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76EE90E1-E8F9-4976-982E-024DC7DBE81C}" xr6:coauthVersionLast="47" xr6:coauthVersionMax="47" xr10:uidLastSave="{00000000-0000-0000-0000-000000000000}"/>
  <bookViews>
    <workbookView xWindow="2475" yWindow="3465" windowWidth="29325" windowHeight="14385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0882" i="1" l="1"/>
  <c r="J10879" i="1"/>
  <c r="J10878" i="1"/>
  <c r="J10877" i="1"/>
  <c r="B10885" i="1"/>
  <c r="B10886" i="1"/>
  <c r="B10887" i="1"/>
  <c r="B10888" i="1"/>
  <c r="H10885" i="1"/>
  <c r="H10886" i="1"/>
  <c r="H10887" i="1"/>
  <c r="H10888" i="1"/>
  <c r="J10885" i="1"/>
  <c r="J10886" i="1"/>
  <c r="J10887" i="1"/>
  <c r="J10888" i="1"/>
  <c r="K10885" i="1"/>
  <c r="K10886" i="1"/>
  <c r="K10887" i="1"/>
  <c r="K10888" i="1"/>
  <c r="Q10885" i="1"/>
  <c r="P10885" i="1" s="1"/>
  <c r="Q10886" i="1"/>
  <c r="P10886" i="1" s="1"/>
  <c r="Q10887" i="1"/>
  <c r="P10887" i="1" s="1"/>
  <c r="Q10888" i="1"/>
  <c r="P10888" i="1" s="1"/>
  <c r="B10877" i="1"/>
  <c r="B10878" i="1"/>
  <c r="B10879" i="1"/>
  <c r="B10880" i="1"/>
  <c r="B10881" i="1"/>
  <c r="B10882" i="1"/>
  <c r="B10883" i="1"/>
  <c r="B10884" i="1"/>
  <c r="H10877" i="1"/>
  <c r="H10878" i="1"/>
  <c r="H10879" i="1"/>
  <c r="H10880" i="1"/>
  <c r="H10881" i="1"/>
  <c r="H10882" i="1"/>
  <c r="H10883" i="1"/>
  <c r="H10884" i="1"/>
  <c r="J10880" i="1"/>
  <c r="J10881" i="1"/>
  <c r="J10883" i="1"/>
  <c r="J10884" i="1"/>
  <c r="K10877" i="1"/>
  <c r="K10878" i="1"/>
  <c r="K10879" i="1"/>
  <c r="K10880" i="1"/>
  <c r="K10881" i="1"/>
  <c r="K10882" i="1"/>
  <c r="K10883" i="1"/>
  <c r="K10884" i="1"/>
  <c r="Q10877" i="1"/>
  <c r="P10877" i="1" s="1"/>
  <c r="Q10878" i="1"/>
  <c r="P10878" i="1" s="1"/>
  <c r="Q10879" i="1"/>
  <c r="P10879" i="1" s="1"/>
  <c r="Q10880" i="1"/>
  <c r="P10880" i="1" s="1"/>
  <c r="Q10881" i="1"/>
  <c r="P10881" i="1" s="1"/>
  <c r="Q10882" i="1"/>
  <c r="P10882" i="1" s="1"/>
  <c r="Q10883" i="1"/>
  <c r="P10883" i="1" s="1"/>
  <c r="Q10884" i="1"/>
  <c r="P10884" i="1" s="1"/>
  <c r="B10876" i="1"/>
  <c r="H10876" i="1"/>
  <c r="J10876" i="1"/>
  <c r="K10876" i="1"/>
  <c r="Q10876" i="1"/>
  <c r="P10876" i="1" s="1"/>
  <c r="B10875" i="1"/>
  <c r="H10875" i="1"/>
  <c r="J10875" i="1"/>
  <c r="K10875" i="1"/>
  <c r="Q10875" i="1"/>
  <c r="P10875" i="1" s="1"/>
  <c r="J10690" i="1"/>
  <c r="J10678" i="1"/>
  <c r="J10677" i="1"/>
  <c r="J10676" i="1"/>
  <c r="J10675" i="1"/>
  <c r="J10654" i="1"/>
  <c r="J10652" i="1"/>
  <c r="J10651" i="1"/>
  <c r="J10874" i="1"/>
  <c r="J10873" i="1"/>
  <c r="J10872" i="1"/>
  <c r="J10871" i="1"/>
  <c r="J10870" i="1"/>
  <c r="B10873" i="1"/>
  <c r="B10874" i="1"/>
  <c r="H10873" i="1"/>
  <c r="H10874" i="1"/>
  <c r="K10873" i="1"/>
  <c r="K10874" i="1"/>
  <c r="Q10873" i="1"/>
  <c r="P10873" i="1" s="1"/>
  <c r="Q10874" i="1"/>
  <c r="P10874" i="1" s="1"/>
  <c r="B10872" i="1"/>
  <c r="H10872" i="1"/>
  <c r="K10872" i="1"/>
  <c r="Q10872" i="1"/>
  <c r="P10872" i="1" s="1"/>
  <c r="B10871" i="1"/>
  <c r="H10871" i="1"/>
  <c r="K10871" i="1"/>
  <c r="Q10871" i="1"/>
  <c r="P10871" i="1" s="1"/>
  <c r="B10870" i="1"/>
  <c r="H10870" i="1"/>
  <c r="K10870" i="1"/>
  <c r="Q10870" i="1"/>
  <c r="P10870" i="1" s="1"/>
  <c r="J10702" i="1"/>
  <c r="J10700" i="1"/>
  <c r="J10699" i="1"/>
  <c r="J10698" i="1"/>
  <c r="J10697" i="1"/>
  <c r="J10696" i="1"/>
  <c r="J10695" i="1"/>
  <c r="J10694" i="1"/>
  <c r="J10691" i="1"/>
  <c r="J10689" i="1"/>
  <c r="J10686" i="1"/>
  <c r="J10684" i="1"/>
  <c r="J10682" i="1"/>
  <c r="J10681" i="1"/>
  <c r="J10680" i="1"/>
  <c r="J10679" i="1"/>
  <c r="J10674" i="1"/>
  <c r="J10673" i="1"/>
  <c r="J10670" i="1"/>
  <c r="J10668" i="1"/>
  <c r="J10667" i="1"/>
  <c r="J10666" i="1"/>
  <c r="J10665" i="1"/>
  <c r="J10664" i="1"/>
  <c r="J10663" i="1"/>
  <c r="J10662" i="1"/>
  <c r="J10659" i="1"/>
  <c r="J10658" i="1"/>
  <c r="J10657" i="1"/>
  <c r="J10656" i="1"/>
  <c r="J10857" i="1"/>
  <c r="J10856" i="1"/>
  <c r="J10855" i="1"/>
  <c r="J10854" i="1"/>
  <c r="J10841" i="1"/>
  <c r="J10840" i="1"/>
  <c r="J10839" i="1"/>
  <c r="J10838" i="1"/>
  <c r="J10825" i="1"/>
  <c r="J10824" i="1"/>
  <c r="J10823" i="1"/>
  <c r="J10822" i="1"/>
  <c r="J10815" i="1"/>
  <c r="J10809" i="1"/>
  <c r="J10808" i="1"/>
  <c r="J10807" i="1"/>
  <c r="J10806" i="1"/>
  <c r="J10802" i="1"/>
  <c r="J10799" i="1"/>
  <c r="J10793" i="1"/>
  <c r="J10792" i="1"/>
  <c r="J10791" i="1"/>
  <c r="J10790" i="1"/>
  <c r="J10782" i="1"/>
  <c r="J10777" i="1"/>
  <c r="J10776" i="1"/>
  <c r="J10775" i="1"/>
  <c r="J10774" i="1"/>
  <c r="J10767" i="1"/>
  <c r="J10766" i="1"/>
  <c r="J10761" i="1"/>
  <c r="J10760" i="1"/>
  <c r="J10759" i="1"/>
  <c r="J10758" i="1"/>
  <c r="J10751" i="1"/>
  <c r="J10750" i="1"/>
  <c r="J10745" i="1"/>
  <c r="J10744" i="1"/>
  <c r="J10743" i="1"/>
  <c r="J10742" i="1"/>
  <c r="J10735" i="1"/>
  <c r="J10734" i="1"/>
  <c r="J10730" i="1"/>
  <c r="J10729" i="1"/>
  <c r="J10728" i="1"/>
  <c r="J10727" i="1"/>
  <c r="J10726" i="1"/>
  <c r="J10713" i="1"/>
  <c r="J10712" i="1"/>
  <c r="J10711" i="1"/>
  <c r="J10710" i="1"/>
  <c r="J10650" i="1"/>
  <c r="J10649" i="1"/>
  <c r="J10864" i="1"/>
  <c r="J10863" i="1"/>
  <c r="J10861" i="1"/>
  <c r="J10860" i="1"/>
  <c r="J10858" i="1"/>
  <c r="J10849" i="1"/>
  <c r="J10848" i="1"/>
  <c r="J10847" i="1"/>
  <c r="J10846" i="1"/>
  <c r="J10845" i="1"/>
  <c r="J10844" i="1"/>
  <c r="J10842" i="1"/>
  <c r="J10833" i="1"/>
  <c r="J10832" i="1"/>
  <c r="J10831" i="1"/>
  <c r="J10830" i="1"/>
  <c r="J10828" i="1"/>
  <c r="J10826" i="1"/>
  <c r="J10817" i="1"/>
  <c r="J10816" i="1"/>
  <c r="J10812" i="1"/>
  <c r="J10810" i="1"/>
  <c r="J10804" i="1"/>
  <c r="J10801" i="1"/>
  <c r="J10800" i="1"/>
  <c r="J10797" i="1"/>
  <c r="J10796" i="1"/>
  <c r="J10785" i="1"/>
  <c r="J10784" i="1"/>
  <c r="J10783" i="1"/>
  <c r="J10781" i="1"/>
  <c r="J10780" i="1"/>
  <c r="J10773" i="1"/>
  <c r="J10772" i="1"/>
  <c r="J10769" i="1"/>
  <c r="J10768" i="1"/>
  <c r="J10764" i="1"/>
  <c r="J10762" i="1"/>
  <c r="J10757" i="1"/>
  <c r="J10756" i="1"/>
  <c r="J10753" i="1"/>
  <c r="J10752" i="1"/>
  <c r="J10748" i="1"/>
  <c r="J10746" i="1"/>
  <c r="J10737" i="1"/>
  <c r="J10736" i="1"/>
  <c r="J10733" i="1"/>
  <c r="J10732" i="1"/>
  <c r="J10725" i="1"/>
  <c r="J10724" i="1"/>
  <c r="H10691" i="1"/>
  <c r="H10690" i="1"/>
  <c r="H10689" i="1"/>
  <c r="H10688" i="1"/>
  <c r="H10675" i="1"/>
  <c r="H10674" i="1"/>
  <c r="H10673" i="1"/>
  <c r="H10672" i="1"/>
  <c r="H10659" i="1"/>
  <c r="H10658" i="1"/>
  <c r="H10657" i="1"/>
  <c r="H10656" i="1"/>
  <c r="J10868" i="1"/>
  <c r="J10867" i="1"/>
  <c r="J10866" i="1"/>
  <c r="J10865" i="1"/>
  <c r="J10862" i="1"/>
  <c r="J10859" i="1"/>
  <c r="J10853" i="1"/>
  <c r="J10851" i="1"/>
  <c r="J10850" i="1"/>
  <c r="J10843" i="1"/>
  <c r="J10837" i="1"/>
  <c r="J10835" i="1"/>
  <c r="J10834" i="1"/>
  <c r="J10829" i="1"/>
  <c r="J10827" i="1"/>
  <c r="J10818" i="1"/>
  <c r="J10813" i="1"/>
  <c r="J10811" i="1"/>
  <c r="J10803" i="1"/>
  <c r="J10798" i="1"/>
  <c r="J10795" i="1"/>
  <c r="J10794" i="1"/>
  <c r="J10789" i="1"/>
  <c r="J10788" i="1"/>
  <c r="J10787" i="1"/>
  <c r="J10786" i="1"/>
  <c r="J10779" i="1"/>
  <c r="J10778" i="1"/>
  <c r="J10771" i="1"/>
  <c r="J10763" i="1"/>
  <c r="J10754" i="1"/>
  <c r="J10749" i="1"/>
  <c r="J10747" i="1"/>
  <c r="J10741" i="1"/>
  <c r="J10740" i="1"/>
  <c r="J10731" i="1"/>
  <c r="J10653" i="1"/>
  <c r="J10836" i="1"/>
  <c r="B10841" i="1"/>
  <c r="B10842" i="1"/>
  <c r="B10843" i="1"/>
  <c r="B10781" i="1"/>
  <c r="B10785" i="1"/>
  <c r="B10786" i="1"/>
  <c r="B10814" i="1"/>
  <c r="B10831" i="1"/>
  <c r="B10832" i="1"/>
  <c r="B10833" i="1"/>
  <c r="B10839" i="1"/>
  <c r="B10763" i="1"/>
  <c r="B10764" i="1"/>
  <c r="B10765" i="1"/>
  <c r="B10766" i="1"/>
  <c r="B10767" i="1"/>
  <c r="B10768" i="1"/>
  <c r="B10769" i="1"/>
  <c r="B10770" i="1"/>
  <c r="B10773" i="1"/>
  <c r="B10774" i="1"/>
  <c r="B10779" i="1"/>
  <c r="B10780" i="1"/>
  <c r="B10775" i="1"/>
  <c r="B10776" i="1"/>
  <c r="B10777" i="1"/>
  <c r="B10778" i="1"/>
  <c r="B10807" i="1"/>
  <c r="B10808" i="1"/>
  <c r="B10810" i="1"/>
  <c r="B10782" i="1"/>
  <c r="B10783" i="1"/>
  <c r="B10784" i="1"/>
  <c r="B10752" i="1"/>
  <c r="B10753" i="1"/>
  <c r="B10754" i="1"/>
  <c r="B10758" i="1"/>
  <c r="B10759" i="1"/>
  <c r="B10760" i="1"/>
  <c r="B10761" i="1"/>
  <c r="B10844" i="1"/>
  <c r="B10840" i="1"/>
  <c r="B10787" i="1"/>
  <c r="B10788" i="1"/>
  <c r="B10789" i="1"/>
  <c r="B10797" i="1"/>
  <c r="B10798" i="1"/>
  <c r="B10799" i="1"/>
  <c r="B10800" i="1"/>
  <c r="B10847" i="1"/>
  <c r="B10848" i="1"/>
  <c r="B10849" i="1"/>
  <c r="B10804" i="1"/>
  <c r="B10805" i="1"/>
  <c r="B10806" i="1"/>
  <c r="B10845" i="1"/>
  <c r="B10846" i="1"/>
  <c r="B10809" i="1"/>
  <c r="B10792" i="1"/>
  <c r="B10793" i="1"/>
  <c r="B10794" i="1"/>
  <c r="B10795" i="1"/>
  <c r="B10796" i="1"/>
  <c r="B10834" i="1"/>
  <c r="B10835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762" i="1"/>
  <c r="B10771" i="1"/>
  <c r="B10772" i="1"/>
  <c r="B10862" i="1"/>
  <c r="B10863" i="1"/>
  <c r="B10868" i="1"/>
  <c r="B10869" i="1"/>
  <c r="B10855" i="1"/>
  <c r="B10856" i="1"/>
  <c r="B10861" i="1"/>
  <c r="B10801" i="1"/>
  <c r="B10802" i="1"/>
  <c r="B10803" i="1"/>
  <c r="B10851" i="1"/>
  <c r="B10852" i="1"/>
  <c r="B10853" i="1"/>
  <c r="B10854" i="1"/>
  <c r="B10815" i="1"/>
  <c r="B10816" i="1"/>
  <c r="B10830" i="1"/>
  <c r="B10850" i="1"/>
  <c r="B10755" i="1"/>
  <c r="B10756" i="1"/>
  <c r="B10790" i="1"/>
  <c r="B10791" i="1"/>
  <c r="B10836" i="1"/>
  <c r="B10757" i="1"/>
  <c r="B10857" i="1"/>
  <c r="B10858" i="1"/>
  <c r="B10859" i="1"/>
  <c r="B10860" i="1"/>
  <c r="B10811" i="1"/>
  <c r="B10812" i="1"/>
  <c r="B10813" i="1"/>
  <c r="B10864" i="1"/>
  <c r="B10865" i="1"/>
  <c r="B10866" i="1"/>
  <c r="B10867" i="1"/>
  <c r="B10837" i="1"/>
  <c r="B10838" i="1"/>
  <c r="H10841" i="1"/>
  <c r="H10842" i="1"/>
  <c r="H10843" i="1"/>
  <c r="H10781" i="1"/>
  <c r="H10785" i="1"/>
  <c r="H10786" i="1"/>
  <c r="H10814" i="1"/>
  <c r="H10831" i="1"/>
  <c r="H10832" i="1"/>
  <c r="H10833" i="1"/>
  <c r="H10839" i="1"/>
  <c r="H10763" i="1"/>
  <c r="H10764" i="1"/>
  <c r="H10765" i="1"/>
  <c r="H10766" i="1"/>
  <c r="H10767" i="1"/>
  <c r="H10768" i="1"/>
  <c r="H10769" i="1"/>
  <c r="H10770" i="1"/>
  <c r="H10773" i="1"/>
  <c r="H10774" i="1"/>
  <c r="H10779" i="1"/>
  <c r="H10780" i="1"/>
  <c r="H10775" i="1"/>
  <c r="H10776" i="1"/>
  <c r="H10777" i="1"/>
  <c r="H10778" i="1"/>
  <c r="H10807" i="1"/>
  <c r="H10808" i="1"/>
  <c r="H10810" i="1"/>
  <c r="H10782" i="1"/>
  <c r="H10783" i="1"/>
  <c r="H10784" i="1"/>
  <c r="H10752" i="1"/>
  <c r="H10753" i="1"/>
  <c r="H10754" i="1"/>
  <c r="H10758" i="1"/>
  <c r="H10759" i="1"/>
  <c r="H10760" i="1"/>
  <c r="H10761" i="1"/>
  <c r="H10844" i="1"/>
  <c r="H10840" i="1"/>
  <c r="H10787" i="1"/>
  <c r="H10788" i="1"/>
  <c r="H10789" i="1"/>
  <c r="H10797" i="1"/>
  <c r="H10798" i="1"/>
  <c r="H10799" i="1"/>
  <c r="H10800" i="1"/>
  <c r="H10847" i="1"/>
  <c r="H10848" i="1"/>
  <c r="H10849" i="1"/>
  <c r="H10804" i="1"/>
  <c r="H10805" i="1"/>
  <c r="H10806" i="1"/>
  <c r="H10845" i="1"/>
  <c r="H10846" i="1"/>
  <c r="H10809" i="1"/>
  <c r="H10792" i="1"/>
  <c r="H10793" i="1"/>
  <c r="H10794" i="1"/>
  <c r="H10795" i="1"/>
  <c r="H10796" i="1"/>
  <c r="H10834" i="1"/>
  <c r="H10835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762" i="1"/>
  <c r="H10771" i="1"/>
  <c r="H10772" i="1"/>
  <c r="H10862" i="1"/>
  <c r="H10863" i="1"/>
  <c r="H10868" i="1"/>
  <c r="H10869" i="1"/>
  <c r="H10855" i="1"/>
  <c r="H10856" i="1"/>
  <c r="H10861" i="1"/>
  <c r="H10801" i="1"/>
  <c r="H10802" i="1"/>
  <c r="H10803" i="1"/>
  <c r="H10851" i="1"/>
  <c r="H10852" i="1"/>
  <c r="H10853" i="1"/>
  <c r="H10854" i="1"/>
  <c r="H10815" i="1"/>
  <c r="H10816" i="1"/>
  <c r="H10830" i="1"/>
  <c r="H10850" i="1"/>
  <c r="H10755" i="1"/>
  <c r="H10756" i="1"/>
  <c r="H10790" i="1"/>
  <c r="H10791" i="1"/>
  <c r="H10836" i="1"/>
  <c r="H10757" i="1"/>
  <c r="H10857" i="1"/>
  <c r="H10858" i="1"/>
  <c r="H10859" i="1"/>
  <c r="H10860" i="1"/>
  <c r="H10811" i="1"/>
  <c r="H10812" i="1"/>
  <c r="H10813" i="1"/>
  <c r="H10864" i="1"/>
  <c r="H10865" i="1"/>
  <c r="H10866" i="1"/>
  <c r="H10867" i="1"/>
  <c r="H10837" i="1"/>
  <c r="H10838" i="1"/>
  <c r="J10814" i="1"/>
  <c r="J10765" i="1"/>
  <c r="J10770" i="1"/>
  <c r="J10805" i="1"/>
  <c r="J10819" i="1"/>
  <c r="J10820" i="1"/>
  <c r="J10821" i="1"/>
  <c r="J10869" i="1"/>
  <c r="J10852" i="1"/>
  <c r="J10755" i="1"/>
  <c r="K10841" i="1"/>
  <c r="K10842" i="1"/>
  <c r="K10843" i="1"/>
  <c r="K10781" i="1"/>
  <c r="K10785" i="1"/>
  <c r="K10786" i="1"/>
  <c r="K10814" i="1"/>
  <c r="K10831" i="1"/>
  <c r="K10832" i="1"/>
  <c r="K10833" i="1"/>
  <c r="K10839" i="1"/>
  <c r="K10763" i="1"/>
  <c r="K10764" i="1"/>
  <c r="K10765" i="1"/>
  <c r="K10766" i="1"/>
  <c r="K10767" i="1"/>
  <c r="K10768" i="1"/>
  <c r="K10769" i="1"/>
  <c r="K10770" i="1"/>
  <c r="K10773" i="1"/>
  <c r="K10774" i="1"/>
  <c r="K10779" i="1"/>
  <c r="K10780" i="1"/>
  <c r="K10775" i="1"/>
  <c r="K10776" i="1"/>
  <c r="K10777" i="1"/>
  <c r="K10778" i="1"/>
  <c r="K10807" i="1"/>
  <c r="K10808" i="1"/>
  <c r="K10810" i="1"/>
  <c r="K10782" i="1"/>
  <c r="K10783" i="1"/>
  <c r="K10784" i="1"/>
  <c r="K10752" i="1"/>
  <c r="K10753" i="1"/>
  <c r="K10754" i="1"/>
  <c r="K10758" i="1"/>
  <c r="K10759" i="1"/>
  <c r="K10760" i="1"/>
  <c r="K10761" i="1"/>
  <c r="K10844" i="1"/>
  <c r="K10840" i="1"/>
  <c r="K10787" i="1"/>
  <c r="K10788" i="1"/>
  <c r="K10789" i="1"/>
  <c r="K10797" i="1"/>
  <c r="K10798" i="1"/>
  <c r="K10799" i="1"/>
  <c r="K10800" i="1"/>
  <c r="K10847" i="1"/>
  <c r="K10848" i="1"/>
  <c r="K10849" i="1"/>
  <c r="K10804" i="1"/>
  <c r="K10805" i="1"/>
  <c r="K10806" i="1"/>
  <c r="K10845" i="1"/>
  <c r="K10846" i="1"/>
  <c r="K10809" i="1"/>
  <c r="K10792" i="1"/>
  <c r="K10793" i="1"/>
  <c r="K10794" i="1"/>
  <c r="K10795" i="1"/>
  <c r="K10796" i="1"/>
  <c r="K10834" i="1"/>
  <c r="K10835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762" i="1"/>
  <c r="K10771" i="1"/>
  <c r="K10772" i="1"/>
  <c r="K10862" i="1"/>
  <c r="K10863" i="1"/>
  <c r="K10868" i="1"/>
  <c r="K10869" i="1"/>
  <c r="K10855" i="1"/>
  <c r="K10856" i="1"/>
  <c r="K10861" i="1"/>
  <c r="K10801" i="1"/>
  <c r="K10802" i="1"/>
  <c r="K10803" i="1"/>
  <c r="K10851" i="1"/>
  <c r="K10852" i="1"/>
  <c r="K10853" i="1"/>
  <c r="K10854" i="1"/>
  <c r="K10815" i="1"/>
  <c r="K10816" i="1"/>
  <c r="K10830" i="1"/>
  <c r="K10850" i="1"/>
  <c r="K10755" i="1"/>
  <c r="K10756" i="1"/>
  <c r="K10790" i="1"/>
  <c r="K10791" i="1"/>
  <c r="K10836" i="1"/>
  <c r="K10757" i="1"/>
  <c r="K10857" i="1"/>
  <c r="K10858" i="1"/>
  <c r="K10859" i="1"/>
  <c r="K10860" i="1"/>
  <c r="K10811" i="1"/>
  <c r="K10812" i="1"/>
  <c r="K10813" i="1"/>
  <c r="K10864" i="1"/>
  <c r="K10865" i="1"/>
  <c r="K10866" i="1"/>
  <c r="K10867" i="1"/>
  <c r="K10837" i="1"/>
  <c r="K10838" i="1"/>
  <c r="Q10841" i="1"/>
  <c r="P10841" i="1" s="1"/>
  <c r="Q10842" i="1"/>
  <c r="P10842" i="1" s="1"/>
  <c r="Q10843" i="1"/>
  <c r="P10843" i="1" s="1"/>
  <c r="Q10781" i="1"/>
  <c r="P10781" i="1" s="1"/>
  <c r="Q10785" i="1"/>
  <c r="P10785" i="1" s="1"/>
  <c r="Q10786" i="1"/>
  <c r="P10786" i="1" s="1"/>
  <c r="Q10814" i="1"/>
  <c r="P10814" i="1" s="1"/>
  <c r="Q10831" i="1"/>
  <c r="P10831" i="1" s="1"/>
  <c r="Q10832" i="1"/>
  <c r="P10832" i="1" s="1"/>
  <c r="Q10833" i="1"/>
  <c r="P10833" i="1" s="1"/>
  <c r="Q10839" i="1"/>
  <c r="P10839" i="1" s="1"/>
  <c r="Q10763" i="1"/>
  <c r="P10763" i="1" s="1"/>
  <c r="Q10764" i="1"/>
  <c r="P10764" i="1" s="1"/>
  <c r="Q10765" i="1"/>
  <c r="P10765" i="1" s="1"/>
  <c r="Q10766" i="1"/>
  <c r="P10766" i="1" s="1"/>
  <c r="Q10767" i="1"/>
  <c r="P10767" i="1" s="1"/>
  <c r="Q10768" i="1"/>
  <c r="P10768" i="1" s="1"/>
  <c r="Q10769" i="1"/>
  <c r="P10769" i="1" s="1"/>
  <c r="Q10770" i="1"/>
  <c r="P10770" i="1" s="1"/>
  <c r="Q10773" i="1"/>
  <c r="P10773" i="1" s="1"/>
  <c r="Q10774" i="1"/>
  <c r="P10774" i="1" s="1"/>
  <c r="Q10779" i="1"/>
  <c r="P10779" i="1" s="1"/>
  <c r="Q10780" i="1"/>
  <c r="P10780" i="1" s="1"/>
  <c r="Q10775" i="1"/>
  <c r="P10775" i="1" s="1"/>
  <c r="Q10776" i="1"/>
  <c r="P10776" i="1" s="1"/>
  <c r="Q10777" i="1"/>
  <c r="P10777" i="1" s="1"/>
  <c r="Q10778" i="1"/>
  <c r="P10778" i="1" s="1"/>
  <c r="Q10807" i="1"/>
  <c r="P10807" i="1" s="1"/>
  <c r="Q10808" i="1"/>
  <c r="P10808" i="1" s="1"/>
  <c r="Q10810" i="1"/>
  <c r="P10810" i="1" s="1"/>
  <c r="Q10782" i="1"/>
  <c r="P10782" i="1" s="1"/>
  <c r="Q10783" i="1"/>
  <c r="P10783" i="1" s="1"/>
  <c r="Q10784" i="1"/>
  <c r="P10784" i="1" s="1"/>
  <c r="Q10752" i="1"/>
  <c r="P10752" i="1" s="1"/>
  <c r="Q10753" i="1"/>
  <c r="P10753" i="1" s="1"/>
  <c r="Q10754" i="1"/>
  <c r="P10754" i="1" s="1"/>
  <c r="Q10758" i="1"/>
  <c r="P10758" i="1" s="1"/>
  <c r="Q10759" i="1"/>
  <c r="P10759" i="1" s="1"/>
  <c r="Q10760" i="1"/>
  <c r="P10760" i="1" s="1"/>
  <c r="Q10761" i="1"/>
  <c r="P10761" i="1" s="1"/>
  <c r="Q10844" i="1"/>
  <c r="P10844" i="1" s="1"/>
  <c r="Q10840" i="1"/>
  <c r="P10840" i="1" s="1"/>
  <c r="Q10787" i="1"/>
  <c r="P10787" i="1" s="1"/>
  <c r="Q10788" i="1"/>
  <c r="P10788" i="1" s="1"/>
  <c r="Q10789" i="1"/>
  <c r="P10789" i="1" s="1"/>
  <c r="Q10797" i="1"/>
  <c r="P10797" i="1" s="1"/>
  <c r="Q10798" i="1"/>
  <c r="P10798" i="1" s="1"/>
  <c r="Q10799" i="1"/>
  <c r="P10799" i="1" s="1"/>
  <c r="Q10800" i="1"/>
  <c r="P10800" i="1" s="1"/>
  <c r="Q10847" i="1"/>
  <c r="P10847" i="1" s="1"/>
  <c r="Q10848" i="1"/>
  <c r="P10848" i="1" s="1"/>
  <c r="Q10849" i="1"/>
  <c r="P10849" i="1" s="1"/>
  <c r="Q10804" i="1"/>
  <c r="P10804" i="1" s="1"/>
  <c r="Q10805" i="1"/>
  <c r="P10805" i="1" s="1"/>
  <c r="Q10806" i="1"/>
  <c r="P10806" i="1" s="1"/>
  <c r="Q10845" i="1"/>
  <c r="P10845" i="1" s="1"/>
  <c r="Q10846" i="1"/>
  <c r="P10846" i="1" s="1"/>
  <c r="Q10809" i="1"/>
  <c r="P10809" i="1" s="1"/>
  <c r="Q10792" i="1"/>
  <c r="P10792" i="1" s="1"/>
  <c r="Q10793" i="1"/>
  <c r="P10793" i="1" s="1"/>
  <c r="Q10794" i="1"/>
  <c r="P10794" i="1" s="1"/>
  <c r="Q10795" i="1"/>
  <c r="P10795" i="1" s="1"/>
  <c r="Q10796" i="1"/>
  <c r="P10796" i="1" s="1"/>
  <c r="Q10834" i="1"/>
  <c r="P10834" i="1" s="1"/>
  <c r="Q10835" i="1"/>
  <c r="P10835" i="1" s="1"/>
  <c r="Q10817" i="1"/>
  <c r="P10817" i="1" s="1"/>
  <c r="Q10818" i="1"/>
  <c r="P10818" i="1" s="1"/>
  <c r="Q10819" i="1"/>
  <c r="P10819" i="1" s="1"/>
  <c r="Q10820" i="1"/>
  <c r="P10820" i="1" s="1"/>
  <c r="Q10821" i="1"/>
  <c r="P10821" i="1" s="1"/>
  <c r="Q10822" i="1"/>
  <c r="P10822" i="1" s="1"/>
  <c r="Q10823" i="1"/>
  <c r="P10823" i="1" s="1"/>
  <c r="Q10824" i="1"/>
  <c r="P10824" i="1" s="1"/>
  <c r="Q10825" i="1"/>
  <c r="P10825" i="1" s="1"/>
  <c r="Q10826" i="1"/>
  <c r="P10826" i="1" s="1"/>
  <c r="Q10827" i="1"/>
  <c r="P10827" i="1" s="1"/>
  <c r="Q10828" i="1"/>
  <c r="P10828" i="1" s="1"/>
  <c r="Q10829" i="1"/>
  <c r="P10829" i="1" s="1"/>
  <c r="Q10762" i="1"/>
  <c r="P10762" i="1" s="1"/>
  <c r="Q10771" i="1"/>
  <c r="P10771" i="1" s="1"/>
  <c r="Q10772" i="1"/>
  <c r="P10772" i="1" s="1"/>
  <c r="Q10862" i="1"/>
  <c r="P10862" i="1" s="1"/>
  <c r="Q10863" i="1"/>
  <c r="P10863" i="1" s="1"/>
  <c r="Q10868" i="1"/>
  <c r="P10868" i="1" s="1"/>
  <c r="Q10869" i="1"/>
  <c r="P10869" i="1" s="1"/>
  <c r="Q10855" i="1"/>
  <c r="P10855" i="1" s="1"/>
  <c r="Q10856" i="1"/>
  <c r="P10856" i="1" s="1"/>
  <c r="Q10861" i="1"/>
  <c r="P10861" i="1" s="1"/>
  <c r="Q10801" i="1"/>
  <c r="P10801" i="1" s="1"/>
  <c r="Q10802" i="1"/>
  <c r="P10802" i="1" s="1"/>
  <c r="Q10803" i="1"/>
  <c r="P10803" i="1" s="1"/>
  <c r="Q10851" i="1"/>
  <c r="P10851" i="1" s="1"/>
  <c r="Q10852" i="1"/>
  <c r="P10852" i="1" s="1"/>
  <c r="Q10853" i="1"/>
  <c r="P10853" i="1" s="1"/>
  <c r="Q10854" i="1"/>
  <c r="P10854" i="1" s="1"/>
  <c r="Q10815" i="1"/>
  <c r="P10815" i="1" s="1"/>
  <c r="Q10816" i="1"/>
  <c r="P10816" i="1" s="1"/>
  <c r="Q10830" i="1"/>
  <c r="P10830" i="1" s="1"/>
  <c r="Q10850" i="1"/>
  <c r="P10850" i="1" s="1"/>
  <c r="Q10755" i="1"/>
  <c r="P10755" i="1" s="1"/>
  <c r="Q10756" i="1"/>
  <c r="P10756" i="1" s="1"/>
  <c r="Q10790" i="1"/>
  <c r="P10790" i="1" s="1"/>
  <c r="Q10791" i="1"/>
  <c r="P10791" i="1" s="1"/>
  <c r="Q10836" i="1"/>
  <c r="P10836" i="1" s="1"/>
  <c r="Q10757" i="1"/>
  <c r="P10757" i="1" s="1"/>
  <c r="Q10857" i="1"/>
  <c r="P10857" i="1" s="1"/>
  <c r="Q10858" i="1"/>
  <c r="P10858" i="1" s="1"/>
  <c r="Q10859" i="1"/>
  <c r="P10859" i="1" s="1"/>
  <c r="Q10860" i="1"/>
  <c r="P10860" i="1" s="1"/>
  <c r="Q10811" i="1"/>
  <c r="P10811" i="1" s="1"/>
  <c r="Q10812" i="1"/>
  <c r="P10812" i="1" s="1"/>
  <c r="Q10813" i="1"/>
  <c r="P10813" i="1" s="1"/>
  <c r="Q10864" i="1"/>
  <c r="P10864" i="1" s="1"/>
  <c r="Q10865" i="1"/>
  <c r="P10865" i="1" s="1"/>
  <c r="Q10866" i="1"/>
  <c r="P10866" i="1" s="1"/>
  <c r="Q10867" i="1"/>
  <c r="P10867" i="1" s="1"/>
  <c r="Q10837" i="1"/>
  <c r="P10837" i="1" s="1"/>
  <c r="Q10838" i="1"/>
  <c r="P10838" i="1" s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Q10740" i="1"/>
  <c r="P10740" i="1" s="1"/>
  <c r="Q10741" i="1"/>
  <c r="P10741" i="1" s="1"/>
  <c r="Q10742" i="1"/>
  <c r="P10742" i="1" s="1"/>
  <c r="Q10743" i="1"/>
  <c r="P10743" i="1" s="1"/>
  <c r="Q10744" i="1"/>
  <c r="P10744" i="1" s="1"/>
  <c r="Q10745" i="1"/>
  <c r="P10745" i="1" s="1"/>
  <c r="Q10746" i="1"/>
  <c r="P10746" i="1" s="1"/>
  <c r="Q10747" i="1"/>
  <c r="P10747" i="1" s="1"/>
  <c r="Q10748" i="1"/>
  <c r="P10748" i="1" s="1"/>
  <c r="Q10749" i="1"/>
  <c r="P10749" i="1" s="1"/>
  <c r="Q10750" i="1"/>
  <c r="P10750" i="1" s="1"/>
  <c r="Q10751" i="1"/>
  <c r="P10751" i="1" s="1"/>
  <c r="B10739" i="1"/>
  <c r="H10739" i="1"/>
  <c r="J10739" i="1"/>
  <c r="K10739" i="1"/>
  <c r="Q10739" i="1"/>
  <c r="P10739" i="1" s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J10723" i="1"/>
  <c r="J10738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Q10723" i="1"/>
  <c r="P10723" i="1" s="1"/>
  <c r="Q10724" i="1"/>
  <c r="P10724" i="1" s="1"/>
  <c r="Q10725" i="1"/>
  <c r="P10725" i="1" s="1"/>
  <c r="Q10726" i="1"/>
  <c r="P10726" i="1" s="1"/>
  <c r="Q10727" i="1"/>
  <c r="P10727" i="1" s="1"/>
  <c r="Q10728" i="1"/>
  <c r="P10728" i="1" s="1"/>
  <c r="Q10729" i="1"/>
  <c r="P10729" i="1" s="1"/>
  <c r="Q10730" i="1"/>
  <c r="P10730" i="1" s="1"/>
  <c r="Q10731" i="1"/>
  <c r="P10731" i="1" s="1"/>
  <c r="Q10732" i="1"/>
  <c r="P10732" i="1" s="1"/>
  <c r="Q10733" i="1"/>
  <c r="P10733" i="1" s="1"/>
  <c r="Q10734" i="1"/>
  <c r="P10734" i="1" s="1"/>
  <c r="Q10735" i="1"/>
  <c r="P10735" i="1" s="1"/>
  <c r="Q10736" i="1"/>
  <c r="P10736" i="1" s="1"/>
  <c r="Q10737" i="1"/>
  <c r="P10737" i="1" s="1"/>
  <c r="Q10738" i="1"/>
  <c r="P10738" i="1" s="1"/>
  <c r="B10722" i="1"/>
  <c r="H10722" i="1"/>
  <c r="J10722" i="1"/>
  <c r="K10722" i="1"/>
  <c r="Q10722" i="1"/>
  <c r="P10722" i="1" s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J10706" i="1"/>
  <c r="J10707" i="1"/>
  <c r="J10708" i="1"/>
  <c r="J10709" i="1"/>
  <c r="J10714" i="1"/>
  <c r="J10715" i="1"/>
  <c r="J10716" i="1"/>
  <c r="J10717" i="1"/>
  <c r="J10718" i="1"/>
  <c r="J10719" i="1"/>
  <c r="J10720" i="1"/>
  <c r="J10721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Q10706" i="1"/>
  <c r="P10706" i="1" s="1"/>
  <c r="Q10707" i="1"/>
  <c r="P10707" i="1" s="1"/>
  <c r="Q10708" i="1"/>
  <c r="P10708" i="1" s="1"/>
  <c r="Q10709" i="1"/>
  <c r="P10709" i="1" s="1"/>
  <c r="Q10710" i="1"/>
  <c r="P10710" i="1" s="1"/>
  <c r="Q10711" i="1"/>
  <c r="P10711" i="1" s="1"/>
  <c r="Q10712" i="1"/>
  <c r="P10712" i="1" s="1"/>
  <c r="Q10713" i="1"/>
  <c r="P10713" i="1" s="1"/>
  <c r="Q10714" i="1"/>
  <c r="P10714" i="1" s="1"/>
  <c r="Q10715" i="1"/>
  <c r="P10715" i="1" s="1"/>
  <c r="Q10716" i="1"/>
  <c r="P10716" i="1" s="1"/>
  <c r="Q10717" i="1"/>
  <c r="P10717" i="1" s="1"/>
  <c r="Q10718" i="1"/>
  <c r="P10718" i="1" s="1"/>
  <c r="Q10719" i="1"/>
  <c r="P10719" i="1" s="1"/>
  <c r="Q10720" i="1"/>
  <c r="P10720" i="1" s="1"/>
  <c r="Q10721" i="1"/>
  <c r="P10721" i="1" s="1"/>
  <c r="B10705" i="1"/>
  <c r="H10705" i="1"/>
  <c r="J10705" i="1"/>
  <c r="K10705" i="1"/>
  <c r="Q10705" i="1"/>
  <c r="P10705" i="1" s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H10655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J10655" i="1"/>
  <c r="J10660" i="1"/>
  <c r="J10661" i="1"/>
  <c r="J10669" i="1"/>
  <c r="J10671" i="1"/>
  <c r="J10672" i="1"/>
  <c r="J10683" i="1"/>
  <c r="J10685" i="1"/>
  <c r="J10687" i="1"/>
  <c r="J10688" i="1"/>
  <c r="J10692" i="1"/>
  <c r="J10693" i="1"/>
  <c r="J10701" i="1"/>
  <c r="J10703" i="1"/>
  <c r="J1070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Q10655" i="1"/>
  <c r="P10655" i="1" s="1"/>
  <c r="Q10656" i="1"/>
  <c r="P10656" i="1" s="1"/>
  <c r="Q10657" i="1"/>
  <c r="P10657" i="1" s="1"/>
  <c r="Q10658" i="1"/>
  <c r="P10658" i="1" s="1"/>
  <c r="Q10659" i="1"/>
  <c r="P10659" i="1" s="1"/>
  <c r="Q10660" i="1"/>
  <c r="P10660" i="1" s="1"/>
  <c r="Q10661" i="1"/>
  <c r="P10661" i="1" s="1"/>
  <c r="Q10662" i="1"/>
  <c r="P10662" i="1" s="1"/>
  <c r="Q10663" i="1"/>
  <c r="P10663" i="1" s="1"/>
  <c r="Q10664" i="1"/>
  <c r="P10664" i="1" s="1"/>
  <c r="Q10665" i="1"/>
  <c r="P10665" i="1" s="1"/>
  <c r="Q10666" i="1"/>
  <c r="P10666" i="1" s="1"/>
  <c r="Q10667" i="1"/>
  <c r="P10667" i="1" s="1"/>
  <c r="Q10668" i="1"/>
  <c r="P10668" i="1" s="1"/>
  <c r="Q10669" i="1"/>
  <c r="P10669" i="1" s="1"/>
  <c r="Q10670" i="1"/>
  <c r="P10670" i="1" s="1"/>
  <c r="Q10671" i="1"/>
  <c r="P10671" i="1" s="1"/>
  <c r="Q10672" i="1"/>
  <c r="P10672" i="1" s="1"/>
  <c r="Q10673" i="1"/>
  <c r="P10673" i="1" s="1"/>
  <c r="Q10674" i="1"/>
  <c r="P10674" i="1" s="1"/>
  <c r="Q10675" i="1"/>
  <c r="P10675" i="1" s="1"/>
  <c r="Q10676" i="1"/>
  <c r="P10676" i="1" s="1"/>
  <c r="Q10677" i="1"/>
  <c r="P10677" i="1" s="1"/>
  <c r="Q10678" i="1"/>
  <c r="P10678" i="1" s="1"/>
  <c r="Q10679" i="1"/>
  <c r="P10679" i="1" s="1"/>
  <c r="Q10680" i="1"/>
  <c r="P10680" i="1" s="1"/>
  <c r="Q10681" i="1"/>
  <c r="P10681" i="1" s="1"/>
  <c r="Q10682" i="1"/>
  <c r="P10682" i="1" s="1"/>
  <c r="Q10683" i="1"/>
  <c r="P10683" i="1" s="1"/>
  <c r="Q10684" i="1"/>
  <c r="P10684" i="1" s="1"/>
  <c r="Q10685" i="1"/>
  <c r="P10685" i="1" s="1"/>
  <c r="Q10686" i="1"/>
  <c r="P10686" i="1" s="1"/>
  <c r="Q10687" i="1"/>
  <c r="P10687" i="1" s="1"/>
  <c r="Q10688" i="1"/>
  <c r="P10688" i="1" s="1"/>
  <c r="Q10689" i="1"/>
  <c r="P10689" i="1" s="1"/>
  <c r="Q10690" i="1"/>
  <c r="P10690" i="1" s="1"/>
  <c r="Q10691" i="1"/>
  <c r="P10691" i="1" s="1"/>
  <c r="Q10692" i="1"/>
  <c r="P10692" i="1" s="1"/>
  <c r="Q10693" i="1"/>
  <c r="P10693" i="1" s="1"/>
  <c r="Q10694" i="1"/>
  <c r="P10694" i="1" s="1"/>
  <c r="Q10695" i="1"/>
  <c r="P10695" i="1" s="1"/>
  <c r="Q10696" i="1"/>
  <c r="P10696" i="1" s="1"/>
  <c r="Q10697" i="1"/>
  <c r="P10697" i="1" s="1"/>
  <c r="Q10698" i="1"/>
  <c r="P10698" i="1" s="1"/>
  <c r="Q10699" i="1"/>
  <c r="P10699" i="1" s="1"/>
  <c r="Q10700" i="1"/>
  <c r="P10700" i="1" s="1"/>
  <c r="Q10701" i="1"/>
  <c r="P10701" i="1" s="1"/>
  <c r="Q10702" i="1"/>
  <c r="P10702" i="1" s="1"/>
  <c r="Q10703" i="1"/>
  <c r="P10703" i="1" s="1"/>
  <c r="Q10704" i="1"/>
  <c r="P10704" i="1" s="1"/>
  <c r="B10654" i="1"/>
  <c r="H10654" i="1"/>
  <c r="K10654" i="1"/>
  <c r="Q10654" i="1"/>
  <c r="P10654" i="1" s="1"/>
  <c r="B10653" i="1"/>
  <c r="H10653" i="1"/>
  <c r="K10653" i="1"/>
  <c r="Q10653" i="1"/>
  <c r="P10653" i="1" s="1"/>
  <c r="B10649" i="1"/>
  <c r="B10650" i="1"/>
  <c r="B10651" i="1"/>
  <c r="B10652" i="1"/>
  <c r="H10649" i="1"/>
  <c r="H10650" i="1"/>
  <c r="H10651" i="1"/>
  <c r="H10652" i="1"/>
  <c r="K10649" i="1"/>
  <c r="K10650" i="1"/>
  <c r="K10651" i="1"/>
  <c r="K10652" i="1"/>
  <c r="Q10649" i="1"/>
  <c r="P10649" i="1" s="1"/>
  <c r="Q10650" i="1"/>
  <c r="P10650" i="1" s="1"/>
  <c r="Q10651" i="1"/>
  <c r="P10651" i="1" s="1"/>
  <c r="Q10652" i="1"/>
  <c r="P10652" i="1" s="1"/>
  <c r="B10644" i="1" l="1"/>
  <c r="B10645" i="1"/>
  <c r="B10646" i="1"/>
  <c r="B10647" i="1"/>
  <c r="B10648" i="1"/>
  <c r="H10644" i="1"/>
  <c r="H10645" i="1"/>
  <c r="H10646" i="1"/>
  <c r="H10647" i="1"/>
  <c r="H10648" i="1"/>
  <c r="K10644" i="1"/>
  <c r="K10645" i="1"/>
  <c r="K10646" i="1"/>
  <c r="K10647" i="1"/>
  <c r="K10648" i="1"/>
  <c r="Q10644" i="1"/>
  <c r="P10644" i="1" s="1"/>
  <c r="Q10645" i="1"/>
  <c r="P10645" i="1" s="1"/>
  <c r="Q10646" i="1"/>
  <c r="P10646" i="1" s="1"/>
  <c r="Q10647" i="1"/>
  <c r="P10647" i="1" s="1"/>
  <c r="Q10648" i="1"/>
  <c r="P10648" i="1" s="1"/>
  <c r="B10637" i="1"/>
  <c r="B10638" i="1"/>
  <c r="B10639" i="1"/>
  <c r="B10640" i="1"/>
  <c r="B10641" i="1"/>
  <c r="B10642" i="1"/>
  <c r="B10643" i="1"/>
  <c r="H10637" i="1"/>
  <c r="H10638" i="1"/>
  <c r="H10639" i="1"/>
  <c r="H10640" i="1"/>
  <c r="H10641" i="1"/>
  <c r="H10642" i="1"/>
  <c r="H10643" i="1"/>
  <c r="K10637" i="1"/>
  <c r="K10638" i="1"/>
  <c r="K10639" i="1"/>
  <c r="K10640" i="1"/>
  <c r="K10641" i="1"/>
  <c r="K10642" i="1"/>
  <c r="K10643" i="1"/>
  <c r="Q10637" i="1"/>
  <c r="P10637" i="1" s="1"/>
  <c r="Q10638" i="1"/>
  <c r="P10638" i="1" s="1"/>
  <c r="Q10639" i="1"/>
  <c r="P10639" i="1" s="1"/>
  <c r="Q10640" i="1"/>
  <c r="P10640" i="1" s="1"/>
  <c r="Q10641" i="1"/>
  <c r="P10641" i="1" s="1"/>
  <c r="Q10642" i="1"/>
  <c r="P10642" i="1" s="1"/>
  <c r="Q10643" i="1"/>
  <c r="P10643" i="1" s="1"/>
  <c r="B10636" i="1"/>
  <c r="H10636" i="1"/>
  <c r="K10636" i="1"/>
  <c r="Q10636" i="1"/>
  <c r="P10636" i="1" s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Q9613" i="1"/>
  <c r="P9613" i="1" s="1"/>
  <c r="Q9614" i="1"/>
  <c r="P9614" i="1" s="1"/>
  <c r="Q9615" i="1"/>
  <c r="P9615" i="1" s="1"/>
  <c r="Q9616" i="1"/>
  <c r="P9616" i="1" s="1"/>
  <c r="Q9617" i="1"/>
  <c r="P9617" i="1" s="1"/>
  <c r="Q9618" i="1"/>
  <c r="P9618" i="1" s="1"/>
  <c r="Q9619" i="1"/>
  <c r="P9619" i="1" s="1"/>
  <c r="Q9620" i="1"/>
  <c r="P9620" i="1" s="1"/>
  <c r="Q9621" i="1"/>
  <c r="P9621" i="1" s="1"/>
  <c r="Q9622" i="1"/>
  <c r="P9622" i="1" s="1"/>
  <c r="Q9623" i="1"/>
  <c r="P9623" i="1" s="1"/>
  <c r="Q9624" i="1"/>
  <c r="P9624" i="1" s="1"/>
  <c r="Q9625" i="1"/>
  <c r="P9625" i="1" s="1"/>
  <c r="Q9626" i="1"/>
  <c r="P9626" i="1" s="1"/>
  <c r="Q9627" i="1"/>
  <c r="P9627" i="1" s="1"/>
  <c r="Q9628" i="1"/>
  <c r="P9628" i="1" s="1"/>
  <c r="Q9629" i="1"/>
  <c r="P9629" i="1" s="1"/>
  <c r="Q9630" i="1"/>
  <c r="P9630" i="1" s="1"/>
  <c r="Q9631" i="1"/>
  <c r="P9631" i="1" s="1"/>
  <c r="Q9632" i="1"/>
  <c r="P9632" i="1" s="1"/>
  <c r="Q9633" i="1"/>
  <c r="P9633" i="1" s="1"/>
  <c r="Q9634" i="1"/>
  <c r="P9634" i="1" s="1"/>
  <c r="Q9635" i="1"/>
  <c r="P9635" i="1" s="1"/>
  <c r="Q9636" i="1"/>
  <c r="P9636" i="1" s="1"/>
  <c r="Q9637" i="1"/>
  <c r="P9637" i="1" s="1"/>
  <c r="Q9638" i="1"/>
  <c r="P9638" i="1" s="1"/>
  <c r="Q9639" i="1"/>
  <c r="P9639" i="1" s="1"/>
  <c r="Q9640" i="1"/>
  <c r="P9640" i="1" s="1"/>
  <c r="Q9641" i="1"/>
  <c r="P9641" i="1" s="1"/>
  <c r="Q9642" i="1"/>
  <c r="P9642" i="1" s="1"/>
  <c r="Q9643" i="1"/>
  <c r="P9643" i="1" s="1"/>
  <c r="Q9644" i="1"/>
  <c r="P9644" i="1" s="1"/>
  <c r="Q9645" i="1"/>
  <c r="P9645" i="1" s="1"/>
  <c r="Q9646" i="1"/>
  <c r="P9646" i="1" s="1"/>
  <c r="Q9647" i="1"/>
  <c r="P9647" i="1" s="1"/>
  <c r="Q9648" i="1"/>
  <c r="P9648" i="1" s="1"/>
  <c r="Q9649" i="1"/>
  <c r="P9649" i="1" s="1"/>
  <c r="Q9650" i="1"/>
  <c r="P9650" i="1" s="1"/>
  <c r="Q9651" i="1"/>
  <c r="P9651" i="1" s="1"/>
  <c r="Q9652" i="1"/>
  <c r="P9652" i="1" s="1"/>
  <c r="Q9653" i="1"/>
  <c r="P9653" i="1" s="1"/>
  <c r="Q9654" i="1"/>
  <c r="P9654" i="1" s="1"/>
  <c r="Q9655" i="1"/>
  <c r="P9655" i="1" s="1"/>
  <c r="Q9656" i="1"/>
  <c r="P9656" i="1" s="1"/>
  <c r="Q9657" i="1"/>
  <c r="P9657" i="1" s="1"/>
  <c r="Q9658" i="1"/>
  <c r="P9658" i="1" s="1"/>
  <c r="Q9659" i="1"/>
  <c r="P9659" i="1" s="1"/>
  <c r="Q9660" i="1"/>
  <c r="P9660" i="1" s="1"/>
  <c r="Q9661" i="1"/>
  <c r="P9661" i="1" s="1"/>
  <c r="Q9662" i="1"/>
  <c r="P9662" i="1" s="1"/>
  <c r="Q9663" i="1"/>
  <c r="P9663" i="1" s="1"/>
  <c r="Q9664" i="1"/>
  <c r="P9664" i="1" s="1"/>
  <c r="Q9665" i="1"/>
  <c r="P9665" i="1" s="1"/>
  <c r="Q9666" i="1"/>
  <c r="P9666" i="1" s="1"/>
  <c r="Q9667" i="1"/>
  <c r="P9667" i="1" s="1"/>
  <c r="Q9668" i="1"/>
  <c r="P9668" i="1" s="1"/>
  <c r="Q9669" i="1"/>
  <c r="P9669" i="1" s="1"/>
  <c r="Q9670" i="1"/>
  <c r="P9670" i="1" s="1"/>
  <c r="Q9671" i="1"/>
  <c r="P9671" i="1" s="1"/>
  <c r="Q9672" i="1"/>
  <c r="P9672" i="1" s="1"/>
  <c r="Q9673" i="1"/>
  <c r="P9673" i="1" s="1"/>
  <c r="Q9674" i="1"/>
  <c r="P9674" i="1" s="1"/>
  <c r="Q9675" i="1"/>
  <c r="P9675" i="1" s="1"/>
  <c r="Q9676" i="1"/>
  <c r="P9676" i="1" s="1"/>
  <c r="Q9677" i="1"/>
  <c r="P9677" i="1" s="1"/>
  <c r="Q9678" i="1"/>
  <c r="P9678" i="1" s="1"/>
  <c r="Q9679" i="1"/>
  <c r="P9679" i="1" s="1"/>
  <c r="Q9680" i="1"/>
  <c r="P9680" i="1" s="1"/>
  <c r="Q9681" i="1"/>
  <c r="P9681" i="1" s="1"/>
  <c r="Q9682" i="1"/>
  <c r="P9682" i="1" s="1"/>
  <c r="Q9683" i="1"/>
  <c r="P9683" i="1" s="1"/>
  <c r="Q9684" i="1"/>
  <c r="P9684" i="1" s="1"/>
  <c r="Q9685" i="1"/>
  <c r="P9685" i="1" s="1"/>
  <c r="Q9686" i="1"/>
  <c r="P9686" i="1" s="1"/>
  <c r="Q9687" i="1"/>
  <c r="P9687" i="1" s="1"/>
  <c r="Q9688" i="1"/>
  <c r="P9688" i="1" s="1"/>
  <c r="Q9689" i="1"/>
  <c r="P9689" i="1" s="1"/>
  <c r="Q9690" i="1"/>
  <c r="P9690" i="1" s="1"/>
  <c r="Q9691" i="1"/>
  <c r="P9691" i="1" s="1"/>
  <c r="Q9692" i="1"/>
  <c r="P9692" i="1" s="1"/>
  <c r="Q9693" i="1"/>
  <c r="P9693" i="1" s="1"/>
  <c r="Q9694" i="1"/>
  <c r="P9694" i="1" s="1"/>
  <c r="Q9695" i="1"/>
  <c r="P9695" i="1" s="1"/>
  <c r="Q9696" i="1"/>
  <c r="P9696" i="1" s="1"/>
  <c r="Q9697" i="1"/>
  <c r="P9697" i="1" s="1"/>
  <c r="Q9698" i="1"/>
  <c r="P9698" i="1" s="1"/>
  <c r="Q9699" i="1"/>
  <c r="P9699" i="1" s="1"/>
  <c r="Q9700" i="1"/>
  <c r="P9700" i="1" s="1"/>
  <c r="Q9701" i="1"/>
  <c r="P9701" i="1" s="1"/>
  <c r="Q9702" i="1"/>
  <c r="P9702" i="1" s="1"/>
  <c r="Q9703" i="1"/>
  <c r="P9703" i="1" s="1"/>
  <c r="Q9704" i="1"/>
  <c r="P9704" i="1" s="1"/>
  <c r="Q9705" i="1"/>
  <c r="P9705" i="1" s="1"/>
  <c r="Q9706" i="1"/>
  <c r="P9706" i="1" s="1"/>
  <c r="Q9707" i="1"/>
  <c r="P9707" i="1" s="1"/>
  <c r="Q9708" i="1"/>
  <c r="P9708" i="1" s="1"/>
  <c r="Q9709" i="1"/>
  <c r="P9709" i="1" s="1"/>
  <c r="Q9710" i="1"/>
  <c r="P9710" i="1" s="1"/>
  <c r="Q9711" i="1"/>
  <c r="P9711" i="1" s="1"/>
  <c r="Q9712" i="1"/>
  <c r="P9712" i="1" s="1"/>
  <c r="Q9713" i="1"/>
  <c r="P9713" i="1" s="1"/>
  <c r="Q9714" i="1"/>
  <c r="P9714" i="1" s="1"/>
  <c r="Q9715" i="1"/>
  <c r="P9715" i="1" s="1"/>
  <c r="Q9716" i="1"/>
  <c r="P9716" i="1" s="1"/>
  <c r="Q9717" i="1"/>
  <c r="P9717" i="1" s="1"/>
  <c r="Q9718" i="1"/>
  <c r="P9718" i="1" s="1"/>
  <c r="Q9719" i="1"/>
  <c r="P9719" i="1" s="1"/>
  <c r="Q9720" i="1"/>
  <c r="P9720" i="1" s="1"/>
  <c r="Q9721" i="1"/>
  <c r="P9721" i="1" s="1"/>
  <c r="Q9722" i="1"/>
  <c r="P9722" i="1" s="1"/>
  <c r="Q9723" i="1"/>
  <c r="P9723" i="1" s="1"/>
  <c r="Q9724" i="1"/>
  <c r="P9724" i="1" s="1"/>
  <c r="Q9725" i="1"/>
  <c r="P9725" i="1" s="1"/>
  <c r="Q9726" i="1"/>
  <c r="P9726" i="1" s="1"/>
  <c r="Q9727" i="1"/>
  <c r="P9727" i="1" s="1"/>
  <c r="Q9728" i="1"/>
  <c r="P9728" i="1" s="1"/>
  <c r="Q9729" i="1"/>
  <c r="P9729" i="1" s="1"/>
  <c r="Q9730" i="1"/>
  <c r="P9730" i="1" s="1"/>
  <c r="Q9731" i="1"/>
  <c r="P9731" i="1" s="1"/>
  <c r="Q9732" i="1"/>
  <c r="P9732" i="1" s="1"/>
  <c r="Q9733" i="1"/>
  <c r="P9733" i="1" s="1"/>
  <c r="Q9734" i="1"/>
  <c r="P9734" i="1" s="1"/>
  <c r="Q9735" i="1"/>
  <c r="P9735" i="1" s="1"/>
  <c r="Q9736" i="1"/>
  <c r="P9736" i="1" s="1"/>
  <c r="Q9737" i="1"/>
  <c r="P9737" i="1" s="1"/>
  <c r="Q9738" i="1"/>
  <c r="P9738" i="1" s="1"/>
  <c r="Q9739" i="1"/>
  <c r="P9739" i="1" s="1"/>
  <c r="Q9740" i="1"/>
  <c r="P9740" i="1" s="1"/>
  <c r="Q9741" i="1"/>
  <c r="P9741" i="1" s="1"/>
  <c r="Q9742" i="1"/>
  <c r="P9742" i="1" s="1"/>
  <c r="Q9743" i="1"/>
  <c r="P9743" i="1" s="1"/>
  <c r="Q9744" i="1"/>
  <c r="P9744" i="1" s="1"/>
  <c r="Q9745" i="1"/>
  <c r="P9745" i="1" s="1"/>
  <c r="Q9746" i="1"/>
  <c r="P9746" i="1" s="1"/>
  <c r="Q9747" i="1"/>
  <c r="P9747" i="1" s="1"/>
  <c r="Q9748" i="1"/>
  <c r="P9748" i="1" s="1"/>
  <c r="Q9749" i="1"/>
  <c r="P9749" i="1" s="1"/>
  <c r="Q9750" i="1"/>
  <c r="P9750" i="1" s="1"/>
  <c r="Q9751" i="1"/>
  <c r="P9751" i="1" s="1"/>
  <c r="Q9752" i="1"/>
  <c r="P9752" i="1" s="1"/>
  <c r="Q9753" i="1"/>
  <c r="P9753" i="1" s="1"/>
  <c r="Q9754" i="1"/>
  <c r="P9754" i="1" s="1"/>
  <c r="Q9755" i="1"/>
  <c r="P9755" i="1" s="1"/>
  <c r="Q9756" i="1"/>
  <c r="P9756" i="1" s="1"/>
  <c r="Q9757" i="1"/>
  <c r="P9757" i="1" s="1"/>
  <c r="Q9758" i="1"/>
  <c r="P9758" i="1" s="1"/>
  <c r="Q9759" i="1"/>
  <c r="P9759" i="1" s="1"/>
  <c r="Q9760" i="1"/>
  <c r="P9760" i="1" s="1"/>
  <c r="Q9761" i="1"/>
  <c r="P9761" i="1" s="1"/>
  <c r="Q9762" i="1"/>
  <c r="P9762" i="1" s="1"/>
  <c r="Q9763" i="1"/>
  <c r="P9763" i="1" s="1"/>
  <c r="Q9764" i="1"/>
  <c r="P9764" i="1" s="1"/>
  <c r="Q9765" i="1"/>
  <c r="P9765" i="1" s="1"/>
  <c r="Q9766" i="1"/>
  <c r="P9766" i="1" s="1"/>
  <c r="Q9767" i="1"/>
  <c r="P9767" i="1" s="1"/>
  <c r="Q9768" i="1"/>
  <c r="P9768" i="1" s="1"/>
  <c r="Q9769" i="1"/>
  <c r="P9769" i="1" s="1"/>
  <c r="Q9770" i="1"/>
  <c r="P9770" i="1" s="1"/>
  <c r="Q9771" i="1"/>
  <c r="P9771" i="1" s="1"/>
  <c r="Q9772" i="1"/>
  <c r="P9772" i="1" s="1"/>
  <c r="Q9773" i="1"/>
  <c r="P9773" i="1" s="1"/>
  <c r="Q9774" i="1"/>
  <c r="P9774" i="1" s="1"/>
  <c r="Q9775" i="1"/>
  <c r="P9775" i="1" s="1"/>
  <c r="Q9776" i="1"/>
  <c r="P9776" i="1" s="1"/>
  <c r="Q9777" i="1"/>
  <c r="P9777" i="1" s="1"/>
  <c r="Q9778" i="1"/>
  <c r="P9778" i="1" s="1"/>
  <c r="Q9779" i="1"/>
  <c r="P9779" i="1" s="1"/>
  <c r="Q9780" i="1"/>
  <c r="P9780" i="1" s="1"/>
  <c r="Q9781" i="1"/>
  <c r="P9781" i="1" s="1"/>
  <c r="Q9782" i="1"/>
  <c r="P9782" i="1" s="1"/>
  <c r="Q9783" i="1"/>
  <c r="P9783" i="1" s="1"/>
  <c r="Q9784" i="1"/>
  <c r="P9784" i="1" s="1"/>
  <c r="Q9785" i="1"/>
  <c r="P9785" i="1" s="1"/>
  <c r="Q9786" i="1"/>
  <c r="P9786" i="1" s="1"/>
  <c r="Q9787" i="1"/>
  <c r="P9787" i="1" s="1"/>
  <c r="Q9788" i="1"/>
  <c r="P9788" i="1" s="1"/>
  <c r="Q9789" i="1"/>
  <c r="P9789" i="1" s="1"/>
  <c r="Q9790" i="1"/>
  <c r="P9790" i="1" s="1"/>
  <c r="Q9791" i="1"/>
  <c r="P9791" i="1" s="1"/>
  <c r="Q9792" i="1"/>
  <c r="P9792" i="1" s="1"/>
  <c r="Q9793" i="1"/>
  <c r="P9793" i="1" s="1"/>
  <c r="Q9794" i="1"/>
  <c r="P9794" i="1" s="1"/>
  <c r="Q9795" i="1"/>
  <c r="P9795" i="1" s="1"/>
  <c r="Q9796" i="1"/>
  <c r="P9796" i="1" s="1"/>
  <c r="Q9797" i="1"/>
  <c r="P9797" i="1" s="1"/>
  <c r="Q9798" i="1"/>
  <c r="P9798" i="1" s="1"/>
  <c r="Q9799" i="1"/>
  <c r="P9799" i="1" s="1"/>
  <c r="Q9800" i="1"/>
  <c r="P9800" i="1" s="1"/>
  <c r="Q9801" i="1"/>
  <c r="P9801" i="1" s="1"/>
  <c r="Q9802" i="1"/>
  <c r="P9802" i="1" s="1"/>
  <c r="Q9803" i="1"/>
  <c r="P9803" i="1" s="1"/>
  <c r="Q9804" i="1"/>
  <c r="P9804" i="1" s="1"/>
  <c r="Q9805" i="1"/>
  <c r="P9805" i="1" s="1"/>
  <c r="Q9806" i="1"/>
  <c r="P9806" i="1" s="1"/>
  <c r="Q9807" i="1"/>
  <c r="P9807" i="1" s="1"/>
  <c r="Q9808" i="1"/>
  <c r="P9808" i="1" s="1"/>
  <c r="Q9809" i="1"/>
  <c r="P9809" i="1" s="1"/>
  <c r="Q9810" i="1"/>
  <c r="P9810" i="1" s="1"/>
  <c r="Q9811" i="1"/>
  <c r="P9811" i="1" s="1"/>
  <c r="Q9812" i="1"/>
  <c r="P9812" i="1" s="1"/>
  <c r="Q9813" i="1"/>
  <c r="P9813" i="1" s="1"/>
  <c r="Q9814" i="1"/>
  <c r="P9814" i="1" s="1"/>
  <c r="Q9815" i="1"/>
  <c r="P9815" i="1" s="1"/>
  <c r="Q9816" i="1"/>
  <c r="P9816" i="1" s="1"/>
  <c r="Q9817" i="1"/>
  <c r="P9817" i="1" s="1"/>
  <c r="Q9818" i="1"/>
  <c r="P9818" i="1" s="1"/>
  <c r="Q9819" i="1"/>
  <c r="P9819" i="1" s="1"/>
  <c r="Q9820" i="1"/>
  <c r="P9820" i="1" s="1"/>
  <c r="Q9821" i="1"/>
  <c r="P9821" i="1" s="1"/>
  <c r="Q9822" i="1"/>
  <c r="P9822" i="1" s="1"/>
  <c r="Q9823" i="1"/>
  <c r="P9823" i="1" s="1"/>
  <c r="Q9824" i="1"/>
  <c r="P9824" i="1" s="1"/>
  <c r="Q9825" i="1"/>
  <c r="P9825" i="1" s="1"/>
  <c r="Q9826" i="1"/>
  <c r="P9826" i="1" s="1"/>
  <c r="Q9827" i="1"/>
  <c r="P9827" i="1" s="1"/>
  <c r="Q9828" i="1"/>
  <c r="P9828" i="1" s="1"/>
  <c r="Q9829" i="1"/>
  <c r="P9829" i="1" s="1"/>
  <c r="Q9830" i="1"/>
  <c r="P9830" i="1" s="1"/>
  <c r="Q9831" i="1"/>
  <c r="P9831" i="1" s="1"/>
  <c r="Q9832" i="1"/>
  <c r="P9832" i="1" s="1"/>
  <c r="Q9833" i="1"/>
  <c r="P9833" i="1" s="1"/>
  <c r="Q9834" i="1"/>
  <c r="P9834" i="1" s="1"/>
  <c r="Q9835" i="1"/>
  <c r="P9835" i="1" s="1"/>
  <c r="Q9836" i="1"/>
  <c r="P9836" i="1" s="1"/>
  <c r="Q9837" i="1"/>
  <c r="P9837" i="1" s="1"/>
  <c r="Q9838" i="1"/>
  <c r="P9838" i="1" s="1"/>
  <c r="Q9839" i="1"/>
  <c r="P9839" i="1" s="1"/>
  <c r="Q9840" i="1"/>
  <c r="P9840" i="1" s="1"/>
  <c r="Q9841" i="1"/>
  <c r="P9841" i="1" s="1"/>
  <c r="Q9842" i="1"/>
  <c r="P9842" i="1" s="1"/>
  <c r="Q9843" i="1"/>
  <c r="P9843" i="1" s="1"/>
  <c r="Q9844" i="1"/>
  <c r="P9844" i="1" s="1"/>
  <c r="Q9845" i="1"/>
  <c r="P9845" i="1" s="1"/>
  <c r="Q9846" i="1"/>
  <c r="P9846" i="1" s="1"/>
  <c r="Q9847" i="1"/>
  <c r="P9847" i="1" s="1"/>
  <c r="Q9848" i="1"/>
  <c r="P9848" i="1" s="1"/>
  <c r="Q9849" i="1"/>
  <c r="P9849" i="1" s="1"/>
  <c r="Q9850" i="1"/>
  <c r="P9850" i="1" s="1"/>
  <c r="Q9851" i="1"/>
  <c r="P9851" i="1" s="1"/>
  <c r="Q9852" i="1"/>
  <c r="P9852" i="1" s="1"/>
  <c r="Q9853" i="1"/>
  <c r="P9853" i="1" s="1"/>
  <c r="Q9854" i="1"/>
  <c r="P9854" i="1" s="1"/>
  <c r="Q9855" i="1"/>
  <c r="P9855" i="1" s="1"/>
  <c r="Q9856" i="1"/>
  <c r="P9856" i="1" s="1"/>
  <c r="Q9857" i="1"/>
  <c r="P9857" i="1" s="1"/>
  <c r="Q9858" i="1"/>
  <c r="P9858" i="1" s="1"/>
  <c r="Q9859" i="1"/>
  <c r="P9859" i="1" s="1"/>
  <c r="Q9860" i="1"/>
  <c r="P9860" i="1" s="1"/>
  <c r="Q9861" i="1"/>
  <c r="P9861" i="1" s="1"/>
  <c r="Q9862" i="1"/>
  <c r="P9862" i="1" s="1"/>
  <c r="Q9863" i="1"/>
  <c r="P9863" i="1" s="1"/>
  <c r="Q9864" i="1"/>
  <c r="P9864" i="1" s="1"/>
  <c r="Q9865" i="1"/>
  <c r="P9865" i="1" s="1"/>
  <c r="Q9866" i="1"/>
  <c r="P9866" i="1" s="1"/>
  <c r="Q9867" i="1"/>
  <c r="P9867" i="1" s="1"/>
  <c r="Q9868" i="1"/>
  <c r="P9868" i="1" s="1"/>
  <c r="Q9869" i="1"/>
  <c r="P9869" i="1" s="1"/>
  <c r="Q9870" i="1"/>
  <c r="P9870" i="1" s="1"/>
  <c r="Q9871" i="1"/>
  <c r="P9871" i="1" s="1"/>
  <c r="Q9872" i="1"/>
  <c r="P9872" i="1" s="1"/>
  <c r="Q9873" i="1"/>
  <c r="P9873" i="1" s="1"/>
  <c r="Q9874" i="1"/>
  <c r="P9874" i="1" s="1"/>
  <c r="Q9875" i="1"/>
  <c r="P9875" i="1" s="1"/>
  <c r="Q9876" i="1"/>
  <c r="P9876" i="1" s="1"/>
  <c r="Q9877" i="1"/>
  <c r="P9877" i="1" s="1"/>
  <c r="Q9878" i="1"/>
  <c r="P9878" i="1" s="1"/>
  <c r="Q9879" i="1"/>
  <c r="P9879" i="1" s="1"/>
  <c r="Q9880" i="1"/>
  <c r="P9880" i="1" s="1"/>
  <c r="Q9881" i="1"/>
  <c r="P9881" i="1" s="1"/>
  <c r="Q9882" i="1"/>
  <c r="P9882" i="1" s="1"/>
  <c r="Q9883" i="1"/>
  <c r="P9883" i="1" s="1"/>
  <c r="Q9884" i="1"/>
  <c r="P9884" i="1" s="1"/>
  <c r="Q9885" i="1"/>
  <c r="P9885" i="1" s="1"/>
  <c r="Q9886" i="1"/>
  <c r="P9886" i="1" s="1"/>
  <c r="Q9887" i="1"/>
  <c r="P9887" i="1" s="1"/>
  <c r="Q9888" i="1"/>
  <c r="P9888" i="1" s="1"/>
  <c r="Q9889" i="1"/>
  <c r="P9889" i="1" s="1"/>
  <c r="Q9890" i="1"/>
  <c r="P9890" i="1" s="1"/>
  <c r="Q9891" i="1"/>
  <c r="P9891" i="1" s="1"/>
  <c r="Q9892" i="1"/>
  <c r="P9892" i="1" s="1"/>
  <c r="Q9893" i="1"/>
  <c r="P9893" i="1" s="1"/>
  <c r="Q9894" i="1"/>
  <c r="P9894" i="1" s="1"/>
  <c r="Q9895" i="1"/>
  <c r="P9895" i="1" s="1"/>
  <c r="Q9896" i="1"/>
  <c r="P9896" i="1" s="1"/>
  <c r="Q9897" i="1"/>
  <c r="P9897" i="1" s="1"/>
  <c r="Q9898" i="1"/>
  <c r="P9898" i="1" s="1"/>
  <c r="Q9899" i="1"/>
  <c r="P9899" i="1" s="1"/>
  <c r="Q9900" i="1"/>
  <c r="P9900" i="1" s="1"/>
  <c r="Q9901" i="1"/>
  <c r="P9901" i="1" s="1"/>
  <c r="Q9902" i="1"/>
  <c r="P9902" i="1" s="1"/>
  <c r="Q9903" i="1"/>
  <c r="P9903" i="1" s="1"/>
  <c r="Q9904" i="1"/>
  <c r="P9904" i="1" s="1"/>
  <c r="Q9905" i="1"/>
  <c r="P9905" i="1" s="1"/>
  <c r="Q9906" i="1"/>
  <c r="P9906" i="1" s="1"/>
  <c r="Q9907" i="1"/>
  <c r="P9907" i="1" s="1"/>
  <c r="Q9908" i="1"/>
  <c r="P9908" i="1" s="1"/>
  <c r="Q9909" i="1"/>
  <c r="P9909" i="1" s="1"/>
  <c r="Q9910" i="1"/>
  <c r="P9910" i="1" s="1"/>
  <c r="Q9911" i="1"/>
  <c r="P9911" i="1" s="1"/>
  <c r="Q9912" i="1"/>
  <c r="P9912" i="1" s="1"/>
  <c r="Q9913" i="1"/>
  <c r="P9913" i="1" s="1"/>
  <c r="Q9914" i="1"/>
  <c r="P9914" i="1" s="1"/>
  <c r="Q9915" i="1"/>
  <c r="P9915" i="1" s="1"/>
  <c r="Q9916" i="1"/>
  <c r="P9916" i="1" s="1"/>
  <c r="Q9917" i="1"/>
  <c r="P9917" i="1" s="1"/>
  <c r="Q9918" i="1"/>
  <c r="P9918" i="1" s="1"/>
  <c r="Q9919" i="1"/>
  <c r="P9919" i="1" s="1"/>
  <c r="Q9920" i="1"/>
  <c r="P9920" i="1" s="1"/>
  <c r="Q9921" i="1"/>
  <c r="P9921" i="1" s="1"/>
  <c r="Q9922" i="1"/>
  <c r="P9922" i="1" s="1"/>
  <c r="Q9923" i="1"/>
  <c r="P9923" i="1" s="1"/>
  <c r="Q9924" i="1"/>
  <c r="P9924" i="1" s="1"/>
  <c r="Q9925" i="1"/>
  <c r="P9925" i="1" s="1"/>
  <c r="Q9926" i="1"/>
  <c r="P9926" i="1" s="1"/>
  <c r="Q9927" i="1"/>
  <c r="P9927" i="1" s="1"/>
  <c r="Q9928" i="1"/>
  <c r="P9928" i="1" s="1"/>
  <c r="Q9929" i="1"/>
  <c r="P9929" i="1" s="1"/>
  <c r="Q9930" i="1"/>
  <c r="P9930" i="1" s="1"/>
  <c r="Q9931" i="1"/>
  <c r="P9931" i="1" s="1"/>
  <c r="Q9932" i="1"/>
  <c r="P9932" i="1" s="1"/>
  <c r="Q9933" i="1"/>
  <c r="P9933" i="1" s="1"/>
  <c r="Q9934" i="1"/>
  <c r="P9934" i="1" s="1"/>
  <c r="Q9935" i="1"/>
  <c r="P9935" i="1" s="1"/>
  <c r="Q9936" i="1"/>
  <c r="P9936" i="1" s="1"/>
  <c r="Q9937" i="1"/>
  <c r="P9937" i="1" s="1"/>
  <c r="Q9938" i="1"/>
  <c r="P9938" i="1" s="1"/>
  <c r="Q9939" i="1"/>
  <c r="P9939" i="1" s="1"/>
  <c r="Q9940" i="1"/>
  <c r="P9940" i="1" s="1"/>
  <c r="Q9941" i="1"/>
  <c r="P9941" i="1" s="1"/>
  <c r="Q9942" i="1"/>
  <c r="P9942" i="1" s="1"/>
  <c r="Q9943" i="1"/>
  <c r="P9943" i="1" s="1"/>
  <c r="Q9944" i="1"/>
  <c r="P9944" i="1" s="1"/>
  <c r="Q9945" i="1"/>
  <c r="P9945" i="1" s="1"/>
  <c r="Q9946" i="1"/>
  <c r="P9946" i="1" s="1"/>
  <c r="Q9947" i="1"/>
  <c r="P9947" i="1" s="1"/>
  <c r="Q9948" i="1"/>
  <c r="P9948" i="1" s="1"/>
  <c r="Q9949" i="1"/>
  <c r="P9949" i="1" s="1"/>
  <c r="Q9950" i="1"/>
  <c r="P9950" i="1" s="1"/>
  <c r="Q9951" i="1"/>
  <c r="P9951" i="1" s="1"/>
  <c r="Q9952" i="1"/>
  <c r="P9952" i="1" s="1"/>
  <c r="Q9953" i="1"/>
  <c r="P9953" i="1" s="1"/>
  <c r="Q9954" i="1"/>
  <c r="P9954" i="1" s="1"/>
  <c r="Q9955" i="1"/>
  <c r="P9955" i="1" s="1"/>
  <c r="Q9956" i="1"/>
  <c r="P9956" i="1" s="1"/>
  <c r="Q9957" i="1"/>
  <c r="P9957" i="1" s="1"/>
  <c r="Q9958" i="1"/>
  <c r="P9958" i="1" s="1"/>
  <c r="Q9959" i="1"/>
  <c r="P9959" i="1" s="1"/>
  <c r="Q9960" i="1"/>
  <c r="P9960" i="1" s="1"/>
  <c r="Q9961" i="1"/>
  <c r="P9961" i="1" s="1"/>
  <c r="Q9962" i="1"/>
  <c r="P9962" i="1" s="1"/>
  <c r="Q9963" i="1"/>
  <c r="P9963" i="1" s="1"/>
  <c r="Q9964" i="1"/>
  <c r="P9964" i="1" s="1"/>
  <c r="Q9965" i="1"/>
  <c r="P9965" i="1" s="1"/>
  <c r="Q9966" i="1"/>
  <c r="P9966" i="1" s="1"/>
  <c r="Q9967" i="1"/>
  <c r="P9967" i="1" s="1"/>
  <c r="Q9968" i="1"/>
  <c r="P9968" i="1" s="1"/>
  <c r="Q9969" i="1"/>
  <c r="P9969" i="1" s="1"/>
  <c r="Q9970" i="1"/>
  <c r="P9970" i="1" s="1"/>
  <c r="Q9971" i="1"/>
  <c r="P9971" i="1" s="1"/>
  <c r="Q9972" i="1"/>
  <c r="P9972" i="1" s="1"/>
  <c r="Q9973" i="1"/>
  <c r="P9973" i="1" s="1"/>
  <c r="Q9974" i="1"/>
  <c r="P9974" i="1" s="1"/>
  <c r="Q9975" i="1"/>
  <c r="P9975" i="1" s="1"/>
  <c r="Q9976" i="1"/>
  <c r="P9976" i="1" s="1"/>
  <c r="Q9977" i="1"/>
  <c r="P9977" i="1" s="1"/>
  <c r="Q9978" i="1"/>
  <c r="P9978" i="1" s="1"/>
  <c r="Q9979" i="1"/>
  <c r="P9979" i="1" s="1"/>
  <c r="Q9980" i="1"/>
  <c r="P9980" i="1" s="1"/>
  <c r="Q9981" i="1"/>
  <c r="P9981" i="1" s="1"/>
  <c r="Q9982" i="1"/>
  <c r="P9982" i="1" s="1"/>
  <c r="Q9983" i="1"/>
  <c r="P9983" i="1" s="1"/>
  <c r="Q9984" i="1"/>
  <c r="P9984" i="1" s="1"/>
  <c r="Q9985" i="1"/>
  <c r="P9985" i="1" s="1"/>
  <c r="Q9986" i="1"/>
  <c r="P9986" i="1" s="1"/>
  <c r="Q9987" i="1"/>
  <c r="P9987" i="1" s="1"/>
  <c r="Q9988" i="1"/>
  <c r="P9988" i="1" s="1"/>
  <c r="Q9989" i="1"/>
  <c r="P9989" i="1" s="1"/>
  <c r="Q9990" i="1"/>
  <c r="P9990" i="1" s="1"/>
  <c r="Q9991" i="1"/>
  <c r="P9991" i="1" s="1"/>
  <c r="Q9992" i="1"/>
  <c r="P9992" i="1" s="1"/>
  <c r="Q9993" i="1"/>
  <c r="P9993" i="1" s="1"/>
  <c r="Q9994" i="1"/>
  <c r="P9994" i="1" s="1"/>
  <c r="Q9995" i="1"/>
  <c r="P9995" i="1" s="1"/>
  <c r="Q9996" i="1"/>
  <c r="P9996" i="1" s="1"/>
  <c r="Q9997" i="1"/>
  <c r="P9997" i="1" s="1"/>
  <c r="Q9998" i="1"/>
  <c r="P9998" i="1" s="1"/>
  <c r="Q9999" i="1"/>
  <c r="P9999" i="1" s="1"/>
  <c r="Q10000" i="1"/>
  <c r="P10000" i="1" s="1"/>
  <c r="Q10001" i="1"/>
  <c r="P10001" i="1" s="1"/>
  <c r="Q10002" i="1"/>
  <c r="P10002" i="1" s="1"/>
  <c r="Q10003" i="1"/>
  <c r="P10003" i="1" s="1"/>
  <c r="Q10004" i="1"/>
  <c r="P10004" i="1" s="1"/>
  <c r="Q10005" i="1"/>
  <c r="P10005" i="1" s="1"/>
  <c r="Q10006" i="1"/>
  <c r="P10006" i="1" s="1"/>
  <c r="Q10007" i="1"/>
  <c r="P10007" i="1" s="1"/>
  <c r="Q10008" i="1"/>
  <c r="P10008" i="1" s="1"/>
  <c r="Q10009" i="1"/>
  <c r="P10009" i="1" s="1"/>
  <c r="Q10010" i="1"/>
  <c r="P10010" i="1" s="1"/>
  <c r="Q10011" i="1"/>
  <c r="P10011" i="1" s="1"/>
  <c r="Q10012" i="1"/>
  <c r="P10012" i="1" s="1"/>
  <c r="Q10013" i="1"/>
  <c r="P10013" i="1" s="1"/>
  <c r="Q10014" i="1"/>
  <c r="P10014" i="1" s="1"/>
  <c r="Q10015" i="1"/>
  <c r="P10015" i="1" s="1"/>
  <c r="Q10016" i="1"/>
  <c r="P10016" i="1" s="1"/>
  <c r="Q10017" i="1"/>
  <c r="P10017" i="1" s="1"/>
  <c r="Q10018" i="1"/>
  <c r="P10018" i="1" s="1"/>
  <c r="Q10019" i="1"/>
  <c r="P10019" i="1" s="1"/>
  <c r="Q10020" i="1"/>
  <c r="P10020" i="1" s="1"/>
  <c r="Q10021" i="1"/>
  <c r="P10021" i="1" s="1"/>
  <c r="Q10022" i="1"/>
  <c r="P10022" i="1" s="1"/>
  <c r="Q10023" i="1"/>
  <c r="P10023" i="1" s="1"/>
  <c r="Q10024" i="1"/>
  <c r="P10024" i="1" s="1"/>
  <c r="Q10025" i="1"/>
  <c r="P10025" i="1" s="1"/>
  <c r="Q10026" i="1"/>
  <c r="P10026" i="1" s="1"/>
  <c r="Q10027" i="1"/>
  <c r="P10027" i="1" s="1"/>
  <c r="Q10028" i="1"/>
  <c r="P10028" i="1" s="1"/>
  <c r="Q10029" i="1"/>
  <c r="P10029" i="1" s="1"/>
  <c r="Q10030" i="1"/>
  <c r="P10030" i="1" s="1"/>
  <c r="Q10031" i="1"/>
  <c r="P10031" i="1" s="1"/>
  <c r="Q10032" i="1"/>
  <c r="P10032" i="1" s="1"/>
  <c r="Q10033" i="1"/>
  <c r="P10033" i="1" s="1"/>
  <c r="Q10034" i="1"/>
  <c r="P10034" i="1" s="1"/>
  <c r="Q10035" i="1"/>
  <c r="P10035" i="1" s="1"/>
  <c r="Q10036" i="1"/>
  <c r="P10036" i="1" s="1"/>
  <c r="Q10037" i="1"/>
  <c r="P10037" i="1" s="1"/>
  <c r="Q10038" i="1"/>
  <c r="P10038" i="1" s="1"/>
  <c r="Q10039" i="1"/>
  <c r="P10039" i="1" s="1"/>
  <c r="Q10040" i="1"/>
  <c r="P10040" i="1" s="1"/>
  <c r="Q10041" i="1"/>
  <c r="P10041" i="1" s="1"/>
  <c r="Q10042" i="1"/>
  <c r="P10042" i="1" s="1"/>
  <c r="Q10043" i="1"/>
  <c r="P10043" i="1" s="1"/>
  <c r="Q10044" i="1"/>
  <c r="P10044" i="1" s="1"/>
  <c r="Q10045" i="1"/>
  <c r="P10045" i="1" s="1"/>
  <c r="Q10046" i="1"/>
  <c r="P10046" i="1" s="1"/>
  <c r="Q10047" i="1"/>
  <c r="P10047" i="1" s="1"/>
  <c r="Q10048" i="1"/>
  <c r="P10048" i="1" s="1"/>
  <c r="Q10049" i="1"/>
  <c r="P10049" i="1" s="1"/>
  <c r="Q10050" i="1"/>
  <c r="P10050" i="1" s="1"/>
  <c r="Q10051" i="1"/>
  <c r="P10051" i="1" s="1"/>
  <c r="Q10052" i="1"/>
  <c r="P10052" i="1" s="1"/>
  <c r="Q10053" i="1"/>
  <c r="P10053" i="1" s="1"/>
  <c r="Q10054" i="1"/>
  <c r="P10054" i="1" s="1"/>
  <c r="Q10055" i="1"/>
  <c r="P10055" i="1" s="1"/>
  <c r="Q10056" i="1"/>
  <c r="P10056" i="1" s="1"/>
  <c r="Q10057" i="1"/>
  <c r="P10057" i="1" s="1"/>
  <c r="Q10058" i="1"/>
  <c r="P10058" i="1" s="1"/>
  <c r="Q10059" i="1"/>
  <c r="P10059" i="1" s="1"/>
  <c r="Q10060" i="1"/>
  <c r="P10060" i="1" s="1"/>
  <c r="Q10061" i="1"/>
  <c r="P10061" i="1" s="1"/>
  <c r="Q10062" i="1"/>
  <c r="P10062" i="1" s="1"/>
  <c r="Q10063" i="1"/>
  <c r="P10063" i="1" s="1"/>
  <c r="Q10064" i="1"/>
  <c r="P10064" i="1" s="1"/>
  <c r="Q10065" i="1"/>
  <c r="P10065" i="1" s="1"/>
  <c r="Q10066" i="1"/>
  <c r="P10066" i="1" s="1"/>
  <c r="Q10067" i="1"/>
  <c r="P10067" i="1" s="1"/>
  <c r="Q10068" i="1"/>
  <c r="P10068" i="1" s="1"/>
  <c r="Q10069" i="1"/>
  <c r="P10069" i="1" s="1"/>
  <c r="Q10070" i="1"/>
  <c r="P10070" i="1" s="1"/>
  <c r="Q10071" i="1"/>
  <c r="P10071" i="1" s="1"/>
  <c r="Q10072" i="1"/>
  <c r="P10072" i="1" s="1"/>
  <c r="Q10073" i="1"/>
  <c r="P10073" i="1" s="1"/>
  <c r="Q10074" i="1"/>
  <c r="P10074" i="1" s="1"/>
  <c r="Q10075" i="1"/>
  <c r="P10075" i="1" s="1"/>
  <c r="Q10076" i="1"/>
  <c r="P10076" i="1" s="1"/>
  <c r="Q10077" i="1"/>
  <c r="P10077" i="1" s="1"/>
  <c r="Q10078" i="1"/>
  <c r="P10078" i="1" s="1"/>
  <c r="Q10079" i="1"/>
  <c r="P10079" i="1" s="1"/>
  <c r="Q10080" i="1"/>
  <c r="P10080" i="1" s="1"/>
  <c r="Q10081" i="1"/>
  <c r="P10081" i="1" s="1"/>
  <c r="Q10082" i="1"/>
  <c r="P10082" i="1" s="1"/>
  <c r="Q10083" i="1"/>
  <c r="P10083" i="1" s="1"/>
  <c r="Q10084" i="1"/>
  <c r="P10084" i="1" s="1"/>
  <c r="Q10085" i="1"/>
  <c r="P10085" i="1" s="1"/>
  <c r="Q10086" i="1"/>
  <c r="P10086" i="1" s="1"/>
  <c r="Q10087" i="1"/>
  <c r="P10087" i="1" s="1"/>
  <c r="Q10088" i="1"/>
  <c r="P10088" i="1" s="1"/>
  <c r="Q10089" i="1"/>
  <c r="P10089" i="1" s="1"/>
  <c r="Q10090" i="1"/>
  <c r="P10090" i="1" s="1"/>
  <c r="Q10091" i="1"/>
  <c r="P10091" i="1" s="1"/>
  <c r="Q10092" i="1"/>
  <c r="P10092" i="1" s="1"/>
  <c r="Q10093" i="1"/>
  <c r="P10093" i="1" s="1"/>
  <c r="Q10094" i="1"/>
  <c r="P10094" i="1" s="1"/>
  <c r="Q10095" i="1"/>
  <c r="P10095" i="1" s="1"/>
  <c r="Q10096" i="1"/>
  <c r="P10096" i="1" s="1"/>
  <c r="Q10097" i="1"/>
  <c r="P10097" i="1" s="1"/>
  <c r="Q10098" i="1"/>
  <c r="P10098" i="1" s="1"/>
  <c r="Q10099" i="1"/>
  <c r="P10099" i="1" s="1"/>
  <c r="Q10100" i="1"/>
  <c r="P10100" i="1" s="1"/>
  <c r="Q10101" i="1"/>
  <c r="P10101" i="1" s="1"/>
  <c r="Q10102" i="1"/>
  <c r="P10102" i="1" s="1"/>
  <c r="Q10103" i="1"/>
  <c r="P10103" i="1" s="1"/>
  <c r="Q10104" i="1"/>
  <c r="P10104" i="1" s="1"/>
  <c r="Q10105" i="1"/>
  <c r="P10105" i="1" s="1"/>
  <c r="Q10106" i="1"/>
  <c r="P10106" i="1" s="1"/>
  <c r="Q10107" i="1"/>
  <c r="P10107" i="1" s="1"/>
  <c r="Q10108" i="1"/>
  <c r="P10108" i="1" s="1"/>
  <c r="Q10109" i="1"/>
  <c r="P10109" i="1" s="1"/>
  <c r="Q10110" i="1"/>
  <c r="P10110" i="1" s="1"/>
  <c r="Q10111" i="1"/>
  <c r="P10111" i="1" s="1"/>
  <c r="Q10112" i="1"/>
  <c r="P10112" i="1" s="1"/>
  <c r="Q10113" i="1"/>
  <c r="P10113" i="1" s="1"/>
  <c r="Q10114" i="1"/>
  <c r="P10114" i="1" s="1"/>
  <c r="Q10115" i="1"/>
  <c r="P10115" i="1" s="1"/>
  <c r="Q10116" i="1"/>
  <c r="P10116" i="1" s="1"/>
  <c r="Q10117" i="1"/>
  <c r="P10117" i="1" s="1"/>
  <c r="Q10118" i="1"/>
  <c r="P10118" i="1" s="1"/>
  <c r="Q10119" i="1"/>
  <c r="P10119" i="1" s="1"/>
  <c r="Q10120" i="1"/>
  <c r="P10120" i="1" s="1"/>
  <c r="Q10121" i="1"/>
  <c r="P10121" i="1" s="1"/>
  <c r="Q10122" i="1"/>
  <c r="P10122" i="1" s="1"/>
  <c r="Q10123" i="1"/>
  <c r="P10123" i="1" s="1"/>
  <c r="Q10124" i="1"/>
  <c r="P10124" i="1" s="1"/>
  <c r="Q10125" i="1"/>
  <c r="P10125" i="1" s="1"/>
  <c r="Q10126" i="1"/>
  <c r="P10126" i="1" s="1"/>
  <c r="Q10127" i="1"/>
  <c r="P10127" i="1" s="1"/>
  <c r="Q10128" i="1"/>
  <c r="P10128" i="1" s="1"/>
  <c r="Q10129" i="1"/>
  <c r="P10129" i="1" s="1"/>
  <c r="Q10130" i="1"/>
  <c r="P10130" i="1" s="1"/>
  <c r="Q10131" i="1"/>
  <c r="P10131" i="1" s="1"/>
  <c r="Q10132" i="1"/>
  <c r="P10132" i="1" s="1"/>
  <c r="Q10133" i="1"/>
  <c r="P10133" i="1" s="1"/>
  <c r="Q10134" i="1"/>
  <c r="P10134" i="1" s="1"/>
  <c r="Q10135" i="1"/>
  <c r="P10135" i="1" s="1"/>
  <c r="Q10136" i="1"/>
  <c r="P10136" i="1" s="1"/>
  <c r="Q10137" i="1"/>
  <c r="P10137" i="1" s="1"/>
  <c r="Q10138" i="1"/>
  <c r="P10138" i="1" s="1"/>
  <c r="Q10139" i="1"/>
  <c r="P10139" i="1" s="1"/>
  <c r="Q10140" i="1"/>
  <c r="P10140" i="1" s="1"/>
  <c r="Q10141" i="1"/>
  <c r="P10141" i="1" s="1"/>
  <c r="Q10142" i="1"/>
  <c r="P10142" i="1" s="1"/>
  <c r="Q10143" i="1"/>
  <c r="P10143" i="1" s="1"/>
  <c r="Q10144" i="1"/>
  <c r="P10144" i="1" s="1"/>
  <c r="Q10145" i="1"/>
  <c r="P10145" i="1" s="1"/>
  <c r="Q10146" i="1"/>
  <c r="P10146" i="1" s="1"/>
  <c r="Q10147" i="1"/>
  <c r="P10147" i="1" s="1"/>
  <c r="Q10148" i="1"/>
  <c r="P10148" i="1" s="1"/>
  <c r="Q10149" i="1"/>
  <c r="P10149" i="1" s="1"/>
  <c r="Q10150" i="1"/>
  <c r="P10150" i="1" s="1"/>
  <c r="Q10151" i="1"/>
  <c r="P10151" i="1" s="1"/>
  <c r="Q10152" i="1"/>
  <c r="P10152" i="1" s="1"/>
  <c r="Q10153" i="1"/>
  <c r="P10153" i="1" s="1"/>
  <c r="Q10154" i="1"/>
  <c r="P10154" i="1" s="1"/>
  <c r="Q10155" i="1"/>
  <c r="P10155" i="1" s="1"/>
  <c r="Q10156" i="1"/>
  <c r="P10156" i="1" s="1"/>
  <c r="Q10157" i="1"/>
  <c r="P10157" i="1" s="1"/>
  <c r="Q10158" i="1"/>
  <c r="P10158" i="1" s="1"/>
  <c r="Q10159" i="1"/>
  <c r="P10159" i="1" s="1"/>
  <c r="Q10160" i="1"/>
  <c r="P10160" i="1" s="1"/>
  <c r="Q10161" i="1"/>
  <c r="P10161" i="1" s="1"/>
  <c r="Q10162" i="1"/>
  <c r="P10162" i="1" s="1"/>
  <c r="Q10163" i="1"/>
  <c r="P10163" i="1" s="1"/>
  <c r="Q10164" i="1"/>
  <c r="P10164" i="1" s="1"/>
  <c r="Q10165" i="1"/>
  <c r="P10165" i="1" s="1"/>
  <c r="Q10166" i="1"/>
  <c r="P10166" i="1" s="1"/>
  <c r="Q10167" i="1"/>
  <c r="P10167" i="1" s="1"/>
  <c r="Q10168" i="1"/>
  <c r="P10168" i="1" s="1"/>
  <c r="Q10169" i="1"/>
  <c r="P10169" i="1" s="1"/>
  <c r="Q10170" i="1"/>
  <c r="P10170" i="1" s="1"/>
  <c r="Q10171" i="1"/>
  <c r="P10171" i="1" s="1"/>
  <c r="Q10172" i="1"/>
  <c r="P10172" i="1" s="1"/>
  <c r="Q10173" i="1"/>
  <c r="P10173" i="1" s="1"/>
  <c r="Q10174" i="1"/>
  <c r="P10174" i="1" s="1"/>
  <c r="Q10175" i="1"/>
  <c r="P10175" i="1" s="1"/>
  <c r="Q10176" i="1"/>
  <c r="P10176" i="1" s="1"/>
  <c r="Q10177" i="1"/>
  <c r="P10177" i="1" s="1"/>
  <c r="Q10178" i="1"/>
  <c r="P10178" i="1" s="1"/>
  <c r="Q10179" i="1"/>
  <c r="P10179" i="1" s="1"/>
  <c r="Q10180" i="1"/>
  <c r="P10180" i="1" s="1"/>
  <c r="Q10181" i="1"/>
  <c r="P10181" i="1" s="1"/>
  <c r="Q10182" i="1"/>
  <c r="P10182" i="1" s="1"/>
  <c r="Q10183" i="1"/>
  <c r="P10183" i="1" s="1"/>
  <c r="Q10184" i="1"/>
  <c r="P10184" i="1" s="1"/>
  <c r="Q10185" i="1"/>
  <c r="P10185" i="1" s="1"/>
  <c r="Q10186" i="1"/>
  <c r="P10186" i="1" s="1"/>
  <c r="Q10187" i="1"/>
  <c r="P10187" i="1" s="1"/>
  <c r="Q10188" i="1"/>
  <c r="P10188" i="1" s="1"/>
  <c r="Q10189" i="1"/>
  <c r="P10189" i="1" s="1"/>
  <c r="Q10190" i="1"/>
  <c r="P10190" i="1" s="1"/>
  <c r="Q10191" i="1"/>
  <c r="P10191" i="1" s="1"/>
  <c r="Q10192" i="1"/>
  <c r="P10192" i="1" s="1"/>
  <c r="Q10193" i="1"/>
  <c r="P10193" i="1" s="1"/>
  <c r="Q10194" i="1"/>
  <c r="P10194" i="1" s="1"/>
  <c r="Q10195" i="1"/>
  <c r="P10195" i="1" s="1"/>
  <c r="Q10196" i="1"/>
  <c r="P10196" i="1" s="1"/>
  <c r="Q10197" i="1"/>
  <c r="P10197" i="1" s="1"/>
  <c r="Q10198" i="1"/>
  <c r="P10198" i="1" s="1"/>
  <c r="Q10199" i="1"/>
  <c r="P10199" i="1" s="1"/>
  <c r="Q10200" i="1"/>
  <c r="P10200" i="1" s="1"/>
  <c r="Q10201" i="1"/>
  <c r="P10201" i="1" s="1"/>
  <c r="Q10202" i="1"/>
  <c r="P10202" i="1" s="1"/>
  <c r="Q10203" i="1"/>
  <c r="P10203" i="1" s="1"/>
  <c r="Q10204" i="1"/>
  <c r="P10204" i="1" s="1"/>
  <c r="Q10205" i="1"/>
  <c r="P10205" i="1" s="1"/>
  <c r="Q10206" i="1"/>
  <c r="P10206" i="1" s="1"/>
  <c r="Q10207" i="1"/>
  <c r="P10207" i="1" s="1"/>
  <c r="Q10208" i="1"/>
  <c r="P10208" i="1" s="1"/>
  <c r="Q10209" i="1"/>
  <c r="P10209" i="1" s="1"/>
  <c r="Q10210" i="1"/>
  <c r="P10210" i="1" s="1"/>
  <c r="Q10211" i="1"/>
  <c r="P10211" i="1" s="1"/>
  <c r="Q10212" i="1"/>
  <c r="P10212" i="1" s="1"/>
  <c r="Q10213" i="1"/>
  <c r="P10213" i="1" s="1"/>
  <c r="Q10214" i="1"/>
  <c r="P10214" i="1" s="1"/>
  <c r="Q10215" i="1"/>
  <c r="P10215" i="1" s="1"/>
  <c r="Q10216" i="1"/>
  <c r="P10216" i="1" s="1"/>
  <c r="Q10217" i="1"/>
  <c r="P10217" i="1" s="1"/>
  <c r="Q10218" i="1"/>
  <c r="P10218" i="1" s="1"/>
  <c r="Q10219" i="1"/>
  <c r="P10219" i="1" s="1"/>
  <c r="Q10220" i="1"/>
  <c r="P10220" i="1" s="1"/>
  <c r="Q10221" i="1"/>
  <c r="P10221" i="1" s="1"/>
  <c r="Q10222" i="1"/>
  <c r="P10222" i="1" s="1"/>
  <c r="Q10223" i="1"/>
  <c r="P10223" i="1" s="1"/>
  <c r="Q10224" i="1"/>
  <c r="P10224" i="1" s="1"/>
  <c r="Q10225" i="1"/>
  <c r="P10225" i="1" s="1"/>
  <c r="Q10226" i="1"/>
  <c r="P10226" i="1" s="1"/>
  <c r="Q10227" i="1"/>
  <c r="P10227" i="1" s="1"/>
  <c r="Q10228" i="1"/>
  <c r="P10228" i="1" s="1"/>
  <c r="Q10229" i="1"/>
  <c r="P10229" i="1" s="1"/>
  <c r="Q10230" i="1"/>
  <c r="P10230" i="1" s="1"/>
  <c r="Q10231" i="1"/>
  <c r="P10231" i="1" s="1"/>
  <c r="Q10232" i="1"/>
  <c r="P10232" i="1" s="1"/>
  <c r="Q10233" i="1"/>
  <c r="P10233" i="1" s="1"/>
  <c r="Q10234" i="1"/>
  <c r="P10234" i="1" s="1"/>
  <c r="Q10235" i="1"/>
  <c r="P10235" i="1" s="1"/>
  <c r="Q10236" i="1"/>
  <c r="P10236" i="1" s="1"/>
  <c r="Q10237" i="1"/>
  <c r="P10237" i="1" s="1"/>
  <c r="Q10238" i="1"/>
  <c r="P10238" i="1" s="1"/>
  <c r="Q10239" i="1"/>
  <c r="P10239" i="1" s="1"/>
  <c r="Q10240" i="1"/>
  <c r="P10240" i="1" s="1"/>
  <c r="Q10241" i="1"/>
  <c r="P10241" i="1" s="1"/>
  <c r="Q10242" i="1"/>
  <c r="P10242" i="1" s="1"/>
  <c r="Q10243" i="1"/>
  <c r="P10243" i="1" s="1"/>
  <c r="Q10244" i="1"/>
  <c r="P10244" i="1" s="1"/>
  <c r="Q10245" i="1"/>
  <c r="P10245" i="1" s="1"/>
  <c r="Q10246" i="1"/>
  <c r="P10246" i="1" s="1"/>
  <c r="Q10247" i="1"/>
  <c r="P10247" i="1" s="1"/>
  <c r="Q10248" i="1"/>
  <c r="P10248" i="1" s="1"/>
  <c r="Q10249" i="1"/>
  <c r="P10249" i="1" s="1"/>
  <c r="Q10250" i="1"/>
  <c r="P10250" i="1" s="1"/>
  <c r="Q10251" i="1"/>
  <c r="P10251" i="1" s="1"/>
  <c r="Q10252" i="1"/>
  <c r="P10252" i="1" s="1"/>
  <c r="Q10253" i="1"/>
  <c r="P10253" i="1" s="1"/>
  <c r="Q10254" i="1"/>
  <c r="P10254" i="1" s="1"/>
  <c r="Q10255" i="1"/>
  <c r="P10255" i="1" s="1"/>
  <c r="Q10256" i="1"/>
  <c r="P10256" i="1" s="1"/>
  <c r="Q10257" i="1"/>
  <c r="P10257" i="1" s="1"/>
  <c r="Q10258" i="1"/>
  <c r="P10258" i="1" s="1"/>
  <c r="Q10259" i="1"/>
  <c r="P10259" i="1" s="1"/>
  <c r="Q10260" i="1"/>
  <c r="P10260" i="1" s="1"/>
  <c r="Q10261" i="1"/>
  <c r="P10261" i="1" s="1"/>
  <c r="Q10262" i="1"/>
  <c r="P10262" i="1" s="1"/>
  <c r="Q10263" i="1"/>
  <c r="P10263" i="1" s="1"/>
  <c r="Q10264" i="1"/>
  <c r="P10264" i="1" s="1"/>
  <c r="Q10265" i="1"/>
  <c r="P10265" i="1" s="1"/>
  <c r="Q10266" i="1"/>
  <c r="P10266" i="1" s="1"/>
  <c r="Q10267" i="1"/>
  <c r="P10267" i="1" s="1"/>
  <c r="Q10268" i="1"/>
  <c r="P10268" i="1" s="1"/>
  <c r="Q10269" i="1"/>
  <c r="P10269" i="1" s="1"/>
  <c r="Q10270" i="1"/>
  <c r="P10270" i="1" s="1"/>
  <c r="Q10271" i="1"/>
  <c r="P10271" i="1" s="1"/>
  <c r="Q10272" i="1"/>
  <c r="P10272" i="1" s="1"/>
  <c r="Q10273" i="1"/>
  <c r="P10273" i="1" s="1"/>
  <c r="Q10274" i="1"/>
  <c r="P10274" i="1" s="1"/>
  <c r="Q10275" i="1"/>
  <c r="P10275" i="1" s="1"/>
  <c r="Q10276" i="1"/>
  <c r="P10276" i="1" s="1"/>
  <c r="Q10277" i="1"/>
  <c r="P10277" i="1" s="1"/>
  <c r="Q10278" i="1"/>
  <c r="P10278" i="1" s="1"/>
  <c r="Q10279" i="1"/>
  <c r="P10279" i="1" s="1"/>
  <c r="Q10280" i="1"/>
  <c r="P10280" i="1" s="1"/>
  <c r="Q10281" i="1"/>
  <c r="P10281" i="1" s="1"/>
  <c r="Q10282" i="1"/>
  <c r="P10282" i="1" s="1"/>
  <c r="Q10283" i="1"/>
  <c r="P10283" i="1" s="1"/>
  <c r="Q10284" i="1"/>
  <c r="P10284" i="1" s="1"/>
  <c r="Q10285" i="1"/>
  <c r="P10285" i="1" s="1"/>
  <c r="Q10286" i="1"/>
  <c r="P10286" i="1" s="1"/>
  <c r="Q10287" i="1"/>
  <c r="P10287" i="1" s="1"/>
  <c r="Q10288" i="1"/>
  <c r="P10288" i="1" s="1"/>
  <c r="Q10289" i="1"/>
  <c r="P10289" i="1" s="1"/>
  <c r="Q10290" i="1"/>
  <c r="P10290" i="1" s="1"/>
  <c r="Q10291" i="1"/>
  <c r="P10291" i="1" s="1"/>
  <c r="Q10292" i="1"/>
  <c r="P10292" i="1" s="1"/>
  <c r="Q10293" i="1"/>
  <c r="P10293" i="1" s="1"/>
  <c r="Q10294" i="1"/>
  <c r="P10294" i="1" s="1"/>
  <c r="Q10295" i="1"/>
  <c r="P10295" i="1" s="1"/>
  <c r="Q10296" i="1"/>
  <c r="P10296" i="1" s="1"/>
  <c r="Q10297" i="1"/>
  <c r="P10297" i="1" s="1"/>
  <c r="Q10298" i="1"/>
  <c r="P10298" i="1" s="1"/>
  <c r="Q10299" i="1"/>
  <c r="P10299" i="1" s="1"/>
  <c r="Q10300" i="1"/>
  <c r="P10300" i="1" s="1"/>
  <c r="Q10301" i="1"/>
  <c r="P10301" i="1" s="1"/>
  <c r="Q10302" i="1"/>
  <c r="P10302" i="1" s="1"/>
  <c r="Q10303" i="1"/>
  <c r="P10303" i="1" s="1"/>
  <c r="Q10304" i="1"/>
  <c r="P10304" i="1" s="1"/>
  <c r="Q10305" i="1"/>
  <c r="P10305" i="1" s="1"/>
  <c r="Q10306" i="1"/>
  <c r="P10306" i="1" s="1"/>
  <c r="Q10307" i="1"/>
  <c r="P10307" i="1" s="1"/>
  <c r="Q10308" i="1"/>
  <c r="P10308" i="1" s="1"/>
  <c r="Q10309" i="1"/>
  <c r="P10309" i="1" s="1"/>
  <c r="Q10310" i="1"/>
  <c r="P10310" i="1" s="1"/>
  <c r="Q10311" i="1"/>
  <c r="P10311" i="1" s="1"/>
  <c r="Q10312" i="1"/>
  <c r="P10312" i="1" s="1"/>
  <c r="Q10313" i="1"/>
  <c r="P10313" i="1" s="1"/>
  <c r="Q10314" i="1"/>
  <c r="P10314" i="1" s="1"/>
  <c r="Q10315" i="1"/>
  <c r="P10315" i="1" s="1"/>
  <c r="Q10316" i="1"/>
  <c r="P10316" i="1" s="1"/>
  <c r="Q10317" i="1"/>
  <c r="P10317" i="1" s="1"/>
  <c r="Q10318" i="1"/>
  <c r="P10318" i="1" s="1"/>
  <c r="Q10319" i="1"/>
  <c r="P10319" i="1" s="1"/>
  <c r="Q10320" i="1"/>
  <c r="P10320" i="1" s="1"/>
  <c r="Q10321" i="1"/>
  <c r="P10321" i="1" s="1"/>
  <c r="Q10322" i="1"/>
  <c r="P10322" i="1" s="1"/>
  <c r="Q10323" i="1"/>
  <c r="P10323" i="1" s="1"/>
  <c r="Q10324" i="1"/>
  <c r="P10324" i="1" s="1"/>
  <c r="Q10325" i="1"/>
  <c r="P10325" i="1" s="1"/>
  <c r="Q10326" i="1"/>
  <c r="P10326" i="1" s="1"/>
  <c r="Q10327" i="1"/>
  <c r="P10327" i="1" s="1"/>
  <c r="Q10328" i="1"/>
  <c r="P10328" i="1" s="1"/>
  <c r="Q10329" i="1"/>
  <c r="P10329" i="1" s="1"/>
  <c r="Q10330" i="1"/>
  <c r="P10330" i="1" s="1"/>
  <c r="Q10331" i="1"/>
  <c r="P10331" i="1" s="1"/>
  <c r="Q10332" i="1"/>
  <c r="P10332" i="1" s="1"/>
  <c r="Q10333" i="1"/>
  <c r="P10333" i="1" s="1"/>
  <c r="Q10334" i="1"/>
  <c r="P10334" i="1" s="1"/>
  <c r="Q10335" i="1"/>
  <c r="P10335" i="1" s="1"/>
  <c r="Q10336" i="1"/>
  <c r="P10336" i="1" s="1"/>
  <c r="Q10337" i="1"/>
  <c r="P10337" i="1" s="1"/>
  <c r="Q10338" i="1"/>
  <c r="P10338" i="1" s="1"/>
  <c r="Q10339" i="1"/>
  <c r="P10339" i="1" s="1"/>
  <c r="Q10340" i="1"/>
  <c r="P10340" i="1" s="1"/>
  <c r="Q10341" i="1"/>
  <c r="P10341" i="1" s="1"/>
  <c r="Q10342" i="1"/>
  <c r="P10342" i="1" s="1"/>
  <c r="Q10343" i="1"/>
  <c r="P10343" i="1" s="1"/>
  <c r="Q10344" i="1"/>
  <c r="P10344" i="1" s="1"/>
  <c r="Q10345" i="1"/>
  <c r="P10345" i="1" s="1"/>
  <c r="Q10346" i="1"/>
  <c r="P10346" i="1" s="1"/>
  <c r="Q10347" i="1"/>
  <c r="P10347" i="1" s="1"/>
  <c r="Q10348" i="1"/>
  <c r="P10348" i="1" s="1"/>
  <c r="Q10349" i="1"/>
  <c r="P10349" i="1" s="1"/>
  <c r="Q10350" i="1"/>
  <c r="P10350" i="1" s="1"/>
  <c r="Q10351" i="1"/>
  <c r="P10351" i="1" s="1"/>
  <c r="Q10352" i="1"/>
  <c r="P10352" i="1" s="1"/>
  <c r="Q10353" i="1"/>
  <c r="P10353" i="1" s="1"/>
  <c r="Q10354" i="1"/>
  <c r="P10354" i="1" s="1"/>
  <c r="Q10355" i="1"/>
  <c r="P10355" i="1" s="1"/>
  <c r="Q10356" i="1"/>
  <c r="P10356" i="1" s="1"/>
  <c r="Q10357" i="1"/>
  <c r="P10357" i="1" s="1"/>
  <c r="Q10358" i="1"/>
  <c r="P10358" i="1" s="1"/>
  <c r="Q10359" i="1"/>
  <c r="P10359" i="1" s="1"/>
  <c r="Q10360" i="1"/>
  <c r="P10360" i="1" s="1"/>
  <c r="Q10361" i="1"/>
  <c r="P10361" i="1" s="1"/>
  <c r="Q10362" i="1"/>
  <c r="P10362" i="1" s="1"/>
  <c r="Q10363" i="1"/>
  <c r="P10363" i="1" s="1"/>
  <c r="Q10364" i="1"/>
  <c r="P10364" i="1" s="1"/>
  <c r="Q10365" i="1"/>
  <c r="P10365" i="1" s="1"/>
  <c r="Q10366" i="1"/>
  <c r="P10366" i="1" s="1"/>
  <c r="Q10367" i="1"/>
  <c r="P10367" i="1" s="1"/>
  <c r="Q10368" i="1"/>
  <c r="P10368" i="1" s="1"/>
  <c r="Q10369" i="1"/>
  <c r="P10369" i="1" s="1"/>
  <c r="Q10370" i="1"/>
  <c r="P10370" i="1" s="1"/>
  <c r="Q10371" i="1"/>
  <c r="P10371" i="1" s="1"/>
  <c r="Q10372" i="1"/>
  <c r="P10372" i="1" s="1"/>
  <c r="Q10373" i="1"/>
  <c r="P10373" i="1" s="1"/>
  <c r="Q10374" i="1"/>
  <c r="P10374" i="1" s="1"/>
  <c r="Q10375" i="1"/>
  <c r="P10375" i="1" s="1"/>
  <c r="Q10376" i="1"/>
  <c r="P10376" i="1" s="1"/>
  <c r="Q10377" i="1"/>
  <c r="P10377" i="1" s="1"/>
  <c r="Q10378" i="1"/>
  <c r="P10378" i="1" s="1"/>
  <c r="Q10379" i="1"/>
  <c r="P10379" i="1" s="1"/>
  <c r="Q10380" i="1"/>
  <c r="P10380" i="1" s="1"/>
  <c r="Q10381" i="1"/>
  <c r="P10381" i="1" s="1"/>
  <c r="Q10382" i="1"/>
  <c r="P10382" i="1" s="1"/>
  <c r="Q10383" i="1"/>
  <c r="P10383" i="1" s="1"/>
  <c r="Q10384" i="1"/>
  <c r="P10384" i="1" s="1"/>
  <c r="Q10385" i="1"/>
  <c r="P10385" i="1" s="1"/>
  <c r="Q10386" i="1"/>
  <c r="P10386" i="1" s="1"/>
  <c r="Q10387" i="1"/>
  <c r="P10387" i="1" s="1"/>
  <c r="Q10388" i="1"/>
  <c r="P10388" i="1" s="1"/>
  <c r="Q10389" i="1"/>
  <c r="P10389" i="1" s="1"/>
  <c r="Q10390" i="1"/>
  <c r="P10390" i="1" s="1"/>
  <c r="Q10391" i="1"/>
  <c r="P10391" i="1" s="1"/>
  <c r="Q10392" i="1"/>
  <c r="P10392" i="1" s="1"/>
  <c r="Q10393" i="1"/>
  <c r="P10393" i="1" s="1"/>
  <c r="Q10394" i="1"/>
  <c r="P10394" i="1" s="1"/>
  <c r="Q10395" i="1"/>
  <c r="P10395" i="1" s="1"/>
  <c r="Q10396" i="1"/>
  <c r="P10396" i="1" s="1"/>
  <c r="Q10397" i="1"/>
  <c r="P10397" i="1" s="1"/>
  <c r="Q10398" i="1"/>
  <c r="P10398" i="1" s="1"/>
  <c r="Q10399" i="1"/>
  <c r="P10399" i="1" s="1"/>
  <c r="Q10400" i="1"/>
  <c r="P10400" i="1" s="1"/>
  <c r="Q10401" i="1"/>
  <c r="P10401" i="1" s="1"/>
  <c r="Q10402" i="1"/>
  <c r="P10402" i="1" s="1"/>
  <c r="Q10403" i="1"/>
  <c r="P10403" i="1" s="1"/>
  <c r="Q10404" i="1"/>
  <c r="P10404" i="1" s="1"/>
  <c r="Q10405" i="1"/>
  <c r="P10405" i="1" s="1"/>
  <c r="Q10406" i="1"/>
  <c r="P10406" i="1" s="1"/>
  <c r="Q10407" i="1"/>
  <c r="P10407" i="1" s="1"/>
  <c r="Q10408" i="1"/>
  <c r="P10408" i="1" s="1"/>
  <c r="Q10409" i="1"/>
  <c r="P10409" i="1" s="1"/>
  <c r="Q10410" i="1"/>
  <c r="P10410" i="1" s="1"/>
  <c r="Q10411" i="1"/>
  <c r="P10411" i="1" s="1"/>
  <c r="Q10412" i="1"/>
  <c r="P10412" i="1" s="1"/>
  <c r="Q10413" i="1"/>
  <c r="P10413" i="1" s="1"/>
  <c r="Q10414" i="1"/>
  <c r="P10414" i="1" s="1"/>
  <c r="Q10415" i="1"/>
  <c r="P10415" i="1" s="1"/>
  <c r="Q10416" i="1"/>
  <c r="P10416" i="1" s="1"/>
  <c r="Q10417" i="1"/>
  <c r="P10417" i="1" s="1"/>
  <c r="Q10418" i="1"/>
  <c r="P10418" i="1" s="1"/>
  <c r="Q10419" i="1"/>
  <c r="P10419" i="1" s="1"/>
  <c r="Q10420" i="1"/>
  <c r="P10420" i="1" s="1"/>
  <c r="Q10421" i="1"/>
  <c r="P10421" i="1" s="1"/>
  <c r="Q10422" i="1"/>
  <c r="P10422" i="1" s="1"/>
  <c r="Q10423" i="1"/>
  <c r="P10423" i="1" s="1"/>
  <c r="Q10424" i="1"/>
  <c r="P10424" i="1" s="1"/>
  <c r="Q10425" i="1"/>
  <c r="P10425" i="1" s="1"/>
  <c r="Q10426" i="1"/>
  <c r="P10426" i="1" s="1"/>
  <c r="Q10427" i="1"/>
  <c r="P10427" i="1" s="1"/>
  <c r="Q10428" i="1"/>
  <c r="P10428" i="1" s="1"/>
  <c r="Q10429" i="1"/>
  <c r="P10429" i="1" s="1"/>
  <c r="Q10430" i="1"/>
  <c r="P10430" i="1" s="1"/>
  <c r="Q10431" i="1"/>
  <c r="P10431" i="1" s="1"/>
  <c r="Q10432" i="1"/>
  <c r="P10432" i="1" s="1"/>
  <c r="Q10433" i="1"/>
  <c r="P10433" i="1" s="1"/>
  <c r="Q10434" i="1"/>
  <c r="P10434" i="1" s="1"/>
  <c r="Q10435" i="1"/>
  <c r="P10435" i="1" s="1"/>
  <c r="Q10436" i="1"/>
  <c r="P10436" i="1" s="1"/>
  <c r="Q10437" i="1"/>
  <c r="P10437" i="1" s="1"/>
  <c r="Q10438" i="1"/>
  <c r="P10438" i="1" s="1"/>
  <c r="Q10439" i="1"/>
  <c r="P10439" i="1" s="1"/>
  <c r="Q10440" i="1"/>
  <c r="P10440" i="1" s="1"/>
  <c r="Q10441" i="1"/>
  <c r="P10441" i="1" s="1"/>
  <c r="Q10442" i="1"/>
  <c r="P10442" i="1" s="1"/>
  <c r="Q10443" i="1"/>
  <c r="P10443" i="1" s="1"/>
  <c r="Q10444" i="1"/>
  <c r="P10444" i="1" s="1"/>
  <c r="Q10445" i="1"/>
  <c r="P10445" i="1" s="1"/>
  <c r="Q10446" i="1"/>
  <c r="P10446" i="1" s="1"/>
  <c r="Q10447" i="1"/>
  <c r="P10447" i="1" s="1"/>
  <c r="Q10448" i="1"/>
  <c r="P10448" i="1" s="1"/>
  <c r="Q10449" i="1"/>
  <c r="P10449" i="1" s="1"/>
  <c r="Q10450" i="1"/>
  <c r="P10450" i="1" s="1"/>
  <c r="Q10451" i="1"/>
  <c r="P10451" i="1" s="1"/>
  <c r="Q10452" i="1"/>
  <c r="P10452" i="1" s="1"/>
  <c r="Q10453" i="1"/>
  <c r="P10453" i="1" s="1"/>
  <c r="Q10454" i="1"/>
  <c r="P10454" i="1" s="1"/>
  <c r="Q10455" i="1"/>
  <c r="P10455" i="1" s="1"/>
  <c r="Q10456" i="1"/>
  <c r="P10456" i="1" s="1"/>
  <c r="Q10457" i="1"/>
  <c r="P10457" i="1" s="1"/>
  <c r="Q10458" i="1"/>
  <c r="P10458" i="1" s="1"/>
  <c r="Q10459" i="1"/>
  <c r="P10459" i="1" s="1"/>
  <c r="Q10460" i="1"/>
  <c r="P10460" i="1" s="1"/>
  <c r="Q10461" i="1"/>
  <c r="P10461" i="1" s="1"/>
  <c r="Q10462" i="1"/>
  <c r="P10462" i="1" s="1"/>
  <c r="Q10463" i="1"/>
  <c r="P10463" i="1" s="1"/>
  <c r="Q10464" i="1"/>
  <c r="P10464" i="1" s="1"/>
  <c r="Q10465" i="1"/>
  <c r="P10465" i="1" s="1"/>
  <c r="Q10466" i="1"/>
  <c r="P10466" i="1" s="1"/>
  <c r="Q10467" i="1"/>
  <c r="P10467" i="1" s="1"/>
  <c r="Q10468" i="1"/>
  <c r="P10468" i="1" s="1"/>
  <c r="Q10469" i="1"/>
  <c r="P10469" i="1" s="1"/>
  <c r="Q10470" i="1"/>
  <c r="P10470" i="1" s="1"/>
  <c r="Q10471" i="1"/>
  <c r="P10471" i="1" s="1"/>
  <c r="Q10472" i="1"/>
  <c r="P10472" i="1" s="1"/>
  <c r="Q10473" i="1"/>
  <c r="P10473" i="1" s="1"/>
  <c r="Q10474" i="1"/>
  <c r="P10474" i="1" s="1"/>
  <c r="Q10475" i="1"/>
  <c r="P10475" i="1" s="1"/>
  <c r="Q10476" i="1"/>
  <c r="P10476" i="1" s="1"/>
  <c r="Q10477" i="1"/>
  <c r="P10477" i="1" s="1"/>
  <c r="Q10478" i="1"/>
  <c r="P10478" i="1" s="1"/>
  <c r="Q10479" i="1"/>
  <c r="P10479" i="1" s="1"/>
  <c r="Q10480" i="1"/>
  <c r="P10480" i="1" s="1"/>
  <c r="Q10481" i="1"/>
  <c r="P10481" i="1" s="1"/>
  <c r="Q10482" i="1"/>
  <c r="P10482" i="1" s="1"/>
  <c r="Q10483" i="1"/>
  <c r="P10483" i="1" s="1"/>
  <c r="Q10484" i="1"/>
  <c r="P10484" i="1" s="1"/>
  <c r="Q10485" i="1"/>
  <c r="P10485" i="1" s="1"/>
  <c r="Q10486" i="1"/>
  <c r="P10486" i="1" s="1"/>
  <c r="Q10487" i="1"/>
  <c r="P10487" i="1" s="1"/>
  <c r="Q10488" i="1"/>
  <c r="P10488" i="1" s="1"/>
  <c r="Q10489" i="1"/>
  <c r="P10489" i="1" s="1"/>
  <c r="Q10490" i="1"/>
  <c r="P10490" i="1" s="1"/>
  <c r="Q10491" i="1"/>
  <c r="P10491" i="1" s="1"/>
  <c r="Q10492" i="1"/>
  <c r="P10492" i="1" s="1"/>
  <c r="Q10493" i="1"/>
  <c r="P10493" i="1" s="1"/>
  <c r="Q10494" i="1"/>
  <c r="P10494" i="1" s="1"/>
  <c r="Q10495" i="1"/>
  <c r="P10495" i="1" s="1"/>
  <c r="Q10496" i="1"/>
  <c r="P10496" i="1" s="1"/>
  <c r="Q10497" i="1"/>
  <c r="P10497" i="1" s="1"/>
  <c r="Q10498" i="1"/>
  <c r="P10498" i="1" s="1"/>
  <c r="Q10499" i="1"/>
  <c r="P10499" i="1" s="1"/>
  <c r="Q10500" i="1"/>
  <c r="P10500" i="1" s="1"/>
  <c r="Q10501" i="1"/>
  <c r="P10501" i="1" s="1"/>
  <c r="Q10502" i="1"/>
  <c r="P10502" i="1" s="1"/>
  <c r="Q10503" i="1"/>
  <c r="P10503" i="1" s="1"/>
  <c r="Q10504" i="1"/>
  <c r="P10504" i="1" s="1"/>
  <c r="Q10505" i="1"/>
  <c r="P10505" i="1" s="1"/>
  <c r="Q10506" i="1"/>
  <c r="P10506" i="1" s="1"/>
  <c r="Q10507" i="1"/>
  <c r="P10507" i="1" s="1"/>
  <c r="Q10508" i="1"/>
  <c r="P10508" i="1" s="1"/>
  <c r="Q10509" i="1"/>
  <c r="P10509" i="1" s="1"/>
  <c r="Q10510" i="1"/>
  <c r="P10510" i="1" s="1"/>
  <c r="Q10511" i="1"/>
  <c r="P10511" i="1" s="1"/>
  <c r="Q10512" i="1"/>
  <c r="P10512" i="1" s="1"/>
  <c r="Q10513" i="1"/>
  <c r="P10513" i="1" s="1"/>
  <c r="Q10514" i="1"/>
  <c r="P10514" i="1" s="1"/>
  <c r="Q10515" i="1"/>
  <c r="P10515" i="1" s="1"/>
  <c r="Q10516" i="1"/>
  <c r="P10516" i="1" s="1"/>
  <c r="Q10517" i="1"/>
  <c r="P10517" i="1" s="1"/>
  <c r="Q10518" i="1"/>
  <c r="P10518" i="1" s="1"/>
  <c r="Q10519" i="1"/>
  <c r="P10519" i="1" s="1"/>
  <c r="Q10520" i="1"/>
  <c r="P10520" i="1" s="1"/>
  <c r="Q10521" i="1"/>
  <c r="P10521" i="1" s="1"/>
  <c r="Q10522" i="1"/>
  <c r="P10522" i="1" s="1"/>
  <c r="Q10523" i="1"/>
  <c r="P10523" i="1" s="1"/>
  <c r="Q10524" i="1"/>
  <c r="P10524" i="1" s="1"/>
  <c r="Q10525" i="1"/>
  <c r="P10525" i="1" s="1"/>
  <c r="Q10526" i="1"/>
  <c r="P10526" i="1" s="1"/>
  <c r="Q10527" i="1"/>
  <c r="P10527" i="1" s="1"/>
  <c r="Q10528" i="1"/>
  <c r="P10528" i="1" s="1"/>
  <c r="Q10529" i="1"/>
  <c r="P10529" i="1" s="1"/>
  <c r="Q10530" i="1"/>
  <c r="P10530" i="1" s="1"/>
  <c r="Q10531" i="1"/>
  <c r="P10531" i="1" s="1"/>
  <c r="Q10532" i="1"/>
  <c r="P10532" i="1" s="1"/>
  <c r="Q10533" i="1"/>
  <c r="P10533" i="1" s="1"/>
  <c r="Q10534" i="1"/>
  <c r="P10534" i="1" s="1"/>
  <c r="Q10535" i="1"/>
  <c r="P10535" i="1" s="1"/>
  <c r="Q10536" i="1"/>
  <c r="P10536" i="1" s="1"/>
  <c r="Q10537" i="1"/>
  <c r="P10537" i="1" s="1"/>
  <c r="Q10538" i="1"/>
  <c r="P10538" i="1" s="1"/>
  <c r="Q10539" i="1"/>
  <c r="P10539" i="1" s="1"/>
  <c r="Q10540" i="1"/>
  <c r="P10540" i="1" s="1"/>
  <c r="Q10541" i="1"/>
  <c r="P10541" i="1" s="1"/>
  <c r="Q10542" i="1"/>
  <c r="P10542" i="1" s="1"/>
  <c r="Q10543" i="1"/>
  <c r="P10543" i="1" s="1"/>
  <c r="Q10544" i="1"/>
  <c r="P10544" i="1" s="1"/>
  <c r="Q10545" i="1"/>
  <c r="P10545" i="1" s="1"/>
  <c r="Q10546" i="1"/>
  <c r="P10546" i="1" s="1"/>
  <c r="Q10547" i="1"/>
  <c r="P10547" i="1" s="1"/>
  <c r="Q10548" i="1"/>
  <c r="P10548" i="1" s="1"/>
  <c r="Q10549" i="1"/>
  <c r="P10549" i="1" s="1"/>
  <c r="Q10550" i="1"/>
  <c r="P10550" i="1" s="1"/>
  <c r="Q10551" i="1"/>
  <c r="P10551" i="1" s="1"/>
  <c r="Q10552" i="1"/>
  <c r="P10552" i="1" s="1"/>
  <c r="Q10553" i="1"/>
  <c r="P10553" i="1" s="1"/>
  <c r="Q10554" i="1"/>
  <c r="P10554" i="1" s="1"/>
  <c r="Q10555" i="1"/>
  <c r="P10555" i="1" s="1"/>
  <c r="Q10556" i="1"/>
  <c r="P10556" i="1" s="1"/>
  <c r="Q10557" i="1"/>
  <c r="P10557" i="1" s="1"/>
  <c r="Q10558" i="1"/>
  <c r="P10558" i="1" s="1"/>
  <c r="Q10559" i="1"/>
  <c r="P10559" i="1" s="1"/>
  <c r="Q10560" i="1"/>
  <c r="P10560" i="1" s="1"/>
  <c r="Q10561" i="1"/>
  <c r="P10561" i="1" s="1"/>
  <c r="Q10562" i="1"/>
  <c r="P10562" i="1" s="1"/>
  <c r="Q10563" i="1"/>
  <c r="P10563" i="1" s="1"/>
  <c r="Q10564" i="1"/>
  <c r="P10564" i="1" s="1"/>
  <c r="Q10565" i="1"/>
  <c r="P10565" i="1" s="1"/>
  <c r="Q10566" i="1"/>
  <c r="P10566" i="1" s="1"/>
  <c r="Q10567" i="1"/>
  <c r="P10567" i="1" s="1"/>
  <c r="Q10568" i="1"/>
  <c r="P10568" i="1" s="1"/>
  <c r="Q10569" i="1"/>
  <c r="P10569" i="1" s="1"/>
  <c r="Q10570" i="1"/>
  <c r="P10570" i="1" s="1"/>
  <c r="Q10571" i="1"/>
  <c r="P10571" i="1" s="1"/>
  <c r="Q10572" i="1"/>
  <c r="P10572" i="1" s="1"/>
  <c r="Q10573" i="1"/>
  <c r="P10573" i="1" s="1"/>
  <c r="Q10574" i="1"/>
  <c r="P10574" i="1" s="1"/>
  <c r="Q10575" i="1"/>
  <c r="P10575" i="1" s="1"/>
  <c r="Q10576" i="1"/>
  <c r="P10576" i="1" s="1"/>
  <c r="Q10577" i="1"/>
  <c r="P10577" i="1" s="1"/>
  <c r="Q10578" i="1"/>
  <c r="P10578" i="1" s="1"/>
  <c r="Q10579" i="1"/>
  <c r="P10579" i="1" s="1"/>
  <c r="Q10580" i="1"/>
  <c r="P10580" i="1" s="1"/>
  <c r="Q10581" i="1"/>
  <c r="P10581" i="1" s="1"/>
  <c r="Q10582" i="1"/>
  <c r="P10582" i="1" s="1"/>
  <c r="Q10583" i="1"/>
  <c r="P10583" i="1" s="1"/>
  <c r="Q10584" i="1"/>
  <c r="P10584" i="1" s="1"/>
  <c r="Q10585" i="1"/>
  <c r="P10585" i="1" s="1"/>
  <c r="Q10586" i="1"/>
  <c r="P10586" i="1" s="1"/>
  <c r="Q10587" i="1"/>
  <c r="P10587" i="1" s="1"/>
  <c r="Q10588" i="1"/>
  <c r="P10588" i="1" s="1"/>
  <c r="Q10589" i="1"/>
  <c r="P10589" i="1" s="1"/>
  <c r="Q10590" i="1"/>
  <c r="P10590" i="1" s="1"/>
  <c r="Q10591" i="1"/>
  <c r="P10591" i="1" s="1"/>
  <c r="Q10592" i="1"/>
  <c r="P10592" i="1" s="1"/>
  <c r="Q10593" i="1"/>
  <c r="P10593" i="1" s="1"/>
  <c r="Q10594" i="1"/>
  <c r="P10594" i="1" s="1"/>
  <c r="Q10595" i="1"/>
  <c r="P10595" i="1" s="1"/>
  <c r="Q10596" i="1"/>
  <c r="P10596" i="1" s="1"/>
  <c r="Q10597" i="1"/>
  <c r="P10597" i="1" s="1"/>
  <c r="Q10598" i="1"/>
  <c r="P10598" i="1" s="1"/>
  <c r="Q10599" i="1"/>
  <c r="P10599" i="1" s="1"/>
  <c r="Q10600" i="1"/>
  <c r="P10600" i="1" s="1"/>
  <c r="Q10601" i="1"/>
  <c r="P10601" i="1" s="1"/>
  <c r="Q10602" i="1"/>
  <c r="P10602" i="1" s="1"/>
  <c r="Q10603" i="1"/>
  <c r="P10603" i="1" s="1"/>
  <c r="Q10604" i="1"/>
  <c r="P10604" i="1" s="1"/>
  <c r="Q10605" i="1"/>
  <c r="P10605" i="1" s="1"/>
  <c r="Q10606" i="1"/>
  <c r="P10606" i="1" s="1"/>
  <c r="Q10607" i="1"/>
  <c r="P10607" i="1" s="1"/>
  <c r="Q10608" i="1"/>
  <c r="P10608" i="1" s="1"/>
  <c r="Q10609" i="1"/>
  <c r="P10609" i="1" s="1"/>
  <c r="Q10610" i="1"/>
  <c r="P10610" i="1" s="1"/>
  <c r="Q10611" i="1"/>
  <c r="P10611" i="1" s="1"/>
  <c r="Q10612" i="1"/>
  <c r="P10612" i="1" s="1"/>
  <c r="Q10613" i="1"/>
  <c r="P10613" i="1" s="1"/>
  <c r="Q10614" i="1"/>
  <c r="P10614" i="1" s="1"/>
  <c r="Q10615" i="1"/>
  <c r="P10615" i="1" s="1"/>
  <c r="Q10616" i="1"/>
  <c r="P10616" i="1" s="1"/>
  <c r="Q10617" i="1"/>
  <c r="P10617" i="1" s="1"/>
  <c r="Q10618" i="1"/>
  <c r="P10618" i="1" s="1"/>
  <c r="Q10619" i="1"/>
  <c r="P10619" i="1" s="1"/>
  <c r="Q10620" i="1"/>
  <c r="P10620" i="1" s="1"/>
  <c r="Q10621" i="1"/>
  <c r="P10621" i="1" s="1"/>
  <c r="Q10622" i="1"/>
  <c r="P10622" i="1" s="1"/>
  <c r="Q10623" i="1"/>
  <c r="P10623" i="1" s="1"/>
  <c r="Q10624" i="1"/>
  <c r="P10624" i="1" s="1"/>
  <c r="Q10625" i="1"/>
  <c r="P10625" i="1" s="1"/>
  <c r="Q10626" i="1"/>
  <c r="P10626" i="1" s="1"/>
  <c r="Q10627" i="1"/>
  <c r="P10627" i="1" s="1"/>
  <c r="Q10628" i="1"/>
  <c r="P10628" i="1" s="1"/>
  <c r="Q10629" i="1"/>
  <c r="P10629" i="1" s="1"/>
  <c r="Q10630" i="1"/>
  <c r="P10630" i="1" s="1"/>
  <c r="Q10631" i="1"/>
  <c r="P10631" i="1" s="1"/>
  <c r="Q10632" i="1"/>
  <c r="P10632" i="1" s="1"/>
  <c r="Q10633" i="1"/>
  <c r="P10633" i="1" s="1"/>
  <c r="Q10634" i="1"/>
  <c r="P10634" i="1" s="1"/>
  <c r="Q10635" i="1"/>
  <c r="P10635" i="1" s="1"/>
  <c r="B9612" i="1"/>
  <c r="H9612" i="1"/>
  <c r="K9612" i="1"/>
  <c r="Q9612" i="1"/>
  <c r="P9612" i="1" s="1"/>
  <c r="B9611" i="1"/>
  <c r="H9611" i="1"/>
  <c r="K9611" i="1"/>
  <c r="Q9611" i="1"/>
  <c r="P9611" i="1" s="1"/>
  <c r="B9607" i="1"/>
  <c r="B9608" i="1"/>
  <c r="B9609" i="1"/>
  <c r="B9610" i="1"/>
  <c r="H9607" i="1"/>
  <c r="H9608" i="1"/>
  <c r="H9609" i="1"/>
  <c r="H9610" i="1"/>
  <c r="K9607" i="1"/>
  <c r="K9608" i="1"/>
  <c r="K9609" i="1"/>
  <c r="K9610" i="1"/>
  <c r="Q9607" i="1"/>
  <c r="P9607" i="1" s="1"/>
  <c r="Q9608" i="1"/>
  <c r="P9608" i="1" s="1"/>
  <c r="Q9609" i="1"/>
  <c r="P9609" i="1" s="1"/>
  <c r="Q9610" i="1"/>
  <c r="P9610" i="1" s="1"/>
  <c r="J9606" i="1" l="1"/>
  <c r="J9601" i="1"/>
  <c r="J9596" i="1"/>
  <c r="J9595" i="1"/>
  <c r="J9594" i="1"/>
  <c r="J9593" i="1"/>
  <c r="J9592" i="1"/>
  <c r="J9591" i="1"/>
  <c r="J9590" i="1"/>
  <c r="J9589" i="1"/>
  <c r="J9588" i="1"/>
  <c r="J9587" i="1"/>
  <c r="J9586" i="1"/>
  <c r="J9585" i="1"/>
  <c r="J9584" i="1"/>
  <c r="J9583" i="1"/>
  <c r="J9582" i="1"/>
  <c r="J9578" i="1"/>
  <c r="J9577" i="1"/>
  <c r="J9576" i="1"/>
  <c r="J9575" i="1"/>
  <c r="J9574" i="1"/>
  <c r="B9606" i="1"/>
  <c r="H9606" i="1"/>
  <c r="K9606" i="1"/>
  <c r="Q9606" i="1"/>
  <c r="P9606" i="1" s="1"/>
  <c r="B9603" i="1"/>
  <c r="B9604" i="1"/>
  <c r="B9605" i="1"/>
  <c r="H9603" i="1"/>
  <c r="H9604" i="1"/>
  <c r="H9605" i="1"/>
  <c r="J9603" i="1"/>
  <c r="J9604" i="1"/>
  <c r="J9605" i="1"/>
  <c r="K9603" i="1"/>
  <c r="K9604" i="1"/>
  <c r="K9605" i="1"/>
  <c r="Q9603" i="1"/>
  <c r="P9603" i="1" s="1"/>
  <c r="Q9604" i="1"/>
  <c r="P9604" i="1" s="1"/>
  <c r="Q9605" i="1"/>
  <c r="P9605" i="1" s="1"/>
  <c r="B9602" i="1"/>
  <c r="H9602" i="1"/>
  <c r="J9602" i="1"/>
  <c r="K9602" i="1"/>
  <c r="Q9602" i="1"/>
  <c r="P9602" i="1" s="1"/>
  <c r="B9601" i="1"/>
  <c r="H9601" i="1"/>
  <c r="K9601" i="1"/>
  <c r="Q9601" i="1"/>
  <c r="P9601" i="1" s="1"/>
  <c r="B9600" i="1"/>
  <c r="H9600" i="1"/>
  <c r="J9600" i="1"/>
  <c r="K9600" i="1"/>
  <c r="Q9600" i="1"/>
  <c r="P9600" i="1" s="1"/>
  <c r="B9592" i="1"/>
  <c r="B9593" i="1"/>
  <c r="B9594" i="1"/>
  <c r="B9595" i="1"/>
  <c r="B9596" i="1"/>
  <c r="B9597" i="1"/>
  <c r="B9598" i="1"/>
  <c r="B9599" i="1"/>
  <c r="H9592" i="1"/>
  <c r="H9593" i="1"/>
  <c r="H9594" i="1"/>
  <c r="H9595" i="1"/>
  <c r="H9596" i="1"/>
  <c r="H9597" i="1"/>
  <c r="H9598" i="1"/>
  <c r="H9599" i="1"/>
  <c r="J9597" i="1"/>
  <c r="J9598" i="1"/>
  <c r="J9599" i="1"/>
  <c r="K9592" i="1"/>
  <c r="K9593" i="1"/>
  <c r="K9594" i="1"/>
  <c r="K9595" i="1"/>
  <c r="K9596" i="1"/>
  <c r="K9597" i="1"/>
  <c r="K9598" i="1"/>
  <c r="K9599" i="1"/>
  <c r="Q9592" i="1"/>
  <c r="P9592" i="1" s="1"/>
  <c r="Q9593" i="1"/>
  <c r="P9593" i="1" s="1"/>
  <c r="Q9594" i="1"/>
  <c r="P9594" i="1" s="1"/>
  <c r="Q9595" i="1"/>
  <c r="P9595" i="1" s="1"/>
  <c r="Q9596" i="1"/>
  <c r="P9596" i="1" s="1"/>
  <c r="Q9597" i="1"/>
  <c r="P9597" i="1" s="1"/>
  <c r="Q9598" i="1"/>
  <c r="P9598" i="1" s="1"/>
  <c r="Q9599" i="1"/>
  <c r="P9599" i="1" s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J9579" i="1"/>
  <c r="J9580" i="1"/>
  <c r="J9581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Q9575" i="1"/>
  <c r="P9575" i="1" s="1"/>
  <c r="Q9576" i="1"/>
  <c r="P9576" i="1" s="1"/>
  <c r="Q9577" i="1"/>
  <c r="P9577" i="1" s="1"/>
  <c r="Q9578" i="1"/>
  <c r="P9578" i="1" s="1"/>
  <c r="Q9579" i="1"/>
  <c r="P9579" i="1" s="1"/>
  <c r="Q9580" i="1"/>
  <c r="P9580" i="1" s="1"/>
  <c r="Q9581" i="1"/>
  <c r="P9581" i="1" s="1"/>
  <c r="Q9582" i="1"/>
  <c r="P9582" i="1" s="1"/>
  <c r="Q9583" i="1"/>
  <c r="P9583" i="1" s="1"/>
  <c r="Q9584" i="1"/>
  <c r="P9584" i="1" s="1"/>
  <c r="Q9585" i="1"/>
  <c r="P9585" i="1" s="1"/>
  <c r="Q9586" i="1"/>
  <c r="P9586" i="1" s="1"/>
  <c r="Q9587" i="1"/>
  <c r="P9587" i="1" s="1"/>
  <c r="Q9588" i="1"/>
  <c r="P9588" i="1" s="1"/>
  <c r="Q9589" i="1"/>
  <c r="P9589" i="1" s="1"/>
  <c r="Q9590" i="1"/>
  <c r="P9590" i="1" s="1"/>
  <c r="Q9591" i="1"/>
  <c r="P9591" i="1" s="1"/>
  <c r="B9574" i="1"/>
  <c r="H9574" i="1"/>
  <c r="K9574" i="1"/>
  <c r="Q9574" i="1"/>
  <c r="P9574" i="1" s="1"/>
  <c r="J9573" i="1" l="1"/>
  <c r="J9560" i="1"/>
  <c r="J9559" i="1"/>
  <c r="J9558" i="1"/>
  <c r="J9557" i="1"/>
  <c r="J9544" i="1"/>
  <c r="J9543" i="1"/>
  <c r="J9542" i="1"/>
  <c r="J9541" i="1"/>
  <c r="J9528" i="1"/>
  <c r="J9527" i="1"/>
  <c r="J9526" i="1"/>
  <c r="J9525" i="1"/>
  <c r="J9500" i="1"/>
  <c r="J9499" i="1"/>
  <c r="B9571" i="1"/>
  <c r="B9572" i="1"/>
  <c r="B9573" i="1"/>
  <c r="H9571" i="1"/>
  <c r="H9572" i="1"/>
  <c r="H9573" i="1"/>
  <c r="J9571" i="1"/>
  <c r="J9572" i="1"/>
  <c r="K9571" i="1"/>
  <c r="K9572" i="1"/>
  <c r="K9573" i="1"/>
  <c r="Q9571" i="1"/>
  <c r="P9571" i="1" s="1"/>
  <c r="Q9572" i="1"/>
  <c r="P9572" i="1" s="1"/>
  <c r="Q9573" i="1"/>
  <c r="P9573" i="1" s="1"/>
  <c r="B9570" i="1"/>
  <c r="H9570" i="1"/>
  <c r="J9570" i="1"/>
  <c r="K9570" i="1"/>
  <c r="Q9570" i="1"/>
  <c r="P9570" i="1" s="1"/>
  <c r="B9565" i="1"/>
  <c r="B9566" i="1"/>
  <c r="B9567" i="1"/>
  <c r="B9568" i="1"/>
  <c r="B9569" i="1"/>
  <c r="H9565" i="1"/>
  <c r="H9566" i="1"/>
  <c r="H9567" i="1"/>
  <c r="H9568" i="1"/>
  <c r="H9569" i="1"/>
  <c r="J9565" i="1"/>
  <c r="J9566" i="1"/>
  <c r="J9567" i="1"/>
  <c r="J9568" i="1"/>
  <c r="J9569" i="1"/>
  <c r="K9565" i="1"/>
  <c r="K9566" i="1"/>
  <c r="K9567" i="1"/>
  <c r="K9568" i="1"/>
  <c r="K9569" i="1"/>
  <c r="Q9565" i="1"/>
  <c r="P9565" i="1" s="1"/>
  <c r="Q9566" i="1"/>
  <c r="P9566" i="1" s="1"/>
  <c r="Q9567" i="1"/>
  <c r="P9567" i="1" s="1"/>
  <c r="Q9568" i="1"/>
  <c r="P9568" i="1" s="1"/>
  <c r="Q9569" i="1"/>
  <c r="P9569" i="1" s="1"/>
  <c r="B9564" i="1"/>
  <c r="H9564" i="1"/>
  <c r="J9564" i="1"/>
  <c r="K9564" i="1"/>
  <c r="Q9564" i="1"/>
  <c r="P9564" i="1" s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61" i="1"/>
  <c r="J9562" i="1"/>
  <c r="J9563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Q9543" i="1"/>
  <c r="P9543" i="1" s="1"/>
  <c r="Q9544" i="1"/>
  <c r="P9544" i="1" s="1"/>
  <c r="Q9545" i="1"/>
  <c r="P9545" i="1" s="1"/>
  <c r="Q9546" i="1"/>
  <c r="P9546" i="1" s="1"/>
  <c r="Q9547" i="1"/>
  <c r="P9547" i="1" s="1"/>
  <c r="Q9548" i="1"/>
  <c r="P9548" i="1" s="1"/>
  <c r="Q9549" i="1"/>
  <c r="P9549" i="1" s="1"/>
  <c r="Q9550" i="1"/>
  <c r="P9550" i="1" s="1"/>
  <c r="Q9551" i="1"/>
  <c r="P9551" i="1" s="1"/>
  <c r="Q9552" i="1"/>
  <c r="P9552" i="1" s="1"/>
  <c r="Q9553" i="1"/>
  <c r="P9553" i="1" s="1"/>
  <c r="Q9554" i="1"/>
  <c r="P9554" i="1" s="1"/>
  <c r="Q9555" i="1"/>
  <c r="P9555" i="1" s="1"/>
  <c r="Q9556" i="1"/>
  <c r="P9556" i="1" s="1"/>
  <c r="Q9557" i="1"/>
  <c r="P9557" i="1" s="1"/>
  <c r="Q9558" i="1"/>
  <c r="P9558" i="1" s="1"/>
  <c r="Q9559" i="1"/>
  <c r="P9559" i="1" s="1"/>
  <c r="Q9560" i="1"/>
  <c r="P9560" i="1" s="1"/>
  <c r="Q9561" i="1"/>
  <c r="P9561" i="1" s="1"/>
  <c r="Q9562" i="1"/>
  <c r="P9562" i="1" s="1"/>
  <c r="Q9563" i="1"/>
  <c r="P9563" i="1" s="1"/>
  <c r="B9542" i="1"/>
  <c r="H9542" i="1"/>
  <c r="K9542" i="1"/>
  <c r="Q9542" i="1"/>
  <c r="P9542" i="1" s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Q9527" i="1"/>
  <c r="P9527" i="1" s="1"/>
  <c r="Q9528" i="1"/>
  <c r="P9528" i="1" s="1"/>
  <c r="Q9529" i="1"/>
  <c r="P9529" i="1" s="1"/>
  <c r="Q9530" i="1"/>
  <c r="P9530" i="1" s="1"/>
  <c r="Q9531" i="1"/>
  <c r="P9531" i="1" s="1"/>
  <c r="Q9532" i="1"/>
  <c r="P9532" i="1" s="1"/>
  <c r="Q9533" i="1"/>
  <c r="P9533" i="1" s="1"/>
  <c r="Q9534" i="1"/>
  <c r="P9534" i="1" s="1"/>
  <c r="Q9535" i="1"/>
  <c r="P9535" i="1" s="1"/>
  <c r="Q9536" i="1"/>
  <c r="P9536" i="1" s="1"/>
  <c r="Q9537" i="1"/>
  <c r="P9537" i="1" s="1"/>
  <c r="Q9538" i="1"/>
  <c r="P9538" i="1" s="1"/>
  <c r="Q9539" i="1"/>
  <c r="P9539" i="1" s="1"/>
  <c r="Q9540" i="1"/>
  <c r="P9540" i="1" s="1"/>
  <c r="Q9541" i="1"/>
  <c r="P9541" i="1" s="1"/>
  <c r="B9526" i="1"/>
  <c r="H9526" i="1"/>
  <c r="K9526" i="1"/>
  <c r="Q9526" i="1"/>
  <c r="P9526" i="1" s="1"/>
  <c r="B9525" i="1"/>
  <c r="H9525" i="1"/>
  <c r="K9525" i="1"/>
  <c r="Q9525" i="1"/>
  <c r="P9525" i="1" s="1"/>
  <c r="B9522" i="1"/>
  <c r="B9523" i="1"/>
  <c r="B9524" i="1"/>
  <c r="H9522" i="1"/>
  <c r="H9523" i="1"/>
  <c r="H9524" i="1"/>
  <c r="J9522" i="1"/>
  <c r="J9523" i="1"/>
  <c r="J9524" i="1"/>
  <c r="K9522" i="1"/>
  <c r="K9523" i="1"/>
  <c r="K9524" i="1"/>
  <c r="Q9522" i="1"/>
  <c r="P9522" i="1" s="1"/>
  <c r="Q9523" i="1"/>
  <c r="P9523" i="1" s="1"/>
  <c r="Q9524" i="1"/>
  <c r="P9524" i="1" s="1"/>
  <c r="B9521" i="1"/>
  <c r="H9521" i="1"/>
  <c r="J9521" i="1"/>
  <c r="K9521" i="1"/>
  <c r="Q9521" i="1"/>
  <c r="P9521" i="1" s="1"/>
  <c r="J8427" i="1"/>
  <c r="J8443" i="1"/>
  <c r="J8459" i="1"/>
  <c r="J8475" i="1"/>
  <c r="J8507" i="1"/>
  <c r="J8523" i="1"/>
  <c r="J8539" i="1"/>
  <c r="J8555" i="1"/>
  <c r="J8571" i="1"/>
  <c r="J8587" i="1"/>
  <c r="J8603" i="1"/>
  <c r="J8619" i="1"/>
  <c r="J8635" i="1"/>
  <c r="J8651" i="1"/>
  <c r="J8667" i="1"/>
  <c r="J8683" i="1"/>
  <c r="J8699" i="1"/>
  <c r="J8715" i="1"/>
  <c r="J8731" i="1"/>
  <c r="J8747" i="1"/>
  <c r="J8763" i="1"/>
  <c r="J8779" i="1"/>
  <c r="J8795" i="1"/>
  <c r="J8811" i="1"/>
  <c r="J8827" i="1"/>
  <c r="J8843" i="1"/>
  <c r="J8859" i="1"/>
  <c r="J8875" i="1"/>
  <c r="J8891" i="1"/>
  <c r="J8907" i="1"/>
  <c r="J8923" i="1"/>
  <c r="J8939" i="1"/>
  <c r="J8955" i="1"/>
  <c r="J8971" i="1"/>
  <c r="J8987" i="1"/>
  <c r="J9003" i="1"/>
  <c r="J9019" i="1"/>
  <c r="J9035" i="1"/>
  <c r="J9067" i="1"/>
  <c r="J9083" i="1"/>
  <c r="J9099" i="1"/>
  <c r="J9115" i="1"/>
  <c r="J9131" i="1"/>
  <c r="J9146" i="1"/>
  <c r="J9162" i="1"/>
  <c r="J9163" i="1"/>
  <c r="J9178" i="1"/>
  <c r="J9179" i="1"/>
  <c r="J9194" i="1"/>
  <c r="J9195" i="1"/>
  <c r="J9211" i="1"/>
  <c r="J9226" i="1"/>
  <c r="J9242" i="1"/>
  <c r="J9243" i="1"/>
  <c r="J9258" i="1"/>
  <c r="J9259" i="1"/>
  <c r="J9274" i="1"/>
  <c r="J9275" i="1"/>
  <c r="J9290" i="1"/>
  <c r="J9291" i="1"/>
  <c r="J9306" i="1"/>
  <c r="J9307" i="1"/>
  <c r="J9322" i="1"/>
  <c r="J9323" i="1"/>
  <c r="J9338" i="1"/>
  <c r="J9339" i="1"/>
  <c r="J9354" i="1"/>
  <c r="J9355" i="1"/>
  <c r="J9370" i="1"/>
  <c r="J9386" i="1"/>
  <c r="J9387" i="1"/>
  <c r="J9402" i="1"/>
  <c r="J9403" i="1"/>
  <c r="J9411" i="1"/>
  <c r="J9417" i="1"/>
  <c r="J9418" i="1"/>
  <c r="J9419" i="1"/>
  <c r="J9433" i="1"/>
  <c r="J9434" i="1"/>
  <c r="J9435" i="1"/>
  <c r="J9442" i="1"/>
  <c r="J9443" i="1"/>
  <c r="J9449" i="1"/>
  <c r="J9450" i="1"/>
  <c r="J9451" i="1"/>
  <c r="J9459" i="1"/>
  <c r="J9465" i="1"/>
  <c r="J9466" i="1"/>
  <c r="J9467" i="1"/>
  <c r="J9473" i="1"/>
  <c r="J9474" i="1"/>
  <c r="J9475" i="1"/>
  <c r="J9481" i="1"/>
  <c r="J9483" i="1"/>
  <c r="J9490" i="1"/>
  <c r="J9495" i="1"/>
  <c r="J9497" i="1"/>
  <c r="J9498" i="1"/>
  <c r="J9505" i="1"/>
  <c r="J9512" i="1"/>
  <c r="J9514" i="1"/>
  <c r="J9515" i="1"/>
  <c r="J9516" i="1"/>
  <c r="J8526" i="1"/>
  <c r="J9507" i="1"/>
  <c r="J9506" i="1"/>
  <c r="J9491" i="1"/>
  <c r="J9489" i="1"/>
  <c r="J9482" i="1"/>
  <c r="J9458" i="1"/>
  <c r="J9457" i="1"/>
  <c r="J9441" i="1"/>
  <c r="J9427" i="1"/>
  <c r="J9426" i="1"/>
  <c r="J9425" i="1"/>
  <c r="J9409" i="1"/>
  <c r="J9395" i="1"/>
  <c r="J9394" i="1"/>
  <c r="J9393" i="1"/>
  <c r="J9379" i="1"/>
  <c r="J9378" i="1"/>
  <c r="J9377" i="1"/>
  <c r="J9371" i="1"/>
  <c r="J9363" i="1"/>
  <c r="J9362" i="1"/>
  <c r="J9361" i="1"/>
  <c r="J9347" i="1"/>
  <c r="J9345" i="1"/>
  <c r="J9331" i="1"/>
  <c r="J9330" i="1"/>
  <c r="J9329" i="1"/>
  <c r="J9315" i="1"/>
  <c r="J9313" i="1"/>
  <c r="J9299" i="1"/>
  <c r="J9298" i="1"/>
  <c r="J9297" i="1"/>
  <c r="J9283" i="1"/>
  <c r="J9282" i="1"/>
  <c r="J9281" i="1"/>
  <c r="J9276" i="1"/>
  <c r="J9268" i="1"/>
  <c r="J9267" i="1"/>
  <c r="J9265" i="1"/>
  <c r="J9260" i="1"/>
  <c r="J9252" i="1"/>
  <c r="J9251" i="1"/>
  <c r="J9250" i="1"/>
  <c r="J9249" i="1"/>
  <c r="J9244" i="1"/>
  <c r="J9236" i="1"/>
  <c r="J9235" i="1"/>
  <c r="J9234" i="1"/>
  <c r="J9233" i="1"/>
  <c r="J9228" i="1"/>
  <c r="J9227" i="1"/>
  <c r="J9220" i="1"/>
  <c r="J9219" i="1"/>
  <c r="J9218" i="1"/>
  <c r="J9217" i="1"/>
  <c r="J9212" i="1"/>
  <c r="J9203" i="1"/>
  <c r="J9202" i="1"/>
  <c r="J9201" i="1"/>
  <c r="J9196" i="1"/>
  <c r="J9188" i="1"/>
  <c r="J9187" i="1"/>
  <c r="J9186" i="1"/>
  <c r="J9185" i="1"/>
  <c r="J9180" i="1"/>
  <c r="J9172" i="1"/>
  <c r="J9171" i="1"/>
  <c r="J9170" i="1"/>
  <c r="J9169" i="1"/>
  <c r="J9164" i="1"/>
  <c r="J9156" i="1"/>
  <c r="J9155" i="1"/>
  <c r="J9153" i="1"/>
  <c r="J9148" i="1"/>
  <c r="J9147" i="1"/>
  <c r="J9139" i="1"/>
  <c r="J9137" i="1"/>
  <c r="J9134" i="1"/>
  <c r="J9132" i="1"/>
  <c r="J9130" i="1"/>
  <c r="J9125" i="1"/>
  <c r="J9124" i="1"/>
  <c r="J9123" i="1"/>
  <c r="J9122" i="1"/>
  <c r="J9121" i="1"/>
  <c r="J9116" i="1"/>
  <c r="J9114" i="1"/>
  <c r="J9109" i="1"/>
  <c r="J9108" i="1"/>
  <c r="J9107" i="1"/>
  <c r="J9105" i="1"/>
  <c r="J9101" i="1"/>
  <c r="J9100" i="1"/>
  <c r="J9098" i="1"/>
  <c r="J9093" i="1"/>
  <c r="J9092" i="1"/>
  <c r="J9091" i="1"/>
  <c r="J9089" i="1"/>
  <c r="J9086" i="1"/>
  <c r="J9085" i="1"/>
  <c r="J9084" i="1"/>
  <c r="J9078" i="1"/>
  <c r="J9077" i="1"/>
  <c r="J9076" i="1"/>
  <c r="J9075" i="1"/>
  <c r="J9074" i="1"/>
  <c r="J9073" i="1"/>
  <c r="J9069" i="1"/>
  <c r="J9068" i="1"/>
  <c r="J9066" i="1"/>
  <c r="J9061" i="1"/>
  <c r="J9060" i="1"/>
  <c r="J9059" i="1"/>
  <c r="J9057" i="1"/>
  <c r="J9053" i="1"/>
  <c r="J9052" i="1"/>
  <c r="J9051" i="1"/>
  <c r="J9050" i="1"/>
  <c r="J9046" i="1"/>
  <c r="J9045" i="1"/>
  <c r="J9044" i="1"/>
  <c r="J9043" i="1"/>
  <c r="J9042" i="1"/>
  <c r="J9041" i="1"/>
  <c r="J9037" i="1"/>
  <c r="J9036" i="1"/>
  <c r="J9034" i="1"/>
  <c r="J9030" i="1"/>
  <c r="J9029" i="1"/>
  <c r="J9028" i="1"/>
  <c r="J9027" i="1"/>
  <c r="J9025" i="1"/>
  <c r="J9022" i="1"/>
  <c r="J9021" i="1"/>
  <c r="J9020" i="1"/>
  <c r="J9018" i="1"/>
  <c r="J9014" i="1"/>
  <c r="J9012" i="1"/>
  <c r="J9011" i="1"/>
  <c r="J9010" i="1"/>
  <c r="J9009" i="1"/>
  <c r="J9006" i="1"/>
  <c r="J9005" i="1"/>
  <c r="J9004" i="1"/>
  <c r="J9002" i="1"/>
  <c r="J8998" i="1"/>
  <c r="J8997" i="1"/>
  <c r="J8996" i="1"/>
  <c r="J8995" i="1"/>
  <c r="J8993" i="1"/>
  <c r="J8989" i="1"/>
  <c r="J8988" i="1"/>
  <c r="J8986" i="1"/>
  <c r="J8981" i="1"/>
  <c r="J8980" i="1"/>
  <c r="J8979" i="1"/>
  <c r="J8978" i="1"/>
  <c r="J8977" i="1"/>
  <c r="J8974" i="1"/>
  <c r="J8973" i="1"/>
  <c r="J8972" i="1"/>
  <c r="J8970" i="1"/>
  <c r="J8966" i="1"/>
  <c r="J8965" i="1"/>
  <c r="J8964" i="1"/>
  <c r="J8963" i="1"/>
  <c r="J8962" i="1"/>
  <c r="J8961" i="1"/>
  <c r="J8958" i="1"/>
  <c r="J8957" i="1"/>
  <c r="J8956" i="1"/>
  <c r="J8954" i="1"/>
  <c r="J8950" i="1"/>
  <c r="J8949" i="1"/>
  <c r="J8948" i="1"/>
  <c r="J8947" i="1"/>
  <c r="J8946" i="1"/>
  <c r="J8945" i="1"/>
  <c r="J8941" i="1"/>
  <c r="J8940" i="1"/>
  <c r="J8938" i="1"/>
  <c r="J8934" i="1"/>
  <c r="J8932" i="1"/>
  <c r="J8931" i="1"/>
  <c r="J8929" i="1"/>
  <c r="J8925" i="1"/>
  <c r="J8924" i="1"/>
  <c r="J8922" i="1"/>
  <c r="J8917" i="1"/>
  <c r="J8916" i="1"/>
  <c r="J8915" i="1"/>
  <c r="J8914" i="1"/>
  <c r="J8913" i="1"/>
  <c r="J8910" i="1"/>
  <c r="J8909" i="1"/>
  <c r="J8908" i="1"/>
  <c r="J8906" i="1"/>
  <c r="J8901" i="1"/>
  <c r="J8900" i="1"/>
  <c r="J8899" i="1"/>
  <c r="J8898" i="1"/>
  <c r="J8897" i="1"/>
  <c r="J8894" i="1"/>
  <c r="J8893" i="1"/>
  <c r="J8892" i="1"/>
  <c r="J8890" i="1"/>
  <c r="J8886" i="1"/>
  <c r="J8885" i="1"/>
  <c r="J8884" i="1"/>
  <c r="J8883" i="1"/>
  <c r="J8882" i="1"/>
  <c r="J8881" i="1"/>
  <c r="J8878" i="1"/>
  <c r="J8877" i="1"/>
  <c r="J8876" i="1"/>
  <c r="J8874" i="1"/>
  <c r="J8870" i="1"/>
  <c r="J8869" i="1"/>
  <c r="J8868" i="1"/>
  <c r="J8867" i="1"/>
  <c r="J8866" i="1"/>
  <c r="J8865" i="1"/>
  <c r="J8862" i="1"/>
  <c r="J8861" i="1"/>
  <c r="J8860" i="1"/>
  <c r="J8858" i="1"/>
  <c r="J8856" i="1"/>
  <c r="J8853" i="1"/>
  <c r="J8852" i="1"/>
  <c r="J8851" i="1"/>
  <c r="J8850" i="1"/>
  <c r="J8849" i="1"/>
  <c r="J8846" i="1"/>
  <c r="J8845" i="1"/>
  <c r="J8844" i="1"/>
  <c r="J8842" i="1"/>
  <c r="J8837" i="1"/>
  <c r="J8836" i="1"/>
  <c r="J8835" i="1"/>
  <c r="J8834" i="1"/>
  <c r="J8833" i="1"/>
  <c r="J8830" i="1"/>
  <c r="J8829" i="1"/>
  <c r="J8828" i="1"/>
  <c r="J8822" i="1"/>
  <c r="J8821" i="1"/>
  <c r="J8820" i="1"/>
  <c r="J8819" i="1"/>
  <c r="J8818" i="1"/>
  <c r="J8817" i="1"/>
  <c r="J8814" i="1"/>
  <c r="J8813" i="1"/>
  <c r="J8812" i="1"/>
  <c r="J8810" i="1"/>
  <c r="J8806" i="1"/>
  <c r="J8805" i="1"/>
  <c r="J8804" i="1"/>
  <c r="J8803" i="1"/>
  <c r="J8802" i="1"/>
  <c r="J8801" i="1"/>
  <c r="J8797" i="1"/>
  <c r="J8796" i="1"/>
  <c r="J8794" i="1"/>
  <c r="J8790" i="1"/>
  <c r="J8789" i="1"/>
  <c r="J8788" i="1"/>
  <c r="J8787" i="1"/>
  <c r="J8786" i="1"/>
  <c r="J8785" i="1"/>
  <c r="J8781" i="1"/>
  <c r="J8780" i="1"/>
  <c r="J8778" i="1"/>
  <c r="J8774" i="1"/>
  <c r="J8773" i="1"/>
  <c r="J8772" i="1"/>
  <c r="J8771" i="1"/>
  <c r="J8770" i="1"/>
  <c r="J8769" i="1"/>
  <c r="J8766" i="1"/>
  <c r="J8765" i="1"/>
  <c r="J8764" i="1"/>
  <c r="J8762" i="1"/>
  <c r="J8758" i="1"/>
  <c r="J8757" i="1"/>
  <c r="J8756" i="1"/>
  <c r="J8755" i="1"/>
  <c r="J8754" i="1"/>
  <c r="J8753" i="1"/>
  <c r="J8750" i="1"/>
  <c r="J8749" i="1"/>
  <c r="J8748" i="1"/>
  <c r="J8746" i="1"/>
  <c r="J8742" i="1"/>
  <c r="J8741" i="1"/>
  <c r="J8740" i="1"/>
  <c r="J8739" i="1"/>
  <c r="J8738" i="1"/>
  <c r="J8737" i="1"/>
  <c r="J8734" i="1"/>
  <c r="J8733" i="1"/>
  <c r="J8732" i="1"/>
  <c r="J8730" i="1"/>
  <c r="J8726" i="1"/>
  <c r="J8725" i="1"/>
  <c r="J8724" i="1"/>
  <c r="J8723" i="1"/>
  <c r="J8722" i="1"/>
  <c r="J8721" i="1"/>
  <c r="J8717" i="1"/>
  <c r="J8716" i="1"/>
  <c r="J8714" i="1"/>
  <c r="J8710" i="1"/>
  <c r="J8709" i="1"/>
  <c r="J8708" i="1"/>
  <c r="J8707" i="1"/>
  <c r="J8706" i="1"/>
  <c r="J8705" i="1"/>
  <c r="J8702" i="1"/>
  <c r="J8701" i="1"/>
  <c r="J8700" i="1"/>
  <c r="J8698" i="1"/>
  <c r="J8694" i="1"/>
  <c r="J8693" i="1"/>
  <c r="J8692" i="1"/>
  <c r="J8691" i="1"/>
  <c r="J8690" i="1"/>
  <c r="J8689" i="1"/>
  <c r="J8686" i="1"/>
  <c r="J8685" i="1"/>
  <c r="J8684" i="1"/>
  <c r="J8682" i="1"/>
  <c r="J8677" i="1"/>
  <c r="J8676" i="1"/>
  <c r="J8675" i="1"/>
  <c r="J8674" i="1"/>
  <c r="J8673" i="1"/>
  <c r="J8670" i="1"/>
  <c r="J8669" i="1"/>
  <c r="J8668" i="1"/>
  <c r="J8666" i="1"/>
  <c r="J8662" i="1"/>
  <c r="J8661" i="1"/>
  <c r="J8660" i="1"/>
  <c r="J8659" i="1"/>
  <c r="J8658" i="1"/>
  <c r="J8657" i="1"/>
  <c r="J8654" i="1"/>
  <c r="J8653" i="1"/>
  <c r="J8652" i="1"/>
  <c r="J8650" i="1"/>
  <c r="J8646" i="1"/>
  <c r="J8645" i="1"/>
  <c r="J8644" i="1"/>
  <c r="J8643" i="1"/>
  <c r="J8642" i="1"/>
  <c r="J8641" i="1"/>
  <c r="J8638" i="1"/>
  <c r="J8637" i="1"/>
  <c r="J8636" i="1"/>
  <c r="J8634" i="1"/>
  <c r="J8630" i="1"/>
  <c r="J8629" i="1"/>
  <c r="J8628" i="1"/>
  <c r="J8627" i="1"/>
  <c r="J8626" i="1"/>
  <c r="J8625" i="1"/>
  <c r="J8622" i="1"/>
  <c r="J8621" i="1"/>
  <c r="J8620" i="1"/>
  <c r="J8618" i="1"/>
  <c r="J8614" i="1"/>
  <c r="J8613" i="1"/>
  <c r="J8612" i="1"/>
  <c r="J8611" i="1"/>
  <c r="J8610" i="1"/>
  <c r="J8609" i="1"/>
  <c r="J8606" i="1"/>
  <c r="J8605" i="1"/>
  <c r="J8604" i="1"/>
  <c r="J8602" i="1"/>
  <c r="J8598" i="1"/>
  <c r="J8597" i="1"/>
  <c r="J8596" i="1"/>
  <c r="J8595" i="1"/>
  <c r="J8594" i="1"/>
  <c r="J8593" i="1"/>
  <c r="J8590" i="1"/>
  <c r="J8589" i="1"/>
  <c r="J8588" i="1"/>
  <c r="J8586" i="1"/>
  <c r="J8582" i="1"/>
  <c r="J8581" i="1"/>
  <c r="J8580" i="1"/>
  <c r="J8579" i="1"/>
  <c r="J8578" i="1"/>
  <c r="J8577" i="1"/>
  <c r="J8574" i="1"/>
  <c r="J8573" i="1"/>
  <c r="J8572" i="1"/>
  <c r="J8570" i="1"/>
  <c r="J8566" i="1"/>
  <c r="J8565" i="1"/>
  <c r="J8564" i="1"/>
  <c r="J8563" i="1"/>
  <c r="J8562" i="1"/>
  <c r="J8561" i="1"/>
  <c r="J8557" i="1"/>
  <c r="J8556" i="1"/>
  <c r="J8554" i="1"/>
  <c r="J8550" i="1"/>
  <c r="J8549" i="1"/>
  <c r="J8548" i="1"/>
  <c r="J8547" i="1"/>
  <c r="J8546" i="1"/>
  <c r="J8545" i="1"/>
  <c r="J8542" i="1"/>
  <c r="J8541" i="1"/>
  <c r="J8540" i="1"/>
  <c r="J8538" i="1"/>
  <c r="J8534" i="1"/>
  <c r="J8533" i="1"/>
  <c r="J8532" i="1"/>
  <c r="J8531" i="1"/>
  <c r="J8530" i="1"/>
  <c r="J8529" i="1"/>
  <c r="J8525" i="1"/>
  <c r="J8524" i="1"/>
  <c r="J8522" i="1"/>
  <c r="J8521" i="1"/>
  <c r="J8518" i="1"/>
  <c r="J8517" i="1"/>
  <c r="J8516" i="1"/>
  <c r="J8515" i="1"/>
  <c r="J8514" i="1"/>
  <c r="J8513" i="1"/>
  <c r="J8510" i="1"/>
  <c r="J8509" i="1"/>
  <c r="J8508" i="1"/>
  <c r="J8506" i="1"/>
  <c r="J8505" i="1"/>
  <c r="J8504" i="1"/>
  <c r="J8502" i="1"/>
  <c r="J8501" i="1"/>
  <c r="J8500" i="1"/>
  <c r="J8499" i="1"/>
  <c r="J8498" i="1"/>
  <c r="J8497" i="1"/>
  <c r="J8494" i="1"/>
  <c r="J8493" i="1"/>
  <c r="J8492" i="1"/>
  <c r="J8491" i="1"/>
  <c r="J8490" i="1"/>
  <c r="J8489" i="1"/>
  <c r="J8485" i="1"/>
  <c r="J8484" i="1"/>
  <c r="J8483" i="1"/>
  <c r="J8481" i="1"/>
  <c r="J8478" i="1"/>
  <c r="J8477" i="1"/>
  <c r="J8476" i="1"/>
  <c r="J8474" i="1"/>
  <c r="J8473" i="1"/>
  <c r="J8472" i="1"/>
  <c r="J8470" i="1"/>
  <c r="J8469" i="1"/>
  <c r="J8468" i="1"/>
  <c r="J8467" i="1"/>
  <c r="J8466" i="1"/>
  <c r="J8465" i="1"/>
  <c r="J8462" i="1"/>
  <c r="J8461" i="1"/>
  <c r="J8460" i="1"/>
  <c r="J8458" i="1"/>
  <c r="J8457" i="1"/>
  <c r="J8456" i="1"/>
  <c r="J8454" i="1"/>
  <c r="J8453" i="1"/>
  <c r="J8452" i="1"/>
  <c r="J8451" i="1"/>
  <c r="J8449" i="1"/>
  <c r="J8446" i="1"/>
  <c r="J8445" i="1"/>
  <c r="J8444" i="1"/>
  <c r="J8442" i="1"/>
  <c r="J8441" i="1"/>
  <c r="J8440" i="1"/>
  <c r="J8438" i="1"/>
  <c r="J8437" i="1"/>
  <c r="J8436" i="1"/>
  <c r="J8435" i="1"/>
  <c r="J8434" i="1"/>
  <c r="J8433" i="1"/>
  <c r="J8430" i="1"/>
  <c r="J8429" i="1"/>
  <c r="J8428" i="1"/>
  <c r="J8426" i="1"/>
  <c r="J8425" i="1"/>
  <c r="J8424" i="1"/>
  <c r="J8422" i="1"/>
  <c r="J8421" i="1"/>
  <c r="J8420" i="1"/>
  <c r="J8419" i="1"/>
  <c r="J8418" i="1"/>
  <c r="J8417" i="1"/>
  <c r="J9520" i="1"/>
  <c r="J9504" i="1"/>
  <c r="J9492" i="1"/>
  <c r="J9470" i="1"/>
  <c r="J9468" i="1"/>
  <c r="J9454" i="1"/>
  <c r="J9452" i="1"/>
  <c r="J9438" i="1"/>
  <c r="J9436" i="1"/>
  <c r="J9422" i="1"/>
  <c r="J9420" i="1"/>
  <c r="J9406" i="1"/>
  <c r="J9404" i="1"/>
  <c r="J9390" i="1"/>
  <c r="J9388" i="1"/>
  <c r="J9374" i="1"/>
  <c r="J9372" i="1"/>
  <c r="J9358" i="1"/>
  <c r="J9356" i="1"/>
  <c r="J9342" i="1"/>
  <c r="J9340" i="1"/>
  <c r="J9326" i="1"/>
  <c r="J9324" i="1"/>
  <c r="J9310" i="1"/>
  <c r="J9308" i="1"/>
  <c r="J9294" i="1"/>
  <c r="J9292" i="1"/>
  <c r="J9284" i="1"/>
  <c r="J9278" i="1"/>
  <c r="J9262" i="1"/>
  <c r="J9246" i="1"/>
  <c r="J9230" i="1"/>
  <c r="J9214" i="1"/>
  <c r="J9204" i="1"/>
  <c r="J9198" i="1"/>
  <c r="J9182" i="1"/>
  <c r="J9174" i="1"/>
  <c r="J9166" i="1"/>
  <c r="J9158" i="1"/>
  <c r="J9150" i="1"/>
  <c r="J9142" i="1"/>
  <c r="J9140" i="1"/>
  <c r="J9138" i="1"/>
  <c r="J9126" i="1"/>
  <c r="J9118" i="1"/>
  <c r="J9110" i="1"/>
  <c r="J9102" i="1"/>
  <c r="J9094" i="1"/>
  <c r="J9070" i="1"/>
  <c r="J9062" i="1"/>
  <c r="J9058" i="1"/>
  <c r="J9054" i="1"/>
  <c r="J9026" i="1"/>
  <c r="J9013" i="1"/>
  <c r="J8994" i="1"/>
  <c r="J8990" i="1"/>
  <c r="J8982" i="1"/>
  <c r="J8942" i="1"/>
  <c r="J8933" i="1"/>
  <c r="J8930" i="1"/>
  <c r="J8926" i="1"/>
  <c r="J8918" i="1"/>
  <c r="J8902" i="1"/>
  <c r="J8854" i="1"/>
  <c r="J8838" i="1"/>
  <c r="J8798" i="1"/>
  <c r="J8718" i="1"/>
  <c r="J8678" i="1"/>
  <c r="J8558" i="1"/>
  <c r="J8486" i="1"/>
  <c r="B9513" i="1"/>
  <c r="B9514" i="1"/>
  <c r="B9515" i="1"/>
  <c r="B9516" i="1"/>
  <c r="B9517" i="1"/>
  <c r="B9518" i="1"/>
  <c r="B9519" i="1"/>
  <c r="B9520" i="1"/>
  <c r="H9513" i="1"/>
  <c r="H9514" i="1"/>
  <c r="H9515" i="1"/>
  <c r="H9516" i="1"/>
  <c r="H9517" i="1"/>
  <c r="H9518" i="1"/>
  <c r="H9519" i="1"/>
  <c r="H9520" i="1"/>
  <c r="J9513" i="1"/>
  <c r="J9517" i="1"/>
  <c r="J9518" i="1"/>
  <c r="J9519" i="1"/>
  <c r="K9513" i="1"/>
  <c r="K9514" i="1"/>
  <c r="K9515" i="1"/>
  <c r="K9516" i="1"/>
  <c r="K9517" i="1"/>
  <c r="K9518" i="1"/>
  <c r="K9519" i="1"/>
  <c r="K9520" i="1"/>
  <c r="Q9513" i="1"/>
  <c r="P9513" i="1" s="1"/>
  <c r="Q9514" i="1"/>
  <c r="P9514" i="1" s="1"/>
  <c r="Q9515" i="1"/>
  <c r="P9515" i="1" s="1"/>
  <c r="Q9516" i="1"/>
  <c r="P9516" i="1" s="1"/>
  <c r="Q9517" i="1"/>
  <c r="P9517" i="1" s="1"/>
  <c r="Q9518" i="1"/>
  <c r="P9518" i="1" s="1"/>
  <c r="Q9519" i="1"/>
  <c r="P9519" i="1" s="1"/>
  <c r="Q9520" i="1"/>
  <c r="P9520" i="1" s="1"/>
  <c r="B9512" i="1"/>
  <c r="H9512" i="1"/>
  <c r="K9512" i="1"/>
  <c r="Q9512" i="1"/>
  <c r="P9512" i="1" s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J9493" i="1"/>
  <c r="J9494" i="1"/>
  <c r="J9496" i="1"/>
  <c r="J9501" i="1"/>
  <c r="J9502" i="1"/>
  <c r="J9503" i="1"/>
  <c r="J9508" i="1"/>
  <c r="J9509" i="1"/>
  <c r="J9510" i="1"/>
  <c r="J9511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Q9493" i="1"/>
  <c r="P9493" i="1" s="1"/>
  <c r="Q9494" i="1"/>
  <c r="P9494" i="1" s="1"/>
  <c r="Q9495" i="1"/>
  <c r="P9495" i="1" s="1"/>
  <c r="Q9496" i="1"/>
  <c r="P9496" i="1" s="1"/>
  <c r="Q9497" i="1"/>
  <c r="P9497" i="1" s="1"/>
  <c r="Q9498" i="1"/>
  <c r="P9498" i="1" s="1"/>
  <c r="Q9499" i="1"/>
  <c r="P9499" i="1" s="1"/>
  <c r="Q9500" i="1"/>
  <c r="P9500" i="1" s="1"/>
  <c r="Q9501" i="1"/>
  <c r="P9501" i="1" s="1"/>
  <c r="Q9502" i="1"/>
  <c r="P9502" i="1" s="1"/>
  <c r="Q9503" i="1"/>
  <c r="P9503" i="1" s="1"/>
  <c r="Q9504" i="1"/>
  <c r="P9504" i="1" s="1"/>
  <c r="Q9505" i="1"/>
  <c r="P9505" i="1" s="1"/>
  <c r="Q9506" i="1"/>
  <c r="P9506" i="1" s="1"/>
  <c r="Q9507" i="1"/>
  <c r="P9507" i="1" s="1"/>
  <c r="Q9508" i="1"/>
  <c r="P9508" i="1" s="1"/>
  <c r="Q9509" i="1"/>
  <c r="P9509" i="1" s="1"/>
  <c r="Q9510" i="1"/>
  <c r="P9510" i="1" s="1"/>
  <c r="Q9511" i="1"/>
  <c r="P9511" i="1" s="1"/>
  <c r="B9492" i="1"/>
  <c r="H9492" i="1"/>
  <c r="K9492" i="1"/>
  <c r="Q9492" i="1"/>
  <c r="P9492" i="1" s="1"/>
  <c r="B9491" i="1"/>
  <c r="H9491" i="1"/>
  <c r="K9491" i="1"/>
  <c r="Q9491" i="1"/>
  <c r="P9491" i="1" s="1"/>
  <c r="B9490" i="1"/>
  <c r="H9490" i="1"/>
  <c r="K9490" i="1"/>
  <c r="Q9490" i="1"/>
  <c r="P9490" i="1" s="1"/>
  <c r="B9485" i="1"/>
  <c r="B9486" i="1"/>
  <c r="B9487" i="1"/>
  <c r="B9488" i="1"/>
  <c r="B9489" i="1"/>
  <c r="H9485" i="1"/>
  <c r="H9486" i="1"/>
  <c r="H9487" i="1"/>
  <c r="H9488" i="1"/>
  <c r="H9489" i="1"/>
  <c r="J9485" i="1"/>
  <c r="J9486" i="1"/>
  <c r="J9487" i="1"/>
  <c r="J9488" i="1"/>
  <c r="K9485" i="1"/>
  <c r="K9486" i="1"/>
  <c r="K9487" i="1"/>
  <c r="K9488" i="1"/>
  <c r="K9489" i="1"/>
  <c r="Q9485" i="1"/>
  <c r="P9485" i="1" s="1"/>
  <c r="Q9486" i="1"/>
  <c r="P9486" i="1" s="1"/>
  <c r="Q9487" i="1"/>
  <c r="P9487" i="1" s="1"/>
  <c r="Q9488" i="1"/>
  <c r="P9488" i="1" s="1"/>
  <c r="Q9489" i="1"/>
  <c r="P9489" i="1" s="1"/>
  <c r="B9484" i="1"/>
  <c r="H9484" i="1"/>
  <c r="J9484" i="1"/>
  <c r="K9484" i="1"/>
  <c r="Q9484" i="1"/>
  <c r="P9484" i="1" s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J8423" i="1"/>
  <c r="J8431" i="1"/>
  <c r="J8432" i="1"/>
  <c r="J8439" i="1"/>
  <c r="J8447" i="1"/>
  <c r="J8448" i="1"/>
  <c r="J8450" i="1"/>
  <c r="J8455" i="1"/>
  <c r="J8463" i="1"/>
  <c r="J8464" i="1"/>
  <c r="J8471" i="1"/>
  <c r="J8479" i="1"/>
  <c r="J8480" i="1"/>
  <c r="J8482" i="1"/>
  <c r="J8487" i="1"/>
  <c r="J8488" i="1"/>
  <c r="J8495" i="1"/>
  <c r="J8496" i="1"/>
  <c r="J8503" i="1"/>
  <c r="J8511" i="1"/>
  <c r="J8512" i="1"/>
  <c r="J8519" i="1"/>
  <c r="J8520" i="1"/>
  <c r="J8527" i="1"/>
  <c r="J8528" i="1"/>
  <c r="J8535" i="1"/>
  <c r="J8536" i="1"/>
  <c r="J8537" i="1"/>
  <c r="J8543" i="1"/>
  <c r="J8544" i="1"/>
  <c r="J8551" i="1"/>
  <c r="J8552" i="1"/>
  <c r="J8553" i="1"/>
  <c r="J8559" i="1"/>
  <c r="J8560" i="1"/>
  <c r="J8567" i="1"/>
  <c r="J8568" i="1"/>
  <c r="J8569" i="1"/>
  <c r="J8575" i="1"/>
  <c r="J8576" i="1"/>
  <c r="J8583" i="1"/>
  <c r="J8584" i="1"/>
  <c r="J8585" i="1"/>
  <c r="J8591" i="1"/>
  <c r="J8592" i="1"/>
  <c r="J8599" i="1"/>
  <c r="J8600" i="1"/>
  <c r="J8601" i="1"/>
  <c r="J8607" i="1"/>
  <c r="J8608" i="1"/>
  <c r="J8615" i="1"/>
  <c r="J8616" i="1"/>
  <c r="J8617" i="1"/>
  <c r="J8623" i="1"/>
  <c r="J8624" i="1"/>
  <c r="J8631" i="1"/>
  <c r="J8632" i="1"/>
  <c r="J8633" i="1"/>
  <c r="J8639" i="1"/>
  <c r="J8640" i="1"/>
  <c r="J8647" i="1"/>
  <c r="J8648" i="1"/>
  <c r="J8649" i="1"/>
  <c r="J8655" i="1"/>
  <c r="J8656" i="1"/>
  <c r="J8663" i="1"/>
  <c r="J8664" i="1"/>
  <c r="J8665" i="1"/>
  <c r="J8671" i="1"/>
  <c r="J8672" i="1"/>
  <c r="J8679" i="1"/>
  <c r="J8680" i="1"/>
  <c r="J8681" i="1"/>
  <c r="J8687" i="1"/>
  <c r="J8688" i="1"/>
  <c r="J8695" i="1"/>
  <c r="J8696" i="1"/>
  <c r="J8697" i="1"/>
  <c r="J8703" i="1"/>
  <c r="J8704" i="1"/>
  <c r="J8711" i="1"/>
  <c r="J8712" i="1"/>
  <c r="J8713" i="1"/>
  <c r="J8719" i="1"/>
  <c r="J8720" i="1"/>
  <c r="J8727" i="1"/>
  <c r="J8728" i="1"/>
  <c r="J8729" i="1"/>
  <c r="J8735" i="1"/>
  <c r="J8736" i="1"/>
  <c r="J8743" i="1"/>
  <c r="J8744" i="1"/>
  <c r="J8745" i="1"/>
  <c r="J8751" i="1"/>
  <c r="J8752" i="1"/>
  <c r="J8759" i="1"/>
  <c r="J8760" i="1"/>
  <c r="J8761" i="1"/>
  <c r="J8767" i="1"/>
  <c r="J8768" i="1"/>
  <c r="J8775" i="1"/>
  <c r="J8776" i="1"/>
  <c r="J8777" i="1"/>
  <c r="J8782" i="1"/>
  <c r="J8783" i="1"/>
  <c r="J8784" i="1"/>
  <c r="J8791" i="1"/>
  <c r="J8792" i="1"/>
  <c r="J8793" i="1"/>
  <c r="J8799" i="1"/>
  <c r="J8800" i="1"/>
  <c r="J8807" i="1"/>
  <c r="J8808" i="1"/>
  <c r="J8809" i="1"/>
  <c r="J8815" i="1"/>
  <c r="J8816" i="1"/>
  <c r="J8823" i="1"/>
  <c r="J8824" i="1"/>
  <c r="J8825" i="1"/>
  <c r="J8826" i="1"/>
  <c r="J8831" i="1"/>
  <c r="J8832" i="1"/>
  <c r="J8839" i="1"/>
  <c r="J8840" i="1"/>
  <c r="J8841" i="1"/>
  <c r="J8847" i="1"/>
  <c r="J8848" i="1"/>
  <c r="J8855" i="1"/>
  <c r="J8857" i="1"/>
  <c r="J8863" i="1"/>
  <c r="J8864" i="1"/>
  <c r="J8871" i="1"/>
  <c r="J8872" i="1"/>
  <c r="J8873" i="1"/>
  <c r="J8879" i="1"/>
  <c r="J8880" i="1"/>
  <c r="J8887" i="1"/>
  <c r="J8888" i="1"/>
  <c r="J8889" i="1"/>
  <c r="J8895" i="1"/>
  <c r="J8896" i="1"/>
  <c r="J8903" i="1"/>
  <c r="J8904" i="1"/>
  <c r="J8905" i="1"/>
  <c r="J8911" i="1"/>
  <c r="J8912" i="1"/>
  <c r="J8919" i="1"/>
  <c r="J8920" i="1"/>
  <c r="J8921" i="1"/>
  <c r="J8927" i="1"/>
  <c r="J8928" i="1"/>
  <c r="J8935" i="1"/>
  <c r="J8936" i="1"/>
  <c r="J8937" i="1"/>
  <c r="J8943" i="1"/>
  <c r="J8944" i="1"/>
  <c r="J8951" i="1"/>
  <c r="J8952" i="1"/>
  <c r="J8953" i="1"/>
  <c r="J8959" i="1"/>
  <c r="J8960" i="1"/>
  <c r="J8967" i="1"/>
  <c r="J8968" i="1"/>
  <c r="J8969" i="1"/>
  <c r="J8975" i="1"/>
  <c r="J8976" i="1"/>
  <c r="J8983" i="1"/>
  <c r="J8984" i="1"/>
  <c r="J8985" i="1"/>
  <c r="J8991" i="1"/>
  <c r="J8992" i="1"/>
  <c r="J8999" i="1"/>
  <c r="J9000" i="1"/>
  <c r="J9001" i="1"/>
  <c r="J9007" i="1"/>
  <c r="J9008" i="1"/>
  <c r="J9015" i="1"/>
  <c r="J9016" i="1"/>
  <c r="J9017" i="1"/>
  <c r="J9023" i="1"/>
  <c r="J9024" i="1"/>
  <c r="J9031" i="1"/>
  <c r="J9032" i="1"/>
  <c r="J9033" i="1"/>
  <c r="J9038" i="1"/>
  <c r="J9039" i="1"/>
  <c r="J9040" i="1"/>
  <c r="J9047" i="1"/>
  <c r="J9048" i="1"/>
  <c r="J9049" i="1"/>
  <c r="J9055" i="1"/>
  <c r="J9056" i="1"/>
  <c r="J9063" i="1"/>
  <c r="J9064" i="1"/>
  <c r="J9065" i="1"/>
  <c r="J9071" i="1"/>
  <c r="J9072" i="1"/>
  <c r="J9079" i="1"/>
  <c r="J9080" i="1"/>
  <c r="J9081" i="1"/>
  <c r="J9082" i="1"/>
  <c r="J9087" i="1"/>
  <c r="J9088" i="1"/>
  <c r="J9090" i="1"/>
  <c r="J9095" i="1"/>
  <c r="J9096" i="1"/>
  <c r="J9097" i="1"/>
  <c r="J9103" i="1"/>
  <c r="J9104" i="1"/>
  <c r="J9106" i="1"/>
  <c r="J9111" i="1"/>
  <c r="J9112" i="1"/>
  <c r="J9113" i="1"/>
  <c r="J9117" i="1"/>
  <c r="J9119" i="1"/>
  <c r="J9120" i="1"/>
  <c r="J9127" i="1"/>
  <c r="J9128" i="1"/>
  <c r="J9129" i="1"/>
  <c r="J9133" i="1"/>
  <c r="J9135" i="1"/>
  <c r="J9136" i="1"/>
  <c r="J9141" i="1"/>
  <c r="J9143" i="1"/>
  <c r="J9144" i="1"/>
  <c r="J9145" i="1"/>
  <c r="J9149" i="1"/>
  <c r="J9151" i="1"/>
  <c r="J9152" i="1"/>
  <c r="J9154" i="1"/>
  <c r="J9157" i="1"/>
  <c r="J9159" i="1"/>
  <c r="J9160" i="1"/>
  <c r="J9161" i="1"/>
  <c r="J9165" i="1"/>
  <c r="J9167" i="1"/>
  <c r="J9168" i="1"/>
  <c r="J9173" i="1"/>
  <c r="J9175" i="1"/>
  <c r="J9176" i="1"/>
  <c r="J9177" i="1"/>
  <c r="J9181" i="1"/>
  <c r="J9183" i="1"/>
  <c r="J9184" i="1"/>
  <c r="J9189" i="1"/>
  <c r="J9190" i="1"/>
  <c r="J9191" i="1"/>
  <c r="J9192" i="1"/>
  <c r="J9193" i="1"/>
  <c r="J9197" i="1"/>
  <c r="J9199" i="1"/>
  <c r="J9200" i="1"/>
  <c r="J9205" i="1"/>
  <c r="J9206" i="1"/>
  <c r="J9207" i="1"/>
  <c r="J9208" i="1"/>
  <c r="J9209" i="1"/>
  <c r="J9210" i="1"/>
  <c r="J9213" i="1"/>
  <c r="J9215" i="1"/>
  <c r="J9216" i="1"/>
  <c r="J9221" i="1"/>
  <c r="J9222" i="1"/>
  <c r="J9223" i="1"/>
  <c r="J9224" i="1"/>
  <c r="J9225" i="1"/>
  <c r="J9229" i="1"/>
  <c r="J9231" i="1"/>
  <c r="J9232" i="1"/>
  <c r="J9237" i="1"/>
  <c r="J9238" i="1"/>
  <c r="J9239" i="1"/>
  <c r="J9240" i="1"/>
  <c r="J9241" i="1"/>
  <c r="J9245" i="1"/>
  <c r="J9247" i="1"/>
  <c r="J9248" i="1"/>
  <c r="J9253" i="1"/>
  <c r="J9254" i="1"/>
  <c r="J9255" i="1"/>
  <c r="J9256" i="1"/>
  <c r="J9257" i="1"/>
  <c r="J9261" i="1"/>
  <c r="J9263" i="1"/>
  <c r="J9264" i="1"/>
  <c r="J9266" i="1"/>
  <c r="J9269" i="1"/>
  <c r="J9270" i="1"/>
  <c r="J9271" i="1"/>
  <c r="J9272" i="1"/>
  <c r="J9273" i="1"/>
  <c r="J9277" i="1"/>
  <c r="J9279" i="1"/>
  <c r="J9280" i="1"/>
  <c r="J9285" i="1"/>
  <c r="J9286" i="1"/>
  <c r="J9287" i="1"/>
  <c r="J9288" i="1"/>
  <c r="J9289" i="1"/>
  <c r="J9293" i="1"/>
  <c r="J9295" i="1"/>
  <c r="J9296" i="1"/>
  <c r="J9300" i="1"/>
  <c r="J9301" i="1"/>
  <c r="J9302" i="1"/>
  <c r="J9303" i="1"/>
  <c r="J9304" i="1"/>
  <c r="J9305" i="1"/>
  <c r="J9309" i="1"/>
  <c r="J9311" i="1"/>
  <c r="J9312" i="1"/>
  <c r="J9314" i="1"/>
  <c r="J9316" i="1"/>
  <c r="J9317" i="1"/>
  <c r="J9318" i="1"/>
  <c r="J9319" i="1"/>
  <c r="J9320" i="1"/>
  <c r="J9321" i="1"/>
  <c r="J9325" i="1"/>
  <c r="J9327" i="1"/>
  <c r="J9328" i="1"/>
  <c r="J9332" i="1"/>
  <c r="J9333" i="1"/>
  <c r="J9334" i="1"/>
  <c r="J9335" i="1"/>
  <c r="J9336" i="1"/>
  <c r="J9337" i="1"/>
  <c r="J9341" i="1"/>
  <c r="J9343" i="1"/>
  <c r="J9344" i="1"/>
  <c r="J9346" i="1"/>
  <c r="J9348" i="1"/>
  <c r="J9349" i="1"/>
  <c r="J9350" i="1"/>
  <c r="J9351" i="1"/>
  <c r="J9352" i="1"/>
  <c r="J9353" i="1"/>
  <c r="J9357" i="1"/>
  <c r="J9359" i="1"/>
  <c r="J9360" i="1"/>
  <c r="J9364" i="1"/>
  <c r="J9365" i="1"/>
  <c r="J9366" i="1"/>
  <c r="J9367" i="1"/>
  <c r="J9368" i="1"/>
  <c r="J9369" i="1"/>
  <c r="J9373" i="1"/>
  <c r="J9375" i="1"/>
  <c r="J9376" i="1"/>
  <c r="J9380" i="1"/>
  <c r="J9381" i="1"/>
  <c r="J9382" i="1"/>
  <c r="J9383" i="1"/>
  <c r="J9384" i="1"/>
  <c r="J9385" i="1"/>
  <c r="J9389" i="1"/>
  <c r="J9391" i="1"/>
  <c r="J9392" i="1"/>
  <c r="J9396" i="1"/>
  <c r="J9397" i="1"/>
  <c r="J9398" i="1"/>
  <c r="J9399" i="1"/>
  <c r="J9400" i="1"/>
  <c r="J9401" i="1"/>
  <c r="J9405" i="1"/>
  <c r="J9407" i="1"/>
  <c r="J9408" i="1"/>
  <c r="J9410" i="1"/>
  <c r="J9412" i="1"/>
  <c r="J9413" i="1"/>
  <c r="J9414" i="1"/>
  <c r="J9415" i="1"/>
  <c r="J9416" i="1"/>
  <c r="J9421" i="1"/>
  <c r="J9423" i="1"/>
  <c r="J9424" i="1"/>
  <c r="J9428" i="1"/>
  <c r="J9429" i="1"/>
  <c r="J9430" i="1"/>
  <c r="J9431" i="1"/>
  <c r="J9432" i="1"/>
  <c r="J9437" i="1"/>
  <c r="J9439" i="1"/>
  <c r="J9440" i="1"/>
  <c r="J9444" i="1"/>
  <c r="J9445" i="1"/>
  <c r="J9446" i="1"/>
  <c r="J9447" i="1"/>
  <c r="J9448" i="1"/>
  <c r="J9453" i="1"/>
  <c r="J9455" i="1"/>
  <c r="J9456" i="1"/>
  <c r="J9460" i="1"/>
  <c r="J9461" i="1"/>
  <c r="J9462" i="1"/>
  <c r="J9463" i="1"/>
  <c r="J9464" i="1"/>
  <c r="J9469" i="1"/>
  <c r="J9471" i="1"/>
  <c r="J9472" i="1"/>
  <c r="J9476" i="1"/>
  <c r="J9477" i="1"/>
  <c r="J9478" i="1"/>
  <c r="J9479" i="1"/>
  <c r="J948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Q8421" i="1"/>
  <c r="P8421" i="1" s="1"/>
  <c r="Q8422" i="1"/>
  <c r="P8422" i="1" s="1"/>
  <c r="Q8423" i="1"/>
  <c r="P8423" i="1" s="1"/>
  <c r="Q8424" i="1"/>
  <c r="P8424" i="1" s="1"/>
  <c r="Q8425" i="1"/>
  <c r="P8425" i="1" s="1"/>
  <c r="Q8426" i="1"/>
  <c r="P8426" i="1" s="1"/>
  <c r="Q8427" i="1"/>
  <c r="P8427" i="1" s="1"/>
  <c r="Q8428" i="1"/>
  <c r="P8428" i="1" s="1"/>
  <c r="Q8429" i="1"/>
  <c r="P8429" i="1" s="1"/>
  <c r="Q8430" i="1"/>
  <c r="P8430" i="1" s="1"/>
  <c r="Q8431" i="1"/>
  <c r="P8431" i="1" s="1"/>
  <c r="Q8432" i="1"/>
  <c r="P8432" i="1" s="1"/>
  <c r="Q8433" i="1"/>
  <c r="P8433" i="1" s="1"/>
  <c r="Q8434" i="1"/>
  <c r="P8434" i="1" s="1"/>
  <c r="Q8435" i="1"/>
  <c r="P8435" i="1" s="1"/>
  <c r="Q8436" i="1"/>
  <c r="P8436" i="1" s="1"/>
  <c r="Q8437" i="1"/>
  <c r="P8437" i="1" s="1"/>
  <c r="Q8438" i="1"/>
  <c r="P8438" i="1" s="1"/>
  <c r="Q8439" i="1"/>
  <c r="P8439" i="1" s="1"/>
  <c r="Q8440" i="1"/>
  <c r="P8440" i="1" s="1"/>
  <c r="Q8441" i="1"/>
  <c r="P8441" i="1" s="1"/>
  <c r="Q8442" i="1"/>
  <c r="P8442" i="1" s="1"/>
  <c r="Q8443" i="1"/>
  <c r="P8443" i="1" s="1"/>
  <c r="Q8444" i="1"/>
  <c r="P8444" i="1" s="1"/>
  <c r="Q8445" i="1"/>
  <c r="P8445" i="1" s="1"/>
  <c r="Q8446" i="1"/>
  <c r="P8446" i="1" s="1"/>
  <c r="Q8447" i="1"/>
  <c r="P8447" i="1" s="1"/>
  <c r="Q8448" i="1"/>
  <c r="P8448" i="1" s="1"/>
  <c r="Q8449" i="1"/>
  <c r="P8449" i="1" s="1"/>
  <c r="Q8450" i="1"/>
  <c r="P8450" i="1" s="1"/>
  <c r="Q8451" i="1"/>
  <c r="P8451" i="1" s="1"/>
  <c r="Q8452" i="1"/>
  <c r="P8452" i="1" s="1"/>
  <c r="Q8453" i="1"/>
  <c r="P8453" i="1" s="1"/>
  <c r="Q8454" i="1"/>
  <c r="P8454" i="1" s="1"/>
  <c r="Q8455" i="1"/>
  <c r="P8455" i="1" s="1"/>
  <c r="Q8456" i="1"/>
  <c r="P8456" i="1" s="1"/>
  <c r="Q8457" i="1"/>
  <c r="P8457" i="1" s="1"/>
  <c r="Q8458" i="1"/>
  <c r="P8458" i="1" s="1"/>
  <c r="Q8459" i="1"/>
  <c r="P8459" i="1" s="1"/>
  <c r="Q8460" i="1"/>
  <c r="P8460" i="1" s="1"/>
  <c r="Q8461" i="1"/>
  <c r="P8461" i="1" s="1"/>
  <c r="Q8462" i="1"/>
  <c r="P8462" i="1" s="1"/>
  <c r="Q8463" i="1"/>
  <c r="P8463" i="1" s="1"/>
  <c r="Q8464" i="1"/>
  <c r="P8464" i="1" s="1"/>
  <c r="Q8465" i="1"/>
  <c r="P8465" i="1" s="1"/>
  <c r="Q8466" i="1"/>
  <c r="P8466" i="1" s="1"/>
  <c r="Q8467" i="1"/>
  <c r="P8467" i="1" s="1"/>
  <c r="Q8468" i="1"/>
  <c r="P8468" i="1" s="1"/>
  <c r="Q8469" i="1"/>
  <c r="P8469" i="1" s="1"/>
  <c r="Q8470" i="1"/>
  <c r="P8470" i="1" s="1"/>
  <c r="Q8471" i="1"/>
  <c r="P8471" i="1" s="1"/>
  <c r="Q8472" i="1"/>
  <c r="P8472" i="1" s="1"/>
  <c r="Q8473" i="1"/>
  <c r="P8473" i="1" s="1"/>
  <c r="Q8474" i="1"/>
  <c r="P8474" i="1" s="1"/>
  <c r="Q8475" i="1"/>
  <c r="P8475" i="1" s="1"/>
  <c r="Q8476" i="1"/>
  <c r="P8476" i="1" s="1"/>
  <c r="Q8477" i="1"/>
  <c r="P8477" i="1" s="1"/>
  <c r="Q8478" i="1"/>
  <c r="P8478" i="1" s="1"/>
  <c r="Q8479" i="1"/>
  <c r="P8479" i="1" s="1"/>
  <c r="Q8480" i="1"/>
  <c r="P8480" i="1" s="1"/>
  <c r="Q8481" i="1"/>
  <c r="P8481" i="1" s="1"/>
  <c r="Q8482" i="1"/>
  <c r="P8482" i="1" s="1"/>
  <c r="Q8483" i="1"/>
  <c r="P8483" i="1" s="1"/>
  <c r="Q8484" i="1"/>
  <c r="P8484" i="1" s="1"/>
  <c r="Q8485" i="1"/>
  <c r="P8485" i="1" s="1"/>
  <c r="Q8486" i="1"/>
  <c r="P8486" i="1" s="1"/>
  <c r="Q8487" i="1"/>
  <c r="P8487" i="1" s="1"/>
  <c r="Q8488" i="1"/>
  <c r="P8488" i="1" s="1"/>
  <c r="Q8489" i="1"/>
  <c r="P8489" i="1" s="1"/>
  <c r="Q8490" i="1"/>
  <c r="P8490" i="1" s="1"/>
  <c r="Q8491" i="1"/>
  <c r="P8491" i="1" s="1"/>
  <c r="Q8492" i="1"/>
  <c r="P8492" i="1" s="1"/>
  <c r="Q8493" i="1"/>
  <c r="P8493" i="1" s="1"/>
  <c r="Q8494" i="1"/>
  <c r="P8494" i="1" s="1"/>
  <c r="Q8495" i="1"/>
  <c r="P8495" i="1" s="1"/>
  <c r="Q8496" i="1"/>
  <c r="P8496" i="1" s="1"/>
  <c r="Q8497" i="1"/>
  <c r="P8497" i="1" s="1"/>
  <c r="Q8498" i="1"/>
  <c r="P8498" i="1" s="1"/>
  <c r="Q8499" i="1"/>
  <c r="P8499" i="1" s="1"/>
  <c r="Q8500" i="1"/>
  <c r="P8500" i="1" s="1"/>
  <c r="Q8501" i="1"/>
  <c r="P8501" i="1" s="1"/>
  <c r="Q8502" i="1"/>
  <c r="P8502" i="1" s="1"/>
  <c r="Q8503" i="1"/>
  <c r="P8503" i="1" s="1"/>
  <c r="Q8504" i="1"/>
  <c r="P8504" i="1" s="1"/>
  <c r="Q8505" i="1"/>
  <c r="P8505" i="1" s="1"/>
  <c r="Q8506" i="1"/>
  <c r="P8506" i="1" s="1"/>
  <c r="Q8507" i="1"/>
  <c r="P8507" i="1" s="1"/>
  <c r="Q8508" i="1"/>
  <c r="P8508" i="1" s="1"/>
  <c r="Q8509" i="1"/>
  <c r="P8509" i="1" s="1"/>
  <c r="Q8510" i="1"/>
  <c r="P8510" i="1" s="1"/>
  <c r="Q8511" i="1"/>
  <c r="P8511" i="1" s="1"/>
  <c r="Q8512" i="1"/>
  <c r="P8512" i="1" s="1"/>
  <c r="Q8513" i="1"/>
  <c r="P8513" i="1" s="1"/>
  <c r="Q8514" i="1"/>
  <c r="P8514" i="1" s="1"/>
  <c r="Q8515" i="1"/>
  <c r="P8515" i="1" s="1"/>
  <c r="Q8516" i="1"/>
  <c r="P8516" i="1" s="1"/>
  <c r="Q8517" i="1"/>
  <c r="P8517" i="1" s="1"/>
  <c r="Q8518" i="1"/>
  <c r="P8518" i="1" s="1"/>
  <c r="Q8519" i="1"/>
  <c r="P8519" i="1" s="1"/>
  <c r="Q8520" i="1"/>
  <c r="P8520" i="1" s="1"/>
  <c r="Q8521" i="1"/>
  <c r="P8521" i="1" s="1"/>
  <c r="Q8522" i="1"/>
  <c r="P8522" i="1" s="1"/>
  <c r="Q8523" i="1"/>
  <c r="P8523" i="1" s="1"/>
  <c r="Q8524" i="1"/>
  <c r="P8524" i="1" s="1"/>
  <c r="Q8525" i="1"/>
  <c r="P8525" i="1" s="1"/>
  <c r="Q8526" i="1"/>
  <c r="P8526" i="1" s="1"/>
  <c r="Q8527" i="1"/>
  <c r="P8527" i="1" s="1"/>
  <c r="Q8528" i="1"/>
  <c r="P8528" i="1" s="1"/>
  <c r="Q8529" i="1"/>
  <c r="P8529" i="1" s="1"/>
  <c r="Q8530" i="1"/>
  <c r="P8530" i="1" s="1"/>
  <c r="Q8531" i="1"/>
  <c r="P8531" i="1" s="1"/>
  <c r="Q8532" i="1"/>
  <c r="P8532" i="1" s="1"/>
  <c r="Q8533" i="1"/>
  <c r="P8533" i="1" s="1"/>
  <c r="Q8534" i="1"/>
  <c r="P8534" i="1" s="1"/>
  <c r="Q8535" i="1"/>
  <c r="P8535" i="1" s="1"/>
  <c r="Q8536" i="1"/>
  <c r="P8536" i="1" s="1"/>
  <c r="Q8537" i="1"/>
  <c r="P8537" i="1" s="1"/>
  <c r="Q8538" i="1"/>
  <c r="P8538" i="1" s="1"/>
  <c r="Q8539" i="1"/>
  <c r="P8539" i="1" s="1"/>
  <c r="Q8540" i="1"/>
  <c r="P8540" i="1" s="1"/>
  <c r="Q8541" i="1"/>
  <c r="P8541" i="1" s="1"/>
  <c r="Q8542" i="1"/>
  <c r="P8542" i="1" s="1"/>
  <c r="Q8543" i="1"/>
  <c r="P8543" i="1" s="1"/>
  <c r="Q8544" i="1"/>
  <c r="P8544" i="1" s="1"/>
  <c r="Q8545" i="1"/>
  <c r="P8545" i="1" s="1"/>
  <c r="Q8546" i="1"/>
  <c r="P8546" i="1" s="1"/>
  <c r="Q8547" i="1"/>
  <c r="P8547" i="1" s="1"/>
  <c r="Q8548" i="1"/>
  <c r="P8548" i="1" s="1"/>
  <c r="Q8549" i="1"/>
  <c r="P8549" i="1" s="1"/>
  <c r="Q8550" i="1"/>
  <c r="P8550" i="1" s="1"/>
  <c r="Q8551" i="1"/>
  <c r="P8551" i="1" s="1"/>
  <c r="Q8552" i="1"/>
  <c r="P8552" i="1" s="1"/>
  <c r="Q8553" i="1"/>
  <c r="P8553" i="1" s="1"/>
  <c r="Q8554" i="1"/>
  <c r="P8554" i="1" s="1"/>
  <c r="Q8555" i="1"/>
  <c r="P8555" i="1" s="1"/>
  <c r="Q8556" i="1"/>
  <c r="P8556" i="1" s="1"/>
  <c r="Q8557" i="1"/>
  <c r="P8557" i="1" s="1"/>
  <c r="Q8558" i="1"/>
  <c r="P8558" i="1" s="1"/>
  <c r="Q8559" i="1"/>
  <c r="P8559" i="1" s="1"/>
  <c r="Q8560" i="1"/>
  <c r="P8560" i="1" s="1"/>
  <c r="Q8561" i="1"/>
  <c r="P8561" i="1" s="1"/>
  <c r="Q8562" i="1"/>
  <c r="P8562" i="1" s="1"/>
  <c r="Q8563" i="1"/>
  <c r="P8563" i="1" s="1"/>
  <c r="Q8564" i="1"/>
  <c r="P8564" i="1" s="1"/>
  <c r="Q8565" i="1"/>
  <c r="P8565" i="1" s="1"/>
  <c r="Q8566" i="1"/>
  <c r="P8566" i="1" s="1"/>
  <c r="Q8567" i="1"/>
  <c r="P8567" i="1" s="1"/>
  <c r="Q8568" i="1"/>
  <c r="P8568" i="1" s="1"/>
  <c r="Q8569" i="1"/>
  <c r="P8569" i="1" s="1"/>
  <c r="Q8570" i="1"/>
  <c r="P8570" i="1" s="1"/>
  <c r="Q8571" i="1"/>
  <c r="P8571" i="1" s="1"/>
  <c r="Q8572" i="1"/>
  <c r="P8572" i="1" s="1"/>
  <c r="Q8573" i="1"/>
  <c r="P8573" i="1" s="1"/>
  <c r="Q8574" i="1"/>
  <c r="P8574" i="1" s="1"/>
  <c r="Q8575" i="1"/>
  <c r="P8575" i="1" s="1"/>
  <c r="Q8576" i="1"/>
  <c r="P8576" i="1" s="1"/>
  <c r="Q8577" i="1"/>
  <c r="P8577" i="1" s="1"/>
  <c r="Q8578" i="1"/>
  <c r="P8578" i="1" s="1"/>
  <c r="Q8579" i="1"/>
  <c r="P8579" i="1" s="1"/>
  <c r="Q8580" i="1"/>
  <c r="P8580" i="1" s="1"/>
  <c r="Q8581" i="1"/>
  <c r="P8581" i="1" s="1"/>
  <c r="Q8582" i="1"/>
  <c r="P8582" i="1" s="1"/>
  <c r="Q8583" i="1"/>
  <c r="P8583" i="1" s="1"/>
  <c r="Q8584" i="1"/>
  <c r="P8584" i="1" s="1"/>
  <c r="Q8585" i="1"/>
  <c r="P8585" i="1" s="1"/>
  <c r="Q8586" i="1"/>
  <c r="P8586" i="1" s="1"/>
  <c r="Q8587" i="1"/>
  <c r="P8587" i="1" s="1"/>
  <c r="Q8588" i="1"/>
  <c r="P8588" i="1" s="1"/>
  <c r="Q8589" i="1"/>
  <c r="P8589" i="1" s="1"/>
  <c r="Q8590" i="1"/>
  <c r="P8590" i="1" s="1"/>
  <c r="Q8591" i="1"/>
  <c r="P8591" i="1" s="1"/>
  <c r="Q8592" i="1"/>
  <c r="P8592" i="1" s="1"/>
  <c r="Q8593" i="1"/>
  <c r="P8593" i="1" s="1"/>
  <c r="Q8594" i="1"/>
  <c r="P8594" i="1" s="1"/>
  <c r="Q8595" i="1"/>
  <c r="P8595" i="1" s="1"/>
  <c r="Q8596" i="1"/>
  <c r="P8596" i="1" s="1"/>
  <c r="Q8597" i="1"/>
  <c r="P8597" i="1" s="1"/>
  <c r="Q8598" i="1"/>
  <c r="P8598" i="1" s="1"/>
  <c r="Q8599" i="1"/>
  <c r="P8599" i="1" s="1"/>
  <c r="Q8600" i="1"/>
  <c r="P8600" i="1" s="1"/>
  <c r="Q8601" i="1"/>
  <c r="P8601" i="1" s="1"/>
  <c r="Q8602" i="1"/>
  <c r="P8602" i="1" s="1"/>
  <c r="Q8603" i="1"/>
  <c r="P8603" i="1" s="1"/>
  <c r="Q8604" i="1"/>
  <c r="P8604" i="1" s="1"/>
  <c r="Q8605" i="1"/>
  <c r="P8605" i="1" s="1"/>
  <c r="Q8606" i="1"/>
  <c r="P8606" i="1" s="1"/>
  <c r="Q8607" i="1"/>
  <c r="P8607" i="1" s="1"/>
  <c r="Q8608" i="1"/>
  <c r="P8608" i="1" s="1"/>
  <c r="Q8609" i="1"/>
  <c r="P8609" i="1" s="1"/>
  <c r="Q8610" i="1"/>
  <c r="P8610" i="1" s="1"/>
  <c r="Q8611" i="1"/>
  <c r="P8611" i="1" s="1"/>
  <c r="Q8612" i="1"/>
  <c r="P8612" i="1" s="1"/>
  <c r="Q8613" i="1"/>
  <c r="P8613" i="1" s="1"/>
  <c r="Q8614" i="1"/>
  <c r="P8614" i="1" s="1"/>
  <c r="Q8615" i="1"/>
  <c r="P8615" i="1" s="1"/>
  <c r="Q8616" i="1"/>
  <c r="P8616" i="1" s="1"/>
  <c r="Q8617" i="1"/>
  <c r="P8617" i="1" s="1"/>
  <c r="Q8618" i="1"/>
  <c r="P8618" i="1" s="1"/>
  <c r="Q8619" i="1"/>
  <c r="P8619" i="1" s="1"/>
  <c r="Q8620" i="1"/>
  <c r="P8620" i="1" s="1"/>
  <c r="Q8621" i="1"/>
  <c r="P8621" i="1" s="1"/>
  <c r="Q8622" i="1"/>
  <c r="P8622" i="1" s="1"/>
  <c r="Q8623" i="1"/>
  <c r="P8623" i="1" s="1"/>
  <c r="Q8624" i="1"/>
  <c r="P8624" i="1" s="1"/>
  <c r="Q8625" i="1"/>
  <c r="P8625" i="1" s="1"/>
  <c r="Q8626" i="1"/>
  <c r="P8626" i="1" s="1"/>
  <c r="Q8627" i="1"/>
  <c r="P8627" i="1" s="1"/>
  <c r="Q8628" i="1"/>
  <c r="P8628" i="1" s="1"/>
  <c r="Q8629" i="1"/>
  <c r="P8629" i="1" s="1"/>
  <c r="Q8630" i="1"/>
  <c r="P8630" i="1" s="1"/>
  <c r="Q8631" i="1"/>
  <c r="P8631" i="1" s="1"/>
  <c r="Q8632" i="1"/>
  <c r="P8632" i="1" s="1"/>
  <c r="Q8633" i="1"/>
  <c r="P8633" i="1" s="1"/>
  <c r="Q8634" i="1"/>
  <c r="P8634" i="1" s="1"/>
  <c r="Q8635" i="1"/>
  <c r="P8635" i="1" s="1"/>
  <c r="Q8636" i="1"/>
  <c r="P8636" i="1" s="1"/>
  <c r="Q8637" i="1"/>
  <c r="P8637" i="1" s="1"/>
  <c r="Q8638" i="1"/>
  <c r="P8638" i="1" s="1"/>
  <c r="Q8639" i="1"/>
  <c r="P8639" i="1" s="1"/>
  <c r="Q8640" i="1"/>
  <c r="P8640" i="1" s="1"/>
  <c r="Q8641" i="1"/>
  <c r="P8641" i="1" s="1"/>
  <c r="Q8642" i="1"/>
  <c r="P8642" i="1" s="1"/>
  <c r="Q8643" i="1"/>
  <c r="P8643" i="1" s="1"/>
  <c r="Q8644" i="1"/>
  <c r="P8644" i="1" s="1"/>
  <c r="Q8645" i="1"/>
  <c r="P8645" i="1" s="1"/>
  <c r="Q8646" i="1"/>
  <c r="P8646" i="1" s="1"/>
  <c r="Q8647" i="1"/>
  <c r="P8647" i="1" s="1"/>
  <c r="Q8648" i="1"/>
  <c r="P8648" i="1" s="1"/>
  <c r="Q8649" i="1"/>
  <c r="P8649" i="1" s="1"/>
  <c r="Q8650" i="1"/>
  <c r="P8650" i="1" s="1"/>
  <c r="Q8651" i="1"/>
  <c r="P8651" i="1" s="1"/>
  <c r="Q8652" i="1"/>
  <c r="P8652" i="1" s="1"/>
  <c r="Q8653" i="1"/>
  <c r="P8653" i="1" s="1"/>
  <c r="Q8654" i="1"/>
  <c r="P8654" i="1" s="1"/>
  <c r="Q8655" i="1"/>
  <c r="P8655" i="1" s="1"/>
  <c r="Q8656" i="1"/>
  <c r="P8656" i="1" s="1"/>
  <c r="Q8657" i="1"/>
  <c r="P8657" i="1" s="1"/>
  <c r="Q8658" i="1"/>
  <c r="P8658" i="1" s="1"/>
  <c r="Q8659" i="1"/>
  <c r="P8659" i="1" s="1"/>
  <c r="Q8660" i="1"/>
  <c r="P8660" i="1" s="1"/>
  <c r="Q8661" i="1"/>
  <c r="P8661" i="1" s="1"/>
  <c r="Q8662" i="1"/>
  <c r="P8662" i="1" s="1"/>
  <c r="Q8663" i="1"/>
  <c r="P8663" i="1" s="1"/>
  <c r="Q8664" i="1"/>
  <c r="P8664" i="1" s="1"/>
  <c r="Q8665" i="1"/>
  <c r="P8665" i="1" s="1"/>
  <c r="Q8666" i="1"/>
  <c r="P8666" i="1" s="1"/>
  <c r="Q8667" i="1"/>
  <c r="P8667" i="1" s="1"/>
  <c r="Q8668" i="1"/>
  <c r="P8668" i="1" s="1"/>
  <c r="Q8669" i="1"/>
  <c r="P8669" i="1" s="1"/>
  <c r="Q8670" i="1"/>
  <c r="P8670" i="1" s="1"/>
  <c r="Q8671" i="1"/>
  <c r="P8671" i="1" s="1"/>
  <c r="Q8672" i="1"/>
  <c r="P8672" i="1" s="1"/>
  <c r="Q8673" i="1"/>
  <c r="P8673" i="1" s="1"/>
  <c r="Q8674" i="1"/>
  <c r="P8674" i="1" s="1"/>
  <c r="Q8675" i="1"/>
  <c r="P8675" i="1" s="1"/>
  <c r="Q8676" i="1"/>
  <c r="P8676" i="1" s="1"/>
  <c r="Q8677" i="1"/>
  <c r="P8677" i="1" s="1"/>
  <c r="Q8678" i="1"/>
  <c r="P8678" i="1" s="1"/>
  <c r="Q8679" i="1"/>
  <c r="P8679" i="1" s="1"/>
  <c r="Q8680" i="1"/>
  <c r="P8680" i="1" s="1"/>
  <c r="Q8681" i="1"/>
  <c r="P8681" i="1" s="1"/>
  <c r="Q8682" i="1"/>
  <c r="P8682" i="1" s="1"/>
  <c r="Q8683" i="1"/>
  <c r="P8683" i="1" s="1"/>
  <c r="Q8684" i="1"/>
  <c r="P8684" i="1" s="1"/>
  <c r="Q8685" i="1"/>
  <c r="P8685" i="1" s="1"/>
  <c r="Q8686" i="1"/>
  <c r="P8686" i="1" s="1"/>
  <c r="Q8687" i="1"/>
  <c r="P8687" i="1" s="1"/>
  <c r="Q8688" i="1"/>
  <c r="P8688" i="1" s="1"/>
  <c r="Q8689" i="1"/>
  <c r="P8689" i="1" s="1"/>
  <c r="Q8690" i="1"/>
  <c r="P8690" i="1" s="1"/>
  <c r="Q8691" i="1"/>
  <c r="P8691" i="1" s="1"/>
  <c r="Q8692" i="1"/>
  <c r="P8692" i="1" s="1"/>
  <c r="Q8693" i="1"/>
  <c r="P8693" i="1" s="1"/>
  <c r="Q8694" i="1"/>
  <c r="P8694" i="1" s="1"/>
  <c r="Q8695" i="1"/>
  <c r="P8695" i="1" s="1"/>
  <c r="Q8696" i="1"/>
  <c r="P8696" i="1" s="1"/>
  <c r="Q8697" i="1"/>
  <c r="P8697" i="1" s="1"/>
  <c r="Q8698" i="1"/>
  <c r="P8698" i="1" s="1"/>
  <c r="Q8699" i="1"/>
  <c r="P8699" i="1" s="1"/>
  <c r="Q8700" i="1"/>
  <c r="P8700" i="1" s="1"/>
  <c r="Q8701" i="1"/>
  <c r="P8701" i="1" s="1"/>
  <c r="Q8702" i="1"/>
  <c r="P8702" i="1" s="1"/>
  <c r="Q8703" i="1"/>
  <c r="P8703" i="1" s="1"/>
  <c r="Q8704" i="1"/>
  <c r="P8704" i="1" s="1"/>
  <c r="Q8705" i="1"/>
  <c r="P8705" i="1" s="1"/>
  <c r="Q8706" i="1"/>
  <c r="P8706" i="1" s="1"/>
  <c r="Q8707" i="1"/>
  <c r="P8707" i="1" s="1"/>
  <c r="Q8708" i="1"/>
  <c r="P8708" i="1" s="1"/>
  <c r="Q8709" i="1"/>
  <c r="P8709" i="1" s="1"/>
  <c r="Q8710" i="1"/>
  <c r="P8710" i="1" s="1"/>
  <c r="Q8711" i="1"/>
  <c r="P8711" i="1" s="1"/>
  <c r="Q8712" i="1"/>
  <c r="P8712" i="1" s="1"/>
  <c r="Q8713" i="1"/>
  <c r="P8713" i="1" s="1"/>
  <c r="Q8714" i="1"/>
  <c r="P8714" i="1" s="1"/>
  <c r="Q8715" i="1"/>
  <c r="P8715" i="1" s="1"/>
  <c r="Q8716" i="1"/>
  <c r="P8716" i="1" s="1"/>
  <c r="Q8717" i="1"/>
  <c r="P8717" i="1" s="1"/>
  <c r="Q8718" i="1"/>
  <c r="P8718" i="1" s="1"/>
  <c r="Q8719" i="1"/>
  <c r="P8719" i="1" s="1"/>
  <c r="Q8720" i="1"/>
  <c r="P8720" i="1" s="1"/>
  <c r="Q8721" i="1"/>
  <c r="P8721" i="1" s="1"/>
  <c r="Q8722" i="1"/>
  <c r="P8722" i="1" s="1"/>
  <c r="Q8723" i="1"/>
  <c r="P8723" i="1" s="1"/>
  <c r="Q8724" i="1"/>
  <c r="P8724" i="1" s="1"/>
  <c r="Q8725" i="1"/>
  <c r="P8725" i="1" s="1"/>
  <c r="Q8726" i="1"/>
  <c r="P8726" i="1" s="1"/>
  <c r="Q8727" i="1"/>
  <c r="P8727" i="1" s="1"/>
  <c r="Q8728" i="1"/>
  <c r="P8728" i="1" s="1"/>
  <c r="Q8729" i="1"/>
  <c r="P8729" i="1" s="1"/>
  <c r="Q8730" i="1"/>
  <c r="P8730" i="1" s="1"/>
  <c r="Q8731" i="1"/>
  <c r="P8731" i="1" s="1"/>
  <c r="Q8732" i="1"/>
  <c r="P8732" i="1" s="1"/>
  <c r="Q8733" i="1"/>
  <c r="P8733" i="1" s="1"/>
  <c r="Q8734" i="1"/>
  <c r="P8734" i="1" s="1"/>
  <c r="Q8735" i="1"/>
  <c r="P8735" i="1" s="1"/>
  <c r="Q8736" i="1"/>
  <c r="P8736" i="1" s="1"/>
  <c r="Q8737" i="1"/>
  <c r="P8737" i="1" s="1"/>
  <c r="Q8738" i="1"/>
  <c r="P8738" i="1" s="1"/>
  <c r="Q8739" i="1"/>
  <c r="P8739" i="1" s="1"/>
  <c r="Q8740" i="1"/>
  <c r="P8740" i="1" s="1"/>
  <c r="Q8741" i="1"/>
  <c r="P8741" i="1" s="1"/>
  <c r="Q8742" i="1"/>
  <c r="P8742" i="1" s="1"/>
  <c r="Q8743" i="1"/>
  <c r="P8743" i="1" s="1"/>
  <c r="Q8744" i="1"/>
  <c r="P8744" i="1" s="1"/>
  <c r="Q8745" i="1"/>
  <c r="P8745" i="1" s="1"/>
  <c r="Q8746" i="1"/>
  <c r="P8746" i="1" s="1"/>
  <c r="Q8747" i="1"/>
  <c r="P8747" i="1" s="1"/>
  <c r="Q8748" i="1"/>
  <c r="P8748" i="1" s="1"/>
  <c r="Q8749" i="1"/>
  <c r="P8749" i="1" s="1"/>
  <c r="Q8750" i="1"/>
  <c r="P8750" i="1" s="1"/>
  <c r="Q8751" i="1"/>
  <c r="P8751" i="1" s="1"/>
  <c r="Q8752" i="1"/>
  <c r="P8752" i="1" s="1"/>
  <c r="Q8753" i="1"/>
  <c r="P8753" i="1" s="1"/>
  <c r="Q8754" i="1"/>
  <c r="P8754" i="1" s="1"/>
  <c r="Q8755" i="1"/>
  <c r="P8755" i="1" s="1"/>
  <c r="Q8756" i="1"/>
  <c r="P8756" i="1" s="1"/>
  <c r="Q8757" i="1"/>
  <c r="P8757" i="1" s="1"/>
  <c r="Q8758" i="1"/>
  <c r="P8758" i="1" s="1"/>
  <c r="Q8759" i="1"/>
  <c r="P8759" i="1" s="1"/>
  <c r="Q8760" i="1"/>
  <c r="P8760" i="1" s="1"/>
  <c r="Q8761" i="1"/>
  <c r="P8761" i="1" s="1"/>
  <c r="Q8762" i="1"/>
  <c r="P8762" i="1" s="1"/>
  <c r="Q8763" i="1"/>
  <c r="P8763" i="1" s="1"/>
  <c r="Q8764" i="1"/>
  <c r="P8764" i="1" s="1"/>
  <c r="Q8765" i="1"/>
  <c r="P8765" i="1" s="1"/>
  <c r="Q8766" i="1"/>
  <c r="P8766" i="1" s="1"/>
  <c r="Q8767" i="1"/>
  <c r="P8767" i="1" s="1"/>
  <c r="Q8768" i="1"/>
  <c r="P8768" i="1" s="1"/>
  <c r="Q8769" i="1"/>
  <c r="P8769" i="1" s="1"/>
  <c r="Q8770" i="1"/>
  <c r="P8770" i="1" s="1"/>
  <c r="Q8771" i="1"/>
  <c r="P8771" i="1" s="1"/>
  <c r="Q8772" i="1"/>
  <c r="P8772" i="1" s="1"/>
  <c r="Q8773" i="1"/>
  <c r="P8773" i="1" s="1"/>
  <c r="Q8774" i="1"/>
  <c r="P8774" i="1" s="1"/>
  <c r="Q8775" i="1"/>
  <c r="P8775" i="1" s="1"/>
  <c r="Q8776" i="1"/>
  <c r="P8776" i="1" s="1"/>
  <c r="Q8777" i="1"/>
  <c r="P8777" i="1" s="1"/>
  <c r="Q8778" i="1"/>
  <c r="P8778" i="1" s="1"/>
  <c r="Q8779" i="1"/>
  <c r="P8779" i="1" s="1"/>
  <c r="Q8780" i="1"/>
  <c r="P8780" i="1" s="1"/>
  <c r="Q8781" i="1"/>
  <c r="P8781" i="1" s="1"/>
  <c r="Q8782" i="1"/>
  <c r="P8782" i="1" s="1"/>
  <c r="Q8783" i="1"/>
  <c r="P8783" i="1" s="1"/>
  <c r="Q8784" i="1"/>
  <c r="P8784" i="1" s="1"/>
  <c r="Q8785" i="1"/>
  <c r="P8785" i="1" s="1"/>
  <c r="Q8786" i="1"/>
  <c r="P8786" i="1" s="1"/>
  <c r="Q8787" i="1"/>
  <c r="P8787" i="1" s="1"/>
  <c r="Q8788" i="1"/>
  <c r="P8788" i="1" s="1"/>
  <c r="Q8789" i="1"/>
  <c r="P8789" i="1" s="1"/>
  <c r="Q8790" i="1"/>
  <c r="P8790" i="1" s="1"/>
  <c r="Q8791" i="1"/>
  <c r="P8791" i="1" s="1"/>
  <c r="Q8792" i="1"/>
  <c r="P8792" i="1" s="1"/>
  <c r="Q8793" i="1"/>
  <c r="P8793" i="1" s="1"/>
  <c r="Q8794" i="1"/>
  <c r="P8794" i="1" s="1"/>
  <c r="Q8795" i="1"/>
  <c r="P8795" i="1" s="1"/>
  <c r="Q8796" i="1"/>
  <c r="P8796" i="1" s="1"/>
  <c r="Q8797" i="1"/>
  <c r="P8797" i="1" s="1"/>
  <c r="Q8798" i="1"/>
  <c r="P8798" i="1" s="1"/>
  <c r="Q8799" i="1"/>
  <c r="P8799" i="1" s="1"/>
  <c r="Q8800" i="1"/>
  <c r="P8800" i="1" s="1"/>
  <c r="Q8801" i="1"/>
  <c r="P8801" i="1" s="1"/>
  <c r="Q8802" i="1"/>
  <c r="P8802" i="1" s="1"/>
  <c r="Q8803" i="1"/>
  <c r="P8803" i="1" s="1"/>
  <c r="Q8804" i="1"/>
  <c r="P8804" i="1" s="1"/>
  <c r="Q8805" i="1"/>
  <c r="P8805" i="1" s="1"/>
  <c r="Q8806" i="1"/>
  <c r="P8806" i="1" s="1"/>
  <c r="Q8807" i="1"/>
  <c r="P8807" i="1" s="1"/>
  <c r="Q8808" i="1"/>
  <c r="P8808" i="1" s="1"/>
  <c r="Q8809" i="1"/>
  <c r="P8809" i="1" s="1"/>
  <c r="Q8810" i="1"/>
  <c r="P8810" i="1" s="1"/>
  <c r="Q8811" i="1"/>
  <c r="P8811" i="1" s="1"/>
  <c r="Q8812" i="1"/>
  <c r="P8812" i="1" s="1"/>
  <c r="Q8813" i="1"/>
  <c r="P8813" i="1" s="1"/>
  <c r="Q8814" i="1"/>
  <c r="P8814" i="1" s="1"/>
  <c r="Q8815" i="1"/>
  <c r="P8815" i="1" s="1"/>
  <c r="Q8816" i="1"/>
  <c r="P8816" i="1" s="1"/>
  <c r="Q8817" i="1"/>
  <c r="P8817" i="1" s="1"/>
  <c r="Q8818" i="1"/>
  <c r="P8818" i="1" s="1"/>
  <c r="Q8819" i="1"/>
  <c r="P8819" i="1" s="1"/>
  <c r="Q8820" i="1"/>
  <c r="P8820" i="1" s="1"/>
  <c r="Q8821" i="1"/>
  <c r="P8821" i="1" s="1"/>
  <c r="Q8822" i="1"/>
  <c r="P8822" i="1" s="1"/>
  <c r="Q8823" i="1"/>
  <c r="P8823" i="1" s="1"/>
  <c r="Q8824" i="1"/>
  <c r="P8824" i="1" s="1"/>
  <c r="Q8825" i="1"/>
  <c r="P8825" i="1" s="1"/>
  <c r="Q8826" i="1"/>
  <c r="P8826" i="1" s="1"/>
  <c r="Q8827" i="1"/>
  <c r="P8827" i="1" s="1"/>
  <c r="Q8828" i="1"/>
  <c r="P8828" i="1" s="1"/>
  <c r="Q8829" i="1"/>
  <c r="P8829" i="1" s="1"/>
  <c r="Q8830" i="1"/>
  <c r="P8830" i="1" s="1"/>
  <c r="Q8831" i="1"/>
  <c r="P8831" i="1" s="1"/>
  <c r="Q8832" i="1"/>
  <c r="P8832" i="1" s="1"/>
  <c r="Q8833" i="1"/>
  <c r="P8833" i="1" s="1"/>
  <c r="Q8834" i="1"/>
  <c r="P8834" i="1" s="1"/>
  <c r="Q8835" i="1"/>
  <c r="P8835" i="1" s="1"/>
  <c r="Q8836" i="1"/>
  <c r="P8836" i="1" s="1"/>
  <c r="Q8837" i="1"/>
  <c r="P8837" i="1" s="1"/>
  <c r="Q8838" i="1"/>
  <c r="P8838" i="1" s="1"/>
  <c r="Q8839" i="1"/>
  <c r="P8839" i="1" s="1"/>
  <c r="Q8840" i="1"/>
  <c r="P8840" i="1" s="1"/>
  <c r="Q8841" i="1"/>
  <c r="P8841" i="1" s="1"/>
  <c r="Q8842" i="1"/>
  <c r="P8842" i="1" s="1"/>
  <c r="Q8843" i="1"/>
  <c r="P8843" i="1" s="1"/>
  <c r="Q8844" i="1"/>
  <c r="P8844" i="1" s="1"/>
  <c r="Q8845" i="1"/>
  <c r="P8845" i="1" s="1"/>
  <c r="Q8846" i="1"/>
  <c r="P8846" i="1" s="1"/>
  <c r="Q8847" i="1"/>
  <c r="P8847" i="1" s="1"/>
  <c r="Q8848" i="1"/>
  <c r="P8848" i="1" s="1"/>
  <c r="Q8849" i="1"/>
  <c r="P8849" i="1" s="1"/>
  <c r="Q8850" i="1"/>
  <c r="P8850" i="1" s="1"/>
  <c r="Q8851" i="1"/>
  <c r="P8851" i="1" s="1"/>
  <c r="Q8852" i="1"/>
  <c r="P8852" i="1" s="1"/>
  <c r="Q8853" i="1"/>
  <c r="P8853" i="1" s="1"/>
  <c r="Q8854" i="1"/>
  <c r="P8854" i="1" s="1"/>
  <c r="Q8855" i="1"/>
  <c r="P8855" i="1" s="1"/>
  <c r="Q8856" i="1"/>
  <c r="P8856" i="1" s="1"/>
  <c r="Q8857" i="1"/>
  <c r="P8857" i="1" s="1"/>
  <c r="Q8858" i="1"/>
  <c r="P8858" i="1" s="1"/>
  <c r="Q8859" i="1"/>
  <c r="P8859" i="1" s="1"/>
  <c r="Q8860" i="1"/>
  <c r="P8860" i="1" s="1"/>
  <c r="Q8861" i="1"/>
  <c r="P8861" i="1" s="1"/>
  <c r="Q8862" i="1"/>
  <c r="P8862" i="1" s="1"/>
  <c r="Q8863" i="1"/>
  <c r="P8863" i="1" s="1"/>
  <c r="Q8864" i="1"/>
  <c r="P8864" i="1" s="1"/>
  <c r="Q8865" i="1"/>
  <c r="P8865" i="1" s="1"/>
  <c r="Q8866" i="1"/>
  <c r="P8866" i="1" s="1"/>
  <c r="Q8867" i="1"/>
  <c r="P8867" i="1" s="1"/>
  <c r="Q8868" i="1"/>
  <c r="P8868" i="1" s="1"/>
  <c r="Q8869" i="1"/>
  <c r="P8869" i="1" s="1"/>
  <c r="Q8870" i="1"/>
  <c r="P8870" i="1" s="1"/>
  <c r="Q8871" i="1"/>
  <c r="P8871" i="1" s="1"/>
  <c r="Q8872" i="1"/>
  <c r="P8872" i="1" s="1"/>
  <c r="Q8873" i="1"/>
  <c r="P8873" i="1" s="1"/>
  <c r="Q8874" i="1"/>
  <c r="P8874" i="1" s="1"/>
  <c r="Q8875" i="1"/>
  <c r="P8875" i="1" s="1"/>
  <c r="Q8876" i="1"/>
  <c r="P8876" i="1" s="1"/>
  <c r="Q8877" i="1"/>
  <c r="P8877" i="1" s="1"/>
  <c r="Q8878" i="1"/>
  <c r="P8878" i="1" s="1"/>
  <c r="Q8879" i="1"/>
  <c r="P8879" i="1" s="1"/>
  <c r="Q8880" i="1"/>
  <c r="P8880" i="1" s="1"/>
  <c r="Q8881" i="1"/>
  <c r="P8881" i="1" s="1"/>
  <c r="Q8882" i="1"/>
  <c r="P8882" i="1" s="1"/>
  <c r="Q8883" i="1"/>
  <c r="P8883" i="1" s="1"/>
  <c r="Q8884" i="1"/>
  <c r="P8884" i="1" s="1"/>
  <c r="Q8885" i="1"/>
  <c r="P8885" i="1" s="1"/>
  <c r="Q8886" i="1"/>
  <c r="P8886" i="1" s="1"/>
  <c r="Q8887" i="1"/>
  <c r="P8887" i="1" s="1"/>
  <c r="Q8888" i="1"/>
  <c r="P8888" i="1" s="1"/>
  <c r="Q8889" i="1"/>
  <c r="P8889" i="1" s="1"/>
  <c r="Q8890" i="1"/>
  <c r="P8890" i="1" s="1"/>
  <c r="Q8891" i="1"/>
  <c r="P8891" i="1" s="1"/>
  <c r="Q8892" i="1"/>
  <c r="P8892" i="1" s="1"/>
  <c r="Q8893" i="1"/>
  <c r="P8893" i="1" s="1"/>
  <c r="Q8894" i="1"/>
  <c r="P8894" i="1" s="1"/>
  <c r="Q8895" i="1"/>
  <c r="P8895" i="1" s="1"/>
  <c r="Q8896" i="1"/>
  <c r="P8896" i="1" s="1"/>
  <c r="Q8897" i="1"/>
  <c r="P8897" i="1" s="1"/>
  <c r="Q8898" i="1"/>
  <c r="P8898" i="1" s="1"/>
  <c r="Q8899" i="1"/>
  <c r="P8899" i="1" s="1"/>
  <c r="Q8900" i="1"/>
  <c r="P8900" i="1" s="1"/>
  <c r="Q8901" i="1"/>
  <c r="P8901" i="1" s="1"/>
  <c r="Q8902" i="1"/>
  <c r="P8902" i="1" s="1"/>
  <c r="Q8903" i="1"/>
  <c r="P8903" i="1" s="1"/>
  <c r="Q8904" i="1"/>
  <c r="P8904" i="1" s="1"/>
  <c r="Q8905" i="1"/>
  <c r="P8905" i="1" s="1"/>
  <c r="Q8906" i="1"/>
  <c r="P8906" i="1" s="1"/>
  <c r="Q8907" i="1"/>
  <c r="P8907" i="1" s="1"/>
  <c r="Q8908" i="1"/>
  <c r="P8908" i="1" s="1"/>
  <c r="Q8909" i="1"/>
  <c r="P8909" i="1" s="1"/>
  <c r="Q8910" i="1"/>
  <c r="P8910" i="1" s="1"/>
  <c r="Q8911" i="1"/>
  <c r="P8911" i="1" s="1"/>
  <c r="Q8912" i="1"/>
  <c r="P8912" i="1" s="1"/>
  <c r="Q8913" i="1"/>
  <c r="P8913" i="1" s="1"/>
  <c r="Q8914" i="1"/>
  <c r="P8914" i="1" s="1"/>
  <c r="Q8915" i="1"/>
  <c r="P8915" i="1" s="1"/>
  <c r="Q8916" i="1"/>
  <c r="P8916" i="1" s="1"/>
  <c r="Q8917" i="1"/>
  <c r="P8917" i="1" s="1"/>
  <c r="Q8918" i="1"/>
  <c r="P8918" i="1" s="1"/>
  <c r="Q8919" i="1"/>
  <c r="P8919" i="1" s="1"/>
  <c r="Q8920" i="1"/>
  <c r="P8920" i="1" s="1"/>
  <c r="Q8921" i="1"/>
  <c r="P8921" i="1" s="1"/>
  <c r="Q8922" i="1"/>
  <c r="P8922" i="1" s="1"/>
  <c r="Q8923" i="1"/>
  <c r="P8923" i="1" s="1"/>
  <c r="Q8924" i="1"/>
  <c r="P8924" i="1" s="1"/>
  <c r="Q8925" i="1"/>
  <c r="P8925" i="1" s="1"/>
  <c r="Q8926" i="1"/>
  <c r="P8926" i="1" s="1"/>
  <c r="Q8927" i="1"/>
  <c r="P8927" i="1" s="1"/>
  <c r="Q8928" i="1"/>
  <c r="P8928" i="1" s="1"/>
  <c r="Q8929" i="1"/>
  <c r="P8929" i="1" s="1"/>
  <c r="Q8930" i="1"/>
  <c r="P8930" i="1" s="1"/>
  <c r="Q8931" i="1"/>
  <c r="P8931" i="1" s="1"/>
  <c r="Q8932" i="1"/>
  <c r="P8932" i="1" s="1"/>
  <c r="Q8933" i="1"/>
  <c r="P8933" i="1" s="1"/>
  <c r="Q8934" i="1"/>
  <c r="P8934" i="1" s="1"/>
  <c r="Q8935" i="1"/>
  <c r="P8935" i="1" s="1"/>
  <c r="Q8936" i="1"/>
  <c r="P8936" i="1" s="1"/>
  <c r="Q8937" i="1"/>
  <c r="P8937" i="1" s="1"/>
  <c r="Q8938" i="1"/>
  <c r="P8938" i="1" s="1"/>
  <c r="Q8939" i="1"/>
  <c r="P8939" i="1" s="1"/>
  <c r="Q8940" i="1"/>
  <c r="P8940" i="1" s="1"/>
  <c r="Q8941" i="1"/>
  <c r="P8941" i="1" s="1"/>
  <c r="Q8942" i="1"/>
  <c r="P8942" i="1" s="1"/>
  <c r="Q8943" i="1"/>
  <c r="P8943" i="1" s="1"/>
  <c r="Q8944" i="1"/>
  <c r="P8944" i="1" s="1"/>
  <c r="Q8945" i="1"/>
  <c r="P8945" i="1" s="1"/>
  <c r="Q8946" i="1"/>
  <c r="P8946" i="1" s="1"/>
  <c r="Q8947" i="1"/>
  <c r="P8947" i="1" s="1"/>
  <c r="Q8948" i="1"/>
  <c r="P8948" i="1" s="1"/>
  <c r="Q8949" i="1"/>
  <c r="P8949" i="1" s="1"/>
  <c r="Q8950" i="1"/>
  <c r="P8950" i="1" s="1"/>
  <c r="Q8951" i="1"/>
  <c r="P8951" i="1" s="1"/>
  <c r="Q8952" i="1"/>
  <c r="P8952" i="1" s="1"/>
  <c r="Q8953" i="1"/>
  <c r="P8953" i="1" s="1"/>
  <c r="Q8954" i="1"/>
  <c r="P8954" i="1" s="1"/>
  <c r="Q8955" i="1"/>
  <c r="P8955" i="1" s="1"/>
  <c r="Q8956" i="1"/>
  <c r="P8956" i="1" s="1"/>
  <c r="Q8957" i="1"/>
  <c r="P8957" i="1" s="1"/>
  <c r="Q8958" i="1"/>
  <c r="P8958" i="1" s="1"/>
  <c r="Q8959" i="1"/>
  <c r="P8959" i="1" s="1"/>
  <c r="Q8960" i="1"/>
  <c r="P8960" i="1" s="1"/>
  <c r="Q8961" i="1"/>
  <c r="P8961" i="1" s="1"/>
  <c r="Q8962" i="1"/>
  <c r="P8962" i="1" s="1"/>
  <c r="Q8963" i="1"/>
  <c r="P8963" i="1" s="1"/>
  <c r="Q8964" i="1"/>
  <c r="P8964" i="1" s="1"/>
  <c r="Q8965" i="1"/>
  <c r="P8965" i="1" s="1"/>
  <c r="Q8966" i="1"/>
  <c r="P8966" i="1" s="1"/>
  <c r="Q8967" i="1"/>
  <c r="P8967" i="1" s="1"/>
  <c r="Q8968" i="1"/>
  <c r="P8968" i="1" s="1"/>
  <c r="Q8969" i="1"/>
  <c r="P8969" i="1" s="1"/>
  <c r="Q8970" i="1"/>
  <c r="P8970" i="1" s="1"/>
  <c r="Q8971" i="1"/>
  <c r="P8971" i="1" s="1"/>
  <c r="Q8972" i="1"/>
  <c r="P8972" i="1" s="1"/>
  <c r="Q8973" i="1"/>
  <c r="P8973" i="1" s="1"/>
  <c r="Q8974" i="1"/>
  <c r="P8974" i="1" s="1"/>
  <c r="Q8975" i="1"/>
  <c r="P8975" i="1" s="1"/>
  <c r="Q8976" i="1"/>
  <c r="P8976" i="1" s="1"/>
  <c r="Q8977" i="1"/>
  <c r="P8977" i="1" s="1"/>
  <c r="Q8978" i="1"/>
  <c r="P8978" i="1" s="1"/>
  <c r="Q8979" i="1"/>
  <c r="P8979" i="1" s="1"/>
  <c r="Q8980" i="1"/>
  <c r="P8980" i="1" s="1"/>
  <c r="Q8981" i="1"/>
  <c r="P8981" i="1" s="1"/>
  <c r="Q8982" i="1"/>
  <c r="P8982" i="1" s="1"/>
  <c r="Q8983" i="1"/>
  <c r="P8983" i="1" s="1"/>
  <c r="Q8984" i="1"/>
  <c r="P8984" i="1" s="1"/>
  <c r="Q8985" i="1"/>
  <c r="P8985" i="1" s="1"/>
  <c r="Q8986" i="1"/>
  <c r="P8986" i="1" s="1"/>
  <c r="Q8987" i="1"/>
  <c r="P8987" i="1" s="1"/>
  <c r="Q8988" i="1"/>
  <c r="P8988" i="1" s="1"/>
  <c r="Q8989" i="1"/>
  <c r="P8989" i="1" s="1"/>
  <c r="Q8990" i="1"/>
  <c r="P8990" i="1" s="1"/>
  <c r="Q8991" i="1"/>
  <c r="P8991" i="1" s="1"/>
  <c r="Q8992" i="1"/>
  <c r="P8992" i="1" s="1"/>
  <c r="Q8993" i="1"/>
  <c r="P8993" i="1" s="1"/>
  <c r="Q8994" i="1"/>
  <c r="P8994" i="1" s="1"/>
  <c r="Q8995" i="1"/>
  <c r="P8995" i="1" s="1"/>
  <c r="Q8996" i="1"/>
  <c r="P8996" i="1" s="1"/>
  <c r="Q8997" i="1"/>
  <c r="P8997" i="1" s="1"/>
  <c r="Q8998" i="1"/>
  <c r="P8998" i="1" s="1"/>
  <c r="Q8999" i="1"/>
  <c r="P8999" i="1" s="1"/>
  <c r="Q9000" i="1"/>
  <c r="P9000" i="1" s="1"/>
  <c r="Q9001" i="1"/>
  <c r="P9001" i="1" s="1"/>
  <c r="Q9002" i="1"/>
  <c r="P9002" i="1" s="1"/>
  <c r="Q9003" i="1"/>
  <c r="P9003" i="1" s="1"/>
  <c r="Q9004" i="1"/>
  <c r="P9004" i="1" s="1"/>
  <c r="Q9005" i="1"/>
  <c r="P9005" i="1" s="1"/>
  <c r="Q9006" i="1"/>
  <c r="P9006" i="1" s="1"/>
  <c r="Q9007" i="1"/>
  <c r="P9007" i="1" s="1"/>
  <c r="Q9008" i="1"/>
  <c r="P9008" i="1" s="1"/>
  <c r="Q9009" i="1"/>
  <c r="P9009" i="1" s="1"/>
  <c r="Q9010" i="1"/>
  <c r="P9010" i="1" s="1"/>
  <c r="Q9011" i="1"/>
  <c r="P9011" i="1" s="1"/>
  <c r="Q9012" i="1"/>
  <c r="P9012" i="1" s="1"/>
  <c r="Q9013" i="1"/>
  <c r="P9013" i="1" s="1"/>
  <c r="Q9014" i="1"/>
  <c r="P9014" i="1" s="1"/>
  <c r="Q9015" i="1"/>
  <c r="P9015" i="1" s="1"/>
  <c r="Q9016" i="1"/>
  <c r="P9016" i="1" s="1"/>
  <c r="Q9017" i="1"/>
  <c r="P9017" i="1" s="1"/>
  <c r="Q9018" i="1"/>
  <c r="P9018" i="1" s="1"/>
  <c r="Q9019" i="1"/>
  <c r="P9019" i="1" s="1"/>
  <c r="Q9020" i="1"/>
  <c r="P9020" i="1" s="1"/>
  <c r="Q9021" i="1"/>
  <c r="P9021" i="1" s="1"/>
  <c r="Q9022" i="1"/>
  <c r="P9022" i="1" s="1"/>
  <c r="Q9023" i="1"/>
  <c r="P9023" i="1" s="1"/>
  <c r="Q9024" i="1"/>
  <c r="P9024" i="1" s="1"/>
  <c r="Q9025" i="1"/>
  <c r="P9025" i="1" s="1"/>
  <c r="Q9026" i="1"/>
  <c r="P9026" i="1" s="1"/>
  <c r="Q9027" i="1"/>
  <c r="P9027" i="1" s="1"/>
  <c r="Q9028" i="1"/>
  <c r="P9028" i="1" s="1"/>
  <c r="Q9029" i="1"/>
  <c r="P9029" i="1" s="1"/>
  <c r="Q9030" i="1"/>
  <c r="P9030" i="1" s="1"/>
  <c r="Q9031" i="1"/>
  <c r="P9031" i="1" s="1"/>
  <c r="Q9032" i="1"/>
  <c r="P9032" i="1" s="1"/>
  <c r="Q9033" i="1"/>
  <c r="P9033" i="1" s="1"/>
  <c r="Q9034" i="1"/>
  <c r="P9034" i="1" s="1"/>
  <c r="Q9035" i="1"/>
  <c r="P9035" i="1" s="1"/>
  <c r="Q9036" i="1"/>
  <c r="P9036" i="1" s="1"/>
  <c r="Q9037" i="1"/>
  <c r="P9037" i="1" s="1"/>
  <c r="Q9038" i="1"/>
  <c r="P9038" i="1" s="1"/>
  <c r="Q9039" i="1"/>
  <c r="P9039" i="1" s="1"/>
  <c r="Q9040" i="1"/>
  <c r="P9040" i="1" s="1"/>
  <c r="Q9041" i="1"/>
  <c r="P9041" i="1" s="1"/>
  <c r="Q9042" i="1"/>
  <c r="P9042" i="1" s="1"/>
  <c r="Q9043" i="1"/>
  <c r="P9043" i="1" s="1"/>
  <c r="Q9044" i="1"/>
  <c r="P9044" i="1" s="1"/>
  <c r="Q9045" i="1"/>
  <c r="P9045" i="1" s="1"/>
  <c r="Q9046" i="1"/>
  <c r="P9046" i="1" s="1"/>
  <c r="Q9047" i="1"/>
  <c r="P9047" i="1" s="1"/>
  <c r="Q9048" i="1"/>
  <c r="P9048" i="1" s="1"/>
  <c r="Q9049" i="1"/>
  <c r="P9049" i="1" s="1"/>
  <c r="Q9050" i="1"/>
  <c r="P9050" i="1" s="1"/>
  <c r="Q9051" i="1"/>
  <c r="P9051" i="1" s="1"/>
  <c r="Q9052" i="1"/>
  <c r="P9052" i="1" s="1"/>
  <c r="Q9053" i="1"/>
  <c r="P9053" i="1" s="1"/>
  <c r="Q9054" i="1"/>
  <c r="P9054" i="1" s="1"/>
  <c r="Q9055" i="1"/>
  <c r="P9055" i="1" s="1"/>
  <c r="Q9056" i="1"/>
  <c r="P9056" i="1" s="1"/>
  <c r="Q9057" i="1"/>
  <c r="P9057" i="1" s="1"/>
  <c r="Q9058" i="1"/>
  <c r="P9058" i="1" s="1"/>
  <c r="Q9059" i="1"/>
  <c r="P9059" i="1" s="1"/>
  <c r="Q9060" i="1"/>
  <c r="P9060" i="1" s="1"/>
  <c r="Q9061" i="1"/>
  <c r="P9061" i="1" s="1"/>
  <c r="Q9062" i="1"/>
  <c r="P9062" i="1" s="1"/>
  <c r="Q9063" i="1"/>
  <c r="P9063" i="1" s="1"/>
  <c r="Q9064" i="1"/>
  <c r="P9064" i="1" s="1"/>
  <c r="Q9065" i="1"/>
  <c r="P9065" i="1" s="1"/>
  <c r="Q9066" i="1"/>
  <c r="P9066" i="1" s="1"/>
  <c r="Q9067" i="1"/>
  <c r="P9067" i="1" s="1"/>
  <c r="Q9068" i="1"/>
  <c r="P9068" i="1" s="1"/>
  <c r="Q9069" i="1"/>
  <c r="P9069" i="1" s="1"/>
  <c r="Q9070" i="1"/>
  <c r="P9070" i="1" s="1"/>
  <c r="Q9071" i="1"/>
  <c r="P9071" i="1" s="1"/>
  <c r="Q9072" i="1"/>
  <c r="P9072" i="1" s="1"/>
  <c r="Q9073" i="1"/>
  <c r="P9073" i="1" s="1"/>
  <c r="Q9074" i="1"/>
  <c r="P9074" i="1" s="1"/>
  <c r="Q9075" i="1"/>
  <c r="P9075" i="1" s="1"/>
  <c r="Q9076" i="1"/>
  <c r="P9076" i="1" s="1"/>
  <c r="Q9077" i="1"/>
  <c r="P9077" i="1" s="1"/>
  <c r="Q9078" i="1"/>
  <c r="P9078" i="1" s="1"/>
  <c r="Q9079" i="1"/>
  <c r="P9079" i="1" s="1"/>
  <c r="Q9080" i="1"/>
  <c r="P9080" i="1" s="1"/>
  <c r="Q9081" i="1"/>
  <c r="P9081" i="1" s="1"/>
  <c r="Q9082" i="1"/>
  <c r="P9082" i="1" s="1"/>
  <c r="Q9083" i="1"/>
  <c r="P9083" i="1" s="1"/>
  <c r="Q9084" i="1"/>
  <c r="P9084" i="1" s="1"/>
  <c r="Q9085" i="1"/>
  <c r="P9085" i="1" s="1"/>
  <c r="Q9086" i="1"/>
  <c r="P9086" i="1" s="1"/>
  <c r="Q9087" i="1"/>
  <c r="P9087" i="1" s="1"/>
  <c r="Q9088" i="1"/>
  <c r="P9088" i="1" s="1"/>
  <c r="Q9089" i="1"/>
  <c r="P9089" i="1" s="1"/>
  <c r="Q9090" i="1"/>
  <c r="P9090" i="1" s="1"/>
  <c r="Q9091" i="1"/>
  <c r="P9091" i="1" s="1"/>
  <c r="Q9092" i="1"/>
  <c r="P9092" i="1" s="1"/>
  <c r="Q9093" i="1"/>
  <c r="P9093" i="1" s="1"/>
  <c r="Q9094" i="1"/>
  <c r="P9094" i="1" s="1"/>
  <c r="Q9095" i="1"/>
  <c r="P9095" i="1" s="1"/>
  <c r="Q9096" i="1"/>
  <c r="P9096" i="1" s="1"/>
  <c r="Q9097" i="1"/>
  <c r="P9097" i="1" s="1"/>
  <c r="Q9098" i="1"/>
  <c r="P9098" i="1" s="1"/>
  <c r="Q9099" i="1"/>
  <c r="P9099" i="1" s="1"/>
  <c r="Q9100" i="1"/>
  <c r="P9100" i="1" s="1"/>
  <c r="Q9101" i="1"/>
  <c r="P9101" i="1" s="1"/>
  <c r="Q9102" i="1"/>
  <c r="P9102" i="1" s="1"/>
  <c r="Q9103" i="1"/>
  <c r="P9103" i="1" s="1"/>
  <c r="Q9104" i="1"/>
  <c r="P9104" i="1" s="1"/>
  <c r="Q9105" i="1"/>
  <c r="P9105" i="1" s="1"/>
  <c r="Q9106" i="1"/>
  <c r="P9106" i="1" s="1"/>
  <c r="Q9107" i="1"/>
  <c r="P9107" i="1" s="1"/>
  <c r="Q9108" i="1"/>
  <c r="P9108" i="1" s="1"/>
  <c r="Q9109" i="1"/>
  <c r="P9109" i="1" s="1"/>
  <c r="Q9110" i="1"/>
  <c r="P9110" i="1" s="1"/>
  <c r="Q9111" i="1"/>
  <c r="P9111" i="1" s="1"/>
  <c r="Q9112" i="1"/>
  <c r="P9112" i="1" s="1"/>
  <c r="Q9113" i="1"/>
  <c r="P9113" i="1" s="1"/>
  <c r="Q9114" i="1"/>
  <c r="P9114" i="1" s="1"/>
  <c r="Q9115" i="1"/>
  <c r="P9115" i="1" s="1"/>
  <c r="Q9116" i="1"/>
  <c r="P9116" i="1" s="1"/>
  <c r="Q9117" i="1"/>
  <c r="P9117" i="1" s="1"/>
  <c r="Q9118" i="1"/>
  <c r="P9118" i="1" s="1"/>
  <c r="Q9119" i="1"/>
  <c r="P9119" i="1" s="1"/>
  <c r="Q9120" i="1"/>
  <c r="P9120" i="1" s="1"/>
  <c r="Q9121" i="1"/>
  <c r="P9121" i="1" s="1"/>
  <c r="Q9122" i="1"/>
  <c r="P9122" i="1" s="1"/>
  <c r="Q9123" i="1"/>
  <c r="P9123" i="1" s="1"/>
  <c r="Q9124" i="1"/>
  <c r="P9124" i="1" s="1"/>
  <c r="Q9125" i="1"/>
  <c r="P9125" i="1" s="1"/>
  <c r="Q9126" i="1"/>
  <c r="P9126" i="1" s="1"/>
  <c r="Q9127" i="1"/>
  <c r="P9127" i="1" s="1"/>
  <c r="Q9128" i="1"/>
  <c r="P9128" i="1" s="1"/>
  <c r="Q9129" i="1"/>
  <c r="P9129" i="1" s="1"/>
  <c r="Q9130" i="1"/>
  <c r="P9130" i="1" s="1"/>
  <c r="Q9131" i="1"/>
  <c r="P9131" i="1" s="1"/>
  <c r="Q9132" i="1"/>
  <c r="P9132" i="1" s="1"/>
  <c r="Q9133" i="1"/>
  <c r="P9133" i="1" s="1"/>
  <c r="Q9134" i="1"/>
  <c r="P9134" i="1" s="1"/>
  <c r="Q9135" i="1"/>
  <c r="P9135" i="1" s="1"/>
  <c r="Q9136" i="1"/>
  <c r="P9136" i="1" s="1"/>
  <c r="Q9137" i="1"/>
  <c r="P9137" i="1" s="1"/>
  <c r="Q9138" i="1"/>
  <c r="P9138" i="1" s="1"/>
  <c r="Q9139" i="1"/>
  <c r="P9139" i="1" s="1"/>
  <c r="Q9140" i="1"/>
  <c r="P9140" i="1" s="1"/>
  <c r="Q9141" i="1"/>
  <c r="P9141" i="1" s="1"/>
  <c r="Q9142" i="1"/>
  <c r="P9142" i="1" s="1"/>
  <c r="Q9143" i="1"/>
  <c r="P9143" i="1" s="1"/>
  <c r="Q9144" i="1"/>
  <c r="P9144" i="1" s="1"/>
  <c r="Q9145" i="1"/>
  <c r="P9145" i="1" s="1"/>
  <c r="Q9146" i="1"/>
  <c r="P9146" i="1" s="1"/>
  <c r="Q9147" i="1"/>
  <c r="P9147" i="1" s="1"/>
  <c r="Q9148" i="1"/>
  <c r="P9148" i="1" s="1"/>
  <c r="Q9149" i="1"/>
  <c r="P9149" i="1" s="1"/>
  <c r="Q9150" i="1"/>
  <c r="P9150" i="1" s="1"/>
  <c r="Q9151" i="1"/>
  <c r="P9151" i="1" s="1"/>
  <c r="Q9152" i="1"/>
  <c r="P9152" i="1" s="1"/>
  <c r="Q9153" i="1"/>
  <c r="P9153" i="1" s="1"/>
  <c r="Q9154" i="1"/>
  <c r="P9154" i="1" s="1"/>
  <c r="Q9155" i="1"/>
  <c r="P9155" i="1" s="1"/>
  <c r="Q9156" i="1"/>
  <c r="P9156" i="1" s="1"/>
  <c r="Q9157" i="1"/>
  <c r="P9157" i="1" s="1"/>
  <c r="Q9158" i="1"/>
  <c r="P9158" i="1" s="1"/>
  <c r="Q9159" i="1"/>
  <c r="P9159" i="1" s="1"/>
  <c r="Q9160" i="1"/>
  <c r="P9160" i="1" s="1"/>
  <c r="Q9161" i="1"/>
  <c r="P9161" i="1" s="1"/>
  <c r="Q9162" i="1"/>
  <c r="P9162" i="1" s="1"/>
  <c r="Q9163" i="1"/>
  <c r="P9163" i="1" s="1"/>
  <c r="Q9164" i="1"/>
  <c r="P9164" i="1" s="1"/>
  <c r="Q9165" i="1"/>
  <c r="P9165" i="1" s="1"/>
  <c r="Q9166" i="1"/>
  <c r="P9166" i="1" s="1"/>
  <c r="Q9167" i="1"/>
  <c r="P9167" i="1" s="1"/>
  <c r="Q9168" i="1"/>
  <c r="P9168" i="1" s="1"/>
  <c r="Q9169" i="1"/>
  <c r="P9169" i="1" s="1"/>
  <c r="Q9170" i="1"/>
  <c r="P9170" i="1" s="1"/>
  <c r="Q9171" i="1"/>
  <c r="P9171" i="1" s="1"/>
  <c r="Q9172" i="1"/>
  <c r="P9172" i="1" s="1"/>
  <c r="Q9173" i="1"/>
  <c r="P9173" i="1" s="1"/>
  <c r="Q9174" i="1"/>
  <c r="P9174" i="1" s="1"/>
  <c r="Q9175" i="1"/>
  <c r="P9175" i="1" s="1"/>
  <c r="Q9176" i="1"/>
  <c r="P9176" i="1" s="1"/>
  <c r="Q9177" i="1"/>
  <c r="P9177" i="1" s="1"/>
  <c r="Q9178" i="1"/>
  <c r="P9178" i="1" s="1"/>
  <c r="Q9179" i="1"/>
  <c r="P9179" i="1" s="1"/>
  <c r="Q9180" i="1"/>
  <c r="P9180" i="1" s="1"/>
  <c r="Q9181" i="1"/>
  <c r="P9181" i="1" s="1"/>
  <c r="Q9182" i="1"/>
  <c r="P9182" i="1" s="1"/>
  <c r="Q9183" i="1"/>
  <c r="P9183" i="1" s="1"/>
  <c r="Q9184" i="1"/>
  <c r="P9184" i="1" s="1"/>
  <c r="Q9185" i="1"/>
  <c r="P9185" i="1" s="1"/>
  <c r="Q9186" i="1"/>
  <c r="P9186" i="1" s="1"/>
  <c r="Q9187" i="1"/>
  <c r="P9187" i="1" s="1"/>
  <c r="Q9188" i="1"/>
  <c r="P9188" i="1" s="1"/>
  <c r="Q9189" i="1"/>
  <c r="P9189" i="1" s="1"/>
  <c r="Q9190" i="1"/>
  <c r="P9190" i="1" s="1"/>
  <c r="Q9191" i="1"/>
  <c r="P9191" i="1" s="1"/>
  <c r="Q9192" i="1"/>
  <c r="P9192" i="1" s="1"/>
  <c r="Q9193" i="1"/>
  <c r="P9193" i="1" s="1"/>
  <c r="Q9194" i="1"/>
  <c r="P9194" i="1" s="1"/>
  <c r="Q9195" i="1"/>
  <c r="P9195" i="1" s="1"/>
  <c r="Q9196" i="1"/>
  <c r="P9196" i="1" s="1"/>
  <c r="Q9197" i="1"/>
  <c r="P9197" i="1" s="1"/>
  <c r="Q9198" i="1"/>
  <c r="P9198" i="1" s="1"/>
  <c r="Q9199" i="1"/>
  <c r="P9199" i="1" s="1"/>
  <c r="Q9200" i="1"/>
  <c r="P9200" i="1" s="1"/>
  <c r="Q9201" i="1"/>
  <c r="P9201" i="1" s="1"/>
  <c r="Q9202" i="1"/>
  <c r="P9202" i="1" s="1"/>
  <c r="Q9203" i="1"/>
  <c r="P9203" i="1" s="1"/>
  <c r="Q9204" i="1"/>
  <c r="P9204" i="1" s="1"/>
  <c r="Q9205" i="1"/>
  <c r="P9205" i="1" s="1"/>
  <c r="Q9206" i="1"/>
  <c r="P9206" i="1" s="1"/>
  <c r="Q9207" i="1"/>
  <c r="P9207" i="1" s="1"/>
  <c r="Q9208" i="1"/>
  <c r="P9208" i="1" s="1"/>
  <c r="Q9209" i="1"/>
  <c r="P9209" i="1" s="1"/>
  <c r="Q9210" i="1"/>
  <c r="P9210" i="1" s="1"/>
  <c r="Q9211" i="1"/>
  <c r="P9211" i="1" s="1"/>
  <c r="Q9212" i="1"/>
  <c r="P9212" i="1" s="1"/>
  <c r="Q9213" i="1"/>
  <c r="P9213" i="1" s="1"/>
  <c r="Q9214" i="1"/>
  <c r="P9214" i="1" s="1"/>
  <c r="Q9215" i="1"/>
  <c r="P9215" i="1" s="1"/>
  <c r="Q9216" i="1"/>
  <c r="P9216" i="1" s="1"/>
  <c r="Q9217" i="1"/>
  <c r="P9217" i="1" s="1"/>
  <c r="Q9218" i="1"/>
  <c r="P9218" i="1" s="1"/>
  <c r="Q9219" i="1"/>
  <c r="P9219" i="1" s="1"/>
  <c r="Q9220" i="1"/>
  <c r="P9220" i="1" s="1"/>
  <c r="Q9221" i="1"/>
  <c r="P9221" i="1" s="1"/>
  <c r="Q9222" i="1"/>
  <c r="P9222" i="1" s="1"/>
  <c r="Q9223" i="1"/>
  <c r="P9223" i="1" s="1"/>
  <c r="Q9224" i="1"/>
  <c r="P9224" i="1" s="1"/>
  <c r="Q9225" i="1"/>
  <c r="P9225" i="1" s="1"/>
  <c r="Q9226" i="1"/>
  <c r="P9226" i="1" s="1"/>
  <c r="Q9227" i="1"/>
  <c r="P9227" i="1" s="1"/>
  <c r="Q9228" i="1"/>
  <c r="P9228" i="1" s="1"/>
  <c r="Q9229" i="1"/>
  <c r="P9229" i="1" s="1"/>
  <c r="Q9230" i="1"/>
  <c r="P9230" i="1" s="1"/>
  <c r="Q9231" i="1"/>
  <c r="P9231" i="1" s="1"/>
  <c r="Q9232" i="1"/>
  <c r="P9232" i="1" s="1"/>
  <c r="Q9233" i="1"/>
  <c r="P9233" i="1" s="1"/>
  <c r="Q9234" i="1"/>
  <c r="P9234" i="1" s="1"/>
  <c r="Q9235" i="1"/>
  <c r="P9235" i="1" s="1"/>
  <c r="Q9236" i="1"/>
  <c r="P9236" i="1" s="1"/>
  <c r="Q9237" i="1"/>
  <c r="P9237" i="1" s="1"/>
  <c r="Q9238" i="1"/>
  <c r="P9238" i="1" s="1"/>
  <c r="Q9239" i="1"/>
  <c r="P9239" i="1" s="1"/>
  <c r="Q9240" i="1"/>
  <c r="P9240" i="1" s="1"/>
  <c r="Q9241" i="1"/>
  <c r="P9241" i="1" s="1"/>
  <c r="Q9242" i="1"/>
  <c r="P9242" i="1" s="1"/>
  <c r="Q9243" i="1"/>
  <c r="P9243" i="1" s="1"/>
  <c r="Q9244" i="1"/>
  <c r="P9244" i="1" s="1"/>
  <c r="Q9245" i="1"/>
  <c r="P9245" i="1" s="1"/>
  <c r="Q9246" i="1"/>
  <c r="P9246" i="1" s="1"/>
  <c r="Q9247" i="1"/>
  <c r="P9247" i="1" s="1"/>
  <c r="Q9248" i="1"/>
  <c r="P9248" i="1" s="1"/>
  <c r="Q9249" i="1"/>
  <c r="P9249" i="1" s="1"/>
  <c r="Q9250" i="1"/>
  <c r="P9250" i="1" s="1"/>
  <c r="Q9251" i="1"/>
  <c r="P9251" i="1" s="1"/>
  <c r="Q9252" i="1"/>
  <c r="P9252" i="1" s="1"/>
  <c r="Q9253" i="1"/>
  <c r="P9253" i="1" s="1"/>
  <c r="Q9254" i="1"/>
  <c r="P9254" i="1" s="1"/>
  <c r="Q9255" i="1"/>
  <c r="P9255" i="1" s="1"/>
  <c r="Q9256" i="1"/>
  <c r="P9256" i="1" s="1"/>
  <c r="Q9257" i="1"/>
  <c r="P9257" i="1" s="1"/>
  <c r="Q9258" i="1"/>
  <c r="P9258" i="1" s="1"/>
  <c r="Q9259" i="1"/>
  <c r="P9259" i="1" s="1"/>
  <c r="Q9260" i="1"/>
  <c r="P9260" i="1" s="1"/>
  <c r="Q9261" i="1"/>
  <c r="P9261" i="1" s="1"/>
  <c r="Q9262" i="1"/>
  <c r="P9262" i="1" s="1"/>
  <c r="Q9263" i="1"/>
  <c r="P9263" i="1" s="1"/>
  <c r="Q9264" i="1"/>
  <c r="P9264" i="1" s="1"/>
  <c r="Q9265" i="1"/>
  <c r="P9265" i="1" s="1"/>
  <c r="Q9266" i="1"/>
  <c r="P9266" i="1" s="1"/>
  <c r="Q9267" i="1"/>
  <c r="P9267" i="1" s="1"/>
  <c r="Q9268" i="1"/>
  <c r="P9268" i="1" s="1"/>
  <c r="Q9269" i="1"/>
  <c r="P9269" i="1" s="1"/>
  <c r="Q9270" i="1"/>
  <c r="P9270" i="1" s="1"/>
  <c r="Q9271" i="1"/>
  <c r="P9271" i="1" s="1"/>
  <c r="Q9272" i="1"/>
  <c r="P9272" i="1" s="1"/>
  <c r="Q9273" i="1"/>
  <c r="P9273" i="1" s="1"/>
  <c r="Q9274" i="1"/>
  <c r="P9274" i="1" s="1"/>
  <c r="Q9275" i="1"/>
  <c r="P9275" i="1" s="1"/>
  <c r="Q9276" i="1"/>
  <c r="P9276" i="1" s="1"/>
  <c r="Q9277" i="1"/>
  <c r="P9277" i="1" s="1"/>
  <c r="Q9278" i="1"/>
  <c r="P9278" i="1" s="1"/>
  <c r="Q9279" i="1"/>
  <c r="P9279" i="1" s="1"/>
  <c r="Q9280" i="1"/>
  <c r="P9280" i="1" s="1"/>
  <c r="Q9281" i="1"/>
  <c r="P9281" i="1" s="1"/>
  <c r="Q9282" i="1"/>
  <c r="P9282" i="1" s="1"/>
  <c r="Q9283" i="1"/>
  <c r="P9283" i="1" s="1"/>
  <c r="Q9284" i="1"/>
  <c r="P9284" i="1" s="1"/>
  <c r="Q9285" i="1"/>
  <c r="P9285" i="1" s="1"/>
  <c r="Q9286" i="1"/>
  <c r="P9286" i="1" s="1"/>
  <c r="Q9287" i="1"/>
  <c r="P9287" i="1" s="1"/>
  <c r="Q9288" i="1"/>
  <c r="P9288" i="1" s="1"/>
  <c r="Q9289" i="1"/>
  <c r="P9289" i="1" s="1"/>
  <c r="Q9290" i="1"/>
  <c r="P9290" i="1" s="1"/>
  <c r="Q9291" i="1"/>
  <c r="P9291" i="1" s="1"/>
  <c r="Q9292" i="1"/>
  <c r="P9292" i="1" s="1"/>
  <c r="Q9293" i="1"/>
  <c r="P9293" i="1" s="1"/>
  <c r="Q9294" i="1"/>
  <c r="P9294" i="1" s="1"/>
  <c r="Q9295" i="1"/>
  <c r="P9295" i="1" s="1"/>
  <c r="Q9296" i="1"/>
  <c r="P9296" i="1" s="1"/>
  <c r="Q9297" i="1"/>
  <c r="P9297" i="1" s="1"/>
  <c r="Q9298" i="1"/>
  <c r="P9298" i="1" s="1"/>
  <c r="Q9299" i="1"/>
  <c r="P9299" i="1" s="1"/>
  <c r="Q9300" i="1"/>
  <c r="P9300" i="1" s="1"/>
  <c r="Q9301" i="1"/>
  <c r="P9301" i="1" s="1"/>
  <c r="Q9302" i="1"/>
  <c r="P9302" i="1" s="1"/>
  <c r="Q9303" i="1"/>
  <c r="P9303" i="1" s="1"/>
  <c r="Q9304" i="1"/>
  <c r="P9304" i="1" s="1"/>
  <c r="Q9305" i="1"/>
  <c r="P9305" i="1" s="1"/>
  <c r="Q9306" i="1"/>
  <c r="P9306" i="1" s="1"/>
  <c r="Q9307" i="1"/>
  <c r="P9307" i="1" s="1"/>
  <c r="Q9308" i="1"/>
  <c r="P9308" i="1" s="1"/>
  <c r="Q9309" i="1"/>
  <c r="P9309" i="1" s="1"/>
  <c r="Q9310" i="1"/>
  <c r="P9310" i="1" s="1"/>
  <c r="Q9311" i="1"/>
  <c r="P9311" i="1" s="1"/>
  <c r="Q9312" i="1"/>
  <c r="P9312" i="1" s="1"/>
  <c r="Q9313" i="1"/>
  <c r="P9313" i="1" s="1"/>
  <c r="Q9314" i="1"/>
  <c r="P9314" i="1" s="1"/>
  <c r="Q9315" i="1"/>
  <c r="P9315" i="1" s="1"/>
  <c r="Q9316" i="1"/>
  <c r="P9316" i="1" s="1"/>
  <c r="Q9317" i="1"/>
  <c r="P9317" i="1" s="1"/>
  <c r="Q9318" i="1"/>
  <c r="P9318" i="1" s="1"/>
  <c r="Q9319" i="1"/>
  <c r="P9319" i="1" s="1"/>
  <c r="Q9320" i="1"/>
  <c r="P9320" i="1" s="1"/>
  <c r="Q9321" i="1"/>
  <c r="P9321" i="1" s="1"/>
  <c r="Q9322" i="1"/>
  <c r="P9322" i="1" s="1"/>
  <c r="Q9323" i="1"/>
  <c r="P9323" i="1" s="1"/>
  <c r="Q9324" i="1"/>
  <c r="P9324" i="1" s="1"/>
  <c r="Q9325" i="1"/>
  <c r="P9325" i="1" s="1"/>
  <c r="Q9326" i="1"/>
  <c r="P9326" i="1" s="1"/>
  <c r="Q9327" i="1"/>
  <c r="P9327" i="1" s="1"/>
  <c r="Q9328" i="1"/>
  <c r="P9328" i="1" s="1"/>
  <c r="Q9329" i="1"/>
  <c r="P9329" i="1" s="1"/>
  <c r="Q9330" i="1"/>
  <c r="P9330" i="1" s="1"/>
  <c r="Q9331" i="1"/>
  <c r="P9331" i="1" s="1"/>
  <c r="Q9332" i="1"/>
  <c r="P9332" i="1" s="1"/>
  <c r="Q9333" i="1"/>
  <c r="P9333" i="1" s="1"/>
  <c r="Q9334" i="1"/>
  <c r="P9334" i="1" s="1"/>
  <c r="Q9335" i="1"/>
  <c r="P9335" i="1" s="1"/>
  <c r="Q9336" i="1"/>
  <c r="P9336" i="1" s="1"/>
  <c r="Q9337" i="1"/>
  <c r="P9337" i="1" s="1"/>
  <c r="Q9338" i="1"/>
  <c r="P9338" i="1" s="1"/>
  <c r="Q9339" i="1"/>
  <c r="P9339" i="1" s="1"/>
  <c r="Q9340" i="1"/>
  <c r="P9340" i="1" s="1"/>
  <c r="Q9341" i="1"/>
  <c r="P9341" i="1" s="1"/>
  <c r="Q9342" i="1"/>
  <c r="P9342" i="1" s="1"/>
  <c r="Q9343" i="1"/>
  <c r="P9343" i="1" s="1"/>
  <c r="Q9344" i="1"/>
  <c r="P9344" i="1" s="1"/>
  <c r="Q9345" i="1"/>
  <c r="P9345" i="1" s="1"/>
  <c r="Q9346" i="1"/>
  <c r="P9346" i="1" s="1"/>
  <c r="Q9347" i="1"/>
  <c r="P9347" i="1" s="1"/>
  <c r="Q9348" i="1"/>
  <c r="P9348" i="1" s="1"/>
  <c r="Q9349" i="1"/>
  <c r="P9349" i="1" s="1"/>
  <c r="Q9350" i="1"/>
  <c r="P9350" i="1" s="1"/>
  <c r="Q9351" i="1"/>
  <c r="P9351" i="1" s="1"/>
  <c r="Q9352" i="1"/>
  <c r="P9352" i="1" s="1"/>
  <c r="Q9353" i="1"/>
  <c r="P9353" i="1" s="1"/>
  <c r="Q9354" i="1"/>
  <c r="P9354" i="1" s="1"/>
  <c r="Q9355" i="1"/>
  <c r="P9355" i="1" s="1"/>
  <c r="Q9356" i="1"/>
  <c r="P9356" i="1" s="1"/>
  <c r="Q9357" i="1"/>
  <c r="P9357" i="1" s="1"/>
  <c r="Q9358" i="1"/>
  <c r="P9358" i="1" s="1"/>
  <c r="Q9359" i="1"/>
  <c r="P9359" i="1" s="1"/>
  <c r="Q9360" i="1"/>
  <c r="P9360" i="1" s="1"/>
  <c r="Q9361" i="1"/>
  <c r="P9361" i="1" s="1"/>
  <c r="Q9362" i="1"/>
  <c r="P9362" i="1" s="1"/>
  <c r="Q9363" i="1"/>
  <c r="P9363" i="1" s="1"/>
  <c r="Q9364" i="1"/>
  <c r="P9364" i="1" s="1"/>
  <c r="Q9365" i="1"/>
  <c r="P9365" i="1" s="1"/>
  <c r="Q9366" i="1"/>
  <c r="P9366" i="1" s="1"/>
  <c r="Q9367" i="1"/>
  <c r="P9367" i="1" s="1"/>
  <c r="Q9368" i="1"/>
  <c r="P9368" i="1" s="1"/>
  <c r="Q9369" i="1"/>
  <c r="P9369" i="1" s="1"/>
  <c r="Q9370" i="1"/>
  <c r="P9370" i="1" s="1"/>
  <c r="Q9371" i="1"/>
  <c r="P9371" i="1" s="1"/>
  <c r="Q9372" i="1"/>
  <c r="P9372" i="1" s="1"/>
  <c r="Q9373" i="1"/>
  <c r="P9373" i="1" s="1"/>
  <c r="Q9374" i="1"/>
  <c r="P9374" i="1" s="1"/>
  <c r="Q9375" i="1"/>
  <c r="P9375" i="1" s="1"/>
  <c r="Q9376" i="1"/>
  <c r="P9376" i="1" s="1"/>
  <c r="Q9377" i="1"/>
  <c r="P9377" i="1" s="1"/>
  <c r="Q9378" i="1"/>
  <c r="P9378" i="1" s="1"/>
  <c r="Q9379" i="1"/>
  <c r="P9379" i="1" s="1"/>
  <c r="Q9380" i="1"/>
  <c r="P9380" i="1" s="1"/>
  <c r="Q9381" i="1"/>
  <c r="P9381" i="1" s="1"/>
  <c r="Q9382" i="1"/>
  <c r="P9382" i="1" s="1"/>
  <c r="Q9383" i="1"/>
  <c r="P9383" i="1" s="1"/>
  <c r="Q9384" i="1"/>
  <c r="P9384" i="1" s="1"/>
  <c r="Q9385" i="1"/>
  <c r="P9385" i="1" s="1"/>
  <c r="Q9386" i="1"/>
  <c r="P9386" i="1" s="1"/>
  <c r="Q9387" i="1"/>
  <c r="P9387" i="1" s="1"/>
  <c r="Q9388" i="1"/>
  <c r="P9388" i="1" s="1"/>
  <c r="Q9389" i="1"/>
  <c r="P9389" i="1" s="1"/>
  <c r="Q9390" i="1"/>
  <c r="P9390" i="1" s="1"/>
  <c r="Q9391" i="1"/>
  <c r="P9391" i="1" s="1"/>
  <c r="Q9392" i="1"/>
  <c r="P9392" i="1" s="1"/>
  <c r="Q9393" i="1"/>
  <c r="P9393" i="1" s="1"/>
  <c r="Q9394" i="1"/>
  <c r="P9394" i="1" s="1"/>
  <c r="Q9395" i="1"/>
  <c r="P9395" i="1" s="1"/>
  <c r="Q9396" i="1"/>
  <c r="P9396" i="1" s="1"/>
  <c r="Q9397" i="1"/>
  <c r="P9397" i="1" s="1"/>
  <c r="Q9398" i="1"/>
  <c r="P9398" i="1" s="1"/>
  <c r="Q9399" i="1"/>
  <c r="P9399" i="1" s="1"/>
  <c r="Q9400" i="1"/>
  <c r="P9400" i="1" s="1"/>
  <c r="Q9401" i="1"/>
  <c r="P9401" i="1" s="1"/>
  <c r="Q9402" i="1"/>
  <c r="P9402" i="1" s="1"/>
  <c r="Q9403" i="1"/>
  <c r="P9403" i="1" s="1"/>
  <c r="Q9404" i="1"/>
  <c r="P9404" i="1" s="1"/>
  <c r="Q9405" i="1"/>
  <c r="P9405" i="1" s="1"/>
  <c r="Q9406" i="1"/>
  <c r="P9406" i="1" s="1"/>
  <c r="Q9407" i="1"/>
  <c r="P9407" i="1" s="1"/>
  <c r="Q9408" i="1"/>
  <c r="P9408" i="1" s="1"/>
  <c r="Q9409" i="1"/>
  <c r="P9409" i="1" s="1"/>
  <c r="Q9410" i="1"/>
  <c r="P9410" i="1" s="1"/>
  <c r="Q9411" i="1"/>
  <c r="P9411" i="1" s="1"/>
  <c r="Q9412" i="1"/>
  <c r="P9412" i="1" s="1"/>
  <c r="Q9413" i="1"/>
  <c r="P9413" i="1" s="1"/>
  <c r="Q9414" i="1"/>
  <c r="P9414" i="1" s="1"/>
  <c r="Q9415" i="1"/>
  <c r="P9415" i="1" s="1"/>
  <c r="Q9416" i="1"/>
  <c r="P9416" i="1" s="1"/>
  <c r="Q9417" i="1"/>
  <c r="P9417" i="1" s="1"/>
  <c r="Q9418" i="1"/>
  <c r="P9418" i="1" s="1"/>
  <c r="Q9419" i="1"/>
  <c r="P9419" i="1" s="1"/>
  <c r="Q9420" i="1"/>
  <c r="P9420" i="1" s="1"/>
  <c r="Q9421" i="1"/>
  <c r="P9421" i="1" s="1"/>
  <c r="Q9422" i="1"/>
  <c r="P9422" i="1" s="1"/>
  <c r="Q9423" i="1"/>
  <c r="P9423" i="1" s="1"/>
  <c r="Q9424" i="1"/>
  <c r="P9424" i="1" s="1"/>
  <c r="Q9425" i="1"/>
  <c r="P9425" i="1" s="1"/>
  <c r="Q9426" i="1"/>
  <c r="P9426" i="1" s="1"/>
  <c r="Q9427" i="1"/>
  <c r="P9427" i="1" s="1"/>
  <c r="Q9428" i="1"/>
  <c r="P9428" i="1" s="1"/>
  <c r="Q9429" i="1"/>
  <c r="P9429" i="1" s="1"/>
  <c r="Q9430" i="1"/>
  <c r="P9430" i="1" s="1"/>
  <c r="Q9431" i="1"/>
  <c r="P9431" i="1" s="1"/>
  <c r="Q9432" i="1"/>
  <c r="P9432" i="1" s="1"/>
  <c r="Q9433" i="1"/>
  <c r="P9433" i="1" s="1"/>
  <c r="Q9434" i="1"/>
  <c r="P9434" i="1" s="1"/>
  <c r="Q9435" i="1"/>
  <c r="P9435" i="1" s="1"/>
  <c r="Q9436" i="1"/>
  <c r="P9436" i="1" s="1"/>
  <c r="Q9437" i="1"/>
  <c r="P9437" i="1" s="1"/>
  <c r="Q9438" i="1"/>
  <c r="P9438" i="1" s="1"/>
  <c r="Q9439" i="1"/>
  <c r="P9439" i="1" s="1"/>
  <c r="Q9440" i="1"/>
  <c r="P9440" i="1" s="1"/>
  <c r="Q9441" i="1"/>
  <c r="P9441" i="1" s="1"/>
  <c r="Q9442" i="1"/>
  <c r="P9442" i="1" s="1"/>
  <c r="Q9443" i="1"/>
  <c r="P9443" i="1" s="1"/>
  <c r="Q9444" i="1"/>
  <c r="P9444" i="1" s="1"/>
  <c r="Q9445" i="1"/>
  <c r="P9445" i="1" s="1"/>
  <c r="Q9446" i="1"/>
  <c r="P9446" i="1" s="1"/>
  <c r="Q9447" i="1"/>
  <c r="P9447" i="1" s="1"/>
  <c r="Q9448" i="1"/>
  <c r="P9448" i="1" s="1"/>
  <c r="Q9449" i="1"/>
  <c r="P9449" i="1" s="1"/>
  <c r="Q9450" i="1"/>
  <c r="P9450" i="1" s="1"/>
  <c r="Q9451" i="1"/>
  <c r="P9451" i="1" s="1"/>
  <c r="Q9452" i="1"/>
  <c r="P9452" i="1" s="1"/>
  <c r="Q9453" i="1"/>
  <c r="P9453" i="1" s="1"/>
  <c r="Q9454" i="1"/>
  <c r="P9454" i="1" s="1"/>
  <c r="Q9455" i="1"/>
  <c r="P9455" i="1" s="1"/>
  <c r="Q9456" i="1"/>
  <c r="P9456" i="1" s="1"/>
  <c r="Q9457" i="1"/>
  <c r="P9457" i="1" s="1"/>
  <c r="Q9458" i="1"/>
  <c r="P9458" i="1" s="1"/>
  <c r="Q9459" i="1"/>
  <c r="P9459" i="1" s="1"/>
  <c r="Q9460" i="1"/>
  <c r="P9460" i="1" s="1"/>
  <c r="Q9461" i="1"/>
  <c r="P9461" i="1" s="1"/>
  <c r="Q9462" i="1"/>
  <c r="P9462" i="1" s="1"/>
  <c r="Q9463" i="1"/>
  <c r="P9463" i="1" s="1"/>
  <c r="Q9464" i="1"/>
  <c r="P9464" i="1" s="1"/>
  <c r="Q9465" i="1"/>
  <c r="P9465" i="1" s="1"/>
  <c r="Q9466" i="1"/>
  <c r="P9466" i="1" s="1"/>
  <c r="Q9467" i="1"/>
  <c r="P9467" i="1" s="1"/>
  <c r="Q9468" i="1"/>
  <c r="P9468" i="1" s="1"/>
  <c r="Q9469" i="1"/>
  <c r="P9469" i="1" s="1"/>
  <c r="Q9470" i="1"/>
  <c r="P9470" i="1" s="1"/>
  <c r="Q9471" i="1"/>
  <c r="P9471" i="1" s="1"/>
  <c r="Q9472" i="1"/>
  <c r="P9472" i="1" s="1"/>
  <c r="Q9473" i="1"/>
  <c r="P9473" i="1" s="1"/>
  <c r="Q9474" i="1"/>
  <c r="P9474" i="1" s="1"/>
  <c r="Q9475" i="1"/>
  <c r="P9475" i="1" s="1"/>
  <c r="Q9476" i="1"/>
  <c r="P9476" i="1" s="1"/>
  <c r="Q9477" i="1"/>
  <c r="P9477" i="1" s="1"/>
  <c r="Q9478" i="1"/>
  <c r="P9478" i="1" s="1"/>
  <c r="Q9479" i="1"/>
  <c r="P9479" i="1" s="1"/>
  <c r="Q9480" i="1"/>
  <c r="P9480" i="1" s="1"/>
  <c r="Q9481" i="1"/>
  <c r="P9481" i="1" s="1"/>
  <c r="Q9482" i="1"/>
  <c r="P9482" i="1" s="1"/>
  <c r="Q9483" i="1"/>
  <c r="P9483" i="1" s="1"/>
  <c r="B8420" i="1"/>
  <c r="H8420" i="1"/>
  <c r="K8420" i="1"/>
  <c r="Q8420" i="1"/>
  <c r="P8420" i="1" s="1"/>
  <c r="B8418" i="1"/>
  <c r="B8419" i="1"/>
  <c r="H8418" i="1"/>
  <c r="H8419" i="1"/>
  <c r="K8418" i="1"/>
  <c r="K8419" i="1"/>
  <c r="Q8418" i="1"/>
  <c r="P8418" i="1" s="1"/>
  <c r="Q8419" i="1"/>
  <c r="P8419" i="1" s="1"/>
  <c r="B8417" i="1"/>
  <c r="H8417" i="1"/>
  <c r="K8417" i="1"/>
  <c r="Q8417" i="1"/>
  <c r="P8417" i="1" s="1"/>
  <c r="J8416" i="1"/>
  <c r="J8415" i="1"/>
  <c r="J8414" i="1"/>
  <c r="J8413" i="1"/>
  <c r="J8412" i="1"/>
  <c r="B8412" i="1"/>
  <c r="B8413" i="1"/>
  <c r="B8414" i="1"/>
  <c r="B8415" i="1"/>
  <c r="B8416" i="1"/>
  <c r="H8412" i="1"/>
  <c r="H8413" i="1"/>
  <c r="H8414" i="1"/>
  <c r="H8415" i="1"/>
  <c r="H8416" i="1"/>
  <c r="K8412" i="1"/>
  <c r="K8413" i="1"/>
  <c r="K8414" i="1"/>
  <c r="K8415" i="1"/>
  <c r="K8416" i="1"/>
  <c r="Q8412" i="1"/>
  <c r="P8412" i="1" s="1"/>
  <c r="Q8413" i="1"/>
  <c r="P8413" i="1" s="1"/>
  <c r="Q8414" i="1"/>
  <c r="P8414" i="1" s="1"/>
  <c r="Q8415" i="1"/>
  <c r="P8415" i="1" s="1"/>
  <c r="Q8416" i="1"/>
  <c r="P8416" i="1" s="1"/>
  <c r="B8411" i="1"/>
  <c r="H8411" i="1"/>
  <c r="J8411" i="1"/>
  <c r="K8411" i="1"/>
  <c r="Q8411" i="1"/>
  <c r="P8411" i="1" s="1"/>
  <c r="J8398" i="1"/>
  <c r="J8377" i="1"/>
  <c r="J8363" i="1"/>
  <c r="J8247" i="1"/>
  <c r="J8410" i="1"/>
  <c r="J8397" i="1"/>
  <c r="J8396" i="1"/>
  <c r="J8394" i="1"/>
  <c r="J8393" i="1"/>
  <c r="J8392" i="1"/>
  <c r="J8391" i="1"/>
  <c r="J8388" i="1"/>
  <c r="J8386" i="1"/>
  <c r="J8382" i="1"/>
  <c r="J8380" i="1"/>
  <c r="J8379" i="1"/>
  <c r="J8378" i="1"/>
  <c r="J8376" i="1"/>
  <c r="J8375" i="1"/>
  <c r="J8372" i="1"/>
  <c r="J8370" i="1"/>
  <c r="J8364" i="1"/>
  <c r="J8362" i="1"/>
  <c r="J8361" i="1"/>
  <c r="J8360" i="1"/>
  <c r="J8359" i="1"/>
  <c r="J8402" i="1"/>
  <c r="J8401" i="1"/>
  <c r="J8400" i="1"/>
  <c r="J8390" i="1"/>
  <c r="J8389" i="1"/>
  <c r="J8387" i="1"/>
  <c r="J8374" i="1"/>
  <c r="J8371" i="1"/>
  <c r="J8369" i="1"/>
  <c r="J8357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J8373" i="1"/>
  <c r="J8381" i="1"/>
  <c r="J8383" i="1"/>
  <c r="J8384" i="1"/>
  <c r="J8385" i="1"/>
  <c r="J8395" i="1"/>
  <c r="J8399" i="1"/>
  <c r="J8403" i="1"/>
  <c r="J8404" i="1"/>
  <c r="J8405" i="1"/>
  <c r="J8406" i="1"/>
  <c r="J8407" i="1"/>
  <c r="J8408" i="1"/>
  <c r="J8409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Q8369" i="1"/>
  <c r="P8369" i="1" s="1"/>
  <c r="Q8370" i="1"/>
  <c r="P8370" i="1" s="1"/>
  <c r="Q8371" i="1"/>
  <c r="P8371" i="1" s="1"/>
  <c r="Q8372" i="1"/>
  <c r="P8372" i="1" s="1"/>
  <c r="Q8373" i="1"/>
  <c r="P8373" i="1" s="1"/>
  <c r="Q8374" i="1"/>
  <c r="P8374" i="1" s="1"/>
  <c r="Q8375" i="1"/>
  <c r="P8375" i="1" s="1"/>
  <c r="Q8376" i="1"/>
  <c r="P8376" i="1" s="1"/>
  <c r="Q8377" i="1"/>
  <c r="P8377" i="1" s="1"/>
  <c r="Q8378" i="1"/>
  <c r="P8378" i="1" s="1"/>
  <c r="Q8379" i="1"/>
  <c r="P8379" i="1" s="1"/>
  <c r="Q8380" i="1"/>
  <c r="P8380" i="1" s="1"/>
  <c r="Q8381" i="1"/>
  <c r="P8381" i="1" s="1"/>
  <c r="Q8382" i="1"/>
  <c r="P8382" i="1" s="1"/>
  <c r="Q8383" i="1"/>
  <c r="P8383" i="1" s="1"/>
  <c r="Q8384" i="1"/>
  <c r="P8384" i="1" s="1"/>
  <c r="Q8385" i="1"/>
  <c r="P8385" i="1" s="1"/>
  <c r="Q8386" i="1"/>
  <c r="P8386" i="1" s="1"/>
  <c r="Q8387" i="1"/>
  <c r="P8387" i="1" s="1"/>
  <c r="Q8388" i="1"/>
  <c r="P8388" i="1" s="1"/>
  <c r="Q8389" i="1"/>
  <c r="P8389" i="1" s="1"/>
  <c r="Q8390" i="1"/>
  <c r="P8390" i="1" s="1"/>
  <c r="Q8391" i="1"/>
  <c r="P8391" i="1" s="1"/>
  <c r="Q8392" i="1"/>
  <c r="P8392" i="1" s="1"/>
  <c r="Q8393" i="1"/>
  <c r="P8393" i="1" s="1"/>
  <c r="Q8394" i="1"/>
  <c r="P8394" i="1" s="1"/>
  <c r="Q8395" i="1"/>
  <c r="P8395" i="1" s="1"/>
  <c r="Q8396" i="1"/>
  <c r="P8396" i="1" s="1"/>
  <c r="Q8397" i="1"/>
  <c r="P8397" i="1" s="1"/>
  <c r="Q8398" i="1"/>
  <c r="P8398" i="1" s="1"/>
  <c r="Q8399" i="1"/>
  <c r="P8399" i="1" s="1"/>
  <c r="Q8400" i="1"/>
  <c r="P8400" i="1" s="1"/>
  <c r="Q8401" i="1"/>
  <c r="P8401" i="1" s="1"/>
  <c r="Q8402" i="1"/>
  <c r="P8402" i="1" s="1"/>
  <c r="Q8403" i="1"/>
  <c r="P8403" i="1" s="1"/>
  <c r="Q8404" i="1"/>
  <c r="P8404" i="1" s="1"/>
  <c r="Q8405" i="1"/>
  <c r="P8405" i="1" s="1"/>
  <c r="Q8406" i="1"/>
  <c r="P8406" i="1" s="1"/>
  <c r="Q8407" i="1"/>
  <c r="P8407" i="1" s="1"/>
  <c r="Q8408" i="1"/>
  <c r="P8408" i="1" s="1"/>
  <c r="Q8409" i="1"/>
  <c r="P8409" i="1" s="1"/>
  <c r="Q8410" i="1"/>
  <c r="P8410" i="1" s="1"/>
  <c r="B8368" i="1"/>
  <c r="H8368" i="1"/>
  <c r="J8368" i="1"/>
  <c r="K8368" i="1"/>
  <c r="Q8368" i="1"/>
  <c r="P8368" i="1" s="1"/>
  <c r="J8072" i="1"/>
  <c r="S8367" i="1"/>
  <c r="S8366" i="1"/>
  <c r="S8365" i="1"/>
  <c r="S8364" i="1"/>
  <c r="S8362" i="1"/>
  <c r="S8361" i="1"/>
  <c r="S8358" i="1"/>
  <c r="S8357" i="1"/>
  <c r="S8319" i="1"/>
  <c r="S8318" i="1"/>
  <c r="S8317" i="1"/>
  <c r="S8316" i="1"/>
  <c r="S8315" i="1"/>
  <c r="S8314" i="1"/>
  <c r="S8313" i="1"/>
  <c r="S8312" i="1"/>
  <c r="S8310" i="1"/>
  <c r="S8309" i="1"/>
  <c r="S8308" i="1"/>
  <c r="S8307" i="1"/>
  <c r="S8301" i="1"/>
  <c r="S8300" i="1"/>
  <c r="S8299" i="1"/>
  <c r="S8298" i="1"/>
  <c r="S8296" i="1"/>
  <c r="S8277" i="1"/>
  <c r="S8276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47" i="1"/>
  <c r="S8246" i="1"/>
  <c r="S8245" i="1"/>
  <c r="S8228" i="1"/>
  <c r="S8227" i="1"/>
  <c r="S8225" i="1"/>
  <c r="S8224" i="1"/>
  <c r="S8222" i="1"/>
  <c r="S8221" i="1"/>
  <c r="S8219" i="1"/>
  <c r="S8218" i="1"/>
  <c r="S8194" i="1"/>
  <c r="S8193" i="1"/>
  <c r="S8192" i="1"/>
  <c r="S8191" i="1"/>
  <c r="S8190" i="1"/>
  <c r="S8189" i="1"/>
  <c r="S8188" i="1"/>
  <c r="S8186" i="1"/>
  <c r="S8185" i="1"/>
  <c r="S8183" i="1"/>
  <c r="S8182" i="1"/>
  <c r="S8180" i="1"/>
  <c r="S8179" i="1"/>
  <c r="S8177" i="1"/>
  <c r="S8176" i="1"/>
  <c r="S8174" i="1"/>
  <c r="S8173" i="1"/>
  <c r="S8158" i="1"/>
  <c r="S8157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2249" i="1"/>
  <c r="S1912" i="1"/>
  <c r="S1874" i="1"/>
  <c r="S1430" i="1"/>
  <c r="S1296" i="1"/>
  <c r="S1180" i="1"/>
  <c r="S1179" i="1"/>
  <c r="S1178" i="1"/>
  <c r="S1177" i="1"/>
  <c r="S1129" i="1"/>
  <c r="S1128" i="1"/>
  <c r="S884" i="1"/>
  <c r="S854" i="1"/>
  <c r="S853" i="1"/>
  <c r="S830" i="1"/>
  <c r="S829" i="1"/>
  <c r="S828" i="1"/>
  <c r="S827" i="1"/>
  <c r="S816" i="1"/>
  <c r="S815" i="1"/>
  <c r="S814" i="1"/>
  <c r="S618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J8358" i="1"/>
  <c r="J8356" i="1"/>
  <c r="J8355" i="1"/>
  <c r="J8354" i="1"/>
  <c r="J8353" i="1"/>
  <c r="J8352" i="1"/>
  <c r="J8344" i="1"/>
  <c r="J8343" i="1"/>
  <c r="J8272" i="1"/>
  <c r="J8261" i="1"/>
  <c r="J8254" i="1"/>
  <c r="J8209" i="1"/>
  <c r="J8207" i="1"/>
  <c r="J8206" i="1"/>
  <c r="J8162" i="1"/>
  <c r="J8161" i="1"/>
  <c r="J8160" i="1"/>
  <c r="J8127" i="1"/>
  <c r="J8347" i="1"/>
  <c r="J8291" i="1"/>
  <c r="J8290" i="1"/>
  <c r="J8288" i="1"/>
  <c r="J8287" i="1"/>
  <c r="J8283" i="1"/>
  <c r="J8235" i="1"/>
  <c r="J8234" i="1"/>
  <c r="J8233" i="1"/>
  <c r="J8231" i="1"/>
  <c r="J8204" i="1"/>
  <c r="J8203" i="1"/>
  <c r="J8202" i="1"/>
  <c r="J8201" i="1"/>
  <c r="J8195" i="1"/>
  <c r="J8169" i="1"/>
  <c r="J8164" i="1"/>
  <c r="J8159" i="1"/>
  <c r="J8145" i="1"/>
  <c r="J8144" i="1"/>
  <c r="J8143" i="1"/>
  <c r="J8142" i="1"/>
  <c r="J8141" i="1"/>
  <c r="J8140" i="1"/>
  <c r="J8136" i="1"/>
  <c r="J8134" i="1"/>
  <c r="J8132" i="1"/>
  <c r="J8129" i="1"/>
  <c r="J8096" i="1"/>
  <c r="J8095" i="1"/>
  <c r="J8094" i="1"/>
  <c r="J8092" i="1"/>
  <c r="J8090" i="1"/>
  <c r="J8059" i="1"/>
  <c r="J8058" i="1"/>
  <c r="J8057" i="1"/>
  <c r="J8055" i="1"/>
  <c r="J8054" i="1"/>
  <c r="J8053" i="1"/>
  <c r="J8044" i="1"/>
  <c r="J8043" i="1"/>
  <c r="J8042" i="1"/>
  <c r="J8040" i="1"/>
  <c r="J8039" i="1"/>
  <c r="J8038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J8345" i="1"/>
  <c r="J8346" i="1"/>
  <c r="J8348" i="1"/>
  <c r="J8349" i="1"/>
  <c r="J8350" i="1"/>
  <c r="J8351" i="1"/>
  <c r="J8365" i="1"/>
  <c r="J8366" i="1"/>
  <c r="J8367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Q8343" i="1"/>
  <c r="P8343" i="1" s="1"/>
  <c r="Q8344" i="1"/>
  <c r="P8344" i="1" s="1"/>
  <c r="Q8345" i="1"/>
  <c r="P8345" i="1" s="1"/>
  <c r="Q8346" i="1"/>
  <c r="P8346" i="1" s="1"/>
  <c r="Q8347" i="1"/>
  <c r="P8347" i="1" s="1"/>
  <c r="Q8348" i="1"/>
  <c r="P8348" i="1" s="1"/>
  <c r="Q8349" i="1"/>
  <c r="P8349" i="1" s="1"/>
  <c r="Q8350" i="1"/>
  <c r="P8350" i="1" s="1"/>
  <c r="Q8351" i="1"/>
  <c r="P8351" i="1" s="1"/>
  <c r="Q8352" i="1"/>
  <c r="P8352" i="1" s="1"/>
  <c r="Q8353" i="1"/>
  <c r="P8353" i="1" s="1"/>
  <c r="Q8354" i="1"/>
  <c r="P8354" i="1" s="1"/>
  <c r="Q8355" i="1"/>
  <c r="P8355" i="1" s="1"/>
  <c r="Q8356" i="1"/>
  <c r="P8356" i="1" s="1"/>
  <c r="Q8357" i="1"/>
  <c r="P8357" i="1" s="1"/>
  <c r="Q8358" i="1"/>
  <c r="P8358" i="1" s="1"/>
  <c r="Q8359" i="1"/>
  <c r="P8359" i="1" s="1"/>
  <c r="Q8360" i="1"/>
  <c r="P8360" i="1" s="1"/>
  <c r="Q8361" i="1"/>
  <c r="P8361" i="1" s="1"/>
  <c r="Q8362" i="1"/>
  <c r="P8362" i="1" s="1"/>
  <c r="Q8363" i="1"/>
  <c r="P8363" i="1" s="1"/>
  <c r="Q8364" i="1"/>
  <c r="P8364" i="1" s="1"/>
  <c r="Q8365" i="1"/>
  <c r="P8365" i="1" s="1"/>
  <c r="Q8366" i="1"/>
  <c r="P8366" i="1" s="1"/>
  <c r="Q8367" i="1"/>
  <c r="P8367" i="1" s="1"/>
  <c r="B8342" i="1"/>
  <c r="H8342" i="1"/>
  <c r="J8342" i="1"/>
  <c r="K8342" i="1"/>
  <c r="Q8342" i="1"/>
  <c r="P8342" i="1" s="1"/>
  <c r="J8335" i="1"/>
  <c r="J8334" i="1"/>
  <c r="J8332" i="1"/>
  <c r="J8330" i="1"/>
  <c r="J8329" i="1"/>
  <c r="J8328" i="1"/>
  <c r="J8327" i="1"/>
  <c r="J8326" i="1"/>
  <c r="J8325" i="1"/>
  <c r="J8286" i="1"/>
  <c r="J8285" i="1"/>
  <c r="J8284" i="1"/>
  <c r="J8282" i="1"/>
  <c r="J8281" i="1"/>
  <c r="J8280" i="1"/>
  <c r="J8279" i="1"/>
  <c r="J8251" i="1"/>
  <c r="J8250" i="1"/>
  <c r="J8249" i="1"/>
  <c r="J8248" i="1"/>
  <c r="J8232" i="1"/>
  <c r="J8230" i="1"/>
  <c r="J8229" i="1"/>
  <c r="J8205" i="1"/>
  <c r="J8170" i="1"/>
  <c r="J8167" i="1"/>
  <c r="J8166" i="1"/>
  <c r="J8165" i="1"/>
  <c r="J8163" i="1"/>
  <c r="J8151" i="1"/>
  <c r="J8148" i="1"/>
  <c r="J8147" i="1"/>
  <c r="J8146" i="1"/>
  <c r="J8135" i="1"/>
  <c r="J8131" i="1"/>
  <c r="J8130" i="1"/>
  <c r="J8120" i="1"/>
  <c r="J8091" i="1"/>
  <c r="J8088" i="1"/>
  <c r="J8087" i="1"/>
  <c r="J8086" i="1"/>
  <c r="J8085" i="1"/>
  <c r="J8084" i="1"/>
  <c r="J8082" i="1"/>
  <c r="J8079" i="1"/>
  <c r="J8078" i="1"/>
  <c r="J8075" i="1"/>
  <c r="J8071" i="1"/>
  <c r="J8070" i="1"/>
  <c r="J8069" i="1"/>
  <c r="J8068" i="1"/>
  <c r="J8060" i="1"/>
  <c r="J8056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3" i="1"/>
  <c r="J8102" i="1"/>
  <c r="J8105" i="1"/>
  <c r="J8106" i="1"/>
  <c r="J8110" i="1"/>
  <c r="J8112" i="1"/>
  <c r="J8118" i="1"/>
  <c r="J8122" i="1"/>
  <c r="J8126" i="1"/>
  <c r="J8128" i="1"/>
  <c r="J8133" i="1"/>
  <c r="J8137" i="1"/>
  <c r="J8138" i="1"/>
  <c r="J8139" i="1"/>
  <c r="J8149" i="1"/>
  <c r="J8150" i="1"/>
  <c r="J8152" i="1"/>
  <c r="J8153" i="1"/>
  <c r="J8154" i="1"/>
  <c r="J8155" i="1"/>
  <c r="J8156" i="1"/>
  <c r="J8157" i="1"/>
  <c r="J8158" i="1"/>
  <c r="J8168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53" i="1"/>
  <c r="J8257" i="1"/>
  <c r="J8265" i="1"/>
  <c r="J8269" i="1"/>
  <c r="J8273" i="1"/>
  <c r="J8274" i="1"/>
  <c r="J8276" i="1"/>
  <c r="J8278" i="1"/>
  <c r="J8289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1" i="1"/>
  <c r="J8045" i="1"/>
  <c r="J8046" i="1"/>
  <c r="J8047" i="1"/>
  <c r="J8048" i="1"/>
  <c r="J8049" i="1"/>
  <c r="J8050" i="1"/>
  <c r="J8051" i="1"/>
  <c r="J8052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1184" i="1"/>
  <c r="S1183" i="1"/>
  <c r="S1182" i="1"/>
  <c r="S1181" i="1"/>
  <c r="S1138" i="1"/>
  <c r="S1131" i="1"/>
  <c r="S1130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57" i="1"/>
  <c r="S856" i="1"/>
  <c r="S855" i="1"/>
  <c r="S617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5" i="1"/>
  <c r="B6" i="1"/>
  <c r="B4" i="1" l="1"/>
  <c r="B2" i="1"/>
  <c r="B3" i="1"/>
  <c r="J10632" i="1"/>
  <c r="J10423" i="1"/>
  <c r="J10473" i="1"/>
  <c r="J10278" i="1"/>
  <c r="J10167" i="1"/>
  <c r="J10534" i="1"/>
  <c r="J9942" i="1"/>
  <c r="J10533" i="1"/>
  <c r="J10053" i="1"/>
  <c r="J10376" i="1"/>
  <c r="J9608" i="1"/>
  <c r="J10327" i="1"/>
  <c r="J9815" i="1"/>
  <c r="J10102" i="1"/>
  <c r="J9686" i="1"/>
  <c r="J9688" i="1"/>
  <c r="J10104" i="1"/>
  <c r="J10377" i="1"/>
  <c r="J10407" i="1"/>
  <c r="J10151" i="1"/>
  <c r="J9895" i="1"/>
  <c r="J9639" i="1"/>
  <c r="J10438" i="1"/>
  <c r="J10182" i="1"/>
  <c r="J9926" i="1"/>
  <c r="J9670" i="1"/>
  <c r="J10071" i="1"/>
  <c r="J10457" i="1"/>
  <c r="J10487" i="1"/>
  <c r="J10231" i="1"/>
  <c r="J9975" i="1"/>
  <c r="J9719" i="1"/>
  <c r="J10518" i="1"/>
  <c r="J10262" i="1"/>
  <c r="J10006" i="1"/>
  <c r="J9750" i="1"/>
  <c r="J10357" i="1"/>
  <c r="J9637" i="1"/>
  <c r="J9864" i="1"/>
  <c r="J9911" i="1"/>
  <c r="J9846" i="1"/>
  <c r="J9848" i="1"/>
  <c r="J9928" i="1"/>
  <c r="J9672" i="1"/>
  <c r="J9752" i="1"/>
  <c r="J10537" i="1"/>
  <c r="J10567" i="1"/>
  <c r="J10311" i="1"/>
  <c r="J10055" i="1"/>
  <c r="J9799" i="1"/>
  <c r="J10598" i="1"/>
  <c r="J10342" i="1"/>
  <c r="J10086" i="1"/>
  <c r="J9830" i="1"/>
  <c r="J10613" i="1"/>
  <c r="J10614" i="1"/>
  <c r="J10647" i="1"/>
  <c r="J10135" i="1"/>
  <c r="J9879" i="1"/>
  <c r="J9623" i="1"/>
  <c r="J10422" i="1"/>
  <c r="J10166" i="1"/>
  <c r="J9910" i="1"/>
  <c r="J9654" i="1"/>
  <c r="J10485" i="1"/>
  <c r="J10393" i="1"/>
  <c r="J10198" i="1"/>
  <c r="J10633" i="1"/>
  <c r="J10360" i="1"/>
  <c r="J9656" i="1"/>
  <c r="J10215" i="1"/>
  <c r="J9959" i="1"/>
  <c r="J9703" i="1"/>
  <c r="J10502" i="1"/>
  <c r="J10246" i="1"/>
  <c r="J9990" i="1"/>
  <c r="J9734" i="1"/>
  <c r="J10149" i="1"/>
  <c r="J10553" i="1"/>
  <c r="J10454" i="1"/>
  <c r="J10039" i="1"/>
  <c r="J9783" i="1"/>
  <c r="J10582" i="1"/>
  <c r="J10326" i="1"/>
  <c r="J10070" i="1"/>
  <c r="J9814" i="1"/>
  <c r="J10597" i="1"/>
  <c r="J9973" i="1"/>
  <c r="J9797" i="1"/>
  <c r="J10424" i="1"/>
  <c r="J10168" i="1"/>
  <c r="J9832" i="1"/>
  <c r="J10441" i="1"/>
  <c r="J9816" i="1"/>
  <c r="J10631" i="1"/>
  <c r="J10375" i="1"/>
  <c r="J10119" i="1"/>
  <c r="J9863" i="1"/>
  <c r="J9607" i="1"/>
  <c r="J10406" i="1"/>
  <c r="J10150" i="1"/>
  <c r="J9894" i="1"/>
  <c r="J9638" i="1"/>
  <c r="J10309" i="1"/>
  <c r="J10536" i="1"/>
  <c r="J10200" i="1"/>
  <c r="J10616" i="1"/>
  <c r="J10008" i="1"/>
  <c r="J10344" i="1"/>
  <c r="J10471" i="1"/>
  <c r="J10072" i="1"/>
  <c r="J10601" i="1"/>
  <c r="J10425" i="1"/>
  <c r="J10455" i="1"/>
  <c r="J10199" i="1"/>
  <c r="J9943" i="1"/>
  <c r="J9687" i="1"/>
  <c r="J10486" i="1"/>
  <c r="J10230" i="1"/>
  <c r="J9974" i="1"/>
  <c r="J9718" i="1"/>
  <c r="J10503" i="1"/>
  <c r="J9991" i="1"/>
  <c r="J9655" i="1"/>
  <c r="J10022" i="1"/>
  <c r="J9766" i="1"/>
  <c r="J10229" i="1"/>
  <c r="J10024" i="1"/>
  <c r="J10280" i="1"/>
  <c r="J10295" i="1"/>
  <c r="J10408" i="1"/>
  <c r="J10152" i="1"/>
  <c r="J9736" i="1"/>
  <c r="J10488" i="1"/>
  <c r="J10232" i="1"/>
  <c r="J9976" i="1"/>
  <c r="J9720" i="1"/>
  <c r="J10505" i="1"/>
  <c r="J10535" i="1"/>
  <c r="J10279" i="1"/>
  <c r="J10023" i="1"/>
  <c r="J9767" i="1"/>
  <c r="J10566" i="1"/>
  <c r="J10310" i="1"/>
  <c r="J10054" i="1"/>
  <c r="J9798" i="1"/>
  <c r="J10581" i="1"/>
  <c r="J10247" i="1"/>
  <c r="J10358" i="1"/>
  <c r="J9944" i="1"/>
  <c r="J10184" i="1"/>
  <c r="J10504" i="1"/>
  <c r="J10088" i="1"/>
  <c r="J10617" i="1"/>
  <c r="J10551" i="1"/>
  <c r="J10328" i="1"/>
  <c r="J9992" i="1"/>
  <c r="J10521" i="1"/>
  <c r="J10568" i="1"/>
  <c r="J10312" i="1"/>
  <c r="J10056" i="1"/>
  <c r="J9800" i="1"/>
  <c r="J10585" i="1"/>
  <c r="J10615" i="1"/>
  <c r="J10359" i="1"/>
  <c r="J10103" i="1"/>
  <c r="J9847" i="1"/>
  <c r="J10646" i="1"/>
  <c r="J10390" i="1"/>
  <c r="J10134" i="1"/>
  <c r="J9878" i="1"/>
  <c r="J9622" i="1"/>
  <c r="J10120" i="1"/>
  <c r="J10583" i="1"/>
  <c r="J9735" i="1"/>
  <c r="J10629" i="1"/>
  <c r="J10456" i="1"/>
  <c r="J9768" i="1"/>
  <c r="J10440" i="1"/>
  <c r="J10264" i="1"/>
  <c r="J10520" i="1"/>
  <c r="J10600" i="1"/>
  <c r="J9912" i="1"/>
  <c r="J10391" i="1"/>
  <c r="J10248" i="1"/>
  <c r="J9896" i="1"/>
  <c r="J9640" i="1"/>
  <c r="J10584" i="1"/>
  <c r="J10648" i="1"/>
  <c r="J10552" i="1"/>
  <c r="J10472" i="1"/>
  <c r="J10392" i="1"/>
  <c r="J10296" i="1"/>
  <c r="J10216" i="1"/>
  <c r="J10136" i="1"/>
  <c r="J10040" i="1"/>
  <c r="J9960" i="1"/>
  <c r="J9880" i="1"/>
  <c r="J9784" i="1"/>
  <c r="J9704" i="1"/>
  <c r="J9624" i="1"/>
  <c r="J10569" i="1"/>
  <c r="J10489" i="1"/>
  <c r="J10409" i="1"/>
  <c r="J10599" i="1"/>
  <c r="J10519" i="1"/>
  <c r="J10439" i="1"/>
  <c r="J10343" i="1"/>
  <c r="J10263" i="1"/>
  <c r="J10183" i="1"/>
  <c r="J10087" i="1"/>
  <c r="J10007" i="1"/>
  <c r="J9927" i="1"/>
  <c r="J9831" i="1"/>
  <c r="J9751" i="1"/>
  <c r="J9671" i="1"/>
  <c r="J10630" i="1"/>
  <c r="J10550" i="1"/>
  <c r="J10470" i="1"/>
  <c r="J10374" i="1"/>
  <c r="J10294" i="1"/>
  <c r="J10214" i="1"/>
  <c r="J10118" i="1"/>
  <c r="J10038" i="1"/>
  <c r="J9958" i="1"/>
  <c r="J9862" i="1"/>
  <c r="J9782" i="1"/>
  <c r="J9702" i="1"/>
  <c r="J10645" i="1"/>
  <c r="J10565" i="1"/>
  <c r="J10405" i="1"/>
  <c r="J9893" i="1"/>
  <c r="J9717" i="1"/>
  <c r="J10580" i="1"/>
  <c r="J10500" i="1"/>
  <c r="J10420" i="1"/>
  <c r="J10164" i="1"/>
  <c r="J9908" i="1"/>
  <c r="J9652" i="1"/>
  <c r="J10435" i="1"/>
  <c r="J10179" i="1"/>
  <c r="J9923" i="1"/>
  <c r="J10642" i="1"/>
  <c r="J10386" i="1"/>
  <c r="J10130" i="1"/>
  <c r="J10465" i="1"/>
  <c r="J10209" i="1"/>
  <c r="J9953" i="1"/>
  <c r="J9697" i="1"/>
  <c r="J10464" i="1"/>
  <c r="J10208" i="1"/>
  <c r="J9952" i="1"/>
  <c r="J9696" i="1"/>
  <c r="J10415" i="1"/>
  <c r="J10324" i="1"/>
  <c r="J10244" i="1"/>
  <c r="J10068" i="1"/>
  <c r="J9988" i="1"/>
  <c r="J9812" i="1"/>
  <c r="J9732" i="1"/>
  <c r="J10595" i="1"/>
  <c r="J10515" i="1"/>
  <c r="J10339" i="1"/>
  <c r="J10259" i="1"/>
  <c r="J10083" i="1"/>
  <c r="J10003" i="1"/>
  <c r="J9747" i="1"/>
  <c r="J10466" i="1"/>
  <c r="J10210" i="1"/>
  <c r="J10545" i="1"/>
  <c r="J10289" i="1"/>
  <c r="J10033" i="1"/>
  <c r="J9777" i="1"/>
  <c r="J10544" i="1"/>
  <c r="J10288" i="1"/>
  <c r="J10032" i="1"/>
  <c r="J9776" i="1"/>
  <c r="J10495" i="1"/>
  <c r="J9827" i="1"/>
  <c r="J10546" i="1"/>
  <c r="J10290" i="1"/>
  <c r="J10625" i="1"/>
  <c r="J10369" i="1"/>
  <c r="J10113" i="1"/>
  <c r="J9857" i="1"/>
  <c r="J10624" i="1"/>
  <c r="J10368" i="1"/>
  <c r="J10112" i="1"/>
  <c r="J9856" i="1"/>
  <c r="J10575" i="1"/>
  <c r="J10319" i="1"/>
  <c r="J10389" i="1"/>
  <c r="J10133" i="1"/>
  <c r="J9877" i="1"/>
  <c r="J9621" i="1"/>
  <c r="J10404" i="1"/>
  <c r="J10148" i="1"/>
  <c r="J9892" i="1"/>
  <c r="J9636" i="1"/>
  <c r="J10419" i="1"/>
  <c r="J10163" i="1"/>
  <c r="J9907" i="1"/>
  <c r="J10626" i="1"/>
  <c r="J10370" i="1"/>
  <c r="J10114" i="1"/>
  <c r="J10449" i="1"/>
  <c r="J10193" i="1"/>
  <c r="J9937" i="1"/>
  <c r="J9681" i="1"/>
  <c r="J10448" i="1"/>
  <c r="J10192" i="1"/>
  <c r="J9936" i="1"/>
  <c r="J9680" i="1"/>
  <c r="J10399" i="1"/>
  <c r="J10469" i="1"/>
  <c r="J10213" i="1"/>
  <c r="J9957" i="1"/>
  <c r="J9701" i="1"/>
  <c r="J10484" i="1"/>
  <c r="J10228" i="1"/>
  <c r="J9972" i="1"/>
  <c r="J9716" i="1"/>
  <c r="J10499" i="1"/>
  <c r="J10243" i="1"/>
  <c r="J9987" i="1"/>
  <c r="J9731" i="1"/>
  <c r="J10450" i="1"/>
  <c r="J10194" i="1"/>
  <c r="J10529" i="1"/>
  <c r="J10273" i="1"/>
  <c r="J10017" i="1"/>
  <c r="J9761" i="1"/>
  <c r="J10528" i="1"/>
  <c r="J10272" i="1"/>
  <c r="J10016" i="1"/>
  <c r="J9760" i="1"/>
  <c r="J10479" i="1"/>
  <c r="J10549" i="1"/>
  <c r="J10453" i="1"/>
  <c r="J10373" i="1"/>
  <c r="J10293" i="1"/>
  <c r="J10197" i="1"/>
  <c r="J10117" i="1"/>
  <c r="J10037" i="1"/>
  <c r="J9941" i="1"/>
  <c r="J9781" i="1"/>
  <c r="J10564" i="1"/>
  <c r="J10308" i="1"/>
  <c r="J10052" i="1"/>
  <c r="J9796" i="1"/>
  <c r="J10579" i="1"/>
  <c r="J10323" i="1"/>
  <c r="J10067" i="1"/>
  <c r="J9811" i="1"/>
  <c r="J10530" i="1"/>
  <c r="J10274" i="1"/>
  <c r="J10609" i="1"/>
  <c r="J10353" i="1"/>
  <c r="J10097" i="1"/>
  <c r="J9841" i="1"/>
  <c r="J10608" i="1"/>
  <c r="J10352" i="1"/>
  <c r="J10096" i="1"/>
  <c r="J9840" i="1"/>
  <c r="J10559" i="1"/>
  <c r="J10303" i="1"/>
  <c r="J9861" i="1"/>
  <c r="J9685" i="1"/>
  <c r="J10644" i="1"/>
  <c r="J10468" i="1"/>
  <c r="J10388" i="1"/>
  <c r="J10132" i="1"/>
  <c r="J9876" i="1"/>
  <c r="J9620" i="1"/>
  <c r="J10403" i="1"/>
  <c r="J10147" i="1"/>
  <c r="J9891" i="1"/>
  <c r="J10610" i="1"/>
  <c r="J10354" i="1"/>
  <c r="J10098" i="1"/>
  <c r="J10433" i="1"/>
  <c r="J10177" i="1"/>
  <c r="J9921" i="1"/>
  <c r="J9665" i="1"/>
  <c r="J10432" i="1"/>
  <c r="J10176" i="1"/>
  <c r="J9920" i="1"/>
  <c r="J10639" i="1"/>
  <c r="J10383" i="1"/>
  <c r="J10212" i="1"/>
  <c r="J9956" i="1"/>
  <c r="J9700" i="1"/>
  <c r="J10483" i="1"/>
  <c r="J10227" i="1"/>
  <c r="J9971" i="1"/>
  <c r="J9715" i="1"/>
  <c r="J10434" i="1"/>
  <c r="J10178" i="1"/>
  <c r="J10513" i="1"/>
  <c r="J10257" i="1"/>
  <c r="J10001" i="1"/>
  <c r="J9745" i="1"/>
  <c r="J10512" i="1"/>
  <c r="J10256" i="1"/>
  <c r="J10000" i="1"/>
  <c r="J9744" i="1"/>
  <c r="J10463" i="1"/>
  <c r="J10277" i="1"/>
  <c r="J10101" i="1"/>
  <c r="J10021" i="1"/>
  <c r="J9845" i="1"/>
  <c r="J9765" i="1"/>
  <c r="J10628" i="1"/>
  <c r="J10548" i="1"/>
  <c r="J10372" i="1"/>
  <c r="J10292" i="1"/>
  <c r="J10116" i="1"/>
  <c r="J10036" i="1"/>
  <c r="J9860" i="1"/>
  <c r="J9780" i="1"/>
  <c r="J10643" i="1"/>
  <c r="J10563" i="1"/>
  <c r="J10387" i="1"/>
  <c r="J10307" i="1"/>
  <c r="J10131" i="1"/>
  <c r="J10051" i="1"/>
  <c r="J9875" i="1"/>
  <c r="J9795" i="1"/>
  <c r="J10594" i="1"/>
  <c r="J10514" i="1"/>
  <c r="J10338" i="1"/>
  <c r="J10258" i="1"/>
  <c r="J10082" i="1"/>
  <c r="J10593" i="1"/>
  <c r="J10417" i="1"/>
  <c r="J10337" i="1"/>
  <c r="J10161" i="1"/>
  <c r="J10081" i="1"/>
  <c r="J9905" i="1"/>
  <c r="J9825" i="1"/>
  <c r="J9649" i="1"/>
  <c r="J10592" i="1"/>
  <c r="J10416" i="1"/>
  <c r="J10336" i="1"/>
  <c r="J10160" i="1"/>
  <c r="J10080" i="1"/>
  <c r="J9904" i="1"/>
  <c r="J9824" i="1"/>
  <c r="J10623" i="1"/>
  <c r="J10543" i="1"/>
  <c r="J10367" i="1"/>
  <c r="J10437" i="1"/>
  <c r="J10181" i="1"/>
  <c r="J9925" i="1"/>
  <c r="J9669" i="1"/>
  <c r="J10452" i="1"/>
  <c r="J10196" i="1"/>
  <c r="J9940" i="1"/>
  <c r="J9684" i="1"/>
  <c r="J10467" i="1"/>
  <c r="J10211" i="1"/>
  <c r="J9955" i="1"/>
  <c r="J9699" i="1"/>
  <c r="J10418" i="1"/>
  <c r="J10162" i="1"/>
  <c r="J10497" i="1"/>
  <c r="J10241" i="1"/>
  <c r="J9985" i="1"/>
  <c r="J9729" i="1"/>
  <c r="J10496" i="1"/>
  <c r="J10240" i="1"/>
  <c r="J9984" i="1"/>
  <c r="J9728" i="1"/>
  <c r="J10447" i="1"/>
  <c r="J10517" i="1"/>
  <c r="J10261" i="1"/>
  <c r="J10005" i="1"/>
  <c r="J9749" i="1"/>
  <c r="J10532" i="1"/>
  <c r="J10276" i="1"/>
  <c r="J10020" i="1"/>
  <c r="J9764" i="1"/>
  <c r="J10547" i="1"/>
  <c r="J10291" i="1"/>
  <c r="J10035" i="1"/>
  <c r="J9779" i="1"/>
  <c r="J10498" i="1"/>
  <c r="J10242" i="1"/>
  <c r="J10577" i="1"/>
  <c r="J10321" i="1"/>
  <c r="J10065" i="1"/>
  <c r="J9809" i="1"/>
  <c r="J10576" i="1"/>
  <c r="J10320" i="1"/>
  <c r="J10064" i="1"/>
  <c r="J9808" i="1"/>
  <c r="J10527" i="1"/>
  <c r="J10341" i="1"/>
  <c r="J10085" i="1"/>
  <c r="J9829" i="1"/>
  <c r="J10612" i="1"/>
  <c r="J10356" i="1"/>
  <c r="J10100" i="1"/>
  <c r="J9844" i="1"/>
  <c r="J10627" i="1"/>
  <c r="J10371" i="1"/>
  <c r="J10115" i="1"/>
  <c r="J9859" i="1"/>
  <c r="J10578" i="1"/>
  <c r="J10322" i="1"/>
  <c r="J10066" i="1"/>
  <c r="J10401" i="1"/>
  <c r="J10145" i="1"/>
  <c r="J9889" i="1"/>
  <c r="J9633" i="1"/>
  <c r="J10400" i="1"/>
  <c r="J10144" i="1"/>
  <c r="J9888" i="1"/>
  <c r="J10607" i="1"/>
  <c r="J10351" i="1"/>
  <c r="J10501" i="1"/>
  <c r="J10421" i="1"/>
  <c r="J10325" i="1"/>
  <c r="J10245" i="1"/>
  <c r="J10165" i="1"/>
  <c r="J10069" i="1"/>
  <c r="J9989" i="1"/>
  <c r="J9909" i="1"/>
  <c r="J9813" i="1"/>
  <c r="J9733" i="1"/>
  <c r="J9653" i="1"/>
  <c r="J10596" i="1"/>
  <c r="J10516" i="1"/>
  <c r="J10436" i="1"/>
  <c r="J10340" i="1"/>
  <c r="J10260" i="1"/>
  <c r="J10180" i="1"/>
  <c r="J10084" i="1"/>
  <c r="J10004" i="1"/>
  <c r="J9924" i="1"/>
  <c r="J9828" i="1"/>
  <c r="J9748" i="1"/>
  <c r="J9668" i="1"/>
  <c r="J10611" i="1"/>
  <c r="J10531" i="1"/>
  <c r="J10451" i="1"/>
  <c r="J10355" i="1"/>
  <c r="J10275" i="1"/>
  <c r="J10195" i="1"/>
  <c r="J10099" i="1"/>
  <c r="J10019" i="1"/>
  <c r="J9939" i="1"/>
  <c r="J9843" i="1"/>
  <c r="J9763" i="1"/>
  <c r="J9683" i="1"/>
  <c r="J10562" i="1"/>
  <c r="J10482" i="1"/>
  <c r="J10402" i="1"/>
  <c r="J10306" i="1"/>
  <c r="J10226" i="1"/>
  <c r="J10146" i="1"/>
  <c r="J10641" i="1"/>
  <c r="J10561" i="1"/>
  <c r="J10481" i="1"/>
  <c r="J10385" i="1"/>
  <c r="J10305" i="1"/>
  <c r="J10225" i="1"/>
  <c r="J10129" i="1"/>
  <c r="J10049" i="1"/>
  <c r="J9969" i="1"/>
  <c r="J9873" i="1"/>
  <c r="J9793" i="1"/>
  <c r="J9713" i="1"/>
  <c r="J10640" i="1"/>
  <c r="J10560" i="1"/>
  <c r="J10480" i="1"/>
  <c r="J10384" i="1"/>
  <c r="J10304" i="1"/>
  <c r="J10224" i="1"/>
  <c r="J10128" i="1"/>
  <c r="J10048" i="1"/>
  <c r="J9968" i="1"/>
  <c r="J9872" i="1"/>
  <c r="J9792" i="1"/>
  <c r="J9712" i="1"/>
  <c r="J10591" i="1"/>
  <c r="J10511" i="1"/>
  <c r="J10431" i="1"/>
  <c r="J10335" i="1"/>
  <c r="J10287" i="1"/>
  <c r="J10031" i="1"/>
  <c r="J10606" i="1"/>
  <c r="J10350" i="1"/>
  <c r="J10094" i="1"/>
  <c r="J10605" i="1"/>
  <c r="J10349" i="1"/>
  <c r="J10093" i="1"/>
  <c r="J10428" i="1"/>
  <c r="J10506" i="1"/>
  <c r="J9694" i="1"/>
  <c r="J9945" i="1"/>
  <c r="J9743" i="1"/>
  <c r="J10138" i="1"/>
  <c r="J9838" i="1"/>
  <c r="J9933" i="1"/>
  <c r="J9965" i="1"/>
  <c r="J10316" i="1"/>
  <c r="J9611" i="1"/>
  <c r="J9884" i="1"/>
  <c r="J9931" i="1"/>
  <c r="J10107" i="1"/>
  <c r="J9643" i="1"/>
  <c r="J9658" i="1"/>
  <c r="J9866" i="1"/>
  <c r="J9657" i="1"/>
  <c r="J9833" i="1"/>
  <c r="J10346" i="1"/>
  <c r="J9762" i="1"/>
  <c r="J10111" i="1"/>
  <c r="J9855" i="1"/>
  <c r="J10430" i="1"/>
  <c r="J10174" i="1"/>
  <c r="J9918" i="1"/>
  <c r="J10429" i="1"/>
  <c r="J10173" i="1"/>
  <c r="J10508" i="1"/>
  <c r="J10523" i="1"/>
  <c r="J9865" i="1"/>
  <c r="J10203" i="1"/>
  <c r="J10378" i="1"/>
  <c r="J10490" i="1"/>
  <c r="J9692" i="1"/>
  <c r="J10201" i="1"/>
  <c r="J10538" i="1"/>
  <c r="J9677" i="1"/>
  <c r="J9786" i="1"/>
  <c r="J10012" i="1"/>
  <c r="J10251" i="1"/>
  <c r="J10283" i="1"/>
  <c r="J9803" i="1"/>
  <c r="J9810" i="1"/>
  <c r="J10010" i="1"/>
  <c r="J10185" i="1"/>
  <c r="J10009" i="1"/>
  <c r="J9842" i="1"/>
  <c r="J10522" i="1"/>
  <c r="J10191" i="1"/>
  <c r="J9935" i="1"/>
  <c r="J10510" i="1"/>
  <c r="J10254" i="1"/>
  <c r="J9998" i="1"/>
  <c r="J10509" i="1"/>
  <c r="J10253" i="1"/>
  <c r="J10588" i="1"/>
  <c r="J10603" i="1"/>
  <c r="J10076" i="1"/>
  <c r="J9648" i="1"/>
  <c r="J9725" i="1"/>
  <c r="J9631" i="1"/>
  <c r="J9854" i="1"/>
  <c r="J9646" i="1"/>
  <c r="J9723" i="1"/>
  <c r="J9837" i="1"/>
  <c r="J9978" i="1"/>
  <c r="J10172" i="1"/>
  <c r="J9708" i="1"/>
  <c r="J9689" i="1"/>
  <c r="J9947" i="1"/>
  <c r="J10122" i="1"/>
  <c r="J10170" i="1"/>
  <c r="J9674" i="1"/>
  <c r="J10169" i="1"/>
  <c r="J9625" i="1"/>
  <c r="J10361" i="1"/>
  <c r="J10271" i="1"/>
  <c r="J10015" i="1"/>
  <c r="J10590" i="1"/>
  <c r="J10334" i="1"/>
  <c r="J10078" i="1"/>
  <c r="J10589" i="1"/>
  <c r="J10333" i="1"/>
  <c r="J10077" i="1"/>
  <c r="J10412" i="1"/>
  <c r="J10410" i="1"/>
  <c r="J9664" i="1"/>
  <c r="J9899" i="1"/>
  <c r="J9727" i="1"/>
  <c r="J10074" i="1"/>
  <c r="J9806" i="1"/>
  <c r="J9897" i="1"/>
  <c r="J9949" i="1"/>
  <c r="J10252" i="1"/>
  <c r="J10443" i="1"/>
  <c r="J9868" i="1"/>
  <c r="J9851" i="1"/>
  <c r="J10091" i="1"/>
  <c r="J9627" i="1"/>
  <c r="J9609" i="1"/>
  <c r="J9834" i="1"/>
  <c r="J10348" i="1"/>
  <c r="J9801" i="1"/>
  <c r="J10362" i="1"/>
  <c r="J9794" i="1"/>
  <c r="J10095" i="1"/>
  <c r="J9839" i="1"/>
  <c r="J10414" i="1"/>
  <c r="J10158" i="1"/>
  <c r="J9902" i="1"/>
  <c r="J10413" i="1"/>
  <c r="J10157" i="1"/>
  <c r="J10492" i="1"/>
  <c r="J10507" i="1"/>
  <c r="J9822" i="1"/>
  <c r="J10139" i="1"/>
  <c r="J9807" i="1"/>
  <c r="J10395" i="1"/>
  <c r="J9662" i="1"/>
  <c r="J10137" i="1"/>
  <c r="J10045" i="1"/>
  <c r="J9645" i="1"/>
  <c r="J9754" i="1"/>
  <c r="J9996" i="1"/>
  <c r="J10187" i="1"/>
  <c r="J10235" i="1"/>
  <c r="J9771" i="1"/>
  <c r="J9778" i="1"/>
  <c r="J9994" i="1"/>
  <c r="J10121" i="1"/>
  <c r="J9993" i="1"/>
  <c r="J10554" i="1"/>
  <c r="J9698" i="1"/>
  <c r="J10175" i="1"/>
  <c r="J9919" i="1"/>
  <c r="J10494" i="1"/>
  <c r="J10238" i="1"/>
  <c r="J9982" i="1"/>
  <c r="J10493" i="1"/>
  <c r="J10237" i="1"/>
  <c r="J10572" i="1"/>
  <c r="J10587" i="1"/>
  <c r="J10028" i="1"/>
  <c r="J9632" i="1"/>
  <c r="J9693" i="1"/>
  <c r="J9619" i="1"/>
  <c r="J9820" i="1"/>
  <c r="J9630" i="1"/>
  <c r="J9691" i="1"/>
  <c r="J9805" i="1"/>
  <c r="J9932" i="1"/>
  <c r="J10156" i="1"/>
  <c r="J9676" i="1"/>
  <c r="J9659" i="1"/>
  <c r="J9915" i="1"/>
  <c r="J10058" i="1"/>
  <c r="J10154" i="1"/>
  <c r="J9626" i="1"/>
  <c r="J10153" i="1"/>
  <c r="J10570" i="1"/>
  <c r="J10427" i="1"/>
  <c r="J10255" i="1"/>
  <c r="J9999" i="1"/>
  <c r="J10574" i="1"/>
  <c r="J10318" i="1"/>
  <c r="J10062" i="1"/>
  <c r="J10573" i="1"/>
  <c r="J10317" i="1"/>
  <c r="J10061" i="1"/>
  <c r="J10396" i="1"/>
  <c r="J10332" i="1"/>
  <c r="J9642" i="1"/>
  <c r="J9858" i="1"/>
  <c r="J9711" i="1"/>
  <c r="J10026" i="1"/>
  <c r="J9774" i="1"/>
  <c r="J9853" i="1"/>
  <c r="J9917" i="1"/>
  <c r="J10188" i="1"/>
  <c r="J10300" i="1"/>
  <c r="J9836" i="1"/>
  <c r="J9817" i="1"/>
  <c r="J10043" i="1"/>
  <c r="J10459" i="1"/>
  <c r="J10298" i="1"/>
  <c r="J9802" i="1"/>
  <c r="J10297" i="1"/>
  <c r="J9769" i="1"/>
  <c r="J10002" i="1"/>
  <c r="J9906" i="1"/>
  <c r="J10079" i="1"/>
  <c r="J9823" i="1"/>
  <c r="J10398" i="1"/>
  <c r="J10142" i="1"/>
  <c r="J9886" i="1"/>
  <c r="J10397" i="1"/>
  <c r="J10141" i="1"/>
  <c r="J10476" i="1"/>
  <c r="J10491" i="1"/>
  <c r="J9790" i="1"/>
  <c r="J10075" i="1"/>
  <c r="J9791" i="1"/>
  <c r="J10330" i="1"/>
  <c r="J9613" i="1"/>
  <c r="J10073" i="1"/>
  <c r="J10029" i="1"/>
  <c r="J9629" i="1"/>
  <c r="J9722" i="1"/>
  <c r="J9964" i="1"/>
  <c r="J10123" i="1"/>
  <c r="J10219" i="1"/>
  <c r="J9739" i="1"/>
  <c r="J9746" i="1"/>
  <c r="J9962" i="1"/>
  <c r="J10057" i="1"/>
  <c r="J9961" i="1"/>
  <c r="J10347" i="1"/>
  <c r="J9826" i="1"/>
  <c r="J10239" i="1"/>
  <c r="J10159" i="1"/>
  <c r="J9983" i="1"/>
  <c r="J9903" i="1"/>
  <c r="J10558" i="1"/>
  <c r="J10478" i="1"/>
  <c r="J10302" i="1"/>
  <c r="J10222" i="1"/>
  <c r="J10046" i="1"/>
  <c r="J9966" i="1"/>
  <c r="J10557" i="1"/>
  <c r="J10477" i="1"/>
  <c r="J10301" i="1"/>
  <c r="J10221" i="1"/>
  <c r="J10636" i="1"/>
  <c r="J10556" i="1"/>
  <c r="J10571" i="1"/>
  <c r="J9986" i="1"/>
  <c r="J9616" i="1"/>
  <c r="J9663" i="1"/>
  <c r="J9635" i="1"/>
  <c r="J9788" i="1"/>
  <c r="J10394" i="1"/>
  <c r="J9661" i="1"/>
  <c r="J9773" i="1"/>
  <c r="J9890" i="1"/>
  <c r="J10108" i="1"/>
  <c r="J9644" i="1"/>
  <c r="J9610" i="1"/>
  <c r="J9883" i="1"/>
  <c r="J9970" i="1"/>
  <c r="J10106" i="1"/>
  <c r="J10458" i="1"/>
  <c r="J10105" i="1"/>
  <c r="J10364" i="1"/>
  <c r="J9954" i="1"/>
  <c r="J10380" i="1"/>
  <c r="J10268" i="1"/>
  <c r="J9615" i="1"/>
  <c r="J9821" i="1"/>
  <c r="J9695" i="1"/>
  <c r="J9980" i="1"/>
  <c r="J9742" i="1"/>
  <c r="J9819" i="1"/>
  <c r="J9901" i="1"/>
  <c r="J10124" i="1"/>
  <c r="J10284" i="1"/>
  <c r="J9804" i="1"/>
  <c r="J9785" i="1"/>
  <c r="J10011" i="1"/>
  <c r="J10314" i="1"/>
  <c r="J10282" i="1"/>
  <c r="J9770" i="1"/>
  <c r="J10281" i="1"/>
  <c r="J9737" i="1"/>
  <c r="J9874" i="1"/>
  <c r="J10034" i="1"/>
  <c r="J10143" i="1"/>
  <c r="J10063" i="1"/>
  <c r="J9887" i="1"/>
  <c r="J10638" i="1"/>
  <c r="J10462" i="1"/>
  <c r="J10382" i="1"/>
  <c r="J10206" i="1"/>
  <c r="J10126" i="1"/>
  <c r="J9950" i="1"/>
  <c r="J10637" i="1"/>
  <c r="J10461" i="1"/>
  <c r="J10381" i="1"/>
  <c r="J10205" i="1"/>
  <c r="J10125" i="1"/>
  <c r="J10540" i="1"/>
  <c r="J10460" i="1"/>
  <c r="J10555" i="1"/>
  <c r="J10475" i="1"/>
  <c r="J9946" i="1"/>
  <c r="J9758" i="1"/>
  <c r="J10331" i="1"/>
  <c r="J10027" i="1"/>
  <c r="J9641" i="1"/>
  <c r="J9775" i="1"/>
  <c r="J9651" i="1"/>
  <c r="J10266" i="1"/>
  <c r="J9756" i="1"/>
  <c r="J10586" i="1"/>
  <c r="J10329" i="1"/>
  <c r="J10025" i="1"/>
  <c r="J9634" i="1"/>
  <c r="J10013" i="1"/>
  <c r="J9741" i="1"/>
  <c r="J10602" i="1"/>
  <c r="J9690" i="1"/>
  <c r="J9948" i="1"/>
  <c r="J10059" i="1"/>
  <c r="J10171" i="1"/>
  <c r="J9707" i="1"/>
  <c r="J9714" i="1"/>
  <c r="J9914" i="1"/>
  <c r="J9929" i="1"/>
  <c r="J9913" i="1"/>
  <c r="J10363" i="1"/>
  <c r="J9666" i="1"/>
  <c r="J9852" i="1"/>
  <c r="J10092" i="1"/>
  <c r="J9628" i="1"/>
  <c r="J10442" i="1"/>
  <c r="J9867" i="1"/>
  <c r="J9930" i="1"/>
  <c r="J10090" i="1"/>
  <c r="J10313" i="1"/>
  <c r="J10089" i="1"/>
  <c r="J10050" i="1"/>
  <c r="J9618" i="1"/>
  <c r="J10223" i="1"/>
  <c r="J9967" i="1"/>
  <c r="J10542" i="1"/>
  <c r="J10286" i="1"/>
  <c r="J10030" i="1"/>
  <c r="J10541" i="1"/>
  <c r="J10285" i="1"/>
  <c r="J10620" i="1"/>
  <c r="J10635" i="1"/>
  <c r="J10204" i="1"/>
  <c r="J10426" i="1"/>
  <c r="J9789" i="1"/>
  <c r="J9679" i="1"/>
  <c r="J9938" i="1"/>
  <c r="J9710" i="1"/>
  <c r="J9787" i="1"/>
  <c r="J9885" i="1"/>
  <c r="J10060" i="1"/>
  <c r="J10236" i="1"/>
  <c r="J9772" i="1"/>
  <c r="J9753" i="1"/>
  <c r="J9995" i="1"/>
  <c r="J10250" i="1"/>
  <c r="J10234" i="1"/>
  <c r="J9738" i="1"/>
  <c r="J10233" i="1"/>
  <c r="J9705" i="1"/>
  <c r="J10411" i="1"/>
  <c r="J9617" i="1"/>
  <c r="J10207" i="1"/>
  <c r="J10127" i="1"/>
  <c r="J10047" i="1"/>
  <c r="J9951" i="1"/>
  <c r="J9871" i="1"/>
  <c r="J10622" i="1"/>
  <c r="J10526" i="1"/>
  <c r="J10446" i="1"/>
  <c r="J10366" i="1"/>
  <c r="J10270" i="1"/>
  <c r="J10190" i="1"/>
  <c r="J10110" i="1"/>
  <c r="J10014" i="1"/>
  <c r="J9934" i="1"/>
  <c r="J10621" i="1"/>
  <c r="J10525" i="1"/>
  <c r="J10445" i="1"/>
  <c r="J10365" i="1"/>
  <c r="J10269" i="1"/>
  <c r="J10189" i="1"/>
  <c r="J10109" i="1"/>
  <c r="J10604" i="1"/>
  <c r="J10524" i="1"/>
  <c r="J10444" i="1"/>
  <c r="J10619" i="1"/>
  <c r="J10539" i="1"/>
  <c r="J10634" i="1"/>
  <c r="J10140" i="1"/>
  <c r="J9900" i="1"/>
  <c r="J9726" i="1"/>
  <c r="J10379" i="1"/>
  <c r="J10267" i="1"/>
  <c r="J9981" i="1"/>
  <c r="J9757" i="1"/>
  <c r="J9614" i="1"/>
  <c r="J9759" i="1"/>
  <c r="J9647" i="1"/>
  <c r="J10618" i="1"/>
  <c r="J10202" i="1"/>
  <c r="J9898" i="1"/>
  <c r="J9724" i="1"/>
  <c r="J9870" i="1"/>
  <c r="J9678" i="1"/>
  <c r="J10265" i="1"/>
  <c r="J9979" i="1"/>
  <c r="J9755" i="1"/>
  <c r="J9612" i="1"/>
  <c r="J9997" i="1"/>
  <c r="J9869" i="1"/>
  <c r="J9709" i="1"/>
  <c r="J10474" i="1"/>
  <c r="J10018" i="1"/>
  <c r="J9818" i="1"/>
  <c r="J9660" i="1"/>
  <c r="J10220" i="1"/>
  <c r="J10044" i="1"/>
  <c r="J9916" i="1"/>
  <c r="J9740" i="1"/>
  <c r="J10315" i="1"/>
  <c r="J9977" i="1"/>
  <c r="J9721" i="1"/>
  <c r="J10299" i="1"/>
  <c r="J10155" i="1"/>
  <c r="J9963" i="1"/>
  <c r="J9835" i="1"/>
  <c r="J9675" i="1"/>
  <c r="J10186" i="1"/>
  <c r="J9850" i="1"/>
  <c r="J9682" i="1"/>
  <c r="J10218" i="1"/>
  <c r="J10042" i="1"/>
  <c r="J9882" i="1"/>
  <c r="J9706" i="1"/>
  <c r="J10249" i="1"/>
  <c r="J9849" i="1"/>
  <c r="J10217" i="1"/>
  <c r="J10041" i="1"/>
  <c r="J9881" i="1"/>
  <c r="J9673" i="1"/>
  <c r="J9922" i="1"/>
  <c r="J9650" i="1"/>
  <c r="J10345" i="1"/>
  <c r="J9667" i="1"/>
  <c r="J973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<sst xmlns="http://schemas.openxmlformats.org/spreadsheetml/2006/main" count="90719" uniqueCount="13210">
  <si>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</si>
  <si>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</si>
  <si>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</si>
  <si>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</si>
  <si>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</si>
  <si>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</si>
  <si>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</si>
  <si>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</si>
  <si>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</si>
  <si>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</si>
  <si>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</si>
  <si>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</si>
  <si>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</si>
  <si>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</si>
  <si>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</si>
  <si>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</si>
  <si>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</si>
  <si>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</si>
  <si>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</si>
  <si>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</si>
  <si>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</si>
  <si>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</si>
  <si>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</si>
  <si>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</si>
  <si>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</si>
  <si>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</si>
  <si>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</si>
  <si>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</si>
  <si>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</si>
  <si>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</si>
  <si>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</si>
  <si>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</si>
  <si>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</si>
  <si>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</si>
  <si>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</si>
  <si>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</si>
  <si>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</si>
  <si>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</si>
  <si>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</si>
  <si>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</si>
  <si>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</si>
  <si>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</si>
  <si>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</si>
  <si>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</si>
  <si>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</si>
  <si>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</si>
  <si>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</si>
  <si>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</si>
  <si>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</si>
  <si>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</si>
  <si>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</si>
  <si>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</si>
  <si>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</si>
  <si>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</si>
  <si>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</si>
  <si>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</si>
  <si>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</si>
  <si>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</si>
  <si>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</si>
  <si>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</si>
  <si>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</si>
  <si>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</si>
  <si>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</si>
  <si>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</si>
  <si>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</si>
  <si>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</si>
  <si>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</si>
  <si>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</si>
  <si>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</si>
  <si>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</si>
  <si>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</si>
  <si>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</si>
  <si>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</si>
  <si>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</si>
  <si>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</si>
  <si>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</si>
  <si>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</si>
  <si>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</si>
  <si>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</si>
  <si>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</si>
  <si>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</si>
  <si>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</si>
  <si>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</si>
  <si>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</si>
  <si>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</si>
  <si>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</si>
  <si>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</si>
  <si>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</si>
  <si>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</si>
  <si>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</si>
  <si>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</si>
  <si>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</si>
  <si>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</si>
  <si>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</si>
  <si>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</si>
  <si>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</si>
  <si>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</si>
  <si>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</si>
  <si>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</si>
  <si>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</si>
  <si>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</si>
  <si>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</si>
  <si>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</si>
  <si>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</si>
  <si>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</si>
  <si>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</si>
  <si>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</si>
  <si>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</si>
  <si>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</si>
  <si>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</si>
  <si>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</si>
  <si>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</si>
  <si>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</si>
  <si>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</si>
  <si>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</si>
  <si>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</si>
  <si>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</si>
  <si>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</si>
  <si>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</si>
  <si>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</si>
  <si>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</si>
  <si>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</si>
  <si>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</si>
  <si>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</si>
  <si>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</si>
  <si>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</si>
  <si>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</si>
  <si>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</si>
  <si>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</si>
  <si>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</si>
  <si>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</si>
  <si>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</si>
  <si>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</si>
  <si>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</si>
  <si>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</si>
  <si>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</si>
  <si>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</si>
  <si>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</si>
  <si>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</si>
  <si>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</si>
  <si>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</si>
  <si>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</si>
  <si>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</si>
  <si>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</si>
  <si>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</si>
  <si>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</si>
  <si>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</si>
  <si>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</si>
  <si>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</si>
  <si>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</si>
  <si>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</si>
  <si>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</si>
  <si>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</si>
  <si>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</si>
  <si>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</si>
  <si>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</si>
  <si>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</si>
  <si>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</si>
  <si>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</si>
  <si>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</si>
  <si>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</si>
  <si>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</si>
  <si>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</si>
  <si>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</si>
  <si>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</si>
  <si>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</si>
  <si>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</si>
  <si>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</si>
  <si>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</si>
  <si>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</si>
  <si>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</si>
  <si>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</si>
  <si>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</si>
  <si>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</si>
  <si>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</si>
  <si>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</si>
  <si>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</si>
  <si>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</si>
  <si>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</si>
  <si>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</si>
  <si>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</si>
  <si>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</si>
  <si>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</si>
  <si>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</si>
  <si>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</si>
  <si>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</si>
  <si>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</si>
  <si>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</si>
  <si>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</si>
  <si>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</si>
  <si>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</si>
  <si>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</si>
  <si>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</si>
  <si>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</si>
  <si>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</si>
  <si>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</si>
  <si>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</si>
  <si>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</si>
  <si>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</si>
  <si>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</si>
  <si>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</si>
  <si>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</si>
  <si>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</si>
  <si>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</si>
  <si>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</si>
  <si>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</si>
  <si>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</si>
  <si>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</si>
  <si>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</si>
  <si>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</si>
  <si>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</si>
  <si>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</si>
  <si>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</si>
  <si>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</si>
  <si>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</si>
  <si>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</si>
  <si>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</si>
  <si>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</si>
  <si>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</si>
  <si>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</si>
  <si>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</si>
  <si>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</si>
  <si>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</si>
  <si>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</si>
  <si>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</si>
  <si>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</si>
  <si>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</si>
  <si>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</si>
  <si>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</si>
  <si>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</si>
  <si>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</si>
  <si>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</si>
  <si>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</si>
  <si>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</si>
  <si>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</si>
  <si>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</si>
  <si>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</si>
  <si>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</si>
  <si>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</si>
  <si>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</si>
  <si>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</si>
  <si>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</si>
  <si>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</si>
  <si>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</si>
  <si>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</si>
  <si>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</si>
  <si>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</si>
  <si>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</si>
  <si>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</si>
  <si>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</si>
  <si>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</si>
  <si>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</si>
  <si>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</si>
  <si>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</si>
  <si>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</si>
  <si>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</si>
  <si>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</si>
  <si>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</si>
  <si>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</si>
  <si>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</si>
  <si>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</si>
  <si>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</si>
  <si>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</si>
  <si>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</si>
  <si>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</si>
  <si>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</si>
  <si>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</si>
  <si>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</si>
  <si>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</si>
  <si>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</si>
  <si>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</si>
  <si>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</si>
  <si>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</si>
  <si>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</si>
  <si>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</si>
  <si>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</si>
  <si>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</si>
  <si>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</si>
  <si>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</si>
  <si>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</si>
  <si>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</si>
  <si>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</si>
  <si>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</si>
  <si>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</si>
  <si>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</si>
  <si>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</si>
  <si>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</si>
  <si>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</si>
  <si>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</si>
  <si>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</si>
  <si>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</si>
  <si>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</si>
  <si>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</si>
  <si>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</si>
  <si>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</si>
  <si>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</si>
  <si>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</si>
  <si>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</si>
  <si>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</si>
  <si>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</si>
  <si>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</si>
  <si>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</si>
  <si>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</si>
  <si>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</si>
  <si>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</si>
  <si>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</si>
  <si>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</si>
  <si>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</si>
  <si>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</si>
  <si>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</si>
  <si>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</si>
  <si>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</si>
  <si>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</si>
  <si>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</si>
  <si>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</si>
  <si>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</si>
  <si>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</si>
  <si>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</si>
  <si>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</si>
  <si>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</si>
  <si>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</si>
  <si>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</si>
  <si>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</si>
  <si>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</si>
  <si>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</si>
  <si>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</si>
  <si>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</si>
  <si>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</si>
  <si>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</si>
  <si>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</si>
  <si>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</si>
  <si>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</si>
  <si>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</si>
  <si>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</si>
  <si>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</si>
  <si>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</si>
  <si>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</si>
  <si>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</si>
  <si>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</si>
  <si>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</si>
  <si>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</si>
  <si>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</si>
  <si>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</si>
  <si>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</si>
  <si>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</si>
  <si>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</si>
  <si>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</si>
  <si>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</si>
  <si>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</si>
  <si>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</si>
  <si>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</si>
  <si>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</si>
  <si>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</si>
  <si>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</si>
  <si>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</si>
  <si>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</si>
  <si>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</si>
  <si>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</si>
  <si>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</si>
  <si>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</si>
  <si>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</si>
  <si>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</si>
  <si>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</si>
  <si>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</si>
  <si>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</si>
  <si>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</si>
  <si>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</si>
  <si>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</si>
  <si>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</si>
  <si>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</si>
  <si>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</si>
  <si>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</si>
  <si>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</si>
  <si>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</si>
  <si>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</si>
  <si>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</si>
  <si>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</si>
  <si>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</si>
  <si>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</si>
  <si>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</si>
  <si>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</si>
  <si>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</si>
  <si>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</si>
  <si>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</si>
  <si>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</si>
  <si>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</si>
  <si>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</si>
  <si>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</si>
  <si>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</si>
  <si>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</si>
  <si>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</si>
  <si>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</si>
  <si>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</si>
  <si>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</si>
  <si>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</si>
  <si>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</si>
  <si>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</si>
  <si>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</si>
  <si>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</si>
  <si>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</si>
  <si>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</si>
  <si>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</si>
  <si>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</si>
  <si>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</si>
  <si>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</si>
  <si>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</si>
  <si>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</si>
  <si>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</si>
  <si>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</si>
  <si>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</si>
  <si>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</si>
  <si>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</si>
  <si>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</si>
  <si>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</si>
  <si>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</si>
  <si>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</si>
  <si>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</si>
  <si>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</si>
  <si>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</si>
  <si>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</si>
  <si>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</si>
  <si>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</si>
  <si>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</si>
  <si>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</si>
  <si>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</si>
  <si>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</si>
  <si>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</si>
  <si>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</si>
  <si>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</si>
  <si>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</si>
  <si>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</si>
  <si>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</si>
  <si>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</si>
  <si>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</si>
  <si>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</si>
  <si>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</si>
  <si>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</si>
  <si>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</si>
  <si>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</si>
  <si>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</si>
  <si>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</si>
  <si>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</si>
  <si>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</si>
  <si>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</si>
  <si>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</si>
  <si>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</si>
  <si>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</si>
  <si>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</si>
  <si>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</si>
  <si>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</si>
  <si>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</si>
  <si>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</si>
  <si>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</si>
  <si>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</si>
  <si>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</si>
  <si>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</si>
  <si>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</si>
  <si>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</si>
  <si>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</si>
  <si>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</si>
  <si>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</si>
  <si>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</si>
  <si>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</si>
  <si>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</si>
  <si>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</si>
  <si>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</si>
  <si>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</si>
  <si>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</si>
  <si>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</si>
  <si>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</si>
  <si>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</si>
  <si>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</si>
  <si>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</si>
  <si>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</si>
  <si>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</si>
  <si>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</si>
  <si>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</si>
  <si>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</si>
  <si>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</si>
  <si>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</si>
  <si>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</si>
  <si>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</si>
  <si>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</si>
  <si>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</si>
  <si>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</si>
  <si>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</si>
  <si>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</si>
  <si>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</si>
  <si>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</si>
  <si>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</si>
  <si>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</si>
  <si>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</si>
  <si>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</si>
  <si>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</si>
  <si>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</si>
  <si>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</si>
  <si>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</si>
  <si>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</si>
  <si>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</si>
  <si>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</si>
  <si>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</si>
  <si>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</si>
  <si>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</si>
  <si>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</si>
  <si>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</si>
  <si>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</si>
  <si>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</si>
  <si>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</si>
  <si>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</si>
  <si>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</si>
  <si>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</si>
  <si>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</si>
  <si>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</si>
  <si>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</si>
  <si>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</si>
  <si>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</si>
  <si>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</si>
  <si>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</si>
  <si>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</si>
  <si>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</si>
  <si>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</si>
  <si>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</si>
  <si>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</si>
  <si>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</si>
  <si>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</si>
  <si>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</si>
  <si>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</si>
  <si>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</si>
  <si>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</si>
  <si>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</si>
  <si>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</si>
  <si>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</si>
  <si>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</si>
  <si>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</si>
  <si>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</si>
  <si>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</si>
  <si>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</si>
  <si>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</si>
  <si>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</si>
  <si>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</si>
  <si>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</si>
  <si>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</si>
  <si>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</si>
  <si>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</si>
  <si>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</si>
  <si>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</si>
  <si>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</si>
  <si>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</si>
  <si>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</si>
  <si>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</si>
  <si>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</si>
  <si>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</si>
  <si>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</si>
  <si>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</si>
  <si>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</si>
  <si>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</si>
  <si>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</si>
  <si>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</si>
  <si>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</si>
  <si>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</si>
  <si>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</si>
  <si>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</si>
  <si>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</si>
  <si>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</si>
  <si>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</si>
  <si>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</si>
  <si>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</si>
  <si>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</si>
  <si>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</si>
  <si>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</si>
  <si>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</si>
  <si>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</si>
  <si>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</si>
  <si>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</si>
  <si>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</si>
  <si>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</si>
  <si>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</si>
  <si>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</si>
  <si>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</si>
  <si>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</si>
  <si>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</si>
  <si>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</si>
  <si>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</si>
  <si>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</si>
  <si>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</si>
  <si>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</si>
  <si>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</si>
  <si>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</si>
  <si>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</si>
  <si>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</si>
  <si>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</si>
  <si>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</si>
  <si>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</si>
  <si>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</si>
  <si>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</si>
  <si>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</si>
  <si>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</si>
  <si>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</si>
  <si>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</si>
  <si>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</si>
  <si>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</si>
  <si>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</si>
  <si>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</si>
  <si>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</si>
  <si>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</si>
  <si>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</si>
  <si>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</si>
  <si>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</si>
  <si>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</si>
  <si>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</si>
  <si>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</si>
  <si>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</si>
  <si>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</si>
  <si>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</si>
  <si>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</si>
  <si>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</si>
  <si>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</si>
  <si>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</si>
  <si>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</si>
  <si>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</si>
  <si>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</si>
  <si>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</si>
  <si>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</si>
  <si>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</si>
  <si>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</si>
  <si>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</si>
  <si>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</si>
  <si>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</si>
  <si>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</si>
  <si>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</si>
  <si>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</si>
  <si>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</si>
  <si>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</si>
  <si>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</si>
  <si>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</si>
  <si>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</si>
  <si>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</si>
  <si>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</si>
  <si>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</si>
  <si>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</si>
  <si>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</si>
  <si>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</si>
  <si>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</si>
  <si>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</si>
  <si>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</si>
  <si>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</si>
  <si>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</si>
  <si>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</si>
  <si>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</si>
  <si>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</si>
  <si>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</si>
  <si>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</si>
  <si>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</si>
  <si>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</si>
  <si>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</si>
  <si>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</si>
  <si>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</si>
  <si>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</si>
  <si>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</si>
  <si>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</si>
  <si>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</si>
  <si>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</si>
  <si>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</si>
  <si>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</si>
  <si>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</si>
  <si>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</si>
  <si>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</si>
  <si>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</si>
  <si>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</si>
  <si>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</si>
  <si>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</si>
  <si>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</si>
  <si>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</si>
  <si>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</si>
  <si>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</si>
  <si>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</si>
  <si>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</si>
  <si>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</si>
  <si>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</si>
  <si>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</si>
  <si>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</si>
  <si>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</si>
  <si>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</si>
  <si>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</si>
  <si>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</si>
  <si>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</si>
  <si>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</si>
  <si>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</si>
  <si>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</si>
  <si>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</si>
  <si>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</si>
  <si>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</si>
  <si>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</si>
  <si>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</si>
  <si>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</si>
  <si>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</si>
  <si>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</si>
  <si>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</si>
  <si>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</si>
  <si>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</si>
  <si>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</si>
  <si>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</si>
  <si>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</si>
  <si>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</si>
  <si>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</si>
  <si>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</si>
  <si>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</si>
  <si>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</si>
  <si>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</si>
  <si>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</si>
  <si>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</si>
  <si>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</si>
  <si>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</si>
  <si>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</si>
  <si>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</si>
  <si>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</si>
  <si>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</si>
  <si>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</si>
  <si>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</si>
  <si>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</si>
  <si>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</si>
  <si>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</si>
  <si>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</si>
  <si>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</si>
  <si>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</si>
  <si>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</si>
  <si>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</si>
  <si>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</si>
  <si>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</si>
  <si>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</si>
  <si>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</si>
  <si>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</si>
  <si>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</si>
  <si>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</si>
  <si>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</si>
  <si>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</si>
  <si>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</si>
  <si>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</si>
  <si>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</si>
  <si>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</si>
  <si>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</si>
  <si>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</si>
  <si>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</si>
  <si>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</si>
  <si>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</si>
  <si>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</si>
  <si>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</si>
  <si>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</si>
  <si>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</si>
  <si>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</si>
  <si>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</si>
  <si>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</si>
  <si>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</si>
  <si>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</si>
  <si>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</si>
  <si>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</si>
  <si>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</si>
  <si>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</si>
  <si>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</si>
  <si>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</si>
  <si>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</si>
  <si>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</si>
  <si>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</si>
  <si>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</si>
  <si>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</si>
  <si>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</si>
  <si>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</si>
  <si>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</si>
  <si>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</si>
  <si>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</si>
  <si>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</si>
  <si>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</si>
  <si>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</si>
  <si>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</si>
  <si>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</si>
  <si>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</si>
  <si>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</si>
  <si>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</si>
  <si>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</si>
  <si>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</si>
  <si>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</si>
  <si>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</si>
  <si>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</si>
  <si>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</si>
  <si>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</si>
  <si>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</si>
  <si>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</si>
  <si>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</si>
  <si>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</si>
  <si>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</si>
  <si>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</si>
  <si>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</si>
  <si>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</si>
  <si>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</si>
  <si>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</si>
  <si>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</si>
  <si>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</si>
  <si>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</si>
  <si>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</si>
  <si>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</si>
  <si>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</si>
  <si>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</si>
  <si>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</si>
  <si>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</si>
  <si>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</si>
  <si>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</si>
  <si>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</si>
  <si>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</si>
  <si>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</si>
  <si>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</si>
  <si>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</si>
  <si>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</si>
  <si>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</si>
  <si>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</si>
  <si>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</si>
  <si>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</si>
  <si>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</si>
  <si>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</si>
  <si>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</si>
  <si>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</si>
  <si>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</si>
  <si>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</si>
  <si>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</si>
  <si>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</si>
  <si>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</si>
  <si>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</si>
  <si>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</si>
  <si>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</si>
  <si>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</si>
  <si>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</si>
  <si>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</si>
  <si>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</si>
  <si>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</si>
  <si>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</si>
  <si>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</si>
  <si>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</si>
  <si>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</si>
  <si>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</si>
  <si>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</si>
  <si>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</si>
  <si>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</si>
  <si>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</si>
  <si>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</si>
  <si>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</si>
  <si>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</si>
  <si>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</si>
  <si>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</si>
  <si>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</si>
  <si>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</si>
  <si>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</si>
  <si>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</si>
  <si>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</si>
  <si>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</si>
  <si>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</si>
  <si>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</si>
  <si>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</si>
  <si>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</si>
  <si>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</si>
  <si>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</si>
  <si>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</si>
  <si>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</si>
  <si>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</si>
  <si>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</si>
  <si>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</si>
  <si>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</si>
  <si>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</si>
  <si>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</si>
  <si>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</si>
  <si>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</si>
  <si>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</si>
  <si>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</si>
  <si>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</si>
  <si>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</si>
  <si>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</si>
  <si>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</si>
  <si>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</si>
  <si>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</si>
  <si>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</si>
  <si>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</si>
  <si>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</si>
  <si>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</si>
  <si>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</si>
  <si>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</si>
  <si>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</si>
  <si>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</si>
  <si>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</si>
  <si>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</si>
  <si>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</si>
  <si>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</si>
  <si>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</si>
  <si>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</si>
  <si>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</si>
  <si>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</si>
  <si>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</si>
  <si>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</si>
  <si>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</si>
  <si>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</si>
  <si>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</si>
  <si>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</si>
  <si>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</si>
  <si>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</si>
  <si>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</si>
  <si>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</si>
  <si>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</si>
  <si>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</si>
  <si>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</si>
  <si>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</si>
  <si>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</si>
  <si>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</si>
  <si>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</si>
  <si>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</si>
  <si>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</si>
  <si>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</si>
  <si>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</si>
  <si>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</si>
  <si>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</si>
  <si>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</si>
  <si>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</si>
  <si>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</si>
  <si>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</si>
  <si>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</si>
  <si>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</si>
  <si>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</si>
  <si>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</si>
  <si>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</si>
  <si>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</si>
  <si>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</si>
  <si>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</si>
  <si>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</si>
  <si>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</si>
  <si>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</si>
  <si>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</si>
  <si>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</si>
  <si>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</si>
  <si>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</si>
  <si>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</si>
  <si>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</si>
  <si>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</si>
  <si>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</si>
  <si>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</si>
  <si>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</si>
  <si>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</si>
  <si>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</si>
  <si>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</si>
  <si>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</si>
  <si>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</si>
  <si>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</si>
  <si>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</si>
  <si>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</si>
  <si>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</si>
  <si>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</si>
  <si>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</si>
  <si>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</si>
  <si>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</si>
  <si>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</si>
  <si>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</si>
  <si>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</si>
  <si>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</si>
  <si>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</si>
  <si>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</si>
  <si>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</si>
  <si>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</si>
  <si>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</si>
  <si>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</si>
  <si>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</si>
  <si>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</si>
  <si>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</si>
  <si>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</si>
  <si>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</si>
  <si>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</si>
  <si>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</si>
  <si>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</si>
  <si>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</si>
  <si>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</si>
  <si>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</si>
  <si>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</si>
  <si>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</si>
  <si>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</si>
  <si>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</si>
  <si>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</si>
  <si>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</si>
  <si>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</si>
  <si>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</si>
  <si>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</si>
  <si>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</si>
  <si>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</si>
  <si>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</si>
  <si>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</si>
  <si>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</si>
  <si>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</si>
  <si>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</si>
  <si>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</si>
  <si>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</si>
  <si>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</si>
  <si>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</si>
  <si>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</si>
  <si>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</si>
  <si>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</si>
  <si>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</si>
  <si>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</si>
  <si>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</si>
  <si>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</si>
  <si>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</si>
  <si>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</si>
  <si>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</si>
  <si>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</si>
  <si>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</si>
  <si>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</si>
  <si>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</si>
  <si>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</si>
  <si>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</si>
  <si>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</si>
  <si>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</si>
  <si>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</si>
  <si>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</si>
  <si>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</si>
  <si>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</si>
  <si>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</si>
  <si>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</si>
  <si>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</si>
  <si>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</si>
  <si>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</si>
  <si>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</si>
  <si>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</si>
  <si>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</si>
  <si>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</si>
  <si>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</si>
  <si>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</si>
  <si>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</si>
  <si>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</si>
  <si>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</si>
  <si>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</si>
  <si>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</si>
  <si>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</si>
  <si>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</si>
  <si>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</si>
  <si>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</si>
  <si>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</si>
  <si>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</si>
  <si>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</si>
  <si>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</si>
  <si>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</si>
  <si>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</si>
  <si>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</si>
  <si>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</si>
  <si>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</si>
  <si>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</si>
  <si>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</si>
  <si>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</si>
  <si>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</si>
  <si>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</si>
  <si>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</si>
  <si>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</si>
  <si>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</si>
  <si>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</si>
  <si>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</si>
  <si>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</si>
  <si>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</si>
  <si>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</si>
  <si>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</si>
  <si>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</si>
  <si>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</si>
  <si>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</si>
  <si>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</si>
  <si>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</si>
  <si>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</si>
  <si>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</si>
  <si>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</si>
  <si>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</si>
  <si>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</si>
  <si>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</si>
  <si>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</si>
  <si>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</si>
  <si>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</si>
  <si>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</si>
  <si>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</si>
  <si>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</si>
  <si>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</si>
  <si>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</si>
  <si>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</si>
  <si>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</si>
  <si>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</si>
  <si>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</si>
  <si>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</si>
  <si>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</si>
  <si>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</si>
  <si>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</si>
  <si>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</si>
  <si>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</si>
  <si>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</si>
  <si>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</si>
  <si>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</si>
  <si>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</si>
  <si>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</si>
  <si>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</si>
  <si>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</si>
  <si>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</si>
  <si>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</si>
  <si>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</si>
  <si>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</si>
  <si>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</si>
  <si>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</si>
  <si>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</si>
  <si>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</si>
  <si>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</si>
  <si>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</si>
  <si>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</si>
  <si>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</si>
  <si>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</si>
  <si>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</si>
  <si>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</si>
  <si>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</si>
  <si>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</si>
  <si>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</si>
  <si>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</si>
  <si>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</si>
  <si>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</si>
  <si>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</si>
  <si>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</si>
  <si>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</si>
  <si>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</si>
  <si>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</si>
  <si>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</si>
  <si>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</si>
  <si>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</si>
  <si>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</si>
  <si>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</si>
  <si>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</si>
  <si>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</si>
  <si>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</si>
  <si>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</si>
  <si>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</si>
  <si>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</si>
  <si>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</si>
  <si>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</si>
  <si>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</si>
  <si>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</si>
  <si>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</si>
  <si>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</si>
  <si>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</si>
  <si>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</si>
  <si>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</si>
  <si>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</si>
  <si>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</si>
  <si>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</si>
  <si>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</si>
  <si>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</si>
  <si>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</si>
  <si>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</si>
  <si>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</si>
  <si>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</si>
  <si>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</si>
  <si>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</si>
  <si>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</si>
  <si>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</si>
  <si>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</si>
  <si>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</si>
  <si>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</si>
  <si>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</si>
  <si>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</si>
  <si>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</si>
  <si>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</si>
  <si>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</si>
  <si>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</si>
  <si>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</si>
  <si>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</si>
  <si>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</si>
  <si>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</si>
  <si>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</si>
  <si>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</si>
  <si>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</si>
  <si>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</si>
  <si>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</si>
  <si>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</si>
  <si>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</si>
  <si>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</si>
  <si>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</si>
  <si>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</si>
  <si>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</si>
  <si>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</si>
  <si>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</si>
  <si>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</si>
  <si>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</si>
  <si>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</si>
  <si>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</si>
  <si>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</si>
  <si>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</si>
  <si>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</si>
  <si>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</si>
  <si>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</si>
  <si>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</si>
  <si>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</si>
  <si>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</si>
  <si>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</si>
  <si>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</si>
  <si>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</si>
  <si>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</si>
  <si>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</si>
  <si>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</si>
  <si>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</si>
  <si>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</si>
  <si>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</si>
  <si>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</si>
  <si>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</si>
  <si>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</si>
  <si>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</si>
  <si>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</si>
  <si>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</si>
  <si>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</si>
  <si>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</si>
  <si>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</si>
  <si>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</si>
  <si>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</si>
  <si>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</si>
  <si>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</si>
  <si>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</si>
  <si>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</si>
  <si>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</si>
  <si>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</si>
  <si>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</si>
  <si>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</si>
  <si>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</si>
  <si>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</si>
  <si>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</si>
  <si>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</si>
  <si>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</si>
  <si>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</si>
  <si>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</si>
  <si>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</si>
  <si>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</si>
  <si>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</si>
  <si>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</si>
  <si>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</si>
  <si>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</si>
  <si>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</si>
  <si>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</si>
  <si>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</si>
  <si>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</si>
  <si>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</si>
  <si>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</si>
  <si>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</si>
  <si>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</si>
  <si>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</si>
  <si>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</si>
  <si>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</si>
  <si>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</si>
  <si>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</si>
  <si>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</si>
  <si>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</si>
  <si>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</si>
  <si>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</si>
  <si>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</si>
  <si>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</si>
  <si>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</si>
  <si>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</si>
  <si>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</si>
  <si>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</si>
  <si>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</si>
  <si>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</si>
  <si>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</si>
  <si>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</si>
  <si>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</si>
  <si>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</si>
  <si>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</si>
  <si>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</si>
  <si>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</si>
  <si>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</si>
  <si>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</si>
  <si>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</si>
  <si>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</si>
  <si>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</si>
  <si>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</si>
  <si>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>CSCALA_1042$GRFE_P49</t>
  </si>
  <si>
    <t>CSCALA_1042$EDP_P49</t>
  </si>
  <si>
    <t>CSCALA_1042$ACC_P49</t>
  </si>
  <si>
    <t>CSCALA_1042$CFO_P49</t>
  </si>
  <si>
    <t>FR6943059</t>
  </si>
  <si>
    <t>FR6940622</t>
  </si>
  <si>
    <t>FR6945251</t>
  </si>
  <si>
    <t>CSCALA_1025$CFO</t>
  </si>
  <si>
    <t>CSCALA_1786$0000000832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</si>
  <si>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</si>
  <si>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</si>
  <si>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</si>
  <si>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</si>
  <si>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</si>
  <si>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</si>
  <si>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</si>
  <si>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</si>
  <si>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</si>
  <si>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</si>
  <si>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</si>
  <si>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</si>
  <si>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</si>
  <si>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</si>
  <si>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</si>
  <si>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</si>
  <si>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</si>
  <si>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</si>
  <si>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</si>
  <si>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</si>
  <si>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</si>
  <si>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</si>
  <si>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</si>
  <si>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</si>
  <si>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</si>
  <si>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</si>
  <si>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</si>
  <si>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</si>
  <si>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</si>
  <si>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</si>
  <si>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</si>
  <si>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</si>
  <si>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</si>
  <si>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</si>
  <si>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</si>
  <si>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</si>
  <si>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</si>
  <si>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</si>
  <si>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</si>
  <si>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</si>
  <si>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</si>
  <si>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</si>
  <si>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</si>
  <si>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</si>
  <si>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</si>
  <si>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</si>
  <si>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</si>
  <si>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</si>
  <si>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</si>
  <si>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</si>
  <si>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</si>
  <si>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</si>
  <si>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</si>
  <si>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</si>
  <si>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</si>
  <si>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</si>
  <si>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</si>
  <si>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</si>
  <si>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</si>
  <si>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</si>
  <si>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</si>
  <si>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</si>
  <si>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</si>
  <si>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</si>
  <si>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</si>
  <si>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</si>
  <si>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</si>
  <si>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</si>
  <si>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</si>
  <si>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>FR6948171</t>
  </si>
  <si>
    <t>L000009229</t>
  </si>
  <si>
    <t>L000009839</t>
  </si>
  <si>
    <t>L000009997</t>
  </si>
  <si>
    <t>L000010065</t>
  </si>
  <si>
    <t>L000013450</t>
  </si>
  <si>
    <t>FR6951585</t>
  </si>
  <si>
    <t>FR6951651</t>
  </si>
  <si>
    <t>L000007758</t>
  </si>
  <si>
    <t>L000013313</t>
  </si>
  <si>
    <t>L000013491</t>
  </si>
  <si>
    <t>CNOW_7210$$$0000052175</t>
  </si>
  <si>
    <t>CNOW_7210$$$0000052176</t>
  </si>
  <si>
    <t>CNOW_7210$$$0000020031</t>
  </si>
  <si>
    <t>CNOW_7210$$$0000020032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</si>
  <si>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</si>
  <si>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</si>
  <si>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</si>
  <si>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</si>
  <si>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</si>
  <si>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</si>
  <si>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</si>
  <si>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</si>
  <si>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</si>
  <si>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</si>
  <si>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</si>
  <si>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</si>
  <si>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</si>
  <si>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</si>
  <si>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</si>
  <si>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</si>
  <si>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</si>
  <si>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</si>
  <si>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</si>
  <si>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</si>
  <si>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</si>
  <si>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</si>
  <si>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</si>
  <si>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</si>
  <si>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</si>
  <si>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</si>
  <si>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</si>
  <si>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</si>
  <si>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</si>
  <si>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</si>
  <si>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</si>
  <si>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</si>
  <si>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</si>
  <si>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</si>
  <si>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</si>
  <si>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</si>
  <si>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</si>
  <si>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</si>
  <si>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>FR6977108</t>
  </si>
  <si>
    <t>CLFF_1000$$$DE10300076</t>
  </si>
  <si>
    <t>FR6977069</t>
  </si>
  <si>
    <t>FR6978512</t>
  </si>
  <si>
    <t>CSCALA_1759$PRLS</t>
  </si>
  <si>
    <t>CSCALA_1759$VOAL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</si>
  <si>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</si>
  <si>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</si>
  <si>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</si>
  <si>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</si>
  <si>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</si>
  <si>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</si>
  <si>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</si>
  <si>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</si>
  <si>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</si>
  <si>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</si>
  <si>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</si>
  <si>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</si>
  <si>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FR6981021</t>
  </si>
  <si>
    <t>FR6984381</t>
  </si>
  <si>
    <t>CLFF_1000$$$NG50C1CSLS</t>
  </si>
  <si>
    <t>L000008834</t>
  </si>
  <si>
    <t>Wayne Allen de Vos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</si>
  <si>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</si>
  <si>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</si>
  <si>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</si>
  <si>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</si>
  <si>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</si>
  <si>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</si>
  <si>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</si>
  <si>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</si>
  <si>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</si>
  <si>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</si>
  <si>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</si>
  <si>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</si>
  <si>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</si>
  <si>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</si>
  <si>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</si>
  <si>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</si>
  <si>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</si>
  <si>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</si>
  <si>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</si>
  <si>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</si>
  <si>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</si>
  <si>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</si>
  <si>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</si>
  <si>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</si>
  <si>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</si>
  <si>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</si>
  <si>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</si>
  <si>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</si>
  <si>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</si>
  <si>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</si>
  <si>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</si>
  <si>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CLFF_1000$$$TW03TNKA06</t>
  </si>
  <si>
    <t>FR7000149</t>
  </si>
  <si>
    <t>FR7000977</t>
  </si>
  <si>
    <t>FR7006542</t>
  </si>
  <si>
    <t>FR7007038</t>
  </si>
  <si>
    <t>L000010145</t>
  </si>
  <si>
    <t>L000009822</t>
  </si>
  <si>
    <t>L000013174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</si>
  <si>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</si>
  <si>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</si>
  <si>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</si>
  <si>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</si>
  <si>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</si>
  <si>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</si>
  <si>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</si>
  <si>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</si>
  <si>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</si>
  <si>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P000001243</t>
  </si>
  <si>
    <t>P000001209</t>
  </si>
  <si>
    <t>FR7013508</t>
  </si>
  <si>
    <t>CSCALA_1042$LSRG_P19</t>
  </si>
  <si>
    <t>CSCALA_1786$704_114</t>
  </si>
  <si>
    <t>CSCALA_1786$704_116</t>
  </si>
  <si>
    <t>FR7022004</t>
  </si>
  <si>
    <t>FR7022142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</si>
  <si>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</si>
  <si>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</si>
  <si>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</si>
  <si>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</si>
  <si>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</si>
  <si>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</si>
  <si>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</si>
  <si>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FR7024407</t>
  </si>
  <si>
    <t>FR7025313</t>
  </si>
  <si>
    <t>P000000923</t>
  </si>
  <si>
    <t>P000000818</t>
  </si>
  <si>
    <t>P000000914</t>
  </si>
  <si>
    <t>FR7025837</t>
  </si>
  <si>
    <t>L000006770</t>
  </si>
  <si>
    <t>FR7031618</t>
  </si>
  <si>
    <t>CNOW_7210$$$P551015412</t>
  </si>
  <si>
    <t>L000009473</t>
  </si>
  <si>
    <t>L000009306</t>
  </si>
  <si>
    <t>FR7032783</t>
  </si>
  <si>
    <t>FR7040650</t>
  </si>
  <si>
    <t>FR7040552</t>
  </si>
  <si>
    <t>CLFF_1000$$$DE50TODA13</t>
  </si>
  <si>
    <t>FR7040071</t>
  </si>
  <si>
    <t>Volker Ogan</t>
  </si>
  <si>
    <t>H000004262</t>
  </si>
  <si>
    <t>FR7043643</t>
  </si>
  <si>
    <t>FR7047510</t>
  </si>
  <si>
    <t>FR7047182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</si>
  <si>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</si>
  <si>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</si>
  <si>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</si>
  <si>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</si>
  <si>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</si>
  <si>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</si>
  <si>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</si>
  <si>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</si>
  <si>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</si>
  <si>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</si>
  <si>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</si>
  <si>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</si>
  <si>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</si>
  <si>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</si>
  <si>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</si>
  <si>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>CNOW_AUS0$$$0000092059</t>
  </si>
  <si>
    <t>CNOW_ROW$$$$0000091828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</si>
  <si>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</si>
  <si>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</si>
  <si>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</si>
  <si>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</si>
  <si>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</si>
  <si>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</si>
  <si>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</si>
  <si>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</si>
  <si>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</si>
  <si>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</si>
  <si>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</si>
  <si>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</si>
  <si>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</si>
  <si>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</si>
  <si>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</si>
  <si>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</si>
  <si>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</si>
  <si>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</si>
  <si>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</si>
  <si>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</si>
  <si>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</si>
  <si>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</si>
  <si>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</si>
  <si>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</si>
  <si>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</si>
  <si>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</si>
  <si>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</si>
  <si>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</si>
  <si>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</si>
  <si>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</si>
  <si>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FR7051498</t>
  </si>
  <si>
    <t>CORAERP_MMO$R1975.CXHQ</t>
  </si>
  <si>
    <t>FR7057938</t>
  </si>
  <si>
    <t>L000012426</t>
  </si>
  <si>
    <t>FR7057554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</si>
  <si>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</si>
  <si>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</si>
  <si>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</si>
  <si>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</si>
  <si>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</si>
  <si>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</si>
  <si>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</si>
  <si>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</si>
  <si>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</si>
  <si>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</si>
  <si>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</si>
  <si>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</si>
  <si>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FR7076100</t>
  </si>
  <si>
    <t>CLFF_1000$$$DE10GIT04K</t>
  </si>
  <si>
    <t>G000000893</t>
  </si>
  <si>
    <t>L000007871</t>
  </si>
  <si>
    <t>FR7079666</t>
  </si>
  <si>
    <t>FR7081100</t>
  </si>
  <si>
    <t>Marvin Graef</t>
  </si>
  <si>
    <t>FR7083726</t>
  </si>
  <si>
    <t>CITR_1000$$$1721IT041</t>
  </si>
  <si>
    <t>FR7084082</t>
  </si>
  <si>
    <t>G000000244</t>
  </si>
  <si>
    <t>FR7084367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</si>
  <si>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</si>
  <si>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</si>
  <si>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</si>
  <si>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</si>
  <si>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</si>
  <si>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</si>
  <si>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</si>
  <si>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</si>
  <si>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</si>
  <si>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</si>
  <si>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</si>
  <si>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</si>
  <si>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</si>
  <si>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</si>
  <si>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</si>
  <si>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</si>
  <si>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</si>
  <si>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</si>
  <si>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</si>
  <si>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</si>
  <si>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</si>
  <si>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</si>
  <si>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</si>
  <si>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</si>
  <si>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</si>
  <si>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</si>
  <si>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</si>
  <si>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</si>
  <si>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</si>
  <si>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</si>
  <si>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</si>
  <si>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</si>
  <si>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</si>
  <si>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L000013824</t>
  </si>
  <si>
    <t>L000013825</t>
  </si>
  <si>
    <t>FR7088415</t>
  </si>
  <si>
    <t>P000001191</t>
  </si>
  <si>
    <t>P000001187</t>
  </si>
  <si>
    <t>P000001193</t>
  </si>
  <si>
    <t>P000000649</t>
  </si>
  <si>
    <t>FR7089970</t>
  </si>
  <si>
    <t>FR7088452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</si>
  <si>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</si>
  <si>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</si>
  <si>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</si>
  <si>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</si>
  <si>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</si>
  <si>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</si>
  <si>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</si>
  <si>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</si>
  <si>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</si>
  <si>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</si>
  <si>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</si>
  <si>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>G000000527</t>
  </si>
  <si>
    <t>G000001079</t>
  </si>
  <si>
    <t>FR7093701</t>
  </si>
  <si>
    <t>L000013891</t>
  </si>
  <si>
    <t>FR7099869</t>
  </si>
  <si>
    <t>P000001015</t>
  </si>
  <si>
    <t>P000000959</t>
  </si>
  <si>
    <t>P000001207</t>
  </si>
  <si>
    <t>P000001201</t>
  </si>
  <si>
    <t>FR7099781</t>
  </si>
  <si>
    <t>G000001174</t>
  </si>
  <si>
    <t>FR7098702</t>
  </si>
  <si>
    <t>G000001175</t>
  </si>
  <si>
    <t>FR7102758</t>
  </si>
  <si>
    <t>FR7105221</t>
  </si>
  <si>
    <t>L000013798</t>
  </si>
  <si>
    <t>FR7105779</t>
  </si>
  <si>
    <t>O000000007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</si>
  <si>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</si>
  <si>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</si>
  <si>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</si>
  <si>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</si>
  <si>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</si>
  <si>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</si>
  <si>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</si>
  <si>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</si>
  <si>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</si>
  <si>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</si>
  <si>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</si>
  <si>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</si>
  <si>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</si>
  <si>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</si>
  <si>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FR7108808</t>
  </si>
  <si>
    <t>H000001344</t>
  </si>
  <si>
    <t>H000001596</t>
  </si>
  <si>
    <t>H000001595</t>
  </si>
  <si>
    <t>H000001419</t>
  </si>
  <si>
    <t>H000004390</t>
  </si>
  <si>
    <t>H000004392</t>
  </si>
  <si>
    <t>H000001491</t>
  </si>
  <si>
    <t>H000001487</t>
  </si>
  <si>
    <t>H000001489</t>
  </si>
  <si>
    <t>H000001486</t>
  </si>
  <si>
    <t>H000001484</t>
  </si>
  <si>
    <t>H000001517</t>
  </si>
  <si>
    <t>H000001521</t>
  </si>
  <si>
    <t>H000001505</t>
  </si>
  <si>
    <t>H000001507</t>
  </si>
  <si>
    <t>H000001382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</si>
  <si>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</si>
  <si>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</si>
  <si>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</si>
  <si>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</si>
  <si>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</si>
  <si>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</si>
  <si>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</si>
  <si>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</si>
  <si>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</si>
  <si>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</si>
  <si>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</si>
  <si>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</si>
  <si>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</si>
  <si>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</si>
  <si>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H000000434</t>
  </si>
  <si>
    <t>FR7108798</t>
  </si>
  <si>
    <t>L000009361</t>
  </si>
  <si>
    <t>CNOW_7210$$$P139595864</t>
  </si>
  <si>
    <t>CSCALA_1759$LSWH</t>
  </si>
  <si>
    <t>L000009982</t>
  </si>
  <si>
    <t>L000009919</t>
  </si>
  <si>
    <t>CSCALA_1042$PSCE_999</t>
  </si>
  <si>
    <t>CSCALA_1042$PSCE_P19</t>
  </si>
  <si>
    <t>CSCALA_1042$PSCE_P48</t>
  </si>
  <si>
    <t>L000011585</t>
  </si>
  <si>
    <t>L000011619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</si>
  <si>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</si>
  <si>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</si>
  <si>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</si>
  <si>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</si>
  <si>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</si>
  <si>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</si>
  <si>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</si>
  <si>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</si>
  <si>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</si>
  <si>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</si>
  <si>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</si>
  <si>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L000013805</t>
  </si>
  <si>
    <t>FR7113391</t>
  </si>
  <si>
    <t>FR7113612</t>
  </si>
  <si>
    <t>P000000904</t>
  </si>
  <si>
    <t>CEMERAL_64010010991319</t>
  </si>
  <si>
    <t>CEMERAL_64010010991310</t>
  </si>
  <si>
    <t>FR7119096</t>
  </si>
  <si>
    <t>FR7118997</t>
  </si>
  <si>
    <t>P000000468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</si>
  <si>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</si>
  <si>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</si>
  <si>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</si>
  <si>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</si>
  <si>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</si>
  <si>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</si>
  <si>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</si>
  <si>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</si>
  <si>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</si>
  <si>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</si>
  <si>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</si>
  <si>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</si>
  <si>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</si>
  <si>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</si>
  <si>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</si>
  <si>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</si>
  <si>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</si>
  <si>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</si>
  <si>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FR7123793</t>
  </si>
  <si>
    <t>H000000299</t>
  </si>
  <si>
    <t>H000000453</t>
  </si>
  <si>
    <t>H000000303</t>
  </si>
  <si>
    <t>H000000312</t>
  </si>
  <si>
    <t>H000000274</t>
  </si>
  <si>
    <t>FR7122508</t>
  </si>
  <si>
    <t>Mercia Moshitwa</t>
  </si>
  <si>
    <t>FR7122316</t>
  </si>
  <si>
    <t>CSCALA_1820$A100_68</t>
  </si>
  <si>
    <t>FR7121444</t>
  </si>
  <si>
    <t>H000001142</t>
  </si>
  <si>
    <t>H000003642</t>
  </si>
  <si>
    <t>CSCALA_1025$8111_V38</t>
  </si>
  <si>
    <t>CSCALA_1025$6114_E83</t>
  </si>
  <si>
    <t>H000003640</t>
  </si>
  <si>
    <t>CSCALA_1025$5113_E21</t>
  </si>
  <si>
    <t>CSCALA_1025$5111_E81</t>
  </si>
  <si>
    <t>H000003637</t>
  </si>
  <si>
    <t>FR7121419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</si>
  <si>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</si>
  <si>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</si>
  <si>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</si>
  <si>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</si>
  <si>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</si>
  <si>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</si>
  <si>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</si>
  <si>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</si>
  <si>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</si>
  <si>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</si>
  <si>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</si>
  <si>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</si>
  <si>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</si>
  <si>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</si>
  <si>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</si>
  <si>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</si>
  <si>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</si>
  <si>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</si>
  <si>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</si>
  <si>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</si>
  <si>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</si>
  <si>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</si>
  <si>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</si>
  <si>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</si>
  <si>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</si>
  <si>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</si>
  <si>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</si>
  <si>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</si>
  <si>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</si>
  <si>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</si>
  <si>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</si>
  <si>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</si>
  <si>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</si>
  <si>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</si>
  <si>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</si>
  <si>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</si>
  <si>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</si>
  <si>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</si>
  <si>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</si>
  <si>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</si>
  <si>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</si>
  <si>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</si>
  <si>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</si>
  <si>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</si>
  <si>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</si>
  <si>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</si>
  <si>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</si>
  <si>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</si>
  <si>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</si>
  <si>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</si>
  <si>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</si>
  <si>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H000000888</t>
  </si>
  <si>
    <t>FR7131332</t>
  </si>
  <si>
    <t>CLFF_1000$$$DE10600870</t>
  </si>
  <si>
    <t>CLFF_1000$$$DE20553406</t>
  </si>
  <si>
    <t>CLFF_1000$$$DE20553407</t>
  </si>
  <si>
    <t>FR7130985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</si>
  <si>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</si>
  <si>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</si>
  <si>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</si>
  <si>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</si>
  <si>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</si>
  <si>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</si>
  <si>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</si>
  <si>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</si>
  <si>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</si>
  <si>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</si>
  <si>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</si>
  <si>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</si>
  <si>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</si>
  <si>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</si>
  <si>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</si>
  <si>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>FR7140268</t>
  </si>
  <si>
    <t>L000009407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</si>
  <si>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</si>
  <si>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</si>
  <si>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</si>
  <si>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</si>
  <si>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</si>
  <si>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</si>
  <si>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</si>
  <si>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</si>
  <si>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</si>
  <si>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</si>
  <si>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</si>
  <si>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</si>
  <si>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</si>
  <si>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</si>
  <si>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</si>
  <si>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</si>
  <si>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</si>
  <si>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</si>
  <si>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</si>
  <si>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</si>
  <si>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</si>
  <si>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</si>
  <si>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</si>
  <si>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</si>
  <si>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</si>
  <si>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</si>
  <si>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</si>
  <si>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</si>
  <si>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</si>
  <si>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</si>
  <si>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P000001010</t>
  </si>
  <si>
    <t>P000001019</t>
  </si>
  <si>
    <t>P000001018</t>
  </si>
  <si>
    <t>H000004215</t>
  </si>
  <si>
    <t>FR7161858</t>
  </si>
  <si>
    <t>Elena Oberto Tarena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</si>
  <si>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</si>
  <si>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</si>
  <si>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</si>
  <si>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</si>
  <si>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</si>
  <si>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</si>
  <si>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</si>
  <si>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</si>
  <si>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</si>
  <si>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L000013816</t>
  </si>
  <si>
    <t>FR7169133</t>
  </si>
  <si>
    <t>FR7170138</t>
  </si>
  <si>
    <t>L000006429</t>
  </si>
  <si>
    <t>FR7170711</t>
  </si>
  <si>
    <t>FR7170712</t>
  </si>
  <si>
    <t>CFLTFLE_2152IMIPLSCI01</t>
  </si>
  <si>
    <t>P000000540</t>
  </si>
  <si>
    <t>FR7173355</t>
  </si>
  <si>
    <t>P000000609</t>
  </si>
  <si>
    <t>FR7174669</t>
  </si>
  <si>
    <t>P000000758</t>
  </si>
  <si>
    <t>FR7182563</t>
  </si>
  <si>
    <t>CLFF_1000$$$DE10GM2000</t>
  </si>
  <si>
    <t>G000001158</t>
  </si>
  <si>
    <t>FR7182430</t>
  </si>
  <si>
    <t>P000000656</t>
  </si>
  <si>
    <t>L000007449</t>
  </si>
  <si>
    <t>FR7189136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</si>
  <si>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</si>
  <si>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</si>
  <si>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</si>
  <si>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</si>
  <si>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</si>
  <si>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</si>
  <si>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</si>
  <si>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</si>
  <si>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</si>
  <si>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</si>
  <si>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</si>
  <si>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</si>
  <si>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</si>
  <si>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</si>
  <si>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</si>
  <si>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>G000000686</t>
  </si>
  <si>
    <t>FR7198155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</si>
  <si>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</si>
  <si>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</si>
  <si>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</si>
  <si>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</si>
  <si>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</si>
  <si>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</si>
  <si>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</si>
  <si>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</si>
  <si>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</si>
  <si>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</si>
  <si>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</si>
  <si>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</si>
  <si>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</si>
  <si>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>CNOW_7210$$$0000040500</t>
  </si>
  <si>
    <t>CNOW_7210$$$0000040807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</si>
  <si>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</si>
  <si>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</si>
  <si>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</si>
  <si>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</si>
  <si>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</si>
  <si>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</si>
  <si>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</si>
  <si>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</si>
  <si>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</si>
  <si>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</si>
  <si>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</si>
  <si>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</si>
  <si>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</si>
  <si>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</si>
  <si>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</si>
  <si>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</si>
  <si>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</si>
  <si>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</si>
  <si>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</si>
  <si>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</si>
  <si>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</si>
  <si>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</si>
  <si>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</si>
  <si>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</si>
  <si>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</si>
  <si>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</si>
  <si>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H000000002</t>
  </si>
  <si>
    <t>FR7205855</t>
  </si>
  <si>
    <t>F2</t>
  </si>
  <si>
    <t>FR7214613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</si>
  <si>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</si>
  <si>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</si>
  <si>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</si>
  <si>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</si>
  <si>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</si>
  <si>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</si>
  <si>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</si>
  <si>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</si>
  <si>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CTEMPNA_1000PH80GFO055</t>
  </si>
  <si>
    <t>FR7218063</t>
  </si>
  <si>
    <t>L000013790</t>
  </si>
  <si>
    <t>FR7216772</t>
  </si>
  <si>
    <t>FR7216010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</si>
  <si>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</si>
  <si>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</si>
  <si>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</si>
  <si>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</si>
  <si>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</si>
  <si>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</si>
  <si>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</si>
  <si>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</si>
  <si>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</si>
  <si>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</si>
  <si>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</si>
  <si>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</si>
  <si>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</si>
  <si>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</si>
  <si>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</si>
  <si>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</si>
  <si>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</si>
  <si>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</si>
  <si>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</si>
  <si>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</si>
  <si>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</si>
  <si>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</si>
  <si>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</si>
  <si>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</si>
  <si>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CTEMPEU_1000GB10005687</t>
  </si>
  <si>
    <t>FR7202707</t>
  </si>
  <si>
    <t>G000000875</t>
  </si>
  <si>
    <t>FR7228501</t>
  </si>
  <si>
    <t>FR7228078</t>
  </si>
  <si>
    <t>CSCALA_1022$ITN_T02</t>
  </si>
  <si>
    <t>G000000786</t>
  </si>
  <si>
    <t>FR7226507</t>
  </si>
  <si>
    <t>CSCALA_1759$GRMI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</si>
  <si>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</si>
  <si>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</si>
  <si>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</si>
  <si>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</si>
  <si>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</si>
  <si>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</si>
  <si>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</si>
  <si>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</si>
  <si>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</si>
  <si>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</si>
  <si>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</si>
  <si>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</si>
  <si>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</si>
  <si>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</si>
  <si>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</si>
  <si>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</si>
  <si>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</si>
  <si>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</si>
  <si>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</si>
  <si>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</si>
  <si>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</si>
  <si>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</si>
  <si>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</si>
  <si>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</si>
  <si>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</si>
  <si>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</si>
  <si>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</si>
  <si>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</si>
  <si>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</si>
  <si>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</si>
  <si>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</si>
  <si>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</si>
  <si>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</si>
  <si>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</si>
  <si>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</si>
  <si>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</si>
  <si>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</si>
  <si>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</si>
  <si>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</si>
  <si>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</si>
  <si>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</si>
  <si>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</si>
  <si>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</si>
  <si>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</si>
  <si>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</si>
  <si>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</si>
  <si>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</si>
  <si>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</si>
  <si>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</si>
  <si>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</si>
  <si>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CLFF_7210$$$1919O05003</t>
  </si>
  <si>
    <t>H000001421</t>
  </si>
  <si>
    <t>FR7240736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</si>
  <si>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</si>
  <si>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</si>
  <si>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</si>
  <si>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</si>
  <si>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</si>
  <si>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</si>
  <si>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</si>
  <si>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</si>
  <si>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</si>
  <si>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</si>
  <si>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</si>
  <si>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</si>
  <si>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</si>
  <si>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</si>
  <si>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</si>
  <si>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</si>
  <si>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</si>
  <si>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</si>
  <si>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</si>
  <si>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</si>
  <si>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</si>
  <si>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</si>
  <si>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FR7259193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</si>
  <si>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</si>
  <si>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</si>
  <si>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</si>
  <si>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</si>
  <si>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</si>
  <si>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</si>
  <si>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</si>
  <si>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</si>
  <si>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</si>
  <si>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</si>
  <si>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</si>
  <si>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</si>
  <si>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</si>
  <si>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FR7253315</t>
  </si>
  <si>
    <t>G000001338</t>
  </si>
  <si>
    <t>CEMERAL_70006302C61901</t>
  </si>
  <si>
    <t>CEMERAL_70006302C85405</t>
  </si>
  <si>
    <t>FR7252687</t>
  </si>
  <si>
    <t>FR7250776</t>
  </si>
  <si>
    <t xml:space="preserve">G000001164 </t>
  </si>
  <si>
    <t>CSCALA_1025$GEHR</t>
  </si>
  <si>
    <t>FR7249989</t>
  </si>
  <si>
    <t>FR7261475</t>
  </si>
  <si>
    <t>L000013788</t>
  </si>
  <si>
    <t>L000013065</t>
  </si>
  <si>
    <t>L000007121</t>
  </si>
  <si>
    <t>L000013677</t>
  </si>
  <si>
    <t>L000006623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</si>
  <si>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</si>
  <si>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</si>
  <si>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</si>
  <si>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</si>
  <si>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</si>
  <si>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</si>
  <si>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</si>
  <si>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</si>
  <si>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</si>
  <si>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</si>
  <si>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</si>
  <si>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</si>
  <si>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>FR7274431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</si>
  <si>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</si>
  <si>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</si>
  <si>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</si>
  <si>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</si>
  <si>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</si>
  <si>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</si>
  <si>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</si>
  <si>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</si>
  <si>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</si>
  <si>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</si>
  <si>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</si>
  <si>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</si>
  <si>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</si>
  <si>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</si>
  <si>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</si>
  <si>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FR7280962</t>
  </si>
  <si>
    <t>CORAERP_MMOR1945.5695</t>
  </si>
  <si>
    <t>FR7283426</t>
  </si>
  <si>
    <t>L000013315</t>
  </si>
  <si>
    <t>L000008350</t>
  </si>
  <si>
    <t>L000009941</t>
  </si>
  <si>
    <t>CPRJ-952024016</t>
  </si>
  <si>
    <t>FR7283753</t>
  </si>
  <si>
    <t>FR7287236</t>
  </si>
  <si>
    <t>G000000874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</si>
  <si>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</si>
  <si>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</si>
  <si>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</si>
  <si>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</si>
  <si>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</si>
  <si>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</si>
  <si>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</si>
  <si>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</si>
  <si>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</si>
  <si>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</si>
  <si>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</si>
  <si>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</si>
  <si>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</si>
  <si>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</si>
  <si>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</si>
  <si>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</si>
  <si>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</si>
  <si>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</si>
  <si>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</si>
  <si>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</si>
  <si>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</si>
  <si>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</si>
  <si>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</si>
  <si>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</si>
  <si>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</si>
  <si>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</si>
  <si>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</si>
  <si>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</si>
  <si>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</si>
  <si>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</si>
  <si>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</si>
  <si>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</si>
  <si>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</si>
  <si>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</si>
  <si>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</si>
  <si>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</si>
  <si>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</si>
  <si>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G000000145 </t>
  </si>
  <si>
    <t>FR7303087</t>
  </si>
  <si>
    <t>FR7311725</t>
  </si>
  <si>
    <t>P000000658</t>
  </si>
  <si>
    <t>FR7311374</t>
  </si>
  <si>
    <t>G000000894</t>
  </si>
  <si>
    <t>FR7311013</t>
  </si>
  <si>
    <t>CNOW_7210$$$0000056667</t>
  </si>
  <si>
    <t>G000000631</t>
  </si>
  <si>
    <t>L000013187</t>
  </si>
  <si>
    <t>CPRJ-13870</t>
  </si>
  <si>
    <t>CPRJ-9820220011</t>
  </si>
  <si>
    <t>CPRJ-9820230002</t>
  </si>
  <si>
    <t>CPRJ-9820230003</t>
  </si>
  <si>
    <t>FR7317802</t>
  </si>
  <si>
    <t>FR7317532</t>
  </si>
  <si>
    <t>FR7319861</t>
  </si>
  <si>
    <t>FR7319903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</si>
  <si>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</si>
  <si>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</si>
  <si>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</si>
  <si>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</si>
  <si>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</si>
  <si>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</si>
  <si>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</si>
  <si>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</si>
  <si>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</si>
  <si>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</si>
  <si>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</si>
  <si>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</si>
  <si>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</si>
  <si>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</si>
  <si>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</si>
  <si>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</si>
  <si>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</si>
  <si>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FR7320399</t>
  </si>
  <si>
    <t>G000001374</t>
  </si>
  <si>
    <t>G000001183</t>
  </si>
  <si>
    <t>FR7320867</t>
  </si>
  <si>
    <t>FR7322183</t>
  </si>
  <si>
    <t>CLFF_7210$$$2148TASA00_IO</t>
  </si>
  <si>
    <t>CLFF_7210$$$2148TASA00</t>
  </si>
  <si>
    <t>FR7318069</t>
  </si>
  <si>
    <t>P000001271</t>
  </si>
  <si>
    <t>P000001268</t>
  </si>
  <si>
    <t>P000001273</t>
  </si>
  <si>
    <t>FR7324585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</si>
  <si>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</si>
  <si>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</si>
  <si>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</si>
  <si>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</si>
  <si>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</si>
  <si>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</si>
  <si>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</si>
  <si>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</si>
  <si>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</si>
  <si>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</si>
  <si>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</si>
  <si>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</si>
  <si>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</si>
  <si>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</si>
  <si>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</si>
  <si>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</si>
  <si>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</si>
  <si>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</si>
  <si>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</si>
  <si>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H000000336</t>
  </si>
  <si>
    <t>H000000369</t>
  </si>
  <si>
    <t>H000000346</t>
  </si>
  <si>
    <t>H000000353</t>
  </si>
  <si>
    <t>H000000359</t>
  </si>
  <si>
    <t>Dan John Magada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</si>
  <si>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</si>
  <si>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</si>
  <si>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</si>
  <si>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</si>
  <si>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</si>
  <si>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</si>
  <si>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</si>
  <si>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</si>
  <si>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</si>
  <si>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</si>
  <si>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</si>
  <si>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</si>
  <si>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</si>
  <si>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</si>
  <si>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</si>
  <si>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</si>
  <si>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</si>
  <si>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</si>
  <si>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</si>
  <si>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</si>
  <si>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</si>
  <si>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</si>
  <si>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</si>
  <si>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</si>
  <si>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</si>
  <si>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</si>
  <si>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</si>
  <si>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</si>
  <si>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</si>
  <si>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</si>
  <si>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</si>
  <si>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</si>
  <si>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FR7336709</t>
  </si>
  <si>
    <t>FR7336726</t>
  </si>
  <si>
    <t>FR7339023</t>
  </si>
  <si>
    <t>FR7339740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</si>
  <si>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</si>
  <si>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</si>
  <si>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</si>
  <si>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</si>
  <si>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</si>
  <si>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</si>
  <si>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</si>
  <si>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</si>
  <si>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</si>
  <si>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</si>
  <si>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</si>
  <si>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</si>
  <si>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</si>
  <si>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</si>
  <si>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</si>
  <si>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</si>
  <si>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</si>
  <si>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</si>
  <si>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</si>
  <si>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</si>
  <si>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</si>
  <si>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</si>
  <si>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</si>
  <si>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</si>
  <si>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FR7345542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</si>
  <si>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</si>
  <si>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</si>
  <si>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</si>
  <si>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</si>
  <si>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</si>
  <si>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</si>
  <si>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</si>
  <si>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</si>
  <si>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</si>
  <si>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</si>
  <si>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</si>
  <si>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</si>
  <si>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</si>
  <si>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FR7352048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</si>
  <si>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</si>
  <si>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</si>
  <si>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</si>
  <si>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</si>
  <si>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</si>
  <si>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</si>
  <si>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</si>
  <si>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</si>
  <si>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>FR7352779</t>
  </si>
  <si>
    <t>FR7354774</t>
  </si>
  <si>
    <t>CEMERAL_64010010990901</t>
  </si>
  <si>
    <t>CEMERAL_70006101992001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</si>
  <si>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</si>
  <si>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</si>
  <si>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</si>
  <si>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</si>
  <si>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</si>
  <si>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CEMERAL_700063029905RA</t>
  </si>
  <si>
    <t>CEMERAL_70006502991734</t>
  </si>
  <si>
    <t>CEMERAL_70007001580588</t>
  </si>
  <si>
    <t>CEMERAL_70007102171811</t>
  </si>
  <si>
    <t>CFLTFLE_1044LSTC</t>
  </si>
  <si>
    <t>CFLTFLE_10548-151-RMTC</t>
  </si>
  <si>
    <t>CFLTFLE_1798C15</t>
  </si>
  <si>
    <t>CFLTFLE_22450000002762</t>
  </si>
  <si>
    <t>CLFF_7210$$$1756OF0007</t>
  </si>
  <si>
    <t>CLFF_7210$$$1937L52686</t>
  </si>
  <si>
    <t>CLFF_7210$$$2088L50001</t>
  </si>
  <si>
    <t>CLFF_7210$$$2102OF0002</t>
  </si>
  <si>
    <t>CLFF_7210$$$2103OF0001</t>
  </si>
  <si>
    <t>CLFF_7210$$$2123L50008</t>
  </si>
  <si>
    <t>CLFF_7210$$$2125C00005</t>
  </si>
  <si>
    <t>CLFF_7210$$$2148L50220</t>
  </si>
  <si>
    <t>CNOW_7210$$$0000010152</t>
  </si>
  <si>
    <t>CNOW_7210$$$0000040459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</si>
  <si>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</si>
  <si>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</si>
  <si>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</si>
  <si>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</si>
  <si>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</si>
  <si>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</si>
  <si>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CORAERP_MMOR1945.5246</t>
  </si>
  <si>
    <t>CORAERP_MMOR1945.6520</t>
  </si>
  <si>
    <t>CSCALA_1042$LSRG</t>
  </si>
  <si>
    <t>CTEMPEU_1000FR60101010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</si>
  <si>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</si>
  <si>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</si>
  <si>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</si>
  <si>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</si>
  <si>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</si>
  <si>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</si>
  <si>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</si>
  <si>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</si>
  <si>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</si>
  <si>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</si>
  <si>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</si>
  <si>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</si>
  <si>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</si>
  <si>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</si>
  <si>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</si>
  <si>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</si>
  <si>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</si>
  <si>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</si>
  <si>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</si>
  <si>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</si>
  <si>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</si>
  <si>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</si>
  <si>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</si>
  <si>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</si>
  <si>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</si>
  <si>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</si>
  <si>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</si>
  <si>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</si>
  <si>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</si>
  <si>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</si>
  <si>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</si>
  <si>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</si>
  <si>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</si>
  <si>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</si>
  <si>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</si>
  <si>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L000013810</t>
  </si>
  <si>
    <t>L000013831</t>
  </si>
  <si>
    <t>L000013789</t>
  </si>
  <si>
    <t>FR7356287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</si>
  <si>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</si>
  <si>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</si>
  <si>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</si>
  <si>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</si>
  <si>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</si>
  <si>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</si>
  <si>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</si>
  <si>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</si>
  <si>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L000013864</t>
  </si>
  <si>
    <t>FR7357987</t>
  </si>
  <si>
    <t>P000001227</t>
  </si>
  <si>
    <t>P000001231</t>
  </si>
  <si>
    <t>P000001126</t>
  </si>
  <si>
    <t>D00126600000000</t>
  </si>
  <si>
    <t>D00128100000000</t>
  </si>
  <si>
    <t>D00128500000000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</si>
  <si>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</si>
  <si>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</si>
  <si>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</si>
  <si>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</si>
  <si>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</si>
  <si>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</si>
  <si>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</si>
  <si>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</si>
  <si>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</si>
  <si>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CSCALA_1820$Q300_E65</t>
  </si>
  <si>
    <t>FR7368448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</si>
  <si>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</si>
  <si>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</si>
  <si>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</si>
  <si>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</si>
  <si>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</si>
  <si>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</si>
  <si>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</si>
  <si>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L000012393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</si>
  <si>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</si>
  <si>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</si>
  <si>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</si>
  <si>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</si>
  <si>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</si>
  <si>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</si>
  <si>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</si>
  <si>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</si>
  <si>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</si>
  <si>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</si>
  <si>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</si>
  <si>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</si>
  <si>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</si>
  <si>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</si>
  <si>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</si>
  <si>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</si>
  <si>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</si>
  <si>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</si>
  <si>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</si>
  <si>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</si>
  <si>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</si>
  <si>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</si>
  <si>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</si>
  <si>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</si>
  <si>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</si>
  <si>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</si>
  <si>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</si>
  <si>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</si>
  <si>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</si>
  <si>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</si>
  <si>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CSCALA_1785$610_110</t>
  </si>
  <si>
    <t>CSCALA_1872$70_C40</t>
  </si>
  <si>
    <t>CSCALA_1872$100_C20</t>
  </si>
  <si>
    <t>CSCALA_1022$521_SPC</t>
  </si>
  <si>
    <t>CSCALA_1022$ONB_SER</t>
  </si>
  <si>
    <t>CSCALA_1022$FST_PRM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</si>
  <si>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</si>
  <si>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</si>
  <si>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</si>
  <si>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</si>
  <si>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</si>
  <si>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</si>
  <si>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</si>
  <si>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</si>
  <si>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</si>
  <si>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</si>
  <si>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</si>
  <si>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</si>
  <si>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</si>
  <si>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</si>
  <si>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</si>
  <si>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</si>
  <si>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</si>
  <si>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</si>
  <si>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</si>
  <si>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</si>
  <si>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</si>
  <si>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</si>
  <si>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</si>
  <si>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</si>
  <si>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</si>
  <si>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</si>
  <si>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</si>
  <si>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</si>
  <si>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</si>
  <si>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</si>
  <si>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</si>
  <si>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</si>
  <si>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</si>
  <si>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</si>
  <si>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</si>
  <si>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</si>
  <si>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</si>
  <si>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</si>
  <si>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</si>
  <si>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</si>
  <si>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</si>
  <si>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</si>
  <si>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</si>
  <si>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</si>
  <si>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</si>
  <si>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</si>
  <si>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</si>
  <si>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</si>
  <si>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</si>
  <si>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</si>
  <si>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</si>
  <si>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</si>
  <si>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</si>
  <si>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</si>
  <si>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</si>
  <si>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</si>
  <si>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</si>
  <si>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</si>
  <si>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</si>
  <si>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</si>
  <si>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</si>
  <si>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</si>
  <si>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</si>
  <si>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</si>
  <si>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</si>
  <si>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</si>
  <si>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</si>
  <si>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</si>
  <si>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</si>
  <si>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</si>
  <si>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</si>
  <si>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</si>
  <si>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</si>
  <si>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</si>
  <si>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</si>
  <si>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</si>
  <si>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</si>
  <si>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</si>
  <si>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</si>
  <si>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</si>
  <si>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</si>
  <si>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</si>
  <si>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</si>
  <si>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</si>
  <si>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</si>
  <si>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</si>
  <si>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</si>
  <si>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</si>
  <si>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</si>
  <si>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</si>
  <si>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</si>
  <si>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</si>
  <si>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</si>
  <si>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</si>
  <si>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</si>
  <si>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</si>
  <si>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</si>
  <si>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</si>
  <si>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</si>
  <si>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</si>
  <si>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</si>
  <si>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</si>
  <si>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</si>
  <si>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</si>
  <si>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</si>
  <si>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</si>
  <si>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</si>
  <si>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</si>
  <si>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</si>
  <si>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</si>
  <si>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</si>
  <si>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</si>
  <si>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</si>
  <si>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</si>
  <si>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</si>
  <si>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</si>
  <si>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</si>
  <si>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</si>
  <si>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</si>
  <si>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</si>
  <si>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</si>
  <si>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</si>
  <si>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</si>
  <si>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</si>
  <si>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</si>
  <si>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</si>
  <si>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</si>
  <si>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</si>
  <si>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</si>
  <si>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</si>
  <si>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</si>
  <si>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</si>
  <si>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</si>
  <si>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</si>
  <si>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</si>
  <si>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</si>
  <si>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</si>
  <si>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</si>
  <si>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</si>
  <si>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</si>
  <si>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</si>
  <si>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</si>
  <si>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</si>
  <si>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</si>
  <si>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</si>
  <si>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</si>
  <si>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</si>
  <si>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</si>
  <si>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</si>
  <si>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</si>
  <si>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</si>
  <si>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</si>
  <si>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</si>
  <si>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</si>
  <si>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</si>
  <si>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</si>
  <si>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</si>
  <si>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</si>
  <si>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</si>
  <si>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</si>
  <si>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</si>
  <si>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</si>
  <si>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</si>
  <si>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</si>
  <si>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</si>
  <si>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</si>
  <si>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</si>
  <si>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</si>
  <si>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</si>
  <si>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</si>
  <si>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</si>
  <si>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</si>
  <si>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</si>
  <si>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</si>
  <si>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</si>
  <si>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</si>
  <si>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</si>
  <si>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</si>
  <si>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</si>
  <si>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</si>
  <si>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</si>
  <si>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</si>
  <si>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</si>
  <si>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</si>
  <si>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</si>
  <si>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</si>
  <si>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</si>
  <si>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</si>
  <si>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</si>
  <si>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</si>
  <si>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</si>
  <si>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</si>
  <si>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</si>
  <si>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</si>
  <si>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</si>
  <si>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</si>
  <si>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</si>
  <si>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</si>
  <si>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</si>
  <si>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</si>
  <si>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</si>
  <si>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</si>
  <si>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</si>
  <si>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</si>
  <si>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</si>
  <si>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</si>
  <si>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</si>
  <si>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</si>
  <si>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</si>
  <si>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</si>
  <si>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</si>
  <si>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</si>
  <si>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</si>
  <si>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</si>
  <si>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</si>
  <si>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</si>
  <si>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</si>
  <si>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</si>
  <si>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</si>
  <si>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</si>
  <si>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</si>
  <si>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</si>
  <si>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</si>
  <si>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</si>
  <si>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</si>
  <si>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</si>
  <si>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</si>
  <si>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</si>
  <si>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</si>
  <si>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</si>
  <si>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</si>
  <si>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</si>
  <si>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</si>
  <si>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</si>
  <si>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</si>
  <si>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</si>
  <si>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</si>
  <si>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</si>
  <si>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</si>
  <si>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</si>
  <si>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</si>
  <si>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</si>
  <si>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</si>
  <si>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</si>
  <si>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</si>
  <si>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</si>
  <si>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</si>
  <si>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</si>
  <si>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</si>
  <si>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</si>
  <si>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</si>
  <si>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</si>
  <si>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</si>
  <si>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</si>
  <si>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</si>
  <si>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</si>
  <si>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</si>
  <si>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</si>
  <si>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</si>
  <si>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</si>
  <si>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</si>
  <si>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</si>
  <si>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</si>
  <si>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</si>
  <si>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</si>
  <si>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</si>
  <si>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</si>
  <si>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</si>
  <si>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</si>
  <si>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</si>
  <si>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</si>
  <si>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</si>
  <si>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</si>
  <si>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</si>
  <si>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</si>
  <si>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</si>
  <si>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</si>
  <si>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</si>
  <si>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</si>
  <si>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</si>
  <si>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</si>
  <si>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</si>
  <si>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</si>
  <si>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</si>
  <si>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</si>
  <si>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</si>
  <si>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</si>
  <si>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</si>
  <si>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</si>
  <si>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</si>
  <si>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</si>
  <si>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</si>
  <si>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</si>
  <si>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</si>
  <si>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</si>
  <si>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</si>
  <si>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</si>
  <si>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</si>
  <si>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</si>
  <si>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</si>
  <si>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</si>
  <si>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</si>
  <si>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</si>
  <si>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</si>
  <si>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</si>
  <si>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</si>
  <si>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</si>
  <si>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</si>
  <si>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</si>
  <si>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</si>
  <si>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</si>
  <si>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</si>
  <si>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</si>
  <si>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</si>
  <si>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</si>
  <si>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</si>
  <si>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</si>
  <si>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</si>
  <si>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</si>
  <si>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</si>
  <si>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</si>
  <si>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</si>
  <si>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</si>
  <si>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</si>
  <si>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</si>
  <si>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</si>
  <si>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</si>
  <si>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</si>
  <si>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</si>
  <si>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FR7374774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</si>
  <si>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</si>
  <si>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</si>
  <si>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</si>
  <si>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</si>
  <si>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</si>
  <si>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</si>
  <si>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</si>
  <si>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</si>
  <si>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</si>
  <si>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</si>
  <si>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</si>
  <si>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</si>
  <si>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</si>
  <si>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CITR_1000$$$1022ITE</t>
  </si>
  <si>
    <t>FR7380686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</si>
  <si>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</si>
  <si>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</si>
  <si>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</si>
  <si>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</si>
  <si>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</si>
  <si>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</si>
  <si>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</si>
  <si>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</si>
  <si>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</si>
  <si>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</si>
  <si>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</si>
  <si>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</si>
  <si>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</si>
  <si>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</si>
  <si>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</si>
  <si>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</si>
  <si>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</si>
  <si>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</si>
  <si>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</si>
  <si>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</si>
  <si>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</si>
  <si>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</si>
  <si>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</si>
  <si>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</si>
  <si>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</si>
  <si>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</si>
  <si>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</si>
  <si>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</si>
  <si>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</si>
  <si>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</si>
  <si>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</si>
  <si>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</si>
  <si>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</si>
  <si>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</si>
  <si>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FR7416050</t>
  </si>
  <si>
    <t>ILEAN_006010001401</t>
  </si>
  <si>
    <t>ILEAN_006010001420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</si>
  <si>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</si>
  <si>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</si>
  <si>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</si>
  <si>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</si>
  <si>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</si>
  <si>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</si>
  <si>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</si>
  <si>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</si>
  <si>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</si>
  <si>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</si>
  <si>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</si>
  <si>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</si>
  <si>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</si>
  <si>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</si>
  <si>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</si>
  <si>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</si>
  <si>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</si>
  <si>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</si>
  <si>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</si>
  <si>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</si>
  <si>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</si>
  <si>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</si>
  <si>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</si>
  <si>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</si>
  <si>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</si>
  <si>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</si>
  <si>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</si>
  <si>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</si>
  <si>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</si>
  <si>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</si>
  <si>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</si>
  <si>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</si>
  <si>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</si>
  <si>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</si>
  <si>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</si>
  <si>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</si>
  <si>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</si>
  <si>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</si>
  <si>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</si>
  <si>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</si>
  <si>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</si>
  <si>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</si>
  <si>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</si>
  <si>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</si>
  <si>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</si>
  <si>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</si>
  <si>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</si>
  <si>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</si>
  <si>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</si>
  <si>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</si>
  <si>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</si>
  <si>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</si>
  <si>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</si>
  <si>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</si>
  <si>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</si>
  <si>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</si>
  <si>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</si>
  <si>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</si>
  <si>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</si>
  <si>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</si>
  <si>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</si>
  <si>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</si>
  <si>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</si>
  <si>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</si>
  <si>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</si>
  <si>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</si>
  <si>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</si>
  <si>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</si>
  <si>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</si>
  <si>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</si>
  <si>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</si>
  <si>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</si>
  <si>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</si>
  <si>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</si>
  <si>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</si>
  <si>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</si>
  <si>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</si>
  <si>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</si>
  <si>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</si>
  <si>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</si>
  <si>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</si>
  <si>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</si>
  <si>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</si>
  <si>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</si>
  <si>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</si>
  <si>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</si>
  <si>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</si>
  <si>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</si>
  <si>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</si>
  <si>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</si>
  <si>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</si>
  <si>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</si>
  <si>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</si>
  <si>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</si>
  <si>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</si>
  <si>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</si>
  <si>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</si>
  <si>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</si>
  <si>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</si>
  <si>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</si>
  <si>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FR7418966</t>
  </si>
  <si>
    <t>FR7419978</t>
  </si>
  <si>
    <t>PC00011842</t>
  </si>
  <si>
    <t>L000013495</t>
  </si>
  <si>
    <t>FR7425378</t>
  </si>
  <si>
    <t>FR7426909</t>
  </si>
  <si>
    <t>ITEMPNA_001040000036</t>
  </si>
  <si>
    <t>H201804020</t>
  </si>
  <si>
    <t>H000000974</t>
  </si>
  <si>
    <t>FR7428161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</si>
  <si>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</si>
  <si>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</si>
  <si>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</si>
  <si>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</si>
  <si>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</si>
  <si>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</si>
  <si>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>G000001325</t>
  </si>
  <si>
    <t>FR7449455</t>
  </si>
  <si>
    <t>CLFF_7210$$$2068TAUA01</t>
  </si>
  <si>
    <t>L000013447</t>
  </si>
  <si>
    <t>P000000179 EL-PS-OU Site Urbana, USA</t>
  </si>
  <si>
    <t>CFLTFLE_17710000514000</t>
  </si>
  <si>
    <t>FR7446458</t>
  </si>
  <si>
    <t>H000002268</t>
  </si>
  <si>
    <t>G000000233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</si>
  <si>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</si>
  <si>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</si>
  <si>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</si>
  <si>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</si>
  <si>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</si>
  <si>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</si>
  <si>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</si>
  <si>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</si>
  <si>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</si>
  <si>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</si>
  <si>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</si>
  <si>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</si>
  <si>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</si>
  <si>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</si>
  <si>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</si>
  <si>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</si>
  <si>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</si>
  <si>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</si>
  <si>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</si>
  <si>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</si>
  <si>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</si>
  <si>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</si>
  <si>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</si>
  <si>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</si>
  <si>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</si>
  <si>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</si>
  <si>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</si>
  <si>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</si>
  <si>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</si>
  <si>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</si>
  <si>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</si>
  <si>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</si>
  <si>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</si>
  <si>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</si>
  <si>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</si>
  <si>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</si>
  <si>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</si>
  <si>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</si>
  <si>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</si>
  <si>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</si>
  <si>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</si>
  <si>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</si>
  <si>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</si>
  <si>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</si>
  <si>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</si>
  <si>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</si>
  <si>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</si>
  <si>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</si>
  <si>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</si>
  <si>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</si>
  <si>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</si>
  <si>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</si>
  <si>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</si>
  <si>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</si>
  <si>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</si>
  <si>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</si>
  <si>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</si>
  <si>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</si>
  <si>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</si>
  <si>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</si>
  <si>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</si>
  <si>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</si>
  <si>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</si>
  <si>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</si>
  <si>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</si>
  <si>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</si>
  <si>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</si>
  <si>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</si>
  <si>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</si>
  <si>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</si>
  <si>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</si>
  <si>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</si>
  <si>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</si>
  <si>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</si>
  <si>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</si>
  <si>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</si>
  <si>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</si>
  <si>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</si>
  <si>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</si>
  <si>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</si>
  <si>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FR7461875</t>
  </si>
  <si>
    <t>Nikolaos Antonopoulos</t>
  </si>
  <si>
    <t>FR7465457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</si>
  <si>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</si>
  <si>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</si>
  <si>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</si>
  <si>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</si>
  <si>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</si>
  <si>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</si>
  <si>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</si>
  <si>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</si>
  <si>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</si>
  <si>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</si>
  <si>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</si>
  <si>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</si>
  <si>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</si>
  <si>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</si>
  <si>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</si>
  <si>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</si>
  <si>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</si>
  <si>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</si>
  <si>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</si>
  <si>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</si>
  <si>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</si>
  <si>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</si>
  <si>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</si>
  <si>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</si>
  <si>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</si>
  <si>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</si>
  <si>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</si>
  <si>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</si>
  <si>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</si>
  <si>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</si>
  <si>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</si>
  <si>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</si>
  <si>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</si>
  <si>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</si>
  <si>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</si>
  <si>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</si>
  <si>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</si>
  <si>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</si>
  <si>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</si>
  <si>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</si>
  <si>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</si>
  <si>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</si>
  <si>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</si>
  <si>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</si>
  <si>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</si>
  <si>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</si>
  <si>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</si>
  <si>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</si>
  <si>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</si>
  <si>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</si>
  <si>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</si>
  <si>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</si>
  <si>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</si>
  <si>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</si>
  <si>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</si>
  <si>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</si>
  <si>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</si>
  <si>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</si>
  <si>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</si>
  <si>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</si>
  <si>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</si>
  <si>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</si>
  <si>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</si>
  <si>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</si>
  <si>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</si>
  <si>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</si>
  <si>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</si>
  <si>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</si>
  <si>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</si>
  <si>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</si>
  <si>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</si>
  <si>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</si>
  <si>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</si>
  <si>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</si>
  <si>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</si>
  <si>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</si>
  <si>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</si>
  <si>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</si>
  <si>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</si>
  <si>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</si>
  <si>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</si>
  <si>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</si>
  <si>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</si>
  <si>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</si>
  <si>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</si>
  <si>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</si>
  <si>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</si>
  <si>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</si>
  <si>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</si>
  <si>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</si>
  <si>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</si>
  <si>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</si>
  <si>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</si>
  <si>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</si>
  <si>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</si>
  <si>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</si>
  <si>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</si>
  <si>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</si>
  <si>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</si>
  <si>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</si>
  <si>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</si>
  <si>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</si>
  <si>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</si>
  <si>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</si>
  <si>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</si>
  <si>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</si>
  <si>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</si>
  <si>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</si>
  <si>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</si>
  <si>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</si>
  <si>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</si>
  <si>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</si>
  <si>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</si>
  <si>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</si>
  <si>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</si>
  <si>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</si>
  <si>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</si>
  <si>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</si>
  <si>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</si>
  <si>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</si>
  <si>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</si>
  <si>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</si>
  <si>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</si>
  <si>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</si>
  <si>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</si>
  <si>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</si>
  <si>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</si>
  <si>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</si>
  <si>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</si>
  <si>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</si>
  <si>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</si>
  <si>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</si>
  <si>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</si>
  <si>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</si>
  <si>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</si>
  <si>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</si>
  <si>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</si>
  <si>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</si>
  <si>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</si>
  <si>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</si>
  <si>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</si>
  <si>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</si>
  <si>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</si>
  <si>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</si>
  <si>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</si>
  <si>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</si>
  <si>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</si>
  <si>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</si>
  <si>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</si>
  <si>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</si>
  <si>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</si>
  <si>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</si>
  <si>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</si>
  <si>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</si>
  <si>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</si>
  <si>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</si>
  <si>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</si>
  <si>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</si>
  <si>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</si>
  <si>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</si>
  <si>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</si>
  <si>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</si>
  <si>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</si>
  <si>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</si>
  <si>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</si>
  <si>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</si>
  <si>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</si>
  <si>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</si>
  <si>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</si>
  <si>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</si>
  <si>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</si>
  <si>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</si>
  <si>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</si>
  <si>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</si>
  <si>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</si>
  <si>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</si>
  <si>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</si>
  <si>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</si>
  <si>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</si>
  <si>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</si>
  <si>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</si>
  <si>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</si>
  <si>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</si>
  <si>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</si>
  <si>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</si>
  <si>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</si>
  <si>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</si>
  <si>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</si>
  <si>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</si>
  <si>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</si>
  <si>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</si>
  <si>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</si>
  <si>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</si>
  <si>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</si>
  <si>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</si>
  <si>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</si>
  <si>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</si>
  <si>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</si>
  <si>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</si>
  <si>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</si>
  <si>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</si>
  <si>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</si>
  <si>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</si>
  <si>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</si>
  <si>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</si>
  <si>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</si>
  <si>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</si>
  <si>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</si>
  <si>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</si>
  <si>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</si>
  <si>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</si>
  <si>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</si>
  <si>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</si>
  <si>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</si>
  <si>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</si>
  <si>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</si>
  <si>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</si>
  <si>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</si>
  <si>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</si>
  <si>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</si>
  <si>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</si>
  <si>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</si>
  <si>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</si>
  <si>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</si>
  <si>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</si>
  <si>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</si>
  <si>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</si>
  <si>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</si>
  <si>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</si>
  <si>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</si>
  <si>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</si>
  <si>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</si>
  <si>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</si>
  <si>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</si>
  <si>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</si>
  <si>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</si>
  <si>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</si>
  <si>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</si>
  <si>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</si>
  <si>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</si>
  <si>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</si>
  <si>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</si>
  <si>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</si>
  <si>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</si>
  <si>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</si>
  <si>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</si>
  <si>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</si>
  <si>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</si>
  <si>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</si>
  <si>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</si>
  <si>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</si>
  <si>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</si>
  <si>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</si>
  <si>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</si>
  <si>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</si>
  <si>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</si>
  <si>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</si>
  <si>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</si>
  <si>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</si>
  <si>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</si>
  <si>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</si>
  <si>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</si>
  <si>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</si>
  <si>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</si>
  <si>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</si>
  <si>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</si>
  <si>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</si>
  <si>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</si>
  <si>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</si>
  <si>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</si>
  <si>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</si>
  <si>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</si>
  <si>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</si>
  <si>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</si>
  <si>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</si>
  <si>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</si>
  <si>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</si>
  <si>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</si>
  <si>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</si>
  <si>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</si>
  <si>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</si>
  <si>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</si>
  <si>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</si>
  <si>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</si>
  <si>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</si>
  <si>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</si>
  <si>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</si>
  <si>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</si>
  <si>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</si>
  <si>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</si>
  <si>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</si>
  <si>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</si>
  <si>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</si>
  <si>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</si>
  <si>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</si>
  <si>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</si>
  <si>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</si>
  <si>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</si>
  <si>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</si>
  <si>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</si>
  <si>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</si>
  <si>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</si>
  <si>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</si>
  <si>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</si>
  <si>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</si>
  <si>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</si>
  <si>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</si>
  <si>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</si>
  <si>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</si>
  <si>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</si>
  <si>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</si>
  <si>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</si>
  <si>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</si>
  <si>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</si>
  <si>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</si>
  <si>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</si>
  <si>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</si>
  <si>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</si>
  <si>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</si>
  <si>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</si>
  <si>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</si>
  <si>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</si>
  <si>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</si>
  <si>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</si>
  <si>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</si>
  <si>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</si>
  <si>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</si>
  <si>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</si>
  <si>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</si>
  <si>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</si>
  <si>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</si>
  <si>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</si>
  <si>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</si>
  <si>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</si>
  <si>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</si>
  <si>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</si>
  <si>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H000004394</t>
  </si>
  <si>
    <t>FR7467597</t>
  </si>
  <si>
    <t>G000001227</t>
  </si>
  <si>
    <t>G000000119</t>
  </si>
  <si>
    <t>FR7468738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</si>
  <si>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</si>
  <si>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</si>
  <si>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</si>
  <si>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</si>
  <si>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</si>
  <si>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</si>
  <si>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</si>
  <si>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</si>
  <si>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</si>
  <si>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</si>
  <si>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</si>
  <si>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</si>
  <si>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>FR7477845</t>
  </si>
  <si>
    <t>CLFF_KR00$$$KR03GHR119</t>
  </si>
  <si>
    <t>CLFF_7210$$$1937TMCZ80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</si>
  <si>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</si>
  <si>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</si>
  <si>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</si>
  <si>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</si>
  <si>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</si>
  <si>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</si>
  <si>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</si>
  <si>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</si>
  <si>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</si>
  <si>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</si>
  <si>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</si>
  <si>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</si>
  <si>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</si>
  <si>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</si>
  <si>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</si>
  <si>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</si>
  <si>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</si>
  <si>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</si>
  <si>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</si>
  <si>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</si>
  <si>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</si>
  <si>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</si>
  <si>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</si>
  <si>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</si>
  <si>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</si>
  <si>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</si>
  <si>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</si>
  <si>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</si>
  <si>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</si>
  <si>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</si>
  <si>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</si>
  <si>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</si>
  <si>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</si>
  <si>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</si>
  <si>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</si>
  <si>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</si>
  <si>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</si>
  <si>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</si>
  <si>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</si>
  <si>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</si>
  <si>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</si>
  <si>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</si>
  <si>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</si>
  <si>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</si>
  <si>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</si>
  <si>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</si>
  <si>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</si>
  <si>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</si>
  <si>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</si>
  <si>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</si>
  <si>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</si>
  <si>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</si>
  <si>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</si>
  <si>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</si>
  <si>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</si>
  <si>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</si>
  <si>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</si>
  <si>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</si>
  <si>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</si>
  <si>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</si>
  <si>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</si>
  <si>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</si>
  <si>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</si>
  <si>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</si>
  <si>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</si>
  <si>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</si>
  <si>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</si>
  <si>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</si>
  <si>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</si>
  <si>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</si>
  <si>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</si>
  <si>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</si>
  <si>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</si>
  <si>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</si>
  <si>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</si>
  <si>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</si>
  <si>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L000010020</t>
  </si>
  <si>
    <t>L000013153</t>
  </si>
  <si>
    <t>FR7517047</t>
  </si>
  <si>
    <t>f3</t>
  </si>
  <si>
    <t>FR7519490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</si>
  <si>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</si>
  <si>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</si>
  <si>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</si>
  <si>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</si>
  <si>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</si>
  <si>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</si>
  <si>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</si>
  <si>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</si>
  <si>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</si>
  <si>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</si>
  <si>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</si>
  <si>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</si>
  <si>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</si>
  <si>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</si>
  <si>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</si>
  <si>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</si>
  <si>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</si>
  <si>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</si>
  <si>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</si>
  <si>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</si>
  <si>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</si>
  <si>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L000013375</t>
  </si>
  <si>
    <t>L000013120</t>
  </si>
  <si>
    <t>L000013436</t>
  </si>
  <si>
    <t>L000013276</t>
  </si>
  <si>
    <t>L000011306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</si>
  <si>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</si>
  <si>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</si>
  <si>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</si>
  <si>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</si>
  <si>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</si>
  <si>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</si>
  <si>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</si>
  <si>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</si>
  <si>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</si>
  <si>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</si>
  <si>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</si>
  <si>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</si>
  <si>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</si>
  <si>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</si>
  <si>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</si>
  <si>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</si>
  <si>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</si>
  <si>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</si>
  <si>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</si>
  <si>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</si>
  <si>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</si>
  <si>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</si>
  <si>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</si>
  <si>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</si>
  <si>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CSCALA_1758$0000011405</t>
  </si>
  <si>
    <t>CSCALA_1758$PSE</t>
  </si>
  <si>
    <t>CSCALA_1758$GFERP</t>
  </si>
  <si>
    <t>CSCALA_1758$0000017003</t>
  </si>
  <si>
    <t>CSCALA_1758$0000011014</t>
  </si>
  <si>
    <t>CSCALA_1758$0000011104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</si>
  <si>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</si>
  <si>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</si>
  <si>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</si>
  <si>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</si>
  <si>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</si>
  <si>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</si>
  <si>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</si>
  <si>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</si>
  <si>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</si>
  <si>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</si>
  <si>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</si>
  <si>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</si>
  <si>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</si>
  <si>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</si>
  <si>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</si>
  <si>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</si>
  <si>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</si>
  <si>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</si>
  <si>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</si>
  <si>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</si>
  <si>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</si>
  <si>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</si>
  <si>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</si>
  <si>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</si>
  <si>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</si>
  <si>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</si>
  <si>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</si>
  <si>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</si>
  <si>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</si>
  <si>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</si>
  <si>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</si>
  <si>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</si>
  <si>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</si>
  <si>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</si>
  <si>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</si>
  <si>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</si>
  <si>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</si>
  <si>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</si>
  <si>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</si>
  <si>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</si>
  <si>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</si>
  <si>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</si>
  <si>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</si>
  <si>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</si>
  <si>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</si>
  <si>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</si>
  <si>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</si>
  <si>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</si>
  <si>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</si>
  <si>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</si>
  <si>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</si>
  <si>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</si>
  <si>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</si>
  <si>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</si>
  <si>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</si>
  <si>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</si>
  <si>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</si>
  <si>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</si>
  <si>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</si>
  <si>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</si>
  <si>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</si>
  <si>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</si>
  <si>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</si>
  <si>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</si>
  <si>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</si>
  <si>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</si>
  <si>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</si>
  <si>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</si>
  <si>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</si>
  <si>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</si>
  <si>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</si>
  <si>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</si>
  <si>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</si>
  <si>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</si>
  <si>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</si>
  <si>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</si>
  <si>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</si>
  <si>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</si>
  <si>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</si>
  <si>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</si>
  <si>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</si>
  <si>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</si>
  <si>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</si>
  <si>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</si>
  <si>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</si>
  <si>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</si>
  <si>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</si>
  <si>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</si>
  <si>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</si>
  <si>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</si>
  <si>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</si>
  <si>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</si>
  <si>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</si>
  <si>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</si>
  <si>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</si>
  <si>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</si>
  <si>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</si>
  <si>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</si>
  <si>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</si>
  <si>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</si>
  <si>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</si>
  <si>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</si>
  <si>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</si>
  <si>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</si>
  <si>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</si>
  <si>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</si>
  <si>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</si>
  <si>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</si>
  <si>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</si>
  <si>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</si>
  <si>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</si>
  <si>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</si>
  <si>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</si>
  <si>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</si>
  <si>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</si>
  <si>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</si>
  <si>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</si>
  <si>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</si>
  <si>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</si>
  <si>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</si>
  <si>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</si>
  <si>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</si>
  <si>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</si>
  <si>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</si>
  <si>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</si>
  <si>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</si>
  <si>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</si>
  <si>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</si>
  <si>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</si>
  <si>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</si>
  <si>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</si>
  <si>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</si>
  <si>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</si>
  <si>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</si>
  <si>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</si>
  <si>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</si>
  <si>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</si>
  <si>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</si>
  <si>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</si>
  <si>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</si>
  <si>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</si>
  <si>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</si>
  <si>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</si>
  <si>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</si>
  <si>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</si>
  <si>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</si>
  <si>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</si>
  <si>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</si>
  <si>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</si>
  <si>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</si>
  <si>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</si>
  <si>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</si>
  <si>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</si>
  <si>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</si>
  <si>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</si>
  <si>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</si>
  <si>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</si>
  <si>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</si>
  <si>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</si>
  <si>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</si>
  <si>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</si>
  <si>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</si>
  <si>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</si>
  <si>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</si>
  <si>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</si>
  <si>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</si>
  <si>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</si>
  <si>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</si>
  <si>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</si>
  <si>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</si>
  <si>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</si>
  <si>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</si>
  <si>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</si>
  <si>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</si>
  <si>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</si>
  <si>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</si>
  <si>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</si>
  <si>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</si>
  <si>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</si>
  <si>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</si>
  <si>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</si>
  <si>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</si>
  <si>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</si>
  <si>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</si>
  <si>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</si>
  <si>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</si>
  <si>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</si>
  <si>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</si>
  <si>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</si>
  <si>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</si>
  <si>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</si>
  <si>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</si>
  <si>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</si>
  <si>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</si>
  <si>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</si>
  <si>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</si>
  <si>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</si>
  <si>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</si>
  <si>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</si>
  <si>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</si>
  <si>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</si>
  <si>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</si>
  <si>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</si>
  <si>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</si>
  <si>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</si>
  <si>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</si>
  <si>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</si>
  <si>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</si>
  <si>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</si>
  <si>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</si>
  <si>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</si>
  <si>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</si>
  <si>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</si>
  <si>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</si>
  <si>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</si>
  <si>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</si>
  <si>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</si>
  <si>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</si>
  <si>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</si>
  <si>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</si>
  <si>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</si>
  <si>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</si>
  <si>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</si>
  <si>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</si>
  <si>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</si>
  <si>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</si>
  <si>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</si>
  <si>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</si>
  <si>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</si>
  <si>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CSCALA_1022$CMC_SPC</t>
  </si>
  <si>
    <t>CSCALA_1022$CME_OST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</si>
  <si>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</si>
  <si>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</si>
  <si>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</si>
  <si>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</si>
  <si>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</si>
  <si>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</si>
  <si>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</si>
  <si>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</si>
  <si>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</si>
  <si>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</si>
  <si>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</si>
  <si>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</si>
  <si>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</si>
  <si>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</si>
  <si>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</si>
  <si>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</si>
  <si>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</si>
  <si>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</si>
  <si>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</si>
  <si>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</si>
  <si>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</si>
  <si>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</si>
  <si>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</si>
  <si>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</si>
  <si>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</si>
  <si>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</si>
  <si>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</si>
  <si>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</si>
  <si>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</si>
  <si>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</si>
  <si>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</si>
  <si>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</si>
  <si>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</si>
  <si>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</si>
  <si>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</si>
  <si>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</si>
  <si>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</si>
  <si>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</si>
  <si>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</si>
  <si>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</si>
  <si>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</si>
  <si>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</si>
  <si>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</si>
  <si>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</si>
  <si>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</si>
  <si>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</si>
  <si>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</si>
  <si>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</si>
  <si>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</si>
  <si>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</si>
  <si>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</si>
  <si>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</si>
  <si>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</si>
  <si>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</si>
  <si>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</si>
  <si>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</si>
  <si>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</si>
  <si>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</si>
  <si>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</si>
  <si>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</si>
  <si>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</si>
  <si>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</si>
  <si>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</si>
  <si>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</si>
  <si>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</si>
  <si>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</si>
  <si>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</si>
  <si>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</si>
  <si>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</si>
  <si>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</si>
  <si>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</si>
  <si>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</si>
  <si>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</si>
  <si>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</si>
  <si>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</si>
  <si>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</si>
  <si>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</si>
  <si>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</si>
  <si>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</si>
  <si>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</si>
  <si>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</si>
  <si>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</si>
  <si>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</si>
  <si>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</si>
  <si>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</si>
  <si>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</si>
  <si>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</si>
  <si>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</si>
  <si>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</si>
  <si>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</si>
  <si>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</si>
  <si>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</si>
  <si>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</si>
  <si>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</si>
  <si>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</si>
  <si>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</si>
  <si>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</si>
  <si>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</si>
  <si>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</si>
  <si>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</si>
  <si>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</si>
  <si>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</si>
  <si>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</si>
  <si>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</si>
  <si>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</si>
  <si>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</si>
  <si>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</si>
  <si>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</si>
  <si>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</si>
  <si>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</si>
  <si>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</si>
  <si>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</si>
  <si>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</si>
  <si>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</si>
  <si>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</si>
  <si>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</si>
  <si>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</si>
  <si>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</si>
  <si>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</si>
  <si>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</si>
  <si>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</si>
  <si>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</si>
  <si>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</si>
  <si>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</si>
  <si>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</si>
  <si>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</si>
  <si>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</si>
  <si>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</si>
  <si>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</si>
  <si>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</si>
  <si>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</si>
  <si>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</si>
  <si>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</si>
  <si>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</si>
  <si>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</si>
  <si>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</si>
  <si>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</si>
  <si>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</si>
  <si>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</si>
  <si>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</si>
  <si>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</si>
  <si>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</si>
  <si>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</si>
  <si>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</si>
  <si>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</si>
  <si>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</si>
  <si>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</si>
  <si>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</si>
  <si>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</si>
  <si>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</si>
  <si>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</si>
  <si>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</si>
  <si>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</si>
  <si>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</si>
  <si>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</si>
  <si>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</si>
  <si>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</si>
  <si>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</si>
  <si>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</si>
  <si>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</si>
  <si>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</si>
  <si>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</si>
  <si>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</si>
  <si>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</si>
  <si>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</si>
  <si>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</si>
  <si>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</si>
  <si>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</si>
  <si>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</si>
  <si>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</si>
  <si>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</si>
  <si>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</si>
  <si>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</si>
  <si>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</si>
  <si>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</si>
  <si>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</si>
  <si>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</si>
  <si>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</si>
  <si>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</si>
  <si>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</si>
  <si>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</si>
  <si>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</si>
  <si>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</si>
  <si>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</si>
  <si>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</si>
  <si>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</si>
  <si>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</si>
  <si>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</si>
  <si>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</si>
  <si>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</si>
  <si>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</si>
  <si>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</si>
  <si>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</si>
  <si>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</si>
  <si>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</si>
  <si>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</si>
  <si>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</si>
  <si>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</si>
  <si>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</si>
  <si>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</si>
  <si>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</si>
  <si>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</si>
  <si>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</si>
  <si>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</si>
  <si>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</si>
  <si>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</si>
  <si>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</si>
  <si>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</si>
  <si>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</si>
  <si>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</si>
  <si>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</si>
  <si>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</si>
  <si>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</si>
  <si>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</si>
  <si>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</si>
  <si>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</si>
  <si>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</si>
  <si>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</si>
  <si>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</si>
  <si>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</si>
  <si>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</si>
  <si>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</si>
  <si>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</si>
  <si>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</si>
  <si>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</si>
  <si>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</si>
  <si>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</si>
  <si>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FR7570444</t>
  </si>
  <si>
    <t>CLFF_1000$$$DE10Z03112</t>
  </si>
  <si>
    <t>FR7571293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</si>
  <si>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</si>
  <si>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</si>
  <si>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</si>
  <si>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</si>
  <si>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</si>
  <si>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</si>
  <si>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</si>
  <si>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</si>
  <si>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</si>
  <si>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</si>
  <si>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</si>
  <si>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</si>
  <si>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</si>
  <si>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</si>
  <si>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</si>
  <si>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</si>
  <si>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</si>
  <si>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</si>
  <si>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</si>
  <si>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</si>
  <si>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</si>
  <si>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</si>
  <si>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</si>
  <si>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</si>
  <si>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</si>
  <si>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</si>
  <si>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</si>
  <si>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</si>
  <si>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</si>
  <si>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</si>
  <si>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</si>
  <si>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</si>
  <si>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</si>
  <si>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</si>
  <si>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</si>
  <si>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</si>
  <si>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</si>
  <si>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</si>
  <si>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</si>
  <si>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</si>
  <si>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</si>
  <si>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</si>
  <si>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</si>
  <si>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</si>
  <si>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</si>
  <si>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</si>
  <si>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</si>
  <si>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</si>
  <si>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</si>
  <si>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G000001130</t>
  </si>
  <si>
    <t>FR7595707</t>
  </si>
  <si>
    <t>FR7596042</t>
  </si>
  <si>
    <t>L000013589</t>
  </si>
  <si>
    <t>FR7600506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</si>
  <si>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</si>
  <si>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</si>
  <si>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</si>
  <si>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</si>
  <si>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</si>
  <si>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</si>
  <si>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</si>
  <si>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</si>
  <si>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</si>
  <si>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</si>
  <si>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</si>
  <si>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</si>
  <si>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</si>
  <si>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</si>
  <si>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</si>
  <si>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</si>
  <si>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</si>
  <si>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</si>
  <si>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H000001225</t>
  </si>
  <si>
    <t>CEMERAL_70006101MS310A</t>
  </si>
  <si>
    <t>FR7608837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</si>
  <si>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</si>
  <si>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</si>
  <si>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</si>
  <si>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</si>
  <si>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</si>
  <si>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</si>
  <si>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</si>
  <si>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</si>
  <si>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</si>
  <si>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H000001422</t>
  </si>
  <si>
    <t>FR7615323</t>
  </si>
  <si>
    <t>CSCALA_1820$A100_AM5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</si>
  <si>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</si>
  <si>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</si>
  <si>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</si>
  <si>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</si>
  <si>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</si>
  <si>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</si>
  <si>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</si>
  <si>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</si>
  <si>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>FR7615420</t>
  </si>
  <si>
    <t>CLFF_VMCA$$$TW91GPO013</t>
  </si>
  <si>
    <t>FR7619559</t>
  </si>
  <si>
    <t>PLEAN_X310101CN5013353</t>
  </si>
  <si>
    <t>PLEAN_X310101CN5013361</t>
  </si>
  <si>
    <t>PLEAN_X310101CN5013364</t>
  </si>
  <si>
    <t>FR7626038</t>
  </si>
  <si>
    <t>P000001331</t>
  </si>
  <si>
    <t>P000001332</t>
  </si>
  <si>
    <t>FR7620211</t>
  </si>
  <si>
    <t>FR7636902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</si>
  <si>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</si>
  <si>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</si>
  <si>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</si>
  <si>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</si>
  <si>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</si>
  <si>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</si>
  <si>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</si>
  <si>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</si>
  <si>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</si>
  <si>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</si>
  <si>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</si>
  <si>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</si>
  <si>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</si>
  <si>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</si>
  <si>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</si>
  <si>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</si>
  <si>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</si>
  <si>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</si>
  <si>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</si>
  <si>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</si>
  <si>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</si>
  <si>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</si>
  <si>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</si>
  <si>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</si>
  <si>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</si>
  <si>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</si>
  <si>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</si>
  <si>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</si>
  <si>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</si>
  <si>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</si>
  <si>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</si>
  <si>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</si>
  <si>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</si>
  <si>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</si>
  <si>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</si>
  <si>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</si>
  <si>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</si>
  <si>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</si>
  <si>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</si>
  <si>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</si>
  <si>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</si>
  <si>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</si>
  <si>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</si>
  <si>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</si>
  <si>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</si>
  <si>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</si>
  <si>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</si>
  <si>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</si>
  <si>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</si>
  <si>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</si>
  <si>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</si>
  <si>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</si>
  <si>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</si>
  <si>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</si>
  <si>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</si>
  <si>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</si>
  <si>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</si>
  <si>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</si>
  <si>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</si>
  <si>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</si>
  <si>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</si>
  <si>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</si>
  <si>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</si>
  <si>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</si>
  <si>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</si>
  <si>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</si>
  <si>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</si>
  <si>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</si>
  <si>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</si>
  <si>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</si>
  <si>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</si>
  <si>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</si>
  <si>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</si>
  <si>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</si>
  <si>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</si>
  <si>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</si>
  <si>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</si>
  <si>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</si>
  <si>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</si>
  <si>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</si>
  <si>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</si>
  <si>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</si>
  <si>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</si>
  <si>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</si>
  <si>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</si>
  <si>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</si>
  <si>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</si>
  <si>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</si>
  <si>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</si>
  <si>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</si>
  <si>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</si>
  <si>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</si>
  <si>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</si>
  <si>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</si>
  <si>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</si>
  <si>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</si>
  <si>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</si>
  <si>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</si>
  <si>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</si>
  <si>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</si>
  <si>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</si>
  <si>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</si>
  <si>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</si>
  <si>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</si>
  <si>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</si>
  <si>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</si>
  <si>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</si>
  <si>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</si>
  <si>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</si>
  <si>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</si>
  <si>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</si>
  <si>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</si>
  <si>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</si>
  <si>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</si>
  <si>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</si>
  <si>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</si>
  <si>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</si>
  <si>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</si>
  <si>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</si>
  <si>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</si>
  <si>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</si>
  <si>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</si>
  <si>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</si>
  <si>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</si>
  <si>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</si>
  <si>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</si>
  <si>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</si>
  <si>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</si>
  <si>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</si>
  <si>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</si>
  <si>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</si>
  <si>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</si>
  <si>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</si>
  <si>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</si>
  <si>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</si>
  <si>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</si>
  <si>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</si>
  <si>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</si>
  <si>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</si>
  <si>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</si>
  <si>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</si>
  <si>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</si>
  <si>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</si>
  <si>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</si>
  <si>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</si>
  <si>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</si>
  <si>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</si>
  <si>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</si>
  <si>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</si>
  <si>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</si>
  <si>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</si>
  <si>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</si>
  <si>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</si>
  <si>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</si>
  <si>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</si>
  <si>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</si>
  <si>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</si>
  <si>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</si>
  <si>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</si>
  <si>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</si>
  <si>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</si>
  <si>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</si>
  <si>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</si>
  <si>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</si>
  <si>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</si>
  <si>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</si>
  <si>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</si>
  <si>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</si>
  <si>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</si>
  <si>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</si>
  <si>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</si>
  <si>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</si>
  <si>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</si>
  <si>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</si>
  <si>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</si>
  <si>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</si>
  <si>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</si>
  <si>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</si>
  <si>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</si>
  <si>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</si>
  <si>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</si>
  <si>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</si>
  <si>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</si>
  <si>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</si>
  <si>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</si>
  <si>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</si>
  <si>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</si>
  <si>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</si>
  <si>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</si>
  <si>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</si>
  <si>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</si>
  <si>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</si>
  <si>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</si>
  <si>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</si>
  <si>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</si>
  <si>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</si>
  <si>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</si>
  <si>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</si>
  <si>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</si>
  <si>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</si>
  <si>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</si>
  <si>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</si>
  <si>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</si>
  <si>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</si>
  <si>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</si>
  <si>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</si>
  <si>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</si>
  <si>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</si>
  <si>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</si>
  <si>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</si>
  <si>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</si>
  <si>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</si>
  <si>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</si>
  <si>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</si>
  <si>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</si>
  <si>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</si>
  <si>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</si>
  <si>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</si>
  <si>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</si>
  <si>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</si>
  <si>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</si>
  <si>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</si>
  <si>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</si>
  <si>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</si>
  <si>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</si>
  <si>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</si>
  <si>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</si>
  <si>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</si>
  <si>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</si>
  <si>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</si>
  <si>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</si>
  <si>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</si>
  <si>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</si>
  <si>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</si>
  <si>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</si>
  <si>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</si>
  <si>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</si>
  <si>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</si>
  <si>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</si>
  <si>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</si>
  <si>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</si>
  <si>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</si>
  <si>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</si>
  <si>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</si>
  <si>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</si>
  <si>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</si>
  <si>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</si>
  <si>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</si>
  <si>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</si>
  <si>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</si>
  <si>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</si>
  <si>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</si>
  <si>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</si>
  <si>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</si>
  <si>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</si>
  <si>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</si>
  <si>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</si>
  <si>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</si>
  <si>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</si>
  <si>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</si>
  <si>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</si>
  <si>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</si>
  <si>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</si>
  <si>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</si>
  <si>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</si>
  <si>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</si>
  <si>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</si>
  <si>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</si>
  <si>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</si>
  <si>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</si>
  <si>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</si>
  <si>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</si>
  <si>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</si>
  <si>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</si>
  <si>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</si>
  <si>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</si>
  <si>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</si>
  <si>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</si>
  <si>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</si>
  <si>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</si>
  <si>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</si>
  <si>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</si>
  <si>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</si>
  <si>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</si>
  <si>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</si>
  <si>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</si>
  <si>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</si>
  <si>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</si>
  <si>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</si>
  <si>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</si>
  <si>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</si>
  <si>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</si>
  <si>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</si>
  <si>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</si>
  <si>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</si>
  <si>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</si>
  <si>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</si>
  <si>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</si>
  <si>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CSCALA_1820$A806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</si>
  <si>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</si>
  <si>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</si>
  <si>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</si>
  <si>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</si>
  <si>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</si>
  <si>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</si>
  <si>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</si>
  <si>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</si>
  <si>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</si>
  <si>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</si>
  <si>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</si>
  <si>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</si>
  <si>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</si>
  <si>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</si>
  <si>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</si>
  <si>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</si>
  <si>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</si>
  <si>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</si>
  <si>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</si>
  <si>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</si>
  <si>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</si>
  <si>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</si>
  <si>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</si>
  <si>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</si>
  <si>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</si>
  <si>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</si>
  <si>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</si>
  <si>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</si>
  <si>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</si>
  <si>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</si>
  <si>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</si>
  <si>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</si>
  <si>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</si>
  <si>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</si>
  <si>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</si>
  <si>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</si>
  <si>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</si>
  <si>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</si>
  <si>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</si>
  <si>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</si>
  <si>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FR7742424</t>
  </si>
  <si>
    <t>FR7743836</t>
  </si>
  <si>
    <t>FR7743953</t>
  </si>
  <si>
    <t>Michelle Xu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</si>
  <si>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</si>
  <si>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</si>
  <si>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</si>
  <si>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</si>
  <si>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</si>
  <si>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</si>
  <si>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</si>
  <si>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</si>
  <si>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</si>
  <si>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</si>
  <si>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</si>
  <si>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</si>
  <si>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</si>
  <si>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</si>
  <si>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</si>
  <si>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</si>
  <si>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</si>
  <si>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</si>
  <si>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</si>
  <si>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</si>
  <si>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</si>
  <si>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</si>
  <si>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FR7761858</t>
  </si>
  <si>
    <t>G000000242</t>
  </si>
  <si>
    <t>G000000759</t>
  </si>
  <si>
    <t>H000000887</t>
  </si>
  <si>
    <t>P000000665</t>
  </si>
  <si>
    <t>CEMERAL_70007001581585</t>
  </si>
  <si>
    <t>FR7774847</t>
  </si>
  <si>
    <t>L000006987</t>
  </si>
  <si>
    <t>D30013500000000</t>
  </si>
  <si>
    <t>FR7775027</t>
  </si>
  <si>
    <t>FR7778538</t>
  </si>
  <si>
    <t>H000004404</t>
  </si>
  <si>
    <t>H000004406</t>
  </si>
  <si>
    <t>H000004405</t>
  </si>
  <si>
    <t>FR7781427</t>
  </si>
  <si>
    <t>L000005228</t>
  </si>
  <si>
    <t>L000005227</t>
  </si>
  <si>
    <t>FR7785982</t>
  </si>
  <si>
    <t>FR7804042</t>
  </si>
  <si>
    <t>CNOW_7210$$$0000056338</t>
  </si>
  <si>
    <t>G000000704</t>
  </si>
  <si>
    <t>FR7811994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</si>
  <si>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</si>
  <si>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</si>
  <si>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</si>
  <si>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</si>
  <si>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</si>
  <si>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</si>
  <si>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</si>
  <si>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</si>
  <si>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</si>
  <si>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</si>
  <si>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</si>
  <si>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</si>
  <si>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</si>
  <si>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</si>
  <si>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</si>
  <si>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</si>
  <si>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</si>
  <si>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</si>
  <si>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</si>
  <si>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</si>
  <si>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</si>
  <si>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</si>
  <si>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</si>
  <si>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</si>
  <si>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</si>
  <si>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L000013453</t>
  </si>
  <si>
    <t>P000000760</t>
  </si>
  <si>
    <t>CNOW_7210$$$0000056428</t>
  </si>
  <si>
    <t>FR7825748</t>
  </si>
  <si>
    <t>FR7831957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</si>
  <si>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</si>
  <si>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</si>
  <si>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</si>
  <si>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</si>
  <si>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</si>
  <si>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</si>
  <si>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</si>
  <si>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</si>
  <si>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</si>
  <si>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</si>
  <si>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</si>
  <si>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</si>
  <si>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</si>
  <si>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</si>
  <si>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</si>
  <si>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</si>
  <si>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</si>
  <si>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</si>
  <si>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</si>
  <si>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</si>
  <si>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</si>
  <si>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</si>
  <si>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</si>
  <si>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</si>
  <si>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</si>
  <si>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</si>
  <si>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H000000803</t>
  </si>
  <si>
    <t>FR7869671</t>
  </si>
  <si>
    <t>FR7873614</t>
  </si>
  <si>
    <t>CNOW_7210$$$0000056965</t>
  </si>
  <si>
    <t>FR7873509</t>
  </si>
  <si>
    <t>CPHOENX_01010000111111</t>
  </si>
  <si>
    <t>FR7876275</t>
  </si>
  <si>
    <t>L000011379</t>
  </si>
  <si>
    <t>on track</t>
  </si>
  <si>
    <t>FR7886476</t>
  </si>
  <si>
    <t>L000009171</t>
  </si>
  <si>
    <t>FR7886442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</si>
  <si>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</si>
  <si>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</si>
  <si>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</si>
  <si>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</si>
  <si>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</si>
  <si>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</si>
  <si>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</si>
  <si>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</si>
  <si>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</si>
  <si>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</si>
  <si>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</si>
  <si>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</si>
  <si>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</si>
  <si>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</si>
  <si>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</si>
  <si>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</si>
  <si>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</si>
  <si>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</si>
  <si>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</si>
  <si>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</si>
  <si>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</si>
  <si>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</si>
  <si>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</si>
  <si>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</si>
  <si>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</si>
  <si>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</si>
  <si>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</si>
  <si>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</si>
  <si>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</si>
  <si>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</si>
  <si>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</si>
  <si>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</si>
  <si>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</si>
  <si>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</si>
  <si>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</si>
  <si>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</si>
  <si>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</si>
  <si>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</si>
  <si>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</si>
  <si>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</si>
  <si>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</si>
  <si>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</si>
  <si>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</si>
  <si>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</si>
  <si>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</si>
  <si>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</si>
  <si>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</si>
  <si>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</si>
  <si>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</si>
  <si>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</si>
  <si>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</si>
  <si>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</si>
  <si>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</si>
  <si>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</si>
  <si>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</si>
  <si>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</si>
  <si>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</si>
  <si>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</si>
  <si>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</si>
  <si>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</si>
  <si>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</si>
  <si>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</si>
  <si>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</si>
  <si>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</si>
  <si>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</si>
  <si>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CFLTFLE_17710000508010</t>
  </si>
  <si>
    <t>CFLTFLE_17710000113000</t>
  </si>
  <si>
    <t>FR7907863</t>
  </si>
  <si>
    <t>FR7897475</t>
  </si>
  <si>
    <t>H000004596</t>
  </si>
  <si>
    <t>H000004597</t>
  </si>
  <si>
    <t>FR7916831</t>
  </si>
  <si>
    <t>H000000263</t>
  </si>
  <si>
    <t>H000002948</t>
  </si>
  <si>
    <t>Niel Esto</t>
  </si>
  <si>
    <t>FR7916819</t>
  </si>
  <si>
    <t>CSCALA_1872$100_C05</t>
  </si>
  <si>
    <t>CSCALA_1872$70_C56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</si>
  <si>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</si>
  <si>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</si>
  <si>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</si>
  <si>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</si>
  <si>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</si>
  <si>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</si>
  <si>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</si>
  <si>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</si>
  <si>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</si>
  <si>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</si>
  <si>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</si>
  <si>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</si>
  <si>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</si>
  <si>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</si>
  <si>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</si>
  <si>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</si>
  <si>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</si>
  <si>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</si>
  <si>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</si>
  <si>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</si>
  <si>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</si>
  <si>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</si>
  <si>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</si>
  <si>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</si>
  <si>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</si>
  <si>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</si>
  <si>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</si>
  <si>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</si>
  <si>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</si>
  <si>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</si>
  <si>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</si>
  <si>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</si>
  <si>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</si>
  <si>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</si>
  <si>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</si>
  <si>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</si>
  <si>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</si>
  <si>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</si>
  <si>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</si>
  <si>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</si>
  <si>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</si>
  <si>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</si>
  <si>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</si>
  <si>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</si>
  <si>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</si>
  <si>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</si>
  <si>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</si>
  <si>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</si>
  <si>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</si>
  <si>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</si>
  <si>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</si>
  <si>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</si>
  <si>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</si>
  <si>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</si>
  <si>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</si>
  <si>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</si>
  <si>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</si>
  <si>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</si>
  <si>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</si>
  <si>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</si>
  <si>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</si>
  <si>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</si>
  <si>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</si>
  <si>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</si>
  <si>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</si>
  <si>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</si>
  <si>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</si>
  <si>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</si>
  <si>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</si>
  <si>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</si>
  <si>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</si>
  <si>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</si>
  <si>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</si>
  <si>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</si>
  <si>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</si>
  <si>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</si>
  <si>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</si>
  <si>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</si>
  <si>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</si>
  <si>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</si>
  <si>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</si>
  <si>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</si>
  <si>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</si>
  <si>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</si>
  <si>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</si>
  <si>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</si>
  <si>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</si>
  <si>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</si>
  <si>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</si>
  <si>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</si>
  <si>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</si>
  <si>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</si>
  <si>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</si>
  <si>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FR7941951</t>
  </si>
  <si>
    <t>CSCALA_1022$ITR</t>
  </si>
  <si>
    <t>FR7943141</t>
  </si>
  <si>
    <t>FR7944249</t>
  </si>
  <si>
    <t>H000000947</t>
  </si>
  <si>
    <t>FR7955415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</si>
  <si>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</si>
  <si>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</si>
  <si>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</si>
  <si>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</si>
  <si>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</si>
  <si>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</si>
  <si>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</si>
  <si>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</si>
  <si>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</si>
  <si>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</si>
  <si>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</si>
  <si>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</si>
  <si>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</si>
  <si>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</si>
  <si>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</si>
  <si>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</si>
  <si>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</si>
  <si>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</si>
  <si>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</si>
  <si>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</si>
  <si>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</si>
  <si>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</si>
  <si>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</si>
  <si>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</si>
  <si>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</si>
  <si>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</si>
  <si>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</si>
  <si>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</si>
  <si>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Estela Belda Menendez</t>
  </si>
  <si>
    <t>FR7967809</t>
  </si>
  <si>
    <t>FR7968675</t>
  </si>
  <si>
    <t>FR7968701</t>
  </si>
  <si>
    <t>FR7968788</t>
  </si>
  <si>
    <t>H000000417</t>
  </si>
  <si>
    <t>H000001318</t>
  </si>
  <si>
    <t>FR7969110</t>
  </si>
  <si>
    <t>FR7970870</t>
  </si>
  <si>
    <t>H000002595</t>
  </si>
  <si>
    <t>FR7973160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</si>
  <si>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</si>
  <si>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</si>
  <si>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</si>
  <si>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</si>
  <si>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</si>
  <si>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</si>
  <si>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</si>
  <si>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</si>
  <si>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</si>
  <si>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</si>
  <si>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</si>
  <si>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</si>
  <si>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</si>
  <si>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</si>
  <si>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</si>
  <si>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</si>
  <si>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</si>
  <si>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</si>
  <si>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</si>
  <si>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</si>
  <si>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</si>
  <si>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</si>
  <si>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</si>
  <si>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</si>
  <si>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</si>
  <si>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</si>
  <si>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</si>
  <si>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</si>
  <si>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</si>
  <si>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</si>
  <si>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</si>
  <si>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</si>
  <si>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</si>
  <si>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</si>
  <si>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</si>
  <si>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</si>
  <si>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</si>
  <si>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</si>
  <si>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</si>
  <si>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</si>
  <si>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</si>
  <si>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</si>
  <si>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</si>
  <si>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</si>
  <si>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</si>
  <si>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</si>
  <si>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</si>
  <si>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</si>
  <si>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</si>
  <si>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</si>
  <si>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</si>
  <si>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</si>
  <si>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</si>
  <si>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</si>
  <si>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</si>
  <si>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</si>
  <si>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</si>
  <si>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</si>
  <si>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</si>
  <si>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</si>
  <si>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</si>
  <si>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</si>
  <si>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</si>
  <si>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Daniella Sasa</t>
  </si>
  <si>
    <t>P000001380</t>
  </si>
  <si>
    <t>FR7997264</t>
  </si>
  <si>
    <t>H000000254</t>
  </si>
  <si>
    <t>Kristel Joyce Manalese</t>
  </si>
  <si>
    <t>FR7996906</t>
  </si>
  <si>
    <t>G000001450</t>
  </si>
  <si>
    <t>LS?</t>
  </si>
  <si>
    <t>FR7998841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</si>
  <si>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</si>
  <si>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</si>
  <si>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</si>
  <si>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</si>
  <si>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</si>
  <si>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</si>
  <si>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</si>
  <si>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</si>
  <si>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</si>
  <si>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</si>
  <si>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</si>
  <si>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</si>
  <si>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</si>
  <si>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</si>
  <si>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</si>
  <si>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</si>
  <si>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</si>
  <si>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</si>
  <si>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</si>
  <si>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</si>
  <si>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</si>
  <si>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</si>
  <si>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</si>
  <si>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</si>
  <si>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</si>
  <si>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</si>
  <si>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</si>
  <si>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</si>
  <si>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</si>
  <si>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</si>
  <si>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</si>
  <si>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</si>
  <si>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</si>
  <si>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</si>
  <si>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</si>
  <si>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</si>
  <si>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</si>
  <si>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</si>
  <si>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</si>
  <si>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</si>
  <si>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</si>
  <si>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</si>
  <si>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</si>
  <si>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</si>
  <si>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</si>
  <si>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</si>
  <si>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</si>
  <si>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</si>
  <si>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</si>
  <si>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</si>
  <si>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</si>
  <si>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</si>
  <si>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</si>
  <si>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</si>
  <si>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</si>
  <si>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</si>
  <si>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</si>
  <si>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</si>
  <si>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</si>
  <si>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</si>
  <si>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</si>
  <si>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</si>
  <si>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</si>
  <si>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</si>
  <si>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</si>
  <si>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</si>
  <si>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</si>
  <si>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</si>
  <si>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</si>
  <si>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</si>
  <si>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</si>
  <si>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</si>
  <si>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</si>
  <si>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</si>
  <si>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</si>
  <si>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</si>
  <si>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</si>
  <si>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</si>
  <si>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</si>
  <si>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</si>
  <si>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</si>
  <si>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</si>
  <si>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</si>
  <si>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</si>
  <si>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</si>
  <si>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CLFF_VMCA$$$KR15TM3000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</si>
  <si>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</si>
  <si>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</si>
  <si>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</si>
  <si>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</si>
  <si>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</si>
  <si>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</si>
  <si>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</si>
  <si>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</si>
  <si>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</si>
  <si>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</si>
  <si>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</si>
  <si>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</si>
  <si>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</si>
  <si>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</si>
  <si>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</si>
  <si>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</si>
  <si>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</si>
  <si>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</si>
  <si>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</si>
  <si>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</si>
  <si>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</si>
  <si>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</si>
  <si>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CLFF_1000$$$US01TM2001</t>
  </si>
  <si>
    <t>CLFF_VMCA$$$US10TM2010</t>
  </si>
  <si>
    <t>CLFF_VMCA$$$US10TM3001</t>
  </si>
  <si>
    <t>CLFF_VMCA$$$US10TM3002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</si>
  <si>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</si>
  <si>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</si>
  <si>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</si>
  <si>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</si>
  <si>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</si>
  <si>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</si>
  <si>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</si>
  <si>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</si>
  <si>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</si>
  <si>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</si>
  <si>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</si>
  <si>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</si>
  <si>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</si>
  <si>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</si>
  <si>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</si>
  <si>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</si>
  <si>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</si>
  <si>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</si>
  <si>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</si>
  <si>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</si>
  <si>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</si>
  <si>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</si>
  <si>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</si>
  <si>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</si>
  <si>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</si>
  <si>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</si>
  <si>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</si>
  <si>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</si>
  <si>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</si>
  <si>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</si>
  <si>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</si>
  <si>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</si>
  <si>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</si>
  <si>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</si>
  <si>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</si>
  <si>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</si>
  <si>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</si>
  <si>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</si>
  <si>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</si>
  <si>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</si>
  <si>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</si>
  <si>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</si>
  <si>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</si>
  <si>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</si>
  <si>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</si>
  <si>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</si>
  <si>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</si>
  <si>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</si>
  <si>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</si>
  <si>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</si>
  <si>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</si>
  <si>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</si>
  <si>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</si>
  <si>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</si>
  <si>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</si>
  <si>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</si>
  <si>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</si>
  <si>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</si>
  <si>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</si>
  <si>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</si>
  <si>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</si>
  <si>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</si>
  <si>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</si>
  <si>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</si>
  <si>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</si>
  <si>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</si>
  <si>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</si>
  <si>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</si>
  <si>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</si>
  <si>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</si>
  <si>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</si>
  <si>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</si>
  <si>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</si>
  <si>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</si>
  <si>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</si>
  <si>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</si>
  <si>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</si>
  <si>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</si>
  <si>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</si>
  <si>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</si>
  <si>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</si>
  <si>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</si>
  <si>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</si>
  <si>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</si>
  <si>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</si>
  <si>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</si>
  <si>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</si>
  <si>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</si>
  <si>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</si>
  <si>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</si>
  <si>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</si>
  <si>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</si>
  <si>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</si>
  <si>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</si>
  <si>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</si>
  <si>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</si>
  <si>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</si>
  <si>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</si>
  <si>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</si>
  <si>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</si>
  <si>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</si>
  <si>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</si>
  <si>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</si>
  <si>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</si>
  <si>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</si>
  <si>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</si>
  <si>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</si>
  <si>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</si>
  <si>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</si>
  <si>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</si>
  <si>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</si>
  <si>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</si>
  <si>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</si>
  <si>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</si>
  <si>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</si>
  <si>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</si>
  <si>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</si>
  <si>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</si>
  <si>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</si>
  <si>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</si>
  <si>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</si>
  <si>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</si>
  <si>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</si>
  <si>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</si>
  <si>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</si>
  <si>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</si>
  <si>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</si>
  <si>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</si>
  <si>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</si>
  <si>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</si>
  <si>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</si>
  <si>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</si>
  <si>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</si>
  <si>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</si>
  <si>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</si>
  <si>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</si>
  <si>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</si>
  <si>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</si>
  <si>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</si>
  <si>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</si>
  <si>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</si>
  <si>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</si>
  <si>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</si>
  <si>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</si>
  <si>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</si>
  <si>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</si>
  <si>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</si>
  <si>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</si>
  <si>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</si>
  <si>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</si>
  <si>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L000013903</t>
  </si>
  <si>
    <t>L000013905</t>
  </si>
  <si>
    <t>L000005321</t>
  </si>
  <si>
    <t>FR8041722</t>
  </si>
  <si>
    <t>FR8049358</t>
  </si>
  <si>
    <t>FR8056007</t>
  </si>
  <si>
    <t>P000000411</t>
  </si>
  <si>
    <t>CFLTFLE_2152IMIPEVOL01</t>
  </si>
  <si>
    <t>CFLTFLE_2152IMIPPCRD01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</si>
  <si>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</si>
  <si>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</si>
  <si>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</si>
  <si>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</si>
  <si>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</si>
  <si>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</si>
  <si>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</si>
  <si>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G000000482</t>
  </si>
  <si>
    <t>FR8078900</t>
  </si>
  <si>
    <t>CLFF_1000$$$DE20529800</t>
  </si>
  <si>
    <t>CLFF_1000$$$DE20529900</t>
  </si>
  <si>
    <t>FR8078609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</si>
  <si>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</si>
  <si>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</si>
  <si>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</si>
  <si>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</si>
  <si>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</si>
  <si>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</si>
  <si>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</si>
  <si>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</si>
  <si>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</si>
  <si>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</si>
  <si>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</si>
  <si>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</si>
  <si>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</si>
  <si>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</si>
  <si>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</si>
  <si>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</si>
  <si>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</si>
  <si>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</si>
  <si>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</si>
  <si>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</si>
  <si>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</si>
  <si>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</si>
  <si>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</si>
  <si>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</si>
  <si>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</si>
  <si>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</si>
  <si>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</si>
  <si>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</si>
  <si>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</si>
  <si>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</si>
  <si>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</si>
  <si>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</si>
  <si>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</si>
  <si>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</si>
  <si>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</si>
  <si>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</si>
  <si>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</si>
  <si>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</si>
  <si>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</si>
  <si>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</si>
  <si>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</si>
  <si>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</si>
  <si>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</si>
  <si>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</si>
  <si>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</si>
  <si>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</si>
  <si>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</si>
  <si>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</si>
  <si>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</si>
  <si>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</si>
  <si>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</si>
  <si>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</si>
  <si>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</si>
  <si>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</si>
  <si>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</si>
  <si>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</si>
  <si>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</si>
  <si>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</si>
  <si>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</si>
  <si>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</si>
  <si>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</si>
  <si>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</si>
  <si>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L000013785</t>
  </si>
  <si>
    <t>FR8104874</t>
  </si>
  <si>
    <t>L000013901</t>
  </si>
  <si>
    <t>FR8104825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</si>
  <si>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</si>
  <si>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</si>
  <si>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</si>
  <si>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</si>
  <si>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</si>
  <si>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</si>
  <si>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</si>
  <si>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</si>
  <si>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</si>
  <si>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</si>
  <si>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</si>
  <si>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</si>
  <si>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</si>
  <si>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</si>
  <si>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</si>
  <si>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</si>
  <si>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</si>
  <si>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</si>
  <si>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</si>
  <si>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FR8113949</t>
  </si>
  <si>
    <t>CTEMPEU_1000PL10D03100</t>
  </si>
  <si>
    <t>CLFF_1000$$$DE10YIT020</t>
  </si>
  <si>
    <t>CLFF_1000$$$DE10YIT021</t>
  </si>
  <si>
    <t>H000004350</t>
  </si>
  <si>
    <t>ITR_1000$$$1022ITR</t>
  </si>
  <si>
    <t>CNOW_7210$$$0000021322</t>
  </si>
  <si>
    <t>FR8137484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</si>
  <si>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</si>
  <si>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</si>
  <si>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</si>
  <si>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</si>
  <si>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</si>
  <si>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</si>
  <si>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</si>
  <si>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</si>
  <si>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</si>
  <si>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</si>
  <si>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</si>
  <si>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</si>
  <si>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</si>
  <si>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</si>
  <si>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</si>
  <si>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FR8141530</t>
  </si>
  <si>
    <t>CSCALA_1025$ITEF_V40</t>
  </si>
  <si>
    <t>FR8146588</t>
  </si>
  <si>
    <t>CFLTFLE_22450000004827</t>
  </si>
  <si>
    <t>FR8146597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</si>
  <si>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</si>
  <si>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</si>
  <si>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</si>
  <si>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</si>
  <si>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</si>
  <si>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</si>
  <si>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</si>
  <si>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</si>
  <si>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</si>
  <si>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</si>
  <si>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</si>
  <si>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</si>
  <si>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</si>
  <si>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</si>
  <si>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</si>
  <si>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</si>
  <si>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</si>
  <si>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</si>
  <si>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</si>
  <si>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</si>
  <si>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</si>
  <si>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</si>
  <si>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</si>
  <si>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</si>
  <si>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</si>
  <si>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</si>
  <si>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</si>
  <si>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</si>
  <si>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</si>
  <si>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</si>
  <si>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</si>
  <si>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</si>
  <si>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</si>
  <si>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</si>
  <si>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</si>
  <si>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</si>
  <si>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</si>
  <si>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</si>
  <si>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</si>
  <si>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</si>
  <si>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</si>
  <si>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</si>
  <si>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</si>
  <si>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</si>
  <si>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</si>
  <si>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</si>
  <si>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</si>
  <si>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</si>
  <si>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</si>
  <si>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</si>
  <si>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</si>
  <si>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</si>
  <si>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</si>
  <si>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</si>
  <si>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</si>
  <si>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</si>
  <si>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</si>
  <si>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</si>
  <si>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</si>
  <si>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</si>
  <si>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</si>
  <si>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</si>
  <si>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</si>
  <si>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</si>
  <si>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</si>
  <si>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</si>
  <si>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</si>
  <si>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</si>
  <si>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</si>
  <si>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</si>
  <si>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</si>
  <si>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</si>
  <si>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</si>
  <si>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</si>
  <si>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</si>
  <si>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</si>
  <si>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</si>
  <si>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</si>
  <si>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</si>
  <si>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</si>
  <si>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</si>
  <si>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</si>
  <si>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</si>
  <si>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</si>
  <si>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</si>
  <si>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</si>
  <si>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</si>
  <si>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</si>
  <si>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</si>
  <si>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</si>
  <si>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</si>
  <si>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</si>
  <si>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</si>
  <si>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Gearlene Joy Valenzuela</t>
  </si>
  <si>
    <t>PL_E1_JPAK</t>
  </si>
  <si>
    <t>CTEMPEU_1000IT10B05A11</t>
  </si>
  <si>
    <t>L000013795</t>
  </si>
  <si>
    <t>FR8175164</t>
  </si>
  <si>
    <t>FR8175722</t>
  </si>
  <si>
    <t>FR8176547</t>
  </si>
  <si>
    <t>H000000385</t>
  </si>
  <si>
    <t>FR8176920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</si>
  <si>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</si>
  <si>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</si>
  <si>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</si>
  <si>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</si>
  <si>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</si>
  <si>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</si>
  <si>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</si>
  <si>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FR8177537</t>
  </si>
  <si>
    <t>CFLTFLE_12950000000105</t>
  </si>
  <si>
    <t>FR8178620</t>
  </si>
  <si>
    <t>Eileen Huey Leng Tan</t>
  </si>
  <si>
    <t>CFLTFLE_1798C38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</si>
  <si>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</si>
  <si>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</si>
  <si>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</si>
  <si>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</si>
  <si>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</si>
  <si>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</si>
  <si>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</si>
  <si>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P000001274</t>
  </si>
  <si>
    <t>FR8180833</t>
  </si>
  <si>
    <t>CSCALA_1042$EQ_P15</t>
  </si>
  <si>
    <t>CSCALA_1042$EQ_P39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</si>
  <si>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</si>
  <si>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</si>
  <si>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</si>
  <si>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</si>
  <si>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</si>
  <si>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</si>
  <si>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</si>
  <si>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</si>
  <si>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</si>
  <si>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</si>
  <si>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</si>
  <si>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</si>
  <si>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</si>
  <si>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</si>
  <si>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</si>
  <si>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</si>
  <si>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</si>
  <si>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</si>
  <si>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</si>
  <si>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</si>
  <si>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</si>
  <si>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</si>
  <si>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</si>
  <si>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</si>
  <si>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</si>
  <si>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</si>
  <si>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</si>
  <si>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</si>
  <si>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</si>
  <si>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</si>
  <si>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</si>
  <si>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</si>
  <si>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</si>
  <si>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</si>
  <si>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</si>
  <si>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</si>
  <si>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</si>
  <si>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</si>
  <si>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</si>
  <si>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</si>
  <si>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</si>
  <si>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</si>
  <si>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</si>
  <si>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</si>
  <si>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</si>
  <si>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</si>
  <si>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</si>
  <si>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</si>
  <si>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</si>
  <si>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</si>
  <si>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</si>
  <si>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</si>
  <si>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</si>
  <si>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</si>
  <si>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</si>
  <si>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</si>
  <si>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</si>
  <si>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</si>
  <si>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</si>
  <si>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</si>
  <si>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</si>
  <si>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</si>
  <si>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</si>
  <si>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</si>
  <si>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</si>
  <si>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</si>
  <si>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</si>
  <si>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</si>
  <si>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</si>
  <si>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</si>
  <si>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</si>
  <si>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</si>
  <si>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</si>
  <si>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</si>
  <si>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</si>
  <si>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</si>
  <si>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</si>
  <si>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</si>
  <si>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</si>
  <si>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</si>
  <si>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</si>
  <si>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</si>
  <si>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</si>
  <si>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</si>
  <si>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</si>
  <si>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</si>
  <si>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</si>
  <si>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</si>
  <si>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</si>
  <si>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</si>
  <si>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</si>
  <si>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</si>
  <si>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</si>
  <si>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</si>
  <si>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</si>
  <si>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</si>
  <si>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</si>
  <si>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</si>
  <si>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</si>
  <si>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</si>
  <si>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FR8174875</t>
  </si>
  <si>
    <t>FR8190612</t>
  </si>
  <si>
    <t>H000004863</t>
  </si>
  <si>
    <t>H000004864</t>
  </si>
  <si>
    <t>H000004865</t>
  </si>
  <si>
    <t>H000002292</t>
  </si>
  <si>
    <t>CLFF_1000$$$CH65R00014</t>
  </si>
  <si>
    <t>H000000912</t>
  </si>
  <si>
    <t>FR8191718</t>
  </si>
  <si>
    <t>FR8196257</t>
  </si>
  <si>
    <t>FR8196403</t>
  </si>
  <si>
    <t>CNOW_7210$$$0000052349</t>
  </si>
  <si>
    <t>CORAERP_MMOR1975.9748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</si>
  <si>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</si>
  <si>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</si>
  <si>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</si>
  <si>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</si>
  <si>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</si>
  <si>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</si>
  <si>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</si>
  <si>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</si>
  <si>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</si>
  <si>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</si>
  <si>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</si>
  <si>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</si>
  <si>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</si>
  <si>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</si>
  <si>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</si>
  <si>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</si>
  <si>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</si>
  <si>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</si>
  <si>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</si>
  <si>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</si>
  <si>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</si>
  <si>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</si>
  <si>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</si>
  <si>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</si>
  <si>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</si>
  <si>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</si>
  <si>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</si>
  <si>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</si>
  <si>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</si>
  <si>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</si>
  <si>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</si>
  <si>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</si>
  <si>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</si>
  <si>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</si>
  <si>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</si>
  <si>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</si>
  <si>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</si>
  <si>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</si>
  <si>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</si>
  <si>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</si>
  <si>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</si>
  <si>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</si>
  <si>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</si>
  <si>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</si>
  <si>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</si>
  <si>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</si>
  <si>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</si>
  <si>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</si>
  <si>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</si>
  <si>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</si>
  <si>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</si>
  <si>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</si>
  <si>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</si>
  <si>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</si>
  <si>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</si>
  <si>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</si>
  <si>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</si>
  <si>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</si>
  <si>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</si>
  <si>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</si>
  <si>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</si>
  <si>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</si>
  <si>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</si>
  <si>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</si>
  <si>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</si>
  <si>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</si>
  <si>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</si>
  <si>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</si>
  <si>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</si>
  <si>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</si>
  <si>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</si>
  <si>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</si>
  <si>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</si>
  <si>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</si>
  <si>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</si>
  <si>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</si>
  <si>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</si>
  <si>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</si>
  <si>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</si>
  <si>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</si>
  <si>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</si>
  <si>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</si>
  <si>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</si>
  <si>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</si>
  <si>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</si>
  <si>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</si>
  <si>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</si>
  <si>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</si>
  <si>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</si>
  <si>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</si>
  <si>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</si>
  <si>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</si>
  <si>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</si>
  <si>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</si>
  <si>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</si>
  <si>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</si>
  <si>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</si>
  <si>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</si>
  <si>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</si>
  <si>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</si>
  <si>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</si>
  <si>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</si>
  <si>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</si>
  <si>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</si>
  <si>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</si>
  <si>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</si>
  <si>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</si>
  <si>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</si>
  <si>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</si>
  <si>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</si>
  <si>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</si>
  <si>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</si>
  <si>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</si>
  <si>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</si>
  <si>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</si>
  <si>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</si>
  <si>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</si>
  <si>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</si>
  <si>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</si>
  <si>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</si>
  <si>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</si>
  <si>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</si>
  <si>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</si>
  <si>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</si>
  <si>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</si>
  <si>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</si>
  <si>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</si>
  <si>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</si>
  <si>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</si>
  <si>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</si>
  <si>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</si>
  <si>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</si>
  <si>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</si>
  <si>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</si>
  <si>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</si>
  <si>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</si>
  <si>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</si>
  <si>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</si>
  <si>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</si>
  <si>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</si>
  <si>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</si>
  <si>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</si>
  <si>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</si>
  <si>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</si>
  <si>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</si>
  <si>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</si>
  <si>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</si>
  <si>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</si>
  <si>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</si>
  <si>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</si>
  <si>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</si>
  <si>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</si>
  <si>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</si>
  <si>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</si>
  <si>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</si>
  <si>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</si>
  <si>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</si>
  <si>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</si>
  <si>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</si>
  <si>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</si>
  <si>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</si>
  <si>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</si>
  <si>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</si>
  <si>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</si>
  <si>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</si>
  <si>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</si>
  <si>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</si>
  <si>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</si>
  <si>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</si>
  <si>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</si>
  <si>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</si>
  <si>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</si>
  <si>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</si>
  <si>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</si>
  <si>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</si>
  <si>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</si>
  <si>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</si>
  <si>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</si>
  <si>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</si>
  <si>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</si>
  <si>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</si>
  <si>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</si>
  <si>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</si>
  <si>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</si>
  <si>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</si>
  <si>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</si>
  <si>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</si>
  <si>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</si>
  <si>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</si>
  <si>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</si>
  <si>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</si>
  <si>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</si>
  <si>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</si>
  <si>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</si>
  <si>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</si>
  <si>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</si>
  <si>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</si>
  <si>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</si>
  <si>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</si>
  <si>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</si>
  <si>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</si>
  <si>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</si>
  <si>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</si>
  <si>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</si>
  <si>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</si>
  <si>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</si>
  <si>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</si>
  <si>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</si>
  <si>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</si>
  <si>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</si>
  <si>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</si>
  <si>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</si>
  <si>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</si>
  <si>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</si>
  <si>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</si>
  <si>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</si>
  <si>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</si>
  <si>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</si>
  <si>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</si>
  <si>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</si>
  <si>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</si>
  <si>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</si>
  <si>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</si>
  <si>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</si>
  <si>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</si>
  <si>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</si>
  <si>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</si>
  <si>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</si>
  <si>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</si>
  <si>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</si>
  <si>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</si>
  <si>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</si>
  <si>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</si>
  <si>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</si>
  <si>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</si>
  <si>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</si>
  <si>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</si>
  <si>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</si>
  <si>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</si>
  <si>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</si>
  <si>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</si>
  <si>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</si>
  <si>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</si>
  <si>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</si>
  <si>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</si>
  <si>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</si>
  <si>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</si>
  <si>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</si>
  <si>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</si>
  <si>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</si>
  <si>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</si>
  <si>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</si>
  <si>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</si>
  <si>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</si>
  <si>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</si>
  <si>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</si>
  <si>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</si>
  <si>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</si>
  <si>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</si>
  <si>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</si>
  <si>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</si>
  <si>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</si>
  <si>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</si>
  <si>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</si>
  <si>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</si>
  <si>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</si>
  <si>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</si>
  <si>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</si>
  <si>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</si>
  <si>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</si>
  <si>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</si>
  <si>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</si>
  <si>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</si>
  <si>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</si>
  <si>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</si>
  <si>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</si>
  <si>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</si>
  <si>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</si>
  <si>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</si>
  <si>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</si>
  <si>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</si>
  <si>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</si>
  <si>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</si>
  <si>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</si>
  <si>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</si>
  <si>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</si>
  <si>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</si>
  <si>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</si>
  <si>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</si>
  <si>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</si>
  <si>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</si>
  <si>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</si>
  <si>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</si>
  <si>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</si>
  <si>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</si>
  <si>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</si>
  <si>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</si>
  <si>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</si>
  <si>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</si>
  <si>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</si>
  <si>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</si>
  <si>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</si>
  <si>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</si>
  <si>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</si>
  <si>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</si>
  <si>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</si>
  <si>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</si>
  <si>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</si>
  <si>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</si>
  <si>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</si>
  <si>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</si>
  <si>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</si>
  <si>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</si>
  <si>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</si>
  <si>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</si>
  <si>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</si>
  <si>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</si>
  <si>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</si>
  <si>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</si>
  <si>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</si>
  <si>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</si>
  <si>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</si>
  <si>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</si>
  <si>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</si>
  <si>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</si>
  <si>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</si>
  <si>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</si>
  <si>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</si>
  <si>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</si>
  <si>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</si>
  <si>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</si>
  <si>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</si>
  <si>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</si>
  <si>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</si>
  <si>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</si>
  <si>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</si>
  <si>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</si>
  <si>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</si>
  <si>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</si>
  <si>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</si>
  <si>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</si>
  <si>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</si>
  <si>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</si>
  <si>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</si>
  <si>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</si>
  <si>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</si>
  <si>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</si>
  <si>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</si>
  <si>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</si>
  <si>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</si>
  <si>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</si>
  <si>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</si>
  <si>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</si>
  <si>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</si>
  <si>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</si>
  <si>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</si>
  <si>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</si>
  <si>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</si>
  <si>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</si>
  <si>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</si>
  <si>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</si>
  <si>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</si>
  <si>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</si>
  <si>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</si>
  <si>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</si>
  <si>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</si>
  <si>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</si>
  <si>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</si>
  <si>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</si>
  <si>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</si>
  <si>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</si>
  <si>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</si>
  <si>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</si>
  <si>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</si>
  <si>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</si>
  <si>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</si>
  <si>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</si>
  <si>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</si>
  <si>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</si>
  <si>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</si>
  <si>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</si>
  <si>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</si>
  <si>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</si>
  <si>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</si>
  <si>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</si>
  <si>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</si>
  <si>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</si>
  <si>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</si>
  <si>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</si>
  <si>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</si>
  <si>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</si>
  <si>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</si>
  <si>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</si>
  <si>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</si>
  <si>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</si>
  <si>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</si>
  <si>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</si>
  <si>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FR8208199</t>
  </si>
  <si>
    <t>FR8208304</t>
  </si>
  <si>
    <t>CFLTFLE_2152IMIPLIAN01</t>
  </si>
  <si>
    <t>CFLTFLE_2152IMIPAPAC01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</si>
  <si>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</si>
  <si>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</si>
  <si>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</si>
  <si>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</si>
  <si>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</si>
  <si>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</si>
  <si>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</si>
  <si>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</si>
  <si>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</si>
  <si>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</si>
  <si>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</si>
  <si>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</si>
  <si>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</si>
  <si>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</si>
  <si>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</si>
  <si>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</si>
  <si>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</si>
  <si>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</si>
  <si>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</si>
  <si>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</si>
  <si>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</si>
  <si>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</si>
  <si>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</si>
  <si>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</si>
  <si>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</si>
  <si>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</si>
  <si>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</si>
  <si>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</si>
  <si>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</si>
  <si>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</si>
  <si>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</si>
  <si>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</si>
  <si>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</si>
  <si>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</si>
  <si>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</si>
  <si>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</si>
  <si>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</si>
  <si>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</si>
  <si>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</si>
  <si>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</si>
  <si>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</si>
  <si>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</si>
  <si>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</si>
  <si>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</si>
  <si>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</si>
  <si>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</si>
  <si>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</si>
  <si>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</si>
  <si>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</si>
  <si>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</si>
  <si>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</si>
  <si>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</si>
  <si>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</si>
  <si>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</si>
  <si>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</si>
  <si>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</si>
  <si>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</si>
  <si>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</si>
  <si>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</si>
  <si>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</si>
  <si>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</si>
  <si>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</si>
  <si>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</si>
  <si>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</si>
  <si>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</si>
  <si>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</si>
  <si>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</si>
  <si>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</si>
  <si>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</si>
  <si>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</si>
  <si>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</si>
  <si>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</si>
  <si>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</si>
  <si>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</si>
  <si>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</si>
  <si>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</si>
  <si>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</si>
  <si>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</si>
  <si>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</si>
  <si>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</si>
  <si>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</si>
  <si>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</si>
  <si>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</si>
  <si>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</si>
  <si>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</si>
  <si>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</si>
  <si>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</si>
  <si>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</si>
  <si>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</si>
  <si>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</si>
  <si>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</si>
  <si>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</si>
  <si>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</si>
  <si>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</si>
  <si>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</si>
  <si>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</si>
  <si>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</si>
  <si>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</si>
  <si>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</si>
  <si>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</si>
  <si>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</si>
  <si>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</si>
  <si>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</si>
  <si>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</si>
  <si>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</si>
  <si>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</si>
  <si>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</si>
  <si>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</si>
  <si>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</si>
  <si>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</si>
  <si>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</si>
  <si>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</si>
  <si>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</si>
  <si>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</si>
  <si>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</si>
  <si>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</si>
  <si>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</si>
  <si>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</si>
  <si>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</si>
  <si>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</si>
  <si>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</si>
  <si>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</si>
  <si>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</si>
  <si>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</si>
  <si>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</si>
  <si>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</si>
  <si>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</si>
  <si>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</si>
  <si>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</si>
  <si>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</si>
  <si>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</si>
  <si>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</si>
  <si>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</si>
  <si>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</si>
  <si>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</si>
  <si>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</si>
  <si>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</si>
  <si>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</si>
  <si>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</si>
  <si>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</si>
  <si>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</si>
  <si>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</si>
  <si>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</si>
  <si>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</si>
  <si>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</si>
  <si>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</si>
  <si>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</si>
  <si>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</si>
  <si>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</si>
  <si>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</si>
  <si>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</si>
  <si>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</si>
  <si>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</si>
  <si>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</si>
  <si>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</si>
  <si>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</si>
  <si>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</si>
  <si>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</si>
  <si>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</si>
  <si>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</si>
  <si>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</si>
  <si>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</si>
  <si>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</si>
  <si>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</si>
  <si>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</si>
  <si>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</si>
  <si>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</si>
  <si>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</si>
  <si>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</si>
  <si>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</si>
  <si>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</si>
  <si>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</si>
  <si>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FR8223435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</si>
  <si>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</si>
  <si>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</si>
  <si>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</si>
  <si>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</si>
  <si>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</si>
  <si>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</si>
  <si>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</si>
  <si>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</si>
  <si>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</si>
  <si>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</si>
  <si>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</si>
  <si>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</si>
  <si>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</si>
  <si>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</si>
  <si>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</si>
  <si>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</si>
  <si>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</si>
  <si>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</si>
  <si>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</si>
  <si>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</si>
  <si>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</si>
  <si>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</si>
  <si>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</si>
  <si>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</si>
  <si>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</si>
  <si>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</si>
  <si>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</si>
  <si>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</si>
  <si>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</si>
  <si>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</si>
  <si>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</si>
  <si>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</si>
  <si>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</si>
  <si>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</si>
  <si>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</si>
  <si>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</si>
  <si>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</si>
  <si>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</si>
  <si>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</si>
  <si>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</si>
  <si>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</si>
  <si>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</si>
  <si>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</si>
  <si>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</si>
  <si>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</si>
  <si>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</si>
  <si>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</si>
  <si>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</si>
  <si>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</si>
  <si>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</si>
  <si>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</si>
  <si>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</si>
  <si>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</si>
  <si>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</si>
  <si>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</si>
  <si>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</si>
  <si>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</si>
  <si>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</si>
  <si>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</si>
  <si>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</si>
  <si>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</si>
  <si>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</si>
  <si>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</si>
  <si>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</si>
  <si>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</si>
  <si>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</si>
  <si>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</si>
  <si>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</si>
  <si>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</si>
  <si>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</si>
  <si>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</si>
  <si>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</si>
  <si>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</si>
  <si>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</si>
  <si>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</si>
  <si>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</si>
  <si>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</si>
  <si>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</si>
  <si>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</si>
  <si>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</si>
  <si>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</si>
  <si>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</si>
  <si>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</si>
  <si>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</si>
  <si>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</si>
  <si>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</si>
  <si>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</si>
  <si>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</si>
  <si>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</si>
  <si>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</si>
  <si>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</si>
  <si>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</si>
  <si>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</si>
  <si>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</si>
  <si>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</si>
  <si>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</si>
  <si>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</si>
  <si>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</si>
  <si>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</si>
  <si>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</si>
  <si>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</si>
  <si>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</si>
  <si>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</si>
  <si>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</si>
  <si>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</si>
  <si>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</si>
  <si>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</si>
  <si>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</si>
  <si>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</si>
  <si>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</si>
  <si>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</si>
  <si>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</si>
  <si>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</si>
  <si>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</si>
  <si>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</si>
  <si>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</si>
  <si>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</si>
  <si>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</si>
  <si>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</si>
  <si>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</si>
  <si>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</si>
  <si>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</si>
  <si>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</si>
  <si>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</si>
  <si>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</si>
  <si>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</si>
  <si>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</si>
  <si>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</si>
  <si>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</si>
  <si>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</si>
  <si>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</si>
  <si>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</si>
  <si>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</si>
  <si>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</si>
  <si>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</si>
  <si>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</si>
  <si>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</si>
  <si>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</si>
  <si>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</si>
  <si>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</si>
  <si>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</si>
  <si>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</si>
  <si>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</si>
  <si>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</si>
  <si>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</si>
  <si>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</si>
  <si>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</si>
  <si>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</si>
  <si>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</si>
  <si>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</si>
  <si>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</si>
  <si>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</si>
  <si>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</si>
  <si>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</si>
  <si>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</si>
  <si>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</si>
  <si>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</si>
  <si>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</si>
  <si>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</si>
  <si>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</si>
  <si>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</si>
  <si>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</si>
  <si>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</si>
  <si>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</si>
  <si>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</si>
  <si>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</si>
  <si>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</si>
  <si>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</si>
  <si>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</si>
  <si>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</si>
  <si>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</si>
  <si>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</si>
  <si>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</si>
  <si>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</si>
  <si>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</si>
  <si>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</si>
  <si>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</si>
  <si>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</si>
  <si>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</si>
  <si>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</si>
  <si>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</si>
  <si>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</si>
  <si>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</si>
  <si>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</si>
  <si>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</si>
  <si>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</si>
  <si>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</si>
  <si>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</si>
  <si>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</si>
  <si>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</si>
  <si>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</si>
  <si>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</si>
  <si>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</si>
  <si>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</si>
  <si>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</si>
  <si>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</si>
  <si>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</si>
  <si>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</si>
  <si>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</si>
  <si>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</si>
  <si>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</si>
  <si>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</si>
  <si>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</si>
  <si>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</si>
  <si>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</si>
  <si>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</si>
  <si>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</si>
  <si>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</si>
  <si>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</si>
  <si>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</si>
  <si>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</si>
  <si>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</si>
  <si>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</si>
  <si>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</si>
  <si>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</si>
  <si>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</si>
  <si>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</si>
  <si>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</si>
  <si>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</si>
  <si>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</si>
  <si>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</si>
  <si>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</si>
  <si>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</si>
  <si>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</si>
  <si>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</si>
  <si>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</si>
  <si>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</si>
  <si>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</si>
  <si>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</si>
  <si>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</si>
  <si>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</si>
  <si>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</si>
  <si>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</si>
  <si>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</si>
  <si>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</si>
  <si>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</si>
  <si>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</si>
  <si>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</si>
  <si>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</si>
  <si>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</si>
  <si>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</si>
  <si>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</si>
  <si>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</si>
  <si>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</si>
  <si>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</si>
  <si>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</si>
  <si>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</si>
  <si>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</si>
  <si>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</si>
  <si>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</si>
  <si>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</si>
  <si>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</si>
  <si>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</si>
  <si>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</si>
  <si>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</si>
  <si>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</si>
  <si>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</si>
  <si>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</si>
  <si>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</si>
  <si>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</si>
  <si>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</si>
  <si>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</si>
  <si>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</si>
  <si>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</si>
  <si>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</si>
  <si>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</si>
  <si>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</si>
  <si>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</si>
  <si>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</si>
  <si>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</si>
  <si>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</si>
  <si>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</si>
  <si>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</si>
  <si>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</si>
  <si>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</si>
  <si>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</si>
  <si>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</si>
  <si>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</si>
  <si>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</si>
  <si>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</si>
  <si>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</si>
  <si>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</si>
  <si>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</si>
  <si>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</si>
  <si>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</si>
  <si>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</si>
  <si>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</si>
  <si>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</si>
  <si>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</si>
  <si>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</si>
  <si>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</si>
  <si>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</si>
  <si>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</si>
  <si>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</si>
  <si>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</si>
  <si>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</si>
  <si>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</si>
  <si>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</si>
  <si>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</si>
  <si>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</si>
  <si>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</si>
  <si>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</si>
  <si>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</si>
  <si>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</si>
  <si>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</si>
  <si>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</si>
  <si>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</si>
  <si>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</si>
  <si>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</si>
  <si>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</si>
  <si>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</si>
  <si>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</si>
  <si>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</si>
  <si>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</si>
  <si>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</si>
  <si>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</si>
  <si>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</si>
  <si>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</si>
  <si>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</si>
  <si>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</si>
  <si>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</si>
  <si>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</si>
  <si>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</si>
  <si>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</si>
  <si>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</si>
  <si>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</si>
  <si>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</si>
  <si>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</si>
  <si>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</si>
  <si>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</si>
  <si>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</si>
  <si>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</si>
  <si>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</si>
  <si>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</si>
  <si>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</si>
  <si>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</si>
  <si>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</si>
  <si>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</si>
  <si>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</si>
  <si>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</si>
  <si>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</si>
  <si>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</si>
  <si>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</si>
  <si>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</si>
  <si>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</si>
  <si>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</si>
  <si>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</si>
  <si>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</si>
  <si>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</si>
  <si>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</si>
  <si>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</si>
  <si>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</si>
  <si>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</si>
  <si>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</si>
  <si>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</si>
  <si>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</si>
  <si>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</si>
  <si>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</si>
  <si>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</si>
  <si>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</si>
  <si>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</si>
  <si>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</si>
  <si>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</si>
  <si>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</si>
  <si>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</si>
  <si>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</si>
  <si>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</si>
  <si>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</si>
  <si>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</si>
  <si>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</si>
  <si>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</si>
  <si>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</si>
  <si>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</si>
  <si>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</si>
  <si>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</si>
  <si>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</si>
  <si>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</si>
  <si>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</si>
  <si>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</si>
  <si>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</si>
  <si>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</si>
  <si>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</si>
  <si>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</si>
  <si>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</si>
  <si>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</si>
  <si>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</si>
  <si>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</si>
  <si>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</si>
  <si>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</si>
  <si>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</si>
  <si>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</si>
  <si>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</si>
  <si>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</si>
  <si>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</si>
  <si>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</si>
  <si>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</si>
  <si>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</si>
  <si>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</si>
  <si>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</si>
  <si>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</si>
  <si>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</si>
  <si>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</si>
  <si>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</si>
  <si>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</si>
  <si>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</si>
  <si>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</si>
  <si>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</si>
  <si>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</si>
  <si>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</si>
  <si>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</si>
  <si>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</si>
  <si>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</si>
  <si>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</si>
  <si>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</si>
  <si>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</si>
  <si>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</si>
  <si>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</si>
  <si>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</si>
  <si>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</si>
  <si>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</si>
  <si>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</si>
  <si>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</si>
  <si>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</si>
  <si>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</si>
  <si>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</si>
  <si>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</si>
  <si>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</si>
  <si>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</si>
  <si>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</si>
  <si>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</si>
  <si>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</si>
  <si>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</si>
  <si>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</si>
  <si>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</si>
  <si>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</si>
  <si>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</si>
  <si>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</si>
  <si>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</si>
  <si>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</si>
  <si>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</si>
  <si>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</si>
  <si>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</si>
  <si>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</si>
  <si>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</si>
  <si>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</si>
  <si>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</si>
  <si>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</si>
  <si>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</si>
  <si>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</si>
  <si>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</si>
  <si>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</si>
  <si>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</si>
  <si>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</si>
  <si>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</si>
  <si>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</si>
  <si>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</si>
  <si>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</si>
  <si>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</si>
  <si>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</si>
  <si>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</si>
  <si>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</si>
  <si>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</si>
  <si>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</si>
  <si>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</si>
  <si>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</si>
  <si>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</si>
  <si>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</si>
  <si>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</si>
  <si>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</si>
  <si>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</si>
  <si>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</si>
  <si>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</si>
  <si>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</si>
  <si>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</si>
  <si>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</si>
  <si>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</si>
  <si>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</si>
  <si>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</si>
  <si>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</si>
  <si>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</si>
  <si>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</si>
  <si>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</si>
  <si>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</si>
  <si>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</si>
  <si>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</si>
  <si>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</si>
  <si>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</si>
  <si>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</si>
  <si>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</si>
  <si>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</si>
  <si>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</si>
  <si>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</si>
  <si>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</si>
  <si>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</si>
  <si>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</si>
  <si>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</si>
  <si>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</si>
  <si>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</si>
  <si>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</si>
  <si>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</si>
  <si>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</si>
  <si>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</si>
  <si>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</si>
  <si>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</si>
  <si>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</si>
  <si>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</si>
  <si>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</si>
  <si>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</si>
  <si>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</si>
  <si>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</si>
  <si>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</si>
  <si>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</si>
  <si>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</si>
  <si>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</si>
  <si>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</si>
  <si>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</si>
  <si>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</si>
  <si>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</si>
  <si>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</si>
  <si>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</si>
  <si>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</si>
  <si>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</si>
  <si>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</si>
  <si>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</si>
  <si>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</si>
  <si>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</si>
  <si>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</si>
  <si>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</si>
  <si>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</si>
  <si>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</si>
  <si>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</si>
  <si>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</si>
  <si>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</si>
  <si>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</si>
  <si>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</si>
  <si>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</si>
  <si>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</si>
  <si>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</si>
  <si>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</si>
  <si>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</si>
  <si>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</si>
  <si>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</si>
  <si>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</si>
  <si>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</si>
  <si>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</si>
  <si>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</si>
  <si>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</si>
  <si>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</si>
  <si>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</si>
  <si>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</si>
  <si>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</si>
  <si>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</si>
  <si>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</si>
  <si>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</si>
  <si>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</si>
  <si>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</si>
  <si>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</si>
  <si>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</si>
  <si>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</si>
  <si>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</si>
  <si>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</si>
  <si>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</si>
  <si>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</si>
  <si>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</si>
  <si>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</si>
  <si>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</si>
  <si>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</si>
  <si>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</si>
  <si>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</si>
  <si>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</si>
  <si>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</si>
  <si>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</si>
  <si>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</si>
  <si>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</si>
  <si>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</si>
  <si>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</si>
  <si>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</si>
  <si>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</si>
  <si>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</si>
  <si>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</si>
  <si>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</si>
  <si>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</si>
  <si>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</si>
  <si>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</si>
  <si>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</si>
  <si>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</si>
  <si>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</si>
  <si>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</si>
  <si>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</si>
  <si>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</si>
  <si>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</si>
  <si>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</si>
  <si>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</si>
  <si>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</si>
  <si>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</si>
  <si>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</si>
  <si>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</si>
  <si>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</si>
  <si>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</si>
  <si>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</si>
  <si>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</si>
  <si>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</si>
  <si>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</si>
  <si>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</si>
  <si>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</si>
  <si>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</si>
  <si>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</si>
  <si>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</si>
  <si>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</si>
  <si>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</si>
  <si>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</si>
  <si>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</si>
  <si>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</si>
  <si>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</si>
  <si>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</si>
  <si>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</si>
  <si>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</si>
  <si>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</si>
  <si>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</si>
  <si>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</si>
  <si>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</si>
  <si>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</si>
  <si>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</si>
  <si>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</si>
  <si>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</si>
  <si>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</si>
  <si>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</si>
  <si>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</si>
  <si>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</si>
  <si>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</si>
  <si>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</si>
  <si>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</si>
  <si>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</si>
  <si>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</si>
  <si>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</si>
  <si>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</si>
  <si>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</si>
  <si>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</si>
  <si>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</si>
  <si>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</si>
  <si>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</si>
  <si>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</si>
  <si>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</si>
  <si>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</si>
  <si>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</si>
  <si>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</si>
  <si>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</si>
  <si>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</si>
  <si>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</si>
  <si>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</si>
  <si>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</si>
  <si>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</si>
  <si>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</si>
  <si>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</si>
  <si>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</si>
  <si>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</si>
  <si>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</si>
  <si>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</si>
  <si>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</si>
  <si>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</si>
  <si>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</si>
  <si>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</si>
  <si>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</si>
  <si>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</si>
  <si>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</si>
  <si>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</si>
  <si>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</si>
  <si>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</si>
  <si>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</si>
  <si>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</si>
  <si>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</si>
  <si>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</si>
  <si>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</si>
  <si>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</si>
  <si>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</si>
  <si>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</si>
  <si>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</si>
  <si>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</si>
  <si>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</si>
  <si>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</si>
  <si>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</si>
  <si>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</si>
  <si>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</si>
  <si>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</si>
  <si>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</si>
  <si>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</si>
  <si>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</si>
  <si>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</si>
  <si>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</si>
  <si>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</si>
  <si>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</si>
  <si>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</si>
  <si>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</si>
  <si>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</si>
  <si>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</si>
  <si>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</si>
  <si>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</si>
  <si>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</si>
  <si>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</si>
  <si>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</si>
  <si>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</si>
  <si>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</si>
  <si>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</si>
  <si>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</si>
  <si>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</si>
  <si>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</si>
  <si>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</si>
  <si>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</si>
  <si>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</si>
  <si>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</si>
  <si>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</si>
  <si>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</si>
  <si>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</si>
  <si>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</si>
  <si>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</si>
  <si>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</si>
  <si>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</si>
  <si>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</si>
  <si>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</si>
  <si>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</si>
  <si>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</si>
  <si>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</si>
  <si>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</si>
  <si>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</si>
  <si>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</si>
  <si>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</si>
  <si>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</si>
  <si>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</si>
  <si>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</si>
  <si>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</si>
  <si>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</si>
  <si>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</si>
  <si>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</si>
  <si>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</si>
  <si>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</si>
  <si>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</si>
  <si>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</si>
  <si>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</si>
  <si>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</si>
  <si>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</si>
  <si>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</si>
  <si>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</si>
  <si>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</si>
  <si>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</si>
  <si>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</si>
  <si>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</si>
  <si>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</si>
  <si>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</si>
  <si>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</si>
  <si>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</si>
  <si>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</si>
  <si>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</si>
  <si>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</si>
  <si>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</si>
  <si>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</si>
  <si>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</si>
  <si>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</si>
  <si>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</si>
  <si>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</si>
  <si>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</si>
  <si>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</si>
  <si>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</si>
  <si>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</si>
  <si>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</si>
  <si>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</si>
  <si>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</si>
  <si>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</si>
  <si>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</si>
  <si>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</si>
  <si>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</si>
  <si>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</si>
  <si>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</si>
  <si>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</si>
  <si>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</si>
  <si>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</si>
  <si>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</si>
  <si>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</si>
  <si>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</si>
  <si>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</si>
  <si>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</si>
  <si>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</si>
  <si>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</si>
  <si>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</si>
  <si>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</si>
  <si>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</si>
  <si>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</si>
  <si>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</si>
  <si>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</si>
  <si>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</si>
  <si>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</si>
  <si>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</si>
  <si>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</si>
  <si>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</si>
  <si>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</si>
  <si>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</si>
  <si>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</si>
  <si>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</si>
  <si>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</si>
  <si>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</si>
  <si>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</si>
  <si>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</si>
  <si>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</si>
  <si>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</si>
  <si>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</si>
  <si>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</si>
  <si>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</si>
  <si>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</si>
  <si>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</si>
  <si>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</si>
  <si>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</si>
  <si>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</si>
  <si>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</si>
  <si>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</si>
  <si>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</si>
  <si>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</si>
  <si>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</si>
  <si>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</si>
  <si>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</si>
  <si>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</si>
  <si>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</si>
  <si>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</si>
  <si>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</si>
  <si>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</si>
  <si>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</si>
  <si>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</si>
  <si>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</si>
  <si>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</si>
  <si>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</si>
  <si>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</si>
  <si>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</si>
  <si>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</si>
  <si>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</si>
  <si>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</si>
  <si>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</si>
  <si>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</si>
  <si>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</si>
  <si>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</si>
  <si>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</si>
  <si>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</si>
  <si>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</si>
  <si>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</si>
  <si>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</si>
  <si>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</si>
  <si>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</si>
  <si>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</si>
  <si>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</si>
  <si>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</si>
  <si>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</si>
  <si>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</si>
  <si>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</si>
  <si>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</si>
  <si>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</si>
  <si>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</si>
  <si>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</si>
  <si>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</si>
  <si>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</si>
  <si>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</si>
  <si>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</si>
  <si>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</si>
  <si>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</si>
  <si>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</si>
  <si>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</si>
  <si>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</si>
  <si>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</si>
  <si>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</si>
  <si>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</si>
  <si>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</si>
  <si>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</si>
  <si>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</si>
  <si>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</si>
  <si>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</si>
  <si>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</si>
  <si>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</si>
  <si>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</si>
  <si>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</si>
  <si>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</si>
  <si>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</si>
  <si>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</si>
  <si>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</si>
  <si>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</si>
  <si>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</si>
  <si>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</si>
  <si>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</si>
  <si>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</si>
  <si>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</si>
  <si>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</si>
  <si>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</si>
  <si>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</si>
  <si>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</si>
  <si>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</si>
  <si>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</si>
  <si>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</si>
  <si>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</si>
  <si>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</si>
  <si>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</si>
  <si>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</si>
  <si>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</si>
  <si>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</si>
  <si>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</si>
  <si>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</si>
  <si>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</si>
  <si>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</si>
  <si>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</si>
  <si>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</si>
  <si>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</si>
  <si>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</si>
  <si>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</si>
  <si>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</si>
  <si>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</si>
  <si>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</si>
  <si>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</si>
  <si>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</si>
  <si>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</si>
  <si>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</si>
  <si>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</si>
  <si>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</si>
  <si>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</si>
  <si>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</si>
  <si>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</si>
  <si>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</si>
  <si>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</si>
  <si>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</si>
  <si>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</si>
  <si>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</si>
  <si>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</si>
  <si>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</si>
  <si>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</si>
  <si>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</si>
  <si>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</si>
  <si>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</si>
  <si>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</si>
  <si>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</si>
  <si>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</si>
  <si>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</si>
  <si>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</si>
  <si>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</si>
  <si>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</si>
  <si>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</si>
  <si>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</si>
  <si>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</si>
  <si>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</si>
  <si>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</si>
  <si>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</si>
  <si>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</si>
  <si>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</si>
  <si>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</si>
  <si>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</si>
  <si>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</si>
  <si>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</si>
  <si>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</si>
  <si>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</si>
  <si>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</si>
  <si>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</si>
  <si>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</si>
  <si>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</si>
  <si>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</si>
  <si>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</si>
  <si>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</si>
  <si>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</si>
  <si>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</si>
  <si>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</si>
  <si>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</si>
  <si>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</si>
  <si>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</si>
  <si>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</si>
  <si>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</si>
  <si>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</si>
  <si>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</si>
  <si>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</si>
  <si>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</si>
  <si>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</si>
  <si>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</si>
  <si>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</si>
  <si>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</si>
  <si>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</si>
  <si>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</si>
  <si>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</si>
  <si>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</si>
  <si>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</si>
  <si>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</si>
  <si>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</si>
  <si>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</si>
  <si>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</si>
  <si>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</si>
  <si>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</si>
  <si>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</si>
  <si>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</si>
  <si>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</si>
  <si>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</si>
  <si>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</si>
  <si>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</si>
  <si>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</si>
  <si>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</si>
  <si>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</si>
  <si>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</si>
  <si>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</si>
  <si>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</si>
  <si>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</si>
  <si>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</si>
  <si>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</si>
  <si>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</si>
  <si>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</si>
  <si>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</si>
  <si>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</si>
  <si>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</si>
  <si>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</si>
  <si>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</si>
  <si>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</si>
  <si>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</si>
  <si>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</si>
  <si>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</si>
  <si>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</si>
  <si>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</si>
  <si>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</si>
  <si>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</si>
  <si>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</si>
  <si>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</si>
  <si>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</si>
  <si>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</si>
  <si>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</si>
  <si>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</si>
  <si>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</si>
  <si>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</si>
  <si>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</si>
  <si>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</si>
  <si>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</si>
  <si>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</si>
  <si>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</si>
  <si>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</si>
  <si>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</si>
  <si>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</si>
  <si>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</si>
  <si>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</si>
  <si>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</si>
  <si>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</si>
  <si>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</si>
  <si>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</si>
  <si>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</si>
  <si>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</si>
  <si>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</si>
  <si>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</si>
  <si>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</si>
  <si>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</si>
  <si>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</si>
  <si>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</si>
  <si>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</si>
  <si>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</si>
  <si>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</si>
  <si>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</si>
  <si>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</si>
  <si>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</si>
  <si>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</si>
  <si>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</si>
  <si>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</si>
  <si>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</si>
  <si>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</si>
  <si>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</si>
  <si>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</si>
  <si>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</si>
  <si>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</si>
  <si>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</si>
  <si>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</si>
  <si>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</si>
  <si>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</si>
  <si>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</si>
  <si>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</si>
  <si>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</si>
  <si>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</si>
  <si>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</si>
  <si>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</si>
  <si>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>FR8230325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</si>
  <si>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</si>
  <si>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</si>
  <si>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</si>
  <si>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</si>
  <si>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</si>
  <si>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</si>
  <si>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</si>
  <si>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</si>
  <si>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</si>
  <si>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</si>
  <si>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</si>
  <si>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</si>
  <si>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</si>
  <si>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</si>
  <si>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</si>
  <si>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</si>
  <si>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</si>
  <si>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</si>
  <si>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</si>
  <si>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</si>
  <si>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</si>
  <si>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</si>
  <si>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</si>
  <si>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</si>
  <si>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</si>
  <si>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</si>
  <si>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</si>
  <si>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</si>
  <si>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</si>
  <si>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</si>
  <si>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</si>
  <si>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</si>
  <si>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</si>
  <si>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</si>
  <si>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</si>
  <si>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</si>
  <si>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</si>
  <si>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</si>
  <si>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</si>
  <si>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</si>
  <si>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</si>
  <si>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</si>
  <si>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</si>
  <si>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</si>
  <si>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</si>
  <si>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</si>
  <si>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</si>
  <si>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</si>
  <si>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</si>
  <si>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</si>
  <si>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</si>
  <si>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</si>
  <si>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</si>
  <si>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</si>
  <si>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</si>
  <si>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</si>
  <si>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</si>
  <si>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</si>
  <si>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</si>
  <si>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</si>
  <si>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</si>
  <si>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</si>
  <si>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</si>
  <si>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</si>
  <si>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</si>
  <si>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</si>
  <si>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</si>
  <si>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</si>
  <si>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</si>
  <si>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</si>
  <si>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</si>
  <si>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</si>
  <si>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</si>
  <si>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</si>
  <si>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</si>
  <si>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</si>
  <si>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</si>
  <si>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</si>
  <si>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</si>
  <si>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</si>
  <si>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</si>
  <si>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</si>
  <si>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</si>
  <si>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</si>
  <si>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</si>
  <si>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</si>
  <si>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</si>
  <si>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</si>
  <si>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</si>
  <si>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</si>
  <si>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</si>
  <si>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</si>
  <si>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</si>
  <si>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</si>
  <si>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</si>
  <si>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</si>
  <si>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</si>
  <si>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CSCALA_1042$ONFF_O61</t>
  </si>
  <si>
    <t>CSCALA_1042$ONPM_O34</t>
  </si>
  <si>
    <t>CSCALA_1042$ONPM_O62</t>
  </si>
  <si>
    <t>CSCALA_1042$MSMS_F11</t>
  </si>
  <si>
    <t>FR8242442</t>
  </si>
  <si>
    <t>FR8242465</t>
  </si>
  <si>
    <t>H000000436</t>
  </si>
  <si>
    <t>FR8244630</t>
  </si>
  <si>
    <t>LFF_1000$$$DE04TLD011_IO</t>
  </si>
  <si>
    <t>LFF_1000$$$DE04TLD004_IO</t>
  </si>
  <si>
    <t>LFF_1000$$$DE10PLD004</t>
  </si>
  <si>
    <t>LFF_VMCA$$$US10PD1005</t>
  </si>
  <si>
    <t>LFF_VMCA$$$US10PD1005_IO</t>
  </si>
  <si>
    <t>LFF_1000$$$DE04TLD001</t>
  </si>
  <si>
    <t>LFF_1000$$$DE04TLD001_IO</t>
  </si>
  <si>
    <t>LFF_1000$$$DE10PLD005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</si>
  <si>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</si>
  <si>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</si>
  <si>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</si>
  <si>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</si>
  <si>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</si>
  <si>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</si>
  <si>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</si>
  <si>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</si>
  <si>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</si>
  <si>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</si>
  <si>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</si>
  <si>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</si>
  <si>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</si>
  <si>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</si>
  <si>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</si>
  <si>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</si>
  <si>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</si>
  <si>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</si>
  <si>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</si>
  <si>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</si>
  <si>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</si>
  <si>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</si>
  <si>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</si>
  <si>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</si>
  <si>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</si>
  <si>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</si>
  <si>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</si>
  <si>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</si>
  <si>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</si>
  <si>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</si>
  <si>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</si>
  <si>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</si>
  <si>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</si>
  <si>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</si>
  <si>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</si>
  <si>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</si>
  <si>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</si>
  <si>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</si>
  <si>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</si>
  <si>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</si>
  <si>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</si>
  <si>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</si>
  <si>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</si>
  <si>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</si>
  <si>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</si>
  <si>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</si>
  <si>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</si>
  <si>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</si>
  <si>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</si>
  <si>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</si>
  <si>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</si>
  <si>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</si>
  <si>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</si>
  <si>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</si>
  <si>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</si>
  <si>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</si>
  <si>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</si>
  <si>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</si>
  <si>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</si>
  <si>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</si>
  <si>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</si>
  <si>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</si>
  <si>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</si>
  <si>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</si>
  <si>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</si>
  <si>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</si>
  <si>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</si>
  <si>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</si>
  <si>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</si>
  <si>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</si>
  <si>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</si>
  <si>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</si>
  <si>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</si>
  <si>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</si>
  <si>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</si>
  <si>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</si>
  <si>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</si>
  <si>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</si>
  <si>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</si>
  <si>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</si>
  <si>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</si>
  <si>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</si>
  <si>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</si>
  <si>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</si>
  <si>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</si>
  <si>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</si>
  <si>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</si>
  <si>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</si>
  <si>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</si>
  <si>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</si>
  <si>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</si>
  <si>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</si>
  <si>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</si>
  <si>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</si>
  <si>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</si>
  <si>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</si>
  <si>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</si>
  <si>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</si>
  <si>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</si>
  <si>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</si>
  <si>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</si>
  <si>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</si>
  <si>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</si>
  <si>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</si>
  <si>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</si>
  <si>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</si>
  <si>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</si>
  <si>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</si>
  <si>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</si>
  <si>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</si>
  <si>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</si>
  <si>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</si>
  <si>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</si>
  <si>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</si>
  <si>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</si>
  <si>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</si>
  <si>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CSCALA_1759$B011</t>
  </si>
  <si>
    <t>CSCALA_1759$O8</t>
  </si>
  <si>
    <t>Henry Jr Ifurung</t>
  </si>
  <si>
    <t>FR8255724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</si>
  <si>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</si>
  <si>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</si>
  <si>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</si>
  <si>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</si>
  <si>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</si>
  <si>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</si>
  <si>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</si>
  <si>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</si>
  <si>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</si>
  <si>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</si>
  <si>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</si>
  <si>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</si>
  <si>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</si>
  <si>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</si>
  <si>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RPL_ED_TWC5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</si>
  <si>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</si>
  <si>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</si>
  <si>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</si>
  <si>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</si>
  <si>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</si>
  <si>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</si>
  <si>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</si>
  <si>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</si>
  <si>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</si>
  <si>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</si>
  <si>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</si>
  <si>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</si>
  <si>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</si>
  <si>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</si>
  <si>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</si>
  <si>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</si>
  <si>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</si>
  <si>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</si>
  <si>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PFLTFLE_EMDPKMOF01</t>
  </si>
  <si>
    <t>PFLTFLE_EMDPLTDB01</t>
  </si>
  <si>
    <t>PFLTFLE_EMDPMOSC01</t>
  </si>
  <si>
    <t>FR8261681</t>
  </si>
  <si>
    <t>CNOW_7210$$$0000056973</t>
  </si>
  <si>
    <t>FR8261877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</si>
  <si>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</si>
  <si>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</si>
  <si>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</si>
  <si>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</si>
  <si>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</si>
  <si>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</si>
  <si>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</si>
  <si>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</si>
  <si>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</si>
  <si>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</si>
  <si>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</si>
  <si>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</si>
  <si>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</si>
  <si>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</si>
  <si>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</si>
  <si>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</si>
  <si>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</si>
  <si>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</si>
  <si>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</si>
  <si>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</si>
  <si>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</si>
  <si>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</si>
  <si>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</si>
  <si>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</si>
  <si>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</si>
  <si>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</si>
  <si>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</si>
  <si>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</si>
  <si>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</si>
  <si>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</si>
  <si>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</si>
  <si>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</si>
  <si>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</si>
  <si>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</si>
  <si>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</si>
  <si>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</si>
  <si>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</si>
  <si>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</si>
  <si>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</si>
  <si>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</si>
  <si>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</si>
  <si>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</si>
  <si>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</si>
  <si>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</si>
  <si>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</si>
  <si>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</si>
  <si>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</si>
  <si>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</si>
  <si>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</si>
  <si>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</si>
  <si>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</si>
  <si>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</si>
  <si>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</si>
  <si>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</si>
  <si>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</si>
  <si>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</si>
  <si>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</si>
  <si>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VRSM_VMCA$$US10C01614</t>
  </si>
  <si>
    <t>SVRSM_VMCA$$US10C01614_IO</t>
  </si>
  <si>
    <t>VRSM_VMCA$$DE10C60700</t>
  </si>
  <si>
    <t>SVRSM_VMCA$$DE10C60700_IO</t>
  </si>
  <si>
    <t>VRSM_VMCA$$GB10C60700</t>
  </si>
  <si>
    <t>SVRSM_VMCA$$GB10C60700_IO</t>
  </si>
  <si>
    <t>VRSM_VMCA$$IE10C60601</t>
  </si>
  <si>
    <t>SVRSM_VMCA$$IE10C60601_IO</t>
  </si>
  <si>
    <t>VRSM_VMCA$$IL10C60700</t>
  </si>
  <si>
    <t>SVRSM_VMCA$$IL10C60700_IO</t>
  </si>
  <si>
    <t>VRSM_VMCA$$US10C61701</t>
  </si>
  <si>
    <t>SVRSM_VMCA$$US10C61701_IO</t>
  </si>
  <si>
    <t>VRSM_VMCA$$CN09C62702</t>
  </si>
  <si>
    <t>SVRSM_VMCA$$CN09C62702_IO</t>
  </si>
  <si>
    <t>VRSM_VMCA$$CN43C62606</t>
  </si>
  <si>
    <t>SVRSM_VMCA$$CN43C62606_IO</t>
  </si>
  <si>
    <t>VRSM_VMCA$$SG10C62609</t>
  </si>
  <si>
    <t>SVRSM_VMCA$$SG10C62609_IO</t>
  </si>
  <si>
    <t>VRSM_VMCA$$TW10C62701</t>
  </si>
  <si>
    <t>SVRSM_VMCA$$TW10C62701_IO</t>
  </si>
  <si>
    <t>VRSM_VMCA$$CN43C02605</t>
  </si>
  <si>
    <t>SVRSM_VMCA$$CN43C02605_IO</t>
  </si>
  <si>
    <t>VRSM_VMCA$$KR08C62606</t>
  </si>
  <si>
    <t>SVRSM_VMCA$$KR08C62606_IO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</si>
  <si>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</si>
  <si>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</si>
  <si>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</si>
  <si>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</si>
  <si>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</si>
  <si>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</si>
  <si>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</si>
  <si>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</si>
  <si>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</si>
  <si>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</si>
  <si>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</si>
  <si>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</si>
  <si>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</si>
  <si>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</si>
  <si>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</si>
  <si>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</si>
  <si>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</si>
  <si>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</si>
  <si>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</si>
  <si>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</si>
  <si>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</si>
  <si>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</si>
  <si>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</si>
  <si>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</si>
  <si>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</si>
  <si>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</si>
  <si>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</si>
  <si>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</si>
  <si>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</si>
  <si>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</si>
  <si>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</si>
  <si>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</si>
  <si>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</si>
  <si>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</si>
  <si>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</si>
  <si>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</si>
  <si>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</si>
  <si>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</si>
  <si>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</si>
  <si>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</si>
  <si>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</si>
  <si>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</si>
  <si>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</si>
  <si>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</si>
  <si>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</si>
  <si>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P000000979</t>
  </si>
  <si>
    <t>DS220096</t>
  </si>
  <si>
    <t>VRSM_DS22009601</t>
  </si>
  <si>
    <t>P000000731</t>
  </si>
  <si>
    <t>RD200005</t>
  </si>
  <si>
    <t>VRSM_RD20000501</t>
  </si>
  <si>
    <t>RD220021</t>
  </si>
  <si>
    <t>VRSM_RD22002101</t>
  </si>
  <si>
    <t>VRSM_DP000022USE9000000</t>
  </si>
  <si>
    <t>VRSM_RD23004101</t>
  </si>
  <si>
    <t>VRSM_RD23005801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</si>
  <si>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</si>
  <si>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</si>
  <si>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</si>
  <si>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</si>
  <si>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</si>
  <si>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</si>
  <si>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</si>
  <si>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</si>
  <si>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</si>
  <si>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</si>
  <si>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</si>
  <si>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</si>
  <si>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</si>
  <si>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</si>
  <si>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</si>
  <si>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</si>
  <si>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</si>
  <si>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</si>
  <si>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</si>
  <si>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</si>
  <si>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</si>
  <si>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</si>
  <si>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</si>
  <si>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</si>
  <si>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</si>
  <si>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</si>
  <si>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</si>
  <si>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</si>
  <si>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</si>
  <si>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</si>
  <si>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</si>
  <si>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</si>
  <si>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</si>
  <si>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</si>
  <si>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</si>
  <si>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</si>
  <si>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</si>
  <si>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</si>
  <si>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</si>
  <si>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</si>
  <si>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</si>
  <si>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</si>
  <si>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</si>
  <si>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</si>
  <si>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</si>
  <si>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</si>
  <si>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</si>
  <si>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</si>
  <si>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</si>
  <si>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</si>
  <si>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</si>
  <si>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</si>
  <si>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</si>
  <si>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</si>
  <si>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</si>
  <si>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</si>
  <si>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</si>
  <si>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</si>
  <si>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</si>
  <si>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</si>
  <si>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</si>
  <si>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</si>
  <si>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</si>
  <si>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</si>
  <si>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</si>
  <si>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</si>
  <si>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</si>
  <si>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</si>
  <si>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</si>
  <si>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</si>
  <si>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</si>
  <si>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</si>
  <si>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</si>
  <si>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</si>
  <si>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</si>
  <si>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</si>
  <si>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</si>
  <si>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</si>
  <si>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</si>
  <si>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</si>
  <si>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</si>
  <si>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</si>
  <si>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</si>
  <si>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</si>
  <si>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</si>
  <si>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</si>
  <si>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</si>
  <si>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</si>
  <si>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</si>
  <si>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</si>
  <si>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</si>
  <si>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</si>
  <si>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</si>
  <si>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</si>
  <si>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</si>
  <si>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</si>
  <si>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</si>
  <si>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</si>
  <si>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</si>
  <si>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</si>
  <si>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</si>
  <si>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</si>
  <si>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</si>
  <si>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</si>
  <si>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</si>
  <si>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</si>
  <si>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</si>
  <si>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</si>
  <si>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</si>
  <si>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</si>
  <si>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</si>
  <si>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</si>
  <si>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</si>
  <si>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</si>
  <si>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</si>
  <si>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</si>
  <si>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</si>
  <si>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</si>
  <si>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</si>
  <si>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</si>
  <si>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</si>
  <si>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</si>
  <si>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</si>
  <si>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</si>
  <si>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</si>
  <si>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</si>
  <si>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</si>
  <si>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</si>
  <si>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</si>
  <si>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</si>
  <si>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</si>
  <si>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</si>
  <si>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</si>
  <si>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</si>
  <si>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</si>
  <si>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</si>
  <si>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</si>
  <si>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</si>
  <si>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</si>
  <si>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</si>
  <si>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</si>
  <si>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</si>
  <si>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</si>
  <si>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</si>
  <si>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</si>
  <si>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</si>
  <si>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</si>
  <si>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</si>
  <si>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</si>
  <si>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</si>
  <si>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</si>
  <si>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</si>
  <si>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</si>
  <si>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</si>
  <si>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</si>
  <si>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</si>
  <si>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</si>
  <si>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</si>
  <si>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</si>
  <si>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</si>
  <si>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</si>
  <si>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</si>
  <si>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</si>
  <si>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</si>
  <si>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</si>
  <si>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</si>
  <si>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</si>
  <si>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</si>
  <si>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</si>
  <si>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</si>
  <si>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</si>
  <si>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</si>
  <si>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</si>
  <si>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</si>
  <si>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</si>
  <si>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</si>
  <si>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</si>
  <si>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</si>
  <si>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</si>
  <si>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</si>
  <si>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</si>
  <si>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</si>
  <si>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</si>
  <si>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</si>
  <si>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</si>
  <si>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</si>
  <si>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</si>
  <si>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</si>
  <si>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</si>
  <si>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</si>
  <si>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</si>
  <si>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</si>
  <si>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</si>
  <si>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</si>
  <si>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</si>
  <si>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</si>
  <si>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</si>
  <si>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</si>
  <si>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</si>
  <si>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</si>
  <si>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</si>
  <si>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</si>
  <si>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</si>
  <si>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</si>
  <si>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</si>
  <si>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</si>
  <si>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</si>
  <si>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</si>
  <si>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</si>
  <si>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</si>
  <si>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</si>
  <si>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</si>
  <si>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</si>
  <si>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</si>
  <si>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</si>
  <si>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FR8291763</t>
  </si>
  <si>
    <t>CLFF_1000$$$CN50C03007</t>
  </si>
  <si>
    <t>PLEAN_X310101CN5015523</t>
  </si>
  <si>
    <t>CLFF_1000$$$CN50C01523</t>
  </si>
  <si>
    <t>PLEAN_X310332CN5020301</t>
  </si>
  <si>
    <t>H000001412</t>
  </si>
  <si>
    <t>f2</t>
  </si>
  <si>
    <t>G000000090</t>
  </si>
  <si>
    <t>G000001164</t>
  </si>
  <si>
    <t>TEMPNA_1000CA20199272</t>
  </si>
  <si>
    <t>Int</t>
  </si>
  <si>
    <t>H000004859</t>
  </si>
  <si>
    <t>H000004861</t>
  </si>
  <si>
    <t>PLEAN_X310101CN5013263</t>
  </si>
  <si>
    <t>PLEAN_X310101CN5013363</t>
  </si>
  <si>
    <t>PLEAN_X310511CN5013200</t>
  </si>
  <si>
    <t>PLEAN_X310432CN5023102</t>
  </si>
  <si>
    <t>PLEAN_X310101CN5013355</t>
  </si>
  <si>
    <t>PLEAN_X310302CN5020259</t>
  </si>
  <si>
    <t>PLEAN_X310322CN5020259</t>
  </si>
  <si>
    <t>PLEAN_X310332CN5020259</t>
  </si>
  <si>
    <t>FR8293573</t>
  </si>
  <si>
    <t>CLFF_1000$$$DE10N01513</t>
  </si>
  <si>
    <t>CNOW_7210$$$0000020052</t>
  </si>
  <si>
    <t>CLFF_1000$$$CH65GMF012</t>
  </si>
  <si>
    <t>CLFF_1000$$$CH65GMF011</t>
  </si>
  <si>
    <t>CLFF_1000$$$CH65C00056</t>
  </si>
  <si>
    <t>CLFF_1000$$$CH65C00057</t>
  </si>
  <si>
    <t>CFLTFLE_10243121070400</t>
  </si>
  <si>
    <t>CTEMPNA_1000PH80L35002</t>
  </si>
  <si>
    <t>CPHOENX_01019182669150</t>
  </si>
  <si>
    <t>CFLTFLE_2373ADM</t>
  </si>
  <si>
    <t>CFLTFLE_2373CSR</t>
  </si>
  <si>
    <t>CFLTFLE_2373EXC</t>
  </si>
  <si>
    <t>CFLTFLE_2373FAS</t>
  </si>
  <si>
    <t>CFLTFLE_2373FIN</t>
  </si>
  <si>
    <t>CFLTFLE_2373HUR</t>
  </si>
  <si>
    <t>CFLTFLE_2373INT</t>
  </si>
  <si>
    <t>CFLTFLE_2373LEG</t>
  </si>
  <si>
    <t>CFLTFLE_2373OPS</t>
  </si>
  <si>
    <t>CFLTFLE_2373PRD</t>
  </si>
  <si>
    <t>CFLTFLE_2373PRO</t>
  </si>
  <si>
    <t>CFLTFLE_2373QUA</t>
  </si>
  <si>
    <t>CFLTFLE_2373QUC</t>
  </si>
  <si>
    <t>CFLTFLE_2373RES</t>
  </si>
  <si>
    <t>CFLTFLE_2373SAL</t>
  </si>
  <si>
    <t>CFLTFLE_2373SHP</t>
  </si>
  <si>
    <t>CFLTFLE_2373TEC</t>
  </si>
  <si>
    <t>CFLTFLE_2373SGA</t>
  </si>
  <si>
    <t>CFLTFLE_10543020420000</t>
  </si>
  <si>
    <t>CFLTFLE_10543020520000</t>
  </si>
  <si>
    <t>CNOW_AUS0$$$0000091765</t>
  </si>
  <si>
    <t>CFLTFLE_10543020211000</t>
  </si>
  <si>
    <t>CFLTFLE_10543020510000</t>
  </si>
  <si>
    <t>CFLTFLE_10543020410000</t>
  </si>
  <si>
    <t>CFLTFLE_10543020212000</t>
  </si>
  <si>
    <t>CFLTFLE_10543020430000</t>
  </si>
  <si>
    <t>CFLTFLE_10543020531100</t>
  </si>
  <si>
    <t>CFLTFLE_10543020531200</t>
  </si>
  <si>
    <t>CFLTFLE_10543020440000</t>
  </si>
  <si>
    <t>CNOW_7210$$$0000057730</t>
  </si>
  <si>
    <t>CNOW_7210$$$0000051996</t>
  </si>
  <si>
    <t>CNOW_7210$$$0000051994</t>
  </si>
  <si>
    <t>CNOW_7210$$$0000051993</t>
  </si>
  <si>
    <t>CNOW_7210$$$0000051995</t>
  </si>
  <si>
    <t>CNOW_7210$$$0000058560</t>
  </si>
  <si>
    <t>CNOW_7210$$$0000058205</t>
  </si>
  <si>
    <t>CNOW_7210$$$0000058208</t>
  </si>
  <si>
    <t>CORAERP_MMOR1975.2653</t>
  </si>
  <si>
    <t>CLFF_7210$$$2053L44109</t>
  </si>
  <si>
    <t>CLFF_1000$$$CH01Z01000</t>
  </si>
  <si>
    <t>CLFF_1000$$$DE01Z01000</t>
  </si>
  <si>
    <t>CNOW_7210$$$0000000632</t>
  </si>
  <si>
    <t>CNOW_7210$$$0000270007</t>
  </si>
  <si>
    <t>CNOW_ROW$$$$K17D</t>
  </si>
  <si>
    <t>CNOW_7210$$$0000020049</t>
  </si>
  <si>
    <t>CNOW_7210$$$0000040170</t>
  </si>
  <si>
    <t>CNOW_7210$$$0000020053</t>
  </si>
  <si>
    <t>CNOW_7210$$$0000496907</t>
  </si>
  <si>
    <t>CNOW_7210$$$0000051729</t>
  </si>
  <si>
    <t>CNOW_7210$$$0000051730</t>
  </si>
  <si>
    <t>CNOW_7210$$$0000021188</t>
  </si>
  <si>
    <t>CNOW_7210$$$0000020024</t>
  </si>
  <si>
    <t>CNOW_7210$$$0000057199</t>
  </si>
  <si>
    <t>CNOW_7210$$$0000057200</t>
  </si>
  <si>
    <t>CNOW_7210$$$0000057972</t>
  </si>
  <si>
    <t>CNOW_7210$$$0000020040</t>
  </si>
  <si>
    <t>CNOW_7210$$$0000015935</t>
  </si>
  <si>
    <t>CNOW_AUS0$$$0000091932</t>
  </si>
  <si>
    <t>CLFF_1000$$$DE10200023</t>
  </si>
  <si>
    <t>CNOW_ROW$$$$0000091825</t>
  </si>
  <si>
    <t>CFLTFLE_2373COS</t>
  </si>
  <si>
    <t>CSCALA_1042$PSCE</t>
  </si>
  <si>
    <t>CPRJ-9820240021</t>
  </si>
  <si>
    <t>CLFF_1000$$$DE10604910</t>
  </si>
  <si>
    <t>CFLTFLE_2276891082IC</t>
  </si>
  <si>
    <t>D00123500000000</t>
  </si>
  <si>
    <t>D00118900000000</t>
  </si>
  <si>
    <t>D00123000000000</t>
  </si>
  <si>
    <t>DP000010000000</t>
  </si>
  <si>
    <t>D00123300000000</t>
  </si>
  <si>
    <t>D00123200000000</t>
  </si>
  <si>
    <t>D00115200000000</t>
  </si>
  <si>
    <t>DP000005000000</t>
  </si>
  <si>
    <t>RD210008</t>
  </si>
  <si>
    <t>RD242007</t>
  </si>
  <si>
    <t>CORAERP_MMOR1945.J5XX</t>
  </si>
  <si>
    <t>CORAERP_MMOR1975.P1BR</t>
  </si>
  <si>
    <t>CORAERP_MMOR1975.P1VP</t>
  </si>
  <si>
    <t>CFLTFLE_2373ICO</t>
  </si>
  <si>
    <t>CLFF_VMCA$$$GB10C00701</t>
  </si>
  <si>
    <t>CPHOENX_01010000604520</t>
  </si>
  <si>
    <t>CPHOENX_01010000604540</t>
  </si>
  <si>
    <t>CPHOENX_01010000604530</t>
  </si>
  <si>
    <t>CORAERP_MMOR1975.4147</t>
  </si>
  <si>
    <t>ITEMPEU_001300003829</t>
  </si>
  <si>
    <t>CORAERP_MMOR1975.SMQA</t>
  </si>
  <si>
    <t>CLFF_7210$$$2102TCBZ30</t>
  </si>
  <si>
    <t>CNOW_7210$$$0000020259</t>
  </si>
  <si>
    <t>CNOW_7210$$$0000040415</t>
  </si>
  <si>
    <t>CNOW_7210$$$0000040534</t>
  </si>
  <si>
    <t>CORAERP_MMOR1975.5093</t>
  </si>
  <si>
    <t>D30010400000000</t>
  </si>
  <si>
    <t>CPHOENX_01010000669760</t>
  </si>
  <si>
    <t>CSCALA_1042$LWSP</t>
  </si>
  <si>
    <t>CEMERAL_70007001584396</t>
  </si>
  <si>
    <t>CORAERP_MMOR1968.LLPD</t>
  </si>
  <si>
    <t>D00119900000000</t>
  </si>
  <si>
    <t>D00120100000000</t>
  </si>
  <si>
    <t>D00120500000000</t>
  </si>
  <si>
    <t>D00120600000000</t>
  </si>
  <si>
    <t>D00120700000000</t>
  </si>
  <si>
    <t>D00121500000000</t>
  </si>
  <si>
    <t>D00121600000000</t>
  </si>
  <si>
    <t>D00121800000000</t>
  </si>
  <si>
    <t>D00123600000000</t>
  </si>
  <si>
    <t>D00123700000000</t>
  </si>
  <si>
    <t>D00123800000000</t>
  </si>
  <si>
    <t>D00123900000000</t>
  </si>
  <si>
    <t>CLFF_1000$$$EG50C01152</t>
  </si>
  <si>
    <t>CSCALA_1786$0000000704</t>
  </si>
  <si>
    <t>CTEMPLA_1000UY10010031</t>
  </si>
  <si>
    <t>CVRSM_VMCA$$KR07DB3307</t>
  </si>
  <si>
    <t>CVRSM_VMCA$$KR07DB3305</t>
  </si>
  <si>
    <t>CVRSM_VMCA$$US10DB3015</t>
  </si>
  <si>
    <t>CVRSM_VMCA$$US10DB3018</t>
  </si>
  <si>
    <t>CVRSM_VMCA$$US10DB3019</t>
  </si>
  <si>
    <t>CVRSM_VMCA$$US10DB3010</t>
  </si>
  <si>
    <t>CVRSM_VMCA$$KR16DB3301</t>
  </si>
  <si>
    <t>CVRSM_VMCA$$KR15DB3300</t>
  </si>
  <si>
    <t>CVRSM_VMCA$$KR15DB3302</t>
  </si>
  <si>
    <t>CVRSM_VMCA$$KR15DB3307</t>
  </si>
  <si>
    <t>CVRSM_VMCA$$TW10DB3302</t>
  </si>
  <si>
    <t>CEMERAL_70006101P13202</t>
  </si>
  <si>
    <t>CNOW_7210$$$0000020058</t>
  </si>
  <si>
    <t>CNOW_7210$$$0000020057</t>
  </si>
  <si>
    <t>D30011400000000</t>
  </si>
  <si>
    <t>IEMERAL_000009101239</t>
  </si>
  <si>
    <t>CTEMPLA_1000PE10170105</t>
  </si>
  <si>
    <t>CPRJ-9820240010</t>
  </si>
  <si>
    <t>RD242006</t>
  </si>
  <si>
    <t>CFLTFLE_10550000002580</t>
  </si>
  <si>
    <t>CTEMPEU_1000TR10MS4214</t>
  </si>
  <si>
    <t>PLEAN_X310181TN5013200</t>
  </si>
  <si>
    <t>PLEAN_X310201AE5010203</t>
  </si>
  <si>
    <t>PLEAN_X310201AE5010205</t>
  </si>
  <si>
    <t>PLEAN_X310201AE5030504</t>
  </si>
  <si>
    <t>PLEAN_X310201MA5013216</t>
  </si>
  <si>
    <t>PLEAN_X310201TN5013226</t>
  </si>
  <si>
    <t>PLEAN_X310201TN6013206</t>
  </si>
  <si>
    <t>PLEAN_X310211TN5010200</t>
  </si>
  <si>
    <t>PLEAN_X310301AE5015207</t>
  </si>
  <si>
    <t>PLEAN_X310301AE5030504</t>
  </si>
  <si>
    <t>PLEAN_X310301EG5010216</t>
  </si>
  <si>
    <t>PLEAN_X310301TN5013212</t>
  </si>
  <si>
    <t>PLEAN_X310511MA5013214</t>
  </si>
  <si>
    <t>PLEAN_X310511TN5013225</t>
  </si>
  <si>
    <t>PLEAN_X310511TN5030200</t>
  </si>
  <si>
    <t>PLEAN_X310511TN6013204</t>
  </si>
  <si>
    <t>CNOW_7210$$$0024063019</t>
  </si>
  <si>
    <t>CNOW_7210$$$0000040107</t>
  </si>
  <si>
    <t>CNOW_7210$$$0000015562</t>
  </si>
  <si>
    <t>CNOW_7210$$$0000059962</t>
  </si>
  <si>
    <t>CNOW_7210$$$0000020056</t>
  </si>
  <si>
    <t>CNOW_7210$$$0000010298</t>
  </si>
  <si>
    <t>CNOW_7210$$$0000040058</t>
  </si>
  <si>
    <t>CNOW_7210$$$0000010344</t>
  </si>
  <si>
    <t>CLFF_1000$$$DE20675100</t>
  </si>
  <si>
    <t>CLFF_1000$$$DE10GT8764</t>
  </si>
  <si>
    <t>CORAERP_MMOR1975.9760</t>
  </si>
  <si>
    <t>IPHOENX_000400753223</t>
  </si>
  <si>
    <t>CSCALA_1820$A064</t>
  </si>
  <si>
    <t>CNOW_7210$$$0000051654</t>
  </si>
  <si>
    <t>CNOW_7210$$$0000051644</t>
  </si>
  <si>
    <t>CORAERP_MMOR1975.2738</t>
  </si>
  <si>
    <t>CNOW_7210$$$0000015104</t>
  </si>
  <si>
    <t>CNOW_7210$$$0000015304</t>
  </si>
  <si>
    <t>CNOW_7210$$$0000015305</t>
  </si>
  <si>
    <t>CNOW_7210$$$0000015320</t>
  </si>
  <si>
    <t>CNOW_7210$$$0000015350</t>
  </si>
  <si>
    <t>CNOW_7210$$$0000015355</t>
  </si>
  <si>
    <t>CNOW_7210$$$0000015360</t>
  </si>
  <si>
    <t>CNOW_7210$$$0000015404</t>
  </si>
  <si>
    <t>CNOW_7210$$$0000015504</t>
  </si>
  <si>
    <t>CNOW_7210$$$0000015520</t>
  </si>
  <si>
    <t>CNOW_7210$$$0000015550</t>
  </si>
  <si>
    <t>CNOW_7210$$$0000015570</t>
  </si>
  <si>
    <t>CNOW_7210$$$0000015600</t>
  </si>
  <si>
    <t>CNOW_7210$$$0000015610</t>
  </si>
  <si>
    <t>CNOW_7210$$$0000015611</t>
  </si>
  <si>
    <t>CNOW_7210$$$0000015614</t>
  </si>
  <si>
    <t>CNOW_7210$$$0000015615</t>
  </si>
  <si>
    <t>CNOW_7210$$$0000015620</t>
  </si>
  <si>
    <t>CNOW_7210$$$0000015710</t>
  </si>
  <si>
    <t>CNOW_7210$$$0000015919</t>
  </si>
  <si>
    <t>CNOW_7210$$$0000015940</t>
  </si>
  <si>
    <t>CNOW_7210$$$0000015941</t>
  </si>
  <si>
    <t>CNOW_7210$$$0000015995</t>
  </si>
  <si>
    <t>CNOW_7210$$$0000051910</t>
  </si>
  <si>
    <t>CNOW_7210$$$0000051911</t>
  </si>
  <si>
    <t>CNOW_7210$$$0000051912</t>
  </si>
  <si>
    <t>CNOW_7210$$$0000051914</t>
  </si>
  <si>
    <t>CNOW_7210$$$0000051915</t>
  </si>
  <si>
    <t>CNOW_7210$$$0000051926</t>
  </si>
  <si>
    <t>CNOW_7210$$$0000051936</t>
  </si>
  <si>
    <t>CNOW_7210$$$0000051937</t>
  </si>
  <si>
    <t>CNOW_7210$$$0000052070</t>
  </si>
  <si>
    <t>CNOW_7210$$$0000052074</t>
  </si>
  <si>
    <t>CNOW_7210$$$0000052077</t>
  </si>
  <si>
    <t>CNOW_7210$$$0000052078</t>
  </si>
  <si>
    <t>CNOW_7210$$$0000052079</t>
  </si>
  <si>
    <t>CNOW_7210$$$0000052080</t>
  </si>
  <si>
    <t>CNOW_7210$$$0000052081</t>
  </si>
  <si>
    <t>CNOW_7210$$$0000052082</t>
  </si>
  <si>
    <t>CNOW_7210$$$0000052083</t>
  </si>
  <si>
    <t>CNOW_7210$$$0000052084</t>
  </si>
  <si>
    <t>CNOW_7210$$$0000052085</t>
  </si>
  <si>
    <t>CNOW_7210$$$0000052086</t>
  </si>
  <si>
    <t>CNOW_7210$$$0000052087</t>
  </si>
  <si>
    <t>CNOW_7210$$$0000052088</t>
  </si>
  <si>
    <t>CNOW_7210$$$0000052090</t>
  </si>
  <si>
    <t>CNOW_7210$$$0000052093</t>
  </si>
  <si>
    <t>CNOW_7210$$$0000052157</t>
  </si>
  <si>
    <t>CNOW_7210$$$0000052172</t>
  </si>
  <si>
    <t>CNOW_7210$$$0000058241</t>
  </si>
  <si>
    <t>CNOW_7210$$$0000058242</t>
  </si>
  <si>
    <t>CNOW_7210$$$0000058243</t>
  </si>
  <si>
    <t>CNOW_7210$$$0000058244</t>
  </si>
  <si>
    <t>CNOW_7210$$$0000058245</t>
  </si>
  <si>
    <t>CNOW_7210$$$0000058251</t>
  </si>
  <si>
    <t>CNOW_7210$$$0000058261</t>
  </si>
  <si>
    <t>CPHOENX_01010000648610</t>
  </si>
  <si>
    <t>CPHOENX_01010000604750</t>
  </si>
  <si>
    <t>CPHOENX_01010000648912</t>
  </si>
  <si>
    <t>CPHOENX_01010000648916</t>
  </si>
  <si>
    <t>CPHOENX_01010000648921</t>
  </si>
  <si>
    <t>CPHOENX_01010000648913</t>
  </si>
  <si>
    <t>CPHOENX_01010000648914</t>
  </si>
  <si>
    <t>CPHOENX_01010000648915</t>
  </si>
  <si>
    <t>CPHOENX_01010000648917</t>
  </si>
  <si>
    <t>CNOW_7210$$$0000051707</t>
  </si>
  <si>
    <t>CNOW_7210$$$0000023582</t>
  </si>
  <si>
    <t>CNOW_7210$$$0000057565</t>
  </si>
  <si>
    <t>CNOW_7210$$$0000265235</t>
  </si>
  <si>
    <t>CLFF_7210$$$2123L28514</t>
  </si>
  <si>
    <t>CLFF_7210$$$2123OF0002</t>
  </si>
  <si>
    <t>CLFF_7210$$$2123OF0004</t>
  </si>
  <si>
    <t>CEMERAL_70006203991602</t>
  </si>
  <si>
    <t>CLFF_7210$$$2123L70001</t>
  </si>
  <si>
    <t>CLFF_7210$$$2123C00113</t>
  </si>
  <si>
    <t>CLFF_7210$$$2123C00108</t>
  </si>
  <si>
    <t>CLFF_7210$$$2123C00070</t>
  </si>
  <si>
    <t>CLFF_7210$$$2123C00053</t>
  </si>
  <si>
    <t>CLFF_7210$$$2123C00056</t>
  </si>
  <si>
    <t>CLFF_7210$$$2123OF0011</t>
  </si>
  <si>
    <t>CLFF_7210$$$2123C00071</t>
  </si>
  <si>
    <t>CLFF_7210$$$2123C00080</t>
  </si>
  <si>
    <t>CLFF_7210$$$2123C00075</t>
  </si>
  <si>
    <t>CLFF_7210$$$2123C00094</t>
  </si>
  <si>
    <t>CLFF_7210$$$2123C00067</t>
  </si>
  <si>
    <t>CLFF_7210$$$2123CS0001</t>
  </si>
  <si>
    <t>CLFF_7210$$$2123CS0003</t>
  </si>
  <si>
    <t>CLFF_7210$$$2123CS0057</t>
  </si>
  <si>
    <t>CLFF_7210$$$2123R00007</t>
  </si>
  <si>
    <t>CLFF_7210$$$2123C00023</t>
  </si>
  <si>
    <t>CLFF_7210$$$2123C00029</t>
  </si>
  <si>
    <t>CLFF_7210$$$2123C08497</t>
  </si>
  <si>
    <t>CLFF_7210$$$2123C08528</t>
  </si>
  <si>
    <t>EMERAL_70006203991606</t>
  </si>
  <si>
    <t>CEMERAL_70006203991606</t>
  </si>
  <si>
    <t>CLFF_7210$$$2123C00031</t>
  </si>
  <si>
    <t>CLFF_7210$$$2123C00033</t>
  </si>
  <si>
    <t>CLFF_7210$$$2123C00034</t>
  </si>
  <si>
    <t>CLFF_7210$$$2123C00062</t>
  </si>
  <si>
    <t>CLFF_7210$$$2123C00072</t>
  </si>
  <si>
    <t>CLFF_7210$$$2123C00142</t>
  </si>
  <si>
    <t>CLFF_7210$$$2123C08515</t>
  </si>
  <si>
    <t>CLFF_7210$$$2123C00002</t>
  </si>
  <si>
    <t>CLFF_7210$$$2123C00003</t>
  </si>
  <si>
    <t>CLFF_7210$$$2123C00005</t>
  </si>
  <si>
    <t>CLFF_7210$$$2123C00058</t>
  </si>
  <si>
    <t>CLFF_7210$$$2123C00063</t>
  </si>
  <si>
    <t>CLFF_7210$$$2123C00066</t>
  </si>
  <si>
    <t>CLFF_7210$$$2123C08471</t>
  </si>
  <si>
    <t>CLFF_7210$$$2123C0BS03</t>
  </si>
  <si>
    <t>CLFF_7210$$$2123C0BS04</t>
  </si>
  <si>
    <t>CLFF_7210$$$2123C0BS08</t>
  </si>
  <si>
    <t>CLFF_7210$$$2123C0BS09</t>
  </si>
  <si>
    <t>CLFF_7210$$$2123C00042</t>
  </si>
  <si>
    <t>CLFF_7210$$$2123C00050</t>
  </si>
  <si>
    <t>CLFF_7210$$$2123C00061</t>
  </si>
  <si>
    <t>CLFF_7210$$$2123C00068</t>
  </si>
  <si>
    <t>CLFF_7210$$$2123C00082</t>
  </si>
  <si>
    <t>CLFF_7210$$$2123C00004</t>
  </si>
  <si>
    <t>CLFF_7210$$$2123C00007</t>
  </si>
  <si>
    <t>CLFF_7210$$$2123C00043</t>
  </si>
  <si>
    <t>CLFF_7210$$$2123C00044</t>
  </si>
  <si>
    <t>CLFF_7210$$$2123C00045</t>
  </si>
  <si>
    <t>CLFF_7210$$$2123C00074</t>
  </si>
  <si>
    <t>CLFF_7210$$$2123C00085</t>
  </si>
  <si>
    <t>CLFF_7210$$$2123C00091</t>
  </si>
  <si>
    <t>CLFF_7210$$$2123C08478</t>
  </si>
  <si>
    <t>CLFF_7210$$$2123C08504</t>
  </si>
  <si>
    <t>CLFF_7210$$$2123C0BS05</t>
  </si>
  <si>
    <t>CLFF_7210$$$2123C0BS06</t>
  </si>
  <si>
    <t>CLFF_7210$$$2123C0BS07</t>
  </si>
  <si>
    <t>EMERAL_70006203991604</t>
  </si>
  <si>
    <t>CEMERAL_70006203991604</t>
  </si>
  <si>
    <t>CLFF_7210$$$2123C00011</t>
  </si>
  <si>
    <t>CLFF_7210$$$2123C00078</t>
  </si>
  <si>
    <t>CLFF_7210$$$2123C08519</t>
  </si>
  <si>
    <t>CLFF_7210$$$2123OF0018</t>
  </si>
  <si>
    <t>CLFF_7210$$$2123C00022</t>
  </si>
  <si>
    <t>CLFF_7210$$$2123C00098</t>
  </si>
  <si>
    <t>CLFF_7210$$$2123C00102</t>
  </si>
  <si>
    <t>CLFF_7210$$$2123OF0009</t>
  </si>
  <si>
    <t>CLFF_7210$$$2123TPSZ91</t>
  </si>
  <si>
    <t>CLFF_7210$$$2123L80001</t>
  </si>
  <si>
    <t>CLFF_7210$$$2123TPSZ90</t>
  </si>
  <si>
    <t>CLFF_7210$$$2123OF0015</t>
  </si>
  <si>
    <t>CLFF_7210$$$2123L50024</t>
  </si>
  <si>
    <t>CLFF_7210$$$2123L58472</t>
  </si>
  <si>
    <t>CLFF_7210$$$2123L50006</t>
  </si>
  <si>
    <t>CLFF_7210$$$2123L50003</t>
  </si>
  <si>
    <t>CLFF_7210$$$2123L50004</t>
  </si>
  <si>
    <t>CLFF_7210$$$2123C00112</t>
  </si>
  <si>
    <t>CLFF_7210$$$2123OF0025</t>
  </si>
  <si>
    <t>CLFF_7210$$$2123OF0024</t>
  </si>
  <si>
    <t>CLFF_7210$$$2123OF0021</t>
  </si>
  <si>
    <t>OL000013741_I</t>
  </si>
  <si>
    <t>OL000013752_I</t>
  </si>
  <si>
    <t>OL000013754_I</t>
  </si>
  <si>
    <t>OL000013757_I</t>
  </si>
  <si>
    <t>OL000013761_I</t>
  </si>
  <si>
    <t>CLFF_VMCA$$$US20Z01000</t>
  </si>
  <si>
    <t>CLFF_VMCA$$$US16Z01000</t>
  </si>
  <si>
    <t>CLFF_VMCA$$$US14Z01000</t>
  </si>
  <si>
    <t>CLFF_VMCA$$$US15Z01000</t>
  </si>
  <si>
    <t>CLFF_1000$$$US01TNHZ06</t>
  </si>
  <si>
    <t>CLFF_1000$$$TW03TOKA00</t>
  </si>
  <si>
    <t>CLFF_1000$$$US01TNHZ05</t>
  </si>
  <si>
    <t>CLFF_1000$$$US01TN0001</t>
  </si>
  <si>
    <t>CLFF_VMCA$$$US10TN2100</t>
  </si>
  <si>
    <t>CLFF_VMCA$$$CN10C01004</t>
  </si>
  <si>
    <t>CFLTFLE_2152IMIPARVR02</t>
  </si>
  <si>
    <t>D00120400000000</t>
  </si>
  <si>
    <t>D00124000000000</t>
  </si>
  <si>
    <t>D00124200000000</t>
  </si>
  <si>
    <t>D00124300000000</t>
  </si>
  <si>
    <t>D00124400000000</t>
  </si>
  <si>
    <t>ITEMPEU_001300003831</t>
  </si>
  <si>
    <t>IPHOENX_000400762139</t>
  </si>
  <si>
    <t>CLFF_1000$$$DE20538341</t>
  </si>
  <si>
    <t>CLFF_1000$$$DE10538341</t>
  </si>
  <si>
    <t>CLFF_1000$$$ZA50GM2260</t>
  </si>
  <si>
    <t>D00124100000000</t>
  </si>
  <si>
    <t>CLFF_KR00$$$KR03C00402</t>
  </si>
  <si>
    <t>CLFF_1000$$$US01C01107</t>
  </si>
  <si>
    <t>CTEMPEU_1000PL80L30009</t>
  </si>
  <si>
    <t>CTEMPLA_1000UY10100044</t>
  </si>
  <si>
    <t>CFLTFLE_1044PMSP</t>
  </si>
  <si>
    <t>CPHOENX_01010000642900</t>
  </si>
  <si>
    <t>CLFF_1000$$$AE50GCO220</t>
  </si>
  <si>
    <t>CTEMPEU_1000PL80860000</t>
  </si>
  <si>
    <t>CTEMPNA_1000PH80860000</t>
  </si>
  <si>
    <t>CLFF_1000$$$DE10OF0005</t>
  </si>
  <si>
    <t>CLFF_7210$$$2123OF0029</t>
  </si>
  <si>
    <t>CNOW_7210$$$0000052114</t>
  </si>
  <si>
    <t>CPHOENX_01010000860002</t>
  </si>
  <si>
    <t>CNOW_7210$$$0000010584</t>
  </si>
  <si>
    <t>CORAERP_MMOR1975.9945</t>
  </si>
  <si>
    <t>CLFF_VMCA$$$DE10GIN006</t>
  </si>
  <si>
    <t>CLFF_VMCA$$$DE10GM1008</t>
  </si>
  <si>
    <t>CLFF_VMCA$$$DE10GM2000</t>
  </si>
  <si>
    <t>CLFF_VMCA$$$DE10GM4009</t>
  </si>
  <si>
    <t>CLFF_VMCA$$$DE10GM8003</t>
  </si>
  <si>
    <t>CLFF_VMCA$$$KR08GLE009</t>
  </si>
  <si>
    <t>CLFF_VMCA$$$KR11GLE006</t>
  </si>
  <si>
    <t>CLFF_VMCA$$$KR15GLE006</t>
  </si>
  <si>
    <t>CLFF_VMCA$$$KR16GLE006</t>
  </si>
  <si>
    <t>CLFF_VMCA$$$SG10GM2004</t>
  </si>
  <si>
    <t>IEMERAL_000009101231</t>
  </si>
  <si>
    <t>IEMERAL_000009101238</t>
  </si>
  <si>
    <t>CLFF_1000$$$CN50C01602</t>
  </si>
  <si>
    <t>CLFF_1000$$$CN90L50000</t>
  </si>
  <si>
    <t>CLFF_1000$$$CN90L80001</t>
  </si>
  <si>
    <t>PLEAN_X310001CN5013611</t>
  </si>
  <si>
    <t>PLEAN_X310101CN5013351</t>
  </si>
  <si>
    <t>PLEAN_X310101CN5013352</t>
  </si>
  <si>
    <t>PLEAN_X310101CN5013610</t>
  </si>
  <si>
    <t>PLEAN_X310111CN5015001</t>
  </si>
  <si>
    <t>PLEAN_X310111CN5015002</t>
  </si>
  <si>
    <t>PLEAN_X310111CN5015003</t>
  </si>
  <si>
    <t>PLEAN_X310111CN5015004</t>
  </si>
  <si>
    <t>PLEAN_X310111CN5015005</t>
  </si>
  <si>
    <t>PLEAN_X310111CN5015006</t>
  </si>
  <si>
    <t>PLEAN_X310111CN5015500</t>
  </si>
  <si>
    <t>PLEAN_X310112CN5023302</t>
  </si>
  <si>
    <t>PLEAN_X310201CN5010271</t>
  </si>
  <si>
    <t>PLEAN_X310201CN5011201</t>
  </si>
  <si>
    <t>PLEAN_X310201CN5013372</t>
  </si>
  <si>
    <t>PLEAN_X310201CN5013373</t>
  </si>
  <si>
    <t>PLEAN_X310201CN5013374</t>
  </si>
  <si>
    <t>PLEAN_X310201CN5013375</t>
  </si>
  <si>
    <t>PLEAN_X310201CN5013376</t>
  </si>
  <si>
    <t>PLEAN_X310201CN5013609</t>
  </si>
  <si>
    <t>PLEAN_X310201CN5015307</t>
  </si>
  <si>
    <t>PLEAN_X310201CN5015308</t>
  </si>
  <si>
    <t>PLEAN_X310201CN5015309</t>
  </si>
  <si>
    <t>PLEAN_X310201CN5015310</t>
  </si>
  <si>
    <t>PLEAN_X310201CN5015311</t>
  </si>
  <si>
    <t>PLEAN_X310201CN5015312</t>
  </si>
  <si>
    <t>PLEAN_X310201CN5015313</t>
  </si>
  <si>
    <t>PLEAN_X310202CN5020339</t>
  </si>
  <si>
    <t>PLEAN_X310202CN5020340</t>
  </si>
  <si>
    <t>PLEAN_X310202CN5023641</t>
  </si>
  <si>
    <t>PLEAN_X310303CN5020256</t>
  </si>
  <si>
    <t>PLEAN_X310303CN5020257</t>
  </si>
  <si>
    <t>PLEAN_X310303CN5020508</t>
  </si>
  <si>
    <t>PLEAN_X310303CN5020509</t>
  </si>
  <si>
    <t>PLEAN_X310303CN5023617</t>
  </si>
  <si>
    <t>PLEAN_X310323CN5020257</t>
  </si>
  <si>
    <t>PLEAN_X310323CN5020507</t>
  </si>
  <si>
    <t>PLEAN_X310323CN5020823</t>
  </si>
  <si>
    <t>PLEAN_X310331CN5013608</t>
  </si>
  <si>
    <t>PLEAN_X310331CN5015210</t>
  </si>
  <si>
    <t>PLEAN_X310333CN5020821</t>
  </si>
  <si>
    <t>PLEAN_X310333CN5020822</t>
  </si>
  <si>
    <t>PLEAN_X310941CN5015308</t>
  </si>
  <si>
    <t>CORAERP_MMOR1945.4141</t>
  </si>
  <si>
    <t>CORAERP_MMOR1968.5031</t>
  </si>
  <si>
    <t>CORAERP_MMOR1945.5106</t>
  </si>
  <si>
    <t>CORAERP_MMOR1945.5148</t>
  </si>
  <si>
    <t>CORAERP_MMOR1975.5951</t>
  </si>
  <si>
    <t>CPHOENX_01010000639309</t>
  </si>
  <si>
    <t>CLFF_VMCA$$$KR07C06030</t>
  </si>
  <si>
    <t>D30010800000000</t>
  </si>
  <si>
    <t>CSCALA_1025$ARAM</t>
  </si>
  <si>
    <t>CSCALA_1025$TAVH</t>
  </si>
  <si>
    <t>CSCALA_1025$VIZ</t>
  </si>
  <si>
    <t>CFLTFLE_2276HRIF_EIC</t>
  </si>
  <si>
    <t>CTEMPNA_1000PH80GFO119</t>
  </si>
  <si>
    <t>PLEAN_X310201AE5010405</t>
  </si>
  <si>
    <t>PLEAN_X310201CH6802049</t>
  </si>
  <si>
    <t>PLEAN_X310201SA5015301</t>
  </si>
  <si>
    <t>PLEAN_X310201SA5030301</t>
  </si>
  <si>
    <t>PLEAN_X310301SA5011301</t>
  </si>
  <si>
    <t>PLEAN_X310301SA5015303</t>
  </si>
  <si>
    <t>PLEAN_X310401AE5013407</t>
  </si>
  <si>
    <t>PLEAN_X310403AE5043402</t>
  </si>
  <si>
    <t>PLEAN_X310511CH6802043</t>
  </si>
  <si>
    <t>PLEAN_X310511SA5030302</t>
  </si>
  <si>
    <t>PLEAN_X310942SA5020301</t>
  </si>
  <si>
    <t>CSCALA_1721$F07</t>
  </si>
  <si>
    <t>PLEAN_X310161CH6814063</t>
  </si>
  <si>
    <t>PLEAN_X310181AE5015601</t>
  </si>
  <si>
    <t>PLEAN_X310181IT5030227</t>
  </si>
  <si>
    <t>PLEAN_X310182TN5023200</t>
  </si>
  <si>
    <t>CLFF_1000$$$DE20517200</t>
  </si>
  <si>
    <t>CLFF_1000$$$DE20847204</t>
  </si>
  <si>
    <t>CLFF_1000$$$DE20847205</t>
  </si>
  <si>
    <t>CLFF_1000$$$DE20847206</t>
  </si>
  <si>
    <t>CLFF_1000$$$DE20847207</t>
  </si>
  <si>
    <t>CTEMPLA_1000PE10MSCO01</t>
  </si>
  <si>
    <t>CNOW_7210$$$0000040108</t>
  </si>
  <si>
    <t>CNOW_7210$$$0000250044</t>
  </si>
  <si>
    <t>CNOW_7210$$$0000015703</t>
  </si>
  <si>
    <t>CNOW_7210$$$0000015415</t>
  </si>
  <si>
    <t>CNOW_7210$$$0000058825</t>
  </si>
  <si>
    <t>CNOW_7210$$$0000056127</t>
  </si>
  <si>
    <t>CNOW_7210$$$0000008098</t>
  </si>
  <si>
    <t>CNOW_7210$$$0000020047</t>
  </si>
  <si>
    <t>CNOW_7210$$$0000056951</t>
  </si>
  <si>
    <t>CNOW_7210$$$0000269002</t>
  </si>
  <si>
    <t>CORAERP_MMOR1945.5822</t>
  </si>
  <si>
    <t>CORAERP_MMOR1917.RLLLX</t>
  </si>
  <si>
    <t>CORAERP_MMOR1917.RLLMX</t>
  </si>
  <si>
    <t>CORAERP_MMOR1917.RLPLX</t>
  </si>
  <si>
    <t>CORAERP_MMOR1975.RLLMX</t>
  </si>
  <si>
    <t>CORAERP_MMOR1975.RLPLX</t>
  </si>
  <si>
    <t>CORAERP_MMOR1945.RLLMX</t>
  </si>
  <si>
    <t>CORAERP_MMOR1945.RLPLX</t>
  </si>
  <si>
    <t>FX31017400000</t>
  </si>
  <si>
    <t>FX31050400000</t>
  </si>
  <si>
    <t>FX31051400000</t>
  </si>
  <si>
    <t>X31017400000</t>
  </si>
  <si>
    <t>X31050400000</t>
  </si>
  <si>
    <t>X31051400000</t>
  </si>
  <si>
    <t>ITEMPEU_003200001401</t>
  </si>
  <si>
    <t>CLFF_7210$$$2013OFIBM1</t>
  </si>
  <si>
    <t>CORAERP_MMOR1975.6619</t>
  </si>
  <si>
    <t>CLFF_7210$$$2123C00001</t>
  </si>
  <si>
    <t>CLFF_7210$$$2128TMCZ95</t>
  </si>
  <si>
    <t>D00125200000000</t>
  </si>
  <si>
    <t>D00126100000000</t>
  </si>
  <si>
    <t>DP000006000000</t>
  </si>
  <si>
    <t>DP000007000000</t>
  </si>
  <si>
    <t>DP000008000000</t>
  </si>
  <si>
    <t>DP000014000000</t>
  </si>
  <si>
    <t>PFLTFLE_EMDPTFOM13</t>
  </si>
  <si>
    <t>PFLTFLE_EMDPTFOM15</t>
  </si>
  <si>
    <t>PFLTFLE_EMDPTFOM16</t>
  </si>
  <si>
    <t>PLEAN_X310201CH6843109</t>
  </si>
  <si>
    <t>CEMERAL_70007001581190</t>
  </si>
  <si>
    <t>CLFF_7210$$$2148TASA01</t>
  </si>
  <si>
    <t>CLFF_7210$$$2148TASA99</t>
  </si>
  <si>
    <t>CLFF_7210$$$2148TASB00</t>
  </si>
  <si>
    <t>CLFF_7210$$$2148TASB01</t>
  </si>
  <si>
    <t>CLFF_7210$$$2148TASB99</t>
  </si>
  <si>
    <t>CLFF_7210$$$2148TBSZ20</t>
  </si>
  <si>
    <t>CLFF_7210$$$2148TBSZ21</t>
  </si>
  <si>
    <t>CLFF_7210$$$2148TFSZ64</t>
  </si>
  <si>
    <t>CLFF_7210$$$2148TKSZ70</t>
  </si>
  <si>
    <t>CLFF_7210$$$2148TQSZ91</t>
  </si>
  <si>
    <t>CLFF_7210$$$2148TQSZ92</t>
  </si>
  <si>
    <t>PQUATRO_T000474DE0412000</t>
  </si>
  <si>
    <t>PNEXT_D300116212501000000</t>
  </si>
  <si>
    <t>CFLTFLE_1044PMTC</t>
  </si>
  <si>
    <t>CLFF_1000$$$US01OF0102</t>
  </si>
  <si>
    <t>CFLTFLE_1044PMNC</t>
  </si>
  <si>
    <t>CLFF_1000$$$CN90GM1271</t>
  </si>
  <si>
    <t>CORAERP_MMOR1945.RLLM</t>
  </si>
  <si>
    <t>CORAERP_MMOR1945.LLCZX</t>
  </si>
  <si>
    <t>CPHOENX_01010000602783</t>
  </si>
  <si>
    <t>CNOW_7210$$$0000015328</t>
  </si>
  <si>
    <t>CLFF_7210$$$1919TQSZ93</t>
  </si>
  <si>
    <t>CTEMPEU_1000FR10MPEST0</t>
  </si>
  <si>
    <t>CPHOENX_01010000040050</t>
  </si>
  <si>
    <t>CLFF_1000$$$DE20569502</t>
  </si>
  <si>
    <t>CNOW_7210$$$0000057774</t>
  </si>
  <si>
    <t>CNOW_7210$$$0000015962</t>
  </si>
  <si>
    <t>CNOW_7210$$$0000025514</t>
  </si>
  <si>
    <t>CNOW_7210$$$0000057214</t>
  </si>
  <si>
    <t>PQUATRO_T000394DE0413001</t>
  </si>
  <si>
    <t>CFLTFLE_17710000000500</t>
  </si>
  <si>
    <t>CNOW_7210$$$0000015395</t>
  </si>
  <si>
    <t>PNEXT_D300124212301000000</t>
  </si>
  <si>
    <t>PNEXT_D300125212301000000</t>
  </si>
  <si>
    <t>CNOW_7210$$$0000020215</t>
  </si>
  <si>
    <t>CLFF_7210$$$1937TNCZ90</t>
  </si>
  <si>
    <t>CNOW_7210$$$0000056143</t>
  </si>
  <si>
    <t>CNOW_7210$$$0000040048</t>
  </si>
  <si>
    <t>CORAERP_MMOR1975.2463</t>
  </si>
  <si>
    <t>CORAERP_MMOR1975.2609</t>
  </si>
  <si>
    <t>CSCALA_1025$GEFI</t>
  </si>
  <si>
    <t>CSCALA_1025$GEPO</t>
  </si>
  <si>
    <t>CORAERP_MMOR1945.LLCZ</t>
  </si>
  <si>
    <t>CSCALA_1022$IEF</t>
  </si>
  <si>
    <t>CFLTFLE_2276BX227601</t>
  </si>
  <si>
    <t>CSCALA_1025$COMP</t>
  </si>
  <si>
    <t>PLEAN_X310101CN5015526</t>
  </si>
  <si>
    <t>CNOW_7210$$$0000056258</t>
  </si>
  <si>
    <t>CPHOENX_01010000681601</t>
  </si>
  <si>
    <t>CEMERAL_64010010860845</t>
  </si>
  <si>
    <t>CEMERAL_64010010860852</t>
  </si>
  <si>
    <t>CEMERAL_700061019903EQ</t>
  </si>
  <si>
    <t>CEMERAL_70006101MS1105</t>
  </si>
  <si>
    <t>CEMERAL_70006502961442</t>
  </si>
  <si>
    <t>CEMERAL_70007001581179</t>
  </si>
  <si>
    <t>CLFF_1000$$$KE50C0FF11</t>
  </si>
  <si>
    <t>CLFF_1000$$$KE50C0IM11</t>
  </si>
  <si>
    <t>CNOW_7210$$$0000000104</t>
  </si>
  <si>
    <t>CNOW_7210$$$0000000107</t>
  </si>
  <si>
    <t>CNOW_7210$$$0000000110</t>
  </si>
  <si>
    <t>CNOW_7210$$$0000000120</t>
  </si>
  <si>
    <t>CNOW_7210$$$0000000136</t>
  </si>
  <si>
    <t>CNOW_7210$$$0000000137</t>
  </si>
  <si>
    <t>CNOW_7210$$$0000000138</t>
  </si>
  <si>
    <t>CNOW_7210$$$0000000139</t>
  </si>
  <si>
    <t>CNOW_7210$$$0000000140</t>
  </si>
  <si>
    <t>CNOW_7210$$$0000000142</t>
  </si>
  <si>
    <t>CNOW_7210$$$0000000143</t>
  </si>
  <si>
    <t>CNOW_7210$$$0000000145</t>
  </si>
  <si>
    <t>CNOW_7210$$$0000000247</t>
  </si>
  <si>
    <t>CNOW_7210$$$0000000670</t>
  </si>
  <si>
    <t>CNOW_7210$$$0000020447</t>
  </si>
  <si>
    <t>CORAERP_MMOR1917.N3QZ</t>
  </si>
  <si>
    <t>CORAERP_MMOR1917.N4QZ</t>
  </si>
  <si>
    <t>CORAERP_MMOR1945.5152</t>
  </si>
  <si>
    <t>CORAERP_MMOR1945.N3IN</t>
  </si>
  <si>
    <t>CORAERP_MMOR1945.N3LC</t>
  </si>
  <si>
    <t>CORAERP_MMOR1945.N4IN</t>
  </si>
  <si>
    <t>CORAERP_MMOR1945.N4LC</t>
  </si>
  <si>
    <t>CORAERP_MMOR1975.5152</t>
  </si>
  <si>
    <t>CORAERP_MMOR1975.5971</t>
  </si>
  <si>
    <t>L000006956</t>
  </si>
  <si>
    <t>L000006957</t>
  </si>
  <si>
    <t>OL000009433_I</t>
  </si>
  <si>
    <t>OL000009435_I</t>
  </si>
  <si>
    <t>OL000012811_I</t>
  </si>
  <si>
    <t>DP000004000000</t>
  </si>
  <si>
    <t>DP000015000000</t>
  </si>
  <si>
    <t>DP000017000000</t>
  </si>
  <si>
    <t>DP000018000000</t>
  </si>
  <si>
    <t>DP000009000000</t>
  </si>
  <si>
    <t>DP000011000000</t>
  </si>
  <si>
    <t>CEMERAL_70006302991902</t>
  </si>
  <si>
    <t>ITEMPEU_003300000069</t>
  </si>
  <si>
    <t>CLFF_7210$$$2102TPSZ93</t>
  </si>
  <si>
    <t>CORAERP_MMOR1945.SLGJ</t>
  </si>
  <si>
    <t>CORAERP_MMOR1975.SLGJ</t>
  </si>
  <si>
    <t>CPHOENX_01010000876697</t>
  </si>
  <si>
    <t>CORAERP_MMOR1975.1044</t>
  </si>
  <si>
    <t>CORAERP_MMOR1975.1108</t>
  </si>
  <si>
    <t>CORAERP_MMOR1975.LLCZX</t>
  </si>
  <si>
    <t>D30012600000000</t>
  </si>
  <si>
    <t>CPHOENX_01010000652050</t>
  </si>
  <si>
    <t>CORAERP_MMOR1945.2477</t>
  </si>
  <si>
    <t>CORAERP_MMOR1945.2478</t>
  </si>
  <si>
    <t>CORAERP_MMOR1945.2479</t>
  </si>
  <si>
    <t>CORAERP_MMOR1975.2477</t>
  </si>
  <si>
    <t>CORAERP_MMOR1975.2478</t>
  </si>
  <si>
    <t>CORAERP_MMOR1975.2479</t>
  </si>
  <si>
    <t>CNOW_7210$$$0000052131</t>
  </si>
  <si>
    <t>CNOW_AUS0$$$0000092060</t>
  </si>
  <si>
    <t>CNOW_7210$$$0000001053</t>
  </si>
  <si>
    <t>CNOW_7210$$$0000001153</t>
  </si>
  <si>
    <t>CSCALA_1042$PMAD</t>
  </si>
  <si>
    <t>PLEAN_X310512SE5020201</t>
  </si>
  <si>
    <t>PLEAN_X310512SE5022201</t>
  </si>
  <si>
    <t>PLEAN_X310512SE5023201</t>
  </si>
  <si>
    <t>PLEAN_X310101SE5015201</t>
  </si>
  <si>
    <t>PLEAN_X310102SE5020201</t>
  </si>
  <si>
    <t>PLEAN_X310102SE5022201</t>
  </si>
  <si>
    <t>PLEAN_X310202SE5020201</t>
  </si>
  <si>
    <t>PLEAN_X310202SE5022201</t>
  </si>
  <si>
    <t>PLEAN_X310202SE5023201</t>
  </si>
  <si>
    <t>PLEAN_X310321FI5030201</t>
  </si>
  <si>
    <t>PLEAN_X310512FI5021201</t>
  </si>
  <si>
    <t>PLEAN_X310512FI5022201</t>
  </si>
  <si>
    <t>PLEAN_X310512FI5023201</t>
  </si>
  <si>
    <t>PLEAN_X310101FI5010201</t>
  </si>
  <si>
    <t>PLEAN_X310101FI5011201</t>
  </si>
  <si>
    <t>PLEAN_X310101FI5013201</t>
  </si>
  <si>
    <t>PLEAN_X310101FI5015201</t>
  </si>
  <si>
    <t>PLEAN_X310101FI5030201</t>
  </si>
  <si>
    <t>PLEAN_X310102FI5020201</t>
  </si>
  <si>
    <t>PLEAN_X310102FI5023201</t>
  </si>
  <si>
    <t>PLEAN_X310202FI5020201</t>
  </si>
  <si>
    <t>PLEAN_X310202FI5023201</t>
  </si>
  <si>
    <t>PLEAN_X310512DK5020201</t>
  </si>
  <si>
    <t>PLEAN_X310101DK5010201</t>
  </si>
  <si>
    <t>PLEAN_X310101DK5013201</t>
  </si>
  <si>
    <t>PLEAN_X310202DK5020201</t>
  </si>
  <si>
    <t>PLEAN_X310202DK5023201</t>
  </si>
  <si>
    <t>PLEAN_X310512NO5020201</t>
  </si>
  <si>
    <t>PLEAN_X310512NO5022201</t>
  </si>
  <si>
    <t>PLEAN_X310512NO5023201</t>
  </si>
  <si>
    <t>ITEMPEU_009000002325</t>
  </si>
  <si>
    <t>PLEAN_X310102NO5023201</t>
  </si>
  <si>
    <t>PLEAN_X310202NO5020201</t>
  </si>
  <si>
    <t>PLEAN_X310202NO5022201</t>
  </si>
  <si>
    <t>PLEAN_X310202NO5023201</t>
  </si>
  <si>
    <t>PLEAN_X310512EE5020201</t>
  </si>
  <si>
    <t>PLEAN_X310512EE5022201</t>
  </si>
  <si>
    <t>PLEAN_X310202EE5020201</t>
  </si>
  <si>
    <t>PLEAN_X310202EE5022201</t>
  </si>
  <si>
    <t>PLEAN_X310202EE5023201</t>
  </si>
  <si>
    <t>PLEAN_X310512LT5020201</t>
  </si>
  <si>
    <t>PLEAN_X310202LT5022201</t>
  </si>
  <si>
    <t>PLEAN_X310321LV5013201</t>
  </si>
  <si>
    <t>PLEAN_X310512LV5022201</t>
  </si>
  <si>
    <t>PLEAN_X310202LV5020201</t>
  </si>
  <si>
    <t>PLEAN_X310202LV5022201</t>
  </si>
  <si>
    <t>PLEAN_X310131AT5013200</t>
  </si>
  <si>
    <t>PLEAN_X310131AT5015200</t>
  </si>
  <si>
    <t>PLEAN_X310321AT5011200</t>
  </si>
  <si>
    <t>PLEAN_X310321AT5013200</t>
  </si>
  <si>
    <t>PLEAN_X310321AT5015200</t>
  </si>
  <si>
    <t>PLEAN_X310512AT5023200</t>
  </si>
  <si>
    <t>PLEAN_X310101AT5013200</t>
  </si>
  <si>
    <t>PLEAN_X310101AT5015200</t>
  </si>
  <si>
    <t>PLEAN_X310102AT5023200</t>
  </si>
  <si>
    <t>PLEAN_X310102AT5023201</t>
  </si>
  <si>
    <t>PLEAN_X310202AT5023200</t>
  </si>
  <si>
    <t>PLEAN_X310322AT5020200</t>
  </si>
  <si>
    <t>PLEAN_X310322AT5022200</t>
  </si>
  <si>
    <t>PLEAN_X310322AT5023200</t>
  </si>
  <si>
    <t>PLEAN_X310331AT5013200</t>
  </si>
  <si>
    <t>PLEAN_X310331AT5015200</t>
  </si>
  <si>
    <t>PLEAN_X310332AT5020200</t>
  </si>
  <si>
    <t>PLEAN_X310332AT5022200</t>
  </si>
  <si>
    <t>PLEAN_X310332AT5023200</t>
  </si>
  <si>
    <t>PLEAN_X310321CZ5010201</t>
  </si>
  <si>
    <t>PLEAN_X310321CZ5011201</t>
  </si>
  <si>
    <t>PLEAN_X310321CZ5013201</t>
  </si>
  <si>
    <t>PLEAN_X310321CZ5013202</t>
  </si>
  <si>
    <t>PLEAN_X310321CZ5013205</t>
  </si>
  <si>
    <t>PLEAN_X310321CZ5015201</t>
  </si>
  <si>
    <t>PLEAN_X310321CZ5015205</t>
  </si>
  <si>
    <t>PLEAN_X310321CZ5030201</t>
  </si>
  <si>
    <t>PLEAN_X310512CZ5020202</t>
  </si>
  <si>
    <t>PLEAN_X310512CZ5020203</t>
  </si>
  <si>
    <t>PLEAN_X310512CZ5021201</t>
  </si>
  <si>
    <t>PLEAN_X310512CZ5022201</t>
  </si>
  <si>
    <t>PLEAN_X310101CZ5010201</t>
  </si>
  <si>
    <t>PLEAN_X310101CZ5013202</t>
  </si>
  <si>
    <t>PLEAN_X310101CZ5013203</t>
  </si>
  <si>
    <t>PLEAN_X310101CZ5013204</t>
  </si>
  <si>
    <t>PLEAN_X310101CZ5013205</t>
  </si>
  <si>
    <t>PLEAN_X310101CZ5015201</t>
  </si>
  <si>
    <t>PLEAN_X310101CZ5015205</t>
  </si>
  <si>
    <t>PLEAN_X310101CZ5030201</t>
  </si>
  <si>
    <t>PLEAN_X310102CZ5020201</t>
  </si>
  <si>
    <t>PLEAN_X310102CZ5020202</t>
  </si>
  <si>
    <t>PLEAN_X310102CZ5020203</t>
  </si>
  <si>
    <t>PLEAN_X310102CZ5020206</t>
  </si>
  <si>
    <t>PLEAN_X310202CZ5020202</t>
  </si>
  <si>
    <t>PLEAN_X310202CZ5020206</t>
  </si>
  <si>
    <t>PLEAN_X310322CZ5020205</t>
  </si>
  <si>
    <t>PLEAN_X310331CZ5011201</t>
  </si>
  <si>
    <t>PLEAN_X310331CZ5013201</t>
  </si>
  <si>
    <t>PLEAN_X310331CZ5013202</t>
  </si>
  <si>
    <t>PLEAN_X310331CZ5013205</t>
  </si>
  <si>
    <t>PLEAN_X310331CZ5015201</t>
  </si>
  <si>
    <t>PLEAN_X310331CZ5015205</t>
  </si>
  <si>
    <t>PLEAN_X310331CZ5030201</t>
  </si>
  <si>
    <t>PLEAN_X310332CZ5020201</t>
  </si>
  <si>
    <t>PLEAN_X310332CZ5020205</t>
  </si>
  <si>
    <t>CNOW_7210$$$0000051664</t>
  </si>
  <si>
    <t>CFLTFLE_11030000000420</t>
  </si>
  <si>
    <t>CFLTFLE_1054ITIP1054</t>
  </si>
  <si>
    <t>PNEXT_CPRJ-138705</t>
  </si>
  <si>
    <t>PNEXT_CPRJ-138716</t>
  </si>
  <si>
    <t>PNEXT_CPRJ-138717</t>
  </si>
  <si>
    <t>PNEXT_CPRJ-138718</t>
  </si>
  <si>
    <t>PNEXT_CON_00011716TTO</t>
  </si>
  <si>
    <t>PNEXT_CPRJ-98202200116</t>
  </si>
  <si>
    <t>PNEXT_CPRJ-98202200117</t>
  </si>
  <si>
    <t>PNEXT_CPRJ-98202200118</t>
  </si>
  <si>
    <t>PNEXT_CPRJ-98202200120</t>
  </si>
  <si>
    <t>PNEXT_CPRJ-98202200122</t>
  </si>
  <si>
    <t>PNEXT_CPRJ-98202200123</t>
  </si>
  <si>
    <t>PNEXT_CPRJ-98202200124</t>
  </si>
  <si>
    <t>PNEXT_CPRJ-98202200125</t>
  </si>
  <si>
    <t>PNEXT_CPRJ-98202200126</t>
  </si>
  <si>
    <t>PNEXT_CPRJ-98202200134</t>
  </si>
  <si>
    <t>PNEXT_CPRJ-98202200135</t>
  </si>
  <si>
    <t>PNEXT_CPRJ-98202300021</t>
  </si>
  <si>
    <t>PNEXT_CPRJ-98202300022</t>
  </si>
  <si>
    <t>PNEXT_CPRJ-98202300027</t>
  </si>
  <si>
    <t>PNEXT_CPRJ-98202300028</t>
  </si>
  <si>
    <t>PNEXT_CPRJ-98202300029</t>
  </si>
  <si>
    <t>PNEXT_CPRJ-98202300030</t>
  </si>
  <si>
    <t>PNEXT_CPRJ-98202300063</t>
  </si>
  <si>
    <t>PNEXT_CPRJ-98202300064</t>
  </si>
  <si>
    <t>PNEXT_CPRJ-98202300065</t>
  </si>
  <si>
    <t>PNEXT_CPRJ-98202300067</t>
  </si>
  <si>
    <t>PNEXT_CPRJ-98202300068</t>
  </si>
  <si>
    <t>PNEXT_CPRJ-98202300034</t>
  </si>
  <si>
    <t>PNEXT_CPRJ-98202300039</t>
  </si>
  <si>
    <t>PNEXT_CPRJ-98202300040</t>
  </si>
  <si>
    <t>PNEXT_CPRJ-98202300041</t>
  </si>
  <si>
    <t>PNEXT_CPRJ-98202300045</t>
  </si>
  <si>
    <t>PNEXT_CPRJ-98202300046</t>
  </si>
  <si>
    <t>PNEXT_CPRJ-98202300051</t>
  </si>
  <si>
    <t>PNEXT_CPRJ-98202300055</t>
  </si>
  <si>
    <t>PNEXT_CPRJ-98202300060</t>
  </si>
  <si>
    <t>ITEMPEU_003300000473</t>
  </si>
  <si>
    <t>ITEMPEU_003300000474</t>
  </si>
  <si>
    <t>ITEMPEU_003300000475</t>
  </si>
  <si>
    <t>ITEMPEU_003900000189</t>
  </si>
  <si>
    <t>ITEMPEU_003900000211</t>
  </si>
  <si>
    <t>ITEMPEU_003900000216</t>
  </si>
  <si>
    <t>ITEMPEU_003900000217</t>
  </si>
  <si>
    <t>ITEMPEU_003900000224</t>
  </si>
  <si>
    <t>ITEMPEU_003900000226</t>
  </si>
  <si>
    <t>ITEMPEU_003900000227</t>
  </si>
  <si>
    <t>ITEMPEU_003900000228</t>
  </si>
  <si>
    <t>ITEMPEU_003900000229</t>
  </si>
  <si>
    <t>ITEMPEU_003900000234</t>
  </si>
  <si>
    <t>ITEMPEU_003900000235</t>
  </si>
  <si>
    <t>ITEMPEU_003900000237</t>
  </si>
  <si>
    <t>ITEMPEU_003900000238</t>
  </si>
  <si>
    <t>ITEMPEU_003900000239</t>
  </si>
  <si>
    <t>CEMERAL_70006101MS3119</t>
  </si>
  <si>
    <t>CEMERAL_70006101MS3216</t>
  </si>
  <si>
    <t>CEMERAL_70006101STOMKT</t>
  </si>
  <si>
    <t>CEMERAL_70006203991365</t>
  </si>
  <si>
    <t>CEMERAL_700065020KAIST</t>
  </si>
  <si>
    <t>CEMERAL_70006502993C17</t>
  </si>
  <si>
    <t>CEMERAL_70007001581230</t>
  </si>
  <si>
    <t>CLFF_1000$$$DE10OF0003</t>
  </si>
  <si>
    <t>CLFF_7210$$$1756OF0001</t>
  </si>
  <si>
    <t>CLFF_7210$$$1756OF0006</t>
  </si>
  <si>
    <t>CLFF_7210$$$1756OF7061</t>
  </si>
  <si>
    <t>CLFF_7210$$$1756OF7094</t>
  </si>
  <si>
    <t>CLFF_7210$$$2148OF0261</t>
  </si>
  <si>
    <t>CNOW_7210$$$0000000658</t>
  </si>
  <si>
    <t>CNOW_7210$$$0000010131</t>
  </si>
  <si>
    <t>CNOW_7210$$$0000010335</t>
  </si>
  <si>
    <t>CNOW_7210$$$0000010430</t>
  </si>
  <si>
    <t>CNOW_7210$$$0000010432</t>
  </si>
  <si>
    <t>CNOW_7210$$$0000010445</t>
  </si>
  <si>
    <t>CNOW_7210$$$0000010453</t>
  </si>
  <si>
    <t>CNOW_7210$$$0000010479</t>
  </si>
  <si>
    <t>CNOW_7210$$$0000020356</t>
  </si>
  <si>
    <t>CNOW_7210$$$0000020414</t>
  </si>
  <si>
    <t>CNOW_7210$$$0000021415</t>
  </si>
  <si>
    <t>CNOW_7210$$$0000022408</t>
  </si>
  <si>
    <t>CNOW_7210$$$0000023175</t>
  </si>
  <si>
    <t>CNOW_7210$$$0000023467</t>
  </si>
  <si>
    <t>CNOW_7210$$$0000040406</t>
  </si>
  <si>
    <t>CNOW_7210$$$0000040407</t>
  </si>
  <si>
    <t>CNOW_7210$$$0000057094</t>
  </si>
  <si>
    <t>CNOW_7210$$$0000264020</t>
  </si>
  <si>
    <t>CNOW_AUS0$$$0000092047</t>
  </si>
  <si>
    <t>CORAERP_MMOR1945.5084</t>
  </si>
  <si>
    <t>CORAERP_MMOR1945.5631</t>
  </si>
  <si>
    <t>CORAERP_MMOR1945.9415</t>
  </si>
  <si>
    <t>CORAERP_MMOR1945.9541</t>
  </si>
  <si>
    <t>CORAERP_MMOR1945.9655</t>
  </si>
  <si>
    <t>CORAERP_MMOR1945.9797</t>
  </si>
  <si>
    <t>CORAERP_MMOR1975.5084</t>
  </si>
  <si>
    <t>CORAERP_MMOR1975.5611</t>
  </si>
  <si>
    <t>CORAERP_MMOR1975.5631</t>
  </si>
  <si>
    <t>CORAERP_MMOR1975.5632</t>
  </si>
  <si>
    <t>CORAERP_MMOR1975.6042</t>
  </si>
  <si>
    <t>CORAERP_MMOR1975.6726</t>
  </si>
  <si>
    <t>CORAERP_MMOR1975.9415</t>
  </si>
  <si>
    <t>CORAERP_MMOR1975.9479</t>
  </si>
  <si>
    <t>CORAERP_MMOR1975.9501</t>
  </si>
  <si>
    <t>CORAERP_MMOR1975.9509</t>
  </si>
  <si>
    <t>CORAERP_MMOR1975.9517</t>
  </si>
  <si>
    <t>CORAERP_MMOR1975.9540</t>
  </si>
  <si>
    <t>CORAERP_MMOR1975.9541</t>
  </si>
  <si>
    <t>CORAERP_MMOR1975.9553</t>
  </si>
  <si>
    <t>CORAERP_MMOR1975.9556</t>
  </si>
  <si>
    <t>CORAERP_MMOR1975.9655</t>
  </si>
  <si>
    <t>CORAERP_MMOR1975.9659</t>
  </si>
  <si>
    <t>CORAERP_MMOR1975.9679</t>
  </si>
  <si>
    <t>CORAERP_MMOR1975.9793</t>
  </si>
  <si>
    <t>CORAERP_MMOR1975.9794</t>
  </si>
  <si>
    <t>CORAERP_MMOR1975.9795</t>
  </si>
  <si>
    <t>CORAERP_MMOR1975.9797</t>
  </si>
  <si>
    <t>CORAERP_MMOR1975.9871</t>
  </si>
  <si>
    <t>CPHOENX_01010000623501</t>
  </si>
  <si>
    <t>CPHOENX_01010000623502</t>
  </si>
  <si>
    <t>CPHOENX_01010000630700</t>
  </si>
  <si>
    <t>CPHOENX_01010000636700</t>
  </si>
  <si>
    <t>CPHOENX_01010000636710</t>
  </si>
  <si>
    <t>CPHOENX_01010000661600</t>
  </si>
  <si>
    <t>CPHOENX_01010000683000</t>
  </si>
  <si>
    <t>CPHOENX_01010000697500</t>
  </si>
  <si>
    <t>CPHOENX_01010000697550</t>
  </si>
  <si>
    <t>CPHOENX_01010000697650</t>
  </si>
  <si>
    <t>CPHOENX_01010000697760</t>
  </si>
  <si>
    <t>CPHOENX_01010000697840</t>
  </si>
  <si>
    <t>CPHOENX_01010000697860</t>
  </si>
  <si>
    <t>CPHOENX_01010000697880</t>
  </si>
  <si>
    <t>CTEMPEU_1000TR10ADK701</t>
  </si>
  <si>
    <t>CTEMPLA_1000BR10110001</t>
  </si>
  <si>
    <t>FL000011147_IO</t>
  </si>
  <si>
    <t>CLFF_7210$$$2123GM1021</t>
  </si>
  <si>
    <t>CLFF_7210$$$2148TCSZ30</t>
  </si>
  <si>
    <t>CLFF_7210$$$2148TFSZ60</t>
  </si>
  <si>
    <t>CLFF_7210$$$2148TFSZ61</t>
  </si>
  <si>
    <t>CLFF_7210$$$2148TFSZ63</t>
  </si>
  <si>
    <t>FLFF_7210$$$2148TASA00_IO</t>
  </si>
  <si>
    <t>CLFF_1000$$$DE04G0IT99</t>
  </si>
  <si>
    <t>CLFF_1000$$$DE04O01001</t>
  </si>
  <si>
    <t>CLFF_1000$$$DE04O01002</t>
  </si>
  <si>
    <t>CLFF_1000$$$DE04Z03110</t>
  </si>
  <si>
    <t>CEMERAL_70007001Z03100</t>
  </si>
  <si>
    <t>CFLTFLE_1044PMHR</t>
  </si>
  <si>
    <t>CLFF_1000$$$CN01Z03105</t>
  </si>
  <si>
    <t>CLFF_1000$$$DE04Z03108</t>
  </si>
  <si>
    <t>CLFF_1000$$$DE10Z03113</t>
  </si>
  <si>
    <t>CLFF_1000$$$IN01Z03101</t>
  </si>
  <si>
    <t>CLFF_1000$$$US01Z03107</t>
  </si>
  <si>
    <t>CLFF_KR00$$$KR03Z03104</t>
  </si>
  <si>
    <t>CLFF_VMCA$$$US10Z03102</t>
  </si>
  <si>
    <t>CPHOENX_01019182003100</t>
  </si>
  <si>
    <t>CSCALA_1042$PMHR</t>
  </si>
  <si>
    <t>CTEMPEU_1000BE40Z03001</t>
  </si>
  <si>
    <t>CTEMPEU_1000ES40Z03100</t>
  </si>
  <si>
    <t>CTEMPEU_1000FR10Z03100</t>
  </si>
  <si>
    <t>CTEMPEU_1000NL40Z03100</t>
  </si>
  <si>
    <t>CTEMPEU_1000PL10Z03100</t>
  </si>
  <si>
    <t>CTEMPLA_1000BR10Z03100</t>
  </si>
  <si>
    <t>CTEMPLA_1000MX10Z03100</t>
  </si>
  <si>
    <t>CLFF_1000$$$CN90GMK003</t>
  </si>
  <si>
    <t>CLFF_1000$$$DE10GM1057</t>
  </si>
  <si>
    <t>CLFF_1000$$$DE10GMK003</t>
  </si>
  <si>
    <t>CLFF_1000$$$DE10GMK004</t>
  </si>
  <si>
    <t>CLFF_1000$$$DE10Z03107</t>
  </si>
  <si>
    <t>CLFF_1000$$$DE10Z03108</t>
  </si>
  <si>
    <t>CLFF_1000$$$DE10Z03109</t>
  </si>
  <si>
    <t>CLFF_1000$$$DE10Z03110</t>
  </si>
  <si>
    <t>CLFF_7210$$$1937GMK003</t>
  </si>
  <si>
    <t>CLFF_7210$$$2025GMK003</t>
  </si>
  <si>
    <t>CLFF_7210$$$2123Z03104</t>
  </si>
  <si>
    <t>CORAERP_MMOR1975.9682</t>
  </si>
  <si>
    <t>CTEMPEU_1000PL80GMK004</t>
  </si>
  <si>
    <t>CTEMPNA_1000PH80GBTL53</t>
  </si>
  <si>
    <t>CTEMPNA_1000PH80GMK003</t>
  </si>
  <si>
    <t>PLEAN_X310201CH6843049</t>
  </si>
  <si>
    <t>CTEMPLA_1000PA20ZZ0B22</t>
  </si>
  <si>
    <t>CTEMPLA_1000PA10BB1E33</t>
  </si>
  <si>
    <t>CTEMPLA_1000PA10CW1E33</t>
  </si>
  <si>
    <t>CTEMPLA_1000GT10ZZ0E21</t>
  </si>
  <si>
    <t>CTEMPLA_1000GT10ZZ0E22</t>
  </si>
  <si>
    <t>CTEMPLA_1000PA10ZZ0E21</t>
  </si>
  <si>
    <t>CTEMPLA_1000PA10ZZ0E22</t>
  </si>
  <si>
    <t>CTEMPLA_1000PA20ZZ0E21</t>
  </si>
  <si>
    <t>CTEMPLA_1000PA20ZZ0B21</t>
  </si>
  <si>
    <t>CTEMPLA_1000CL10788702</t>
  </si>
  <si>
    <t>PSCALA_C53</t>
  </si>
  <si>
    <t>PSCALA_F09</t>
  </si>
  <si>
    <t>PSCALA_F68</t>
  </si>
  <si>
    <t>PSCALA_F79</t>
  </si>
  <si>
    <t>PSCALA_F99</t>
  </si>
  <si>
    <t>PSCALA_O07</t>
  </si>
  <si>
    <t>PSCALA_T97</t>
  </si>
  <si>
    <t>IEMERAL_000009101206</t>
  </si>
  <si>
    <t>CTEMPLA_1000PA10PA1E25</t>
  </si>
  <si>
    <t>CFLTFLE_23940000000430</t>
  </si>
  <si>
    <t>CFLTFLE_22760000891084</t>
  </si>
  <si>
    <t>CFLTFLE_2373TTR</t>
  </si>
  <si>
    <t>CORAERP_MMOR1975.LLZRX</t>
  </si>
  <si>
    <t>ITEMPEU_003300000049</t>
  </si>
  <si>
    <t>CNOW_7210$$$0000056336</t>
  </si>
  <si>
    <t>ITEMPEU_009000002323</t>
  </si>
  <si>
    <t>CEMERAL_70007001433297</t>
  </si>
  <si>
    <t>PLEAN_X310001DE5015767</t>
  </si>
  <si>
    <t>PLEAN_X310001DE5015768</t>
  </si>
  <si>
    <t>PLEAN_X310001DE5015769</t>
  </si>
  <si>
    <t>PLEAN_X310001DE5015770</t>
  </si>
  <si>
    <t>PLEAN_X310001DE5015771</t>
  </si>
  <si>
    <t>PLEAN_X310001DE5015772</t>
  </si>
  <si>
    <t>CTEMPLA_1000UY10100011</t>
  </si>
  <si>
    <t>CEMERAL_64010010860940</t>
  </si>
  <si>
    <t>CEMERAL_70006101MS1314</t>
  </si>
  <si>
    <t>CEMERAL_70006101MS3114</t>
  </si>
  <si>
    <t>CEMERAL_70006101MS3203</t>
  </si>
  <si>
    <t>CEMERAL_70006101RD3110</t>
  </si>
  <si>
    <t>CEMERAL_70006203600902</t>
  </si>
  <si>
    <t>CEMERAL_70006502000001</t>
  </si>
  <si>
    <t>CEMERAL_70007102171417</t>
  </si>
  <si>
    <t>CEMERAL_70007102171431</t>
  </si>
  <si>
    <t>CFLTFLE_1106T95000</t>
  </si>
  <si>
    <t>CLFF_7210$$$1756C00005</t>
  </si>
  <si>
    <t>CLFF_7210$$$1756CS7063</t>
  </si>
  <si>
    <t>CLFF_7210$$$1756CS7346</t>
  </si>
  <si>
    <t>CLFF_7210$$$2025C01122</t>
  </si>
  <si>
    <t>CLFF_7210$$$2063C05891</t>
  </si>
  <si>
    <t>CLFF_7210$$$2063C06245</t>
  </si>
  <si>
    <t>CLFF_7210$$$2088C00662</t>
  </si>
  <si>
    <t>CLFF_7210$$$2102CS0020</t>
  </si>
  <si>
    <t>CLFF_7210$$$2102CS0713</t>
  </si>
  <si>
    <t>CLFF_7210$$$2102TESZ81</t>
  </si>
  <si>
    <t>CLFF_7210$$$2123C00049</t>
  </si>
  <si>
    <t>CLFF_7210$$$2123CS0002</t>
  </si>
  <si>
    <t>CLFF_7210$$$2128C00002</t>
  </si>
  <si>
    <t>CLFF_7210$$$2137TPM813</t>
  </si>
  <si>
    <t>CLFF_7210$$$2137TPM819</t>
  </si>
  <si>
    <t>CNOW_7210$$$0000015019</t>
  </si>
  <si>
    <t>CNOW_7210$$$0000021383</t>
  </si>
  <si>
    <t>CNOW_7210$$$0000025463</t>
  </si>
  <si>
    <t>CNOW_7210$$$0000025467</t>
  </si>
  <si>
    <t>CNOW_7210$$$0000040106</t>
  </si>
  <si>
    <t>CNOW_7210$$$0000052155</t>
  </si>
  <si>
    <t>CORAERP_MMOR1945.5002</t>
  </si>
  <si>
    <t>CORAERP_MMOR1945.5069</t>
  </si>
  <si>
    <t>CORAERP_MMOR1945.5070</t>
  </si>
  <si>
    <t>CORAERP_MMOR1945.5077</t>
  </si>
  <si>
    <t>CORAERP_MMOR1945.5124</t>
  </si>
  <si>
    <t>CORAERP_MMOR1945.5292</t>
  </si>
  <si>
    <t>CORAERP_MMOR1945.5299</t>
  </si>
  <si>
    <t>CORAERP_MMOR1945.5514</t>
  </si>
  <si>
    <t>CORAERP_MMOR1945.5891</t>
  </si>
  <si>
    <t>CORAERP_MMOR1945.5894</t>
  </si>
  <si>
    <t>CORAERP_MMOR1945.9729</t>
  </si>
  <si>
    <t>CORAERP_MMOR1945.L8ZU</t>
  </si>
  <si>
    <t>CORAERP_MMOR1945.LR41</t>
  </si>
  <si>
    <t>CORAERP_MMOR1975.5069</t>
  </si>
  <si>
    <t>CORAERP_MMOR1975.5070</t>
  </si>
  <si>
    <t>CORAERP_MMOR1975.5074</t>
  </si>
  <si>
    <t>CORAERP_MMOR1975.5095</t>
  </si>
  <si>
    <t>CORAERP_MMOR1975.5140</t>
  </si>
  <si>
    <t>CORAERP_MMOR1975.5155</t>
  </si>
  <si>
    <t>CORAERP_MMOR1975.5202</t>
  </si>
  <si>
    <t>CORAERP_MMOR1975.5292</t>
  </si>
  <si>
    <t>CORAERP_MMOR1975.5299</t>
  </si>
  <si>
    <t>CORAERP_MMOR1975.5514</t>
  </si>
  <si>
    <t>CORAERP_MMOR1975.5540</t>
  </si>
  <si>
    <t>CORAERP_MMOR1975.5598</t>
  </si>
  <si>
    <t>CORAERP_MMOR1975.5891</t>
  </si>
  <si>
    <t>CORAERP_MMOR1975.5894</t>
  </si>
  <si>
    <t>CPHOENX_01010000102020</t>
  </si>
  <si>
    <t>CPHOENX_01010000650001</t>
  </si>
  <si>
    <t>CPHOENX_01010000681200</t>
  </si>
  <si>
    <t>CPHOENX_01010000687201</t>
  </si>
  <si>
    <t>CPHOENX_01010000689700</t>
  </si>
  <si>
    <t>CPHOENX_01010000689970</t>
  </si>
  <si>
    <t>CPHOENX_01010000691801</t>
  </si>
  <si>
    <t>CPHOENX_01010000699615</t>
  </si>
  <si>
    <t>CPHOENX_01010000699618</t>
  </si>
  <si>
    <t>CPHOENX_01010000699999</t>
  </si>
  <si>
    <t>CTEMPEU_1000AT40MS9999</t>
  </si>
  <si>
    <t>CTEMPEU_1000CH70MS1105</t>
  </si>
  <si>
    <t>CTEMPEU_1000CH70MS4004</t>
  </si>
  <si>
    <t>CTEMPEU_1000NL40001310</t>
  </si>
  <si>
    <t>CLFF_1000$$$DE10639300</t>
  </si>
  <si>
    <t>CLFF_1000$$$DE10650100</t>
  </si>
  <si>
    <t>CNOW_7210$$$0000010222</t>
  </si>
  <si>
    <t>CORAERP_MMOR1975.9770</t>
  </si>
  <si>
    <t>CPHOENX_01010000639300</t>
  </si>
  <si>
    <t>CPHOENX_01010000699620</t>
  </si>
  <si>
    <t>CSCALA_1042$GSD</t>
  </si>
  <si>
    <t>CLFF_7210$$$2102TMCZ91</t>
  </si>
  <si>
    <t>CNOW_7210$$$0000268118</t>
  </si>
  <si>
    <t>CNOW_7210$$$0024068118</t>
  </si>
  <si>
    <t>CORAERP_MMOR1975.2696</t>
  </si>
  <si>
    <t>CTEMPEU_1000FR60638000</t>
  </si>
  <si>
    <t>D00108800000000</t>
  </si>
  <si>
    <t>D00124900000000</t>
  </si>
  <si>
    <t>D00125500000000</t>
  </si>
  <si>
    <t>D00125600000000</t>
  </si>
  <si>
    <t>D00125700000000</t>
  </si>
  <si>
    <t>D00125800000000</t>
  </si>
  <si>
    <t>D00125900000000</t>
  </si>
  <si>
    <t>D00126000000000</t>
  </si>
  <si>
    <t>D00127500000000</t>
  </si>
  <si>
    <t>D00127700000000</t>
  </si>
  <si>
    <t>D00127900000000</t>
  </si>
  <si>
    <t>CTEMPEU_1000TR10MS3210</t>
  </si>
  <si>
    <t>CTEMPEU_1000TR10MS3209</t>
  </si>
  <si>
    <t>CTEMPEU_1000TR10MS3208</t>
  </si>
  <si>
    <t>CSCALA_1820$A870</t>
  </si>
  <si>
    <t>CNOW_7210$$$0000010311</t>
  </si>
  <si>
    <t>CNOW_7210$$$0000057266</t>
  </si>
  <si>
    <t>CNOW_7210$$$0000010312</t>
  </si>
  <si>
    <t>CNOW_7210$$$0000015221</t>
  </si>
  <si>
    <t>CNOW_7210$$$0000040962</t>
  </si>
  <si>
    <t>CEMERAL_64016401108608</t>
  </si>
  <si>
    <t>CTEMPEU_1000GB10005454</t>
  </si>
  <si>
    <t>CSCALA_1082$0000000021</t>
  </si>
  <si>
    <t>PLEAN_X310181DK5013201</t>
  </si>
  <si>
    <t>PLEAN_X310181FI5013201</t>
  </si>
  <si>
    <t>PLEAN_X310181FI5015201</t>
  </si>
  <si>
    <t>PLEAN_X310181FI5030201</t>
  </si>
  <si>
    <t>PLEAN_X310181NO5011201</t>
  </si>
  <si>
    <t>PLEAN_X310181NO5013201</t>
  </si>
  <si>
    <t>PLEAN_X310181NO5030201</t>
  </si>
  <si>
    <t>PLEAN_X310182DK5020201</t>
  </si>
  <si>
    <t>PLEAN_X310941FI5011201</t>
  </si>
  <si>
    <t>PLEAN_X310941FI5030201</t>
  </si>
  <si>
    <t>PLEAN_X310942FI5023201</t>
  </si>
  <si>
    <t>PLEAN_X310201FI5011201</t>
  </si>
  <si>
    <t>PLEAN_X310201FI5015201</t>
  </si>
  <si>
    <t>PLEAN_X310201FI5030201</t>
  </si>
  <si>
    <t>PLEAN_X310201NO5013201</t>
  </si>
  <si>
    <t>PLEAN_X310201NO5015201</t>
  </si>
  <si>
    <t>PLEAN_X310201NO5030201</t>
  </si>
  <si>
    <t>PLEAN_X310301FI5030201</t>
  </si>
  <si>
    <t>PLEAN_X310401FI5011201</t>
  </si>
  <si>
    <t>PLEAN_X310401FI5013201</t>
  </si>
  <si>
    <t>PLEAN_X310401FI5015201</t>
  </si>
  <si>
    <t>PLEAN_X310401FI5030201</t>
  </si>
  <si>
    <t>PLEAN_X310511DK5013201</t>
  </si>
  <si>
    <t>PLEAN_X310511FI5010201</t>
  </si>
  <si>
    <t>PLEAN_X310511FI5011201</t>
  </si>
  <si>
    <t>PLEAN_X310511FI5013201</t>
  </si>
  <si>
    <t>PLEAN_X310511FI5015201</t>
  </si>
  <si>
    <t>PLEAN_X310511FI5030201</t>
  </si>
  <si>
    <t>PLEAN_X310511NO5013201</t>
  </si>
  <si>
    <t>PLEAN_X310511NO5015201</t>
  </si>
  <si>
    <t>PLEAN_X310511NO5030201</t>
  </si>
  <si>
    <t>PLEAN_X310513FI5023201</t>
  </si>
  <si>
    <t>PLEAN_X310181CH7630200</t>
  </si>
  <si>
    <t>PLEAN_X310401CH7610200</t>
  </si>
  <si>
    <t>PLEAN_X310132CH7630203</t>
  </si>
  <si>
    <t>PLEAN_X310201CH6843343</t>
  </si>
  <si>
    <t>PLEAN_X310401CH7613200</t>
  </si>
  <si>
    <t>PLEAN_X310161CH7630200</t>
  </si>
  <si>
    <t>PLEAN_X310201CH7613201</t>
  </si>
  <si>
    <t>PLEAN_X310513CH7643201</t>
  </si>
  <si>
    <t>PLEAN_X310181CZ5010201</t>
  </si>
  <si>
    <t>PLEAN_X310181CZ5013203</t>
  </si>
  <si>
    <t>PLEAN_X310181CZ5013205</t>
  </si>
  <si>
    <t>PLEAN_X310181CZ5015201</t>
  </si>
  <si>
    <t>PLEAN_X310181CZ5030201</t>
  </si>
  <si>
    <t>PLEAN_X310182CZ5020202</t>
  </si>
  <si>
    <t>PLEAN_X310182CZ5020203</t>
  </si>
  <si>
    <t>PLEAN_X310182CZ5020206</t>
  </si>
  <si>
    <t>PLEAN_X310182CZ5022201</t>
  </si>
  <si>
    <t>PLEAN_X310361CZ5030201</t>
  </si>
  <si>
    <t>PLEAN_X310941CZ5010201</t>
  </si>
  <si>
    <t>PLEAN_X310942CZ5020203</t>
  </si>
  <si>
    <t>PLEAN_X310942CZ5023201</t>
  </si>
  <si>
    <t>PLEAN_X310201CZ5010201</t>
  </si>
  <si>
    <t>PLEAN_X310201CZ5013204</t>
  </si>
  <si>
    <t>PLEAN_X310201CZ5015201</t>
  </si>
  <si>
    <t>PLEAN_X310201CZ5030201</t>
  </si>
  <si>
    <t>PLEAN_X310301CZ5010201</t>
  </si>
  <si>
    <t>PLEAN_X310301CZ5013204</t>
  </si>
  <si>
    <t>PLEAN_X310301CZ5013205</t>
  </si>
  <si>
    <t>PLEAN_X310301CZ5015205</t>
  </si>
  <si>
    <t>PLEAN_X310301CZ5030201</t>
  </si>
  <si>
    <t>PLEAN_X310351CZ5030201</t>
  </si>
  <si>
    <t>PLEAN_X310401CZ5010201</t>
  </si>
  <si>
    <t>PLEAN_X310401CZ5011201</t>
  </si>
  <si>
    <t>PLEAN_X310401CZ5013202</t>
  </si>
  <si>
    <t>PLEAN_X310401CZ5013204</t>
  </si>
  <si>
    <t>PLEAN_X310401CZ5015201</t>
  </si>
  <si>
    <t>PLEAN_X310401CZ5030201</t>
  </si>
  <si>
    <t>PLEAN_X310511CZ5011201</t>
  </si>
  <si>
    <t>PLEAN_X310511CZ5013201</t>
  </si>
  <si>
    <t>PLEAN_X310511CZ5013202</t>
  </si>
  <si>
    <t>PLEAN_X310511CZ5013203</t>
  </si>
  <si>
    <t>PLEAN_X310511CZ5013205</t>
  </si>
  <si>
    <t>PLEAN_X310511CZ5015201</t>
  </si>
  <si>
    <t>PLEAN_X310511CZ5030201</t>
  </si>
  <si>
    <t>PLEAN_X310942CZ5020206</t>
  </si>
  <si>
    <t>PSCALA_.205</t>
  </si>
  <si>
    <t>PSCALA_205</t>
  </si>
  <si>
    <t>PSCALA_E80</t>
  </si>
  <si>
    <t>CORAERP_MMOR1975.4169</t>
  </si>
  <si>
    <t>CSCALA_1826</t>
  </si>
  <si>
    <t>L000011147_IO</t>
  </si>
  <si>
    <t>D00128400000000</t>
  </si>
  <si>
    <t>D00114300000000</t>
  </si>
  <si>
    <t>D00128300000000</t>
  </si>
  <si>
    <t>D00128700000000</t>
  </si>
  <si>
    <t>D00128800000000</t>
  </si>
  <si>
    <t>D00128900000000</t>
  </si>
  <si>
    <t>D00129000000000</t>
  </si>
  <si>
    <t>CTEMPEU_1000FR40587001</t>
  </si>
  <si>
    <t>ITEMPEU_009000000264</t>
  </si>
  <si>
    <t>ITEMPEU_009000000265</t>
  </si>
  <si>
    <t>ITEMPEU_009000000268</t>
  </si>
  <si>
    <t>CFLTFLE_1075SIIF-EI</t>
  </si>
  <si>
    <t>ITEMPEU_001500000003</t>
  </si>
  <si>
    <t>ITEMPLA_001520000112</t>
  </si>
  <si>
    <t>IPHOENX_000400757258</t>
  </si>
  <si>
    <t>ITEMPEU_001500000810</t>
  </si>
  <si>
    <t>ITEMPEU_001500001688</t>
  </si>
  <si>
    <t>ITEMPEU_001500001689</t>
  </si>
  <si>
    <t>ITEMPEU_001500001691</t>
  </si>
  <si>
    <t>ITEMPEU_001500003017</t>
  </si>
  <si>
    <t>ITEMPEU_001500003018</t>
  </si>
  <si>
    <t>ITEMPEU_001500003019</t>
  </si>
  <si>
    <t>ITEMPEU_001500003020</t>
  </si>
  <si>
    <t>ITEMPEU_001500003021</t>
  </si>
  <si>
    <t>ITEMPEU_001500004812</t>
  </si>
  <si>
    <t>ITEMPEU_001500004813</t>
  </si>
  <si>
    <t>ITEMPEU_001500002889</t>
  </si>
  <si>
    <t>ITEMPEU_001500002890</t>
  </si>
  <si>
    <t>ITEMPEU_001500002891</t>
  </si>
  <si>
    <t>ITEMPLA_001520001017</t>
  </si>
  <si>
    <t>ITEMPLA_001520000530</t>
  </si>
  <si>
    <t>ITEMPLA_001520000532</t>
  </si>
  <si>
    <t>ITEMPLA_001520000289</t>
  </si>
  <si>
    <t>ITEMPLA_001520001042</t>
  </si>
  <si>
    <t>ITEMPEU_003200001474</t>
  </si>
  <si>
    <t>ITEMPEU_003200001480</t>
  </si>
  <si>
    <t>ITEMPEU_009000001569</t>
  </si>
  <si>
    <t>CTEMPEU_1000FR40884103</t>
  </si>
  <si>
    <t>PQUATRO_D001263DE0413000000</t>
  </si>
  <si>
    <t>PQUATRO_D001264DE0413000000</t>
  </si>
  <si>
    <t>PQUATRO_D001265DE0413000000</t>
  </si>
  <si>
    <t>PQUATRO_D001267DE0413000000</t>
  </si>
  <si>
    <t>PQUATRO_D001268DE0413000000</t>
  </si>
  <si>
    <t>PQUATRO_D001269DE0413000000</t>
  </si>
  <si>
    <t>PQUATRO_D001270DE0413000000</t>
  </si>
  <si>
    <t>PQUATRO_D001271DE0413000000</t>
  </si>
  <si>
    <t>PQUATRO_D001272DE0413000000</t>
  </si>
  <si>
    <t>PQUATRO_D001262US0101000000</t>
  </si>
  <si>
    <t>PQUATRO_D001273DE0413000000</t>
  </si>
  <si>
    <t>PQUATRO_D001274DE0413000000</t>
  </si>
  <si>
    <t>PQUATRO_D001278DE0413000000</t>
  </si>
  <si>
    <t>PQUATRO_D001293DE0413000000</t>
  </si>
  <si>
    <t>CLFF_1000$$$CH50L95008</t>
  </si>
  <si>
    <t>PEMERAL_6403H2018040201__1001</t>
  </si>
  <si>
    <t>ITEMPNA_009004000840</t>
  </si>
  <si>
    <t>ITEMPNA_009004001045</t>
  </si>
  <si>
    <t>PL_E2_ES52</t>
  </si>
  <si>
    <t>PL_E4_US44</t>
  </si>
  <si>
    <t>CFLTFLE_17710000110200</t>
  </si>
  <si>
    <t>CSCALA_1248$GM00</t>
  </si>
  <si>
    <t>CFLTFLE_22450000002707</t>
  </si>
  <si>
    <t>CEMERAL_70007001586020</t>
  </si>
  <si>
    <t>CLFF_1000$$$DE50OF0154</t>
  </si>
  <si>
    <t>CLFF_1000$$$DE10624416</t>
  </si>
  <si>
    <t>CLFF_1000$$$CH65GCA008</t>
  </si>
  <si>
    <t>CLFF_1000$$$CH65GCA010</t>
  </si>
  <si>
    <t>CLFF_1000$$$CH65GCA001</t>
  </si>
  <si>
    <t>CLFF_1000$$$DE50OF6808</t>
  </si>
  <si>
    <t>CTEMPEU_1000FR40699007</t>
  </si>
  <si>
    <t>CTEMPNA_1000US30136400</t>
  </si>
  <si>
    <t>CLFF_1000$$$AT50L93100</t>
  </si>
  <si>
    <t>CLFF_1000$$$DK50L93100</t>
  </si>
  <si>
    <t>CLFF_1000$$$FI50L93100</t>
  </si>
  <si>
    <t>CLFF_1000$$$KR02GHR119</t>
  </si>
  <si>
    <t>CLFF_1000$$$MA50GHR018</t>
  </si>
  <si>
    <t>CLFF_1000$$$NO50L93100</t>
  </si>
  <si>
    <t>CLFF_1000$$$SE50L93100</t>
  </si>
  <si>
    <t>CLFF_1000$$$TN50GHR018</t>
  </si>
  <si>
    <t>CLFF_1000$$$TN50GHR019</t>
  </si>
  <si>
    <t>CLFF_1000$$$TN60GHR018</t>
  </si>
  <si>
    <t>CORAERP_MMOR1945.9153</t>
  </si>
  <si>
    <t>FLFF_7210$$$2068TAUA01_IO</t>
  </si>
  <si>
    <t>CNOW_7210$$$0000058275</t>
  </si>
  <si>
    <t>CPRJ-9820250001</t>
  </si>
  <si>
    <t>CPRJ-9820250002</t>
  </si>
  <si>
    <t>CPRJ-9820250004</t>
  </si>
  <si>
    <t>CTEMPLA_1000GT10275619</t>
  </si>
  <si>
    <t>CLFF_7210$$$2102TASR00</t>
  </si>
  <si>
    <t>CNOW_7210$$$0000058696</t>
  </si>
  <si>
    <t>CPRJ-9520250001</t>
  </si>
  <si>
    <t>CPRJ-9520250004</t>
  </si>
  <si>
    <t>CORAERP_MMOR1975.RLP8X</t>
  </si>
  <si>
    <t>CNOW_7210$$$0000056337</t>
  </si>
  <si>
    <t>CNOW_ROW$$$$0000091826</t>
  </si>
  <si>
    <t>CNOW_7210$$$0000270009</t>
  </si>
  <si>
    <t>CNOW_7210$$$0000015416</t>
  </si>
  <si>
    <t>CNOW_7210$$$0000056421</t>
  </si>
  <si>
    <t>D30013400000000</t>
  </si>
  <si>
    <t>PLEAN_X310132IT5521201</t>
  </si>
  <si>
    <t>PLEAN_X310181SE5010201</t>
  </si>
  <si>
    <t>PLEAN_X310181SE5011201</t>
  </si>
  <si>
    <t>PLEAN_X310181SE5015201</t>
  </si>
  <si>
    <t>PLEAN_X310182LT5022201</t>
  </si>
  <si>
    <t>PLEAN_X310182SE5022201</t>
  </si>
  <si>
    <t>PLEAN_X310182SE5023201</t>
  </si>
  <si>
    <t>PLEAN_X310941SE5010201</t>
  </si>
  <si>
    <t>PLEAN_X310941SE5015201</t>
  </si>
  <si>
    <t>PLEAN_X310942SE5022201</t>
  </si>
  <si>
    <t>PLEAN_X310201EE5013201</t>
  </si>
  <si>
    <t>PLEAN_X310201LV5013201</t>
  </si>
  <si>
    <t>PLEAN_X310201SE5010201</t>
  </si>
  <si>
    <t>PLEAN_X310201SE5011201</t>
  </si>
  <si>
    <t>PLEAN_X310201SE5013201</t>
  </si>
  <si>
    <t>PLEAN_X310301LV5013201</t>
  </si>
  <si>
    <t>PLEAN_X310401SE5013201</t>
  </si>
  <si>
    <t>PLEAN_X310401SE5015201</t>
  </si>
  <si>
    <t>PLEAN_X310511LV5013201</t>
  </si>
  <si>
    <t>PLEAN_X310511SE5013201</t>
  </si>
  <si>
    <t>PLEAN_X310511SE5015201</t>
  </si>
  <si>
    <t>PLEAN_X310181FI5010201</t>
  </si>
  <si>
    <t>PLEAN_X310181SE5013201</t>
  </si>
  <si>
    <t>PLEAN_X310182DK5023201</t>
  </si>
  <si>
    <t>PLEAN_X310182FI5020201</t>
  </si>
  <si>
    <t>PLEAN_X310182FI5023201</t>
  </si>
  <si>
    <t>PLEAN_X310182NO5020201</t>
  </si>
  <si>
    <t>PLEAN_X310941FI5010201</t>
  </si>
  <si>
    <t>PLEAN_X310942FI5020201</t>
  </si>
  <si>
    <t>ITEMPEU_009000000249</t>
  </si>
  <si>
    <t>PLEAN_X310181LT5011201</t>
  </si>
  <si>
    <t>PLEAN_X310181LT5013201</t>
  </si>
  <si>
    <t>PLEAN_X310182EE5020201</t>
  </si>
  <si>
    <t>PLEAN_X310182LT5020201</t>
  </si>
  <si>
    <t>PLEAN_X310182SE5020201</t>
  </si>
  <si>
    <t>PLEAN_X310942DK5023201</t>
  </si>
  <si>
    <t>PLEAN_X310181EE5013201</t>
  </si>
  <si>
    <t>PLEAN_X310181FI5011201</t>
  </si>
  <si>
    <t>PLEAN_X310182NO5023201</t>
  </si>
  <si>
    <t>PLEAN_X310941SE5013201</t>
  </si>
  <si>
    <t>PLEAN_X310513DE6541207</t>
  </si>
  <si>
    <t>PLEAN_X310151AT5013200</t>
  </si>
  <si>
    <t>PLEAN_X310151AT5015200</t>
  </si>
  <si>
    <t>PLEAN_X310152AT5023200</t>
  </si>
  <si>
    <t>PLEAN_X310201AT5015200</t>
  </si>
  <si>
    <t>PLEAN_X310401AT5015200</t>
  </si>
  <si>
    <t>PLEAN_X310511AT5010200</t>
  </si>
  <si>
    <t>PLEAN_X310511AT5011200</t>
  </si>
  <si>
    <t>PLEAN_X310511AT5013200</t>
  </si>
  <si>
    <t>PLEAN_X310511AT5015200</t>
  </si>
  <si>
    <t>PLEAN_X310181CZ5013201</t>
  </si>
  <si>
    <t>PLEAN_X310181CZ5013202</t>
  </si>
  <si>
    <t>PLEAN_X310181CZ5030207</t>
  </si>
  <si>
    <t>PLEAN_X310941CZ5013202</t>
  </si>
  <si>
    <t>PLEAN_X310941CZ5013203</t>
  </si>
  <si>
    <t>PLEAN_X310941CZ5030201</t>
  </si>
  <si>
    <t>PLEAN_X310942CZ5022201</t>
  </si>
  <si>
    <t>CNOW_7210$$$0000010322</t>
  </si>
  <si>
    <t>CTEMPEU_1000CH70AD6500</t>
  </si>
  <si>
    <t>IPHOENX_000400763883</t>
  </si>
  <si>
    <t>CORAERP_MMOR1975.9206</t>
  </si>
  <si>
    <t>CORAERP_MMOR1975.9209</t>
  </si>
  <si>
    <t>CNOW_7210$$$0000021318</t>
  </si>
  <si>
    <t>IPHOENX_000001500010</t>
  </si>
  <si>
    <t>IPHOENX_000001500011</t>
  </si>
  <si>
    <t>CTEMPEU_1000CH70RD1108</t>
  </si>
  <si>
    <t>IPHOENX_000001500001</t>
  </si>
  <si>
    <t>CLFF_7210$$$1937R09209</t>
  </si>
  <si>
    <t>PLEAN_X310201CH6802051</t>
  </si>
  <si>
    <t>PLEAN_X310201CH6802059</t>
  </si>
  <si>
    <t>PLEAN_X310201CH6802060</t>
  </si>
  <si>
    <t>PLEAN_X310201DE6513299</t>
  </si>
  <si>
    <t>ITEMPLA_001520001137</t>
  </si>
  <si>
    <t>PLEAN_X310511CH6802033</t>
  </si>
  <si>
    <t>PLEAN_X310511CH6802045</t>
  </si>
  <si>
    <t>PLEAN_X310284DE5015620</t>
  </si>
  <si>
    <t>PLEAN_X310284DE5015630</t>
  </si>
  <si>
    <t>IEMERAL_000009101181</t>
  </si>
  <si>
    <t>CEMERAL_70006403A4SS99</t>
  </si>
  <si>
    <t>CLFF_1000$$$NL50C06884</t>
  </si>
  <si>
    <t>PLEAN_X310281CN5013010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</si>
  <si>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</si>
  <si>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</si>
  <si>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</si>
  <si>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</si>
  <si>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</si>
  <si>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</si>
  <si>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</si>
  <si>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</si>
  <si>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</si>
  <si>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</si>
  <si>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</si>
  <si>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</si>
  <si>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</si>
  <si>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</si>
  <si>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</si>
  <si>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</si>
  <si>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</si>
  <si>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</si>
  <si>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</si>
  <si>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</si>
  <si>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</si>
  <si>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CEMERAL_64010010991390</t>
  </si>
  <si>
    <t>CEMERAL_70006203990110</t>
  </si>
  <si>
    <t>CEMERAL_70006203990116</t>
  </si>
  <si>
    <t>CEMERAL_70006301995401</t>
  </si>
  <si>
    <t>CEMERAL_70006302995401</t>
  </si>
  <si>
    <t>CEMERAL_7000640399GA65</t>
  </si>
  <si>
    <t>CEMERAL_70007001993007</t>
  </si>
  <si>
    <t>CEMERAL_70007102308299</t>
  </si>
  <si>
    <t>CFLTFLE_10550000003914</t>
  </si>
  <si>
    <t>CFLTFLE_12350000005017</t>
  </si>
  <si>
    <t>CFLTFLE_17710000170000</t>
  </si>
  <si>
    <t>CFLTFLE_17710000170020</t>
  </si>
  <si>
    <t>CFLTFLE_1787HQ50GPO1F0</t>
  </si>
  <si>
    <t>CFLTFLE_1798A08</t>
  </si>
  <si>
    <t>CLFF_1000$$$CH50GPO004</t>
  </si>
  <si>
    <t>CLFF_1000$$$CH50GPO101</t>
  </si>
  <si>
    <t>CLFF_1000$$$CH50GPO204</t>
  </si>
  <si>
    <t>CLFF_1000$$$CH65GPO001</t>
  </si>
  <si>
    <t>CLFF_1000$$$CN90GPO005</t>
  </si>
  <si>
    <t>CLFF_1000$$$DE10560000</t>
  </si>
  <si>
    <t>CLFF_1000$$$DE10661200</t>
  </si>
  <si>
    <t>CLFF_1000$$$DE10667900</t>
  </si>
  <si>
    <t>CLFF_1000$$$DE10672010</t>
  </si>
  <si>
    <t>CLFF_1000$$$DE65GPO001</t>
  </si>
  <si>
    <t>CLFF_1000$$$DK50GPO004</t>
  </si>
  <si>
    <t>CLFF_1000$$$ES50GPO792</t>
  </si>
  <si>
    <t>CLFF_1000$$$FR01GPO004</t>
  </si>
  <si>
    <t>CLFF_1000$$$IT50GPO004</t>
  </si>
  <si>
    <t>CLFF_1000$$$IT50GPO0C3</t>
  </si>
  <si>
    <t>CLFF_1000$$$JP02GPO302</t>
  </si>
  <si>
    <t>CLFF_1000$$$KE50GPO004</t>
  </si>
  <si>
    <t>CLFF_1000$$$KR02GPO001</t>
  </si>
  <si>
    <t>CLFF_1000$$$TW02GPO004</t>
  </si>
  <si>
    <t>CLFF_1000$$$TW03GPO005</t>
  </si>
  <si>
    <t>CLFF_1000$$$US01GPO004</t>
  </si>
  <si>
    <t>CLFF_1000$$$US01GPO101</t>
  </si>
  <si>
    <t>CLFF_1000$$$US01GPO401</t>
  </si>
  <si>
    <t>CLFF_1000$$$VN50GPO005</t>
  </si>
  <si>
    <t>CLFF_1000$$$ZA50GPO004</t>
  </si>
  <si>
    <t>CLFF_7210$$$2031GPO004</t>
  </si>
  <si>
    <t>CLFF_7210$$$2057GPO008</t>
  </si>
  <si>
    <t>CLFF_7210$$$2102GPO003</t>
  </si>
  <si>
    <t>CLFF_7210$$$2123GPO001</t>
  </si>
  <si>
    <t>CLFF_7210$$$2128L40014</t>
  </si>
  <si>
    <t>CLFF_7210$$$2131GPO821</t>
  </si>
  <si>
    <t>CLFF_KR00$$$KR03GPO001</t>
  </si>
  <si>
    <t>CLFF_VMCA$$$US10GPO022</t>
  </si>
  <si>
    <t>CLFF_VMCA$$$US10GPO024</t>
  </si>
  <si>
    <t>CNOW_7210$$$0000010415</t>
  </si>
  <si>
    <t>CNOW_7210$$$0000010428</t>
  </si>
  <si>
    <t>CNOW_7210$$$0000021133</t>
  </si>
  <si>
    <t>CNOW_7210$$$0000051807</t>
  </si>
  <si>
    <t>CNOW_7210$$$0000057192</t>
  </si>
  <si>
    <t>CNOW_7210$$$0000057211</t>
  </si>
  <si>
    <t>CNOW_ROW$$$$0000006106</t>
  </si>
  <si>
    <t>CORAERP_MMOR1945.9866</t>
  </si>
  <si>
    <t>CORAERP_MMOR1945.9868</t>
  </si>
  <si>
    <t>CORAERP_MMOR1975.2654</t>
  </si>
  <si>
    <t>CORAERP_MMOR1975.2707</t>
  </si>
  <si>
    <t>CORAERP_MMOR1975.2708</t>
  </si>
  <si>
    <t>CORAERP_MMOR1975.2712</t>
  </si>
  <si>
    <t>CORAERP_MMOR1975.2720</t>
  </si>
  <si>
    <t>CORAERP_MMOR1975.2983</t>
  </si>
  <si>
    <t>CORAERP_MMOR1975.2990</t>
  </si>
  <si>
    <t>CSCALA_1042$PURC</t>
  </si>
  <si>
    <t>CSCALA_1050$B33</t>
  </si>
  <si>
    <t>CSCALA_1923$B33</t>
  </si>
  <si>
    <t>CTEMPEU_1000FR10700800</t>
  </si>
  <si>
    <t>CTEMPEU_1000FR40700803</t>
  </si>
  <si>
    <t>CTEMPEU_1000FR40700839</t>
  </si>
  <si>
    <t>CTEMPEU_1000FR60715000</t>
  </si>
  <si>
    <t>CTEMPEU_1000FR90700803</t>
  </si>
  <si>
    <t>CTEMPEU_1000NL40AD0079</t>
  </si>
  <si>
    <t>CTEMPEU_1000PL10C04000</t>
  </si>
  <si>
    <t>CTEMPEU_1000PL10C04500</t>
  </si>
  <si>
    <t>CTEMPEU_1000PL80000020</t>
  </si>
  <si>
    <t>CTEMPEU_1000TR10ADP200</t>
  </si>
  <si>
    <t>CTEMPLA_1000AR10310006</t>
  </si>
  <si>
    <t>CTEMPLA_1000BR10302210</t>
  </si>
  <si>
    <t>CTEMPLA_1000CO10100510</t>
  </si>
  <si>
    <t>CTEMPLA_1000GT10ZZ0A30</t>
  </si>
  <si>
    <t>CTEMPLA_1000GT10ZZ1A30</t>
  </si>
  <si>
    <t>CTEMPLA_1000MX10501006</t>
  </si>
  <si>
    <t>CTEMPLA_1000PE10760000</t>
  </si>
  <si>
    <t>CTEMPLA_1000UY10050029</t>
  </si>
  <si>
    <t>CTEMPLA_1000UY10GPO004</t>
  </si>
  <si>
    <t>CTEMPNA_1000US20CA8801</t>
  </si>
  <si>
    <t>CTEMPNA_1000US20CA8804</t>
  </si>
  <si>
    <t>CTEMPNA_1000US30CA8800</t>
  </si>
  <si>
    <t>CTEMPNA_1000US30CA8804</t>
  </si>
  <si>
    <t>CTEMPNA_1000US30CA8805</t>
  </si>
  <si>
    <t>PLEAN_X310511VN5015200</t>
  </si>
  <si>
    <t>PLEAN_X310172VN5020300</t>
  </si>
  <si>
    <t>PLEAN_X310172VN5022300</t>
  </si>
  <si>
    <t>PLEAN_X310172VN5023300</t>
  </si>
  <si>
    <t>PLEAN_X310511VN5010200</t>
  </si>
  <si>
    <t>PLEAN_X310171VN5013200</t>
  </si>
  <si>
    <t>CEMERAL_70006502522500</t>
  </si>
  <si>
    <t>D00130000000000</t>
  </si>
  <si>
    <t>PLEAN_X310281CN5015008</t>
  </si>
  <si>
    <t>PLEAN_X310282CN5020305</t>
  </si>
  <si>
    <t>PLEAN_X310282CN5023303</t>
  </si>
  <si>
    <t>PLEAN_X310282CN5023302</t>
  </si>
  <si>
    <t>PLEAN_X310282CN5023304</t>
  </si>
  <si>
    <t>PLEAN_X310101CN5013356</t>
  </si>
  <si>
    <t>PLEAN_X310101CN5013357</t>
  </si>
  <si>
    <t>PLEAN_X310101CN5013358</t>
  </si>
  <si>
    <t>PLEAN_X310101CN5013362</t>
  </si>
  <si>
    <t>CNOW_ROW$$$$0000091869</t>
  </si>
  <si>
    <t>ITEMPEU_001500001762</t>
  </si>
  <si>
    <t>ITEMPEU_001500001763</t>
  </si>
  <si>
    <t>CSCALA_1248$PSDO</t>
  </si>
  <si>
    <t>CNOW_7210$$$0000021316</t>
  </si>
  <si>
    <t>CORAERP_MMOR1975.6122</t>
  </si>
  <si>
    <t>IPHOENX_000001500022</t>
  </si>
  <si>
    <t>CNOW_7210$$$0000020548</t>
  </si>
  <si>
    <t>CORAERP_MMOR1975.6123</t>
  </si>
  <si>
    <t>IPHOENX_000001500003</t>
  </si>
  <si>
    <t>IPHOENX_000001500014</t>
  </si>
  <si>
    <t>CNOW_7210$$$0000021315</t>
  </si>
  <si>
    <t>CORAERP_MMOR1975.9072</t>
  </si>
  <si>
    <t>CORAERP_MMOR1099.6730</t>
  </si>
  <si>
    <t>CORAERP_MMOR1975.6730</t>
  </si>
  <si>
    <t>CORAERP_MMOR1975.6534</t>
  </si>
  <si>
    <t>CORAERP_MMOR1945.6534</t>
  </si>
  <si>
    <t>CFLTFLE_13060000000063</t>
  </si>
  <si>
    <t>CLFF_1000$$$DE73R00021</t>
  </si>
  <si>
    <t>IPHOENX_000001500017</t>
  </si>
  <si>
    <t>CLFF_1000$$$DE73R00013</t>
  </si>
  <si>
    <t>CORAERP_MMOR1975.9207</t>
  </si>
  <si>
    <t>CLFF_VMCA$$$BE10DB3600</t>
  </si>
  <si>
    <t>CLFF_VMCA$$$FR10DB3600</t>
  </si>
  <si>
    <t>CLFF_VMCA$$$GB10DB3600</t>
  </si>
  <si>
    <t>CLFF_VMCA$$$IE10DB3600</t>
  </si>
  <si>
    <t>CLFF_VMCA$$$IL10DB3600</t>
  </si>
  <si>
    <t>CLFF_VMCA$$$IT07DB3600</t>
  </si>
  <si>
    <t>CLFF_VMCA$$$NL10DB3600</t>
  </si>
  <si>
    <t>CLFF_1000$$$DE01OF0303</t>
  </si>
  <si>
    <t>CLFF_1000$$$DE04OFHQ02</t>
  </si>
  <si>
    <t>CLFF_1000$$$DE04TP5000</t>
  </si>
  <si>
    <t>CNOW_7210$$$0000040190</t>
  </si>
  <si>
    <t>CNOW_7210$$$0000040339</t>
  </si>
  <si>
    <t>CNOW_7210$$$0000040963</t>
  </si>
  <si>
    <t>CNOW_7210$$$0000040681</t>
  </si>
  <si>
    <t>CNOW_7210$$$0000056007</t>
  </si>
  <si>
    <t>CNOW_7210$$$0000056057</t>
  </si>
  <si>
    <t>CNOW_7210$$$0000059933</t>
  </si>
  <si>
    <t>CNOW_7210$$$0000059983</t>
  </si>
  <si>
    <t>CORAERP_MMOR1975.6622</t>
  </si>
  <si>
    <t>CPHOENX_01010000697782</t>
  </si>
  <si>
    <t>CNOW_7210$$$0000022108</t>
  </si>
  <si>
    <t>CEMERAL_70006203601203</t>
  </si>
  <si>
    <t>CORAERP_MMOR1945.P3SW</t>
  </si>
  <si>
    <t>CORAERP_MMOR1975.P3IN</t>
  </si>
  <si>
    <t>CORAERP_MMOR1945.P1US</t>
  </si>
  <si>
    <t>CORAERP_MMOR1975.P1FR</t>
  </si>
  <si>
    <t>CORAERP_MMOR1975.5287</t>
  </si>
  <si>
    <t>CORAERP_MMOR1975.6589</t>
  </si>
  <si>
    <t>CORAERP_MMOR1975.P3KO</t>
  </si>
  <si>
    <t>CPHOENX_01010000063666</t>
  </si>
  <si>
    <t>CPHOENX_01010000686300</t>
  </si>
  <si>
    <t>CTEMPLA_1000BR10500149</t>
  </si>
  <si>
    <t>CEMERAL_70007001581214</t>
  </si>
  <si>
    <t>CORAERP_MMOR1975.9531</t>
  </si>
  <si>
    <t>CLFF_1000$$$DE10OF0007</t>
  </si>
  <si>
    <t>CLFF_7210$$$2123C00057</t>
  </si>
  <si>
    <t>CORAERP_MMOR1945.5304</t>
  </si>
  <si>
    <t>CORAERP_MMOR1945.5405</t>
  </si>
  <si>
    <t>CEMERAL_70006502108610</t>
  </si>
  <si>
    <t>CEMERAL_70006203200904</t>
  </si>
  <si>
    <t>CEMERAL_70006203201003</t>
  </si>
  <si>
    <t>CTEMPLA_1000AR10P09014</t>
  </si>
  <si>
    <t>CTEMPLA_1000CO10100387</t>
  </si>
  <si>
    <t>CTEMPLA_1000MX10316683</t>
  </si>
  <si>
    <t>CEMERAL_64010010860931</t>
  </si>
  <si>
    <t>CEMERAL_70006101MS1310</t>
  </si>
  <si>
    <t>CEMERAL_70006101MS3207</t>
  </si>
  <si>
    <t>CEMERAL_70007102993226</t>
  </si>
  <si>
    <t>CNOW_7210$$$0000020479</t>
  </si>
  <si>
    <t>CNOW_7210$$$0000051641</t>
  </si>
  <si>
    <t>CORAERP_MMOR1945.5126</t>
  </si>
  <si>
    <t>CORAERP_MMOR1945.5127</t>
  </si>
  <si>
    <t>CORAERP_MMOR1975.5128</t>
  </si>
  <si>
    <t>CNOW_AUS0$$$0000091703</t>
  </si>
  <si>
    <t>CORAERP_MMOR1945.5918</t>
  </si>
  <si>
    <t>CORAERP_MMOR1945.5919</t>
  </si>
  <si>
    <t>CEMERAL_64010010860932</t>
  </si>
  <si>
    <t>CEMERAL_70007001586012</t>
  </si>
  <si>
    <t>CLFF_7210$$$2025C03513</t>
  </si>
  <si>
    <t>CNOW_7210$$$0000020586</t>
  </si>
  <si>
    <t>CORAERP_MMOR1975.5122</t>
  </si>
  <si>
    <t>CEMERAL_7000710299322A</t>
  </si>
  <si>
    <t>CORAERP_MMOR1945.6586</t>
  </si>
  <si>
    <t>CEMERAL_70006203201004</t>
  </si>
  <si>
    <t>PLEAN_X310181DK5010201</t>
  </si>
  <si>
    <t>CSCALA_1759$G539</t>
  </si>
  <si>
    <t>PLEAN_X310201DK5010201</t>
  </si>
  <si>
    <t>PLEAN_X310201DK5013201</t>
  </si>
  <si>
    <t>PLEAN_X310201DK5015201</t>
  </si>
  <si>
    <t>PLEAN_X310201EE5015201</t>
  </si>
  <si>
    <t>PLEAN_X310201FI5010201</t>
  </si>
  <si>
    <t>PLEAN_X310201FI5013201</t>
  </si>
  <si>
    <t>PLEAN_X310201LT5013201</t>
  </si>
  <si>
    <t>PLEAN_X310201LT5015201</t>
  </si>
  <si>
    <t>PLEAN_X310201LT5030201</t>
  </si>
  <si>
    <t>PLEAN_X310201LV5030201</t>
  </si>
  <si>
    <t>PLEAN_X310201SE5015201</t>
  </si>
  <si>
    <t>PLEAN_X310301LV5010201</t>
  </si>
  <si>
    <t>PLEAN_X310351LT5015201</t>
  </si>
  <si>
    <t>PLEAN_X310401FI5010201</t>
  </si>
  <si>
    <t>PLEAN_X310401NO5030201</t>
  </si>
  <si>
    <t>PLEAN_X310401SE5010201</t>
  </si>
  <si>
    <t>PLEAN_X310511DK5010201</t>
  </si>
  <si>
    <t>PLEAN_X310511DK5015201</t>
  </si>
  <si>
    <t>PLEAN_X310511EE5013201</t>
  </si>
  <si>
    <t>PLEAN_X310511LT5013201</t>
  </si>
  <si>
    <t>PLEAN_X310511LT5015201</t>
  </si>
  <si>
    <t>PLEAN_X310511LT5030201</t>
  </si>
  <si>
    <t>PLEAN_X310511LV5015201</t>
  </si>
  <si>
    <t>PLEAN_X310511NO5010201</t>
  </si>
  <si>
    <t>PLEAN_X310511NO5011201</t>
  </si>
  <si>
    <t>PLEAN_X310511SE5010201</t>
  </si>
  <si>
    <t>PLEAN_X310282CH7622200</t>
  </si>
  <si>
    <t>PLEAN_X310132AT5023200</t>
  </si>
  <si>
    <t>PLEAN_X310152AT5020200</t>
  </si>
  <si>
    <t>PLEAN_X310152AT5021200</t>
  </si>
  <si>
    <t>PLEAN_X310152AT5023201</t>
  </si>
  <si>
    <t>PLEAN_X310201AT5013200</t>
  </si>
  <si>
    <t>PLEAN_X310201CZ5011201</t>
  </si>
  <si>
    <t>PLEAN_X310201CZ5013203</t>
  </si>
  <si>
    <t>PLEAN_X310201CZ5013205</t>
  </si>
  <si>
    <t>PLEAN_X310301CZ5011201</t>
  </si>
  <si>
    <t>PLEAN_X310301CZ5013201</t>
  </si>
  <si>
    <t>PLEAN_X310301CZ5013202</t>
  </si>
  <si>
    <t>PLEAN_X310301CZ5015201</t>
  </si>
  <si>
    <t>PLEAN_X310401AT5013200</t>
  </si>
  <si>
    <t>PLEAN_X310401CZ5013203</t>
  </si>
  <si>
    <t>PLEAN_X310511CZ5010201</t>
  </si>
  <si>
    <t>PLEAN_X310511CZ5013204</t>
  </si>
  <si>
    <t>CLFF_1000$$$DE10GM8401</t>
  </si>
  <si>
    <t>CNOW_7210$$$0000057021</t>
  </si>
  <si>
    <t>CNOW_7210$$$0024069015</t>
  </si>
  <si>
    <t>PLEAN_X310181TN5010200</t>
  </si>
  <si>
    <t>PLEAN_X310181TN5013201</t>
  </si>
  <si>
    <t>PLEAN_X310201MA5013217</t>
  </si>
  <si>
    <t>PLEAN_X310201TN5030200</t>
  </si>
  <si>
    <t>PLEAN_X310301MA5010200</t>
  </si>
  <si>
    <t>PLEAN_X310301TN5010211</t>
  </si>
  <si>
    <t>PLEAN_X310301TN5013217</t>
  </si>
  <si>
    <t>PLEAN_X310511MA5013212</t>
  </si>
  <si>
    <t>PLEAN_X310201AE5015201</t>
  </si>
  <si>
    <t>PLEAN_X310201MA5013210</t>
  </si>
  <si>
    <t>PLEAN_X310201MA5015201</t>
  </si>
  <si>
    <t>PLEAN_X310201TN5010214</t>
  </si>
  <si>
    <t>PLEAN_X310201TN5010215</t>
  </si>
  <si>
    <t>PLEAN_X310201TN5010216</t>
  </si>
  <si>
    <t>PLEAN_X310201TN6013219</t>
  </si>
  <si>
    <t>PLEAN_X310201TN6015202</t>
  </si>
  <si>
    <t>PLEAN_X310301AE5015205</t>
  </si>
  <si>
    <t>PLEAN_X310301AE5015220</t>
  </si>
  <si>
    <t>PLEAN_X310301AE5030514</t>
  </si>
  <si>
    <t>PLEAN_X310301MA5013202</t>
  </si>
  <si>
    <t>PLEAN_X310301MA5015201</t>
  </si>
  <si>
    <t>PLEAN_X310301TN5010209</t>
  </si>
  <si>
    <t>PLEAN_X310301TN5010210</t>
  </si>
  <si>
    <t>PLEAN_X310301TN5010212</t>
  </si>
  <si>
    <t>PLEAN_X310401AE5011201</t>
  </si>
  <si>
    <t>PLEAN_X310401AE5030501</t>
  </si>
  <si>
    <t>PLEAN_X310401MA5013201</t>
  </si>
  <si>
    <t>PLEAN_X310401MA5015201</t>
  </si>
  <si>
    <t>PLEAN_X310401TN5013201</t>
  </si>
  <si>
    <t>PLEAN_X310401TN5013202</t>
  </si>
  <si>
    <t>PLEAN_X310401TN5013203</t>
  </si>
  <si>
    <t>PLEAN_X310511AE5010205</t>
  </si>
  <si>
    <t>PLEAN_X310511AE5015201</t>
  </si>
  <si>
    <t>PLEAN_X310511MA5013200</t>
  </si>
  <si>
    <t>PLEAN_X310511MA5013219</t>
  </si>
  <si>
    <t>PLEAN_X310511MA5013220</t>
  </si>
  <si>
    <t>PLEAN_X310511MA5015203</t>
  </si>
  <si>
    <t>PLEAN_X310511TN5013229</t>
  </si>
  <si>
    <t>PLEAN_X310511TN6013206</t>
  </si>
  <si>
    <t>CEMERAL_70006302992006</t>
  </si>
  <si>
    <t>CEMERAL_70007001993015</t>
  </si>
  <si>
    <t>CFLTFLE_1787HQ50GLECF0</t>
  </si>
  <si>
    <t>CLFF_1000$$$BE50GLE300</t>
  </si>
  <si>
    <t>CLFF_1000$$$JP02GLE302</t>
  </si>
  <si>
    <t>CLFF_1000$$$KR02GLE005</t>
  </si>
  <si>
    <t>CLFF_1000$$$TW02GLE006</t>
  </si>
  <si>
    <t>CLFF_1000$$$TW03GLE006</t>
  </si>
  <si>
    <t>CLFF_7210$$$2057GLE006</t>
  </si>
  <si>
    <t>CLFF_KR00$$$KR03GLE005</t>
  </si>
  <si>
    <t>CLFF_VMCA$$$TW10GLE106</t>
  </si>
  <si>
    <t>CLFF_VMCA$$$TW91GLE106</t>
  </si>
  <si>
    <t>CNOW_ROW$$$$0000008820</t>
  </si>
  <si>
    <t>CTEMPLA_1000CO10100025</t>
  </si>
  <si>
    <t>CTEMPLA_1000MX31170000</t>
  </si>
  <si>
    <t>N128315000000000000</t>
  </si>
  <si>
    <t>CLFF_VMCA$$$TW91PD1010</t>
  </si>
  <si>
    <t>CLFF_VMCA$$$US10C05025</t>
  </si>
  <si>
    <t>CLFF_VMCA$$$KR15C01027</t>
  </si>
  <si>
    <t>CLFF_VMCA$$$KR16C01027</t>
  </si>
  <si>
    <t>CLFF_VMCA$$$CN09C05003</t>
  </si>
  <si>
    <t>CLFF_VMCA$$$NL10C05001</t>
  </si>
  <si>
    <t>CLFF_VMCA$$$MY10C05000</t>
  </si>
  <si>
    <t>CLFF_1000$$$TW02C00311</t>
  </si>
  <si>
    <t>PLEAN_X310174NL5130208</t>
  </si>
  <si>
    <t>PLEAN_X310504NL5130201</t>
  </si>
  <si>
    <t>PLEAN_X310514NL5130207</t>
  </si>
  <si>
    <t>ILEAN_006010000769</t>
  </si>
  <si>
    <t>ILEAN_006010001160</t>
  </si>
  <si>
    <t>ILEAN_001050000802</t>
  </si>
  <si>
    <t>ILEAN_006010000765</t>
  </si>
  <si>
    <t>ILEAN_006010000766</t>
  </si>
  <si>
    <t>ILEAN_006010000768</t>
  </si>
  <si>
    <t>ITEMPLA_001520000288</t>
  </si>
  <si>
    <t>ILEAN_006010001440</t>
  </si>
  <si>
    <t>ITEMPEU_001500002380</t>
  </si>
  <si>
    <t>ITEMPLA_001520000132</t>
  </si>
  <si>
    <t>ITEMPLA_001520000111</t>
  </si>
  <si>
    <t>CLFF_1000$$$DE10Z01000</t>
  </si>
  <si>
    <t>CLFF_1000$$$CN90Z01000</t>
  </si>
  <si>
    <t>CLFF_1000$$$ES50Z01000</t>
  </si>
  <si>
    <t>CLFF_1000$$$CN03Z01000</t>
  </si>
  <si>
    <t>CLFF_1000$$$IN01Z01000</t>
  </si>
  <si>
    <t>CLFF_1000$$$SG09Z01000</t>
  </si>
  <si>
    <t>CLFF_1000$$$CN01Z01000</t>
  </si>
  <si>
    <t>CLFF_1000$$$TW02Z01000</t>
  </si>
  <si>
    <t>CORAERP_MMOR1975.3541</t>
  </si>
  <si>
    <t>CEMERAL_70007001011GPA</t>
  </si>
  <si>
    <t>CLFF_1000$$$BE50C00901</t>
  </si>
  <si>
    <t>CLFF_1000$$$BE50C00912</t>
  </si>
  <si>
    <t>CLFF_1000$$$BE50C00921</t>
  </si>
  <si>
    <t>CLFF_1000$$$CN50GCA002</t>
  </si>
  <si>
    <t>CLFF_1000$$$CN50GCA004</t>
  </si>
  <si>
    <t>CLFF_1000$$$CN50GCA005</t>
  </si>
  <si>
    <t>CLFF_1000$$$CN50GCA012</t>
  </si>
  <si>
    <t>CLFF_1000$$$CN90GCA002</t>
  </si>
  <si>
    <t>CLFF_1000$$$CN90GCA004</t>
  </si>
  <si>
    <t>CLFF_1000$$$CN90GCA005</t>
  </si>
  <si>
    <t>CLFF_1000$$$CN90GCA012</t>
  </si>
  <si>
    <t>CLFF_1000$$$CN90GCA022</t>
  </si>
  <si>
    <t>CLFF_1000$$$CN90GCA032</t>
  </si>
  <si>
    <t>CLFF_1000$$$DE10694000</t>
  </si>
  <si>
    <t>CLFF_1000$$$DE50C00011</t>
  </si>
  <si>
    <t>CLFF_1000$$$DE50C06595</t>
  </si>
  <si>
    <t>CLFF_1000$$$DE50C06886</t>
  </si>
  <si>
    <t>CLFF_1000$$$ES50L40182</t>
  </si>
  <si>
    <t>CLFF_1000$$$VN50C00024</t>
  </si>
  <si>
    <t>CPHOENX_01010000536110</t>
  </si>
  <si>
    <t>CPHOENX_01010000659500</t>
  </si>
  <si>
    <t>CPHOENX_01010000694000</t>
  </si>
  <si>
    <t>CTEMPEU_1000FR40399015</t>
  </si>
  <si>
    <t>CTEMPEU_1000GB10005888</t>
  </si>
  <si>
    <t>CTEMPNA_1000US20GAPEXT</t>
  </si>
  <si>
    <t>CTEMPNA_1000US20GPA001</t>
  </si>
  <si>
    <t>CTEMPNA_1000US20GPA002</t>
  </si>
  <si>
    <t>CTEMPNA_1000US20GPA003</t>
  </si>
  <si>
    <t>CTEMPNA_1000US20GPA005</t>
  </si>
  <si>
    <t>CTEMPNA_1000US20GPAFED</t>
  </si>
  <si>
    <t>FH000000164_OO</t>
  </si>
  <si>
    <t>FX31090400000</t>
  </si>
  <si>
    <t>H000000164_OO</t>
  </si>
  <si>
    <t>OH000000164_I</t>
  </si>
  <si>
    <t>PLEAN_X310184DE5002540</t>
  </si>
  <si>
    <t>PLEAN_X310201CH6802037</t>
  </si>
  <si>
    <t>PLEAN_X310204DE5002535</t>
  </si>
  <si>
    <t>PLEAN_X310204DE5002541</t>
  </si>
  <si>
    <t>PLEAN_X310511CH6802062</t>
  </si>
  <si>
    <t>PLEAN_X310904DE5002535</t>
  </si>
  <si>
    <t>PLEAN_X310904DE5002536</t>
  </si>
  <si>
    <t>PLEAN_X310904DE5002537</t>
  </si>
  <si>
    <t>PLEAN_X310909DE5002024</t>
  </si>
  <si>
    <t>CTEMPNA_1000US20GPA004</t>
  </si>
  <si>
    <t>X31090400000</t>
  </si>
  <si>
    <t>PQUATRO_D001298DE0401000000</t>
  </si>
  <si>
    <t>PQUATRO_D001307DE0413000000</t>
  </si>
  <si>
    <t>PVRSM_DP000021USA1000000</t>
  </si>
  <si>
    <t>PFLTFLE_EMDPTFOM17</t>
  </si>
  <si>
    <t>PFLTFLE_EMDPTFOS08</t>
  </si>
  <si>
    <t>PFLTFLE_EMDPTWPK01</t>
  </si>
  <si>
    <t>PQUATRO_D001294DE0404000000</t>
  </si>
  <si>
    <t>PQUATRO_D001296DE0413000000</t>
  </si>
  <si>
    <t>PQUATRO_D001299JP0201000000</t>
  </si>
  <si>
    <t>PQUATRO_D001299JP0296000000</t>
  </si>
  <si>
    <t>PQUATRO_D001304JP0201000000</t>
  </si>
  <si>
    <t>PQUATRO_D001305US0101000000</t>
  </si>
  <si>
    <t>PQUATRO_D001294DE0403000000</t>
  </si>
  <si>
    <t>CNOW_7210$$$0000051733</t>
  </si>
  <si>
    <t>CTEMPLA_1000BR10500200</t>
  </si>
  <si>
    <t>CORAERP_MMOR1945.9120</t>
  </si>
  <si>
    <t>CLFF_7210$$$2034L81000</t>
  </si>
  <si>
    <t>CNOW_7210$$$0000058615</t>
  </si>
  <si>
    <t>CNOW_7210$$$0000056343</t>
  </si>
  <si>
    <t>CORAERP_MMOR1945.2539</t>
  </si>
  <si>
    <t>CORAERP_MMOR1945.2239</t>
  </si>
  <si>
    <t>CPHOENX_01010000604453</t>
  </si>
  <si>
    <t>CLFF_1000$$$DE10B04453</t>
  </si>
  <si>
    <t>CLFF_1000$$$DE10B14453</t>
  </si>
  <si>
    <t>CNOW_7210$$$0000057019</t>
  </si>
  <si>
    <t>CORAERP_MMOR1945.5169</t>
  </si>
  <si>
    <t>CPHOENX_01010000664454</t>
  </si>
  <si>
    <t>CEMERAL_70006101TM0100</t>
  </si>
  <si>
    <t>CNOW_7210$$$0000040193</t>
  </si>
  <si>
    <t>CLFF_7210$$$2102TMCZ90</t>
  </si>
  <si>
    <t>CLFF_7210$$$1937TMCZ95</t>
  </si>
  <si>
    <t>CTEMPEU_1000GB10003254</t>
  </si>
  <si>
    <t>CORAERP_MMOR1945.2450</t>
  </si>
  <si>
    <t>CLFF_1000$$$FI50R00004</t>
  </si>
  <si>
    <t>CLFF_1000$$$FI50R00009</t>
  </si>
  <si>
    <t>RD230009</t>
  </si>
  <si>
    <t>DP000024000000</t>
  </si>
  <si>
    <t>D00130900000000</t>
  </si>
  <si>
    <t>D00131100000000</t>
  </si>
  <si>
    <t>D00131400000000</t>
  </si>
  <si>
    <t>D00131500000000</t>
  </si>
  <si>
    <t>D00131600000000</t>
  </si>
  <si>
    <t>D00131700000000</t>
  </si>
  <si>
    <t>D00131800000000</t>
  </si>
  <si>
    <t>D00133200000000</t>
  </si>
  <si>
    <t>D00133300000000</t>
  </si>
  <si>
    <t>CLFF_7210$$$2053R00001</t>
  </si>
  <si>
    <t>CLFF_7210$$$2123R00004</t>
  </si>
  <si>
    <t>CTEMPEU_1000AT40RD0001</t>
  </si>
  <si>
    <t>CLFF_1000$$$DE01TQWI03</t>
  </si>
  <si>
    <t>CLFF_1000$$$DE04TQHQ15</t>
  </si>
  <si>
    <t>CLFF_1000$$$DE04TQHQ16</t>
  </si>
  <si>
    <t>CLFF_VMCA$$$DE10TM2000</t>
  </si>
  <si>
    <t>CLFF_VMCA$$$IL10TM2000</t>
  </si>
  <si>
    <t>CLFF_VMCA$$$IT07TM2000</t>
  </si>
  <si>
    <t>CLFF_VMCA$$$NL10TM2000</t>
  </si>
  <si>
    <t>CPHOENX_01010000618200</t>
  </si>
  <si>
    <t>CPHOENX_01010000618210</t>
  </si>
  <si>
    <t>CPHOENX_01010000874100</t>
  </si>
  <si>
    <t>CLFF_1000$$$DE01TKWI01</t>
  </si>
  <si>
    <t>CLFF_1000$$$DE01TQWIGH</t>
  </si>
  <si>
    <t>CLFF_VMCA$$$DE10DB3600</t>
  </si>
  <si>
    <t>CLFF_VMCA$$$DE10TQ1001</t>
  </si>
  <si>
    <t>CLFF_VMCA$$$DE10TQ1002</t>
  </si>
  <si>
    <t>CLFF_VMCA$$$DE10TQ1003</t>
  </si>
  <si>
    <t>CLFF_VMCA$$$GB10TQ1000</t>
  </si>
  <si>
    <t>CLFF_VMCA$$$IT07TQ1001</t>
  </si>
  <si>
    <t>CLFF_VMCA$$$IT07TQ1002</t>
  </si>
  <si>
    <t>CLFF_VMCA$$$NL10TQ1000</t>
  </si>
  <si>
    <t>CLFF_1000$$$DE04TQHQ19</t>
  </si>
  <si>
    <t>CLFF_1000$$$DE04TQHQ23</t>
  </si>
  <si>
    <t>CLFF_VMCA$$$NL10TM3000</t>
  </si>
  <si>
    <t>CORAERP_MMOR1975.5919</t>
  </si>
  <si>
    <t>CNOW_7210$$$0000020564</t>
  </si>
  <si>
    <t>CNOW_7210$$$0000021400</t>
  </si>
  <si>
    <t>CNOW_7210$$$0000015308</t>
  </si>
  <si>
    <t>ITEMPEU_003200004221</t>
  </si>
  <si>
    <t>PLEAN_X310801AE5013201</t>
  </si>
  <si>
    <t>PLEAN_X310801AE5030201</t>
  </si>
  <si>
    <t>PLEAN_X310801ZA5010501</t>
  </si>
  <si>
    <t>PLEAN_X310801ZA5015505</t>
  </si>
  <si>
    <t>PLEAN_X310802ZA5022505</t>
  </si>
  <si>
    <t>PLEAN_X310201AE5015502</t>
  </si>
  <si>
    <t>PLEAN_X310201ZA5010501</t>
  </si>
  <si>
    <t>PLEAN_X310201ZA5013501</t>
  </si>
  <si>
    <t>PLEAN_X310301ZA5010501</t>
  </si>
  <si>
    <t>PLEAN_X310301ZA5013502</t>
  </si>
  <si>
    <t>PLEAN_X310301ZA5015505</t>
  </si>
  <si>
    <t>PLEAN_X310201ZA5015505</t>
  </si>
  <si>
    <t>PLEAN_X310172EG5023255</t>
  </si>
  <si>
    <t>PLEAN_X310201EG5010224</t>
  </si>
  <si>
    <t>PLEAN_X310201EG5015222</t>
  </si>
  <si>
    <t>PLEAN_X310301EG5015222</t>
  </si>
  <si>
    <t>PLEAN_X310401EG5015222</t>
  </si>
  <si>
    <t>PLEAN_X310511EG5015222</t>
  </si>
  <si>
    <t>PLEAN_X310112EG5020205</t>
  </si>
  <si>
    <t>PLEAN_X310201EG5010230</t>
  </si>
  <si>
    <t>PLEAN_X310181DK5030201</t>
  </si>
  <si>
    <t>PLEAN_X310182NO5022201</t>
  </si>
  <si>
    <t>PLEAN_X310941DK5030201</t>
  </si>
  <si>
    <t>PLEAN_X310941FI5013201</t>
  </si>
  <si>
    <t>PLEAN_X310941FI5015201</t>
  </si>
  <si>
    <t>PLEAN_X310201DK5030201</t>
  </si>
  <si>
    <t>PLEAN_X310201NO5010201</t>
  </si>
  <si>
    <t>PLEAN_X310511DK5030201</t>
  </si>
  <si>
    <t>PLEAN_X310511EE5010201</t>
  </si>
  <si>
    <t>PLEAN_X310181CZ5011201</t>
  </si>
  <si>
    <t>PLEAN_X310941CZ5015205</t>
  </si>
  <si>
    <t>PLEAN_X310942CZ5020202</t>
  </si>
  <si>
    <t>PLEAN_X370132AT5023200</t>
  </si>
  <si>
    <t>PLEAN_X310201CH7613200</t>
  </si>
  <si>
    <t>PLEAN_X310401CZ5015205</t>
  </si>
  <si>
    <t>PLEAN_X310511CZ5015205</t>
  </si>
  <si>
    <t>CLFF_1000$$$CH01GFO000</t>
  </si>
  <si>
    <t>CLFF_1000$$$CH65GM2200</t>
  </si>
  <si>
    <t>CSCALA_1022$SQR</t>
  </si>
  <si>
    <t>CTEMPEU_1000GB10005256</t>
  </si>
  <si>
    <t>CLFF_1000$$$DE07Z02182</t>
  </si>
  <si>
    <t>CLFF_1000$$$HK01Z02181</t>
  </si>
  <si>
    <t>CLFF_1000$$$HK01Z02182</t>
  </si>
  <si>
    <t>CLFF_1000$$$HK01Z02183</t>
  </si>
  <si>
    <t>CLFF_1000$$$HK01Z02184</t>
  </si>
  <si>
    <t>CLFF_1000$$$HK01Z02185</t>
  </si>
  <si>
    <t>CLFF_1000$$$IN01Z02181</t>
  </si>
  <si>
    <t>CLFF_1000$$$IN01Z02182</t>
  </si>
  <si>
    <t>CLFF_1000$$$IN01Z02183</t>
  </si>
  <si>
    <t>CLFF_1000$$$IN01Z02184</t>
  </si>
  <si>
    <t>CLFF_1000$$$JP01Z02181</t>
  </si>
  <si>
    <t>CLFF_1000$$$JP01Z02184</t>
  </si>
  <si>
    <t>CLFF_1000$$$JP01Z02185</t>
  </si>
  <si>
    <t>CLFF_1000$$$JP02Z02181</t>
  </si>
  <si>
    <t>CLFF_1000$$$JP02Z02182</t>
  </si>
  <si>
    <t>CLFF_1000$$$JP02Z02183</t>
  </si>
  <si>
    <t>CLFF_1000$$$JP02Z02184</t>
  </si>
  <si>
    <t>CLFF_1000$$$JP02Z02185</t>
  </si>
  <si>
    <t>CLFF_1000$$$KR02Z02181</t>
  </si>
  <si>
    <t>CLFF_1000$$$KR02Z02182</t>
  </si>
  <si>
    <t>CLFF_1000$$$KR02Z02183</t>
  </si>
  <si>
    <t>CLFF_1000$$$KR02Z02184</t>
  </si>
  <si>
    <t>CLFF_1000$$$SG09Z02181</t>
  </si>
  <si>
    <t>CLFF_1000$$$SG09Z02182</t>
  </si>
  <si>
    <t>CLFF_1000$$$SG09Z02183</t>
  </si>
  <si>
    <t>CLFF_1000$$$SG09Z02184</t>
  </si>
  <si>
    <t>CLFF_1000$$$TW02Z02183</t>
  </si>
  <si>
    <t>CLFF_1000$$$TW02Z02184</t>
  </si>
  <si>
    <t>CLFF_1000$$$TW03Z02184</t>
  </si>
  <si>
    <t>CLFF_KR00$$$KR03Z02181</t>
  </si>
  <si>
    <t>CLFF_KR00$$$KR03Z02182</t>
  </si>
  <si>
    <t>CLFF_KR00$$$KR03Z02183</t>
  </si>
  <si>
    <t>CLFF_KR00$$$KR03Z02184</t>
  </si>
  <si>
    <t>CLFF_1000$$$CN01OF0083</t>
  </si>
  <si>
    <t>CLFF_1000$$$US01OF0103</t>
  </si>
  <si>
    <t>CLFF_KR00$$$KR03L80000</t>
  </si>
  <si>
    <t>CLFF_VMCA$$$TW10OF6016</t>
  </si>
  <si>
    <t>CLFF_VMCA$$$US10OF6070</t>
  </si>
  <si>
    <t>PLEAN_X310324CH6815011</t>
  </si>
  <si>
    <t>PLEAN_X310304DE5015404</t>
  </si>
  <si>
    <t>PLEAN_X310324DE5015403</t>
  </si>
  <si>
    <t>PLEAN_X310324DE5015404</t>
  </si>
  <si>
    <t>PLEAN_X310334CH6815011</t>
  </si>
  <si>
    <t>PLEAN_X310404CH6815011</t>
  </si>
  <si>
    <t>ITEMPLA_001520001165</t>
  </si>
  <si>
    <t>CNOW_7210$$$0000498035</t>
  </si>
  <si>
    <t>PLEAN_X310201VN5011200</t>
  </si>
  <si>
    <t>CFLTFLE_1044BPOE</t>
  </si>
  <si>
    <t>PLEAN_X310301DE6215305</t>
  </si>
  <si>
    <t>PLEAN_X310113CN5043301</t>
  </si>
  <si>
    <t>PLEAN_X310282CN5020301</t>
  </si>
  <si>
    <t>PLEAN_X310282CN5020303</t>
  </si>
  <si>
    <t>PLEAN_X310282CN5020304</t>
  </si>
  <si>
    <t>PLEAN_X310282CN5023305</t>
  </si>
  <si>
    <t>PLEAN_X310282CN5023306</t>
  </si>
  <si>
    <t>PLEAN_X310282CN5023309</t>
  </si>
  <si>
    <t>PLEAN_X310431CN5015212</t>
  </si>
  <si>
    <t>PLEAN_X310432CN5020104</t>
  </si>
  <si>
    <t>PLEAN_X310101CN5013354</t>
  </si>
  <si>
    <t>PLEAN_X310201DE5015018</t>
  </si>
  <si>
    <t>CTEMPLA_1000BR10200572</t>
  </si>
  <si>
    <t>CTEMPLA_1000PA10PA3E25</t>
  </si>
  <si>
    <t>CTEMPLA_1000PA10PA3B25</t>
  </si>
  <si>
    <t>PSCALA_X54</t>
  </si>
  <si>
    <t>CFLTFLE_10548-191A</t>
  </si>
  <si>
    <t>CORAERP_MMOR1975.5776</t>
  </si>
  <si>
    <t>CPHOENX_01010000699404</t>
  </si>
  <si>
    <t>CTEMPEU_1000CH70404040</t>
  </si>
  <si>
    <t>IPHOENX_000400763813</t>
  </si>
  <si>
    <t>CEMERAL_70006101P13201</t>
  </si>
  <si>
    <t>ITEMPEU_003200001428</t>
  </si>
  <si>
    <t>ITEMPEU_CH70AA0011</t>
  </si>
  <si>
    <t>CNOW_7210$$$0000051972</t>
  </si>
  <si>
    <t>CNOW_7210$$$0000051924</t>
  </si>
  <si>
    <t>CFLTFLE_1106T41000</t>
  </si>
  <si>
    <t>CFLTFLE_1106T62100</t>
  </si>
  <si>
    <t>CLFF_7210$$$2125C03326</t>
  </si>
  <si>
    <t>CLFF_7210$$$2022TQAZ93</t>
  </si>
  <si>
    <t>CORAERP_MMOR1917.4165</t>
  </si>
  <si>
    <t>CORAERP_MMOR1917.4167</t>
  </si>
  <si>
    <t>CLFF_7210$$$1937TQCZ91</t>
  </si>
  <si>
    <t>CLFF_7210$$$1937TMCZ9J</t>
  </si>
  <si>
    <t>PLEAN_X310511TN5013218</t>
  </si>
  <si>
    <t>PLEAN_X310002TN5013200</t>
  </si>
  <si>
    <t>PLEAN_X310201MA5013200</t>
  </si>
  <si>
    <t>PLEAN_X310301MA5015200</t>
  </si>
  <si>
    <t>PLEAN_X310511MA5013221</t>
  </si>
  <si>
    <t>PLEAN_X310201TN6013221</t>
  </si>
  <si>
    <t>PLEAN_X310802ZA5020505</t>
  </si>
  <si>
    <t>PLEAN_X310801AE5015209</t>
  </si>
  <si>
    <t>PLEAN_X310171DE6230104</t>
  </si>
  <si>
    <t>PLEAN_X310201AE5011203</t>
  </si>
  <si>
    <t>CLFF_1000$$$ES50Y54321</t>
  </si>
  <si>
    <t>CLFF_1000$$$IT50Y54321</t>
  </si>
  <si>
    <t>CLFF_7210$$$2123Y54321</t>
  </si>
  <si>
    <t>CEMERAL_70006502GM4020</t>
  </si>
  <si>
    <t>CEMERAL_64016401GM4021</t>
  </si>
  <si>
    <t>CLFF_1000$$$SG09OF0504</t>
  </si>
  <si>
    <t>CLFF_1000$$$TW02OF0321</t>
  </si>
  <si>
    <t>CLFF_1000$$$TW02OF0322</t>
  </si>
  <si>
    <t>CLFF_VMCA$$$SG10DB3305</t>
  </si>
  <si>
    <t>CLFF_VMCA$$$TW10DB3308</t>
  </si>
  <si>
    <t>CLFF_1000$$$SG09TPX001</t>
  </si>
  <si>
    <t>CLFF_VMCA$$$MY10DB3301</t>
  </si>
  <si>
    <t>CLFF_VMCA$$$SG10DB3300</t>
  </si>
  <si>
    <t>CLFF_VMCA$$$SG10DB3301</t>
  </si>
  <si>
    <t>CLFF_VMCA$$$SG10DB3302</t>
  </si>
  <si>
    <t>CLFF_VMCA$$$TW10DB3303</t>
  </si>
  <si>
    <t>CLFF_VMCA$$$TW10DB3307</t>
  </si>
  <si>
    <t>CLFF_VMCA$$$TW10TQ1001</t>
  </si>
  <si>
    <t>CLFF_VMCA$$$TW10TQ1002</t>
  </si>
  <si>
    <t>CLFF_VMCA$$$TW91DB3301</t>
  </si>
  <si>
    <t>CLFF_VMCA$$$TW91TQ1001</t>
  </si>
  <si>
    <t>CLFF_VMCA$$$TW91TQ1002</t>
  </si>
  <si>
    <t>CLFF_1000$$$SG09TPX003</t>
  </si>
  <si>
    <t>CLFF_1000$$$TW02TPHZ21</t>
  </si>
  <si>
    <t>CLFF_1000$$$TW02TPHZ22</t>
  </si>
  <si>
    <t>CLFF_1000$$$TW02TPHZ23</t>
  </si>
  <si>
    <t>CLFF_1000$$$TW02TPTA21</t>
  </si>
  <si>
    <t>CLFF_1000$$$TW02TPTA22</t>
  </si>
  <si>
    <t>CLFF_1000$$$TW03TQKZ22</t>
  </si>
  <si>
    <t>CLFF_1000$$$SG09TPX004</t>
  </si>
  <si>
    <t>CLFF_1000$$$TW02TQMZ02</t>
  </si>
  <si>
    <t>CLFF_1000$$$TW03TQKZ12</t>
  </si>
  <si>
    <t>CLFF_VMCA$$$MY10DB3300</t>
  </si>
  <si>
    <t>CLFF_VMCA$$$SG10TM3000</t>
  </si>
  <si>
    <t>CLFF_VMCA$$$TW10DB3300</t>
  </si>
  <si>
    <t>CLFF_VMCA$$$TW10DB3301</t>
  </si>
  <si>
    <t>CLFF_VMCA$$$TW10DB3305</t>
  </si>
  <si>
    <t>CLFF_1000$$$JP02C0M111</t>
  </si>
  <si>
    <t>CLFF_KR00$$$KR03OF0303</t>
  </si>
  <si>
    <t>CLFF_VMCA$$$KR07DB3310</t>
  </si>
  <si>
    <t>CLFF_1000$$$JP02TQAZ01</t>
  </si>
  <si>
    <t>CLFF_1000$$$JP02TQSZ01</t>
  </si>
  <si>
    <t>CLFF_KR00$$$KR03TPPZ14</t>
  </si>
  <si>
    <t>CLFF_VMCA$$$KR07DB3306</t>
  </si>
  <si>
    <t>CLFF_VMCA$$$KR07DB3308</t>
  </si>
  <si>
    <t>CLFF_VMCA$$$KR15DB3301</t>
  </si>
  <si>
    <t>CLFF_1000$$$JP02TQMZ01</t>
  </si>
  <si>
    <t>CLFF_KR00$$$KR03TPPZ04</t>
  </si>
  <si>
    <t>CLFF_VMCA$$$KR07DB3300</t>
  </si>
  <si>
    <t>CLFF_1000$$$KR02TPAZ02</t>
  </si>
  <si>
    <t>CLFF_VMCA$$$KR07DB3301</t>
  </si>
  <si>
    <t>CLFF_VMCA$$$KR07DB3302</t>
  </si>
  <si>
    <t>CLFF_VMCA$$$KR11DB2111</t>
  </si>
  <si>
    <t>CLFF_VMCA$$$KR11DB2112</t>
  </si>
  <si>
    <t>CLFF_VMCA$$$KR15DB3303</t>
  </si>
  <si>
    <t>CLFF_VMCA$$$KR16DB3300</t>
  </si>
  <si>
    <t>CLFF_VMCA$$$US10DB3021</t>
  </si>
  <si>
    <t>CLFF_1000$$$US01TPBZ03</t>
  </si>
  <si>
    <t>CLFF_VMCA$$$US10DB3004</t>
  </si>
  <si>
    <t>CLFF_VMCA$$$US10DB3005</t>
  </si>
  <si>
    <t>CLFF_VMCA$$$US10DB3006</t>
  </si>
  <si>
    <t>CLFF_VMCA$$$US10DB3011</t>
  </si>
  <si>
    <t>CLFF_1000$$$US01TPBZ01</t>
  </si>
  <si>
    <t>CLFF_1000$$$US01TPBZ02</t>
  </si>
  <si>
    <t>CLFF_1000$$$US01TQBZ01</t>
  </si>
  <si>
    <t>CLFF_1000$$$US01TQHZ01</t>
  </si>
  <si>
    <t>CLFF_1000$$$US01TQHZ03</t>
  </si>
  <si>
    <t>CLFF_VMCA$$$US10DB3000</t>
  </si>
  <si>
    <t>CLFF_VMCA$$$US10DB3012</t>
  </si>
  <si>
    <t>CLFF_VMCA$$$US10DB3013</t>
  </si>
  <si>
    <t>CLFF_VMCA$$$US10DB3016</t>
  </si>
  <si>
    <t>CLFF_VMCA$$$US10DB3017</t>
  </si>
  <si>
    <t>CLFF_1000$$$US01TPPZ04</t>
  </si>
  <si>
    <t>CLFF_VMCA$$$US10DB3003</t>
  </si>
  <si>
    <t>CLFF_VMCA$$$US10DB3014</t>
  </si>
  <si>
    <t>PLEAN_X370121DE6514800</t>
  </si>
  <si>
    <t>PLEAN_X370131DE6514800</t>
  </si>
  <si>
    <t>PLEAN_X310181DK5015201</t>
  </si>
  <si>
    <t>PLEAN_X370231CH7610201</t>
  </si>
  <si>
    <t>PLEAN_X370232AT5023200</t>
  </si>
  <si>
    <t>CFLTFLE_10548-151-RA</t>
  </si>
  <si>
    <t>CSCALA_1248$A353</t>
  </si>
  <si>
    <t>CPHOENX_01010000648924</t>
  </si>
  <si>
    <t>D30012000000000</t>
  </si>
  <si>
    <t>CLFF_1000$$$DE10Z0319A</t>
  </si>
  <si>
    <t>CORAERP_MMOR1975.9114</t>
  </si>
  <si>
    <t>CPHOENX_01010000697001</t>
  </si>
  <si>
    <t>CNOW_7210$$$0000021307</t>
  </si>
  <si>
    <t>D00134300000000</t>
  </si>
  <si>
    <t>D00134400000000</t>
  </si>
  <si>
    <t>D00134000000000</t>
  </si>
  <si>
    <t>D00134100000000</t>
  </si>
  <si>
    <t>D00133900000000</t>
  </si>
  <si>
    <t>D00134700000000</t>
  </si>
  <si>
    <t>D00134200000000</t>
  </si>
  <si>
    <t>CLFF_1000$$$DE04OF1000</t>
  </si>
  <si>
    <t>CLFF_1000$$$DE01OF0304</t>
  </si>
  <si>
    <t>CLFF_1000$$$TW02TPTA14</t>
  </si>
  <si>
    <t>CORAERP_MMOR1975.6201</t>
  </si>
  <si>
    <t>CTEMPLA_1000BR10000003</t>
  </si>
  <si>
    <t>CTEMPEU_1000AT40MS0012</t>
  </si>
  <si>
    <t>PNEXT_D300120210201000000</t>
  </si>
  <si>
    <t>IEMERAL_000009101287</t>
  </si>
  <si>
    <t>CSCALA_1248$BMGR</t>
  </si>
  <si>
    <t>T00054100000</t>
  </si>
  <si>
    <t>CORAERP_MMOR1945.5595</t>
  </si>
  <si>
    <t>CORAERP_MMOR1945.5898</t>
  </si>
  <si>
    <t>CORAERP_MMOR1975.9208</t>
  </si>
  <si>
    <t>CLFF_7210$$$2123TAJQ01</t>
  </si>
  <si>
    <t>INEXT_001050000481</t>
  </si>
  <si>
    <t>CTEMPEU_1000FR60635000</t>
  </si>
  <si>
    <t>ITEMPEU_001500004649</t>
  </si>
  <si>
    <t>ITEMPEU_001500005028</t>
  </si>
  <si>
    <t>CNOW_7210$$$0000020510</t>
  </si>
  <si>
    <t>CTEMPEU_1000CH70RD1107</t>
  </si>
  <si>
    <t>ITEMPEU_003300000518</t>
  </si>
  <si>
    <t>ITEMPEU_003900000225</t>
  </si>
  <si>
    <t>CPHOENX_01010000629700</t>
  </si>
  <si>
    <t>IPHOENX_000002428201</t>
  </si>
  <si>
    <t>IPHOENX_000002428801</t>
  </si>
  <si>
    <t>IPHOENX_000002429601</t>
  </si>
  <si>
    <t>IPHOENX_000002433601</t>
  </si>
  <si>
    <t>T00047400000</t>
  </si>
  <si>
    <t>IPHOENX_000002433401</t>
  </si>
  <si>
    <t>CEMERAL_70007001457754</t>
  </si>
  <si>
    <t>CLFF_7210$$$1756Y11755</t>
  </si>
  <si>
    <t>IPHOENX_000002423601</t>
  </si>
  <si>
    <t>CORAERP_MMOR1975.6716</t>
  </si>
  <si>
    <t>CNOW_7210$$$0000000311</t>
  </si>
  <si>
    <t>CORAERP_MMOR1975.6734</t>
  </si>
  <si>
    <t>CNOW_7210$$$0000021381</t>
  </si>
  <si>
    <t>CNOW_7210$$$0000020561</t>
  </si>
  <si>
    <t>IPHOENX_000002422701</t>
  </si>
  <si>
    <t>ITEMPEU_003300000040</t>
  </si>
  <si>
    <t>ITEMPEU_003300000111</t>
  </si>
  <si>
    <t>ITEMPEU_003300000339</t>
  </si>
  <si>
    <t>ITEMPEU_003300000362</t>
  </si>
  <si>
    <t>ITEMPEU_003300000402</t>
  </si>
  <si>
    <t>ITEMPEU_003300000418</t>
  </si>
  <si>
    <t>ITEMPEU_003300000464</t>
  </si>
  <si>
    <t>ITEMPEU_003300000465</t>
  </si>
  <si>
    <t>ITEMPEU_003300000467</t>
  </si>
  <si>
    <t>ITEMPEU_003300000472</t>
  </si>
  <si>
    <t>ITEMPEU_003300000523</t>
  </si>
  <si>
    <t>IPHOENX_000002348501</t>
  </si>
  <si>
    <t>IPHOENX_000002404001</t>
  </si>
  <si>
    <t>IPHOENX_000002413801</t>
  </si>
  <si>
    <t>IPHOENX_000002413901</t>
  </si>
  <si>
    <t>IPHOENX_000002422801</t>
  </si>
  <si>
    <t>IPHOENX_000002427301</t>
  </si>
  <si>
    <t>IPHOENX_000002427401</t>
  </si>
  <si>
    <t>IPHOENX_000002425301</t>
  </si>
  <si>
    <t>FP000000466_IO</t>
  </si>
  <si>
    <t>P000000466_IO</t>
  </si>
  <si>
    <t>IPHOENX_000400757375</t>
  </si>
  <si>
    <t>IPHOENX_000400757376</t>
  </si>
  <si>
    <t>CLFF_1000$$$JP02TAAA04</t>
  </si>
  <si>
    <t>CLFF_1000$$$JP02TFAZ01</t>
  </si>
  <si>
    <t>CLFF_1000$$$JP02TPAZ01</t>
  </si>
  <si>
    <t>CLFF_1000$$$JP01TFAZ01</t>
  </si>
  <si>
    <t>PL_E1_JPAC</t>
  </si>
  <si>
    <t>RPL_E1_JPAK</t>
  </si>
  <si>
    <t>CLFF_1000$$$US01TASD02</t>
  </si>
  <si>
    <t>CLFF_1000$$$US01TPHZ02</t>
  </si>
  <si>
    <t>CLFF_1000$$$US01TAHA00</t>
  </si>
  <si>
    <t>CLFF_1000$$$US01TAHA99</t>
  </si>
  <si>
    <t>CLFF_1000$$$US01TAHB00</t>
  </si>
  <si>
    <t>CLFF_1000$$$US01TAHB99</t>
  </si>
  <si>
    <t>CLFF_1000$$$US01TAHC01</t>
  </si>
  <si>
    <t>CLFF_1000$$$US01TAHD00</t>
  </si>
  <si>
    <t>CLFF_1000$$$US01TAHD01</t>
  </si>
  <si>
    <t>CLFF_1000$$$US01TAHD99</t>
  </si>
  <si>
    <t>CLFF_1000$$$US01TAHZ11</t>
  </si>
  <si>
    <t>CLFF_1000$$$US01TAHZ12</t>
  </si>
  <si>
    <t>CLFF_1000$$$US01TAHZ99</t>
  </si>
  <si>
    <t>FP000000220_IO</t>
  </si>
  <si>
    <t>P000000220_IO</t>
  </si>
  <si>
    <t>IQUATRO_001050000220</t>
  </si>
  <si>
    <t>IQUATRO_001050000222</t>
  </si>
  <si>
    <t>CLFF_1000$$$US01TMHZ01</t>
  </si>
  <si>
    <t>FI500613000000</t>
  </si>
  <si>
    <t>I500613000000</t>
  </si>
  <si>
    <t>QUATRO_I500613US01000000</t>
  </si>
  <si>
    <t>PQUATRO_I500613US01000000</t>
  </si>
  <si>
    <t>QUATRO_I500613US01100000</t>
  </si>
  <si>
    <t>PQUATRO_I500613US01100000</t>
  </si>
  <si>
    <t>QUATRO_I500613US01101000</t>
  </si>
  <si>
    <t>PQUATRO_I500613US01101000</t>
  </si>
  <si>
    <t>PQUATRO_I500613US01101001</t>
  </si>
  <si>
    <t>QUATRO_I500613US01700000</t>
  </si>
  <si>
    <t>PQUATRO_I500613US01700000</t>
  </si>
  <si>
    <t>QUATRO_I500613US01701000</t>
  </si>
  <si>
    <t>PQUATRO_I500613US01701000</t>
  </si>
  <si>
    <t>PQUATRO_I500613US01701001</t>
  </si>
  <si>
    <t>CLFF_1000$$$US01TCHZ01</t>
  </si>
  <si>
    <t>CLFF_1000$$$US01TDHZ01</t>
  </si>
  <si>
    <t>CLFF_1000$$$US01TEHZ01</t>
  </si>
  <si>
    <t>CLFF_1000$$$US01TFHZ02</t>
  </si>
  <si>
    <t>FK10001195000</t>
  </si>
  <si>
    <t>K10001195000</t>
  </si>
  <si>
    <t>QUATRO_K10001195US01000</t>
  </si>
  <si>
    <t>PQUATRO_K10001195US01000</t>
  </si>
  <si>
    <t>PQUATRO_K10001195US01100</t>
  </si>
  <si>
    <t>CLFF_1000$$$US01TKHZ01</t>
  </si>
  <si>
    <t>CLFF_1000$$$US01TQHZ02</t>
  </si>
  <si>
    <t>CLFF_1000$$$US01TLHZ01</t>
  </si>
  <si>
    <t>CLFF_1000$$$US01TBHZ01</t>
  </si>
  <si>
    <t>PL_E1_USAX</t>
  </si>
  <si>
    <t>RPL_E1_USAX</t>
  </si>
  <si>
    <t>CLFF_VMCA$$$US10C06080</t>
  </si>
  <si>
    <t>CLFF_VMCA$$$GB10C05000</t>
  </si>
  <si>
    <t>CLFF_VMCA$$$KR07PD2332</t>
  </si>
  <si>
    <t>CLFF_VMCA$$$US10PD1808</t>
  </si>
  <si>
    <t>CLFF_1000$$$DE04TAKZ01</t>
  </si>
  <si>
    <t>CLFF_1000$$$TW03TQKZ01</t>
  </si>
  <si>
    <t>CLFF_VMCA$$$US10L81000</t>
  </si>
  <si>
    <t>CLFF_VMCA$$$US10C01710</t>
  </si>
  <si>
    <t>CLFF_VMCA$$$US10C01711</t>
  </si>
  <si>
    <t>CLFF_VMCA$$$US10PD1014</t>
  </si>
  <si>
    <t>CLFF_VMCA$$$US10PD1807</t>
  </si>
  <si>
    <t>CVRSM_VMCA$$US10PD1807</t>
  </si>
  <si>
    <t>CLFF_VMCA$$$TW10C06306</t>
  </si>
  <si>
    <t>CLFF_VMCA$$$TW91C06026</t>
  </si>
  <si>
    <t>CLFF_VMCA$$$KR08PD2806</t>
  </si>
  <si>
    <t>CLFF_1000$$$JP02TASC00</t>
  </si>
  <si>
    <t>CLFF_1000$$$JP02TASC01</t>
  </si>
  <si>
    <t>CLFF_1000$$$JP02TASC02</t>
  </si>
  <si>
    <t>CLFF_1000$$$DE04OF0402</t>
  </si>
  <si>
    <t>CNOW_7210$$$0000015880</t>
  </si>
  <si>
    <t>CTEMPNA_1000US20CFAXPI</t>
  </si>
  <si>
    <t>CTEMPNA_1000US20CMAXPI</t>
  </si>
  <si>
    <t>CTEMPNA_1000US20CR00PI</t>
  </si>
  <si>
    <t>PTEMPNA_US201MEDOPM</t>
  </si>
  <si>
    <t>PTEMPNA_US201MEDOPMPR</t>
  </si>
  <si>
    <t>PTEMPNA_US201MEDOPMPR01</t>
  </si>
  <si>
    <t>PTEMPNA_US201MEDOPMPR03</t>
  </si>
  <si>
    <t>PTEMPNA_US201MEDOPMPR04</t>
  </si>
  <si>
    <t>PTEMPNA_US201MEDOPMPR05</t>
  </si>
  <si>
    <t>PTEMPNA_US201MEDOPMPR06</t>
  </si>
  <si>
    <t>PTEMPNA_US201MEDOPMPR07</t>
  </si>
  <si>
    <t>PTEMPNA_US201MEDOPMPR08</t>
  </si>
  <si>
    <t>PTEMPNA_US201MEDOPMPRS6</t>
  </si>
  <si>
    <t>PTEMPNA_US201MEDOPMPRS9</t>
  </si>
  <si>
    <t>PTEMPNA_US201PIOFSAAXPR01</t>
  </si>
  <si>
    <t>PTEMPNA_US201PIOFSAAXPR71</t>
  </si>
  <si>
    <t>PTEMPNA_US201PIOMEVAXPR01</t>
  </si>
  <si>
    <t>PTEMPNA_US201PIOMEVAXPR80</t>
  </si>
  <si>
    <t>PTEMPNA_US201PIOMEVAXPR82</t>
  </si>
  <si>
    <t>PTEMPNA_US201MEDOPMPR0300</t>
  </si>
  <si>
    <t>PTEMPNA_US201MEDOPMPR0700</t>
  </si>
  <si>
    <t>PTEMPNA_US201MEDOPMPR0502</t>
  </si>
  <si>
    <t>PTEMPNA_US201MEDOPMPR0574</t>
  </si>
  <si>
    <t>PTEMPNA_US201MEDOPMPR0100</t>
  </si>
  <si>
    <t>PTEMPNA_US201MEDOPMPR0101</t>
  </si>
  <si>
    <t>PTEMPNA_US201MEDOPMPRS600</t>
  </si>
  <si>
    <t>PTEMPNA_US201MEDOPMPR0571</t>
  </si>
  <si>
    <t>PTEMPNA_US201MEDOPMPR0572</t>
  </si>
  <si>
    <t>PTEMPNA_US201MEDOPMPR0573</t>
  </si>
  <si>
    <t>PTEMPNA_US201MEDOPMPR0400</t>
  </si>
  <si>
    <t>PTEMPNA_US201MEDOPMPR0600</t>
  </si>
  <si>
    <t>PTEMPNA_US201MEDOPMPR0800</t>
  </si>
  <si>
    <t>PTEMPNA_US201MEDOPMPRS900</t>
  </si>
  <si>
    <t>CLFF_1000$$$DE10B14454</t>
  </si>
  <si>
    <t>CLFF_1000$$$DE10B64455</t>
  </si>
  <si>
    <t>CTEMPNA_1000US12000001</t>
  </si>
  <si>
    <t>ITEMPLA_001520001179</t>
  </si>
  <si>
    <t>ITEMPLA_001520000529</t>
  </si>
  <si>
    <t>PFLTFLE_EMDPIBCT01</t>
  </si>
  <si>
    <t>PFLTFLE_EMDPIBCT02</t>
  </si>
  <si>
    <t>CFLTFLE_12950000000104</t>
  </si>
  <si>
    <t>CFLTFLE_12950000000110</t>
  </si>
  <si>
    <t>CFLTFLE_12950000000111</t>
  </si>
  <si>
    <t>CFLTFLE_12950000000112</t>
  </si>
  <si>
    <t>CFLTFLE_12950000000113</t>
  </si>
  <si>
    <t>CFLTFLE_12950000000114</t>
  </si>
  <si>
    <t>ITEMPEU_009000001337</t>
  </si>
  <si>
    <t>CLFF_1000$$$US01R00506</t>
  </si>
  <si>
    <t>CLFF_1000$$$KR02R00103</t>
  </si>
  <si>
    <t>CLFF_VMCA$$$CN09L80000</t>
  </si>
  <si>
    <t>CLFF_VMCA$$$CN10L80000</t>
  </si>
  <si>
    <t>CLFF_VMCA$$$CN43L80000</t>
  </si>
  <si>
    <t>CLFF_1000$$$SG09GIN004</t>
  </si>
  <si>
    <t>CLFF_1000$$$CN01GIN004</t>
  </si>
  <si>
    <t>CLFF_1000$$$CN02GIN005</t>
  </si>
  <si>
    <t>CLFF_1000$$$CN03OF0502</t>
  </si>
  <si>
    <t>CLFF_1000$$$HK01GIN005</t>
  </si>
  <si>
    <t>CLFF_1000$$$US01GIN101</t>
  </si>
  <si>
    <t>CLFF_1000$$$IN01Z02185</t>
  </si>
  <si>
    <t>CLFF_1000$$$JP01Z02182</t>
  </si>
  <si>
    <t>ITEMPEU_ES40AA0017</t>
  </si>
  <si>
    <t>ITEMPEU_IT41AA0017</t>
  </si>
  <si>
    <t>CLFF_1000$$$KR02Z02185</t>
  </si>
  <si>
    <t>CLFF_KR00$$$KR03Z02185</t>
  </si>
  <si>
    <t>CLFF_1000$$$DE04L80000</t>
  </si>
  <si>
    <t>CLFF_1000$$$DE10L80000</t>
  </si>
  <si>
    <t>CLFF_1000$$$US01L80000</t>
  </si>
  <si>
    <t>CLFF_VMCA$$$DE10L80001</t>
  </si>
  <si>
    <t>CLFF_1000$$$DE10B06200</t>
  </si>
  <si>
    <t>CLFF_1000$$$DE10B06210</t>
  </si>
  <si>
    <t>CPHOENX_01010000608800</t>
  </si>
  <si>
    <t>CTEMPLA_1000BR10202011</t>
  </si>
  <si>
    <t>CTEMPLA_1000BR10200576</t>
  </si>
  <si>
    <t>CLFF_1000$$$DE10Q00120</t>
  </si>
  <si>
    <t>CSCALA_1042$EQ</t>
  </si>
  <si>
    <t>CSCALA_1042$GADM</t>
  </si>
  <si>
    <t>CLFF_VMCA$$$US10C61700</t>
  </si>
  <si>
    <t>CLFF_VMCA$$$US10C61703</t>
  </si>
  <si>
    <t>CLFF_VMCA$$$US10C61705</t>
  </si>
  <si>
    <t>CLFF_VMCA$$$US10C61706</t>
  </si>
  <si>
    <t>CLFF_VMCA$$$US10C61707</t>
  </si>
  <si>
    <t>CLFF_VMCA$$$US10C61708</t>
  </si>
  <si>
    <t>PEMERAL_6403F2026890101__1001</t>
  </si>
  <si>
    <t>PEMERAL_6403G2026990108__0001</t>
  </si>
  <si>
    <t>PEMERAL_6403G2026990112__0001</t>
  </si>
  <si>
    <t>PEMERAL_6403G7013270509__0002</t>
  </si>
  <si>
    <t>PEMERAL_6403G7013270509__0006</t>
  </si>
  <si>
    <t>PEMERAL_6403G7013270509__0007</t>
  </si>
  <si>
    <t>PEMERAL_6403G7013270510__0001</t>
  </si>
  <si>
    <t>PEMERAL_6403G7013270512__0001</t>
  </si>
  <si>
    <t>PEMERAL_6403H2026401801__1001</t>
  </si>
  <si>
    <t>CTEMPNA_1000CA20176100</t>
  </si>
  <si>
    <t>CTEMPNA_1000CA20176200</t>
  </si>
  <si>
    <t>CTEMPNA_1000CA20176210</t>
  </si>
  <si>
    <t>CTEMPNA_1000CA20176220</t>
  </si>
  <si>
    <t>CTEMPNA_1000CA20176230</t>
  </si>
  <si>
    <t>CTEMPNA_1000CA20176240</t>
  </si>
  <si>
    <t>CTEMPNA_1000CA20176600</t>
  </si>
  <si>
    <t>CTEMPNA_1000CA20176500</t>
  </si>
  <si>
    <t>CTEMPNA_1000CA20176510</t>
  </si>
  <si>
    <t>CTEMPNA_1000CA20176520</t>
  </si>
  <si>
    <t>CTEMPNA_1000CA20176530</t>
  </si>
  <si>
    <t>CTEMPNA_1000CA20176540</t>
  </si>
  <si>
    <t>CTEMPNA_1000CA20199272</t>
  </si>
  <si>
    <t>CPHOENX_01010000669795</t>
  </si>
  <si>
    <t>CPHOENX_01010000669610</t>
  </si>
  <si>
    <t>CNOW_7210$$$0000025522</t>
  </si>
  <si>
    <t>CLFF_7210$$$2102TFSZ63</t>
  </si>
  <si>
    <t>CLFF_7210$$$2102TMSZ92</t>
  </si>
  <si>
    <t>CLFF_7210$$$2102TMSZ95</t>
  </si>
  <si>
    <t>CLFF_7210$$$2102TMCZ94</t>
  </si>
  <si>
    <t>CNOW_7210$$$0000020223</t>
  </si>
  <si>
    <t>CNOW_7210$$$0000020249</t>
  </si>
  <si>
    <t>CNOW_7210$$$0000020251</t>
  </si>
  <si>
    <t>CNOW_7210$$$0000022109</t>
  </si>
  <si>
    <t>CNOW_7210$$$0000023303</t>
  </si>
  <si>
    <t>CORAERP_MMOR1975.9667</t>
  </si>
  <si>
    <t>CORAERP_MMOR1975.9923</t>
  </si>
  <si>
    <t>CPHOENX_01010000697906</t>
  </si>
  <si>
    <t>CORAERP_MMOR1975.9924</t>
  </si>
  <si>
    <t>CLFF_7210$$$1756C05742</t>
  </si>
  <si>
    <t>CLFF_7210$$$2148C00002</t>
  </si>
  <si>
    <t>CNOW_7210$$$0000020347</t>
  </si>
  <si>
    <t>CNOW_7210$$$0000051420</t>
  </si>
  <si>
    <t>CORAERP_MMOR1975.6729</t>
  </si>
  <si>
    <t>CEMERAL_70007001581588</t>
  </si>
  <si>
    <t>CLFF_7210$$$1919R05630</t>
  </si>
  <si>
    <t>CLFF_7210$$$2118R00001</t>
  </si>
  <si>
    <t>CNOW_7210$$$0000040178</t>
  </si>
  <si>
    <t>CNOW_7210$$$0000040271</t>
  </si>
  <si>
    <t>CNOW_7210$$$0000040542</t>
  </si>
  <si>
    <t>CNOW_7210$$$0000051569</t>
  </si>
  <si>
    <t>CNOW_7210$$$0000051869</t>
  </si>
  <si>
    <t>CORAERP_MMOR1975.6097</t>
  </si>
  <si>
    <t>CORAERP_MMOR1975.6713</t>
  </si>
  <si>
    <t>CPHOENX_01010000697907</t>
  </si>
  <si>
    <t>CPHOENX_01010000697998</t>
  </si>
  <si>
    <t>CLFF_1000$$$CN01C00471</t>
  </si>
  <si>
    <t>CLFF_1000$$$CN01C00412</t>
  </si>
  <si>
    <t>CLFF_1000$$$CN01C00415</t>
  </si>
  <si>
    <t>CLFF_1000$$$CN02C00412</t>
  </si>
  <si>
    <t>CLFF_1000$$$DE10B02070</t>
  </si>
  <si>
    <t>CLFF_1000$$$DE10B02075</t>
  </si>
  <si>
    <t>CPHOENX_01010000602070</t>
  </si>
  <si>
    <t>CPHOENX_01010000602075</t>
  </si>
  <si>
    <t>DS190030</t>
  </si>
  <si>
    <t>DS220072</t>
  </si>
  <si>
    <t>DS220079</t>
  </si>
  <si>
    <t>DS220086</t>
  </si>
  <si>
    <t>DS220104</t>
  </si>
  <si>
    <t>DS220117</t>
  </si>
  <si>
    <t>DS230016</t>
  </si>
  <si>
    <t>DS230024</t>
  </si>
  <si>
    <t>DS230049</t>
  </si>
  <si>
    <t>DS230059</t>
  </si>
  <si>
    <t>DS230069</t>
  </si>
  <si>
    <t>DS230070</t>
  </si>
  <si>
    <t>DS240016</t>
  </si>
  <si>
    <t>DS240018</t>
  </si>
  <si>
    <t>DS240019</t>
  </si>
  <si>
    <t>DS240021</t>
  </si>
  <si>
    <t>DS240024</t>
  </si>
  <si>
    <t>DS240025</t>
  </si>
  <si>
    <t>DS240029</t>
  </si>
  <si>
    <t>DS240032</t>
  </si>
  <si>
    <t>DS240033</t>
  </si>
  <si>
    <t>DS240034</t>
  </si>
  <si>
    <t>DS240036</t>
  </si>
  <si>
    <t>DS240043</t>
  </si>
  <si>
    <t>DS240046</t>
  </si>
  <si>
    <t>DS240047</t>
  </si>
  <si>
    <t>DS240051</t>
  </si>
  <si>
    <t>DS240053</t>
  </si>
  <si>
    <t>DS240054</t>
  </si>
  <si>
    <t>DS240056</t>
  </si>
  <si>
    <t>DS240061</t>
  </si>
  <si>
    <t>DS240063</t>
  </si>
  <si>
    <t>DS240064</t>
  </si>
  <si>
    <t>RP000001000000</t>
  </si>
  <si>
    <t>RP000002000000</t>
  </si>
  <si>
    <t>RP000003000000</t>
  </si>
  <si>
    <t>RP000004000000</t>
  </si>
  <si>
    <t>RP000005000000</t>
  </si>
  <si>
    <t>RP000008000000</t>
  </si>
  <si>
    <t>RP000009000000</t>
  </si>
  <si>
    <t>RP000010000000</t>
  </si>
  <si>
    <t>RP000011000000</t>
  </si>
  <si>
    <t>RP000014000000</t>
  </si>
  <si>
    <t>RP000015000000</t>
  </si>
  <si>
    <t>RP000016000000</t>
  </si>
  <si>
    <t>RP000017000000</t>
  </si>
  <si>
    <t>RP000018000000</t>
  </si>
  <si>
    <t>RP000019000000</t>
  </si>
  <si>
    <t>RP000020000000</t>
  </si>
  <si>
    <t>RP000021000000</t>
  </si>
  <si>
    <t>RP000024000000</t>
  </si>
  <si>
    <t>RP000026000000</t>
  </si>
  <si>
    <t>RP000029000000</t>
  </si>
  <si>
    <t>RP000033000000</t>
  </si>
  <si>
    <t>ITEMPLA_001520000225</t>
  </si>
  <si>
    <t>CTEMPLA_1000GT10ZZ9A60</t>
  </si>
  <si>
    <t>CTEMPLA_1000PA10ZZ9A60</t>
  </si>
  <si>
    <t>CNOW_7210$$$0000057336</t>
  </si>
  <si>
    <t>CORAERP_MMOR1945.4135</t>
  </si>
  <si>
    <t>CORAERP_MMOR1975.4135</t>
  </si>
  <si>
    <t>CLFF_7210$$$2131TQKZ99</t>
  </si>
  <si>
    <t>CEMERAL_70007102151726</t>
  </si>
  <si>
    <t>CNOW_7210$$$0000021376</t>
  </si>
  <si>
    <t>ITEMPEU_003900000054</t>
  </si>
  <si>
    <t>ITEMPEU_003900000095</t>
  </si>
  <si>
    <t>PLEAN_X310161CH6843039</t>
  </si>
  <si>
    <t>CLFF_1000$$$TW03Z01000</t>
  </si>
  <si>
    <t>RD182241</t>
  </si>
  <si>
    <t>RD182244</t>
  </si>
  <si>
    <t>RD182247</t>
  </si>
  <si>
    <t>D00077700000000</t>
  </si>
  <si>
    <t>RD203017</t>
  </si>
  <si>
    <t>CLFF_VMCA$$$KR07R04002</t>
  </si>
  <si>
    <t>CLFF_VMCA$$$KR07R04005</t>
  </si>
  <si>
    <t>CLFF_VMCA$$$US10R04003</t>
  </si>
  <si>
    <t>CLFF_VMCA$$$US10R04005</t>
  </si>
  <si>
    <t>CLFF_VMCA$$$US10R04021</t>
  </si>
  <si>
    <t>CLFF_VMCA$$$US10R04004</t>
  </si>
  <si>
    <t>CLFF_VMCA$$$TW91R04002</t>
  </si>
  <si>
    <t>CLFF_VMCA$$$US10R04006</t>
  </si>
  <si>
    <t>CLFF_VMCA$$$CN09R00402</t>
  </si>
  <si>
    <t>D00008400000000</t>
  </si>
  <si>
    <t>CLFF_VMCA$$$KR07R0D002</t>
  </si>
  <si>
    <t>PLEAN_X310282CN5020302</t>
  </si>
  <si>
    <t>PLEAN_X310432CN5020101</t>
  </si>
  <si>
    <t>PLEAN_X310432CN5020102</t>
  </si>
  <si>
    <t>PLEAN_X310432CN5020103</t>
  </si>
  <si>
    <t>PLEAN_X310432CN5023101</t>
  </si>
  <si>
    <t>CFLTFLE_2152IMIPANAN01</t>
  </si>
  <si>
    <t>CTEMPLA_1000CO10100302</t>
  </si>
  <si>
    <t>CLFF_1000$$$DE04TMSITE</t>
  </si>
  <si>
    <t>CLFF_VMCA$$$KR07TN2001</t>
  </si>
  <si>
    <t>CLFF_VMCA$$$KR07TN2207</t>
  </si>
  <si>
    <t>CLFF_VMCA$$$US10TN2001</t>
  </si>
  <si>
    <t>CLFF_VMCA$$$US10TN2002</t>
  </si>
  <si>
    <t>CNOW_7210$$$0000010483</t>
  </si>
  <si>
    <t>CNOW_7210$$$0000020525</t>
  </si>
  <si>
    <t>CEMERAL_700061019903LW</t>
  </si>
  <si>
    <t>CEMERAL_70006101MS1201</t>
  </si>
  <si>
    <t>CEMERAL_700061049903LW</t>
  </si>
  <si>
    <t>CEMERAL_700061049920LW</t>
  </si>
  <si>
    <t>CEMERAL_70006101990111</t>
  </si>
  <si>
    <t>CEMERAL_700061049901LW</t>
  </si>
  <si>
    <t>CEMERAL_70006101MS3109</t>
  </si>
  <si>
    <t>CEMERAL_70006104001111</t>
  </si>
  <si>
    <t>CLFF_7210$$$2125R03257</t>
  </si>
  <si>
    <t>CTEMPLA_1000BR10710030</t>
  </si>
  <si>
    <t>CTEMPLA_1000MX10314100</t>
  </si>
  <si>
    <t>CTEMPLA_1000AR10220011</t>
  </si>
  <si>
    <t>CNOW_7210$$$0000058637</t>
  </si>
  <si>
    <t>CNOW_7210$$$0000020294</t>
  </si>
  <si>
    <t>CORAERP_MMOR1945.5143</t>
  </si>
  <si>
    <t>CORAERP_MMOR1975.5143</t>
  </si>
  <si>
    <t>CNOW_7210$$$0000020362</t>
  </si>
  <si>
    <t>CLFF_7210$$$2063C06207</t>
  </si>
  <si>
    <t>CLFF_7210$$$2063C05013</t>
  </si>
  <si>
    <t>CORAERP_MMOR1975.5013</t>
  </si>
  <si>
    <t>CEMERAL_70006203001113</t>
  </si>
  <si>
    <t>CLFF_7210$$$2025C00000</t>
  </si>
  <si>
    <t>CLFF_7210$$$2034C0000A</t>
  </si>
  <si>
    <t>CTEMPLA_1000BR10001112</t>
  </si>
  <si>
    <t>CTEMPEU_1000DE40657586</t>
  </si>
  <si>
    <t>CORAERP_MMOR1945.LLPA</t>
  </si>
  <si>
    <t>CORAERP_MMOR1945.LLPD</t>
  </si>
  <si>
    <t>CORAERP_MMOR1945.NLBA</t>
  </si>
  <si>
    <t>CORAERP_MMOR1945.NLL5</t>
  </si>
  <si>
    <t>CORAERP_MMOR1975.LLPD</t>
  </si>
  <si>
    <t>CORAERP_MMOR1975.NLCM</t>
  </si>
  <si>
    <t>CLFF_7210$$$1756CS7119</t>
  </si>
  <si>
    <t>CPHOENX_01010000691201</t>
  </si>
  <si>
    <t>CLFF_7210$$$1756C07580</t>
  </si>
  <si>
    <t>CNOW_7210$$$0000058554</t>
  </si>
  <si>
    <t>CNOW_7210$$$0000058687</t>
  </si>
  <si>
    <t>CNOW_7210$$$0000058704</t>
  </si>
  <si>
    <t>CNOW_ROW$$$$0000095685</t>
  </si>
  <si>
    <t>CTEMPLA_1000AR10220004</t>
  </si>
  <si>
    <t>CTEMPLA_1000AR10220007</t>
  </si>
  <si>
    <t>CTEMPLA_1000BR10702020</t>
  </si>
  <si>
    <t>CTEMPLA_1000CL10660000</t>
  </si>
  <si>
    <t>CTEMPLA_1000CO10100210</t>
  </si>
  <si>
    <t>CTEMPLA_1000GT10GT7Q14</t>
  </si>
  <si>
    <t>CTEMPLA_1000GT10ZZ0Q47</t>
  </si>
  <si>
    <t>CTEMPLA_1000MX10315030</t>
  </si>
  <si>
    <t>CTEMPLA_1000PE10646000</t>
  </si>
  <si>
    <t>CLFF_7210$$$1756C07349</t>
  </si>
  <si>
    <t>CLFF_7210$$$1919C05632</t>
  </si>
  <si>
    <t>CLFF_7210$$$2034C05319</t>
  </si>
  <si>
    <t>CLFF_7210$$$2025C01002</t>
  </si>
  <si>
    <t>CLFF_7210$$$2025C03628</t>
  </si>
  <si>
    <t>CLFF_7210$$$2032C04734</t>
  </si>
  <si>
    <t>CLFF_7210$$$2034C05329</t>
  </si>
  <si>
    <t>CNOW_7210$$$0000015030</t>
  </si>
  <si>
    <t>CNOW_7210$$$0000051568</t>
  </si>
  <si>
    <t>CNOW_7210$$$0000051597</t>
  </si>
  <si>
    <t>CNOW_7210$$$0000051697</t>
  </si>
  <si>
    <t>CTEMPEU_1000NL40CS1002</t>
  </si>
  <si>
    <t>CLFF_7210$$$1756C07148</t>
  </si>
  <si>
    <t>CLFF_7210$$$2012C00905</t>
  </si>
  <si>
    <t>CLFF_7210$$$2034C01305</t>
  </si>
  <si>
    <t>CNOW_7210$$$0000015980</t>
  </si>
  <si>
    <t>CNOW_7210$$$0000051836</t>
  </si>
  <si>
    <t>CNOW_7210$$$0000057330</t>
  </si>
  <si>
    <t>CORAERP_MMOR1945.5729</t>
  </si>
  <si>
    <t>CORAERP_MMOR1945.9624</t>
  </si>
  <si>
    <t>CPHOENX_01010000660700</t>
  </si>
  <si>
    <t>CPHOENX_01010000674800</t>
  </si>
  <si>
    <t>CPHOENX_01010000691200</t>
  </si>
  <si>
    <t>CTEMPEU_1000AT40SC0001</t>
  </si>
  <si>
    <t>CTEMPEU_1000NL40CS1001</t>
  </si>
  <si>
    <t>IPHOENX_000400764128</t>
  </si>
  <si>
    <t>CLFF_7210$$$1756C00015</t>
  </si>
  <si>
    <t>CLFF_7210$$$2025C01305</t>
  </si>
  <si>
    <t>CLFF_7210$$$2034C00009</t>
  </si>
  <si>
    <t>CNOW_7210$$$0000051565</t>
  </si>
  <si>
    <t>CORAERP_MMOR1945.9159</t>
  </si>
  <si>
    <t>CLFF_7210$$$2012C00003</t>
  </si>
  <si>
    <t>CLFF_7210$$$1756C07330</t>
  </si>
  <si>
    <t>CLFF_7210$$$2013C00002</t>
  </si>
  <si>
    <t>CNOW_7210$$$0000051835</t>
  </si>
  <si>
    <t>CORAERP_MMOR1945.9157</t>
  </si>
  <si>
    <t>CTEMPEU_1000NL40MS1170</t>
  </si>
  <si>
    <t>CEMERAL_70007001001111</t>
  </si>
  <si>
    <t>CTEMPEU_1000DE40001111</t>
  </si>
  <si>
    <t>CORAERP_MMOR1975.6637</t>
  </si>
  <si>
    <t>CLFF_7210$$$2025C0000C</t>
  </si>
  <si>
    <t>CLFF_7210$$$2102C00000</t>
  </si>
  <si>
    <t>CORAERP_MMOR1975.6641</t>
  </si>
  <si>
    <t>CORAERP_MMOR1975.6642</t>
  </si>
  <si>
    <t>CORAERP_MMOR1975.6640</t>
  </si>
  <si>
    <t>CEMERAL_70006101000005</t>
  </si>
  <si>
    <t>CSCALA_1042$SFDC</t>
  </si>
  <si>
    <t>CEMERAL_70006203500908</t>
  </si>
  <si>
    <t>CEMERAL_70007001184361</t>
  </si>
  <si>
    <t>CEMERAL_70007001184362</t>
  </si>
  <si>
    <t>CLFF_7210$$$2128C00020</t>
  </si>
  <si>
    <t>CLFF_7210$$$2128C00023</t>
  </si>
  <si>
    <t>D30010200000000</t>
  </si>
  <si>
    <t>D30011600000000</t>
  </si>
  <si>
    <t>PLEAN_X310172TN5020200</t>
  </si>
  <si>
    <t>PLEAN_X310181TN5010201</t>
  </si>
  <si>
    <t>PLEAN_X310201TN5015204</t>
  </si>
  <si>
    <t>PLEAN_X310511TN5013232</t>
  </si>
  <si>
    <t>D30014400000000</t>
  </si>
  <si>
    <t>D30012200000000</t>
  </si>
  <si>
    <t>PLEAN_X310802AE5023202</t>
  </si>
  <si>
    <t>PLEAN_X310301AE5010206</t>
  </si>
  <si>
    <t>PLEAN_X310191EG5030247</t>
  </si>
  <si>
    <t>D30012300000000</t>
  </si>
  <si>
    <t>PSCALA_O62</t>
  </si>
  <si>
    <t>IEMERAL_000009101258</t>
  </si>
  <si>
    <t>CFLTFLE_1044BPPB</t>
  </si>
  <si>
    <t>CLFF_1000$$$DE04TLD000</t>
  </si>
  <si>
    <t>CLFF_1000$$$DE04TLD010</t>
  </si>
  <si>
    <t>CLFF_1000$$$DE04TLD051</t>
  </si>
  <si>
    <t>CLFF_1000$$$DE04TLD052</t>
  </si>
  <si>
    <t>CLFF_1000$$$DE04TLD053</t>
  </si>
  <si>
    <t>CLFF_1000$$$DE04TLD060</t>
  </si>
  <si>
    <t>CLFF_1000$$$DE10PLD000</t>
  </si>
  <si>
    <t>CLFF_1000$$$DE10PLD011</t>
  </si>
  <si>
    <t>CLFF_1000$$$DE10PLD100</t>
  </si>
  <si>
    <t>CLFF_1000$$$DE10PLDC10</t>
  </si>
  <si>
    <t>CPHOENX_01010000533431</t>
  </si>
  <si>
    <t>CLFF_1000$$$DE04TLD011</t>
  </si>
  <si>
    <t>FLFF_1000$$$DE04TLD011_IO</t>
  </si>
  <si>
    <t>IQUATRO_006000001141</t>
  </si>
  <si>
    <t>IQUATRO_006000001142</t>
  </si>
  <si>
    <t>CLFF_KR00$$$KR03Y0310A</t>
  </si>
  <si>
    <t>CEMERAL_64016401Y0310A</t>
  </si>
  <si>
    <t>CEMERAL_70006502Y0310A</t>
  </si>
  <si>
    <t>CEMERAL_70007102Y0310A</t>
  </si>
  <si>
    <t>CLFF_1000$$$CN01Y0310A</t>
  </si>
  <si>
    <t>CLFF_1000$$$CN02Y0310A</t>
  </si>
  <si>
    <t>CLFF_1000$$$DE04Y0310A</t>
  </si>
  <si>
    <t>CLFF_1000$$$JP02Y0310A</t>
  </si>
  <si>
    <t>CLFF_1000$$$TW02Y0310A</t>
  </si>
  <si>
    <t>CLFF_1000$$$US01Y0310A</t>
  </si>
  <si>
    <t>CLFF_VMCA$$$CN09Y0310A</t>
  </si>
  <si>
    <t>CLFF_VMCA$$$CN10Y0310A</t>
  </si>
  <si>
    <t>CLFF_VMCA$$$KR07Y0310A</t>
  </si>
  <si>
    <t>CLFF_VMCA$$$KR08Y0310A</t>
  </si>
  <si>
    <t>CLFF_VMCA$$$TW10Y0310A</t>
  </si>
  <si>
    <t>CLFF_VMCA$$$TW91Y0310A</t>
  </si>
  <si>
    <t>CLFF_VMCA$$$US10Y0310A</t>
  </si>
  <si>
    <t>CLFF_1000$$$DE10Y0310A</t>
  </si>
  <si>
    <t>CLFF_1000$$$DE04TLD002</t>
  </si>
  <si>
    <t>CLFF_1000$$$DE10PLD002</t>
  </si>
  <si>
    <t>CLFF_1000$$$DE10PLD0C2</t>
  </si>
  <si>
    <t>CLFF_1000$$$DE04TLD008</t>
  </si>
  <si>
    <t>CLFF_1000$$$DE04TLD012</t>
  </si>
  <si>
    <t>CLFF_1000$$$DE04TLD013</t>
  </si>
  <si>
    <t>CLFF_1000$$$DE04TLD030</t>
  </si>
  <si>
    <t>CLFF_1000$$$DE04TLD031</t>
  </si>
  <si>
    <t>CLFF_1000$$$DE04TLD032</t>
  </si>
  <si>
    <t>CLFF_1000$$$DE04TLD033</t>
  </si>
  <si>
    <t>CLFF_1000$$$DE04TLD036</t>
  </si>
  <si>
    <t>CLFF_1000$$$DE04TLD037</t>
  </si>
  <si>
    <t>CLFF_1000$$$DE04TLD038</t>
  </si>
  <si>
    <t>CLFF_1000$$$DE04TLD039</t>
  </si>
  <si>
    <t>CLFF_1000$$$DE10PLD0C4</t>
  </si>
  <si>
    <t>CLFF_VMCA$$$KR07PD2328</t>
  </si>
  <si>
    <t>CLFF_1000$$$DE04TLD004</t>
  </si>
  <si>
    <t>FLFF_1000$$$DE04TLD004_IO</t>
  </si>
  <si>
    <t>IQUATRO_006000000362</t>
  </si>
  <si>
    <t>IQUATRO_006000000780</t>
  </si>
  <si>
    <t>IQUATRO_006000000980</t>
  </si>
  <si>
    <t>IQUATRO_006000001020</t>
  </si>
  <si>
    <t>IQUATRO_006000001321</t>
  </si>
  <si>
    <t>IQUATRO_006000001700</t>
  </si>
  <si>
    <t>CLFF_1000$$$DE10PLD004</t>
  </si>
  <si>
    <t>SLFF_1000$$$DE10PLD004_IO</t>
  </si>
  <si>
    <t>CLFF_VMCA$$$US10PD1005</t>
  </si>
  <si>
    <t>FLFF_VMCA$$$US10PD1005_IO</t>
  </si>
  <si>
    <t>CLFF_1000$$$DE04TLD003</t>
  </si>
  <si>
    <t>CLFF_1000$$$DE10PLD003</t>
  </si>
  <si>
    <t>CLFF_1000$$$DE10PLD0C3</t>
  </si>
  <si>
    <t>CLFF_1000$$$TW03TNKA03</t>
  </si>
  <si>
    <t>CLFF_VMCA$$$KR07PD2329</t>
  </si>
  <si>
    <t>CLFF_VMCA$$$US10PD1809</t>
  </si>
  <si>
    <t>CLFF_1000$$$DE10PLD007</t>
  </si>
  <si>
    <t>CLFF_1000$$$DE10PLD0C7</t>
  </si>
  <si>
    <t>CLFF_1000$$$JP02THSZ02</t>
  </si>
  <si>
    <t>CLFF_VMCA$$$US10R04011</t>
  </si>
  <si>
    <t>CPHOENX_01010000700000</t>
  </si>
  <si>
    <t>CLFF_1000$$$DE04TLD006</t>
  </si>
  <si>
    <t>CLFF_1000$$$DE10PLD006</t>
  </si>
  <si>
    <t>CLFF_1000$$$DE10PLD0C6</t>
  </si>
  <si>
    <t>CLFF_1000$$$TW03TNKA04</t>
  </si>
  <si>
    <t>CLFF_KR00$$$KR03TNPA01</t>
  </si>
  <si>
    <t>CLFF_1000$$$DE10PLD001</t>
  </si>
  <si>
    <t>CLFF_1000$$$DE10PLD0C1</t>
  </si>
  <si>
    <t>CPHOENX_01010000629100</t>
  </si>
  <si>
    <t>CLFF_1000$$$DE04TLD001</t>
  </si>
  <si>
    <t>FLFF_1000$$$DE04TLD001_IO</t>
  </si>
  <si>
    <t>IQUATRO_006000000321</t>
  </si>
  <si>
    <t>IQUATRO_006000000600</t>
  </si>
  <si>
    <t>CLFF_1000$$$DE04TLD009</t>
  </si>
  <si>
    <t>CLFF_1000$$$DE04TLD014</t>
  </si>
  <si>
    <t>CLFF_1000$$$DE10PLD009</t>
  </si>
  <si>
    <t>CLFF_1000$$$DE10PLD0C5</t>
  </si>
  <si>
    <t>CLFF_1000$$$DE10PLD0C9</t>
  </si>
  <si>
    <t>CLFF_1000$$$DE10PLD005</t>
  </si>
  <si>
    <t>EN200180</t>
  </si>
  <si>
    <t>IPHOENX_000400764127</t>
  </si>
  <si>
    <t>IPHOENX_000400764124</t>
  </si>
  <si>
    <t>CLFF_1000$$$DE10Z02141</t>
  </si>
  <si>
    <t>CLFF_VMCA$$$KR11Z02141</t>
  </si>
  <si>
    <t>CLFF_1000$$$DE04Z02144</t>
  </si>
  <si>
    <t>CLFF_1000$$$FR01Z02001</t>
  </si>
  <si>
    <t>CLFF_1000$$$JP02Z02144</t>
  </si>
  <si>
    <t>IQUATRO_001030000160</t>
  </si>
  <si>
    <t>PLEAN_X310181LT5015201</t>
  </si>
  <si>
    <t>PLEAN_X310181NO5010201</t>
  </si>
  <si>
    <t>PLEAN_X310181NO5015201</t>
  </si>
  <si>
    <t>PLEAN_X310181SE5030201</t>
  </si>
  <si>
    <t>PLEAN_X370224FI5030201</t>
  </si>
  <si>
    <t>PLEAN_X370224NO5030201</t>
  </si>
  <si>
    <t>PLEAN_X370224SE5030201</t>
  </si>
  <si>
    <t>PLEAN_X370234DK5030201</t>
  </si>
  <si>
    <t>PLEAN_X370234FI5030201</t>
  </si>
  <si>
    <t>PLEAN_X370234NO5030201</t>
  </si>
  <si>
    <t>PLEAN_X370234SE5030201</t>
  </si>
  <si>
    <t>PLEAN_X310201LT5010201</t>
  </si>
  <si>
    <t>PLEAN_X310201LV5015201</t>
  </si>
  <si>
    <t>PLEAN_X310401LV5013201</t>
  </si>
  <si>
    <t>PLEAN_X310511EE5015201</t>
  </si>
  <si>
    <t>PLEAN_X310511LT5010201</t>
  </si>
  <si>
    <t>PLEAN_X310511SE5030201</t>
  </si>
  <si>
    <t>PLEAN_X310281CH7615203</t>
  </si>
  <si>
    <t>PLEAN_X310181CZ5015205</t>
  </si>
  <si>
    <t>PLEAN_X310182CZ5020201</t>
  </si>
  <si>
    <t>PLEAN_X310182CZ5020205</t>
  </si>
  <si>
    <t>PLEAN_X310281CH7610201</t>
  </si>
  <si>
    <t>PLEAN_X310281CH7630200</t>
  </si>
  <si>
    <t>PLEAN_X310282CH7620200</t>
  </si>
  <si>
    <t>PLEAN_X310282CH7623201</t>
  </si>
  <si>
    <t>PLEAN_X310282CH7623202</t>
  </si>
  <si>
    <t>PLEAN_X310941CZ5011201</t>
  </si>
  <si>
    <t>PLEAN_X370221AT5015200</t>
  </si>
  <si>
    <t>PLEAN_X370221CH7610201</t>
  </si>
  <si>
    <t>PLEAN_X370221CH7630200</t>
  </si>
  <si>
    <t>PLEAN_X370222AT5023200</t>
  </si>
  <si>
    <t>PLEAN_X370222AT5030200</t>
  </si>
  <si>
    <t>PLEAN_X370222CH7622200</t>
  </si>
  <si>
    <t>PLEAN_X370231AT5015200</t>
  </si>
  <si>
    <t>PLEAN_X370231CH7630200</t>
  </si>
  <si>
    <t>PLEAN_X310201CZ5013202</t>
  </si>
  <si>
    <t>CEMERAL_70006403V9RL99</t>
  </si>
  <si>
    <t>CEMERAL_70007001433298</t>
  </si>
  <si>
    <t>CLFF_1000$$$BE50C06369</t>
  </si>
  <si>
    <t>CLFF_1000$$$CH50L98027</t>
  </si>
  <si>
    <t>CLFF_1000$$$CH65GMF002</t>
  </si>
  <si>
    <t>CLFF_1000$$$CH65GMF003</t>
  </si>
  <si>
    <t>CLFF_1000$$$CH65O05009</t>
  </si>
  <si>
    <t>CLFF_1000$$$CH65OF0100</t>
  </si>
  <si>
    <t>CLFF_1000$$$ES50C06059</t>
  </si>
  <si>
    <t>CTEMPEU_1000CH20E99027</t>
  </si>
  <si>
    <t>CTEMPEU_1000CH60E10030</t>
  </si>
  <si>
    <t>CTEMPEU_1000CH60E10033</t>
  </si>
  <si>
    <t>CTEMPLA_1000BR10200585</t>
  </si>
  <si>
    <t>CTEMPNA_1000US20GONCAV</t>
  </si>
  <si>
    <t>CTEMPNA_1000US20GONCAW</t>
  </si>
  <si>
    <t>CTEMPNA_1000US20GONCPD</t>
  </si>
  <si>
    <t>CTEMPNA_1000US30203080</t>
  </si>
  <si>
    <t>IEMERAL_000009100721</t>
  </si>
  <si>
    <t>ITEMPEU_001500002589</t>
  </si>
  <si>
    <t>ITEMPEU_001500002595</t>
  </si>
  <si>
    <t>ITEMPEU_001500002596</t>
  </si>
  <si>
    <t>ITEMPEU_001500002600</t>
  </si>
  <si>
    <t>ITEMPEU_001500002602</t>
  </si>
  <si>
    <t>ITEMPEU_001500002640</t>
  </si>
  <si>
    <t>ITEMPEU_001500002748</t>
  </si>
  <si>
    <t>ITEMPEU_001500002750</t>
  </si>
  <si>
    <t>ITEMPEU_001500002762</t>
  </si>
  <si>
    <t>ITEMPEU_001500002805</t>
  </si>
  <si>
    <t>ITEMPEU_001500002939</t>
  </si>
  <si>
    <t>ITEMPEU_001500002942</t>
  </si>
  <si>
    <t>ITEMPEU_001500003040</t>
  </si>
  <si>
    <t>ITEMPEU_001500003056</t>
  </si>
  <si>
    <t>ITEMPEU_001500003484</t>
  </si>
  <si>
    <t>ITEMPEU_001500004741</t>
  </si>
  <si>
    <t>ITEMPEU_001500004742</t>
  </si>
  <si>
    <t>ITEMPEU_001500004744</t>
  </si>
  <si>
    <t>ITEMPEU_003200003730</t>
  </si>
  <si>
    <t>PLEAN_X310151DE6510230</t>
  </si>
  <si>
    <t>PLEAN_X310161CH6814049</t>
  </si>
  <si>
    <t>PLEAN_X310161CH6814052</t>
  </si>
  <si>
    <t>PLEAN_X310161CH6814056</t>
  </si>
  <si>
    <t>PLEAN_X310161CH6814058</t>
  </si>
  <si>
    <t>PLEAN_X310161CH6814059</t>
  </si>
  <si>
    <t>PLEAN_X310161CH6814062</t>
  </si>
  <si>
    <t>PLEAN_X310161CH6814067</t>
  </si>
  <si>
    <t>PLEAN_X310161CH6814080</t>
  </si>
  <si>
    <t>PLEAN_X310161CH6820033</t>
  </si>
  <si>
    <t>PLEAN_X310161CH6823059</t>
  </si>
  <si>
    <t>PLEAN_X310161CH6823060</t>
  </si>
  <si>
    <t>PLEAN_X310161CH6823061</t>
  </si>
  <si>
    <t>PLEAN_X310161CH6823062</t>
  </si>
  <si>
    <t>PLEAN_X310161CH6823063</t>
  </si>
  <si>
    <t>PLEAN_X310161CH6823067</t>
  </si>
  <si>
    <t>PLEAN_X310161CH6823069</t>
  </si>
  <si>
    <t>PLEAN_X310164DE5013998</t>
  </si>
  <si>
    <t>PLEAN_X310181CH6814051</t>
  </si>
  <si>
    <t>PLEAN_X310181CH6814053</t>
  </si>
  <si>
    <t>CLFF_1000$$$AT50C06001</t>
  </si>
  <si>
    <t>CLFF_1000$$$AT50C06002</t>
  </si>
  <si>
    <t>CLFF_1000$$$CH75C06001</t>
  </si>
  <si>
    <t>CLFF_1000$$$NL50C00000</t>
  </si>
  <si>
    <t>CTEMPEU_1000PT10R16401</t>
  </si>
  <si>
    <t>CLFF_1000$$$DE50C0000B</t>
  </si>
  <si>
    <t>CLFF_1000$$$GB57L80000</t>
  </si>
  <si>
    <t>CLFF_1000$$$GB57O06100</t>
  </si>
  <si>
    <t>CLFF_1000$$$GB57Y00001</t>
  </si>
  <si>
    <t>CTEMPEU_1000PT10MA7310</t>
  </si>
  <si>
    <t>CTEMPEU_1000PT10MA7311</t>
  </si>
  <si>
    <t>CNOW_7210$$$0000010586</t>
  </si>
  <si>
    <t>RP000032000000</t>
  </si>
  <si>
    <t>RP000036000000</t>
  </si>
  <si>
    <t>RP000037000000</t>
  </si>
  <si>
    <t>CFLTFLE_23180000002400</t>
  </si>
  <si>
    <t>CLFF_VMCA$$$CN09TN0100</t>
  </si>
  <si>
    <t>CLFF_1000$$$JP02TNMZ03</t>
  </si>
  <si>
    <t>CLFF_VMCA$$$KR07R04030</t>
  </si>
  <si>
    <t>CLFF_VMCA$$$TW91PD0800</t>
  </si>
  <si>
    <t>CLFF_VMCA$$$TW91R04004</t>
  </si>
  <si>
    <t>CLFF_1000$$$US01R00099</t>
  </si>
  <si>
    <t>CLFF_1000$$$US01TOBZ01</t>
  </si>
  <si>
    <t>CLFF_VMCA$$$US10R04020</t>
  </si>
  <si>
    <t>CLFF_VMCA$$$US10R04030</t>
  </si>
  <si>
    <t>CLFF_VMCA$$$US10C01020</t>
  </si>
  <si>
    <t>D00136200000000</t>
  </si>
  <si>
    <t>D00136300000000</t>
  </si>
  <si>
    <t>CLFF_1000$$$US01O0X901</t>
  </si>
  <si>
    <t>CLFF_1000$$$DE10O0X900</t>
  </si>
  <si>
    <t>CLFF_1000$$$DE04TMX900</t>
  </si>
  <si>
    <t>CLFF_1000$$$DE10L8SU17</t>
  </si>
  <si>
    <t>CLFF_1000$$$DE10L8SU18</t>
  </si>
  <si>
    <t>CLFF_1000$$$DE10L8SU19</t>
  </si>
  <si>
    <t>CLFF_1000$$$DE04C0SU22</t>
  </si>
  <si>
    <t>CLFF_1000$$$DE04C0SU23</t>
  </si>
  <si>
    <t>CLFF_1000$$$DE04C0SU24</t>
  </si>
  <si>
    <t>CLFF_7210$$$2123O05005</t>
  </si>
  <si>
    <t>CLFF_1000$$$DE04OFCX06</t>
  </si>
  <si>
    <t>CLFF_1000$$$US01O07200</t>
  </si>
  <si>
    <t>CLFF_1000$$$CN01OF0082</t>
  </si>
  <si>
    <t>CLFF_KR00$$$KR03OF0400</t>
  </si>
  <si>
    <t>CLFF_1000$$$DE04TNBZ06</t>
  </si>
  <si>
    <t>CLFF_VMCA$$$CN09C02001</t>
  </si>
  <si>
    <t>CLFF_VMCA$$$NL10DB3602</t>
  </si>
  <si>
    <t>CLFF_VMCA$$$TW10C02702</t>
  </si>
  <si>
    <t>CLFF_VMCA$$$TW91DB3300</t>
  </si>
  <si>
    <t>CLFF_VMCA$$$US10C06031</t>
  </si>
  <si>
    <t>CLFF_1000$$$DE10TMX900</t>
  </si>
  <si>
    <t>CEMERAL_70007001993012</t>
  </si>
  <si>
    <t>CLFF_7210$$$2123GIT210</t>
  </si>
  <si>
    <t>CLFF_7210$$$2123GIT095</t>
  </si>
  <si>
    <t>CLFF_1000$$$JP02GIT050</t>
  </si>
  <si>
    <t>CLFF_1000$$$DE10533710</t>
  </si>
  <si>
    <t>CLFF_1000$$$DE10533711</t>
  </si>
  <si>
    <t>CLFF_VMCA$$$NL10GIT95M</t>
  </si>
  <si>
    <t>D00081800000000</t>
  </si>
  <si>
    <t>D00120200000000</t>
  </si>
  <si>
    <t>D00121900000000</t>
  </si>
  <si>
    <t>D00124600000000</t>
  </si>
  <si>
    <t>D00131300000000</t>
  </si>
  <si>
    <t>D00133400000000</t>
  </si>
  <si>
    <t>D00134600000000</t>
  </si>
  <si>
    <t>D00134800000000</t>
  </si>
  <si>
    <t>CLFF_1000$$$DE04TLD007</t>
  </si>
  <si>
    <t>CTEMPNA_1000US2000000A</t>
  </si>
  <si>
    <t>CTEMPNA_1000US2000000B</t>
  </si>
  <si>
    <t>CTEMPNA_1000US20CA80PI</t>
  </si>
  <si>
    <t>CTEMPNA_1000US20CFCOPI</t>
  </si>
  <si>
    <t>CTEMPNA_1000US20CFIXPI</t>
  </si>
  <si>
    <t>CTEMPNA_1000US20CFTXPI</t>
  </si>
  <si>
    <t>CTEMPNA_1000US20CMGPPI</t>
  </si>
  <si>
    <t>CTEMPNA_1000US20CMIXPI</t>
  </si>
  <si>
    <t>CTEMPNA_1000US20CMMIPI</t>
  </si>
  <si>
    <t>CTEMPNA_1000US20CMTXPI</t>
  </si>
  <si>
    <t>CTEMPNA_1000US20CRCMPI</t>
  </si>
  <si>
    <t>CTEMPNA_1000US20SAAXRT</t>
  </si>
  <si>
    <t>CTEMPNA_1000US20SFAXRT</t>
  </si>
  <si>
    <t>CTEMPNA_1000US20SFCORT</t>
  </si>
  <si>
    <t>CTEMPNA_1000US20SFIXRT</t>
  </si>
  <si>
    <t>CTEMPNA_1000US20SFTXRT</t>
  </si>
  <si>
    <t>CTEMPNA_1000US20SMAXRT</t>
  </si>
  <si>
    <t>CTEMPNA_1000US20SMBXRT</t>
  </si>
  <si>
    <t>CTEMPNA_1000US20SMCORT</t>
  </si>
  <si>
    <t>CTEMPNA_1000US20SMGART</t>
  </si>
  <si>
    <t>CTEMPNA_1000US20SMGPRT</t>
  </si>
  <si>
    <t>CTEMPNA_1000US20SMIXRT</t>
  </si>
  <si>
    <t>CTEMPNA_1000US20SMMIRT</t>
  </si>
  <si>
    <t>CTEMPNA_1000US20SMTXRT</t>
  </si>
  <si>
    <t>CTEMPNA_1000US20SRAXRT</t>
  </si>
  <si>
    <t>CTEMPNA_1000US20SRCMRT</t>
  </si>
  <si>
    <t>D00131900000000</t>
  </si>
  <si>
    <t>D00132200000000</t>
  </si>
  <si>
    <t>D00132300000000</t>
  </si>
  <si>
    <t>D00132700000000</t>
  </si>
  <si>
    <t>D00059100000000</t>
  </si>
  <si>
    <t>D00059200000000</t>
  </si>
  <si>
    <t>CLFF_1000$$$FR01ROKGRD</t>
  </si>
  <si>
    <t>CLFF_1000$$$FR01ROKLAB</t>
  </si>
  <si>
    <t>D00013700000000</t>
  </si>
  <si>
    <t>D00041400000000</t>
  </si>
  <si>
    <t>CLFF_1000$$$DE04R00410</t>
  </si>
  <si>
    <t>D00130600000000</t>
  </si>
  <si>
    <t>D00132400000000</t>
  </si>
  <si>
    <t>D00132500000000</t>
  </si>
  <si>
    <t>D00059000000000</t>
  </si>
  <si>
    <t>D00059300000000</t>
  </si>
  <si>
    <t>D00130500000000</t>
  </si>
  <si>
    <t>CLFF_1000$$$US01R00202</t>
  </si>
  <si>
    <t>CLFF_1000$$$US01R00204</t>
  </si>
  <si>
    <t>D00118300000000</t>
  </si>
  <si>
    <t>CFLTFLE_2152IMIPREIN01</t>
  </si>
  <si>
    <t>CFLTFLE_11030000000410</t>
  </si>
  <si>
    <t>D00081500000000</t>
  </si>
  <si>
    <t>PFLTFLE_EMDPARVR01</t>
  </si>
  <si>
    <t>FD00074200000000</t>
  </si>
  <si>
    <t>FP000001053_IO</t>
  </si>
  <si>
    <t>ITEMPEU_001300003688</t>
  </si>
  <si>
    <t>PQUATRO_D000835DE0413000000</t>
  </si>
  <si>
    <t>RDC0000993</t>
  </si>
  <si>
    <t>F2026890100</t>
  </si>
  <si>
    <t>G2026990100</t>
  </si>
  <si>
    <t>G7013270500</t>
  </si>
  <si>
    <t>H2018040200</t>
  </si>
  <si>
    <t>H2026401800</t>
  </si>
  <si>
    <t>P000001437</t>
  </si>
  <si>
    <t>P000001436</t>
  </si>
  <si>
    <t>P000001438</t>
  </si>
  <si>
    <t>P000001433</t>
  </si>
  <si>
    <t>P000000648</t>
  </si>
  <si>
    <t>P000001103</t>
  </si>
  <si>
    <t>P000000779</t>
  </si>
  <si>
    <t>FR8301958</t>
  </si>
  <si>
    <t>Steven Yao</t>
  </si>
  <si>
    <t>IQUATRO_001050000062</t>
  </si>
  <si>
    <t>H000004935</t>
  </si>
  <si>
    <t>PFLTFLE_US10.910.05.010.00</t>
  </si>
  <si>
    <t>PFLTFLE_US10.920.04.000</t>
  </si>
  <si>
    <t>PFLTFLE_US10.120.11.000</t>
  </si>
  <si>
    <t>PFLTFLE_US10.100.17.000</t>
  </si>
  <si>
    <t>FR8309846</t>
  </si>
  <si>
    <t>FR8317661</t>
  </si>
  <si>
    <t>PTEMPNA_US201RHOMVPPXPR67</t>
  </si>
  <si>
    <t>PTEMPNA_US201RHOMVPLXPR01</t>
  </si>
  <si>
    <t>H000003699</t>
  </si>
  <si>
    <t>FR8318640</t>
  </si>
  <si>
    <t>FR8319806</t>
  </si>
  <si>
    <t>ITEMPEU_003900000112 XXXCH70 INC BTKi-ONC AL MS</t>
  </si>
  <si>
    <t>CTEMPEU_1000IT10C06901 XXXField Force Oncology</t>
  </si>
  <si>
    <t>CTEMPEU_1000IT10C06903 XXXField Force Onco South</t>
  </si>
  <si>
    <t>CTEMPEU_1000IT10C01900 XXXISS Oncology</t>
  </si>
  <si>
    <t>ITEMPEU_001500000416 IT10CA1960 - 3110310000</t>
  </si>
  <si>
    <t>ITEMPEU_001500000417 IT10CA1960 - 3110320000</t>
  </si>
  <si>
    <t>ITEMPEU_001500000418 IT10CA1960 - 3110340000</t>
  </si>
  <si>
    <t>ITEMPEU_001500000419 IT10CA1960 - 3110350000</t>
  </si>
  <si>
    <t>CTEMPEU_1000IT10CV19MA XXXSales Promotion Avelumab</t>
  </si>
  <si>
    <t>PLEAN_X310131CH7615211 XXXTEP COM Hospitality</t>
  </si>
  <si>
    <t>CTEMPEU_1000IT10C06291 XXXField Force N&amp;I</t>
  </si>
  <si>
    <t>CTEMPEU_1000IT10C01200 XXXISS N&amp;I</t>
  </si>
  <si>
    <t>ITEMPEU_001500002650 New Product Launch ISS</t>
  </si>
  <si>
    <t>ITEMPEU_001500000468 IT10CH1260 - 3110310000</t>
  </si>
  <si>
    <t>ITEMPEU_001500000469 IT10CH1260 - 3110320000</t>
  </si>
  <si>
    <t>ITEMPEU_001500000470 IT10CH1260 - 3110340000</t>
  </si>
  <si>
    <t>ITEMPEU_001500000471 IT10CH1260 - 3110350000</t>
  </si>
  <si>
    <t>CTEMPEU_1000IT10CE6620 XXXFF Fertility Tecnologies KAM</t>
  </si>
  <si>
    <t>CTEMPEU_1000IT10CM6601 XXXField Force Fertility North</t>
  </si>
  <si>
    <t>CTEMPEU_1000IT10CM6602 XXXField Force Fertility South</t>
  </si>
  <si>
    <t>CTEMPEU_1000IT10CM6605 XXXField Force Fertility Centre</t>
  </si>
  <si>
    <t>CTEMPEU_1000IT10C01600 XXXISS Fert&amp;Saizen</t>
  </si>
  <si>
    <t>CTEMPEU_1000IT10CM1620 XXXISS Fert&amp;Saizen</t>
  </si>
  <si>
    <t>CTEMPEU_1000IT10CM1660 XXXSales Promotion Fertility</t>
  </si>
  <si>
    <t>ITEMPEU_001500000496 IT10CM1660 - 3110310000</t>
  </si>
  <si>
    <t>ITEMPEU_001500000497 IT10CM1660 - 3110320000</t>
  </si>
  <si>
    <t>ITEMPEU_001500000498 IT10CM1660 - 3110340000</t>
  </si>
  <si>
    <t>ITEMPEU_001500000499 IT10CM1660 - 3110350000</t>
  </si>
  <si>
    <t>CTEMPEU_1000IT10CN6609 XXXField Force Saizen</t>
  </si>
  <si>
    <t>ITEMPEU_001500000516 IT10CN1660 - 3110310000</t>
  </si>
  <si>
    <t>ITEMPEU_001500000517 IT10CN1660 - 3110320000</t>
  </si>
  <si>
    <t>ITEMPEU_001500000518 IT10CN1660 - 3110340000</t>
  </si>
  <si>
    <t>ITEMPEU_001500000519 IT10CN1660 - 3110350000</t>
  </si>
  <si>
    <t>CTEMPEU_1000IT10C06LA0 XXXLocal Affair Dept</t>
  </si>
  <si>
    <t>CTEMPEU_1000IT10C06801 XXXField Force Cardio</t>
  </si>
  <si>
    <t>CTEMPEU_1000IT10C06803 XXXField Force Eutirox</t>
  </si>
  <si>
    <t>CTEMPEU_1000IT10CN1620 XXXISS CM&amp;Thyroid</t>
  </si>
  <si>
    <t>CTEMPEU_1000IT10C01800 XXXISS Cardio</t>
  </si>
  <si>
    <t>CTEMPEU_1000IT10CC1861 XXXSales Promotion Cardio</t>
  </si>
  <si>
    <t>CTEMPEU_1000IT10CC186D XXXDigital SProm Cardio</t>
  </si>
  <si>
    <t>CTEMPEU_1000IT10CL126D XXXDigital SProm Eutirox</t>
  </si>
  <si>
    <t>ITEMPEU_001500002077 IT10CL1260 - 3110310000</t>
  </si>
  <si>
    <t>ITEMPEU_001500002079 IT10CL1260 - 3110340000</t>
  </si>
  <si>
    <t>ITEMPEU_001500002080 IT10CL1260 - 3110350000</t>
  </si>
  <si>
    <t>CTEMPEU_1000IT10C01970 XXXMedical Affairs Department Onco.</t>
  </si>
  <si>
    <t>CTEMPEU_1000IT10CA3900 XXXCT Erbitux</t>
  </si>
  <si>
    <t>CTEMPEU_1000IT10CA197S XXXMedical Non R&amp;D Oncology</t>
  </si>
  <si>
    <t>ITEMPEU_001500000420 IT10CA197S - 3110551000</t>
  </si>
  <si>
    <t>ITEMPEU_001500000421 IT10CA197S - 3110552000</t>
  </si>
  <si>
    <t>ITEMPEU_001500000422 IT10CA197S - 3110553000</t>
  </si>
  <si>
    <t>ITEMPEU_001500002800 IT10CV197S-3110552000</t>
  </si>
  <si>
    <t>ITEMPEU_001500002801 IT10CV197S-3110553000</t>
  </si>
  <si>
    <t>ITEMPEU_001500002802 IT10CV197S-3110554000</t>
  </si>
  <si>
    <t>CTEMPEU_1000IT10C01270 XXXMedical Affairs Department NDD</t>
  </si>
  <si>
    <t>CTEMPEU_1000IT10CH3200 XXXCT Mult Sc</t>
  </si>
  <si>
    <t>CTEMPEU_1000IT10CL3200 XXXCT Cladribina</t>
  </si>
  <si>
    <t>ITEMPEU_001300003323 Clad cross Study IT</t>
  </si>
  <si>
    <t>ITEMPEU_001500000480 IT10CH127S - 3110551000</t>
  </si>
  <si>
    <t>ITEMPEU_001500000481 IT10CH127S - 3110552000</t>
  </si>
  <si>
    <t>ITEMPEU_001500000482 IT10CH127S -  3110553000</t>
  </si>
  <si>
    <t>ITEMPEU_001500000483 IT10CH127S -3110554000</t>
  </si>
  <si>
    <t>CTEMPEU_1000IT10C01670 XXXMedical Affairs Department FE&amp;GM</t>
  </si>
  <si>
    <t>CTEMPEU_1000IT10CM3600 XXXClinical Trials Fertility</t>
  </si>
  <si>
    <t>ITEMPEU_001500000512 IT10CM167S - 3110551000</t>
  </si>
  <si>
    <t>ITEMPEU_001500000513 IT10CM167S - 3110552000</t>
  </si>
  <si>
    <t>ITEMPEU_001500000514 IT10CM167S -  3110553000</t>
  </si>
  <si>
    <t>CTEMPEU_1000IT10CN3600 XXXClinical Trials Endocrinology</t>
  </si>
  <si>
    <t>ITEMPEU_001500000524 IT10CN167S - 3110551000</t>
  </si>
  <si>
    <t>ITEMPEU_001500000525 IT10CN167S - 3110552000</t>
  </si>
  <si>
    <t>ITEMPEU_001500000527 IT10CN167S -3110554000</t>
  </si>
  <si>
    <t>CTEMPEU_1000IT10CC187S XXXMedical Non R&amp;D Cardio</t>
  </si>
  <si>
    <t>ITEMPEU_001500002151 IT10CL127S - 3110551000</t>
  </si>
  <si>
    <t>ITEMPEU_001500002153 IT10CL127S -  3110553000</t>
  </si>
  <si>
    <t>CTEMPEU_1000IT10C01M70 XXXMedical Affairs Department</t>
  </si>
  <si>
    <t>CTEMPEU_1000IT10C06NS0 XXXNursing Service</t>
  </si>
  <si>
    <t>CTEMPEU_1000IT10C01110 XXXMkt Centralized Activities</t>
  </si>
  <si>
    <t>CTEMPEU_1000IT10C08100 XXXManaging Director</t>
  </si>
  <si>
    <t>CTEMPEU_1000IT10C01BD0 XXXBusiness Development</t>
  </si>
  <si>
    <t>CTEMPEU_1000IT10C01BI0 XXXCommercial Operations</t>
  </si>
  <si>
    <t>ITEMPEU_001500000529 T10C01BD0 - 31102500000</t>
  </si>
  <si>
    <t>ITEMPEU_001500000530 IT10C01BI0 - 3110230000</t>
  </si>
  <si>
    <t>CTEMPEU_1000IT10C01HM0 XXXHealth Outcomes &amp; Market Access</t>
  </si>
  <si>
    <t>CTEMPEU_1000IT10C02TS0 XXXTender Services</t>
  </si>
  <si>
    <t>ITEMPEU_001500001194 IT10C01HM0 - 3110230000</t>
  </si>
  <si>
    <t>ITEMPEU_001500001801 IT10C02TS0_3110230000</t>
  </si>
  <si>
    <t>ITEMPEU_001500001980 IT10C09000_3110500000</t>
  </si>
  <si>
    <t>CTEMPEU_1000IT10C01RRE XXXREGISTRATION EXP- RA</t>
  </si>
  <si>
    <t>CTEMPEU_1000IT10C0835L XXXLitigation Expenses</t>
  </si>
  <si>
    <t>CTEMPEU_1000IT10C084FF XXXFormazione Finanziata</t>
  </si>
  <si>
    <t>CTEMPEU_1000IT10C09000 XXXSpecial Expenses of Selling</t>
  </si>
  <si>
    <t>CTEMPEU_1000AT10ADK510 XXXGRF Costs - rental costs/depreciation</t>
  </si>
  <si>
    <t>CTEMPEU_1000AT10MS0002 XXXSales Force Oncology</t>
  </si>
  <si>
    <t>CTEMPEU_1000AT10MS0007 XXXISS Oncology</t>
  </si>
  <si>
    <t>CTEMPEU_1000AT10MS0016 XXXSpecial Expenses of Selling Oncology</t>
  </si>
  <si>
    <t>ITEMPEU_003200000216 Erbitux other promo</t>
  </si>
  <si>
    <t>ITEMPEU_003200001554 Erbitux Medical Non R&amp;D Other</t>
  </si>
  <si>
    <t>ITEMPEU_003200003661 Bavencio UC Medical Non R&amp;D Other</t>
  </si>
  <si>
    <t>ITEMPEU_003200003665 Bavencio UC Other Promo</t>
  </si>
  <si>
    <t>ITEMPEU_003200003727 Tepotinib Other Promo</t>
  </si>
  <si>
    <t>CTEMPEU_1000AT10MS0003 XXXSales Force Neurology &amp; Immunology</t>
  </si>
  <si>
    <t>CTEMPEU_1000AT10MS0008 XXXISS Neurology &amp; Immunology</t>
  </si>
  <si>
    <t>CTEMPEU_1000AT10MS0015 XXXSpecial Expenses of Selling N&amp;I</t>
  </si>
  <si>
    <t>ITEMPEU_003200000119 Rebif (Multiple Sklerose) Promo Material</t>
  </si>
  <si>
    <t>ITEMPEU_003200000200 Rebif Medical Non R&amp;D Other</t>
  </si>
  <si>
    <t>ITEMPEU_003200002065 Cladribine other promo</t>
  </si>
  <si>
    <t>ITEMPEU_003200002067 Mavenclad Medical Non R&amp;D Other</t>
  </si>
  <si>
    <t>CTEMPEU_1000AT10MS0006 XXXISS GM&amp;CMC</t>
  </si>
  <si>
    <t>CTEMPEU_1000AT10MS0014 XXXSpecial Expenses of Selling GM&amp;CMC/F/</t>
  </si>
  <si>
    <t>ITEMPEU_003200000194 Concor (Cardiovascular) other promo</t>
  </si>
  <si>
    <t>ITEMPEU_003200000198 Schilddrüse (Thyroids) other promo</t>
  </si>
  <si>
    <t>ITEMPEU_003200000202 Saizen (Endo) other promo</t>
  </si>
  <si>
    <t>ITEMPEU_003200001555 Saizen Medical Non R&amp;D Other</t>
  </si>
  <si>
    <t>ITEMPEU_003200002049 Thyroids Medical Non R&amp;D Other</t>
  </si>
  <si>
    <t>ITEMPEU_003200002052 Concor Medical Non R&amp;D Other</t>
  </si>
  <si>
    <t>PLEAN_X370131AT5015200 XXXRG Ezmekly Promo &amp; advertising</t>
  </si>
  <si>
    <t>CTEMPEU_1000AT10RD0006 XXXMedical</t>
  </si>
  <si>
    <t>CTEMPEU_1000AT10RD0015 XXXISTs Mavenclad</t>
  </si>
  <si>
    <t>PLEAN_X370122AT5023200 XXXRO Ogsiveo Medical activities</t>
  </si>
  <si>
    <t>PLEAN_X370132AT5023200 XXXRG Ezmekly Medical activities</t>
  </si>
  <si>
    <t>CTEMPEU_1000AT10ADJ100 XXXManaging Director</t>
  </si>
  <si>
    <t>CTEMPEU_1000AT10ADK400 XXXCompliance</t>
  </si>
  <si>
    <t>CTEMPEU_1000AT10ADKG00 XXXOther Admin</t>
  </si>
  <si>
    <t>CTEMPEU_1000AT10MS0009 XXXMarket Access</t>
  </si>
  <si>
    <t>CTEMPEU_1000AT10MS0010 XXXCommunication</t>
  </si>
  <si>
    <t>CTEMPEU_1000AT10MS0020 XXXCommercial Excellence</t>
  </si>
  <si>
    <t>ITEMPEU_001500004341 Cost sharing PL with Pfizer</t>
  </si>
  <si>
    <t>ITEMPEU_001700005891 XXXXXA8 NDD Mark FF</t>
  </si>
  <si>
    <t>ITEMPEU_001700000587 XXXPL10 CONCOR-OTHER</t>
  </si>
  <si>
    <t>ITEMPEU_001700003739 XXXXXB4 GLUCO R1 MARK CONF Sponsorship</t>
  </si>
  <si>
    <t>ITEMPEU_001700003767 XXXB5 CARDIO R1 MARK CONF Sponsorship</t>
  </si>
  <si>
    <t>ITEMPEU_001700005449 XXXB5 CARDIO Mark HCP Agreements</t>
  </si>
  <si>
    <t>ITEMPEU_001700005838 XXXPL10 GLUCOPHAGE-OTHER</t>
  </si>
  <si>
    <t>ITEMPEU_001700005899 XXX77 THYR R1 MARK CONF Sponsorship</t>
  </si>
  <si>
    <t>CTEMPEU_1000PL10N08010 XXXFERTILITY TEAM - MARKETING</t>
  </si>
  <si>
    <t>CTEMPEU_1000PL10N08011 XXXFERTILITY TEAM - SALES</t>
  </si>
  <si>
    <t>CTEMPEU_1000PL10N09040 XXXSALES CM REG 4 SP</t>
  </si>
  <si>
    <t>CTEMPEU_1000PL10N09080 XXXSAL CM EXT</t>
  </si>
  <si>
    <t>ITEMPEU_001700003692 XXXA4 FERMark Other</t>
  </si>
  <si>
    <t>ITEMPEU_001700003763 XXXB5 CARDIO MED HCP Sponsorship</t>
  </si>
  <si>
    <t>ITEMPEU_001700003761 XXXB5 CARDIO MED Donations</t>
  </si>
  <si>
    <t>ITEMPEU_001700003693 XXXA8 NDD Med Ed Sponsorship of HCP</t>
  </si>
  <si>
    <t>ITEMPEU_001500003523 XXXMkt Access Mavenclad</t>
  </si>
  <si>
    <t>ITEMPEU_001500003538 XXXMkt Access Erbitux</t>
  </si>
  <si>
    <t>ITEMPEU_001700005688 XXXCommEx SFE</t>
  </si>
  <si>
    <t>CTEMPEU_1000PT10MR7201 XXXMarket Research</t>
  </si>
  <si>
    <t>CTEMPEU_1000PT10MA7305 XXXMAP Erbitux</t>
  </si>
  <si>
    <t>ITEMPEU_001500004343 Cost sharing SI with Pfizer</t>
  </si>
  <si>
    <t>ITEMPEU_001500003122 ERB Costs sharing health insurance</t>
  </si>
  <si>
    <t>PLEAN_X310101CH7615204 XXXERB COM Market Reviews/Research</t>
  </si>
  <si>
    <t>PLEAN_X310501CH7613200 XXXNE M Regionale WS/Symposien FachFULso</t>
  </si>
  <si>
    <t>PLEAN_X310201CH7610204 XXXFE Sales Promotion Fertility (not Pro</t>
  </si>
  <si>
    <t>PLEAN_X310201CH7611200 XXXFE M ARGUS Presse</t>
  </si>
  <si>
    <t>PLEAN_X310201CH7613204 XXXFE M 1?re Journ?e Romande</t>
  </si>
  <si>
    <t>PLEAN_X310201CH7613205 XXXFE M SGGG Congress Lugano</t>
  </si>
  <si>
    <t>PLEAN_X310201CH7613206 XXXFE M Womens Health</t>
  </si>
  <si>
    <t>ITEMPEU_001500003563 Cost sharing CZ with Pfizer</t>
  </si>
  <si>
    <t>ITEMPEU_001500003509 Cost sharing HU with Pfizer</t>
  </si>
  <si>
    <t>ITEMPEU_009000001695 FR40IC1759SE3110250000 FR40399007 RO</t>
  </si>
  <si>
    <t>ITEMPEU_001500004342 Cost sharing RO with Pfizer</t>
  </si>
  <si>
    <t>ITEMPEU_001500003581 Cost sharing SK with Pfizer</t>
  </si>
  <si>
    <t>CSCALA_1785$0000000060 Field Force</t>
  </si>
  <si>
    <t>CSCALA_1785$0000000100 Internal Sales Services</t>
  </si>
  <si>
    <t>CSCALA_1785$0000000110 Promotion project expenses</t>
  </si>
  <si>
    <t>CSCALA_1785$0000000410 External Affairs DK</t>
  </si>
  <si>
    <t>CSCALA_1785$0000000510 Commercial Excellence DK</t>
  </si>
  <si>
    <t>CSCALA_1785$0000000610 Market Access DK</t>
  </si>
  <si>
    <t>CSCALA_1785$100_1</t>
  </si>
  <si>
    <t>CSCALA_1785$100_103</t>
  </si>
  <si>
    <t>CSCALA_1785$100_104</t>
  </si>
  <si>
    <t>CSCALA_1785$100_502</t>
  </si>
  <si>
    <t>CSCALA_1785$100_63</t>
  </si>
  <si>
    <t>CSCALA_1785$100_64</t>
  </si>
  <si>
    <t>CSCALA_1785$100_68</t>
  </si>
  <si>
    <t>CSCALA_1785$100_69</t>
  </si>
  <si>
    <t>CSCALA_1785$100_70</t>
  </si>
  <si>
    <t>CSCALA_1785$100_711</t>
  </si>
  <si>
    <t>CSCALA_1785$100_72</t>
  </si>
  <si>
    <t>CSCALA_1785$100_74</t>
  </si>
  <si>
    <t>CSCALA_1785$100_740</t>
  </si>
  <si>
    <t>CSCALA_1785$100_75</t>
  </si>
  <si>
    <t>CSCALA_1785$110_301</t>
  </si>
  <si>
    <t>CSCALA_1785$110_302</t>
  </si>
  <si>
    <t>CSCALA_1785$110_303</t>
  </si>
  <si>
    <t>CSCALA_1785$110_304</t>
  </si>
  <si>
    <t>CSCALA_1785$110_306</t>
  </si>
  <si>
    <t>CSCALA_1785$110_307</t>
  </si>
  <si>
    <t>CSCALA_1785$110_313</t>
  </si>
  <si>
    <t>CSCALA_1785$110_322</t>
  </si>
  <si>
    <t>CSCALA_1785$110_323</t>
  </si>
  <si>
    <t>CSCALA_1785$110_332</t>
  </si>
  <si>
    <t>CSCALA_1785$110_355</t>
  </si>
  <si>
    <t>CSCALA_1785$110_68</t>
  </si>
  <si>
    <t>CSCALA_1785$110_957</t>
  </si>
  <si>
    <t>CSCALA_1785$110_958</t>
  </si>
  <si>
    <t>CSCALA_1785$110_960</t>
  </si>
  <si>
    <t>CSCALA_1785$110_989</t>
  </si>
  <si>
    <t>CSCALA_1785$110_990</t>
  </si>
  <si>
    <t>CSCALA_1785$410_390</t>
  </si>
  <si>
    <t>CSCALA_1785$410_501</t>
  </si>
  <si>
    <t>CSCALA_1785$410_71</t>
  </si>
  <si>
    <t>CSCALA_1785$410_846</t>
  </si>
  <si>
    <t>CSCALA_1785$510_73</t>
  </si>
  <si>
    <t>CSCALA_1785$60_61</t>
  </si>
  <si>
    <t>CSCALA_1785$60_62</t>
  </si>
  <si>
    <t>CSCALA_1785$60_68</t>
  </si>
  <si>
    <t>CSCALA_1785$60_69</t>
  </si>
  <si>
    <t>CSCALA_1785$60_70</t>
  </si>
  <si>
    <t>CSCALA_1785$60_75</t>
  </si>
  <si>
    <t>CSCALA_1785$0000000210 Medical Non-R&amp;D</t>
  </si>
  <si>
    <t>CSCALA_1785$0000000310 Medical programs - project expenses</t>
  </si>
  <si>
    <t>CSCALA_1785$210_100</t>
  </si>
  <si>
    <t>CSCALA_1785$210_307</t>
  </si>
  <si>
    <t>CSCALA_1785$210_322</t>
  </si>
  <si>
    <t>CSCALA_1785$210_330</t>
  </si>
  <si>
    <t>CSCALA_1785$210_332</t>
  </si>
  <si>
    <t>CSCALA_1785$210_933</t>
  </si>
  <si>
    <t>CSCALA_1785$210_989</t>
  </si>
  <si>
    <t>CSCALA_1785$210_992</t>
  </si>
  <si>
    <t>CSCALA_1785$210_998</t>
  </si>
  <si>
    <t>CSCALA_1785$300_66</t>
  </si>
  <si>
    <t>CSCALA_1785$300_703</t>
  </si>
  <si>
    <t>CSCALA_1785$300_708</t>
  </si>
  <si>
    <t>CSCALA_1785$300_710</t>
  </si>
  <si>
    <t>CSCALA_1785$300_711</t>
  </si>
  <si>
    <t>CSCALA_1785$300_715</t>
  </si>
  <si>
    <t>CSCALA_1785$310_399</t>
  </si>
  <si>
    <t>CSCALA_1785$310_777</t>
  </si>
  <si>
    <t>CSCALA_1785$310_793</t>
  </si>
  <si>
    <t>CSCALA_1785$310_796</t>
  </si>
  <si>
    <t>CSCALA_1785$0000000800 General Management</t>
  </si>
  <si>
    <t>CSCALA_1785$0000000860 Facilities</t>
  </si>
  <si>
    <t>CSCALA_1785$0000000999 General expenses-Finance</t>
  </si>
  <si>
    <t>CSCALA_1785$800_2</t>
  </si>
  <si>
    <t>CSCALA_1785$860_865</t>
  </si>
  <si>
    <t>CSCALA_1203$0000000110 commercial activities</t>
  </si>
  <si>
    <t>CSCALA_1203$0000006004 Medical Specialist</t>
  </si>
  <si>
    <t>CSCALA_1203$0000006025 Omni-Channel Engagement and Digital Lead</t>
  </si>
  <si>
    <t>ITEMPEU_001500003517 Cost sharing FI with Pfizer</t>
  </si>
  <si>
    <t>CSCALA_1203$0000006021 ISS Onco</t>
  </si>
  <si>
    <t>CSCALA_1203$1106_ICR</t>
  </si>
  <si>
    <t>CSCALA_1203$0000004260</t>
  </si>
  <si>
    <t>CSCALA_1203$0000004280 Avelumab</t>
  </si>
  <si>
    <t>CSCALA_1203$0000005008 Head of MAP</t>
  </si>
  <si>
    <t>CSCALA_1203$0000008100 Marketing materials (outsourced ser</t>
  </si>
  <si>
    <t>CSCALA_1203$0000004147 Medical Manager N&amp;I.</t>
  </si>
  <si>
    <t>CSCALA_1203$1004_ICR</t>
  </si>
  <si>
    <t>CSCALA_1203$0000006001 Customer Engagement Lead</t>
  </si>
  <si>
    <t>CSCALA_1203$0000004143 KAM NDD West</t>
  </si>
  <si>
    <t>CSCALA_1203$0000004255</t>
  </si>
  <si>
    <t>CSCALA_1203$0000004270</t>
  </si>
  <si>
    <t>CSCALA_1203$0000004300 Cladribine</t>
  </si>
  <si>
    <t>CSCALA_1203$0000004301</t>
  </si>
  <si>
    <t>CSCALA_1203$0000004302</t>
  </si>
  <si>
    <t>CSCALA_1203$0000005005 KAM NDD East</t>
  </si>
  <si>
    <t>CSCALA_1203$0000006010 Training &amp; Content Manager</t>
  </si>
  <si>
    <t>CSCALA_1203$0000006015 BU Head &amp; Oncology lead</t>
  </si>
  <si>
    <t>CSCALA_1203$0000006003 Endo</t>
  </si>
  <si>
    <t>CSCALA_1203$0000004133 KAM Endo&amp;Fertility</t>
  </si>
  <si>
    <t>CSCALA_1203$0000004216</t>
  </si>
  <si>
    <t>CSCALA_1203$0000004303</t>
  </si>
  <si>
    <t>CSCALA_1203$0000004304</t>
  </si>
  <si>
    <t>CSCALA_1203$0000004305</t>
  </si>
  <si>
    <t>CSCALA_1203$0000004306</t>
  </si>
  <si>
    <t>CSCALA_1203$0000004307</t>
  </si>
  <si>
    <t>CSCALA_1203$0000004308</t>
  </si>
  <si>
    <t>CSCALA_1203$0000006011 Business Project Officer / Ferti&amp;Endo</t>
  </si>
  <si>
    <t>CSCALA_1203$0000000210 Medical non R&amp;D</t>
  </si>
  <si>
    <t>CSCALA_1203$0000000310 Medical programs</t>
  </si>
  <si>
    <t>CSCALA_1203$0000006014 Medical Director</t>
  </si>
  <si>
    <t>CSCALA_1203$0000006019 Patient Centricity</t>
  </si>
  <si>
    <t>CSCALA_1203$0000002003 Patient Centricity Lead</t>
  </si>
  <si>
    <t>CSCALA_1203$0000001006 Managing Director/GM</t>
  </si>
  <si>
    <t>CSCALA_1203$1006_HP1</t>
  </si>
  <si>
    <t>CSCALA_1203$0000006016 Commercial Excellence Manager</t>
  </si>
  <si>
    <t>CSCALA_1203$0000006012 Senior Market Access Manager</t>
  </si>
  <si>
    <t>CSCALA_1203$0000006017 Head of  Governmental Affairs &amp; Communic</t>
  </si>
  <si>
    <t>CSCALA_1203$0000008000 Device management</t>
  </si>
  <si>
    <t>CSCALA_1203$0000001001 Administration summer help</t>
  </si>
  <si>
    <t>CSCALA_1203$0000001004 Office Manager</t>
  </si>
  <si>
    <t>CSCALA_1203$0000001101</t>
  </si>
  <si>
    <t>CSCALA_1203$0000001106</t>
  </si>
  <si>
    <t>CSCALA_1203$0000006018 Office help</t>
  </si>
  <si>
    <t>ITEMPEU_001500003521 Cost sharing NO with Pfizer</t>
  </si>
  <si>
    <t>CSCALA_1786$0000000060 Field Force</t>
  </si>
  <si>
    <t>CSCALA_1786$0000000100 Internal Sales Services</t>
  </si>
  <si>
    <t>CSCALA_1786$0000000110 Commercial activities</t>
  </si>
  <si>
    <t>CSCALA_1786$0000000500 Communication</t>
  </si>
  <si>
    <t>CSCALA_1786$100_100</t>
  </si>
  <si>
    <t>CSCALA_1786$100_116</t>
  </si>
  <si>
    <t>CSCALA_1786$100_117</t>
  </si>
  <si>
    <t>CSCALA_1786$100_118</t>
  </si>
  <si>
    <t>CSCALA_1786$100_125</t>
  </si>
  <si>
    <t>CSCALA_1786$100_126</t>
  </si>
  <si>
    <t>CSCALA_1786$100_127</t>
  </si>
  <si>
    <t>CSCALA_1786$100_128</t>
  </si>
  <si>
    <t>CSCALA_1786$100_129</t>
  </si>
  <si>
    <t>CSCALA_1786$100_130</t>
  </si>
  <si>
    <t>CSCALA_1786$110_303</t>
  </si>
  <si>
    <t>CSCALA_1786$110_304</t>
  </si>
  <si>
    <t>CSCALA_1786$110_307</t>
  </si>
  <si>
    <t>CSCALA_1786$110_308</t>
  </si>
  <si>
    <t>CSCALA_1786$110_921</t>
  </si>
  <si>
    <t>CSCALA_1786$110_922</t>
  </si>
  <si>
    <t>CSCALA_1786$110_923</t>
  </si>
  <si>
    <t>CSCALA_1786$110_926</t>
  </si>
  <si>
    <t>CSCALA_1786$110_927</t>
  </si>
  <si>
    <t>CSCALA_1786$110_928</t>
  </si>
  <si>
    <t>CSCALA_1786$110_931</t>
  </si>
  <si>
    <t>CSCALA_1786$500_949</t>
  </si>
  <si>
    <t>CSCALA_1786$500_950</t>
  </si>
  <si>
    <t>CSCALA_1786$500_951</t>
  </si>
  <si>
    <t>CSCALA_1786$60_102</t>
  </si>
  <si>
    <t>CSCALA_1786$60_108</t>
  </si>
  <si>
    <t>CSCALA_1786$60_116</t>
  </si>
  <si>
    <t>CSCALA_1786$60_119</t>
  </si>
  <si>
    <t>CSCALA_1786$60_120</t>
  </si>
  <si>
    <t>CSCALA_1786$60_305</t>
  </si>
  <si>
    <t>CSCALA_1786$60_306</t>
  </si>
  <si>
    <t>CSCALA_1786$60_308</t>
  </si>
  <si>
    <t>CSCALA_1786$0000000210 Medical Non-R&amp;D</t>
  </si>
  <si>
    <t>CSCALA_1786$0000000300 Medical</t>
  </si>
  <si>
    <t>CSCALA_1786$210_202</t>
  </si>
  <si>
    <t>CSCALA_1786$210_203</t>
  </si>
  <si>
    <t>CSCALA_1786$210_205</t>
  </si>
  <si>
    <t>CSCALA_1786$210_207</t>
  </si>
  <si>
    <t>CSCALA_1786$210_306</t>
  </si>
  <si>
    <t>CSCALA_1786$210_308</t>
  </si>
  <si>
    <t>CSCALA_1786$210_310</t>
  </si>
  <si>
    <t>CSCALA_1786$210_311</t>
  </si>
  <si>
    <t>CSCALA_1786$210_524</t>
  </si>
  <si>
    <t>CSCALA_1786$210_526</t>
  </si>
  <si>
    <t>CSCALA_1786$210_530</t>
  </si>
  <si>
    <t>CSCALA_1786$210_934</t>
  </si>
  <si>
    <t>CSCALA_1786$210_935</t>
  </si>
  <si>
    <t>CSCALA_1786$210_940</t>
  </si>
  <si>
    <t>CSCALA_1786$210_942</t>
  </si>
  <si>
    <t>CSCALA_1786$210_945</t>
  </si>
  <si>
    <t>CSCALA_1786$300_101</t>
  </si>
  <si>
    <t>CSCALA_1786$300_106</t>
  </si>
  <si>
    <t>CSCALA_1786$300_110</t>
  </si>
  <si>
    <t>CSCALA_1786$300_113</t>
  </si>
  <si>
    <t>CSCALA_1786$300_114</t>
  </si>
  <si>
    <t>CSCALA_1786$300_115</t>
  </si>
  <si>
    <t>CSCALA_1786$300_122</t>
  </si>
  <si>
    <t>CSCALA_1786$300_123</t>
  </si>
  <si>
    <t>CSCALA_1786$310_777</t>
  </si>
  <si>
    <t>ITEMPEU_001300003324 Clad cross Study NO</t>
  </si>
  <si>
    <t>CSCALA_1786$0000000310 Medical programs</t>
  </si>
  <si>
    <t>CSCALA_1786$0000000850 Other Admin</t>
  </si>
  <si>
    <t>CSCALA_1786$850_107</t>
  </si>
  <si>
    <t>CSCALA_1786$850_119</t>
  </si>
  <si>
    <t>CSCALA_1786$850_120</t>
  </si>
  <si>
    <t>CSCALA_1786$860_110</t>
  </si>
  <si>
    <t>CSCALA_1786$860_123</t>
  </si>
  <si>
    <t>CSCALA_1212$0000000060 Field Force</t>
  </si>
  <si>
    <t>CSCALA_1212$0000000300 Medical</t>
  </si>
  <si>
    <t>CSCALA_1212$0000008600 Facilities Medical Device</t>
  </si>
  <si>
    <t>CSCALA_1212$0000001000 Internal Sales Services</t>
  </si>
  <si>
    <t>CSCALA_1212$0000001009 ISS NDD</t>
  </si>
  <si>
    <t>CSCALA_1212$0000001010 ISS NDD</t>
  </si>
  <si>
    <t>CSCALA_1212$0000001011 ISS NDD</t>
  </si>
  <si>
    <t>CSCALA_1212$0000006009 ABM Oncology</t>
  </si>
  <si>
    <t>CSCALA_1212$0000006003 Field NDD/Cladribine PM</t>
  </si>
  <si>
    <t>CSCALA_1212$0000006004 Field NDD/Cladribine PM</t>
  </si>
  <si>
    <t>CSCALA_1212$0000006005 Field NDD/Cladribine KAM</t>
  </si>
  <si>
    <t>CSCALA_1212$0000006006 Field NDD/Cladribine KAM</t>
  </si>
  <si>
    <t>CSCALA_1212$0000000510 Market Access</t>
  </si>
  <si>
    <t>CSCALA_1212$0000000610 PR/PAG</t>
  </si>
  <si>
    <t>CSCALA_1212$0000001005 ISS NDD</t>
  </si>
  <si>
    <t>CSCALA_1212$0000006002 Field Fertility KAM Fert</t>
  </si>
  <si>
    <t>CSCALA_1212$0000006007 Field Fertility KAM Fert</t>
  </si>
  <si>
    <t>CSCALA_1212$0000006008 ABM Fertility</t>
  </si>
  <si>
    <t>CSCALA_1212$0000001007 ISS Fertility</t>
  </si>
  <si>
    <t>CSCALA_1212$0000000210 Medical non R&amp;D</t>
  </si>
  <si>
    <t>CSCALA_1212$0000000310 Medical programs - project expenses</t>
  </si>
  <si>
    <t>CSCALA_1212$0000003000 Medical Medical dir</t>
  </si>
  <si>
    <t>CSCALA_1212$0000003001 Medical Medical assistant</t>
  </si>
  <si>
    <t>CSCALA_1212$0000003002 Medical Medical assistant</t>
  </si>
  <si>
    <t>CSCALA_1212$0000003003 Medical Medical Project</t>
  </si>
  <si>
    <t>CSCALA_1212$0000003030 PSC Center SE</t>
  </si>
  <si>
    <t>CSCALA_1212$0000003010 Medical Oncology</t>
  </si>
  <si>
    <t>CSCALA_1212$0000003011 FF KAM Onco</t>
  </si>
  <si>
    <t>CSCALA_1212$0000003012 Medical Specialist</t>
  </si>
  <si>
    <t>CSCALA_1212$0000003005 Medical NDD</t>
  </si>
  <si>
    <t>CSCALA_1212$0000003006 Medical NDD</t>
  </si>
  <si>
    <t>CSCALA_1212$0000003007 Medical NDD MSL Mavenclad</t>
  </si>
  <si>
    <t>CSCALA_1212$0000003008 Medical NDD MSL Mavenclad</t>
  </si>
  <si>
    <t>CSCALA_1212$0000003004 Medical Fertility/Endocri</t>
  </si>
  <si>
    <t>CSCALA_1212$0000003009 MSL Endo</t>
  </si>
  <si>
    <t>CSCALA_1212$0000008010 General management</t>
  </si>
  <si>
    <t>CSCALA_1212$0000001001 ISS Market access</t>
  </si>
  <si>
    <t>CSCALA_1212$0000001002 ISS Market access</t>
  </si>
  <si>
    <t>CSCALA_1212$0000001003 ISS Market access</t>
  </si>
  <si>
    <t>CSCALA_1212$0000001004 ISS Market access</t>
  </si>
  <si>
    <t>CSCALA_1212$0000000410 Communication</t>
  </si>
  <si>
    <t>CSCALA_1212$0000001012 Brand and Content Manager</t>
  </si>
  <si>
    <t>CSCALA_1082$0000000012</t>
  </si>
  <si>
    <t>CSCALA_1082$0000000021 Evija Buksa</t>
  </si>
  <si>
    <t>CSCALA_1082$0000000704 Other Admin</t>
  </si>
  <si>
    <t>CSCALA_1082$0000004020</t>
  </si>
  <si>
    <t>CSCALA_1082$0000004021</t>
  </si>
  <si>
    <t>CSCALA_1082$0000000003</t>
  </si>
  <si>
    <t>CSCALA_1082$0000004011</t>
  </si>
  <si>
    <t>CSCALA_1082$0000004018</t>
  </si>
  <si>
    <t>CSCALA_1082$0000004901</t>
  </si>
  <si>
    <t>CSCALA_1082$0000004999</t>
  </si>
  <si>
    <t>CSCALA_1082$4011_315</t>
  </si>
  <si>
    <t>CSCALA_1082$4901_110</t>
  </si>
  <si>
    <t>CSCALA_1082$0000000011</t>
  </si>
  <si>
    <t>CSCALA_1082$0000000010</t>
  </si>
  <si>
    <t>CSCALA_1082$0000000002</t>
  </si>
  <si>
    <t>CSCALA_1086$0000000002</t>
  </si>
  <si>
    <t>CSCALA_1086$0000000007</t>
  </si>
  <si>
    <t>CSCALA_1086$0000000009</t>
  </si>
  <si>
    <t>CSCALA_1086$0000000014</t>
  </si>
  <si>
    <t>CSCALA_1086$0000000850</t>
  </si>
  <si>
    <t>CSCALA_1086$0000000013</t>
  </si>
  <si>
    <t>CSCALA_1086$0000000018</t>
  </si>
  <si>
    <t>CSCALA_1086$0000000019</t>
  </si>
  <si>
    <t>CSCALA_1086$0000000020</t>
  </si>
  <si>
    <t>CSCALA_1086$0000000021 Evija Buksa</t>
  </si>
  <si>
    <t>CSCALA_1086$0000000701 Office expenses</t>
  </si>
  <si>
    <t>CSCALA_1086$0000004011</t>
  </si>
  <si>
    <t>CSCALA_1086$0000004012</t>
  </si>
  <si>
    <t>CSCALA_1086$0000004018</t>
  </si>
  <si>
    <t>CSCALA_1086$0000004020</t>
  </si>
  <si>
    <t>CSCALA_1086$0000004021</t>
  </si>
  <si>
    <t>CSCALA_1086$0000004901</t>
  </si>
  <si>
    <t>CSCALA_1086$4020_515</t>
  </si>
  <si>
    <t>CSCALA_1086$0000000006</t>
  </si>
  <si>
    <t>CSCALA_1086$0000000008</t>
  </si>
  <si>
    <t>CSCALA_1086$0000000017</t>
  </si>
  <si>
    <t>CSCALA_1086$0000000016</t>
  </si>
  <si>
    <t>CSCALA_1085$0000000014</t>
  </si>
  <si>
    <t>CSCALA_1085$0000000026</t>
  </si>
  <si>
    <t>CSCALA_1085$0000000033</t>
  </si>
  <si>
    <t>CSCALA_1085$0000000027</t>
  </si>
  <si>
    <t>CSCALA_1085$0000000040</t>
  </si>
  <si>
    <t>CSCALA_1085$0000000043</t>
  </si>
  <si>
    <t>CSCALA_1085$0000000044 Office Manager</t>
  </si>
  <si>
    <t>CSCALA_1085$0000000701 Office expenses</t>
  </si>
  <si>
    <t>CSCALA_1085$0000004008</t>
  </si>
  <si>
    <t>CSCALA_1085$0000004011</t>
  </si>
  <si>
    <t>CSCALA_1085$0000004018</t>
  </si>
  <si>
    <t>CSCALA_1085$0000004020</t>
  </si>
  <si>
    <t>CSCALA_1085$0000004901</t>
  </si>
  <si>
    <t>CSCALA_1085$0000004902</t>
  </si>
  <si>
    <t>CSCALA_1085$4011_304</t>
  </si>
  <si>
    <t>CSCALA_1085$4020_111</t>
  </si>
  <si>
    <t>CSCALA_1085$4901_701</t>
  </si>
  <si>
    <t>CSCALA_1085$0000000012</t>
  </si>
  <si>
    <t>CSCALA_1085$0000000016</t>
  </si>
  <si>
    <t>CSCALA_1085$0000000011</t>
  </si>
  <si>
    <t>CSCALA_1085$0000000038</t>
  </si>
  <si>
    <t>CSCALA_1085$0000000041</t>
  </si>
  <si>
    <t>CSCALA_1085$0000000021</t>
  </si>
  <si>
    <t>CSCALA_1085$0000000800</t>
  </si>
  <si>
    <t>ITEMPEU_003200003065 Other M&amp;S _ IQ _ NDD</t>
  </si>
  <si>
    <t>ITEMPEU_003200003064 Other M&amp;S _ IQ_ Fertility</t>
  </si>
  <si>
    <t>ITEMPEU_003200002654 Other M&amp;S _ IQ_ Diabetes</t>
  </si>
  <si>
    <t>ITEMPEU_003200002823 Other M&amp;S _ IQ_ Thyroid</t>
  </si>
  <si>
    <t>ITEMPEU_003200003195 Other M&amp;S _ IQ _ Cardio</t>
  </si>
  <si>
    <t>ITEMPEU_003200001284 AE10-R&amp;D-Registration-IQ - Fertility</t>
  </si>
  <si>
    <t>ITEMPEU_003200001282 AE10-R&amp;D-Registration-IQ - Diabetes</t>
  </si>
  <si>
    <t>CTEMPEU_1000AE10MSIQ01 AE10-MS-OIC-Field Force - Iraq</t>
  </si>
  <si>
    <t>CTEMPEU_1000AE10MSNE17 MS-OIC-ISS-QA-Neast</t>
  </si>
  <si>
    <t>CTEMPEU_1000AE10MSIR07 AE10-MS-OIC-IR-FF-A8</t>
  </si>
  <si>
    <t>CTEMPEU_1000AE10MSIR03 AE10-MS-OIC-IR-FF-Fertility</t>
  </si>
  <si>
    <t>CTEMPEU_1000AE10MSIR04 AE10-MS-OIC-IR-FF-Diabetes</t>
  </si>
  <si>
    <t>CTEMPEU_1000AE10MSIR05 AE10-MS-OIC-IR-FF-B5</t>
  </si>
  <si>
    <t>ITEMPEU_003200001276 AE10-R&amp;D-Registration-IR - Fertility</t>
  </si>
  <si>
    <t>CTEMPEU_1000AE10MSIR01 AE10-MS-OIC-Field Force - Iran</t>
  </si>
  <si>
    <t>ITEMPEU_003200001340 AE10-R&amp;D-Registration-JO - Fertility</t>
  </si>
  <si>
    <t>CTEMPEU_1000AE10MSJO01 AE10-MS-OIC-Field Force - Jordan</t>
  </si>
  <si>
    <t>CTEMPEU_1000AE10MSJO02 AE10-MS-OIC-JO-FF-Onco</t>
  </si>
  <si>
    <t>CTEMPEU_1000AE10MSJO03 AE10-MS-OIC-JO-FF-Fertility</t>
  </si>
  <si>
    <t>CTEMPEU_1000AE10MSJO04 AE10-MS-OIC-JO-FF-CMC</t>
  </si>
  <si>
    <t>CTEMPEU_1000AE10MSJO05 AE10-MS-OIC-JO-FF-Cardio</t>
  </si>
  <si>
    <t>CTEMPEU_1000AE10MSJO07 AE10-MS-OIC-JO-FF-NDD</t>
  </si>
  <si>
    <t>ITEMPEU_003200003648 Other M&amp;S _ LB_ NDD</t>
  </si>
  <si>
    <t>ITEMPEU_003200000576 AE10-R&amp;D-Local-LB - Diabetes</t>
  </si>
  <si>
    <t>ITEMPEU_003200001289 AE10-R&amp;D-Registration-LB - Cardiovascula</t>
  </si>
  <si>
    <t>CTEMPEU_1000AE10MSLB01 AE10-MS-OIC-Field Force - Lebanon</t>
  </si>
  <si>
    <t>CTEMPEU_1000AE10MSLB02 AE10-MS-OIC-LB-FF-Onco</t>
  </si>
  <si>
    <t>CTEMPEU_1000AE10MSLB03 AE10-MS-OIC-LB-FF- Fertility</t>
  </si>
  <si>
    <t>CTEMPEU_1000AE10MSLB07 AE10-MS-OIC-LB-FF-NDD</t>
  </si>
  <si>
    <t>ITEMPEU_003200003967 AE10 - FF - LY - Onco</t>
  </si>
  <si>
    <t>ITEMPEU_003200004011 AE10 - FF - LY - Fertility</t>
  </si>
  <si>
    <t>ITEMPEU_003200004073 AE10 - FF - LY - CME</t>
  </si>
  <si>
    <t>ITEMPEU_003200004074 AE10 - FF - LY - Neur</t>
  </si>
  <si>
    <t>ITEMPEU_003200003972 AE10 - ISS - LY - Onco</t>
  </si>
  <si>
    <t>ITEMPEU_003200004088 AE10 - ISS - LY - CME</t>
  </si>
  <si>
    <t>ITEMPEU_003200004090 AE10 - ISS - LY - Shared</t>
  </si>
  <si>
    <t>ITEMPEU_003200004019 AE10 - SP - Other Promo - Fertility - LY</t>
  </si>
  <si>
    <t>ITEMPEU_003200004150 AE10 - SP - Other Promo - LY - Shared</t>
  </si>
  <si>
    <t>PLEAN_X310101CH7610200 XXXERB COM Reprints</t>
  </si>
  <si>
    <t>PLEAN_X310101CH7610203 XXXERB COM Patient Support</t>
  </si>
  <si>
    <t>PLEAN_X310101CH7610204 XXXERB COM Literature Subscriptions</t>
  </si>
  <si>
    <t>PLEAN_X310101CH7611200 XXXERB COM Advertisement</t>
  </si>
  <si>
    <t>PLEAN_X310101CH7611201 XXXERB COM PR</t>
  </si>
  <si>
    <t>PLEAN_X310101CN5013360 XXXERB COM C&amp;E CRC Guideline tour speaki</t>
  </si>
  <si>
    <t>PLEAN_X310101DE6230410 XXX</t>
  </si>
  <si>
    <t>ITEMPEU_003200004005 AE10 - REG - LY - Thyroid</t>
  </si>
  <si>
    <t>ITEMPEU_003200004027 AE10 - REG - LY - Fertility</t>
  </si>
  <si>
    <t>ITEMPEU_003200004044 AE10 - REG - LY - Diab</t>
  </si>
  <si>
    <t>ITEMPEU_003200004056 AE10 - REG - LY - Cardio</t>
  </si>
  <si>
    <t>ITEMPEU_003200003773 AE10_M&amp;S Other - Onc - LY</t>
  </si>
  <si>
    <t>ITEMPEU_003200003895 AE10-MS-OIC-SP-PS- Cong/event-Maven</t>
  </si>
  <si>
    <t>ITEMPEU_003200003453 Other M&amp;S _ PS_ Fertility</t>
  </si>
  <si>
    <t>CTEMPEU_1000AE10MSPA01 AE10-MS-OIC-Field Force - Palestine</t>
  </si>
  <si>
    <t>CTEMPEU_1000AE10MSPA03 AE10-MS-OIC-PS-FF-Ferti.&amp;NDD</t>
  </si>
  <si>
    <t>CTEMPEU_1000AE10MSPA04 AE10-MS-OIC-PS-FF-CMC</t>
  </si>
  <si>
    <t>CTEMPEU_1000AE10MSPA05 AE10- MS-OIC-PS-FF-Cardiology</t>
  </si>
  <si>
    <t>ITEMPEU_003200003055 Other M&amp;S _ SY _ NDD</t>
  </si>
  <si>
    <t>ITEMPEU_003200003054 Other M&amp;S _ SY_ Fertility</t>
  </si>
  <si>
    <t>ITEMPEU_003200003058 Other M&amp;S _ SY _ Onco</t>
  </si>
  <si>
    <t>ITEMPEU_003200003056 Other M&amp;S _ SY _ Thyr</t>
  </si>
  <si>
    <t>ITEMPEU_003200001349 AE10-R&amp;D-Registration-SY - MultSC</t>
  </si>
  <si>
    <t>CTEMPEU_1000AE10MSSY01 AE10-MS-OIC-Field Force - Syria</t>
  </si>
  <si>
    <t>CTEMPEU_1000AE10MSSY02 AE10-MS-OIC-SY-FF-Onco&amp;NDD</t>
  </si>
  <si>
    <t>CTEMPEU_1000AE10MSSY03 AE10- MS-OIC-SY-FF-Fertility</t>
  </si>
  <si>
    <t>CTEMPEU_1000AE10MSSY04 XXXAE10-MS-OIC-SY-FF-CMC</t>
  </si>
  <si>
    <t>CTEMPEU_1000AE10MSNE13 AE10-MS-OIC-ISS FERTILITY&amp; NDD NE</t>
  </si>
  <si>
    <t>CTEMPEU_1000AE10MSNE12 AE10-MS-OIC-ISS ONCOLOGY NE</t>
  </si>
  <si>
    <t>CTEMPEU_1000AE10MSIC20 AE10-MS-OIC-ISS-NE-Cardio</t>
  </si>
  <si>
    <t>CTEMPEU_1000AE10MSNE11 AE10-MS-OIC-ISS CMC NE</t>
  </si>
  <si>
    <t>CTEMPEU_1000AE10MSNE15 AE10-MS-OIC-LRD- NE Medical</t>
  </si>
  <si>
    <t>ITEMPEU_003200003219 Receivable Allowance -IR-THYR</t>
  </si>
  <si>
    <t>CTEMPEU_1000AE10MSNE21 MS-OIC-ISS-C.Excell</t>
  </si>
  <si>
    <t>CTEMPEU_1000AE10MSNE20 AE10-MS-OIC-ISS Near East</t>
  </si>
  <si>
    <t>ITEMPEU_003200003491 AE10_Legal &amp; Other _ Neast</t>
  </si>
  <si>
    <t>CTEMPEU_1000AE10MSAE16 MS-OIC-ISS-NE MA/COM</t>
  </si>
  <si>
    <t>CTEMPEU_1000AE10MSNE14 AE10-MS-OIC-ISS SFE NE</t>
  </si>
  <si>
    <t>CTEMPEU_1000AE10MSNE16 Events Manager Neast</t>
  </si>
  <si>
    <t>CTEMPEU_1000AE10MSFS10 ISS - FS - Shared</t>
  </si>
  <si>
    <t>ITEMPEU_003200003968 AE10 - FF - FS - Onco</t>
  </si>
  <si>
    <t>ITEMPEU_003200004012 AE10 - FF - FS - Fertility</t>
  </si>
  <si>
    <t>ITEMPEU_003200004070 AE10 - FF - FS - CME</t>
  </si>
  <si>
    <t>ITEMPEU_003200004072 AE10 - FF - FS - Shared</t>
  </si>
  <si>
    <t>ITEMPEU_003200003987 AE10 - REG - FS - Onco</t>
  </si>
  <si>
    <t>ITEMPEU_003200004131 AE10 - REG - FS - CME</t>
  </si>
  <si>
    <t>ITEMPEU_003200004133 AE10 - REG - FS - Shared</t>
  </si>
  <si>
    <t>CTEMPEU_1000AE10MSWA02 FF - WA - Diab</t>
  </si>
  <si>
    <t>ITEMPEU_003200003737 AE10_AO_FF_Thy</t>
  </si>
  <si>
    <t>ITEMPEU_003200003738 AE10_AO_FF_Diab</t>
  </si>
  <si>
    <t>ITEMPEU_003200003739 AE10_AO_FF_Cardio</t>
  </si>
  <si>
    <t>ITEMPEU_003200003741 AE10_NG_FF_Diab</t>
  </si>
  <si>
    <t>ITEMPEU_003200003742 AE10_NG_FF_Cardio</t>
  </si>
  <si>
    <t>ITEMPEU_003200003970 AE10 - FF - WA - Onco</t>
  </si>
  <si>
    <t>ITEMPEU_003200004079 AE10 - FF - WA - CME</t>
  </si>
  <si>
    <t>ITEMPEU_003200004080 AE10 - FF - WA - Neur</t>
  </si>
  <si>
    <t>ITEMPEU_003200004081 AE10 - FF - WA - Shared</t>
  </si>
  <si>
    <t>ITEMPEU_003200003743 AE10_AO_ISS_Thy</t>
  </si>
  <si>
    <t>ITEMPEU_003200003744 AE10_AO_ISS_GMKGaA</t>
  </si>
  <si>
    <t>ITEMPEU_003200003745 AE10_AO_ISS_Diab</t>
  </si>
  <si>
    <t>ITEMPEU_003200003746 AE10_AO_ISS_Cardio</t>
  </si>
  <si>
    <t>ITEMPEU_003200003747 AE10 - ISS - WA - Fertility</t>
  </si>
  <si>
    <t>ITEMPEU_003200003748 AE10_NG_ISS_Diab</t>
  </si>
  <si>
    <t>ITEMPEU_003200003749 AE10_NG_ISS_Cardio</t>
  </si>
  <si>
    <t>ITEMPEU_003200003975 AE10 - ISS - WA - Onco</t>
  </si>
  <si>
    <t>ITEMPEU_003200004094 AE10 - ISS - WA - CME</t>
  </si>
  <si>
    <t>ITEMPEU_003200004095 AE10 - ISS - WA - Neur</t>
  </si>
  <si>
    <t>ITEMPEU_003200004096 AE10 - ISS - WA - Shared</t>
  </si>
  <si>
    <t>ITEMPEU_003200003759 AE10_SP - Other Promo - WA - Diab</t>
  </si>
  <si>
    <t>ITEMPEU_003200003760 AE10_SP - Other Promo - WA - Cardio</t>
  </si>
  <si>
    <t>ITEMPEU_003200003998 AE10 - SP - Other Promo - WA - Thyroid</t>
  </si>
  <si>
    <t>CTEMPEU_1000AE10MSWA01 FF - WA - Fert</t>
  </si>
  <si>
    <t>ITEMPEU_003200003740 AE10 - FF - WA - Fertility</t>
  </si>
  <si>
    <t>ITEMPEU_003200003750 AE10_NG_Pro Mat_Onc</t>
  </si>
  <si>
    <t>ITEMPEU_003200003751 AE10_NG_Pro Mat_Fert</t>
  </si>
  <si>
    <t>ITEMPEU_003200003752 AE10 - SP - Pro Mat - WA - Diab</t>
  </si>
  <si>
    <t>ITEMPEU_003200003753 AE10_SP - Pro Mat - WA - Cardio</t>
  </si>
  <si>
    <t>ITEMPEU_003200003754 AE10_NG_Cong/events_Onc</t>
  </si>
  <si>
    <t>ITEMPEU_003200003755 AE10_NG_Cong/events_Fert</t>
  </si>
  <si>
    <t>ITEMPEU_003200003756 AE10_Congs/events - WA - Diab</t>
  </si>
  <si>
    <t>ITEMPEU_003200003757 AE10_SP - Congs/events - WA - Cardio</t>
  </si>
  <si>
    <t>ITEMPEU_003200003758 NG_Other Prom_Fert</t>
  </si>
  <si>
    <t>ITEMPEU_003200003887 AE10-SP - Congs/events - AO - Thy</t>
  </si>
  <si>
    <t>ITEMPEU_003200003888 AE10-AO-MS-Cong/event- Onc</t>
  </si>
  <si>
    <t>ITEMPEU_003200003930 AE10-SP - Congs/events - AO - Cardio</t>
  </si>
  <si>
    <t>ITEMPEU_003200003980 AE10 - SP - Other Promo - WA - Onco</t>
  </si>
  <si>
    <t>ITEMPEU_003200004155 AE10 - SP - Other Promo - WA - CME</t>
  </si>
  <si>
    <t>ITEMPEU_003200004156 AE10 - SP - Other Promo - WA - Neur</t>
  </si>
  <si>
    <t>ITEMPEU_003200004157 AE10 - SP - Other Promo - WA - Shared</t>
  </si>
  <si>
    <t>ITEMPEU_003200003790 AE10_Med non-R&amp;D - WA - DIAB</t>
  </si>
  <si>
    <t>ITEMPEU_003200003791 AE10_Med non-R&amp;D - WA - Cardio</t>
  </si>
  <si>
    <t>ITEMPEU_003200004003 AE10 - Med non-R&amp;D - WA - Thyroid</t>
  </si>
  <si>
    <t>ITEMPEU_003200004124 AE10 - Med non-R&amp;D - WA - CME</t>
  </si>
  <si>
    <t>ITEMPEU_003200004125 AE10 - Med non-R&amp;D - WA - Neur</t>
  </si>
  <si>
    <t>ITEMPEU_003200004126 AE10 - Med non-R&amp;D - WA - Shared</t>
  </si>
  <si>
    <t>ITEMPEU_003200003788 AE10_Med non-R&amp;D - WA - ONC</t>
  </si>
  <si>
    <t>ITEMPEU_003200003789 AE10_Med non-R&amp;D - WA - FERT</t>
  </si>
  <si>
    <t>ITEMPEU_003200003761 AE10_AO_M&amp;S Other_Fert</t>
  </si>
  <si>
    <t>ITEMPEU_003200003762 AE10_AO_M&amp;S Other_Msc</t>
  </si>
  <si>
    <t>ITEMPEU_003200003763 AE10_AO_M&amp;S Other_BrandGen</t>
  </si>
  <si>
    <t>ITEMPEU_003200003764 AE10_AO_M&amp;S Other_Diab</t>
  </si>
  <si>
    <t>ITEMPEU_003200003765 AE10_AO_M&amp;S Other_Cardio</t>
  </si>
  <si>
    <t>ITEMPEU_003200003781 AE10_NG_M&amp;S Other_Onc</t>
  </si>
  <si>
    <t>ITEMPEU_003200003782 AE10_NG_M&amp;S Other_Fert</t>
  </si>
  <si>
    <t>ITEMPEU_003200003783 AE10_NG_M&amp;S Other_Diab</t>
  </si>
  <si>
    <t>ITEMPEU_003200003784 AE10_NG_M&amp;S Other_Cardio</t>
  </si>
  <si>
    <t>ITEMPEU_003200003993 AE10 - M&amp;S Other - WA - Onco</t>
  </si>
  <si>
    <t>ITEMPEU_003200004009 AE10 - M&amp;S Other - WA - Thyroid</t>
  </si>
  <si>
    <t>ITEMPEU_003200004033 AE10 - M&amp;S Other - WA - Fertility</t>
  </si>
  <si>
    <t>ITEMPEU_003200004061 AE10 - M&amp;S Other - WA - Cardio</t>
  </si>
  <si>
    <t>ITEMPEU_003200004109 AE10 - M&amp;S Other - WA - CME</t>
  </si>
  <si>
    <t>ITEMPEU_003200004110 AE10 - M&amp;S Other - WA - Neur</t>
  </si>
  <si>
    <t>ITEMPEU_003200004111 AE10 - M&amp;S Other - WA - Shared</t>
  </si>
  <si>
    <t>ITEMPEU_003200004167 AE10 - M&amp;S Other - WA - Diab</t>
  </si>
  <si>
    <t>ITEMPEU_003200003989 AE10 - REG - WA - Onco</t>
  </si>
  <si>
    <t>ITEMPEU_003200004007 AE10 - REG - WA - Thyroid</t>
  </si>
  <si>
    <t>ITEMPEU_003200004029 AE10 - REG - WA - Fertility</t>
  </si>
  <si>
    <t>ITEMPEU_003200004046 AE10 - REG - WA - Diab</t>
  </si>
  <si>
    <t>ITEMPEU_003200004058 AE10 - REG - WA - Cardio</t>
  </si>
  <si>
    <t>ITEMPEU_003200004140 AE10 - REG - WA - CME</t>
  </si>
  <si>
    <t>ITEMPEU_003200004141 AE10 - REG - WA - Neur</t>
  </si>
  <si>
    <t>ITEMPEU_003200004142 AE10 - REG - WA - Shared</t>
  </si>
  <si>
    <t>ITEMPEU_003200003969 AE10 - FF - EA - Onco</t>
  </si>
  <si>
    <t>ITEMPEU_003200004013 AE10 - FF - EA - Fertility</t>
  </si>
  <si>
    <t>ITEMPEU_003200004067 AE10 - FF - EA - CME</t>
  </si>
  <si>
    <t>ITEMPEU_003200004017 AE10 - ISS - EA - Fertility</t>
  </si>
  <si>
    <t>ITEMPEU_003200004082 AE10 - ISS - EA - CME</t>
  </si>
  <si>
    <t>CTEMPEU_1000AE10MSEA05 FF - EA - Shared</t>
  </si>
  <si>
    <t>CTEMPEU_1000AE10MSEA10 ISS - EA - Shared</t>
  </si>
  <si>
    <t>ITEMPEU_003200003988 AE10 - REG - EA - Onco</t>
  </si>
  <si>
    <t>ITEMPEU_003200004006 AE10 - REG - EA - Thyroid</t>
  </si>
  <si>
    <t>ITEMPEU_003200004028 AE10 - REG - EA - Fertility</t>
  </si>
  <si>
    <t>ITEMPEU_003200004045 AE10 - REG - EA - Diab</t>
  </si>
  <si>
    <t>ITEMPEU_003200004057 AE10 - REG - EA - Cardio</t>
  </si>
  <si>
    <t>ITEMPEU_003200003976 AE10 - ISS - SC - Onco</t>
  </si>
  <si>
    <t>ITEMPEU_003200003994 AE10 - M&amp;S Other - SC - Onco</t>
  </si>
  <si>
    <t>ITEMPEU_003200004010 AE10 - M&amp;S Other - SC - Thyroid</t>
  </si>
  <si>
    <t>ITEMPEU_003200004018 AE10 - ISS - SC - Fertility</t>
  </si>
  <si>
    <t>ITEMPEU_003200004034 AE10 - M&amp;S Other - SC - Fertility</t>
  </si>
  <si>
    <t>ITEMPEU_003200004062 AE10 - M&amp;S Other - SC - Cardio</t>
  </si>
  <si>
    <t>ITEMPEU_003200004091 AE10 - ISS - SC - CME</t>
  </si>
  <si>
    <t>ITEMPEU_003200004105 AE10 - M&amp;S Other - SC - CME</t>
  </si>
  <si>
    <t>ITEMPEU_003200004158 AE10 - FF - AFR - Shared</t>
  </si>
  <si>
    <t>ITEMPEU_003200004159 AE10 - ISS - AFR - Shared</t>
  </si>
  <si>
    <t>ITEMPEU_003200004161 AE10 - MED - AFR DM</t>
  </si>
  <si>
    <t>CTEMPEU_1000AE10ADDM01 AE10-ADMIN-Developing Market</t>
  </si>
  <si>
    <t>ITEMPEU_003200003792 AE10_Admin - WA - Fertility</t>
  </si>
  <si>
    <t>ITEMPEU_003200004063 AE10 - Admin - EA</t>
  </si>
  <si>
    <t>ITEMPEU_003200004064 AE10 - Admin - FS</t>
  </si>
  <si>
    <t>ITEMPEU_003200004065 AE10 - Admin - SC</t>
  </si>
  <si>
    <t>ITEMPEU_003200004066 AE10 - Admin - WA - Shared</t>
  </si>
  <si>
    <t>ITEMPEU_003200004127 AE10 - AE10 - Other Admin - LY - Shared</t>
  </si>
  <si>
    <t>CTEMPEU_1000AE10MSIC18 AE10-MS-OIC-ISS-Head Middle Near East</t>
  </si>
  <si>
    <t>CTEMPEU_1000AE10MSIC24 Chief of Staff</t>
  </si>
  <si>
    <t>CTEMPEU_1000AE10MSAE14 AE10-LRD-Gulf-Shared</t>
  </si>
  <si>
    <t>CTEMPEU_1000AE10MSAE17 AE10-MS-OIC-ISS QA GCC</t>
  </si>
  <si>
    <t>CTEMPEU_1000AE10MSAE01 AE10-FF-AE-CM&amp;E</t>
  </si>
  <si>
    <t>CTEMPEU_1000AE10MSAE02 AE10-FF-AE-ONE</t>
  </si>
  <si>
    <t>CTEMPEU_1000AE10MSAE03 AE10-FF-AE-Fert</t>
  </si>
  <si>
    <t>TEMPEU_1000AE10MSBH01 AE10-FF-BH-CM&amp;E</t>
  </si>
  <si>
    <t>CTEMPEU_1000AE10MSBH01 AE10-FF-BH-CM&amp;E</t>
  </si>
  <si>
    <t>FTEMPEU_1000AE10MSBH01_IO AE10-FF-BH-CM&amp;E(IO)</t>
  </si>
  <si>
    <t>TEMPEU_1000AE10MSBH01_IO AE10-FF-BH-CM&amp;E(IO)</t>
  </si>
  <si>
    <t>ITEMPEU_003200003194 Other M&amp;S _ BH _ Cardio</t>
  </si>
  <si>
    <t>CTEMPEU_1000AE10MSBH02 AE10-FF-BH-ONE</t>
  </si>
  <si>
    <t>CTEMPEU_1000AE10MSBH03 AE10-FF-BH-Fert</t>
  </si>
  <si>
    <t>CTEMPEU_1000AE10MSKW01 AE10-FF-KW-CM&amp;E</t>
  </si>
  <si>
    <t>TEMPEU_1000AE10MSKW02 AE10-FF-KW-ONE</t>
  </si>
  <si>
    <t>CTEMPEU_1000AE10MSKW02 AE10-FF-KW-ONE</t>
  </si>
  <si>
    <t>FTEMPEU_1000AE10MSKW02_IO AE10-FF-KW-ONE(IO)</t>
  </si>
  <si>
    <t>TEMPEU_1000AE10MSKW02_IO AE10-FF-KW-ONE(IO)</t>
  </si>
  <si>
    <t>ITEMPEU_003200003060 Other M&amp;S _ KW _ Onco</t>
  </si>
  <si>
    <t>CTEMPEU_1000AE10MSKW03 AE10-FF-KW-Fert</t>
  </si>
  <si>
    <t>CTEMPEU_1000AE10MSOM01 AE10-FF-OM-CM&amp;E</t>
  </si>
  <si>
    <t>CTEMPEU_1000AE10MSOM02 AE10-FF-OM-ONE</t>
  </si>
  <si>
    <t>CTEMPEU_1000AE10MSOM03 AE10-FF-OM-Fert</t>
  </si>
  <si>
    <t>TEMPEU_1000AE10MSQA01 AE10-FF-QA-CM&amp;E</t>
  </si>
  <si>
    <t>CTEMPEU_1000AE10MSQA01 AE10-FF-QA-CM&amp;E</t>
  </si>
  <si>
    <t>FTEMPEU_1000AE10MSQA01_IO AE10-FF-QA-CM&amp;E(IO)</t>
  </si>
  <si>
    <t>TEMPEU_1000AE10MSQA01_IO AE10-FF-QA-CM&amp;E(IO)</t>
  </si>
  <si>
    <t>ITEMPEU_003200003062 Other M&amp;S _ QA _ Cardio</t>
  </si>
  <si>
    <t>ITEMPEU_003200003186 Other M&amp;S _ QA_ Endoc</t>
  </si>
  <si>
    <t>TEMPEU_1000AE10MSQA02 AE10-FF-QA-ONE</t>
  </si>
  <si>
    <t>CTEMPEU_1000AE10MSQA02 AE10-FF-QA-ONE</t>
  </si>
  <si>
    <t>FTEMPEU_1000AE10MSQA02_IO AE10-FF-QA-ONE(IO)</t>
  </si>
  <si>
    <t>TEMPEU_1000AE10MSQA02_IO AE10-FF-QA-ONE(IO)</t>
  </si>
  <si>
    <t>ITEMPEU_003200003063 Other M&amp;S _ QA _ Onco</t>
  </si>
  <si>
    <t>CTEMPEU_1000AE10MSQA03 AE10-FF-QA-Fert</t>
  </si>
  <si>
    <t>ITEMPEU_003200001265 AE10-Registration Renewal-AE-Cardio</t>
  </si>
  <si>
    <t>ITEMPEU_003200001267 AE10-Registration Renewal-AE-Thyriods</t>
  </si>
  <si>
    <t>ITEMPEU_003200001304 AE10-Registration Renewal-OM-Onc</t>
  </si>
  <si>
    <t>ITEMPEU_003200001309 AE10-Registration Renewal-OM-MultSC</t>
  </si>
  <si>
    <t>ITEMPEU_003200001320 AE10-Registration Renewal-BH-Onc</t>
  </si>
  <si>
    <t>ITEMPEU_003200001322 AE10-Registration Renewal-BH-Diab</t>
  </si>
  <si>
    <t>ITEMPEU_003200001323 AE10-Registration Renewal-BH-Thyroids</t>
  </si>
  <si>
    <t>ITEMPEU_003200001324 AE10-Registration Renewal-BH-Fert</t>
  </si>
  <si>
    <t>ITEMPEU_003200001327 AE10-Registration Renewal-BH-Endo</t>
  </si>
  <si>
    <t>ITEMPEU_003200002801 Registration Renewal_KW_Cardio</t>
  </si>
  <si>
    <t>ITEMPEU_003200002818 Legalization of Doc. in MOFA +KW BF.77</t>
  </si>
  <si>
    <t>ITEMPEU_003200002861 Other M&amp;S_KW_Diabetes</t>
  </si>
  <si>
    <t>ITEMPEU_003200003007 Other M&amp;S _ KW _ NDD</t>
  </si>
  <si>
    <t>ITEMPEU_003200003009 Other M&amp;S _ AE _ NDD</t>
  </si>
  <si>
    <t>ITEMPEU_003200003010 Other M&amp;S _ AE _ Endo</t>
  </si>
  <si>
    <t>ITEMPEU_003200003011 Other M&amp;S _ AE_ Fertility</t>
  </si>
  <si>
    <t>ITEMPEU_003200003043 Other M&amp;S _ AE _ Diab</t>
  </si>
  <si>
    <t>ITEMPEU_003200003046 Other M&amp;S _ AE _ Onco</t>
  </si>
  <si>
    <t>ITEMPEU_003200003059 Other M&amp;S _ KW_ Fertility</t>
  </si>
  <si>
    <t>ITEMPEU_003200000290 AE10-MS-OIC-SP-UAE Cong/events- Oncology</t>
  </si>
  <si>
    <t>ITEMPEU_003200003344 AE10-MS-OIC-SP-AE- Cong/event -Bavencio</t>
  </si>
  <si>
    <t>CTEMPEU_1000AE10MSAE11 AE10-ISS-Gulf-CM&amp;E</t>
  </si>
  <si>
    <t>ITEMPEU_003200000291 AE10-MS-OIC-SP-UAE Cong/events-Cardiovas</t>
  </si>
  <si>
    <t>ITEMPEU_003200000292 AE10-MS-OIC-SP-UAE Cong/events -Diabetes</t>
  </si>
  <si>
    <t>ITEMPEU_003200000293 AE10-MS-OIC-SP-UAE Cong/events -Thyroids</t>
  </si>
  <si>
    <t>ITEMPEU_003200000296 AE10-MS-OIC-SP-UAE Cong/events-Endoc-Sai</t>
  </si>
  <si>
    <t>CTEMPEU_1000AE10MSAE18 AE10-ISS-Gulf-ONE</t>
  </si>
  <si>
    <t>ITEMPEU_003200000295 AE10-MS-OIC-SP-UAE Cong/events - MultSc</t>
  </si>
  <si>
    <t>ITEMPEU_003200003353 AE10-MS-OIC-SP-AE- Cong/event -Mavenclad</t>
  </si>
  <si>
    <t>CTEMPEU_1000AE10MSAE19 AE10-ISS-Gulf-Fert</t>
  </si>
  <si>
    <t>ITEMPEU_003200000294 AE10-MS-OIC-SP-UAE Cong/events-Fertility</t>
  </si>
  <si>
    <t>CTEMPEU_1000AE10ADKF08 AE10-Admin-Gulf</t>
  </si>
  <si>
    <t>CFLTFLE_10243122201400 Capital gain from divest.</t>
  </si>
  <si>
    <t>CFLTFLE_10243122206100 Impairment reversal for debt instruments</t>
  </si>
  <si>
    <t>CFLTFLE_10243122209000 Remaining other income IC with SIAL</t>
  </si>
  <si>
    <t>CFLTFLE_10243110170000 Field force expenses</t>
  </si>
  <si>
    <t>CFLTFLE_10243110250000 Internal sales service expenses</t>
  </si>
  <si>
    <t>CFLTFLE_10243110250100 ISS - MS/COMEX</t>
  </si>
  <si>
    <t>CFLTFLE_10243110310000 Promotion material</t>
  </si>
  <si>
    <t>CFLTFLE_10243110320000 Advertising</t>
  </si>
  <si>
    <t>CFLTFLE_10243110340000 Congresses and events</t>
  </si>
  <si>
    <t>CFLTFLE_10243110350000 Other promotion costs</t>
  </si>
  <si>
    <t>CFLTFLE_10243110501000 Special expenses of selling- registration fees</t>
  </si>
  <si>
    <t>CFLTFLE_10243110551000 Medical education</t>
  </si>
  <si>
    <t>CFLTFLE_10243110552000 Medical donations</t>
  </si>
  <si>
    <t>CFLTFLE_10243110553000 Medical consultants</t>
  </si>
  <si>
    <t>CFLTFLE_10243110554000 Other medical non R&amp;D</t>
  </si>
  <si>
    <t>CFLTFLE_10243211100000 R&amp;D expenses local</t>
  </si>
  <si>
    <t>CFLTFLE_10243211100100 R&amp;D expenses local</t>
  </si>
  <si>
    <t>CFLTFLE_10243121050000 Other administration costs</t>
  </si>
  <si>
    <t>CFLTFLE_10243121050100 Other admin. Cost - compliance</t>
  </si>
  <si>
    <t>CFLTFLE_10243121050200 Local function</t>
  </si>
  <si>
    <t>CFLTFLE_10243122103000 Receivable allowances</t>
  </si>
  <si>
    <t>CFLTFLE_10243122105000 Premium/contribution/fees</t>
  </si>
  <si>
    <t>CFLTFLE_10243122112000 Remaining other expenses 3rd parties</t>
  </si>
  <si>
    <t>CFLTFLE_10243122206000 Income from allowance reversals</t>
  </si>
  <si>
    <t>CFLTFLE_17778-1513 ISS NEA</t>
  </si>
  <si>
    <t>CFLTFLE_17778-245 R&amp;D expenses Local</t>
  </si>
  <si>
    <t>CFLTFLE_17778-3204 Other Operating Income</t>
  </si>
  <si>
    <t>CFLTFLE_17778-3221 Capital gains from disposals</t>
  </si>
  <si>
    <t>CFLTFLE_17778-1414 Fertility &amp; Endo FF</t>
  </si>
  <si>
    <t>CFLTFLE_17778-1508 ISS Fertility &amp; Endo</t>
  </si>
  <si>
    <t>CFLTFLE_17778-1401 CMC Field Force line</t>
  </si>
  <si>
    <t>CFLTFLE_17778-1501 ISS - CMC</t>
  </si>
  <si>
    <t>CFLTFLE_17778-1415 Rebif Line</t>
  </si>
  <si>
    <t>CFLTFLE_17778-1509 ISS Rebif line</t>
  </si>
  <si>
    <t>CFLTFLE_17778-1601 Printed Materials</t>
  </si>
  <si>
    <t>CFLTFLE_17778-1602 Advertising</t>
  </si>
  <si>
    <t>CFLTFLE_17778-1604 Conferences</t>
  </si>
  <si>
    <t>CFLTFLE_17778-1605 Market research</t>
  </si>
  <si>
    <t>CFLTFLE_17778-1608 CRM &amp; IMS</t>
  </si>
  <si>
    <t>CFLTFLE_17778-1611 Digital Materials</t>
  </si>
  <si>
    <t>CFLTFLE_17778-1621 Brand Reminders</t>
  </si>
  <si>
    <t>CFLTFLE_17778-1622 Public Awareness</t>
  </si>
  <si>
    <t>CFLTFLE_17778-1624 International Stand alone</t>
  </si>
  <si>
    <t>CFLTFLE_17778-1632 IC Income Promo Oncology</t>
  </si>
  <si>
    <t>CFLTFLE_17778-1640 Other Pro EXP- PR</t>
  </si>
  <si>
    <t>CFLTFLE_17778-1642 General Public Awareness</t>
  </si>
  <si>
    <t>CFLTFLE_17778-248 Registration Expenses</t>
  </si>
  <si>
    <t>CFLTFLE_17778-1504 Medical Team 8-1504</t>
  </si>
  <si>
    <t>CFLTFLE_17778-1607 Medical Congresses</t>
  </si>
  <si>
    <t>CFLTFLE_17778-1613 Medical Education</t>
  </si>
  <si>
    <t>CFLTFLE_17778-1614 Medical Donations</t>
  </si>
  <si>
    <t>CFLTFLE_17778-1615 Medical Consultants</t>
  </si>
  <si>
    <t>CFLTFLE_17778-1616 Patient support</t>
  </si>
  <si>
    <t>CFLTFLE_17778-1626 Medical Screening</t>
  </si>
  <si>
    <t>CFLTFLE_17778-1627 Medical Congresses MAcces</t>
  </si>
  <si>
    <t>CFLTFLE_17778-1633 Medical Education MAccess</t>
  </si>
  <si>
    <t>CFLTFLE_17778-1634 Merck Sponsored program</t>
  </si>
  <si>
    <t>CFLTFLE_17778-1636 Medical Project</t>
  </si>
  <si>
    <t>CFLTFLE_17778-1644 Medical Donations MAccess</t>
  </si>
  <si>
    <t>CFLTFLE_17778-1514 Strategy Leadership</t>
  </si>
  <si>
    <t>CFLTFLE_17778-1515 Digital Department</t>
  </si>
  <si>
    <t>CFLTFLE_17778-3004 Admin-Others</t>
  </si>
  <si>
    <t>CFLTFLE_17778-1510 Market Access Team</t>
  </si>
  <si>
    <t>CFLTFLE_17778-1610 Market Access</t>
  </si>
  <si>
    <t>CFLTFLE_17778-1506 B. Excellence 8-1506</t>
  </si>
  <si>
    <t>CFLTFLE_10550000002003 BP Div Co</t>
  </si>
  <si>
    <t>CFLTFLE_10550000002004 BP Div Co</t>
  </si>
  <si>
    <t>CFLTFLE_10550000002007 BP Div Co</t>
  </si>
  <si>
    <t>CFLTFLE_10550000002012 BP Div Co</t>
  </si>
  <si>
    <t>CFLTFLE_10550000002080 BP CMC Sales / Cogs / Variances</t>
  </si>
  <si>
    <t>CFLTFLE_10550000002580 Facilities and building charge out</t>
  </si>
  <si>
    <t>CFLTFLE_10550000002181 BP CMC Sales - Southern Gauteng</t>
  </si>
  <si>
    <t>CFLTFLE_10550000002182 BP CMC Sales - Northern Gauteng</t>
  </si>
  <si>
    <t>CFLTFLE_10550000002681 BP CMC Sales KZN/ECP</t>
  </si>
  <si>
    <t>CFLTFLE_10550000002682 BP CMC Sales WCO/OFS</t>
  </si>
  <si>
    <t>CFLTFLE_10550000002185 BP CMC Sales &amp; Marketing Management</t>
  </si>
  <si>
    <t>CFLTFLE_10550000002490 BP CMC Management (from 2012)</t>
  </si>
  <si>
    <t>CFLTFLE_10550000002940 BP Building &amp; Fac</t>
  </si>
  <si>
    <t>CFLTFLE_10550000002793 BP Fertility</t>
  </si>
  <si>
    <t>CFLTFLE_10550000007181 BP Oncology Sales</t>
  </si>
  <si>
    <t>CFLTFLE_10550000002794 BP NDD</t>
  </si>
  <si>
    <t>CFLTFLE_10550000002695 BP CMC Stability</t>
  </si>
  <si>
    <t>CFLTFLE_10550000003920 Corp Merck Shared Services</t>
  </si>
  <si>
    <t>CFLTFLE_10550000007484 BP Oncology Management</t>
  </si>
  <si>
    <t>CFLTFLE_10550000002585 BP CMC Sales &amp; Marketing Management</t>
  </si>
  <si>
    <t>CFLTFLE_10550000002760 BP NION Promo</t>
  </si>
  <si>
    <t>CFLTFLE_10550000007585 BP Oncology Marketing</t>
  </si>
  <si>
    <t>CFLTFLE_10550000002282 BP CMC Medical Affairs</t>
  </si>
  <si>
    <t>CFLTFLE_10550000002283 BP CMC Registration Fees</t>
  </si>
  <si>
    <t>CFLTFLE_10550000002290 BP CMC Medical Non-R&amp;D</t>
  </si>
  <si>
    <t>CFLTFLE_10550000002480 BP CMC MD</t>
  </si>
  <si>
    <t>CFLTFLE_10550000002495 BP CMC Market Access</t>
  </si>
  <si>
    <t>CFLTFLE_10550000002484 BP CMC MD New</t>
  </si>
  <si>
    <t>CFLTFLE_17778-1635 Conferences MAccess</t>
  </si>
  <si>
    <t>CFLTFLE_1787HQ50CFFELC SAL &amp; MED Rep_F&amp;E_LIBYA (HQ50)</t>
  </si>
  <si>
    <t>CFLTFLE_1787HQ50CFNELC SAL &amp; MED Rep_NDD_LIBYA (HQ50)</t>
  </si>
  <si>
    <t>CFLTFLE_1787HQ50CFOCLC SAL &amp; MED Rep_Onco_LIBYA (HQ50)</t>
  </si>
  <si>
    <t>CFLTFLE_1787HQ50L0MEL0 Gen.Admin_MERCK_LIBYA</t>
  </si>
  <si>
    <t>CFLTFLE_1788TN02CFFEL0 SAL &amp; MED Rep_F&amp;E_LIBYA</t>
  </si>
  <si>
    <t>CFLTFLE_1788TN02CFNEL0 SAL &amp; MED Rep_NDD_LIBYA</t>
  </si>
  <si>
    <t>CFLTFLE_1788TN02CFOCL0 SAL &amp; MED Rep_Onco_LIBYA</t>
  </si>
  <si>
    <t>CFLTFLE_17773-1401 Libya FF</t>
  </si>
  <si>
    <t>CFLTFLE_1787DZ50CFOCD0 SAL &amp; MED Rep_Onco_ALGERIA</t>
  </si>
  <si>
    <t>CFLTFLE_1787HQ50CFOCDC SAL &amp; MED Rep_Onco_ALGERIA (HQ50)</t>
  </si>
  <si>
    <t>CFLTFLE_1787DZ50CFNED0 SAL &amp; MED Rep_NDD_ALGERIA</t>
  </si>
  <si>
    <t>CFLTFLE_1787HQ50CFNEDC SAL &amp; MED Rep_NDD_ALGERIA (HQ50)</t>
  </si>
  <si>
    <t>CFLTFLE_1787DZ50CCNED0 MKT Mgmt_NDD_ALGERIA</t>
  </si>
  <si>
    <t>CFLTFLE_1787DZ50CCNOD0 BU Mgmt_NDD &amp; Onco_ALGERIA</t>
  </si>
  <si>
    <t>CFLTFLE_1787DZ50CCNODC SML Mgmt_NDD_Onco_NORTH WEST (DZ50)</t>
  </si>
  <si>
    <t>CFLTFLE_1787DZ50CCOCD0 MKT Mgmt_Onco_ALGERIA</t>
  </si>
  <si>
    <t>CFLTFLE_1787HQ50CCNODC BU Mgmt_NDD &amp; Onco_ALGERIA (HQ50)</t>
  </si>
  <si>
    <t>CFLTFLE_1787DZ50CFFED0 SAL &amp; MED Rep_F&amp;E_ALGERIA</t>
  </si>
  <si>
    <t>CFLTFLE_1787HQ50CFFEDC SAL &amp; MED Rep_F&amp;E_ALGERIA (HQ50)</t>
  </si>
  <si>
    <t>CFLTFLE_1787DZ50CCFED0 BU Mgmt_F&amp;E_ALGERIA</t>
  </si>
  <si>
    <t>CFLTFLE_1787HQ50CCFEDC BU Mgmt_F&amp;E_ALGERIA (HQ50)</t>
  </si>
  <si>
    <t>CFLTFLE_1787DZ50CFCGD0 SAL &amp; MED Rep_CMC &amp; GM_ALGERIA</t>
  </si>
  <si>
    <t>CFLTFLE_1787HQ50CFCGDC SAL &amp; MED Rep_CMC &amp; GM_ALGERIA (HQ50)</t>
  </si>
  <si>
    <t>CFLTFLE_1787DZ50CC77DC MKT Mgmt_Thyroids_ALGERIA</t>
  </si>
  <si>
    <t>CFLTFLE_1787DZ50CCCG00 MKT Mgmt_CMC &amp; GM_ALGERIA</t>
  </si>
  <si>
    <t>CFLTFLE_1787DZ50CCCGD0 BU Mgmt_CMC_Onco_ALGERIA</t>
  </si>
  <si>
    <t>CFLTFLE_1787HQ50CCCGDC BU Mgmt_CMC_ALGERIA (HQ50)</t>
  </si>
  <si>
    <t>CFLTFLE_1787DZ50CMBPD0 MED Mgmt_BioPharma_ALGERIA</t>
  </si>
  <si>
    <t>CFLTFLE_1787DZ50CMBP00 MED Mgmt_Biopharma_NORTH WEST</t>
  </si>
  <si>
    <t>CFLTFLE_1787HQ50CMBP0C MED Mgmt_Biopharma_NORTH WEST (HQ50)</t>
  </si>
  <si>
    <t>CFLTFLE_1787DZ50L0MED0 Gen.Admin_MERCK_ALGERIA</t>
  </si>
  <si>
    <t>CFLTFLE_1787DZ50L1ME0C MD_MERCK_NORTH WEST (DZ50)</t>
  </si>
  <si>
    <t>CFLTFLE_1787HQ50L0MEDC Gen.Admin_MERCK_ALGERIA (HQ50)</t>
  </si>
  <si>
    <t>CFLTFLE_1787DZ50CFBPD0 SAL &amp; MED Rep_BioPharma_ALGERIA</t>
  </si>
  <si>
    <t>CFLTFLE_1787DZ50CGBPD0 GM_BioPharma_ALGERIA</t>
  </si>
  <si>
    <t>CFLTFLE_1787DZ50COBPD0 BO_BioPharma_ALGERIA</t>
  </si>
  <si>
    <t>CFLTFLE_1787HQ50CFBPDC SAL &amp; MED Rep_BioPharma_ALGERIA (HQ50)</t>
  </si>
  <si>
    <t>CFLTFLE_1787HQ50CGBPDC GM_BioPharma_ALGERIA (HQ50)</t>
  </si>
  <si>
    <t>CFLTFLE_1787DZ50CDBPDC DIVERS ISS_BioPharma_NORTH WEST (DZ50)</t>
  </si>
  <si>
    <t>CFLTFLE_1787MA50CCNOM0 SML Mgmt_NDD_Onco_NORTH WEST (MA50)</t>
  </si>
  <si>
    <t>CFLTFLE_1787HQ50CFOCMC SAL &amp; MED Rep_Onco_MOROCCO (HQ50)</t>
  </si>
  <si>
    <t>CFLTFLE_1787MA50CFOCM0 SAL &amp; MED Rep_Onco_MOROCCO</t>
  </si>
  <si>
    <t>CFLTFLE_1787HQ50CFNEMC SAL &amp; MED Rep_NDD_MOROCCO (HQ50)</t>
  </si>
  <si>
    <t>CFLTFLE_1787MA50CFNEM0 SAL &amp; MED Rep_NDD_MOROCCO</t>
  </si>
  <si>
    <t>CFLTFLE_1787HQ50CCBPMC BU Mgmt_BioPharma_MOROCCO (HQ50)</t>
  </si>
  <si>
    <t>CFLTFLE_1787MA50CCBPM0 BU Mgmt_BioPharma_MOROCCO</t>
  </si>
  <si>
    <t>CFLTFLE_1787MA50CCOCM0 MKT Mgmt_Onco_MOROCCO</t>
  </si>
  <si>
    <t>CFLTFLE_1787HQ50CFFEMC SAL &amp; MED Rep_F&amp;E_MOROCCO (HQ50)</t>
  </si>
  <si>
    <t>CFLTFLE_1787MA50CFFEM0 SAL &amp; MED Rep_F&amp;E_MOROCCO</t>
  </si>
  <si>
    <t>CFLTFLE_1787HQ50CCCGMC MKT Mgmt_CMC &amp; GM_MOROCCO</t>
  </si>
  <si>
    <t>CFLTFLE_1787MA50CCCGM0 MKT Mgmt_CMC &amp; GM_MOROCCO</t>
  </si>
  <si>
    <t>CFLTFLE_1787MA50CCFEM0 MKT Mgmt_F&amp;E_MOROCCO</t>
  </si>
  <si>
    <t>CFLTFLE_1787HQ50CFCGMC SAL &amp; MED Rep_CMC &amp; GM_MOROCCO (HQ50)</t>
  </si>
  <si>
    <t>CFLTFLE_1787MA50CFCGM0 SAL &amp; MED Rep_CMC &amp; GM_MOROCCO</t>
  </si>
  <si>
    <t>CFLTFLE_1787MA50CMBPD0 MED Mgmt_BioPharma_MOROCCO</t>
  </si>
  <si>
    <t>CFLTFLE_1787HQ50L0MEMC Gen.Admin_MERCK_MOROCCO (HQ50)</t>
  </si>
  <si>
    <t>CFLTFLE_1787MA50L0MEM0 Gen.Admin_MERCK_MOROCCO</t>
  </si>
  <si>
    <t>CFLTFLE_1787MA50L1ME0C MD_MERCK_NORTH WEST (MA50)</t>
  </si>
  <si>
    <t>CFLTFLE_1787HQ50COBP0C BO_BioPharma_Morocco (HQ50)</t>
  </si>
  <si>
    <t>CFLTFLE_1787MA50COBPDC BO_BioPharma_NORTH WEST (MA50)</t>
  </si>
  <si>
    <t>CFLTFLE_1787MA50COBPM0 BO_BioPharma_Morocco (MA50)</t>
  </si>
  <si>
    <t>CFLTFLE_1787MA50CSBPM0 SAL &amp; MED Mgmt_BioPharma_MOROCCO</t>
  </si>
  <si>
    <t>CFLTFLE_1787HQ50CGBPMC GM_BioPharma_MOROCCO (HQ50)</t>
  </si>
  <si>
    <t>CFLTFLE_1787MA50CGBPM0 GM_BioPharma_MOROCCO</t>
  </si>
  <si>
    <t>CFLTFLE_1788TN02CGBPTC GM_BioPharma_TUNISIA / LIBYA (TN02)</t>
  </si>
  <si>
    <t>CFLTFLE_1787HQ50CFOCTC SAL &amp; MED Rep_Onco_TUNISIA (HQ50)</t>
  </si>
  <si>
    <t>CFLTFLE_1788TN02CFOCT0 SAL &amp; MED Rep_Onco_TUNISIA</t>
  </si>
  <si>
    <t>CFLTFLE_1787HQ50CFNETC SAL &amp; MED Rep_NDD_TUNISIA (HQ50)</t>
  </si>
  <si>
    <t>CFLTFLE_1788TN02CFNET0 SAL &amp; MED Rep_NDD_TUNISIA</t>
  </si>
  <si>
    <t>CFLTFLE_1787HQ50CFFETC SAL &amp; MED Rep_F&amp;E_TUNISIA (HQ50)</t>
  </si>
  <si>
    <t>CFLTFLE_1788TN02CFFET0 SAL &amp; MED Rep_F&amp;E_TUNISIA</t>
  </si>
  <si>
    <t>CFLTFLE_1787HQ50CCBPT0 BU Mgmt_BioPharma_TUNISIA (HQ50)</t>
  </si>
  <si>
    <t>CFLTFLE_1787TN02CCBPT1 MKT Digit_Biopharma_NORTH WEST (TN02)</t>
  </si>
  <si>
    <t>CFLTFLE_1788TN02CCBPT0 BU Mgmt_BioPharma_TUNISIA</t>
  </si>
  <si>
    <t>CFLTFLE_1788TN02CCBPT1 MKT Digit_Biopharma_NORTH WEST (TN02)</t>
  </si>
  <si>
    <t>CFLTFLE_1787HQ50CFCGTC SAL &amp; MED Rep_CMC &amp; GM_TUNISIA (HQ50)</t>
  </si>
  <si>
    <t>CFLTFLE_1788TN02CFCGT0 SAL &amp; MED Rep_CMC &amp; GM_TUNISIA</t>
  </si>
  <si>
    <t>CFLTFLE_1787HQ50CCCG00 MKT Mgmt_CMC &amp; GM_TN</t>
  </si>
  <si>
    <t>CFLTFLE_1788TN02CCCGTC MKT Mgmt_CMC &amp; GM_TUNISIA (TN02)</t>
  </si>
  <si>
    <t>CFLTFLE_1788TN02CCCGBC TN02CCCGBC - BU Mgmt_CMC_TUNISIA (TN02)</t>
  </si>
  <si>
    <t>CFLTFLE_1787HQ50L0METC Gen.Admin_MERCK_TUNISIA (HQ50)</t>
  </si>
  <si>
    <t>CFLTFLE_1788TN02L0MET0 Gen.Admin_MERCK_TUNISIA</t>
  </si>
  <si>
    <t>CFLTFLE_1788TN02L1ME0C MD_MERCK_NORTH WEST (TN02)</t>
  </si>
  <si>
    <t>CFLTFLE_1787CI50CFCHW0 SAL &amp; MED Rep_Consumer Health_WEST</t>
  </si>
  <si>
    <t>CFLTFLE_1787CI50CFHCW2 SAL &amp; MED Rep_HealthCare (MIX)_WEST</t>
  </si>
  <si>
    <t>CFLTFLE_1787CI50CMBPCC MED Mgmt_BioPharma_Ivoary Cost (CI50)</t>
  </si>
  <si>
    <t>CFLTFLE_1787CI50CMCH0C MED Mgmt_ConsumerHealth_NW (CI50)</t>
  </si>
  <si>
    <t>CFLTFLE_1787CI50L1ME0C MD_MERCK_NORTH WEST (CI50)</t>
  </si>
  <si>
    <t>CFLTFLE_1787DZ50CMCH00 MED Mgmt_ConsumerHealth_NORTH WEST</t>
  </si>
  <si>
    <t>CFLTFLE_1787ET50CCCH0C MKT Mgmt_ConsumerH_NORTH WEST (ET50)</t>
  </si>
  <si>
    <t>CFLTFLE_1787HQ50CCCH0C MKT Mgmt_Consumer Health_NORTH WEST</t>
  </si>
  <si>
    <t>CFLTFLE_1787HQ50CFCHWC SAL &amp; MED Rep_CH_WEST (HQ50)</t>
  </si>
  <si>
    <t>CFLTFLE_1787HQ50CMCH0C MED Mgmt_ConsumerHealth_NORTH WEST (HQ50)</t>
  </si>
  <si>
    <t>CFLTFLE_1787MA50CCCH00 MKT Mgmt_Consumer Health_NORTH WEST</t>
  </si>
  <si>
    <t>CFLTFLE_1787CI50CFBPW0 SAL &amp; MED Rep_BioPharma_WEST</t>
  </si>
  <si>
    <t>CFLTFLE_1787HQ50CFBPWC SAL &amp; MED Rep_BioPharma_WEST (HQ50)</t>
  </si>
  <si>
    <t>CFLTFLE_1787CI50CCCG00 MKT Mgmt_CMC_F&amp;E_COTE IVOIRE</t>
  </si>
  <si>
    <t>CFLTFLE_1787CI50CGBPC0 GM_BioPharma_IVORY COAST</t>
  </si>
  <si>
    <t>CFLTFLE_1787HQ50CC7700 MKT Mgmt_THYROID_NORTH</t>
  </si>
  <si>
    <t>CFLTFLE_1787HQ50CCBPC0 MKT Mgmt_Onco/N&amp;I_DM</t>
  </si>
  <si>
    <t>CFLTFLE_1787HQ50CCCG0C MKT Mgmt_CMC_F&amp;E_COTE IVOIRE (HQ50)</t>
  </si>
  <si>
    <t>CFLTFLE_1787HQ50CCFE00 MKT Mgmt_F&amp;E_NORTH WEST</t>
  </si>
  <si>
    <t>CFLTFLE_1787HQ50CGBPCC GM_BioPharma_IVORY COAST (HQ50)</t>
  </si>
  <si>
    <t>CFLTFLE_1787MA50CDBPMC DIVERS ISS_BioPharma_NORTH WEST (MA50)</t>
  </si>
  <si>
    <t>CFLTFLE_1787MA50CGBPCC GM_BioPharma_IVORY COAST (MA50)</t>
  </si>
  <si>
    <t>CFLTFLE_1787CI50L0MEC0 Gen.Admin_MERCK_IVORY COAST</t>
  </si>
  <si>
    <t>CFLTFLE_1787HQ50L0MECC Gen.Admin_MERCK_IVORY COAST (HQ50)</t>
  </si>
  <si>
    <t>CFLTFLE_10550000004210 BP CMC Field Force Kenya</t>
  </si>
  <si>
    <t>CFLTFLE_1787CI50ZPMEC0 Premium/Contribution/Fees_IVORY COAST</t>
  </si>
  <si>
    <t>CFLTFLE_1787DZ50CSBPD0 SAL &amp; MED Mgmt_BioPharma_ALGERIA</t>
  </si>
  <si>
    <t>CFLTFLE_1787HQ50CCCGB0 BU Mgmt_CMC_TUNISIA &amp; MOROCCO</t>
  </si>
  <si>
    <t>CFLTFLE_1787HQ50CCFC00 SML Mgmt_F&amp;E_CMC_NORTH WEST</t>
  </si>
  <si>
    <t>CFLTFLE_1787HQ50CCNE00 MKT Mgmt_NDD_NORTH WEST</t>
  </si>
  <si>
    <t>CFLTFLE_1787HQ50CCNO00 SML Mgmt_NDD_Onco_NORTH WEST</t>
  </si>
  <si>
    <t>CFLTFLE_1787HQ50CCOC00 MKT Mgmt_Onco_NORTH WEST</t>
  </si>
  <si>
    <t>CFLTFLE_1787HQ50CDBP0C DIVERS ISS_BioPharma_NORTH WEST (HQ50)</t>
  </si>
  <si>
    <t>CFLTFLE_1787HQ50COBP00 BO_BioPharma_NORTH WEST</t>
  </si>
  <si>
    <t>CFLTFLE_1787HQ50CSBPTC SAL &amp; MED Mgmt_BioPharma_TUNISIA (HQ50)</t>
  </si>
  <si>
    <t>CFLTFLE_1787HQ50ZPME00 Premium/Contribution/Fees_HQ-NWA</t>
  </si>
  <si>
    <t>CFLTFLE_1787HQ50ZRHC0F R&amp;D local_BioPharma_NORTH WEST</t>
  </si>
  <si>
    <t>CFLTFLE_1788TN02CSBPT0 SAL &amp; MED Mgmt_BioPharma_TUNISIA</t>
  </si>
  <si>
    <t>CFLTFLE_1787HQ50CMBP00 MED Mgmt_BioPharma_NORTH WEST</t>
  </si>
  <si>
    <t>CFLTFLE_1787HQ50L1ME00 MD_MERCK_NORTH WEST</t>
  </si>
  <si>
    <t>CFLTFLE_1787HQ50L0ME00 Gen.Admin_MERCK_NORTH WEST</t>
  </si>
  <si>
    <t>CFLTFLE_1787HQ50CCBP01 MKT Digit_Biopharma_NORTH WEST</t>
  </si>
  <si>
    <t>CFLTFLE_17776-1401 Ghana FF</t>
  </si>
  <si>
    <t>CFLTFLE_1787GH50CCCGG0 MKT Mgmt_CMC &amp; GM_GHANA</t>
  </si>
  <si>
    <t>CFLTFLE_1787GH50CCLSG0 MKT Mgmt_AppliedSolutions_GHANA</t>
  </si>
  <si>
    <t>CFLTFLE_1787GH50CDBP00 DIVERS ISS_BioPharma_NORTH WEST</t>
  </si>
  <si>
    <t>CFLTFLE_1787GH50CMBPG0 MED Mgmt_BioPharma</t>
  </si>
  <si>
    <t>CFLTFLE_1787GH50L0MEG0 Gen.Admin_MERCK_GHANA</t>
  </si>
  <si>
    <t>CFLTFLE_1787GH50L1ME0C MD_MERCK_NORTH WEST (GH50)</t>
  </si>
  <si>
    <t>CFLTFLE_1787HQ50CCLSG0 MKT Mgmt_AppliedSolutions_GHANA</t>
  </si>
  <si>
    <t>CFLTFLE_1787HQ50CFCHGC SAL &amp; MED Rep_Cons Health_GHANA (HQ50)</t>
  </si>
  <si>
    <t>CFLTFLE_1787HQ50CFHCGC SAL &amp; MED Rep_HealthCare_GHANA (HQ50)</t>
  </si>
  <si>
    <t>CFLTFLE_1787HQ50CGBPGC GM_BioPharma_GHANA (HQ50)</t>
  </si>
  <si>
    <t>CFLTFLE_1787HQ50CSASGC SAL Mgmt_AppliedSolutions_GHANA</t>
  </si>
  <si>
    <t>CFLTFLE_1787HQ50CSLSG0 SAL Mgmt_AppliedSolutions_GHANA</t>
  </si>
  <si>
    <t>CFLTFLE_1787HQ50L0MEGC Gen.Admin_MERCK_GHANA (HQ50)</t>
  </si>
  <si>
    <t>CFLTFLE_10550000004255 BP CMC Field Force Nigeria</t>
  </si>
  <si>
    <t>CFLTFLE_10550000004256 BP Medical Activities Nigeria</t>
  </si>
  <si>
    <t>CFLTFLE_10550000004257 BP Commercial Activities Nigeria</t>
  </si>
  <si>
    <t>CFLTFLE_1787HQ50CCLSN0 MKT Mgmt_AppliedSolutions_NIGERIA</t>
  </si>
  <si>
    <t>CFLTFLE_1787HQ50CCPSN0 MKT Mgmt_ProcessSolutions_NIGERIA</t>
  </si>
  <si>
    <t>CFLTFLE_1787HQ50CFCGNC SAL &amp; MED Rep_CMC &amp; GM_NIGERIA (HQ50)</t>
  </si>
  <si>
    <t>CFLTFLE_1787HQ50CGBPNC GM_BioPharma_NIGERIA (HQ50)</t>
  </si>
  <si>
    <t>CFLTFLE_1787HQ50CSBPNC SAL &amp; MED Mgmt_BioPharma_NIGERIA (HQ50)</t>
  </si>
  <si>
    <t>CFLTFLE_1787HQ50CSLSN0 SAL Mgmt_AppliedSolutions_NIGERIA</t>
  </si>
  <si>
    <t>CFLTFLE_1787HQ50CSPSN0 SAL Mgmt_ProcessSolutions_NIGERIA</t>
  </si>
  <si>
    <t>CFLTFLE_1787HQ50L0MEN Gen.Admin_MERCK_NIGERIA (HQ50)</t>
  </si>
  <si>
    <t>CFLTFLE_1787GH50CFCHG0 SAL &amp; MED Rep_Consumer Health_GHANA</t>
  </si>
  <si>
    <t>CFLTFLE_1787GH50CFHCG0 SAL &amp; MED Rep_HealthCare_GHANA</t>
  </si>
  <si>
    <t>CFLTFLE_17775-1501 NG ISS</t>
  </si>
  <si>
    <t>CFLTFLE_1787GH50CGBPG0 GM_BioPharma_GHANA</t>
  </si>
  <si>
    <t>CFLTFLE_1787GH50ZPMEG0 Premium/Contribution/Fees_GHANA</t>
  </si>
  <si>
    <t>CFLTFLE_17772-1501 ET ISS</t>
  </si>
  <si>
    <t>CFLTFLE_1787ET50CFBPE0 SAL &amp; MED Rep_BioPharma_EHTIOPIA</t>
  </si>
  <si>
    <t>CFLTFLE_1787ET50CSLSE0 SAL Mgmt_AppliedSolutions_ETHIOPIA</t>
  </si>
  <si>
    <t>CFLTFLE_1787ET50L0MEE0 Gen.Admin_MERCK_EHTIOPIA</t>
  </si>
  <si>
    <t>CFLTFLE_1787ET50ZPMEE0 Premium/Contribution/Fees_EHTIOPIA</t>
  </si>
  <si>
    <t>CFLTFLE_1787HQ50CFBPEC SAL &amp; MED Rep_BioPharma_EHTIOPIA (HQ50)</t>
  </si>
  <si>
    <t>CFLTFLE_1787HQ50CSLSE0 SAL Mgmt_AppliedSolutions_ETHIOPIA</t>
  </si>
  <si>
    <t>CFLTFLE_1787HQ50L0MEEC Gen.Admin_MERCK_EHTIOPIA (HQ50)</t>
  </si>
  <si>
    <t>CFLTFLE_10550000004510 BP Fertility Field Force Kenya</t>
  </si>
  <si>
    <t>CFLTFLE_10550000004810 BP Oncology Field Force Kenya</t>
  </si>
  <si>
    <t>CFLTFLE_12350000001030 RA -  Promotion material</t>
  </si>
  <si>
    <t>CFLTFLE_12350000001060 RA -  Congresses and events</t>
  </si>
  <si>
    <t>CFLTFLE_12350000002000 BP - Corporate</t>
  </si>
  <si>
    <t>CFLTFLE_12350000002012 BP - CMC Field force expenses Tanzania</t>
  </si>
  <si>
    <t>CFLTFLE_12350000002014 BP - CMC Field force expenses Uganda</t>
  </si>
  <si>
    <t>CFLTFLE_12350000002016 BP - CMC Field force expenses Rwanda</t>
  </si>
  <si>
    <t>CFLTFLE_12350000002017 BP - CMC Field force expenses</t>
  </si>
  <si>
    <t>CFLTFLE_12350000002030 BP - CMC Promotional material</t>
  </si>
  <si>
    <t>CFLTFLE_12350000002040 BP - Advertising</t>
  </si>
  <si>
    <t>CFLTFLE_12350000002121 Corp Merck Foundation</t>
  </si>
  <si>
    <t>CFLTFLE_12350000002150 BP - Medical Consultants</t>
  </si>
  <si>
    <t>CFLTFLE_12350000002330 BP - CMC R&amp;D exp Medical Affairs local</t>
  </si>
  <si>
    <t>CFLTFLE_12350000002430 BP - Export Reg Application Fees - ONC</t>
  </si>
  <si>
    <t>CFLTFLE_12350000002440 BP - Fertility Promotional material</t>
  </si>
  <si>
    <t>CFLTFLE_12350000002710 BP - Oncology Field Force</t>
  </si>
  <si>
    <t>CFLTFLE_12350000002730 BP - Oncology Promotional material</t>
  </si>
  <si>
    <t>CFLTFLE_12350000002740 BP - Oncology R&amp;D exp Medi Aff local</t>
  </si>
  <si>
    <t>CFLTFLE_12350000005090 Facilities Other administration costs</t>
  </si>
  <si>
    <t>CFLTFLE_12350000005110 BT - Hardware Purchases - R&amp;A</t>
  </si>
  <si>
    <t>CFLTFLE_12350000005120 BT - Hardware Purchases - BP</t>
  </si>
  <si>
    <t>CFLTFLE_12350000005140 BT - Hardware Purchases - PS</t>
  </si>
  <si>
    <t>CFLTFLE_12350000005150 BT - Hardware Purchases - CO</t>
  </si>
  <si>
    <t>CFLTFLE_12350000005160 BT - Hardware Purchases - CH</t>
  </si>
  <si>
    <t>CFLTFLE_12350000005200 Corporate Innovation Centre</t>
  </si>
  <si>
    <t>CFLTFLE_12350000005210 Corporate Digitization Africa</t>
  </si>
  <si>
    <t>CFLTFLE_12350000006000 CH Corporate/Comp Ttl Non-oper TP compen - income</t>
  </si>
  <si>
    <t>CFLTFLE_12350000006010 CH - Field force expenses</t>
  </si>
  <si>
    <t>CFLTFLE_12350000006012 CH - Field force expenses Tanzania</t>
  </si>
  <si>
    <t>CFLTFLE_12350000006014 CH - Field force expenses Uganda</t>
  </si>
  <si>
    <t>CFLTFLE_12350000006020 CH - Internal sales service expenses</t>
  </si>
  <si>
    <t>CFLTFLE_12350000006030 CH - Promotion material</t>
  </si>
  <si>
    <t>CFLTFLE_12350000006040 CH - Advertising</t>
  </si>
  <si>
    <t>CFLTFLE_12350000006050 CH - Marketing samples</t>
  </si>
  <si>
    <t>CFLTFLE_12350000006060 CH - Congresses and events</t>
  </si>
  <si>
    <t>CFLTFLE_12350000006070 CH - Other promotion costs</t>
  </si>
  <si>
    <t>CFLTFLE_12350000006130 CH - Medical Education</t>
  </si>
  <si>
    <t>CFLTFLE_12350000006150 CH - Medical Consultants</t>
  </si>
  <si>
    <t>CFLTFLE_12350000006160 CH - Other Medical non R&amp;D</t>
  </si>
  <si>
    <t>CFLTFLE_12350000006200 CH - Quality Assurance</t>
  </si>
  <si>
    <t>CFLTFLE_12350000006330 CH - R&amp;D expenses local</t>
  </si>
  <si>
    <t>CFLTFLE_12350000006340 CH - R&amp;D expenses global</t>
  </si>
  <si>
    <t>CFLTFLE_12350000006350 CH - R&amp;D expenses local from global</t>
  </si>
  <si>
    <t>CFLTFLE_12350000006410 CH - Supply Chain</t>
  </si>
  <si>
    <t>CFLTFLE_12350000006420 CH - Logistics</t>
  </si>
  <si>
    <t>CFLTFLE_12350000006500 CH - Management</t>
  </si>
  <si>
    <t>CFLTFLE_10550000004220 BP CMC Field Force Uganda</t>
  </si>
  <si>
    <t>CFLTFLE_12350000001010 RA -  Field force expenses</t>
  </si>
  <si>
    <t>CFLTFLE_12350000002010 BP - CMC Field force expenses Kenya</t>
  </si>
  <si>
    <t>CFLTFLE_17772-1401 ET Field Force</t>
  </si>
  <si>
    <t>CFLTFLE_17774-1401 Sudan Field Force</t>
  </si>
  <si>
    <t>CFLTFLE_10550000004204 BP CMC Internal Sales Service Kenya</t>
  </si>
  <si>
    <t>CFLTFLE_12350000002020 BP - House Allowance</t>
  </si>
  <si>
    <t>CFLTFLE_12350000002060 BP - Congresses and events</t>
  </si>
  <si>
    <t>CFLTFLE_12350000002070 BP - Other promotion costs</t>
  </si>
  <si>
    <t>CFLTFLE_10550000004211 BP CMC Bad Debts Kenya</t>
  </si>
  <si>
    <t>CFLTFLE_10550000004215 BP CMC Medical Affairs Kenya</t>
  </si>
  <si>
    <t>CFLTFLE_10550000004282 BP CMC Medical Affairs</t>
  </si>
  <si>
    <t>CFLTFLE_10550000004815 BP Oncology Medical Affairs Kenya</t>
  </si>
  <si>
    <t>CFLTFLE_10550000004260 BP CMC Field Force Rwanda</t>
  </si>
  <si>
    <t>CFLTFLE_17774-1501 Sudan ISS</t>
  </si>
  <si>
    <t>CFLTFLE_17774-202 Commission Exp. Sudan</t>
  </si>
  <si>
    <t>CFLTFLE_1787ET50CGBPE0 GM_BioPharma_EHTIOPIA / SUDAN</t>
  </si>
  <si>
    <t>CFLTFLE_1787HQ50CFBPS0 SAL &amp; MED Rep_BioPharma_SUDAN</t>
  </si>
  <si>
    <t>CFLTFLE_1787HQ50CGBPEC GM_BioPharma_EHTIOPIA / SUDAN (HQ50)</t>
  </si>
  <si>
    <t>CFLTFLE_10550000004280 BP CMC Field Force Tanzania</t>
  </si>
  <si>
    <t>CFLTFLE_10550000004303 BP CMC CMC Field Force Angola</t>
  </si>
  <si>
    <t>CFLTFLE_10550000004555 BP Fertility Internal Sales Mauritius</t>
  </si>
  <si>
    <t>CFLTFLE_10550000002183 BP CMC Key Accounts</t>
  </si>
  <si>
    <t>CFLTFLE_10550000004203 BP CMC  Export Region</t>
  </si>
  <si>
    <t>CFLTFLE_10550000004250 BP CMC Field Force Mauritius</t>
  </si>
  <si>
    <t>CFLTFLE_10550000004290 BP CMC Medical Affairs Angola</t>
  </si>
  <si>
    <t>CFLTFLE_10550000004230 BP CMC Field Force Botswana</t>
  </si>
  <si>
    <t>CFLTFLE_10550000004205 BP CMC  Export Region</t>
  </si>
  <si>
    <t>CFLTFLE_10550000004240 BP CMC Field Force Namibia</t>
  </si>
  <si>
    <t>CFLTFLE_10550000004840 BP Oncology Field Force Namibia</t>
  </si>
  <si>
    <t>CFLTFLE_17773-1501 Libya ISS</t>
  </si>
  <si>
    <t>CFLTFLE_17778-1502 Marketing HUB</t>
  </si>
  <si>
    <t>CFLTFLE_1787CI50CABP0C AA_BioPharma_NORTH WEST (CI50)</t>
  </si>
  <si>
    <t>CFLTFLE_1787DZ50CABP0C AA_BioPharma_NORTH WEST (DZ50)</t>
  </si>
  <si>
    <t>CFLTFLE_1787HQ50CABP00 AA_BioPharma_NORTH WEST</t>
  </si>
  <si>
    <t>CFLTFLE_1787MA50CABP0C AA_BioPharma_NORTH WEST (MA50)</t>
  </si>
  <si>
    <t>CFLTFLE_1788TN02CABP0C AA_BioPharma_NORTH WEST (TN02)</t>
  </si>
  <si>
    <t>H000000902</t>
  </si>
  <si>
    <t>FR8319866</t>
  </si>
  <si>
    <t>CLFF_1000$$$EE50C00001 Field Force Fertility</t>
  </si>
  <si>
    <t>CLFF_1000$$$EE50C00002 Marketing expenses</t>
  </si>
  <si>
    <t>CLFF_1000$$$EE50L80000 MD/Admin</t>
  </si>
  <si>
    <t>CLFF_1000$$$EE50C00006 ISS BI Commercial</t>
  </si>
  <si>
    <t>CLFF_1000$$$EE50C00003 Market research</t>
  </si>
  <si>
    <t>CLFF_1000$$$EE50R00001 LRD</t>
  </si>
  <si>
    <t>FR8320392</t>
  </si>
  <si>
    <t>X.370121.DE65.14.800</t>
  </si>
  <si>
    <t>X.370131.DE65.14.800</t>
  </si>
  <si>
    <t>FR8323857</t>
  </si>
  <si>
    <t>CLFF_1000$$$CN90GIT308</t>
  </si>
  <si>
    <t>CLFF_1000$$$NL50GIT20I</t>
  </si>
  <si>
    <t>CLFF_1000$$$DE10678100</t>
  </si>
  <si>
    <t>CLFF_1000$$$DE10Y30006</t>
  </si>
  <si>
    <t>CLFF_1000$$$DE10Y30005</t>
  </si>
  <si>
    <t>CLFF_1000$$$DE10Y30004</t>
  </si>
  <si>
    <t>CLFF_1000$$$DE10Y30003</t>
  </si>
  <si>
    <t>CITR_1000$$$B54</t>
  </si>
  <si>
    <t>CLFF_7210$$$2025GIT021</t>
  </si>
  <si>
    <t>G000000318</t>
  </si>
  <si>
    <t>FR8323996</t>
  </si>
  <si>
    <t>CTEMPLA_1000BR10303810</t>
  </si>
  <si>
    <t>CORAERP_MMOR1945.RLNNX</t>
  </si>
  <si>
    <t>CORAERP_MMOR1945.RLNPX</t>
  </si>
  <si>
    <t>CORAERP_MMOR1945.RLQPX</t>
  </si>
  <si>
    <t>CORAERP_MMOR1975.RLNNX</t>
  </si>
  <si>
    <t>CORAERP_MMOR1975.RLNPX</t>
  </si>
  <si>
    <t>CORAERP_MMOR1975.RLQPX</t>
  </si>
  <si>
    <t>CORAERP_MMOR1917.SLBV</t>
  </si>
  <si>
    <t>PSCALA_P19</t>
  </si>
  <si>
    <t>H000000932</t>
  </si>
  <si>
    <t>DFLTPGCOH_T-01_001100</t>
  </si>
  <si>
    <t>CTEMPEU_1000AT10MS0001</t>
  </si>
  <si>
    <t>CSCALA_1203$0000006002</t>
  </si>
  <si>
    <t>CSCALA_1203$0000004145</t>
  </si>
  <si>
    <t>CSCALA_1203$0000006020</t>
  </si>
  <si>
    <t>CSCALA_1203$0000002004</t>
  </si>
  <si>
    <t>CSCALA_1086$0000000015</t>
  </si>
  <si>
    <t>PLEAN_X310101CH7610201</t>
  </si>
  <si>
    <t>FR8325592</t>
  </si>
  <si>
    <t>PLEAN_X310182AE5020201 MED EDUCATION-BH-BAVEN V9</t>
  </si>
  <si>
    <t>PLEAN_X310801AE5015205 SP PROM OTHERS-KW-SHARED</t>
  </si>
  <si>
    <t>PLEAN_X310201AE5011201 SP ADVT-AE-FERT</t>
  </si>
  <si>
    <t>PLEAN_X310511AE5011205 SP ADVT-QA-MAVEN</t>
  </si>
  <si>
    <t>FR8326153</t>
  </si>
  <si>
    <t>CFLTFLE_23432025-0102 Interest Income</t>
  </si>
  <si>
    <t>CFLTFLE_234320250101EL Finance</t>
  </si>
  <si>
    <t>CTEMPNA_1000US20000015 Capital Gains</t>
  </si>
  <si>
    <t>CTEMPLA_1000MX10900500 XXXOther Expenses</t>
  </si>
  <si>
    <t>CTEMPNA_1000US30000016 Capital losses</t>
  </si>
  <si>
    <t>CLFF_1000$$$DE10689009 Donations Ukraine</t>
  </si>
  <si>
    <t>CPHOENX_01010000664900 XXXNEO-TX-Special Projects</t>
  </si>
  <si>
    <t>CPHOENX_01010000689009 XXXNEO-Donations Ukraine</t>
  </si>
  <si>
    <t>CLFF_1000$$$DE10513200 XXXIA Special Investigati</t>
  </si>
  <si>
    <t>CLFF_1000$$$DE10660203 XXXFinance Sustainability</t>
  </si>
  <si>
    <t>CLFF_1000$$$ES50Z03701 350 Year Accruals - Production</t>
  </si>
  <si>
    <t>CLFF_1000$$$ES50Z03702 350 Year Accruals - M&amp;S</t>
  </si>
  <si>
    <t>CLFF_1000$$$ES50Z03703 350 Year Accruals - Admin.</t>
  </si>
  <si>
    <t>CLFF_1000$$$ES50Z03704 350 Year Accruals - R&amp;D</t>
  </si>
  <si>
    <t>CTEMPEU_1000PT10A53018 XXXRODA</t>
  </si>
  <si>
    <t>G000000761</t>
  </si>
  <si>
    <t>FR8326295</t>
  </si>
  <si>
    <t>FR8326370</t>
  </si>
  <si>
    <t>PLEAN_X310112IT6030202 Test di Vesivirus</t>
  </si>
  <si>
    <t>PLEAN_X310112IT6030203 Oncology LCM</t>
  </si>
  <si>
    <t>PLEAN_X310112IT6030206 Bavencio LCM commercial</t>
  </si>
  <si>
    <t>PLEAN_X370221DE5014809 RT COM Eversana</t>
  </si>
  <si>
    <t>PLEAN_X370221DE5013200 Ogsiveo COM Congresses</t>
  </si>
  <si>
    <t>PLEAN_X370222DE5020100 Ogsiveo MED EDU Congresses</t>
  </si>
  <si>
    <t>PLEAN_X370231DE5013200 Ezmekly COM Congresses</t>
  </si>
  <si>
    <t>PLEAN_X370232DE5020100 Ezmekly MED EDU Congress</t>
  </si>
  <si>
    <t>CTEMPNA_1000US20EXPATJ Bridge to JP</t>
  </si>
  <si>
    <t>CSCALA_1248$CSHC CEO Office HC</t>
  </si>
  <si>
    <t>CSCALA_1248$SWRT SpringWorks/Rare Tumor VP</t>
  </si>
  <si>
    <t>CSCALA_1759$CHTE</t>
  </si>
  <si>
    <t>ITEMPEU_003200001417 CH70 Uri Sponsoring</t>
  </si>
  <si>
    <t>ITEMPEU_009000000263 FR90IC1401AO3121050000 LOYER</t>
  </si>
  <si>
    <t>CSCALA_1042$MSMS_P49</t>
  </si>
  <si>
    <t>CTEMPLA_1000AR10HY0007 Other Revenues Hyperinflation ad.</t>
  </si>
  <si>
    <t>ITEMPEU_009000000726 FR40IC1395OX3122112000 FR40118500 MCH</t>
  </si>
  <si>
    <t>CFLTFLE_10543122201210 Capital gains from disposal of property, plant and equipment</t>
  </si>
  <si>
    <t>ITEMPEU_009000001993 PL10IC1891IN3122105000</t>
  </si>
  <si>
    <t>CTEMPLA_1000AR10HY0006 Other Costs Hyperinflation ad.</t>
  </si>
  <si>
    <t>CTEMPLA_1000BR10402027 Service Charges Taxes</t>
  </si>
  <si>
    <t>ITEMPEU_003200001383 CH70 UR Versicherungen/Gebuehren/Abgaben</t>
  </si>
  <si>
    <t>FR8326443</t>
  </si>
  <si>
    <t>CLFF_1000$$$CN60TNNA01 FTE COST FOR CMO manager</t>
  </si>
  <si>
    <t>CTEMPEU_1000FR40108008 CAL MET4000 MO Int.</t>
  </si>
  <si>
    <t>CTEMPLA_1000UY10050032 HC-CO Reg Buss Planning (UY)</t>
  </si>
  <si>
    <t>CSCALA_1248$GDO1 GDO Greece</t>
  </si>
  <si>
    <t>CTEMPEU_1000FR40399013 BIOPHARMA NORWAY</t>
  </si>
  <si>
    <t>H000004251</t>
  </si>
  <si>
    <t>H000000666</t>
  </si>
  <si>
    <t>H000004167</t>
  </si>
  <si>
    <t>H000002476</t>
  </si>
  <si>
    <t>FR8327521</t>
  </si>
  <si>
    <t>CEMERAL_70007102251620 HC-Sales promotion-Ogsiveo</t>
  </si>
  <si>
    <t>CEMERAL_70007102251610 HC-Sales promotion-Gomekli</t>
  </si>
  <si>
    <t>CTEMPEU_1000PT10R16201 Medical Portugal Rare Tumors</t>
  </si>
  <si>
    <t>CTEMPEU_1000PT10R16301 Field Force Portugal RT</t>
  </si>
  <si>
    <t>H000000397</t>
  </si>
  <si>
    <t>H000004565</t>
  </si>
  <si>
    <t>H000004553</t>
  </si>
  <si>
    <t>H000000459</t>
  </si>
  <si>
    <t>H000004414</t>
  </si>
  <si>
    <t>H000004426</t>
  </si>
  <si>
    <t>H000004427</t>
  </si>
  <si>
    <t>H000000457</t>
  </si>
  <si>
    <t>H000001092</t>
  </si>
  <si>
    <t>H000001981</t>
  </si>
  <si>
    <t>H000002024</t>
  </si>
  <si>
    <t>DFLTPGCOH_BF-C4_002025</t>
  </si>
  <si>
    <t>FR8333171</t>
  </si>
  <si>
    <t>CLFF_1000$$$DE50Y00002 Springworks Controlling</t>
  </si>
  <si>
    <t>CLFF_1000$$$DE10Y00003 HC-HR SpringWorks HR</t>
  </si>
  <si>
    <t>CLFF_1000$$$DE10Y00004 HC-HF SpringWorks Control</t>
  </si>
  <si>
    <t>CLFF_1000$$$CH75R06003 Medical Switzerland RT</t>
  </si>
  <si>
    <t>CLFF_1000$$$AT50R06003 Medical Austria Rare Tumors</t>
  </si>
  <si>
    <t>CLFF_1000$$$BE50C06001 ISS Belux CC Rare Tumors</t>
  </si>
  <si>
    <t>CLFF_1000$$$BE50C06002 FF Belux CC Rare Tumors</t>
  </si>
  <si>
    <t>CLFF_1000$$$BE50R06003 Med Belux CC Rare Tumors</t>
  </si>
  <si>
    <t>CLFF_1000$$$CH75C06002 Field Force Switzerland RT</t>
  </si>
  <si>
    <t>CLFF_1000$$$DE10Y00006 Communications Springwork</t>
  </si>
  <si>
    <t>CLFF_1000$$$DE10Z03201 Integration Costs Springw</t>
  </si>
  <si>
    <t>CLFF_1000$$$NL50C06001 ISS NL CC Rare Tumors</t>
  </si>
  <si>
    <t>CLFF_1000$$$NL50C06002 FF NL CC Rare Tumors</t>
  </si>
  <si>
    <t>CLFF_1000$$$NL50R06003 Med NL CC Rare Tumors</t>
  </si>
  <si>
    <t>CTEMPNA_1000CA20202601</t>
  </si>
  <si>
    <t>CTEMPNA_1000CA20202602</t>
  </si>
  <si>
    <t>CTEMPNA_1000CA20202603</t>
  </si>
  <si>
    <t>CTEMPNA_1000PH80GFO302 SpringWorks project_PO</t>
  </si>
  <si>
    <t>H000004165</t>
  </si>
  <si>
    <t>H000004176</t>
  </si>
  <si>
    <t>H000004545</t>
  </si>
  <si>
    <t>H000004614</t>
  </si>
  <si>
    <t>H000004613</t>
  </si>
  <si>
    <t>H000004625</t>
  </si>
  <si>
    <t>H000004533</t>
  </si>
  <si>
    <t>H000004175</t>
  </si>
  <si>
    <t>H000000968</t>
  </si>
  <si>
    <t>H000004634</t>
  </si>
  <si>
    <t>H000004633</t>
  </si>
  <si>
    <t>H000004645</t>
  </si>
  <si>
    <t>open</t>
  </si>
  <si>
    <t>CLFF_1000$$$CH75OF0001 Springworks Forecast Dummy CHF</t>
  </si>
  <si>
    <t>CLFF_1000$$$CZ50C00006 Springworks Forecast Dummy CZK</t>
  </si>
  <si>
    <t>CLFF_1000$$$DE50C00003 Springworks Forecast Dummy EUR</t>
  </si>
  <si>
    <t>CLFF_1000$$$DK50C00001 Springworks Forecast Dummy DKK</t>
  </si>
  <si>
    <t>CLFF_1000$$$SE50C0000A Springworks Forecast Dummy SEK</t>
  </si>
  <si>
    <t>CTEMPEU_1000GB10000001 Springworks Forecast Dummy GBP</t>
  </si>
  <si>
    <t>CTEMPEU_1000PL10000003 Springworks Forecast Dummy PLN</t>
  </si>
  <si>
    <t>FR8333181</t>
  </si>
  <si>
    <t>P000000833</t>
  </si>
  <si>
    <t>FR8333787</t>
  </si>
  <si>
    <t>2205 2205JPV1 A</t>
  </si>
  <si>
    <t>FR8333774</t>
  </si>
  <si>
    <t>FR8334141</t>
  </si>
  <si>
    <t>CLFF_1000$$$CN50C07007 Biormarker Pimi</t>
  </si>
  <si>
    <t>CLFF_1000$$$CN50C07700 Pimi Sales</t>
  </si>
  <si>
    <t>CLFF_1000$$$CN50C07701 ONC Sales Pimi South</t>
  </si>
  <si>
    <t>CLFF_1000$$$CN50C07702 ONC Sales Pimi East</t>
  </si>
  <si>
    <t>H000000388</t>
  </si>
  <si>
    <t>P000000835</t>
  </si>
  <si>
    <t>FR8338727</t>
  </si>
  <si>
    <t>IQUATRO_001050000000 KR02 - volume variance PR - H1/H2/V2</t>
  </si>
  <si>
    <t>IQUATRO_001050000001 KR02 - volume variance AN - H1/H2/V2</t>
  </si>
  <si>
    <t>IQUATRO_001050000002 KR02 - volume variance PHPS - H2</t>
  </si>
  <si>
    <t xml:space="preserve">CLFF_KR00$$$KR03TKPZ00 </t>
  </si>
  <si>
    <t>FR8341566</t>
  </si>
  <si>
    <t>Dae-Heon Kim</t>
  </si>
  <si>
    <t>FR8341663</t>
  </si>
  <si>
    <t>P000000134</t>
  </si>
  <si>
    <t>P000000280</t>
  </si>
  <si>
    <t>FR8341799</t>
  </si>
  <si>
    <t>TEMPNA_US201APIMEV XXXAnti-PD-L1 Mktg In CoPro EVP</t>
  </si>
  <si>
    <t>TEMPNA_US201APIMEVAX XXXAnti-PD-L1 Mktg In CoPro Admin</t>
  </si>
  <si>
    <t>TEMPNA_US201APIMEVAXPR XXXAnti-PD-L1 Mktg In CoPro Admin Progra</t>
  </si>
  <si>
    <t>PTEMPNA_US201APIMEVAXPR50 XXX</t>
  </si>
  <si>
    <t>TEMPNA_US201VOOFCCCO XXXEvobrutinib OE&amp;I</t>
  </si>
  <si>
    <t>PTEMPNA_US201VOOFCCCO XXXEvobrutinib OE&amp;I</t>
  </si>
  <si>
    <t>PTEMPNA_US201VOOFCCCOPR XXXEvobrutinib OE&amp;I Program</t>
  </si>
  <si>
    <t>TEMPNA_US201VOOFCCIX XXXEvobrutinib Mangaged Markets</t>
  </si>
  <si>
    <t>PTEMPNA_US201VOOFCCIX XXXEvobrutinib Mangaged Markets</t>
  </si>
  <si>
    <t>TEMPNA_US201VOOFCCIXPR XXXEvo FF Managed Markets Program</t>
  </si>
  <si>
    <t>PTEMPNA_US201VOOFCCIXPR XXXEvo FF Managed Markets Program</t>
  </si>
  <si>
    <t>TEMPNA_US201VOOFCOCOPR XXXEvobrutinib CCO POA Program</t>
  </si>
  <si>
    <t>PTEMPNA_US201VOOFCOCOPR XXXEvobrutinib CCO POA Program</t>
  </si>
  <si>
    <t>TEMPNA_US201VOOFSAAXPR XXXEvobrutinib Field Sales Admin Program</t>
  </si>
  <si>
    <t>PTEMPNA_US201VOOFSAAXPR XXXEvobrutinib Field Sales Admin Program</t>
  </si>
  <si>
    <t>TEMPNA_US201VOOFVPTX XXXEvo FF Call Center</t>
  </si>
  <si>
    <t>PTEMPNA_US201VOOFVPTX XXXEvo FF Call Center</t>
  </si>
  <si>
    <t>TEMPNA_US201VOOFVPTXPR XXXEvo FF Call Center Program</t>
  </si>
  <si>
    <t>PTEMPNA_US201VOOFVPTXPR XXXEvo FF Call Center Program</t>
  </si>
  <si>
    <t>TEMPNA_US201VOOFVPVOPR XXXEvobrutinib Sales Program</t>
  </si>
  <si>
    <t>PTEMPNA_US201VOOFVPVOPR XXXEvobrutinib Sales Program</t>
  </si>
  <si>
    <t>TEMPNA_US201VOOMCCEXPR XXXEvo Market Research &amp; Data Program</t>
  </si>
  <si>
    <t>PTEMPNA_US201VOOMCCEXPR XXXEvo Market Research &amp; Data Program</t>
  </si>
  <si>
    <t>TEMPNA_US201VOOMCCGVPR XXXEvobrutinib Government Affairs Progra</t>
  </si>
  <si>
    <t>PTEMPNA_US201VOOMCCGVPR XXXEvobrutinib Government Affairs Progra</t>
  </si>
  <si>
    <t>TEMPNA_US201VOOMCCIXPR XXXEvobrutinib Managed Markets Program</t>
  </si>
  <si>
    <t>PTEMPNA_US201VOOMCCIXPR XXXEvobrutinib Managed Markets Program</t>
  </si>
  <si>
    <t>TEMPNA_US201VOOMCCMI XXXEvobrutinib Market Insights</t>
  </si>
  <si>
    <t>PTEMPNA_US201VOOMCCMI XXXEvobrutinib Market Insights</t>
  </si>
  <si>
    <t>TEMPNA_US201VOOMCCMIPR XXXEvo Market Insights Program</t>
  </si>
  <si>
    <t>PTEMPNA_US201VOOMCCMIPR XXXEvo Market Insights Program</t>
  </si>
  <si>
    <t>TEMPNA_US201VOOMEVAXPR XXXEvobrutinib Mktg Administration Progr</t>
  </si>
  <si>
    <t>PTEMPNA_US201VOOMEVAXPR XXXEvobrutinib Mktg Administration Progr</t>
  </si>
  <si>
    <t>TEMPNA_US201VOOMEVCXPR XXXEvobrutinib Communications Program</t>
  </si>
  <si>
    <t>PTEMPNA_US201VOOMEVCXPR XXXEvobrutinib Communications Program</t>
  </si>
  <si>
    <t>TEMPNA_US201VOOMEVJX XXXEvobrutinib DPR</t>
  </si>
  <si>
    <t>PTEMPNA_US201VOOMEVJX XXXEvobrutinib DPR</t>
  </si>
  <si>
    <t>PTEMPNA_US201VOOMEVJXOH XXXEvobrutinib DPR Overhead</t>
  </si>
  <si>
    <t>PTEMPNA_US201VOOMEVJXPE XXXEvobrutinib DPR People</t>
  </si>
  <si>
    <t>TEMPNA_US201VOOMEVJXPR XXXEvobrutinib DPR Program</t>
  </si>
  <si>
    <t>PTEMPNA_US201VOOMEVJXPR XXXEvobrutinib DPR Program</t>
  </si>
  <si>
    <t>PTEMPNA_US201VOOMEVJXPR01 XXXEvobrutinib DPR Program</t>
  </si>
  <si>
    <t>TEMPNA_US201VOOMVPFXPR XXXEvobrutinib Speaker Program</t>
  </si>
  <si>
    <t>PTEMPNA_US201VOOMVPFXPR XXXEvobrutinib Speaker Program</t>
  </si>
  <si>
    <t>TEMPNA_US201VOOMVPJXPR XXXEvobrutinib TLE Program</t>
  </si>
  <si>
    <t>PTEMPNA_US201VOOMVPJXPR XXXEvobrutinib TLE Program</t>
  </si>
  <si>
    <t>PTEMPNA_US201VOOMVPLXPE XXXEvobrutinib TLL People</t>
  </si>
  <si>
    <t>PTEMPNA_US201VOOMVPLXPR XXXEvobrutinib TLL Program</t>
  </si>
  <si>
    <t>TEMPNA_US201VOOMVPLXOH XXXEvobrutinib TLL Overhead</t>
  </si>
  <si>
    <t>PTEMPNA_US201VOOMVPLXOH XXXEvobrutinib TLL Overhead</t>
  </si>
  <si>
    <t>TEMPNA_US201VOOMVPMXPR XXXEvobrutinib Field Nurse Program</t>
  </si>
  <si>
    <t>PTEMPNA_US201VOOMVPMXPR XXXEvobrutinib Field Nurse Program</t>
  </si>
  <si>
    <t>TEMPNA_US201VOOMVPPXPR XXXEvobrutinib HCP Program</t>
  </si>
  <si>
    <t>PTEMPNA_US201VOOMVPPXPR XXXEvobrutinib HCP Program</t>
  </si>
  <si>
    <t>TEMPNA_US201VOOMVPQXPR XXXEvobrutinib Consumer Program</t>
  </si>
  <si>
    <t>PTEMPNA_US201VOOMVPQXPR XXXEvobrutinib Consumer Program</t>
  </si>
  <si>
    <t>TEMPNA_US201VOOMVPTLPR XXXEvobrutinib TLL Program</t>
  </si>
  <si>
    <t>PTEMPNA_US201VOOMVPTLPR XXXEvobrutinib TLL Program</t>
  </si>
  <si>
    <t>TEMPNA_US201VOOMVPTXPR XXXEvobrutinib Call Center Program</t>
  </si>
  <si>
    <t>PTEMPNA_US201VOOMVPTXPR XXXEvobrutinib Call Center Program</t>
  </si>
  <si>
    <t>TEMPNA_US201XEOFCCCO XXXXev OEI</t>
  </si>
  <si>
    <t>PTEMPNA_US201XEOFCCCO XXXXev OEI</t>
  </si>
  <si>
    <t>TEMPNA_US201XEOFVPTX XXXXEV MAPS-FPS</t>
  </si>
  <si>
    <t>PTEMPNA_US201XEOFVPTX XXXXEV MAPS-FPS</t>
  </si>
  <si>
    <t>TEMPNA_US201XEOMCCMI XXXXEV Insight &amp; FCST</t>
  </si>
  <si>
    <t>PTEMPNA_US201XEOMCCMI XXXXEV Insight &amp; FCST</t>
  </si>
  <si>
    <t>TEMPNA_US201XEOMCCEXPR XXXXev   BE Other PR</t>
  </si>
  <si>
    <t>PTEMPNA_US201XEOMCCEXPR XXXXev   BE Other PR</t>
  </si>
  <si>
    <t>TEMPNA_US201XEOMCCGVPR XXXXev  GPA PR</t>
  </si>
  <si>
    <t>PTEMPNA_US201XEOMCCGVPR XXXXev  GPA PR</t>
  </si>
  <si>
    <t>TEMPNA_US201XEOMEVCXPR XXXXev  Comm. PR</t>
  </si>
  <si>
    <t>PTEMPNA_US201XEOMEVCXPR XXXXev  Comm. PR</t>
  </si>
  <si>
    <t>PTEMPNA_US201CLOFCCHXOH XXXSales Training CLAD Overhead</t>
  </si>
  <si>
    <t>PTEMPNA_US201CLOFCCHXPE XXXSales Training CLAD</t>
  </si>
  <si>
    <t>PTEMPNA_US201CLOFVPCLOH XXXCladribine Sales Overhead</t>
  </si>
  <si>
    <t>PTEMPNA_US201CLOFVPCLPE XXXCladribine Sales People</t>
  </si>
  <si>
    <t>PTEMPNA_US201REOFSAAXOH XXXSales Admin Overhead</t>
  </si>
  <si>
    <t>PTEMPNA_US201REOFSAAXPE XXXSales Admin People</t>
  </si>
  <si>
    <t>PTEMPNA_US201REOFSEFBOH XXXNortheast Overhead</t>
  </si>
  <si>
    <t>PTEMPNA_US201REOFSEFBPE XXXNortheast People</t>
  </si>
  <si>
    <t>PTEMPNA_US201REOFSEFDOH XXXNew York Overhead</t>
  </si>
  <si>
    <t>PTEMPNA_US201REOFSEFDPE XXXNew York People</t>
  </si>
  <si>
    <t>PTEMPNA_US201REOFSEFEOH XXXAtlanta-NC Overhead</t>
  </si>
  <si>
    <t>PTEMPNA_US201REOFSEFEPE XXXAtlanta-NC People</t>
  </si>
  <si>
    <t>PTEMPNA_US201REOFSEFFOH XXXSoutheast Overhead</t>
  </si>
  <si>
    <t>PTEMPNA_US201REOFSEFFPE XXXSoutheast People</t>
  </si>
  <si>
    <t>PTEMPNA_US201REOFSEFGOH XXXNashville Overhead</t>
  </si>
  <si>
    <t>PTEMPNA_US201REOFSEFGPE XXXNashville People</t>
  </si>
  <si>
    <t>PTEMPNA_US201REOFSSABOH XXXPenn/Jersey Overhead</t>
  </si>
  <si>
    <t>PTEMPNA_US201REOFSSABPE XXXPenn/Jersey People</t>
  </si>
  <si>
    <t>PTEMPNA_US201REOFSSACOH XXXSAM Central Overhead</t>
  </si>
  <si>
    <t>PTEMPNA_US201REOFSSACPE XXXSAM Central People</t>
  </si>
  <si>
    <t>PTEMPNA_US201REOFSSAJOH XXXPhiladelphia/DC Overhead</t>
  </si>
  <si>
    <t>PTEMPNA_US201REOFSSAJPE XXXPhiladelphia/DC People</t>
  </si>
  <si>
    <t>PTEMPNA_US201REOFSWFJOH XXXPacific Southwest Overhead</t>
  </si>
  <si>
    <t>PTEMPNA_US201REOFSWFJPE XXXPacific Southwest People</t>
  </si>
  <si>
    <t>PTEMPNA_US201REOFSWFKOH XXXTexas Overhead</t>
  </si>
  <si>
    <t>PTEMPNA_US201REOFSWFKPE XXXTexas People</t>
  </si>
  <si>
    <t>PTEMPNA_US201REOFSWFLOH XXXCentral West Overhead</t>
  </si>
  <si>
    <t>PTEMPNA_US201REOFSWFLPE XXXCentral West People</t>
  </si>
  <si>
    <t>PTEMPNA_US201REOFSWFNOH XXXCentral East Overhead</t>
  </si>
  <si>
    <t>PTEMPNA_US201REOFSWFNPE XXXCentral East People</t>
  </si>
  <si>
    <t>PTEMPNA_US201REOFSWFOOH XXXNorthwest Overhead</t>
  </si>
  <si>
    <t>PTEMPNA_US201REOFSWFOPE XXXNorthwest People</t>
  </si>
  <si>
    <t>PTEMPNA_US201REOFSWFQOH XXXChicago Overhead</t>
  </si>
  <si>
    <t>PTEMPNA_US201REOFSWFQPE XXXChicago People</t>
  </si>
  <si>
    <t>PTEMPNA_US201VOOFCCCOOH XXXEvobrutinib OE&amp;I Overhead</t>
  </si>
  <si>
    <t>PTEMPNA_US201VOOFCCCOPE XXXEvobrutinib OE&amp;I People</t>
  </si>
  <si>
    <t>PTEMPNA_US201VOOFCCIXOH XXXEvo FF Managed Markets Overhead</t>
  </si>
  <si>
    <t>PTEMPNA_US201VOOFCCIXPE XXXEvo FF Managed Markets People</t>
  </si>
  <si>
    <t>PTEMPNA_US201VOOFVPTXOH XXXEvo FF Call Center Overhead</t>
  </si>
  <si>
    <t>PTEMPNA_US201VOOFVPTXPE XXXEvo FF Call Center People</t>
  </si>
  <si>
    <t>PTEMPNA_US201VOOFVPVOOH XXXEvobrutinib Sales Overhead</t>
  </si>
  <si>
    <t>PTEMPNA_US201VOOFVPVOPE XXXEvobrutinib Sales People</t>
  </si>
  <si>
    <t>PTEMPNA_US201CLOMEVAXOH XXXCladribine Marketing Admin Overhead</t>
  </si>
  <si>
    <t>PTEMPNA_US201CLOMEVAXPE XXXCladribine Marketing Admin People</t>
  </si>
  <si>
    <t>PTEMPNA_US201CLOMVPJXOH XXXTLE Mavenclad Admin Overhead</t>
  </si>
  <si>
    <t>PTEMPNA_US201CLOMVPJXPE XXXTLE Mavenclad Admin People</t>
  </si>
  <si>
    <t>PTEMPNA_US201CLOMVPLAOH XXXTLL South Overhead Mavenclad</t>
  </si>
  <si>
    <t>PTEMPNA_US201CLOMVPLAPE XXXTLL South People Mavenclad People</t>
  </si>
  <si>
    <t>PTEMPNA_US201CLOMVPLEOH XXXTLL Atl Central Overhead Mavenclad</t>
  </si>
  <si>
    <t>PTEMPNA_US201CLOMVPLEPE XXXTLL Atl Central People Mavenclad</t>
  </si>
  <si>
    <t>PTEMPNA_US201CLOMVPLFOH XXXTLL Southeast Overhead Mavenclad</t>
  </si>
  <si>
    <t>PTEMPNA_US201CLOMVPLFPE XXXTLL Southeast People Mavenclad</t>
  </si>
  <si>
    <t>PTEMPNA_US201CLOMVPLGOH XXXTLL Northeast Overhead Mavenclad</t>
  </si>
  <si>
    <t>PTEMPNA_US201CLOMVPLGPE XXXTLL Northeast People Mavenclad</t>
  </si>
  <si>
    <t>PTEMPNA_US201CLOMVPLJOH XXXTLL Tri-State Overhead Mavenclad</t>
  </si>
  <si>
    <t>PTEMPNA_US201CLOMVPLJPE XXXTLL Tri-State People Mavenclad</t>
  </si>
  <si>
    <t>PTEMPNA_US201CLOMVPLKOH XXXTLL Midwest Overhead Mavenclad</t>
  </si>
  <si>
    <t>PTEMPNA_US201CLOMVPLKPE XXXTLL Midwest People Mavenclad</t>
  </si>
  <si>
    <t>PTEMPNA_US201CLOMVPLLOH XXXTLL West Overhead Mavenclad</t>
  </si>
  <si>
    <t>PTEMPNA_US201CLOMVPLLPE XXXTLL West People Mavenclad</t>
  </si>
  <si>
    <t>PTEMPNA_US201CLOMVPLNOH XXXTLL Great Lakes Overhead Mavenclad</t>
  </si>
  <si>
    <t>PTEMPNA_US201CLOMVPLNPE XXXTLL Great Lakes People Mavenclad</t>
  </si>
  <si>
    <t>PTEMPNA_US201CLOMVPLXOH XXXCladribine TLL Overhead</t>
  </si>
  <si>
    <t>PTEMPNA_US201CLOMVPLXPE XXXTLL CLAD</t>
  </si>
  <si>
    <t>PTEMPNA_US201REOMEVAXOH XXXMarketing Admin Overhead</t>
  </si>
  <si>
    <t>PTEMPNA_US201REOMEVAXPE XXXMarketing Admin People</t>
  </si>
  <si>
    <t>PTEMPNA_US201REOMVPFXOH XXXRebif Speaker Overhead</t>
  </si>
  <si>
    <t>PTEMPNA_US201REOMVPJXOH XXXTLE Rebif Admin Overhead</t>
  </si>
  <si>
    <t>PTEMPNA_US201REOMVPJXPE XXXTLE Rebif Admin People</t>
  </si>
  <si>
    <t>PTEMPNA_US201REOMVPLAOH XXXTLL South Overhead Rebif</t>
  </si>
  <si>
    <t>PTEMPNA_US201REOMVPLAPE XXXTLL South People Rebif People</t>
  </si>
  <si>
    <t>PTEMPNA_US201REOMVPLEOH XXXTLL Atl Central Overhead Rebif</t>
  </si>
  <si>
    <t>PTEMPNA_US201REOMVPLEPE XXXTLL Atl Central People Rebif</t>
  </si>
  <si>
    <t>PTEMPNA_US201REOMVPLFOH XXXTLL Southeast Overhead Rebif</t>
  </si>
  <si>
    <t>PTEMPNA_US201REOMVPLFPE XXXTLL Southeast People Rebif</t>
  </si>
  <si>
    <t>PTEMPNA_US201REOMVPLGOH XXXTLL Northeast Overhead Rebif</t>
  </si>
  <si>
    <t>PTEMPNA_US201REOMVPLGPE XXXTLL Northeast People Rebif</t>
  </si>
  <si>
    <t>PTEMPNA_US201REOMVPLJOH XXXTLL Tri-State Overhead Rebif</t>
  </si>
  <si>
    <t>PTEMPNA_US201REOMVPLJPE XXXTLL Tri-State People Rebif</t>
  </si>
  <si>
    <t>PTEMPNA_US201REOMVPLKOH XXXTLL Midwest Overhead Rebif</t>
  </si>
  <si>
    <t>PTEMPNA_US201REOMVPLKPE XXXTLL Midwest People Rebif</t>
  </si>
  <si>
    <t>PTEMPNA_US201REOMVPLLOH XXXTLL West Overhead Rebif</t>
  </si>
  <si>
    <t>PTEMPNA_US201REOMVPLLPE XXXTLL West People Rebif</t>
  </si>
  <si>
    <t>PTEMPNA_US201REOMVPLNOH XXXTLL Great Lakes Overhead Rebif</t>
  </si>
  <si>
    <t>PTEMPNA_US201REOMVPLNPE XXXTLL Great Lakes People Rebif</t>
  </si>
  <si>
    <t>PTEMPNA_US201REOMVPLXOH XXXThought Leader Liaison Overhead</t>
  </si>
  <si>
    <t>PTEMPNA_US201REOMVPLXPE XXXThought Leader Liaison People</t>
  </si>
  <si>
    <t>PTEMPNA_US201VOOMCCIXOH XXXEvo Managed Markets Overhead</t>
  </si>
  <si>
    <t>PTEMPNA_US201VOOMCCIXPE XXXEvo Managed Markets People</t>
  </si>
  <si>
    <t>PTEMPNA_US201VOOMCCMIOH XXXEvo Market Insights Overhead</t>
  </si>
  <si>
    <t>PTEMPNA_US201VOOMCCMIPE XXXEvo Market Insights People</t>
  </si>
  <si>
    <t>PTEMPNA_US201VOOMEVAXOH XXXEvobrutinib Mktg Admin Overhead</t>
  </si>
  <si>
    <t>PTEMPNA_US201VOOMEVAXPE XXXEvobrutinib Mktg Admin People</t>
  </si>
  <si>
    <t>PTEMPNA_US201VOOMVPJXOH XXXEvobrutinib TLE Overhead</t>
  </si>
  <si>
    <t>PTEMPNA_US201VOOMVPJXPE XXXEvobrutinib TLE People</t>
  </si>
  <si>
    <t>PTEMPNA_US201VOOMVPTLOH XXXEvobrutinib TLL Overhead</t>
  </si>
  <si>
    <t>PTEMPNA_US201VOOMVPTLPE XXXEvobrutinib TLL People</t>
  </si>
  <si>
    <t>PTEMPNA_US201VOOMVPTLPR01 XXXEvo TLL Program</t>
  </si>
  <si>
    <t>PTEMPNA_US201VOOMVPTXOH XXXEvo Call Center Overhead</t>
  </si>
  <si>
    <t>PTEMPNA_US201VOOMVPTXPE XXXEvo Call Center People</t>
  </si>
  <si>
    <t>PTEMPNA_US201REOMEVBXPR01 XXXGrants/ EVP Program</t>
  </si>
  <si>
    <t>PTEMPNA_US201VOOMCCGVPR60 XXXEvo Commercial Sponsorships</t>
  </si>
  <si>
    <t>PTEMPNA_US201VOOMEVCXPR01 XXXEvo Communications Program</t>
  </si>
  <si>
    <t>PTEMPNA_US201CLOMVPQXPR66 XXXClad Ambassador Program</t>
  </si>
  <si>
    <t>PTEMPNA_US201REOMVPQXPR62 XXXNew Customer Advertising - 3rd Party</t>
  </si>
  <si>
    <t>PTEMPNA_US201REOMVPQXPR66 XXXNew Customer Ambassador Program</t>
  </si>
  <si>
    <t>PTEMPNA_US201REOMVPQXPR81 XXXNew Customer Advertising</t>
  </si>
  <si>
    <t>PTEMPNA_US201VOOMVPQXPR01 XXXEvo Consumer Program Other</t>
  </si>
  <si>
    <t>PTEMPNA_US201VOOMVPQXPR61 XXXEvo Advertising EMDS Owned Website</t>
  </si>
  <si>
    <t>PTEMPNA_US201VOOMVPQXPR62 XXXEvo Advertising 3rd Party Owned Websi</t>
  </si>
  <si>
    <t>PTEMPNA_US201VOOMVPQXPR66 XXXEvo Ambassador Program Consumer</t>
  </si>
  <si>
    <t>PTEMPNA_US201VOOMVPQXPR78 XXXEvo Consumer Promotional Materials</t>
  </si>
  <si>
    <t>PTEMPNA_US201VOOMVPQXPR80 XXXEvo Consumer Agency Fees</t>
  </si>
  <si>
    <t>PTEMPNA_US201VOOMVPQXPR81 XXXEVO CONSUMER DSA</t>
  </si>
  <si>
    <t>PTEMPNA_US201VOOMVPQXPR82 XXXEvo Consumer Internet</t>
  </si>
  <si>
    <t>PTEMPNA_US201VOOMVPQXPR84 XXXEvob Consumer Consulting</t>
  </si>
  <si>
    <t>PTEMPNA_US201CLOFSAAXPR84 XXXCladribine Sales Admin Program Consul</t>
  </si>
  <si>
    <t>PTEMPNA_US201REOFSAAXPR84 XXXSales Admin Consulting</t>
  </si>
  <si>
    <t>PTEMPNA_US201VOOFCCHXPR89 XXXSales Training EVO Program</t>
  </si>
  <si>
    <t>PTEMPNA_US201VOOFSAAXPR84 XXXEvo Sales Admin FFE</t>
  </si>
  <si>
    <t>PTEMPNA_US201REOFSEFBPR01 XXXNortheast Program</t>
  </si>
  <si>
    <t>PTEMPNA_US201REOFSEFDPR01 XXXNew York Program</t>
  </si>
  <si>
    <t>PTEMPNA_US201REOFSEFEPR01 XXXAtlanta-NC Program</t>
  </si>
  <si>
    <t>PTEMPNA_US201REOFSEFFPR01 XXXSoutheast Program</t>
  </si>
  <si>
    <t>PTEMPNA_US201REOFSEFGPR01 XXXNashville Program</t>
  </si>
  <si>
    <t>PTEMPNA_US201REOFSSACPR01 XXXSAM Central Program</t>
  </si>
  <si>
    <t>PTEMPNA_US201REOFSSAJPR01 XXXPhiladelphia/DC Program</t>
  </si>
  <si>
    <t>PTEMPNA_US201REOFSWFJPR01 XXXPacific Southwest Program</t>
  </si>
  <si>
    <t>PTEMPNA_US201REOFSWFKPR01 XXXTexas Program</t>
  </si>
  <si>
    <t>PTEMPNA_US201REOFSWFLPR01 XXXCentral West Program</t>
  </si>
  <si>
    <t>PTEMPNA_US201REOFSWFNPR01 XXXCentral East Program</t>
  </si>
  <si>
    <t>PTEMPNA_US201REOFSWFOPR01 XXXNorthwest Program</t>
  </si>
  <si>
    <t>PTEMPNA_US201REOFSWFQPR01 XXXChicago Program</t>
  </si>
  <si>
    <t>PTEMPNA_US201VOOFCOCOPR01 XXXEvo CCO POA Program Other</t>
  </si>
  <si>
    <t>PTEMPNA_US201VOOFVPVOPR01 XXXEvo Sales Program</t>
  </si>
  <si>
    <t>PTEMPNA_US201CLOFCOCOPR71 XXXCCO POA Internal Mtgs</t>
  </si>
  <si>
    <t>PTEMPNA_US201CLOFVPCLPR71 XXXCladribine Sales Internal Mtgs</t>
  </si>
  <si>
    <t>PTEMPNA_US201REOFCOCOPR71 XXXCCO POA</t>
  </si>
  <si>
    <t>PTEMPNA_US201VOOFCOCOPR71 XXXEvo CCO POA Internal Meetings</t>
  </si>
  <si>
    <t>PTEMPNA_US201VOOFSAAXPR71 XXXEvo Sales Admin Internal Meetings</t>
  </si>
  <si>
    <t>PTEMPNA_US201CLOMEVAXPR84 XXXClad Mktg Admin Consulting</t>
  </si>
  <si>
    <t>PTEMPNA_US201REOMEVAXPR84 XXXMarketing Admin Consulting</t>
  </si>
  <si>
    <t>PTEMPNA_US201VOOMCCGVPR00 XXXEvo Government Affairs Program</t>
  </si>
  <si>
    <t>PTEMPNA_US201VOOMCCGVPR01 XXXEvo Government Affairs  - Federal Con</t>
  </si>
  <si>
    <t>PTEMPNA_US201VOOMCCGVPR02 XXXEvo Government Affairs  - State Cons</t>
  </si>
  <si>
    <t>PTEMPNA_US201VOOMEVAXPR84 XXXEvo Mktg Admin Consulting</t>
  </si>
  <si>
    <t>PTEMPNA_US201CLOMVPPXPR62 XXXClad Retention 3rd Party Owned Websit</t>
  </si>
  <si>
    <t>PTEMPNA_US201CLOMVPPXPR66 XXXRetention Ambassador Program</t>
  </si>
  <si>
    <t>PTEMPNA_US201REOMVPPXPR61 XXXRetention Advertising - EMDS Owned We</t>
  </si>
  <si>
    <t>PTEMPNA_US201REOMVPPXPR62 XXXRetention Advertising - 3rd Party Own</t>
  </si>
  <si>
    <t>PTEMPNA_US201REOMVPPXPR66 XXXRetention Ambassador Program</t>
  </si>
  <si>
    <t>PTEMPNA_US201REOMVPPXPR81 XXXRetention Advertising</t>
  </si>
  <si>
    <t>PTEMPNA_US201VOOMVPPXPR01 XXXEvo HCP Program Other</t>
  </si>
  <si>
    <t>PTEMPNA_US201VOOMVPPXPR61 XXXEvo Advertising EMDS Owned Website</t>
  </si>
  <si>
    <t>PTEMPNA_US201VOOMVPPXPR62 XXXEvo Advertising 3rd Party Owned Websi</t>
  </si>
  <si>
    <t>PTEMPNA_US201VOOMVPPXPR66 XXXEvo Ambassador Program HCP</t>
  </si>
  <si>
    <t>PTEMPNA_US201VOOMVPPXPR67 XXXEvo KTL Engagement</t>
  </si>
  <si>
    <t>PTEMPNA_US201VOOMVPPXPR72 XXXEvo Ad Boards</t>
  </si>
  <si>
    <t>PTEMPNA_US201VOOMVPPXPR74 XXXEvo Congress</t>
  </si>
  <si>
    <t>PTEMPNA_US201VOOMVPPXPR78 XXXEvo HCP Promotional Materials</t>
  </si>
  <si>
    <t>PTEMPNA_US201VOOMVPPXPR80 XXXEvo HCP Agency Fees</t>
  </si>
  <si>
    <t>PTEMPNA_US201VOOMVPPXPR81 XXXEVO HCP DSA</t>
  </si>
  <si>
    <t>PTEMPNA_US201VOOMVPPXPR82 XXXEvo HCP Internet</t>
  </si>
  <si>
    <t>PTEMPNA_US201VOOMVPPXPR84 XXXEvo HCP Consulting</t>
  </si>
  <si>
    <t>PTEMPNA_US201CLOMCCIXPR72 XXXClad Managed Mkts Ad Board</t>
  </si>
  <si>
    <t>PTEMPNA_US201REOMCCIXPR72 XXXRebif Managed Mkts Ad Board</t>
  </si>
  <si>
    <t>PTEMPNA_US201VOOMCCIXPR01 XXXEvo Managed Markets Program</t>
  </si>
  <si>
    <t>PTEMPNA_US201VOOMCCIXPR72 XXXEvo Managed Markets Ad Boards</t>
  </si>
  <si>
    <t>PTEMPNA_US201VOOMCCIXPR90 XXXEvo Managed Markets Marketing</t>
  </si>
  <si>
    <t>PTEMPNA_US201CLOMEVAXPR72 XXXClad Mktg Admin Ad Board</t>
  </si>
  <si>
    <t>PTEMPNA_US201CLOMEVAXPR78 XXXClad Mktg Admin Promo Materials</t>
  </si>
  <si>
    <t>PTEMPNA_US201CLOMEVAXPR81 XXXClad Mktg Admin Advertising</t>
  </si>
  <si>
    <t>PTEMPNA_US201REOMEVAXPR72 XXXMarketing Admin Ad Board</t>
  </si>
  <si>
    <t>PTEMPNA_US201REOMEVAXPR78 XXXMarketing Promo Materials</t>
  </si>
  <si>
    <t>PTEMPNA_US201REOMEVAXPR81 XXXMarketing Admin Advertising</t>
  </si>
  <si>
    <t>PTEMPNA_US201VOOMEVAXPR01 XXXEvo Mktg Admin Program Other</t>
  </si>
  <si>
    <t>PTEMPNA_US201VOOMEVAXPR72 XXXEvo Mktg Admin Ad Board</t>
  </si>
  <si>
    <t>PTEMPNA_US201VOOMEVAXPR78 XXXEvo Mktg Admin Promo Materials</t>
  </si>
  <si>
    <t>PTEMPNA_US201VOOMEVAXPR81 XXXEvo Mktg Admin Advertising</t>
  </si>
  <si>
    <t>PTEMPNA_US201CLOMVPFXPR70 XXXClad Retention Field Program Mgmt Fee</t>
  </si>
  <si>
    <t>PTEMPNA_US201REOMVPFXPR70 XXXField Programs Speaker Programs - Fee</t>
  </si>
  <si>
    <t>PTEMPNA_US201VOOMVPFXPR70 XXXEvo Speaker Program Management Fee</t>
  </si>
  <si>
    <t>PTEMPNA_US201VOOMVPFXPR73 XXXEvo Speaker Program</t>
  </si>
  <si>
    <t>PTEMPNA_US201VOOMEVAXPR71 XXXEvo Mktg Admin Internal Meetings</t>
  </si>
  <si>
    <t>PTEMPNA_US201VOOMVPMXPR01 XXXEvo Field Nurse Program</t>
  </si>
  <si>
    <t>PTEMPNA_US201VOOMVPMXPR86 XXXEvo Field Nurse Program - Consulting</t>
  </si>
  <si>
    <t>PTEMPNA_US201CLOMVPTXPR01 XXXCladribine Call Center Program</t>
  </si>
  <si>
    <t>PTEMPNA_US201CLOMVPTXPR71 XXXClad Call Center Internal Mtgs</t>
  </si>
  <si>
    <t>PTEMPNA_US201CLOMVPTXPR86 XXXCladribine Call Center Nurse Deployme</t>
  </si>
  <si>
    <t>PTEMPNA_US201CLOMVPTXPR87 XXXCladribine Call Center PAP Admin</t>
  </si>
  <si>
    <t>PTEMPNA_US201REOMVPTXPR01 XXXCall Center Program</t>
  </si>
  <si>
    <t>PTEMPNA_US201REOMVPTXPR78 XXXCall Center Promotional Materials</t>
  </si>
  <si>
    <t>PTEMPNA_US201REOMVPTXPR86 XXXCall Center Nurse Deployment</t>
  </si>
  <si>
    <t>PTEMPNA_US201VOOFVPTXPR01 XXXEvo FF Call Center Program</t>
  </si>
  <si>
    <t>PTEMPNA_US201VOOMVPTXPR01 XXXEvo Call Center Program</t>
  </si>
  <si>
    <t>PTEMPNA_US201VOOMVPTXPR78 XXXEvob Call Center Promo Materials</t>
  </si>
  <si>
    <t>PTEMPNA_US201VOOMVPTXPR79 XXXEvo Call Center Demos</t>
  </si>
  <si>
    <t>PTEMPNA_US201VOOMVPTXPR83 XXXEvo Call Center Samples</t>
  </si>
  <si>
    <t>PTEMPNA_US201VOOMVPTXPR84 XXXEvo Call Center Cons</t>
  </si>
  <si>
    <t>PTEMPNA_US201VOOMVPTXPR85 XXXEvo Call Center Admin</t>
  </si>
  <si>
    <t>PTEMPNA_US201VOOMVPTXPR86 XXXEvo Call Center Nurse Deployment</t>
  </si>
  <si>
    <t>PTEMPNA_US201VOOMVPTXPR87 XXXEvo Call Center PAP Admin</t>
  </si>
  <si>
    <t>PTEMPNA_US201VOOMVPTXPR88 XXXEvo Call Center - CoPay Admin</t>
  </si>
  <si>
    <t>PTEMPNA_US201VOOMCCEXPR01 XXXEvo Business Intelligence Program</t>
  </si>
  <si>
    <t>PTEMPNA_US201VOOMCCEXPR76 XXXEvo Market Research</t>
  </si>
  <si>
    <t>PTEMPNA_US201VOOMCCEXPR77 XXXEvo Market Research CI</t>
  </si>
  <si>
    <t>PTEMPNA_US201VOOMCCMIPR01 XXXEvo Market Insights Program</t>
  </si>
  <si>
    <t>PTEMPNA_US201VOOMCCEXPR75 XXXEvo Data</t>
  </si>
  <si>
    <t>PTEMPNA_US201CLOMVPLAPR01 XXXTLL South Program Mavenclad</t>
  </si>
  <si>
    <t>PTEMPNA_US201CLOMVPLEPR01 XXXTLL Atl Central Program Mavenclad</t>
  </si>
  <si>
    <t>PTEMPNA_US201CLOMVPLFPR01 XXXTLL Southeast Program Mavenclad</t>
  </si>
  <si>
    <t>PTEMPNA_US201CLOMVPLGPR01 XXXTLL Northeast Program Mavenclad</t>
  </si>
  <si>
    <t>PTEMPNA_US201CLOMVPLJPR01 XXXTLL Tri-State Program Mavenclad</t>
  </si>
  <si>
    <t>PTEMPNA_US201CLOMVPLKPR01 XXXTLL Midwest Program Mavenclad</t>
  </si>
  <si>
    <t>PTEMPNA_US201CLOMVPLLPR01 XXXTLL West Program Mavenclad</t>
  </si>
  <si>
    <t>PTEMPNA_US201CLOMVPLNPR01 XXXTLL Great Lakes Program Mavenclad</t>
  </si>
  <si>
    <t>PTEMPNA_US201REOMVPLAPR01 XXXTLL South Program Rebif</t>
  </si>
  <si>
    <t>PTEMPNA_US201REOMVPLEPR01 XXXTLL Atl Central Program Rebif</t>
  </si>
  <si>
    <t>PTEMPNA_US201REOMVPLFPR01 XXXTLL Southeast Program Rebif</t>
  </si>
  <si>
    <t>PTEMPNA_US201REOMVPLGPR01 XXXTLL Northeast Program Rebif</t>
  </si>
  <si>
    <t>PTEMPNA_US201REOMVPLJPR01 XXXTLL Tri-State Program Rebif</t>
  </si>
  <si>
    <t>PTEMPNA_US201REOMVPLKPR01 XXXTLL Midwest Program Rebif</t>
  </si>
  <si>
    <t>PTEMPNA_US201REOMVPLLPR01 XXXTLL West Program Rebif</t>
  </si>
  <si>
    <t>PTEMPNA_US201REOMVPLNPR01 XXXTLL Great Lakes Program Rebif</t>
  </si>
  <si>
    <t>PTEMPNA_US201VOOMVPJXPR01 XXXEvo TLE Program</t>
  </si>
  <si>
    <t>PTEMPNA_US201CLOMEVBXPR01 XXXClad Grants/EVP Program</t>
  </si>
  <si>
    <t>PTEMPNA_US201VOOMCCEXPR51 XXXEvo OE&amp;I Comm Ops program</t>
  </si>
  <si>
    <t>PTEMPNA_US201APIFSAAROH XXXAnti-PD-L1 In CoPro Field All Reg OH</t>
  </si>
  <si>
    <t>PTEMPNA_US201APIFSAARPE XXXAnti-PD-L1 In CoPro Field All Reg PE</t>
  </si>
  <si>
    <t>PTEMPNA_US201APIFSAAXOH XXXAnti-PD-L1 In CoPro Sales Admin OH</t>
  </si>
  <si>
    <t>PTEMPNA_US201APIFSAAXPE XXXAnti-PD-L1 In CoPro Sales Admin PE</t>
  </si>
  <si>
    <t>PTEMPNA_US201APIFSEABOH XXXAnti-PD-L1 Sales East Overhead</t>
  </si>
  <si>
    <t>PTEMPNA_US201APIFSEABPE XXXAnti-PD-L1 Sales East People</t>
  </si>
  <si>
    <t>PTEMPNA_US201APIFSEACOH XXXAnti-PD-L1 Sales Central Overhead</t>
  </si>
  <si>
    <t>PTEMPNA_US201APIFSEACPE XXXAnti-PD-L1 Sales Central People</t>
  </si>
  <si>
    <t>PTEMPNA_US201APIFSEADOH XXXAnti-PD-L1 Sales Mid West Overhead</t>
  </si>
  <si>
    <t>PTEMPNA_US201APIFSEADPE XXXAnti-PD-L1 Sales Mid West People</t>
  </si>
  <si>
    <t>PTEMPNA_US201APIFSEAFOH XXXAnti-PD-L1 Sales Southeast  Overhead</t>
  </si>
  <si>
    <t>PTEMPNA_US201APIFSEAFPE XXXAnti-PD-L1 Sales Southeast Overhead</t>
  </si>
  <si>
    <t>PTEMPNA_US201APIFSEAGOH XXXAnti-PD-L1 Sales West Overhead</t>
  </si>
  <si>
    <t>PTEMPNA_US201APIFSEAGPE XXXAnti-PD-L1 Sales West Overhead</t>
  </si>
  <si>
    <t>PTEMPNA_US201APOFSAAXOH XXXAnti-PD-L1 Sales Admin Overhea</t>
  </si>
  <si>
    <t>PTEMPNA_US201APOFSAAXPE XXXAnti-PD-L1 Sales Admin People</t>
  </si>
  <si>
    <t>PTEMPNA_US201TTOFSAAXOH XXXTepotinib Sales Admin Overhea</t>
  </si>
  <si>
    <t>PTEMPNA_US201TTOFSAAXPE XXXTepotinib Sales Admin People</t>
  </si>
  <si>
    <t>PTEMPNA_US201TTOFSEABOH XXXTepotinib Sales East Overhead</t>
  </si>
  <si>
    <t>PTEMPNA_US201TTOFSEABPE XXXTepotinib Sales East People</t>
  </si>
  <si>
    <t>PTEMPNA_US201TTOFSEACOH XXXTepotinib Sales South Overhead</t>
  </si>
  <si>
    <t>PTEMPNA_US201TTOFSEACPE XXXTepotinib Sales South People</t>
  </si>
  <si>
    <t>PTEMPNA_US201TTOFSEADOH XXXTepotinib Sales West Overhead</t>
  </si>
  <si>
    <t>PTEMPNA_US201TTOFSEADPE XXXTepotinib Sales West People</t>
  </si>
  <si>
    <t>PTEMPNA_US201TTOFSEAFOH XXXTepotinib Sales Southeast Overhead</t>
  </si>
  <si>
    <t>PTEMPNA_US201TTOFSEAFPE XXXTepotinib Sales Southeast People</t>
  </si>
  <si>
    <t>PTEMPNA_US201TTOFSEAGOH XXXTepotinib Sales West Overhead</t>
  </si>
  <si>
    <t>PTEMPNA_US201TTOFSEAGPE XXXTepotinib Sales West People</t>
  </si>
  <si>
    <t>PTEMPNA_US201XEOFCCCOOH XXXXev OEI Overhead</t>
  </si>
  <si>
    <t>PTEMPNA_US201XEOFCCCOPE XXXXev OEI People</t>
  </si>
  <si>
    <t>PTEMPNA_US201XEOFCCHXOH XXXXev  BE Training OH</t>
  </si>
  <si>
    <t>PTEMPNA_US201XEOFCCHXPE XXXXev  BE Training PE</t>
  </si>
  <si>
    <t>PTEMPNA_US201XEOFCCIXOH XXXXEV MAPS-Value&amp;Acc OH</t>
  </si>
  <si>
    <t>PTEMPNA_US201XEOFCCIXPE XXXXEV MAPS-Value&amp;Acc  PE</t>
  </si>
  <si>
    <t>PTEMPNA_US201XEOFSAAXOH XXXXev  Sales Admin OH</t>
  </si>
  <si>
    <t>PTEMPNA_US201XEOFSAAXPE XXXXev  Sales Admin PE</t>
  </si>
  <si>
    <t>PTEMPNA_US201XEOFSEABOH XXXXev Sales East Overhead</t>
  </si>
  <si>
    <t>PTEMPNA_US201XEOFSEABPE XXXXev Sales East People</t>
  </si>
  <si>
    <t>PTEMPNA_US201XEOFSEACOH XXXXev Sales West Overhead</t>
  </si>
  <si>
    <t>PTEMPNA_US201XEOFSEACPE XXXXev Sales West People</t>
  </si>
  <si>
    <t>PTEMPNA_US201XEOFSEACPR XXXXev Sales West Program</t>
  </si>
  <si>
    <t>PTEMPNA_US201XEOFVPTXOH XXXXEV MAPS-FPS OH</t>
  </si>
  <si>
    <t>PTEMPNA_US201XEOFVPTXPE XXXXEV MAPS-FPS PE</t>
  </si>
  <si>
    <t>PTEMPNA_US201APIMEVAXOH XXXAnti-PD-L1 Mktg In CoPro Admin Overhe</t>
  </si>
  <si>
    <t>PTEMPNA_US201APIMEVAXPE XXXAnti-PD-L1 Mktg In CoPro Admin People</t>
  </si>
  <si>
    <t>PTEMPNA_US201APIMVPLXOH XXXAnti-PD-L1 OH</t>
  </si>
  <si>
    <t>PTEMPNA_US201APIMVPLXPE XXXAnti-PD-L1 PE</t>
  </si>
  <si>
    <t>PTEMPNA_US201APOMEVAXOH XXXAnti-PD-L1 Marketing Admin Overhead</t>
  </si>
  <si>
    <t>PTEMPNA_US201APOMEVAXPE XXXAnti-PD-L1 Marketing Admin People</t>
  </si>
  <si>
    <t>PTEMPNA_US201APOMEVBXOH XXXAnti-PD-L1 Marketing Mgmt Overhead</t>
  </si>
  <si>
    <t>PTEMPNA_US201APOMEVBXPE XXXAnti-PD-L1 Marketing Mgmt People</t>
  </si>
  <si>
    <t>PTEMPNA_US201APOMVPLXOH XXXAnti-PD-L1 OLL OH</t>
  </si>
  <si>
    <t>PTEMPNA_US201APOMVPLXPE XXXAnti-PD-L1 OLL PE</t>
  </si>
  <si>
    <t>PTEMPNA_US201TTOMDXPE XXXTepotinib New Product PE</t>
  </si>
  <si>
    <t>PTEMPNA_US201TTOMEVAXOH XXX Tepotinib Mktg Admin Overhead</t>
  </si>
  <si>
    <t>PTEMPNA_US201TTOMEVAXPE XXXTepotinib Mktg In CoPro Admin People</t>
  </si>
  <si>
    <t>PTEMPNA_US201TTOMVPLXOH XXXTepotinib OLL OH</t>
  </si>
  <si>
    <t>PTEMPNA_US201TTOMVPLXPE XXXTepotinib OLL PE</t>
  </si>
  <si>
    <t>PTEMPNA_US201XEOMCCEXOH XXXXev   BE Other  OH</t>
  </si>
  <si>
    <t>PTEMPNA_US201XEOMCCEXPE XXXXev   BE Other  PE</t>
  </si>
  <si>
    <t>PTEMPNA_US201XEOMCCGVOH XXXXev  GPA OH</t>
  </si>
  <si>
    <t>PTEMPNA_US201XEOMCCGVPE XXXXev  GPA People</t>
  </si>
  <si>
    <t>PTEMPNA_US201XEOMCCIXOH XXXXev  MAP&amp;S OH</t>
  </si>
  <si>
    <t>PTEMPNA_US201XEOMCCIXPE XXXXev  MAP&amp;S People</t>
  </si>
  <si>
    <t>PTEMPNA_US201XEOMCCMIOH XXXXEV Insight &amp; FCST OH</t>
  </si>
  <si>
    <t>PTEMPNA_US201XEOMCCMIPE XXXXEV Insight &amp; FCST PE</t>
  </si>
  <si>
    <t>PTEMPNA_US201XEOMEVAXOH XXXXev Mktg OH</t>
  </si>
  <si>
    <t>PTEMPNA_US201XEOMEVAXPE XXXXev Mktg  PE</t>
  </si>
  <si>
    <t>PTEMPNA_US201XEOMEVBXOH XXXXev Mktg Admin OH</t>
  </si>
  <si>
    <t>PTEMPNA_US201XEOMEVBXPE XXXXev Mktg Admin  PE</t>
  </si>
  <si>
    <t>PTEMPNA_US201XEOMEVCXOH XXXXev  Comm. OH</t>
  </si>
  <si>
    <t>PTEMPNA_US201XEOMEVCXPE XXXXev  Comm. People</t>
  </si>
  <si>
    <t>PTEMPNA_US201XEOMVPLXOH XXXXev OLL OH</t>
  </si>
  <si>
    <t>PTEMPNA_US201XEOMVPLXPE XXXXev OLL  PE</t>
  </si>
  <si>
    <t>PTEMPNA_US201XEOMVPTXOH XXXXev  MAP&amp;S PAS OH</t>
  </si>
  <si>
    <t>PTEMPNA_US201XEOMVPTXPE XXXXev  MAP&amp;S PAS People</t>
  </si>
  <si>
    <t>PTEMPNA_US201APIFSAARPR01 XXXAnti-PD-L1 In CoPro Field All Reg PR</t>
  </si>
  <si>
    <t>PTEMPNA_US201APIFSAARPR71 XXXAnti-PD-L1 In CoPro Field All Reg Int</t>
  </si>
  <si>
    <t>PTEMPNA_US201APIFSAAXPR01 XXXAnti-PD-L1 Sales Admin Program Other</t>
  </si>
  <si>
    <t>PTEMPNA_US201APIFSAAXPR71 XXXAnti-PD-L1 Sales Admin Internal Meeti</t>
  </si>
  <si>
    <t>PTEMPNA_US201APIFSAAXPR75 XXXAnti-PD-L1 Sales Admin FF Data</t>
  </si>
  <si>
    <t>PTEMPNA_US201APIFSAAXPR84 XXXAnti-PD-L1 Sales Admin Consulting</t>
  </si>
  <si>
    <t>PTEMPNA_US201APIFSAAXPR89 XXXAnti-PD-L1 Sales Admin Sales Training</t>
  </si>
  <si>
    <t>PTEMPNA_US201APIFSEABPR01 XXXAnti-PD-L1 Sales East Misc</t>
  </si>
  <si>
    <t>PTEMPNA_US201APIFSEACPR01 XXXAnti-PD-L1 Sales Central Misc</t>
  </si>
  <si>
    <t>PTEMPNA_US201APIFSEADPR01 XXXAnti-PD-L1 Sales Mid West Misc</t>
  </si>
  <si>
    <t>PTEMPNA_US201APIFSEAFPR01 XXXAnti-PD-L1 Sales Southeast Misc</t>
  </si>
  <si>
    <t>PTEMPNA_US201APIFSEAGPR01 XXXAnti-PD-L1 Sales West Misc</t>
  </si>
  <si>
    <t>PTEMPNA_US201APOFSAARPR01 XXXAnti-PD-L1 Sales All Regions P</t>
  </si>
  <si>
    <t>PTEMPNA_US201APOFSAARPR71 XXXAnti-PD-L1 Field All Reg Int Mtngs</t>
  </si>
  <si>
    <t>PTEMPNA_US201APOFSAAXPR75 XXXAnti-PD-L1 Sales Admin FF Data</t>
  </si>
  <si>
    <t>PTEMPNA_US201APOFSAAXPR84 XXXAnti-PD-L1 Sales Admin Consulting</t>
  </si>
  <si>
    <t>PTEMPNA_US201APOFSAAXPR89 XXXAnti-PD-L1 Sales Admin Sales Training</t>
  </si>
  <si>
    <t>PTEMPNA_US201TTOFSAAXPR75 XXXTepotinib Sales Admin FF Data</t>
  </si>
  <si>
    <t>PTEMPNA_US201TTOFSAAXPR84 XXXTepotinib Sales Admin Consulting</t>
  </si>
  <si>
    <t>PTEMPNA_US201TTOFSAAXPR89 XXXTepotinib Sales Admin Sales Training</t>
  </si>
  <si>
    <t>PTEMPNA_US201TTOFSEABPR01 XXXTepotinib Sales East Misc</t>
  </si>
  <si>
    <t>PTEMPNA_US201TTOFSEACPR01 XXXTepotinib Sales South Misc</t>
  </si>
  <si>
    <t>PTEMPNA_US201TTOFSEADPR01 XXXTepotinib Sales West Misc</t>
  </si>
  <si>
    <t>PTEMPNA_US201TTOFSEAFPR01 XXXTepotinib Sales Southeast Misc</t>
  </si>
  <si>
    <t>PTEMPNA_US201TTOFSEAGPR01 XXXTepotinib Sales West Misc</t>
  </si>
  <si>
    <t>PTEMPNA_US201XEOFSAAXPR XXXXev  Sales Admin PR</t>
  </si>
  <si>
    <t>PTEMPNA_US201XEOFSAAXPR01 XXXXev  Sales Admin Misc</t>
  </si>
  <si>
    <t>PTEMPNA_US201XEOFSAAXPR71 XXXXev  Sales Admin Int Meetings</t>
  </si>
  <si>
    <t>PTEMPNA_US201XEOFSAAXPR75 XXXXev  Sales Admin FF Data</t>
  </si>
  <si>
    <t>PTEMPNA_US201XEOFSAAXPR84 XXXXev  Sales Admin Consulting</t>
  </si>
  <si>
    <t>PTEMPNA_US201XEOFSAAXPR89 XXXXev  Sales Admin Sales Training</t>
  </si>
  <si>
    <t>PTEMPNA_US201XEOFSEABPR XXXXev Sales East Program</t>
  </si>
  <si>
    <t>PTEMPNA_US201XEOFSEABPR01 XXXXev Sales East Misc</t>
  </si>
  <si>
    <t>PTEMPNA_US201XEOFSEACPR01 XXXXev Sales West Misc</t>
  </si>
  <si>
    <t>PTEMPNA_US201XEOMEVBXPR01 XXXXevinapant Mktg Admin Misc.</t>
  </si>
  <si>
    <t>PTEMPNA_US201XEOMEVBXPR60 XXXXev Mktg Admin Grant</t>
  </si>
  <si>
    <t>PTEMPNA_US201XEOMEVBXPR71 XXXXevinapant Mktg Admin Int Mtngs</t>
  </si>
  <si>
    <t>PTEMPNA_US201XEOMEVBXPR74 XXXXevinapant Mktg Admin Congresses</t>
  </si>
  <si>
    <t>PTEMPNA_US201XEOMEVBXPR78 XXXXevinapant Mktg Admin Promo Mtls</t>
  </si>
  <si>
    <t>PTEMPNA_US201XEOMEVBXPR80 XXXXevinapant Mktg Admin Agency Fee</t>
  </si>
  <si>
    <t>PTEMPNA_US201XEOMEVBXPR84 XXXXev Mktg Admin Consulting</t>
  </si>
  <si>
    <t>PTEMPNA_US201APIMVPLXPR01 XXXAnti-PD-L1 OLL Others</t>
  </si>
  <si>
    <t>PTEMPNA_US201APIMVPLXPR73 XXXAnti-PD-L1 OLL Speaker Program</t>
  </si>
  <si>
    <t>PTEMPNA_US201APOMVPLXPR74 XXXAnti-PD-L1 OLL Congresses</t>
  </si>
  <si>
    <t>PTEMPNA_US201TTOMVPLXPR74 XXXTepotinib OLL Congresses</t>
  </si>
  <si>
    <t>PTEMPNA_US201XEOMVPLXPR XXXXev OLL PR</t>
  </si>
  <si>
    <t>PTEMPNA_US201XEOMVPLXPR01 XXXXev OLL Misc</t>
  </si>
  <si>
    <t>PTEMPNA_US201XEOMVPLXPR72 XXXXev OLL Ad Board</t>
  </si>
  <si>
    <t>PTEMPNA_US201XEOMVPLXPR73 XXXXev OLL Speaker</t>
  </si>
  <si>
    <t>PTEMPNA_US201XEOMVPLXPR74 XXXXevinapant OLL Congresses</t>
  </si>
  <si>
    <t>PTEMPNA_US201XEOMVPLXPR84 XXXXev OLL Consulting</t>
  </si>
  <si>
    <t>PTEMPNA_US201APIMEVAXPR01 XXXAnti-PD-L1 Mktg In CoPro Admin Progra</t>
  </si>
  <si>
    <t>PTEMPNA_US201APIMEVAXPR60 XXXAnti-PD-L1 Mktg In CoPro Admin Sponso</t>
  </si>
  <si>
    <t>PTEMPNA_US201APIMEVAXPR71 XXXAnti-PD-L1 Mktg In CoPro Admin Int Mt</t>
  </si>
  <si>
    <t>PTEMPNA_US201APIMEVAXPR72 XXXAnti-PD-L1  InCoPro Admin  Ad Boards</t>
  </si>
  <si>
    <t>PTEMPNA_US201APIMEVAXPR73 XXXAnti-PD-L1  InCoPro Admin Spkr Prgms</t>
  </si>
  <si>
    <t>PTEMPNA_US201APIMEVAXPR74 XXXAnti-PD-L1  InCoPro Admin Congresses</t>
  </si>
  <si>
    <t>PTEMPNA_US201APIMEVAXPR75 XXXAnti-PD-L1  InCoPro Admin  Data</t>
  </si>
  <si>
    <t>PTEMPNA_US201APIMEVAXPR76 XXXAnti-PD-L1  InCoPro Admin Mkt Researc</t>
  </si>
  <si>
    <t>PTEMPNA_US201APIMEVAXPR78 XXXAnti-PD-L1  InCoPro Admin Promo Mtls</t>
  </si>
  <si>
    <t>PTEMPNA_US201APIMEVAXPR80 XXXAnti-PD-L1  InCoPro Admin  Agency Fee</t>
  </si>
  <si>
    <t>PTEMPNA_US201APIMEVAXPR81 XXXAnti-PD-L1  InCoPro Admin  Adv/Media</t>
  </si>
  <si>
    <t>PTEMPNA_US201APIMEVAXPR82 XXXAnti-PD-L1  InCoPro Admin  Adv/Media</t>
  </si>
  <si>
    <t>PTEMPNA_US201APIMEVAXPR84 XXXAnti-PD-L1  InCoPro Admin  Consulting</t>
  </si>
  <si>
    <t>PTEMPNA_US201APOMEVAXPR60 XXXAnti-PD-L1 Mktg In CoPro Admin Sponso</t>
  </si>
  <si>
    <t>PTEMPNA_US201APOMEVAXPR75 XXXAnti-PD-L1 Mktng Admin MKtng Data</t>
  </si>
  <si>
    <t>PTEMPNA_US201APOMEVAXPR76 XXXAnti-PD-L1 Mktng Admin Mkt Research</t>
  </si>
  <si>
    <t>PTEMPNA_US201APOMEVAXPR81 XXXAnti-PD-L1 Mktng Admin  Adv/Media - P</t>
  </si>
  <si>
    <t>PTEMPNA_US201TTOMEVAXPR60 XXXTepotinib Mktg Admin Grant</t>
  </si>
  <si>
    <t>PTEMPNA_US201TTOMEVAXPR81 XXXTepotinib  Admin  Adv/Media - P</t>
  </si>
  <si>
    <t>PTEMPNA_US201XEOMEVAXPR XXXXev Mktg PR</t>
  </si>
  <si>
    <t>PTEMPNA_US201XEOMEVAXPR01 XXXXev Mktg Misc</t>
  </si>
  <si>
    <t>PTEMPNA_US201XEOMEVAXPR50 XXXXEV Mktg Admin Direct-to-Consumer</t>
  </si>
  <si>
    <t>PTEMPNA_US201XEOMEVAXPR60 XXXXev Mktg Grant</t>
  </si>
  <si>
    <t>PTEMPNA_US201XEOMEVAXPR71 XXXXev Mktg Int Mtngs</t>
  </si>
  <si>
    <t>PTEMPNA_US201XEOMEVAXPR72 XXXXev Mktg Ad Boards</t>
  </si>
  <si>
    <t>PTEMPNA_US201XEOMEVAXPR73 XXXXev Mktg Spkr Prgms</t>
  </si>
  <si>
    <t>PTEMPNA_US201XEOMEVAXPR74 XXXXev Mktg Congresses</t>
  </si>
  <si>
    <t>PTEMPNA_US201XEOMEVAXPR78 XXXXev Mktg Promo Mtls</t>
  </si>
  <si>
    <t>PTEMPNA_US201XEOMEVAXPR80 XXXXev Mktg Agency Fees</t>
  </si>
  <si>
    <t>PTEMPNA_US201XEOMEVAXPR81 XXXXEV DISEASE STATE AWARENESS</t>
  </si>
  <si>
    <t>PTEMPNA_US201XEOMEVAXPR82 XXXXev Mktg Adv/Media - O</t>
  </si>
  <si>
    <t>PTEMPNA_US201XEOMEVAXPR84 XXXXev Mktg Consulting</t>
  </si>
  <si>
    <t>PTEMPNA_US201APISCCRAPR98 XXXRegulatory  Affairs FDA Fees</t>
  </si>
  <si>
    <t>PTEMPNA_US201XEOSCCRAPR XXXXev Regulatory FDA Fee</t>
  </si>
  <si>
    <t>PTEMPNA_US201XEOSCCRAPR98 XXXXev Regulatory FDA Fee</t>
  </si>
  <si>
    <t>PTEMPNA_US201APIMVPTXPR01 XXXAnti-PD-L1 PSP Program Others</t>
  </si>
  <si>
    <t>PTEMPNA_US201APIMVPTXPR71 XXXAnti-PD-L1 PSP Internal Meeting</t>
  </si>
  <si>
    <t>PTEMPNA_US201APIMVPTXPR72 XXXAnti-PD-L1 PSP Ad Board</t>
  </si>
  <si>
    <t>PTEMPNA_US201APIMVPTXPR74 XXXAnti-PD-L1 PSP Congress</t>
  </si>
  <si>
    <t>PTEMPNA_US201APIMVPTXPR78 XXXAnti-PD-L1 PSP Creative &amp; Printing</t>
  </si>
  <si>
    <t>PTEMPNA_US201APIMVPTXPR81 XXXAnti-PD-L1 PSP Advertising</t>
  </si>
  <si>
    <t>PTEMPNA_US201APIMVPTXPR84 XXXAnti-PD-L1 PSP Consulting</t>
  </si>
  <si>
    <t>PTEMPNA_US201APIMVPTXPR85 XXXAnti-PD-L1 PSP Call Center Admin</t>
  </si>
  <si>
    <t>PTEMPNA_US201APIMVPTXPR87 XXXAnti-PD-L1 PSP PAP Admin</t>
  </si>
  <si>
    <t>PTEMPNA_US201APIMVPTXPR88 XXXAnti-PD-L1 PSP Copay Admin</t>
  </si>
  <si>
    <t>PTEMPNA_US201APOMVPTXPR01 XXXAnti-PD-L1 PSP Program Others</t>
  </si>
  <si>
    <t>PTEMPNA_US201APOMVPTXPR71 XXXAnti-PD-L1 PSP Internal Meeting</t>
  </si>
  <si>
    <t>PTEMPNA_US201APOMVPTXPR78 XXXAnti-PD-L1 PSP Creative &amp; Printing</t>
  </si>
  <si>
    <t>PTEMPNA_US201APOMVPTXPR84 XXXAnti-PD-L1 HUB &amp; Reimb Program Consul</t>
  </si>
  <si>
    <t>PTEMPNA_US201TTOMVPTXPR01 XXXTepmetko PSP Program Others</t>
  </si>
  <si>
    <t>PTEMPNA_US201TTOMVPTXPR71 XXXTepotinib PSP Internal Meeting</t>
  </si>
  <si>
    <t>PTEMPNA_US201TTOMVPTXPR78 XXXTepotinib PSP Creative &amp; Printing</t>
  </si>
  <si>
    <t>PTEMPNA_US201TTOMVPTXPR84 XXXTepotinib PSP Program Consulting</t>
  </si>
  <si>
    <t>PTEMPNA_US201TTOMVPTXPR87 XXXTepotinib PSP PAP Admin</t>
  </si>
  <si>
    <t>PTEMPNA_US201TTOMVPTXPR88 XXXTepotinib PSP Copay Admin</t>
  </si>
  <si>
    <t>PTEMPNA_US201XEOMVPTXPR XXXXev  MAP&amp;S PAS Program</t>
  </si>
  <si>
    <t>PTEMPNA_US201XEOMVPTXPR01 XXXXev  MAP&amp;S PAS  Misc</t>
  </si>
  <si>
    <t>PTEMPNA_US201XEOMVPTXPR71 XXXXev  MAP&amp;S PAS  Internal</t>
  </si>
  <si>
    <t>PTEMPNA_US201XEOMVPTXPR72 XXXXev  MAP&amp;S PAS Ad Board</t>
  </si>
  <si>
    <t>PTEMPNA_US201XEOMVPTXPR78 XXXXev  MAP&amp;S PAS  Promotion</t>
  </si>
  <si>
    <t>PTEMPNA_US201XEOMVPTXPR84 XXXXev  MAP&amp;S PAS  Consultin</t>
  </si>
  <si>
    <t>PTEMPNA_US201XEOMVPTXPR85 XXXXev  MAP&amp;S PAS  Admin</t>
  </si>
  <si>
    <t>PTEMPNA_US201XEOMVPTXPR86 XXXXev  MAP&amp;S PAS  Nurse Trainer</t>
  </si>
  <si>
    <t>PTEMPNA_US201XEOMVPTXPR87 XXXXev  MAP&amp;S PAS Congress</t>
  </si>
  <si>
    <t>PTEMPNA_US201XEOMVPTXPR88 XXXXev  MAP&amp;S PAS Copay Admin</t>
  </si>
  <si>
    <t>PTEMPNA_US201APIMCCIXPR01 XXXAnti-PD-L1 MACS MISC</t>
  </si>
  <si>
    <t>PTEMPNA_US201APIMCCIXPR72 XXXAve MACS Ad Board</t>
  </si>
  <si>
    <t>PTEMPNA_US201APIMCCIXPR73 XXXAve MACS Speaker</t>
  </si>
  <si>
    <t>PTEMPNA_US201APIMCCIXPR74 XXXAve MACS Congress</t>
  </si>
  <si>
    <t>PTEMPNA_US201APIMCCIXPR78 XXXAnti-PD-L1 MACS Promotion</t>
  </si>
  <si>
    <t>PTEMPNA_US201APIMCCIXPR84 XXXAnti-PD-L1 MACS Consulting</t>
  </si>
  <si>
    <t>PTEMPNA_US201APIMCCIXPR90 XXXAnti-PD-L1 MACS Marketing</t>
  </si>
  <si>
    <t>PTEMPNA_US201APOMCCIXPR01 XXXAnti-PD-L1 MACS MISC</t>
  </si>
  <si>
    <t>PTEMPNA_US201APOMCCIXPR72 XXXAve MACS Program Ad Board</t>
  </si>
  <si>
    <t>PTEMPNA_US201APOMCCIXPR74 XXXAve MACS Program Congress</t>
  </si>
  <si>
    <t>PTEMPNA_US201APOMCCIXPR78 XXXAnti-PD-L1 MACS Promotion</t>
  </si>
  <si>
    <t>PTEMPNA_US201TTOMCCIXPR01 XXXTepotinib MACS MISC</t>
  </si>
  <si>
    <t>PTEMPNA_US201TTOMCCIXPR71 XXXTepotinib MACS Internal Meeting</t>
  </si>
  <si>
    <t>PTEMPNA_US201TTOMCCIXPR72 XXXTepotinib MACS Ad Boards</t>
  </si>
  <si>
    <t>PTEMPNA_US201TTOMCCIXPR73 XXXTepotinib MACS Speaker</t>
  </si>
  <si>
    <t>PTEMPNA_US201TTOMCCIXPR74 XXXTepotinib MACS Congress</t>
  </si>
  <si>
    <t>PTEMPNA_US201TTOMCCIXPR78 XXXTepotinib MACS Promotion</t>
  </si>
  <si>
    <t>PTEMPNA_US201TTOMCCIXPR84 XXXTepotinib MACS Consulting</t>
  </si>
  <si>
    <t>PTEMPNA_US201XEOMCCIXPR XXXXev  MAP&amp;S Program</t>
  </si>
  <si>
    <t>PTEMPNA_US201XEOMCCIXPR01 XXXXev  MAP&amp;S MISC</t>
  </si>
  <si>
    <t>PTEMPNA_US201XEOMCCIXPR71 XXXXev  MAP&amp;S Int. Meeting</t>
  </si>
  <si>
    <t>PTEMPNA_US201XEOMCCIXPR72 XXXXev  MAP&amp;S Ad Boards</t>
  </si>
  <si>
    <t>PTEMPNA_US201XEOMCCIXPR73 XXXXev  MAP&amp;S Speaker</t>
  </si>
  <si>
    <t>PTEMPNA_US201XEOMCCIXPR74 XXXXev  MAP&amp;S Congress</t>
  </si>
  <si>
    <t>PTEMPNA_US201XEOMCCIXPR78 XXXXev  MAP&amp;S Promotion</t>
  </si>
  <si>
    <t>PTEMPNA_US201XEOMCCIXPR84 XXXXev  MAP&amp;S Consulting</t>
  </si>
  <si>
    <t>PTEMPNA_US201XEOMCCIXPR90 XXXXev  MAP&amp;S Marketing</t>
  </si>
  <si>
    <t>PTEMPNA_US201APIMCCEXPR75 XXXAnti-PD-L1  BE Other -Sale Frcst Prog</t>
  </si>
  <si>
    <t>PTEMPNA_US201XEOMCCEXPR75 XXXXev  BE Other - Data</t>
  </si>
  <si>
    <t>PTEMPNA_US201APIMCCEXPR76 XXXAnti-PD-L1  BE Other -Sale Frcst Prog</t>
  </si>
  <si>
    <t>PTEMPNA_US201XEOMCCEXPR01 XXXXev  BE Other - Misc</t>
  </si>
  <si>
    <t>PTEMPNA_US201XEOMCCEXPR76 XXXXev   BE Other -Market Insight</t>
  </si>
  <si>
    <t>PTEMPNA_US201XEOMCCMIPR XXXXEV Insight &amp; FCST PR</t>
  </si>
  <si>
    <t>PTEMPNA_US201XEOMCCMIPR01 XXXXEV Insight &amp; FCST Misc</t>
  </si>
  <si>
    <t>PTEMPNA_US201APIFCCHXPR01 XXXAnti-PD-L1 BE Training Program Misc</t>
  </si>
  <si>
    <t>PTEMPNA_US201APIFCCHXPR71 XXXAnti-PD-L1 BE Training Internal Meeti</t>
  </si>
  <si>
    <t>PTEMPNA_US201APIFCCHXPR89 XXXAnti-PD-L1 BE Training Consulting</t>
  </si>
  <si>
    <t>PTEMPNA_US201APOFCCHXPR01 XXXAnti-PD-L1 BE Training Program Misc</t>
  </si>
  <si>
    <t>PTEMPNA_US201APOFCCHXPR71 XXXAnti-PD-L1 BE Training Internal Meeti</t>
  </si>
  <si>
    <t>PTEMPNA_US201TTOFCCHXPR01 XXXTepotinib BE Training Program Misc</t>
  </si>
  <si>
    <t>PTEMPNA_US201TTOFCCHXPR71 XXXTepotinib BE Training Internal Meetin</t>
  </si>
  <si>
    <t>PTEMPNA_US201XEOFCCHXPR XXXXev  BE Training PR</t>
  </si>
  <si>
    <t>PTEMPNA_US201XEOFCCHXPR01 XXXXev  BE Training Misc</t>
  </si>
  <si>
    <t>PTEMPNA_US201XEOFCCHXPR71 XXXXev  BE Training Int. Meeting</t>
  </si>
  <si>
    <t>PTEMPNA_US201XEOFCCHXPR89 XXXXev  BE Training Consulting</t>
  </si>
  <si>
    <t>PTEMPNA_US201APIMCCGVPR60 XXXAnti-PD-L1 Government Affairs Program</t>
  </si>
  <si>
    <t>PTEMPNA_US201XEOMCCGVPR60 XXXXev GPA Advocacy Grants</t>
  </si>
  <si>
    <t>PTEMPNA_US201APIMCCGVPR00 XXXAnti-PD-L1 Government Affairs Program</t>
  </si>
  <si>
    <t>PTEMPNA_US201APIMCCGVPR01 XXXAnti-PD-L1 Government Affairs Program</t>
  </si>
  <si>
    <t>PTEMPNA_US201APIMCCGVPR02 XXXAnti-PD-L1 Government Affairs State C</t>
  </si>
  <si>
    <t>PTEMPNA_US201XEOMCCGVPR00 XXXXev Gov't Affairs Misc</t>
  </si>
  <si>
    <t>PTEMPNA_US201XEOMCCGVPR01 XXXXev Gov't Affairs - Federal Consultin</t>
  </si>
  <si>
    <t>PTEMPNA_US201XEOMCCGVPR02 XXXXev Gov't Affairs - State Consulting</t>
  </si>
  <si>
    <t>PTEMPNA_US201APIMCCGVPR70 XXXAvalumab Co-Pro GPA Innovative Medici</t>
  </si>
  <si>
    <t>PTEMPNA_US201APOMCCGVPR70 XXXAvalumab GPA Innovative Medicine Poli</t>
  </si>
  <si>
    <t>PTEMPNA_US201TTOMCCGVPR70 XXXTepotinib GPA Innovative Medicine Pol</t>
  </si>
  <si>
    <t>PTEMPNA_US201APIMEVCXPR01 XXXAnti-PD-L1 Communications Program Mis</t>
  </si>
  <si>
    <t>PTEMPNA_US201APIMEVCXPR71 XXXAnti-PD-L1 Communications Program Int</t>
  </si>
  <si>
    <t>PTEMPNA_US201APIMEVCXPR84 XXXAnti-PD-L1 Communications Program Con</t>
  </si>
  <si>
    <t>PTEMPNA_US201APIMEVCXPR97 XXXAnti-PD-L1 Communications Program Com</t>
  </si>
  <si>
    <t>PTEMPNA_US201APOMEVCXPR71 XXXAnti-PD-L1 Communications Program Int</t>
  </si>
  <si>
    <t>PTEMPNA_US201APOMEVCXPR84 XXXAnti-PD-L1 Communications Program Con</t>
  </si>
  <si>
    <t>PTEMPNA_US201APOMEVCXPR97 XXXAnti-PD-L1 Communications Program Com</t>
  </si>
  <si>
    <t>PTEMPNA_US201TTOMEVCXPR71 XXXTepotinib Communications Program Inte</t>
  </si>
  <si>
    <t>PTEMPNA_US201TTOMEVCXPR97 XXXTepotinib Communications Program Comm</t>
  </si>
  <si>
    <t>PTEMPNA_US201XEOMEVCXPR01 XXXXev  Comm.  Misc</t>
  </si>
  <si>
    <t>PTEMPNA_US201XEOMEVCXPR97 XXXXev  Comm.  Agency</t>
  </si>
  <si>
    <t>PTEMPNA_US201APIMVPDXPR01 XXXAnti-PD-L1  New Prod Plan Program Oth</t>
  </si>
  <si>
    <t>PTEMPNA_US201APIMVPDXPR60 XXXAnti-PD-L1  Sponsorships</t>
  </si>
  <si>
    <t>PTEMPNA_US201APIMVPDXPR71 XXXAnti-PD-L1  Internal Meetings</t>
  </si>
  <si>
    <t>PTEMPNA_US201APIMVPDXPR72 XXXAnti-PD-L1  Advisory Boards</t>
  </si>
  <si>
    <t>PTEMPNA_US201APIMVPDXPR73 XXXAnti-PD-L1  Speaker Programs</t>
  </si>
  <si>
    <t>PTEMPNA_US201APIMVPDXPR74 XXXAnti-PD-L1  Congresses</t>
  </si>
  <si>
    <t>PTEMPNA_US201APIMVPDXPR75 XXXAnti-PD-L1  Marketing Data</t>
  </si>
  <si>
    <t>PTEMPNA_US201APIMVPDXPR76 XXXAnti-PD-L1  Market Research</t>
  </si>
  <si>
    <t>PTEMPNA_US201APIMVPDXPR78 XXXAnti-PD-L1 Promotional Materials</t>
  </si>
  <si>
    <t>PTEMPNA_US201APIMVPDXPR80 XXXAnti-PD-L1  Agency Fees</t>
  </si>
  <si>
    <t>PTEMPNA_US201APIMVPDXPR81 XXXAnti-PD-L1  Advertising/Media - Print</t>
  </si>
  <si>
    <t>PTEMPNA_US201APIMVPDXPR82 XXXAnti-PD-L1  Advertising/Media - Onlin</t>
  </si>
  <si>
    <t>PTEMPNA_US201APIMVPDXPR84 XXXAnti-PD-L1  Consulting</t>
  </si>
  <si>
    <t>PTEMPNA_US201APIMVPDXPR85 XXXAnti-PD-L1 Call Center Admin</t>
  </si>
  <si>
    <t>PTEMPNA_US201APIMVPDXPR89 XXXAnti-PD-L1 Government Affairs</t>
  </si>
  <si>
    <t>PTEMPNA_US201APIMVPDXPR90 XXXAnti-PD-L1 Managed Markets Mktng</t>
  </si>
  <si>
    <t>PTEMPNA_US201APIMVPDXPR97 XXXAnti-PD-L1 Communications</t>
  </si>
  <si>
    <t>PTEMPNA_US201APOMVPDXPR01 XXXAnti-PD-L1  New Prod Plan Program Oth</t>
  </si>
  <si>
    <t>PTEMPNA_US201APOMVPDXPR60 XXXAnti-PD-L1  Sponsorships</t>
  </si>
  <si>
    <t>PTEMPNA_US201APOMVPDXPR71 XXXAnti-PD-L1  Internal Meetings</t>
  </si>
  <si>
    <t>PTEMPNA_US201APOMVPDXPR72 XXXAnti-PD-L1  Advisory Boards</t>
  </si>
  <si>
    <t>PTEMPNA_US201APOMVPDXPR73 XXXAnti-PD-L1  Speaker Programs</t>
  </si>
  <si>
    <t>PTEMPNA_US201APOMVPDXPR74 XXXAnti-PD-L1  Congresses</t>
  </si>
  <si>
    <t>PTEMPNA_US201APOMVPDXPR75 XXXAnti-PD-L1  Marketing Data</t>
  </si>
  <si>
    <t>PTEMPNA_US201APOMVPDXPR76 XXXAnti-PD-L1  Market Research</t>
  </si>
  <si>
    <t>PTEMPNA_US201APOMVPDXPR78 XXXAnti-PD-L1 Promotional Materials</t>
  </si>
  <si>
    <t>PTEMPNA_US201APOMVPDXPR80 XXXAnti-PD-L1  Agency Fees</t>
  </si>
  <si>
    <t>PTEMPNA_US201APOMVPDXPR81 XXXAnti-PD-L1  Advertising/Media - Print</t>
  </si>
  <si>
    <t>PTEMPNA_US201APOMVPDXPR82 XXXAnti-PD-L1  Advertising/Media - Onlin</t>
  </si>
  <si>
    <t>PTEMPNA_US201APOMVPDXPR84 XXXAnti-PD-L1  Consulting</t>
  </si>
  <si>
    <t>PTEMPNA_US201APOMVPDXPR85 XXXAnti-PD-L1 Call Center Admin</t>
  </si>
  <si>
    <t>PTEMPNA_US201APOMVPDXPR89 XXXAnti-PD-L1 Government Affairs</t>
  </si>
  <si>
    <t>PTEMPNA_US201APOMVPDXPR90 XXXAnti-PD-L1 Managed Markets Mktng</t>
  </si>
  <si>
    <t>PTEMPNA_US201APOMVPDXPR97 XXXAnti-PD-L1 Communications</t>
  </si>
  <si>
    <t>PTEMPNA_US201TTOMVPDXOH XXXTepotinib New Product OH</t>
  </si>
  <si>
    <t>PTEMPNA_US201TTOMVPDXPE XXXTepotinib New Product PE</t>
  </si>
  <si>
    <t>PTEMPNA_US201XEOFCCCOPR XXXXev OEI Program</t>
  </si>
  <si>
    <t>PTEMPNA_US201XEOFCCCOPR01 XXXXev OEI Program Misc</t>
  </si>
  <si>
    <t>PTEMPNA_US201XEOMCCEXPR51 XXXXev OE&amp;I Comm Ops program</t>
  </si>
  <si>
    <t>PTEMPNA_US201VOOFCCIXPR01 XXXEvo FF Managed Markets Program</t>
  </si>
  <si>
    <t>PTEMPNA_US201XEOFVPTXPR XXXXEV MAPS-FPS PR</t>
  </si>
  <si>
    <t>PTEMPNA_US201XEOFVPTXPR01 XXXXEV MAPS-FPS Misc</t>
  </si>
  <si>
    <t>PTEMPNA_US201RHOFSAAXOH XXXSales Admin Overhead</t>
  </si>
  <si>
    <t>PTEMPNA_US201RHOFSAAXPE XXXSales Admin People</t>
  </si>
  <si>
    <t>PTEMPNA_US201RHOFSEFBOH XXXNortheast Overhead</t>
  </si>
  <si>
    <t>PTEMPNA_US201RHOFSEFBPE XXXNortheast People</t>
  </si>
  <si>
    <t>PTEMPNA_US201RHOFSWFJOH XXXWest Overhead</t>
  </si>
  <si>
    <t>PTEMPNA_US201RHOFSWFJPE XXXWest People</t>
  </si>
  <si>
    <t>PTEMPNA_US201RHOFSWFKPE XXXSouthwest People</t>
  </si>
  <si>
    <t>PTEMPNA_US201RHOFSWFMOH XXXSouth Central Overhead</t>
  </si>
  <si>
    <t>PTEMPNA_US201RHOFSWFMPE XXXSouth Central People</t>
  </si>
  <si>
    <t>PTEMPNA_US201RHOMEVAXOH XXXMarketing Admin Overhead</t>
  </si>
  <si>
    <t>PTEMPNA_US201RHOMEVAXPE XXXMarketing Admin People</t>
  </si>
  <si>
    <t>PTEMPNA_US201RHOMEVBXOH XXXGrants/EVP Overhead</t>
  </si>
  <si>
    <t>PTEMPNA_US201RHOMEVBXPE XXXGrants/EVP People</t>
  </si>
  <si>
    <t>PTEMPNA_US201RHOMVPLXOH XXXThought Leader Liaison Overhead</t>
  </si>
  <si>
    <t>PTEMPNA_US201RHOMVPLXPE XXXThought Leader Liaison People</t>
  </si>
  <si>
    <t>PTEMPNA_US201RHOFCOCOPR71 XXXCCO POA Internal Mtgs</t>
  </si>
  <si>
    <t>PTEMPNA_US201RHOFSAAXPR73 XXXSales Admin Speaker Programs</t>
  </si>
  <si>
    <t>PTEMPNA_US201RHOFSAAXPR84 XXXSales Admin Consulting</t>
  </si>
  <si>
    <t>PTEMPNA_US201RHOFSEFBPR01 XXXNortheast Program Other</t>
  </si>
  <si>
    <t>PTEMPNA_US201RHOFSEFBPR71 XXXNortheast Internal Mtgs</t>
  </si>
  <si>
    <t>PTEMPNA_US201RHOFSEFBPR73 XXXNortheast Speaker Programs</t>
  </si>
  <si>
    <t>PTEMPNA_US201RHOFSWFJPR01 XXXWest Program Other</t>
  </si>
  <si>
    <t>PTEMPNA_US201RHOFSWFJPR71 XXXWest Internal Mtgs</t>
  </si>
  <si>
    <t>PTEMPNA_US201RHOFSWFJPR73 XXXWest Speaker Programs</t>
  </si>
  <si>
    <t>PTEMPNA_US201RHOMEVAXPR80 XXXFertility General Agency</t>
  </si>
  <si>
    <t>PTEMPNA_US201RHOMEVAXPR84 XXXMarketing Admin Consulting</t>
  </si>
  <si>
    <t>PTEMPNA_US201RHOMVPPXPR10 XXXHealthcare Prof ASRM</t>
  </si>
  <si>
    <t>PTEMPNA_US201RHOMVPPXPR71 XXXHealthcare Prof Internal Mtgs</t>
  </si>
  <si>
    <t>PTEMPNA_US201RHOMVPPXPR81 XXXHealthcare Prof Advertising</t>
  </si>
  <si>
    <t>PTEMPNA_US201RHOMVPQXPR01 XXXDirect To Patient Program Other</t>
  </si>
  <si>
    <t>PTEMPNA_US201RHOMVPQXPR72 XXXDirect To Patient Advisory Boards</t>
  </si>
  <si>
    <t>PTEMPNA_US201RHOMVPQXPR78 XXXDirect To Patient Promo Mtls</t>
  </si>
  <si>
    <t>PTEMPNA_US201RHOMVPQXPR79 XXXDirect To Patient Demos</t>
  </si>
  <si>
    <t>PTEMPNA_US201RHOMVPQXPR80 XXXFertility Consumer Agency</t>
  </si>
  <si>
    <t>PTEMPNA_US201RHOMVPQXPR81 XXXDirect To Patient Advertising</t>
  </si>
  <si>
    <t>PTEMPNA_US201RHOMVPQXPR82 XXXDirect To Patient Internet</t>
  </si>
  <si>
    <t>PTEMPNA_US201RHOMVPQXPR84 XXXDirect To Patient Consulting</t>
  </si>
  <si>
    <t>PTEMPNA_US201RHOMVPTXPR01 XXXCall Center Program Other</t>
  </si>
  <si>
    <t>PTEMPNA_US201RHOMVPTXPR84 XXXCall Center Consulting</t>
  </si>
  <si>
    <t>PTEMPNA_US201RHOMVPTXPR87 XXXCall Center PAP Admin</t>
  </si>
  <si>
    <t>PTEMPNA_US201RHOMCCEXPR77 XXXBusiness Intelligence Comp Intelligen</t>
  </si>
  <si>
    <t>PTEMPNA_US201RHOFCCHXPR01 XXXFertility Field Training Other</t>
  </si>
  <si>
    <t>PTEMPNA_US201RHOMEVBXPR01 XXXGrants/EVP Program Other</t>
  </si>
  <si>
    <t>PTEMPNA_US201RHOMVPDXPR01 XXXNew Product Program Other</t>
  </si>
  <si>
    <t>PTEMPNA_US201SEOFCCHXOH XXXSerostim Field Training</t>
  </si>
  <si>
    <t>PTEMPNA_US201SEOFCCHXPE XXXSerostim Field Training</t>
  </si>
  <si>
    <t>PTEMPNA_US201SEOFSAAXOH XXXSales Admin Overhead</t>
  </si>
  <si>
    <t>PTEMPNA_US201SEOFSAAXPE XXXSales Admin People</t>
  </si>
  <si>
    <t>PTEMPNA_US201SEOFSEFBOH XXXNortheast Overhead</t>
  </si>
  <si>
    <t>PTEMPNA_US201SEOFSEFBPE XXXNortheast People</t>
  </si>
  <si>
    <t>PTEMPNA_US201SEOFSWFJOH XXXWest Overhead</t>
  </si>
  <si>
    <t>PTEMPNA_US201SEOFSWFJPE XXXWest People</t>
  </si>
  <si>
    <t>PTEMPNA_US201SEOFSWFMPE XXXWest People</t>
  </si>
  <si>
    <t>PTEMPNA_US201SEOMEVAXOH XXXMarketing Admin Overhead</t>
  </si>
  <si>
    <t>PTEMPNA_US201SEOMEVAXPE XXXMarketing Admin People</t>
  </si>
  <si>
    <t>PTEMPNA_US201SEOMEVBXPE XXXGrants/EVP People</t>
  </si>
  <si>
    <t>PTEMPNA_US201SEOMEVTXPE XXXCall Center People</t>
  </si>
  <si>
    <t>PTEMPNA_US201SEOFCOCOPR71 XXXCCO/POA Internal Mtgs</t>
  </si>
  <si>
    <t>PTEMPNA_US201SEOFSAAXPR73 XXXSales Admin Speaker Programs</t>
  </si>
  <si>
    <t>PTEMPNA_US201SEOFSAAXPR84 XXXSales Admin Consulting</t>
  </si>
  <si>
    <t>PTEMPNA_US201SEOFSEFBPR01 XXXNortheast Program Other</t>
  </si>
  <si>
    <t>PTEMPNA_US201SEOFSEFBPR71 XXXNortheast Internal Mtgs</t>
  </si>
  <si>
    <t>PTEMPNA_US201SEOFSEFBPR73 XXXNortheast Speaker Programs</t>
  </si>
  <si>
    <t>PTEMPNA_US201SEOFSWFJPR01 XXXWest Program Other</t>
  </si>
  <si>
    <t>PTEMPNA_US201SEOFSWFJPR71 XXXWest Internal Mtgs</t>
  </si>
  <si>
    <t>PTEMPNA_US201SEOFSWFJPR73 XXXWest Speaker Programs</t>
  </si>
  <si>
    <t>PTEMPNA_US201SEOMEVAXPR80 XXXSerostim General Agency</t>
  </si>
  <si>
    <t>PTEMPNA_US201SEOMEVAXPR84 XXXMarketing Admin Consulting</t>
  </si>
  <si>
    <t>PTEMPNA_US201SEOMVPPXPR81 XXXSerostim Prod Advertising</t>
  </si>
  <si>
    <t>PTEMPNA_US201SEOMVPQXPR01 XXXSerostim Consumer Program Other</t>
  </si>
  <si>
    <t>PTEMPNA_US201SEOMVPQXPR71 XXXSerostim Consumer Internal Mtngs</t>
  </si>
  <si>
    <t>PTEMPNA_US201SEOMVPQXPR72 XXXSerostim Consumer Advisory Boards</t>
  </si>
  <si>
    <t>PTEMPNA_US201SEOMVPQXPR73 XXXSerostim Consumer Speaker Prgms</t>
  </si>
  <si>
    <t>PTEMPNA_US201SEOMVPQXPR74 XXXSerostim Consumer Congresses</t>
  </si>
  <si>
    <t>PTEMPNA_US201SEOMVPQXPR78 XXXSerostim Consumer Promo Mtls</t>
  </si>
  <si>
    <t>PTEMPNA_US201SEOMVPQXPR79 XXXSerostim Consumer Demos</t>
  </si>
  <si>
    <t>PTEMPNA_US201SEOMVPQXPR80 XXXSerostim Consumer Agency</t>
  </si>
  <si>
    <t>PTEMPNA_US201SEOMVPQXPR81 XXXSerostim Consumer Advertising</t>
  </si>
  <si>
    <t>PTEMPNA_US201SEOMVPQXPR82 XXXSerostim Consumer Internet</t>
  </si>
  <si>
    <t>PTEMPNA_US201SEOMVPQXPR83 XXXSerostim Consumer Samples</t>
  </si>
  <si>
    <t>PTEMPNA_US201SEOMVPQXPR84 XXXSerostim Consumer Consulting</t>
  </si>
  <si>
    <t>PTEMPNA_US201SEOMVPQXPR87 XXXSerostim Consumer PAP Admin</t>
  </si>
  <si>
    <t>PTEMPNA_US201SEOMVPQXPR88 XXXSerostim Consumer Smpls - ELIMS</t>
  </si>
  <si>
    <t>PTEMPNA_US201SEOMVPTXPR71 XXXCall Center Internal Mtgs</t>
  </si>
  <si>
    <t>PTEMPNA_US201SEOMVPTXPR84 XXXCall Center Consulting</t>
  </si>
  <si>
    <t>PTEMPNA_US201SEOMVPTXPR88 XXXCopay Admin</t>
  </si>
  <si>
    <t>PTEMPNA_US201SEOFCCHXPR01 XXXSerostim Field Training Other</t>
  </si>
  <si>
    <t>PTEMPNA_US201MEDNCOOH XXXClad Out Co-Promote Overhead</t>
  </si>
  <si>
    <t>PTEMPNA_US201MEDNCOPE XXXClad Out Co-Promote People</t>
  </si>
  <si>
    <t>PTEMPNA_US201MEDNVOOH XXXEvobrutinib Out Co-Promote Overhead</t>
  </si>
  <si>
    <t>PTEMPNA_US201MEDNVOPE XXXEvobrutinib Out Co-Promote People</t>
  </si>
  <si>
    <t>PTEMPNA_US201MEDNVOPR0300 XXXEvobrutinib Out Co-Promote MEG</t>
  </si>
  <si>
    <t>PTEMPNA_US201MEDNVOPR0502 XXXEvobrutinib MSL Training</t>
  </si>
  <si>
    <t>PTEMPNA_US201MEDNVOPR0574 XXXCongresses - Evobrutinib</t>
  </si>
  <si>
    <t>PTEMPNA_US201MEDNVOPR0100 XXXEvo Out Co-Promote Consulting/Public</t>
  </si>
  <si>
    <t>PTEMPNA_US201MEDNROPR0101 XXXMedical Comm, Pubs, &amp; Agency Fees - R</t>
  </si>
  <si>
    <t>PTEMPNA_US201MEDNVOPR0101 XXXMedical Comm, Pubs, &amp; Agency Fees -</t>
  </si>
  <si>
    <t>PTEMPNA_US201MEDNVOPR0174 XXXMedical Comm, Pubs, Agency Evo Congre</t>
  </si>
  <si>
    <t>PTEMPNA_US201MEDNVOPR0572 XXXAd Boards - Evobrutinib</t>
  </si>
  <si>
    <t>PTEMPNA_US201MEDNVOPR0573 XXXSpeaker Programs - Evobrutinib</t>
  </si>
  <si>
    <t>PTEMPNA_US201MEDNROPR0600 XXXRebif Out Co-Promote Phase IIIb/IV St</t>
  </si>
  <si>
    <t>PTEMPNA_US201MEDNVOPR0600 XXXEvo Out Co-Promote Phase IIIb/IV Stud</t>
  </si>
  <si>
    <t>PTEMPNA_US201MEDNVOPRS900 XXXEvobrutinib Out Co-Promote HEOR Progr</t>
  </si>
  <si>
    <t>PTEMPNA_US201MEDOPDOH XXXOncology aPD-L1 Overhead</t>
  </si>
  <si>
    <t>PTEMPNA_US201MEDOPDPE XXXOncology aPD-L1 People</t>
  </si>
  <si>
    <t>PTEMPNA_US201MEDOPIOH XXXOncology CoPro aPD-L1 People</t>
  </si>
  <si>
    <t>PTEMPNA_US201MEDOPIPE XXXOncology CoPro aPD-L1 Overhead</t>
  </si>
  <si>
    <t>PTEMPNA_US201MEDOTOOH XXXTepotinib Out Co-Promote Overhead</t>
  </si>
  <si>
    <t>PTEMPNA_US201MEDOTOPE XXXTepotinib Out Co-Promote People</t>
  </si>
  <si>
    <t>PTEMPNA_US201MEDOXEOH XXXXevinapant Out Co-Promote Overhead</t>
  </si>
  <si>
    <t>PTEMPNA_US201MEDOXEPE XXXXevinapant Out Co-Promote People</t>
  </si>
  <si>
    <t>PTEMPNA_US201MEDOXEPR0300 XXXXevinapant Out Co-Promote MEG</t>
  </si>
  <si>
    <t>PTEMPNA_US201MEDOXEPR0700 XXXev Out of CoPro Charitable Contributi</t>
  </si>
  <si>
    <t>PTEMPNA_US201MEDOPDPR0501 XXXOncology aPD-L1 MSL Programs</t>
  </si>
  <si>
    <t>PTEMPNA_US201MEDOXEPR0502 XXXXevinapant MSL Training</t>
  </si>
  <si>
    <t>PTEMPNA_US201MEDOXEPR0574 XXXCongresses - Xevinapant</t>
  </si>
  <si>
    <t>PTEMPNA_US201MEDOXEPR0100 XXXXev Out Co-Promote Consulting/Publica</t>
  </si>
  <si>
    <t>PTEMPNA_US201MEDOPIPR0101 XXXMedical Comm, Pubs, &amp; Agency Fees - O</t>
  </si>
  <si>
    <t>PTEMPNA_US201MEDOXEPR0101 XXXMedical Comm, Pubs, &amp; Agency Fees -</t>
  </si>
  <si>
    <t>PTEMPNA_US201MEDOPIPRS600 XXXOnc aPD-L1 In CoPro Med Info Prgm</t>
  </si>
  <si>
    <t>PTEMPNA_US201MEDOXEPRS600 XXXXev Out Co-Promote Med Info Program</t>
  </si>
  <si>
    <t>PTEMPNA_US201MEDOXEPR0571 XXXInternal Meetings - Xevinapant Medica</t>
  </si>
  <si>
    <t>PTEMPNA_US201MEDOPIPR0572 XXXAd Boards - Oncology - Alliance</t>
  </si>
  <si>
    <t>PTEMPNA_US201MEDOXEPR0572 XXXAd Boards - Xevinapant</t>
  </si>
  <si>
    <t>PTEMPNA_US201MEDOXEPR0573 XXXSpeaker Programs - Xevinapant</t>
  </si>
  <si>
    <t>PTEMPNA_US201MEDOXEPR0400 XXXXevinapant Out Co-Promote ISS/IST</t>
  </si>
  <si>
    <t>PTEMPNA_US201MEDOXEPR0600 XXXXev Out Co-Promote Phase IIIb/IV Stu</t>
  </si>
  <si>
    <t>PTEMPNA_US201MEDOXEPR0800 XXXXevinapant Out Co-Promote Samples</t>
  </si>
  <si>
    <t>PTEMPNA_US201MEDOPIPRS900 XXXOnc aPD-L1 In CoPro HEOR Prgm</t>
  </si>
  <si>
    <t>PTEMPNA_US201MEDOXEPRS900 XXXXevinapant Out Co-Promote HEOR Progr</t>
  </si>
  <si>
    <t>PTEMPNA_US201MEDFFOOH XXXFertility Overhead</t>
  </si>
  <si>
    <t>PTEMPNA_US201MEDFFOPE XXXFertility People</t>
  </si>
  <si>
    <t>PTEMPNA_US201MEDFFOPR0374 XXXFert MEGS Congresses</t>
  </si>
  <si>
    <t>PTEMPNA_US201MEDFFOPR0774 XXXFert Charitable Contributions Congres</t>
  </si>
  <si>
    <t>PTEMPNA_US201MEDFFOPR0501 XXXFertility MSL Programs</t>
  </si>
  <si>
    <t>PTEMPNA_US201MEDFFOPR0174 XXXMedical Comm, Pubs, Agency Fert Congr</t>
  </si>
  <si>
    <t>PTEMPNA_US201MEDESOOH XXXSerostim Overhead</t>
  </si>
  <si>
    <t>PTEMPNA_US201MEDESOPE XXXSerostim People</t>
  </si>
  <si>
    <t>PTEMPNA_US201MES500OH XXXMedical Operations Overhead</t>
  </si>
  <si>
    <t>PTEMPNA_US201MES500PE XXXMedical Operations People</t>
  </si>
  <si>
    <t>PTEMPNA_US201MES600OH XXXMedical Information Overhead</t>
  </si>
  <si>
    <t>PTEMPNA_US201MES700OH XXXMedical Communications Overhead</t>
  </si>
  <si>
    <t>PTEMPNA_US201MES700PE XXXMedical Communications People</t>
  </si>
  <si>
    <t>PTEMPNA_US201MES800OH XXXMedical Strategy Overhead</t>
  </si>
  <si>
    <t>PTEMPNA_US201MES800PE XXXMedical Strategy People</t>
  </si>
  <si>
    <t>PTEMPNA_US201MES900OH XXXMedical Health Outcome Overhead</t>
  </si>
  <si>
    <t>PTEMPNA_US201MES900PE XXXMedical Health Outcome People</t>
  </si>
  <si>
    <t>PTEMPNA_US201000FCCIXOH XXXMAPS Value &amp; Access, Contract Ops OH</t>
  </si>
  <si>
    <t>PTEMPNA_US201000FCCIXPE XXXMAPS Value &amp; Access, Contract Ops Peo</t>
  </si>
  <si>
    <t>PTEMPNA_US201000MCCIXOH XXXMAPS Access Marketing &amp; IPA OH</t>
  </si>
  <si>
    <t>PTEMPNA_US201000MCCIXPE XXXMAPS Access Marketing &amp; IPA People</t>
  </si>
  <si>
    <t>PTEMPNA_US201000FCCTAOH XXXTrade Association Overhead</t>
  </si>
  <si>
    <t>PTEMPNA_US201000FCCTAPE XXXTrade Association People</t>
  </si>
  <si>
    <t>PTEMPNA_US201000FCCTXOH XXXMAPS Field Patient Services OH</t>
  </si>
  <si>
    <t>PTEMPNA_US201000FCCTXPE XXXMAPS Field Patient Services People</t>
  </si>
  <si>
    <t>PTEMPNA_US201000MCCTXOH XXXMAPS Patient Access Solutions OH</t>
  </si>
  <si>
    <t>PTEMPNA_US201000MCCTXPE XXXMAPS Patient Access Solutions People</t>
  </si>
  <si>
    <t>PTEMPNA_US201XEOFCCIXPR XXXXEV MAPS-Value&amp;Acc PR</t>
  </si>
  <si>
    <t>PTEMPNA_US201XEOFCCIXPR01 XXXXEV MAPS-Value&amp;Acc Misc</t>
  </si>
  <si>
    <t>PTEMPNA_US201000MCCIXPR02 XXXMM Marketing Core (UOX950)</t>
  </si>
  <si>
    <t>PTEMPNA_US201000MCCIXPR11 XXXMM Health Outcomes Core (UOX801)</t>
  </si>
  <si>
    <t>PTEMPNA_US201000MCCIXPR12 XXXMM SPP Core</t>
  </si>
  <si>
    <t>PTEMPNA_US201000MCCIXPR72 XXXMM Ad Board</t>
  </si>
  <si>
    <t>PTEMPNA_US201000MCCIXPR73 XXXMM Speaker Program</t>
  </si>
  <si>
    <t>PTEMPNA_US201000MCCIXPR74 XXXMM Congresses</t>
  </si>
  <si>
    <t>PTEMPNA_US201000MCCIXPR76 XXXMM Market Research</t>
  </si>
  <si>
    <t>PTEMPNA_US201000MCCIXPR77 XXXMM Competitive Intelligence</t>
  </si>
  <si>
    <t>PTEMPNA_US201000MCCIXPR78 XXXMM Promotional Materials</t>
  </si>
  <si>
    <t>PTEMPNA_US201000MCCIXPR81 XXXMM Advertising Print</t>
  </si>
  <si>
    <t>PTEMPNA_US201000MCCIXPR82 XXXMM Advertising Digital/On-Line</t>
  </si>
  <si>
    <t>PTEMPNA_US201000MCCIXPR84 XXXMM Consulting</t>
  </si>
  <si>
    <t>PTEMPNA_US201000MCCIXPR90 XXXMM MACS Marketing</t>
  </si>
  <si>
    <t>PTEMPNA_US201000MCCIXPR94 XXXMM Pull Through</t>
  </si>
  <si>
    <t>PTEMPNA_US201000MCCIXPRRM XXXMM, RMS Project</t>
  </si>
  <si>
    <t>PTEMPNA_US201000FCCTAPR74 XXXTrade Association Congresses</t>
  </si>
  <si>
    <t>PTEMPNA_US201000FCCTXPR72 XXXFPS Ad Boards</t>
  </si>
  <si>
    <t>PTEMPNA_US201000FCCTXPR74 XXXFPS Congresses</t>
  </si>
  <si>
    <t>PTEMPNA_US201000FCCTXPR85 XXXFPS Admin</t>
  </si>
  <si>
    <t>PTEMPNA_US201000MCCTXPR72 XXXPSP Ad Board</t>
  </si>
  <si>
    <t>PTEMPNA_US201000MCCTXPR74 XXXPSP Congresses</t>
  </si>
  <si>
    <t>PTEMPNA_US201000MCCTXPR78 XXXPSP Promotional Materials</t>
  </si>
  <si>
    <t>PTEMPNA_US201000MCCTXPR84 XXXPSP Consulting</t>
  </si>
  <si>
    <t>PTEMPNA_US201000MCCTXPR85 XXXPSP Admin</t>
  </si>
  <si>
    <t>PTEMPNA_US201000FCCHXOH XXXField Force Effectiveness Overhead</t>
  </si>
  <si>
    <t>PTEMPNA_US201000FCCHXPE XXXField Force Effectiveness People</t>
  </si>
  <si>
    <t>PTEMPNA_US201000FCCCOOH XXXOEI Overhead</t>
  </si>
  <si>
    <t>PTEMPNA_US201000FCCCOPE XXXOEI People</t>
  </si>
  <si>
    <t>PTEMPNA_US201000FCCSAOH XXXSA Overhead</t>
  </si>
  <si>
    <t>PTEMPNA_US201000FCCSAPE XXXSA People</t>
  </si>
  <si>
    <t>PTEMPNA_US201000FCCDIOH XXXData Driven Innovation Overhead</t>
  </si>
  <si>
    <t>PTEMPNA_US201000FCCDIPE XXXData Driven Innovation People</t>
  </si>
  <si>
    <t>PTEMPNA_US201000MCCEXOH XXXBI Overhead</t>
  </si>
  <si>
    <t>PTEMPNA_US201000MCCEXPE XXXBI People</t>
  </si>
  <si>
    <t>PTEMPNA_US201000FCCHXPR06 XXXFFE- Operational Excellence</t>
  </si>
  <si>
    <t>PTEMPNA_US201000FCCCOPR71 XXXInternal Meetings - COMMERCIAL OPS</t>
  </si>
  <si>
    <t>PTEMPNA_US201000FCCSAPR71 XXXInternal Meetings - SALES ANALYTICS</t>
  </si>
  <si>
    <t>PTEMPNA_US201000FCCDIPR71 XXXInternal Meetings - Data Driven Innov</t>
  </si>
  <si>
    <t>PTEMPNA_US201000MCCEXPR02 XXXBI Commercial Assessment</t>
  </si>
  <si>
    <t>PTEMPNA_US201000MCCBXOH XXXCCO Admin Overhead</t>
  </si>
  <si>
    <t>PTEMPNA_US201000AESGVOH XXXGovernment Overhead</t>
  </si>
  <si>
    <t>PTEMPNA_US201000AESGVPE XXXGovernment People</t>
  </si>
  <si>
    <t>PTEMPNA_US201000AESGVPR03 XXXGovernment Corporate Consulting</t>
  </si>
  <si>
    <t>PTEMPNA_US201000FCCMTOH XXXMeetings and Events Overhead</t>
  </si>
  <si>
    <t>PTEMPNA_US201000FCCMTPE XXXMeetings and Events People</t>
  </si>
  <si>
    <t>PTEMPNA_US201000FCCMTPR00 XXXMeetings and Events Program</t>
  </si>
  <si>
    <t>PTEMPNA_US201000FCCMTPR01 XXXNational Meeting</t>
  </si>
  <si>
    <t>PTEMPNA_US201000AESCXOH XXXUS Comm Overhead</t>
  </si>
  <si>
    <t>PTEMPNA_US201000AESCXPE XXXUS Comm People</t>
  </si>
  <si>
    <t>PTEMPNA_US201000AESCXPR04 XXXEmployee Communications</t>
  </si>
  <si>
    <t>PTEMPNA_US201000AES80OH XXXOffice of President Overhead</t>
  </si>
  <si>
    <t>PTEMPNA_US201000AES80PE XXXOffice of President People</t>
  </si>
  <si>
    <t>PTEMPNA_US201000AES80PEAJ XXXOffice of President People Adjustment</t>
  </si>
  <si>
    <t>PTEMPNA_US201000AES80PRAJ XXXOffice of President Program Adjustmen</t>
  </si>
  <si>
    <t>PTEMPNA_US201000MCCGPOH XXXGovernment Pricing Overhead</t>
  </si>
  <si>
    <t>PTEMPNA_US201000MCCGPPE XXXGovernment Pricing People</t>
  </si>
  <si>
    <t>PTEMPNA_US201000MCCMIOH XXXMarket Insights Overhead</t>
  </si>
  <si>
    <t>PTEMPNA_US201000MCCMIPE XXXMarket Insights People</t>
  </si>
  <si>
    <t>PTEMPNA_US201000AES83PR62 XXXEMD Serono Site updates</t>
  </si>
  <si>
    <t>PTEMPNA_US201000AES83PR63 XXXEMD Serono Commercial, Finance, Suppl</t>
  </si>
  <si>
    <t>PTEMPNA_US201APIFSEAEOH XXXAnti-PD-L1 Sales Mid-Atlantic Overhea</t>
  </si>
  <si>
    <t>PTEMPNA_US201APIFSEAEPE XXXAnti-PD-L1 Sales Mid-Atlantic Overhea</t>
  </si>
  <si>
    <t>PTEMPNA_US201APIFSEAJOH XXXAnti-PD-L1 Sales West Overhead</t>
  </si>
  <si>
    <t>PTEMPNA_US201APIFSEAJPE XXXAnti-PD-L1 Sales West People</t>
  </si>
  <si>
    <t>PTEMPNA_US201APIFSUSXPE XXXField Support In CoPro Anti-PD-L1 Peo</t>
  </si>
  <si>
    <t>PTEMPNA_US201APIMSUSXPE XXXMktng Support In CoPro Anti-PD-L1 Peo</t>
  </si>
  <si>
    <t>PTEMPNA_US201APOFSUSXPE XXXField Support Anti-PD-L1 People</t>
  </si>
  <si>
    <t>PTEMPNA_US201APOMCCGVPR89 XXXAnti-PD-L1 Government Affairs Program</t>
  </si>
  <si>
    <t>PTEMPNA_US201APOMEVCXPE XXXAnti-PD-L1 Communications People</t>
  </si>
  <si>
    <t>PTEMPNA_US201APOMSUSXPE XXXMktng Support Anti-PD-L1 People</t>
  </si>
  <si>
    <t>PTEMPNA_US201CLOMVPTXPE XXXCladribine Call Center People</t>
  </si>
  <si>
    <t>PTEMPNA_US201MEDESOPR0174 XXXMedical Comm, Pubs, Agency Endo Congr</t>
  </si>
  <si>
    <t>PTEMPNA_US201MEDESOPR0374 XXXSerostim MEGS Congresses</t>
  </si>
  <si>
    <t>PTEMPNA_US201MEDESOPR0501 XXXSerostim MSL Programs</t>
  </si>
  <si>
    <t>PTEMPNA_US201MEDESOPR0774 XXXSerostim Charitable Contrib Congresse</t>
  </si>
  <si>
    <t>PTEMPNA_US201MEDESOPRS974 XXXSerostim HEOR Programs Congresses</t>
  </si>
  <si>
    <t>PTEMPNA_US201MEDFFOPRS974 XXXFertility HEOR Programs Congresses</t>
  </si>
  <si>
    <t>PTEMPNA_US201MEDNCOPR0174 XXXMedical Comm, Pubs, Agency Clad Congr</t>
  </si>
  <si>
    <t>PTEMPNA_US201MEDNCOPR0374 XXXClad MEGS Congresses</t>
  </si>
  <si>
    <t>PTEMPNA_US201MEDNCOPR0501 XXXClad Out Co-Promote MSL Programs</t>
  </si>
  <si>
    <t>PTEMPNA_US201MEDNCOPR0774 XXXClad Charitable Contributi Congresses</t>
  </si>
  <si>
    <t>PTEMPNA_US201MEDNCOPRS974 XXXClad HEOR Programs Congresses</t>
  </si>
  <si>
    <t>PTEMPNA_US201MEDNROOH XXXRebif Out Co-Promote Overhead</t>
  </si>
  <si>
    <t>PTEMPNA_US201MEDNROPE XXXRebif Out Co-Promote People</t>
  </si>
  <si>
    <t>PTEMPNA_US201MEDNROPR0100 XXXRebif Out Co-Promote Consulting/Publi</t>
  </si>
  <si>
    <t>PTEMPNA_US201MEDNROPR0174 XXXMedical Comm, Pubs,Agency Rebif Congr</t>
  </si>
  <si>
    <t>PTEMPNA_US201MEDNROPR0300 XXXRebif Out Co-Promote MEG Allocation</t>
  </si>
  <si>
    <t>PTEMPNA_US201MEDNROPR0374 XXXRebif MEGS Congresses</t>
  </si>
  <si>
    <t>PTEMPNA_US201MEDNROPR0400 XXXRebif Out Co-Promote IMG Allocation</t>
  </si>
  <si>
    <t>PTEMPNA_US201MEDNROPR0501 XXXRebif Out Co-Promote MSL Programs</t>
  </si>
  <si>
    <t>PTEMPNA_US201MEDNROPR0502 XXXRebif MSL Training</t>
  </si>
  <si>
    <t>PTEMPNA_US201MEDNROPR0571 XXXInternal Meetings - Rebif Medical</t>
  </si>
  <si>
    <t>PTEMPNA_US201MEDNROPR0572 XXXAd Boards - Rebif</t>
  </si>
  <si>
    <t>PTEMPNA_US201MEDNROPR0573 XXXSpeaker Programs - Rebif</t>
  </si>
  <si>
    <t>PTEMPNA_US201MEDNROPR0574 XXXCongresses - Rebif</t>
  </si>
  <si>
    <t>PTEMPNA_US201MEDNROPR0700 XXXRebif Out of CoPro Charitable Contrib</t>
  </si>
  <si>
    <t>PTEMPNA_US201MEDNROPR0774 XXXRebif Charitable Contribution Congres</t>
  </si>
  <si>
    <t>PTEMPNA_US201MEDNROPR0800 XXXRebif Out Co-Promote Samples</t>
  </si>
  <si>
    <t>PTEMPNA_US201MEDNROPRS600 XXXRebif Out Co-Promote Med Info Progr</t>
  </si>
  <si>
    <t>PTEMPNA_US201MEDNROPRS900 XXXRebif Out Co-Promote HEOR Programs</t>
  </si>
  <si>
    <t>PTEMPNA_US201MEDNROPRS974 XXXRebif HEORif HEOR Programs Congresses</t>
  </si>
  <si>
    <t>PTEMPNA_US201MEDNVOPR0374 XXXEvobrutinib MEGS Congresses</t>
  </si>
  <si>
    <t>PTEMPNA_US201MEDNVOPR0400 XXXEvobrutinib Out Co-Promote ISS/IST</t>
  </si>
  <si>
    <t>PTEMPNA_US201MEDNVOPR0501 XXXEvobrutinib Out Co-Promote MSL Progra</t>
  </si>
  <si>
    <t>PTEMPNA_US201MEDNVOPR0571 XXXInternal Meetings - Evobrutinib Medic</t>
  </si>
  <si>
    <t>PTEMPNA_US201MEDNVOPR0700 XXXEvo Out of CoPro Charitable Contribut</t>
  </si>
  <si>
    <t>PTEMPNA_US201MEDNVOPR0774 XXXEvo Charitable Contribution Congresse</t>
  </si>
  <si>
    <t>PTEMPNA_US201MEDNVOPR0800 XXXEvobrutinib Out Co-Promote Samples</t>
  </si>
  <si>
    <t>PTEMPNA_US201MEDNVOPRS600 XXXEvo Out Co-Promote Med Info Program</t>
  </si>
  <si>
    <t>PTEMPNA_US201MEDNVOPRS974 XXXEvobrutinib HEOR Programs Congresses</t>
  </si>
  <si>
    <t>PTEMPNA_US201MEDOBIPRS600 XXXBintrafusp In Co-Promote Med Info Prg</t>
  </si>
  <si>
    <t>PTEMPNA_US201MEDOPDPR0174 XXXMedical Comm,Pubs,Age aPD-L1 In Congr</t>
  </si>
  <si>
    <t>PTEMPNA_US201MEDOPDPR0374 XXXOnc aPD-L1 MEGS Congresses</t>
  </si>
  <si>
    <t>PTEMPNA_US201MEDOPDPR0774 XXXOnc aPD-L1 Charitable Contrib Congres</t>
  </si>
  <si>
    <t>PTEMPNA_US201MEDOPDPRS974 XXXOnc aPD-L1 HEOR Prgm Congresses</t>
  </si>
  <si>
    <t>PTEMPNA_US201MEDOPIPR0100 XXXOnc aPD-L1 In CoPro Consulting/Public</t>
  </si>
  <si>
    <t>PTEMPNA_US201MEDOPIPR0174 XXXMedical Comm,Pubs,Ag aPD-L1 Out Congr</t>
  </si>
  <si>
    <t>PTEMPNA_US201MEDOPIPR0300 XXXOnc aPD-L1 In CoPro MEG Allocation</t>
  </si>
  <si>
    <t>PTEMPNA_US201MEDOPIPR0374 XXXaPD-L1 In MEGS Congresses</t>
  </si>
  <si>
    <t>PTEMPNA_US201MEDOPIPR0400 XXXOnc aPD-L1 In CoPro IMG Allocation</t>
  </si>
  <si>
    <t>PTEMPNA_US201MEDOPIPR0501 XXXOnc aPD-L1 In CoPro MSL Programs</t>
  </si>
  <si>
    <t>PTEMPNA_US201MEDOPIPR0502 XXXOnc aPD-L1 In CoPro MSL Training</t>
  </si>
  <si>
    <t>PTEMPNA_US201MEDOPIPR0571 XXXInternal Meetings - Oncology - Allian</t>
  </si>
  <si>
    <t>PTEMPNA_US201MEDOPIPR0573 XXXSpeaker Programs - Oncology - Allianc</t>
  </si>
  <si>
    <t>PTEMPNA_US201MEDOPIPR0574 XXXCongresses - Oncology - Alliance</t>
  </si>
  <si>
    <t>PTEMPNA_US201MEDOPIPR0600 XXXOnc aPD-L1 In CoPro Phase IIIb/IV Stu</t>
  </si>
  <si>
    <t>PTEMPNA_US201MEDOPIPR0700 XXXOnc aPD-L1 In CoPro Charitable Contri</t>
  </si>
  <si>
    <t>PTEMPNA_US201MEDOPIPR0774 XXXaPD-L1 In Charitable Contrib Congress</t>
  </si>
  <si>
    <t>PTEMPNA_US201MEDOPIPR0800 XXXOnc aPD-L1 In CoPro Samples</t>
  </si>
  <si>
    <t>PTEMPNA_US201MEDOPIPRS974 XXXOnc aPD-L1 In CoPro HEOR Prgm Congres</t>
  </si>
  <si>
    <t>PTEMPNA_US201MEDOTOPR0174 XXXMedical Comm, Pubs, Agency Tep Congre</t>
  </si>
  <si>
    <t>PTEMPNA_US201MEDOTOPR0374 XXXTepotinib MEGS Congresses</t>
  </si>
  <si>
    <t>PTEMPNA_US201MEDOTOPR0501 XXXTepotinib Out Co-Promote MSL Programs</t>
  </si>
  <si>
    <t>PTEMPNA_US201MEDOTOPR0774 XXXTepotinib Charitable Contrib Congress</t>
  </si>
  <si>
    <t>PTEMPNA_US201MEDOTOPRS974 XXXTepotinib HEOR Programs Congresses</t>
  </si>
  <si>
    <t>PTEMPNA_US201MEDOXEPR0174 XXXMedical Comm, Pubs, Agency Xev Congre</t>
  </si>
  <si>
    <t>PTEMPNA_US201MEDOXEPR0374 XXXXevinapant MEGS Congresses</t>
  </si>
  <si>
    <t>PTEMPNA_US201MEDOXEPR0501 XXXXevinapant Out Co-Promote MSL Program</t>
  </si>
  <si>
    <t>PTEMPNA_US201MEDOXEPR0774 XXXXev Charitable Contribution Congresse</t>
  </si>
  <si>
    <t>PTEMPNA_US201MEDOXEPRS974 XXXXevinapant HEOR Programs Congresses</t>
  </si>
  <si>
    <t>PTEMPNA_US201MES5COOH XXXMedical Operations Clad Out Co-Promot</t>
  </si>
  <si>
    <t>PTEMPNA_US201MES5COPE XXXMedical Operations Clad Out Co-Promo</t>
  </si>
  <si>
    <t>PTEMPNA_US201MES5COPR0100 XXXMedical Operations Clad Program</t>
  </si>
  <si>
    <t>PTEMPNA_US201MES5COPR0171 XXXInternal Meetings - Med Ops Clad</t>
  </si>
  <si>
    <t>PTEMPNA_US201MES5FOOH XXXMedical Operations Fertility Overhead</t>
  </si>
  <si>
    <t>PTEMPNA_US201MES5FOPE XXXMedical Operations Fertility People</t>
  </si>
  <si>
    <t>PTEMPNA_US201MES5FOPR0100 XXXMedical Operations Fetility Program</t>
  </si>
  <si>
    <t>PTEMPNA_US201MES5FOPR0171 XXXInternal Meetings - Med Ops Fert</t>
  </si>
  <si>
    <t>PTEMPNA_US201MES5PDOH XXXMedical Operations aPD-L1 Overhead</t>
  </si>
  <si>
    <t>PTEMPNA_US201MES5PDPE XXXMedical Operations aPD-L1 People</t>
  </si>
  <si>
    <t>PTEMPNA_US201MES5PDPR0100 XXXMedical Operations aPD-L1 Program</t>
  </si>
  <si>
    <t>PTEMPNA_US201MES5PDPR0171 XXXInternal Meetings - Med Ops aPD-L1</t>
  </si>
  <si>
    <t>PTEMPNA_US201MES5PIOH XXXMedical Ops Onc aPD-L1 In Overhead</t>
  </si>
  <si>
    <t>PTEMPNA_US201MES5PIPE XXXMedical Operations Rebif Program</t>
  </si>
  <si>
    <t>PTEMPNA_US201MES5ROOH XXXMedical Operations Rebif Out Co-Prom</t>
  </si>
  <si>
    <t>PTEMPNA_US201MES5ROPE XXXMedical Operations Rebif Out Co-Prom</t>
  </si>
  <si>
    <t>PTEMPNA_US201MES5ROPR0100 XXXMedical Operations Rebif Program</t>
  </si>
  <si>
    <t>PTEMPNA_US201MES5ROPR0171 XXXInternal Meetings - Med Ops Rebif</t>
  </si>
  <si>
    <t>PTEMPNA_US201MES5SOOH XXXMedical Operations Serostim Overhead</t>
  </si>
  <si>
    <t>PTEMPNA_US201MES5SOPE XXXMedical Operations Serostim People</t>
  </si>
  <si>
    <t>PTEMPNA_US201MES5SOPR0100 XXXMedical Operations Serostim Program</t>
  </si>
  <si>
    <t>PTEMPNA_US201MES5SOPR0171 XXXInternal Meetings - Med Ops Endo</t>
  </si>
  <si>
    <t>PTEMPNA_US201MES5TOOH XXXMedical Operations Tepotinib Overhead</t>
  </si>
  <si>
    <t>PTEMPNA_US201MES5TOPE XXXMedical Operations Tepotinib People</t>
  </si>
  <si>
    <t>PTEMPNA_US201MES5TOPR0100 XXXMedical Operations Tepotinib Program</t>
  </si>
  <si>
    <t>PTEMPNA_US201MES5TOPR0171 XXXInternal Meetings - Med Ops Tepotinib</t>
  </si>
  <si>
    <t>PTEMPNA_US201MES6COOH XXXMedical Information Clad Out Co-Prom</t>
  </si>
  <si>
    <t>PTEMPNA_US201MES6COPE XXXMedical Information Clad Out Co-Prom</t>
  </si>
  <si>
    <t>PTEMPNA_US201MES6COPR0100 XXXMedical Information Clad Program</t>
  </si>
  <si>
    <t>PTEMPNA_US201MES6FOOH XXXMedical Information Fertility Overhea</t>
  </si>
  <si>
    <t>PTEMPNA_US201MES6FOPE XXXMedical Information Fertility People</t>
  </si>
  <si>
    <t>PTEMPNA_US201MES6FOPR0100 XXXMedical Information Fertility Program</t>
  </si>
  <si>
    <t>PTEMPNA_US201MES6PDOH XXXMedical Information aPD-L1 Overhead</t>
  </si>
  <si>
    <t>PTEMPNA_US201MES6PDPE XXXMedical Information aPD-L1 People</t>
  </si>
  <si>
    <t>PTEMPNA_US201MES6PDPR0100 XXXMedical Information aPD-L1 Program</t>
  </si>
  <si>
    <t>PTEMPNA_US201MES6PIOH XXXMedical Info Onc aPD-L1 In Overhead</t>
  </si>
  <si>
    <t>PTEMPNA_US201MES6PIPE XXXMedical Information Onc aPD-L1 In Peo</t>
  </si>
  <si>
    <t>PTEMPNA_US201MES6ROOH XXXMedical Information Rebif Out Co-Prom</t>
  </si>
  <si>
    <t>PTEMPNA_US201MES6ROPE XXXMedical Information Rebif Out Co-Prom</t>
  </si>
  <si>
    <t>PTEMPNA_US201MES6ROPR0100 XXXMedical Information Rebif Program</t>
  </si>
  <si>
    <t>PTEMPNA_US201MES6SOOH XXXMedical Information Serostim Overhead</t>
  </si>
  <si>
    <t>PTEMPNA_US201MES6SOPE XXXMedical Information Serostim People</t>
  </si>
  <si>
    <t>PTEMPNA_US201MES6SOPR0100 XXXMedical Information Serostim Program</t>
  </si>
  <si>
    <t>PTEMPNA_US201MES6TOOH XXXMedical Information Tepotinib Overhe</t>
  </si>
  <si>
    <t>PTEMPNA_US201MES6TOPE XXXMedical Information Tepotinib People</t>
  </si>
  <si>
    <t>PTEMPNA_US201MES6TOPR0100 XXXMedical Information Tepotinib Program</t>
  </si>
  <si>
    <t>PTEMPNA_US201MES7COOH XXXMedical Communications Clad Overhead</t>
  </si>
  <si>
    <t>PTEMPNA_US201MES7COPE XXXMedical Communications Clad People</t>
  </si>
  <si>
    <t>PTEMPNA_US201MES7COPR0100 XXXMedical Communications Clad Program</t>
  </si>
  <si>
    <t>PTEMPNA_US201MES7FOOH XXXMedical Communications Fertility Over</t>
  </si>
  <si>
    <t>PTEMPNA_US201MES7FOPE XXXMedical Communications Fertility Peop</t>
  </si>
  <si>
    <t>PTEMPNA_US201MES7FOPR0100 XXXMedical Communications Fertility Prog</t>
  </si>
  <si>
    <t>PTEMPNA_US201MES7PDOH XXXMedical Communications aPD-L1 Overhea</t>
  </si>
  <si>
    <t>PTEMPNA_US201MES7PDPE XXXMedical Communications aPD-L1 People</t>
  </si>
  <si>
    <t>PTEMPNA_US201MES7PDPR0100 XXXMedical Communications aPD-L1 Program</t>
  </si>
  <si>
    <t>PTEMPNA_US201MES7PIOH XXXMedical Comms Onc aPD-L1 In Overhead</t>
  </si>
  <si>
    <t>PTEMPNA_US201MES7PIPE XXXMedical Comms Onc aPD-L1 In People</t>
  </si>
  <si>
    <t>PTEMPNA_US201MES7ROOH XXXMedical Communications Rebif Overhead</t>
  </si>
  <si>
    <t>PTEMPNA_US201MES7ROPE XXXMedical Communications Rebif People</t>
  </si>
  <si>
    <t>PTEMPNA_US201MES7ROPR0100 XXXMedical Communications Rebif Program</t>
  </si>
  <si>
    <t>PTEMPNA_US201MES7SOOH XXXMedical Communications Serostim Overh</t>
  </si>
  <si>
    <t>PTEMPNA_US201MES7SOPE XXXMedical Communications Serostim Peopl</t>
  </si>
  <si>
    <t>PTEMPNA_US201MES7SOPR0100 XXXMedical Communications Serostim Progr</t>
  </si>
  <si>
    <t>PTEMPNA_US201MES7TOOH XXXMedical Comms Tepotinib Overhead</t>
  </si>
  <si>
    <t>PTEMPNA_US201MES7TOPE XXXMedical Communications Tepotinib Peo</t>
  </si>
  <si>
    <t>PTEMPNA_US201MES7TOPR0100 XXXMedical Communications Tepotinib Prog</t>
  </si>
  <si>
    <t>PTEMPNA_US201MES8COOH XXXMedical Strategy Clad Overhead</t>
  </si>
  <si>
    <t>PTEMPNA_US201MES8COPE XXXMedical Strategy Clad People</t>
  </si>
  <si>
    <t>PTEMPNA_US201MES8COPR0100 XXXMedical Strategy Clad Program</t>
  </si>
  <si>
    <t>PTEMPNA_US201MES8COPR0171 XXXInternal Meetings - Med Strat Clad</t>
  </si>
  <si>
    <t>PTEMPNA_US201MES8FOOH XXXMedical Strategy Fertility Overhead</t>
  </si>
  <si>
    <t>PTEMPNA_US201MES8FOPE XXXMedical Strategy Fertility People</t>
  </si>
  <si>
    <t>PTEMPNA_US201MES8FOPR0100 XXXMedical Strategy Fertility Program</t>
  </si>
  <si>
    <t>PTEMPNA_US201MES8FOPR0171 XXXInternal Meetings - Med Strat Fert</t>
  </si>
  <si>
    <t>PTEMPNA_US201MES8PDOH XXXMedical Strategy aPD-L1 Overhead</t>
  </si>
  <si>
    <t>PTEMPNA_US201MES8PDPE XXXMedical Strategy aPD-L1 People</t>
  </si>
  <si>
    <t>PTEMPNA_US201MES8PDPR0100 XXXMedical Strategy aPD-L1 Program</t>
  </si>
  <si>
    <t>PTEMPNA_US201MES8PDPR0171 XXXInternal Meetings - Med Strat aPD-L1</t>
  </si>
  <si>
    <t>PTEMPNA_US201MES8PIOH XXXMedical Strat Onc aPD-L1 In Overhead</t>
  </si>
  <si>
    <t>PTEMPNA_US201MES8PIPE XXXMedical Strategy Onc aPD-L1 In People</t>
  </si>
  <si>
    <t>PTEMPNA_US201MES8ROOH XXXMedical Strategy Rebif Overhead</t>
  </si>
  <si>
    <t>PTEMPNA_US201MES8ROPE XXXMedical Strategy Rebif People</t>
  </si>
  <si>
    <t>PTEMPNA_US201MES8ROPR0100 XXXMedical Strategy Rebif Program</t>
  </si>
  <si>
    <t>PTEMPNA_US201MES8ROPR0171 XXXInternal Meetings - Med Strat Rebif</t>
  </si>
  <si>
    <t>PTEMPNA_US201MES8SOOH XXXMedical Strategy Serostim Overhead</t>
  </si>
  <si>
    <t>PTEMPNA_US201MES8SOPE XXXMedical Strategy Serostim People</t>
  </si>
  <si>
    <t>PTEMPNA_US201MES8SOPR0100 XXXMedical Strategy Serostim Program</t>
  </si>
  <si>
    <t>PTEMPNA_US201MES8SOPR0171 XXXInternal Meetings - Med Strat Endo</t>
  </si>
  <si>
    <t>PTEMPNA_US201MES8TOOH XXXMedical Strategy Tepotinib Overhead</t>
  </si>
  <si>
    <t>PTEMPNA_US201MES8TOPE XXXMedical Strategy Tepotinib People</t>
  </si>
  <si>
    <t>PTEMPNA_US201MES8TOPR0100 XXXMedical Strategy Tepotinib Program</t>
  </si>
  <si>
    <t>PTEMPNA_US201MES8TOPR0171 XXXInternal Meetings - Med Strat Tepotin</t>
  </si>
  <si>
    <t>PTEMPNA_US201MES900PR0171 XXXInternal Meetings - Med HEOR</t>
  </si>
  <si>
    <t>PTEMPNA_US201MES9COOH XXXMedical Health Outcome Clad Overhead</t>
  </si>
  <si>
    <t>PTEMPNA_US201MES9COPE XXXMedical Health Outcome Clad Out Co-Pr</t>
  </si>
  <si>
    <t>PTEMPNA_US201MES9COPR0100 XXXMedical Health Outcome Clad Out Co-Pr</t>
  </si>
  <si>
    <t>PTEMPNA_US201MES9COPR0171 XXXInternal Meetings - Med HEOR Clad</t>
  </si>
  <si>
    <t>PTEMPNA_US201MES9FOOH XXXMedical Health Outcome Fertility Over</t>
  </si>
  <si>
    <t>PTEMPNA_US201MES9FOPE XXXMedical Health Outcome Fertility Peop</t>
  </si>
  <si>
    <t>PTEMPNA_US201MES9FOPR0100 XXXMedical Health Outcome Fertility Prog</t>
  </si>
  <si>
    <t>PTEMPNA_US201MES9FOPR0171 XXXInternal Meetings - Med HEOR Fert</t>
  </si>
  <si>
    <t>PTEMPNA_US201MES9PDOH XXXMedical Health Outcome aPD-L1 Overhea</t>
  </si>
  <si>
    <t>PTEMPNA_US201MES9PDPE XXXMedical Health Outcome aPD-L1 People</t>
  </si>
  <si>
    <t>PTEMPNA_US201MES9PDPR0100 XXXMedical Health Outcome aPD-L1</t>
  </si>
  <si>
    <t>PTEMPNA_US201MES9PDPR0171 XXXInternal Meetings - Med HEOR aPD-L1</t>
  </si>
  <si>
    <t>PTEMPNA_US201MES9PIOH XXXMed Health Outcome aPD-L1 In Overhead</t>
  </si>
  <si>
    <t>PTEMPNA_US201MES9PIPE XXXMedical Health Outcome aPD-L1 In Peop</t>
  </si>
  <si>
    <t>PTEMPNA_US201MES9ROOH XXXMedical Health Outcome Rebif Overhead</t>
  </si>
  <si>
    <t>PTEMPNA_US201MES9ROPE XXXMedical Health Outcome Rebif Out Co-P</t>
  </si>
  <si>
    <t>PTEMPNA_US201MES9ROPR0100 XXXMedical Health Outcome Rebif Out Co-P</t>
  </si>
  <si>
    <t>PTEMPNA_US201MES9ROPR0171 XXXInternal Meetings - Med HEOR Rebif</t>
  </si>
  <si>
    <t>PTEMPNA_US201MES9SOOH XXXMedical Health Outcome Serostim Overh</t>
  </si>
  <si>
    <t>PTEMPNA_US201MES9SOPE XXXMedical Health Outcome Serostim Peopl</t>
  </si>
  <si>
    <t>PTEMPNA_US201MES9SOPR0100 XXXMedical Health Outcome Serostim Progr</t>
  </si>
  <si>
    <t>PTEMPNA_US201MES9SOPR0171 XXXInternal Meetings - Med HEOR Endo</t>
  </si>
  <si>
    <t>PTEMPNA_US201MES9TOOH XXXMed Health Outcome Tepotinib Overhead</t>
  </si>
  <si>
    <t>PTEMPNA_US201MES9TOPE XXXMedical Health Outcome Tepotinib Peop</t>
  </si>
  <si>
    <t>PTEMPNA_US201MES9TOPR0100 XXXMedical Health Outcome Tepotinib</t>
  </si>
  <si>
    <t>PTEMPNA_US201MES9TOPR0171 XXXInternal Meetings - Med HEOR Tepotini</t>
  </si>
  <si>
    <t>PTEMPNA_US201REOMVPTXPE XXXCall Center People</t>
  </si>
  <si>
    <t>PTEMPNA_US201RHOMEVBXPR78 XXXGrants/EVP Promo Mtls</t>
  </si>
  <si>
    <t>PTEMPNA_US201RHOMEVBXPR84 XXXGrants/EVP Consulting</t>
  </si>
  <si>
    <t>PTEMPNA_US201RHOMVPLXPR74 XXXTLL Congresses</t>
  </si>
  <si>
    <t>PTEMPNA_US201SEOMEVBXPR01 XXXGrants/EVP Program Other</t>
  </si>
  <si>
    <t>PTEMPNA_US201SEOMEVTXPR87 XXXCall Center PAP Admin</t>
  </si>
  <si>
    <t>FR8342897</t>
  </si>
  <si>
    <t>FR8343566</t>
  </si>
  <si>
    <t>H000005014</t>
  </si>
  <si>
    <t>H000005015</t>
  </si>
  <si>
    <t>CLFF_1000$$$CH65R00037</t>
  </si>
  <si>
    <t>CLFF_1000$$$DE50R05850</t>
  </si>
  <si>
    <t>CLFF_1000$$$ES50R06162</t>
  </si>
  <si>
    <t>CLFF_1000$$$CH65R00067</t>
  </si>
  <si>
    <t>CLFF_1000$$$DE50R05851</t>
  </si>
  <si>
    <t>CLFF_1000$$$IT50R00013</t>
  </si>
  <si>
    <t>CLFF_1000$$$IT50R00001</t>
  </si>
  <si>
    <t>P000000286</t>
  </si>
  <si>
    <t>TEMPNA_US201VOOFCC</t>
  </si>
  <si>
    <t>TEMPNA_US201VOOFCCCO</t>
  </si>
  <si>
    <t>TEMPNA_US201VOOFCCIX</t>
  </si>
  <si>
    <t>TEMPNA_US201VOOFCCIXPR</t>
  </si>
  <si>
    <t>TEMPNA_US201VOOFCOCO</t>
  </si>
  <si>
    <t>TEMPNA_US201VOOFCOCOPR</t>
  </si>
  <si>
    <t>TEMPNA_US201VOOFSAAX</t>
  </si>
  <si>
    <t>TEMPNA_US201VOOFSAAXPR</t>
  </si>
  <si>
    <t>TEMPNA_US201VOOFVP</t>
  </si>
  <si>
    <t>TEMPNA_US201VOOFVPTX</t>
  </si>
  <si>
    <t>TEMPNA_US201VOOFVPTXPR</t>
  </si>
  <si>
    <t>TEMPNA_US201VOOFVPVO</t>
  </si>
  <si>
    <t>TEMPNA_US201VOOFVPVOPR</t>
  </si>
  <si>
    <t>TEMPNA_US201VOOMCCEX</t>
  </si>
  <si>
    <t>TEMPNA_US201VOOMCCEXPR</t>
  </si>
  <si>
    <t>TEMPNA_US201VOOMCCGV</t>
  </si>
  <si>
    <t>TEMPNA_US201VOOMCCGVPR</t>
  </si>
  <si>
    <t>TEMPNA_US201VOOMCCIX</t>
  </si>
  <si>
    <t>TEMPNA_US201VOOMCCIXPR</t>
  </si>
  <si>
    <t>TEMPNA_US201VOOMCC</t>
  </si>
  <si>
    <t>TEMPNA_US201VOOMCCMI</t>
  </si>
  <si>
    <t>TEMPNA_US201VOOMCCMIPR</t>
  </si>
  <si>
    <t>TEMPNA_US201VOOMEVAX</t>
  </si>
  <si>
    <t>TEMPNA_US201VOOMEVAXPR</t>
  </si>
  <si>
    <t>TEMPNA_US201VOOMEVCX</t>
  </si>
  <si>
    <t>TEMPNA_US201VOOMEVCXPR</t>
  </si>
  <si>
    <t>TEMPNA_US201VOOMEV</t>
  </si>
  <si>
    <t>TEMPNA_US201VOOMEVJX</t>
  </si>
  <si>
    <t>TEMPNA_US201VOOMEVJXPR</t>
  </si>
  <si>
    <t>TEMPNA_US201VOOMVPFX</t>
  </si>
  <si>
    <t>TEMPNA_US201VOOMVPFXPR</t>
  </si>
  <si>
    <t>TEMPNA_US201VOOMVPJX</t>
  </si>
  <si>
    <t>TEMPNA_US201VOOMVPJXPR</t>
  </si>
  <si>
    <t>TEMPNA_US201VOOMVPLX</t>
  </si>
  <si>
    <t>TEMPNA_US201VOOMVPLXOH</t>
  </si>
  <si>
    <t>TEMPNA_US201VOOMVPMX</t>
  </si>
  <si>
    <t>TEMPNA_US201VOOMVPMXPR</t>
  </si>
  <si>
    <t>TEMPNA_US201VOOMVPPX</t>
  </si>
  <si>
    <t>TEMPNA_US201VOOMVPPXPR</t>
  </si>
  <si>
    <t>TEMPNA_US201VOOMVPQX</t>
  </si>
  <si>
    <t>TEMPNA_US201VOOMVPQXPR</t>
  </si>
  <si>
    <t>TEMPNA_US201VOOMVPTL</t>
  </si>
  <si>
    <t>TEMPNA_US201VOOMVPTLPR</t>
  </si>
  <si>
    <t>TEMPNA_US201VOOMVPTX</t>
  </si>
  <si>
    <t>TEMPNA_US201VOOMVPTXPR</t>
  </si>
  <si>
    <t>TEMPNA_US201XEOFCC</t>
  </si>
  <si>
    <t>TEMPNA_US201XEOFCCCO</t>
  </si>
  <si>
    <t>TEMPNA_US201XEOFVPTX</t>
  </si>
  <si>
    <t>TEMPNA_US201XEOMCCMI</t>
  </si>
  <si>
    <t>TEMPNA_US201XEOMCCEX</t>
  </si>
  <si>
    <t>TEMPNA_US201XEOMCCEXPR</t>
  </si>
  <si>
    <t>TEMPNA_US201XEOMCCGV</t>
  </si>
  <si>
    <t>TEMPNA_US201XEOMCCGVPR</t>
  </si>
  <si>
    <t>TEMPNA_US201XEOMEVCX</t>
  </si>
  <si>
    <t>TEMPNA_US201XEOMEVCXPR</t>
  </si>
  <si>
    <t>CLFF_7210$$$2125C00007</t>
  </si>
  <si>
    <t>FR8343605</t>
  </si>
  <si>
    <t>FR8343956</t>
  </si>
  <si>
    <t>FR8344951</t>
  </si>
  <si>
    <t>FR8348232</t>
  </si>
  <si>
    <t>H000005017</t>
  </si>
  <si>
    <t>H000005018</t>
  </si>
  <si>
    <t>H000005019</t>
  </si>
  <si>
    <t>H000005021</t>
  </si>
  <si>
    <t>H000005022</t>
  </si>
  <si>
    <t>H000005023</t>
  </si>
  <si>
    <t>H000005024</t>
  </si>
  <si>
    <t>H000005025</t>
  </si>
  <si>
    <t>H000005026</t>
  </si>
  <si>
    <t>FR8348307</t>
  </si>
  <si>
    <t>PLEAN_X310941NO5015201 Tepmetko Commercial NO50 Other Promo and</t>
  </si>
  <si>
    <t>PLEAN_X310942NO5023201 Tepmetko Medical Non R&amp;D NO50 Other Medi</t>
  </si>
  <si>
    <t>PLEAN_X310942SE5023201 Tepmetko Medical Non R&amp;D SE50 Other Medi</t>
  </si>
  <si>
    <t>PLEAN_X370221CZ5030201 Ogsiveo Commercial CZ50 Other M&amp;S Genera</t>
  </si>
  <si>
    <t>PLEAN_X370231CZ5030201 Gomekli/Ezmekly Commercial CZ50 Other M&amp;</t>
  </si>
  <si>
    <t>PLEAN_X370232CH7620200 RT Ezmekly MED Independent Fund Prog</t>
  </si>
  <si>
    <t>CSCALA_1872$100_C04</t>
  </si>
  <si>
    <t>CSCALA_1248$ISRT Commercial GR RT</t>
  </si>
  <si>
    <t>PLEAN_X310201LV5010201 Fertility Commercial LV50 Promo Material</t>
  </si>
  <si>
    <t>PLEAN_X310201SE5030201 Fertility Commercial SE50 Other M&amp;S Regi</t>
  </si>
  <si>
    <t>PLEAN_X310301LV5015201 Gluco Commercial LV50 Other Promo and Ad</t>
  </si>
  <si>
    <t>PLEAN_X310401EE5015201 Saizen Commercial EE50 Other Promo and A</t>
  </si>
  <si>
    <t>PLEAN_X310511CZ5030207 Mavenclad Commercial CZ50 Other M&amp;S Regi</t>
  </si>
  <si>
    <t>CSCALA_1025$5111_E86</t>
  </si>
  <si>
    <t>CSCALA_1025$5111_E87</t>
  </si>
  <si>
    <t>CSCALA_1025$8114_V41</t>
  </si>
  <si>
    <t>CSCALA_1025$6113_V41</t>
  </si>
  <si>
    <t>H000000221</t>
  </si>
  <si>
    <t>FR8348424</t>
  </si>
  <si>
    <t>PLEAN_X310331CZ5010201 Thyro Commercial CZ50 Promo Material Gen</t>
  </si>
  <si>
    <t>PLEAN_X310501CZ5013202 Rebif Commercial CZ50 Congress &amp; Events</t>
  </si>
  <si>
    <t>PLEAN_X310501CZ5013203 Rebif Commercial CZ50 Congress &amp; Events</t>
  </si>
  <si>
    <t>PLEAN_X310102CZ5020205 Erbitux Medical Non R&amp;D CZ50 Medical Edu</t>
  </si>
  <si>
    <t>PLEAN_X310202CZ5022201 Fertility Medical Non R&amp;D CZ50 Medical C</t>
  </si>
  <si>
    <t>PLEAN_X310322CZ5022201 Cardio Medical Non R&amp;D CZ50 Medical Cons</t>
  </si>
  <si>
    <t>PLEAN_X310402CZ5020202 Saizen Medical Non R&amp;D CZ50 Medical Educ</t>
  </si>
  <si>
    <t>PLEAN_X310402CZ5023201 Saizen Medical Non R&amp;D CZ50 Other Medica</t>
  </si>
  <si>
    <t>PLEAN_X310402CZ5023205 Saizen Medical Non R&amp;D CZ50 Other Medica</t>
  </si>
  <si>
    <t>PLEAN_X310512CZ5020205 Mavenclad Medical Non R&amp;D CZ50 Medical E</t>
  </si>
  <si>
    <t>PLEAN_X310512CZ5023201 Mavenclad Medical Non R&amp;D CZ50 Other Med</t>
  </si>
  <si>
    <t>PLEAN_X310501CZ5030201 Rebif Commercial CZ50 Other M&amp;S Registra</t>
  </si>
  <si>
    <t>G000000762</t>
  </si>
  <si>
    <t>FR8341547</t>
  </si>
  <si>
    <t>Florian Poth</t>
  </si>
  <si>
    <t>CTEMPLA_1000AR10Z0220A</t>
  </si>
  <si>
    <t>CTEMPLA_1000AR10Z0220M</t>
  </si>
  <si>
    <t>CTEMPLA_1000AR10Z0220R</t>
  </si>
  <si>
    <t>CTEMPEU_1000BE40Z0220R</t>
  </si>
  <si>
    <t>CTEMPLA_1000BR10Z0220A</t>
  </si>
  <si>
    <t>CTEMPLA_1000BR10Z0220M</t>
  </si>
  <si>
    <t>CTEMPLA_1000BR10Z0220P</t>
  </si>
  <si>
    <t>CTEMPLA_1000BR10Z0220R</t>
  </si>
  <si>
    <t>CTEMPNA_1000CA20Z0220A</t>
  </si>
  <si>
    <t>CTEMPNA_1000CA20Z0220M</t>
  </si>
  <si>
    <t>CTEMPNA_1000CA20Z0220R</t>
  </si>
  <si>
    <t>CTEMPEU_1000CH70Z0220A</t>
  </si>
  <si>
    <t>CTEMPEU_1000CH70Z0220M</t>
  </si>
  <si>
    <t>CTEMPEU_1000CH70Z0220P</t>
  </si>
  <si>
    <t>CTEMPEU_1000CH70Z0220R</t>
  </si>
  <si>
    <t>CTEMPNA_1000PH80Z0220A</t>
  </si>
  <si>
    <t>CTEMPEU_1000TR10Z0220A</t>
  </si>
  <si>
    <t>CTEMPEU_1000TR10Z0220M</t>
  </si>
  <si>
    <t>CTEMPEU_1000TR10Z0220R</t>
  </si>
  <si>
    <t>CTEMPNA_1000US15Z0220R</t>
  </si>
  <si>
    <t>CTEMPNA_1000US20Z0220A</t>
  </si>
  <si>
    <t>CTEMPNA_1000US20Z0220M</t>
  </si>
  <si>
    <t>CTEMPNA_1000US20Z0220P</t>
  </si>
  <si>
    <t>CTEMPNA_1000US20Z0220R</t>
  </si>
  <si>
    <t>CTEMPNA_1000US30Z0220A</t>
  </si>
  <si>
    <t>CTEMPNA_1000US30Z0220M</t>
  </si>
  <si>
    <t>CTEMPNA_1000US30Z0220R</t>
  </si>
  <si>
    <t>CTEMPLA_1000UY10Z0220A</t>
  </si>
  <si>
    <t>CTEMPLA_1000UY10Z0220M</t>
  </si>
  <si>
    <t>CTEMPLA_1000UY10Z0220P</t>
  </si>
  <si>
    <t>CTEMPLA_1000UY10Z0220R</t>
  </si>
  <si>
    <t>CTEMPEU_1000GB10Z0220A</t>
  </si>
  <si>
    <t>CTEMPEU_1000GB10Z0220M</t>
  </si>
  <si>
    <t>CTEMPEU_1000GB10Z0220R</t>
  </si>
  <si>
    <t>CTEMPEU_1000GB40Z0220M</t>
  </si>
  <si>
    <t>CTEMPEU_1000GB40Z0220P</t>
  </si>
  <si>
    <t>CTEMPEU_1000GB40Z0220R</t>
  </si>
  <si>
    <t>CTEMPEU_1000FR60Z0220R</t>
  </si>
  <si>
    <t>CTEMPEU_1000FR60Z0220P</t>
  </si>
  <si>
    <t>CTEMPEU_1000FR60Z0220A</t>
  </si>
  <si>
    <t>CTEMPEU_1000FR40Z0220R</t>
  </si>
  <si>
    <t>CTEMPEU_1000FR40Z0220P</t>
  </si>
  <si>
    <t>CTEMPEU_1000FR40Z0220M</t>
  </si>
  <si>
    <t>CTEMPEU_1000FR40Z0220A</t>
  </si>
  <si>
    <t>CTEMPEU_1000FR10Z0220M</t>
  </si>
  <si>
    <t>CTEMPEU_1000DE40Z0220P</t>
  </si>
  <si>
    <t>CTEMPEU_1000DE40Z0220M</t>
  </si>
  <si>
    <t>CTEMPEU_1000PL10Z0220A</t>
  </si>
  <si>
    <t>CTEMPEU_1000PL10Z0220M</t>
  </si>
  <si>
    <t>CTEMPEU_1000PL10Z0220R</t>
  </si>
  <si>
    <t>CTEMPEU_1000PL80Z0220A</t>
  </si>
  <si>
    <t>CTEMPEU_1000PT10Z0220A</t>
  </si>
  <si>
    <t>CTEMPEU_1000PT10Z0220M</t>
  </si>
  <si>
    <t>CTEMPEU_1000AT40Z0220M</t>
  </si>
  <si>
    <t>CTEMPEU_1000AT40Z0220R</t>
  </si>
  <si>
    <t>CTEMPLA_1000CL10Z0220A</t>
  </si>
  <si>
    <t>CTEMPLA_1000CL10Z0220M</t>
  </si>
  <si>
    <t>CTEMPLA_1000CL10Z0220R</t>
  </si>
  <si>
    <t>CTEMPLA_1000CO10Z0220A</t>
  </si>
  <si>
    <t>CTEMPLA_1000CO10Z0220M</t>
  </si>
  <si>
    <t>CTEMPLA_1000CO10Z0220R</t>
  </si>
  <si>
    <t>CTEMPLA_1000GT10Z0220M</t>
  </si>
  <si>
    <t>CTEMPEU_1000IE10Z0220A</t>
  </si>
  <si>
    <t>CTEMPEU_1000IE10Z0220M</t>
  </si>
  <si>
    <t>CTEMPEU_1000IE10Z0220R</t>
  </si>
  <si>
    <t>CTEMPLA_1000MX10Z0220A</t>
  </si>
  <si>
    <t>CTEMPLA_1000MX10Z0220M</t>
  </si>
  <si>
    <t>CTEMPLA_1000MX10Z0220P</t>
  </si>
  <si>
    <t>CTEMPLA_1000MX31Z0220A</t>
  </si>
  <si>
    <t>CTEMPLA_1000MX31Z0220M</t>
  </si>
  <si>
    <t>CTEMPEU_1000NL40Z0220M</t>
  </si>
  <si>
    <t>CTEMPLA_1000PA20Z0220M</t>
  </si>
  <si>
    <t>CTEMPLA_1000PA20Z0220R</t>
  </si>
  <si>
    <t>CTEMPLA_1000PE10Z0220M</t>
  </si>
  <si>
    <t>CTEMPEU_1000FR40000100</t>
  </si>
  <si>
    <t>CTEMPNA_1000US30554388</t>
  </si>
  <si>
    <t>CTEMPNA_1000US30554389</t>
  </si>
  <si>
    <t>CTEMPLA_1000AR10320052</t>
  </si>
  <si>
    <t>CTEMPLA_1000CL10540300</t>
  </si>
  <si>
    <t>CTEMPEU_1000GB10003242</t>
  </si>
  <si>
    <t>CEMERAL_70006301Z0220A</t>
  </si>
  <si>
    <t>CEMERAL_70006301Z0220M</t>
  </si>
  <si>
    <t>CEMERAL_70006301Z0220P</t>
  </si>
  <si>
    <t>CEMERAL_70006301Z0220R</t>
  </si>
  <si>
    <t>CEMERAL_70007001Z0220A</t>
  </si>
  <si>
    <t>CEMERAL_70007001Z0220M</t>
  </si>
  <si>
    <t>CEMERAL_70007001Z0220P</t>
  </si>
  <si>
    <t>CEMERAL_70007001Z0220R</t>
  </si>
  <si>
    <t>CPHOENX_01010000581000</t>
  </si>
  <si>
    <t>CPHOENX_01010000581001</t>
  </si>
  <si>
    <t>CPHOENX_01010000581002</t>
  </si>
  <si>
    <t>CPHOENX_01010000581003</t>
  </si>
  <si>
    <t>CEMERAL_70006112Z0220A</t>
  </si>
  <si>
    <t>CEMERAL_70006112Z0220M</t>
  </si>
  <si>
    <t>CEMERAL_70006112Z0220P</t>
  </si>
  <si>
    <t>CEMERAL_70006502Z0220A</t>
  </si>
  <si>
    <t>CEMERAL_70006502Z0220M</t>
  </si>
  <si>
    <t>CEMERAL_70006502Z0220P</t>
  </si>
  <si>
    <t>CEMERAL_70006502Z0220R</t>
  </si>
  <si>
    <t>CEMERAL_70007102Z0220A</t>
  </si>
  <si>
    <t>CEMERAL_70007102Z0220M</t>
  </si>
  <si>
    <t>CEMERAL_70007102Z0220R</t>
  </si>
  <si>
    <t>CEMERAL_70006101Z0220M</t>
  </si>
  <si>
    <t>CEMERAL_70006101Z0220P</t>
  </si>
  <si>
    <t>CEMERAL_70006101Z0220R</t>
  </si>
  <si>
    <t>CEMERAL_70006104Z0220M</t>
  </si>
  <si>
    <t>CEMERAL_70006202Z0220A</t>
  </si>
  <si>
    <t>CEMERAL_70006202Z0220M</t>
  </si>
  <si>
    <t>CEMERAL_70006202Z0220P</t>
  </si>
  <si>
    <t>CEMERAL_70006202Z0220R</t>
  </si>
  <si>
    <t>CEMERAL_70006302Z0220M</t>
  </si>
  <si>
    <t>CEMERAL_70006403Z0220A</t>
  </si>
  <si>
    <t>CEMERAL_70006403Z0220M</t>
  </si>
  <si>
    <t>CEMERAL_70006403Z0220P</t>
  </si>
  <si>
    <t>CEMERAL_70006403Z0220R</t>
  </si>
  <si>
    <t>CEMERAL_70006203Z0220A</t>
  </si>
  <si>
    <t>CEMERAL_70006203Z0220M</t>
  </si>
  <si>
    <t>CEMERAL_70006203Z0220P</t>
  </si>
  <si>
    <t>CEMERAL_70006203Z0220R</t>
  </si>
  <si>
    <t>CPHOENX_01019183570000</t>
  </si>
  <si>
    <t>CEMERAL_64016401Z0220A</t>
  </si>
  <si>
    <t>CEMERAL_64016401Z0220M</t>
  </si>
  <si>
    <t>CEMERAL_64016401Z0220P</t>
  </si>
  <si>
    <t>CEMERAL_64016401Z0220R</t>
  </si>
  <si>
    <t>CEMERAL_7000640399RG01</t>
  </si>
  <si>
    <t>CEMERAL_7000640399RG15</t>
  </si>
  <si>
    <t>CLFF_1000$$$CN70R03102</t>
  </si>
  <si>
    <t>CLFF_1000$$$CN70R03105</t>
  </si>
  <si>
    <t>CLFF_1000$$$DE20511000</t>
  </si>
  <si>
    <t>CLFF_1000$$$DE20531800</t>
  </si>
  <si>
    <t>CLFF_1000$$$DE20601400</t>
  </si>
  <si>
    <t>CLFF_1000$$$DE20538293</t>
  </si>
  <si>
    <t>CLFF_1000$$$DE10538293</t>
  </si>
  <si>
    <t>CLFF_1000$$$DE20538232</t>
  </si>
  <si>
    <t>CLFF_1000$$$DE10538232</t>
  </si>
  <si>
    <t>CLFF_1000$$$DE20538156</t>
  </si>
  <si>
    <t>CLFF_1000$$$DE10538156</t>
  </si>
  <si>
    <t>CLFF_1000$$$DE20538648</t>
  </si>
  <si>
    <t>CLFF_1000$$$DE10538648</t>
  </si>
  <si>
    <t>CLFF_1000$$$DE10300122</t>
  </si>
  <si>
    <t>CLFF_1000$$$DE10538700</t>
  </si>
  <si>
    <t>CLFF_1000$$$DE10533430</t>
  </si>
  <si>
    <t>CLFF_1000$$$DE20569503</t>
  </si>
  <si>
    <t>CLFF_1000$$$DE20569504</t>
  </si>
  <si>
    <t>CLFF_1000$$$DE20569505</t>
  </si>
  <si>
    <t>CLFF_1000$$$DE20569506</t>
  </si>
  <si>
    <t>CLFF_1000$$$DE20569507</t>
  </si>
  <si>
    <t>CLFF_1000$$$DE20569508</t>
  </si>
  <si>
    <t>CLFF_1000$$$DE20569512</t>
  </si>
  <si>
    <t>CLFF_1000$$$DE20565100</t>
  </si>
  <si>
    <t>CLFF_1000$$$DE20565200</t>
  </si>
  <si>
    <t>CLFF_1000$$$DE20565300</t>
  </si>
  <si>
    <t>CLFF_1000$$$DE20563610</t>
  </si>
  <si>
    <t>CLFF_1000$$$DE20563630</t>
  </si>
  <si>
    <t>CLFF_1000$$$DE20602204</t>
  </si>
  <si>
    <t>CLFF_1000$$$DE10602200</t>
  </si>
  <si>
    <t>CLFF_1000$$$DE10200031</t>
  </si>
  <si>
    <t>CLFF_1000$$$DE10509400</t>
  </si>
  <si>
    <t>CLFF_1000$$$DE10578500</t>
  </si>
  <si>
    <t>CLFF_1000$$$DE10578800</t>
  </si>
  <si>
    <t>CLFF_1000$$$DE10600590</t>
  </si>
  <si>
    <t>CLFF_1000$$$DE10674000</t>
  </si>
  <si>
    <t>CLFF_1000$$$DE10M39908</t>
  </si>
  <si>
    <t>CLFF_1000$$$DE20880218</t>
  </si>
  <si>
    <t>CLFF_1000$$$DE20880242</t>
  </si>
  <si>
    <t>CLFF_1000$$$DE20880253</t>
  </si>
  <si>
    <t>CLFF_1000$$$DE20880254</t>
  </si>
  <si>
    <t>CLFF_1000$$$DE20880255</t>
  </si>
  <si>
    <t>CLFF_1000$$$DE20880256</t>
  </si>
  <si>
    <t>CLFF_1000$$$DE10512101</t>
  </si>
  <si>
    <t>H000005016</t>
  </si>
  <si>
    <t>L000013782</t>
  </si>
  <si>
    <t>Prathapa T R</t>
  </si>
  <si>
    <t>FR8349530</t>
  </si>
  <si>
    <t>FR8355957</t>
  </si>
  <si>
    <t>PLEAN_X310182TN5022202 FEES speaker Dr Barthelemy UC expert mee</t>
  </si>
  <si>
    <t>PLEAN_X310182TN5022201 UC expert meeting</t>
  </si>
  <si>
    <t>L000006209</t>
  </si>
  <si>
    <t>FR8349542</t>
  </si>
  <si>
    <t>FR8359940</t>
  </si>
  <si>
    <t>INEXT_001050000640</t>
  </si>
  <si>
    <t>CFLTFLE_13060000000073</t>
  </si>
  <si>
    <t>PLEAN_X370221IT5014100</t>
  </si>
  <si>
    <t>PLEAN_X370231IT5014100</t>
  </si>
  <si>
    <t>CSCALA_1759$F003</t>
  </si>
  <si>
    <t>CSCALA_1759$F922</t>
  </si>
  <si>
    <t>CSCALA_1759$C239</t>
  </si>
  <si>
    <t>CSCALA_1759$MAPR</t>
  </si>
  <si>
    <t>CSCALA_1759$RTEM</t>
  </si>
  <si>
    <t>CSCALA_1759$RTCO</t>
  </si>
  <si>
    <t>FR8361164</t>
  </si>
  <si>
    <t>CNOW_7210$$$0000057293 Recycling Service</t>
  </si>
  <si>
    <t>CNOW_7210$$$0000015111 SD Works Council</t>
  </si>
  <si>
    <t>L000012474</t>
  </si>
  <si>
    <t>FR8361907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</si>
</sst>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11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1" fillId="9" borderId="14" applyNumberForma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0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1" fillId="0" borderId="0"/>
    <xf numFmtId="43" fontId="21" fillId="0" borderId="0" applyFont="0" applyFill="0" applyBorder="0" applyAlignment="0" applyProtection="0"/>
    <xf numFmtId="0" fontId="19" fillId="0" borderId="0"/>
    <xf numFmtId="0" fontId="23" fillId="0" borderId="0">
      <alignment vertical="center"/>
    </xf>
    <xf numFmtId="44" fontId="19" fillId="0" borderId="0" applyFont="0" applyFill="0" applyBorder="0" applyAlignment="0" applyProtection="0"/>
    <xf numFmtId="42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  <xf numFmtId="0" fontId="24" fillId="0" borderId="0" applyNumberFormat="0" applyFill="0" applyBorder="0" applyAlignment="0" applyProtection="0"/>
    <xf numFmtId="0" fontId="25" fillId="0" borderId="0">
      <alignment vertical="center"/>
    </xf>
  </cellStyleXfs>
  <cellXfs count="162">
    <xf numFmtId="0" fontId="0" fillId="0" borderId="0" xfId="0"/>
    <xf numFmtId="14" fontId="0" fillId="0" borderId="0" xfId="0" applyNumberFormat="1"/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6" fillId="0" borderId="0" xfId="0" applyNumberFormat="1" applyFont="1"/>
    <xf numFmtId="0" fontId="0" fillId="0" borderId="0" xfId="0" applyNumberFormat="1" applyFon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Font="1"/>
    <xf numFmtId="14" fontId="0" fillId="0" borderId="0" xfId="0" applyNumberFormat="1"/>
    <xf numFmtId="0" fontId="22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24" fillId="0" borderId="0" xfId="109"/>
    <xf numFmtId="0" fontId="0" fillId="0" borderId="0" xfId="0" applyAlignment="1">
      <alignment wrapText="1"/>
    </xf>
    <xf numFmtId="0" fontId="25" fillId="11" borderId="0" xfId="110" applyFill="1" applyAlignment="1"/>
    <xf numFmtId="0" fontId="0" fillId="0" borderId="0" xfId="0"/>
    <xf numFmtId="0" fontId="0" fillId="0" borderId="0" xfId="0"/>
  </cellXfs>
  <cellStyles count="111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Hyperlink" xfId="109" builtinId="8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6" xfId="110" xr:uid="{9B8BD6FF-282F-42E7-A7BB-03C29C26F2F2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9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15.037180092593" createdVersion="7" refreshedVersion="7" minRefreshableVersion="3" recordCount="10887" xr:uid="{11839AE3-6158-4318-87AD-2C711D0BF451}">
  <cacheSource type="worksheet">
    <worksheetSource name="Proc"/>
  </cacheSource>
  <cacheFields count="20">
    <cacheField name="App" numFmtId="0">
      <sharedItems containsBlank="1" count="178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s v="FR8291763"/>
        <s v="FR8293573"/>
        <s v="FR8301958"/>
        <s v="FR8309846"/>
        <s v="FR8317661"/>
        <s v="FR8318640"/>
        <s v="FR8319806"/>
        <s v="FR8319866"/>
        <s v="FR8320392"/>
        <s v="FR8323857"/>
        <s v="FR8323996"/>
        <s v="FR8325592"/>
        <s v="FR8326153"/>
        <s v="FR8326295"/>
        <s v="FR8326370"/>
        <s v="FR8326443"/>
        <s v="FR8327521"/>
        <s v="FR8333171"/>
        <s v="FR8333181"/>
        <s v="FR8333774"/>
        <s v="FR8333787"/>
        <s v="FR8334141"/>
        <s v="FR8338727"/>
        <s v="FR8341566"/>
        <s v="FR8341663"/>
        <s v="FR8341799"/>
        <s v="FR8342897"/>
        <s v="FR8343566"/>
        <s v="FR8343605"/>
        <s v="FR8343956"/>
        <s v="FR8344951"/>
        <s v="FR8348232"/>
        <s v="FR8348307"/>
        <s v="FR8348424"/>
        <s v="FR8341547"/>
        <s v="FR8349530"/>
        <s v="FR8355957"/>
        <s v="FR8349542"/>
        <s v="FR8359940"/>
        <s v="FR8361164"/>
        <s v="FR836190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7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s"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NonDate="0" containsString="0"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4-02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35"/>
    </cacheField>
    <cacheField name="Author" numFmtId="0">
      <sharedItems containsBlank="1"/>
    </cacheField>
    <cacheField name="Prognosis" numFmtId="0">
      <sharedItems containsBlank="1"/>
    </cacheField>
    <cacheField name="Int" numFmtId="0">
      <sharedItems containsString="0" containsBlank="1" containsNumber="1" containsInteger="1" minValue="1" maxValue="83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8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1"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2"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3"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4"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5"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6"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7"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8"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9"/>
  </r>
  <r>
    <x v="1"/>
    <x v="0"/>
    <x v="2"/>
    <s v="CLFF_1000$$$DE10N01513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  <n v="10"/>
  </r>
  <r>
    <x v="2"/>
    <x v="0"/>
    <x v="2"/>
    <s v="CNOW_7210$$$0000020052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  <n v="11"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  <n v="12"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3"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4"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5"/>
  </r>
  <r>
    <x v="3"/>
    <x v="0"/>
    <x v="2"/>
    <s v="CLFF_1000$$$CH65GMF012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  <n v="16"/>
  </r>
  <r>
    <x v="3"/>
    <x v="0"/>
    <x v="2"/>
    <s v="CLFF_1000$$$CH65GMF011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  <n v="17"/>
  </r>
  <r>
    <x v="3"/>
    <x v="0"/>
    <x v="2"/>
    <s v="CLFF_1000$$$CH65C00056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  <n v="18"/>
  </r>
  <r>
    <x v="3"/>
    <x v="0"/>
    <x v="2"/>
    <s v="CLFF_1000$$$CH65C00057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  <n v="19"/>
  </r>
  <r>
    <x v="4"/>
    <x v="0"/>
    <x v="2"/>
    <s v="CFLTFLE_10243121070400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  <n v="20"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  <n v="21"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  <n v="22"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  <n v="23"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  <n v="24"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  <n v="25"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  <n v="26"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  <n v="27"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  <n v="28"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  <n v="29"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  <n v="30"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  <n v="31"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  <n v="32"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  <n v="33"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  <n v="34"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  <n v="35"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  <n v="36"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  <n v="37"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  <n v="38"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  <n v="39"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  <n v="40"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  <n v="41"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  <n v="42"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  <n v="43"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  <n v="44"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  <n v="45"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  <n v="46"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  <n v="47"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  <n v="48"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  <n v="49"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  <n v="50"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  <n v="51"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  <n v="52"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  <n v="53"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  <n v="54"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  <n v="55"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  <n v="56"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  <n v="57"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  <n v="58"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  <n v="59"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  <n v="60"/>
  </r>
  <r>
    <x v="5"/>
    <x v="0"/>
    <x v="2"/>
    <s v="CLFF_1000$$$DE20502409"/>
    <s v="L000010130"/>
    <s v="L000010130"/>
    <s v="LFF (MDG-F)"/>
    <s v="DE20502409"/>
    <m/>
    <b v="1"/>
    <x v="0"/>
    <x v="0"/>
    <d v="2024-12-20T10:27:33"/>
    <d v="2024-12-26T00:00:00"/>
    <d v="2024-12-26T00:00:00"/>
    <x v="0"/>
    <n v="4"/>
    <s v="Nadine Anic"/>
    <m/>
    <n v="61"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  <n v="62"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  <n v="63"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  <n v="64"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  <n v="65"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  <n v="66"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  <n v="67"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  <n v="68"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  <n v="69"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  <n v="70"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  <n v="71"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  <n v="72"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  <n v="73"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  <n v="74"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  <n v="75"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  <n v="76"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  <n v="77"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  <n v="78"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  <n v="79"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  <n v="80"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  <n v="81"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  <n v="82"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  <n v="83"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  <n v="84"/>
  </r>
  <r>
    <x v="6"/>
    <x v="0"/>
    <x v="2"/>
    <s v="CTEMPNA_1000PH80L35002"/>
    <s v="P000001208"/>
    <s v="P000001208"/>
    <s v="Non-LFF"/>
    <s v=""/>
    <m/>
    <b v="1"/>
    <x v="0"/>
    <x v="0"/>
    <d v="2024-12-20T13:14:51"/>
    <d v="2024-12-26T00:00:00"/>
    <d v="2024-12-26T00:00:00"/>
    <x v="0"/>
    <n v="4"/>
    <s v="Eivy Denine Cruz"/>
    <m/>
    <n v="85"/>
  </r>
  <r>
    <x v="6"/>
    <x v="0"/>
    <x v="2"/>
    <s v="CPHOENX_01019182669150"/>
    <s v="P000001206"/>
    <s v="P000001206"/>
    <s v="Non-LFF"/>
    <s v=""/>
    <m/>
    <b v="1"/>
    <x v="0"/>
    <x v="0"/>
    <d v="2024-12-20T13:14:51"/>
    <m/>
    <m/>
    <x v="1"/>
    <n v="335"/>
    <s v="Eivy Denine Cruz"/>
    <m/>
    <n v="86"/>
  </r>
  <r>
    <x v="6"/>
    <x v="0"/>
    <x v="2"/>
    <s v="CTEMPNA_1000PH80L35002"/>
    <s v="G000000201"/>
    <s v="G000000201"/>
    <s v="Non-LFF"/>
    <s v=""/>
    <m/>
    <b v="1"/>
    <x v="0"/>
    <x v="0"/>
    <d v="2024-12-20T13:14:51"/>
    <d v="2024-12-26T00:00:00"/>
    <d v="2024-12-26T00:00:00"/>
    <x v="0"/>
    <n v="4"/>
    <s v="Eivy Denine Cruz"/>
    <m/>
    <n v="87"/>
  </r>
  <r>
    <x v="7"/>
    <x v="0"/>
    <x v="2"/>
    <s v="ITEMPEU_NL40AA0013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  <n v="88"/>
  </r>
  <r>
    <x v="7"/>
    <x v="0"/>
    <x v="2"/>
    <s v="CFLTFLE_2373ADM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89"/>
  </r>
  <r>
    <x v="7"/>
    <x v="0"/>
    <x v="2"/>
    <s v="CFLTFLE_2373CS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0"/>
  </r>
  <r>
    <x v="7"/>
    <x v="0"/>
    <x v="2"/>
    <s v="CFLTFLE_2373EX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1"/>
  </r>
  <r>
    <x v="7"/>
    <x v="0"/>
    <x v="2"/>
    <s v="CFLTFLE_2373FA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2"/>
  </r>
  <r>
    <x v="7"/>
    <x v="0"/>
    <x v="2"/>
    <s v="CFLTFLE_2373FIN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3"/>
  </r>
  <r>
    <x v="7"/>
    <x v="0"/>
    <x v="2"/>
    <s v="CFLTFLE_2373HU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4"/>
  </r>
  <r>
    <x v="7"/>
    <x v="0"/>
    <x v="2"/>
    <s v="CFLTFLE_2373IN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5"/>
  </r>
  <r>
    <x v="7"/>
    <x v="0"/>
    <x v="2"/>
    <s v="CFLTFLE_2373LEG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6"/>
  </r>
  <r>
    <x v="7"/>
    <x v="0"/>
    <x v="2"/>
    <s v="CFLTFLE_2373MK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7"/>
  </r>
  <r>
    <x v="7"/>
    <x v="0"/>
    <x v="2"/>
    <s v="CFLTFLE_2373OP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8"/>
  </r>
  <r>
    <x v="7"/>
    <x v="0"/>
    <x v="2"/>
    <s v="CFLTFLE_2373PRD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9"/>
  </r>
  <r>
    <x v="7"/>
    <x v="0"/>
    <x v="2"/>
    <s v="CFLTFLE_2373PRO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0"/>
  </r>
  <r>
    <x v="7"/>
    <x v="0"/>
    <x v="2"/>
    <s v="CFLTFLE_2373QU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1"/>
  </r>
  <r>
    <x v="7"/>
    <x v="0"/>
    <x v="2"/>
    <s v="CFLTFLE_2373QU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2"/>
  </r>
  <r>
    <x v="7"/>
    <x v="0"/>
    <x v="2"/>
    <s v="CFLTFLE_2373RE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3"/>
  </r>
  <r>
    <x v="7"/>
    <x v="0"/>
    <x v="2"/>
    <s v="CFLTFLE_2373SAL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4"/>
  </r>
  <r>
    <x v="7"/>
    <x v="0"/>
    <x v="2"/>
    <s v="CFLTFLE_2373SHP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5"/>
  </r>
  <r>
    <x v="7"/>
    <x v="0"/>
    <x v="2"/>
    <s v="CFLTFLE_2373TE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6"/>
  </r>
  <r>
    <x v="7"/>
    <x v="0"/>
    <x v="2"/>
    <s v="CFLTFLE_2373SG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7"/>
  </r>
  <r>
    <x v="8"/>
    <x v="0"/>
    <x v="2"/>
    <s v="CFLTFLE_105430204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8"/>
  </r>
  <r>
    <x v="8"/>
    <x v="0"/>
    <x v="2"/>
    <s v="CFLTFLE_105430205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9"/>
  </r>
  <r>
    <x v="8"/>
    <x v="0"/>
    <x v="2"/>
    <s v="CNOW_AUS0$$$0000091765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0"/>
  </r>
  <r>
    <x v="8"/>
    <x v="0"/>
    <x v="2"/>
    <s v="CFLTFLE_10543020211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1"/>
  </r>
  <r>
    <x v="8"/>
    <x v="0"/>
    <x v="2"/>
    <s v="CFLTFLE_105430205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2"/>
  </r>
  <r>
    <x v="8"/>
    <x v="0"/>
    <x v="2"/>
    <s v="CFLTFLE_105430204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3"/>
  </r>
  <r>
    <x v="8"/>
    <x v="0"/>
    <x v="2"/>
    <s v="CFLTFLE_10543020212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4"/>
  </r>
  <r>
    <x v="8"/>
    <x v="0"/>
    <x v="2"/>
    <s v="CFLTFLE_1054302043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5"/>
  </r>
  <r>
    <x v="8"/>
    <x v="0"/>
    <x v="2"/>
    <s v="CFLTFLE_105430205311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6"/>
  </r>
  <r>
    <x v="8"/>
    <x v="0"/>
    <x v="2"/>
    <s v="CFLTFLE_105430205312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7"/>
  </r>
  <r>
    <x v="8"/>
    <x v="0"/>
    <x v="2"/>
    <s v="CFLTFLE_1054302044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8"/>
  </r>
  <r>
    <x v="8"/>
    <x v="0"/>
    <x v="2"/>
    <s v="CNOW_7210$$$0000057730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  <n v="119"/>
  </r>
  <r>
    <x v="8"/>
    <x v="0"/>
    <x v="2"/>
    <s v="CNOW_7210$$$0000051996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0"/>
  </r>
  <r>
    <x v="8"/>
    <x v="0"/>
    <x v="2"/>
    <s v="CNOW_7210$$$0000051994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1"/>
  </r>
  <r>
    <x v="8"/>
    <x v="0"/>
    <x v="2"/>
    <s v="CNOW_7210$$$0000051993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2"/>
  </r>
  <r>
    <x v="8"/>
    <x v="0"/>
    <x v="2"/>
    <s v="CNOW_7210$$$0000051995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3"/>
  </r>
  <r>
    <x v="8"/>
    <x v="0"/>
    <x v="2"/>
    <s v="CNOW_7210$$$0000058560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  <n v="124"/>
  </r>
  <r>
    <x v="8"/>
    <x v="0"/>
    <x v="2"/>
    <s v="CNOW_7210$$$0000058205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5"/>
  </r>
  <r>
    <x v="8"/>
    <x v="0"/>
    <x v="2"/>
    <s v="CNOW_7210$$$0000058208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6"/>
  </r>
  <r>
    <x v="8"/>
    <x v="0"/>
    <x v="2"/>
    <s v="CORAERP_MMOR1975.2653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  <n v="127"/>
  </r>
  <r>
    <x v="8"/>
    <x v="0"/>
    <x v="2"/>
    <s v="CLFF_7210$$$2053L44109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  <n v="128"/>
  </r>
  <r>
    <x v="9"/>
    <x v="0"/>
    <x v="2"/>
    <s v="CLFF_1000$$$CH01Z01000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  <n v="129"/>
  </r>
  <r>
    <x v="9"/>
    <x v="0"/>
    <x v="2"/>
    <s v="CLFF_1000$$$DE01Z01000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  <n v="130"/>
  </r>
  <r>
    <x v="10"/>
    <x v="0"/>
    <x v="2"/>
    <s v="CNOW_7210$$$0000000632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1"/>
  </r>
  <r>
    <x v="10"/>
    <x v="0"/>
    <x v="2"/>
    <s v="CNOW_7210$$$0000270007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2"/>
  </r>
  <r>
    <x v="10"/>
    <x v="0"/>
    <x v="2"/>
    <s v="CNOW_ROW$$$$K17D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33"/>
  </r>
  <r>
    <x v="10"/>
    <x v="0"/>
    <x v="2"/>
    <s v="CNOW_7210$$$0000020049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4"/>
  </r>
  <r>
    <x v="10"/>
    <x v="0"/>
    <x v="2"/>
    <s v="CNOW_7210$$$0000040170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5"/>
  </r>
  <r>
    <x v="10"/>
    <x v="0"/>
    <x v="2"/>
    <s v="CNOW_7210$$$0000020053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  <n v="136"/>
  </r>
  <r>
    <x v="10"/>
    <x v="0"/>
    <x v="2"/>
    <s v="CNOW_7210$$$0000040176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  <n v="137"/>
  </r>
  <r>
    <x v="10"/>
    <x v="0"/>
    <x v="2"/>
    <s v="CNOW_7210$$$0000496907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  <n v="138"/>
  </r>
  <r>
    <x v="10"/>
    <x v="0"/>
    <x v="2"/>
    <s v="CNOW_7210$$$0000051729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39"/>
  </r>
  <r>
    <x v="10"/>
    <x v="0"/>
    <x v="2"/>
    <s v="CNOW_7210$$$0000051730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40"/>
  </r>
  <r>
    <x v="10"/>
    <x v="0"/>
    <x v="2"/>
    <s v="CNOW_7210$$$000002118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1"/>
  </r>
  <r>
    <x v="10"/>
    <x v="0"/>
    <x v="2"/>
    <s v="CNOW_7210$$$0000020024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  <n v="142"/>
  </r>
  <r>
    <x v="10"/>
    <x v="0"/>
    <x v="2"/>
    <s v="CNOW_7210$$$000005719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3"/>
  </r>
  <r>
    <x v="10"/>
    <x v="0"/>
    <x v="2"/>
    <s v="CNOW_7210$$$000005720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4"/>
  </r>
  <r>
    <x v="10"/>
    <x v="0"/>
    <x v="2"/>
    <s v="CNOW_7210$$$000005797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5"/>
  </r>
  <r>
    <x v="10"/>
    <x v="0"/>
    <x v="2"/>
    <s v="CNOW_7210$$$0000020040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  <n v="146"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7"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8"/>
  </r>
  <r>
    <x v="10"/>
    <x v="0"/>
    <x v="2"/>
    <s v="CNOW_7210$$$000001593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9"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0"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1"/>
  </r>
  <r>
    <x v="10"/>
    <x v="0"/>
    <x v="2"/>
    <s v="CNOW_AUS0$$$0000091932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  <n v="152"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3"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4"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5"/>
  </r>
  <r>
    <x v="11"/>
    <x v="0"/>
    <x v="2"/>
    <s v="CSCALA_1212$0000001160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6"/>
  </r>
  <r>
    <x v="11"/>
    <x v="0"/>
    <x v="2"/>
    <s v="CNOW_7210$$$0000051475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7"/>
  </r>
  <r>
    <x v="12"/>
    <x v="0"/>
    <x v="2"/>
    <s v="CTEMPNA_1000PH80L35002"/>
    <s v="G000000201"/>
    <s v="G000000201"/>
    <s v="Non-LFF"/>
    <s v=""/>
    <m/>
    <b v="1"/>
    <x v="0"/>
    <x v="0"/>
    <d v="2025-01-03T12:36:21"/>
    <d v="2025-01-14T00:00:00"/>
    <d v="2025-01-14T00:00:00"/>
    <x v="1"/>
    <n v="7"/>
    <s v="Eivy Denine Cruz"/>
    <m/>
    <n v="158"/>
  </r>
  <r>
    <x v="13"/>
    <x v="0"/>
    <x v="2"/>
    <s v="CEMERAL_70006502992082"/>
    <s v="G000001356"/>
    <s v="G000001356"/>
    <s v="Non-LFF"/>
    <s v=""/>
    <m/>
    <b v="1"/>
    <x v="0"/>
    <x v="0"/>
    <d v="2025-01-06T15:09:14"/>
    <d v="2025-01-14T00:00:00"/>
    <d v="2025-01-14T00:00:00"/>
    <x v="1"/>
    <n v="6"/>
    <s v="Jay-R Lizardo"/>
    <m/>
    <n v="159"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  <n v="160"/>
  </r>
  <r>
    <x v="14"/>
    <x v="0"/>
    <x v="2"/>
    <s v="CSCALA_1022$ITD_IT1"/>
    <s v="G000000279"/>
    <s v="G000000279"/>
    <s v="Non-LFF"/>
    <s v=""/>
    <m/>
    <b v="1"/>
    <x v="0"/>
    <x v="0"/>
    <d v="2025-01-06T16:51:20"/>
    <d v="2025-01-14T00:00:00"/>
    <d v="2025-01-14T00:00:00"/>
    <x v="1"/>
    <n v="6"/>
    <s v="Jay-R Lizardo"/>
    <m/>
    <n v="161"/>
  </r>
  <r>
    <x v="14"/>
    <x v="0"/>
    <x v="2"/>
    <s v="CSCALA_1022$ITS_IT5"/>
    <s v="G000000895"/>
    <s v="G000000895"/>
    <s v="Non-LFF"/>
    <s v=""/>
    <m/>
    <b v="1"/>
    <x v="0"/>
    <x v="0"/>
    <d v="2025-01-06T16:51:20"/>
    <d v="2025-01-14T00:00:00"/>
    <d v="2025-01-14T00:00:00"/>
    <x v="1"/>
    <n v="6"/>
    <s v="Jay-R Lizardo"/>
    <m/>
    <n v="162"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  <n v="163"/>
  </r>
  <r>
    <x v="16"/>
    <x v="0"/>
    <x v="2"/>
    <s v="CLFF_1000$$$DE10200023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  <n v="164"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  <n v="165"/>
  </r>
  <r>
    <x v="17"/>
    <x v="0"/>
    <x v="2"/>
    <s v="PTEMPNA_US201PIOFCCHXPR89"/>
    <s v="H000003682"/>
    <s v="H000003682"/>
    <s v="Non-LFF"/>
    <s v=""/>
    <m/>
    <b v="1"/>
    <x v="1"/>
    <x v="0"/>
    <d v="2025-01-07T12:58:18"/>
    <d v="2025-01-14T00:00:00"/>
    <d v="2025-01-14T00:00:00"/>
    <x v="0"/>
    <n v="5"/>
    <s v="Rizza Domingo"/>
    <m/>
    <n v="166"/>
  </r>
  <r>
    <x v="17"/>
    <x v="0"/>
    <x v="2"/>
    <s v="PTEMPNA_US201PIOMCCGVPR60"/>
    <s v="H000003683"/>
    <s v="H000003683"/>
    <s v="Non-LFF"/>
    <s v=""/>
    <m/>
    <b v="1"/>
    <x v="1"/>
    <x v="0"/>
    <d v="2025-01-07T12:58:18"/>
    <d v="2025-01-14T00:00:00"/>
    <d v="2025-01-14T00:00:00"/>
    <x v="0"/>
    <n v="5"/>
    <s v="Rizza Domingo"/>
    <m/>
    <n v="167"/>
  </r>
  <r>
    <x v="17"/>
    <x v="0"/>
    <x v="2"/>
    <s v="PTEMPNA_US201PIOMCCEXPR75"/>
    <s v="H000003680"/>
    <s v="H000003680"/>
    <s v="Non-LFF"/>
    <s v=""/>
    <m/>
    <b v="1"/>
    <x v="1"/>
    <x v="0"/>
    <d v="2025-01-07T12:58:18"/>
    <d v="2025-01-14T00:00:00"/>
    <d v="2025-01-14T00:00:00"/>
    <x v="0"/>
    <n v="5"/>
    <s v="Rizza Domingo"/>
    <m/>
    <n v="168"/>
  </r>
  <r>
    <x v="17"/>
    <x v="0"/>
    <x v="2"/>
    <s v="PTEMPNA_US201PIOMCCEXPR76"/>
    <s v="H000003681"/>
    <s v="H000003681"/>
    <s v="Non-LFF"/>
    <s v=""/>
    <m/>
    <b v="1"/>
    <x v="1"/>
    <x v="0"/>
    <d v="2025-01-07T12:58:18"/>
    <d v="2025-01-14T00:00:00"/>
    <d v="2025-01-14T00:00:00"/>
    <x v="0"/>
    <n v="5"/>
    <s v="Rizza Domingo"/>
    <m/>
    <n v="169"/>
  </r>
  <r>
    <x v="17"/>
    <x v="0"/>
    <x v="2"/>
    <s v="PTEMPNA_US201PIOMCCEXPR51"/>
    <s v="H000004360"/>
    <s v="H000004360"/>
    <s v="Non-LFF"/>
    <s v=""/>
    <m/>
    <b v="1"/>
    <x v="1"/>
    <x v="0"/>
    <d v="2025-01-07T12:58:18"/>
    <d v="2025-01-14T00:00:00"/>
    <d v="2025-01-14T00:00:00"/>
    <x v="0"/>
    <n v="5"/>
    <s v="Rizza Domingo"/>
    <m/>
    <n v="170"/>
  </r>
  <r>
    <x v="17"/>
    <x v="0"/>
    <x v="2"/>
    <s v="PTEMPNA_US201PIOMVPTXPR85"/>
    <s v="H000003678"/>
    <s v="H000003678"/>
    <s v="Non-LFF"/>
    <s v=""/>
    <m/>
    <b v="1"/>
    <x v="1"/>
    <x v="0"/>
    <d v="2025-01-07T12:58:18"/>
    <d v="2025-01-14T00:00:00"/>
    <d v="2025-01-14T00:00:00"/>
    <x v="0"/>
    <n v="5"/>
    <s v="Rizza Domingo"/>
    <m/>
    <n v="171"/>
  </r>
  <r>
    <x v="17"/>
    <x v="0"/>
    <x v="2"/>
    <s v="PTEMPNA_US201PIOMVPLXPR73"/>
    <s v="H000003675"/>
    <s v="H000003675"/>
    <s v="Non-LFF"/>
    <s v=""/>
    <m/>
    <b v="1"/>
    <x v="1"/>
    <x v="0"/>
    <d v="2025-01-07T12:58:18"/>
    <d v="2025-01-14T00:00:00"/>
    <d v="2025-01-14T00:00:00"/>
    <x v="0"/>
    <n v="5"/>
    <s v="Rizza Domingo"/>
    <m/>
    <n v="172"/>
  </r>
  <r>
    <x v="17"/>
    <x v="0"/>
    <x v="2"/>
    <s v="PTEMPNA_US201PIOMCCIXPR90"/>
    <s v="H000003679"/>
    <s v="H000003679"/>
    <s v="Non-LFF"/>
    <s v=""/>
    <m/>
    <b v="1"/>
    <x v="1"/>
    <x v="0"/>
    <d v="2025-01-07T12:58:18"/>
    <d v="2025-01-14T00:00:00"/>
    <d v="2025-01-14T00:00:00"/>
    <x v="0"/>
    <n v="5"/>
    <s v="Rizza Domingo"/>
    <m/>
    <n v="173"/>
  </r>
  <r>
    <x v="17"/>
    <x v="0"/>
    <x v="2"/>
    <s v="PTEMPNA_US201PIOMEVBXPR0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4"/>
  </r>
  <r>
    <x v="17"/>
    <x v="0"/>
    <x v="2"/>
    <s v="PTEMPNA_US201PIOMEVBXPR78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5"/>
  </r>
  <r>
    <x v="17"/>
    <x v="0"/>
    <x v="2"/>
    <s v="PTEMPNA_US201PIOMEVBXPR7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6"/>
  </r>
  <r>
    <x v="17"/>
    <x v="0"/>
    <x v="2"/>
    <s v="PTEMPNA_US201PIOMEVBXPR74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7"/>
  </r>
  <r>
    <x v="17"/>
    <x v="0"/>
    <x v="2"/>
    <s v="PTEMPNA_US201PIOMEVBXPR80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8"/>
  </r>
  <r>
    <x v="17"/>
    <x v="0"/>
    <x v="2"/>
    <s v="PTEMPNA_US201PIOMEVAXPR78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79"/>
  </r>
  <r>
    <x v="17"/>
    <x v="0"/>
    <x v="2"/>
    <s v="PTEMPNA_US201PIOMEVAXPR72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0"/>
  </r>
  <r>
    <x v="17"/>
    <x v="0"/>
    <x v="2"/>
    <s v="PTEMPNA_US201PIOMEVAXPR73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1"/>
  </r>
  <r>
    <x v="17"/>
    <x v="0"/>
    <x v="2"/>
    <s v="PTEMPNA_US201PIOMEVAXPR7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2"/>
  </r>
  <r>
    <x v="17"/>
    <x v="0"/>
    <x v="2"/>
    <s v="PTEMPNA_US201PIOMEVAXPR8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3"/>
  </r>
  <r>
    <x v="17"/>
    <x v="0"/>
    <x v="2"/>
    <s v="PTEMPNA_US201PIOMEVAXPR50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4"/>
  </r>
  <r>
    <x v="17"/>
    <x v="0"/>
    <x v="2"/>
    <s v="PTEMPNA_US201PIOMEVAXPR81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5"/>
  </r>
  <r>
    <x v="18"/>
    <x v="0"/>
    <x v="2"/>
    <s v="CNOW_ROW$$$$0000091825"/>
    <s v="L000008315"/>
    <s v="L000008315"/>
    <s v="Non-LFF"/>
    <s v=""/>
    <m/>
    <b v="1"/>
    <x v="2"/>
    <x v="0"/>
    <d v="2025-01-07T14:26:11"/>
    <d v="2025-01-14T00:00:00"/>
    <d v="2025-01-14T00:00:00"/>
    <x v="0"/>
    <n v="5"/>
    <s v="Joan Rose Pena"/>
    <m/>
    <n v="186"/>
  </r>
  <r>
    <x v="18"/>
    <x v="0"/>
    <x v="2"/>
    <s v="CFLTFLE_2373COS"/>
    <s v="L000013154"/>
    <s v="L000013154"/>
    <s v="Non-LFF"/>
    <s v=""/>
    <m/>
    <b v="1"/>
    <x v="2"/>
    <x v="0"/>
    <d v="2025-01-07T14:26:11"/>
    <d v="2025-01-14T00:00:00"/>
    <d v="2025-01-14T00:00:00"/>
    <x v="0"/>
    <n v="5"/>
    <s v="Joan Rose Pena"/>
    <m/>
    <n v="187"/>
  </r>
  <r>
    <x v="18"/>
    <x v="0"/>
    <x v="2"/>
    <s v="CSCALA_1042$PSCE"/>
    <s v="L000011687"/>
    <s v="L000011687"/>
    <s v="Non-LFF"/>
    <s v=""/>
    <m/>
    <b v="1"/>
    <x v="2"/>
    <x v="0"/>
    <d v="2025-01-07T14:26:11"/>
    <d v="2025-01-14T00:00:00"/>
    <d v="2025-01-14T00:00:00"/>
    <x v="0"/>
    <n v="5"/>
    <s v="Joan Rose Pena"/>
    <m/>
    <n v="188"/>
  </r>
  <r>
    <x v="19"/>
    <x v="0"/>
    <x v="2"/>
    <s v="CPRJ-9820240021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  <n v="189"/>
  </r>
  <r>
    <x v="20"/>
    <x v="0"/>
    <x v="2"/>
    <s v="CLFF_1000$$$DE10604910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  <n v="190"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  <n v="191"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  <n v="192"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  <n v="193"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  <n v="194"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  <n v="195"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  <n v="196"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  <n v="197"/>
  </r>
  <r>
    <x v="22"/>
    <x v="0"/>
    <x v="2"/>
    <s v="CFLTFLE_2276891080IC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  <n v="198"/>
  </r>
  <r>
    <x v="22"/>
    <x v="0"/>
    <x v="2"/>
    <s v="CFLTFLE_2276891082IC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  <n v="199"/>
  </r>
  <r>
    <x v="23"/>
    <x v="0"/>
    <x v="2"/>
    <s v="D00123500000000"/>
    <s v="P000001013"/>
    <s v="P000001013"/>
    <s v="Non-LFF"/>
    <s v=""/>
    <m/>
    <b v="1"/>
    <x v="0"/>
    <x v="0"/>
    <d v="2025-01-08T14:05:07"/>
    <d v="2025-01-30T00:00:00"/>
    <d v="2025-01-30T00:00:00"/>
    <x v="1"/>
    <n v="16"/>
    <s v="Eivy Denine Cruz"/>
    <m/>
    <n v="200"/>
  </r>
  <r>
    <x v="23"/>
    <x v="0"/>
    <x v="2"/>
    <s v="CLFF_VMCA$$$TW91C02001"/>
    <s v="P000000489"/>
    <s v="P000000489"/>
    <s v="LFF (MDG-F)"/>
    <s v="TW91C02001"/>
    <m/>
    <b v="1"/>
    <x v="0"/>
    <x v="0"/>
    <d v="2025-01-08T14:05:07"/>
    <d v="2025-01-30T00:00:00"/>
    <d v="2025-01-30T00:00:00"/>
    <x v="1"/>
    <n v="16"/>
    <s v="Eivy Denine Cruz"/>
    <m/>
    <n v="201"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  <n v="202"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  <n v="203"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  <n v="204"/>
  </r>
  <r>
    <x v="26"/>
    <x v="0"/>
    <x v="2"/>
    <s v="CFLTFLE_22450000002737"/>
    <s v="L000013461"/>
    <s v="L000013461"/>
    <s v="Non-LFF"/>
    <s v=""/>
    <m/>
    <b v="1"/>
    <x v="2"/>
    <x v="0"/>
    <d v="2025-01-10T09:35:21"/>
    <d v="2025-01-14T00:00:00"/>
    <d v="2025-01-14T00:00:00"/>
    <x v="0"/>
    <n v="2"/>
    <s v="Joan Rose Pena"/>
    <m/>
    <n v="205"/>
  </r>
  <r>
    <x v="26"/>
    <x v="0"/>
    <x v="2"/>
    <s v="CFLTFLE_22450000002763"/>
    <s v="L000013151"/>
    <s v="L000013151"/>
    <s v="Non-LFF"/>
    <s v=""/>
    <m/>
    <b v="1"/>
    <x v="2"/>
    <x v="0"/>
    <d v="2025-01-10T09:35:21"/>
    <d v="2025-01-14T00:00:00"/>
    <d v="2025-01-14T00:00:00"/>
    <x v="0"/>
    <n v="2"/>
    <s v="Joan Rose Pena"/>
    <m/>
    <n v="206"/>
  </r>
  <r>
    <x v="27"/>
    <x v="0"/>
    <x v="2"/>
    <s v="CLFF_1000$$$DE20533101"/>
    <s v="G000000397"/>
    <s v="G000000397"/>
    <s v="LFF (MDG-F)"/>
    <s v="DE20533101"/>
    <m/>
    <b v="1"/>
    <x v="0"/>
    <x v="1"/>
    <d v="2025-01-14T09:33:55"/>
    <d v="2025-01-31T00:00:00"/>
    <d v="2025-01-31T00:00:00"/>
    <x v="1"/>
    <n v="13"/>
    <s v="Francesco Ricioppo"/>
    <m/>
    <n v="207"/>
  </r>
  <r>
    <x v="27"/>
    <x v="0"/>
    <x v="2"/>
    <s v="CLFF_1000$$$DE20533102"/>
    <s v="G000000397"/>
    <s v="G000000397"/>
    <s v="LFF (MDG-F)"/>
    <s v="DE20533102"/>
    <m/>
    <b v="1"/>
    <x v="0"/>
    <x v="1"/>
    <d v="2025-01-14T09:33:55"/>
    <d v="2025-01-31T00:00:00"/>
    <d v="2025-01-31T00:00:00"/>
    <x v="1"/>
    <n v="13"/>
    <s v="Francesco Ricioppo"/>
    <m/>
    <n v="208"/>
  </r>
  <r>
    <x v="27"/>
    <x v="0"/>
    <x v="2"/>
    <s v="CLFF_1000$$$DE20533103"/>
    <s v="G000000397"/>
    <s v="G000000397"/>
    <s v="LFF (MDG-F)"/>
    <s v="DE20533103"/>
    <m/>
    <b v="1"/>
    <x v="0"/>
    <x v="1"/>
    <d v="2025-01-14T09:33:55"/>
    <d v="2025-01-31T00:00:00"/>
    <d v="2025-01-31T00:00:00"/>
    <x v="1"/>
    <n v="13"/>
    <s v="Francesco Ricioppo"/>
    <m/>
    <n v="209"/>
  </r>
  <r>
    <x v="27"/>
    <x v="0"/>
    <x v="2"/>
    <s v="CLFF_1000$$$DE20533104"/>
    <s v="G000000397"/>
    <s v="G000000397"/>
    <s v="LFF (MDG-F)"/>
    <s v="DE20533104"/>
    <m/>
    <b v="1"/>
    <x v="0"/>
    <x v="1"/>
    <d v="2025-01-14T09:33:55"/>
    <d v="2025-01-31T00:00:00"/>
    <d v="2025-01-31T00:00:00"/>
    <x v="1"/>
    <n v="13"/>
    <s v="Francesco Ricioppo"/>
    <m/>
    <n v="210"/>
  </r>
  <r>
    <x v="27"/>
    <x v="0"/>
    <x v="2"/>
    <s v="CLFF_1000$$$DE20533105"/>
    <s v="G000000397"/>
    <s v="G000000397"/>
    <s v="LFF (MDG-F)"/>
    <s v="DE20533105"/>
    <m/>
    <b v="1"/>
    <x v="0"/>
    <x v="1"/>
    <d v="2025-01-14T09:33:55"/>
    <d v="2025-01-31T00:00:00"/>
    <d v="2025-01-31T00:00:00"/>
    <x v="1"/>
    <n v="13"/>
    <s v="Francesco Ricioppo"/>
    <m/>
    <n v="211"/>
  </r>
  <r>
    <x v="27"/>
    <x v="0"/>
    <x v="2"/>
    <s v="CLFF_1000$$$DE20533106"/>
    <s v="G000000397"/>
    <s v="G000000397"/>
    <s v="LFF (MDG-F)"/>
    <s v="DE20533106"/>
    <m/>
    <b v="1"/>
    <x v="0"/>
    <x v="1"/>
    <d v="2025-01-14T09:33:55"/>
    <d v="2025-01-31T00:00:00"/>
    <d v="2025-01-31T00:00:00"/>
    <x v="1"/>
    <n v="13"/>
    <s v="Francesco Ricioppo"/>
    <m/>
    <n v="212"/>
  </r>
  <r>
    <x v="27"/>
    <x v="0"/>
    <x v="4"/>
    <s v="CLFF_1000$$$DE20533107"/>
    <s v="G000000397"/>
    <s v="G000000397"/>
    <s v="LFF (MDG-F)"/>
    <s v="DE20533107"/>
    <m/>
    <b v="1"/>
    <x v="0"/>
    <x v="1"/>
    <d v="2025-01-14T09:33:55"/>
    <m/>
    <d v="2025-01-31T00:00:00"/>
    <x v="1"/>
    <n v="13"/>
    <s v="Francesco Ricioppo"/>
    <e v="#REF!"/>
    <n v="213"/>
  </r>
  <r>
    <x v="27"/>
    <x v="0"/>
    <x v="2"/>
    <s v="CLFF_1000$$$DE20533108"/>
    <s v="G000000397"/>
    <s v="G000000397"/>
    <s v="LFF (MDG-F)"/>
    <s v="DE20533108"/>
    <m/>
    <b v="1"/>
    <x v="0"/>
    <x v="1"/>
    <d v="2025-01-14T09:33:55"/>
    <d v="2025-01-31T00:00:00"/>
    <d v="2025-01-31T00:00:00"/>
    <x v="1"/>
    <n v="13"/>
    <s v="Francesco Ricioppo"/>
    <m/>
    <n v="214"/>
  </r>
  <r>
    <x v="27"/>
    <x v="0"/>
    <x v="4"/>
    <s v="CLFF_1000$$$DE20533109"/>
    <s v="G000000397"/>
    <s v="G000000397"/>
    <s v="LFF (MDG-F)"/>
    <s v="DE20533109"/>
    <m/>
    <b v="1"/>
    <x v="0"/>
    <x v="1"/>
    <d v="2025-01-14T09:33:55"/>
    <m/>
    <d v="2025-01-31T00:00:00"/>
    <x v="1"/>
    <n v="13"/>
    <s v="Francesco Ricioppo"/>
    <e v="#REF!"/>
    <n v="215"/>
  </r>
  <r>
    <x v="27"/>
    <x v="0"/>
    <x v="2"/>
    <s v="CLFF_1000$$$DE20533110"/>
    <s v="G000000397"/>
    <s v="G000000397"/>
    <s v="LFF (MDG-F)"/>
    <s v="DE20533110"/>
    <m/>
    <b v="1"/>
    <x v="0"/>
    <x v="1"/>
    <d v="2025-01-14T09:33:55"/>
    <d v="2025-01-31T00:00:00"/>
    <d v="2025-01-31T00:00:00"/>
    <x v="1"/>
    <n v="13"/>
    <s v="Francesco Ricioppo"/>
    <m/>
    <n v="216"/>
  </r>
  <r>
    <x v="27"/>
    <x v="0"/>
    <x v="2"/>
    <s v="CLFF_1000$$$DE20533111"/>
    <s v="G000000397"/>
    <s v="G000000397"/>
    <s v="LFF (MDG-F)"/>
    <s v="DE20533111"/>
    <m/>
    <b v="1"/>
    <x v="0"/>
    <x v="1"/>
    <d v="2025-01-14T09:33:55"/>
    <d v="2025-01-31T00:00:00"/>
    <d v="2025-01-31T00:00:00"/>
    <x v="1"/>
    <n v="13"/>
    <s v="Francesco Ricioppo"/>
    <m/>
    <n v="217"/>
  </r>
  <r>
    <x v="27"/>
    <x v="0"/>
    <x v="2"/>
    <s v="CLFF_1000$$$DE20533112"/>
    <s v="G000000397"/>
    <s v="G000000397"/>
    <s v="LFF (MDG-F)"/>
    <s v="DE20533112"/>
    <m/>
    <b v="1"/>
    <x v="0"/>
    <x v="1"/>
    <d v="2025-01-14T09:33:55"/>
    <d v="2025-01-31T00:00:00"/>
    <d v="2025-01-31T00:00:00"/>
    <x v="1"/>
    <n v="13"/>
    <s v="Francesco Ricioppo"/>
    <m/>
    <n v="218"/>
  </r>
  <r>
    <x v="27"/>
    <x v="0"/>
    <x v="4"/>
    <s v="CLFF_1000$$$DE20533113"/>
    <s v="G000000397"/>
    <s v="G000000397"/>
    <s v="LFF (MDG-F)"/>
    <s v="DE20533113"/>
    <m/>
    <b v="1"/>
    <x v="0"/>
    <x v="1"/>
    <d v="2025-01-14T09:33:55"/>
    <m/>
    <d v="2025-01-31T00:00:00"/>
    <x v="1"/>
    <n v="13"/>
    <s v="Francesco Ricioppo"/>
    <e v="#REF!"/>
    <n v="219"/>
  </r>
  <r>
    <x v="27"/>
    <x v="0"/>
    <x v="2"/>
    <s v="CLFF_1000$$$DE20533198"/>
    <s v="G000000397"/>
    <s v="G000000397"/>
    <s v="LFF (MDG-F)"/>
    <s v="DE20533198"/>
    <m/>
    <b v="1"/>
    <x v="0"/>
    <x v="1"/>
    <d v="2025-01-14T09:33:55"/>
    <d v="2025-01-31T00:00:00"/>
    <d v="2025-01-31T00:00:00"/>
    <x v="1"/>
    <n v="13"/>
    <s v="Francesco Ricioppo"/>
    <m/>
    <n v="220"/>
  </r>
  <r>
    <x v="27"/>
    <x v="0"/>
    <x v="2"/>
    <s v="CLFF_1000$$$DE10533101"/>
    <s v="G000000397"/>
    <s v="G000000397"/>
    <s v="LFF (MDG-F)"/>
    <s v="DE10533101"/>
    <m/>
    <b v="1"/>
    <x v="0"/>
    <x v="1"/>
    <d v="2025-01-14T09:33:55"/>
    <d v="2025-01-31T00:00:00"/>
    <d v="2025-01-31T00:00:00"/>
    <x v="1"/>
    <n v="13"/>
    <s v="Francesco Ricioppo"/>
    <m/>
    <n v="221"/>
  </r>
  <r>
    <x v="27"/>
    <x v="0"/>
    <x v="2"/>
    <s v="CLFF_1000$$$DE10533102"/>
    <s v="G000000397"/>
    <s v="G000000397"/>
    <s v="LFF (MDG-F)"/>
    <s v="DE10533102"/>
    <m/>
    <b v="1"/>
    <x v="0"/>
    <x v="1"/>
    <d v="2025-01-14T09:33:55"/>
    <d v="2025-01-31T00:00:00"/>
    <d v="2025-01-31T00:00:00"/>
    <x v="1"/>
    <n v="13"/>
    <s v="Francesco Ricioppo"/>
    <m/>
    <n v="222"/>
  </r>
  <r>
    <x v="27"/>
    <x v="0"/>
    <x v="2"/>
    <s v="CLFF_1000$$$DE10533103"/>
    <s v="G000000397"/>
    <s v="G000000397"/>
    <s v="LFF (MDG-F)"/>
    <s v="DE10533103"/>
    <m/>
    <b v="1"/>
    <x v="0"/>
    <x v="1"/>
    <d v="2025-01-14T09:33:55"/>
    <d v="2025-01-31T00:00:00"/>
    <d v="2025-01-31T00:00:00"/>
    <x v="1"/>
    <n v="13"/>
    <s v="Francesco Ricioppo"/>
    <m/>
    <n v="223"/>
  </r>
  <r>
    <x v="27"/>
    <x v="0"/>
    <x v="2"/>
    <s v="CLFF_1000$$$DE10533104"/>
    <s v="G000000397"/>
    <s v="G000000397"/>
    <s v="LFF (MDG-F)"/>
    <s v="DE10533104"/>
    <m/>
    <b v="1"/>
    <x v="0"/>
    <x v="1"/>
    <d v="2025-01-14T09:33:55"/>
    <d v="2025-01-31T00:00:00"/>
    <d v="2025-01-31T00:00:00"/>
    <x v="1"/>
    <n v="13"/>
    <s v="Francesco Ricioppo"/>
    <m/>
    <n v="224"/>
  </r>
  <r>
    <x v="27"/>
    <x v="0"/>
    <x v="2"/>
    <s v="CLFF_1000$$$DE10533105"/>
    <s v="G000000397"/>
    <s v="G000000397"/>
    <s v="LFF (MDG-F)"/>
    <s v="DE10533105"/>
    <m/>
    <b v="1"/>
    <x v="0"/>
    <x v="1"/>
    <d v="2025-01-14T09:33:55"/>
    <d v="2025-01-31T00:00:00"/>
    <d v="2025-01-31T00:00:00"/>
    <x v="1"/>
    <n v="13"/>
    <s v="Francesco Ricioppo"/>
    <m/>
    <n v="225"/>
  </r>
  <r>
    <x v="27"/>
    <x v="0"/>
    <x v="2"/>
    <s v="CLFF_1000$$$DE10533106"/>
    <s v="G000000397"/>
    <s v="G000000397"/>
    <s v="LFF (MDG-F)"/>
    <s v="DE10533106"/>
    <m/>
    <b v="1"/>
    <x v="0"/>
    <x v="1"/>
    <d v="2025-01-14T09:33:55"/>
    <d v="2025-01-31T00:00:00"/>
    <d v="2025-01-31T00:00:00"/>
    <x v="1"/>
    <n v="13"/>
    <s v="Francesco Ricioppo"/>
    <m/>
    <n v="226"/>
  </r>
  <r>
    <x v="27"/>
    <x v="0"/>
    <x v="4"/>
    <s v="CLFF_1000$$$DE10533107"/>
    <s v="G000000397"/>
    <s v="G000000397"/>
    <s v="LFF (MDG-F)"/>
    <s v="DE10533107"/>
    <m/>
    <b v="1"/>
    <x v="0"/>
    <x v="1"/>
    <d v="2025-01-14T09:33:55"/>
    <m/>
    <d v="2025-01-31T00:00:00"/>
    <x v="1"/>
    <n v="13"/>
    <s v="Francesco Ricioppo"/>
    <e v="#REF!"/>
    <n v="227"/>
  </r>
  <r>
    <x v="27"/>
    <x v="0"/>
    <x v="2"/>
    <s v="CLFF_1000$$$DE10533108"/>
    <s v="G000000397"/>
    <s v="G000000397"/>
    <s v="LFF (MDG-F)"/>
    <s v="DE10533108"/>
    <m/>
    <b v="1"/>
    <x v="0"/>
    <x v="1"/>
    <d v="2025-01-14T09:33:55"/>
    <d v="2025-01-31T00:00:00"/>
    <d v="2025-01-31T00:00:00"/>
    <x v="1"/>
    <n v="13"/>
    <s v="Francesco Ricioppo"/>
    <m/>
    <n v="228"/>
  </r>
  <r>
    <x v="27"/>
    <x v="0"/>
    <x v="4"/>
    <s v="CLFF_1000$$$DE10533109"/>
    <s v="G000000397"/>
    <s v="G000000397"/>
    <s v="LFF (MDG-F)"/>
    <s v="DE10533109"/>
    <m/>
    <b v="1"/>
    <x v="0"/>
    <x v="1"/>
    <d v="2025-01-14T09:33:55"/>
    <m/>
    <d v="2025-01-31T00:00:00"/>
    <x v="1"/>
    <n v="13"/>
    <s v="Francesco Ricioppo"/>
    <e v="#REF!"/>
    <n v="229"/>
  </r>
  <r>
    <x v="27"/>
    <x v="0"/>
    <x v="2"/>
    <s v="CLFF_1000$$$DE10533110"/>
    <s v="G000000397"/>
    <s v="G000000397"/>
    <s v="LFF (MDG-F)"/>
    <s v="DE10533110"/>
    <m/>
    <b v="1"/>
    <x v="0"/>
    <x v="1"/>
    <d v="2025-01-14T09:33:55"/>
    <d v="2025-01-31T00:00:00"/>
    <d v="2025-01-31T00:00:00"/>
    <x v="1"/>
    <n v="13"/>
    <s v="Francesco Ricioppo"/>
    <m/>
    <n v="230"/>
  </r>
  <r>
    <x v="27"/>
    <x v="0"/>
    <x v="2"/>
    <s v="CLFF_1000$$$DE10533111"/>
    <s v="G000000397"/>
    <s v="G000000397"/>
    <s v="LFF (MDG-F)"/>
    <s v="DE10533111"/>
    <m/>
    <b v="1"/>
    <x v="0"/>
    <x v="1"/>
    <d v="2025-01-14T09:33:55"/>
    <d v="2025-01-31T00:00:00"/>
    <d v="2025-01-31T00:00:00"/>
    <x v="1"/>
    <n v="13"/>
    <s v="Francesco Ricioppo"/>
    <m/>
    <n v="231"/>
  </r>
  <r>
    <x v="27"/>
    <x v="0"/>
    <x v="2"/>
    <s v="CLFF_1000$$$DE10533112"/>
    <s v="G000000397"/>
    <s v="G000000397"/>
    <s v="LFF (MDG-F)"/>
    <s v="DE10533112"/>
    <m/>
    <b v="1"/>
    <x v="0"/>
    <x v="1"/>
    <d v="2025-01-14T09:33:55"/>
    <d v="2025-01-31T00:00:00"/>
    <d v="2025-01-31T00:00:00"/>
    <x v="1"/>
    <n v="13"/>
    <s v="Francesco Ricioppo"/>
    <m/>
    <n v="232"/>
  </r>
  <r>
    <x v="27"/>
    <x v="0"/>
    <x v="4"/>
    <s v="CLFF_1000$$$DE10533113"/>
    <s v="G000000397"/>
    <s v="G000000397"/>
    <s v="LFF (MDG-F)"/>
    <s v="DE10533113"/>
    <m/>
    <b v="1"/>
    <x v="0"/>
    <x v="1"/>
    <d v="2025-01-14T09:33:55"/>
    <m/>
    <d v="2025-01-31T00:00:00"/>
    <x v="1"/>
    <n v="13"/>
    <s v="Francesco Ricioppo"/>
    <e v="#REF!"/>
    <n v="233"/>
  </r>
  <r>
    <x v="28"/>
    <x v="0"/>
    <x v="2"/>
    <s v="D001189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4"/>
  </r>
  <r>
    <x v="28"/>
    <x v="0"/>
    <x v="2"/>
    <s v="D001230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5"/>
  </r>
  <r>
    <x v="28"/>
    <x v="0"/>
    <x v="2"/>
    <s v="DP000010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36"/>
  </r>
  <r>
    <x v="28"/>
    <x v="0"/>
    <x v="2"/>
    <s v="D00123300000000"/>
    <s v="P000001012"/>
    <s v="P000001012"/>
    <s v="Non-LFF"/>
    <s v=""/>
    <m/>
    <b v="1"/>
    <x v="0"/>
    <x v="1"/>
    <d v="2025-01-15T13:33:26"/>
    <d v="2025-01-31T00:00:00"/>
    <d v="2025-01-31T00:00:00"/>
    <x v="1"/>
    <n v="12"/>
    <s v="Eivy Denine Cruz"/>
    <m/>
    <n v="237"/>
  </r>
  <r>
    <x v="28"/>
    <x v="0"/>
    <x v="2"/>
    <s v="D00123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8"/>
  </r>
  <r>
    <x v="28"/>
    <x v="0"/>
    <x v="2"/>
    <s v="D00115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9"/>
  </r>
  <r>
    <x v="28"/>
    <x v="0"/>
    <x v="2"/>
    <s v="DP000005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0"/>
  </r>
  <r>
    <x v="28"/>
    <x v="0"/>
    <x v="2"/>
    <s v="RD210008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1"/>
  </r>
  <r>
    <x v="28"/>
    <x v="0"/>
    <x v="2"/>
    <s v="RD242007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2"/>
  </r>
  <r>
    <x v="28"/>
    <x v="0"/>
    <x v="2"/>
    <s v="CLFF_1000$$$TW03TNKA06"/>
    <s v="P000001195"/>
    <s v="P000001195"/>
    <s v="LFF (MDG-F)"/>
    <s v="TW03TNKA06"/>
    <m/>
    <b v="1"/>
    <x v="0"/>
    <x v="1"/>
    <d v="2025-01-15T13:33:26"/>
    <d v="2025-01-31T00:00:00"/>
    <d v="2025-01-31T00:00:00"/>
    <x v="1"/>
    <n v="12"/>
    <s v="Eivy Denine Cruz"/>
    <m/>
    <n v="243"/>
  </r>
  <r>
    <x v="29"/>
    <x v="0"/>
    <x v="2"/>
    <s v="CORAERP_MMOR1945.J5XX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  <n v="244"/>
  </r>
  <r>
    <x v="29"/>
    <x v="0"/>
    <x v="2"/>
    <s v="CORAERP_MMOR1975.P1BR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5"/>
  </r>
  <r>
    <x v="29"/>
    <x v="0"/>
    <x v="2"/>
    <s v="CORAERP_MMOR1975.P1VP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6"/>
  </r>
  <r>
    <x v="29"/>
    <x v="0"/>
    <x v="2"/>
    <s v="CFLTFLE_2373ICO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  <n v="247"/>
  </r>
  <r>
    <x v="30"/>
    <x v="0"/>
    <x v="2"/>
    <s v="CLFF_VMCA$$$GB10C00701"/>
    <s v="P000000575"/>
    <s v="P000000575"/>
    <s v="LFF (MDG-F)"/>
    <s v="GB10C00701"/>
    <m/>
    <b v="1"/>
    <x v="0"/>
    <x v="1"/>
    <d v="2025-01-17T11:20:41"/>
    <d v="2025-01-31T00:00:00"/>
    <d v="2025-01-31T00:00:00"/>
    <x v="1"/>
    <n v="10"/>
    <s v="Eivy Denine Cruz"/>
    <m/>
    <n v="248"/>
  </r>
  <r>
    <x v="31"/>
    <x v="0"/>
    <x v="2"/>
    <s v="CPHOENX_0101000060452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49"/>
  </r>
  <r>
    <x v="31"/>
    <x v="0"/>
    <x v="2"/>
    <s v="CPHOENX_0101000060454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0"/>
  </r>
  <r>
    <x v="31"/>
    <x v="0"/>
    <x v="2"/>
    <s v="CPHOENX_0101000060453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1"/>
  </r>
  <r>
    <x v="31"/>
    <x v="0"/>
    <x v="2"/>
    <s v="CORAERP_MMOR1975.4147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  <n v="252"/>
  </r>
  <r>
    <x v="31"/>
    <x v="0"/>
    <x v="2"/>
    <s v="ITEMPEU_001300003829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  <n v="253"/>
  </r>
  <r>
    <x v="31"/>
    <x v="0"/>
    <x v="2"/>
    <s v="CORAERP_MMOR1975.SMQA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  <n v="254"/>
  </r>
  <r>
    <x v="32"/>
    <x v="0"/>
    <x v="2"/>
    <s v="CLFF_7210$$$2102TCBZ30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  <n v="255"/>
  </r>
  <r>
    <x v="32"/>
    <x v="0"/>
    <x v="2"/>
    <s v="CNOW_7210$$$0000020259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  <n v="256"/>
  </r>
  <r>
    <x v="32"/>
    <x v="0"/>
    <x v="2"/>
    <s v="CNOW_7210$$$0000040415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  <n v="257"/>
  </r>
  <r>
    <x v="32"/>
    <x v="0"/>
    <x v="2"/>
    <s v="CNOW_7210$$$0000040534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  <n v="258"/>
  </r>
  <r>
    <x v="32"/>
    <x v="0"/>
    <x v="2"/>
    <s v="CORAERP_MMOR1975.5093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59"/>
  </r>
  <r>
    <x v="32"/>
    <x v="0"/>
    <x v="2"/>
    <s v="D30010400000000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  <n v="260"/>
  </r>
  <r>
    <x v="32"/>
    <x v="0"/>
    <x v="2"/>
    <s v="CPHOENX_01010000669760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61"/>
  </r>
  <r>
    <x v="33"/>
    <x v="0"/>
    <x v="2"/>
    <s v="CLFF_1000$$$DE10558300"/>
    <s v="G000000392"/>
    <s v="G000000392"/>
    <s v="LFF (MDG-F)"/>
    <s v="DE10558300"/>
    <m/>
    <b v="1"/>
    <x v="0"/>
    <x v="1"/>
    <d v="2025-01-20T13:21:51"/>
    <d v="2025-01-31T00:00:00"/>
    <d v="2025-01-31T00:00:00"/>
    <x v="1"/>
    <n v="9"/>
    <s v="Marcus Morowski"/>
    <m/>
    <n v="262"/>
  </r>
  <r>
    <x v="33"/>
    <x v="0"/>
    <x v="2"/>
    <s v="CLFF_1000$$$DE10622200"/>
    <s v="G000000389"/>
    <s v="G000000389"/>
    <s v="LFF (MDG-F)"/>
    <s v="DE10622200"/>
    <m/>
    <b v="1"/>
    <x v="0"/>
    <x v="1"/>
    <d v="2025-01-20T13:21:51"/>
    <d v="2025-01-31T00:00:00"/>
    <d v="2025-01-31T00:00:00"/>
    <x v="1"/>
    <n v="9"/>
    <s v="Marcus Morowski"/>
    <m/>
    <n v="263"/>
  </r>
  <r>
    <x v="33"/>
    <x v="0"/>
    <x v="2"/>
    <s v="CLFF_1000$$$DE10623000"/>
    <s v="G000000387"/>
    <s v="G000000387"/>
    <s v="LFF (MDG-F)"/>
    <s v="DE10623000"/>
    <m/>
    <b v="1"/>
    <x v="0"/>
    <x v="1"/>
    <d v="2025-01-20T13:21:51"/>
    <d v="2025-01-31T00:00:00"/>
    <d v="2025-01-31T00:00:00"/>
    <x v="1"/>
    <n v="9"/>
    <s v="Marcus Morowski"/>
    <m/>
    <n v="264"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  <n v="265"/>
  </r>
  <r>
    <x v="34"/>
    <x v="0"/>
    <x v="2"/>
    <s v="CSCALA_1042$LWSP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  <n v="266"/>
  </r>
  <r>
    <x v="34"/>
    <x v="0"/>
    <x v="2"/>
    <s v="CEMERAL_70007001584396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  <n v="267"/>
  </r>
  <r>
    <x v="34"/>
    <x v="0"/>
    <x v="2"/>
    <s v="CORAERP_MMOR1968.LLPD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  <n v="268"/>
  </r>
  <r>
    <x v="35"/>
    <x v="0"/>
    <x v="2"/>
    <s v="D001199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69"/>
  </r>
  <r>
    <x v="35"/>
    <x v="0"/>
    <x v="2"/>
    <s v="D001201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0"/>
  </r>
  <r>
    <x v="35"/>
    <x v="0"/>
    <x v="2"/>
    <s v="D00120500000000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  <n v="271"/>
  </r>
  <r>
    <x v="35"/>
    <x v="0"/>
    <x v="2"/>
    <s v="D00120600000000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  <n v="272"/>
  </r>
  <r>
    <x v="35"/>
    <x v="0"/>
    <x v="2"/>
    <s v="D00120700000000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  <n v="273"/>
  </r>
  <r>
    <x v="35"/>
    <x v="0"/>
    <x v="2"/>
    <s v="D00121500000000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  <n v="274"/>
  </r>
  <r>
    <x v="35"/>
    <x v="0"/>
    <x v="2"/>
    <s v="D001216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75"/>
  </r>
  <r>
    <x v="35"/>
    <x v="0"/>
    <x v="2"/>
    <s v="D001218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6"/>
  </r>
  <r>
    <x v="35"/>
    <x v="0"/>
    <x v="2"/>
    <s v="D001236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7"/>
  </r>
  <r>
    <x v="35"/>
    <x v="0"/>
    <x v="2"/>
    <s v="D001237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8"/>
  </r>
  <r>
    <x v="35"/>
    <x v="0"/>
    <x v="2"/>
    <s v="D001238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9"/>
  </r>
  <r>
    <x v="35"/>
    <x v="0"/>
    <x v="2"/>
    <s v="D001239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80"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1"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2"/>
  </r>
  <r>
    <x v="36"/>
    <x v="0"/>
    <x v="4"/>
    <s v="CLFF_1000$$$EG50C01152"/>
    <s v="H000000965"/>
    <s v="H000000965"/>
    <s v="LFF (MDG-F)"/>
    <s v="EG50C01152"/>
    <m/>
    <b v="1"/>
    <x v="1"/>
    <x v="1"/>
    <d v="2025-01-23T13:54:16"/>
    <m/>
    <d v="2025-01-24T00:00:00"/>
    <x v="0"/>
    <n v="1"/>
    <s v="Henry Ifurung Jr."/>
    <e v="#REF!"/>
    <n v="283"/>
  </r>
  <r>
    <x v="36"/>
    <x v="0"/>
    <x v="2"/>
    <s v="CSCALA_1786$000000070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4"/>
  </r>
  <r>
    <x v="37"/>
    <x v="0"/>
    <x v="2"/>
    <s v="CTEMPLA_1000UY10010031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  <n v="285"/>
  </r>
  <r>
    <x v="38"/>
    <x v="0"/>
    <x v="2"/>
    <s v="CTEMPNA_1000US12MBHR01"/>
    <s v="G000000199"/>
    <s v="G000000199"/>
    <s v="Non-LFF"/>
    <s v=""/>
    <m/>
    <b v="1"/>
    <x v="0"/>
    <x v="1"/>
    <d v="2025-01-24T08:45:21"/>
    <d v="2025-01-31T00:00:00"/>
    <d v="2025-01-31T00:00:00"/>
    <x v="0"/>
    <n v="5"/>
    <s v="Jojeff Tagnong"/>
    <m/>
    <n v="286"/>
  </r>
  <r>
    <x v="38"/>
    <x v="0"/>
    <x v="2"/>
    <s v="CTEMPNA_1000US12MBPO01"/>
    <s v="G000000218"/>
    <s v="G000000218"/>
    <s v="Non-LFF"/>
    <s v=""/>
    <m/>
    <b v="1"/>
    <x v="0"/>
    <x v="1"/>
    <d v="2025-01-24T08:45:21"/>
    <d v="2025-01-31T00:00:00"/>
    <d v="2025-01-31T00:00:00"/>
    <x v="0"/>
    <n v="5"/>
    <s v="Jojeff Tagnong"/>
    <m/>
    <n v="287"/>
  </r>
  <r>
    <x v="38"/>
    <x v="0"/>
    <x v="2"/>
    <s v="CTEMPNA_1000US12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8"/>
  </r>
  <r>
    <x v="38"/>
    <x v="0"/>
    <x v="2"/>
    <s v="CTEMPNA_1000CA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9"/>
  </r>
  <r>
    <x v="38"/>
    <x v="0"/>
    <x v="2"/>
    <s v="CTEMPNA_1000US3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0"/>
  </r>
  <r>
    <x v="38"/>
    <x v="0"/>
    <x v="2"/>
    <s v="CTEMPNA_1000US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1"/>
  </r>
  <r>
    <x v="38"/>
    <x v="0"/>
    <x v="2"/>
    <s v="CTEMPNA_1000US15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2"/>
  </r>
  <r>
    <x v="38"/>
    <x v="0"/>
    <x v="2"/>
    <s v="CSCALA_1025$CFO"/>
    <s v="G000000637"/>
    <s v="G000000637"/>
    <s v="Non-LFF"/>
    <s v=""/>
    <m/>
    <b v="1"/>
    <x v="0"/>
    <x v="1"/>
    <d v="2025-01-24T08:45:21"/>
    <d v="2025-01-31T00:00:00"/>
    <d v="2025-01-31T00:00:00"/>
    <x v="0"/>
    <n v="5"/>
    <s v="Jojeff Tagnong"/>
    <m/>
    <n v="293"/>
  </r>
  <r>
    <x v="38"/>
    <x v="0"/>
    <x v="2"/>
    <s v="CTEMPEU_1000PL80GFO018"/>
    <s v="G000001174"/>
    <s v="G000001174"/>
    <s v="Non-LFF"/>
    <s v=""/>
    <m/>
    <b v="1"/>
    <x v="0"/>
    <x v="1"/>
    <d v="2025-01-24T08:45:21"/>
    <d v="2025-01-31T00:00:00"/>
    <d v="2025-01-31T00:00:00"/>
    <x v="0"/>
    <n v="5"/>
    <s v="Jojeff Tagnong"/>
    <m/>
    <n v="294"/>
  </r>
  <r>
    <x v="39"/>
    <x v="0"/>
    <x v="2"/>
    <s v="CVRSM_VMCA$$KR07DB3307"/>
    <s v="P000000923"/>
    <s v="P000000923"/>
    <s v="LFF (MDG-F)"/>
    <s v="KR07DB3307"/>
    <m/>
    <b v="1"/>
    <x v="0"/>
    <x v="1"/>
    <d v="2025-01-24T12:39:05"/>
    <m/>
    <m/>
    <x v="1"/>
    <n v="310"/>
    <s v="Eivy Denine Cruz"/>
    <m/>
    <n v="295"/>
  </r>
  <r>
    <x v="39"/>
    <x v="0"/>
    <x v="2"/>
    <s v="CVRSM_VMCA$$KR07DB3305"/>
    <s v="P000000805"/>
    <s v="P000000805"/>
    <s v="LFF (MDG-F)"/>
    <s v="KR07DB3305"/>
    <m/>
    <b v="1"/>
    <x v="0"/>
    <x v="1"/>
    <d v="2025-01-24T12:39:05"/>
    <m/>
    <m/>
    <x v="1"/>
    <n v="310"/>
    <s v="Eivy Denine Cruz"/>
    <m/>
    <n v="296"/>
  </r>
  <r>
    <x v="39"/>
    <x v="0"/>
    <x v="2"/>
    <s v="CVRSM_VMCA$$US10DB3015"/>
    <s v="P000000932"/>
    <s v="P000000932"/>
    <s v="LFF (MDG-F)"/>
    <s v="US10DB3015"/>
    <m/>
    <b v="1"/>
    <x v="0"/>
    <x v="1"/>
    <d v="2025-01-24T12:39:05"/>
    <m/>
    <m/>
    <x v="1"/>
    <n v="310"/>
    <s v="Eivy Denine Cruz"/>
    <m/>
    <n v="297"/>
  </r>
  <r>
    <x v="39"/>
    <x v="0"/>
    <x v="2"/>
    <s v="CVRSM_VMCA$$US10DB3018"/>
    <s v="P000000932"/>
    <s v="P000000932"/>
    <s v="LFF (MDG-F)"/>
    <s v="US10DB3018"/>
    <m/>
    <b v="1"/>
    <x v="0"/>
    <x v="1"/>
    <d v="2025-01-24T12:39:05"/>
    <m/>
    <m/>
    <x v="1"/>
    <n v="310"/>
    <s v="Eivy Denine Cruz"/>
    <m/>
    <n v="298"/>
  </r>
  <r>
    <x v="39"/>
    <x v="0"/>
    <x v="2"/>
    <s v="CVRSM_VMCA$$US10DB3019"/>
    <s v="P000000932"/>
    <s v="P000000932"/>
    <s v="LFF (MDG-F)"/>
    <s v="US10DB3019"/>
    <m/>
    <b v="1"/>
    <x v="0"/>
    <x v="1"/>
    <d v="2025-01-24T12:39:05"/>
    <m/>
    <m/>
    <x v="1"/>
    <n v="310"/>
    <s v="Eivy Denine Cruz"/>
    <m/>
    <n v="299"/>
  </r>
  <r>
    <x v="39"/>
    <x v="0"/>
    <x v="2"/>
    <s v="CVRSM_VMCA$$US10DB3010"/>
    <s v="P000000818"/>
    <s v="P000000818"/>
    <s v="LFF (MDG-F)"/>
    <s v="US10DB3010"/>
    <m/>
    <b v="1"/>
    <x v="0"/>
    <x v="1"/>
    <d v="2025-01-24T12:39:05"/>
    <m/>
    <m/>
    <x v="1"/>
    <n v="310"/>
    <s v="Eivy Denine Cruz"/>
    <m/>
    <n v="300"/>
  </r>
  <r>
    <x v="39"/>
    <x v="0"/>
    <x v="2"/>
    <s v="CVRSM_VMCA$$KR16DB3301"/>
    <s v="P000000905"/>
    <s v="P000000905"/>
    <s v="LFF (MDG-F)"/>
    <s v="KR16DB3301"/>
    <m/>
    <b v="1"/>
    <x v="0"/>
    <x v="1"/>
    <d v="2025-01-24T12:39:05"/>
    <m/>
    <m/>
    <x v="1"/>
    <n v="310"/>
    <s v="Eivy Denine Cruz"/>
    <m/>
    <n v="301"/>
  </r>
  <r>
    <x v="39"/>
    <x v="0"/>
    <x v="2"/>
    <s v="CVRSM_VMCA$$KR15DB3300"/>
    <s v="P000000914"/>
    <s v="P000000914"/>
    <s v="LFF (MDG-F)"/>
    <s v="KR15DB3300"/>
    <m/>
    <b v="1"/>
    <x v="0"/>
    <x v="1"/>
    <d v="2025-01-24T12:39:05"/>
    <m/>
    <m/>
    <x v="1"/>
    <n v="310"/>
    <s v="Eivy Denine Cruz"/>
    <m/>
    <n v="302"/>
  </r>
  <r>
    <x v="39"/>
    <x v="0"/>
    <x v="2"/>
    <s v="CVRSM_VMCA$$KR15DB3302"/>
    <s v="P000000914"/>
    <s v="P000000914"/>
    <s v="LFF (MDG-F)"/>
    <s v="KR15DB3302"/>
    <m/>
    <b v="1"/>
    <x v="0"/>
    <x v="1"/>
    <d v="2025-01-24T12:39:05"/>
    <m/>
    <m/>
    <x v="1"/>
    <n v="310"/>
    <s v="Eivy Denine Cruz"/>
    <m/>
    <n v="303"/>
  </r>
  <r>
    <x v="39"/>
    <x v="0"/>
    <x v="2"/>
    <s v="CVRSM_VMCA$$KR15DB3307"/>
    <s v="P000000923"/>
    <s v="P000000923"/>
    <s v="LFF (MDG-F)"/>
    <s v="KR15DB3307"/>
    <m/>
    <b v="1"/>
    <x v="0"/>
    <x v="1"/>
    <d v="2025-01-24T12:39:05"/>
    <m/>
    <m/>
    <x v="1"/>
    <n v="310"/>
    <s v="Eivy Denine Cruz"/>
    <m/>
    <n v="304"/>
  </r>
  <r>
    <x v="39"/>
    <x v="0"/>
    <x v="2"/>
    <s v="CVRSM_VMCA$$TW10DB3302"/>
    <s v="P000000943"/>
    <s v="P000000943"/>
    <s v="LFF (MDG-F)"/>
    <s v="TW10DB3302"/>
    <m/>
    <b v="1"/>
    <x v="0"/>
    <x v="1"/>
    <d v="2025-01-24T12:39:05"/>
    <m/>
    <m/>
    <x v="1"/>
    <n v="310"/>
    <s v="Eivy Denine Cruz"/>
    <m/>
    <n v="305"/>
  </r>
  <r>
    <x v="40"/>
    <x v="0"/>
    <x v="2"/>
    <s v="CEMERAL_70006101P13202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  <n v="306"/>
  </r>
  <r>
    <x v="41"/>
    <x v="0"/>
    <x v="2"/>
    <s v="CNOW_7210$$$0000020058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  <n v="307"/>
  </r>
  <r>
    <x v="41"/>
    <x v="0"/>
    <x v="2"/>
    <s v="CNOW_7210$$$0000020057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  <n v="308"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  <n v="309"/>
  </r>
  <r>
    <x v="41"/>
    <x v="0"/>
    <x v="2"/>
    <s v="D30011400000000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  <n v="310"/>
  </r>
  <r>
    <x v="41"/>
    <x v="0"/>
    <x v="2"/>
    <s v="CNOW_7210$$$0000051458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  <n v="311"/>
  </r>
  <r>
    <x v="41"/>
    <x v="0"/>
    <x v="2"/>
    <s v="IEMERAL_000009101239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  <n v="312"/>
  </r>
  <r>
    <x v="42"/>
    <x v="0"/>
    <x v="2"/>
    <s v="CTEMPLA_1000PE10170105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  <n v="313"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306"/>
    <s v="Volker Ogan"/>
    <m/>
    <n v="314"/>
  </r>
  <r>
    <x v="44"/>
    <x v="0"/>
    <x v="2"/>
    <s v="CPRJ-9820240010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  <n v="315"/>
  </r>
  <r>
    <x v="44"/>
    <x v="0"/>
    <x v="2"/>
    <s v="CSCALA_1042$LSCC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6"/>
  </r>
  <r>
    <x v="44"/>
    <x v="0"/>
    <x v="2"/>
    <s v="CEMERAL_70007001184363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7"/>
  </r>
  <r>
    <x v="44"/>
    <x v="0"/>
    <x v="2"/>
    <s v="CFLTFLE_1044LSCL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8"/>
  </r>
  <r>
    <x v="44"/>
    <x v="0"/>
    <x v="2"/>
    <s v="CEMERAL_70006302991410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9"/>
  </r>
  <r>
    <x v="44"/>
    <x v="0"/>
    <x v="2"/>
    <s v="CSCALA_1042$RARE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20"/>
  </r>
  <r>
    <x v="45"/>
    <x v="0"/>
    <x v="2"/>
    <s v="RD242006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  <n v="321"/>
  </r>
  <r>
    <x v="46"/>
    <x v="0"/>
    <x v="2"/>
    <s v="CFLTFLE_10550000002580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  <n v="322"/>
  </r>
  <r>
    <x v="46"/>
    <x v="0"/>
    <x v="2"/>
    <s v="CTEMPEU_1000TR10MS4214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  <n v="323"/>
  </r>
  <r>
    <x v="46"/>
    <x v="0"/>
    <x v="2"/>
    <s v="PLEAN_X310181TN5013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4"/>
  </r>
  <r>
    <x v="46"/>
    <x v="0"/>
    <x v="2"/>
    <s v="PLEAN_X310201AE5010203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5"/>
  </r>
  <r>
    <x v="46"/>
    <x v="0"/>
    <x v="2"/>
    <s v="PLEAN_X310201AE5010205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6"/>
  </r>
  <r>
    <x v="46"/>
    <x v="0"/>
    <x v="2"/>
    <s v="PLEAN_X3102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27"/>
  </r>
  <r>
    <x v="46"/>
    <x v="0"/>
    <x v="2"/>
    <s v="PLEAN_X310201MA5013216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28"/>
  </r>
  <r>
    <x v="46"/>
    <x v="0"/>
    <x v="2"/>
    <s v="PLEAN_X310201TN5013226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9"/>
  </r>
  <r>
    <x v="46"/>
    <x v="0"/>
    <x v="2"/>
    <s v="PLEAN_X310201TN6013206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0"/>
  </r>
  <r>
    <x v="46"/>
    <x v="0"/>
    <x v="2"/>
    <s v="PLEAN_X310211TN5010200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1"/>
  </r>
  <r>
    <x v="46"/>
    <x v="0"/>
    <x v="2"/>
    <s v="PLEAN_X310301AE5015207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  <n v="332"/>
  </r>
  <r>
    <x v="46"/>
    <x v="0"/>
    <x v="2"/>
    <s v="PLEAN_X3103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33"/>
  </r>
  <r>
    <x v="46"/>
    <x v="0"/>
    <x v="2"/>
    <s v="PLEAN_X310301EG5010216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  <n v="334"/>
  </r>
  <r>
    <x v="46"/>
    <x v="0"/>
    <x v="2"/>
    <s v="PLEAN_X310301TN5013212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  <n v="335"/>
  </r>
  <r>
    <x v="46"/>
    <x v="0"/>
    <x v="2"/>
    <s v="PLEAN_X310511MA5013214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36"/>
  </r>
  <r>
    <x v="46"/>
    <x v="0"/>
    <x v="2"/>
    <s v="PLEAN_X310511TN5013225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7"/>
  </r>
  <r>
    <x v="46"/>
    <x v="0"/>
    <x v="2"/>
    <s v="PLEAN_X310511TN5030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38"/>
  </r>
  <r>
    <x v="46"/>
    <x v="0"/>
    <x v="2"/>
    <s v="PLEAN_X310511TN6013204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9"/>
  </r>
  <r>
    <x v="47"/>
    <x v="0"/>
    <x v="2"/>
    <s v="CNOW_7210$$$0024063019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  <n v="340"/>
  </r>
  <r>
    <x v="47"/>
    <x v="0"/>
    <x v="2"/>
    <s v="CNOW_7210$$$0000040107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  <n v="341"/>
  </r>
  <r>
    <x v="47"/>
    <x v="0"/>
    <x v="2"/>
    <s v="CNOW_7210$$$0000015562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  <n v="342"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3"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4"/>
  </r>
  <r>
    <x v="47"/>
    <x v="0"/>
    <x v="2"/>
    <s v="CNOW_7210$$$0000059962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  <n v="345"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  <n v="346"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  <n v="347"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  <n v="348"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  <n v="349"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  <n v="350"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  <n v="351"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  <n v="352"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  <n v="353"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  <n v="354"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  <n v="355"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  <n v="356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  <n v="357"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  <n v="358"/>
  </r>
  <r>
    <x v="49"/>
    <x v="0"/>
    <x v="2"/>
    <s v="CNOW_7210$$$0000020056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  <n v="359"/>
  </r>
  <r>
    <x v="49"/>
    <x v="0"/>
    <x v="2"/>
    <s v="CNOW_7210$$$0000010298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  <n v="360"/>
  </r>
  <r>
    <x v="49"/>
    <x v="0"/>
    <x v="2"/>
    <s v="CNOW_7210$$$0000040058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1"/>
  </r>
  <r>
    <x v="49"/>
    <x v="0"/>
    <x v="2"/>
    <s v="CNOW_7210$$$0000010344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2"/>
  </r>
  <r>
    <x v="50"/>
    <x v="0"/>
    <x v="2"/>
    <s v="CLFF_1000$$$DE20675100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  <n v="363"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  <n v="364"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5"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  <n v="366"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  <n v="367"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  <n v="368"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9"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0"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1"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2"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3"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4"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5"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  <n v="376"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7"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8"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9"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80"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  <n v="381"/>
  </r>
  <r>
    <x v="53"/>
    <x v="0"/>
    <x v="4"/>
    <s v="CLFF_1000$$$DE10GT8764"/>
    <s v="L000013119"/>
    <s v="L000013119"/>
    <s v="LFF (MDG-F)"/>
    <s v="DE10GT8764"/>
    <m/>
    <b v="1"/>
    <x v="2"/>
    <x v="1"/>
    <d v="2025-02-04T07:33:04"/>
    <m/>
    <d v="2025-02-05T00:00:00"/>
    <x v="0"/>
    <n v="1"/>
    <s v="Joan Rose Pena"/>
    <e v="#REF!"/>
    <n v="382"/>
  </r>
  <r>
    <x v="53"/>
    <x v="0"/>
    <x v="2"/>
    <s v="CORAERP_MMOR1975.9760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  <n v="383"/>
  </r>
  <r>
    <x v="53"/>
    <x v="0"/>
    <x v="2"/>
    <s v="IPHOENX_000400753223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  <n v="384"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  <n v="385"/>
  </r>
  <r>
    <x v="54"/>
    <x v="0"/>
    <x v="2"/>
    <s v="CSCALA_1820$A064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  <n v="386"/>
  </r>
  <r>
    <x v="55"/>
    <x v="0"/>
    <x v="4"/>
    <s v="CLFF_1000$$$DE20538290"/>
    <s v="G000000397"/>
    <s v="G000000397"/>
    <s v="LFF (MDG-F)"/>
    <s v="DE20538290"/>
    <m/>
    <b v="1"/>
    <x v="0"/>
    <x v="1"/>
    <d v="2025-02-04T11:10:05"/>
    <m/>
    <m/>
    <x v="1"/>
    <n v="303"/>
    <s v="Francesco Ricioppo"/>
    <e v="#REF!"/>
    <n v="387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303"/>
    <s v="Francesco Ricioppo"/>
    <m/>
    <n v="388"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303"/>
    <s v="Francesco Ricioppo"/>
    <m/>
    <n v="389"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303"/>
    <s v="Francesco Ricioppo"/>
    <m/>
    <n v="390"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303"/>
    <s v="Francesco Ricioppo"/>
    <m/>
    <n v="391"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303"/>
    <s v="Francesco Ricioppo"/>
    <m/>
    <n v="392"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303"/>
    <s v="Francesco Ricioppo"/>
    <m/>
    <n v="393"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303"/>
    <s v="Francesco Ricioppo"/>
    <m/>
    <n v="394"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303"/>
    <s v="Francesco Ricioppo"/>
    <m/>
    <n v="395"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303"/>
    <s v="Francesco Ricioppo"/>
    <m/>
    <n v="396"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303"/>
    <s v="Francesco Ricioppo"/>
    <m/>
    <n v="397"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303"/>
    <s v="Francesco Ricioppo"/>
    <e v="#REF!"/>
    <n v="39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303"/>
    <s v="Francesco Ricioppo"/>
    <m/>
    <n v="399"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303"/>
    <s v="Francesco Ricioppo"/>
    <m/>
    <n v="400"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303"/>
    <s v="Francesco Ricioppo"/>
    <m/>
    <n v="401"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303"/>
    <s v="Francesco Ricioppo"/>
    <m/>
    <n v="402"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303"/>
    <s v="Francesco Ricioppo"/>
    <m/>
    <n v="403"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303"/>
    <s v="Francesco Ricioppo"/>
    <e v="#REF!"/>
    <n v="404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303"/>
    <s v="Francesco Ricioppo"/>
    <m/>
    <n v="405"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303"/>
    <s v="Francesco Ricioppo"/>
    <m/>
    <n v="406"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303"/>
    <s v="Francesco Ricioppo"/>
    <m/>
    <n v="407"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303"/>
    <s v="Francesco Ricioppo"/>
    <m/>
    <n v="408"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303"/>
    <s v="Francesco Ricioppo"/>
    <m/>
    <n v="409"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303"/>
    <s v="Francesco Ricioppo"/>
    <m/>
    <n v="410"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303"/>
    <s v="Francesco Ricioppo"/>
    <m/>
    <n v="411"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303"/>
    <s v="Francesco Ricioppo"/>
    <e v="#REF!"/>
    <n v="412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303"/>
    <s v="Francesco Ricioppo"/>
    <e v="#REF!"/>
    <n v="413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303"/>
    <s v="Francesco Ricioppo"/>
    <m/>
    <n v="414"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303"/>
    <s v="Francesco Ricioppo"/>
    <m/>
    <n v="415"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303"/>
    <s v="Francesco Ricioppo"/>
    <m/>
    <n v="416"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303"/>
    <s v="Francesco Ricioppo"/>
    <m/>
    <n v="417"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303"/>
    <s v="Francesco Ricioppo"/>
    <m/>
    <n v="418"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303"/>
    <s v="Francesco Ricioppo"/>
    <m/>
    <n v="419"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303"/>
    <s v="Francesco Ricioppo"/>
    <e v="#REF!"/>
    <n v="420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303"/>
    <s v="Francesco Ricioppo"/>
    <m/>
    <n v="421"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303"/>
    <s v="Francesco Ricioppo"/>
    <m/>
    <n v="422"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303"/>
    <s v="Francesco Ricioppo"/>
    <m/>
    <n v="423"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303"/>
    <s v="Francesco Ricioppo"/>
    <m/>
    <n v="424"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303"/>
    <s v="Francesco Ricioppo"/>
    <m/>
    <n v="425"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303"/>
    <s v="Francesco Ricioppo"/>
    <m/>
    <n v="426"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303"/>
    <s v="Francesco Ricioppo"/>
    <m/>
    <n v="427"/>
  </r>
  <r>
    <x v="56"/>
    <x v="0"/>
    <x v="2"/>
    <s v="CNOW_7210$$$0000051654"/>
    <s v="G000000630"/>
    <s v="G000000630"/>
    <s v="Non-LFF"/>
    <s v=""/>
    <m/>
    <b v="1"/>
    <x v="0"/>
    <x v="1"/>
    <d v="2025-02-05T14:28:05"/>
    <m/>
    <m/>
    <x v="1"/>
    <n v="302"/>
    <s v="Jojeff Tagnong"/>
    <m/>
    <n v="428"/>
  </r>
  <r>
    <x v="56"/>
    <x v="0"/>
    <x v="2"/>
    <s v="CNOW_7210$$$0000051644"/>
    <s v="G000000630"/>
    <s v="G000000630"/>
    <s v="Non-LFF"/>
    <s v=""/>
    <m/>
    <b v="1"/>
    <x v="0"/>
    <x v="1"/>
    <d v="2025-02-05T14:28:05"/>
    <m/>
    <m/>
    <x v="1"/>
    <n v="302"/>
    <s v="Jojeff Tagnong"/>
    <m/>
    <n v="429"/>
  </r>
  <r>
    <x v="56"/>
    <x v="0"/>
    <x v="2"/>
    <s v="CORAERP_MMOR1975.2738"/>
    <s v="G000001171"/>
    <s v="G000001171"/>
    <s v="Non-LFF"/>
    <s v=""/>
    <m/>
    <b v="1"/>
    <x v="0"/>
    <x v="1"/>
    <d v="2025-02-05T14:28:05"/>
    <m/>
    <m/>
    <x v="1"/>
    <n v="302"/>
    <s v="Jojeff Tagnong"/>
    <m/>
    <n v="430"/>
  </r>
  <r>
    <x v="57"/>
    <x v="0"/>
    <x v="2"/>
    <s v="CNOW_7210$$$0000015104"/>
    <s v="L000012426"/>
    <s v="L000012426"/>
    <s v="Non-LFF"/>
    <s v=""/>
    <m/>
    <b v="1"/>
    <x v="2"/>
    <x v="1"/>
    <d v="2025-02-05T15:47:25"/>
    <m/>
    <m/>
    <x v="1"/>
    <n v="302"/>
    <s v="Jayson Martinez"/>
    <m/>
    <n v="431"/>
  </r>
  <r>
    <x v="57"/>
    <x v="0"/>
    <x v="2"/>
    <s v="CNOW_7210$$$0000015304"/>
    <s v="L000012426"/>
    <s v="L000012426"/>
    <s v="Non-LFF"/>
    <s v=""/>
    <m/>
    <b v="1"/>
    <x v="2"/>
    <x v="1"/>
    <d v="2025-02-05T15:47:25"/>
    <m/>
    <m/>
    <x v="1"/>
    <n v="302"/>
    <s v="Jayson Martinez"/>
    <m/>
    <n v="432"/>
  </r>
  <r>
    <x v="57"/>
    <x v="0"/>
    <x v="2"/>
    <s v="CNOW_7210$$$0000015305"/>
    <s v="L000012426"/>
    <s v="L000012426"/>
    <s v="Non-LFF"/>
    <s v=""/>
    <m/>
    <b v="1"/>
    <x v="2"/>
    <x v="1"/>
    <d v="2025-02-05T15:47:25"/>
    <m/>
    <m/>
    <x v="1"/>
    <n v="302"/>
    <s v="Jayson Martinez"/>
    <m/>
    <n v="433"/>
  </r>
  <r>
    <x v="57"/>
    <x v="0"/>
    <x v="2"/>
    <s v="CNOW_7210$$$0000015320"/>
    <s v="L000012426"/>
    <s v="L000012426"/>
    <s v="Non-LFF"/>
    <s v=""/>
    <m/>
    <b v="1"/>
    <x v="2"/>
    <x v="1"/>
    <d v="2025-02-05T15:47:25"/>
    <m/>
    <m/>
    <x v="1"/>
    <n v="302"/>
    <s v="Jayson Martinez"/>
    <m/>
    <n v="434"/>
  </r>
  <r>
    <x v="57"/>
    <x v="0"/>
    <x v="2"/>
    <s v="CNOW_7210$$$0000015350"/>
    <s v="L000012426"/>
    <s v="L000012426"/>
    <s v="Non-LFF"/>
    <s v=""/>
    <m/>
    <b v="1"/>
    <x v="2"/>
    <x v="1"/>
    <d v="2025-02-05T15:47:25"/>
    <m/>
    <m/>
    <x v="1"/>
    <n v="302"/>
    <s v="Jayson Martinez"/>
    <m/>
    <n v="435"/>
  </r>
  <r>
    <x v="57"/>
    <x v="0"/>
    <x v="2"/>
    <s v="CNOW_7210$$$0000015355"/>
    <s v="L000012426"/>
    <s v="L000012426"/>
    <s v="Non-LFF"/>
    <s v=""/>
    <m/>
    <b v="1"/>
    <x v="2"/>
    <x v="1"/>
    <d v="2025-02-05T15:47:25"/>
    <m/>
    <m/>
    <x v="1"/>
    <n v="302"/>
    <s v="Jayson Martinez"/>
    <m/>
    <n v="436"/>
  </r>
  <r>
    <x v="57"/>
    <x v="0"/>
    <x v="2"/>
    <s v="CNOW_7210$$$0000015360"/>
    <s v="L000012426"/>
    <s v="L000012426"/>
    <s v="Non-LFF"/>
    <s v=""/>
    <m/>
    <b v="1"/>
    <x v="2"/>
    <x v="1"/>
    <d v="2025-02-05T15:47:25"/>
    <m/>
    <m/>
    <x v="1"/>
    <n v="302"/>
    <s v="Jayson Martinez"/>
    <m/>
    <n v="437"/>
  </r>
  <r>
    <x v="57"/>
    <x v="0"/>
    <x v="2"/>
    <s v="CNOW_7210$$$0000015404"/>
    <s v="L000012426"/>
    <s v="L000012426"/>
    <s v="Non-LFF"/>
    <s v=""/>
    <m/>
    <b v="1"/>
    <x v="2"/>
    <x v="1"/>
    <d v="2025-02-05T15:47:25"/>
    <m/>
    <m/>
    <x v="1"/>
    <n v="302"/>
    <s v="Jayson Martinez"/>
    <m/>
    <n v="438"/>
  </r>
  <r>
    <x v="57"/>
    <x v="0"/>
    <x v="2"/>
    <s v="CNOW_7210$$$0000015504"/>
    <s v="L000012426"/>
    <s v="L000012426"/>
    <s v="Non-LFF"/>
    <s v=""/>
    <m/>
    <b v="1"/>
    <x v="2"/>
    <x v="1"/>
    <d v="2025-02-05T15:47:25"/>
    <m/>
    <m/>
    <x v="1"/>
    <n v="302"/>
    <s v="Jayson Martinez"/>
    <m/>
    <n v="439"/>
  </r>
  <r>
    <x v="57"/>
    <x v="0"/>
    <x v="2"/>
    <s v="CNOW_7210$$$0000015520"/>
    <s v="L000012426"/>
    <s v="L000012426"/>
    <s v="Non-LFF"/>
    <s v=""/>
    <m/>
    <b v="1"/>
    <x v="2"/>
    <x v="1"/>
    <d v="2025-02-05T15:47:25"/>
    <m/>
    <m/>
    <x v="1"/>
    <n v="302"/>
    <s v="Jayson Martinez"/>
    <m/>
    <n v="440"/>
  </r>
  <r>
    <x v="57"/>
    <x v="0"/>
    <x v="2"/>
    <s v="CNOW_7210$$$0000015550"/>
    <s v="L000012426"/>
    <s v="L000012426"/>
    <s v="Non-LFF"/>
    <s v=""/>
    <m/>
    <b v="1"/>
    <x v="2"/>
    <x v="1"/>
    <d v="2025-02-05T15:47:25"/>
    <m/>
    <m/>
    <x v="1"/>
    <n v="302"/>
    <s v="Jayson Martinez"/>
    <m/>
    <n v="441"/>
  </r>
  <r>
    <x v="57"/>
    <x v="0"/>
    <x v="2"/>
    <s v="CNOW_7210$$$0000015570"/>
    <s v="L000012426"/>
    <s v="L000012426"/>
    <s v="Non-LFF"/>
    <s v=""/>
    <m/>
    <b v="1"/>
    <x v="2"/>
    <x v="1"/>
    <d v="2025-02-05T15:47:25"/>
    <m/>
    <m/>
    <x v="1"/>
    <n v="302"/>
    <s v="Jayson Martinez"/>
    <m/>
    <n v="442"/>
  </r>
  <r>
    <x v="57"/>
    <x v="0"/>
    <x v="2"/>
    <s v="CNOW_7210$$$0000015600"/>
    <s v="L000012426"/>
    <s v="L000012426"/>
    <s v="Non-LFF"/>
    <s v=""/>
    <m/>
    <b v="1"/>
    <x v="2"/>
    <x v="1"/>
    <d v="2025-02-05T15:47:25"/>
    <m/>
    <m/>
    <x v="1"/>
    <n v="302"/>
    <s v="Jayson Martinez"/>
    <m/>
    <n v="443"/>
  </r>
  <r>
    <x v="57"/>
    <x v="0"/>
    <x v="2"/>
    <s v="CNOW_7210$$$0000015610"/>
    <s v="L000012426"/>
    <s v="L000012426"/>
    <s v="Non-LFF"/>
    <s v=""/>
    <m/>
    <b v="1"/>
    <x v="2"/>
    <x v="1"/>
    <d v="2025-02-05T15:47:25"/>
    <m/>
    <m/>
    <x v="1"/>
    <n v="302"/>
    <s v="Jayson Martinez"/>
    <m/>
    <n v="444"/>
  </r>
  <r>
    <x v="57"/>
    <x v="0"/>
    <x v="2"/>
    <s v="CNOW_7210$$$0000015611"/>
    <s v="L000012426"/>
    <s v="L000012426"/>
    <s v="Non-LFF"/>
    <s v=""/>
    <m/>
    <b v="1"/>
    <x v="2"/>
    <x v="1"/>
    <d v="2025-02-05T15:47:25"/>
    <m/>
    <m/>
    <x v="1"/>
    <n v="302"/>
    <s v="Jayson Martinez"/>
    <m/>
    <n v="445"/>
  </r>
  <r>
    <x v="57"/>
    <x v="0"/>
    <x v="2"/>
    <s v="CNOW_7210$$$0000015614"/>
    <s v="L000012426"/>
    <s v="L000012426"/>
    <s v="Non-LFF"/>
    <s v=""/>
    <m/>
    <b v="1"/>
    <x v="2"/>
    <x v="1"/>
    <d v="2025-02-05T15:47:25"/>
    <m/>
    <m/>
    <x v="1"/>
    <n v="302"/>
    <s v="Jayson Martinez"/>
    <m/>
    <n v="446"/>
  </r>
  <r>
    <x v="57"/>
    <x v="0"/>
    <x v="2"/>
    <s v="CNOW_7210$$$0000015615"/>
    <s v="L000012426"/>
    <s v="L000012426"/>
    <s v="Non-LFF"/>
    <s v=""/>
    <m/>
    <b v="1"/>
    <x v="2"/>
    <x v="1"/>
    <d v="2025-02-05T15:47:25"/>
    <m/>
    <m/>
    <x v="1"/>
    <n v="302"/>
    <s v="Jayson Martinez"/>
    <m/>
    <n v="447"/>
  </r>
  <r>
    <x v="57"/>
    <x v="0"/>
    <x v="2"/>
    <s v="CNOW_7210$$$0000015620"/>
    <s v="L000012426"/>
    <s v="L000012426"/>
    <s v="Non-LFF"/>
    <s v=""/>
    <m/>
    <b v="1"/>
    <x v="2"/>
    <x v="1"/>
    <d v="2025-02-05T15:47:25"/>
    <m/>
    <m/>
    <x v="1"/>
    <n v="302"/>
    <s v="Jayson Martinez"/>
    <m/>
    <n v="448"/>
  </r>
  <r>
    <x v="57"/>
    <x v="0"/>
    <x v="2"/>
    <s v="CNOW_7210$$$0000015710"/>
    <s v="L000012426"/>
    <s v="L000012426"/>
    <s v="Non-LFF"/>
    <s v=""/>
    <m/>
    <b v="1"/>
    <x v="2"/>
    <x v="1"/>
    <d v="2025-02-05T15:47:25"/>
    <m/>
    <m/>
    <x v="1"/>
    <n v="302"/>
    <s v="Jayson Martinez"/>
    <m/>
    <n v="449"/>
  </r>
  <r>
    <x v="57"/>
    <x v="0"/>
    <x v="2"/>
    <s v="CNOW_7210$$$0000015919"/>
    <s v="L000012426"/>
    <s v="L000012426"/>
    <s v="Non-LFF"/>
    <s v=""/>
    <m/>
    <b v="1"/>
    <x v="2"/>
    <x v="1"/>
    <d v="2025-02-05T15:47:25"/>
    <m/>
    <m/>
    <x v="1"/>
    <n v="302"/>
    <s v="Jayson Martinez"/>
    <m/>
    <n v="450"/>
  </r>
  <r>
    <x v="57"/>
    <x v="0"/>
    <x v="2"/>
    <s v="CNOW_7210$$$0000015940"/>
    <s v="L000012426"/>
    <s v="L000012426"/>
    <s v="Non-LFF"/>
    <s v=""/>
    <m/>
    <b v="1"/>
    <x v="2"/>
    <x v="1"/>
    <d v="2025-02-05T15:47:25"/>
    <m/>
    <m/>
    <x v="1"/>
    <n v="302"/>
    <s v="Jayson Martinez"/>
    <m/>
    <n v="451"/>
  </r>
  <r>
    <x v="57"/>
    <x v="0"/>
    <x v="2"/>
    <s v="CNOW_7210$$$0000015941"/>
    <s v="L000012426"/>
    <s v="L000012426"/>
    <s v="Non-LFF"/>
    <s v=""/>
    <m/>
    <b v="1"/>
    <x v="2"/>
    <x v="1"/>
    <d v="2025-02-05T15:47:25"/>
    <m/>
    <m/>
    <x v="1"/>
    <n v="302"/>
    <s v="Jayson Martinez"/>
    <m/>
    <n v="452"/>
  </r>
  <r>
    <x v="57"/>
    <x v="0"/>
    <x v="2"/>
    <s v="CNOW_7210$$$0000015995"/>
    <s v="L000012426"/>
    <s v="L000012426"/>
    <s v="Non-LFF"/>
    <s v=""/>
    <m/>
    <b v="1"/>
    <x v="2"/>
    <x v="1"/>
    <d v="2025-02-05T15:47:25"/>
    <m/>
    <m/>
    <x v="1"/>
    <n v="302"/>
    <s v="Jayson Martinez"/>
    <m/>
    <n v="453"/>
  </r>
  <r>
    <x v="57"/>
    <x v="0"/>
    <x v="2"/>
    <s v="CNOW_7210$$$0000051910"/>
    <s v="L000012426"/>
    <s v="L000012426"/>
    <s v="Non-LFF"/>
    <s v=""/>
    <m/>
    <b v="1"/>
    <x v="2"/>
    <x v="1"/>
    <d v="2025-02-05T15:47:25"/>
    <m/>
    <m/>
    <x v="1"/>
    <n v="302"/>
    <s v="Jayson Martinez"/>
    <m/>
    <n v="454"/>
  </r>
  <r>
    <x v="57"/>
    <x v="0"/>
    <x v="2"/>
    <s v="CNOW_7210$$$0000051911"/>
    <s v="L000012426"/>
    <s v="L000012426"/>
    <s v="Non-LFF"/>
    <s v=""/>
    <m/>
    <b v="1"/>
    <x v="2"/>
    <x v="1"/>
    <d v="2025-02-05T15:47:25"/>
    <m/>
    <m/>
    <x v="1"/>
    <n v="302"/>
    <s v="Jayson Martinez"/>
    <m/>
    <n v="455"/>
  </r>
  <r>
    <x v="57"/>
    <x v="0"/>
    <x v="2"/>
    <s v="CNOW_7210$$$0000051912"/>
    <s v="L000012426"/>
    <s v="L000012426"/>
    <s v="Non-LFF"/>
    <s v=""/>
    <m/>
    <b v="1"/>
    <x v="2"/>
    <x v="1"/>
    <d v="2025-02-05T15:47:25"/>
    <m/>
    <m/>
    <x v="1"/>
    <n v="302"/>
    <s v="Jayson Martinez"/>
    <m/>
    <n v="456"/>
  </r>
  <r>
    <x v="57"/>
    <x v="0"/>
    <x v="2"/>
    <s v="CNOW_7210$$$0000051914"/>
    <s v="L000012426"/>
    <s v="L000012426"/>
    <s v="Non-LFF"/>
    <s v=""/>
    <m/>
    <b v="1"/>
    <x v="2"/>
    <x v="1"/>
    <d v="2025-02-05T15:47:25"/>
    <m/>
    <m/>
    <x v="1"/>
    <n v="302"/>
    <s v="Jayson Martinez"/>
    <m/>
    <n v="457"/>
  </r>
  <r>
    <x v="57"/>
    <x v="0"/>
    <x v="2"/>
    <s v="CNOW_7210$$$0000051915"/>
    <s v="L000012426"/>
    <s v="L000012426"/>
    <s v="Non-LFF"/>
    <s v=""/>
    <m/>
    <b v="1"/>
    <x v="2"/>
    <x v="1"/>
    <d v="2025-02-05T15:47:25"/>
    <m/>
    <m/>
    <x v="1"/>
    <n v="302"/>
    <s v="Jayson Martinez"/>
    <m/>
    <n v="458"/>
  </r>
  <r>
    <x v="57"/>
    <x v="0"/>
    <x v="2"/>
    <s v="CNOW_7210$$$0000051926"/>
    <s v="L000012426"/>
    <s v="L000012426"/>
    <s v="Non-LFF"/>
    <s v=""/>
    <m/>
    <b v="1"/>
    <x v="2"/>
    <x v="1"/>
    <d v="2025-02-05T15:47:25"/>
    <m/>
    <m/>
    <x v="1"/>
    <n v="302"/>
    <s v="Jayson Martinez"/>
    <m/>
    <n v="459"/>
  </r>
  <r>
    <x v="57"/>
    <x v="0"/>
    <x v="2"/>
    <s v="CNOW_7210$$$0000051936"/>
    <s v="L000012426"/>
    <s v="L000012426"/>
    <s v="Non-LFF"/>
    <s v=""/>
    <m/>
    <b v="1"/>
    <x v="2"/>
    <x v="1"/>
    <d v="2025-02-05T15:47:25"/>
    <m/>
    <m/>
    <x v="1"/>
    <n v="302"/>
    <s v="Jayson Martinez"/>
    <m/>
    <n v="460"/>
  </r>
  <r>
    <x v="57"/>
    <x v="0"/>
    <x v="2"/>
    <s v="CNOW_7210$$$0000051937"/>
    <s v="L000012426"/>
    <s v="L000012426"/>
    <s v="Non-LFF"/>
    <s v=""/>
    <m/>
    <b v="1"/>
    <x v="2"/>
    <x v="1"/>
    <d v="2025-02-05T15:47:25"/>
    <m/>
    <m/>
    <x v="1"/>
    <n v="302"/>
    <s v="Jayson Martinez"/>
    <m/>
    <n v="461"/>
  </r>
  <r>
    <x v="57"/>
    <x v="0"/>
    <x v="2"/>
    <s v="CNOW_7210$$$0000052070"/>
    <s v="L000012426"/>
    <s v="L000012426"/>
    <s v="Non-LFF"/>
    <s v=""/>
    <m/>
    <b v="1"/>
    <x v="2"/>
    <x v="1"/>
    <d v="2025-02-05T15:47:25"/>
    <m/>
    <m/>
    <x v="1"/>
    <n v="302"/>
    <s v="Jayson Martinez"/>
    <m/>
    <n v="462"/>
  </r>
  <r>
    <x v="57"/>
    <x v="0"/>
    <x v="2"/>
    <s v="CNOW_7210$$$0000052074"/>
    <s v="L000012426"/>
    <s v="L000012426"/>
    <s v="Non-LFF"/>
    <s v=""/>
    <m/>
    <b v="1"/>
    <x v="2"/>
    <x v="1"/>
    <d v="2025-02-05T15:47:25"/>
    <m/>
    <m/>
    <x v="1"/>
    <n v="302"/>
    <s v="Jayson Martinez"/>
    <m/>
    <n v="463"/>
  </r>
  <r>
    <x v="57"/>
    <x v="0"/>
    <x v="2"/>
    <s v="CNOW_7210$$$0000052077"/>
    <s v="L000012426"/>
    <s v="L000012426"/>
    <s v="Non-LFF"/>
    <s v=""/>
    <m/>
    <b v="1"/>
    <x v="2"/>
    <x v="1"/>
    <d v="2025-02-05T15:47:25"/>
    <m/>
    <m/>
    <x v="1"/>
    <n v="302"/>
    <s v="Jayson Martinez"/>
    <m/>
    <n v="464"/>
  </r>
  <r>
    <x v="57"/>
    <x v="0"/>
    <x v="2"/>
    <s v="CNOW_7210$$$0000052078"/>
    <s v="L000012426"/>
    <s v="L000012426"/>
    <s v="Non-LFF"/>
    <s v=""/>
    <m/>
    <b v="1"/>
    <x v="2"/>
    <x v="1"/>
    <d v="2025-02-05T15:47:25"/>
    <m/>
    <m/>
    <x v="1"/>
    <n v="302"/>
    <s v="Jayson Martinez"/>
    <m/>
    <n v="465"/>
  </r>
  <r>
    <x v="57"/>
    <x v="0"/>
    <x v="2"/>
    <s v="CNOW_7210$$$0000052079"/>
    <s v="L000012426"/>
    <s v="L000012426"/>
    <s v="Non-LFF"/>
    <s v=""/>
    <m/>
    <b v="1"/>
    <x v="2"/>
    <x v="1"/>
    <d v="2025-02-05T15:47:25"/>
    <m/>
    <m/>
    <x v="1"/>
    <n v="302"/>
    <s v="Jayson Martinez"/>
    <m/>
    <n v="466"/>
  </r>
  <r>
    <x v="57"/>
    <x v="0"/>
    <x v="2"/>
    <s v="CNOW_7210$$$0000052080"/>
    <s v="L000012426"/>
    <s v="L000012426"/>
    <s v="Non-LFF"/>
    <s v=""/>
    <m/>
    <b v="1"/>
    <x v="2"/>
    <x v="1"/>
    <d v="2025-02-05T15:47:25"/>
    <m/>
    <m/>
    <x v="1"/>
    <n v="302"/>
    <s v="Jayson Martinez"/>
    <m/>
    <n v="467"/>
  </r>
  <r>
    <x v="57"/>
    <x v="0"/>
    <x v="2"/>
    <s v="CNOW_7210$$$0000052081"/>
    <s v="L000012426"/>
    <s v="L000012426"/>
    <s v="Non-LFF"/>
    <s v=""/>
    <m/>
    <b v="1"/>
    <x v="2"/>
    <x v="1"/>
    <d v="2025-02-05T15:47:25"/>
    <m/>
    <m/>
    <x v="1"/>
    <n v="302"/>
    <s v="Jayson Martinez"/>
    <m/>
    <n v="468"/>
  </r>
  <r>
    <x v="57"/>
    <x v="0"/>
    <x v="2"/>
    <s v="CNOW_7210$$$0000052082"/>
    <s v="L000012426"/>
    <s v="L000012426"/>
    <s v="Non-LFF"/>
    <s v=""/>
    <m/>
    <b v="1"/>
    <x v="2"/>
    <x v="1"/>
    <d v="2025-02-05T15:47:25"/>
    <m/>
    <m/>
    <x v="1"/>
    <n v="302"/>
    <s v="Jayson Martinez"/>
    <m/>
    <n v="469"/>
  </r>
  <r>
    <x v="57"/>
    <x v="0"/>
    <x v="2"/>
    <s v="CNOW_7210$$$0000052083"/>
    <s v="L000012426"/>
    <s v="L000012426"/>
    <s v="Non-LFF"/>
    <s v=""/>
    <m/>
    <b v="1"/>
    <x v="2"/>
    <x v="1"/>
    <d v="2025-02-05T15:47:25"/>
    <m/>
    <m/>
    <x v="1"/>
    <n v="302"/>
    <s v="Jayson Martinez"/>
    <m/>
    <n v="470"/>
  </r>
  <r>
    <x v="57"/>
    <x v="0"/>
    <x v="2"/>
    <s v="CNOW_7210$$$0000052084"/>
    <s v="L000012426"/>
    <s v="L000012426"/>
    <s v="Non-LFF"/>
    <s v=""/>
    <m/>
    <b v="1"/>
    <x v="2"/>
    <x v="1"/>
    <d v="2025-02-05T15:47:25"/>
    <m/>
    <m/>
    <x v="1"/>
    <n v="302"/>
    <s v="Jayson Martinez"/>
    <m/>
    <n v="471"/>
  </r>
  <r>
    <x v="57"/>
    <x v="0"/>
    <x v="2"/>
    <s v="CNOW_7210$$$0000052085"/>
    <s v="L000012426"/>
    <s v="L000012426"/>
    <s v="Non-LFF"/>
    <s v=""/>
    <m/>
    <b v="1"/>
    <x v="2"/>
    <x v="1"/>
    <d v="2025-02-05T15:47:25"/>
    <m/>
    <m/>
    <x v="1"/>
    <n v="302"/>
    <s v="Jayson Martinez"/>
    <m/>
    <n v="472"/>
  </r>
  <r>
    <x v="57"/>
    <x v="0"/>
    <x v="2"/>
    <s v="CNOW_7210$$$0000052086"/>
    <s v="L000012426"/>
    <s v="L000012426"/>
    <s v="Non-LFF"/>
    <s v=""/>
    <m/>
    <b v="1"/>
    <x v="2"/>
    <x v="1"/>
    <d v="2025-02-05T15:47:25"/>
    <m/>
    <m/>
    <x v="1"/>
    <n v="302"/>
    <s v="Jayson Martinez"/>
    <m/>
    <n v="473"/>
  </r>
  <r>
    <x v="57"/>
    <x v="0"/>
    <x v="2"/>
    <s v="CNOW_7210$$$0000052087"/>
    <s v="L000012426"/>
    <s v="L000012426"/>
    <s v="Non-LFF"/>
    <s v=""/>
    <m/>
    <b v="1"/>
    <x v="2"/>
    <x v="1"/>
    <d v="2025-02-05T15:47:25"/>
    <m/>
    <m/>
    <x v="1"/>
    <n v="302"/>
    <s v="Jayson Martinez"/>
    <m/>
    <n v="474"/>
  </r>
  <r>
    <x v="57"/>
    <x v="0"/>
    <x v="2"/>
    <s v="CNOW_7210$$$0000052088"/>
    <s v="L000012426"/>
    <s v="L000012426"/>
    <s v="Non-LFF"/>
    <s v=""/>
    <m/>
    <b v="1"/>
    <x v="2"/>
    <x v="1"/>
    <d v="2025-02-05T15:47:25"/>
    <m/>
    <m/>
    <x v="1"/>
    <n v="302"/>
    <s v="Jayson Martinez"/>
    <m/>
    <n v="475"/>
  </r>
  <r>
    <x v="57"/>
    <x v="0"/>
    <x v="2"/>
    <s v="CNOW_7210$$$0000052090"/>
    <s v="L000012426"/>
    <s v="L000012426"/>
    <s v="Non-LFF"/>
    <s v=""/>
    <m/>
    <b v="1"/>
    <x v="2"/>
    <x v="1"/>
    <d v="2025-02-05T15:47:25"/>
    <m/>
    <m/>
    <x v="1"/>
    <n v="302"/>
    <s v="Jayson Martinez"/>
    <m/>
    <n v="476"/>
  </r>
  <r>
    <x v="57"/>
    <x v="0"/>
    <x v="2"/>
    <s v="CNOW_7210$$$0000052093"/>
    <s v="L000012426"/>
    <s v="L000012426"/>
    <s v="Non-LFF"/>
    <s v=""/>
    <m/>
    <b v="1"/>
    <x v="2"/>
    <x v="1"/>
    <d v="2025-02-05T15:47:25"/>
    <m/>
    <m/>
    <x v="1"/>
    <n v="302"/>
    <s v="Jayson Martinez"/>
    <m/>
    <n v="477"/>
  </r>
  <r>
    <x v="57"/>
    <x v="0"/>
    <x v="2"/>
    <s v="CNOW_7210$$$0000052157"/>
    <s v="L000012426"/>
    <s v="L000012426"/>
    <s v="Non-LFF"/>
    <s v=""/>
    <m/>
    <b v="1"/>
    <x v="2"/>
    <x v="1"/>
    <d v="2025-02-05T15:47:25"/>
    <m/>
    <m/>
    <x v="1"/>
    <n v="302"/>
    <s v="Jayson Martinez"/>
    <m/>
    <n v="478"/>
  </r>
  <r>
    <x v="57"/>
    <x v="0"/>
    <x v="2"/>
    <s v="CNOW_7210$$$0000052172"/>
    <s v="L000012426"/>
    <s v="L000012426"/>
    <s v="Non-LFF"/>
    <s v=""/>
    <m/>
    <b v="1"/>
    <x v="2"/>
    <x v="1"/>
    <d v="2025-02-05T15:47:25"/>
    <m/>
    <m/>
    <x v="1"/>
    <n v="302"/>
    <s v="Jayson Martinez"/>
    <m/>
    <n v="479"/>
  </r>
  <r>
    <x v="57"/>
    <x v="0"/>
    <x v="2"/>
    <s v="CNOW_7210$$$0000058241"/>
    <s v="L000012426"/>
    <s v="L000012426"/>
    <s v="Non-LFF"/>
    <s v=""/>
    <m/>
    <b v="1"/>
    <x v="2"/>
    <x v="1"/>
    <d v="2025-02-05T15:47:25"/>
    <m/>
    <m/>
    <x v="1"/>
    <n v="302"/>
    <s v="Jayson Martinez"/>
    <m/>
    <n v="480"/>
  </r>
  <r>
    <x v="57"/>
    <x v="0"/>
    <x v="2"/>
    <s v="CNOW_7210$$$0000058242"/>
    <s v="L000012426"/>
    <s v="L000012426"/>
    <s v="Non-LFF"/>
    <s v=""/>
    <m/>
    <b v="1"/>
    <x v="2"/>
    <x v="1"/>
    <d v="2025-02-05T15:47:25"/>
    <m/>
    <m/>
    <x v="1"/>
    <n v="302"/>
    <s v="Jayson Martinez"/>
    <m/>
    <n v="481"/>
  </r>
  <r>
    <x v="57"/>
    <x v="0"/>
    <x v="2"/>
    <s v="CNOW_7210$$$0000058243"/>
    <s v="L000012426"/>
    <s v="L000012426"/>
    <s v="Non-LFF"/>
    <s v=""/>
    <m/>
    <b v="1"/>
    <x v="2"/>
    <x v="1"/>
    <d v="2025-02-05T15:47:25"/>
    <m/>
    <m/>
    <x v="1"/>
    <n v="302"/>
    <s v="Jayson Martinez"/>
    <m/>
    <n v="482"/>
  </r>
  <r>
    <x v="57"/>
    <x v="0"/>
    <x v="2"/>
    <s v="CNOW_7210$$$0000058244"/>
    <s v="L000012426"/>
    <s v="L000012426"/>
    <s v="Non-LFF"/>
    <s v=""/>
    <m/>
    <b v="1"/>
    <x v="2"/>
    <x v="1"/>
    <d v="2025-02-05T15:47:25"/>
    <m/>
    <m/>
    <x v="1"/>
    <n v="302"/>
    <s v="Jayson Martinez"/>
    <m/>
    <n v="483"/>
  </r>
  <r>
    <x v="57"/>
    <x v="0"/>
    <x v="2"/>
    <s v="CNOW_7210$$$0000058245"/>
    <s v="L000012426"/>
    <s v="L000012426"/>
    <s v="Non-LFF"/>
    <s v=""/>
    <m/>
    <b v="1"/>
    <x v="2"/>
    <x v="1"/>
    <d v="2025-02-05T15:47:25"/>
    <m/>
    <m/>
    <x v="1"/>
    <n v="302"/>
    <s v="Jayson Martinez"/>
    <m/>
    <n v="484"/>
  </r>
  <r>
    <x v="57"/>
    <x v="0"/>
    <x v="2"/>
    <s v="CNOW_7210$$$0000058251"/>
    <s v="L000012426"/>
    <s v="L000012426"/>
    <s v="Non-LFF"/>
    <s v=""/>
    <m/>
    <b v="1"/>
    <x v="2"/>
    <x v="1"/>
    <d v="2025-02-05T15:47:25"/>
    <m/>
    <m/>
    <x v="1"/>
    <n v="302"/>
    <s v="Jayson Martinez"/>
    <m/>
    <n v="485"/>
  </r>
  <r>
    <x v="57"/>
    <x v="0"/>
    <x v="2"/>
    <s v="CNOW_7210$$$0000058261"/>
    <s v="L000012426"/>
    <s v="L000012426"/>
    <s v="Non-LFF"/>
    <s v=""/>
    <m/>
    <b v="1"/>
    <x v="2"/>
    <x v="1"/>
    <d v="2025-02-05T15:47:25"/>
    <m/>
    <m/>
    <x v="1"/>
    <n v="302"/>
    <s v="Jayson Martinez"/>
    <m/>
    <n v="486"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301"/>
    <s v="Jay-R Lizardo"/>
    <m/>
    <n v="487"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301"/>
    <s v="Jay-R Lizardo"/>
    <m/>
    <n v="488"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301"/>
    <s v="Jay-R Lizardo"/>
    <m/>
    <n v="489"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301"/>
    <s v="Jay-R Lizardo"/>
    <m/>
    <n v="490"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301"/>
    <s v="Jay-R Lizardo"/>
    <m/>
    <n v="491"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300"/>
    <s v="Jojeff Tagnong"/>
    <m/>
    <n v="492"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300"/>
    <s v="Jojeff Tagnong"/>
    <e v="#REF!"/>
    <n v="493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  <n v="494"/>
  </r>
  <r>
    <x v="61"/>
    <x v="0"/>
    <x v="2"/>
    <s v="CLFF_1000$$$DE10624905"/>
    <s v="G000000235"/>
    <s v="G000000235"/>
    <s v="LFF (MDG-F)"/>
    <s v="DE10624905"/>
    <m/>
    <b v="1"/>
    <x v="0"/>
    <x v="1"/>
    <d v="2025-02-11T04:00:09"/>
    <m/>
    <m/>
    <x v="1"/>
    <n v="298"/>
    <s v="Jojeff Tagnong"/>
    <m/>
    <n v="495"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98"/>
    <s v="Jojeff Tagnong"/>
    <m/>
    <n v="496"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97"/>
    <s v="Jay-R Lizardo"/>
    <m/>
    <n v="497"/>
  </r>
  <r>
    <x v="63"/>
    <x v="0"/>
    <x v="2"/>
    <s v="CLFF_7210$$$2034C00019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  <n v="498"/>
  </r>
  <r>
    <x v="64"/>
    <x v="0"/>
    <x v="2"/>
    <s v="CPHOENX_0101000064861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499"/>
  </r>
  <r>
    <x v="64"/>
    <x v="0"/>
    <x v="2"/>
    <s v="CPHOENX_0101000060475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0"/>
  </r>
  <r>
    <x v="64"/>
    <x v="0"/>
    <x v="2"/>
    <s v="CPHOENX_01010000648912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1"/>
  </r>
  <r>
    <x v="64"/>
    <x v="0"/>
    <x v="2"/>
    <s v="CPHOENX_01010000648916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2"/>
  </r>
  <r>
    <x v="64"/>
    <x v="0"/>
    <x v="2"/>
    <s v="CPHOENX_01010000648921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3"/>
  </r>
  <r>
    <x v="64"/>
    <x v="0"/>
    <x v="2"/>
    <s v="CPHOENX_01010000648913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4"/>
  </r>
  <r>
    <x v="64"/>
    <x v="0"/>
    <x v="2"/>
    <s v="CPHOENX_01010000648914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5"/>
  </r>
  <r>
    <x v="64"/>
    <x v="0"/>
    <x v="2"/>
    <s v="CPHOENX_01010000648915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6"/>
  </r>
  <r>
    <x v="64"/>
    <x v="0"/>
    <x v="2"/>
    <s v="CPHOENX_01010000648917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7"/>
  </r>
  <r>
    <x v="65"/>
    <x v="0"/>
    <x v="2"/>
    <s v="CNOW_7210$$$0000051707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  <n v="508"/>
  </r>
  <r>
    <x v="65"/>
    <x v="0"/>
    <x v="2"/>
    <s v="CNOW_7210$$$0000023582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09"/>
  </r>
  <r>
    <x v="65"/>
    <x v="0"/>
    <x v="2"/>
    <s v="CNOW_7210$$$000005756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0"/>
  </r>
  <r>
    <x v="65"/>
    <x v="0"/>
    <x v="2"/>
    <s v="CNOW_7210$$$000026523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1"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  <n v="512"/>
  </r>
  <r>
    <x v="67"/>
    <x v="0"/>
    <x v="2"/>
    <s v="CLFF_7210$$$2123L28514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  <n v="513"/>
  </r>
  <r>
    <x v="67"/>
    <x v="0"/>
    <x v="2"/>
    <s v="CLFF_7210$$$2123OF0002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  <n v="514"/>
  </r>
  <r>
    <x v="67"/>
    <x v="0"/>
    <x v="2"/>
    <s v="CLFF_7210$$$2123OF0004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  <n v="515"/>
  </r>
  <r>
    <x v="67"/>
    <x v="0"/>
    <x v="2"/>
    <s v="CEMERAL_70006203991602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  <n v="516"/>
  </r>
  <r>
    <x v="67"/>
    <x v="0"/>
    <x v="2"/>
    <s v="CLFF_7210$$$2123L70001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  <n v="517"/>
  </r>
  <r>
    <x v="67"/>
    <x v="0"/>
    <x v="2"/>
    <s v="CLFF_7210$$$2123C00113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  <n v="518"/>
  </r>
  <r>
    <x v="67"/>
    <x v="0"/>
    <x v="2"/>
    <s v="CLFF_7210$$$2123C00108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  <n v="519"/>
  </r>
  <r>
    <x v="67"/>
    <x v="0"/>
    <x v="2"/>
    <s v="CLFF_7210$$$2123C00070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  <n v="520"/>
  </r>
  <r>
    <x v="67"/>
    <x v="0"/>
    <x v="2"/>
    <s v="CLFF_7210$$$2123C00028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  <n v="521"/>
  </r>
  <r>
    <x v="67"/>
    <x v="0"/>
    <x v="2"/>
    <s v="CLFF_7210$$$2123C00053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  <n v="522"/>
  </r>
  <r>
    <x v="67"/>
    <x v="0"/>
    <x v="2"/>
    <s v="CLFF_7210$$$2123C00056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  <n v="523"/>
  </r>
  <r>
    <x v="67"/>
    <x v="0"/>
    <x v="2"/>
    <s v="CLFF_7210$$$2123OF0011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  <n v="524"/>
  </r>
  <r>
    <x v="67"/>
    <x v="0"/>
    <x v="2"/>
    <s v="CLFF_7210$$$2123C00071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  <n v="525"/>
  </r>
  <r>
    <x v="67"/>
    <x v="0"/>
    <x v="2"/>
    <s v="CLFF_7210$$$2123C00080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  <n v="526"/>
  </r>
  <r>
    <x v="67"/>
    <x v="0"/>
    <x v="2"/>
    <s v="CLFF_7210$$$2123C00079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  <n v="527"/>
  </r>
  <r>
    <x v="67"/>
    <x v="0"/>
    <x v="2"/>
    <s v="CLFF_7210$$$2123C00075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  <n v="528"/>
  </r>
  <r>
    <x v="67"/>
    <x v="0"/>
    <x v="2"/>
    <s v="CLFF_7210$$$2123C00094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  <n v="529"/>
  </r>
  <r>
    <x v="67"/>
    <x v="0"/>
    <x v="2"/>
    <s v="CLFF_7210$$$2123C00067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  <n v="530"/>
  </r>
  <r>
    <x v="67"/>
    <x v="0"/>
    <x v="2"/>
    <s v="CLFF_7210$$$2123CS0001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  <n v="531"/>
  </r>
  <r>
    <x v="67"/>
    <x v="0"/>
    <x v="2"/>
    <s v="CLFF_7210$$$2123CS0003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  <n v="532"/>
  </r>
  <r>
    <x v="67"/>
    <x v="0"/>
    <x v="2"/>
    <s v="CLFF_7210$$$2123CS0057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  <n v="533"/>
  </r>
  <r>
    <x v="67"/>
    <x v="0"/>
    <x v="2"/>
    <s v="CLFF_7210$$$2123R00007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  <n v="534"/>
  </r>
  <r>
    <x v="67"/>
    <x v="0"/>
    <x v="2"/>
    <s v="CLFF_7210$$$2123C00023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  <n v="535"/>
  </r>
  <r>
    <x v="67"/>
    <x v="0"/>
    <x v="2"/>
    <s v="CLFF_7210$$$2123C00029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  <n v="536"/>
  </r>
  <r>
    <x v="67"/>
    <x v="0"/>
    <x v="2"/>
    <s v="CLFF_7210$$$2123C08497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  <n v="537"/>
  </r>
  <r>
    <x v="67"/>
    <x v="0"/>
    <x v="2"/>
    <s v="CLFF_7210$$$2123C08528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  <n v="538"/>
  </r>
  <r>
    <x v="67"/>
    <x v="0"/>
    <x v="4"/>
    <s v="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39"/>
  </r>
  <r>
    <x v="67"/>
    <x v="0"/>
    <x v="2"/>
    <s v="C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  <n v="540"/>
  </r>
  <r>
    <x v="67"/>
    <x v="0"/>
    <x v="2"/>
    <s v="CLFF_7210$$$2123C00031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  <n v="541"/>
  </r>
  <r>
    <x v="67"/>
    <x v="0"/>
    <x v="2"/>
    <s v="CLFF_7210$$$2123C00033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  <n v="542"/>
  </r>
  <r>
    <x v="67"/>
    <x v="0"/>
    <x v="2"/>
    <s v="CLFF_7210$$$2123C00034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  <n v="543"/>
  </r>
  <r>
    <x v="67"/>
    <x v="0"/>
    <x v="2"/>
    <s v="CLFF_7210$$$2123C00062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  <n v="544"/>
  </r>
  <r>
    <x v="67"/>
    <x v="0"/>
    <x v="2"/>
    <s v="CLFF_7210$$$2123C00072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  <n v="545"/>
  </r>
  <r>
    <x v="67"/>
    <x v="0"/>
    <x v="2"/>
    <s v="CLFF_7210$$$2123C00142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  <n v="546"/>
  </r>
  <r>
    <x v="67"/>
    <x v="0"/>
    <x v="2"/>
    <s v="CLFF_7210$$$2123C08515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  <n v="547"/>
  </r>
  <r>
    <x v="67"/>
    <x v="0"/>
    <x v="2"/>
    <s v="CLFF_7210$$$2123C00002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  <n v="548"/>
  </r>
  <r>
    <x v="67"/>
    <x v="0"/>
    <x v="2"/>
    <s v="CLFF_7210$$$2123C00003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  <n v="549"/>
  </r>
  <r>
    <x v="67"/>
    <x v="0"/>
    <x v="2"/>
    <s v="CLFF_7210$$$2123C00005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  <n v="550"/>
  </r>
  <r>
    <x v="67"/>
    <x v="0"/>
    <x v="2"/>
    <s v="CLFF_7210$$$2123C00058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  <n v="551"/>
  </r>
  <r>
    <x v="67"/>
    <x v="0"/>
    <x v="2"/>
    <s v="CLFF_7210$$$2123C00063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  <n v="552"/>
  </r>
  <r>
    <x v="67"/>
    <x v="0"/>
    <x v="2"/>
    <s v="CLFF_7210$$$2123C00066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  <n v="553"/>
  </r>
  <r>
    <x v="67"/>
    <x v="0"/>
    <x v="2"/>
    <s v="CLFF_7210$$$2123C08471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  <n v="554"/>
  </r>
  <r>
    <x v="67"/>
    <x v="0"/>
    <x v="2"/>
    <s v="CLFF_7210$$$2123C0BS03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  <n v="555"/>
  </r>
  <r>
    <x v="67"/>
    <x v="0"/>
    <x v="2"/>
    <s v="CLFF_7210$$$2123C0BS04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  <n v="556"/>
  </r>
  <r>
    <x v="67"/>
    <x v="0"/>
    <x v="2"/>
    <s v="CLFF_7210$$$2123C0BS08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  <n v="557"/>
  </r>
  <r>
    <x v="67"/>
    <x v="0"/>
    <x v="2"/>
    <s v="CLFF_7210$$$2123C0BS09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  <n v="558"/>
  </r>
  <r>
    <x v="67"/>
    <x v="0"/>
    <x v="2"/>
    <s v="CLFF_7210$$$2123C00042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  <n v="559"/>
  </r>
  <r>
    <x v="67"/>
    <x v="0"/>
    <x v="2"/>
    <s v="CLFF_7210$$$2123C00050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  <n v="560"/>
  </r>
  <r>
    <x v="67"/>
    <x v="0"/>
    <x v="2"/>
    <s v="CLFF_7210$$$2123C00061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  <n v="561"/>
  </r>
  <r>
    <x v="67"/>
    <x v="0"/>
    <x v="2"/>
    <s v="CLFF_7210$$$2123C00068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  <n v="562"/>
  </r>
  <r>
    <x v="67"/>
    <x v="0"/>
    <x v="2"/>
    <s v="CLFF_7210$$$2123C00082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  <n v="563"/>
  </r>
  <r>
    <x v="67"/>
    <x v="0"/>
    <x v="2"/>
    <s v="CLFF_7210$$$2123C00004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  <n v="564"/>
  </r>
  <r>
    <x v="67"/>
    <x v="0"/>
    <x v="2"/>
    <s v="CLFF_7210$$$2123C00007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  <n v="565"/>
  </r>
  <r>
    <x v="67"/>
    <x v="0"/>
    <x v="2"/>
    <s v="CLFF_7210$$$2123C00043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  <n v="566"/>
  </r>
  <r>
    <x v="67"/>
    <x v="0"/>
    <x v="2"/>
    <s v="CLFF_7210$$$2123C00044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  <n v="567"/>
  </r>
  <r>
    <x v="67"/>
    <x v="0"/>
    <x v="2"/>
    <s v="CLFF_7210$$$2123C00045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  <n v="568"/>
  </r>
  <r>
    <x v="67"/>
    <x v="0"/>
    <x v="2"/>
    <s v="CLFF_7210$$$2123C00074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  <n v="569"/>
  </r>
  <r>
    <x v="67"/>
    <x v="0"/>
    <x v="2"/>
    <s v="CLFF_7210$$$2123C00085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  <n v="570"/>
  </r>
  <r>
    <x v="67"/>
    <x v="0"/>
    <x v="2"/>
    <s v="CLFF_7210$$$2123C00091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  <n v="571"/>
  </r>
  <r>
    <x v="67"/>
    <x v="0"/>
    <x v="2"/>
    <s v="CLFF_7210$$$2123C08478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  <n v="572"/>
  </r>
  <r>
    <x v="67"/>
    <x v="0"/>
    <x v="2"/>
    <s v="CLFF_7210$$$2123C08504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  <n v="573"/>
  </r>
  <r>
    <x v="67"/>
    <x v="0"/>
    <x v="2"/>
    <s v="CLFF_7210$$$2123C0BS05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  <n v="574"/>
  </r>
  <r>
    <x v="67"/>
    <x v="0"/>
    <x v="2"/>
    <s v="CLFF_7210$$$2123C0BS06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  <n v="575"/>
  </r>
  <r>
    <x v="67"/>
    <x v="0"/>
    <x v="2"/>
    <s v="CLFF_7210$$$2123C0BS07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  <n v="576"/>
  </r>
  <r>
    <x v="67"/>
    <x v="0"/>
    <x v="4"/>
    <s v="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77"/>
  </r>
  <r>
    <x v="67"/>
    <x v="0"/>
    <x v="2"/>
    <s v="C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  <n v="578"/>
  </r>
  <r>
    <x v="67"/>
    <x v="0"/>
    <x v="2"/>
    <s v="CLFF_7210$$$2123C00011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  <n v="579"/>
  </r>
  <r>
    <x v="67"/>
    <x v="0"/>
    <x v="2"/>
    <s v="CLFF_7210$$$2123C00078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  <n v="580"/>
  </r>
  <r>
    <x v="67"/>
    <x v="0"/>
    <x v="2"/>
    <s v="CLFF_7210$$$2123C08519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  <n v="581"/>
  </r>
  <r>
    <x v="67"/>
    <x v="0"/>
    <x v="2"/>
    <s v="CLFF_7210$$$2123OF0010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  <n v="582"/>
  </r>
  <r>
    <x v="67"/>
    <x v="0"/>
    <x v="2"/>
    <s v="CLFF_7210$$$2123OF0018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  <n v="583"/>
  </r>
  <r>
    <x v="67"/>
    <x v="0"/>
    <x v="2"/>
    <s v="CLFF_7210$$$2123C00009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  <n v="584"/>
  </r>
  <r>
    <x v="67"/>
    <x v="0"/>
    <x v="2"/>
    <s v="CLFF_7210$$$2123C00022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  <n v="585"/>
  </r>
  <r>
    <x v="67"/>
    <x v="0"/>
    <x v="2"/>
    <s v="CLFF_7210$$$2123C00098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  <n v="586"/>
  </r>
  <r>
    <x v="67"/>
    <x v="0"/>
    <x v="2"/>
    <s v="CLFF_7210$$$2123C00103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  <n v="587"/>
  </r>
  <r>
    <x v="67"/>
    <x v="0"/>
    <x v="2"/>
    <s v="CLFF_7210$$$2123C00102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  <n v="588"/>
  </r>
  <r>
    <x v="67"/>
    <x v="0"/>
    <x v="2"/>
    <s v="CLFF_7210$$$2123OF0009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  <n v="589"/>
  </r>
  <r>
    <x v="67"/>
    <x v="0"/>
    <x v="2"/>
    <s v="CLFF_7210$$$2123TPSZ91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  <n v="590"/>
  </r>
  <r>
    <x v="67"/>
    <x v="0"/>
    <x v="2"/>
    <s v="CLFF_7210$$$2123TPSZ93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  <n v="591"/>
  </r>
  <r>
    <x v="67"/>
    <x v="0"/>
    <x v="2"/>
    <s v="CLFF_7210$$$2123L80001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  <n v="592"/>
  </r>
  <r>
    <x v="67"/>
    <x v="0"/>
    <x v="2"/>
    <s v="CLFF_7210$$$2123TPSZ90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  <n v="593"/>
  </r>
  <r>
    <x v="67"/>
    <x v="0"/>
    <x v="2"/>
    <s v="CLFF_7210$$$2123TQJZ94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  <n v="594"/>
  </r>
  <r>
    <x v="67"/>
    <x v="0"/>
    <x v="2"/>
    <s v="CLFF_7210$$$2123OF0015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  <n v="595"/>
  </r>
  <r>
    <x v="67"/>
    <x v="0"/>
    <x v="2"/>
    <s v="CLFF_7210$$$2123L50024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  <n v="596"/>
  </r>
  <r>
    <x v="67"/>
    <x v="0"/>
    <x v="2"/>
    <s v="CLFF_7210$$$2123L58472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  <n v="597"/>
  </r>
  <r>
    <x v="67"/>
    <x v="0"/>
    <x v="2"/>
    <s v="CLFF_7210$$$2123L50006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  <n v="598"/>
  </r>
  <r>
    <x v="67"/>
    <x v="0"/>
    <x v="2"/>
    <s v="CLFF_7210$$$2123L50005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  <n v="599"/>
  </r>
  <r>
    <x v="67"/>
    <x v="0"/>
    <x v="2"/>
    <s v="CLFF_7210$$$2123L50003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  <n v="600"/>
  </r>
  <r>
    <x v="67"/>
    <x v="0"/>
    <x v="2"/>
    <s v="CLFF_7210$$$2123L50004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  <n v="601"/>
  </r>
  <r>
    <x v="67"/>
    <x v="0"/>
    <x v="2"/>
    <s v="CLFF_7210$$$2123C00112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  <n v="602"/>
  </r>
  <r>
    <x v="67"/>
    <x v="0"/>
    <x v="2"/>
    <s v="CLFF_7210$$$2123OF0025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  <n v="603"/>
  </r>
  <r>
    <x v="67"/>
    <x v="0"/>
    <x v="2"/>
    <s v="CLFF_7210$$$2123OF0024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  <n v="604"/>
  </r>
  <r>
    <x v="67"/>
    <x v="0"/>
    <x v="2"/>
    <s v="CLFF_7210$$$2123OF0021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  <n v="605"/>
  </r>
  <r>
    <x v="67"/>
    <x v="0"/>
    <x v="2"/>
    <s v="OL00001374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6"/>
  </r>
  <r>
    <x v="67"/>
    <x v="0"/>
    <x v="2"/>
    <s v="OL000013752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7"/>
  </r>
  <r>
    <x v="67"/>
    <x v="0"/>
    <x v="2"/>
    <s v="OL000013754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8"/>
  </r>
  <r>
    <x v="67"/>
    <x v="0"/>
    <x v="2"/>
    <s v="OL000013757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9"/>
  </r>
  <r>
    <x v="67"/>
    <x v="0"/>
    <x v="2"/>
    <s v="OL00001376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10"/>
  </r>
  <r>
    <x v="68"/>
    <x v="0"/>
    <x v="4"/>
    <s v="CLFF_VMCA$$$US20Z01000"/>
    <s v="P000001045"/>
    <s v="P000001045"/>
    <s v="LFF (MDG-F)"/>
    <s v="US20Z01000"/>
    <m/>
    <b v="1"/>
    <x v="0"/>
    <x v="1"/>
    <d v="2025-02-17T15:23:20"/>
    <m/>
    <m/>
    <x v="1"/>
    <n v="294"/>
    <s v="Eivy Denine Cruz"/>
    <e v="#REF!"/>
    <n v="611"/>
  </r>
  <r>
    <x v="68"/>
    <x v="0"/>
    <x v="4"/>
    <s v="CLFF_VMCA$$$US16Z01000"/>
    <s v="P000001045"/>
    <s v="P000001045"/>
    <s v="LFF (MDG-F)"/>
    <s v="US16Z01000"/>
    <m/>
    <b v="1"/>
    <x v="0"/>
    <x v="1"/>
    <d v="2025-02-17T15:23:20"/>
    <m/>
    <m/>
    <x v="1"/>
    <n v="294"/>
    <s v="Eivy Denine Cruz"/>
    <e v="#REF!"/>
    <n v="612"/>
  </r>
  <r>
    <x v="68"/>
    <x v="0"/>
    <x v="4"/>
    <s v="CLFF_VMCA$$$US14Z01000"/>
    <s v="P000001045"/>
    <s v="P000001045"/>
    <s v="LFF (MDG-F)"/>
    <s v="US14Z01000"/>
    <m/>
    <b v="1"/>
    <x v="0"/>
    <x v="1"/>
    <d v="2025-02-17T15:23:20"/>
    <m/>
    <m/>
    <x v="1"/>
    <n v="294"/>
    <s v="Eivy Denine Cruz"/>
    <e v="#REF!"/>
    <n v="613"/>
  </r>
  <r>
    <x v="68"/>
    <x v="0"/>
    <x v="4"/>
    <s v="CLFF_VMCA$$$US15Z01000"/>
    <s v="P000001045"/>
    <s v="P000001045"/>
    <s v="LFF (MDG-F)"/>
    <s v="US15Z01000"/>
    <m/>
    <b v="1"/>
    <x v="0"/>
    <x v="1"/>
    <d v="2025-02-17T15:23:20"/>
    <m/>
    <m/>
    <x v="1"/>
    <n v="294"/>
    <s v="Eivy Denine Cruz"/>
    <e v="#REF!"/>
    <n v="614"/>
  </r>
  <r>
    <x v="68"/>
    <x v="0"/>
    <x v="4"/>
    <s v="CLFF_1000$$$US01TNHZ06"/>
    <s v="P000001191"/>
    <s v="P000001191"/>
    <s v="LFF (MDG-F)"/>
    <s v="US01TNHZ06"/>
    <m/>
    <b v="1"/>
    <x v="0"/>
    <x v="1"/>
    <d v="2025-02-17T15:23:20"/>
    <m/>
    <m/>
    <x v="1"/>
    <n v="294"/>
    <s v="Eivy Denine Cruz"/>
    <e v="#REF!"/>
    <n v="615"/>
  </r>
  <r>
    <x v="68"/>
    <x v="0"/>
    <x v="2"/>
    <s v="CLFF_1000$$$TW03TOKA00"/>
    <s v="P000001191"/>
    <s v="P000001191"/>
    <s v="LFF (MDG-F)"/>
    <s v="TW03TOKA00"/>
    <m/>
    <b v="1"/>
    <x v="0"/>
    <x v="1"/>
    <d v="2025-02-17T15:23:20"/>
    <m/>
    <m/>
    <x v="1"/>
    <n v="294"/>
    <s v="Eivy Denine Cruz"/>
    <e v="#REF!"/>
    <n v="616"/>
  </r>
  <r>
    <x v="68"/>
    <x v="0"/>
    <x v="4"/>
    <s v="CLFF_1000$$$US01TNHZ05"/>
    <s v="P000001195"/>
    <s v="P000001195"/>
    <s v="LFF (MDG-F)"/>
    <s v="US01TNHZ05"/>
    <m/>
    <b v="1"/>
    <x v="0"/>
    <x v="1"/>
    <d v="2025-02-17T15:23:20"/>
    <m/>
    <m/>
    <x v="1"/>
    <n v="294"/>
    <s v="Eivy Denine Cruz"/>
    <e v="#REF!"/>
    <n v="617"/>
  </r>
  <r>
    <x v="68"/>
    <x v="0"/>
    <x v="2"/>
    <s v="CLFF_1000$$$US01TN0001"/>
    <s v="P000001187"/>
    <s v="P000001187"/>
    <s v="LFF (MDG-F)"/>
    <s v="US01TN0001"/>
    <m/>
    <b v="1"/>
    <x v="0"/>
    <x v="1"/>
    <d v="2025-02-17T15:23:20"/>
    <m/>
    <m/>
    <x v="1"/>
    <n v="294"/>
    <s v="Eivy Denine Cruz"/>
    <m/>
    <n v="618"/>
  </r>
  <r>
    <x v="68"/>
    <x v="0"/>
    <x v="2"/>
    <s v="CLFF_VMCA$$$US10TN2100"/>
    <s v="P000001187"/>
    <s v="P000001187"/>
    <s v="LFF (MDG-F)"/>
    <s v="US10TN2100"/>
    <m/>
    <b v="1"/>
    <x v="0"/>
    <x v="1"/>
    <d v="2025-02-17T15:23:20"/>
    <m/>
    <m/>
    <x v="1"/>
    <n v="294"/>
    <s v="Eivy Denine Cruz"/>
    <m/>
    <n v="619"/>
  </r>
  <r>
    <x v="68"/>
    <x v="0"/>
    <x v="2"/>
    <s v="CLFF_VMCA$$$CN10C01004"/>
    <s v="P000001193"/>
    <s v="P000001193"/>
    <s v="LFF (MDG-F)"/>
    <s v="CN10C01004"/>
    <m/>
    <b v="1"/>
    <x v="0"/>
    <x v="1"/>
    <d v="2025-02-17T15:23:20"/>
    <m/>
    <m/>
    <x v="1"/>
    <n v="294"/>
    <s v="Eivy Denine Cruz"/>
    <m/>
    <n v="620"/>
  </r>
  <r>
    <x v="68"/>
    <x v="0"/>
    <x v="2"/>
    <s v="CFLTFLE_2152IMIPARVR02"/>
    <s v="P000000649"/>
    <s v="P000000649"/>
    <s v="Non-LFF"/>
    <s v=""/>
    <m/>
    <b v="1"/>
    <x v="0"/>
    <x v="1"/>
    <d v="2025-02-17T15:23:20"/>
    <m/>
    <m/>
    <x v="1"/>
    <n v="294"/>
    <s v="Eivy Denine Cruz"/>
    <m/>
    <n v="621"/>
  </r>
  <r>
    <x v="69"/>
    <x v="0"/>
    <x v="2"/>
    <s v="D00120400000000"/>
    <s v="P000001233"/>
    <s v="P000001233"/>
    <s v="Non-LFF"/>
    <s v=""/>
    <m/>
    <b v="1"/>
    <x v="3"/>
    <x v="1"/>
    <d v="2025-02-17T15:29:53"/>
    <m/>
    <m/>
    <x v="1"/>
    <n v="294"/>
    <s v="Uros Jablanov"/>
    <m/>
    <n v="622"/>
  </r>
  <r>
    <x v="69"/>
    <x v="0"/>
    <x v="2"/>
    <s v="D00124000000000"/>
    <s v="P000001243"/>
    <s v="P000001243"/>
    <s v="Non-LFF"/>
    <s v=""/>
    <m/>
    <b v="1"/>
    <x v="3"/>
    <x v="1"/>
    <d v="2025-02-17T15:29:53"/>
    <m/>
    <m/>
    <x v="1"/>
    <n v="294"/>
    <s v="Uros Jablanov"/>
    <m/>
    <n v="623"/>
  </r>
  <r>
    <x v="69"/>
    <x v="0"/>
    <x v="2"/>
    <s v="D00124200000000"/>
    <s v="P000001229"/>
    <s v="P000001229"/>
    <s v="Non-LFF"/>
    <s v=""/>
    <m/>
    <b v="1"/>
    <x v="3"/>
    <x v="1"/>
    <d v="2025-02-17T15:29:53"/>
    <m/>
    <m/>
    <x v="1"/>
    <n v="294"/>
    <s v="Uros Jablanov"/>
    <m/>
    <n v="624"/>
  </r>
  <r>
    <x v="69"/>
    <x v="0"/>
    <x v="2"/>
    <s v="D00124300000000"/>
    <s v="P000001252"/>
    <s v="P000001252"/>
    <s v="Non-LFF"/>
    <s v=""/>
    <m/>
    <b v="1"/>
    <x v="3"/>
    <x v="1"/>
    <d v="2025-02-17T15:29:53"/>
    <m/>
    <m/>
    <x v="1"/>
    <n v="294"/>
    <s v="Uros Jablanov"/>
    <m/>
    <n v="625"/>
  </r>
  <r>
    <x v="69"/>
    <x v="0"/>
    <x v="2"/>
    <s v="D00124400000000"/>
    <s v="P000001252"/>
    <s v="P000001252"/>
    <s v="Non-LFF"/>
    <s v=""/>
    <m/>
    <b v="1"/>
    <x v="3"/>
    <x v="1"/>
    <d v="2025-02-17T15:29:53"/>
    <m/>
    <m/>
    <x v="1"/>
    <n v="294"/>
    <s v="Uros Jablanov"/>
    <m/>
    <n v="626"/>
  </r>
  <r>
    <x v="69"/>
    <x v="0"/>
    <x v="2"/>
    <s v="ITEMPEU_001300003831"/>
    <s v="P000001252"/>
    <s v="P000001252"/>
    <s v="Non-LFF"/>
    <s v=""/>
    <m/>
    <b v="1"/>
    <x v="3"/>
    <x v="1"/>
    <d v="2025-02-17T15:29:53"/>
    <m/>
    <m/>
    <x v="1"/>
    <n v="294"/>
    <s v="Uros Jablanov"/>
    <m/>
    <n v="627"/>
  </r>
  <r>
    <x v="69"/>
    <x v="0"/>
    <x v="2"/>
    <s v="D00119900000000"/>
    <s v="P000001266"/>
    <s v="P000001266"/>
    <s v="Non-LFF"/>
    <s v=""/>
    <m/>
    <b v="1"/>
    <x v="3"/>
    <x v="1"/>
    <d v="2025-02-17T15:29:53"/>
    <m/>
    <m/>
    <x v="1"/>
    <n v="294"/>
    <s v="Uros Jablanov"/>
    <m/>
    <n v="628"/>
  </r>
  <r>
    <x v="69"/>
    <x v="0"/>
    <x v="2"/>
    <s v="D00121600000000"/>
    <s v="P000001266"/>
    <s v="P000001266"/>
    <s v="Non-LFF"/>
    <s v=""/>
    <m/>
    <b v="1"/>
    <x v="3"/>
    <x v="1"/>
    <d v="2025-02-17T15:29:53"/>
    <m/>
    <m/>
    <x v="1"/>
    <n v="294"/>
    <s v="Uros Jablanov"/>
    <m/>
    <n v="629"/>
  </r>
  <r>
    <x v="69"/>
    <x v="0"/>
    <x v="2"/>
    <s v="D00120100000000"/>
    <s v="P000001265"/>
    <s v="P000001265"/>
    <s v="Non-LFF"/>
    <s v=""/>
    <m/>
    <b v="1"/>
    <x v="3"/>
    <x v="1"/>
    <d v="2025-02-17T15:29:53"/>
    <m/>
    <m/>
    <x v="1"/>
    <n v="294"/>
    <s v="Uros Jablanov"/>
    <m/>
    <n v="630"/>
  </r>
  <r>
    <x v="69"/>
    <x v="0"/>
    <x v="2"/>
    <s v="D00121800000000"/>
    <s v="P000001265"/>
    <s v="P000001265"/>
    <s v="Non-LFF"/>
    <s v=""/>
    <m/>
    <b v="1"/>
    <x v="3"/>
    <x v="1"/>
    <d v="2025-02-17T15:29:53"/>
    <m/>
    <m/>
    <x v="1"/>
    <n v="294"/>
    <s v="Uros Jablanov"/>
    <m/>
    <n v="631"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  <n v="632"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  <n v="633"/>
  </r>
  <r>
    <x v="71"/>
    <x v="0"/>
    <x v="2"/>
    <s v="CPRJ-9820230002"/>
    <s v="L000013151"/>
    <s v="L000013151"/>
    <s v="Non-LFF"/>
    <s v=""/>
    <m/>
    <b v="1"/>
    <x v="2"/>
    <x v="1"/>
    <d v="2025-02-18T06:18:31"/>
    <m/>
    <m/>
    <x v="1"/>
    <n v="293"/>
    <s v="Jayson Martinez"/>
    <m/>
    <n v="634"/>
  </r>
  <r>
    <x v="71"/>
    <x v="0"/>
    <x v="2"/>
    <s v="CPRJ-9820230003"/>
    <s v="L000013151"/>
    <s v="L000013151"/>
    <s v="Non-LFF"/>
    <s v=""/>
    <m/>
    <b v="1"/>
    <x v="2"/>
    <x v="1"/>
    <d v="2025-02-18T06:18:31"/>
    <m/>
    <m/>
    <x v="1"/>
    <n v="293"/>
    <s v="Jayson Martinez"/>
    <m/>
    <n v="635"/>
  </r>
  <r>
    <x v="71"/>
    <x v="0"/>
    <x v="2"/>
    <s v="CPRJ-13870"/>
    <s v="L000013151"/>
    <s v="L000013151"/>
    <s v="Non-LFF"/>
    <s v=""/>
    <m/>
    <b v="1"/>
    <x v="2"/>
    <x v="1"/>
    <d v="2025-02-18T06:18:31"/>
    <m/>
    <m/>
    <x v="1"/>
    <n v="293"/>
    <s v="Jayson Martinez"/>
    <m/>
    <n v="636"/>
  </r>
  <r>
    <x v="71"/>
    <x v="0"/>
    <x v="2"/>
    <s v="CPRJ-9820220011"/>
    <s v="L000013151"/>
    <s v="L000013151"/>
    <s v="Non-LFF"/>
    <s v=""/>
    <m/>
    <b v="1"/>
    <x v="2"/>
    <x v="1"/>
    <d v="2025-02-18T06:18:31"/>
    <m/>
    <m/>
    <x v="1"/>
    <n v="293"/>
    <s v="Jayson Martinez"/>
    <m/>
    <n v="637"/>
  </r>
  <r>
    <x v="71"/>
    <x v="0"/>
    <x v="2"/>
    <s v="IPHOENX_000400762139"/>
    <s v="L000013151"/>
    <s v="L000013151"/>
    <s v="Non-LFF"/>
    <s v=""/>
    <m/>
    <b v="1"/>
    <x v="2"/>
    <x v="1"/>
    <d v="2025-02-18T06:18:31"/>
    <m/>
    <m/>
    <x v="1"/>
    <n v="293"/>
    <s v="Jayson Martinez"/>
    <m/>
    <n v="638"/>
  </r>
  <r>
    <x v="72"/>
    <x v="0"/>
    <x v="2"/>
    <s v="CLFF_1000$$$DE20538341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  <n v="639"/>
  </r>
  <r>
    <x v="72"/>
    <x v="0"/>
    <x v="2"/>
    <s v="CLFF_1000$$$DE10538341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  <n v="640"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  <n v="641"/>
  </r>
  <r>
    <x v="74"/>
    <x v="0"/>
    <x v="2"/>
    <s v="CLFF_1000$$$ZA50GM2260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  <n v="642"/>
  </r>
  <r>
    <x v="75"/>
    <x v="0"/>
    <x v="2"/>
    <s v="D00124100000000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  <n v="643"/>
  </r>
  <r>
    <x v="75"/>
    <x v="0"/>
    <x v="2"/>
    <s v="DP000010000000"/>
    <s v="P000001016"/>
    <s v="P000001016"/>
    <s v="Non-LFF"/>
    <s v=""/>
    <m/>
    <b v="1"/>
    <x v="0"/>
    <x v="1"/>
    <d v="2025-02-20T14:59:52"/>
    <d v="2025-02-24T00:00:00"/>
    <d v="2025-02-24T00:00:00"/>
    <x v="0"/>
    <n v="2"/>
    <s v="Eivy Denine Cruz"/>
    <m/>
    <n v="644"/>
  </r>
  <r>
    <x v="75"/>
    <x v="0"/>
    <x v="2"/>
    <s v="CLFF_KR00$$$KR03C00402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  <n v="645"/>
  </r>
  <r>
    <x v="75"/>
    <x v="0"/>
    <x v="2"/>
    <s v="CLFF_1000$$$US01C01107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  <n v="646"/>
  </r>
  <r>
    <x v="75"/>
    <x v="0"/>
    <x v="2"/>
    <s v="CTEMPEU_1000PL80L30009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7"/>
  </r>
  <r>
    <x v="75"/>
    <x v="0"/>
    <x v="2"/>
    <s v="CTEMPLA_1000UY10100044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8"/>
  </r>
  <r>
    <x v="75"/>
    <x v="0"/>
    <x v="2"/>
    <s v="CFLTFLE_1044PMSP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  <n v="649"/>
  </r>
  <r>
    <x v="76"/>
    <x v="0"/>
    <x v="2"/>
    <s v="CPHOENX_01010000642900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  <n v="650"/>
  </r>
  <r>
    <x v="77"/>
    <x v="0"/>
    <x v="2"/>
    <s v="CLFF_1000$$$AE50GCO220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  <n v="651"/>
  </r>
  <r>
    <x v="78"/>
    <x v="0"/>
    <x v="2"/>
    <s v="CTEMPEU_1000PL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2"/>
  </r>
  <r>
    <x v="78"/>
    <x v="0"/>
    <x v="2"/>
    <s v="CTEMPNA_1000PH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3"/>
  </r>
  <r>
    <x v="78"/>
    <x v="0"/>
    <x v="2"/>
    <s v="CNOW_7210$$$0000010298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  <n v="654"/>
  </r>
  <r>
    <x v="78"/>
    <x v="0"/>
    <x v="2"/>
    <s v="CLFF_1000$$$DE10OF0005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  <n v="655"/>
  </r>
  <r>
    <x v="78"/>
    <x v="0"/>
    <x v="2"/>
    <s v="CLFF_7210$$$2123OF0029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  <n v="656"/>
  </r>
  <r>
    <x v="78"/>
    <x v="0"/>
    <x v="2"/>
    <s v="CNOW_7210$$$000005211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7"/>
  </r>
  <r>
    <x v="78"/>
    <x v="0"/>
    <x v="2"/>
    <s v="CPHOENX_01010000860002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8"/>
  </r>
  <r>
    <x v="78"/>
    <x v="0"/>
    <x v="2"/>
    <s v="CNOW_7210$$$000001058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9"/>
  </r>
  <r>
    <x v="78"/>
    <x v="0"/>
    <x v="2"/>
    <s v="CORAERP_MMOR1975.9945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60"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  <n v="661"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2"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3"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4"/>
  </r>
  <r>
    <x v="80"/>
    <x v="0"/>
    <x v="2"/>
    <s v="CLFF_VMCA$$$DE10GIN006"/>
    <s v="O000000007"/>
    <s v="O000000007"/>
    <s v="LFF (MDG-F)"/>
    <s v="DE10GIN006"/>
    <m/>
    <b v="1"/>
    <x v="0"/>
    <x v="1"/>
    <d v="2025-02-24T09:53:09"/>
    <d v="2025-02-27T00:00:00"/>
    <d v="2025-02-28T00:00:00"/>
    <x v="0"/>
    <n v="4"/>
    <s v="Jojeff Tagnong"/>
    <m/>
    <n v="665"/>
  </r>
  <r>
    <x v="80"/>
    <x v="0"/>
    <x v="2"/>
    <s v="CLFF_VMCA$$$DE10GM1008"/>
    <s v="O000000007"/>
    <s v="O000000007"/>
    <s v="LFF (MDG-F)"/>
    <s v="DE10GM1008"/>
    <m/>
    <b v="1"/>
    <x v="0"/>
    <x v="1"/>
    <d v="2025-02-24T09:53:09"/>
    <d v="2025-02-27T00:00:00"/>
    <d v="2025-02-28T00:00:00"/>
    <x v="0"/>
    <n v="4"/>
    <s v="Jojeff Tagnong"/>
    <m/>
    <n v="666"/>
  </r>
  <r>
    <x v="80"/>
    <x v="0"/>
    <x v="2"/>
    <s v="CLFF_VMCA$$$DE10GM2000"/>
    <s v="O000000007"/>
    <s v="O000000007"/>
    <s v="LFF (MDG-F)"/>
    <s v="DE10GM2000"/>
    <m/>
    <b v="1"/>
    <x v="0"/>
    <x v="1"/>
    <d v="2025-02-24T09:53:09"/>
    <d v="2025-02-28T00:00:00"/>
    <d v="2025-02-28T00:00:00"/>
    <x v="0"/>
    <n v="4"/>
    <s v="Jojeff Tagnong"/>
    <m/>
    <n v="667"/>
  </r>
  <r>
    <x v="80"/>
    <x v="0"/>
    <x v="2"/>
    <s v="CLFF_VMCA$$$DE10GM4009"/>
    <s v="O000000007"/>
    <s v="O000000007"/>
    <s v="LFF (MDG-F)"/>
    <s v="DE10GM4009"/>
    <m/>
    <b v="1"/>
    <x v="0"/>
    <x v="1"/>
    <d v="2025-02-24T09:53:09"/>
    <d v="2025-02-27T00:00:00"/>
    <d v="2025-02-28T00:00:00"/>
    <x v="0"/>
    <n v="4"/>
    <s v="Jojeff Tagnong"/>
    <m/>
    <n v="668"/>
  </r>
  <r>
    <x v="80"/>
    <x v="0"/>
    <x v="2"/>
    <s v="CLFF_VMCA$$$DE10GM8003"/>
    <s v="O000000007"/>
    <s v="O000000007"/>
    <s v="LFF (MDG-F)"/>
    <s v="DE10GM8003"/>
    <m/>
    <b v="1"/>
    <x v="0"/>
    <x v="1"/>
    <d v="2025-02-24T09:53:09"/>
    <d v="2025-02-27T00:00:00"/>
    <d v="2025-02-28T00:00:00"/>
    <x v="0"/>
    <n v="4"/>
    <s v="Jojeff Tagnong"/>
    <m/>
    <n v="669"/>
  </r>
  <r>
    <x v="80"/>
    <x v="0"/>
    <x v="2"/>
    <s v="CLFF_VMCA$$$KR08GLE009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  <n v="670"/>
  </r>
  <r>
    <x v="80"/>
    <x v="0"/>
    <x v="2"/>
    <s v="CLFF_VMCA$$$KR11GLE006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  <n v="671"/>
  </r>
  <r>
    <x v="80"/>
    <x v="0"/>
    <x v="2"/>
    <s v="CLFF_VMCA$$$KR15GLE006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  <n v="672"/>
  </r>
  <r>
    <x v="80"/>
    <x v="0"/>
    <x v="2"/>
    <s v="CLFF_VMCA$$$KR16GLE006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  <n v="673"/>
  </r>
  <r>
    <x v="80"/>
    <x v="0"/>
    <x v="2"/>
    <s v="CLFF_VMCA$$$SG10GM2004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  <n v="674"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5"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6"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7"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8"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9"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0"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1"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2"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3"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4"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5"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6"/>
  </r>
  <r>
    <x v="81"/>
    <x v="0"/>
    <x v="2"/>
    <s v="IEMERAL_000009101231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7"/>
  </r>
  <r>
    <x v="81"/>
    <x v="0"/>
    <x v="2"/>
    <s v="IEMERAL_000009101238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8"/>
  </r>
  <r>
    <x v="82"/>
    <x v="0"/>
    <x v="2"/>
    <s v="CLFF_1000$$$CN50C01602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  <n v="689"/>
  </r>
  <r>
    <x v="82"/>
    <x v="0"/>
    <x v="2"/>
    <s v="CLFF_1000$$$CN90L50000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  <n v="690"/>
  </r>
  <r>
    <x v="82"/>
    <x v="0"/>
    <x v="2"/>
    <s v="CLFF_1000$$$CN90L80001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  <n v="691"/>
  </r>
  <r>
    <x v="82"/>
    <x v="0"/>
    <x v="2"/>
    <s v="PLEAN_X310001CN5013611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2"/>
  </r>
  <r>
    <x v="82"/>
    <x v="0"/>
    <x v="2"/>
    <s v="PLEAN_X310101CN5013351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3"/>
  </r>
  <r>
    <x v="82"/>
    <x v="0"/>
    <x v="2"/>
    <s v="PLEAN_X310101CN5013352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4"/>
  </r>
  <r>
    <x v="82"/>
    <x v="0"/>
    <x v="2"/>
    <s v="PLEAN_X310101CN5013610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5"/>
  </r>
  <r>
    <x v="82"/>
    <x v="0"/>
    <x v="2"/>
    <s v="PLEAN_X310111CN5015001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6"/>
  </r>
  <r>
    <x v="82"/>
    <x v="0"/>
    <x v="2"/>
    <s v="PLEAN_X310111CN5015002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7"/>
  </r>
  <r>
    <x v="82"/>
    <x v="0"/>
    <x v="2"/>
    <s v="PLEAN_X310111CN5015003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8"/>
  </r>
  <r>
    <x v="82"/>
    <x v="0"/>
    <x v="2"/>
    <s v="PLEAN_X310111CN5015004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9"/>
  </r>
  <r>
    <x v="82"/>
    <x v="0"/>
    <x v="2"/>
    <s v="PLEAN_X310111CN5015005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0"/>
  </r>
  <r>
    <x v="82"/>
    <x v="0"/>
    <x v="2"/>
    <s v="PLEAN_X310111CN5015006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1"/>
  </r>
  <r>
    <x v="82"/>
    <x v="0"/>
    <x v="2"/>
    <s v="PLEAN_X310111CN5015500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2"/>
  </r>
  <r>
    <x v="82"/>
    <x v="0"/>
    <x v="2"/>
    <s v="PLEAN_X310112CN5023302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  <n v="703"/>
  </r>
  <r>
    <x v="82"/>
    <x v="0"/>
    <x v="2"/>
    <s v="PLEAN_X310201CN5010271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4"/>
  </r>
  <r>
    <x v="82"/>
    <x v="0"/>
    <x v="2"/>
    <s v="PLEAN_X310201CN5011201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  <n v="705"/>
  </r>
  <r>
    <x v="82"/>
    <x v="0"/>
    <x v="2"/>
    <s v="PLEAN_X310201CN5013372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6"/>
  </r>
  <r>
    <x v="82"/>
    <x v="0"/>
    <x v="2"/>
    <s v="PLEAN_X310201CN5013373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7"/>
  </r>
  <r>
    <x v="82"/>
    <x v="0"/>
    <x v="2"/>
    <s v="PLEAN_X310201CN5013374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8"/>
  </r>
  <r>
    <x v="82"/>
    <x v="0"/>
    <x v="2"/>
    <s v="PLEAN_X310201CN5013375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9"/>
  </r>
  <r>
    <x v="82"/>
    <x v="0"/>
    <x v="2"/>
    <s v="PLEAN_X310201CN5013376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10"/>
  </r>
  <r>
    <x v="82"/>
    <x v="0"/>
    <x v="2"/>
    <s v="PLEAN_X310201CN5013609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11"/>
  </r>
  <r>
    <x v="82"/>
    <x v="0"/>
    <x v="2"/>
    <s v="PLEAN_X310201CN5015307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  <n v="712"/>
  </r>
  <r>
    <x v="82"/>
    <x v="0"/>
    <x v="2"/>
    <s v="PLEAN_X310201CN5015308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3"/>
  </r>
  <r>
    <x v="82"/>
    <x v="0"/>
    <x v="2"/>
    <s v="PLEAN_X310201CN5015309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4"/>
  </r>
  <r>
    <x v="82"/>
    <x v="0"/>
    <x v="2"/>
    <s v="PLEAN_X310201CN5015310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5"/>
  </r>
  <r>
    <x v="82"/>
    <x v="0"/>
    <x v="2"/>
    <s v="PLEAN_X310201CN5015311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6"/>
  </r>
  <r>
    <x v="82"/>
    <x v="0"/>
    <x v="2"/>
    <s v="PLEAN_X310201CN5015312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7"/>
  </r>
  <r>
    <x v="82"/>
    <x v="0"/>
    <x v="2"/>
    <s v="PLEAN_X310201CN5015313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8"/>
  </r>
  <r>
    <x v="82"/>
    <x v="0"/>
    <x v="2"/>
    <s v="PLEAN_X310202CN5020339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19"/>
  </r>
  <r>
    <x v="82"/>
    <x v="0"/>
    <x v="2"/>
    <s v="PLEAN_X310202CN5020340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20"/>
  </r>
  <r>
    <x v="82"/>
    <x v="0"/>
    <x v="2"/>
    <s v="PLEAN_X310202CN5023641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  <n v="721"/>
  </r>
  <r>
    <x v="82"/>
    <x v="0"/>
    <x v="2"/>
    <s v="PLEAN_X310303CN5020256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2"/>
  </r>
  <r>
    <x v="82"/>
    <x v="0"/>
    <x v="2"/>
    <s v="PLEAN_X31030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3"/>
  </r>
  <r>
    <x v="82"/>
    <x v="0"/>
    <x v="2"/>
    <s v="PLEAN_X310303CN5020508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4"/>
  </r>
  <r>
    <x v="82"/>
    <x v="0"/>
    <x v="2"/>
    <s v="PLEAN_X310303CN5020509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5"/>
  </r>
  <r>
    <x v="82"/>
    <x v="0"/>
    <x v="2"/>
    <s v="PLEAN_X310303CN5023617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  <n v="726"/>
  </r>
  <r>
    <x v="82"/>
    <x v="0"/>
    <x v="2"/>
    <s v="PLEAN_X31032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7"/>
  </r>
  <r>
    <x v="82"/>
    <x v="0"/>
    <x v="2"/>
    <s v="PLEAN_X310323CN502050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8"/>
  </r>
  <r>
    <x v="82"/>
    <x v="0"/>
    <x v="2"/>
    <s v="PLEAN_X310323CN5020823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9"/>
  </r>
  <r>
    <x v="82"/>
    <x v="0"/>
    <x v="2"/>
    <s v="PLEAN_X310331CN5013608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30"/>
  </r>
  <r>
    <x v="82"/>
    <x v="0"/>
    <x v="2"/>
    <s v="PLEAN_X310331CN5015210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  <n v="731"/>
  </r>
  <r>
    <x v="82"/>
    <x v="0"/>
    <x v="2"/>
    <s v="PLEAN_X310333CN5020821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2"/>
  </r>
  <r>
    <x v="82"/>
    <x v="0"/>
    <x v="2"/>
    <s v="PLEAN_X310333CN5020822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3"/>
  </r>
  <r>
    <x v="82"/>
    <x v="0"/>
    <x v="2"/>
    <s v="PLEAN_X310941CN5015308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  <n v="734"/>
  </r>
  <r>
    <x v="83"/>
    <x v="0"/>
    <x v="2"/>
    <s v="CNOW_AUS0$$$0000092002"/>
    <s v="L000006137"/>
    <s v="L000006137"/>
    <s v="Non-LFF"/>
    <s v=""/>
    <m/>
    <b v="1"/>
    <x v="1"/>
    <x v="1"/>
    <d v="2025-02-25T07:29:41"/>
    <m/>
    <m/>
    <x v="1"/>
    <n v="288"/>
    <s v="Natasha Hazel Aliado"/>
    <m/>
    <n v="735"/>
  </r>
  <r>
    <x v="83"/>
    <x v="0"/>
    <x v="2"/>
    <s v="CFLTFLE_10548-141-ECOM"/>
    <s v="L000008508"/>
    <s v="L000008508"/>
    <s v="Non-LFF"/>
    <s v=""/>
    <m/>
    <b v="1"/>
    <x v="1"/>
    <x v="1"/>
    <d v="2025-02-25T07:29:41"/>
    <m/>
    <m/>
    <x v="1"/>
    <n v="288"/>
    <s v="Natasha Hazel Aliado"/>
    <m/>
    <n v="736"/>
  </r>
  <r>
    <x v="83"/>
    <x v="0"/>
    <x v="2"/>
    <s v="OUY_3110250000_BF-C2_1823"/>
    <s v="H000000381"/>
    <s v="H000000381"/>
    <s v="Non-LFF"/>
    <s v=""/>
    <m/>
    <b v="1"/>
    <x v="1"/>
    <x v="1"/>
    <d v="2025-02-25T07:29:41"/>
    <m/>
    <m/>
    <x v="1"/>
    <n v="288"/>
    <s v="Natasha Hazel Aliado"/>
    <m/>
    <n v="737"/>
  </r>
  <r>
    <x v="84"/>
    <x v="0"/>
    <x v="2"/>
    <s v="CNOW_7210$$$0000052369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8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9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40"/>
  </r>
  <r>
    <x v="84"/>
    <x v="0"/>
    <x v="2"/>
    <s v="CNOW_7210$$$000005756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1"/>
  </r>
  <r>
    <x v="84"/>
    <x v="0"/>
    <x v="2"/>
    <s v="CNOW_7210$$$000026523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2"/>
  </r>
  <r>
    <x v="84"/>
    <x v="0"/>
    <x v="2"/>
    <s v="CNOW_7210$$$0000023582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3"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  <n v="744"/>
  </r>
  <r>
    <x v="84"/>
    <x v="0"/>
    <x v="2"/>
    <s v="CORAERP_MMOR1945.4141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  <n v="745"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6"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7"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8"/>
  </r>
  <r>
    <x v="84"/>
    <x v="0"/>
    <x v="2"/>
    <s v="CORAERP_MMOR1968.5031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  <n v="749"/>
  </r>
  <r>
    <x v="84"/>
    <x v="0"/>
    <x v="2"/>
    <s v="CORAERP_MMOR1945.5106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0"/>
  </r>
  <r>
    <x v="84"/>
    <x v="0"/>
    <x v="2"/>
    <s v="CORAERP_MMOR1945.5148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1"/>
  </r>
  <r>
    <x v="84"/>
    <x v="0"/>
    <x v="2"/>
    <s v="CORAERP_MMOR1975.5951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  <n v="752"/>
  </r>
  <r>
    <x v="85"/>
    <x v="0"/>
    <x v="2"/>
    <s v="CPHOENX_01010000639309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  <n v="753"/>
  </r>
  <r>
    <x v="86"/>
    <x v="0"/>
    <x v="2"/>
    <s v="CLFF_VMCA$$$KR07C06030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  <n v="754"/>
  </r>
  <r>
    <x v="87"/>
    <x v="0"/>
    <x v="2"/>
    <s v="D30010800000000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  <n v="755"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6"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  <n v="757"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8"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  <n v="759"/>
  </r>
  <r>
    <x v="89"/>
    <x v="0"/>
    <x v="2"/>
    <s v="CLFF_1000$$$KR02TPAZ06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  <n v="760"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1"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2"/>
  </r>
  <r>
    <x v="91"/>
    <x v="0"/>
    <x v="2"/>
    <s v="CSCALA_1025$ARAM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3"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4"/>
  </r>
  <r>
    <x v="91"/>
    <x v="0"/>
    <x v="2"/>
    <s v="CSCALA_1025$TAVH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5"/>
  </r>
  <r>
    <x v="91"/>
    <x v="0"/>
    <x v="2"/>
    <s v="CSCALA_1025$VIZ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6"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7"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8"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9"/>
  </r>
  <r>
    <x v="91"/>
    <x v="0"/>
    <x v="2"/>
    <s v="CFLTFLE_2276HRIF_EIC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  <n v="770"/>
  </r>
  <r>
    <x v="92"/>
    <x v="0"/>
    <x v="2"/>
    <s v="CSCALA_1820$A064"/>
    <s v="H000001141"/>
    <s v="H000001141"/>
    <s v="Non-LFF"/>
    <s v=""/>
    <m/>
    <b v="1"/>
    <x v="1"/>
    <x v="1"/>
    <d v="2025-02-28T09:46:49"/>
    <d v="2025-03-05T00:00:00"/>
    <d v="2025-03-05T00:00:00"/>
    <x v="0"/>
    <n v="3"/>
    <s v="Carlo Umali"/>
    <m/>
    <n v="771"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  <n v="772"/>
  </r>
  <r>
    <x v="93"/>
    <x v="0"/>
    <x v="2"/>
    <s v="CTEMPNA_1000PH80GFO119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  <n v="773"/>
  </r>
  <r>
    <x v="94"/>
    <x v="0"/>
    <x v="2"/>
    <s v="PLEAN_X310201AE5010405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  <n v="774"/>
  </r>
  <r>
    <x v="94"/>
    <x v="0"/>
    <x v="2"/>
    <s v="PLEAN_X310201CH6802049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75"/>
  </r>
  <r>
    <x v="94"/>
    <x v="0"/>
    <x v="2"/>
    <s v="PLEAN_X310201SA5015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6"/>
  </r>
  <r>
    <x v="94"/>
    <x v="0"/>
    <x v="2"/>
    <s v="PLEAN_X310201SA503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7"/>
  </r>
  <r>
    <x v="94"/>
    <x v="0"/>
    <x v="2"/>
    <s v="PLEAN_X310301SA5011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8"/>
  </r>
  <r>
    <x v="94"/>
    <x v="0"/>
    <x v="2"/>
    <s v="PLEAN_X310301SA5015303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9"/>
  </r>
  <r>
    <x v="94"/>
    <x v="0"/>
    <x v="2"/>
    <s v="PLEAN_X310401AE5013407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  <n v="780"/>
  </r>
  <r>
    <x v="94"/>
    <x v="0"/>
    <x v="2"/>
    <s v="PLEAN_X310403AE5043402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  <n v="781"/>
  </r>
  <r>
    <x v="94"/>
    <x v="0"/>
    <x v="2"/>
    <s v="PLEAN_X310511CH6802043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82"/>
  </r>
  <r>
    <x v="94"/>
    <x v="0"/>
    <x v="2"/>
    <s v="PLEAN_X310511SA5030302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3"/>
  </r>
  <r>
    <x v="94"/>
    <x v="0"/>
    <x v="2"/>
    <s v="PLEAN_X310942SA502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4"/>
  </r>
  <r>
    <x v="95"/>
    <x v="0"/>
    <x v="2"/>
    <s v="CSCALA_1721$F07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785"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6"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7"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8"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9"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0"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1"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2"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3"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4"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5"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6"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7"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8"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9"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0"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1"/>
  </r>
  <r>
    <x v="95"/>
    <x v="0"/>
    <x v="2"/>
    <s v="PLEAN_X310111CN5015500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802"/>
  </r>
  <r>
    <x v="95"/>
    <x v="0"/>
    <x v="2"/>
    <s v="PLEAN_X310161CH681406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3"/>
  </r>
  <r>
    <x v="95"/>
    <x v="0"/>
    <x v="2"/>
    <s v="PLEAN_X310181AE50156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4"/>
  </r>
  <r>
    <x v="95"/>
    <x v="0"/>
    <x v="2"/>
    <s v="PLEAN_X310181IT503022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5"/>
  </r>
  <r>
    <x v="95"/>
    <x v="0"/>
    <x v="2"/>
    <s v="PLEAN_X310182TN502320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6"/>
  </r>
  <r>
    <x v="96"/>
    <x v="0"/>
    <x v="2"/>
    <s v="CLFF_1000$$$DE20517200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  <n v="807"/>
  </r>
  <r>
    <x v="96"/>
    <x v="0"/>
    <x v="2"/>
    <s v="CLFF_1000$$$DE20847204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  <n v="808"/>
  </r>
  <r>
    <x v="96"/>
    <x v="0"/>
    <x v="2"/>
    <s v="CLFF_1000$$$DE20847205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  <n v="809"/>
  </r>
  <r>
    <x v="96"/>
    <x v="0"/>
    <x v="2"/>
    <s v="CLFF_1000$$$DE20847206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  <n v="810"/>
  </r>
  <r>
    <x v="96"/>
    <x v="0"/>
    <x v="2"/>
    <s v="CLFF_1000$$$DE20847207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  <n v="811"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  <n v="812"/>
  </r>
  <r>
    <x v="97"/>
    <x v="0"/>
    <x v="4"/>
    <s v="CLFF_1000$$$DE10550100"/>
    <s v="G000000397"/>
    <s v="G000000397"/>
    <s v="LFF (MDG-F)"/>
    <s v="DE10550100"/>
    <m/>
    <b v="1"/>
    <x v="0"/>
    <x v="1"/>
    <d v="2025-03-03T09:34:30"/>
    <m/>
    <d v="2025-03-06T00:00:00"/>
    <x v="0"/>
    <n v="3"/>
    <s v="Francesco Ricioppo"/>
    <e v="#REF!"/>
    <n v="813"/>
  </r>
  <r>
    <x v="97"/>
    <x v="0"/>
    <x v="4"/>
    <s v="CLFF_1000$$$DE10559100"/>
    <s v="G000000397"/>
    <s v="G000000397"/>
    <s v="LFF (MDG-F)"/>
    <s v="DE10559100"/>
    <m/>
    <b v="1"/>
    <x v="0"/>
    <x v="1"/>
    <d v="2025-03-03T09:34:30"/>
    <m/>
    <d v="2025-03-06T00:00:00"/>
    <x v="0"/>
    <n v="3"/>
    <s v="Francesco Ricioppo"/>
    <e v="#REF!"/>
    <n v="814"/>
  </r>
  <r>
    <x v="97"/>
    <x v="0"/>
    <x v="4"/>
    <s v="CLFF_1000$$$DE10566910"/>
    <s v="G000000397"/>
    <s v="G000000397"/>
    <s v="LFF (MDG-F)"/>
    <s v="DE10566910"/>
    <m/>
    <b v="1"/>
    <x v="0"/>
    <x v="1"/>
    <d v="2025-03-03T09:34:30"/>
    <m/>
    <d v="2025-03-06T00:00:00"/>
    <x v="0"/>
    <n v="3"/>
    <s v="Francesco Ricioppo"/>
    <e v="#REF!"/>
    <n v="81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  <n v="816"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  <n v="817"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  <n v="818"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  <n v="819"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  <n v="820"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  <n v="821"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  <n v="822"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  <n v="823"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  <n v="824"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  <n v="825"/>
  </r>
  <r>
    <x v="97"/>
    <x v="0"/>
    <x v="4"/>
    <s v="CLFF_1000$$$DE20995000"/>
    <s v="G000000397"/>
    <s v="G000000397"/>
    <s v="LFF (MDG-F)"/>
    <s v="DE20995000"/>
    <m/>
    <b v="1"/>
    <x v="0"/>
    <x v="1"/>
    <d v="2025-03-03T09:34:30"/>
    <m/>
    <d v="2025-03-06T00:00:00"/>
    <x v="0"/>
    <n v="3"/>
    <s v="Francesco Ricioppo"/>
    <e v="#REF!"/>
    <n v="826"/>
  </r>
  <r>
    <x v="97"/>
    <x v="0"/>
    <x v="4"/>
    <s v="CLFF_1000$$$DE10889997"/>
    <s v="G000000397"/>
    <s v="G000000397"/>
    <s v="LFF (MDG-F)"/>
    <s v="DE10889997"/>
    <m/>
    <b v="1"/>
    <x v="0"/>
    <x v="1"/>
    <d v="2025-03-03T09:34:30"/>
    <m/>
    <d v="2025-03-06T00:00:00"/>
    <x v="0"/>
    <n v="3"/>
    <s v="Francesco Ricioppo"/>
    <e v="#REF!"/>
    <n v="827"/>
  </r>
  <r>
    <x v="97"/>
    <x v="0"/>
    <x v="4"/>
    <s v="CLFF_1000$$$DE10889998"/>
    <s v="G000000397"/>
    <s v="G000000397"/>
    <s v="LFF (MDG-F)"/>
    <s v="DE10889998"/>
    <m/>
    <b v="1"/>
    <x v="0"/>
    <x v="1"/>
    <d v="2025-03-03T09:34:30"/>
    <m/>
    <d v="2025-03-06T00:00:00"/>
    <x v="0"/>
    <n v="3"/>
    <s v="Francesco Ricioppo"/>
    <e v="#REF!"/>
    <n v="828"/>
  </r>
  <r>
    <x v="97"/>
    <x v="0"/>
    <x v="4"/>
    <s v="CLFF_1000$$$DE10889999"/>
    <s v="G000000397"/>
    <s v="G000000397"/>
    <s v="LFF (MDG-F)"/>
    <s v="DE10889999"/>
    <m/>
    <b v="1"/>
    <x v="0"/>
    <x v="1"/>
    <d v="2025-03-03T09:34:30"/>
    <m/>
    <d v="2025-03-06T00:00:00"/>
    <x v="0"/>
    <n v="3"/>
    <s v="Francesco Ricioppo"/>
    <e v="#REF!"/>
    <n v="829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  <n v="830"/>
  </r>
  <r>
    <x v="99"/>
    <x v="0"/>
    <x v="2"/>
    <s v="CTEMPLA_1000PE10MSCO01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  <n v="831"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  <n v="832"/>
  </r>
  <r>
    <x v="101"/>
    <x v="0"/>
    <x v="2"/>
    <s v="CNOW_7210$$$0000040108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  <n v="833"/>
  </r>
  <r>
    <x v="101"/>
    <x v="0"/>
    <x v="2"/>
    <s v="CNOW_7210$$$0000250044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  <n v="834"/>
  </r>
  <r>
    <x v="101"/>
    <x v="0"/>
    <x v="2"/>
    <s v="CNOW_7210$$$0000015703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5"/>
  </r>
  <r>
    <x v="101"/>
    <x v="0"/>
    <x v="2"/>
    <s v="CNOW_7210$$$0000015415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6"/>
  </r>
  <r>
    <x v="101"/>
    <x v="0"/>
    <x v="2"/>
    <s v="CNOW_7210$$$0000058825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  <n v="837"/>
  </r>
  <r>
    <x v="101"/>
    <x v="0"/>
    <x v="2"/>
    <s v="CNOW_7210$$$0000056127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  <n v="838"/>
  </r>
  <r>
    <x v="101"/>
    <x v="0"/>
    <x v="2"/>
    <s v="CNOW_7210$$$0000008098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  <n v="839"/>
  </r>
  <r>
    <x v="101"/>
    <x v="0"/>
    <x v="2"/>
    <s v="CNOW_7210$$$0000020047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0"/>
  </r>
  <r>
    <x v="101"/>
    <x v="0"/>
    <x v="2"/>
    <s v="CNOW_7210$$$0000056951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1"/>
  </r>
  <r>
    <x v="101"/>
    <x v="0"/>
    <x v="2"/>
    <s v="CNOW_7210$$$0000269002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2"/>
  </r>
  <r>
    <x v="101"/>
    <x v="0"/>
    <x v="2"/>
    <s v="CORAERP_MMOR1945.5822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  <n v="843"/>
  </r>
  <r>
    <x v="101"/>
    <x v="0"/>
    <x v="2"/>
    <s v="CORAERP_MMOR1917.RLL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4"/>
  </r>
  <r>
    <x v="101"/>
    <x v="0"/>
    <x v="2"/>
    <s v="CORAERP_MMOR1917.RLLM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5"/>
  </r>
  <r>
    <x v="101"/>
    <x v="0"/>
    <x v="2"/>
    <s v="CORAERP_MMOR1917.RLP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6"/>
  </r>
  <r>
    <x v="101"/>
    <x v="0"/>
    <x v="2"/>
    <s v="CORAERP_MMOR1975.RLLM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7"/>
  </r>
  <r>
    <x v="101"/>
    <x v="0"/>
    <x v="2"/>
    <s v="CORAERP_MMOR1975.RLPL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8"/>
  </r>
  <r>
    <x v="101"/>
    <x v="0"/>
    <x v="2"/>
    <s v="CORAERP_MMOR1945.RLLM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49"/>
  </r>
  <r>
    <x v="101"/>
    <x v="0"/>
    <x v="2"/>
    <s v="CORAERP_MMOR1945.RLPL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50"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  <n v="851"/>
  </r>
  <r>
    <x v="102"/>
    <x v="0"/>
    <x v="4"/>
    <s v="CLFF_1000$$$DE20553406"/>
    <s v="G000000397"/>
    <s v="G000000397"/>
    <s v="LFF (MDG-F)"/>
    <s v="DE20553406"/>
    <m/>
    <b v="1"/>
    <x v="0"/>
    <x v="1"/>
    <d v="2025-03-04T09:55:18"/>
    <m/>
    <d v="2025-03-07T00:00:00"/>
    <x v="0"/>
    <n v="3"/>
    <s v="Francesco Ricioppo"/>
    <e v="#REF!"/>
    <n v="852"/>
  </r>
  <r>
    <x v="102"/>
    <x v="0"/>
    <x v="4"/>
    <s v="CLFF_1000$$$DE20553407"/>
    <s v="G000000397"/>
    <s v="G000000397"/>
    <s v="LFF (MDG-F)"/>
    <s v="DE20553407"/>
    <m/>
    <b v="1"/>
    <x v="0"/>
    <x v="1"/>
    <d v="2025-03-04T09:55:18"/>
    <m/>
    <d v="2025-03-07T00:00:00"/>
    <x v="0"/>
    <n v="3"/>
    <s v="Francesco Ricioppo"/>
    <e v="#REF!"/>
    <n v="853"/>
  </r>
  <r>
    <x v="103"/>
    <x v="0"/>
    <x v="2"/>
    <s v="FX31017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4"/>
  </r>
  <r>
    <x v="103"/>
    <x v="0"/>
    <x v="2"/>
    <s v="FX31050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5"/>
  </r>
  <r>
    <x v="103"/>
    <x v="0"/>
    <x v="2"/>
    <s v="FX31051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6"/>
  </r>
  <r>
    <x v="103"/>
    <x v="0"/>
    <x v="2"/>
    <s v="X31017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7"/>
  </r>
  <r>
    <x v="103"/>
    <x v="0"/>
    <x v="2"/>
    <s v="X31050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8"/>
  </r>
  <r>
    <x v="103"/>
    <x v="0"/>
    <x v="2"/>
    <s v="X31051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9"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83"/>
    <s v="Jay-R Lizardo"/>
    <m/>
    <n v="860"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83"/>
    <s v="Jay-R Lizardo"/>
    <m/>
    <n v="861"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83"/>
    <s v="Jay-R Lizardo"/>
    <m/>
    <n v="862"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83"/>
    <s v="Jay-R Lizardo"/>
    <m/>
    <n v="863"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83"/>
    <s v="Jay-R Lizardo"/>
    <m/>
    <n v="864"/>
  </r>
  <r>
    <x v="104"/>
    <x v="0"/>
    <x v="2"/>
    <s v="CLFF_1000$$$DE65GIT032"/>
    <s v="G000000256"/>
    <s v="G000000256"/>
    <s v="LFF (MDG-F)"/>
    <s v="DE65GIT032"/>
    <m/>
    <b v="1"/>
    <x v="0"/>
    <x v="1"/>
    <d v="2025-03-04T14:35:25"/>
    <m/>
    <d v="2025-04-02T00:00:00"/>
    <x v="1"/>
    <n v="21"/>
    <s v="Jay-R Lizardo"/>
    <m/>
    <n v="865"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83"/>
    <s v="Jay-R Lizardo"/>
    <m/>
    <n v="866"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83"/>
    <s v="Jay-R Lizardo"/>
    <m/>
    <n v="867"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83"/>
    <s v="Jay-R Lizardo"/>
    <m/>
    <n v="868"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83"/>
    <s v="Jay-R Lizardo"/>
    <m/>
    <n v="869"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83"/>
    <s v="Jay-R Lizardo"/>
    <m/>
    <n v="870"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83"/>
    <s v="Jay-R Lizardo"/>
    <m/>
    <n v="871"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83"/>
    <s v="Jay-R Lizardo"/>
    <m/>
    <n v="872"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83"/>
    <s v="Jay-R Lizardo"/>
    <m/>
    <n v="873"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83"/>
    <s v="Jay-R Lizardo"/>
    <m/>
    <n v="874"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83"/>
    <s v="Jay-R Lizardo"/>
    <m/>
    <n v="875"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83"/>
    <s v="Jay-R Lizardo"/>
    <m/>
    <n v="876"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83"/>
    <s v="Jay-R Lizardo"/>
    <m/>
    <n v="877"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83"/>
    <s v="Jay-R Lizardo"/>
    <m/>
    <n v="878"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  <n v="879"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  <n v="880"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  <n v="881"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  <n v="882"/>
  </r>
  <r>
    <x v="108"/>
    <x v="0"/>
    <x v="0"/>
    <s v="CORAERP_MMOR1945.RLPLX"/>
    <s v="L000009204"/>
    <s v="L000009204"/>
    <s v="Non-LFF"/>
    <s v=""/>
    <m/>
    <b v="1"/>
    <x v="2"/>
    <x v="1"/>
    <d v="2025-03-06T16:05:55"/>
    <m/>
    <d v="2025-03-10T00:00:00"/>
    <x v="0"/>
    <n v="2"/>
    <s v="Joan Rose Pena"/>
    <e v="#REF!"/>
    <n v="883"/>
  </r>
  <r>
    <x v="108"/>
    <x v="0"/>
    <x v="2"/>
    <s v="ITEMPEU_003200001401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  <n v="884"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79"/>
    <s v="Luigia Bocola"/>
    <m/>
    <n v="885"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79"/>
    <s v="Luigia Bocola"/>
    <m/>
    <n v="886"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79"/>
    <s v="Luigia Bocola"/>
    <m/>
    <n v="887"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  <n v="888"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  <n v="889"/>
  </r>
  <r>
    <x v="111"/>
    <x v="0"/>
    <x v="2"/>
    <s v="CLFF_7210$$$2013OFIBM1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  <n v="890"/>
  </r>
  <r>
    <x v="111"/>
    <x v="0"/>
    <x v="2"/>
    <s v="CORAERP_MMOR1975.6619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  <n v="891"/>
  </r>
  <r>
    <x v="111"/>
    <x v="0"/>
    <x v="2"/>
    <s v="CLFF_7210$$$2123C00001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  <n v="892"/>
  </r>
  <r>
    <x v="111"/>
    <x v="0"/>
    <x v="2"/>
    <s v="CLFF_7210$$$2128TMCZ95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  <n v="893"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  <n v="894"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  <n v="895"/>
  </r>
  <r>
    <x v="114"/>
    <x v="0"/>
    <x v="2"/>
    <s v="D001252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6"/>
  </r>
  <r>
    <x v="114"/>
    <x v="0"/>
    <x v="2"/>
    <s v="D001261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7"/>
  </r>
  <r>
    <x v="114"/>
    <x v="0"/>
    <x v="2"/>
    <s v="DP000006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8"/>
  </r>
  <r>
    <x v="114"/>
    <x v="0"/>
    <x v="2"/>
    <s v="DP000007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9"/>
  </r>
  <r>
    <x v="114"/>
    <x v="0"/>
    <x v="2"/>
    <s v="DP000008000000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  <n v="900"/>
  </r>
  <r>
    <x v="114"/>
    <x v="0"/>
    <x v="2"/>
    <s v="DP000014000000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  <n v="901"/>
  </r>
  <r>
    <x v="114"/>
    <x v="0"/>
    <x v="2"/>
    <s v="PFLTFLE_EMDPTFOM13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2"/>
  </r>
  <r>
    <x v="114"/>
    <x v="0"/>
    <x v="2"/>
    <s v="PFLTFLE_EMDPTFOM15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3"/>
  </r>
  <r>
    <x v="114"/>
    <x v="0"/>
    <x v="2"/>
    <s v="PFLTFLE_EMDPTFOM16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4"/>
  </r>
  <r>
    <x v="115"/>
    <x v="0"/>
    <x v="2"/>
    <s v="PLEAN_X310201CH6843109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  <n v="905"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74"/>
    <s v="Jojeff Tagnong"/>
    <m/>
    <n v="906"/>
  </r>
  <r>
    <x v="117"/>
    <x v="0"/>
    <x v="2"/>
    <s v="CEMERAL_70007001581190"/>
    <s v="L000013412"/>
    <s v="L000013412"/>
    <s v="Non-LFF"/>
    <s v=""/>
    <m/>
    <b v="1"/>
    <x v="2"/>
    <x v="1"/>
    <d v="2025-03-18T05:32:52"/>
    <m/>
    <m/>
    <x v="1"/>
    <n v="273"/>
    <s v="Rachel Liu"/>
    <m/>
    <n v="907"/>
  </r>
  <r>
    <x v="118"/>
    <x v="0"/>
    <x v="2"/>
    <s v="CLFF_7210$$$2148TASA01"/>
    <s v="L000013816"/>
    <s v="L000013816"/>
    <s v="LFF (MDG-F)"/>
    <s v="2148TASA01"/>
    <m/>
    <b v="1"/>
    <x v="2"/>
    <x v="1"/>
    <d v="2025-03-18T18:14:29"/>
    <m/>
    <m/>
    <x v="1"/>
    <n v="273"/>
    <s v="Jayson Martinez"/>
    <e v="#REF!"/>
    <n v="908"/>
  </r>
  <r>
    <x v="118"/>
    <x v="0"/>
    <x v="2"/>
    <s v="CLFF_7210$$$2148TASA99"/>
    <s v="L000013816"/>
    <s v="L000013816"/>
    <s v="LFF (MDG-F)"/>
    <s v="2148TASA99"/>
    <m/>
    <b v="1"/>
    <x v="2"/>
    <x v="1"/>
    <d v="2025-03-18T18:14:29"/>
    <m/>
    <m/>
    <x v="1"/>
    <n v="273"/>
    <s v="Jayson Martinez"/>
    <e v="#REF!"/>
    <n v="909"/>
  </r>
  <r>
    <x v="118"/>
    <x v="0"/>
    <x v="2"/>
    <s v="CLFF_7210$$$2148TASB00"/>
    <s v="L000013816"/>
    <s v="L000013816"/>
    <s v="LFF (MDG-F)"/>
    <s v="2148TASB00"/>
    <m/>
    <b v="1"/>
    <x v="2"/>
    <x v="1"/>
    <d v="2025-03-18T18:14:29"/>
    <m/>
    <m/>
    <x v="1"/>
    <n v="273"/>
    <s v="Jayson Martinez"/>
    <e v="#REF!"/>
    <n v="910"/>
  </r>
  <r>
    <x v="118"/>
    <x v="0"/>
    <x v="2"/>
    <s v="CLFF_7210$$$2148TASB01"/>
    <s v="L000013816"/>
    <s v="L000013816"/>
    <s v="LFF (MDG-F)"/>
    <s v="2148TASB01"/>
    <m/>
    <b v="1"/>
    <x v="2"/>
    <x v="1"/>
    <d v="2025-03-18T18:14:29"/>
    <m/>
    <m/>
    <x v="1"/>
    <n v="273"/>
    <s v="Jayson Martinez"/>
    <e v="#REF!"/>
    <n v="911"/>
  </r>
  <r>
    <x v="118"/>
    <x v="0"/>
    <x v="2"/>
    <s v="CLFF_7210$$$2148TASB99"/>
    <s v="L000013816"/>
    <s v="L000013816"/>
    <s v="LFF (MDG-F)"/>
    <s v="2148TASB99"/>
    <m/>
    <b v="1"/>
    <x v="2"/>
    <x v="1"/>
    <d v="2025-03-18T18:14:29"/>
    <m/>
    <m/>
    <x v="1"/>
    <n v="273"/>
    <s v="Jayson Martinez"/>
    <e v="#REF!"/>
    <n v="912"/>
  </r>
  <r>
    <x v="118"/>
    <x v="0"/>
    <x v="2"/>
    <s v="CLFF_7210$$$2148TBSZ20"/>
    <s v="L000013816"/>
    <s v="L000013816"/>
    <s v="LFF (MDG-F)"/>
    <s v="2148TBSZ20"/>
    <m/>
    <b v="1"/>
    <x v="2"/>
    <x v="1"/>
    <d v="2025-03-18T18:14:29"/>
    <m/>
    <m/>
    <x v="1"/>
    <n v="273"/>
    <s v="Jayson Martinez"/>
    <e v="#REF!"/>
    <n v="913"/>
  </r>
  <r>
    <x v="118"/>
    <x v="0"/>
    <x v="2"/>
    <s v="CLFF_7210$$$2148TBSZ21"/>
    <s v="L000013816"/>
    <s v="L000013816"/>
    <s v="LFF (MDG-F)"/>
    <s v="2148TBSZ21"/>
    <m/>
    <b v="1"/>
    <x v="2"/>
    <x v="1"/>
    <d v="2025-03-18T18:14:29"/>
    <m/>
    <m/>
    <x v="1"/>
    <n v="273"/>
    <s v="Jayson Martinez"/>
    <e v="#REF!"/>
    <n v="914"/>
  </r>
  <r>
    <x v="118"/>
    <x v="0"/>
    <x v="2"/>
    <s v="CLFF_7210$$$2148TFSZ64"/>
    <s v="L000013816"/>
    <s v="L000013816"/>
    <s v="LFF (MDG-F)"/>
    <s v="2148TFSZ64"/>
    <m/>
    <b v="1"/>
    <x v="2"/>
    <x v="1"/>
    <d v="2025-03-18T18:14:29"/>
    <m/>
    <m/>
    <x v="1"/>
    <n v="273"/>
    <s v="Jayson Martinez"/>
    <e v="#REF!"/>
    <n v="915"/>
  </r>
  <r>
    <x v="118"/>
    <x v="0"/>
    <x v="2"/>
    <s v="CLFF_7210$$$2148TKSZ70"/>
    <s v="L000013816"/>
    <s v="L000013816"/>
    <s v="LFF (MDG-F)"/>
    <s v="2148TKSZ70"/>
    <m/>
    <b v="1"/>
    <x v="2"/>
    <x v="1"/>
    <d v="2025-03-18T18:14:29"/>
    <m/>
    <m/>
    <x v="1"/>
    <n v="273"/>
    <s v="Jayson Martinez"/>
    <e v="#REF!"/>
    <n v="916"/>
  </r>
  <r>
    <x v="118"/>
    <x v="0"/>
    <x v="2"/>
    <s v="CLFF_7210$$$2148TQSZ91"/>
    <s v="L000013816"/>
    <s v="L000013816"/>
    <s v="LFF (MDG-F)"/>
    <s v="2148TQSZ91"/>
    <m/>
    <b v="1"/>
    <x v="2"/>
    <x v="1"/>
    <d v="2025-03-18T18:14:29"/>
    <m/>
    <m/>
    <x v="1"/>
    <n v="273"/>
    <s v="Jayson Martinez"/>
    <e v="#REF!"/>
    <n v="917"/>
  </r>
  <r>
    <x v="118"/>
    <x v="0"/>
    <x v="2"/>
    <s v="CLFF_7210$$$2148TQSZ92"/>
    <s v="L000013816"/>
    <s v="L000013816"/>
    <s v="LFF (MDG-F)"/>
    <s v="2148TQSZ92"/>
    <m/>
    <b v="1"/>
    <x v="2"/>
    <x v="1"/>
    <d v="2025-03-18T18:14:29"/>
    <m/>
    <m/>
    <x v="1"/>
    <n v="273"/>
    <s v="Jayson Martinez"/>
    <e v="#REF!"/>
    <n v="918"/>
  </r>
  <r>
    <x v="119"/>
    <x v="0"/>
    <x v="2"/>
    <s v="PQUATRO_T000474DE0412000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  <n v="919"/>
  </r>
  <r>
    <x v="119"/>
    <x v="0"/>
    <x v="2"/>
    <s v="PNEXT_D300116212501000000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  <n v="920"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  <n v="921"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  <n v="922"/>
  </r>
  <r>
    <x v="122"/>
    <x v="0"/>
    <x v="2"/>
    <s v="CFLTFLE_1044PMTC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  <n v="923"/>
  </r>
  <r>
    <x v="123"/>
    <x v="0"/>
    <x v="2"/>
    <s v="CNOW_7210$$$0000010272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  <n v="924"/>
  </r>
  <r>
    <x v="124"/>
    <x v="0"/>
    <x v="2"/>
    <s v="CLFF_1000$$$US01OF0102"/>
    <s v="P000000656"/>
    <s v="P000000656"/>
    <s v="LFF (MDG-F)"/>
    <s v="US01OF0102"/>
    <m/>
    <b v="1"/>
    <x v="0"/>
    <x v="1"/>
    <d v="2025-03-21T13:38:07"/>
    <d v="2025-03-27T00:00:00"/>
    <d v="2025-03-27T00:00:00"/>
    <x v="0"/>
    <n v="4"/>
    <s v="Eivy Denine Cruz"/>
    <m/>
    <n v="925"/>
  </r>
  <r>
    <x v="124"/>
    <x v="0"/>
    <x v="2"/>
    <s v="CFLTFLE_1044PMNC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  <n v="926"/>
  </r>
  <r>
    <x v="124"/>
    <x v="0"/>
    <x v="2"/>
    <s v="CFLTFLE_1044PMSP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  <n v="927"/>
  </r>
  <r>
    <x v="124"/>
    <x v="0"/>
    <x v="2"/>
    <s v="CLFF_1000$$$CN90GM1271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  <n v="928"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  <n v="929"/>
  </r>
  <r>
    <x v="126"/>
    <x v="0"/>
    <x v="2"/>
    <s v="CORAERP_MMOR1945.RLLM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  <n v="930"/>
  </r>
  <r>
    <x v="126"/>
    <x v="0"/>
    <x v="2"/>
    <s v="CORAERP_MMOR1945.LLCZX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  <n v="931"/>
  </r>
  <r>
    <x v="126"/>
    <x v="0"/>
    <x v="2"/>
    <s v="CPHOENX_01010000602783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  <n v="932"/>
  </r>
  <r>
    <x v="127"/>
    <x v="0"/>
    <x v="2"/>
    <s v="CNOW_7210$$$0000015328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  <n v="933"/>
  </r>
  <r>
    <x v="127"/>
    <x v="0"/>
    <x v="2"/>
    <s v="CLFF_7210$$$1919TQSZ93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  <n v="934"/>
  </r>
  <r>
    <x v="127"/>
    <x v="0"/>
    <x v="2"/>
    <s v="CTEMPEU_1000FR10MPEST0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  <n v="935"/>
  </r>
  <r>
    <x v="127"/>
    <x v="0"/>
    <x v="2"/>
    <s v="CPHOENX_01010000040050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  <n v="936"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  <n v="937"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  <n v="938"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  <n v="939"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  <n v="940"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  <n v="941"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  <n v="942"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  <n v="943"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  <n v="944"/>
  </r>
  <r>
    <x v="129"/>
    <x v="0"/>
    <x v="2"/>
    <s v="CLFF_1000$$$DZ50GM1100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  <n v="945"/>
  </r>
  <r>
    <x v="129"/>
    <x v="0"/>
    <x v="2"/>
    <s v="CLFF_7210$$$2053OF0000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  <n v="946"/>
  </r>
  <r>
    <x v="130"/>
    <x v="0"/>
    <x v="2"/>
    <s v="CLFF_1000$$$DE20569502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  <n v="947"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  <n v="948"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  <n v="949"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  <n v="950"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  <n v="951"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  <n v="952"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  <n v="953"/>
  </r>
  <r>
    <x v="132"/>
    <x v="0"/>
    <x v="2"/>
    <s v="CNOW_7210$$$0000057774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  <n v="954"/>
  </r>
  <r>
    <x v="132"/>
    <x v="0"/>
    <x v="2"/>
    <s v="CNOW_7210$$$0000056973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  <n v="955"/>
  </r>
  <r>
    <x v="132"/>
    <x v="0"/>
    <x v="2"/>
    <s v="CNOW_7210$$$0000015962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  <n v="956"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7"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8"/>
  </r>
  <r>
    <x v="132"/>
    <x v="0"/>
    <x v="2"/>
    <s v="CNOW_7210$$$0000025514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  <n v="959"/>
  </r>
  <r>
    <x v="132"/>
    <x v="0"/>
    <x v="2"/>
    <s v="CNOW_7210$$$0000057214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0"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  <n v="961"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2"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  <n v="963"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  <n v="964"/>
  </r>
  <r>
    <x v="134"/>
    <x v="0"/>
    <x v="2"/>
    <s v="CLFF_VMCA$$$US10GM4058"/>
    <s v="G000000633"/>
    <s v="G000000633"/>
    <s v="LFF (MDG-F)"/>
    <s v="US10GM4058"/>
    <m/>
    <b v="1"/>
    <x v="0"/>
    <x v="2"/>
    <d v="2025-03-28T14:57:53"/>
    <d v="2025-04-04T00:00:00"/>
    <d v="2025-04-04T00:00:00"/>
    <x v="0"/>
    <n v="5"/>
    <s v="Virginia Passadore"/>
    <m/>
    <n v="965"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  <n v="966"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  <n v="967"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  <n v="968"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  <n v="969"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  <n v="970"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  <n v="971"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  <n v="972"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  <n v="973"/>
  </r>
  <r>
    <x v="142"/>
    <x v="0"/>
    <x v="2"/>
    <s v="PQUATRO_T000394DE0413001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  <n v="974"/>
  </r>
  <r>
    <x v="143"/>
    <x v="0"/>
    <x v="2"/>
    <s v="CFLTFLE_17710000000500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  <n v="975"/>
  </r>
  <r>
    <x v="144"/>
    <x v="0"/>
    <x v="2"/>
    <s v="CLFF_1000$$$CH50GIT032"/>
    <s v="G000001121"/>
    <s v="G000001121"/>
    <s v="LFF (MDG-F)"/>
    <s v="CH50GIT032"/>
    <m/>
    <b v="1"/>
    <x v="0"/>
    <x v="2"/>
    <d v="2025-03-31T17:05:02"/>
    <d v="2025-04-04T00:00:00"/>
    <d v="2025-04-04T00:00:00"/>
    <x v="0"/>
    <n v="4"/>
    <s v="Jay-R Lizardo"/>
    <m/>
    <n v="976"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  <n v="977"/>
  </r>
  <r>
    <x v="146"/>
    <x v="0"/>
    <x v="2"/>
    <s v="CNOW_7210$$$0000015395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  <n v="978"/>
  </r>
  <r>
    <x v="147"/>
    <x v="0"/>
    <x v="2"/>
    <s v="CLFF_1000$$$IT50C02000"/>
    <s v="H000000181"/>
    <s v="H000000181"/>
    <s v="LFF (MDG-F)"/>
    <s v="IT50C02000"/>
    <m/>
    <b v="1"/>
    <x v="1"/>
    <x v="2"/>
    <d v="2025-04-02T10:34:12"/>
    <d v="2025-04-04T00:00:00"/>
    <d v="2025-04-04T00:00:00"/>
    <x v="0"/>
    <n v="2"/>
    <s v="Frances Anne Brecia"/>
    <m/>
    <n v="979"/>
  </r>
  <r>
    <x v="147"/>
    <x v="0"/>
    <x v="2"/>
    <s v="CLFF_1000$$$IT50C02004"/>
    <s v="H000000181"/>
    <s v="H000000181"/>
    <s v="LFF (MDG-F)"/>
    <s v="IT50C02004"/>
    <m/>
    <b v="1"/>
    <x v="1"/>
    <x v="2"/>
    <d v="2025-04-02T10:34:12"/>
    <d v="2025-04-04T00:00:00"/>
    <d v="2025-04-04T00:00:00"/>
    <x v="0"/>
    <n v="2"/>
    <s v="Frances Anne Brecia"/>
    <m/>
    <n v="980"/>
  </r>
  <r>
    <x v="147"/>
    <x v="0"/>
    <x v="2"/>
    <s v="CLFF_1000$$$IT50C03005"/>
    <s v="H000000181"/>
    <s v="H000000181"/>
    <s v="LFF (MDG-F)"/>
    <s v="IT50C03005"/>
    <m/>
    <b v="1"/>
    <x v="1"/>
    <x v="2"/>
    <d v="2025-04-02T10:34:12"/>
    <d v="2025-04-04T00:00:00"/>
    <d v="2025-04-04T00:00:00"/>
    <x v="0"/>
    <n v="2"/>
    <s v="Frances Anne Brecia"/>
    <m/>
    <n v="981"/>
  </r>
  <r>
    <x v="147"/>
    <x v="0"/>
    <x v="2"/>
    <s v="CLFF_1000$$$IT50C03004"/>
    <s v="H000000181"/>
    <s v="H000000181"/>
    <s v="LFF (MDG-F)"/>
    <s v="IT50C03004"/>
    <m/>
    <b v="1"/>
    <x v="1"/>
    <x v="2"/>
    <d v="2025-04-02T10:34:12"/>
    <d v="2025-04-04T00:00:00"/>
    <d v="2025-04-04T00:00:00"/>
    <x v="0"/>
    <n v="2"/>
    <s v="Frances Anne Brecia"/>
    <m/>
    <n v="982"/>
  </r>
  <r>
    <x v="147"/>
    <x v="0"/>
    <x v="2"/>
    <s v="CLFF_1000$$$IT50C02009"/>
    <s v="H000000181"/>
    <s v="H000000181"/>
    <s v="LFF (MDG-F)"/>
    <s v="IT50C02009"/>
    <m/>
    <b v="1"/>
    <x v="1"/>
    <x v="2"/>
    <d v="2025-04-02T10:34:12"/>
    <d v="2025-04-04T00:00:00"/>
    <d v="2025-04-04T00:00:00"/>
    <x v="0"/>
    <n v="2"/>
    <s v="Frances Anne Brecia"/>
    <m/>
    <n v="983"/>
  </r>
  <r>
    <x v="147"/>
    <x v="0"/>
    <x v="2"/>
    <s v="CLFF_1000$$$IT50C02010"/>
    <s v="H000000181"/>
    <s v="H000000181"/>
    <s v="LFF (MDG-F)"/>
    <s v="IT50C02010"/>
    <m/>
    <b v="1"/>
    <x v="1"/>
    <x v="2"/>
    <d v="2025-04-02T10:34:12"/>
    <d v="2025-04-04T00:00:00"/>
    <d v="2025-04-04T00:00:00"/>
    <x v="0"/>
    <n v="2"/>
    <s v="Frances Anne Brecia"/>
    <m/>
    <n v="984"/>
  </r>
  <r>
    <x v="147"/>
    <x v="0"/>
    <x v="2"/>
    <s v="CLFF_1000$$$IT50C03007"/>
    <s v="H000000181"/>
    <s v="H000000181"/>
    <s v="LFF (MDG-F)"/>
    <s v="IT50C03007"/>
    <m/>
    <b v="1"/>
    <x v="1"/>
    <x v="2"/>
    <d v="2025-04-02T10:34:12"/>
    <d v="2025-04-04T00:00:00"/>
    <d v="2025-04-04T00:00:00"/>
    <x v="0"/>
    <n v="2"/>
    <s v="Frances Anne Brecia"/>
    <m/>
    <n v="985"/>
  </r>
  <r>
    <x v="147"/>
    <x v="0"/>
    <x v="2"/>
    <s v="CLFF_1000$$$IT50C02011"/>
    <s v="H000000181"/>
    <s v="H000000181"/>
    <s v="LFF (MDG-F)"/>
    <s v="IT50C02011"/>
    <m/>
    <b v="1"/>
    <x v="1"/>
    <x v="2"/>
    <d v="2025-04-02T10:34:12"/>
    <d v="2025-04-04T00:00:00"/>
    <d v="2025-04-04T00:00:00"/>
    <x v="0"/>
    <n v="2"/>
    <s v="Frances Anne Brecia"/>
    <m/>
    <n v="986"/>
  </r>
  <r>
    <x v="148"/>
    <x v="0"/>
    <x v="2"/>
    <s v="PNEXT_D300124212301000000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  <n v="987"/>
  </r>
  <r>
    <x v="148"/>
    <x v="0"/>
    <x v="2"/>
    <s v="PNEXT_D300125212301000000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  <n v="988"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  <n v="989"/>
  </r>
  <r>
    <x v="149"/>
    <x v="0"/>
    <x v="2"/>
    <s v="CNOW_7210$$$0000020215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  <n v="990"/>
  </r>
  <r>
    <x v="149"/>
    <x v="0"/>
    <x v="2"/>
    <s v="CLFF_7210$$$1937TNCZ90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  <n v="991"/>
  </r>
  <r>
    <x v="149"/>
    <x v="0"/>
    <x v="2"/>
    <s v="CNOW_7210$$$0000056143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  <n v="992"/>
  </r>
  <r>
    <x v="149"/>
    <x v="0"/>
    <x v="2"/>
    <s v="CNOW_7210$$$0000040048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  <n v="993"/>
  </r>
  <r>
    <x v="150"/>
    <x v="0"/>
    <x v="2"/>
    <s v="CORAERP_MMOR1975.2463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  <n v="994"/>
  </r>
  <r>
    <x v="150"/>
    <x v="0"/>
    <x v="2"/>
    <s v="CORAERP_MMOR1945.5106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5"/>
  </r>
  <r>
    <x v="150"/>
    <x v="0"/>
    <x v="2"/>
    <s v="CORAERP_MMOR1945.5148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6"/>
  </r>
  <r>
    <x v="150"/>
    <x v="0"/>
    <x v="2"/>
    <s v="CORAERP_MMOR1975.2609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  <n v="997"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  <n v="998"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  <n v="999"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  <n v="1000"/>
  </r>
  <r>
    <x v="153"/>
    <x v="0"/>
    <x v="2"/>
    <s v="CLFF_1000$$$DE10600470"/>
    <s v="G000000325"/>
    <s v="G000000325"/>
    <s v="LFF (MDG-F)"/>
    <s v="DE10600470"/>
    <m/>
    <b v="1"/>
    <x v="0"/>
    <x v="2"/>
    <d v="2025-04-03T11:07:44"/>
    <d v="2025-04-07T00:00:00"/>
    <d v="2025-04-07T00:00:00"/>
    <x v="0"/>
    <n v="2"/>
    <s v="Jay-R Lizardo"/>
    <m/>
    <n v="1001"/>
  </r>
  <r>
    <x v="153"/>
    <x v="0"/>
    <x v="2"/>
    <s v="CLFF_1000$$$DE10GIT705"/>
    <s v="G000001239"/>
    <s v="G000001239"/>
    <s v="LFF (MDG-F)"/>
    <s v="DE10GIT705"/>
    <m/>
    <b v="1"/>
    <x v="0"/>
    <x v="2"/>
    <d v="2025-04-03T11:07:44"/>
    <d v="2025-04-07T00:00:00"/>
    <d v="2025-04-07T00:00:00"/>
    <x v="0"/>
    <n v="2"/>
    <s v="Jay-R Lizardo"/>
    <m/>
    <n v="1002"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  <n v="1003"/>
  </r>
  <r>
    <x v="153"/>
    <x v="0"/>
    <x v="2"/>
    <s v="CLFF_7210$$$2123GIT261"/>
    <s v="G000001239"/>
    <s v="G000001239"/>
    <s v="LFF (MDG-F)"/>
    <s v="2123GIT261"/>
    <m/>
    <b v="1"/>
    <x v="0"/>
    <x v="2"/>
    <d v="2025-04-03T11:07:44"/>
    <d v="2025-04-07T00:00:00"/>
    <d v="2025-04-07T00:00:00"/>
    <x v="0"/>
    <n v="2"/>
    <s v="Jay-R Lizardo"/>
    <m/>
    <n v="1004"/>
  </r>
  <r>
    <x v="154"/>
    <x v="0"/>
    <x v="2"/>
    <s v="CSCALA_1025$GEFI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  <n v="1005"/>
  </r>
  <r>
    <x v="154"/>
    <x v="0"/>
    <x v="2"/>
    <s v="CSCALA_1025$GEPO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  <n v="1006"/>
  </r>
  <r>
    <x v="155"/>
    <x v="0"/>
    <x v="2"/>
    <s v="CORAERP_MMOR1945.LLCZ"/>
    <s v="L000013188"/>
    <s v="L000013188"/>
    <s v="Non-LFF"/>
    <s v=""/>
    <m/>
    <b v="1"/>
    <x v="2"/>
    <x v="2"/>
    <d v="2025-04-07T12:06:32"/>
    <d v="2025-04-10T00:00:00"/>
    <m/>
    <x v="1"/>
    <n v="259"/>
    <s v="Joan Rose Pena"/>
    <m/>
    <n v="1007"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59"/>
    <s v="Joan Rose Pena"/>
    <m/>
    <n v="1008"/>
  </r>
  <r>
    <x v="156"/>
    <x v="0"/>
    <x v="2"/>
    <s v="CSCALA_1022$IEF"/>
    <s v="G000000786"/>
    <s v="G000000786"/>
    <s v="Non-LFF"/>
    <s v=""/>
    <m/>
    <b v="1"/>
    <x v="0"/>
    <x v="2"/>
    <d v="2025-04-07T17:45:30"/>
    <d v="2025-04-11T00:00:00"/>
    <d v="2025-04-11T00:00:00"/>
    <x v="0"/>
    <n v="4"/>
    <s v="Jay-R Lizardo"/>
    <m/>
    <n v="1009"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  <n v="1010"/>
  </r>
  <r>
    <x v="157"/>
    <x v="0"/>
    <x v="2"/>
    <s v="CLFF_1000$$$DE10566400"/>
    <s v="G000000875"/>
    <s v="G000000875"/>
    <s v="LFF (MDG-F)"/>
    <s v="DE10566400"/>
    <m/>
    <b v="1"/>
    <x v="0"/>
    <x v="2"/>
    <d v="2025-04-07T20:57:33"/>
    <d v="2025-04-10T00:00:00"/>
    <d v="2025-04-10T00:00:00"/>
    <x v="0"/>
    <n v="3"/>
    <s v="Francesco Ricioppo"/>
    <m/>
    <n v="1011"/>
  </r>
  <r>
    <x v="157"/>
    <x v="0"/>
    <x v="2"/>
    <s v="CLFF_1000$$$DE10566910"/>
    <s v="G000000875"/>
    <s v="G000000875"/>
    <s v="LFF (MDG-F)"/>
    <s v="DE10566910"/>
    <m/>
    <b v="1"/>
    <x v="0"/>
    <x v="2"/>
    <d v="2025-04-07T20:57:33"/>
    <m/>
    <d v="2025-04-10T00:00:00"/>
    <x v="0"/>
    <n v="3"/>
    <s v="Francesco Ricioppo"/>
    <m/>
    <n v="1012"/>
  </r>
  <r>
    <x v="158"/>
    <x v="0"/>
    <x v="2"/>
    <s v="CFLTFLE_2276BX227601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  <n v="1013"/>
  </r>
  <r>
    <x v="159"/>
    <x v="0"/>
    <x v="2"/>
    <s v="CFLTFLE_22450000002743"/>
    <s v="L000011444"/>
    <s v="L000011444"/>
    <s v="Non-LFF"/>
    <s v=""/>
    <m/>
    <b v="1"/>
    <x v="2"/>
    <x v="2"/>
    <d v="2025-04-08T12:39:28"/>
    <m/>
    <d v="2025-04-11T00:00:00"/>
    <x v="0"/>
    <n v="3"/>
    <s v="Pilar Laurido"/>
    <e v="#REF!"/>
    <n v="1014"/>
  </r>
  <r>
    <x v="160"/>
    <x v="0"/>
    <x v="2"/>
    <s v="CFLTFLE_23940000000410"/>
    <s v="L000007871"/>
    <s v="L000007871"/>
    <s v="Non-LFF"/>
    <s v=""/>
    <m/>
    <b v="1"/>
    <x v="2"/>
    <x v="2"/>
    <d v="2025-04-08T12:39:28"/>
    <m/>
    <m/>
    <x v="1"/>
    <n v="258"/>
    <s v="Ruby Grace Garcia"/>
    <m/>
    <n v="1015"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58"/>
    <s v="Ruby Grace Garcia"/>
    <m/>
    <n v="1016"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58"/>
    <s v="Ruby Grace Garcia"/>
    <m/>
    <n v="1017"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  <n v="1018"/>
  </r>
  <r>
    <x v="162"/>
    <x v="0"/>
    <x v="2"/>
    <s v="CSCALA_1025$COMP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19"/>
  </r>
  <r>
    <x v="162"/>
    <x v="0"/>
    <x v="2"/>
    <s v="CSCALA_1025$COMP_A60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20"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  <n v="1021"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  <n v="1022"/>
  </r>
  <r>
    <x v="165"/>
    <x v="0"/>
    <x v="2"/>
    <s v="CFLTFLE_2394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3"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4"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5"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6"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7"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8"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9"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0"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1"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2"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3"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4"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5"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6"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7"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8"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9"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0"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1"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2"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3"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4"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5"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6"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7"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8"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9"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0"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1"/>
  </r>
  <r>
    <x v="166"/>
    <x v="0"/>
    <x v="2"/>
    <s v="CLFF_7210$$$2029C01022"/>
    <s v="L000013521"/>
    <s v="L000013521"/>
    <s v="LFF (MDG-F)"/>
    <s v="2029C01022"/>
    <m/>
    <b v="1"/>
    <x v="0"/>
    <x v="2"/>
    <d v="2025-04-09T22:59:51"/>
    <d v="2025-04-11T00:00:00"/>
    <d v="2025-04-11T00:00:00"/>
    <x v="0"/>
    <n v="2"/>
    <s v="Guillermo Goni"/>
    <m/>
    <n v="1052"/>
  </r>
  <r>
    <x v="167"/>
    <x v="0"/>
    <x v="2"/>
    <s v="PLEAN_X310101CN5015526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  <n v="1053"/>
  </r>
  <r>
    <x v="168"/>
    <x v="0"/>
    <x v="2"/>
    <s v="CNOW_7210$$$0000056258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  <n v="1054"/>
  </r>
  <r>
    <x v="168"/>
    <x v="0"/>
    <x v="2"/>
    <s v="CPHOENX_01010000681601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  <n v="1055"/>
  </r>
  <r>
    <x v="169"/>
    <x v="0"/>
    <x v="2"/>
    <s v="CLFF_1000$$$DE10N12380"/>
    <s v="P000000196"/>
    <s v="P000000196"/>
    <s v="LFF (MDG-F)"/>
    <s v="DE10N12380"/>
    <m/>
    <b v="1"/>
    <x v="0"/>
    <x v="2"/>
    <d v="2025-04-10T17:14:49"/>
    <d v="2025-04-21T00:00:00"/>
    <d v="2025-04-21T00:00:00"/>
    <x v="1"/>
    <n v="7"/>
    <s v="Gerhard Doeller"/>
    <m/>
    <n v="1056"/>
  </r>
  <r>
    <x v="169"/>
    <x v="0"/>
    <x v="2"/>
    <s v="CLFF_1000$$$DE10N12340"/>
    <s v="P000000196"/>
    <s v="P000000196"/>
    <s v="LFF (MDG-F)"/>
    <s v="DE10N12340"/>
    <m/>
    <b v="1"/>
    <x v="0"/>
    <x v="2"/>
    <d v="2025-04-10T17:14:49"/>
    <d v="2025-04-21T00:00:00"/>
    <d v="2025-04-21T00:00:00"/>
    <x v="1"/>
    <n v="7"/>
    <s v="Gerhard Doeller"/>
    <m/>
    <n v="1057"/>
  </r>
  <r>
    <x v="169"/>
    <x v="0"/>
    <x v="2"/>
    <s v="CLFF_1000$$$DE10N11170"/>
    <s v="P000000198"/>
    <s v="P000000198"/>
    <s v="LFF (MDG-F)"/>
    <s v="DE10N11170"/>
    <m/>
    <b v="1"/>
    <x v="0"/>
    <x v="2"/>
    <d v="2025-04-10T17:14:49"/>
    <d v="2025-04-21T00:00:00"/>
    <d v="2025-04-21T00:00:00"/>
    <x v="1"/>
    <n v="7"/>
    <s v="Gerhard Doeller"/>
    <m/>
    <n v="1058"/>
  </r>
  <r>
    <x v="169"/>
    <x v="0"/>
    <x v="2"/>
    <s v="CLFF_1000$$$DE10N11115"/>
    <s v="P000000198"/>
    <s v="P000000198"/>
    <s v="LFF (MDG-F)"/>
    <s v="DE10N11115"/>
    <m/>
    <b v="1"/>
    <x v="0"/>
    <x v="2"/>
    <d v="2025-04-10T17:14:49"/>
    <d v="2025-04-21T00:00:00"/>
    <d v="2025-04-21T00:00:00"/>
    <x v="1"/>
    <n v="7"/>
    <s v="Gerhard Doeller"/>
    <m/>
    <n v="1059"/>
  </r>
  <r>
    <x v="169"/>
    <x v="0"/>
    <x v="2"/>
    <s v="CLFF_1000$$$DE10N11181"/>
    <s v="P000000198"/>
    <s v="P000000198"/>
    <s v="LFF (MDG-F)"/>
    <s v="DE10N11181"/>
    <m/>
    <b v="1"/>
    <x v="0"/>
    <x v="2"/>
    <d v="2025-04-10T17:14:49"/>
    <d v="2025-04-21T00:00:00"/>
    <d v="2025-04-21T00:00:00"/>
    <x v="1"/>
    <n v="7"/>
    <s v="Gerhard Doeller"/>
    <m/>
    <n v="1060"/>
  </r>
  <r>
    <x v="169"/>
    <x v="0"/>
    <x v="2"/>
    <s v="CLFF_1000$$$DE10N11160"/>
    <s v="P000000198"/>
    <s v="P000000198"/>
    <s v="LFF (MDG-F)"/>
    <s v="DE10N11160"/>
    <m/>
    <b v="1"/>
    <x v="0"/>
    <x v="2"/>
    <d v="2025-04-10T17:14:49"/>
    <d v="2025-04-21T00:00:00"/>
    <d v="2025-04-21T00:00:00"/>
    <x v="1"/>
    <n v="7"/>
    <s v="Gerhard Doeller"/>
    <m/>
    <n v="1061"/>
  </r>
  <r>
    <x v="169"/>
    <x v="0"/>
    <x v="2"/>
    <s v="CLFF_1000$$$DE10N11180"/>
    <s v="P000000198"/>
    <s v="P000000198"/>
    <s v="LFF (MDG-F)"/>
    <s v="DE10N11180"/>
    <m/>
    <b v="1"/>
    <x v="0"/>
    <x v="2"/>
    <d v="2025-04-10T17:14:49"/>
    <d v="2025-04-21T00:00:00"/>
    <d v="2025-04-21T00:00:00"/>
    <x v="1"/>
    <n v="7"/>
    <s v="Gerhard Doeller"/>
    <m/>
    <n v="1062"/>
  </r>
  <r>
    <x v="169"/>
    <x v="0"/>
    <x v="2"/>
    <s v="CLFF_1000$$$DE10N11131"/>
    <s v="P000000198"/>
    <s v="P000000198"/>
    <s v="LFF (MDG-F)"/>
    <s v="DE10N11131"/>
    <m/>
    <b v="1"/>
    <x v="0"/>
    <x v="2"/>
    <d v="2025-04-10T17:14:49"/>
    <d v="2025-04-21T00:00:00"/>
    <d v="2025-04-21T00:00:00"/>
    <x v="1"/>
    <n v="7"/>
    <s v="Gerhard Doeller"/>
    <m/>
    <n v="1063"/>
  </r>
  <r>
    <x v="169"/>
    <x v="0"/>
    <x v="2"/>
    <s v="CLFF_1000$$$DE10N11116"/>
    <s v="P000000198"/>
    <s v="P000000198"/>
    <s v="LFF (MDG-F)"/>
    <s v="DE10N11116"/>
    <m/>
    <b v="1"/>
    <x v="0"/>
    <x v="2"/>
    <d v="2025-04-10T17:14:49"/>
    <d v="2025-04-21T00:00:00"/>
    <d v="2025-04-21T00:00:00"/>
    <x v="1"/>
    <n v="7"/>
    <s v="Gerhard Doeller"/>
    <m/>
    <n v="1064"/>
  </r>
  <r>
    <x v="169"/>
    <x v="0"/>
    <x v="2"/>
    <s v="CLFF_1000$$$DE10N12312"/>
    <s v="P000000198"/>
    <s v="P000000198"/>
    <s v="LFF (MDG-F)"/>
    <s v="DE10N12312"/>
    <m/>
    <b v="1"/>
    <x v="0"/>
    <x v="2"/>
    <d v="2025-04-10T17:14:49"/>
    <d v="2025-04-21T00:00:00"/>
    <d v="2025-04-21T00:00:00"/>
    <x v="1"/>
    <n v="7"/>
    <s v="Gerhard Doeller"/>
    <m/>
    <n v="1065"/>
  </r>
  <r>
    <x v="169"/>
    <x v="0"/>
    <x v="2"/>
    <s v="CLFF_1000$$$DE10N12313"/>
    <s v="P000000198"/>
    <s v="P000000198"/>
    <s v="LFF (MDG-F)"/>
    <s v="DE10N12313"/>
    <m/>
    <b v="1"/>
    <x v="0"/>
    <x v="2"/>
    <d v="2025-04-10T17:14:49"/>
    <d v="2025-04-21T00:00:00"/>
    <d v="2025-04-21T00:00:00"/>
    <x v="1"/>
    <n v="7"/>
    <s v="Gerhard Doeller"/>
    <m/>
    <n v="1066"/>
  </r>
  <r>
    <x v="169"/>
    <x v="0"/>
    <x v="2"/>
    <s v="CLFF_1000$$$DE10N12321"/>
    <s v="P000000197"/>
    <s v="P000000197"/>
    <s v="LFF (MDG-F)"/>
    <s v="DE10N12321"/>
    <m/>
    <b v="1"/>
    <x v="0"/>
    <x v="2"/>
    <d v="2025-04-10T17:14:49"/>
    <d v="2025-04-21T00:00:00"/>
    <d v="2025-04-21T00:00:00"/>
    <x v="1"/>
    <n v="7"/>
    <s v="Gerhard Doeller"/>
    <m/>
    <n v="1067"/>
  </r>
  <r>
    <x v="169"/>
    <x v="0"/>
    <x v="2"/>
    <s v="CLFF_1000$$$DE10N12323"/>
    <s v="P000000197"/>
    <s v="P000000197"/>
    <s v="LFF (MDG-F)"/>
    <s v="DE10N12323"/>
    <m/>
    <b v="1"/>
    <x v="0"/>
    <x v="2"/>
    <d v="2025-04-10T17:14:49"/>
    <d v="2025-04-21T00:00:00"/>
    <d v="2025-04-21T00:00:00"/>
    <x v="1"/>
    <n v="7"/>
    <s v="Gerhard Doeller"/>
    <m/>
    <n v="1068"/>
  </r>
  <r>
    <x v="169"/>
    <x v="0"/>
    <x v="2"/>
    <s v="CLFF_1000$$$DE10N12395"/>
    <s v="P000000197"/>
    <s v="P000000197"/>
    <s v="LFF (MDG-F)"/>
    <s v="DE10N12395"/>
    <m/>
    <b v="1"/>
    <x v="0"/>
    <x v="2"/>
    <d v="2025-04-10T17:14:49"/>
    <d v="2025-04-21T00:00:00"/>
    <d v="2025-04-21T00:00:00"/>
    <x v="1"/>
    <n v="7"/>
    <s v="Gerhard Doeller"/>
    <m/>
    <n v="1069"/>
  </r>
  <r>
    <x v="169"/>
    <x v="0"/>
    <x v="2"/>
    <s v="CLFF_1000$$$DE10N11195"/>
    <s v="P000000197"/>
    <s v="P000000197"/>
    <s v="LFF (MDG-F)"/>
    <s v="DE10N11195"/>
    <m/>
    <b v="1"/>
    <x v="0"/>
    <x v="2"/>
    <d v="2025-04-10T17:14:49"/>
    <d v="2025-04-21T00:00:00"/>
    <d v="2025-04-21T00:00:00"/>
    <x v="1"/>
    <n v="7"/>
    <s v="Gerhard Doeller"/>
    <m/>
    <n v="1070"/>
  </r>
  <r>
    <x v="170"/>
    <x v="0"/>
    <x v="2"/>
    <s v="CEMERAL_6401001086084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1"/>
  </r>
  <r>
    <x v="170"/>
    <x v="0"/>
    <x v="2"/>
    <s v="CEMERAL_6401001086085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2"/>
  </r>
  <r>
    <x v="170"/>
    <x v="0"/>
    <x v="2"/>
    <s v="CEMERAL_700061019903EQ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  <n v="1073"/>
  </r>
  <r>
    <x v="170"/>
    <x v="0"/>
    <x v="2"/>
    <s v="CEMERAL_70006101MS110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4"/>
  </r>
  <r>
    <x v="170"/>
    <x v="0"/>
    <x v="2"/>
    <s v="CEMERAL_7000650296144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5"/>
  </r>
  <r>
    <x v="170"/>
    <x v="0"/>
    <x v="2"/>
    <s v="CEMERAL_70007001581179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6"/>
  </r>
  <r>
    <x v="170"/>
    <x v="0"/>
    <x v="2"/>
    <s v="CLFF_1000$$$KE50C0FF11"/>
    <s v="L000005617"/>
    <s v="L000005617"/>
    <s v="LFF (MDG-F)"/>
    <s v="KE50C0FF11"/>
    <m/>
    <b v="1"/>
    <x v="2"/>
    <x v="2"/>
    <d v="2025-04-18T10:05:20"/>
    <d v="2025-04-22T00:00:00"/>
    <d v="2025-04-22T00:00:00"/>
    <x v="0"/>
    <n v="2"/>
    <s v="Ruby Grace Garcia"/>
    <m/>
    <n v="1077"/>
  </r>
  <r>
    <x v="170"/>
    <x v="0"/>
    <x v="2"/>
    <s v="CLFF_1000$$$KE50C0IM11"/>
    <s v="L000005617"/>
    <s v="L000005617"/>
    <s v="LFF (MDG-F)"/>
    <s v="KE50C0IM11"/>
    <m/>
    <b v="1"/>
    <x v="2"/>
    <x v="2"/>
    <d v="2025-04-18T10:05:20"/>
    <d v="2025-04-22T00:00:00"/>
    <d v="2025-04-22T00:00:00"/>
    <x v="0"/>
    <n v="2"/>
    <s v="Ruby Grace Garcia"/>
    <m/>
    <n v="1078"/>
  </r>
  <r>
    <x v="170"/>
    <x v="0"/>
    <x v="2"/>
    <s v="CLFF_7210$$$2029C00004"/>
    <s v="L000013183"/>
    <s v="L000013183"/>
    <s v="LFF (MDG-F)"/>
    <s v="2029C00004"/>
    <m/>
    <b v="1"/>
    <x v="2"/>
    <x v="2"/>
    <d v="2025-04-18T10:05:20"/>
    <d v="2025-04-22T00:00:00"/>
    <d v="2025-04-22T00:00:00"/>
    <x v="0"/>
    <n v="2"/>
    <s v="Ruby Grace Garcia"/>
    <m/>
    <n v="1079"/>
  </r>
  <r>
    <x v="170"/>
    <x v="0"/>
    <x v="2"/>
    <s v="CLFF_7210$$$2031C00005"/>
    <s v="L000013183"/>
    <s v="L000013183"/>
    <s v="LFF (MDG-F)"/>
    <s v="2031C00005"/>
    <m/>
    <b v="1"/>
    <x v="2"/>
    <x v="2"/>
    <d v="2025-04-18T10:05:20"/>
    <d v="2025-04-22T00:00:00"/>
    <d v="2025-04-22T00:00:00"/>
    <x v="0"/>
    <n v="2"/>
    <s v="Ruby Grace Garcia"/>
    <m/>
    <n v="1080"/>
  </r>
  <r>
    <x v="170"/>
    <x v="0"/>
    <x v="2"/>
    <s v="CLFF_7210$$$2034C00012"/>
    <s v="L000013183"/>
    <s v="L000013183"/>
    <s v="LFF (MDG-F)"/>
    <s v="2034C00012"/>
    <m/>
    <b v="1"/>
    <x v="2"/>
    <x v="2"/>
    <d v="2025-04-18T10:05:20"/>
    <d v="2025-04-22T00:00:00"/>
    <d v="2025-04-22T00:00:00"/>
    <x v="0"/>
    <n v="2"/>
    <s v="Ruby Grace Garcia"/>
    <m/>
    <n v="1081"/>
  </r>
  <r>
    <x v="170"/>
    <x v="0"/>
    <x v="2"/>
    <s v="CNOW_7210$$$0000000104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2"/>
  </r>
  <r>
    <x v="170"/>
    <x v="0"/>
    <x v="2"/>
    <s v="CNOW_7210$$$000000010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3"/>
  </r>
  <r>
    <x v="170"/>
    <x v="0"/>
    <x v="2"/>
    <s v="CNOW_7210$$$000000011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4"/>
  </r>
  <r>
    <x v="170"/>
    <x v="0"/>
    <x v="2"/>
    <s v="CNOW_7210$$$000000012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5"/>
  </r>
  <r>
    <x v="170"/>
    <x v="0"/>
    <x v="2"/>
    <s v="CNOW_7210$$$0000000136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6"/>
  </r>
  <r>
    <x v="170"/>
    <x v="0"/>
    <x v="2"/>
    <s v="CNOW_7210$$$000000013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7"/>
  </r>
  <r>
    <x v="170"/>
    <x v="0"/>
    <x v="2"/>
    <s v="CNOW_7210$$$0000000138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8"/>
  </r>
  <r>
    <x v="170"/>
    <x v="0"/>
    <x v="2"/>
    <s v="CNOW_7210$$$0000000139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9"/>
  </r>
  <r>
    <x v="170"/>
    <x v="0"/>
    <x v="2"/>
    <s v="CNOW_7210$$$000000014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0"/>
  </r>
  <r>
    <x v="170"/>
    <x v="0"/>
    <x v="2"/>
    <s v="CNOW_7210$$$0000000142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1"/>
  </r>
  <r>
    <x v="170"/>
    <x v="0"/>
    <x v="2"/>
    <s v="CNOW_7210$$$0000000143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  <n v="1092"/>
  </r>
  <r>
    <x v="170"/>
    <x v="0"/>
    <x v="2"/>
    <s v="CNOW_7210$$$0000000145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093"/>
  </r>
  <r>
    <x v="170"/>
    <x v="0"/>
    <x v="2"/>
    <s v="CNOW_7210$$$0000000247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094"/>
  </r>
  <r>
    <x v="170"/>
    <x v="0"/>
    <x v="2"/>
    <s v="CNOW_7210$$$000000067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5"/>
  </r>
  <r>
    <x v="170"/>
    <x v="0"/>
    <x v="2"/>
    <s v="CNOW_7210$$$0000020447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6"/>
  </r>
  <r>
    <x v="170"/>
    <x v="0"/>
    <x v="2"/>
    <s v="CNOW_7210$$$00002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7"/>
  </r>
  <r>
    <x v="170"/>
    <x v="0"/>
    <x v="2"/>
    <s v="CNOW_7210$$$00240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8"/>
  </r>
  <r>
    <x v="170"/>
    <x v="0"/>
    <x v="2"/>
    <s v="CORAERP_MMOR1917.N3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099"/>
  </r>
  <r>
    <x v="170"/>
    <x v="0"/>
    <x v="2"/>
    <s v="CORAERP_MMOR1917.N4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0"/>
  </r>
  <r>
    <x v="170"/>
    <x v="0"/>
    <x v="2"/>
    <s v="CORAERP_MMOR1945.512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01"/>
  </r>
  <r>
    <x v="170"/>
    <x v="0"/>
    <x v="2"/>
    <s v="CORAERP_MMOR194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2"/>
  </r>
  <r>
    <x v="170"/>
    <x v="0"/>
    <x v="2"/>
    <s v="CORAERP_MMOR194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03"/>
  </r>
  <r>
    <x v="170"/>
    <x v="0"/>
    <x v="2"/>
    <s v="CORAERP_MMOR1945.5963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04"/>
  </r>
  <r>
    <x v="170"/>
    <x v="0"/>
    <x v="2"/>
    <s v="CORAERP_MMOR1945.N3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5"/>
  </r>
  <r>
    <x v="170"/>
    <x v="0"/>
    <x v="2"/>
    <s v="CORAERP_MMOR1945.N3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6"/>
  </r>
  <r>
    <x v="170"/>
    <x v="0"/>
    <x v="2"/>
    <s v="CORAERP_MMOR1945.N4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7"/>
  </r>
  <r>
    <x v="170"/>
    <x v="0"/>
    <x v="2"/>
    <s v="CORAERP_MMOR1945.N4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8"/>
  </r>
  <r>
    <x v="170"/>
    <x v="0"/>
    <x v="2"/>
    <s v="CORAERP_MMOR197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9"/>
  </r>
  <r>
    <x v="170"/>
    <x v="0"/>
    <x v="2"/>
    <s v="CORAERP_MMOR197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0"/>
  </r>
  <r>
    <x v="170"/>
    <x v="0"/>
    <x v="2"/>
    <s v="CORAERP_MMOR1975.5963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  <n v="1111"/>
  </r>
  <r>
    <x v="170"/>
    <x v="0"/>
    <x v="2"/>
    <s v="CORAERP_MMOR1975.5971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  <n v="1112"/>
  </r>
  <r>
    <x v="170"/>
    <x v="0"/>
    <x v="2"/>
    <s v="CPHOENX_0101000064515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3"/>
  </r>
  <r>
    <x v="170"/>
    <x v="0"/>
    <x v="2"/>
    <s v="CPHOENX_0101000069962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4"/>
  </r>
  <r>
    <x v="170"/>
    <x v="0"/>
    <x v="2"/>
    <s v="CPHOENX_0101000087669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5"/>
  </r>
  <r>
    <x v="170"/>
    <x v="0"/>
    <x v="2"/>
    <s v="CPHOENX_0101000087669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6"/>
  </r>
  <r>
    <x v="170"/>
    <x v="0"/>
    <x v="2"/>
    <s v="CPHOENX_01010000876693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7"/>
  </r>
  <r>
    <x v="170"/>
    <x v="0"/>
    <x v="2"/>
    <s v="L000006956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8"/>
  </r>
  <r>
    <x v="170"/>
    <x v="0"/>
    <x v="2"/>
    <s v="L000006957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9"/>
  </r>
  <r>
    <x v="170"/>
    <x v="0"/>
    <x v="2"/>
    <s v="OL000009433_I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120"/>
  </r>
  <r>
    <x v="170"/>
    <x v="0"/>
    <x v="2"/>
    <s v="OL000009435_I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121"/>
  </r>
  <r>
    <x v="170"/>
    <x v="0"/>
    <x v="2"/>
    <s v="OL000012811_I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122"/>
  </r>
  <r>
    <x v="171"/>
    <x v="0"/>
    <x v="2"/>
    <s v="DP000004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3"/>
  </r>
  <r>
    <x v="171"/>
    <x v="0"/>
    <x v="2"/>
    <s v="DP000015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4"/>
  </r>
  <r>
    <x v="171"/>
    <x v="0"/>
    <x v="2"/>
    <s v="DP000017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5"/>
  </r>
  <r>
    <x v="171"/>
    <x v="0"/>
    <x v="2"/>
    <s v="DP000018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6"/>
  </r>
  <r>
    <x v="171"/>
    <x v="0"/>
    <x v="4"/>
    <s v="DP000009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7"/>
  </r>
  <r>
    <x v="171"/>
    <x v="0"/>
    <x v="4"/>
    <s v="DP000011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8"/>
  </r>
  <r>
    <x v="171"/>
    <x v="0"/>
    <x v="2"/>
    <s v="DP000013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9"/>
  </r>
  <r>
    <x v="171"/>
    <x v="0"/>
    <x v="2"/>
    <s v="DP000016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30"/>
  </r>
  <r>
    <x v="172"/>
    <x v="0"/>
    <x v="2"/>
    <s v="CLFF_7210$$$2123OF0027"/>
    <s v="G000001338"/>
    <s v="G000001338"/>
    <s v="LFF (MDG-F)"/>
    <s v="2123OF0027"/>
    <m/>
    <b v="1"/>
    <x v="0"/>
    <x v="2"/>
    <d v="2025-04-16T14:40:47"/>
    <d v="2025-04-23T00:00:00"/>
    <d v="2025-04-23T00:00:00"/>
    <x v="0"/>
    <n v="5"/>
    <s v="Jojeff Tagnong"/>
    <m/>
    <n v="1131"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2"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3"/>
  </r>
  <r>
    <x v="174"/>
    <x v="0"/>
    <x v="2"/>
    <s v="CEMERAL_70006302991902"/>
    <s v="G000001164"/>
    <s v="G000001164 "/>
    <s v="Non-LFF"/>
    <s v=""/>
    <m/>
    <b v="0"/>
    <x v="0"/>
    <x v="2"/>
    <d v="2025-04-15T18:20:43"/>
    <d v="2025-04-23T00:00:00"/>
    <d v="2025-04-23T00:00:00"/>
    <x v="1"/>
    <n v="6"/>
    <s v="Jojeff Tagnong"/>
    <m/>
    <n v="1134"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  <n v="1135"/>
  </r>
  <r>
    <x v="176"/>
    <x v="0"/>
    <x v="2"/>
    <s v="ITEMPEU_003300000069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  <n v="1136"/>
  </r>
  <r>
    <x v="176"/>
    <x v="0"/>
    <x v="2"/>
    <s v="CLFF_7210$$$2102TPSZ93"/>
    <s v="L000013788"/>
    <s v="L000013788"/>
    <s v="LFF (MDG-F)"/>
    <s v="2102TPSZ93"/>
    <m/>
    <b v="1"/>
    <x v="2"/>
    <x v="2"/>
    <d v="2025-04-21T10:40:46"/>
    <m/>
    <d v="2025-04-23T00:00:00"/>
    <x v="0"/>
    <n v="2"/>
    <s v="Joan Rose Pena"/>
    <e v="#REF!"/>
    <n v="1137"/>
  </r>
  <r>
    <x v="176"/>
    <x v="0"/>
    <x v="2"/>
    <s v="IPHOENX_000002414801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  <n v="1138"/>
  </r>
  <r>
    <x v="176"/>
    <x v="0"/>
    <x v="2"/>
    <s v="CORAERP_MMOR194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39"/>
  </r>
  <r>
    <x v="176"/>
    <x v="0"/>
    <x v="2"/>
    <s v="CORAERP_MMOR197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40"/>
  </r>
  <r>
    <x v="176"/>
    <x v="0"/>
    <x v="2"/>
    <s v="CPHOENX_01010000876697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  <n v="1141"/>
  </r>
  <r>
    <x v="176"/>
    <x v="0"/>
    <x v="2"/>
    <s v="CORAERP_MMOR1975.1044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2"/>
  </r>
  <r>
    <x v="176"/>
    <x v="0"/>
    <x v="2"/>
    <s v="CORAERP_MMOR1975.1108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3"/>
  </r>
  <r>
    <x v="176"/>
    <x v="0"/>
    <x v="2"/>
    <s v="CORAERP_MMOR1975.LLCZX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4"/>
  </r>
  <r>
    <x v="176"/>
    <x v="0"/>
    <x v="2"/>
    <s v="D30012600000000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  <n v="1145"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  <n v="1146"/>
  </r>
  <r>
    <x v="178"/>
    <x v="0"/>
    <x v="2"/>
    <s v="CLFF_1000$$$AE50R0GR11"/>
    <s v="H000000774"/>
    <s v="H000000774"/>
    <s v="LFF (MDG-F)"/>
    <s v="AE50R0GR11"/>
    <m/>
    <b v="1"/>
    <x v="1"/>
    <x v="2"/>
    <d v="2025-04-23T09:09:14"/>
    <d v="2025-04-25T00:00:00"/>
    <d v="2025-04-25T00:00:00"/>
    <x v="0"/>
    <n v="2"/>
    <s v="Erjo Miguel Tagle"/>
    <m/>
    <n v="1147"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8"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9"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50"/>
  </r>
  <r>
    <x v="179"/>
    <x v="0"/>
    <x v="2"/>
    <s v="CSCALA_1025$GEHR"/>
    <s v="G000000199"/>
    <s v="G000000199"/>
    <s v="Non-LFF"/>
    <s v=""/>
    <m/>
    <b v="1"/>
    <x v="0"/>
    <x v="2"/>
    <d v="2025-04-22T15:19:09"/>
    <m/>
    <m/>
    <x v="1"/>
    <n v="248"/>
    <s v="Jojeff Tagnong"/>
    <m/>
    <n v="1151"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  <n v="1152"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  <n v="1153"/>
  </r>
  <r>
    <x v="180"/>
    <x v="0"/>
    <x v="2"/>
    <s v="CPHOENX_01010000652050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  <n v="1154"/>
  </r>
  <r>
    <x v="180"/>
    <x v="0"/>
    <x v="2"/>
    <s v="CORAERP_MMOR194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5"/>
  </r>
  <r>
    <x v="180"/>
    <x v="0"/>
    <x v="2"/>
    <s v="CORAERP_MMOR194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6"/>
  </r>
  <r>
    <x v="180"/>
    <x v="0"/>
    <x v="2"/>
    <s v="CORAERP_MMOR194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57"/>
  </r>
  <r>
    <x v="180"/>
    <x v="0"/>
    <x v="2"/>
    <s v="CORAERP_MMOR197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8"/>
  </r>
  <r>
    <x v="180"/>
    <x v="0"/>
    <x v="2"/>
    <s v="CORAERP_MMOR197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9"/>
  </r>
  <r>
    <x v="180"/>
    <x v="0"/>
    <x v="2"/>
    <s v="CORAERP_MMOR197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60"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  <n v="1161"/>
  </r>
  <r>
    <x v="182"/>
    <x v="0"/>
    <x v="2"/>
    <s v="CLFF_1000$$$CH65R00020"/>
    <s v="H000000878"/>
    <s v="H000000878"/>
    <s v="LFF (MDG-F)"/>
    <s v="CH65R00020"/>
    <m/>
    <b v="1"/>
    <x v="1"/>
    <x v="2"/>
    <d v="2025-04-24T09:55:55"/>
    <d v="2025-04-29T00:00:00"/>
    <d v="2025-04-29T00:00:00"/>
    <x v="0"/>
    <n v="3"/>
    <s v="Erjo Miguel Tagle"/>
    <m/>
    <n v="1162"/>
  </r>
  <r>
    <x v="182"/>
    <x v="0"/>
    <x v="2"/>
    <s v="CLFF_1000$$$CH65R00048"/>
    <s v="H000000878"/>
    <s v="H000000878"/>
    <s v="LFF (MDG-F)"/>
    <s v="CH65R00048"/>
    <m/>
    <b v="1"/>
    <x v="1"/>
    <x v="2"/>
    <d v="2025-04-24T09:55:55"/>
    <d v="2025-04-29T00:00:00"/>
    <d v="2025-04-29T00:00:00"/>
    <x v="0"/>
    <n v="3"/>
    <s v="Erjo Miguel Tagle"/>
    <m/>
    <n v="1163"/>
  </r>
  <r>
    <x v="182"/>
    <x v="0"/>
    <x v="2"/>
    <s v="CLFF_1000$$$CH65R00050"/>
    <s v="H000000878"/>
    <s v="H000000878"/>
    <s v="LFF (MDG-F)"/>
    <s v="CH65R00050"/>
    <m/>
    <b v="1"/>
    <x v="1"/>
    <x v="2"/>
    <d v="2025-04-24T09:55:55"/>
    <d v="2025-04-29T00:00:00"/>
    <d v="2025-04-29T00:00:00"/>
    <x v="0"/>
    <n v="3"/>
    <s v="Erjo Miguel Tagle"/>
    <m/>
    <n v="1164"/>
  </r>
  <r>
    <x v="182"/>
    <x v="0"/>
    <x v="2"/>
    <s v="CLFF_1000$$$CH65R00052"/>
    <s v="H000000878"/>
    <s v="H000000878"/>
    <s v="LFF (MDG-F)"/>
    <s v="CH65R00052"/>
    <m/>
    <b v="1"/>
    <x v="1"/>
    <x v="2"/>
    <d v="2025-04-24T09:55:55"/>
    <d v="2025-04-29T00:00:00"/>
    <d v="2025-04-29T00:00:00"/>
    <x v="0"/>
    <n v="3"/>
    <s v="Erjo Miguel Tagle"/>
    <m/>
    <n v="1165"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  <n v="1166"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  <n v="1167"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  <n v="1168"/>
  </r>
  <r>
    <x v="185"/>
    <x v="0"/>
    <x v="2"/>
    <s v="CNOW_7210$$$0000052131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  <n v="1169"/>
  </r>
  <r>
    <x v="185"/>
    <x v="0"/>
    <x v="2"/>
    <s v="CNOW_AUS0$$$0000092060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  <n v="1170"/>
  </r>
  <r>
    <x v="185"/>
    <x v="0"/>
    <x v="2"/>
    <s v="CNOW_7210$$$00000010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1"/>
  </r>
  <r>
    <x v="185"/>
    <x v="0"/>
    <x v="2"/>
    <s v="CNOW_7210$$$00000011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2"/>
  </r>
  <r>
    <x v="186"/>
    <x v="0"/>
    <x v="2"/>
    <s v="CLFF_1000$$$DE20675106"/>
    <s v="G000000874"/>
    <s v="G000000874"/>
    <s v="LFF (MDG-F)"/>
    <s v="DE20675106"/>
    <m/>
    <b v="1"/>
    <x v="0"/>
    <x v="2"/>
    <d v="2025-04-29T11:12:40"/>
    <d v="2025-05-02T00:00:00"/>
    <d v="2025-05-02T00:00:00"/>
    <x v="0"/>
    <n v="3"/>
    <s v="Francesco Ricioppo"/>
    <m/>
    <n v="1173"/>
  </r>
  <r>
    <x v="187"/>
    <x v="0"/>
    <x v="2"/>
    <s v="CSCALA_1042$PMAD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  <n v="1174"/>
  </r>
  <r>
    <x v="188"/>
    <x v="0"/>
    <x v="2"/>
    <s v="CLFF_1000$$$CN50R03152"/>
    <s v="H000004391"/>
    <s v="H000004391"/>
    <s v="LFF (MDG-F)"/>
    <s v="CN50R03152"/>
    <m/>
    <b v="1"/>
    <x v="1"/>
    <x v="2"/>
    <d v="2025-05-02T08:57:03"/>
    <d v="2025-05-07T00:00:00"/>
    <d v="2025-05-07T00:00:00"/>
    <x v="0"/>
    <n v="3"/>
    <s v="Carlo Umali"/>
    <m/>
    <n v="1175"/>
  </r>
  <r>
    <x v="189"/>
    <x v="0"/>
    <x v="0"/>
    <s v="X.310282.CN50.23.303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6"/>
  </r>
  <r>
    <x v="189"/>
    <x v="0"/>
    <x v="0"/>
    <s v="X.310282.CN50.23.304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7"/>
  </r>
  <r>
    <x v="189"/>
    <x v="0"/>
    <x v="0"/>
    <s v="X.310282.CN50.20.305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8"/>
  </r>
  <r>
    <x v="189"/>
    <x v="0"/>
    <x v="0"/>
    <s v="X.310282.CN50.22.306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9"/>
  </r>
  <r>
    <x v="189"/>
    <x v="0"/>
    <x v="0"/>
    <s v="X.310303.CN50.42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0"/>
  </r>
  <r>
    <x v="189"/>
    <x v="0"/>
    <x v="0"/>
    <s v="X.310323.CN50.43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1"/>
  </r>
  <r>
    <x v="189"/>
    <x v="0"/>
    <x v="0"/>
    <s v="X.310283.CN50.43.302  "/>
    <s v="H000004393"/>
    <s v="H000004393"/>
    <s v="Non-LFF"/>
    <s v=""/>
    <m/>
    <b v="1"/>
    <x v="1"/>
    <x v="2"/>
    <d v="2025-05-02T08:54:11"/>
    <m/>
    <d v="2025-05-07T00:00:00"/>
    <x v="0"/>
    <n v="3"/>
    <s v="Carlo Umali"/>
    <e v="#REF!"/>
    <n v="1182"/>
  </r>
  <r>
    <x v="189"/>
    <x v="0"/>
    <x v="0"/>
    <s v="X.310332.CN50.20.301  "/>
    <s v="H000001505"/>
    <s v="H000001505"/>
    <s v="Non-LFF"/>
    <s v=""/>
    <m/>
    <b v="1"/>
    <x v="1"/>
    <x v="2"/>
    <d v="2025-05-02T08:54:11"/>
    <m/>
    <d v="2025-05-07T00:00:00"/>
    <x v="0"/>
    <n v="3"/>
    <s v="Carlo Umali"/>
    <e v="#REF!"/>
    <n v="1183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  <n v="1184"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  <n v="1185"/>
  </r>
  <r>
    <x v="191"/>
    <x v="0"/>
    <x v="2"/>
    <s v="CLFF_7210$$$2123GIT02F"/>
    <s v="G000000339"/>
    <s v="G000000339"/>
    <s v="LFF (MDG-F)"/>
    <s v="2123GIT02F"/>
    <m/>
    <b v="1"/>
    <x v="0"/>
    <x v="2"/>
    <d v="2025-05-05T10:27:28"/>
    <d v="2025-05-13T00:00:00"/>
    <d v="2025-05-13T00:00:00"/>
    <x v="1"/>
    <n v="6"/>
    <s v="Jay-R Lizardo"/>
    <m/>
    <n v="1186"/>
  </r>
  <r>
    <x v="191"/>
    <x v="0"/>
    <x v="2"/>
    <s v="CLFF_7210$$$2123GIT01F"/>
    <s v="G000000339"/>
    <s v="G000000339"/>
    <s v="LFF (MDG-F)"/>
    <s v="2123GIT01F"/>
    <m/>
    <b v="1"/>
    <x v="0"/>
    <x v="2"/>
    <d v="2025-05-05T10:27:28"/>
    <d v="2025-05-13T00:00:00"/>
    <d v="2025-05-13T00:00:00"/>
    <x v="1"/>
    <n v="6"/>
    <s v="Jay-R Lizardo"/>
    <m/>
    <n v="1187"/>
  </r>
  <r>
    <x v="191"/>
    <x v="0"/>
    <x v="2"/>
    <s v="CLFF_VMCA$$$US10GIT01F"/>
    <s v="G000000339"/>
    <s v="G000000339"/>
    <s v="LFF (MDG-F)"/>
    <s v="US10GIT01F"/>
    <m/>
    <b v="1"/>
    <x v="0"/>
    <x v="2"/>
    <d v="2025-05-05T10:27:28"/>
    <d v="2025-05-13T00:00:00"/>
    <d v="2025-05-13T00:00:00"/>
    <x v="1"/>
    <n v="6"/>
    <s v="Jay-R Lizardo"/>
    <m/>
    <n v="1188"/>
  </r>
  <r>
    <x v="192"/>
    <x v="0"/>
    <x v="2"/>
    <s v="CNOW_7210$$$0000058205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89"/>
  </r>
  <r>
    <x v="192"/>
    <x v="0"/>
    <x v="2"/>
    <s v="CNOW_7210$$$0000058208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90"/>
  </r>
  <r>
    <x v="193"/>
    <x v="0"/>
    <x v="2"/>
    <s v="CPHOENX_01010000652050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  <n v="1191"/>
  </r>
  <r>
    <x v="194"/>
    <x v="0"/>
    <x v="2"/>
    <s v="PLEAN_X31051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2"/>
  </r>
  <r>
    <x v="194"/>
    <x v="0"/>
    <x v="2"/>
    <s v="PLEAN_X31051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3"/>
  </r>
  <r>
    <x v="194"/>
    <x v="0"/>
    <x v="2"/>
    <s v="PLEAN_X31051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4"/>
  </r>
  <r>
    <x v="194"/>
    <x v="0"/>
    <x v="2"/>
    <s v="PLEAN_X310101SE5015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5"/>
  </r>
  <r>
    <x v="194"/>
    <x v="0"/>
    <x v="2"/>
    <s v="PLEAN_X3101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6"/>
  </r>
  <r>
    <x v="194"/>
    <x v="0"/>
    <x v="2"/>
    <s v="PLEAN_X3101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7"/>
  </r>
  <r>
    <x v="194"/>
    <x v="0"/>
    <x v="2"/>
    <s v="PLEAN_X3102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8"/>
  </r>
  <r>
    <x v="194"/>
    <x v="0"/>
    <x v="2"/>
    <s v="PLEAN_X3102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9"/>
  </r>
  <r>
    <x v="194"/>
    <x v="0"/>
    <x v="2"/>
    <s v="PLEAN_X31020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200"/>
  </r>
  <r>
    <x v="194"/>
    <x v="0"/>
    <x v="2"/>
    <s v="PLEAN_X31032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1"/>
  </r>
  <r>
    <x v="194"/>
    <x v="0"/>
    <x v="2"/>
    <s v="PLEAN_X310512FI502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2"/>
  </r>
  <r>
    <x v="194"/>
    <x v="0"/>
    <x v="2"/>
    <s v="PLEAN_X310512FI5022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3"/>
  </r>
  <r>
    <x v="194"/>
    <x v="0"/>
    <x v="2"/>
    <s v="PLEAN_X31051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4"/>
  </r>
  <r>
    <x v="194"/>
    <x v="0"/>
    <x v="2"/>
    <s v="PLEAN_X310101FI501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5"/>
  </r>
  <r>
    <x v="194"/>
    <x v="0"/>
    <x v="2"/>
    <s v="PLEAN_X310101FI501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6"/>
  </r>
  <r>
    <x v="194"/>
    <x v="0"/>
    <x v="2"/>
    <s v="PLEAN_X310101FI501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7"/>
  </r>
  <r>
    <x v="194"/>
    <x v="0"/>
    <x v="2"/>
    <s v="PLEAN_X310101FI5015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8"/>
  </r>
  <r>
    <x v="194"/>
    <x v="0"/>
    <x v="2"/>
    <s v="PLEAN_X31010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9"/>
  </r>
  <r>
    <x v="194"/>
    <x v="0"/>
    <x v="2"/>
    <s v="PLEAN_X3101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0"/>
  </r>
  <r>
    <x v="194"/>
    <x v="0"/>
    <x v="2"/>
    <s v="PLEAN_X3101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1"/>
  </r>
  <r>
    <x v="194"/>
    <x v="0"/>
    <x v="2"/>
    <s v="PLEAN_X3102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2"/>
  </r>
  <r>
    <x v="194"/>
    <x v="0"/>
    <x v="2"/>
    <s v="PLEAN_X3102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3"/>
  </r>
  <r>
    <x v="194"/>
    <x v="0"/>
    <x v="2"/>
    <s v="PLEAN_X31051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4"/>
  </r>
  <r>
    <x v="194"/>
    <x v="0"/>
    <x v="2"/>
    <s v="PLEAN_X310101DK501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5"/>
  </r>
  <r>
    <x v="194"/>
    <x v="0"/>
    <x v="2"/>
    <s v="PLEAN_X310101DK501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6"/>
  </r>
  <r>
    <x v="194"/>
    <x v="0"/>
    <x v="2"/>
    <s v="PLEAN_X31020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7"/>
  </r>
  <r>
    <x v="194"/>
    <x v="0"/>
    <x v="2"/>
    <s v="PLEAN_X310202DK502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8"/>
  </r>
  <r>
    <x v="194"/>
    <x v="0"/>
    <x v="2"/>
    <s v="PLEAN_X31051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19"/>
  </r>
  <r>
    <x v="194"/>
    <x v="0"/>
    <x v="2"/>
    <s v="PLEAN_X31051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0"/>
  </r>
  <r>
    <x v="194"/>
    <x v="0"/>
    <x v="2"/>
    <s v="PLEAN_X31051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1"/>
  </r>
  <r>
    <x v="194"/>
    <x v="0"/>
    <x v="2"/>
    <s v="ITEMPEU_009000002325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2"/>
  </r>
  <r>
    <x v="194"/>
    <x v="0"/>
    <x v="2"/>
    <s v="PLEAN_X3101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3"/>
  </r>
  <r>
    <x v="194"/>
    <x v="0"/>
    <x v="2"/>
    <s v="PLEAN_X31020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4"/>
  </r>
  <r>
    <x v="194"/>
    <x v="0"/>
    <x v="2"/>
    <s v="PLEAN_X31020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5"/>
  </r>
  <r>
    <x v="194"/>
    <x v="0"/>
    <x v="2"/>
    <s v="PLEAN_X3102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6"/>
  </r>
  <r>
    <x v="194"/>
    <x v="0"/>
    <x v="2"/>
    <s v="PLEAN_X31051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7"/>
  </r>
  <r>
    <x v="194"/>
    <x v="0"/>
    <x v="2"/>
    <s v="PLEAN_X31051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8"/>
  </r>
  <r>
    <x v="194"/>
    <x v="0"/>
    <x v="2"/>
    <s v="PLEAN_X31020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9"/>
  </r>
  <r>
    <x v="194"/>
    <x v="0"/>
    <x v="2"/>
    <s v="PLEAN_X31020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0"/>
  </r>
  <r>
    <x v="194"/>
    <x v="0"/>
    <x v="2"/>
    <s v="PLEAN_X310202EE5023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1"/>
  </r>
  <r>
    <x v="194"/>
    <x v="0"/>
    <x v="2"/>
    <s v="PLEAN_X310512LT5020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2"/>
  </r>
  <r>
    <x v="194"/>
    <x v="0"/>
    <x v="2"/>
    <s v="PLEAN_X310202LT5022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3"/>
  </r>
  <r>
    <x v="194"/>
    <x v="0"/>
    <x v="2"/>
    <s v="PLEAN_X310321LV5013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4"/>
  </r>
  <r>
    <x v="194"/>
    <x v="0"/>
    <x v="2"/>
    <s v="PLEAN_X31051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5"/>
  </r>
  <r>
    <x v="194"/>
    <x v="0"/>
    <x v="2"/>
    <s v="PLEAN_X310202LV5020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6"/>
  </r>
  <r>
    <x v="194"/>
    <x v="0"/>
    <x v="2"/>
    <s v="PLEAN_X31020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7"/>
  </r>
  <r>
    <x v="194"/>
    <x v="0"/>
    <x v="2"/>
    <s v="PLEAN_X3101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8"/>
  </r>
  <r>
    <x v="194"/>
    <x v="0"/>
    <x v="2"/>
    <s v="PLEAN_X3101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9"/>
  </r>
  <r>
    <x v="194"/>
    <x v="0"/>
    <x v="2"/>
    <s v="PLEAN_X310321AT5011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0"/>
  </r>
  <r>
    <x v="194"/>
    <x v="0"/>
    <x v="2"/>
    <s v="PLEAN_X31032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1"/>
  </r>
  <r>
    <x v="194"/>
    <x v="0"/>
    <x v="2"/>
    <s v="PLEAN_X31032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2"/>
  </r>
  <r>
    <x v="194"/>
    <x v="0"/>
    <x v="2"/>
    <s v="PLEAN_X31051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3"/>
  </r>
  <r>
    <x v="194"/>
    <x v="0"/>
    <x v="2"/>
    <s v="PLEAN_X31010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4"/>
  </r>
  <r>
    <x v="194"/>
    <x v="0"/>
    <x v="2"/>
    <s v="PLEAN_X31010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5"/>
  </r>
  <r>
    <x v="194"/>
    <x v="0"/>
    <x v="2"/>
    <s v="PLEAN_X3101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6"/>
  </r>
  <r>
    <x v="194"/>
    <x v="0"/>
    <x v="2"/>
    <s v="PLEAN_X310102AT5023201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7"/>
  </r>
  <r>
    <x v="194"/>
    <x v="0"/>
    <x v="2"/>
    <s v="PLEAN_X3102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8"/>
  </r>
  <r>
    <x v="194"/>
    <x v="0"/>
    <x v="2"/>
    <s v="PLEAN_X31032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9"/>
  </r>
  <r>
    <x v="194"/>
    <x v="0"/>
    <x v="2"/>
    <s v="PLEAN_X31032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0"/>
  </r>
  <r>
    <x v="194"/>
    <x v="0"/>
    <x v="2"/>
    <s v="PLEAN_X31032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1"/>
  </r>
  <r>
    <x v="194"/>
    <x v="0"/>
    <x v="2"/>
    <s v="PLEAN_X3103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2"/>
  </r>
  <r>
    <x v="194"/>
    <x v="0"/>
    <x v="2"/>
    <s v="PLEAN_X3103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3"/>
  </r>
  <r>
    <x v="194"/>
    <x v="0"/>
    <x v="2"/>
    <s v="PLEAN_X31033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4"/>
  </r>
  <r>
    <x v="194"/>
    <x v="0"/>
    <x v="2"/>
    <s v="PLEAN_X31033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5"/>
  </r>
  <r>
    <x v="194"/>
    <x v="0"/>
    <x v="2"/>
    <s v="PLEAN_X31033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6"/>
  </r>
  <r>
    <x v="194"/>
    <x v="0"/>
    <x v="2"/>
    <s v="PLEAN_X31032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7"/>
  </r>
  <r>
    <x v="194"/>
    <x v="0"/>
    <x v="2"/>
    <s v="PLEAN_X31032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8"/>
  </r>
  <r>
    <x v="194"/>
    <x v="0"/>
    <x v="2"/>
    <s v="PLEAN_X31032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9"/>
  </r>
  <r>
    <x v="194"/>
    <x v="0"/>
    <x v="2"/>
    <s v="PLEAN_X31032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0"/>
  </r>
  <r>
    <x v="194"/>
    <x v="0"/>
    <x v="2"/>
    <s v="PLEAN_X31032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1"/>
  </r>
  <r>
    <x v="194"/>
    <x v="0"/>
    <x v="2"/>
    <s v="PLEAN_X31032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2"/>
  </r>
  <r>
    <x v="194"/>
    <x v="0"/>
    <x v="2"/>
    <s v="PLEAN_X31032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3"/>
  </r>
  <r>
    <x v="194"/>
    <x v="0"/>
    <x v="2"/>
    <s v="PLEAN_X31032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4"/>
  </r>
  <r>
    <x v="194"/>
    <x v="0"/>
    <x v="2"/>
    <s v="PLEAN_X31051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5"/>
  </r>
  <r>
    <x v="194"/>
    <x v="0"/>
    <x v="2"/>
    <s v="PLEAN_X31051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6"/>
  </r>
  <r>
    <x v="194"/>
    <x v="0"/>
    <x v="2"/>
    <s v="PLEAN_X310512CZ502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7"/>
  </r>
  <r>
    <x v="194"/>
    <x v="0"/>
    <x v="2"/>
    <s v="PLEAN_X310512CZ5022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8"/>
  </r>
  <r>
    <x v="194"/>
    <x v="0"/>
    <x v="2"/>
    <s v="PLEAN_X31010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9"/>
  </r>
  <r>
    <x v="194"/>
    <x v="0"/>
    <x v="2"/>
    <s v="PLEAN_X31010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0"/>
  </r>
  <r>
    <x v="194"/>
    <x v="0"/>
    <x v="2"/>
    <s v="PLEAN_X310101CZ5013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1"/>
  </r>
  <r>
    <x v="194"/>
    <x v="0"/>
    <x v="2"/>
    <s v="PLEAN_X310101CZ5013204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2"/>
  </r>
  <r>
    <x v="194"/>
    <x v="0"/>
    <x v="2"/>
    <s v="PLEAN_X31010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3"/>
  </r>
  <r>
    <x v="194"/>
    <x v="0"/>
    <x v="2"/>
    <s v="PLEAN_X31010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4"/>
  </r>
  <r>
    <x v="194"/>
    <x v="0"/>
    <x v="2"/>
    <s v="PLEAN_X31010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5"/>
  </r>
  <r>
    <x v="194"/>
    <x v="0"/>
    <x v="2"/>
    <s v="PLEAN_X31010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6"/>
  </r>
  <r>
    <x v="194"/>
    <x v="0"/>
    <x v="2"/>
    <s v="PLEAN_X31010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7"/>
  </r>
  <r>
    <x v="194"/>
    <x v="0"/>
    <x v="2"/>
    <s v="PLEAN_X3101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8"/>
  </r>
  <r>
    <x v="194"/>
    <x v="0"/>
    <x v="2"/>
    <s v="PLEAN_X31010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9"/>
  </r>
  <r>
    <x v="194"/>
    <x v="0"/>
    <x v="2"/>
    <s v="PLEAN_X3101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0"/>
  </r>
  <r>
    <x v="194"/>
    <x v="0"/>
    <x v="2"/>
    <s v="PLEAN_X3102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1"/>
  </r>
  <r>
    <x v="194"/>
    <x v="0"/>
    <x v="2"/>
    <s v="PLEAN_X3102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2"/>
  </r>
  <r>
    <x v="194"/>
    <x v="0"/>
    <x v="2"/>
    <s v="PLEAN_X31032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3"/>
  </r>
  <r>
    <x v="194"/>
    <x v="0"/>
    <x v="2"/>
    <s v="PLEAN_X31033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4"/>
  </r>
  <r>
    <x v="194"/>
    <x v="0"/>
    <x v="2"/>
    <s v="PLEAN_X31033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5"/>
  </r>
  <r>
    <x v="194"/>
    <x v="0"/>
    <x v="2"/>
    <s v="PLEAN_X31033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6"/>
  </r>
  <r>
    <x v="194"/>
    <x v="0"/>
    <x v="2"/>
    <s v="PLEAN_X31033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7"/>
  </r>
  <r>
    <x v="194"/>
    <x v="0"/>
    <x v="2"/>
    <s v="PLEAN_X31033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8"/>
  </r>
  <r>
    <x v="194"/>
    <x v="0"/>
    <x v="2"/>
    <s v="PLEAN_X31033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9"/>
  </r>
  <r>
    <x v="194"/>
    <x v="0"/>
    <x v="2"/>
    <s v="PLEAN_X31033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0"/>
  </r>
  <r>
    <x v="194"/>
    <x v="0"/>
    <x v="2"/>
    <s v="PLEAN_X31033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1"/>
  </r>
  <r>
    <x v="194"/>
    <x v="0"/>
    <x v="2"/>
    <s v="PLEAN_X31033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2"/>
  </r>
  <r>
    <x v="195"/>
    <x v="0"/>
    <x v="2"/>
    <s v="CNOW_7210$$$0000051664"/>
    <s v="G000000145"/>
    <s v="G000000145 "/>
    <s v="Non-LFF"/>
    <s v=""/>
    <m/>
    <b v="0"/>
    <x v="0"/>
    <x v="2"/>
    <d v="2025-05-06T12:35:04"/>
    <d v="2025-05-13T00:00:00"/>
    <d v="2025-05-13T00:00:00"/>
    <x v="0"/>
    <n v="5"/>
    <s v="Jojeff Tagnong"/>
    <m/>
    <n v="1293"/>
  </r>
  <r>
    <x v="196"/>
    <x v="0"/>
    <x v="2"/>
    <s v="CFLTFLE_11030000000420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  <n v="1294"/>
  </r>
  <r>
    <x v="196"/>
    <x v="0"/>
    <x v="4"/>
    <s v="CLFF_VMCA$$$US20Z01000"/>
    <s v="P000001045"/>
    <s v="P000001045"/>
    <s v="LFF (MDG-F)"/>
    <s v="US20Z01000"/>
    <m/>
    <b v="1"/>
    <x v="0"/>
    <x v="2"/>
    <d v="2025-05-08T16:53:17"/>
    <m/>
    <d v="2025-05-13T00:00:00"/>
    <x v="0"/>
    <n v="3"/>
    <s v="Eivy Denine Cruz"/>
    <e v="#REF!"/>
    <n v="1295"/>
  </r>
  <r>
    <x v="197"/>
    <x v="0"/>
    <x v="2"/>
    <s v="CFLTFLE_1054ITIP1054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  <n v="1296"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  <n v="1297"/>
  </r>
  <r>
    <x v="199"/>
    <x v="0"/>
    <x v="2"/>
    <s v="PNEXT_CPRJ-13870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8"/>
  </r>
  <r>
    <x v="199"/>
    <x v="0"/>
    <x v="2"/>
    <s v="PNEXT_CPRJ-1387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9"/>
  </r>
  <r>
    <x v="199"/>
    <x v="0"/>
    <x v="2"/>
    <s v="PNEXT_CPRJ-1387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0"/>
  </r>
  <r>
    <x v="199"/>
    <x v="0"/>
    <x v="2"/>
    <s v="PNEXT_CPRJ-1387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1"/>
  </r>
  <r>
    <x v="199"/>
    <x v="0"/>
    <x v="2"/>
    <s v="PNEXT_CON_00011716TTO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2"/>
  </r>
  <r>
    <x v="199"/>
    <x v="0"/>
    <x v="2"/>
    <s v="PNEXT_CPRJ-982022001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3"/>
  </r>
  <r>
    <x v="199"/>
    <x v="0"/>
    <x v="2"/>
    <s v="PNEXT_CPRJ-982022001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4"/>
  </r>
  <r>
    <x v="199"/>
    <x v="0"/>
    <x v="2"/>
    <s v="PNEXT_CPRJ-982022001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5"/>
  </r>
  <r>
    <x v="199"/>
    <x v="0"/>
    <x v="2"/>
    <s v="PNEXT_CPRJ-9820220012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6"/>
  </r>
  <r>
    <x v="199"/>
    <x v="0"/>
    <x v="2"/>
    <s v="PNEXT_CPRJ-982022001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7"/>
  </r>
  <r>
    <x v="199"/>
    <x v="0"/>
    <x v="2"/>
    <s v="PNEXT_CPRJ-9820220012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8"/>
  </r>
  <r>
    <x v="199"/>
    <x v="0"/>
    <x v="2"/>
    <s v="PNEXT_CPRJ-9820220012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9"/>
  </r>
  <r>
    <x v="199"/>
    <x v="0"/>
    <x v="2"/>
    <s v="PNEXT_CPRJ-9820220012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0"/>
  </r>
  <r>
    <x v="199"/>
    <x v="0"/>
    <x v="2"/>
    <s v="PNEXT_CPRJ-9820220012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1"/>
  </r>
  <r>
    <x v="199"/>
    <x v="0"/>
    <x v="2"/>
    <s v="PNEXT_CPRJ-982022001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2"/>
  </r>
  <r>
    <x v="199"/>
    <x v="0"/>
    <x v="2"/>
    <s v="PNEXT_CPRJ-9820220013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3"/>
  </r>
  <r>
    <x v="199"/>
    <x v="0"/>
    <x v="2"/>
    <s v="PNEXT_CPRJ-9820230002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4"/>
  </r>
  <r>
    <x v="199"/>
    <x v="0"/>
    <x v="2"/>
    <s v="PNEXT_CPRJ-982023000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5"/>
  </r>
  <r>
    <x v="199"/>
    <x v="0"/>
    <x v="2"/>
    <s v="PNEXT_CPRJ-9820230002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6"/>
  </r>
  <r>
    <x v="199"/>
    <x v="0"/>
    <x v="2"/>
    <s v="PNEXT_CPRJ-9820230002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7"/>
  </r>
  <r>
    <x v="199"/>
    <x v="0"/>
    <x v="2"/>
    <s v="PNEXT_CPRJ-9820230002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8"/>
  </r>
  <r>
    <x v="199"/>
    <x v="0"/>
    <x v="2"/>
    <s v="PNEXT_CPRJ-9820230003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9"/>
  </r>
  <r>
    <x v="199"/>
    <x v="0"/>
    <x v="2"/>
    <s v="PNEXT_CPRJ-9820230006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0"/>
  </r>
  <r>
    <x v="199"/>
    <x v="0"/>
    <x v="2"/>
    <s v="PNEXT_CPRJ-9820230006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1"/>
  </r>
  <r>
    <x v="199"/>
    <x v="0"/>
    <x v="2"/>
    <s v="PNEXT_CPRJ-9820230006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2"/>
  </r>
  <r>
    <x v="199"/>
    <x v="0"/>
    <x v="2"/>
    <s v="PNEXT_CPRJ-9820230006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3"/>
  </r>
  <r>
    <x v="199"/>
    <x v="0"/>
    <x v="2"/>
    <s v="PNEXT_CPRJ-9820230006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4"/>
  </r>
  <r>
    <x v="199"/>
    <x v="0"/>
    <x v="2"/>
    <s v="PNEXT_CPRJ-982023000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5"/>
  </r>
  <r>
    <x v="199"/>
    <x v="0"/>
    <x v="2"/>
    <s v="PNEXT_CPRJ-9820230003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6"/>
  </r>
  <r>
    <x v="199"/>
    <x v="0"/>
    <x v="2"/>
    <s v="PNEXT_CPRJ-9820230004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7"/>
  </r>
  <r>
    <x v="199"/>
    <x v="0"/>
    <x v="2"/>
    <s v="PNEXT_CPRJ-9820230004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8"/>
  </r>
  <r>
    <x v="199"/>
    <x v="0"/>
    <x v="2"/>
    <s v="PNEXT_CPRJ-9820230004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9"/>
  </r>
  <r>
    <x v="199"/>
    <x v="0"/>
    <x v="2"/>
    <s v="PNEXT_CPRJ-9820230004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0"/>
  </r>
  <r>
    <x v="199"/>
    <x v="0"/>
    <x v="2"/>
    <s v="PNEXT_CPRJ-9820230005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1"/>
  </r>
  <r>
    <x v="199"/>
    <x v="0"/>
    <x v="2"/>
    <s v="PNEXT_CPRJ-9820230005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2"/>
  </r>
  <r>
    <x v="199"/>
    <x v="0"/>
    <x v="2"/>
    <s v="PNEXT_CPRJ-9820230006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3"/>
  </r>
  <r>
    <x v="200"/>
    <x v="0"/>
    <x v="2"/>
    <s v="ITEMPEU_003300000473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4"/>
  </r>
  <r>
    <x v="200"/>
    <x v="0"/>
    <x v="2"/>
    <s v="ITEMPEU_003300000474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5"/>
  </r>
  <r>
    <x v="200"/>
    <x v="0"/>
    <x v="2"/>
    <s v="ITEMPEU_003300000475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6"/>
  </r>
  <r>
    <x v="200"/>
    <x v="0"/>
    <x v="2"/>
    <s v="ITEMPEU_00390000018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7"/>
  </r>
  <r>
    <x v="200"/>
    <x v="0"/>
    <x v="2"/>
    <s v="ITEMPEU_003900000211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8"/>
  </r>
  <r>
    <x v="200"/>
    <x v="0"/>
    <x v="2"/>
    <s v="ITEMPEU_00390000021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9"/>
  </r>
  <r>
    <x v="200"/>
    <x v="0"/>
    <x v="2"/>
    <s v="ITEMPEU_00390000021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0"/>
  </r>
  <r>
    <x v="200"/>
    <x v="0"/>
    <x v="2"/>
    <s v="ITEMPEU_00390000022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1"/>
  </r>
  <r>
    <x v="200"/>
    <x v="0"/>
    <x v="2"/>
    <s v="ITEMPEU_00390000022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2"/>
  </r>
  <r>
    <x v="200"/>
    <x v="0"/>
    <x v="2"/>
    <s v="ITEMPEU_00390000022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3"/>
  </r>
  <r>
    <x v="200"/>
    <x v="0"/>
    <x v="2"/>
    <s v="ITEMPEU_00390000022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4"/>
  </r>
  <r>
    <x v="200"/>
    <x v="0"/>
    <x v="2"/>
    <s v="ITEMPEU_00390000022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5"/>
  </r>
  <r>
    <x v="200"/>
    <x v="0"/>
    <x v="2"/>
    <s v="ITEMPEU_00390000023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6"/>
  </r>
  <r>
    <x v="200"/>
    <x v="0"/>
    <x v="2"/>
    <s v="ITEMPEU_003900000235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7"/>
  </r>
  <r>
    <x v="200"/>
    <x v="0"/>
    <x v="2"/>
    <s v="ITEMPEU_00390000023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8"/>
  </r>
  <r>
    <x v="200"/>
    <x v="0"/>
    <x v="2"/>
    <s v="ITEMPEU_00390000023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9"/>
  </r>
  <r>
    <x v="200"/>
    <x v="0"/>
    <x v="2"/>
    <s v="ITEMPEU_00390000023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50"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  <n v="1351"/>
  </r>
  <r>
    <x v="202"/>
    <x v="0"/>
    <x v="2"/>
    <s v="CEMERAL_70006101MS3119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2"/>
  </r>
  <r>
    <x v="202"/>
    <x v="0"/>
    <x v="2"/>
    <s v="CEMERAL_70006101MS3216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53"/>
  </r>
  <r>
    <x v="202"/>
    <x v="0"/>
    <x v="2"/>
    <s v="CEMERAL_70006101STOMKT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54"/>
  </r>
  <r>
    <x v="202"/>
    <x v="0"/>
    <x v="2"/>
    <s v="CEMERAL_7000620399136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55"/>
  </r>
  <r>
    <x v="202"/>
    <x v="0"/>
    <x v="2"/>
    <s v="CEMERAL_700065020KAIST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  <n v="1356"/>
  </r>
  <r>
    <x v="202"/>
    <x v="0"/>
    <x v="2"/>
    <s v="CEMERAL_70006502993C17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57"/>
  </r>
  <r>
    <x v="202"/>
    <x v="0"/>
    <x v="2"/>
    <s v="CEMERAL_700070015812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8"/>
  </r>
  <r>
    <x v="202"/>
    <x v="0"/>
    <x v="2"/>
    <s v="CLFF_1000$$$DE10OF0003"/>
    <s v="L000011150"/>
    <s v="L000011150"/>
    <s v="LFF (MDG-F)"/>
    <s v="DE10OF0003"/>
    <m/>
    <b v="1"/>
    <x v="2"/>
    <x v="2"/>
    <d v="2025-05-13T03:27:57"/>
    <d v="2025-05-14T00:00:00"/>
    <d v="2025-05-14T00:00:00"/>
    <x v="0"/>
    <n v="1"/>
    <s v="Ruby Grace Garcia"/>
    <m/>
    <n v="1359"/>
  </r>
  <r>
    <x v="202"/>
    <x v="0"/>
    <x v="2"/>
    <s v="CLFF_7210$$$1756OF0001"/>
    <s v="L000012434"/>
    <s v="L000012434"/>
    <s v="LFF (MDG-F)"/>
    <s v="1756OF0001"/>
    <m/>
    <b v="1"/>
    <x v="2"/>
    <x v="2"/>
    <d v="2025-05-13T03:27:57"/>
    <d v="2025-05-14T00:00:00"/>
    <d v="2025-05-14T00:00:00"/>
    <x v="0"/>
    <n v="1"/>
    <s v="Ruby Grace Garcia"/>
    <m/>
    <n v="1360"/>
  </r>
  <r>
    <x v="202"/>
    <x v="0"/>
    <x v="2"/>
    <s v="CLFF_7210$$$1756OF0006"/>
    <s v="L000011146"/>
    <s v="L000011146"/>
    <s v="LFF (MDG-F)"/>
    <s v="1756OF0006"/>
    <m/>
    <b v="1"/>
    <x v="2"/>
    <x v="2"/>
    <d v="2025-05-13T03:27:57"/>
    <d v="2025-05-14T00:00:00"/>
    <d v="2025-05-14T00:00:00"/>
    <x v="0"/>
    <n v="1"/>
    <s v="Ruby Grace Garcia"/>
    <m/>
    <n v="1361"/>
  </r>
  <r>
    <x v="202"/>
    <x v="0"/>
    <x v="2"/>
    <s v="CLFF_7210$$$1756OF7061"/>
    <s v="L000011148"/>
    <s v="L000011148"/>
    <s v="LFF (MDG-F)"/>
    <s v="1756OF7061"/>
    <m/>
    <b v="1"/>
    <x v="2"/>
    <x v="2"/>
    <d v="2025-05-13T03:27:57"/>
    <d v="2025-05-14T00:00:00"/>
    <d v="2025-05-14T00:00:00"/>
    <x v="0"/>
    <n v="1"/>
    <s v="Ruby Grace Garcia"/>
    <m/>
    <n v="1362"/>
  </r>
  <r>
    <x v="202"/>
    <x v="0"/>
    <x v="2"/>
    <s v="CLFF_7210$$$1756OF7094"/>
    <s v="L000012995"/>
    <s v="L000012995"/>
    <s v="LFF (MDG-F)"/>
    <s v="1756OF7094"/>
    <m/>
    <b v="1"/>
    <x v="2"/>
    <x v="2"/>
    <d v="2025-05-13T03:27:57"/>
    <d v="2025-05-14T00:00:00"/>
    <d v="2025-05-14T00:00:00"/>
    <x v="0"/>
    <n v="1"/>
    <s v="Ruby Grace Garcia"/>
    <m/>
    <n v="1363"/>
  </r>
  <r>
    <x v="202"/>
    <x v="0"/>
    <x v="2"/>
    <s v="CLFF_7210$$$2148OF0261"/>
    <s v="L000011124"/>
    <s v="L000011124"/>
    <s v="LFF (MDG-F)"/>
    <s v="2148OF0261"/>
    <m/>
    <b v="1"/>
    <x v="2"/>
    <x v="2"/>
    <d v="2025-05-13T03:27:57"/>
    <d v="2025-05-14T00:00:00"/>
    <d v="2025-05-14T00:00:00"/>
    <x v="0"/>
    <n v="1"/>
    <s v="Ruby Grace Garcia"/>
    <m/>
    <n v="1364"/>
  </r>
  <r>
    <x v="202"/>
    <x v="0"/>
    <x v="2"/>
    <s v="CNOW_7210$$$0000000658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5"/>
  </r>
  <r>
    <x v="202"/>
    <x v="0"/>
    <x v="2"/>
    <s v="CNOW_7210$$$00000101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6"/>
  </r>
  <r>
    <x v="202"/>
    <x v="0"/>
    <x v="2"/>
    <s v="CNOW_7210$$$0000010335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67"/>
  </r>
  <r>
    <x v="202"/>
    <x v="0"/>
    <x v="2"/>
    <s v="CNOW_7210$$$00000104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68"/>
  </r>
  <r>
    <x v="202"/>
    <x v="0"/>
    <x v="2"/>
    <s v="CNOW_7210$$$0000010432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69"/>
  </r>
  <r>
    <x v="202"/>
    <x v="0"/>
    <x v="2"/>
    <s v="CNOW_7210$$$0000010445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0"/>
  </r>
  <r>
    <x v="202"/>
    <x v="0"/>
    <x v="2"/>
    <s v="CNOW_7210$$$0000010453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1"/>
  </r>
  <r>
    <x v="202"/>
    <x v="0"/>
    <x v="2"/>
    <s v="CNOW_7210$$$0000010479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2"/>
  </r>
  <r>
    <x v="202"/>
    <x v="0"/>
    <x v="2"/>
    <s v="CNOW_7210$$$0000020356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3"/>
  </r>
  <r>
    <x v="202"/>
    <x v="0"/>
    <x v="2"/>
    <s v="CNOW_7210$$$0000020414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4"/>
  </r>
  <r>
    <x v="202"/>
    <x v="0"/>
    <x v="2"/>
    <s v="CNOW_7210$$$0000021415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5"/>
  </r>
  <r>
    <x v="202"/>
    <x v="0"/>
    <x v="2"/>
    <s v="CNOW_7210$$$0000022408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  <n v="1376"/>
  </r>
  <r>
    <x v="202"/>
    <x v="0"/>
    <x v="2"/>
    <s v="CNOW_7210$$$0000023175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77"/>
  </r>
  <r>
    <x v="202"/>
    <x v="0"/>
    <x v="2"/>
    <s v="CNOW_7210$$$0000023467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78"/>
  </r>
  <r>
    <x v="202"/>
    <x v="0"/>
    <x v="2"/>
    <s v="CNOW_7210$$$0000040406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9"/>
  </r>
  <r>
    <x v="202"/>
    <x v="0"/>
    <x v="2"/>
    <s v="CNOW_7210$$$0000040407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0"/>
  </r>
  <r>
    <x v="202"/>
    <x v="0"/>
    <x v="2"/>
    <s v="CNOW_7210$$$0000057094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1"/>
  </r>
  <r>
    <x v="202"/>
    <x v="0"/>
    <x v="2"/>
    <s v="CNOW_7210$$$000026402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2"/>
  </r>
  <r>
    <x v="202"/>
    <x v="0"/>
    <x v="2"/>
    <s v="CNOW_AUS0$$$0000092047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83"/>
  </r>
  <r>
    <x v="202"/>
    <x v="0"/>
    <x v="2"/>
    <s v="CORAERP_MMOR194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84"/>
  </r>
  <r>
    <x v="202"/>
    <x v="0"/>
    <x v="2"/>
    <s v="CORAERP_MMOR194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5"/>
  </r>
  <r>
    <x v="202"/>
    <x v="0"/>
    <x v="2"/>
    <s v="CORAERP_MMOR194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6"/>
  </r>
  <r>
    <x v="202"/>
    <x v="0"/>
    <x v="2"/>
    <s v="CORAERP_MMOR194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7"/>
  </r>
  <r>
    <x v="202"/>
    <x v="0"/>
    <x v="2"/>
    <s v="CORAERP_MMOR194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88"/>
  </r>
  <r>
    <x v="202"/>
    <x v="0"/>
    <x v="2"/>
    <s v="CORAERP_MMOR194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89"/>
  </r>
  <r>
    <x v="202"/>
    <x v="0"/>
    <x v="2"/>
    <s v="CORAERP_MMOR197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90"/>
  </r>
  <r>
    <x v="202"/>
    <x v="0"/>
    <x v="2"/>
    <s v="CORAERP_MMOR1975.5611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391"/>
  </r>
  <r>
    <x v="202"/>
    <x v="0"/>
    <x v="2"/>
    <s v="CORAERP_MMOR197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2"/>
  </r>
  <r>
    <x v="202"/>
    <x v="0"/>
    <x v="2"/>
    <s v="CORAERP_MMOR1975.5632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93"/>
  </r>
  <r>
    <x v="202"/>
    <x v="0"/>
    <x v="2"/>
    <s v="CORAERP_MMOR1975.6042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94"/>
  </r>
  <r>
    <x v="202"/>
    <x v="0"/>
    <x v="2"/>
    <s v="CORAERP_MMOR1975.6726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395"/>
  </r>
  <r>
    <x v="202"/>
    <x v="0"/>
    <x v="2"/>
    <s v="CORAERP_MMOR197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6"/>
  </r>
  <r>
    <x v="202"/>
    <x v="0"/>
    <x v="2"/>
    <s v="CORAERP_MMOR1975.9479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97"/>
  </r>
  <r>
    <x v="202"/>
    <x v="0"/>
    <x v="2"/>
    <s v="CORAERP_MMOR1975.9501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398"/>
  </r>
  <r>
    <x v="202"/>
    <x v="0"/>
    <x v="2"/>
    <s v="CORAERP_MMOR1975.9509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99"/>
  </r>
  <r>
    <x v="202"/>
    <x v="0"/>
    <x v="2"/>
    <s v="CORAERP_MMOR1975.9517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400"/>
  </r>
  <r>
    <x v="202"/>
    <x v="0"/>
    <x v="2"/>
    <s v="CORAERP_MMOR1975.954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1"/>
  </r>
  <r>
    <x v="202"/>
    <x v="0"/>
    <x v="2"/>
    <s v="CORAERP_MMOR197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02"/>
  </r>
  <r>
    <x v="202"/>
    <x v="0"/>
    <x v="2"/>
    <s v="CORAERP_MMOR1975.9553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3"/>
  </r>
  <r>
    <x v="202"/>
    <x v="0"/>
    <x v="2"/>
    <s v="CORAERP_MMOR1975.9556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04"/>
  </r>
  <r>
    <x v="202"/>
    <x v="0"/>
    <x v="2"/>
    <s v="CORAERP_MMOR197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05"/>
  </r>
  <r>
    <x v="202"/>
    <x v="0"/>
    <x v="2"/>
    <s v="CORAERP_MMOR1975.9659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06"/>
  </r>
  <r>
    <x v="202"/>
    <x v="0"/>
    <x v="2"/>
    <s v="CORAERP_MMOR1975.9679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07"/>
  </r>
  <r>
    <x v="202"/>
    <x v="0"/>
    <x v="2"/>
    <s v="CORAERP_MMOR1975.9793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  <n v="1408"/>
  </r>
  <r>
    <x v="202"/>
    <x v="0"/>
    <x v="2"/>
    <s v="CORAERP_MMOR1975.9794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  <n v="1409"/>
  </r>
  <r>
    <x v="202"/>
    <x v="0"/>
    <x v="2"/>
    <s v="CORAERP_MMOR1975.9795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10"/>
  </r>
  <r>
    <x v="202"/>
    <x v="0"/>
    <x v="2"/>
    <s v="CORAERP_MMOR197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11"/>
  </r>
  <r>
    <x v="202"/>
    <x v="0"/>
    <x v="2"/>
    <s v="CORAERP_MMOR1975.9871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2"/>
  </r>
  <r>
    <x v="202"/>
    <x v="0"/>
    <x v="2"/>
    <s v="CPHOENX_01010000623501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3"/>
  </r>
  <r>
    <x v="202"/>
    <x v="0"/>
    <x v="2"/>
    <s v="CPHOENX_01010000623502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4"/>
  </r>
  <r>
    <x v="202"/>
    <x v="0"/>
    <x v="2"/>
    <s v="CPHOENX_01010000630700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415"/>
  </r>
  <r>
    <x v="202"/>
    <x v="0"/>
    <x v="2"/>
    <s v="CPHOENX_01010000636700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416"/>
  </r>
  <r>
    <x v="202"/>
    <x v="0"/>
    <x v="2"/>
    <s v="CPHOENX_01010000636710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7"/>
  </r>
  <r>
    <x v="202"/>
    <x v="0"/>
    <x v="2"/>
    <s v="CPHOENX_0101000066160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18"/>
  </r>
  <r>
    <x v="202"/>
    <x v="0"/>
    <x v="2"/>
    <s v="CPHOENX_01010000683000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19"/>
  </r>
  <r>
    <x v="202"/>
    <x v="0"/>
    <x v="2"/>
    <s v="CPHOENX_0101000069750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0"/>
  </r>
  <r>
    <x v="202"/>
    <x v="0"/>
    <x v="2"/>
    <s v="CPHOENX_0101000069755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1"/>
  </r>
  <r>
    <x v="202"/>
    <x v="0"/>
    <x v="2"/>
    <s v="CPHOENX_0101000069765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2"/>
  </r>
  <r>
    <x v="202"/>
    <x v="0"/>
    <x v="2"/>
    <s v="CPHOENX_0101000069776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3"/>
  </r>
  <r>
    <x v="202"/>
    <x v="0"/>
    <x v="2"/>
    <s v="CPHOENX_0101000069784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24"/>
  </r>
  <r>
    <x v="202"/>
    <x v="0"/>
    <x v="2"/>
    <s v="CPHOENX_01010000697860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425"/>
  </r>
  <r>
    <x v="202"/>
    <x v="0"/>
    <x v="2"/>
    <s v="CPHOENX_01010000697880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426"/>
  </r>
  <r>
    <x v="202"/>
    <x v="0"/>
    <x v="2"/>
    <s v="CTEMPEU_1000TR10ADK7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7"/>
  </r>
  <r>
    <x v="202"/>
    <x v="0"/>
    <x v="2"/>
    <s v="CTEMPLA_1000BR101100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8"/>
  </r>
  <r>
    <x v="202"/>
    <x v="0"/>
    <x v="4"/>
    <s v="FL000011147_IO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  <n v="1429"/>
  </r>
  <r>
    <x v="203"/>
    <x v="0"/>
    <x v="2"/>
    <s v="CLFF_7210$$$2123GM1021"/>
    <s v="G000001374"/>
    <s v="G000001374"/>
    <s v="LFF (MDG-F)"/>
    <s v="2123GM1021"/>
    <m/>
    <b v="1"/>
    <x v="0"/>
    <x v="2"/>
    <d v="2025-05-13T08:39:52"/>
    <d v="2025-05-13T00:00:00"/>
    <d v="2025-05-14T00:00:00"/>
    <x v="0"/>
    <n v="1"/>
    <s v="Jojeff Tagnong"/>
    <m/>
    <n v="1430"/>
  </r>
  <r>
    <x v="203"/>
    <x v="0"/>
    <x v="2"/>
    <s v="CLFF_7210$$$2123GMB010"/>
    <s v="G000001183"/>
    <s v="G000001183"/>
    <s v="LFF (MDG-F)"/>
    <s v="2123GMB010"/>
    <m/>
    <b v="1"/>
    <x v="0"/>
    <x v="2"/>
    <d v="2025-05-13T08:39:52"/>
    <d v="2025-05-14T00:00:00"/>
    <d v="2025-05-14T00:00:00"/>
    <x v="0"/>
    <n v="1"/>
    <s v="Jojeff Tagnong"/>
    <m/>
    <n v="1431"/>
  </r>
  <r>
    <x v="204"/>
    <x v="0"/>
    <x v="2"/>
    <s v="CLFF_1000$$$KE50C0FF10"/>
    <s v="L000008834"/>
    <s v="L000008834"/>
    <s v="LFF (MDG-F)"/>
    <s v="KE50C0FF10"/>
    <m/>
    <b v="1"/>
    <x v="2"/>
    <x v="2"/>
    <d v="2025-05-13T10:11:48"/>
    <d v="2025-05-14T00:00:00"/>
    <d v="2025-05-14T00:00:00"/>
    <x v="0"/>
    <n v="1"/>
    <s v="Ruby Grace Garcia"/>
    <m/>
    <n v="1432"/>
  </r>
  <r>
    <x v="205"/>
    <x v="0"/>
    <x v="2"/>
    <s v="CLFF_7210$$$2148TASA01"/>
    <s v="L000013816"/>
    <s v="L000013816"/>
    <s v="LFF (MDG-F)"/>
    <s v="2148TASA01"/>
    <m/>
    <b v="1"/>
    <x v="2"/>
    <x v="2"/>
    <d v="2025-05-13T10:11:48"/>
    <m/>
    <m/>
    <x v="1"/>
    <n v="233"/>
    <s v="Ruby Grace Garcia"/>
    <m/>
    <n v="1433"/>
  </r>
  <r>
    <x v="205"/>
    <x v="0"/>
    <x v="2"/>
    <s v="CLFF_7210$$$2148TASA99"/>
    <s v="L000013816"/>
    <s v="L000013816"/>
    <s v="LFF (MDG-F)"/>
    <s v="2148TASA99"/>
    <m/>
    <b v="1"/>
    <x v="2"/>
    <x v="2"/>
    <d v="2025-05-13T10:11:48"/>
    <m/>
    <m/>
    <x v="1"/>
    <n v="233"/>
    <s v="Ruby Grace Garcia"/>
    <m/>
    <n v="1434"/>
  </r>
  <r>
    <x v="205"/>
    <x v="0"/>
    <x v="2"/>
    <s v="CLFF_7210$$$2148TASB00"/>
    <s v="L000013816"/>
    <s v="L000013816"/>
    <s v="LFF (MDG-F)"/>
    <s v="2148TASB00"/>
    <m/>
    <b v="1"/>
    <x v="2"/>
    <x v="2"/>
    <d v="2025-05-13T10:11:48"/>
    <m/>
    <m/>
    <x v="1"/>
    <n v="233"/>
    <s v="Ruby Grace Garcia"/>
    <m/>
    <n v="1435"/>
  </r>
  <r>
    <x v="205"/>
    <x v="0"/>
    <x v="2"/>
    <s v="CLFF_7210$$$2148TASB01"/>
    <s v="L000013816"/>
    <s v="L000013816"/>
    <s v="LFF (MDG-F)"/>
    <s v="2148TASB01"/>
    <m/>
    <b v="1"/>
    <x v="2"/>
    <x v="2"/>
    <d v="2025-05-13T10:11:48"/>
    <m/>
    <m/>
    <x v="1"/>
    <n v="233"/>
    <s v="Ruby Grace Garcia"/>
    <m/>
    <n v="1436"/>
  </r>
  <r>
    <x v="205"/>
    <x v="0"/>
    <x v="2"/>
    <s v="CLFF_7210$$$2148TASB99"/>
    <s v="L000013816"/>
    <s v="L000013816"/>
    <s v="LFF (MDG-F)"/>
    <s v="2148TASB99"/>
    <m/>
    <b v="1"/>
    <x v="2"/>
    <x v="2"/>
    <d v="2025-05-13T10:11:48"/>
    <m/>
    <m/>
    <x v="1"/>
    <n v="233"/>
    <s v="Ruby Grace Garcia"/>
    <m/>
    <n v="1437"/>
  </r>
  <r>
    <x v="205"/>
    <x v="0"/>
    <x v="2"/>
    <s v="CLFF_7210$$$2148TBSZ20"/>
    <s v="L000013816"/>
    <s v="L000013816"/>
    <s v="LFF (MDG-F)"/>
    <s v="2148TBSZ20"/>
    <m/>
    <b v="1"/>
    <x v="2"/>
    <x v="2"/>
    <d v="2025-05-13T10:11:48"/>
    <m/>
    <m/>
    <x v="1"/>
    <n v="233"/>
    <s v="Ruby Grace Garcia"/>
    <m/>
    <n v="1438"/>
  </r>
  <r>
    <x v="205"/>
    <x v="0"/>
    <x v="2"/>
    <s v="CLFF_7210$$$2148TBSZ21"/>
    <s v="L000013816"/>
    <s v="L000013816"/>
    <s v="LFF (MDG-F)"/>
    <s v="2148TBSZ21"/>
    <m/>
    <b v="1"/>
    <x v="2"/>
    <x v="2"/>
    <d v="2025-05-13T10:11:48"/>
    <m/>
    <m/>
    <x v="1"/>
    <n v="233"/>
    <s v="Ruby Grace Garcia"/>
    <m/>
    <n v="1439"/>
  </r>
  <r>
    <x v="205"/>
    <x v="0"/>
    <x v="2"/>
    <s v="CLFF_7210$$$2148TFSZ64"/>
    <s v="L000013816"/>
    <s v="L000013816"/>
    <s v="LFF (MDG-F)"/>
    <s v="2148TFSZ64"/>
    <m/>
    <b v="1"/>
    <x v="2"/>
    <x v="2"/>
    <d v="2025-05-13T10:11:48"/>
    <m/>
    <m/>
    <x v="1"/>
    <n v="233"/>
    <s v="Ruby Grace Garcia"/>
    <m/>
    <n v="1440"/>
  </r>
  <r>
    <x v="205"/>
    <x v="0"/>
    <x v="2"/>
    <s v="CLFF_7210$$$2148TKSZ70"/>
    <s v="L000013816"/>
    <s v="L000013816"/>
    <s v="LFF (MDG-F)"/>
    <s v="2148TKSZ70"/>
    <m/>
    <b v="1"/>
    <x v="2"/>
    <x v="2"/>
    <d v="2025-05-13T10:11:48"/>
    <m/>
    <m/>
    <x v="1"/>
    <n v="233"/>
    <s v="Ruby Grace Garcia"/>
    <m/>
    <n v="1441"/>
  </r>
  <r>
    <x v="205"/>
    <x v="0"/>
    <x v="2"/>
    <s v="CLFF_7210$$$2148TQSZ91"/>
    <s v="L000013816"/>
    <s v="L000013816"/>
    <s v="LFF (MDG-F)"/>
    <s v="2148TQSZ91"/>
    <m/>
    <b v="1"/>
    <x v="2"/>
    <x v="2"/>
    <d v="2025-05-13T10:11:48"/>
    <m/>
    <m/>
    <x v="1"/>
    <n v="233"/>
    <s v="Ruby Grace Garcia"/>
    <m/>
    <n v="1442"/>
  </r>
  <r>
    <x v="205"/>
    <x v="0"/>
    <x v="2"/>
    <s v="CLFF_7210$$$2148TQSZ92"/>
    <s v="L000013816"/>
    <s v="L000013816"/>
    <s v="LFF (MDG-F)"/>
    <s v="2148TQSZ92"/>
    <m/>
    <b v="1"/>
    <x v="2"/>
    <x v="2"/>
    <d v="2025-05-13T10:11:48"/>
    <m/>
    <m/>
    <x v="1"/>
    <n v="233"/>
    <s v="Ruby Grace Garcia"/>
    <m/>
    <n v="1443"/>
  </r>
  <r>
    <x v="205"/>
    <x v="0"/>
    <x v="2"/>
    <s v="CLFF_7210$$$2148TCSZ30"/>
    <s v="L000013816"/>
    <s v="L000013816"/>
    <s v="LFF (MDG-F)"/>
    <s v="2148TCSZ30"/>
    <m/>
    <b v="1"/>
    <x v="2"/>
    <x v="2"/>
    <d v="2025-05-13T10:11:48"/>
    <m/>
    <m/>
    <x v="1"/>
    <n v="233"/>
    <s v="Ruby Grace Garcia"/>
    <m/>
    <n v="1444"/>
  </r>
  <r>
    <x v="205"/>
    <x v="0"/>
    <x v="2"/>
    <s v="CLFF_7210$$$2148TFSZ60"/>
    <s v="L000013816"/>
    <s v="L000013816"/>
    <s v="LFF (MDG-F)"/>
    <s v="2148TFSZ60"/>
    <m/>
    <b v="1"/>
    <x v="2"/>
    <x v="2"/>
    <d v="2025-05-13T10:11:48"/>
    <m/>
    <m/>
    <x v="1"/>
    <n v="233"/>
    <s v="Ruby Grace Garcia"/>
    <m/>
    <n v="1445"/>
  </r>
  <r>
    <x v="205"/>
    <x v="0"/>
    <x v="2"/>
    <s v="CLFF_7210$$$2148TFSZ61"/>
    <s v="L000013816"/>
    <s v="L000013816"/>
    <s v="LFF (MDG-F)"/>
    <s v="2148TFSZ61"/>
    <m/>
    <b v="1"/>
    <x v="2"/>
    <x v="2"/>
    <d v="2025-05-13T10:11:48"/>
    <m/>
    <m/>
    <x v="1"/>
    <n v="233"/>
    <s v="Ruby Grace Garcia"/>
    <m/>
    <n v="1446"/>
  </r>
  <r>
    <x v="205"/>
    <x v="0"/>
    <x v="2"/>
    <s v="CLFF_7210$$$2148TFSZ62"/>
    <s v="L000013816"/>
    <s v="L000013816"/>
    <s v="LFF (MDG-F)"/>
    <s v="2148TFSZ62"/>
    <m/>
    <b v="1"/>
    <x v="2"/>
    <x v="2"/>
    <d v="2025-05-13T10:11:48"/>
    <m/>
    <m/>
    <x v="1"/>
    <n v="233"/>
    <s v="Ruby Grace Garcia"/>
    <m/>
    <n v="1447"/>
  </r>
  <r>
    <x v="205"/>
    <x v="0"/>
    <x v="2"/>
    <s v="CLFF_7210$$$2148TFSZ63"/>
    <s v="L000013816"/>
    <s v="L000013816"/>
    <s v="LFF (MDG-F)"/>
    <s v="2148TFSZ63"/>
    <m/>
    <b v="1"/>
    <x v="2"/>
    <x v="2"/>
    <d v="2025-05-13T10:11:48"/>
    <m/>
    <m/>
    <x v="1"/>
    <n v="233"/>
    <s v="Ruby Grace Garcia"/>
    <m/>
    <n v="1448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33"/>
    <s v="Ruby Grace Garcia"/>
    <m/>
    <n v="1449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33"/>
    <s v="Ruby Grace Garcia"/>
    <m/>
    <n v="1450"/>
  </r>
  <r>
    <x v="205"/>
    <x v="0"/>
    <x v="2"/>
    <s v="FLFF_7210$$$2148TASA00_IO"/>
    <s v="L000013816"/>
    <s v="L000013816"/>
    <s v="LFF (MDG-F)"/>
    <s v="2148TASA00"/>
    <m/>
    <b v="1"/>
    <x v="2"/>
    <x v="2"/>
    <d v="2025-05-13T10:11:48"/>
    <m/>
    <m/>
    <x v="1"/>
    <n v="233"/>
    <s v="Ruby Grace Garcia"/>
    <m/>
    <n v="1451"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33"/>
    <s v="Ruby Grace Garcia"/>
    <m/>
    <n v="1452"/>
  </r>
  <r>
    <x v="206"/>
    <x v="0"/>
    <x v="2"/>
    <s v="CLFF_1000$$$DE04G0IT99"/>
    <s v="P000001273"/>
    <s v="P000001273"/>
    <s v="LFF (MDG-F)"/>
    <s v="DE04G0IT99"/>
    <m/>
    <b v="1"/>
    <x v="0"/>
    <x v="2"/>
    <d v="2025-05-13T10:11:48"/>
    <d v="2025-05-19T00:00:00"/>
    <d v="2025-05-19T00:00:00"/>
    <x v="0"/>
    <n v="4"/>
    <s v="Eivy Denine Cruz"/>
    <m/>
    <n v="1453"/>
  </r>
  <r>
    <x v="206"/>
    <x v="0"/>
    <x v="2"/>
    <s v="CLFF_1000$$$DE04O01001"/>
    <s v="P000001273"/>
    <s v="P000001273"/>
    <s v="LFF (MDG-F)"/>
    <s v="DE04O01001"/>
    <m/>
    <b v="1"/>
    <x v="0"/>
    <x v="2"/>
    <d v="2025-05-13T10:11:48"/>
    <d v="2025-05-19T00:00:00"/>
    <d v="2025-05-19T00:00:00"/>
    <x v="0"/>
    <n v="4"/>
    <s v="Eivy Denine Cruz"/>
    <m/>
    <n v="1454"/>
  </r>
  <r>
    <x v="206"/>
    <x v="0"/>
    <x v="2"/>
    <s v="CLFF_1000$$$DE04O01002"/>
    <s v="P000001273"/>
    <s v="P000001273"/>
    <s v="LFF (MDG-F)"/>
    <s v="DE04O01002"/>
    <m/>
    <b v="1"/>
    <x v="0"/>
    <x v="2"/>
    <d v="2025-05-13T10:11:48"/>
    <d v="2025-05-19T00:00:00"/>
    <d v="2025-05-19T00:00:00"/>
    <x v="0"/>
    <n v="4"/>
    <s v="Eivy Denine Cruz"/>
    <m/>
    <n v="1455"/>
  </r>
  <r>
    <x v="206"/>
    <x v="0"/>
    <x v="2"/>
    <s v="CLFF_1000$$$DE04Z03110"/>
    <s v="P000001268"/>
    <s v="P000001268"/>
    <s v="LFF (MDG-F)"/>
    <s v="DE04Z03110"/>
    <m/>
    <b v="1"/>
    <x v="0"/>
    <x v="2"/>
    <d v="2025-05-13T10:11:48"/>
    <d v="2025-05-19T00:00:00"/>
    <d v="2025-05-19T00:00:00"/>
    <x v="0"/>
    <n v="4"/>
    <s v="Eivy Denine Cruz"/>
    <m/>
    <n v="1456"/>
  </r>
  <r>
    <x v="206"/>
    <x v="0"/>
    <x v="2"/>
    <s v="CEMERAL_70007001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7"/>
  </r>
  <r>
    <x v="206"/>
    <x v="0"/>
    <x v="2"/>
    <s v="CFLTFLE_1044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8"/>
  </r>
  <r>
    <x v="206"/>
    <x v="0"/>
    <x v="2"/>
    <s v="CLFF_1000$$$CN01Z03105"/>
    <s v="P000001271"/>
    <s v="P000001271"/>
    <s v="LFF (MDG-F)"/>
    <s v="CN01Z03105"/>
    <m/>
    <b v="1"/>
    <x v="0"/>
    <x v="2"/>
    <d v="2025-05-13T10:11:48"/>
    <d v="2025-05-19T00:00:00"/>
    <d v="2025-05-19T00:00:00"/>
    <x v="0"/>
    <n v="4"/>
    <s v="Eivy Denine Cruz"/>
    <m/>
    <n v="1459"/>
  </r>
  <r>
    <x v="206"/>
    <x v="0"/>
    <x v="2"/>
    <s v="CLFF_1000$$$DE04Z03108"/>
    <s v="P000001271"/>
    <s v="P000001271"/>
    <s v="LFF (MDG-F)"/>
    <s v="DE04Z03108"/>
    <m/>
    <b v="1"/>
    <x v="0"/>
    <x v="2"/>
    <d v="2025-05-13T10:11:48"/>
    <d v="2025-05-19T00:00:00"/>
    <d v="2025-05-19T00:00:00"/>
    <x v="0"/>
    <n v="4"/>
    <s v="Eivy Denine Cruz"/>
    <m/>
    <n v="1460"/>
  </r>
  <r>
    <x v="206"/>
    <x v="0"/>
    <x v="2"/>
    <s v="CLFF_1000$$$DE10Z03113"/>
    <s v="P000001271"/>
    <s v="P000001271"/>
    <s v="LFF (MDG-F)"/>
    <s v="DE10Z03113"/>
    <m/>
    <b v="1"/>
    <x v="0"/>
    <x v="2"/>
    <d v="2025-05-13T10:11:48"/>
    <d v="2025-05-19T00:00:00"/>
    <d v="2025-05-19T00:00:00"/>
    <x v="0"/>
    <n v="4"/>
    <s v="Eivy Denine Cruz"/>
    <m/>
    <n v="1461"/>
  </r>
  <r>
    <x v="206"/>
    <x v="0"/>
    <x v="2"/>
    <s v="CLFF_1000$$$IN01Z03101"/>
    <s v="P000001271"/>
    <s v="P000001271"/>
    <s v="LFF (MDG-F)"/>
    <s v="IN01Z03101"/>
    <m/>
    <b v="1"/>
    <x v="0"/>
    <x v="2"/>
    <d v="2025-05-13T10:11:48"/>
    <d v="2025-05-19T00:00:00"/>
    <d v="2025-05-19T00:00:00"/>
    <x v="0"/>
    <n v="4"/>
    <s v="Eivy Denine Cruz"/>
    <m/>
    <n v="1462"/>
  </r>
  <r>
    <x v="206"/>
    <x v="0"/>
    <x v="2"/>
    <s v="CLFF_1000$$$JP01Z03103"/>
    <s v="P000001271"/>
    <s v="P000001271"/>
    <s v="LFF (MDG-F)"/>
    <s v="JP01Z03103"/>
    <m/>
    <b v="1"/>
    <x v="0"/>
    <x v="2"/>
    <d v="2025-05-13T10:11:48"/>
    <d v="2025-05-19T00:00:00"/>
    <d v="2025-05-19T00:00:00"/>
    <x v="0"/>
    <n v="4"/>
    <s v="Eivy Denine Cruz"/>
    <m/>
    <n v="1463"/>
  </r>
  <r>
    <x v="206"/>
    <x v="0"/>
    <x v="2"/>
    <s v="CLFF_1000$$$US01Z03107"/>
    <s v="P000001271"/>
    <s v="P000001271"/>
    <s v="LFF (MDG-F)"/>
    <s v="US01Z03107"/>
    <m/>
    <b v="1"/>
    <x v="0"/>
    <x v="2"/>
    <d v="2025-05-13T10:11:48"/>
    <d v="2025-05-19T00:00:00"/>
    <d v="2025-05-19T00:00:00"/>
    <x v="0"/>
    <n v="4"/>
    <s v="Eivy Denine Cruz"/>
    <m/>
    <n v="1464"/>
  </r>
  <r>
    <x v="206"/>
    <x v="0"/>
    <x v="2"/>
    <s v="CLFF_KR00$$$KR03Z03104"/>
    <s v="P000001271"/>
    <s v="P000001271"/>
    <s v="LFF (MDG-F)"/>
    <s v="KR03Z03104"/>
    <m/>
    <b v="1"/>
    <x v="0"/>
    <x v="2"/>
    <d v="2025-05-13T10:11:48"/>
    <d v="2025-05-19T00:00:00"/>
    <d v="2025-05-19T00:00:00"/>
    <x v="0"/>
    <n v="4"/>
    <s v="Eivy Denine Cruz"/>
    <m/>
    <n v="1465"/>
  </r>
  <r>
    <x v="206"/>
    <x v="0"/>
    <x v="2"/>
    <s v="CLFF_VMCA$$$US10Z03102"/>
    <s v="P000001271"/>
    <s v="P000001271"/>
    <s v="LFF (MDG-F)"/>
    <s v="US10Z03102"/>
    <m/>
    <b v="1"/>
    <x v="0"/>
    <x v="2"/>
    <d v="2025-05-13T10:11:48"/>
    <d v="2025-05-19T00:00:00"/>
    <d v="2025-05-19T00:00:00"/>
    <x v="0"/>
    <n v="4"/>
    <s v="Eivy Denine Cruz"/>
    <m/>
    <n v="1466"/>
  </r>
  <r>
    <x v="206"/>
    <x v="0"/>
    <x v="2"/>
    <s v="CPHOENX_010191820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7"/>
  </r>
  <r>
    <x v="206"/>
    <x v="0"/>
    <x v="2"/>
    <s v="CSCALA_1042$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8"/>
  </r>
  <r>
    <x v="206"/>
    <x v="0"/>
    <x v="2"/>
    <s v="CTEMPEU_1000BE40Z03001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9"/>
  </r>
  <r>
    <x v="206"/>
    <x v="0"/>
    <x v="2"/>
    <s v="CTEMPEU_1000ES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0"/>
  </r>
  <r>
    <x v="206"/>
    <x v="0"/>
    <x v="2"/>
    <s v="CTEMPEU_1000F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1"/>
  </r>
  <r>
    <x v="206"/>
    <x v="0"/>
    <x v="2"/>
    <s v="CTEMPEU_1000NL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2"/>
  </r>
  <r>
    <x v="206"/>
    <x v="0"/>
    <x v="2"/>
    <s v="CTEMPEU_1000PL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3"/>
  </r>
  <r>
    <x v="206"/>
    <x v="0"/>
    <x v="2"/>
    <s v="CTEMPLA_1000B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4"/>
  </r>
  <r>
    <x v="206"/>
    <x v="0"/>
    <x v="2"/>
    <s v="CTEMPLA_1000MX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5"/>
  </r>
  <r>
    <x v="207"/>
    <x v="0"/>
    <x v="2"/>
    <s v="CLFF_1000$$$AE50GCO220"/>
    <s v="G000001361"/>
    <s v="G000001361"/>
    <s v="LFF (MDG-F)"/>
    <s v="AE50GCO220"/>
    <m/>
    <b v="1"/>
    <x v="0"/>
    <x v="2"/>
    <d v="2025-05-14T08:13:01"/>
    <d v="2025-05-15T00:00:00"/>
    <d v="2025-05-15T00:00:00"/>
    <x v="0"/>
    <n v="1"/>
    <s v="Jojeff Tagnong"/>
    <m/>
    <n v="1476"/>
  </r>
  <r>
    <x v="207"/>
    <x v="0"/>
    <x v="2"/>
    <s v="CLFF_1000$$$CN90GMK003"/>
    <s v="G000001362"/>
    <s v="G000001362"/>
    <s v="LFF (MDG-F)"/>
    <s v="CN90GMK003"/>
    <m/>
    <b v="1"/>
    <x v="0"/>
    <x v="2"/>
    <d v="2025-05-14T08:13:01"/>
    <d v="2025-05-15T00:00:00"/>
    <d v="2025-05-15T00:00:00"/>
    <x v="0"/>
    <n v="1"/>
    <s v="Jojeff Tagnong"/>
    <m/>
    <n v="1477"/>
  </r>
  <r>
    <x v="207"/>
    <x v="0"/>
    <x v="2"/>
    <s v="CLFF_1000$$$DE10624905"/>
    <s v="G000001366"/>
    <s v="G000001366"/>
    <s v="LFF (MDG-F)"/>
    <s v="DE10624905"/>
    <m/>
    <b v="1"/>
    <x v="0"/>
    <x v="2"/>
    <d v="2025-05-14T08:13:01"/>
    <d v="2025-05-15T00:00:00"/>
    <d v="2025-05-15T00:00:00"/>
    <x v="0"/>
    <n v="1"/>
    <s v="Jojeff Tagnong"/>
    <m/>
    <n v="1478"/>
  </r>
  <r>
    <x v="207"/>
    <x v="0"/>
    <x v="2"/>
    <s v="CLFF_1000$$$DE10624906"/>
    <s v="G000001366"/>
    <s v="G000001366"/>
    <s v="LFF (MDG-F)"/>
    <s v="DE10624906"/>
    <m/>
    <b v="1"/>
    <x v="0"/>
    <x v="2"/>
    <d v="2025-05-14T08:13:01"/>
    <d v="2025-05-15T00:00:00"/>
    <d v="2025-05-15T00:00:00"/>
    <x v="0"/>
    <n v="1"/>
    <s v="Jojeff Tagnong"/>
    <m/>
    <n v="1479"/>
  </r>
  <r>
    <x v="207"/>
    <x v="0"/>
    <x v="2"/>
    <s v="CLFF_1000$$$DE10GM1057"/>
    <s v="G000001362"/>
    <s v="G000001362"/>
    <s v="LFF (MDG-F)"/>
    <s v="DE10GM1057"/>
    <m/>
    <b v="1"/>
    <x v="0"/>
    <x v="2"/>
    <d v="2025-05-14T08:13:01"/>
    <d v="2025-05-15T00:00:00"/>
    <d v="2025-05-15T00:00:00"/>
    <x v="0"/>
    <n v="1"/>
    <s v="Jojeff Tagnong"/>
    <m/>
    <n v="1480"/>
  </r>
  <r>
    <x v="207"/>
    <x v="0"/>
    <x v="2"/>
    <s v="CLFF_1000$$$DE10GMK003"/>
    <s v="G000001364"/>
    <s v="G000001364"/>
    <s v="LFF (MDG-F)"/>
    <s v="DE10GMK003"/>
    <m/>
    <b v="1"/>
    <x v="0"/>
    <x v="2"/>
    <d v="2025-05-14T08:13:01"/>
    <d v="2025-05-15T00:00:00"/>
    <d v="2025-05-15T00:00:00"/>
    <x v="0"/>
    <n v="1"/>
    <s v="Jojeff Tagnong"/>
    <m/>
    <n v="1481"/>
  </r>
  <r>
    <x v="207"/>
    <x v="0"/>
    <x v="2"/>
    <s v="CLFF_1000$$$DE10GMK004"/>
    <s v="G000001365"/>
    <s v="G000001365"/>
    <s v="LFF (MDG-F)"/>
    <s v="DE10GMK004"/>
    <m/>
    <b v="1"/>
    <x v="0"/>
    <x v="2"/>
    <d v="2025-05-14T08:13:01"/>
    <d v="2025-05-15T00:00:00"/>
    <d v="2025-05-15T00:00:00"/>
    <x v="0"/>
    <n v="1"/>
    <s v="Jojeff Tagnong"/>
    <m/>
    <n v="1482"/>
  </r>
  <r>
    <x v="207"/>
    <x v="0"/>
    <x v="2"/>
    <s v="CLFF_1000$$$DE10Z03107"/>
    <s v="G000001360"/>
    <s v="G000001360"/>
    <s v="LFF (MDG-F)"/>
    <s v="DE10Z03107"/>
    <m/>
    <b v="1"/>
    <x v="0"/>
    <x v="2"/>
    <d v="2025-05-14T08:13:01"/>
    <d v="2025-05-15T00:00:00"/>
    <d v="2025-05-15T00:00:00"/>
    <x v="0"/>
    <n v="1"/>
    <s v="Jojeff Tagnong"/>
    <m/>
    <n v="1483"/>
  </r>
  <r>
    <x v="207"/>
    <x v="0"/>
    <x v="2"/>
    <s v="CLFF_1000$$$DE10Z03108"/>
    <s v="G000001362"/>
    <s v="G000001362"/>
    <s v="LFF (MDG-F)"/>
    <s v="DE10Z03108"/>
    <m/>
    <b v="1"/>
    <x v="0"/>
    <x v="2"/>
    <d v="2025-05-14T08:13:01"/>
    <d v="2025-05-15T00:00:00"/>
    <d v="2025-05-15T00:00:00"/>
    <x v="0"/>
    <n v="1"/>
    <s v="Jojeff Tagnong"/>
    <m/>
    <n v="1484"/>
  </r>
  <r>
    <x v="207"/>
    <x v="0"/>
    <x v="2"/>
    <s v="CLFF_1000$$$DE10Z03109"/>
    <s v="G000001361"/>
    <s v="G000001361"/>
    <s v="LFF (MDG-F)"/>
    <s v="DE10Z03109"/>
    <m/>
    <b v="1"/>
    <x v="0"/>
    <x v="2"/>
    <d v="2025-05-14T08:13:01"/>
    <d v="2025-05-15T00:00:00"/>
    <d v="2025-05-15T00:00:00"/>
    <x v="0"/>
    <n v="1"/>
    <s v="Jojeff Tagnong"/>
    <m/>
    <n v="1485"/>
  </r>
  <r>
    <x v="207"/>
    <x v="0"/>
    <x v="2"/>
    <s v="CLFF_1000$$$DE10Z03110"/>
    <s v="G000001363"/>
    <s v="G000001363"/>
    <s v="LFF (MDG-F)"/>
    <s v="DE10Z03110"/>
    <m/>
    <b v="1"/>
    <x v="0"/>
    <x v="2"/>
    <d v="2025-05-14T08:13:01"/>
    <d v="2025-05-15T00:00:00"/>
    <d v="2025-05-15T00:00:00"/>
    <x v="0"/>
    <n v="1"/>
    <s v="Jojeff Tagnong"/>
    <m/>
    <n v="1486"/>
  </r>
  <r>
    <x v="207"/>
    <x v="0"/>
    <x v="2"/>
    <s v="CLFF_7210$$$1937GMK003"/>
    <s v="G000001360"/>
    <s v="G000001360"/>
    <s v="LFF (MDG-F)"/>
    <s v="1937GMK003"/>
    <m/>
    <b v="1"/>
    <x v="0"/>
    <x v="2"/>
    <d v="2025-05-14T08:13:01"/>
    <d v="2025-05-15T00:00:00"/>
    <d v="2025-05-15T00:00:00"/>
    <x v="0"/>
    <n v="1"/>
    <s v="Jojeff Tagnong"/>
    <m/>
    <n v="1487"/>
  </r>
  <r>
    <x v="207"/>
    <x v="0"/>
    <x v="2"/>
    <s v="CLFF_7210$$$2025GMK003"/>
    <s v="G000001361"/>
    <s v="G000001361"/>
    <s v="LFF (MDG-F)"/>
    <s v="2025GMK003"/>
    <m/>
    <b v="1"/>
    <x v="0"/>
    <x v="2"/>
    <d v="2025-05-14T08:13:01"/>
    <d v="2025-05-15T00:00:00"/>
    <d v="2025-05-15T00:00:00"/>
    <x v="0"/>
    <n v="1"/>
    <s v="Jojeff Tagnong"/>
    <m/>
    <n v="1488"/>
  </r>
  <r>
    <x v="207"/>
    <x v="0"/>
    <x v="2"/>
    <s v="CLFF_7210$$$2123Z03104"/>
    <s v="G000001362"/>
    <s v="G000001362"/>
    <s v="LFF (MDG-F)"/>
    <s v="2123Z03104"/>
    <m/>
    <b v="1"/>
    <x v="0"/>
    <x v="2"/>
    <d v="2025-05-14T08:13:01"/>
    <d v="2025-05-15T00:00:00"/>
    <d v="2025-05-15T00:00:00"/>
    <x v="0"/>
    <n v="1"/>
    <s v="Jojeff Tagnong"/>
    <m/>
    <n v="1489"/>
  </r>
  <r>
    <x v="207"/>
    <x v="0"/>
    <x v="2"/>
    <s v="CORAERP_MMOR1975.9682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0"/>
  </r>
  <r>
    <x v="207"/>
    <x v="0"/>
    <x v="2"/>
    <s v="CTEMPEU_1000PL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1"/>
  </r>
  <r>
    <x v="207"/>
    <x v="0"/>
    <x v="2"/>
    <s v="CTEMPEU_1000PL80GMK004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  <n v="1492"/>
  </r>
  <r>
    <x v="207"/>
    <x v="0"/>
    <x v="2"/>
    <s v="CTEMPNA_1000PH80GBTL53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3"/>
  </r>
  <r>
    <x v="207"/>
    <x v="0"/>
    <x v="2"/>
    <s v="CTEMPNA_1000PH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4"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  <n v="1495"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  <n v="1496"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  <n v="1497"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  <n v="1498"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  <n v="1499"/>
  </r>
  <r>
    <x v="210"/>
    <x v="0"/>
    <x v="2"/>
    <s v="PLEAN_X310201CH6843049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00"/>
  </r>
  <r>
    <x v="210"/>
    <x v="0"/>
    <x v="2"/>
    <s v="CTEMPLA_1000PA20ZZ0B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1"/>
  </r>
  <r>
    <x v="210"/>
    <x v="0"/>
    <x v="2"/>
    <s v="CTEMPLA_1000PA10BB1E33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  <n v="1502"/>
  </r>
  <r>
    <x v="210"/>
    <x v="0"/>
    <x v="2"/>
    <s v="CTEMPLA_1000PA10CW1E33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  <n v="1503"/>
  </r>
  <r>
    <x v="210"/>
    <x v="0"/>
    <x v="2"/>
    <s v="CTEMPLA_1000GT10ZZ0E21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4"/>
  </r>
  <r>
    <x v="210"/>
    <x v="0"/>
    <x v="2"/>
    <s v="CTEMPLA_1000GT10ZZ0E22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5"/>
  </r>
  <r>
    <x v="210"/>
    <x v="0"/>
    <x v="2"/>
    <s v="CTEMPLA_1000PA1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6"/>
  </r>
  <r>
    <x v="210"/>
    <x v="0"/>
    <x v="2"/>
    <s v="CTEMPLA_1000PA10ZZ0E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7"/>
  </r>
  <r>
    <x v="210"/>
    <x v="0"/>
    <x v="2"/>
    <s v="CTEMPLA_1000PA2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8"/>
  </r>
  <r>
    <x v="210"/>
    <x v="0"/>
    <x v="2"/>
    <s v="CTEMPLA_1000PA20ZZ0B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9"/>
  </r>
  <r>
    <x v="210"/>
    <x v="0"/>
    <x v="2"/>
    <s v="CTEMPLA_1000CL10788702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10"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  <n v="1511"/>
  </r>
  <r>
    <x v="212"/>
    <x v="0"/>
    <x v="2"/>
    <s v="CLFF_1000$$$DZ50GM1100"/>
    <s v="G000000637"/>
    <s v="G000000637"/>
    <s v="LFF (MDG-F)"/>
    <s v="DZ50GM1100"/>
    <m/>
    <b v="1"/>
    <x v="0"/>
    <x v="2"/>
    <d v="2025-05-16T08:45:44"/>
    <m/>
    <m/>
    <x v="1"/>
    <n v="230"/>
    <s v="Jojeff Tagnong"/>
    <m/>
    <n v="1512"/>
  </r>
  <r>
    <x v="212"/>
    <x v="0"/>
    <x v="2"/>
    <s v="CLFF_1000$$$ZA50GM2100"/>
    <s v="G000000637"/>
    <s v="G000000637"/>
    <s v="LFF (MDG-F)"/>
    <s v="ZA50GM2100"/>
    <m/>
    <b v="1"/>
    <x v="0"/>
    <x v="2"/>
    <d v="2025-05-16T08:45:44"/>
    <m/>
    <m/>
    <x v="1"/>
    <n v="230"/>
    <s v="Jojeff Tagnong"/>
    <m/>
    <n v="1513"/>
  </r>
  <r>
    <x v="212"/>
    <x v="0"/>
    <x v="2"/>
    <s v="CLFF_7210$$$2053OF0000"/>
    <s v="G000000630"/>
    <s v="G000000630"/>
    <s v="LFF (MDG-F)"/>
    <s v="2053OF0000"/>
    <m/>
    <b v="1"/>
    <x v="0"/>
    <x v="2"/>
    <d v="2025-05-16T08:45:44"/>
    <d v="2025-06-17T00:00:00"/>
    <d v="2025-06-17T00:00:00"/>
    <x v="1"/>
    <n v="22"/>
    <s v="Jojeff Tagnong"/>
    <m/>
    <n v="1514"/>
  </r>
  <r>
    <x v="212"/>
    <x v="0"/>
    <x v="2"/>
    <s v="CORAERP_MMOR1975.2454"/>
    <s v="G000000633"/>
    <s v="G000000633"/>
    <s v="Non-LFF"/>
    <s v=""/>
    <m/>
    <b v="1"/>
    <x v="0"/>
    <x v="2"/>
    <d v="2025-05-16T08:45:44"/>
    <d v="2025-06-17T00:00:00"/>
    <d v="2025-06-17T00:00:00"/>
    <x v="1"/>
    <n v="22"/>
    <s v="Jojeff Tagnong"/>
    <m/>
    <n v="1515"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30"/>
    <s v="Florian Sonntag"/>
    <m/>
    <n v="1516"/>
  </r>
  <r>
    <x v="214"/>
    <x v="0"/>
    <x v="2"/>
    <s v="CLFF_7210$$$2137C00001"/>
    <s v="L000013113"/>
    <s v="L000013113"/>
    <s v="LFF (MDG-F)"/>
    <s v="2137C00001"/>
    <m/>
    <b v="1"/>
    <x v="2"/>
    <x v="2"/>
    <d v="2025-05-16T21:38:22"/>
    <m/>
    <m/>
    <x v="1"/>
    <n v="230"/>
    <s v="Florian Sonntag"/>
    <m/>
    <n v="1517"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29"/>
    <s v="Carlo Umali"/>
    <m/>
    <n v="1518"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29"/>
    <s v="Carlo Umali"/>
    <m/>
    <n v="1519"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29"/>
    <s v="Carlo Umali"/>
    <m/>
    <n v="1520"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29"/>
    <s v="Carlo Umali"/>
    <m/>
    <n v="1521"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29"/>
    <s v="Carlo Umali"/>
    <m/>
    <n v="1522"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29"/>
    <s v="Carlo Umali"/>
    <m/>
    <n v="1523"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29"/>
    <s v="Carlo Umali"/>
    <m/>
    <n v="1524"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29"/>
    <s v="Carlo Umali"/>
    <m/>
    <n v="1525"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29"/>
    <s v="Carlo Umali"/>
    <m/>
    <n v="1526"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29"/>
    <s v="Carlo Umali"/>
    <m/>
    <n v="1527"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29"/>
    <s v="Carlo Umali"/>
    <m/>
    <n v="1528"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29"/>
    <s v="Carlo Umali"/>
    <m/>
    <n v="1529"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29"/>
    <s v="Carlo Umali"/>
    <m/>
    <n v="1530"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29"/>
    <s v="Carlo Umali"/>
    <m/>
    <n v="1531"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29"/>
    <s v="Carlo Umali"/>
    <m/>
    <n v="1532"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29"/>
    <s v="Carlo Umali"/>
    <m/>
    <n v="1533"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29"/>
    <s v="Carlo Umali"/>
    <m/>
    <n v="1534"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29"/>
    <s v="Carlo Umali"/>
    <m/>
    <n v="1535"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29"/>
    <s v="Carlo Umali"/>
    <m/>
    <n v="1536"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29"/>
    <s v="Carlo Umali"/>
    <m/>
    <n v="1537"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29"/>
    <s v="Carlo Umali"/>
    <m/>
    <n v="1538"/>
  </r>
  <r>
    <x v="215"/>
    <x v="0"/>
    <x v="2"/>
    <s v="PSCALA_C53"/>
    <s v="H000000423"/>
    <s v="H000000423"/>
    <s v="Non-LFF"/>
    <s v=""/>
    <m/>
    <b v="1"/>
    <x v="1"/>
    <x v="2"/>
    <d v="2025-05-19T09:26:03"/>
    <m/>
    <m/>
    <x v="1"/>
    <n v="229"/>
    <s v="Carlo Umali"/>
    <m/>
    <n v="1539"/>
  </r>
  <r>
    <x v="215"/>
    <x v="0"/>
    <x v="2"/>
    <s v="PSCALA_F09"/>
    <s v="H000000423"/>
    <s v="H000000423"/>
    <s v="Non-LFF"/>
    <s v=""/>
    <m/>
    <b v="1"/>
    <x v="1"/>
    <x v="2"/>
    <d v="2025-05-19T09:26:03"/>
    <m/>
    <m/>
    <x v="1"/>
    <n v="229"/>
    <s v="Carlo Umali"/>
    <m/>
    <n v="1540"/>
  </r>
  <r>
    <x v="215"/>
    <x v="0"/>
    <x v="2"/>
    <s v="PSCALA_F68"/>
    <s v="H000000423"/>
    <s v="H000000423"/>
    <s v="Non-LFF"/>
    <s v=""/>
    <m/>
    <b v="1"/>
    <x v="1"/>
    <x v="2"/>
    <d v="2025-05-19T09:26:03"/>
    <m/>
    <m/>
    <x v="1"/>
    <n v="229"/>
    <s v="Carlo Umali"/>
    <m/>
    <n v="1541"/>
  </r>
  <r>
    <x v="215"/>
    <x v="0"/>
    <x v="2"/>
    <s v="PSCALA_F79"/>
    <s v="H000000423"/>
    <s v="H000000423"/>
    <s v="Non-LFF"/>
    <s v=""/>
    <m/>
    <b v="1"/>
    <x v="1"/>
    <x v="2"/>
    <d v="2025-05-19T09:26:03"/>
    <m/>
    <m/>
    <x v="1"/>
    <n v="229"/>
    <s v="Carlo Umali"/>
    <m/>
    <n v="1542"/>
  </r>
  <r>
    <x v="215"/>
    <x v="0"/>
    <x v="2"/>
    <s v="PSCALA_F99"/>
    <s v="H000000423"/>
    <s v="H000000423"/>
    <s v="Non-LFF"/>
    <s v=""/>
    <m/>
    <b v="1"/>
    <x v="1"/>
    <x v="2"/>
    <d v="2025-05-19T09:26:03"/>
    <m/>
    <m/>
    <x v="1"/>
    <n v="229"/>
    <s v="Carlo Umali"/>
    <m/>
    <n v="1543"/>
  </r>
  <r>
    <x v="215"/>
    <x v="0"/>
    <x v="2"/>
    <s v="PSCALA_O07"/>
    <s v="H000000423"/>
    <s v="H000000423"/>
    <s v="Non-LFF"/>
    <s v=""/>
    <m/>
    <b v="1"/>
    <x v="1"/>
    <x v="2"/>
    <d v="2025-05-19T09:26:03"/>
    <m/>
    <m/>
    <x v="1"/>
    <n v="229"/>
    <s v="Carlo Umali"/>
    <m/>
    <n v="1544"/>
  </r>
  <r>
    <x v="215"/>
    <x v="0"/>
    <x v="2"/>
    <s v="PSCALA_T97"/>
    <s v="H000000423"/>
    <s v="H000000423"/>
    <s v="Non-LFF"/>
    <s v=""/>
    <m/>
    <b v="1"/>
    <x v="1"/>
    <x v="2"/>
    <d v="2025-05-19T09:26:03"/>
    <m/>
    <m/>
    <x v="1"/>
    <n v="229"/>
    <s v="Carlo Umali"/>
    <m/>
    <n v="1545"/>
  </r>
  <r>
    <x v="216"/>
    <x v="0"/>
    <x v="2"/>
    <s v="IEMERAL_000009101206"/>
    <s v="H000000434"/>
    <s v="H000000434"/>
    <s v="Non-LFF"/>
    <s v=""/>
    <m/>
    <b v="1"/>
    <x v="1"/>
    <x v="2"/>
    <d v="2025-05-19T09:29:25"/>
    <m/>
    <m/>
    <x v="1"/>
    <n v="229"/>
    <s v="Carlo Umali"/>
    <m/>
    <n v="1546"/>
  </r>
  <r>
    <x v="217"/>
    <x v="0"/>
    <x v="2"/>
    <s v="CTEMPLA_1000PA10PA1E25"/>
    <s v="H000000369"/>
    <s v="H000000369"/>
    <s v="Non-LFF"/>
    <s v=""/>
    <m/>
    <b v="1"/>
    <x v="1"/>
    <x v="2"/>
    <d v="2025-05-19T18:16:18"/>
    <m/>
    <m/>
    <x v="1"/>
    <n v="229"/>
    <s v="Dan John Magada"/>
    <m/>
    <n v="1547"/>
  </r>
  <r>
    <x v="218"/>
    <x v="0"/>
    <x v="2"/>
    <s v="CFLTFLE_23940000000110"/>
    <s v="L000007871"/>
    <s v="L000007871"/>
    <s v="Non-LFF"/>
    <s v=""/>
    <m/>
    <b v="1"/>
    <x v="2"/>
    <x v="2"/>
    <d v="2025-05-20T03:40:20"/>
    <m/>
    <m/>
    <x v="1"/>
    <n v="228"/>
    <s v="Joan Rose Pena"/>
    <m/>
    <n v="1548"/>
  </r>
  <r>
    <x v="218"/>
    <x v="0"/>
    <x v="2"/>
    <s v="CFLTFLE_23940000000130"/>
    <s v="L000007871"/>
    <s v="L000007871"/>
    <s v="Non-LFF"/>
    <s v=""/>
    <m/>
    <b v="1"/>
    <x v="2"/>
    <x v="2"/>
    <d v="2025-05-20T03:40:20"/>
    <m/>
    <m/>
    <x v="1"/>
    <n v="228"/>
    <s v="Joan Rose Pena"/>
    <m/>
    <n v="1549"/>
  </r>
  <r>
    <x v="218"/>
    <x v="0"/>
    <x v="2"/>
    <s v="CFLTFLE_23940000000150"/>
    <s v="L000007871"/>
    <s v="L000007871"/>
    <s v="Non-LFF"/>
    <s v=""/>
    <m/>
    <b v="1"/>
    <x v="2"/>
    <x v="2"/>
    <d v="2025-05-20T03:40:20"/>
    <m/>
    <m/>
    <x v="1"/>
    <n v="228"/>
    <s v="Joan Rose Pena"/>
    <m/>
    <n v="1550"/>
  </r>
  <r>
    <x v="218"/>
    <x v="0"/>
    <x v="2"/>
    <s v="CFLTFLE_23940000000171"/>
    <s v="L000007871"/>
    <s v="L000007871"/>
    <s v="Non-LFF"/>
    <s v=""/>
    <m/>
    <b v="1"/>
    <x v="2"/>
    <x v="2"/>
    <d v="2025-05-20T03:40:20"/>
    <m/>
    <m/>
    <x v="1"/>
    <n v="228"/>
    <s v="Joan Rose Pena"/>
    <m/>
    <n v="1551"/>
  </r>
  <r>
    <x v="218"/>
    <x v="0"/>
    <x v="2"/>
    <s v="CFLTFLE_23940000000230"/>
    <s v="L000007871"/>
    <s v="L000007871"/>
    <s v="Non-LFF"/>
    <s v=""/>
    <m/>
    <b v="1"/>
    <x v="2"/>
    <x v="2"/>
    <d v="2025-05-20T03:40:20"/>
    <m/>
    <m/>
    <x v="1"/>
    <n v="228"/>
    <s v="Joan Rose Pena"/>
    <m/>
    <n v="1552"/>
  </r>
  <r>
    <x v="218"/>
    <x v="0"/>
    <x v="2"/>
    <s v="CFLTFLE_23940000000430"/>
    <s v="L000007871"/>
    <s v="L000007871"/>
    <s v="Non-LFF"/>
    <s v=""/>
    <m/>
    <b v="1"/>
    <x v="2"/>
    <x v="2"/>
    <d v="2025-05-20T03:40:20"/>
    <m/>
    <m/>
    <x v="1"/>
    <n v="228"/>
    <s v="Joan Rose Pena"/>
    <m/>
    <n v="1553"/>
  </r>
  <r>
    <x v="218"/>
    <x v="0"/>
    <x v="2"/>
    <s v="CFLTFLE_22760000891084"/>
    <s v="L000013197"/>
    <s v="L000013197"/>
    <s v="Non-LFF"/>
    <s v=""/>
    <m/>
    <b v="1"/>
    <x v="2"/>
    <x v="2"/>
    <d v="2025-05-20T03:40:20"/>
    <m/>
    <m/>
    <x v="1"/>
    <n v="228"/>
    <s v="Joan Rose Pena"/>
    <m/>
    <n v="1554"/>
  </r>
  <r>
    <x v="218"/>
    <x v="0"/>
    <x v="2"/>
    <s v="CFLTFLE_2373TTR"/>
    <s v="L000013154"/>
    <s v="L000013154"/>
    <s v="Non-LFF"/>
    <s v=""/>
    <m/>
    <b v="1"/>
    <x v="2"/>
    <x v="2"/>
    <d v="2025-05-20T03:40:20"/>
    <m/>
    <m/>
    <x v="1"/>
    <n v="228"/>
    <s v="Joan Rose Pena"/>
    <m/>
    <n v="1555"/>
  </r>
  <r>
    <x v="218"/>
    <x v="0"/>
    <x v="2"/>
    <s v="CORAERP_MMOR1975.LLZRX"/>
    <s v="L000009206"/>
    <s v="L000009206"/>
    <s v="Non-LFF"/>
    <s v=""/>
    <m/>
    <b v="1"/>
    <x v="2"/>
    <x v="2"/>
    <d v="2025-05-20T03:40:20"/>
    <m/>
    <m/>
    <x v="1"/>
    <n v="228"/>
    <s v="Joan Rose Pena"/>
    <m/>
    <n v="1556"/>
  </r>
  <r>
    <x v="218"/>
    <x v="0"/>
    <x v="2"/>
    <s v="ITEMPEU_003300000049"/>
    <s v="L000006428"/>
    <s v="L000006428"/>
    <s v="Non-LFF"/>
    <s v=""/>
    <m/>
    <b v="1"/>
    <x v="2"/>
    <x v="2"/>
    <d v="2025-05-20T03:40:20"/>
    <m/>
    <m/>
    <x v="1"/>
    <n v="228"/>
    <s v="Joan Rose Pena"/>
    <m/>
    <n v="1557"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28"/>
    <s v="Marcus Avemarie"/>
    <m/>
    <n v="1558"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28"/>
    <s v="Marcus Avemarie"/>
    <m/>
    <n v="1559"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28"/>
    <s v="Marcus Avemarie"/>
    <m/>
    <n v="1560"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1"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2"/>
  </r>
  <r>
    <x v="220"/>
    <x v="0"/>
    <x v="2"/>
    <s v="CLFF_1000$$$DE10GMW030"/>
    <s v="G000001173"/>
    <s v="G000001173"/>
    <s v="LFF (MDG-F)"/>
    <s v="DE10GMW030"/>
    <m/>
    <b v="1"/>
    <x v="0"/>
    <x v="2"/>
    <d v="2025-05-09T03:40:20"/>
    <d v="2025-05-30T00:00:00"/>
    <d v="2025-05-30T00:00:00"/>
    <x v="1"/>
    <n v="15"/>
    <s v="Jojeff Tagnong"/>
    <m/>
    <n v="1563"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4"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5"/>
  </r>
  <r>
    <x v="220"/>
    <x v="0"/>
    <x v="2"/>
    <s v="CLFF_1000$$$CN90GHR110"/>
    <s v="G000001173"/>
    <s v="G000001173"/>
    <s v="LFF (MDG-F)"/>
    <s v="CN90GHR110"/>
    <m/>
    <b v="1"/>
    <x v="0"/>
    <x v="2"/>
    <d v="2025-05-09T03:40:20"/>
    <d v="2025-05-30T00:00:00"/>
    <d v="2025-05-30T00:00:00"/>
    <x v="1"/>
    <n v="15"/>
    <s v="Jojeff Tagnong"/>
    <m/>
    <n v="1566"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28"/>
    <s v="Marcus Avemarie"/>
    <m/>
    <n v="1567"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28"/>
    <s v="Marcus Avemarie"/>
    <m/>
    <n v="1568"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28"/>
    <s v="Marcus Avemarie"/>
    <m/>
    <n v="1569"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28"/>
    <s v="Marcus Avemarie"/>
    <m/>
    <n v="1570"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28"/>
    <s v="Marcus Avemarie"/>
    <m/>
    <n v="1571"/>
  </r>
  <r>
    <x v="223"/>
    <x v="0"/>
    <x v="2"/>
    <s v="CNOW_7210$$$0000056336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  <n v="1572"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  <n v="1573"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  <n v="1574"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  <n v="1575"/>
  </r>
  <r>
    <x v="226"/>
    <x v="0"/>
    <x v="2"/>
    <s v="CLFF_1000$$$DE20538638"/>
    <s v="G000000686"/>
    <s v="G000000686"/>
    <s v="LFF (MDG-F)"/>
    <s v="DE20538638"/>
    <m/>
    <b v="1"/>
    <x v="0"/>
    <x v="2"/>
    <d v="2025-05-23T08:07:09"/>
    <d v="2025-05-29T00:00:00"/>
    <d v="2025-05-29T00:00:00"/>
    <x v="0"/>
    <n v="4"/>
    <s v="Nadine Anic"/>
    <m/>
    <n v="1576"/>
  </r>
  <r>
    <x v="226"/>
    <x v="0"/>
    <x v="2"/>
    <s v="CLFF_1000$$$DE10538638"/>
    <s v="G000000686"/>
    <s v="G000000686"/>
    <s v="LFF (MDG-F)"/>
    <s v="DE10538638"/>
    <m/>
    <b v="1"/>
    <x v="0"/>
    <x v="2"/>
    <d v="2025-05-23T08:07:09"/>
    <d v="2025-05-29T00:00:00"/>
    <d v="2025-05-29T00:00:00"/>
    <x v="0"/>
    <n v="4"/>
    <s v="Nadine Anic"/>
    <m/>
    <n v="1577"/>
  </r>
  <r>
    <x v="227"/>
    <x v="0"/>
    <x v="2"/>
    <s v="CEMERAL_70006202991013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  <n v="1578"/>
  </r>
  <r>
    <x v="227"/>
    <x v="0"/>
    <x v="2"/>
    <s v="ITEMPEU_009000002323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79"/>
  </r>
  <r>
    <x v="227"/>
    <x v="0"/>
    <x v="2"/>
    <s v="CEMERAL_7000700143329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0"/>
  </r>
  <r>
    <x v="227"/>
    <x v="0"/>
    <x v="2"/>
    <s v="PLEAN_X310001DE501576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1"/>
  </r>
  <r>
    <x v="227"/>
    <x v="0"/>
    <x v="2"/>
    <s v="PLEAN_X310001DE5015768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2"/>
  </r>
  <r>
    <x v="227"/>
    <x v="0"/>
    <x v="2"/>
    <s v="PLEAN_X310001DE5015769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3"/>
  </r>
  <r>
    <x v="227"/>
    <x v="0"/>
    <x v="2"/>
    <s v="PLEAN_X310001DE501577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4"/>
  </r>
  <r>
    <x v="227"/>
    <x v="0"/>
    <x v="2"/>
    <s v="PLEAN_X310001DE5015771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5"/>
  </r>
  <r>
    <x v="227"/>
    <x v="0"/>
    <x v="2"/>
    <s v="PLEAN_X310001DE5015772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6"/>
  </r>
  <r>
    <x v="228"/>
    <x v="0"/>
    <x v="2"/>
    <s v="PLEAN_X31013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7"/>
  </r>
  <r>
    <x v="228"/>
    <x v="0"/>
    <x v="2"/>
    <s v="PLEAN_X31013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8"/>
  </r>
  <r>
    <x v="228"/>
    <x v="0"/>
    <x v="2"/>
    <s v="PLEAN_X310321AT5011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89"/>
  </r>
  <r>
    <x v="228"/>
    <x v="0"/>
    <x v="2"/>
    <s v="PLEAN_X31032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0"/>
  </r>
  <r>
    <x v="228"/>
    <x v="0"/>
    <x v="2"/>
    <s v="PLEAN_X31032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1"/>
  </r>
  <r>
    <x v="228"/>
    <x v="0"/>
    <x v="2"/>
    <s v="PLEAN_X310512AT5023200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  <n v="1592"/>
  </r>
  <r>
    <x v="228"/>
    <x v="0"/>
    <x v="2"/>
    <s v="PLEAN_X31010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3"/>
  </r>
  <r>
    <x v="228"/>
    <x v="0"/>
    <x v="2"/>
    <s v="PLEAN_X31010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4"/>
  </r>
  <r>
    <x v="228"/>
    <x v="0"/>
    <x v="2"/>
    <s v="PLEAN_X310102AT5023200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5"/>
  </r>
  <r>
    <x v="228"/>
    <x v="0"/>
    <x v="2"/>
    <s v="PLEAN_X310102AT5023201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6"/>
  </r>
  <r>
    <x v="228"/>
    <x v="0"/>
    <x v="2"/>
    <s v="PLEAN_X31020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7"/>
  </r>
  <r>
    <x v="228"/>
    <x v="0"/>
    <x v="2"/>
    <s v="PLEAN_X31032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8"/>
  </r>
  <r>
    <x v="228"/>
    <x v="0"/>
    <x v="2"/>
    <s v="PLEAN_X31032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9"/>
  </r>
  <r>
    <x v="228"/>
    <x v="0"/>
    <x v="2"/>
    <s v="PLEAN_X31032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0"/>
  </r>
  <r>
    <x v="228"/>
    <x v="0"/>
    <x v="2"/>
    <s v="PLEAN_X31033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1"/>
  </r>
  <r>
    <x v="228"/>
    <x v="0"/>
    <x v="2"/>
    <s v="PLEAN_X31033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2"/>
  </r>
  <r>
    <x v="228"/>
    <x v="0"/>
    <x v="2"/>
    <s v="PLEAN_X31033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3"/>
  </r>
  <r>
    <x v="228"/>
    <x v="0"/>
    <x v="2"/>
    <s v="PLEAN_X31033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4"/>
  </r>
  <r>
    <x v="228"/>
    <x v="0"/>
    <x v="2"/>
    <s v="PLEAN_X31033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5"/>
  </r>
  <r>
    <x v="228"/>
    <x v="0"/>
    <x v="2"/>
    <s v="PLEAN_X31032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6"/>
  </r>
  <r>
    <x v="228"/>
    <x v="0"/>
    <x v="2"/>
    <s v="PLEAN_X31032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7"/>
  </r>
  <r>
    <x v="228"/>
    <x v="0"/>
    <x v="2"/>
    <s v="PLEAN_X31032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8"/>
  </r>
  <r>
    <x v="228"/>
    <x v="0"/>
    <x v="2"/>
    <s v="PLEAN_X31032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9"/>
  </r>
  <r>
    <x v="228"/>
    <x v="0"/>
    <x v="2"/>
    <s v="PLEAN_X31032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0"/>
  </r>
  <r>
    <x v="228"/>
    <x v="0"/>
    <x v="2"/>
    <s v="PLEAN_X31032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1"/>
  </r>
  <r>
    <x v="228"/>
    <x v="0"/>
    <x v="2"/>
    <s v="PLEAN_X31032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2"/>
  </r>
  <r>
    <x v="228"/>
    <x v="0"/>
    <x v="2"/>
    <s v="PLEAN_X31032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3"/>
  </r>
  <r>
    <x v="228"/>
    <x v="0"/>
    <x v="2"/>
    <s v="PLEAN_X31051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4"/>
  </r>
  <r>
    <x v="228"/>
    <x v="0"/>
    <x v="2"/>
    <s v="PLEAN_X31051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5"/>
  </r>
  <r>
    <x v="228"/>
    <x v="0"/>
    <x v="2"/>
    <s v="PLEAN_X310512CZ502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6"/>
  </r>
  <r>
    <x v="228"/>
    <x v="0"/>
    <x v="2"/>
    <s v="PLEAN_X310512CZ5022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7"/>
  </r>
  <r>
    <x v="228"/>
    <x v="0"/>
    <x v="2"/>
    <s v="PLEAN_X31010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8"/>
  </r>
  <r>
    <x v="228"/>
    <x v="0"/>
    <x v="2"/>
    <s v="PLEAN_X31010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9"/>
  </r>
  <r>
    <x v="228"/>
    <x v="0"/>
    <x v="2"/>
    <s v="PLEAN_X310101CZ5013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0"/>
  </r>
  <r>
    <x v="228"/>
    <x v="0"/>
    <x v="2"/>
    <s v="PLEAN_X310101CZ5013204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1"/>
  </r>
  <r>
    <x v="228"/>
    <x v="0"/>
    <x v="2"/>
    <s v="PLEAN_X31010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2"/>
  </r>
  <r>
    <x v="228"/>
    <x v="0"/>
    <x v="2"/>
    <s v="PLEAN_X31010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3"/>
  </r>
  <r>
    <x v="228"/>
    <x v="0"/>
    <x v="2"/>
    <s v="PLEAN_X31010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4"/>
  </r>
  <r>
    <x v="228"/>
    <x v="0"/>
    <x v="2"/>
    <s v="PLEAN_X31010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5"/>
  </r>
  <r>
    <x v="228"/>
    <x v="0"/>
    <x v="2"/>
    <s v="PLEAN_X31010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6"/>
  </r>
  <r>
    <x v="228"/>
    <x v="0"/>
    <x v="2"/>
    <s v="PLEAN_X3101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7"/>
  </r>
  <r>
    <x v="228"/>
    <x v="0"/>
    <x v="2"/>
    <s v="PLEAN_X31010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8"/>
  </r>
  <r>
    <x v="228"/>
    <x v="0"/>
    <x v="2"/>
    <s v="PLEAN_X3101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9"/>
  </r>
  <r>
    <x v="228"/>
    <x v="0"/>
    <x v="2"/>
    <s v="PLEAN_X3102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0"/>
  </r>
  <r>
    <x v="228"/>
    <x v="0"/>
    <x v="2"/>
    <s v="PLEAN_X3102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1"/>
  </r>
  <r>
    <x v="228"/>
    <x v="0"/>
    <x v="2"/>
    <s v="PLEAN_X31032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2"/>
  </r>
  <r>
    <x v="228"/>
    <x v="0"/>
    <x v="2"/>
    <s v="PLEAN_X31033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3"/>
  </r>
  <r>
    <x v="228"/>
    <x v="0"/>
    <x v="2"/>
    <s v="PLEAN_X31033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4"/>
  </r>
  <r>
    <x v="228"/>
    <x v="0"/>
    <x v="2"/>
    <s v="PLEAN_X31033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5"/>
  </r>
  <r>
    <x v="228"/>
    <x v="0"/>
    <x v="2"/>
    <s v="PLEAN_X31033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6"/>
  </r>
  <r>
    <x v="228"/>
    <x v="0"/>
    <x v="2"/>
    <s v="PLEAN_X31033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7"/>
  </r>
  <r>
    <x v="228"/>
    <x v="0"/>
    <x v="2"/>
    <s v="PLEAN_X31033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8"/>
  </r>
  <r>
    <x v="228"/>
    <x v="0"/>
    <x v="2"/>
    <s v="PLEAN_X31033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9"/>
  </r>
  <r>
    <x v="228"/>
    <x v="0"/>
    <x v="2"/>
    <s v="PLEAN_X31033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0"/>
  </r>
  <r>
    <x v="228"/>
    <x v="0"/>
    <x v="2"/>
    <s v="PLEAN_X31033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1"/>
  </r>
  <r>
    <x v="229"/>
    <x v="0"/>
    <x v="2"/>
    <s v="CTEMPLA_1000UY10100011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  <n v="1642"/>
  </r>
  <r>
    <x v="230"/>
    <x v="0"/>
    <x v="2"/>
    <s v="CEMERAL_64010010860940"/>
    <s v="L000013858"/>
    <s v="L000013858"/>
    <s v="Non-LFF"/>
    <s v=""/>
    <m/>
    <b v="1"/>
    <x v="2"/>
    <x v="2"/>
    <d v="2025-05-24T06:19:42"/>
    <m/>
    <m/>
    <x v="1"/>
    <n v="224"/>
    <s v="Ruby Grace Garcia"/>
    <m/>
    <n v="1643"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24"/>
    <s v="Ruby Grace Garcia"/>
    <m/>
    <n v="1644"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24"/>
    <s v="Ruby Grace Garcia"/>
    <m/>
    <n v="1645"/>
  </r>
  <r>
    <x v="230"/>
    <x v="0"/>
    <x v="2"/>
    <s v="CEMERAL_70006101MS1314"/>
    <s v="L000013855"/>
    <s v="L000013855"/>
    <s v="Non-LFF"/>
    <s v=""/>
    <m/>
    <b v="1"/>
    <x v="2"/>
    <x v="2"/>
    <d v="2025-05-24T06:19:42"/>
    <m/>
    <m/>
    <x v="1"/>
    <n v="224"/>
    <s v="Ruby Grace Garcia"/>
    <m/>
    <n v="1646"/>
  </r>
  <r>
    <x v="230"/>
    <x v="0"/>
    <x v="2"/>
    <s v="CEMERAL_70006101MS3114"/>
    <s v="L000013143"/>
    <s v="L000013143"/>
    <s v="Non-LFF"/>
    <s v=""/>
    <m/>
    <b v="1"/>
    <x v="2"/>
    <x v="2"/>
    <d v="2025-05-24T06:19:42"/>
    <m/>
    <m/>
    <x v="1"/>
    <n v="224"/>
    <s v="Ruby Grace Garcia"/>
    <m/>
    <n v="1647"/>
  </r>
  <r>
    <x v="230"/>
    <x v="0"/>
    <x v="2"/>
    <s v="CEMERAL_70006101MS3203"/>
    <s v="L000013143"/>
    <s v="L000013143"/>
    <s v="Non-LFF"/>
    <s v=""/>
    <m/>
    <b v="1"/>
    <x v="2"/>
    <x v="2"/>
    <d v="2025-05-24T06:19:42"/>
    <m/>
    <m/>
    <x v="1"/>
    <n v="224"/>
    <s v="Ruby Grace Garcia"/>
    <m/>
    <n v="1648"/>
  </r>
  <r>
    <x v="230"/>
    <x v="0"/>
    <x v="2"/>
    <s v="CEMERAL_70006101RD3110"/>
    <s v="L000013143"/>
    <s v="L000013143"/>
    <s v="Non-LFF"/>
    <s v=""/>
    <m/>
    <b v="1"/>
    <x v="2"/>
    <x v="2"/>
    <d v="2025-05-24T06:19:42"/>
    <m/>
    <m/>
    <x v="1"/>
    <n v="224"/>
    <s v="Ruby Grace Garcia"/>
    <m/>
    <n v="1649"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24"/>
    <s v="Ruby Grace Garcia"/>
    <m/>
    <n v="1650"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24"/>
    <s v="Ruby Grace Garcia"/>
    <m/>
    <n v="1651"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24"/>
    <s v="Ruby Grace Garcia"/>
    <m/>
    <n v="1652"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24"/>
    <s v="Ruby Grace Garcia"/>
    <m/>
    <n v="1653"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24"/>
    <s v="Ruby Grace Garcia"/>
    <m/>
    <n v="1654"/>
  </r>
  <r>
    <x v="230"/>
    <x v="0"/>
    <x v="2"/>
    <s v="CEMERAL_70006203600902"/>
    <s v="L000013859"/>
    <s v="L000013859"/>
    <s v="Non-LFF"/>
    <s v=""/>
    <m/>
    <b v="1"/>
    <x v="2"/>
    <x v="2"/>
    <d v="2025-05-24T06:19:42"/>
    <m/>
    <m/>
    <x v="1"/>
    <n v="224"/>
    <s v="Ruby Grace Garcia"/>
    <m/>
    <n v="1655"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24"/>
    <s v="Ruby Grace Garcia"/>
    <m/>
    <n v="1656"/>
  </r>
  <r>
    <x v="230"/>
    <x v="0"/>
    <x v="2"/>
    <s v="CEMERAL_70006502000001"/>
    <s v="L000012407"/>
    <s v="L000012407"/>
    <s v="Non-LFF"/>
    <s v=""/>
    <m/>
    <b v="1"/>
    <x v="2"/>
    <x v="2"/>
    <d v="2025-05-24T06:19:42"/>
    <m/>
    <m/>
    <x v="1"/>
    <n v="224"/>
    <s v="Ruby Grace Garcia"/>
    <m/>
    <n v="1657"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24"/>
    <s v="Ruby Grace Garcia"/>
    <m/>
    <n v="1658"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24"/>
    <s v="Ruby Grace Garcia"/>
    <m/>
    <n v="1659"/>
  </r>
  <r>
    <x v="230"/>
    <x v="0"/>
    <x v="2"/>
    <s v="CEMERAL_70007102171417"/>
    <s v="L000013851"/>
    <s v="L000013851"/>
    <s v="Non-LFF"/>
    <s v=""/>
    <m/>
    <b v="1"/>
    <x v="2"/>
    <x v="2"/>
    <d v="2025-05-24T06:19:42"/>
    <m/>
    <m/>
    <x v="1"/>
    <n v="224"/>
    <s v="Ruby Grace Garcia"/>
    <m/>
    <n v="1660"/>
  </r>
  <r>
    <x v="230"/>
    <x v="0"/>
    <x v="2"/>
    <s v="CEMERAL_70007102171431"/>
    <s v="L000013226"/>
    <s v="L000013226"/>
    <s v="Non-LFF"/>
    <s v=""/>
    <m/>
    <b v="1"/>
    <x v="2"/>
    <x v="2"/>
    <d v="2025-05-24T06:19:42"/>
    <m/>
    <m/>
    <x v="1"/>
    <n v="224"/>
    <s v="Ruby Grace Garcia"/>
    <m/>
    <n v="1661"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24"/>
    <s v="Ruby Grace Garcia"/>
    <m/>
    <n v="1662"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24"/>
    <s v="Ruby Grace Garcia"/>
    <m/>
    <n v="1663"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24"/>
    <s v="Ruby Grace Garcia"/>
    <m/>
    <n v="1664"/>
  </r>
  <r>
    <x v="230"/>
    <x v="0"/>
    <x v="2"/>
    <s v="CFLTFLE_1106T95000"/>
    <s v="L000013840"/>
    <s v="L000013840"/>
    <s v="Non-LFF"/>
    <s v=""/>
    <m/>
    <b v="1"/>
    <x v="2"/>
    <x v="2"/>
    <d v="2025-05-24T06:19:42"/>
    <m/>
    <m/>
    <x v="1"/>
    <n v="224"/>
    <s v="Ruby Grace Garcia"/>
    <m/>
    <n v="1665"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24"/>
    <s v="Ruby Grace Garcia"/>
    <m/>
    <n v="1666"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24"/>
    <s v="Ruby Grace Garcia"/>
    <m/>
    <n v="1667"/>
  </r>
  <r>
    <x v="230"/>
    <x v="0"/>
    <x v="2"/>
    <s v="CLFF_1000$$$KE50C0FF10"/>
    <s v="L000008834"/>
    <s v="L000008834"/>
    <s v="LFF (MDG-F)"/>
    <s v="KE50C0FF10"/>
    <m/>
    <b v="1"/>
    <x v="2"/>
    <x v="2"/>
    <d v="2025-05-24T06:19:42"/>
    <d v="2025-05-29T00:00:00"/>
    <d v="2025-05-29T00:00:00"/>
    <x v="0"/>
    <n v="3"/>
    <s v="Ruby Grace Garcia"/>
    <m/>
    <n v="1668"/>
  </r>
  <r>
    <x v="230"/>
    <x v="0"/>
    <x v="2"/>
    <s v="CLFF_7210$$$1756C00005"/>
    <s v="L000013555"/>
    <s v="L000013555"/>
    <s v="LFF (MDG-F)"/>
    <s v="1756C00005"/>
    <m/>
    <b v="1"/>
    <x v="2"/>
    <x v="2"/>
    <d v="2025-05-24T06:19:42"/>
    <d v="2025-05-29T00:00:00"/>
    <d v="2025-05-29T00:00:00"/>
    <x v="0"/>
    <n v="3"/>
    <s v="Ruby Grace Garcia"/>
    <m/>
    <n v="1669"/>
  </r>
  <r>
    <x v="230"/>
    <x v="0"/>
    <x v="2"/>
    <s v="CLFF_7210$$$1756CS7063"/>
    <s v="L000013840"/>
    <s v="L000013840"/>
    <s v="LFF (MDG-F)"/>
    <s v="1756CS7063"/>
    <m/>
    <b v="1"/>
    <x v="2"/>
    <x v="2"/>
    <d v="2025-05-24T06:19:42"/>
    <d v="2025-05-29T00:00:00"/>
    <d v="2025-05-29T00:00:00"/>
    <x v="0"/>
    <n v="3"/>
    <s v="Ruby Grace Garcia"/>
    <m/>
    <n v="1670"/>
  </r>
  <r>
    <x v="230"/>
    <x v="0"/>
    <x v="2"/>
    <s v="CLFF_7210$$$1756CS7346"/>
    <s v="L000013850"/>
    <s v="L000013850"/>
    <s v="LFF (MDG-F)"/>
    <s v="1756CS7346"/>
    <m/>
    <b v="1"/>
    <x v="2"/>
    <x v="2"/>
    <d v="2025-05-24T06:19:42"/>
    <d v="2025-05-29T00:00:00"/>
    <d v="2025-05-29T00:00:00"/>
    <x v="0"/>
    <n v="3"/>
    <s v="Ruby Grace Garcia"/>
    <m/>
    <n v="1671"/>
  </r>
  <r>
    <x v="230"/>
    <x v="0"/>
    <x v="2"/>
    <s v="CLFF_7210$$$1756OF0007"/>
    <s v="L000011362"/>
    <s v="L000011362"/>
    <s v="LFF (MDG-F)"/>
    <s v="1756OF0007"/>
    <m/>
    <b v="1"/>
    <x v="2"/>
    <x v="2"/>
    <d v="2025-05-24T06:19:42"/>
    <d v="2025-05-29T00:00:00"/>
    <d v="2025-05-29T00:00:00"/>
    <x v="0"/>
    <n v="3"/>
    <s v="Ruby Grace Garcia"/>
    <m/>
    <n v="1672"/>
  </r>
  <r>
    <x v="230"/>
    <x v="0"/>
    <x v="2"/>
    <s v="CLFF_7210$$$1937L52686"/>
    <s v="L000011397"/>
    <s v="L000011397"/>
    <s v="LFF (MDG-F)"/>
    <s v="1937L52686"/>
    <m/>
    <b v="1"/>
    <x v="2"/>
    <x v="2"/>
    <d v="2025-05-24T06:19:42"/>
    <d v="2025-05-29T00:00:00"/>
    <d v="2025-05-29T00:00:00"/>
    <x v="0"/>
    <n v="3"/>
    <s v="Ruby Grace Garcia"/>
    <m/>
    <n v="1673"/>
  </r>
  <r>
    <x v="230"/>
    <x v="0"/>
    <x v="2"/>
    <s v="CLFF_7210$$$2025C01122"/>
    <s v="L000013855"/>
    <s v="L000013855"/>
    <s v="LFF (MDG-F)"/>
    <s v="2025C01122"/>
    <m/>
    <b v="1"/>
    <x v="2"/>
    <x v="2"/>
    <d v="2025-05-24T06:19:42"/>
    <d v="2025-05-29T00:00:00"/>
    <d v="2025-05-29T00:00:00"/>
    <x v="0"/>
    <n v="3"/>
    <s v="Ruby Grace Garcia"/>
    <m/>
    <n v="1674"/>
  </r>
  <r>
    <x v="230"/>
    <x v="0"/>
    <x v="2"/>
    <s v="CLFF_7210$$$2063C05891"/>
    <s v="L000013554"/>
    <s v="L000013554"/>
    <s v="LFF (MDG-F)"/>
    <s v="2063C05891"/>
    <m/>
    <b v="1"/>
    <x v="2"/>
    <x v="2"/>
    <d v="2025-05-24T06:19:42"/>
    <d v="2025-05-29T00:00:00"/>
    <d v="2025-05-29T00:00:00"/>
    <x v="0"/>
    <n v="3"/>
    <s v="Ruby Grace Garcia"/>
    <m/>
    <n v="1675"/>
  </r>
  <r>
    <x v="230"/>
    <x v="0"/>
    <x v="2"/>
    <s v="CLFF_7210$$$2063C06245"/>
    <s v="L000013841"/>
    <s v="L000013841"/>
    <s v="LFF (MDG-F)"/>
    <s v="2063C06245"/>
    <m/>
    <b v="1"/>
    <x v="2"/>
    <x v="2"/>
    <d v="2025-05-24T06:19:42"/>
    <d v="2025-05-29T00:00:00"/>
    <d v="2025-05-29T00:00:00"/>
    <x v="0"/>
    <n v="3"/>
    <s v="Ruby Grace Garcia"/>
    <m/>
    <n v="1676"/>
  </r>
  <r>
    <x v="230"/>
    <x v="0"/>
    <x v="2"/>
    <s v="CLFF_7210$$$2088C00662"/>
    <s v="L000006593"/>
    <s v="L000006593"/>
    <s v="LFF (MDG-F)"/>
    <s v="2088C00662"/>
    <m/>
    <b v="1"/>
    <x v="2"/>
    <x v="2"/>
    <d v="2025-05-24T06:19:42"/>
    <d v="2025-05-29T00:00:00"/>
    <d v="2025-05-29T00:00:00"/>
    <x v="0"/>
    <n v="3"/>
    <s v="Ruby Grace Garcia"/>
    <m/>
    <n v="1677"/>
  </r>
  <r>
    <x v="230"/>
    <x v="0"/>
    <x v="2"/>
    <s v="CLFF_7210$$$2088L50001"/>
    <s v="L000013861"/>
    <s v="L000013861"/>
    <s v="LFF (MDG-F)"/>
    <s v="2088L50001"/>
    <m/>
    <b v="1"/>
    <x v="2"/>
    <x v="2"/>
    <d v="2025-05-24T06:19:42"/>
    <d v="2025-05-29T00:00:00"/>
    <d v="2025-05-29T00:00:00"/>
    <x v="0"/>
    <n v="3"/>
    <s v="Ruby Grace Garcia"/>
    <m/>
    <n v="1678"/>
  </r>
  <r>
    <x v="230"/>
    <x v="0"/>
    <x v="2"/>
    <s v="CLFF_7210$$$2102CS0020"/>
    <s v="L000013841"/>
    <s v="L000013841"/>
    <s v="LFF (MDG-F)"/>
    <s v="2102CS0020"/>
    <m/>
    <b v="1"/>
    <x v="2"/>
    <x v="2"/>
    <d v="2025-05-24T06:19:42"/>
    <d v="2025-05-29T00:00:00"/>
    <d v="2025-05-29T00:00:00"/>
    <x v="0"/>
    <n v="3"/>
    <s v="Ruby Grace Garcia"/>
    <m/>
    <n v="1679"/>
  </r>
  <r>
    <x v="230"/>
    <x v="0"/>
    <x v="2"/>
    <s v="CLFF_7210$$$2102CS0713"/>
    <s v="L000013841"/>
    <s v="L000013841"/>
    <s v="LFF (MDG-F)"/>
    <s v="2102CS0713"/>
    <m/>
    <b v="1"/>
    <x v="2"/>
    <x v="2"/>
    <d v="2025-05-24T06:19:42"/>
    <d v="2025-05-29T00:00:00"/>
    <d v="2025-05-29T00:00:00"/>
    <x v="0"/>
    <n v="3"/>
    <s v="Ruby Grace Garcia"/>
    <m/>
    <n v="1680"/>
  </r>
  <r>
    <x v="230"/>
    <x v="0"/>
    <x v="2"/>
    <s v="CLFF_7210$$$2102OF0002"/>
    <s v="L000013861"/>
    <s v="L000013861"/>
    <s v="LFF (MDG-F)"/>
    <s v="2102OF0002"/>
    <m/>
    <b v="1"/>
    <x v="2"/>
    <x v="2"/>
    <d v="2025-05-24T06:19:42"/>
    <d v="2025-05-29T00:00:00"/>
    <d v="2025-05-29T00:00:00"/>
    <x v="0"/>
    <n v="3"/>
    <s v="Ruby Grace Garcia"/>
    <m/>
    <n v="1681"/>
  </r>
  <r>
    <x v="230"/>
    <x v="0"/>
    <x v="2"/>
    <s v="CLFF_7210$$$2102TESZ81"/>
    <s v="L000013841"/>
    <s v="L000013841"/>
    <s v="LFF (MDG-F)"/>
    <s v="2102TESZ81"/>
    <m/>
    <b v="1"/>
    <x v="2"/>
    <x v="2"/>
    <d v="2025-05-24T06:19:42"/>
    <d v="2025-05-29T00:00:00"/>
    <d v="2025-05-29T00:00:00"/>
    <x v="0"/>
    <n v="3"/>
    <s v="Ruby Grace Garcia"/>
    <m/>
    <n v="1682"/>
  </r>
  <r>
    <x v="230"/>
    <x v="0"/>
    <x v="2"/>
    <s v="CLFF_7210$$$2103OF0001"/>
    <s v="L000011362"/>
    <s v="L000011362"/>
    <s v="LFF (MDG-F)"/>
    <s v="2103OF0001"/>
    <m/>
    <b v="1"/>
    <x v="2"/>
    <x v="2"/>
    <d v="2025-05-24T06:19:42"/>
    <d v="2025-05-29T00:00:00"/>
    <d v="2025-05-29T00:00:00"/>
    <x v="0"/>
    <n v="3"/>
    <s v="Ruby Grace Garcia"/>
    <m/>
    <n v="1683"/>
  </r>
  <r>
    <x v="230"/>
    <x v="0"/>
    <x v="2"/>
    <s v="CLFF_7210$$$2123C00049"/>
    <s v="L000013850"/>
    <s v="L000013850"/>
    <s v="LFF (MDG-F)"/>
    <s v="2123C00049"/>
    <m/>
    <b v="1"/>
    <x v="2"/>
    <x v="2"/>
    <d v="2025-05-24T06:19:42"/>
    <d v="2025-05-29T00:00:00"/>
    <d v="2025-05-29T00:00:00"/>
    <x v="0"/>
    <n v="3"/>
    <s v="Ruby Grace Garcia"/>
    <m/>
    <n v="1684"/>
  </r>
  <r>
    <x v="230"/>
    <x v="0"/>
    <x v="2"/>
    <s v="CLFF_7210$$$2123CS0002"/>
    <s v="L000013532"/>
    <s v="L000013532"/>
    <s v="LFF (MDG-F)"/>
    <s v="2123CS0002"/>
    <m/>
    <b v="1"/>
    <x v="2"/>
    <x v="2"/>
    <d v="2025-05-24T06:19:42"/>
    <d v="2025-05-29T00:00:00"/>
    <d v="2025-05-29T00:00:00"/>
    <x v="0"/>
    <n v="3"/>
    <s v="Ruby Grace Garcia"/>
    <m/>
    <n v="1685"/>
  </r>
  <r>
    <x v="230"/>
    <x v="0"/>
    <x v="2"/>
    <s v="CLFF_7210$$$2123L50008"/>
    <s v="L000011394"/>
    <s v="L000011394"/>
    <s v="LFF (MDG-F)"/>
    <s v="2123L50008"/>
    <m/>
    <b v="1"/>
    <x v="2"/>
    <x v="2"/>
    <d v="2025-05-24T06:19:42"/>
    <d v="2025-05-29T00:00:00"/>
    <d v="2025-05-29T00:00:00"/>
    <x v="0"/>
    <n v="3"/>
    <s v="Ruby Grace Garcia"/>
    <m/>
    <n v="1686"/>
  </r>
  <r>
    <x v="230"/>
    <x v="0"/>
    <x v="2"/>
    <s v="CLFF_7210$$$2125C00005"/>
    <s v="L000011363"/>
    <s v="L000011363"/>
    <s v="LFF (MDG-F)"/>
    <s v="2125C00005"/>
    <m/>
    <b v="1"/>
    <x v="2"/>
    <x v="2"/>
    <d v="2025-05-24T06:19:42"/>
    <d v="2025-05-29T00:00:00"/>
    <d v="2025-05-29T00:00:00"/>
    <x v="0"/>
    <n v="3"/>
    <s v="Ruby Grace Garcia"/>
    <m/>
    <n v="1687"/>
  </r>
  <r>
    <x v="230"/>
    <x v="0"/>
    <x v="2"/>
    <s v="CLFF_7210$$$2128C00002"/>
    <s v="L000013855"/>
    <s v="L000013855"/>
    <s v="LFF (MDG-F)"/>
    <s v="2128C00002"/>
    <m/>
    <b v="1"/>
    <x v="2"/>
    <x v="2"/>
    <d v="2025-05-24T06:19:42"/>
    <d v="2025-05-29T00:00:00"/>
    <d v="2025-05-29T00:00:00"/>
    <x v="0"/>
    <n v="3"/>
    <s v="Ruby Grace Garcia"/>
    <m/>
    <n v="1688"/>
  </r>
  <r>
    <x v="230"/>
    <x v="0"/>
    <x v="2"/>
    <s v="CLFF_7210$$$2137TPM813"/>
    <s v="L000010057"/>
    <s v="L000010057"/>
    <s v="LFF (MDG-F)"/>
    <s v="2137TPM813"/>
    <m/>
    <b v="1"/>
    <x v="2"/>
    <x v="2"/>
    <d v="2025-05-24T06:19:42"/>
    <d v="2025-05-29T00:00:00"/>
    <d v="2025-05-29T00:00:00"/>
    <x v="0"/>
    <n v="3"/>
    <s v="Ruby Grace Garcia"/>
    <m/>
    <n v="1689"/>
  </r>
  <r>
    <x v="230"/>
    <x v="0"/>
    <x v="2"/>
    <s v="CLFF_7210$$$2137TPM819"/>
    <s v="L000010057"/>
    <s v="L000010057"/>
    <s v="LFF (MDG-F)"/>
    <s v="2137TPM819"/>
    <m/>
    <b v="1"/>
    <x v="2"/>
    <x v="2"/>
    <d v="2025-05-24T06:19:42"/>
    <d v="2025-05-29T00:00:00"/>
    <d v="2025-05-29T00:00:00"/>
    <x v="0"/>
    <n v="3"/>
    <s v="Ruby Grace Garcia"/>
    <m/>
    <n v="1690"/>
  </r>
  <r>
    <x v="230"/>
    <x v="0"/>
    <x v="2"/>
    <s v="CLFF_7210$$$2148L50220"/>
    <s v="L000011397"/>
    <s v="L000011397"/>
    <s v="LFF (MDG-F)"/>
    <s v="2148L50220"/>
    <m/>
    <b v="1"/>
    <x v="2"/>
    <x v="2"/>
    <d v="2025-05-24T06:19:42"/>
    <d v="2025-05-29T00:00:00"/>
    <d v="2025-05-29T00:00:00"/>
    <x v="0"/>
    <n v="3"/>
    <s v="Ruby Grace Garcia"/>
    <m/>
    <n v="1691"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24"/>
    <s v="Ruby Grace Garcia"/>
    <m/>
    <n v="1692"/>
  </r>
  <r>
    <x v="230"/>
    <x v="0"/>
    <x v="2"/>
    <s v="CNOW_7210$$$0000015019"/>
    <s v="L000013143"/>
    <s v="L000013143"/>
    <s v="Non-LFF"/>
    <s v=""/>
    <m/>
    <b v="1"/>
    <x v="2"/>
    <x v="2"/>
    <d v="2025-05-24T06:19:42"/>
    <m/>
    <m/>
    <x v="1"/>
    <n v="224"/>
    <s v="Ruby Grace Garcia"/>
    <m/>
    <n v="1693"/>
  </r>
  <r>
    <x v="230"/>
    <x v="0"/>
    <x v="2"/>
    <s v="CNOW_7210$$$0000021383"/>
    <s v="L000013855"/>
    <s v="L000013855"/>
    <s v="Non-LFF"/>
    <s v=""/>
    <m/>
    <b v="1"/>
    <x v="2"/>
    <x v="2"/>
    <d v="2025-05-24T06:19:42"/>
    <m/>
    <m/>
    <x v="1"/>
    <n v="224"/>
    <s v="Ruby Grace Garcia"/>
    <m/>
    <n v="1694"/>
  </r>
  <r>
    <x v="230"/>
    <x v="0"/>
    <x v="2"/>
    <s v="CNOW_7210$$$0000025463"/>
    <s v="L000013858"/>
    <s v="L000013858"/>
    <s v="Non-LFF"/>
    <s v=""/>
    <m/>
    <b v="1"/>
    <x v="2"/>
    <x v="2"/>
    <d v="2025-05-24T06:19:42"/>
    <m/>
    <m/>
    <x v="1"/>
    <n v="224"/>
    <s v="Ruby Grace Garcia"/>
    <m/>
    <n v="1695"/>
  </r>
  <r>
    <x v="230"/>
    <x v="0"/>
    <x v="2"/>
    <s v="CNOW_7210$$$0000025467"/>
    <s v="L000013841"/>
    <s v="L000013841"/>
    <s v="Non-LFF"/>
    <s v=""/>
    <m/>
    <b v="1"/>
    <x v="2"/>
    <x v="2"/>
    <d v="2025-05-24T06:19:42"/>
    <m/>
    <m/>
    <x v="1"/>
    <n v="224"/>
    <s v="Ruby Grace Garcia"/>
    <m/>
    <n v="1696"/>
  </r>
  <r>
    <x v="230"/>
    <x v="0"/>
    <x v="2"/>
    <s v="CNOW_7210$$$0000040106"/>
    <s v="L000013841"/>
    <s v="L000013841"/>
    <s v="Non-LFF"/>
    <s v=""/>
    <m/>
    <b v="1"/>
    <x v="2"/>
    <x v="2"/>
    <d v="2025-05-24T06:19:42"/>
    <m/>
    <m/>
    <x v="1"/>
    <n v="224"/>
    <s v="Ruby Grace Garcia"/>
    <m/>
    <n v="1697"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24"/>
    <s v="Ruby Grace Garcia"/>
    <m/>
    <n v="1698"/>
  </r>
  <r>
    <x v="230"/>
    <x v="0"/>
    <x v="2"/>
    <s v="CNOW_7210$$$0000052155"/>
    <s v="L000013855"/>
    <s v="L000013855"/>
    <s v="Non-LFF"/>
    <s v=""/>
    <m/>
    <b v="1"/>
    <x v="2"/>
    <x v="2"/>
    <d v="2025-05-24T06:19:42"/>
    <m/>
    <m/>
    <x v="1"/>
    <n v="224"/>
    <s v="Ruby Grace Garcia"/>
    <m/>
    <n v="1699"/>
  </r>
  <r>
    <x v="230"/>
    <x v="0"/>
    <x v="2"/>
    <s v="CNOW_7210$$$0000056127"/>
    <s v="L000013858"/>
    <s v="L000013858"/>
    <s v="Non-LFF"/>
    <s v=""/>
    <m/>
    <b v="1"/>
    <x v="2"/>
    <x v="2"/>
    <d v="2025-05-24T06:19:42"/>
    <m/>
    <m/>
    <x v="1"/>
    <n v="224"/>
    <s v="Ruby Grace Garcia"/>
    <m/>
    <n v="1700"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24"/>
    <s v="Ruby Grace Garcia"/>
    <m/>
    <n v="1701"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24"/>
    <s v="Ruby Grace Garcia"/>
    <m/>
    <n v="1702"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24"/>
    <s v="Ruby Grace Garcia"/>
    <m/>
    <n v="1703"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24"/>
    <s v="Ruby Grace Garcia"/>
    <m/>
    <n v="1704"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24"/>
    <s v="Ruby Grace Garcia"/>
    <m/>
    <n v="1705"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24"/>
    <s v="Ruby Grace Garcia"/>
    <m/>
    <n v="1706"/>
  </r>
  <r>
    <x v="230"/>
    <x v="0"/>
    <x v="2"/>
    <s v="CORAERP_MMOR1945.5002"/>
    <s v="L000013841"/>
    <s v="L000013841"/>
    <s v="Non-LFF"/>
    <s v=""/>
    <m/>
    <b v="1"/>
    <x v="2"/>
    <x v="2"/>
    <d v="2025-05-24T06:19:42"/>
    <m/>
    <m/>
    <x v="1"/>
    <n v="224"/>
    <s v="Ruby Grace Garcia"/>
    <m/>
    <n v="1707"/>
  </r>
  <r>
    <x v="230"/>
    <x v="0"/>
    <x v="2"/>
    <s v="CORAERP_MMOR1945.5069"/>
    <s v="L000012348"/>
    <s v="L000012348"/>
    <s v="Non-LFF"/>
    <s v=""/>
    <m/>
    <b v="1"/>
    <x v="2"/>
    <x v="2"/>
    <d v="2025-05-24T06:19:42"/>
    <m/>
    <m/>
    <x v="1"/>
    <n v="224"/>
    <s v="Ruby Grace Garcia"/>
    <m/>
    <n v="1708"/>
  </r>
  <r>
    <x v="230"/>
    <x v="0"/>
    <x v="2"/>
    <s v="CORAERP_MMOR1945.5070"/>
    <s v="L000013850"/>
    <s v="L000013850"/>
    <s v="Non-LFF"/>
    <s v=""/>
    <m/>
    <b v="1"/>
    <x v="2"/>
    <x v="2"/>
    <d v="2025-05-24T06:19:42"/>
    <m/>
    <m/>
    <x v="1"/>
    <n v="224"/>
    <s v="Ruby Grace Garcia"/>
    <m/>
    <n v="1709"/>
  </r>
  <r>
    <x v="230"/>
    <x v="0"/>
    <x v="2"/>
    <s v="CORAERP_MMOR1945.5077"/>
    <s v="L000013220"/>
    <s v="L000013220"/>
    <s v="Non-LFF"/>
    <s v=""/>
    <m/>
    <b v="1"/>
    <x v="2"/>
    <x v="2"/>
    <d v="2025-05-24T06:19:42"/>
    <m/>
    <m/>
    <x v="1"/>
    <n v="224"/>
    <s v="Ruby Grace Garcia"/>
    <m/>
    <n v="1710"/>
  </r>
  <r>
    <x v="230"/>
    <x v="0"/>
    <x v="2"/>
    <s v="CORAERP_MMOR1945.5106"/>
    <s v="L000012394"/>
    <s v="L000012394"/>
    <s v="Non-LFF"/>
    <s v=""/>
    <m/>
    <b v="1"/>
    <x v="2"/>
    <x v="2"/>
    <d v="2025-05-24T06:19:42"/>
    <m/>
    <m/>
    <x v="1"/>
    <n v="224"/>
    <s v="Ruby Grace Garcia"/>
    <m/>
    <n v="1711"/>
  </r>
  <r>
    <x v="230"/>
    <x v="0"/>
    <x v="2"/>
    <s v="CORAERP_MMOR1945.5124"/>
    <s v="L000013858"/>
    <s v="L000013858"/>
    <s v="Non-LFF"/>
    <s v=""/>
    <m/>
    <b v="1"/>
    <x v="2"/>
    <x v="2"/>
    <d v="2025-05-24T06:19:42"/>
    <m/>
    <m/>
    <x v="1"/>
    <n v="224"/>
    <s v="Ruby Grace Garcia"/>
    <m/>
    <n v="1712"/>
  </r>
  <r>
    <x v="230"/>
    <x v="0"/>
    <x v="2"/>
    <s v="CORAERP_MMOR1945.5148"/>
    <s v="L000012392"/>
    <s v="L000012392"/>
    <s v="Non-LFF"/>
    <s v=""/>
    <m/>
    <b v="1"/>
    <x v="2"/>
    <x v="2"/>
    <d v="2025-05-24T06:19:42"/>
    <m/>
    <m/>
    <x v="1"/>
    <n v="224"/>
    <s v="Ruby Grace Garcia"/>
    <m/>
    <n v="1713"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24"/>
    <s v="Ruby Grace Garcia"/>
    <m/>
    <n v="1714"/>
  </r>
  <r>
    <x v="230"/>
    <x v="0"/>
    <x v="2"/>
    <s v="CORAERP_MMOR1945.5292"/>
    <s v="L000013850"/>
    <s v="L000013850"/>
    <s v="Non-LFF"/>
    <s v=""/>
    <m/>
    <b v="1"/>
    <x v="2"/>
    <x v="2"/>
    <d v="2025-05-24T06:19:42"/>
    <m/>
    <m/>
    <x v="1"/>
    <n v="224"/>
    <s v="Ruby Grace Garcia"/>
    <m/>
    <n v="1715"/>
  </r>
  <r>
    <x v="230"/>
    <x v="0"/>
    <x v="2"/>
    <s v="CORAERP_MMOR1945.5299"/>
    <s v="L000013850"/>
    <s v="L000013850"/>
    <s v="Non-LFF"/>
    <s v=""/>
    <m/>
    <b v="1"/>
    <x v="2"/>
    <x v="2"/>
    <d v="2025-05-24T06:19:42"/>
    <m/>
    <m/>
    <x v="1"/>
    <n v="224"/>
    <s v="Ruby Grace Garcia"/>
    <m/>
    <n v="1716"/>
  </r>
  <r>
    <x v="230"/>
    <x v="0"/>
    <x v="2"/>
    <s v="CORAERP_MMOR1945.5514"/>
    <s v="L000013855"/>
    <s v="L000013855"/>
    <s v="Non-LFF"/>
    <s v=""/>
    <m/>
    <b v="1"/>
    <x v="2"/>
    <x v="2"/>
    <d v="2025-05-24T06:19:42"/>
    <m/>
    <m/>
    <x v="1"/>
    <n v="224"/>
    <s v="Ruby Grace Garcia"/>
    <m/>
    <n v="1717"/>
  </r>
  <r>
    <x v="230"/>
    <x v="0"/>
    <x v="2"/>
    <s v="CORAERP_MMOR1945.5891"/>
    <s v="L000013855"/>
    <s v="L000013855"/>
    <s v="Non-LFF"/>
    <s v=""/>
    <m/>
    <b v="1"/>
    <x v="2"/>
    <x v="2"/>
    <d v="2025-05-24T06:19:42"/>
    <m/>
    <m/>
    <x v="1"/>
    <n v="224"/>
    <s v="Ruby Grace Garcia"/>
    <m/>
    <n v="1718"/>
  </r>
  <r>
    <x v="230"/>
    <x v="0"/>
    <x v="2"/>
    <s v="CORAERP_MMOR1945.5894"/>
    <s v="L000013851"/>
    <s v="L000013851"/>
    <s v="Non-LFF"/>
    <s v=""/>
    <m/>
    <b v="1"/>
    <x v="2"/>
    <x v="2"/>
    <d v="2025-05-24T06:19:42"/>
    <m/>
    <m/>
    <x v="1"/>
    <n v="224"/>
    <s v="Ruby Grace Garcia"/>
    <m/>
    <n v="1719"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24"/>
    <s v="Ruby Grace Garcia"/>
    <m/>
    <n v="1720"/>
  </r>
  <r>
    <x v="230"/>
    <x v="0"/>
    <x v="2"/>
    <s v="CORAERP_MMOR1945.9729"/>
    <s v="L000013554"/>
    <s v="L000013554"/>
    <s v="Non-LFF"/>
    <s v=""/>
    <m/>
    <b v="1"/>
    <x v="2"/>
    <x v="2"/>
    <d v="2025-05-24T06:19:42"/>
    <m/>
    <m/>
    <x v="1"/>
    <n v="224"/>
    <s v="Ruby Grace Garcia"/>
    <m/>
    <n v="1721"/>
  </r>
  <r>
    <x v="230"/>
    <x v="0"/>
    <x v="2"/>
    <s v="CORAERP_MMOR1945.L8ZU"/>
    <s v="L000013226"/>
    <s v="L000013226"/>
    <s v="Non-LFF"/>
    <s v=""/>
    <m/>
    <b v="1"/>
    <x v="2"/>
    <x v="2"/>
    <d v="2025-05-24T06:19:42"/>
    <m/>
    <m/>
    <x v="1"/>
    <n v="224"/>
    <s v="Ruby Grace Garcia"/>
    <m/>
    <n v="1722"/>
  </r>
  <r>
    <x v="230"/>
    <x v="0"/>
    <x v="2"/>
    <s v="CORAERP_MMOR1945.LR41"/>
    <s v="L000013554"/>
    <s v="L000013554"/>
    <s v="Non-LFF"/>
    <s v=""/>
    <m/>
    <b v="1"/>
    <x v="2"/>
    <x v="2"/>
    <d v="2025-05-24T06:19:42"/>
    <m/>
    <m/>
    <x v="1"/>
    <n v="224"/>
    <s v="Ruby Grace Garcia"/>
    <m/>
    <n v="1723"/>
  </r>
  <r>
    <x v="230"/>
    <x v="0"/>
    <x v="2"/>
    <s v="CORAERP_MMOR1975.5069"/>
    <s v="L000012348"/>
    <s v="L000012348"/>
    <s v="Non-LFF"/>
    <s v=""/>
    <m/>
    <b v="1"/>
    <x v="2"/>
    <x v="2"/>
    <d v="2025-05-24T06:19:42"/>
    <m/>
    <m/>
    <x v="1"/>
    <n v="224"/>
    <s v="Ruby Grace Garcia"/>
    <m/>
    <n v="1724"/>
  </r>
  <r>
    <x v="230"/>
    <x v="0"/>
    <x v="2"/>
    <s v="CORAERP_MMOR1975.5070"/>
    <s v="L000013850"/>
    <s v="L000013850"/>
    <s v="Non-LFF"/>
    <s v=""/>
    <m/>
    <b v="1"/>
    <x v="2"/>
    <x v="2"/>
    <d v="2025-05-24T06:19:42"/>
    <m/>
    <m/>
    <x v="1"/>
    <n v="224"/>
    <s v="Ruby Grace Garcia"/>
    <m/>
    <n v="1725"/>
  </r>
  <r>
    <x v="230"/>
    <x v="0"/>
    <x v="2"/>
    <s v="CORAERP_MMOR1975.5074"/>
    <s v="L000011442"/>
    <s v="L000011442"/>
    <s v="Non-LFF"/>
    <s v=""/>
    <m/>
    <b v="1"/>
    <x v="2"/>
    <x v="2"/>
    <d v="2025-05-24T06:19:42"/>
    <m/>
    <m/>
    <x v="1"/>
    <n v="224"/>
    <s v="Ruby Grace Garcia"/>
    <m/>
    <n v="1726"/>
  </r>
  <r>
    <x v="230"/>
    <x v="0"/>
    <x v="2"/>
    <s v="CORAERP_MMOR1975.5095"/>
    <s v="L000013226"/>
    <s v="L000013226"/>
    <s v="Non-LFF"/>
    <s v=""/>
    <m/>
    <b v="1"/>
    <x v="2"/>
    <x v="2"/>
    <d v="2025-05-24T06:19:42"/>
    <m/>
    <m/>
    <x v="1"/>
    <n v="224"/>
    <s v="Ruby Grace Garcia"/>
    <m/>
    <n v="1727"/>
  </r>
  <r>
    <x v="230"/>
    <x v="0"/>
    <x v="2"/>
    <s v="CORAERP_MMOR1975.5140"/>
    <s v="L000013858"/>
    <s v="L000013858"/>
    <s v="Non-LFF"/>
    <s v=""/>
    <m/>
    <b v="1"/>
    <x v="2"/>
    <x v="2"/>
    <d v="2025-05-24T06:19:42"/>
    <m/>
    <m/>
    <x v="1"/>
    <n v="224"/>
    <s v="Ruby Grace Garcia"/>
    <m/>
    <n v="1728"/>
  </r>
  <r>
    <x v="230"/>
    <x v="0"/>
    <x v="2"/>
    <s v="CORAERP_MMOR1975.5155"/>
    <s v="L000013855"/>
    <s v="L000013855"/>
    <s v="Non-LFF"/>
    <s v=""/>
    <m/>
    <b v="1"/>
    <x v="2"/>
    <x v="2"/>
    <d v="2025-05-24T06:19:42"/>
    <m/>
    <m/>
    <x v="1"/>
    <n v="224"/>
    <s v="Ruby Grace Garcia"/>
    <m/>
    <n v="1729"/>
  </r>
  <r>
    <x v="230"/>
    <x v="0"/>
    <x v="2"/>
    <s v="CORAERP_MMOR1975.5202"/>
    <s v="L000013554"/>
    <s v="L000013554"/>
    <s v="Non-LFF"/>
    <s v=""/>
    <m/>
    <b v="1"/>
    <x v="2"/>
    <x v="2"/>
    <d v="2025-05-24T06:19:42"/>
    <m/>
    <m/>
    <x v="1"/>
    <n v="224"/>
    <s v="Ruby Grace Garcia"/>
    <m/>
    <n v="1730"/>
  </r>
  <r>
    <x v="230"/>
    <x v="0"/>
    <x v="2"/>
    <s v="CORAERP_MMOR1975.5292"/>
    <s v="L000013851"/>
    <s v="L000013851"/>
    <s v="Non-LFF"/>
    <s v=""/>
    <m/>
    <b v="1"/>
    <x v="2"/>
    <x v="2"/>
    <d v="2025-05-24T06:19:42"/>
    <m/>
    <m/>
    <x v="1"/>
    <n v="224"/>
    <s v="Ruby Grace Garcia"/>
    <m/>
    <n v="1731"/>
  </r>
  <r>
    <x v="230"/>
    <x v="0"/>
    <x v="2"/>
    <s v="CORAERP_MMOR1975.5299"/>
    <s v="L000013850"/>
    <s v="L000013850"/>
    <s v="Non-LFF"/>
    <s v=""/>
    <m/>
    <b v="1"/>
    <x v="2"/>
    <x v="2"/>
    <d v="2025-05-24T06:19:42"/>
    <m/>
    <m/>
    <x v="1"/>
    <n v="224"/>
    <s v="Ruby Grace Garcia"/>
    <m/>
    <n v="1732"/>
  </r>
  <r>
    <x v="230"/>
    <x v="0"/>
    <x v="2"/>
    <s v="CORAERP_MMOR1975.5514"/>
    <s v="L000013855"/>
    <s v="L000013855"/>
    <s v="Non-LFF"/>
    <s v=""/>
    <m/>
    <b v="1"/>
    <x v="2"/>
    <x v="2"/>
    <d v="2025-05-24T06:19:42"/>
    <m/>
    <m/>
    <x v="1"/>
    <n v="224"/>
    <s v="Ruby Grace Garcia"/>
    <m/>
    <n v="1733"/>
  </r>
  <r>
    <x v="230"/>
    <x v="0"/>
    <x v="2"/>
    <s v="CORAERP_MMOR1975.5540"/>
    <s v="L000013854"/>
    <s v="L000013854"/>
    <s v="Non-LFF"/>
    <s v=""/>
    <m/>
    <b v="1"/>
    <x v="2"/>
    <x v="2"/>
    <d v="2025-05-24T06:19:42"/>
    <m/>
    <m/>
    <x v="1"/>
    <n v="224"/>
    <s v="Ruby Grace Garcia"/>
    <m/>
    <n v="1734"/>
  </r>
  <r>
    <x v="230"/>
    <x v="0"/>
    <x v="2"/>
    <s v="CORAERP_MMOR1975.5598"/>
    <s v="L000013858"/>
    <s v="L000013858"/>
    <s v="Non-LFF"/>
    <s v=""/>
    <m/>
    <b v="1"/>
    <x v="2"/>
    <x v="2"/>
    <d v="2025-05-24T06:19:42"/>
    <m/>
    <m/>
    <x v="1"/>
    <n v="224"/>
    <s v="Ruby Grace Garcia"/>
    <m/>
    <n v="1735"/>
  </r>
  <r>
    <x v="230"/>
    <x v="0"/>
    <x v="2"/>
    <s v="CORAERP_MMOR1975.5891"/>
    <s v="L000013855"/>
    <s v="L000013855"/>
    <s v="Non-LFF"/>
    <s v=""/>
    <m/>
    <b v="1"/>
    <x v="2"/>
    <x v="2"/>
    <d v="2025-05-24T06:19:42"/>
    <m/>
    <m/>
    <x v="1"/>
    <n v="224"/>
    <s v="Ruby Grace Garcia"/>
    <m/>
    <n v="1736"/>
  </r>
  <r>
    <x v="230"/>
    <x v="0"/>
    <x v="2"/>
    <s v="CORAERP_MMOR1975.5894"/>
    <s v="L000013851"/>
    <s v="L000013851"/>
    <s v="Non-LFF"/>
    <s v=""/>
    <m/>
    <b v="1"/>
    <x v="2"/>
    <x v="2"/>
    <d v="2025-05-24T06:19:42"/>
    <m/>
    <m/>
    <x v="1"/>
    <n v="224"/>
    <s v="Ruby Grace Garcia"/>
    <m/>
    <n v="1737"/>
  </r>
  <r>
    <x v="230"/>
    <x v="0"/>
    <x v="2"/>
    <s v="CPHOENX_01010000102020"/>
    <s v="L000013842"/>
    <s v="L000013842"/>
    <s v="Non-LFF"/>
    <s v=""/>
    <m/>
    <b v="1"/>
    <x v="2"/>
    <x v="2"/>
    <d v="2025-05-24T06:19:42"/>
    <m/>
    <m/>
    <x v="1"/>
    <n v="224"/>
    <s v="Ruby Grace Garcia"/>
    <m/>
    <n v="1738"/>
  </r>
  <r>
    <x v="230"/>
    <x v="0"/>
    <x v="2"/>
    <s v="CPHOENX_01010000650001"/>
    <s v="L000013840"/>
    <s v="L000013840"/>
    <s v="Non-LFF"/>
    <s v=""/>
    <m/>
    <b v="1"/>
    <x v="2"/>
    <x v="2"/>
    <d v="2025-05-24T06:19:42"/>
    <m/>
    <m/>
    <x v="1"/>
    <n v="224"/>
    <s v="Ruby Grace Garcia"/>
    <m/>
    <n v="1739"/>
  </r>
  <r>
    <x v="230"/>
    <x v="0"/>
    <x v="2"/>
    <s v="CPHOENX_01010000681200"/>
    <s v="L000013841"/>
    <s v="L000013841"/>
    <s v="Non-LFF"/>
    <s v=""/>
    <m/>
    <b v="1"/>
    <x v="2"/>
    <x v="2"/>
    <d v="2025-05-24T06:19:42"/>
    <m/>
    <m/>
    <x v="1"/>
    <n v="224"/>
    <s v="Ruby Grace Garcia"/>
    <m/>
    <n v="1740"/>
  </r>
  <r>
    <x v="230"/>
    <x v="0"/>
    <x v="2"/>
    <s v="CPHOENX_01010000687201"/>
    <s v="L000013143"/>
    <s v="L000013143"/>
    <s v="Non-LFF"/>
    <s v=""/>
    <m/>
    <b v="1"/>
    <x v="2"/>
    <x v="2"/>
    <d v="2025-05-24T06:19:42"/>
    <m/>
    <m/>
    <x v="1"/>
    <n v="224"/>
    <s v="Ruby Grace Garcia"/>
    <m/>
    <n v="1741"/>
  </r>
  <r>
    <x v="230"/>
    <x v="0"/>
    <x v="2"/>
    <s v="CPHOENX_01010000689700"/>
    <s v="L000013850"/>
    <s v="L000013850"/>
    <s v="Non-LFF"/>
    <s v=""/>
    <m/>
    <b v="1"/>
    <x v="2"/>
    <x v="2"/>
    <d v="2025-05-24T06:19:42"/>
    <m/>
    <m/>
    <x v="1"/>
    <n v="224"/>
    <s v="Ruby Grace Garcia"/>
    <m/>
    <n v="1742"/>
  </r>
  <r>
    <x v="230"/>
    <x v="0"/>
    <x v="2"/>
    <s v="CPHOENX_01010000689970"/>
    <s v="L000013847"/>
    <s v="L000013847"/>
    <s v="Non-LFF"/>
    <s v=""/>
    <m/>
    <b v="1"/>
    <x v="2"/>
    <x v="2"/>
    <d v="2025-05-24T06:19:42"/>
    <m/>
    <m/>
    <x v="1"/>
    <n v="224"/>
    <s v="Ruby Grace Garcia"/>
    <m/>
    <n v="1743"/>
  </r>
  <r>
    <x v="230"/>
    <x v="0"/>
    <x v="2"/>
    <s v="CPHOENX_01010000691801"/>
    <s v="L000013858"/>
    <s v="L000013858"/>
    <s v="Non-LFF"/>
    <s v=""/>
    <m/>
    <b v="1"/>
    <x v="2"/>
    <x v="2"/>
    <d v="2025-05-24T06:19:42"/>
    <m/>
    <m/>
    <x v="1"/>
    <n v="224"/>
    <s v="Ruby Grace Garcia"/>
    <m/>
    <n v="1744"/>
  </r>
  <r>
    <x v="230"/>
    <x v="0"/>
    <x v="2"/>
    <s v="CPHOENX_01010000699615"/>
    <s v="L000013558"/>
    <s v="L000013558"/>
    <s v="Non-LFF"/>
    <s v=""/>
    <m/>
    <b v="1"/>
    <x v="2"/>
    <x v="2"/>
    <d v="2025-05-24T06:19:42"/>
    <m/>
    <m/>
    <x v="1"/>
    <n v="224"/>
    <s v="Ruby Grace Garcia"/>
    <m/>
    <n v="1745"/>
  </r>
  <r>
    <x v="230"/>
    <x v="0"/>
    <x v="2"/>
    <s v="CPHOENX_01010000699618"/>
    <s v="L000013857"/>
    <s v="L000013857"/>
    <s v="Non-LFF"/>
    <s v=""/>
    <m/>
    <b v="1"/>
    <x v="2"/>
    <x v="2"/>
    <d v="2025-05-24T06:19:42"/>
    <m/>
    <m/>
    <x v="1"/>
    <n v="224"/>
    <s v="Ruby Grace Garcia"/>
    <m/>
    <n v="1746"/>
  </r>
  <r>
    <x v="230"/>
    <x v="0"/>
    <x v="2"/>
    <s v="CPHOENX_01010000699999"/>
    <s v="L000013842"/>
    <s v="L000013842"/>
    <s v="Non-LFF"/>
    <s v=""/>
    <m/>
    <b v="1"/>
    <x v="2"/>
    <x v="2"/>
    <d v="2025-05-24T06:19:42"/>
    <m/>
    <m/>
    <x v="1"/>
    <n v="224"/>
    <s v="Ruby Grace Garcia"/>
    <m/>
    <n v="1747"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24"/>
    <s v="Ruby Grace Garcia"/>
    <m/>
    <n v="1748"/>
  </r>
  <r>
    <x v="230"/>
    <x v="0"/>
    <x v="2"/>
    <s v="CTEMPEU_1000AT40MS9999"/>
    <s v="L000013555"/>
    <s v="L000013555"/>
    <s v="Non-LFF"/>
    <s v=""/>
    <m/>
    <b v="1"/>
    <x v="2"/>
    <x v="2"/>
    <d v="2025-05-24T06:19:42"/>
    <m/>
    <m/>
    <x v="1"/>
    <n v="224"/>
    <s v="Ruby Grace Garcia"/>
    <m/>
    <n v="1749"/>
  </r>
  <r>
    <x v="230"/>
    <x v="0"/>
    <x v="2"/>
    <s v="CTEMPEU_1000CH70MS1105"/>
    <s v="L000011442"/>
    <s v="L000011442"/>
    <s v="Non-LFF"/>
    <s v=""/>
    <m/>
    <b v="1"/>
    <x v="2"/>
    <x v="2"/>
    <d v="2025-05-24T06:19:42"/>
    <m/>
    <m/>
    <x v="1"/>
    <n v="224"/>
    <s v="Ruby Grace Garcia"/>
    <m/>
    <n v="1750"/>
  </r>
  <r>
    <x v="230"/>
    <x v="0"/>
    <x v="2"/>
    <s v="CTEMPEU_1000CH70MS4004"/>
    <s v="L000013851"/>
    <s v="L000013851"/>
    <s v="Non-LFF"/>
    <s v=""/>
    <m/>
    <b v="1"/>
    <x v="2"/>
    <x v="2"/>
    <d v="2025-05-24T06:19:42"/>
    <m/>
    <m/>
    <x v="1"/>
    <n v="224"/>
    <s v="Ruby Grace Garcia"/>
    <m/>
    <n v="1751"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24"/>
    <s v="Ruby Grace Garcia"/>
    <m/>
    <n v="1752"/>
  </r>
  <r>
    <x v="230"/>
    <x v="0"/>
    <x v="2"/>
    <s v="CTEMPEU_1000NL40001310"/>
    <s v="L000013852"/>
    <s v="L000013852"/>
    <s v="Non-LFF"/>
    <s v=""/>
    <m/>
    <b v="1"/>
    <x v="2"/>
    <x v="2"/>
    <d v="2025-05-24T06:19:42"/>
    <m/>
    <m/>
    <x v="1"/>
    <n v="224"/>
    <s v="Ruby Grace Garcia"/>
    <m/>
    <n v="1753"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24"/>
    <s v="Ruby Grace Garcia"/>
    <m/>
    <n v="1754"/>
  </r>
  <r>
    <x v="231"/>
    <x v="0"/>
    <x v="2"/>
    <s v="CLFF_1000$$$DE10639300"/>
    <s v="L000013810"/>
    <s v="L000013810"/>
    <s v="LFF (MDG-F)"/>
    <s v="DE10639300"/>
    <m/>
    <b v="1"/>
    <x v="2"/>
    <x v="2"/>
    <d v="2025-05-24T06:47:49"/>
    <d v="2025-05-29T00:00:00"/>
    <d v="2025-05-29T00:00:00"/>
    <x v="0"/>
    <n v="3"/>
    <s v="Ruby Grace Garcia"/>
    <m/>
    <n v="1755"/>
  </r>
  <r>
    <x v="231"/>
    <x v="0"/>
    <x v="2"/>
    <s v="CLFF_1000$$$DE10650100"/>
    <s v="L000013831"/>
    <s v="L000013831"/>
    <s v="LFF (MDG-F)"/>
    <s v="DE10650100"/>
    <m/>
    <b v="1"/>
    <x v="2"/>
    <x v="2"/>
    <d v="2025-05-24T06:47:49"/>
    <d v="2025-05-29T00:00:00"/>
    <d v="2025-05-29T00:00:00"/>
    <x v="0"/>
    <n v="3"/>
    <s v="Ruby Grace Garcia"/>
    <m/>
    <n v="1756"/>
  </r>
  <r>
    <x v="231"/>
    <x v="0"/>
    <x v="2"/>
    <s v="CLFF_1000$$$DE10OF0005"/>
    <s v="L000013831"/>
    <s v="L000013831"/>
    <s v="LFF (MDG-F)"/>
    <s v="DE10OF0005"/>
    <m/>
    <b v="1"/>
    <x v="2"/>
    <x v="2"/>
    <d v="2025-05-24T06:47:49"/>
    <d v="2025-05-29T00:00:00"/>
    <d v="2025-05-29T00:00:00"/>
    <x v="0"/>
    <n v="3"/>
    <s v="Ruby Grace Garcia"/>
    <m/>
    <n v="1757"/>
  </r>
  <r>
    <x v="231"/>
    <x v="0"/>
    <x v="2"/>
    <s v="CNOW_7210$$$0000010222"/>
    <s v="L000013831"/>
    <s v="L000013831"/>
    <s v="Non-LFF"/>
    <s v=""/>
    <m/>
    <b v="1"/>
    <x v="2"/>
    <x v="2"/>
    <d v="2025-05-24T06:47:49"/>
    <m/>
    <m/>
    <x v="1"/>
    <n v="224"/>
    <s v="Ruby Grace Garcia"/>
    <m/>
    <n v="1758"/>
  </r>
  <r>
    <x v="231"/>
    <x v="0"/>
    <x v="2"/>
    <s v="CORAERP_MMOR1975.9770"/>
    <s v="L000013831"/>
    <s v="L000013831"/>
    <s v="Non-LFF"/>
    <s v=""/>
    <m/>
    <b v="1"/>
    <x v="2"/>
    <x v="2"/>
    <d v="2025-05-24T06:47:49"/>
    <m/>
    <m/>
    <x v="1"/>
    <n v="224"/>
    <s v="Ruby Grace Garcia"/>
    <m/>
    <n v="1759"/>
  </r>
  <r>
    <x v="231"/>
    <x v="0"/>
    <x v="2"/>
    <s v="CPHOENX_01010000639300"/>
    <s v="L000013810"/>
    <s v="L000013810"/>
    <s v="Non-LFF"/>
    <s v=""/>
    <m/>
    <b v="1"/>
    <x v="2"/>
    <x v="2"/>
    <d v="2025-05-24T06:47:49"/>
    <m/>
    <m/>
    <x v="1"/>
    <n v="224"/>
    <s v="Ruby Grace Garcia"/>
    <m/>
    <n v="1760"/>
  </r>
  <r>
    <x v="231"/>
    <x v="0"/>
    <x v="2"/>
    <s v="CPHOENX_01010000699620"/>
    <s v="L000013789"/>
    <s v="L000013789"/>
    <s v="Non-LFF"/>
    <s v=""/>
    <m/>
    <b v="1"/>
    <x v="2"/>
    <x v="2"/>
    <d v="2025-05-24T06:47:49"/>
    <m/>
    <m/>
    <x v="1"/>
    <n v="224"/>
    <s v="Ruby Grace Garcia"/>
    <m/>
    <n v="1761"/>
  </r>
  <r>
    <x v="232"/>
    <x v="0"/>
    <x v="2"/>
    <s v="CSCALA_1042$GSD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2"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3"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4"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5"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6"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7"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8"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9"/>
  </r>
  <r>
    <x v="233"/>
    <x v="0"/>
    <x v="2"/>
    <s v="CLFF_7210$$$2102TMCZ91"/>
    <s v="L000013864"/>
    <s v="L000013864"/>
    <s v="LFF (MDG-F)"/>
    <s v="2102TMCZ91"/>
    <m/>
    <b v="1"/>
    <x v="2"/>
    <x v="2"/>
    <d v="2025-05-26T12:18:40"/>
    <d v="2025-05-29T00:00:00"/>
    <d v="2025-05-29T00:00:00"/>
    <x v="0"/>
    <n v="3"/>
    <s v="Ruby Grace Garcia"/>
    <m/>
    <n v="1770"/>
  </r>
  <r>
    <x v="233"/>
    <x v="0"/>
    <x v="2"/>
    <s v="CNOW_7210$$$00002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1"/>
  </r>
  <r>
    <x v="233"/>
    <x v="0"/>
    <x v="2"/>
    <s v="CNOW_7210$$$00240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2"/>
  </r>
  <r>
    <x v="233"/>
    <x v="0"/>
    <x v="2"/>
    <s v="CORAERP_MMOR1975.2696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3"/>
  </r>
  <r>
    <x v="233"/>
    <x v="0"/>
    <x v="2"/>
    <s v="CTEMPEU_1000FR60638000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4"/>
  </r>
  <r>
    <x v="234"/>
    <x v="0"/>
    <x v="2"/>
    <s v="D00108800000000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  <n v="1775"/>
  </r>
  <r>
    <x v="234"/>
    <x v="0"/>
    <x v="2"/>
    <s v="D00124900000000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  <n v="1776"/>
  </r>
  <r>
    <x v="234"/>
    <x v="0"/>
    <x v="2"/>
    <s v="D001255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7"/>
  </r>
  <r>
    <x v="234"/>
    <x v="0"/>
    <x v="2"/>
    <s v="D001256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8"/>
  </r>
  <r>
    <x v="234"/>
    <x v="0"/>
    <x v="2"/>
    <s v="D001257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9"/>
  </r>
  <r>
    <x v="234"/>
    <x v="0"/>
    <x v="2"/>
    <s v="D001258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0"/>
  </r>
  <r>
    <x v="234"/>
    <x v="0"/>
    <x v="2"/>
    <s v="D001259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1"/>
  </r>
  <r>
    <x v="234"/>
    <x v="0"/>
    <x v="2"/>
    <s v="D001260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2"/>
  </r>
  <r>
    <x v="234"/>
    <x v="0"/>
    <x v="2"/>
    <s v="D00127500000000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  <n v="1783"/>
  </r>
  <r>
    <x v="234"/>
    <x v="0"/>
    <x v="2"/>
    <s v="D00127700000000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  <n v="1784"/>
  </r>
  <r>
    <x v="234"/>
    <x v="0"/>
    <x v="2"/>
    <s v="D00127900000000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  <n v="1785"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6"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7"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8"/>
  </r>
  <r>
    <x v="235"/>
    <x v="0"/>
    <x v="2"/>
    <s v="CTEMPEU_1000TR10MS3210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  <n v="1789"/>
  </r>
  <r>
    <x v="235"/>
    <x v="0"/>
    <x v="2"/>
    <s v="CTEMPEU_1000TR10MS3209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0"/>
  </r>
  <r>
    <x v="235"/>
    <x v="0"/>
    <x v="2"/>
    <s v="CTEMPEU_1000TR10MS3208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1"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2"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3"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4"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5"/>
  </r>
  <r>
    <x v="236"/>
    <x v="0"/>
    <x v="2"/>
    <s v="CSCALA_1820$A870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6"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7"/>
  </r>
  <r>
    <x v="237"/>
    <x v="0"/>
    <x v="2"/>
    <s v="CNOW_7210$$$0000010311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  <n v="1798"/>
  </r>
  <r>
    <x v="237"/>
    <x v="0"/>
    <x v="2"/>
    <s v="CNOW_7210$$$0000057266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  <n v="1799"/>
  </r>
  <r>
    <x v="237"/>
    <x v="0"/>
    <x v="2"/>
    <s v="CNOW_7210$$$0000010312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  <n v="1800"/>
  </r>
  <r>
    <x v="237"/>
    <x v="0"/>
    <x v="2"/>
    <s v="CNOW_7210$$$0000015221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  <n v="1801"/>
  </r>
  <r>
    <x v="237"/>
    <x v="0"/>
    <x v="2"/>
    <s v="CNOW_7210$$$0000040962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  <n v="1802"/>
  </r>
  <r>
    <x v="238"/>
    <x v="0"/>
    <x v="2"/>
    <s v="CLFF_1000$$$DE10B45000"/>
    <s v="L000006438"/>
    <s v="L000006438"/>
    <s v="LFF (MDG-F)"/>
    <s v="DE10B45000"/>
    <m/>
    <b v="1"/>
    <x v="2"/>
    <x v="2"/>
    <d v="2025-05-29T16:16:50"/>
    <d v="2025-06-02T00:00:00"/>
    <d v="2025-06-02T00:00:00"/>
    <x v="0"/>
    <n v="2"/>
    <s v="Ruby Grace Garcia"/>
    <m/>
    <n v="1803"/>
  </r>
  <r>
    <x v="239"/>
    <x v="0"/>
    <x v="2"/>
    <s v="CEMERAL_64016401108608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  <n v="1804"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  <n v="1805"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  <n v="1806"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7"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8"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9"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  <n v="1810"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  <n v="1811"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  <n v="1812"/>
  </r>
  <r>
    <x v="243"/>
    <x v="0"/>
    <x v="2"/>
    <s v="CTEMPEU_1000GB10005454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  <n v="1813"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4"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5"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6"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7"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8"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9"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0"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1"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2"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23"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24"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5"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6"/>
  </r>
  <r>
    <x v="243"/>
    <x v="0"/>
    <x v="2"/>
    <s v="CSCALA_1082$000000002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7"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8"/>
  </r>
  <r>
    <x v="243"/>
    <x v="0"/>
    <x v="2"/>
    <s v="PLEAN_X31018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9"/>
  </r>
  <r>
    <x v="243"/>
    <x v="0"/>
    <x v="2"/>
    <s v="PLEAN_X31018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0"/>
  </r>
  <r>
    <x v="243"/>
    <x v="0"/>
    <x v="2"/>
    <s v="PLEAN_X31018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1"/>
  </r>
  <r>
    <x v="243"/>
    <x v="0"/>
    <x v="2"/>
    <s v="PLEAN_X31018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2"/>
  </r>
  <r>
    <x v="243"/>
    <x v="0"/>
    <x v="2"/>
    <s v="PLEAN_X310181NO5011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3"/>
  </r>
  <r>
    <x v="243"/>
    <x v="0"/>
    <x v="2"/>
    <s v="PLEAN_X31018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4"/>
  </r>
  <r>
    <x v="243"/>
    <x v="0"/>
    <x v="2"/>
    <s v="PLEAN_X31018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5"/>
  </r>
  <r>
    <x v="243"/>
    <x v="0"/>
    <x v="2"/>
    <s v="PLEAN_X310182DK5020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36"/>
  </r>
  <r>
    <x v="243"/>
    <x v="0"/>
    <x v="2"/>
    <s v="PLEAN_X31094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7"/>
  </r>
  <r>
    <x v="243"/>
    <x v="0"/>
    <x v="2"/>
    <s v="PLEAN_X31094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8"/>
  </r>
  <r>
    <x v="243"/>
    <x v="0"/>
    <x v="2"/>
    <s v="PLEAN_X310942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9"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40"/>
  </r>
  <r>
    <x v="243"/>
    <x v="0"/>
    <x v="2"/>
    <s v="PLEAN_X3102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1"/>
  </r>
  <r>
    <x v="243"/>
    <x v="0"/>
    <x v="2"/>
    <s v="PLEAN_X3102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2"/>
  </r>
  <r>
    <x v="243"/>
    <x v="0"/>
    <x v="2"/>
    <s v="PLEAN_X3102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3"/>
  </r>
  <r>
    <x v="243"/>
    <x v="0"/>
    <x v="2"/>
    <s v="PLEAN_X31020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4"/>
  </r>
  <r>
    <x v="243"/>
    <x v="0"/>
    <x v="2"/>
    <s v="PLEAN_X31020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5"/>
  </r>
  <r>
    <x v="243"/>
    <x v="0"/>
    <x v="2"/>
    <s v="PLEAN_X31020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6"/>
  </r>
  <r>
    <x v="243"/>
    <x v="0"/>
    <x v="2"/>
    <s v="PLEAN_X3103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7"/>
  </r>
  <r>
    <x v="243"/>
    <x v="0"/>
    <x v="2"/>
    <s v="PLEAN_X3104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8"/>
  </r>
  <r>
    <x v="243"/>
    <x v="0"/>
    <x v="2"/>
    <s v="PLEAN_X31040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9"/>
  </r>
  <r>
    <x v="243"/>
    <x v="0"/>
    <x v="2"/>
    <s v="PLEAN_X3104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0"/>
  </r>
  <r>
    <x v="243"/>
    <x v="0"/>
    <x v="2"/>
    <s v="PLEAN_X3104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1"/>
  </r>
  <r>
    <x v="243"/>
    <x v="0"/>
    <x v="2"/>
    <s v="PLEAN_X31051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52"/>
  </r>
  <r>
    <x v="243"/>
    <x v="0"/>
    <x v="2"/>
    <s v="PLEAN_X310511FI501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3"/>
  </r>
  <r>
    <x v="243"/>
    <x v="0"/>
    <x v="2"/>
    <s v="PLEAN_X31051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4"/>
  </r>
  <r>
    <x v="243"/>
    <x v="0"/>
    <x v="2"/>
    <s v="PLEAN_X31051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5"/>
  </r>
  <r>
    <x v="243"/>
    <x v="0"/>
    <x v="2"/>
    <s v="PLEAN_X31051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6"/>
  </r>
  <r>
    <x v="243"/>
    <x v="0"/>
    <x v="2"/>
    <s v="PLEAN_X31051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7"/>
  </r>
  <r>
    <x v="243"/>
    <x v="0"/>
    <x v="2"/>
    <s v="PLEAN_X31051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8"/>
  </r>
  <r>
    <x v="243"/>
    <x v="0"/>
    <x v="2"/>
    <s v="PLEAN_X31051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9"/>
  </r>
  <r>
    <x v="243"/>
    <x v="0"/>
    <x v="2"/>
    <s v="PLEAN_X31051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60"/>
  </r>
  <r>
    <x v="243"/>
    <x v="0"/>
    <x v="2"/>
    <s v="PLEAN_X310513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61"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62"/>
  </r>
  <r>
    <x v="243"/>
    <x v="0"/>
    <x v="2"/>
    <s v="PLEAN_X310181CH7630200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3"/>
  </r>
  <r>
    <x v="243"/>
    <x v="0"/>
    <x v="2"/>
    <s v="PLEAN_X310401CH7610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4"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65"/>
  </r>
  <r>
    <x v="243"/>
    <x v="0"/>
    <x v="2"/>
    <s v="PLEAN_X310132CH7630203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6"/>
  </r>
  <r>
    <x v="243"/>
    <x v="0"/>
    <x v="2"/>
    <s v="PLEAN_X310201CH6843343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7"/>
  </r>
  <r>
    <x v="243"/>
    <x v="0"/>
    <x v="2"/>
    <s v="PLEAN_X310401CH7613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8"/>
  </r>
  <r>
    <x v="243"/>
    <x v="0"/>
    <x v="2"/>
    <s v="PLEAN_X310161CH7630200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  <n v="1869"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70"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  <n v="1871"/>
  </r>
  <r>
    <x v="243"/>
    <x v="0"/>
    <x v="2"/>
    <s v="PLEAN_X310201CH7613201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72"/>
  </r>
  <r>
    <x v="243"/>
    <x v="0"/>
    <x v="4"/>
    <s v="PLEAN_X310513CH7643201"/>
    <s v="H000002010"/>
    <s v="H000002010"/>
    <s v="Non-LFF"/>
    <s v=""/>
    <m/>
    <b v="1"/>
    <x v="1"/>
    <x v="2"/>
    <d v="2025-05-30T16:16:50"/>
    <m/>
    <d v="2025-06-02T00:00:00"/>
    <x v="0"/>
    <n v="1"/>
    <s v="Rayneil Reas"/>
    <e v="#REF!"/>
    <n v="1873"/>
  </r>
  <r>
    <x v="243"/>
    <x v="0"/>
    <x v="2"/>
    <s v="PLEAN_X31018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4"/>
  </r>
  <r>
    <x v="243"/>
    <x v="0"/>
    <x v="2"/>
    <s v="PLEAN_X31018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5"/>
  </r>
  <r>
    <x v="243"/>
    <x v="0"/>
    <x v="2"/>
    <s v="PLEAN_X31018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6"/>
  </r>
  <r>
    <x v="243"/>
    <x v="0"/>
    <x v="2"/>
    <s v="PLEAN_X31018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7"/>
  </r>
  <r>
    <x v="243"/>
    <x v="0"/>
    <x v="2"/>
    <s v="PLEAN_X31018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8"/>
  </r>
  <r>
    <x v="243"/>
    <x v="0"/>
    <x v="2"/>
    <s v="PLEAN_X310182CZ5020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9"/>
  </r>
  <r>
    <x v="243"/>
    <x v="0"/>
    <x v="2"/>
    <s v="PLEAN_X31018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0"/>
  </r>
  <r>
    <x v="243"/>
    <x v="0"/>
    <x v="2"/>
    <s v="PLEAN_X31018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1"/>
  </r>
  <r>
    <x v="243"/>
    <x v="0"/>
    <x v="2"/>
    <s v="PLEAN_X310182CZ5022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2"/>
  </r>
  <r>
    <x v="243"/>
    <x v="0"/>
    <x v="2"/>
    <s v="PLEAN_X31036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3"/>
  </r>
  <r>
    <x v="243"/>
    <x v="0"/>
    <x v="2"/>
    <s v="PLEAN_X31094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4"/>
  </r>
  <r>
    <x v="243"/>
    <x v="0"/>
    <x v="2"/>
    <s v="PLEAN_X31094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5"/>
  </r>
  <r>
    <x v="243"/>
    <x v="0"/>
    <x v="2"/>
    <s v="PLEAN_X310942CZ502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6"/>
  </r>
  <r>
    <x v="243"/>
    <x v="0"/>
    <x v="2"/>
    <s v="PLEAN_X3102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7"/>
  </r>
  <r>
    <x v="243"/>
    <x v="0"/>
    <x v="2"/>
    <s v="PLEAN_X3102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8"/>
  </r>
  <r>
    <x v="243"/>
    <x v="0"/>
    <x v="2"/>
    <s v="PLEAN_X3102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9"/>
  </r>
  <r>
    <x v="243"/>
    <x v="0"/>
    <x v="2"/>
    <s v="PLEAN_X3102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0"/>
  </r>
  <r>
    <x v="243"/>
    <x v="0"/>
    <x v="2"/>
    <s v="PLEAN_X3103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1"/>
  </r>
  <r>
    <x v="243"/>
    <x v="0"/>
    <x v="2"/>
    <s v="PLEAN_X3103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2"/>
  </r>
  <r>
    <x v="243"/>
    <x v="0"/>
    <x v="2"/>
    <s v="PLEAN_X31030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3"/>
  </r>
  <r>
    <x v="243"/>
    <x v="0"/>
    <x v="2"/>
    <s v="PLEAN_X310301CZ5015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4"/>
  </r>
  <r>
    <x v="243"/>
    <x v="0"/>
    <x v="2"/>
    <s v="PLEAN_X3103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5"/>
  </r>
  <r>
    <x v="243"/>
    <x v="0"/>
    <x v="2"/>
    <s v="PLEAN_X31035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6"/>
  </r>
  <r>
    <x v="243"/>
    <x v="0"/>
    <x v="2"/>
    <s v="PLEAN_X3104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7"/>
  </r>
  <r>
    <x v="243"/>
    <x v="0"/>
    <x v="2"/>
    <s v="PLEAN_X31040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8"/>
  </r>
  <r>
    <x v="243"/>
    <x v="0"/>
    <x v="2"/>
    <s v="PLEAN_X31040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9"/>
  </r>
  <r>
    <x v="243"/>
    <x v="0"/>
    <x v="2"/>
    <s v="PLEAN_X3104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0"/>
  </r>
  <r>
    <x v="243"/>
    <x v="0"/>
    <x v="2"/>
    <s v="PLEAN_X3104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1"/>
  </r>
  <r>
    <x v="243"/>
    <x v="0"/>
    <x v="2"/>
    <s v="PLEAN_X3104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2"/>
  </r>
  <r>
    <x v="243"/>
    <x v="0"/>
    <x v="2"/>
    <s v="PLEAN_X31051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3"/>
  </r>
  <r>
    <x v="243"/>
    <x v="0"/>
    <x v="2"/>
    <s v="PLEAN_X310511CZ501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4"/>
  </r>
  <r>
    <x v="243"/>
    <x v="0"/>
    <x v="2"/>
    <s v="PLEAN_X31051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5"/>
  </r>
  <r>
    <x v="243"/>
    <x v="0"/>
    <x v="2"/>
    <s v="PLEAN_X31051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6"/>
  </r>
  <r>
    <x v="243"/>
    <x v="0"/>
    <x v="2"/>
    <s v="PLEAN_X31051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7"/>
  </r>
  <r>
    <x v="243"/>
    <x v="0"/>
    <x v="2"/>
    <s v="PLEAN_X31051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8"/>
  </r>
  <r>
    <x v="243"/>
    <x v="0"/>
    <x v="2"/>
    <s v="PLEAN_X31051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9"/>
  </r>
  <r>
    <x v="243"/>
    <x v="0"/>
    <x v="2"/>
    <s v="PLEAN_X31094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10"/>
  </r>
  <r>
    <x v="244"/>
    <x v="0"/>
    <x v="4"/>
    <s v="PSCALA_.205"/>
    <s v="H000002302"/>
    <s v="H000002302"/>
    <s v="Non-LFF"/>
    <s v=""/>
    <m/>
    <b v="1"/>
    <x v="1"/>
    <x v="2"/>
    <d v="2025-05-30T16:16:50"/>
    <m/>
    <d v="2025-06-02T00:00:00"/>
    <x v="0"/>
    <n v="1"/>
    <s v="Rayneil Reas"/>
    <e v="#REF!"/>
    <n v="1911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12"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3"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4"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5"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6"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7"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8"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9"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0"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1"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2"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3"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4"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5"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6"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7"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8"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9"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0"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1"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2"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3"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4"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5"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6"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7"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8"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9"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0"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1"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2"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3"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4"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5"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6"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7"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8"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9"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0"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1"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2"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3"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4"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5"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6"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7"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8"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9"/>
  </r>
  <r>
    <x v="244"/>
    <x v="0"/>
    <x v="2"/>
    <s v="PSCALA_205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  <n v="1960"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61"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2"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3"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4"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5"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6"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7"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8"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9"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0"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1"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2"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3"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4"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5"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6"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7"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8"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9"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0"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1"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2"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3"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4"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5"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6"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7"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8"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9"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0"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1"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2"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3"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4"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5"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6"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7"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8"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9"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0"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1"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2"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03"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4"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5"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6"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7"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8"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9"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0"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1"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2"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3"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4"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5"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6"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7"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8"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9"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0"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1"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2"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3"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4"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5"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6"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7"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8"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9"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0"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1"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2"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3"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4"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5"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6"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7"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8"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9"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0"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1"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2"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3"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4"/>
  </r>
  <r>
    <x v="244"/>
    <x v="0"/>
    <x v="2"/>
    <s v="PSCALA_E8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5"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6"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7"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8"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9"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0"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1"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2"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3"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4"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5"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6"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7"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8"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9"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0"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1"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2"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3"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4"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5"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6"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7"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8"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9"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0"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1"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2"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3"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4"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5"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6"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7"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8"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9"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0"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1"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2"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3"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4"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5"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6"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7"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8"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9"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0"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1"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2"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3"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4"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5"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6"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7"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8"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9"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0"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1"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2"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3"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4"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5"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6"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7"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8"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9"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0"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1"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2"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3"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4"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5"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6"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7"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8"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9"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  <n v="2120"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1"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2"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3"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4"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5"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6"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7"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8"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9"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0"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1"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2"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3"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4"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5"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6"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7"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8"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9"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0"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1"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2"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3"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4"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5"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6"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7"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8"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9"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0"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1"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2"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3"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4"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5"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6"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7"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8"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9"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0"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1"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2"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3"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4"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5"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6"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7"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8"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9"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0"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1"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2"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3"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4"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5"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6"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7"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8"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9"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0"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1"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2"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3"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4"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5"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6"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7"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8"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9"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0"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1"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2"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3"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4"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5"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6"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7"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8"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9"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0"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1"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2"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3"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4"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5"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6"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7"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8"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9"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0"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11"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2"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3"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4"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5"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6"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7"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8"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9"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0"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1"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2"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3"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4"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5"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6"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7"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8"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29"/>
  </r>
  <r>
    <x v="240"/>
    <x v="0"/>
    <x v="2"/>
    <s v="CEMERAL_7000640399NP99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  <n v="2230"/>
  </r>
  <r>
    <x v="245"/>
    <x v="0"/>
    <x v="2"/>
    <s v="CORAERP_MMOR1975.4169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  <n v="2231"/>
  </r>
  <r>
    <x v="246"/>
    <x v="0"/>
    <x v="2"/>
    <s v="CLFF_1000$$$CZ50GIT01D"/>
    <s v="G000000637"/>
    <s v="G000000637"/>
    <s v="LFF (MDG-F)"/>
    <s v="CZ50GIT01D"/>
    <m/>
    <b v="1"/>
    <x v="0"/>
    <x v="2"/>
    <d v="2025-06-02T09:37:40"/>
    <d v="2025-06-03T00:00:00"/>
    <d v="2025-06-03T00:00:00"/>
    <x v="0"/>
    <n v="1"/>
    <s v="Jojeff Tagnong"/>
    <m/>
    <n v="2232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3"/>
  </r>
  <r>
    <x v="246"/>
    <x v="0"/>
    <x v="2"/>
    <s v="CLFF_1000$$$CZ50GIT01M"/>
    <s v="G000000637"/>
    <s v="G000000637"/>
    <s v="LFF (MDG-F)"/>
    <s v="CZ50GIT01M"/>
    <m/>
    <b v="1"/>
    <x v="0"/>
    <x v="2"/>
    <d v="2025-06-02T09:37:40"/>
    <d v="2025-06-03T00:00:00"/>
    <d v="2025-06-03T00:00:00"/>
    <x v="0"/>
    <n v="1"/>
    <s v="Jojeff Tagnong"/>
    <m/>
    <n v="2234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5"/>
  </r>
  <r>
    <x v="246"/>
    <x v="0"/>
    <x v="2"/>
    <s v="CLFF_1000$$$CZ50OF0007"/>
    <s v="G000000637"/>
    <s v="G000000637"/>
    <s v="LFF (MDG-F)"/>
    <s v="CZ50OF0007"/>
    <m/>
    <b v="1"/>
    <x v="0"/>
    <x v="2"/>
    <d v="2025-06-02T09:37:40"/>
    <d v="2025-06-03T00:00:00"/>
    <d v="2025-06-03T00:00:00"/>
    <x v="0"/>
    <n v="1"/>
    <s v="Jojeff Tagnong"/>
    <m/>
    <n v="2236"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  <n v="2237"/>
  </r>
  <r>
    <x v="247"/>
    <x v="0"/>
    <x v="2"/>
    <s v="CLFF_1000$$$CH75GIT060"/>
    <s v="G000000339"/>
    <s v="G000000339"/>
    <s v="LFF (MDG-F)"/>
    <s v="CH75GIT060"/>
    <m/>
    <b v="1"/>
    <x v="0"/>
    <x v="2"/>
    <d v="2025-06-02T12:34:38"/>
    <d v="2025-06-03T00:00:00"/>
    <d v="2025-06-03T00:00:00"/>
    <x v="0"/>
    <n v="1"/>
    <s v="Jay-R Lizardo"/>
    <m/>
    <n v="2238"/>
  </r>
  <r>
    <x v="247"/>
    <x v="0"/>
    <x v="2"/>
    <s v="CLFF_1000$$$DE10653700"/>
    <s v="G000001123"/>
    <s v="G000001123"/>
    <s v="LFF (MDG-F)"/>
    <s v="DE10653700"/>
    <m/>
    <b v="1"/>
    <x v="0"/>
    <x v="2"/>
    <d v="2025-06-02T12:34:38"/>
    <d v="2025-06-03T00:00:00"/>
    <d v="2025-06-03T00:00:00"/>
    <x v="0"/>
    <n v="1"/>
    <s v="Jay-R Lizardo"/>
    <m/>
    <n v="2239"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0"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1"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2"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  <n v="2243"/>
  </r>
  <r>
    <x v="248"/>
    <x v="0"/>
    <x v="2"/>
    <s v="CSCALA_1826"/>
    <s v="H000000868"/>
    <s v="H000000868"/>
    <s v="Non-LFF"/>
    <s v=""/>
    <m/>
    <b v="1"/>
    <x v="1"/>
    <x v="2"/>
    <d v="2025-06-03T11:02:55"/>
    <m/>
    <m/>
    <x v="1"/>
    <n v="218"/>
    <s v="Gay Geanuza del Mundo"/>
    <m/>
    <n v="2244"/>
  </r>
  <r>
    <x v="249"/>
    <x v="0"/>
    <x v="2"/>
    <s v="CSCALA_1042$EDP_P52"/>
    <s v="G000000635"/>
    <s v="G000000635 "/>
    <s v="Non-LFF"/>
    <s v=""/>
    <m/>
    <b v="0"/>
    <x v="0"/>
    <x v="2"/>
    <d v="2025-06-03T11:02:55"/>
    <m/>
    <m/>
    <x v="1"/>
    <n v="218"/>
    <s v="Jojeff Tagnong"/>
    <m/>
    <n v="2245"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  <n v="2246"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  <n v="2247"/>
  </r>
  <r>
    <x v="251"/>
    <x v="0"/>
    <x v="4"/>
    <s v="L000011147_IO"/>
    <s v="L000011146"/>
    <s v="L000011146 Exec Proj Communications -G"/>
    <s v="Non-LFF"/>
    <s v=""/>
    <m/>
    <b v="0"/>
    <x v="2"/>
    <x v="2"/>
    <d v="2025-06-03T11:02:55"/>
    <m/>
    <d v="2025-06-11T00:00:00"/>
    <x v="1"/>
    <n v="6"/>
    <s v="Ruby Grace Garcia"/>
    <e v="#REF!"/>
    <n v="2248"/>
  </r>
  <r>
    <x v="252"/>
    <x v="0"/>
    <x v="2"/>
    <s v="CLFF_1000$$$DE20538353"/>
    <s v="G000000994"/>
    <s v="G000000994"/>
    <s v="LFF (MDG-F)"/>
    <s v="DE20538353"/>
    <m/>
    <b v="1"/>
    <x v="0"/>
    <x v="2"/>
    <d v="2025-06-06T08:51:25"/>
    <d v="2025-06-11T00:00:00"/>
    <d v="2025-06-11T00:00:00"/>
    <x v="0"/>
    <n v="3"/>
    <s v="Nadine Anic"/>
    <m/>
    <n v="2249"/>
  </r>
  <r>
    <x v="252"/>
    <x v="0"/>
    <x v="2"/>
    <s v="CLFF_1000$$$DE10538353"/>
    <s v="G000001084"/>
    <s v="G000001084"/>
    <s v="LFF (MDG-F)"/>
    <s v="DE10538353"/>
    <m/>
    <b v="1"/>
    <x v="0"/>
    <x v="2"/>
    <d v="2025-06-06T08:51:25"/>
    <d v="2025-06-11T00:00:00"/>
    <d v="2025-06-11T00:00:00"/>
    <x v="0"/>
    <n v="3"/>
    <s v="Nadine Anic"/>
    <m/>
    <n v="2250"/>
  </r>
  <r>
    <x v="252"/>
    <x v="0"/>
    <x v="2"/>
    <s v="CLFF_1000$$$DE10538602"/>
    <s v="G000001017"/>
    <s v="G000001017"/>
    <s v="LFF (MDG-F)"/>
    <s v="DE10538602"/>
    <m/>
    <b v="1"/>
    <x v="0"/>
    <x v="2"/>
    <d v="2025-06-06T08:51:25"/>
    <d v="2025-06-11T00:00:00"/>
    <d v="2025-06-11T00:00:00"/>
    <x v="0"/>
    <n v="3"/>
    <s v="Nadine Anic"/>
    <m/>
    <n v="2251"/>
  </r>
  <r>
    <x v="252"/>
    <x v="0"/>
    <x v="2"/>
    <s v="CLFF_1000$$$DE10538603"/>
    <s v="G000001017"/>
    <s v="G000001017"/>
    <s v="LFF (MDG-F)"/>
    <s v="DE10538603"/>
    <m/>
    <b v="1"/>
    <x v="0"/>
    <x v="2"/>
    <d v="2025-06-06T08:51:25"/>
    <d v="2025-06-11T00:00:00"/>
    <d v="2025-06-11T00:00:00"/>
    <x v="0"/>
    <n v="3"/>
    <s v="Nadine Anic"/>
    <m/>
    <n v="2252"/>
  </r>
  <r>
    <x v="252"/>
    <x v="0"/>
    <x v="2"/>
    <s v="CLFF_1000$$$DE10538604"/>
    <s v="G000001017"/>
    <s v="G000001017"/>
    <s v="LFF (MDG-F)"/>
    <s v="DE10538604"/>
    <m/>
    <b v="1"/>
    <x v="0"/>
    <x v="2"/>
    <d v="2025-06-06T08:51:25"/>
    <d v="2025-06-11T00:00:00"/>
    <d v="2025-06-11T00:00:00"/>
    <x v="0"/>
    <n v="3"/>
    <s v="Nadine Anic"/>
    <m/>
    <n v="2253"/>
  </r>
  <r>
    <x v="252"/>
    <x v="0"/>
    <x v="2"/>
    <s v="CLFF_1000$$$DE20538602"/>
    <s v="G000000943"/>
    <s v="G000000943"/>
    <s v="LFF (MDG-F)"/>
    <s v="DE20538602"/>
    <m/>
    <b v="1"/>
    <x v="0"/>
    <x v="2"/>
    <d v="2025-06-06T08:51:25"/>
    <d v="2025-06-11T00:00:00"/>
    <d v="2025-06-11T00:00:00"/>
    <x v="0"/>
    <n v="3"/>
    <s v="Nadine Anic"/>
    <m/>
    <n v="2254"/>
  </r>
  <r>
    <x v="252"/>
    <x v="0"/>
    <x v="2"/>
    <s v="CLFF_1000$$$DE20538603"/>
    <s v="G000000943"/>
    <s v="G000000943"/>
    <s v="LFF (MDG-F)"/>
    <s v="DE20538603"/>
    <m/>
    <b v="1"/>
    <x v="0"/>
    <x v="2"/>
    <d v="2025-06-06T08:51:25"/>
    <d v="2025-06-11T00:00:00"/>
    <d v="2025-06-11T00:00:00"/>
    <x v="0"/>
    <n v="3"/>
    <s v="Nadine Anic"/>
    <m/>
    <n v="2255"/>
  </r>
  <r>
    <x v="252"/>
    <x v="0"/>
    <x v="2"/>
    <s v="CLFF_1000$$$DE20538604"/>
    <s v="G000000943"/>
    <s v="G000000943"/>
    <s v="LFF (MDG-F)"/>
    <s v="DE20538604"/>
    <m/>
    <b v="1"/>
    <x v="0"/>
    <x v="2"/>
    <d v="2025-06-06T08:51:25"/>
    <d v="2025-06-11T00:00:00"/>
    <d v="2025-06-11T00:00:00"/>
    <x v="0"/>
    <n v="3"/>
    <s v="Nadine Anic"/>
    <m/>
    <n v="2256"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  <n v="2257"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13"/>
    <s v="Jojeff Tagnong"/>
    <m/>
    <n v="2258"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13"/>
    <s v="Jojeff Tagnong"/>
    <m/>
    <n v="2259"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  <n v="2260"/>
  </r>
  <r>
    <x v="256"/>
    <x v="0"/>
    <x v="2"/>
    <s v="D00128400000000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  <n v="2261"/>
  </r>
  <r>
    <x v="256"/>
    <x v="0"/>
    <x v="2"/>
    <s v="D00114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2"/>
  </r>
  <r>
    <x v="256"/>
    <x v="0"/>
    <x v="2"/>
    <s v="D00128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3"/>
  </r>
  <r>
    <x v="256"/>
    <x v="0"/>
    <x v="2"/>
    <s v="D001287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4"/>
  </r>
  <r>
    <x v="256"/>
    <x v="0"/>
    <x v="2"/>
    <s v="D001288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5"/>
  </r>
  <r>
    <x v="256"/>
    <x v="0"/>
    <x v="2"/>
    <s v="D001289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6"/>
  </r>
  <r>
    <x v="256"/>
    <x v="0"/>
    <x v="2"/>
    <s v="D001290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7"/>
  </r>
  <r>
    <x v="257"/>
    <x v="0"/>
    <x v="2"/>
    <s v="CTEMPEU_1000FR405870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68"/>
  </r>
  <r>
    <x v="257"/>
    <x v="0"/>
    <x v="2"/>
    <s v="ITEMPEU_009000000264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69"/>
  </r>
  <r>
    <x v="257"/>
    <x v="0"/>
    <x v="2"/>
    <s v="ITEMPEU_009000000265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0"/>
  </r>
  <r>
    <x v="257"/>
    <x v="0"/>
    <x v="2"/>
    <s v="ITEMPEU_009000000268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1"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2"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3"/>
  </r>
  <r>
    <x v="257"/>
    <x v="0"/>
    <x v="2"/>
    <s v="CFLTFLE_1075SIIF-E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4"/>
  </r>
  <r>
    <x v="257"/>
    <x v="0"/>
    <x v="2"/>
    <s v="ITEMPEU_001500000003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  <n v="2275"/>
  </r>
  <r>
    <x v="257"/>
    <x v="0"/>
    <x v="2"/>
    <s v="ITEMPLA_00152000011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6"/>
  </r>
  <r>
    <x v="257"/>
    <x v="0"/>
    <x v="2"/>
    <s v="IPHOENX_00040075725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7"/>
  </r>
  <r>
    <x v="257"/>
    <x v="0"/>
    <x v="2"/>
    <s v="ITEMPEU_00150000081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8"/>
  </r>
  <r>
    <x v="257"/>
    <x v="0"/>
    <x v="2"/>
    <s v="ITEMPEU_00150000168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9"/>
  </r>
  <r>
    <x v="257"/>
    <x v="0"/>
    <x v="2"/>
    <s v="ITEMPEU_0015000016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0"/>
  </r>
  <r>
    <x v="257"/>
    <x v="0"/>
    <x v="2"/>
    <s v="ITEMPEU_0015000016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1"/>
  </r>
  <r>
    <x v="257"/>
    <x v="0"/>
    <x v="2"/>
    <s v="ITEMPEU_0015000030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2"/>
  </r>
  <r>
    <x v="257"/>
    <x v="0"/>
    <x v="2"/>
    <s v="ITEMPEU_00150000301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3"/>
  </r>
  <r>
    <x v="257"/>
    <x v="0"/>
    <x v="2"/>
    <s v="ITEMPEU_00150000301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4"/>
  </r>
  <r>
    <x v="257"/>
    <x v="0"/>
    <x v="2"/>
    <s v="ITEMPEU_0015000030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5"/>
  </r>
  <r>
    <x v="257"/>
    <x v="0"/>
    <x v="2"/>
    <s v="ITEMPEU_00150000302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6"/>
  </r>
  <r>
    <x v="257"/>
    <x v="0"/>
    <x v="2"/>
    <s v="ITEMPEU_001500004812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7"/>
  </r>
  <r>
    <x v="257"/>
    <x v="0"/>
    <x v="2"/>
    <s v="ITEMPEU_001500004813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8"/>
  </r>
  <r>
    <x v="257"/>
    <x v="0"/>
    <x v="2"/>
    <s v="ITEMPEU_0015000028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9"/>
  </r>
  <r>
    <x v="257"/>
    <x v="0"/>
    <x v="2"/>
    <s v="ITEMPEU_00150000289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0"/>
  </r>
  <r>
    <x v="257"/>
    <x v="0"/>
    <x v="2"/>
    <s v="ITEMPEU_0015000028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1"/>
  </r>
  <r>
    <x v="257"/>
    <x v="0"/>
    <x v="2"/>
    <s v="ITEMPLA_001520001017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2"/>
  </r>
  <r>
    <x v="257"/>
    <x v="0"/>
    <x v="2"/>
    <s v="ITEMPLA_00152000053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3"/>
  </r>
  <r>
    <x v="257"/>
    <x v="0"/>
    <x v="2"/>
    <s v="ITEMPLA_00152000053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4"/>
  </r>
  <r>
    <x v="257"/>
    <x v="0"/>
    <x v="2"/>
    <s v="ITEMPLA_00152000028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5"/>
  </r>
  <r>
    <x v="257"/>
    <x v="0"/>
    <x v="2"/>
    <s v="ITEMPLA_00152000104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6"/>
  </r>
  <r>
    <x v="257"/>
    <x v="0"/>
    <x v="2"/>
    <s v="ITEMPEU_003200001474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7"/>
  </r>
  <r>
    <x v="257"/>
    <x v="0"/>
    <x v="2"/>
    <s v="ITEMPEU_00320000148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8"/>
  </r>
  <r>
    <x v="257"/>
    <x v="0"/>
    <x v="2"/>
    <s v="ITEMPEU_00900000156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9"/>
  </r>
  <r>
    <x v="257"/>
    <x v="0"/>
    <x v="2"/>
    <s v="CTEMPEU_1000FR40884103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  <n v="2300"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208"/>
    <s v="Henry Ifurung Jr."/>
    <m/>
    <n v="2301"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208"/>
    <s v="Henry Ifurung Jr."/>
    <m/>
    <n v="2302"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208"/>
    <s v="Yusuke Hasegawa"/>
    <m/>
    <n v="2303"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208"/>
    <s v="Joan Rose Pena"/>
    <m/>
    <n v="2304"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208"/>
    <s v="Joan Rose Pena"/>
    <m/>
    <n v="2305"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208"/>
    <s v="Joan Rose Pena"/>
    <m/>
    <n v="2306"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208"/>
    <s v="Joan Rose Pena"/>
    <m/>
    <n v="2307"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208"/>
    <s v="Joan Rose Pena"/>
    <m/>
    <n v="2308"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09"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10"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11"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12"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13"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14"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15"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16"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17"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18"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19"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0"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1"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2"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3"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4"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5"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6"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7"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8"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9"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30"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31"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32"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33"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34"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35"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36"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37"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38"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39"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40"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41"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2"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3"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4"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5"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6"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7"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8"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9"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0"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1"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2"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3"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4"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5"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6"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7"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8"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9"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60"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61"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62"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63"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64"/>
  </r>
  <r>
    <x v="260"/>
    <x v="0"/>
    <x v="2"/>
    <s v="CLFF_1000$$$DE10N11700"/>
    <s v="L000013834"/>
    <s v="L000013834"/>
    <s v="LFF (MDG-F)"/>
    <s v="DE10N11700"/>
    <m/>
    <b v="1"/>
    <x v="3"/>
    <x v="2"/>
    <d v="2025-06-17T11:26:25"/>
    <m/>
    <m/>
    <x v="1"/>
    <n v="208"/>
    <s v="Roselle Delos Angeles"/>
    <m/>
    <n v="2365"/>
  </r>
  <r>
    <x v="260"/>
    <x v="0"/>
    <x v="2"/>
    <s v="CLFF_1000$$$DE10N11714"/>
    <s v="L000013834"/>
    <s v="L000013834"/>
    <s v="LFF (MDG-F)"/>
    <s v="DE10N11714"/>
    <m/>
    <b v="1"/>
    <x v="3"/>
    <x v="2"/>
    <d v="2025-06-17T11:26:25"/>
    <m/>
    <m/>
    <x v="1"/>
    <n v="208"/>
    <s v="Roselle Delos Angeles"/>
    <m/>
    <n v="2366"/>
  </r>
  <r>
    <x v="260"/>
    <x v="0"/>
    <x v="2"/>
    <s v="CLFF_1000$$$DE10N11716"/>
    <s v="L000013834"/>
    <s v="L000013834"/>
    <s v="LFF (MDG-F)"/>
    <s v="DE10N11716"/>
    <m/>
    <b v="1"/>
    <x v="3"/>
    <x v="2"/>
    <d v="2025-06-17T11:26:25"/>
    <m/>
    <m/>
    <x v="1"/>
    <n v="208"/>
    <s v="Roselle Delos Angeles"/>
    <m/>
    <n v="2367"/>
  </r>
  <r>
    <x v="260"/>
    <x v="0"/>
    <x v="2"/>
    <s v="CLFF_1000$$$DE10N11720"/>
    <s v="L000013834"/>
    <s v="L000013834"/>
    <s v="LFF (MDG-F)"/>
    <s v="DE10N11720"/>
    <m/>
    <b v="1"/>
    <x v="3"/>
    <x v="2"/>
    <d v="2025-06-17T11:26:25"/>
    <m/>
    <m/>
    <x v="1"/>
    <n v="208"/>
    <s v="Roselle Delos Angeles"/>
    <m/>
    <n v="2368"/>
  </r>
  <r>
    <x v="260"/>
    <x v="0"/>
    <x v="2"/>
    <s v="CLFF_1000$$$DE10N11722"/>
    <s v="L000013834"/>
    <s v="L000013834"/>
    <s v="LFF (MDG-F)"/>
    <s v="DE10N11722"/>
    <m/>
    <b v="1"/>
    <x v="3"/>
    <x v="2"/>
    <d v="2025-06-17T11:26:25"/>
    <m/>
    <m/>
    <x v="1"/>
    <n v="208"/>
    <s v="Roselle Delos Angeles"/>
    <m/>
    <n v="2369"/>
  </r>
  <r>
    <x v="260"/>
    <x v="0"/>
    <x v="2"/>
    <s v="CLFF_1000$$$DE10N11740"/>
    <s v="L000013834"/>
    <s v="L000013834"/>
    <s v="LFF (MDG-F)"/>
    <s v="DE10N11740"/>
    <m/>
    <b v="1"/>
    <x v="3"/>
    <x v="2"/>
    <d v="2025-06-17T11:26:25"/>
    <m/>
    <m/>
    <x v="1"/>
    <n v="208"/>
    <s v="Roselle Delos Angeles"/>
    <m/>
    <n v="2370"/>
  </r>
  <r>
    <x v="260"/>
    <x v="0"/>
    <x v="2"/>
    <s v="CLFF_1000$$$DE10N11750"/>
    <s v="L000013834"/>
    <s v="L000013834"/>
    <s v="LFF (MDG-F)"/>
    <s v="DE10N11750"/>
    <m/>
    <b v="1"/>
    <x v="3"/>
    <x v="2"/>
    <d v="2025-06-17T11:26:25"/>
    <m/>
    <m/>
    <x v="1"/>
    <n v="208"/>
    <s v="Roselle Delos Angeles"/>
    <m/>
    <n v="2371"/>
  </r>
  <r>
    <x v="260"/>
    <x v="0"/>
    <x v="2"/>
    <s v="CLFF_1000$$$DE10N11780"/>
    <s v="L000013834"/>
    <s v="L000013834"/>
    <s v="LFF (MDG-F)"/>
    <s v="DE10N11780"/>
    <m/>
    <b v="1"/>
    <x v="3"/>
    <x v="2"/>
    <d v="2025-06-17T11:26:25"/>
    <m/>
    <m/>
    <x v="1"/>
    <n v="208"/>
    <s v="Roselle Delos Angeles"/>
    <m/>
    <n v="2372"/>
  </r>
  <r>
    <x v="260"/>
    <x v="0"/>
    <x v="2"/>
    <s v="CLFF_1000$$$DE10N11800"/>
    <s v="L000013835"/>
    <s v="L000013835"/>
    <s v="LFF (MDG-F)"/>
    <s v="DE10N11800"/>
    <m/>
    <b v="1"/>
    <x v="3"/>
    <x v="2"/>
    <d v="2025-06-17T11:26:25"/>
    <m/>
    <m/>
    <x v="1"/>
    <n v="208"/>
    <s v="Roselle Delos Angeles"/>
    <m/>
    <n v="2373"/>
  </r>
  <r>
    <x v="260"/>
    <x v="0"/>
    <x v="2"/>
    <s v="CLFF_1000$$$DE10N11812"/>
    <s v="L000013835"/>
    <s v="L000013835"/>
    <s v="LFF (MDG-F)"/>
    <s v="DE10N11812"/>
    <m/>
    <b v="1"/>
    <x v="3"/>
    <x v="2"/>
    <d v="2025-06-17T11:26:25"/>
    <m/>
    <m/>
    <x v="1"/>
    <n v="208"/>
    <s v="Roselle Delos Angeles"/>
    <m/>
    <n v="2374"/>
  </r>
  <r>
    <x v="260"/>
    <x v="0"/>
    <x v="2"/>
    <s v="CLFF_1000$$$DE10N11813"/>
    <s v="L000013835"/>
    <s v="L000013835"/>
    <s v="LFF (MDG-F)"/>
    <s v="DE10N11813"/>
    <m/>
    <b v="1"/>
    <x v="3"/>
    <x v="2"/>
    <d v="2025-06-17T11:26:25"/>
    <m/>
    <m/>
    <x v="1"/>
    <n v="208"/>
    <s v="Roselle Delos Angeles"/>
    <m/>
    <n v="2375"/>
  </r>
  <r>
    <x v="260"/>
    <x v="0"/>
    <x v="2"/>
    <s v="CLFF_1000$$$DE10N11814"/>
    <s v="L000013835"/>
    <s v="L000013835"/>
    <s v="LFF (MDG-F)"/>
    <s v="DE10N11814"/>
    <m/>
    <b v="1"/>
    <x v="3"/>
    <x v="2"/>
    <d v="2025-06-17T11:26:25"/>
    <m/>
    <m/>
    <x v="1"/>
    <n v="208"/>
    <s v="Roselle Delos Angeles"/>
    <m/>
    <n v="2376"/>
  </r>
  <r>
    <x v="260"/>
    <x v="0"/>
    <x v="2"/>
    <s v="CLFF_1000$$$DE10N11816"/>
    <s v="L000013835"/>
    <s v="L000013835"/>
    <s v="LFF (MDG-F)"/>
    <s v="DE10N11816"/>
    <m/>
    <b v="1"/>
    <x v="3"/>
    <x v="2"/>
    <d v="2025-06-17T11:26:25"/>
    <m/>
    <m/>
    <x v="1"/>
    <n v="208"/>
    <s v="Roselle Delos Angeles"/>
    <m/>
    <n v="2377"/>
  </r>
  <r>
    <x v="260"/>
    <x v="0"/>
    <x v="2"/>
    <s v="CLFF_1000$$$DE10N11818"/>
    <s v="L000013835"/>
    <s v="L000013835"/>
    <s v="LFF (MDG-F)"/>
    <s v="DE10N11818"/>
    <m/>
    <b v="1"/>
    <x v="3"/>
    <x v="2"/>
    <d v="2025-06-17T11:26:25"/>
    <m/>
    <m/>
    <x v="1"/>
    <n v="208"/>
    <s v="Roselle Delos Angeles"/>
    <m/>
    <n v="2378"/>
  </r>
  <r>
    <x v="260"/>
    <x v="0"/>
    <x v="2"/>
    <s v="CLFF_1000$$$DE10N11820"/>
    <s v="L000013835"/>
    <s v="L000013835"/>
    <s v="LFF (MDG-F)"/>
    <s v="DE10N11820"/>
    <m/>
    <b v="1"/>
    <x v="3"/>
    <x v="2"/>
    <d v="2025-06-17T11:26:25"/>
    <m/>
    <m/>
    <x v="1"/>
    <n v="208"/>
    <s v="Roselle Delos Angeles"/>
    <m/>
    <n v="2379"/>
  </r>
  <r>
    <x v="260"/>
    <x v="0"/>
    <x v="2"/>
    <s v="CLFF_1000$$$DE10N11826"/>
    <s v="L000013835"/>
    <s v="L000013835"/>
    <s v="LFF (MDG-F)"/>
    <s v="DE10N11826"/>
    <m/>
    <b v="1"/>
    <x v="3"/>
    <x v="2"/>
    <d v="2025-06-17T11:26:25"/>
    <m/>
    <m/>
    <x v="1"/>
    <n v="208"/>
    <s v="Roselle Delos Angeles"/>
    <m/>
    <n v="2380"/>
  </r>
  <r>
    <x v="260"/>
    <x v="0"/>
    <x v="2"/>
    <s v="CLFF_1000$$$DE10N11830"/>
    <s v="L000013835"/>
    <s v="L000013835"/>
    <s v="LFF (MDG-F)"/>
    <s v="DE10N11830"/>
    <m/>
    <b v="1"/>
    <x v="3"/>
    <x v="2"/>
    <d v="2025-06-17T11:26:25"/>
    <m/>
    <m/>
    <x v="1"/>
    <n v="208"/>
    <s v="Roselle Delos Angeles"/>
    <m/>
    <n v="2381"/>
  </r>
  <r>
    <x v="260"/>
    <x v="0"/>
    <x v="2"/>
    <s v="CLFF_1000$$$DE10N11840"/>
    <s v="L000013835"/>
    <s v="L000013835"/>
    <s v="LFF (MDG-F)"/>
    <s v="DE10N11840"/>
    <m/>
    <b v="1"/>
    <x v="3"/>
    <x v="2"/>
    <d v="2025-06-17T11:26:25"/>
    <m/>
    <m/>
    <x v="1"/>
    <n v="208"/>
    <s v="Roselle Delos Angeles"/>
    <m/>
    <n v="2382"/>
  </r>
  <r>
    <x v="260"/>
    <x v="0"/>
    <x v="2"/>
    <s v="CLFF_1000$$$DE10N11850"/>
    <s v="L000013835"/>
    <s v="L000013835"/>
    <s v="LFF (MDG-F)"/>
    <s v="DE10N11850"/>
    <m/>
    <b v="1"/>
    <x v="3"/>
    <x v="2"/>
    <d v="2025-06-17T11:26:25"/>
    <m/>
    <m/>
    <x v="1"/>
    <n v="208"/>
    <s v="Roselle Delos Angeles"/>
    <m/>
    <n v="2383"/>
  </r>
  <r>
    <x v="260"/>
    <x v="0"/>
    <x v="2"/>
    <s v="CLFF_1000$$$DE10N11855"/>
    <s v="L000013835"/>
    <s v="L000013835"/>
    <s v="LFF (MDG-F)"/>
    <s v="DE10N11855"/>
    <m/>
    <b v="1"/>
    <x v="3"/>
    <x v="2"/>
    <d v="2025-06-17T11:26:25"/>
    <m/>
    <m/>
    <x v="1"/>
    <n v="208"/>
    <s v="Roselle Delos Angeles"/>
    <m/>
    <n v="2384"/>
  </r>
  <r>
    <x v="260"/>
    <x v="0"/>
    <x v="2"/>
    <s v="CLFF_1000$$$DE10N11860"/>
    <s v="L000013835"/>
    <s v="L000013835"/>
    <s v="LFF (MDG-F)"/>
    <s v="DE10N11860"/>
    <m/>
    <b v="1"/>
    <x v="3"/>
    <x v="2"/>
    <d v="2025-06-17T11:26:25"/>
    <m/>
    <m/>
    <x v="1"/>
    <n v="208"/>
    <s v="Roselle Delos Angeles"/>
    <m/>
    <n v="2385"/>
  </r>
  <r>
    <x v="260"/>
    <x v="0"/>
    <x v="2"/>
    <s v="CLFF_1000$$$DE10N11863"/>
    <s v="L000013835"/>
    <s v="L000013835"/>
    <s v="LFF (MDG-F)"/>
    <s v="DE10N11863"/>
    <m/>
    <b v="1"/>
    <x v="3"/>
    <x v="2"/>
    <d v="2025-06-17T11:26:25"/>
    <m/>
    <m/>
    <x v="1"/>
    <n v="208"/>
    <s v="Roselle Delos Angeles"/>
    <m/>
    <n v="2386"/>
  </r>
  <r>
    <x v="260"/>
    <x v="0"/>
    <x v="2"/>
    <s v="CLFF_1000$$$DE10N11864"/>
    <s v="L000013835"/>
    <s v="L000013835"/>
    <s v="LFF (MDG-F)"/>
    <s v="DE10N11864"/>
    <m/>
    <b v="1"/>
    <x v="3"/>
    <x v="2"/>
    <d v="2025-06-17T11:26:25"/>
    <m/>
    <m/>
    <x v="1"/>
    <n v="208"/>
    <s v="Roselle Delos Angeles"/>
    <m/>
    <n v="2387"/>
  </r>
  <r>
    <x v="260"/>
    <x v="0"/>
    <x v="2"/>
    <s v="CLFF_1000$$$DE10N11870"/>
    <s v="L000013835"/>
    <s v="L000013835"/>
    <s v="LFF (MDG-F)"/>
    <s v="DE10N11870"/>
    <m/>
    <b v="1"/>
    <x v="3"/>
    <x v="2"/>
    <d v="2025-06-17T11:26:25"/>
    <m/>
    <m/>
    <x v="1"/>
    <n v="208"/>
    <s v="Roselle Delos Angeles"/>
    <m/>
    <n v="2388"/>
  </r>
  <r>
    <x v="260"/>
    <x v="0"/>
    <x v="2"/>
    <s v="CLFF_1000$$$DE10N11880"/>
    <s v="L000013835"/>
    <s v="L000013835"/>
    <s v="LFF (MDG-F)"/>
    <s v="DE10N11880"/>
    <m/>
    <b v="1"/>
    <x v="3"/>
    <x v="2"/>
    <d v="2025-06-17T11:26:25"/>
    <m/>
    <m/>
    <x v="1"/>
    <n v="208"/>
    <s v="Roselle Delos Angeles"/>
    <m/>
    <n v="2389"/>
  </r>
  <r>
    <x v="260"/>
    <x v="0"/>
    <x v="2"/>
    <s v="CLFF_1000$$$DE10N11881"/>
    <s v="L000013835"/>
    <s v="L000013835"/>
    <s v="LFF (MDG-F)"/>
    <s v="DE10N11881"/>
    <m/>
    <b v="1"/>
    <x v="3"/>
    <x v="2"/>
    <d v="2025-06-17T11:26:25"/>
    <m/>
    <m/>
    <x v="1"/>
    <n v="208"/>
    <s v="Roselle Delos Angeles"/>
    <m/>
    <n v="2390"/>
  </r>
  <r>
    <x v="261"/>
    <x v="0"/>
    <x v="2"/>
    <s v="PQUATRO_D001263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1"/>
  </r>
  <r>
    <x v="261"/>
    <x v="0"/>
    <x v="2"/>
    <s v="PQUATRO_D001264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2"/>
  </r>
  <r>
    <x v="261"/>
    <x v="0"/>
    <x v="2"/>
    <s v="PQUATRO_D001265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3"/>
  </r>
  <r>
    <x v="261"/>
    <x v="0"/>
    <x v="2"/>
    <s v="PQUATRO_D001267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4"/>
  </r>
  <r>
    <x v="261"/>
    <x v="0"/>
    <x v="2"/>
    <s v="PQUATRO_D001268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5"/>
  </r>
  <r>
    <x v="261"/>
    <x v="0"/>
    <x v="2"/>
    <s v="PQUATRO_D001269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6"/>
  </r>
  <r>
    <x v="261"/>
    <x v="0"/>
    <x v="2"/>
    <s v="PQUATRO_D001270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7"/>
  </r>
  <r>
    <x v="261"/>
    <x v="0"/>
    <x v="2"/>
    <s v="PQUATRO_D001271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8"/>
  </r>
  <r>
    <x v="261"/>
    <x v="0"/>
    <x v="2"/>
    <s v="PQUATRO_D001272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9"/>
  </r>
  <r>
    <x v="261"/>
    <x v="0"/>
    <x v="2"/>
    <s v="PQUATRO_D001262US0101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400"/>
  </r>
  <r>
    <x v="261"/>
    <x v="0"/>
    <x v="2"/>
    <s v="PQUATRO_D001273DE0413000000"/>
    <s v="P000001010"/>
    <s v="P000001010"/>
    <s v="Non-LFF"/>
    <s v=""/>
    <m/>
    <b v="1"/>
    <x v="3"/>
    <x v="2"/>
    <d v="2025-06-17T12:12:54"/>
    <m/>
    <m/>
    <x v="1"/>
    <n v="208"/>
    <s v="Roselle Delos Angeles"/>
    <m/>
    <n v="2401"/>
  </r>
  <r>
    <x v="261"/>
    <x v="0"/>
    <x v="2"/>
    <s v="PQUATRO_D001274DE0413000000"/>
    <s v="P000001010"/>
    <s v="P000001010"/>
    <s v="Non-LFF"/>
    <s v=""/>
    <m/>
    <b v="1"/>
    <x v="3"/>
    <x v="2"/>
    <d v="2025-06-17T12:12:54"/>
    <m/>
    <m/>
    <x v="1"/>
    <n v="208"/>
    <s v="Roselle Delos Angeles"/>
    <m/>
    <n v="2402"/>
  </r>
  <r>
    <x v="261"/>
    <x v="0"/>
    <x v="2"/>
    <s v="PQUATRO_D001278DE0413000000"/>
    <s v="P000001010"/>
    <s v="P000001010"/>
    <s v="Non-LFF"/>
    <s v=""/>
    <m/>
    <b v="1"/>
    <x v="3"/>
    <x v="2"/>
    <d v="2025-06-17T12:12:54"/>
    <m/>
    <m/>
    <x v="1"/>
    <n v="208"/>
    <s v="Roselle Delos Angeles"/>
    <m/>
    <n v="2403"/>
  </r>
  <r>
    <x v="261"/>
    <x v="0"/>
    <x v="2"/>
    <s v="PQUATRO_D001293DE0413000000"/>
    <s v="P000001010"/>
    <s v="P000001010"/>
    <s v="Non-LFF"/>
    <s v=""/>
    <m/>
    <b v="1"/>
    <x v="3"/>
    <x v="2"/>
    <d v="2025-06-17T12:12:54"/>
    <m/>
    <m/>
    <x v="1"/>
    <n v="208"/>
    <s v="Roselle Delos Angeles"/>
    <m/>
    <n v="2404"/>
  </r>
  <r>
    <x v="262"/>
    <x v="0"/>
    <x v="2"/>
    <s v="CLFF_1000$$$CH50L95008"/>
    <s v="H000000002"/>
    <s v="H000000002"/>
    <s v="LFF (MDG-F)"/>
    <s v="CH50L95008"/>
    <m/>
    <b v="1"/>
    <x v="1"/>
    <x v="2"/>
    <d v="2025-06-17T12:12:54"/>
    <m/>
    <m/>
    <x v="1"/>
    <n v="208"/>
    <s v="Rizza Tolentino"/>
    <m/>
    <n v="2405"/>
  </r>
  <r>
    <x v="263"/>
    <x v="0"/>
    <x v="4"/>
    <s v="PC00011842"/>
    <s v="L000013495"/>
    <m/>
    <s v="Non-LFF"/>
    <s v=""/>
    <m/>
    <b v="0"/>
    <x v="2"/>
    <x v="2"/>
    <d v="2025-06-20T12:12:54"/>
    <m/>
    <d v="2025-06-23T00:00:00"/>
    <x v="0"/>
    <n v="1"/>
    <s v="Joan Rose Pena"/>
    <m/>
    <n v="2406"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  <n v="2407"/>
  </r>
  <r>
    <x v="265"/>
    <x v="0"/>
    <x v="4"/>
    <s v="PEMERAL_6403H2018040201__1001"/>
    <s v="H201804020"/>
    <m/>
    <s v="Non-LFF"/>
    <s v=""/>
    <m/>
    <b v="0"/>
    <x v="1"/>
    <x v="2"/>
    <d v="2025-06-20T09:13:19"/>
    <m/>
    <m/>
    <x v="1"/>
    <n v="205"/>
    <s v="Erjo Miguel Tagle"/>
    <m/>
    <n v="2408"/>
  </r>
  <r>
    <x v="265"/>
    <x v="0"/>
    <x v="2"/>
    <s v="ITEMPNA_009004000840"/>
    <s v="H000000974"/>
    <s v="H000000974"/>
    <s v="Non-LFF"/>
    <s v=""/>
    <m/>
    <b v="1"/>
    <x v="1"/>
    <x v="2"/>
    <d v="2025-06-20T09:13:19"/>
    <m/>
    <m/>
    <x v="1"/>
    <n v="205"/>
    <s v="Erjo Miguel Tagle"/>
    <m/>
    <n v="2409"/>
  </r>
  <r>
    <x v="265"/>
    <x v="0"/>
    <x v="2"/>
    <s v="ITEMPNA_009004001045"/>
    <s v="H000000974"/>
    <s v="H000000974"/>
    <s v="Non-LFF"/>
    <s v=""/>
    <m/>
    <b v="1"/>
    <x v="1"/>
    <x v="2"/>
    <d v="2025-06-20T09:13:19"/>
    <m/>
    <m/>
    <x v="1"/>
    <n v="205"/>
    <s v="Erjo Miguel Tagle"/>
    <m/>
    <n v="2410"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205"/>
    <s v="Erjo Miguel Tagle"/>
    <m/>
    <n v="2411"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206"/>
    <s v="Joan Rose Pena"/>
    <m/>
    <n v="2412"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  <n v="2413"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  <n v="2414"/>
  </r>
  <r>
    <x v="267"/>
    <x v="0"/>
    <x v="2"/>
    <s v="CLFF_7210$$$2123OF0033"/>
    <s v="G000001325"/>
    <s v="G000001325"/>
    <s v="LFF (MDG-F)"/>
    <s v="2123OF0033"/>
    <m/>
    <b v="1"/>
    <x v="0"/>
    <x v="2"/>
    <d v="2025-06-24T15:59:23"/>
    <m/>
    <m/>
    <x v="1"/>
    <n v="203"/>
    <s v="Jojeff Tagnong"/>
    <m/>
    <n v="2415"/>
  </r>
  <r>
    <x v="267"/>
    <x v="0"/>
    <x v="2"/>
    <s v="CLFF_1000$$$CH75GM8300"/>
    <s v="G000000218"/>
    <s v="G000000218"/>
    <s v="LFF (MDG-F)"/>
    <s v="CH75GM8300"/>
    <m/>
    <b v="1"/>
    <x v="0"/>
    <x v="2"/>
    <d v="2025-06-24T15:59:23"/>
    <m/>
    <m/>
    <x v="1"/>
    <n v="203"/>
    <s v="Jojeff Tagnong"/>
    <m/>
    <n v="2416"/>
  </r>
  <r>
    <x v="268"/>
    <x v="0"/>
    <x v="2"/>
    <s v="CLFF_7210$$$2068TAUA00"/>
    <s v="L000013447"/>
    <s v="L000013447"/>
    <s v="LFF (MDG-F)"/>
    <s v="2068TAUA00"/>
    <m/>
    <b v="1"/>
    <x v="3"/>
    <x v="2"/>
    <d v="2025-06-27T14:36:58"/>
    <d v="2025-07-01T00:00:00"/>
    <d v="2025-07-01T00:00:00"/>
    <x v="0"/>
    <n v="2"/>
    <s v="Roselle Delos Angeles"/>
    <m/>
    <n v="2417"/>
  </r>
  <r>
    <x v="268"/>
    <x v="0"/>
    <x v="2"/>
    <s v="CLFF_7210$$$2068TAUA99"/>
    <s v="L000013447"/>
    <s v="L000013447"/>
    <s v="LFF (MDG-F)"/>
    <s v="2068TAUA99"/>
    <m/>
    <b v="1"/>
    <x v="3"/>
    <x v="2"/>
    <d v="2025-06-27T14:36:58"/>
    <d v="2025-07-01T00:00:00"/>
    <d v="2025-07-01T00:00:00"/>
    <x v="0"/>
    <n v="2"/>
    <s v="Roselle Delos Angeles"/>
    <m/>
    <n v="2418"/>
  </r>
  <r>
    <x v="268"/>
    <x v="0"/>
    <x v="2"/>
    <s v="CLFF_7210$$$2068TBUZ21"/>
    <s v="L000013447"/>
    <s v="L000013447"/>
    <s v="LFF (MDG-F)"/>
    <s v="2068TBUZ21"/>
    <m/>
    <b v="1"/>
    <x v="3"/>
    <x v="2"/>
    <d v="2025-06-27T14:36:58"/>
    <d v="2025-07-01T00:00:00"/>
    <d v="2025-07-01T00:00:00"/>
    <x v="0"/>
    <n v="2"/>
    <s v="Roselle Delos Angeles"/>
    <m/>
    <n v="2419"/>
  </r>
  <r>
    <x v="268"/>
    <x v="0"/>
    <x v="2"/>
    <s v="CLFF_7210$$$2068TFUZ61"/>
    <s v="L000013447"/>
    <s v="L000013447"/>
    <s v="LFF (MDG-F)"/>
    <s v="2068TFUZ61"/>
    <m/>
    <b v="1"/>
    <x v="3"/>
    <x v="2"/>
    <d v="2025-06-27T14:36:58"/>
    <d v="2025-07-01T00:00:00"/>
    <d v="2025-07-01T00:00:00"/>
    <x v="0"/>
    <n v="2"/>
    <s v="Roselle Delos Angeles"/>
    <m/>
    <n v="2420"/>
  </r>
  <r>
    <x v="268"/>
    <x v="0"/>
    <x v="2"/>
    <s v="CLFF_7210$$$2068TKUZ70"/>
    <s v="L000013447"/>
    <s v="L000013447"/>
    <s v="LFF (MDG-F)"/>
    <s v="2068TKUZ70"/>
    <m/>
    <b v="1"/>
    <x v="3"/>
    <x v="2"/>
    <d v="2025-06-27T14:36:58"/>
    <d v="2025-07-01T00:00:00"/>
    <d v="2025-07-01T00:00:00"/>
    <x v="0"/>
    <n v="2"/>
    <s v="Roselle Delos Angeles"/>
    <m/>
    <n v="2421"/>
  </r>
  <r>
    <x v="268"/>
    <x v="0"/>
    <x v="2"/>
    <s v="CLFF_7210$$$2068TQUZ90"/>
    <s v="L000013447"/>
    <s v="L000013447"/>
    <s v="LFF (MDG-F)"/>
    <s v="2068TQUZ90"/>
    <m/>
    <b v="1"/>
    <x v="3"/>
    <x v="2"/>
    <d v="2025-06-27T14:36:58"/>
    <d v="2025-07-01T00:00:00"/>
    <d v="2025-07-01T00:00:00"/>
    <x v="0"/>
    <n v="2"/>
    <s v="Roselle Delos Angeles"/>
    <m/>
    <n v="2422"/>
  </r>
  <r>
    <x v="268"/>
    <x v="0"/>
    <x v="2"/>
    <s v="CLFF_7210$$$2068TAUA01"/>
    <s v="L000013447"/>
    <s v="L000013447"/>
    <s v="LFF (MDG-F)"/>
    <s v="2068TAUA01"/>
    <m/>
    <b v="1"/>
    <x v="3"/>
    <x v="2"/>
    <d v="2025-06-27T14:36:58"/>
    <d v="2025-07-01T00:00:00"/>
    <d v="2025-07-01T00:00:00"/>
    <x v="0"/>
    <n v="2"/>
    <s v="Roselle Delos Angeles"/>
    <m/>
    <n v="2423"/>
  </r>
  <r>
    <x v="268"/>
    <x v="0"/>
    <x v="4"/>
    <s v="PL_E2_ES52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4"/>
  </r>
  <r>
    <x v="268"/>
    <x v="0"/>
    <x v="4"/>
    <s v="PL_E4_US44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5"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  <n v="2426"/>
  </r>
  <r>
    <x v="269"/>
    <x v="0"/>
    <x v="2"/>
    <s v="CFLTFLE_17710000110200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  <n v="2427"/>
  </r>
  <r>
    <x v="270"/>
    <x v="0"/>
    <x v="2"/>
    <s v="ITEMPLA_001520001102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  <n v="2428"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29"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0"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1"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2"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3"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4"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5"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6"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7"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8"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9"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0"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1"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2"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3"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4"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5"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6"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7"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8"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9"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0"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1"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2"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3"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4"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5"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6"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7"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8"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9"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0"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1"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2"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3"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4"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5"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6"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7"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8"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9"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0"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1"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2"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3"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4"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5"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  <n v="2476"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  <n v="2477"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  <n v="2478"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  <n v="2479"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  <n v="2480"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1"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2"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  <n v="2483"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4"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5"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  <n v="2486"/>
  </r>
  <r>
    <x v="272"/>
    <x v="0"/>
    <x v="2"/>
    <s v="CLFF_1000$$$DE10677800"/>
    <s v="P000000763"/>
    <s v="P000000763"/>
    <s v="LFF (MDG-F)"/>
    <s v="DE10677800"/>
    <m/>
    <b v="1"/>
    <x v="0"/>
    <x v="3"/>
    <d v="2025-07-01T12:24:11"/>
    <d v="2025-07-03T00:00:00"/>
    <m/>
    <x v="1"/>
    <n v="198"/>
    <s v="Jay-R Lizardo"/>
    <m/>
    <n v="2487"/>
  </r>
  <r>
    <x v="272"/>
    <x v="0"/>
    <x v="4"/>
    <s v="CLFF_1000$$$DE65GIT032"/>
    <s v="G000000256"/>
    <s v="DFLTPGCOH_BF-C2_001242"/>
    <s v="LFF (MDG-F)"/>
    <s v="DE65GIT032"/>
    <m/>
    <b v="0"/>
    <x v="0"/>
    <x v="3"/>
    <d v="2025-07-01T12:24:11"/>
    <m/>
    <m/>
    <x v="1"/>
    <n v="198"/>
    <s v="Jay-R Lizardo"/>
    <m/>
    <n v="2488"/>
  </r>
  <r>
    <x v="272"/>
    <x v="0"/>
    <x v="2"/>
    <s v="CLFF_1000$$$ES50GIT40L"/>
    <s v="P000000765"/>
    <s v="P000000765"/>
    <s v="LFF (MDG-F)"/>
    <s v="ES50GIT40L"/>
    <m/>
    <b v="1"/>
    <x v="0"/>
    <x v="3"/>
    <d v="2025-07-01T12:24:11"/>
    <d v="2025-07-03T00:00:00"/>
    <m/>
    <x v="1"/>
    <n v="198"/>
    <s v="Jay-R Lizardo"/>
    <m/>
    <n v="2489"/>
  </r>
  <r>
    <x v="272"/>
    <x v="0"/>
    <x v="2"/>
    <s v="CLFF_1000$$$IT50GIT025"/>
    <s v="G000000339"/>
    <s v="G000000339"/>
    <s v="LFF (MDG-F)"/>
    <s v="IT50GIT025"/>
    <m/>
    <b v="1"/>
    <x v="0"/>
    <x v="3"/>
    <d v="2025-07-01T12:24:11"/>
    <d v="2025-07-03T00:00:00"/>
    <m/>
    <x v="1"/>
    <n v="198"/>
    <s v="Jay-R Lizardo"/>
    <m/>
    <n v="2490"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98"/>
    <s v="Jay-R Lizardo"/>
    <m/>
    <n v="2491"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98"/>
    <s v="Jay-R Lizardo"/>
    <m/>
    <n v="2492"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98"/>
    <s v="Jay-R Lizardo"/>
    <m/>
    <n v="2493"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98"/>
    <s v="Jay-R Lizardo"/>
    <m/>
    <n v="2494"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98"/>
    <s v="Jay-R Lizardo"/>
    <m/>
    <n v="2495"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98"/>
    <s v="Jay-R Lizardo"/>
    <m/>
    <n v="2496"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98"/>
    <s v="Jay-R Lizardo"/>
    <m/>
    <n v="2497"/>
  </r>
  <r>
    <x v="273"/>
    <x v="0"/>
    <x v="2"/>
    <s v="CSCALA_1248$GM00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  <n v="2498"/>
  </r>
  <r>
    <x v="274"/>
    <x v="0"/>
    <x v="2"/>
    <s v="CFLTFLE_22450000002707"/>
    <s v="L000013786"/>
    <s v="L000013786"/>
    <s v="Non-LFF"/>
    <s v=""/>
    <m/>
    <b v="1"/>
    <x v="2"/>
    <x v="3"/>
    <d v="2025-07-03T05:48:53"/>
    <m/>
    <m/>
    <x v="1"/>
    <n v="196"/>
    <s v="Ruby Grace Garcia"/>
    <m/>
    <n v="2499"/>
  </r>
  <r>
    <x v="275"/>
    <x v="0"/>
    <x v="2"/>
    <s v="CEMERAL_70007001586020"/>
    <s v="L000013796"/>
    <s v="L000013796"/>
    <s v="Non-LFF"/>
    <s v=""/>
    <m/>
    <b v="1"/>
    <x v="2"/>
    <x v="3"/>
    <d v="2025-07-03T05:23:33"/>
    <m/>
    <m/>
    <x v="1"/>
    <n v="196"/>
    <s v="Ruby Grace Garcia"/>
    <m/>
    <n v="2500"/>
  </r>
  <r>
    <x v="276"/>
    <x v="0"/>
    <x v="2"/>
    <s v="CLFF_1000$$$DE20122000"/>
    <s v="G000000400"/>
    <s v="G000000400"/>
    <s v="LFF (MDG-F)"/>
    <s v="DE20122000"/>
    <m/>
    <b v="1"/>
    <x v="0"/>
    <x v="3"/>
    <d v="2025-07-03T10:53:06"/>
    <m/>
    <m/>
    <x v="1"/>
    <n v="196"/>
    <s v="Manuel Walther"/>
    <m/>
    <n v="2501"/>
  </r>
  <r>
    <x v="276"/>
    <x v="0"/>
    <x v="2"/>
    <s v="CLFF_1000$$$DE20123000"/>
    <s v="G000000400"/>
    <s v="G000000400"/>
    <s v="LFF (MDG-F)"/>
    <s v="DE20123000"/>
    <m/>
    <b v="1"/>
    <x v="0"/>
    <x v="3"/>
    <d v="2025-07-03T10:53:06"/>
    <m/>
    <m/>
    <x v="1"/>
    <n v="196"/>
    <s v="Manuel Walther"/>
    <m/>
    <n v="2502"/>
  </r>
  <r>
    <x v="276"/>
    <x v="0"/>
    <x v="2"/>
    <s v="CLFF_1000$$$DE10515800"/>
    <s v="G000000998"/>
    <s v="G000000998"/>
    <s v="LFF (MDG-F)"/>
    <s v="DE10515800"/>
    <m/>
    <b v="1"/>
    <x v="0"/>
    <x v="3"/>
    <d v="2025-07-03T10:53:06"/>
    <m/>
    <m/>
    <x v="1"/>
    <n v="196"/>
    <s v="Manuel Walther"/>
    <m/>
    <n v="2503"/>
  </r>
  <r>
    <x v="276"/>
    <x v="0"/>
    <x v="2"/>
    <s v="CLFF_1000$$$DE10538021"/>
    <s v="G000000998"/>
    <s v="G000000998"/>
    <s v="LFF (MDG-F)"/>
    <s v="DE10538021"/>
    <m/>
    <b v="1"/>
    <x v="0"/>
    <x v="3"/>
    <d v="2025-07-03T10:53:06"/>
    <m/>
    <m/>
    <x v="1"/>
    <n v="196"/>
    <s v="Manuel Walther"/>
    <m/>
    <n v="2504"/>
  </r>
  <r>
    <x v="276"/>
    <x v="0"/>
    <x v="2"/>
    <s v="CLFF_1000$$$DE10566000"/>
    <s v="G000000998"/>
    <s v="G000000998"/>
    <s v="LFF (MDG-F)"/>
    <s v="DE10566000"/>
    <m/>
    <b v="1"/>
    <x v="0"/>
    <x v="3"/>
    <d v="2025-07-03T10:53:06"/>
    <m/>
    <m/>
    <x v="1"/>
    <n v="196"/>
    <s v="Manuel Walther"/>
    <m/>
    <n v="2505"/>
  </r>
  <r>
    <x v="276"/>
    <x v="0"/>
    <x v="2"/>
    <s v="CLFF_1000$$$DE10537833"/>
    <s v="G000000997"/>
    <s v="G000000997"/>
    <s v="LFF (MDG-F)"/>
    <s v="DE10537833"/>
    <m/>
    <b v="1"/>
    <x v="0"/>
    <x v="3"/>
    <d v="2025-07-03T10:53:06"/>
    <m/>
    <m/>
    <x v="1"/>
    <n v="196"/>
    <s v="Manuel Walther"/>
    <m/>
    <n v="2506"/>
  </r>
  <r>
    <x v="276"/>
    <x v="0"/>
    <x v="2"/>
    <s v="CLFF_1000$$$DE10538012"/>
    <s v="G000000997"/>
    <s v="G000000997"/>
    <s v="LFF (MDG-F)"/>
    <s v="DE10538012"/>
    <m/>
    <b v="1"/>
    <x v="0"/>
    <x v="3"/>
    <d v="2025-07-03T10:53:06"/>
    <m/>
    <m/>
    <x v="1"/>
    <n v="196"/>
    <s v="Manuel Walther"/>
    <m/>
    <n v="2507"/>
  </r>
  <r>
    <x v="276"/>
    <x v="0"/>
    <x v="2"/>
    <s v="CLFF_1000$$$DE10538014"/>
    <s v="G000000997"/>
    <s v="G000000997"/>
    <s v="LFF (MDG-F)"/>
    <s v="DE10538014"/>
    <m/>
    <b v="1"/>
    <x v="0"/>
    <x v="3"/>
    <d v="2025-07-03T10:53:06"/>
    <m/>
    <m/>
    <x v="1"/>
    <n v="196"/>
    <s v="Manuel Walther"/>
    <m/>
    <n v="2508"/>
  </r>
  <r>
    <x v="276"/>
    <x v="0"/>
    <x v="2"/>
    <s v="CLFF_1000$$$DE10538015"/>
    <s v="G000000997"/>
    <s v="G000000997"/>
    <s v="LFF (MDG-F)"/>
    <s v="DE10538015"/>
    <m/>
    <b v="1"/>
    <x v="0"/>
    <x v="3"/>
    <d v="2025-07-03T10:53:06"/>
    <m/>
    <m/>
    <x v="1"/>
    <n v="196"/>
    <s v="Manuel Walther"/>
    <m/>
    <n v="2509"/>
  </r>
  <r>
    <x v="276"/>
    <x v="0"/>
    <x v="2"/>
    <s v="CLFF_1000$$$DE10538017"/>
    <s v="G000000997"/>
    <s v="G000000997"/>
    <s v="LFF (MDG-F)"/>
    <s v="DE10538017"/>
    <m/>
    <b v="1"/>
    <x v="0"/>
    <x v="3"/>
    <d v="2025-07-03T10:53:06"/>
    <m/>
    <m/>
    <x v="1"/>
    <n v="196"/>
    <s v="Manuel Walther"/>
    <m/>
    <n v="2510"/>
  </r>
  <r>
    <x v="276"/>
    <x v="0"/>
    <x v="2"/>
    <s v="CLFF_1000$$$DE10538018"/>
    <s v="G000000997"/>
    <s v="G000000997"/>
    <s v="LFF (MDG-F)"/>
    <s v="DE10538018"/>
    <m/>
    <b v="1"/>
    <x v="0"/>
    <x v="3"/>
    <d v="2025-07-03T10:53:06"/>
    <m/>
    <m/>
    <x v="1"/>
    <n v="196"/>
    <s v="Manuel Walther"/>
    <m/>
    <n v="2511"/>
  </r>
  <r>
    <x v="276"/>
    <x v="0"/>
    <x v="2"/>
    <s v="CLFF_1000$$$DE10538132"/>
    <s v="G000000997"/>
    <s v="G000000997"/>
    <s v="LFF (MDG-F)"/>
    <s v="DE10538132"/>
    <m/>
    <b v="1"/>
    <x v="0"/>
    <x v="3"/>
    <d v="2025-07-03T10:53:06"/>
    <m/>
    <m/>
    <x v="1"/>
    <n v="196"/>
    <s v="Manuel Walther"/>
    <m/>
    <n v="2512"/>
  </r>
  <r>
    <x v="276"/>
    <x v="0"/>
    <x v="2"/>
    <s v="CLFF_1000$$$DE10538101"/>
    <s v="G000000996"/>
    <s v="G000000996"/>
    <s v="LFF (MDG-F)"/>
    <s v="DE10538101"/>
    <m/>
    <b v="1"/>
    <x v="0"/>
    <x v="3"/>
    <d v="2025-07-03T10:53:06"/>
    <m/>
    <m/>
    <x v="1"/>
    <n v="196"/>
    <s v="Manuel Walther"/>
    <m/>
    <n v="2513"/>
  </r>
  <r>
    <x v="276"/>
    <x v="0"/>
    <x v="2"/>
    <s v="CLFF_1000$$$DE10538102"/>
    <s v="G000000996"/>
    <s v="G000000996"/>
    <s v="LFF (MDG-F)"/>
    <s v="DE10538102"/>
    <m/>
    <b v="1"/>
    <x v="0"/>
    <x v="3"/>
    <d v="2025-07-03T10:53:06"/>
    <m/>
    <m/>
    <x v="1"/>
    <n v="196"/>
    <s v="Manuel Walther"/>
    <m/>
    <n v="2514"/>
  </r>
  <r>
    <x v="276"/>
    <x v="0"/>
    <x v="2"/>
    <s v="CLFF_1000$$$DE10538104"/>
    <s v="G000000996"/>
    <s v="G000000996"/>
    <s v="LFF (MDG-F)"/>
    <s v="DE10538104"/>
    <m/>
    <b v="1"/>
    <x v="0"/>
    <x v="3"/>
    <d v="2025-07-03T10:53:06"/>
    <m/>
    <m/>
    <x v="1"/>
    <n v="196"/>
    <s v="Manuel Walther"/>
    <m/>
    <n v="2515"/>
  </r>
  <r>
    <x v="276"/>
    <x v="0"/>
    <x v="2"/>
    <s v="CLFF_1000$$$DE10538109"/>
    <s v="G000000880"/>
    <s v="G000000880"/>
    <s v="LFF (MDG-F)"/>
    <s v="DE10538109"/>
    <m/>
    <b v="1"/>
    <x v="0"/>
    <x v="3"/>
    <d v="2025-07-03T10:53:06"/>
    <m/>
    <m/>
    <x v="1"/>
    <n v="196"/>
    <s v="Manuel Walther"/>
    <m/>
    <n v="2516"/>
  </r>
  <r>
    <x v="276"/>
    <x v="0"/>
    <x v="2"/>
    <s v="CLFF_1000$$$DE10538116"/>
    <s v="G000000996"/>
    <s v="G000000996"/>
    <s v="LFF (MDG-F)"/>
    <s v="DE10538116"/>
    <m/>
    <b v="1"/>
    <x v="0"/>
    <x v="3"/>
    <d v="2025-07-03T10:53:06"/>
    <m/>
    <m/>
    <x v="1"/>
    <n v="196"/>
    <s v="Manuel Walther"/>
    <m/>
    <n v="2517"/>
  </r>
  <r>
    <x v="276"/>
    <x v="0"/>
    <x v="2"/>
    <s v="CLFF_1000$$$DE10538123"/>
    <s v="G000000880"/>
    <s v="G000000880"/>
    <s v="LFF (MDG-F)"/>
    <s v="DE10538123"/>
    <m/>
    <b v="1"/>
    <x v="0"/>
    <x v="3"/>
    <d v="2025-07-03T10:53:06"/>
    <m/>
    <m/>
    <x v="1"/>
    <n v="196"/>
    <s v="Manuel Walther"/>
    <m/>
    <n v="2518"/>
  </r>
  <r>
    <x v="276"/>
    <x v="0"/>
    <x v="2"/>
    <s v="CLFF_1000$$$DE10538128"/>
    <s v="G000000915"/>
    <s v="G000000915"/>
    <s v="LFF (MDG-F)"/>
    <s v="DE10538128"/>
    <m/>
    <b v="1"/>
    <x v="0"/>
    <x v="3"/>
    <d v="2025-07-03T10:53:06"/>
    <m/>
    <m/>
    <x v="1"/>
    <n v="196"/>
    <s v="Manuel Walther"/>
    <m/>
    <n v="2519"/>
  </r>
  <r>
    <x v="276"/>
    <x v="0"/>
    <x v="2"/>
    <s v="CLFF_1000$$$DE10538146"/>
    <s v="G000000880"/>
    <s v="G000000880"/>
    <s v="LFF (MDG-F)"/>
    <s v="DE10538146"/>
    <m/>
    <b v="1"/>
    <x v="0"/>
    <x v="3"/>
    <d v="2025-07-03T10:53:06"/>
    <m/>
    <m/>
    <x v="1"/>
    <n v="196"/>
    <s v="Manuel Walther"/>
    <m/>
    <n v="2520"/>
  </r>
  <r>
    <x v="276"/>
    <x v="0"/>
    <x v="2"/>
    <s v="CLFF_1000$$$DE10538150"/>
    <s v="G000000880"/>
    <s v="G000000880"/>
    <s v="LFF (MDG-F)"/>
    <s v="DE10538150"/>
    <m/>
    <b v="1"/>
    <x v="0"/>
    <x v="3"/>
    <d v="2025-07-03T10:53:06"/>
    <m/>
    <m/>
    <x v="1"/>
    <n v="196"/>
    <s v="Manuel Walther"/>
    <m/>
    <n v="2521"/>
  </r>
  <r>
    <x v="276"/>
    <x v="0"/>
    <x v="2"/>
    <s v="CLFF_1000$$$DE10538152"/>
    <s v="G000000996"/>
    <s v="G000000996"/>
    <s v="LFF (MDG-F)"/>
    <s v="DE10538152"/>
    <m/>
    <b v="1"/>
    <x v="0"/>
    <x v="3"/>
    <d v="2025-07-03T10:53:06"/>
    <m/>
    <m/>
    <x v="1"/>
    <n v="196"/>
    <s v="Manuel Walther"/>
    <m/>
    <n v="2522"/>
  </r>
  <r>
    <x v="276"/>
    <x v="0"/>
    <x v="2"/>
    <s v="CLFF_1000$$$DE10538157"/>
    <s v="G000000996"/>
    <s v="G000000996"/>
    <s v="LFF (MDG-F)"/>
    <s v="DE10538157"/>
    <m/>
    <b v="1"/>
    <x v="0"/>
    <x v="3"/>
    <d v="2025-07-03T10:53:06"/>
    <m/>
    <m/>
    <x v="1"/>
    <n v="196"/>
    <s v="Manuel Walther"/>
    <m/>
    <n v="2523"/>
  </r>
  <r>
    <x v="276"/>
    <x v="0"/>
    <x v="2"/>
    <s v="CLFF_1000$$$DE10538158"/>
    <s v="G000000996"/>
    <s v="G000000996"/>
    <s v="LFF (MDG-F)"/>
    <s v="DE10538158"/>
    <m/>
    <b v="1"/>
    <x v="0"/>
    <x v="3"/>
    <d v="2025-07-03T10:53:06"/>
    <m/>
    <m/>
    <x v="1"/>
    <n v="196"/>
    <s v="Manuel Walther"/>
    <m/>
    <n v="2524"/>
  </r>
  <r>
    <x v="276"/>
    <x v="0"/>
    <x v="2"/>
    <s v="CLFF_1000$$$DE10538159"/>
    <s v="G000000996"/>
    <s v="G000000996"/>
    <s v="LFF (MDG-F)"/>
    <s v="DE10538159"/>
    <m/>
    <b v="1"/>
    <x v="0"/>
    <x v="3"/>
    <d v="2025-07-03T10:53:06"/>
    <m/>
    <m/>
    <x v="1"/>
    <n v="196"/>
    <s v="Manuel Walther"/>
    <m/>
    <n v="2525"/>
  </r>
  <r>
    <x v="276"/>
    <x v="0"/>
    <x v="2"/>
    <s v="CLFF_1000$$$DE10538179"/>
    <s v="G000000996"/>
    <s v="G000000996"/>
    <s v="LFF (MDG-F)"/>
    <s v="DE10538179"/>
    <m/>
    <b v="1"/>
    <x v="0"/>
    <x v="3"/>
    <d v="2025-07-03T10:53:06"/>
    <m/>
    <m/>
    <x v="1"/>
    <n v="196"/>
    <s v="Manuel Walther"/>
    <m/>
    <n v="2526"/>
  </r>
  <r>
    <x v="276"/>
    <x v="0"/>
    <x v="2"/>
    <s v="CLFF_1000$$$DE10538180"/>
    <s v="G000000915"/>
    <s v="G000000915"/>
    <s v="LFF (MDG-F)"/>
    <s v="DE10538180"/>
    <m/>
    <b v="1"/>
    <x v="0"/>
    <x v="3"/>
    <d v="2025-07-03T10:53:06"/>
    <m/>
    <m/>
    <x v="1"/>
    <n v="196"/>
    <s v="Manuel Walther"/>
    <m/>
    <n v="2527"/>
  </r>
  <r>
    <x v="276"/>
    <x v="0"/>
    <x v="2"/>
    <s v="CLFF_1000$$$DE10538181"/>
    <s v="G000000996"/>
    <s v="G000000996"/>
    <s v="LFF (MDG-F)"/>
    <s v="DE10538181"/>
    <m/>
    <b v="1"/>
    <x v="0"/>
    <x v="3"/>
    <d v="2025-07-03T10:53:06"/>
    <m/>
    <m/>
    <x v="1"/>
    <n v="196"/>
    <s v="Manuel Walther"/>
    <m/>
    <n v="2528"/>
  </r>
  <r>
    <x v="276"/>
    <x v="0"/>
    <x v="2"/>
    <s v="CLFF_1000$$$DE10538182"/>
    <s v="G000000996"/>
    <s v="G000000996"/>
    <s v="LFF (MDG-F)"/>
    <s v="DE10538182"/>
    <m/>
    <b v="1"/>
    <x v="0"/>
    <x v="3"/>
    <d v="2025-07-03T10:53:06"/>
    <m/>
    <m/>
    <x v="1"/>
    <n v="196"/>
    <s v="Manuel Walther"/>
    <m/>
    <n v="2529"/>
  </r>
  <r>
    <x v="276"/>
    <x v="0"/>
    <x v="2"/>
    <s v="CLFF_1000$$$DE10538183"/>
    <s v="G000000996"/>
    <s v="G000000996"/>
    <s v="LFF (MDG-F)"/>
    <s v="DE10538183"/>
    <m/>
    <b v="1"/>
    <x v="0"/>
    <x v="3"/>
    <d v="2025-07-03T10:53:06"/>
    <m/>
    <m/>
    <x v="1"/>
    <n v="196"/>
    <s v="Manuel Walther"/>
    <m/>
    <n v="2530"/>
  </r>
  <r>
    <x v="276"/>
    <x v="0"/>
    <x v="2"/>
    <s v="CLFF_1000$$$DE10538187"/>
    <s v="G000000915"/>
    <s v="G000000915"/>
    <s v="LFF (MDG-F)"/>
    <s v="DE10538187"/>
    <m/>
    <b v="1"/>
    <x v="0"/>
    <x v="3"/>
    <d v="2025-07-03T10:53:06"/>
    <m/>
    <m/>
    <x v="1"/>
    <n v="196"/>
    <s v="Manuel Walther"/>
    <m/>
    <n v="2531"/>
  </r>
  <r>
    <x v="276"/>
    <x v="0"/>
    <x v="2"/>
    <s v="CLFF_1000$$$DE10538188"/>
    <s v="G000000996"/>
    <s v="G000000996"/>
    <s v="LFF (MDG-F)"/>
    <s v="DE10538188"/>
    <m/>
    <b v="1"/>
    <x v="0"/>
    <x v="3"/>
    <d v="2025-07-03T10:53:06"/>
    <m/>
    <m/>
    <x v="1"/>
    <n v="196"/>
    <s v="Manuel Walther"/>
    <m/>
    <n v="2532"/>
  </r>
  <r>
    <x v="276"/>
    <x v="0"/>
    <x v="2"/>
    <s v="CLFF_1000$$$DE10538189"/>
    <s v="G000000996"/>
    <s v="G000000996"/>
    <s v="LFF (MDG-F)"/>
    <s v="DE10538189"/>
    <m/>
    <b v="1"/>
    <x v="0"/>
    <x v="3"/>
    <d v="2025-07-03T10:53:06"/>
    <m/>
    <m/>
    <x v="1"/>
    <n v="196"/>
    <s v="Manuel Walther"/>
    <m/>
    <n v="2533"/>
  </r>
  <r>
    <x v="276"/>
    <x v="0"/>
    <x v="2"/>
    <s v="CLFF_1000$$$DE10538196"/>
    <s v="G000000996"/>
    <s v="G000000996"/>
    <s v="LFF (MDG-F)"/>
    <s v="DE10538196"/>
    <m/>
    <b v="1"/>
    <x v="0"/>
    <x v="3"/>
    <d v="2025-07-03T10:53:06"/>
    <m/>
    <m/>
    <x v="1"/>
    <n v="196"/>
    <s v="Manuel Walther"/>
    <m/>
    <n v="2534"/>
  </r>
  <r>
    <x v="276"/>
    <x v="0"/>
    <x v="2"/>
    <s v="CLFF_1000$$$DE10538236"/>
    <s v="G000000880"/>
    <s v="G000000880"/>
    <s v="LFF (MDG-F)"/>
    <s v="DE10538236"/>
    <m/>
    <b v="1"/>
    <x v="0"/>
    <x v="3"/>
    <d v="2025-07-03T10:53:06"/>
    <m/>
    <m/>
    <x v="1"/>
    <n v="196"/>
    <s v="Manuel Walther"/>
    <m/>
    <n v="2535"/>
  </r>
  <r>
    <x v="276"/>
    <x v="0"/>
    <x v="2"/>
    <s v="CLFF_1000$$$DE10538470"/>
    <s v="G000000996"/>
    <s v="G000000996"/>
    <s v="LFF (MDG-F)"/>
    <s v="DE10538470"/>
    <m/>
    <b v="1"/>
    <x v="0"/>
    <x v="3"/>
    <d v="2025-07-03T10:53:06"/>
    <m/>
    <m/>
    <x v="1"/>
    <n v="196"/>
    <s v="Manuel Walther"/>
    <m/>
    <n v="2536"/>
  </r>
  <r>
    <x v="276"/>
    <x v="0"/>
    <x v="2"/>
    <s v="CLFF_1000$$$DE10538472"/>
    <s v="G000000915"/>
    <s v="G000000915"/>
    <s v="LFF (MDG-F)"/>
    <s v="DE10538472"/>
    <m/>
    <b v="1"/>
    <x v="0"/>
    <x v="3"/>
    <d v="2025-07-03T10:53:06"/>
    <m/>
    <m/>
    <x v="1"/>
    <n v="196"/>
    <s v="Manuel Walther"/>
    <m/>
    <n v="2537"/>
  </r>
  <r>
    <x v="276"/>
    <x v="0"/>
    <x v="2"/>
    <s v="CLFF_1000$$$DE10538473"/>
    <s v="G000000915"/>
    <s v="G000000915"/>
    <s v="LFF (MDG-F)"/>
    <s v="DE10538473"/>
    <m/>
    <b v="1"/>
    <x v="0"/>
    <x v="3"/>
    <d v="2025-07-03T10:53:06"/>
    <m/>
    <m/>
    <x v="1"/>
    <n v="196"/>
    <s v="Manuel Walther"/>
    <m/>
    <n v="2538"/>
  </r>
  <r>
    <x v="276"/>
    <x v="0"/>
    <x v="2"/>
    <s v="CLFF_1000$$$DE10538762"/>
    <s v="G000000996"/>
    <s v="G000000996"/>
    <s v="LFF (MDG-F)"/>
    <s v="DE10538762"/>
    <m/>
    <b v="1"/>
    <x v="0"/>
    <x v="3"/>
    <d v="2025-07-03T10:53:06"/>
    <m/>
    <m/>
    <x v="1"/>
    <n v="196"/>
    <s v="Manuel Walther"/>
    <m/>
    <n v="2539"/>
  </r>
  <r>
    <x v="276"/>
    <x v="0"/>
    <x v="2"/>
    <s v="CLFF_1000$$$DE10538961"/>
    <s v="G000000996"/>
    <s v="G000000996"/>
    <s v="LFF (MDG-F)"/>
    <s v="DE10538961"/>
    <m/>
    <b v="1"/>
    <x v="0"/>
    <x v="3"/>
    <d v="2025-07-03T10:53:06"/>
    <m/>
    <m/>
    <x v="1"/>
    <n v="196"/>
    <s v="Manuel Walther"/>
    <m/>
    <n v="2540"/>
  </r>
  <r>
    <x v="276"/>
    <x v="0"/>
    <x v="2"/>
    <s v="CLFF_1000$$$DE10538962"/>
    <s v="G000000996"/>
    <s v="G000000996"/>
    <s v="LFF (MDG-F)"/>
    <s v="DE10538962"/>
    <m/>
    <b v="1"/>
    <x v="0"/>
    <x v="3"/>
    <d v="2025-07-03T10:53:06"/>
    <m/>
    <m/>
    <x v="1"/>
    <n v="196"/>
    <s v="Manuel Walther"/>
    <m/>
    <n v="2541"/>
  </r>
  <r>
    <x v="276"/>
    <x v="0"/>
    <x v="2"/>
    <s v="CLFF_1000$$$DE10538963"/>
    <s v="G000000880"/>
    <s v="G000000880"/>
    <s v="LFF (MDG-F)"/>
    <s v="DE10538963"/>
    <m/>
    <b v="1"/>
    <x v="0"/>
    <x v="3"/>
    <d v="2025-07-03T10:53:06"/>
    <m/>
    <m/>
    <x v="1"/>
    <n v="196"/>
    <s v="Manuel Walther"/>
    <m/>
    <n v="2542"/>
  </r>
  <r>
    <x v="276"/>
    <x v="0"/>
    <x v="2"/>
    <s v="CLFF_1000$$$DE10538964"/>
    <s v="G000000880"/>
    <s v="G000000880"/>
    <s v="LFF (MDG-F)"/>
    <s v="DE10538964"/>
    <m/>
    <b v="1"/>
    <x v="0"/>
    <x v="3"/>
    <d v="2025-07-03T10:53:06"/>
    <m/>
    <m/>
    <x v="1"/>
    <n v="196"/>
    <s v="Manuel Walther"/>
    <m/>
    <n v="2543"/>
  </r>
  <r>
    <x v="276"/>
    <x v="0"/>
    <x v="2"/>
    <s v="CLFF_1000$$$DE10538965"/>
    <s v="G000000880"/>
    <s v="G000000880"/>
    <s v="LFF (MDG-F)"/>
    <s v="DE10538965"/>
    <m/>
    <b v="1"/>
    <x v="0"/>
    <x v="3"/>
    <d v="2025-07-03T10:53:06"/>
    <m/>
    <m/>
    <x v="1"/>
    <n v="196"/>
    <s v="Manuel Walther"/>
    <m/>
    <n v="2544"/>
  </r>
  <r>
    <x v="276"/>
    <x v="0"/>
    <x v="2"/>
    <s v="CLFF_1000$$$DE10538966"/>
    <s v="G000000880"/>
    <s v="G000000880"/>
    <s v="LFF (MDG-F)"/>
    <s v="DE10538966"/>
    <m/>
    <b v="1"/>
    <x v="0"/>
    <x v="3"/>
    <d v="2025-07-03T10:53:06"/>
    <m/>
    <m/>
    <x v="1"/>
    <n v="196"/>
    <s v="Manuel Walther"/>
    <m/>
    <n v="2545"/>
  </r>
  <r>
    <x v="276"/>
    <x v="0"/>
    <x v="2"/>
    <s v="CLFF_1000$$$DE10538967"/>
    <s v="G000000880"/>
    <s v="G000000880"/>
    <s v="LFF (MDG-F)"/>
    <s v="DE10538967"/>
    <m/>
    <b v="1"/>
    <x v="0"/>
    <x v="3"/>
    <d v="2025-07-03T10:53:06"/>
    <m/>
    <m/>
    <x v="1"/>
    <n v="196"/>
    <s v="Manuel Walther"/>
    <m/>
    <n v="2546"/>
  </r>
  <r>
    <x v="276"/>
    <x v="0"/>
    <x v="2"/>
    <s v="CLFF_1000$$$DE10538968"/>
    <s v="G000000880"/>
    <s v="G000000880"/>
    <s v="LFF (MDG-F)"/>
    <s v="DE10538968"/>
    <m/>
    <b v="1"/>
    <x v="0"/>
    <x v="3"/>
    <d v="2025-07-03T10:53:06"/>
    <m/>
    <m/>
    <x v="1"/>
    <n v="196"/>
    <s v="Manuel Walther"/>
    <m/>
    <n v="2547"/>
  </r>
  <r>
    <x v="276"/>
    <x v="0"/>
    <x v="2"/>
    <s v="CLFF_1000$$$DE10538969"/>
    <s v="G000000880"/>
    <s v="G000000880"/>
    <s v="LFF (MDG-F)"/>
    <s v="DE10538969"/>
    <m/>
    <b v="1"/>
    <x v="0"/>
    <x v="3"/>
    <d v="2025-07-03T10:53:06"/>
    <m/>
    <m/>
    <x v="1"/>
    <n v="196"/>
    <s v="Manuel Walther"/>
    <m/>
    <n v="2548"/>
  </r>
  <r>
    <x v="276"/>
    <x v="0"/>
    <x v="2"/>
    <s v="CLFF_1000$$$DE10538970"/>
    <s v="G000000880"/>
    <s v="G000000880"/>
    <s v="LFF (MDG-F)"/>
    <s v="DE10538970"/>
    <m/>
    <b v="1"/>
    <x v="0"/>
    <x v="3"/>
    <d v="2025-07-03T10:53:06"/>
    <m/>
    <m/>
    <x v="1"/>
    <n v="196"/>
    <s v="Manuel Walther"/>
    <m/>
    <n v="2549"/>
  </r>
  <r>
    <x v="276"/>
    <x v="0"/>
    <x v="2"/>
    <s v="CLFF_1000$$$DE10538971"/>
    <s v="G000000880"/>
    <s v="G000000880"/>
    <s v="LFF (MDG-F)"/>
    <s v="DE10538971"/>
    <m/>
    <b v="1"/>
    <x v="0"/>
    <x v="3"/>
    <d v="2025-07-03T10:53:06"/>
    <m/>
    <m/>
    <x v="1"/>
    <n v="196"/>
    <s v="Manuel Walther"/>
    <m/>
    <n v="2550"/>
  </r>
  <r>
    <x v="276"/>
    <x v="0"/>
    <x v="2"/>
    <s v="CLFF_1000$$$DE10538972"/>
    <s v="G000000880"/>
    <s v="G000000880"/>
    <s v="LFF (MDG-F)"/>
    <s v="DE10538972"/>
    <m/>
    <b v="1"/>
    <x v="0"/>
    <x v="3"/>
    <d v="2025-07-03T10:53:06"/>
    <m/>
    <m/>
    <x v="1"/>
    <n v="196"/>
    <s v="Manuel Walther"/>
    <m/>
    <n v="2551"/>
  </r>
  <r>
    <x v="276"/>
    <x v="0"/>
    <x v="2"/>
    <s v="CLFF_1000$$$DE10538973"/>
    <s v="G000000880"/>
    <s v="G000000880"/>
    <s v="LFF (MDG-F)"/>
    <s v="DE10538973"/>
    <m/>
    <b v="1"/>
    <x v="0"/>
    <x v="3"/>
    <d v="2025-07-03T10:53:06"/>
    <m/>
    <m/>
    <x v="1"/>
    <n v="196"/>
    <s v="Manuel Walther"/>
    <m/>
    <n v="2552"/>
  </r>
  <r>
    <x v="276"/>
    <x v="0"/>
    <x v="2"/>
    <s v="CLFF_1000$$$DE10538974"/>
    <s v="G000000880"/>
    <s v="G000000880"/>
    <s v="LFF (MDG-F)"/>
    <s v="DE10538974"/>
    <m/>
    <b v="1"/>
    <x v="0"/>
    <x v="3"/>
    <d v="2025-07-03T10:53:06"/>
    <m/>
    <m/>
    <x v="1"/>
    <n v="196"/>
    <s v="Manuel Walther"/>
    <m/>
    <n v="2553"/>
  </r>
  <r>
    <x v="276"/>
    <x v="0"/>
    <x v="2"/>
    <s v="CLFF_1000$$$DE10538975"/>
    <s v="G000000880"/>
    <s v="G000000880"/>
    <s v="LFF (MDG-F)"/>
    <s v="DE10538975"/>
    <m/>
    <b v="1"/>
    <x v="0"/>
    <x v="3"/>
    <d v="2025-07-03T10:53:06"/>
    <m/>
    <m/>
    <x v="1"/>
    <n v="196"/>
    <s v="Manuel Walther"/>
    <m/>
    <n v="2554"/>
  </r>
  <r>
    <x v="276"/>
    <x v="0"/>
    <x v="2"/>
    <s v="CLFF_1000$$$DE10538977"/>
    <s v="G000000880"/>
    <s v="G000000880"/>
    <s v="LFF (MDG-F)"/>
    <s v="DE10538977"/>
    <m/>
    <b v="1"/>
    <x v="0"/>
    <x v="3"/>
    <d v="2025-07-03T10:53:06"/>
    <m/>
    <m/>
    <x v="1"/>
    <n v="196"/>
    <s v="Manuel Walther"/>
    <m/>
    <n v="2555"/>
  </r>
  <r>
    <x v="276"/>
    <x v="0"/>
    <x v="2"/>
    <s v="CLFF_1000$$$DE10538979"/>
    <s v="G000000996"/>
    <s v="G000000996"/>
    <s v="LFF (MDG-F)"/>
    <s v="DE10538979"/>
    <m/>
    <b v="1"/>
    <x v="0"/>
    <x v="3"/>
    <d v="2025-07-03T10:53:06"/>
    <m/>
    <m/>
    <x v="1"/>
    <n v="196"/>
    <s v="Manuel Walther"/>
    <m/>
    <n v="2556"/>
  </r>
  <r>
    <x v="276"/>
    <x v="0"/>
    <x v="2"/>
    <s v="CLFF_1000$$$DE10538980"/>
    <s v="G000000996"/>
    <s v="G000000996"/>
    <s v="LFF (MDG-F)"/>
    <s v="DE10538980"/>
    <m/>
    <b v="1"/>
    <x v="0"/>
    <x v="3"/>
    <d v="2025-07-03T10:53:06"/>
    <m/>
    <m/>
    <x v="1"/>
    <n v="196"/>
    <s v="Manuel Walther"/>
    <m/>
    <n v="2557"/>
  </r>
  <r>
    <x v="276"/>
    <x v="0"/>
    <x v="2"/>
    <s v="CLFF_1000$$$DE10538982"/>
    <s v="G000000996"/>
    <s v="G000000996"/>
    <s v="LFF (MDG-F)"/>
    <s v="DE10538982"/>
    <m/>
    <b v="1"/>
    <x v="0"/>
    <x v="3"/>
    <d v="2025-07-03T10:53:06"/>
    <m/>
    <m/>
    <x v="1"/>
    <n v="196"/>
    <s v="Manuel Walther"/>
    <m/>
    <n v="2558"/>
  </r>
  <r>
    <x v="276"/>
    <x v="0"/>
    <x v="2"/>
    <s v="CLFF_1000$$$DE10538984"/>
    <s v="G000000880"/>
    <s v="G000000880"/>
    <s v="LFF (MDG-F)"/>
    <s v="DE10538984"/>
    <m/>
    <b v="1"/>
    <x v="0"/>
    <x v="3"/>
    <d v="2025-07-03T10:53:06"/>
    <m/>
    <m/>
    <x v="1"/>
    <n v="196"/>
    <s v="Manuel Walther"/>
    <m/>
    <n v="2559"/>
  </r>
  <r>
    <x v="276"/>
    <x v="0"/>
    <x v="2"/>
    <s v="CLFF_1000$$$DE10538985"/>
    <s v="G000000880"/>
    <s v="G000000880"/>
    <s v="LFF (MDG-F)"/>
    <s v="DE10538985"/>
    <m/>
    <b v="1"/>
    <x v="0"/>
    <x v="3"/>
    <d v="2025-07-03T10:53:06"/>
    <m/>
    <m/>
    <x v="1"/>
    <n v="196"/>
    <s v="Manuel Walther"/>
    <m/>
    <n v="2560"/>
  </r>
  <r>
    <x v="276"/>
    <x v="0"/>
    <x v="2"/>
    <s v="CLFF_1000$$$DE10538994"/>
    <s v="G000000880"/>
    <s v="G000000880"/>
    <s v="LFF (MDG-F)"/>
    <s v="DE10538994"/>
    <m/>
    <b v="1"/>
    <x v="0"/>
    <x v="3"/>
    <d v="2025-07-03T10:53:06"/>
    <m/>
    <m/>
    <x v="1"/>
    <n v="196"/>
    <s v="Manuel Walther"/>
    <m/>
    <n v="2561"/>
  </r>
  <r>
    <x v="276"/>
    <x v="0"/>
    <x v="2"/>
    <s v="CLFF_1000$$$DE10539930"/>
    <s v="G000000880"/>
    <s v="G000000880"/>
    <s v="LFF (MDG-F)"/>
    <s v="DE10539930"/>
    <m/>
    <b v="1"/>
    <x v="0"/>
    <x v="3"/>
    <d v="2025-07-03T10:53:06"/>
    <m/>
    <m/>
    <x v="1"/>
    <n v="196"/>
    <s v="Manuel Walther"/>
    <m/>
    <n v="2562"/>
  </r>
  <r>
    <x v="276"/>
    <x v="0"/>
    <x v="2"/>
    <s v="CLFF_1000$$$DE10539931"/>
    <s v="G000000880"/>
    <s v="G000000880"/>
    <s v="LFF (MDG-F)"/>
    <s v="DE10539931"/>
    <m/>
    <b v="1"/>
    <x v="0"/>
    <x v="3"/>
    <d v="2025-07-03T10:53:06"/>
    <m/>
    <m/>
    <x v="1"/>
    <n v="196"/>
    <s v="Manuel Walther"/>
    <m/>
    <n v="2563"/>
  </r>
  <r>
    <x v="276"/>
    <x v="0"/>
    <x v="2"/>
    <s v="CLFF_1000$$$DE10539932"/>
    <s v="G000000880"/>
    <s v="G000000880"/>
    <s v="LFF (MDG-F)"/>
    <s v="DE10539932"/>
    <m/>
    <b v="1"/>
    <x v="0"/>
    <x v="3"/>
    <d v="2025-07-03T10:53:06"/>
    <m/>
    <m/>
    <x v="1"/>
    <n v="196"/>
    <s v="Manuel Walther"/>
    <m/>
    <n v="2564"/>
  </r>
  <r>
    <x v="276"/>
    <x v="0"/>
    <x v="2"/>
    <s v="CLFF_1000$$$DE10539934"/>
    <s v="G000000880"/>
    <s v="G000000880"/>
    <s v="LFF (MDG-F)"/>
    <s v="DE10539934"/>
    <m/>
    <b v="1"/>
    <x v="0"/>
    <x v="3"/>
    <d v="2025-07-03T10:53:06"/>
    <m/>
    <m/>
    <x v="1"/>
    <n v="196"/>
    <s v="Manuel Walther"/>
    <m/>
    <n v="2565"/>
  </r>
  <r>
    <x v="276"/>
    <x v="0"/>
    <x v="2"/>
    <s v="CLFF_1000$$$DE10539935"/>
    <s v="G000000880"/>
    <s v="G000000880"/>
    <s v="LFF (MDG-F)"/>
    <s v="DE10539935"/>
    <m/>
    <b v="1"/>
    <x v="0"/>
    <x v="3"/>
    <d v="2025-07-03T10:53:06"/>
    <m/>
    <m/>
    <x v="1"/>
    <n v="196"/>
    <s v="Manuel Walther"/>
    <m/>
    <n v="2566"/>
  </r>
  <r>
    <x v="276"/>
    <x v="0"/>
    <x v="2"/>
    <s v="CLFF_1000$$$DE10539936"/>
    <s v="G000000880"/>
    <s v="G000000880"/>
    <s v="LFF (MDG-F)"/>
    <s v="DE10539936"/>
    <m/>
    <b v="1"/>
    <x v="0"/>
    <x v="3"/>
    <d v="2025-07-03T10:53:06"/>
    <m/>
    <m/>
    <x v="1"/>
    <n v="196"/>
    <s v="Manuel Walther"/>
    <m/>
    <n v="2567"/>
  </r>
  <r>
    <x v="276"/>
    <x v="0"/>
    <x v="2"/>
    <s v="CLFF_1000$$$DE10539937"/>
    <s v="G000000880"/>
    <s v="G000000880"/>
    <s v="LFF (MDG-F)"/>
    <s v="DE10539937"/>
    <m/>
    <b v="1"/>
    <x v="0"/>
    <x v="3"/>
    <d v="2025-07-03T10:53:06"/>
    <m/>
    <m/>
    <x v="1"/>
    <n v="196"/>
    <s v="Manuel Walther"/>
    <m/>
    <n v="2568"/>
  </r>
  <r>
    <x v="276"/>
    <x v="0"/>
    <x v="2"/>
    <s v="CLFF_1000$$$DE10539938"/>
    <s v="G000000880"/>
    <s v="G000000880"/>
    <s v="LFF (MDG-F)"/>
    <s v="DE10539938"/>
    <m/>
    <b v="1"/>
    <x v="0"/>
    <x v="3"/>
    <d v="2025-07-03T10:53:06"/>
    <m/>
    <m/>
    <x v="1"/>
    <n v="196"/>
    <s v="Manuel Walther"/>
    <m/>
    <n v="2569"/>
  </r>
  <r>
    <x v="276"/>
    <x v="0"/>
    <x v="2"/>
    <s v="CLFF_1000$$$DE10539939"/>
    <s v="G000000880"/>
    <s v="G000000880"/>
    <s v="LFF (MDG-F)"/>
    <s v="DE10539939"/>
    <m/>
    <b v="1"/>
    <x v="0"/>
    <x v="3"/>
    <d v="2025-07-03T10:53:06"/>
    <m/>
    <m/>
    <x v="1"/>
    <n v="196"/>
    <s v="Manuel Walther"/>
    <m/>
    <n v="2570"/>
  </r>
  <r>
    <x v="276"/>
    <x v="0"/>
    <x v="2"/>
    <s v="CLFF_1000$$$DE10539940"/>
    <s v="G000000880"/>
    <s v="G000000880"/>
    <s v="LFF (MDG-F)"/>
    <s v="DE10539940"/>
    <m/>
    <b v="1"/>
    <x v="0"/>
    <x v="3"/>
    <d v="2025-07-03T10:53:06"/>
    <m/>
    <m/>
    <x v="1"/>
    <n v="196"/>
    <s v="Manuel Walther"/>
    <m/>
    <n v="2571"/>
  </r>
  <r>
    <x v="276"/>
    <x v="0"/>
    <x v="2"/>
    <s v="CLFF_1000$$$DE10539941"/>
    <s v="G000000880"/>
    <s v="G000000880"/>
    <s v="LFF (MDG-F)"/>
    <s v="DE10539941"/>
    <m/>
    <b v="1"/>
    <x v="0"/>
    <x v="3"/>
    <d v="2025-07-03T10:53:06"/>
    <m/>
    <m/>
    <x v="1"/>
    <n v="196"/>
    <s v="Manuel Walther"/>
    <m/>
    <n v="2572"/>
  </r>
  <r>
    <x v="276"/>
    <x v="0"/>
    <x v="2"/>
    <s v="CLFF_1000$$$DE10539942"/>
    <s v="G000000880"/>
    <s v="G000000880"/>
    <s v="LFF (MDG-F)"/>
    <s v="DE10539942"/>
    <m/>
    <b v="1"/>
    <x v="0"/>
    <x v="3"/>
    <d v="2025-07-03T10:53:06"/>
    <m/>
    <m/>
    <x v="1"/>
    <n v="196"/>
    <s v="Manuel Walther"/>
    <m/>
    <n v="2573"/>
  </r>
  <r>
    <x v="276"/>
    <x v="0"/>
    <x v="2"/>
    <s v="CLFF_1000$$$DE10539943"/>
    <s v="G000000880"/>
    <s v="G000000880"/>
    <s v="LFF (MDG-F)"/>
    <s v="DE10539943"/>
    <m/>
    <b v="1"/>
    <x v="0"/>
    <x v="3"/>
    <d v="2025-07-03T10:53:06"/>
    <m/>
    <m/>
    <x v="1"/>
    <n v="196"/>
    <s v="Manuel Walther"/>
    <m/>
    <n v="2574"/>
  </r>
  <r>
    <x v="276"/>
    <x v="0"/>
    <x v="2"/>
    <s v="CLFF_1000$$$DE10539944"/>
    <s v="G000000880"/>
    <s v="G000000880"/>
    <s v="LFF (MDG-F)"/>
    <s v="DE10539944"/>
    <m/>
    <b v="1"/>
    <x v="0"/>
    <x v="3"/>
    <d v="2025-07-03T10:53:06"/>
    <m/>
    <m/>
    <x v="1"/>
    <n v="196"/>
    <s v="Manuel Walther"/>
    <m/>
    <n v="2575"/>
  </r>
  <r>
    <x v="276"/>
    <x v="0"/>
    <x v="2"/>
    <s v="CLFF_1000$$$DE10539995"/>
    <s v="G000000880"/>
    <s v="G000000880"/>
    <s v="LFF (MDG-F)"/>
    <s v="DE10539995"/>
    <m/>
    <b v="1"/>
    <x v="0"/>
    <x v="3"/>
    <d v="2025-07-03T10:53:06"/>
    <m/>
    <m/>
    <x v="1"/>
    <n v="196"/>
    <s v="Manuel Walther"/>
    <m/>
    <n v="2576"/>
  </r>
  <r>
    <x v="276"/>
    <x v="0"/>
    <x v="2"/>
    <s v="CLFF_1000$$$DE10538103"/>
    <s v="G000000872"/>
    <s v="G000000872"/>
    <s v="LFF (MDG-F)"/>
    <s v="DE10538103"/>
    <m/>
    <b v="1"/>
    <x v="0"/>
    <x v="3"/>
    <d v="2025-07-03T10:53:06"/>
    <m/>
    <m/>
    <x v="1"/>
    <n v="196"/>
    <s v="Manuel Walther"/>
    <m/>
    <n v="2577"/>
  </r>
  <r>
    <x v="276"/>
    <x v="0"/>
    <x v="2"/>
    <s v="CLFF_1000$$$DE10538108"/>
    <s v="G000000993"/>
    <s v="G000000993"/>
    <s v="LFF (MDG-F)"/>
    <s v="DE10538108"/>
    <m/>
    <b v="1"/>
    <x v="0"/>
    <x v="3"/>
    <d v="2025-07-03T10:53:06"/>
    <m/>
    <m/>
    <x v="1"/>
    <n v="196"/>
    <s v="Manuel Walther"/>
    <m/>
    <n v="2578"/>
  </r>
  <r>
    <x v="276"/>
    <x v="0"/>
    <x v="2"/>
    <s v="CLFF_1000$$$DE10538110"/>
    <s v="G000000872"/>
    <s v="G000000872"/>
    <s v="LFF (MDG-F)"/>
    <s v="DE10538110"/>
    <m/>
    <b v="1"/>
    <x v="0"/>
    <x v="3"/>
    <d v="2025-07-03T10:53:06"/>
    <m/>
    <m/>
    <x v="1"/>
    <n v="196"/>
    <s v="Manuel Walther"/>
    <m/>
    <n v="2579"/>
  </r>
  <r>
    <x v="276"/>
    <x v="0"/>
    <x v="2"/>
    <s v="CLFF_1000$$$DE10538111"/>
    <s v="G000000950"/>
    <s v="G000000950"/>
    <s v="LFF (MDG-F)"/>
    <s v="DE10538111"/>
    <m/>
    <b v="1"/>
    <x v="0"/>
    <x v="3"/>
    <d v="2025-07-03T10:53:06"/>
    <m/>
    <m/>
    <x v="1"/>
    <n v="196"/>
    <s v="Manuel Walther"/>
    <m/>
    <n v="2580"/>
  </r>
  <r>
    <x v="276"/>
    <x v="0"/>
    <x v="2"/>
    <s v="CLFF_1000$$$DE10538112"/>
    <s v="G000000872"/>
    <s v="G000000872"/>
    <s v="LFF (MDG-F)"/>
    <s v="DE10538112"/>
    <m/>
    <b v="1"/>
    <x v="0"/>
    <x v="3"/>
    <d v="2025-07-03T10:53:06"/>
    <m/>
    <m/>
    <x v="1"/>
    <n v="196"/>
    <s v="Manuel Walther"/>
    <m/>
    <n v="2581"/>
  </r>
  <r>
    <x v="276"/>
    <x v="0"/>
    <x v="2"/>
    <s v="CLFF_1000$$$DE10538113"/>
    <s v="G000000872"/>
    <s v="G000000872"/>
    <s v="LFF (MDG-F)"/>
    <s v="DE10538113"/>
    <m/>
    <b v="1"/>
    <x v="0"/>
    <x v="3"/>
    <d v="2025-07-03T10:53:06"/>
    <m/>
    <m/>
    <x v="1"/>
    <n v="196"/>
    <s v="Manuel Walther"/>
    <m/>
    <n v="2582"/>
  </r>
  <r>
    <x v="276"/>
    <x v="0"/>
    <x v="2"/>
    <s v="CLFF_1000$$$DE10538114"/>
    <s v="G000000872"/>
    <s v="G000000872"/>
    <s v="LFF (MDG-F)"/>
    <s v="DE10538114"/>
    <m/>
    <b v="1"/>
    <x v="0"/>
    <x v="3"/>
    <d v="2025-07-03T10:53:06"/>
    <m/>
    <m/>
    <x v="1"/>
    <n v="196"/>
    <s v="Manuel Walther"/>
    <m/>
    <n v="2583"/>
  </r>
  <r>
    <x v="276"/>
    <x v="0"/>
    <x v="2"/>
    <s v="CLFF_1000$$$DE10538115"/>
    <s v="G000000950"/>
    <s v="G000000950"/>
    <s v="LFF (MDG-F)"/>
    <s v="DE10538115"/>
    <m/>
    <b v="1"/>
    <x v="0"/>
    <x v="3"/>
    <d v="2025-07-03T10:53:06"/>
    <m/>
    <m/>
    <x v="1"/>
    <n v="196"/>
    <s v="Manuel Walther"/>
    <m/>
    <n v="2584"/>
  </r>
  <r>
    <x v="276"/>
    <x v="0"/>
    <x v="2"/>
    <s v="CLFF_1000$$$DE10538117"/>
    <s v="G000000993"/>
    <s v="G000000993"/>
    <s v="LFF (MDG-F)"/>
    <s v="DE10538117"/>
    <m/>
    <b v="1"/>
    <x v="0"/>
    <x v="3"/>
    <d v="2025-07-03T10:53:06"/>
    <m/>
    <m/>
    <x v="1"/>
    <n v="196"/>
    <s v="Manuel Walther"/>
    <m/>
    <n v="2585"/>
  </r>
  <r>
    <x v="276"/>
    <x v="0"/>
    <x v="2"/>
    <s v="CLFF_1000$$$DE10538119"/>
    <s v="G000000872"/>
    <s v="G000000872"/>
    <s v="LFF (MDG-F)"/>
    <s v="DE10538119"/>
    <m/>
    <b v="1"/>
    <x v="0"/>
    <x v="3"/>
    <d v="2025-07-03T10:53:06"/>
    <m/>
    <m/>
    <x v="1"/>
    <n v="196"/>
    <s v="Manuel Walther"/>
    <m/>
    <n v="2586"/>
  </r>
  <r>
    <x v="276"/>
    <x v="0"/>
    <x v="2"/>
    <s v="CLFF_1000$$$DE10538120"/>
    <s v="G000000872"/>
    <s v="G000000872"/>
    <s v="LFF (MDG-F)"/>
    <s v="DE10538120"/>
    <m/>
    <b v="1"/>
    <x v="0"/>
    <x v="3"/>
    <d v="2025-07-03T10:53:06"/>
    <m/>
    <m/>
    <x v="1"/>
    <n v="196"/>
    <s v="Manuel Walther"/>
    <m/>
    <n v="2587"/>
  </r>
  <r>
    <x v="276"/>
    <x v="0"/>
    <x v="2"/>
    <s v="CLFF_1000$$$DE10538121"/>
    <s v="G000000872"/>
    <s v="G000000872"/>
    <s v="LFF (MDG-F)"/>
    <s v="DE10538121"/>
    <m/>
    <b v="1"/>
    <x v="0"/>
    <x v="3"/>
    <d v="2025-07-03T10:53:06"/>
    <m/>
    <m/>
    <x v="1"/>
    <n v="196"/>
    <s v="Manuel Walther"/>
    <m/>
    <n v="2588"/>
  </r>
  <r>
    <x v="276"/>
    <x v="0"/>
    <x v="2"/>
    <s v="CLFF_1000$$$DE10538122"/>
    <s v="G000000872"/>
    <s v="G000000872"/>
    <s v="LFF (MDG-F)"/>
    <s v="DE10538122"/>
    <m/>
    <b v="1"/>
    <x v="0"/>
    <x v="3"/>
    <d v="2025-07-03T10:53:06"/>
    <m/>
    <m/>
    <x v="1"/>
    <n v="196"/>
    <s v="Manuel Walther"/>
    <m/>
    <n v="2589"/>
  </r>
  <r>
    <x v="276"/>
    <x v="0"/>
    <x v="2"/>
    <s v="CLFF_1000$$$DE10538124"/>
    <s v="G000000872"/>
    <s v="G000000872"/>
    <s v="LFF (MDG-F)"/>
    <s v="DE10538124"/>
    <m/>
    <b v="1"/>
    <x v="0"/>
    <x v="3"/>
    <d v="2025-07-03T10:53:06"/>
    <m/>
    <m/>
    <x v="1"/>
    <n v="196"/>
    <s v="Manuel Walther"/>
    <m/>
    <n v="2590"/>
  </r>
  <r>
    <x v="276"/>
    <x v="0"/>
    <x v="2"/>
    <s v="CLFF_1000$$$DE10538129"/>
    <s v="G000000872"/>
    <s v="G000000872"/>
    <s v="LFF (MDG-F)"/>
    <s v="DE10538129"/>
    <m/>
    <b v="1"/>
    <x v="0"/>
    <x v="3"/>
    <d v="2025-07-03T10:53:06"/>
    <m/>
    <m/>
    <x v="1"/>
    <n v="196"/>
    <s v="Manuel Walther"/>
    <m/>
    <n v="2591"/>
  </r>
  <r>
    <x v="276"/>
    <x v="0"/>
    <x v="2"/>
    <s v="CLFF_1000$$$DE10538130"/>
    <s v="G000000872"/>
    <s v="G000000872"/>
    <s v="LFF (MDG-F)"/>
    <s v="DE10538130"/>
    <m/>
    <b v="1"/>
    <x v="0"/>
    <x v="3"/>
    <d v="2025-07-03T10:53:06"/>
    <m/>
    <m/>
    <x v="1"/>
    <n v="196"/>
    <s v="Manuel Walther"/>
    <m/>
    <n v="2592"/>
  </r>
  <r>
    <x v="276"/>
    <x v="0"/>
    <x v="2"/>
    <s v="CLFF_1000$$$DE10538131"/>
    <s v="G000000872"/>
    <s v="G000000872"/>
    <s v="LFF (MDG-F)"/>
    <s v="DE10538131"/>
    <m/>
    <b v="1"/>
    <x v="0"/>
    <x v="3"/>
    <d v="2025-07-03T10:53:06"/>
    <m/>
    <m/>
    <x v="1"/>
    <n v="196"/>
    <s v="Manuel Walther"/>
    <m/>
    <n v="2593"/>
  </r>
  <r>
    <x v="276"/>
    <x v="0"/>
    <x v="2"/>
    <s v="CLFF_1000$$$DE10538133"/>
    <s v="G000000872"/>
    <s v="G000000872"/>
    <s v="LFF (MDG-F)"/>
    <s v="DE10538133"/>
    <m/>
    <b v="1"/>
    <x v="0"/>
    <x v="3"/>
    <d v="2025-07-03T10:53:06"/>
    <m/>
    <m/>
    <x v="1"/>
    <n v="196"/>
    <s v="Manuel Walther"/>
    <m/>
    <n v="2594"/>
  </r>
  <r>
    <x v="276"/>
    <x v="0"/>
    <x v="2"/>
    <s v="CLFF_1000$$$DE10538134"/>
    <s v="G000000872"/>
    <s v="G000000872"/>
    <s v="LFF (MDG-F)"/>
    <s v="DE10538134"/>
    <m/>
    <b v="1"/>
    <x v="0"/>
    <x v="3"/>
    <d v="2025-07-03T10:53:06"/>
    <m/>
    <m/>
    <x v="1"/>
    <n v="196"/>
    <s v="Manuel Walther"/>
    <m/>
    <n v="2595"/>
  </r>
  <r>
    <x v="276"/>
    <x v="0"/>
    <x v="2"/>
    <s v="CLFF_1000$$$DE10538135"/>
    <s v="G000000872"/>
    <s v="G000000872"/>
    <s v="LFF (MDG-F)"/>
    <s v="DE10538135"/>
    <m/>
    <b v="1"/>
    <x v="0"/>
    <x v="3"/>
    <d v="2025-07-03T10:53:06"/>
    <m/>
    <m/>
    <x v="1"/>
    <n v="196"/>
    <s v="Manuel Walther"/>
    <m/>
    <n v="2596"/>
  </r>
  <r>
    <x v="276"/>
    <x v="0"/>
    <x v="2"/>
    <s v="CLFF_1000$$$DE10538138"/>
    <s v="G000000872"/>
    <s v="G000000872"/>
    <s v="LFF (MDG-F)"/>
    <s v="DE10538138"/>
    <m/>
    <b v="1"/>
    <x v="0"/>
    <x v="3"/>
    <d v="2025-07-03T10:53:06"/>
    <m/>
    <m/>
    <x v="1"/>
    <n v="196"/>
    <s v="Manuel Walther"/>
    <m/>
    <n v="2597"/>
  </r>
  <r>
    <x v="276"/>
    <x v="0"/>
    <x v="2"/>
    <s v="CLFF_1000$$$DE10538139"/>
    <s v="G000000872"/>
    <s v="G000000872"/>
    <s v="LFF (MDG-F)"/>
    <s v="DE10538139"/>
    <m/>
    <b v="1"/>
    <x v="0"/>
    <x v="3"/>
    <d v="2025-07-03T10:53:06"/>
    <m/>
    <m/>
    <x v="1"/>
    <n v="196"/>
    <s v="Manuel Walther"/>
    <m/>
    <n v="2598"/>
  </r>
  <r>
    <x v="276"/>
    <x v="0"/>
    <x v="2"/>
    <s v="CLFF_1000$$$DE10538142"/>
    <s v="G000000872"/>
    <s v="G000000872"/>
    <s v="LFF (MDG-F)"/>
    <s v="DE10538142"/>
    <m/>
    <b v="1"/>
    <x v="0"/>
    <x v="3"/>
    <d v="2025-07-03T10:53:06"/>
    <m/>
    <m/>
    <x v="1"/>
    <n v="196"/>
    <s v="Manuel Walther"/>
    <m/>
    <n v="2599"/>
  </r>
  <r>
    <x v="276"/>
    <x v="0"/>
    <x v="2"/>
    <s v="CLFF_1000$$$DE10538144"/>
    <s v="G000000872"/>
    <s v="G000000872"/>
    <s v="LFF (MDG-F)"/>
    <s v="DE10538144"/>
    <m/>
    <b v="1"/>
    <x v="0"/>
    <x v="3"/>
    <d v="2025-07-03T10:53:06"/>
    <m/>
    <m/>
    <x v="1"/>
    <n v="196"/>
    <s v="Manuel Walther"/>
    <m/>
    <n v="2600"/>
  </r>
  <r>
    <x v="276"/>
    <x v="0"/>
    <x v="2"/>
    <s v="CLFF_1000$$$DE10538161"/>
    <s v="G000000872"/>
    <s v="G000000872"/>
    <s v="LFF (MDG-F)"/>
    <s v="DE10538161"/>
    <m/>
    <b v="1"/>
    <x v="0"/>
    <x v="3"/>
    <d v="2025-07-03T10:53:06"/>
    <m/>
    <m/>
    <x v="1"/>
    <n v="196"/>
    <s v="Manuel Walther"/>
    <m/>
    <n v="2601"/>
  </r>
  <r>
    <x v="276"/>
    <x v="0"/>
    <x v="2"/>
    <s v="CLFF_1000$$$DE10538174"/>
    <s v="G000000993"/>
    <s v="G000000993"/>
    <s v="LFF (MDG-F)"/>
    <s v="DE10538174"/>
    <m/>
    <b v="1"/>
    <x v="0"/>
    <x v="3"/>
    <d v="2025-07-03T10:53:06"/>
    <m/>
    <m/>
    <x v="1"/>
    <n v="196"/>
    <s v="Manuel Walther"/>
    <m/>
    <n v="2602"/>
  </r>
  <r>
    <x v="276"/>
    <x v="0"/>
    <x v="2"/>
    <s v="CLFF_1000$$$DE10538178"/>
    <s v="G000000993"/>
    <s v="G000000993"/>
    <s v="LFF (MDG-F)"/>
    <s v="DE10538178"/>
    <m/>
    <b v="1"/>
    <x v="0"/>
    <x v="3"/>
    <d v="2025-07-03T10:53:06"/>
    <m/>
    <m/>
    <x v="1"/>
    <n v="196"/>
    <s v="Manuel Walther"/>
    <m/>
    <n v="2603"/>
  </r>
  <r>
    <x v="276"/>
    <x v="0"/>
    <x v="2"/>
    <s v="CLFF_1000$$$DE10538192"/>
    <s v="G000000872"/>
    <s v="G000000872"/>
    <s v="LFF (MDG-F)"/>
    <s v="DE10538192"/>
    <m/>
    <b v="1"/>
    <x v="0"/>
    <x v="3"/>
    <d v="2025-07-03T10:53:06"/>
    <m/>
    <m/>
    <x v="1"/>
    <n v="196"/>
    <s v="Manuel Walther"/>
    <m/>
    <n v="2604"/>
  </r>
  <r>
    <x v="276"/>
    <x v="0"/>
    <x v="2"/>
    <s v="CLFF_1000$$$DE10538397"/>
    <s v="G000000993"/>
    <s v="G000000993"/>
    <s v="LFF (MDG-F)"/>
    <s v="DE10538397"/>
    <m/>
    <b v="1"/>
    <x v="0"/>
    <x v="3"/>
    <d v="2025-07-03T10:53:06"/>
    <m/>
    <m/>
    <x v="1"/>
    <n v="196"/>
    <s v="Manuel Walther"/>
    <m/>
    <n v="2605"/>
  </r>
  <r>
    <x v="276"/>
    <x v="0"/>
    <x v="2"/>
    <s v="CLFF_1000$$$DE10538556"/>
    <s v="G000000872"/>
    <s v="G000000872"/>
    <s v="LFF (MDG-F)"/>
    <s v="DE10538556"/>
    <m/>
    <b v="1"/>
    <x v="0"/>
    <x v="3"/>
    <d v="2025-07-03T10:53:06"/>
    <m/>
    <m/>
    <x v="1"/>
    <n v="196"/>
    <s v="Manuel Walther"/>
    <m/>
    <n v="2606"/>
  </r>
  <r>
    <x v="276"/>
    <x v="0"/>
    <x v="2"/>
    <s v="CLFF_1000$$$DE10538654"/>
    <s v="G000000993"/>
    <s v="G000000993"/>
    <s v="LFF (MDG-F)"/>
    <s v="DE10538654"/>
    <m/>
    <b v="1"/>
    <x v="0"/>
    <x v="3"/>
    <d v="2025-07-03T10:53:06"/>
    <m/>
    <m/>
    <x v="1"/>
    <n v="196"/>
    <s v="Manuel Walther"/>
    <m/>
    <n v="2607"/>
  </r>
  <r>
    <x v="276"/>
    <x v="0"/>
    <x v="2"/>
    <s v="CLFF_1000$$$DE10579990"/>
    <s v="G000000872"/>
    <s v="G000000872"/>
    <s v="LFF (MDG-F)"/>
    <s v="DE10579990"/>
    <m/>
    <b v="1"/>
    <x v="0"/>
    <x v="3"/>
    <d v="2025-07-03T10:53:06"/>
    <m/>
    <m/>
    <x v="1"/>
    <n v="196"/>
    <s v="Manuel Walther"/>
    <m/>
    <n v="2608"/>
  </r>
  <r>
    <x v="276"/>
    <x v="0"/>
    <x v="2"/>
    <s v="CLFF_1000$$$DE10538107"/>
    <s v="G000000993"/>
    <s v="G000000993"/>
    <s v="LFF (MDG-F)"/>
    <s v="DE10538107"/>
    <m/>
    <b v="1"/>
    <x v="0"/>
    <x v="3"/>
    <d v="2025-07-03T10:53:06"/>
    <m/>
    <m/>
    <x v="1"/>
    <n v="196"/>
    <s v="Manuel Walther"/>
    <m/>
    <n v="2609"/>
  </r>
  <r>
    <x v="276"/>
    <x v="0"/>
    <x v="2"/>
    <s v="CLFF_1000$$$DE10538118"/>
    <s v="G000000888"/>
    <s v="G000000888"/>
    <s v="LFF (MDG-F)"/>
    <s v="DE10538118"/>
    <m/>
    <b v="1"/>
    <x v="0"/>
    <x v="3"/>
    <d v="2025-07-03T10:53:06"/>
    <m/>
    <m/>
    <x v="1"/>
    <n v="196"/>
    <s v="Manuel Walther"/>
    <m/>
    <n v="2610"/>
  </r>
  <r>
    <x v="276"/>
    <x v="0"/>
    <x v="2"/>
    <s v="CLFF_1000$$$DE10538136"/>
    <s v="G000000993"/>
    <s v="G000000993"/>
    <s v="LFF (MDG-F)"/>
    <s v="DE10538136"/>
    <m/>
    <b v="1"/>
    <x v="0"/>
    <x v="3"/>
    <d v="2025-07-03T10:53:06"/>
    <m/>
    <m/>
    <x v="1"/>
    <n v="196"/>
    <s v="Manuel Walther"/>
    <m/>
    <n v="2611"/>
  </r>
  <r>
    <x v="276"/>
    <x v="0"/>
    <x v="2"/>
    <s v="CLFF_1000$$$DE10538137"/>
    <s v="G000000993"/>
    <s v="G000000993"/>
    <s v="LFF (MDG-F)"/>
    <s v="DE10538137"/>
    <m/>
    <b v="1"/>
    <x v="0"/>
    <x v="3"/>
    <d v="2025-07-03T10:53:06"/>
    <m/>
    <m/>
    <x v="1"/>
    <n v="196"/>
    <s v="Manuel Walther"/>
    <m/>
    <n v="2612"/>
  </r>
  <r>
    <x v="276"/>
    <x v="0"/>
    <x v="2"/>
    <s v="CLFF_1000$$$DE10538141"/>
    <s v="G000000993"/>
    <s v="G000000993"/>
    <s v="LFF (MDG-F)"/>
    <s v="DE10538141"/>
    <m/>
    <b v="1"/>
    <x v="0"/>
    <x v="3"/>
    <d v="2025-07-03T10:53:06"/>
    <m/>
    <m/>
    <x v="1"/>
    <n v="196"/>
    <s v="Manuel Walther"/>
    <m/>
    <n v="2613"/>
  </r>
  <r>
    <x v="276"/>
    <x v="0"/>
    <x v="2"/>
    <s v="CLFF_1000$$$DE10538143"/>
    <s v="G000000993"/>
    <s v="G000000993"/>
    <s v="LFF (MDG-F)"/>
    <s v="DE10538143"/>
    <m/>
    <b v="1"/>
    <x v="0"/>
    <x v="3"/>
    <d v="2025-07-03T10:53:06"/>
    <m/>
    <m/>
    <x v="1"/>
    <n v="196"/>
    <s v="Manuel Walther"/>
    <m/>
    <n v="2614"/>
  </r>
  <r>
    <x v="276"/>
    <x v="0"/>
    <x v="2"/>
    <s v="CLFF_1000$$$DE10538147"/>
    <s v="G000000993"/>
    <s v="G000000993"/>
    <s v="LFF (MDG-F)"/>
    <s v="DE10538147"/>
    <m/>
    <b v="1"/>
    <x v="0"/>
    <x v="3"/>
    <d v="2025-07-03T10:53:06"/>
    <m/>
    <m/>
    <x v="1"/>
    <n v="196"/>
    <s v="Manuel Walther"/>
    <m/>
    <n v="2615"/>
  </r>
  <r>
    <x v="276"/>
    <x v="0"/>
    <x v="2"/>
    <s v="CLFF_1000$$$DE10538148"/>
    <s v="G000000879"/>
    <s v="G000000879"/>
    <s v="LFF (MDG-F)"/>
    <s v="DE10538148"/>
    <m/>
    <b v="1"/>
    <x v="0"/>
    <x v="3"/>
    <d v="2025-07-03T10:53:06"/>
    <m/>
    <m/>
    <x v="1"/>
    <n v="196"/>
    <s v="Manuel Walther"/>
    <m/>
    <n v="2616"/>
  </r>
  <r>
    <x v="276"/>
    <x v="0"/>
    <x v="2"/>
    <s v="CLFF_1000$$$DE10538151"/>
    <s v="G000000993"/>
    <s v="G000000993"/>
    <s v="LFF (MDG-F)"/>
    <s v="DE10538151"/>
    <m/>
    <b v="1"/>
    <x v="0"/>
    <x v="3"/>
    <d v="2025-07-03T10:53:06"/>
    <m/>
    <m/>
    <x v="1"/>
    <n v="196"/>
    <s v="Manuel Walther"/>
    <m/>
    <n v="2617"/>
  </r>
  <r>
    <x v="276"/>
    <x v="0"/>
    <x v="2"/>
    <s v="CLFF_1000$$$DE10538153"/>
    <s v="G000000993"/>
    <s v="G000000993"/>
    <s v="LFF (MDG-F)"/>
    <s v="DE10538153"/>
    <m/>
    <b v="1"/>
    <x v="0"/>
    <x v="3"/>
    <d v="2025-07-03T10:53:06"/>
    <m/>
    <m/>
    <x v="1"/>
    <n v="196"/>
    <s v="Manuel Walther"/>
    <m/>
    <n v="2618"/>
  </r>
  <r>
    <x v="276"/>
    <x v="0"/>
    <x v="2"/>
    <s v="CLFF_1000$$$DE10538160"/>
    <s v="G000000993"/>
    <s v="G000000993"/>
    <s v="LFF (MDG-F)"/>
    <s v="DE10538160"/>
    <m/>
    <b v="1"/>
    <x v="0"/>
    <x v="3"/>
    <d v="2025-07-03T10:53:06"/>
    <m/>
    <m/>
    <x v="1"/>
    <n v="196"/>
    <s v="Manuel Walther"/>
    <m/>
    <n v="2619"/>
  </r>
  <r>
    <x v="276"/>
    <x v="0"/>
    <x v="2"/>
    <s v="CLFF_1000$$$DE10538162"/>
    <s v="G000000993"/>
    <s v="G000000993"/>
    <s v="LFF (MDG-F)"/>
    <s v="DE10538162"/>
    <m/>
    <b v="1"/>
    <x v="0"/>
    <x v="3"/>
    <d v="2025-07-03T10:53:06"/>
    <m/>
    <m/>
    <x v="1"/>
    <n v="196"/>
    <s v="Manuel Walther"/>
    <m/>
    <n v="2620"/>
  </r>
  <r>
    <x v="276"/>
    <x v="0"/>
    <x v="2"/>
    <s v="CLFF_1000$$$DE10538163"/>
    <s v="G000000879"/>
    <s v="G000000879"/>
    <s v="LFF (MDG-F)"/>
    <s v="DE10538163"/>
    <m/>
    <b v="1"/>
    <x v="0"/>
    <x v="3"/>
    <d v="2025-07-03T10:53:06"/>
    <m/>
    <m/>
    <x v="1"/>
    <n v="196"/>
    <s v="Manuel Walther"/>
    <m/>
    <n v="2621"/>
  </r>
  <r>
    <x v="276"/>
    <x v="0"/>
    <x v="2"/>
    <s v="CLFF_1000$$$DE10538164"/>
    <s v="G000000993"/>
    <s v="G000000993"/>
    <s v="LFF (MDG-F)"/>
    <s v="DE10538164"/>
    <m/>
    <b v="1"/>
    <x v="0"/>
    <x v="3"/>
    <d v="2025-07-03T10:53:06"/>
    <m/>
    <m/>
    <x v="1"/>
    <n v="196"/>
    <s v="Manuel Walther"/>
    <m/>
    <n v="2622"/>
  </r>
  <r>
    <x v="276"/>
    <x v="0"/>
    <x v="2"/>
    <s v="CLFF_1000$$$DE10538166"/>
    <s v="G000000993"/>
    <s v="G000000993"/>
    <s v="LFF (MDG-F)"/>
    <s v="DE10538166"/>
    <m/>
    <b v="1"/>
    <x v="0"/>
    <x v="3"/>
    <d v="2025-07-03T10:53:06"/>
    <m/>
    <m/>
    <x v="1"/>
    <n v="196"/>
    <s v="Manuel Walther"/>
    <m/>
    <n v="2623"/>
  </r>
  <r>
    <x v="276"/>
    <x v="0"/>
    <x v="2"/>
    <s v="CLFF_1000$$$DE10538167"/>
    <s v="G000000872"/>
    <s v="G000000872"/>
    <s v="LFF (MDG-F)"/>
    <s v="DE10538167"/>
    <m/>
    <b v="1"/>
    <x v="0"/>
    <x v="3"/>
    <d v="2025-07-03T10:53:06"/>
    <m/>
    <m/>
    <x v="1"/>
    <n v="196"/>
    <s v="Manuel Walther"/>
    <m/>
    <n v="2624"/>
  </r>
  <r>
    <x v="276"/>
    <x v="0"/>
    <x v="2"/>
    <s v="CLFF_1000$$$DE10538168"/>
    <s v="G000000993"/>
    <s v="G000000993"/>
    <s v="LFF (MDG-F)"/>
    <s v="DE10538168"/>
    <m/>
    <b v="1"/>
    <x v="0"/>
    <x v="3"/>
    <d v="2025-07-03T10:53:06"/>
    <m/>
    <m/>
    <x v="1"/>
    <n v="196"/>
    <s v="Manuel Walther"/>
    <m/>
    <n v="2625"/>
  </r>
  <r>
    <x v="276"/>
    <x v="0"/>
    <x v="2"/>
    <s v="CLFF_1000$$$DE10538171"/>
    <s v="G000000993"/>
    <s v="G000000993"/>
    <s v="LFF (MDG-F)"/>
    <s v="DE10538171"/>
    <m/>
    <b v="1"/>
    <x v="0"/>
    <x v="3"/>
    <d v="2025-07-03T10:53:06"/>
    <m/>
    <m/>
    <x v="1"/>
    <n v="196"/>
    <s v="Manuel Walther"/>
    <m/>
    <n v="2626"/>
  </r>
  <r>
    <x v="276"/>
    <x v="0"/>
    <x v="2"/>
    <s v="CLFF_1000$$$DE10538175"/>
    <s v="G000000888"/>
    <s v="G000000888"/>
    <s v="LFF (MDG-F)"/>
    <s v="DE10538175"/>
    <m/>
    <b v="1"/>
    <x v="0"/>
    <x v="3"/>
    <d v="2025-07-03T10:53:06"/>
    <m/>
    <m/>
    <x v="1"/>
    <n v="196"/>
    <s v="Manuel Walther"/>
    <m/>
    <n v="2627"/>
  </r>
  <r>
    <x v="276"/>
    <x v="0"/>
    <x v="2"/>
    <s v="CLFF_1000$$$DE10538176"/>
    <s v="G000000993"/>
    <s v="G000000993"/>
    <s v="LFF (MDG-F)"/>
    <s v="DE10538176"/>
    <m/>
    <b v="1"/>
    <x v="0"/>
    <x v="3"/>
    <d v="2025-07-03T10:53:06"/>
    <m/>
    <m/>
    <x v="1"/>
    <n v="196"/>
    <s v="Manuel Walther"/>
    <m/>
    <n v="2628"/>
  </r>
  <r>
    <x v="276"/>
    <x v="0"/>
    <x v="2"/>
    <s v="CLFF_1000$$$DE10538177"/>
    <s v="G000000993"/>
    <s v="G000000993"/>
    <s v="LFF (MDG-F)"/>
    <s v="DE10538177"/>
    <m/>
    <b v="1"/>
    <x v="0"/>
    <x v="3"/>
    <d v="2025-07-03T10:53:06"/>
    <m/>
    <m/>
    <x v="1"/>
    <n v="196"/>
    <s v="Manuel Walther"/>
    <m/>
    <n v="2629"/>
  </r>
  <r>
    <x v="276"/>
    <x v="0"/>
    <x v="2"/>
    <s v="CLFF_1000$$$DE10538184"/>
    <s v="G000000993"/>
    <s v="G000000993"/>
    <s v="LFF (MDG-F)"/>
    <s v="DE10538184"/>
    <m/>
    <b v="1"/>
    <x v="0"/>
    <x v="3"/>
    <d v="2025-07-03T10:53:06"/>
    <m/>
    <m/>
    <x v="1"/>
    <n v="196"/>
    <s v="Manuel Walther"/>
    <m/>
    <n v="2630"/>
  </r>
  <r>
    <x v="276"/>
    <x v="0"/>
    <x v="2"/>
    <s v="CLFF_1000$$$DE10538185"/>
    <s v="G000000888"/>
    <s v="G000000888"/>
    <s v="LFF (MDG-F)"/>
    <s v="DE10538185"/>
    <m/>
    <b v="1"/>
    <x v="0"/>
    <x v="3"/>
    <d v="2025-07-03T10:53:06"/>
    <m/>
    <m/>
    <x v="1"/>
    <n v="196"/>
    <s v="Manuel Walther"/>
    <m/>
    <n v="2631"/>
  </r>
  <r>
    <x v="276"/>
    <x v="0"/>
    <x v="2"/>
    <s v="CLFF_1000$$$DE10538186"/>
    <s v="G000000888"/>
    <s v="G000000888"/>
    <s v="LFF (MDG-F)"/>
    <s v="DE10538186"/>
    <m/>
    <b v="1"/>
    <x v="0"/>
    <x v="3"/>
    <d v="2025-07-03T10:53:06"/>
    <m/>
    <m/>
    <x v="1"/>
    <n v="196"/>
    <s v="Manuel Walther"/>
    <m/>
    <n v="2632"/>
  </r>
  <r>
    <x v="276"/>
    <x v="0"/>
    <x v="2"/>
    <s v="CLFF_1000$$$DE10538193"/>
    <s v="G000000879"/>
    <s v="G000000879"/>
    <s v="LFF (MDG-F)"/>
    <s v="DE10538193"/>
    <m/>
    <b v="1"/>
    <x v="0"/>
    <x v="3"/>
    <d v="2025-07-03T10:53:06"/>
    <m/>
    <m/>
    <x v="1"/>
    <n v="196"/>
    <s v="Manuel Walther"/>
    <m/>
    <n v="2633"/>
  </r>
  <r>
    <x v="276"/>
    <x v="0"/>
    <x v="2"/>
    <s v="CLFF_1000$$$DE10538194"/>
    <s v="G000000879"/>
    <s v="G000000879"/>
    <s v="LFF (MDG-F)"/>
    <s v="DE10538194"/>
    <m/>
    <b v="1"/>
    <x v="0"/>
    <x v="3"/>
    <d v="2025-07-03T10:53:06"/>
    <m/>
    <m/>
    <x v="1"/>
    <n v="196"/>
    <s v="Manuel Walther"/>
    <m/>
    <n v="2634"/>
  </r>
  <r>
    <x v="276"/>
    <x v="0"/>
    <x v="2"/>
    <s v="CLFF_1000$$$DE10538195"/>
    <s v="G000000879"/>
    <s v="G000000879"/>
    <s v="LFF (MDG-F)"/>
    <s v="DE10538195"/>
    <m/>
    <b v="1"/>
    <x v="0"/>
    <x v="3"/>
    <d v="2025-07-03T10:53:06"/>
    <m/>
    <m/>
    <x v="1"/>
    <n v="196"/>
    <s v="Manuel Walther"/>
    <m/>
    <n v="2635"/>
  </r>
  <r>
    <x v="276"/>
    <x v="0"/>
    <x v="2"/>
    <s v="CLFF_1000$$$DE10538197"/>
    <s v="G000000993"/>
    <s v="G000000993"/>
    <s v="LFF (MDG-F)"/>
    <s v="DE10538197"/>
    <m/>
    <b v="1"/>
    <x v="0"/>
    <x v="3"/>
    <d v="2025-07-03T10:53:06"/>
    <m/>
    <m/>
    <x v="1"/>
    <n v="196"/>
    <s v="Manuel Walther"/>
    <m/>
    <n v="2636"/>
  </r>
  <r>
    <x v="276"/>
    <x v="0"/>
    <x v="2"/>
    <s v="CLFF_1000$$$DE10538712"/>
    <s v="G000000993"/>
    <s v="G000000993"/>
    <s v="LFF (MDG-F)"/>
    <s v="DE10538712"/>
    <m/>
    <b v="1"/>
    <x v="0"/>
    <x v="3"/>
    <d v="2025-07-03T10:53:06"/>
    <m/>
    <m/>
    <x v="1"/>
    <n v="196"/>
    <s v="Manuel Walther"/>
    <m/>
    <n v="2637"/>
  </r>
  <r>
    <x v="276"/>
    <x v="0"/>
    <x v="2"/>
    <s v="CLFF_1000$$$DE10538713"/>
    <s v="G000000888"/>
    <s v="G000000888"/>
    <s v="LFF (MDG-F)"/>
    <s v="DE10538713"/>
    <m/>
    <b v="1"/>
    <x v="0"/>
    <x v="3"/>
    <d v="2025-07-03T10:53:06"/>
    <m/>
    <m/>
    <x v="1"/>
    <n v="196"/>
    <s v="Manuel Walther"/>
    <m/>
    <n v="2638"/>
  </r>
  <r>
    <x v="276"/>
    <x v="0"/>
    <x v="2"/>
    <s v="CLFF_1000$$$DE10538714"/>
    <s v="G000000888"/>
    <s v="G000000888"/>
    <s v="LFF (MDG-F)"/>
    <s v="DE10538714"/>
    <m/>
    <b v="1"/>
    <x v="0"/>
    <x v="3"/>
    <d v="2025-07-03T10:53:06"/>
    <m/>
    <m/>
    <x v="1"/>
    <n v="196"/>
    <s v="Manuel Walther"/>
    <m/>
    <n v="2639"/>
  </r>
  <r>
    <x v="276"/>
    <x v="0"/>
    <x v="2"/>
    <s v="CLFF_1000$$$DE10538715"/>
    <s v="G000000888"/>
    <s v="G000000888"/>
    <s v="LFF (MDG-F)"/>
    <s v="DE10538715"/>
    <m/>
    <b v="1"/>
    <x v="0"/>
    <x v="3"/>
    <d v="2025-07-03T10:53:06"/>
    <m/>
    <m/>
    <x v="1"/>
    <n v="196"/>
    <s v="Manuel Walther"/>
    <m/>
    <n v="2640"/>
  </r>
  <r>
    <x v="276"/>
    <x v="0"/>
    <x v="2"/>
    <s v="CLFF_1000$$$DE10538716"/>
    <s v="G000000888"/>
    <s v="G000000888"/>
    <s v="LFF (MDG-F)"/>
    <s v="DE10538716"/>
    <m/>
    <b v="1"/>
    <x v="0"/>
    <x v="3"/>
    <d v="2025-07-03T10:53:06"/>
    <m/>
    <m/>
    <x v="1"/>
    <n v="196"/>
    <s v="Manuel Walther"/>
    <m/>
    <n v="2641"/>
  </r>
  <r>
    <x v="276"/>
    <x v="0"/>
    <x v="2"/>
    <s v="CLFF_1000$$$DE10538717"/>
    <s v="G000000993"/>
    <s v="G000000993"/>
    <s v="LFF (MDG-F)"/>
    <s v="DE10538717"/>
    <m/>
    <b v="1"/>
    <x v="0"/>
    <x v="3"/>
    <d v="2025-07-03T10:53:06"/>
    <m/>
    <m/>
    <x v="1"/>
    <n v="196"/>
    <s v="Manuel Walther"/>
    <m/>
    <n v="2642"/>
  </r>
  <r>
    <x v="276"/>
    <x v="0"/>
    <x v="2"/>
    <s v="CLFF_1000$$$DE10538887"/>
    <s v="G000000993"/>
    <s v="G000000993"/>
    <s v="LFF (MDG-F)"/>
    <s v="DE10538887"/>
    <m/>
    <b v="1"/>
    <x v="0"/>
    <x v="3"/>
    <d v="2025-07-03T10:53:06"/>
    <m/>
    <m/>
    <x v="1"/>
    <n v="196"/>
    <s v="Manuel Walther"/>
    <m/>
    <n v="2643"/>
  </r>
  <r>
    <x v="276"/>
    <x v="0"/>
    <x v="2"/>
    <s v="CLFF_1000$$$DE10538920"/>
    <s v="G000000993"/>
    <s v="G000000993"/>
    <s v="LFF (MDG-F)"/>
    <s v="DE10538920"/>
    <m/>
    <b v="1"/>
    <x v="0"/>
    <x v="3"/>
    <d v="2025-07-03T10:53:06"/>
    <m/>
    <m/>
    <x v="1"/>
    <n v="196"/>
    <s v="Manuel Walther"/>
    <m/>
    <n v="2644"/>
  </r>
  <r>
    <x v="276"/>
    <x v="0"/>
    <x v="2"/>
    <s v="CLFF_1000$$$DE10538921"/>
    <s v="G000000993"/>
    <s v="G000000993"/>
    <s v="LFF (MDG-F)"/>
    <s v="DE10538921"/>
    <m/>
    <b v="1"/>
    <x v="0"/>
    <x v="3"/>
    <d v="2025-07-03T10:53:06"/>
    <m/>
    <m/>
    <x v="1"/>
    <n v="196"/>
    <s v="Manuel Walther"/>
    <m/>
    <n v="2645"/>
  </r>
  <r>
    <x v="276"/>
    <x v="0"/>
    <x v="2"/>
    <s v="CLFF_1000$$$DE10538978"/>
    <s v="G000000888"/>
    <s v="G000000888"/>
    <s v="LFF (MDG-F)"/>
    <s v="DE10538978"/>
    <m/>
    <b v="1"/>
    <x v="0"/>
    <x v="3"/>
    <d v="2025-07-03T10:53:06"/>
    <m/>
    <m/>
    <x v="1"/>
    <n v="196"/>
    <s v="Manuel Walther"/>
    <m/>
    <n v="2646"/>
  </r>
  <r>
    <x v="276"/>
    <x v="0"/>
    <x v="2"/>
    <s v="CLFF_1000$$$DE10539001"/>
    <s v="G000000879"/>
    <s v="G000000879"/>
    <s v="LFF (MDG-F)"/>
    <s v="DE10539001"/>
    <m/>
    <b v="1"/>
    <x v="0"/>
    <x v="3"/>
    <d v="2025-07-03T10:53:06"/>
    <m/>
    <m/>
    <x v="1"/>
    <n v="196"/>
    <s v="Manuel Walther"/>
    <m/>
    <n v="2647"/>
  </r>
  <r>
    <x v="276"/>
    <x v="0"/>
    <x v="2"/>
    <s v="CLFF_1000$$$DE10539002"/>
    <s v="G000000879"/>
    <s v="G000000879"/>
    <s v="LFF (MDG-F)"/>
    <s v="DE10539002"/>
    <m/>
    <b v="1"/>
    <x v="0"/>
    <x v="3"/>
    <d v="2025-07-03T10:53:06"/>
    <m/>
    <m/>
    <x v="1"/>
    <n v="196"/>
    <s v="Manuel Walther"/>
    <m/>
    <n v="2648"/>
  </r>
  <r>
    <x v="276"/>
    <x v="0"/>
    <x v="2"/>
    <s v="CLFF_1000$$$DE10539004"/>
    <s v="G000000879"/>
    <s v="G000000879"/>
    <s v="LFF (MDG-F)"/>
    <s v="DE10539004"/>
    <m/>
    <b v="1"/>
    <x v="0"/>
    <x v="3"/>
    <d v="2025-07-03T10:53:06"/>
    <m/>
    <m/>
    <x v="1"/>
    <n v="196"/>
    <s v="Manuel Walther"/>
    <m/>
    <n v="2649"/>
  </r>
  <r>
    <x v="276"/>
    <x v="0"/>
    <x v="2"/>
    <s v="CLFF_1000$$$DE10567500"/>
    <s v="G000000879"/>
    <s v="G000000879"/>
    <s v="LFF (MDG-F)"/>
    <s v="DE10567500"/>
    <m/>
    <b v="1"/>
    <x v="0"/>
    <x v="3"/>
    <d v="2025-07-03T10:53:06"/>
    <m/>
    <m/>
    <x v="1"/>
    <n v="196"/>
    <s v="Manuel Walther"/>
    <m/>
    <n v="2650"/>
  </r>
  <r>
    <x v="276"/>
    <x v="0"/>
    <x v="2"/>
    <s v="CLFF_1000$$$DE10569401"/>
    <s v="G000000993"/>
    <s v="G000000993"/>
    <s v="LFF (MDG-F)"/>
    <s v="DE10569401"/>
    <m/>
    <b v="1"/>
    <x v="0"/>
    <x v="3"/>
    <d v="2025-07-03T10:53:06"/>
    <m/>
    <m/>
    <x v="1"/>
    <n v="196"/>
    <s v="Manuel Walther"/>
    <m/>
    <n v="2651"/>
  </r>
  <r>
    <x v="276"/>
    <x v="0"/>
    <x v="2"/>
    <s v="CLFF_1000$$$DE10538145"/>
    <s v="G000000872"/>
    <s v="G000000872"/>
    <s v="LFF (MDG-F)"/>
    <s v="DE10538145"/>
    <m/>
    <b v="1"/>
    <x v="0"/>
    <x v="3"/>
    <d v="2025-07-03T10:53:06"/>
    <m/>
    <m/>
    <x v="1"/>
    <n v="196"/>
    <s v="Manuel Walther"/>
    <m/>
    <n v="2652"/>
  </r>
  <r>
    <x v="276"/>
    <x v="0"/>
    <x v="2"/>
    <s v="CLFF_1000$$$DE10538190"/>
    <s v="G000000872"/>
    <s v="G000000872"/>
    <s v="LFF (MDG-F)"/>
    <s v="DE10538190"/>
    <m/>
    <b v="1"/>
    <x v="0"/>
    <x v="3"/>
    <d v="2025-07-03T10:53:06"/>
    <m/>
    <m/>
    <x v="1"/>
    <n v="196"/>
    <s v="Manuel Walther"/>
    <m/>
    <n v="2653"/>
  </r>
  <r>
    <x v="276"/>
    <x v="0"/>
    <x v="2"/>
    <s v="CLFF_1000$$$DE10539003"/>
    <s v="G000000879"/>
    <s v="G000000879"/>
    <s v="LFF (MDG-F)"/>
    <s v="DE10539003"/>
    <m/>
    <b v="1"/>
    <x v="0"/>
    <x v="3"/>
    <d v="2025-07-03T10:53:06"/>
    <m/>
    <m/>
    <x v="1"/>
    <n v="196"/>
    <s v="Manuel Walther"/>
    <m/>
    <n v="2654"/>
  </r>
  <r>
    <x v="276"/>
    <x v="0"/>
    <x v="2"/>
    <s v="CLFF_1000$$$DE10567400"/>
    <s v="G000000872"/>
    <s v="G000000872"/>
    <s v="LFF (MDG-F)"/>
    <s v="DE10567400"/>
    <m/>
    <b v="1"/>
    <x v="0"/>
    <x v="3"/>
    <d v="2025-07-03T10:53:06"/>
    <m/>
    <m/>
    <x v="1"/>
    <n v="196"/>
    <s v="Manuel Walther"/>
    <m/>
    <n v="2655"/>
  </r>
  <r>
    <x v="276"/>
    <x v="0"/>
    <x v="2"/>
    <s v="CLFF_1000$$$DE20510800"/>
    <s v="G000000537"/>
    <s v="G000000537"/>
    <s v="LFF (MDG-F)"/>
    <s v="DE20510800"/>
    <m/>
    <b v="1"/>
    <x v="0"/>
    <x v="3"/>
    <d v="2025-07-03T10:53:06"/>
    <m/>
    <m/>
    <x v="1"/>
    <n v="196"/>
    <s v="Manuel Walther"/>
    <m/>
    <n v="2656"/>
  </r>
  <r>
    <x v="276"/>
    <x v="0"/>
    <x v="2"/>
    <s v="CLFF_1000$$$DE20516800"/>
    <s v="G000000537"/>
    <s v="G000000537"/>
    <s v="LFF (MDG-F)"/>
    <s v="DE20516800"/>
    <m/>
    <b v="1"/>
    <x v="0"/>
    <x v="3"/>
    <d v="2025-07-03T10:53:06"/>
    <m/>
    <m/>
    <x v="1"/>
    <n v="196"/>
    <s v="Manuel Walther"/>
    <m/>
    <n v="2657"/>
  </r>
  <r>
    <x v="276"/>
    <x v="0"/>
    <x v="2"/>
    <s v="CLFF_1000$$$DE20518800"/>
    <s v="G000000537"/>
    <s v="G000000537"/>
    <s v="LFF (MDG-F)"/>
    <s v="DE20518800"/>
    <m/>
    <b v="1"/>
    <x v="0"/>
    <x v="3"/>
    <d v="2025-07-03T10:53:06"/>
    <m/>
    <m/>
    <x v="1"/>
    <n v="196"/>
    <s v="Manuel Walther"/>
    <m/>
    <n v="2658"/>
  </r>
  <r>
    <x v="276"/>
    <x v="0"/>
    <x v="2"/>
    <s v="CLFF_1000$$$DE20518900"/>
    <s v="G000000537"/>
    <s v="G000000537"/>
    <s v="LFF (MDG-F)"/>
    <s v="DE20518900"/>
    <m/>
    <b v="1"/>
    <x v="0"/>
    <x v="3"/>
    <d v="2025-07-03T10:53:06"/>
    <m/>
    <m/>
    <x v="1"/>
    <n v="196"/>
    <s v="Manuel Walther"/>
    <m/>
    <n v="2659"/>
  </r>
  <r>
    <x v="276"/>
    <x v="0"/>
    <x v="2"/>
    <s v="CLFF_1000$$$DE20538199"/>
    <s v="G000000537"/>
    <s v="G000000537"/>
    <s v="LFF (MDG-F)"/>
    <s v="DE20538199"/>
    <m/>
    <b v="1"/>
    <x v="0"/>
    <x v="3"/>
    <d v="2025-07-03T10:53:06"/>
    <m/>
    <m/>
    <x v="1"/>
    <n v="196"/>
    <s v="Manuel Walther"/>
    <m/>
    <n v="2660"/>
  </r>
  <r>
    <x v="276"/>
    <x v="0"/>
    <x v="2"/>
    <s v="CLFF_1000$$$DE20542000"/>
    <s v="G000000537"/>
    <s v="G000000537"/>
    <s v="LFF (MDG-F)"/>
    <s v="DE20542000"/>
    <m/>
    <b v="1"/>
    <x v="0"/>
    <x v="3"/>
    <d v="2025-07-03T10:53:06"/>
    <m/>
    <m/>
    <x v="1"/>
    <n v="196"/>
    <s v="Manuel Walther"/>
    <m/>
    <n v="2661"/>
  </r>
  <r>
    <x v="276"/>
    <x v="0"/>
    <x v="2"/>
    <s v="CLFF_1000$$$DE20537833"/>
    <s v="G000000514"/>
    <s v="G000000514"/>
    <s v="LFF (MDG-F)"/>
    <s v="DE20537833"/>
    <m/>
    <b v="1"/>
    <x v="0"/>
    <x v="3"/>
    <d v="2025-07-03T10:53:06"/>
    <m/>
    <m/>
    <x v="1"/>
    <n v="196"/>
    <s v="Manuel Walther"/>
    <m/>
    <n v="2662"/>
  </r>
  <r>
    <x v="276"/>
    <x v="0"/>
    <x v="2"/>
    <s v="CLFF_1000$$$DE20538012"/>
    <s v="G000000514"/>
    <s v="G000000514"/>
    <s v="LFF (MDG-F)"/>
    <s v="DE20538012"/>
    <m/>
    <b v="1"/>
    <x v="0"/>
    <x v="3"/>
    <d v="2025-07-03T10:53:06"/>
    <m/>
    <m/>
    <x v="1"/>
    <n v="196"/>
    <s v="Manuel Walther"/>
    <m/>
    <n v="2663"/>
  </r>
  <r>
    <x v="276"/>
    <x v="0"/>
    <x v="2"/>
    <s v="CLFF_1000$$$DE20538014"/>
    <s v="G000000514"/>
    <s v="G000000514"/>
    <s v="LFF (MDG-F)"/>
    <s v="DE20538014"/>
    <m/>
    <b v="1"/>
    <x v="0"/>
    <x v="3"/>
    <d v="2025-07-03T10:53:06"/>
    <m/>
    <m/>
    <x v="1"/>
    <n v="196"/>
    <s v="Manuel Walther"/>
    <m/>
    <n v="2664"/>
  </r>
  <r>
    <x v="276"/>
    <x v="0"/>
    <x v="2"/>
    <s v="CLFF_1000$$$DE20538015"/>
    <s v="G000000514"/>
    <s v="G000000514"/>
    <s v="LFF (MDG-F)"/>
    <s v="DE20538015"/>
    <m/>
    <b v="1"/>
    <x v="0"/>
    <x v="3"/>
    <d v="2025-07-03T10:53:06"/>
    <m/>
    <m/>
    <x v="1"/>
    <n v="196"/>
    <s v="Manuel Walther"/>
    <m/>
    <n v="2665"/>
  </r>
  <r>
    <x v="276"/>
    <x v="0"/>
    <x v="2"/>
    <s v="CLFF_1000$$$DE20538017"/>
    <s v="G000000514"/>
    <s v="G000000514"/>
    <s v="LFF (MDG-F)"/>
    <s v="DE20538017"/>
    <m/>
    <b v="1"/>
    <x v="0"/>
    <x v="3"/>
    <d v="2025-07-03T10:53:06"/>
    <m/>
    <m/>
    <x v="1"/>
    <n v="196"/>
    <s v="Manuel Walther"/>
    <m/>
    <n v="2666"/>
  </r>
  <r>
    <x v="276"/>
    <x v="0"/>
    <x v="2"/>
    <s v="CLFF_1000$$$DE20538018"/>
    <s v="G000000514"/>
    <s v="G000000514"/>
    <s v="LFF (MDG-F)"/>
    <s v="DE20538018"/>
    <m/>
    <b v="1"/>
    <x v="0"/>
    <x v="3"/>
    <d v="2025-07-03T10:53:06"/>
    <m/>
    <m/>
    <x v="1"/>
    <n v="196"/>
    <s v="Manuel Walther"/>
    <m/>
    <n v="2667"/>
  </r>
  <r>
    <x v="276"/>
    <x v="0"/>
    <x v="2"/>
    <s v="CLFF_1000$$$DE20538132"/>
    <s v="G000000514"/>
    <s v="G000000514"/>
    <s v="LFF (MDG-F)"/>
    <s v="DE20538132"/>
    <m/>
    <b v="1"/>
    <x v="0"/>
    <x v="3"/>
    <d v="2025-07-03T10:53:06"/>
    <m/>
    <m/>
    <x v="1"/>
    <n v="196"/>
    <s v="Manuel Walther"/>
    <m/>
    <n v="2668"/>
  </r>
  <r>
    <x v="276"/>
    <x v="0"/>
    <x v="2"/>
    <s v="CLFF_1000$$$DE20538101"/>
    <s v="G000000513"/>
    <s v="G000000513"/>
    <s v="LFF (MDG-F)"/>
    <s v="DE20538101"/>
    <m/>
    <b v="1"/>
    <x v="0"/>
    <x v="3"/>
    <d v="2025-07-03T10:53:06"/>
    <m/>
    <m/>
    <x v="1"/>
    <n v="196"/>
    <s v="Manuel Walther"/>
    <m/>
    <n v="2669"/>
  </r>
  <r>
    <x v="276"/>
    <x v="0"/>
    <x v="2"/>
    <s v="CLFF_1000$$$DE20538102"/>
    <s v="G000000513"/>
    <s v="G000000513"/>
    <s v="LFF (MDG-F)"/>
    <s v="DE20538102"/>
    <m/>
    <b v="1"/>
    <x v="0"/>
    <x v="3"/>
    <d v="2025-07-03T10:53:06"/>
    <m/>
    <m/>
    <x v="1"/>
    <n v="196"/>
    <s v="Manuel Walther"/>
    <m/>
    <n v="2670"/>
  </r>
  <r>
    <x v="276"/>
    <x v="0"/>
    <x v="2"/>
    <s v="CLFF_1000$$$DE20538104"/>
    <s v="G000000513"/>
    <s v="G000000513"/>
    <s v="LFF (MDG-F)"/>
    <s v="DE20538104"/>
    <m/>
    <b v="1"/>
    <x v="0"/>
    <x v="3"/>
    <d v="2025-07-03T10:53:06"/>
    <m/>
    <m/>
    <x v="1"/>
    <n v="196"/>
    <s v="Manuel Walther"/>
    <m/>
    <n v="2671"/>
  </r>
  <r>
    <x v="276"/>
    <x v="0"/>
    <x v="2"/>
    <s v="CLFF_1000$$$DE20538109"/>
    <s v="G000000446"/>
    <s v="G000000446"/>
    <s v="LFF (MDG-F)"/>
    <s v="DE20538109"/>
    <m/>
    <b v="1"/>
    <x v="0"/>
    <x v="3"/>
    <d v="2025-07-03T10:53:06"/>
    <m/>
    <m/>
    <x v="1"/>
    <n v="196"/>
    <s v="Manuel Walther"/>
    <m/>
    <n v="2672"/>
  </r>
  <r>
    <x v="276"/>
    <x v="0"/>
    <x v="2"/>
    <s v="CLFF_1000$$$DE20538116"/>
    <s v="G000000513"/>
    <s v="G000000513"/>
    <s v="LFF (MDG-F)"/>
    <s v="DE20538116"/>
    <m/>
    <b v="1"/>
    <x v="0"/>
    <x v="3"/>
    <d v="2025-07-03T10:53:06"/>
    <m/>
    <m/>
    <x v="1"/>
    <n v="196"/>
    <s v="Manuel Walther"/>
    <m/>
    <n v="2673"/>
  </r>
  <r>
    <x v="276"/>
    <x v="0"/>
    <x v="2"/>
    <s v="CLFF_1000$$$DE20538123"/>
    <s v="G000000446"/>
    <s v="G000000446"/>
    <s v="LFF (MDG-F)"/>
    <s v="DE20538123"/>
    <m/>
    <b v="1"/>
    <x v="0"/>
    <x v="3"/>
    <d v="2025-07-03T10:53:06"/>
    <m/>
    <m/>
    <x v="1"/>
    <n v="196"/>
    <s v="Manuel Walther"/>
    <m/>
    <n v="2674"/>
  </r>
  <r>
    <x v="276"/>
    <x v="0"/>
    <x v="2"/>
    <s v="CLFF_1000$$$DE20538128"/>
    <s v="G000000468"/>
    <s v="G000000468"/>
    <s v="LFF (MDG-F)"/>
    <s v="DE20538128"/>
    <m/>
    <b v="1"/>
    <x v="0"/>
    <x v="3"/>
    <d v="2025-07-03T10:53:06"/>
    <m/>
    <m/>
    <x v="1"/>
    <n v="196"/>
    <s v="Manuel Walther"/>
    <m/>
    <n v="2675"/>
  </r>
  <r>
    <x v="276"/>
    <x v="0"/>
    <x v="2"/>
    <s v="CLFF_1000$$$DE20538146"/>
    <s v="G000000446"/>
    <s v="G000000446"/>
    <s v="LFF (MDG-F)"/>
    <s v="DE20538146"/>
    <m/>
    <b v="1"/>
    <x v="0"/>
    <x v="3"/>
    <d v="2025-07-03T10:53:06"/>
    <m/>
    <m/>
    <x v="1"/>
    <n v="196"/>
    <s v="Manuel Walther"/>
    <m/>
    <n v="2676"/>
  </r>
  <r>
    <x v="276"/>
    <x v="0"/>
    <x v="2"/>
    <s v="CLFF_1000$$$DE20538150"/>
    <s v="G000000446"/>
    <s v="G000000446"/>
    <s v="LFF (MDG-F)"/>
    <s v="DE20538150"/>
    <m/>
    <b v="1"/>
    <x v="0"/>
    <x v="3"/>
    <d v="2025-07-03T10:53:06"/>
    <m/>
    <m/>
    <x v="1"/>
    <n v="196"/>
    <s v="Manuel Walther"/>
    <m/>
    <n v="2677"/>
  </r>
  <r>
    <x v="276"/>
    <x v="0"/>
    <x v="2"/>
    <s v="CLFF_1000$$$DE20538152"/>
    <s v="G000000513"/>
    <s v="G000000513"/>
    <s v="LFF (MDG-F)"/>
    <s v="DE20538152"/>
    <m/>
    <b v="1"/>
    <x v="0"/>
    <x v="3"/>
    <d v="2025-07-03T10:53:06"/>
    <m/>
    <m/>
    <x v="1"/>
    <n v="196"/>
    <s v="Manuel Walther"/>
    <m/>
    <n v="2678"/>
  </r>
  <r>
    <x v="276"/>
    <x v="0"/>
    <x v="2"/>
    <s v="CLFF_1000$$$DE20538157"/>
    <s v="G000000513"/>
    <s v="G000000513"/>
    <s v="LFF (MDG-F)"/>
    <s v="DE20538157"/>
    <m/>
    <b v="1"/>
    <x v="0"/>
    <x v="3"/>
    <d v="2025-07-03T10:53:06"/>
    <m/>
    <m/>
    <x v="1"/>
    <n v="196"/>
    <s v="Manuel Walther"/>
    <m/>
    <n v="2679"/>
  </r>
  <r>
    <x v="276"/>
    <x v="0"/>
    <x v="2"/>
    <s v="CLFF_1000$$$DE20538158"/>
    <s v="G000000513"/>
    <s v="G000000513"/>
    <s v="LFF (MDG-F)"/>
    <s v="DE20538158"/>
    <m/>
    <b v="1"/>
    <x v="0"/>
    <x v="3"/>
    <d v="2025-07-03T10:53:06"/>
    <m/>
    <m/>
    <x v="1"/>
    <n v="196"/>
    <s v="Manuel Walther"/>
    <m/>
    <n v="2680"/>
  </r>
  <r>
    <x v="276"/>
    <x v="0"/>
    <x v="2"/>
    <s v="CLFF_1000$$$DE20538159"/>
    <s v="G000000513"/>
    <s v="G000000513"/>
    <s v="LFF (MDG-F)"/>
    <s v="DE20538159"/>
    <m/>
    <b v="1"/>
    <x v="0"/>
    <x v="3"/>
    <d v="2025-07-03T10:53:06"/>
    <m/>
    <m/>
    <x v="1"/>
    <n v="196"/>
    <s v="Manuel Walther"/>
    <m/>
    <n v="2681"/>
  </r>
  <r>
    <x v="276"/>
    <x v="0"/>
    <x v="2"/>
    <s v="CLFF_1000$$$DE20538179"/>
    <s v="G000000513"/>
    <s v="G000000513"/>
    <s v="LFF (MDG-F)"/>
    <s v="DE20538179"/>
    <m/>
    <b v="1"/>
    <x v="0"/>
    <x v="3"/>
    <d v="2025-07-03T10:53:06"/>
    <m/>
    <m/>
    <x v="1"/>
    <n v="196"/>
    <s v="Manuel Walther"/>
    <m/>
    <n v="2682"/>
  </r>
  <r>
    <x v="276"/>
    <x v="0"/>
    <x v="2"/>
    <s v="CLFF_1000$$$DE20538180"/>
    <s v="G000000468"/>
    <s v="G000000468"/>
    <s v="LFF (MDG-F)"/>
    <s v="DE20538180"/>
    <m/>
    <b v="1"/>
    <x v="0"/>
    <x v="3"/>
    <d v="2025-07-03T10:53:06"/>
    <m/>
    <m/>
    <x v="1"/>
    <n v="196"/>
    <s v="Manuel Walther"/>
    <m/>
    <n v="2683"/>
  </r>
  <r>
    <x v="276"/>
    <x v="0"/>
    <x v="2"/>
    <s v="CLFF_1000$$$DE20538181"/>
    <s v="G000000513"/>
    <s v="G000000513"/>
    <s v="LFF (MDG-F)"/>
    <s v="DE20538181"/>
    <m/>
    <b v="1"/>
    <x v="0"/>
    <x v="3"/>
    <d v="2025-07-03T10:53:06"/>
    <m/>
    <m/>
    <x v="1"/>
    <n v="196"/>
    <s v="Manuel Walther"/>
    <m/>
    <n v="2684"/>
  </r>
  <r>
    <x v="276"/>
    <x v="0"/>
    <x v="2"/>
    <s v="CLFF_1000$$$DE20538182"/>
    <s v="G000000513"/>
    <s v="G000000513"/>
    <s v="LFF (MDG-F)"/>
    <s v="DE20538182"/>
    <m/>
    <b v="1"/>
    <x v="0"/>
    <x v="3"/>
    <d v="2025-07-03T10:53:06"/>
    <m/>
    <m/>
    <x v="1"/>
    <n v="196"/>
    <s v="Manuel Walther"/>
    <m/>
    <n v="2685"/>
  </r>
  <r>
    <x v="276"/>
    <x v="0"/>
    <x v="2"/>
    <s v="CLFF_1000$$$DE20538183"/>
    <s v="G000000513"/>
    <s v="G000000513"/>
    <s v="LFF (MDG-F)"/>
    <s v="DE20538183"/>
    <m/>
    <b v="1"/>
    <x v="0"/>
    <x v="3"/>
    <d v="2025-07-03T10:53:06"/>
    <m/>
    <m/>
    <x v="1"/>
    <n v="196"/>
    <s v="Manuel Walther"/>
    <m/>
    <n v="2686"/>
  </r>
  <r>
    <x v="276"/>
    <x v="0"/>
    <x v="2"/>
    <s v="CLFF_1000$$$DE20538187"/>
    <s v="G000000468"/>
    <s v="G000000468"/>
    <s v="LFF (MDG-F)"/>
    <s v="DE20538187"/>
    <m/>
    <b v="1"/>
    <x v="0"/>
    <x v="3"/>
    <d v="2025-07-03T10:53:06"/>
    <m/>
    <m/>
    <x v="1"/>
    <n v="196"/>
    <s v="Manuel Walther"/>
    <m/>
    <n v="2687"/>
  </r>
  <r>
    <x v="276"/>
    <x v="0"/>
    <x v="2"/>
    <s v="CLFF_1000$$$DE20538188"/>
    <s v="G000000513"/>
    <s v="G000000513"/>
    <s v="LFF (MDG-F)"/>
    <s v="DE20538188"/>
    <m/>
    <b v="1"/>
    <x v="0"/>
    <x v="3"/>
    <d v="2025-07-03T10:53:06"/>
    <m/>
    <m/>
    <x v="1"/>
    <n v="196"/>
    <s v="Manuel Walther"/>
    <m/>
    <n v="2688"/>
  </r>
  <r>
    <x v="276"/>
    <x v="0"/>
    <x v="2"/>
    <s v="CLFF_1000$$$DE20538189"/>
    <s v="G000000513"/>
    <s v="G000000513"/>
    <s v="LFF (MDG-F)"/>
    <s v="DE20538189"/>
    <m/>
    <b v="1"/>
    <x v="0"/>
    <x v="3"/>
    <d v="2025-07-03T10:53:06"/>
    <m/>
    <m/>
    <x v="1"/>
    <n v="196"/>
    <s v="Manuel Walther"/>
    <m/>
    <n v="2689"/>
  </r>
  <r>
    <x v="276"/>
    <x v="0"/>
    <x v="2"/>
    <s v="CLFF_1000$$$DE20538196"/>
    <s v="G000000513"/>
    <s v="G000000513"/>
    <s v="LFF (MDG-F)"/>
    <s v="DE20538196"/>
    <m/>
    <b v="1"/>
    <x v="0"/>
    <x v="3"/>
    <d v="2025-07-03T10:53:06"/>
    <m/>
    <m/>
    <x v="1"/>
    <n v="196"/>
    <s v="Manuel Walther"/>
    <m/>
    <n v="2690"/>
  </r>
  <r>
    <x v="276"/>
    <x v="0"/>
    <x v="2"/>
    <s v="CLFF_1000$$$DE20538236"/>
    <s v="G000000446"/>
    <s v="G000000446"/>
    <s v="LFF (MDG-F)"/>
    <s v="DE20538236"/>
    <m/>
    <b v="1"/>
    <x v="0"/>
    <x v="3"/>
    <d v="2025-07-03T10:53:06"/>
    <m/>
    <m/>
    <x v="1"/>
    <n v="196"/>
    <s v="Manuel Walther"/>
    <m/>
    <n v="2691"/>
  </r>
  <r>
    <x v="276"/>
    <x v="0"/>
    <x v="2"/>
    <s v="CLFF_1000$$$DE20538470"/>
    <s v="G000000513"/>
    <s v="G000000513"/>
    <s v="LFF (MDG-F)"/>
    <s v="DE20538470"/>
    <m/>
    <b v="1"/>
    <x v="0"/>
    <x v="3"/>
    <d v="2025-07-03T10:53:06"/>
    <m/>
    <m/>
    <x v="1"/>
    <n v="196"/>
    <s v="Manuel Walther"/>
    <m/>
    <n v="2692"/>
  </r>
  <r>
    <x v="276"/>
    <x v="0"/>
    <x v="2"/>
    <s v="CLFF_1000$$$DE20538472"/>
    <s v="G000000468"/>
    <s v="G000000468"/>
    <s v="LFF (MDG-F)"/>
    <s v="DE20538472"/>
    <m/>
    <b v="1"/>
    <x v="0"/>
    <x v="3"/>
    <d v="2025-07-03T10:53:06"/>
    <m/>
    <m/>
    <x v="1"/>
    <n v="196"/>
    <s v="Manuel Walther"/>
    <m/>
    <n v="2693"/>
  </r>
  <r>
    <x v="276"/>
    <x v="0"/>
    <x v="2"/>
    <s v="CLFF_1000$$$DE20538473"/>
    <s v="G000000468"/>
    <s v="G000000468"/>
    <s v="LFF (MDG-F)"/>
    <s v="DE20538473"/>
    <m/>
    <b v="1"/>
    <x v="0"/>
    <x v="3"/>
    <d v="2025-07-03T10:53:06"/>
    <m/>
    <m/>
    <x v="1"/>
    <n v="196"/>
    <s v="Manuel Walther"/>
    <m/>
    <n v="2694"/>
  </r>
  <r>
    <x v="276"/>
    <x v="0"/>
    <x v="2"/>
    <s v="CLFF_1000$$$DE20538762"/>
    <s v="G000000513"/>
    <s v="G000000513"/>
    <s v="LFF (MDG-F)"/>
    <s v="DE20538762"/>
    <m/>
    <b v="1"/>
    <x v="0"/>
    <x v="3"/>
    <d v="2025-07-03T10:53:06"/>
    <m/>
    <m/>
    <x v="1"/>
    <n v="196"/>
    <s v="Manuel Walther"/>
    <m/>
    <n v="2695"/>
  </r>
  <r>
    <x v="276"/>
    <x v="0"/>
    <x v="2"/>
    <s v="CLFF_1000$$$DE20538961"/>
    <s v="G000000513"/>
    <s v="G000000513"/>
    <s v="LFF (MDG-F)"/>
    <s v="DE20538961"/>
    <m/>
    <b v="1"/>
    <x v="0"/>
    <x v="3"/>
    <d v="2025-07-03T10:53:06"/>
    <m/>
    <m/>
    <x v="1"/>
    <n v="196"/>
    <s v="Manuel Walther"/>
    <m/>
    <n v="2696"/>
  </r>
  <r>
    <x v="276"/>
    <x v="0"/>
    <x v="2"/>
    <s v="CLFF_1000$$$DE20538962"/>
    <s v="G000000513"/>
    <s v="G000000513"/>
    <s v="LFF (MDG-F)"/>
    <s v="DE20538962"/>
    <m/>
    <b v="1"/>
    <x v="0"/>
    <x v="3"/>
    <d v="2025-07-03T10:53:06"/>
    <m/>
    <m/>
    <x v="1"/>
    <n v="196"/>
    <s v="Manuel Walther"/>
    <m/>
    <n v="2697"/>
  </r>
  <r>
    <x v="276"/>
    <x v="0"/>
    <x v="2"/>
    <s v="CLFF_1000$$$DE20538963"/>
    <s v="G000000446"/>
    <s v="G000000446"/>
    <s v="LFF (MDG-F)"/>
    <s v="DE20538963"/>
    <m/>
    <b v="1"/>
    <x v="0"/>
    <x v="3"/>
    <d v="2025-07-03T10:53:06"/>
    <m/>
    <m/>
    <x v="1"/>
    <n v="196"/>
    <s v="Manuel Walther"/>
    <m/>
    <n v="2698"/>
  </r>
  <r>
    <x v="276"/>
    <x v="0"/>
    <x v="2"/>
    <s v="CLFF_1000$$$DE20538964"/>
    <s v="G000000446"/>
    <s v="G000000446"/>
    <s v="LFF (MDG-F)"/>
    <s v="DE20538964"/>
    <m/>
    <b v="1"/>
    <x v="0"/>
    <x v="3"/>
    <d v="2025-07-03T10:53:06"/>
    <m/>
    <m/>
    <x v="1"/>
    <n v="196"/>
    <s v="Manuel Walther"/>
    <m/>
    <n v="2699"/>
  </r>
  <r>
    <x v="276"/>
    <x v="0"/>
    <x v="2"/>
    <s v="CLFF_1000$$$DE20538965"/>
    <s v="G000000446"/>
    <s v="G000000446"/>
    <s v="LFF (MDG-F)"/>
    <s v="DE20538965"/>
    <m/>
    <b v="1"/>
    <x v="0"/>
    <x v="3"/>
    <d v="2025-07-03T10:53:06"/>
    <m/>
    <m/>
    <x v="1"/>
    <n v="196"/>
    <s v="Manuel Walther"/>
    <m/>
    <n v="2700"/>
  </r>
  <r>
    <x v="276"/>
    <x v="0"/>
    <x v="2"/>
    <s v="CLFF_1000$$$DE20538966"/>
    <s v="G000000446"/>
    <s v="G000000446"/>
    <s v="LFF (MDG-F)"/>
    <s v="DE20538966"/>
    <m/>
    <b v="1"/>
    <x v="0"/>
    <x v="3"/>
    <d v="2025-07-03T10:53:06"/>
    <m/>
    <m/>
    <x v="1"/>
    <n v="196"/>
    <s v="Manuel Walther"/>
    <m/>
    <n v="2701"/>
  </r>
  <r>
    <x v="276"/>
    <x v="0"/>
    <x v="2"/>
    <s v="CLFF_1000$$$DE20538967"/>
    <s v="G000000446"/>
    <s v="G000000446"/>
    <s v="LFF (MDG-F)"/>
    <s v="DE20538967"/>
    <m/>
    <b v="1"/>
    <x v="0"/>
    <x v="3"/>
    <d v="2025-07-03T10:53:06"/>
    <m/>
    <m/>
    <x v="1"/>
    <n v="196"/>
    <s v="Manuel Walther"/>
    <m/>
    <n v="2702"/>
  </r>
  <r>
    <x v="276"/>
    <x v="0"/>
    <x v="2"/>
    <s v="CLFF_1000$$$DE20538968"/>
    <s v="G000000446"/>
    <s v="G000000446"/>
    <s v="LFF (MDG-F)"/>
    <s v="DE20538968"/>
    <m/>
    <b v="1"/>
    <x v="0"/>
    <x v="3"/>
    <d v="2025-07-03T10:53:06"/>
    <m/>
    <m/>
    <x v="1"/>
    <n v="196"/>
    <s v="Manuel Walther"/>
    <m/>
    <n v="2703"/>
  </r>
  <r>
    <x v="276"/>
    <x v="0"/>
    <x v="2"/>
    <s v="CLFF_1000$$$DE20538969"/>
    <s v="G000000446"/>
    <s v="G000000446"/>
    <s v="LFF (MDG-F)"/>
    <s v="DE20538969"/>
    <m/>
    <b v="1"/>
    <x v="0"/>
    <x v="3"/>
    <d v="2025-07-03T10:53:06"/>
    <m/>
    <m/>
    <x v="1"/>
    <n v="196"/>
    <s v="Manuel Walther"/>
    <m/>
    <n v="2704"/>
  </r>
  <r>
    <x v="276"/>
    <x v="0"/>
    <x v="2"/>
    <s v="CLFF_1000$$$DE20538970"/>
    <s v="G000000446"/>
    <s v="G000000446"/>
    <s v="LFF (MDG-F)"/>
    <s v="DE20538970"/>
    <m/>
    <b v="1"/>
    <x v="0"/>
    <x v="3"/>
    <d v="2025-07-03T10:53:06"/>
    <m/>
    <m/>
    <x v="1"/>
    <n v="196"/>
    <s v="Manuel Walther"/>
    <m/>
    <n v="2705"/>
  </r>
  <r>
    <x v="276"/>
    <x v="0"/>
    <x v="2"/>
    <s v="CLFF_1000$$$DE20538971"/>
    <s v="G000000446"/>
    <s v="G000000446"/>
    <s v="LFF (MDG-F)"/>
    <s v="DE20538971"/>
    <m/>
    <b v="1"/>
    <x v="0"/>
    <x v="3"/>
    <d v="2025-07-03T10:53:06"/>
    <m/>
    <m/>
    <x v="1"/>
    <n v="196"/>
    <s v="Manuel Walther"/>
    <m/>
    <n v="2706"/>
  </r>
  <r>
    <x v="276"/>
    <x v="0"/>
    <x v="2"/>
    <s v="CLFF_1000$$$DE20538972"/>
    <s v="G000000446"/>
    <s v="G000000446"/>
    <s v="LFF (MDG-F)"/>
    <s v="DE20538972"/>
    <m/>
    <b v="1"/>
    <x v="0"/>
    <x v="3"/>
    <d v="2025-07-03T10:53:06"/>
    <m/>
    <m/>
    <x v="1"/>
    <n v="196"/>
    <s v="Manuel Walther"/>
    <m/>
    <n v="2707"/>
  </r>
  <r>
    <x v="276"/>
    <x v="0"/>
    <x v="2"/>
    <s v="CLFF_1000$$$DE20538973"/>
    <s v="G000000446"/>
    <s v="G000000446"/>
    <s v="LFF (MDG-F)"/>
    <s v="DE20538973"/>
    <m/>
    <b v="1"/>
    <x v="0"/>
    <x v="3"/>
    <d v="2025-07-03T10:53:06"/>
    <m/>
    <m/>
    <x v="1"/>
    <n v="196"/>
    <s v="Manuel Walther"/>
    <m/>
    <n v="2708"/>
  </r>
  <r>
    <x v="276"/>
    <x v="0"/>
    <x v="2"/>
    <s v="CLFF_1000$$$DE20538974"/>
    <s v="G000000446"/>
    <s v="G000000446"/>
    <s v="LFF (MDG-F)"/>
    <s v="DE20538974"/>
    <m/>
    <b v="1"/>
    <x v="0"/>
    <x v="3"/>
    <d v="2025-07-03T10:53:06"/>
    <m/>
    <m/>
    <x v="1"/>
    <n v="196"/>
    <s v="Manuel Walther"/>
    <m/>
    <n v="2709"/>
  </r>
  <r>
    <x v="276"/>
    <x v="0"/>
    <x v="2"/>
    <s v="CLFF_1000$$$DE20538975"/>
    <s v="G000000446"/>
    <s v="G000000446"/>
    <s v="LFF (MDG-F)"/>
    <s v="DE20538975"/>
    <m/>
    <b v="1"/>
    <x v="0"/>
    <x v="3"/>
    <d v="2025-07-03T10:53:06"/>
    <m/>
    <m/>
    <x v="1"/>
    <n v="196"/>
    <s v="Manuel Walther"/>
    <m/>
    <n v="2710"/>
  </r>
  <r>
    <x v="276"/>
    <x v="0"/>
    <x v="2"/>
    <s v="CLFF_1000$$$DE20538977"/>
    <s v="G000000446"/>
    <s v="G000000446"/>
    <s v="LFF (MDG-F)"/>
    <s v="DE20538977"/>
    <m/>
    <b v="1"/>
    <x v="0"/>
    <x v="3"/>
    <d v="2025-07-03T10:53:06"/>
    <m/>
    <m/>
    <x v="1"/>
    <n v="196"/>
    <s v="Manuel Walther"/>
    <m/>
    <n v="2711"/>
  </r>
  <r>
    <x v="276"/>
    <x v="0"/>
    <x v="2"/>
    <s v="CLFF_1000$$$DE20538979"/>
    <s v="G000000513"/>
    <s v="G000000513"/>
    <s v="LFF (MDG-F)"/>
    <s v="DE20538979"/>
    <m/>
    <b v="1"/>
    <x v="0"/>
    <x v="3"/>
    <d v="2025-07-03T10:53:06"/>
    <m/>
    <m/>
    <x v="1"/>
    <n v="196"/>
    <s v="Manuel Walther"/>
    <m/>
    <n v="2712"/>
  </r>
  <r>
    <x v="276"/>
    <x v="0"/>
    <x v="2"/>
    <s v="CLFF_1000$$$DE20538980"/>
    <s v="G000000513"/>
    <s v="G000000513"/>
    <s v="LFF (MDG-F)"/>
    <s v="DE20538980"/>
    <m/>
    <b v="1"/>
    <x v="0"/>
    <x v="3"/>
    <d v="2025-07-03T10:53:06"/>
    <m/>
    <m/>
    <x v="1"/>
    <n v="196"/>
    <s v="Manuel Walther"/>
    <m/>
    <n v="2713"/>
  </r>
  <r>
    <x v="276"/>
    <x v="0"/>
    <x v="2"/>
    <s v="CLFF_1000$$$DE20538982"/>
    <s v="G000000513"/>
    <s v="G000000513"/>
    <s v="LFF (MDG-F)"/>
    <s v="DE20538982"/>
    <m/>
    <b v="1"/>
    <x v="0"/>
    <x v="3"/>
    <d v="2025-07-03T10:53:06"/>
    <m/>
    <m/>
    <x v="1"/>
    <n v="196"/>
    <s v="Manuel Walther"/>
    <m/>
    <n v="2714"/>
  </r>
  <r>
    <x v="276"/>
    <x v="0"/>
    <x v="2"/>
    <s v="CLFF_1000$$$DE20538984"/>
    <s v="G000000446"/>
    <s v="G000000446"/>
    <s v="LFF (MDG-F)"/>
    <s v="DE20538984"/>
    <m/>
    <b v="1"/>
    <x v="0"/>
    <x v="3"/>
    <d v="2025-07-03T10:53:06"/>
    <m/>
    <m/>
    <x v="1"/>
    <n v="196"/>
    <s v="Manuel Walther"/>
    <m/>
    <n v="2715"/>
  </r>
  <r>
    <x v="276"/>
    <x v="0"/>
    <x v="2"/>
    <s v="CLFF_1000$$$DE20538985"/>
    <s v="G000000446"/>
    <s v="G000000446"/>
    <s v="LFF (MDG-F)"/>
    <s v="DE20538985"/>
    <m/>
    <b v="1"/>
    <x v="0"/>
    <x v="3"/>
    <d v="2025-07-03T10:53:06"/>
    <m/>
    <m/>
    <x v="1"/>
    <n v="196"/>
    <s v="Manuel Walther"/>
    <m/>
    <n v="2716"/>
  </r>
  <r>
    <x v="276"/>
    <x v="0"/>
    <x v="2"/>
    <s v="CLFF_1000$$$DE20538994"/>
    <s v="G000000446"/>
    <s v="G000000446"/>
    <s v="LFF (MDG-F)"/>
    <s v="DE20538994"/>
    <m/>
    <b v="1"/>
    <x v="0"/>
    <x v="3"/>
    <d v="2025-07-03T10:53:06"/>
    <m/>
    <m/>
    <x v="1"/>
    <n v="196"/>
    <s v="Manuel Walther"/>
    <m/>
    <n v="2717"/>
  </r>
  <r>
    <x v="276"/>
    <x v="0"/>
    <x v="2"/>
    <s v="CLFF_1000$$$DE20539930"/>
    <s v="G000000446"/>
    <s v="G000000446"/>
    <s v="LFF (MDG-F)"/>
    <s v="DE20539930"/>
    <m/>
    <b v="1"/>
    <x v="0"/>
    <x v="3"/>
    <d v="2025-07-03T10:53:06"/>
    <m/>
    <m/>
    <x v="1"/>
    <n v="196"/>
    <s v="Manuel Walther"/>
    <m/>
    <n v="2718"/>
  </r>
  <r>
    <x v="276"/>
    <x v="0"/>
    <x v="2"/>
    <s v="CLFF_1000$$$DE20539931"/>
    <s v="G000000446"/>
    <s v="G000000446"/>
    <s v="LFF (MDG-F)"/>
    <s v="DE20539931"/>
    <m/>
    <b v="1"/>
    <x v="0"/>
    <x v="3"/>
    <d v="2025-07-03T10:53:06"/>
    <m/>
    <m/>
    <x v="1"/>
    <n v="196"/>
    <s v="Manuel Walther"/>
    <m/>
    <n v="2719"/>
  </r>
  <r>
    <x v="276"/>
    <x v="0"/>
    <x v="2"/>
    <s v="CLFF_1000$$$DE20539932"/>
    <s v="G000000446"/>
    <s v="G000000446"/>
    <s v="LFF (MDG-F)"/>
    <s v="DE20539932"/>
    <m/>
    <b v="1"/>
    <x v="0"/>
    <x v="3"/>
    <d v="2025-07-03T10:53:06"/>
    <m/>
    <m/>
    <x v="1"/>
    <n v="196"/>
    <s v="Manuel Walther"/>
    <m/>
    <n v="2720"/>
  </r>
  <r>
    <x v="276"/>
    <x v="0"/>
    <x v="2"/>
    <s v="CLFF_1000$$$DE20539934"/>
    <s v="G000000446"/>
    <s v="G000000446"/>
    <s v="LFF (MDG-F)"/>
    <s v="DE20539934"/>
    <m/>
    <b v="1"/>
    <x v="0"/>
    <x v="3"/>
    <d v="2025-07-03T10:53:06"/>
    <m/>
    <m/>
    <x v="1"/>
    <n v="196"/>
    <s v="Manuel Walther"/>
    <m/>
    <n v="2721"/>
  </r>
  <r>
    <x v="276"/>
    <x v="0"/>
    <x v="2"/>
    <s v="CLFF_1000$$$DE20539935"/>
    <s v="G000000446"/>
    <s v="G000000446"/>
    <s v="LFF (MDG-F)"/>
    <s v="DE20539935"/>
    <m/>
    <b v="1"/>
    <x v="0"/>
    <x v="3"/>
    <d v="2025-07-03T10:53:06"/>
    <m/>
    <m/>
    <x v="1"/>
    <n v="196"/>
    <s v="Manuel Walther"/>
    <m/>
    <n v="2722"/>
  </r>
  <r>
    <x v="276"/>
    <x v="0"/>
    <x v="2"/>
    <s v="CLFF_1000$$$DE20539936"/>
    <s v="G000000446"/>
    <s v="G000000446"/>
    <s v="LFF (MDG-F)"/>
    <s v="DE20539936"/>
    <m/>
    <b v="1"/>
    <x v="0"/>
    <x v="3"/>
    <d v="2025-07-03T10:53:06"/>
    <m/>
    <m/>
    <x v="1"/>
    <n v="196"/>
    <s v="Manuel Walther"/>
    <m/>
    <n v="2723"/>
  </r>
  <r>
    <x v="276"/>
    <x v="0"/>
    <x v="2"/>
    <s v="CLFF_1000$$$DE20539937"/>
    <s v="G000000446"/>
    <s v="G000000446"/>
    <s v="LFF (MDG-F)"/>
    <s v="DE20539937"/>
    <m/>
    <b v="1"/>
    <x v="0"/>
    <x v="3"/>
    <d v="2025-07-03T10:53:06"/>
    <m/>
    <m/>
    <x v="1"/>
    <n v="196"/>
    <s v="Manuel Walther"/>
    <m/>
    <n v="2724"/>
  </r>
  <r>
    <x v="276"/>
    <x v="0"/>
    <x v="2"/>
    <s v="CLFF_1000$$$DE20539938"/>
    <s v="G000000446"/>
    <s v="G000000446"/>
    <s v="LFF (MDG-F)"/>
    <s v="DE20539938"/>
    <m/>
    <b v="1"/>
    <x v="0"/>
    <x v="3"/>
    <d v="2025-07-03T10:53:06"/>
    <m/>
    <m/>
    <x v="1"/>
    <n v="196"/>
    <s v="Manuel Walther"/>
    <m/>
    <n v="2725"/>
  </r>
  <r>
    <x v="276"/>
    <x v="0"/>
    <x v="2"/>
    <s v="CLFF_1000$$$DE20539939"/>
    <s v="G000000446"/>
    <s v="G000000446"/>
    <s v="LFF (MDG-F)"/>
    <s v="DE20539939"/>
    <m/>
    <b v="1"/>
    <x v="0"/>
    <x v="3"/>
    <d v="2025-07-03T10:53:06"/>
    <m/>
    <m/>
    <x v="1"/>
    <n v="196"/>
    <s v="Manuel Walther"/>
    <m/>
    <n v="2726"/>
  </r>
  <r>
    <x v="276"/>
    <x v="0"/>
    <x v="2"/>
    <s v="CLFF_1000$$$DE20539940"/>
    <s v="G000000446"/>
    <s v="G000000446"/>
    <s v="LFF (MDG-F)"/>
    <s v="DE20539940"/>
    <m/>
    <b v="1"/>
    <x v="0"/>
    <x v="3"/>
    <d v="2025-07-03T10:53:06"/>
    <m/>
    <m/>
    <x v="1"/>
    <n v="196"/>
    <s v="Manuel Walther"/>
    <m/>
    <n v="2727"/>
  </r>
  <r>
    <x v="276"/>
    <x v="0"/>
    <x v="2"/>
    <s v="CLFF_1000$$$DE20539941"/>
    <s v="G000000446"/>
    <s v="G000000446"/>
    <s v="LFF (MDG-F)"/>
    <s v="DE20539941"/>
    <m/>
    <b v="1"/>
    <x v="0"/>
    <x v="3"/>
    <d v="2025-07-03T10:53:06"/>
    <m/>
    <m/>
    <x v="1"/>
    <n v="196"/>
    <s v="Manuel Walther"/>
    <m/>
    <n v="2728"/>
  </r>
  <r>
    <x v="276"/>
    <x v="0"/>
    <x v="2"/>
    <s v="CLFF_1000$$$DE20539942"/>
    <s v="G000000446"/>
    <s v="G000000446"/>
    <s v="LFF (MDG-F)"/>
    <s v="DE20539942"/>
    <m/>
    <b v="1"/>
    <x v="0"/>
    <x v="3"/>
    <d v="2025-07-03T10:53:06"/>
    <m/>
    <m/>
    <x v="1"/>
    <n v="196"/>
    <s v="Manuel Walther"/>
    <m/>
    <n v="2729"/>
  </r>
  <r>
    <x v="276"/>
    <x v="0"/>
    <x v="2"/>
    <s v="CLFF_1000$$$DE20539943"/>
    <s v="G000000446"/>
    <s v="G000000446"/>
    <s v="LFF (MDG-F)"/>
    <s v="DE20539943"/>
    <m/>
    <b v="1"/>
    <x v="0"/>
    <x v="3"/>
    <d v="2025-07-03T10:53:06"/>
    <m/>
    <m/>
    <x v="1"/>
    <n v="196"/>
    <s v="Manuel Walther"/>
    <m/>
    <n v="2730"/>
  </r>
  <r>
    <x v="276"/>
    <x v="0"/>
    <x v="2"/>
    <s v="CLFF_1000$$$DE20539944"/>
    <s v="G000000446"/>
    <s v="G000000446"/>
    <s v="LFF (MDG-F)"/>
    <s v="DE20539944"/>
    <m/>
    <b v="1"/>
    <x v="0"/>
    <x v="3"/>
    <d v="2025-07-03T10:53:06"/>
    <m/>
    <m/>
    <x v="1"/>
    <n v="196"/>
    <s v="Manuel Walther"/>
    <m/>
    <n v="2731"/>
  </r>
  <r>
    <x v="276"/>
    <x v="0"/>
    <x v="2"/>
    <s v="CLFF_1000$$$DE20539995"/>
    <s v="G000000446"/>
    <s v="G000000446"/>
    <s v="LFF (MDG-F)"/>
    <s v="DE20539995"/>
    <m/>
    <b v="1"/>
    <x v="0"/>
    <x v="3"/>
    <d v="2025-07-03T10:53:06"/>
    <m/>
    <m/>
    <x v="1"/>
    <n v="196"/>
    <s v="Manuel Walther"/>
    <m/>
    <n v="2732"/>
  </r>
  <r>
    <x v="276"/>
    <x v="0"/>
    <x v="2"/>
    <s v="CLFF_1000$$$DE20538103"/>
    <s v="G000000417"/>
    <s v="G000000417"/>
    <s v="LFF (MDG-F)"/>
    <s v="DE20538103"/>
    <m/>
    <b v="1"/>
    <x v="0"/>
    <x v="3"/>
    <d v="2025-07-03T10:53:06"/>
    <m/>
    <m/>
    <x v="1"/>
    <n v="196"/>
    <s v="Manuel Walther"/>
    <m/>
    <n v="2733"/>
  </r>
  <r>
    <x v="276"/>
    <x v="0"/>
    <x v="2"/>
    <s v="CLFF_1000$$$DE20538108"/>
    <s v="G000000512"/>
    <s v="G000000512"/>
    <s v="LFF (MDG-F)"/>
    <s v="DE20538108"/>
    <m/>
    <b v="1"/>
    <x v="0"/>
    <x v="3"/>
    <d v="2025-07-03T10:53:06"/>
    <m/>
    <m/>
    <x v="1"/>
    <n v="196"/>
    <s v="Manuel Walther"/>
    <m/>
    <n v="2734"/>
  </r>
  <r>
    <x v="276"/>
    <x v="0"/>
    <x v="2"/>
    <s v="CLFF_1000$$$DE20538110"/>
    <s v="G000000417"/>
    <s v="G000000417"/>
    <s v="LFF (MDG-F)"/>
    <s v="DE20538110"/>
    <m/>
    <b v="1"/>
    <x v="0"/>
    <x v="3"/>
    <d v="2025-07-03T10:53:06"/>
    <m/>
    <m/>
    <x v="1"/>
    <n v="196"/>
    <s v="Manuel Walther"/>
    <m/>
    <n v="2735"/>
  </r>
  <r>
    <x v="276"/>
    <x v="0"/>
    <x v="2"/>
    <s v="CLFF_1000$$$DE20538111"/>
    <s v="G000000511"/>
    <s v="G000000511"/>
    <s v="LFF (MDG-F)"/>
    <s v="DE20538111"/>
    <m/>
    <b v="1"/>
    <x v="0"/>
    <x v="3"/>
    <d v="2025-07-03T10:53:06"/>
    <m/>
    <m/>
    <x v="1"/>
    <n v="196"/>
    <s v="Manuel Walther"/>
    <m/>
    <n v="2736"/>
  </r>
  <r>
    <x v="276"/>
    <x v="0"/>
    <x v="2"/>
    <s v="CLFF_1000$$$DE20538112"/>
    <s v="G000000417"/>
    <s v="G000000417"/>
    <s v="LFF (MDG-F)"/>
    <s v="DE20538112"/>
    <m/>
    <b v="1"/>
    <x v="0"/>
    <x v="3"/>
    <d v="2025-07-03T10:53:06"/>
    <m/>
    <m/>
    <x v="1"/>
    <n v="196"/>
    <s v="Manuel Walther"/>
    <m/>
    <n v="2737"/>
  </r>
  <r>
    <x v="276"/>
    <x v="0"/>
    <x v="2"/>
    <s v="CLFF_1000$$$DE20538113"/>
    <s v="G000000417"/>
    <s v="G000000417"/>
    <s v="LFF (MDG-F)"/>
    <s v="DE20538113"/>
    <m/>
    <b v="1"/>
    <x v="0"/>
    <x v="3"/>
    <d v="2025-07-03T10:53:06"/>
    <m/>
    <m/>
    <x v="1"/>
    <n v="196"/>
    <s v="Manuel Walther"/>
    <m/>
    <n v="2738"/>
  </r>
  <r>
    <x v="276"/>
    <x v="0"/>
    <x v="2"/>
    <s v="CLFF_1000$$$DE20538114"/>
    <s v="G000000417"/>
    <s v="G000000417"/>
    <s v="LFF (MDG-F)"/>
    <s v="DE20538114"/>
    <m/>
    <b v="1"/>
    <x v="0"/>
    <x v="3"/>
    <d v="2025-07-03T10:53:06"/>
    <m/>
    <m/>
    <x v="1"/>
    <n v="196"/>
    <s v="Manuel Walther"/>
    <m/>
    <n v="2739"/>
  </r>
  <r>
    <x v="276"/>
    <x v="0"/>
    <x v="2"/>
    <s v="CLFF_1000$$$DE20538115"/>
    <s v="G000000511"/>
    <s v="G000000511"/>
    <s v="LFF (MDG-F)"/>
    <s v="DE20538115"/>
    <m/>
    <b v="1"/>
    <x v="0"/>
    <x v="3"/>
    <d v="2025-07-03T10:53:06"/>
    <m/>
    <m/>
    <x v="1"/>
    <n v="196"/>
    <s v="Manuel Walther"/>
    <m/>
    <n v="2740"/>
  </r>
  <r>
    <x v="276"/>
    <x v="0"/>
    <x v="2"/>
    <s v="CLFF_1000$$$DE20538117"/>
    <s v="G000000512"/>
    <s v="G000000512"/>
    <s v="LFF (MDG-F)"/>
    <s v="DE20538117"/>
    <m/>
    <b v="1"/>
    <x v="0"/>
    <x v="3"/>
    <d v="2025-07-03T10:53:06"/>
    <m/>
    <m/>
    <x v="1"/>
    <n v="196"/>
    <s v="Manuel Walther"/>
    <m/>
    <n v="2741"/>
  </r>
  <r>
    <x v="276"/>
    <x v="0"/>
    <x v="2"/>
    <s v="CLFF_1000$$$DE20538119"/>
    <s v="G000000417"/>
    <s v="G000000417"/>
    <s v="LFF (MDG-F)"/>
    <s v="DE20538119"/>
    <m/>
    <b v="1"/>
    <x v="0"/>
    <x v="3"/>
    <d v="2025-07-03T10:53:06"/>
    <m/>
    <m/>
    <x v="1"/>
    <n v="196"/>
    <s v="Manuel Walther"/>
    <m/>
    <n v="2742"/>
  </r>
  <r>
    <x v="276"/>
    <x v="0"/>
    <x v="2"/>
    <s v="CLFF_1000$$$DE20538120"/>
    <s v="G000000417"/>
    <s v="G000000417"/>
    <s v="LFF (MDG-F)"/>
    <s v="DE20538120"/>
    <m/>
    <b v="1"/>
    <x v="0"/>
    <x v="3"/>
    <d v="2025-07-03T10:53:06"/>
    <m/>
    <m/>
    <x v="1"/>
    <n v="196"/>
    <s v="Manuel Walther"/>
    <m/>
    <n v="2743"/>
  </r>
  <r>
    <x v="276"/>
    <x v="0"/>
    <x v="2"/>
    <s v="CLFF_1000$$$DE20538121"/>
    <s v="G000000417"/>
    <s v="G000000417"/>
    <s v="LFF (MDG-F)"/>
    <s v="DE20538121"/>
    <m/>
    <b v="1"/>
    <x v="0"/>
    <x v="3"/>
    <d v="2025-07-03T10:53:06"/>
    <m/>
    <m/>
    <x v="1"/>
    <n v="196"/>
    <s v="Manuel Walther"/>
    <m/>
    <n v="2744"/>
  </r>
  <r>
    <x v="276"/>
    <x v="0"/>
    <x v="2"/>
    <s v="CLFF_1000$$$DE20538122"/>
    <s v="G000000417"/>
    <s v="G000000417"/>
    <s v="LFF (MDG-F)"/>
    <s v="DE20538122"/>
    <m/>
    <b v="1"/>
    <x v="0"/>
    <x v="3"/>
    <d v="2025-07-03T10:53:06"/>
    <m/>
    <m/>
    <x v="1"/>
    <n v="196"/>
    <s v="Manuel Walther"/>
    <m/>
    <n v="2745"/>
  </r>
  <r>
    <x v="276"/>
    <x v="0"/>
    <x v="2"/>
    <s v="CLFF_1000$$$DE20538124"/>
    <s v="G000000417"/>
    <s v="G000000417"/>
    <s v="LFF (MDG-F)"/>
    <s v="DE20538124"/>
    <m/>
    <b v="1"/>
    <x v="0"/>
    <x v="3"/>
    <d v="2025-07-03T10:53:06"/>
    <m/>
    <m/>
    <x v="1"/>
    <n v="196"/>
    <s v="Manuel Walther"/>
    <m/>
    <n v="2746"/>
  </r>
  <r>
    <x v="276"/>
    <x v="0"/>
    <x v="2"/>
    <s v="CLFF_1000$$$DE20538129"/>
    <s v="G000000417"/>
    <s v="G000000417"/>
    <s v="LFF (MDG-F)"/>
    <s v="DE20538129"/>
    <m/>
    <b v="1"/>
    <x v="0"/>
    <x v="3"/>
    <d v="2025-07-03T10:53:06"/>
    <m/>
    <m/>
    <x v="1"/>
    <n v="196"/>
    <s v="Manuel Walther"/>
    <m/>
    <n v="2747"/>
  </r>
  <r>
    <x v="276"/>
    <x v="0"/>
    <x v="2"/>
    <s v="CLFF_1000$$$DE20538130"/>
    <s v="G000000417"/>
    <s v="G000000417"/>
    <s v="LFF (MDG-F)"/>
    <s v="DE20538130"/>
    <m/>
    <b v="1"/>
    <x v="0"/>
    <x v="3"/>
    <d v="2025-07-03T10:53:06"/>
    <m/>
    <m/>
    <x v="1"/>
    <n v="196"/>
    <s v="Manuel Walther"/>
    <m/>
    <n v="2748"/>
  </r>
  <r>
    <x v="276"/>
    <x v="0"/>
    <x v="2"/>
    <s v="CLFF_1000$$$DE20538131"/>
    <s v="G000000417"/>
    <s v="G000000417"/>
    <s v="LFF (MDG-F)"/>
    <s v="DE20538131"/>
    <m/>
    <b v="1"/>
    <x v="0"/>
    <x v="3"/>
    <d v="2025-07-03T10:53:06"/>
    <m/>
    <m/>
    <x v="1"/>
    <n v="196"/>
    <s v="Manuel Walther"/>
    <m/>
    <n v="2749"/>
  </r>
  <r>
    <x v="276"/>
    <x v="0"/>
    <x v="2"/>
    <s v="CLFF_1000$$$DE20538133"/>
    <s v="G000000417"/>
    <s v="G000000417"/>
    <s v="LFF (MDG-F)"/>
    <s v="DE20538133"/>
    <m/>
    <b v="1"/>
    <x v="0"/>
    <x v="3"/>
    <d v="2025-07-03T10:53:06"/>
    <m/>
    <m/>
    <x v="1"/>
    <n v="196"/>
    <s v="Manuel Walther"/>
    <m/>
    <n v="2750"/>
  </r>
  <r>
    <x v="276"/>
    <x v="0"/>
    <x v="2"/>
    <s v="CLFF_1000$$$DE20538134"/>
    <s v="G000000417"/>
    <s v="G000000417"/>
    <s v="LFF (MDG-F)"/>
    <s v="DE20538134"/>
    <m/>
    <b v="1"/>
    <x v="0"/>
    <x v="3"/>
    <d v="2025-07-03T10:53:06"/>
    <m/>
    <m/>
    <x v="1"/>
    <n v="196"/>
    <s v="Manuel Walther"/>
    <m/>
    <n v="2751"/>
  </r>
  <r>
    <x v="276"/>
    <x v="0"/>
    <x v="2"/>
    <s v="CLFF_1000$$$DE20538135"/>
    <s v="G000000417"/>
    <s v="G000000417"/>
    <s v="LFF (MDG-F)"/>
    <s v="DE20538135"/>
    <m/>
    <b v="1"/>
    <x v="0"/>
    <x v="3"/>
    <d v="2025-07-03T10:53:06"/>
    <m/>
    <m/>
    <x v="1"/>
    <n v="196"/>
    <s v="Manuel Walther"/>
    <m/>
    <n v="2752"/>
  </r>
  <r>
    <x v="276"/>
    <x v="0"/>
    <x v="2"/>
    <s v="CLFF_1000$$$DE20538138"/>
    <s v="G000000417"/>
    <s v="G000000417"/>
    <s v="LFF (MDG-F)"/>
    <s v="DE20538138"/>
    <m/>
    <b v="1"/>
    <x v="0"/>
    <x v="3"/>
    <d v="2025-07-03T10:53:06"/>
    <m/>
    <m/>
    <x v="1"/>
    <n v="196"/>
    <s v="Manuel Walther"/>
    <m/>
    <n v="2753"/>
  </r>
  <r>
    <x v="276"/>
    <x v="0"/>
    <x v="2"/>
    <s v="CLFF_1000$$$DE20538139"/>
    <s v="G000000417"/>
    <s v="G000000417"/>
    <s v="LFF (MDG-F)"/>
    <s v="DE20538139"/>
    <m/>
    <b v="1"/>
    <x v="0"/>
    <x v="3"/>
    <d v="2025-07-03T10:53:06"/>
    <m/>
    <m/>
    <x v="1"/>
    <n v="196"/>
    <s v="Manuel Walther"/>
    <m/>
    <n v="2754"/>
  </r>
  <r>
    <x v="276"/>
    <x v="0"/>
    <x v="2"/>
    <s v="CLFF_1000$$$DE20538142"/>
    <s v="G000000417"/>
    <s v="G000000417"/>
    <s v="LFF (MDG-F)"/>
    <s v="DE20538142"/>
    <m/>
    <b v="1"/>
    <x v="0"/>
    <x v="3"/>
    <d v="2025-07-03T10:53:06"/>
    <m/>
    <m/>
    <x v="1"/>
    <n v="196"/>
    <s v="Manuel Walther"/>
    <m/>
    <n v="2755"/>
  </r>
  <r>
    <x v="276"/>
    <x v="0"/>
    <x v="2"/>
    <s v="CLFF_1000$$$DE20538144"/>
    <s v="G000000417"/>
    <s v="G000000417"/>
    <s v="LFF (MDG-F)"/>
    <s v="DE20538144"/>
    <m/>
    <b v="1"/>
    <x v="0"/>
    <x v="3"/>
    <d v="2025-07-03T10:53:06"/>
    <m/>
    <m/>
    <x v="1"/>
    <n v="196"/>
    <s v="Manuel Walther"/>
    <m/>
    <n v="2756"/>
  </r>
  <r>
    <x v="276"/>
    <x v="0"/>
    <x v="2"/>
    <s v="CLFF_1000$$$DE20538161"/>
    <s v="G000000417"/>
    <s v="G000000417"/>
    <s v="LFF (MDG-F)"/>
    <s v="DE20538161"/>
    <m/>
    <b v="1"/>
    <x v="0"/>
    <x v="3"/>
    <d v="2025-07-03T10:53:06"/>
    <m/>
    <m/>
    <x v="1"/>
    <n v="196"/>
    <s v="Manuel Walther"/>
    <m/>
    <n v="2757"/>
  </r>
  <r>
    <x v="276"/>
    <x v="0"/>
    <x v="2"/>
    <s v="CLFF_1000$$$DE20538174"/>
    <s v="G000000512"/>
    <s v="G000000512"/>
    <s v="LFF (MDG-F)"/>
    <s v="DE20538174"/>
    <m/>
    <b v="1"/>
    <x v="0"/>
    <x v="3"/>
    <d v="2025-07-03T10:53:06"/>
    <m/>
    <m/>
    <x v="1"/>
    <n v="196"/>
    <s v="Manuel Walther"/>
    <m/>
    <n v="2758"/>
  </r>
  <r>
    <x v="276"/>
    <x v="0"/>
    <x v="2"/>
    <s v="CLFF_1000$$$DE20538178"/>
    <s v="G000000512"/>
    <s v="G000000512"/>
    <s v="LFF (MDG-F)"/>
    <s v="DE20538178"/>
    <m/>
    <b v="1"/>
    <x v="0"/>
    <x v="3"/>
    <d v="2025-07-03T10:53:06"/>
    <m/>
    <m/>
    <x v="1"/>
    <n v="196"/>
    <s v="Manuel Walther"/>
    <m/>
    <n v="2759"/>
  </r>
  <r>
    <x v="276"/>
    <x v="0"/>
    <x v="2"/>
    <s v="CLFF_1000$$$DE20538192"/>
    <s v="G000000417"/>
    <s v="G000000417"/>
    <s v="LFF (MDG-F)"/>
    <s v="DE20538192"/>
    <m/>
    <b v="1"/>
    <x v="0"/>
    <x v="3"/>
    <d v="2025-07-03T10:53:06"/>
    <m/>
    <m/>
    <x v="1"/>
    <n v="196"/>
    <s v="Manuel Walther"/>
    <m/>
    <n v="2760"/>
  </r>
  <r>
    <x v="276"/>
    <x v="0"/>
    <x v="2"/>
    <s v="CLFF_1000$$$DE20538397"/>
    <s v="G000000512"/>
    <s v="G000000512"/>
    <s v="LFF (MDG-F)"/>
    <s v="DE20538397"/>
    <m/>
    <b v="1"/>
    <x v="0"/>
    <x v="3"/>
    <d v="2025-07-03T10:53:06"/>
    <m/>
    <m/>
    <x v="1"/>
    <n v="196"/>
    <s v="Manuel Walther"/>
    <m/>
    <n v="2761"/>
  </r>
  <r>
    <x v="276"/>
    <x v="0"/>
    <x v="2"/>
    <s v="CLFF_1000$$$DE20538556"/>
    <s v="G000000417"/>
    <s v="G000000417"/>
    <s v="LFF (MDG-F)"/>
    <s v="DE20538556"/>
    <m/>
    <b v="1"/>
    <x v="0"/>
    <x v="3"/>
    <d v="2025-07-03T10:53:06"/>
    <m/>
    <m/>
    <x v="1"/>
    <n v="196"/>
    <s v="Manuel Walther"/>
    <m/>
    <n v="2762"/>
  </r>
  <r>
    <x v="276"/>
    <x v="0"/>
    <x v="2"/>
    <s v="CLFF_1000$$$DE20538654"/>
    <s v="G000000512"/>
    <s v="G000000512"/>
    <s v="LFF (MDG-F)"/>
    <s v="DE20538654"/>
    <m/>
    <b v="1"/>
    <x v="0"/>
    <x v="3"/>
    <d v="2025-07-03T10:53:06"/>
    <m/>
    <m/>
    <x v="1"/>
    <n v="196"/>
    <s v="Manuel Walther"/>
    <m/>
    <n v="2763"/>
  </r>
  <r>
    <x v="276"/>
    <x v="0"/>
    <x v="2"/>
    <s v="CLFF_1000$$$DE20579990"/>
    <s v="G000000417"/>
    <s v="G000000417"/>
    <s v="LFF (MDG-F)"/>
    <s v="DE20579990"/>
    <m/>
    <b v="1"/>
    <x v="0"/>
    <x v="3"/>
    <d v="2025-07-03T10:53:06"/>
    <m/>
    <m/>
    <x v="1"/>
    <n v="196"/>
    <s v="Manuel Walther"/>
    <m/>
    <n v="2764"/>
  </r>
  <r>
    <x v="276"/>
    <x v="0"/>
    <x v="2"/>
    <s v="CLFF_1000$$$DE20538107"/>
    <s v="G000000512"/>
    <s v="G000000512"/>
    <s v="LFF (MDG-F)"/>
    <s v="DE20538107"/>
    <m/>
    <b v="1"/>
    <x v="0"/>
    <x v="3"/>
    <d v="2025-07-03T10:53:06"/>
    <m/>
    <m/>
    <x v="1"/>
    <n v="196"/>
    <s v="Manuel Walther"/>
    <m/>
    <n v="2765"/>
  </r>
  <r>
    <x v="276"/>
    <x v="0"/>
    <x v="2"/>
    <s v="CLFF_1000$$$DE20538118"/>
    <s v="G000000467"/>
    <s v="G000000467"/>
    <s v="LFF (MDG-F)"/>
    <s v="DE20538118"/>
    <m/>
    <b v="1"/>
    <x v="0"/>
    <x v="3"/>
    <d v="2025-07-03T10:53:06"/>
    <m/>
    <m/>
    <x v="1"/>
    <n v="196"/>
    <s v="Manuel Walther"/>
    <m/>
    <n v="2766"/>
  </r>
  <r>
    <x v="276"/>
    <x v="0"/>
    <x v="2"/>
    <s v="CLFF_1000$$$DE20538136"/>
    <s v="G000000512"/>
    <s v="G000000512"/>
    <s v="LFF (MDG-F)"/>
    <s v="DE20538136"/>
    <m/>
    <b v="1"/>
    <x v="0"/>
    <x v="3"/>
    <d v="2025-07-03T10:53:06"/>
    <m/>
    <m/>
    <x v="1"/>
    <n v="196"/>
    <s v="Manuel Walther"/>
    <m/>
    <n v="2767"/>
  </r>
  <r>
    <x v="276"/>
    <x v="0"/>
    <x v="2"/>
    <s v="CLFF_1000$$$DE20538137"/>
    <s v="G000000512"/>
    <s v="G000000512"/>
    <s v="LFF (MDG-F)"/>
    <s v="DE20538137"/>
    <m/>
    <b v="1"/>
    <x v="0"/>
    <x v="3"/>
    <d v="2025-07-03T10:53:06"/>
    <m/>
    <m/>
    <x v="1"/>
    <n v="196"/>
    <s v="Manuel Walther"/>
    <m/>
    <n v="2768"/>
  </r>
  <r>
    <x v="276"/>
    <x v="0"/>
    <x v="2"/>
    <s v="CLFF_1000$$$DE20538141"/>
    <s v="G000000512"/>
    <s v="G000000512"/>
    <s v="LFF (MDG-F)"/>
    <s v="DE20538141"/>
    <m/>
    <b v="1"/>
    <x v="0"/>
    <x v="3"/>
    <d v="2025-07-03T10:53:06"/>
    <m/>
    <m/>
    <x v="1"/>
    <n v="196"/>
    <s v="Manuel Walther"/>
    <m/>
    <n v="2769"/>
  </r>
  <r>
    <x v="276"/>
    <x v="0"/>
    <x v="2"/>
    <s v="CLFF_1000$$$DE20538143"/>
    <s v="G000000512"/>
    <s v="G000000512"/>
    <s v="LFF (MDG-F)"/>
    <s v="DE20538143"/>
    <m/>
    <b v="1"/>
    <x v="0"/>
    <x v="3"/>
    <d v="2025-07-03T10:53:06"/>
    <m/>
    <m/>
    <x v="1"/>
    <n v="196"/>
    <s v="Manuel Walther"/>
    <m/>
    <n v="2770"/>
  </r>
  <r>
    <x v="276"/>
    <x v="0"/>
    <x v="2"/>
    <s v="CLFF_1000$$$DE20538147"/>
    <s v="G000000512"/>
    <s v="G000000512"/>
    <s v="LFF (MDG-F)"/>
    <s v="DE20538147"/>
    <m/>
    <b v="1"/>
    <x v="0"/>
    <x v="3"/>
    <d v="2025-07-03T10:53:06"/>
    <m/>
    <m/>
    <x v="1"/>
    <n v="196"/>
    <s v="Manuel Walther"/>
    <m/>
    <n v="2771"/>
  </r>
  <r>
    <x v="276"/>
    <x v="0"/>
    <x v="2"/>
    <s v="CLFF_1000$$$DE20538148"/>
    <s v="G000000443"/>
    <s v="G000000443"/>
    <s v="LFF (MDG-F)"/>
    <s v="DE20538148"/>
    <m/>
    <b v="1"/>
    <x v="0"/>
    <x v="3"/>
    <d v="2025-07-03T10:53:06"/>
    <m/>
    <m/>
    <x v="1"/>
    <n v="196"/>
    <s v="Manuel Walther"/>
    <m/>
    <n v="2772"/>
  </r>
  <r>
    <x v="276"/>
    <x v="0"/>
    <x v="2"/>
    <s v="CLFF_1000$$$DE20538151"/>
    <s v="G000000512"/>
    <s v="G000000512"/>
    <s v="LFF (MDG-F)"/>
    <s v="DE20538151"/>
    <m/>
    <b v="1"/>
    <x v="0"/>
    <x v="3"/>
    <d v="2025-07-03T10:53:06"/>
    <m/>
    <m/>
    <x v="1"/>
    <n v="196"/>
    <s v="Manuel Walther"/>
    <m/>
    <n v="2773"/>
  </r>
  <r>
    <x v="276"/>
    <x v="0"/>
    <x v="2"/>
    <s v="CLFF_1000$$$DE20538153"/>
    <s v="G000000512"/>
    <s v="G000000512"/>
    <s v="LFF (MDG-F)"/>
    <s v="DE20538153"/>
    <m/>
    <b v="1"/>
    <x v="0"/>
    <x v="3"/>
    <d v="2025-07-03T10:53:06"/>
    <m/>
    <m/>
    <x v="1"/>
    <n v="196"/>
    <s v="Manuel Walther"/>
    <m/>
    <n v="2774"/>
  </r>
  <r>
    <x v="276"/>
    <x v="0"/>
    <x v="2"/>
    <s v="CLFF_1000$$$DE20538160"/>
    <s v="G000000512"/>
    <s v="G000000512"/>
    <s v="LFF (MDG-F)"/>
    <s v="DE20538160"/>
    <m/>
    <b v="1"/>
    <x v="0"/>
    <x v="3"/>
    <d v="2025-07-03T10:53:06"/>
    <m/>
    <m/>
    <x v="1"/>
    <n v="196"/>
    <s v="Manuel Walther"/>
    <m/>
    <n v="2775"/>
  </r>
  <r>
    <x v="276"/>
    <x v="0"/>
    <x v="2"/>
    <s v="CLFF_1000$$$DE20538162"/>
    <s v="G000000512"/>
    <s v="G000000512"/>
    <s v="LFF (MDG-F)"/>
    <s v="DE20538162"/>
    <m/>
    <b v="1"/>
    <x v="0"/>
    <x v="3"/>
    <d v="2025-07-03T10:53:06"/>
    <m/>
    <m/>
    <x v="1"/>
    <n v="196"/>
    <s v="Manuel Walther"/>
    <m/>
    <n v="2776"/>
  </r>
  <r>
    <x v="276"/>
    <x v="0"/>
    <x v="2"/>
    <s v="CLFF_1000$$$DE20538163"/>
    <s v="G000000443"/>
    <s v="G000000443"/>
    <s v="LFF (MDG-F)"/>
    <s v="DE20538163"/>
    <m/>
    <b v="1"/>
    <x v="0"/>
    <x v="3"/>
    <d v="2025-07-03T10:53:06"/>
    <m/>
    <m/>
    <x v="1"/>
    <n v="196"/>
    <s v="Manuel Walther"/>
    <m/>
    <n v="2777"/>
  </r>
  <r>
    <x v="276"/>
    <x v="0"/>
    <x v="2"/>
    <s v="CLFF_1000$$$DE20538164"/>
    <s v="G000000512"/>
    <s v="G000000512"/>
    <s v="LFF (MDG-F)"/>
    <s v="DE20538164"/>
    <m/>
    <b v="1"/>
    <x v="0"/>
    <x v="3"/>
    <d v="2025-07-03T10:53:06"/>
    <m/>
    <m/>
    <x v="1"/>
    <n v="196"/>
    <s v="Manuel Walther"/>
    <m/>
    <n v="2778"/>
  </r>
  <r>
    <x v="276"/>
    <x v="0"/>
    <x v="2"/>
    <s v="CLFF_1000$$$DE20538166"/>
    <s v="G000000512"/>
    <s v="G000000512"/>
    <s v="LFF (MDG-F)"/>
    <s v="DE20538166"/>
    <m/>
    <b v="1"/>
    <x v="0"/>
    <x v="3"/>
    <d v="2025-07-03T10:53:06"/>
    <m/>
    <m/>
    <x v="1"/>
    <n v="196"/>
    <s v="Manuel Walther"/>
    <m/>
    <n v="2779"/>
  </r>
  <r>
    <x v="276"/>
    <x v="0"/>
    <x v="2"/>
    <s v="CLFF_1000$$$DE20538167"/>
    <s v="G000000417"/>
    <s v="G000000417"/>
    <s v="LFF (MDG-F)"/>
    <s v="DE20538167"/>
    <m/>
    <b v="1"/>
    <x v="0"/>
    <x v="3"/>
    <d v="2025-07-03T10:53:06"/>
    <m/>
    <m/>
    <x v="1"/>
    <n v="196"/>
    <s v="Manuel Walther"/>
    <m/>
    <n v="2780"/>
  </r>
  <r>
    <x v="276"/>
    <x v="0"/>
    <x v="2"/>
    <s v="CLFF_1000$$$DE20538168"/>
    <s v="G000000512"/>
    <s v="G000000512"/>
    <s v="LFF (MDG-F)"/>
    <s v="DE20538168"/>
    <m/>
    <b v="1"/>
    <x v="0"/>
    <x v="3"/>
    <d v="2025-07-03T10:53:06"/>
    <m/>
    <m/>
    <x v="1"/>
    <n v="196"/>
    <s v="Manuel Walther"/>
    <m/>
    <n v="2781"/>
  </r>
  <r>
    <x v="276"/>
    <x v="0"/>
    <x v="2"/>
    <s v="CLFF_1000$$$DE20538171"/>
    <s v="G000000512"/>
    <s v="G000000512"/>
    <s v="LFF (MDG-F)"/>
    <s v="DE20538171"/>
    <m/>
    <b v="1"/>
    <x v="0"/>
    <x v="3"/>
    <d v="2025-07-03T10:53:06"/>
    <m/>
    <m/>
    <x v="1"/>
    <n v="196"/>
    <s v="Manuel Walther"/>
    <m/>
    <n v="2782"/>
  </r>
  <r>
    <x v="276"/>
    <x v="0"/>
    <x v="2"/>
    <s v="CLFF_1000$$$DE20538175"/>
    <s v="G000000468"/>
    <s v="G000000468"/>
    <s v="LFF (MDG-F)"/>
    <s v="DE20538175"/>
    <m/>
    <b v="1"/>
    <x v="0"/>
    <x v="3"/>
    <d v="2025-07-03T10:53:06"/>
    <m/>
    <m/>
    <x v="1"/>
    <n v="196"/>
    <s v="Manuel Walther"/>
    <m/>
    <n v="2783"/>
  </r>
  <r>
    <x v="276"/>
    <x v="0"/>
    <x v="2"/>
    <s v="CLFF_1000$$$DE20538176"/>
    <s v="G000000512"/>
    <s v="G000000512"/>
    <s v="LFF (MDG-F)"/>
    <s v="DE20538176"/>
    <m/>
    <b v="1"/>
    <x v="0"/>
    <x v="3"/>
    <d v="2025-07-03T10:53:06"/>
    <m/>
    <m/>
    <x v="1"/>
    <n v="196"/>
    <s v="Manuel Walther"/>
    <m/>
    <n v="2784"/>
  </r>
  <r>
    <x v="276"/>
    <x v="0"/>
    <x v="2"/>
    <s v="CLFF_1000$$$DE20538177"/>
    <s v="G000000512"/>
    <s v="G000000512"/>
    <s v="LFF (MDG-F)"/>
    <s v="DE20538177"/>
    <m/>
    <b v="1"/>
    <x v="0"/>
    <x v="3"/>
    <d v="2025-07-03T10:53:06"/>
    <m/>
    <m/>
    <x v="1"/>
    <n v="196"/>
    <s v="Manuel Walther"/>
    <m/>
    <n v="2785"/>
  </r>
  <r>
    <x v="276"/>
    <x v="0"/>
    <x v="2"/>
    <s v="CLFF_1000$$$DE20538184"/>
    <s v="G000000512"/>
    <s v="G000000512"/>
    <s v="LFF (MDG-F)"/>
    <s v="DE20538184"/>
    <m/>
    <b v="1"/>
    <x v="0"/>
    <x v="3"/>
    <d v="2025-07-03T10:53:06"/>
    <m/>
    <m/>
    <x v="1"/>
    <n v="196"/>
    <s v="Manuel Walther"/>
    <m/>
    <n v="2786"/>
  </r>
  <r>
    <x v="276"/>
    <x v="0"/>
    <x v="2"/>
    <s v="CLFF_1000$$$DE20538185"/>
    <s v="G000000467"/>
    <s v="G000000467"/>
    <s v="LFF (MDG-F)"/>
    <s v="DE20538185"/>
    <m/>
    <b v="1"/>
    <x v="0"/>
    <x v="3"/>
    <d v="2025-07-03T10:53:06"/>
    <m/>
    <m/>
    <x v="1"/>
    <n v="196"/>
    <s v="Manuel Walther"/>
    <m/>
    <n v="2787"/>
  </r>
  <r>
    <x v="276"/>
    <x v="0"/>
    <x v="2"/>
    <s v="CLFF_1000$$$DE20538186"/>
    <s v="G000000467"/>
    <s v="G000000467"/>
    <s v="LFF (MDG-F)"/>
    <s v="DE20538186"/>
    <m/>
    <b v="1"/>
    <x v="0"/>
    <x v="3"/>
    <d v="2025-07-03T10:53:06"/>
    <m/>
    <m/>
    <x v="1"/>
    <n v="196"/>
    <s v="Manuel Walther"/>
    <m/>
    <n v="2788"/>
  </r>
  <r>
    <x v="276"/>
    <x v="0"/>
    <x v="2"/>
    <s v="CLFF_1000$$$DE20538193"/>
    <s v="G000000443"/>
    <s v="G000000443"/>
    <s v="LFF (MDG-F)"/>
    <s v="DE20538193"/>
    <m/>
    <b v="1"/>
    <x v="0"/>
    <x v="3"/>
    <d v="2025-07-03T10:53:06"/>
    <m/>
    <m/>
    <x v="1"/>
    <n v="196"/>
    <s v="Manuel Walther"/>
    <m/>
    <n v="2789"/>
  </r>
  <r>
    <x v="276"/>
    <x v="0"/>
    <x v="2"/>
    <s v="CLFF_1000$$$DE20538194"/>
    <s v="G000000443"/>
    <s v="G000000443"/>
    <s v="LFF (MDG-F)"/>
    <s v="DE20538194"/>
    <m/>
    <b v="1"/>
    <x v="0"/>
    <x v="3"/>
    <d v="2025-07-03T10:53:06"/>
    <m/>
    <m/>
    <x v="1"/>
    <n v="196"/>
    <s v="Manuel Walther"/>
    <m/>
    <n v="2790"/>
  </r>
  <r>
    <x v="276"/>
    <x v="0"/>
    <x v="2"/>
    <s v="CLFF_1000$$$DE20538195"/>
    <s v="G000000879"/>
    <s v="G000000879"/>
    <s v="LFF (MDG-F)"/>
    <s v="DE20538195"/>
    <m/>
    <b v="1"/>
    <x v="0"/>
    <x v="3"/>
    <d v="2025-07-03T10:53:06"/>
    <m/>
    <m/>
    <x v="1"/>
    <n v="196"/>
    <s v="Manuel Walther"/>
    <m/>
    <n v="2791"/>
  </r>
  <r>
    <x v="276"/>
    <x v="0"/>
    <x v="2"/>
    <s v="CLFF_1000$$$DE20538197"/>
    <s v="G000000512"/>
    <s v="G000000512"/>
    <s v="LFF (MDG-F)"/>
    <s v="DE20538197"/>
    <m/>
    <b v="1"/>
    <x v="0"/>
    <x v="3"/>
    <d v="2025-07-03T10:53:06"/>
    <m/>
    <m/>
    <x v="1"/>
    <n v="196"/>
    <s v="Manuel Walther"/>
    <m/>
    <n v="2792"/>
  </r>
  <r>
    <x v="276"/>
    <x v="0"/>
    <x v="2"/>
    <s v="CLFF_1000$$$DE20538712"/>
    <s v="G000000512"/>
    <s v="G000000512"/>
    <s v="LFF (MDG-F)"/>
    <s v="DE20538712"/>
    <m/>
    <b v="1"/>
    <x v="0"/>
    <x v="3"/>
    <d v="2025-07-03T10:53:06"/>
    <m/>
    <m/>
    <x v="1"/>
    <n v="196"/>
    <s v="Manuel Walther"/>
    <m/>
    <n v="2793"/>
  </r>
  <r>
    <x v="276"/>
    <x v="0"/>
    <x v="2"/>
    <s v="CLFF_1000$$$DE20538713"/>
    <s v="G000000468"/>
    <s v="G000000468"/>
    <s v="LFF (MDG-F)"/>
    <s v="DE20538713"/>
    <m/>
    <b v="1"/>
    <x v="0"/>
    <x v="3"/>
    <d v="2025-07-03T10:53:06"/>
    <m/>
    <m/>
    <x v="1"/>
    <n v="196"/>
    <s v="Manuel Walther"/>
    <m/>
    <n v="2794"/>
  </r>
  <r>
    <x v="276"/>
    <x v="0"/>
    <x v="2"/>
    <s v="CLFF_1000$$$DE20538714"/>
    <s v="G000000468"/>
    <s v="G000000468"/>
    <s v="LFF (MDG-F)"/>
    <s v="DE20538714"/>
    <m/>
    <b v="1"/>
    <x v="0"/>
    <x v="3"/>
    <d v="2025-07-03T10:53:06"/>
    <m/>
    <m/>
    <x v="1"/>
    <n v="196"/>
    <s v="Manuel Walther"/>
    <m/>
    <n v="2795"/>
  </r>
  <r>
    <x v="276"/>
    <x v="0"/>
    <x v="2"/>
    <s v="CLFF_1000$$$DE20538715"/>
    <s v="G000000468"/>
    <s v="G000000468"/>
    <s v="LFF (MDG-F)"/>
    <s v="DE20538715"/>
    <m/>
    <b v="1"/>
    <x v="0"/>
    <x v="3"/>
    <d v="2025-07-03T10:53:06"/>
    <m/>
    <m/>
    <x v="1"/>
    <n v="196"/>
    <s v="Manuel Walther"/>
    <m/>
    <n v="2796"/>
  </r>
  <r>
    <x v="276"/>
    <x v="0"/>
    <x v="2"/>
    <s v="CLFF_1000$$$DE20538716"/>
    <s v="G000000468"/>
    <s v="G000000468"/>
    <s v="LFF (MDG-F)"/>
    <s v="DE20538716"/>
    <m/>
    <b v="1"/>
    <x v="0"/>
    <x v="3"/>
    <d v="2025-07-03T10:53:06"/>
    <m/>
    <m/>
    <x v="1"/>
    <n v="196"/>
    <s v="Manuel Walther"/>
    <m/>
    <n v="2797"/>
  </r>
  <r>
    <x v="276"/>
    <x v="0"/>
    <x v="2"/>
    <s v="CLFF_1000$$$DE20538717"/>
    <s v="G000000512"/>
    <s v="G000000512"/>
    <s v="LFF (MDG-F)"/>
    <s v="DE20538717"/>
    <m/>
    <b v="1"/>
    <x v="0"/>
    <x v="3"/>
    <d v="2025-07-03T10:53:06"/>
    <m/>
    <m/>
    <x v="1"/>
    <n v="196"/>
    <s v="Manuel Walther"/>
    <m/>
    <n v="2798"/>
  </r>
  <r>
    <x v="276"/>
    <x v="0"/>
    <x v="2"/>
    <s v="CLFF_1000$$$DE20538887"/>
    <s v="G000000512"/>
    <s v="G000000512"/>
    <s v="LFF (MDG-F)"/>
    <s v="DE20538887"/>
    <m/>
    <b v="1"/>
    <x v="0"/>
    <x v="3"/>
    <d v="2025-07-03T10:53:06"/>
    <m/>
    <m/>
    <x v="1"/>
    <n v="196"/>
    <s v="Manuel Walther"/>
    <m/>
    <n v="2799"/>
  </r>
  <r>
    <x v="276"/>
    <x v="0"/>
    <x v="2"/>
    <s v="CLFF_1000$$$DE20538920"/>
    <s v="G000000512"/>
    <s v="G000000512"/>
    <s v="LFF (MDG-F)"/>
    <s v="DE20538920"/>
    <m/>
    <b v="1"/>
    <x v="0"/>
    <x v="3"/>
    <d v="2025-07-03T10:53:06"/>
    <m/>
    <m/>
    <x v="1"/>
    <n v="196"/>
    <s v="Manuel Walther"/>
    <m/>
    <n v="2800"/>
  </r>
  <r>
    <x v="276"/>
    <x v="0"/>
    <x v="2"/>
    <s v="CLFF_1000$$$DE20538921"/>
    <s v="G000000512"/>
    <s v="G000000512"/>
    <s v="LFF (MDG-F)"/>
    <s v="DE20538921"/>
    <m/>
    <b v="1"/>
    <x v="0"/>
    <x v="3"/>
    <d v="2025-07-03T10:53:06"/>
    <m/>
    <m/>
    <x v="1"/>
    <n v="196"/>
    <s v="Manuel Walther"/>
    <m/>
    <n v="2801"/>
  </r>
  <r>
    <x v="276"/>
    <x v="0"/>
    <x v="2"/>
    <s v="CLFF_1000$$$DE20538978"/>
    <s v="G000000467"/>
    <s v="G000000467"/>
    <s v="LFF (MDG-F)"/>
    <s v="DE20538978"/>
    <m/>
    <b v="1"/>
    <x v="0"/>
    <x v="3"/>
    <d v="2025-07-03T10:53:06"/>
    <m/>
    <m/>
    <x v="1"/>
    <n v="196"/>
    <s v="Manuel Walther"/>
    <m/>
    <n v="2802"/>
  </r>
  <r>
    <x v="276"/>
    <x v="0"/>
    <x v="2"/>
    <s v="CLFF_1000$$$DE20539001"/>
    <s v="G000000443"/>
    <s v="G000000443"/>
    <s v="LFF (MDG-F)"/>
    <s v="DE20539001"/>
    <m/>
    <b v="1"/>
    <x v="0"/>
    <x v="3"/>
    <d v="2025-07-03T10:53:06"/>
    <m/>
    <m/>
    <x v="1"/>
    <n v="196"/>
    <s v="Manuel Walther"/>
    <m/>
    <n v="2803"/>
  </r>
  <r>
    <x v="276"/>
    <x v="0"/>
    <x v="2"/>
    <s v="CLFF_1000$$$DE20539002"/>
    <s v="G000000443"/>
    <s v="G000000443"/>
    <s v="LFF (MDG-F)"/>
    <s v="DE20539002"/>
    <m/>
    <b v="1"/>
    <x v="0"/>
    <x v="3"/>
    <d v="2025-07-03T10:53:06"/>
    <m/>
    <m/>
    <x v="1"/>
    <n v="196"/>
    <s v="Manuel Walther"/>
    <m/>
    <n v="2804"/>
  </r>
  <r>
    <x v="276"/>
    <x v="0"/>
    <x v="2"/>
    <s v="CLFF_1000$$$DE20539004"/>
    <s v="G000000443"/>
    <s v="G000000443"/>
    <s v="LFF (MDG-F)"/>
    <s v="DE20539004"/>
    <m/>
    <b v="1"/>
    <x v="0"/>
    <x v="3"/>
    <d v="2025-07-03T10:53:06"/>
    <m/>
    <m/>
    <x v="1"/>
    <n v="196"/>
    <s v="Manuel Walther"/>
    <m/>
    <n v="2805"/>
  </r>
  <r>
    <x v="276"/>
    <x v="0"/>
    <x v="2"/>
    <s v="CLFF_1000$$$DE20567500"/>
    <s v="G000000443"/>
    <s v="G000000443"/>
    <s v="LFF (MDG-F)"/>
    <s v="DE20567500"/>
    <m/>
    <b v="1"/>
    <x v="0"/>
    <x v="3"/>
    <d v="2025-07-03T10:53:06"/>
    <m/>
    <m/>
    <x v="1"/>
    <n v="196"/>
    <s v="Manuel Walther"/>
    <m/>
    <n v="2806"/>
  </r>
  <r>
    <x v="276"/>
    <x v="0"/>
    <x v="2"/>
    <s v="CLFF_1000$$$DE20569401"/>
    <s v="G000000512"/>
    <s v="G000000512"/>
    <s v="LFF (MDG-F)"/>
    <s v="DE20569401"/>
    <m/>
    <b v="1"/>
    <x v="0"/>
    <x v="3"/>
    <d v="2025-07-03T10:53:06"/>
    <m/>
    <m/>
    <x v="1"/>
    <n v="196"/>
    <s v="Manuel Walther"/>
    <m/>
    <n v="2807"/>
  </r>
  <r>
    <x v="276"/>
    <x v="0"/>
    <x v="2"/>
    <s v="CLFF_1000$$$DE20538145"/>
    <s v="G000000417"/>
    <s v="G000000417"/>
    <s v="LFF (MDG-F)"/>
    <s v="DE20538145"/>
    <m/>
    <b v="1"/>
    <x v="0"/>
    <x v="3"/>
    <d v="2025-07-03T10:53:06"/>
    <m/>
    <m/>
    <x v="1"/>
    <n v="196"/>
    <s v="Manuel Walther"/>
    <m/>
    <n v="2808"/>
  </r>
  <r>
    <x v="276"/>
    <x v="0"/>
    <x v="2"/>
    <s v="CLFF_1000$$$DE20538190"/>
    <s v="G000000417"/>
    <s v="G000000417"/>
    <s v="LFF (MDG-F)"/>
    <s v="DE20538190"/>
    <m/>
    <b v="1"/>
    <x v="0"/>
    <x v="3"/>
    <d v="2025-07-03T10:53:06"/>
    <m/>
    <m/>
    <x v="1"/>
    <n v="196"/>
    <s v="Manuel Walther"/>
    <m/>
    <n v="2809"/>
  </r>
  <r>
    <x v="276"/>
    <x v="0"/>
    <x v="2"/>
    <s v="CLFF_1000$$$DE20539003"/>
    <s v="G000000443"/>
    <s v="G000000443"/>
    <s v="LFF (MDG-F)"/>
    <s v="DE20539003"/>
    <m/>
    <b v="1"/>
    <x v="0"/>
    <x v="3"/>
    <d v="2025-07-03T10:53:06"/>
    <m/>
    <m/>
    <x v="1"/>
    <n v="196"/>
    <s v="Manuel Walther"/>
    <m/>
    <n v="2810"/>
  </r>
  <r>
    <x v="276"/>
    <x v="0"/>
    <x v="2"/>
    <s v="CLFF_1000$$$DE20567400"/>
    <s v="G000000872"/>
    <s v="G000000872"/>
    <s v="LFF (MDG-F)"/>
    <s v="DE20567400"/>
    <m/>
    <b v="1"/>
    <x v="0"/>
    <x v="3"/>
    <d v="2025-07-03T10:53:06"/>
    <m/>
    <m/>
    <x v="1"/>
    <n v="196"/>
    <s v="Manuel Walther"/>
    <m/>
    <n v="2811"/>
  </r>
  <r>
    <x v="277"/>
    <x v="0"/>
    <x v="2"/>
    <s v="CLFF_1000$$$DE50OF0154"/>
    <s v="H000004394"/>
    <s v="H000004394"/>
    <s v="LFF (MDG-F)"/>
    <s v="DE50OF0154"/>
    <m/>
    <b v="1"/>
    <x v="1"/>
    <x v="3"/>
    <d v="2025-07-03T13:56:08"/>
    <m/>
    <m/>
    <x v="1"/>
    <n v="196"/>
    <s v="Henry Ifurung Jr."/>
    <m/>
    <n v="2812"/>
  </r>
  <r>
    <x v="277"/>
    <x v="0"/>
    <x v="2"/>
    <s v="CLFF_1000$$$DE10624416"/>
    <s v="H000004394"/>
    <s v="H000004394"/>
    <s v="LFF (MDG-F)"/>
    <s v="DE10624416"/>
    <m/>
    <b v="1"/>
    <x v="1"/>
    <x v="3"/>
    <d v="2025-07-03T13:56:08"/>
    <m/>
    <m/>
    <x v="1"/>
    <n v="196"/>
    <s v="Henry Ifurung Jr."/>
    <m/>
    <n v="2813"/>
  </r>
  <r>
    <x v="277"/>
    <x v="0"/>
    <x v="2"/>
    <s v="CLFF_1000$$$CH65GCA008"/>
    <s v="H000004394"/>
    <s v="H000004394"/>
    <s v="LFF (MDG-F)"/>
    <s v="CH65GCA008"/>
    <m/>
    <b v="1"/>
    <x v="1"/>
    <x v="3"/>
    <d v="2025-07-03T13:56:08"/>
    <m/>
    <m/>
    <x v="1"/>
    <n v="196"/>
    <s v="Henry Ifurung Jr."/>
    <m/>
    <n v="2814"/>
  </r>
  <r>
    <x v="277"/>
    <x v="0"/>
    <x v="2"/>
    <s v="CLFF_1000$$$CH65GCA010"/>
    <s v="H000004394"/>
    <s v="H000004394"/>
    <s v="LFF (MDG-F)"/>
    <s v="CH65GCA010"/>
    <m/>
    <b v="1"/>
    <x v="1"/>
    <x v="3"/>
    <d v="2025-07-03T13:56:08"/>
    <m/>
    <m/>
    <x v="1"/>
    <n v="196"/>
    <s v="Henry Ifurung Jr."/>
    <m/>
    <n v="2815"/>
  </r>
  <r>
    <x v="277"/>
    <x v="0"/>
    <x v="2"/>
    <s v="CLFF_1000$$$CH65GCA001"/>
    <s v="H000004394"/>
    <s v="H000004394"/>
    <s v="LFF (MDG-F)"/>
    <s v="CH65GCA001"/>
    <m/>
    <b v="1"/>
    <x v="1"/>
    <x v="3"/>
    <d v="2025-07-03T13:56:08"/>
    <m/>
    <m/>
    <x v="1"/>
    <n v="196"/>
    <s v="Henry Ifurung Jr."/>
    <m/>
    <n v="2816"/>
  </r>
  <r>
    <x v="277"/>
    <x v="0"/>
    <x v="2"/>
    <s v="CLFF_1000$$$DE50OF6808"/>
    <s v="H000004394"/>
    <s v="H000004394"/>
    <s v="LFF (MDG-F)"/>
    <s v="DE50OF6808"/>
    <m/>
    <b v="1"/>
    <x v="1"/>
    <x v="3"/>
    <d v="2025-07-03T13:56:08"/>
    <m/>
    <m/>
    <x v="1"/>
    <n v="196"/>
    <s v="Henry Ifurung Jr."/>
    <m/>
    <n v="2817"/>
  </r>
  <r>
    <x v="277"/>
    <x v="0"/>
    <x v="2"/>
    <s v="CTEMPEU_1000FR40699007"/>
    <s v="H000004394"/>
    <s v="H000004394"/>
    <s v="Non-LFF"/>
    <s v=""/>
    <m/>
    <b v="1"/>
    <x v="1"/>
    <x v="3"/>
    <d v="2025-07-03T13:56:08"/>
    <m/>
    <m/>
    <x v="1"/>
    <n v="196"/>
    <s v="Henry Ifurung Jr."/>
    <m/>
    <n v="2818"/>
  </r>
  <r>
    <x v="277"/>
    <x v="0"/>
    <x v="2"/>
    <s v="CTEMPNA_1000US30136400"/>
    <s v="H000004394"/>
    <s v="H000004394"/>
    <s v="Non-LFF"/>
    <s v=""/>
    <m/>
    <b v="1"/>
    <x v="1"/>
    <x v="3"/>
    <d v="2025-07-03T13:56:08"/>
    <m/>
    <m/>
    <x v="1"/>
    <n v="196"/>
    <s v="Henry Ifurung Jr."/>
    <m/>
    <n v="2819"/>
  </r>
  <r>
    <x v="278"/>
    <x v="0"/>
    <x v="2"/>
    <s v="CLFF_1000$$$AT50L93100"/>
    <s v="G000001227"/>
    <s v="G000001227"/>
    <s v="LFF (MDG-F)"/>
    <s v="AT50L93100"/>
    <m/>
    <b v="1"/>
    <x v="0"/>
    <x v="3"/>
    <d v="2025-07-03T15:06:51"/>
    <m/>
    <m/>
    <x v="1"/>
    <n v="196"/>
    <s v="Jojeff Tagnong"/>
    <m/>
    <n v="2820"/>
  </r>
  <r>
    <x v="278"/>
    <x v="0"/>
    <x v="2"/>
    <s v="CLFF_1000$$$DK50L93100"/>
    <s v="G000001227"/>
    <s v="G000001227"/>
    <s v="LFF (MDG-F)"/>
    <s v="DK50L93100"/>
    <m/>
    <b v="1"/>
    <x v="0"/>
    <x v="3"/>
    <d v="2025-07-03T15:06:51"/>
    <m/>
    <m/>
    <x v="1"/>
    <n v="196"/>
    <s v="Jojeff Tagnong"/>
    <m/>
    <n v="2821"/>
  </r>
  <r>
    <x v="278"/>
    <x v="0"/>
    <x v="2"/>
    <s v="CLFF_1000$$$FI50L93100"/>
    <s v="G000001227"/>
    <s v="G000001227"/>
    <s v="LFF (MDG-F)"/>
    <s v="FI50L93100"/>
    <m/>
    <b v="1"/>
    <x v="0"/>
    <x v="3"/>
    <d v="2025-07-03T15:06:51"/>
    <m/>
    <m/>
    <x v="1"/>
    <n v="196"/>
    <s v="Jojeff Tagnong"/>
    <m/>
    <n v="2822"/>
  </r>
  <r>
    <x v="278"/>
    <x v="0"/>
    <x v="2"/>
    <s v="CLFF_1000$$$KR02GHR119"/>
    <s v="G000000119"/>
    <s v="G000000119"/>
    <s v="LFF (MDG-F)"/>
    <s v="KR02GHR119"/>
    <m/>
    <b v="1"/>
    <x v="0"/>
    <x v="3"/>
    <d v="2025-07-03T15:06:51"/>
    <m/>
    <m/>
    <x v="1"/>
    <n v="196"/>
    <s v="Jojeff Tagnong"/>
    <m/>
    <n v="2823"/>
  </r>
  <r>
    <x v="278"/>
    <x v="0"/>
    <x v="2"/>
    <s v="CLFF_1000$$$MA50GHR018"/>
    <s v="G000001227"/>
    <s v="G000001227"/>
    <s v="LFF (MDG-F)"/>
    <s v="MA50GHR018"/>
    <m/>
    <b v="1"/>
    <x v="0"/>
    <x v="3"/>
    <d v="2025-07-03T15:06:51"/>
    <m/>
    <m/>
    <x v="1"/>
    <n v="196"/>
    <s v="Jojeff Tagnong"/>
    <m/>
    <n v="2824"/>
  </r>
  <r>
    <x v="278"/>
    <x v="0"/>
    <x v="2"/>
    <s v="CLFF_1000$$$NO50L93100"/>
    <s v="G000001227"/>
    <s v="G000001227"/>
    <s v="LFF (MDG-F)"/>
    <s v="NO50L93100"/>
    <m/>
    <b v="1"/>
    <x v="0"/>
    <x v="3"/>
    <d v="2025-07-03T15:06:51"/>
    <m/>
    <m/>
    <x v="1"/>
    <n v="196"/>
    <s v="Jojeff Tagnong"/>
    <m/>
    <n v="2825"/>
  </r>
  <r>
    <x v="278"/>
    <x v="0"/>
    <x v="2"/>
    <s v="CLFF_1000$$$SE50L93100"/>
    <s v="G000001227"/>
    <s v="G000001227"/>
    <s v="LFF (MDG-F)"/>
    <s v="SE50L93100"/>
    <m/>
    <b v="1"/>
    <x v="0"/>
    <x v="3"/>
    <d v="2025-07-03T15:06:51"/>
    <m/>
    <m/>
    <x v="1"/>
    <n v="196"/>
    <s v="Jojeff Tagnong"/>
    <m/>
    <n v="2826"/>
  </r>
  <r>
    <x v="278"/>
    <x v="0"/>
    <x v="2"/>
    <s v="CLFF_1000$$$TN50GHR018"/>
    <s v="G000001227"/>
    <s v="G000001227"/>
    <s v="LFF (MDG-F)"/>
    <s v="TN50GHR018"/>
    <m/>
    <b v="1"/>
    <x v="0"/>
    <x v="3"/>
    <d v="2025-07-03T15:06:51"/>
    <m/>
    <m/>
    <x v="1"/>
    <n v="196"/>
    <s v="Jojeff Tagnong"/>
    <m/>
    <n v="2827"/>
  </r>
  <r>
    <x v="278"/>
    <x v="0"/>
    <x v="2"/>
    <s v="CLFF_1000$$$TN50GHR019"/>
    <s v="G000001227"/>
    <s v="G000001227"/>
    <s v="LFF (MDG-F)"/>
    <s v="TN50GHR019"/>
    <m/>
    <b v="1"/>
    <x v="0"/>
    <x v="3"/>
    <d v="2025-07-03T15:06:51"/>
    <m/>
    <m/>
    <x v="1"/>
    <n v="196"/>
    <s v="Jojeff Tagnong"/>
    <m/>
    <n v="2828"/>
  </r>
  <r>
    <x v="278"/>
    <x v="0"/>
    <x v="2"/>
    <s v="CLFF_1000$$$TN60GHR018"/>
    <s v="G000001227"/>
    <s v="G000001227"/>
    <s v="LFF (MDG-F)"/>
    <s v="TN60GHR018"/>
    <m/>
    <b v="1"/>
    <x v="0"/>
    <x v="3"/>
    <d v="2025-07-03T15:06:51"/>
    <m/>
    <m/>
    <x v="1"/>
    <n v="196"/>
    <s v="Jojeff Tagnong"/>
    <m/>
    <n v="2829"/>
  </r>
  <r>
    <x v="278"/>
    <x v="0"/>
    <x v="2"/>
    <s v="CLFF_KR00$$$KR03GHR119"/>
    <s v="G000000119"/>
    <s v="G000000119"/>
    <s v="LFF (MDG-F)"/>
    <s v="KR03GHR119"/>
    <m/>
    <b v="1"/>
    <x v="0"/>
    <x v="3"/>
    <d v="2025-07-03T15:06:51"/>
    <m/>
    <m/>
    <x v="1"/>
    <n v="196"/>
    <s v="Jojeff Tagnong"/>
    <m/>
    <n v="2830"/>
  </r>
  <r>
    <x v="278"/>
    <x v="0"/>
    <x v="2"/>
    <s v="CORAERP_MMOR1945.9153"/>
    <s v="G000001227"/>
    <s v="G000001227"/>
    <s v="Non-LFF"/>
    <s v=""/>
    <m/>
    <b v="1"/>
    <x v="0"/>
    <x v="3"/>
    <d v="2025-07-03T15:06:51"/>
    <m/>
    <m/>
    <x v="1"/>
    <n v="196"/>
    <s v="Jojeff Tagnong"/>
    <m/>
    <n v="2831"/>
  </r>
  <r>
    <x v="279"/>
    <x v="0"/>
    <x v="2"/>
    <s v="CLFF_7210$$$2068TAUA01"/>
    <s v="L000013447"/>
    <s v="L000013447"/>
    <s v="LFF (MDG-F)"/>
    <s v="2068TAUA01"/>
    <m/>
    <b v="1"/>
    <x v="3"/>
    <x v="3"/>
    <d v="2025-07-03T21:50:37"/>
    <m/>
    <m/>
    <x v="1"/>
    <n v="196"/>
    <s v="Roselle Delos Angeles"/>
    <m/>
    <n v="2832"/>
  </r>
  <r>
    <x v="279"/>
    <x v="0"/>
    <x v="2"/>
    <s v="FLFF_7210$$$2068TAUA01_IO"/>
    <s v="L000013447"/>
    <s v="L000013447"/>
    <s v="LFF (MDG-F)"/>
    <s v="2068TAUA01"/>
    <m/>
    <b v="1"/>
    <x v="3"/>
    <x v="3"/>
    <d v="2025-07-03T21:50:37"/>
    <m/>
    <m/>
    <x v="1"/>
    <n v="196"/>
    <s v="Roselle Delos Angeles"/>
    <m/>
    <n v="2833"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94"/>
    <s v="Jay-R Lizardo"/>
    <m/>
    <n v="2834"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94"/>
    <s v="Ruby Grace Garcia"/>
    <m/>
    <n v="2835"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94"/>
    <s v="Ruby Grace Garcia"/>
    <m/>
    <n v="2836"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94"/>
    <s v="Ruby Grace Garcia"/>
    <m/>
    <n v="2837"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94"/>
    <s v="Ruby Grace Garcia"/>
    <m/>
    <n v="2838"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94"/>
    <s v="Ruby Grace Garcia"/>
    <m/>
    <n v="2839"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94"/>
    <s v="Ruby Grace Garcia"/>
    <m/>
    <n v="2840"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94"/>
    <s v="Ruby Grace Garcia"/>
    <m/>
    <n v="2841"/>
  </r>
  <r>
    <x v="282"/>
    <x v="0"/>
    <x v="2"/>
    <s v="CLFF_7210$$$1937TMCZ80"/>
    <s v="L000010287"/>
    <s v="L000010287"/>
    <s v="LFF (MDG-F)"/>
    <s v="1937TMCZ80"/>
    <m/>
    <b v="1"/>
    <x v="2"/>
    <x v="3"/>
    <d v="2025-07-07T21:50:37"/>
    <m/>
    <m/>
    <x v="1"/>
    <n v="194"/>
    <s v="Ruby Grace Garcia"/>
    <m/>
    <n v="2842"/>
  </r>
  <r>
    <x v="283"/>
    <x v="0"/>
    <x v="2"/>
    <s v="CNOW_7210$$$0000058275"/>
    <s v="G000000635"/>
    <s v="G000000635"/>
    <s v="Non-LFF"/>
    <s v=""/>
    <m/>
    <b v="1"/>
    <x v="0"/>
    <x v="3"/>
    <d v="2025-07-07T21:50:37"/>
    <m/>
    <m/>
    <x v="1"/>
    <n v="194"/>
    <s v="Jojeff Tagnong"/>
    <m/>
    <n v="2843"/>
  </r>
  <r>
    <x v="284"/>
    <x v="0"/>
    <x v="2"/>
    <s v="CPRJ-9820250001"/>
    <s v="L000011470"/>
    <s v="L000011470"/>
    <s v="Non-LFF"/>
    <s v=""/>
    <m/>
    <b v="1"/>
    <x v="2"/>
    <x v="3"/>
    <d v="2025-07-08T21:50:37"/>
    <m/>
    <m/>
    <x v="1"/>
    <n v="193"/>
    <s v="Ruby Grace Garcia"/>
    <m/>
    <n v="2844"/>
  </r>
  <r>
    <x v="284"/>
    <x v="0"/>
    <x v="2"/>
    <s v="CPRJ-9820250002"/>
    <s v="L000011470"/>
    <s v="L000011470"/>
    <s v="Non-LFF"/>
    <s v=""/>
    <m/>
    <b v="1"/>
    <x v="2"/>
    <x v="3"/>
    <d v="2025-07-08T21:50:37"/>
    <m/>
    <m/>
    <x v="1"/>
    <n v="193"/>
    <s v="Ruby Grace Garcia"/>
    <m/>
    <n v="2845"/>
  </r>
  <r>
    <x v="284"/>
    <x v="0"/>
    <x v="2"/>
    <s v="CPRJ-9820250004"/>
    <s v="L000011470"/>
    <s v="L000011470"/>
    <s v="Non-LFF"/>
    <s v=""/>
    <m/>
    <b v="1"/>
    <x v="2"/>
    <x v="3"/>
    <d v="2025-07-08T21:50:37"/>
    <m/>
    <m/>
    <x v="1"/>
    <n v="193"/>
    <s v="Ruby Grace Garcia"/>
    <m/>
    <n v="2846"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92"/>
    <s v="Anna Wojciechowska-Pacyna"/>
    <m/>
    <n v="2847"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92"/>
    <s v="Thomas Mervoyer"/>
    <m/>
    <n v="2848"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92"/>
    <s v="Thomas Mervoyer"/>
    <m/>
    <n v="2849"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92"/>
    <s v="Thomas Mervoyer"/>
    <m/>
    <n v="2850"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92"/>
    <s v="Nadine Anic"/>
    <m/>
    <n v="2851"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92"/>
    <s v="Nadine Anic"/>
    <m/>
    <n v="2852"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91"/>
    <s v="Henry Ifurung Jr."/>
    <m/>
    <n v="2853"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91"/>
    <s v="Thomas Mervoyer"/>
    <m/>
    <n v="2854"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89"/>
    <s v="Henry Ifurung Jr."/>
    <m/>
    <n v="2855"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88"/>
    <s v="Henry Ifurung Jr."/>
    <m/>
    <n v="2856"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88"/>
    <s v="Roselle Delos Angeles"/>
    <m/>
    <n v="2857"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88"/>
    <s v="Roselle Delos Angeles"/>
    <m/>
    <n v="2858"/>
  </r>
  <r>
    <x v="293"/>
    <x v="0"/>
    <x v="2"/>
    <s v="CLFF_1000$$$DE10674300"/>
    <s v="L000011388"/>
    <s v="L000011388"/>
    <s v="LFF (MDG-F)"/>
    <s v="DE10674300"/>
    <m/>
    <b v="1"/>
    <x v="0"/>
    <x v="3"/>
    <d v="2025-07-16T21:50:37"/>
    <m/>
    <m/>
    <x v="1"/>
    <n v="187"/>
    <s v="Diana William"/>
    <m/>
    <n v="2859"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87"/>
    <s v="Diana William"/>
    <m/>
    <n v="2860"/>
  </r>
  <r>
    <x v="295"/>
    <x v="0"/>
    <x v="2"/>
    <s v="CLFF_7210$$$2102TPSZ93"/>
    <s v="L000013788"/>
    <s v="L000013788"/>
    <s v="LFF (MDG-F)"/>
    <s v="2102TPSZ93"/>
    <m/>
    <b v="1"/>
    <x v="2"/>
    <x v="3"/>
    <d v="2025-07-16T21:50:37"/>
    <m/>
    <m/>
    <x v="1"/>
    <n v="187"/>
    <s v="Ruby Grace Garcia"/>
    <m/>
    <n v="2861"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  <n v="2862"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85"/>
    <s v="Jojeff Tagnong"/>
    <m/>
    <n v="2863"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85"/>
    <s v="Jojeff Tagnong"/>
    <m/>
    <n v="2864"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85"/>
    <s v="Jojeff Tagnong"/>
    <m/>
    <n v="2865"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85"/>
    <s v="Jojeff Tagnong"/>
    <m/>
    <n v="2866"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85"/>
    <s v="Erjo Miguel Tagle"/>
    <m/>
    <n v="2867"/>
  </r>
  <r>
    <x v="299"/>
    <x v="0"/>
    <x v="2"/>
    <s v="ITEMPLA_001520001102"/>
    <s v="G000000634"/>
    <s v="G000000634"/>
    <s v="Non-LFF"/>
    <s v=""/>
    <m/>
    <b v="1"/>
    <x v="1"/>
    <x v="3"/>
    <d v="2025-07-18T21:50:37"/>
    <m/>
    <m/>
    <x v="1"/>
    <n v="185"/>
    <s v="Henry Ifurung Jr."/>
    <m/>
    <n v="2868"/>
  </r>
  <r>
    <x v="300"/>
    <x v="0"/>
    <x v="2"/>
    <s v="CTEMPLA_1000GT10275619"/>
    <s v="L000011381"/>
    <s v="L000011381"/>
    <s v="Non-LFF"/>
    <s v=""/>
    <m/>
    <b v="1"/>
    <x v="0"/>
    <x v="3"/>
    <d v="2025-07-18T21:50:37"/>
    <m/>
    <m/>
    <x v="1"/>
    <n v="185"/>
    <s v="Diana William"/>
    <m/>
    <n v="2869"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82"/>
    <s v="Erjo Miguel Tagle"/>
    <m/>
    <n v="2870"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82"/>
    <s v="Jojeff Tagnong"/>
    <m/>
    <n v="2871"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82"/>
    <s v="Jojeff Tagnong"/>
    <m/>
    <n v="2872"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82"/>
    <s v="Jojeff Tagnong"/>
    <m/>
    <n v="2873"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82"/>
    <s v="Jojeff Tagnong"/>
    <m/>
    <n v="2874"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82"/>
    <s v="Jojeff Tagnong"/>
    <m/>
    <n v="2875"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82"/>
    <s v="Jojeff Tagnong"/>
    <m/>
    <n v="2876"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82"/>
    <s v="Jojeff Tagnong"/>
    <m/>
    <n v="2877"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82"/>
    <s v="Jojeff Tagnong"/>
    <m/>
    <n v="2878"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82"/>
    <s v="Jojeff Tagnong"/>
    <m/>
    <n v="2879"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82"/>
    <s v="Jojeff Tagnong"/>
    <m/>
    <n v="2880"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82"/>
    <s v="Jojeff Tagnong"/>
    <m/>
    <n v="2881"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82"/>
    <s v="Jojeff Tagnong"/>
    <m/>
    <n v="2882"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82"/>
    <s v="Jojeff Tagnong"/>
    <m/>
    <n v="2883"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82"/>
    <s v="Jojeff Tagnong"/>
    <m/>
    <n v="2884"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82"/>
    <s v="Jojeff Tagnong"/>
    <m/>
    <n v="2885"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82"/>
    <s v="Jojeff Tagnong"/>
    <m/>
    <n v="2886"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82"/>
    <s v="Jojeff Tagnong"/>
    <m/>
    <n v="2887"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82"/>
    <s v="Jojeff Tagnong"/>
    <m/>
    <n v="2888"/>
  </r>
  <r>
    <x v="303"/>
    <x v="0"/>
    <x v="2"/>
    <s v="CLFF_7210$$$2102TASR00"/>
    <s v="L000013816"/>
    <s v="L000013816"/>
    <s v="LFF (MDG-F)"/>
    <s v="2102TASR00"/>
    <m/>
    <b v="1"/>
    <x v="2"/>
    <x v="3"/>
    <d v="2025-07-23T00:00:00"/>
    <m/>
    <m/>
    <x v="1"/>
    <n v="182"/>
    <s v="Ruby Grace Garcia"/>
    <m/>
    <n v="2889"/>
  </r>
  <r>
    <x v="303"/>
    <x v="0"/>
    <x v="2"/>
    <s v="CPHOENX_01010000680500"/>
    <s v="L000013183"/>
    <s v="L000013183"/>
    <s v="Non-LFF"/>
    <s v=""/>
    <m/>
    <b v="1"/>
    <x v="2"/>
    <x v="3"/>
    <d v="2025-07-23T00:00:00"/>
    <m/>
    <m/>
    <x v="1"/>
    <n v="182"/>
    <s v="Ruby Grace Garcia"/>
    <m/>
    <n v="2890"/>
  </r>
  <r>
    <x v="303"/>
    <x v="0"/>
    <x v="2"/>
    <s v="CNOW_7210$$$0000057730"/>
    <s v="L000010020"/>
    <s v="L000010020"/>
    <s v="Non-LFF"/>
    <s v=""/>
    <m/>
    <b v="1"/>
    <x v="2"/>
    <x v="3"/>
    <d v="2025-07-23T00:00:00"/>
    <m/>
    <m/>
    <x v="1"/>
    <n v="182"/>
    <s v="Ruby Grace Garcia"/>
    <m/>
    <n v="2891"/>
  </r>
  <r>
    <x v="303"/>
    <x v="0"/>
    <x v="2"/>
    <s v="CNOW_7210$$$0000058696"/>
    <s v="L000007835"/>
    <s v="L000007835"/>
    <s v="Non-LFF"/>
    <s v=""/>
    <m/>
    <b v="1"/>
    <x v="2"/>
    <x v="3"/>
    <d v="2025-07-23T00:00:00"/>
    <m/>
    <m/>
    <x v="1"/>
    <n v="182"/>
    <s v="Ruby Grace Garcia"/>
    <m/>
    <n v="2892"/>
  </r>
  <r>
    <x v="303"/>
    <x v="0"/>
    <x v="2"/>
    <s v="CNOW_7210$$$0000040107"/>
    <s v="L000010182"/>
    <s v="L000010182"/>
    <s v="Non-LFF"/>
    <s v=""/>
    <m/>
    <b v="1"/>
    <x v="2"/>
    <x v="3"/>
    <d v="2025-07-23T00:00:00"/>
    <m/>
    <m/>
    <x v="1"/>
    <n v="182"/>
    <s v="Ruby Grace Garcia"/>
    <m/>
    <n v="2893"/>
  </r>
  <r>
    <x v="303"/>
    <x v="0"/>
    <x v="2"/>
    <s v="CNOW_7210$$$0000040807"/>
    <s v="L000010182"/>
    <s v="L000010182"/>
    <s v="Non-LFF"/>
    <s v=""/>
    <m/>
    <b v="1"/>
    <x v="2"/>
    <x v="3"/>
    <d v="2025-07-23T00:00:00"/>
    <m/>
    <m/>
    <x v="1"/>
    <n v="182"/>
    <s v="Ruby Grace Garcia"/>
    <m/>
    <n v="2894"/>
  </r>
  <r>
    <x v="303"/>
    <x v="0"/>
    <x v="2"/>
    <s v="CFLTFLE_22450000002763"/>
    <s v="L000013153"/>
    <s v="L000013153"/>
    <s v="Non-LFF"/>
    <s v=""/>
    <m/>
    <b v="1"/>
    <x v="2"/>
    <x v="3"/>
    <d v="2025-07-23T00:00:00"/>
    <m/>
    <m/>
    <x v="1"/>
    <n v="182"/>
    <s v="Ruby Grace Garcia"/>
    <m/>
    <n v="2895"/>
  </r>
  <r>
    <x v="304"/>
    <x v="0"/>
    <x v="2"/>
    <s v="CPRJ-9520250001"/>
    <s v="L000011470"/>
    <s v="L000011470"/>
    <s v="Non-LFF"/>
    <s v=""/>
    <m/>
    <b v="1"/>
    <x v="2"/>
    <x v="3"/>
    <d v="2025-07-23T00:00:00"/>
    <m/>
    <m/>
    <x v="1"/>
    <n v="182"/>
    <s v="Joan Rose Pena"/>
    <m/>
    <n v="2896"/>
  </r>
  <r>
    <x v="304"/>
    <x v="0"/>
    <x v="2"/>
    <s v="CPRJ-9520250004"/>
    <s v="L000011470"/>
    <s v="L000011470"/>
    <s v="Non-LFF"/>
    <s v=""/>
    <m/>
    <b v="1"/>
    <x v="2"/>
    <x v="3"/>
    <d v="2025-07-23T00:00:00"/>
    <m/>
    <m/>
    <x v="1"/>
    <n v="182"/>
    <s v="Joan Rose Pena"/>
    <m/>
    <n v="2897"/>
  </r>
  <r>
    <x v="304"/>
    <x v="0"/>
    <x v="2"/>
    <s v="CORAERP_MMOR1975.RLP8X"/>
    <s v="L000009206"/>
    <s v="L000009206"/>
    <s v="Non-LFF"/>
    <s v=""/>
    <m/>
    <b v="1"/>
    <x v="2"/>
    <x v="3"/>
    <d v="2025-07-23T00:00:00"/>
    <m/>
    <m/>
    <x v="1"/>
    <n v="182"/>
    <s v="Joan Rose Pena"/>
    <m/>
    <n v="2898"/>
  </r>
  <r>
    <x v="305"/>
    <x v="0"/>
    <x v="2"/>
    <s v="CSCALA_1826$834_C81"/>
    <s v="G000000630"/>
    <s v="G000000630"/>
    <s v="Non-LFF"/>
    <s v=""/>
    <m/>
    <b v="1"/>
    <x v="0"/>
    <x v="3"/>
    <d v="2025-07-24T12:24:11"/>
    <m/>
    <m/>
    <x v="1"/>
    <n v="181"/>
    <s v="Jojeff Tagnong"/>
    <m/>
    <n v="2899"/>
  </r>
  <r>
    <x v="305"/>
    <x v="0"/>
    <x v="2"/>
    <s v="CSCALA_1826$834_HR1"/>
    <s v="G000000630"/>
    <s v="G000000630"/>
    <s v="Non-LFF"/>
    <s v=""/>
    <m/>
    <b v="1"/>
    <x v="0"/>
    <x v="3"/>
    <d v="2025-07-24T12:24:11"/>
    <m/>
    <m/>
    <x v="1"/>
    <n v="181"/>
    <s v="Jojeff Tagnong"/>
    <m/>
    <n v="2900"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79"/>
    <s v="Jojeff Tagnong"/>
    <m/>
    <n v="2901"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79"/>
    <s v="Jojeff Tagnong"/>
    <m/>
    <n v="2902"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79"/>
    <s v="Jojeff Tagnong"/>
    <m/>
    <n v="2903"/>
  </r>
  <r>
    <x v="307"/>
    <x v="0"/>
    <x v="2"/>
    <s v="CORAERP_MMOR1975.6726"/>
    <s v="L000011152"/>
    <s v="L000011152"/>
    <s v="Non-LFF"/>
    <s v=""/>
    <m/>
    <b v="1"/>
    <x v="2"/>
    <x v="3"/>
    <d v="2025-07-28T12:24:11"/>
    <m/>
    <m/>
    <x v="1"/>
    <n v="179"/>
    <s v="Ruby Grace Garcia"/>
    <m/>
    <n v="2904"/>
  </r>
  <r>
    <x v="307"/>
    <x v="0"/>
    <x v="2"/>
    <s v="CPHOENX_01010000697860"/>
    <s v="L000011152"/>
    <s v="L000011152"/>
    <s v="Non-LFF"/>
    <s v=""/>
    <m/>
    <b v="1"/>
    <x v="2"/>
    <x v="3"/>
    <d v="2025-07-28T12:24:11"/>
    <m/>
    <m/>
    <x v="1"/>
    <n v="179"/>
    <s v="Ruby Grace Garcia"/>
    <m/>
    <n v="2905"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79"/>
    <s v="Joan Rose Pena"/>
    <m/>
    <n v="2906"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79"/>
    <s v="Gay Geanuza del Mundo"/>
    <m/>
    <n v="2907"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79"/>
    <s v="Gay Geanuza del Mundo"/>
    <m/>
    <n v="2908"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79"/>
    <s v="Gay Geanuza del Mundo"/>
    <m/>
    <n v="2909"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79"/>
    <s v="Henry Ifurung Jr."/>
    <m/>
    <n v="2910"/>
  </r>
  <r>
    <x v="311"/>
    <x v="0"/>
    <x v="2"/>
    <s v="CNOW_7210$$$0000056337"/>
    <s v="L000013375"/>
    <s v="L000013375"/>
    <s v="Non-LFF"/>
    <s v=""/>
    <m/>
    <b v="1"/>
    <x v="2"/>
    <x v="3"/>
    <d v="2025-07-30T00:00:00"/>
    <m/>
    <m/>
    <x v="1"/>
    <n v="177"/>
    <s v="Joan Rose Pena"/>
    <m/>
    <n v="2911"/>
  </r>
  <r>
    <x v="311"/>
    <x v="0"/>
    <x v="2"/>
    <s v="CNOW_7210$$$0000052358"/>
    <s v="L000013120"/>
    <s v="L000013120"/>
    <s v="Non-LFF"/>
    <s v=""/>
    <m/>
    <b v="1"/>
    <x v="2"/>
    <x v="3"/>
    <d v="2025-07-30T00:00:00"/>
    <m/>
    <m/>
    <x v="1"/>
    <n v="177"/>
    <s v="Joan Rose Pena"/>
    <m/>
    <n v="2912"/>
  </r>
  <r>
    <x v="311"/>
    <x v="0"/>
    <x v="2"/>
    <s v="CNOW_ROW$$$$0000091826"/>
    <s v="L000013436"/>
    <s v="L000013436"/>
    <s v="Non-LFF"/>
    <s v=""/>
    <m/>
    <b v="1"/>
    <x v="2"/>
    <x v="3"/>
    <d v="2025-07-30T00:00:00"/>
    <m/>
    <m/>
    <x v="1"/>
    <n v="177"/>
    <s v="Joan Rose Pena"/>
    <m/>
    <n v="2913"/>
  </r>
  <r>
    <x v="311"/>
    <x v="0"/>
    <x v="2"/>
    <s v="CNOW_7210$$$0000270009"/>
    <s v="L000013276"/>
    <s v="L000013276"/>
    <s v="Non-LFF"/>
    <s v=""/>
    <m/>
    <b v="1"/>
    <x v="2"/>
    <x v="3"/>
    <d v="2025-07-30T00:00:00"/>
    <m/>
    <m/>
    <x v="1"/>
    <n v="177"/>
    <s v="Joan Rose Pena"/>
    <m/>
    <n v="2914"/>
  </r>
  <r>
    <x v="311"/>
    <x v="0"/>
    <x v="2"/>
    <s v="CNOW_7210$$$0000015416"/>
    <s v="L000010037"/>
    <s v="L000010037"/>
    <s v="Non-LFF"/>
    <s v=""/>
    <m/>
    <b v="1"/>
    <x v="2"/>
    <x v="3"/>
    <d v="2025-07-30T00:00:00"/>
    <m/>
    <m/>
    <x v="1"/>
    <n v="177"/>
    <s v="Joan Rose Pena"/>
    <m/>
    <n v="2915"/>
  </r>
  <r>
    <x v="311"/>
    <x v="0"/>
    <x v="2"/>
    <s v="CNOW_7210$$$0000056421"/>
    <s v="L000011306"/>
    <s v="L000011306"/>
    <s v="Non-LFF"/>
    <s v=""/>
    <m/>
    <b v="1"/>
    <x v="2"/>
    <x v="3"/>
    <d v="2025-07-30T00:00:00"/>
    <m/>
    <m/>
    <x v="1"/>
    <n v="177"/>
    <s v="Joan Rose Pena"/>
    <m/>
    <n v="2916"/>
  </r>
  <r>
    <x v="311"/>
    <x v="0"/>
    <x v="2"/>
    <s v="D30013400000000"/>
    <s v="L000006623"/>
    <s v="L000006623"/>
    <s v="Non-LFF"/>
    <s v=""/>
    <m/>
    <b v="1"/>
    <x v="2"/>
    <x v="3"/>
    <d v="2025-07-30T00:00:00"/>
    <m/>
    <m/>
    <x v="1"/>
    <n v="177"/>
    <s v="Joan Rose Pena"/>
    <m/>
    <n v="2917"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77"/>
    <s v="Jojeff Tagnong"/>
    <m/>
    <n v="2918"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76"/>
    <s v="Erjo Miguel Tagle"/>
    <m/>
    <n v="2919"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76"/>
    <s v="Erjo Miguel Tagle"/>
    <m/>
    <n v="2920"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76"/>
    <s v="Erjo Miguel Tagle"/>
    <m/>
    <n v="2921"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76"/>
    <s v="Erjo Miguel Tagle"/>
    <m/>
    <n v="2922"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76"/>
    <s v="Erjo Miguel Tagle"/>
    <m/>
    <n v="2923"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76"/>
    <s v="Erjo Miguel Tagle"/>
    <m/>
    <n v="2924"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76"/>
    <s v="Erjo Miguel Tagle"/>
    <m/>
    <n v="2925"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76"/>
    <s v="Erjo Miguel Tagle"/>
    <m/>
    <n v="2926"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76"/>
    <s v="Erjo Miguel Tagle"/>
    <m/>
    <n v="2927"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76"/>
    <s v="Erjo Miguel Tagle"/>
    <m/>
    <n v="2928"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76"/>
    <s v="Erjo Miguel Tagle"/>
    <m/>
    <n v="2929"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76"/>
    <s v="Erjo Miguel Tagle"/>
    <m/>
    <n v="2930"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76"/>
    <s v="Erjo Miguel Tagle"/>
    <m/>
    <n v="2931"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76"/>
    <s v="Erjo Miguel Tagle"/>
    <m/>
    <n v="2932"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76"/>
    <s v="Erjo Miguel Tagle"/>
    <m/>
    <n v="2933"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76"/>
    <s v="Erjo Miguel Tagle"/>
    <m/>
    <n v="2934"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76"/>
    <s v="Erjo Miguel Tagle"/>
    <m/>
    <n v="2935"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74"/>
    <s v="Rayneil Reas"/>
    <m/>
    <n v="2936"/>
  </r>
  <r>
    <x v="313"/>
    <x v="0"/>
    <x v="2"/>
    <s v="PLEAN_X310132IT5521201"/>
    <s v="H000000181"/>
    <s v="H000000181"/>
    <s v="Non-LFF"/>
    <s v=""/>
    <m/>
    <b v="1"/>
    <x v="1"/>
    <x v="3"/>
    <d v="2025-08-04T00:00:00"/>
    <m/>
    <m/>
    <x v="1"/>
    <n v="174"/>
    <s v="Rayneil Reas"/>
    <m/>
    <n v="2937"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74"/>
    <s v="Rayneil Reas"/>
    <m/>
    <n v="2938"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74"/>
    <s v="Rayneil Reas"/>
    <m/>
    <n v="2939"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74"/>
    <s v="Rayneil Reas"/>
    <m/>
    <n v="2940"/>
  </r>
  <r>
    <x v="313"/>
    <x v="0"/>
    <x v="2"/>
    <s v="PLEAN_X310181SE5010201"/>
    <s v="H000000238"/>
    <s v="H000000238"/>
    <s v="Non-LFF"/>
    <s v=""/>
    <m/>
    <b v="1"/>
    <x v="1"/>
    <x v="3"/>
    <d v="2025-08-04T00:00:00"/>
    <m/>
    <m/>
    <x v="1"/>
    <n v="174"/>
    <s v="Rayneil Reas"/>
    <m/>
    <n v="2941"/>
  </r>
  <r>
    <x v="313"/>
    <x v="0"/>
    <x v="2"/>
    <s v="PLEAN_X310181SE5011201"/>
    <s v="H000000238"/>
    <s v="H000000238"/>
    <s v="Non-LFF"/>
    <s v=""/>
    <m/>
    <b v="1"/>
    <x v="1"/>
    <x v="3"/>
    <d v="2025-08-04T00:00:00"/>
    <m/>
    <m/>
    <x v="1"/>
    <n v="174"/>
    <s v="Rayneil Reas"/>
    <m/>
    <n v="2942"/>
  </r>
  <r>
    <x v="313"/>
    <x v="0"/>
    <x v="2"/>
    <s v="PLEAN_X310181SE5015201"/>
    <s v="H000000238"/>
    <s v="H000000238"/>
    <s v="Non-LFF"/>
    <s v=""/>
    <m/>
    <b v="1"/>
    <x v="1"/>
    <x v="3"/>
    <d v="2025-08-04T00:00:00"/>
    <m/>
    <m/>
    <x v="1"/>
    <n v="174"/>
    <s v="Rayneil Reas"/>
    <m/>
    <n v="2943"/>
  </r>
  <r>
    <x v="313"/>
    <x v="0"/>
    <x v="2"/>
    <s v="PLEAN_X310182LT5022201"/>
    <s v="H000000227"/>
    <s v="H000000227"/>
    <s v="Non-LFF"/>
    <s v=""/>
    <m/>
    <b v="1"/>
    <x v="1"/>
    <x v="3"/>
    <d v="2025-08-04T00:00:00"/>
    <m/>
    <m/>
    <x v="1"/>
    <n v="174"/>
    <s v="Rayneil Reas"/>
    <m/>
    <n v="2944"/>
  </r>
  <r>
    <x v="313"/>
    <x v="0"/>
    <x v="2"/>
    <s v="PLEAN_X310182SE5022201"/>
    <s v="H000000238"/>
    <s v="H000000238"/>
    <s v="Non-LFF"/>
    <s v=""/>
    <m/>
    <b v="1"/>
    <x v="1"/>
    <x v="3"/>
    <d v="2025-08-04T00:00:00"/>
    <m/>
    <m/>
    <x v="1"/>
    <n v="174"/>
    <s v="Rayneil Reas"/>
    <m/>
    <n v="2945"/>
  </r>
  <r>
    <x v="313"/>
    <x v="0"/>
    <x v="2"/>
    <s v="PLEAN_X310182SE5023201"/>
    <s v="H000000238"/>
    <s v="H000000238"/>
    <s v="Non-LFF"/>
    <s v=""/>
    <m/>
    <b v="1"/>
    <x v="1"/>
    <x v="3"/>
    <d v="2025-08-04T00:00:00"/>
    <m/>
    <m/>
    <x v="1"/>
    <n v="174"/>
    <s v="Rayneil Reas"/>
    <m/>
    <n v="2946"/>
  </r>
  <r>
    <x v="313"/>
    <x v="0"/>
    <x v="2"/>
    <s v="PLEAN_X310941SE5010201"/>
    <s v="H000000238"/>
    <s v="H000000238"/>
    <s v="Non-LFF"/>
    <s v=""/>
    <m/>
    <b v="1"/>
    <x v="1"/>
    <x v="3"/>
    <d v="2025-08-04T00:00:00"/>
    <m/>
    <m/>
    <x v="1"/>
    <n v="174"/>
    <s v="Rayneil Reas"/>
    <m/>
    <n v="2947"/>
  </r>
  <r>
    <x v="313"/>
    <x v="0"/>
    <x v="2"/>
    <s v="PLEAN_X310941SE5015201"/>
    <s v="H000000238"/>
    <s v="H000000238"/>
    <s v="Non-LFF"/>
    <s v=""/>
    <m/>
    <b v="1"/>
    <x v="1"/>
    <x v="3"/>
    <d v="2025-08-04T00:00:00"/>
    <m/>
    <m/>
    <x v="1"/>
    <n v="174"/>
    <s v="Rayneil Reas"/>
    <m/>
    <n v="2948"/>
  </r>
  <r>
    <x v="313"/>
    <x v="0"/>
    <x v="2"/>
    <s v="PLEAN_X310942SE5022201"/>
    <s v="H000000238"/>
    <s v="H000000238"/>
    <s v="Non-LFF"/>
    <s v=""/>
    <m/>
    <b v="1"/>
    <x v="1"/>
    <x v="3"/>
    <d v="2025-08-04T00:00:00"/>
    <m/>
    <m/>
    <x v="1"/>
    <n v="174"/>
    <s v="Rayneil Reas"/>
    <m/>
    <n v="2949"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74"/>
    <s v="Rayneil Reas"/>
    <m/>
    <n v="2950"/>
  </r>
  <r>
    <x v="313"/>
    <x v="0"/>
    <x v="2"/>
    <s v="PLEAN_X310201EE5013201"/>
    <s v="H000000219"/>
    <s v="H000000219"/>
    <s v="Non-LFF"/>
    <s v=""/>
    <m/>
    <b v="1"/>
    <x v="1"/>
    <x v="3"/>
    <d v="2025-08-04T00:00:00"/>
    <m/>
    <m/>
    <x v="1"/>
    <n v="174"/>
    <s v="Rayneil Reas"/>
    <m/>
    <n v="2951"/>
  </r>
  <r>
    <x v="313"/>
    <x v="0"/>
    <x v="2"/>
    <s v="PLEAN_X310201LV5013201"/>
    <s v="H000000229"/>
    <s v="H000000229"/>
    <s v="Non-LFF"/>
    <s v=""/>
    <m/>
    <b v="1"/>
    <x v="1"/>
    <x v="3"/>
    <d v="2025-08-04T00:00:00"/>
    <m/>
    <m/>
    <x v="1"/>
    <n v="174"/>
    <s v="Rayneil Reas"/>
    <m/>
    <n v="2952"/>
  </r>
  <r>
    <x v="313"/>
    <x v="0"/>
    <x v="2"/>
    <s v="PLEAN_X310201SE5010201"/>
    <s v="H000000238"/>
    <s v="H000000238"/>
    <s v="Non-LFF"/>
    <s v=""/>
    <m/>
    <b v="1"/>
    <x v="1"/>
    <x v="3"/>
    <d v="2025-08-04T00:00:00"/>
    <m/>
    <m/>
    <x v="1"/>
    <n v="174"/>
    <s v="Rayneil Reas"/>
    <m/>
    <n v="2953"/>
  </r>
  <r>
    <x v="313"/>
    <x v="0"/>
    <x v="2"/>
    <s v="PLEAN_X310201SE5011201"/>
    <s v="H000000238"/>
    <s v="H000000238"/>
    <s v="Non-LFF"/>
    <s v=""/>
    <m/>
    <b v="1"/>
    <x v="1"/>
    <x v="3"/>
    <d v="2025-08-04T00:00:00"/>
    <m/>
    <m/>
    <x v="1"/>
    <n v="174"/>
    <s v="Rayneil Reas"/>
    <m/>
    <n v="2954"/>
  </r>
  <r>
    <x v="313"/>
    <x v="0"/>
    <x v="2"/>
    <s v="PLEAN_X310201SE5013201"/>
    <s v="H000000238"/>
    <s v="H000000238"/>
    <s v="Non-LFF"/>
    <s v=""/>
    <m/>
    <b v="1"/>
    <x v="1"/>
    <x v="3"/>
    <d v="2025-08-04T00:00:00"/>
    <m/>
    <m/>
    <x v="1"/>
    <n v="174"/>
    <s v="Rayneil Reas"/>
    <m/>
    <n v="2955"/>
  </r>
  <r>
    <x v="313"/>
    <x v="0"/>
    <x v="2"/>
    <s v="PLEAN_X310301LV5013201"/>
    <s v="H000000229"/>
    <s v="H000000229"/>
    <s v="Non-LFF"/>
    <s v=""/>
    <m/>
    <b v="1"/>
    <x v="1"/>
    <x v="3"/>
    <d v="2025-08-04T00:00:00"/>
    <m/>
    <m/>
    <x v="1"/>
    <n v="174"/>
    <s v="Rayneil Reas"/>
    <m/>
    <n v="2956"/>
  </r>
  <r>
    <x v="313"/>
    <x v="0"/>
    <x v="2"/>
    <s v="PLEAN_X310401SE5013201"/>
    <s v="H000000238"/>
    <s v="H000000238"/>
    <s v="Non-LFF"/>
    <s v=""/>
    <m/>
    <b v="1"/>
    <x v="1"/>
    <x v="3"/>
    <d v="2025-08-04T00:00:00"/>
    <m/>
    <m/>
    <x v="1"/>
    <n v="174"/>
    <s v="Rayneil Reas"/>
    <m/>
    <n v="2957"/>
  </r>
  <r>
    <x v="313"/>
    <x v="0"/>
    <x v="2"/>
    <s v="PLEAN_X310401SE5015201"/>
    <s v="H000000238"/>
    <s v="H000000238"/>
    <s v="Non-LFF"/>
    <s v=""/>
    <m/>
    <b v="1"/>
    <x v="1"/>
    <x v="3"/>
    <d v="2025-08-04T00:00:00"/>
    <m/>
    <m/>
    <x v="1"/>
    <n v="174"/>
    <s v="Rayneil Reas"/>
    <m/>
    <n v="2958"/>
  </r>
  <r>
    <x v="313"/>
    <x v="0"/>
    <x v="2"/>
    <s v="PLEAN_X310511LV5013201"/>
    <s v="H000000229"/>
    <s v="H000000229"/>
    <s v="Non-LFF"/>
    <s v=""/>
    <m/>
    <b v="1"/>
    <x v="1"/>
    <x v="3"/>
    <d v="2025-08-04T00:00:00"/>
    <m/>
    <m/>
    <x v="1"/>
    <n v="174"/>
    <s v="Rayneil Reas"/>
    <m/>
    <n v="2959"/>
  </r>
  <r>
    <x v="313"/>
    <x v="0"/>
    <x v="2"/>
    <s v="PLEAN_X310511SE5013201"/>
    <s v="H000000238"/>
    <s v="H000000238"/>
    <s v="Non-LFF"/>
    <s v=""/>
    <m/>
    <b v="1"/>
    <x v="1"/>
    <x v="3"/>
    <d v="2025-08-04T00:00:00"/>
    <m/>
    <m/>
    <x v="1"/>
    <n v="174"/>
    <s v="Rayneil Reas"/>
    <m/>
    <n v="2960"/>
  </r>
  <r>
    <x v="313"/>
    <x v="0"/>
    <x v="2"/>
    <s v="PLEAN_X310511SE5015201"/>
    <s v="H000000238"/>
    <s v="H000000238"/>
    <s v="Non-LFF"/>
    <s v=""/>
    <m/>
    <b v="1"/>
    <x v="1"/>
    <x v="3"/>
    <d v="2025-08-04T00:00:00"/>
    <m/>
    <m/>
    <x v="1"/>
    <n v="174"/>
    <s v="Rayneil Reas"/>
    <m/>
    <n v="2961"/>
  </r>
  <r>
    <x v="313"/>
    <x v="0"/>
    <x v="2"/>
    <s v="PLEAN_X310181FI5010201"/>
    <s v="H000000220"/>
    <s v="H000000220"/>
    <s v="Non-LFF"/>
    <s v=""/>
    <m/>
    <b v="1"/>
    <x v="1"/>
    <x v="3"/>
    <d v="2025-08-04T00:00:00"/>
    <m/>
    <m/>
    <x v="1"/>
    <n v="174"/>
    <s v="Rayneil Reas"/>
    <m/>
    <n v="2962"/>
  </r>
  <r>
    <x v="313"/>
    <x v="0"/>
    <x v="2"/>
    <s v="PLEAN_X310181SE5013201"/>
    <s v="H000000238"/>
    <s v="H000000238"/>
    <s v="Non-LFF"/>
    <s v=""/>
    <m/>
    <b v="1"/>
    <x v="1"/>
    <x v="3"/>
    <d v="2025-08-04T00:00:00"/>
    <m/>
    <m/>
    <x v="1"/>
    <n v="174"/>
    <s v="Rayneil Reas"/>
    <m/>
    <n v="2963"/>
  </r>
  <r>
    <x v="313"/>
    <x v="0"/>
    <x v="2"/>
    <s v="PLEAN_X310182DK5023201"/>
    <s v="H000000218"/>
    <s v="H000000218"/>
    <s v="Non-LFF"/>
    <s v=""/>
    <m/>
    <b v="1"/>
    <x v="1"/>
    <x v="3"/>
    <d v="2025-08-04T00:00:00"/>
    <m/>
    <m/>
    <x v="1"/>
    <n v="174"/>
    <s v="Rayneil Reas"/>
    <m/>
    <n v="2964"/>
  </r>
  <r>
    <x v="313"/>
    <x v="0"/>
    <x v="2"/>
    <s v="PLEAN_X310182FI5020201"/>
    <s v="H000000220"/>
    <s v="H000000220"/>
    <s v="Non-LFF"/>
    <s v=""/>
    <m/>
    <b v="1"/>
    <x v="1"/>
    <x v="3"/>
    <d v="2025-08-04T00:00:00"/>
    <m/>
    <m/>
    <x v="1"/>
    <n v="174"/>
    <s v="Rayneil Reas"/>
    <m/>
    <n v="2965"/>
  </r>
  <r>
    <x v="313"/>
    <x v="0"/>
    <x v="2"/>
    <s v="PLEAN_X310182FI5023201"/>
    <s v="H000000220"/>
    <s v="H000000220"/>
    <s v="Non-LFF"/>
    <s v=""/>
    <m/>
    <b v="1"/>
    <x v="1"/>
    <x v="3"/>
    <d v="2025-08-04T00:00:00"/>
    <m/>
    <m/>
    <x v="1"/>
    <n v="174"/>
    <s v="Rayneil Reas"/>
    <m/>
    <n v="2966"/>
  </r>
  <r>
    <x v="313"/>
    <x v="0"/>
    <x v="2"/>
    <s v="PLEAN_X310182NO5020201"/>
    <s v="H000000233"/>
    <s v="H000000233"/>
    <s v="Non-LFF"/>
    <s v=""/>
    <m/>
    <b v="1"/>
    <x v="1"/>
    <x v="3"/>
    <d v="2025-08-04T00:00:00"/>
    <m/>
    <m/>
    <x v="1"/>
    <n v="174"/>
    <s v="Rayneil Reas"/>
    <m/>
    <n v="2967"/>
  </r>
  <r>
    <x v="313"/>
    <x v="0"/>
    <x v="2"/>
    <s v="PLEAN_X310941FI5010201"/>
    <s v="H000000220"/>
    <s v="H000000220"/>
    <s v="Non-LFF"/>
    <s v=""/>
    <m/>
    <b v="1"/>
    <x v="1"/>
    <x v="3"/>
    <d v="2025-08-04T00:00:00"/>
    <m/>
    <m/>
    <x v="1"/>
    <n v="174"/>
    <s v="Rayneil Reas"/>
    <m/>
    <n v="2968"/>
  </r>
  <r>
    <x v="313"/>
    <x v="0"/>
    <x v="2"/>
    <s v="PLEAN_X310942FI5020201"/>
    <s v="H000000220"/>
    <s v="H000000220"/>
    <s v="Non-LFF"/>
    <s v=""/>
    <m/>
    <b v="1"/>
    <x v="1"/>
    <x v="3"/>
    <d v="2025-08-04T00:00:00"/>
    <m/>
    <m/>
    <x v="1"/>
    <n v="174"/>
    <s v="Rayneil Reas"/>
    <m/>
    <n v="2969"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74"/>
    <s v="Rayneil Reas"/>
    <m/>
    <n v="2970"/>
  </r>
  <r>
    <x v="313"/>
    <x v="0"/>
    <x v="2"/>
    <s v="ITEMPEU_009000000249"/>
    <s v="H000000186"/>
    <s v="H000000186"/>
    <s v="Non-LFF"/>
    <s v=""/>
    <m/>
    <b v="1"/>
    <x v="1"/>
    <x v="3"/>
    <d v="2025-08-04T00:00:00"/>
    <m/>
    <m/>
    <x v="1"/>
    <n v="174"/>
    <s v="Rayneil Reas"/>
    <m/>
    <n v="2971"/>
  </r>
  <r>
    <x v="313"/>
    <x v="0"/>
    <x v="2"/>
    <s v="PLEAN_X310181LT5011201"/>
    <s v="H000000227"/>
    <s v="H000000227"/>
    <s v="Non-LFF"/>
    <s v=""/>
    <m/>
    <b v="1"/>
    <x v="1"/>
    <x v="3"/>
    <d v="2025-08-04T00:00:00"/>
    <m/>
    <m/>
    <x v="1"/>
    <n v="174"/>
    <s v="Rayneil Reas"/>
    <m/>
    <n v="2972"/>
  </r>
  <r>
    <x v="313"/>
    <x v="0"/>
    <x v="2"/>
    <s v="PLEAN_X310181LT5013201"/>
    <s v="H000000227"/>
    <s v="H000000227"/>
    <s v="Non-LFF"/>
    <s v=""/>
    <m/>
    <b v="1"/>
    <x v="1"/>
    <x v="3"/>
    <d v="2025-08-04T00:00:00"/>
    <m/>
    <m/>
    <x v="1"/>
    <n v="174"/>
    <s v="Rayneil Reas"/>
    <m/>
    <n v="2973"/>
  </r>
  <r>
    <x v="313"/>
    <x v="0"/>
    <x v="2"/>
    <s v="PLEAN_X310182EE5020201"/>
    <s v="H000000219"/>
    <s v="H000000219"/>
    <s v="Non-LFF"/>
    <s v=""/>
    <m/>
    <b v="1"/>
    <x v="1"/>
    <x v="3"/>
    <d v="2025-08-04T00:00:00"/>
    <m/>
    <m/>
    <x v="1"/>
    <n v="174"/>
    <s v="Rayneil Reas"/>
    <m/>
    <n v="2974"/>
  </r>
  <r>
    <x v="313"/>
    <x v="0"/>
    <x v="2"/>
    <s v="PLEAN_X310182LT5020201"/>
    <s v="H000000227"/>
    <s v="H000000227"/>
    <s v="Non-LFF"/>
    <s v=""/>
    <m/>
    <b v="1"/>
    <x v="1"/>
    <x v="3"/>
    <d v="2025-08-04T00:00:00"/>
    <m/>
    <m/>
    <x v="1"/>
    <n v="174"/>
    <s v="Rayneil Reas"/>
    <m/>
    <n v="2975"/>
  </r>
  <r>
    <x v="313"/>
    <x v="0"/>
    <x v="2"/>
    <s v="PLEAN_X310182SE5020201"/>
    <s v="H000000238"/>
    <s v="H000000238"/>
    <s v="Non-LFF"/>
    <s v=""/>
    <m/>
    <b v="1"/>
    <x v="1"/>
    <x v="3"/>
    <d v="2025-08-04T00:00:00"/>
    <m/>
    <m/>
    <x v="1"/>
    <n v="174"/>
    <s v="Rayneil Reas"/>
    <m/>
    <n v="2976"/>
  </r>
  <r>
    <x v="313"/>
    <x v="0"/>
    <x v="2"/>
    <s v="PLEAN_X310942DK5023201"/>
    <s v="H000000218"/>
    <s v="H000000218"/>
    <s v="Non-LFF"/>
    <s v=""/>
    <m/>
    <b v="1"/>
    <x v="1"/>
    <x v="3"/>
    <d v="2025-08-04T00:00:00"/>
    <m/>
    <m/>
    <x v="1"/>
    <n v="174"/>
    <s v="Rayneil Reas"/>
    <m/>
    <n v="2977"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74"/>
    <s v="Rayneil Reas"/>
    <m/>
    <n v="2978"/>
  </r>
  <r>
    <x v="313"/>
    <x v="0"/>
    <x v="2"/>
    <s v="PLEAN_X310181EE5013201"/>
    <s v="H000000219"/>
    <s v="H000000219"/>
    <s v="Non-LFF"/>
    <s v=""/>
    <m/>
    <b v="1"/>
    <x v="1"/>
    <x v="3"/>
    <d v="2025-08-04T00:00:00"/>
    <m/>
    <m/>
    <x v="1"/>
    <n v="174"/>
    <s v="Rayneil Reas"/>
    <m/>
    <n v="2979"/>
  </r>
  <r>
    <x v="313"/>
    <x v="0"/>
    <x v="2"/>
    <s v="PLEAN_X310181FI5011201"/>
    <s v="H000000220"/>
    <s v="H000000220"/>
    <s v="Non-LFF"/>
    <s v=""/>
    <m/>
    <b v="1"/>
    <x v="1"/>
    <x v="3"/>
    <d v="2025-08-04T00:00:00"/>
    <m/>
    <m/>
    <x v="1"/>
    <n v="174"/>
    <s v="Rayneil Reas"/>
    <m/>
    <n v="2980"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74"/>
    <s v="Rayneil Reas"/>
    <m/>
    <n v="2981"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74"/>
    <s v="Rayneil Reas"/>
    <m/>
    <n v="2982"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74"/>
    <s v="Rayneil Reas"/>
    <m/>
    <n v="2983"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74"/>
    <s v="Rayneil Reas"/>
    <m/>
    <n v="2984"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74"/>
    <s v="Rayneil Reas"/>
    <m/>
    <n v="2985"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74"/>
    <s v="Rayneil Reas"/>
    <m/>
    <n v="2986"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74"/>
    <s v="Rayneil Reas"/>
    <m/>
    <n v="2987"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74"/>
    <s v="Rayneil Reas"/>
    <m/>
    <n v="2988"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74"/>
    <s v="Rayneil Reas"/>
    <m/>
    <n v="2989"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74"/>
    <s v="Rayneil Reas"/>
    <m/>
    <n v="2990"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74"/>
    <s v="Rayneil Reas"/>
    <m/>
    <n v="2991"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74"/>
    <s v="Rayneil Reas"/>
    <m/>
    <n v="2992"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74"/>
    <s v="Rayneil Reas"/>
    <m/>
    <n v="2993"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74"/>
    <s v="Rayneil Reas"/>
    <m/>
    <n v="2994"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74"/>
    <s v="Rayneil Reas"/>
    <m/>
    <n v="2995"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74"/>
    <s v="Rayneil Reas"/>
    <m/>
    <n v="2996"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74"/>
    <s v="Rayneil Reas"/>
    <m/>
    <n v="2997"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74"/>
    <s v="Rayneil Reas"/>
    <m/>
    <n v="2998"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74"/>
    <s v="Rayneil Reas"/>
    <m/>
    <n v="2999"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74"/>
    <s v="Rayneil Reas"/>
    <m/>
    <n v="3000"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74"/>
    <s v="Rayneil Reas"/>
    <m/>
    <n v="3001"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74"/>
    <s v="Rayneil Reas"/>
    <m/>
    <n v="3002"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74"/>
    <s v="Rayneil Reas"/>
    <m/>
    <n v="3003"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74"/>
    <s v="Rayneil Reas"/>
    <m/>
    <n v="3004"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74"/>
    <s v="Rayneil Reas"/>
    <m/>
    <n v="3005"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74"/>
    <s v="Rayneil Reas"/>
    <m/>
    <n v="3006"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74"/>
    <s v="Rayneil Reas"/>
    <m/>
    <n v="3007"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74"/>
    <s v="Rayneil Reas"/>
    <m/>
    <n v="3008"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74"/>
    <s v="Rayneil Reas"/>
    <m/>
    <n v="3009"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74"/>
    <s v="Rayneil Reas"/>
    <m/>
    <n v="3010"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74"/>
    <s v="Rayneil Reas"/>
    <m/>
    <n v="3011"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74"/>
    <s v="Rayneil Reas"/>
    <m/>
    <n v="3012"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74"/>
    <s v="Rayneil Reas"/>
    <m/>
    <n v="3013"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74"/>
    <s v="Rayneil Reas"/>
    <m/>
    <n v="3014"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74"/>
    <s v="Rayneil Reas"/>
    <m/>
    <n v="3015"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74"/>
    <s v="Rayneil Reas"/>
    <m/>
    <n v="3016"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74"/>
    <s v="Rayneil Reas"/>
    <m/>
    <n v="3017"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74"/>
    <s v="Rayneil Reas"/>
    <m/>
    <n v="3018"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74"/>
    <s v="Rayneil Reas"/>
    <m/>
    <n v="3019"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74"/>
    <s v="Rayneil Reas"/>
    <m/>
    <n v="3020"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74"/>
    <s v="Rayneil Reas"/>
    <m/>
    <n v="3021"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74"/>
    <s v="Rayneil Reas"/>
    <m/>
    <n v="3022"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74"/>
    <s v="Rayneil Reas"/>
    <m/>
    <n v="3023"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74"/>
    <s v="Rayneil Reas"/>
    <m/>
    <n v="3024"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74"/>
    <s v="Rayneil Reas"/>
    <m/>
    <n v="3025"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74"/>
    <s v="Rayneil Reas"/>
    <m/>
    <n v="3026"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74"/>
    <s v="Rayneil Reas"/>
    <m/>
    <n v="3027"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74"/>
    <s v="Rayneil Reas"/>
    <m/>
    <n v="3028"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74"/>
    <s v="Rayneil Reas"/>
    <m/>
    <n v="3029"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74"/>
    <s v="Rayneil Reas"/>
    <m/>
    <n v="3030"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74"/>
    <s v="Rayneil Reas"/>
    <m/>
    <n v="3031"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74"/>
    <s v="Rayneil Reas"/>
    <m/>
    <n v="3032"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74"/>
    <s v="Rayneil Reas"/>
    <m/>
    <n v="3033"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74"/>
    <s v="Rayneil Reas"/>
    <m/>
    <n v="3034"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74"/>
    <s v="Rayneil Reas"/>
    <m/>
    <n v="3035"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74"/>
    <s v="Rayneil Reas"/>
    <m/>
    <n v="3036"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74"/>
    <s v="Rayneil Reas"/>
    <m/>
    <n v="3037"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74"/>
    <s v="Rayneil Reas"/>
    <m/>
    <n v="3038"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74"/>
    <s v="Rayneil Reas"/>
    <m/>
    <n v="3039"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74"/>
    <s v="Rayneil Reas"/>
    <m/>
    <n v="3040"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74"/>
    <s v="Rayneil Reas"/>
    <m/>
    <n v="3041"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74"/>
    <s v="Rayneil Reas"/>
    <m/>
    <n v="3042"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74"/>
    <s v="Rayneil Reas"/>
    <m/>
    <n v="3043"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74"/>
    <s v="Rayneil Reas"/>
    <m/>
    <n v="3044"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74"/>
    <s v="Rayneil Reas"/>
    <m/>
    <n v="3045"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74"/>
    <s v="Rayneil Reas"/>
    <m/>
    <n v="3046"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74"/>
    <s v="Rayneil Reas"/>
    <m/>
    <n v="3047"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74"/>
    <s v="Rayneil Reas"/>
    <m/>
    <n v="3048"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74"/>
    <s v="Rayneil Reas"/>
    <m/>
    <n v="3049"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74"/>
    <s v="Rayneil Reas"/>
    <m/>
    <n v="3050"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74"/>
    <s v="Rayneil Reas"/>
    <m/>
    <n v="3051"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74"/>
    <s v="Rayneil Reas"/>
    <m/>
    <n v="3052"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74"/>
    <s v="Rayneil Reas"/>
    <m/>
    <n v="3053"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74"/>
    <s v="Rayneil Reas"/>
    <m/>
    <n v="3054"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74"/>
    <s v="Rayneil Reas"/>
    <m/>
    <n v="3055"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74"/>
    <s v="Rayneil Reas"/>
    <m/>
    <n v="3056"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74"/>
    <s v="Rayneil Reas"/>
    <m/>
    <n v="3057"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74"/>
    <s v="Rayneil Reas"/>
    <m/>
    <n v="3058"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74"/>
    <s v="Rayneil Reas"/>
    <m/>
    <n v="3059"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74"/>
    <s v="Rayneil Reas"/>
    <m/>
    <n v="3060"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74"/>
    <s v="Rayneil Reas"/>
    <m/>
    <n v="3061"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74"/>
    <s v="Rayneil Reas"/>
    <m/>
    <n v="3062"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74"/>
    <s v="Rayneil Reas"/>
    <m/>
    <n v="3063"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74"/>
    <s v="Rayneil Reas"/>
    <m/>
    <n v="3064"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74"/>
    <s v="Rayneil Reas"/>
    <m/>
    <n v="3065"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74"/>
    <s v="Rayneil Reas"/>
    <m/>
    <n v="3066"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74"/>
    <s v="Rayneil Reas"/>
    <m/>
    <n v="3067"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74"/>
    <s v="Rayneil Reas"/>
    <m/>
    <n v="3068"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74"/>
    <s v="Rayneil Reas"/>
    <m/>
    <n v="3069"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74"/>
    <s v="Rayneil Reas"/>
    <m/>
    <n v="3070"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74"/>
    <s v="Rayneil Reas"/>
    <m/>
    <n v="3071"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74"/>
    <s v="Rayneil Reas"/>
    <m/>
    <n v="3072"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74"/>
    <s v="Rayneil Reas"/>
    <m/>
    <n v="3073"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74"/>
    <s v="Rayneil Reas"/>
    <m/>
    <n v="3074"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74"/>
    <s v="Rayneil Reas"/>
    <m/>
    <n v="3075"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74"/>
    <s v="Rayneil Reas"/>
    <m/>
    <n v="3076"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74"/>
    <s v="Rayneil Reas"/>
    <m/>
    <n v="3077"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74"/>
    <s v="Rayneil Reas"/>
    <m/>
    <n v="3078"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74"/>
    <s v="Rayneil Reas"/>
    <m/>
    <n v="3079"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74"/>
    <s v="Rayneil Reas"/>
    <m/>
    <n v="3080"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74"/>
    <s v="Rayneil Reas"/>
    <m/>
    <n v="3081"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74"/>
    <s v="Rayneil Reas"/>
    <m/>
    <n v="3082"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74"/>
    <s v="Rayneil Reas"/>
    <m/>
    <n v="3083"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74"/>
    <s v="Rayneil Reas"/>
    <m/>
    <n v="3084"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74"/>
    <s v="Rayneil Reas"/>
    <m/>
    <n v="3085"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74"/>
    <s v="Rayneil Reas"/>
    <m/>
    <n v="3086"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74"/>
    <s v="Rayneil Reas"/>
    <m/>
    <n v="3087"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74"/>
    <s v="Rayneil Reas"/>
    <m/>
    <n v="3088"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74"/>
    <s v="Rayneil Reas"/>
    <m/>
    <n v="3089"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74"/>
    <s v="Rayneil Reas"/>
    <m/>
    <n v="3090"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74"/>
    <s v="Rayneil Reas"/>
    <m/>
    <n v="3091"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74"/>
    <s v="Rayneil Reas"/>
    <m/>
    <n v="3092"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74"/>
    <s v="Rayneil Reas"/>
    <m/>
    <n v="3093"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74"/>
    <s v="Rayneil Reas"/>
    <m/>
    <n v="3094"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74"/>
    <s v="Rayneil Reas"/>
    <m/>
    <n v="3095"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74"/>
    <s v="Rayneil Reas"/>
    <m/>
    <n v="3096"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74"/>
    <s v="Rayneil Reas"/>
    <m/>
    <n v="3097"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74"/>
    <s v="Rayneil Reas"/>
    <m/>
    <n v="3098"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74"/>
    <s v="Rayneil Reas"/>
    <m/>
    <n v="3099"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74"/>
    <s v="Rayneil Reas"/>
    <m/>
    <n v="3100"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74"/>
    <s v="Rayneil Reas"/>
    <m/>
    <n v="3101"/>
  </r>
  <r>
    <x v="313"/>
    <x v="0"/>
    <x v="2"/>
    <s v="PLEAN_X310182NO5023201"/>
    <s v="H000003613"/>
    <s v="H000003613"/>
    <s v="Non-LFF"/>
    <s v=""/>
    <m/>
    <b v="1"/>
    <x v="1"/>
    <x v="3"/>
    <d v="2025-08-04T00:00:00"/>
    <m/>
    <m/>
    <x v="1"/>
    <n v="174"/>
    <s v="Rayneil Reas"/>
    <m/>
    <n v="3102"/>
  </r>
  <r>
    <x v="313"/>
    <x v="0"/>
    <x v="2"/>
    <s v="PLEAN_X310941SE5013201"/>
    <s v="H000003613"/>
    <s v="H000003613"/>
    <s v="Non-LFF"/>
    <s v=""/>
    <m/>
    <b v="1"/>
    <x v="1"/>
    <x v="3"/>
    <d v="2025-08-04T00:00:00"/>
    <m/>
    <m/>
    <x v="1"/>
    <n v="174"/>
    <s v="Rayneil Reas"/>
    <m/>
    <n v="3103"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74"/>
    <s v="Rayneil Reas"/>
    <m/>
    <n v="3104"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74"/>
    <s v="Rayneil Reas"/>
    <m/>
    <n v="3105"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74"/>
    <s v="Rayneil Reas"/>
    <m/>
    <n v="3106"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74"/>
    <s v="Rayneil Reas"/>
    <m/>
    <n v="3107"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74"/>
    <s v="Rayneil Reas"/>
    <m/>
    <n v="3108"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74"/>
    <s v="Rayneil Reas"/>
    <m/>
    <n v="3109"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74"/>
    <s v="Rayneil Reas"/>
    <m/>
    <n v="3110"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74"/>
    <s v="Rayneil Reas"/>
    <m/>
    <n v="3111"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74"/>
    <s v="Rayneil Reas"/>
    <m/>
    <n v="3112"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74"/>
    <s v="Rayneil Reas"/>
    <m/>
    <n v="3113"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74"/>
    <s v="Rayneil Reas"/>
    <m/>
    <n v="3114"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74"/>
    <s v="Rayneil Reas"/>
    <m/>
    <n v="3115"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74"/>
    <s v="Rayneil Reas"/>
    <m/>
    <n v="3116"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74"/>
    <s v="Rayneil Reas"/>
    <m/>
    <n v="3117"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74"/>
    <s v="Rayneil Reas"/>
    <m/>
    <n v="3118"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74"/>
    <s v="Rayneil Reas"/>
    <m/>
    <n v="3119"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74"/>
    <s v="Rayneil Reas"/>
    <m/>
    <n v="3120"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74"/>
    <s v="Rayneil Reas"/>
    <m/>
    <n v="3121"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74"/>
    <s v="Rayneil Reas"/>
    <m/>
    <n v="3122"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74"/>
    <s v="Rayneil Reas"/>
    <m/>
    <n v="3123"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74"/>
    <s v="Rayneil Reas"/>
    <m/>
    <n v="3124"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74"/>
    <s v="Rayneil Reas"/>
    <m/>
    <n v="3125"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74"/>
    <s v="Rayneil Reas"/>
    <m/>
    <n v="3126"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74"/>
    <s v="Rayneil Reas"/>
    <m/>
    <n v="3127"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74"/>
    <s v="Rayneil Reas"/>
    <m/>
    <n v="3128"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74"/>
    <s v="Rayneil Reas"/>
    <m/>
    <n v="3129"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74"/>
    <s v="Rayneil Reas"/>
    <m/>
    <n v="3130"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74"/>
    <s v="Rayneil Reas"/>
    <m/>
    <n v="3131"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74"/>
    <s v="Rayneil Reas"/>
    <m/>
    <n v="3132"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74"/>
    <s v="Rayneil Reas"/>
    <m/>
    <n v="3133"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74"/>
    <s v="Rayneil Reas"/>
    <m/>
    <n v="3134"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74"/>
    <s v="Rayneil Reas"/>
    <m/>
    <n v="3135"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74"/>
    <s v="Rayneil Reas"/>
    <m/>
    <n v="3136"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74"/>
    <s v="Rayneil Reas"/>
    <m/>
    <n v="3137"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74"/>
    <s v="Rayneil Reas"/>
    <m/>
    <n v="3138"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74"/>
    <s v="Rayneil Reas"/>
    <m/>
    <n v="3139"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74"/>
    <s v="Rayneil Reas"/>
    <m/>
    <n v="3140"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74"/>
    <s v="Rayneil Reas"/>
    <m/>
    <n v="3141"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74"/>
    <s v="Rayneil Reas"/>
    <m/>
    <n v="3142"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74"/>
    <s v="Rayneil Reas"/>
    <m/>
    <n v="3143"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74"/>
    <s v="Rayneil Reas"/>
    <m/>
    <n v="3144"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74"/>
    <s v="Rayneil Reas"/>
    <m/>
    <n v="3145"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74"/>
    <s v="Rayneil Reas"/>
    <m/>
    <n v="3146"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74"/>
    <s v="Rayneil Reas"/>
    <m/>
    <n v="3147"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74"/>
    <s v="Rayneil Reas"/>
    <m/>
    <n v="3148"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74"/>
    <s v="Rayneil Reas"/>
    <m/>
    <n v="3149"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74"/>
    <s v="Rayneil Reas"/>
    <m/>
    <n v="3150"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74"/>
    <s v="Rayneil Reas"/>
    <m/>
    <n v="3151"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74"/>
    <s v="Rayneil Reas"/>
    <m/>
    <n v="3152"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74"/>
    <s v="Rayneil Reas"/>
    <m/>
    <n v="3153"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74"/>
    <s v="Rayneil Reas"/>
    <m/>
    <n v="3154"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74"/>
    <s v="Rayneil Reas"/>
    <m/>
    <n v="3155"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74"/>
    <s v="Rayneil Reas"/>
    <m/>
    <n v="3156"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74"/>
    <s v="Rayneil Reas"/>
    <m/>
    <n v="3157"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74"/>
    <s v="Rayneil Reas"/>
    <m/>
    <n v="3158"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74"/>
    <s v="Rayneil Reas"/>
    <m/>
    <n v="3159"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74"/>
    <s v="Rayneil Reas"/>
    <m/>
    <n v="3160"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74"/>
    <s v="Rayneil Reas"/>
    <m/>
    <n v="3161"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74"/>
    <s v="Rayneil Reas"/>
    <m/>
    <n v="3162"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74"/>
    <s v="Rayneil Reas"/>
    <m/>
    <n v="3163"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74"/>
    <s v="Rayneil Reas"/>
    <m/>
    <n v="3164"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74"/>
    <s v="Rayneil Reas"/>
    <m/>
    <n v="3165"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74"/>
    <s v="Rayneil Reas"/>
    <m/>
    <n v="3166"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74"/>
    <s v="Rayneil Reas"/>
    <m/>
    <n v="3167"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74"/>
    <s v="Rayneil Reas"/>
    <m/>
    <n v="3168"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74"/>
    <s v="Rayneil Reas"/>
    <m/>
    <n v="3169"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74"/>
    <s v="Rayneil Reas"/>
    <m/>
    <n v="3170"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74"/>
    <s v="Rayneil Reas"/>
    <m/>
    <n v="3171"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74"/>
    <s v="Rayneil Reas"/>
    <m/>
    <n v="3172"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74"/>
    <s v="Rayneil Reas"/>
    <m/>
    <n v="3173"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74"/>
    <s v="Rayneil Reas"/>
    <m/>
    <n v="3174"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74"/>
    <s v="Rayneil Reas"/>
    <m/>
    <n v="3175"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74"/>
    <s v="Rayneil Reas"/>
    <m/>
    <n v="3176"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74"/>
    <s v="Rayneil Reas"/>
    <m/>
    <n v="3177"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74"/>
    <s v="Rayneil Reas"/>
    <m/>
    <n v="3178"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74"/>
    <s v="Rayneil Reas"/>
    <m/>
    <n v="3179"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74"/>
    <s v="Rayneil Reas"/>
    <m/>
    <n v="3180"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74"/>
    <s v="Rayneil Reas"/>
    <m/>
    <n v="3181"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74"/>
    <s v="Rayneil Reas"/>
    <m/>
    <n v="3182"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74"/>
    <s v="Rayneil Reas"/>
    <m/>
    <n v="3183"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74"/>
    <s v="Rayneil Reas"/>
    <m/>
    <n v="3184"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74"/>
    <s v="Rayneil Reas"/>
    <m/>
    <n v="3185"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74"/>
    <s v="Rayneil Reas"/>
    <m/>
    <n v="3186"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74"/>
    <s v="Rayneil Reas"/>
    <m/>
    <n v="3187"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74"/>
    <s v="Rayneil Reas"/>
    <m/>
    <n v="3188"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74"/>
    <s v="Rayneil Reas"/>
    <m/>
    <n v="3189"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74"/>
    <s v="Rayneil Reas"/>
    <m/>
    <n v="3190"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74"/>
    <s v="Rayneil Reas"/>
    <m/>
    <n v="3191"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74"/>
    <s v="Rayneil Reas"/>
    <m/>
    <n v="3192"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74"/>
    <s v="Rayneil Reas"/>
    <m/>
    <n v="3193"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74"/>
    <s v="Rayneil Reas"/>
    <m/>
    <n v="3194"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74"/>
    <s v="Rayneil Reas"/>
    <m/>
    <n v="3195"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74"/>
    <s v="Rayneil Reas"/>
    <m/>
    <n v="3196"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74"/>
    <s v="Rayneil Reas"/>
    <m/>
    <n v="3197"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74"/>
    <s v="Rayneil Reas"/>
    <m/>
    <n v="3198"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74"/>
    <s v="Rayneil Reas"/>
    <m/>
    <n v="3199"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74"/>
    <s v="Rayneil Reas"/>
    <m/>
    <n v="3200"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74"/>
    <s v="Rayneil Reas"/>
    <m/>
    <n v="3201"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74"/>
    <s v="Rayneil Reas"/>
    <m/>
    <n v="3202"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74"/>
    <s v="Rayneil Reas"/>
    <m/>
    <n v="3203"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74"/>
    <s v="Rayneil Reas"/>
    <m/>
    <n v="3204"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74"/>
    <s v="Rayneil Reas"/>
    <m/>
    <n v="3205"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74"/>
    <s v="Rayneil Reas"/>
    <m/>
    <n v="3206"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74"/>
    <s v="Rayneil Reas"/>
    <m/>
    <n v="3207"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74"/>
    <s v="Rayneil Reas"/>
    <m/>
    <n v="3208"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74"/>
    <s v="Rayneil Reas"/>
    <m/>
    <n v="3209"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74"/>
    <s v="Rayneil Reas"/>
    <m/>
    <n v="3210"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74"/>
    <s v="Rayneil Reas"/>
    <m/>
    <n v="3211"/>
  </r>
  <r>
    <x v="313"/>
    <x v="0"/>
    <x v="2"/>
    <s v="PLEAN_X310513DE6541207"/>
    <s v="H000000198"/>
    <s v="H000000198"/>
    <s v="Non-LFF"/>
    <s v=""/>
    <m/>
    <b v="1"/>
    <x v="1"/>
    <x v="3"/>
    <d v="2025-08-04T00:00:00"/>
    <m/>
    <m/>
    <x v="1"/>
    <n v="174"/>
    <s v="Rayneil Reas"/>
    <m/>
    <n v="3212"/>
  </r>
  <r>
    <x v="313"/>
    <x v="0"/>
    <x v="2"/>
    <s v="PLEAN_X310151AT5013200"/>
    <s v="H000003620"/>
    <s v="H000003620"/>
    <s v="Non-LFF"/>
    <s v=""/>
    <m/>
    <b v="1"/>
    <x v="1"/>
    <x v="3"/>
    <d v="2025-08-04T00:00:00"/>
    <m/>
    <m/>
    <x v="1"/>
    <n v="174"/>
    <s v="Rayneil Reas"/>
    <m/>
    <n v="3213"/>
  </r>
  <r>
    <x v="313"/>
    <x v="0"/>
    <x v="2"/>
    <s v="PLEAN_X310151AT5015200"/>
    <s v="H000003620"/>
    <s v="H000003620"/>
    <s v="Non-LFF"/>
    <s v=""/>
    <m/>
    <b v="1"/>
    <x v="1"/>
    <x v="3"/>
    <d v="2025-08-04T00:00:00"/>
    <m/>
    <m/>
    <x v="1"/>
    <n v="174"/>
    <s v="Rayneil Reas"/>
    <m/>
    <n v="3214"/>
  </r>
  <r>
    <x v="313"/>
    <x v="0"/>
    <x v="2"/>
    <s v="PLEAN_X310152AT5023200"/>
    <s v="H000003620"/>
    <s v="H000003620"/>
    <s v="Non-LFF"/>
    <s v=""/>
    <m/>
    <b v="1"/>
    <x v="1"/>
    <x v="3"/>
    <d v="2025-08-04T00:00:00"/>
    <m/>
    <m/>
    <x v="1"/>
    <n v="174"/>
    <s v="Rayneil Reas"/>
    <m/>
    <n v="3215"/>
  </r>
  <r>
    <x v="313"/>
    <x v="0"/>
    <x v="2"/>
    <s v="PLEAN_X310201AT5015200"/>
    <s v="H000003626"/>
    <s v="H000003626"/>
    <s v="Non-LFF"/>
    <s v=""/>
    <m/>
    <b v="1"/>
    <x v="1"/>
    <x v="3"/>
    <d v="2025-08-04T00:00:00"/>
    <m/>
    <m/>
    <x v="1"/>
    <n v="174"/>
    <s v="Rayneil Reas"/>
    <m/>
    <n v="3216"/>
  </r>
  <r>
    <x v="313"/>
    <x v="0"/>
    <x v="2"/>
    <s v="PLEAN_X310401AT5015200"/>
    <s v="H000003626"/>
    <s v="H000003626"/>
    <s v="Non-LFF"/>
    <s v=""/>
    <m/>
    <b v="1"/>
    <x v="1"/>
    <x v="3"/>
    <d v="2025-08-04T00:00:00"/>
    <m/>
    <m/>
    <x v="1"/>
    <n v="174"/>
    <s v="Rayneil Reas"/>
    <m/>
    <n v="3217"/>
  </r>
  <r>
    <x v="313"/>
    <x v="0"/>
    <x v="2"/>
    <s v="PLEAN_X310511AT5010200"/>
    <s v="H000003623"/>
    <s v="H000003623"/>
    <s v="Non-LFF"/>
    <s v=""/>
    <m/>
    <b v="1"/>
    <x v="1"/>
    <x v="3"/>
    <d v="2025-08-04T00:00:00"/>
    <m/>
    <m/>
    <x v="1"/>
    <n v="174"/>
    <s v="Rayneil Reas"/>
    <m/>
    <n v="3218"/>
  </r>
  <r>
    <x v="313"/>
    <x v="0"/>
    <x v="2"/>
    <s v="PLEAN_X310511AT5011200"/>
    <s v="H000003623"/>
    <s v="H000003623"/>
    <s v="Non-LFF"/>
    <s v=""/>
    <m/>
    <b v="1"/>
    <x v="1"/>
    <x v="3"/>
    <d v="2025-08-04T00:00:00"/>
    <m/>
    <m/>
    <x v="1"/>
    <n v="174"/>
    <s v="Rayneil Reas"/>
    <m/>
    <n v="3219"/>
  </r>
  <r>
    <x v="313"/>
    <x v="0"/>
    <x v="2"/>
    <s v="PLEAN_X310511AT5013200"/>
    <s v="H000003623"/>
    <s v="H000003623"/>
    <s v="Non-LFF"/>
    <s v=""/>
    <m/>
    <b v="1"/>
    <x v="1"/>
    <x v="3"/>
    <d v="2025-08-04T00:00:00"/>
    <m/>
    <m/>
    <x v="1"/>
    <n v="174"/>
    <s v="Rayneil Reas"/>
    <m/>
    <n v="3220"/>
  </r>
  <r>
    <x v="313"/>
    <x v="0"/>
    <x v="2"/>
    <s v="PLEAN_X310511AT5015200"/>
    <s v="H000003623"/>
    <s v="H000003623"/>
    <s v="Non-LFF"/>
    <s v=""/>
    <m/>
    <b v="1"/>
    <x v="1"/>
    <x v="3"/>
    <d v="2025-08-04T00:00:00"/>
    <m/>
    <m/>
    <x v="1"/>
    <n v="174"/>
    <s v="Rayneil Reas"/>
    <m/>
    <n v="3221"/>
  </r>
  <r>
    <x v="313"/>
    <x v="0"/>
    <x v="2"/>
    <s v="PLEAN_X310181CZ5013201"/>
    <s v="H000002141"/>
    <s v="H000002141"/>
    <s v="Non-LFF"/>
    <s v=""/>
    <m/>
    <b v="1"/>
    <x v="1"/>
    <x v="3"/>
    <d v="2025-08-04T00:00:00"/>
    <m/>
    <m/>
    <x v="1"/>
    <n v="174"/>
    <s v="Rayneil Reas"/>
    <m/>
    <n v="3222"/>
  </r>
  <r>
    <x v="313"/>
    <x v="0"/>
    <x v="2"/>
    <s v="PLEAN_X310181CZ5013202"/>
    <s v="H000002141"/>
    <s v="H000002141"/>
    <s v="Non-LFF"/>
    <s v=""/>
    <m/>
    <b v="1"/>
    <x v="1"/>
    <x v="3"/>
    <d v="2025-08-04T00:00:00"/>
    <m/>
    <m/>
    <x v="1"/>
    <n v="174"/>
    <s v="Rayneil Reas"/>
    <m/>
    <n v="3223"/>
  </r>
  <r>
    <x v="313"/>
    <x v="0"/>
    <x v="2"/>
    <s v="PLEAN_X310181CZ5030207"/>
    <s v="H000002141"/>
    <s v="H000002141"/>
    <s v="Non-LFF"/>
    <s v=""/>
    <m/>
    <b v="1"/>
    <x v="1"/>
    <x v="3"/>
    <d v="2025-08-04T00:00:00"/>
    <m/>
    <m/>
    <x v="1"/>
    <n v="174"/>
    <s v="Rayneil Reas"/>
    <m/>
    <n v="3224"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74"/>
    <s v="Rayneil Reas"/>
    <m/>
    <n v="3225"/>
  </r>
  <r>
    <x v="313"/>
    <x v="0"/>
    <x v="2"/>
    <s v="PLEAN_X310941CZ5013202"/>
    <s v="H000002141"/>
    <s v="H000002141"/>
    <s v="Non-LFF"/>
    <s v=""/>
    <m/>
    <b v="1"/>
    <x v="1"/>
    <x v="3"/>
    <d v="2025-08-04T00:00:00"/>
    <m/>
    <m/>
    <x v="1"/>
    <n v="174"/>
    <s v="Rayneil Reas"/>
    <m/>
    <n v="3226"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74"/>
    <s v="Rayneil Reas"/>
    <m/>
    <n v="3227"/>
  </r>
  <r>
    <x v="313"/>
    <x v="0"/>
    <x v="2"/>
    <s v="PLEAN_X310941CZ5013203"/>
    <s v="H000002141"/>
    <s v="H000002141"/>
    <s v="Non-LFF"/>
    <s v=""/>
    <m/>
    <b v="1"/>
    <x v="1"/>
    <x v="3"/>
    <d v="2025-08-04T00:00:00"/>
    <m/>
    <m/>
    <x v="1"/>
    <n v="174"/>
    <s v="Rayneil Reas"/>
    <m/>
    <n v="3228"/>
  </r>
  <r>
    <x v="313"/>
    <x v="0"/>
    <x v="2"/>
    <s v="PLEAN_X310941CZ5030201"/>
    <s v="H000002141"/>
    <s v="H000002141"/>
    <s v="Non-LFF"/>
    <s v=""/>
    <m/>
    <b v="1"/>
    <x v="1"/>
    <x v="3"/>
    <d v="2025-08-04T00:00:00"/>
    <m/>
    <m/>
    <x v="1"/>
    <n v="174"/>
    <s v="Rayneil Reas"/>
    <m/>
    <n v="3229"/>
  </r>
  <r>
    <x v="313"/>
    <x v="0"/>
    <x v="2"/>
    <s v="PLEAN_X310942CZ5022201"/>
    <s v="H000002141"/>
    <s v="H000002141"/>
    <s v="Non-LFF"/>
    <s v=""/>
    <m/>
    <b v="1"/>
    <x v="1"/>
    <x v="3"/>
    <d v="2025-08-04T00:00:00"/>
    <m/>
    <m/>
    <x v="1"/>
    <n v="174"/>
    <s v="Rayneil Reas"/>
    <m/>
    <n v="3230"/>
  </r>
  <r>
    <x v="314"/>
    <x v="0"/>
    <x v="2"/>
    <s v="CNOW_7210$$$0000010322"/>
    <s v="G000001283"/>
    <s v="G000001283"/>
    <s v="Non-LFF"/>
    <s v=""/>
    <m/>
    <b v="1"/>
    <x v="2"/>
    <x v="3"/>
    <d v="2025-08-05T00:00:00"/>
    <m/>
    <m/>
    <x v="1"/>
    <n v="173"/>
    <s v="Ruby Grace Garcia"/>
    <m/>
    <n v="3231"/>
  </r>
  <r>
    <x v="314"/>
    <x v="0"/>
    <x v="2"/>
    <s v="CTEMPEU_1000CH70AD6500"/>
    <s v="G000001283"/>
    <s v="G000001283"/>
    <s v="Non-LFF"/>
    <s v=""/>
    <m/>
    <b v="1"/>
    <x v="2"/>
    <x v="3"/>
    <d v="2025-08-05T00:00:00"/>
    <m/>
    <m/>
    <x v="1"/>
    <n v="173"/>
    <s v="Ruby Grace Garcia"/>
    <m/>
    <n v="3232"/>
  </r>
  <r>
    <x v="314"/>
    <x v="0"/>
    <x v="2"/>
    <s v="IPHOENX_000400763883"/>
    <s v="G000001283"/>
    <s v="G000001283"/>
    <s v="Non-LFF"/>
    <s v=""/>
    <m/>
    <b v="1"/>
    <x v="2"/>
    <x v="3"/>
    <d v="2025-08-05T00:00:00"/>
    <m/>
    <m/>
    <x v="1"/>
    <n v="173"/>
    <s v="Ruby Grace Garcia"/>
    <m/>
    <n v="3233"/>
  </r>
  <r>
    <x v="314"/>
    <x v="0"/>
    <x v="2"/>
    <s v="CORAERP_MMOR1975.9206"/>
    <s v="G000001283"/>
    <s v="G000001283"/>
    <s v="Non-LFF"/>
    <s v=""/>
    <m/>
    <b v="1"/>
    <x v="2"/>
    <x v="3"/>
    <d v="2025-08-05T00:00:00"/>
    <m/>
    <m/>
    <x v="1"/>
    <n v="173"/>
    <s v="Ruby Grace Garcia"/>
    <m/>
    <n v="3234"/>
  </r>
  <r>
    <x v="314"/>
    <x v="0"/>
    <x v="2"/>
    <s v="CORAERP_MMOR1975.9209"/>
    <s v="G000001283"/>
    <s v="G000001283"/>
    <s v="Non-LFF"/>
    <s v=""/>
    <m/>
    <b v="1"/>
    <x v="2"/>
    <x v="3"/>
    <d v="2025-08-05T00:00:00"/>
    <m/>
    <m/>
    <x v="1"/>
    <n v="173"/>
    <s v="Ruby Grace Garcia"/>
    <m/>
    <n v="3235"/>
  </r>
  <r>
    <x v="314"/>
    <x v="0"/>
    <x v="2"/>
    <s v="CNOW_7210$$$0000021318"/>
    <s v="G000001283"/>
    <s v="G000001283"/>
    <s v="Non-LFF"/>
    <s v=""/>
    <m/>
    <b v="1"/>
    <x v="2"/>
    <x v="3"/>
    <d v="2025-08-05T00:00:00"/>
    <m/>
    <m/>
    <x v="1"/>
    <n v="173"/>
    <s v="Ruby Grace Garcia"/>
    <m/>
    <n v="3236"/>
  </r>
  <r>
    <x v="314"/>
    <x v="0"/>
    <x v="2"/>
    <s v="IPHOENX_000001500010"/>
    <s v="G000001283"/>
    <s v="G000001283"/>
    <s v="Non-LFF"/>
    <s v=""/>
    <m/>
    <b v="1"/>
    <x v="2"/>
    <x v="3"/>
    <d v="2025-08-05T00:00:00"/>
    <m/>
    <m/>
    <x v="1"/>
    <n v="173"/>
    <s v="Ruby Grace Garcia"/>
    <m/>
    <n v="3237"/>
  </r>
  <r>
    <x v="314"/>
    <x v="0"/>
    <x v="2"/>
    <s v="IPHOENX_000001500011"/>
    <s v="G000001283"/>
    <s v="G000001283"/>
    <s v="Non-LFF"/>
    <s v=""/>
    <m/>
    <b v="1"/>
    <x v="2"/>
    <x v="3"/>
    <d v="2025-08-05T00:00:00"/>
    <m/>
    <m/>
    <x v="1"/>
    <n v="173"/>
    <s v="Ruby Grace Garcia"/>
    <m/>
    <n v="3238"/>
  </r>
  <r>
    <x v="314"/>
    <x v="0"/>
    <x v="2"/>
    <s v="CTEMPEU_1000CH70RD1108"/>
    <s v="G000001283"/>
    <s v="G000001283"/>
    <s v="Non-LFF"/>
    <s v=""/>
    <m/>
    <b v="1"/>
    <x v="2"/>
    <x v="3"/>
    <d v="2025-08-05T00:00:00"/>
    <m/>
    <m/>
    <x v="1"/>
    <n v="173"/>
    <s v="Ruby Grace Garcia"/>
    <m/>
    <n v="3239"/>
  </r>
  <r>
    <x v="314"/>
    <x v="0"/>
    <x v="2"/>
    <s v="IPHOENX_000001500001"/>
    <s v="G000001283"/>
    <s v="G000001283"/>
    <s v="Non-LFF"/>
    <s v=""/>
    <m/>
    <b v="1"/>
    <x v="2"/>
    <x v="3"/>
    <d v="2025-08-05T00:00:00"/>
    <m/>
    <m/>
    <x v="1"/>
    <n v="173"/>
    <s v="Ruby Grace Garcia"/>
    <m/>
    <n v="3240"/>
  </r>
  <r>
    <x v="314"/>
    <x v="0"/>
    <x v="2"/>
    <s v="CLFF_7210$$$1937R09209"/>
    <s v="G000001283"/>
    <s v="G000001283"/>
    <s v="LFF (MDG-F)"/>
    <s v="1937R09209"/>
    <m/>
    <b v="1"/>
    <x v="2"/>
    <x v="3"/>
    <d v="2025-08-05T00:00:00"/>
    <m/>
    <m/>
    <x v="1"/>
    <n v="173"/>
    <s v="Ruby Grace Garcia"/>
    <m/>
    <n v="3241"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73"/>
    <s v="Jay-R Lizardo"/>
    <m/>
    <n v="3242"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73"/>
    <s v="Jay-R Lizardo"/>
    <m/>
    <n v="3243"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73"/>
    <s v="Jay-R Lizardo"/>
    <m/>
    <n v="3244"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73"/>
    <s v="Jay-R Lizardo"/>
    <m/>
    <n v="3245"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73"/>
    <s v="Jay-R Lizardo"/>
    <m/>
    <n v="3246"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73"/>
    <s v="Jay-R Lizardo"/>
    <m/>
    <n v="3247"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73"/>
    <s v="Jay-R Lizardo"/>
    <m/>
    <n v="3248"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73"/>
    <s v="Jay-R Lizardo"/>
    <m/>
    <n v="3249"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73"/>
    <s v="Jay-R Lizardo"/>
    <m/>
    <n v="3250"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73"/>
    <s v="Jay-R Lizardo"/>
    <m/>
    <n v="3251"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73"/>
    <s v="Jay-R Lizardo"/>
    <m/>
    <n v="3252"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73"/>
    <s v="Jay-R Lizardo"/>
    <m/>
    <n v="3253"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73"/>
    <s v="Jay-R Lizardo"/>
    <m/>
    <n v="3254"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73"/>
    <s v="Jay-R Lizardo"/>
    <m/>
    <n v="3255"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73"/>
    <s v="Jay-R Lizardo"/>
    <m/>
    <n v="3256"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73"/>
    <s v="Jay-R Lizardo"/>
    <m/>
    <n v="3257"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73"/>
    <s v="Jay-R Lizardo"/>
    <m/>
    <n v="3258"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73"/>
    <s v="Jay-R Lizardo"/>
    <m/>
    <n v="3259"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73"/>
    <s v="Jay-R Lizardo"/>
    <m/>
    <n v="3260"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73"/>
    <s v="Jay-R Lizardo"/>
    <m/>
    <n v="3261"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73"/>
    <s v="Jay-R Lizardo"/>
    <m/>
    <n v="3262"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73"/>
    <s v="Jay-R Lizardo"/>
    <m/>
    <n v="3263"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73"/>
    <s v="Jay-R Lizardo"/>
    <m/>
    <n v="3264"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73"/>
    <s v="Jay-R Lizardo"/>
    <m/>
    <n v="3265"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73"/>
    <s v="Jay-R Lizardo"/>
    <m/>
    <n v="3266"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73"/>
    <s v="Jay-R Lizardo"/>
    <m/>
    <n v="3267"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73"/>
    <s v="Jay-R Lizardo"/>
    <m/>
    <n v="3268"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73"/>
    <s v="Jay-R Lizardo"/>
    <m/>
    <n v="3269"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73"/>
    <s v="Jay-R Lizardo"/>
    <m/>
    <n v="3270"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73"/>
    <s v="Jay-R Lizardo"/>
    <m/>
    <n v="3271"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73"/>
    <s v="Jay-R Lizardo"/>
    <m/>
    <n v="3272"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73"/>
    <s v="Jay-R Lizardo"/>
    <m/>
    <n v="3273"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73"/>
    <s v="Jay-R Lizardo"/>
    <m/>
    <n v="3274"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73"/>
    <s v="Jay-R Lizardo"/>
    <m/>
    <n v="3275"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73"/>
    <s v="Jay-R Lizardo"/>
    <m/>
    <n v="3276"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73"/>
    <s v="Jay-R Lizardo"/>
    <m/>
    <n v="3277"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73"/>
    <s v="Jay-R Lizardo"/>
    <m/>
    <n v="3278"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73"/>
    <s v="Jay-R Lizardo"/>
    <m/>
    <n v="3279"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73"/>
    <s v="Jay-R Lizardo"/>
    <m/>
    <n v="3280"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73"/>
    <s v="Jay-R Lizardo"/>
    <m/>
    <n v="3281"/>
  </r>
  <r>
    <x v="315"/>
    <x v="0"/>
    <x v="4"/>
    <s v="CLFF_1000$$$DE65GIT032"/>
    <s v="G000000256"/>
    <s v="DFLTPGCOH_BF-C2_001242"/>
    <s v="LFF (MDG-F)"/>
    <s v="DE65GIT032"/>
    <m/>
    <b v="0"/>
    <x v="0"/>
    <x v="3"/>
    <d v="2025-08-05T00:00:00"/>
    <m/>
    <m/>
    <x v="1"/>
    <n v="173"/>
    <s v="Jay-R Lizardo"/>
    <m/>
    <n v="3282"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73"/>
    <s v="Jay-R Lizardo"/>
    <m/>
    <n v="3283"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73"/>
    <s v="Jay-R Lizardo"/>
    <m/>
    <n v="3284"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73"/>
    <s v="Jay-R Lizardo"/>
    <m/>
    <n v="3285"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73"/>
    <s v="Jay-R Lizardo"/>
    <m/>
    <n v="3286"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73"/>
    <s v="Jay-R Lizardo"/>
    <m/>
    <n v="3287"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73"/>
    <s v="Jay-R Lizardo"/>
    <m/>
    <n v="3288"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73"/>
    <s v="Jay-R Lizardo"/>
    <m/>
    <n v="3289"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73"/>
    <s v="Jay-R Lizardo"/>
    <m/>
    <n v="3290"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73"/>
    <s v="Jay-R Lizardo"/>
    <m/>
    <n v="3291"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73"/>
    <s v="Jay-R Lizardo"/>
    <m/>
    <n v="3292"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73"/>
    <s v="Jay-R Lizardo"/>
    <m/>
    <n v="3293"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73"/>
    <s v="Jay-R Lizardo"/>
    <m/>
    <n v="3294"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73"/>
    <s v="Jay-R Lizardo"/>
    <m/>
    <n v="3295"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73"/>
    <s v="Jay-R Lizardo"/>
    <m/>
    <n v="3296"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73"/>
    <s v="Jay-R Lizardo"/>
    <m/>
    <n v="3297"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73"/>
    <s v="Jay-R Lizardo"/>
    <m/>
    <n v="3298"/>
  </r>
  <r>
    <x v="315"/>
    <x v="0"/>
    <x v="2"/>
    <s v="CLFF_1000$$$DE10685700"/>
    <s v="P000000765"/>
    <s v="P000000765"/>
    <s v="LFF (MDG-F)"/>
    <s v="DE10685700"/>
    <m/>
    <b v="1"/>
    <x v="0"/>
    <x v="3"/>
    <d v="2025-08-05T00:00:00"/>
    <m/>
    <m/>
    <x v="1"/>
    <n v="173"/>
    <s v="Jay-R Lizardo"/>
    <m/>
    <n v="3299"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73"/>
    <s v="Jay-R Lizardo"/>
    <m/>
    <n v="3300"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73"/>
    <s v="Jay-R Lizardo"/>
    <m/>
    <n v="3301"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73"/>
    <s v="Jay-R Lizardo"/>
    <m/>
    <n v="3302"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73"/>
    <s v="Jay-R Lizardo"/>
    <m/>
    <n v="3303"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73"/>
    <s v="Jay-R Lizardo"/>
    <m/>
    <n v="3304"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73"/>
    <s v="Jay-R Lizardo"/>
    <m/>
    <n v="3305"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73"/>
    <s v="Jay-R Lizardo"/>
    <m/>
    <n v="3306"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73"/>
    <s v="Jay-R Lizardo"/>
    <m/>
    <n v="3307"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73"/>
    <s v="Jay-R Lizardo"/>
    <m/>
    <n v="3308"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73"/>
    <s v="Jay-R Lizardo"/>
    <m/>
    <n v="3309"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73"/>
    <s v="Jay-R Lizardo"/>
    <m/>
    <n v="3310"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73"/>
    <s v="Jay-R Lizardo"/>
    <m/>
    <n v="3311"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73"/>
    <s v="Jay-R Lizardo"/>
    <m/>
    <n v="3312"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73"/>
    <s v="Jay-R Lizardo"/>
    <m/>
    <n v="3313"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73"/>
    <s v="Jay-R Lizardo"/>
    <m/>
    <n v="3314"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73"/>
    <s v="Jay-R Lizardo"/>
    <m/>
    <n v="3315"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73"/>
    <s v="Jay-R Lizardo"/>
    <m/>
    <n v="3316"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73"/>
    <s v="Jay-R Lizardo"/>
    <m/>
    <n v="3317"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73"/>
    <s v="Jay-R Lizardo"/>
    <m/>
    <n v="3318"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73"/>
    <s v="Jay-R Lizardo"/>
    <m/>
    <n v="3319"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73"/>
    <s v="Jay-R Lizardo"/>
    <m/>
    <n v="3320"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73"/>
    <s v="Jay-R Lizardo"/>
    <m/>
    <n v="3321"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73"/>
    <s v="Jay-R Lizardo"/>
    <m/>
    <n v="3322"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73"/>
    <s v="Jay-R Lizardo"/>
    <m/>
    <n v="3323"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73"/>
    <s v="Jay-R Lizardo"/>
    <m/>
    <n v="3324"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73"/>
    <s v="Jay-R Lizardo"/>
    <m/>
    <n v="3325"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73"/>
    <s v="Jay-R Lizardo"/>
    <m/>
    <n v="3326"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73"/>
    <s v="Jay-R Lizardo"/>
    <m/>
    <n v="3327"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73"/>
    <s v="Jay-R Lizardo"/>
    <m/>
    <n v="3328"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73"/>
    <s v="Jay-R Lizardo"/>
    <m/>
    <n v="3329"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73"/>
    <s v="Jay-R Lizardo"/>
    <m/>
    <n v="3330"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73"/>
    <s v="Jay-R Lizardo"/>
    <m/>
    <n v="3331"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73"/>
    <s v="Jay-R Lizardo"/>
    <m/>
    <n v="3332"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73"/>
    <s v="Jay-R Lizardo"/>
    <m/>
    <n v="3333"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73"/>
    <s v="Jay-R Lizardo"/>
    <m/>
    <n v="3334"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73"/>
    <s v="Jay-R Lizardo"/>
    <m/>
    <n v="3335"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73"/>
    <s v="Jay-R Lizardo"/>
    <m/>
    <n v="3336"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73"/>
    <s v="Jay-R Lizardo"/>
    <m/>
    <n v="3337"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73"/>
    <s v="Jay-R Lizardo"/>
    <m/>
    <n v="3338"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73"/>
    <s v="Jay-R Lizardo"/>
    <m/>
    <n v="3339"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73"/>
    <s v="Jay-R Lizardo"/>
    <m/>
    <n v="3340"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73"/>
    <s v="Jay-R Lizardo"/>
    <m/>
    <n v="3341"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73"/>
    <s v="Jay-R Lizardo"/>
    <m/>
    <n v="3342"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73"/>
    <s v="Jay-R Lizardo"/>
    <m/>
    <n v="3343"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73"/>
    <s v="Jay-R Lizardo"/>
    <m/>
    <n v="3344"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73"/>
    <s v="Jay-R Lizardo"/>
    <m/>
    <n v="3345"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73"/>
    <s v="Jay-R Lizardo"/>
    <m/>
    <n v="3346"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73"/>
    <s v="Jay-R Lizardo"/>
    <m/>
    <n v="3347"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73"/>
    <s v="Jay-R Lizardo"/>
    <m/>
    <n v="3348"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73"/>
    <s v="Jay-R Lizardo"/>
    <m/>
    <n v="3349"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73"/>
    <s v="Jay-R Lizardo"/>
    <m/>
    <n v="3350"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73"/>
    <s v="Jay-R Lizardo"/>
    <m/>
    <n v="3351"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73"/>
    <s v="Jay-R Lizardo"/>
    <m/>
    <n v="3352"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73"/>
    <s v="Jay-R Lizardo"/>
    <m/>
    <n v="3353"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73"/>
    <s v="Jay-R Lizardo"/>
    <m/>
    <n v="3354"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73"/>
    <s v="Jay-R Lizardo"/>
    <m/>
    <n v="3355"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73"/>
    <s v="Jay-R Lizardo"/>
    <m/>
    <n v="3356"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73"/>
    <s v="Jay-R Lizardo"/>
    <m/>
    <n v="3357"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73"/>
    <s v="Jay-R Lizardo"/>
    <m/>
    <n v="3358"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73"/>
    <s v="Jay-R Lizardo"/>
    <m/>
    <n v="3359"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73"/>
    <s v="Jay-R Lizardo"/>
    <m/>
    <n v="3360"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73"/>
    <s v="Jay-R Lizardo"/>
    <m/>
    <n v="3361"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73"/>
    <s v="Jay-R Lizardo"/>
    <m/>
    <n v="3362"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73"/>
    <s v="Jay-R Lizardo"/>
    <m/>
    <n v="3363"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73"/>
    <s v="Jay-R Lizardo"/>
    <m/>
    <n v="3364"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73"/>
    <s v="Jay-R Lizardo"/>
    <m/>
    <n v="3365"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73"/>
    <s v="Jay-R Lizardo"/>
    <m/>
    <n v="3366"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73"/>
    <s v="Jay-R Lizardo"/>
    <m/>
    <n v="3367"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73"/>
    <s v="Jay-R Lizardo"/>
    <m/>
    <n v="3368"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73"/>
    <s v="Jay-R Lizardo"/>
    <m/>
    <n v="3369"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73"/>
    <s v="Jay-R Lizardo"/>
    <m/>
    <n v="3370"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73"/>
    <s v="Jay-R Lizardo"/>
    <m/>
    <n v="3371"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73"/>
    <s v="Jay-R Lizardo"/>
    <m/>
    <n v="3372"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73"/>
    <s v="Jay-R Lizardo"/>
    <m/>
    <n v="3373"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73"/>
    <s v="Jay-R Lizardo"/>
    <m/>
    <n v="3374"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73"/>
    <s v="Jay-R Lizardo"/>
    <m/>
    <n v="3375"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73"/>
    <s v="Jay-R Lizardo"/>
    <m/>
    <n v="3376"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73"/>
    <s v="Jay-R Lizardo"/>
    <m/>
    <n v="3377"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73"/>
    <s v="Jay-R Lizardo"/>
    <m/>
    <n v="3378"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73"/>
    <s v="Jay-R Lizardo"/>
    <m/>
    <n v="3379"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73"/>
    <s v="Jay-R Lizardo"/>
    <m/>
    <n v="3380"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73"/>
    <s v="Jay-R Lizardo"/>
    <m/>
    <n v="3381"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73"/>
    <s v="Jay-R Lizardo"/>
    <m/>
    <n v="3382"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73"/>
    <s v="Jay-R Lizardo"/>
    <m/>
    <n v="3383"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73"/>
    <s v="Jay-R Lizardo"/>
    <m/>
    <n v="3384"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73"/>
    <s v="Jay-R Lizardo"/>
    <m/>
    <n v="3385"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73"/>
    <s v="Jay-R Lizardo"/>
    <m/>
    <n v="3386"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73"/>
    <s v="Jay-R Lizardo"/>
    <m/>
    <n v="3387"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73"/>
    <s v="Jay-R Lizardo"/>
    <m/>
    <n v="3388"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73"/>
    <s v="Jay-R Lizardo"/>
    <m/>
    <n v="3389"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73"/>
    <s v="Jay-R Lizardo"/>
    <m/>
    <n v="3390"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73"/>
    <s v="Jay-R Lizardo"/>
    <m/>
    <n v="3391"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73"/>
    <s v="Jay-R Lizardo"/>
    <m/>
    <n v="3392"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73"/>
    <s v="Jay-R Lizardo"/>
    <m/>
    <n v="3393"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73"/>
    <s v="Jay-R Lizardo"/>
    <m/>
    <n v="3394"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73"/>
    <s v="Jay-R Lizardo"/>
    <m/>
    <n v="3395"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73"/>
    <s v="Jay-R Lizardo"/>
    <m/>
    <n v="3396"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73"/>
    <s v="Jay-R Lizardo"/>
    <m/>
    <n v="3397"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73"/>
    <s v="Jay-R Lizardo"/>
    <m/>
    <n v="3398"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73"/>
    <s v="Jay-R Lizardo"/>
    <m/>
    <n v="3399"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73"/>
    <s v="Jay-R Lizardo"/>
    <m/>
    <n v="3400"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73"/>
    <s v="Jay-R Lizardo"/>
    <m/>
    <n v="3401"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73"/>
    <s v="Jay-R Lizardo"/>
    <m/>
    <n v="3402"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73"/>
    <s v="Jay-R Lizardo"/>
    <m/>
    <n v="3403"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73"/>
    <s v="Jay-R Lizardo"/>
    <m/>
    <n v="3404"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73"/>
    <s v="Jay-R Lizardo"/>
    <m/>
    <n v="3405"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73"/>
    <s v="Jay-R Lizardo"/>
    <m/>
    <n v="3406"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73"/>
    <s v="Jay-R Lizardo"/>
    <m/>
    <n v="3407"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73"/>
    <s v="Jay-R Lizardo"/>
    <m/>
    <n v="3408"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73"/>
    <s v="Jay-R Lizardo"/>
    <m/>
    <n v="3409"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73"/>
    <s v="Jay-R Lizardo"/>
    <m/>
    <n v="3410"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73"/>
    <s v="Jay-R Lizardo"/>
    <m/>
    <n v="3411"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73"/>
    <s v="Jay-R Lizardo"/>
    <m/>
    <n v="3412"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73"/>
    <s v="Jay-R Lizardo"/>
    <m/>
    <n v="3413"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73"/>
    <s v="Jay-R Lizardo"/>
    <m/>
    <n v="3414"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73"/>
    <s v="Jay-R Lizardo"/>
    <m/>
    <n v="3415"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73"/>
    <s v="Jay-R Lizardo"/>
    <m/>
    <n v="3416"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73"/>
    <s v="Jay-R Lizardo"/>
    <m/>
    <n v="3417"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73"/>
    <s v="Jay-R Lizardo"/>
    <m/>
    <n v="3418"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73"/>
    <s v="Jay-R Lizardo"/>
    <m/>
    <n v="3419"/>
  </r>
  <r>
    <x v="316"/>
    <x v="0"/>
    <x v="2"/>
    <s v="PLEAN_X310201CH6802051"/>
    <s v="H000000164"/>
    <s v="H000000164"/>
    <s v="Non-LFF"/>
    <s v=""/>
    <m/>
    <b v="1"/>
    <x v="1"/>
    <x v="3"/>
    <d v="2025-08-05T00:00:00"/>
    <m/>
    <m/>
    <x v="1"/>
    <n v="173"/>
    <s v="Rayneil Reas"/>
    <m/>
    <n v="3420"/>
  </r>
  <r>
    <x v="316"/>
    <x v="0"/>
    <x v="2"/>
    <s v="PLEAN_X310201CH6802059"/>
    <s v="H000004034"/>
    <s v="H000004034"/>
    <s v="Non-LFF"/>
    <s v=""/>
    <m/>
    <b v="1"/>
    <x v="1"/>
    <x v="3"/>
    <d v="2025-08-05T00:00:00"/>
    <m/>
    <m/>
    <x v="1"/>
    <n v="173"/>
    <s v="Rayneil Reas"/>
    <m/>
    <n v="3421"/>
  </r>
  <r>
    <x v="316"/>
    <x v="0"/>
    <x v="2"/>
    <s v="PLEAN_X310201CH6802060"/>
    <s v="H000000948"/>
    <s v="H000000948"/>
    <s v="Non-LFF"/>
    <s v=""/>
    <m/>
    <b v="1"/>
    <x v="1"/>
    <x v="3"/>
    <d v="2025-08-05T00:00:00"/>
    <m/>
    <m/>
    <x v="1"/>
    <n v="173"/>
    <s v="Rayneil Reas"/>
    <m/>
    <n v="3422"/>
  </r>
  <r>
    <x v="316"/>
    <x v="0"/>
    <x v="2"/>
    <s v="PLEAN_X310201DE6513299"/>
    <s v="H000000176"/>
    <s v="H000000176"/>
    <s v="Non-LFF"/>
    <s v=""/>
    <m/>
    <b v="1"/>
    <x v="1"/>
    <x v="3"/>
    <d v="2025-08-05T00:00:00"/>
    <m/>
    <m/>
    <x v="1"/>
    <n v="173"/>
    <s v="Rayneil Reas"/>
    <m/>
    <n v="3423"/>
  </r>
  <r>
    <x v="316"/>
    <x v="0"/>
    <x v="2"/>
    <s v="ITEMPLA_001520001137"/>
    <s v="H000000176"/>
    <s v="H000000176"/>
    <s v="Non-LFF"/>
    <s v=""/>
    <m/>
    <b v="1"/>
    <x v="1"/>
    <x v="3"/>
    <d v="2025-08-05T00:00:00"/>
    <m/>
    <m/>
    <x v="1"/>
    <n v="173"/>
    <s v="Rayneil Reas"/>
    <m/>
    <n v="3424"/>
  </r>
  <r>
    <x v="316"/>
    <x v="0"/>
    <x v="2"/>
    <s v="PLEAN_X310511CH6802033"/>
    <s v="H000000164"/>
    <s v="H000000164"/>
    <s v="Non-LFF"/>
    <s v=""/>
    <m/>
    <b v="1"/>
    <x v="1"/>
    <x v="3"/>
    <d v="2025-08-05T00:00:00"/>
    <m/>
    <m/>
    <x v="1"/>
    <n v="173"/>
    <s v="Rayneil Reas"/>
    <m/>
    <n v="3425"/>
  </r>
  <r>
    <x v="316"/>
    <x v="0"/>
    <x v="2"/>
    <s v="PLEAN_X310511CH6802045"/>
    <s v="H000004034"/>
    <s v="H000004034"/>
    <s v="Non-LFF"/>
    <s v=""/>
    <m/>
    <b v="1"/>
    <x v="1"/>
    <x v="3"/>
    <d v="2025-08-05T00:00:00"/>
    <m/>
    <m/>
    <x v="1"/>
    <n v="173"/>
    <s v="Rayneil Reas"/>
    <m/>
    <n v="3426"/>
  </r>
  <r>
    <x v="316"/>
    <x v="0"/>
    <x v="2"/>
    <s v="PLEAN_X310284DE5015620"/>
    <s v="H000000162"/>
    <s v="H000000162"/>
    <s v="Non-LFF"/>
    <s v=""/>
    <m/>
    <b v="1"/>
    <x v="1"/>
    <x v="3"/>
    <d v="2025-08-05T00:00:00"/>
    <m/>
    <m/>
    <x v="1"/>
    <n v="173"/>
    <s v="Rayneil Reas"/>
    <m/>
    <n v="3427"/>
  </r>
  <r>
    <x v="316"/>
    <x v="0"/>
    <x v="2"/>
    <s v="PLEAN_X310284DE5015630"/>
    <s v="H000000162"/>
    <s v="H000000162"/>
    <s v="Non-LFF"/>
    <s v=""/>
    <m/>
    <b v="1"/>
    <x v="1"/>
    <x v="3"/>
    <d v="2025-08-05T00:00:00"/>
    <m/>
    <m/>
    <x v="1"/>
    <n v="173"/>
    <s v="Rayneil Reas"/>
    <m/>
    <n v="3428"/>
  </r>
  <r>
    <x v="316"/>
    <x v="0"/>
    <x v="2"/>
    <s v="IEMERAL_000009101181"/>
    <s v="H000000161"/>
    <s v="H000000161"/>
    <s v="Non-LFF"/>
    <s v=""/>
    <m/>
    <b v="1"/>
    <x v="1"/>
    <x v="3"/>
    <d v="2025-08-05T00:00:00"/>
    <m/>
    <m/>
    <x v="1"/>
    <n v="173"/>
    <s v="Rayneil Reas"/>
    <m/>
    <n v="3429"/>
  </r>
  <r>
    <x v="316"/>
    <x v="0"/>
    <x v="2"/>
    <s v="CEMERAL_70006403A4SS99"/>
    <s v="H000000176"/>
    <s v="H000000176"/>
    <s v="Non-LFF"/>
    <s v=""/>
    <m/>
    <b v="1"/>
    <x v="1"/>
    <x v="3"/>
    <d v="2025-08-05T00:00:00"/>
    <m/>
    <m/>
    <x v="1"/>
    <n v="173"/>
    <s v="Rayneil Reas"/>
    <m/>
    <n v="3430"/>
  </r>
  <r>
    <x v="316"/>
    <x v="0"/>
    <x v="2"/>
    <s v="CLFF_1000$$$NL50C06884"/>
    <s v="H000000176"/>
    <s v="H000000176"/>
    <s v="LFF (MDG-F)"/>
    <s v="NL50C06884"/>
    <m/>
    <b v="1"/>
    <x v="1"/>
    <x v="3"/>
    <d v="2025-08-05T00:00:00"/>
    <m/>
    <m/>
    <x v="1"/>
    <n v="173"/>
    <s v="Rayneil Reas"/>
    <m/>
    <n v="3431"/>
  </r>
  <r>
    <x v="316"/>
    <x v="0"/>
    <x v="2"/>
    <s v="PLEAN_X310281CN5013010"/>
    <s v="H000001056"/>
    <s v="H000001056"/>
    <s v="Non-LFF"/>
    <s v=""/>
    <m/>
    <b v="1"/>
    <x v="1"/>
    <x v="3"/>
    <d v="2025-08-05T00:00:00"/>
    <m/>
    <m/>
    <x v="1"/>
    <n v="173"/>
    <s v="Rayneil Reas"/>
    <m/>
    <n v="3432"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70"/>
    <s v="Tetyana Kimmel"/>
    <m/>
    <n v="3433"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70"/>
    <s v="Tetyana Kimmel"/>
    <m/>
    <n v="3434"/>
  </r>
  <r>
    <x v="318"/>
    <x v="0"/>
    <x v="2"/>
    <s v="CNOW_7210$$$0000040010"/>
    <s v="L000013877"/>
    <s v="L000013877"/>
    <s v="Non-LFF"/>
    <s v=""/>
    <m/>
    <b v="1"/>
    <x v="2"/>
    <x v="3"/>
    <d v="2025-08-08T00:00:00"/>
    <m/>
    <m/>
    <x v="1"/>
    <n v="170"/>
    <s v="Ruby Grace Garcia"/>
    <m/>
    <n v="3435"/>
  </r>
  <r>
    <x v="318"/>
    <x v="0"/>
    <x v="2"/>
    <s v="CNOW_7210$$$0000040207"/>
    <s v="L000013877"/>
    <s v="L000013877"/>
    <s v="Non-LFF"/>
    <s v=""/>
    <m/>
    <b v="1"/>
    <x v="2"/>
    <x v="3"/>
    <d v="2025-08-08T00:00:00"/>
    <m/>
    <m/>
    <x v="1"/>
    <n v="170"/>
    <s v="Ruby Grace Garcia"/>
    <m/>
    <n v="3436"/>
  </r>
  <r>
    <x v="318"/>
    <x v="0"/>
    <x v="2"/>
    <s v="CNOW_7210$$$0000040215"/>
    <s v="L000013877"/>
    <s v="L000013877"/>
    <s v="Non-LFF"/>
    <s v=""/>
    <m/>
    <b v="1"/>
    <x v="2"/>
    <x v="3"/>
    <d v="2025-08-08T00:00:00"/>
    <m/>
    <m/>
    <x v="1"/>
    <n v="170"/>
    <s v="Ruby Grace Garcia"/>
    <m/>
    <n v="3437"/>
  </r>
  <r>
    <x v="318"/>
    <x v="0"/>
    <x v="2"/>
    <s v="CNOW_7210$$$0000040216"/>
    <s v="L000013877"/>
    <s v="L000013877"/>
    <s v="Non-LFF"/>
    <s v=""/>
    <m/>
    <b v="1"/>
    <x v="2"/>
    <x v="3"/>
    <d v="2025-08-08T00:00:00"/>
    <m/>
    <m/>
    <x v="1"/>
    <n v="170"/>
    <s v="Ruby Grace Garcia"/>
    <m/>
    <n v="3438"/>
  </r>
  <r>
    <x v="318"/>
    <x v="0"/>
    <x v="2"/>
    <s v="CNOW_7210$$$0000040217"/>
    <s v="L000013877"/>
    <s v="L000013877"/>
    <s v="Non-LFF"/>
    <s v=""/>
    <m/>
    <b v="1"/>
    <x v="2"/>
    <x v="3"/>
    <d v="2025-08-08T00:00:00"/>
    <m/>
    <m/>
    <x v="1"/>
    <n v="170"/>
    <s v="Ruby Grace Garcia"/>
    <m/>
    <n v="3439"/>
  </r>
  <r>
    <x v="318"/>
    <x v="0"/>
    <x v="2"/>
    <s v="CNOW_7210$$$0000040219"/>
    <s v="L000013877"/>
    <s v="L000013877"/>
    <s v="Non-LFF"/>
    <s v=""/>
    <m/>
    <b v="1"/>
    <x v="2"/>
    <x v="3"/>
    <d v="2025-08-08T00:00:00"/>
    <m/>
    <m/>
    <x v="1"/>
    <n v="170"/>
    <s v="Ruby Grace Garcia"/>
    <m/>
    <n v="3440"/>
  </r>
  <r>
    <x v="318"/>
    <x v="0"/>
    <x v="2"/>
    <s v="CNOW_7210$$$0000040220"/>
    <s v="L000013877"/>
    <s v="L000013877"/>
    <s v="Non-LFF"/>
    <s v=""/>
    <m/>
    <b v="1"/>
    <x v="2"/>
    <x v="3"/>
    <d v="2025-08-08T00:00:00"/>
    <m/>
    <m/>
    <x v="1"/>
    <n v="170"/>
    <s v="Ruby Grace Garcia"/>
    <m/>
    <n v="3441"/>
  </r>
  <r>
    <x v="318"/>
    <x v="0"/>
    <x v="2"/>
    <s v="CNOW_7210$$$0000040272"/>
    <s v="L000013877"/>
    <s v="L000013877"/>
    <s v="Non-LFF"/>
    <s v=""/>
    <m/>
    <b v="1"/>
    <x v="2"/>
    <x v="3"/>
    <d v="2025-08-08T00:00:00"/>
    <m/>
    <m/>
    <x v="1"/>
    <n v="170"/>
    <s v="Ruby Grace Garcia"/>
    <m/>
    <n v="3442"/>
  </r>
  <r>
    <x v="318"/>
    <x v="0"/>
    <x v="2"/>
    <s v="CNOW_7210$$$0000040279"/>
    <s v="L000013877"/>
    <s v="L000013877"/>
    <s v="Non-LFF"/>
    <s v=""/>
    <m/>
    <b v="1"/>
    <x v="2"/>
    <x v="3"/>
    <d v="2025-08-08T00:00:00"/>
    <m/>
    <m/>
    <x v="1"/>
    <n v="170"/>
    <s v="Ruby Grace Garcia"/>
    <m/>
    <n v="3443"/>
  </r>
  <r>
    <x v="318"/>
    <x v="0"/>
    <x v="2"/>
    <s v="CNOW_7210$$$0000040282"/>
    <s v="L000013877"/>
    <s v="L000013877"/>
    <s v="Non-LFF"/>
    <s v=""/>
    <m/>
    <b v="1"/>
    <x v="2"/>
    <x v="3"/>
    <d v="2025-08-08T00:00:00"/>
    <m/>
    <m/>
    <x v="1"/>
    <n v="170"/>
    <s v="Ruby Grace Garcia"/>
    <m/>
    <n v="3444"/>
  </r>
  <r>
    <x v="318"/>
    <x v="0"/>
    <x v="2"/>
    <s v="CNOW_7210$$$0000040373"/>
    <s v="L000013877"/>
    <s v="L000013877"/>
    <s v="Non-LFF"/>
    <s v=""/>
    <m/>
    <b v="1"/>
    <x v="2"/>
    <x v="3"/>
    <d v="2025-08-08T00:00:00"/>
    <m/>
    <m/>
    <x v="1"/>
    <n v="170"/>
    <s v="Ruby Grace Garcia"/>
    <m/>
    <n v="3445"/>
  </r>
  <r>
    <x v="318"/>
    <x v="0"/>
    <x v="2"/>
    <s v="CNOW_7210$$$0000040374"/>
    <s v="L000013877"/>
    <s v="L000013877"/>
    <s v="Non-LFF"/>
    <s v=""/>
    <m/>
    <b v="1"/>
    <x v="2"/>
    <x v="3"/>
    <d v="2025-08-08T00:00:00"/>
    <m/>
    <m/>
    <x v="1"/>
    <n v="170"/>
    <s v="Ruby Grace Garcia"/>
    <m/>
    <n v="3446"/>
  </r>
  <r>
    <x v="318"/>
    <x v="0"/>
    <x v="2"/>
    <s v="CNOW_7210$$$0000040375"/>
    <s v="L000013877"/>
    <s v="L000013877"/>
    <s v="Non-LFF"/>
    <s v=""/>
    <m/>
    <b v="1"/>
    <x v="2"/>
    <x v="3"/>
    <d v="2025-08-08T00:00:00"/>
    <m/>
    <m/>
    <x v="1"/>
    <n v="170"/>
    <s v="Ruby Grace Garcia"/>
    <m/>
    <n v="3447"/>
  </r>
  <r>
    <x v="318"/>
    <x v="0"/>
    <x v="2"/>
    <s v="CNOW_7210$$$0000040376"/>
    <s v="L000013877"/>
    <s v="L000013877"/>
    <s v="Non-LFF"/>
    <s v=""/>
    <m/>
    <b v="1"/>
    <x v="2"/>
    <x v="3"/>
    <d v="2025-08-08T00:00:00"/>
    <m/>
    <m/>
    <x v="1"/>
    <n v="170"/>
    <s v="Ruby Grace Garcia"/>
    <m/>
    <n v="3448"/>
  </r>
  <r>
    <x v="318"/>
    <x v="0"/>
    <x v="2"/>
    <s v="CNOW_7210$$$0000040445"/>
    <s v="L000013877"/>
    <s v="L000013877"/>
    <s v="Non-LFF"/>
    <s v=""/>
    <m/>
    <b v="1"/>
    <x v="2"/>
    <x v="3"/>
    <d v="2025-08-08T00:00:00"/>
    <m/>
    <m/>
    <x v="1"/>
    <n v="170"/>
    <s v="Ruby Grace Garcia"/>
    <m/>
    <n v="3449"/>
  </r>
  <r>
    <x v="318"/>
    <x v="0"/>
    <x v="2"/>
    <s v="CNOW_7210$$$0000040214"/>
    <s v="L000013877"/>
    <s v="L000013877"/>
    <s v="Non-LFF"/>
    <s v=""/>
    <m/>
    <b v="1"/>
    <x v="2"/>
    <x v="3"/>
    <d v="2025-08-08T00:00:00"/>
    <m/>
    <m/>
    <x v="1"/>
    <n v="170"/>
    <s v="Ruby Grace Garcia"/>
    <m/>
    <n v="3450"/>
  </r>
  <r>
    <x v="318"/>
    <x v="0"/>
    <x v="2"/>
    <s v="CNOW_7210$$$0000040223"/>
    <s v="L000013877"/>
    <s v="L000013877"/>
    <s v="Non-LFF"/>
    <s v=""/>
    <m/>
    <b v="1"/>
    <x v="2"/>
    <x v="3"/>
    <d v="2025-08-08T00:00:00"/>
    <m/>
    <m/>
    <x v="1"/>
    <n v="170"/>
    <s v="Ruby Grace Garcia"/>
    <m/>
    <n v="3451"/>
  </r>
  <r>
    <x v="318"/>
    <x v="0"/>
    <x v="2"/>
    <s v="CNOW_7210$$$0000040224"/>
    <s v="L000013877"/>
    <s v="L000013877"/>
    <s v="Non-LFF"/>
    <s v=""/>
    <m/>
    <b v="1"/>
    <x v="2"/>
    <x v="3"/>
    <d v="2025-08-08T00:00:00"/>
    <m/>
    <m/>
    <x v="1"/>
    <n v="170"/>
    <s v="Ruby Grace Garcia"/>
    <m/>
    <n v="3452"/>
  </r>
  <r>
    <x v="318"/>
    <x v="0"/>
    <x v="2"/>
    <s v="CNOW_7210$$$0000040225"/>
    <s v="L000013877"/>
    <s v="L000013877"/>
    <s v="Non-LFF"/>
    <s v=""/>
    <m/>
    <b v="1"/>
    <x v="2"/>
    <x v="3"/>
    <d v="2025-08-08T00:00:00"/>
    <m/>
    <m/>
    <x v="1"/>
    <n v="170"/>
    <s v="Ruby Grace Garcia"/>
    <m/>
    <n v="3453"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70"/>
    <s v="Jay-R Lizardo"/>
    <m/>
    <n v="3454"/>
  </r>
  <r>
    <x v="320"/>
    <x v="0"/>
    <x v="2"/>
    <s v="IEMERAL_000009101255"/>
    <s v="L000008448"/>
    <s v="L000008448"/>
    <s v="Non-LFF"/>
    <s v=""/>
    <m/>
    <b v="1"/>
    <x v="2"/>
    <x v="3"/>
    <d v="2025-08-08T00:00:00"/>
    <m/>
    <m/>
    <x v="1"/>
    <n v="170"/>
    <s v="Ruby Grace Garcia"/>
    <m/>
    <n v="3455"/>
  </r>
  <r>
    <x v="320"/>
    <x v="0"/>
    <x v="2"/>
    <s v="IEMERAL_000009101262"/>
    <s v="L000012313"/>
    <s v="L000012313"/>
    <s v="Non-LFF"/>
    <s v=""/>
    <m/>
    <b v="1"/>
    <x v="2"/>
    <x v="3"/>
    <d v="2025-08-08T00:00:00"/>
    <m/>
    <m/>
    <x v="1"/>
    <n v="170"/>
    <s v="Ruby Grace Garcia"/>
    <m/>
    <n v="3456"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70"/>
    <s v="Ruby Grace Garcia"/>
    <m/>
    <n v="3457"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70"/>
    <s v="Ruby Grace Garcia"/>
    <m/>
    <n v="3458"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70"/>
    <s v="Ruby Grace Garcia"/>
    <m/>
    <n v="3459"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70"/>
    <s v="Ruby Grace Garcia"/>
    <m/>
    <n v="3460"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70"/>
    <s v="Ruby Grace Garcia"/>
    <m/>
    <n v="3461"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70"/>
    <s v="Ruby Grace Garcia"/>
    <m/>
    <n v="3462"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70"/>
    <s v="Ruby Grace Garcia"/>
    <m/>
    <n v="3463"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70"/>
    <s v="Ruby Grace Garcia"/>
    <m/>
    <n v="3464"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70"/>
    <s v="Ruby Grace Garcia"/>
    <m/>
    <n v="3465"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70"/>
    <s v="Erjo Miguel Tagle"/>
    <m/>
    <n v="3466"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70"/>
    <s v="Erjo Miguel Tagle"/>
    <m/>
    <n v="3467"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70"/>
    <s v="Erjo Miguel Tagle"/>
    <m/>
    <n v="3468"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70"/>
    <s v="Erjo Miguel Tagle"/>
    <m/>
    <n v="3469"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70"/>
    <s v="Erjo Miguel Tagle"/>
    <m/>
    <n v="3470"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70"/>
    <s v="Erjo Miguel Tagle"/>
    <m/>
    <n v="3471"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70"/>
    <s v="Erjo Miguel Tagle"/>
    <m/>
    <n v="3472"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70"/>
    <s v="Erjo Miguel Tagle"/>
    <m/>
    <n v="3473"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70"/>
    <s v="Erjo Miguel Tagle"/>
    <m/>
    <n v="3474"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70"/>
    <s v="Erjo Miguel Tagle"/>
    <m/>
    <n v="3475"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69"/>
    <s v="Henry Ifurung Jr."/>
    <m/>
    <n v="3476"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69"/>
    <s v="Jojeff Tagnong"/>
    <m/>
    <n v="3477"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68"/>
    <s v="Henry Ifurung Jr."/>
    <m/>
    <n v="3478"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68"/>
    <s v="Henry Ifurung Jr."/>
    <m/>
    <n v="3479"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68"/>
    <s v="Henry Ifurung Jr."/>
    <m/>
    <n v="3480"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68"/>
    <s v="Henry Ifurung Jr."/>
    <m/>
    <n v="3481"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68"/>
    <s v="Henry Ifurung Jr."/>
    <m/>
    <n v="3482"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68"/>
    <s v="Henry Ifurung Jr."/>
    <m/>
    <n v="3483"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68"/>
    <s v="Henry Ifurung Jr."/>
    <m/>
    <n v="3484"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67"/>
    <s v="Lakshmi Shree"/>
    <m/>
    <n v="3485"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67"/>
    <s v="Jojeff Tagnong"/>
    <m/>
    <n v="3486"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67"/>
    <s v="Jojeff Tagnong"/>
    <m/>
    <n v="3487"/>
  </r>
  <r>
    <x v="329"/>
    <x v="0"/>
    <x v="2"/>
    <s v="CEMERAL_64010010991390"/>
    <s v="G000001130"/>
    <s v="G000001130"/>
    <s v="Non-LFF"/>
    <s v=""/>
    <m/>
    <b v="1"/>
    <x v="0"/>
    <x v="3"/>
    <d v="2025-08-14T00:00:00"/>
    <m/>
    <m/>
    <x v="1"/>
    <n v="166"/>
    <s v="Jojeff Tagnong"/>
    <m/>
    <n v="3488"/>
  </r>
  <r>
    <x v="329"/>
    <x v="0"/>
    <x v="2"/>
    <s v="CEMERAL_70006203990110"/>
    <s v="G000001130"/>
    <s v="G000001130"/>
    <s v="Non-LFF"/>
    <s v=""/>
    <m/>
    <b v="1"/>
    <x v="0"/>
    <x v="3"/>
    <d v="2025-08-14T00:00:00"/>
    <m/>
    <m/>
    <x v="1"/>
    <n v="166"/>
    <s v="Jojeff Tagnong"/>
    <m/>
    <n v="3489"/>
  </r>
  <r>
    <x v="329"/>
    <x v="0"/>
    <x v="2"/>
    <s v="CEMERAL_70006203990116"/>
    <s v="G000001130"/>
    <s v="G000001130"/>
    <s v="Non-LFF"/>
    <s v=""/>
    <m/>
    <b v="1"/>
    <x v="0"/>
    <x v="3"/>
    <d v="2025-08-14T00:00:00"/>
    <m/>
    <m/>
    <x v="1"/>
    <n v="166"/>
    <s v="Jojeff Tagnong"/>
    <m/>
    <n v="3490"/>
  </r>
  <r>
    <x v="329"/>
    <x v="0"/>
    <x v="2"/>
    <s v="CEMERAL_70006301995401"/>
    <s v="G000001130"/>
    <s v="G000001130"/>
    <s v="Non-LFF"/>
    <s v=""/>
    <m/>
    <b v="1"/>
    <x v="0"/>
    <x v="3"/>
    <d v="2025-08-14T00:00:00"/>
    <m/>
    <m/>
    <x v="1"/>
    <n v="166"/>
    <s v="Jojeff Tagnong"/>
    <m/>
    <n v="3491"/>
  </r>
  <r>
    <x v="329"/>
    <x v="0"/>
    <x v="2"/>
    <s v="CEMERAL_70006302995401"/>
    <s v="G000001130"/>
    <s v="G000001130"/>
    <s v="Non-LFF"/>
    <s v=""/>
    <m/>
    <b v="1"/>
    <x v="0"/>
    <x v="3"/>
    <d v="2025-08-14T00:00:00"/>
    <m/>
    <m/>
    <x v="1"/>
    <n v="166"/>
    <s v="Jojeff Tagnong"/>
    <m/>
    <n v="3492"/>
  </r>
  <r>
    <x v="329"/>
    <x v="0"/>
    <x v="2"/>
    <s v="CEMERAL_7000640399GA65"/>
    <s v="G000001130"/>
    <s v="G000001130"/>
    <s v="Non-LFF"/>
    <s v=""/>
    <m/>
    <b v="1"/>
    <x v="0"/>
    <x v="3"/>
    <d v="2025-08-14T00:00:00"/>
    <m/>
    <m/>
    <x v="1"/>
    <n v="166"/>
    <s v="Jojeff Tagnong"/>
    <m/>
    <n v="3493"/>
  </r>
  <r>
    <x v="329"/>
    <x v="0"/>
    <x v="2"/>
    <s v="CEMERAL_70007001993007"/>
    <s v="G000001130"/>
    <s v="G000001130"/>
    <s v="Non-LFF"/>
    <s v=""/>
    <m/>
    <b v="1"/>
    <x v="0"/>
    <x v="3"/>
    <d v="2025-08-14T00:00:00"/>
    <m/>
    <m/>
    <x v="1"/>
    <n v="166"/>
    <s v="Jojeff Tagnong"/>
    <m/>
    <n v="3494"/>
  </r>
  <r>
    <x v="329"/>
    <x v="0"/>
    <x v="2"/>
    <s v="CEMERAL_70007102308299"/>
    <s v="G000001130"/>
    <s v="G000001130"/>
    <s v="Non-LFF"/>
    <s v=""/>
    <m/>
    <b v="1"/>
    <x v="0"/>
    <x v="3"/>
    <d v="2025-08-14T00:00:00"/>
    <m/>
    <m/>
    <x v="1"/>
    <n v="166"/>
    <s v="Jojeff Tagnong"/>
    <m/>
    <n v="3495"/>
  </r>
  <r>
    <x v="329"/>
    <x v="0"/>
    <x v="2"/>
    <s v="CFLTFLE_10550000003914"/>
    <s v="G000001130"/>
    <s v="G000001130"/>
    <s v="Non-LFF"/>
    <s v=""/>
    <m/>
    <b v="1"/>
    <x v="0"/>
    <x v="3"/>
    <d v="2025-08-14T00:00:00"/>
    <m/>
    <m/>
    <x v="1"/>
    <n v="166"/>
    <s v="Jojeff Tagnong"/>
    <m/>
    <n v="3496"/>
  </r>
  <r>
    <x v="329"/>
    <x v="0"/>
    <x v="2"/>
    <s v="CFLTFLE_12350000005017"/>
    <s v="G000001130"/>
    <s v="G000001130"/>
    <s v="Non-LFF"/>
    <s v=""/>
    <m/>
    <b v="1"/>
    <x v="0"/>
    <x v="3"/>
    <d v="2025-08-14T00:00:00"/>
    <m/>
    <m/>
    <x v="1"/>
    <n v="166"/>
    <s v="Jojeff Tagnong"/>
    <m/>
    <n v="3497"/>
  </r>
  <r>
    <x v="329"/>
    <x v="0"/>
    <x v="2"/>
    <s v="CFLTFLE_17710000170000"/>
    <s v="G000001130"/>
    <s v="G000001130"/>
    <s v="Non-LFF"/>
    <s v=""/>
    <m/>
    <b v="1"/>
    <x v="0"/>
    <x v="3"/>
    <d v="2025-08-14T00:00:00"/>
    <m/>
    <m/>
    <x v="1"/>
    <n v="166"/>
    <s v="Jojeff Tagnong"/>
    <m/>
    <n v="3498"/>
  </r>
  <r>
    <x v="329"/>
    <x v="0"/>
    <x v="2"/>
    <s v="CFLTFLE_17710000170020"/>
    <s v="G000001130"/>
    <s v="G000001130"/>
    <s v="Non-LFF"/>
    <s v=""/>
    <m/>
    <b v="1"/>
    <x v="0"/>
    <x v="3"/>
    <d v="2025-08-14T00:00:00"/>
    <m/>
    <m/>
    <x v="1"/>
    <n v="166"/>
    <s v="Jojeff Tagnong"/>
    <m/>
    <n v="3499"/>
  </r>
  <r>
    <x v="329"/>
    <x v="0"/>
    <x v="2"/>
    <s v="CFLTFLE_1787HQ50GPO1F0"/>
    <s v="G000001130"/>
    <s v="G000001130"/>
    <s v="Non-LFF"/>
    <s v=""/>
    <m/>
    <b v="1"/>
    <x v="0"/>
    <x v="3"/>
    <d v="2025-08-14T00:00:00"/>
    <m/>
    <m/>
    <x v="1"/>
    <n v="166"/>
    <s v="Jojeff Tagnong"/>
    <m/>
    <n v="3500"/>
  </r>
  <r>
    <x v="329"/>
    <x v="0"/>
    <x v="2"/>
    <s v="CFLTFLE_1798A08"/>
    <s v="G000001130"/>
    <s v="G000001130"/>
    <s v="Non-LFF"/>
    <s v=""/>
    <m/>
    <b v="1"/>
    <x v="0"/>
    <x v="3"/>
    <d v="2025-08-14T00:00:00"/>
    <m/>
    <m/>
    <x v="1"/>
    <n v="166"/>
    <s v="Jojeff Tagnong"/>
    <m/>
    <n v="3501"/>
  </r>
  <r>
    <x v="329"/>
    <x v="0"/>
    <x v="2"/>
    <s v="CLFF_1000$$$CH50GPO004"/>
    <s v="G000001130"/>
    <s v="G000001130"/>
    <s v="LFF (MDG-F)"/>
    <s v="CH50GPO004"/>
    <m/>
    <b v="1"/>
    <x v="0"/>
    <x v="3"/>
    <d v="2025-08-14T00:00:00"/>
    <m/>
    <m/>
    <x v="1"/>
    <n v="166"/>
    <s v="Jojeff Tagnong"/>
    <m/>
    <n v="3502"/>
  </r>
  <r>
    <x v="329"/>
    <x v="0"/>
    <x v="2"/>
    <s v="CLFF_1000$$$CH50GPO101"/>
    <s v="G000001130"/>
    <s v="G000001130"/>
    <s v="LFF (MDG-F)"/>
    <s v="CH50GPO101"/>
    <m/>
    <b v="1"/>
    <x v="0"/>
    <x v="3"/>
    <d v="2025-08-14T00:00:00"/>
    <m/>
    <m/>
    <x v="1"/>
    <n v="166"/>
    <s v="Jojeff Tagnong"/>
    <m/>
    <n v="3503"/>
  </r>
  <r>
    <x v="329"/>
    <x v="0"/>
    <x v="2"/>
    <s v="CLFF_1000$$$CH50GPO204"/>
    <s v="G000001130"/>
    <s v="G000001130"/>
    <s v="LFF (MDG-F)"/>
    <s v="CH50GPO204"/>
    <m/>
    <b v="1"/>
    <x v="0"/>
    <x v="3"/>
    <d v="2025-08-14T00:00:00"/>
    <m/>
    <m/>
    <x v="1"/>
    <n v="166"/>
    <s v="Jojeff Tagnong"/>
    <m/>
    <n v="3504"/>
  </r>
  <r>
    <x v="329"/>
    <x v="0"/>
    <x v="2"/>
    <s v="CLFF_1000$$$CH65GPO001"/>
    <s v="G000001130"/>
    <s v="G000001130"/>
    <s v="LFF (MDG-F)"/>
    <s v="CH65GPO001"/>
    <m/>
    <b v="1"/>
    <x v="0"/>
    <x v="3"/>
    <d v="2025-08-14T00:00:00"/>
    <m/>
    <m/>
    <x v="1"/>
    <n v="166"/>
    <s v="Jojeff Tagnong"/>
    <m/>
    <n v="3505"/>
  </r>
  <r>
    <x v="329"/>
    <x v="0"/>
    <x v="2"/>
    <s v="CLFF_1000$$$CN90GPO005"/>
    <s v="G000001130"/>
    <s v="G000001130"/>
    <s v="LFF (MDG-F)"/>
    <s v="CN90GPO005"/>
    <m/>
    <b v="1"/>
    <x v="0"/>
    <x v="3"/>
    <d v="2025-08-14T00:00:00"/>
    <m/>
    <m/>
    <x v="1"/>
    <n v="166"/>
    <s v="Jojeff Tagnong"/>
    <m/>
    <n v="3506"/>
  </r>
  <r>
    <x v="329"/>
    <x v="0"/>
    <x v="2"/>
    <s v="CLFF_1000$$$DE10560000"/>
    <s v="G000001130"/>
    <s v="G000001130"/>
    <s v="LFF (MDG-F)"/>
    <s v="DE10560000"/>
    <m/>
    <b v="1"/>
    <x v="0"/>
    <x v="3"/>
    <d v="2025-08-14T00:00:00"/>
    <m/>
    <m/>
    <x v="1"/>
    <n v="166"/>
    <s v="Jojeff Tagnong"/>
    <m/>
    <n v="3507"/>
  </r>
  <r>
    <x v="329"/>
    <x v="0"/>
    <x v="2"/>
    <s v="CLFF_1000$$$DE10661200"/>
    <s v="G000001130"/>
    <s v="G000001130"/>
    <s v="LFF (MDG-F)"/>
    <s v="DE10661200"/>
    <m/>
    <b v="1"/>
    <x v="0"/>
    <x v="3"/>
    <d v="2025-08-14T00:00:00"/>
    <m/>
    <m/>
    <x v="1"/>
    <n v="166"/>
    <s v="Jojeff Tagnong"/>
    <m/>
    <n v="3508"/>
  </r>
  <r>
    <x v="329"/>
    <x v="0"/>
    <x v="2"/>
    <s v="CLFF_1000$$$DE10667900"/>
    <s v="G000001130"/>
    <s v="G000001130"/>
    <s v="LFF (MDG-F)"/>
    <s v="DE10667900"/>
    <m/>
    <b v="1"/>
    <x v="0"/>
    <x v="3"/>
    <d v="2025-08-14T00:00:00"/>
    <m/>
    <m/>
    <x v="1"/>
    <n v="166"/>
    <s v="Jojeff Tagnong"/>
    <m/>
    <n v="3509"/>
  </r>
  <r>
    <x v="329"/>
    <x v="0"/>
    <x v="2"/>
    <s v="CLFF_1000$$$DE10672010"/>
    <s v="G000001130"/>
    <s v="G000001130"/>
    <s v="LFF (MDG-F)"/>
    <s v="DE10672010"/>
    <m/>
    <b v="1"/>
    <x v="0"/>
    <x v="3"/>
    <d v="2025-08-14T00:00:00"/>
    <m/>
    <m/>
    <x v="1"/>
    <n v="166"/>
    <s v="Jojeff Tagnong"/>
    <m/>
    <n v="3510"/>
  </r>
  <r>
    <x v="329"/>
    <x v="0"/>
    <x v="2"/>
    <s v="CLFF_1000$$$DE65GPO001"/>
    <s v="G000001130"/>
    <s v="G000001130"/>
    <s v="LFF (MDG-F)"/>
    <s v="DE65GPO001"/>
    <m/>
    <b v="1"/>
    <x v="0"/>
    <x v="3"/>
    <d v="2025-08-14T00:00:00"/>
    <m/>
    <m/>
    <x v="1"/>
    <n v="166"/>
    <s v="Jojeff Tagnong"/>
    <m/>
    <n v="3511"/>
  </r>
  <r>
    <x v="329"/>
    <x v="0"/>
    <x v="2"/>
    <s v="CLFF_1000$$$DK50GPO004"/>
    <s v="G000001130"/>
    <s v="G000001130"/>
    <s v="LFF (MDG-F)"/>
    <s v="DK50GPO004"/>
    <m/>
    <b v="1"/>
    <x v="0"/>
    <x v="3"/>
    <d v="2025-08-14T00:00:00"/>
    <m/>
    <m/>
    <x v="1"/>
    <n v="166"/>
    <s v="Jojeff Tagnong"/>
    <m/>
    <n v="3512"/>
  </r>
  <r>
    <x v="329"/>
    <x v="0"/>
    <x v="2"/>
    <s v="CLFF_1000$$$ES50GPO792"/>
    <s v="G000001130"/>
    <s v="G000001130"/>
    <s v="LFF (MDG-F)"/>
    <s v="ES50GPO792"/>
    <m/>
    <b v="1"/>
    <x v="0"/>
    <x v="3"/>
    <d v="2025-08-14T00:00:00"/>
    <m/>
    <m/>
    <x v="1"/>
    <n v="166"/>
    <s v="Jojeff Tagnong"/>
    <m/>
    <n v="3513"/>
  </r>
  <r>
    <x v="329"/>
    <x v="0"/>
    <x v="2"/>
    <s v="CLFF_1000$$$FR01GPO004"/>
    <s v="G000001130"/>
    <s v="G000001130"/>
    <s v="LFF (MDG-F)"/>
    <s v="FR01GPO004"/>
    <m/>
    <b v="1"/>
    <x v="0"/>
    <x v="3"/>
    <d v="2025-08-14T00:00:00"/>
    <m/>
    <m/>
    <x v="1"/>
    <n v="166"/>
    <s v="Jojeff Tagnong"/>
    <m/>
    <n v="3514"/>
  </r>
  <r>
    <x v="329"/>
    <x v="0"/>
    <x v="2"/>
    <s v="CLFF_1000$$$IT50GPO004"/>
    <s v="G000001130"/>
    <s v="G000001130"/>
    <s v="LFF (MDG-F)"/>
    <s v="IT50GPO004"/>
    <m/>
    <b v="1"/>
    <x v="0"/>
    <x v="3"/>
    <d v="2025-08-14T00:00:00"/>
    <m/>
    <m/>
    <x v="1"/>
    <n v="166"/>
    <s v="Jojeff Tagnong"/>
    <m/>
    <n v="3515"/>
  </r>
  <r>
    <x v="329"/>
    <x v="0"/>
    <x v="2"/>
    <s v="CLFF_1000$$$IT50GPO0C3"/>
    <s v="G000001130"/>
    <s v="G000001130"/>
    <s v="LFF (MDG-F)"/>
    <s v="IT50GPO0C3"/>
    <m/>
    <b v="1"/>
    <x v="0"/>
    <x v="3"/>
    <d v="2025-08-14T00:00:00"/>
    <m/>
    <m/>
    <x v="1"/>
    <n v="166"/>
    <s v="Jojeff Tagnong"/>
    <m/>
    <n v="3516"/>
  </r>
  <r>
    <x v="329"/>
    <x v="0"/>
    <x v="2"/>
    <s v="CLFF_1000$$$JP01GPO302"/>
    <s v="G000001130"/>
    <s v="G000001130"/>
    <s v="LFF (MDG-F)"/>
    <s v="JP01GPO302"/>
    <m/>
    <b v="1"/>
    <x v="0"/>
    <x v="3"/>
    <d v="2025-08-14T00:00:00"/>
    <m/>
    <m/>
    <x v="1"/>
    <n v="166"/>
    <s v="Jojeff Tagnong"/>
    <m/>
    <n v="3517"/>
  </r>
  <r>
    <x v="329"/>
    <x v="0"/>
    <x v="2"/>
    <s v="CLFF_1000$$$JP02GPO302"/>
    <s v="G000001130"/>
    <s v="G000001130"/>
    <s v="LFF (MDG-F)"/>
    <s v="JP02GPO302"/>
    <m/>
    <b v="1"/>
    <x v="0"/>
    <x v="3"/>
    <d v="2025-08-14T00:00:00"/>
    <m/>
    <m/>
    <x v="1"/>
    <n v="166"/>
    <s v="Jojeff Tagnong"/>
    <m/>
    <n v="3518"/>
  </r>
  <r>
    <x v="329"/>
    <x v="0"/>
    <x v="2"/>
    <s v="CLFF_1000$$$KE50GPO004"/>
    <s v="G000001130"/>
    <s v="G000001130"/>
    <s v="LFF (MDG-F)"/>
    <s v="KE50GPO004"/>
    <m/>
    <b v="1"/>
    <x v="0"/>
    <x v="3"/>
    <d v="2025-08-14T00:00:00"/>
    <m/>
    <m/>
    <x v="1"/>
    <n v="166"/>
    <s v="Jojeff Tagnong"/>
    <m/>
    <n v="3519"/>
  </r>
  <r>
    <x v="329"/>
    <x v="0"/>
    <x v="2"/>
    <s v="CLFF_1000$$$KR02GPO001"/>
    <s v="G000001130"/>
    <s v="G000001130"/>
    <s v="LFF (MDG-F)"/>
    <s v="KR02GPO001"/>
    <m/>
    <b v="1"/>
    <x v="0"/>
    <x v="3"/>
    <d v="2025-08-14T00:00:00"/>
    <m/>
    <m/>
    <x v="1"/>
    <n v="166"/>
    <s v="Jojeff Tagnong"/>
    <m/>
    <n v="3520"/>
  </r>
  <r>
    <x v="329"/>
    <x v="0"/>
    <x v="2"/>
    <s v="CLFF_1000$$$TW02GPO004"/>
    <s v="G000001130"/>
    <s v="G000001130"/>
    <s v="LFF (MDG-F)"/>
    <s v="TW02GPO004"/>
    <m/>
    <b v="1"/>
    <x v="0"/>
    <x v="3"/>
    <d v="2025-08-14T00:00:00"/>
    <m/>
    <m/>
    <x v="1"/>
    <n v="166"/>
    <s v="Jojeff Tagnong"/>
    <m/>
    <n v="3521"/>
  </r>
  <r>
    <x v="329"/>
    <x v="0"/>
    <x v="2"/>
    <s v="CLFF_1000$$$TW03GPO005"/>
    <s v="G000001130"/>
    <s v="G000001130"/>
    <s v="LFF (MDG-F)"/>
    <s v="TW03GPO005"/>
    <m/>
    <b v="1"/>
    <x v="0"/>
    <x v="3"/>
    <d v="2025-08-14T00:00:00"/>
    <m/>
    <m/>
    <x v="1"/>
    <n v="166"/>
    <s v="Jojeff Tagnong"/>
    <m/>
    <n v="3522"/>
  </r>
  <r>
    <x v="329"/>
    <x v="0"/>
    <x v="2"/>
    <s v="CLFF_1000$$$US01GPO004"/>
    <s v="G000001130"/>
    <s v="G000001130"/>
    <s v="LFF (MDG-F)"/>
    <s v="US01GPO004"/>
    <m/>
    <b v="1"/>
    <x v="0"/>
    <x v="3"/>
    <d v="2025-08-14T00:00:00"/>
    <m/>
    <m/>
    <x v="1"/>
    <n v="166"/>
    <s v="Jojeff Tagnong"/>
    <m/>
    <n v="3523"/>
  </r>
  <r>
    <x v="329"/>
    <x v="0"/>
    <x v="2"/>
    <s v="CLFF_1000$$$US01GPO101"/>
    <s v="G000001130"/>
    <s v="G000001130"/>
    <s v="LFF (MDG-F)"/>
    <s v="US01GPO101"/>
    <m/>
    <b v="1"/>
    <x v="0"/>
    <x v="3"/>
    <d v="2025-08-14T00:00:00"/>
    <m/>
    <m/>
    <x v="1"/>
    <n v="166"/>
    <s v="Jojeff Tagnong"/>
    <m/>
    <n v="3524"/>
  </r>
  <r>
    <x v="329"/>
    <x v="0"/>
    <x v="2"/>
    <s v="CLFF_1000$$$US01GPO401"/>
    <s v="G000001130"/>
    <s v="G000001130"/>
    <s v="LFF (MDG-F)"/>
    <s v="US01GPO401"/>
    <m/>
    <b v="1"/>
    <x v="0"/>
    <x v="3"/>
    <d v="2025-08-14T00:00:00"/>
    <m/>
    <m/>
    <x v="1"/>
    <n v="166"/>
    <s v="Jojeff Tagnong"/>
    <m/>
    <n v="3525"/>
  </r>
  <r>
    <x v="329"/>
    <x v="0"/>
    <x v="2"/>
    <s v="CLFF_1000$$$VN50GPO005"/>
    <s v="G000001130"/>
    <s v="G000001130"/>
    <s v="LFF (MDG-F)"/>
    <s v="VN50GPO005"/>
    <m/>
    <b v="1"/>
    <x v="0"/>
    <x v="3"/>
    <d v="2025-08-14T00:00:00"/>
    <m/>
    <m/>
    <x v="1"/>
    <n v="166"/>
    <s v="Jojeff Tagnong"/>
    <m/>
    <n v="3526"/>
  </r>
  <r>
    <x v="329"/>
    <x v="0"/>
    <x v="2"/>
    <s v="CLFF_1000$$$ZA50GPO004"/>
    <s v="G000001130"/>
    <s v="G000001130"/>
    <s v="LFF (MDG-F)"/>
    <s v="ZA50GPO004"/>
    <m/>
    <b v="1"/>
    <x v="0"/>
    <x v="3"/>
    <d v="2025-08-14T00:00:00"/>
    <m/>
    <m/>
    <x v="1"/>
    <n v="166"/>
    <s v="Jojeff Tagnong"/>
    <m/>
    <n v="3527"/>
  </r>
  <r>
    <x v="329"/>
    <x v="0"/>
    <x v="2"/>
    <s v="CLFF_7210$$$2031GPO004"/>
    <s v="G000001130"/>
    <s v="G000001130"/>
    <s v="LFF (MDG-F)"/>
    <s v="2031GPO004"/>
    <m/>
    <b v="1"/>
    <x v="0"/>
    <x v="3"/>
    <d v="2025-08-14T00:00:00"/>
    <m/>
    <m/>
    <x v="1"/>
    <n v="166"/>
    <s v="Jojeff Tagnong"/>
    <m/>
    <n v="3528"/>
  </r>
  <r>
    <x v="329"/>
    <x v="0"/>
    <x v="2"/>
    <s v="CLFF_7210$$$2057GPO008"/>
    <s v="G000001130"/>
    <s v="G000001130"/>
    <s v="LFF (MDG-F)"/>
    <s v="2057GPO008"/>
    <m/>
    <b v="1"/>
    <x v="0"/>
    <x v="3"/>
    <d v="2025-08-14T00:00:00"/>
    <m/>
    <m/>
    <x v="1"/>
    <n v="166"/>
    <s v="Jojeff Tagnong"/>
    <m/>
    <n v="3529"/>
  </r>
  <r>
    <x v="329"/>
    <x v="0"/>
    <x v="2"/>
    <s v="CLFF_7210$$$2102GPO003"/>
    <s v="G000001130"/>
    <s v="G000001130"/>
    <s v="LFF (MDG-F)"/>
    <s v="2102GPO003"/>
    <m/>
    <b v="1"/>
    <x v="0"/>
    <x v="3"/>
    <d v="2025-08-14T00:00:00"/>
    <m/>
    <m/>
    <x v="1"/>
    <n v="166"/>
    <s v="Jojeff Tagnong"/>
    <m/>
    <n v="3530"/>
  </r>
  <r>
    <x v="329"/>
    <x v="0"/>
    <x v="2"/>
    <s v="CLFF_7210$$$2123GPO001"/>
    <s v="G000001130"/>
    <s v="G000001130"/>
    <s v="LFF (MDG-F)"/>
    <s v="2123GPO001"/>
    <m/>
    <b v="1"/>
    <x v="0"/>
    <x v="3"/>
    <d v="2025-08-14T00:00:00"/>
    <m/>
    <m/>
    <x v="1"/>
    <n v="166"/>
    <s v="Jojeff Tagnong"/>
    <m/>
    <n v="3531"/>
  </r>
  <r>
    <x v="329"/>
    <x v="0"/>
    <x v="2"/>
    <s v="CLFF_7210$$$2128L40014"/>
    <s v="G000001130"/>
    <s v="G000001130"/>
    <s v="LFF (MDG-F)"/>
    <s v="2128L40014"/>
    <m/>
    <b v="1"/>
    <x v="0"/>
    <x v="3"/>
    <d v="2025-08-14T00:00:00"/>
    <m/>
    <m/>
    <x v="1"/>
    <n v="166"/>
    <s v="Jojeff Tagnong"/>
    <m/>
    <n v="3532"/>
  </r>
  <r>
    <x v="329"/>
    <x v="0"/>
    <x v="2"/>
    <s v="CLFF_7210$$$2131GPO821"/>
    <s v="G000001130"/>
    <s v="G000001130"/>
    <s v="LFF (MDG-F)"/>
    <s v="2131GPO821"/>
    <m/>
    <b v="1"/>
    <x v="0"/>
    <x v="3"/>
    <d v="2025-08-14T00:00:00"/>
    <m/>
    <m/>
    <x v="1"/>
    <n v="166"/>
    <s v="Jojeff Tagnong"/>
    <m/>
    <n v="3533"/>
  </r>
  <r>
    <x v="329"/>
    <x v="0"/>
    <x v="2"/>
    <s v="CLFF_KR00$$$KR03GPO001"/>
    <s v="G000001130"/>
    <s v="G000001130"/>
    <s v="LFF (MDG-F)"/>
    <s v="KR03GPO001"/>
    <m/>
    <b v="1"/>
    <x v="0"/>
    <x v="3"/>
    <d v="2025-08-14T00:00:00"/>
    <m/>
    <m/>
    <x v="1"/>
    <n v="166"/>
    <s v="Jojeff Tagnong"/>
    <m/>
    <n v="3534"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66"/>
    <s v="Jojeff Tagnong"/>
    <m/>
    <n v="3535"/>
  </r>
  <r>
    <x v="329"/>
    <x v="0"/>
    <x v="2"/>
    <s v="CLFF_VMCA$$$US10GPO022"/>
    <s v="G000001130"/>
    <s v="G000001130"/>
    <s v="LFF (MDG-F)"/>
    <s v="US10GPO022"/>
    <m/>
    <b v="1"/>
    <x v="0"/>
    <x v="3"/>
    <d v="2025-08-14T00:00:00"/>
    <m/>
    <m/>
    <x v="1"/>
    <n v="166"/>
    <s v="Jojeff Tagnong"/>
    <m/>
    <n v="3536"/>
  </r>
  <r>
    <x v="329"/>
    <x v="0"/>
    <x v="2"/>
    <s v="CLFF_VMCA$$$US10GPO024"/>
    <s v="G000001130"/>
    <s v="G000001130"/>
    <s v="LFF (MDG-F)"/>
    <s v="US10GPO024"/>
    <m/>
    <b v="1"/>
    <x v="0"/>
    <x v="3"/>
    <d v="2025-08-14T00:00:00"/>
    <m/>
    <m/>
    <x v="1"/>
    <n v="166"/>
    <s v="Jojeff Tagnong"/>
    <m/>
    <n v="3537"/>
  </r>
  <r>
    <x v="329"/>
    <x v="0"/>
    <x v="2"/>
    <s v="CNOW_7210$$$0000010415"/>
    <s v="G000001130"/>
    <s v="G000001130"/>
    <s v="Non-LFF"/>
    <s v=""/>
    <m/>
    <b v="1"/>
    <x v="0"/>
    <x v="3"/>
    <d v="2025-08-14T00:00:00"/>
    <m/>
    <m/>
    <x v="1"/>
    <n v="166"/>
    <s v="Jojeff Tagnong"/>
    <m/>
    <n v="3538"/>
  </r>
  <r>
    <x v="329"/>
    <x v="0"/>
    <x v="2"/>
    <s v="CNOW_7210$$$0000010428"/>
    <s v="G000001130"/>
    <s v="G000001130"/>
    <s v="Non-LFF"/>
    <s v=""/>
    <m/>
    <b v="1"/>
    <x v="0"/>
    <x v="3"/>
    <d v="2025-08-14T00:00:00"/>
    <m/>
    <m/>
    <x v="1"/>
    <n v="166"/>
    <s v="Jojeff Tagnong"/>
    <m/>
    <n v="3539"/>
  </r>
  <r>
    <x v="329"/>
    <x v="0"/>
    <x v="2"/>
    <s v="CNOW_7210$$$0000021133"/>
    <s v="G000001130"/>
    <s v="G000001130"/>
    <s v="Non-LFF"/>
    <s v=""/>
    <m/>
    <b v="1"/>
    <x v="0"/>
    <x v="3"/>
    <d v="2025-08-14T00:00:00"/>
    <m/>
    <m/>
    <x v="1"/>
    <n v="166"/>
    <s v="Jojeff Tagnong"/>
    <m/>
    <n v="3540"/>
  </r>
  <r>
    <x v="329"/>
    <x v="0"/>
    <x v="2"/>
    <s v="CNOW_7210$$$0000051807"/>
    <s v="G000001130"/>
    <s v="G000001130"/>
    <s v="Non-LFF"/>
    <s v=""/>
    <m/>
    <b v="1"/>
    <x v="0"/>
    <x v="3"/>
    <d v="2025-08-14T00:00:00"/>
    <m/>
    <m/>
    <x v="1"/>
    <n v="166"/>
    <s v="Jojeff Tagnong"/>
    <m/>
    <n v="3541"/>
  </r>
  <r>
    <x v="329"/>
    <x v="0"/>
    <x v="2"/>
    <s v="CNOW_7210$$$0000057192"/>
    <s v="G000001130"/>
    <s v="G000001130"/>
    <s v="Non-LFF"/>
    <s v=""/>
    <m/>
    <b v="1"/>
    <x v="0"/>
    <x v="3"/>
    <d v="2025-08-14T00:00:00"/>
    <m/>
    <m/>
    <x v="1"/>
    <n v="166"/>
    <s v="Jojeff Tagnong"/>
    <m/>
    <n v="3542"/>
  </r>
  <r>
    <x v="329"/>
    <x v="0"/>
    <x v="2"/>
    <s v="CNOW_7210$$$0000057211"/>
    <s v="G000001130"/>
    <s v="G000001130"/>
    <s v="Non-LFF"/>
    <s v=""/>
    <m/>
    <b v="1"/>
    <x v="0"/>
    <x v="3"/>
    <d v="2025-08-14T00:00:00"/>
    <m/>
    <m/>
    <x v="1"/>
    <n v="166"/>
    <s v="Jojeff Tagnong"/>
    <m/>
    <n v="3543"/>
  </r>
  <r>
    <x v="329"/>
    <x v="0"/>
    <x v="2"/>
    <s v="CNOW_ROW$$$$0000006106"/>
    <s v="G000001130"/>
    <s v="G000001130"/>
    <s v="Non-LFF"/>
    <s v=""/>
    <m/>
    <b v="1"/>
    <x v="0"/>
    <x v="3"/>
    <d v="2025-08-14T00:00:00"/>
    <m/>
    <m/>
    <x v="1"/>
    <n v="166"/>
    <s v="Jojeff Tagnong"/>
    <m/>
    <n v="3544"/>
  </r>
  <r>
    <x v="329"/>
    <x v="0"/>
    <x v="2"/>
    <s v="CORAERP_MMOR1945.9866"/>
    <s v="G000001130"/>
    <s v="G000001130"/>
    <s v="Non-LFF"/>
    <s v=""/>
    <m/>
    <b v="1"/>
    <x v="0"/>
    <x v="3"/>
    <d v="2025-08-14T00:00:00"/>
    <m/>
    <m/>
    <x v="1"/>
    <n v="166"/>
    <s v="Jojeff Tagnong"/>
    <m/>
    <n v="3545"/>
  </r>
  <r>
    <x v="329"/>
    <x v="0"/>
    <x v="2"/>
    <s v="CORAERP_MMOR1945.9868"/>
    <s v="G000001130"/>
    <s v="G000001130"/>
    <s v="Non-LFF"/>
    <s v=""/>
    <m/>
    <b v="1"/>
    <x v="0"/>
    <x v="3"/>
    <d v="2025-08-14T00:00:00"/>
    <m/>
    <m/>
    <x v="1"/>
    <n v="166"/>
    <s v="Jojeff Tagnong"/>
    <m/>
    <n v="3546"/>
  </r>
  <r>
    <x v="329"/>
    <x v="0"/>
    <x v="2"/>
    <s v="CORAERP_MMOR1975.2654"/>
    <s v="G000001130"/>
    <s v="G000001130"/>
    <s v="Non-LFF"/>
    <s v=""/>
    <m/>
    <b v="1"/>
    <x v="0"/>
    <x v="3"/>
    <d v="2025-08-14T00:00:00"/>
    <m/>
    <m/>
    <x v="1"/>
    <n v="166"/>
    <s v="Jojeff Tagnong"/>
    <m/>
    <n v="3547"/>
  </r>
  <r>
    <x v="329"/>
    <x v="0"/>
    <x v="2"/>
    <s v="CORAERP_MMOR1975.2707"/>
    <s v="G000001130"/>
    <s v="G000001130"/>
    <s v="Non-LFF"/>
    <s v=""/>
    <m/>
    <b v="1"/>
    <x v="0"/>
    <x v="3"/>
    <d v="2025-08-14T00:00:00"/>
    <m/>
    <m/>
    <x v="1"/>
    <n v="166"/>
    <s v="Jojeff Tagnong"/>
    <m/>
    <n v="3548"/>
  </r>
  <r>
    <x v="329"/>
    <x v="0"/>
    <x v="2"/>
    <s v="CORAERP_MMOR1975.2708"/>
    <s v="G000001130"/>
    <s v="G000001130"/>
    <s v="Non-LFF"/>
    <s v=""/>
    <m/>
    <b v="1"/>
    <x v="0"/>
    <x v="3"/>
    <d v="2025-08-14T00:00:00"/>
    <m/>
    <m/>
    <x v="1"/>
    <n v="166"/>
    <s v="Jojeff Tagnong"/>
    <m/>
    <n v="3549"/>
  </r>
  <r>
    <x v="329"/>
    <x v="0"/>
    <x v="2"/>
    <s v="CORAERP_MMOR1975.2712"/>
    <s v="G000001130"/>
    <s v="G000001130"/>
    <s v="Non-LFF"/>
    <s v=""/>
    <m/>
    <b v="1"/>
    <x v="0"/>
    <x v="3"/>
    <d v="2025-08-14T00:00:00"/>
    <m/>
    <m/>
    <x v="1"/>
    <n v="166"/>
    <s v="Jojeff Tagnong"/>
    <m/>
    <n v="3550"/>
  </r>
  <r>
    <x v="329"/>
    <x v="0"/>
    <x v="2"/>
    <s v="CORAERP_MMOR1975.2720"/>
    <s v="G000001130"/>
    <s v="G000001130"/>
    <s v="Non-LFF"/>
    <s v=""/>
    <m/>
    <b v="1"/>
    <x v="0"/>
    <x v="3"/>
    <d v="2025-08-14T00:00:00"/>
    <m/>
    <m/>
    <x v="1"/>
    <n v="166"/>
    <s v="Jojeff Tagnong"/>
    <m/>
    <n v="3551"/>
  </r>
  <r>
    <x v="329"/>
    <x v="0"/>
    <x v="2"/>
    <s v="CORAERP_MMOR1975.2983"/>
    <s v="G000001130"/>
    <s v="G000001130"/>
    <s v="Non-LFF"/>
    <s v=""/>
    <m/>
    <b v="1"/>
    <x v="0"/>
    <x v="3"/>
    <d v="2025-08-14T00:00:00"/>
    <m/>
    <m/>
    <x v="1"/>
    <n v="166"/>
    <s v="Jojeff Tagnong"/>
    <m/>
    <n v="3552"/>
  </r>
  <r>
    <x v="329"/>
    <x v="0"/>
    <x v="2"/>
    <s v="CORAERP_MMOR1975.2990"/>
    <s v="G000001130"/>
    <s v="G000001130"/>
    <s v="Non-LFF"/>
    <s v=""/>
    <m/>
    <b v="1"/>
    <x v="0"/>
    <x v="3"/>
    <d v="2025-08-14T00:00:00"/>
    <m/>
    <m/>
    <x v="1"/>
    <n v="166"/>
    <s v="Jojeff Tagnong"/>
    <m/>
    <n v="3553"/>
  </r>
  <r>
    <x v="329"/>
    <x v="0"/>
    <x v="2"/>
    <s v="CSCALA_1042$PURC"/>
    <s v="G000001130"/>
    <s v="G000001130"/>
    <s v="Non-LFF"/>
    <s v=""/>
    <m/>
    <b v="1"/>
    <x v="0"/>
    <x v="3"/>
    <d v="2025-08-14T00:00:00"/>
    <m/>
    <m/>
    <x v="1"/>
    <n v="166"/>
    <s v="Jojeff Tagnong"/>
    <m/>
    <n v="3554"/>
  </r>
  <r>
    <x v="329"/>
    <x v="0"/>
    <x v="2"/>
    <s v="CSCALA_1050$B33"/>
    <s v="G000001130"/>
    <s v="G000001130"/>
    <s v="Non-LFF"/>
    <s v=""/>
    <m/>
    <b v="1"/>
    <x v="0"/>
    <x v="3"/>
    <d v="2025-08-14T00:00:00"/>
    <m/>
    <m/>
    <x v="1"/>
    <n v="166"/>
    <s v="Jojeff Tagnong"/>
    <m/>
    <n v="3555"/>
  </r>
  <r>
    <x v="329"/>
    <x v="0"/>
    <x v="2"/>
    <s v="CSCALA_1923$B33"/>
    <s v="G000001130"/>
    <s v="G000001130"/>
    <s v="Non-LFF"/>
    <s v=""/>
    <m/>
    <b v="1"/>
    <x v="0"/>
    <x v="3"/>
    <d v="2025-08-14T00:00:00"/>
    <m/>
    <m/>
    <x v="1"/>
    <n v="166"/>
    <s v="Jojeff Tagnong"/>
    <m/>
    <n v="3556"/>
  </r>
  <r>
    <x v="329"/>
    <x v="0"/>
    <x v="2"/>
    <s v="CTEMPEU_1000FR10700800"/>
    <s v="G000001130"/>
    <s v="G000001130"/>
    <s v="Non-LFF"/>
    <s v=""/>
    <m/>
    <b v="1"/>
    <x v="0"/>
    <x v="3"/>
    <d v="2025-08-14T00:00:00"/>
    <m/>
    <m/>
    <x v="1"/>
    <n v="166"/>
    <s v="Jojeff Tagnong"/>
    <m/>
    <n v="3557"/>
  </r>
  <r>
    <x v="329"/>
    <x v="0"/>
    <x v="2"/>
    <s v="CTEMPEU_1000FR40700803"/>
    <s v="G000001130"/>
    <s v="G000001130"/>
    <s v="Non-LFF"/>
    <s v=""/>
    <m/>
    <b v="1"/>
    <x v="0"/>
    <x v="3"/>
    <d v="2025-08-14T00:00:00"/>
    <m/>
    <m/>
    <x v="1"/>
    <n v="166"/>
    <s v="Jojeff Tagnong"/>
    <m/>
    <n v="3558"/>
  </r>
  <r>
    <x v="329"/>
    <x v="0"/>
    <x v="2"/>
    <s v="CTEMPEU_1000FR40700839"/>
    <s v="G000001130"/>
    <s v="G000001130"/>
    <s v="Non-LFF"/>
    <s v=""/>
    <m/>
    <b v="1"/>
    <x v="0"/>
    <x v="3"/>
    <d v="2025-08-14T00:00:00"/>
    <m/>
    <m/>
    <x v="1"/>
    <n v="166"/>
    <s v="Jojeff Tagnong"/>
    <m/>
    <n v="3559"/>
  </r>
  <r>
    <x v="329"/>
    <x v="0"/>
    <x v="2"/>
    <s v="CTEMPEU_1000FR60715000"/>
    <s v="G000001130"/>
    <s v="G000001130"/>
    <s v="Non-LFF"/>
    <s v=""/>
    <m/>
    <b v="1"/>
    <x v="0"/>
    <x v="3"/>
    <d v="2025-08-14T00:00:00"/>
    <m/>
    <m/>
    <x v="1"/>
    <n v="166"/>
    <s v="Jojeff Tagnong"/>
    <m/>
    <n v="3560"/>
  </r>
  <r>
    <x v="329"/>
    <x v="0"/>
    <x v="2"/>
    <s v="CTEMPEU_1000FR90700803"/>
    <s v="G000001130"/>
    <s v="G000001130"/>
    <s v="Non-LFF"/>
    <s v=""/>
    <m/>
    <b v="1"/>
    <x v="0"/>
    <x v="3"/>
    <d v="2025-08-14T00:00:00"/>
    <m/>
    <m/>
    <x v="1"/>
    <n v="166"/>
    <s v="Jojeff Tagnong"/>
    <m/>
    <n v="3561"/>
  </r>
  <r>
    <x v="329"/>
    <x v="0"/>
    <x v="2"/>
    <s v="CTEMPEU_1000NL40AD0079"/>
    <s v="G000001130"/>
    <s v="G000001130"/>
    <s v="Non-LFF"/>
    <s v=""/>
    <m/>
    <b v="1"/>
    <x v="0"/>
    <x v="3"/>
    <d v="2025-08-14T00:00:00"/>
    <m/>
    <m/>
    <x v="1"/>
    <n v="166"/>
    <s v="Jojeff Tagnong"/>
    <m/>
    <n v="3562"/>
  </r>
  <r>
    <x v="329"/>
    <x v="0"/>
    <x v="2"/>
    <s v="CTEMPEU_1000PL10C04000"/>
    <s v="G000001130"/>
    <s v="G000001130"/>
    <s v="Non-LFF"/>
    <s v=""/>
    <m/>
    <b v="1"/>
    <x v="0"/>
    <x v="3"/>
    <d v="2025-08-14T00:00:00"/>
    <m/>
    <m/>
    <x v="1"/>
    <n v="166"/>
    <s v="Jojeff Tagnong"/>
    <m/>
    <n v="3563"/>
  </r>
  <r>
    <x v="329"/>
    <x v="0"/>
    <x v="2"/>
    <s v="CTEMPEU_1000PL10C04500"/>
    <s v="G000001130"/>
    <s v="G000001130"/>
    <s v="Non-LFF"/>
    <s v=""/>
    <m/>
    <b v="1"/>
    <x v="0"/>
    <x v="3"/>
    <d v="2025-08-14T00:00:00"/>
    <m/>
    <m/>
    <x v="1"/>
    <n v="166"/>
    <s v="Jojeff Tagnong"/>
    <m/>
    <n v="3564"/>
  </r>
  <r>
    <x v="329"/>
    <x v="0"/>
    <x v="2"/>
    <s v="CTEMPEU_1000PL80000020"/>
    <s v="G000001130"/>
    <s v="G000001130"/>
    <s v="Non-LFF"/>
    <s v=""/>
    <m/>
    <b v="1"/>
    <x v="0"/>
    <x v="3"/>
    <d v="2025-08-14T00:00:00"/>
    <m/>
    <m/>
    <x v="1"/>
    <n v="166"/>
    <s v="Jojeff Tagnong"/>
    <m/>
    <n v="3565"/>
  </r>
  <r>
    <x v="329"/>
    <x v="0"/>
    <x v="2"/>
    <s v="CTEMPEU_1000TR10ADP200"/>
    <s v="G000001130"/>
    <s v="G000001130"/>
    <s v="Non-LFF"/>
    <s v=""/>
    <m/>
    <b v="1"/>
    <x v="0"/>
    <x v="3"/>
    <d v="2025-08-14T00:00:00"/>
    <m/>
    <m/>
    <x v="1"/>
    <n v="166"/>
    <s v="Jojeff Tagnong"/>
    <m/>
    <n v="3566"/>
  </r>
  <r>
    <x v="329"/>
    <x v="0"/>
    <x v="2"/>
    <s v="CTEMPLA_1000AR10310006"/>
    <s v="G000001130"/>
    <s v="G000001130"/>
    <s v="Non-LFF"/>
    <s v=""/>
    <m/>
    <b v="1"/>
    <x v="0"/>
    <x v="3"/>
    <d v="2025-08-14T00:00:00"/>
    <m/>
    <m/>
    <x v="1"/>
    <n v="166"/>
    <s v="Jojeff Tagnong"/>
    <m/>
    <n v="3567"/>
  </r>
  <r>
    <x v="329"/>
    <x v="0"/>
    <x v="2"/>
    <s v="CTEMPLA_1000BR10302210"/>
    <s v="G000001130"/>
    <s v="G000001130"/>
    <s v="Non-LFF"/>
    <s v=""/>
    <m/>
    <b v="1"/>
    <x v="0"/>
    <x v="3"/>
    <d v="2025-08-14T00:00:00"/>
    <m/>
    <m/>
    <x v="1"/>
    <n v="166"/>
    <s v="Jojeff Tagnong"/>
    <m/>
    <n v="3568"/>
  </r>
  <r>
    <x v="329"/>
    <x v="0"/>
    <x v="2"/>
    <s v="CTEMPLA_1000CO10100510"/>
    <s v="G000001130"/>
    <s v="G000001130"/>
    <s v="Non-LFF"/>
    <s v=""/>
    <m/>
    <b v="1"/>
    <x v="0"/>
    <x v="3"/>
    <d v="2025-08-14T00:00:00"/>
    <m/>
    <m/>
    <x v="1"/>
    <n v="166"/>
    <s v="Jojeff Tagnong"/>
    <m/>
    <n v="3569"/>
  </r>
  <r>
    <x v="329"/>
    <x v="0"/>
    <x v="2"/>
    <s v="CTEMPLA_1000GT10ZZ0A30"/>
    <s v="G000001130"/>
    <s v="G000001130"/>
    <s v="Non-LFF"/>
    <s v=""/>
    <m/>
    <b v="1"/>
    <x v="0"/>
    <x v="3"/>
    <d v="2025-08-14T00:00:00"/>
    <m/>
    <m/>
    <x v="1"/>
    <n v="166"/>
    <s v="Jojeff Tagnong"/>
    <m/>
    <n v="3570"/>
  </r>
  <r>
    <x v="329"/>
    <x v="0"/>
    <x v="2"/>
    <s v="CTEMPLA_1000GT10ZZ1A30"/>
    <s v="G000001130"/>
    <s v="G000001130"/>
    <s v="Non-LFF"/>
    <s v=""/>
    <m/>
    <b v="1"/>
    <x v="0"/>
    <x v="3"/>
    <d v="2025-08-14T00:00:00"/>
    <m/>
    <m/>
    <x v="1"/>
    <n v="166"/>
    <s v="Jojeff Tagnong"/>
    <m/>
    <n v="3571"/>
  </r>
  <r>
    <x v="329"/>
    <x v="0"/>
    <x v="2"/>
    <s v="CTEMPLA_1000MX10501006"/>
    <s v="G000001130"/>
    <s v="G000001130"/>
    <s v="Non-LFF"/>
    <s v=""/>
    <m/>
    <b v="1"/>
    <x v="0"/>
    <x v="3"/>
    <d v="2025-08-14T00:00:00"/>
    <m/>
    <m/>
    <x v="1"/>
    <n v="166"/>
    <s v="Jojeff Tagnong"/>
    <m/>
    <n v="3572"/>
  </r>
  <r>
    <x v="329"/>
    <x v="0"/>
    <x v="2"/>
    <s v="CTEMPLA_1000PE10760000"/>
    <s v="G000001130"/>
    <s v="G000001130"/>
    <s v="Non-LFF"/>
    <s v=""/>
    <m/>
    <b v="1"/>
    <x v="0"/>
    <x v="3"/>
    <d v="2025-08-14T00:00:00"/>
    <m/>
    <m/>
    <x v="1"/>
    <n v="166"/>
    <s v="Jojeff Tagnong"/>
    <m/>
    <n v="3573"/>
  </r>
  <r>
    <x v="329"/>
    <x v="0"/>
    <x v="2"/>
    <s v="CTEMPLA_1000UY10050029"/>
    <s v="G000001130"/>
    <s v="G000001130"/>
    <s v="Non-LFF"/>
    <s v=""/>
    <m/>
    <b v="1"/>
    <x v="0"/>
    <x v="3"/>
    <d v="2025-08-14T00:00:00"/>
    <m/>
    <m/>
    <x v="1"/>
    <n v="166"/>
    <s v="Jojeff Tagnong"/>
    <m/>
    <n v="3574"/>
  </r>
  <r>
    <x v="329"/>
    <x v="0"/>
    <x v="2"/>
    <s v="CTEMPLA_1000UY10GPO004"/>
    <s v="G000001130"/>
    <s v="G000001130"/>
    <s v="Non-LFF"/>
    <s v=""/>
    <m/>
    <b v="1"/>
    <x v="0"/>
    <x v="3"/>
    <d v="2025-08-14T00:00:00"/>
    <m/>
    <m/>
    <x v="1"/>
    <n v="166"/>
    <s v="Jojeff Tagnong"/>
    <m/>
    <n v="3575"/>
  </r>
  <r>
    <x v="329"/>
    <x v="0"/>
    <x v="2"/>
    <s v="CTEMPNA_1000US20CA8801"/>
    <s v="G000001130"/>
    <s v="G000001130"/>
    <s v="Non-LFF"/>
    <s v=""/>
    <m/>
    <b v="1"/>
    <x v="0"/>
    <x v="3"/>
    <d v="2025-08-14T00:00:00"/>
    <m/>
    <m/>
    <x v="1"/>
    <n v="166"/>
    <s v="Jojeff Tagnong"/>
    <m/>
    <n v="3576"/>
  </r>
  <r>
    <x v="329"/>
    <x v="0"/>
    <x v="2"/>
    <s v="CTEMPNA_1000US20CA8804"/>
    <s v="G000001130"/>
    <s v="G000001130"/>
    <s v="Non-LFF"/>
    <s v=""/>
    <m/>
    <b v="1"/>
    <x v="0"/>
    <x v="3"/>
    <d v="2025-08-14T00:00:00"/>
    <m/>
    <m/>
    <x v="1"/>
    <n v="166"/>
    <s v="Jojeff Tagnong"/>
    <m/>
    <n v="3577"/>
  </r>
  <r>
    <x v="329"/>
    <x v="0"/>
    <x v="2"/>
    <s v="CTEMPNA_1000US30CA8800"/>
    <s v="G000001130"/>
    <s v="G000001130"/>
    <s v="Non-LFF"/>
    <s v=""/>
    <m/>
    <b v="1"/>
    <x v="0"/>
    <x v="3"/>
    <d v="2025-08-14T00:00:00"/>
    <m/>
    <m/>
    <x v="1"/>
    <n v="166"/>
    <s v="Jojeff Tagnong"/>
    <m/>
    <n v="3578"/>
  </r>
  <r>
    <x v="329"/>
    <x v="0"/>
    <x v="2"/>
    <s v="CTEMPNA_1000US30CA8804"/>
    <s v="G000001130"/>
    <s v="G000001130"/>
    <s v="Non-LFF"/>
    <s v=""/>
    <m/>
    <b v="1"/>
    <x v="0"/>
    <x v="3"/>
    <d v="2025-08-14T00:00:00"/>
    <m/>
    <m/>
    <x v="1"/>
    <n v="166"/>
    <s v="Jojeff Tagnong"/>
    <m/>
    <n v="3579"/>
  </r>
  <r>
    <x v="329"/>
    <x v="0"/>
    <x v="2"/>
    <s v="CTEMPNA_1000US30CA8805"/>
    <s v="G000001130"/>
    <s v="G000001130"/>
    <s v="Non-LFF"/>
    <s v=""/>
    <m/>
    <b v="1"/>
    <x v="0"/>
    <x v="3"/>
    <d v="2025-08-14T00:00:00"/>
    <m/>
    <m/>
    <x v="1"/>
    <n v="166"/>
    <s v="Jojeff Tagnong"/>
    <m/>
    <n v="3580"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66"/>
    <s v="Lakshmi Shree"/>
    <m/>
    <n v="3581"/>
  </r>
  <r>
    <x v="331"/>
    <x v="0"/>
    <x v="2"/>
    <s v="PLEAN_X310511VN5015200"/>
    <s v="H000001323"/>
    <s v="H000001323"/>
    <s v="Non-LFF"/>
    <s v=""/>
    <m/>
    <b v="1"/>
    <x v="1"/>
    <x v="3"/>
    <d v="2025-08-15T00:00:00"/>
    <m/>
    <m/>
    <x v="1"/>
    <n v="165"/>
    <s v="Maria Rosario Go"/>
    <m/>
    <n v="3582"/>
  </r>
  <r>
    <x v="331"/>
    <x v="0"/>
    <x v="2"/>
    <s v="PLEAN_X310172VN5020300"/>
    <s v="H000001331"/>
    <s v="H000001331"/>
    <s v="Non-LFF"/>
    <s v=""/>
    <m/>
    <b v="1"/>
    <x v="1"/>
    <x v="3"/>
    <d v="2025-08-15T00:00:00"/>
    <m/>
    <m/>
    <x v="1"/>
    <n v="165"/>
    <s v="Maria Rosario Go"/>
    <m/>
    <n v="3583"/>
  </r>
  <r>
    <x v="331"/>
    <x v="0"/>
    <x v="2"/>
    <s v="PLEAN_X310172VN5022300"/>
    <s v="H000001331"/>
    <s v="H000001331"/>
    <s v="Non-LFF"/>
    <s v=""/>
    <m/>
    <b v="1"/>
    <x v="1"/>
    <x v="3"/>
    <d v="2025-08-15T00:00:00"/>
    <m/>
    <m/>
    <x v="1"/>
    <n v="165"/>
    <s v="Maria Rosario Go"/>
    <m/>
    <n v="3584"/>
  </r>
  <r>
    <x v="331"/>
    <x v="0"/>
    <x v="2"/>
    <s v="PLEAN_X310172VN5023300"/>
    <s v="H000001333"/>
    <s v="H000001333"/>
    <s v="Non-LFF"/>
    <s v=""/>
    <m/>
    <b v="1"/>
    <x v="1"/>
    <x v="3"/>
    <d v="2025-08-15T00:00:00"/>
    <m/>
    <m/>
    <x v="1"/>
    <n v="165"/>
    <s v="Maria Rosario Go"/>
    <m/>
    <n v="3585"/>
  </r>
  <r>
    <x v="331"/>
    <x v="0"/>
    <x v="2"/>
    <s v="PLEAN_X310511VN5010200"/>
    <s v="H000001323"/>
    <s v="H000001323"/>
    <s v="Non-LFF"/>
    <s v=""/>
    <m/>
    <b v="1"/>
    <x v="1"/>
    <x v="3"/>
    <d v="2025-08-15T00:00:00"/>
    <m/>
    <m/>
    <x v="1"/>
    <n v="165"/>
    <s v="Maria Rosario Go"/>
    <m/>
    <n v="3586"/>
  </r>
  <r>
    <x v="331"/>
    <x v="0"/>
    <x v="2"/>
    <s v="PLEAN_X310171VN5013200"/>
    <s v="H000001323"/>
    <s v="H000001323"/>
    <s v="Non-LFF"/>
    <s v=""/>
    <m/>
    <b v="1"/>
    <x v="1"/>
    <x v="3"/>
    <d v="2025-08-15T00:00:00"/>
    <m/>
    <m/>
    <x v="1"/>
    <n v="165"/>
    <s v="Maria Rosario Go"/>
    <m/>
    <n v="3587"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65"/>
    <s v="Maria Rosario Go"/>
    <m/>
    <n v="3588"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65"/>
    <s v="Maria Rosario Go"/>
    <m/>
    <n v="3589"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65"/>
    <s v="Maria Rosario Go"/>
    <m/>
    <n v="3590"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65"/>
    <s v="Maria Rosario Go"/>
    <m/>
    <n v="3591"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65"/>
    <s v="Maria Rosario Go"/>
    <m/>
    <n v="3592"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65"/>
    <s v="Maria Rosario Go"/>
    <m/>
    <n v="3593"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65"/>
    <s v="Maria Rosario Go"/>
    <m/>
    <n v="3594"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65"/>
    <s v="Maria Rosario Go"/>
    <m/>
    <n v="3595"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65"/>
    <s v="Maria Rosario Go"/>
    <m/>
    <n v="3596"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65"/>
    <s v="Maria Rosario Go"/>
    <m/>
    <n v="3597"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65"/>
    <s v="Maria Rosario Go"/>
    <m/>
    <n v="3598"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65"/>
    <s v="Maria Rosario Go"/>
    <m/>
    <n v="3599"/>
  </r>
  <r>
    <x v="333"/>
    <x v="0"/>
    <x v="2"/>
    <s v="CEMERAL_70006502522500"/>
    <s v="H000001225"/>
    <s v="H000001225"/>
    <s v="Non-LFF"/>
    <s v=""/>
    <m/>
    <b v="1"/>
    <x v="1"/>
    <x v="3"/>
    <d v="2025-08-15T00:00:00"/>
    <m/>
    <m/>
    <x v="1"/>
    <n v="165"/>
    <s v="Maria Rosario Go"/>
    <m/>
    <n v="3600"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64"/>
    <s v="Roselle Delos Angeles"/>
    <m/>
    <n v="3601"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64"/>
    <s v="Roselle Delos Angeles"/>
    <m/>
    <n v="3602"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64"/>
    <s v="Roselle Delos Angeles"/>
    <m/>
    <n v="3603"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64"/>
    <s v="Roselle Delos Angeles"/>
    <m/>
    <n v="3604"/>
  </r>
  <r>
    <x v="334"/>
    <x v="0"/>
    <x v="2"/>
    <s v="D00130000000000"/>
    <s v="P000001228"/>
    <s v="P000001228"/>
    <s v="Non-LFF"/>
    <s v=""/>
    <m/>
    <b v="1"/>
    <x v="3"/>
    <x v="3"/>
    <d v="2025-08-18T00:00:00"/>
    <m/>
    <m/>
    <x v="1"/>
    <n v="164"/>
    <s v="Roselle Delos Angeles"/>
    <m/>
    <n v="3605"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64"/>
    <s v="John Rowie Del Rosario"/>
    <m/>
    <n v="3606"/>
  </r>
  <r>
    <x v="336"/>
    <x v="0"/>
    <x v="2"/>
    <s v="PLEAN_X310281CN5015008"/>
    <s v="H000004390"/>
    <s v="H000004390"/>
    <s v="Non-LFF"/>
    <s v=""/>
    <m/>
    <b v="1"/>
    <x v="1"/>
    <x v="3"/>
    <d v="2025-08-18T00:00:00"/>
    <m/>
    <m/>
    <x v="1"/>
    <n v="164"/>
    <s v="John Poulie Borromeo"/>
    <m/>
    <n v="3607"/>
  </r>
  <r>
    <x v="336"/>
    <x v="0"/>
    <x v="2"/>
    <s v="PLEAN_X310282CN5020305"/>
    <s v="H000004392"/>
    <s v="H000004392"/>
    <s v="Non-LFF"/>
    <s v=""/>
    <m/>
    <b v="1"/>
    <x v="1"/>
    <x v="3"/>
    <d v="2025-08-18T00:00:00"/>
    <m/>
    <m/>
    <x v="1"/>
    <n v="164"/>
    <s v="John Poulie Borromeo"/>
    <m/>
    <n v="3608"/>
  </r>
  <r>
    <x v="336"/>
    <x v="0"/>
    <x v="2"/>
    <s v="PLEAN_X310282CN5023303"/>
    <s v="H000004392"/>
    <s v="H000004392"/>
    <s v="Non-LFF"/>
    <s v=""/>
    <m/>
    <b v="1"/>
    <x v="1"/>
    <x v="3"/>
    <d v="2025-08-18T00:00:00"/>
    <m/>
    <m/>
    <x v="1"/>
    <n v="164"/>
    <s v="John Poulie Borromeo"/>
    <m/>
    <n v="3609"/>
  </r>
  <r>
    <x v="336"/>
    <x v="0"/>
    <x v="2"/>
    <s v="PLEAN_X310282CN5023302"/>
    <s v="H000004392"/>
    <s v="H000004392"/>
    <s v="Non-LFF"/>
    <s v=""/>
    <m/>
    <b v="1"/>
    <x v="1"/>
    <x v="3"/>
    <d v="2025-08-18T00:00:00"/>
    <m/>
    <m/>
    <x v="1"/>
    <n v="164"/>
    <s v="John Poulie Borromeo"/>
    <m/>
    <n v="3610"/>
  </r>
  <r>
    <x v="336"/>
    <x v="0"/>
    <x v="2"/>
    <s v="PLEAN_X310282CN5023304"/>
    <s v="H000004392"/>
    <s v="H000004392"/>
    <s v="Non-LFF"/>
    <s v=""/>
    <m/>
    <b v="1"/>
    <x v="1"/>
    <x v="3"/>
    <d v="2025-08-18T00:00:00"/>
    <m/>
    <m/>
    <x v="1"/>
    <n v="164"/>
    <s v="John Poulie Borromeo"/>
    <m/>
    <n v="3611"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2"/>
  </r>
  <r>
    <x v="336"/>
    <x v="0"/>
    <x v="2"/>
    <s v="PLEAN_X310101CN5013356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3"/>
  </r>
  <r>
    <x v="336"/>
    <x v="0"/>
    <x v="2"/>
    <s v="PLEAN_X310101CN5013357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4"/>
  </r>
  <r>
    <x v="336"/>
    <x v="0"/>
    <x v="2"/>
    <s v="PLEAN_X310101CN5013358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5"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6"/>
  </r>
  <r>
    <x v="336"/>
    <x v="0"/>
    <x v="2"/>
    <s v="PLEAN_X310101CN5013362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7"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8"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63"/>
    <s v="John Poulie Borromeo"/>
    <m/>
    <n v="3619"/>
  </r>
  <r>
    <x v="337"/>
    <x v="0"/>
    <x v="2"/>
    <s v="CNOW_ROW$$$$0000091869"/>
    <s v="H000000396"/>
    <s v="H000000396"/>
    <s v="Non-LFF"/>
    <s v=""/>
    <m/>
    <b v="1"/>
    <x v="1"/>
    <x v="3"/>
    <d v="2025-08-19T00:00:00"/>
    <m/>
    <m/>
    <x v="1"/>
    <n v="163"/>
    <s v="John Poulie Borromeo"/>
    <m/>
    <n v="3620"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63"/>
    <s v="John Poulie Borromeo"/>
    <m/>
    <n v="3621"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63"/>
    <s v="John Poulie Borromeo"/>
    <m/>
    <n v="3622"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63"/>
    <s v="John Poulie Borromeo"/>
    <m/>
    <n v="3623"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63"/>
    <s v="John Poulie Borromeo"/>
    <m/>
    <n v="3624"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63"/>
    <s v="John Poulie Borromeo"/>
    <m/>
    <n v="3625"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63"/>
    <s v="John Poulie Borromeo"/>
    <m/>
    <n v="3626"/>
  </r>
  <r>
    <x v="338"/>
    <x v="0"/>
    <x v="2"/>
    <s v="ITEMPEU_001500001762"/>
    <s v="L000013461"/>
    <s v="L000013461"/>
    <s v="Non-LFF"/>
    <s v=""/>
    <m/>
    <b v="1"/>
    <x v="2"/>
    <x v="3"/>
    <d v="2025-08-19T00:00:00"/>
    <m/>
    <m/>
    <x v="1"/>
    <n v="163"/>
    <s v="Ruby Grace Garcia"/>
    <m/>
    <n v="3627"/>
  </r>
  <r>
    <x v="338"/>
    <x v="0"/>
    <x v="2"/>
    <s v="ITEMPEU_001500001763"/>
    <s v="L000013461"/>
    <s v="L000013461"/>
    <s v="Non-LFF"/>
    <s v=""/>
    <m/>
    <b v="1"/>
    <x v="2"/>
    <x v="3"/>
    <d v="2025-08-19T00:00:00"/>
    <m/>
    <m/>
    <x v="1"/>
    <n v="163"/>
    <s v="Ruby Grace Garcia"/>
    <m/>
    <n v="3628"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63"/>
    <s v="Lakshmi Shree"/>
    <m/>
    <n v="3629"/>
  </r>
  <r>
    <x v="340"/>
    <x v="0"/>
    <x v="2"/>
    <s v="CSCALA_1248$PSDO"/>
    <s v="L000013858"/>
    <s v="L000013858"/>
    <s v="Non-LFF"/>
    <s v=""/>
    <m/>
    <b v="1"/>
    <x v="2"/>
    <x v="3"/>
    <d v="2025-08-19T00:00:00"/>
    <m/>
    <m/>
    <x v="1"/>
    <n v="163"/>
    <s v="Joan Rose Pena"/>
    <m/>
    <n v="3630"/>
  </r>
  <r>
    <x v="341"/>
    <x v="0"/>
    <x v="2"/>
    <s v="CNOW_7210$$$0000021316"/>
    <s v="G000001283"/>
    <s v="G000001283"/>
    <s v="Non-LFF"/>
    <s v=""/>
    <m/>
    <b v="1"/>
    <x v="2"/>
    <x v="3"/>
    <d v="2025-08-22T00:00:00"/>
    <m/>
    <m/>
    <x v="1"/>
    <n v="160"/>
    <s v="Ruby Grace Garcia"/>
    <m/>
    <n v="3631"/>
  </r>
  <r>
    <x v="341"/>
    <x v="0"/>
    <x v="2"/>
    <s v="CORAERP_MMOR1975.6122"/>
    <s v="G000001283"/>
    <s v="G000001283"/>
    <s v="Non-LFF"/>
    <s v=""/>
    <m/>
    <b v="1"/>
    <x v="2"/>
    <x v="3"/>
    <d v="2025-08-22T00:00:00"/>
    <m/>
    <m/>
    <x v="1"/>
    <n v="160"/>
    <s v="Ruby Grace Garcia"/>
    <m/>
    <n v="3632"/>
  </r>
  <r>
    <x v="341"/>
    <x v="0"/>
    <x v="2"/>
    <s v="IPHOENX_000001500022"/>
    <s v="G000001283"/>
    <s v="G000001283"/>
    <s v="Non-LFF"/>
    <s v=""/>
    <m/>
    <b v="1"/>
    <x v="2"/>
    <x v="3"/>
    <d v="2025-08-22T00:00:00"/>
    <m/>
    <m/>
    <x v="1"/>
    <n v="160"/>
    <s v="Ruby Grace Garcia"/>
    <m/>
    <n v="3633"/>
  </r>
  <r>
    <x v="341"/>
    <x v="0"/>
    <x v="2"/>
    <s v="CNOW_7210$$$0000020548"/>
    <s v="G000001283"/>
    <s v="G000001283"/>
    <s v="Non-LFF"/>
    <s v=""/>
    <m/>
    <b v="1"/>
    <x v="2"/>
    <x v="3"/>
    <d v="2025-08-22T00:00:00"/>
    <m/>
    <m/>
    <x v="1"/>
    <n v="160"/>
    <s v="Ruby Grace Garcia"/>
    <m/>
    <n v="3634"/>
  </r>
  <r>
    <x v="341"/>
    <x v="0"/>
    <x v="2"/>
    <s v="CORAERP_MMOR1975.6123"/>
    <s v="G000001283"/>
    <s v="G000001283"/>
    <s v="Non-LFF"/>
    <s v=""/>
    <m/>
    <b v="1"/>
    <x v="2"/>
    <x v="3"/>
    <d v="2025-08-22T00:00:00"/>
    <m/>
    <m/>
    <x v="1"/>
    <n v="160"/>
    <s v="Ruby Grace Garcia"/>
    <m/>
    <n v="3635"/>
  </r>
  <r>
    <x v="341"/>
    <x v="0"/>
    <x v="2"/>
    <s v="IPHOENX_000001500003"/>
    <s v="G000001283"/>
    <s v="G000001283"/>
    <s v="Non-LFF"/>
    <s v=""/>
    <m/>
    <b v="1"/>
    <x v="2"/>
    <x v="3"/>
    <d v="2025-08-22T00:00:00"/>
    <m/>
    <m/>
    <x v="1"/>
    <n v="160"/>
    <s v="Ruby Grace Garcia"/>
    <m/>
    <n v="3636"/>
  </r>
  <r>
    <x v="341"/>
    <x v="0"/>
    <x v="2"/>
    <s v="IPHOENX_000001500014"/>
    <s v="G000001283"/>
    <s v="G000001283"/>
    <s v="Non-LFF"/>
    <s v=""/>
    <m/>
    <b v="1"/>
    <x v="2"/>
    <x v="3"/>
    <d v="2025-08-22T00:00:00"/>
    <m/>
    <m/>
    <x v="1"/>
    <n v="160"/>
    <s v="Ruby Grace Garcia"/>
    <m/>
    <n v="3637"/>
  </r>
  <r>
    <x v="341"/>
    <x v="0"/>
    <x v="2"/>
    <s v="CNOW_7210$$$0000021315"/>
    <s v="G000001283"/>
    <s v="G000001283"/>
    <s v="Non-LFF"/>
    <s v=""/>
    <m/>
    <b v="1"/>
    <x v="2"/>
    <x v="3"/>
    <d v="2025-08-22T00:00:00"/>
    <m/>
    <m/>
    <x v="1"/>
    <n v="160"/>
    <s v="Ruby Grace Garcia"/>
    <m/>
    <n v="3638"/>
  </r>
  <r>
    <x v="341"/>
    <x v="0"/>
    <x v="2"/>
    <s v="CORAERP_MMOR1975.9072"/>
    <s v="G000001283"/>
    <s v="G000001283"/>
    <s v="Non-LFF"/>
    <s v=""/>
    <m/>
    <b v="1"/>
    <x v="2"/>
    <x v="3"/>
    <d v="2025-08-22T00:00:00"/>
    <m/>
    <m/>
    <x v="1"/>
    <n v="160"/>
    <s v="Ruby Grace Garcia"/>
    <m/>
    <n v="3639"/>
  </r>
  <r>
    <x v="341"/>
    <x v="0"/>
    <x v="2"/>
    <s v="CORAERP_MMOR1099.6730"/>
    <s v="G000001283"/>
    <s v="G000001283"/>
    <s v="Non-LFF"/>
    <s v=""/>
    <m/>
    <b v="1"/>
    <x v="2"/>
    <x v="3"/>
    <d v="2025-08-22T00:00:00"/>
    <m/>
    <m/>
    <x v="1"/>
    <n v="160"/>
    <s v="Ruby Grace Garcia"/>
    <m/>
    <n v="3640"/>
  </r>
  <r>
    <x v="341"/>
    <x v="0"/>
    <x v="2"/>
    <s v="CORAERP_MMOR1975.6730"/>
    <s v="G000001283"/>
    <s v="G000001283"/>
    <s v="Non-LFF"/>
    <s v=""/>
    <m/>
    <b v="1"/>
    <x v="2"/>
    <x v="3"/>
    <d v="2025-08-22T00:00:00"/>
    <m/>
    <m/>
    <x v="1"/>
    <n v="160"/>
    <s v="Ruby Grace Garcia"/>
    <m/>
    <n v="3641"/>
  </r>
  <r>
    <x v="341"/>
    <x v="0"/>
    <x v="2"/>
    <s v="CORAERP_MMOR1975.6534"/>
    <s v="G000001283"/>
    <s v="G000001283"/>
    <s v="Non-LFF"/>
    <s v=""/>
    <m/>
    <b v="1"/>
    <x v="2"/>
    <x v="3"/>
    <d v="2025-08-22T00:00:00"/>
    <m/>
    <m/>
    <x v="1"/>
    <n v="160"/>
    <s v="Ruby Grace Garcia"/>
    <m/>
    <n v="3642"/>
  </r>
  <r>
    <x v="341"/>
    <x v="0"/>
    <x v="2"/>
    <s v="CORAERP_MMOR1945.6534"/>
    <s v="G000001283"/>
    <s v="G000001283"/>
    <s v="Non-LFF"/>
    <s v=""/>
    <m/>
    <b v="1"/>
    <x v="2"/>
    <x v="3"/>
    <d v="2025-08-22T00:00:00"/>
    <m/>
    <m/>
    <x v="1"/>
    <n v="160"/>
    <s v="Ruby Grace Garcia"/>
    <m/>
    <n v="3643"/>
  </r>
  <r>
    <x v="341"/>
    <x v="0"/>
    <x v="2"/>
    <s v="CFLTFLE_13060000000063"/>
    <s v="G000001283"/>
    <s v="G000001283"/>
    <s v="Non-LFF"/>
    <s v=""/>
    <m/>
    <b v="1"/>
    <x v="2"/>
    <x v="3"/>
    <d v="2025-08-22T00:00:00"/>
    <m/>
    <m/>
    <x v="1"/>
    <n v="160"/>
    <s v="Ruby Grace Garcia"/>
    <m/>
    <n v="3644"/>
  </r>
  <r>
    <x v="341"/>
    <x v="0"/>
    <x v="2"/>
    <s v="CLFF_1000$$$DE73R00021"/>
    <s v="G000001283"/>
    <s v="G000001283"/>
    <s v="LFF (MDG-F)"/>
    <s v="DE73R00021"/>
    <m/>
    <b v="1"/>
    <x v="2"/>
    <x v="3"/>
    <d v="2025-08-22T00:00:00"/>
    <m/>
    <m/>
    <x v="1"/>
    <n v="160"/>
    <s v="Ruby Grace Garcia"/>
    <m/>
    <n v="3645"/>
  </r>
  <r>
    <x v="341"/>
    <x v="0"/>
    <x v="2"/>
    <s v="IPHOENX_000001500017"/>
    <s v="G000001283"/>
    <s v="G000001283"/>
    <s v="Non-LFF"/>
    <s v=""/>
    <m/>
    <b v="1"/>
    <x v="2"/>
    <x v="3"/>
    <d v="2025-08-22T00:00:00"/>
    <m/>
    <m/>
    <x v="1"/>
    <n v="160"/>
    <s v="Ruby Grace Garcia"/>
    <m/>
    <n v="3646"/>
  </r>
  <r>
    <x v="341"/>
    <x v="0"/>
    <x v="2"/>
    <s v="CLFF_1000$$$DE73R00013"/>
    <s v="G000001283"/>
    <s v="G000001283"/>
    <s v="LFF (MDG-F)"/>
    <s v="DE73R00013"/>
    <m/>
    <b v="1"/>
    <x v="2"/>
    <x v="3"/>
    <d v="2025-08-22T00:00:00"/>
    <m/>
    <m/>
    <x v="1"/>
    <n v="160"/>
    <s v="Ruby Grace Garcia"/>
    <m/>
    <n v="3647"/>
  </r>
  <r>
    <x v="341"/>
    <x v="0"/>
    <x v="2"/>
    <s v="CORAERP_MMOR1975.9207"/>
    <s v="G000001283"/>
    <s v="G000001283"/>
    <s v="Non-LFF"/>
    <s v=""/>
    <m/>
    <b v="1"/>
    <x v="2"/>
    <x v="3"/>
    <d v="2025-08-22T00:00:00"/>
    <m/>
    <m/>
    <x v="1"/>
    <n v="160"/>
    <s v="Ruby Grace Garcia"/>
    <m/>
    <n v="3648"/>
  </r>
  <r>
    <x v="342"/>
    <x v="0"/>
    <x v="2"/>
    <s v="CLFF_VMCA$$$DE10TM4000"/>
    <s v="P000001331"/>
    <s v="P000000472"/>
    <s v="LFF (MDG-F)"/>
    <s v="DE10TM4000"/>
    <m/>
    <b v="0"/>
    <x v="1"/>
    <x v="3"/>
    <d v="2025-08-22T00:00:00"/>
    <m/>
    <m/>
    <x v="1"/>
    <n v="160"/>
    <s v="Lawrence Olsheski"/>
    <m/>
    <n v="3649"/>
  </r>
  <r>
    <x v="342"/>
    <x v="0"/>
    <x v="2"/>
    <s v="CLFF_VMCA$$$BE10DB3600"/>
    <s v="P000001331"/>
    <s v="P000001331"/>
    <s v="LFF (MDG-F)"/>
    <s v="BE10DB3600"/>
    <m/>
    <b v="1"/>
    <x v="1"/>
    <x v="3"/>
    <d v="2025-08-22T00:00:00"/>
    <m/>
    <m/>
    <x v="1"/>
    <n v="160"/>
    <s v="Lawrence Olsheski"/>
    <m/>
    <n v="3650"/>
  </r>
  <r>
    <x v="342"/>
    <x v="0"/>
    <x v="2"/>
    <s v="CLFF_VMCA$$$FR10DB3600"/>
    <s v="P000001331"/>
    <s v="P000001331"/>
    <s v="LFF (MDG-F)"/>
    <s v="FR10DB3600"/>
    <m/>
    <b v="1"/>
    <x v="1"/>
    <x v="3"/>
    <d v="2025-08-22T00:00:00"/>
    <m/>
    <m/>
    <x v="1"/>
    <n v="160"/>
    <s v="Lawrence Olsheski"/>
    <m/>
    <n v="3651"/>
  </r>
  <r>
    <x v="342"/>
    <x v="0"/>
    <x v="2"/>
    <s v="CLFF_VMCA$$$GB10DB3600"/>
    <s v="P000001331"/>
    <s v="P000001331"/>
    <s v="LFF (MDG-F)"/>
    <s v="GB10DB3600"/>
    <m/>
    <b v="1"/>
    <x v="1"/>
    <x v="3"/>
    <d v="2025-08-22T00:00:00"/>
    <m/>
    <m/>
    <x v="1"/>
    <n v="160"/>
    <s v="Lawrence Olsheski"/>
    <m/>
    <n v="3652"/>
  </r>
  <r>
    <x v="342"/>
    <x v="0"/>
    <x v="2"/>
    <s v="CLFF_VMCA$$$IE10DB3600"/>
    <s v="P000001331"/>
    <s v="P000001331"/>
    <s v="LFF (MDG-F)"/>
    <s v="IE10DB3600"/>
    <m/>
    <b v="1"/>
    <x v="1"/>
    <x v="3"/>
    <d v="2025-08-22T00:00:00"/>
    <m/>
    <m/>
    <x v="1"/>
    <n v="160"/>
    <s v="Lawrence Olsheski"/>
    <m/>
    <n v="3653"/>
  </r>
  <r>
    <x v="342"/>
    <x v="0"/>
    <x v="2"/>
    <s v="CLFF_VMCA$$$IL10DB3600"/>
    <s v="P000001331"/>
    <s v="P000001331"/>
    <s v="LFF (MDG-F)"/>
    <s v="IL10DB3600"/>
    <m/>
    <b v="1"/>
    <x v="1"/>
    <x v="3"/>
    <d v="2025-08-22T00:00:00"/>
    <m/>
    <m/>
    <x v="1"/>
    <n v="160"/>
    <s v="Lawrence Olsheski"/>
    <m/>
    <n v="3654"/>
  </r>
  <r>
    <x v="342"/>
    <x v="0"/>
    <x v="2"/>
    <s v="CLFF_VMCA$$$IT07DB3600"/>
    <s v="P000001331"/>
    <s v="P000001331"/>
    <s v="LFF (MDG-F)"/>
    <s v="IT07DB3600"/>
    <m/>
    <b v="1"/>
    <x v="1"/>
    <x v="3"/>
    <d v="2025-08-22T00:00:00"/>
    <m/>
    <m/>
    <x v="1"/>
    <n v="160"/>
    <s v="Lawrence Olsheski"/>
    <m/>
    <n v="3655"/>
  </r>
  <r>
    <x v="342"/>
    <x v="0"/>
    <x v="2"/>
    <s v="CLFF_VMCA$$$NL10DB3600"/>
    <s v="P000001331"/>
    <s v="P000001331"/>
    <s v="LFF (MDG-F)"/>
    <s v="NL10DB3600"/>
    <m/>
    <b v="1"/>
    <x v="1"/>
    <x v="3"/>
    <d v="2025-08-22T00:00:00"/>
    <m/>
    <m/>
    <x v="1"/>
    <n v="160"/>
    <s v="Lawrence Olsheski"/>
    <m/>
    <n v="3656"/>
  </r>
  <r>
    <x v="342"/>
    <x v="0"/>
    <x v="2"/>
    <s v="CLFF_1000$$$DE01OF0303"/>
    <s v="P000001332"/>
    <s v="P000001332"/>
    <s v="LFF (MDG-F)"/>
    <s v="DE01OF0303"/>
    <m/>
    <b v="1"/>
    <x v="1"/>
    <x v="3"/>
    <d v="2025-08-22T00:00:00"/>
    <m/>
    <m/>
    <x v="1"/>
    <n v="160"/>
    <s v="Lawrence Olsheski"/>
    <m/>
    <n v="3657"/>
  </r>
  <r>
    <x v="342"/>
    <x v="0"/>
    <x v="2"/>
    <s v="CLFF_1000$$$DE04OFHQ02"/>
    <s v="P000001332"/>
    <s v="P000001332"/>
    <s v="LFF (MDG-F)"/>
    <s v="DE04OFHQ02"/>
    <m/>
    <b v="1"/>
    <x v="1"/>
    <x v="3"/>
    <d v="2025-08-22T00:00:00"/>
    <m/>
    <m/>
    <x v="1"/>
    <n v="160"/>
    <s v="Lawrence Olsheski"/>
    <m/>
    <n v="3658"/>
  </r>
  <r>
    <x v="342"/>
    <x v="0"/>
    <x v="2"/>
    <s v="CLFF_1000$$$DE04TP5000"/>
    <s v="P000001332"/>
    <s v="P000001332"/>
    <s v="LFF (MDG-F)"/>
    <s v="DE04TP5000"/>
    <m/>
    <b v="1"/>
    <x v="1"/>
    <x v="3"/>
    <d v="2025-08-22T00:00:00"/>
    <m/>
    <m/>
    <x v="1"/>
    <n v="160"/>
    <s v="Lawrence Olsheski"/>
    <m/>
    <n v="3659"/>
  </r>
  <r>
    <x v="343"/>
    <x v="0"/>
    <x v="2"/>
    <s v="CNOW_7210$$$0000040190"/>
    <s v="L000013877"/>
    <s v="L000013877"/>
    <s v="Non-LFF"/>
    <s v=""/>
    <m/>
    <b v="1"/>
    <x v="2"/>
    <x v="3"/>
    <d v="2025-08-25T00:00:00"/>
    <m/>
    <m/>
    <x v="1"/>
    <n v="159"/>
    <s v="Ruby Grace Garcia"/>
    <m/>
    <n v="3660"/>
  </r>
  <r>
    <x v="343"/>
    <x v="0"/>
    <x v="2"/>
    <s v="CNOW_7210$$$0000040500"/>
    <s v="L000010183"/>
    <s v="L000010183"/>
    <s v="Non-LFF"/>
    <s v=""/>
    <m/>
    <b v="1"/>
    <x v="2"/>
    <x v="3"/>
    <d v="2025-08-25T00:00:00"/>
    <m/>
    <m/>
    <x v="1"/>
    <n v="159"/>
    <s v="Ruby Grace Garcia"/>
    <m/>
    <n v="3661"/>
  </r>
  <r>
    <x v="343"/>
    <x v="0"/>
    <x v="2"/>
    <s v="CNOW_7210$$$0000040339"/>
    <s v="L000013478"/>
    <s v="L000013478"/>
    <s v="Non-LFF"/>
    <s v=""/>
    <m/>
    <b v="1"/>
    <x v="2"/>
    <x v="3"/>
    <d v="2025-08-25T00:00:00"/>
    <m/>
    <m/>
    <x v="1"/>
    <n v="159"/>
    <s v="Ruby Grace Garcia"/>
    <m/>
    <n v="3662"/>
  </r>
  <r>
    <x v="343"/>
    <x v="0"/>
    <x v="2"/>
    <s v="CNOW_7210$$$0000040963"/>
    <s v="L000013478"/>
    <s v="L000013478"/>
    <s v="Non-LFF"/>
    <s v=""/>
    <m/>
    <b v="1"/>
    <x v="2"/>
    <x v="3"/>
    <d v="2025-08-25T00:00:00"/>
    <m/>
    <m/>
    <x v="1"/>
    <n v="159"/>
    <s v="Ruby Grace Garcia"/>
    <m/>
    <n v="3663"/>
  </r>
  <r>
    <x v="343"/>
    <x v="0"/>
    <x v="2"/>
    <s v="CNOW_7210$$$0000040681"/>
    <s v="L000013478"/>
    <s v="L000013478"/>
    <s v="Non-LFF"/>
    <s v=""/>
    <m/>
    <b v="1"/>
    <x v="2"/>
    <x v="3"/>
    <d v="2025-08-25T00:00:00"/>
    <m/>
    <m/>
    <x v="1"/>
    <n v="159"/>
    <s v="Ruby Grace Garcia"/>
    <m/>
    <n v="3664"/>
  </r>
  <r>
    <x v="343"/>
    <x v="0"/>
    <x v="2"/>
    <s v="CNOW_7210$$$0000056007"/>
    <s v="L000012185"/>
    <s v="L000012185"/>
    <s v="Non-LFF"/>
    <s v=""/>
    <m/>
    <b v="1"/>
    <x v="2"/>
    <x v="3"/>
    <d v="2025-08-25T00:00:00"/>
    <m/>
    <m/>
    <x v="1"/>
    <n v="159"/>
    <s v="Ruby Grace Garcia"/>
    <m/>
    <n v="3665"/>
  </r>
  <r>
    <x v="343"/>
    <x v="0"/>
    <x v="2"/>
    <s v="CNOW_7210$$$0000056057"/>
    <s v="L000012185"/>
    <s v="L000012185"/>
    <s v="Non-LFF"/>
    <s v=""/>
    <m/>
    <b v="1"/>
    <x v="2"/>
    <x v="3"/>
    <d v="2025-08-25T00:00:00"/>
    <m/>
    <m/>
    <x v="1"/>
    <n v="159"/>
    <s v="Ruby Grace Garcia"/>
    <m/>
    <n v="3666"/>
  </r>
  <r>
    <x v="343"/>
    <x v="0"/>
    <x v="2"/>
    <s v="CNOW_7210$$$0000059933"/>
    <s v="L000009359"/>
    <s v="L000009359"/>
    <s v="Non-LFF"/>
    <s v=""/>
    <m/>
    <b v="1"/>
    <x v="2"/>
    <x v="3"/>
    <d v="2025-08-25T00:00:00"/>
    <m/>
    <m/>
    <x v="1"/>
    <n v="159"/>
    <s v="Ruby Grace Garcia"/>
    <m/>
    <n v="3667"/>
  </r>
  <r>
    <x v="343"/>
    <x v="0"/>
    <x v="2"/>
    <s v="CNOW_7210$$$0000059983"/>
    <s v="L000009359"/>
    <s v="L000009359"/>
    <s v="Non-LFF"/>
    <s v=""/>
    <m/>
    <b v="1"/>
    <x v="2"/>
    <x v="3"/>
    <d v="2025-08-25T00:00:00"/>
    <m/>
    <m/>
    <x v="1"/>
    <n v="159"/>
    <s v="Ruby Grace Garcia"/>
    <m/>
    <n v="3668"/>
  </r>
  <r>
    <x v="343"/>
    <x v="0"/>
    <x v="2"/>
    <s v="CORAERP_MMOR1975.6622"/>
    <s v="L000013884"/>
    <s v="L000013884"/>
    <s v="Non-LFF"/>
    <s v=""/>
    <m/>
    <b v="1"/>
    <x v="2"/>
    <x v="3"/>
    <d v="2025-08-25T00:00:00"/>
    <m/>
    <m/>
    <x v="1"/>
    <n v="159"/>
    <s v="Ruby Grace Garcia"/>
    <m/>
    <n v="3669"/>
  </r>
  <r>
    <x v="343"/>
    <x v="0"/>
    <x v="2"/>
    <s v="CNOW_7210$$$0000270009"/>
    <s v="L000013885"/>
    <s v="L000013885"/>
    <s v="Non-LFF"/>
    <s v=""/>
    <m/>
    <b v="1"/>
    <x v="2"/>
    <x v="3"/>
    <d v="2025-08-25T00:00:00"/>
    <m/>
    <m/>
    <x v="1"/>
    <n v="159"/>
    <s v="Ruby Grace Garcia"/>
    <m/>
    <n v="3670"/>
  </r>
  <r>
    <x v="343"/>
    <x v="0"/>
    <x v="2"/>
    <s v="CPHOENX_01010000697782"/>
    <s v="L000013324"/>
    <s v="L000013324"/>
    <s v="Non-LFF"/>
    <s v=""/>
    <m/>
    <b v="1"/>
    <x v="2"/>
    <x v="3"/>
    <d v="2025-08-25T00:00:00"/>
    <m/>
    <m/>
    <x v="1"/>
    <n v="159"/>
    <s v="Ruby Grace Garcia"/>
    <m/>
    <n v="3671"/>
  </r>
  <r>
    <x v="343"/>
    <x v="0"/>
    <x v="2"/>
    <s v="CEMERAL_700065020KAIST"/>
    <s v="L000013277"/>
    <s v="L000013277"/>
    <s v="Non-LFF"/>
    <s v=""/>
    <m/>
    <b v="1"/>
    <x v="2"/>
    <x v="3"/>
    <d v="2025-08-25T00:00:00"/>
    <m/>
    <m/>
    <x v="1"/>
    <n v="159"/>
    <s v="Ruby Grace Garcia"/>
    <m/>
    <n v="3672"/>
  </r>
  <r>
    <x v="343"/>
    <x v="0"/>
    <x v="2"/>
    <s v="CNOW_7210$$$0000022108"/>
    <s v="L000006611"/>
    <s v="L000006611"/>
    <s v="Non-LFF"/>
    <s v=""/>
    <m/>
    <b v="1"/>
    <x v="2"/>
    <x v="3"/>
    <d v="2025-08-25T00:00:00"/>
    <m/>
    <m/>
    <x v="1"/>
    <n v="159"/>
    <s v="Ruby Grace Garcia"/>
    <m/>
    <n v="3673"/>
  </r>
  <r>
    <x v="343"/>
    <x v="0"/>
    <x v="2"/>
    <s v="CEMERAL_70006203601203"/>
    <s v="L000013847"/>
    <s v="L000013847"/>
    <s v="Non-LFF"/>
    <s v=""/>
    <m/>
    <b v="1"/>
    <x v="2"/>
    <x v="3"/>
    <d v="2025-08-25T00:00:00"/>
    <m/>
    <m/>
    <x v="1"/>
    <n v="159"/>
    <s v="Ruby Grace Garcia"/>
    <m/>
    <n v="3674"/>
  </r>
  <r>
    <x v="343"/>
    <x v="0"/>
    <x v="2"/>
    <s v="CORAERP_MMOR1945.P3SW"/>
    <s v="L000013847"/>
    <s v="L000013847"/>
    <s v="Non-LFF"/>
    <s v=""/>
    <m/>
    <b v="1"/>
    <x v="2"/>
    <x v="3"/>
    <d v="2025-08-25T00:00:00"/>
    <m/>
    <m/>
    <x v="1"/>
    <n v="159"/>
    <s v="Ruby Grace Garcia"/>
    <m/>
    <n v="3675"/>
  </r>
  <r>
    <x v="343"/>
    <x v="0"/>
    <x v="2"/>
    <s v="CORAERP_MMOR1975.P3IN"/>
    <s v="L000013847"/>
    <s v="L000013847"/>
    <s v="Non-LFF"/>
    <s v=""/>
    <m/>
    <b v="1"/>
    <x v="2"/>
    <x v="3"/>
    <d v="2025-08-25T00:00:00"/>
    <m/>
    <m/>
    <x v="1"/>
    <n v="159"/>
    <s v="Ruby Grace Garcia"/>
    <m/>
    <n v="3676"/>
  </r>
  <r>
    <x v="343"/>
    <x v="0"/>
    <x v="2"/>
    <s v="CORAERP_MMOR1945.P1US"/>
    <s v="L000006568"/>
    <s v="L000006568"/>
    <s v="Non-LFF"/>
    <s v=""/>
    <m/>
    <b v="1"/>
    <x v="2"/>
    <x v="3"/>
    <d v="2025-08-25T00:00:00"/>
    <m/>
    <m/>
    <x v="1"/>
    <n v="159"/>
    <s v="Ruby Grace Garcia"/>
    <m/>
    <n v="3677"/>
  </r>
  <r>
    <x v="343"/>
    <x v="0"/>
    <x v="2"/>
    <s v="CORAERP_MMOR1975.P1FR"/>
    <s v="L000006568"/>
    <s v="L000006568"/>
    <s v="Non-LFF"/>
    <s v=""/>
    <m/>
    <b v="1"/>
    <x v="2"/>
    <x v="3"/>
    <d v="2025-08-25T00:00:00"/>
    <m/>
    <m/>
    <x v="1"/>
    <n v="159"/>
    <s v="Ruby Grace Garcia"/>
    <m/>
    <n v="3678"/>
  </r>
  <r>
    <x v="343"/>
    <x v="0"/>
    <x v="2"/>
    <s v="CORAERP_MMOR1945.9729"/>
    <s v="L000013847"/>
    <s v="L000013847"/>
    <s v="Non-LFF"/>
    <s v=""/>
    <m/>
    <b v="1"/>
    <x v="2"/>
    <x v="3"/>
    <d v="2025-08-25T00:00:00"/>
    <m/>
    <m/>
    <x v="1"/>
    <n v="159"/>
    <s v="Ruby Grace Garcia"/>
    <m/>
    <n v="3679"/>
  </r>
  <r>
    <x v="343"/>
    <x v="0"/>
    <x v="2"/>
    <s v="CORAERP_MMOR1975.5202"/>
    <s v="L000013850"/>
    <s v="L000013850"/>
    <s v="Non-LFF"/>
    <s v=""/>
    <m/>
    <b v="1"/>
    <x v="2"/>
    <x v="3"/>
    <d v="2025-08-25T00:00:00"/>
    <m/>
    <m/>
    <x v="1"/>
    <n v="159"/>
    <s v="Ruby Grace Garcia"/>
    <m/>
    <n v="3680"/>
  </r>
  <r>
    <x v="343"/>
    <x v="0"/>
    <x v="2"/>
    <s v="CORAERP_MMOR1975.5287"/>
    <s v="L000013847"/>
    <s v="L000013847"/>
    <s v="Non-LFF"/>
    <s v=""/>
    <m/>
    <b v="1"/>
    <x v="2"/>
    <x v="3"/>
    <d v="2025-08-25T00:00:00"/>
    <m/>
    <m/>
    <x v="1"/>
    <n v="159"/>
    <s v="Ruby Grace Garcia"/>
    <m/>
    <n v="3681"/>
  </r>
  <r>
    <x v="343"/>
    <x v="0"/>
    <x v="2"/>
    <s v="CORAERP_MMOR1975.6589"/>
    <s v="L000013850"/>
    <s v="L000013850"/>
    <s v="Non-LFF"/>
    <s v=""/>
    <m/>
    <b v="1"/>
    <x v="2"/>
    <x v="3"/>
    <d v="2025-08-25T00:00:00"/>
    <m/>
    <m/>
    <x v="1"/>
    <n v="159"/>
    <s v="Ruby Grace Garcia"/>
    <m/>
    <n v="3682"/>
  </r>
  <r>
    <x v="343"/>
    <x v="0"/>
    <x v="2"/>
    <s v="CORAERP_MMOR1975.P3KO"/>
    <s v="L000013850"/>
    <s v="L000013850"/>
    <s v="Non-LFF"/>
    <s v=""/>
    <m/>
    <b v="1"/>
    <x v="2"/>
    <x v="3"/>
    <d v="2025-08-25T00:00:00"/>
    <m/>
    <m/>
    <x v="1"/>
    <n v="159"/>
    <s v="Ruby Grace Garcia"/>
    <m/>
    <n v="3683"/>
  </r>
  <r>
    <x v="343"/>
    <x v="0"/>
    <x v="2"/>
    <s v="CPHOENX_01010000063666"/>
    <s v="L000013849"/>
    <s v="L000013849"/>
    <s v="Non-LFF"/>
    <s v=""/>
    <m/>
    <b v="1"/>
    <x v="2"/>
    <x v="3"/>
    <d v="2025-08-25T00:00:00"/>
    <m/>
    <m/>
    <x v="1"/>
    <n v="159"/>
    <s v="Ruby Grace Garcia"/>
    <m/>
    <n v="3684"/>
  </r>
  <r>
    <x v="343"/>
    <x v="0"/>
    <x v="2"/>
    <s v="CPHOENX_01010000686300"/>
    <s v="L000013560"/>
    <s v="L000013560"/>
    <s v="Non-LFF"/>
    <s v=""/>
    <m/>
    <b v="1"/>
    <x v="2"/>
    <x v="3"/>
    <d v="2025-08-25T00:00:00"/>
    <m/>
    <m/>
    <x v="1"/>
    <n v="159"/>
    <s v="Ruby Grace Garcia"/>
    <m/>
    <n v="3685"/>
  </r>
  <r>
    <x v="343"/>
    <x v="0"/>
    <x v="2"/>
    <s v="CTEMPLA_1000BR10500149"/>
    <s v="L000013560"/>
    <s v="L000013560"/>
    <s v="Non-LFF"/>
    <s v=""/>
    <m/>
    <b v="1"/>
    <x v="2"/>
    <x v="3"/>
    <d v="2025-08-25T00:00:00"/>
    <m/>
    <m/>
    <x v="1"/>
    <n v="159"/>
    <s v="Ruby Grace Garcia"/>
    <m/>
    <n v="3686"/>
  </r>
  <r>
    <x v="343"/>
    <x v="0"/>
    <x v="2"/>
    <s v="CEMERAL_70007001581214"/>
    <s v="L000011729"/>
    <s v="L000011729"/>
    <s v="Non-LFF"/>
    <s v=""/>
    <m/>
    <b v="1"/>
    <x v="2"/>
    <x v="3"/>
    <d v="2025-08-25T00:00:00"/>
    <m/>
    <m/>
    <x v="1"/>
    <n v="159"/>
    <s v="Ruby Grace Garcia"/>
    <m/>
    <n v="3687"/>
  </r>
  <r>
    <x v="343"/>
    <x v="0"/>
    <x v="2"/>
    <s v="CORAERP_MMOR1975.9531"/>
    <s v="L000013530"/>
    <s v="L000013530"/>
    <s v="Non-LFF"/>
    <s v=""/>
    <m/>
    <b v="1"/>
    <x v="2"/>
    <x v="3"/>
    <d v="2025-08-25T00:00:00"/>
    <m/>
    <m/>
    <x v="1"/>
    <n v="159"/>
    <s v="Ruby Grace Garcia"/>
    <m/>
    <n v="3688"/>
  </r>
  <r>
    <x v="343"/>
    <x v="0"/>
    <x v="2"/>
    <s v="CORAERP_MMOR1975.9945"/>
    <s v="L000013806"/>
    <s v="L000013806"/>
    <s v="Non-LFF"/>
    <s v=""/>
    <m/>
    <b v="1"/>
    <x v="2"/>
    <x v="3"/>
    <d v="2025-08-25T00:00:00"/>
    <m/>
    <m/>
    <x v="1"/>
    <n v="159"/>
    <s v="Ruby Grace Garcia"/>
    <m/>
    <n v="3689"/>
  </r>
  <r>
    <x v="343"/>
    <x v="0"/>
    <x v="2"/>
    <s v="CLFF_1000$$$DE10OF0005"/>
    <s v="L000013831"/>
    <s v="L000013831"/>
    <s v="LFF (MDG-F)"/>
    <s v="DE10OF0005"/>
    <m/>
    <b v="1"/>
    <x v="2"/>
    <x v="3"/>
    <d v="2025-08-25T00:00:00"/>
    <m/>
    <m/>
    <x v="1"/>
    <n v="159"/>
    <s v="Ruby Grace Garcia"/>
    <m/>
    <n v="3690"/>
  </r>
  <r>
    <x v="343"/>
    <x v="0"/>
    <x v="2"/>
    <s v="CLFF_1000$$$DE10OF0007"/>
    <s v="L000013831"/>
    <s v="L000013831"/>
    <s v="LFF (MDG-F)"/>
    <s v="DE10OF0007"/>
    <m/>
    <b v="1"/>
    <x v="2"/>
    <x v="3"/>
    <d v="2025-08-25T00:00:00"/>
    <m/>
    <m/>
    <x v="1"/>
    <n v="159"/>
    <s v="Ruby Grace Garcia"/>
    <m/>
    <n v="3691"/>
  </r>
  <r>
    <x v="343"/>
    <x v="0"/>
    <x v="2"/>
    <s v="CLFF_7210$$$2123OF0029"/>
    <s v="L000013831"/>
    <s v="L000013831"/>
    <s v="LFF (MDG-F)"/>
    <s v="2123OF0029"/>
    <m/>
    <b v="1"/>
    <x v="2"/>
    <x v="3"/>
    <d v="2025-08-25T00:00:00"/>
    <m/>
    <m/>
    <x v="1"/>
    <n v="159"/>
    <s v="Ruby Grace Garcia"/>
    <m/>
    <n v="3692"/>
  </r>
  <r>
    <x v="343"/>
    <x v="0"/>
    <x v="2"/>
    <s v="CNOW_7210$$$0000010584"/>
    <s v="L000013831"/>
    <s v="L000013831"/>
    <s v="Non-LFF"/>
    <s v=""/>
    <m/>
    <b v="1"/>
    <x v="2"/>
    <x v="3"/>
    <d v="2025-08-25T00:00:00"/>
    <m/>
    <m/>
    <x v="1"/>
    <n v="159"/>
    <s v="Ruby Grace Garcia"/>
    <m/>
    <n v="3693"/>
  </r>
  <r>
    <x v="343"/>
    <x v="0"/>
    <x v="2"/>
    <s v="CNOW_7210$$$0000052114"/>
    <s v="L000013831"/>
    <s v="L000013831"/>
    <s v="Non-LFF"/>
    <s v=""/>
    <m/>
    <b v="1"/>
    <x v="2"/>
    <x v="3"/>
    <d v="2025-08-25T00:00:00"/>
    <m/>
    <m/>
    <x v="1"/>
    <n v="159"/>
    <s v="Ruby Grace Garcia"/>
    <m/>
    <n v="3694"/>
  </r>
  <r>
    <x v="344"/>
    <x v="0"/>
    <x v="2"/>
    <s v="CLFF_7210$$$2123C00057"/>
    <s v="L000013826"/>
    <s v="L000013826"/>
    <s v="LFF (MDG-F)"/>
    <s v="2123C00057"/>
    <m/>
    <b v="1"/>
    <x v="2"/>
    <x v="3"/>
    <d v="2025-08-26T00:00:00"/>
    <m/>
    <m/>
    <x v="1"/>
    <n v="158"/>
    <s v="Ruby Grace Garcia"/>
    <m/>
    <n v="3695"/>
  </r>
  <r>
    <x v="344"/>
    <x v="0"/>
    <x v="2"/>
    <s v="CORAERP_MMOR1945.5304"/>
    <s v="L000013826"/>
    <s v="L000013826"/>
    <s v="Non-LFF"/>
    <m/>
    <m/>
    <b v="1"/>
    <x v="2"/>
    <x v="3"/>
    <d v="2025-08-26T00:00:00"/>
    <m/>
    <m/>
    <x v="1"/>
    <n v="158"/>
    <s v="Ruby Grace Garcia"/>
    <m/>
    <n v="3696"/>
  </r>
  <r>
    <x v="344"/>
    <x v="0"/>
    <x v="2"/>
    <s v="CORAERP_MMOR1945.5405"/>
    <s v="L000013198"/>
    <s v="L000013198"/>
    <s v="Non-LFF"/>
    <m/>
    <m/>
    <b v="1"/>
    <x v="2"/>
    <x v="3"/>
    <d v="2025-08-26T00:00:00"/>
    <m/>
    <m/>
    <x v="1"/>
    <n v="158"/>
    <s v="Ruby Grace Garcia"/>
    <m/>
    <n v="3697"/>
  </r>
  <r>
    <x v="344"/>
    <x v="0"/>
    <x v="2"/>
    <s v="CEMERAL_70006502108610"/>
    <s v="L000013829"/>
    <s v="L000013829"/>
    <s v="Non-LFF"/>
    <m/>
    <m/>
    <b v="1"/>
    <x v="2"/>
    <x v="3"/>
    <d v="2025-08-26T00:00:00"/>
    <m/>
    <m/>
    <x v="1"/>
    <n v="158"/>
    <s v="Ruby Grace Garcia"/>
    <m/>
    <n v="3698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58"/>
    <s v="Ruby Grace Garcia"/>
    <m/>
    <n v="3699"/>
  </r>
  <r>
    <x v="344"/>
    <x v="0"/>
    <x v="2"/>
    <s v="CEMERAL_70006203201003"/>
    <s v="L000013829"/>
    <s v="L000013829"/>
    <s v="Non-LFF"/>
    <m/>
    <m/>
    <b v="1"/>
    <x v="2"/>
    <x v="3"/>
    <d v="2025-08-26T00:00:00"/>
    <m/>
    <m/>
    <x v="1"/>
    <n v="158"/>
    <s v="Ruby Grace Garcia"/>
    <m/>
    <n v="3700"/>
  </r>
  <r>
    <x v="344"/>
    <x v="0"/>
    <x v="2"/>
    <s v="CTEMPLA_1000AR10P09014"/>
    <s v="L000013829"/>
    <s v="L000013829"/>
    <s v="Non-LFF"/>
    <m/>
    <m/>
    <b v="1"/>
    <x v="2"/>
    <x v="3"/>
    <d v="2025-08-26T00:00:00"/>
    <m/>
    <m/>
    <x v="1"/>
    <n v="158"/>
    <s v="Ruby Grace Garcia"/>
    <m/>
    <n v="3701"/>
  </r>
  <r>
    <x v="344"/>
    <x v="0"/>
    <x v="2"/>
    <s v="CTEMPLA_1000CO10100387"/>
    <s v="L000013829"/>
    <s v="L000013829"/>
    <s v="Non-LFF"/>
    <m/>
    <m/>
    <b v="1"/>
    <x v="2"/>
    <x v="3"/>
    <d v="2025-08-26T00:00:00"/>
    <m/>
    <m/>
    <x v="1"/>
    <n v="158"/>
    <s v="Ruby Grace Garcia"/>
    <m/>
    <n v="3702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58"/>
    <s v="Ruby Grace Garcia"/>
    <m/>
    <n v="3703"/>
  </r>
  <r>
    <x v="344"/>
    <x v="0"/>
    <x v="2"/>
    <s v="CEMERAL_64010010860931"/>
    <s v="L000013829"/>
    <s v="L000013829"/>
    <s v="Non-LFF"/>
    <m/>
    <m/>
    <b v="1"/>
    <x v="2"/>
    <x v="3"/>
    <d v="2025-08-26T00:00:00"/>
    <m/>
    <m/>
    <x v="1"/>
    <n v="158"/>
    <s v="Ruby Grace Garcia"/>
    <m/>
    <n v="3704"/>
  </r>
  <r>
    <x v="344"/>
    <x v="0"/>
    <x v="2"/>
    <s v="CEMERAL_70006101MS1310"/>
    <s v="L000013829"/>
    <s v="L000013829"/>
    <s v="Non-LFF"/>
    <m/>
    <m/>
    <b v="1"/>
    <x v="2"/>
    <x v="3"/>
    <d v="2025-08-26T00:00:00"/>
    <m/>
    <m/>
    <x v="1"/>
    <n v="158"/>
    <s v="Ruby Grace Garcia"/>
    <m/>
    <n v="3705"/>
  </r>
  <r>
    <x v="344"/>
    <x v="0"/>
    <x v="2"/>
    <s v="CEMERAL_70006101MS3207"/>
    <s v="L000013829"/>
    <s v="L000013829"/>
    <s v="Non-LFF"/>
    <m/>
    <m/>
    <b v="1"/>
    <x v="2"/>
    <x v="3"/>
    <d v="2025-08-26T00:00:00"/>
    <m/>
    <m/>
    <x v="1"/>
    <n v="158"/>
    <s v="Ruby Grace Garcia"/>
    <m/>
    <n v="3706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58"/>
    <s v="Ruby Grace Garcia"/>
    <m/>
    <n v="3707"/>
  </r>
  <r>
    <x v="344"/>
    <x v="0"/>
    <x v="2"/>
    <s v="CNOW_7210$$$0000020479"/>
    <s v="L000013829"/>
    <s v="L000013829"/>
    <s v="Non-LFF"/>
    <m/>
    <m/>
    <b v="1"/>
    <x v="2"/>
    <x v="3"/>
    <d v="2025-08-26T00:00:00"/>
    <m/>
    <m/>
    <x v="1"/>
    <n v="158"/>
    <s v="Ruby Grace Garcia"/>
    <m/>
    <n v="3708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58"/>
    <s v="Ruby Grace Garcia"/>
    <m/>
    <n v="3709"/>
  </r>
  <r>
    <x v="344"/>
    <x v="0"/>
    <x v="2"/>
    <s v="CORAERP_MMOR1945.5126"/>
    <s v="L000013829"/>
    <s v="L000013829"/>
    <s v="Non-LFF"/>
    <m/>
    <m/>
    <b v="1"/>
    <x v="2"/>
    <x v="3"/>
    <d v="2025-08-26T00:00:00"/>
    <m/>
    <m/>
    <x v="1"/>
    <n v="158"/>
    <s v="Ruby Grace Garcia"/>
    <m/>
    <n v="3710"/>
  </r>
  <r>
    <x v="344"/>
    <x v="0"/>
    <x v="2"/>
    <s v="CORAERP_MMOR1945.5127"/>
    <s v="L000013829"/>
    <s v="L000013829"/>
    <s v="Non-LFF"/>
    <m/>
    <m/>
    <b v="1"/>
    <x v="2"/>
    <x v="3"/>
    <d v="2025-08-26T00:00:00"/>
    <m/>
    <m/>
    <x v="1"/>
    <n v="158"/>
    <s v="Ruby Grace Garcia"/>
    <m/>
    <n v="3711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58"/>
    <s v="Ruby Grace Garcia"/>
    <m/>
    <n v="3712"/>
  </r>
  <r>
    <x v="344"/>
    <x v="0"/>
    <x v="2"/>
    <s v="CORAERP_MMOR1975.5128"/>
    <s v="L000013829"/>
    <s v="L000013829"/>
    <s v="Non-LFF"/>
    <m/>
    <m/>
    <b v="1"/>
    <x v="2"/>
    <x v="3"/>
    <d v="2025-08-26T00:00:00"/>
    <m/>
    <m/>
    <x v="1"/>
    <n v="158"/>
    <s v="Ruby Grace Garcia"/>
    <m/>
    <n v="3713"/>
  </r>
  <r>
    <x v="344"/>
    <x v="0"/>
    <x v="2"/>
    <s v="CNOW_AUS0$$$0000091703"/>
    <s v="L000013829"/>
    <s v="L000013829"/>
    <s v="Non-LFF"/>
    <m/>
    <m/>
    <b v="1"/>
    <x v="2"/>
    <x v="3"/>
    <d v="2025-08-26T00:00:00"/>
    <m/>
    <m/>
    <x v="1"/>
    <n v="158"/>
    <s v="Ruby Grace Garcia"/>
    <m/>
    <n v="3714"/>
  </r>
  <r>
    <x v="344"/>
    <x v="0"/>
    <x v="2"/>
    <s v="CORAERP_MMOR1945.5918"/>
    <s v="L000013827"/>
    <s v="L000013827"/>
    <s v="Non-LFF"/>
    <m/>
    <m/>
    <b v="1"/>
    <x v="2"/>
    <x v="3"/>
    <d v="2025-08-26T00:00:00"/>
    <m/>
    <m/>
    <x v="1"/>
    <n v="158"/>
    <s v="Ruby Grace Garcia"/>
    <m/>
    <n v="3715"/>
  </r>
  <r>
    <x v="344"/>
    <x v="0"/>
    <x v="2"/>
    <s v="CORAERP_MMOR1945.5919"/>
    <s v="L000013828"/>
    <s v="L000013828"/>
    <s v="Non-LFF"/>
    <m/>
    <m/>
    <b v="1"/>
    <x v="2"/>
    <x v="3"/>
    <d v="2025-08-26T00:00:00"/>
    <m/>
    <m/>
    <x v="1"/>
    <n v="158"/>
    <s v="Ruby Grace Garcia"/>
    <m/>
    <n v="3716"/>
  </r>
  <r>
    <x v="344"/>
    <x v="0"/>
    <x v="2"/>
    <s v="CEMERAL_64010010860932"/>
    <s v="L000013829"/>
    <s v="L000013829"/>
    <s v="Non-LFF"/>
    <m/>
    <m/>
    <b v="1"/>
    <x v="2"/>
    <x v="3"/>
    <d v="2025-08-26T00:00:00"/>
    <m/>
    <m/>
    <x v="1"/>
    <n v="158"/>
    <s v="Ruby Grace Garcia"/>
    <m/>
    <n v="3717"/>
  </r>
  <r>
    <x v="344"/>
    <x v="0"/>
    <x v="2"/>
    <s v="CEMERAL_70007001586012"/>
    <s v="L000013829"/>
    <s v="L000013829"/>
    <s v="Non-LFF"/>
    <m/>
    <m/>
    <b v="1"/>
    <x v="2"/>
    <x v="3"/>
    <d v="2025-08-26T00:00:00"/>
    <m/>
    <m/>
    <x v="1"/>
    <n v="158"/>
    <s v="Ruby Grace Garcia"/>
    <m/>
    <n v="3718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58"/>
    <s v="Ruby Grace Garcia"/>
    <m/>
    <n v="3719"/>
  </r>
  <r>
    <x v="344"/>
    <x v="0"/>
    <x v="2"/>
    <s v="CLFF_7210$$$2025C03513"/>
    <s v="L000013829"/>
    <s v="L000013829"/>
    <s v="LFF (MDG-F)"/>
    <s v="2025C03513"/>
    <m/>
    <b v="1"/>
    <x v="2"/>
    <x v="3"/>
    <d v="2025-08-26T00:00:00"/>
    <m/>
    <m/>
    <x v="1"/>
    <n v="158"/>
    <s v="Ruby Grace Garcia"/>
    <m/>
    <n v="3720"/>
  </r>
  <r>
    <x v="344"/>
    <x v="0"/>
    <x v="2"/>
    <s v="CNOW_7210$$$0000020586"/>
    <s v="L000013829"/>
    <s v="L000013829"/>
    <s v="Non-LFF"/>
    <m/>
    <m/>
    <b v="1"/>
    <x v="2"/>
    <x v="3"/>
    <d v="2025-08-26T00:00:00"/>
    <m/>
    <m/>
    <x v="1"/>
    <n v="158"/>
    <s v="Ruby Grace Garcia"/>
    <m/>
    <n v="3721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58"/>
    <s v="Ruby Grace Garcia"/>
    <m/>
    <n v="3722"/>
  </r>
  <r>
    <x v="344"/>
    <x v="0"/>
    <x v="2"/>
    <s v="CORAERP_MMOR1975.5122"/>
    <s v="L000013829"/>
    <s v="L000013829"/>
    <s v="Non-LFF"/>
    <m/>
    <m/>
    <b v="1"/>
    <x v="2"/>
    <x v="3"/>
    <d v="2025-08-26T00:00:00"/>
    <m/>
    <m/>
    <x v="1"/>
    <n v="158"/>
    <s v="Ruby Grace Garcia"/>
    <m/>
    <n v="3723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58"/>
    <s v="Ruby Grace Garcia"/>
    <m/>
    <n v="3724"/>
  </r>
  <r>
    <x v="344"/>
    <x v="0"/>
    <x v="2"/>
    <s v="CEMERAL_7000710299322A"/>
    <s v="L000013829"/>
    <s v="L000013829"/>
    <s v="Non-LFF"/>
    <m/>
    <m/>
    <b v="1"/>
    <x v="2"/>
    <x v="3"/>
    <d v="2025-08-26T00:00:00"/>
    <m/>
    <m/>
    <x v="1"/>
    <n v="158"/>
    <s v="Ruby Grace Garcia"/>
    <m/>
    <n v="3725"/>
  </r>
  <r>
    <x v="344"/>
    <x v="0"/>
    <x v="2"/>
    <s v="CSCALA_1042$LWSP"/>
    <s v="L000013829"/>
    <s v="L000013829"/>
    <s v="Non-LFF"/>
    <m/>
    <m/>
    <b v="1"/>
    <x v="2"/>
    <x v="3"/>
    <d v="2025-08-26T00:00:00"/>
    <m/>
    <m/>
    <x v="1"/>
    <n v="158"/>
    <s v="Ruby Grace Garcia"/>
    <m/>
    <n v="3726"/>
  </r>
  <r>
    <x v="344"/>
    <x v="0"/>
    <x v="2"/>
    <s v="CORAERP_MMOR1945.6586"/>
    <s v="L000006092"/>
    <s v="L000006092"/>
    <s v="Non-LFF"/>
    <m/>
    <m/>
    <b v="1"/>
    <x v="2"/>
    <x v="3"/>
    <d v="2025-08-26T00:00:00"/>
    <m/>
    <m/>
    <x v="1"/>
    <n v="158"/>
    <s v="Ruby Grace Garcia"/>
    <m/>
    <n v="3727"/>
  </r>
  <r>
    <x v="344"/>
    <x v="0"/>
    <x v="2"/>
    <s v="CEMERAL_70006203201004"/>
    <s v="L000013829"/>
    <s v="L000013829"/>
    <s v="Non-LFF"/>
    <m/>
    <m/>
    <b v="1"/>
    <x v="2"/>
    <x v="3"/>
    <d v="2025-08-26T00:00:00"/>
    <m/>
    <m/>
    <x v="1"/>
    <n v="158"/>
    <s v="Ruby Grace Garcia"/>
    <m/>
    <n v="3728"/>
  </r>
  <r>
    <x v="344"/>
    <x v="0"/>
    <x v="2"/>
    <s v="CORAERP_MMOR1945.5905"/>
    <s v="L000013703"/>
    <s v="L000013703"/>
    <s v="Non-LFF"/>
    <m/>
    <m/>
    <b v="1"/>
    <x v="2"/>
    <x v="3"/>
    <d v="2025-08-26T00:00:00"/>
    <m/>
    <m/>
    <x v="1"/>
    <n v="158"/>
    <s v="Ruby Grace Garcia"/>
    <m/>
    <n v="3729"/>
  </r>
  <r>
    <x v="344"/>
    <x v="0"/>
    <x v="2"/>
    <s v="CEMERAL_70006203200903"/>
    <s v="L000013703"/>
    <s v="L000013703"/>
    <s v="Non-LFF"/>
    <s v=""/>
    <m/>
    <b v="1"/>
    <x v="2"/>
    <x v="3"/>
    <d v="2025-08-26T00:00:00"/>
    <m/>
    <m/>
    <x v="1"/>
    <n v="158"/>
    <s v="Ruby Grace Garcia"/>
    <m/>
    <n v="3730"/>
  </r>
  <r>
    <x v="345"/>
    <x v="0"/>
    <x v="2"/>
    <s v="CLFF_1000$$$DE73R00021"/>
    <s v="G000001283"/>
    <s v="G000001283"/>
    <s v="LFF (MDG-F)"/>
    <s v="DE73R00021"/>
    <m/>
    <b v="1"/>
    <x v="2"/>
    <x v="3"/>
    <d v="2025-08-26T00:00:00"/>
    <m/>
    <m/>
    <x v="1"/>
    <n v="158"/>
    <s v="Ruby Grace Garcia"/>
    <m/>
    <n v="3731"/>
  </r>
  <r>
    <x v="345"/>
    <x v="0"/>
    <x v="2"/>
    <s v="CLFF_1000$$$DE73R00013"/>
    <s v="G000001283"/>
    <s v="G000001283"/>
    <s v="LFF (MDG-F)"/>
    <s v="DE73R00013"/>
    <m/>
    <b v="1"/>
    <x v="2"/>
    <x v="3"/>
    <d v="2025-08-26T00:00:00"/>
    <m/>
    <m/>
    <x v="1"/>
    <n v="158"/>
    <s v="Ruby Grace Garcia"/>
    <m/>
    <n v="3732"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58"/>
    <s v="Rayneil Reas"/>
    <m/>
    <n v="3733"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58"/>
    <s v="Rayneil Reas"/>
    <m/>
    <n v="3734"/>
  </r>
  <r>
    <x v="346"/>
    <x v="0"/>
    <x v="2"/>
    <s v="PLEAN_X310181DK5010201"/>
    <s v="H000000218"/>
    <s v="H000000218"/>
    <s v="Non-LFF"/>
    <s v=""/>
    <m/>
    <b v="1"/>
    <x v="1"/>
    <x v="3"/>
    <d v="2025-08-26T00:00:00"/>
    <m/>
    <m/>
    <x v="1"/>
    <n v="158"/>
    <s v="Rayneil Reas"/>
    <m/>
    <n v="3735"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58"/>
    <s v="Rayneil Reas"/>
    <m/>
    <n v="3736"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58"/>
    <s v="Rayneil Reas"/>
    <m/>
    <n v="3737"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58"/>
    <s v="Rayneil Reas"/>
    <m/>
    <n v="3738"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58"/>
    <s v="Rayneil Reas"/>
    <m/>
    <n v="3739"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58"/>
    <s v="Rayneil Reas"/>
    <m/>
    <n v="3740"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58"/>
    <s v="Rayneil Reas"/>
    <m/>
    <n v="3741"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58"/>
    <s v="Rayneil Reas"/>
    <m/>
    <n v="3742"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58"/>
    <s v="Rayneil Reas"/>
    <m/>
    <n v="3743"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58"/>
    <s v="Rayneil Reas"/>
    <m/>
    <n v="3744"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58"/>
    <s v="Rayneil Reas"/>
    <m/>
    <n v="3745"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58"/>
    <s v="Rayneil Reas"/>
    <m/>
    <n v="3746"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58"/>
    <s v="Rayneil Reas"/>
    <m/>
    <n v="3747"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58"/>
    <s v="Rayneil Reas"/>
    <m/>
    <n v="3748"/>
  </r>
  <r>
    <x v="346"/>
    <x v="0"/>
    <x v="2"/>
    <s v="CSCALA_1759$G539"/>
    <s v="H000003613"/>
    <s v="H000003613"/>
    <s v="Non-LFF"/>
    <s v=""/>
    <m/>
    <b v="1"/>
    <x v="1"/>
    <x v="3"/>
    <d v="2025-08-26T00:00:00"/>
    <m/>
    <m/>
    <x v="1"/>
    <n v="158"/>
    <s v="Rayneil Reas"/>
    <m/>
    <n v="3749"/>
  </r>
  <r>
    <x v="346"/>
    <x v="0"/>
    <x v="2"/>
    <s v="PLEAN_X310201DK5010201"/>
    <s v="H000000218"/>
    <s v="H000000218"/>
    <s v="Non-LFF"/>
    <s v=""/>
    <m/>
    <b v="1"/>
    <x v="1"/>
    <x v="3"/>
    <d v="2025-08-26T00:00:00"/>
    <m/>
    <m/>
    <x v="1"/>
    <n v="158"/>
    <s v="Rayneil Reas"/>
    <m/>
    <n v="3750"/>
  </r>
  <r>
    <x v="346"/>
    <x v="0"/>
    <x v="2"/>
    <s v="PLEAN_X310201DK5013201"/>
    <s v="H000000218"/>
    <s v="H000000218"/>
    <s v="Non-LFF"/>
    <s v=""/>
    <m/>
    <b v="1"/>
    <x v="1"/>
    <x v="3"/>
    <d v="2025-08-26T00:00:00"/>
    <m/>
    <m/>
    <x v="1"/>
    <n v="158"/>
    <s v="Rayneil Reas"/>
    <m/>
    <n v="3751"/>
  </r>
  <r>
    <x v="346"/>
    <x v="0"/>
    <x v="2"/>
    <s v="PLEAN_X310201DK5015201"/>
    <s v="H000000218"/>
    <s v="H000000218"/>
    <s v="Non-LFF"/>
    <s v=""/>
    <m/>
    <b v="1"/>
    <x v="1"/>
    <x v="3"/>
    <d v="2025-08-26T00:00:00"/>
    <m/>
    <m/>
    <x v="1"/>
    <n v="158"/>
    <s v="Rayneil Reas"/>
    <m/>
    <n v="3752"/>
  </r>
  <r>
    <x v="346"/>
    <x v="0"/>
    <x v="2"/>
    <s v="PLEAN_X310201EE5015201"/>
    <s v="H000000219"/>
    <s v="H000000219"/>
    <s v="Non-LFF"/>
    <s v=""/>
    <m/>
    <b v="1"/>
    <x v="1"/>
    <x v="3"/>
    <d v="2025-08-26T00:00:00"/>
    <m/>
    <m/>
    <x v="1"/>
    <n v="158"/>
    <s v="Rayneil Reas"/>
    <m/>
    <n v="3753"/>
  </r>
  <r>
    <x v="346"/>
    <x v="0"/>
    <x v="2"/>
    <s v="PLEAN_X310201FI5010201"/>
    <s v="H000000220"/>
    <s v="H000000220"/>
    <s v="Non-LFF"/>
    <s v=""/>
    <m/>
    <b v="1"/>
    <x v="1"/>
    <x v="3"/>
    <d v="2025-08-26T00:00:00"/>
    <m/>
    <m/>
    <x v="1"/>
    <n v="158"/>
    <s v="Rayneil Reas"/>
    <m/>
    <n v="3754"/>
  </r>
  <r>
    <x v="346"/>
    <x v="0"/>
    <x v="2"/>
    <s v="PLEAN_X310201FI5013201"/>
    <s v="H000000220"/>
    <s v="H000000220"/>
    <s v="Non-LFF"/>
    <s v=""/>
    <m/>
    <b v="1"/>
    <x v="1"/>
    <x v="3"/>
    <d v="2025-08-26T00:00:00"/>
    <m/>
    <m/>
    <x v="1"/>
    <n v="158"/>
    <s v="Rayneil Reas"/>
    <m/>
    <n v="3755"/>
  </r>
  <r>
    <x v="346"/>
    <x v="0"/>
    <x v="2"/>
    <s v="PLEAN_X310201LT5013201"/>
    <s v="H000000227"/>
    <s v="H000000227"/>
    <s v="Non-LFF"/>
    <s v=""/>
    <m/>
    <b v="1"/>
    <x v="1"/>
    <x v="3"/>
    <d v="2025-08-26T00:00:00"/>
    <m/>
    <m/>
    <x v="1"/>
    <n v="158"/>
    <s v="Rayneil Reas"/>
    <m/>
    <n v="3756"/>
  </r>
  <r>
    <x v="346"/>
    <x v="0"/>
    <x v="2"/>
    <s v="PLEAN_X310201LT5015201"/>
    <s v="H000000227"/>
    <s v="H000000227"/>
    <s v="Non-LFF"/>
    <s v=""/>
    <m/>
    <b v="1"/>
    <x v="1"/>
    <x v="3"/>
    <d v="2025-08-26T00:00:00"/>
    <m/>
    <m/>
    <x v="1"/>
    <n v="158"/>
    <s v="Rayneil Reas"/>
    <m/>
    <n v="3757"/>
  </r>
  <r>
    <x v="346"/>
    <x v="0"/>
    <x v="2"/>
    <s v="PLEAN_X310201LT5030201"/>
    <s v="H000000227"/>
    <s v="H000000227"/>
    <s v="Non-LFF"/>
    <s v=""/>
    <m/>
    <b v="1"/>
    <x v="1"/>
    <x v="3"/>
    <d v="2025-08-26T00:00:00"/>
    <m/>
    <m/>
    <x v="1"/>
    <n v="158"/>
    <s v="Rayneil Reas"/>
    <m/>
    <n v="3758"/>
  </r>
  <r>
    <x v="346"/>
    <x v="0"/>
    <x v="2"/>
    <s v="PLEAN_X310201LV5030201"/>
    <s v="H000000229"/>
    <s v="H000000229"/>
    <s v="Non-LFF"/>
    <s v=""/>
    <m/>
    <b v="1"/>
    <x v="1"/>
    <x v="3"/>
    <d v="2025-08-26T00:00:00"/>
    <m/>
    <m/>
    <x v="1"/>
    <n v="158"/>
    <s v="Rayneil Reas"/>
    <m/>
    <n v="3759"/>
  </r>
  <r>
    <x v="346"/>
    <x v="0"/>
    <x v="2"/>
    <s v="PLEAN_X310201SE5015201"/>
    <s v="H000000238"/>
    <s v="H000000238"/>
    <s v="Non-LFF"/>
    <s v=""/>
    <m/>
    <b v="1"/>
    <x v="1"/>
    <x v="3"/>
    <d v="2025-08-26T00:00:00"/>
    <m/>
    <m/>
    <x v="1"/>
    <n v="158"/>
    <s v="Rayneil Reas"/>
    <m/>
    <n v="3760"/>
  </r>
  <r>
    <x v="346"/>
    <x v="0"/>
    <x v="2"/>
    <s v="PLEAN_X310301LV5010201"/>
    <s v="H000000229"/>
    <s v="H000000229"/>
    <s v="Non-LFF"/>
    <s v=""/>
    <m/>
    <b v="1"/>
    <x v="1"/>
    <x v="3"/>
    <d v="2025-08-26T00:00:00"/>
    <m/>
    <m/>
    <x v="1"/>
    <n v="158"/>
    <s v="Rayneil Reas"/>
    <m/>
    <n v="3761"/>
  </r>
  <r>
    <x v="346"/>
    <x v="0"/>
    <x v="2"/>
    <s v="PLEAN_X310351LT5015201"/>
    <s v="H000000227"/>
    <s v="H000000227"/>
    <s v="Non-LFF"/>
    <s v=""/>
    <m/>
    <b v="1"/>
    <x v="1"/>
    <x v="3"/>
    <d v="2025-08-26T00:00:00"/>
    <m/>
    <m/>
    <x v="1"/>
    <n v="158"/>
    <s v="Rayneil Reas"/>
    <m/>
    <n v="3762"/>
  </r>
  <r>
    <x v="346"/>
    <x v="0"/>
    <x v="2"/>
    <s v="PLEAN_X310401FI5010201"/>
    <s v="H000000220"/>
    <s v="H000000220"/>
    <s v="Non-LFF"/>
    <s v=""/>
    <m/>
    <b v="1"/>
    <x v="1"/>
    <x v="3"/>
    <d v="2025-08-26T00:00:00"/>
    <m/>
    <m/>
    <x v="1"/>
    <n v="158"/>
    <s v="Rayneil Reas"/>
    <m/>
    <n v="3763"/>
  </r>
  <r>
    <x v="346"/>
    <x v="0"/>
    <x v="2"/>
    <s v="PLEAN_X310401NO5030201"/>
    <s v="H000000233"/>
    <s v="H000000233"/>
    <s v="Non-LFF"/>
    <s v=""/>
    <m/>
    <b v="1"/>
    <x v="1"/>
    <x v="3"/>
    <d v="2025-08-26T00:00:00"/>
    <m/>
    <m/>
    <x v="1"/>
    <n v="158"/>
    <s v="Rayneil Reas"/>
    <m/>
    <n v="3764"/>
  </r>
  <r>
    <x v="346"/>
    <x v="0"/>
    <x v="2"/>
    <s v="PLEAN_X310401SE5010201"/>
    <s v="H000000238"/>
    <s v="H000000238"/>
    <s v="Non-LFF"/>
    <s v=""/>
    <m/>
    <b v="1"/>
    <x v="1"/>
    <x v="3"/>
    <d v="2025-08-26T00:00:00"/>
    <m/>
    <m/>
    <x v="1"/>
    <n v="158"/>
    <s v="Rayneil Reas"/>
    <m/>
    <n v="3765"/>
  </r>
  <r>
    <x v="346"/>
    <x v="0"/>
    <x v="2"/>
    <s v="PLEAN_X310511DK5010201"/>
    <s v="H000000218"/>
    <s v="H000000218"/>
    <s v="Non-LFF"/>
    <s v=""/>
    <m/>
    <b v="1"/>
    <x v="1"/>
    <x v="3"/>
    <d v="2025-08-26T00:00:00"/>
    <m/>
    <m/>
    <x v="1"/>
    <n v="158"/>
    <s v="Rayneil Reas"/>
    <m/>
    <n v="3766"/>
  </r>
  <r>
    <x v="346"/>
    <x v="0"/>
    <x v="2"/>
    <s v="PLEAN_X310511DK5015201"/>
    <s v="H000000218"/>
    <s v="H000000218"/>
    <s v="Non-LFF"/>
    <s v=""/>
    <m/>
    <b v="1"/>
    <x v="1"/>
    <x v="3"/>
    <d v="2025-08-26T00:00:00"/>
    <m/>
    <m/>
    <x v="1"/>
    <n v="158"/>
    <s v="Rayneil Reas"/>
    <m/>
    <n v="3767"/>
  </r>
  <r>
    <x v="346"/>
    <x v="0"/>
    <x v="2"/>
    <s v="PLEAN_X310511EE5013201"/>
    <s v="H000000219"/>
    <s v="H000000219"/>
    <s v="Non-LFF"/>
    <s v=""/>
    <m/>
    <b v="1"/>
    <x v="1"/>
    <x v="3"/>
    <d v="2025-08-26T00:00:00"/>
    <m/>
    <m/>
    <x v="1"/>
    <n v="158"/>
    <s v="Rayneil Reas"/>
    <m/>
    <n v="3768"/>
  </r>
  <r>
    <x v="346"/>
    <x v="0"/>
    <x v="2"/>
    <s v="PLEAN_X310511LT5013201"/>
    <s v="H000000227"/>
    <s v="H000000227"/>
    <s v="Non-LFF"/>
    <s v=""/>
    <m/>
    <b v="1"/>
    <x v="1"/>
    <x v="3"/>
    <d v="2025-08-26T00:00:00"/>
    <m/>
    <m/>
    <x v="1"/>
    <n v="158"/>
    <s v="Rayneil Reas"/>
    <m/>
    <n v="3769"/>
  </r>
  <r>
    <x v="346"/>
    <x v="0"/>
    <x v="2"/>
    <s v="PLEAN_X310511LT5015201"/>
    <s v="H000000227"/>
    <s v="H000000227"/>
    <s v="Non-LFF"/>
    <s v=""/>
    <m/>
    <b v="1"/>
    <x v="1"/>
    <x v="3"/>
    <d v="2025-08-26T00:00:00"/>
    <m/>
    <m/>
    <x v="1"/>
    <n v="158"/>
    <s v="Rayneil Reas"/>
    <m/>
    <n v="3770"/>
  </r>
  <r>
    <x v="346"/>
    <x v="0"/>
    <x v="2"/>
    <s v="PLEAN_X310511LT5030201"/>
    <s v="H000000227"/>
    <s v="H000000227"/>
    <s v="Non-LFF"/>
    <s v=""/>
    <m/>
    <b v="1"/>
    <x v="1"/>
    <x v="3"/>
    <d v="2025-08-26T00:00:00"/>
    <m/>
    <m/>
    <x v="1"/>
    <n v="158"/>
    <s v="Rayneil Reas"/>
    <m/>
    <n v="3771"/>
  </r>
  <r>
    <x v="346"/>
    <x v="0"/>
    <x v="2"/>
    <s v="PLEAN_X310511LV5015201"/>
    <s v="H000000229"/>
    <s v="H000000229"/>
    <s v="Non-LFF"/>
    <s v=""/>
    <m/>
    <b v="1"/>
    <x v="1"/>
    <x v="3"/>
    <d v="2025-08-26T00:00:00"/>
    <m/>
    <m/>
    <x v="1"/>
    <n v="158"/>
    <s v="Rayneil Reas"/>
    <m/>
    <n v="3772"/>
  </r>
  <r>
    <x v="346"/>
    <x v="0"/>
    <x v="2"/>
    <s v="PLEAN_X310511NO5010201"/>
    <s v="H000000233"/>
    <s v="H000000233"/>
    <s v="Non-LFF"/>
    <s v=""/>
    <m/>
    <b v="1"/>
    <x v="1"/>
    <x v="3"/>
    <d v="2025-08-26T00:00:00"/>
    <m/>
    <m/>
    <x v="1"/>
    <n v="158"/>
    <s v="Rayneil Reas"/>
    <m/>
    <n v="3773"/>
  </r>
  <r>
    <x v="346"/>
    <x v="0"/>
    <x v="2"/>
    <s v="PLEAN_X310511NO5011201"/>
    <s v="H000000233"/>
    <s v="H000000233"/>
    <s v="Non-LFF"/>
    <s v=""/>
    <m/>
    <b v="1"/>
    <x v="1"/>
    <x v="3"/>
    <d v="2025-08-26T00:00:00"/>
    <m/>
    <m/>
    <x v="1"/>
    <n v="158"/>
    <s v="Rayneil Reas"/>
    <m/>
    <n v="3774"/>
  </r>
  <r>
    <x v="346"/>
    <x v="0"/>
    <x v="2"/>
    <s v="PLEAN_X310511SE5010201"/>
    <s v="H000000238"/>
    <s v="H000000238"/>
    <s v="Non-LFF"/>
    <s v=""/>
    <m/>
    <b v="1"/>
    <x v="1"/>
    <x v="3"/>
    <d v="2025-08-26T00:00:00"/>
    <m/>
    <m/>
    <x v="1"/>
    <n v="158"/>
    <s v="Rayneil Reas"/>
    <m/>
    <n v="3775"/>
  </r>
  <r>
    <x v="346"/>
    <x v="0"/>
    <x v="2"/>
    <s v="PLEAN_X310282CH7622200"/>
    <s v="H000002013"/>
    <s v="H000002013"/>
    <s v="Non-LFF"/>
    <s v=""/>
    <m/>
    <b v="1"/>
    <x v="1"/>
    <x v="3"/>
    <d v="2025-08-26T00:00:00"/>
    <m/>
    <m/>
    <x v="1"/>
    <n v="158"/>
    <s v="Rayneil Reas"/>
    <m/>
    <n v="3776"/>
  </r>
  <r>
    <x v="346"/>
    <x v="0"/>
    <x v="2"/>
    <s v="PLEAN_X310132AT5023200"/>
    <s v="H000003631"/>
    <s v="H000003631"/>
    <s v="Non-LFF"/>
    <s v=""/>
    <m/>
    <b v="1"/>
    <x v="1"/>
    <x v="3"/>
    <d v="2025-08-26T00:00:00"/>
    <m/>
    <m/>
    <x v="1"/>
    <n v="158"/>
    <s v="Rayneil Reas"/>
    <m/>
    <n v="3777"/>
  </r>
  <r>
    <x v="346"/>
    <x v="0"/>
    <x v="2"/>
    <s v="PLEAN_X310152AT5020200"/>
    <s v="H000003631"/>
    <s v="H000003631"/>
    <s v="Non-LFF"/>
    <s v=""/>
    <m/>
    <b v="1"/>
    <x v="1"/>
    <x v="3"/>
    <d v="2025-08-26T00:00:00"/>
    <m/>
    <m/>
    <x v="1"/>
    <n v="158"/>
    <s v="Rayneil Reas"/>
    <m/>
    <n v="3778"/>
  </r>
  <r>
    <x v="346"/>
    <x v="0"/>
    <x v="2"/>
    <s v="PLEAN_X310152AT5021200"/>
    <s v="H000003631"/>
    <s v="H000003631"/>
    <s v="Non-LFF"/>
    <s v=""/>
    <m/>
    <b v="1"/>
    <x v="1"/>
    <x v="3"/>
    <d v="2025-08-26T00:00:00"/>
    <m/>
    <m/>
    <x v="1"/>
    <n v="158"/>
    <s v="Rayneil Reas"/>
    <m/>
    <n v="3779"/>
  </r>
  <r>
    <x v="346"/>
    <x v="0"/>
    <x v="2"/>
    <s v="PLEAN_X310152AT5023201"/>
    <s v="H000003631"/>
    <s v="H000003631"/>
    <s v="Non-LFF"/>
    <s v=""/>
    <m/>
    <b v="1"/>
    <x v="1"/>
    <x v="3"/>
    <d v="2025-08-26T00:00:00"/>
    <m/>
    <m/>
    <x v="1"/>
    <n v="158"/>
    <s v="Rayneil Reas"/>
    <m/>
    <n v="3780"/>
  </r>
  <r>
    <x v="346"/>
    <x v="0"/>
    <x v="2"/>
    <s v="PLEAN_X310201AT5013200"/>
    <s v="H000003628"/>
    <s v="H000003628"/>
    <s v="Non-LFF"/>
    <s v=""/>
    <m/>
    <b v="1"/>
    <x v="1"/>
    <x v="3"/>
    <d v="2025-08-26T00:00:00"/>
    <m/>
    <m/>
    <x v="1"/>
    <n v="158"/>
    <s v="Rayneil Reas"/>
    <m/>
    <n v="3781"/>
  </r>
  <r>
    <x v="346"/>
    <x v="0"/>
    <x v="2"/>
    <s v="PLEAN_X310201CZ5011201"/>
    <s v="H000002141"/>
    <s v="H000002141"/>
    <s v="Non-LFF"/>
    <s v=""/>
    <m/>
    <b v="1"/>
    <x v="1"/>
    <x v="3"/>
    <d v="2025-08-26T00:00:00"/>
    <m/>
    <m/>
    <x v="1"/>
    <n v="158"/>
    <s v="Rayneil Reas"/>
    <m/>
    <n v="3782"/>
  </r>
  <r>
    <x v="346"/>
    <x v="0"/>
    <x v="2"/>
    <s v="PLEAN_X310201CZ5013203"/>
    <s v="H000002141"/>
    <s v="H000002141"/>
    <s v="Non-LFF"/>
    <s v=""/>
    <m/>
    <b v="1"/>
    <x v="1"/>
    <x v="3"/>
    <d v="2025-08-26T00:00:00"/>
    <m/>
    <m/>
    <x v="1"/>
    <n v="158"/>
    <s v="Rayneil Reas"/>
    <m/>
    <n v="3783"/>
  </r>
  <r>
    <x v="346"/>
    <x v="0"/>
    <x v="2"/>
    <s v="PLEAN_X310201CZ5013205"/>
    <s v="H000002141"/>
    <s v="H000002141"/>
    <s v="Non-LFF"/>
    <s v=""/>
    <m/>
    <b v="1"/>
    <x v="1"/>
    <x v="3"/>
    <d v="2025-08-26T00:00:00"/>
    <m/>
    <m/>
    <x v="1"/>
    <n v="158"/>
    <s v="Rayneil Reas"/>
    <m/>
    <n v="3784"/>
  </r>
  <r>
    <x v="346"/>
    <x v="0"/>
    <x v="2"/>
    <s v="PLEAN_X310301CZ5011201"/>
    <s v="H000002141"/>
    <s v="H000002141"/>
    <s v="Non-LFF"/>
    <s v=""/>
    <m/>
    <b v="1"/>
    <x v="1"/>
    <x v="3"/>
    <d v="2025-08-26T00:00:00"/>
    <m/>
    <m/>
    <x v="1"/>
    <n v="158"/>
    <s v="Rayneil Reas"/>
    <m/>
    <n v="3785"/>
  </r>
  <r>
    <x v="346"/>
    <x v="0"/>
    <x v="2"/>
    <s v="PLEAN_X310301CZ5013201"/>
    <s v="H000002141"/>
    <s v="H000002141"/>
    <s v="Non-LFF"/>
    <s v=""/>
    <m/>
    <b v="1"/>
    <x v="1"/>
    <x v="3"/>
    <d v="2025-08-26T00:00:00"/>
    <m/>
    <m/>
    <x v="1"/>
    <n v="158"/>
    <s v="Rayneil Reas"/>
    <m/>
    <n v="3786"/>
  </r>
  <r>
    <x v="346"/>
    <x v="0"/>
    <x v="2"/>
    <s v="PLEAN_X310301CZ5013202"/>
    <s v="H000002141"/>
    <s v="H000002141"/>
    <s v="Non-LFF"/>
    <s v=""/>
    <m/>
    <b v="1"/>
    <x v="1"/>
    <x v="3"/>
    <d v="2025-08-26T00:00:00"/>
    <m/>
    <m/>
    <x v="1"/>
    <n v="158"/>
    <s v="Rayneil Reas"/>
    <m/>
    <n v="3787"/>
  </r>
  <r>
    <x v="346"/>
    <x v="0"/>
    <x v="2"/>
    <s v="PLEAN_X310301CZ5015201"/>
    <s v="H000002141"/>
    <s v="H000002141"/>
    <s v="Non-LFF"/>
    <s v=""/>
    <m/>
    <b v="1"/>
    <x v="1"/>
    <x v="3"/>
    <d v="2025-08-26T00:00:00"/>
    <m/>
    <m/>
    <x v="1"/>
    <n v="158"/>
    <s v="Rayneil Reas"/>
    <m/>
    <n v="3788"/>
  </r>
  <r>
    <x v="346"/>
    <x v="0"/>
    <x v="2"/>
    <s v="PLEAN_X310401AT5013200"/>
    <s v="H000003628"/>
    <s v="H000003628"/>
    <s v="Non-LFF"/>
    <s v=""/>
    <m/>
    <b v="1"/>
    <x v="1"/>
    <x v="3"/>
    <d v="2025-08-26T00:00:00"/>
    <m/>
    <m/>
    <x v="1"/>
    <n v="158"/>
    <s v="Rayneil Reas"/>
    <m/>
    <n v="3789"/>
  </r>
  <r>
    <x v="346"/>
    <x v="0"/>
    <x v="2"/>
    <s v="PLEAN_X310401CZ5013203"/>
    <s v="H000002141"/>
    <s v="H000002141"/>
    <s v="Non-LFF"/>
    <s v=""/>
    <m/>
    <b v="1"/>
    <x v="1"/>
    <x v="3"/>
    <d v="2025-08-26T00:00:00"/>
    <m/>
    <m/>
    <x v="1"/>
    <n v="158"/>
    <s v="Rayneil Reas"/>
    <m/>
    <n v="3790"/>
  </r>
  <r>
    <x v="346"/>
    <x v="0"/>
    <x v="2"/>
    <s v="PLEAN_X310511CZ5010201"/>
    <s v="H000002141"/>
    <s v="H000002141"/>
    <s v="Non-LFF"/>
    <s v=""/>
    <m/>
    <b v="1"/>
    <x v="1"/>
    <x v="3"/>
    <d v="2025-08-26T00:00:00"/>
    <m/>
    <m/>
    <x v="1"/>
    <n v="158"/>
    <s v="Rayneil Reas"/>
    <m/>
    <n v="3791"/>
  </r>
  <r>
    <x v="346"/>
    <x v="0"/>
    <x v="2"/>
    <s v="PLEAN_X310511CZ5013204"/>
    <s v="H000002141"/>
    <s v="H000002141"/>
    <s v="Non-LFF"/>
    <s v=""/>
    <m/>
    <b v="1"/>
    <x v="1"/>
    <x v="3"/>
    <d v="2025-08-26T00:00:00"/>
    <m/>
    <m/>
    <x v="1"/>
    <n v="158"/>
    <s v="Rayneil Reas"/>
    <m/>
    <n v="3792"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58"/>
    <s v="Marcus Morowski"/>
    <m/>
    <n v="3793"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58"/>
    <s v="Marcus Morowski"/>
    <m/>
    <n v="3794"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58"/>
    <s v="Marcus Morowski"/>
    <m/>
    <n v="3795"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58"/>
    <s v="Marcus Morowski"/>
    <m/>
    <n v="3796"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58"/>
    <s v="Marcus Morowski"/>
    <m/>
    <n v="3797"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58"/>
    <s v="Rayneil Reas"/>
    <m/>
    <n v="3798"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58"/>
    <s v="Rayneil Reas"/>
    <m/>
    <n v="3799"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58"/>
    <s v="Rayneil Reas"/>
    <m/>
    <n v="3800"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58"/>
    <s v="Rayneil Reas"/>
    <m/>
    <n v="3801"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58"/>
    <s v="Rayneil Reas"/>
    <m/>
    <n v="3802"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58"/>
    <s v="Rayneil Reas"/>
    <m/>
    <n v="3803"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58"/>
    <s v="Rayneil Reas"/>
    <m/>
    <n v="3804"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58"/>
    <s v="Rayneil Reas"/>
    <m/>
    <n v="3805"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58"/>
    <s v="Rayneil Reas"/>
    <m/>
    <n v="3806"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58"/>
    <s v="Rayneil Reas"/>
    <m/>
    <n v="3807"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58"/>
    <s v="Rayneil Reas"/>
    <m/>
    <n v="3808"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58"/>
    <s v="Rayneil Reas"/>
    <m/>
    <n v="3809"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58"/>
    <s v="Rayneil Reas"/>
    <m/>
    <n v="3810"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58"/>
    <s v="Rayneil Reas"/>
    <m/>
    <n v="3811"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58"/>
    <s v="Rayneil Reas"/>
    <m/>
    <n v="3812"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58"/>
    <s v="Rayneil Reas"/>
    <m/>
    <n v="3813"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58"/>
    <s v="Rayneil Reas"/>
    <m/>
    <n v="3814"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58"/>
    <s v="Rayneil Reas"/>
    <m/>
    <n v="3815"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58"/>
    <s v="Rayneil Reas"/>
    <m/>
    <n v="3816"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58"/>
    <s v="Robert Coman"/>
    <m/>
    <n v="3817"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58"/>
    <s v="Robert Coman"/>
    <m/>
    <n v="3818"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58"/>
    <s v="Robert Coman"/>
    <m/>
    <n v="3819"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58"/>
    <s v="Robert Coman"/>
    <m/>
    <n v="3820"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58"/>
    <s v="Robert Coman"/>
    <m/>
    <n v="3821"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58"/>
    <s v="Robert Coman"/>
    <m/>
    <n v="3822"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58"/>
    <s v="Robert Coman"/>
    <m/>
    <n v="3823"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58"/>
    <s v="Robert Coman"/>
    <m/>
    <n v="3824"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58"/>
    <s v="Robert Coman"/>
    <m/>
    <n v="3825"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58"/>
    <s v="Robert Coman"/>
    <m/>
    <n v="3826"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58"/>
    <s v="Robert Coman"/>
    <m/>
    <n v="3827"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58"/>
    <s v="Robert Coman"/>
    <m/>
    <n v="3828"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58"/>
    <s v="Robert Coman"/>
    <m/>
    <n v="3829"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58"/>
    <s v="Robert Coman"/>
    <m/>
    <n v="3830"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58"/>
    <s v="Robert Coman"/>
    <m/>
    <n v="3831"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58"/>
    <s v="Robert Coman"/>
    <m/>
    <n v="3832"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58"/>
    <s v="Robert Coman"/>
    <m/>
    <n v="3833"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58"/>
    <s v="Robert Coman"/>
    <m/>
    <n v="3834"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58"/>
    <s v="Robert Coman"/>
    <m/>
    <n v="3835"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58"/>
    <s v="Robert Coman"/>
    <m/>
    <n v="3836"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58"/>
    <s v="Robert Coman"/>
    <m/>
    <n v="3837"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58"/>
    <s v="Robert Coman"/>
    <m/>
    <n v="3838"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58"/>
    <s v="Robert Coman"/>
    <m/>
    <n v="3839"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58"/>
    <s v="Robert Coman"/>
    <m/>
    <n v="3840"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58"/>
    <s v="Robert Coman"/>
    <m/>
    <n v="3841"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58"/>
    <s v="Robert Coman"/>
    <m/>
    <n v="3842"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58"/>
    <s v="Robert Coman"/>
    <m/>
    <n v="3843"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58"/>
    <s v="Robert Coman"/>
    <m/>
    <n v="3844"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58"/>
    <s v="Robert Coman"/>
    <m/>
    <n v="3845"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58"/>
    <s v="Robert Coman"/>
    <m/>
    <n v="3846"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58"/>
    <s v="Robert Coman"/>
    <m/>
    <n v="3847"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58"/>
    <s v="Robert Coman"/>
    <m/>
    <n v="3848"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58"/>
    <s v="Robert Coman"/>
    <m/>
    <n v="3849"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58"/>
    <s v="Robert Coman"/>
    <m/>
    <n v="3850"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58"/>
    <s v="Robert Coman"/>
    <m/>
    <n v="3851"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58"/>
    <s v="Robert Coman"/>
    <m/>
    <n v="3852"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58"/>
    <s v="Robert Coman"/>
    <m/>
    <n v="3853"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58"/>
    <s v="Robert Coman"/>
    <m/>
    <n v="3854"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58"/>
    <s v="Robert Coman"/>
    <m/>
    <n v="3855"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58"/>
    <s v="Robert Coman"/>
    <m/>
    <n v="3856"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58"/>
    <s v="Robert Coman"/>
    <m/>
    <n v="3857"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58"/>
    <s v="Robert Coman"/>
    <m/>
    <n v="3858"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58"/>
    <s v="Robert Coman"/>
    <m/>
    <n v="3859"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58"/>
    <s v="Robert Coman"/>
    <m/>
    <n v="3860"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58"/>
    <s v="Robert Coman"/>
    <m/>
    <n v="3861"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58"/>
    <s v="Robert Coman"/>
    <m/>
    <n v="3862"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58"/>
    <s v="Robert Coman"/>
    <m/>
    <n v="3863"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58"/>
    <s v="Robert Coman"/>
    <m/>
    <n v="3864"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58"/>
    <s v="Robert Coman"/>
    <m/>
    <n v="3865"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58"/>
    <s v="Robert Coman"/>
    <m/>
    <n v="3866"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58"/>
    <s v="Robert Coman"/>
    <m/>
    <n v="3867"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58"/>
    <s v="Robert Coman"/>
    <m/>
    <n v="3868"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58"/>
    <s v="Robert Coman"/>
    <m/>
    <n v="3869"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58"/>
    <s v="Robert Coman"/>
    <m/>
    <n v="3870"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58"/>
    <s v="Robert Coman"/>
    <m/>
    <n v="3871"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58"/>
    <s v="Robert Coman"/>
    <m/>
    <n v="3872"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58"/>
    <s v="Robert Coman"/>
    <m/>
    <n v="3873"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58"/>
    <s v="Robert Coman"/>
    <m/>
    <n v="3874"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58"/>
    <s v="Robert Coman"/>
    <m/>
    <n v="3875"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58"/>
    <s v="Robert Coman"/>
    <m/>
    <n v="3876"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58"/>
    <s v="Robert Coman"/>
    <m/>
    <n v="3877"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58"/>
    <s v="Robert Coman"/>
    <m/>
    <n v="3878"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58"/>
    <s v="Robert Coman"/>
    <m/>
    <n v="3879"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58"/>
    <s v="Robert Coman"/>
    <m/>
    <n v="3880"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58"/>
    <s v="Robert Coman"/>
    <m/>
    <n v="3881"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58"/>
    <s v="Robert Coman"/>
    <m/>
    <n v="3882"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58"/>
    <s v="Robert Coman"/>
    <m/>
    <n v="3883"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58"/>
    <s v="Robert Coman"/>
    <m/>
    <n v="3884"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58"/>
    <s v="Robert Coman"/>
    <m/>
    <n v="3885"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58"/>
    <s v="Robert Coman"/>
    <m/>
    <n v="3886"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58"/>
    <s v="Robert Coman"/>
    <m/>
    <n v="3887"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58"/>
    <s v="Robert Coman"/>
    <m/>
    <n v="3888"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58"/>
    <s v="Robert Coman"/>
    <m/>
    <n v="3889"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58"/>
    <s v="Robert Coman"/>
    <m/>
    <n v="3890"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58"/>
    <s v="Robert Coman"/>
    <m/>
    <n v="3891"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58"/>
    <s v="Robert Coman"/>
    <m/>
    <n v="3892"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58"/>
    <s v="Robert Coman"/>
    <m/>
    <n v="3893"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58"/>
    <s v="Robert Coman"/>
    <m/>
    <n v="3894"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58"/>
    <s v="Robert Coman"/>
    <m/>
    <n v="3895"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58"/>
    <s v="Robert Coman"/>
    <m/>
    <n v="3896"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58"/>
    <s v="Robert Coman"/>
    <m/>
    <n v="3897"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58"/>
    <s v="Robert Coman"/>
    <m/>
    <n v="3898"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58"/>
    <s v="Robert Coman"/>
    <m/>
    <n v="3899"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58"/>
    <s v="Robert Coman"/>
    <m/>
    <n v="3900"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58"/>
    <s v="Robert Coman"/>
    <m/>
    <n v="3901"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58"/>
    <s v="Robert Coman"/>
    <m/>
    <n v="3902"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58"/>
    <s v="Robert Coman"/>
    <m/>
    <n v="3903"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58"/>
    <s v="Robert Coman"/>
    <m/>
    <n v="3904"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58"/>
    <s v="Robert Coman"/>
    <m/>
    <n v="3905"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58"/>
    <s v="Robert Coman"/>
    <m/>
    <n v="3906"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58"/>
    <s v="Robert Coman"/>
    <m/>
    <n v="3907"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58"/>
    <s v="Robert Coman"/>
    <m/>
    <n v="3908"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58"/>
    <s v="Robert Coman"/>
    <m/>
    <n v="3909"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58"/>
    <s v="Robert Coman"/>
    <m/>
    <n v="3910"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58"/>
    <s v="Robert Coman"/>
    <m/>
    <n v="3911"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58"/>
    <s v="Robert Coman"/>
    <m/>
    <n v="3912"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58"/>
    <s v="Robert Coman"/>
    <m/>
    <n v="3913"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58"/>
    <s v="Robert Coman"/>
    <m/>
    <n v="3914"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58"/>
    <s v="Robert Coman"/>
    <m/>
    <n v="3915"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58"/>
    <s v="Robert Coman"/>
    <m/>
    <n v="3916"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58"/>
    <s v="Robert Coman"/>
    <m/>
    <n v="3917"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58"/>
    <s v="Robert Coman"/>
    <m/>
    <n v="3918"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58"/>
    <s v="Robert Coman"/>
    <m/>
    <n v="3919"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58"/>
    <s v="Robert Coman"/>
    <m/>
    <n v="3920"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58"/>
    <s v="Robert Coman"/>
    <m/>
    <n v="3921"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58"/>
    <s v="Robert Coman"/>
    <m/>
    <n v="3922"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58"/>
    <s v="Robert Coman"/>
    <m/>
    <n v="3923"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58"/>
    <s v="Robert Coman"/>
    <m/>
    <n v="3924"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58"/>
    <s v="Robert Coman"/>
    <m/>
    <n v="3925"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58"/>
    <s v="Robert Coman"/>
    <m/>
    <n v="3926"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58"/>
    <s v="Robert Coman"/>
    <m/>
    <n v="3927"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58"/>
    <s v="Robert Coman"/>
    <m/>
    <n v="3928"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58"/>
    <s v="Robert Coman"/>
    <m/>
    <n v="3929"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58"/>
    <s v="Robert Coman"/>
    <m/>
    <n v="3930"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56"/>
    <s v="Jay-R Lizardo"/>
    <m/>
    <n v="3931"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56"/>
    <s v="Jay-R Lizardo"/>
    <m/>
    <n v="3932"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56"/>
    <s v="Jay-R Lizardo"/>
    <m/>
    <n v="3933"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56"/>
    <s v="Jay-R Lizardo"/>
    <m/>
    <n v="3934"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56"/>
    <s v="Jay-R Lizardo"/>
    <m/>
    <n v="3935"/>
  </r>
  <r>
    <x v="351"/>
    <x v="0"/>
    <x v="2"/>
    <s v="CLFF_1000$$$DE10GM8401"/>
    <s v="L000013461"/>
    <s v="L000013461"/>
    <s v="LFF (MDG-F)"/>
    <s v="DE10GM8401"/>
    <m/>
    <b v="1"/>
    <x v="2"/>
    <x v="3"/>
    <d v="2025-08-28T00:00:00"/>
    <m/>
    <m/>
    <x v="1"/>
    <n v="156"/>
    <s v="Joan Rose Pena"/>
    <m/>
    <n v="3936"/>
  </r>
  <r>
    <x v="351"/>
    <x v="0"/>
    <x v="2"/>
    <s v="CNOW_7210$$$0000057021"/>
    <s v="L000013452"/>
    <s v="L000013452"/>
    <s v="Non-LFF"/>
    <s v=""/>
    <m/>
    <b v="1"/>
    <x v="2"/>
    <x v="3"/>
    <d v="2025-08-28T00:00:00"/>
    <m/>
    <m/>
    <x v="1"/>
    <n v="156"/>
    <s v="Joan Rose Pena"/>
    <m/>
    <n v="3937"/>
  </r>
  <r>
    <x v="351"/>
    <x v="0"/>
    <x v="2"/>
    <s v="CNOW_7210$$$0024069015"/>
    <s v="L000007121"/>
    <s v="L000007121"/>
    <s v="Non-LFF"/>
    <s v=""/>
    <m/>
    <b v="1"/>
    <x v="2"/>
    <x v="3"/>
    <d v="2025-08-28T00:00:00"/>
    <m/>
    <m/>
    <x v="1"/>
    <n v="156"/>
    <s v="Joan Rose Pena"/>
    <m/>
    <n v="3938"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56"/>
    <s v="Joan Rose Pena"/>
    <m/>
    <n v="3939"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56"/>
    <s v="Joan Rose Pena"/>
    <m/>
    <n v="3940"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56"/>
    <s v="Joan Rose Pena"/>
    <m/>
    <n v="3941"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56"/>
    <s v="Joan Rose Pena"/>
    <m/>
    <n v="3942"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56"/>
    <s v="Jojeff Tagnong"/>
    <m/>
    <n v="3943"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56"/>
    <s v="Jojeff Tagnong"/>
    <m/>
    <n v="3944"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56"/>
    <s v="Jojeff Tagnong"/>
    <m/>
    <n v="3945"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56"/>
    <s v="Robert Coman"/>
    <m/>
    <n v="3946"/>
  </r>
  <r>
    <x v="354"/>
    <x v="0"/>
    <x v="2"/>
    <s v="PLEAN_X310181TN5010200"/>
    <s v="H000000262"/>
    <s v="H000000262"/>
    <s v="Non-LFF"/>
    <s v=""/>
    <m/>
    <b v="1"/>
    <x v="1"/>
    <x v="3"/>
    <d v="2025-08-29T00:00:00"/>
    <m/>
    <m/>
    <x v="1"/>
    <n v="155"/>
    <s v="Rayneil Reas"/>
    <m/>
    <n v="3947"/>
  </r>
  <r>
    <x v="354"/>
    <x v="0"/>
    <x v="2"/>
    <s v="PLEAN_X310181TN5013201"/>
    <s v="H000000262"/>
    <s v="H000000262"/>
    <s v="Non-LFF"/>
    <s v=""/>
    <m/>
    <b v="1"/>
    <x v="1"/>
    <x v="3"/>
    <d v="2025-08-29T00:00:00"/>
    <m/>
    <m/>
    <x v="1"/>
    <n v="155"/>
    <s v="Rayneil Reas"/>
    <m/>
    <n v="3948"/>
  </r>
  <r>
    <x v="354"/>
    <x v="0"/>
    <x v="2"/>
    <s v="PLEAN_X310201MA5013217"/>
    <s v="H000000286"/>
    <s v="H000000286"/>
    <s v="Non-LFF"/>
    <s v=""/>
    <m/>
    <b v="1"/>
    <x v="1"/>
    <x v="3"/>
    <d v="2025-08-29T00:00:00"/>
    <m/>
    <m/>
    <x v="1"/>
    <n v="155"/>
    <s v="Rayneil Reas"/>
    <m/>
    <n v="3949"/>
  </r>
  <r>
    <x v="354"/>
    <x v="0"/>
    <x v="2"/>
    <s v="PLEAN_X310201TN5030200"/>
    <s v="H000000262"/>
    <s v="H000000262"/>
    <s v="Non-LFF"/>
    <s v=""/>
    <m/>
    <b v="1"/>
    <x v="1"/>
    <x v="3"/>
    <d v="2025-08-29T00:00:00"/>
    <m/>
    <m/>
    <x v="1"/>
    <n v="155"/>
    <s v="Rayneil Reas"/>
    <m/>
    <n v="3950"/>
  </r>
  <r>
    <x v="354"/>
    <x v="0"/>
    <x v="2"/>
    <s v="PLEAN_X310301MA5010200"/>
    <s v="H000000286"/>
    <s v="H000000286"/>
    <s v="Non-LFF"/>
    <s v=""/>
    <m/>
    <b v="1"/>
    <x v="1"/>
    <x v="3"/>
    <d v="2025-08-29T00:00:00"/>
    <m/>
    <m/>
    <x v="1"/>
    <n v="155"/>
    <s v="Rayneil Reas"/>
    <m/>
    <n v="3951"/>
  </r>
  <r>
    <x v="354"/>
    <x v="0"/>
    <x v="2"/>
    <s v="PLEAN_X310301TN5010211"/>
    <s v="H000000262"/>
    <s v="H000000262"/>
    <s v="Non-LFF"/>
    <s v=""/>
    <m/>
    <b v="1"/>
    <x v="1"/>
    <x v="3"/>
    <d v="2025-08-29T00:00:00"/>
    <m/>
    <m/>
    <x v="1"/>
    <n v="155"/>
    <s v="Rayneil Reas"/>
    <m/>
    <n v="3952"/>
  </r>
  <r>
    <x v="354"/>
    <x v="0"/>
    <x v="2"/>
    <s v="PLEAN_X310301TN5013217"/>
    <s v="H000000262"/>
    <s v="H000000262"/>
    <s v="Non-LFF"/>
    <s v=""/>
    <m/>
    <b v="1"/>
    <x v="1"/>
    <x v="3"/>
    <d v="2025-08-29T00:00:00"/>
    <m/>
    <m/>
    <x v="1"/>
    <n v="155"/>
    <s v="Rayneil Reas"/>
    <m/>
    <n v="3953"/>
  </r>
  <r>
    <x v="354"/>
    <x v="0"/>
    <x v="2"/>
    <s v="PLEAN_X310511MA5013212"/>
    <s v="H000000286"/>
    <s v="H000000286"/>
    <s v="Non-LFF"/>
    <s v=""/>
    <m/>
    <b v="1"/>
    <x v="1"/>
    <x v="3"/>
    <d v="2025-08-29T00:00:00"/>
    <m/>
    <m/>
    <x v="1"/>
    <n v="155"/>
    <s v="Rayneil Reas"/>
    <m/>
    <n v="3954"/>
  </r>
  <r>
    <x v="354"/>
    <x v="0"/>
    <x v="2"/>
    <s v="PLEAN_X310201AE5015201"/>
    <s v="H000002969"/>
    <s v="H000002969"/>
    <s v="Non-LFF"/>
    <s v=""/>
    <m/>
    <b v="1"/>
    <x v="1"/>
    <x v="3"/>
    <d v="2025-08-29T00:00:00"/>
    <m/>
    <m/>
    <x v="1"/>
    <n v="155"/>
    <s v="Rayneil Reas"/>
    <m/>
    <n v="3955"/>
  </r>
  <r>
    <x v="354"/>
    <x v="0"/>
    <x v="2"/>
    <s v="PLEAN_X310201MA5013210"/>
    <s v="H000000286"/>
    <s v="H000000286"/>
    <s v="Non-LFF"/>
    <s v=""/>
    <m/>
    <b v="1"/>
    <x v="1"/>
    <x v="3"/>
    <d v="2025-08-29T00:00:00"/>
    <m/>
    <m/>
    <x v="1"/>
    <n v="155"/>
    <s v="Rayneil Reas"/>
    <m/>
    <n v="3956"/>
  </r>
  <r>
    <x v="354"/>
    <x v="0"/>
    <x v="2"/>
    <s v="PLEAN_X310201MA5015201"/>
    <s v="H000000286"/>
    <s v="H000000286"/>
    <s v="Non-LFF"/>
    <s v=""/>
    <m/>
    <b v="1"/>
    <x v="1"/>
    <x v="3"/>
    <d v="2025-08-29T00:00:00"/>
    <m/>
    <m/>
    <x v="1"/>
    <n v="155"/>
    <s v="Rayneil Reas"/>
    <m/>
    <n v="3957"/>
  </r>
  <r>
    <x v="354"/>
    <x v="0"/>
    <x v="2"/>
    <s v="PLEAN_X310201TN5010214"/>
    <s v="H000000286"/>
    <s v="H000000286"/>
    <s v="Non-LFF"/>
    <s v=""/>
    <m/>
    <b v="1"/>
    <x v="1"/>
    <x v="3"/>
    <d v="2025-08-29T00:00:00"/>
    <m/>
    <m/>
    <x v="1"/>
    <n v="155"/>
    <s v="Rayneil Reas"/>
    <m/>
    <n v="3958"/>
  </r>
  <r>
    <x v="354"/>
    <x v="0"/>
    <x v="2"/>
    <s v="PLEAN_X310201TN5010215"/>
    <s v="H000000262"/>
    <s v="H000000262"/>
    <s v="Non-LFF"/>
    <s v=""/>
    <m/>
    <b v="1"/>
    <x v="1"/>
    <x v="3"/>
    <d v="2025-08-29T00:00:00"/>
    <m/>
    <m/>
    <x v="1"/>
    <n v="155"/>
    <s v="Rayneil Reas"/>
    <m/>
    <n v="3959"/>
  </r>
  <r>
    <x v="354"/>
    <x v="0"/>
    <x v="2"/>
    <s v="PLEAN_X310201TN5010216"/>
    <s v="H000000318"/>
    <s v="H000000318"/>
    <s v="Non-LFF"/>
    <s v=""/>
    <m/>
    <b v="1"/>
    <x v="1"/>
    <x v="3"/>
    <d v="2025-08-29T00:00:00"/>
    <m/>
    <m/>
    <x v="1"/>
    <n v="155"/>
    <s v="Rayneil Reas"/>
    <m/>
    <n v="3960"/>
  </r>
  <r>
    <x v="354"/>
    <x v="0"/>
    <x v="2"/>
    <s v="PLEAN_X310201TN6013219"/>
    <s v="H000000318"/>
    <s v="H000000318"/>
    <s v="Non-LFF"/>
    <s v=""/>
    <m/>
    <b v="1"/>
    <x v="1"/>
    <x v="3"/>
    <d v="2025-08-29T00:00:00"/>
    <m/>
    <m/>
    <x v="1"/>
    <n v="155"/>
    <s v="Rayneil Reas"/>
    <m/>
    <n v="3961"/>
  </r>
  <r>
    <x v="354"/>
    <x v="0"/>
    <x v="2"/>
    <s v="PLEAN_X310201TN6015202"/>
    <s v="H000000318"/>
    <s v="H000000318"/>
    <s v="Non-LFF"/>
    <s v=""/>
    <m/>
    <b v="1"/>
    <x v="1"/>
    <x v="3"/>
    <d v="2025-08-29T00:00:00"/>
    <m/>
    <m/>
    <x v="1"/>
    <n v="155"/>
    <s v="Rayneil Reas"/>
    <m/>
    <n v="3962"/>
  </r>
  <r>
    <x v="354"/>
    <x v="0"/>
    <x v="2"/>
    <s v="PLEAN_X310301AE5015205"/>
    <s v="H000002963"/>
    <s v="H000002963"/>
    <s v="Non-LFF"/>
    <s v=""/>
    <m/>
    <b v="1"/>
    <x v="1"/>
    <x v="3"/>
    <d v="2025-08-29T00:00:00"/>
    <m/>
    <m/>
    <x v="1"/>
    <n v="155"/>
    <s v="Rayneil Reas"/>
    <m/>
    <n v="3963"/>
  </r>
  <r>
    <x v="354"/>
    <x v="0"/>
    <x v="2"/>
    <s v="PLEAN_X310301AE5015220"/>
    <s v="H000002963"/>
    <s v="H000002963"/>
    <s v="Non-LFF"/>
    <s v=""/>
    <m/>
    <b v="1"/>
    <x v="1"/>
    <x v="3"/>
    <d v="2025-08-29T00:00:00"/>
    <m/>
    <m/>
    <x v="1"/>
    <n v="155"/>
    <s v="Rayneil Reas"/>
    <m/>
    <n v="3964"/>
  </r>
  <r>
    <x v="354"/>
    <x v="0"/>
    <x v="2"/>
    <s v="PLEAN_X310301AE5030514"/>
    <s v="H000000258"/>
    <s v="H000000258"/>
    <s v="Non-LFF"/>
    <s v=""/>
    <m/>
    <b v="1"/>
    <x v="1"/>
    <x v="3"/>
    <d v="2025-08-29T00:00:00"/>
    <m/>
    <m/>
    <x v="1"/>
    <n v="155"/>
    <s v="Rayneil Reas"/>
    <m/>
    <n v="3965"/>
  </r>
  <r>
    <x v="354"/>
    <x v="0"/>
    <x v="2"/>
    <s v="PLEAN_X310301MA5013202"/>
    <s v="H000000286"/>
    <s v="H000000286"/>
    <s v="Non-LFF"/>
    <s v=""/>
    <m/>
    <b v="1"/>
    <x v="1"/>
    <x v="3"/>
    <d v="2025-08-29T00:00:00"/>
    <m/>
    <m/>
    <x v="1"/>
    <n v="155"/>
    <s v="Rayneil Reas"/>
    <m/>
    <n v="3966"/>
  </r>
  <r>
    <x v="354"/>
    <x v="0"/>
    <x v="2"/>
    <s v="PLEAN_X310301MA5015201"/>
    <s v="H000000286"/>
    <s v="H000000286"/>
    <s v="Non-LFF"/>
    <s v=""/>
    <m/>
    <b v="1"/>
    <x v="1"/>
    <x v="3"/>
    <d v="2025-08-29T00:00:00"/>
    <m/>
    <m/>
    <x v="1"/>
    <n v="155"/>
    <s v="Rayneil Reas"/>
    <m/>
    <n v="3967"/>
  </r>
  <r>
    <x v="354"/>
    <x v="0"/>
    <x v="2"/>
    <s v="PLEAN_X310301TN5010209"/>
    <s v="H000000286"/>
    <s v="H000000286"/>
    <s v="Non-LFF"/>
    <s v=""/>
    <m/>
    <b v="1"/>
    <x v="1"/>
    <x v="3"/>
    <d v="2025-08-29T00:00:00"/>
    <m/>
    <m/>
    <x v="1"/>
    <n v="155"/>
    <s v="Rayneil Reas"/>
    <m/>
    <n v="3968"/>
  </r>
  <r>
    <x v="354"/>
    <x v="0"/>
    <x v="2"/>
    <s v="PLEAN_X310301TN5010210"/>
    <s v="H000000318"/>
    <s v="H000000318"/>
    <s v="Non-LFF"/>
    <s v=""/>
    <m/>
    <b v="1"/>
    <x v="1"/>
    <x v="3"/>
    <d v="2025-08-29T00:00:00"/>
    <m/>
    <m/>
    <x v="1"/>
    <n v="155"/>
    <s v="Rayneil Reas"/>
    <m/>
    <n v="3969"/>
  </r>
  <r>
    <x v="354"/>
    <x v="0"/>
    <x v="2"/>
    <s v="PLEAN_X310301TN5010212"/>
    <s v="H000000262"/>
    <s v="H000000262"/>
    <s v="Non-LFF"/>
    <s v=""/>
    <m/>
    <b v="1"/>
    <x v="1"/>
    <x v="3"/>
    <d v="2025-08-29T00:00:00"/>
    <m/>
    <m/>
    <x v="1"/>
    <n v="155"/>
    <s v="Rayneil Reas"/>
    <m/>
    <n v="3970"/>
  </r>
  <r>
    <x v="354"/>
    <x v="0"/>
    <x v="2"/>
    <s v="PLEAN_X310401AE5011201"/>
    <s v="H000002963"/>
    <s v="H000002963"/>
    <s v="Non-LFF"/>
    <s v=""/>
    <m/>
    <b v="1"/>
    <x v="1"/>
    <x v="3"/>
    <d v="2025-08-29T00:00:00"/>
    <m/>
    <m/>
    <x v="1"/>
    <n v="155"/>
    <s v="Rayneil Reas"/>
    <m/>
    <n v="3971"/>
  </r>
  <r>
    <x v="354"/>
    <x v="0"/>
    <x v="2"/>
    <s v="PLEAN_X310401AE5030501"/>
    <s v="H000000258"/>
    <s v="H000000258"/>
    <s v="Non-LFF"/>
    <s v=""/>
    <m/>
    <b v="1"/>
    <x v="1"/>
    <x v="3"/>
    <d v="2025-08-29T00:00:00"/>
    <m/>
    <m/>
    <x v="1"/>
    <n v="155"/>
    <s v="Rayneil Reas"/>
    <m/>
    <n v="3972"/>
  </r>
  <r>
    <x v="354"/>
    <x v="0"/>
    <x v="2"/>
    <s v="PLEAN_X310401MA5013201"/>
    <s v="H000000286"/>
    <s v="H000000286"/>
    <s v="Non-LFF"/>
    <s v=""/>
    <m/>
    <b v="1"/>
    <x v="1"/>
    <x v="3"/>
    <d v="2025-08-29T00:00:00"/>
    <m/>
    <m/>
    <x v="1"/>
    <n v="155"/>
    <s v="Rayneil Reas"/>
    <m/>
    <n v="3973"/>
  </r>
  <r>
    <x v="354"/>
    <x v="0"/>
    <x v="2"/>
    <s v="PLEAN_X310401MA5015201"/>
    <s v="H000000286"/>
    <s v="H000000286"/>
    <s v="Non-LFF"/>
    <s v=""/>
    <m/>
    <b v="1"/>
    <x v="1"/>
    <x v="3"/>
    <d v="2025-08-29T00:00:00"/>
    <m/>
    <m/>
    <x v="1"/>
    <n v="155"/>
    <s v="Rayneil Reas"/>
    <m/>
    <n v="3974"/>
  </r>
  <r>
    <x v="354"/>
    <x v="0"/>
    <x v="2"/>
    <s v="PLEAN_X310401TN5013201"/>
    <s v="H000000262"/>
    <s v="H000000262"/>
    <s v="Non-LFF"/>
    <s v=""/>
    <m/>
    <b v="1"/>
    <x v="1"/>
    <x v="3"/>
    <d v="2025-08-29T00:00:00"/>
    <m/>
    <m/>
    <x v="1"/>
    <n v="155"/>
    <s v="Rayneil Reas"/>
    <m/>
    <n v="3975"/>
  </r>
  <r>
    <x v="354"/>
    <x v="0"/>
    <x v="2"/>
    <s v="PLEAN_X310401TN5013202"/>
    <s v="H000000262"/>
    <s v="H000000262"/>
    <s v="Non-LFF"/>
    <s v=""/>
    <m/>
    <b v="1"/>
    <x v="1"/>
    <x v="3"/>
    <d v="2025-08-29T00:00:00"/>
    <m/>
    <m/>
    <x v="1"/>
    <n v="155"/>
    <s v="Rayneil Reas"/>
    <m/>
    <n v="3976"/>
  </r>
  <r>
    <x v="354"/>
    <x v="0"/>
    <x v="2"/>
    <s v="PLEAN_X310401TN5013203"/>
    <s v="H000000286"/>
    <s v="H000000286"/>
    <s v="Non-LFF"/>
    <s v=""/>
    <m/>
    <b v="1"/>
    <x v="1"/>
    <x v="3"/>
    <d v="2025-08-29T00:00:00"/>
    <m/>
    <m/>
    <x v="1"/>
    <n v="155"/>
    <s v="Rayneil Reas"/>
    <m/>
    <n v="3977"/>
  </r>
  <r>
    <x v="354"/>
    <x v="0"/>
    <x v="2"/>
    <s v="PLEAN_X310511AE5010205"/>
    <s v="H000002966"/>
    <s v="H000002966"/>
    <s v="Non-LFF"/>
    <s v=""/>
    <m/>
    <b v="1"/>
    <x v="1"/>
    <x v="3"/>
    <d v="2025-08-29T00:00:00"/>
    <m/>
    <m/>
    <x v="1"/>
    <n v="155"/>
    <s v="Rayneil Reas"/>
    <m/>
    <n v="3978"/>
  </r>
  <r>
    <x v="354"/>
    <x v="0"/>
    <x v="2"/>
    <s v="PLEAN_X310511AE5015201"/>
    <s v="H000002966"/>
    <s v="H000002966"/>
    <s v="Non-LFF"/>
    <s v=""/>
    <m/>
    <b v="1"/>
    <x v="1"/>
    <x v="3"/>
    <d v="2025-08-29T00:00:00"/>
    <m/>
    <m/>
    <x v="1"/>
    <n v="155"/>
    <s v="Rayneil Reas"/>
    <m/>
    <n v="3979"/>
  </r>
  <r>
    <x v="354"/>
    <x v="0"/>
    <x v="2"/>
    <s v="PLEAN_X310511MA5013200"/>
    <s v="H000000286"/>
    <s v="H000000286"/>
    <s v="Non-LFF"/>
    <s v=""/>
    <m/>
    <b v="1"/>
    <x v="1"/>
    <x v="3"/>
    <d v="2025-08-29T00:00:00"/>
    <m/>
    <m/>
    <x v="1"/>
    <n v="155"/>
    <s v="Rayneil Reas"/>
    <m/>
    <n v="3980"/>
  </r>
  <r>
    <x v="354"/>
    <x v="0"/>
    <x v="2"/>
    <s v="PLEAN_X310511MA5013219"/>
    <s v="H000000286"/>
    <s v="H000000286"/>
    <s v="Non-LFF"/>
    <s v=""/>
    <m/>
    <b v="1"/>
    <x v="1"/>
    <x v="3"/>
    <d v="2025-08-29T00:00:00"/>
    <m/>
    <m/>
    <x v="1"/>
    <n v="155"/>
    <s v="Rayneil Reas"/>
    <m/>
    <n v="3981"/>
  </r>
  <r>
    <x v="354"/>
    <x v="0"/>
    <x v="2"/>
    <s v="PLEAN_X310511MA5013220"/>
    <s v="H000000286"/>
    <s v="H000000286"/>
    <s v="Non-LFF"/>
    <s v=""/>
    <m/>
    <b v="1"/>
    <x v="1"/>
    <x v="3"/>
    <d v="2025-08-29T00:00:00"/>
    <m/>
    <m/>
    <x v="1"/>
    <n v="155"/>
    <s v="Rayneil Reas"/>
    <m/>
    <n v="3982"/>
  </r>
  <r>
    <x v="354"/>
    <x v="0"/>
    <x v="2"/>
    <s v="PLEAN_X310511MA5015203"/>
    <s v="H000000286"/>
    <s v="H000000286"/>
    <s v="Non-LFF"/>
    <s v=""/>
    <m/>
    <b v="1"/>
    <x v="1"/>
    <x v="3"/>
    <d v="2025-08-29T00:00:00"/>
    <m/>
    <m/>
    <x v="1"/>
    <n v="155"/>
    <s v="Rayneil Reas"/>
    <m/>
    <n v="3983"/>
  </r>
  <r>
    <x v="354"/>
    <x v="0"/>
    <x v="2"/>
    <s v="PLEAN_X310511TN5013229"/>
    <s v="H000000318"/>
    <s v="H000000318"/>
    <s v="Non-LFF"/>
    <s v=""/>
    <m/>
    <b v="1"/>
    <x v="1"/>
    <x v="3"/>
    <d v="2025-08-29T00:00:00"/>
    <m/>
    <m/>
    <x v="1"/>
    <n v="155"/>
    <s v="Rayneil Reas"/>
    <m/>
    <n v="3984"/>
  </r>
  <r>
    <x v="354"/>
    <x v="0"/>
    <x v="2"/>
    <s v="PLEAN_X310511TN6013206"/>
    <s v="H000000318"/>
    <s v="H000000318"/>
    <s v="Non-LFF"/>
    <s v=""/>
    <m/>
    <b v="1"/>
    <x v="1"/>
    <x v="3"/>
    <d v="2025-08-29T00:00:00"/>
    <m/>
    <m/>
    <x v="1"/>
    <n v="155"/>
    <s v="Rayneil Reas"/>
    <m/>
    <n v="3985"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54"/>
    <s v="Lakshmi Shree"/>
    <m/>
    <n v="3986"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54"/>
    <s v="Jay-R Lizardo"/>
    <m/>
    <n v="3987"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54"/>
    <s v="Jay-R Lizardo"/>
    <m/>
    <n v="3988"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54"/>
    <s v="Jay-R Lizardo"/>
    <m/>
    <n v="3989"/>
  </r>
  <r>
    <x v="356"/>
    <x v="0"/>
    <x v="4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54"/>
    <s v="Jay-R Lizardo"/>
    <m/>
    <n v="3990"/>
  </r>
  <r>
    <x v="356"/>
    <x v="0"/>
    <x v="8"/>
    <s v="CLFF_1000$$$SG09GBT020"/>
    <s v="G000000279"/>
    <s v="Trash"/>
    <s v="LFF (MDG-F)"/>
    <s v="SG09GBT020"/>
    <m/>
    <b v="0"/>
    <x v="0"/>
    <x v="3"/>
    <d v="2025-09-01T00:00:00"/>
    <m/>
    <m/>
    <x v="1"/>
    <n v="154"/>
    <s v="Jay-R Lizardo"/>
    <m/>
    <n v="3991"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54"/>
    <s v="Jay-R Lizardo"/>
    <m/>
    <n v="3992"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54"/>
    <s v="Jay-R Lizardo"/>
    <m/>
    <n v="3993"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54"/>
    <s v="Jay-R Lizardo"/>
    <m/>
    <n v="3994"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54"/>
    <s v="Jay-R Lizardo"/>
    <m/>
    <n v="3995"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54"/>
    <s v="Jay-R Lizardo"/>
    <m/>
    <n v="3996"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54"/>
    <s v="Jay-R Lizardo"/>
    <m/>
    <n v="3997"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54"/>
    <s v="Jay-R Lizardo"/>
    <m/>
    <n v="3998"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54"/>
    <s v="Jay-R Lizardo"/>
    <m/>
    <n v="3999"/>
  </r>
  <r>
    <x v="356"/>
    <x v="0"/>
    <x v="8"/>
    <s v="CLFF_7210$$$2128GIT020"/>
    <s v="G000000279"/>
    <s v="Trash"/>
    <s v="LFF (MDG-F)"/>
    <s v="2128GIT020"/>
    <m/>
    <b v="0"/>
    <x v="0"/>
    <x v="3"/>
    <d v="2025-09-01T00:00:00"/>
    <m/>
    <m/>
    <x v="1"/>
    <n v="154"/>
    <s v="Jay-R Lizardo"/>
    <m/>
    <n v="4000"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54"/>
    <s v="Jay-R Lizardo"/>
    <m/>
    <n v="4001"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54"/>
    <s v="Jay-R Lizardo"/>
    <m/>
    <n v="4002"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54"/>
    <s v="Jay-R Lizardo"/>
    <m/>
    <n v="4003"/>
  </r>
  <r>
    <x v="357"/>
    <x v="0"/>
    <x v="2"/>
    <s v="CLFF_1000$$$DE10GM8401"/>
    <s v="L000011444"/>
    <s v="L000011444"/>
    <s v="LFF (MDG-F)"/>
    <s v="DE10GM8401"/>
    <m/>
    <b v="1"/>
    <x v="2"/>
    <x v="3"/>
    <d v="2025-09-02T00:00:00"/>
    <m/>
    <m/>
    <x v="1"/>
    <n v="153"/>
    <s v="Joan Rose Pena"/>
    <m/>
    <n v="4004"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53"/>
    <s v="Robert Coman"/>
    <m/>
    <n v="4005"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53"/>
    <s v="Robert Coman"/>
    <m/>
    <n v="4006"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53"/>
    <s v="Robert Coman"/>
    <m/>
    <n v="4007"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53"/>
    <s v="Robert Coman"/>
    <m/>
    <n v="4008"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53"/>
    <s v="Robert Coman"/>
    <m/>
    <n v="4009"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53"/>
    <s v="Robert Coman"/>
    <m/>
    <n v="4010"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53"/>
    <s v="Robert Coman"/>
    <m/>
    <n v="4011"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53"/>
    <s v="Robert Coman"/>
    <m/>
    <n v="4012"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53"/>
    <s v="Robert Coman"/>
    <m/>
    <n v="4013"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53"/>
    <s v="Robert Coman"/>
    <m/>
    <n v="4014"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53"/>
    <s v="Robert Coman"/>
    <m/>
    <n v="4015"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53"/>
    <s v="Robert Coman"/>
    <m/>
    <n v="4016"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53"/>
    <s v="Robert Coman"/>
    <m/>
    <n v="4017"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53"/>
    <s v="Robert Coman"/>
    <m/>
    <n v="4018"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53"/>
    <s v="Robert Coman"/>
    <m/>
    <n v="4019"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53"/>
    <s v="Robert Coman"/>
    <m/>
    <n v="4020"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53"/>
    <s v="Robert Coman"/>
    <m/>
    <n v="4021"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53"/>
    <s v="Robert Coman"/>
    <m/>
    <n v="4022"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53"/>
    <s v="Robert Coman"/>
    <m/>
    <n v="4023"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53"/>
    <s v="Robert Coman"/>
    <m/>
    <n v="4024"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53"/>
    <s v="Robert Coman"/>
    <m/>
    <n v="4025"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53"/>
    <s v="Robert Coman"/>
    <m/>
    <n v="4026"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53"/>
    <s v="Robert Coman"/>
    <m/>
    <n v="4027"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53"/>
    <s v="Robert Coman"/>
    <m/>
    <n v="4028"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53"/>
    <s v="Robert Coman"/>
    <m/>
    <n v="4029"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53"/>
    <s v="Robert Coman"/>
    <m/>
    <n v="4030"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53"/>
    <s v="Robert Coman"/>
    <m/>
    <n v="4031"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53"/>
    <s v="Robert Coman"/>
    <m/>
    <n v="4032"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53"/>
    <s v="Robert Coman"/>
    <m/>
    <n v="4033"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53"/>
    <s v="Robert Coman"/>
    <m/>
    <n v="4034"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53"/>
    <s v="Robert Coman"/>
    <m/>
    <n v="4035"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53"/>
    <s v="Robert Coman"/>
    <m/>
    <n v="4036"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53"/>
    <s v="Robert Coman"/>
    <m/>
    <n v="4037"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53"/>
    <s v="Robert Coman"/>
    <m/>
    <n v="4038"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53"/>
    <s v="Robert Coman"/>
    <m/>
    <n v="4039"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53"/>
    <s v="Robert Coman"/>
    <m/>
    <n v="4040"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53"/>
    <s v="Robert Coman"/>
    <m/>
    <n v="4041"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53"/>
    <s v="Robert Coman"/>
    <m/>
    <n v="4042"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53"/>
    <s v="Robert Coman"/>
    <m/>
    <n v="4043"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53"/>
    <s v="Robert Coman"/>
    <m/>
    <n v="4044"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53"/>
    <s v="Robert Coman"/>
    <m/>
    <n v="4045"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53"/>
    <s v="Robert Coman"/>
    <m/>
    <n v="4046"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53"/>
    <s v="Robert Coman"/>
    <m/>
    <n v="4047"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53"/>
    <s v="Robert Coman"/>
    <m/>
    <n v="4048"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53"/>
    <s v="Robert Coman"/>
    <m/>
    <n v="4049"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53"/>
    <s v="Robert Coman"/>
    <m/>
    <n v="4050"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53"/>
    <s v="Robert Coman"/>
    <m/>
    <n v="4051"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53"/>
    <s v="Robert Coman"/>
    <m/>
    <n v="4052"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53"/>
    <s v="Robert Coman"/>
    <m/>
    <n v="4053"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53"/>
    <s v="Robert Coman"/>
    <m/>
    <n v="4054"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53"/>
    <s v="Robert Coman"/>
    <m/>
    <n v="4055"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53"/>
    <s v="Robert Coman"/>
    <m/>
    <n v="4056"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53"/>
    <s v="Robert Coman"/>
    <m/>
    <n v="4057"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53"/>
    <s v="Robert Coman"/>
    <m/>
    <n v="4058"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53"/>
    <s v="Robert Coman"/>
    <m/>
    <n v="4059"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53"/>
    <s v="Robert Coman"/>
    <m/>
    <n v="4060"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53"/>
    <s v="Robert Coman"/>
    <m/>
    <n v="4061"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53"/>
    <s v="Robert Coman"/>
    <m/>
    <n v="4062"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53"/>
    <s v="Robert Coman"/>
    <m/>
    <n v="4063"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53"/>
    <s v="Robert Coman"/>
    <m/>
    <n v="4064"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53"/>
    <s v="Robert Coman"/>
    <m/>
    <n v="4065"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53"/>
    <s v="Robert Coman"/>
    <m/>
    <n v="4066"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53"/>
    <s v="Robert Coman"/>
    <m/>
    <n v="4067"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53"/>
    <s v="Robert Coman"/>
    <m/>
    <n v="4068"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53"/>
    <s v="Robert Coman"/>
    <m/>
    <n v="4069"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53"/>
    <s v="Robert Coman"/>
    <m/>
    <n v="4070"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53"/>
    <s v="Robert Coman"/>
    <m/>
    <n v="4071"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53"/>
    <s v="Robert Coman"/>
    <m/>
    <n v="4072"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53"/>
    <s v="Robert Coman"/>
    <m/>
    <n v="4073"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53"/>
    <s v="Robert Coman"/>
    <m/>
    <n v="4074"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53"/>
    <s v="Robert Coman"/>
    <m/>
    <n v="4075"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53"/>
    <s v="Robert Coman"/>
    <m/>
    <n v="4076"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53"/>
    <s v="Robert Coman"/>
    <m/>
    <n v="4077"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53"/>
    <s v="Robert Coman"/>
    <m/>
    <n v="4078"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53"/>
    <s v="Robert Coman"/>
    <m/>
    <n v="4079"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53"/>
    <s v="Robert Coman"/>
    <m/>
    <n v="4080"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53"/>
    <s v="Robert Coman"/>
    <m/>
    <n v="4081"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53"/>
    <s v="Robert Coman"/>
    <m/>
    <n v="4082"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53"/>
    <s v="Robert Coman"/>
    <m/>
    <n v="4083"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53"/>
    <s v="Robert Coman"/>
    <m/>
    <n v="4084"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53"/>
    <s v="Robert Coman"/>
    <m/>
    <n v="4085"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53"/>
    <s v="Robert Coman"/>
    <m/>
    <n v="4086"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53"/>
    <s v="Robert Coman"/>
    <m/>
    <n v="4087"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53"/>
    <s v="Robert Coman"/>
    <m/>
    <n v="4088"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53"/>
    <s v="Robert Coman"/>
    <m/>
    <n v="4089"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53"/>
    <s v="Robert Coman"/>
    <m/>
    <n v="4090"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53"/>
    <s v="Robert Coman"/>
    <m/>
    <n v="4091"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53"/>
    <s v="Robert Coman"/>
    <m/>
    <n v="4092"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53"/>
    <s v="Robert Coman"/>
    <m/>
    <n v="4093"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53"/>
    <s v="Robert Coman"/>
    <m/>
    <n v="4094"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53"/>
    <s v="Robert Coman"/>
    <m/>
    <n v="4095"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53"/>
    <s v="Robert Coman"/>
    <m/>
    <n v="4096"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53"/>
    <s v="Robert Coman"/>
    <m/>
    <n v="4097"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53"/>
    <s v="Robert Coman"/>
    <m/>
    <n v="4098"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53"/>
    <s v="Robert Coman"/>
    <m/>
    <n v="4099"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53"/>
    <s v="Robert Coman"/>
    <m/>
    <n v="4100"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53"/>
    <s v="Robert Coman"/>
    <m/>
    <n v="4101"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53"/>
    <s v="Robert Coman"/>
    <m/>
    <n v="4102"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53"/>
    <s v="Robert Coman"/>
    <m/>
    <n v="4103"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53"/>
    <s v="Robert Coman"/>
    <m/>
    <n v="4104"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53"/>
    <s v="Robert Coman"/>
    <m/>
    <n v="4105"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53"/>
    <s v="Robert Coman"/>
    <m/>
    <n v="4106"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53"/>
    <s v="Robert Coman"/>
    <m/>
    <n v="4107"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53"/>
    <s v="Robert Coman"/>
    <m/>
    <n v="4108"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53"/>
    <s v="Robert Coman"/>
    <m/>
    <n v="4109"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53"/>
    <s v="Robert Coman"/>
    <m/>
    <n v="4110"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53"/>
    <s v="Robert Coman"/>
    <m/>
    <n v="4111"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53"/>
    <s v="Robert Coman"/>
    <m/>
    <n v="4112"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53"/>
    <s v="Robert Coman"/>
    <m/>
    <n v="4113"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53"/>
    <s v="Robert Coman"/>
    <m/>
    <n v="4114"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53"/>
    <s v="Robert Coman"/>
    <m/>
    <n v="4115"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53"/>
    <s v="Robert Coman"/>
    <m/>
    <n v="4116"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53"/>
    <s v="Robert Coman"/>
    <m/>
    <n v="4117"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53"/>
    <s v="Lakshmi Shree"/>
    <m/>
    <n v="4118"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49"/>
    <s v="Robert Coman"/>
    <m/>
    <n v="4119"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49"/>
    <s v="Robert Coman"/>
    <m/>
    <n v="4120"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49"/>
    <s v="Robert Coman"/>
    <m/>
    <n v="4121"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49"/>
    <s v="Robert Coman"/>
    <m/>
    <n v="4122"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49"/>
    <s v="Robert Coman"/>
    <m/>
    <n v="4123"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49"/>
    <s v="Robert Coman"/>
    <m/>
    <n v="4124"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49"/>
    <s v="Robert Coman"/>
    <m/>
    <n v="4125"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49"/>
    <s v="Robert Coman"/>
    <m/>
    <n v="4126"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49"/>
    <s v="Robert Coman"/>
    <m/>
    <n v="4127"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49"/>
    <s v="Robert Coman"/>
    <m/>
    <n v="4128"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49"/>
    <s v="Robert Coman"/>
    <m/>
    <n v="4129"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49"/>
    <s v="Jojeff Tagnong"/>
    <m/>
    <n v="4130"/>
  </r>
  <r>
    <x v="362"/>
    <x v="0"/>
    <x v="2"/>
    <s v="CEMERAL_70006302992006"/>
    <s v="G000001103"/>
    <s v="G000001103"/>
    <s v="Non-LFF"/>
    <s v=""/>
    <m/>
    <b v="1"/>
    <x v="0"/>
    <x v="3"/>
    <d v="2025-09-09T00:00:00"/>
    <m/>
    <m/>
    <x v="1"/>
    <n v="148"/>
    <s v="Jojeff Tagnong"/>
    <m/>
    <n v="4131"/>
  </r>
  <r>
    <x v="362"/>
    <x v="0"/>
    <x v="2"/>
    <s v="CEMERAL_70007001993015"/>
    <s v="G000001103"/>
    <s v="G000001103"/>
    <s v="Non-LFF"/>
    <s v=""/>
    <m/>
    <b v="1"/>
    <x v="0"/>
    <x v="3"/>
    <d v="2025-09-09T00:00:00"/>
    <m/>
    <m/>
    <x v="1"/>
    <n v="148"/>
    <s v="Jojeff Tagnong"/>
    <m/>
    <n v="4132"/>
  </r>
  <r>
    <x v="362"/>
    <x v="0"/>
    <x v="2"/>
    <s v="CFLTFLE_1787HQ50GLECF0"/>
    <s v="G000001104"/>
    <s v="G000001104"/>
    <s v="Non-LFF"/>
    <s v=""/>
    <m/>
    <b v="1"/>
    <x v="0"/>
    <x v="3"/>
    <d v="2025-09-09T00:00:00"/>
    <m/>
    <m/>
    <x v="1"/>
    <n v="148"/>
    <s v="Jojeff Tagnong"/>
    <m/>
    <n v="4133"/>
  </r>
  <r>
    <x v="362"/>
    <x v="0"/>
    <x v="2"/>
    <s v="CLFF_1000$$$BE50GLE300"/>
    <s v="G000001104"/>
    <s v="G000001104"/>
    <s v="LFF (MDG-F)"/>
    <s v="BE50GLE300"/>
    <m/>
    <b v="1"/>
    <x v="0"/>
    <x v="3"/>
    <d v="2025-09-09T00:00:00"/>
    <m/>
    <m/>
    <x v="1"/>
    <n v="148"/>
    <s v="Jojeff Tagnong"/>
    <m/>
    <n v="4134"/>
  </r>
  <r>
    <x v="362"/>
    <x v="0"/>
    <x v="2"/>
    <s v="CLFF_1000$$$JP01GLE302"/>
    <s v="G000001103"/>
    <s v="G000001103"/>
    <s v="LFF (MDG-F)"/>
    <s v="JP01GLE302"/>
    <m/>
    <b v="1"/>
    <x v="0"/>
    <x v="3"/>
    <d v="2025-09-09T00:00:00"/>
    <m/>
    <m/>
    <x v="1"/>
    <n v="148"/>
    <s v="Jojeff Tagnong"/>
    <m/>
    <n v="4135"/>
  </r>
  <r>
    <x v="362"/>
    <x v="0"/>
    <x v="2"/>
    <s v="CLFF_1000$$$JP02GLE302"/>
    <s v="G000001103"/>
    <s v="G000001103"/>
    <s v="LFF (MDG-F)"/>
    <s v="JP02GLE302"/>
    <m/>
    <b v="1"/>
    <x v="0"/>
    <x v="3"/>
    <d v="2025-09-09T00:00:00"/>
    <m/>
    <m/>
    <x v="1"/>
    <n v="148"/>
    <s v="Jojeff Tagnong"/>
    <m/>
    <n v="4136"/>
  </r>
  <r>
    <x v="362"/>
    <x v="0"/>
    <x v="2"/>
    <s v="CLFF_1000$$$KR02GLE005"/>
    <s v="G000001103"/>
    <s v="G000001103"/>
    <s v="LFF (MDG-F)"/>
    <s v="KR02GLE005"/>
    <m/>
    <b v="1"/>
    <x v="0"/>
    <x v="3"/>
    <d v="2025-09-09T00:00:00"/>
    <m/>
    <m/>
    <x v="1"/>
    <n v="148"/>
    <s v="Jojeff Tagnong"/>
    <m/>
    <n v="4137"/>
  </r>
  <r>
    <x v="362"/>
    <x v="0"/>
    <x v="2"/>
    <s v="CLFF_1000$$$TW02GLE006"/>
    <s v="G000001103"/>
    <s v="G000001103"/>
    <s v="LFF (MDG-F)"/>
    <s v="TW02GLE006"/>
    <m/>
    <b v="1"/>
    <x v="0"/>
    <x v="3"/>
    <d v="2025-09-09T00:00:00"/>
    <m/>
    <m/>
    <x v="1"/>
    <n v="148"/>
    <s v="Jojeff Tagnong"/>
    <m/>
    <n v="4138"/>
  </r>
  <r>
    <x v="362"/>
    <x v="0"/>
    <x v="2"/>
    <s v="CLFF_1000$$$TW03GLE006"/>
    <s v="G000001103"/>
    <s v="G000001103"/>
    <s v="LFF (MDG-F)"/>
    <s v="TW03GLE006"/>
    <m/>
    <b v="1"/>
    <x v="0"/>
    <x v="3"/>
    <d v="2025-09-09T00:00:00"/>
    <m/>
    <m/>
    <x v="1"/>
    <n v="148"/>
    <s v="Jojeff Tagnong"/>
    <m/>
    <n v="4139"/>
  </r>
  <r>
    <x v="362"/>
    <x v="0"/>
    <x v="2"/>
    <s v="CLFF_7210$$$2057GLE006"/>
    <s v="G000001104"/>
    <s v="G000001104"/>
    <s v="LFF (MDG-F)"/>
    <s v="2057GLE006"/>
    <m/>
    <b v="1"/>
    <x v="0"/>
    <x v="3"/>
    <d v="2025-09-09T00:00:00"/>
    <m/>
    <m/>
    <x v="1"/>
    <n v="148"/>
    <s v="Jojeff Tagnong"/>
    <m/>
    <n v="4140"/>
  </r>
  <r>
    <x v="362"/>
    <x v="0"/>
    <x v="2"/>
    <s v="CLFF_KR00$$$KR03GLE005"/>
    <s v="G000001103"/>
    <s v="G000001103"/>
    <s v="LFF (MDG-F)"/>
    <s v="KR03GLE005"/>
    <m/>
    <b v="1"/>
    <x v="0"/>
    <x v="3"/>
    <d v="2025-09-09T00:00:00"/>
    <m/>
    <m/>
    <x v="1"/>
    <n v="148"/>
    <s v="Jojeff Tagnong"/>
    <m/>
    <n v="4141"/>
  </r>
  <r>
    <x v="362"/>
    <x v="0"/>
    <x v="2"/>
    <s v="CLFF_VMCA$$$TW10GLE106"/>
    <s v="G000001103"/>
    <s v="G000001103"/>
    <s v="LFF (MDG-F)"/>
    <s v="TW10GLE106"/>
    <m/>
    <b v="1"/>
    <x v="0"/>
    <x v="3"/>
    <d v="2025-09-09T00:00:00"/>
    <m/>
    <m/>
    <x v="1"/>
    <n v="148"/>
    <s v="Jojeff Tagnong"/>
    <m/>
    <n v="4142"/>
  </r>
  <r>
    <x v="362"/>
    <x v="0"/>
    <x v="2"/>
    <s v="CLFF_VMCA$$$TW91GLE106"/>
    <s v="G000001103"/>
    <s v="G000001103"/>
    <s v="LFF (MDG-F)"/>
    <s v="TW91GLE106"/>
    <m/>
    <b v="1"/>
    <x v="0"/>
    <x v="3"/>
    <d v="2025-09-09T00:00:00"/>
    <m/>
    <m/>
    <x v="1"/>
    <n v="148"/>
    <s v="Jojeff Tagnong"/>
    <m/>
    <n v="4143"/>
  </r>
  <r>
    <x v="362"/>
    <x v="0"/>
    <x v="2"/>
    <s v="CNOW_ROW$$$$0000008820"/>
    <s v="G000001103"/>
    <s v="G000001103"/>
    <s v="Non-LFF"/>
    <s v=""/>
    <m/>
    <b v="1"/>
    <x v="0"/>
    <x v="3"/>
    <d v="2025-09-09T00:00:00"/>
    <m/>
    <m/>
    <x v="1"/>
    <n v="148"/>
    <s v="Jojeff Tagnong"/>
    <m/>
    <n v="4144"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48"/>
    <s v="Jojeff Tagnong"/>
    <m/>
    <n v="4145"/>
  </r>
  <r>
    <x v="362"/>
    <x v="0"/>
    <x v="2"/>
    <s v="CTEMPLA_1000CO10100025"/>
    <s v="G000001105"/>
    <s v="G000001105"/>
    <s v="Non-LFF"/>
    <s v=""/>
    <m/>
    <b v="1"/>
    <x v="0"/>
    <x v="3"/>
    <d v="2025-09-09T00:00:00"/>
    <m/>
    <m/>
    <x v="1"/>
    <n v="148"/>
    <s v="Jojeff Tagnong"/>
    <m/>
    <n v="4146"/>
  </r>
  <r>
    <x v="362"/>
    <x v="0"/>
    <x v="2"/>
    <s v="CTEMPLA_1000MX31170000"/>
    <s v="G000001105"/>
    <s v="G000001105"/>
    <s v="Non-LFF"/>
    <s v=""/>
    <m/>
    <b v="1"/>
    <x v="0"/>
    <x v="3"/>
    <d v="2025-09-09T00:00:00"/>
    <m/>
    <m/>
    <x v="1"/>
    <n v="148"/>
    <s v="Jojeff Tagnong"/>
    <m/>
    <n v="4147"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48"/>
    <s v="Marcus Morowski"/>
    <m/>
    <n v="4148"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48"/>
    <s v="Jay-R Lizardo"/>
    <m/>
    <n v="4149"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48"/>
    <s v="Robert Coman"/>
    <m/>
    <n v="4150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48"/>
    <s v="Robert Coman"/>
    <m/>
    <n v="4151"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48"/>
    <s v="Robert Coman"/>
    <m/>
    <n v="4152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48"/>
    <s v="Robert Coman"/>
    <m/>
    <n v="4153"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48"/>
    <s v="Julistair Malto"/>
    <m/>
    <n v="4154"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48"/>
    <s v="Julistair Malto"/>
    <m/>
    <n v="4155"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48"/>
    <s v="Julistair Malto"/>
    <m/>
    <n v="4156"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48"/>
    <s v="Julistair Malto"/>
    <m/>
    <n v="4157"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48"/>
    <s v="Julistair Malto"/>
    <m/>
    <n v="4158"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48"/>
    <s v="John Rowie Del Rosario"/>
    <m/>
    <n v="4159"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48"/>
    <s v="John Rowie Del Rosario"/>
    <m/>
    <n v="4160"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48"/>
    <s v="John Rowie Del Rosario"/>
    <m/>
    <n v="4161"/>
  </r>
  <r>
    <x v="368"/>
    <x v="0"/>
    <x v="2"/>
    <s v="N128315000000000000"/>
    <s v="P000001205"/>
    <s v="P000001205"/>
    <s v="Non-LFF"/>
    <s v=""/>
    <m/>
    <b v="1"/>
    <x v="3"/>
    <x v="3"/>
    <d v="2025-09-12T00:00:00"/>
    <m/>
    <m/>
    <x v="1"/>
    <n v="145"/>
    <s v="Roselle Delos Angeles"/>
    <m/>
    <n v="4162"/>
  </r>
  <r>
    <x v="368"/>
    <x v="0"/>
    <x v="2"/>
    <s v="CLFF_VMCA$$$TW91PD1010"/>
    <s v="P000000801"/>
    <s v="P000000801"/>
    <s v="LFF (MDG-F)"/>
    <s v="TW91PD1010"/>
    <m/>
    <b v="1"/>
    <x v="3"/>
    <x v="3"/>
    <d v="2025-09-12T00:00:00"/>
    <m/>
    <m/>
    <x v="1"/>
    <n v="145"/>
    <s v="Roselle Delos Angeles"/>
    <m/>
    <n v="4163"/>
  </r>
  <r>
    <x v="368"/>
    <x v="0"/>
    <x v="2"/>
    <s v="CLFF_VMCA$$$US10C05025"/>
    <s v="P000000533"/>
    <s v="P000000533"/>
    <s v="LFF (MDG-F)"/>
    <s v="US10C05025"/>
    <m/>
    <b v="1"/>
    <x v="3"/>
    <x v="3"/>
    <d v="2025-09-12T00:00:00"/>
    <m/>
    <m/>
    <x v="1"/>
    <n v="145"/>
    <s v="Roselle Delos Angeles"/>
    <m/>
    <n v="4164"/>
  </r>
  <r>
    <x v="368"/>
    <x v="0"/>
    <x v="2"/>
    <s v="CLFF_VMCA$$$KR15C01027"/>
    <s v="P000000802"/>
    <s v="P000000802"/>
    <s v="LFF (MDG-F)"/>
    <s v="KR15C01027"/>
    <m/>
    <b v="1"/>
    <x v="3"/>
    <x v="3"/>
    <d v="2025-09-12T00:00:00"/>
    <m/>
    <m/>
    <x v="1"/>
    <n v="145"/>
    <s v="Roselle Delos Angeles"/>
    <m/>
    <n v="4165"/>
  </r>
  <r>
    <x v="368"/>
    <x v="0"/>
    <x v="2"/>
    <s v="CLFF_VMCA$$$KR16C01027"/>
    <s v="P000000802"/>
    <s v="P000000802"/>
    <s v="LFF (MDG-F)"/>
    <s v="KR16C01027"/>
    <m/>
    <b v="1"/>
    <x v="3"/>
    <x v="3"/>
    <d v="2025-09-12T00:00:00"/>
    <m/>
    <m/>
    <x v="1"/>
    <n v="145"/>
    <s v="Roselle Delos Angeles"/>
    <m/>
    <n v="4166"/>
  </r>
  <r>
    <x v="368"/>
    <x v="0"/>
    <x v="2"/>
    <s v="CLFF_VMCA$$$CN09C05003"/>
    <s v="P000000829"/>
    <s v="P000000829"/>
    <s v="LFF (MDG-F)"/>
    <s v="CN09C05003"/>
    <m/>
    <b v="1"/>
    <x v="3"/>
    <x v="3"/>
    <d v="2025-09-12T00:00:00"/>
    <m/>
    <m/>
    <x v="1"/>
    <n v="145"/>
    <s v="Roselle Delos Angeles"/>
    <m/>
    <n v="4167"/>
  </r>
  <r>
    <x v="368"/>
    <x v="0"/>
    <x v="2"/>
    <s v="CLFF_VMCA$$$NL10C05001"/>
    <s v="P000000829"/>
    <s v="P000000829"/>
    <s v="LFF (MDG-F)"/>
    <s v="NL10C05001"/>
    <m/>
    <b v="1"/>
    <x v="3"/>
    <x v="3"/>
    <d v="2025-09-12T00:00:00"/>
    <m/>
    <m/>
    <x v="1"/>
    <n v="145"/>
    <s v="Roselle Delos Angeles"/>
    <m/>
    <n v="4168"/>
  </r>
  <r>
    <x v="368"/>
    <x v="0"/>
    <x v="2"/>
    <s v="CLFF_VMCA$$$MY10C05000"/>
    <s v="P000000534"/>
    <s v="P000000534"/>
    <s v="LFF (MDG-F)"/>
    <s v="MY10C05000"/>
    <m/>
    <b v="1"/>
    <x v="3"/>
    <x v="3"/>
    <d v="2025-09-12T00:00:00"/>
    <m/>
    <m/>
    <x v="1"/>
    <n v="145"/>
    <s v="Roselle Delos Angeles"/>
    <m/>
    <n v="4169"/>
  </r>
  <r>
    <x v="368"/>
    <x v="0"/>
    <x v="2"/>
    <s v="CLFF_1000$$$TW02C00311"/>
    <s v="P000000954"/>
    <s v="P000000954"/>
    <s v="LFF (MDG-F)"/>
    <s v="TW02C00311"/>
    <m/>
    <b v="1"/>
    <x v="3"/>
    <x v="3"/>
    <d v="2025-09-12T00:00:00"/>
    <m/>
    <m/>
    <x v="1"/>
    <n v="145"/>
    <s v="Roselle Delos Angeles"/>
    <m/>
    <n v="4170"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44"/>
    <s v="Yanhua Sha"/>
    <m/>
    <n v="4171"/>
  </r>
  <r>
    <x v="370"/>
    <x v="0"/>
    <x v="2"/>
    <s v="PNEXT_CPRJ-98202500093"/>
    <s v="L000011470"/>
    <s v="L000011470"/>
    <s v="Non-LFF"/>
    <s v=""/>
    <m/>
    <b v="1"/>
    <x v="2"/>
    <x v="3"/>
    <d v="2025-09-16T00:00:00"/>
    <m/>
    <m/>
    <x v="1"/>
    <n v="143"/>
    <s v="Ruby Grace Garcia"/>
    <m/>
    <n v="4172"/>
  </r>
  <r>
    <x v="370"/>
    <x v="0"/>
    <x v="2"/>
    <s v="PNEXT_CON_00012896TTO"/>
    <s v="L000011470"/>
    <s v="L000011470"/>
    <s v="Non-LFF"/>
    <s v=""/>
    <m/>
    <b v="1"/>
    <x v="2"/>
    <x v="3"/>
    <d v="2025-09-16T00:00:00"/>
    <m/>
    <m/>
    <x v="1"/>
    <n v="143"/>
    <s v="Ruby Grace Garcia"/>
    <m/>
    <n v="4173"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43"/>
    <s v="Ruby Grace Garcia"/>
    <m/>
    <n v="4174"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43"/>
    <s v="Ruby Grace Garcia"/>
    <m/>
    <n v="4175"/>
  </r>
  <r>
    <x v="370"/>
    <x v="0"/>
    <x v="2"/>
    <s v="PQUATRO_T000346DE0412000"/>
    <s v="L000006425"/>
    <s v="L000006425"/>
    <s v="Non-LFF"/>
    <s v=""/>
    <m/>
    <b v="1"/>
    <x v="2"/>
    <x v="3"/>
    <d v="2025-09-16T00:00:00"/>
    <m/>
    <m/>
    <x v="1"/>
    <n v="143"/>
    <s v="Ruby Grace Garcia"/>
    <m/>
    <n v="4176"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43"/>
    <s v="Ruby Grace Garcia"/>
    <m/>
    <n v="4177"/>
  </r>
  <r>
    <x v="371"/>
    <x v="0"/>
    <x v="2"/>
    <s v="PLEAN_X310174NL5130208"/>
    <s v="H000001095"/>
    <s v="H000001095"/>
    <s v="Non-LFF"/>
    <s v=""/>
    <m/>
    <b v="1"/>
    <x v="1"/>
    <x v="3"/>
    <d v="2025-09-17T00:00:00"/>
    <m/>
    <m/>
    <x v="1"/>
    <n v="142"/>
    <s v="Henry Ifurung Jr."/>
    <m/>
    <n v="4178"/>
  </r>
  <r>
    <x v="371"/>
    <x v="0"/>
    <x v="2"/>
    <s v="PLEAN_X310504NL5130201"/>
    <s v="H000001095"/>
    <s v="H000001095"/>
    <s v="Non-LFF"/>
    <s v=""/>
    <m/>
    <b v="1"/>
    <x v="1"/>
    <x v="3"/>
    <d v="2025-09-17T00:00:00"/>
    <m/>
    <m/>
    <x v="1"/>
    <n v="142"/>
    <s v="Henry Ifurung Jr."/>
    <m/>
    <n v="4179"/>
  </r>
  <r>
    <x v="371"/>
    <x v="0"/>
    <x v="2"/>
    <s v="PLEAN_X310514NL5130207"/>
    <s v="H000001095"/>
    <s v="H000001095"/>
    <s v="Non-LFF"/>
    <s v=""/>
    <m/>
    <b v="1"/>
    <x v="1"/>
    <x v="3"/>
    <d v="2025-09-17T00:00:00"/>
    <m/>
    <m/>
    <x v="1"/>
    <n v="142"/>
    <s v="Henry Ifurung Jr."/>
    <m/>
    <n v="4180"/>
  </r>
  <r>
    <x v="371"/>
    <x v="0"/>
    <x v="2"/>
    <s v="ILEAN_006010000769"/>
    <s v="H000001095"/>
    <s v="H000001095"/>
    <s v="Non-LFF"/>
    <s v=""/>
    <m/>
    <b v="1"/>
    <x v="1"/>
    <x v="3"/>
    <d v="2025-09-17T00:00:00"/>
    <m/>
    <m/>
    <x v="1"/>
    <n v="142"/>
    <s v="Henry Ifurung Jr."/>
    <m/>
    <n v="4181"/>
  </r>
  <r>
    <x v="371"/>
    <x v="0"/>
    <x v="2"/>
    <s v="ILEAN_006010001160"/>
    <s v="H000001095"/>
    <s v="H000001095"/>
    <s v="Non-LFF"/>
    <s v=""/>
    <m/>
    <b v="1"/>
    <x v="1"/>
    <x v="3"/>
    <d v="2025-09-17T00:00:00"/>
    <m/>
    <m/>
    <x v="1"/>
    <n v="142"/>
    <s v="Henry Ifurung Jr."/>
    <m/>
    <n v="4182"/>
  </r>
  <r>
    <x v="371"/>
    <x v="0"/>
    <x v="2"/>
    <s v="ILEAN_001050000802"/>
    <s v="H000000004"/>
    <s v="H000000004"/>
    <s v="Non-LFF"/>
    <s v=""/>
    <m/>
    <b v="1"/>
    <x v="1"/>
    <x v="3"/>
    <d v="2025-09-17T00:00:00"/>
    <m/>
    <m/>
    <x v="1"/>
    <n v="142"/>
    <s v="Henry Ifurung Jr."/>
    <m/>
    <n v="4183"/>
  </r>
  <r>
    <x v="371"/>
    <x v="0"/>
    <x v="2"/>
    <s v="ILEAN_006010000765"/>
    <s v="H000000004"/>
    <s v="H000000004"/>
    <s v="Non-LFF"/>
    <s v=""/>
    <m/>
    <b v="1"/>
    <x v="1"/>
    <x v="3"/>
    <d v="2025-09-17T00:00:00"/>
    <m/>
    <m/>
    <x v="1"/>
    <n v="142"/>
    <s v="Henry Ifurung Jr."/>
    <m/>
    <n v="4184"/>
  </r>
  <r>
    <x v="371"/>
    <x v="0"/>
    <x v="2"/>
    <s v="ILEAN_006010000766"/>
    <s v="H000000004"/>
    <s v="H000000004"/>
    <s v="Non-LFF"/>
    <s v=""/>
    <m/>
    <b v="1"/>
    <x v="1"/>
    <x v="3"/>
    <d v="2025-09-17T00:00:00"/>
    <m/>
    <m/>
    <x v="1"/>
    <n v="142"/>
    <s v="Henry Ifurung Jr."/>
    <m/>
    <n v="4185"/>
  </r>
  <r>
    <x v="371"/>
    <x v="0"/>
    <x v="2"/>
    <s v="ILEAN_006010000768"/>
    <s v="H000000004"/>
    <s v="H000000004"/>
    <s v="Non-LFF"/>
    <s v=""/>
    <m/>
    <b v="1"/>
    <x v="1"/>
    <x v="3"/>
    <d v="2025-09-17T00:00:00"/>
    <m/>
    <m/>
    <x v="1"/>
    <n v="142"/>
    <s v="Henry Ifurung Jr."/>
    <m/>
    <n v="4186"/>
  </r>
  <r>
    <x v="371"/>
    <x v="0"/>
    <x v="2"/>
    <s v="ITEMPLA_001520000288"/>
    <s v="H000000004"/>
    <s v="H000000004"/>
    <s v="Non-LFF"/>
    <s v=""/>
    <m/>
    <b v="1"/>
    <x v="1"/>
    <x v="3"/>
    <d v="2025-09-17T00:00:00"/>
    <m/>
    <m/>
    <x v="1"/>
    <n v="142"/>
    <s v="Henry Ifurung Jr."/>
    <m/>
    <n v="4187"/>
  </r>
  <r>
    <x v="371"/>
    <x v="0"/>
    <x v="2"/>
    <s v="CLFF_1000$$$CH50L95005"/>
    <s v="H000001095"/>
    <s v="H000001095"/>
    <s v="LFF (MDG-F)"/>
    <s v="CH50L95005"/>
    <m/>
    <b v="1"/>
    <x v="1"/>
    <x v="3"/>
    <d v="2025-09-17T00:00:00"/>
    <m/>
    <m/>
    <x v="1"/>
    <n v="142"/>
    <s v="Henry Ifurung Jr."/>
    <m/>
    <n v="4188"/>
  </r>
  <r>
    <x v="371"/>
    <x v="0"/>
    <x v="2"/>
    <s v="CLFF_1000$$$CH50L95009"/>
    <s v="H000001095"/>
    <s v="H000001095"/>
    <s v="LFF (MDG-F)"/>
    <s v="CH50L95009"/>
    <m/>
    <b v="1"/>
    <x v="1"/>
    <x v="3"/>
    <d v="2025-09-17T00:00:00"/>
    <m/>
    <m/>
    <x v="1"/>
    <n v="142"/>
    <s v="Henry Ifurung Jr."/>
    <m/>
    <n v="4189"/>
  </r>
  <r>
    <x v="371"/>
    <x v="0"/>
    <x v="2"/>
    <s v="ILEAN_006010001440"/>
    <s v="H000001095"/>
    <s v="H000001095"/>
    <s v="Non-LFF"/>
    <s v=""/>
    <m/>
    <b v="1"/>
    <x v="1"/>
    <x v="3"/>
    <d v="2025-09-17T00:00:00"/>
    <m/>
    <m/>
    <x v="1"/>
    <n v="142"/>
    <s v="Henry Ifurung Jr."/>
    <m/>
    <n v="4190"/>
  </r>
  <r>
    <x v="371"/>
    <x v="0"/>
    <x v="2"/>
    <s v="CLFF_1000$$$DE50OF0124"/>
    <s v="H000001095"/>
    <s v="H000001095"/>
    <s v="LFF (MDG-F)"/>
    <s v="DE50OF0124"/>
    <m/>
    <b v="1"/>
    <x v="1"/>
    <x v="3"/>
    <d v="2025-09-17T00:00:00"/>
    <m/>
    <m/>
    <x v="1"/>
    <n v="142"/>
    <s v="Henry Ifurung Jr."/>
    <m/>
    <n v="4191"/>
  </r>
  <r>
    <x v="371"/>
    <x v="0"/>
    <x v="2"/>
    <s v="ITEMPEU_001500002380"/>
    <s v="H000000004"/>
    <s v="H000000004"/>
    <s v="Non-LFF"/>
    <s v=""/>
    <m/>
    <b v="1"/>
    <x v="1"/>
    <x v="3"/>
    <d v="2025-09-17T00:00:00"/>
    <m/>
    <m/>
    <x v="1"/>
    <n v="142"/>
    <s v="Henry Ifurung Jr."/>
    <m/>
    <n v="4192"/>
  </r>
  <r>
    <x v="371"/>
    <x v="0"/>
    <x v="2"/>
    <s v="ITEMPLA_001520000132"/>
    <s v="H000000004"/>
    <s v="H000000004"/>
    <s v="Non-LFF"/>
    <s v=""/>
    <m/>
    <b v="1"/>
    <x v="1"/>
    <x v="3"/>
    <d v="2025-09-17T00:00:00"/>
    <m/>
    <m/>
    <x v="1"/>
    <n v="142"/>
    <s v="Henry Ifurung Jr."/>
    <m/>
    <n v="4193"/>
  </r>
  <r>
    <x v="371"/>
    <x v="0"/>
    <x v="2"/>
    <s v="ITEMPLA_001520000111"/>
    <s v="H000000004"/>
    <s v="H000000004"/>
    <s v="Non-LFF"/>
    <s v=""/>
    <m/>
    <b v="1"/>
    <x v="1"/>
    <x v="3"/>
    <d v="2025-09-17T00:00:00"/>
    <m/>
    <m/>
    <x v="1"/>
    <n v="142"/>
    <s v="Henry Ifurung Jr."/>
    <m/>
    <n v="4194"/>
  </r>
  <r>
    <x v="372"/>
    <x v="0"/>
    <x v="2"/>
    <s v="CLFF_1000$$$JP01C0M825"/>
    <s v="P000000742"/>
    <s v="P000000742"/>
    <s v="LFF (MDG-F)"/>
    <s v="JP01C0M825"/>
    <m/>
    <b v="1"/>
    <x v="0"/>
    <x v="3"/>
    <d v="2025-09-17T00:00:00"/>
    <m/>
    <m/>
    <x v="1"/>
    <n v="142"/>
    <s v="Michelle Xu"/>
    <m/>
    <n v="4195"/>
  </r>
  <r>
    <x v="372"/>
    <x v="0"/>
    <x v="2"/>
    <s v="CLFF_1000$$$JP01GBT305"/>
    <s v="G000000244"/>
    <s v="G000000244"/>
    <s v="LFF (MDG-F)"/>
    <s v="JP01GBT305"/>
    <m/>
    <b v="1"/>
    <x v="0"/>
    <x v="3"/>
    <d v="2025-09-17T00:00:00"/>
    <m/>
    <m/>
    <x v="1"/>
    <n v="142"/>
    <s v="Michelle Xu"/>
    <m/>
    <n v="4196"/>
  </r>
  <r>
    <x v="372"/>
    <x v="0"/>
    <x v="2"/>
    <s v="CLFF_1000$$$JP01GHR301"/>
    <s v="G000000198"/>
    <s v="G000000198"/>
    <s v="LFF (MDG-F)"/>
    <s v="JP01GHR301"/>
    <m/>
    <b v="1"/>
    <x v="0"/>
    <x v="3"/>
    <d v="2025-09-17T00:00:00"/>
    <m/>
    <m/>
    <x v="1"/>
    <n v="142"/>
    <s v="Michelle Xu"/>
    <m/>
    <n v="4197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41"/>
    <s v="Roselle Delos Angeles"/>
    <m/>
    <n v="4198"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41"/>
    <s v="Roselle Delos Angeles"/>
    <m/>
    <n v="4199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41"/>
    <s v="Roselle Delos Angeles"/>
    <m/>
    <n v="4200"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41"/>
    <s v="Roselle Delos Angeles"/>
    <m/>
    <n v="4201"/>
  </r>
  <r>
    <x v="373"/>
    <x v="0"/>
    <x v="2"/>
    <s v="CLFF_1000$$$CN01O05001"/>
    <s v="P000001323"/>
    <s v="P000001323"/>
    <s v="LFF (MDG-F)"/>
    <s v="CN01O05001"/>
    <m/>
    <b v="1"/>
    <x v="3"/>
    <x v="3"/>
    <d v="2025-09-18T00:00:00"/>
    <m/>
    <m/>
    <x v="1"/>
    <n v="141"/>
    <s v="Roselle Delos Angeles"/>
    <m/>
    <n v="4202"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41"/>
    <s v="Roselle Delos Angeles"/>
    <m/>
    <n v="4203"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41"/>
    <s v="Roselle Delos Angeles"/>
    <m/>
    <n v="4204"/>
  </r>
  <r>
    <x v="373"/>
    <x v="0"/>
    <x v="2"/>
    <s v="D00124500000000"/>
    <s v="P000000676"/>
    <s v="P000000676"/>
    <s v="Non-LFF"/>
    <s v=""/>
    <m/>
    <b v="1"/>
    <x v="3"/>
    <x v="3"/>
    <d v="2025-09-18T00:00:00"/>
    <m/>
    <m/>
    <x v="1"/>
    <n v="141"/>
    <s v="Roselle Delos Angeles"/>
    <m/>
    <n v="4205"/>
  </r>
  <r>
    <x v="373"/>
    <x v="0"/>
    <x v="2"/>
    <s v="D00125100000000"/>
    <s v="P000000678"/>
    <s v="P000000678"/>
    <s v="Non-LFF"/>
    <s v=""/>
    <m/>
    <b v="1"/>
    <x v="3"/>
    <x v="3"/>
    <d v="2025-09-18T00:00:00"/>
    <m/>
    <m/>
    <x v="1"/>
    <n v="141"/>
    <s v="Roselle Delos Angeles"/>
    <m/>
    <n v="4206"/>
  </r>
  <r>
    <x v="373"/>
    <x v="0"/>
    <x v="2"/>
    <s v="D00125300000000"/>
    <s v="P000000679"/>
    <s v="P000000679"/>
    <s v="Non-LFF"/>
    <s v=""/>
    <m/>
    <b v="1"/>
    <x v="3"/>
    <x v="3"/>
    <d v="2025-09-18T00:00:00"/>
    <m/>
    <m/>
    <x v="1"/>
    <n v="141"/>
    <s v="Roselle Delos Angeles"/>
    <m/>
    <n v="4207"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41"/>
    <s v="Roselle Delos Angeles"/>
    <m/>
    <n v="4208"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41"/>
    <s v="Roselle Delos Angeles"/>
    <m/>
    <n v="4209"/>
  </r>
  <r>
    <x v="374"/>
    <x v="0"/>
    <x v="2"/>
    <s v="CLFF_1000$$$DE10Z01000"/>
    <s v="G000000242"/>
    <s v="G000000242"/>
    <s v="LFF (MDG-F)"/>
    <s v="DE10Z01000"/>
    <m/>
    <b v="1"/>
    <x v="3"/>
    <x v="3"/>
    <d v="2025-09-19T00:00:00"/>
    <m/>
    <m/>
    <x v="1"/>
    <n v="140"/>
    <s v="Roselle Delos Angeles"/>
    <m/>
    <n v="4210"/>
  </r>
  <r>
    <x v="374"/>
    <x v="0"/>
    <x v="2"/>
    <s v="CLFF_1000$$$CN90Z01000"/>
    <s v="G000000759"/>
    <s v="G000000759"/>
    <s v="LFF (MDG-F)"/>
    <s v="CN90Z01000"/>
    <m/>
    <b v="1"/>
    <x v="3"/>
    <x v="3"/>
    <d v="2025-09-19T00:00:00"/>
    <m/>
    <m/>
    <x v="1"/>
    <n v="140"/>
    <s v="Roselle Delos Angeles"/>
    <m/>
    <n v="4211"/>
  </r>
  <r>
    <x v="374"/>
    <x v="0"/>
    <x v="2"/>
    <s v="CLFF_1000$$$ES50Z01000"/>
    <s v="H000000887"/>
    <s v="H000000887"/>
    <s v="LFF (MDG-F)"/>
    <s v="ES50Z01000"/>
    <m/>
    <b v="1"/>
    <x v="3"/>
    <x v="3"/>
    <d v="2025-09-19T00:00:00"/>
    <m/>
    <m/>
    <x v="1"/>
    <n v="140"/>
    <s v="Roselle Delos Angeles"/>
    <m/>
    <n v="4212"/>
  </r>
  <r>
    <x v="374"/>
    <x v="0"/>
    <x v="2"/>
    <s v="CLFF_1000$$$CN03Z01000"/>
    <s v="O000000006"/>
    <s v="O000000006"/>
    <s v="LFF (MDG-F)"/>
    <s v="CN03Z01000"/>
    <m/>
    <b v="1"/>
    <x v="3"/>
    <x v="3"/>
    <d v="2025-09-19T00:00:00"/>
    <m/>
    <m/>
    <x v="1"/>
    <n v="140"/>
    <s v="Roselle Delos Angeles"/>
    <m/>
    <n v="4213"/>
  </r>
  <r>
    <x v="374"/>
    <x v="0"/>
    <x v="2"/>
    <s v="CLFF_1000$$$IN01Z01000"/>
    <s v="O000000006"/>
    <s v="O000000006"/>
    <s v="LFF (MDG-F)"/>
    <s v="IN01Z01000"/>
    <m/>
    <b v="1"/>
    <x v="3"/>
    <x v="3"/>
    <d v="2025-09-19T00:00:00"/>
    <m/>
    <m/>
    <x v="1"/>
    <n v="140"/>
    <s v="Roselle Delos Angeles"/>
    <m/>
    <n v="4214"/>
  </r>
  <r>
    <x v="374"/>
    <x v="0"/>
    <x v="2"/>
    <s v="CLFF_1000$$$SG09Z01000"/>
    <s v="O000000006"/>
    <s v="O000000006"/>
    <s v="LFF (MDG-F)"/>
    <s v="SG09Z01000"/>
    <m/>
    <b v="1"/>
    <x v="3"/>
    <x v="3"/>
    <d v="2025-09-19T00:00:00"/>
    <m/>
    <m/>
    <x v="1"/>
    <n v="140"/>
    <s v="Roselle Delos Angeles"/>
    <m/>
    <n v="4215"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40"/>
    <s v="Roselle Delos Angeles"/>
    <m/>
    <n v="4216"/>
  </r>
  <r>
    <x v="374"/>
    <x v="0"/>
    <x v="2"/>
    <s v="CLFF_1000$$$CN01Z01000"/>
    <s v="P000001045"/>
    <s v="P000001045"/>
    <s v="LFF (MDG-F)"/>
    <s v="CN01Z01000"/>
    <m/>
    <b v="1"/>
    <x v="3"/>
    <x v="3"/>
    <d v="2025-09-19T00:00:00"/>
    <m/>
    <m/>
    <x v="1"/>
    <n v="140"/>
    <s v="Roselle Delos Angeles"/>
    <m/>
    <n v="4217"/>
  </r>
  <r>
    <x v="374"/>
    <x v="0"/>
    <x v="2"/>
    <s v="CLFF_1000$$$DE04Z01000"/>
    <s v="P000001045"/>
    <s v="P000001045"/>
    <s v="LFF (MDG-F)"/>
    <s v="DE04Z01000"/>
    <m/>
    <b v="1"/>
    <x v="3"/>
    <x v="3"/>
    <d v="2025-09-19T00:00:00"/>
    <m/>
    <m/>
    <x v="1"/>
    <n v="140"/>
    <s v="Roselle Delos Angeles"/>
    <m/>
    <n v="4218"/>
  </r>
  <r>
    <x v="374"/>
    <x v="0"/>
    <x v="2"/>
    <s v="CLFF_KR00$$$KR03Z01000"/>
    <s v="P000001045"/>
    <s v="P000001045"/>
    <s v="LFF (MDG-F)"/>
    <s v="KR03Z01000"/>
    <m/>
    <b v="1"/>
    <x v="3"/>
    <x v="3"/>
    <d v="2025-09-19T00:00:00"/>
    <m/>
    <m/>
    <x v="1"/>
    <n v="140"/>
    <s v="Roselle Delos Angeles"/>
    <m/>
    <n v="4219"/>
  </r>
  <r>
    <x v="374"/>
    <x v="0"/>
    <x v="2"/>
    <s v="CLFF_1000$$$US01Z01000"/>
    <s v="P000001045"/>
    <s v="P000001045"/>
    <s v="LFF (MDG-F)"/>
    <s v="US01Z01000"/>
    <m/>
    <b v="1"/>
    <x v="3"/>
    <x v="3"/>
    <d v="2025-09-19T00:00:00"/>
    <m/>
    <m/>
    <x v="1"/>
    <n v="140"/>
    <s v="Roselle Delos Angeles"/>
    <m/>
    <n v="4220"/>
  </r>
  <r>
    <x v="374"/>
    <x v="0"/>
    <x v="2"/>
    <s v="CLFF_1000$$$TW02Z01000"/>
    <s v="P000000427"/>
    <s v="P000000534"/>
    <s v="LFF (MDG-F)"/>
    <s v="TW02Z01000"/>
    <m/>
    <b v="0"/>
    <x v="3"/>
    <x v="3"/>
    <d v="2025-09-19T00:00:00"/>
    <m/>
    <m/>
    <x v="1"/>
    <n v="140"/>
    <s v="Roselle Delos Angeles"/>
    <m/>
    <n v="4221"/>
  </r>
  <r>
    <x v="375"/>
    <x v="0"/>
    <x v="2"/>
    <s v="CORAERP_MMOR1975.3541"/>
    <s v="L000006987"/>
    <s v="L000006987"/>
    <s v="Non-LFF"/>
    <s v=""/>
    <m/>
    <b v="1"/>
    <x v="2"/>
    <x v="3"/>
    <d v="2025-09-24T00:00:00"/>
    <m/>
    <m/>
    <x v="1"/>
    <n v="137"/>
    <s v="Ruby Grace Garcia"/>
    <m/>
    <n v="4222"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37"/>
    <s v="Ruby Grace Garcia"/>
    <m/>
    <n v="4223"/>
  </r>
  <r>
    <x v="377"/>
    <x v="0"/>
    <x v="2"/>
    <s v="CEMERAL_70007001011GPA"/>
    <s v="H000004404"/>
    <s v="H000004404"/>
    <s v="Non-LFF"/>
    <s v=""/>
    <m/>
    <b v="1"/>
    <x v="1"/>
    <x v="3"/>
    <d v="2025-09-24T00:00:00"/>
    <m/>
    <m/>
    <x v="1"/>
    <n v="137"/>
    <s v="Henry Ifurung Jr."/>
    <m/>
    <n v="4224"/>
  </r>
  <r>
    <x v="377"/>
    <x v="0"/>
    <x v="2"/>
    <s v="CLFF_1000$$$BE50C00901"/>
    <s v="H000004404"/>
    <s v="H000004404"/>
    <s v="LFF (MDG-F)"/>
    <s v="BE50C00901"/>
    <m/>
    <b v="1"/>
    <x v="1"/>
    <x v="3"/>
    <d v="2025-09-24T00:00:00"/>
    <m/>
    <m/>
    <x v="1"/>
    <n v="137"/>
    <s v="Henry Ifurung Jr."/>
    <m/>
    <n v="4225"/>
  </r>
  <r>
    <x v="377"/>
    <x v="0"/>
    <x v="2"/>
    <s v="CLFF_1000$$$BE50C00912"/>
    <s v="H000004406"/>
    <s v="H000004406"/>
    <s v="LFF (MDG-F)"/>
    <s v="BE50C00912"/>
    <m/>
    <b v="1"/>
    <x v="1"/>
    <x v="3"/>
    <d v="2025-09-24T00:00:00"/>
    <m/>
    <m/>
    <x v="1"/>
    <n v="137"/>
    <s v="Henry Ifurung Jr."/>
    <m/>
    <n v="4226"/>
  </r>
  <r>
    <x v="377"/>
    <x v="0"/>
    <x v="2"/>
    <s v="CLFF_1000$$$BE50C00921"/>
    <s v="H000004404"/>
    <s v="H000004404"/>
    <s v="LFF (MDG-F)"/>
    <s v="BE50C00921"/>
    <m/>
    <b v="1"/>
    <x v="1"/>
    <x v="3"/>
    <d v="2025-09-24T00:00:00"/>
    <m/>
    <m/>
    <x v="1"/>
    <n v="137"/>
    <s v="Henry Ifurung Jr."/>
    <m/>
    <n v="4227"/>
  </r>
  <r>
    <x v="377"/>
    <x v="0"/>
    <x v="2"/>
    <s v="CLFF_1000$$$CN50GCA002"/>
    <s v="H000004404"/>
    <s v="H000004404"/>
    <s v="LFF (MDG-F)"/>
    <s v="CN50GCA002"/>
    <m/>
    <b v="1"/>
    <x v="1"/>
    <x v="3"/>
    <d v="2025-09-24T00:00:00"/>
    <m/>
    <m/>
    <x v="1"/>
    <n v="137"/>
    <s v="Henry Ifurung Jr."/>
    <m/>
    <n v="4228"/>
  </r>
  <r>
    <x v="377"/>
    <x v="0"/>
    <x v="2"/>
    <s v="CLFF_1000$$$CN50GCA004"/>
    <s v="H000004406"/>
    <s v="H000004406"/>
    <s v="LFF (MDG-F)"/>
    <s v="CN50GCA004"/>
    <m/>
    <b v="1"/>
    <x v="1"/>
    <x v="3"/>
    <d v="2025-09-24T00:00:00"/>
    <m/>
    <m/>
    <x v="1"/>
    <n v="137"/>
    <s v="Henry Ifurung Jr."/>
    <m/>
    <n v="4229"/>
  </r>
  <r>
    <x v="377"/>
    <x v="0"/>
    <x v="2"/>
    <s v="CLFF_1000$$$CN50GCA005"/>
    <s v="H000004406"/>
    <s v="H000004406"/>
    <s v="LFF (MDG-F)"/>
    <s v="CN50GCA005"/>
    <m/>
    <b v="1"/>
    <x v="1"/>
    <x v="3"/>
    <d v="2025-09-24T00:00:00"/>
    <m/>
    <m/>
    <x v="1"/>
    <n v="137"/>
    <s v="Henry Ifurung Jr."/>
    <m/>
    <n v="4230"/>
  </r>
  <r>
    <x v="377"/>
    <x v="0"/>
    <x v="2"/>
    <s v="CLFF_1000$$$CN50GCA012"/>
    <s v="H000004406"/>
    <s v="H000004406"/>
    <s v="LFF (MDG-F)"/>
    <s v="CN50GCA012"/>
    <m/>
    <b v="1"/>
    <x v="1"/>
    <x v="3"/>
    <d v="2025-09-24T00:00:00"/>
    <m/>
    <m/>
    <x v="1"/>
    <n v="137"/>
    <s v="Henry Ifurung Jr."/>
    <m/>
    <n v="4231"/>
  </r>
  <r>
    <x v="377"/>
    <x v="0"/>
    <x v="2"/>
    <s v="CLFF_1000$$$CN90GCA002"/>
    <s v="H000004404"/>
    <s v="H000004404"/>
    <s v="LFF (MDG-F)"/>
    <s v="CN90GCA002"/>
    <m/>
    <b v="1"/>
    <x v="1"/>
    <x v="3"/>
    <d v="2025-09-24T00:00:00"/>
    <m/>
    <m/>
    <x v="1"/>
    <n v="137"/>
    <s v="Henry Ifurung Jr."/>
    <m/>
    <n v="4232"/>
  </r>
  <r>
    <x v="377"/>
    <x v="0"/>
    <x v="2"/>
    <s v="CLFF_1000$$$CN90GCA004"/>
    <s v="H000004406"/>
    <s v="H000004406"/>
    <s v="LFF (MDG-F)"/>
    <s v="CN90GCA004"/>
    <m/>
    <b v="1"/>
    <x v="1"/>
    <x v="3"/>
    <d v="2025-09-24T00:00:00"/>
    <m/>
    <m/>
    <x v="1"/>
    <n v="137"/>
    <s v="Henry Ifurung Jr."/>
    <m/>
    <n v="4233"/>
  </r>
  <r>
    <x v="377"/>
    <x v="0"/>
    <x v="2"/>
    <s v="CLFF_1000$$$CN90GCA005"/>
    <s v="H000004406"/>
    <s v="H000004406"/>
    <s v="LFF (MDG-F)"/>
    <s v="CN90GCA005"/>
    <m/>
    <b v="1"/>
    <x v="1"/>
    <x v="3"/>
    <d v="2025-09-24T00:00:00"/>
    <m/>
    <m/>
    <x v="1"/>
    <n v="137"/>
    <s v="Henry Ifurung Jr."/>
    <m/>
    <n v="4234"/>
  </r>
  <r>
    <x v="377"/>
    <x v="0"/>
    <x v="2"/>
    <s v="CLFF_1000$$$CN90GCA012"/>
    <s v="H000004406"/>
    <s v="H000004406"/>
    <s v="LFF (MDG-F)"/>
    <s v="CN90GCA012"/>
    <m/>
    <b v="1"/>
    <x v="1"/>
    <x v="3"/>
    <d v="2025-09-24T00:00:00"/>
    <m/>
    <m/>
    <x v="1"/>
    <n v="137"/>
    <s v="Henry Ifurung Jr."/>
    <m/>
    <n v="4235"/>
  </r>
  <r>
    <x v="377"/>
    <x v="0"/>
    <x v="2"/>
    <s v="CLFF_1000$$$CN90GCA022"/>
    <s v="H000004406"/>
    <s v="H000004406"/>
    <s v="LFF (MDG-F)"/>
    <s v="CN90GCA022"/>
    <m/>
    <b v="1"/>
    <x v="1"/>
    <x v="3"/>
    <d v="2025-09-24T00:00:00"/>
    <m/>
    <m/>
    <x v="1"/>
    <n v="137"/>
    <s v="Henry Ifurung Jr."/>
    <m/>
    <n v="4236"/>
  </r>
  <r>
    <x v="377"/>
    <x v="0"/>
    <x v="2"/>
    <s v="CLFF_1000$$$CN90GCA032"/>
    <s v="H000004406"/>
    <s v="H000004406"/>
    <s v="LFF (MDG-F)"/>
    <s v="CN90GCA032"/>
    <m/>
    <b v="1"/>
    <x v="1"/>
    <x v="3"/>
    <d v="2025-09-24T00:00:00"/>
    <m/>
    <m/>
    <x v="1"/>
    <n v="137"/>
    <s v="Henry Ifurung Jr."/>
    <m/>
    <n v="4237"/>
  </r>
  <r>
    <x v="377"/>
    <x v="0"/>
    <x v="2"/>
    <s v="CLFF_1000$$$DE10694000"/>
    <s v="H000004404"/>
    <s v="H000004404"/>
    <s v="LFF (MDG-F)"/>
    <s v="DE10694000"/>
    <m/>
    <b v="1"/>
    <x v="1"/>
    <x v="3"/>
    <d v="2025-09-24T00:00:00"/>
    <m/>
    <m/>
    <x v="1"/>
    <n v="137"/>
    <s v="Henry Ifurung Jr."/>
    <m/>
    <n v="4238"/>
  </r>
  <r>
    <x v="377"/>
    <x v="0"/>
    <x v="2"/>
    <s v="CLFF_1000$$$DE50C00011"/>
    <s v="H000004404"/>
    <s v="H000004404"/>
    <s v="LFF (MDG-F)"/>
    <s v="DE50C00011"/>
    <m/>
    <b v="1"/>
    <x v="1"/>
    <x v="3"/>
    <d v="2025-09-24T00:00:00"/>
    <m/>
    <m/>
    <x v="1"/>
    <n v="137"/>
    <s v="Henry Ifurung Jr."/>
    <m/>
    <n v="4239"/>
  </r>
  <r>
    <x v="377"/>
    <x v="0"/>
    <x v="2"/>
    <s v="CLFF_1000$$$DE50C06595"/>
    <s v="H000004404"/>
    <s v="H000004404"/>
    <s v="LFF (MDG-F)"/>
    <s v="DE50C06595"/>
    <m/>
    <b v="1"/>
    <x v="1"/>
    <x v="3"/>
    <d v="2025-09-24T00:00:00"/>
    <m/>
    <m/>
    <x v="1"/>
    <n v="137"/>
    <s v="Henry Ifurung Jr."/>
    <m/>
    <n v="4240"/>
  </r>
  <r>
    <x v="377"/>
    <x v="0"/>
    <x v="2"/>
    <s v="CLFF_1000$$$DE50C06886"/>
    <s v="H000004404"/>
    <s v="H000004404"/>
    <s v="LFF (MDG-F)"/>
    <s v="DE50C06886"/>
    <m/>
    <b v="1"/>
    <x v="1"/>
    <x v="3"/>
    <d v="2025-09-24T00:00:00"/>
    <m/>
    <m/>
    <x v="1"/>
    <n v="137"/>
    <s v="Henry Ifurung Jr."/>
    <m/>
    <n v="4241"/>
  </r>
  <r>
    <x v="377"/>
    <x v="0"/>
    <x v="2"/>
    <s v="CLFF_1000$$$ES50L40182"/>
    <s v="H000004404"/>
    <s v="H000004404"/>
    <s v="LFF (MDG-F)"/>
    <s v="ES50L40182"/>
    <m/>
    <b v="1"/>
    <x v="1"/>
    <x v="3"/>
    <d v="2025-09-24T00:00:00"/>
    <m/>
    <m/>
    <x v="1"/>
    <n v="137"/>
    <s v="Henry Ifurung Jr."/>
    <m/>
    <n v="4242"/>
  </r>
  <r>
    <x v="377"/>
    <x v="0"/>
    <x v="2"/>
    <s v="CLFF_1000$$$VN50C00024"/>
    <s v="H000004406"/>
    <s v="H000004406"/>
    <s v="LFF (MDG-F)"/>
    <s v="VN50C00024"/>
    <m/>
    <b v="1"/>
    <x v="1"/>
    <x v="3"/>
    <d v="2025-09-24T00:00:00"/>
    <m/>
    <m/>
    <x v="1"/>
    <n v="137"/>
    <s v="Henry Ifurung Jr."/>
    <m/>
    <n v="4243"/>
  </r>
  <r>
    <x v="377"/>
    <x v="0"/>
    <x v="2"/>
    <s v="CPHOENX_01010000536110"/>
    <s v="H000004406"/>
    <s v="H000004406"/>
    <s v="Non-LFF"/>
    <s v=""/>
    <m/>
    <b v="1"/>
    <x v="1"/>
    <x v="3"/>
    <d v="2025-09-24T00:00:00"/>
    <m/>
    <m/>
    <x v="1"/>
    <n v="137"/>
    <s v="Henry Ifurung Jr."/>
    <m/>
    <n v="4244"/>
  </r>
  <r>
    <x v="377"/>
    <x v="0"/>
    <x v="2"/>
    <s v="CPHOENX_01010000659500"/>
    <s v="H000004406"/>
    <s v="H000004406"/>
    <s v="Non-LFF"/>
    <s v=""/>
    <m/>
    <b v="1"/>
    <x v="1"/>
    <x v="3"/>
    <d v="2025-09-24T00:00:00"/>
    <m/>
    <m/>
    <x v="1"/>
    <n v="137"/>
    <s v="Henry Ifurung Jr."/>
    <m/>
    <n v="4245"/>
  </r>
  <r>
    <x v="377"/>
    <x v="0"/>
    <x v="2"/>
    <s v="CPHOENX_01010000694000"/>
    <s v="H000004406"/>
    <s v="H000004406"/>
    <s v="Non-LFF"/>
    <s v=""/>
    <m/>
    <b v="1"/>
    <x v="1"/>
    <x v="3"/>
    <d v="2025-09-24T00:00:00"/>
    <m/>
    <m/>
    <x v="1"/>
    <n v="137"/>
    <s v="Henry Ifurung Jr."/>
    <m/>
    <n v="4246"/>
  </r>
  <r>
    <x v="377"/>
    <x v="0"/>
    <x v="2"/>
    <s v="CTEMPEU_1000FR40399015"/>
    <s v="H000004404"/>
    <s v="H000004404"/>
    <s v="Non-LFF"/>
    <s v=""/>
    <m/>
    <b v="1"/>
    <x v="1"/>
    <x v="3"/>
    <d v="2025-09-24T00:00:00"/>
    <m/>
    <m/>
    <x v="1"/>
    <n v="137"/>
    <s v="Henry Ifurung Jr."/>
    <m/>
    <n v="4247"/>
  </r>
  <r>
    <x v="377"/>
    <x v="0"/>
    <x v="2"/>
    <s v="CTEMPEU_1000GB10005888"/>
    <s v="H000004404"/>
    <s v="H000004404"/>
    <s v="Non-LFF"/>
    <s v=""/>
    <m/>
    <b v="1"/>
    <x v="1"/>
    <x v="3"/>
    <d v="2025-09-24T00:00:00"/>
    <m/>
    <m/>
    <x v="1"/>
    <n v="137"/>
    <s v="Henry Ifurung Jr."/>
    <m/>
    <n v="4248"/>
  </r>
  <r>
    <x v="377"/>
    <x v="0"/>
    <x v="2"/>
    <s v="CTEMPNA_1000US20GAPEXT"/>
    <s v="H000004404"/>
    <s v="H000004404"/>
    <s v="Non-LFF"/>
    <s v=""/>
    <m/>
    <b v="1"/>
    <x v="1"/>
    <x v="3"/>
    <d v="2025-09-24T00:00:00"/>
    <m/>
    <m/>
    <x v="1"/>
    <n v="137"/>
    <s v="Henry Ifurung Jr."/>
    <m/>
    <n v="4249"/>
  </r>
  <r>
    <x v="377"/>
    <x v="0"/>
    <x v="2"/>
    <s v="CTEMPNA_1000US20GPA001"/>
    <s v="H000004405"/>
    <s v="H000004405"/>
    <s v="Non-LFF"/>
    <s v=""/>
    <m/>
    <b v="1"/>
    <x v="1"/>
    <x v="3"/>
    <d v="2025-09-24T00:00:00"/>
    <m/>
    <m/>
    <x v="1"/>
    <n v="137"/>
    <s v="Henry Ifurung Jr."/>
    <m/>
    <n v="4250"/>
  </r>
  <r>
    <x v="377"/>
    <x v="0"/>
    <x v="2"/>
    <s v="CTEMPNA_1000US20GPA002"/>
    <s v="H000004405"/>
    <s v="H000004405"/>
    <s v="Non-LFF"/>
    <s v=""/>
    <m/>
    <b v="1"/>
    <x v="1"/>
    <x v="3"/>
    <d v="2025-09-24T00:00:00"/>
    <m/>
    <m/>
    <x v="1"/>
    <n v="137"/>
    <s v="Henry Ifurung Jr."/>
    <m/>
    <n v="4251"/>
  </r>
  <r>
    <x v="377"/>
    <x v="0"/>
    <x v="2"/>
    <s v="CTEMPNA_1000US20GPA003"/>
    <s v="H000004405"/>
    <s v="H000004405"/>
    <s v="Non-LFF"/>
    <s v=""/>
    <m/>
    <b v="1"/>
    <x v="1"/>
    <x v="3"/>
    <d v="2025-09-24T00:00:00"/>
    <m/>
    <m/>
    <x v="1"/>
    <n v="137"/>
    <s v="Henry Ifurung Jr."/>
    <m/>
    <n v="4252"/>
  </r>
  <r>
    <x v="377"/>
    <x v="0"/>
    <x v="2"/>
    <s v="CTEMPNA_1000US20GPA005"/>
    <s v="H000004405"/>
    <s v="H000004405"/>
    <s v="Non-LFF"/>
    <s v=""/>
    <m/>
    <b v="1"/>
    <x v="1"/>
    <x v="3"/>
    <d v="2025-09-24T00:00:00"/>
    <m/>
    <m/>
    <x v="1"/>
    <n v="137"/>
    <s v="Henry Ifurung Jr."/>
    <m/>
    <n v="4253"/>
  </r>
  <r>
    <x v="377"/>
    <x v="0"/>
    <x v="2"/>
    <s v="CTEMPNA_1000US20GPAFED"/>
    <s v="H000004406"/>
    <s v="H000004406"/>
    <s v="Non-LFF"/>
    <s v=""/>
    <m/>
    <b v="1"/>
    <x v="1"/>
    <x v="3"/>
    <d v="2025-09-24T00:00:00"/>
    <m/>
    <m/>
    <x v="1"/>
    <n v="137"/>
    <s v="Henry Ifurung Jr."/>
    <m/>
    <n v="4254"/>
  </r>
  <r>
    <x v="377"/>
    <x v="0"/>
    <x v="4"/>
    <s v="FH000000164_OO"/>
    <s v="H000004406"/>
    <s v="H000000164"/>
    <s v="Non-LFF"/>
    <s v=""/>
    <m/>
    <b v="0"/>
    <x v="1"/>
    <x v="3"/>
    <d v="2025-09-24T00:00:00"/>
    <m/>
    <m/>
    <x v="1"/>
    <n v="137"/>
    <s v="Henry Ifurung Jr."/>
    <m/>
    <n v="4255"/>
  </r>
  <r>
    <x v="377"/>
    <x v="0"/>
    <x v="2"/>
    <s v="FX31090400000"/>
    <s v="H000004406"/>
    <s v="H000004406"/>
    <s v="Non-LFF"/>
    <s v=""/>
    <m/>
    <b v="1"/>
    <x v="1"/>
    <x v="3"/>
    <d v="2025-09-24T00:00:00"/>
    <m/>
    <m/>
    <x v="1"/>
    <n v="137"/>
    <s v="Henry Ifurung Jr."/>
    <m/>
    <n v="4256"/>
  </r>
  <r>
    <x v="377"/>
    <x v="0"/>
    <x v="4"/>
    <s v="H000000164_OO"/>
    <s v="H000004406"/>
    <s v="H000000164"/>
    <s v="Non-LFF"/>
    <s v=""/>
    <m/>
    <b v="0"/>
    <x v="1"/>
    <x v="3"/>
    <d v="2025-09-24T00:00:00"/>
    <m/>
    <m/>
    <x v="1"/>
    <n v="137"/>
    <s v="Henry Ifurung Jr."/>
    <m/>
    <n v="4257"/>
  </r>
  <r>
    <x v="377"/>
    <x v="0"/>
    <x v="4"/>
    <s v="OH000000164_I"/>
    <s v="H000004406"/>
    <s v="H000000164"/>
    <s v="Non-LFF"/>
    <s v=""/>
    <m/>
    <b v="0"/>
    <x v="1"/>
    <x v="3"/>
    <d v="2025-09-24T00:00:00"/>
    <m/>
    <m/>
    <x v="1"/>
    <n v="137"/>
    <s v="Henry Ifurung Jr."/>
    <m/>
    <n v="4258"/>
  </r>
  <r>
    <x v="377"/>
    <x v="0"/>
    <x v="2"/>
    <s v="PLEAN_X310184DE5002540"/>
    <s v="H000004405"/>
    <s v="H000004405"/>
    <s v="Non-LFF"/>
    <s v=""/>
    <m/>
    <b v="1"/>
    <x v="1"/>
    <x v="3"/>
    <d v="2025-09-24T00:00:00"/>
    <m/>
    <m/>
    <x v="1"/>
    <n v="137"/>
    <s v="Henry Ifurung Jr."/>
    <m/>
    <n v="4259"/>
  </r>
  <r>
    <x v="377"/>
    <x v="0"/>
    <x v="2"/>
    <s v="PLEAN_X310201CH6802037"/>
    <s v="H000004406"/>
    <s v="H000004406"/>
    <s v="Non-LFF"/>
    <s v=""/>
    <m/>
    <b v="1"/>
    <x v="1"/>
    <x v="3"/>
    <d v="2025-09-24T00:00:00"/>
    <m/>
    <m/>
    <x v="1"/>
    <n v="137"/>
    <s v="Henry Ifurung Jr."/>
    <m/>
    <n v="4260"/>
  </r>
  <r>
    <x v="377"/>
    <x v="0"/>
    <x v="2"/>
    <s v="PLEAN_X310201CH6802051"/>
    <s v="H000004406"/>
    <s v="H000004406"/>
    <s v="Non-LFF"/>
    <s v=""/>
    <m/>
    <b v="1"/>
    <x v="1"/>
    <x v="3"/>
    <d v="2025-09-24T00:00:00"/>
    <m/>
    <m/>
    <x v="1"/>
    <n v="137"/>
    <s v="Henry Ifurung Jr."/>
    <m/>
    <n v="4261"/>
  </r>
  <r>
    <x v="377"/>
    <x v="0"/>
    <x v="2"/>
    <s v="PLEAN_X310204DE5002535"/>
    <s v="H000004406"/>
    <s v="H000004406"/>
    <s v="Non-LFF"/>
    <s v=""/>
    <m/>
    <b v="1"/>
    <x v="1"/>
    <x v="3"/>
    <d v="2025-09-24T00:00:00"/>
    <m/>
    <m/>
    <x v="1"/>
    <n v="137"/>
    <s v="Henry Ifurung Jr."/>
    <m/>
    <n v="4262"/>
  </r>
  <r>
    <x v="377"/>
    <x v="0"/>
    <x v="2"/>
    <s v="PLEAN_X310204DE5002541"/>
    <s v="H000004405"/>
    <s v="H000004405"/>
    <s v="Non-LFF"/>
    <s v=""/>
    <m/>
    <b v="1"/>
    <x v="1"/>
    <x v="3"/>
    <d v="2025-09-24T00:00:00"/>
    <m/>
    <m/>
    <x v="1"/>
    <n v="137"/>
    <s v="Henry Ifurung Jr."/>
    <m/>
    <n v="4263"/>
  </r>
  <r>
    <x v="377"/>
    <x v="0"/>
    <x v="2"/>
    <s v="PLEAN_X310511CH6802033"/>
    <s v="H000004406"/>
    <s v="H000004406"/>
    <s v="Non-LFF"/>
    <s v=""/>
    <m/>
    <b v="1"/>
    <x v="1"/>
    <x v="3"/>
    <d v="2025-09-24T00:00:00"/>
    <m/>
    <m/>
    <x v="1"/>
    <n v="137"/>
    <s v="Henry Ifurung Jr."/>
    <m/>
    <n v="4264"/>
  </r>
  <r>
    <x v="377"/>
    <x v="0"/>
    <x v="2"/>
    <s v="PLEAN_X310511CH6802062"/>
    <s v="H000004406"/>
    <s v="H000004406"/>
    <s v="Non-LFF"/>
    <s v=""/>
    <m/>
    <b v="1"/>
    <x v="1"/>
    <x v="3"/>
    <d v="2025-09-24T00:00:00"/>
    <m/>
    <m/>
    <x v="1"/>
    <n v="137"/>
    <s v="Henry Ifurung Jr."/>
    <m/>
    <n v="4265"/>
  </r>
  <r>
    <x v="377"/>
    <x v="0"/>
    <x v="2"/>
    <s v="PLEAN_X310904DE5002535"/>
    <s v="H000004405"/>
    <s v="H000004405"/>
    <s v="Non-LFF"/>
    <s v=""/>
    <m/>
    <b v="1"/>
    <x v="1"/>
    <x v="3"/>
    <d v="2025-09-24T00:00:00"/>
    <m/>
    <m/>
    <x v="1"/>
    <n v="137"/>
    <s v="Henry Ifurung Jr."/>
    <m/>
    <n v="4266"/>
  </r>
  <r>
    <x v="377"/>
    <x v="0"/>
    <x v="2"/>
    <s v="PLEAN_X310904DE5002536"/>
    <s v="H000004405"/>
    <s v="H000004405"/>
    <s v="Non-LFF"/>
    <s v=""/>
    <m/>
    <b v="1"/>
    <x v="1"/>
    <x v="3"/>
    <d v="2025-09-24T00:00:00"/>
    <m/>
    <m/>
    <x v="1"/>
    <n v="137"/>
    <s v="Henry Ifurung Jr."/>
    <m/>
    <n v="4267"/>
  </r>
  <r>
    <x v="377"/>
    <x v="0"/>
    <x v="2"/>
    <s v="PLEAN_X310904DE5002537"/>
    <s v="H000004405"/>
    <s v="H000004405"/>
    <s v="Non-LFF"/>
    <s v=""/>
    <m/>
    <b v="1"/>
    <x v="1"/>
    <x v="3"/>
    <d v="2025-09-24T00:00:00"/>
    <m/>
    <m/>
    <x v="1"/>
    <n v="137"/>
    <s v="Henry Ifurung Jr."/>
    <m/>
    <n v="4268"/>
  </r>
  <r>
    <x v="377"/>
    <x v="0"/>
    <x v="2"/>
    <s v="PLEAN_X310909DE5002024"/>
    <s v="H000004405"/>
    <s v="H000004405"/>
    <s v="Non-LFF"/>
    <s v=""/>
    <m/>
    <b v="1"/>
    <x v="1"/>
    <x v="3"/>
    <d v="2025-09-24T00:00:00"/>
    <m/>
    <m/>
    <x v="1"/>
    <n v="137"/>
    <s v="Henry Ifurung Jr."/>
    <m/>
    <n v="4269"/>
  </r>
  <r>
    <x v="377"/>
    <x v="0"/>
    <x v="2"/>
    <s v="CTEMPNA_1000US20GPA004"/>
    <s v="H000004405"/>
    <s v="H000004405"/>
    <s v="Non-LFF"/>
    <s v=""/>
    <m/>
    <b v="1"/>
    <x v="1"/>
    <x v="3"/>
    <d v="2025-09-24T00:00:00"/>
    <m/>
    <m/>
    <x v="1"/>
    <n v="137"/>
    <s v="Henry Ifurung Jr."/>
    <m/>
    <n v="4270"/>
  </r>
  <r>
    <x v="377"/>
    <x v="0"/>
    <x v="2"/>
    <s v="X31090400000"/>
    <s v="H000004406"/>
    <s v="H000004406"/>
    <s v="Non-LFF"/>
    <s v=""/>
    <m/>
    <b v="1"/>
    <x v="1"/>
    <x v="3"/>
    <d v="2025-09-24T00:00:00"/>
    <m/>
    <m/>
    <x v="1"/>
    <n v="137"/>
    <s v="Henry Ifurung Jr."/>
    <m/>
    <n v="4271"/>
  </r>
  <r>
    <x v="378"/>
    <x v="0"/>
    <x v="2"/>
    <s v="CNOW_7210$$$0000040506"/>
    <s v="L000005228"/>
    <s v="L000005228"/>
    <s v="Non-LFF"/>
    <s v=""/>
    <m/>
    <b v="1"/>
    <x v="2"/>
    <x v="3"/>
    <d v="2025-09-25T00:00:00"/>
    <m/>
    <m/>
    <x v="1"/>
    <n v="136"/>
    <s v="Ruby Grace Garcia"/>
    <m/>
    <n v="4272"/>
  </r>
  <r>
    <x v="378"/>
    <x v="0"/>
    <x v="2"/>
    <s v="CNOW_7210$$$0000056226"/>
    <s v="L000005227"/>
    <s v="L000005227"/>
    <s v="Non-LFF"/>
    <s v=""/>
    <m/>
    <b v="1"/>
    <x v="2"/>
    <x v="3"/>
    <d v="2025-09-25T00:00:00"/>
    <m/>
    <m/>
    <x v="1"/>
    <n v="136"/>
    <s v="Ruby Grace Garcia"/>
    <m/>
    <n v="4273"/>
  </r>
  <r>
    <x v="379"/>
    <x v="0"/>
    <x v="2"/>
    <s v="PQUATRO_D001298DE0401000000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74"/>
  </r>
  <r>
    <x v="379"/>
    <x v="0"/>
    <x v="2"/>
    <s v="PQUATRO_D001307DE0413000000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75"/>
  </r>
  <r>
    <x v="379"/>
    <x v="0"/>
    <x v="2"/>
    <s v="PVRSM_DP000021USA1000000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76"/>
  </r>
  <r>
    <x v="379"/>
    <x v="0"/>
    <x v="2"/>
    <s v="PFLTFLE_EMDPTFOM17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77"/>
  </r>
  <r>
    <x v="379"/>
    <x v="0"/>
    <x v="2"/>
    <s v="PFLTFLE_EMDPTFOS08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78"/>
  </r>
  <r>
    <x v="379"/>
    <x v="0"/>
    <x v="2"/>
    <s v="PFLTFLE_EMDPTWPK01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79"/>
  </r>
  <r>
    <x v="379"/>
    <x v="0"/>
    <x v="2"/>
    <s v="CNOW_7210$$$0000040181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80"/>
  </r>
  <r>
    <x v="379"/>
    <x v="0"/>
    <x v="2"/>
    <s v="PQUATRO_D001294DE0404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1"/>
  </r>
  <r>
    <x v="379"/>
    <x v="0"/>
    <x v="2"/>
    <s v="PQUATRO_D001296DE0413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2"/>
  </r>
  <r>
    <x v="379"/>
    <x v="0"/>
    <x v="2"/>
    <s v="PQUATRO_D001299JP0201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3"/>
  </r>
  <r>
    <x v="379"/>
    <x v="0"/>
    <x v="2"/>
    <s v="PQUATRO_D001299JP0296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4"/>
  </r>
  <r>
    <x v="379"/>
    <x v="0"/>
    <x v="2"/>
    <s v="PQUATRO_D001304JP0201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5"/>
  </r>
  <r>
    <x v="379"/>
    <x v="0"/>
    <x v="2"/>
    <s v="PQUATRO_D001305US0101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6"/>
  </r>
  <r>
    <x v="379"/>
    <x v="0"/>
    <x v="2"/>
    <s v="PQUATRO_D001294DE0403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7"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33"/>
    <s v="Jojeff Tagnong"/>
    <m/>
    <n v="4288"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32"/>
    <s v="Roselle Delos Angeles"/>
    <m/>
    <n v="4289"/>
  </r>
  <r>
    <x v="381"/>
    <x v="0"/>
    <x v="2"/>
    <s v="CLFF_VMCA$$$KR07O05003"/>
    <s v="P000001322"/>
    <s v="P000001322"/>
    <s v="LFF (MDG-F)"/>
    <s v="KR07O05003"/>
    <m/>
    <b v="1"/>
    <x v="3"/>
    <x v="0"/>
    <d v="2025-10-01T00:00:00"/>
    <m/>
    <m/>
    <x v="1"/>
    <n v="132"/>
    <s v="Roselle Delos Angeles"/>
    <m/>
    <n v="4290"/>
  </r>
  <r>
    <x v="381"/>
    <x v="0"/>
    <x v="2"/>
    <s v="CLFF_VMCA$$$CN10O05003"/>
    <s v="P000001322"/>
    <s v="P000001322"/>
    <s v="LFF (MDG-F)"/>
    <s v="CN10O05003"/>
    <m/>
    <b v="1"/>
    <x v="3"/>
    <x v="0"/>
    <d v="2025-10-01T00:00:00"/>
    <m/>
    <m/>
    <x v="1"/>
    <n v="132"/>
    <s v="Roselle Delos Angeles"/>
    <m/>
    <n v="4291"/>
  </r>
  <r>
    <x v="381"/>
    <x v="0"/>
    <x v="2"/>
    <s v="CNOW_7210$$$0000051733"/>
    <s v="P000000760"/>
    <s v="P000000760"/>
    <s v="Non-LFF"/>
    <s v=""/>
    <m/>
    <b v="1"/>
    <x v="3"/>
    <x v="0"/>
    <d v="2025-10-01T00:00:00"/>
    <m/>
    <m/>
    <x v="1"/>
    <n v="132"/>
    <s v="Roselle Delos Angeles"/>
    <m/>
    <n v="4292"/>
  </r>
  <r>
    <x v="382"/>
    <x v="0"/>
    <x v="2"/>
    <s v="CLFF_1000$$$BE50C00921"/>
    <s v="H000004404"/>
    <s v="H000004404"/>
    <s v="LFF (MDG-F)"/>
    <s v="BE50C00921"/>
    <m/>
    <b v="1"/>
    <x v="1"/>
    <x v="0"/>
    <d v="2025-10-01T00:00:00"/>
    <m/>
    <m/>
    <x v="1"/>
    <n v="132"/>
    <s v="Henry Ifurung Jr."/>
    <m/>
    <n v="4293"/>
  </r>
  <r>
    <x v="382"/>
    <x v="0"/>
    <x v="2"/>
    <s v="CLFF_1000$$$DE50C00011"/>
    <s v="H000004404"/>
    <s v="H000004404"/>
    <s v="LFF (MDG-F)"/>
    <s v="DE50C00011"/>
    <m/>
    <b v="1"/>
    <x v="1"/>
    <x v="0"/>
    <d v="2025-10-01T00:00:00"/>
    <m/>
    <m/>
    <x v="1"/>
    <n v="132"/>
    <s v="Henry Ifurung Jr."/>
    <m/>
    <n v="4294"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30"/>
    <s v="Jay-R Lizardo"/>
    <m/>
    <n v="4295"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30"/>
    <s v="Jay-R Lizardo"/>
    <m/>
    <n v="4296"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30"/>
    <s v="Jay-R Lizardo"/>
    <m/>
    <n v="4297"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30"/>
    <s v="Jay-R Lizardo"/>
    <m/>
    <n v="4298"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30"/>
    <s v="Jay-R Lizardo"/>
    <m/>
    <n v="4299"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30"/>
    <s v="Jay-R Lizardo"/>
    <m/>
    <n v="4300"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30"/>
    <s v="Jay-R Lizardo"/>
    <m/>
    <n v="4301"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30"/>
    <s v="Jay-R Lizardo"/>
    <m/>
    <n v="4302"/>
  </r>
  <r>
    <x v="383"/>
    <x v="0"/>
    <x v="4"/>
    <s v="CLFF_1000$$$DE65GIT032"/>
    <s v="G000000256"/>
    <s v="DFLTPGCOH_BF-C2_001242"/>
    <s v="LFF (MDG-F)"/>
    <s v="DE65GIT032"/>
    <m/>
    <b v="0"/>
    <x v="0"/>
    <x v="0"/>
    <d v="2025-10-03T00:00:00"/>
    <m/>
    <m/>
    <x v="1"/>
    <n v="130"/>
    <s v="Jay-R Lizardo"/>
    <m/>
    <n v="4303"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30"/>
    <s v="Jay-R Lizardo"/>
    <m/>
    <n v="4304"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30"/>
    <s v="Jay-R Lizardo"/>
    <m/>
    <n v="4305"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30"/>
    <s v="Jay-R Lizardo"/>
    <m/>
    <n v="4306"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30"/>
    <s v="Jay-R Lizardo"/>
    <m/>
    <n v="4307"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30"/>
    <s v="Jay-R Lizardo"/>
    <m/>
    <n v="4308"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30"/>
    <s v="Jay-R Lizardo"/>
    <m/>
    <n v="4309"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30"/>
    <s v="Jay-R Lizardo"/>
    <m/>
    <n v="4310"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30"/>
    <s v="Jay-R Lizardo"/>
    <m/>
    <n v="4311"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30"/>
    <s v="Jay-R Lizardo"/>
    <m/>
    <n v="4312"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30"/>
    <s v="Jay-R Lizardo"/>
    <m/>
    <n v="4313"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30"/>
    <s v="Jay-R Lizardo"/>
    <m/>
    <n v="4314"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30"/>
    <s v="Jay-R Lizardo"/>
    <m/>
    <n v="4315"/>
  </r>
  <r>
    <x v="384"/>
    <x v="0"/>
    <x v="2"/>
    <s v="CTEMPLA_1000BR10500200"/>
    <s v="L000008037"/>
    <s v="L000008037"/>
    <s v="Non-LFF"/>
    <s v=""/>
    <m/>
    <b v="1"/>
    <x v="2"/>
    <x v="0"/>
    <d v="2025-10-03T00:00:00"/>
    <m/>
    <m/>
    <x v="1"/>
    <n v="130"/>
    <s v="Ruby Grace Garcia"/>
    <m/>
    <n v="4316"/>
  </r>
  <r>
    <x v="384"/>
    <x v="0"/>
    <x v="2"/>
    <s v="CORAERP_MMOR1945.9120"/>
    <s v="L000005965"/>
    <s v="L000005965"/>
    <s v="Non-LFF"/>
    <s v=""/>
    <m/>
    <b v="1"/>
    <x v="2"/>
    <x v="0"/>
    <d v="2025-10-03T00:00:00"/>
    <m/>
    <m/>
    <x v="1"/>
    <n v="130"/>
    <s v="Ruby Grace Garcia"/>
    <m/>
    <n v="4317"/>
  </r>
  <r>
    <x v="384"/>
    <x v="0"/>
    <x v="2"/>
    <s v="CLFF_7210$$$2034L81000"/>
    <s v="L000012735"/>
    <s v="L000012735"/>
    <s v="LFF (MDG-F)"/>
    <s v="2034L81000"/>
    <m/>
    <b v="1"/>
    <x v="2"/>
    <x v="0"/>
    <d v="2025-10-03T00:00:00"/>
    <m/>
    <m/>
    <x v="1"/>
    <n v="130"/>
    <s v="Ruby Grace Garcia"/>
    <m/>
    <n v="4318"/>
  </r>
  <r>
    <x v="384"/>
    <x v="0"/>
    <x v="2"/>
    <s v="CNOW_7210$$$0000058615"/>
    <s v="L000008037"/>
    <s v="L000008037"/>
    <s v="Non-LFF"/>
    <s v=""/>
    <m/>
    <b v="1"/>
    <x v="2"/>
    <x v="0"/>
    <d v="2025-10-03T00:00:00"/>
    <m/>
    <m/>
    <x v="1"/>
    <n v="130"/>
    <s v="Ruby Grace Garcia"/>
    <m/>
    <n v="4319"/>
  </r>
  <r>
    <x v="384"/>
    <x v="0"/>
    <x v="2"/>
    <s v="CLFF_7210$$$2102TMCZ91"/>
    <s v="L000013454"/>
    <s v="L000013454"/>
    <s v="LFF (MDG-F)"/>
    <s v="2102TMCZ91"/>
    <m/>
    <b v="1"/>
    <x v="2"/>
    <x v="0"/>
    <d v="2025-10-03T00:00:00"/>
    <m/>
    <m/>
    <x v="1"/>
    <n v="130"/>
    <s v="Ruby Grace Garcia"/>
    <m/>
    <n v="4320"/>
  </r>
  <r>
    <x v="384"/>
    <x v="0"/>
    <x v="2"/>
    <s v="CNOW_7210$$$0000056343"/>
    <s v="L000013866"/>
    <s v="L000013866"/>
    <s v="Non-LFF"/>
    <s v=""/>
    <m/>
    <b v="1"/>
    <x v="2"/>
    <x v="0"/>
    <d v="2025-10-03T00:00:00"/>
    <m/>
    <m/>
    <x v="1"/>
    <n v="130"/>
    <s v="Ruby Grace Garcia"/>
    <m/>
    <n v="4321"/>
  </r>
  <r>
    <x v="384"/>
    <x v="0"/>
    <x v="2"/>
    <s v="CORAERP_MMOR1945.2539"/>
    <s v="L000013866"/>
    <s v="L000013866"/>
    <s v="Non-LFF"/>
    <s v=""/>
    <m/>
    <b v="1"/>
    <x v="2"/>
    <x v="0"/>
    <d v="2025-10-03T00:00:00"/>
    <m/>
    <m/>
    <x v="1"/>
    <n v="130"/>
    <s v="Ruby Grace Garcia"/>
    <m/>
    <n v="4322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30"/>
    <s v="Ruby Grace Garcia"/>
    <m/>
    <n v="4323"/>
  </r>
  <r>
    <x v="384"/>
    <x v="0"/>
    <x v="2"/>
    <s v="CPHOENX_01010000604453"/>
    <s v="L000013866"/>
    <s v="L000013866"/>
    <s v="Non-LFF"/>
    <s v=""/>
    <m/>
    <b v="1"/>
    <x v="2"/>
    <x v="0"/>
    <d v="2025-10-03T00:00:00"/>
    <m/>
    <m/>
    <x v="1"/>
    <n v="130"/>
    <s v="Ruby Grace Garcia"/>
    <m/>
    <n v="4324"/>
  </r>
  <r>
    <x v="384"/>
    <x v="0"/>
    <x v="2"/>
    <s v="CLFF_1000$$$DE10B04453"/>
    <s v="L000013866"/>
    <s v="L000013866"/>
    <s v="LFF (MDG-F)"/>
    <s v="DE10B04453"/>
    <m/>
    <b v="1"/>
    <x v="2"/>
    <x v="0"/>
    <d v="2025-10-03T00:00:00"/>
    <m/>
    <m/>
    <x v="1"/>
    <n v="130"/>
    <s v="Ruby Grace Garcia"/>
    <m/>
    <n v="4325"/>
  </r>
  <r>
    <x v="384"/>
    <x v="0"/>
    <x v="2"/>
    <s v="CLFF_1000$$$DE10B14453"/>
    <s v="L000013866"/>
    <s v="L000013866"/>
    <s v="LFF (MDG-F)"/>
    <s v="DE10B14453"/>
    <m/>
    <b v="1"/>
    <x v="2"/>
    <x v="0"/>
    <d v="2025-10-03T00:00:00"/>
    <m/>
    <m/>
    <x v="1"/>
    <n v="130"/>
    <s v="Ruby Grace Garcia"/>
    <m/>
    <n v="4326"/>
  </r>
  <r>
    <x v="384"/>
    <x v="0"/>
    <x v="2"/>
    <s v="CNOW_7210$$$0000057019"/>
    <s v="L000013866"/>
    <s v="L000013866"/>
    <s v="Non-LFF"/>
    <s v=""/>
    <m/>
    <b v="1"/>
    <x v="2"/>
    <x v="0"/>
    <d v="2025-10-03T00:00:00"/>
    <m/>
    <m/>
    <x v="1"/>
    <n v="130"/>
    <s v="Ruby Grace Garcia"/>
    <m/>
    <n v="4327"/>
  </r>
  <r>
    <x v="384"/>
    <x v="0"/>
    <x v="2"/>
    <s v="CORAERP_MMOR1945.5169"/>
    <s v="L000013866"/>
    <s v="L000013866"/>
    <s v="Non-LFF"/>
    <s v=""/>
    <m/>
    <b v="1"/>
    <x v="2"/>
    <x v="0"/>
    <d v="2025-10-03T00:00:00"/>
    <m/>
    <m/>
    <x v="1"/>
    <n v="130"/>
    <s v="Ruby Grace Garcia"/>
    <m/>
    <n v="4328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30"/>
    <s v="Ruby Grace Garcia"/>
    <m/>
    <n v="4329"/>
  </r>
  <r>
    <x v="384"/>
    <x v="0"/>
    <x v="2"/>
    <s v="CTEMPEU_1000FR60638000"/>
    <s v="L000013866"/>
    <s v="L000013866"/>
    <s v="Non-LFF"/>
    <s v=""/>
    <m/>
    <b v="1"/>
    <x v="2"/>
    <x v="0"/>
    <d v="2025-10-03T00:00:00"/>
    <m/>
    <m/>
    <x v="1"/>
    <n v="130"/>
    <s v="Ruby Grace Garcia"/>
    <m/>
    <n v="4330"/>
  </r>
  <r>
    <x v="384"/>
    <x v="0"/>
    <x v="2"/>
    <s v="CNOW_7210$$$0024068118"/>
    <s v="L000013866"/>
    <s v="L000013866"/>
    <s v="Non-LFF"/>
    <s v=""/>
    <m/>
    <b v="1"/>
    <x v="2"/>
    <x v="0"/>
    <d v="2025-10-03T00:00:00"/>
    <m/>
    <m/>
    <x v="1"/>
    <n v="130"/>
    <s v="Ruby Grace Garcia"/>
    <m/>
    <n v="4331"/>
  </r>
  <r>
    <x v="384"/>
    <x v="0"/>
    <x v="2"/>
    <s v="CPHOENX_01010000664454"/>
    <s v="L000013867"/>
    <s v="L000013867"/>
    <s v="Non-LFF"/>
    <s v=""/>
    <m/>
    <b v="1"/>
    <x v="2"/>
    <x v="0"/>
    <d v="2025-10-03T00:00:00"/>
    <m/>
    <m/>
    <x v="1"/>
    <n v="130"/>
    <s v="Ruby Grace Garcia"/>
    <m/>
    <n v="4332"/>
  </r>
  <r>
    <x v="384"/>
    <x v="0"/>
    <x v="2"/>
    <s v="CEMERAL_70006101TM0100"/>
    <s v="L000013867"/>
    <s v="L000013867"/>
    <s v="Non-LFF"/>
    <s v=""/>
    <m/>
    <b v="1"/>
    <x v="2"/>
    <x v="0"/>
    <d v="2025-10-03T00:00:00"/>
    <m/>
    <m/>
    <x v="1"/>
    <n v="130"/>
    <s v="Ruby Grace Garcia"/>
    <m/>
    <n v="4333"/>
  </r>
  <r>
    <x v="384"/>
    <x v="0"/>
    <x v="2"/>
    <s v="CNOW_7210$$$0000040193"/>
    <s v="L000013867"/>
    <s v="L000013867"/>
    <s v="Non-LFF"/>
    <s v=""/>
    <m/>
    <b v="1"/>
    <x v="2"/>
    <x v="0"/>
    <d v="2025-10-03T00:00:00"/>
    <m/>
    <m/>
    <x v="1"/>
    <n v="130"/>
    <s v="Ruby Grace Garcia"/>
    <m/>
    <n v="4334"/>
  </r>
  <r>
    <x v="384"/>
    <x v="0"/>
    <x v="2"/>
    <s v="CLFF_7210$$$2102TMCZ90"/>
    <s v="L000013867"/>
    <s v="L000013867"/>
    <s v="LFF (MDG-F)"/>
    <s v="2102TMCZ90"/>
    <m/>
    <b v="1"/>
    <x v="2"/>
    <x v="0"/>
    <d v="2025-10-03T00:00:00"/>
    <m/>
    <m/>
    <x v="1"/>
    <n v="130"/>
    <s v="Ruby Grace Garcia"/>
    <m/>
    <n v="4335"/>
  </r>
  <r>
    <x v="384"/>
    <x v="0"/>
    <x v="2"/>
    <s v="CNOW_7210$$$0000268118"/>
    <s v="L000013867"/>
    <s v="L000013867"/>
    <s v="Non-LFF"/>
    <s v=""/>
    <m/>
    <b v="1"/>
    <x v="2"/>
    <x v="0"/>
    <d v="2025-10-03T00:00:00"/>
    <m/>
    <m/>
    <x v="1"/>
    <n v="130"/>
    <s v="Ruby Grace Garcia"/>
    <m/>
    <n v="4336"/>
  </r>
  <r>
    <x v="384"/>
    <x v="0"/>
    <x v="2"/>
    <s v="CORAERP_MMOR1975.2696"/>
    <s v="L000013454"/>
    <s v="L000013454"/>
    <s v="Non-LFF"/>
    <s v=""/>
    <m/>
    <b v="1"/>
    <x v="2"/>
    <x v="0"/>
    <d v="2025-10-03T00:00:00"/>
    <m/>
    <m/>
    <x v="1"/>
    <n v="130"/>
    <s v="Ruby Grace Garcia"/>
    <m/>
    <n v="4337"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30"/>
    <s v="Ruby Grace Garcia"/>
    <m/>
    <n v="4338"/>
  </r>
  <r>
    <x v="385"/>
    <x v="0"/>
    <x v="2"/>
    <s v="CLFF_7210$$$1937TMCZ95"/>
    <s v="L000013866"/>
    <s v="L000013866"/>
    <s v="LFF (MDG-F)"/>
    <s v="1937TMCZ95"/>
    <m/>
    <b v="1"/>
    <x v="2"/>
    <x v="0"/>
    <d v="2025-10-03T00:00:00"/>
    <m/>
    <m/>
    <x v="1"/>
    <n v="130"/>
    <s v="Ruby Grace Garcia"/>
    <m/>
    <n v="4339"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30"/>
    <s v="Jay-R Lizardo"/>
    <m/>
    <n v="4340"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30"/>
    <s v="Jay-R Lizardo"/>
    <m/>
    <n v="4341"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28"/>
    <s v="Henry Ifurung Jr."/>
    <m/>
    <n v="4342"/>
  </r>
  <r>
    <x v="387"/>
    <x v="0"/>
    <x v="2"/>
    <s v="CTEMPEU_1000GB10003254"/>
    <s v="H000004394"/>
    <s v="H000004394"/>
    <s v="Non-LFF"/>
    <s v=""/>
    <m/>
    <b v="1"/>
    <x v="1"/>
    <x v="0"/>
    <d v="2025-10-07T00:00:00"/>
    <m/>
    <m/>
    <x v="1"/>
    <n v="128"/>
    <s v="Henry Ifurung Jr."/>
    <m/>
    <n v="4343"/>
  </r>
  <r>
    <x v="388"/>
    <x v="0"/>
    <x v="2"/>
    <s v="CORAERP_MMOR1945.2450"/>
    <s v="L000013867"/>
    <s v="L000013867"/>
    <s v="Non-LFF"/>
    <s v=""/>
    <m/>
    <b v="1"/>
    <x v="2"/>
    <x v="0"/>
    <d v="2025-10-07T00:00:00"/>
    <m/>
    <m/>
    <x v="1"/>
    <n v="128"/>
    <s v="Ruby Grace Garcia"/>
    <m/>
    <n v="4344"/>
  </r>
  <r>
    <x v="388"/>
    <x v="0"/>
    <x v="2"/>
    <s v="CNOW_7210$$$0000057021"/>
    <s v="L000013867"/>
    <s v="L000013867"/>
    <s v="Non-LFF"/>
    <s v=""/>
    <m/>
    <b v="1"/>
    <x v="2"/>
    <x v="0"/>
    <d v="2025-10-07T00:00:00"/>
    <m/>
    <m/>
    <x v="1"/>
    <n v="128"/>
    <s v="Ruby Grace Garcia"/>
    <m/>
    <n v="4345"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28"/>
    <s v="Ruby Grace Garcia"/>
    <m/>
    <n v="4346"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28"/>
    <s v="Ruby Grace Garcia"/>
    <m/>
    <n v="4347"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28"/>
    <s v="Ruby Grace Garcia"/>
    <m/>
    <n v="4348"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28"/>
    <s v="Ruby Grace Garcia"/>
    <m/>
    <n v="4349"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28"/>
    <s v="Ruby Grace Garcia"/>
    <m/>
    <n v="4350"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28"/>
    <s v="Ruby Grace Garcia"/>
    <m/>
    <n v="4351"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28"/>
    <s v="Ruby Grace Garcia"/>
    <m/>
    <n v="4352"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28"/>
    <s v="Ruby Grace Garcia"/>
    <m/>
    <n v="4353"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28"/>
    <s v="Ruby Grace Garcia"/>
    <m/>
    <n v="4354"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28"/>
    <s v="Ruby Grace Garcia"/>
    <m/>
    <n v="4355"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28"/>
    <s v="Ruby Grace Garcia"/>
    <m/>
    <n v="4356"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28"/>
    <s v="Ruby Grace Garcia"/>
    <m/>
    <n v="4357"/>
  </r>
  <r>
    <x v="374"/>
    <x v="0"/>
    <x v="2"/>
    <s v="CLFF_1000$$$DE10Z01000"/>
    <s v="P000000427"/>
    <s v="P000000427"/>
    <s v="LFF (MDG-F)"/>
    <s v="DE10Z01000"/>
    <m/>
    <b v="1"/>
    <x v="3"/>
    <x v="3"/>
    <d v="2025-10-07T00:00:00"/>
    <m/>
    <m/>
    <x v="1"/>
    <n v="128"/>
    <s v="Roselle Delos Angeles"/>
    <m/>
    <n v="4358"/>
  </r>
  <r>
    <x v="374"/>
    <x v="0"/>
    <x v="2"/>
    <s v="CLFF_1000$$$CN90Z01000"/>
    <s v="P000000427"/>
    <s v="P000000427"/>
    <s v="LFF (MDG-F)"/>
    <s v="CN90Z01000"/>
    <m/>
    <b v="1"/>
    <x v="3"/>
    <x v="3"/>
    <d v="2025-10-07T00:00:00"/>
    <m/>
    <m/>
    <x v="1"/>
    <n v="128"/>
    <s v="Roselle Delos Angeles"/>
    <m/>
    <n v="4359"/>
  </r>
  <r>
    <x v="374"/>
    <x v="0"/>
    <x v="2"/>
    <s v="CLFF_1000$$$ES50Z01000"/>
    <s v="P000000427"/>
    <s v="P000000427"/>
    <s v="LFF (MDG-F)"/>
    <s v="ES50Z01000"/>
    <m/>
    <b v="1"/>
    <x v="3"/>
    <x v="3"/>
    <d v="2025-10-07T00:00:00"/>
    <m/>
    <m/>
    <x v="1"/>
    <n v="128"/>
    <s v="Roselle Delos Angeles"/>
    <m/>
    <n v="4360"/>
  </r>
  <r>
    <x v="374"/>
    <x v="0"/>
    <x v="2"/>
    <s v="CLFF_1000$$$CN03Z01000"/>
    <s v="P000000427"/>
    <s v="P000000427"/>
    <s v="LFF (MDG-F)"/>
    <s v="CN03Z01000"/>
    <m/>
    <b v="1"/>
    <x v="3"/>
    <x v="3"/>
    <d v="2025-10-07T00:00:00"/>
    <m/>
    <m/>
    <x v="1"/>
    <n v="128"/>
    <s v="Roselle Delos Angeles"/>
    <m/>
    <n v="4361"/>
  </r>
  <r>
    <x v="374"/>
    <x v="0"/>
    <x v="2"/>
    <s v="CLFF_1000$$$IN01Z01000"/>
    <s v="P000000427"/>
    <s v="P000000427"/>
    <s v="LFF (MDG-F)"/>
    <s v="IN01Z01000"/>
    <m/>
    <b v="1"/>
    <x v="3"/>
    <x v="3"/>
    <d v="2025-10-07T00:00:00"/>
    <m/>
    <m/>
    <x v="1"/>
    <n v="128"/>
    <s v="Roselle Delos Angeles"/>
    <m/>
    <n v="4362"/>
  </r>
  <r>
    <x v="374"/>
    <x v="0"/>
    <x v="2"/>
    <s v="CLFF_1000$$$SG09Z01000"/>
    <s v="P000000427"/>
    <s v="P000000427"/>
    <s v="LFF (MDG-F)"/>
    <s v="SG09Z01000"/>
    <m/>
    <b v="1"/>
    <x v="3"/>
    <x v="3"/>
    <d v="2025-10-07T00:00:00"/>
    <m/>
    <m/>
    <x v="1"/>
    <n v="128"/>
    <s v="Roselle Delos Angeles"/>
    <m/>
    <n v="4363"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28"/>
    <s v="Roselle Delos Angeles"/>
    <m/>
    <n v="4364"/>
  </r>
  <r>
    <x v="374"/>
    <x v="0"/>
    <x v="2"/>
    <s v="CLFF_1000$$$CN01Z01000"/>
    <s v="P000000427"/>
    <s v="P000000427"/>
    <s v="LFF (MDG-F)"/>
    <s v="CN01Z01000"/>
    <m/>
    <b v="1"/>
    <x v="3"/>
    <x v="3"/>
    <d v="2025-10-07T00:00:00"/>
    <m/>
    <m/>
    <x v="1"/>
    <n v="128"/>
    <s v="Roselle Delos Angeles"/>
    <m/>
    <n v="4365"/>
  </r>
  <r>
    <x v="374"/>
    <x v="0"/>
    <x v="2"/>
    <s v="CLFF_1000$$$DE04Z01000"/>
    <s v="P000000427"/>
    <s v="P000000427"/>
    <s v="LFF (MDG-F)"/>
    <s v="DE04Z01000"/>
    <m/>
    <b v="1"/>
    <x v="3"/>
    <x v="3"/>
    <d v="2025-10-07T00:00:00"/>
    <m/>
    <m/>
    <x v="1"/>
    <n v="128"/>
    <s v="Roselle Delos Angeles"/>
    <m/>
    <n v="4366"/>
  </r>
  <r>
    <x v="374"/>
    <x v="0"/>
    <x v="2"/>
    <s v="CLFF_KR00$$$KR03Z01000"/>
    <s v="P000000427"/>
    <s v="P000000427"/>
    <s v="LFF (MDG-F)"/>
    <s v="KR03Z01000"/>
    <m/>
    <b v="1"/>
    <x v="3"/>
    <x v="3"/>
    <d v="2025-10-07T00:00:00"/>
    <m/>
    <m/>
    <x v="1"/>
    <n v="128"/>
    <s v="Roselle Delos Angeles"/>
    <m/>
    <n v="4367"/>
  </r>
  <r>
    <x v="374"/>
    <x v="0"/>
    <x v="2"/>
    <s v="CLFF_1000$$$US01Z01000"/>
    <s v="P000000427"/>
    <s v="P000000427"/>
    <s v="LFF (MDG-F)"/>
    <s v="US01Z01000"/>
    <m/>
    <b v="1"/>
    <x v="3"/>
    <x v="3"/>
    <d v="2025-10-07T00:00:00"/>
    <m/>
    <m/>
    <x v="1"/>
    <n v="128"/>
    <s v="Roselle Delos Angeles"/>
    <m/>
    <n v="4368"/>
  </r>
  <r>
    <x v="374"/>
    <x v="0"/>
    <x v="2"/>
    <s v="CLFF_1000$$$TW02Z01000"/>
    <s v="P000000427"/>
    <s v="P000000427"/>
    <s v="LFF (MDG-F)"/>
    <s v="TW02Z01000"/>
    <m/>
    <b v="1"/>
    <x v="3"/>
    <x v="3"/>
    <d v="2025-10-07T00:00:00"/>
    <m/>
    <m/>
    <x v="1"/>
    <n v="128"/>
    <s v="Roselle Delos Angeles"/>
    <m/>
    <n v="4369"/>
  </r>
  <r>
    <x v="390"/>
    <x v="0"/>
    <x v="2"/>
    <s v="CNOW_7210$$$0000056007"/>
    <s v="L000009278"/>
    <s v="L000009278"/>
    <s v="Non-LFF"/>
    <s v=""/>
    <m/>
    <b v="1"/>
    <x v="2"/>
    <x v="0"/>
    <d v="2025-10-09T00:00:00"/>
    <m/>
    <m/>
    <x v="1"/>
    <n v="126"/>
    <s v="Ruby Grace Garcia"/>
    <m/>
    <n v="4370"/>
  </r>
  <r>
    <x v="390"/>
    <x v="0"/>
    <x v="2"/>
    <s v="CNOW_7210$$$0000056057"/>
    <s v="L000009278"/>
    <s v="L000009278"/>
    <s v="Non-LFF"/>
    <s v=""/>
    <m/>
    <b v="1"/>
    <x v="2"/>
    <x v="0"/>
    <d v="2025-10-09T00:00:00"/>
    <m/>
    <m/>
    <x v="1"/>
    <n v="126"/>
    <s v="Ruby Grace Garcia"/>
    <m/>
    <n v="4371"/>
  </r>
  <r>
    <x v="390"/>
    <x v="0"/>
    <x v="2"/>
    <s v="CNOW_7210$$$0000059933"/>
    <s v="L000009278"/>
    <s v="L000009278"/>
    <s v="Non-LFF"/>
    <s v=""/>
    <m/>
    <b v="1"/>
    <x v="2"/>
    <x v="0"/>
    <d v="2025-10-09T00:00:00"/>
    <m/>
    <m/>
    <x v="1"/>
    <n v="126"/>
    <s v="Ruby Grace Garcia"/>
    <m/>
    <n v="4372"/>
  </r>
  <r>
    <x v="390"/>
    <x v="0"/>
    <x v="2"/>
    <s v="CNOW_7210$$$0000059983"/>
    <s v="L000009278"/>
    <s v="L000009278"/>
    <s v="Non-LFF"/>
    <s v=""/>
    <m/>
    <b v="1"/>
    <x v="2"/>
    <x v="0"/>
    <d v="2025-10-09T00:00:00"/>
    <m/>
    <m/>
    <x v="1"/>
    <n v="126"/>
    <s v="Ruby Grace Garcia"/>
    <m/>
    <n v="4373"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21"/>
    <s v="Ruby Grace Garcia"/>
    <m/>
    <n v="4374"/>
  </r>
  <r>
    <x v="392"/>
    <x v="0"/>
    <x v="2"/>
    <s v="CLFF_1000$$$FI50R00004"/>
    <s v="H000000729"/>
    <s v="H000000729"/>
    <s v="LFF (MDG-F)"/>
    <s v="FI50R00004"/>
    <m/>
    <b v="1"/>
    <x v="1"/>
    <x v="0"/>
    <d v="2025-10-16T00:00:00"/>
    <m/>
    <m/>
    <x v="1"/>
    <n v="121"/>
    <s v="Erjo Miguel Tagle"/>
    <m/>
    <n v="4375"/>
  </r>
  <r>
    <x v="392"/>
    <x v="0"/>
    <x v="2"/>
    <s v="CLFF_1000$$$FI50R00009"/>
    <s v="H000000803"/>
    <s v="H000000803"/>
    <s v="LFF (MDG-F)"/>
    <s v="FI50R00009"/>
    <m/>
    <b v="1"/>
    <x v="1"/>
    <x v="0"/>
    <d v="2025-10-16T00:00:00"/>
    <m/>
    <m/>
    <x v="1"/>
    <n v="121"/>
    <s v="Erjo Miguel Tagle"/>
    <m/>
    <n v="4376"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21"/>
    <s v="Diana William"/>
    <m/>
    <n v="4377"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21"/>
    <s v="Diana William"/>
    <m/>
    <n v="4378"/>
  </r>
  <r>
    <x v="395"/>
    <x v="0"/>
    <x v="2"/>
    <s v="RD230009"/>
    <s v="P000001016"/>
    <s v="P000001016"/>
    <s v="Non-LFF"/>
    <s v=""/>
    <m/>
    <b v="1"/>
    <x v="3"/>
    <x v="0"/>
    <d v="2025-10-17T00:00:00"/>
    <m/>
    <m/>
    <x v="1"/>
    <n v="120"/>
    <s v="John Rowie Del Rosario"/>
    <m/>
    <n v="4379"/>
  </r>
  <r>
    <x v="395"/>
    <x v="0"/>
    <x v="2"/>
    <s v="DP000024000000"/>
    <s v="P000001016"/>
    <s v="P000001016"/>
    <s v="Non-LFF"/>
    <s v=""/>
    <m/>
    <b v="1"/>
    <x v="3"/>
    <x v="0"/>
    <d v="2025-10-17T00:00:00"/>
    <m/>
    <m/>
    <x v="1"/>
    <n v="120"/>
    <s v="John Rowie Del Rosario"/>
    <m/>
    <n v="4380"/>
  </r>
  <r>
    <x v="395"/>
    <x v="0"/>
    <x v="2"/>
    <s v="D00130900000000"/>
    <s v="P000001013"/>
    <s v="P000001013"/>
    <s v="Non-LFF"/>
    <s v=""/>
    <m/>
    <b v="1"/>
    <x v="3"/>
    <x v="0"/>
    <d v="2025-10-17T00:00:00"/>
    <m/>
    <m/>
    <x v="1"/>
    <n v="120"/>
    <s v="John Rowie Del Rosario"/>
    <m/>
    <n v="4381"/>
  </r>
  <r>
    <x v="395"/>
    <x v="0"/>
    <x v="2"/>
    <s v="D00131100000000"/>
    <s v="P000001013"/>
    <s v="P000001013"/>
    <s v="Non-LFF"/>
    <s v=""/>
    <m/>
    <b v="1"/>
    <x v="3"/>
    <x v="0"/>
    <d v="2025-10-17T00:00:00"/>
    <m/>
    <m/>
    <x v="1"/>
    <n v="120"/>
    <s v="John Rowie Del Rosario"/>
    <m/>
    <n v="4382"/>
  </r>
  <r>
    <x v="395"/>
    <x v="0"/>
    <x v="2"/>
    <s v="D00131200000000"/>
    <s v="P000001013"/>
    <s v="P000001013"/>
    <s v="Non-LFF"/>
    <s v=""/>
    <m/>
    <b v="1"/>
    <x v="3"/>
    <x v="0"/>
    <d v="2025-10-17T00:00:00"/>
    <m/>
    <m/>
    <x v="1"/>
    <n v="120"/>
    <s v="John Rowie Del Rosario"/>
    <m/>
    <n v="4383"/>
  </r>
  <r>
    <x v="395"/>
    <x v="0"/>
    <x v="2"/>
    <s v="D00131400000000"/>
    <s v="P000001010"/>
    <s v="P000001010"/>
    <s v="Non-LFF"/>
    <s v=""/>
    <m/>
    <b v="1"/>
    <x v="3"/>
    <x v="0"/>
    <d v="2025-10-17T00:00:00"/>
    <m/>
    <m/>
    <x v="1"/>
    <n v="120"/>
    <s v="John Rowie Del Rosario"/>
    <m/>
    <n v="4384"/>
  </r>
  <r>
    <x v="395"/>
    <x v="0"/>
    <x v="2"/>
    <s v="D00131500000000"/>
    <s v="P000001010"/>
    <s v="P000001010"/>
    <s v="Non-LFF"/>
    <s v=""/>
    <m/>
    <b v="1"/>
    <x v="3"/>
    <x v="0"/>
    <d v="2025-10-17T00:00:00"/>
    <m/>
    <m/>
    <x v="1"/>
    <n v="120"/>
    <s v="John Rowie Del Rosario"/>
    <m/>
    <n v="4385"/>
  </r>
  <r>
    <x v="395"/>
    <x v="0"/>
    <x v="2"/>
    <s v="D00131600000000"/>
    <s v="P000001010"/>
    <s v="P000001010"/>
    <s v="Non-LFF"/>
    <s v=""/>
    <m/>
    <b v="1"/>
    <x v="3"/>
    <x v="0"/>
    <d v="2025-10-17T00:00:00"/>
    <m/>
    <m/>
    <x v="1"/>
    <n v="120"/>
    <s v="John Rowie Del Rosario"/>
    <m/>
    <n v="4386"/>
  </r>
  <r>
    <x v="395"/>
    <x v="0"/>
    <x v="2"/>
    <s v="D00131700000000"/>
    <s v="P000001010"/>
    <s v="P000001010"/>
    <s v="Non-LFF"/>
    <s v=""/>
    <m/>
    <b v="1"/>
    <x v="3"/>
    <x v="0"/>
    <d v="2025-10-17T00:00:00"/>
    <m/>
    <m/>
    <x v="1"/>
    <n v="120"/>
    <s v="John Rowie Del Rosario"/>
    <m/>
    <n v="4387"/>
  </r>
  <r>
    <x v="395"/>
    <x v="0"/>
    <x v="2"/>
    <s v="D00131800000000"/>
    <s v="P000001013"/>
    <s v="P000001013"/>
    <s v="Non-LFF"/>
    <s v=""/>
    <m/>
    <b v="1"/>
    <x v="3"/>
    <x v="0"/>
    <d v="2025-10-17T00:00:00"/>
    <m/>
    <m/>
    <x v="1"/>
    <n v="120"/>
    <s v="John Rowie Del Rosario"/>
    <m/>
    <n v="4388"/>
  </r>
  <r>
    <x v="395"/>
    <x v="0"/>
    <x v="2"/>
    <s v="D00133200000000"/>
    <s v="P000001010"/>
    <s v="P000001010"/>
    <s v="Non-LFF"/>
    <s v=""/>
    <m/>
    <b v="1"/>
    <x v="3"/>
    <x v="0"/>
    <d v="2025-10-17T00:00:00"/>
    <m/>
    <m/>
    <x v="1"/>
    <n v="120"/>
    <s v="John Rowie Del Rosario"/>
    <m/>
    <n v="4389"/>
  </r>
  <r>
    <x v="395"/>
    <x v="0"/>
    <x v="2"/>
    <s v="D00133300000000"/>
    <s v="P000001010"/>
    <s v="P000001010"/>
    <s v="Non-LFF"/>
    <s v=""/>
    <m/>
    <b v="1"/>
    <x v="3"/>
    <x v="0"/>
    <d v="2025-10-17T00:00:00"/>
    <m/>
    <m/>
    <x v="1"/>
    <n v="120"/>
    <s v="John Rowie Del Rosario"/>
    <m/>
    <n v="4390"/>
  </r>
  <r>
    <x v="396"/>
    <x v="0"/>
    <x v="2"/>
    <s v="CLFF_7210$$$2053R00001"/>
    <s v="L000009171"/>
    <s v="L000009171"/>
    <s v="LFF (MDG-F)"/>
    <s v="2053R00001"/>
    <m/>
    <b v="1"/>
    <x v="2"/>
    <x v="0"/>
    <d v="2025-10-22T00:00:00"/>
    <m/>
    <m/>
    <x v="1"/>
    <n v="117"/>
    <s v="Ruby Grace Garcia"/>
    <m/>
    <n v="4391"/>
  </r>
  <r>
    <x v="396"/>
    <x v="0"/>
    <x v="2"/>
    <s v="CLFF_7210$$$2123R00004"/>
    <s v="L000009171"/>
    <s v="L000009171"/>
    <s v="LFF (MDG-F)"/>
    <s v="2123R00004"/>
    <m/>
    <b v="1"/>
    <x v="2"/>
    <x v="0"/>
    <d v="2025-10-22T00:00:00"/>
    <m/>
    <m/>
    <x v="1"/>
    <n v="117"/>
    <s v="Ruby Grace Garcia"/>
    <m/>
    <n v="4392"/>
  </r>
  <r>
    <x v="396"/>
    <x v="0"/>
    <x v="2"/>
    <s v="CTEMPEU_1000AT40RD0001"/>
    <s v="L000009171"/>
    <s v="L000009171"/>
    <s v="Non-LFF"/>
    <s v=""/>
    <m/>
    <b v="1"/>
    <x v="2"/>
    <x v="0"/>
    <d v="2025-10-22T00:00:00"/>
    <m/>
    <m/>
    <x v="1"/>
    <n v="117"/>
    <s v="Ruby Grace Garcia"/>
    <m/>
    <n v="4393"/>
  </r>
  <r>
    <x v="396"/>
    <x v="0"/>
    <x v="2"/>
    <s v="CNOW_7210$$$0000006025"/>
    <s v="L000009171"/>
    <s v="L000009171"/>
    <s v="Non-LFF"/>
    <s v=""/>
    <m/>
    <b v="1"/>
    <x v="2"/>
    <x v="0"/>
    <d v="2025-10-22T00:00:00"/>
    <m/>
    <m/>
    <x v="1"/>
    <n v="117"/>
    <s v="Ruby Grace Garcia"/>
    <m/>
    <n v="4394"/>
  </r>
  <r>
    <x v="397"/>
    <x v="0"/>
    <x v="2"/>
    <s v="CNOW_7210$$$0000040057"/>
    <s v="L000009814"/>
    <s v="L000009814"/>
    <s v="Non-LFF"/>
    <s v=""/>
    <m/>
    <b v="1"/>
    <x v="2"/>
    <x v="0"/>
    <d v="2025-10-22T00:00:00"/>
    <m/>
    <m/>
    <x v="1"/>
    <n v="117"/>
    <s v="Ruby Grace Garcia"/>
    <m/>
    <n v="4395"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17"/>
    <s v="Ruby Grace Garcia"/>
    <m/>
    <n v="4396"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17"/>
    <s v="Paulina Ciepluch"/>
    <m/>
    <n v="4397"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17"/>
    <s v="Paulina Ciepluch"/>
    <m/>
    <n v="4398"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17"/>
    <s v="Paulina Ciepluch"/>
    <m/>
    <n v="4399"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17"/>
    <s v="Paulina Ciepluch"/>
    <m/>
    <n v="4400"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17"/>
    <s v="Paulina Ciepluch"/>
    <m/>
    <n v="4401"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17"/>
    <s v="Paulina Ciepluch"/>
    <m/>
    <n v="4402"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17"/>
    <s v="Paulina Ciepluch"/>
    <m/>
    <n v="4403"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17"/>
    <s v="Paulina Ciepluch"/>
    <m/>
    <n v="4404"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17"/>
    <s v="Paulina Ciepluch"/>
    <m/>
    <n v="4405"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17"/>
    <s v="Paulina Ciepluch"/>
    <m/>
    <n v="4406"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17"/>
    <s v="Paulina Ciepluch"/>
    <m/>
    <n v="4407"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17"/>
    <s v="Paulina Ciepluch"/>
    <m/>
    <n v="4408"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17"/>
    <s v="Paulina Ciepluch"/>
    <m/>
    <n v="4409"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17"/>
    <s v="Paulina Ciepluch"/>
    <m/>
    <n v="4410"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17"/>
    <s v="Paulina Ciepluch"/>
    <m/>
    <n v="4411"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17"/>
    <s v="Paulina Ciepluch"/>
    <m/>
    <n v="4412"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17"/>
    <s v="Paulina Ciepluch"/>
    <m/>
    <n v="4413"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17"/>
    <s v="Paulina Ciepluch"/>
    <m/>
    <n v="4414"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17"/>
    <s v="Paulina Ciepluch"/>
    <m/>
    <n v="4415"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17"/>
    <s v="Paulina Ciepluch"/>
    <m/>
    <n v="4416"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17"/>
    <s v="Anna Glab"/>
    <m/>
    <n v="4417"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17"/>
    <s v="Anna Glab"/>
    <m/>
    <n v="4418"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17"/>
    <s v="Anna Glab"/>
    <m/>
    <n v="4419"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16"/>
    <s v="Michiko Nakatani"/>
    <m/>
    <n v="4420"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15"/>
    <s v="Gay Geanuza del Mundo"/>
    <m/>
    <n v="4421"/>
  </r>
  <r>
    <x v="402"/>
    <x v="0"/>
    <x v="2"/>
    <s v="CLFF_1000$$$DE01TQWI03"/>
    <s v="P000001329"/>
    <s v="P000001329"/>
    <s v="LFF (MDG-F)"/>
    <s v="DE01TQWI03"/>
    <m/>
    <b v="1"/>
    <x v="3"/>
    <x v="0"/>
    <d v="2025-10-27T00:00:00"/>
    <m/>
    <m/>
    <x v="1"/>
    <n v="114"/>
    <s v="John Rowie Del Rosario"/>
    <m/>
    <n v="4422"/>
  </r>
  <r>
    <x v="402"/>
    <x v="0"/>
    <x v="2"/>
    <s v="CLFF_1000$$$DE04TQHQ15"/>
    <s v="P000001329"/>
    <s v="P000001329"/>
    <s v="LFF (MDG-F)"/>
    <s v="DE04TQHQ15"/>
    <m/>
    <b v="1"/>
    <x v="3"/>
    <x v="0"/>
    <d v="2025-10-27T00:00:00"/>
    <m/>
    <m/>
    <x v="1"/>
    <n v="114"/>
    <s v="John Rowie Del Rosario"/>
    <m/>
    <n v="4423"/>
  </r>
  <r>
    <x v="402"/>
    <x v="0"/>
    <x v="2"/>
    <s v="CLFF_1000$$$DE04TQHQ16"/>
    <s v="P000001329"/>
    <s v="P000001329"/>
    <s v="LFF (MDG-F)"/>
    <s v="DE04TQHQ16"/>
    <m/>
    <b v="1"/>
    <x v="3"/>
    <x v="0"/>
    <d v="2025-10-27T00:00:00"/>
    <m/>
    <m/>
    <x v="1"/>
    <n v="114"/>
    <s v="John Rowie Del Rosario"/>
    <m/>
    <n v="4424"/>
  </r>
  <r>
    <x v="402"/>
    <x v="0"/>
    <x v="2"/>
    <s v="CLFF_VMCA$$$DE10TM2000"/>
    <s v="P000001329"/>
    <s v="P000000472"/>
    <s v="LFF (MDG-F)"/>
    <s v="DE10TM2000"/>
    <m/>
    <b v="0"/>
    <x v="3"/>
    <x v="0"/>
    <d v="2025-10-27T00:00:00"/>
    <m/>
    <m/>
    <x v="1"/>
    <n v="114"/>
    <s v="John Rowie Del Rosario"/>
    <m/>
    <n v="4425"/>
  </r>
  <r>
    <x v="402"/>
    <x v="0"/>
    <x v="2"/>
    <s v="CLFF_VMCA$$$IL10TM2000"/>
    <s v="P000001329"/>
    <s v="P000001329"/>
    <s v="LFF (MDG-F)"/>
    <s v="IL10TM2000"/>
    <m/>
    <b v="1"/>
    <x v="3"/>
    <x v="0"/>
    <d v="2025-10-27T00:00:00"/>
    <m/>
    <m/>
    <x v="1"/>
    <n v="114"/>
    <s v="John Rowie Del Rosario"/>
    <m/>
    <n v="4426"/>
  </r>
  <r>
    <x v="402"/>
    <x v="0"/>
    <x v="2"/>
    <s v="CLFF_VMCA$$$IT07TM2000"/>
    <s v="P000001329"/>
    <s v="P000001329"/>
    <s v="LFF (MDG-F)"/>
    <s v="IT07TM2000"/>
    <m/>
    <b v="1"/>
    <x v="3"/>
    <x v="0"/>
    <d v="2025-10-27T00:00:00"/>
    <m/>
    <m/>
    <x v="1"/>
    <n v="114"/>
    <s v="John Rowie Del Rosario"/>
    <m/>
    <n v="4427"/>
  </r>
  <r>
    <x v="402"/>
    <x v="0"/>
    <x v="2"/>
    <s v="CLFF_VMCA$$$NL10TM2000"/>
    <s v="P000001329"/>
    <s v="P000001329"/>
    <s v="LFF (MDG-F)"/>
    <s v="NL10TM2000"/>
    <m/>
    <b v="1"/>
    <x v="3"/>
    <x v="0"/>
    <d v="2025-10-27T00:00:00"/>
    <m/>
    <m/>
    <x v="1"/>
    <n v="114"/>
    <s v="John Rowie Del Rosario"/>
    <m/>
    <n v="4428"/>
  </r>
  <r>
    <x v="402"/>
    <x v="0"/>
    <x v="2"/>
    <s v="CPHOENX_01010000618200"/>
    <s v="P000001329"/>
    <s v="P000001329"/>
    <s v="Non-LFF"/>
    <s v=""/>
    <m/>
    <b v="1"/>
    <x v="3"/>
    <x v="0"/>
    <d v="2025-10-27T00:00:00"/>
    <m/>
    <m/>
    <x v="1"/>
    <n v="114"/>
    <s v="John Rowie Del Rosario"/>
    <m/>
    <n v="4429"/>
  </r>
  <r>
    <x v="402"/>
    <x v="0"/>
    <x v="2"/>
    <s v="CPHOENX_01010000618210"/>
    <s v="P000001329"/>
    <s v="P000001329"/>
    <s v="Non-LFF"/>
    <s v=""/>
    <m/>
    <b v="1"/>
    <x v="3"/>
    <x v="0"/>
    <d v="2025-10-27T00:00:00"/>
    <m/>
    <m/>
    <x v="1"/>
    <n v="114"/>
    <s v="John Rowie Del Rosario"/>
    <m/>
    <n v="4430"/>
  </r>
  <r>
    <x v="402"/>
    <x v="0"/>
    <x v="2"/>
    <s v="CPHOENX_01010000874100"/>
    <s v="P000001329"/>
    <s v="P000001329"/>
    <s v="Non-LFF"/>
    <s v=""/>
    <m/>
    <b v="1"/>
    <x v="3"/>
    <x v="0"/>
    <d v="2025-10-27T00:00:00"/>
    <m/>
    <m/>
    <x v="1"/>
    <n v="114"/>
    <s v="John Rowie Del Rosario"/>
    <m/>
    <n v="4431"/>
  </r>
  <r>
    <x v="402"/>
    <x v="0"/>
    <x v="2"/>
    <s v="CLFF_VMCA$$$DE10TM4000"/>
    <s v="P000001331"/>
    <s v="P000000472"/>
    <s v="LFF (MDG-F)"/>
    <s v="DE10TM4000"/>
    <m/>
    <b v="0"/>
    <x v="3"/>
    <x v="0"/>
    <d v="2025-10-27T00:00:00"/>
    <m/>
    <m/>
    <x v="1"/>
    <n v="114"/>
    <s v="John Rowie Del Rosario"/>
    <m/>
    <n v="4432"/>
  </r>
  <r>
    <x v="402"/>
    <x v="0"/>
    <x v="2"/>
    <s v="CLFF_1000$$$DE01TKWI01"/>
    <s v="P000001333"/>
    <s v="P000001333"/>
    <s v="LFF (MDG-F)"/>
    <s v="DE01TKWI01"/>
    <m/>
    <b v="1"/>
    <x v="3"/>
    <x v="0"/>
    <d v="2025-10-27T00:00:00"/>
    <m/>
    <m/>
    <x v="1"/>
    <n v="114"/>
    <s v="John Rowie Del Rosario"/>
    <m/>
    <n v="4433"/>
  </r>
  <r>
    <x v="402"/>
    <x v="0"/>
    <x v="2"/>
    <s v="CLFF_1000$$$DE01TQWIGH"/>
    <s v="P000001333"/>
    <s v="P000001333"/>
    <s v="LFF (MDG-F)"/>
    <s v="DE01TQWIGH"/>
    <m/>
    <b v="1"/>
    <x v="3"/>
    <x v="0"/>
    <d v="2025-10-27T00:00:00"/>
    <m/>
    <m/>
    <x v="1"/>
    <n v="114"/>
    <s v="John Rowie Del Rosario"/>
    <m/>
    <n v="4434"/>
  </r>
  <r>
    <x v="402"/>
    <x v="0"/>
    <x v="2"/>
    <s v="CLFF_VMCA$$$DE10DB3600"/>
    <s v="P000001333"/>
    <s v="P000000472"/>
    <s v="LFF (MDG-F)"/>
    <s v="DE10DB3600"/>
    <m/>
    <b v="0"/>
    <x v="3"/>
    <x v="0"/>
    <d v="2025-10-27T00:00:00"/>
    <m/>
    <m/>
    <x v="1"/>
    <n v="114"/>
    <s v="John Rowie Del Rosario"/>
    <m/>
    <n v="4435"/>
  </r>
  <r>
    <x v="402"/>
    <x v="0"/>
    <x v="2"/>
    <s v="CLFF_VMCA$$$DE10TQ1001"/>
    <s v="P000001333"/>
    <s v="P000000472"/>
    <s v="LFF (MDG-F)"/>
    <s v="DE10TQ1001"/>
    <m/>
    <b v="0"/>
    <x v="3"/>
    <x v="0"/>
    <d v="2025-10-27T00:00:00"/>
    <m/>
    <m/>
    <x v="1"/>
    <n v="114"/>
    <s v="John Rowie Del Rosario"/>
    <m/>
    <n v="4436"/>
  </r>
  <r>
    <x v="402"/>
    <x v="0"/>
    <x v="2"/>
    <s v="CLFF_VMCA$$$DE10TQ1002"/>
    <s v="P000001333"/>
    <s v="P000000472"/>
    <s v="LFF (MDG-F)"/>
    <s v="DE10TQ1002"/>
    <m/>
    <b v="0"/>
    <x v="3"/>
    <x v="0"/>
    <d v="2025-10-27T00:00:00"/>
    <m/>
    <m/>
    <x v="1"/>
    <n v="114"/>
    <s v="John Rowie Del Rosario"/>
    <m/>
    <n v="4437"/>
  </r>
  <r>
    <x v="402"/>
    <x v="0"/>
    <x v="2"/>
    <s v="CLFF_VMCA$$$DE10TQ1003"/>
    <s v="P000001333"/>
    <s v="P000000472"/>
    <s v="LFF (MDG-F)"/>
    <s v="DE10TQ1003"/>
    <m/>
    <b v="0"/>
    <x v="3"/>
    <x v="0"/>
    <d v="2025-10-27T00:00:00"/>
    <m/>
    <m/>
    <x v="1"/>
    <n v="114"/>
    <s v="John Rowie Del Rosario"/>
    <m/>
    <n v="4438"/>
  </r>
  <r>
    <x v="402"/>
    <x v="0"/>
    <x v="2"/>
    <s v="CLFF_VMCA$$$GB10TQ1000"/>
    <s v="P000001333"/>
    <s v="P000001333"/>
    <s v="LFF (MDG-F)"/>
    <s v="GB10TQ1000"/>
    <m/>
    <b v="1"/>
    <x v="3"/>
    <x v="0"/>
    <d v="2025-10-27T00:00:00"/>
    <m/>
    <m/>
    <x v="1"/>
    <n v="114"/>
    <s v="John Rowie Del Rosario"/>
    <m/>
    <n v="4439"/>
  </r>
  <r>
    <x v="402"/>
    <x v="0"/>
    <x v="2"/>
    <s v="CLFF_VMCA$$$IT07TQ1001"/>
    <s v="P000001333"/>
    <s v="P000001333"/>
    <s v="LFF (MDG-F)"/>
    <s v="IT07TQ1001"/>
    <m/>
    <b v="1"/>
    <x v="3"/>
    <x v="0"/>
    <d v="2025-10-27T00:00:00"/>
    <m/>
    <m/>
    <x v="1"/>
    <n v="114"/>
    <s v="John Rowie Del Rosario"/>
    <m/>
    <n v="4440"/>
  </r>
  <r>
    <x v="402"/>
    <x v="0"/>
    <x v="2"/>
    <s v="CLFF_VMCA$$$IT07TQ1002"/>
    <s v="P000001333"/>
    <s v="P000001333"/>
    <s v="LFF (MDG-F)"/>
    <s v="IT07TQ1002"/>
    <m/>
    <b v="1"/>
    <x v="3"/>
    <x v="0"/>
    <d v="2025-10-27T00:00:00"/>
    <m/>
    <m/>
    <x v="1"/>
    <n v="114"/>
    <s v="John Rowie Del Rosario"/>
    <m/>
    <n v="4441"/>
  </r>
  <r>
    <x v="402"/>
    <x v="0"/>
    <x v="2"/>
    <s v="CLFF_VMCA$$$NL10TQ1000"/>
    <s v="P000001333"/>
    <s v="P000001333"/>
    <s v="LFF (MDG-F)"/>
    <s v="NL10TQ1000"/>
    <m/>
    <b v="1"/>
    <x v="3"/>
    <x v="0"/>
    <d v="2025-10-27T00:00:00"/>
    <m/>
    <m/>
    <x v="1"/>
    <n v="114"/>
    <s v="John Rowie Del Rosario"/>
    <m/>
    <n v="4442"/>
  </r>
  <r>
    <x v="402"/>
    <x v="0"/>
    <x v="2"/>
    <s v="CLFF_1000$$$DE04TQHQ19"/>
    <s v="P000001334"/>
    <s v="P000001334"/>
    <s v="LFF (MDG-F)"/>
    <s v="DE04TQHQ19"/>
    <m/>
    <b v="1"/>
    <x v="3"/>
    <x v="0"/>
    <d v="2025-10-27T00:00:00"/>
    <m/>
    <m/>
    <x v="1"/>
    <n v="114"/>
    <s v="John Rowie Del Rosario"/>
    <m/>
    <n v="4443"/>
  </r>
  <r>
    <x v="402"/>
    <x v="0"/>
    <x v="2"/>
    <s v="CLFF_1000$$$DE04TQHQ23"/>
    <s v="P000001334"/>
    <s v="P000001334"/>
    <s v="LFF (MDG-F)"/>
    <s v="DE04TQHQ23"/>
    <m/>
    <b v="1"/>
    <x v="3"/>
    <x v="0"/>
    <d v="2025-10-27T00:00:00"/>
    <m/>
    <m/>
    <x v="1"/>
    <n v="114"/>
    <s v="John Rowie Del Rosario"/>
    <m/>
    <n v="4444"/>
  </r>
  <r>
    <x v="402"/>
    <x v="0"/>
    <x v="2"/>
    <s v="CLFF_VMCA$$$NL10TM3000"/>
    <s v="P000001334"/>
    <s v="P000001334"/>
    <s v="LFF (MDG-F)"/>
    <s v="NL10TM3000"/>
    <m/>
    <b v="1"/>
    <x v="3"/>
    <x v="0"/>
    <d v="2025-10-27T00:00:00"/>
    <m/>
    <m/>
    <x v="1"/>
    <n v="114"/>
    <s v="John Rowie Del Rosario"/>
    <m/>
    <n v="4445"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14"/>
    <s v="Roselle Delos Angeles"/>
    <m/>
    <n v="4446"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14"/>
    <s v="Yulia Glazyrina"/>
    <m/>
    <n v="4447"/>
  </r>
  <r>
    <x v="404"/>
    <x v="0"/>
    <x v="2"/>
    <s v="CFLTFLE_17710000113000"/>
    <s v="G000000637"/>
    <m/>
    <s v="Non-LFF"/>
    <s v=""/>
    <m/>
    <b v="0"/>
    <x v="0"/>
    <x v="0"/>
    <d v="2025-10-27T00:00:00"/>
    <m/>
    <m/>
    <x v="1"/>
    <n v="114"/>
    <s v="Yulia Glazyrina"/>
    <m/>
    <n v="4448"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13"/>
    <s v="Jay-R Lizardo"/>
    <m/>
    <n v="4449"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13"/>
    <s v="Jay-R Lizardo"/>
    <m/>
    <n v="4450"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13"/>
    <s v="Jay-R Lizardo"/>
    <m/>
    <n v="4451"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13"/>
    <s v="Jay-R Lizardo"/>
    <m/>
    <n v="4452"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13"/>
    <s v="Jay-R Lizardo"/>
    <m/>
    <n v="4453"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13"/>
    <s v="Jay-R Lizardo"/>
    <m/>
    <n v="4454"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13"/>
    <s v="Jay-R Lizardo"/>
    <m/>
    <n v="4455"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13"/>
    <s v="Jay-R Lizardo"/>
    <m/>
    <n v="4456"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13"/>
    <s v="Jay-R Lizardo"/>
    <m/>
    <n v="4457"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13"/>
    <s v="Jay-R Lizardo"/>
    <m/>
    <n v="4458"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13"/>
    <s v="Jay-R Lizardo"/>
    <m/>
    <n v="4459"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13"/>
    <s v="Jay-R Lizardo"/>
    <m/>
    <n v="4460"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13"/>
    <s v="Jay-R Lizardo"/>
    <m/>
    <n v="4461"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13"/>
    <s v="Jay-R Lizardo"/>
    <m/>
    <n v="4462"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13"/>
    <s v="Jay-R Lizardo"/>
    <m/>
    <n v="4463"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13"/>
    <s v="Jay-R Lizardo"/>
    <m/>
    <n v="4464"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13"/>
    <s v="Jay-R Lizardo"/>
    <m/>
    <n v="4465"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13"/>
    <s v="Jay-R Lizardo"/>
    <m/>
    <n v="4466"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13"/>
    <s v="Jay-R Lizardo"/>
    <m/>
    <n v="4467"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13"/>
    <s v="Jay-R Lizardo"/>
    <m/>
    <n v="4468"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13"/>
    <s v="Jay-R Lizardo"/>
    <m/>
    <n v="4469"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13"/>
    <s v="Jay-R Lizardo"/>
    <m/>
    <n v="4470"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13"/>
    <s v="Jay-R Lizardo"/>
    <m/>
    <n v="4471"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13"/>
    <s v="Jay-R Lizardo"/>
    <m/>
    <n v="4472"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13"/>
    <s v="Jay-R Lizardo"/>
    <m/>
    <n v="4473"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13"/>
    <s v="Jay-R Lizardo"/>
    <m/>
    <n v="4474"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13"/>
    <s v="Jay-R Lizardo"/>
    <m/>
    <n v="4475"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13"/>
    <s v="Jay-R Lizardo"/>
    <m/>
    <n v="4476"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13"/>
    <s v="Jay-R Lizardo"/>
    <m/>
    <n v="4477"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13"/>
    <s v="Jay-R Lizardo"/>
    <m/>
    <n v="4478"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13"/>
    <s v="Jay-R Lizardo"/>
    <m/>
    <n v="4479"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13"/>
    <s v="Jay-R Lizardo"/>
    <m/>
    <n v="4480"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13"/>
    <s v="Jay-R Lizardo"/>
    <m/>
    <n v="4481"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13"/>
    <s v="Jay-R Lizardo"/>
    <m/>
    <n v="4482"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13"/>
    <s v="Jay-R Lizardo"/>
    <m/>
    <n v="4483"/>
  </r>
  <r>
    <x v="406"/>
    <x v="0"/>
    <x v="2"/>
    <s v="CORAERP_MMOR1975.5919"/>
    <s v="L000005366"/>
    <s v="L000005366"/>
    <s v="Non-LFF"/>
    <s v=""/>
    <m/>
    <b v="1"/>
    <x v="2"/>
    <x v="0"/>
    <d v="2025-10-28T00:00:00"/>
    <m/>
    <m/>
    <x v="1"/>
    <n v="113"/>
    <s v="Ruby Grace Garcia"/>
    <m/>
    <n v="4484"/>
  </r>
  <r>
    <x v="406"/>
    <x v="0"/>
    <x v="2"/>
    <s v="CNOW_7210$$$0000020564"/>
    <s v="L000005366"/>
    <s v="L000005366"/>
    <s v="Non-LFF"/>
    <s v=""/>
    <m/>
    <b v="1"/>
    <x v="2"/>
    <x v="0"/>
    <d v="2025-10-28T00:00:00"/>
    <m/>
    <m/>
    <x v="1"/>
    <n v="113"/>
    <s v="Ruby Grace Garcia"/>
    <m/>
    <n v="4485"/>
  </r>
  <r>
    <x v="406"/>
    <x v="0"/>
    <x v="2"/>
    <s v="CNOW_7210$$$0000021400"/>
    <s v="L000005366"/>
    <s v="L000005366"/>
    <s v="Non-LFF"/>
    <s v=""/>
    <m/>
    <b v="1"/>
    <x v="2"/>
    <x v="0"/>
    <d v="2025-10-28T00:00:00"/>
    <m/>
    <m/>
    <x v="1"/>
    <n v="113"/>
    <s v="Ruby Grace Garcia"/>
    <m/>
    <n v="4486"/>
  </r>
  <r>
    <x v="406"/>
    <x v="0"/>
    <x v="2"/>
    <s v="CNOW_7210$$$0000015308"/>
    <s v="L000012340"/>
    <s v="L000012340"/>
    <s v="Non-LFF"/>
    <s v=""/>
    <m/>
    <b v="1"/>
    <x v="2"/>
    <x v="0"/>
    <d v="2025-10-28T00:00:00"/>
    <m/>
    <m/>
    <x v="1"/>
    <n v="113"/>
    <s v="Ruby Grace Garcia"/>
    <m/>
    <n v="4487"/>
  </r>
  <r>
    <x v="407"/>
    <x v="0"/>
    <x v="2"/>
    <s v="ITEMPEU_003200004221"/>
    <s v="L000011242"/>
    <s v="L000011242"/>
    <s v="Non-LFF"/>
    <s v=""/>
    <m/>
    <b v="1"/>
    <x v="2"/>
    <x v="0"/>
    <d v="2025-10-29T00:00:00"/>
    <m/>
    <m/>
    <x v="1"/>
    <n v="112"/>
    <s v="Ruby Grace Garcia"/>
    <m/>
    <n v="4488"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115"/>
    <s v="Anna Glab"/>
    <m/>
    <n v="4489"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115"/>
    <s v="Anna Glab"/>
    <m/>
    <n v="4490"/>
  </r>
  <r>
    <x v="409"/>
    <x v="0"/>
    <x v="2"/>
    <s v="PLEAN_X310801AE5013201"/>
    <s v="H000002956"/>
    <s v="H000002956"/>
    <s v="Non-LFF"/>
    <s v=""/>
    <m/>
    <b v="1"/>
    <x v="1"/>
    <x v="0"/>
    <d v="2025-10-31T00:00:00"/>
    <m/>
    <m/>
    <x v="1"/>
    <n v="110"/>
    <s v="Niel Esto"/>
    <m/>
    <n v="4491"/>
  </r>
  <r>
    <x v="409"/>
    <x v="0"/>
    <x v="2"/>
    <s v="PLEAN_X310801AE5030201"/>
    <s v="H000002954"/>
    <s v="H000002954"/>
    <s v="Non-LFF"/>
    <s v=""/>
    <m/>
    <b v="1"/>
    <x v="1"/>
    <x v="0"/>
    <d v="2025-10-31T00:00:00"/>
    <m/>
    <m/>
    <x v="1"/>
    <n v="110"/>
    <s v="Niel Esto"/>
    <m/>
    <n v="4492"/>
  </r>
  <r>
    <x v="409"/>
    <x v="0"/>
    <x v="2"/>
    <s v="PLEAN_X310801ZA5010501"/>
    <s v="H000000325"/>
    <s v="H000000325"/>
    <s v="Non-LFF"/>
    <s v=""/>
    <m/>
    <b v="1"/>
    <x v="1"/>
    <x v="0"/>
    <d v="2025-10-31T00:00:00"/>
    <m/>
    <m/>
    <x v="1"/>
    <n v="110"/>
    <s v="Niel Esto"/>
    <m/>
    <n v="4493"/>
  </r>
  <r>
    <x v="409"/>
    <x v="0"/>
    <x v="2"/>
    <s v="PLEAN_X310801ZA5015505"/>
    <s v="H000000325"/>
    <s v="H000000325"/>
    <s v="Non-LFF"/>
    <s v=""/>
    <m/>
    <b v="1"/>
    <x v="1"/>
    <x v="0"/>
    <d v="2025-10-31T00:00:00"/>
    <m/>
    <m/>
    <x v="1"/>
    <n v="110"/>
    <s v="Niel Esto"/>
    <m/>
    <n v="4494"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10"/>
    <s v="Niel Esto"/>
    <m/>
    <n v="4495"/>
  </r>
  <r>
    <x v="409"/>
    <x v="0"/>
    <x v="2"/>
    <s v="PLEAN_X310802ZA5022505"/>
    <s v="H000000325"/>
    <s v="H000000325"/>
    <s v="Non-LFF"/>
    <s v=""/>
    <m/>
    <b v="1"/>
    <x v="1"/>
    <x v="0"/>
    <d v="2025-10-31T00:00:00"/>
    <m/>
    <m/>
    <x v="1"/>
    <n v="110"/>
    <s v="Niel Esto"/>
    <m/>
    <n v="4496"/>
  </r>
  <r>
    <x v="409"/>
    <x v="0"/>
    <x v="2"/>
    <s v="PLEAN_X310201AE5015502"/>
    <s v="H000000277"/>
    <s v="H000000277"/>
    <s v="Non-LFF"/>
    <s v=""/>
    <m/>
    <b v="1"/>
    <x v="1"/>
    <x v="0"/>
    <d v="2025-10-31T00:00:00"/>
    <m/>
    <m/>
    <x v="1"/>
    <n v="110"/>
    <s v="Niel Esto"/>
    <m/>
    <n v="4497"/>
  </r>
  <r>
    <x v="409"/>
    <x v="0"/>
    <x v="2"/>
    <s v="PLEAN_X310201ZA5010501"/>
    <s v="H000000325"/>
    <s v="H000000325"/>
    <s v="Non-LFF"/>
    <s v=""/>
    <m/>
    <b v="1"/>
    <x v="1"/>
    <x v="0"/>
    <d v="2025-10-31T00:00:00"/>
    <m/>
    <m/>
    <x v="1"/>
    <n v="110"/>
    <s v="Niel Esto"/>
    <m/>
    <n v="4498"/>
  </r>
  <r>
    <x v="409"/>
    <x v="0"/>
    <x v="2"/>
    <s v="PLEAN_X310201ZA5013501"/>
    <s v="H000000325"/>
    <s v="H000000325"/>
    <s v="Non-LFF"/>
    <s v=""/>
    <m/>
    <b v="1"/>
    <x v="1"/>
    <x v="0"/>
    <d v="2025-10-31T00:00:00"/>
    <m/>
    <m/>
    <x v="1"/>
    <n v="110"/>
    <s v="Niel Esto"/>
    <m/>
    <n v="4499"/>
  </r>
  <r>
    <x v="409"/>
    <x v="0"/>
    <x v="2"/>
    <s v="PLEAN_X310301ZA5010501"/>
    <s v="H000000325"/>
    <s v="H000000325"/>
    <s v="Non-LFF"/>
    <s v=""/>
    <m/>
    <b v="1"/>
    <x v="1"/>
    <x v="0"/>
    <d v="2025-10-31T00:00:00"/>
    <m/>
    <m/>
    <x v="1"/>
    <n v="110"/>
    <s v="Niel Esto"/>
    <m/>
    <n v="4500"/>
  </r>
  <r>
    <x v="409"/>
    <x v="0"/>
    <x v="2"/>
    <s v="PLEAN_X310301ZA5013502"/>
    <s v="H000000325"/>
    <s v="H000000325"/>
    <s v="Non-LFF"/>
    <s v=""/>
    <m/>
    <b v="1"/>
    <x v="1"/>
    <x v="0"/>
    <d v="2025-10-31T00:00:00"/>
    <m/>
    <m/>
    <x v="1"/>
    <n v="110"/>
    <s v="Niel Esto"/>
    <m/>
    <n v="4501"/>
  </r>
  <r>
    <x v="409"/>
    <x v="0"/>
    <x v="2"/>
    <s v="PLEAN_X310301ZA5015505"/>
    <s v="H000000325"/>
    <s v="H000000325"/>
    <s v="Non-LFF"/>
    <s v=""/>
    <m/>
    <b v="1"/>
    <x v="1"/>
    <x v="0"/>
    <d v="2025-10-31T00:00:00"/>
    <m/>
    <m/>
    <x v="1"/>
    <n v="110"/>
    <s v="Niel Esto"/>
    <m/>
    <n v="4502"/>
  </r>
  <r>
    <x v="409"/>
    <x v="0"/>
    <x v="2"/>
    <s v="PLEAN_X310201ZA5015505"/>
    <s v="H000000325"/>
    <s v="H000000325"/>
    <s v="Non-LFF"/>
    <s v=""/>
    <m/>
    <b v="1"/>
    <x v="1"/>
    <x v="0"/>
    <d v="2025-10-31T00:00:00"/>
    <m/>
    <m/>
    <x v="1"/>
    <n v="110"/>
    <s v="Niel Esto"/>
    <m/>
    <n v="4503"/>
  </r>
  <r>
    <x v="409"/>
    <x v="0"/>
    <x v="2"/>
    <s v="PLEAN_X310172EG5023255"/>
    <s v="H000002948"/>
    <s v="H000002948"/>
    <s v="Non-LFF"/>
    <s v=""/>
    <m/>
    <b v="1"/>
    <x v="1"/>
    <x v="0"/>
    <d v="2025-10-31T00:00:00"/>
    <m/>
    <m/>
    <x v="1"/>
    <n v="110"/>
    <s v="Niel Esto"/>
    <m/>
    <n v="4504"/>
  </r>
  <r>
    <x v="409"/>
    <x v="0"/>
    <x v="2"/>
    <s v="PLEAN_X310201EG5010224"/>
    <s v="H000002944"/>
    <s v="H000002944"/>
    <s v="Non-LFF"/>
    <s v=""/>
    <m/>
    <b v="1"/>
    <x v="1"/>
    <x v="0"/>
    <d v="2025-10-31T00:00:00"/>
    <m/>
    <m/>
    <x v="1"/>
    <n v="110"/>
    <s v="Niel Esto"/>
    <m/>
    <n v="4505"/>
  </r>
  <r>
    <x v="409"/>
    <x v="0"/>
    <x v="2"/>
    <s v="PLEAN_X310201EG5015222"/>
    <s v="H000002944"/>
    <s v="H000002944"/>
    <s v="Non-LFF"/>
    <s v=""/>
    <m/>
    <b v="1"/>
    <x v="1"/>
    <x v="0"/>
    <d v="2025-10-31T00:00:00"/>
    <m/>
    <m/>
    <x v="1"/>
    <n v="110"/>
    <s v="Niel Esto"/>
    <m/>
    <n v="4506"/>
  </r>
  <r>
    <x v="409"/>
    <x v="0"/>
    <x v="2"/>
    <s v="PLEAN_X310301EG5015222"/>
    <s v="H000002944"/>
    <s v="H000002944"/>
    <s v="Non-LFF"/>
    <s v=""/>
    <m/>
    <b v="1"/>
    <x v="1"/>
    <x v="0"/>
    <d v="2025-10-31T00:00:00"/>
    <m/>
    <m/>
    <x v="1"/>
    <n v="110"/>
    <s v="Niel Esto"/>
    <m/>
    <n v="4507"/>
  </r>
  <r>
    <x v="409"/>
    <x v="0"/>
    <x v="2"/>
    <s v="PLEAN_X310401EG5015222"/>
    <s v="H000002944"/>
    <s v="H000002944"/>
    <s v="Non-LFF"/>
    <s v=""/>
    <m/>
    <b v="1"/>
    <x v="1"/>
    <x v="0"/>
    <d v="2025-10-31T00:00:00"/>
    <m/>
    <m/>
    <x v="1"/>
    <n v="110"/>
    <s v="Niel Esto"/>
    <m/>
    <n v="4508"/>
  </r>
  <r>
    <x v="409"/>
    <x v="0"/>
    <x v="2"/>
    <s v="PLEAN_X310511EG5015222"/>
    <s v="H000002944"/>
    <s v="H000002944"/>
    <s v="Non-LFF"/>
    <s v=""/>
    <m/>
    <b v="1"/>
    <x v="1"/>
    <x v="0"/>
    <d v="2025-10-31T00:00:00"/>
    <m/>
    <m/>
    <x v="1"/>
    <n v="110"/>
    <s v="Niel Esto"/>
    <m/>
    <n v="4509"/>
  </r>
  <r>
    <x v="409"/>
    <x v="0"/>
    <x v="2"/>
    <s v="PLEAN_X310112EG5020205"/>
    <s v="H000002948"/>
    <s v="H000002948"/>
    <s v="Non-LFF"/>
    <s v=""/>
    <m/>
    <b v="1"/>
    <x v="1"/>
    <x v="0"/>
    <d v="2025-10-31T00:00:00"/>
    <m/>
    <m/>
    <x v="1"/>
    <n v="110"/>
    <s v="Niel Esto"/>
    <m/>
    <n v="4510"/>
  </r>
  <r>
    <x v="409"/>
    <x v="0"/>
    <x v="2"/>
    <s v="PLEAN_X310201EG5010230"/>
    <s v="H000002944"/>
    <s v="H000002944"/>
    <s v="Non-LFF"/>
    <s v=""/>
    <m/>
    <b v="1"/>
    <x v="1"/>
    <x v="0"/>
    <d v="2025-10-31T00:00:00"/>
    <m/>
    <m/>
    <x v="1"/>
    <n v="110"/>
    <s v="Niel Esto"/>
    <m/>
    <n v="4511"/>
  </r>
  <r>
    <x v="410"/>
    <x v="0"/>
    <x v="2"/>
    <s v="PLEAN_X310181DK5030201"/>
    <s v="H000000218"/>
    <s v="H000000218"/>
    <s v="Non-LFF"/>
    <s v=""/>
    <m/>
    <b v="1"/>
    <x v="1"/>
    <x v="0"/>
    <d v="2025-10-31T00:00:00"/>
    <m/>
    <m/>
    <x v="1"/>
    <n v="110"/>
    <s v="Rayneil Reas"/>
    <m/>
    <n v="4512"/>
  </r>
  <r>
    <x v="410"/>
    <x v="0"/>
    <x v="2"/>
    <s v="PLEAN_X310182NO5022201"/>
    <s v="H000000233"/>
    <s v="H000000233"/>
    <s v="Non-LFF"/>
    <s v=""/>
    <m/>
    <b v="1"/>
    <x v="1"/>
    <x v="0"/>
    <d v="2025-10-31T00:00:00"/>
    <m/>
    <m/>
    <x v="1"/>
    <n v="110"/>
    <s v="Rayneil Reas"/>
    <m/>
    <n v="4513"/>
  </r>
  <r>
    <x v="410"/>
    <x v="0"/>
    <x v="2"/>
    <s v="PLEAN_X310941DK5030201"/>
    <s v="H000000218"/>
    <s v="H000000218"/>
    <s v="Non-LFF"/>
    <s v=""/>
    <m/>
    <b v="1"/>
    <x v="1"/>
    <x v="0"/>
    <d v="2025-10-31T00:00:00"/>
    <m/>
    <m/>
    <x v="1"/>
    <n v="110"/>
    <s v="Rayneil Reas"/>
    <m/>
    <n v="4514"/>
  </r>
  <r>
    <x v="410"/>
    <x v="0"/>
    <x v="2"/>
    <s v="PLEAN_X310941FI5013201"/>
    <s v="H000000220"/>
    <s v="H000000220"/>
    <s v="Non-LFF"/>
    <s v=""/>
    <m/>
    <b v="1"/>
    <x v="1"/>
    <x v="0"/>
    <d v="2025-10-31T00:00:00"/>
    <m/>
    <m/>
    <x v="1"/>
    <n v="110"/>
    <s v="Rayneil Reas"/>
    <m/>
    <n v="4515"/>
  </r>
  <r>
    <x v="410"/>
    <x v="0"/>
    <x v="2"/>
    <s v="PLEAN_X310941FI5015201"/>
    <s v="H000000220"/>
    <s v="H000000220"/>
    <s v="Non-LFF"/>
    <s v=""/>
    <m/>
    <b v="1"/>
    <x v="1"/>
    <x v="0"/>
    <d v="2025-10-31T00:00:00"/>
    <m/>
    <m/>
    <x v="1"/>
    <n v="110"/>
    <s v="Rayneil Reas"/>
    <m/>
    <n v="4516"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10"/>
    <s v="Rayneil Reas"/>
    <m/>
    <n v="4517"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10"/>
    <s v="Rayneil Reas"/>
    <m/>
    <n v="4518"/>
  </r>
  <r>
    <x v="410"/>
    <x v="0"/>
    <x v="2"/>
    <s v="PLEAN_X310201DK5030201"/>
    <s v="H000000218"/>
    <s v="H000000218"/>
    <s v="Non-LFF"/>
    <s v=""/>
    <m/>
    <b v="1"/>
    <x v="1"/>
    <x v="0"/>
    <d v="2025-10-31T00:00:00"/>
    <m/>
    <m/>
    <x v="1"/>
    <n v="110"/>
    <s v="Rayneil Reas"/>
    <m/>
    <n v="4519"/>
  </r>
  <r>
    <x v="410"/>
    <x v="0"/>
    <x v="2"/>
    <s v="PLEAN_X310201NO5010201"/>
    <s v="H000000233"/>
    <s v="H000000233"/>
    <s v="Non-LFF"/>
    <s v=""/>
    <m/>
    <b v="1"/>
    <x v="1"/>
    <x v="0"/>
    <d v="2025-10-31T00:00:00"/>
    <m/>
    <m/>
    <x v="1"/>
    <n v="110"/>
    <s v="Rayneil Reas"/>
    <m/>
    <n v="4520"/>
  </r>
  <r>
    <x v="410"/>
    <x v="0"/>
    <x v="2"/>
    <s v="PLEAN_X310511DK5030201"/>
    <s v="H000000218"/>
    <s v="H000000218"/>
    <s v="Non-LFF"/>
    <s v=""/>
    <m/>
    <b v="1"/>
    <x v="1"/>
    <x v="0"/>
    <d v="2025-10-31T00:00:00"/>
    <m/>
    <m/>
    <x v="1"/>
    <n v="110"/>
    <s v="Rayneil Reas"/>
    <m/>
    <n v="4521"/>
  </r>
  <r>
    <x v="410"/>
    <x v="0"/>
    <x v="2"/>
    <s v="PLEAN_X310511EE5010201"/>
    <s v="H000000219"/>
    <s v="H000000219"/>
    <s v="Non-LFF"/>
    <s v=""/>
    <m/>
    <b v="1"/>
    <x v="1"/>
    <x v="0"/>
    <d v="2025-10-31T00:00:00"/>
    <m/>
    <m/>
    <x v="1"/>
    <n v="110"/>
    <s v="Rayneil Reas"/>
    <m/>
    <n v="4522"/>
  </r>
  <r>
    <x v="410"/>
    <x v="0"/>
    <x v="2"/>
    <s v="PLEAN_X310181CZ5011201"/>
    <s v="H000002141"/>
    <s v="H000002141"/>
    <s v="Non-LFF"/>
    <s v=""/>
    <m/>
    <b v="1"/>
    <x v="1"/>
    <x v="0"/>
    <d v="2025-10-31T00:00:00"/>
    <m/>
    <m/>
    <x v="1"/>
    <n v="110"/>
    <s v="Rayneil Reas"/>
    <m/>
    <n v="4523"/>
  </r>
  <r>
    <x v="410"/>
    <x v="0"/>
    <x v="2"/>
    <s v="PLEAN_X310941CZ5015205"/>
    <s v="H000002141"/>
    <s v="H000002141"/>
    <s v="Non-LFF"/>
    <s v=""/>
    <m/>
    <b v="1"/>
    <x v="1"/>
    <x v="0"/>
    <d v="2025-10-31T00:00:00"/>
    <m/>
    <m/>
    <x v="1"/>
    <n v="110"/>
    <s v="Rayneil Reas"/>
    <m/>
    <n v="4524"/>
  </r>
  <r>
    <x v="410"/>
    <x v="0"/>
    <x v="2"/>
    <s v="PLEAN_X310942CZ5020202"/>
    <s v="H000002141"/>
    <s v="H000002141"/>
    <s v="Non-LFF"/>
    <s v=""/>
    <m/>
    <b v="1"/>
    <x v="1"/>
    <x v="0"/>
    <d v="2025-10-31T00:00:00"/>
    <m/>
    <m/>
    <x v="1"/>
    <n v="110"/>
    <s v="Rayneil Reas"/>
    <m/>
    <n v="4525"/>
  </r>
  <r>
    <x v="410"/>
    <x v="0"/>
    <x v="2"/>
    <s v="PLEAN_X370132AT5023200"/>
    <s v="H000004524"/>
    <s v="H000004524"/>
    <s v="Non-LFF"/>
    <s v=""/>
    <m/>
    <b v="1"/>
    <x v="1"/>
    <x v="0"/>
    <d v="2025-10-31T00:00:00"/>
    <m/>
    <m/>
    <x v="1"/>
    <n v="110"/>
    <s v="Rayneil Reas"/>
    <m/>
    <n v="4526"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10"/>
    <s v="Rayneil Reas"/>
    <m/>
    <n v="4527"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10"/>
    <s v="Rayneil Reas"/>
    <m/>
    <n v="4528"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10"/>
    <s v="Rayneil Reas"/>
    <m/>
    <n v="4529"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10"/>
    <s v="Rayneil Reas"/>
    <m/>
    <n v="4530"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10"/>
    <s v="Rayneil Reas"/>
    <m/>
    <n v="4531"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10"/>
    <s v="Rayneil Reas"/>
    <m/>
    <n v="4532"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10"/>
    <s v="Rayneil Reas"/>
    <m/>
    <n v="4533"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10"/>
    <s v="Rayneil Reas"/>
    <m/>
    <n v="4534"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10"/>
    <s v="Rayneil Reas"/>
    <m/>
    <n v="4535"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10"/>
    <s v="Rayneil Reas"/>
    <m/>
    <n v="4536"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10"/>
    <s v="Rayneil Reas"/>
    <m/>
    <n v="4537"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10"/>
    <s v="Rayneil Reas"/>
    <m/>
    <n v="4538"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10"/>
    <s v="Rayneil Reas"/>
    <m/>
    <n v="4539"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10"/>
    <s v="Rayneil Reas"/>
    <m/>
    <n v="4540"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10"/>
    <s v="Rayneil Reas"/>
    <m/>
    <n v="4541"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10"/>
    <s v="Rayneil Reas"/>
    <m/>
    <n v="4542"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10"/>
    <s v="Rayneil Reas"/>
    <m/>
    <n v="4543"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10"/>
    <s v="Rayneil Reas"/>
    <m/>
    <n v="4544"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10"/>
    <s v="Rayneil Reas"/>
    <m/>
    <n v="4545"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10"/>
    <s v="Rayneil Reas"/>
    <m/>
    <n v="4546"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10"/>
    <s v="Rayneil Reas"/>
    <m/>
    <n v="4547"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10"/>
    <s v="Rayneil Reas"/>
    <m/>
    <n v="4548"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10"/>
    <s v="Rayneil Reas"/>
    <m/>
    <n v="4549"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10"/>
    <s v="Rayneil Reas"/>
    <m/>
    <n v="4550"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10"/>
    <s v="Rayneil Reas"/>
    <m/>
    <n v="4551"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10"/>
    <s v="Rayneil Reas"/>
    <m/>
    <n v="4552"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10"/>
    <s v="Rayneil Reas"/>
    <m/>
    <n v="4553"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10"/>
    <s v="Rayneil Reas"/>
    <m/>
    <n v="4554"/>
  </r>
  <r>
    <x v="410"/>
    <x v="0"/>
    <x v="2"/>
    <s v="PLEAN_X310201CH7613200"/>
    <s v="H000001998"/>
    <s v="H000001998"/>
    <s v="Non-LFF"/>
    <s v=""/>
    <m/>
    <b v="1"/>
    <x v="1"/>
    <x v="0"/>
    <d v="2025-10-31T00:00:00"/>
    <m/>
    <m/>
    <x v="1"/>
    <n v="110"/>
    <s v="Rayneil Reas"/>
    <m/>
    <n v="4555"/>
  </r>
  <r>
    <x v="410"/>
    <x v="0"/>
    <x v="2"/>
    <s v="PLEAN_X310401CZ5015205"/>
    <s v="H000002141"/>
    <s v="H000002141"/>
    <s v="Non-LFF"/>
    <s v=""/>
    <m/>
    <b v="1"/>
    <x v="1"/>
    <x v="0"/>
    <d v="2025-10-31T00:00:00"/>
    <m/>
    <m/>
    <x v="1"/>
    <n v="110"/>
    <s v="Rayneil Reas"/>
    <m/>
    <n v="4556"/>
  </r>
  <r>
    <x v="410"/>
    <x v="0"/>
    <x v="2"/>
    <s v="PLEAN_X310511CZ5015205"/>
    <s v="H000002141"/>
    <s v="H000002141"/>
    <s v="Non-LFF"/>
    <s v=""/>
    <m/>
    <b v="1"/>
    <x v="1"/>
    <x v="0"/>
    <d v="2025-10-31T00:00:00"/>
    <m/>
    <m/>
    <x v="1"/>
    <n v="110"/>
    <s v="Rayneil Reas"/>
    <m/>
    <n v="4557"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10"/>
    <s v="Jojeff Tagnong"/>
    <m/>
    <n v="4558"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10"/>
    <s v="Jojeff Tagnong"/>
    <m/>
    <n v="4559"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10"/>
    <s v="Jojeff Tagnong"/>
    <m/>
    <n v="4560"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10"/>
    <s v="Jojeff Tagnong"/>
    <m/>
    <n v="4561"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10"/>
    <s v="Jojeff Tagnong"/>
    <m/>
    <n v="4562"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10"/>
    <s v="Jojeff Tagnong"/>
    <m/>
    <n v="4563"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10"/>
    <s v="Jojeff Tagnong"/>
    <m/>
    <n v="4564"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10"/>
    <s v="Jojeff Tagnong"/>
    <m/>
    <n v="4565"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10"/>
    <s v="Jojeff Tagnong"/>
    <m/>
    <n v="4566"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10"/>
    <s v="Jojeff Tagnong"/>
    <m/>
    <n v="4567"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10"/>
    <s v="Jojeff Tagnong"/>
    <m/>
    <n v="4568"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10"/>
    <s v="Jojeff Tagnong"/>
    <m/>
    <n v="4569"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10"/>
    <s v="Jojeff Tagnong"/>
    <m/>
    <n v="4570"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10"/>
    <s v="Jojeff Tagnong"/>
    <m/>
    <n v="4571"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10"/>
    <s v="Jojeff Tagnong"/>
    <m/>
    <n v="4572"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10"/>
    <s v="Jojeff Tagnong"/>
    <m/>
    <n v="4573"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10"/>
    <s v="Jojeff Tagnong"/>
    <m/>
    <n v="4574"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10"/>
    <s v="Jojeff Tagnong"/>
    <m/>
    <n v="4575"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10"/>
    <s v="Jojeff Tagnong"/>
    <m/>
    <n v="4576"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10"/>
    <s v="Jojeff Tagnong"/>
    <m/>
    <n v="4577"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10"/>
    <s v="Jojeff Tagnong"/>
    <m/>
    <n v="4578"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10"/>
    <s v="Jojeff Tagnong"/>
    <m/>
    <n v="4579"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10"/>
    <s v="Jojeff Tagnong"/>
    <m/>
    <n v="4580"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10"/>
    <s v="Jojeff Tagnong"/>
    <m/>
    <n v="4581"/>
  </r>
  <r>
    <x v="411"/>
    <x v="0"/>
    <x v="2"/>
    <s v="CLFF_1000$$$CH01GFO000"/>
    <s v="G000000631"/>
    <s v="G000000631"/>
    <s v="LFF (MDG-F)"/>
    <s v="CH01GFO000"/>
    <m/>
    <b v="1"/>
    <x v="0"/>
    <x v="0"/>
    <d v="2025-10-31T00:00:00"/>
    <m/>
    <m/>
    <x v="1"/>
    <n v="110"/>
    <s v="Jojeff Tagnong"/>
    <m/>
    <n v="4582"/>
  </r>
  <r>
    <x v="411"/>
    <x v="0"/>
    <x v="2"/>
    <s v="CLFF_1000$$$CH65GM2200"/>
    <s v="G000000631"/>
    <s v="G000000631"/>
    <s v="LFF (MDG-F)"/>
    <s v="CH65GM2200"/>
    <m/>
    <b v="1"/>
    <x v="0"/>
    <x v="0"/>
    <d v="2025-10-31T00:00:00"/>
    <m/>
    <m/>
    <x v="1"/>
    <n v="110"/>
    <s v="Jojeff Tagnong"/>
    <m/>
    <n v="4583"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08"/>
    <s v="Jay-R Lizardo"/>
    <m/>
    <n v="4584"/>
  </r>
  <r>
    <x v="412"/>
    <x v="0"/>
    <x v="8"/>
    <s v="CLFF_1000$$$DE65GIT032"/>
    <s v="G000000256"/>
    <s v="DFLTPGCOH_BF-C2_001242"/>
    <s v="LFF (MDG-F)"/>
    <s v="DE65GIT032"/>
    <m/>
    <b v="0"/>
    <x v="0"/>
    <x v="0"/>
    <d v="2025-11-04T00:00:00"/>
    <m/>
    <m/>
    <x v="1"/>
    <n v="108"/>
    <s v="Jay-R Lizardo"/>
    <m/>
    <n v="4585"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08"/>
    <s v="Jay-R Lizardo"/>
    <m/>
    <n v="4586"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08"/>
    <s v="Jay-R Lizardo"/>
    <m/>
    <n v="4587"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08"/>
    <s v="John Rowie Del Rosario"/>
    <m/>
    <n v="4588"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08"/>
    <s v="John Rowie Del Rosario"/>
    <m/>
    <n v="4589"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08"/>
    <s v="John Rowie Del Rosario"/>
    <m/>
    <n v="4590"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08"/>
    <s v="John Rowie Del Rosario"/>
    <m/>
    <n v="4591"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08"/>
    <s v="John Rowie Del Rosario"/>
    <m/>
    <n v="4592"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08"/>
    <s v="John Rowie Del Rosario"/>
    <m/>
    <n v="4593"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08"/>
    <s v="John Rowie Del Rosario"/>
    <m/>
    <n v="4594"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08"/>
    <s v="John Rowie Del Rosario"/>
    <m/>
    <n v="4595"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08"/>
    <s v="John Rowie Del Rosario"/>
    <m/>
    <n v="4596"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08"/>
    <s v="John Rowie Del Rosario"/>
    <m/>
    <n v="4597"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08"/>
    <s v="John Rowie Del Rosario"/>
    <m/>
    <n v="4598"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08"/>
    <s v="John Rowie Del Rosario"/>
    <m/>
    <n v="4599"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08"/>
    <s v="John Rowie Del Rosario"/>
    <m/>
    <n v="4600"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08"/>
    <s v="John Rowie Del Rosario"/>
    <m/>
    <n v="4601"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08"/>
    <s v="John Rowie Del Rosario"/>
    <m/>
    <n v="4602"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08"/>
    <s v="John Rowie Del Rosario"/>
    <m/>
    <n v="4603"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08"/>
    <s v="John Rowie Del Rosario"/>
    <m/>
    <n v="4604"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08"/>
    <s v="John Rowie Del Rosario"/>
    <m/>
    <n v="4605"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08"/>
    <s v="John Rowie Del Rosario"/>
    <m/>
    <n v="4606"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08"/>
    <s v="John Rowie Del Rosario"/>
    <m/>
    <n v="4607"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08"/>
    <s v="John Rowie Del Rosario"/>
    <m/>
    <n v="4608"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08"/>
    <s v="John Rowie Del Rosario"/>
    <m/>
    <n v="4609"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08"/>
    <s v="John Rowie Del Rosario"/>
    <m/>
    <n v="4610"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08"/>
    <s v="John Rowie Del Rosario"/>
    <m/>
    <n v="4611"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08"/>
    <s v="John Rowie Del Rosario"/>
    <m/>
    <n v="4612"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07"/>
    <s v="Rayneil Reas"/>
    <m/>
    <n v="4613"/>
  </r>
  <r>
    <x v="415"/>
    <x v="0"/>
    <x v="2"/>
    <s v="CSCALA_1022$SQR"/>
    <s v="G000001272"/>
    <s v="G000001272"/>
    <s v="Non-LFF"/>
    <s v=""/>
    <m/>
    <b v="1"/>
    <x v="0"/>
    <x v="0"/>
    <d v="2025-11-07T00:00:00"/>
    <m/>
    <m/>
    <x v="1"/>
    <n v="105"/>
    <s v="Jojeff Tagnong"/>
    <m/>
    <n v="4614"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105"/>
    <s v="Jay-R Lizardo"/>
    <m/>
    <n v="4615"/>
  </r>
  <r>
    <x v="417"/>
    <x v="0"/>
    <x v="2"/>
    <s v="CTEMPEU_1000GB10005256"/>
    <s v="H000000947"/>
    <s v="H000000947"/>
    <s v="Non-LFF"/>
    <s v=""/>
    <m/>
    <b v="1"/>
    <x v="1"/>
    <x v="0"/>
    <d v="2025-11-07T00:00:00"/>
    <m/>
    <m/>
    <x v="1"/>
    <n v="105"/>
    <s v="Henry Ifurung Jr."/>
    <m/>
    <n v="4616"/>
  </r>
  <r>
    <x v="418"/>
    <x v="0"/>
    <x v="2"/>
    <s v="CLFF_1000$$$DE07Z02182"/>
    <s v="P000001335"/>
    <s v="P000001335"/>
    <s v="LFF (MDG-F)"/>
    <s v="DE07Z02182"/>
    <m/>
    <b v="1"/>
    <x v="3"/>
    <x v="0"/>
    <d v="2025-11-12T00:00:00"/>
    <m/>
    <m/>
    <x v="1"/>
    <n v="102"/>
    <s v="John Rowie Del Rosario"/>
    <m/>
    <n v="4617"/>
  </r>
  <r>
    <x v="418"/>
    <x v="0"/>
    <x v="2"/>
    <s v="CLFF_1000$$$HK01Z02181"/>
    <s v="P000001335"/>
    <s v="P000001335"/>
    <s v="LFF (MDG-F)"/>
    <s v="HK01Z02181"/>
    <m/>
    <b v="1"/>
    <x v="3"/>
    <x v="0"/>
    <d v="2025-11-12T00:00:00"/>
    <m/>
    <m/>
    <x v="1"/>
    <n v="102"/>
    <s v="John Rowie Del Rosario"/>
    <m/>
    <n v="4618"/>
  </r>
  <r>
    <x v="418"/>
    <x v="0"/>
    <x v="2"/>
    <s v="CLFF_1000$$$HK01Z02182"/>
    <s v="P000001335"/>
    <s v="P000001335"/>
    <s v="LFF (MDG-F)"/>
    <s v="HK01Z02182"/>
    <m/>
    <b v="1"/>
    <x v="3"/>
    <x v="0"/>
    <d v="2025-11-12T00:00:00"/>
    <m/>
    <m/>
    <x v="1"/>
    <n v="102"/>
    <s v="John Rowie Del Rosario"/>
    <m/>
    <n v="4619"/>
  </r>
  <r>
    <x v="418"/>
    <x v="0"/>
    <x v="2"/>
    <s v="CLFF_1000$$$HK01Z02183"/>
    <s v="P000001335"/>
    <s v="P000001335"/>
    <s v="LFF (MDG-F)"/>
    <s v="HK01Z02183"/>
    <m/>
    <b v="1"/>
    <x v="3"/>
    <x v="0"/>
    <d v="2025-11-12T00:00:00"/>
    <m/>
    <m/>
    <x v="1"/>
    <n v="102"/>
    <s v="John Rowie Del Rosario"/>
    <m/>
    <n v="4620"/>
  </r>
  <r>
    <x v="418"/>
    <x v="0"/>
    <x v="2"/>
    <s v="CLFF_1000$$$HK01Z02184"/>
    <s v="P000001335"/>
    <s v="P000001335"/>
    <s v="LFF (MDG-F)"/>
    <s v="HK01Z02184"/>
    <m/>
    <b v="1"/>
    <x v="3"/>
    <x v="0"/>
    <d v="2025-11-12T00:00:00"/>
    <m/>
    <m/>
    <x v="1"/>
    <n v="102"/>
    <s v="John Rowie Del Rosario"/>
    <m/>
    <n v="4621"/>
  </r>
  <r>
    <x v="418"/>
    <x v="0"/>
    <x v="2"/>
    <s v="CLFF_1000$$$HK01Z02185"/>
    <s v="P000001335"/>
    <s v="P000001335"/>
    <s v="LFF (MDG-F)"/>
    <s v="HK01Z02185"/>
    <m/>
    <b v="1"/>
    <x v="3"/>
    <x v="0"/>
    <d v="2025-11-12T00:00:00"/>
    <m/>
    <m/>
    <x v="1"/>
    <n v="102"/>
    <s v="John Rowie Del Rosario"/>
    <m/>
    <n v="4622"/>
  </r>
  <r>
    <x v="418"/>
    <x v="0"/>
    <x v="2"/>
    <s v="CLFF_1000$$$IN01Z02181"/>
    <s v="P000001335"/>
    <s v="P000001335"/>
    <s v="LFF (MDG-F)"/>
    <s v="IN01Z02181"/>
    <m/>
    <b v="1"/>
    <x v="3"/>
    <x v="0"/>
    <d v="2025-11-12T00:00:00"/>
    <m/>
    <m/>
    <x v="1"/>
    <n v="102"/>
    <s v="John Rowie Del Rosario"/>
    <m/>
    <n v="4623"/>
  </r>
  <r>
    <x v="418"/>
    <x v="0"/>
    <x v="2"/>
    <s v="CLFF_1000$$$IN01Z02182"/>
    <s v="P000001335"/>
    <s v="P000001335"/>
    <s v="LFF (MDG-F)"/>
    <s v="IN01Z02182"/>
    <m/>
    <b v="1"/>
    <x v="3"/>
    <x v="0"/>
    <d v="2025-11-12T00:00:00"/>
    <m/>
    <m/>
    <x v="1"/>
    <n v="102"/>
    <s v="John Rowie Del Rosario"/>
    <m/>
    <n v="4624"/>
  </r>
  <r>
    <x v="418"/>
    <x v="0"/>
    <x v="2"/>
    <s v="CLFF_1000$$$IN01Z02183"/>
    <s v="P000001335"/>
    <s v="P000001335"/>
    <s v="LFF (MDG-F)"/>
    <s v="IN01Z02183"/>
    <m/>
    <b v="1"/>
    <x v="3"/>
    <x v="0"/>
    <d v="2025-11-12T00:00:00"/>
    <m/>
    <m/>
    <x v="1"/>
    <n v="102"/>
    <s v="John Rowie Del Rosario"/>
    <m/>
    <n v="4625"/>
  </r>
  <r>
    <x v="418"/>
    <x v="0"/>
    <x v="2"/>
    <s v="CLFF_1000$$$IN01Z02184"/>
    <s v="P000001335"/>
    <s v="P000001335"/>
    <s v="LFF (MDG-F)"/>
    <s v="IN01Z02184"/>
    <m/>
    <b v="1"/>
    <x v="3"/>
    <x v="0"/>
    <d v="2025-11-12T00:00:00"/>
    <m/>
    <m/>
    <x v="1"/>
    <n v="102"/>
    <s v="John Rowie Del Rosario"/>
    <m/>
    <n v="4626"/>
  </r>
  <r>
    <x v="418"/>
    <x v="0"/>
    <x v="2"/>
    <s v="CLFF_1000$$$JP01Z02181"/>
    <s v="P000001335"/>
    <s v="P000001335"/>
    <s v="LFF (MDG-F)"/>
    <s v="JP01Z02181"/>
    <m/>
    <b v="1"/>
    <x v="3"/>
    <x v="0"/>
    <d v="2025-11-12T00:00:00"/>
    <m/>
    <m/>
    <x v="1"/>
    <n v="102"/>
    <s v="John Rowie Del Rosario"/>
    <m/>
    <n v="4627"/>
  </r>
  <r>
    <x v="418"/>
    <x v="0"/>
    <x v="2"/>
    <s v="CLFF_1000$$$JP01Z02184"/>
    <s v="P000001335"/>
    <s v="P000001335"/>
    <s v="LFF (MDG-F)"/>
    <s v="JP01Z02184"/>
    <m/>
    <b v="1"/>
    <x v="3"/>
    <x v="0"/>
    <d v="2025-11-12T00:00:00"/>
    <m/>
    <m/>
    <x v="1"/>
    <n v="102"/>
    <s v="John Rowie Del Rosario"/>
    <m/>
    <n v="4628"/>
  </r>
  <r>
    <x v="418"/>
    <x v="0"/>
    <x v="2"/>
    <s v="CLFF_1000$$$JP01Z02185"/>
    <s v="P000001335"/>
    <s v="P000001335"/>
    <s v="LFF (MDG-F)"/>
    <s v="JP01Z02185"/>
    <m/>
    <b v="1"/>
    <x v="3"/>
    <x v="0"/>
    <d v="2025-11-12T00:00:00"/>
    <m/>
    <m/>
    <x v="1"/>
    <n v="102"/>
    <s v="John Rowie Del Rosario"/>
    <m/>
    <n v="4629"/>
  </r>
  <r>
    <x v="418"/>
    <x v="0"/>
    <x v="2"/>
    <s v="CLFF_1000$$$JP02Z02181"/>
    <s v="P000001335"/>
    <s v="P000001335"/>
    <s v="LFF (MDG-F)"/>
    <s v="JP02Z02181"/>
    <m/>
    <b v="1"/>
    <x v="3"/>
    <x v="0"/>
    <d v="2025-11-12T00:00:00"/>
    <m/>
    <m/>
    <x v="1"/>
    <n v="102"/>
    <s v="John Rowie Del Rosario"/>
    <m/>
    <n v="4630"/>
  </r>
  <r>
    <x v="418"/>
    <x v="0"/>
    <x v="2"/>
    <s v="CLFF_1000$$$JP02Z02182"/>
    <s v="P000001335"/>
    <s v="P000001335"/>
    <s v="LFF (MDG-F)"/>
    <s v="JP02Z02182"/>
    <m/>
    <b v="1"/>
    <x v="3"/>
    <x v="0"/>
    <d v="2025-11-12T00:00:00"/>
    <m/>
    <m/>
    <x v="1"/>
    <n v="102"/>
    <s v="John Rowie Del Rosario"/>
    <m/>
    <n v="4631"/>
  </r>
  <r>
    <x v="418"/>
    <x v="0"/>
    <x v="2"/>
    <s v="CLFF_1000$$$JP02Z02183"/>
    <s v="P000001335"/>
    <s v="P000001335"/>
    <s v="LFF (MDG-F)"/>
    <s v="JP02Z02183"/>
    <m/>
    <b v="1"/>
    <x v="3"/>
    <x v="0"/>
    <d v="2025-11-12T00:00:00"/>
    <m/>
    <m/>
    <x v="1"/>
    <n v="102"/>
    <s v="John Rowie Del Rosario"/>
    <m/>
    <n v="4632"/>
  </r>
  <r>
    <x v="418"/>
    <x v="0"/>
    <x v="2"/>
    <s v="CLFF_1000$$$JP02Z02184"/>
    <s v="P000001335"/>
    <s v="P000001335"/>
    <s v="LFF (MDG-F)"/>
    <s v="JP02Z02184"/>
    <m/>
    <b v="1"/>
    <x v="3"/>
    <x v="0"/>
    <d v="2025-11-12T00:00:00"/>
    <m/>
    <m/>
    <x v="1"/>
    <n v="102"/>
    <s v="John Rowie Del Rosario"/>
    <m/>
    <n v="4633"/>
  </r>
  <r>
    <x v="418"/>
    <x v="0"/>
    <x v="2"/>
    <s v="CLFF_1000$$$JP02Z02185"/>
    <s v="P000001335"/>
    <s v="P000001335"/>
    <s v="LFF (MDG-F)"/>
    <s v="JP02Z02185"/>
    <m/>
    <b v="1"/>
    <x v="3"/>
    <x v="0"/>
    <d v="2025-11-12T00:00:00"/>
    <m/>
    <m/>
    <x v="1"/>
    <n v="102"/>
    <s v="John Rowie Del Rosario"/>
    <m/>
    <n v="4634"/>
  </r>
  <r>
    <x v="418"/>
    <x v="0"/>
    <x v="2"/>
    <s v="CLFF_1000$$$KR02Z02181"/>
    <s v="P000001335"/>
    <s v="P000001335"/>
    <s v="LFF (MDG-F)"/>
    <s v="KR02Z02181"/>
    <m/>
    <b v="1"/>
    <x v="3"/>
    <x v="0"/>
    <d v="2025-11-12T00:00:00"/>
    <m/>
    <m/>
    <x v="1"/>
    <n v="102"/>
    <s v="John Rowie Del Rosario"/>
    <m/>
    <n v="4635"/>
  </r>
  <r>
    <x v="418"/>
    <x v="0"/>
    <x v="2"/>
    <s v="CLFF_1000$$$KR02Z02182"/>
    <s v="P000001335"/>
    <s v="P000001335"/>
    <s v="LFF (MDG-F)"/>
    <s v="KR02Z02182"/>
    <m/>
    <b v="1"/>
    <x v="3"/>
    <x v="0"/>
    <d v="2025-11-12T00:00:00"/>
    <m/>
    <m/>
    <x v="1"/>
    <n v="102"/>
    <s v="John Rowie Del Rosario"/>
    <m/>
    <n v="4636"/>
  </r>
  <r>
    <x v="418"/>
    <x v="0"/>
    <x v="2"/>
    <s v="CLFF_1000$$$KR02Z02183"/>
    <s v="P000001335"/>
    <s v="P000001335"/>
    <s v="LFF (MDG-F)"/>
    <s v="KR02Z02183"/>
    <m/>
    <b v="1"/>
    <x v="3"/>
    <x v="0"/>
    <d v="2025-11-12T00:00:00"/>
    <m/>
    <m/>
    <x v="1"/>
    <n v="102"/>
    <s v="John Rowie Del Rosario"/>
    <m/>
    <n v="4637"/>
  </r>
  <r>
    <x v="418"/>
    <x v="0"/>
    <x v="2"/>
    <s v="CLFF_1000$$$KR02Z02184"/>
    <s v="P000001335"/>
    <s v="P000001335"/>
    <s v="LFF (MDG-F)"/>
    <s v="KR02Z02184"/>
    <m/>
    <b v="1"/>
    <x v="3"/>
    <x v="0"/>
    <d v="2025-11-12T00:00:00"/>
    <m/>
    <m/>
    <x v="1"/>
    <n v="102"/>
    <s v="John Rowie Del Rosario"/>
    <m/>
    <n v="4638"/>
  </r>
  <r>
    <x v="418"/>
    <x v="0"/>
    <x v="2"/>
    <s v="CLFF_1000$$$SG09Z02181"/>
    <s v="P000001335"/>
    <s v="P000001335"/>
    <s v="LFF (MDG-F)"/>
    <s v="SG09Z02181"/>
    <m/>
    <b v="1"/>
    <x v="3"/>
    <x v="0"/>
    <d v="2025-11-12T00:00:00"/>
    <m/>
    <m/>
    <x v="1"/>
    <n v="102"/>
    <s v="John Rowie Del Rosario"/>
    <m/>
    <n v="4639"/>
  </r>
  <r>
    <x v="418"/>
    <x v="0"/>
    <x v="2"/>
    <s v="CLFF_1000$$$SG09Z02182"/>
    <s v="P000001335"/>
    <s v="P000001335"/>
    <s v="LFF (MDG-F)"/>
    <s v="SG09Z02182"/>
    <m/>
    <b v="1"/>
    <x v="3"/>
    <x v="0"/>
    <d v="2025-11-12T00:00:00"/>
    <m/>
    <m/>
    <x v="1"/>
    <n v="102"/>
    <s v="John Rowie Del Rosario"/>
    <m/>
    <n v="4640"/>
  </r>
  <r>
    <x v="418"/>
    <x v="0"/>
    <x v="2"/>
    <s v="CLFF_1000$$$SG09Z02183"/>
    <s v="P000001335"/>
    <s v="P000001335"/>
    <s v="LFF (MDG-F)"/>
    <s v="SG09Z02183"/>
    <m/>
    <b v="1"/>
    <x v="3"/>
    <x v="0"/>
    <d v="2025-11-12T00:00:00"/>
    <m/>
    <m/>
    <x v="1"/>
    <n v="102"/>
    <s v="John Rowie Del Rosario"/>
    <m/>
    <n v="4641"/>
  </r>
  <r>
    <x v="418"/>
    <x v="0"/>
    <x v="2"/>
    <s v="CLFF_1000$$$SG09Z02184"/>
    <s v="P000001335"/>
    <s v="P000001335"/>
    <s v="LFF (MDG-F)"/>
    <s v="SG09Z02184"/>
    <m/>
    <b v="1"/>
    <x v="3"/>
    <x v="0"/>
    <d v="2025-11-12T00:00:00"/>
    <m/>
    <m/>
    <x v="1"/>
    <n v="102"/>
    <s v="John Rowie Del Rosario"/>
    <m/>
    <n v="4642"/>
  </r>
  <r>
    <x v="418"/>
    <x v="0"/>
    <x v="2"/>
    <s v="CLFF_1000$$$TW02Z02183"/>
    <s v="P000001335"/>
    <s v="P000001335"/>
    <s v="LFF (MDG-F)"/>
    <s v="TW02Z02183"/>
    <m/>
    <b v="1"/>
    <x v="3"/>
    <x v="0"/>
    <d v="2025-11-12T00:00:00"/>
    <m/>
    <m/>
    <x v="1"/>
    <n v="102"/>
    <s v="John Rowie Del Rosario"/>
    <m/>
    <n v="4643"/>
  </r>
  <r>
    <x v="418"/>
    <x v="0"/>
    <x v="2"/>
    <s v="CLFF_1000$$$TW02Z02184"/>
    <s v="P000001335"/>
    <s v="P000001335"/>
    <s v="LFF (MDG-F)"/>
    <s v="TW02Z02184"/>
    <m/>
    <b v="1"/>
    <x v="3"/>
    <x v="0"/>
    <d v="2025-11-12T00:00:00"/>
    <m/>
    <m/>
    <x v="1"/>
    <n v="102"/>
    <s v="John Rowie Del Rosario"/>
    <m/>
    <n v="4644"/>
  </r>
  <r>
    <x v="418"/>
    <x v="0"/>
    <x v="2"/>
    <s v="CLFF_1000$$$TW03Z02184"/>
    <s v="P000001335"/>
    <s v="P000001335"/>
    <s v="LFF (MDG-F)"/>
    <s v="TW03Z02184"/>
    <m/>
    <b v="1"/>
    <x v="3"/>
    <x v="0"/>
    <d v="2025-11-12T00:00:00"/>
    <m/>
    <m/>
    <x v="1"/>
    <n v="102"/>
    <s v="John Rowie Del Rosario"/>
    <m/>
    <n v="4645"/>
  </r>
  <r>
    <x v="418"/>
    <x v="0"/>
    <x v="2"/>
    <s v="CLFF_KR00$$$KR03Z02181"/>
    <s v="P000001335"/>
    <s v="P000001335"/>
    <s v="LFF (MDG-F)"/>
    <s v="KR03Z02181"/>
    <m/>
    <b v="1"/>
    <x v="3"/>
    <x v="0"/>
    <d v="2025-11-12T00:00:00"/>
    <m/>
    <m/>
    <x v="1"/>
    <n v="102"/>
    <s v="John Rowie Del Rosario"/>
    <m/>
    <n v="4646"/>
  </r>
  <r>
    <x v="418"/>
    <x v="0"/>
    <x v="2"/>
    <s v="CLFF_KR00$$$KR03Z02182"/>
    <s v="P000001335"/>
    <s v="P000001335"/>
    <s v="LFF (MDG-F)"/>
    <s v="KR03Z02182"/>
    <m/>
    <b v="1"/>
    <x v="3"/>
    <x v="0"/>
    <d v="2025-11-12T00:00:00"/>
    <m/>
    <m/>
    <x v="1"/>
    <n v="102"/>
    <s v="John Rowie Del Rosario"/>
    <m/>
    <n v="4647"/>
  </r>
  <r>
    <x v="418"/>
    <x v="0"/>
    <x v="2"/>
    <s v="CLFF_KR00$$$KR03Z02183"/>
    <s v="P000001335"/>
    <s v="P000001335"/>
    <s v="LFF (MDG-F)"/>
    <s v="KR03Z02183"/>
    <m/>
    <b v="1"/>
    <x v="3"/>
    <x v="0"/>
    <d v="2025-11-12T00:00:00"/>
    <m/>
    <m/>
    <x v="1"/>
    <n v="102"/>
    <s v="John Rowie Del Rosario"/>
    <m/>
    <n v="4648"/>
  </r>
  <r>
    <x v="418"/>
    <x v="0"/>
    <x v="2"/>
    <s v="CLFF_KR00$$$KR03Z02184"/>
    <s v="P000001335"/>
    <s v="P000001335"/>
    <s v="LFF (MDG-F)"/>
    <s v="KR03Z02184"/>
    <m/>
    <b v="1"/>
    <x v="3"/>
    <x v="0"/>
    <d v="2025-11-12T00:00:00"/>
    <m/>
    <m/>
    <x v="1"/>
    <n v="102"/>
    <s v="John Rowie Del Rosario"/>
    <m/>
    <n v="4649"/>
  </r>
  <r>
    <x v="418"/>
    <x v="0"/>
    <x v="2"/>
    <s v="CLFF_1000$$$CN01OF0083"/>
    <s v="P000001336"/>
    <s v="P000001336"/>
    <s v="LFF (MDG-F)"/>
    <s v="CN01OF0083"/>
    <m/>
    <b v="1"/>
    <x v="3"/>
    <x v="0"/>
    <d v="2025-11-12T00:00:00"/>
    <m/>
    <m/>
    <x v="1"/>
    <n v="102"/>
    <s v="John Rowie Del Rosario"/>
    <m/>
    <n v="4650"/>
  </r>
  <r>
    <x v="418"/>
    <x v="0"/>
    <x v="2"/>
    <s v="CLFF_1000$$$US01OF0103"/>
    <s v="P000001336"/>
    <s v="P000001336"/>
    <s v="LFF (MDG-F)"/>
    <s v="US01OF0103"/>
    <m/>
    <b v="1"/>
    <x v="3"/>
    <x v="0"/>
    <d v="2025-11-12T00:00:00"/>
    <m/>
    <m/>
    <x v="1"/>
    <n v="102"/>
    <s v="John Rowie Del Rosario"/>
    <m/>
    <n v="4651"/>
  </r>
  <r>
    <x v="418"/>
    <x v="0"/>
    <x v="2"/>
    <s v="CLFF_KR00$$$KR03L80000"/>
    <s v="P000001336"/>
    <s v="P000001336"/>
    <s v="LFF (MDG-F)"/>
    <s v="KR03L80000"/>
    <m/>
    <b v="1"/>
    <x v="3"/>
    <x v="0"/>
    <d v="2025-11-12T00:00:00"/>
    <m/>
    <m/>
    <x v="1"/>
    <n v="102"/>
    <s v="John Rowie Del Rosario"/>
    <m/>
    <n v="4652"/>
  </r>
  <r>
    <x v="418"/>
    <x v="0"/>
    <x v="2"/>
    <s v="CLFF_VMCA$$$TW10OF6016"/>
    <s v="P000001336"/>
    <s v="P000001336"/>
    <s v="LFF (MDG-F)"/>
    <s v="TW10OF6016"/>
    <m/>
    <b v="1"/>
    <x v="3"/>
    <x v="0"/>
    <d v="2025-11-12T00:00:00"/>
    <m/>
    <m/>
    <x v="1"/>
    <n v="102"/>
    <s v="John Rowie Del Rosario"/>
    <m/>
    <n v="4653"/>
  </r>
  <r>
    <x v="418"/>
    <x v="0"/>
    <x v="2"/>
    <s v="CLFF_VMCA$$$US10OF6070"/>
    <s v="P000001336"/>
    <s v="P000001336"/>
    <s v="LFF (MDG-F)"/>
    <s v="US10OF6070"/>
    <m/>
    <b v="1"/>
    <x v="3"/>
    <x v="0"/>
    <d v="2025-11-12T00:00:00"/>
    <m/>
    <m/>
    <x v="1"/>
    <n v="102"/>
    <s v="John Rowie Del Rosario"/>
    <m/>
    <n v="4654"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02"/>
    <s v="Ruby Grace Garcia"/>
    <m/>
    <n v="4655"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02"/>
    <s v="Ruby Grace Garcia"/>
    <m/>
    <n v="4656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02"/>
    <s v="Ruby Grace Garcia"/>
    <m/>
    <n v="4657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02"/>
    <s v="Ruby Grace Garcia"/>
    <m/>
    <n v="4658"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02"/>
    <s v="Ruby Grace Garcia"/>
    <m/>
    <n v="4659"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02"/>
    <s v="Ruby Grace Garcia"/>
    <m/>
    <n v="4660"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02"/>
    <s v="Ruby Grace Garcia"/>
    <m/>
    <n v="4661"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02"/>
    <s v="Ruby Grace Garcia"/>
    <m/>
    <n v="4662"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02"/>
    <s v="Ruby Grace Garcia"/>
    <m/>
    <n v="4663"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02"/>
    <s v="Ruby Grace Garcia"/>
    <m/>
    <n v="4664"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02"/>
    <s v="Ruby Grace Garcia"/>
    <m/>
    <n v="4665"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02"/>
    <s v="Ruby Grace Garcia"/>
    <m/>
    <n v="4666"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02"/>
    <s v="Ruby Grace Garcia"/>
    <m/>
    <n v="4667"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02"/>
    <s v="Ruby Grace Garcia"/>
    <m/>
    <n v="4668"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02"/>
    <s v="Ruby Grace Garcia"/>
    <m/>
    <n v="4669"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02"/>
    <s v="Ruby Grace Garcia"/>
    <m/>
    <n v="4670"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02"/>
    <s v="Ruby Grace Garcia"/>
    <m/>
    <n v="4671"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02"/>
    <s v="Ruby Grace Garcia"/>
    <m/>
    <n v="4672"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02"/>
    <s v="Ruby Grace Garcia"/>
    <m/>
    <n v="4673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02"/>
    <s v="Ruby Grace Garcia"/>
    <m/>
    <n v="4674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02"/>
    <s v="Ruby Grace Garcia"/>
    <m/>
    <n v="4675"/>
  </r>
  <r>
    <x v="420"/>
    <x v="0"/>
    <x v="2"/>
    <s v="PLEAN_X310324CH6815011"/>
    <s v="H000002265"/>
    <s v="H000002265"/>
    <s v="Non-LFF"/>
    <s v=""/>
    <m/>
    <b v="1"/>
    <x v="1"/>
    <x v="0"/>
    <d v="2025-11-17T00:00:00"/>
    <m/>
    <m/>
    <x v="1"/>
    <n v="99"/>
    <s v="Estela Belda Menendez"/>
    <m/>
    <n v="4676"/>
  </r>
  <r>
    <x v="420"/>
    <x v="0"/>
    <x v="2"/>
    <s v="PLEAN_X310304DE5015404"/>
    <s v="H000002264"/>
    <s v="H000002264"/>
    <s v="Non-LFF"/>
    <s v=""/>
    <m/>
    <b v="1"/>
    <x v="1"/>
    <x v="0"/>
    <d v="2025-11-17T00:00:00"/>
    <m/>
    <m/>
    <x v="1"/>
    <n v="99"/>
    <s v="Estela Belda Menendez"/>
    <m/>
    <n v="4677"/>
  </r>
  <r>
    <x v="420"/>
    <x v="0"/>
    <x v="2"/>
    <s v="PLEAN_X310324DE5015403"/>
    <s v="H000002265"/>
    <s v="H000002265"/>
    <s v="Non-LFF"/>
    <s v=""/>
    <m/>
    <b v="1"/>
    <x v="1"/>
    <x v="0"/>
    <d v="2025-11-17T00:00:00"/>
    <m/>
    <m/>
    <x v="1"/>
    <n v="99"/>
    <s v="Estela Belda Menendez"/>
    <m/>
    <n v="4678"/>
  </r>
  <r>
    <x v="420"/>
    <x v="0"/>
    <x v="2"/>
    <s v="PLEAN_X310324DE5015404"/>
    <s v="H000002265"/>
    <s v="H000002265"/>
    <s v="Non-LFF"/>
    <s v=""/>
    <m/>
    <b v="1"/>
    <x v="1"/>
    <x v="0"/>
    <d v="2025-11-17T00:00:00"/>
    <m/>
    <m/>
    <x v="1"/>
    <n v="99"/>
    <s v="Estela Belda Menendez"/>
    <m/>
    <n v="4679"/>
  </r>
  <r>
    <x v="420"/>
    <x v="0"/>
    <x v="2"/>
    <s v="PLEAN_X310334CH6815011"/>
    <s v="H000002266"/>
    <s v="H000002266"/>
    <s v="Non-LFF"/>
    <s v=""/>
    <m/>
    <b v="1"/>
    <x v="1"/>
    <x v="0"/>
    <d v="2025-11-17T00:00:00"/>
    <m/>
    <m/>
    <x v="1"/>
    <n v="99"/>
    <s v="Estela Belda Menendez"/>
    <m/>
    <n v="4680"/>
  </r>
  <r>
    <x v="420"/>
    <x v="0"/>
    <x v="2"/>
    <s v="PLEAN_X310404CH6815011"/>
    <s v="H000002267"/>
    <s v="H000002267"/>
    <s v="Non-LFF"/>
    <s v=""/>
    <m/>
    <b v="1"/>
    <x v="1"/>
    <x v="0"/>
    <d v="2025-11-17T00:00:00"/>
    <m/>
    <m/>
    <x v="1"/>
    <n v="99"/>
    <s v="Estela Belda Menendez"/>
    <m/>
    <n v="4681"/>
  </r>
  <r>
    <x v="420"/>
    <x v="0"/>
    <x v="2"/>
    <s v="ITEMPLA_001520001165"/>
    <s v="H000002265"/>
    <s v="H000002265"/>
    <s v="Non-LFF"/>
    <s v=""/>
    <m/>
    <b v="1"/>
    <x v="1"/>
    <x v="0"/>
    <d v="2025-11-17T00:00:00"/>
    <m/>
    <m/>
    <x v="1"/>
    <n v="99"/>
    <s v="Estela Belda Menendez"/>
    <m/>
    <n v="4682"/>
  </r>
  <r>
    <x v="421"/>
    <x v="0"/>
    <x v="2"/>
    <s v="CNOW_7210$$$0000498035"/>
    <s v="G000000633"/>
    <s v="G000000633"/>
    <s v="Non-LFF"/>
    <s v=""/>
    <m/>
    <b v="1"/>
    <x v="0"/>
    <x v="0"/>
    <d v="2025-11-17T00:00:00"/>
    <m/>
    <m/>
    <x v="1"/>
    <n v="99"/>
    <s v="Jojeff Tagnong"/>
    <m/>
    <n v="4683"/>
  </r>
  <r>
    <x v="422"/>
    <x v="0"/>
    <x v="2"/>
    <s v="PLEAN_X310201VN5011200"/>
    <s v="H000001318"/>
    <s v="H000001318"/>
    <s v="Non-LFF"/>
    <s v=""/>
    <m/>
    <b v="1"/>
    <x v="1"/>
    <x v="0"/>
    <d v="2025-11-17T00:00:00"/>
    <m/>
    <m/>
    <x v="1"/>
    <n v="99"/>
    <s v="Maria Rosario Go"/>
    <m/>
    <n v="4684"/>
  </r>
  <r>
    <x v="423"/>
    <x v="0"/>
    <x v="2"/>
    <s v="CFLTFLE_1044BPOE"/>
    <s v="H000001115"/>
    <s v="H000001115"/>
    <s v="Non-LFF"/>
    <s v=""/>
    <m/>
    <b v="1"/>
    <x v="1"/>
    <x v="0"/>
    <d v="2025-11-17T00:00:00"/>
    <m/>
    <m/>
    <x v="1"/>
    <n v="99"/>
    <s v="Carlo Umali"/>
    <m/>
    <n v="4685"/>
  </r>
  <r>
    <x v="424"/>
    <x v="0"/>
    <x v="2"/>
    <s v="PLEAN_X310301DE6215305"/>
    <s v="H000000417"/>
    <s v="H000000417"/>
    <s v="Non-LFF"/>
    <s v=""/>
    <m/>
    <b v="1"/>
    <x v="1"/>
    <x v="0"/>
    <d v="2025-11-17T00:00:00"/>
    <m/>
    <m/>
    <x v="1"/>
    <n v="99"/>
    <s v="Maria Rosario Go"/>
    <m/>
    <n v="4686"/>
  </r>
  <r>
    <x v="425"/>
    <x v="0"/>
    <x v="2"/>
    <s v="PLEAN_X310113CN5043301"/>
    <s v="H000004393"/>
    <s v="H000004393"/>
    <s v="Non-LFF"/>
    <s v=""/>
    <m/>
    <b v="1"/>
    <x v="1"/>
    <x v="0"/>
    <d v="2025-11-17T00:00:00"/>
    <m/>
    <m/>
    <x v="1"/>
    <n v="99"/>
    <s v="John Poulie Borromeo"/>
    <m/>
    <n v="4687"/>
  </r>
  <r>
    <x v="425"/>
    <x v="0"/>
    <x v="2"/>
    <s v="PLEAN_X310282CN5020301"/>
    <s v="H000004392"/>
    <s v="H000004392"/>
    <s v="Non-LFF"/>
    <s v=""/>
    <m/>
    <b v="1"/>
    <x v="1"/>
    <x v="0"/>
    <d v="2025-11-17T00:00:00"/>
    <m/>
    <m/>
    <x v="1"/>
    <n v="99"/>
    <s v="John Poulie Borromeo"/>
    <m/>
    <n v="4688"/>
  </r>
  <r>
    <x v="425"/>
    <x v="0"/>
    <x v="2"/>
    <s v="PLEAN_X310282CN5020303"/>
    <s v="H000004392"/>
    <s v="H000004392"/>
    <s v="Non-LFF"/>
    <s v=""/>
    <m/>
    <b v="1"/>
    <x v="1"/>
    <x v="0"/>
    <d v="2025-11-17T00:00:00"/>
    <m/>
    <m/>
    <x v="1"/>
    <n v="99"/>
    <s v="John Poulie Borromeo"/>
    <m/>
    <n v="4689"/>
  </r>
  <r>
    <x v="425"/>
    <x v="0"/>
    <x v="2"/>
    <s v="PLEAN_X310282CN5020304"/>
    <s v="H000004392"/>
    <s v="H000004392"/>
    <s v="Non-LFF"/>
    <s v=""/>
    <m/>
    <b v="1"/>
    <x v="1"/>
    <x v="0"/>
    <d v="2025-11-17T00:00:00"/>
    <m/>
    <m/>
    <x v="1"/>
    <n v="99"/>
    <s v="John Poulie Borromeo"/>
    <m/>
    <n v="4690"/>
  </r>
  <r>
    <x v="425"/>
    <x v="0"/>
    <x v="2"/>
    <s v="PLEAN_X310282CN5023305"/>
    <s v="H000004392"/>
    <s v="H000004392"/>
    <s v="Non-LFF"/>
    <s v=""/>
    <m/>
    <b v="1"/>
    <x v="1"/>
    <x v="0"/>
    <d v="2025-11-17T00:00:00"/>
    <m/>
    <m/>
    <x v="1"/>
    <n v="99"/>
    <s v="John Poulie Borromeo"/>
    <m/>
    <n v="4691"/>
  </r>
  <r>
    <x v="425"/>
    <x v="0"/>
    <x v="2"/>
    <s v="PLEAN_X310282CN5023306"/>
    <s v="H000004392"/>
    <s v="H000004392"/>
    <s v="Non-LFF"/>
    <s v=""/>
    <m/>
    <b v="1"/>
    <x v="1"/>
    <x v="0"/>
    <d v="2025-11-17T00:00:00"/>
    <m/>
    <m/>
    <x v="1"/>
    <n v="99"/>
    <s v="John Poulie Borromeo"/>
    <m/>
    <n v="4692"/>
  </r>
  <r>
    <x v="425"/>
    <x v="0"/>
    <x v="2"/>
    <s v="PLEAN_X310282CN5023309"/>
    <s v="H000004392"/>
    <s v="H000004392"/>
    <s v="Non-LFF"/>
    <s v=""/>
    <m/>
    <b v="1"/>
    <x v="1"/>
    <x v="0"/>
    <d v="2025-11-17T00:00:00"/>
    <m/>
    <m/>
    <x v="1"/>
    <n v="99"/>
    <s v="John Poulie Borromeo"/>
    <m/>
    <n v="4693"/>
  </r>
  <r>
    <x v="425"/>
    <x v="0"/>
    <x v="2"/>
    <s v="PLEAN_X310431CN5015212"/>
    <s v="H000001382"/>
    <s v="H000001382"/>
    <s v="Non-LFF"/>
    <s v=""/>
    <m/>
    <b v="1"/>
    <x v="1"/>
    <x v="0"/>
    <d v="2025-11-17T00:00:00"/>
    <m/>
    <m/>
    <x v="1"/>
    <n v="99"/>
    <s v="John Poulie Borromeo"/>
    <m/>
    <n v="4694"/>
  </r>
  <r>
    <x v="425"/>
    <x v="0"/>
    <x v="2"/>
    <s v="PLEAN_X310432CN5020104"/>
    <s v="H000001505"/>
    <s v="H000001505"/>
    <s v="Non-LFF"/>
    <s v=""/>
    <m/>
    <b v="1"/>
    <x v="1"/>
    <x v="0"/>
    <d v="2025-11-17T00:00:00"/>
    <m/>
    <m/>
    <x v="1"/>
    <n v="99"/>
    <s v="John Poulie Borromeo"/>
    <m/>
    <n v="4695"/>
  </r>
  <r>
    <x v="425"/>
    <x v="0"/>
    <x v="2"/>
    <s v="PLEAN_X310111CN5015500"/>
    <s v="H000004390"/>
    <s v="H000004390"/>
    <s v="Non-LFF"/>
    <s v=""/>
    <m/>
    <b v="1"/>
    <x v="1"/>
    <x v="0"/>
    <d v="2025-11-17T00:00:00"/>
    <m/>
    <m/>
    <x v="1"/>
    <n v="99"/>
    <s v="John Poulie Borromeo"/>
    <m/>
    <n v="4696"/>
  </r>
  <r>
    <x v="425"/>
    <x v="0"/>
    <x v="2"/>
    <s v="PLEAN_X310101CN5013354"/>
    <s v="H000001422"/>
    <s v="H000001422"/>
    <s v="Non-LFF"/>
    <s v=""/>
    <m/>
    <b v="1"/>
    <x v="1"/>
    <x v="0"/>
    <d v="2025-11-17T00:00:00"/>
    <m/>
    <m/>
    <x v="1"/>
    <n v="99"/>
    <s v="John Poulie Borromeo"/>
    <m/>
    <n v="4697"/>
  </r>
  <r>
    <x v="425"/>
    <x v="0"/>
    <x v="2"/>
    <s v="PLEAN_X310201DE5015018"/>
    <s v="H000004199"/>
    <s v="H000004199"/>
    <s v="Non-LFF"/>
    <s v=""/>
    <m/>
    <b v="1"/>
    <x v="1"/>
    <x v="0"/>
    <d v="2025-11-17T00:00:00"/>
    <m/>
    <m/>
    <x v="1"/>
    <n v="99"/>
    <s v="John Poulie Borromeo"/>
    <m/>
    <n v="4698"/>
  </r>
  <r>
    <x v="426"/>
    <x v="0"/>
    <x v="2"/>
    <s v="CTEMPLA_1000BR10200572"/>
    <s v="H000002595"/>
    <s v="H000002595"/>
    <s v="Non-LFF"/>
    <s v=""/>
    <m/>
    <b v="1"/>
    <x v="1"/>
    <x v="0"/>
    <d v="2025-11-17T00:00:00"/>
    <m/>
    <m/>
    <x v="1"/>
    <n v="99"/>
    <s v="Natasha Hazel Aliado"/>
    <m/>
    <n v="4699"/>
  </r>
  <r>
    <x v="427"/>
    <x v="0"/>
    <x v="2"/>
    <s v="CTEMPLA_1000PA10PA3E25"/>
    <s v="H000000369"/>
    <s v="H000000369"/>
    <s v="Non-LFF"/>
    <s v=""/>
    <m/>
    <b v="1"/>
    <x v="1"/>
    <x v="0"/>
    <d v="2025-11-18T00:00:00"/>
    <m/>
    <m/>
    <x v="1"/>
    <n v="98"/>
    <s v="Natasha Hazel Aliado"/>
    <m/>
    <n v="4700"/>
  </r>
  <r>
    <x v="427"/>
    <x v="0"/>
    <x v="2"/>
    <s v="CTEMPLA_1000PA10PA3B25"/>
    <s v="H000000369"/>
    <s v="H000000369"/>
    <s v="Non-LFF"/>
    <s v=""/>
    <m/>
    <b v="1"/>
    <x v="1"/>
    <x v="0"/>
    <d v="2025-11-18T00:00:00"/>
    <m/>
    <m/>
    <x v="1"/>
    <n v="98"/>
    <s v="Natasha Hazel Aliado"/>
    <m/>
    <n v="4701"/>
  </r>
  <r>
    <x v="428"/>
    <x v="0"/>
    <x v="2"/>
    <s v="PSCALA_X54"/>
    <s v="H000000423"/>
    <s v="H000000423"/>
    <s v="Non-LFF"/>
    <s v=""/>
    <m/>
    <b v="1"/>
    <x v="1"/>
    <x v="0"/>
    <d v="2025-11-18T00:00:00"/>
    <m/>
    <m/>
    <x v="1"/>
    <n v="98"/>
    <s v="Carlo Umali"/>
    <m/>
    <n v="4702"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98"/>
    <s v="Carlo Umali"/>
    <m/>
    <n v="4703"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98"/>
    <s v="Carlo Umali"/>
    <m/>
    <n v="4704"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98"/>
    <s v="Carlo Umali"/>
    <m/>
    <n v="4705"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98"/>
    <s v="Carlo Umali"/>
    <m/>
    <n v="4706"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98"/>
    <s v="Carlo Umali"/>
    <m/>
    <n v="4707"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98"/>
    <s v="Carlo Umali"/>
    <m/>
    <n v="4708"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98"/>
    <s v="Carlo Umali"/>
    <m/>
    <n v="4709"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98"/>
    <s v="Carlo Umali"/>
    <m/>
    <n v="4710"/>
  </r>
  <r>
    <x v="437"/>
    <x v="0"/>
    <x v="2"/>
    <s v="CFLTFLE_10548-191A"/>
    <s v="H000000429"/>
    <s v="H000000429"/>
    <s v="Non-LFF"/>
    <s v=""/>
    <m/>
    <b v="1"/>
    <x v="1"/>
    <x v="0"/>
    <d v="2025-11-18T00:00:00"/>
    <m/>
    <m/>
    <x v="1"/>
    <n v="98"/>
    <s v="Carlo Umali"/>
    <m/>
    <n v="4711"/>
  </r>
  <r>
    <x v="438"/>
    <x v="0"/>
    <x v="2"/>
    <s v="PLEAN_X310201VN5011200"/>
    <s v="H000001318"/>
    <s v="H000001318"/>
    <s v="Non-LFF"/>
    <s v=""/>
    <m/>
    <b v="1"/>
    <x v="1"/>
    <x v="0"/>
    <d v="2025-11-18T00:00:00"/>
    <m/>
    <m/>
    <x v="1"/>
    <n v="98"/>
    <s v="Carlo Umali"/>
    <m/>
    <n v="4712"/>
  </r>
  <r>
    <x v="423"/>
    <x v="0"/>
    <x v="2"/>
    <s v="CFLTFLE_1044BPOE"/>
    <s v="H000001115"/>
    <s v="H000001115"/>
    <s v="Non-LFF"/>
    <s v=""/>
    <m/>
    <b v="1"/>
    <x v="1"/>
    <x v="0"/>
    <d v="2025-11-18T00:00:00"/>
    <m/>
    <m/>
    <x v="1"/>
    <n v="98"/>
    <s v="Carlo Umali"/>
    <m/>
    <n v="4713"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96"/>
    <s v="Jojeff Tagnong"/>
    <m/>
    <n v="4714"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96"/>
    <s v="Jojeff Tagnong"/>
    <m/>
    <n v="4715"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96"/>
    <s v="Jojeff Tagnong"/>
    <m/>
    <n v="4716"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96"/>
    <s v="Jojeff Tagnong"/>
    <m/>
    <n v="4717"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96"/>
    <s v="Jojeff Tagnong"/>
    <m/>
    <n v="4718"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96"/>
    <s v="Jojeff Tagnong"/>
    <m/>
    <n v="4719"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96"/>
    <s v="Jojeff Tagnong"/>
    <m/>
    <n v="4720"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94"/>
    <s v="Ruby Grace Garcia"/>
    <m/>
    <n v="4721"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94"/>
    <s v="Ruby Grace Garcia"/>
    <m/>
    <n v="4722"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94"/>
    <s v="Ruby Grace Garcia"/>
    <m/>
    <n v="4723"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94"/>
    <s v="Ruby Grace Garcia"/>
    <m/>
    <n v="4724"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94"/>
    <s v="Ruby Grace Garcia"/>
    <m/>
    <n v="4725"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94"/>
    <s v="Ruby Grace Garcia"/>
    <m/>
    <n v="4726"/>
  </r>
  <r>
    <x v="441"/>
    <x v="0"/>
    <x v="2"/>
    <s v="CORAERP_MMOR1975.5598"/>
    <s v="L000013558"/>
    <s v="L000013558"/>
    <s v="Non-LFF"/>
    <s v=""/>
    <m/>
    <b v="1"/>
    <x v="2"/>
    <x v="0"/>
    <d v="2025-11-22T00:00:00"/>
    <m/>
    <m/>
    <x v="1"/>
    <n v="94"/>
    <s v="Ruby Grace Garcia"/>
    <m/>
    <n v="4727"/>
  </r>
  <r>
    <x v="441"/>
    <x v="0"/>
    <x v="2"/>
    <s v="CORAERP_MMOR1945.3541"/>
    <s v="L000013846"/>
    <s v="L000013846"/>
    <s v="Non-LFF"/>
    <s v=""/>
    <m/>
    <b v="1"/>
    <x v="2"/>
    <x v="0"/>
    <d v="2025-11-22T00:00:00"/>
    <m/>
    <m/>
    <x v="1"/>
    <n v="94"/>
    <s v="Ruby Grace Garcia"/>
    <m/>
    <n v="4728"/>
  </r>
  <r>
    <x v="441"/>
    <x v="0"/>
    <x v="2"/>
    <s v="CORAERP_MMOR1975.5776"/>
    <s v="L000013859"/>
    <s v="L000013859"/>
    <s v="Non-LFF"/>
    <s v=""/>
    <m/>
    <b v="1"/>
    <x v="2"/>
    <x v="0"/>
    <d v="2025-11-22T00:00:00"/>
    <m/>
    <m/>
    <x v="1"/>
    <n v="94"/>
    <s v="Ruby Grace Garcia"/>
    <m/>
    <n v="4729"/>
  </r>
  <r>
    <x v="441"/>
    <x v="0"/>
    <x v="2"/>
    <s v="CPHOENX_01010000699404"/>
    <s v="L000013859"/>
    <s v="L000013859"/>
    <s v="Non-LFF"/>
    <s v=""/>
    <m/>
    <b v="1"/>
    <x v="2"/>
    <x v="0"/>
    <d v="2025-11-22T00:00:00"/>
    <m/>
    <m/>
    <x v="1"/>
    <n v="94"/>
    <s v="Ruby Grace Garcia"/>
    <m/>
    <n v="4730"/>
  </r>
  <r>
    <x v="441"/>
    <x v="0"/>
    <x v="2"/>
    <s v="CTEMPEU_1000CH70404040"/>
    <s v="L000013859"/>
    <s v="L000013859"/>
    <s v="Non-LFF"/>
    <s v=""/>
    <m/>
    <b v="1"/>
    <x v="2"/>
    <x v="0"/>
    <d v="2025-11-22T00:00:00"/>
    <m/>
    <m/>
    <x v="1"/>
    <n v="94"/>
    <s v="Ruby Grace Garcia"/>
    <m/>
    <n v="4731"/>
  </r>
  <r>
    <x v="441"/>
    <x v="0"/>
    <x v="2"/>
    <s v="CORAERP_MMOR1945.P3SW"/>
    <s v="L000006552"/>
    <s v="L000006552"/>
    <s v="Non-LFF"/>
    <s v=""/>
    <m/>
    <b v="1"/>
    <x v="2"/>
    <x v="0"/>
    <d v="2025-11-22T00:00:00"/>
    <m/>
    <m/>
    <x v="1"/>
    <n v="94"/>
    <s v="Ruby Grace Garcia"/>
    <m/>
    <n v="4732"/>
  </r>
  <r>
    <x v="441"/>
    <x v="0"/>
    <x v="2"/>
    <s v="CORAERP_MMOR1975.5074"/>
    <s v="L000006593"/>
    <s v="L000006593"/>
    <s v="Non-LFF"/>
    <s v=""/>
    <m/>
    <b v="1"/>
    <x v="2"/>
    <x v="0"/>
    <d v="2025-11-22T00:00:00"/>
    <m/>
    <m/>
    <x v="1"/>
    <n v="94"/>
    <s v="Ruby Grace Garcia"/>
    <m/>
    <n v="4733"/>
  </r>
  <r>
    <x v="441"/>
    <x v="0"/>
    <x v="2"/>
    <s v="CNOW_7210$$$0000015019"/>
    <s v="L000013915"/>
    <s v="L000013915"/>
    <s v="Non-LFF"/>
    <s v=""/>
    <m/>
    <b v="1"/>
    <x v="2"/>
    <x v="0"/>
    <d v="2025-11-22T00:00:00"/>
    <m/>
    <m/>
    <x v="1"/>
    <n v="94"/>
    <s v="Ruby Grace Garcia"/>
    <m/>
    <n v="4734"/>
  </r>
  <r>
    <x v="441"/>
    <x v="0"/>
    <x v="2"/>
    <s v="IPHOENX_000400763813"/>
    <s v="L000013563"/>
    <s v="L000013563"/>
    <s v="Non-LFF"/>
    <s v=""/>
    <m/>
    <b v="1"/>
    <x v="2"/>
    <x v="0"/>
    <d v="2025-11-22T00:00:00"/>
    <m/>
    <m/>
    <x v="1"/>
    <n v="94"/>
    <s v="Ruby Grace Garcia"/>
    <m/>
    <n v="4735"/>
  </r>
  <r>
    <x v="441"/>
    <x v="0"/>
    <x v="2"/>
    <s v="CFLTFLE_1106T95000"/>
    <s v="L000013845"/>
    <s v="L000013845"/>
    <s v="Non-LFF"/>
    <s v=""/>
    <m/>
    <b v="1"/>
    <x v="2"/>
    <x v="0"/>
    <d v="2025-11-22T00:00:00"/>
    <m/>
    <m/>
    <x v="1"/>
    <n v="94"/>
    <s v="Ruby Grace Garcia"/>
    <m/>
    <n v="4736"/>
  </r>
  <r>
    <x v="441"/>
    <x v="0"/>
    <x v="2"/>
    <s v="CEMERAL_70006101P13201"/>
    <s v="L000013514"/>
    <s v="L000013514"/>
    <s v="Non-LFF"/>
    <s v=""/>
    <m/>
    <b v="1"/>
    <x v="2"/>
    <x v="0"/>
    <d v="2025-11-22T00:00:00"/>
    <m/>
    <m/>
    <x v="1"/>
    <n v="94"/>
    <s v="Ruby Grace Garcia"/>
    <m/>
    <n v="4737"/>
  </r>
  <r>
    <x v="441"/>
    <x v="0"/>
    <x v="2"/>
    <s v="ITEMPEU_003200001428"/>
    <s v="L000009539"/>
    <s v="L000009539"/>
    <s v="Non-LFF"/>
    <s v=""/>
    <m/>
    <b v="1"/>
    <x v="2"/>
    <x v="0"/>
    <d v="2025-11-22T00:00:00"/>
    <m/>
    <m/>
    <x v="1"/>
    <n v="94"/>
    <s v="Ruby Grace Garcia"/>
    <m/>
    <n v="4738"/>
  </r>
  <r>
    <x v="441"/>
    <x v="0"/>
    <x v="2"/>
    <s v="ITEMPEU_CH70AA0011"/>
    <s v="L000009407"/>
    <s v="L000009407"/>
    <s v="Non-LFF"/>
    <s v=""/>
    <m/>
    <b v="1"/>
    <x v="2"/>
    <x v="0"/>
    <d v="2025-11-22T00:00:00"/>
    <m/>
    <m/>
    <x v="1"/>
    <n v="94"/>
    <s v="Ruby Grace Garcia"/>
    <m/>
    <n v="4739"/>
  </r>
  <r>
    <x v="441"/>
    <x v="0"/>
    <x v="2"/>
    <s v="CNOW_7210$$$0000051972"/>
    <s v="L000009413"/>
    <s v="L000009413"/>
    <s v="Non-LFF"/>
    <s v=""/>
    <m/>
    <b v="1"/>
    <x v="2"/>
    <x v="0"/>
    <d v="2025-11-22T00:00:00"/>
    <m/>
    <m/>
    <x v="1"/>
    <n v="94"/>
    <s v="Ruby Grace Garcia"/>
    <m/>
    <n v="4740"/>
  </r>
  <r>
    <x v="441"/>
    <x v="0"/>
    <x v="2"/>
    <s v="CNOW_7210$$$0000051924"/>
    <s v="L000010212"/>
    <s v="L000010212"/>
    <s v="Non-LFF"/>
    <s v=""/>
    <m/>
    <b v="1"/>
    <x v="2"/>
    <x v="0"/>
    <d v="2025-11-22T00:00:00"/>
    <m/>
    <m/>
    <x v="1"/>
    <n v="94"/>
    <s v="Ruby Grace Garcia"/>
    <m/>
    <n v="4741"/>
  </r>
  <r>
    <x v="441"/>
    <x v="0"/>
    <x v="2"/>
    <s v="CFLTFLE_1106T41000"/>
    <s v="L000009437"/>
    <s v="L000009437"/>
    <s v="Non-LFF"/>
    <s v=""/>
    <m/>
    <b v="1"/>
    <x v="2"/>
    <x v="0"/>
    <d v="2025-11-22T00:00:00"/>
    <m/>
    <m/>
    <x v="1"/>
    <n v="94"/>
    <s v="Ruby Grace Garcia"/>
    <m/>
    <n v="4742"/>
  </r>
  <r>
    <x v="441"/>
    <x v="0"/>
    <x v="2"/>
    <s v="CFLTFLE_1106T62100"/>
    <s v="L000009437"/>
    <s v="L000009437"/>
    <s v="Non-LFF"/>
    <s v=""/>
    <m/>
    <b v="1"/>
    <x v="2"/>
    <x v="0"/>
    <d v="2025-11-22T00:00:00"/>
    <m/>
    <m/>
    <x v="1"/>
    <n v="94"/>
    <s v="Ruby Grace Garcia"/>
    <m/>
    <n v="4743"/>
  </r>
  <r>
    <x v="441"/>
    <x v="0"/>
    <x v="2"/>
    <s v="CLFF_7210$$$2125C03326"/>
    <s v="L000009657"/>
    <s v="L000009657"/>
    <s v="LFF (MDG-F)"/>
    <s v="2125C03326"/>
    <m/>
    <b v="1"/>
    <x v="2"/>
    <x v="0"/>
    <d v="2025-11-22T00:00:00"/>
    <m/>
    <m/>
    <x v="1"/>
    <n v="94"/>
    <s v="Ruby Grace Garcia"/>
    <m/>
    <n v="4744"/>
  </r>
  <r>
    <x v="441"/>
    <x v="0"/>
    <x v="2"/>
    <s v="CLFF_7210$$$2022TQAZ93"/>
    <s v="L000009485"/>
    <s v="L000009485"/>
    <s v="LFF (MDG-F)"/>
    <s v="2022TQAZ93"/>
    <m/>
    <b v="1"/>
    <x v="2"/>
    <x v="0"/>
    <d v="2025-11-22T00:00:00"/>
    <m/>
    <m/>
    <x v="1"/>
    <n v="94"/>
    <s v="Ruby Grace Garcia"/>
    <m/>
    <n v="4745"/>
  </r>
  <r>
    <x v="441"/>
    <x v="0"/>
    <x v="2"/>
    <s v="CORAERP_MMOR1917.4165"/>
    <s v="L000009556"/>
    <s v="L000009556"/>
    <s v="Non-LFF"/>
    <s v=""/>
    <m/>
    <b v="1"/>
    <x v="2"/>
    <x v="0"/>
    <d v="2025-11-22T00:00:00"/>
    <m/>
    <m/>
    <x v="1"/>
    <n v="94"/>
    <s v="Ruby Grace Garcia"/>
    <m/>
    <n v="4746"/>
  </r>
  <r>
    <x v="441"/>
    <x v="0"/>
    <x v="2"/>
    <s v="CORAERP_MMOR1917.4167"/>
    <s v="L000009556"/>
    <s v="L000009556"/>
    <s v="Non-LFF"/>
    <s v=""/>
    <m/>
    <b v="1"/>
    <x v="2"/>
    <x v="0"/>
    <d v="2025-11-22T00:00:00"/>
    <m/>
    <m/>
    <x v="1"/>
    <n v="94"/>
    <s v="Ruby Grace Garcia"/>
    <m/>
    <n v="4747"/>
  </r>
  <r>
    <x v="441"/>
    <x v="0"/>
    <x v="2"/>
    <s v="CLFF_7210$$$1937TQCZ91"/>
    <s v="L000010287"/>
    <s v="L000010287"/>
    <s v="LFF (MDG-F)"/>
    <s v="1937TQCZ91"/>
    <m/>
    <b v="1"/>
    <x v="2"/>
    <x v="0"/>
    <d v="2025-11-22T00:00:00"/>
    <m/>
    <m/>
    <x v="1"/>
    <n v="94"/>
    <s v="Ruby Grace Garcia"/>
    <m/>
    <n v="4748"/>
  </r>
  <r>
    <x v="441"/>
    <x v="0"/>
    <x v="2"/>
    <s v="CNOW_7210$$$0000040056"/>
    <s v="L000009969"/>
    <s v="L000009969"/>
    <s v="Non-LFF"/>
    <s v=""/>
    <m/>
    <b v="1"/>
    <x v="2"/>
    <x v="0"/>
    <d v="2025-11-22T00:00:00"/>
    <m/>
    <m/>
    <x v="1"/>
    <n v="94"/>
    <s v="Ruby Grace Garcia"/>
    <m/>
    <n v="4749"/>
  </r>
  <r>
    <x v="441"/>
    <x v="0"/>
    <x v="2"/>
    <s v="CLFF_7210$$$1937TMCZ9J"/>
    <s v="L000013867"/>
    <s v="L000013867"/>
    <s v="LFF (MDG-F)"/>
    <s v="1937TMCZ9J"/>
    <m/>
    <b v="1"/>
    <x v="2"/>
    <x v="0"/>
    <d v="2025-11-22T00:00:00"/>
    <m/>
    <m/>
    <x v="1"/>
    <n v="94"/>
    <s v="Ruby Grace Garcia"/>
    <m/>
    <n v="4750"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94"/>
    <s v="Jojeff Tagnong"/>
    <m/>
    <n v="4751"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94"/>
    <s v="Jojeff Tagnong"/>
    <m/>
    <n v="4752"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94"/>
    <s v="Jojeff Tagnong"/>
    <m/>
    <n v="4753"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94"/>
    <s v="John Rowie Del Rosario"/>
    <m/>
    <n v="4754"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94"/>
    <s v="John Rowie Del Rosario"/>
    <m/>
    <n v="4755"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94"/>
    <s v="John Rowie Del Rosario"/>
    <m/>
    <n v="4756"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94"/>
    <s v="John Rowie Del Rosario"/>
    <m/>
    <n v="4757"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94"/>
    <s v="John Rowie Del Rosario"/>
    <m/>
    <n v="4758"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94"/>
    <s v="John Rowie Del Rosario"/>
    <m/>
    <n v="4759"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94"/>
    <s v="John Rowie Del Rosario"/>
    <m/>
    <n v="4760"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94"/>
    <s v="John Rowie Del Rosario"/>
    <m/>
    <n v="4761"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94"/>
    <s v="John Rowie Del Rosario"/>
    <m/>
    <n v="4762"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94"/>
    <s v="John Rowie Del Rosario"/>
    <m/>
    <n v="4763"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94"/>
    <s v="John Rowie Del Rosario"/>
    <m/>
    <n v="4764"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94"/>
    <s v="John Rowie Del Rosario"/>
    <m/>
    <n v="4765"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94"/>
    <s v="John Rowie Del Rosario"/>
    <m/>
    <n v="4766"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94"/>
    <s v="John Rowie Del Rosario"/>
    <m/>
    <n v="4767"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94"/>
    <s v="John Rowie Del Rosario"/>
    <m/>
    <n v="4768"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94"/>
    <s v="John Rowie Del Rosario"/>
    <m/>
    <n v="4769"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94"/>
    <s v="John Rowie Del Rosario"/>
    <m/>
    <n v="4770"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94"/>
    <s v="John Rowie Del Rosario"/>
    <m/>
    <n v="4771"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94"/>
    <s v="John Rowie Del Rosario"/>
    <m/>
    <n v="4772"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94"/>
    <s v="John Rowie Del Rosario"/>
    <m/>
    <n v="4773"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94"/>
    <s v="John Rowie Del Rosario"/>
    <m/>
    <n v="4774"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94"/>
    <s v="John Rowie Del Rosario"/>
    <m/>
    <n v="4775"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94"/>
    <s v="John Rowie Del Rosario"/>
    <m/>
    <n v="4776"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94"/>
    <s v="John Rowie Del Rosario"/>
    <m/>
    <n v="4777"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94"/>
    <s v="John Rowie Del Rosario"/>
    <m/>
    <n v="4778"/>
  </r>
  <r>
    <x v="444"/>
    <x v="0"/>
    <x v="2"/>
    <s v="PLEAN_X310511TN5013218"/>
    <s v="H000000286"/>
    <s v="H000000286"/>
    <s v="Non-LFF"/>
    <s v=""/>
    <m/>
    <b v="1"/>
    <x v="1"/>
    <x v="0"/>
    <d v="2025-11-24T00:00:00"/>
    <m/>
    <m/>
    <x v="1"/>
    <n v="94"/>
    <s v="Daniella Sasa"/>
    <m/>
    <n v="4779"/>
  </r>
  <r>
    <x v="444"/>
    <x v="0"/>
    <x v="2"/>
    <s v="PLEAN_X310002TN5013200"/>
    <s v="H000000262"/>
    <s v="H000000262"/>
    <s v="Non-LFF"/>
    <s v=""/>
    <m/>
    <b v="1"/>
    <x v="1"/>
    <x v="0"/>
    <d v="2025-11-24T00:00:00"/>
    <m/>
    <m/>
    <x v="1"/>
    <n v="94"/>
    <s v="Daniella Sasa"/>
    <m/>
    <n v="4780"/>
  </r>
  <r>
    <x v="444"/>
    <x v="0"/>
    <x v="2"/>
    <s v="PLEAN_X310201MA5013200"/>
    <s v="H000000286"/>
    <s v="H000000286"/>
    <s v="Non-LFF"/>
    <s v=""/>
    <m/>
    <b v="1"/>
    <x v="1"/>
    <x v="0"/>
    <d v="2025-11-24T00:00:00"/>
    <m/>
    <m/>
    <x v="1"/>
    <n v="94"/>
    <s v="Daniella Sasa"/>
    <m/>
    <n v="4781"/>
  </r>
  <r>
    <x v="444"/>
    <x v="0"/>
    <x v="2"/>
    <s v="PLEAN_X310301MA5015200"/>
    <s v="H000000286"/>
    <s v="H000000286"/>
    <s v="Non-LFF"/>
    <s v=""/>
    <m/>
    <b v="1"/>
    <x v="1"/>
    <x v="0"/>
    <d v="2025-11-24T00:00:00"/>
    <m/>
    <m/>
    <x v="1"/>
    <n v="94"/>
    <s v="Daniella Sasa"/>
    <m/>
    <n v="4782"/>
  </r>
  <r>
    <x v="444"/>
    <x v="0"/>
    <x v="2"/>
    <s v="PLEAN_X310511MA5013221"/>
    <s v="H000000286"/>
    <s v="H000000286"/>
    <s v="Non-LFF"/>
    <s v=""/>
    <m/>
    <b v="1"/>
    <x v="1"/>
    <x v="0"/>
    <d v="2025-11-24T00:00:00"/>
    <m/>
    <m/>
    <x v="1"/>
    <n v="94"/>
    <s v="Daniella Sasa"/>
    <m/>
    <n v="4783"/>
  </r>
  <r>
    <x v="444"/>
    <x v="0"/>
    <x v="2"/>
    <s v="PLEAN_X310201TN6013221"/>
    <s v="H000000318"/>
    <s v="H000000318"/>
    <s v="Non-LFF"/>
    <s v=""/>
    <m/>
    <b v="1"/>
    <x v="1"/>
    <x v="0"/>
    <d v="2025-11-24T00:00:00"/>
    <m/>
    <m/>
    <x v="1"/>
    <n v="94"/>
    <s v="Daniella Sasa"/>
    <m/>
    <n v="4784"/>
  </r>
  <r>
    <x v="445"/>
    <x v="0"/>
    <x v="2"/>
    <s v="PLEAN_X310802ZA5020505"/>
    <s v="H000000325"/>
    <s v="H000000325"/>
    <s v="Non-LFF"/>
    <s v=""/>
    <m/>
    <b v="1"/>
    <x v="4"/>
    <x v="0"/>
    <d v="2025-11-25T00:00:00"/>
    <m/>
    <m/>
    <x v="1"/>
    <n v="93"/>
    <s v="Kristel Joyce Manalese"/>
    <m/>
    <n v="4785"/>
  </r>
  <r>
    <x v="445"/>
    <x v="0"/>
    <x v="2"/>
    <s v="PLEAN_X310801AE5015209"/>
    <s v="H000002956"/>
    <s v="H000002956"/>
    <s v="Non-LFF"/>
    <s v=""/>
    <m/>
    <b v="1"/>
    <x v="4"/>
    <x v="0"/>
    <d v="2025-11-25T00:00:00"/>
    <m/>
    <m/>
    <x v="1"/>
    <n v="93"/>
    <s v="Kristel Joyce Manalese"/>
    <m/>
    <n v="4786"/>
  </r>
  <r>
    <x v="445"/>
    <x v="0"/>
    <x v="2"/>
    <s v="PLEAN_X310171DE6230104"/>
    <s v="H000000254"/>
    <s v="H000000254"/>
    <s v="Non-LFF"/>
    <s v=""/>
    <m/>
    <b v="1"/>
    <x v="4"/>
    <x v="0"/>
    <d v="2025-11-25T00:00:00"/>
    <m/>
    <m/>
    <x v="1"/>
    <n v="93"/>
    <s v="Kristel Joyce Manalese"/>
    <m/>
    <n v="4787"/>
  </r>
  <r>
    <x v="445"/>
    <x v="0"/>
    <x v="2"/>
    <s v="PLEAN_X310201AE5011203"/>
    <s v="H000002969"/>
    <s v="H000002969"/>
    <s v="Non-LFF"/>
    <s v=""/>
    <m/>
    <b v="1"/>
    <x v="4"/>
    <x v="0"/>
    <d v="2025-11-25T00:00:00"/>
    <m/>
    <m/>
    <x v="1"/>
    <n v="93"/>
    <s v="Kristel Joyce Manalese"/>
    <m/>
    <n v="4788"/>
  </r>
  <r>
    <x v="446"/>
    <x v="0"/>
    <x v="2"/>
    <s v="CLFF_1000$$$ES50Y54321"/>
    <s v="G000001450"/>
    <s v="G000001450"/>
    <s v="LFF (MDG-F)"/>
    <s v="ES50Y54321"/>
    <m/>
    <b v="1"/>
    <x v="0"/>
    <x v="0"/>
    <d v="2025-11-25T00:00:00"/>
    <m/>
    <m/>
    <x v="1"/>
    <n v="93"/>
    <s v="Jojeff Tagnong"/>
    <m/>
    <n v="4789"/>
  </r>
  <r>
    <x v="446"/>
    <x v="0"/>
    <x v="2"/>
    <s v="CLFF_1000$$$IT50Y54321"/>
    <s v="G000001450"/>
    <s v="G000001450"/>
    <s v="LFF (MDG-F)"/>
    <s v="IT50Y54321"/>
    <m/>
    <b v="1"/>
    <x v="0"/>
    <x v="0"/>
    <d v="2025-11-25T00:00:00"/>
    <m/>
    <m/>
    <x v="1"/>
    <n v="93"/>
    <s v="Jojeff Tagnong"/>
    <m/>
    <n v="4790"/>
  </r>
  <r>
    <x v="446"/>
    <x v="0"/>
    <x v="2"/>
    <s v="CLFF_7210$$$2123Y54321"/>
    <s v="G000001450"/>
    <s v="G000001450"/>
    <s v="LFF (MDG-F)"/>
    <s v="2123Y54321"/>
    <m/>
    <b v="1"/>
    <x v="0"/>
    <x v="0"/>
    <d v="2025-11-25T00:00:00"/>
    <m/>
    <m/>
    <x v="1"/>
    <n v="93"/>
    <s v="Jojeff Tagnong"/>
    <m/>
    <n v="4791"/>
  </r>
  <r>
    <x v="446"/>
    <x v="0"/>
    <x v="2"/>
    <s v="CEMERAL_70006502GM4020"/>
    <s v="G000001450"/>
    <s v="G000001450"/>
    <s v="Non-LFF"/>
    <s v=""/>
    <m/>
    <b v="1"/>
    <x v="0"/>
    <x v="0"/>
    <d v="2025-11-25T00:00:00"/>
    <m/>
    <m/>
    <x v="1"/>
    <n v="93"/>
    <s v="Jojeff Tagnong"/>
    <m/>
    <n v="4792"/>
  </r>
  <r>
    <x v="446"/>
    <x v="0"/>
    <x v="2"/>
    <s v="CEMERAL_64016401GM4021"/>
    <s v="G000001450"/>
    <s v="G000001450"/>
    <s v="Non-LFF"/>
    <s v=""/>
    <m/>
    <b v="1"/>
    <x v="0"/>
    <x v="0"/>
    <d v="2025-11-25T00:00:00"/>
    <m/>
    <m/>
    <x v="1"/>
    <n v="93"/>
    <s v="Jojeff Tagnong"/>
    <m/>
    <n v="4793"/>
  </r>
  <r>
    <x v="447"/>
    <x v="0"/>
    <x v="2"/>
    <s v="CNOW_7210$$$0000040055"/>
    <s v="L000008415"/>
    <s v="L000008415"/>
    <s v="Non-LFF"/>
    <s v=""/>
    <m/>
    <b v="1"/>
    <x v="2"/>
    <x v="0"/>
    <d v="2025-11-25T00:00:00"/>
    <m/>
    <m/>
    <x v="1"/>
    <n v="93"/>
    <s v="Ruby Grace Garcia"/>
    <m/>
    <n v="4794"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91"/>
    <s v="Manuel Walther"/>
    <m/>
    <n v="4795"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91"/>
    <s v="Manuel Walther"/>
    <m/>
    <n v="4796"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91"/>
    <s v="Manuel Walther"/>
    <m/>
    <n v="4797"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91"/>
    <s v="Manuel Walther"/>
    <m/>
    <n v="4798"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91"/>
    <s v="Manuel Walther"/>
    <m/>
    <n v="4799"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91"/>
    <s v="Manuel Walther"/>
    <m/>
    <n v="4800"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91"/>
    <s v="Manuel Walther"/>
    <m/>
    <n v="4801"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91"/>
    <s v="Manuel Walther"/>
    <m/>
    <n v="4802"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91"/>
    <s v="Manuel Walther"/>
    <m/>
    <n v="4803"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91"/>
    <s v="Manuel Walther"/>
    <m/>
    <n v="4804"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91"/>
    <s v="Manuel Walther"/>
    <m/>
    <n v="4805"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91"/>
    <s v="Manuel Walther"/>
    <m/>
    <n v="4806"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91"/>
    <s v="Manuel Walther"/>
    <m/>
    <n v="4807"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91"/>
    <s v="Manuel Walther"/>
    <m/>
    <n v="4808"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91"/>
    <s v="Manuel Walther"/>
    <m/>
    <n v="4809"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91"/>
    <s v="Manuel Walther"/>
    <m/>
    <n v="4810"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91"/>
    <s v="Manuel Walther"/>
    <m/>
    <n v="4811"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91"/>
    <s v="Manuel Walther"/>
    <m/>
    <n v="4812"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91"/>
    <s v="Manuel Walther"/>
    <m/>
    <n v="4813"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91"/>
    <s v="Manuel Walther"/>
    <m/>
    <n v="4814"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91"/>
    <s v="Manuel Walther"/>
    <m/>
    <n v="4815"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91"/>
    <s v="Manuel Walther"/>
    <m/>
    <n v="4816"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91"/>
    <s v="Manuel Walther"/>
    <m/>
    <n v="4817"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91"/>
    <s v="Manuel Walther"/>
    <m/>
    <n v="4818"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91"/>
    <s v="Manuel Walther"/>
    <m/>
    <n v="4819"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91"/>
    <s v="Manuel Walther"/>
    <m/>
    <n v="4820"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91"/>
    <s v="Manuel Walther"/>
    <m/>
    <n v="4821"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91"/>
    <s v="Manuel Walther"/>
    <m/>
    <n v="4822"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91"/>
    <s v="Manuel Walther"/>
    <m/>
    <n v="4823"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91"/>
    <s v="Manuel Walther"/>
    <m/>
    <n v="4824"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91"/>
    <s v="Manuel Walther"/>
    <m/>
    <n v="4825"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91"/>
    <s v="Manuel Walther"/>
    <m/>
    <n v="4826"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91"/>
    <s v="Manuel Walther"/>
    <m/>
    <n v="4827"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91"/>
    <s v="Manuel Walther"/>
    <m/>
    <n v="4828"/>
  </r>
  <r>
    <x v="449"/>
    <x v="0"/>
    <x v="2"/>
    <s v="CLFF_1000$$$SG09OF0504"/>
    <s v="P000001349"/>
    <s v="P000001349"/>
    <s v="LFF (MDG-F)"/>
    <s v="SG09OF0504"/>
    <m/>
    <b v="1"/>
    <x v="3"/>
    <x v="0"/>
    <d v="2025-11-28T00:00:00"/>
    <m/>
    <m/>
    <x v="1"/>
    <n v="90"/>
    <s v="John Rowie Del Rosario"/>
    <m/>
    <n v="4829"/>
  </r>
  <r>
    <x v="449"/>
    <x v="0"/>
    <x v="2"/>
    <s v="CLFF_1000$$$TW02OF0321"/>
    <s v="P000001349"/>
    <s v="P000001349"/>
    <s v="LFF (MDG-F)"/>
    <s v="TW02OF0321"/>
    <m/>
    <b v="1"/>
    <x v="3"/>
    <x v="0"/>
    <d v="2025-11-28T00:00:00"/>
    <m/>
    <m/>
    <x v="1"/>
    <n v="90"/>
    <s v="John Rowie Del Rosario"/>
    <m/>
    <n v="4830"/>
  </r>
  <r>
    <x v="449"/>
    <x v="0"/>
    <x v="2"/>
    <s v="CLFF_1000$$$TW02OF0322"/>
    <s v="P000001349"/>
    <s v="P000001349"/>
    <s v="LFF (MDG-F)"/>
    <s v="TW02OF0322"/>
    <m/>
    <b v="1"/>
    <x v="3"/>
    <x v="0"/>
    <d v="2025-11-28T00:00:00"/>
    <m/>
    <m/>
    <x v="1"/>
    <n v="90"/>
    <s v="John Rowie Del Rosario"/>
    <m/>
    <n v="4831"/>
  </r>
  <r>
    <x v="449"/>
    <x v="0"/>
    <x v="2"/>
    <s v="CLFF_VMCA$$$SG10DB3305"/>
    <s v="P000001349"/>
    <s v="P000001349"/>
    <s v="LFF (MDG-F)"/>
    <s v="SG10DB3305"/>
    <m/>
    <b v="1"/>
    <x v="3"/>
    <x v="0"/>
    <d v="2025-11-28T00:00:00"/>
    <m/>
    <m/>
    <x v="1"/>
    <n v="90"/>
    <s v="John Rowie Del Rosario"/>
    <m/>
    <n v="4832"/>
  </r>
  <r>
    <x v="449"/>
    <x v="0"/>
    <x v="2"/>
    <s v="CLFF_VMCA$$$TW10DB3308"/>
    <s v="P000001349"/>
    <s v="P000001349"/>
    <s v="LFF (MDG-F)"/>
    <s v="TW10DB3308"/>
    <m/>
    <b v="1"/>
    <x v="3"/>
    <x v="0"/>
    <d v="2025-11-28T00:00:00"/>
    <m/>
    <m/>
    <x v="1"/>
    <n v="90"/>
    <s v="John Rowie Del Rosario"/>
    <m/>
    <n v="4833"/>
  </r>
  <r>
    <x v="449"/>
    <x v="0"/>
    <x v="2"/>
    <s v="CLFF_1000$$$SG09TPX001"/>
    <s v="P000001346"/>
    <s v="P000001346"/>
    <s v="LFF (MDG-F)"/>
    <s v="SG09TPX001"/>
    <m/>
    <b v="1"/>
    <x v="3"/>
    <x v="0"/>
    <d v="2025-11-28T00:00:00"/>
    <m/>
    <m/>
    <x v="1"/>
    <n v="90"/>
    <s v="John Rowie Del Rosario"/>
    <m/>
    <n v="4834"/>
  </r>
  <r>
    <x v="449"/>
    <x v="0"/>
    <x v="2"/>
    <s v="CLFF_VMCA$$$MY10DB3301"/>
    <s v="P000001346"/>
    <s v="P000001346"/>
    <s v="LFF (MDG-F)"/>
    <s v="MY10DB3301"/>
    <m/>
    <b v="1"/>
    <x v="3"/>
    <x v="0"/>
    <d v="2025-11-28T00:00:00"/>
    <m/>
    <m/>
    <x v="1"/>
    <n v="90"/>
    <s v="John Rowie Del Rosario"/>
    <m/>
    <n v="4835"/>
  </r>
  <r>
    <x v="449"/>
    <x v="0"/>
    <x v="2"/>
    <s v="CLFF_VMCA$$$SG10DB3300"/>
    <s v="P000001346"/>
    <s v="P000001346"/>
    <s v="LFF (MDG-F)"/>
    <s v="SG10DB3300"/>
    <m/>
    <b v="1"/>
    <x v="3"/>
    <x v="0"/>
    <d v="2025-11-28T00:00:00"/>
    <m/>
    <m/>
    <x v="1"/>
    <n v="90"/>
    <s v="John Rowie Del Rosario"/>
    <m/>
    <n v="4836"/>
  </r>
  <r>
    <x v="449"/>
    <x v="0"/>
    <x v="2"/>
    <s v="CLFF_VMCA$$$SG10DB3301"/>
    <s v="P000001346"/>
    <s v="P000001346"/>
    <s v="LFF (MDG-F)"/>
    <s v="SG10DB3301"/>
    <m/>
    <b v="1"/>
    <x v="3"/>
    <x v="0"/>
    <d v="2025-11-28T00:00:00"/>
    <m/>
    <m/>
    <x v="1"/>
    <n v="90"/>
    <s v="John Rowie Del Rosario"/>
    <m/>
    <n v="4837"/>
  </r>
  <r>
    <x v="449"/>
    <x v="0"/>
    <x v="2"/>
    <s v="CLFF_VMCA$$$SG10DB3302"/>
    <s v="P000001346"/>
    <s v="P000001346"/>
    <s v="LFF (MDG-F)"/>
    <s v="SG10DB3302"/>
    <m/>
    <b v="1"/>
    <x v="3"/>
    <x v="0"/>
    <d v="2025-11-28T00:00:00"/>
    <m/>
    <m/>
    <x v="1"/>
    <n v="90"/>
    <s v="John Rowie Del Rosario"/>
    <m/>
    <n v="4838"/>
  </r>
  <r>
    <x v="449"/>
    <x v="0"/>
    <x v="2"/>
    <s v="CLFF_VMCA$$$TW10DB3303"/>
    <s v="P000001346"/>
    <s v="P000001346"/>
    <s v="LFF (MDG-F)"/>
    <s v="TW10DB3303"/>
    <m/>
    <b v="1"/>
    <x v="3"/>
    <x v="0"/>
    <d v="2025-11-28T00:00:00"/>
    <m/>
    <m/>
    <x v="1"/>
    <n v="90"/>
    <s v="John Rowie Del Rosario"/>
    <m/>
    <n v="4839"/>
  </r>
  <r>
    <x v="449"/>
    <x v="0"/>
    <x v="2"/>
    <s v="CLFF_VMCA$$$TW10DB3307"/>
    <s v="P000001346"/>
    <s v="P000001346"/>
    <s v="LFF (MDG-F)"/>
    <s v="TW10DB3307"/>
    <m/>
    <b v="1"/>
    <x v="3"/>
    <x v="0"/>
    <d v="2025-11-28T00:00:00"/>
    <m/>
    <m/>
    <x v="1"/>
    <n v="90"/>
    <s v="John Rowie Del Rosario"/>
    <m/>
    <n v="4840"/>
  </r>
  <r>
    <x v="449"/>
    <x v="0"/>
    <x v="2"/>
    <s v="CLFF_VMCA$$$TW10TQ1001"/>
    <s v="P000001346"/>
    <s v="P000001346"/>
    <s v="LFF (MDG-F)"/>
    <s v="TW10TQ1001"/>
    <m/>
    <b v="1"/>
    <x v="3"/>
    <x v="0"/>
    <d v="2025-11-28T00:00:00"/>
    <m/>
    <m/>
    <x v="1"/>
    <n v="90"/>
    <s v="John Rowie Del Rosario"/>
    <m/>
    <n v="4841"/>
  </r>
  <r>
    <x v="449"/>
    <x v="0"/>
    <x v="2"/>
    <s v="CLFF_VMCA$$$TW10TQ1002"/>
    <s v="P000001346"/>
    <s v="P000001346"/>
    <s v="LFF (MDG-F)"/>
    <s v="TW10TQ1002"/>
    <m/>
    <b v="1"/>
    <x v="3"/>
    <x v="0"/>
    <d v="2025-11-28T00:00:00"/>
    <m/>
    <m/>
    <x v="1"/>
    <n v="90"/>
    <s v="John Rowie Del Rosario"/>
    <m/>
    <n v="4842"/>
  </r>
  <r>
    <x v="449"/>
    <x v="0"/>
    <x v="2"/>
    <s v="CLFF_VMCA$$$TW10TQ1003"/>
    <s v="P000001346"/>
    <s v="P000001346"/>
    <s v="LFF (MDG-F)"/>
    <s v="TW10TQ1003"/>
    <m/>
    <b v="1"/>
    <x v="3"/>
    <x v="0"/>
    <d v="2025-11-28T00:00:00"/>
    <m/>
    <m/>
    <x v="1"/>
    <n v="90"/>
    <s v="John Rowie Del Rosario"/>
    <m/>
    <n v="4843"/>
  </r>
  <r>
    <x v="449"/>
    <x v="0"/>
    <x v="2"/>
    <s v="CLFF_VMCA$$$TW91DB3301"/>
    <s v="P000001346"/>
    <s v="P000001346"/>
    <s v="LFF (MDG-F)"/>
    <s v="TW91DB3301"/>
    <m/>
    <b v="1"/>
    <x v="3"/>
    <x v="0"/>
    <d v="2025-11-28T00:00:00"/>
    <m/>
    <m/>
    <x v="1"/>
    <n v="90"/>
    <s v="John Rowie Del Rosario"/>
    <m/>
    <n v="4844"/>
  </r>
  <r>
    <x v="449"/>
    <x v="0"/>
    <x v="2"/>
    <s v="CLFF_VMCA$$$TW91TQ1001"/>
    <s v="P000001346"/>
    <s v="P000001346"/>
    <s v="LFF (MDG-F)"/>
    <s v="TW91TQ1001"/>
    <m/>
    <b v="1"/>
    <x v="3"/>
    <x v="0"/>
    <d v="2025-11-28T00:00:00"/>
    <m/>
    <m/>
    <x v="1"/>
    <n v="90"/>
    <s v="John Rowie Del Rosario"/>
    <m/>
    <n v="4845"/>
  </r>
  <r>
    <x v="449"/>
    <x v="0"/>
    <x v="2"/>
    <s v="CLFF_VMCA$$$TW91TQ1002"/>
    <s v="P000001346"/>
    <s v="P000001346"/>
    <s v="LFF (MDG-F)"/>
    <s v="TW91TQ1002"/>
    <m/>
    <b v="1"/>
    <x v="3"/>
    <x v="0"/>
    <d v="2025-11-28T00:00:00"/>
    <m/>
    <m/>
    <x v="1"/>
    <n v="90"/>
    <s v="John Rowie Del Rosario"/>
    <m/>
    <n v="4846"/>
  </r>
  <r>
    <x v="449"/>
    <x v="0"/>
    <x v="2"/>
    <s v="CLFF_VMCA$$$MY10TQ1000"/>
    <s v="P000001346"/>
    <s v="P000001346"/>
    <s v="LFF (MDG-F)"/>
    <s v="MY10TQ1000"/>
    <m/>
    <b v="1"/>
    <x v="3"/>
    <x v="0"/>
    <d v="2025-11-28T00:00:00"/>
    <m/>
    <m/>
    <x v="1"/>
    <n v="90"/>
    <s v="John Rowie Del Rosario"/>
    <m/>
    <n v="4847"/>
  </r>
  <r>
    <x v="449"/>
    <x v="0"/>
    <x v="4"/>
    <s v="CLFF_VMCA$$$SG10TQ1001"/>
    <s v="P000001346"/>
    <m/>
    <s v="LFF (MDG-F)"/>
    <s v="SG10TQ1001"/>
    <m/>
    <b v="0"/>
    <x v="3"/>
    <x v="0"/>
    <d v="2025-11-28T00:00:00"/>
    <m/>
    <m/>
    <x v="1"/>
    <n v="90"/>
    <s v="John Rowie Del Rosario"/>
    <m/>
    <n v="4848"/>
  </r>
  <r>
    <x v="449"/>
    <x v="0"/>
    <x v="4"/>
    <s v="CLFF_VMCA$$$SG10TQ1002"/>
    <s v="P000001346"/>
    <m/>
    <s v="LFF (MDG-F)"/>
    <s v="SG10TQ1002"/>
    <m/>
    <b v="0"/>
    <x v="3"/>
    <x v="0"/>
    <d v="2025-11-28T00:00:00"/>
    <m/>
    <m/>
    <x v="1"/>
    <n v="90"/>
    <s v="John Rowie Del Rosario"/>
    <m/>
    <n v="4849"/>
  </r>
  <r>
    <x v="449"/>
    <x v="0"/>
    <x v="4"/>
    <s v="CLFF_VMCA$$$SG10TQ1003"/>
    <s v="P000001346"/>
    <m/>
    <s v="LFF (MDG-F)"/>
    <s v="SG10TQ1003"/>
    <m/>
    <b v="0"/>
    <x v="3"/>
    <x v="0"/>
    <d v="2025-11-28T00:00:00"/>
    <m/>
    <m/>
    <x v="1"/>
    <n v="90"/>
    <s v="John Rowie Del Rosario"/>
    <m/>
    <n v="4850"/>
  </r>
  <r>
    <x v="449"/>
    <x v="0"/>
    <x v="2"/>
    <s v="CLFF_1000$$$TW02TPHZ06"/>
    <s v="P000001346"/>
    <s v="P000001346"/>
    <s v="LFF (MDG-F)"/>
    <s v="TW02TPHZ06"/>
    <m/>
    <b v="1"/>
    <x v="3"/>
    <x v="0"/>
    <d v="2025-11-28T00:00:00"/>
    <m/>
    <m/>
    <x v="1"/>
    <n v="90"/>
    <s v="John Rowie Del Rosario"/>
    <m/>
    <n v="4851"/>
  </r>
  <r>
    <x v="449"/>
    <x v="0"/>
    <x v="2"/>
    <s v="CLFF_VMCA$$$TW10TQ1004"/>
    <s v="P000001346"/>
    <s v="P000001346"/>
    <s v="LFF (MDG-F)"/>
    <s v="TW10TQ1004"/>
    <m/>
    <b v="1"/>
    <x v="3"/>
    <x v="0"/>
    <d v="2025-11-28T00:00:00"/>
    <m/>
    <m/>
    <x v="1"/>
    <n v="90"/>
    <s v="John Rowie Del Rosario"/>
    <m/>
    <n v="4852"/>
  </r>
  <r>
    <x v="449"/>
    <x v="0"/>
    <x v="2"/>
    <s v="CLFF_VMCA$$$TW10TQ1005"/>
    <s v="P000001346"/>
    <s v="P000001346"/>
    <s v="LFF (MDG-F)"/>
    <s v="TW10TQ1005"/>
    <m/>
    <b v="1"/>
    <x v="3"/>
    <x v="0"/>
    <d v="2025-11-28T00:00:00"/>
    <m/>
    <m/>
    <x v="1"/>
    <n v="90"/>
    <s v="John Rowie Del Rosario"/>
    <m/>
    <n v="4853"/>
  </r>
  <r>
    <x v="449"/>
    <x v="0"/>
    <x v="2"/>
    <s v="CLFF_VMCA$$$TW10TQ1006"/>
    <s v="P000001346"/>
    <s v="P000001346"/>
    <s v="LFF (MDG-F)"/>
    <s v="TW10TQ1006"/>
    <m/>
    <b v="1"/>
    <x v="3"/>
    <x v="0"/>
    <d v="2025-11-28T00:00:00"/>
    <m/>
    <m/>
    <x v="1"/>
    <n v="90"/>
    <s v="John Rowie Del Rosario"/>
    <m/>
    <n v="4854"/>
  </r>
  <r>
    <x v="449"/>
    <x v="0"/>
    <x v="2"/>
    <s v="CLFF_1000$$$SG09TPX003"/>
    <s v="P000001344"/>
    <s v="P000001344"/>
    <s v="LFF (MDG-F)"/>
    <s v="SG09TPX003"/>
    <m/>
    <b v="1"/>
    <x v="3"/>
    <x v="0"/>
    <d v="2025-11-28T00:00:00"/>
    <m/>
    <m/>
    <x v="1"/>
    <n v="90"/>
    <s v="John Rowie Del Rosario"/>
    <m/>
    <n v="4855"/>
  </r>
  <r>
    <x v="449"/>
    <x v="0"/>
    <x v="2"/>
    <s v="CLFF_1000$$$TW02TPHZ21"/>
    <s v="P000001344"/>
    <s v="P000001344"/>
    <s v="LFF (MDG-F)"/>
    <s v="TW02TPHZ21"/>
    <m/>
    <b v="1"/>
    <x v="3"/>
    <x v="0"/>
    <d v="2025-11-28T00:00:00"/>
    <m/>
    <m/>
    <x v="1"/>
    <n v="90"/>
    <s v="John Rowie Del Rosario"/>
    <m/>
    <n v="4856"/>
  </r>
  <r>
    <x v="449"/>
    <x v="0"/>
    <x v="2"/>
    <s v="CLFF_1000$$$TW02TPHZ22"/>
    <s v="P000001344"/>
    <s v="P000001344"/>
    <s v="LFF (MDG-F)"/>
    <s v="TW02TPHZ22"/>
    <m/>
    <b v="1"/>
    <x v="3"/>
    <x v="0"/>
    <d v="2025-11-28T00:00:00"/>
    <m/>
    <m/>
    <x v="1"/>
    <n v="90"/>
    <s v="John Rowie Del Rosario"/>
    <m/>
    <n v="4857"/>
  </r>
  <r>
    <x v="449"/>
    <x v="0"/>
    <x v="2"/>
    <s v="CLFF_1000$$$TW02TPHZ23"/>
    <s v="P000001344"/>
    <s v="P000001344"/>
    <s v="LFF (MDG-F)"/>
    <s v="TW02TPHZ23"/>
    <m/>
    <b v="1"/>
    <x v="3"/>
    <x v="0"/>
    <d v="2025-11-28T00:00:00"/>
    <m/>
    <m/>
    <x v="1"/>
    <n v="90"/>
    <s v="John Rowie Del Rosario"/>
    <m/>
    <n v="4858"/>
  </r>
  <r>
    <x v="449"/>
    <x v="0"/>
    <x v="2"/>
    <s v="CLFF_1000$$$TW02TPTA21"/>
    <s v="P000001344"/>
    <s v="P000001344"/>
    <s v="LFF (MDG-F)"/>
    <s v="TW02TPTA21"/>
    <m/>
    <b v="1"/>
    <x v="3"/>
    <x v="0"/>
    <d v="2025-11-28T00:00:00"/>
    <m/>
    <m/>
    <x v="1"/>
    <n v="90"/>
    <s v="John Rowie Del Rosario"/>
    <m/>
    <n v="4859"/>
  </r>
  <r>
    <x v="449"/>
    <x v="0"/>
    <x v="2"/>
    <s v="CLFF_1000$$$TW02TPTA22"/>
    <s v="P000001344"/>
    <s v="P000001344"/>
    <s v="LFF (MDG-F)"/>
    <s v="TW02TPTA22"/>
    <m/>
    <b v="1"/>
    <x v="3"/>
    <x v="0"/>
    <d v="2025-11-28T00:00:00"/>
    <m/>
    <m/>
    <x v="1"/>
    <n v="90"/>
    <s v="John Rowie Del Rosario"/>
    <m/>
    <n v="4860"/>
  </r>
  <r>
    <x v="449"/>
    <x v="0"/>
    <x v="2"/>
    <s v="CLFF_1000$$$TW03TQKZ22"/>
    <s v="P000001344"/>
    <s v="P000001344"/>
    <s v="LFF (MDG-F)"/>
    <s v="TW03TQKZ22"/>
    <m/>
    <b v="1"/>
    <x v="3"/>
    <x v="0"/>
    <d v="2025-11-28T00:00:00"/>
    <m/>
    <m/>
    <x v="1"/>
    <n v="90"/>
    <s v="John Rowie Del Rosario"/>
    <m/>
    <n v="4861"/>
  </r>
  <r>
    <x v="449"/>
    <x v="0"/>
    <x v="2"/>
    <s v="CLFF_1000$$$SG09TPX004"/>
    <s v="P000001347"/>
    <s v="P000001347"/>
    <s v="LFF (MDG-F)"/>
    <s v="SG09TPX004"/>
    <m/>
    <b v="1"/>
    <x v="3"/>
    <x v="0"/>
    <d v="2025-11-28T00:00:00"/>
    <m/>
    <m/>
    <x v="1"/>
    <n v="90"/>
    <s v="John Rowie Del Rosario"/>
    <m/>
    <n v="4862"/>
  </r>
  <r>
    <x v="449"/>
    <x v="0"/>
    <x v="2"/>
    <s v="CLFF_1000$$$TW02TQMZ02"/>
    <s v="P000001347"/>
    <s v="P000001347"/>
    <s v="LFF (MDG-F)"/>
    <s v="TW02TQMZ02"/>
    <m/>
    <b v="1"/>
    <x v="3"/>
    <x v="0"/>
    <d v="2025-11-28T00:00:00"/>
    <m/>
    <m/>
    <x v="1"/>
    <n v="90"/>
    <s v="John Rowie Del Rosario"/>
    <m/>
    <n v="4863"/>
  </r>
  <r>
    <x v="449"/>
    <x v="0"/>
    <x v="2"/>
    <s v="CLFF_1000$$$TW03TQKZ12"/>
    <s v="P000001347"/>
    <s v="P000001347"/>
    <s v="LFF (MDG-F)"/>
    <s v="TW03TQKZ12"/>
    <m/>
    <b v="1"/>
    <x v="3"/>
    <x v="0"/>
    <d v="2025-11-28T00:00:00"/>
    <m/>
    <m/>
    <x v="1"/>
    <n v="90"/>
    <s v="John Rowie Del Rosario"/>
    <m/>
    <n v="4864"/>
  </r>
  <r>
    <x v="449"/>
    <x v="0"/>
    <x v="2"/>
    <s v="CLFF_VMCA$$$MY10DB3300"/>
    <s v="P000001347"/>
    <s v="P000001347"/>
    <s v="LFF (MDG-F)"/>
    <s v="MY10DB3300"/>
    <m/>
    <b v="1"/>
    <x v="3"/>
    <x v="0"/>
    <d v="2025-11-28T00:00:00"/>
    <m/>
    <m/>
    <x v="1"/>
    <n v="90"/>
    <s v="John Rowie Del Rosario"/>
    <m/>
    <n v="4865"/>
  </r>
  <r>
    <x v="449"/>
    <x v="0"/>
    <x v="2"/>
    <s v="CLFF_VMCA$$$SG10TM3000"/>
    <s v="P000001347"/>
    <s v="P000001347"/>
    <s v="LFF (MDG-F)"/>
    <s v="SG10TM3000"/>
    <m/>
    <b v="1"/>
    <x v="3"/>
    <x v="0"/>
    <d v="2025-11-28T00:00:00"/>
    <m/>
    <m/>
    <x v="1"/>
    <n v="90"/>
    <s v="John Rowie Del Rosario"/>
    <m/>
    <n v="4866"/>
  </r>
  <r>
    <x v="449"/>
    <x v="0"/>
    <x v="2"/>
    <s v="CLFF_VMCA$$$TW10DB3300"/>
    <s v="P000001347"/>
    <s v="P000001347"/>
    <s v="LFF (MDG-F)"/>
    <s v="TW10DB3300"/>
    <m/>
    <b v="1"/>
    <x v="3"/>
    <x v="0"/>
    <d v="2025-11-28T00:00:00"/>
    <m/>
    <m/>
    <x v="1"/>
    <n v="90"/>
    <s v="John Rowie Del Rosario"/>
    <m/>
    <n v="4867"/>
  </r>
  <r>
    <x v="449"/>
    <x v="0"/>
    <x v="2"/>
    <s v="CLFF_VMCA$$$TW10DB3301"/>
    <s v="P000001348"/>
    <s v="P000001348"/>
    <s v="LFF (MDG-F)"/>
    <s v="TW10DB3301"/>
    <m/>
    <b v="1"/>
    <x v="3"/>
    <x v="0"/>
    <d v="2025-11-28T00:00:00"/>
    <m/>
    <m/>
    <x v="1"/>
    <n v="90"/>
    <s v="John Rowie Del Rosario"/>
    <m/>
    <n v="4868"/>
  </r>
  <r>
    <x v="449"/>
    <x v="0"/>
    <x v="2"/>
    <s v="CLFF_VMCA$$$TW10DB3305"/>
    <s v="P000001348"/>
    <s v="P000001348"/>
    <s v="LFF (MDG-F)"/>
    <s v="TW10DB3305"/>
    <m/>
    <b v="1"/>
    <x v="3"/>
    <x v="0"/>
    <d v="2025-11-28T00:00:00"/>
    <m/>
    <m/>
    <x v="1"/>
    <n v="90"/>
    <s v="John Rowie Del Rosario"/>
    <m/>
    <n v="4869"/>
  </r>
  <r>
    <x v="449"/>
    <x v="0"/>
    <x v="2"/>
    <s v="CLFF_VMCA$$$MY10TM4000"/>
    <s v="P000001348"/>
    <s v="P000001348"/>
    <s v="LFF (MDG-F)"/>
    <s v="MY10TM4000"/>
    <m/>
    <b v="1"/>
    <x v="3"/>
    <x v="0"/>
    <d v="2025-11-28T00:00:00"/>
    <m/>
    <m/>
    <x v="1"/>
    <n v="90"/>
    <s v="John Rowie Del Rosario"/>
    <m/>
    <n v="4870"/>
  </r>
  <r>
    <x v="449"/>
    <x v="0"/>
    <x v="2"/>
    <s v="CLFF_VMCA$$$SG10TM4000"/>
    <s v="P000001348"/>
    <s v="P000001348"/>
    <s v="LFF (MDG-F)"/>
    <s v="SG10TM4000"/>
    <m/>
    <b v="1"/>
    <x v="3"/>
    <x v="0"/>
    <d v="2025-11-28T00:00:00"/>
    <m/>
    <m/>
    <x v="1"/>
    <n v="90"/>
    <s v="John Rowie Del Rosario"/>
    <m/>
    <n v="4871"/>
  </r>
  <r>
    <x v="449"/>
    <x v="0"/>
    <x v="2"/>
    <s v="CLFF_VMCA$$$TW10TM4001"/>
    <s v="P000001348"/>
    <s v="P000001348"/>
    <s v="LFF (MDG-F)"/>
    <s v="TW10TM4001"/>
    <m/>
    <b v="1"/>
    <x v="3"/>
    <x v="0"/>
    <d v="2025-11-28T00:00:00"/>
    <m/>
    <m/>
    <x v="1"/>
    <n v="90"/>
    <s v="John Rowie Del Rosario"/>
    <m/>
    <n v="4872"/>
  </r>
  <r>
    <x v="449"/>
    <x v="0"/>
    <x v="2"/>
    <s v="CLFF_VMCA$$$TW10TM4002"/>
    <s v="P000001348"/>
    <s v="P000001348"/>
    <s v="LFF (MDG-F)"/>
    <s v="TW10TM4002"/>
    <m/>
    <b v="1"/>
    <x v="3"/>
    <x v="0"/>
    <d v="2025-11-28T00:00:00"/>
    <m/>
    <m/>
    <x v="1"/>
    <n v="90"/>
    <s v="John Rowie Del Rosario"/>
    <m/>
    <n v="4873"/>
  </r>
  <r>
    <x v="449"/>
    <x v="0"/>
    <x v="2"/>
    <s v="CLFF_VMCA$$$TW91TM4000"/>
    <s v="P000001348"/>
    <s v="P000001348"/>
    <s v="LFF (MDG-F)"/>
    <s v="TW91TM4000"/>
    <m/>
    <b v="1"/>
    <x v="3"/>
    <x v="0"/>
    <d v="2025-11-28T00:00:00"/>
    <m/>
    <m/>
    <x v="1"/>
    <n v="90"/>
    <s v="John Rowie Del Rosario"/>
    <m/>
    <n v="4874"/>
  </r>
  <r>
    <x v="449"/>
    <x v="0"/>
    <x v="2"/>
    <s v="CLFF_VMCA$$$TW91TM4001"/>
    <s v="P000001348"/>
    <s v="P000001348"/>
    <s v="LFF (MDG-F)"/>
    <s v="TW91TM4001"/>
    <m/>
    <b v="1"/>
    <x v="3"/>
    <x v="0"/>
    <d v="2025-11-28T00:00:00"/>
    <m/>
    <m/>
    <x v="1"/>
    <n v="90"/>
    <s v="John Rowie Del Rosario"/>
    <m/>
    <n v="4875"/>
  </r>
  <r>
    <x v="449"/>
    <x v="0"/>
    <x v="2"/>
    <s v="CLFF_VMCA$$$TW91TM4002"/>
    <s v="P000001348"/>
    <s v="P000001348"/>
    <s v="LFF (MDG-F)"/>
    <s v="TW91TM4002"/>
    <m/>
    <b v="1"/>
    <x v="3"/>
    <x v="0"/>
    <d v="2025-11-28T00:00:00"/>
    <m/>
    <m/>
    <x v="1"/>
    <n v="90"/>
    <s v="John Rowie Del Rosario"/>
    <m/>
    <n v="4876"/>
  </r>
  <r>
    <x v="449"/>
    <x v="0"/>
    <x v="2"/>
    <s v="CLFF_VMCA$$$SG10TM2000"/>
    <s v="P000001344"/>
    <s v="P000001344"/>
    <s v="LFF (MDG-F)"/>
    <s v="SG10TM2000"/>
    <m/>
    <b v="1"/>
    <x v="3"/>
    <x v="0"/>
    <d v="2025-11-28T00:00:00"/>
    <m/>
    <m/>
    <x v="1"/>
    <n v="90"/>
    <s v="John Rowie Del Rosario"/>
    <m/>
    <n v="4877"/>
  </r>
  <r>
    <x v="449"/>
    <x v="0"/>
    <x v="2"/>
    <s v="CLFF_1000$$$JP02C0M111"/>
    <s v="P000001355"/>
    <s v="P000001355"/>
    <s v="LFF (MDG-F)"/>
    <s v="JP02C0M111"/>
    <m/>
    <b v="1"/>
    <x v="3"/>
    <x v="0"/>
    <d v="2025-11-28T00:00:00"/>
    <m/>
    <m/>
    <x v="1"/>
    <n v="90"/>
    <s v="John Rowie Del Rosario"/>
    <m/>
    <n v="4878"/>
  </r>
  <r>
    <x v="449"/>
    <x v="0"/>
    <x v="2"/>
    <s v="CLFF_KR00$$$KR03OF0303"/>
    <s v="P000001355"/>
    <s v="P000001355"/>
    <s v="LFF (MDG-F)"/>
    <s v="KR03OF0303"/>
    <m/>
    <b v="1"/>
    <x v="3"/>
    <x v="0"/>
    <d v="2025-11-28T00:00:00"/>
    <m/>
    <m/>
    <x v="1"/>
    <n v="90"/>
    <s v="John Rowie Del Rosario"/>
    <m/>
    <n v="4879"/>
  </r>
  <r>
    <x v="449"/>
    <x v="0"/>
    <x v="2"/>
    <s v="CLFF_VMCA$$$KR07DB3310"/>
    <s v="P000001355"/>
    <s v="P000001355"/>
    <s v="LFF (MDG-F)"/>
    <s v="KR07DB3310"/>
    <m/>
    <b v="1"/>
    <x v="3"/>
    <x v="0"/>
    <d v="2025-11-28T00:00:00"/>
    <m/>
    <m/>
    <x v="1"/>
    <n v="90"/>
    <s v="John Rowie Del Rosario"/>
    <m/>
    <n v="4880"/>
  </r>
  <r>
    <x v="449"/>
    <x v="0"/>
    <x v="2"/>
    <s v="CLFF_1000$$$JP02TQAZ01"/>
    <s v="P000001352"/>
    <s v="P000001352"/>
    <s v="LFF (MDG-F)"/>
    <s v="JP02TQAZ01"/>
    <m/>
    <b v="1"/>
    <x v="3"/>
    <x v="0"/>
    <d v="2025-11-28T00:00:00"/>
    <m/>
    <m/>
    <x v="1"/>
    <n v="90"/>
    <s v="John Rowie Del Rosario"/>
    <m/>
    <n v="4881"/>
  </r>
  <r>
    <x v="449"/>
    <x v="0"/>
    <x v="2"/>
    <s v="CLFF_1000$$$JP02TQSZ01"/>
    <s v="P000001352"/>
    <s v="P000001352"/>
    <s v="LFF (MDG-F)"/>
    <s v="JP02TQSZ01"/>
    <m/>
    <b v="1"/>
    <x v="3"/>
    <x v="0"/>
    <d v="2025-11-28T00:00:00"/>
    <m/>
    <m/>
    <x v="1"/>
    <n v="90"/>
    <s v="John Rowie Del Rosario"/>
    <m/>
    <n v="4882"/>
  </r>
  <r>
    <x v="449"/>
    <x v="0"/>
    <x v="2"/>
    <s v="CLFF_KR00$$$KR03TPPZ14"/>
    <s v="P000001352"/>
    <s v="P000001352"/>
    <s v="LFF (MDG-F)"/>
    <s v="KR03TPPZ14"/>
    <m/>
    <b v="1"/>
    <x v="3"/>
    <x v="0"/>
    <d v="2025-11-28T00:00:00"/>
    <m/>
    <m/>
    <x v="1"/>
    <n v="90"/>
    <s v="John Rowie Del Rosario"/>
    <m/>
    <n v="4883"/>
  </r>
  <r>
    <x v="449"/>
    <x v="0"/>
    <x v="2"/>
    <s v="CLFF_VMCA$$$KR07DB3306"/>
    <s v="P000001352"/>
    <s v="P000001352"/>
    <s v="LFF (MDG-F)"/>
    <s v="KR07DB3306"/>
    <m/>
    <b v="1"/>
    <x v="3"/>
    <x v="0"/>
    <d v="2025-11-28T00:00:00"/>
    <m/>
    <m/>
    <x v="1"/>
    <n v="90"/>
    <s v="John Rowie Del Rosario"/>
    <m/>
    <n v="4884"/>
  </r>
  <r>
    <x v="449"/>
    <x v="0"/>
    <x v="2"/>
    <s v="CLFF_VMCA$$$KR07DB3308"/>
    <s v="P000001352"/>
    <s v="P000001352"/>
    <s v="LFF (MDG-F)"/>
    <s v="KR07DB3308"/>
    <m/>
    <b v="1"/>
    <x v="3"/>
    <x v="0"/>
    <d v="2025-11-28T00:00:00"/>
    <m/>
    <m/>
    <x v="1"/>
    <n v="90"/>
    <s v="John Rowie Del Rosario"/>
    <m/>
    <n v="4885"/>
  </r>
  <r>
    <x v="449"/>
    <x v="0"/>
    <x v="2"/>
    <s v="CLFF_VMCA$$$KR15DB3301"/>
    <s v="P000001352"/>
    <s v="P000001352"/>
    <s v="LFF (MDG-F)"/>
    <s v="KR15DB3301"/>
    <m/>
    <b v="1"/>
    <x v="3"/>
    <x v="0"/>
    <d v="2025-11-28T00:00:00"/>
    <m/>
    <m/>
    <x v="1"/>
    <n v="90"/>
    <s v="John Rowie Del Rosario"/>
    <m/>
    <n v="4886"/>
  </r>
  <r>
    <x v="449"/>
    <x v="0"/>
    <x v="2"/>
    <s v="CLFF_1000$$$JP02TQ1001"/>
    <s v="P000001352"/>
    <s v="P000001352"/>
    <s v="LFF (MDG-F)"/>
    <s v="JP02TQ1001"/>
    <m/>
    <b v="1"/>
    <x v="3"/>
    <x v="0"/>
    <d v="2025-11-28T00:00:00"/>
    <m/>
    <m/>
    <x v="1"/>
    <n v="90"/>
    <s v="John Rowie Del Rosario"/>
    <m/>
    <n v="4887"/>
  </r>
  <r>
    <x v="449"/>
    <x v="0"/>
    <x v="2"/>
    <s v="CLFF_1000$$$JP02TQ1002"/>
    <s v="P000001352"/>
    <s v="P000001352"/>
    <s v="LFF (MDG-F)"/>
    <s v="JP02TQ1002"/>
    <m/>
    <b v="1"/>
    <x v="3"/>
    <x v="0"/>
    <d v="2025-11-28T00:00:00"/>
    <m/>
    <m/>
    <x v="1"/>
    <n v="90"/>
    <s v="John Rowie Del Rosario"/>
    <m/>
    <n v="4888"/>
  </r>
  <r>
    <x v="449"/>
    <x v="0"/>
    <x v="2"/>
    <s v="CLFF_1000$$$JP02TQ1003"/>
    <s v="P000001352"/>
    <s v="P000001352"/>
    <s v="LFF (MDG-F)"/>
    <s v="JP02TQ1003"/>
    <m/>
    <b v="1"/>
    <x v="3"/>
    <x v="0"/>
    <d v="2025-11-28T00:00:00"/>
    <m/>
    <m/>
    <x v="1"/>
    <n v="90"/>
    <s v="John Rowie Del Rosario"/>
    <m/>
    <n v="4889"/>
  </r>
  <r>
    <x v="449"/>
    <x v="0"/>
    <x v="2"/>
    <s v="CLFF_1000$$$JP02TQ1004"/>
    <s v="P000001352"/>
    <s v="P000001352"/>
    <s v="LFF (MDG-F)"/>
    <s v="JP02TQ1004"/>
    <m/>
    <b v="1"/>
    <x v="3"/>
    <x v="0"/>
    <d v="2025-11-28T00:00:00"/>
    <m/>
    <m/>
    <x v="1"/>
    <n v="90"/>
    <s v="John Rowie Del Rosario"/>
    <m/>
    <n v="4890"/>
  </r>
  <r>
    <x v="449"/>
    <x v="0"/>
    <x v="2"/>
    <s v="CLFF_1000$$$JP02TQ1005"/>
    <s v="P000001352"/>
    <s v="P000001352"/>
    <s v="LFF (MDG-F)"/>
    <s v="JP02TQ1005"/>
    <m/>
    <b v="1"/>
    <x v="3"/>
    <x v="0"/>
    <d v="2025-11-28T00:00:00"/>
    <m/>
    <m/>
    <x v="1"/>
    <n v="90"/>
    <s v="John Rowie Del Rosario"/>
    <m/>
    <n v="4891"/>
  </r>
  <r>
    <x v="449"/>
    <x v="0"/>
    <x v="2"/>
    <s v="CLFF_1000$$$JP02TQ1006"/>
    <s v="P000001352"/>
    <s v="P000001352"/>
    <s v="LFF (MDG-F)"/>
    <s v="JP02TQ1006"/>
    <m/>
    <b v="1"/>
    <x v="3"/>
    <x v="0"/>
    <d v="2025-11-28T00:00:00"/>
    <m/>
    <m/>
    <x v="1"/>
    <n v="90"/>
    <s v="John Rowie Del Rosario"/>
    <m/>
    <n v="4892"/>
  </r>
  <r>
    <x v="449"/>
    <x v="0"/>
    <x v="2"/>
    <s v="CLFF_1000$$$JP02TQ1007"/>
    <s v="P000001352"/>
    <s v="P000001352"/>
    <s v="LFF (MDG-F)"/>
    <s v="JP02TQ1007"/>
    <m/>
    <b v="1"/>
    <x v="3"/>
    <x v="0"/>
    <d v="2025-11-28T00:00:00"/>
    <m/>
    <m/>
    <x v="1"/>
    <n v="90"/>
    <s v="John Rowie Del Rosario"/>
    <m/>
    <n v="4893"/>
  </r>
  <r>
    <x v="449"/>
    <x v="0"/>
    <x v="2"/>
    <s v="CLFF_1000$$$JP02TQ1008"/>
    <s v="P000001352"/>
    <s v="P000001352"/>
    <s v="LFF (MDG-F)"/>
    <s v="JP02TQ1008"/>
    <m/>
    <b v="1"/>
    <x v="3"/>
    <x v="0"/>
    <d v="2025-11-28T00:00:00"/>
    <m/>
    <m/>
    <x v="1"/>
    <n v="90"/>
    <s v="John Rowie Del Rosario"/>
    <m/>
    <n v="4894"/>
  </r>
  <r>
    <x v="449"/>
    <x v="0"/>
    <x v="2"/>
    <s v="CLFF_1000$$$JP02TQ1009"/>
    <s v="P000001352"/>
    <s v="P000001352"/>
    <s v="LFF (MDG-F)"/>
    <s v="JP02TQ1009"/>
    <m/>
    <b v="1"/>
    <x v="3"/>
    <x v="0"/>
    <d v="2025-11-28T00:00:00"/>
    <m/>
    <m/>
    <x v="1"/>
    <n v="90"/>
    <s v="John Rowie Del Rosario"/>
    <m/>
    <n v="4895"/>
  </r>
  <r>
    <x v="449"/>
    <x v="0"/>
    <x v="2"/>
    <s v="CLFF_1000$$$JP02TQ1010"/>
    <s v="P000001352"/>
    <s v="P000001352"/>
    <s v="LFF (MDG-F)"/>
    <s v="JP02TQ1010"/>
    <m/>
    <b v="1"/>
    <x v="3"/>
    <x v="0"/>
    <d v="2025-11-28T00:00:00"/>
    <m/>
    <m/>
    <x v="1"/>
    <n v="90"/>
    <s v="John Rowie Del Rosario"/>
    <m/>
    <n v="4896"/>
  </r>
  <r>
    <x v="449"/>
    <x v="0"/>
    <x v="2"/>
    <s v="CLFF_1000$$$JP02TQ1011"/>
    <s v="P000001352"/>
    <s v="P000001352"/>
    <s v="LFF (MDG-F)"/>
    <s v="JP02TQ1011"/>
    <m/>
    <b v="1"/>
    <x v="3"/>
    <x v="0"/>
    <d v="2025-11-28T00:00:00"/>
    <m/>
    <m/>
    <x v="1"/>
    <n v="90"/>
    <s v="John Rowie Del Rosario"/>
    <m/>
    <n v="4897"/>
  </r>
  <r>
    <x v="449"/>
    <x v="0"/>
    <x v="2"/>
    <s v="CLFF_1000$$$JP02TQ1012"/>
    <s v="P000001352"/>
    <s v="P000001352"/>
    <s v="LFF (MDG-F)"/>
    <s v="JP02TQ1012"/>
    <m/>
    <b v="1"/>
    <x v="3"/>
    <x v="0"/>
    <d v="2025-11-28T00:00:00"/>
    <m/>
    <m/>
    <x v="1"/>
    <n v="90"/>
    <s v="John Rowie Del Rosario"/>
    <m/>
    <n v="4898"/>
  </r>
  <r>
    <x v="449"/>
    <x v="0"/>
    <x v="2"/>
    <s v="CLFF_1000$$$JP02TQ1013"/>
    <s v="P000001352"/>
    <s v="P000001352"/>
    <s v="LFF (MDG-F)"/>
    <s v="JP02TQ1013"/>
    <m/>
    <b v="1"/>
    <x v="3"/>
    <x v="0"/>
    <d v="2025-11-28T00:00:00"/>
    <m/>
    <m/>
    <x v="1"/>
    <n v="90"/>
    <s v="John Rowie Del Rosario"/>
    <m/>
    <n v="4899"/>
  </r>
  <r>
    <x v="449"/>
    <x v="0"/>
    <x v="2"/>
    <s v="CLFF_1000$$$JP02TQ1014"/>
    <s v="P000001352"/>
    <s v="P000001352"/>
    <s v="LFF (MDG-F)"/>
    <s v="JP02TQ1014"/>
    <m/>
    <b v="1"/>
    <x v="3"/>
    <x v="0"/>
    <d v="2025-11-28T00:00:00"/>
    <m/>
    <m/>
    <x v="1"/>
    <n v="90"/>
    <s v="John Rowie Del Rosario"/>
    <m/>
    <n v="4900"/>
  </r>
  <r>
    <x v="449"/>
    <x v="0"/>
    <x v="2"/>
    <s v="CLFF_1000$$$KR02TQ1000"/>
    <s v="P000001352"/>
    <s v="P000001352"/>
    <s v="LFF (MDG-F)"/>
    <s v="KR02TQ1000"/>
    <m/>
    <b v="1"/>
    <x v="3"/>
    <x v="0"/>
    <d v="2025-11-28T00:00:00"/>
    <m/>
    <m/>
    <x v="1"/>
    <n v="90"/>
    <s v="John Rowie Del Rosario"/>
    <m/>
    <n v="4901"/>
  </r>
  <r>
    <x v="449"/>
    <x v="0"/>
    <x v="2"/>
    <s v="CLFF_KR00$$$KR03TQ1011"/>
    <s v="P000001352"/>
    <s v="P000001352"/>
    <s v="LFF (MDG-F)"/>
    <s v="KR03TQ1011"/>
    <m/>
    <b v="1"/>
    <x v="3"/>
    <x v="0"/>
    <d v="2025-11-28T00:00:00"/>
    <m/>
    <m/>
    <x v="1"/>
    <n v="90"/>
    <s v="John Rowie Del Rosario"/>
    <m/>
    <n v="4902"/>
  </r>
  <r>
    <x v="449"/>
    <x v="0"/>
    <x v="2"/>
    <s v="CLFF_KR00$$$KR03TQ1012"/>
    <s v="P000001352"/>
    <s v="P000001352"/>
    <s v="LFF (MDG-F)"/>
    <s v="KR03TQ1012"/>
    <m/>
    <b v="1"/>
    <x v="3"/>
    <x v="0"/>
    <d v="2025-11-28T00:00:00"/>
    <m/>
    <m/>
    <x v="1"/>
    <n v="90"/>
    <s v="John Rowie Del Rosario"/>
    <m/>
    <n v="4903"/>
  </r>
  <r>
    <x v="449"/>
    <x v="0"/>
    <x v="2"/>
    <s v="CLFF_VMCA$$$KR07TQ1001"/>
    <s v="P000001352"/>
    <s v="P000001352"/>
    <s v="LFF (MDG-F)"/>
    <s v="KR07TQ1001"/>
    <m/>
    <b v="1"/>
    <x v="3"/>
    <x v="0"/>
    <d v="2025-11-28T00:00:00"/>
    <m/>
    <m/>
    <x v="1"/>
    <n v="90"/>
    <s v="John Rowie Del Rosario"/>
    <m/>
    <n v="4904"/>
  </r>
  <r>
    <x v="449"/>
    <x v="0"/>
    <x v="2"/>
    <s v="CLFF_VMCA$$$KR07TQ1002"/>
    <s v="P000001352"/>
    <s v="P000001352"/>
    <s v="LFF (MDG-F)"/>
    <s v="KR07TQ1002"/>
    <m/>
    <b v="1"/>
    <x v="3"/>
    <x v="0"/>
    <d v="2025-11-28T00:00:00"/>
    <m/>
    <m/>
    <x v="1"/>
    <n v="90"/>
    <s v="John Rowie Del Rosario"/>
    <m/>
    <n v="4905"/>
  </r>
  <r>
    <x v="449"/>
    <x v="0"/>
    <x v="2"/>
    <s v="CLFF_VMCA$$$KR07TQ1003"/>
    <s v="P000001352"/>
    <s v="P000001352"/>
    <s v="LFF (MDG-F)"/>
    <s v="KR07TQ1003"/>
    <m/>
    <b v="1"/>
    <x v="3"/>
    <x v="0"/>
    <d v="2025-11-28T00:00:00"/>
    <m/>
    <m/>
    <x v="1"/>
    <n v="90"/>
    <s v="John Rowie Del Rosario"/>
    <m/>
    <n v="4906"/>
  </r>
  <r>
    <x v="449"/>
    <x v="0"/>
    <x v="2"/>
    <s v="CLFF_VMCA$$$KR07TQ1004"/>
    <s v="P000001352"/>
    <s v="P000001352"/>
    <s v="LFF (MDG-F)"/>
    <s v="KR07TQ1004"/>
    <m/>
    <b v="1"/>
    <x v="3"/>
    <x v="0"/>
    <d v="2025-11-28T00:00:00"/>
    <m/>
    <m/>
    <x v="1"/>
    <n v="90"/>
    <s v="John Rowie Del Rosario"/>
    <m/>
    <n v="4907"/>
  </r>
  <r>
    <x v="449"/>
    <x v="0"/>
    <x v="2"/>
    <s v="CLFF_VMCA$$$KR07TQ1005"/>
    <s v="P000001352"/>
    <s v="P000001352"/>
    <s v="LFF (MDG-F)"/>
    <s v="KR07TQ1005"/>
    <m/>
    <b v="1"/>
    <x v="3"/>
    <x v="0"/>
    <d v="2025-11-28T00:00:00"/>
    <m/>
    <m/>
    <x v="1"/>
    <n v="90"/>
    <s v="John Rowie Del Rosario"/>
    <m/>
    <n v="4908"/>
  </r>
  <r>
    <x v="449"/>
    <x v="0"/>
    <x v="2"/>
    <s v="CLFF_VMCA$$$KR07TQ1006"/>
    <s v="P000001352"/>
    <s v="P000001352"/>
    <s v="LFF (MDG-F)"/>
    <s v="KR07TQ1006"/>
    <m/>
    <b v="1"/>
    <x v="3"/>
    <x v="0"/>
    <d v="2025-11-28T00:00:00"/>
    <m/>
    <m/>
    <x v="1"/>
    <n v="90"/>
    <s v="John Rowie Del Rosario"/>
    <m/>
    <n v="4909"/>
  </r>
  <r>
    <x v="449"/>
    <x v="0"/>
    <x v="2"/>
    <s v="CLFF_VMCA$$$KR11TQ1001"/>
    <s v="P000001352"/>
    <s v="P000001352"/>
    <s v="LFF (MDG-F)"/>
    <s v="KR11TQ1001"/>
    <m/>
    <b v="1"/>
    <x v="3"/>
    <x v="0"/>
    <d v="2025-11-28T00:00:00"/>
    <m/>
    <m/>
    <x v="1"/>
    <n v="90"/>
    <s v="John Rowie Del Rosario"/>
    <m/>
    <n v="4910"/>
  </r>
  <r>
    <x v="449"/>
    <x v="0"/>
    <x v="2"/>
    <s v="CLFF_VMCA$$$KR11TQ1002"/>
    <s v="P000001352"/>
    <s v="P000001352"/>
    <s v="LFF (MDG-F)"/>
    <s v="KR11TQ1002"/>
    <m/>
    <b v="1"/>
    <x v="3"/>
    <x v="0"/>
    <d v="2025-11-28T00:00:00"/>
    <m/>
    <m/>
    <x v="1"/>
    <n v="90"/>
    <s v="John Rowie Del Rosario"/>
    <m/>
    <n v="4911"/>
  </r>
  <r>
    <x v="449"/>
    <x v="0"/>
    <x v="2"/>
    <s v="CLFF_VMCA$$$KR11TQ1003"/>
    <s v="P000001352"/>
    <s v="P000001352"/>
    <s v="LFF (MDG-F)"/>
    <s v="KR11TQ1003"/>
    <m/>
    <b v="1"/>
    <x v="3"/>
    <x v="0"/>
    <d v="2025-11-28T00:00:00"/>
    <m/>
    <m/>
    <x v="1"/>
    <n v="90"/>
    <s v="John Rowie Del Rosario"/>
    <m/>
    <n v="4912"/>
  </r>
  <r>
    <x v="449"/>
    <x v="0"/>
    <x v="2"/>
    <s v="CLFF_VMCA$$$KR11TQ1004"/>
    <s v="P000001352"/>
    <s v="P000001352"/>
    <s v="LFF (MDG-F)"/>
    <s v="KR11TQ1004"/>
    <m/>
    <b v="1"/>
    <x v="3"/>
    <x v="0"/>
    <d v="2025-11-28T00:00:00"/>
    <m/>
    <m/>
    <x v="1"/>
    <n v="90"/>
    <s v="John Rowie Del Rosario"/>
    <m/>
    <n v="4913"/>
  </r>
  <r>
    <x v="449"/>
    <x v="0"/>
    <x v="2"/>
    <s v="CLFF_VMCA$$$KR15TQ1001"/>
    <s v="P000001352"/>
    <s v="P000001352"/>
    <s v="LFF (MDG-F)"/>
    <s v="KR15TQ1001"/>
    <m/>
    <b v="1"/>
    <x v="3"/>
    <x v="0"/>
    <d v="2025-11-28T00:00:00"/>
    <m/>
    <m/>
    <x v="1"/>
    <n v="90"/>
    <s v="John Rowie Del Rosario"/>
    <m/>
    <n v="4914"/>
  </r>
  <r>
    <x v="449"/>
    <x v="0"/>
    <x v="2"/>
    <s v="CLFF_VMCA$$$KR16TQ1001"/>
    <s v="P000001352"/>
    <s v="P000001352"/>
    <s v="LFF (MDG-F)"/>
    <s v="KR16TQ1001"/>
    <m/>
    <b v="1"/>
    <x v="3"/>
    <x v="0"/>
    <d v="2025-11-28T00:00:00"/>
    <m/>
    <m/>
    <x v="1"/>
    <n v="90"/>
    <s v="John Rowie Del Rosario"/>
    <m/>
    <n v="4915"/>
  </r>
  <r>
    <x v="449"/>
    <x v="0"/>
    <x v="2"/>
    <s v="CLFF_VMCA$$$KR16TQ1002"/>
    <s v="P000001352"/>
    <s v="P000001352"/>
    <s v="LFF (MDG-F)"/>
    <s v="KR16TQ1002"/>
    <m/>
    <b v="1"/>
    <x v="3"/>
    <x v="0"/>
    <d v="2025-11-28T00:00:00"/>
    <m/>
    <m/>
    <x v="1"/>
    <n v="90"/>
    <s v="John Rowie Del Rosario"/>
    <m/>
    <n v="4916"/>
  </r>
  <r>
    <x v="449"/>
    <x v="0"/>
    <x v="2"/>
    <s v="CLFF_1000$$$JP02TQMZ01"/>
    <s v="P000001353"/>
    <s v="P000001353"/>
    <s v="LFF (MDG-F)"/>
    <s v="JP02TQMZ01"/>
    <m/>
    <b v="1"/>
    <x v="3"/>
    <x v="0"/>
    <d v="2025-11-28T00:00:00"/>
    <m/>
    <m/>
    <x v="1"/>
    <n v="90"/>
    <s v="John Rowie Del Rosario"/>
    <m/>
    <n v="4917"/>
  </r>
  <r>
    <x v="449"/>
    <x v="0"/>
    <x v="2"/>
    <s v="CLFF_KR00$$$KR03TPPZ04"/>
    <s v="P000001353"/>
    <s v="P000001353"/>
    <s v="LFF (MDG-F)"/>
    <s v="KR03TPPZ04"/>
    <m/>
    <b v="1"/>
    <x v="3"/>
    <x v="0"/>
    <d v="2025-11-28T00:00:00"/>
    <m/>
    <m/>
    <x v="1"/>
    <n v="90"/>
    <s v="John Rowie Del Rosario"/>
    <m/>
    <n v="4918"/>
  </r>
  <r>
    <x v="449"/>
    <x v="0"/>
    <x v="2"/>
    <s v="CLFF_VMCA$$$KR07DB3300"/>
    <s v="P000001353"/>
    <s v="P000001353"/>
    <s v="LFF (MDG-F)"/>
    <s v="KR07DB3300"/>
    <m/>
    <b v="1"/>
    <x v="3"/>
    <x v="0"/>
    <d v="2025-11-28T00:00:00"/>
    <m/>
    <m/>
    <x v="1"/>
    <n v="90"/>
    <s v="John Rowie Del Rosario"/>
    <m/>
    <n v="4919"/>
  </r>
  <r>
    <x v="449"/>
    <x v="0"/>
    <x v="2"/>
    <s v="CLFF_VMCA$$$KR15TM3000"/>
    <s v="P000001353"/>
    <s v="P000001353"/>
    <s v="LFF (MDG-F)"/>
    <s v="KR15TM3000"/>
    <m/>
    <b v="1"/>
    <x v="3"/>
    <x v="0"/>
    <d v="2025-11-28T00:00:00"/>
    <m/>
    <m/>
    <x v="1"/>
    <n v="90"/>
    <s v="John Rowie Del Rosario"/>
    <m/>
    <n v="4920"/>
  </r>
  <r>
    <x v="449"/>
    <x v="0"/>
    <x v="2"/>
    <s v="CLFF_1000$$$KR02TPAZ02"/>
    <s v="P000001354"/>
    <s v="P000001354"/>
    <s v="LFF (MDG-F)"/>
    <s v="KR02TPAZ02"/>
    <m/>
    <b v="1"/>
    <x v="3"/>
    <x v="0"/>
    <d v="2025-11-28T00:00:00"/>
    <m/>
    <m/>
    <x v="1"/>
    <n v="90"/>
    <s v="John Rowie Del Rosario"/>
    <m/>
    <n v="4921"/>
  </r>
  <r>
    <x v="449"/>
    <x v="0"/>
    <x v="2"/>
    <s v="CLFF_VMCA$$$KR07DB3301"/>
    <s v="P000001354"/>
    <s v="P000001354"/>
    <s v="LFF (MDG-F)"/>
    <s v="KR07DB3301"/>
    <m/>
    <b v="1"/>
    <x v="3"/>
    <x v="0"/>
    <d v="2025-11-28T00:00:00"/>
    <m/>
    <m/>
    <x v="1"/>
    <n v="90"/>
    <s v="John Rowie Del Rosario"/>
    <m/>
    <n v="4922"/>
  </r>
  <r>
    <x v="449"/>
    <x v="0"/>
    <x v="2"/>
    <s v="CLFF_VMCA$$$KR07DB3302"/>
    <s v="P000001354"/>
    <s v="P000001354"/>
    <s v="LFF (MDG-F)"/>
    <s v="KR07DB3302"/>
    <m/>
    <b v="1"/>
    <x v="3"/>
    <x v="0"/>
    <d v="2025-11-28T00:00:00"/>
    <m/>
    <m/>
    <x v="1"/>
    <n v="90"/>
    <s v="John Rowie Del Rosario"/>
    <m/>
    <n v="4923"/>
  </r>
  <r>
    <x v="449"/>
    <x v="0"/>
    <x v="2"/>
    <s v="CLFF_VMCA$$$KR11DB2111"/>
    <s v="P000001354"/>
    <s v="P000001354"/>
    <s v="LFF (MDG-F)"/>
    <s v="KR11DB2111"/>
    <m/>
    <b v="1"/>
    <x v="3"/>
    <x v="0"/>
    <d v="2025-11-28T00:00:00"/>
    <m/>
    <m/>
    <x v="1"/>
    <n v="90"/>
    <s v="John Rowie Del Rosario"/>
    <m/>
    <n v="4924"/>
  </r>
  <r>
    <x v="449"/>
    <x v="0"/>
    <x v="2"/>
    <s v="CLFF_VMCA$$$KR11DB2112"/>
    <s v="P000001354"/>
    <s v="P000001354"/>
    <s v="LFF (MDG-F)"/>
    <s v="KR11DB2112"/>
    <m/>
    <b v="1"/>
    <x v="3"/>
    <x v="0"/>
    <d v="2025-11-28T00:00:00"/>
    <m/>
    <m/>
    <x v="1"/>
    <n v="90"/>
    <s v="John Rowie Del Rosario"/>
    <m/>
    <n v="4925"/>
  </r>
  <r>
    <x v="449"/>
    <x v="0"/>
    <x v="2"/>
    <s v="CLFF_VMCA$$$KR15DB3303"/>
    <s v="P000001354"/>
    <s v="P000001354"/>
    <s v="LFF (MDG-F)"/>
    <s v="KR15DB3303"/>
    <m/>
    <b v="1"/>
    <x v="3"/>
    <x v="0"/>
    <d v="2025-11-28T00:00:00"/>
    <m/>
    <m/>
    <x v="1"/>
    <n v="90"/>
    <s v="John Rowie Del Rosario"/>
    <m/>
    <n v="4926"/>
  </r>
  <r>
    <x v="449"/>
    <x v="0"/>
    <x v="2"/>
    <s v="CLFF_VMCA$$$KR16DB3300"/>
    <s v="P000001354"/>
    <s v="P000001354"/>
    <s v="LFF (MDG-F)"/>
    <s v="KR16DB3300"/>
    <m/>
    <b v="1"/>
    <x v="3"/>
    <x v="0"/>
    <d v="2025-11-28T00:00:00"/>
    <m/>
    <m/>
    <x v="1"/>
    <n v="90"/>
    <s v="John Rowie Del Rosario"/>
    <m/>
    <n v="4927"/>
  </r>
  <r>
    <x v="449"/>
    <x v="0"/>
    <x v="2"/>
    <s v="CLFF_1000$$$US01C01305"/>
    <s v="P000001361"/>
    <s v="P000001361"/>
    <s v="LFF (MDG-F)"/>
    <s v="US01C01305"/>
    <m/>
    <b v="1"/>
    <x v="3"/>
    <x v="0"/>
    <d v="2025-11-28T00:00:00"/>
    <m/>
    <m/>
    <x v="1"/>
    <n v="90"/>
    <s v="John Rowie Del Rosario"/>
    <m/>
    <n v="4928"/>
  </r>
  <r>
    <x v="449"/>
    <x v="0"/>
    <x v="2"/>
    <s v="CLFF_VMCA$$$US10DB3021"/>
    <s v="P000001361"/>
    <s v="P000001361"/>
    <s v="LFF (MDG-F)"/>
    <s v="US10DB3021"/>
    <m/>
    <b v="1"/>
    <x v="3"/>
    <x v="0"/>
    <d v="2025-11-28T00:00:00"/>
    <m/>
    <m/>
    <x v="1"/>
    <n v="90"/>
    <s v="John Rowie Del Rosario"/>
    <m/>
    <n v="4929"/>
  </r>
  <r>
    <x v="449"/>
    <x v="0"/>
    <x v="2"/>
    <s v="CLFF_1000$$$US01TPBZ03"/>
    <s v="P000001358"/>
    <s v="P000001358"/>
    <s v="LFF (MDG-F)"/>
    <s v="US01TPBZ03"/>
    <m/>
    <b v="1"/>
    <x v="3"/>
    <x v="0"/>
    <d v="2025-11-28T00:00:00"/>
    <m/>
    <m/>
    <x v="1"/>
    <n v="90"/>
    <s v="John Rowie Del Rosario"/>
    <m/>
    <n v="4930"/>
  </r>
  <r>
    <x v="449"/>
    <x v="0"/>
    <x v="2"/>
    <s v="CLFF_VMCA$$$US10DB3004"/>
    <s v="P000001358"/>
    <s v="P000001358"/>
    <s v="LFF (MDG-F)"/>
    <s v="US10DB3004"/>
    <m/>
    <b v="1"/>
    <x v="3"/>
    <x v="0"/>
    <d v="2025-11-28T00:00:00"/>
    <m/>
    <m/>
    <x v="1"/>
    <n v="90"/>
    <s v="John Rowie Del Rosario"/>
    <m/>
    <n v="4931"/>
  </r>
  <r>
    <x v="449"/>
    <x v="0"/>
    <x v="2"/>
    <s v="CLFF_VMCA$$$US10DB3005"/>
    <s v="P000001358"/>
    <s v="P000001358"/>
    <s v="LFF (MDG-F)"/>
    <s v="US10DB3005"/>
    <m/>
    <b v="1"/>
    <x v="3"/>
    <x v="0"/>
    <d v="2025-11-28T00:00:00"/>
    <m/>
    <m/>
    <x v="1"/>
    <n v="90"/>
    <s v="John Rowie Del Rosario"/>
    <m/>
    <n v="4932"/>
  </r>
  <r>
    <x v="449"/>
    <x v="0"/>
    <x v="2"/>
    <s v="CLFF_VMCA$$$US10DB3006"/>
    <s v="P000001358"/>
    <s v="P000001358"/>
    <s v="LFF (MDG-F)"/>
    <s v="US10DB3006"/>
    <m/>
    <b v="1"/>
    <x v="3"/>
    <x v="0"/>
    <d v="2025-11-28T00:00:00"/>
    <m/>
    <m/>
    <x v="1"/>
    <n v="90"/>
    <s v="John Rowie Del Rosario"/>
    <m/>
    <n v="4933"/>
  </r>
  <r>
    <x v="449"/>
    <x v="0"/>
    <x v="2"/>
    <s v="CLFF_VMCA$$$US10DB3011"/>
    <s v="P000001358"/>
    <s v="P000001358"/>
    <s v="LFF (MDG-F)"/>
    <s v="US10DB3011"/>
    <m/>
    <b v="1"/>
    <x v="3"/>
    <x v="0"/>
    <d v="2025-11-28T00:00:00"/>
    <m/>
    <m/>
    <x v="1"/>
    <n v="90"/>
    <s v="John Rowie Del Rosario"/>
    <m/>
    <n v="4934"/>
  </r>
  <r>
    <x v="449"/>
    <x v="0"/>
    <x v="2"/>
    <s v="CLFF_1000$$$US01TQ1001"/>
    <s v="P000001358"/>
    <s v="P000001358"/>
    <s v="LFF (MDG-F)"/>
    <s v="US01TQ1001"/>
    <m/>
    <b v="1"/>
    <x v="3"/>
    <x v="0"/>
    <d v="2025-11-28T00:00:00"/>
    <m/>
    <m/>
    <x v="1"/>
    <n v="90"/>
    <s v="John Rowie Del Rosario"/>
    <m/>
    <n v="4935"/>
  </r>
  <r>
    <x v="449"/>
    <x v="0"/>
    <x v="2"/>
    <s v="CLFF_1000$$$US01TQ1002"/>
    <s v="P000001358"/>
    <s v="P000001358"/>
    <s v="LFF (MDG-F)"/>
    <s v="US01TQ1002"/>
    <m/>
    <b v="1"/>
    <x v="3"/>
    <x v="0"/>
    <d v="2025-11-28T00:00:00"/>
    <m/>
    <m/>
    <x v="1"/>
    <n v="90"/>
    <s v="John Rowie Del Rosario"/>
    <m/>
    <n v="4936"/>
  </r>
  <r>
    <x v="449"/>
    <x v="0"/>
    <x v="2"/>
    <s v="CLFF_1000$$$US01TQ1003"/>
    <s v="P000001358"/>
    <s v="P000001358"/>
    <s v="LFF (MDG-F)"/>
    <s v="US01TQ1003"/>
    <m/>
    <b v="1"/>
    <x v="3"/>
    <x v="0"/>
    <d v="2025-11-28T00:00:00"/>
    <m/>
    <m/>
    <x v="1"/>
    <n v="90"/>
    <s v="John Rowie Del Rosario"/>
    <m/>
    <n v="4937"/>
  </r>
  <r>
    <x v="449"/>
    <x v="0"/>
    <x v="2"/>
    <s v="CLFF_1000$$$US01TQ1004"/>
    <s v="P000001358"/>
    <s v="P000001358"/>
    <s v="LFF (MDG-F)"/>
    <s v="US01TQ1004"/>
    <m/>
    <b v="1"/>
    <x v="3"/>
    <x v="0"/>
    <d v="2025-11-28T00:00:00"/>
    <m/>
    <m/>
    <x v="1"/>
    <n v="90"/>
    <s v="John Rowie Del Rosario"/>
    <m/>
    <n v="4938"/>
  </r>
  <r>
    <x v="449"/>
    <x v="0"/>
    <x v="2"/>
    <s v="CLFF_1000$$$US01TQ1005"/>
    <s v="P000001358"/>
    <s v="P000001358"/>
    <s v="LFF (MDG-F)"/>
    <s v="US01TQ1005"/>
    <m/>
    <b v="1"/>
    <x v="3"/>
    <x v="0"/>
    <d v="2025-11-28T00:00:00"/>
    <m/>
    <m/>
    <x v="1"/>
    <n v="90"/>
    <s v="John Rowie Del Rosario"/>
    <m/>
    <n v="4939"/>
  </r>
  <r>
    <x v="449"/>
    <x v="0"/>
    <x v="2"/>
    <s v="CLFF_1000$$$US01TQ1006"/>
    <s v="P000001358"/>
    <s v="P000001358"/>
    <s v="LFF (MDG-F)"/>
    <s v="US01TQ1006"/>
    <m/>
    <b v="1"/>
    <x v="3"/>
    <x v="0"/>
    <d v="2025-11-28T00:00:00"/>
    <m/>
    <m/>
    <x v="1"/>
    <n v="90"/>
    <s v="John Rowie Del Rosario"/>
    <m/>
    <n v="4940"/>
  </r>
  <r>
    <x v="449"/>
    <x v="0"/>
    <x v="2"/>
    <s v="CLFF_1000$$$US01TQ1007"/>
    <s v="P000001358"/>
    <s v="P000001358"/>
    <s v="LFF (MDG-F)"/>
    <s v="US01TQ1007"/>
    <m/>
    <b v="1"/>
    <x v="3"/>
    <x v="0"/>
    <d v="2025-11-28T00:00:00"/>
    <m/>
    <m/>
    <x v="1"/>
    <n v="90"/>
    <s v="John Rowie Del Rosario"/>
    <m/>
    <n v="4941"/>
  </r>
  <r>
    <x v="449"/>
    <x v="0"/>
    <x v="2"/>
    <s v="CLFF_1000$$$US01TQ1008"/>
    <s v="P000001358"/>
    <s v="P000001358"/>
    <s v="LFF (MDG-F)"/>
    <s v="US01TQ1008"/>
    <m/>
    <b v="1"/>
    <x v="3"/>
    <x v="0"/>
    <d v="2025-11-28T00:00:00"/>
    <m/>
    <m/>
    <x v="1"/>
    <n v="90"/>
    <s v="John Rowie Del Rosario"/>
    <m/>
    <n v="4942"/>
  </r>
  <r>
    <x v="449"/>
    <x v="0"/>
    <x v="2"/>
    <s v="CLFF_1000$$$US01TQ1009"/>
    <s v="P000001358"/>
    <s v="P000001358"/>
    <s v="LFF (MDG-F)"/>
    <s v="US01TQ1009"/>
    <m/>
    <b v="1"/>
    <x v="3"/>
    <x v="0"/>
    <d v="2025-11-28T00:00:00"/>
    <m/>
    <m/>
    <x v="1"/>
    <n v="90"/>
    <s v="John Rowie Del Rosario"/>
    <m/>
    <n v="4943"/>
  </r>
  <r>
    <x v="449"/>
    <x v="0"/>
    <x v="2"/>
    <s v="CLFF_VMCA$$$US10TQ1001"/>
    <s v="P000001358"/>
    <s v="P000001358"/>
    <s v="LFF (MDG-F)"/>
    <s v="US10TQ1001"/>
    <m/>
    <b v="1"/>
    <x v="3"/>
    <x v="0"/>
    <d v="2025-11-28T00:00:00"/>
    <m/>
    <m/>
    <x v="1"/>
    <n v="90"/>
    <s v="John Rowie Del Rosario"/>
    <m/>
    <n v="4944"/>
  </r>
  <r>
    <x v="449"/>
    <x v="0"/>
    <x v="2"/>
    <s v="CLFF_VMCA$$$US10TQ1002"/>
    <s v="P000001358"/>
    <s v="P000001358"/>
    <s v="LFF (MDG-F)"/>
    <s v="US10TQ1002"/>
    <m/>
    <b v="1"/>
    <x v="3"/>
    <x v="0"/>
    <d v="2025-11-28T00:00:00"/>
    <m/>
    <m/>
    <x v="1"/>
    <n v="90"/>
    <s v="John Rowie Del Rosario"/>
    <m/>
    <n v="4945"/>
  </r>
  <r>
    <x v="449"/>
    <x v="0"/>
    <x v="2"/>
    <s v="CLFF_VMCA$$$US10TQ1003"/>
    <s v="P000001358"/>
    <s v="P000001358"/>
    <s v="LFF (MDG-F)"/>
    <s v="US10TQ1003"/>
    <m/>
    <b v="1"/>
    <x v="3"/>
    <x v="0"/>
    <d v="2025-11-28T00:00:00"/>
    <m/>
    <m/>
    <x v="1"/>
    <n v="90"/>
    <s v="John Rowie Del Rosario"/>
    <m/>
    <n v="4946"/>
  </r>
  <r>
    <x v="449"/>
    <x v="0"/>
    <x v="2"/>
    <s v="CLFF_VMCA$$$US10TQ1004"/>
    <s v="P000001358"/>
    <s v="P000001358"/>
    <s v="LFF (MDG-F)"/>
    <s v="US10TQ1004"/>
    <m/>
    <b v="1"/>
    <x v="3"/>
    <x v="0"/>
    <d v="2025-11-28T00:00:00"/>
    <m/>
    <m/>
    <x v="1"/>
    <n v="90"/>
    <s v="John Rowie Del Rosario"/>
    <m/>
    <n v="4947"/>
  </r>
  <r>
    <x v="449"/>
    <x v="0"/>
    <x v="2"/>
    <s v="CLFF_VMCA$$$US10TQ1005"/>
    <s v="P000001358"/>
    <s v="P000001358"/>
    <s v="LFF (MDG-F)"/>
    <s v="US10TQ1005"/>
    <m/>
    <b v="1"/>
    <x v="3"/>
    <x v="0"/>
    <d v="2025-11-28T00:00:00"/>
    <m/>
    <m/>
    <x v="1"/>
    <n v="90"/>
    <s v="John Rowie Del Rosario"/>
    <m/>
    <n v="4948"/>
  </r>
  <r>
    <x v="449"/>
    <x v="0"/>
    <x v="2"/>
    <s v="CLFF_VMCA$$$US10TQ1006"/>
    <s v="P000001358"/>
    <s v="P000001358"/>
    <s v="LFF (MDG-F)"/>
    <s v="US10TQ1006"/>
    <m/>
    <b v="1"/>
    <x v="3"/>
    <x v="0"/>
    <d v="2025-11-28T00:00:00"/>
    <m/>
    <m/>
    <x v="1"/>
    <n v="90"/>
    <s v="John Rowie Del Rosario"/>
    <m/>
    <n v="4949"/>
  </r>
  <r>
    <x v="449"/>
    <x v="0"/>
    <x v="2"/>
    <s v="CLFF_VMCA$$$US10TQ1007"/>
    <s v="P000001358"/>
    <s v="P000001358"/>
    <s v="LFF (MDG-F)"/>
    <s v="US10TQ1007"/>
    <m/>
    <b v="1"/>
    <x v="3"/>
    <x v="0"/>
    <d v="2025-11-28T00:00:00"/>
    <m/>
    <m/>
    <x v="1"/>
    <n v="90"/>
    <s v="John Rowie Del Rosario"/>
    <m/>
    <n v="4950"/>
  </r>
  <r>
    <x v="449"/>
    <x v="0"/>
    <x v="2"/>
    <s v="CLFF_VMCA$$$US10TQ1008"/>
    <s v="P000001358"/>
    <s v="P000001358"/>
    <s v="LFF (MDG-F)"/>
    <s v="US10TQ1008"/>
    <m/>
    <b v="1"/>
    <x v="3"/>
    <x v="0"/>
    <d v="2025-11-28T00:00:00"/>
    <m/>
    <m/>
    <x v="1"/>
    <n v="90"/>
    <s v="John Rowie Del Rosario"/>
    <m/>
    <n v="4951"/>
  </r>
  <r>
    <x v="449"/>
    <x v="0"/>
    <x v="2"/>
    <s v="CLFF_VMCA$$$US10TQ1009"/>
    <s v="P000001358"/>
    <s v="P000001358"/>
    <s v="LFF (MDG-F)"/>
    <s v="US10TQ1009"/>
    <m/>
    <b v="1"/>
    <x v="3"/>
    <x v="0"/>
    <d v="2025-11-28T00:00:00"/>
    <m/>
    <m/>
    <x v="1"/>
    <n v="90"/>
    <s v="John Rowie Del Rosario"/>
    <m/>
    <n v="4952"/>
  </r>
  <r>
    <x v="449"/>
    <x v="0"/>
    <x v="2"/>
    <s v="CLFF_VMCA$$$US10TQ1010"/>
    <s v="P000001358"/>
    <s v="P000001358"/>
    <s v="LFF (MDG-F)"/>
    <s v="US10TQ1010"/>
    <m/>
    <b v="1"/>
    <x v="3"/>
    <x v="0"/>
    <d v="2025-11-28T00:00:00"/>
    <m/>
    <m/>
    <x v="1"/>
    <n v="90"/>
    <s v="John Rowie Del Rosario"/>
    <m/>
    <n v="4953"/>
  </r>
  <r>
    <x v="449"/>
    <x v="0"/>
    <x v="2"/>
    <s v="CLFF_VMCA$$$US10TQ1011"/>
    <s v="P000001358"/>
    <s v="P000001358"/>
    <s v="LFF (MDG-F)"/>
    <s v="US10TQ1011"/>
    <m/>
    <b v="1"/>
    <x v="3"/>
    <x v="0"/>
    <d v="2025-11-28T00:00:00"/>
    <m/>
    <m/>
    <x v="1"/>
    <n v="90"/>
    <s v="John Rowie Del Rosario"/>
    <m/>
    <n v="4954"/>
  </r>
  <r>
    <x v="449"/>
    <x v="0"/>
    <x v="2"/>
    <s v="CLFF_VMCA$$$US10TQ1012"/>
    <s v="P000001358"/>
    <s v="P000001358"/>
    <s v="LFF (MDG-F)"/>
    <s v="US10TQ1012"/>
    <m/>
    <b v="1"/>
    <x v="3"/>
    <x v="0"/>
    <d v="2025-11-28T00:00:00"/>
    <m/>
    <m/>
    <x v="1"/>
    <n v="90"/>
    <s v="John Rowie Del Rosario"/>
    <m/>
    <n v="4955"/>
  </r>
  <r>
    <x v="449"/>
    <x v="0"/>
    <x v="2"/>
    <s v="CLFF_VMCA$$$US10TQ1013"/>
    <s v="P000001358"/>
    <s v="P000001358"/>
    <s v="LFF (MDG-F)"/>
    <s v="US10TQ1013"/>
    <m/>
    <b v="1"/>
    <x v="3"/>
    <x v="0"/>
    <d v="2025-11-28T00:00:00"/>
    <m/>
    <m/>
    <x v="1"/>
    <n v="90"/>
    <s v="John Rowie Del Rosario"/>
    <m/>
    <n v="4956"/>
  </r>
  <r>
    <x v="449"/>
    <x v="0"/>
    <x v="2"/>
    <s v="CLFF_1000$$$US01TPBZ01"/>
    <s v="P000001356"/>
    <s v="P000001356"/>
    <s v="LFF (MDG-F)"/>
    <s v="US01TPBZ01"/>
    <m/>
    <b v="1"/>
    <x v="3"/>
    <x v="0"/>
    <d v="2025-11-28T00:00:00"/>
    <m/>
    <m/>
    <x v="1"/>
    <n v="90"/>
    <s v="John Rowie Del Rosario"/>
    <m/>
    <n v="4957"/>
  </r>
  <r>
    <x v="449"/>
    <x v="0"/>
    <x v="2"/>
    <s v="CLFF_1000$$$US01TPBZ02"/>
    <s v="P000001356"/>
    <s v="P000001356"/>
    <s v="LFF (MDG-F)"/>
    <s v="US01TPBZ02"/>
    <m/>
    <b v="1"/>
    <x v="3"/>
    <x v="0"/>
    <d v="2025-11-28T00:00:00"/>
    <m/>
    <m/>
    <x v="1"/>
    <n v="90"/>
    <s v="John Rowie Del Rosario"/>
    <m/>
    <n v="4958"/>
  </r>
  <r>
    <x v="449"/>
    <x v="0"/>
    <x v="2"/>
    <s v="CLFF_1000$$$US01TQBZ01"/>
    <s v="P000001356"/>
    <s v="P000001356"/>
    <s v="LFF (MDG-F)"/>
    <s v="US01TQBZ01"/>
    <m/>
    <b v="1"/>
    <x v="3"/>
    <x v="0"/>
    <d v="2025-11-28T00:00:00"/>
    <m/>
    <m/>
    <x v="1"/>
    <n v="90"/>
    <s v="John Rowie Del Rosario"/>
    <m/>
    <n v="4959"/>
  </r>
  <r>
    <x v="449"/>
    <x v="0"/>
    <x v="2"/>
    <s v="CLFF_1000$$$US01TQHZ01"/>
    <s v="P000001356"/>
    <s v="P000001356"/>
    <s v="LFF (MDG-F)"/>
    <s v="US01TQHZ01"/>
    <m/>
    <b v="1"/>
    <x v="3"/>
    <x v="0"/>
    <d v="2025-11-28T00:00:00"/>
    <m/>
    <m/>
    <x v="1"/>
    <n v="90"/>
    <s v="John Rowie Del Rosario"/>
    <m/>
    <n v="4960"/>
  </r>
  <r>
    <x v="449"/>
    <x v="0"/>
    <x v="2"/>
    <s v="CLFF_1000$$$US01TQHZ03"/>
    <s v="P000001356"/>
    <s v="P000001356"/>
    <s v="LFF (MDG-F)"/>
    <s v="US01TQHZ03"/>
    <m/>
    <b v="1"/>
    <x v="3"/>
    <x v="0"/>
    <d v="2025-11-28T00:00:00"/>
    <m/>
    <m/>
    <x v="1"/>
    <n v="90"/>
    <s v="John Rowie Del Rosario"/>
    <m/>
    <n v="4961"/>
  </r>
  <r>
    <x v="449"/>
    <x v="0"/>
    <x v="2"/>
    <s v="CLFF_VMCA$$$US10DB3000"/>
    <s v="P000001356"/>
    <s v="P000001356"/>
    <s v="LFF (MDG-F)"/>
    <s v="US10DB3000"/>
    <m/>
    <b v="1"/>
    <x v="3"/>
    <x v="0"/>
    <d v="2025-11-28T00:00:00"/>
    <m/>
    <m/>
    <x v="1"/>
    <n v="90"/>
    <s v="John Rowie Del Rosario"/>
    <m/>
    <n v="4962"/>
  </r>
  <r>
    <x v="449"/>
    <x v="0"/>
    <x v="2"/>
    <s v="CLFF_VMCA$$$US10DB3012"/>
    <s v="P000001356"/>
    <s v="P000001356"/>
    <s v="LFF (MDG-F)"/>
    <s v="US10DB3012"/>
    <m/>
    <b v="1"/>
    <x v="3"/>
    <x v="0"/>
    <d v="2025-11-28T00:00:00"/>
    <m/>
    <m/>
    <x v="1"/>
    <n v="90"/>
    <s v="John Rowie Del Rosario"/>
    <m/>
    <n v="4963"/>
  </r>
  <r>
    <x v="449"/>
    <x v="0"/>
    <x v="2"/>
    <s v="CLFF_VMCA$$$US10DB3013"/>
    <s v="P000001356"/>
    <s v="P000001356"/>
    <s v="LFF (MDG-F)"/>
    <s v="US10DB3013"/>
    <m/>
    <b v="1"/>
    <x v="3"/>
    <x v="0"/>
    <d v="2025-11-28T00:00:00"/>
    <m/>
    <m/>
    <x v="1"/>
    <n v="90"/>
    <s v="John Rowie Del Rosario"/>
    <m/>
    <n v="4964"/>
  </r>
  <r>
    <x v="449"/>
    <x v="0"/>
    <x v="2"/>
    <s v="CLFF_VMCA$$$US10DB3016"/>
    <s v="P000001356"/>
    <s v="P000001356"/>
    <s v="LFF (MDG-F)"/>
    <s v="US10DB3016"/>
    <m/>
    <b v="1"/>
    <x v="3"/>
    <x v="0"/>
    <d v="2025-11-28T00:00:00"/>
    <m/>
    <m/>
    <x v="1"/>
    <n v="90"/>
    <s v="John Rowie Del Rosario"/>
    <m/>
    <n v="4965"/>
  </r>
  <r>
    <x v="449"/>
    <x v="0"/>
    <x v="2"/>
    <s v="CLFF_VMCA$$$US10DB3017"/>
    <s v="P000001356"/>
    <s v="P000001356"/>
    <s v="LFF (MDG-F)"/>
    <s v="US10DB3017"/>
    <m/>
    <b v="1"/>
    <x v="3"/>
    <x v="0"/>
    <d v="2025-11-28T00:00:00"/>
    <m/>
    <m/>
    <x v="1"/>
    <n v="90"/>
    <s v="John Rowie Del Rosario"/>
    <m/>
    <n v="4966"/>
  </r>
  <r>
    <x v="449"/>
    <x v="0"/>
    <x v="2"/>
    <s v="CLFF_1000$$$US01TM2001"/>
    <s v="P000001356"/>
    <s v="P000001356"/>
    <s v="LFF (MDG-F)"/>
    <s v="US01TM2001"/>
    <m/>
    <b v="1"/>
    <x v="3"/>
    <x v="0"/>
    <d v="2025-11-28T00:00:00"/>
    <m/>
    <m/>
    <x v="1"/>
    <n v="90"/>
    <s v="John Rowie Del Rosario"/>
    <m/>
    <n v="4967"/>
  </r>
  <r>
    <x v="449"/>
    <x v="0"/>
    <x v="2"/>
    <s v="CLFF_VMCA$$$US10TM2010"/>
    <s v="P000001356"/>
    <s v="P000001356"/>
    <s v="LFF (MDG-F)"/>
    <s v="US10TM2010"/>
    <m/>
    <b v="1"/>
    <x v="3"/>
    <x v="0"/>
    <d v="2025-11-28T00:00:00"/>
    <m/>
    <m/>
    <x v="1"/>
    <n v="90"/>
    <s v="John Rowie Del Rosario"/>
    <m/>
    <n v="4968"/>
  </r>
  <r>
    <x v="449"/>
    <x v="0"/>
    <x v="2"/>
    <s v="CLFF_1000$$$US01TPPZ04"/>
    <s v="P000001359"/>
    <s v="P000001359"/>
    <s v="LFF (MDG-F)"/>
    <s v="US01TPPZ04"/>
    <m/>
    <b v="1"/>
    <x v="3"/>
    <x v="0"/>
    <d v="2025-11-28T00:00:00"/>
    <m/>
    <m/>
    <x v="1"/>
    <n v="90"/>
    <s v="John Rowie Del Rosario"/>
    <m/>
    <n v="4969"/>
  </r>
  <r>
    <x v="449"/>
    <x v="0"/>
    <x v="2"/>
    <s v="CLFF_VMCA$$$US10DB3003"/>
    <s v="P000001359"/>
    <s v="P000001359"/>
    <s v="LFF (MDG-F)"/>
    <s v="US10DB3003"/>
    <m/>
    <b v="1"/>
    <x v="3"/>
    <x v="0"/>
    <d v="2025-11-28T00:00:00"/>
    <m/>
    <m/>
    <x v="1"/>
    <n v="90"/>
    <s v="John Rowie Del Rosario"/>
    <m/>
    <n v="4970"/>
  </r>
  <r>
    <x v="449"/>
    <x v="0"/>
    <x v="2"/>
    <s v="CLFF_VMCA$$$US10TM3001"/>
    <s v="P000001359"/>
    <s v="P000001359"/>
    <s v="LFF (MDG-F)"/>
    <s v="US10TM3001"/>
    <m/>
    <b v="1"/>
    <x v="3"/>
    <x v="0"/>
    <d v="2025-11-28T00:00:00"/>
    <m/>
    <m/>
    <x v="1"/>
    <n v="90"/>
    <s v="John Rowie Del Rosario"/>
    <m/>
    <n v="4971"/>
  </r>
  <r>
    <x v="449"/>
    <x v="0"/>
    <x v="2"/>
    <s v="CLFF_VMCA$$$US10TM3002"/>
    <s v="P000001359"/>
    <s v="P000001359"/>
    <s v="LFF (MDG-F)"/>
    <s v="US10TM3002"/>
    <m/>
    <b v="1"/>
    <x v="3"/>
    <x v="0"/>
    <d v="2025-11-28T00:00:00"/>
    <m/>
    <m/>
    <x v="1"/>
    <n v="90"/>
    <s v="John Rowie Del Rosario"/>
    <m/>
    <n v="4972"/>
  </r>
  <r>
    <x v="449"/>
    <x v="0"/>
    <x v="2"/>
    <s v="CLFF_VMCA$$$US10DB3014"/>
    <s v="P000001360"/>
    <s v="P000001360"/>
    <s v="LFF (MDG-F)"/>
    <s v="US10DB3014"/>
    <m/>
    <b v="1"/>
    <x v="3"/>
    <x v="0"/>
    <d v="2025-11-28T00:00:00"/>
    <m/>
    <m/>
    <x v="1"/>
    <n v="90"/>
    <s v="John Rowie Del Rosario"/>
    <m/>
    <n v="4973"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89"/>
    <s v="Analyn Ayson"/>
    <m/>
    <n v="4974"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89"/>
    <s v="Analyn Ayson"/>
    <m/>
    <n v="4975"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89"/>
    <s v="Analyn Ayson"/>
    <m/>
    <n v="4976"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89"/>
    <s v="Analyn Ayson"/>
    <m/>
    <n v="4977"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89"/>
    <s v="Analyn Ayson"/>
    <m/>
    <n v="4978"/>
  </r>
  <r>
    <x v="451"/>
    <x v="0"/>
    <x v="2"/>
    <s v="PLEAN_X370121DE6514800"/>
    <s v="H000004415"/>
    <s v="H000004415"/>
    <s v="Non-LFF"/>
    <s v=""/>
    <m/>
    <b v="1"/>
    <x v="1"/>
    <x v="0"/>
    <d v="2025-12-01T00:00:00"/>
    <m/>
    <m/>
    <x v="1"/>
    <n v="89"/>
    <s v="Rayneil Reas"/>
    <m/>
    <n v="4979"/>
  </r>
  <r>
    <x v="451"/>
    <x v="0"/>
    <x v="2"/>
    <s v="PLEAN_X370131DE6514800"/>
    <s v="H000004416"/>
    <s v="H000004416"/>
    <s v="Non-LFF"/>
    <s v=""/>
    <m/>
    <b v="1"/>
    <x v="1"/>
    <x v="0"/>
    <d v="2025-12-01T00:00:00"/>
    <m/>
    <m/>
    <x v="1"/>
    <n v="89"/>
    <s v="Rayneil Reas"/>
    <m/>
    <n v="4980"/>
  </r>
  <r>
    <x v="451"/>
    <x v="0"/>
    <x v="2"/>
    <s v="PLEAN_X310181DK5015201"/>
    <s v="H000000218"/>
    <s v="H000000218"/>
    <s v="Non-LFF"/>
    <s v=""/>
    <m/>
    <b v="1"/>
    <x v="1"/>
    <x v="0"/>
    <d v="2025-12-01T00:00:00"/>
    <m/>
    <m/>
    <x v="1"/>
    <n v="89"/>
    <s v="Rayneil Reas"/>
    <m/>
    <n v="4981"/>
  </r>
  <r>
    <x v="451"/>
    <x v="0"/>
    <x v="2"/>
    <s v="PLEAN_X370122AT5023200"/>
    <s v="H000004527"/>
    <s v="H000004527"/>
    <s v="Non-LFF"/>
    <s v=""/>
    <m/>
    <b v="1"/>
    <x v="1"/>
    <x v="0"/>
    <d v="2025-12-01T00:00:00"/>
    <m/>
    <m/>
    <x v="1"/>
    <n v="89"/>
    <s v="Rayneil Reas"/>
    <m/>
    <n v="4982"/>
  </r>
  <r>
    <x v="451"/>
    <x v="0"/>
    <x v="2"/>
    <s v="PLEAN_X370131AT5015200"/>
    <s v="H000004517"/>
    <s v="H000004517"/>
    <s v="Non-LFF"/>
    <s v=""/>
    <m/>
    <b v="1"/>
    <x v="1"/>
    <x v="0"/>
    <d v="2025-12-01T00:00:00"/>
    <m/>
    <m/>
    <x v="1"/>
    <n v="89"/>
    <s v="Rayneil Reas"/>
    <m/>
    <n v="4983"/>
  </r>
  <r>
    <x v="451"/>
    <x v="0"/>
    <x v="2"/>
    <s v="PLEAN_X370231CH7610201"/>
    <s v="H000004515"/>
    <s v="H000004515"/>
    <s v="Non-LFF"/>
    <s v=""/>
    <m/>
    <b v="1"/>
    <x v="1"/>
    <x v="0"/>
    <d v="2025-12-01T00:00:00"/>
    <m/>
    <m/>
    <x v="1"/>
    <n v="89"/>
    <s v="Rayneil Reas"/>
    <m/>
    <n v="4984"/>
  </r>
  <r>
    <x v="451"/>
    <x v="0"/>
    <x v="2"/>
    <s v="PLEAN_X370232AT5023200"/>
    <s v="H000004528"/>
    <s v="H000004528"/>
    <s v="Non-LFF"/>
    <s v=""/>
    <m/>
    <b v="1"/>
    <x v="1"/>
    <x v="0"/>
    <d v="2025-12-01T00:00:00"/>
    <m/>
    <m/>
    <x v="1"/>
    <n v="89"/>
    <s v="Rayneil Reas"/>
    <m/>
    <n v="4985"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89"/>
    <s v="Rayneil Reas"/>
    <m/>
    <n v="4986"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89"/>
    <s v="Rayneil Reas"/>
    <m/>
    <n v="4987"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89"/>
    <s v="Rayneil Reas"/>
    <m/>
    <n v="4988"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89"/>
    <s v="Rayneil Reas"/>
    <m/>
    <n v="4989"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89"/>
    <s v="Rayneil Reas"/>
    <m/>
    <n v="4990"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89"/>
    <s v="Rayneil Reas"/>
    <m/>
    <n v="4991"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89"/>
    <s v="Rayneil Reas"/>
    <m/>
    <n v="4992"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89"/>
    <s v="Rayneil Reas"/>
    <m/>
    <n v="4993"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89"/>
    <s v="Rayneil Reas"/>
    <m/>
    <n v="4994"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89"/>
    <s v="Rayneil Reas"/>
    <m/>
    <n v="4995"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89"/>
    <s v="Rayneil Reas"/>
    <m/>
    <n v="4996"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89"/>
    <s v="Rayneil Reas"/>
    <m/>
    <n v="4997"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89"/>
    <s v="Rayneil Reas"/>
    <m/>
    <n v="4998"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89"/>
    <s v="Rayneil Reas"/>
    <m/>
    <n v="4999"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89"/>
    <s v="Rayneil Reas"/>
    <m/>
    <n v="5000"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89"/>
    <s v="Rayneil Reas"/>
    <m/>
    <n v="5001"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88"/>
    <s v="Jay-R Lizardo"/>
    <m/>
    <n v="5002"/>
  </r>
  <r>
    <x v="452"/>
    <x v="0"/>
    <x v="2"/>
    <s v="CLFF_1000$$$CN90GM4004"/>
    <s v="G000001457"/>
    <s v="G000001457"/>
    <s v="LFF (MDG-F)"/>
    <s v="CN90GM4004"/>
    <m/>
    <b v="1"/>
    <x v="0"/>
    <x v="0"/>
    <d v="2025-12-02T00:00:00"/>
    <m/>
    <m/>
    <x v="1"/>
    <n v="88"/>
    <s v="Jay-R Lizardo"/>
    <m/>
    <n v="5003"/>
  </r>
  <r>
    <x v="452"/>
    <x v="0"/>
    <x v="2"/>
    <s v="CTEMPEU_1000PL80GFO045"/>
    <s v="G000001458"/>
    <s v="G000001458"/>
    <s v="Non-LFF"/>
    <s v=""/>
    <m/>
    <b v="1"/>
    <x v="0"/>
    <x v="0"/>
    <d v="2025-12-02T00:00:00"/>
    <m/>
    <m/>
    <x v="1"/>
    <n v="88"/>
    <s v="Jay-R Lizardo"/>
    <m/>
    <n v="5004"/>
  </r>
  <r>
    <x v="452"/>
    <x v="0"/>
    <x v="2"/>
    <s v="CTEMPEU_1000PL80GMS040"/>
    <s v="G000001459"/>
    <s v="G000001459"/>
    <s v="Non-LFF"/>
    <s v=""/>
    <m/>
    <b v="1"/>
    <x v="0"/>
    <x v="0"/>
    <d v="2025-12-02T00:00:00"/>
    <m/>
    <m/>
    <x v="1"/>
    <n v="88"/>
    <s v="Jay-R Lizardo"/>
    <m/>
    <n v="5005"/>
  </r>
  <r>
    <x v="452"/>
    <x v="0"/>
    <x v="2"/>
    <s v="CTEMPNA_1000PH80GFO026"/>
    <s v="G000001460"/>
    <s v="G000001460"/>
    <s v="Non-LFF"/>
    <s v=""/>
    <m/>
    <b v="1"/>
    <x v="0"/>
    <x v="0"/>
    <d v="2025-12-02T00:00:00"/>
    <m/>
    <m/>
    <x v="1"/>
    <n v="88"/>
    <s v="Jay-R Lizardo"/>
    <m/>
    <n v="5006"/>
  </r>
  <r>
    <x v="452"/>
    <x v="0"/>
    <x v="2"/>
    <s v="CTEMPNA_1000PH80GFO120"/>
    <s v="G000001457"/>
    <s v="G000001457"/>
    <s v="Non-LFF"/>
    <s v=""/>
    <m/>
    <b v="1"/>
    <x v="0"/>
    <x v="0"/>
    <d v="2025-12-02T00:00:00"/>
    <m/>
    <m/>
    <x v="1"/>
    <n v="88"/>
    <s v="Jay-R Lizardo"/>
    <m/>
    <n v="5007"/>
  </r>
  <r>
    <x v="452"/>
    <x v="0"/>
    <x v="2"/>
    <s v="CLFF_1000$$$DE10GMS041"/>
    <s v="G000001459"/>
    <s v="G000001459"/>
    <s v="LFF (MDG-F)"/>
    <s v="DE10GMS041"/>
    <m/>
    <b v="1"/>
    <x v="0"/>
    <x v="0"/>
    <d v="2025-12-02T00:00:00"/>
    <m/>
    <m/>
    <x v="1"/>
    <n v="88"/>
    <s v="Jay-R Lizardo"/>
    <m/>
    <n v="5008"/>
  </r>
  <r>
    <x v="452"/>
    <x v="0"/>
    <x v="2"/>
    <s v="CLFF_1000$$$DE10GMS070"/>
    <s v="G000001460"/>
    <s v="G000001460"/>
    <s v="LFF (MDG-F)"/>
    <s v="DE10GMS070"/>
    <m/>
    <b v="1"/>
    <x v="0"/>
    <x v="0"/>
    <d v="2025-12-02T00:00:00"/>
    <m/>
    <m/>
    <x v="1"/>
    <n v="88"/>
    <s v="Jay-R Lizardo"/>
    <m/>
    <n v="5009"/>
  </r>
  <r>
    <x v="452"/>
    <x v="0"/>
    <x v="2"/>
    <s v="CLFF_1000$$$DE10669632"/>
    <s v="G000001459"/>
    <s v="G000001459"/>
    <s v="LFF (MDG-F)"/>
    <s v="DE10669632"/>
    <m/>
    <b v="1"/>
    <x v="0"/>
    <x v="0"/>
    <d v="2025-12-02T00:00:00"/>
    <m/>
    <m/>
    <x v="1"/>
    <n v="88"/>
    <s v="Jay-R Lizardo"/>
    <m/>
    <n v="5010"/>
  </r>
  <r>
    <x v="452"/>
    <x v="0"/>
    <x v="2"/>
    <s v="CTEMPLA_1000UY10100040"/>
    <s v="G000001457"/>
    <s v="G000001457"/>
    <s v="Non-LFF"/>
    <s v=""/>
    <m/>
    <b v="1"/>
    <x v="0"/>
    <x v="0"/>
    <d v="2025-12-02T00:00:00"/>
    <m/>
    <m/>
    <x v="1"/>
    <n v="88"/>
    <s v="Jay-R Lizardo"/>
    <m/>
    <n v="5011"/>
  </r>
  <r>
    <x v="452"/>
    <x v="0"/>
    <x v="2"/>
    <s v="CNOW_7210$$$0000021361"/>
    <s v="G000000736"/>
    <s v="G000000736"/>
    <s v="Non-LFF"/>
    <s v=""/>
    <m/>
    <b v="1"/>
    <x v="0"/>
    <x v="0"/>
    <d v="2025-12-02T00:00:00"/>
    <m/>
    <m/>
    <x v="1"/>
    <n v="88"/>
    <s v="Jay-R Lizardo"/>
    <m/>
    <n v="5012"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87"/>
    <s v="Erjo Miguel Tagle"/>
    <m/>
    <n v="5013"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87"/>
    <s v="Erjo Miguel Tagle"/>
    <m/>
    <n v="5014"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87"/>
    <s v="Erjo Miguel Tagle"/>
    <m/>
    <n v="5015"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87"/>
    <s v="Erjo Miguel Tagle"/>
    <m/>
    <n v="5016"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87"/>
    <s v="Erjo Miguel Tagle"/>
    <m/>
    <n v="5017"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87"/>
    <s v="Erjo Miguel Tagle"/>
    <m/>
    <n v="5018"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87"/>
    <s v="Erjo Miguel Tagle"/>
    <m/>
    <n v="5019"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87"/>
    <s v="Erjo Miguel Tagle"/>
    <m/>
    <n v="5020"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87"/>
    <s v="Erjo Miguel Tagle"/>
    <m/>
    <n v="5021"/>
  </r>
  <r>
    <x v="455"/>
    <x v="0"/>
    <x v="4"/>
    <s v="PEMERAL_6403H2018040201__1001"/>
    <s v="RDC0000993"/>
    <s v="DFLTPGCOH_000000"/>
    <s v="Non-LFF"/>
    <s v=""/>
    <m/>
    <b v="0"/>
    <x v="1"/>
    <x v="0"/>
    <d v="2025-12-03T00:00:00"/>
    <m/>
    <m/>
    <x v="1"/>
    <n v="87"/>
    <s v="Erjo Miguel Tagle"/>
    <m/>
    <n v="5022"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87"/>
    <s v="Erjo Miguel Tagle"/>
    <m/>
    <n v="5023"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87"/>
    <s v="Erjo Miguel Tagle"/>
    <m/>
    <n v="5024"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87"/>
    <s v="Erjo Miguel Tagle"/>
    <m/>
    <n v="5025"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87"/>
    <s v="Erjo Miguel Tagle"/>
    <m/>
    <n v="5026"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87"/>
    <s v="Erjo Miguel Tagle"/>
    <m/>
    <n v="5027"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87"/>
    <s v="Erjo Miguel Tagle"/>
    <m/>
    <n v="5028"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87"/>
    <s v="Erjo Miguel Tagle"/>
    <m/>
    <n v="5029"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87"/>
    <s v="Erjo Miguel Tagle"/>
    <m/>
    <n v="5030"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87"/>
    <s v="Erjo Miguel Tagle"/>
    <m/>
    <n v="5031"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87"/>
    <s v="Erjo Miguel Tagle"/>
    <m/>
    <n v="5032"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87"/>
    <s v="Erjo Miguel Tagle"/>
    <m/>
    <n v="5033"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87"/>
    <s v="Erjo Miguel Tagle"/>
    <m/>
    <n v="5034"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87"/>
    <s v="Erjo Miguel Tagle"/>
    <m/>
    <n v="5035"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87"/>
    <s v="Erjo Miguel Tagle"/>
    <m/>
    <n v="5036"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87"/>
    <s v="Erjo Miguel Tagle"/>
    <m/>
    <n v="5037"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87"/>
    <s v="Erjo Miguel Tagle"/>
    <m/>
    <n v="5038"/>
  </r>
  <r>
    <x v="457"/>
    <x v="0"/>
    <x v="2"/>
    <s v="CFLTFLE_10548-151-RA"/>
    <s v="H000000719"/>
    <s v="H000000719"/>
    <s v="Non-LFF"/>
    <s v=""/>
    <m/>
    <b v="1"/>
    <x v="1"/>
    <x v="0"/>
    <d v="2025-12-04T00:00:00"/>
    <m/>
    <m/>
    <x v="1"/>
    <n v="86"/>
    <s v="Gay Geanuza del Mundo"/>
    <m/>
    <n v="5039"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86"/>
    <s v="Jay-R Lizardo"/>
    <m/>
    <n v="5040"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85"/>
    <s v="Erjo Miguel Tagle"/>
    <m/>
    <n v="5041"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85"/>
    <s v="Erjo Miguel Tagle"/>
    <m/>
    <n v="5042"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85"/>
    <s v="Erjo Miguel Tagle"/>
    <m/>
    <n v="5043"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85"/>
    <s v="Erjo Miguel Tagle"/>
    <m/>
    <n v="5044"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85"/>
    <s v="Erjo Miguel Tagle"/>
    <m/>
    <n v="5045"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85"/>
    <s v="Erjo Miguel Tagle"/>
    <m/>
    <n v="5046"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85"/>
    <s v="Erjo Miguel Tagle"/>
    <m/>
    <n v="5047"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85"/>
    <s v="Erjo Miguel Tagle"/>
    <m/>
    <n v="5048"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85"/>
    <s v="Erjo Miguel Tagle"/>
    <m/>
    <n v="5049"/>
  </r>
  <r>
    <x v="459"/>
    <x v="0"/>
    <x v="2"/>
    <s v="CSCALA_1248$A353"/>
    <s v="H000000802"/>
    <s v="H000000802"/>
    <s v="Non-LFF"/>
    <s v=""/>
    <m/>
    <b v="1"/>
    <x v="1"/>
    <x v="0"/>
    <d v="2025-12-05T00:00:00"/>
    <m/>
    <m/>
    <x v="1"/>
    <n v="85"/>
    <s v="Erjo Miguel Tagle"/>
    <m/>
    <n v="5050"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85"/>
    <s v="Erjo Miguel Tagle"/>
    <m/>
    <n v="5051"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85"/>
    <s v="Erjo Miguel Tagle"/>
    <m/>
    <n v="5052"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85"/>
    <s v="Erjo Miguel Tagle"/>
    <m/>
    <n v="5053"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85"/>
    <s v="Erjo Miguel Tagle"/>
    <m/>
    <n v="5054"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85"/>
    <s v="Erjo Miguel Tagle"/>
    <m/>
    <n v="5055"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85"/>
    <s v="Erjo Miguel Tagle"/>
    <m/>
    <n v="5056"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85"/>
    <s v="Erjo Miguel Tagle"/>
    <m/>
    <n v="5057"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85"/>
    <s v="Erjo Miguel Tagle"/>
    <m/>
    <n v="5058"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85"/>
    <s v="Erjo Miguel Tagle"/>
    <m/>
    <n v="5059"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85"/>
    <s v="Erjo Miguel Tagle"/>
    <m/>
    <n v="5060"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84"/>
    <s v="Erjo Miguel Tagle"/>
    <m/>
    <n v="5061"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84"/>
    <s v="Erjo Miguel Tagle"/>
    <m/>
    <n v="5062"/>
  </r>
  <r>
    <x v="462"/>
    <x v="0"/>
    <x v="2"/>
    <s v="CPHOENX_01010000648924"/>
    <s v="L000013461"/>
    <s v="L000013461"/>
    <s v="Non-LFF"/>
    <s v=""/>
    <m/>
    <b v="1"/>
    <x v="2"/>
    <x v="0"/>
    <d v="2025-12-08T00:00:00"/>
    <m/>
    <m/>
    <x v="1"/>
    <n v="84"/>
    <s v="Ruby Grace Garcia"/>
    <m/>
    <n v="5063"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84"/>
    <s v="Ruby Grace Garcia"/>
    <m/>
    <n v="5064"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84"/>
    <s v="Ruby Grace Garcia"/>
    <m/>
    <n v="5065"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84"/>
    <s v="Ruby Grace Garcia"/>
    <m/>
    <n v="5066"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84"/>
    <s v="Ruby Grace Garcia"/>
    <m/>
    <n v="5067"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84"/>
    <s v="Ruby Grace Garcia"/>
    <m/>
    <n v="5068"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84"/>
    <s v="Ruby Grace Garcia"/>
    <m/>
    <n v="5069"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84"/>
    <s v="Ruby Grace Garcia"/>
    <m/>
    <n v="5070"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84"/>
    <s v="Ruby Grace Garcia"/>
    <m/>
    <n v="5071"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84"/>
    <s v="Ruby Grace Garcia"/>
    <m/>
    <n v="5072"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84"/>
    <s v="Ruby Grace Garcia"/>
    <m/>
    <n v="5073"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84"/>
    <s v="Ruby Grace Garcia"/>
    <m/>
    <n v="5074"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84"/>
    <s v="Ruby Grace Garcia"/>
    <m/>
    <n v="5075"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84"/>
    <s v="Ruby Grace Garcia"/>
    <m/>
    <n v="5076"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84"/>
    <s v="Ruby Grace Garcia"/>
    <m/>
    <n v="5077"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84"/>
    <s v="Ruby Grace Garcia"/>
    <m/>
    <n v="5078"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84"/>
    <s v="Ruby Grace Garcia"/>
    <m/>
    <n v="5079"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84"/>
    <s v="Ruby Grace Garcia"/>
    <m/>
    <n v="5080"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84"/>
    <s v="Ruby Grace Garcia"/>
    <m/>
    <n v="5081"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84"/>
    <s v="Ruby Grace Garcia"/>
    <m/>
    <n v="5082"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84"/>
    <s v="Ruby Grace Garcia"/>
    <m/>
    <n v="5083"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84"/>
    <s v="Ruby Grace Garcia"/>
    <m/>
    <n v="5084"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84"/>
    <s v="Ruby Grace Garcia"/>
    <m/>
    <n v="5085"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84"/>
    <s v="Ruby Grace Garcia"/>
    <m/>
    <n v="5086"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84"/>
    <s v="Ruby Grace Garcia"/>
    <m/>
    <n v="5087"/>
  </r>
  <r>
    <x v="462"/>
    <x v="0"/>
    <x v="2"/>
    <s v="D30012000000000"/>
    <s v="L000011451"/>
    <s v="L000011451"/>
    <s v="Non-LFF"/>
    <s v=""/>
    <m/>
    <b v="1"/>
    <x v="2"/>
    <x v="0"/>
    <d v="2025-12-08T00:00:00"/>
    <m/>
    <m/>
    <x v="1"/>
    <n v="84"/>
    <s v="Ruby Grace Garcia"/>
    <m/>
    <n v="5088"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84"/>
    <s v="Erjo Miguel Tagle"/>
    <m/>
    <n v="5089"/>
  </r>
  <r>
    <x v="464"/>
    <x v="0"/>
    <x v="2"/>
    <s v="CEMERAL_70006101LSCORE"/>
    <s v="L000013903"/>
    <s v="L000013903"/>
    <s v="Non-LFF"/>
    <s v=""/>
    <m/>
    <b v="1"/>
    <x v="2"/>
    <x v="0"/>
    <d v="2025-12-08T00:00:00"/>
    <m/>
    <m/>
    <x v="1"/>
    <n v="84"/>
    <s v="Ruby Grace Garcia"/>
    <m/>
    <n v="5090"/>
  </r>
  <r>
    <x v="464"/>
    <x v="0"/>
    <x v="2"/>
    <s v="CLFF_1000$$$DE10Z0319A"/>
    <s v="L000013905"/>
    <s v="L000013905"/>
    <s v="LFF (MDG-F)"/>
    <s v="DE10Z0319A"/>
    <m/>
    <b v="1"/>
    <x v="2"/>
    <x v="0"/>
    <d v="2025-12-08T00:00:00"/>
    <m/>
    <m/>
    <x v="1"/>
    <n v="84"/>
    <s v="Ruby Grace Garcia"/>
    <m/>
    <n v="5091"/>
  </r>
  <r>
    <x v="464"/>
    <x v="0"/>
    <x v="2"/>
    <s v="CORAERP_MMOR1975.9114"/>
    <s v="L000013905"/>
    <s v="L000013905"/>
    <s v="Non-LFF"/>
    <s v=""/>
    <m/>
    <b v="1"/>
    <x v="2"/>
    <x v="0"/>
    <d v="2025-12-08T00:00:00"/>
    <m/>
    <m/>
    <x v="1"/>
    <n v="84"/>
    <s v="Ruby Grace Garcia"/>
    <m/>
    <n v="5092"/>
  </r>
  <r>
    <x v="464"/>
    <x v="0"/>
    <x v="2"/>
    <s v="CPHOENX_01010000697001"/>
    <s v="L000013905"/>
    <s v="L000013905"/>
    <s v="Non-LFF"/>
    <s v=""/>
    <m/>
    <b v="1"/>
    <x v="2"/>
    <x v="0"/>
    <d v="2025-12-08T00:00:00"/>
    <m/>
    <m/>
    <x v="1"/>
    <n v="84"/>
    <s v="Ruby Grace Garcia"/>
    <m/>
    <n v="5093"/>
  </r>
  <r>
    <x v="464"/>
    <x v="0"/>
    <x v="2"/>
    <s v="CNOW_7210$$$0000021307"/>
    <s v="L000005321"/>
    <s v="L000005321"/>
    <s v="Non-LFF"/>
    <s v=""/>
    <m/>
    <b v="1"/>
    <x v="2"/>
    <x v="0"/>
    <d v="2025-12-08T00:00:00"/>
    <m/>
    <m/>
    <x v="1"/>
    <n v="84"/>
    <s v="Ruby Grace Garcia"/>
    <m/>
    <n v="5094"/>
  </r>
  <r>
    <x v="465"/>
    <x v="0"/>
    <x v="2"/>
    <s v="D00134300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095"/>
  </r>
  <r>
    <x v="465"/>
    <x v="0"/>
    <x v="2"/>
    <s v="D00134400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096"/>
  </r>
  <r>
    <x v="465"/>
    <x v="0"/>
    <x v="2"/>
    <s v="D00134000000000"/>
    <s v="P000001013"/>
    <s v="P000001013"/>
    <s v="Non-LFF"/>
    <m/>
    <m/>
    <b v="1"/>
    <x v="3"/>
    <x v="0"/>
    <d v="2025-12-10T00:00:00"/>
    <m/>
    <m/>
    <x v="1"/>
    <n v="82"/>
    <s v="John Rowie Del Rosario"/>
    <m/>
    <n v="5097"/>
  </r>
  <r>
    <x v="465"/>
    <x v="0"/>
    <x v="2"/>
    <s v="D00134100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098"/>
  </r>
  <r>
    <x v="465"/>
    <x v="0"/>
    <x v="2"/>
    <s v="D00133900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099"/>
  </r>
  <r>
    <x v="465"/>
    <x v="0"/>
    <x v="2"/>
    <s v="D00134700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100"/>
  </r>
  <r>
    <x v="465"/>
    <x v="0"/>
    <x v="2"/>
    <s v="D00134200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101"/>
  </r>
  <r>
    <x v="465"/>
    <x v="0"/>
    <x v="2"/>
    <s v="DP000009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102"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80"/>
    <s v="Roselle Delos Angeles"/>
    <m/>
    <n v="5103"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80"/>
    <s v="Roselle Delos Angeles"/>
    <m/>
    <n v="5104"/>
  </r>
  <r>
    <x v="466"/>
    <x v="0"/>
    <x v="2"/>
    <s v="CLFF_1000$$$DE04OF1000"/>
    <s v="P000001336"/>
    <s v="P000001336"/>
    <s v="LFF (MDG-F)"/>
    <s v="DE04OF1000"/>
    <m/>
    <b v="1"/>
    <x v="3"/>
    <x v="0"/>
    <d v="2025-12-12T00:00:00"/>
    <m/>
    <m/>
    <x v="1"/>
    <n v="80"/>
    <s v="Roselle Delos Angeles"/>
    <m/>
    <n v="5105"/>
  </r>
  <r>
    <x v="466"/>
    <x v="0"/>
    <x v="2"/>
    <s v="CLFF_1000$$$DE01OF0304"/>
    <s v="P000000575"/>
    <s v="P000000575"/>
    <s v="LFF (MDG-F)"/>
    <s v="DE01OF0304"/>
    <m/>
    <b v="1"/>
    <x v="3"/>
    <x v="0"/>
    <d v="2025-12-12T00:00:00"/>
    <m/>
    <m/>
    <x v="1"/>
    <n v="80"/>
    <s v="Roselle Delos Angeles"/>
    <m/>
    <n v="5106"/>
  </r>
  <r>
    <x v="466"/>
    <x v="0"/>
    <x v="2"/>
    <s v="CLFF_1000$$$TW02TPTA14"/>
    <s v="P000000575"/>
    <s v="P000000575"/>
    <s v="LFF (MDG-F)"/>
    <s v="TW02TPTA14"/>
    <m/>
    <b v="1"/>
    <x v="3"/>
    <x v="0"/>
    <d v="2025-12-12T00:00:00"/>
    <m/>
    <m/>
    <x v="1"/>
    <n v="80"/>
    <s v="Roselle Delos Angeles"/>
    <m/>
    <n v="5107"/>
  </r>
  <r>
    <x v="467"/>
    <x v="0"/>
    <x v="2"/>
    <s v="CORAERP_MMOR1975.6201"/>
    <s v="L000013511"/>
    <s v="L000013511"/>
    <s v="Non-LFF"/>
    <s v=""/>
    <m/>
    <b v="1"/>
    <x v="2"/>
    <x v="0"/>
    <d v="2025-12-15T00:00:00"/>
    <m/>
    <m/>
    <x v="1"/>
    <n v="79"/>
    <s v="Ruby Grace Garcia"/>
    <m/>
    <n v="5108"/>
  </r>
  <r>
    <x v="467"/>
    <x v="0"/>
    <x v="2"/>
    <s v="CORAERP_MMOR1945.5124"/>
    <s v="L000013915"/>
    <s v="L000013915"/>
    <s v="Non-LFF"/>
    <s v=""/>
    <m/>
    <b v="1"/>
    <x v="2"/>
    <x v="0"/>
    <d v="2025-12-15T00:00:00"/>
    <m/>
    <m/>
    <x v="1"/>
    <n v="79"/>
    <s v="Ruby Grace Garcia"/>
    <m/>
    <n v="5109"/>
  </r>
  <r>
    <x v="467"/>
    <x v="0"/>
    <x v="2"/>
    <s v="CNOW_7210$$$0000025463"/>
    <s v="L000013915"/>
    <s v="L000013915"/>
    <s v="Non-LFF"/>
    <s v=""/>
    <m/>
    <b v="1"/>
    <x v="2"/>
    <x v="0"/>
    <d v="2025-12-15T00:00:00"/>
    <m/>
    <m/>
    <x v="1"/>
    <n v="79"/>
    <s v="Ruby Grace Garcia"/>
    <m/>
    <n v="5110"/>
  </r>
  <r>
    <x v="467"/>
    <x v="0"/>
    <x v="2"/>
    <s v="CTEMPLA_1000BR10000003"/>
    <s v="L000013912"/>
    <s v="L000013912"/>
    <s v="Non-LFF"/>
    <s v=""/>
    <m/>
    <b v="1"/>
    <x v="2"/>
    <x v="0"/>
    <d v="2025-12-15T00:00:00"/>
    <m/>
    <m/>
    <x v="1"/>
    <n v="79"/>
    <s v="Ruby Grace Garcia"/>
    <m/>
    <n v="5111"/>
  </r>
  <r>
    <x v="467"/>
    <x v="0"/>
    <x v="2"/>
    <s v="CTEMPEU_1000AT40MS0012"/>
    <s v="L000013914"/>
    <s v="L000013914"/>
    <s v="Non-LFF"/>
    <s v=""/>
    <m/>
    <b v="1"/>
    <x v="2"/>
    <x v="0"/>
    <d v="2025-12-15T00:00:00"/>
    <m/>
    <m/>
    <x v="1"/>
    <n v="79"/>
    <s v="Ruby Grace Garcia"/>
    <m/>
    <n v="5112"/>
  </r>
  <r>
    <x v="467"/>
    <x v="0"/>
    <x v="2"/>
    <s v="CLFF_7210$$$1756C00005"/>
    <s v="L000013913"/>
    <s v="L000013913"/>
    <s v="LFF (MDG-F)"/>
    <s v="1756C00005"/>
    <m/>
    <b v="1"/>
    <x v="2"/>
    <x v="0"/>
    <d v="2025-12-15T00:00:00"/>
    <m/>
    <m/>
    <x v="1"/>
    <n v="79"/>
    <s v="Ruby Grace Garcia"/>
    <m/>
    <n v="5113"/>
  </r>
  <r>
    <x v="468"/>
    <x v="0"/>
    <x v="2"/>
    <s v="CNOW_7210$$$0000021322"/>
    <s v="L000006661"/>
    <s v="L000006661"/>
    <s v="Non-LFF"/>
    <s v=""/>
    <m/>
    <b v="1"/>
    <x v="0"/>
    <x v="0"/>
    <d v="2025-12-15T00:00:00"/>
    <m/>
    <m/>
    <x v="1"/>
    <n v="79"/>
    <s v="Manuel Walther"/>
    <m/>
    <n v="5114"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76"/>
    <s v="Nadine Anic"/>
    <m/>
    <n v="5115"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76"/>
    <s v="Nadine Anic"/>
    <m/>
    <n v="5116"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76"/>
    <s v="Nadine Anic"/>
    <m/>
    <n v="5117"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76"/>
    <s v="Nadine Anic"/>
    <m/>
    <n v="5118"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76"/>
    <s v="Ruby Grace Garcia"/>
    <m/>
    <n v="5119"/>
  </r>
  <r>
    <x v="470"/>
    <x v="0"/>
    <x v="2"/>
    <s v="PNEXT_D300120210201000000"/>
    <s v="L000011451"/>
    <s v="L000011451"/>
    <s v="Non-LFF"/>
    <s v=""/>
    <m/>
    <b v="1"/>
    <x v="2"/>
    <x v="0"/>
    <d v="2025-12-18T00:00:00"/>
    <m/>
    <m/>
    <x v="1"/>
    <n v="76"/>
    <s v="Ruby Grace Garcia"/>
    <m/>
    <n v="5120"/>
  </r>
  <r>
    <x v="470"/>
    <x v="0"/>
    <x v="2"/>
    <s v="IEMERAL_000009101287"/>
    <s v="L000008442"/>
    <s v="L000008442"/>
    <s v="Non-LFF"/>
    <s v=""/>
    <m/>
    <b v="1"/>
    <x v="2"/>
    <x v="0"/>
    <d v="2025-12-18T00:00:00"/>
    <m/>
    <m/>
    <x v="1"/>
    <n v="76"/>
    <s v="Ruby Grace Garcia"/>
    <m/>
    <n v="5121"/>
  </r>
  <r>
    <x v="470"/>
    <x v="0"/>
    <x v="2"/>
    <s v="CSCALA_1248$BMGR"/>
    <s v="L000005798"/>
    <s v="L000005798"/>
    <s v="Non-LFF"/>
    <s v=""/>
    <m/>
    <b v="1"/>
    <x v="2"/>
    <x v="0"/>
    <d v="2025-12-18T00:00:00"/>
    <m/>
    <m/>
    <x v="1"/>
    <n v="76"/>
    <s v="Ruby Grace Garcia"/>
    <m/>
    <n v="5122"/>
  </r>
  <r>
    <x v="470"/>
    <x v="0"/>
    <x v="2"/>
    <s v="T00054100000"/>
    <s v="L000011451"/>
    <s v="L000011451"/>
    <s v="Non-LFF"/>
    <s v=""/>
    <m/>
    <b v="1"/>
    <x v="2"/>
    <x v="0"/>
    <d v="2025-12-18T00:00:00"/>
    <m/>
    <m/>
    <x v="1"/>
    <n v="76"/>
    <s v="Ruby Grace Garcia"/>
    <m/>
    <n v="5123"/>
  </r>
  <r>
    <x v="470"/>
    <x v="0"/>
    <x v="2"/>
    <s v="CORAERP_MMOR1945.5595"/>
    <s v="L000007997"/>
    <s v="L000007997"/>
    <s v="Non-LFF"/>
    <s v=""/>
    <m/>
    <b v="1"/>
    <x v="2"/>
    <x v="0"/>
    <d v="2025-12-18T00:00:00"/>
    <m/>
    <m/>
    <x v="1"/>
    <n v="76"/>
    <s v="Ruby Grace Garcia"/>
    <m/>
    <n v="5124"/>
  </r>
  <r>
    <x v="470"/>
    <x v="0"/>
    <x v="2"/>
    <s v="CORAERP_MMOR1945.5898"/>
    <s v="L000012324"/>
    <s v="L000012324"/>
    <s v="Non-LFF"/>
    <s v=""/>
    <m/>
    <b v="1"/>
    <x v="2"/>
    <x v="0"/>
    <d v="2025-12-18T00:00:00"/>
    <m/>
    <m/>
    <x v="1"/>
    <n v="76"/>
    <s v="Ruby Grace Garcia"/>
    <m/>
    <n v="5125"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76"/>
    <s v="Nadine Anic"/>
    <m/>
    <n v="5126"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76"/>
    <s v="Nadine Anic"/>
    <m/>
    <n v="5127"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76"/>
    <s v="Nadine Anic"/>
    <m/>
    <n v="5128"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76"/>
    <s v="Nadine Anic"/>
    <m/>
    <n v="5129"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72"/>
    <s v="Joshua De Guzman"/>
    <m/>
    <n v="5130"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72"/>
    <s v="Joshua De Guzman"/>
    <m/>
    <n v="5131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72"/>
    <s v="Joshua De Guzman"/>
    <m/>
    <n v="5132"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72"/>
    <s v="Joshua De Guzman"/>
    <m/>
    <n v="5133"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72"/>
    <s v="Joshua De Guzman"/>
    <m/>
    <n v="5134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72"/>
    <s v="Joshua De Guzman"/>
    <m/>
    <n v="5135"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72"/>
    <s v="Joshua De Guzman"/>
    <m/>
    <n v="5136"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72"/>
    <s v="Joshua De Guzman"/>
    <m/>
    <n v="5137"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72"/>
    <s v="Joshua De Guzman"/>
    <m/>
    <n v="5138"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72"/>
    <s v="Joshua De Guzman"/>
    <m/>
    <n v="5139"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72"/>
    <s v="Joshua De Guzman"/>
    <m/>
    <n v="5140"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72"/>
    <s v="Joshua De Guzman"/>
    <m/>
    <n v="5141"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72"/>
    <s v="Joshua De Guzman"/>
    <m/>
    <n v="5142"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72"/>
    <s v="Joshua De Guzman"/>
    <m/>
    <n v="5143"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72"/>
    <s v="Joshua De Guzman"/>
    <m/>
    <n v="5144"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72"/>
    <s v="Joshua De Guzman"/>
    <m/>
    <n v="5145"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69"/>
    <s v="Ruby Grace Garcia"/>
    <m/>
    <n v="5146"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69"/>
    <s v="Ruby Grace Garcia"/>
    <m/>
    <n v="5147"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69"/>
    <s v="Ruby Grace Garcia"/>
    <m/>
    <n v="5148"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65"/>
    <s v="Ruby Grace Garcia"/>
    <m/>
    <n v="5149"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65"/>
    <s v="Ruby Grace Garcia"/>
    <m/>
    <n v="5150"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65"/>
    <s v="Ruby Grace Garcia"/>
    <m/>
    <n v="5151"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65"/>
    <s v="Ruby Grace Garcia"/>
    <m/>
    <n v="5152"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65"/>
    <s v="Ruby Grace Garcia"/>
    <m/>
    <n v="5153"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65"/>
    <s v="Ruby Grace Garcia"/>
    <m/>
    <n v="5154"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65"/>
    <s v="Ruby Grace Garcia"/>
    <m/>
    <n v="5155"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65"/>
    <s v="Ruby Grace Garcia"/>
    <m/>
    <n v="5156"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65"/>
    <s v="Ruby Grace Garcia"/>
    <m/>
    <n v="5157"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65"/>
    <s v="Ruby Grace Garcia"/>
    <m/>
    <n v="5158"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65"/>
    <s v="Ruby Grace Garcia"/>
    <m/>
    <n v="5159"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65"/>
    <s v="Ruby Grace Garcia"/>
    <m/>
    <n v="5160"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65"/>
    <s v="Ruby Grace Garcia"/>
    <m/>
    <n v="5161"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65"/>
    <s v="Ruby Grace Garcia"/>
    <m/>
    <n v="5162"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65"/>
    <s v="Ruby Grace Garcia"/>
    <m/>
    <n v="5163"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65"/>
    <s v="Ruby Grace Garcia"/>
    <m/>
    <n v="5164"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65"/>
    <s v="Ruby Grace Garcia"/>
    <m/>
    <n v="5165"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65"/>
    <s v="Ruby Grace Garcia"/>
    <m/>
    <n v="5166"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65"/>
    <s v="Ruby Grace Garcia"/>
    <m/>
    <n v="5167"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65"/>
    <s v="Ruby Grace Garcia"/>
    <m/>
    <n v="5168"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65"/>
    <s v="Ruby Grace Garcia"/>
    <m/>
    <n v="5169"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65"/>
    <s v="Ruby Grace Garcia"/>
    <m/>
    <n v="5170"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65"/>
    <s v="Ruby Grace Garcia"/>
    <m/>
    <n v="5171"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65"/>
    <s v="Ruby Grace Garcia"/>
    <m/>
    <n v="5172"/>
  </r>
  <r>
    <x v="475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65"/>
    <s v="Ruby Grace Garcia"/>
    <m/>
    <n v="5173"/>
  </r>
  <r>
    <x v="476"/>
    <x v="0"/>
    <x v="2"/>
    <s v="CLFF_7210$$$2123TAJQ01"/>
    <s v="L000006432"/>
    <s v="L000006432"/>
    <s v="LFF (MDG-F)"/>
    <s v="2123TAJQ01"/>
    <m/>
    <b v="1"/>
    <x v="2"/>
    <x v="1"/>
    <d v="2026-01-02T00:00:00"/>
    <m/>
    <m/>
    <x v="1"/>
    <n v="65"/>
    <s v="Ruby Grace Garcia"/>
    <m/>
    <n v="5174"/>
  </r>
  <r>
    <x v="476"/>
    <x v="0"/>
    <x v="2"/>
    <s v="INEXT_001050000481"/>
    <s v="L000006432"/>
    <s v="L000006432"/>
    <s v="Non-LFF"/>
    <s v=""/>
    <m/>
    <b v="1"/>
    <x v="2"/>
    <x v="1"/>
    <d v="2026-01-02T00:00:00"/>
    <m/>
    <m/>
    <x v="1"/>
    <n v="65"/>
    <s v="Ruby Grace Garcia"/>
    <m/>
    <n v="5175"/>
  </r>
  <r>
    <x v="476"/>
    <x v="0"/>
    <x v="2"/>
    <s v="CTEMPEU_1000FR60635000"/>
    <s v="L000011451"/>
    <s v="L000011451"/>
    <s v="Non-LFF"/>
    <s v=""/>
    <m/>
    <b v="1"/>
    <x v="2"/>
    <x v="1"/>
    <d v="2026-01-02T00:00:00"/>
    <m/>
    <m/>
    <x v="1"/>
    <n v="65"/>
    <s v="Ruby Grace Garcia"/>
    <m/>
    <n v="5176"/>
  </r>
  <r>
    <x v="476"/>
    <x v="0"/>
    <x v="2"/>
    <s v="ITEMPEU_001500004649"/>
    <s v="L000011451"/>
    <s v="L000011451"/>
    <s v="Non-LFF"/>
    <s v=""/>
    <m/>
    <b v="1"/>
    <x v="2"/>
    <x v="1"/>
    <d v="2026-01-02T00:00:00"/>
    <m/>
    <m/>
    <x v="1"/>
    <n v="65"/>
    <s v="Ruby Grace Garcia"/>
    <m/>
    <n v="5177"/>
  </r>
  <r>
    <x v="476"/>
    <x v="0"/>
    <x v="2"/>
    <s v="ITEMPEU_001500005028"/>
    <s v="L000011451"/>
    <s v="L000011451"/>
    <s v="Non-LFF"/>
    <s v=""/>
    <m/>
    <b v="1"/>
    <x v="2"/>
    <x v="1"/>
    <d v="2026-01-02T00:00:00"/>
    <m/>
    <m/>
    <x v="1"/>
    <n v="65"/>
    <s v="Ruby Grace Garcia"/>
    <m/>
    <n v="5178"/>
  </r>
  <r>
    <x v="476"/>
    <x v="0"/>
    <x v="2"/>
    <s v="CNOW_7210$$$0000020510"/>
    <s v="L000011451"/>
    <s v="L000011451"/>
    <s v="Non-LFF"/>
    <s v=""/>
    <m/>
    <b v="1"/>
    <x v="2"/>
    <x v="1"/>
    <d v="2026-01-02T00:00:00"/>
    <m/>
    <m/>
    <x v="1"/>
    <n v="65"/>
    <s v="Ruby Grace Garcia"/>
    <m/>
    <n v="5179"/>
  </r>
  <r>
    <x v="476"/>
    <x v="0"/>
    <x v="2"/>
    <s v="CTEMPEU_1000CH70RD1107"/>
    <s v="L000006425"/>
    <s v="L000006425"/>
    <s v="Non-LFF"/>
    <s v=""/>
    <m/>
    <b v="1"/>
    <x v="2"/>
    <x v="1"/>
    <d v="2026-01-02T00:00:00"/>
    <m/>
    <m/>
    <x v="1"/>
    <n v="65"/>
    <s v="Ruby Grace Garcia"/>
    <m/>
    <n v="5180"/>
  </r>
  <r>
    <x v="476"/>
    <x v="0"/>
    <x v="2"/>
    <s v="ITEMPEU_003300000518"/>
    <s v="L000006425"/>
    <s v="L000006425"/>
    <s v="Non-LFF"/>
    <s v=""/>
    <m/>
    <b v="1"/>
    <x v="2"/>
    <x v="1"/>
    <d v="2026-01-02T00:00:00"/>
    <m/>
    <m/>
    <x v="1"/>
    <n v="65"/>
    <s v="Ruby Grace Garcia"/>
    <m/>
    <n v="5181"/>
  </r>
  <r>
    <x v="476"/>
    <x v="0"/>
    <x v="2"/>
    <s v="ITEMPEU_003900000225"/>
    <s v="L000006425"/>
    <s v="L000006425"/>
    <s v="Non-LFF"/>
    <s v=""/>
    <m/>
    <b v="1"/>
    <x v="2"/>
    <x v="1"/>
    <d v="2026-01-02T00:00:00"/>
    <m/>
    <m/>
    <x v="1"/>
    <n v="65"/>
    <s v="Ruby Grace Garcia"/>
    <m/>
    <n v="5182"/>
  </r>
  <r>
    <x v="476"/>
    <x v="0"/>
    <x v="2"/>
    <s v="CPHOENX_01010000629700"/>
    <s v="L000006429"/>
    <s v="L000006429"/>
    <s v="Non-LFF"/>
    <s v=""/>
    <m/>
    <b v="1"/>
    <x v="2"/>
    <x v="1"/>
    <d v="2026-01-02T00:00:00"/>
    <m/>
    <m/>
    <x v="1"/>
    <n v="65"/>
    <s v="Ruby Grace Garcia"/>
    <m/>
    <n v="5183"/>
  </r>
  <r>
    <x v="476"/>
    <x v="0"/>
    <x v="2"/>
    <s v="IPHOENX_000002428201"/>
    <s v="L000006429"/>
    <s v="L000006429"/>
    <s v="Non-LFF"/>
    <s v=""/>
    <m/>
    <b v="1"/>
    <x v="2"/>
    <x v="1"/>
    <d v="2026-01-02T00:00:00"/>
    <m/>
    <m/>
    <x v="1"/>
    <n v="65"/>
    <s v="Ruby Grace Garcia"/>
    <m/>
    <n v="5184"/>
  </r>
  <r>
    <x v="476"/>
    <x v="0"/>
    <x v="2"/>
    <s v="IPHOENX_000002428801"/>
    <s v="L000006429"/>
    <s v="L000006429"/>
    <s v="Non-LFF"/>
    <s v=""/>
    <m/>
    <b v="1"/>
    <x v="2"/>
    <x v="1"/>
    <d v="2026-01-02T00:00:00"/>
    <m/>
    <m/>
    <x v="1"/>
    <n v="65"/>
    <s v="Ruby Grace Garcia"/>
    <m/>
    <n v="5185"/>
  </r>
  <r>
    <x v="476"/>
    <x v="0"/>
    <x v="2"/>
    <s v="IPHOENX_000002429601"/>
    <s v="L000006429"/>
    <s v="L000006429"/>
    <s v="Non-LFF"/>
    <s v=""/>
    <m/>
    <b v="1"/>
    <x v="2"/>
    <x v="1"/>
    <d v="2026-01-02T00:00:00"/>
    <m/>
    <m/>
    <x v="1"/>
    <n v="65"/>
    <s v="Ruby Grace Garcia"/>
    <m/>
    <n v="5186"/>
  </r>
  <r>
    <x v="476"/>
    <x v="0"/>
    <x v="2"/>
    <s v="IPHOENX_000002433601"/>
    <s v="L000006429"/>
    <s v="L000006429"/>
    <s v="Non-LFF"/>
    <s v=""/>
    <m/>
    <b v="1"/>
    <x v="2"/>
    <x v="1"/>
    <d v="2026-01-02T00:00:00"/>
    <m/>
    <m/>
    <x v="1"/>
    <n v="65"/>
    <s v="Ruby Grace Garcia"/>
    <m/>
    <n v="5187"/>
  </r>
  <r>
    <x v="476"/>
    <x v="0"/>
    <x v="2"/>
    <s v="T00047400000"/>
    <s v="L000006429"/>
    <s v="L000006429"/>
    <s v="Non-LFF"/>
    <s v=""/>
    <m/>
    <b v="1"/>
    <x v="2"/>
    <x v="1"/>
    <d v="2026-01-02T00:00:00"/>
    <m/>
    <m/>
    <x v="1"/>
    <n v="65"/>
    <s v="Ruby Grace Garcia"/>
    <m/>
    <n v="5188"/>
  </r>
  <r>
    <x v="476"/>
    <x v="0"/>
    <x v="2"/>
    <s v="IPHOENX_000002433401"/>
    <s v="L000013901"/>
    <s v="L000013901"/>
    <s v="Non-LFF"/>
    <s v=""/>
    <m/>
    <b v="1"/>
    <x v="2"/>
    <x v="1"/>
    <d v="2026-01-02T00:00:00"/>
    <m/>
    <m/>
    <x v="1"/>
    <n v="65"/>
    <s v="Ruby Grace Garcia"/>
    <m/>
    <n v="5189"/>
  </r>
  <r>
    <x v="477"/>
    <x v="0"/>
    <x v="2"/>
    <s v="CEMERAL_70007001457754"/>
    <s v="L000013905"/>
    <s v="L000013905"/>
    <s v="Non-LFF"/>
    <s v=""/>
    <m/>
    <b v="1"/>
    <x v="2"/>
    <x v="1"/>
    <d v="2026-01-02T00:00:00"/>
    <m/>
    <m/>
    <x v="1"/>
    <n v="65"/>
    <s v="Ruby Grace Garcia"/>
    <m/>
    <n v="5190"/>
  </r>
  <r>
    <x v="477"/>
    <x v="0"/>
    <x v="2"/>
    <s v="CLFF_7210$$$1756Y11755"/>
    <s v="L000013905"/>
    <s v="L000013905"/>
    <s v="LFF (MDG-F)"/>
    <s v="1756Y11755"/>
    <m/>
    <b v="1"/>
    <x v="2"/>
    <x v="1"/>
    <d v="2026-01-02T00:00:00"/>
    <m/>
    <m/>
    <x v="1"/>
    <n v="65"/>
    <s v="Ruby Grace Garcia"/>
    <m/>
    <n v="5191"/>
  </r>
  <r>
    <x v="477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65"/>
    <s v="Ruby Grace Garcia"/>
    <m/>
    <n v="5192"/>
  </r>
  <r>
    <x v="477"/>
    <x v="0"/>
    <x v="2"/>
    <s v="IPHOENX_000002423601"/>
    <s v="L000006435"/>
    <s v="L000006435"/>
    <s v="Non-LFF"/>
    <s v=""/>
    <m/>
    <b v="1"/>
    <x v="2"/>
    <x v="1"/>
    <d v="2026-01-02T00:00:00"/>
    <m/>
    <m/>
    <x v="1"/>
    <n v="65"/>
    <s v="Ruby Grace Garcia"/>
    <m/>
    <n v="5193"/>
  </r>
  <r>
    <x v="477"/>
    <x v="0"/>
    <x v="2"/>
    <s v="CORAERP_MMOR1975.6716"/>
    <s v="L000007087"/>
    <s v="L000007087"/>
    <s v="Non-LFF"/>
    <s v=""/>
    <m/>
    <b v="1"/>
    <x v="2"/>
    <x v="1"/>
    <d v="2026-01-02T00:00:00"/>
    <m/>
    <m/>
    <x v="1"/>
    <n v="65"/>
    <s v="Ruby Grace Garcia"/>
    <m/>
    <n v="5194"/>
  </r>
  <r>
    <x v="477"/>
    <x v="0"/>
    <x v="2"/>
    <s v="CNOW_7210$$$0000000311"/>
    <s v="L000007087"/>
    <s v="L000007087"/>
    <s v="Non-LFF"/>
    <s v=""/>
    <m/>
    <b v="1"/>
    <x v="2"/>
    <x v="1"/>
    <d v="2026-01-02T00:00:00"/>
    <m/>
    <m/>
    <x v="1"/>
    <n v="65"/>
    <s v="Ruby Grace Garcia"/>
    <m/>
    <n v="5195"/>
  </r>
  <r>
    <x v="477"/>
    <x v="0"/>
    <x v="2"/>
    <s v="CORAERP_MMOR1975.6734"/>
    <s v="L000007087"/>
    <s v="L000007087"/>
    <s v="Non-LFF"/>
    <s v=""/>
    <m/>
    <b v="1"/>
    <x v="2"/>
    <x v="1"/>
    <d v="2026-01-02T00:00:00"/>
    <m/>
    <m/>
    <x v="1"/>
    <n v="65"/>
    <s v="Ruby Grace Garcia"/>
    <m/>
    <n v="5196"/>
  </r>
  <r>
    <x v="477"/>
    <x v="0"/>
    <x v="2"/>
    <s v="ITEMPEU_001300003829"/>
    <s v="L000007087"/>
    <s v="L000007087"/>
    <s v="Non-LFF"/>
    <s v=""/>
    <m/>
    <b v="1"/>
    <x v="2"/>
    <x v="1"/>
    <d v="2026-01-02T00:00:00"/>
    <m/>
    <m/>
    <x v="1"/>
    <n v="65"/>
    <s v="Ruby Grace Garcia"/>
    <m/>
    <n v="5197"/>
  </r>
  <r>
    <x v="477"/>
    <x v="0"/>
    <x v="2"/>
    <s v="CNOW_7210$$$0000021381"/>
    <s v="L000007087"/>
    <s v="L000007087"/>
    <s v="Non-LFF"/>
    <s v=""/>
    <m/>
    <b v="1"/>
    <x v="2"/>
    <x v="1"/>
    <d v="2026-01-02T00:00:00"/>
    <m/>
    <m/>
    <x v="1"/>
    <n v="65"/>
    <s v="Ruby Grace Garcia"/>
    <m/>
    <n v="5198"/>
  </r>
  <r>
    <x v="477"/>
    <x v="0"/>
    <x v="2"/>
    <s v="CNOW_7210$$$0000020561"/>
    <s v="L000007087"/>
    <s v="L000007087"/>
    <s v="Non-LFF"/>
    <s v=""/>
    <m/>
    <b v="1"/>
    <x v="2"/>
    <x v="1"/>
    <d v="2026-01-02T00:00:00"/>
    <m/>
    <m/>
    <x v="1"/>
    <n v="65"/>
    <s v="Ruby Grace Garcia"/>
    <m/>
    <n v="5199"/>
  </r>
  <r>
    <x v="477"/>
    <x v="0"/>
    <x v="2"/>
    <s v="IPHOENX_000002422701"/>
    <s v="L000006425"/>
    <s v="L000006425"/>
    <s v="Non-LFF"/>
    <s v=""/>
    <m/>
    <b v="1"/>
    <x v="2"/>
    <x v="1"/>
    <d v="2026-01-02T00:00:00"/>
    <m/>
    <m/>
    <x v="1"/>
    <n v="65"/>
    <s v="Ruby Grace Garcia"/>
    <m/>
    <n v="5200"/>
  </r>
  <r>
    <x v="477"/>
    <x v="0"/>
    <x v="2"/>
    <s v="ITEMPEU_003300000040"/>
    <s v="L000006425"/>
    <s v="L000006425"/>
    <s v="Non-LFF"/>
    <s v=""/>
    <m/>
    <b v="1"/>
    <x v="2"/>
    <x v="1"/>
    <d v="2026-01-02T00:00:00"/>
    <m/>
    <m/>
    <x v="1"/>
    <n v="65"/>
    <s v="Ruby Grace Garcia"/>
    <m/>
    <n v="5201"/>
  </r>
  <r>
    <x v="477"/>
    <x v="0"/>
    <x v="2"/>
    <s v="ITEMPEU_003300000069"/>
    <s v="L000006425"/>
    <s v="L000006425"/>
    <s v="Non-LFF"/>
    <s v=""/>
    <m/>
    <b v="1"/>
    <x v="2"/>
    <x v="1"/>
    <d v="2026-01-02T00:00:00"/>
    <m/>
    <m/>
    <x v="1"/>
    <n v="65"/>
    <s v="Ruby Grace Garcia"/>
    <m/>
    <n v="5202"/>
  </r>
  <r>
    <x v="477"/>
    <x v="0"/>
    <x v="2"/>
    <s v="ITEMPEU_003300000111"/>
    <s v="L000006425"/>
    <s v="L000006425"/>
    <s v="Non-LFF"/>
    <s v=""/>
    <m/>
    <b v="1"/>
    <x v="2"/>
    <x v="1"/>
    <d v="2026-01-02T00:00:00"/>
    <m/>
    <m/>
    <x v="1"/>
    <n v="65"/>
    <s v="Ruby Grace Garcia"/>
    <m/>
    <n v="5203"/>
  </r>
  <r>
    <x v="477"/>
    <x v="0"/>
    <x v="2"/>
    <s v="ITEMPEU_003300000339"/>
    <s v="L000006425"/>
    <s v="L000006425"/>
    <s v="Non-LFF"/>
    <s v=""/>
    <m/>
    <b v="1"/>
    <x v="2"/>
    <x v="1"/>
    <d v="2026-01-02T00:00:00"/>
    <m/>
    <m/>
    <x v="1"/>
    <n v="65"/>
    <s v="Ruby Grace Garcia"/>
    <m/>
    <n v="5204"/>
  </r>
  <r>
    <x v="477"/>
    <x v="0"/>
    <x v="2"/>
    <s v="ITEMPEU_003300000362"/>
    <s v="L000006425"/>
    <s v="L000006425"/>
    <s v="Non-LFF"/>
    <s v=""/>
    <m/>
    <b v="1"/>
    <x v="2"/>
    <x v="1"/>
    <d v="2026-01-02T00:00:00"/>
    <m/>
    <m/>
    <x v="1"/>
    <n v="65"/>
    <s v="Ruby Grace Garcia"/>
    <m/>
    <n v="5205"/>
  </r>
  <r>
    <x v="477"/>
    <x v="0"/>
    <x v="2"/>
    <s v="ITEMPEU_003300000402"/>
    <s v="L000006425"/>
    <s v="L000006425"/>
    <s v="Non-LFF"/>
    <s v=""/>
    <m/>
    <b v="1"/>
    <x v="2"/>
    <x v="1"/>
    <d v="2026-01-02T00:00:00"/>
    <m/>
    <m/>
    <x v="1"/>
    <n v="65"/>
    <s v="Ruby Grace Garcia"/>
    <m/>
    <n v="5206"/>
  </r>
  <r>
    <x v="477"/>
    <x v="0"/>
    <x v="2"/>
    <s v="ITEMPEU_003300000418"/>
    <s v="L000006425"/>
    <s v="L000006425"/>
    <s v="Non-LFF"/>
    <s v=""/>
    <m/>
    <b v="1"/>
    <x v="2"/>
    <x v="1"/>
    <d v="2026-01-02T00:00:00"/>
    <m/>
    <m/>
    <x v="1"/>
    <n v="65"/>
    <s v="Ruby Grace Garcia"/>
    <m/>
    <n v="5207"/>
  </r>
  <r>
    <x v="477"/>
    <x v="0"/>
    <x v="2"/>
    <s v="ITEMPEU_003300000464"/>
    <s v="L000006425"/>
    <s v="L000006425"/>
    <s v="Non-LFF"/>
    <s v=""/>
    <m/>
    <b v="1"/>
    <x v="2"/>
    <x v="1"/>
    <d v="2026-01-02T00:00:00"/>
    <m/>
    <m/>
    <x v="1"/>
    <n v="65"/>
    <s v="Ruby Grace Garcia"/>
    <m/>
    <n v="5208"/>
  </r>
  <r>
    <x v="477"/>
    <x v="0"/>
    <x v="2"/>
    <s v="ITEMPEU_003300000465"/>
    <s v="L000006425"/>
    <s v="L000006425"/>
    <s v="Non-LFF"/>
    <s v=""/>
    <m/>
    <b v="1"/>
    <x v="2"/>
    <x v="1"/>
    <d v="2026-01-02T00:00:00"/>
    <m/>
    <m/>
    <x v="1"/>
    <n v="65"/>
    <s v="Ruby Grace Garcia"/>
    <m/>
    <n v="5209"/>
  </r>
  <r>
    <x v="477"/>
    <x v="0"/>
    <x v="2"/>
    <s v="ITEMPEU_003300000467"/>
    <s v="L000006425"/>
    <s v="L000006425"/>
    <s v="Non-LFF"/>
    <s v=""/>
    <m/>
    <b v="1"/>
    <x v="2"/>
    <x v="1"/>
    <d v="2026-01-02T00:00:00"/>
    <m/>
    <m/>
    <x v="1"/>
    <n v="65"/>
    <s v="Ruby Grace Garcia"/>
    <m/>
    <n v="5210"/>
  </r>
  <r>
    <x v="477"/>
    <x v="0"/>
    <x v="2"/>
    <s v="ITEMPEU_003300000472"/>
    <s v="L000006425"/>
    <s v="L000006425"/>
    <s v="Non-LFF"/>
    <s v=""/>
    <m/>
    <b v="1"/>
    <x v="2"/>
    <x v="1"/>
    <d v="2026-01-02T00:00:00"/>
    <m/>
    <m/>
    <x v="1"/>
    <n v="65"/>
    <s v="Ruby Grace Garcia"/>
    <m/>
    <n v="5211"/>
  </r>
  <r>
    <x v="477"/>
    <x v="0"/>
    <x v="2"/>
    <s v="ITEMPEU_003300000473"/>
    <s v="L000006425"/>
    <s v="L000006425"/>
    <s v="Non-LFF"/>
    <s v=""/>
    <m/>
    <b v="1"/>
    <x v="2"/>
    <x v="1"/>
    <d v="2026-01-02T00:00:00"/>
    <m/>
    <m/>
    <x v="1"/>
    <n v="65"/>
    <s v="Ruby Grace Garcia"/>
    <m/>
    <n v="5212"/>
  </r>
  <r>
    <x v="477"/>
    <x v="0"/>
    <x v="2"/>
    <s v="ITEMPEU_003300000474"/>
    <s v="L000006425"/>
    <s v="L000006425"/>
    <s v="Non-LFF"/>
    <s v=""/>
    <m/>
    <b v="1"/>
    <x v="2"/>
    <x v="1"/>
    <d v="2026-01-02T00:00:00"/>
    <m/>
    <m/>
    <x v="1"/>
    <n v="65"/>
    <s v="Ruby Grace Garcia"/>
    <m/>
    <n v="5213"/>
  </r>
  <r>
    <x v="477"/>
    <x v="0"/>
    <x v="2"/>
    <s v="ITEMPEU_003300000475"/>
    <s v="L000006425"/>
    <s v="L000006425"/>
    <s v="Non-LFF"/>
    <s v=""/>
    <m/>
    <b v="1"/>
    <x v="2"/>
    <x v="1"/>
    <d v="2026-01-02T00:00:00"/>
    <m/>
    <m/>
    <x v="1"/>
    <n v="65"/>
    <s v="Ruby Grace Garcia"/>
    <m/>
    <n v="5214"/>
  </r>
  <r>
    <x v="477"/>
    <x v="0"/>
    <x v="2"/>
    <s v="ITEMPEU_003300000523"/>
    <s v="L000006425"/>
    <s v="L000006425"/>
    <s v="Non-LFF"/>
    <s v=""/>
    <m/>
    <b v="1"/>
    <x v="2"/>
    <x v="1"/>
    <d v="2026-01-02T00:00:00"/>
    <m/>
    <m/>
    <x v="1"/>
    <n v="65"/>
    <s v="Ruby Grace Garcia"/>
    <m/>
    <n v="5215"/>
  </r>
  <r>
    <x v="477"/>
    <x v="0"/>
    <x v="2"/>
    <s v="IPHOENX_000002348501"/>
    <s v="L000006429"/>
    <s v="L000006429"/>
    <s v="Non-LFF"/>
    <s v=""/>
    <m/>
    <b v="1"/>
    <x v="2"/>
    <x v="1"/>
    <d v="2026-01-02T00:00:00"/>
    <m/>
    <m/>
    <x v="1"/>
    <n v="65"/>
    <s v="Ruby Grace Garcia"/>
    <m/>
    <n v="5216"/>
  </r>
  <r>
    <x v="477"/>
    <x v="0"/>
    <x v="2"/>
    <s v="IPHOENX_000002404001"/>
    <s v="L000006429"/>
    <s v="L000006429"/>
    <s v="Non-LFF"/>
    <s v=""/>
    <m/>
    <b v="1"/>
    <x v="2"/>
    <x v="1"/>
    <d v="2026-01-02T00:00:00"/>
    <m/>
    <m/>
    <x v="1"/>
    <n v="65"/>
    <s v="Ruby Grace Garcia"/>
    <m/>
    <n v="5217"/>
  </r>
  <r>
    <x v="477"/>
    <x v="0"/>
    <x v="2"/>
    <s v="IPHOENX_000002413801"/>
    <s v="L000006429"/>
    <s v="L000006429"/>
    <s v="Non-LFF"/>
    <s v=""/>
    <m/>
    <b v="1"/>
    <x v="2"/>
    <x v="1"/>
    <d v="2026-01-02T00:00:00"/>
    <m/>
    <m/>
    <x v="1"/>
    <n v="65"/>
    <s v="Ruby Grace Garcia"/>
    <m/>
    <n v="5218"/>
  </r>
  <r>
    <x v="477"/>
    <x v="0"/>
    <x v="2"/>
    <s v="IPHOENX_000002413901"/>
    <s v="L000006429"/>
    <s v="L000006429"/>
    <s v="Non-LFF"/>
    <s v=""/>
    <m/>
    <b v="1"/>
    <x v="2"/>
    <x v="1"/>
    <d v="2026-01-02T00:00:00"/>
    <m/>
    <m/>
    <x v="1"/>
    <n v="65"/>
    <s v="Ruby Grace Garcia"/>
    <m/>
    <n v="5219"/>
  </r>
  <r>
    <x v="477"/>
    <x v="0"/>
    <x v="2"/>
    <s v="IPHOENX_000002422801"/>
    <s v="L000006429"/>
    <s v="L000006429"/>
    <s v="Non-LFF"/>
    <s v=""/>
    <m/>
    <b v="1"/>
    <x v="2"/>
    <x v="1"/>
    <d v="2026-01-02T00:00:00"/>
    <m/>
    <m/>
    <x v="1"/>
    <n v="65"/>
    <s v="Ruby Grace Garcia"/>
    <m/>
    <n v="5220"/>
  </r>
  <r>
    <x v="477"/>
    <x v="0"/>
    <x v="2"/>
    <s v="IPHOENX_000002427301"/>
    <s v="L000006429"/>
    <s v="L000006429"/>
    <s v="Non-LFF"/>
    <s v=""/>
    <m/>
    <b v="1"/>
    <x v="2"/>
    <x v="1"/>
    <d v="2026-01-02T00:00:00"/>
    <m/>
    <m/>
    <x v="1"/>
    <n v="65"/>
    <s v="Ruby Grace Garcia"/>
    <m/>
    <n v="5221"/>
  </r>
  <r>
    <x v="477"/>
    <x v="0"/>
    <x v="2"/>
    <s v="IPHOENX_000002427401"/>
    <s v="L000006429"/>
    <s v="L000006429"/>
    <s v="Non-LFF"/>
    <s v=""/>
    <m/>
    <b v="1"/>
    <x v="2"/>
    <x v="1"/>
    <d v="2026-01-02T00:00:00"/>
    <m/>
    <m/>
    <x v="1"/>
    <n v="65"/>
    <s v="Ruby Grace Garcia"/>
    <m/>
    <n v="5222"/>
  </r>
  <r>
    <x v="477"/>
    <x v="0"/>
    <x v="2"/>
    <s v="IPHOENX_000002425301"/>
    <s v="L000013901"/>
    <s v="L000013901"/>
    <s v="Non-LFF"/>
    <s v=""/>
    <m/>
    <b v="1"/>
    <x v="2"/>
    <x v="1"/>
    <d v="2026-01-02T00:00:00"/>
    <m/>
    <m/>
    <x v="1"/>
    <n v="65"/>
    <s v="Ruby Grace Garcia"/>
    <m/>
    <n v="5223"/>
  </r>
  <r>
    <x v="478"/>
    <x v="0"/>
    <x v="2"/>
    <s v="CLFF_1000$$$DE10537813"/>
    <s v="G000000397"/>
    <s v="G000000397"/>
    <s v="LFF (MDG-F)"/>
    <s v="DE10537813"/>
    <m/>
    <b v="1"/>
    <x v="5"/>
    <x v="1"/>
    <d v="2026-01-02T00:00:00"/>
    <m/>
    <m/>
    <x v="1"/>
    <n v="65"/>
    <s v="Analyn Ayson"/>
    <m/>
    <n v="5224"/>
  </r>
  <r>
    <x v="478"/>
    <x v="0"/>
    <x v="2"/>
    <s v="CLFF_1000$$$DE20537813"/>
    <s v="G000000397"/>
    <s v="G000000397"/>
    <s v="LFF (MDG-F)"/>
    <s v="DE20537813"/>
    <m/>
    <b v="1"/>
    <x v="5"/>
    <x v="1"/>
    <d v="2026-01-02T00:00:00"/>
    <m/>
    <m/>
    <x v="1"/>
    <n v="65"/>
    <s v="Analyn Ayson"/>
    <m/>
    <n v="5225"/>
  </r>
  <r>
    <x v="478"/>
    <x v="0"/>
    <x v="4"/>
    <s v="CLFF_1000$$$DE10538999"/>
    <s v="G000000397"/>
    <s v="Trash"/>
    <s v="LFF (MDG-F)"/>
    <s v="DE10538999"/>
    <m/>
    <b v="0"/>
    <x v="5"/>
    <x v="1"/>
    <d v="2026-01-02T00:00:00"/>
    <m/>
    <m/>
    <x v="1"/>
    <n v="65"/>
    <s v="Analyn Ayson"/>
    <m/>
    <n v="5226"/>
  </r>
  <r>
    <x v="478"/>
    <x v="0"/>
    <x v="4"/>
    <s v="CLFF_1000$$$DE10538529"/>
    <s v="G000000397"/>
    <s v="Trash"/>
    <s v="LFF (MDG-F)"/>
    <s v="DE10538529"/>
    <m/>
    <b v="0"/>
    <x v="5"/>
    <x v="1"/>
    <d v="2026-01-02T00:00:00"/>
    <m/>
    <m/>
    <x v="1"/>
    <n v="65"/>
    <s v="Analyn Ayson"/>
    <m/>
    <n v="5227"/>
  </r>
  <r>
    <x v="478"/>
    <x v="0"/>
    <x v="4"/>
    <s v="CLFF_1000$$$DE10538536"/>
    <s v="G000000397"/>
    <s v="Trash"/>
    <s v="LFF (MDG-F)"/>
    <s v="DE10538536"/>
    <m/>
    <b v="0"/>
    <x v="5"/>
    <x v="1"/>
    <d v="2026-01-02T00:00:00"/>
    <m/>
    <m/>
    <x v="1"/>
    <n v="65"/>
    <s v="Analyn Ayson"/>
    <m/>
    <n v="5228"/>
  </r>
  <r>
    <x v="478"/>
    <x v="0"/>
    <x v="4"/>
    <s v="CLFF_1000$$$DE10538539"/>
    <s v="G000000397"/>
    <s v="Trash"/>
    <s v="LFF (MDG-F)"/>
    <s v="DE10538539"/>
    <m/>
    <b v="0"/>
    <x v="5"/>
    <x v="1"/>
    <d v="2026-01-02T00:00:00"/>
    <m/>
    <m/>
    <x v="1"/>
    <n v="65"/>
    <s v="Analyn Ayson"/>
    <m/>
    <n v="5229"/>
  </r>
  <r>
    <x v="478"/>
    <x v="0"/>
    <x v="4"/>
    <s v="CLFF_1000$$$DE10538540"/>
    <s v="G000000397"/>
    <s v="Trash"/>
    <s v="LFF (MDG-F)"/>
    <s v="DE10538540"/>
    <m/>
    <b v="0"/>
    <x v="5"/>
    <x v="1"/>
    <d v="2026-01-02T00:00:00"/>
    <m/>
    <m/>
    <x v="1"/>
    <n v="65"/>
    <s v="Analyn Ayson"/>
    <m/>
    <n v="5230"/>
  </r>
  <r>
    <x v="478"/>
    <x v="0"/>
    <x v="2"/>
    <s v="CLFF_1000$$$DE20538529"/>
    <s v="G000000397"/>
    <s v="G000000397"/>
    <s v="LFF (MDG-F)"/>
    <s v="DE20538529"/>
    <m/>
    <b v="1"/>
    <x v="5"/>
    <x v="1"/>
    <d v="2026-01-02T00:00:00"/>
    <m/>
    <m/>
    <x v="1"/>
    <n v="65"/>
    <s v="Analyn Ayson"/>
    <m/>
    <n v="5231"/>
  </r>
  <r>
    <x v="478"/>
    <x v="0"/>
    <x v="2"/>
    <s v="CLFF_1000$$$DE20538536"/>
    <s v="G000000397"/>
    <s v="G000000397"/>
    <s v="LFF (MDG-F)"/>
    <s v="DE20538536"/>
    <m/>
    <b v="1"/>
    <x v="5"/>
    <x v="1"/>
    <d v="2026-01-02T00:00:00"/>
    <m/>
    <m/>
    <x v="1"/>
    <n v="65"/>
    <s v="Analyn Ayson"/>
    <m/>
    <n v="5232"/>
  </r>
  <r>
    <x v="478"/>
    <x v="0"/>
    <x v="2"/>
    <s v="CLFF_1000$$$DE20538539"/>
    <s v="G000000397"/>
    <s v="G000000397"/>
    <s v="LFF (MDG-F)"/>
    <s v="DE20538539"/>
    <m/>
    <b v="1"/>
    <x v="5"/>
    <x v="1"/>
    <d v="2026-01-02T00:00:00"/>
    <m/>
    <m/>
    <x v="1"/>
    <n v="65"/>
    <s v="Analyn Ayson"/>
    <m/>
    <n v="5233"/>
  </r>
  <r>
    <x v="478"/>
    <x v="0"/>
    <x v="2"/>
    <s v="CLFF_1000$$$DE20538540"/>
    <s v="G000000397"/>
    <s v="G000000397"/>
    <s v="LFF (MDG-F)"/>
    <s v="DE20538540"/>
    <m/>
    <b v="1"/>
    <x v="5"/>
    <x v="1"/>
    <d v="2026-01-02T00:00:00"/>
    <m/>
    <m/>
    <x v="1"/>
    <n v="65"/>
    <s v="Analyn Ayson"/>
    <m/>
    <n v="5234"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63"/>
    <s v="Joshua De Guzman"/>
    <m/>
    <n v="5235"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63"/>
    <s v="Joshua De Guzman"/>
    <m/>
    <n v="5236"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63"/>
    <s v="Joshua De Guzman"/>
    <m/>
    <n v="5237"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63"/>
    <s v="Joshua De Guzman"/>
    <m/>
    <n v="5238"/>
  </r>
  <r>
    <x v="480"/>
    <x v="0"/>
    <x v="4"/>
    <s v="CSCALA_1022$ITR"/>
    <s v="G000001238"/>
    <s v="ITR_1000$$$1022ITR"/>
    <s v="Non-LFF"/>
    <s v=""/>
    <m/>
    <b v="0"/>
    <x v="0"/>
    <x v="1"/>
    <d v="2026-01-06T00:00:00"/>
    <m/>
    <m/>
    <x v="1"/>
    <n v="63"/>
    <s v="Jay-R Lizardo"/>
    <m/>
    <n v="5239"/>
  </r>
  <r>
    <x v="480"/>
    <x v="0"/>
    <x v="2"/>
    <s v="CTEMPEU_1000PL10D03100"/>
    <s v="H000004350"/>
    <s v="H000004350"/>
    <s v="Non-LFF"/>
    <s v=""/>
    <m/>
    <b v="1"/>
    <x v="0"/>
    <x v="1"/>
    <d v="2026-01-06T00:00:00"/>
    <m/>
    <m/>
    <x v="1"/>
    <n v="63"/>
    <s v="Jay-R Lizardo"/>
    <m/>
    <n v="5240"/>
  </r>
  <r>
    <x v="480"/>
    <x v="0"/>
    <x v="4"/>
    <s v="CLFF_1000$$$DE65GIT032"/>
    <s v="G000000256"/>
    <s v="Trash"/>
    <s v="LFF (MDG-F)"/>
    <s v="DE65GIT032"/>
    <m/>
    <b v="0"/>
    <x v="0"/>
    <x v="1"/>
    <d v="2026-01-06T00:00:00"/>
    <m/>
    <m/>
    <x v="1"/>
    <n v="63"/>
    <s v="Jay-R Lizardo"/>
    <m/>
    <n v="5241"/>
  </r>
  <r>
    <x v="480"/>
    <x v="0"/>
    <x v="2"/>
    <s v="CLFF_1000$$$DE10YIT020"/>
    <s v="G000000273"/>
    <s v="G000000273"/>
    <s v="LFF (MDG-F)"/>
    <s v="DE10YIT020"/>
    <m/>
    <b v="1"/>
    <x v="0"/>
    <x v="1"/>
    <d v="2026-01-06T00:00:00"/>
    <m/>
    <m/>
    <x v="1"/>
    <n v="63"/>
    <s v="Jay-R Lizardo"/>
    <m/>
    <n v="5242"/>
  </r>
  <r>
    <x v="480"/>
    <x v="0"/>
    <x v="2"/>
    <s v="CLFF_1000$$$DE10YIT021"/>
    <s v="G000000339"/>
    <s v="G000000339"/>
    <s v="LFF (MDG-F)"/>
    <s v="DE10YIT021"/>
    <m/>
    <b v="1"/>
    <x v="0"/>
    <x v="1"/>
    <d v="2026-01-06T00:00:00"/>
    <m/>
    <m/>
    <x v="1"/>
    <n v="63"/>
    <s v="Jay-R Lizardo"/>
    <m/>
    <n v="5243"/>
  </r>
  <r>
    <x v="481"/>
    <x v="0"/>
    <x v="4"/>
    <s v="FP000000466_IO"/>
    <s v="P000000578"/>
    <s v="Trash"/>
    <s v="Non-LFF"/>
    <s v=""/>
    <m/>
    <b v="0"/>
    <x v="3"/>
    <x v="1"/>
    <d v="2026-01-15T00:00:00"/>
    <m/>
    <m/>
    <x v="1"/>
    <n v="56"/>
    <s v="John Rowie Del Rosario"/>
    <m/>
    <n v="5244"/>
  </r>
  <r>
    <x v="481"/>
    <x v="0"/>
    <x v="4"/>
    <s v="P000000466_IO"/>
    <s v="P000000578"/>
    <s v="Trash"/>
    <s v="Non-LFF"/>
    <s v=""/>
    <m/>
    <b v="0"/>
    <x v="3"/>
    <x v="1"/>
    <d v="2026-01-15T00:00:00"/>
    <m/>
    <m/>
    <x v="1"/>
    <n v="56"/>
    <s v="John Rowie Del Rosario"/>
    <m/>
    <n v="5245"/>
  </r>
  <r>
    <x v="481"/>
    <x v="0"/>
    <x v="4"/>
    <s v="IPHOENX_000400757375"/>
    <s v="P000000578"/>
    <s v="Trash"/>
    <s v="Non-LFF"/>
    <s v=""/>
    <m/>
    <b v="0"/>
    <x v="3"/>
    <x v="1"/>
    <d v="2026-01-15T00:00:00"/>
    <m/>
    <m/>
    <x v="1"/>
    <n v="56"/>
    <s v="John Rowie Del Rosario"/>
    <m/>
    <n v="5246"/>
  </r>
  <r>
    <x v="481"/>
    <x v="0"/>
    <x v="4"/>
    <s v="IPHOENX_000400757376"/>
    <s v="P000000578"/>
    <s v="Trash"/>
    <s v="Non-LFF"/>
    <s v=""/>
    <m/>
    <b v="0"/>
    <x v="3"/>
    <x v="1"/>
    <d v="2026-01-15T00:00:00"/>
    <m/>
    <m/>
    <x v="1"/>
    <n v="56"/>
    <s v="John Rowie Del Rosario"/>
    <m/>
    <n v="5247"/>
  </r>
  <r>
    <x v="481"/>
    <x v="0"/>
    <x v="2"/>
    <s v="CLFF_1000$$$JP02TAAA04"/>
    <s v="P000000578"/>
    <s v="P000000578"/>
    <s v="LFF (MDG-F)"/>
    <s v="JP02TAAA04"/>
    <m/>
    <b v="1"/>
    <x v="3"/>
    <x v="1"/>
    <d v="2026-01-15T00:00:00"/>
    <m/>
    <m/>
    <x v="1"/>
    <n v="56"/>
    <s v="John Rowie Del Rosario"/>
    <m/>
    <n v="5248"/>
  </r>
  <r>
    <x v="481"/>
    <x v="0"/>
    <x v="4"/>
    <s v="CLFF_1000$$$JP02TFAZ01"/>
    <s v="P000000087"/>
    <s v="Trash"/>
    <s v="LFF (MDG-F)"/>
    <s v="JP02TFAZ01"/>
    <m/>
    <b v="0"/>
    <x v="3"/>
    <x v="1"/>
    <d v="2026-01-15T00:00:00"/>
    <m/>
    <m/>
    <x v="1"/>
    <n v="56"/>
    <s v="John Rowie Del Rosario"/>
    <m/>
    <n v="5249"/>
  </r>
  <r>
    <x v="481"/>
    <x v="0"/>
    <x v="2"/>
    <s v="CLFF_1000$$$JP02TPAZ01"/>
    <s v="P000000087"/>
    <s v="P000000087"/>
    <s v="LFF (MDG-F)"/>
    <s v="JP02TPAZ01"/>
    <m/>
    <b v="1"/>
    <x v="3"/>
    <x v="1"/>
    <d v="2026-01-15T00:00:00"/>
    <m/>
    <m/>
    <x v="1"/>
    <n v="56"/>
    <s v="John Rowie Del Rosario"/>
    <m/>
    <n v="5250"/>
  </r>
  <r>
    <x v="481"/>
    <x v="0"/>
    <x v="2"/>
    <s v="CLFF_1000$$$JP01TFAZ01"/>
    <s v="P000000087"/>
    <s v="P000000087"/>
    <s v="LFF (MDG-F)"/>
    <s v="JP01TFAZ01"/>
    <m/>
    <b v="1"/>
    <x v="3"/>
    <x v="1"/>
    <d v="2026-01-15T00:00:00"/>
    <m/>
    <m/>
    <x v="1"/>
    <n v="56"/>
    <s v="John Rowie Del Rosario"/>
    <m/>
    <n v="5251"/>
  </r>
  <r>
    <x v="481"/>
    <x v="0"/>
    <x v="4"/>
    <s v="PL_E1_JPAC"/>
    <s v="P000000087"/>
    <s v="P000000777"/>
    <s v="Non-LFF"/>
    <s v=""/>
    <m/>
    <b v="0"/>
    <x v="3"/>
    <x v="1"/>
    <d v="2026-01-15T00:00:00"/>
    <m/>
    <m/>
    <x v="1"/>
    <n v="56"/>
    <s v="John Rowie Del Rosario"/>
    <m/>
    <n v="5252"/>
  </r>
  <r>
    <x v="481"/>
    <x v="0"/>
    <x v="4"/>
    <s v="PL_E1_JPAK"/>
    <s v="P000000087"/>
    <s v="P000000777"/>
    <s v="Non-LFF"/>
    <s v=""/>
    <m/>
    <b v="0"/>
    <x v="3"/>
    <x v="1"/>
    <d v="2026-01-15T00:00:00"/>
    <m/>
    <m/>
    <x v="1"/>
    <n v="56"/>
    <s v="John Rowie Del Rosario"/>
    <m/>
    <n v="5253"/>
  </r>
  <r>
    <x v="481"/>
    <x v="0"/>
    <x v="4"/>
    <s v="RPL_E1_JPAK"/>
    <s v="P000000087"/>
    <s v="PL_E1_JPAK"/>
    <s v="Non-LFF"/>
    <s v=""/>
    <m/>
    <b v="0"/>
    <x v="3"/>
    <x v="1"/>
    <d v="2026-01-15T00:00:00"/>
    <m/>
    <m/>
    <x v="1"/>
    <n v="56"/>
    <s v="John Rowie Del Rosario"/>
    <m/>
    <n v="5254"/>
  </r>
  <r>
    <x v="481"/>
    <x v="0"/>
    <x v="2"/>
    <s v="CLFF_1000$$$US01TASD02"/>
    <s v="P000000578"/>
    <s v="P000000578"/>
    <s v="LFF (MDG-F)"/>
    <s v="US01TASD02"/>
    <m/>
    <b v="1"/>
    <x v="3"/>
    <x v="1"/>
    <d v="2026-01-15T00:00:00"/>
    <m/>
    <m/>
    <x v="1"/>
    <n v="56"/>
    <s v="John Rowie Del Rosario"/>
    <m/>
    <n v="5255"/>
  </r>
  <r>
    <x v="481"/>
    <x v="0"/>
    <x v="2"/>
    <s v="CLFF_1000$$$US01TPHZ02"/>
    <s v="P000000578"/>
    <s v="P000000578"/>
    <s v="LFF (MDG-F)"/>
    <s v="US01TPHZ02"/>
    <m/>
    <b v="1"/>
    <x v="3"/>
    <x v="1"/>
    <d v="2026-01-15T00:00:00"/>
    <m/>
    <m/>
    <x v="1"/>
    <n v="56"/>
    <s v="John Rowie Del Rosario"/>
    <m/>
    <n v="5256"/>
  </r>
  <r>
    <x v="481"/>
    <x v="0"/>
    <x v="2"/>
    <s v="CLFF_1000$$$US01TAHA00"/>
    <s v="P000000219"/>
    <s v="P000000219"/>
    <s v="LFF (MDG-F)"/>
    <s v="US01TAHA00"/>
    <m/>
    <b v="1"/>
    <x v="3"/>
    <x v="1"/>
    <d v="2026-01-15T00:00:00"/>
    <m/>
    <m/>
    <x v="1"/>
    <n v="56"/>
    <s v="John Rowie Del Rosario"/>
    <m/>
    <n v="5257"/>
  </r>
  <r>
    <x v="481"/>
    <x v="0"/>
    <x v="2"/>
    <s v="CLFF_1000$$$US01TAHA01"/>
    <s v="P000000219"/>
    <s v="P000000219"/>
    <s v="LFF (MDG-F)"/>
    <s v="US01TAHA01"/>
    <m/>
    <b v="1"/>
    <x v="3"/>
    <x v="1"/>
    <d v="2026-01-15T00:00:00"/>
    <m/>
    <m/>
    <x v="1"/>
    <n v="56"/>
    <s v="John Rowie Del Rosario"/>
    <m/>
    <n v="5258"/>
  </r>
  <r>
    <x v="481"/>
    <x v="0"/>
    <x v="2"/>
    <s v="CLFF_1000$$$US01TAHA99"/>
    <s v="P000000219"/>
    <s v="P000000219"/>
    <s v="LFF (MDG-F)"/>
    <s v="US01TAHA99"/>
    <m/>
    <b v="1"/>
    <x v="3"/>
    <x v="1"/>
    <d v="2026-01-15T00:00:00"/>
    <m/>
    <m/>
    <x v="1"/>
    <n v="56"/>
    <s v="John Rowie Del Rosario"/>
    <m/>
    <n v="5259"/>
  </r>
  <r>
    <x v="481"/>
    <x v="0"/>
    <x v="2"/>
    <s v="CLFF_1000$$$US01TAHB00"/>
    <s v="P000000219"/>
    <s v="P000000219"/>
    <s v="LFF (MDG-F)"/>
    <s v="US01TAHB00"/>
    <m/>
    <b v="1"/>
    <x v="3"/>
    <x v="1"/>
    <d v="2026-01-15T00:00:00"/>
    <m/>
    <m/>
    <x v="1"/>
    <n v="56"/>
    <s v="John Rowie Del Rosario"/>
    <m/>
    <n v="5260"/>
  </r>
  <r>
    <x v="481"/>
    <x v="0"/>
    <x v="2"/>
    <s v="CLFF_1000$$$US01TAHB01"/>
    <s v="P000000219"/>
    <s v="P000000219"/>
    <s v="LFF (MDG-F)"/>
    <s v="US01TAHB01"/>
    <m/>
    <b v="1"/>
    <x v="3"/>
    <x v="1"/>
    <d v="2026-01-15T00:00:00"/>
    <m/>
    <m/>
    <x v="1"/>
    <n v="56"/>
    <s v="John Rowie Del Rosario"/>
    <m/>
    <n v="5261"/>
  </r>
  <r>
    <x v="481"/>
    <x v="0"/>
    <x v="2"/>
    <s v="CLFF_1000$$$US01TAHB99"/>
    <s v="P000000219"/>
    <s v="P000000219"/>
    <s v="LFF (MDG-F)"/>
    <s v="US01TAHB99"/>
    <m/>
    <b v="1"/>
    <x v="3"/>
    <x v="1"/>
    <d v="2026-01-15T00:00:00"/>
    <m/>
    <m/>
    <x v="1"/>
    <n v="56"/>
    <s v="John Rowie Del Rosario"/>
    <m/>
    <n v="5262"/>
  </r>
  <r>
    <x v="481"/>
    <x v="0"/>
    <x v="2"/>
    <s v="CLFF_1000$$$US01TAHC01"/>
    <s v="P000000219"/>
    <s v="P000000219"/>
    <s v="LFF (MDG-F)"/>
    <s v="US01TAHC01"/>
    <m/>
    <b v="1"/>
    <x v="3"/>
    <x v="1"/>
    <d v="2026-01-15T00:00:00"/>
    <m/>
    <m/>
    <x v="1"/>
    <n v="56"/>
    <s v="John Rowie Del Rosario"/>
    <m/>
    <n v="5263"/>
  </r>
  <r>
    <x v="481"/>
    <x v="0"/>
    <x v="2"/>
    <s v="CLFF_1000$$$US01TAHD00"/>
    <s v="P000000219"/>
    <s v="P000000219"/>
    <s v="LFF (MDG-F)"/>
    <s v="US01TAHD00"/>
    <m/>
    <b v="1"/>
    <x v="3"/>
    <x v="1"/>
    <d v="2026-01-15T00:00:00"/>
    <m/>
    <m/>
    <x v="1"/>
    <n v="56"/>
    <s v="John Rowie Del Rosario"/>
    <m/>
    <n v="5264"/>
  </r>
  <r>
    <x v="481"/>
    <x v="0"/>
    <x v="2"/>
    <s v="CLFF_1000$$$US01TAHD01"/>
    <s v="P000000219"/>
    <s v="P000000219"/>
    <s v="LFF (MDG-F)"/>
    <s v="US01TAHD01"/>
    <m/>
    <b v="1"/>
    <x v="3"/>
    <x v="1"/>
    <d v="2026-01-15T00:00:00"/>
    <m/>
    <m/>
    <x v="1"/>
    <n v="56"/>
    <s v="John Rowie Del Rosario"/>
    <m/>
    <n v="5265"/>
  </r>
  <r>
    <x v="481"/>
    <x v="0"/>
    <x v="2"/>
    <s v="CLFF_1000$$$US01TAHD02"/>
    <s v="P000000219"/>
    <s v="P000000219"/>
    <s v="LFF (MDG-F)"/>
    <s v="US01TAHD02"/>
    <m/>
    <b v="1"/>
    <x v="3"/>
    <x v="1"/>
    <d v="2026-01-15T00:00:00"/>
    <m/>
    <m/>
    <x v="1"/>
    <n v="56"/>
    <s v="John Rowie Del Rosario"/>
    <m/>
    <n v="5266"/>
  </r>
  <r>
    <x v="481"/>
    <x v="0"/>
    <x v="2"/>
    <s v="CLFF_1000$$$US01TAHD99"/>
    <s v="P000000219"/>
    <s v="P000000219"/>
    <s v="LFF (MDG-F)"/>
    <s v="US01TAHD99"/>
    <m/>
    <b v="1"/>
    <x v="3"/>
    <x v="1"/>
    <d v="2026-01-15T00:00:00"/>
    <m/>
    <m/>
    <x v="1"/>
    <n v="56"/>
    <s v="John Rowie Del Rosario"/>
    <m/>
    <n v="5267"/>
  </r>
  <r>
    <x v="481"/>
    <x v="0"/>
    <x v="2"/>
    <s v="CLFF_1000$$$US01TAHZ11"/>
    <s v="P000000219"/>
    <s v="P000000219"/>
    <s v="LFF (MDG-F)"/>
    <s v="US01TAHZ11"/>
    <m/>
    <b v="1"/>
    <x v="3"/>
    <x v="1"/>
    <d v="2026-01-15T00:00:00"/>
    <m/>
    <m/>
    <x v="1"/>
    <n v="56"/>
    <s v="John Rowie Del Rosario"/>
    <m/>
    <n v="5268"/>
  </r>
  <r>
    <x v="481"/>
    <x v="0"/>
    <x v="2"/>
    <s v="CLFF_1000$$$US01TAHZ12"/>
    <s v="P000000219"/>
    <s v="P000000219"/>
    <s v="LFF (MDG-F)"/>
    <s v="US01TAHZ12"/>
    <m/>
    <b v="1"/>
    <x v="3"/>
    <x v="1"/>
    <d v="2026-01-15T00:00:00"/>
    <m/>
    <m/>
    <x v="1"/>
    <n v="56"/>
    <s v="John Rowie Del Rosario"/>
    <m/>
    <n v="5269"/>
  </r>
  <r>
    <x v="481"/>
    <x v="0"/>
    <x v="2"/>
    <s v="CLFF_1000$$$US01TAHZ99"/>
    <s v="P000000219"/>
    <s v="P000000219"/>
    <s v="LFF (MDG-F)"/>
    <s v="US01TAHZ99"/>
    <m/>
    <b v="1"/>
    <x v="3"/>
    <x v="1"/>
    <d v="2026-01-15T00:00:00"/>
    <m/>
    <m/>
    <x v="1"/>
    <n v="56"/>
    <s v="John Rowie Del Rosario"/>
    <m/>
    <n v="5270"/>
  </r>
  <r>
    <x v="481"/>
    <x v="0"/>
    <x v="4"/>
    <s v="FP000000220_IO"/>
    <s v="P000000219"/>
    <s v="Trash"/>
    <s v="Non-LFF"/>
    <s v=""/>
    <m/>
    <b v="0"/>
    <x v="3"/>
    <x v="1"/>
    <d v="2026-01-15T00:00:00"/>
    <m/>
    <m/>
    <x v="1"/>
    <n v="56"/>
    <s v="John Rowie Del Rosario"/>
    <m/>
    <n v="5271"/>
  </r>
  <r>
    <x v="481"/>
    <x v="0"/>
    <x v="4"/>
    <s v="P000000220_IO"/>
    <s v="P000000219"/>
    <s v="Trash"/>
    <s v="Non-LFF"/>
    <s v=""/>
    <m/>
    <b v="0"/>
    <x v="3"/>
    <x v="1"/>
    <d v="2026-01-15T00:00:00"/>
    <m/>
    <m/>
    <x v="1"/>
    <n v="56"/>
    <s v="John Rowie Del Rosario"/>
    <m/>
    <n v="5272"/>
  </r>
  <r>
    <x v="481"/>
    <x v="0"/>
    <x v="4"/>
    <s v="IQUATRO_001050000220"/>
    <s v="P000000219"/>
    <s v="Trash"/>
    <s v="Non-LFF"/>
    <s v=""/>
    <m/>
    <b v="0"/>
    <x v="3"/>
    <x v="1"/>
    <d v="2026-01-15T00:00:00"/>
    <m/>
    <m/>
    <x v="1"/>
    <n v="56"/>
    <s v="John Rowie Del Rosario"/>
    <m/>
    <n v="5273"/>
  </r>
  <r>
    <x v="481"/>
    <x v="0"/>
    <x v="4"/>
    <s v="IQUATRO_001050000222"/>
    <s v="P000000219"/>
    <s v="Trash"/>
    <s v="Non-LFF"/>
    <s v=""/>
    <m/>
    <b v="0"/>
    <x v="3"/>
    <x v="1"/>
    <d v="2026-01-15T00:00:00"/>
    <m/>
    <m/>
    <x v="1"/>
    <n v="56"/>
    <s v="John Rowie Del Rosario"/>
    <m/>
    <n v="5274"/>
  </r>
  <r>
    <x v="481"/>
    <x v="0"/>
    <x v="2"/>
    <s v="CLFF_1000$$$US01TMHZ01"/>
    <s v="P000000219"/>
    <s v="P000000219"/>
    <s v="LFF (MDG-F)"/>
    <s v="US01TMHZ01"/>
    <m/>
    <b v="1"/>
    <x v="3"/>
    <x v="1"/>
    <d v="2026-01-15T00:00:00"/>
    <m/>
    <m/>
    <x v="1"/>
    <n v="56"/>
    <s v="John Rowie Del Rosario"/>
    <m/>
    <n v="5275"/>
  </r>
  <r>
    <x v="481"/>
    <x v="0"/>
    <x v="4"/>
    <s v="FI5006130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76"/>
  </r>
  <r>
    <x v="481"/>
    <x v="0"/>
    <x v="4"/>
    <s v="I5006130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77"/>
  </r>
  <r>
    <x v="481"/>
    <x v="0"/>
    <x v="4"/>
    <s v="QUATRO_I500613US010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78"/>
  </r>
  <r>
    <x v="481"/>
    <x v="0"/>
    <x v="4"/>
    <s v="PQUATRO_I500613US010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79"/>
  </r>
  <r>
    <x v="481"/>
    <x v="0"/>
    <x v="4"/>
    <s v="QUATRO_I500613US011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80"/>
  </r>
  <r>
    <x v="481"/>
    <x v="0"/>
    <x v="4"/>
    <s v="PQUATRO_I500613US011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81"/>
  </r>
  <r>
    <x v="481"/>
    <x v="0"/>
    <x v="4"/>
    <s v="QUATRO_I500613US01101000"/>
    <s v="P000000219"/>
    <s v="Trash"/>
    <s v="Non-LFF"/>
    <s v=""/>
    <m/>
    <b v="0"/>
    <x v="3"/>
    <x v="1"/>
    <d v="2026-01-15T00:00:00"/>
    <m/>
    <m/>
    <x v="1"/>
    <n v="56"/>
    <s v="John Rowie Del Rosario"/>
    <m/>
    <n v="5282"/>
  </r>
  <r>
    <x v="481"/>
    <x v="0"/>
    <x v="4"/>
    <s v="PQUATRO_I500613US01101000"/>
    <s v="P000000219"/>
    <s v="Trash"/>
    <s v="Non-LFF"/>
    <s v=""/>
    <m/>
    <b v="0"/>
    <x v="3"/>
    <x v="1"/>
    <d v="2026-01-15T00:00:00"/>
    <m/>
    <m/>
    <x v="1"/>
    <n v="56"/>
    <s v="John Rowie Del Rosario"/>
    <m/>
    <n v="5283"/>
  </r>
  <r>
    <x v="481"/>
    <x v="0"/>
    <x v="4"/>
    <s v="PQUATRO_I500613US01101001"/>
    <s v="P000000219"/>
    <s v="Trash"/>
    <s v="Non-LFF"/>
    <s v=""/>
    <m/>
    <b v="0"/>
    <x v="3"/>
    <x v="1"/>
    <d v="2026-01-15T00:00:00"/>
    <m/>
    <m/>
    <x v="1"/>
    <n v="56"/>
    <s v="John Rowie Del Rosario"/>
    <m/>
    <n v="5284"/>
  </r>
  <r>
    <x v="481"/>
    <x v="0"/>
    <x v="4"/>
    <s v="QUATRO_I500613US017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85"/>
  </r>
  <r>
    <x v="481"/>
    <x v="0"/>
    <x v="4"/>
    <s v="PQUATRO_I500613US017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86"/>
  </r>
  <r>
    <x v="481"/>
    <x v="0"/>
    <x v="4"/>
    <s v="QUATRO_I500613US01701000"/>
    <s v="P000000219"/>
    <s v="Trash"/>
    <s v="Non-LFF"/>
    <s v=""/>
    <m/>
    <b v="0"/>
    <x v="3"/>
    <x v="1"/>
    <d v="2026-01-15T00:00:00"/>
    <m/>
    <m/>
    <x v="1"/>
    <n v="56"/>
    <s v="John Rowie Del Rosario"/>
    <m/>
    <n v="5287"/>
  </r>
  <r>
    <x v="481"/>
    <x v="0"/>
    <x v="4"/>
    <s v="PQUATRO_I500613US01701000"/>
    <s v="P000000219"/>
    <s v="Trash"/>
    <s v="Non-LFF"/>
    <s v=""/>
    <m/>
    <b v="0"/>
    <x v="3"/>
    <x v="1"/>
    <d v="2026-01-15T00:00:00"/>
    <m/>
    <m/>
    <x v="1"/>
    <n v="56"/>
    <s v="John Rowie Del Rosario"/>
    <m/>
    <n v="5288"/>
  </r>
  <r>
    <x v="481"/>
    <x v="0"/>
    <x v="4"/>
    <s v="PQUATRO_I500613US01701001"/>
    <s v="P000000219"/>
    <s v="Trash"/>
    <s v="Non-LFF"/>
    <s v=""/>
    <m/>
    <b v="0"/>
    <x v="3"/>
    <x v="1"/>
    <d v="2026-01-15T00:00:00"/>
    <m/>
    <m/>
    <x v="1"/>
    <n v="56"/>
    <s v="John Rowie Del Rosario"/>
    <m/>
    <n v="5289"/>
  </r>
  <r>
    <x v="481"/>
    <x v="0"/>
    <x v="2"/>
    <s v="CLFF_1000$$$US01TCHZ01"/>
    <s v="P000000219"/>
    <s v="P000000219"/>
    <s v="LFF (MDG-F)"/>
    <s v="US01TCHZ01"/>
    <m/>
    <b v="1"/>
    <x v="3"/>
    <x v="1"/>
    <d v="2026-01-15T00:00:00"/>
    <m/>
    <m/>
    <x v="1"/>
    <n v="56"/>
    <s v="John Rowie Del Rosario"/>
    <m/>
    <n v="5290"/>
  </r>
  <r>
    <x v="481"/>
    <x v="0"/>
    <x v="2"/>
    <s v="CLFF_1000$$$US01TDHZ01"/>
    <s v="P000000219"/>
    <s v="P000000219"/>
    <s v="LFF (MDG-F)"/>
    <s v="US01TDHZ01"/>
    <m/>
    <b v="1"/>
    <x v="3"/>
    <x v="1"/>
    <d v="2026-01-15T00:00:00"/>
    <m/>
    <m/>
    <x v="1"/>
    <n v="56"/>
    <s v="John Rowie Del Rosario"/>
    <m/>
    <n v="5291"/>
  </r>
  <r>
    <x v="481"/>
    <x v="0"/>
    <x v="2"/>
    <s v="CLFF_1000$$$US01TEHZ01"/>
    <s v="P000000219"/>
    <s v="P000000219"/>
    <s v="LFF (MDG-F)"/>
    <s v="US01TEHZ01"/>
    <m/>
    <b v="1"/>
    <x v="3"/>
    <x v="1"/>
    <d v="2026-01-15T00:00:00"/>
    <m/>
    <m/>
    <x v="1"/>
    <n v="56"/>
    <s v="John Rowie Del Rosario"/>
    <m/>
    <n v="5292"/>
  </r>
  <r>
    <x v="481"/>
    <x v="0"/>
    <x v="2"/>
    <s v="CLFF_1000$$$US01TFHZ01"/>
    <s v="P000000219"/>
    <s v="P000000219"/>
    <s v="LFF (MDG-F)"/>
    <s v="US01TFHZ01"/>
    <m/>
    <b v="1"/>
    <x v="3"/>
    <x v="1"/>
    <d v="2026-01-15T00:00:00"/>
    <m/>
    <m/>
    <x v="1"/>
    <n v="56"/>
    <s v="John Rowie Del Rosario"/>
    <m/>
    <n v="5293"/>
  </r>
  <r>
    <x v="481"/>
    <x v="0"/>
    <x v="2"/>
    <s v="CLFF_1000$$$US01TFHZ02"/>
    <s v="P000000219"/>
    <s v="P000000219"/>
    <s v="LFF (MDG-F)"/>
    <s v="US01TFHZ02"/>
    <m/>
    <b v="1"/>
    <x v="3"/>
    <x v="1"/>
    <d v="2026-01-15T00:00:00"/>
    <m/>
    <m/>
    <x v="1"/>
    <n v="56"/>
    <s v="John Rowie Del Rosario"/>
    <m/>
    <n v="5294"/>
  </r>
  <r>
    <x v="481"/>
    <x v="0"/>
    <x v="2"/>
    <s v="CLFF_1000$$$US01TFHZ03"/>
    <s v="P000000219"/>
    <s v="P000000219"/>
    <s v="LFF (MDG-F)"/>
    <s v="US01TFHZ03"/>
    <m/>
    <b v="1"/>
    <x v="3"/>
    <x v="1"/>
    <d v="2026-01-15T00:00:00"/>
    <m/>
    <m/>
    <x v="1"/>
    <n v="56"/>
    <s v="John Rowie Del Rosario"/>
    <m/>
    <n v="5295"/>
  </r>
  <r>
    <x v="481"/>
    <x v="0"/>
    <x v="4"/>
    <s v="FK10001195000"/>
    <s v="P000000219"/>
    <s v="Trash"/>
    <s v="Non-LFF"/>
    <s v=""/>
    <m/>
    <b v="0"/>
    <x v="3"/>
    <x v="1"/>
    <d v="2026-01-15T00:00:00"/>
    <m/>
    <m/>
    <x v="1"/>
    <n v="56"/>
    <s v="John Rowie Del Rosario"/>
    <m/>
    <n v="5296"/>
  </r>
  <r>
    <x v="481"/>
    <x v="0"/>
    <x v="4"/>
    <s v="K10001195000"/>
    <s v="P000000219"/>
    <s v="Trash"/>
    <s v="Non-LFF"/>
    <s v=""/>
    <m/>
    <b v="0"/>
    <x v="3"/>
    <x v="1"/>
    <d v="2026-01-15T00:00:00"/>
    <m/>
    <m/>
    <x v="1"/>
    <n v="56"/>
    <s v="John Rowie Del Rosario"/>
    <m/>
    <n v="5297"/>
  </r>
  <r>
    <x v="481"/>
    <x v="0"/>
    <x v="4"/>
    <s v="QUATRO_K10001195US01000"/>
    <s v="P000000219"/>
    <s v="Trash"/>
    <s v="Non-LFF"/>
    <s v=""/>
    <m/>
    <b v="0"/>
    <x v="3"/>
    <x v="1"/>
    <d v="2026-01-15T00:00:00"/>
    <m/>
    <m/>
    <x v="1"/>
    <n v="56"/>
    <s v="John Rowie Del Rosario"/>
    <m/>
    <n v="5298"/>
  </r>
  <r>
    <x v="481"/>
    <x v="0"/>
    <x v="4"/>
    <s v="PQUATRO_K10001195US01000"/>
    <s v="P000000219"/>
    <s v="Trash"/>
    <s v="Non-LFF"/>
    <s v=""/>
    <m/>
    <b v="0"/>
    <x v="3"/>
    <x v="1"/>
    <d v="2026-01-15T00:00:00"/>
    <m/>
    <m/>
    <x v="1"/>
    <n v="56"/>
    <s v="John Rowie Del Rosario"/>
    <m/>
    <n v="5299"/>
  </r>
  <r>
    <x v="481"/>
    <x v="0"/>
    <x v="4"/>
    <s v="PQUATRO_K10001195US01100"/>
    <s v="P000000219"/>
    <s v="Trash"/>
    <s v="Non-LFF"/>
    <s v=""/>
    <m/>
    <b v="0"/>
    <x v="3"/>
    <x v="1"/>
    <d v="2026-01-15T00:00:00"/>
    <m/>
    <m/>
    <x v="1"/>
    <n v="56"/>
    <s v="John Rowie Del Rosario"/>
    <m/>
    <n v="5300"/>
  </r>
  <r>
    <x v="481"/>
    <x v="0"/>
    <x v="2"/>
    <s v="CLFF_1000$$$US01TKHZ01"/>
    <s v="P000000219"/>
    <s v="P000000219"/>
    <s v="LFF (MDG-F)"/>
    <s v="US01TKHZ01"/>
    <m/>
    <b v="1"/>
    <x v="3"/>
    <x v="1"/>
    <d v="2026-01-15T00:00:00"/>
    <m/>
    <m/>
    <x v="1"/>
    <n v="56"/>
    <s v="John Rowie Del Rosario"/>
    <m/>
    <n v="5301"/>
  </r>
  <r>
    <x v="481"/>
    <x v="0"/>
    <x v="2"/>
    <s v="CLFF_1000$$$US01TQHZ02"/>
    <s v="P000000219"/>
    <s v="P000000219"/>
    <s v="LFF (MDG-F)"/>
    <s v="US01TQHZ02"/>
    <m/>
    <b v="1"/>
    <x v="3"/>
    <x v="1"/>
    <d v="2026-01-15T00:00:00"/>
    <m/>
    <m/>
    <x v="1"/>
    <n v="56"/>
    <s v="John Rowie Del Rosario"/>
    <m/>
    <n v="5302"/>
  </r>
  <r>
    <x v="481"/>
    <x v="0"/>
    <x v="2"/>
    <s v="CLFF_1000$$$US01TLHZ01"/>
    <s v="P000000219"/>
    <s v="P000000219"/>
    <s v="LFF (MDG-F)"/>
    <s v="US01TLHZ01"/>
    <m/>
    <b v="1"/>
    <x v="3"/>
    <x v="1"/>
    <d v="2026-01-15T00:00:00"/>
    <m/>
    <m/>
    <x v="1"/>
    <n v="56"/>
    <s v="John Rowie Del Rosario"/>
    <m/>
    <n v="5303"/>
  </r>
  <r>
    <x v="481"/>
    <x v="0"/>
    <x v="2"/>
    <s v="CLFF_1000$$$US01TBHZ01"/>
    <s v="P000000219"/>
    <s v="P000000219"/>
    <s v="LFF (MDG-F)"/>
    <s v="US01TBHZ01"/>
    <m/>
    <b v="1"/>
    <x v="3"/>
    <x v="1"/>
    <d v="2026-01-15T00:00:00"/>
    <m/>
    <m/>
    <x v="1"/>
    <n v="56"/>
    <s v="John Rowie Del Rosario"/>
    <m/>
    <n v="5304"/>
  </r>
  <r>
    <x v="481"/>
    <x v="0"/>
    <x v="2"/>
    <s v="CLFF_1000$$$US01TBHZ02"/>
    <s v="P000000219"/>
    <s v="P000000219"/>
    <s v="LFF (MDG-F)"/>
    <s v="US01TBHZ02"/>
    <m/>
    <b v="1"/>
    <x v="3"/>
    <x v="1"/>
    <d v="2026-01-15T00:00:00"/>
    <m/>
    <m/>
    <x v="1"/>
    <n v="56"/>
    <s v="John Rowie Del Rosario"/>
    <m/>
    <n v="5305"/>
  </r>
  <r>
    <x v="481"/>
    <x v="0"/>
    <x v="4"/>
    <s v="PL_E1_USAX"/>
    <s v="P000000219"/>
    <s v="P000000810"/>
    <s v="Non-LFF"/>
    <s v=""/>
    <m/>
    <b v="0"/>
    <x v="3"/>
    <x v="1"/>
    <d v="2026-01-15T00:00:00"/>
    <m/>
    <m/>
    <x v="1"/>
    <n v="56"/>
    <s v="John Rowie Del Rosario"/>
    <m/>
    <n v="5306"/>
  </r>
  <r>
    <x v="481"/>
    <x v="0"/>
    <x v="4"/>
    <s v="RPL_E1_USAX"/>
    <s v="P000000219"/>
    <s v="Trash"/>
    <s v="Non-LFF"/>
    <s v=""/>
    <m/>
    <b v="0"/>
    <x v="3"/>
    <x v="1"/>
    <d v="2026-01-15T00:00:00"/>
    <m/>
    <m/>
    <x v="1"/>
    <n v="56"/>
    <s v="John Rowie Del Rosario"/>
    <m/>
    <n v="5307"/>
  </r>
  <r>
    <x v="481"/>
    <x v="0"/>
    <x v="2"/>
    <s v="CLFF_VMCA$$$US10C06080"/>
    <s v="P000000522"/>
    <s v="P000000522"/>
    <s v="LFF (MDG-F)"/>
    <s v="US10C06080"/>
    <m/>
    <b v="1"/>
    <x v="3"/>
    <x v="1"/>
    <d v="2026-01-15T00:00:00"/>
    <m/>
    <m/>
    <x v="1"/>
    <n v="56"/>
    <s v="John Rowie Del Rosario"/>
    <m/>
    <n v="5308"/>
  </r>
  <r>
    <x v="481"/>
    <x v="0"/>
    <x v="2"/>
    <s v="CLFF_VMCA$$$GB10C05000"/>
    <s v="P000000522"/>
    <s v="P000000522"/>
    <s v="LFF (MDG-F)"/>
    <s v="GB10C05000"/>
    <m/>
    <b v="1"/>
    <x v="3"/>
    <x v="1"/>
    <d v="2026-01-15T00:00:00"/>
    <m/>
    <m/>
    <x v="1"/>
    <n v="56"/>
    <s v="John Rowie Del Rosario"/>
    <m/>
    <n v="5309"/>
  </r>
  <r>
    <x v="481"/>
    <x v="0"/>
    <x v="2"/>
    <s v="CLFF_VMCA$$$KR07PD2332"/>
    <s v="P000000522"/>
    <s v="P000000522"/>
    <s v="LFF (MDG-F)"/>
    <s v="KR07PD2332"/>
    <m/>
    <b v="1"/>
    <x v="3"/>
    <x v="1"/>
    <d v="2026-01-15T00:00:00"/>
    <m/>
    <m/>
    <x v="1"/>
    <n v="56"/>
    <s v="John Rowie Del Rosario"/>
    <m/>
    <n v="5310"/>
  </r>
  <r>
    <x v="481"/>
    <x v="0"/>
    <x v="2"/>
    <s v="CLFF_VMCA$$$US10PD1808"/>
    <s v="P000000522"/>
    <s v="P000000522"/>
    <s v="LFF (MDG-F)"/>
    <s v="US10PD1808"/>
    <m/>
    <b v="1"/>
    <x v="3"/>
    <x v="1"/>
    <d v="2026-01-15T00:00:00"/>
    <m/>
    <m/>
    <x v="1"/>
    <n v="56"/>
    <s v="John Rowie Del Rosario"/>
    <m/>
    <n v="5311"/>
  </r>
  <r>
    <x v="481"/>
    <x v="0"/>
    <x v="2"/>
    <s v="CLFF_1000$$$US01TN0001"/>
    <s v="P000001272"/>
    <s v="P000001272"/>
    <s v="LFF (MDG-F)"/>
    <s v="US01TN0001"/>
    <m/>
    <b v="1"/>
    <x v="3"/>
    <x v="1"/>
    <d v="2026-01-15T00:00:00"/>
    <m/>
    <m/>
    <x v="1"/>
    <n v="56"/>
    <s v="John Rowie Del Rosario"/>
    <m/>
    <n v="5312"/>
  </r>
  <r>
    <x v="481"/>
    <x v="0"/>
    <x v="2"/>
    <s v="CLFF_VMCA$$$US10TN2100"/>
    <s v="P000001272"/>
    <s v="P000001272"/>
    <s v="LFF (MDG-F)"/>
    <s v="US10TN2100"/>
    <m/>
    <b v="1"/>
    <x v="3"/>
    <x v="1"/>
    <d v="2026-01-15T00:00:00"/>
    <m/>
    <m/>
    <x v="1"/>
    <n v="56"/>
    <s v="John Rowie Del Rosario"/>
    <m/>
    <n v="5313"/>
  </r>
  <r>
    <x v="481"/>
    <x v="0"/>
    <x v="2"/>
    <s v="CLFF_1000$$$DE04TAKZ01"/>
    <s v="P000001412"/>
    <s v="P000001412"/>
    <s v="LFF (MDG-F)"/>
    <s v="DE04TAKZ01"/>
    <m/>
    <b v="1"/>
    <x v="3"/>
    <x v="1"/>
    <d v="2026-01-15T00:00:00"/>
    <m/>
    <m/>
    <x v="1"/>
    <n v="56"/>
    <s v="John Rowie Del Rosario"/>
    <m/>
    <n v="5314"/>
  </r>
  <r>
    <x v="481"/>
    <x v="0"/>
    <x v="2"/>
    <s v="CLFF_1000$$$TW03TBKZ02"/>
    <s v="P000000250"/>
    <s v="P000000250"/>
    <s v="LFF (MDG-F)"/>
    <s v="TW03TBKZ02"/>
    <m/>
    <b v="1"/>
    <x v="3"/>
    <x v="1"/>
    <d v="2026-01-15T00:00:00"/>
    <m/>
    <m/>
    <x v="1"/>
    <n v="56"/>
    <s v="John Rowie Del Rosario"/>
    <m/>
    <n v="5315"/>
  </r>
  <r>
    <x v="481"/>
    <x v="0"/>
    <x v="2"/>
    <s v="CLFF_1000$$$TW03TQKZ01"/>
    <s v="P000000250"/>
    <s v="P000000250"/>
    <s v="LFF (MDG-F)"/>
    <s v="TW03TQKZ01"/>
    <m/>
    <b v="1"/>
    <x v="3"/>
    <x v="1"/>
    <d v="2026-01-15T00:00:00"/>
    <m/>
    <m/>
    <x v="1"/>
    <n v="56"/>
    <s v="John Rowie Del Rosario"/>
    <m/>
    <n v="5316"/>
  </r>
  <r>
    <x v="481"/>
    <x v="0"/>
    <x v="2"/>
    <s v="CLFF_VMCA$$$US10L81000"/>
    <s v="P000001411"/>
    <s v="P000001411"/>
    <s v="LFF (MDG-F)"/>
    <s v="US10L81000"/>
    <m/>
    <b v="1"/>
    <x v="3"/>
    <x v="1"/>
    <d v="2026-01-15T00:00:00"/>
    <m/>
    <m/>
    <x v="1"/>
    <n v="56"/>
    <s v="John Rowie Del Rosario"/>
    <m/>
    <n v="5317"/>
  </r>
  <r>
    <x v="481"/>
    <x v="0"/>
    <x v="2"/>
    <s v="CLFF_VMCA$$$US10C01710"/>
    <s v="P000001300"/>
    <s v="P000001300"/>
    <s v="LFF (MDG-F)"/>
    <s v="US10C01710"/>
    <m/>
    <b v="1"/>
    <x v="3"/>
    <x v="1"/>
    <d v="2026-01-15T00:00:00"/>
    <m/>
    <m/>
    <x v="1"/>
    <n v="56"/>
    <s v="John Rowie Del Rosario"/>
    <m/>
    <n v="5318"/>
  </r>
  <r>
    <x v="481"/>
    <x v="0"/>
    <x v="2"/>
    <s v="CLFF_VMCA$$$US10C01711"/>
    <s v="P000001300"/>
    <s v="P000001300"/>
    <s v="LFF (MDG-F)"/>
    <s v="US10C01711"/>
    <m/>
    <b v="1"/>
    <x v="3"/>
    <x v="1"/>
    <d v="2026-01-15T00:00:00"/>
    <m/>
    <m/>
    <x v="1"/>
    <n v="56"/>
    <s v="John Rowie Del Rosario"/>
    <m/>
    <n v="5319"/>
  </r>
  <r>
    <x v="481"/>
    <x v="0"/>
    <x v="2"/>
    <s v="CLFF_VMCA$$$US10PD1014"/>
    <s v="P000001300"/>
    <s v="P000001300"/>
    <s v="LFF (MDG-F)"/>
    <s v="US10PD1014"/>
    <m/>
    <b v="1"/>
    <x v="3"/>
    <x v="1"/>
    <d v="2026-01-15T00:00:00"/>
    <m/>
    <m/>
    <x v="1"/>
    <n v="56"/>
    <s v="John Rowie Del Rosario"/>
    <m/>
    <n v="5320"/>
  </r>
  <r>
    <x v="481"/>
    <x v="0"/>
    <x v="2"/>
    <s v="CLFF_VMCA$$$US10PD1807"/>
    <s v="P000001300"/>
    <s v="P000001300"/>
    <s v="LFF (MDG-F)"/>
    <s v="US10PD1807"/>
    <m/>
    <b v="1"/>
    <x v="3"/>
    <x v="1"/>
    <d v="2026-01-15T00:00:00"/>
    <m/>
    <m/>
    <x v="1"/>
    <n v="56"/>
    <s v="John Rowie Del Rosario"/>
    <m/>
    <n v="5321"/>
  </r>
  <r>
    <x v="481"/>
    <x v="0"/>
    <x v="4"/>
    <s v="CVRSM_VMCA$$US10PD1807"/>
    <s v="P000001300"/>
    <s v="Trash"/>
    <s v="Non-LFF"/>
    <s v=""/>
    <m/>
    <b v="0"/>
    <x v="3"/>
    <x v="1"/>
    <d v="2026-01-15T00:00:00"/>
    <m/>
    <m/>
    <x v="1"/>
    <n v="56"/>
    <s v="John Rowie Del Rosario"/>
    <m/>
    <n v="5322"/>
  </r>
  <r>
    <x v="481"/>
    <x v="0"/>
    <x v="2"/>
    <s v="CLFF_VMCA$$$TW10C06306"/>
    <s v="P000001301"/>
    <s v="P000001301"/>
    <s v="LFF (MDG-F)"/>
    <s v="TW10C06306"/>
    <m/>
    <b v="1"/>
    <x v="3"/>
    <x v="1"/>
    <d v="2026-01-15T00:00:00"/>
    <m/>
    <m/>
    <x v="1"/>
    <n v="56"/>
    <s v="John Rowie Del Rosario"/>
    <m/>
    <n v="5323"/>
  </r>
  <r>
    <x v="481"/>
    <x v="0"/>
    <x v="2"/>
    <s v="CLFF_VMCA$$$TW91C06026"/>
    <s v="P000001301"/>
    <s v="P000001301"/>
    <s v="LFF (MDG-F)"/>
    <s v="TW91C06026"/>
    <m/>
    <b v="1"/>
    <x v="3"/>
    <x v="1"/>
    <d v="2026-01-15T00:00:00"/>
    <m/>
    <m/>
    <x v="1"/>
    <n v="56"/>
    <s v="John Rowie Del Rosario"/>
    <m/>
    <n v="5324"/>
  </r>
  <r>
    <x v="481"/>
    <x v="0"/>
    <x v="2"/>
    <s v="CLFF_VMCA$$$KR08PD2806"/>
    <s v="P000001302"/>
    <s v="P000001302"/>
    <s v="LFF (MDG-F)"/>
    <s v="KR08PD2806"/>
    <m/>
    <b v="1"/>
    <x v="3"/>
    <x v="1"/>
    <d v="2026-01-15T00:00:00"/>
    <m/>
    <m/>
    <x v="1"/>
    <n v="56"/>
    <s v="John Rowie Del Rosario"/>
    <m/>
    <n v="5325"/>
  </r>
  <r>
    <x v="481"/>
    <x v="0"/>
    <x v="2"/>
    <s v="CLFF_1000$$$JP02TASC00"/>
    <s v="P000000521"/>
    <s v="P000000521"/>
    <s v="LFF (MDG-F)"/>
    <s v="JP02TASC00"/>
    <m/>
    <b v="1"/>
    <x v="3"/>
    <x v="1"/>
    <d v="2026-01-15T00:00:00"/>
    <m/>
    <m/>
    <x v="1"/>
    <n v="56"/>
    <s v="John Rowie Del Rosario"/>
    <m/>
    <n v="5326"/>
  </r>
  <r>
    <x v="481"/>
    <x v="0"/>
    <x v="2"/>
    <s v="CLFF_1000$$$JP02TASC01"/>
    <s v="P000000521"/>
    <s v="P000000521"/>
    <s v="LFF (MDG-F)"/>
    <s v="JP02TASC01"/>
    <m/>
    <b v="1"/>
    <x v="3"/>
    <x v="1"/>
    <d v="2026-01-15T00:00:00"/>
    <m/>
    <m/>
    <x v="1"/>
    <n v="56"/>
    <s v="John Rowie Del Rosario"/>
    <m/>
    <n v="5327"/>
  </r>
  <r>
    <x v="481"/>
    <x v="0"/>
    <x v="2"/>
    <s v="CLFF_1000$$$JP02TASC02"/>
    <s v="P000000521"/>
    <s v="P000000521"/>
    <s v="LFF (MDG-F)"/>
    <s v="JP02TASC02"/>
    <m/>
    <b v="1"/>
    <x v="3"/>
    <x v="1"/>
    <d v="2026-01-15T00:00:00"/>
    <m/>
    <m/>
    <x v="1"/>
    <n v="56"/>
    <s v="John Rowie Del Rosario"/>
    <m/>
    <n v="5328"/>
  </r>
  <r>
    <x v="481"/>
    <x v="0"/>
    <x v="2"/>
    <s v="CLFF_1000$$$DE04OF0402"/>
    <s v="P000001396"/>
    <s v="P000001396"/>
    <s v="LFF (MDG-F)"/>
    <s v="DE04OF0402"/>
    <m/>
    <b v="1"/>
    <x v="3"/>
    <x v="1"/>
    <d v="2026-01-15T00:00:00"/>
    <m/>
    <m/>
    <x v="1"/>
    <n v="56"/>
    <s v="John Rowie Del Rosario"/>
    <m/>
    <n v="5329"/>
  </r>
  <r>
    <x v="482"/>
    <x v="0"/>
    <x v="2"/>
    <s v="CFLTFLE_23960000000460"/>
    <s v="L000009196"/>
    <m/>
    <s v="Non-LFF"/>
    <s v=""/>
    <m/>
    <b v="0"/>
    <x v="2"/>
    <x v="1"/>
    <d v="2026-01-15T00:00:00"/>
    <m/>
    <m/>
    <x v="1"/>
    <n v="56"/>
    <s v="Ruby Grace Garcia"/>
    <m/>
    <n v="5330"/>
  </r>
  <r>
    <x v="483"/>
    <x v="0"/>
    <x v="2"/>
    <s v="CSCALA_1025$ITEF_V40"/>
    <s v="G000000786"/>
    <s v="G000000786"/>
    <s v="Non-LFF"/>
    <s v=""/>
    <m/>
    <b v="1"/>
    <x v="0"/>
    <x v="1"/>
    <d v="2026-01-15T00:00:00"/>
    <m/>
    <m/>
    <x v="1"/>
    <n v="56"/>
    <s v="Jay-R Lizardo"/>
    <m/>
    <n v="5331"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54"/>
    <s v="Ruby Grace Garcia"/>
    <m/>
    <n v="5332"/>
  </r>
  <r>
    <x v="485"/>
    <x v="0"/>
    <x v="2"/>
    <s v="CNOW_7210$$$0000015880"/>
    <s v="L000011157"/>
    <s v="L000011157"/>
    <s v="Non-LFF"/>
    <s v=""/>
    <m/>
    <b v="1"/>
    <x v="2"/>
    <x v="1"/>
    <d v="2026-01-19T00:00:00"/>
    <m/>
    <m/>
    <x v="1"/>
    <n v="54"/>
    <s v="Ruby Grace Garcia"/>
    <m/>
    <n v="5333"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51"/>
    <s v="Anna Maria Urbano"/>
    <m/>
    <n v="5334"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51"/>
    <s v="Anna Maria Urbano"/>
    <m/>
    <n v="5335"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51"/>
    <s v="Anna Maria Urbano"/>
    <m/>
    <n v="5336"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51"/>
    <s v="Anna Maria Urbano"/>
    <m/>
    <n v="5337"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51"/>
    <s v="Anna Maria Urbano"/>
    <m/>
    <n v="5338"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51"/>
    <s v="Anna Maria Urbano"/>
    <m/>
    <n v="5339"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51"/>
    <s v="Anna Maria Urbano"/>
    <m/>
    <n v="5340"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51"/>
    <s v="Anna Maria Urbano"/>
    <m/>
    <n v="5341"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51"/>
    <s v="Anna Maria Urbano"/>
    <m/>
    <n v="5342"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51"/>
    <s v="Anna Maria Urbano"/>
    <m/>
    <n v="5343"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51"/>
    <s v="Anna Maria Urbano"/>
    <m/>
    <n v="5344"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51"/>
    <s v="Anna Maria Urbano"/>
    <m/>
    <n v="5345"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51"/>
    <s v="Anna Maria Urbano"/>
    <m/>
    <n v="5346"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51"/>
    <s v="Anna Maria Urbano"/>
    <m/>
    <n v="5347"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51"/>
    <s v="Anna Maria Urbano"/>
    <m/>
    <n v="5348"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51"/>
    <s v="Anna Maria Urbano"/>
    <m/>
    <n v="5349"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51"/>
    <s v="Anna Maria Urbano"/>
    <m/>
    <n v="5350"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51"/>
    <s v="Anna Maria Urbano"/>
    <m/>
    <n v="5351"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51"/>
    <s v="Anna Maria Urbano"/>
    <m/>
    <n v="5352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51"/>
    <s v="Anna Maria Urbano"/>
    <m/>
    <n v="5353"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51"/>
    <s v="Anna Maria Urbano"/>
    <m/>
    <n v="5354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51"/>
    <s v="Anna Maria Urbano"/>
    <m/>
    <n v="5355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51"/>
    <s v="Anna Maria Urbano"/>
    <m/>
    <n v="5356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51"/>
    <s v="Anna Maria Urbano"/>
    <m/>
    <n v="5357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51"/>
    <s v="Anna Maria Urbano"/>
    <m/>
    <n v="5358"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51"/>
    <s v="Anna Maria Urbano"/>
    <m/>
    <n v="5359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51"/>
    <s v="Anna Maria Urbano"/>
    <m/>
    <n v="5360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51"/>
    <s v="Anna Maria Urbano"/>
    <m/>
    <n v="5361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51"/>
    <s v="Anna Maria Urbano"/>
    <m/>
    <n v="5362"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51"/>
    <s v="Anna Maria Urbano"/>
    <m/>
    <n v="5363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51"/>
    <s v="Anna Maria Urbano"/>
    <m/>
    <n v="5364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51"/>
    <s v="Anna Maria Urbano"/>
    <m/>
    <n v="5365"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51"/>
    <s v="Anna Maria Urbano"/>
    <m/>
    <n v="5366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51"/>
    <s v="Anna Maria Urbano"/>
    <m/>
    <n v="5367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51"/>
    <s v="Anna Maria Urbano"/>
    <m/>
    <n v="5368"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51"/>
    <s v="Anna Maria Urbano"/>
    <m/>
    <n v="5369"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51"/>
    <s v="Anna Maria Urbano"/>
    <m/>
    <n v="5370"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51"/>
    <s v="Anna Maria Urbano"/>
    <m/>
    <n v="5371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51"/>
    <s v="Anna Maria Urbano"/>
    <m/>
    <n v="5372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51"/>
    <s v="Anna Maria Urbano"/>
    <m/>
    <n v="5373"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51"/>
    <s v="Anna Maria Urbano"/>
    <m/>
    <n v="5374"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51"/>
    <s v="Anna Maria Urbano"/>
    <m/>
    <n v="5375"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51"/>
    <s v="Anna Maria Urbano"/>
    <m/>
    <n v="5376"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51"/>
    <s v="Anna Maria Urbano"/>
    <m/>
    <n v="5377"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51"/>
    <s v="Anna Maria Urbano"/>
    <m/>
    <n v="5378"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51"/>
    <s v="Anna Maria Urbano"/>
    <m/>
    <n v="5379"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51"/>
    <s v="Anna Maria Urbano"/>
    <m/>
    <n v="5380"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51"/>
    <s v="Anna Maria Urbano"/>
    <m/>
    <n v="5381"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51"/>
    <s v="Anna Maria Urbano"/>
    <m/>
    <n v="5382"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51"/>
    <s v="Anna Maria Urbano"/>
    <m/>
    <n v="5383"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51"/>
    <s v="Anna Maria Urbano"/>
    <m/>
    <n v="5384"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51"/>
    <s v="Anna Maria Urbano"/>
    <m/>
    <n v="5385"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51"/>
    <s v="Anna Maria Urbano"/>
    <m/>
    <n v="5386"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51"/>
    <s v="Anna Maria Urbano"/>
    <m/>
    <n v="5387"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51"/>
    <s v="Anna Maria Urbano"/>
    <m/>
    <n v="5388"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51"/>
    <s v="Anna Maria Urbano"/>
    <m/>
    <n v="5389"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51"/>
    <s v="Anna Maria Urbano"/>
    <m/>
    <n v="5390"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51"/>
    <s v="Anna Maria Urbano"/>
    <m/>
    <n v="5391"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51"/>
    <s v="Anna Maria Urbano"/>
    <m/>
    <n v="5392"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51"/>
    <s v="Anna Maria Urbano"/>
    <m/>
    <n v="5393"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51"/>
    <s v="Anna Maria Urbano"/>
    <m/>
    <n v="5394"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51"/>
    <s v="Anna Maria Urbano"/>
    <m/>
    <n v="5395"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51"/>
    <s v="Anna Maria Urbano"/>
    <m/>
    <n v="5396"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51"/>
    <s v="Anna Maria Urbano"/>
    <m/>
    <n v="5397"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51"/>
    <s v="Anna Maria Urbano"/>
    <m/>
    <n v="5398"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51"/>
    <s v="Anna Maria Urbano"/>
    <m/>
    <n v="5399"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51"/>
    <s v="Anna Maria Urbano"/>
    <m/>
    <n v="5400"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51"/>
    <s v="Anna Maria Urbano"/>
    <m/>
    <n v="5401"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51"/>
    <s v="Anna Maria Urbano"/>
    <m/>
    <n v="5402"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51"/>
    <s v="Anna Maria Urbano"/>
    <m/>
    <n v="5403"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51"/>
    <s v="Anna Maria Urbano"/>
    <m/>
    <n v="5404"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51"/>
    <s v="Anna Maria Urbano"/>
    <m/>
    <n v="5405"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51"/>
    <s v="Anna Maria Urbano"/>
    <m/>
    <n v="5406"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51"/>
    <s v="Anna Maria Urbano"/>
    <m/>
    <n v="5407"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51"/>
    <s v="Anna Maria Urbano"/>
    <m/>
    <n v="5408"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51"/>
    <s v="Anna Maria Urbano"/>
    <m/>
    <n v="5409"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51"/>
    <s v="Anna Maria Urbano"/>
    <m/>
    <n v="5410"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50"/>
    <s v="Manuel Jesus Rodriguez Fernandez"/>
    <m/>
    <n v="5411"/>
  </r>
  <r>
    <x v="488"/>
    <x v="0"/>
    <x v="2"/>
    <s v="CTEMPNA_1000US20CFAXPI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2"/>
  </r>
  <r>
    <x v="488"/>
    <x v="0"/>
    <x v="2"/>
    <s v="CTEMPNA_1000US20CMAXPI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3"/>
  </r>
  <r>
    <x v="488"/>
    <x v="0"/>
    <x v="2"/>
    <s v="CTEMPNA_1000US20CR00PI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4"/>
  </r>
  <r>
    <x v="488"/>
    <x v="0"/>
    <x v="2"/>
    <s v="PTEMPNA_US201MEDOPM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5"/>
  </r>
  <r>
    <x v="488"/>
    <x v="0"/>
    <x v="2"/>
    <s v="PTEMPNA_US201MEDOPMPR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6"/>
  </r>
  <r>
    <x v="488"/>
    <x v="0"/>
    <x v="2"/>
    <s v="PTEMPNA_US201MEDOPMPR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7"/>
  </r>
  <r>
    <x v="488"/>
    <x v="0"/>
    <x v="2"/>
    <s v="PTEMPNA_US201MEDOPMPR03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8"/>
  </r>
  <r>
    <x v="488"/>
    <x v="0"/>
    <x v="2"/>
    <s v="PTEMPNA_US201MEDOPMPR04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9"/>
  </r>
  <r>
    <x v="488"/>
    <x v="0"/>
    <x v="2"/>
    <s v="PTEMPNA_US201MEDOPMPR05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0"/>
  </r>
  <r>
    <x v="488"/>
    <x v="0"/>
    <x v="2"/>
    <s v="PTEMPNA_US201MEDOPMPR06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1"/>
  </r>
  <r>
    <x v="488"/>
    <x v="0"/>
    <x v="2"/>
    <s v="PTEMPNA_US201MEDOPMPR07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2"/>
  </r>
  <r>
    <x v="488"/>
    <x v="0"/>
    <x v="2"/>
    <s v="PTEMPNA_US201MEDOPMPR08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3"/>
  </r>
  <r>
    <x v="488"/>
    <x v="0"/>
    <x v="2"/>
    <s v="PTEMPNA_US201MEDOPMPRS6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4"/>
  </r>
  <r>
    <x v="488"/>
    <x v="0"/>
    <x v="2"/>
    <s v="PTEMPNA_US201MEDOPMPRS9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5"/>
  </r>
  <r>
    <x v="488"/>
    <x v="0"/>
    <x v="2"/>
    <s v="PTEMPNA_US201PIOFSAAXPR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6"/>
  </r>
  <r>
    <x v="488"/>
    <x v="0"/>
    <x v="2"/>
    <s v="PTEMPNA_US201PIOFSAAXPR7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7"/>
  </r>
  <r>
    <x v="488"/>
    <x v="0"/>
    <x v="2"/>
    <s v="PTEMPNA_US201PIOMEVBXPR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8"/>
  </r>
  <r>
    <x v="488"/>
    <x v="0"/>
    <x v="2"/>
    <s v="PTEMPNA_US201PIOMEVBXPR7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9"/>
  </r>
  <r>
    <x v="488"/>
    <x v="0"/>
    <x v="2"/>
    <s v="PTEMPNA_US201PIOMEVBXPR74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0"/>
  </r>
  <r>
    <x v="488"/>
    <x v="0"/>
    <x v="2"/>
    <s v="PTEMPNA_US201PIOMEVBXPR78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1"/>
  </r>
  <r>
    <x v="488"/>
    <x v="0"/>
    <x v="2"/>
    <s v="PTEMPNA_US201PIOMEVBXPR8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2"/>
  </r>
  <r>
    <x v="488"/>
    <x v="0"/>
    <x v="2"/>
    <s v="PTEMPNA_US201PIOMVPLXPR73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3"/>
  </r>
  <r>
    <x v="488"/>
    <x v="0"/>
    <x v="2"/>
    <s v="PTEMPNA_US201PIOMEVAXPR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4"/>
  </r>
  <r>
    <x v="488"/>
    <x v="0"/>
    <x v="2"/>
    <s v="PTEMPNA_US201PIOMEVAXPR5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5"/>
  </r>
  <r>
    <x v="488"/>
    <x v="0"/>
    <x v="2"/>
    <s v="PTEMPNA_US201PIOMEVAXPR72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6"/>
  </r>
  <r>
    <x v="488"/>
    <x v="0"/>
    <x v="2"/>
    <s v="PTEMPNA_US201PIOMEVAXPR73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7"/>
  </r>
  <r>
    <x v="488"/>
    <x v="0"/>
    <x v="2"/>
    <s v="PTEMPNA_US201PIOMEVAXPR74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8"/>
  </r>
  <r>
    <x v="488"/>
    <x v="0"/>
    <x v="2"/>
    <s v="PTEMPNA_US201PIOMEVAXPR78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9"/>
  </r>
  <r>
    <x v="488"/>
    <x v="0"/>
    <x v="2"/>
    <s v="PTEMPNA_US201PIOMEVAXPR8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0"/>
  </r>
  <r>
    <x v="488"/>
    <x v="0"/>
    <x v="2"/>
    <s v="PTEMPNA_US201PIOMEVAXPR8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1"/>
  </r>
  <r>
    <x v="488"/>
    <x v="0"/>
    <x v="2"/>
    <s v="PTEMPNA_US201PIOMEVAXPR82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2"/>
  </r>
  <r>
    <x v="488"/>
    <x v="0"/>
    <x v="2"/>
    <s v="PTEMPNA_US201PIOMEVAXPR84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3"/>
  </r>
  <r>
    <x v="488"/>
    <x v="0"/>
    <x v="2"/>
    <s v="PTEMPNA_US201PIOMVPTXPR85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4"/>
  </r>
  <r>
    <x v="488"/>
    <x v="0"/>
    <x v="2"/>
    <s v="PTEMPNA_US201PIOMCCIXPR9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5"/>
  </r>
  <r>
    <x v="488"/>
    <x v="0"/>
    <x v="2"/>
    <s v="PTEMPNA_US201PIOMCCEXPR75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6"/>
  </r>
  <r>
    <x v="488"/>
    <x v="0"/>
    <x v="2"/>
    <s v="PTEMPNA_US201PIOMCCEXPR76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7"/>
  </r>
  <r>
    <x v="488"/>
    <x v="0"/>
    <x v="2"/>
    <s v="PTEMPNA_US201PIOFCCHXPR89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8"/>
  </r>
  <r>
    <x v="488"/>
    <x v="0"/>
    <x v="2"/>
    <s v="PTEMPNA_US201PIOMCCGVPR6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9"/>
  </r>
  <r>
    <x v="488"/>
    <x v="0"/>
    <x v="2"/>
    <s v="PTEMPNA_US201PIOMCCGVPR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0"/>
  </r>
  <r>
    <x v="488"/>
    <x v="0"/>
    <x v="2"/>
    <s v="PTEMPNA_US201PIOMCCGVPR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1"/>
  </r>
  <r>
    <x v="488"/>
    <x v="0"/>
    <x v="2"/>
    <s v="PTEMPNA_US201PIOMCCGVPR02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2"/>
  </r>
  <r>
    <x v="488"/>
    <x v="0"/>
    <x v="2"/>
    <s v="PTEMPNA_US201PIOMEVCXPR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3"/>
  </r>
  <r>
    <x v="488"/>
    <x v="0"/>
    <x v="2"/>
    <s v="PTEMPNA_US201PIOMCCEXPR5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4"/>
  </r>
  <r>
    <x v="488"/>
    <x v="0"/>
    <x v="2"/>
    <s v="PTEMPNA_US201MEDOPMPR03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5"/>
  </r>
  <r>
    <x v="488"/>
    <x v="0"/>
    <x v="2"/>
    <s v="PTEMPNA_US201MEDOPMPR07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6"/>
  </r>
  <r>
    <x v="488"/>
    <x v="0"/>
    <x v="2"/>
    <s v="PTEMPNA_US201MEDOPMPR0502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7"/>
  </r>
  <r>
    <x v="488"/>
    <x v="0"/>
    <x v="2"/>
    <s v="PTEMPNA_US201MEDOPMPR0574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8"/>
  </r>
  <r>
    <x v="488"/>
    <x v="0"/>
    <x v="2"/>
    <s v="PTEMPNA_US201MEDOPMPR01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9"/>
  </r>
  <r>
    <x v="488"/>
    <x v="0"/>
    <x v="2"/>
    <s v="PTEMPNA_US201MEDOPMPR01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0"/>
  </r>
  <r>
    <x v="488"/>
    <x v="0"/>
    <x v="2"/>
    <s v="PTEMPNA_US201MEDOPMPRS6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1"/>
  </r>
  <r>
    <x v="488"/>
    <x v="0"/>
    <x v="2"/>
    <s v="PTEMPNA_US201MEDOPMPR057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2"/>
  </r>
  <r>
    <x v="488"/>
    <x v="0"/>
    <x v="2"/>
    <s v="PTEMPNA_US201MEDOPMPR0572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3"/>
  </r>
  <r>
    <x v="488"/>
    <x v="0"/>
    <x v="2"/>
    <s v="PTEMPNA_US201MEDOPMPR0573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4"/>
  </r>
  <r>
    <x v="488"/>
    <x v="0"/>
    <x v="2"/>
    <s v="PTEMPNA_US201MEDOPMPR04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5"/>
  </r>
  <r>
    <x v="488"/>
    <x v="0"/>
    <x v="2"/>
    <s v="PTEMPNA_US201MEDOPMPR06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6"/>
  </r>
  <r>
    <x v="488"/>
    <x v="0"/>
    <x v="2"/>
    <s v="PTEMPNA_US201MEDOPMPR08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7"/>
  </r>
  <r>
    <x v="488"/>
    <x v="0"/>
    <x v="2"/>
    <s v="PTEMPNA_US201MEDOPMPRS9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8"/>
  </r>
  <r>
    <x v="488"/>
    <x v="0"/>
    <x v="2"/>
    <s v="PTEMPNA_US201PIOSCCRAPR98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9"/>
  </r>
  <r>
    <x v="489"/>
    <x v="0"/>
    <x v="2"/>
    <s v="CLFF_1000$$$DE10B14454"/>
    <s v="L000013867"/>
    <s v="L000013867"/>
    <s v="LFF (MDG-F)"/>
    <s v="DE10B14454"/>
    <m/>
    <b v="1"/>
    <x v="2"/>
    <x v="1"/>
    <d v="2026-01-28T00:00:00"/>
    <m/>
    <m/>
    <x v="1"/>
    <n v="47"/>
    <s v="Ruby Grace Garcia"/>
    <m/>
    <n v="5470"/>
  </r>
  <r>
    <x v="489"/>
    <x v="0"/>
    <x v="2"/>
    <s v="CLFF_1000$$$DE10B64455"/>
    <s v="L000013795"/>
    <s v="L000013795"/>
    <s v="LFF (MDG-F)"/>
    <s v="DE10B64455"/>
    <m/>
    <b v="1"/>
    <x v="2"/>
    <x v="1"/>
    <d v="2026-01-28T00:00:00"/>
    <m/>
    <m/>
    <x v="1"/>
    <n v="47"/>
    <s v="Ruby Grace Garcia"/>
    <m/>
    <n v="5471"/>
  </r>
  <r>
    <x v="490"/>
    <x v="0"/>
    <x v="2"/>
    <s v="CTEMPNA_1000US12000001"/>
    <s v="H000000887"/>
    <s v="H000000887"/>
    <s v="Non-LFF"/>
    <s v=""/>
    <m/>
    <b v="1"/>
    <x v="1"/>
    <x v="1"/>
    <d v="2026-01-28T00:00:00"/>
    <m/>
    <m/>
    <x v="1"/>
    <n v="47"/>
    <s v="Henry Ifurung Jr."/>
    <m/>
    <n v="5472"/>
  </r>
  <r>
    <x v="491"/>
    <x v="0"/>
    <x v="2"/>
    <s v="ITEMPLA_001520001179"/>
    <s v="H000000385"/>
    <s v="H000000385"/>
    <s v="Non-LFF"/>
    <s v=""/>
    <m/>
    <b v="1"/>
    <x v="1"/>
    <x v="1"/>
    <d v="2026-01-28T00:00:00"/>
    <m/>
    <m/>
    <x v="1"/>
    <n v="47"/>
    <s v="Natasha Hazel Aliado"/>
    <m/>
    <n v="5473"/>
  </r>
  <r>
    <x v="491"/>
    <x v="0"/>
    <x v="2"/>
    <s v="ITEMPLA_001520000529"/>
    <s v="H000000385"/>
    <s v="H000000385"/>
    <s v="Non-LFF"/>
    <s v=""/>
    <m/>
    <b v="1"/>
    <x v="1"/>
    <x v="1"/>
    <d v="2026-01-28T00:00:00"/>
    <m/>
    <m/>
    <x v="1"/>
    <n v="47"/>
    <s v="Natasha Hazel Aliado"/>
    <m/>
    <n v="5474"/>
  </r>
  <r>
    <x v="492"/>
    <x v="0"/>
    <x v="2"/>
    <s v="PFLTFLE_EMDPIBCT01"/>
    <s v="P000000963"/>
    <s v="P000000963"/>
    <s v="Non-LFF"/>
    <s v=""/>
    <m/>
    <b v="1"/>
    <x v="3"/>
    <x v="1"/>
    <d v="2026-01-28T00:00:00"/>
    <m/>
    <m/>
    <x v="1"/>
    <n v="47"/>
    <s v="Roselle Delos Angeles"/>
    <m/>
    <n v="5475"/>
  </r>
  <r>
    <x v="492"/>
    <x v="0"/>
    <x v="2"/>
    <s v="PFLTFLE_EMDPIBCT02"/>
    <s v="P000000963"/>
    <s v="P000000963"/>
    <s v="Non-LFF"/>
    <s v=""/>
    <m/>
    <b v="1"/>
    <x v="3"/>
    <x v="1"/>
    <d v="2026-01-28T00:00:00"/>
    <m/>
    <m/>
    <x v="1"/>
    <n v="47"/>
    <s v="Roselle Delos Angeles"/>
    <m/>
    <n v="5476"/>
  </r>
  <r>
    <x v="493"/>
    <x v="0"/>
    <x v="2"/>
    <s v="CFLTFLE_12950000000104"/>
    <s v="P000000575"/>
    <s v="P000000575"/>
    <s v="Non-LFF"/>
    <s v=""/>
    <m/>
    <b v="1"/>
    <x v="3"/>
    <x v="1"/>
    <d v="2026-01-29T00:00:00"/>
    <m/>
    <m/>
    <x v="1"/>
    <n v="46"/>
    <s v="Roselle Delos Angeles"/>
    <m/>
    <n v="5477"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46"/>
    <s v="Roselle Delos Angeles"/>
    <m/>
    <n v="5478"/>
  </r>
  <r>
    <x v="493"/>
    <x v="0"/>
    <x v="2"/>
    <s v="CFLTFLE_12950000000110"/>
    <s v="P000000575"/>
    <s v="P000000575"/>
    <s v="Non-LFF"/>
    <s v=""/>
    <m/>
    <b v="1"/>
    <x v="3"/>
    <x v="1"/>
    <d v="2026-01-29T00:00:00"/>
    <m/>
    <m/>
    <x v="1"/>
    <n v="46"/>
    <s v="Roselle Delos Angeles"/>
    <m/>
    <n v="5479"/>
  </r>
  <r>
    <x v="493"/>
    <x v="0"/>
    <x v="2"/>
    <s v="CFLTFLE_12950000000111"/>
    <s v="P000000575"/>
    <s v="P000000575"/>
    <s v="Non-LFF"/>
    <s v=""/>
    <m/>
    <b v="1"/>
    <x v="3"/>
    <x v="1"/>
    <d v="2026-01-29T00:00:00"/>
    <m/>
    <m/>
    <x v="1"/>
    <n v="46"/>
    <s v="Roselle Delos Angeles"/>
    <m/>
    <n v="5480"/>
  </r>
  <r>
    <x v="493"/>
    <x v="0"/>
    <x v="2"/>
    <s v="CFLTFLE_12950000000112"/>
    <s v="P000000575"/>
    <s v="P000000575"/>
    <s v="Non-LFF"/>
    <s v=""/>
    <m/>
    <b v="1"/>
    <x v="3"/>
    <x v="1"/>
    <d v="2026-01-29T00:00:00"/>
    <m/>
    <m/>
    <x v="1"/>
    <n v="46"/>
    <s v="Roselle Delos Angeles"/>
    <m/>
    <n v="5481"/>
  </r>
  <r>
    <x v="493"/>
    <x v="0"/>
    <x v="2"/>
    <s v="CFLTFLE_12950000000113"/>
    <s v="P000000575"/>
    <s v="P000000575"/>
    <s v="Non-LFF"/>
    <s v=""/>
    <m/>
    <b v="1"/>
    <x v="3"/>
    <x v="1"/>
    <d v="2026-01-29T00:00:00"/>
    <m/>
    <m/>
    <x v="1"/>
    <n v="46"/>
    <s v="Roselle Delos Angeles"/>
    <m/>
    <n v="5482"/>
  </r>
  <r>
    <x v="493"/>
    <x v="0"/>
    <x v="2"/>
    <s v="CFLTFLE_12950000000114"/>
    <s v="P000000575"/>
    <s v="P000000575"/>
    <s v="Non-LFF"/>
    <s v=""/>
    <m/>
    <b v="1"/>
    <x v="3"/>
    <x v="1"/>
    <d v="2026-01-29T00:00:00"/>
    <m/>
    <m/>
    <x v="1"/>
    <n v="46"/>
    <s v="Roselle Delos Angeles"/>
    <m/>
    <n v="5483"/>
  </r>
  <r>
    <x v="493"/>
    <x v="0"/>
    <x v="2"/>
    <s v="ITEMPEU_009000001337"/>
    <s v="P000000963"/>
    <s v="P000000963"/>
    <s v="Non-LFF"/>
    <s v=""/>
    <m/>
    <b v="1"/>
    <x v="3"/>
    <x v="1"/>
    <d v="2026-01-29T00:00:00"/>
    <m/>
    <m/>
    <x v="1"/>
    <n v="46"/>
    <s v="Roselle Delos Angeles"/>
    <m/>
    <n v="5484"/>
  </r>
  <r>
    <x v="493"/>
    <x v="0"/>
    <x v="2"/>
    <s v="CLFF_1000$$$US01R00506"/>
    <s v="P000000963"/>
    <s v="P000000963"/>
    <s v="LFF (MDG-F)"/>
    <s v="US01R00506"/>
    <m/>
    <b v="1"/>
    <x v="3"/>
    <x v="1"/>
    <d v="2026-01-29T00:00:00"/>
    <m/>
    <m/>
    <x v="1"/>
    <n v="46"/>
    <s v="Roselle Delos Angeles"/>
    <m/>
    <n v="5485"/>
  </r>
  <r>
    <x v="493"/>
    <x v="0"/>
    <x v="2"/>
    <s v="CLFF_1000$$$KR02R00103"/>
    <s v="P000000963"/>
    <s v="P000000963"/>
    <s v="LFF (MDG-F)"/>
    <s v="KR02R00103"/>
    <m/>
    <b v="1"/>
    <x v="3"/>
    <x v="1"/>
    <d v="2026-01-29T00:00:00"/>
    <m/>
    <m/>
    <x v="1"/>
    <n v="46"/>
    <s v="Roselle Delos Angeles"/>
    <m/>
    <n v="5486"/>
  </r>
  <r>
    <x v="493"/>
    <x v="0"/>
    <x v="2"/>
    <s v="CLFF_VMCA$$$CN09L80000"/>
    <s v="P000001335"/>
    <s v="P000001335"/>
    <s v="LFF (MDG-F)"/>
    <s v="CN09L80000"/>
    <m/>
    <b v="1"/>
    <x v="3"/>
    <x v="1"/>
    <d v="2026-01-29T00:00:00"/>
    <m/>
    <m/>
    <x v="1"/>
    <n v="46"/>
    <s v="Roselle Delos Angeles"/>
    <m/>
    <n v="5487"/>
  </r>
  <r>
    <x v="493"/>
    <x v="0"/>
    <x v="2"/>
    <s v="CLFF_VMCA$$$CN10L80000"/>
    <s v="P000001335"/>
    <s v="P000001335"/>
    <s v="LFF (MDG-F)"/>
    <s v="CN10L80000"/>
    <m/>
    <b v="1"/>
    <x v="3"/>
    <x v="1"/>
    <d v="2026-01-29T00:00:00"/>
    <m/>
    <m/>
    <x v="1"/>
    <n v="46"/>
    <s v="Roselle Delos Angeles"/>
    <m/>
    <n v="5488"/>
  </r>
  <r>
    <x v="493"/>
    <x v="0"/>
    <x v="2"/>
    <s v="CLFF_VMCA$$$CN43L80000"/>
    <s v="P000001335"/>
    <s v="P000001335"/>
    <s v="LFF (MDG-F)"/>
    <s v="CN43L80000"/>
    <m/>
    <b v="1"/>
    <x v="3"/>
    <x v="1"/>
    <d v="2026-01-29T00:00:00"/>
    <m/>
    <m/>
    <x v="1"/>
    <n v="46"/>
    <s v="Roselle Delos Angeles"/>
    <m/>
    <n v="5489"/>
  </r>
  <r>
    <x v="493"/>
    <x v="0"/>
    <x v="2"/>
    <s v="CLFF_1000$$$SG09GIN004"/>
    <s v="P000001335"/>
    <s v="P000001335"/>
    <s v="LFF (MDG-F)"/>
    <s v="SG09GIN004"/>
    <m/>
    <b v="1"/>
    <x v="3"/>
    <x v="1"/>
    <d v="2026-01-29T00:00:00"/>
    <m/>
    <m/>
    <x v="1"/>
    <n v="46"/>
    <s v="Roselle Delos Angeles"/>
    <m/>
    <n v="5490"/>
  </r>
  <r>
    <x v="493"/>
    <x v="0"/>
    <x v="2"/>
    <s v="CLFF_1000$$$CN01GIN004"/>
    <s v="P000001335"/>
    <s v="P000001335"/>
    <s v="LFF (MDG-F)"/>
    <s v="CN01GIN004"/>
    <m/>
    <b v="1"/>
    <x v="3"/>
    <x v="1"/>
    <d v="2026-01-29T00:00:00"/>
    <m/>
    <m/>
    <x v="1"/>
    <n v="46"/>
    <s v="Roselle Delos Angeles"/>
    <m/>
    <n v="5491"/>
  </r>
  <r>
    <x v="493"/>
    <x v="0"/>
    <x v="2"/>
    <s v="CLFF_1000$$$CN02GIN005"/>
    <s v="P000001335"/>
    <s v="P000001335"/>
    <s v="LFF (MDG-F)"/>
    <s v="CN02GIN005"/>
    <m/>
    <b v="1"/>
    <x v="3"/>
    <x v="1"/>
    <d v="2026-01-29T00:00:00"/>
    <m/>
    <m/>
    <x v="1"/>
    <n v="46"/>
    <s v="Roselle Delos Angeles"/>
    <m/>
    <n v="5492"/>
  </r>
  <r>
    <x v="493"/>
    <x v="0"/>
    <x v="2"/>
    <s v="CLFF_1000$$$CN03OF0502"/>
    <s v="P000001335"/>
    <s v="P000001335"/>
    <s v="LFF (MDG-F)"/>
    <s v="CN03OF0502"/>
    <m/>
    <b v="1"/>
    <x v="3"/>
    <x v="1"/>
    <d v="2026-01-29T00:00:00"/>
    <m/>
    <m/>
    <x v="1"/>
    <n v="46"/>
    <s v="Roselle Delos Angeles"/>
    <m/>
    <n v="5493"/>
  </r>
  <r>
    <x v="493"/>
    <x v="0"/>
    <x v="2"/>
    <s v="CLFF_1000$$$HK01GIN005"/>
    <s v="P000001335"/>
    <s v="P000001335"/>
    <s v="LFF (MDG-F)"/>
    <s v="HK01GIN005"/>
    <m/>
    <b v="1"/>
    <x v="3"/>
    <x v="1"/>
    <d v="2026-01-29T00:00:00"/>
    <m/>
    <m/>
    <x v="1"/>
    <n v="46"/>
    <s v="Roselle Delos Angeles"/>
    <m/>
    <n v="5494"/>
  </r>
  <r>
    <x v="493"/>
    <x v="0"/>
    <x v="2"/>
    <s v="CLFF_1000$$$US01GIN101"/>
    <s v="P000001335"/>
    <s v="P000001335"/>
    <s v="LFF (MDG-F)"/>
    <s v="US01GIN101"/>
    <m/>
    <b v="1"/>
    <x v="3"/>
    <x v="1"/>
    <d v="2026-01-29T00:00:00"/>
    <m/>
    <m/>
    <x v="1"/>
    <n v="46"/>
    <s v="Roselle Delos Angeles"/>
    <m/>
    <n v="5495"/>
  </r>
  <r>
    <x v="493"/>
    <x v="0"/>
    <x v="2"/>
    <s v="CLFF_1000$$$IN01Z02185"/>
    <s v="P000001335"/>
    <s v="P000001335"/>
    <s v="LFF (MDG-F)"/>
    <s v="IN01Z02185"/>
    <m/>
    <b v="1"/>
    <x v="3"/>
    <x v="1"/>
    <d v="2026-01-29T00:00:00"/>
    <m/>
    <m/>
    <x v="1"/>
    <n v="46"/>
    <s v="Roselle Delos Angeles"/>
    <m/>
    <n v="5496"/>
  </r>
  <r>
    <x v="493"/>
    <x v="0"/>
    <x v="2"/>
    <s v="CLFF_1000$$$JP01Z02182"/>
    <s v="P000001335"/>
    <s v="P000001335"/>
    <s v="LFF (MDG-F)"/>
    <s v="JP01Z02182"/>
    <m/>
    <b v="1"/>
    <x v="3"/>
    <x v="1"/>
    <d v="2026-01-29T00:00:00"/>
    <m/>
    <m/>
    <x v="1"/>
    <n v="46"/>
    <s v="Roselle Delos Angeles"/>
    <m/>
    <n v="5497"/>
  </r>
  <r>
    <x v="493"/>
    <x v="0"/>
    <x v="2"/>
    <s v="ITEMPEU_ES40AA0017"/>
    <s v="P000001335"/>
    <s v="P000001335"/>
    <s v="Non-LFF"/>
    <s v=""/>
    <m/>
    <b v="1"/>
    <x v="3"/>
    <x v="1"/>
    <d v="2026-01-29T00:00:00"/>
    <m/>
    <m/>
    <x v="1"/>
    <n v="46"/>
    <s v="Roselle Delos Angeles"/>
    <m/>
    <n v="5498"/>
  </r>
  <r>
    <x v="493"/>
    <x v="0"/>
    <x v="2"/>
    <s v="ITEMPEU_IT41AA0017"/>
    <s v="P000001335"/>
    <s v="P000001335"/>
    <s v="Non-LFF"/>
    <s v=""/>
    <m/>
    <b v="1"/>
    <x v="3"/>
    <x v="1"/>
    <d v="2026-01-29T00:00:00"/>
    <m/>
    <m/>
    <x v="1"/>
    <n v="46"/>
    <s v="Roselle Delos Angeles"/>
    <m/>
    <n v="5499"/>
  </r>
  <r>
    <x v="493"/>
    <x v="0"/>
    <x v="2"/>
    <s v="CLFF_1000$$$KR02Z02185"/>
    <s v="P000001335"/>
    <s v="P000001335"/>
    <s v="LFF (MDG-F)"/>
    <s v="KR02Z02185"/>
    <m/>
    <b v="1"/>
    <x v="3"/>
    <x v="1"/>
    <d v="2026-01-29T00:00:00"/>
    <m/>
    <m/>
    <x v="1"/>
    <n v="46"/>
    <s v="Roselle Delos Angeles"/>
    <m/>
    <n v="5500"/>
  </r>
  <r>
    <x v="493"/>
    <x v="0"/>
    <x v="2"/>
    <s v="CLFF_KR00$$$KR03Z02185"/>
    <s v="P000001335"/>
    <s v="P000001335"/>
    <s v="LFF (MDG-F)"/>
    <s v="KR03Z02185"/>
    <m/>
    <b v="1"/>
    <x v="3"/>
    <x v="1"/>
    <d v="2026-01-29T00:00:00"/>
    <m/>
    <m/>
    <x v="1"/>
    <n v="46"/>
    <s v="Roselle Delos Angeles"/>
    <m/>
    <n v="5501"/>
  </r>
  <r>
    <x v="493"/>
    <x v="0"/>
    <x v="2"/>
    <s v="CLFF_1000$$$DE04L80000"/>
    <s v="P000001379"/>
    <s v="P000001379"/>
    <s v="LFF (MDG-F)"/>
    <s v="DE04L80000"/>
    <m/>
    <b v="1"/>
    <x v="3"/>
    <x v="1"/>
    <d v="2026-01-29T00:00:00"/>
    <m/>
    <m/>
    <x v="1"/>
    <n v="46"/>
    <s v="Roselle Delos Angeles"/>
    <m/>
    <n v="5502"/>
  </r>
  <r>
    <x v="493"/>
    <x v="0"/>
    <x v="2"/>
    <s v="CLFF_1000$$$DE10L80000"/>
    <s v="P000001379"/>
    <s v="P000001379"/>
    <s v="LFF (MDG-F)"/>
    <s v="DE10L80000"/>
    <m/>
    <b v="1"/>
    <x v="3"/>
    <x v="1"/>
    <d v="2026-01-29T00:00:00"/>
    <m/>
    <m/>
    <x v="1"/>
    <n v="46"/>
    <s v="Roselle Delos Angeles"/>
    <m/>
    <n v="5503"/>
  </r>
  <r>
    <x v="493"/>
    <x v="0"/>
    <x v="2"/>
    <s v="CLFF_1000$$$US01L80000"/>
    <s v="P000001379"/>
    <s v="P000001379"/>
    <s v="LFF (MDG-F)"/>
    <s v="US01L80000"/>
    <m/>
    <b v="1"/>
    <x v="3"/>
    <x v="1"/>
    <d v="2026-01-29T00:00:00"/>
    <m/>
    <m/>
    <x v="1"/>
    <n v="46"/>
    <s v="Roselle Delos Angeles"/>
    <m/>
    <n v="5504"/>
  </r>
  <r>
    <x v="493"/>
    <x v="0"/>
    <x v="2"/>
    <s v="CLFF_VMCA$$$DE10L80001"/>
    <s v="P000001379"/>
    <s v="P000001379"/>
    <s v="LFF (MDG-F)"/>
    <s v="DE10L80001"/>
    <m/>
    <b v="1"/>
    <x v="3"/>
    <x v="1"/>
    <d v="2026-01-29T00:00:00"/>
    <m/>
    <m/>
    <x v="1"/>
    <n v="46"/>
    <s v="Roselle Delos Angeles"/>
    <m/>
    <n v="5505"/>
  </r>
  <r>
    <x v="493"/>
    <x v="0"/>
    <x v="2"/>
    <s v="CLFF_1000$$$DE10B06200"/>
    <s v="P000000084"/>
    <s v="P000000084"/>
    <s v="LFF (MDG-F)"/>
    <s v="DE10B06200"/>
    <m/>
    <b v="1"/>
    <x v="3"/>
    <x v="1"/>
    <d v="2026-01-29T00:00:00"/>
    <m/>
    <m/>
    <x v="1"/>
    <n v="46"/>
    <s v="Roselle Delos Angeles"/>
    <m/>
    <n v="5506"/>
  </r>
  <r>
    <x v="493"/>
    <x v="0"/>
    <x v="2"/>
    <s v="CLFF_1000$$$DE10B06210"/>
    <s v="P000000084"/>
    <s v="P000000084"/>
    <s v="LFF (MDG-F)"/>
    <s v="DE10B06210"/>
    <m/>
    <b v="1"/>
    <x v="3"/>
    <x v="1"/>
    <d v="2026-01-29T00:00:00"/>
    <m/>
    <m/>
    <x v="1"/>
    <n v="46"/>
    <s v="Roselle Delos Angeles"/>
    <m/>
    <n v="5507"/>
  </r>
  <r>
    <x v="493"/>
    <x v="0"/>
    <x v="2"/>
    <s v="CPHOENX_01010000608800"/>
    <s v="P000001172"/>
    <s v="P000001172"/>
    <s v="Non-LFF"/>
    <s v=""/>
    <m/>
    <b v="1"/>
    <x v="3"/>
    <x v="1"/>
    <d v="2026-01-29T00:00:00"/>
    <m/>
    <m/>
    <x v="1"/>
    <n v="46"/>
    <s v="Roselle Delos Angeles"/>
    <m/>
    <n v="5508"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46"/>
    <s v="Eileen Huey Leng Tan"/>
    <m/>
    <n v="5509"/>
  </r>
  <r>
    <x v="495"/>
    <x v="0"/>
    <x v="2"/>
    <s v="CTEMPLA_1000BR10202011"/>
    <s v="H000002617"/>
    <s v="H000002617"/>
    <s v="Non-LFF"/>
    <s v=""/>
    <m/>
    <b v="1"/>
    <x v="1"/>
    <x v="1"/>
    <d v="2026-01-29T00:00:00"/>
    <m/>
    <m/>
    <x v="1"/>
    <n v="46"/>
    <s v="Natasha Hazel Aliado"/>
    <m/>
    <n v="5510"/>
  </r>
  <r>
    <x v="495"/>
    <x v="0"/>
    <x v="2"/>
    <s v="CTEMPLA_1000BR10200576"/>
    <s v="H000002584"/>
    <s v="H000002584"/>
    <s v="Non-LFF"/>
    <s v=""/>
    <m/>
    <b v="1"/>
    <x v="1"/>
    <x v="1"/>
    <d v="2026-01-29T00:00:00"/>
    <m/>
    <m/>
    <x v="1"/>
    <n v="46"/>
    <s v="Natasha Hazel Aliado"/>
    <m/>
    <n v="5511"/>
  </r>
  <r>
    <x v="496"/>
    <x v="0"/>
    <x v="2"/>
    <s v="CLFF_1000$$$DE10Q00120"/>
    <s v="P000001126"/>
    <s v="P000001126"/>
    <s v="LFF (MDG-F)"/>
    <s v="DE10Q00120"/>
    <m/>
    <b v="1"/>
    <x v="3"/>
    <x v="1"/>
    <d v="2026-01-29T00:00:00"/>
    <m/>
    <m/>
    <x v="1"/>
    <n v="46"/>
    <s v="John Rowie Del Rosario"/>
    <m/>
    <n v="5512"/>
  </r>
  <r>
    <x v="496"/>
    <x v="0"/>
    <x v="2"/>
    <s v="CLFF_1000$$$US01C04501"/>
    <s v="P000001274"/>
    <s v="P000001274"/>
    <s v="LFF (MDG-F)"/>
    <s v="US01C04501"/>
    <m/>
    <b v="1"/>
    <x v="3"/>
    <x v="1"/>
    <d v="2026-01-29T00:00:00"/>
    <m/>
    <m/>
    <x v="1"/>
    <n v="46"/>
    <s v="John Rowie Del Rosario"/>
    <m/>
    <n v="5513"/>
  </r>
  <r>
    <x v="496"/>
    <x v="0"/>
    <x v="2"/>
    <s v="CLFF_1000$$$US01OF0403"/>
    <s v="P000001274"/>
    <s v="P000001274"/>
    <s v="LFF (MDG-F)"/>
    <s v="US01OF0403"/>
    <m/>
    <b v="1"/>
    <x v="3"/>
    <x v="1"/>
    <d v="2026-01-29T00:00:00"/>
    <m/>
    <m/>
    <x v="1"/>
    <n v="46"/>
    <s v="John Rowie Del Rosario"/>
    <m/>
    <n v="5514"/>
  </r>
  <r>
    <x v="496"/>
    <x v="0"/>
    <x v="2"/>
    <s v="CLFF_VMCA$$$US10C05005"/>
    <s v="P000001274"/>
    <s v="P000001274"/>
    <s v="LFF (MDG-F)"/>
    <s v="US10C05005"/>
    <m/>
    <b v="1"/>
    <x v="3"/>
    <x v="1"/>
    <d v="2026-01-29T00:00:00"/>
    <m/>
    <m/>
    <x v="1"/>
    <n v="46"/>
    <s v="John Rowie Del Rosario"/>
    <m/>
    <n v="5515"/>
  </r>
  <r>
    <x v="497"/>
    <x v="0"/>
    <x v="2"/>
    <s v="CSCALA_1042$EQ"/>
    <s v="O000000003"/>
    <s v="O000000003"/>
    <s v="Non-LFF"/>
    <s v=""/>
    <m/>
    <b v="1"/>
    <x v="3"/>
    <x v="1"/>
    <d v="2026-01-29T00:00:00"/>
    <m/>
    <m/>
    <x v="1"/>
    <n v="46"/>
    <s v="John Rowie Del Rosario"/>
    <m/>
    <n v="5516"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46"/>
    <s v="John Rowie Del Rosario"/>
    <m/>
    <n v="5517"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46"/>
    <s v="John Rowie Del Rosario"/>
    <m/>
    <n v="5518"/>
  </r>
  <r>
    <x v="497"/>
    <x v="0"/>
    <x v="2"/>
    <s v="CSCALA_1042$GADM"/>
    <s v="O000000003"/>
    <s v="O000000003"/>
    <s v="Non-LFF"/>
    <s v=""/>
    <m/>
    <b v="1"/>
    <x v="3"/>
    <x v="1"/>
    <d v="2026-01-29T00:00:00"/>
    <m/>
    <m/>
    <x v="1"/>
    <n v="46"/>
    <s v="John Rowie Del Rosario"/>
    <m/>
    <n v="5519"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46"/>
    <s v="John Rowie Del Rosario"/>
    <m/>
    <n v="5520"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45"/>
    <s v="Peter Souza"/>
    <m/>
    <n v="5521"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45"/>
    <s v="Peter Souza"/>
    <m/>
    <n v="5522"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45"/>
    <s v="Peter Souza"/>
    <m/>
    <n v="5523"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45"/>
    <s v="Peter Souza"/>
    <m/>
    <n v="5524"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45"/>
    <s v="Peter Souza"/>
    <m/>
    <n v="5525"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45"/>
    <s v="Peter Souza"/>
    <m/>
    <n v="5526"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45"/>
    <s v="Peter Souza"/>
    <m/>
    <n v="5527"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45"/>
    <s v="Peter Souza"/>
    <m/>
    <n v="5528"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45"/>
    <s v="Peter Souza"/>
    <m/>
    <n v="5529"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45"/>
    <s v="Peter Souza"/>
    <m/>
    <n v="5530"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45"/>
    <s v="Peter Souza"/>
    <m/>
    <n v="5531"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45"/>
    <s v="Peter Souza"/>
    <m/>
    <n v="5532"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45"/>
    <s v="Peter Souza"/>
    <m/>
    <n v="5533"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45"/>
    <s v="Peter Souza"/>
    <m/>
    <n v="5534"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45"/>
    <s v="Peter Souza"/>
    <m/>
    <n v="5535"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45"/>
    <s v="Peter Souza"/>
    <m/>
    <n v="5536"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45"/>
    <s v="Peter Souza"/>
    <m/>
    <n v="5537"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45"/>
    <s v="Peter Souza"/>
    <m/>
    <n v="5538"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45"/>
    <s v="Peter Souza"/>
    <m/>
    <n v="5539"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45"/>
    <s v="Peter Souza"/>
    <m/>
    <n v="5540"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45"/>
    <s v="Peter Souza"/>
    <m/>
    <n v="5541"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45"/>
    <s v="Peter Souza"/>
    <m/>
    <n v="5542"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45"/>
    <s v="Peter Souza"/>
    <m/>
    <n v="5543"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45"/>
    <s v="Peter Souza"/>
    <m/>
    <n v="5544"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45"/>
    <s v="Peter Souza"/>
    <m/>
    <n v="5545"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45"/>
    <s v="Peter Souza"/>
    <m/>
    <n v="5546"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45"/>
    <s v="Peter Souza"/>
    <m/>
    <n v="5547"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45"/>
    <s v="Peter Souza"/>
    <m/>
    <n v="5548"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45"/>
    <s v="Peter Souza"/>
    <m/>
    <n v="5549"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45"/>
    <s v="Peter Souza"/>
    <m/>
    <n v="5550"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45"/>
    <s v="Peter Souza"/>
    <m/>
    <n v="5551"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45"/>
    <s v="Peter Souza"/>
    <m/>
    <n v="5552"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45"/>
    <s v="Peter Souza"/>
    <m/>
    <n v="5553"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45"/>
    <s v="Peter Souza"/>
    <m/>
    <n v="5554"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45"/>
    <s v="Peter Souza"/>
    <m/>
    <n v="5555"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45"/>
    <s v="Peter Souza"/>
    <m/>
    <n v="5556"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45"/>
    <s v="Peter Souza"/>
    <m/>
    <n v="5557"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45"/>
    <s v="Peter Souza"/>
    <m/>
    <n v="5558"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45"/>
    <s v="Peter Souza"/>
    <m/>
    <n v="5559"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45"/>
    <s v="Peter Souza"/>
    <m/>
    <n v="5560"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45"/>
    <s v="Peter Souza"/>
    <m/>
    <n v="5561"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45"/>
    <s v="Peter Souza"/>
    <m/>
    <n v="5562"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45"/>
    <s v="Peter Souza"/>
    <m/>
    <n v="5563"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45"/>
    <s v="Peter Souza"/>
    <m/>
    <n v="5564"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45"/>
    <s v="Peter Souza"/>
    <m/>
    <n v="5565"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45"/>
    <s v="Peter Souza"/>
    <m/>
    <n v="5566"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45"/>
    <s v="Peter Souza"/>
    <m/>
    <n v="5567"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45"/>
    <s v="Peter Souza"/>
    <m/>
    <n v="5568"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45"/>
    <s v="Peter Souza"/>
    <m/>
    <n v="5569"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45"/>
    <s v="Peter Souza"/>
    <m/>
    <n v="5570"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45"/>
    <s v="Peter Souza"/>
    <m/>
    <n v="5571"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45"/>
    <s v="Peter Souza"/>
    <m/>
    <n v="5572"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45"/>
    <s v="Peter Souza"/>
    <m/>
    <n v="5573"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45"/>
    <s v="Peter Souza"/>
    <m/>
    <n v="5574"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45"/>
    <s v="Peter Souza"/>
    <m/>
    <n v="5575"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45"/>
    <s v="Peter Souza"/>
    <m/>
    <n v="5576"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45"/>
    <s v="Peter Souza"/>
    <m/>
    <n v="5577"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45"/>
    <s v="Peter Souza"/>
    <m/>
    <n v="5578"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45"/>
    <s v="Peter Souza"/>
    <m/>
    <n v="5579"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45"/>
    <s v="Peter Souza"/>
    <m/>
    <n v="5580"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45"/>
    <s v="Peter Souza"/>
    <m/>
    <n v="5581"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45"/>
    <s v="Peter Souza"/>
    <m/>
    <n v="5582"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45"/>
    <s v="Peter Souza"/>
    <m/>
    <n v="5583"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45"/>
    <s v="Peter Souza"/>
    <m/>
    <n v="5584"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45"/>
    <s v="Peter Souza"/>
    <m/>
    <n v="5585"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45"/>
    <s v="Peter Souza"/>
    <m/>
    <n v="5586"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45"/>
    <s v="Peter Souza"/>
    <m/>
    <n v="5587"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45"/>
    <s v="Peter Souza"/>
    <m/>
    <n v="5588"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45"/>
    <s v="Peter Souza"/>
    <m/>
    <n v="5589"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45"/>
    <s v="Peter Souza"/>
    <m/>
    <n v="5590"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45"/>
    <s v="Peter Souza"/>
    <m/>
    <n v="5591"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45"/>
    <s v="Peter Souza"/>
    <m/>
    <n v="5592"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45"/>
    <s v="Peter Souza"/>
    <m/>
    <n v="5593"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45"/>
    <s v="Peter Souza"/>
    <m/>
    <n v="5594"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45"/>
    <s v="Peter Souza"/>
    <m/>
    <n v="5595"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45"/>
    <s v="Peter Souza"/>
    <m/>
    <n v="5596"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45"/>
    <s v="Peter Souza"/>
    <m/>
    <n v="5597"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45"/>
    <s v="Peter Souza"/>
    <m/>
    <n v="5598"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45"/>
    <s v="Peter Souza"/>
    <m/>
    <n v="5599"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45"/>
    <s v="Peter Souza"/>
    <m/>
    <n v="5600"/>
  </r>
  <r>
    <x v="499"/>
    <x v="0"/>
    <x v="2"/>
    <s v="CLFF_VMCA$$$US10C61700"/>
    <s v="P000001411"/>
    <s v="P000001411"/>
    <s v="LFF (MDG-F)"/>
    <s v="US10C61700"/>
    <m/>
    <b v="1"/>
    <x v="3"/>
    <x v="1"/>
    <d v="2026-01-30T00:00:00"/>
    <m/>
    <m/>
    <x v="1"/>
    <n v="45"/>
    <s v="John Rowie Del Rosario"/>
    <m/>
    <n v="5601"/>
  </r>
  <r>
    <x v="499"/>
    <x v="0"/>
    <x v="2"/>
    <s v="CLFF_VMCA$$$US10C61703"/>
    <s v="P000001411"/>
    <s v="P000001411"/>
    <s v="LFF (MDG-F)"/>
    <s v="US10C61703"/>
    <m/>
    <b v="1"/>
    <x v="3"/>
    <x v="1"/>
    <d v="2026-01-30T00:00:00"/>
    <m/>
    <m/>
    <x v="1"/>
    <n v="45"/>
    <s v="John Rowie Del Rosario"/>
    <m/>
    <n v="5602"/>
  </r>
  <r>
    <x v="499"/>
    <x v="0"/>
    <x v="2"/>
    <s v="CLFF_VMCA$$$US10C61705"/>
    <s v="P000001411"/>
    <s v="P000001411"/>
    <s v="LFF (MDG-F)"/>
    <s v="US10C61705"/>
    <m/>
    <b v="1"/>
    <x v="3"/>
    <x v="1"/>
    <d v="2026-01-30T00:00:00"/>
    <m/>
    <m/>
    <x v="1"/>
    <n v="45"/>
    <s v="John Rowie Del Rosario"/>
    <m/>
    <n v="5603"/>
  </r>
  <r>
    <x v="499"/>
    <x v="0"/>
    <x v="2"/>
    <s v="CLFF_VMCA$$$US10C61706"/>
    <s v="P000001411"/>
    <s v="P000001411"/>
    <s v="LFF (MDG-F)"/>
    <s v="US10C61706"/>
    <m/>
    <b v="1"/>
    <x v="3"/>
    <x v="1"/>
    <d v="2026-01-30T00:00:00"/>
    <m/>
    <m/>
    <x v="1"/>
    <n v="45"/>
    <s v="John Rowie Del Rosario"/>
    <m/>
    <n v="5604"/>
  </r>
  <r>
    <x v="499"/>
    <x v="0"/>
    <x v="2"/>
    <s v="CLFF_VMCA$$$US10C61707"/>
    <s v="P000001411"/>
    <s v="P000001411"/>
    <s v="LFF (MDG-F)"/>
    <s v="US10C61707"/>
    <m/>
    <b v="1"/>
    <x v="3"/>
    <x v="1"/>
    <d v="2026-01-30T00:00:00"/>
    <m/>
    <m/>
    <x v="1"/>
    <n v="45"/>
    <s v="John Rowie Del Rosario"/>
    <m/>
    <n v="5605"/>
  </r>
  <r>
    <x v="499"/>
    <x v="0"/>
    <x v="2"/>
    <s v="CLFF_VMCA$$$US10C61708"/>
    <s v="P000001411"/>
    <s v="P000001411"/>
    <s v="LFF (MDG-F)"/>
    <s v="US10C61708"/>
    <m/>
    <b v="1"/>
    <x v="3"/>
    <x v="1"/>
    <d v="2026-01-30T00:00:00"/>
    <m/>
    <m/>
    <x v="1"/>
    <n v="45"/>
    <s v="John Rowie Del Rosario"/>
    <m/>
    <n v="5606"/>
  </r>
  <r>
    <x v="500"/>
    <x v="0"/>
    <x v="4"/>
    <s v="PEMERAL_6403F2026890101__1001"/>
    <s v="F2026890100"/>
    <m/>
    <s v="Non-LFF"/>
    <s v=""/>
    <m/>
    <b v="0"/>
    <x v="1"/>
    <x v="1"/>
    <d v="2026-02-03T00:00:00"/>
    <m/>
    <m/>
    <x v="1"/>
    <n v="43"/>
    <s v="Erjo Miguel Tagle"/>
    <m/>
    <n v="5607"/>
  </r>
  <r>
    <x v="500"/>
    <x v="0"/>
    <x v="4"/>
    <s v="PEMERAL_6403G2026990108__0001"/>
    <s v="G2026990100"/>
    <m/>
    <s v="Non-LFF"/>
    <s v=""/>
    <m/>
    <b v="0"/>
    <x v="1"/>
    <x v="1"/>
    <d v="2026-02-03T00:00:00"/>
    <m/>
    <m/>
    <x v="1"/>
    <n v="43"/>
    <s v="Erjo Miguel Tagle"/>
    <m/>
    <n v="5608"/>
  </r>
  <r>
    <x v="500"/>
    <x v="0"/>
    <x v="4"/>
    <s v="PEMERAL_6403G2026990112__0001"/>
    <s v="G2026990100"/>
    <m/>
    <s v="Non-LFF"/>
    <s v=""/>
    <m/>
    <b v="0"/>
    <x v="1"/>
    <x v="1"/>
    <d v="2026-02-03T00:00:00"/>
    <m/>
    <m/>
    <x v="1"/>
    <n v="43"/>
    <s v="Erjo Miguel Tagle"/>
    <m/>
    <n v="5609"/>
  </r>
  <r>
    <x v="500"/>
    <x v="0"/>
    <x v="4"/>
    <s v="PEMERAL_6403G7013270509__0002"/>
    <s v="G7013270500"/>
    <m/>
    <s v="Non-LFF"/>
    <s v=""/>
    <m/>
    <b v="0"/>
    <x v="1"/>
    <x v="1"/>
    <d v="2026-02-03T00:00:00"/>
    <m/>
    <m/>
    <x v="1"/>
    <n v="43"/>
    <s v="Erjo Miguel Tagle"/>
    <m/>
    <n v="5610"/>
  </r>
  <r>
    <x v="500"/>
    <x v="0"/>
    <x v="4"/>
    <s v="PEMERAL_6403G7013270509__0006"/>
    <s v="G7013270500"/>
    <m/>
    <s v="Non-LFF"/>
    <s v=""/>
    <m/>
    <b v="0"/>
    <x v="1"/>
    <x v="1"/>
    <d v="2026-02-03T00:00:00"/>
    <m/>
    <m/>
    <x v="1"/>
    <n v="43"/>
    <s v="Erjo Miguel Tagle"/>
    <m/>
    <n v="5611"/>
  </r>
  <r>
    <x v="500"/>
    <x v="0"/>
    <x v="4"/>
    <s v="PEMERAL_6403G7013270509__0007"/>
    <s v="G7013270500"/>
    <m/>
    <s v="Non-LFF"/>
    <s v=""/>
    <m/>
    <b v="0"/>
    <x v="1"/>
    <x v="1"/>
    <d v="2026-02-03T00:00:00"/>
    <m/>
    <m/>
    <x v="1"/>
    <n v="43"/>
    <s v="Erjo Miguel Tagle"/>
    <m/>
    <n v="5612"/>
  </r>
  <r>
    <x v="500"/>
    <x v="0"/>
    <x v="4"/>
    <s v="PEMERAL_6403G7013270510__0001"/>
    <s v="G7013270500"/>
    <m/>
    <s v="Non-LFF"/>
    <s v=""/>
    <m/>
    <b v="0"/>
    <x v="1"/>
    <x v="1"/>
    <d v="2026-02-03T00:00:00"/>
    <m/>
    <m/>
    <x v="1"/>
    <n v="43"/>
    <s v="Erjo Miguel Tagle"/>
    <m/>
    <n v="5613"/>
  </r>
  <r>
    <x v="500"/>
    <x v="0"/>
    <x v="4"/>
    <s v="PEMERAL_6403G7013270512__0001"/>
    <s v="G7013270500"/>
    <m/>
    <s v="Non-LFF"/>
    <s v=""/>
    <m/>
    <b v="0"/>
    <x v="1"/>
    <x v="1"/>
    <d v="2026-02-03T00:00:00"/>
    <m/>
    <m/>
    <x v="1"/>
    <n v="43"/>
    <s v="Erjo Miguel Tagle"/>
    <m/>
    <n v="5614"/>
  </r>
  <r>
    <x v="500"/>
    <x v="0"/>
    <x v="4"/>
    <s v="PEMERAL_6403H2018040201__1001"/>
    <s v="H2018040200"/>
    <m/>
    <s v="Non-LFF"/>
    <s v=""/>
    <m/>
    <b v="0"/>
    <x v="1"/>
    <x v="1"/>
    <d v="2026-02-03T00:00:00"/>
    <m/>
    <m/>
    <x v="1"/>
    <n v="43"/>
    <s v="Erjo Miguel Tagle"/>
    <m/>
    <n v="5615"/>
  </r>
  <r>
    <x v="500"/>
    <x v="0"/>
    <x v="4"/>
    <s v="PEMERAL_6403H2026401801__1001"/>
    <s v="H2026401800"/>
    <m/>
    <s v="Non-LFF"/>
    <s v=""/>
    <m/>
    <b v="0"/>
    <x v="1"/>
    <x v="1"/>
    <d v="2026-02-03T00:00:00"/>
    <m/>
    <m/>
    <x v="1"/>
    <n v="43"/>
    <s v="Erjo Miguel Tagle"/>
    <m/>
    <n v="5616"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43"/>
    <s v="Erjo Miguel Tagle"/>
    <m/>
    <n v="5617"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43"/>
    <s v="Erjo Miguel Tagle"/>
    <m/>
    <n v="5618"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43"/>
    <s v="Erjo Miguel Tagle"/>
    <m/>
    <n v="5619"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43"/>
    <s v="Erjo Miguel Tagle"/>
    <m/>
    <n v="5620"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43"/>
    <s v="Erjo Miguel Tagle"/>
    <m/>
    <n v="5621"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43"/>
    <s v="Erjo Miguel Tagle"/>
    <m/>
    <n v="5622"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43"/>
    <s v="Erjo Miguel Tagle"/>
    <m/>
    <n v="5623"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43"/>
    <s v="Erjo Miguel Tagle"/>
    <m/>
    <n v="5624"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43"/>
    <s v="Erjo Miguel Tagle"/>
    <m/>
    <n v="5625"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43"/>
    <s v="Erjo Miguel Tagle"/>
    <m/>
    <n v="5626"/>
  </r>
  <r>
    <x v="500"/>
    <x v="0"/>
    <x v="2"/>
    <s v="CSCALA_1248$A353"/>
    <s v="H000004865"/>
    <s v="H000004865"/>
    <s v="Non-LFF"/>
    <s v=""/>
    <m/>
    <b v="1"/>
    <x v="1"/>
    <x v="1"/>
    <d v="2026-02-03T00:00:00"/>
    <m/>
    <m/>
    <x v="1"/>
    <n v="43"/>
    <s v="Erjo Miguel Tagle"/>
    <m/>
    <n v="5627"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43"/>
    <s v="Erjo Miguel Tagle"/>
    <m/>
    <n v="5628"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43"/>
    <s v="Erjo Miguel Tagle"/>
    <m/>
    <n v="5629"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43"/>
    <s v="Erjo Miguel Tagle"/>
    <m/>
    <n v="5630"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43"/>
    <s v="Erjo Miguel Tagle"/>
    <m/>
    <n v="5631"/>
  </r>
  <r>
    <x v="501"/>
    <x v="0"/>
    <x v="2"/>
    <s v="CSCALA_1248$GM00"/>
    <s v="H000002292"/>
    <s v="H000002292"/>
    <s v="Non-LFF"/>
    <s v=""/>
    <m/>
    <b v="1"/>
    <x v="1"/>
    <x v="1"/>
    <d v="2026-02-03T00:00:00"/>
    <m/>
    <m/>
    <x v="1"/>
    <n v="43"/>
    <s v="Nikolaos Antonopoulos"/>
    <m/>
    <n v="5632"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43"/>
    <s v="Erjo Miguel Tagle"/>
    <m/>
    <n v="5633"/>
  </r>
  <r>
    <x v="503"/>
    <x v="0"/>
    <x v="2"/>
    <s v="CTEMPNA_1000CA20176100"/>
    <s v="H000004396"/>
    <s v="H000004396"/>
    <s v="Non-LFF"/>
    <s v=""/>
    <m/>
    <b v="1"/>
    <x v="1"/>
    <x v="1"/>
    <d v="2026-02-03T00:00:00"/>
    <m/>
    <m/>
    <x v="1"/>
    <n v="43"/>
    <s v="Rizza Tolentino"/>
    <m/>
    <n v="5634"/>
  </r>
  <r>
    <x v="503"/>
    <x v="0"/>
    <x v="2"/>
    <s v="CTEMPNA_1000CA20176200"/>
    <s v="H000004396"/>
    <s v="H000004396"/>
    <s v="Non-LFF"/>
    <s v=""/>
    <m/>
    <b v="1"/>
    <x v="1"/>
    <x v="1"/>
    <d v="2026-02-03T00:00:00"/>
    <m/>
    <m/>
    <x v="1"/>
    <n v="43"/>
    <s v="Rizza Tolentino"/>
    <m/>
    <n v="5635"/>
  </r>
  <r>
    <x v="503"/>
    <x v="0"/>
    <x v="2"/>
    <s v="CTEMPNA_1000CA20176210"/>
    <s v="H000004396"/>
    <s v="H000004396"/>
    <s v="Non-LFF"/>
    <s v=""/>
    <m/>
    <b v="1"/>
    <x v="1"/>
    <x v="1"/>
    <d v="2026-02-03T00:00:00"/>
    <m/>
    <m/>
    <x v="1"/>
    <n v="43"/>
    <s v="Rizza Tolentino"/>
    <m/>
    <n v="5636"/>
  </r>
  <r>
    <x v="503"/>
    <x v="0"/>
    <x v="2"/>
    <s v="CTEMPNA_1000CA20176220"/>
    <s v="H000004396"/>
    <s v="H000004396"/>
    <s v="Non-LFF"/>
    <s v=""/>
    <m/>
    <b v="1"/>
    <x v="1"/>
    <x v="1"/>
    <d v="2026-02-03T00:00:00"/>
    <m/>
    <m/>
    <x v="1"/>
    <n v="43"/>
    <s v="Rizza Tolentino"/>
    <m/>
    <n v="5637"/>
  </r>
  <r>
    <x v="503"/>
    <x v="0"/>
    <x v="2"/>
    <s v="CTEMPNA_1000CA20176230"/>
    <s v="H000004396"/>
    <s v="H000004396"/>
    <s v="Non-LFF"/>
    <s v=""/>
    <m/>
    <b v="1"/>
    <x v="1"/>
    <x v="1"/>
    <d v="2026-02-03T00:00:00"/>
    <m/>
    <m/>
    <x v="1"/>
    <n v="43"/>
    <s v="Rizza Tolentino"/>
    <m/>
    <n v="5638"/>
  </r>
  <r>
    <x v="503"/>
    <x v="0"/>
    <x v="2"/>
    <s v="CTEMPNA_1000CA20176240"/>
    <s v="H000004396"/>
    <s v="H000004396"/>
    <s v="Non-LFF"/>
    <s v=""/>
    <m/>
    <b v="1"/>
    <x v="1"/>
    <x v="1"/>
    <d v="2026-02-03T00:00:00"/>
    <m/>
    <m/>
    <x v="1"/>
    <n v="43"/>
    <s v="Rizza Tolentino"/>
    <m/>
    <n v="5639"/>
  </r>
  <r>
    <x v="503"/>
    <x v="0"/>
    <x v="2"/>
    <s v="CTEMPNA_1000CA20176600"/>
    <s v="H000004396"/>
    <s v="H000004396"/>
    <s v="Non-LFF"/>
    <s v=""/>
    <m/>
    <b v="1"/>
    <x v="1"/>
    <x v="1"/>
    <d v="2026-02-03T00:00:00"/>
    <m/>
    <m/>
    <x v="1"/>
    <n v="43"/>
    <s v="Rizza Tolentino"/>
    <m/>
    <n v="5640"/>
  </r>
  <r>
    <x v="503"/>
    <x v="0"/>
    <x v="2"/>
    <s v="CTEMPNA_1000CA20176500"/>
    <s v="H000004396"/>
    <s v="H000004396"/>
    <s v="Non-LFF"/>
    <s v=""/>
    <m/>
    <b v="1"/>
    <x v="1"/>
    <x v="1"/>
    <d v="2026-02-03T00:00:00"/>
    <m/>
    <m/>
    <x v="1"/>
    <n v="43"/>
    <s v="Rizza Tolentino"/>
    <m/>
    <n v="5641"/>
  </r>
  <r>
    <x v="503"/>
    <x v="0"/>
    <x v="2"/>
    <s v="CTEMPNA_1000CA20176510"/>
    <s v="H000004396"/>
    <s v="H000004396"/>
    <s v="Non-LFF"/>
    <s v=""/>
    <m/>
    <b v="1"/>
    <x v="1"/>
    <x v="1"/>
    <d v="2026-02-03T00:00:00"/>
    <m/>
    <m/>
    <x v="1"/>
    <n v="43"/>
    <s v="Rizza Tolentino"/>
    <m/>
    <n v="5642"/>
  </r>
  <r>
    <x v="503"/>
    <x v="0"/>
    <x v="2"/>
    <s v="CTEMPNA_1000CA20176520"/>
    <s v="H000004396"/>
    <s v="H000004396"/>
    <s v="Non-LFF"/>
    <s v=""/>
    <m/>
    <b v="1"/>
    <x v="1"/>
    <x v="1"/>
    <d v="2026-02-03T00:00:00"/>
    <m/>
    <m/>
    <x v="1"/>
    <n v="43"/>
    <s v="Rizza Tolentino"/>
    <m/>
    <n v="5643"/>
  </r>
  <r>
    <x v="503"/>
    <x v="0"/>
    <x v="2"/>
    <s v="CTEMPNA_1000CA20176530"/>
    <s v="H000004396"/>
    <s v="H000004396"/>
    <s v="Non-LFF"/>
    <s v=""/>
    <m/>
    <b v="1"/>
    <x v="1"/>
    <x v="1"/>
    <d v="2026-02-03T00:00:00"/>
    <m/>
    <m/>
    <x v="1"/>
    <n v="43"/>
    <s v="Rizza Tolentino"/>
    <m/>
    <n v="5644"/>
  </r>
  <r>
    <x v="503"/>
    <x v="0"/>
    <x v="2"/>
    <s v="CTEMPNA_1000CA20176540"/>
    <s v="H000004396"/>
    <s v="H000004396"/>
    <s v="Non-LFF"/>
    <s v=""/>
    <m/>
    <b v="1"/>
    <x v="1"/>
    <x v="1"/>
    <d v="2026-02-03T00:00:00"/>
    <m/>
    <m/>
    <x v="1"/>
    <n v="43"/>
    <s v="Rizza Tolentino"/>
    <m/>
    <n v="5645"/>
  </r>
  <r>
    <x v="503"/>
    <x v="0"/>
    <x v="2"/>
    <s v="CTEMPNA_1000CA20199272"/>
    <s v="H000004396"/>
    <s v="H000004396"/>
    <s v="Non-LFF"/>
    <s v=""/>
    <m/>
    <b v="1"/>
    <x v="1"/>
    <x v="1"/>
    <d v="2026-02-03T00:00:00"/>
    <m/>
    <m/>
    <x v="1"/>
    <n v="43"/>
    <s v="Rizza Tolentino"/>
    <m/>
    <n v="5646"/>
  </r>
  <r>
    <x v="504"/>
    <x v="0"/>
    <x v="2"/>
    <s v="CNOW_7210$$$0000056007"/>
    <s v="L000012185"/>
    <s v="L000012185"/>
    <s v="Non-LFF"/>
    <s v=""/>
    <m/>
    <b v="1"/>
    <x v="2"/>
    <x v="1"/>
    <d v="2026-02-03T00:00:00"/>
    <m/>
    <m/>
    <x v="1"/>
    <n v="43"/>
    <s v="Ruby Grace Garcia"/>
    <m/>
    <n v="5647"/>
  </r>
  <r>
    <x v="504"/>
    <x v="0"/>
    <x v="2"/>
    <s v="CNOW_7210$$$0000056057"/>
    <s v="L000012185"/>
    <s v="L000012185"/>
    <s v="Non-LFF"/>
    <s v=""/>
    <m/>
    <b v="1"/>
    <x v="2"/>
    <x v="1"/>
    <d v="2026-02-03T00:00:00"/>
    <m/>
    <m/>
    <x v="1"/>
    <n v="43"/>
    <s v="Ruby Grace Garcia"/>
    <m/>
    <n v="5648"/>
  </r>
  <r>
    <x v="504"/>
    <x v="0"/>
    <x v="2"/>
    <s v="CNOW_7210$$$0000059933"/>
    <s v="L000009359"/>
    <s v="L000009359"/>
    <s v="Non-LFF"/>
    <s v=""/>
    <m/>
    <b v="1"/>
    <x v="2"/>
    <x v="1"/>
    <d v="2026-02-03T00:00:00"/>
    <m/>
    <m/>
    <x v="1"/>
    <n v="43"/>
    <s v="Ruby Grace Garcia"/>
    <m/>
    <n v="5649"/>
  </r>
  <r>
    <x v="504"/>
    <x v="0"/>
    <x v="2"/>
    <s v="CNOW_7210$$$0000059983"/>
    <s v="L000009359"/>
    <s v="L000009359"/>
    <s v="Non-LFF"/>
    <s v=""/>
    <m/>
    <b v="1"/>
    <x v="2"/>
    <x v="1"/>
    <d v="2026-02-03T00:00:00"/>
    <m/>
    <m/>
    <x v="1"/>
    <n v="43"/>
    <s v="Ruby Grace Garcia"/>
    <m/>
    <n v="5650"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43"/>
    <s v="Ruby Grace Garcia"/>
    <m/>
    <n v="5651"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43"/>
    <s v="Ruby Grace Garcia"/>
    <m/>
    <n v="5652"/>
  </r>
  <r>
    <x v="504"/>
    <x v="0"/>
    <x v="2"/>
    <s v="CPHOENX_01010000669795"/>
    <s v="L000013923"/>
    <s v="L000013923"/>
    <s v="Non-LFF"/>
    <s v=""/>
    <m/>
    <b v="1"/>
    <x v="2"/>
    <x v="1"/>
    <d v="2026-02-03T00:00:00"/>
    <m/>
    <m/>
    <x v="1"/>
    <n v="43"/>
    <s v="Ruby Grace Garcia"/>
    <m/>
    <n v="5653"/>
  </r>
  <r>
    <x v="504"/>
    <x v="0"/>
    <x v="2"/>
    <s v="CPHOENX_01010000669610"/>
    <s v="L000013923"/>
    <s v="L000013923"/>
    <s v="Non-LFF"/>
    <s v=""/>
    <m/>
    <b v="1"/>
    <x v="2"/>
    <x v="1"/>
    <d v="2026-02-03T00:00:00"/>
    <m/>
    <m/>
    <x v="1"/>
    <n v="43"/>
    <s v="Ruby Grace Garcia"/>
    <m/>
    <n v="5654"/>
  </r>
  <r>
    <x v="504"/>
    <x v="0"/>
    <x v="2"/>
    <s v="CNOW_7210$$$0000025522"/>
    <s v="L000013923"/>
    <s v="L000013923"/>
    <s v="Non-LFF"/>
    <s v=""/>
    <m/>
    <b v="1"/>
    <x v="2"/>
    <x v="1"/>
    <d v="2026-02-03T00:00:00"/>
    <m/>
    <m/>
    <x v="1"/>
    <n v="43"/>
    <s v="Ruby Grace Garcia"/>
    <m/>
    <n v="5655"/>
  </r>
  <r>
    <x v="504"/>
    <x v="0"/>
    <x v="2"/>
    <s v="CNOW_7210$$$0000008099"/>
    <s v="L000009645"/>
    <s v="L000009645"/>
    <s v="Non-LFF"/>
    <s v=""/>
    <m/>
    <b v="1"/>
    <x v="2"/>
    <x v="1"/>
    <d v="2026-02-03T00:00:00"/>
    <m/>
    <m/>
    <x v="1"/>
    <n v="43"/>
    <s v="Ruby Grace Garcia"/>
    <m/>
    <n v="5656"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43"/>
    <s v="Ruby Grace Garcia"/>
    <m/>
    <n v="5657"/>
  </r>
  <r>
    <x v="504"/>
    <x v="0"/>
    <x v="2"/>
    <s v="CLFF_7210$$$2102TFSZ63"/>
    <s v="L000013932"/>
    <s v="L000013932"/>
    <s v="LFF (MDG-F)"/>
    <s v="2102TFSZ63"/>
    <m/>
    <b v="1"/>
    <x v="2"/>
    <x v="1"/>
    <d v="2026-02-03T00:00:00"/>
    <m/>
    <m/>
    <x v="1"/>
    <n v="43"/>
    <s v="Ruby Grace Garcia"/>
    <m/>
    <n v="5658"/>
  </r>
  <r>
    <x v="504"/>
    <x v="0"/>
    <x v="2"/>
    <s v="CLFF_7210$$$2102TMSZ92"/>
    <s v="L000013932"/>
    <s v="L000013932"/>
    <s v="LFF (MDG-F)"/>
    <s v="2102TMSZ92"/>
    <m/>
    <b v="1"/>
    <x v="2"/>
    <x v="1"/>
    <d v="2026-02-03T00:00:00"/>
    <m/>
    <m/>
    <x v="1"/>
    <n v="43"/>
    <s v="Ruby Grace Garcia"/>
    <m/>
    <n v="5659"/>
  </r>
  <r>
    <x v="504"/>
    <x v="0"/>
    <x v="2"/>
    <s v="CLFF_7210$$$2102TMSZ95"/>
    <s v="L000013932"/>
    <s v="L000013932"/>
    <s v="LFF (MDG-F)"/>
    <s v="2102TMSZ95"/>
    <m/>
    <b v="1"/>
    <x v="2"/>
    <x v="1"/>
    <d v="2026-02-03T00:00:00"/>
    <m/>
    <m/>
    <x v="1"/>
    <n v="43"/>
    <s v="Ruby Grace Garcia"/>
    <m/>
    <n v="5660"/>
  </r>
  <r>
    <x v="504"/>
    <x v="0"/>
    <x v="8"/>
    <s v="CLFF_7210$$$2102TMCZ94"/>
    <s v="L000013932"/>
    <s v="Trash"/>
    <s v="LFF (MDG-F)"/>
    <s v="2102TMCZ94"/>
    <m/>
    <b v="0"/>
    <x v="2"/>
    <x v="1"/>
    <d v="2026-02-03T00:00:00"/>
    <m/>
    <m/>
    <x v="1"/>
    <n v="43"/>
    <s v="Ruby Grace Garcia"/>
    <m/>
    <n v="5661"/>
  </r>
  <r>
    <x v="504"/>
    <x v="0"/>
    <x v="2"/>
    <s v="CNOW_7210$$$0000020223"/>
    <s v="L000013932"/>
    <s v="L000013932"/>
    <s v="Non-LFF"/>
    <s v=""/>
    <m/>
    <b v="1"/>
    <x v="2"/>
    <x v="1"/>
    <d v="2026-02-03T00:00:00"/>
    <m/>
    <m/>
    <x v="1"/>
    <n v="43"/>
    <s v="Ruby Grace Garcia"/>
    <m/>
    <n v="5662"/>
  </r>
  <r>
    <x v="504"/>
    <x v="0"/>
    <x v="2"/>
    <s v="CNOW_7210$$$0000020249"/>
    <s v="L000013932"/>
    <s v="L000013932"/>
    <s v="Non-LFF"/>
    <s v=""/>
    <m/>
    <b v="1"/>
    <x v="2"/>
    <x v="1"/>
    <d v="2026-02-03T00:00:00"/>
    <m/>
    <m/>
    <x v="1"/>
    <n v="43"/>
    <s v="Ruby Grace Garcia"/>
    <m/>
    <n v="5663"/>
  </r>
  <r>
    <x v="504"/>
    <x v="0"/>
    <x v="2"/>
    <s v="CNOW_7210$$$0000020251"/>
    <s v="L000013932"/>
    <s v="L000013932"/>
    <s v="Non-LFF"/>
    <s v=""/>
    <m/>
    <b v="1"/>
    <x v="2"/>
    <x v="1"/>
    <d v="2026-02-03T00:00:00"/>
    <m/>
    <m/>
    <x v="1"/>
    <n v="43"/>
    <s v="Ruby Grace Garcia"/>
    <m/>
    <n v="5664"/>
  </r>
  <r>
    <x v="504"/>
    <x v="0"/>
    <x v="2"/>
    <s v="CNOW_7210$$$0000022109"/>
    <s v="L000013932"/>
    <s v="L000013932"/>
    <s v="Non-LFF"/>
    <s v=""/>
    <m/>
    <b v="1"/>
    <x v="2"/>
    <x v="1"/>
    <d v="2026-02-03T00:00:00"/>
    <m/>
    <m/>
    <x v="1"/>
    <n v="43"/>
    <s v="Ruby Grace Garcia"/>
    <m/>
    <n v="5665"/>
  </r>
  <r>
    <x v="504"/>
    <x v="0"/>
    <x v="2"/>
    <s v="CNOW_7210$$$0000023303"/>
    <s v="L000013932"/>
    <s v="L000013932"/>
    <s v="Non-LFF"/>
    <s v=""/>
    <m/>
    <b v="1"/>
    <x v="2"/>
    <x v="1"/>
    <d v="2026-02-03T00:00:00"/>
    <m/>
    <m/>
    <x v="1"/>
    <n v="43"/>
    <s v="Ruby Grace Garcia"/>
    <m/>
    <n v="5666"/>
  </r>
  <r>
    <x v="504"/>
    <x v="0"/>
    <x v="2"/>
    <s v="CORAERP_MMOR1975.9667"/>
    <s v="L000013933"/>
    <s v="L000013933"/>
    <s v="Non-LFF"/>
    <s v=""/>
    <m/>
    <b v="1"/>
    <x v="2"/>
    <x v="1"/>
    <d v="2026-02-03T00:00:00"/>
    <m/>
    <m/>
    <x v="1"/>
    <n v="43"/>
    <s v="Ruby Grace Garcia"/>
    <m/>
    <n v="5667"/>
  </r>
  <r>
    <x v="504"/>
    <x v="0"/>
    <x v="2"/>
    <s v="CORAERP_MMOR1975.9923"/>
    <s v="L000013735"/>
    <s v="L000013735"/>
    <s v="Non-LFF"/>
    <s v=""/>
    <m/>
    <b v="1"/>
    <x v="2"/>
    <x v="1"/>
    <d v="2026-02-03T00:00:00"/>
    <m/>
    <m/>
    <x v="1"/>
    <n v="43"/>
    <s v="Ruby Grace Garcia"/>
    <m/>
    <n v="5668"/>
  </r>
  <r>
    <x v="504"/>
    <x v="0"/>
    <x v="2"/>
    <s v="CPHOENX_01010000697906"/>
    <s v="L000013735"/>
    <s v="L000013735"/>
    <s v="Non-LFF"/>
    <s v=""/>
    <m/>
    <b v="1"/>
    <x v="2"/>
    <x v="1"/>
    <d v="2026-02-03T00:00:00"/>
    <m/>
    <m/>
    <x v="1"/>
    <n v="43"/>
    <s v="Ruby Grace Garcia"/>
    <m/>
    <n v="5669"/>
  </r>
  <r>
    <x v="504"/>
    <x v="0"/>
    <x v="2"/>
    <s v="CNOW_7210$$$0000022408"/>
    <s v="L000013940"/>
    <s v="L000013940"/>
    <s v="Non-LFF"/>
    <s v=""/>
    <m/>
    <b v="1"/>
    <x v="2"/>
    <x v="1"/>
    <d v="2026-02-03T00:00:00"/>
    <m/>
    <m/>
    <x v="1"/>
    <n v="43"/>
    <s v="Ruby Grace Garcia"/>
    <m/>
    <n v="5670"/>
  </r>
  <r>
    <x v="504"/>
    <x v="0"/>
    <x v="2"/>
    <s v="CORAERP_MMOR1975.9924"/>
    <s v="L000013735"/>
    <s v="L000013735"/>
    <s v="Non-LFF"/>
    <s v=""/>
    <m/>
    <b v="1"/>
    <x v="2"/>
    <x v="1"/>
    <d v="2026-02-03T00:00:00"/>
    <m/>
    <m/>
    <x v="1"/>
    <n v="43"/>
    <s v="Ruby Grace Garcia"/>
    <m/>
    <n v="5671"/>
  </r>
  <r>
    <x v="504"/>
    <x v="0"/>
    <x v="2"/>
    <s v="CLFF_7210$$$1756C05742"/>
    <s v="L000013933"/>
    <s v="L000013933"/>
    <s v="LFF (MDG-F)"/>
    <s v="1756C05742"/>
    <m/>
    <b v="1"/>
    <x v="2"/>
    <x v="1"/>
    <d v="2026-02-03T00:00:00"/>
    <m/>
    <m/>
    <x v="1"/>
    <n v="43"/>
    <s v="Ruby Grace Garcia"/>
    <m/>
    <n v="5672"/>
  </r>
  <r>
    <x v="504"/>
    <x v="0"/>
    <x v="2"/>
    <s v="CLFF_7210$$$2148C00002"/>
    <s v="L000013935"/>
    <s v="L000013935"/>
    <s v="LFF (MDG-F)"/>
    <s v="2148C00002"/>
    <m/>
    <b v="1"/>
    <x v="2"/>
    <x v="1"/>
    <d v="2026-02-03T00:00:00"/>
    <m/>
    <m/>
    <x v="1"/>
    <n v="43"/>
    <s v="Ruby Grace Garcia"/>
    <m/>
    <n v="5673"/>
  </r>
  <r>
    <x v="504"/>
    <x v="0"/>
    <x v="2"/>
    <s v="CNOW_7210$$$0000020347"/>
    <s v="L000013935"/>
    <s v="L000013935"/>
    <s v="Non-LFF"/>
    <s v=""/>
    <m/>
    <b v="1"/>
    <x v="2"/>
    <x v="1"/>
    <d v="2026-02-03T00:00:00"/>
    <m/>
    <m/>
    <x v="1"/>
    <n v="43"/>
    <s v="Ruby Grace Garcia"/>
    <m/>
    <n v="5674"/>
  </r>
  <r>
    <x v="504"/>
    <x v="0"/>
    <x v="2"/>
    <s v="CNOW_7210$$$0000051420"/>
    <s v="L000013940"/>
    <s v="L000013940"/>
    <s v="Non-LFF"/>
    <s v=""/>
    <m/>
    <b v="1"/>
    <x v="2"/>
    <x v="1"/>
    <d v="2026-02-03T00:00:00"/>
    <m/>
    <m/>
    <x v="1"/>
    <n v="43"/>
    <s v="Ruby Grace Garcia"/>
    <m/>
    <n v="5675"/>
  </r>
  <r>
    <x v="504"/>
    <x v="0"/>
    <x v="2"/>
    <s v="CORAERP_MMOR1975.6729"/>
    <s v="L000013933"/>
    <s v="L000013933"/>
    <s v="Non-LFF"/>
    <s v=""/>
    <m/>
    <b v="1"/>
    <x v="2"/>
    <x v="1"/>
    <d v="2026-02-03T00:00:00"/>
    <m/>
    <m/>
    <x v="1"/>
    <n v="43"/>
    <s v="Ruby Grace Garcia"/>
    <m/>
    <n v="5676"/>
  </r>
  <r>
    <x v="504"/>
    <x v="0"/>
    <x v="2"/>
    <s v="CEMERAL_70007001581588"/>
    <s v="L000013937"/>
    <s v="L000013937"/>
    <s v="Non-LFF"/>
    <s v=""/>
    <m/>
    <b v="1"/>
    <x v="2"/>
    <x v="1"/>
    <d v="2026-02-03T00:00:00"/>
    <m/>
    <m/>
    <x v="1"/>
    <n v="43"/>
    <s v="Ruby Grace Garcia"/>
    <m/>
    <n v="5677"/>
  </r>
  <r>
    <x v="504"/>
    <x v="0"/>
    <x v="2"/>
    <s v="CLFF_7210$$$1919R05630"/>
    <s v="L000013940"/>
    <s v="L000013940"/>
    <s v="LFF (MDG-F)"/>
    <s v="1919R05630"/>
    <m/>
    <b v="1"/>
    <x v="2"/>
    <x v="1"/>
    <d v="2026-02-03T00:00:00"/>
    <m/>
    <m/>
    <x v="1"/>
    <n v="43"/>
    <s v="Ruby Grace Garcia"/>
    <m/>
    <n v="5678"/>
  </r>
  <r>
    <x v="504"/>
    <x v="0"/>
    <x v="2"/>
    <s v="CLFF_7210$$$2118R00001"/>
    <s v="L000013937"/>
    <s v="L000013937"/>
    <s v="LFF (MDG-F)"/>
    <s v="2118R00001"/>
    <m/>
    <b v="1"/>
    <x v="2"/>
    <x v="1"/>
    <d v="2026-02-03T00:00:00"/>
    <m/>
    <m/>
    <x v="1"/>
    <n v="43"/>
    <s v="Ruby Grace Garcia"/>
    <m/>
    <n v="5679"/>
  </r>
  <r>
    <x v="504"/>
    <x v="0"/>
    <x v="2"/>
    <s v="CNOW_7210$$$0000040178"/>
    <s v="L000013934"/>
    <s v="L000013934"/>
    <s v="Non-LFF"/>
    <s v=""/>
    <m/>
    <b v="1"/>
    <x v="2"/>
    <x v="1"/>
    <d v="2026-02-03T00:00:00"/>
    <m/>
    <m/>
    <x v="1"/>
    <n v="43"/>
    <s v="Ruby Grace Garcia"/>
    <m/>
    <n v="5680"/>
  </r>
  <r>
    <x v="504"/>
    <x v="0"/>
    <x v="2"/>
    <s v="CNOW_7210$$$0000040271"/>
    <s v="L000013934"/>
    <s v="L000013934"/>
    <s v="Non-LFF"/>
    <s v=""/>
    <m/>
    <b v="1"/>
    <x v="2"/>
    <x v="1"/>
    <d v="2026-02-03T00:00:00"/>
    <m/>
    <m/>
    <x v="1"/>
    <n v="43"/>
    <s v="Ruby Grace Garcia"/>
    <m/>
    <n v="5681"/>
  </r>
  <r>
    <x v="504"/>
    <x v="0"/>
    <x v="2"/>
    <s v="CNOW_7210$$$0000040542"/>
    <s v="L000013935"/>
    <s v="L000013935"/>
    <s v="Non-LFF"/>
    <s v=""/>
    <m/>
    <b v="1"/>
    <x v="2"/>
    <x v="1"/>
    <d v="2026-02-03T00:00:00"/>
    <m/>
    <m/>
    <x v="1"/>
    <n v="43"/>
    <s v="Ruby Grace Garcia"/>
    <m/>
    <n v="5682"/>
  </r>
  <r>
    <x v="504"/>
    <x v="0"/>
    <x v="2"/>
    <s v="CNOW_7210$$$0000051569"/>
    <s v="L000013935"/>
    <s v="L000013935"/>
    <s v="Non-LFF"/>
    <s v=""/>
    <m/>
    <b v="1"/>
    <x v="2"/>
    <x v="1"/>
    <d v="2026-02-03T00:00:00"/>
    <m/>
    <m/>
    <x v="1"/>
    <n v="43"/>
    <s v="Ruby Grace Garcia"/>
    <m/>
    <n v="5683"/>
  </r>
  <r>
    <x v="504"/>
    <x v="0"/>
    <x v="2"/>
    <s v="CNOW_7210$$$0000051869"/>
    <s v="L000013940"/>
    <s v="L000013940"/>
    <s v="Non-LFF"/>
    <s v=""/>
    <m/>
    <b v="1"/>
    <x v="2"/>
    <x v="1"/>
    <d v="2026-02-03T00:00:00"/>
    <m/>
    <m/>
    <x v="1"/>
    <n v="43"/>
    <s v="Ruby Grace Garcia"/>
    <m/>
    <n v="5684"/>
  </r>
  <r>
    <x v="504"/>
    <x v="0"/>
    <x v="2"/>
    <s v="CORAERP_MMOR1975.6097"/>
    <s v="L000013940"/>
    <s v="L000013940"/>
    <s v="Non-LFF"/>
    <s v=""/>
    <m/>
    <b v="1"/>
    <x v="2"/>
    <x v="1"/>
    <d v="2026-02-03T00:00:00"/>
    <m/>
    <m/>
    <x v="1"/>
    <n v="43"/>
    <s v="Ruby Grace Garcia"/>
    <m/>
    <n v="5685"/>
  </r>
  <r>
    <x v="504"/>
    <x v="0"/>
    <x v="2"/>
    <s v="CORAERP_MMOR1975.6713"/>
    <s v="L000013935"/>
    <s v="L000013935"/>
    <s v="Non-LFF"/>
    <s v=""/>
    <m/>
    <b v="1"/>
    <x v="2"/>
    <x v="1"/>
    <d v="2026-02-03T00:00:00"/>
    <m/>
    <m/>
    <x v="1"/>
    <n v="43"/>
    <s v="Ruby Grace Garcia"/>
    <m/>
    <n v="5686"/>
  </r>
  <r>
    <x v="504"/>
    <x v="0"/>
    <x v="2"/>
    <s v="CPHOENX_01010000697907"/>
    <s v="L000013940"/>
    <s v="L000013940"/>
    <s v="Non-LFF"/>
    <s v=""/>
    <m/>
    <b v="1"/>
    <x v="2"/>
    <x v="1"/>
    <d v="2026-02-03T00:00:00"/>
    <m/>
    <m/>
    <x v="1"/>
    <n v="43"/>
    <s v="Ruby Grace Garcia"/>
    <m/>
    <n v="5687"/>
  </r>
  <r>
    <x v="504"/>
    <x v="0"/>
    <x v="2"/>
    <s v="CORAERP_MMOR1975.9871"/>
    <s v="L000013940"/>
    <s v="L000013940"/>
    <s v="Non-LFF"/>
    <s v=""/>
    <m/>
    <b v="1"/>
    <x v="2"/>
    <x v="1"/>
    <d v="2026-02-03T00:00:00"/>
    <m/>
    <m/>
    <x v="1"/>
    <n v="43"/>
    <s v="Ruby Grace Garcia"/>
    <m/>
    <n v="5688"/>
  </r>
  <r>
    <x v="504"/>
    <x v="0"/>
    <x v="2"/>
    <s v="CPHOENX_01010000636710"/>
    <s v="L000013933"/>
    <s v="L000013933"/>
    <s v="Non-LFF"/>
    <s v=""/>
    <m/>
    <b v="1"/>
    <x v="2"/>
    <x v="1"/>
    <d v="2026-02-03T00:00:00"/>
    <m/>
    <m/>
    <x v="1"/>
    <n v="43"/>
    <s v="Ruby Grace Garcia"/>
    <m/>
    <n v="5689"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43"/>
    <s v="Ruby Grace Garcia"/>
    <m/>
    <n v="5690"/>
  </r>
  <r>
    <x v="504"/>
    <x v="0"/>
    <x v="2"/>
    <s v="CPHOENX_01010000697998"/>
    <s v="L000013956"/>
    <s v="L000013956"/>
    <s v="Non-LFF"/>
    <s v=""/>
    <m/>
    <b v="1"/>
    <x v="2"/>
    <x v="1"/>
    <d v="2026-02-03T00:00:00"/>
    <m/>
    <m/>
    <x v="1"/>
    <n v="43"/>
    <s v="Ruby Grace Garcia"/>
    <m/>
    <n v="5691"/>
  </r>
  <r>
    <x v="505"/>
    <x v="0"/>
    <x v="2"/>
    <s v="CLFF_1000$$$CN01C00471"/>
    <s v="P000000572"/>
    <s v="P000000572"/>
    <s v="LFF (MDG-F)"/>
    <s v="CN01C00471"/>
    <m/>
    <b v="1"/>
    <x v="3"/>
    <x v="1"/>
    <d v="2026-02-03T00:00:00"/>
    <m/>
    <m/>
    <x v="1"/>
    <n v="43"/>
    <s v="John Rowie Del Rosario"/>
    <m/>
    <n v="5692"/>
  </r>
  <r>
    <x v="505"/>
    <x v="0"/>
    <x v="2"/>
    <s v="CLFF_1000$$$CN01C00412"/>
    <s v="P000000574"/>
    <s v="P000000574"/>
    <s v="LFF (MDG-F)"/>
    <s v="CN01C00412"/>
    <m/>
    <b v="1"/>
    <x v="3"/>
    <x v="1"/>
    <d v="2026-02-03T00:00:00"/>
    <m/>
    <m/>
    <x v="1"/>
    <n v="43"/>
    <s v="John Rowie Del Rosario"/>
    <m/>
    <n v="5693"/>
  </r>
  <r>
    <x v="505"/>
    <x v="0"/>
    <x v="2"/>
    <s v="CLFF_1000$$$CN01C00415"/>
    <s v="P000001423"/>
    <s v="P000001423"/>
    <s v="LFF (MDG-F)"/>
    <s v="CN01C00415"/>
    <m/>
    <b v="1"/>
    <x v="3"/>
    <x v="1"/>
    <d v="2026-02-03T00:00:00"/>
    <m/>
    <m/>
    <x v="1"/>
    <n v="43"/>
    <s v="John Rowie Del Rosario"/>
    <m/>
    <n v="5694"/>
  </r>
  <r>
    <x v="505"/>
    <x v="0"/>
    <x v="2"/>
    <s v="CLFF_1000$$$CN02C00412"/>
    <s v="P000000574"/>
    <s v="P000000574"/>
    <s v="LFF (MDG-F)"/>
    <s v="CN02C00412"/>
    <m/>
    <b v="1"/>
    <x v="3"/>
    <x v="1"/>
    <d v="2026-02-03T00:00:00"/>
    <m/>
    <m/>
    <x v="1"/>
    <n v="43"/>
    <s v="John Rowie Del Rosario"/>
    <m/>
    <n v="5695"/>
  </r>
  <r>
    <x v="505"/>
    <x v="0"/>
    <x v="2"/>
    <s v="CFLTFLE_12950000000104"/>
    <s v="P000000575"/>
    <s v="P000000575"/>
    <s v="Non-LFF"/>
    <s v=""/>
    <m/>
    <b v="1"/>
    <x v="3"/>
    <x v="1"/>
    <d v="2026-02-03T00:00:00"/>
    <m/>
    <m/>
    <x v="1"/>
    <n v="43"/>
    <s v="John Rowie Del Rosario"/>
    <m/>
    <n v="5696"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43"/>
    <s v="John Rowie Del Rosario"/>
    <m/>
    <n v="5697"/>
  </r>
  <r>
    <x v="505"/>
    <x v="0"/>
    <x v="2"/>
    <s v="CFLTFLE_12950000000110"/>
    <s v="P000000575"/>
    <s v="P000000575"/>
    <s v="Non-LFF"/>
    <s v=""/>
    <m/>
    <b v="1"/>
    <x v="3"/>
    <x v="1"/>
    <d v="2026-02-03T00:00:00"/>
    <m/>
    <m/>
    <x v="1"/>
    <n v="43"/>
    <s v="John Rowie Del Rosario"/>
    <m/>
    <n v="5698"/>
  </r>
  <r>
    <x v="505"/>
    <x v="0"/>
    <x v="2"/>
    <s v="CFLTFLE_12950000000111"/>
    <s v="P000000575"/>
    <s v="P000000575"/>
    <s v="Non-LFF"/>
    <s v=""/>
    <m/>
    <b v="1"/>
    <x v="3"/>
    <x v="1"/>
    <d v="2026-02-03T00:00:00"/>
    <m/>
    <m/>
    <x v="1"/>
    <n v="43"/>
    <s v="John Rowie Del Rosario"/>
    <m/>
    <n v="5699"/>
  </r>
  <r>
    <x v="505"/>
    <x v="0"/>
    <x v="2"/>
    <s v="CFLTFLE_12950000000112"/>
    <s v="P000000575"/>
    <s v="P000000575"/>
    <s v="Non-LFF"/>
    <s v=""/>
    <m/>
    <b v="1"/>
    <x v="3"/>
    <x v="1"/>
    <d v="2026-02-03T00:00:00"/>
    <m/>
    <m/>
    <x v="1"/>
    <n v="43"/>
    <s v="John Rowie Del Rosario"/>
    <m/>
    <n v="5700"/>
  </r>
  <r>
    <x v="505"/>
    <x v="0"/>
    <x v="2"/>
    <s v="CFLTFLE_12950000000113"/>
    <s v="P000000575"/>
    <s v="P000000575"/>
    <s v="Non-LFF"/>
    <s v=""/>
    <m/>
    <b v="1"/>
    <x v="3"/>
    <x v="1"/>
    <d v="2026-02-03T00:00:00"/>
    <m/>
    <m/>
    <x v="1"/>
    <n v="43"/>
    <s v="John Rowie Del Rosario"/>
    <m/>
    <n v="5701"/>
  </r>
  <r>
    <x v="505"/>
    <x v="0"/>
    <x v="2"/>
    <s v="CFLTFLE_12950000000114"/>
    <s v="P000000575"/>
    <s v="P000000575"/>
    <s v="Non-LFF"/>
    <s v=""/>
    <m/>
    <b v="1"/>
    <x v="3"/>
    <x v="1"/>
    <d v="2026-02-03T00:00:00"/>
    <m/>
    <m/>
    <x v="1"/>
    <n v="43"/>
    <s v="John Rowie Del Rosario"/>
    <m/>
    <n v="5702"/>
  </r>
  <r>
    <x v="505"/>
    <x v="0"/>
    <x v="2"/>
    <s v="CLFF_1000$$$DE10B02070"/>
    <s v="P000001418"/>
    <s v="P000001418"/>
    <s v="LFF (MDG-F)"/>
    <s v="DE10B02070"/>
    <m/>
    <b v="1"/>
    <x v="3"/>
    <x v="1"/>
    <d v="2026-02-03T00:00:00"/>
    <m/>
    <m/>
    <x v="1"/>
    <n v="43"/>
    <s v="John Rowie Del Rosario"/>
    <m/>
    <n v="5703"/>
  </r>
  <r>
    <x v="505"/>
    <x v="0"/>
    <x v="2"/>
    <s v="CLFF_1000$$$DE10B02075"/>
    <s v="P000001418"/>
    <s v="P000001418"/>
    <s v="LFF (MDG-F)"/>
    <s v="DE10B02075"/>
    <m/>
    <b v="1"/>
    <x v="3"/>
    <x v="1"/>
    <d v="2026-02-03T00:00:00"/>
    <m/>
    <m/>
    <x v="1"/>
    <n v="43"/>
    <s v="John Rowie Del Rosario"/>
    <m/>
    <n v="5704"/>
  </r>
  <r>
    <x v="505"/>
    <x v="0"/>
    <x v="2"/>
    <s v="CPHOENX_01010000602070"/>
    <s v="P000001418"/>
    <s v="P000001418"/>
    <s v="Non-LFF"/>
    <s v=""/>
    <m/>
    <b v="1"/>
    <x v="3"/>
    <x v="1"/>
    <d v="2026-02-03T00:00:00"/>
    <m/>
    <m/>
    <x v="1"/>
    <n v="43"/>
    <s v="John Rowie Del Rosario"/>
    <m/>
    <n v="5705"/>
  </r>
  <r>
    <x v="505"/>
    <x v="0"/>
    <x v="2"/>
    <s v="CPHOENX_01010000602075"/>
    <s v="P000001418"/>
    <s v="P000001418"/>
    <s v="Non-LFF"/>
    <s v=""/>
    <m/>
    <b v="1"/>
    <x v="3"/>
    <x v="1"/>
    <d v="2026-02-03T00:00:00"/>
    <m/>
    <m/>
    <x v="1"/>
    <n v="43"/>
    <s v="John Rowie Del Rosario"/>
    <m/>
    <n v="5706"/>
  </r>
  <r>
    <x v="505"/>
    <x v="0"/>
    <x v="2"/>
    <s v="DS19003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07"/>
  </r>
  <r>
    <x v="505"/>
    <x v="0"/>
    <x v="2"/>
    <s v="DS220072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08"/>
  </r>
  <r>
    <x v="505"/>
    <x v="0"/>
    <x v="2"/>
    <s v="DS220079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09"/>
  </r>
  <r>
    <x v="505"/>
    <x v="0"/>
    <x v="2"/>
    <s v="DS220086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0"/>
  </r>
  <r>
    <x v="505"/>
    <x v="0"/>
    <x v="2"/>
    <s v="DS220104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1"/>
  </r>
  <r>
    <x v="505"/>
    <x v="0"/>
    <x v="2"/>
    <s v="DS220117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2"/>
  </r>
  <r>
    <x v="505"/>
    <x v="0"/>
    <x v="2"/>
    <s v="DS230016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3"/>
  </r>
  <r>
    <x v="505"/>
    <x v="0"/>
    <x v="2"/>
    <s v="DS230024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4"/>
  </r>
  <r>
    <x v="505"/>
    <x v="0"/>
    <x v="2"/>
    <s v="DS230049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5"/>
  </r>
  <r>
    <x v="505"/>
    <x v="0"/>
    <x v="2"/>
    <s v="DS230059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6"/>
  </r>
  <r>
    <x v="505"/>
    <x v="0"/>
    <x v="2"/>
    <s v="DS230069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7"/>
  </r>
  <r>
    <x v="505"/>
    <x v="0"/>
    <x v="2"/>
    <s v="DS23007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8"/>
  </r>
  <r>
    <x v="505"/>
    <x v="0"/>
    <x v="2"/>
    <s v="DS240016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9"/>
  </r>
  <r>
    <x v="505"/>
    <x v="0"/>
    <x v="2"/>
    <s v="DS240018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0"/>
  </r>
  <r>
    <x v="505"/>
    <x v="0"/>
    <x v="2"/>
    <s v="DS240019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1"/>
  </r>
  <r>
    <x v="505"/>
    <x v="0"/>
    <x v="2"/>
    <s v="DS240021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2"/>
  </r>
  <r>
    <x v="505"/>
    <x v="0"/>
    <x v="2"/>
    <s v="DS240024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3"/>
  </r>
  <r>
    <x v="505"/>
    <x v="0"/>
    <x v="2"/>
    <s v="DS240025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4"/>
  </r>
  <r>
    <x v="505"/>
    <x v="0"/>
    <x v="2"/>
    <s v="DS240029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5"/>
  </r>
  <r>
    <x v="505"/>
    <x v="0"/>
    <x v="2"/>
    <s v="DS240032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6"/>
  </r>
  <r>
    <x v="505"/>
    <x v="0"/>
    <x v="2"/>
    <s v="DS240033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7"/>
  </r>
  <r>
    <x v="505"/>
    <x v="0"/>
    <x v="2"/>
    <s v="DS240034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8"/>
  </r>
  <r>
    <x v="505"/>
    <x v="0"/>
    <x v="2"/>
    <s v="DS240036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9"/>
  </r>
  <r>
    <x v="505"/>
    <x v="0"/>
    <x v="2"/>
    <s v="DS240043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0"/>
  </r>
  <r>
    <x v="505"/>
    <x v="0"/>
    <x v="2"/>
    <s v="DS240046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1"/>
  </r>
  <r>
    <x v="505"/>
    <x v="0"/>
    <x v="2"/>
    <s v="DS240047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2"/>
  </r>
  <r>
    <x v="505"/>
    <x v="0"/>
    <x v="2"/>
    <s v="DS240051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3"/>
  </r>
  <r>
    <x v="505"/>
    <x v="0"/>
    <x v="2"/>
    <s v="DS240053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4"/>
  </r>
  <r>
    <x v="505"/>
    <x v="0"/>
    <x v="2"/>
    <s v="DS240054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5"/>
  </r>
  <r>
    <x v="505"/>
    <x v="0"/>
    <x v="2"/>
    <s v="DS240056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6"/>
  </r>
  <r>
    <x v="505"/>
    <x v="0"/>
    <x v="2"/>
    <s v="DS240061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7"/>
  </r>
  <r>
    <x v="505"/>
    <x v="0"/>
    <x v="2"/>
    <s v="DS240063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8"/>
  </r>
  <r>
    <x v="505"/>
    <x v="0"/>
    <x v="2"/>
    <s v="DS240064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9"/>
  </r>
  <r>
    <x v="505"/>
    <x v="0"/>
    <x v="2"/>
    <s v="RP000001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0"/>
  </r>
  <r>
    <x v="505"/>
    <x v="0"/>
    <x v="2"/>
    <s v="RP000002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1"/>
  </r>
  <r>
    <x v="505"/>
    <x v="0"/>
    <x v="2"/>
    <s v="RP000003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2"/>
  </r>
  <r>
    <x v="505"/>
    <x v="0"/>
    <x v="2"/>
    <s v="RP000004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3"/>
  </r>
  <r>
    <x v="505"/>
    <x v="0"/>
    <x v="2"/>
    <s v="RP000005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4"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43"/>
    <s v="John Rowie Del Rosario"/>
    <m/>
    <n v="5745"/>
  </r>
  <r>
    <x v="505"/>
    <x v="0"/>
    <x v="2"/>
    <s v="RP000008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6"/>
  </r>
  <r>
    <x v="505"/>
    <x v="0"/>
    <x v="2"/>
    <s v="RP000009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7"/>
  </r>
  <r>
    <x v="505"/>
    <x v="0"/>
    <x v="2"/>
    <s v="RP000010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8"/>
  </r>
  <r>
    <x v="505"/>
    <x v="0"/>
    <x v="2"/>
    <s v="RP000011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9"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43"/>
    <s v="John Rowie Del Rosario"/>
    <m/>
    <n v="5750"/>
  </r>
  <r>
    <x v="505"/>
    <x v="0"/>
    <x v="2"/>
    <s v="RP000014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1"/>
  </r>
  <r>
    <x v="505"/>
    <x v="0"/>
    <x v="2"/>
    <s v="RP000015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2"/>
  </r>
  <r>
    <x v="505"/>
    <x v="0"/>
    <x v="2"/>
    <s v="RP000016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3"/>
  </r>
  <r>
    <x v="505"/>
    <x v="0"/>
    <x v="2"/>
    <s v="RP000017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4"/>
  </r>
  <r>
    <x v="505"/>
    <x v="0"/>
    <x v="2"/>
    <s v="RP000018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5"/>
  </r>
  <r>
    <x v="505"/>
    <x v="0"/>
    <x v="2"/>
    <s v="RP000019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6"/>
  </r>
  <r>
    <x v="505"/>
    <x v="0"/>
    <x v="2"/>
    <s v="RP000020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7"/>
  </r>
  <r>
    <x v="505"/>
    <x v="0"/>
    <x v="2"/>
    <s v="RP000021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8"/>
  </r>
  <r>
    <x v="505"/>
    <x v="0"/>
    <x v="2"/>
    <s v="RP000024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9"/>
  </r>
  <r>
    <x v="505"/>
    <x v="0"/>
    <x v="2"/>
    <s v="RP000026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60"/>
  </r>
  <r>
    <x v="505"/>
    <x v="0"/>
    <x v="2"/>
    <s v="RP000029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61"/>
  </r>
  <r>
    <x v="505"/>
    <x v="0"/>
    <x v="2"/>
    <s v="RP000033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62"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42"/>
    <s v="Joshua Cachola"/>
    <m/>
    <n v="5763"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42"/>
    <s v="Joshua Cachola"/>
    <m/>
    <n v="5764"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42"/>
    <s v="Joshua Cachola"/>
    <m/>
    <n v="5765"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42"/>
    <s v="Joshua Cachola"/>
    <m/>
    <n v="5766"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42"/>
    <s v="Joshua Cachola"/>
    <m/>
    <n v="5767"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42"/>
    <s v="Joshua Cachola"/>
    <m/>
    <n v="5768"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42"/>
    <s v="Joshua Cachola"/>
    <m/>
    <n v="5769"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42"/>
    <s v="Joshua Cachola"/>
    <m/>
    <n v="5770"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42"/>
    <s v="Joshua Cachola"/>
    <m/>
    <n v="5771"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42"/>
    <s v="Joshua Cachola"/>
    <m/>
    <n v="5772"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42"/>
    <s v="Joshua Cachola"/>
    <m/>
    <n v="5773"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42"/>
    <s v="Joshua Cachola"/>
    <m/>
    <n v="5774"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42"/>
    <s v="Joshua Cachola"/>
    <m/>
    <n v="5775"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42"/>
    <s v="Joshua Cachola"/>
    <m/>
    <n v="5776"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42"/>
    <s v="Joshua Cachola"/>
    <m/>
    <n v="5777"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42"/>
    <s v="Joshua Cachola"/>
    <m/>
    <n v="5778"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42"/>
    <s v="Joshua Cachola"/>
    <m/>
    <n v="5779"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42"/>
    <s v="Joshua Cachola"/>
    <m/>
    <n v="5780"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42"/>
    <s v="Joshua Cachola"/>
    <m/>
    <n v="5781"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42"/>
    <s v="Joshua Cachola"/>
    <m/>
    <n v="5782"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42"/>
    <s v="Joshua Cachola"/>
    <m/>
    <n v="5783"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42"/>
    <s v="Joshua Cachola"/>
    <m/>
    <n v="5784"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42"/>
    <s v="Joshua Cachola"/>
    <m/>
    <n v="5785"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42"/>
    <s v="Joshua Cachola"/>
    <m/>
    <n v="5786"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42"/>
    <s v="Joshua Cachola"/>
    <m/>
    <n v="5787"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42"/>
    <s v="Joshua Cachola"/>
    <m/>
    <n v="5788"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42"/>
    <s v="Joshua Cachola"/>
    <m/>
    <n v="5789"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42"/>
    <s v="Joshua Cachola"/>
    <m/>
    <n v="5790"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42"/>
    <s v="Joshua Cachola"/>
    <m/>
    <n v="5791"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42"/>
    <s v="Joshua Cachola"/>
    <m/>
    <n v="5792"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42"/>
    <s v="Joshua Cachola"/>
    <m/>
    <n v="5793"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42"/>
    <s v="Joshua Cachola"/>
    <m/>
    <n v="5794"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42"/>
    <s v="Joshua Cachola"/>
    <m/>
    <n v="5795"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42"/>
    <s v="Joshua Cachola"/>
    <m/>
    <n v="5796"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42"/>
    <s v="Joshua Cachola"/>
    <m/>
    <n v="5797"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42"/>
    <s v="Joshua Cachola"/>
    <m/>
    <n v="5798"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42"/>
    <s v="Joshua Cachola"/>
    <m/>
    <n v="5799"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42"/>
    <s v="Joshua Cachola"/>
    <m/>
    <n v="5800"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42"/>
    <s v="Joshua Cachola"/>
    <m/>
    <n v="5801"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42"/>
    <s v="Joshua Cachola"/>
    <m/>
    <n v="5802"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42"/>
    <s v="Joshua Cachola"/>
    <m/>
    <n v="5803"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42"/>
    <s v="Joshua Cachola"/>
    <m/>
    <n v="5804"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42"/>
    <s v="Joshua Cachola"/>
    <m/>
    <n v="5805"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42"/>
    <s v="Joshua Cachola"/>
    <m/>
    <n v="5806"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42"/>
    <s v="Joshua Cachola"/>
    <m/>
    <n v="5807"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42"/>
    <s v="Joshua Cachola"/>
    <m/>
    <n v="5808"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42"/>
    <s v="Joshua Cachola"/>
    <m/>
    <n v="5809"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42"/>
    <s v="Joshua Cachola"/>
    <m/>
    <n v="5810"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42"/>
    <s v="Joshua Cachola"/>
    <m/>
    <n v="5811"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42"/>
    <s v="Joshua Cachola"/>
    <m/>
    <n v="5812"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42"/>
    <s v="Joshua Cachola"/>
    <m/>
    <n v="5813"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42"/>
    <s v="Joshua Cachola"/>
    <m/>
    <n v="5814"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42"/>
    <s v="Joshua Cachola"/>
    <m/>
    <n v="5815"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42"/>
    <s v="Joshua Cachola"/>
    <m/>
    <n v="5816"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42"/>
    <s v="Joshua Cachola"/>
    <m/>
    <n v="5817"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42"/>
    <s v="Joshua Cachola"/>
    <m/>
    <n v="5818"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42"/>
    <s v="Joshua Cachola"/>
    <m/>
    <n v="5819"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42"/>
    <s v="Joshua Cachola"/>
    <m/>
    <n v="5820"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42"/>
    <s v="Joshua Cachola"/>
    <m/>
    <n v="5821"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42"/>
    <s v="Joshua Cachola"/>
    <m/>
    <n v="5822"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42"/>
    <s v="Joshua Cachola"/>
    <m/>
    <n v="5823"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42"/>
    <s v="Joshua Cachola"/>
    <m/>
    <n v="5824"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42"/>
    <s v="Joshua Cachola"/>
    <m/>
    <n v="5825"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42"/>
    <s v="Joshua Cachola"/>
    <m/>
    <n v="5826"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42"/>
    <s v="Joshua Cachola"/>
    <m/>
    <n v="5827"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42"/>
    <s v="Joshua Cachola"/>
    <m/>
    <n v="5828"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42"/>
    <s v="Joshua Cachola"/>
    <m/>
    <n v="5829"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42"/>
    <s v="Joshua Cachola"/>
    <m/>
    <n v="5830"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42"/>
    <s v="Joshua Cachola"/>
    <m/>
    <n v="5831"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42"/>
    <s v="Joshua Cachola"/>
    <m/>
    <n v="5832"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42"/>
    <s v="Joshua Cachola"/>
    <m/>
    <n v="5833"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42"/>
    <s v="Joshua Cachola"/>
    <m/>
    <n v="5834"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42"/>
    <s v="Joshua Cachola"/>
    <m/>
    <n v="5835"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42"/>
    <s v="Joshua Cachola"/>
    <m/>
    <n v="5836"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42"/>
    <s v="Joshua Cachola"/>
    <m/>
    <n v="5837"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42"/>
    <s v="Joshua Cachola"/>
    <m/>
    <n v="5838"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42"/>
    <s v="Joshua Cachola"/>
    <m/>
    <n v="5839"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42"/>
    <s v="Joshua Cachola"/>
    <m/>
    <n v="5840"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42"/>
    <s v="Joshua Cachola"/>
    <m/>
    <n v="5841"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42"/>
    <s v="Joshua Cachola"/>
    <m/>
    <n v="5842"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42"/>
    <s v="Joshua Cachola"/>
    <m/>
    <n v="5843"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42"/>
    <s v="Joshua Cachola"/>
    <m/>
    <n v="5844"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42"/>
    <s v="Joshua Cachola"/>
    <m/>
    <n v="5845"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42"/>
    <s v="Joshua Cachola"/>
    <m/>
    <n v="5846"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42"/>
    <s v="Joshua Cachola"/>
    <m/>
    <n v="5847"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42"/>
    <s v="Joshua Cachola"/>
    <m/>
    <n v="5848"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42"/>
    <s v="Joshua Cachola"/>
    <m/>
    <n v="5849"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42"/>
    <s v="Joshua Cachola"/>
    <m/>
    <n v="5850"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42"/>
    <s v="Joshua Cachola"/>
    <m/>
    <n v="5851"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42"/>
    <s v="Joshua Cachola"/>
    <m/>
    <n v="5852"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42"/>
    <s v="Joshua Cachola"/>
    <m/>
    <n v="5853"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42"/>
    <s v="Joshua Cachola"/>
    <m/>
    <n v="5854"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42"/>
    <s v="Joshua Cachola"/>
    <m/>
    <n v="5855"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42"/>
    <s v="Joshua Cachola"/>
    <m/>
    <n v="5856"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42"/>
    <s v="Joshua Cachola"/>
    <m/>
    <n v="5857"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42"/>
    <s v="Joshua Cachola"/>
    <m/>
    <n v="5858"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42"/>
    <s v="Joshua Cachola"/>
    <m/>
    <n v="5859"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42"/>
    <s v="Joshua Cachola"/>
    <m/>
    <n v="5860"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42"/>
    <s v="Joshua Cachola"/>
    <m/>
    <n v="5861"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42"/>
    <s v="Joshua Cachola"/>
    <m/>
    <n v="5862"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42"/>
    <s v="Joshua Cachola"/>
    <m/>
    <n v="5863"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42"/>
    <s v="Joshua Cachola"/>
    <m/>
    <n v="5864"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42"/>
    <s v="Joshua Cachola"/>
    <m/>
    <n v="5865"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42"/>
    <s v="Joshua Cachola"/>
    <m/>
    <n v="5866"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42"/>
    <s v="Joshua Cachola"/>
    <m/>
    <n v="5867"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42"/>
    <s v="Joshua Cachola"/>
    <m/>
    <n v="5868"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42"/>
    <s v="Joshua Cachola"/>
    <m/>
    <n v="5869"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42"/>
    <s v="Joshua Cachola"/>
    <m/>
    <n v="5870"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42"/>
    <s v="Joshua Cachola"/>
    <m/>
    <n v="5871"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42"/>
    <s v="Joshua Cachola"/>
    <m/>
    <n v="5872"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42"/>
    <s v="Joshua Cachola"/>
    <m/>
    <n v="5873"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42"/>
    <s v="Joshua Cachola"/>
    <m/>
    <n v="5874"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42"/>
    <s v="Joshua Cachola"/>
    <m/>
    <n v="5875"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42"/>
    <s v="Joshua Cachola"/>
    <m/>
    <n v="5876"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42"/>
    <s v="Joshua Cachola"/>
    <m/>
    <n v="5877"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42"/>
    <s v="Joshua Cachola"/>
    <m/>
    <n v="5878"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42"/>
    <s v="Joshua Cachola"/>
    <m/>
    <n v="5879"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42"/>
    <s v="Joshua Cachola"/>
    <m/>
    <n v="5880"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42"/>
    <s v="Joshua Cachola"/>
    <m/>
    <n v="5881"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42"/>
    <s v="Joshua Cachola"/>
    <m/>
    <n v="5882"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42"/>
    <s v="Joshua Cachola"/>
    <m/>
    <n v="5883"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42"/>
    <s v="Joshua Cachola"/>
    <m/>
    <n v="5884"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42"/>
    <s v="Joshua Cachola"/>
    <m/>
    <n v="5885"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42"/>
    <s v="Joshua Cachola"/>
    <m/>
    <n v="5886"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42"/>
    <s v="Joshua Cachola"/>
    <m/>
    <n v="5887"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42"/>
    <s v="Joshua Cachola"/>
    <m/>
    <n v="5888"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42"/>
    <s v="Joshua Cachola"/>
    <m/>
    <n v="5889"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42"/>
    <s v="Joshua Cachola"/>
    <m/>
    <n v="5890"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42"/>
    <s v="Joshua Cachola"/>
    <m/>
    <n v="5891"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42"/>
    <s v="Joshua Cachola"/>
    <m/>
    <n v="5892"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42"/>
    <s v="Joshua Cachola"/>
    <m/>
    <n v="5893"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42"/>
    <s v="Joshua Cachola"/>
    <m/>
    <n v="5894"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42"/>
    <s v="Joshua Cachola"/>
    <m/>
    <n v="5895"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42"/>
    <s v="Joshua Cachola"/>
    <m/>
    <n v="5896"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42"/>
    <s v="Joshua Cachola"/>
    <m/>
    <n v="5897"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42"/>
    <s v="Joshua Cachola"/>
    <m/>
    <n v="5898"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42"/>
    <s v="Joshua Cachola"/>
    <m/>
    <n v="5899"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42"/>
    <s v="Joshua Cachola"/>
    <m/>
    <n v="5900"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42"/>
    <s v="Joshua Cachola"/>
    <m/>
    <n v="5901"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42"/>
    <s v="Joshua Cachola"/>
    <m/>
    <n v="5902"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42"/>
    <s v="Joshua Cachola"/>
    <m/>
    <n v="5903"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42"/>
    <s v="Joshua Cachola"/>
    <m/>
    <n v="5904"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42"/>
    <s v="Joshua Cachola"/>
    <m/>
    <n v="5905"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42"/>
    <s v="Joshua Cachola"/>
    <m/>
    <n v="5906"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42"/>
    <s v="Joshua Cachola"/>
    <m/>
    <n v="5907"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42"/>
    <s v="Joshua Cachola"/>
    <m/>
    <n v="5908"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42"/>
    <s v="Joshua Cachola"/>
    <m/>
    <n v="5909"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42"/>
    <s v="Joshua Cachola"/>
    <m/>
    <n v="5910"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42"/>
    <s v="Joshua Cachola"/>
    <m/>
    <n v="5911"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42"/>
    <s v="Joshua Cachola"/>
    <m/>
    <n v="5912"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42"/>
    <s v="Joshua Cachola"/>
    <m/>
    <n v="5913"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42"/>
    <s v="Joshua Cachola"/>
    <m/>
    <n v="5914"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42"/>
    <s v="Joshua Cachola"/>
    <m/>
    <n v="5915"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42"/>
    <s v="Joshua Cachola"/>
    <m/>
    <n v="5916"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42"/>
    <s v="Joshua Cachola"/>
    <m/>
    <n v="5917"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42"/>
    <s v="Joshua Cachola"/>
    <m/>
    <n v="5918"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42"/>
    <s v="Joshua Cachola"/>
    <m/>
    <n v="5919"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42"/>
    <s v="Joshua Cachola"/>
    <m/>
    <n v="5920"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42"/>
    <s v="Joshua Cachola"/>
    <m/>
    <n v="5921"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42"/>
    <s v="Joshua Cachola"/>
    <m/>
    <n v="5922"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42"/>
    <s v="Joshua Cachola"/>
    <m/>
    <n v="5923"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42"/>
    <s v="Joshua Cachola"/>
    <m/>
    <n v="5924"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42"/>
    <s v="Joshua Cachola"/>
    <m/>
    <n v="5925"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42"/>
    <s v="Joshua Cachola"/>
    <m/>
    <n v="5926"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42"/>
    <s v="Joshua Cachola"/>
    <m/>
    <n v="5927"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42"/>
    <s v="Joshua Cachola"/>
    <m/>
    <n v="5928"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42"/>
    <s v="Joshua Cachola"/>
    <m/>
    <n v="5929"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42"/>
    <s v="Joshua Cachola"/>
    <m/>
    <n v="5930"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42"/>
    <s v="Joshua Cachola"/>
    <m/>
    <n v="5931"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42"/>
    <s v="Joshua Cachola"/>
    <m/>
    <n v="5932"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42"/>
    <s v="Joshua Cachola"/>
    <m/>
    <n v="5933"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42"/>
    <s v="Joshua Cachola"/>
    <m/>
    <n v="5934"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42"/>
    <s v="Joshua Cachola"/>
    <m/>
    <n v="5935"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42"/>
    <s v="Joshua Cachola"/>
    <m/>
    <n v="5936"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42"/>
    <s v="Joshua Cachola"/>
    <m/>
    <n v="5937"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42"/>
    <s v="Joshua Cachola"/>
    <m/>
    <n v="5938"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42"/>
    <s v="Joshua Cachola"/>
    <m/>
    <n v="5939"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42"/>
    <s v="Joshua Cachola"/>
    <m/>
    <n v="5940"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42"/>
    <s v="Joshua Cachola"/>
    <m/>
    <n v="5941"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42"/>
    <s v="Joshua Cachola"/>
    <m/>
    <n v="5942"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42"/>
    <s v="Joshua Cachola"/>
    <m/>
    <n v="5943"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42"/>
    <s v="Joshua Cachola"/>
    <m/>
    <n v="5944"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42"/>
    <s v="Joshua Cachola"/>
    <m/>
    <n v="5945"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42"/>
    <s v="Joshua Cachola"/>
    <m/>
    <n v="5946"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42"/>
    <s v="Joshua Cachola"/>
    <m/>
    <n v="5947"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42"/>
    <s v="Joshua Cachola"/>
    <m/>
    <n v="5948"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42"/>
    <s v="Joshua Cachola"/>
    <m/>
    <n v="5949"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42"/>
    <s v="Joshua Cachola"/>
    <m/>
    <n v="5950"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42"/>
    <s v="Joshua Cachola"/>
    <m/>
    <n v="5951"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42"/>
    <s v="Joshua Cachola"/>
    <m/>
    <n v="5952"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42"/>
    <s v="Joshua Cachola"/>
    <m/>
    <n v="5953"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42"/>
    <s v="Joshua Cachola"/>
    <m/>
    <n v="5954"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42"/>
    <s v="Joshua Cachola"/>
    <m/>
    <n v="5955"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42"/>
    <s v="Joshua Cachola"/>
    <m/>
    <n v="5956"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42"/>
    <s v="Joshua Cachola"/>
    <m/>
    <n v="5957"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42"/>
    <s v="Joshua Cachola"/>
    <m/>
    <n v="5958"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42"/>
    <s v="Joshua Cachola"/>
    <m/>
    <n v="5959"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42"/>
    <s v="Joshua Cachola"/>
    <m/>
    <n v="5960"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42"/>
    <s v="Joshua Cachola"/>
    <m/>
    <n v="5961"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42"/>
    <s v="Joshua Cachola"/>
    <m/>
    <n v="5962"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42"/>
    <s v="Joshua Cachola"/>
    <m/>
    <n v="5963"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42"/>
    <s v="Joshua Cachola"/>
    <m/>
    <n v="5964"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42"/>
    <s v="Joshua Cachola"/>
    <m/>
    <n v="5965"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42"/>
    <s v="Joshua Cachola"/>
    <m/>
    <n v="5966"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42"/>
    <s v="Joshua Cachola"/>
    <m/>
    <n v="5967"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42"/>
    <s v="Joshua Cachola"/>
    <m/>
    <n v="5968"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42"/>
    <s v="Joshua Cachola"/>
    <m/>
    <n v="5969"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42"/>
    <s v="Joshua Cachola"/>
    <m/>
    <n v="5970"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42"/>
    <s v="Joshua Cachola"/>
    <m/>
    <n v="5971"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42"/>
    <s v="Joshua Cachola"/>
    <m/>
    <n v="5972"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42"/>
    <s v="Joshua Cachola"/>
    <m/>
    <n v="5973"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42"/>
    <s v="Joshua Cachola"/>
    <m/>
    <n v="5974"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42"/>
    <s v="Joshua Cachola"/>
    <m/>
    <n v="5975"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42"/>
    <s v="Joshua Cachola"/>
    <m/>
    <n v="5976"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42"/>
    <s v="Joshua Cachola"/>
    <m/>
    <n v="5977"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42"/>
    <s v="Joshua Cachola"/>
    <m/>
    <n v="5978"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42"/>
    <s v="Joshua Cachola"/>
    <m/>
    <n v="5979"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42"/>
    <s v="Joshua Cachola"/>
    <m/>
    <n v="5980"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42"/>
    <s v="Joshua Cachola"/>
    <m/>
    <n v="5981"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42"/>
    <s v="Joshua Cachola"/>
    <m/>
    <n v="5982"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42"/>
    <s v="Joshua Cachola"/>
    <m/>
    <n v="5983"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42"/>
    <s v="Joshua Cachola"/>
    <m/>
    <n v="5984"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42"/>
    <s v="Joshua Cachola"/>
    <m/>
    <n v="5985"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42"/>
    <s v="Joshua Cachola"/>
    <m/>
    <n v="5986"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42"/>
    <s v="Joshua Cachola"/>
    <m/>
    <n v="5987"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42"/>
    <s v="Joshua Cachola"/>
    <m/>
    <n v="5988"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42"/>
    <s v="Joshua Cachola"/>
    <m/>
    <n v="5989"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42"/>
    <s v="Joshua Cachola"/>
    <m/>
    <n v="5990"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42"/>
    <s v="Joshua Cachola"/>
    <m/>
    <n v="5991"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42"/>
    <s v="Joshua Cachola"/>
    <m/>
    <n v="5992"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42"/>
    <s v="Joshua Cachola"/>
    <m/>
    <n v="5993"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42"/>
    <s v="Joshua Cachola"/>
    <m/>
    <n v="5994"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42"/>
    <s v="Joshua Cachola"/>
    <m/>
    <n v="5995"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42"/>
    <s v="Joshua Cachola"/>
    <m/>
    <n v="5996"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42"/>
    <s v="Joshua Cachola"/>
    <m/>
    <n v="5997"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42"/>
    <s v="Joshua Cachola"/>
    <m/>
    <n v="5998"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42"/>
    <s v="Joshua Cachola"/>
    <m/>
    <n v="5999"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42"/>
    <s v="Joshua Cachola"/>
    <m/>
    <n v="6000"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42"/>
    <s v="Joshua Cachola"/>
    <m/>
    <n v="6001"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42"/>
    <s v="Joshua Cachola"/>
    <m/>
    <n v="6002"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42"/>
    <s v="Joshua Cachola"/>
    <m/>
    <n v="6003"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42"/>
    <s v="Joshua Cachola"/>
    <m/>
    <n v="6004"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42"/>
    <s v="Joshua Cachola"/>
    <m/>
    <n v="6005"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42"/>
    <s v="Joshua Cachola"/>
    <m/>
    <n v="6006"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42"/>
    <s v="Joshua Cachola"/>
    <m/>
    <n v="6007"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42"/>
    <s v="Joshua Cachola"/>
    <m/>
    <n v="6008"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42"/>
    <s v="Joshua Cachola"/>
    <m/>
    <n v="6009"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42"/>
    <s v="Joshua Cachola"/>
    <m/>
    <n v="6010"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42"/>
    <s v="Joshua Cachola"/>
    <m/>
    <n v="6011"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42"/>
    <s v="Joshua Cachola"/>
    <m/>
    <n v="6012"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42"/>
    <s v="Joshua Cachola"/>
    <m/>
    <n v="6013"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42"/>
    <s v="Joshua Cachola"/>
    <m/>
    <n v="6014"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42"/>
    <s v="Joshua Cachola"/>
    <m/>
    <n v="6015"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42"/>
    <s v="Joshua Cachola"/>
    <m/>
    <n v="6016"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42"/>
    <s v="Joshua Cachola"/>
    <m/>
    <n v="6017"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42"/>
    <s v="Joshua Cachola"/>
    <m/>
    <n v="6018"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42"/>
    <s v="Joshua Cachola"/>
    <m/>
    <n v="6019"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42"/>
    <s v="Joshua Cachola"/>
    <m/>
    <n v="6020"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42"/>
    <s v="Joshua Cachola"/>
    <m/>
    <n v="6021"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42"/>
    <s v="Joshua Cachola"/>
    <m/>
    <n v="6022"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42"/>
    <s v="Joshua Cachola"/>
    <m/>
    <n v="6023"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42"/>
    <s v="Joshua Cachola"/>
    <m/>
    <n v="6024"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42"/>
    <s v="Joshua Cachola"/>
    <m/>
    <n v="6025"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42"/>
    <s v="Joshua Cachola"/>
    <m/>
    <n v="6026"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42"/>
    <s v="Joshua Cachola"/>
    <m/>
    <n v="6027"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42"/>
    <s v="Joshua Cachola"/>
    <m/>
    <n v="6028"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42"/>
    <s v="Joshua Cachola"/>
    <m/>
    <n v="6029"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42"/>
    <s v="Joshua Cachola"/>
    <m/>
    <n v="6030"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42"/>
    <s v="Joshua Cachola"/>
    <m/>
    <n v="6031"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42"/>
    <s v="Joshua Cachola"/>
    <m/>
    <n v="6032"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42"/>
    <s v="Joshua Cachola"/>
    <m/>
    <n v="6033"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42"/>
    <s v="Joshua Cachola"/>
    <m/>
    <n v="6034"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42"/>
    <s v="Joshua Cachola"/>
    <m/>
    <n v="6035"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42"/>
    <s v="Joshua Cachola"/>
    <m/>
    <n v="6036"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42"/>
    <s v="Joshua Cachola"/>
    <m/>
    <n v="6037"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42"/>
    <s v="Joshua Cachola"/>
    <m/>
    <n v="6038"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42"/>
    <s v="Joshua Cachola"/>
    <m/>
    <n v="6039"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42"/>
    <s v="Joshua Cachola"/>
    <m/>
    <n v="6040"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42"/>
    <s v="Joshua Cachola"/>
    <m/>
    <n v="6041"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42"/>
    <s v="Joshua Cachola"/>
    <m/>
    <n v="6042"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42"/>
    <s v="Joshua Cachola"/>
    <m/>
    <n v="6043"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42"/>
    <s v="Joshua Cachola"/>
    <m/>
    <n v="6044"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42"/>
    <s v="Joshua Cachola"/>
    <m/>
    <n v="6045"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42"/>
    <s v="Joshua Cachola"/>
    <m/>
    <n v="6046"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42"/>
    <s v="Joshua Cachola"/>
    <m/>
    <n v="6047"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42"/>
    <s v="Joshua Cachola"/>
    <m/>
    <n v="6048"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42"/>
    <s v="Joshua Cachola"/>
    <m/>
    <n v="6049"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42"/>
    <s v="Joshua Cachola"/>
    <m/>
    <n v="6050"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42"/>
    <s v="Joshua Cachola"/>
    <m/>
    <n v="6051"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42"/>
    <s v="Joshua Cachola"/>
    <m/>
    <n v="6052"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42"/>
    <s v="Joshua Cachola"/>
    <m/>
    <n v="6053"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42"/>
    <s v="Joshua Cachola"/>
    <m/>
    <n v="6054"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42"/>
    <s v="Joshua Cachola"/>
    <m/>
    <n v="6055"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42"/>
    <s v="Joshua Cachola"/>
    <m/>
    <n v="6056"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42"/>
    <s v="Joshua Cachola"/>
    <m/>
    <n v="6057"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42"/>
    <s v="Joshua Cachola"/>
    <m/>
    <n v="6058"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42"/>
    <s v="Joshua Cachola"/>
    <m/>
    <n v="6059"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42"/>
    <s v="Joshua Cachola"/>
    <m/>
    <n v="6060"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42"/>
    <s v="Joshua Cachola"/>
    <m/>
    <n v="6061"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42"/>
    <s v="Joshua Cachola"/>
    <m/>
    <n v="6062"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42"/>
    <s v="Joshua Cachola"/>
    <m/>
    <n v="6063"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42"/>
    <s v="Joshua Cachola"/>
    <m/>
    <n v="6064"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42"/>
    <s v="Joshua Cachola"/>
    <m/>
    <n v="6065"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42"/>
    <s v="Joshua Cachola"/>
    <m/>
    <n v="6066"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42"/>
    <s v="Joshua Cachola"/>
    <m/>
    <n v="6067"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42"/>
    <s v="Joshua Cachola"/>
    <m/>
    <n v="6068"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42"/>
    <s v="Joshua Cachola"/>
    <m/>
    <n v="6069"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42"/>
    <s v="Joshua Cachola"/>
    <m/>
    <n v="6070"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42"/>
    <s v="Joshua Cachola"/>
    <m/>
    <n v="6071"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42"/>
    <s v="Joshua Cachola"/>
    <m/>
    <n v="6072"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42"/>
    <s v="Joshua Cachola"/>
    <m/>
    <n v="6073"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42"/>
    <s v="Joshua Cachola"/>
    <m/>
    <n v="6074"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42"/>
    <s v="Joshua Cachola"/>
    <m/>
    <n v="6075"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42"/>
    <s v="Joshua Cachola"/>
    <m/>
    <n v="6076"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42"/>
    <s v="Joshua Cachola"/>
    <m/>
    <n v="6077"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42"/>
    <s v="Joshua Cachola"/>
    <m/>
    <n v="6078"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42"/>
    <s v="Joshua Cachola"/>
    <m/>
    <n v="6079"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42"/>
    <s v="Joshua Cachola"/>
    <m/>
    <n v="6080"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42"/>
    <s v="Joshua Cachola"/>
    <m/>
    <n v="6081"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42"/>
    <s v="Joshua Cachola"/>
    <m/>
    <n v="6082"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42"/>
    <s v="Joshua Cachola"/>
    <m/>
    <n v="6083"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42"/>
    <s v="Joshua Cachola"/>
    <m/>
    <n v="6084"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42"/>
    <s v="Joshua Cachola"/>
    <m/>
    <n v="6085"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42"/>
    <s v="Joshua Cachola"/>
    <m/>
    <n v="6086"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42"/>
    <s v="Joshua Cachola"/>
    <m/>
    <n v="6087"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42"/>
    <s v="Joshua Cachola"/>
    <m/>
    <n v="6088"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42"/>
    <s v="Joshua Cachola"/>
    <m/>
    <n v="6089"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42"/>
    <s v="Joshua Cachola"/>
    <m/>
    <n v="6090"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42"/>
    <s v="Joshua Cachola"/>
    <m/>
    <n v="6091"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42"/>
    <s v="Joshua Cachola"/>
    <m/>
    <n v="6092"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42"/>
    <s v="Joshua Cachola"/>
    <m/>
    <n v="6093"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42"/>
    <s v="Joshua Cachola"/>
    <m/>
    <n v="6094"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42"/>
    <s v="Joshua Cachola"/>
    <m/>
    <n v="6095"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42"/>
    <s v="Joshua Cachola"/>
    <m/>
    <n v="6096"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42"/>
    <s v="Joshua Cachola"/>
    <m/>
    <n v="6097"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42"/>
    <s v="Joshua Cachola"/>
    <m/>
    <n v="6098"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42"/>
    <s v="Joshua Cachola"/>
    <m/>
    <n v="6099"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42"/>
    <s v="Joshua Cachola"/>
    <m/>
    <n v="6100"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42"/>
    <s v="Joshua Cachola"/>
    <m/>
    <n v="6101"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42"/>
    <s v="Joshua Cachola"/>
    <m/>
    <n v="6102"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42"/>
    <s v="Joshua Cachola"/>
    <m/>
    <n v="6103"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42"/>
    <s v="Joshua Cachola"/>
    <m/>
    <n v="6104"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42"/>
    <s v="Joshua Cachola"/>
    <m/>
    <n v="6105"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42"/>
    <s v="Joshua Cachola"/>
    <m/>
    <n v="6106"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42"/>
    <s v="Joshua Cachola"/>
    <m/>
    <n v="6107"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42"/>
    <s v="Joshua Cachola"/>
    <m/>
    <n v="6108"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42"/>
    <s v="Lakshmi Shree"/>
    <m/>
    <n v="6109"/>
  </r>
  <r>
    <x v="508"/>
    <x v="0"/>
    <x v="2"/>
    <s v="ITEMPLA_001520000225"/>
    <s v="H000000337"/>
    <s v="H000000337"/>
    <s v="Non-LFF"/>
    <s v=""/>
    <m/>
    <b v="1"/>
    <x v="1"/>
    <x v="1"/>
    <d v="2026-02-04T00:00:00"/>
    <m/>
    <m/>
    <x v="1"/>
    <n v="42"/>
    <s v="Natasha Hazel Aliado"/>
    <m/>
    <n v="6110"/>
  </r>
  <r>
    <x v="508"/>
    <x v="0"/>
    <x v="2"/>
    <s v="CTEMPLA_1000GT10ZZ9A60"/>
    <s v="H000000359"/>
    <s v="H000000359"/>
    <s v="Non-LFF"/>
    <s v=""/>
    <m/>
    <b v="1"/>
    <x v="1"/>
    <x v="1"/>
    <d v="2026-02-04T00:00:00"/>
    <m/>
    <m/>
    <x v="1"/>
    <n v="42"/>
    <s v="Natasha Hazel Aliado"/>
    <m/>
    <n v="6111"/>
  </r>
  <r>
    <x v="508"/>
    <x v="0"/>
    <x v="2"/>
    <s v="CTEMPLA_1000PA10ZZ9A60"/>
    <s v="H000000359"/>
    <s v="H000000359"/>
    <s v="Non-LFF"/>
    <s v=""/>
    <m/>
    <b v="1"/>
    <x v="1"/>
    <x v="1"/>
    <d v="2026-02-04T00:00:00"/>
    <m/>
    <m/>
    <x v="1"/>
    <n v="42"/>
    <s v="Natasha Hazel Aliado"/>
    <m/>
    <n v="6112"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41"/>
    <s v="Ruby Grace Garcia"/>
    <m/>
    <n v="6113"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41"/>
    <s v="Ruby Grace Garcia"/>
    <m/>
    <n v="6114"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41"/>
    <s v="Ruby Grace Garcia"/>
    <m/>
    <n v="6115"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41"/>
    <s v="Ruby Grace Garcia"/>
    <m/>
    <n v="6116"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41"/>
    <s v="Ruby Grace Garcia"/>
    <m/>
    <n v="6117"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41"/>
    <s v="Ruby Grace Garcia"/>
    <m/>
    <n v="6118"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41"/>
    <s v="Ruby Grace Garcia"/>
    <m/>
    <n v="6119"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41"/>
    <s v="Ruby Grace Garcia"/>
    <m/>
    <n v="6120"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41"/>
    <s v="Ruby Grace Garcia"/>
    <m/>
    <n v="6121"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41"/>
    <s v="Ruby Grace Garcia"/>
    <m/>
    <n v="6122"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41"/>
    <s v="Ruby Grace Garcia"/>
    <m/>
    <n v="6123"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41"/>
    <s v="Ruby Grace Garcia"/>
    <m/>
    <n v="6124"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41"/>
    <s v="Ruby Grace Garcia"/>
    <m/>
    <n v="6125"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41"/>
    <s v="Ruby Grace Garcia"/>
    <m/>
    <n v="6126"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41"/>
    <s v="Ruby Grace Garcia"/>
    <m/>
    <n v="6127"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41"/>
    <s v="Ruby Grace Garcia"/>
    <m/>
    <n v="6128"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39"/>
    <s v="Ysabelle Mae Daplinan"/>
    <m/>
    <n v="6129"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39"/>
    <s v="Ysabelle Mae Daplinan"/>
    <m/>
    <n v="6130"/>
  </r>
  <r>
    <x v="512"/>
    <x v="0"/>
    <x v="2"/>
    <s v="CNOW_7210$$$0000057266"/>
    <s v="L000013917"/>
    <s v="L000013917"/>
    <s v="Non-LFF"/>
    <s v=""/>
    <m/>
    <b v="1"/>
    <x v="2"/>
    <x v="1"/>
    <d v="2026-02-08T00:00:00"/>
    <m/>
    <m/>
    <x v="1"/>
    <n v="39"/>
    <s v="Ruby Grace Garcia"/>
    <m/>
    <n v="6131"/>
  </r>
  <r>
    <x v="512"/>
    <x v="0"/>
    <x v="2"/>
    <s v="CNOW_7210$$$0000057336"/>
    <s v="L000013931"/>
    <s v="L000013931"/>
    <s v="Non-LFF"/>
    <s v=""/>
    <m/>
    <b v="1"/>
    <x v="2"/>
    <x v="1"/>
    <d v="2026-02-08T00:00:00"/>
    <m/>
    <m/>
    <x v="1"/>
    <n v="39"/>
    <s v="Ruby Grace Garcia"/>
    <m/>
    <n v="6132"/>
  </r>
  <r>
    <x v="512"/>
    <x v="0"/>
    <x v="2"/>
    <s v="CORAERP_MMOR1945.4135"/>
    <s v="L000013931"/>
    <s v="L000013931"/>
    <s v="Non-LFF"/>
    <s v=""/>
    <m/>
    <b v="1"/>
    <x v="2"/>
    <x v="1"/>
    <d v="2026-02-08T00:00:00"/>
    <m/>
    <m/>
    <x v="1"/>
    <n v="39"/>
    <s v="Ruby Grace Garcia"/>
    <m/>
    <n v="6133"/>
  </r>
  <r>
    <x v="512"/>
    <x v="0"/>
    <x v="2"/>
    <s v="CORAERP_MMOR1975.4135"/>
    <s v="L000013931"/>
    <s v="L000013931"/>
    <s v="Non-LFF"/>
    <s v=""/>
    <m/>
    <b v="1"/>
    <x v="2"/>
    <x v="1"/>
    <d v="2026-02-08T00:00:00"/>
    <m/>
    <m/>
    <x v="1"/>
    <n v="39"/>
    <s v="Ruby Grace Garcia"/>
    <m/>
    <n v="6134"/>
  </r>
  <r>
    <x v="512"/>
    <x v="0"/>
    <x v="2"/>
    <s v="CLFF_7210$$$2131TQKZ99"/>
    <s v="L000013931"/>
    <s v="L000013931"/>
    <s v="LFF (MDG-F)"/>
    <s v="2131TQKZ99"/>
    <m/>
    <b v="1"/>
    <x v="2"/>
    <x v="1"/>
    <d v="2026-02-08T00:00:00"/>
    <m/>
    <m/>
    <x v="1"/>
    <n v="39"/>
    <s v="Ruby Grace Garcia"/>
    <m/>
    <n v="6135"/>
  </r>
  <r>
    <x v="512"/>
    <x v="0"/>
    <x v="2"/>
    <s v="CEMERAL_70007102151726"/>
    <s v="L000013931"/>
    <s v="L000013931"/>
    <s v="Non-LFF"/>
    <s v=""/>
    <m/>
    <b v="1"/>
    <x v="2"/>
    <x v="1"/>
    <d v="2026-02-08T00:00:00"/>
    <m/>
    <m/>
    <x v="1"/>
    <n v="39"/>
    <s v="Ruby Grace Garcia"/>
    <m/>
    <n v="6136"/>
  </r>
  <r>
    <x v="512"/>
    <x v="0"/>
    <x v="2"/>
    <s v="CNOW_7210$$$0000021376"/>
    <s v="L000007623"/>
    <s v="L000007623"/>
    <s v="Non-LFF"/>
    <s v=""/>
    <m/>
    <b v="1"/>
    <x v="2"/>
    <x v="1"/>
    <d v="2026-02-08T00:00:00"/>
    <m/>
    <m/>
    <x v="1"/>
    <n v="39"/>
    <s v="Ruby Grace Garcia"/>
    <m/>
    <n v="6137"/>
  </r>
  <r>
    <x v="512"/>
    <x v="0"/>
    <x v="2"/>
    <s v="ITEMPEU_003900000054"/>
    <s v="L000011442"/>
    <s v="L000011442"/>
    <s v="Non-LFF"/>
    <s v=""/>
    <m/>
    <b v="1"/>
    <x v="2"/>
    <x v="1"/>
    <d v="2026-02-08T00:00:00"/>
    <m/>
    <m/>
    <x v="1"/>
    <n v="39"/>
    <s v="Ruby Grace Garcia"/>
    <m/>
    <n v="6138"/>
  </r>
  <r>
    <x v="512"/>
    <x v="0"/>
    <x v="2"/>
    <s v="ITEMPEU_003900000095"/>
    <s v="L000011442"/>
    <s v="L000011442"/>
    <s v="Non-LFF"/>
    <s v=""/>
    <m/>
    <b v="1"/>
    <x v="2"/>
    <x v="1"/>
    <d v="2026-02-08T00:00:00"/>
    <m/>
    <m/>
    <x v="1"/>
    <n v="39"/>
    <s v="Ruby Grace Garcia"/>
    <m/>
    <n v="6139"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39"/>
    <s v="Ruby Grace Garcia"/>
    <m/>
    <n v="6140"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39"/>
    <s v="Ruby Grace Garcia"/>
    <m/>
    <n v="6141"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39"/>
    <s v="Ruby Grace Garcia"/>
    <m/>
    <n v="6142"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39"/>
    <s v="Ruby Grace Garcia"/>
    <m/>
    <n v="6143"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39"/>
    <s v="Ruby Grace Garcia"/>
    <m/>
    <n v="6144"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39"/>
    <s v="Ruby Grace Garcia"/>
    <m/>
    <n v="6145"/>
  </r>
  <r>
    <x v="514"/>
    <x v="0"/>
    <x v="2"/>
    <s v="PLEAN_X310161CH6843039"/>
    <s v="H000000912"/>
    <s v="H000003328"/>
    <s v="Non-LFF"/>
    <s v=""/>
    <m/>
    <b v="0"/>
    <x v="1"/>
    <x v="1"/>
    <d v="2026-02-08T00:00:00"/>
    <m/>
    <m/>
    <x v="1"/>
    <n v="39"/>
    <s v="Rayneil Reas"/>
    <m/>
    <n v="6146"/>
  </r>
  <r>
    <x v="514"/>
    <x v="0"/>
    <x v="2"/>
    <s v="CLFF_1000$$$CH65R00014"/>
    <s v="H000000912"/>
    <s v="H000000912"/>
    <s v="LFF (MDG-F)"/>
    <s v="CH65R00014"/>
    <m/>
    <b v="1"/>
    <x v="1"/>
    <x v="1"/>
    <d v="2026-02-08T00:00:00"/>
    <m/>
    <m/>
    <x v="1"/>
    <n v="39"/>
    <s v="Rayneil Reas"/>
    <m/>
    <n v="6147"/>
  </r>
  <r>
    <x v="515"/>
    <x v="0"/>
    <x v="2"/>
    <s v="CLFF_1000$$$TW03Z01000"/>
    <s v="P000001045"/>
    <s v="P000001045"/>
    <s v="LFF (MDG-F)"/>
    <s v="TW03Z01000"/>
    <m/>
    <b v="1"/>
    <x v="3"/>
    <x v="1"/>
    <d v="2026-02-08T00:00:00"/>
    <m/>
    <m/>
    <x v="1"/>
    <n v="39"/>
    <s v="John Rowie Del Rosario"/>
    <m/>
    <n v="6148"/>
  </r>
  <r>
    <x v="515"/>
    <x v="0"/>
    <x v="2"/>
    <s v="CLFF_1000$$$CN01Z01000"/>
    <s v="P000001045"/>
    <s v="P000001045"/>
    <s v="LFF (MDG-F)"/>
    <s v="CN01Z01000"/>
    <m/>
    <b v="1"/>
    <x v="3"/>
    <x v="1"/>
    <d v="2026-02-08T00:00:00"/>
    <m/>
    <m/>
    <x v="1"/>
    <n v="39"/>
    <s v="John Rowie Del Rosario"/>
    <m/>
    <n v="6149"/>
  </r>
  <r>
    <x v="515"/>
    <x v="0"/>
    <x v="2"/>
    <s v="CLFF_1000$$$CN03Z01000"/>
    <s v="P000001045"/>
    <s v="P000001045"/>
    <s v="LFF (MDG-F)"/>
    <s v="CN03Z01000"/>
    <m/>
    <b v="1"/>
    <x v="3"/>
    <x v="1"/>
    <d v="2026-02-08T00:00:00"/>
    <m/>
    <m/>
    <x v="1"/>
    <n v="39"/>
    <s v="John Rowie Del Rosario"/>
    <m/>
    <n v="6150"/>
  </r>
  <r>
    <x v="515"/>
    <x v="0"/>
    <x v="2"/>
    <s v="CLFF_1000$$$ES50Z01000"/>
    <s v="P000001045"/>
    <s v="P000001045"/>
    <s v="LFF (MDG-F)"/>
    <s v="ES50Z01000"/>
    <m/>
    <b v="1"/>
    <x v="3"/>
    <x v="1"/>
    <d v="2026-02-08T00:00:00"/>
    <m/>
    <m/>
    <x v="1"/>
    <n v="39"/>
    <s v="John Rowie Del Rosario"/>
    <m/>
    <n v="6151"/>
  </r>
  <r>
    <x v="515"/>
    <x v="0"/>
    <x v="2"/>
    <s v="CLFF_1000$$$IN01Z01000"/>
    <s v="P000001045"/>
    <s v="P000001045"/>
    <s v="LFF (MDG-F)"/>
    <s v="IN01Z01000"/>
    <m/>
    <b v="1"/>
    <x v="3"/>
    <x v="1"/>
    <d v="2026-02-08T00:00:00"/>
    <m/>
    <m/>
    <x v="1"/>
    <n v="39"/>
    <s v="John Rowie Del Rosario"/>
    <m/>
    <n v="6152"/>
  </r>
  <r>
    <x v="515"/>
    <x v="0"/>
    <x v="2"/>
    <s v="CLFF_1000$$$SG09Z01000"/>
    <s v="P000001045"/>
    <s v="P000001045"/>
    <s v="LFF (MDG-F)"/>
    <s v="SG09Z01000"/>
    <m/>
    <b v="1"/>
    <x v="3"/>
    <x v="1"/>
    <d v="2026-02-08T00:00:00"/>
    <m/>
    <m/>
    <x v="1"/>
    <n v="39"/>
    <s v="John Rowie Del Rosario"/>
    <m/>
    <n v="6153"/>
  </r>
  <r>
    <x v="515"/>
    <x v="0"/>
    <x v="2"/>
    <s v="CLFF_1000$$$TW02Z01000"/>
    <s v="P000001045"/>
    <s v="P000001045"/>
    <s v="LFF (MDG-F)"/>
    <s v="TW02Z01000"/>
    <m/>
    <b v="1"/>
    <x v="3"/>
    <x v="1"/>
    <d v="2026-02-08T00:00:00"/>
    <m/>
    <m/>
    <x v="1"/>
    <n v="39"/>
    <s v="John Rowie Del Rosario"/>
    <m/>
    <n v="6154"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39"/>
    <s v="John Rowie Del Rosario"/>
    <m/>
    <n v="6155"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39"/>
    <s v="John Rowie Del Rosario"/>
    <m/>
    <n v="6156"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39"/>
    <s v="John Rowie Del Rosario"/>
    <m/>
    <n v="6157"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39"/>
    <s v="John Rowie Del Rosario"/>
    <m/>
    <n v="6158"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39"/>
    <s v="John Rowie Del Rosario"/>
    <m/>
    <n v="6159"/>
  </r>
  <r>
    <x v="515"/>
    <x v="0"/>
    <x v="2"/>
    <s v="RD182241"/>
    <s v="P000001010"/>
    <s v="P000001010"/>
    <s v="Non-LFF"/>
    <s v=""/>
    <m/>
    <b v="1"/>
    <x v="3"/>
    <x v="1"/>
    <d v="2026-02-08T00:00:00"/>
    <m/>
    <m/>
    <x v="1"/>
    <n v="39"/>
    <s v="John Rowie Del Rosario"/>
    <m/>
    <n v="6160"/>
  </r>
  <r>
    <x v="515"/>
    <x v="0"/>
    <x v="2"/>
    <s v="RD182244"/>
    <s v="P000001010"/>
    <s v="P000001010"/>
    <s v="Non-LFF"/>
    <s v=""/>
    <m/>
    <b v="1"/>
    <x v="3"/>
    <x v="1"/>
    <d v="2026-02-08T00:00:00"/>
    <m/>
    <m/>
    <x v="1"/>
    <n v="39"/>
    <s v="John Rowie Del Rosario"/>
    <m/>
    <n v="6161"/>
  </r>
  <r>
    <x v="515"/>
    <x v="0"/>
    <x v="2"/>
    <s v="D00069700000000"/>
    <s v="P000000547"/>
    <s v="P000000547"/>
    <s v="Non-LFF"/>
    <s v=""/>
    <m/>
    <b v="1"/>
    <x v="3"/>
    <x v="1"/>
    <d v="2026-02-08T00:00:00"/>
    <m/>
    <m/>
    <x v="1"/>
    <n v="39"/>
    <s v="John Rowie Del Rosario"/>
    <m/>
    <n v="6162"/>
  </r>
  <r>
    <x v="515"/>
    <x v="0"/>
    <x v="2"/>
    <s v="RD182247"/>
    <s v="P000001010"/>
    <s v="P000001010"/>
    <s v="Non-LFF"/>
    <s v=""/>
    <m/>
    <b v="1"/>
    <x v="3"/>
    <x v="1"/>
    <d v="2026-02-08T00:00:00"/>
    <m/>
    <m/>
    <x v="1"/>
    <n v="39"/>
    <s v="John Rowie Del Rosario"/>
    <m/>
    <n v="6163"/>
  </r>
  <r>
    <x v="515"/>
    <x v="0"/>
    <x v="2"/>
    <s v="D00077700000000"/>
    <s v="P000001013"/>
    <s v="P000001013"/>
    <s v="Non-LFF"/>
    <s v=""/>
    <m/>
    <b v="1"/>
    <x v="3"/>
    <x v="1"/>
    <d v="2026-02-08T00:00:00"/>
    <m/>
    <m/>
    <x v="1"/>
    <n v="39"/>
    <s v="John Rowie Del Rosario"/>
    <m/>
    <n v="6164"/>
  </r>
  <r>
    <x v="515"/>
    <x v="0"/>
    <x v="2"/>
    <s v="RD203017"/>
    <s v="P000001010"/>
    <s v="P000001010"/>
    <s v="Non-LFF"/>
    <s v=""/>
    <m/>
    <b v="1"/>
    <x v="3"/>
    <x v="1"/>
    <d v="2026-02-08T00:00:00"/>
    <m/>
    <m/>
    <x v="1"/>
    <n v="39"/>
    <s v="John Rowie Del Rosario"/>
    <m/>
    <n v="6165"/>
  </r>
  <r>
    <x v="515"/>
    <x v="0"/>
    <x v="2"/>
    <s v="CLFF_VMCA$$$KR07R04002"/>
    <s v="P000001011"/>
    <s v="P000001011"/>
    <s v="LFF (MDG-F)"/>
    <s v="KR07R04002"/>
    <m/>
    <b v="1"/>
    <x v="3"/>
    <x v="1"/>
    <d v="2026-02-08T00:00:00"/>
    <m/>
    <m/>
    <x v="1"/>
    <n v="39"/>
    <s v="John Rowie Del Rosario"/>
    <m/>
    <n v="6166"/>
  </r>
  <r>
    <x v="515"/>
    <x v="0"/>
    <x v="2"/>
    <s v="CLFF_VMCA$$$KR07R04005"/>
    <s v="P000001011"/>
    <s v="P000001011"/>
    <s v="LFF (MDG-F)"/>
    <s v="KR07R04005"/>
    <m/>
    <b v="1"/>
    <x v="3"/>
    <x v="1"/>
    <d v="2026-02-08T00:00:00"/>
    <m/>
    <m/>
    <x v="1"/>
    <n v="39"/>
    <s v="John Rowie Del Rosario"/>
    <m/>
    <n v="6167"/>
  </r>
  <r>
    <x v="515"/>
    <x v="0"/>
    <x v="2"/>
    <s v="CLFF_VMCA$$$US10R04003"/>
    <s v="P000001011"/>
    <s v="P000001011"/>
    <s v="LFF (MDG-F)"/>
    <s v="US10R04003"/>
    <m/>
    <b v="1"/>
    <x v="3"/>
    <x v="1"/>
    <d v="2026-02-08T00:00:00"/>
    <m/>
    <m/>
    <x v="1"/>
    <n v="39"/>
    <s v="John Rowie Del Rosario"/>
    <m/>
    <n v="6168"/>
  </r>
  <r>
    <x v="515"/>
    <x v="0"/>
    <x v="2"/>
    <s v="CLFF_VMCA$$$US10R04005"/>
    <s v="P000001011"/>
    <s v="P000001011"/>
    <s v="LFF (MDG-F)"/>
    <s v="US10R04005"/>
    <m/>
    <b v="1"/>
    <x v="3"/>
    <x v="1"/>
    <d v="2026-02-08T00:00:00"/>
    <m/>
    <m/>
    <x v="1"/>
    <n v="39"/>
    <s v="John Rowie Del Rosario"/>
    <m/>
    <n v="6169"/>
  </r>
  <r>
    <x v="515"/>
    <x v="0"/>
    <x v="2"/>
    <s v="CLFF_VMCA$$$US10R04021"/>
    <s v="P000001011"/>
    <s v="P000001011"/>
    <s v="LFF (MDG-F)"/>
    <s v="US10R04021"/>
    <m/>
    <b v="1"/>
    <x v="3"/>
    <x v="1"/>
    <d v="2026-02-08T00:00:00"/>
    <m/>
    <m/>
    <x v="1"/>
    <n v="39"/>
    <s v="John Rowie Del Rosario"/>
    <m/>
    <n v="6170"/>
  </r>
  <r>
    <x v="515"/>
    <x v="0"/>
    <x v="2"/>
    <s v="CLFF_VMCA$$$US10R04004"/>
    <s v="P000001017"/>
    <s v="P000001017"/>
    <s v="LFF (MDG-F)"/>
    <s v="US10R04004"/>
    <m/>
    <b v="1"/>
    <x v="3"/>
    <x v="1"/>
    <d v="2026-02-08T00:00:00"/>
    <m/>
    <m/>
    <x v="1"/>
    <n v="39"/>
    <s v="John Rowie Del Rosario"/>
    <m/>
    <n v="6171"/>
  </r>
  <r>
    <x v="515"/>
    <x v="0"/>
    <x v="2"/>
    <s v="CLFF_VMCA$$$TW91R04002"/>
    <s v="P000001014"/>
    <s v="P000001014"/>
    <s v="LFF (MDG-F)"/>
    <s v="TW91R04002"/>
    <m/>
    <b v="1"/>
    <x v="3"/>
    <x v="1"/>
    <d v="2026-02-08T00:00:00"/>
    <m/>
    <m/>
    <x v="1"/>
    <n v="39"/>
    <s v="John Rowie Del Rosario"/>
    <m/>
    <n v="6172"/>
  </r>
  <r>
    <x v="515"/>
    <x v="0"/>
    <x v="2"/>
    <s v="CLFF_VMCA$$$US10R04006"/>
    <s v="P000001014"/>
    <s v="P000001014"/>
    <s v="LFF (MDG-F)"/>
    <s v="US10R04006"/>
    <m/>
    <b v="1"/>
    <x v="3"/>
    <x v="1"/>
    <d v="2026-02-08T00:00:00"/>
    <m/>
    <m/>
    <x v="1"/>
    <n v="39"/>
    <s v="John Rowie Del Rosario"/>
    <m/>
    <n v="6173"/>
  </r>
  <r>
    <x v="515"/>
    <x v="0"/>
    <x v="2"/>
    <s v="CLFF_VMCA$$$CN09R00402"/>
    <s v="P000000573"/>
    <s v="P000000573"/>
    <s v="LFF (MDG-F)"/>
    <s v="CN09R00402"/>
    <m/>
    <b v="1"/>
    <x v="3"/>
    <x v="1"/>
    <d v="2026-02-08T00:00:00"/>
    <m/>
    <m/>
    <x v="1"/>
    <n v="39"/>
    <s v="John Rowie Del Rosario"/>
    <m/>
    <n v="6174"/>
  </r>
  <r>
    <x v="515"/>
    <x v="0"/>
    <x v="2"/>
    <s v="D00008400000000"/>
    <s v="P000001013"/>
    <s v="P000001013"/>
    <s v="Non-LFF"/>
    <s v=""/>
    <m/>
    <b v="1"/>
    <x v="3"/>
    <x v="1"/>
    <d v="2026-02-08T00:00:00"/>
    <m/>
    <m/>
    <x v="1"/>
    <n v="39"/>
    <s v="John Rowie Del Rosario"/>
    <m/>
    <n v="6175"/>
  </r>
  <r>
    <x v="515"/>
    <x v="0"/>
    <x v="2"/>
    <s v="CLFF_VMCA$$$KR07R0D002"/>
    <s v="P000001011"/>
    <s v="P000001011"/>
    <s v="LFF (MDG-F)"/>
    <s v="KR07R0D002"/>
    <m/>
    <b v="1"/>
    <x v="3"/>
    <x v="1"/>
    <d v="2026-02-08T00:00:00"/>
    <m/>
    <m/>
    <x v="1"/>
    <n v="39"/>
    <s v="John Rowie Del Rosario"/>
    <m/>
    <n v="6176"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39"/>
    <s v="Tina Kempe"/>
    <m/>
    <n v="6177"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39"/>
    <s v="Tina Kempe"/>
    <m/>
    <n v="6178"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39"/>
    <s v="Tina Kempe"/>
    <m/>
    <n v="6179"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39"/>
    <s v="Tina Kempe"/>
    <m/>
    <n v="6180"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39"/>
    <s v="Tina Kempe"/>
    <m/>
    <n v="6181"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39"/>
    <s v="Tina Kempe"/>
    <m/>
    <n v="6182"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39"/>
    <s v="Tina Kempe"/>
    <m/>
    <n v="6183"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39"/>
    <s v="Tina Kempe"/>
    <m/>
    <n v="6184"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39"/>
    <s v="Tina Kempe"/>
    <m/>
    <n v="6185"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39"/>
    <s v="Tina Kempe"/>
    <m/>
    <n v="6186"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39"/>
    <s v="Tina Kempe"/>
    <m/>
    <n v="6187"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39"/>
    <s v="Tina Kempe"/>
    <m/>
    <n v="6188"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39"/>
    <s v="Tina Kempe"/>
    <m/>
    <n v="6189"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39"/>
    <s v="Tina Kempe"/>
    <m/>
    <n v="6190"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39"/>
    <s v="Tina Kempe"/>
    <m/>
    <n v="6191"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39"/>
    <s v="Tina Kempe"/>
    <m/>
    <n v="6192"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39"/>
    <s v="Tina Kempe"/>
    <m/>
    <n v="6193"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39"/>
    <s v="Tina Kempe"/>
    <m/>
    <n v="6194"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39"/>
    <s v="Tina Kempe"/>
    <m/>
    <n v="6195"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39"/>
    <s v="Tina Kempe"/>
    <m/>
    <n v="6196"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39"/>
    <s v="Tina Kempe"/>
    <m/>
    <n v="6197"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39"/>
    <s v="Tina Kempe"/>
    <m/>
    <n v="6198"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39"/>
    <s v="Tina Kempe"/>
    <m/>
    <n v="6199"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39"/>
    <s v="Tina Kempe"/>
    <m/>
    <n v="6200"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39"/>
    <s v="Tina Kempe"/>
    <m/>
    <n v="6201"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39"/>
    <s v="Tina Kempe"/>
    <m/>
    <n v="6202"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39"/>
    <s v="Tina Kempe"/>
    <m/>
    <n v="6203"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39"/>
    <s v="Tina Kempe"/>
    <m/>
    <n v="6204"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39"/>
    <s v="Tina Kempe"/>
    <m/>
    <n v="6205"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39"/>
    <s v="Tina Kempe"/>
    <m/>
    <n v="6206"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39"/>
    <s v="Tina Kempe"/>
    <m/>
    <n v="6207"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39"/>
    <s v="Tina Kempe"/>
    <m/>
    <n v="6208"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39"/>
    <s v="Tina Kempe"/>
    <m/>
    <n v="6209"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39"/>
    <s v="Tina Kempe"/>
    <m/>
    <n v="6210"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39"/>
    <s v="Tina Kempe"/>
    <m/>
    <n v="6211"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39"/>
    <s v="Tina Kempe"/>
    <m/>
    <n v="6212"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39"/>
    <s v="Tina Kempe"/>
    <m/>
    <n v="6213"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39"/>
    <s v="Tina Kempe"/>
    <m/>
    <n v="6214"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39"/>
    <s v="Tina Kempe"/>
    <m/>
    <n v="6215"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39"/>
    <s v="Tina Kempe"/>
    <m/>
    <n v="6216"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39"/>
    <s v="Tina Kempe"/>
    <m/>
    <n v="6217"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39"/>
    <s v="Tina Kempe"/>
    <m/>
    <n v="6218"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39"/>
    <s v="Tina Kempe"/>
    <m/>
    <n v="6219"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39"/>
    <s v="Tina Kempe"/>
    <m/>
    <n v="6220"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39"/>
    <s v="Tina Kempe"/>
    <m/>
    <n v="6221"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39"/>
    <s v="Tina Kempe"/>
    <m/>
    <n v="6222"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39"/>
    <s v="Tina Kempe"/>
    <m/>
    <n v="6223"/>
  </r>
  <r>
    <x v="518"/>
    <x v="0"/>
    <x v="2"/>
    <s v="PLEAN_X310201DE5015018"/>
    <s v="H000004199"/>
    <s v="H000004199"/>
    <s v="Non-LFF"/>
    <s v=""/>
    <m/>
    <b v="1"/>
    <x v="1"/>
    <x v="1"/>
    <d v="2026-02-11T00:00:00"/>
    <m/>
    <m/>
    <x v="1"/>
    <n v="37"/>
    <s v="John Poulie Borromeo"/>
    <m/>
    <n v="6224"/>
  </r>
  <r>
    <x v="518"/>
    <x v="0"/>
    <x v="2"/>
    <s v="PLEAN_X310282CN5020301"/>
    <s v="H000004392"/>
    <s v="H000004392"/>
    <s v="Non-LFF"/>
    <s v=""/>
    <m/>
    <b v="1"/>
    <x v="1"/>
    <x v="1"/>
    <d v="2026-02-11T00:00:00"/>
    <m/>
    <m/>
    <x v="1"/>
    <n v="37"/>
    <s v="John Poulie Borromeo"/>
    <m/>
    <n v="6225"/>
  </r>
  <r>
    <x v="518"/>
    <x v="0"/>
    <x v="2"/>
    <s v="PLEAN_X310282CN5023306"/>
    <s v="H000004392"/>
    <s v="H000004392"/>
    <s v="Non-LFF"/>
    <s v=""/>
    <m/>
    <b v="1"/>
    <x v="1"/>
    <x v="1"/>
    <d v="2026-02-11T00:00:00"/>
    <m/>
    <m/>
    <x v="1"/>
    <n v="37"/>
    <s v="John Poulie Borromeo"/>
    <m/>
    <n v="6226"/>
  </r>
  <r>
    <x v="518"/>
    <x v="0"/>
    <x v="2"/>
    <s v="PLEAN_X310282CN5023309"/>
    <s v="H000004392"/>
    <s v="H000004392"/>
    <s v="Non-LFF"/>
    <s v=""/>
    <m/>
    <b v="1"/>
    <x v="1"/>
    <x v="1"/>
    <d v="2026-02-11T00:00:00"/>
    <m/>
    <m/>
    <x v="1"/>
    <n v="37"/>
    <s v="John Poulie Borromeo"/>
    <m/>
    <n v="6227"/>
  </r>
  <r>
    <x v="518"/>
    <x v="0"/>
    <x v="2"/>
    <s v="PLEAN_X310431CN5015212"/>
    <s v="H000001382"/>
    <s v="H000001382"/>
    <s v="Non-LFF"/>
    <s v=""/>
    <m/>
    <b v="1"/>
    <x v="1"/>
    <x v="1"/>
    <d v="2026-02-11T00:00:00"/>
    <m/>
    <m/>
    <x v="1"/>
    <n v="37"/>
    <s v="John Poulie Borromeo"/>
    <m/>
    <n v="6228"/>
  </r>
  <r>
    <x v="518"/>
    <x v="0"/>
    <x v="2"/>
    <s v="PLEAN_X310282CN5020303"/>
    <s v="H000004392"/>
    <s v="H000004392"/>
    <s v="Non-LFF"/>
    <s v=""/>
    <m/>
    <b v="1"/>
    <x v="1"/>
    <x v="1"/>
    <d v="2026-02-11T00:00:00"/>
    <m/>
    <m/>
    <x v="1"/>
    <n v="37"/>
    <s v="John Poulie Borromeo"/>
    <m/>
    <n v="6229"/>
  </r>
  <r>
    <x v="518"/>
    <x v="0"/>
    <x v="2"/>
    <s v="PLEAN_X310282CN5020304"/>
    <s v="H000004392"/>
    <s v="H000004392"/>
    <s v="Non-LFF"/>
    <s v=""/>
    <m/>
    <b v="1"/>
    <x v="1"/>
    <x v="1"/>
    <d v="2026-02-11T00:00:00"/>
    <m/>
    <m/>
    <x v="1"/>
    <n v="37"/>
    <s v="John Poulie Borromeo"/>
    <m/>
    <n v="6230"/>
  </r>
  <r>
    <x v="518"/>
    <x v="0"/>
    <x v="2"/>
    <s v="PLEAN_X310282CN5023305"/>
    <s v="H000004392"/>
    <s v="H000004392"/>
    <s v="Non-LFF"/>
    <s v=""/>
    <m/>
    <b v="1"/>
    <x v="1"/>
    <x v="1"/>
    <d v="2026-02-11T00:00:00"/>
    <m/>
    <m/>
    <x v="1"/>
    <n v="37"/>
    <s v="John Poulie Borromeo"/>
    <m/>
    <n v="6231"/>
  </r>
  <r>
    <x v="518"/>
    <x v="0"/>
    <x v="2"/>
    <s v="PLEAN_X310432CN5020104"/>
    <s v="H000001505"/>
    <s v="H000001505"/>
    <s v="Non-LFF"/>
    <s v=""/>
    <m/>
    <b v="1"/>
    <x v="1"/>
    <x v="1"/>
    <d v="2026-02-11T00:00:00"/>
    <m/>
    <m/>
    <x v="1"/>
    <n v="37"/>
    <s v="John Poulie Borromeo"/>
    <m/>
    <n v="6232"/>
  </r>
  <r>
    <x v="518"/>
    <x v="0"/>
    <x v="2"/>
    <s v="PLEAN_X310282CN5020302"/>
    <s v="H000004392"/>
    <s v="H000004392"/>
    <s v="Non-LFF"/>
    <s v=""/>
    <m/>
    <b v="1"/>
    <x v="1"/>
    <x v="1"/>
    <d v="2026-02-11T00:00:00"/>
    <m/>
    <m/>
    <x v="1"/>
    <n v="37"/>
    <s v="John Poulie Borromeo"/>
    <m/>
    <n v="6233"/>
  </r>
  <r>
    <x v="518"/>
    <x v="0"/>
    <x v="2"/>
    <s v="PLEAN_X310432CN5020101"/>
    <s v="H000001505"/>
    <s v="H000001505"/>
    <s v="Non-LFF"/>
    <s v=""/>
    <m/>
    <b v="1"/>
    <x v="1"/>
    <x v="1"/>
    <d v="2026-02-11T00:00:00"/>
    <m/>
    <m/>
    <x v="1"/>
    <n v="37"/>
    <s v="John Poulie Borromeo"/>
    <m/>
    <n v="6234"/>
  </r>
  <r>
    <x v="518"/>
    <x v="0"/>
    <x v="2"/>
    <s v="PLEAN_X310432CN5020102"/>
    <s v="H000001505"/>
    <s v="H000001505"/>
    <s v="Non-LFF"/>
    <s v=""/>
    <m/>
    <b v="1"/>
    <x v="1"/>
    <x v="1"/>
    <d v="2026-02-11T00:00:00"/>
    <m/>
    <m/>
    <x v="1"/>
    <n v="37"/>
    <s v="John Poulie Borromeo"/>
    <m/>
    <n v="6235"/>
  </r>
  <r>
    <x v="518"/>
    <x v="0"/>
    <x v="2"/>
    <s v="PLEAN_X310432CN5020103"/>
    <s v="H000001505"/>
    <s v="H000001505"/>
    <s v="Non-LFF"/>
    <s v=""/>
    <m/>
    <b v="1"/>
    <x v="1"/>
    <x v="1"/>
    <d v="2026-02-11T00:00:00"/>
    <m/>
    <m/>
    <x v="1"/>
    <n v="37"/>
    <s v="John Poulie Borromeo"/>
    <m/>
    <n v="6236"/>
  </r>
  <r>
    <x v="518"/>
    <x v="0"/>
    <x v="2"/>
    <s v="PLEAN_X310432CN5023101"/>
    <s v="H000001505"/>
    <s v="H000001505"/>
    <s v="Non-LFF"/>
    <s v=""/>
    <m/>
    <b v="1"/>
    <x v="1"/>
    <x v="1"/>
    <d v="2026-02-11T00:00:00"/>
    <m/>
    <m/>
    <x v="1"/>
    <n v="37"/>
    <s v="John Poulie Borromeo"/>
    <m/>
    <n v="6237"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37"/>
    <s v="Trixie Antonino"/>
    <m/>
    <n v="6238"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37"/>
    <s v="Trixie Antonino"/>
    <m/>
    <n v="6239"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37"/>
    <s v="Trixie Antonino"/>
    <m/>
    <n v="6240"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37"/>
    <s v="Trixie Antonino"/>
    <m/>
    <n v="6241"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37"/>
    <s v="Trixie Antonino"/>
    <m/>
    <n v="6242"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37"/>
    <s v="Trixie Antonino"/>
    <m/>
    <n v="6243"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37"/>
    <s v="Trixie Antonino"/>
    <m/>
    <n v="6244"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37"/>
    <s v="Trixie Antonino"/>
    <m/>
    <n v="6245"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37"/>
    <s v="Trixie Antonino"/>
    <m/>
    <n v="6246"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37"/>
    <s v="Trixie Antonino"/>
    <m/>
    <n v="6247"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37"/>
    <s v="Trixie Antonino"/>
    <m/>
    <n v="6248"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37"/>
    <s v="Trixie Antonino"/>
    <m/>
    <n v="6249"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37"/>
    <s v="Trixie Antonino"/>
    <m/>
    <n v="6250"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37"/>
    <s v="Trixie Antonino"/>
    <m/>
    <n v="6251"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36"/>
    <s v="Tina Kempe"/>
    <m/>
    <n v="6252"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36"/>
    <s v="Tina Kempe"/>
    <m/>
    <n v="6253"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36"/>
    <s v="Tina Kempe"/>
    <m/>
    <n v="6254"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36"/>
    <s v="Tina Kempe"/>
    <m/>
    <n v="6255"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36"/>
    <s v="Tina Kempe"/>
    <m/>
    <n v="6256"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36"/>
    <s v="Tina Kempe"/>
    <m/>
    <n v="6257"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36"/>
    <s v="Tina Kempe"/>
    <m/>
    <n v="6258"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36"/>
    <s v="Tina Kempe"/>
    <m/>
    <n v="6259"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36"/>
    <s v="Tina Kempe"/>
    <m/>
    <n v="6260"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36"/>
    <s v="Tina Kempe"/>
    <m/>
    <n v="6261"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36"/>
    <s v="Tina Kempe"/>
    <m/>
    <n v="6262"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36"/>
    <s v="Tina Kempe"/>
    <m/>
    <n v="6263"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36"/>
    <s v="Tina Kempe"/>
    <m/>
    <n v="6264"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36"/>
    <s v="Tina Kempe"/>
    <m/>
    <n v="6265"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36"/>
    <s v="Tina Kempe"/>
    <m/>
    <n v="6266"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36"/>
    <s v="Tina Kempe"/>
    <m/>
    <n v="6267"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36"/>
    <s v="Tina Kempe"/>
    <m/>
    <n v="6268"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36"/>
    <s v="Tina Kempe"/>
    <m/>
    <n v="6269"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36"/>
    <s v="Tina Kempe"/>
    <m/>
    <n v="6270"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36"/>
    <s v="Tina Kempe"/>
    <m/>
    <n v="6271"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36"/>
    <s v="Tina Kempe"/>
    <m/>
    <n v="6272"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36"/>
    <s v="Tina Kempe"/>
    <m/>
    <n v="6273"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36"/>
    <s v="Tina Kempe"/>
    <m/>
    <n v="6274"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36"/>
    <s v="Tina Kempe"/>
    <m/>
    <n v="6275"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36"/>
    <s v="Tina Kempe"/>
    <m/>
    <n v="6276"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36"/>
    <s v="Tina Kempe"/>
    <m/>
    <n v="6277"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36"/>
    <s v="Tina Kempe"/>
    <m/>
    <n v="6278"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36"/>
    <s v="Tina Kempe"/>
    <m/>
    <n v="6279"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36"/>
    <s v="Tina Kempe"/>
    <m/>
    <n v="6280"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36"/>
    <s v="Tina Kempe"/>
    <m/>
    <n v="6281"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36"/>
    <s v="Tina Kempe"/>
    <m/>
    <n v="6282"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36"/>
    <s v="Tina Kempe"/>
    <m/>
    <n v="6283"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36"/>
    <s v="Kaloyan Iliev"/>
    <m/>
    <n v="6284"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36"/>
    <s v="Kaloyan Iliev"/>
    <m/>
    <n v="6285"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36"/>
    <s v="Kaloyan Iliev"/>
    <m/>
    <n v="6286"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36"/>
    <s v="Kaloyan Iliev"/>
    <m/>
    <n v="6287"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36"/>
    <s v="Kaloyan Iliev"/>
    <m/>
    <n v="6288"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36"/>
    <s v="Kaloyan Iliev"/>
    <m/>
    <n v="6289"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36"/>
    <s v="Kaloyan Iliev"/>
    <m/>
    <n v="6290"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36"/>
    <s v="Kaloyan Iliev"/>
    <m/>
    <n v="6291"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36"/>
    <s v="Kaloyan Iliev"/>
    <m/>
    <n v="6292"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36"/>
    <s v="Kaloyan Iliev"/>
    <m/>
    <n v="6293"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36"/>
    <s v="Kaloyan Iliev"/>
    <m/>
    <n v="6294"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36"/>
    <s v="Kaloyan Iliev"/>
    <m/>
    <n v="6295"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36"/>
    <s v="Kaloyan Iliev"/>
    <m/>
    <n v="6296"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36"/>
    <s v="Kaloyan Iliev"/>
    <m/>
    <n v="6297"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36"/>
    <s v="Kaloyan Iliev"/>
    <m/>
    <n v="6298"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36"/>
    <s v="Kaloyan Iliev"/>
    <m/>
    <n v="6299"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36"/>
    <s v="Kaloyan Iliev"/>
    <m/>
    <n v="6300"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36"/>
    <s v="Kaloyan Iliev"/>
    <m/>
    <n v="6301"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36"/>
    <s v="Kaloyan Iliev"/>
    <m/>
    <n v="6302"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36"/>
    <s v="Kaloyan Iliev"/>
    <m/>
    <n v="6303"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36"/>
    <s v="Kaloyan Iliev"/>
    <m/>
    <n v="6304"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36"/>
    <s v="Kaloyan Iliev"/>
    <m/>
    <n v="6305"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36"/>
    <s v="Kaloyan Iliev"/>
    <m/>
    <n v="6306"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36"/>
    <s v="Kaloyan Iliev"/>
    <m/>
    <n v="6307"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36"/>
    <s v="Kaloyan Iliev"/>
    <m/>
    <n v="6308"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36"/>
    <s v="Kaloyan Iliev"/>
    <m/>
    <n v="6309"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36"/>
    <s v="Kaloyan Iliev"/>
    <m/>
    <n v="6310"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36"/>
    <s v="Kaloyan Iliev"/>
    <m/>
    <n v="6311"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36"/>
    <s v="Kaloyan Iliev"/>
    <m/>
    <n v="6312"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36"/>
    <s v="Kaloyan Iliev"/>
    <m/>
    <n v="6313"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36"/>
    <s v="Kaloyan Iliev"/>
    <m/>
    <n v="6314"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36"/>
    <s v="Kaloyan Iliev"/>
    <m/>
    <n v="6315"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36"/>
    <s v="Kaloyan Iliev"/>
    <m/>
    <n v="6316"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36"/>
    <s v="Kaloyan Iliev"/>
    <m/>
    <n v="6317"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36"/>
    <s v="Kaloyan Iliev"/>
    <m/>
    <n v="6318"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36"/>
    <s v="Kaloyan Iliev"/>
    <m/>
    <n v="6319"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36"/>
    <s v="Kaloyan Iliev"/>
    <m/>
    <n v="6320"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36"/>
    <s v="Kaloyan Iliev"/>
    <m/>
    <n v="6321"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36"/>
    <s v="Kaloyan Iliev"/>
    <m/>
    <n v="6322"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36"/>
    <s v="Kaloyan Iliev"/>
    <m/>
    <n v="6323"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36"/>
    <s v="Kaloyan Iliev"/>
    <m/>
    <n v="6324"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36"/>
    <s v="Kaloyan Iliev"/>
    <m/>
    <n v="6325"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36"/>
    <s v="Kaloyan Iliev"/>
    <m/>
    <n v="6326"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36"/>
    <s v="Kaloyan Iliev"/>
    <m/>
    <n v="6327"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36"/>
    <s v="Kaloyan Iliev"/>
    <m/>
    <n v="6328"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36"/>
    <s v="Kaloyan Iliev"/>
    <m/>
    <n v="6329"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36"/>
    <s v="Kaloyan Iliev"/>
    <m/>
    <n v="6330"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36"/>
    <s v="Kaloyan Iliev"/>
    <m/>
    <n v="6331"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36"/>
    <s v="Kaloyan Iliev"/>
    <m/>
    <n v="6332"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36"/>
    <s v="Kaloyan Iliev"/>
    <m/>
    <n v="6333"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36"/>
    <s v="Kaloyan Iliev"/>
    <m/>
    <n v="6334"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36"/>
    <s v="Kaloyan Iliev"/>
    <m/>
    <n v="6335"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36"/>
    <s v="Kaloyan Iliev"/>
    <m/>
    <n v="6336"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36"/>
    <s v="Kaloyan Iliev"/>
    <m/>
    <n v="6337"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36"/>
    <s v="Kaloyan Iliev"/>
    <m/>
    <n v="6338"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36"/>
    <s v="Kaloyan Iliev"/>
    <m/>
    <n v="6339"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36"/>
    <s v="Kaloyan Iliev"/>
    <m/>
    <n v="6340"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36"/>
    <s v="Kaloyan Iliev"/>
    <m/>
    <n v="6341"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36"/>
    <s v="Kaloyan Iliev"/>
    <m/>
    <n v="6342"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36"/>
    <s v="Kaloyan Iliev"/>
    <m/>
    <n v="6343"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36"/>
    <s v="Kaloyan Iliev"/>
    <m/>
    <n v="6344"/>
  </r>
  <r>
    <x v="521"/>
    <x v="0"/>
    <x v="2"/>
    <s v="CFLTFLE_2152IMIPANAN01"/>
    <s v="P000001159"/>
    <s v="P000001159"/>
    <s v="Non-LFF"/>
    <s v=""/>
    <m/>
    <b v="1"/>
    <x v="1"/>
    <x v="1"/>
    <d v="2026-02-12T00:00:00"/>
    <m/>
    <m/>
    <x v="1"/>
    <n v="36"/>
    <s v="Donna Mae Melarpis"/>
    <m/>
    <n v="6345"/>
  </r>
  <r>
    <x v="521"/>
    <x v="0"/>
    <x v="2"/>
    <s v="CTEMPLA_1000CO10100302"/>
    <s v="P000001398"/>
    <s v="P000001398"/>
    <s v="Non-LFF"/>
    <s v=""/>
    <m/>
    <b v="1"/>
    <x v="1"/>
    <x v="1"/>
    <d v="2026-02-12T00:00:00"/>
    <m/>
    <m/>
    <x v="1"/>
    <n v="36"/>
    <s v="Donna Mae Melarpis"/>
    <m/>
    <n v="6346"/>
  </r>
  <r>
    <x v="521"/>
    <x v="0"/>
    <x v="2"/>
    <s v="CLFF_1000$$$DE04TMSITE"/>
    <s v="P000001398"/>
    <s v="P000001398"/>
    <s v="LFF (MDG-F)"/>
    <s v="DE04TMSITE"/>
    <m/>
    <b v="1"/>
    <x v="1"/>
    <x v="1"/>
    <d v="2026-02-12T00:00:00"/>
    <m/>
    <m/>
    <x v="1"/>
    <n v="36"/>
    <s v="Donna Mae Melarpis"/>
    <m/>
    <n v="6347"/>
  </r>
  <r>
    <x v="521"/>
    <x v="0"/>
    <x v="2"/>
    <s v="CLFF_VMCA$$$KR07TN2001"/>
    <s v="P000001398"/>
    <s v="P000001398"/>
    <s v="LFF (MDG-F)"/>
    <s v="KR07TN2001"/>
    <m/>
    <b v="1"/>
    <x v="1"/>
    <x v="1"/>
    <d v="2026-02-12T00:00:00"/>
    <m/>
    <m/>
    <x v="1"/>
    <n v="36"/>
    <s v="Donna Mae Melarpis"/>
    <m/>
    <n v="6348"/>
  </r>
  <r>
    <x v="521"/>
    <x v="0"/>
    <x v="2"/>
    <s v="CLFF_VMCA$$$KR07TN2207"/>
    <s v="P000001398"/>
    <s v="P000001398"/>
    <s v="LFF (MDG-F)"/>
    <s v="KR07TN2207"/>
    <m/>
    <b v="1"/>
    <x v="1"/>
    <x v="1"/>
    <d v="2026-02-12T00:00:00"/>
    <m/>
    <m/>
    <x v="1"/>
    <n v="36"/>
    <s v="Donna Mae Melarpis"/>
    <m/>
    <n v="6349"/>
  </r>
  <r>
    <x v="521"/>
    <x v="0"/>
    <x v="2"/>
    <s v="CLFF_VMCA$$$US10TN2001"/>
    <s v="P000001398"/>
    <s v="P000001398"/>
    <s v="LFF (MDG-F)"/>
    <s v="US10TN2001"/>
    <m/>
    <b v="1"/>
    <x v="1"/>
    <x v="1"/>
    <d v="2026-02-12T00:00:00"/>
    <m/>
    <m/>
    <x v="1"/>
    <n v="36"/>
    <s v="Donna Mae Melarpis"/>
    <m/>
    <n v="6350"/>
  </r>
  <r>
    <x v="521"/>
    <x v="0"/>
    <x v="2"/>
    <s v="CLFF_VMCA$$$US10TN2002"/>
    <s v="P000001398"/>
    <s v="P000001398"/>
    <s v="LFF (MDG-F)"/>
    <s v="US10TN2002"/>
    <m/>
    <b v="1"/>
    <x v="1"/>
    <x v="1"/>
    <d v="2026-02-12T00:00:00"/>
    <m/>
    <m/>
    <x v="1"/>
    <n v="36"/>
    <s v="Donna Mae Melarpis"/>
    <m/>
    <n v="6351"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36"/>
    <s v="Donna Mae Melarpis"/>
    <m/>
    <n v="6352"/>
  </r>
  <r>
    <x v="523"/>
    <x v="0"/>
    <x v="2"/>
    <s v="CNOW_7210$$$0000020055"/>
    <s v="L000013905"/>
    <s v="L000013905"/>
    <s v="Non-LFF"/>
    <s v=""/>
    <m/>
    <b v="1"/>
    <x v="2"/>
    <x v="1"/>
    <d v="2026-02-12T00:00:00"/>
    <m/>
    <m/>
    <x v="1"/>
    <n v="36"/>
    <s v="Ruby Grace Garcia"/>
    <m/>
    <n v="6353"/>
  </r>
  <r>
    <x v="523"/>
    <x v="0"/>
    <x v="2"/>
    <s v="INEXT_001050000481"/>
    <s v="L000006432"/>
    <s v="L000006432"/>
    <s v="Non-LFF"/>
    <s v=""/>
    <m/>
    <b v="1"/>
    <x v="2"/>
    <x v="1"/>
    <d v="2026-02-12T00:00:00"/>
    <m/>
    <m/>
    <x v="1"/>
    <n v="36"/>
    <s v="Ruby Grace Garcia"/>
    <m/>
    <n v="6354"/>
  </r>
  <r>
    <x v="523"/>
    <x v="0"/>
    <x v="2"/>
    <s v="ITEMPEU_001300003829"/>
    <s v="L000007087"/>
    <s v="L000007087"/>
    <s v="Non-LFF"/>
    <s v=""/>
    <m/>
    <b v="1"/>
    <x v="2"/>
    <x v="1"/>
    <d v="2026-02-12T00:00:00"/>
    <m/>
    <m/>
    <x v="1"/>
    <n v="36"/>
    <s v="Ruby Grace Garcia"/>
    <m/>
    <n v="6355"/>
  </r>
  <r>
    <x v="523"/>
    <x v="0"/>
    <x v="2"/>
    <s v="IPHOENX_000002413801"/>
    <s v="L000006429"/>
    <s v="L000006429"/>
    <s v="Non-LFF"/>
    <s v=""/>
    <m/>
    <b v="1"/>
    <x v="2"/>
    <x v="1"/>
    <d v="2026-02-12T00:00:00"/>
    <m/>
    <m/>
    <x v="1"/>
    <n v="36"/>
    <s v="Ruby Grace Garcia"/>
    <m/>
    <n v="6356"/>
  </r>
  <r>
    <x v="523"/>
    <x v="0"/>
    <x v="2"/>
    <s v="IPHOENX_000002422801"/>
    <s v="L000006429"/>
    <s v="L000006429"/>
    <s v="Non-LFF"/>
    <s v=""/>
    <m/>
    <b v="1"/>
    <x v="2"/>
    <x v="1"/>
    <d v="2026-02-12T00:00:00"/>
    <m/>
    <m/>
    <x v="1"/>
    <n v="36"/>
    <s v="Ruby Grace Garcia"/>
    <m/>
    <n v="6357"/>
  </r>
  <r>
    <x v="523"/>
    <x v="0"/>
    <x v="2"/>
    <s v="IPHOENX_000002427401"/>
    <s v="L000006429"/>
    <s v="L000006429"/>
    <s v="Non-LFF"/>
    <s v=""/>
    <m/>
    <b v="1"/>
    <x v="2"/>
    <x v="1"/>
    <d v="2026-02-12T00:00:00"/>
    <m/>
    <m/>
    <x v="1"/>
    <n v="36"/>
    <s v="Ruby Grace Garcia"/>
    <m/>
    <n v="6358"/>
  </r>
  <r>
    <x v="523"/>
    <x v="0"/>
    <x v="2"/>
    <s v="IPHOENX_000002428201"/>
    <s v="L000006429"/>
    <s v="L000006429"/>
    <s v="Non-LFF"/>
    <s v=""/>
    <m/>
    <b v="1"/>
    <x v="2"/>
    <x v="1"/>
    <d v="2026-02-12T00:00:00"/>
    <m/>
    <m/>
    <x v="1"/>
    <n v="36"/>
    <s v="Ruby Grace Garcia"/>
    <m/>
    <n v="6359"/>
  </r>
  <r>
    <x v="523"/>
    <x v="0"/>
    <x v="2"/>
    <s v="IPHOENX_000002428801"/>
    <s v="L000006429"/>
    <s v="L000006429"/>
    <s v="Non-LFF"/>
    <s v=""/>
    <m/>
    <b v="1"/>
    <x v="2"/>
    <x v="1"/>
    <d v="2026-02-12T00:00:00"/>
    <m/>
    <m/>
    <x v="1"/>
    <n v="36"/>
    <s v="Ruby Grace Garcia"/>
    <m/>
    <n v="6360"/>
  </r>
  <r>
    <x v="523"/>
    <x v="0"/>
    <x v="2"/>
    <s v="IPHOENX_000002433601"/>
    <s v="L000006429"/>
    <s v="L000006429"/>
    <s v="Non-LFF"/>
    <s v=""/>
    <m/>
    <b v="1"/>
    <x v="2"/>
    <x v="1"/>
    <d v="2026-02-12T00:00:00"/>
    <m/>
    <m/>
    <x v="1"/>
    <n v="36"/>
    <s v="Ruby Grace Garcia"/>
    <m/>
    <n v="6361"/>
  </r>
  <r>
    <x v="523"/>
    <x v="0"/>
    <x v="2"/>
    <s v="IPHOENX_000002425301"/>
    <s v="L000013901"/>
    <s v="L000013901"/>
    <s v="Non-LFF"/>
    <s v=""/>
    <m/>
    <b v="1"/>
    <x v="2"/>
    <x v="1"/>
    <d v="2026-02-12T00:00:00"/>
    <m/>
    <m/>
    <x v="1"/>
    <n v="36"/>
    <s v="Ruby Grace Garcia"/>
    <m/>
    <n v="6362"/>
  </r>
  <r>
    <x v="523"/>
    <x v="0"/>
    <x v="2"/>
    <s v="IPHOENX_000002433401"/>
    <s v="L000013901"/>
    <s v="L000013901"/>
    <s v="Non-LFF"/>
    <s v=""/>
    <m/>
    <b v="1"/>
    <x v="2"/>
    <x v="1"/>
    <d v="2026-02-12T00:00:00"/>
    <m/>
    <m/>
    <x v="1"/>
    <n v="36"/>
    <s v="Ruby Grace Garcia"/>
    <m/>
    <n v="6363"/>
  </r>
  <r>
    <x v="524"/>
    <x v="0"/>
    <x v="2"/>
    <s v="CNOW_7210$$$0000010483"/>
    <s v="L000013422"/>
    <s v="L000013422"/>
    <s v="Non-LFF"/>
    <s v=""/>
    <m/>
    <b v="1"/>
    <x v="2"/>
    <x v="1"/>
    <d v="2026-02-12T00:00:00"/>
    <m/>
    <m/>
    <x v="1"/>
    <n v="36"/>
    <s v="Ruby Grace Garcia"/>
    <m/>
    <n v="6364"/>
  </r>
  <r>
    <x v="524"/>
    <x v="0"/>
    <x v="2"/>
    <s v="CNOW_7210$$$0000020525"/>
    <s v="L000013885"/>
    <s v="L000013885"/>
    <s v="Non-LFF"/>
    <s v=""/>
    <m/>
    <b v="1"/>
    <x v="2"/>
    <x v="1"/>
    <d v="2026-02-12T00:00:00"/>
    <m/>
    <m/>
    <x v="1"/>
    <n v="36"/>
    <s v="Ruby Grace Garcia"/>
    <m/>
    <n v="6365"/>
  </r>
  <r>
    <x v="524"/>
    <x v="0"/>
    <x v="2"/>
    <s v="CEMERAL_700061019903LW"/>
    <s v="L000013980"/>
    <s v="L000013980"/>
    <s v="Non-LFF"/>
    <s v=""/>
    <m/>
    <b v="1"/>
    <x v="2"/>
    <x v="1"/>
    <d v="2026-02-12T00:00:00"/>
    <m/>
    <m/>
    <x v="1"/>
    <n v="36"/>
    <s v="Ruby Grace Garcia"/>
    <m/>
    <n v="6366"/>
  </r>
  <r>
    <x v="524"/>
    <x v="0"/>
    <x v="2"/>
    <s v="CEMERAL_70006101MS1201"/>
    <s v="L000013980"/>
    <s v="L000013980"/>
    <s v="Non-LFF"/>
    <s v=""/>
    <m/>
    <b v="1"/>
    <x v="2"/>
    <x v="1"/>
    <d v="2026-02-12T00:00:00"/>
    <m/>
    <m/>
    <x v="1"/>
    <n v="36"/>
    <s v="Ruby Grace Garcia"/>
    <m/>
    <n v="6367"/>
  </r>
  <r>
    <x v="524"/>
    <x v="0"/>
    <x v="2"/>
    <s v="CEMERAL_700061049903LW"/>
    <s v="L000013980"/>
    <s v="L000013980"/>
    <s v="Non-LFF"/>
    <s v=""/>
    <m/>
    <b v="1"/>
    <x v="2"/>
    <x v="1"/>
    <d v="2026-02-12T00:00:00"/>
    <m/>
    <m/>
    <x v="1"/>
    <n v="36"/>
    <s v="Ruby Grace Garcia"/>
    <m/>
    <n v="6368"/>
  </r>
  <r>
    <x v="524"/>
    <x v="0"/>
    <x v="2"/>
    <s v="CEMERAL_700061049920LW"/>
    <s v="L000013980"/>
    <s v="L000013980"/>
    <s v="Non-LFF"/>
    <s v=""/>
    <m/>
    <b v="1"/>
    <x v="2"/>
    <x v="1"/>
    <d v="2026-02-12T00:00:00"/>
    <m/>
    <m/>
    <x v="1"/>
    <n v="36"/>
    <s v="Ruby Grace Garcia"/>
    <m/>
    <n v="6369"/>
  </r>
  <r>
    <x v="524"/>
    <x v="0"/>
    <x v="2"/>
    <s v="CEMERAL_70006101990111"/>
    <s v="L000013980"/>
    <s v="L000013980"/>
    <s v="Non-LFF"/>
    <s v=""/>
    <m/>
    <b v="1"/>
    <x v="2"/>
    <x v="1"/>
    <d v="2026-02-12T00:00:00"/>
    <m/>
    <m/>
    <x v="1"/>
    <n v="36"/>
    <s v="Ruby Grace Garcia"/>
    <m/>
    <n v="6370"/>
  </r>
  <r>
    <x v="524"/>
    <x v="0"/>
    <x v="2"/>
    <s v="CEMERAL_700061049901LW"/>
    <s v="L000013980"/>
    <s v="L000013980"/>
    <s v="Non-LFF"/>
    <s v=""/>
    <m/>
    <b v="1"/>
    <x v="2"/>
    <x v="1"/>
    <d v="2026-02-12T00:00:00"/>
    <m/>
    <m/>
    <x v="1"/>
    <n v="36"/>
    <s v="Ruby Grace Garcia"/>
    <m/>
    <n v="6371"/>
  </r>
  <r>
    <x v="524"/>
    <x v="0"/>
    <x v="2"/>
    <s v="CEMERAL_70006101MS3109"/>
    <s v="L000013978"/>
    <s v="L000013978"/>
    <s v="Non-LFF"/>
    <s v=""/>
    <m/>
    <b v="1"/>
    <x v="2"/>
    <x v="1"/>
    <d v="2026-02-12T00:00:00"/>
    <m/>
    <m/>
    <x v="1"/>
    <n v="36"/>
    <s v="Ruby Grace Garcia"/>
    <m/>
    <n v="6372"/>
  </r>
  <r>
    <x v="524"/>
    <x v="0"/>
    <x v="2"/>
    <s v="CEMERAL_70006104001111"/>
    <s v="L000008324"/>
    <s v="L000008324"/>
    <s v="Non-LFF"/>
    <s v=""/>
    <m/>
    <b v="1"/>
    <x v="2"/>
    <x v="1"/>
    <d v="2026-02-12T00:00:00"/>
    <m/>
    <m/>
    <x v="1"/>
    <n v="36"/>
    <s v="Ruby Grace Garcia"/>
    <m/>
    <n v="6373"/>
  </r>
  <r>
    <x v="524"/>
    <x v="0"/>
    <x v="2"/>
    <s v="CLFF_7210$$$2125R03257"/>
    <s v="L000005441"/>
    <s v="L000005441"/>
    <s v="LFF (MDG-F)"/>
    <s v="2125R03257"/>
    <m/>
    <b v="1"/>
    <x v="2"/>
    <x v="1"/>
    <d v="2026-02-12T00:00:00"/>
    <m/>
    <m/>
    <x v="1"/>
    <n v="36"/>
    <s v="Ruby Grace Garcia"/>
    <m/>
    <n v="6374"/>
  </r>
  <r>
    <x v="524"/>
    <x v="0"/>
    <x v="2"/>
    <s v="CTEMPLA_1000BR10710030"/>
    <s v="L000013989"/>
    <s v="L000013989"/>
    <s v="Non-LFF"/>
    <s v=""/>
    <m/>
    <b v="1"/>
    <x v="2"/>
    <x v="1"/>
    <d v="2026-02-12T00:00:00"/>
    <m/>
    <m/>
    <x v="1"/>
    <n v="36"/>
    <s v="Ruby Grace Garcia"/>
    <m/>
    <n v="6375"/>
  </r>
  <r>
    <x v="524"/>
    <x v="0"/>
    <x v="2"/>
    <s v="CTEMPLA_1000MX10314100"/>
    <s v="L000013989"/>
    <s v="L000013989"/>
    <s v="Non-LFF"/>
    <s v=""/>
    <m/>
    <b v="1"/>
    <x v="2"/>
    <x v="1"/>
    <d v="2026-02-12T00:00:00"/>
    <m/>
    <m/>
    <x v="1"/>
    <n v="36"/>
    <s v="Ruby Grace Garcia"/>
    <m/>
    <n v="6376"/>
  </r>
  <r>
    <x v="524"/>
    <x v="0"/>
    <x v="2"/>
    <s v="CTEMPLA_1000AR10220011"/>
    <s v="L000013989"/>
    <s v="L000013989"/>
    <s v="Non-LFF"/>
    <s v=""/>
    <m/>
    <b v="1"/>
    <x v="2"/>
    <x v="1"/>
    <d v="2026-02-12T00:00:00"/>
    <m/>
    <m/>
    <x v="1"/>
    <n v="36"/>
    <s v="Ruby Grace Garcia"/>
    <m/>
    <n v="6377"/>
  </r>
  <r>
    <x v="524"/>
    <x v="0"/>
    <x v="2"/>
    <s v="CNOW_7210$$$0000058637"/>
    <s v="L000013989"/>
    <s v="L000013989"/>
    <s v="Non-LFF"/>
    <s v=""/>
    <m/>
    <b v="1"/>
    <x v="2"/>
    <x v="1"/>
    <d v="2026-02-12T00:00:00"/>
    <m/>
    <m/>
    <x v="1"/>
    <n v="36"/>
    <s v="Ruby Grace Garcia"/>
    <m/>
    <n v="6378"/>
  </r>
  <r>
    <x v="524"/>
    <x v="0"/>
    <x v="2"/>
    <s v="CNOW_7210$$$0000020294"/>
    <s v="L000014003"/>
    <s v="L000014003"/>
    <s v="Non-LFF"/>
    <s v=""/>
    <m/>
    <b v="1"/>
    <x v="2"/>
    <x v="1"/>
    <d v="2026-02-12T00:00:00"/>
    <m/>
    <m/>
    <x v="1"/>
    <n v="36"/>
    <s v="Ruby Grace Garcia"/>
    <m/>
    <n v="6379"/>
  </r>
  <r>
    <x v="524"/>
    <x v="0"/>
    <x v="2"/>
    <s v="CORAERP_MMOR1945.5143"/>
    <s v="L000014003"/>
    <s v="L000014003"/>
    <s v="Non-LFF"/>
    <s v=""/>
    <m/>
    <b v="1"/>
    <x v="2"/>
    <x v="1"/>
    <d v="2026-02-12T00:00:00"/>
    <m/>
    <m/>
    <x v="1"/>
    <n v="36"/>
    <s v="Ruby Grace Garcia"/>
    <m/>
    <n v="6380"/>
  </r>
  <r>
    <x v="524"/>
    <x v="0"/>
    <x v="2"/>
    <s v="CORAERP_MMOR1975.5143"/>
    <s v="L000014003"/>
    <s v="L000014003"/>
    <s v="Non-LFF"/>
    <s v=""/>
    <m/>
    <b v="1"/>
    <x v="2"/>
    <x v="1"/>
    <d v="2026-02-12T00:00:00"/>
    <m/>
    <m/>
    <x v="1"/>
    <n v="36"/>
    <s v="Ruby Grace Garcia"/>
    <m/>
    <n v="6381"/>
  </r>
  <r>
    <x v="524"/>
    <x v="0"/>
    <x v="2"/>
    <s v="CNOW_7210$$$0000020362"/>
    <s v="L000013986"/>
    <s v="L000013986"/>
    <s v="Non-LFF"/>
    <s v=""/>
    <m/>
    <b v="1"/>
    <x v="2"/>
    <x v="1"/>
    <d v="2026-02-12T00:00:00"/>
    <m/>
    <m/>
    <x v="1"/>
    <n v="36"/>
    <s v="Ruby Grace Garcia"/>
    <m/>
    <n v="6382"/>
  </r>
  <r>
    <x v="524"/>
    <x v="0"/>
    <x v="2"/>
    <s v="CLFF_7210$$$2063C06207"/>
    <s v="L000013992"/>
    <s v="L000013992"/>
    <s v="LFF (MDG-F)"/>
    <s v="2063C06207"/>
    <m/>
    <b v="1"/>
    <x v="2"/>
    <x v="1"/>
    <d v="2026-02-12T00:00:00"/>
    <m/>
    <m/>
    <x v="1"/>
    <n v="36"/>
    <s v="Ruby Grace Garcia"/>
    <m/>
    <n v="6383"/>
  </r>
  <r>
    <x v="524"/>
    <x v="0"/>
    <x v="2"/>
    <s v="CLFF_7210$$$2063C05013"/>
    <s v="L000013992"/>
    <s v="L000013992"/>
    <s v="LFF (MDG-F)"/>
    <s v="2063C05013"/>
    <m/>
    <b v="1"/>
    <x v="2"/>
    <x v="1"/>
    <d v="2026-02-12T00:00:00"/>
    <m/>
    <m/>
    <x v="1"/>
    <n v="36"/>
    <s v="Ruby Grace Garcia"/>
    <m/>
    <n v="6384"/>
  </r>
  <r>
    <x v="524"/>
    <x v="0"/>
    <x v="2"/>
    <s v="CORAERP_MMOR1975.5013"/>
    <s v="L000013986"/>
    <s v="L000013986"/>
    <s v="Non-LFF"/>
    <s v=""/>
    <m/>
    <b v="1"/>
    <x v="2"/>
    <x v="1"/>
    <d v="2026-02-12T00:00:00"/>
    <m/>
    <m/>
    <x v="1"/>
    <n v="36"/>
    <s v="Ruby Grace Garcia"/>
    <m/>
    <n v="6385"/>
  </r>
  <r>
    <x v="524"/>
    <x v="0"/>
    <x v="2"/>
    <s v="CEMERAL_70006203001113"/>
    <s v="L000013781"/>
    <s v="L000013781"/>
    <s v="Non-LFF"/>
    <s v=""/>
    <m/>
    <b v="1"/>
    <x v="2"/>
    <x v="1"/>
    <d v="2026-02-12T00:00:00"/>
    <m/>
    <m/>
    <x v="1"/>
    <n v="36"/>
    <s v="Ruby Grace Garcia"/>
    <m/>
    <n v="6386"/>
  </r>
  <r>
    <x v="524"/>
    <x v="0"/>
    <x v="2"/>
    <s v="CLFF_7210$$$2025C00000"/>
    <s v="L000014000"/>
    <s v="L000014000"/>
    <s v="LFF (MDG-F)"/>
    <s v="2025C00000"/>
    <m/>
    <b v="1"/>
    <x v="2"/>
    <x v="1"/>
    <d v="2026-02-12T00:00:00"/>
    <m/>
    <m/>
    <x v="1"/>
    <n v="36"/>
    <s v="Ruby Grace Garcia"/>
    <m/>
    <n v="6387"/>
  </r>
  <r>
    <x v="524"/>
    <x v="0"/>
    <x v="2"/>
    <s v="CLFF_7210$$$2034C0000A"/>
    <s v="L000014003"/>
    <s v="L000014003"/>
    <s v="LFF (MDG-F)"/>
    <s v="2034C0000A"/>
    <m/>
    <b v="1"/>
    <x v="2"/>
    <x v="1"/>
    <d v="2026-02-12T00:00:00"/>
    <m/>
    <m/>
    <x v="1"/>
    <n v="36"/>
    <s v="Ruby Grace Garcia"/>
    <m/>
    <n v="6388"/>
  </r>
  <r>
    <x v="524"/>
    <x v="0"/>
    <x v="2"/>
    <s v="CNOW_7210$$$0000269903"/>
    <s v="L000014002"/>
    <s v="L000014002"/>
    <s v="Non-LFF"/>
    <s v=""/>
    <m/>
    <b v="1"/>
    <x v="2"/>
    <x v="1"/>
    <d v="2026-02-12T00:00:00"/>
    <m/>
    <m/>
    <x v="1"/>
    <n v="36"/>
    <s v="Ruby Grace Garcia"/>
    <m/>
    <n v="6389"/>
  </r>
  <r>
    <x v="524"/>
    <x v="0"/>
    <x v="2"/>
    <s v="CNOW_7210$$$0000020428"/>
    <s v="L000013985"/>
    <s v="L000013985"/>
    <s v="Non-LFF"/>
    <s v=""/>
    <m/>
    <b v="1"/>
    <x v="2"/>
    <x v="1"/>
    <d v="2026-02-12T00:00:00"/>
    <m/>
    <m/>
    <x v="1"/>
    <n v="36"/>
    <s v="Ruby Grace Garcia"/>
    <m/>
    <n v="6390"/>
  </r>
  <r>
    <x v="524"/>
    <x v="0"/>
    <x v="2"/>
    <s v="CTEMPLA_1000BR10001112"/>
    <s v="L000014003"/>
    <s v="L000014003"/>
    <s v="Non-LFF"/>
    <s v=""/>
    <m/>
    <b v="1"/>
    <x v="2"/>
    <x v="1"/>
    <d v="2026-02-12T00:00:00"/>
    <m/>
    <m/>
    <x v="1"/>
    <n v="36"/>
    <s v="Ruby Grace Garcia"/>
    <m/>
    <n v="6391"/>
  </r>
  <r>
    <x v="524"/>
    <x v="0"/>
    <x v="2"/>
    <s v="CTEMPEU_1000DE40657586"/>
    <s v="L000013993"/>
    <s v="L000013993"/>
    <s v="Non-LFF"/>
    <s v=""/>
    <m/>
    <b v="1"/>
    <x v="2"/>
    <x v="1"/>
    <d v="2026-02-12T00:00:00"/>
    <m/>
    <m/>
    <x v="1"/>
    <n v="36"/>
    <s v="Ruby Grace Garcia"/>
    <m/>
    <n v="6392"/>
  </r>
  <r>
    <x v="524"/>
    <x v="0"/>
    <x v="2"/>
    <s v="CORAERP_MMOR1945.LLPA"/>
    <s v="L000013187"/>
    <s v="L000013187"/>
    <s v="Non-LFF"/>
    <s v=""/>
    <m/>
    <b v="1"/>
    <x v="2"/>
    <x v="1"/>
    <d v="2026-02-12T00:00:00"/>
    <m/>
    <m/>
    <x v="1"/>
    <n v="36"/>
    <s v="Ruby Grace Garcia"/>
    <m/>
    <n v="6393"/>
  </r>
  <r>
    <x v="524"/>
    <x v="0"/>
    <x v="2"/>
    <s v="CORAERP_MMOR1945.LLPD"/>
    <s v="L000013187"/>
    <s v="L000013187"/>
    <s v="Non-LFF"/>
    <s v=""/>
    <m/>
    <b v="1"/>
    <x v="2"/>
    <x v="1"/>
    <d v="2026-02-12T00:00:00"/>
    <m/>
    <m/>
    <x v="1"/>
    <n v="36"/>
    <s v="Ruby Grace Garcia"/>
    <m/>
    <n v="6394"/>
  </r>
  <r>
    <x v="524"/>
    <x v="0"/>
    <x v="2"/>
    <s v="CORAERP_MMOR1945.NLBA"/>
    <s v="L000013187"/>
    <s v="L000013187"/>
    <s v="Non-LFF"/>
    <s v=""/>
    <m/>
    <b v="1"/>
    <x v="2"/>
    <x v="1"/>
    <d v="2026-02-12T00:00:00"/>
    <m/>
    <m/>
    <x v="1"/>
    <n v="36"/>
    <s v="Ruby Grace Garcia"/>
    <m/>
    <n v="6395"/>
  </r>
  <r>
    <x v="524"/>
    <x v="0"/>
    <x v="2"/>
    <s v="CORAERP_MMOR1945.NLL5"/>
    <s v="L000013187"/>
    <s v="L000013187"/>
    <s v="Non-LFF"/>
    <s v=""/>
    <m/>
    <b v="1"/>
    <x v="2"/>
    <x v="1"/>
    <d v="2026-02-12T00:00:00"/>
    <m/>
    <m/>
    <x v="1"/>
    <n v="36"/>
    <s v="Ruby Grace Garcia"/>
    <m/>
    <n v="6396"/>
  </r>
  <r>
    <x v="524"/>
    <x v="0"/>
    <x v="2"/>
    <s v="CORAERP_MMOR1968.LLPD"/>
    <s v="L000013187"/>
    <s v="L000013187"/>
    <s v="Non-LFF"/>
    <s v=""/>
    <m/>
    <b v="1"/>
    <x v="2"/>
    <x v="1"/>
    <d v="2026-02-12T00:00:00"/>
    <m/>
    <m/>
    <x v="1"/>
    <n v="36"/>
    <s v="Ruby Grace Garcia"/>
    <m/>
    <n v="6397"/>
  </r>
  <r>
    <x v="524"/>
    <x v="0"/>
    <x v="2"/>
    <s v="CORAERP_MMOR1975.LLPD"/>
    <s v="L000013187"/>
    <s v="L000013187"/>
    <s v="Non-LFF"/>
    <s v=""/>
    <m/>
    <b v="1"/>
    <x v="2"/>
    <x v="1"/>
    <d v="2026-02-12T00:00:00"/>
    <m/>
    <m/>
    <x v="1"/>
    <n v="36"/>
    <s v="Ruby Grace Garcia"/>
    <m/>
    <n v="6398"/>
  </r>
  <r>
    <x v="524"/>
    <x v="0"/>
    <x v="2"/>
    <s v="CORAERP_MMOR1975.NLCM"/>
    <s v="L000013187"/>
    <s v="L000013187"/>
    <s v="Non-LFF"/>
    <s v=""/>
    <m/>
    <b v="1"/>
    <x v="2"/>
    <x v="1"/>
    <d v="2026-02-12T00:00:00"/>
    <m/>
    <m/>
    <x v="1"/>
    <n v="36"/>
    <s v="Ruby Grace Garcia"/>
    <m/>
    <n v="6399"/>
  </r>
  <r>
    <x v="524"/>
    <x v="0"/>
    <x v="2"/>
    <s v="CLFF_7210$$$1756CS7119"/>
    <s v="L000013521"/>
    <s v="L000013521"/>
    <s v="LFF (MDG-F)"/>
    <s v="1756CS7119"/>
    <m/>
    <b v="1"/>
    <x v="2"/>
    <x v="1"/>
    <d v="2026-02-12T00:00:00"/>
    <m/>
    <m/>
    <x v="1"/>
    <n v="36"/>
    <s v="Ruby Grace Garcia"/>
    <m/>
    <n v="6400"/>
  </r>
  <r>
    <x v="524"/>
    <x v="0"/>
    <x v="2"/>
    <s v="CPHOENX_01010000691201"/>
    <s v="L000013521"/>
    <s v="L000013521"/>
    <s v="Non-LFF"/>
    <s v=""/>
    <m/>
    <b v="1"/>
    <x v="2"/>
    <x v="1"/>
    <d v="2026-02-12T00:00:00"/>
    <m/>
    <m/>
    <x v="1"/>
    <n v="36"/>
    <s v="Ruby Grace Garcia"/>
    <m/>
    <n v="6401"/>
  </r>
  <r>
    <x v="524"/>
    <x v="0"/>
    <x v="2"/>
    <s v="CLFF_7210$$$1756C07580"/>
    <s v="L000013521"/>
    <s v="L000013521"/>
    <s v="LFF (MDG-F)"/>
    <s v="1756C07580"/>
    <m/>
    <b v="1"/>
    <x v="2"/>
    <x v="1"/>
    <d v="2026-02-12T00:00:00"/>
    <m/>
    <m/>
    <x v="1"/>
    <n v="36"/>
    <s v="Ruby Grace Garcia"/>
    <m/>
    <n v="6402"/>
  </r>
  <r>
    <x v="524"/>
    <x v="0"/>
    <x v="2"/>
    <s v="CNOW_7210$$$0000058554"/>
    <s v="L000011809"/>
    <s v="L000011809"/>
    <s v="Non-LFF"/>
    <s v=""/>
    <m/>
    <b v="1"/>
    <x v="2"/>
    <x v="1"/>
    <d v="2026-02-12T00:00:00"/>
    <m/>
    <m/>
    <x v="1"/>
    <n v="36"/>
    <s v="Ruby Grace Garcia"/>
    <m/>
    <n v="6403"/>
  </r>
  <r>
    <x v="524"/>
    <x v="0"/>
    <x v="2"/>
    <s v="CNOW_7210$$$0000058687"/>
    <s v="L000011809"/>
    <s v="L000011809"/>
    <s v="Non-LFF"/>
    <s v=""/>
    <m/>
    <b v="1"/>
    <x v="2"/>
    <x v="1"/>
    <d v="2026-02-12T00:00:00"/>
    <m/>
    <m/>
    <x v="1"/>
    <n v="36"/>
    <s v="Ruby Grace Garcia"/>
    <m/>
    <n v="6404"/>
  </r>
  <r>
    <x v="524"/>
    <x v="0"/>
    <x v="2"/>
    <s v="CNOW_7210$$$0000058704"/>
    <s v="L000011809"/>
    <s v="L000011809"/>
    <s v="Non-LFF"/>
    <s v=""/>
    <m/>
    <b v="1"/>
    <x v="2"/>
    <x v="1"/>
    <d v="2026-02-12T00:00:00"/>
    <m/>
    <m/>
    <x v="1"/>
    <n v="36"/>
    <s v="Ruby Grace Garcia"/>
    <m/>
    <n v="6405"/>
  </r>
  <r>
    <x v="524"/>
    <x v="0"/>
    <x v="2"/>
    <s v="CNOW_ROW$$$$0000095685"/>
    <s v="L000011809"/>
    <s v="L000011809"/>
    <s v="Non-LFF"/>
    <s v=""/>
    <m/>
    <b v="1"/>
    <x v="2"/>
    <x v="1"/>
    <d v="2026-02-12T00:00:00"/>
    <m/>
    <m/>
    <x v="1"/>
    <n v="36"/>
    <s v="Ruby Grace Garcia"/>
    <m/>
    <n v="6406"/>
  </r>
  <r>
    <x v="524"/>
    <x v="0"/>
    <x v="2"/>
    <s v="CTEMPLA_1000AR10220004"/>
    <s v="L000011809"/>
    <s v="L000011809"/>
    <s v="Non-LFF"/>
    <s v=""/>
    <m/>
    <b v="1"/>
    <x v="2"/>
    <x v="1"/>
    <d v="2026-02-12T00:00:00"/>
    <m/>
    <m/>
    <x v="1"/>
    <n v="36"/>
    <s v="Ruby Grace Garcia"/>
    <m/>
    <n v="6407"/>
  </r>
  <r>
    <x v="524"/>
    <x v="0"/>
    <x v="2"/>
    <s v="CTEMPLA_1000AR10220007"/>
    <s v="L000011809"/>
    <s v="L000011809"/>
    <s v="Non-LFF"/>
    <s v=""/>
    <m/>
    <b v="1"/>
    <x v="2"/>
    <x v="1"/>
    <d v="2026-02-12T00:00:00"/>
    <m/>
    <m/>
    <x v="1"/>
    <n v="36"/>
    <s v="Ruby Grace Garcia"/>
    <m/>
    <n v="6408"/>
  </r>
  <r>
    <x v="524"/>
    <x v="0"/>
    <x v="2"/>
    <s v="CTEMPLA_1000BR10702020"/>
    <s v="L000011809"/>
    <s v="L000011809"/>
    <s v="Non-LFF"/>
    <s v=""/>
    <m/>
    <b v="1"/>
    <x v="2"/>
    <x v="1"/>
    <d v="2026-02-12T00:00:00"/>
    <m/>
    <m/>
    <x v="1"/>
    <n v="36"/>
    <s v="Ruby Grace Garcia"/>
    <m/>
    <n v="6409"/>
  </r>
  <r>
    <x v="524"/>
    <x v="0"/>
    <x v="2"/>
    <s v="CTEMPLA_1000CL10660000"/>
    <s v="L000011809"/>
    <s v="L000011809"/>
    <s v="Non-LFF"/>
    <s v=""/>
    <m/>
    <b v="1"/>
    <x v="2"/>
    <x v="1"/>
    <d v="2026-02-12T00:00:00"/>
    <m/>
    <m/>
    <x v="1"/>
    <n v="36"/>
    <s v="Ruby Grace Garcia"/>
    <m/>
    <n v="6410"/>
  </r>
  <r>
    <x v="524"/>
    <x v="0"/>
    <x v="2"/>
    <s v="CTEMPLA_1000CO10100210"/>
    <s v="L000011809"/>
    <s v="L000011809"/>
    <s v="Non-LFF"/>
    <s v=""/>
    <m/>
    <b v="1"/>
    <x v="2"/>
    <x v="1"/>
    <d v="2026-02-12T00:00:00"/>
    <m/>
    <m/>
    <x v="1"/>
    <n v="36"/>
    <s v="Ruby Grace Garcia"/>
    <m/>
    <n v="6411"/>
  </r>
  <r>
    <x v="524"/>
    <x v="0"/>
    <x v="2"/>
    <s v="CTEMPLA_1000GT10GT7Q14"/>
    <s v="L000011809"/>
    <s v="L000011809"/>
    <s v="Non-LFF"/>
    <s v=""/>
    <m/>
    <b v="1"/>
    <x v="2"/>
    <x v="1"/>
    <d v="2026-02-12T00:00:00"/>
    <m/>
    <m/>
    <x v="1"/>
    <n v="36"/>
    <s v="Ruby Grace Garcia"/>
    <m/>
    <n v="6412"/>
  </r>
  <r>
    <x v="524"/>
    <x v="0"/>
    <x v="2"/>
    <s v="CTEMPLA_1000GT10ZZ0Q47"/>
    <s v="L000011809"/>
    <s v="L000011809"/>
    <s v="Non-LFF"/>
    <s v=""/>
    <m/>
    <b v="1"/>
    <x v="2"/>
    <x v="1"/>
    <d v="2026-02-12T00:00:00"/>
    <m/>
    <m/>
    <x v="1"/>
    <n v="36"/>
    <s v="Ruby Grace Garcia"/>
    <m/>
    <n v="6413"/>
  </r>
  <r>
    <x v="524"/>
    <x v="0"/>
    <x v="2"/>
    <s v="CTEMPLA_1000MX10315030"/>
    <s v="L000011809"/>
    <s v="L000011809"/>
    <s v="Non-LFF"/>
    <s v=""/>
    <m/>
    <b v="1"/>
    <x v="2"/>
    <x v="1"/>
    <d v="2026-02-12T00:00:00"/>
    <m/>
    <m/>
    <x v="1"/>
    <n v="36"/>
    <s v="Ruby Grace Garcia"/>
    <m/>
    <n v="6414"/>
  </r>
  <r>
    <x v="524"/>
    <x v="0"/>
    <x v="2"/>
    <s v="CTEMPLA_1000PE10646000"/>
    <s v="L000011809"/>
    <s v="L000011809"/>
    <s v="Non-LFF"/>
    <s v=""/>
    <m/>
    <b v="1"/>
    <x v="2"/>
    <x v="1"/>
    <d v="2026-02-12T00:00:00"/>
    <m/>
    <m/>
    <x v="1"/>
    <n v="36"/>
    <s v="Ruby Grace Garcia"/>
    <m/>
    <n v="6415"/>
  </r>
  <r>
    <x v="524"/>
    <x v="0"/>
    <x v="2"/>
    <s v="CNOW_AUS0$$$0000091932"/>
    <s v="L000014062"/>
    <s v="L000014062"/>
    <s v="Non-LFF"/>
    <s v=""/>
    <m/>
    <b v="1"/>
    <x v="2"/>
    <x v="1"/>
    <d v="2026-02-12T00:00:00"/>
    <m/>
    <m/>
    <x v="1"/>
    <n v="36"/>
    <s v="Ruby Grace Garcia"/>
    <m/>
    <n v="6416"/>
  </r>
  <r>
    <x v="524"/>
    <x v="0"/>
    <x v="2"/>
    <s v="CNOW_ROW$$$$0000091825"/>
    <s v="L000014062"/>
    <s v="L000014062"/>
    <s v="Non-LFF"/>
    <s v=""/>
    <m/>
    <b v="1"/>
    <x v="2"/>
    <x v="1"/>
    <d v="2026-02-12T00:00:00"/>
    <m/>
    <m/>
    <x v="1"/>
    <n v="36"/>
    <s v="Ruby Grace Garcia"/>
    <m/>
    <n v="6417"/>
  </r>
  <r>
    <x v="524"/>
    <x v="0"/>
    <x v="2"/>
    <s v="CLFF_7210$$$1756C07349"/>
    <s v="L000011656"/>
    <s v="L000011656"/>
    <s v="LFF (MDG-F)"/>
    <s v="1756C07349"/>
    <m/>
    <b v="1"/>
    <x v="2"/>
    <x v="1"/>
    <d v="2026-02-12T00:00:00"/>
    <m/>
    <m/>
    <x v="1"/>
    <n v="36"/>
    <s v="Ruby Grace Garcia"/>
    <m/>
    <n v="6418"/>
  </r>
  <r>
    <x v="524"/>
    <x v="0"/>
    <x v="2"/>
    <s v="CLFF_7210$$$1919C05632"/>
    <s v="L000011656"/>
    <s v="L000011656"/>
    <s v="LFF (MDG-F)"/>
    <s v="1919C05632"/>
    <m/>
    <b v="1"/>
    <x v="2"/>
    <x v="1"/>
    <d v="2026-02-12T00:00:00"/>
    <m/>
    <m/>
    <x v="1"/>
    <n v="36"/>
    <s v="Ruby Grace Garcia"/>
    <m/>
    <n v="6419"/>
  </r>
  <r>
    <x v="524"/>
    <x v="0"/>
    <x v="2"/>
    <s v="CLFF_7210$$$2034C05319"/>
    <s v="L000011656"/>
    <s v="L000011656"/>
    <s v="LFF (MDG-F)"/>
    <s v="2034C05319"/>
    <m/>
    <b v="1"/>
    <x v="2"/>
    <x v="1"/>
    <d v="2026-02-12T00:00:00"/>
    <m/>
    <m/>
    <x v="1"/>
    <n v="36"/>
    <s v="Ruby Grace Garcia"/>
    <m/>
    <n v="6420"/>
  </r>
  <r>
    <x v="524"/>
    <x v="0"/>
    <x v="2"/>
    <s v="CLFF_7210$$$2025C01002"/>
    <s v="L000011656"/>
    <s v="L000011656"/>
    <s v="LFF (MDG-F)"/>
    <s v="2025C01002"/>
    <m/>
    <b v="1"/>
    <x v="2"/>
    <x v="1"/>
    <d v="2026-02-12T00:00:00"/>
    <m/>
    <m/>
    <x v="1"/>
    <n v="36"/>
    <s v="Ruby Grace Garcia"/>
    <m/>
    <n v="6421"/>
  </r>
  <r>
    <x v="524"/>
    <x v="0"/>
    <x v="2"/>
    <s v="CLFF_7210$$$2025C03628"/>
    <s v="L000011656"/>
    <s v="L000011656"/>
    <s v="LFF (MDG-F)"/>
    <s v="2025C03628"/>
    <m/>
    <b v="1"/>
    <x v="2"/>
    <x v="1"/>
    <d v="2026-02-12T00:00:00"/>
    <m/>
    <m/>
    <x v="1"/>
    <n v="36"/>
    <s v="Ruby Grace Garcia"/>
    <m/>
    <n v="6422"/>
  </r>
  <r>
    <x v="524"/>
    <x v="0"/>
    <x v="2"/>
    <s v="CLFF_7210$$$2032C04734"/>
    <s v="L000011656"/>
    <s v="L000011656"/>
    <s v="LFF (MDG-F)"/>
    <s v="2032C04734"/>
    <m/>
    <b v="1"/>
    <x v="2"/>
    <x v="1"/>
    <d v="2026-02-12T00:00:00"/>
    <m/>
    <m/>
    <x v="1"/>
    <n v="36"/>
    <s v="Ruby Grace Garcia"/>
    <m/>
    <n v="6423"/>
  </r>
  <r>
    <x v="524"/>
    <x v="0"/>
    <x v="2"/>
    <s v="CLFF_7210$$$2034C05329"/>
    <s v="L000011656"/>
    <s v="L000011656"/>
    <s v="LFF (MDG-F)"/>
    <s v="2034C05329"/>
    <m/>
    <b v="1"/>
    <x v="2"/>
    <x v="1"/>
    <d v="2026-02-12T00:00:00"/>
    <m/>
    <m/>
    <x v="1"/>
    <n v="36"/>
    <s v="Ruby Grace Garcia"/>
    <m/>
    <n v="6424"/>
  </r>
  <r>
    <x v="524"/>
    <x v="0"/>
    <x v="2"/>
    <s v="CNOW_7210$$$0000015030"/>
    <s v="L000011656"/>
    <s v="L000011656"/>
    <s v="Non-LFF"/>
    <s v=""/>
    <m/>
    <b v="1"/>
    <x v="2"/>
    <x v="1"/>
    <d v="2026-02-12T00:00:00"/>
    <m/>
    <m/>
    <x v="1"/>
    <n v="36"/>
    <s v="Ruby Grace Garcia"/>
    <m/>
    <n v="6425"/>
  </r>
  <r>
    <x v="524"/>
    <x v="0"/>
    <x v="2"/>
    <s v="CNOW_7210$$$0000051568"/>
    <s v="L000011656"/>
    <s v="L000011656"/>
    <s v="Non-LFF"/>
    <s v=""/>
    <m/>
    <b v="1"/>
    <x v="2"/>
    <x v="1"/>
    <d v="2026-02-12T00:00:00"/>
    <m/>
    <m/>
    <x v="1"/>
    <n v="36"/>
    <s v="Ruby Grace Garcia"/>
    <m/>
    <n v="6426"/>
  </r>
  <r>
    <x v="524"/>
    <x v="0"/>
    <x v="2"/>
    <s v="CNOW_7210$$$0000051597"/>
    <s v="L000011656"/>
    <s v="L000011656"/>
    <s v="Non-LFF"/>
    <s v=""/>
    <m/>
    <b v="1"/>
    <x v="2"/>
    <x v="1"/>
    <d v="2026-02-12T00:00:00"/>
    <m/>
    <m/>
    <x v="1"/>
    <n v="36"/>
    <s v="Ruby Grace Garcia"/>
    <m/>
    <n v="6427"/>
  </r>
  <r>
    <x v="524"/>
    <x v="0"/>
    <x v="2"/>
    <s v="CNOW_7210$$$0000051697"/>
    <s v="L000011656"/>
    <s v="L000011656"/>
    <s v="Non-LFF"/>
    <s v=""/>
    <m/>
    <b v="1"/>
    <x v="2"/>
    <x v="1"/>
    <d v="2026-02-12T00:00:00"/>
    <m/>
    <m/>
    <x v="1"/>
    <n v="36"/>
    <s v="Ruby Grace Garcia"/>
    <m/>
    <n v="6428"/>
  </r>
  <r>
    <x v="524"/>
    <x v="0"/>
    <x v="2"/>
    <s v="CTEMPEU_1000NL40CS1002"/>
    <s v="L000013526"/>
    <s v="L000013526"/>
    <s v="Non-LFF"/>
    <s v=""/>
    <m/>
    <b v="1"/>
    <x v="2"/>
    <x v="1"/>
    <d v="2026-02-12T00:00:00"/>
    <m/>
    <m/>
    <x v="1"/>
    <n v="36"/>
    <s v="Ruby Grace Garcia"/>
    <m/>
    <n v="6429"/>
  </r>
  <r>
    <x v="524"/>
    <x v="0"/>
    <x v="2"/>
    <s v="CLFF_7210$$$1756C07148"/>
    <s v="L000011656"/>
    <s v="L000011656"/>
    <s v="LFF (MDG-F)"/>
    <s v="1756C07148"/>
    <m/>
    <b v="1"/>
    <x v="2"/>
    <x v="1"/>
    <d v="2026-02-12T00:00:00"/>
    <m/>
    <m/>
    <x v="1"/>
    <n v="36"/>
    <s v="Ruby Grace Garcia"/>
    <m/>
    <n v="6430"/>
  </r>
  <r>
    <x v="524"/>
    <x v="0"/>
    <x v="2"/>
    <s v="CLFF_7210$$$2012C00905"/>
    <s v="L000011656"/>
    <s v="L000011656"/>
    <s v="LFF (MDG-F)"/>
    <s v="2012C00905"/>
    <m/>
    <b v="1"/>
    <x v="2"/>
    <x v="1"/>
    <d v="2026-02-12T00:00:00"/>
    <m/>
    <m/>
    <x v="1"/>
    <n v="36"/>
    <s v="Ruby Grace Garcia"/>
    <m/>
    <n v="6431"/>
  </r>
  <r>
    <x v="524"/>
    <x v="0"/>
    <x v="2"/>
    <s v="CLFF_7210$$$2034C01305"/>
    <s v="L000011656"/>
    <s v="L000011656"/>
    <s v="LFF (MDG-F)"/>
    <s v="2034C01305"/>
    <m/>
    <b v="1"/>
    <x v="2"/>
    <x v="1"/>
    <d v="2026-02-12T00:00:00"/>
    <m/>
    <m/>
    <x v="1"/>
    <n v="36"/>
    <s v="Ruby Grace Garcia"/>
    <m/>
    <n v="6432"/>
  </r>
  <r>
    <x v="524"/>
    <x v="0"/>
    <x v="2"/>
    <s v="CNOW_7210$$$0000015980"/>
    <s v="L000011656"/>
    <s v="L000011656"/>
    <s v="Non-LFF"/>
    <s v=""/>
    <m/>
    <b v="1"/>
    <x v="2"/>
    <x v="1"/>
    <d v="2026-02-12T00:00:00"/>
    <m/>
    <m/>
    <x v="1"/>
    <n v="36"/>
    <s v="Ruby Grace Garcia"/>
    <m/>
    <n v="6433"/>
  </r>
  <r>
    <x v="524"/>
    <x v="0"/>
    <x v="2"/>
    <s v="CNOW_7210$$$0000051836"/>
    <s v="L000011656"/>
    <s v="L000011656"/>
    <s v="Non-LFF"/>
    <s v=""/>
    <m/>
    <b v="1"/>
    <x v="2"/>
    <x v="1"/>
    <d v="2026-02-12T00:00:00"/>
    <m/>
    <m/>
    <x v="1"/>
    <n v="36"/>
    <s v="Ruby Grace Garcia"/>
    <m/>
    <n v="6434"/>
  </r>
  <r>
    <x v="524"/>
    <x v="0"/>
    <x v="2"/>
    <s v="CNOW_7210$$$0000057330"/>
    <s v="L000011656"/>
    <s v="L000011656"/>
    <s v="Non-LFF"/>
    <s v=""/>
    <m/>
    <b v="1"/>
    <x v="2"/>
    <x v="1"/>
    <d v="2026-02-12T00:00:00"/>
    <m/>
    <m/>
    <x v="1"/>
    <n v="36"/>
    <s v="Ruby Grace Garcia"/>
    <m/>
    <n v="6435"/>
  </r>
  <r>
    <x v="524"/>
    <x v="0"/>
    <x v="2"/>
    <s v="CORAERP_MMOR1945.5729"/>
    <s v="L000011656"/>
    <s v="L000011656"/>
    <s v="Non-LFF"/>
    <s v=""/>
    <m/>
    <b v="1"/>
    <x v="2"/>
    <x v="1"/>
    <d v="2026-02-12T00:00:00"/>
    <m/>
    <m/>
    <x v="1"/>
    <n v="36"/>
    <s v="Ruby Grace Garcia"/>
    <m/>
    <n v="6436"/>
  </r>
  <r>
    <x v="524"/>
    <x v="0"/>
    <x v="2"/>
    <s v="CORAERP_MMOR1945.9624"/>
    <s v="L000011656"/>
    <s v="L000011656"/>
    <s v="Non-LFF"/>
    <s v=""/>
    <m/>
    <b v="1"/>
    <x v="2"/>
    <x v="1"/>
    <d v="2026-02-12T00:00:00"/>
    <m/>
    <m/>
    <x v="1"/>
    <n v="36"/>
    <s v="Ruby Grace Garcia"/>
    <m/>
    <n v="6437"/>
  </r>
  <r>
    <x v="524"/>
    <x v="0"/>
    <x v="2"/>
    <s v="CPHOENX_01010000660700"/>
    <s v="L000011656"/>
    <s v="L000011656"/>
    <s v="Non-LFF"/>
    <s v=""/>
    <m/>
    <b v="1"/>
    <x v="2"/>
    <x v="1"/>
    <d v="2026-02-12T00:00:00"/>
    <m/>
    <m/>
    <x v="1"/>
    <n v="36"/>
    <s v="Ruby Grace Garcia"/>
    <m/>
    <n v="6438"/>
  </r>
  <r>
    <x v="524"/>
    <x v="0"/>
    <x v="2"/>
    <s v="CPHOENX_01010000674800"/>
    <s v="L000011656"/>
    <s v="L000011656"/>
    <s v="Non-LFF"/>
    <s v=""/>
    <m/>
    <b v="1"/>
    <x v="2"/>
    <x v="1"/>
    <d v="2026-02-12T00:00:00"/>
    <m/>
    <m/>
    <x v="1"/>
    <n v="36"/>
    <s v="Ruby Grace Garcia"/>
    <m/>
    <n v="6439"/>
  </r>
  <r>
    <x v="524"/>
    <x v="0"/>
    <x v="2"/>
    <s v="CPHOENX_01010000691200"/>
    <s v="L000011656"/>
    <s v="L000011656"/>
    <s v="Non-LFF"/>
    <s v=""/>
    <m/>
    <b v="1"/>
    <x v="2"/>
    <x v="1"/>
    <d v="2026-02-12T00:00:00"/>
    <m/>
    <m/>
    <x v="1"/>
    <n v="36"/>
    <s v="Ruby Grace Garcia"/>
    <m/>
    <n v="6440"/>
  </r>
  <r>
    <x v="524"/>
    <x v="0"/>
    <x v="2"/>
    <s v="CTEMPEU_1000AT40SC0001"/>
    <s v="L000011656"/>
    <s v="L000011656"/>
    <s v="Non-LFF"/>
    <s v=""/>
    <m/>
    <b v="1"/>
    <x v="2"/>
    <x v="1"/>
    <d v="2026-02-12T00:00:00"/>
    <m/>
    <m/>
    <x v="1"/>
    <n v="36"/>
    <s v="Ruby Grace Garcia"/>
    <m/>
    <n v="6441"/>
  </r>
  <r>
    <x v="524"/>
    <x v="0"/>
    <x v="2"/>
    <s v="CTEMPEU_1000NL40CS1001"/>
    <s v="L000011656"/>
    <s v="L000011656"/>
    <s v="Non-LFF"/>
    <s v=""/>
    <m/>
    <b v="1"/>
    <x v="2"/>
    <x v="1"/>
    <d v="2026-02-12T00:00:00"/>
    <m/>
    <m/>
    <x v="1"/>
    <n v="36"/>
    <s v="Ruby Grace Garcia"/>
    <m/>
    <n v="6442"/>
  </r>
  <r>
    <x v="524"/>
    <x v="0"/>
    <x v="2"/>
    <s v="IPHOENX_000400764128"/>
    <s v="L000011656"/>
    <s v="L000011656"/>
    <s v="Non-LFF"/>
    <s v=""/>
    <m/>
    <b v="1"/>
    <x v="2"/>
    <x v="1"/>
    <d v="2026-02-12T00:00:00"/>
    <m/>
    <m/>
    <x v="1"/>
    <n v="36"/>
    <s v="Ruby Grace Garcia"/>
    <m/>
    <n v="6443"/>
  </r>
  <r>
    <x v="524"/>
    <x v="0"/>
    <x v="2"/>
    <s v="CLFF_7210$$$1756C00015"/>
    <s v="L000011656"/>
    <s v="L000011656"/>
    <s v="LFF (MDG-F)"/>
    <s v="1756C00015"/>
    <m/>
    <b v="1"/>
    <x v="2"/>
    <x v="1"/>
    <d v="2026-02-12T00:00:00"/>
    <m/>
    <m/>
    <x v="1"/>
    <n v="36"/>
    <s v="Ruby Grace Garcia"/>
    <m/>
    <n v="6444"/>
  </r>
  <r>
    <x v="524"/>
    <x v="0"/>
    <x v="2"/>
    <s v="CLFF_7210$$$2025C01305"/>
    <s v="L000011656"/>
    <s v="L000011656"/>
    <s v="LFF (MDG-F)"/>
    <s v="2025C01305"/>
    <m/>
    <b v="1"/>
    <x v="2"/>
    <x v="1"/>
    <d v="2026-02-12T00:00:00"/>
    <m/>
    <m/>
    <x v="1"/>
    <n v="36"/>
    <s v="Ruby Grace Garcia"/>
    <m/>
    <n v="6445"/>
  </r>
  <r>
    <x v="524"/>
    <x v="0"/>
    <x v="2"/>
    <s v="CLFF_7210$$$2034C00009"/>
    <s v="L000011656"/>
    <s v="L000011656"/>
    <s v="LFF (MDG-F)"/>
    <s v="2034C00009"/>
    <m/>
    <b v="1"/>
    <x v="2"/>
    <x v="1"/>
    <d v="2026-02-12T00:00:00"/>
    <m/>
    <m/>
    <x v="1"/>
    <n v="36"/>
    <s v="Ruby Grace Garcia"/>
    <m/>
    <n v="6446"/>
  </r>
  <r>
    <x v="524"/>
    <x v="0"/>
    <x v="2"/>
    <s v="CNOW_7210$$$0000051565"/>
    <s v="L000011656"/>
    <s v="L000011656"/>
    <s v="Non-LFF"/>
    <s v=""/>
    <m/>
    <b v="1"/>
    <x v="2"/>
    <x v="1"/>
    <d v="2026-02-12T00:00:00"/>
    <m/>
    <m/>
    <x v="1"/>
    <n v="36"/>
    <s v="Ruby Grace Garcia"/>
    <m/>
    <n v="6447"/>
  </r>
  <r>
    <x v="524"/>
    <x v="0"/>
    <x v="2"/>
    <s v="CORAERP_MMOR1945.9159"/>
    <s v="L000011656"/>
    <s v="L000011656"/>
    <s v="Non-LFF"/>
    <s v=""/>
    <m/>
    <b v="1"/>
    <x v="2"/>
    <x v="1"/>
    <d v="2026-02-12T00:00:00"/>
    <m/>
    <m/>
    <x v="1"/>
    <n v="36"/>
    <s v="Ruby Grace Garcia"/>
    <m/>
    <n v="6448"/>
  </r>
  <r>
    <x v="524"/>
    <x v="0"/>
    <x v="2"/>
    <s v="CLFF_7210$$$2012C00003"/>
    <s v="L000011656"/>
    <s v="L000011656"/>
    <s v="LFF (MDG-F)"/>
    <s v="2012C00003"/>
    <m/>
    <b v="1"/>
    <x v="2"/>
    <x v="1"/>
    <d v="2026-02-12T00:00:00"/>
    <m/>
    <m/>
    <x v="1"/>
    <n v="36"/>
    <s v="Ruby Grace Garcia"/>
    <m/>
    <n v="6449"/>
  </r>
  <r>
    <x v="524"/>
    <x v="0"/>
    <x v="2"/>
    <s v="CLFF_7210$$$1756C07330"/>
    <s v="L000011656"/>
    <s v="L000011656"/>
    <s v="LFF (MDG-F)"/>
    <s v="1756C07330"/>
    <m/>
    <b v="1"/>
    <x v="2"/>
    <x v="1"/>
    <d v="2026-02-12T00:00:00"/>
    <m/>
    <m/>
    <x v="1"/>
    <n v="36"/>
    <s v="Ruby Grace Garcia"/>
    <m/>
    <n v="6450"/>
  </r>
  <r>
    <x v="524"/>
    <x v="0"/>
    <x v="2"/>
    <s v="CLFF_7210$$$2013C00002"/>
    <s v="L000011656"/>
    <s v="L000011656"/>
    <s v="LFF (MDG-F)"/>
    <s v="2013C00002"/>
    <m/>
    <b v="1"/>
    <x v="2"/>
    <x v="1"/>
    <d v="2026-02-12T00:00:00"/>
    <m/>
    <m/>
    <x v="1"/>
    <n v="36"/>
    <s v="Ruby Grace Garcia"/>
    <m/>
    <n v="6451"/>
  </r>
  <r>
    <x v="524"/>
    <x v="0"/>
    <x v="2"/>
    <s v="CNOW_7210$$$0000051835"/>
    <s v="L000011656"/>
    <s v="L000011656"/>
    <s v="Non-LFF"/>
    <s v=""/>
    <m/>
    <b v="1"/>
    <x v="2"/>
    <x v="1"/>
    <d v="2026-02-12T00:00:00"/>
    <m/>
    <m/>
    <x v="1"/>
    <n v="36"/>
    <s v="Ruby Grace Garcia"/>
    <m/>
    <n v="6452"/>
  </r>
  <r>
    <x v="524"/>
    <x v="0"/>
    <x v="2"/>
    <s v="CORAERP_MMOR1945.9157"/>
    <s v="L000011656"/>
    <s v="L000011656"/>
    <s v="Non-LFF"/>
    <s v=""/>
    <m/>
    <b v="1"/>
    <x v="2"/>
    <x v="1"/>
    <d v="2026-02-12T00:00:00"/>
    <m/>
    <m/>
    <x v="1"/>
    <n v="36"/>
    <s v="Ruby Grace Garcia"/>
    <m/>
    <n v="6453"/>
  </r>
  <r>
    <x v="524"/>
    <x v="0"/>
    <x v="2"/>
    <s v="CTEMPEU_1000NL40MS1170"/>
    <s v="L000011656"/>
    <s v="L000011656"/>
    <s v="Non-LFF"/>
    <s v=""/>
    <m/>
    <b v="1"/>
    <x v="2"/>
    <x v="1"/>
    <d v="2026-02-12T00:00:00"/>
    <m/>
    <m/>
    <x v="1"/>
    <n v="36"/>
    <s v="Ruby Grace Garcia"/>
    <m/>
    <n v="6454"/>
  </r>
  <r>
    <x v="524"/>
    <x v="0"/>
    <x v="2"/>
    <s v="CEMERAL_70007001001111"/>
    <s v="L000014052"/>
    <s v="L000014052"/>
    <s v="Non-LFF"/>
    <s v=""/>
    <m/>
    <b v="1"/>
    <x v="2"/>
    <x v="1"/>
    <d v="2026-02-12T00:00:00"/>
    <m/>
    <m/>
    <x v="1"/>
    <n v="36"/>
    <s v="Ruby Grace Garcia"/>
    <m/>
    <n v="6455"/>
  </r>
  <r>
    <x v="524"/>
    <x v="0"/>
    <x v="2"/>
    <s v="CTEMPEU_1000DE40001111"/>
    <s v="L000014056"/>
    <s v="L000014056"/>
    <s v="Non-LFF"/>
    <s v=""/>
    <m/>
    <b v="1"/>
    <x v="2"/>
    <x v="1"/>
    <d v="2026-02-12T00:00:00"/>
    <m/>
    <m/>
    <x v="1"/>
    <n v="36"/>
    <s v="Ruby Grace Garcia"/>
    <m/>
    <n v="6456"/>
  </r>
  <r>
    <x v="524"/>
    <x v="0"/>
    <x v="2"/>
    <s v="CORAERP_MMOR1975.6637"/>
    <s v="L000014051"/>
    <s v="L000014051"/>
    <s v="Non-LFF"/>
    <s v=""/>
    <m/>
    <b v="1"/>
    <x v="2"/>
    <x v="1"/>
    <d v="2026-02-12T00:00:00"/>
    <m/>
    <m/>
    <x v="1"/>
    <n v="36"/>
    <s v="Ruby Grace Garcia"/>
    <m/>
    <n v="6457"/>
  </r>
  <r>
    <x v="524"/>
    <x v="0"/>
    <x v="2"/>
    <s v="CLFF_7210$$$2025C0000C"/>
    <s v="L000013521"/>
    <s v="L000013521"/>
    <s v="LFF (MDG-F)"/>
    <s v="2025C0000C"/>
    <m/>
    <b v="1"/>
    <x v="2"/>
    <x v="1"/>
    <d v="2026-02-12T00:00:00"/>
    <m/>
    <m/>
    <x v="1"/>
    <n v="36"/>
    <s v="Ruby Grace Garcia"/>
    <m/>
    <n v="6458"/>
  </r>
  <r>
    <x v="524"/>
    <x v="0"/>
    <x v="2"/>
    <s v="CNOW_7210$$$0000057566"/>
    <s v="L000011656"/>
    <s v="L000011656"/>
    <s v="Non-LFF"/>
    <s v=""/>
    <m/>
    <b v="1"/>
    <x v="2"/>
    <x v="1"/>
    <d v="2026-02-12T00:00:00"/>
    <m/>
    <m/>
    <x v="1"/>
    <n v="36"/>
    <s v="Ruby Grace Garcia"/>
    <m/>
    <n v="6459"/>
  </r>
  <r>
    <x v="524"/>
    <x v="0"/>
    <x v="2"/>
    <s v="CNOW_7210$$$0000025537"/>
    <s v="L000012361"/>
    <s v="L000012361"/>
    <s v="Non-LFF"/>
    <s v=""/>
    <m/>
    <b v="1"/>
    <x v="2"/>
    <x v="1"/>
    <d v="2026-02-12T00:00:00"/>
    <m/>
    <m/>
    <x v="1"/>
    <n v="36"/>
    <s v="Ruby Grace Garcia"/>
    <m/>
    <n v="6460"/>
  </r>
  <r>
    <x v="524"/>
    <x v="0"/>
    <x v="2"/>
    <s v="CNOW_7210$$$0000057605"/>
    <s v="L000013143"/>
    <s v="L000013143"/>
    <s v="Non-LFF"/>
    <s v=""/>
    <m/>
    <b v="1"/>
    <x v="2"/>
    <x v="1"/>
    <d v="2026-02-12T00:00:00"/>
    <m/>
    <m/>
    <x v="1"/>
    <n v="36"/>
    <s v="Ruby Grace Garcia"/>
    <m/>
    <n v="6461"/>
  </r>
  <r>
    <x v="524"/>
    <x v="0"/>
    <x v="2"/>
    <s v="CNOW_7210$$$0000025538"/>
    <s v="L000013143"/>
    <s v="L000013143"/>
    <s v="Non-LFF"/>
    <s v=""/>
    <m/>
    <b v="1"/>
    <x v="2"/>
    <x v="1"/>
    <d v="2026-02-12T00:00:00"/>
    <m/>
    <m/>
    <x v="1"/>
    <n v="36"/>
    <s v="Ruby Grace Garcia"/>
    <m/>
    <n v="6462"/>
  </r>
  <r>
    <x v="524"/>
    <x v="0"/>
    <x v="2"/>
    <s v="CLFF_7210$$$2102C00000"/>
    <s v="L000013143"/>
    <s v="L000013143"/>
    <s v="LFF (MDG-F)"/>
    <s v="2102C00000"/>
    <m/>
    <b v="1"/>
    <x v="2"/>
    <x v="1"/>
    <d v="2026-02-12T00:00:00"/>
    <m/>
    <m/>
    <x v="1"/>
    <n v="36"/>
    <s v="Ruby Grace Garcia"/>
    <m/>
    <n v="6463"/>
  </r>
  <r>
    <x v="524"/>
    <x v="0"/>
    <x v="2"/>
    <s v="CORAERP_MMOR1975.6641"/>
    <s v="L000014052"/>
    <s v="L000014052"/>
    <s v="Non-LFF"/>
    <s v=""/>
    <m/>
    <b v="1"/>
    <x v="2"/>
    <x v="1"/>
    <d v="2026-02-12T00:00:00"/>
    <m/>
    <m/>
    <x v="1"/>
    <n v="36"/>
    <s v="Ruby Grace Garcia"/>
    <m/>
    <n v="6464"/>
  </r>
  <r>
    <x v="524"/>
    <x v="0"/>
    <x v="2"/>
    <s v="CORAERP_MMOR1975.6642"/>
    <s v="L000014054"/>
    <s v="L000014054"/>
    <s v="Non-LFF"/>
    <s v=""/>
    <m/>
    <b v="1"/>
    <x v="2"/>
    <x v="1"/>
    <d v="2026-02-12T00:00:00"/>
    <m/>
    <m/>
    <x v="1"/>
    <n v="36"/>
    <s v="Ruby Grace Garcia"/>
    <m/>
    <n v="6465"/>
  </r>
  <r>
    <x v="524"/>
    <x v="0"/>
    <x v="2"/>
    <s v="CORAERP_MMOR1975.6640"/>
    <s v="L000014056"/>
    <s v="L000014056"/>
    <s v="Non-LFF"/>
    <s v=""/>
    <m/>
    <b v="1"/>
    <x v="2"/>
    <x v="1"/>
    <d v="2026-02-12T00:00:00"/>
    <m/>
    <m/>
    <x v="1"/>
    <n v="36"/>
    <s v="Ruby Grace Garcia"/>
    <m/>
    <n v="6466"/>
  </r>
  <r>
    <x v="524"/>
    <x v="0"/>
    <x v="2"/>
    <s v="CEMERAL_70006101000005"/>
    <s v="L000014052"/>
    <s v="L000014052"/>
    <s v="Non-LFF"/>
    <s v=""/>
    <m/>
    <b v="1"/>
    <x v="2"/>
    <x v="1"/>
    <d v="2026-02-12T00:00:00"/>
    <m/>
    <m/>
    <x v="1"/>
    <n v="36"/>
    <s v="Ruby Grace Garcia"/>
    <m/>
    <n v="6467"/>
  </r>
  <r>
    <x v="524"/>
    <x v="0"/>
    <x v="2"/>
    <s v="CSCALA_1042$SFDC"/>
    <s v="L000014019"/>
    <s v="L000014019"/>
    <s v="Non-LFF"/>
    <s v=""/>
    <m/>
    <b v="1"/>
    <x v="2"/>
    <x v="1"/>
    <d v="2026-02-12T00:00:00"/>
    <m/>
    <m/>
    <x v="1"/>
    <n v="36"/>
    <s v="Ruby Grace Garcia"/>
    <m/>
    <n v="6468"/>
  </r>
  <r>
    <x v="524"/>
    <x v="0"/>
    <x v="2"/>
    <s v="CEMERAL_70006203500908"/>
    <s v="L000014019"/>
    <s v="L000014019"/>
    <s v="Non-LFF"/>
    <s v=""/>
    <m/>
    <b v="1"/>
    <x v="2"/>
    <x v="1"/>
    <d v="2026-02-12T00:00:00"/>
    <m/>
    <m/>
    <x v="1"/>
    <n v="36"/>
    <s v="Ruby Grace Garcia"/>
    <m/>
    <n v="6469"/>
  </r>
  <r>
    <x v="524"/>
    <x v="0"/>
    <x v="2"/>
    <s v="CEMERAL_70007001184361"/>
    <s v="L000008442"/>
    <s v="L000008442"/>
    <s v="Non-LFF"/>
    <s v=""/>
    <m/>
    <b v="1"/>
    <x v="2"/>
    <x v="1"/>
    <d v="2026-02-12T00:00:00"/>
    <m/>
    <m/>
    <x v="1"/>
    <n v="36"/>
    <s v="Ruby Grace Garcia"/>
    <m/>
    <n v="6470"/>
  </r>
  <r>
    <x v="524"/>
    <x v="0"/>
    <x v="2"/>
    <s v="CEMERAL_70007001184362"/>
    <s v="L000008442"/>
    <s v="L000008442"/>
    <s v="Non-LFF"/>
    <s v=""/>
    <m/>
    <b v="1"/>
    <x v="2"/>
    <x v="1"/>
    <d v="2026-02-12T00:00:00"/>
    <m/>
    <m/>
    <x v="1"/>
    <n v="36"/>
    <s v="Ruby Grace Garcia"/>
    <m/>
    <n v="6471"/>
  </r>
  <r>
    <x v="524"/>
    <x v="0"/>
    <x v="2"/>
    <s v="CLFF_7210$$$2128C00020"/>
    <s v="L000008442"/>
    <s v="L000008442"/>
    <s v="LFF (MDG-F)"/>
    <s v="2128C00020"/>
    <m/>
    <b v="1"/>
    <x v="2"/>
    <x v="1"/>
    <d v="2026-02-12T00:00:00"/>
    <m/>
    <m/>
    <x v="1"/>
    <n v="36"/>
    <s v="Ruby Grace Garcia"/>
    <m/>
    <n v="6472"/>
  </r>
  <r>
    <x v="524"/>
    <x v="0"/>
    <x v="2"/>
    <s v="CLFF_7210$$$2128C00023"/>
    <s v="L000008442"/>
    <s v="L000008442"/>
    <s v="LFF (MDG-F)"/>
    <s v="2128C00023"/>
    <m/>
    <b v="1"/>
    <x v="2"/>
    <x v="1"/>
    <d v="2026-02-12T00:00:00"/>
    <m/>
    <m/>
    <x v="1"/>
    <n v="36"/>
    <s v="Ruby Grace Garcia"/>
    <m/>
    <n v="6473"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36"/>
    <s v="Ruby Grace Garcia"/>
    <m/>
    <n v="6474"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36"/>
    <s v="Ruby Grace Garcia"/>
    <m/>
    <n v="6475"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36"/>
    <s v="Ruby Grace Garcia"/>
    <m/>
    <n v="6476"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36"/>
    <s v="Ruby Grace Garcia"/>
    <m/>
    <n v="6477"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36"/>
    <s v="Ruby Grace Garcia"/>
    <m/>
    <n v="6478"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36"/>
    <s v="Ruby Grace Garcia"/>
    <m/>
    <n v="6479"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36"/>
    <s v="Ruby Grace Garcia"/>
    <m/>
    <n v="6480"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36"/>
    <s v="Ruby Grace Garcia"/>
    <m/>
    <n v="6481"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36"/>
    <s v="Ruby Grace Garcia"/>
    <m/>
    <n v="6482"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36"/>
    <s v="Ruby Grace Garcia"/>
    <m/>
    <n v="6483"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36"/>
    <s v="Ruby Grace Garcia"/>
    <m/>
    <n v="6484"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36"/>
    <s v="Ruby Grace Garcia"/>
    <m/>
    <n v="6485"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36"/>
    <s v="Ruby Grace Garcia"/>
    <m/>
    <n v="6486"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36"/>
    <s v="Ruby Grace Garcia"/>
    <m/>
    <n v="6487"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36"/>
    <s v="Ruby Grace Garcia"/>
    <m/>
    <n v="6488"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36"/>
    <s v="Ruby Grace Garcia"/>
    <m/>
    <n v="6489"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36"/>
    <s v="Ruby Grace Garcia"/>
    <m/>
    <n v="6490"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36"/>
    <s v="Ruby Grace Garcia"/>
    <m/>
    <n v="6491"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36"/>
    <s v="Ruby Grace Garcia"/>
    <m/>
    <n v="6492"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36"/>
    <s v="Ruby Grace Garcia"/>
    <m/>
    <n v="6493"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36"/>
    <s v="Ruby Grace Garcia"/>
    <m/>
    <n v="6494"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36"/>
    <s v="Ruby Grace Garcia"/>
    <m/>
    <n v="6495"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36"/>
    <s v="Ruby Grace Garcia"/>
    <m/>
    <n v="6496"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36"/>
    <s v="Ruby Grace Garcia"/>
    <m/>
    <n v="6497"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36"/>
    <s v="Ruby Grace Garcia"/>
    <m/>
    <n v="6498"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36"/>
    <s v="Ruby Grace Garcia"/>
    <m/>
    <n v="6499"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36"/>
    <s v="Ruby Grace Garcia"/>
    <m/>
    <n v="6500"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36"/>
    <s v="Ruby Grace Garcia"/>
    <m/>
    <n v="6501"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36"/>
    <s v="Ruby Grace Garcia"/>
    <m/>
    <n v="6502"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36"/>
    <s v="Ruby Grace Garcia"/>
    <m/>
    <n v="6503"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36"/>
    <s v="Ruby Grace Garcia"/>
    <m/>
    <n v="6504"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36"/>
    <s v="Ruby Grace Garcia"/>
    <m/>
    <n v="6505"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36"/>
    <s v="Ruby Grace Garcia"/>
    <m/>
    <n v="6506"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36"/>
    <s v="Ruby Grace Garcia"/>
    <m/>
    <n v="6507"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36"/>
    <s v="Ruby Grace Garcia"/>
    <m/>
    <n v="6508"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36"/>
    <s v="Ruby Grace Garcia"/>
    <m/>
    <n v="6509"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36"/>
    <s v="Ruby Grace Garcia"/>
    <m/>
    <n v="6510"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36"/>
    <s v="Ruby Grace Garcia"/>
    <m/>
    <n v="6511"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36"/>
    <s v="Ruby Grace Garcia"/>
    <m/>
    <n v="6512"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36"/>
    <s v="Ruby Grace Garcia"/>
    <m/>
    <n v="6513"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36"/>
    <s v="Ruby Grace Garcia"/>
    <m/>
    <n v="6514"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36"/>
    <s v="Ruby Grace Garcia"/>
    <m/>
    <n v="6515"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36"/>
    <s v="Ruby Grace Garcia"/>
    <m/>
    <n v="6516"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36"/>
    <s v="Ruby Grace Garcia"/>
    <m/>
    <n v="6517"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36"/>
    <s v="Ruby Grace Garcia"/>
    <m/>
    <n v="6518"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36"/>
    <s v="Ruby Grace Garcia"/>
    <m/>
    <n v="6519"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36"/>
    <s v="Ruby Grace Garcia"/>
    <m/>
    <n v="6520"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36"/>
    <s v="Ruby Grace Garcia"/>
    <m/>
    <n v="6521"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36"/>
    <s v="Ruby Grace Garcia"/>
    <m/>
    <n v="6522"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36"/>
    <s v="Ruby Grace Garcia"/>
    <m/>
    <n v="6523"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36"/>
    <s v="Ruby Grace Garcia"/>
    <m/>
    <n v="6524"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36"/>
    <s v="Ruby Grace Garcia"/>
    <m/>
    <n v="6525"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36"/>
    <s v="Ruby Grace Garcia"/>
    <m/>
    <n v="6526"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36"/>
    <s v="Ruby Grace Garcia"/>
    <m/>
    <n v="6527"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36"/>
    <s v="Ruby Grace Garcia"/>
    <m/>
    <n v="6528"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36"/>
    <s v="Ruby Grace Garcia"/>
    <m/>
    <n v="6529"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36"/>
    <s v="Ruby Grace Garcia"/>
    <m/>
    <n v="6530"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36"/>
    <s v="Ruby Grace Garcia"/>
    <m/>
    <n v="6531"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36"/>
    <s v="Ruby Grace Garcia"/>
    <m/>
    <n v="6532"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36"/>
    <s v="Ruby Grace Garcia"/>
    <m/>
    <n v="6533"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36"/>
    <s v="Ruby Grace Garcia"/>
    <m/>
    <n v="6534"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36"/>
    <s v="Ruby Grace Garcia"/>
    <m/>
    <n v="6535"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36"/>
    <s v="Ruby Grace Garcia"/>
    <m/>
    <n v="6536"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36"/>
    <s v="Ruby Grace Garcia"/>
    <m/>
    <n v="6537"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36"/>
    <s v="Ruby Grace Garcia"/>
    <m/>
    <n v="6538"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36"/>
    <s v="Ruby Grace Garcia"/>
    <m/>
    <n v="6539"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36"/>
    <s v="Ruby Grace Garcia"/>
    <m/>
    <n v="6540"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36"/>
    <s v="Ruby Grace Garcia"/>
    <m/>
    <n v="6541"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36"/>
    <s v="Ruby Grace Garcia"/>
    <m/>
    <n v="6542"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36"/>
    <s v="Ruby Grace Garcia"/>
    <m/>
    <n v="6543"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36"/>
    <s v="Ruby Grace Garcia"/>
    <m/>
    <n v="6544"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36"/>
    <s v="Ruby Grace Garcia"/>
    <m/>
    <n v="6545"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36"/>
    <s v="Ruby Grace Garcia"/>
    <m/>
    <n v="6546"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36"/>
    <s v="Ruby Grace Garcia"/>
    <m/>
    <n v="6547"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36"/>
    <s v="Ruby Grace Garcia"/>
    <m/>
    <n v="6548"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36"/>
    <s v="Ruby Grace Garcia"/>
    <m/>
    <n v="6549"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36"/>
    <s v="Ruby Grace Garcia"/>
    <m/>
    <n v="6550"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36"/>
    <s v="Ruby Grace Garcia"/>
    <m/>
    <n v="6551"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36"/>
    <s v="Ruby Grace Garcia"/>
    <m/>
    <n v="6552"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36"/>
    <s v="Ruby Grace Garcia"/>
    <m/>
    <n v="6553"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36"/>
    <s v="Ruby Grace Garcia"/>
    <m/>
    <n v="6554"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36"/>
    <s v="Ruby Grace Garcia"/>
    <m/>
    <n v="6555"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36"/>
    <s v="Ruby Grace Garcia"/>
    <m/>
    <n v="6556"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36"/>
    <s v="Ruby Grace Garcia"/>
    <m/>
    <n v="6557"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36"/>
    <s v="Ruby Grace Garcia"/>
    <m/>
    <n v="6558"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36"/>
    <s v="Ruby Grace Garcia"/>
    <m/>
    <n v="6559"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36"/>
    <s v="Ruby Grace Garcia"/>
    <m/>
    <n v="6560"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36"/>
    <s v="Ruby Grace Garcia"/>
    <m/>
    <n v="6561"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36"/>
    <s v="Ruby Grace Garcia"/>
    <m/>
    <n v="6562"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36"/>
    <s v="Ruby Grace Garcia"/>
    <m/>
    <n v="6563"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36"/>
    <s v="Ruby Grace Garcia"/>
    <m/>
    <n v="6564"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36"/>
    <s v="Ruby Grace Garcia"/>
    <m/>
    <n v="6565"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36"/>
    <s v="Ruby Grace Garcia"/>
    <m/>
    <n v="6566"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36"/>
    <s v="Ruby Grace Garcia"/>
    <m/>
    <n v="6567"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36"/>
    <s v="Ruby Grace Garcia"/>
    <m/>
    <n v="6568"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36"/>
    <s v="Ruby Grace Garcia"/>
    <m/>
    <n v="6569"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36"/>
    <s v="Ruby Grace Garcia"/>
    <m/>
    <n v="6570"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36"/>
    <s v="Ruby Grace Garcia"/>
    <m/>
    <n v="6571"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36"/>
    <s v="Ruby Grace Garcia"/>
    <m/>
    <n v="6572"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36"/>
    <s v="Ruby Grace Garcia"/>
    <m/>
    <n v="6573"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36"/>
    <s v="Ruby Grace Garcia"/>
    <m/>
    <n v="6574"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36"/>
    <s v="Ruby Grace Garcia"/>
    <m/>
    <n v="6575"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36"/>
    <s v="Ruby Grace Garcia"/>
    <m/>
    <n v="6576"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36"/>
    <s v="Ruby Grace Garcia"/>
    <m/>
    <n v="6577"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36"/>
    <s v="Ruby Grace Garcia"/>
    <m/>
    <n v="6578"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36"/>
    <s v="Ruby Grace Garcia"/>
    <m/>
    <n v="6579"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36"/>
    <s v="Ruby Grace Garcia"/>
    <m/>
    <n v="6580"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36"/>
    <s v="Ruby Grace Garcia"/>
    <m/>
    <n v="6581"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36"/>
    <s v="Ruby Grace Garcia"/>
    <m/>
    <n v="6582"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36"/>
    <s v="Ruby Grace Garcia"/>
    <m/>
    <n v="6583"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36"/>
    <s v="Ruby Grace Garcia"/>
    <m/>
    <n v="6584"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36"/>
    <s v="Ruby Grace Garcia"/>
    <m/>
    <n v="6585"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36"/>
    <s v="Ruby Grace Garcia"/>
    <m/>
    <n v="6586"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36"/>
    <s v="Ruby Grace Garcia"/>
    <m/>
    <n v="6587"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36"/>
    <s v="Ruby Grace Garcia"/>
    <m/>
    <n v="6588"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36"/>
    <s v="Ruby Grace Garcia"/>
    <m/>
    <n v="6589"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36"/>
    <s v="Ruby Grace Garcia"/>
    <m/>
    <n v="6590"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36"/>
    <s v="Ruby Grace Garcia"/>
    <m/>
    <n v="6591"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36"/>
    <s v="Ruby Grace Garcia"/>
    <m/>
    <n v="6592"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36"/>
    <s v="Ruby Grace Garcia"/>
    <m/>
    <n v="6593"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36"/>
    <s v="Ruby Grace Garcia"/>
    <m/>
    <n v="6594"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36"/>
    <s v="Ruby Grace Garcia"/>
    <m/>
    <n v="6595"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36"/>
    <s v="Ruby Grace Garcia"/>
    <m/>
    <n v="6596"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36"/>
    <s v="Ruby Grace Garcia"/>
    <m/>
    <n v="6597"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36"/>
    <s v="Ruby Grace Garcia"/>
    <m/>
    <n v="6598"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36"/>
    <s v="Ruby Grace Garcia"/>
    <m/>
    <n v="6599"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36"/>
    <s v="Ruby Grace Garcia"/>
    <m/>
    <n v="6600"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36"/>
    <s v="Ruby Grace Garcia"/>
    <m/>
    <n v="6601"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36"/>
    <s v="Ruby Grace Garcia"/>
    <m/>
    <n v="6602"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36"/>
    <s v="Ruby Grace Garcia"/>
    <m/>
    <n v="6603"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36"/>
    <s v="Ruby Grace Garcia"/>
    <m/>
    <n v="6604"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36"/>
    <s v="Ruby Grace Garcia"/>
    <m/>
    <n v="6605"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36"/>
    <s v="Ruby Grace Garcia"/>
    <m/>
    <n v="6606"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36"/>
    <s v="Ruby Grace Garcia"/>
    <m/>
    <n v="6607"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36"/>
    <s v="Ruby Grace Garcia"/>
    <m/>
    <n v="6608"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36"/>
    <s v="Ruby Grace Garcia"/>
    <m/>
    <n v="6609"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36"/>
    <s v="Ruby Grace Garcia"/>
    <m/>
    <n v="6610"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36"/>
    <s v="Ruby Grace Garcia"/>
    <m/>
    <n v="6611"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36"/>
    <s v="Ruby Grace Garcia"/>
    <m/>
    <n v="6612"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36"/>
    <s v="Ruby Grace Garcia"/>
    <m/>
    <n v="6613"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36"/>
    <s v="Ruby Grace Garcia"/>
    <m/>
    <n v="6614"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36"/>
    <s v="Ruby Grace Garcia"/>
    <m/>
    <n v="6615"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36"/>
    <s v="Ruby Grace Garcia"/>
    <m/>
    <n v="6616"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36"/>
    <s v="Ruby Grace Garcia"/>
    <m/>
    <n v="6617"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36"/>
    <s v="Ruby Grace Garcia"/>
    <m/>
    <n v="6618"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36"/>
    <s v="Ruby Grace Garcia"/>
    <m/>
    <n v="6619"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36"/>
    <s v="Ruby Grace Garcia"/>
    <m/>
    <n v="6620"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36"/>
    <s v="Ruby Grace Garcia"/>
    <m/>
    <n v="6621"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36"/>
    <s v="Ruby Grace Garcia"/>
    <m/>
    <n v="6622"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36"/>
    <s v="Ruby Grace Garcia"/>
    <m/>
    <n v="6623"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36"/>
    <s v="Ruby Grace Garcia"/>
    <m/>
    <n v="6624"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36"/>
    <s v="Ruby Grace Garcia"/>
    <m/>
    <n v="6625"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36"/>
    <s v="Ruby Grace Garcia"/>
    <m/>
    <n v="6626"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36"/>
    <s v="Ruby Grace Garcia"/>
    <m/>
    <n v="6627"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36"/>
    <s v="Ruby Grace Garcia"/>
    <m/>
    <n v="6628"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36"/>
    <s v="Ruby Grace Garcia"/>
    <m/>
    <n v="6629"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36"/>
    <s v="Ruby Grace Garcia"/>
    <m/>
    <n v="6630"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36"/>
    <s v="Ruby Grace Garcia"/>
    <m/>
    <n v="6631"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36"/>
    <s v="Ruby Grace Garcia"/>
    <m/>
    <n v="6632"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36"/>
    <s v="Ruby Grace Garcia"/>
    <m/>
    <n v="6633"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36"/>
    <s v="Ruby Grace Garcia"/>
    <m/>
    <n v="6634"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36"/>
    <s v="Ruby Grace Garcia"/>
    <m/>
    <n v="6635"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36"/>
    <s v="Ruby Grace Garcia"/>
    <m/>
    <n v="6636"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36"/>
    <s v="Ruby Grace Garcia"/>
    <m/>
    <n v="6637"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36"/>
    <s v="Ruby Grace Garcia"/>
    <m/>
    <n v="6638"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36"/>
    <s v="Ruby Grace Garcia"/>
    <m/>
    <n v="6639"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36"/>
    <s v="Ruby Grace Garcia"/>
    <m/>
    <n v="6640"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36"/>
    <s v="Ruby Grace Garcia"/>
    <m/>
    <n v="6641"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36"/>
    <s v="Ruby Grace Garcia"/>
    <m/>
    <n v="6642"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36"/>
    <s v="Ruby Grace Garcia"/>
    <m/>
    <n v="6643"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36"/>
    <s v="Ruby Grace Garcia"/>
    <m/>
    <n v="6644"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36"/>
    <s v="Ruby Grace Garcia"/>
    <m/>
    <n v="6645"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36"/>
    <s v="Ruby Grace Garcia"/>
    <m/>
    <n v="6646"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36"/>
    <s v="Ruby Grace Garcia"/>
    <m/>
    <n v="6647"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36"/>
    <s v="Ruby Grace Garcia"/>
    <m/>
    <n v="6648"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36"/>
    <s v="Ruby Grace Garcia"/>
    <m/>
    <n v="6649"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36"/>
    <s v="Ruby Grace Garcia"/>
    <m/>
    <n v="6650"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36"/>
    <s v="Ruby Grace Garcia"/>
    <m/>
    <n v="6651"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36"/>
    <s v="Ruby Grace Garcia"/>
    <m/>
    <n v="6652"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36"/>
    <s v="Ruby Grace Garcia"/>
    <m/>
    <n v="6653"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36"/>
    <s v="Ruby Grace Garcia"/>
    <m/>
    <n v="6654"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36"/>
    <s v="Ruby Grace Garcia"/>
    <m/>
    <n v="6655"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36"/>
    <s v="Ruby Grace Garcia"/>
    <m/>
    <n v="6656"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36"/>
    <s v="Ruby Grace Garcia"/>
    <m/>
    <n v="6657"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36"/>
    <s v="Ruby Grace Garcia"/>
    <m/>
    <n v="6658"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36"/>
    <s v="Ruby Grace Garcia"/>
    <m/>
    <n v="6659"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36"/>
    <s v="Ruby Grace Garcia"/>
    <m/>
    <n v="6660"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36"/>
    <s v="Ruby Grace Garcia"/>
    <m/>
    <n v="6661"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36"/>
    <s v="Ruby Grace Garcia"/>
    <m/>
    <n v="6662"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36"/>
    <s v="Ruby Grace Garcia"/>
    <m/>
    <n v="6663"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36"/>
    <s v="Ruby Grace Garcia"/>
    <m/>
    <n v="6664"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36"/>
    <s v="Ruby Grace Garcia"/>
    <m/>
    <n v="6665"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36"/>
    <s v="Ruby Grace Garcia"/>
    <m/>
    <n v="6666"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36"/>
    <s v="Ruby Grace Garcia"/>
    <m/>
    <n v="6667"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36"/>
    <s v="Ruby Grace Garcia"/>
    <m/>
    <n v="6668"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36"/>
    <s v="Ruby Grace Garcia"/>
    <m/>
    <n v="6669"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36"/>
    <s v="Ruby Grace Garcia"/>
    <m/>
    <n v="6670"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36"/>
    <s v="Ruby Grace Garcia"/>
    <m/>
    <n v="6671"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36"/>
    <s v="Ruby Grace Garcia"/>
    <m/>
    <n v="6672"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36"/>
    <s v="Ruby Grace Garcia"/>
    <m/>
    <n v="6673"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36"/>
    <s v="Ruby Grace Garcia"/>
    <m/>
    <n v="6674"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36"/>
    <s v="Ruby Grace Garcia"/>
    <m/>
    <n v="6675"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36"/>
    <s v="Ruby Grace Garcia"/>
    <m/>
    <n v="6676"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36"/>
    <s v="Ruby Grace Garcia"/>
    <m/>
    <n v="6677"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36"/>
    <s v="Ruby Grace Garcia"/>
    <m/>
    <n v="6678"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36"/>
    <s v="Ruby Grace Garcia"/>
    <m/>
    <n v="6679"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36"/>
    <s v="Ruby Grace Garcia"/>
    <m/>
    <n v="6680"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36"/>
    <s v="Ruby Grace Garcia"/>
    <m/>
    <n v="6681"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36"/>
    <s v="Ruby Grace Garcia"/>
    <m/>
    <n v="6682"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36"/>
    <s v="Ruby Grace Garcia"/>
    <m/>
    <n v="6683"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36"/>
    <s v="Ruby Grace Garcia"/>
    <m/>
    <n v="6684"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36"/>
    <s v="Ruby Grace Garcia"/>
    <m/>
    <n v="6685"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36"/>
    <s v="Ruby Grace Garcia"/>
    <m/>
    <n v="6686"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36"/>
    <s v="Ruby Grace Garcia"/>
    <m/>
    <n v="6687"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36"/>
    <s v="Ruby Grace Garcia"/>
    <m/>
    <n v="6688"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36"/>
    <s v="Ruby Grace Garcia"/>
    <m/>
    <n v="6689"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36"/>
    <s v="Ruby Grace Garcia"/>
    <m/>
    <n v="6690"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36"/>
    <s v="Ruby Grace Garcia"/>
    <m/>
    <n v="6691"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36"/>
    <s v="Ruby Grace Garcia"/>
    <m/>
    <n v="6692"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36"/>
    <s v="Ruby Grace Garcia"/>
    <m/>
    <n v="6693"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36"/>
    <s v="Ruby Grace Garcia"/>
    <m/>
    <n v="6694"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36"/>
    <s v="Ruby Grace Garcia"/>
    <m/>
    <n v="6695"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36"/>
    <s v="Ruby Grace Garcia"/>
    <m/>
    <n v="6696"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36"/>
    <s v="Ruby Grace Garcia"/>
    <m/>
    <n v="6697"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36"/>
    <s v="Ruby Grace Garcia"/>
    <m/>
    <n v="6698"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36"/>
    <s v="Ruby Grace Garcia"/>
    <m/>
    <n v="6699"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36"/>
    <s v="Ruby Grace Garcia"/>
    <m/>
    <n v="6700"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36"/>
    <s v="Ruby Grace Garcia"/>
    <m/>
    <n v="6701"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36"/>
    <s v="Ruby Grace Garcia"/>
    <m/>
    <n v="6702"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36"/>
    <s v="Ruby Grace Garcia"/>
    <m/>
    <n v="6703"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36"/>
    <s v="Ruby Grace Garcia"/>
    <m/>
    <n v="6704"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36"/>
    <s v="Ruby Grace Garcia"/>
    <m/>
    <n v="6705"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36"/>
    <s v="Ruby Grace Garcia"/>
    <m/>
    <n v="6706"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36"/>
    <s v="Ruby Grace Garcia"/>
    <m/>
    <n v="6707"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36"/>
    <s v="Ruby Grace Garcia"/>
    <m/>
    <n v="6708"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36"/>
    <s v="Ruby Grace Garcia"/>
    <m/>
    <n v="6709"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36"/>
    <s v="Ruby Grace Garcia"/>
    <m/>
    <n v="6710"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36"/>
    <s v="Ruby Grace Garcia"/>
    <m/>
    <n v="6711"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36"/>
    <s v="Ruby Grace Garcia"/>
    <m/>
    <n v="6712"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36"/>
    <s v="Ruby Grace Garcia"/>
    <m/>
    <n v="6713"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36"/>
    <s v="Ruby Grace Garcia"/>
    <m/>
    <n v="6714"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36"/>
    <s v="Ruby Grace Garcia"/>
    <m/>
    <n v="6715"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36"/>
    <s v="Ruby Grace Garcia"/>
    <m/>
    <n v="6716"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36"/>
    <s v="Ruby Grace Garcia"/>
    <m/>
    <n v="6717"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36"/>
    <s v="Ruby Grace Garcia"/>
    <m/>
    <n v="6718"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36"/>
    <s v="Ruby Grace Garcia"/>
    <m/>
    <n v="6719"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36"/>
    <s v="Ruby Grace Garcia"/>
    <m/>
    <n v="6720"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36"/>
    <s v="Ruby Grace Garcia"/>
    <m/>
    <n v="6721"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36"/>
    <s v="Ruby Grace Garcia"/>
    <m/>
    <n v="6722"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36"/>
    <s v="Ruby Grace Garcia"/>
    <m/>
    <n v="6723"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36"/>
    <s v="Ruby Grace Garcia"/>
    <m/>
    <n v="6724"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36"/>
    <s v="Ruby Grace Garcia"/>
    <m/>
    <n v="6725"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36"/>
    <s v="Ruby Grace Garcia"/>
    <m/>
    <n v="6726"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36"/>
    <s v="Ruby Grace Garcia"/>
    <m/>
    <n v="6727"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36"/>
    <s v="Ruby Grace Garcia"/>
    <m/>
    <n v="6728"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36"/>
    <s v="Ruby Grace Garcia"/>
    <m/>
    <n v="6729"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36"/>
    <s v="Ruby Grace Garcia"/>
    <m/>
    <n v="6730"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36"/>
    <s v="Ruby Grace Garcia"/>
    <m/>
    <n v="6731"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36"/>
    <s v="Ruby Grace Garcia"/>
    <m/>
    <n v="6732"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36"/>
    <s v="Ruby Grace Garcia"/>
    <m/>
    <n v="6733"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36"/>
    <s v="Ruby Grace Garcia"/>
    <m/>
    <n v="6734"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36"/>
    <s v="Ruby Grace Garcia"/>
    <m/>
    <n v="6735"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36"/>
    <s v="Ruby Grace Garcia"/>
    <m/>
    <n v="6736"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36"/>
    <s v="Ruby Grace Garcia"/>
    <m/>
    <n v="6737"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36"/>
    <s v="Ruby Grace Garcia"/>
    <m/>
    <n v="6738"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36"/>
    <s v="Ruby Grace Garcia"/>
    <m/>
    <n v="6739"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36"/>
    <s v="Ruby Grace Garcia"/>
    <m/>
    <n v="6740"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36"/>
    <s v="Ruby Grace Garcia"/>
    <m/>
    <n v="6741"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36"/>
    <s v="Ruby Grace Garcia"/>
    <m/>
    <n v="6742"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36"/>
    <s v="Ruby Grace Garcia"/>
    <m/>
    <n v="6743"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36"/>
    <s v="Ruby Grace Garcia"/>
    <m/>
    <n v="6744"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36"/>
    <s v="Ruby Grace Garcia"/>
    <m/>
    <n v="6745"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36"/>
    <s v="Ruby Grace Garcia"/>
    <m/>
    <n v="6746"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36"/>
    <s v="Ruby Grace Garcia"/>
    <m/>
    <n v="6747"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36"/>
    <s v="Ruby Grace Garcia"/>
    <m/>
    <n v="6748"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36"/>
    <s v="Ruby Grace Garcia"/>
    <m/>
    <n v="6749"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36"/>
    <s v="Ruby Grace Garcia"/>
    <m/>
    <n v="6750"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36"/>
    <s v="Ruby Grace Garcia"/>
    <m/>
    <n v="6751"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36"/>
    <s v="Ruby Grace Garcia"/>
    <m/>
    <n v="6752"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36"/>
    <s v="Ruby Grace Garcia"/>
    <m/>
    <n v="6753"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36"/>
    <s v="Ruby Grace Garcia"/>
    <m/>
    <n v="6754"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36"/>
    <s v="Ruby Grace Garcia"/>
    <m/>
    <n v="6755"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36"/>
    <s v="Ruby Grace Garcia"/>
    <m/>
    <n v="6756"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36"/>
    <s v="Ruby Grace Garcia"/>
    <m/>
    <n v="6757"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36"/>
    <s v="Ruby Grace Garcia"/>
    <m/>
    <n v="6758"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36"/>
    <s v="Ruby Grace Garcia"/>
    <m/>
    <n v="6759"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36"/>
    <s v="Ruby Grace Garcia"/>
    <m/>
    <n v="6760"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36"/>
    <s v="Ruby Grace Garcia"/>
    <m/>
    <n v="6761"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36"/>
    <s v="Ruby Grace Garcia"/>
    <m/>
    <n v="6762"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36"/>
    <s v="Ruby Grace Garcia"/>
    <m/>
    <n v="6763"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36"/>
    <s v="Ruby Grace Garcia"/>
    <m/>
    <n v="6764"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36"/>
    <s v="Ruby Grace Garcia"/>
    <m/>
    <n v="6765"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36"/>
    <s v="Ruby Grace Garcia"/>
    <m/>
    <n v="6766"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36"/>
    <s v="Ruby Grace Garcia"/>
    <m/>
    <n v="6767"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36"/>
    <s v="Ruby Grace Garcia"/>
    <m/>
    <n v="6768"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36"/>
    <s v="Ruby Grace Garcia"/>
    <m/>
    <n v="6769"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36"/>
    <s v="Ruby Grace Garcia"/>
    <m/>
    <n v="6770"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36"/>
    <s v="Ruby Grace Garcia"/>
    <m/>
    <n v="6771"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36"/>
    <s v="Ruby Grace Garcia"/>
    <m/>
    <n v="6772"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36"/>
    <s v="Ruby Grace Garcia"/>
    <m/>
    <n v="6773"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36"/>
    <s v="Ruby Grace Garcia"/>
    <m/>
    <n v="6774"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36"/>
    <s v="Ruby Grace Garcia"/>
    <m/>
    <n v="6775"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36"/>
    <s v="Ruby Grace Garcia"/>
    <m/>
    <n v="6776"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36"/>
    <s v="Ruby Grace Garcia"/>
    <m/>
    <n v="6777"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36"/>
    <s v="Ruby Grace Garcia"/>
    <m/>
    <n v="6778"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36"/>
    <s v="Ruby Grace Garcia"/>
    <m/>
    <n v="6779"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36"/>
    <s v="Ruby Grace Garcia"/>
    <m/>
    <n v="6780"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36"/>
    <s v="Ruby Grace Garcia"/>
    <m/>
    <n v="6781"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36"/>
    <s v="Ruby Grace Garcia"/>
    <m/>
    <n v="6782"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36"/>
    <s v="Ruby Grace Garcia"/>
    <m/>
    <n v="6783"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36"/>
    <s v="Ruby Grace Garcia"/>
    <m/>
    <n v="6784"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36"/>
    <s v="Ruby Grace Garcia"/>
    <m/>
    <n v="6785"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36"/>
    <s v="Ruby Grace Garcia"/>
    <m/>
    <n v="6786"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36"/>
    <s v="Ruby Grace Garcia"/>
    <m/>
    <n v="6787"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36"/>
    <s v="Ruby Grace Garcia"/>
    <m/>
    <n v="6788"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36"/>
    <s v="Ruby Grace Garcia"/>
    <m/>
    <n v="6789"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36"/>
    <s v="Ruby Grace Garcia"/>
    <m/>
    <n v="6790"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36"/>
    <s v="Ruby Grace Garcia"/>
    <m/>
    <n v="6791"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36"/>
    <s v="Ruby Grace Garcia"/>
    <m/>
    <n v="6792"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36"/>
    <s v="Ruby Grace Garcia"/>
    <m/>
    <n v="6793"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36"/>
    <s v="Ruby Grace Garcia"/>
    <m/>
    <n v="6794"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36"/>
    <s v="Ruby Grace Garcia"/>
    <m/>
    <n v="6795"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36"/>
    <s v="Ruby Grace Garcia"/>
    <m/>
    <n v="6796"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36"/>
    <s v="Ruby Grace Garcia"/>
    <m/>
    <n v="6797"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36"/>
    <s v="Ruby Grace Garcia"/>
    <m/>
    <n v="6798"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36"/>
    <s v="Ruby Grace Garcia"/>
    <m/>
    <n v="6799"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36"/>
    <s v="Ruby Grace Garcia"/>
    <m/>
    <n v="6800"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36"/>
    <s v="Ruby Grace Garcia"/>
    <m/>
    <n v="6801"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36"/>
    <s v="Ruby Grace Garcia"/>
    <m/>
    <n v="6802"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36"/>
    <s v="Ruby Grace Garcia"/>
    <m/>
    <n v="6803"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36"/>
    <s v="Ruby Grace Garcia"/>
    <m/>
    <n v="6804"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36"/>
    <s v="Ruby Grace Garcia"/>
    <m/>
    <n v="6805"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36"/>
    <s v="Ruby Grace Garcia"/>
    <m/>
    <n v="6806"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36"/>
    <s v="Ruby Grace Garcia"/>
    <m/>
    <n v="6807"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36"/>
    <s v="Ruby Grace Garcia"/>
    <m/>
    <n v="6808"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36"/>
    <s v="Ruby Grace Garcia"/>
    <m/>
    <n v="6809"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36"/>
    <s v="Ruby Grace Garcia"/>
    <m/>
    <n v="6810"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36"/>
    <s v="Ruby Grace Garcia"/>
    <m/>
    <n v="6811"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36"/>
    <s v="Ruby Grace Garcia"/>
    <m/>
    <n v="6812"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36"/>
    <s v="Ruby Grace Garcia"/>
    <m/>
    <n v="6813"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36"/>
    <s v="Ruby Grace Garcia"/>
    <m/>
    <n v="6814"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36"/>
    <s v="Ruby Grace Garcia"/>
    <m/>
    <n v="6815"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36"/>
    <s v="Ruby Grace Garcia"/>
    <m/>
    <n v="6816"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36"/>
    <s v="Ruby Grace Garcia"/>
    <m/>
    <n v="6817"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36"/>
    <s v="Ruby Grace Garcia"/>
    <m/>
    <n v="6818"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36"/>
    <s v="Ruby Grace Garcia"/>
    <m/>
    <n v="6819"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36"/>
    <s v="Ruby Grace Garcia"/>
    <m/>
    <n v="6820"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36"/>
    <s v="Ruby Grace Garcia"/>
    <m/>
    <n v="6821"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36"/>
    <s v="Ruby Grace Garcia"/>
    <m/>
    <n v="6822"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36"/>
    <s v="Ruby Grace Garcia"/>
    <m/>
    <n v="6823"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36"/>
    <s v="Ruby Grace Garcia"/>
    <m/>
    <n v="6824"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36"/>
    <s v="Ruby Grace Garcia"/>
    <m/>
    <n v="6825"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36"/>
    <s v="Ruby Grace Garcia"/>
    <m/>
    <n v="6826"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36"/>
    <s v="Ruby Grace Garcia"/>
    <m/>
    <n v="6827"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36"/>
    <s v="Ruby Grace Garcia"/>
    <m/>
    <n v="6828"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36"/>
    <s v="Ruby Grace Garcia"/>
    <m/>
    <n v="6829"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36"/>
    <s v="Ruby Grace Garcia"/>
    <m/>
    <n v="6830"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36"/>
    <s v="Ruby Grace Garcia"/>
    <m/>
    <n v="6831"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36"/>
    <s v="Ruby Grace Garcia"/>
    <m/>
    <n v="6832"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36"/>
    <s v="Ruby Grace Garcia"/>
    <m/>
    <n v="6833"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36"/>
    <s v="Ruby Grace Garcia"/>
    <m/>
    <n v="6834"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36"/>
    <s v="Ruby Grace Garcia"/>
    <m/>
    <n v="6835"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36"/>
    <s v="Ruby Grace Garcia"/>
    <m/>
    <n v="6836"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36"/>
    <s v="Ruby Grace Garcia"/>
    <m/>
    <n v="6837"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36"/>
    <s v="Ruby Grace Garcia"/>
    <m/>
    <n v="6838"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36"/>
    <s v="Ruby Grace Garcia"/>
    <m/>
    <n v="6839"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36"/>
    <s v="Ruby Grace Garcia"/>
    <m/>
    <n v="6840"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36"/>
    <s v="Ruby Grace Garcia"/>
    <m/>
    <n v="6841"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36"/>
    <s v="Ruby Grace Garcia"/>
    <m/>
    <n v="6842"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36"/>
    <s v="Ruby Grace Garcia"/>
    <m/>
    <n v="6843"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36"/>
    <s v="Ruby Grace Garcia"/>
    <m/>
    <n v="6844"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36"/>
    <s v="Ruby Grace Garcia"/>
    <m/>
    <n v="6845"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36"/>
    <s v="Ruby Grace Garcia"/>
    <m/>
    <n v="6846"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36"/>
    <s v="Ruby Grace Garcia"/>
    <m/>
    <n v="6847"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36"/>
    <s v="Ruby Grace Garcia"/>
    <m/>
    <n v="6848"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36"/>
    <s v="Ruby Grace Garcia"/>
    <m/>
    <n v="6849"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36"/>
    <s v="Ruby Grace Garcia"/>
    <m/>
    <n v="6850"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36"/>
    <s v="Ruby Grace Garcia"/>
    <m/>
    <n v="6851"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36"/>
    <s v="Ruby Grace Garcia"/>
    <m/>
    <n v="6852"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36"/>
    <s v="Ruby Grace Garcia"/>
    <m/>
    <n v="6853"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36"/>
    <s v="Ruby Grace Garcia"/>
    <m/>
    <n v="6854"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36"/>
    <s v="Ruby Grace Garcia"/>
    <m/>
    <n v="6855"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36"/>
    <s v="Ruby Grace Garcia"/>
    <m/>
    <n v="6856"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36"/>
    <s v="Ruby Grace Garcia"/>
    <m/>
    <n v="6857"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36"/>
    <s v="Ruby Grace Garcia"/>
    <m/>
    <n v="6858"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36"/>
    <s v="Ruby Grace Garcia"/>
    <m/>
    <n v="6859"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36"/>
    <s v="Ruby Grace Garcia"/>
    <m/>
    <n v="6860"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36"/>
    <s v="Ruby Grace Garcia"/>
    <m/>
    <n v="6861"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36"/>
    <s v="Ruby Grace Garcia"/>
    <m/>
    <n v="6862"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36"/>
    <s v="Ruby Grace Garcia"/>
    <m/>
    <n v="6863"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36"/>
    <s v="Ruby Grace Garcia"/>
    <m/>
    <n v="6864"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36"/>
    <s v="Ruby Grace Garcia"/>
    <m/>
    <n v="6865"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36"/>
    <s v="Ruby Grace Garcia"/>
    <m/>
    <n v="6866"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36"/>
    <s v="Ruby Grace Garcia"/>
    <m/>
    <n v="6867"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36"/>
    <s v="Ruby Grace Garcia"/>
    <m/>
    <n v="6868"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36"/>
    <s v="Ruby Grace Garcia"/>
    <m/>
    <n v="6869"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36"/>
    <s v="Ruby Grace Garcia"/>
    <m/>
    <n v="6870"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36"/>
    <s v="Ruby Grace Garcia"/>
    <m/>
    <n v="6871"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36"/>
    <s v="Ruby Grace Garcia"/>
    <m/>
    <n v="6872"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36"/>
    <s v="Ruby Grace Garcia"/>
    <m/>
    <n v="6873"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36"/>
    <s v="Ruby Grace Garcia"/>
    <m/>
    <n v="6874"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36"/>
    <s v="Ruby Grace Garcia"/>
    <m/>
    <n v="6875"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36"/>
    <s v="Ruby Grace Garcia"/>
    <m/>
    <n v="6876"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36"/>
    <s v="Ruby Grace Garcia"/>
    <m/>
    <n v="6877"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36"/>
    <s v="Ruby Grace Garcia"/>
    <m/>
    <n v="6878"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36"/>
    <s v="Ruby Grace Garcia"/>
    <m/>
    <n v="6879"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36"/>
    <s v="Ruby Grace Garcia"/>
    <m/>
    <n v="6880"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36"/>
    <s v="Ruby Grace Garcia"/>
    <m/>
    <n v="6881"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36"/>
    <s v="Ruby Grace Garcia"/>
    <m/>
    <n v="6882"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36"/>
    <s v="Ruby Grace Garcia"/>
    <m/>
    <n v="6883"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36"/>
    <s v="Ruby Grace Garcia"/>
    <m/>
    <n v="6884"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36"/>
    <s v="Ruby Grace Garcia"/>
    <m/>
    <n v="6885"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36"/>
    <s v="Ruby Grace Garcia"/>
    <m/>
    <n v="6886"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36"/>
    <s v="Ruby Grace Garcia"/>
    <m/>
    <n v="6887"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36"/>
    <s v="Ruby Grace Garcia"/>
    <m/>
    <n v="6888"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36"/>
    <s v="Ruby Grace Garcia"/>
    <m/>
    <n v="6889"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36"/>
    <s v="Ruby Grace Garcia"/>
    <m/>
    <n v="6890"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36"/>
    <s v="Ruby Grace Garcia"/>
    <m/>
    <n v="6891"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36"/>
    <s v="Ruby Grace Garcia"/>
    <m/>
    <n v="6892"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36"/>
    <s v="Ruby Grace Garcia"/>
    <m/>
    <n v="6893"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36"/>
    <s v="Ruby Grace Garcia"/>
    <m/>
    <n v="6894"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36"/>
    <s v="Ruby Grace Garcia"/>
    <m/>
    <n v="6895"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36"/>
    <s v="Ruby Grace Garcia"/>
    <m/>
    <n v="6896"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36"/>
    <s v="Ruby Grace Garcia"/>
    <m/>
    <n v="6897"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36"/>
    <s v="Ruby Grace Garcia"/>
    <m/>
    <n v="6898"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36"/>
    <s v="Ruby Grace Garcia"/>
    <m/>
    <n v="6899"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36"/>
    <s v="Ruby Grace Garcia"/>
    <m/>
    <n v="6900"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36"/>
    <s v="Ruby Grace Garcia"/>
    <m/>
    <n v="6901"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36"/>
    <s v="Ruby Grace Garcia"/>
    <m/>
    <n v="6902"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36"/>
    <s v="Ruby Grace Garcia"/>
    <m/>
    <n v="6903"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36"/>
    <s v="Ruby Grace Garcia"/>
    <m/>
    <n v="6904"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36"/>
    <s v="Ruby Grace Garcia"/>
    <m/>
    <n v="6905"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36"/>
    <s v="Ruby Grace Garcia"/>
    <m/>
    <n v="6906"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36"/>
    <s v="Ruby Grace Garcia"/>
    <m/>
    <n v="6907"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36"/>
    <s v="Ruby Grace Garcia"/>
    <m/>
    <n v="6908"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36"/>
    <s v="Ruby Grace Garcia"/>
    <m/>
    <n v="6909"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36"/>
    <s v="Ruby Grace Garcia"/>
    <m/>
    <n v="6910"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36"/>
    <s v="Ruby Grace Garcia"/>
    <m/>
    <n v="6911"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36"/>
    <s v="Ruby Grace Garcia"/>
    <m/>
    <n v="6912"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36"/>
    <s v="Ruby Grace Garcia"/>
    <m/>
    <n v="6913"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36"/>
    <s v="Ruby Grace Garcia"/>
    <m/>
    <n v="6914"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36"/>
    <s v="Ruby Grace Garcia"/>
    <m/>
    <n v="6915"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36"/>
    <s v="Ruby Grace Garcia"/>
    <m/>
    <n v="6916"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36"/>
    <s v="Ruby Grace Garcia"/>
    <m/>
    <n v="6917"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36"/>
    <s v="Ruby Grace Garcia"/>
    <m/>
    <n v="6918"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36"/>
    <s v="Ruby Grace Garcia"/>
    <m/>
    <n v="6919"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36"/>
    <s v="Ruby Grace Garcia"/>
    <m/>
    <n v="6920"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36"/>
    <s v="Ruby Grace Garcia"/>
    <m/>
    <n v="6921"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36"/>
    <s v="Ruby Grace Garcia"/>
    <m/>
    <n v="6922"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36"/>
    <s v="Ruby Grace Garcia"/>
    <m/>
    <n v="6923"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36"/>
    <s v="Ruby Grace Garcia"/>
    <m/>
    <n v="6924"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36"/>
    <s v="Ruby Grace Garcia"/>
    <m/>
    <n v="6925"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36"/>
    <s v="Ruby Grace Garcia"/>
    <m/>
    <n v="6926"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36"/>
    <s v="Ruby Grace Garcia"/>
    <m/>
    <n v="6927"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36"/>
    <s v="Ruby Grace Garcia"/>
    <m/>
    <n v="6928"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36"/>
    <s v="Ruby Grace Garcia"/>
    <m/>
    <n v="6929"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36"/>
    <s v="Ruby Grace Garcia"/>
    <m/>
    <n v="6930"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36"/>
    <s v="Ruby Grace Garcia"/>
    <m/>
    <n v="6931"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36"/>
    <s v="Ruby Grace Garcia"/>
    <m/>
    <n v="6932"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36"/>
    <s v="Ruby Grace Garcia"/>
    <m/>
    <n v="6933"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36"/>
    <s v="Ruby Grace Garcia"/>
    <m/>
    <n v="6934"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36"/>
    <s v="Ruby Grace Garcia"/>
    <m/>
    <n v="6935"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36"/>
    <s v="Ruby Grace Garcia"/>
    <m/>
    <n v="6936"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36"/>
    <s v="Ruby Grace Garcia"/>
    <m/>
    <n v="6937"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36"/>
    <s v="Ruby Grace Garcia"/>
    <m/>
    <n v="6938"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36"/>
    <s v="Ruby Grace Garcia"/>
    <m/>
    <n v="6939"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36"/>
    <s v="Ruby Grace Garcia"/>
    <m/>
    <n v="6940"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36"/>
    <s v="Ruby Grace Garcia"/>
    <m/>
    <n v="6941"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36"/>
    <s v="Ruby Grace Garcia"/>
    <m/>
    <n v="6942"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36"/>
    <s v="Ruby Grace Garcia"/>
    <m/>
    <n v="6943"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36"/>
    <s v="Ruby Grace Garcia"/>
    <m/>
    <n v="6944"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36"/>
    <s v="Ruby Grace Garcia"/>
    <m/>
    <n v="6945"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36"/>
    <s v="Ruby Grace Garcia"/>
    <m/>
    <n v="6946"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36"/>
    <s v="Ruby Grace Garcia"/>
    <m/>
    <n v="6947"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36"/>
    <s v="Ruby Grace Garcia"/>
    <m/>
    <n v="6948"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36"/>
    <s v="Ruby Grace Garcia"/>
    <m/>
    <n v="6949"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36"/>
    <s v="Ruby Grace Garcia"/>
    <m/>
    <n v="6950"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36"/>
    <s v="Ruby Grace Garcia"/>
    <m/>
    <n v="6951"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36"/>
    <s v="Ruby Grace Garcia"/>
    <m/>
    <n v="6952"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36"/>
    <s v="Ruby Grace Garcia"/>
    <m/>
    <n v="6953"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36"/>
    <s v="Ruby Grace Garcia"/>
    <m/>
    <n v="6954"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36"/>
    <s v="Ruby Grace Garcia"/>
    <m/>
    <n v="6955"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36"/>
    <s v="Ruby Grace Garcia"/>
    <m/>
    <n v="6956"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36"/>
    <s v="Ruby Grace Garcia"/>
    <m/>
    <n v="6957"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36"/>
    <s v="Ruby Grace Garcia"/>
    <m/>
    <n v="6958"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36"/>
    <s v="Ruby Grace Garcia"/>
    <m/>
    <n v="6959"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36"/>
    <s v="Ruby Grace Garcia"/>
    <m/>
    <n v="6960"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36"/>
    <s v="Ruby Grace Garcia"/>
    <m/>
    <n v="6961"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36"/>
    <s v="Ruby Grace Garcia"/>
    <m/>
    <n v="6962"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36"/>
    <s v="Ruby Grace Garcia"/>
    <m/>
    <n v="6963"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36"/>
    <s v="Ruby Grace Garcia"/>
    <m/>
    <n v="6964"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36"/>
    <s v="Ruby Grace Garcia"/>
    <m/>
    <n v="6965"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36"/>
    <s v="Ruby Grace Garcia"/>
    <m/>
    <n v="6966"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36"/>
    <s v="Ruby Grace Garcia"/>
    <m/>
    <n v="6967"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36"/>
    <s v="Ruby Grace Garcia"/>
    <m/>
    <n v="6968"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36"/>
    <s v="Ruby Grace Garcia"/>
    <m/>
    <n v="6969"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36"/>
    <s v="Ruby Grace Garcia"/>
    <m/>
    <n v="6970"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36"/>
    <s v="Ruby Grace Garcia"/>
    <m/>
    <n v="6971"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36"/>
    <s v="Ruby Grace Garcia"/>
    <m/>
    <n v="6972"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36"/>
    <s v="Ruby Grace Garcia"/>
    <m/>
    <n v="6973"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36"/>
    <s v="Ruby Grace Garcia"/>
    <m/>
    <n v="6974"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36"/>
    <s v="Ruby Grace Garcia"/>
    <m/>
    <n v="6975"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36"/>
    <s v="Ruby Grace Garcia"/>
    <m/>
    <n v="6976"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36"/>
    <s v="Ruby Grace Garcia"/>
    <m/>
    <n v="6977"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36"/>
    <s v="Ruby Grace Garcia"/>
    <m/>
    <n v="6978"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36"/>
    <s v="Ruby Grace Garcia"/>
    <m/>
    <n v="6979"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36"/>
    <s v="Ruby Grace Garcia"/>
    <m/>
    <n v="6980"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36"/>
    <s v="Ruby Grace Garcia"/>
    <m/>
    <n v="6981"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36"/>
    <s v="Ruby Grace Garcia"/>
    <m/>
    <n v="6982"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36"/>
    <s v="Ruby Grace Garcia"/>
    <m/>
    <n v="6983"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36"/>
    <s v="Ruby Grace Garcia"/>
    <m/>
    <n v="6984"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36"/>
    <s v="Ruby Grace Garcia"/>
    <m/>
    <n v="6985"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36"/>
    <s v="Ruby Grace Garcia"/>
    <m/>
    <n v="6986"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36"/>
    <s v="Ruby Grace Garcia"/>
    <m/>
    <n v="6987"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36"/>
    <s v="Ruby Grace Garcia"/>
    <m/>
    <n v="6988"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36"/>
    <s v="Ruby Grace Garcia"/>
    <m/>
    <n v="6989"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36"/>
    <s v="Ruby Grace Garcia"/>
    <m/>
    <n v="6990"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36"/>
    <s v="Ruby Grace Garcia"/>
    <m/>
    <n v="6991"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36"/>
    <s v="Ruby Grace Garcia"/>
    <m/>
    <n v="6992"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36"/>
    <s v="Ruby Grace Garcia"/>
    <m/>
    <n v="6993"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36"/>
    <s v="Ruby Grace Garcia"/>
    <m/>
    <n v="6994"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36"/>
    <s v="Ruby Grace Garcia"/>
    <m/>
    <n v="6995"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36"/>
    <s v="Ruby Grace Garcia"/>
    <m/>
    <n v="6996"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36"/>
    <s v="Ruby Grace Garcia"/>
    <m/>
    <n v="6997"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36"/>
    <s v="Ruby Grace Garcia"/>
    <m/>
    <n v="6998"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36"/>
    <s v="Ruby Grace Garcia"/>
    <m/>
    <n v="6999"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36"/>
    <s v="Ruby Grace Garcia"/>
    <m/>
    <n v="7000"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36"/>
    <s v="Ruby Grace Garcia"/>
    <m/>
    <n v="7001"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36"/>
    <s v="Ruby Grace Garcia"/>
    <m/>
    <n v="7002"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36"/>
    <s v="Ruby Grace Garcia"/>
    <m/>
    <n v="7003"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36"/>
    <s v="Ruby Grace Garcia"/>
    <m/>
    <n v="7004"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36"/>
    <s v="Ruby Grace Garcia"/>
    <m/>
    <n v="7005"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36"/>
    <s v="Ruby Grace Garcia"/>
    <m/>
    <n v="7006"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36"/>
    <s v="Ruby Grace Garcia"/>
    <m/>
    <n v="7007"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36"/>
    <s v="Ruby Grace Garcia"/>
    <m/>
    <n v="7008"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36"/>
    <s v="Ruby Grace Garcia"/>
    <m/>
    <n v="7009"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36"/>
    <s v="Ruby Grace Garcia"/>
    <m/>
    <n v="7010"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36"/>
    <s v="Ruby Grace Garcia"/>
    <m/>
    <n v="7011"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36"/>
    <s v="Ruby Grace Garcia"/>
    <m/>
    <n v="7012"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36"/>
    <s v="Ruby Grace Garcia"/>
    <m/>
    <n v="7013"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36"/>
    <s v="Ruby Grace Garcia"/>
    <m/>
    <n v="7014"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36"/>
    <s v="Ruby Grace Garcia"/>
    <m/>
    <n v="7015"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36"/>
    <s v="Ruby Grace Garcia"/>
    <m/>
    <n v="7016"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36"/>
    <s v="Ruby Grace Garcia"/>
    <m/>
    <n v="7017"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36"/>
    <s v="Ruby Grace Garcia"/>
    <m/>
    <n v="7018"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36"/>
    <s v="Ruby Grace Garcia"/>
    <m/>
    <n v="7019"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36"/>
    <s v="Ruby Grace Garcia"/>
    <m/>
    <n v="7020"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36"/>
    <s v="Ruby Grace Garcia"/>
    <m/>
    <n v="7021"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36"/>
    <s v="Ruby Grace Garcia"/>
    <m/>
    <n v="7022"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36"/>
    <s v="Ruby Grace Garcia"/>
    <m/>
    <n v="7023"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36"/>
    <s v="Ruby Grace Garcia"/>
    <m/>
    <n v="7024"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36"/>
    <s v="Ruby Grace Garcia"/>
    <m/>
    <n v="7025"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36"/>
    <s v="Ruby Grace Garcia"/>
    <m/>
    <n v="7026"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36"/>
    <s v="Ruby Grace Garcia"/>
    <m/>
    <n v="7027"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36"/>
    <s v="Ruby Grace Garcia"/>
    <m/>
    <n v="7028"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36"/>
    <s v="Ruby Grace Garcia"/>
    <m/>
    <n v="7029"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36"/>
    <s v="Ruby Grace Garcia"/>
    <m/>
    <n v="7030"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36"/>
    <s v="Ruby Grace Garcia"/>
    <m/>
    <n v="7031"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36"/>
    <s v="Ruby Grace Garcia"/>
    <m/>
    <n v="7032"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36"/>
    <s v="Ruby Grace Garcia"/>
    <m/>
    <n v="7033"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36"/>
    <s v="Ruby Grace Garcia"/>
    <m/>
    <n v="7034"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36"/>
    <s v="Ruby Grace Garcia"/>
    <m/>
    <n v="7035"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36"/>
    <s v="Ruby Grace Garcia"/>
    <m/>
    <n v="7036"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36"/>
    <s v="Ruby Grace Garcia"/>
    <m/>
    <n v="7037"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36"/>
    <s v="Ruby Grace Garcia"/>
    <m/>
    <n v="7038"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36"/>
    <s v="Ruby Grace Garcia"/>
    <m/>
    <n v="7039"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36"/>
    <s v="Ruby Grace Garcia"/>
    <m/>
    <n v="7040"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36"/>
    <s v="Ruby Grace Garcia"/>
    <m/>
    <n v="7041"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36"/>
    <s v="Ruby Grace Garcia"/>
    <m/>
    <n v="7042"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36"/>
    <s v="Ruby Grace Garcia"/>
    <m/>
    <n v="7043"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36"/>
    <s v="Ruby Grace Garcia"/>
    <m/>
    <n v="7044"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36"/>
    <s v="Ruby Grace Garcia"/>
    <m/>
    <n v="7045"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36"/>
    <s v="Ruby Grace Garcia"/>
    <m/>
    <n v="7046"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36"/>
    <s v="Ruby Grace Garcia"/>
    <m/>
    <n v="7047"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36"/>
    <s v="Ruby Grace Garcia"/>
    <m/>
    <n v="7048"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36"/>
    <s v="Ruby Grace Garcia"/>
    <m/>
    <n v="7049"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36"/>
    <s v="Ruby Grace Garcia"/>
    <m/>
    <n v="7050"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36"/>
    <s v="Ruby Grace Garcia"/>
    <m/>
    <n v="7051"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36"/>
    <s v="Ruby Grace Garcia"/>
    <m/>
    <n v="7052"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36"/>
    <s v="Ruby Grace Garcia"/>
    <m/>
    <n v="7053"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36"/>
    <s v="Ruby Grace Garcia"/>
    <m/>
    <n v="7054"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36"/>
    <s v="Ruby Grace Garcia"/>
    <m/>
    <n v="7055"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36"/>
    <s v="Ruby Grace Garcia"/>
    <m/>
    <n v="7056"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36"/>
    <s v="Ruby Grace Garcia"/>
    <m/>
    <n v="7057"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36"/>
    <s v="Ruby Grace Garcia"/>
    <m/>
    <n v="7058"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36"/>
    <s v="Ruby Grace Garcia"/>
    <m/>
    <n v="7059"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36"/>
    <s v="Ruby Grace Garcia"/>
    <m/>
    <n v="7060"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36"/>
    <s v="Ruby Grace Garcia"/>
    <m/>
    <n v="7061"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36"/>
    <s v="Ruby Grace Garcia"/>
    <m/>
    <n v="7062"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36"/>
    <s v="Ruby Grace Garcia"/>
    <m/>
    <n v="7063"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36"/>
    <s v="Ruby Grace Garcia"/>
    <m/>
    <n v="7064"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36"/>
    <s v="Ruby Grace Garcia"/>
    <m/>
    <n v="7065"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36"/>
    <s v="Ruby Grace Garcia"/>
    <m/>
    <n v="7066"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36"/>
    <s v="Ruby Grace Garcia"/>
    <m/>
    <n v="7067"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36"/>
    <s v="Ruby Grace Garcia"/>
    <m/>
    <n v="7068"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36"/>
    <s v="Ruby Grace Garcia"/>
    <m/>
    <n v="7069"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36"/>
    <s v="Ruby Grace Garcia"/>
    <m/>
    <n v="7070"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36"/>
    <s v="Ruby Grace Garcia"/>
    <m/>
    <n v="7071"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36"/>
    <s v="Ruby Grace Garcia"/>
    <m/>
    <n v="7072"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36"/>
    <s v="Ruby Grace Garcia"/>
    <m/>
    <n v="7073"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36"/>
    <s v="Ruby Grace Garcia"/>
    <m/>
    <n v="7074"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36"/>
    <s v="Ruby Grace Garcia"/>
    <m/>
    <n v="7075"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36"/>
    <s v="Ruby Grace Garcia"/>
    <m/>
    <n v="7076"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36"/>
    <s v="Ruby Grace Garcia"/>
    <m/>
    <n v="7077"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36"/>
    <s v="Ruby Grace Garcia"/>
    <m/>
    <n v="7078"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36"/>
    <s v="Ruby Grace Garcia"/>
    <m/>
    <n v="7079"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36"/>
    <s v="Ruby Grace Garcia"/>
    <m/>
    <n v="7080"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36"/>
    <s v="Ruby Grace Garcia"/>
    <m/>
    <n v="7081"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36"/>
    <s v="Ruby Grace Garcia"/>
    <m/>
    <n v="7082"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36"/>
    <s v="Ruby Grace Garcia"/>
    <m/>
    <n v="7083"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36"/>
    <s v="Ruby Grace Garcia"/>
    <m/>
    <n v="7084"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36"/>
    <s v="Ruby Grace Garcia"/>
    <m/>
    <n v="7085"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36"/>
    <s v="Ruby Grace Garcia"/>
    <m/>
    <n v="7086"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36"/>
    <s v="Ruby Grace Garcia"/>
    <m/>
    <n v="7087"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36"/>
    <s v="Ruby Grace Garcia"/>
    <m/>
    <n v="7088"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36"/>
    <s v="Ruby Grace Garcia"/>
    <m/>
    <n v="7089"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36"/>
    <s v="Ruby Grace Garcia"/>
    <m/>
    <n v="7090"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36"/>
    <s v="Ruby Grace Garcia"/>
    <m/>
    <n v="7091"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36"/>
    <s v="Ruby Grace Garcia"/>
    <m/>
    <n v="7092"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36"/>
    <s v="Ruby Grace Garcia"/>
    <m/>
    <n v="7093"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36"/>
    <s v="Ruby Grace Garcia"/>
    <m/>
    <n v="7094"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36"/>
    <s v="Ruby Grace Garcia"/>
    <m/>
    <n v="7095"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36"/>
    <s v="Ruby Grace Garcia"/>
    <m/>
    <n v="7096"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36"/>
    <s v="Ruby Grace Garcia"/>
    <m/>
    <n v="7097"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36"/>
    <s v="Ruby Grace Garcia"/>
    <m/>
    <n v="7098"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36"/>
    <s v="Ruby Grace Garcia"/>
    <m/>
    <n v="7099"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36"/>
    <s v="Ruby Grace Garcia"/>
    <m/>
    <n v="7100"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36"/>
    <s v="Ruby Grace Garcia"/>
    <m/>
    <n v="7101"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36"/>
    <s v="Ruby Grace Garcia"/>
    <m/>
    <n v="7102"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36"/>
    <s v="Ruby Grace Garcia"/>
    <m/>
    <n v="7103"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36"/>
    <s v="Ruby Grace Garcia"/>
    <m/>
    <n v="7104"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36"/>
    <s v="Ruby Grace Garcia"/>
    <m/>
    <n v="7105"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36"/>
    <s v="Ruby Grace Garcia"/>
    <m/>
    <n v="7106"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36"/>
    <s v="Ruby Grace Garcia"/>
    <m/>
    <n v="7107"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36"/>
    <s v="Ruby Grace Garcia"/>
    <m/>
    <n v="7108"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36"/>
    <s v="Ruby Grace Garcia"/>
    <m/>
    <n v="7109"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36"/>
    <s v="Ruby Grace Garcia"/>
    <m/>
    <n v="7110"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36"/>
    <s v="Ruby Grace Garcia"/>
    <m/>
    <n v="7111"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36"/>
    <s v="Ruby Grace Garcia"/>
    <m/>
    <n v="7112"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36"/>
    <s v="Ruby Grace Garcia"/>
    <m/>
    <n v="7113"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36"/>
    <s v="Ruby Grace Garcia"/>
    <m/>
    <n v="7114"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36"/>
    <s v="Ruby Grace Garcia"/>
    <m/>
    <n v="7115"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36"/>
    <s v="Ruby Grace Garcia"/>
    <m/>
    <n v="7116"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36"/>
    <s v="Ruby Grace Garcia"/>
    <m/>
    <n v="7117"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36"/>
    <s v="Ruby Grace Garcia"/>
    <m/>
    <n v="7118"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36"/>
    <s v="Ruby Grace Garcia"/>
    <m/>
    <n v="7119"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36"/>
    <s v="Ruby Grace Garcia"/>
    <m/>
    <n v="7120"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36"/>
    <s v="Ruby Grace Garcia"/>
    <m/>
    <n v="7121"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36"/>
    <s v="Ruby Grace Garcia"/>
    <m/>
    <n v="7122"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36"/>
    <s v="Ruby Grace Garcia"/>
    <m/>
    <n v="7123"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36"/>
    <s v="Ruby Grace Garcia"/>
    <m/>
    <n v="7124"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36"/>
    <s v="Ruby Grace Garcia"/>
    <m/>
    <n v="7125"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36"/>
    <s v="Ruby Grace Garcia"/>
    <m/>
    <n v="7126"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36"/>
    <s v="Ruby Grace Garcia"/>
    <m/>
    <n v="7127"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36"/>
    <s v="Ruby Grace Garcia"/>
    <m/>
    <n v="7128"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36"/>
    <s v="Ruby Grace Garcia"/>
    <m/>
    <n v="7129"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36"/>
    <s v="Ruby Grace Garcia"/>
    <m/>
    <n v="7130"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36"/>
    <s v="Ruby Grace Garcia"/>
    <m/>
    <n v="7131"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36"/>
    <s v="Ruby Grace Garcia"/>
    <m/>
    <n v="7132"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36"/>
    <s v="Ruby Grace Garcia"/>
    <m/>
    <n v="7133"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36"/>
    <s v="Ruby Grace Garcia"/>
    <m/>
    <n v="7134"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36"/>
    <s v="Ruby Grace Garcia"/>
    <m/>
    <n v="7135"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36"/>
    <s v="Ruby Grace Garcia"/>
    <m/>
    <n v="7136"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36"/>
    <s v="Ruby Grace Garcia"/>
    <m/>
    <n v="7137"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36"/>
    <s v="Ruby Grace Garcia"/>
    <m/>
    <n v="7138"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36"/>
    <s v="Ruby Grace Garcia"/>
    <m/>
    <n v="7139"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36"/>
    <s v="Ruby Grace Garcia"/>
    <m/>
    <n v="7140"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36"/>
    <s v="Ruby Grace Garcia"/>
    <m/>
    <n v="7141"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36"/>
    <s v="Ruby Grace Garcia"/>
    <m/>
    <n v="7142"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36"/>
    <s v="Ruby Grace Garcia"/>
    <m/>
    <n v="7143"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36"/>
    <s v="Ruby Grace Garcia"/>
    <m/>
    <n v="7144"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36"/>
    <s v="Ruby Grace Garcia"/>
    <m/>
    <n v="7145"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36"/>
    <s v="Ruby Grace Garcia"/>
    <m/>
    <n v="7146"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36"/>
    <s v="Ruby Grace Garcia"/>
    <m/>
    <n v="7147"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36"/>
    <s v="Ruby Grace Garcia"/>
    <m/>
    <n v="7148"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36"/>
    <s v="Ruby Grace Garcia"/>
    <m/>
    <n v="7149"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36"/>
    <s v="Ruby Grace Garcia"/>
    <m/>
    <n v="7150"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36"/>
    <s v="Ruby Grace Garcia"/>
    <m/>
    <n v="7151"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36"/>
    <s v="Ruby Grace Garcia"/>
    <m/>
    <n v="7152"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36"/>
    <s v="Ruby Grace Garcia"/>
    <m/>
    <n v="7153"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36"/>
    <s v="Ruby Grace Garcia"/>
    <m/>
    <n v="7154"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36"/>
    <s v="Ruby Grace Garcia"/>
    <m/>
    <n v="7155"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36"/>
    <s v="Ruby Grace Garcia"/>
    <m/>
    <n v="7156"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36"/>
    <s v="Ruby Grace Garcia"/>
    <m/>
    <n v="7157"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36"/>
    <s v="Ruby Grace Garcia"/>
    <m/>
    <n v="7158"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36"/>
    <s v="Ruby Grace Garcia"/>
    <m/>
    <n v="7159"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36"/>
    <s v="Ruby Grace Garcia"/>
    <m/>
    <n v="7160"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36"/>
    <s v="Ruby Grace Garcia"/>
    <m/>
    <n v="7161"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36"/>
    <s v="Ruby Grace Garcia"/>
    <m/>
    <n v="7162"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36"/>
    <s v="Ruby Grace Garcia"/>
    <m/>
    <n v="7163"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36"/>
    <s v="Ruby Grace Garcia"/>
    <m/>
    <n v="7164"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36"/>
    <s v="Ruby Grace Garcia"/>
    <m/>
    <n v="7165"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36"/>
    <s v="Ruby Grace Garcia"/>
    <m/>
    <n v="7166"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36"/>
    <s v="Ruby Grace Garcia"/>
    <m/>
    <n v="7167"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36"/>
    <s v="Ruby Grace Garcia"/>
    <m/>
    <n v="7168"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36"/>
    <s v="Ruby Grace Garcia"/>
    <m/>
    <n v="7169"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36"/>
    <s v="Ruby Grace Garcia"/>
    <m/>
    <n v="7170"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36"/>
    <s v="Ruby Grace Garcia"/>
    <m/>
    <n v="7171"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36"/>
    <s v="Ruby Grace Garcia"/>
    <m/>
    <n v="7172"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36"/>
    <s v="Ruby Grace Garcia"/>
    <m/>
    <n v="7173"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36"/>
    <s v="Ruby Grace Garcia"/>
    <m/>
    <n v="7174"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36"/>
    <s v="Ruby Grace Garcia"/>
    <m/>
    <n v="7175"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36"/>
    <s v="Ruby Grace Garcia"/>
    <m/>
    <n v="7176"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36"/>
    <s v="Ruby Grace Garcia"/>
    <m/>
    <n v="7177"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36"/>
    <s v="Ruby Grace Garcia"/>
    <m/>
    <n v="7178"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36"/>
    <s v="Ruby Grace Garcia"/>
    <m/>
    <n v="7179"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36"/>
    <s v="Ruby Grace Garcia"/>
    <m/>
    <n v="7180"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36"/>
    <s v="Ruby Grace Garcia"/>
    <m/>
    <n v="7181"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36"/>
    <s v="Ruby Grace Garcia"/>
    <m/>
    <n v="7182"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36"/>
    <s v="Ruby Grace Garcia"/>
    <m/>
    <n v="7183"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36"/>
    <s v="Ruby Grace Garcia"/>
    <m/>
    <n v="7184"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36"/>
    <s v="Ruby Grace Garcia"/>
    <m/>
    <n v="7185"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36"/>
    <s v="Ruby Grace Garcia"/>
    <m/>
    <n v="7186"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36"/>
    <s v="Ruby Grace Garcia"/>
    <m/>
    <n v="7187"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36"/>
    <s v="Ruby Grace Garcia"/>
    <m/>
    <n v="7188"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36"/>
    <s v="Ruby Grace Garcia"/>
    <m/>
    <n v="7189"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36"/>
    <s v="Ruby Grace Garcia"/>
    <m/>
    <n v="7190"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36"/>
    <s v="Ruby Grace Garcia"/>
    <m/>
    <n v="7191"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36"/>
    <s v="Ruby Grace Garcia"/>
    <m/>
    <n v="7192"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36"/>
    <s v="Ruby Grace Garcia"/>
    <m/>
    <n v="7193"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36"/>
    <s v="Ruby Grace Garcia"/>
    <m/>
    <n v="7194"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36"/>
    <s v="Ruby Grace Garcia"/>
    <m/>
    <n v="7195"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36"/>
    <s v="Ruby Grace Garcia"/>
    <m/>
    <n v="7196"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36"/>
    <s v="Ruby Grace Garcia"/>
    <m/>
    <n v="7197"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36"/>
    <s v="Ruby Grace Garcia"/>
    <m/>
    <n v="7198"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36"/>
    <s v="Ruby Grace Garcia"/>
    <m/>
    <n v="7199"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36"/>
    <s v="Ruby Grace Garcia"/>
    <m/>
    <n v="7200"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36"/>
    <s v="Ruby Grace Garcia"/>
    <m/>
    <n v="7201"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36"/>
    <s v="Ruby Grace Garcia"/>
    <m/>
    <n v="7202"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36"/>
    <s v="Ruby Grace Garcia"/>
    <m/>
    <n v="7203"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36"/>
    <s v="Ruby Grace Garcia"/>
    <m/>
    <n v="7204"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36"/>
    <s v="Ruby Grace Garcia"/>
    <m/>
    <n v="7205"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36"/>
    <s v="Ruby Grace Garcia"/>
    <m/>
    <n v="7206"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36"/>
    <s v="Ruby Grace Garcia"/>
    <m/>
    <n v="7207"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36"/>
    <s v="Ruby Grace Garcia"/>
    <m/>
    <n v="7208"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36"/>
    <s v="Ruby Grace Garcia"/>
    <m/>
    <n v="7209"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36"/>
    <s v="Ruby Grace Garcia"/>
    <m/>
    <n v="7210"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36"/>
    <s v="Ruby Grace Garcia"/>
    <m/>
    <n v="7211"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36"/>
    <s v="Ruby Grace Garcia"/>
    <m/>
    <n v="7212"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36"/>
    <s v="Ruby Grace Garcia"/>
    <m/>
    <n v="7213"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36"/>
    <s v="Ruby Grace Garcia"/>
    <m/>
    <n v="7214"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36"/>
    <s v="Ruby Grace Garcia"/>
    <m/>
    <n v="7215"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36"/>
    <s v="Ruby Grace Garcia"/>
    <m/>
    <n v="7216"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36"/>
    <s v="Ruby Grace Garcia"/>
    <m/>
    <n v="7217"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36"/>
    <s v="Ruby Grace Garcia"/>
    <m/>
    <n v="7218"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36"/>
    <s v="Ruby Grace Garcia"/>
    <m/>
    <n v="7219"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36"/>
    <s v="Ruby Grace Garcia"/>
    <m/>
    <n v="7220"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36"/>
    <s v="Ruby Grace Garcia"/>
    <m/>
    <n v="7221"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36"/>
    <s v="Ruby Grace Garcia"/>
    <m/>
    <n v="7222"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36"/>
    <s v="Ruby Grace Garcia"/>
    <m/>
    <n v="7223"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36"/>
    <s v="Ruby Grace Garcia"/>
    <m/>
    <n v="7224"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36"/>
    <s v="Ruby Grace Garcia"/>
    <m/>
    <n v="7225"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36"/>
    <s v="Ruby Grace Garcia"/>
    <m/>
    <n v="7226"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36"/>
    <s v="Ruby Grace Garcia"/>
    <m/>
    <n v="7227"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36"/>
    <s v="Ruby Grace Garcia"/>
    <m/>
    <n v="7228"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36"/>
    <s v="Ruby Grace Garcia"/>
    <m/>
    <n v="7229"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36"/>
    <s v="Ruby Grace Garcia"/>
    <m/>
    <n v="7230"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36"/>
    <s v="Ruby Grace Garcia"/>
    <m/>
    <n v="7231"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36"/>
    <s v="Ruby Grace Garcia"/>
    <m/>
    <n v="7232"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36"/>
    <s v="Ruby Grace Garcia"/>
    <m/>
    <n v="7233"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36"/>
    <s v="Ruby Grace Garcia"/>
    <m/>
    <n v="7234"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36"/>
    <s v="Ruby Grace Garcia"/>
    <m/>
    <n v="7235"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36"/>
    <s v="Ruby Grace Garcia"/>
    <m/>
    <n v="7236"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36"/>
    <s v="Ruby Grace Garcia"/>
    <m/>
    <n v="7237"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36"/>
    <s v="Ruby Grace Garcia"/>
    <m/>
    <n v="7238"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36"/>
    <s v="Ruby Grace Garcia"/>
    <m/>
    <n v="7239"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36"/>
    <s v="Ruby Grace Garcia"/>
    <m/>
    <n v="7240"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36"/>
    <s v="Ruby Grace Garcia"/>
    <m/>
    <n v="7241"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36"/>
    <s v="Ruby Grace Garcia"/>
    <m/>
    <n v="7242"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36"/>
    <s v="Ruby Grace Garcia"/>
    <m/>
    <n v="7243"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36"/>
    <s v="Ruby Grace Garcia"/>
    <m/>
    <n v="7244"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36"/>
    <s v="Ruby Grace Garcia"/>
    <m/>
    <n v="7245"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36"/>
    <s v="Ruby Grace Garcia"/>
    <m/>
    <n v="7246"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36"/>
    <s v="Ruby Grace Garcia"/>
    <m/>
    <n v="7247"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36"/>
    <s v="Ruby Grace Garcia"/>
    <m/>
    <n v="7248"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36"/>
    <s v="Ruby Grace Garcia"/>
    <m/>
    <n v="7249"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36"/>
    <s v="Ruby Grace Garcia"/>
    <m/>
    <n v="7250"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36"/>
    <s v="Ruby Grace Garcia"/>
    <m/>
    <n v="7251"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36"/>
    <s v="Ruby Grace Garcia"/>
    <m/>
    <n v="7252"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36"/>
    <s v="Ruby Grace Garcia"/>
    <m/>
    <n v="7253"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36"/>
    <s v="Ruby Grace Garcia"/>
    <m/>
    <n v="7254"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36"/>
    <s v="Ruby Grace Garcia"/>
    <m/>
    <n v="7255"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36"/>
    <s v="Ruby Grace Garcia"/>
    <m/>
    <n v="7256"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36"/>
    <s v="Ruby Grace Garcia"/>
    <m/>
    <n v="7257"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36"/>
    <s v="Ruby Grace Garcia"/>
    <m/>
    <n v="7258"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36"/>
    <s v="Ruby Grace Garcia"/>
    <m/>
    <n v="7259"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36"/>
    <s v="Ruby Grace Garcia"/>
    <m/>
    <n v="7260"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36"/>
    <s v="Ruby Grace Garcia"/>
    <m/>
    <n v="7261"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36"/>
    <s v="Ruby Grace Garcia"/>
    <m/>
    <n v="7262"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36"/>
    <s v="Ruby Grace Garcia"/>
    <m/>
    <n v="7263"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36"/>
    <s v="Ruby Grace Garcia"/>
    <m/>
    <n v="7264"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36"/>
    <s v="Ruby Grace Garcia"/>
    <m/>
    <n v="7265"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36"/>
    <s v="Ruby Grace Garcia"/>
    <m/>
    <n v="7266"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36"/>
    <s v="Ruby Grace Garcia"/>
    <m/>
    <n v="7267"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36"/>
    <s v="Ruby Grace Garcia"/>
    <m/>
    <n v="7268"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36"/>
    <s v="Ruby Grace Garcia"/>
    <m/>
    <n v="7269"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36"/>
    <s v="Ruby Grace Garcia"/>
    <m/>
    <n v="7270"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36"/>
    <s v="Ruby Grace Garcia"/>
    <m/>
    <n v="7271"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36"/>
    <s v="Ruby Grace Garcia"/>
    <m/>
    <n v="7272"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36"/>
    <s v="Ruby Grace Garcia"/>
    <m/>
    <n v="7273"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36"/>
    <s v="Ruby Grace Garcia"/>
    <m/>
    <n v="7274"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36"/>
    <s v="Ruby Grace Garcia"/>
    <m/>
    <n v="7275"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36"/>
    <s v="Ruby Grace Garcia"/>
    <m/>
    <n v="7276"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36"/>
    <s v="Ruby Grace Garcia"/>
    <m/>
    <n v="7277"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36"/>
    <s v="Ruby Grace Garcia"/>
    <m/>
    <n v="7278"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36"/>
    <s v="Ruby Grace Garcia"/>
    <m/>
    <n v="7279"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36"/>
    <s v="Ruby Grace Garcia"/>
    <m/>
    <n v="7280"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36"/>
    <s v="Ruby Grace Garcia"/>
    <m/>
    <n v="7281"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36"/>
    <s v="Ruby Grace Garcia"/>
    <m/>
    <n v="7282"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36"/>
    <s v="Ruby Grace Garcia"/>
    <m/>
    <n v="7283"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36"/>
    <s v="Ruby Grace Garcia"/>
    <m/>
    <n v="7284"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36"/>
    <s v="Ruby Grace Garcia"/>
    <m/>
    <n v="7285"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36"/>
    <s v="Ruby Grace Garcia"/>
    <m/>
    <n v="7286"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36"/>
    <s v="Ruby Grace Garcia"/>
    <m/>
    <n v="7287"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36"/>
    <s v="Ruby Grace Garcia"/>
    <m/>
    <n v="7288"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36"/>
    <s v="Ruby Grace Garcia"/>
    <m/>
    <n v="7289"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36"/>
    <s v="Ruby Grace Garcia"/>
    <m/>
    <n v="7290"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36"/>
    <s v="Ruby Grace Garcia"/>
    <m/>
    <n v="7291"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36"/>
    <s v="Ruby Grace Garcia"/>
    <m/>
    <n v="7292"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36"/>
    <s v="Ruby Grace Garcia"/>
    <m/>
    <n v="7293"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36"/>
    <s v="Ruby Grace Garcia"/>
    <m/>
    <n v="7294"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36"/>
    <s v="Ruby Grace Garcia"/>
    <m/>
    <n v="7295"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36"/>
    <s v="Ruby Grace Garcia"/>
    <m/>
    <n v="7296"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36"/>
    <s v="Ruby Grace Garcia"/>
    <m/>
    <n v="7297"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36"/>
    <s v="Ruby Grace Garcia"/>
    <m/>
    <n v="7298"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36"/>
    <s v="Ruby Grace Garcia"/>
    <m/>
    <n v="7299"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36"/>
    <s v="Ruby Grace Garcia"/>
    <m/>
    <n v="7300"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36"/>
    <s v="Ruby Grace Garcia"/>
    <m/>
    <n v="7301"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36"/>
    <s v="Ruby Grace Garcia"/>
    <m/>
    <n v="7302"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36"/>
    <s v="Ruby Grace Garcia"/>
    <m/>
    <n v="7303"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36"/>
    <s v="Ruby Grace Garcia"/>
    <m/>
    <n v="7304"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36"/>
    <s v="Ruby Grace Garcia"/>
    <m/>
    <n v="7305"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36"/>
    <s v="Ruby Grace Garcia"/>
    <m/>
    <n v="7306"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36"/>
    <s v="Ruby Grace Garcia"/>
    <m/>
    <n v="7307"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36"/>
    <s v="Ruby Grace Garcia"/>
    <m/>
    <n v="7308"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36"/>
    <s v="Ruby Grace Garcia"/>
    <m/>
    <n v="7309"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36"/>
    <s v="Ruby Grace Garcia"/>
    <m/>
    <n v="7310"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36"/>
    <s v="Ruby Grace Garcia"/>
    <m/>
    <n v="7311"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36"/>
    <s v="Ruby Grace Garcia"/>
    <m/>
    <n v="7312"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36"/>
    <s v="Ruby Grace Garcia"/>
    <m/>
    <n v="7313"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36"/>
    <s v="Ruby Grace Garcia"/>
    <m/>
    <n v="7314"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36"/>
    <s v="Ruby Grace Garcia"/>
    <m/>
    <n v="7315"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36"/>
    <s v="Ruby Grace Garcia"/>
    <m/>
    <n v="7316"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36"/>
    <s v="Ruby Grace Garcia"/>
    <m/>
    <n v="7317"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36"/>
    <s v="Ruby Grace Garcia"/>
    <m/>
    <n v="7318"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36"/>
    <s v="Ruby Grace Garcia"/>
    <m/>
    <n v="7319"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36"/>
    <s v="Ruby Grace Garcia"/>
    <m/>
    <n v="7320"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36"/>
    <s v="Ruby Grace Garcia"/>
    <m/>
    <n v="7321"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36"/>
    <s v="Ruby Grace Garcia"/>
    <m/>
    <n v="7322"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36"/>
    <s v="Ruby Grace Garcia"/>
    <m/>
    <n v="7323"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36"/>
    <s v="Ruby Grace Garcia"/>
    <m/>
    <n v="7324"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36"/>
    <s v="Ruby Grace Garcia"/>
    <m/>
    <n v="7325"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36"/>
    <s v="Ruby Grace Garcia"/>
    <m/>
    <n v="7326"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36"/>
    <s v="Ruby Grace Garcia"/>
    <m/>
    <n v="7327"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36"/>
    <s v="Ruby Grace Garcia"/>
    <m/>
    <n v="7328"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36"/>
    <s v="Ruby Grace Garcia"/>
    <m/>
    <n v="7329"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36"/>
    <s v="Ruby Grace Garcia"/>
    <m/>
    <n v="7330"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36"/>
    <s v="Ruby Grace Garcia"/>
    <m/>
    <n v="7331"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36"/>
    <s v="Ruby Grace Garcia"/>
    <m/>
    <n v="7332"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36"/>
    <s v="Ruby Grace Garcia"/>
    <m/>
    <n v="7333"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36"/>
    <s v="Ruby Grace Garcia"/>
    <m/>
    <n v="7334"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36"/>
    <s v="Ruby Grace Garcia"/>
    <m/>
    <n v="7335"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36"/>
    <s v="Ruby Grace Garcia"/>
    <m/>
    <n v="7336"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36"/>
    <s v="Ruby Grace Garcia"/>
    <m/>
    <n v="7337"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36"/>
    <s v="Ruby Grace Garcia"/>
    <m/>
    <n v="7338"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36"/>
    <s v="Ruby Grace Garcia"/>
    <m/>
    <n v="7339"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36"/>
    <s v="Ruby Grace Garcia"/>
    <m/>
    <n v="7340"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36"/>
    <s v="Ruby Grace Garcia"/>
    <m/>
    <n v="7341"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36"/>
    <s v="Ruby Grace Garcia"/>
    <m/>
    <n v="7342"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36"/>
    <s v="Ruby Grace Garcia"/>
    <m/>
    <n v="7343"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36"/>
    <s v="Ruby Grace Garcia"/>
    <m/>
    <n v="7344"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36"/>
    <s v="Ruby Grace Garcia"/>
    <m/>
    <n v="7345"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36"/>
    <s v="Ruby Grace Garcia"/>
    <m/>
    <n v="7346"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36"/>
    <s v="Ruby Grace Garcia"/>
    <m/>
    <n v="7347"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36"/>
    <s v="Ruby Grace Garcia"/>
    <m/>
    <n v="7348"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36"/>
    <s v="Ruby Grace Garcia"/>
    <m/>
    <n v="7349"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36"/>
    <s v="Ruby Grace Garcia"/>
    <m/>
    <n v="7350"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36"/>
    <s v="Ruby Grace Garcia"/>
    <m/>
    <n v="7351"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36"/>
    <s v="Ruby Grace Garcia"/>
    <m/>
    <n v="7352"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36"/>
    <s v="Ruby Grace Garcia"/>
    <m/>
    <n v="7353"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36"/>
    <s v="Ruby Grace Garcia"/>
    <m/>
    <n v="7354"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36"/>
    <s v="Ruby Grace Garcia"/>
    <m/>
    <n v="7355"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36"/>
    <s v="Ruby Grace Garcia"/>
    <m/>
    <n v="7356"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36"/>
    <s v="Ruby Grace Garcia"/>
    <m/>
    <n v="7357"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36"/>
    <s v="Ruby Grace Garcia"/>
    <m/>
    <n v="7358"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36"/>
    <s v="Ruby Grace Garcia"/>
    <m/>
    <n v="7359"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36"/>
    <s v="Ruby Grace Garcia"/>
    <m/>
    <n v="7360"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36"/>
    <s v="Ruby Grace Garcia"/>
    <m/>
    <n v="7361"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36"/>
    <s v="Ruby Grace Garcia"/>
    <m/>
    <n v="7362"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36"/>
    <s v="Ruby Grace Garcia"/>
    <m/>
    <n v="7363"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36"/>
    <s v="Ruby Grace Garcia"/>
    <m/>
    <n v="7364"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36"/>
    <s v="Ruby Grace Garcia"/>
    <m/>
    <n v="7365"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36"/>
    <s v="Ruby Grace Garcia"/>
    <m/>
    <n v="7366"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36"/>
    <s v="Ruby Grace Garcia"/>
    <m/>
    <n v="7367"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36"/>
    <s v="Ruby Grace Garcia"/>
    <m/>
    <n v="7368"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36"/>
    <s v="Ruby Grace Garcia"/>
    <m/>
    <n v="7369"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36"/>
    <s v="Ruby Grace Garcia"/>
    <m/>
    <n v="7370"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36"/>
    <s v="Ruby Grace Garcia"/>
    <m/>
    <n v="7371"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36"/>
    <s v="Ruby Grace Garcia"/>
    <m/>
    <n v="7372"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36"/>
    <s v="Ruby Grace Garcia"/>
    <m/>
    <n v="7373"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36"/>
    <s v="Ruby Grace Garcia"/>
    <m/>
    <n v="7374"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36"/>
    <s v="Ruby Grace Garcia"/>
    <m/>
    <n v="7375"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36"/>
    <s v="Ruby Grace Garcia"/>
    <m/>
    <n v="7376"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36"/>
    <s v="Ruby Grace Garcia"/>
    <m/>
    <n v="7377"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36"/>
    <s v="Ruby Grace Garcia"/>
    <m/>
    <n v="7378"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36"/>
    <s v="Ruby Grace Garcia"/>
    <m/>
    <n v="7379"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36"/>
    <s v="Ruby Grace Garcia"/>
    <m/>
    <n v="7380"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36"/>
    <s v="Ruby Grace Garcia"/>
    <m/>
    <n v="7381"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36"/>
    <s v="Ruby Grace Garcia"/>
    <m/>
    <n v="7382"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36"/>
    <s v="Ruby Grace Garcia"/>
    <m/>
    <n v="7383"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36"/>
    <s v="Ruby Grace Garcia"/>
    <m/>
    <n v="7384"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36"/>
    <s v="Ruby Grace Garcia"/>
    <m/>
    <n v="7385"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36"/>
    <s v="Ruby Grace Garcia"/>
    <m/>
    <n v="7386"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36"/>
    <s v="Ruby Grace Garcia"/>
    <m/>
    <n v="7387"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36"/>
    <s v="Ruby Grace Garcia"/>
    <m/>
    <n v="7388"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36"/>
    <s v="Ruby Grace Garcia"/>
    <m/>
    <n v="7389"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36"/>
    <s v="Ruby Grace Garcia"/>
    <m/>
    <n v="7390"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36"/>
    <s v="Ruby Grace Garcia"/>
    <m/>
    <n v="7391"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36"/>
    <s v="Ruby Grace Garcia"/>
    <m/>
    <n v="7392"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36"/>
    <s v="Ruby Grace Garcia"/>
    <m/>
    <n v="7393"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36"/>
    <s v="Ruby Grace Garcia"/>
    <m/>
    <n v="7394"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36"/>
    <s v="Ruby Grace Garcia"/>
    <m/>
    <n v="7395"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36"/>
    <s v="Ruby Grace Garcia"/>
    <m/>
    <n v="7396"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36"/>
    <s v="Ruby Grace Garcia"/>
    <m/>
    <n v="7397"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36"/>
    <s v="Ruby Grace Garcia"/>
    <m/>
    <n v="7398"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36"/>
    <s v="Ruby Grace Garcia"/>
    <m/>
    <n v="7399"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36"/>
    <s v="Ruby Grace Garcia"/>
    <m/>
    <n v="7400"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36"/>
    <s v="Ruby Grace Garcia"/>
    <m/>
    <n v="7401"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36"/>
    <s v="Ruby Grace Garcia"/>
    <m/>
    <n v="7402"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36"/>
    <s v="Ruby Grace Garcia"/>
    <m/>
    <n v="7403"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36"/>
    <s v="Ruby Grace Garcia"/>
    <m/>
    <n v="7404"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36"/>
    <s v="Ruby Grace Garcia"/>
    <m/>
    <n v="7405"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36"/>
    <s v="Ruby Grace Garcia"/>
    <m/>
    <n v="7406"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36"/>
    <s v="Ruby Grace Garcia"/>
    <m/>
    <n v="7407"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36"/>
    <s v="Ruby Grace Garcia"/>
    <m/>
    <n v="7408"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36"/>
    <s v="Ruby Grace Garcia"/>
    <m/>
    <n v="7409"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36"/>
    <s v="Ruby Grace Garcia"/>
    <m/>
    <n v="7410"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36"/>
    <s v="Ruby Grace Garcia"/>
    <m/>
    <n v="7411"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36"/>
    <s v="Ruby Grace Garcia"/>
    <m/>
    <n v="7412"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36"/>
    <s v="Ruby Grace Garcia"/>
    <m/>
    <n v="7413"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36"/>
    <s v="Ruby Grace Garcia"/>
    <m/>
    <n v="7414"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36"/>
    <s v="Ruby Grace Garcia"/>
    <m/>
    <n v="7415"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36"/>
    <s v="Ruby Grace Garcia"/>
    <m/>
    <n v="7416"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36"/>
    <s v="Ruby Grace Garcia"/>
    <m/>
    <n v="7417"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36"/>
    <s v="Ruby Grace Garcia"/>
    <m/>
    <n v="7418"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36"/>
    <s v="Ruby Grace Garcia"/>
    <m/>
    <n v="7419"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36"/>
    <s v="Ruby Grace Garcia"/>
    <m/>
    <n v="7420"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36"/>
    <s v="Ruby Grace Garcia"/>
    <m/>
    <n v="7421"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36"/>
    <s v="Ruby Grace Garcia"/>
    <m/>
    <n v="7422"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36"/>
    <s v="Ruby Grace Garcia"/>
    <m/>
    <n v="7423"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36"/>
    <s v="Ruby Grace Garcia"/>
    <m/>
    <n v="7424"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36"/>
    <s v="Ruby Grace Garcia"/>
    <m/>
    <n v="7425"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36"/>
    <s v="Ruby Grace Garcia"/>
    <m/>
    <n v="7426"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36"/>
    <s v="Ruby Grace Garcia"/>
    <m/>
    <n v="7427"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36"/>
    <s v="Ruby Grace Garcia"/>
    <m/>
    <n v="7428"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36"/>
    <s v="Ruby Grace Garcia"/>
    <m/>
    <n v="7429"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36"/>
    <s v="Ruby Grace Garcia"/>
    <m/>
    <n v="7430"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36"/>
    <s v="Ruby Grace Garcia"/>
    <m/>
    <n v="7431"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36"/>
    <s v="Ruby Grace Garcia"/>
    <m/>
    <n v="7432"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36"/>
    <s v="Ruby Grace Garcia"/>
    <m/>
    <n v="7433"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36"/>
    <s v="Ruby Grace Garcia"/>
    <m/>
    <n v="7434"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36"/>
    <s v="Ruby Grace Garcia"/>
    <m/>
    <n v="7435"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36"/>
    <s v="Ruby Grace Garcia"/>
    <m/>
    <n v="7436"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36"/>
    <s v="Ruby Grace Garcia"/>
    <m/>
    <n v="7437"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36"/>
    <s v="Ruby Grace Garcia"/>
    <m/>
    <n v="7438"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36"/>
    <s v="Ruby Grace Garcia"/>
    <m/>
    <n v="7439"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36"/>
    <s v="Ruby Grace Garcia"/>
    <m/>
    <n v="7440"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36"/>
    <s v="Ruby Grace Garcia"/>
    <m/>
    <n v="7441"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36"/>
    <s v="Ruby Grace Garcia"/>
    <m/>
    <n v="7442"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36"/>
    <s v="Ruby Grace Garcia"/>
    <m/>
    <n v="7443"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36"/>
    <s v="Ruby Grace Garcia"/>
    <m/>
    <n v="7444"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36"/>
    <s v="Ruby Grace Garcia"/>
    <m/>
    <n v="7445"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36"/>
    <s v="Ruby Grace Garcia"/>
    <m/>
    <n v="7446"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36"/>
    <s v="Ruby Grace Garcia"/>
    <m/>
    <n v="7447"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36"/>
    <s v="Ruby Grace Garcia"/>
    <m/>
    <n v="7448"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36"/>
    <s v="Ruby Grace Garcia"/>
    <m/>
    <n v="7449"/>
  </r>
  <r>
    <x v="528"/>
    <x v="0"/>
    <x v="2"/>
    <s v="D30010200000000"/>
    <s v="L000013318"/>
    <s v="L000013318"/>
    <s v="Non-LFF"/>
    <s v=""/>
    <m/>
    <b v="1"/>
    <x v="2"/>
    <x v="1"/>
    <d v="2026-02-12T00:00:00"/>
    <m/>
    <m/>
    <x v="1"/>
    <n v="36"/>
    <s v="Ruby Grace Garcia"/>
    <m/>
    <n v="7450"/>
  </r>
  <r>
    <x v="528"/>
    <x v="0"/>
    <x v="2"/>
    <s v="D30010400000000"/>
    <s v="L000013318"/>
    <s v="L000013318"/>
    <s v="Non-LFF"/>
    <s v=""/>
    <m/>
    <b v="1"/>
    <x v="2"/>
    <x v="1"/>
    <d v="2026-02-12T00:00:00"/>
    <m/>
    <m/>
    <x v="1"/>
    <n v="36"/>
    <s v="Ruby Grace Garcia"/>
    <m/>
    <n v="7451"/>
  </r>
  <r>
    <x v="528"/>
    <x v="0"/>
    <x v="2"/>
    <s v="D30011600000000"/>
    <s v="L000013318"/>
    <s v="L000013318"/>
    <s v="Non-LFF"/>
    <s v=""/>
    <m/>
    <b v="1"/>
    <x v="2"/>
    <x v="1"/>
    <d v="2026-02-12T00:00:00"/>
    <m/>
    <m/>
    <x v="1"/>
    <n v="36"/>
    <s v="Ruby Grace Garcia"/>
    <m/>
    <n v="7452"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36"/>
    <s v="Ruby Grace Garcia"/>
    <m/>
    <n v="7453"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36"/>
    <s v="Gearlene Joy Valenzuela"/>
    <m/>
    <n v="7454"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36"/>
    <s v="Gearlene Joy Valenzuela"/>
    <m/>
    <n v="7455"/>
  </r>
  <r>
    <x v="531"/>
    <x v="0"/>
    <x v="2"/>
    <s v="PLEAN_X310172TN5020200"/>
    <s v="H000000262"/>
    <s v="H000000262"/>
    <s v="Non-LFF"/>
    <s v=""/>
    <m/>
    <b v="1"/>
    <x v="1"/>
    <x v="1"/>
    <d v="2026-02-12T00:00:00"/>
    <m/>
    <m/>
    <x v="1"/>
    <n v="36"/>
    <s v="Daniella Sasa"/>
    <m/>
    <n v="7456"/>
  </r>
  <r>
    <x v="531"/>
    <x v="0"/>
    <x v="2"/>
    <s v="PLEAN_X310181TN5010201"/>
    <s v="H000000262"/>
    <s v="H000000262"/>
    <s v="Non-LFF"/>
    <s v=""/>
    <m/>
    <b v="1"/>
    <x v="1"/>
    <x v="1"/>
    <d v="2026-02-12T00:00:00"/>
    <m/>
    <m/>
    <x v="1"/>
    <n v="36"/>
    <s v="Daniella Sasa"/>
    <m/>
    <n v="7457"/>
  </r>
  <r>
    <x v="531"/>
    <x v="0"/>
    <x v="2"/>
    <s v="PLEAN_X310201TN5015204"/>
    <s v="H000000262"/>
    <s v="H000000262"/>
    <s v="Non-LFF"/>
    <s v=""/>
    <m/>
    <b v="1"/>
    <x v="1"/>
    <x v="1"/>
    <d v="2026-02-12T00:00:00"/>
    <m/>
    <m/>
    <x v="1"/>
    <n v="36"/>
    <s v="Daniella Sasa"/>
    <m/>
    <n v="7458"/>
  </r>
  <r>
    <x v="531"/>
    <x v="0"/>
    <x v="2"/>
    <s v="PLEAN_X310511TN5013232"/>
    <s v="H000000286"/>
    <s v="H000000286"/>
    <s v="Non-LFF"/>
    <s v=""/>
    <m/>
    <b v="1"/>
    <x v="1"/>
    <x v="1"/>
    <d v="2026-02-12T00:00:00"/>
    <m/>
    <m/>
    <x v="1"/>
    <n v="36"/>
    <s v="Daniella Sasa"/>
    <m/>
    <n v="7459"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34"/>
    <s v="Ruby Grace Garcia"/>
    <m/>
    <n v="7460"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34"/>
    <s v="Ruby Grace Garcia"/>
    <m/>
    <n v="7461"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34"/>
    <s v="Ruby Grace Garcia"/>
    <m/>
    <n v="7462"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34"/>
    <s v="Ruby Grace Garcia"/>
    <m/>
    <n v="7463"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34"/>
    <s v="Ruby Grace Garcia"/>
    <m/>
    <n v="7464"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34"/>
    <s v="Ruby Grace Garcia"/>
    <m/>
    <n v="7465"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34"/>
    <s v="Ruby Grace Garcia"/>
    <m/>
    <n v="7466"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34"/>
    <s v="Ruby Grace Garcia"/>
    <m/>
    <n v="7467"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34"/>
    <s v="Ruby Grace Garcia"/>
    <m/>
    <n v="7468"/>
  </r>
  <r>
    <x v="533"/>
    <x v="0"/>
    <x v="2"/>
    <s v="D30014400000000"/>
    <s v="L000011451"/>
    <s v="L000011451"/>
    <s v="Non-LFF"/>
    <s v=""/>
    <m/>
    <b v="1"/>
    <x v="2"/>
    <x v="1"/>
    <d v="2026-02-16T00:00:00"/>
    <m/>
    <m/>
    <x v="1"/>
    <n v="34"/>
    <s v="Ruby Grace Garcia"/>
    <m/>
    <n v="7469"/>
  </r>
  <r>
    <x v="533"/>
    <x v="0"/>
    <x v="2"/>
    <s v="D30012200000000"/>
    <s v="L000011451"/>
    <s v="L000011451"/>
    <s v="Non-LFF"/>
    <s v=""/>
    <m/>
    <b v="1"/>
    <x v="2"/>
    <x v="1"/>
    <d v="2026-02-16T00:00:00"/>
    <m/>
    <m/>
    <x v="1"/>
    <n v="34"/>
    <s v="Ruby Grace Garcia"/>
    <m/>
    <n v="7470"/>
  </r>
  <r>
    <x v="534"/>
    <x v="0"/>
    <x v="2"/>
    <s v="PLEAN_X310802AE5023202"/>
    <s v="H000002974"/>
    <s v="H000002974"/>
    <s v="Non-LFF"/>
    <s v=""/>
    <m/>
    <b v="1"/>
    <x v="4"/>
    <x v="1"/>
    <d v="2026-02-16T00:00:00"/>
    <m/>
    <m/>
    <x v="1"/>
    <n v="34"/>
    <s v="Kristel Joyce Manalese"/>
    <m/>
    <n v="7471"/>
  </r>
  <r>
    <x v="534"/>
    <x v="0"/>
    <x v="2"/>
    <s v="PLEAN_X310301AE5010206"/>
    <s v="H000002963"/>
    <s v="H000002963"/>
    <s v="Non-LFF"/>
    <s v=""/>
    <m/>
    <b v="1"/>
    <x v="4"/>
    <x v="1"/>
    <d v="2026-02-16T00:00:00"/>
    <m/>
    <m/>
    <x v="1"/>
    <n v="34"/>
    <s v="Kristel Joyce Manalese"/>
    <m/>
    <n v="7472"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34"/>
    <s v="Ysabelle Mae Daplinan"/>
    <m/>
    <n v="7473"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34"/>
    <s v="Jojeff Tagnong"/>
    <m/>
    <n v="7474"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34"/>
    <s v="Jojeff Tagnong"/>
    <m/>
    <n v="7475"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34"/>
    <s v="Jojeff Tagnong"/>
    <m/>
    <n v="7476"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34"/>
    <s v="Jojeff Tagnong"/>
    <m/>
    <n v="7477"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34"/>
    <s v="Jojeff Tagnong"/>
    <m/>
    <n v="7478"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34"/>
    <s v="Jojeff Tagnong"/>
    <m/>
    <n v="7479"/>
  </r>
  <r>
    <x v="537"/>
    <x v="0"/>
    <x v="2"/>
    <s v="PLEAN_X310191EG5030247"/>
    <s v="H000002944"/>
    <s v="H000002944"/>
    <s v="Non-LFF"/>
    <s v=""/>
    <m/>
    <b v="1"/>
    <x v="1"/>
    <x v="1"/>
    <d v="2026-02-16T00:00:00"/>
    <m/>
    <m/>
    <x v="1"/>
    <n v="34"/>
    <s v="Daniella Sasa"/>
    <m/>
    <n v="7480"/>
  </r>
  <r>
    <x v="538"/>
    <x v="0"/>
    <x v="2"/>
    <s v="D30012300000000"/>
    <s v="L000011451"/>
    <s v="L000011451"/>
    <s v="Non-LFF"/>
    <s v=""/>
    <m/>
    <b v="1"/>
    <x v="2"/>
    <x v="1"/>
    <d v="2026-02-16T00:00:00"/>
    <m/>
    <m/>
    <x v="1"/>
    <n v="34"/>
    <s v="Ruby Grace Garcia"/>
    <m/>
    <n v="7481"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34"/>
    <s v="Ruby Grace Garcia"/>
    <m/>
    <n v="7482"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32"/>
    <s v="Elena Rasines Martin"/>
    <m/>
    <n v="7483"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32"/>
    <s v="Elena Rasines Martin"/>
    <m/>
    <n v="7484"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32"/>
    <s v="Gearlene Joy Valenzuela"/>
    <m/>
    <n v="7485"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32"/>
    <s v="John Rowie Del Rosario"/>
    <m/>
    <n v="7486"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32"/>
    <s v="John Rowie Del Rosario"/>
    <m/>
    <n v="7487"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32"/>
    <s v="John Rowie Del Rosario"/>
    <m/>
    <n v="7488"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32"/>
    <s v="John Rowie Del Rosario"/>
    <m/>
    <n v="7489"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32"/>
    <s v="John Rowie Del Rosario"/>
    <m/>
    <n v="7490"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32"/>
    <s v="John Rowie Del Rosario"/>
    <m/>
    <n v="7491"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32"/>
    <s v="John Rowie Del Rosario"/>
    <m/>
    <n v="7492"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32"/>
    <s v="John Rowie Del Rosario"/>
    <m/>
    <n v="7493"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32"/>
    <s v="John Rowie Del Rosario"/>
    <m/>
    <n v="7494"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32"/>
    <s v="John Rowie Del Rosario"/>
    <m/>
    <n v="7495"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32"/>
    <s v="John Rowie Del Rosario"/>
    <m/>
    <n v="7496"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32"/>
    <s v="John Rowie Del Rosario"/>
    <m/>
    <n v="7497"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32"/>
    <s v="John Rowie Del Rosario"/>
    <m/>
    <n v="7498"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32"/>
    <s v="John Rowie Del Rosario"/>
    <m/>
    <n v="7499"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32"/>
    <s v="John Rowie Del Rosario"/>
    <m/>
    <n v="7500"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32"/>
    <s v="John Rowie Del Rosario"/>
    <m/>
    <n v="7501"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32"/>
    <s v="John Rowie Del Rosario"/>
    <m/>
    <n v="7502"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32"/>
    <s v="John Rowie Del Rosario"/>
    <m/>
    <n v="7503"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32"/>
    <s v="John Rowie Del Rosario"/>
    <m/>
    <n v="7504"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32"/>
    <s v="John Rowie Del Rosario"/>
    <m/>
    <n v="7505"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32"/>
    <s v="John Rowie Del Rosario"/>
    <m/>
    <n v="7506"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32"/>
    <s v="John Rowie Del Rosario"/>
    <m/>
    <n v="7507"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32"/>
    <s v="John Rowie Del Rosario"/>
    <m/>
    <n v="7508"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32"/>
    <s v="Anna Maria Urbano"/>
    <m/>
    <n v="7509"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32"/>
    <s v="Anna Maria Urbano"/>
    <m/>
    <n v="7510"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32"/>
    <s v="Anna Maria Urbano"/>
    <m/>
    <n v="7511"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32"/>
    <s v="Anna Maria Urbano"/>
    <m/>
    <n v="7512"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32"/>
    <s v="Anna Maria Urbano"/>
    <m/>
    <n v="7513"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32"/>
    <s v="Anna Maria Urbano"/>
    <m/>
    <n v="7514"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32"/>
    <s v="Anna Maria Urbano"/>
    <m/>
    <n v="7515"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32"/>
    <s v="Anna Maria Urbano"/>
    <m/>
    <n v="7516"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32"/>
    <s v="Anna Maria Urbano"/>
    <m/>
    <n v="7517"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32"/>
    <s v="Anna Maria Urbano"/>
    <m/>
    <n v="7518"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32"/>
    <s v="Anna Maria Urbano"/>
    <m/>
    <n v="7519"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32"/>
    <s v="Anna Maria Urbano"/>
    <m/>
    <n v="7520"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32"/>
    <s v="Anna Maria Urbano"/>
    <m/>
    <n v="7521"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32"/>
    <s v="Anna Maria Urbano"/>
    <m/>
    <n v="7522"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32"/>
    <s v="Anna Maria Urbano"/>
    <m/>
    <n v="7523"/>
  </r>
  <r>
    <x v="543"/>
    <x v="0"/>
    <x v="2"/>
    <s v="PSCALA_O62"/>
    <s v="H000000423"/>
    <s v="H000000423"/>
    <s v="Non-LFF"/>
    <s v=""/>
    <m/>
    <b v="1"/>
    <x v="1"/>
    <x v="1"/>
    <d v="2026-02-19T00:00:00"/>
    <m/>
    <m/>
    <x v="1"/>
    <n v="31"/>
    <s v="Donna Mae Melarpis"/>
    <m/>
    <n v="7524"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31"/>
    <s v="Donna Mae Melarpis"/>
    <m/>
    <n v="7525"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31"/>
    <s v="Donna Mae Melarpis"/>
    <m/>
    <n v="7526"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31"/>
    <s v="Donna Mae Melarpis"/>
    <m/>
    <n v="7527"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31"/>
    <s v="Donna Mae Melarpis"/>
    <m/>
    <n v="7528"/>
  </r>
  <r>
    <x v="544"/>
    <x v="0"/>
    <x v="2"/>
    <s v="IEMERAL_000009101258"/>
    <s v="H000000434"/>
    <s v="H000000434"/>
    <s v="Non-LFF"/>
    <s v=""/>
    <m/>
    <b v="1"/>
    <x v="1"/>
    <x v="1"/>
    <d v="2026-02-19T00:00:00"/>
    <m/>
    <m/>
    <x v="1"/>
    <n v="31"/>
    <s v="Donna Mae Melarpis"/>
    <m/>
    <n v="7529"/>
  </r>
  <r>
    <x v="545"/>
    <x v="0"/>
    <x v="2"/>
    <s v="CFLTFLE_1044BPPB"/>
    <s v="H000000436"/>
    <s v="H000000436"/>
    <s v="Non-LFF"/>
    <s v=""/>
    <m/>
    <b v="1"/>
    <x v="1"/>
    <x v="1"/>
    <d v="2026-02-19T00:00:00"/>
    <m/>
    <m/>
    <x v="1"/>
    <n v="31"/>
    <s v="Donna Mae Melarpis"/>
    <m/>
    <n v="7530"/>
  </r>
  <r>
    <x v="546"/>
    <x v="0"/>
    <x v="2"/>
    <s v="CLFF_1000$$$DE04TLD000"/>
    <s v="P000001461"/>
    <s v="P000001461"/>
    <s v="LFF (MDG-F)"/>
    <s v="DE04TLD000"/>
    <m/>
    <b v="1"/>
    <x v="3"/>
    <x v="1"/>
    <d v="2026-02-20T00:00:00"/>
    <m/>
    <m/>
    <x v="1"/>
    <n v="30"/>
    <s v="John Rowie Del Rosario"/>
    <m/>
    <n v="7531"/>
  </r>
  <r>
    <x v="546"/>
    <x v="0"/>
    <x v="2"/>
    <s v="CLFF_1000$$$DE04TLD010"/>
    <s v="P000001474"/>
    <s v="P000001474"/>
    <s v="LFF (MDG-F)"/>
    <s v="DE04TLD010"/>
    <m/>
    <b v="1"/>
    <x v="3"/>
    <x v="1"/>
    <d v="2026-02-20T00:00:00"/>
    <m/>
    <m/>
    <x v="1"/>
    <n v="30"/>
    <s v="John Rowie Del Rosario"/>
    <m/>
    <n v="7532"/>
  </r>
  <r>
    <x v="546"/>
    <x v="0"/>
    <x v="2"/>
    <s v="CLFF_1000$$$DE04TLD051"/>
    <s v="P000001474"/>
    <s v="P000001474"/>
    <s v="LFF (MDG-F)"/>
    <s v="DE04TLD051"/>
    <m/>
    <b v="1"/>
    <x v="3"/>
    <x v="1"/>
    <d v="2026-02-20T00:00:00"/>
    <m/>
    <m/>
    <x v="1"/>
    <n v="30"/>
    <s v="John Rowie Del Rosario"/>
    <m/>
    <n v="7533"/>
  </r>
  <r>
    <x v="546"/>
    <x v="0"/>
    <x v="2"/>
    <s v="CLFF_1000$$$DE04TLD052"/>
    <s v="P000001461"/>
    <s v="P000001461"/>
    <s v="LFF (MDG-F)"/>
    <s v="DE04TLD052"/>
    <m/>
    <b v="1"/>
    <x v="3"/>
    <x v="1"/>
    <d v="2026-02-20T00:00:00"/>
    <m/>
    <m/>
    <x v="1"/>
    <n v="30"/>
    <s v="John Rowie Del Rosario"/>
    <m/>
    <n v="7534"/>
  </r>
  <r>
    <x v="546"/>
    <x v="0"/>
    <x v="2"/>
    <s v="CLFF_1000$$$DE04TLD053"/>
    <s v="P000001461"/>
    <s v="P000001461"/>
    <s v="LFF (MDG-F)"/>
    <s v="DE04TLD053"/>
    <m/>
    <b v="1"/>
    <x v="3"/>
    <x v="1"/>
    <d v="2026-02-20T00:00:00"/>
    <m/>
    <m/>
    <x v="1"/>
    <n v="30"/>
    <s v="John Rowie Del Rosario"/>
    <m/>
    <n v="7535"/>
  </r>
  <r>
    <x v="546"/>
    <x v="0"/>
    <x v="2"/>
    <s v="CLFF_1000$$$DE04TLD060"/>
    <s v="P000001474"/>
    <s v="P000001474"/>
    <s v="LFF (MDG-F)"/>
    <s v="DE04TLD060"/>
    <m/>
    <b v="1"/>
    <x v="3"/>
    <x v="1"/>
    <d v="2026-02-20T00:00:00"/>
    <m/>
    <m/>
    <x v="1"/>
    <n v="30"/>
    <s v="John Rowie Del Rosario"/>
    <m/>
    <n v="7536"/>
  </r>
  <r>
    <x v="546"/>
    <x v="0"/>
    <x v="2"/>
    <s v="CLFF_1000$$$DE10PLD000"/>
    <s v="P000001461"/>
    <s v="P000001461"/>
    <s v="LFF (MDG-F)"/>
    <s v="DE10PLD000"/>
    <m/>
    <b v="1"/>
    <x v="3"/>
    <x v="1"/>
    <d v="2026-02-20T00:00:00"/>
    <m/>
    <m/>
    <x v="1"/>
    <n v="30"/>
    <s v="John Rowie Del Rosario"/>
    <m/>
    <n v="7537"/>
  </r>
  <r>
    <x v="546"/>
    <x v="0"/>
    <x v="2"/>
    <s v="CLFF_1000$$$DE10PLD011"/>
    <s v="P000001461"/>
    <s v="P000001461"/>
    <s v="LFF (MDG-F)"/>
    <s v="DE10PLD011"/>
    <m/>
    <b v="1"/>
    <x v="3"/>
    <x v="1"/>
    <d v="2026-02-20T00:00:00"/>
    <m/>
    <m/>
    <x v="1"/>
    <n v="30"/>
    <s v="John Rowie Del Rosario"/>
    <m/>
    <n v="7538"/>
  </r>
  <r>
    <x v="546"/>
    <x v="0"/>
    <x v="2"/>
    <s v="CLFF_1000$$$DE10PLD100"/>
    <s v="P000001461"/>
    <s v="P000001461"/>
    <s v="LFF (MDG-F)"/>
    <s v="DE10PLD100"/>
    <m/>
    <b v="1"/>
    <x v="3"/>
    <x v="1"/>
    <d v="2026-02-20T00:00:00"/>
    <m/>
    <m/>
    <x v="1"/>
    <n v="30"/>
    <s v="John Rowie Del Rosario"/>
    <m/>
    <n v="7539"/>
  </r>
  <r>
    <x v="546"/>
    <x v="0"/>
    <x v="2"/>
    <s v="CLFF_1000$$$DE10PLDC10"/>
    <s v="P000001474"/>
    <s v="P000001474"/>
    <s v="LFF (MDG-F)"/>
    <s v="DE10PLDC10"/>
    <m/>
    <b v="1"/>
    <x v="3"/>
    <x v="1"/>
    <d v="2026-02-20T00:00:00"/>
    <m/>
    <m/>
    <x v="1"/>
    <n v="30"/>
    <s v="John Rowie Del Rosario"/>
    <m/>
    <n v="7540"/>
  </r>
  <r>
    <x v="546"/>
    <x v="0"/>
    <x v="2"/>
    <s v="CPHOENX_01010000533431"/>
    <s v="P000001461"/>
    <s v="P000001461"/>
    <s v="Non-LFF"/>
    <s v=""/>
    <m/>
    <b v="1"/>
    <x v="3"/>
    <x v="1"/>
    <d v="2026-02-20T00:00:00"/>
    <m/>
    <m/>
    <x v="1"/>
    <n v="30"/>
    <s v="John Rowie Del Rosario"/>
    <m/>
    <n v="7541"/>
  </r>
  <r>
    <x v="546"/>
    <x v="0"/>
    <x v="2"/>
    <s v="CLFF_1000$$$DE04TLD011"/>
    <s v="P000001461"/>
    <s v="P000001461"/>
    <s v="LFF (MDG-F)"/>
    <s v="DE04TLD011"/>
    <m/>
    <b v="1"/>
    <x v="3"/>
    <x v="1"/>
    <d v="2026-02-20T00:00:00"/>
    <m/>
    <m/>
    <x v="1"/>
    <n v="30"/>
    <s v="John Rowie Del Rosario"/>
    <m/>
    <n v="7542"/>
  </r>
  <r>
    <x v="546"/>
    <x v="0"/>
    <x v="4"/>
    <s v="FLFF_1000$$$DE04TLD011_IO"/>
    <s v="P000001173"/>
    <m/>
    <s v="Non-LFF"/>
    <s v=""/>
    <m/>
    <b v="0"/>
    <x v="3"/>
    <x v="1"/>
    <d v="2026-02-20T00:00:00"/>
    <m/>
    <m/>
    <x v="1"/>
    <n v="30"/>
    <s v="John Rowie Del Rosario"/>
    <m/>
    <n v="7543"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30"/>
    <s v="John Rowie Del Rosario"/>
    <m/>
    <n v="7544"/>
  </r>
  <r>
    <x v="546"/>
    <x v="0"/>
    <x v="4"/>
    <s v="IQUATRO_006000001141"/>
    <s v="P000001173"/>
    <m/>
    <s v="Non-LFF"/>
    <s v=""/>
    <m/>
    <b v="0"/>
    <x v="3"/>
    <x v="1"/>
    <d v="2026-02-20T00:00:00"/>
    <m/>
    <m/>
    <x v="1"/>
    <n v="30"/>
    <s v="John Rowie Del Rosario"/>
    <m/>
    <n v="7545"/>
  </r>
  <r>
    <x v="546"/>
    <x v="0"/>
    <x v="4"/>
    <s v="IQUATRO_006000001142"/>
    <s v="P000001173"/>
    <m/>
    <s v="Non-LFF"/>
    <s v=""/>
    <m/>
    <b v="0"/>
    <x v="3"/>
    <x v="1"/>
    <d v="2026-02-20T00:00:00"/>
    <m/>
    <m/>
    <x v="1"/>
    <n v="30"/>
    <s v="John Rowie Del Rosario"/>
    <m/>
    <n v="7546"/>
  </r>
  <r>
    <x v="546"/>
    <x v="0"/>
    <x v="2"/>
    <s v="CLFF_KR00$$$KR03Y0310A"/>
    <s v="P000001416"/>
    <s v="P000001416"/>
    <s v="LFF (MDG-F)"/>
    <s v="KR03Y0310A"/>
    <m/>
    <b v="1"/>
    <x v="3"/>
    <x v="1"/>
    <d v="2026-02-20T00:00:00"/>
    <m/>
    <m/>
    <x v="1"/>
    <n v="30"/>
    <s v="John Rowie Del Rosario"/>
    <m/>
    <n v="7547"/>
  </r>
  <r>
    <x v="546"/>
    <x v="0"/>
    <x v="2"/>
    <s v="CEMERAL_64016401Y0310A"/>
    <s v="P000001416"/>
    <s v="P000001416"/>
    <s v="Non-LFF"/>
    <s v=""/>
    <m/>
    <b v="1"/>
    <x v="3"/>
    <x v="1"/>
    <d v="2026-02-20T00:00:00"/>
    <m/>
    <m/>
    <x v="1"/>
    <n v="30"/>
    <s v="John Rowie Del Rosario"/>
    <m/>
    <n v="7548"/>
  </r>
  <r>
    <x v="546"/>
    <x v="0"/>
    <x v="2"/>
    <s v="CEMERAL_70006502Y0310A"/>
    <s v="P000001416"/>
    <s v="P000001416"/>
    <s v="Non-LFF"/>
    <s v=""/>
    <m/>
    <b v="1"/>
    <x v="3"/>
    <x v="1"/>
    <d v="2026-02-20T00:00:00"/>
    <m/>
    <m/>
    <x v="1"/>
    <n v="30"/>
    <s v="John Rowie Del Rosario"/>
    <m/>
    <n v="7549"/>
  </r>
  <r>
    <x v="546"/>
    <x v="0"/>
    <x v="2"/>
    <s v="CEMERAL_70007102Y0310A"/>
    <s v="P000001416"/>
    <s v="P000001416"/>
    <s v="Non-LFF"/>
    <s v=""/>
    <m/>
    <b v="1"/>
    <x v="3"/>
    <x v="1"/>
    <d v="2026-02-20T00:00:00"/>
    <m/>
    <m/>
    <x v="1"/>
    <n v="30"/>
    <s v="John Rowie Del Rosario"/>
    <m/>
    <n v="7550"/>
  </r>
  <r>
    <x v="546"/>
    <x v="0"/>
    <x v="2"/>
    <s v="CLFF_1000$$$CN01Y0310A"/>
    <s v="P000001416"/>
    <s v="P000001416"/>
    <s v="LFF (MDG-F)"/>
    <s v="CN01Y0310A"/>
    <m/>
    <b v="1"/>
    <x v="3"/>
    <x v="1"/>
    <d v="2026-02-20T00:00:00"/>
    <m/>
    <m/>
    <x v="1"/>
    <n v="30"/>
    <s v="John Rowie Del Rosario"/>
    <m/>
    <n v="7551"/>
  </r>
  <r>
    <x v="546"/>
    <x v="0"/>
    <x v="2"/>
    <s v="CLFF_1000$$$CN02Y0310A"/>
    <s v="P000001416"/>
    <s v="P000001416"/>
    <s v="LFF (MDG-F)"/>
    <s v="CN02Y0310A"/>
    <m/>
    <b v="1"/>
    <x v="3"/>
    <x v="1"/>
    <d v="2026-02-20T00:00:00"/>
    <m/>
    <m/>
    <x v="1"/>
    <n v="30"/>
    <s v="John Rowie Del Rosario"/>
    <m/>
    <n v="7552"/>
  </r>
  <r>
    <x v="546"/>
    <x v="0"/>
    <x v="2"/>
    <s v="CLFF_1000$$$DE04Y0310A"/>
    <s v="P000001416"/>
    <s v="P000001416"/>
    <s v="LFF (MDG-F)"/>
    <s v="DE04Y0310A"/>
    <m/>
    <b v="1"/>
    <x v="3"/>
    <x v="1"/>
    <d v="2026-02-20T00:00:00"/>
    <m/>
    <m/>
    <x v="1"/>
    <n v="30"/>
    <s v="John Rowie Del Rosario"/>
    <m/>
    <n v="7553"/>
  </r>
  <r>
    <x v="546"/>
    <x v="0"/>
    <x v="2"/>
    <s v="CLFF_1000$$$JP02Y0310A"/>
    <s v="P000001416"/>
    <s v="P000001416"/>
    <s v="LFF (MDG-F)"/>
    <s v="JP02Y0310A"/>
    <m/>
    <b v="1"/>
    <x v="3"/>
    <x v="1"/>
    <d v="2026-02-20T00:00:00"/>
    <m/>
    <m/>
    <x v="1"/>
    <n v="30"/>
    <s v="John Rowie Del Rosario"/>
    <m/>
    <n v="7554"/>
  </r>
  <r>
    <x v="546"/>
    <x v="0"/>
    <x v="2"/>
    <s v="CLFF_1000$$$TW02Y0310A"/>
    <s v="P000001416"/>
    <s v="P000001416"/>
    <s v="LFF (MDG-F)"/>
    <s v="TW02Y0310A"/>
    <m/>
    <b v="1"/>
    <x v="3"/>
    <x v="1"/>
    <d v="2026-02-20T00:00:00"/>
    <m/>
    <m/>
    <x v="1"/>
    <n v="30"/>
    <s v="John Rowie Del Rosario"/>
    <m/>
    <n v="7555"/>
  </r>
  <r>
    <x v="546"/>
    <x v="0"/>
    <x v="2"/>
    <s v="CLFF_1000$$$US01Y0310A"/>
    <s v="P000001416"/>
    <s v="P000001416"/>
    <s v="LFF (MDG-F)"/>
    <s v="US01Y0310A"/>
    <m/>
    <b v="1"/>
    <x v="3"/>
    <x v="1"/>
    <d v="2026-02-20T00:00:00"/>
    <m/>
    <m/>
    <x v="1"/>
    <n v="30"/>
    <s v="John Rowie Del Rosario"/>
    <m/>
    <n v="7556"/>
  </r>
  <r>
    <x v="546"/>
    <x v="0"/>
    <x v="2"/>
    <s v="CLFF_VMCA$$$CN09Y0310A"/>
    <s v="P000001416"/>
    <s v="P000001416"/>
    <s v="LFF (MDG-F)"/>
    <s v="CN09Y0310A"/>
    <m/>
    <b v="1"/>
    <x v="3"/>
    <x v="1"/>
    <d v="2026-02-20T00:00:00"/>
    <m/>
    <m/>
    <x v="1"/>
    <n v="30"/>
    <s v="John Rowie Del Rosario"/>
    <m/>
    <n v="7557"/>
  </r>
  <r>
    <x v="546"/>
    <x v="0"/>
    <x v="2"/>
    <s v="CLFF_VMCA$$$CN10Y0310A"/>
    <s v="P000001416"/>
    <s v="P000001416"/>
    <s v="LFF (MDG-F)"/>
    <s v="CN10Y0310A"/>
    <m/>
    <b v="1"/>
    <x v="3"/>
    <x v="1"/>
    <d v="2026-02-20T00:00:00"/>
    <m/>
    <m/>
    <x v="1"/>
    <n v="30"/>
    <s v="John Rowie Del Rosario"/>
    <m/>
    <n v="7558"/>
  </r>
  <r>
    <x v="546"/>
    <x v="0"/>
    <x v="2"/>
    <s v="CLFF_VMCA$$$KR07Y0310A"/>
    <s v="P000001416"/>
    <s v="P000001416"/>
    <s v="LFF (MDG-F)"/>
    <s v="KR07Y0310A"/>
    <m/>
    <b v="1"/>
    <x v="3"/>
    <x v="1"/>
    <d v="2026-02-20T00:00:00"/>
    <m/>
    <m/>
    <x v="1"/>
    <n v="30"/>
    <s v="John Rowie Del Rosario"/>
    <m/>
    <n v="7559"/>
  </r>
  <r>
    <x v="546"/>
    <x v="0"/>
    <x v="2"/>
    <s v="CLFF_VMCA$$$KR08Y0310A"/>
    <s v="P000001416"/>
    <s v="P000001416"/>
    <s v="LFF (MDG-F)"/>
    <s v="KR08Y0310A"/>
    <m/>
    <b v="1"/>
    <x v="3"/>
    <x v="1"/>
    <d v="2026-02-20T00:00:00"/>
    <m/>
    <m/>
    <x v="1"/>
    <n v="30"/>
    <s v="John Rowie Del Rosario"/>
    <m/>
    <n v="7560"/>
  </r>
  <r>
    <x v="546"/>
    <x v="0"/>
    <x v="2"/>
    <s v="CLFF_VMCA$$$TW10Y0310A"/>
    <s v="P000001416"/>
    <s v="P000001416"/>
    <s v="LFF (MDG-F)"/>
    <s v="TW10Y0310A"/>
    <m/>
    <b v="1"/>
    <x v="3"/>
    <x v="1"/>
    <d v="2026-02-20T00:00:00"/>
    <m/>
    <m/>
    <x v="1"/>
    <n v="30"/>
    <s v="John Rowie Del Rosario"/>
    <m/>
    <n v="7561"/>
  </r>
  <r>
    <x v="546"/>
    <x v="0"/>
    <x v="2"/>
    <s v="CLFF_VMCA$$$TW91Y0310A"/>
    <s v="P000001416"/>
    <s v="P000001416"/>
    <s v="LFF (MDG-F)"/>
    <s v="TW91Y0310A"/>
    <m/>
    <b v="1"/>
    <x v="3"/>
    <x v="1"/>
    <d v="2026-02-20T00:00:00"/>
    <m/>
    <m/>
    <x v="1"/>
    <n v="30"/>
    <s v="John Rowie Del Rosario"/>
    <m/>
    <n v="7562"/>
  </r>
  <r>
    <x v="546"/>
    <x v="0"/>
    <x v="2"/>
    <s v="CLFF_VMCA$$$US10Y0310A"/>
    <s v="P000001416"/>
    <s v="P000001416"/>
    <s v="LFF (MDG-F)"/>
    <s v="US10Y0310A"/>
    <m/>
    <b v="1"/>
    <x v="3"/>
    <x v="1"/>
    <d v="2026-02-20T00:00:00"/>
    <m/>
    <m/>
    <x v="1"/>
    <n v="30"/>
    <s v="John Rowie Del Rosario"/>
    <m/>
    <n v="7563"/>
  </r>
  <r>
    <x v="546"/>
    <x v="0"/>
    <x v="2"/>
    <s v="CFLTFLE_2152IMIPEVOL01"/>
    <s v="P000001416"/>
    <s v="P000001416"/>
    <s v="Non-LFF"/>
    <s v=""/>
    <m/>
    <b v="1"/>
    <x v="3"/>
    <x v="1"/>
    <d v="2026-02-20T00:00:00"/>
    <m/>
    <m/>
    <x v="1"/>
    <n v="30"/>
    <s v="John Rowie Del Rosario"/>
    <m/>
    <n v="7564"/>
  </r>
  <r>
    <x v="546"/>
    <x v="0"/>
    <x v="2"/>
    <s v="CLFF_1000$$$DE10Y0310A"/>
    <s v="P000001416"/>
    <s v="P000001416"/>
    <s v="LFF (MDG-F)"/>
    <s v="DE10Y0310A"/>
    <m/>
    <b v="1"/>
    <x v="3"/>
    <x v="1"/>
    <d v="2026-02-20T00:00:00"/>
    <m/>
    <m/>
    <x v="1"/>
    <n v="30"/>
    <s v="John Rowie Del Rosario"/>
    <m/>
    <n v="7565"/>
  </r>
  <r>
    <x v="546"/>
    <x v="0"/>
    <x v="2"/>
    <s v="CLFF_1000$$$DE04TLD002"/>
    <s v="P000001462"/>
    <s v="P000001462"/>
    <s v="LFF (MDG-F)"/>
    <s v="DE04TLD002"/>
    <m/>
    <b v="1"/>
    <x v="3"/>
    <x v="1"/>
    <d v="2026-02-20T00:00:00"/>
    <m/>
    <m/>
    <x v="1"/>
    <n v="30"/>
    <s v="John Rowie Del Rosario"/>
    <m/>
    <n v="7566"/>
  </r>
  <r>
    <x v="546"/>
    <x v="0"/>
    <x v="2"/>
    <s v="CLFF_1000$$$DE10PLD002"/>
    <s v="P000001462"/>
    <s v="P000001462"/>
    <s v="LFF (MDG-F)"/>
    <s v="DE10PLD002"/>
    <m/>
    <b v="1"/>
    <x v="3"/>
    <x v="1"/>
    <d v="2026-02-20T00:00:00"/>
    <m/>
    <m/>
    <x v="1"/>
    <n v="30"/>
    <s v="John Rowie Del Rosario"/>
    <m/>
    <n v="7567"/>
  </r>
  <r>
    <x v="546"/>
    <x v="0"/>
    <x v="2"/>
    <s v="CLFF_1000$$$DE10PLD0C2"/>
    <s v="P000001462"/>
    <s v="P000001462"/>
    <s v="LFF (MDG-F)"/>
    <s v="DE10PLD0C2"/>
    <m/>
    <b v="1"/>
    <x v="3"/>
    <x v="1"/>
    <d v="2026-02-20T00:00:00"/>
    <m/>
    <m/>
    <x v="1"/>
    <n v="30"/>
    <s v="John Rowie Del Rosario"/>
    <m/>
    <n v="7568"/>
  </r>
  <r>
    <x v="546"/>
    <x v="0"/>
    <x v="2"/>
    <s v="CLFF_1000$$$DE04TLD008"/>
    <s v="P000001463"/>
    <s v="P000001463"/>
    <s v="LFF (MDG-F)"/>
    <s v="DE04TLD008"/>
    <m/>
    <b v="1"/>
    <x v="3"/>
    <x v="1"/>
    <d v="2026-02-20T00:00:00"/>
    <m/>
    <m/>
    <x v="1"/>
    <n v="30"/>
    <s v="John Rowie Del Rosario"/>
    <m/>
    <n v="7569"/>
  </r>
  <r>
    <x v="546"/>
    <x v="0"/>
    <x v="2"/>
    <s v="CLFF_1000$$$DE04TLD012"/>
    <s v="P000001476"/>
    <s v="P000001476"/>
    <s v="LFF (MDG-F)"/>
    <s v="DE04TLD012"/>
    <m/>
    <b v="1"/>
    <x v="3"/>
    <x v="1"/>
    <d v="2026-02-20T00:00:00"/>
    <m/>
    <m/>
    <x v="1"/>
    <n v="30"/>
    <s v="John Rowie Del Rosario"/>
    <m/>
    <n v="7570"/>
  </r>
  <r>
    <x v="546"/>
    <x v="0"/>
    <x v="2"/>
    <s v="CLFF_1000$$$DE04TLD013"/>
    <s v="P000001476"/>
    <s v="P000001476"/>
    <s v="LFF (MDG-F)"/>
    <s v="DE04TLD013"/>
    <m/>
    <b v="1"/>
    <x v="3"/>
    <x v="1"/>
    <d v="2026-02-20T00:00:00"/>
    <m/>
    <m/>
    <x v="1"/>
    <n v="30"/>
    <s v="John Rowie Del Rosario"/>
    <m/>
    <n v="7571"/>
  </r>
  <r>
    <x v="546"/>
    <x v="0"/>
    <x v="2"/>
    <s v="CLFF_1000$$$DE04TLD030"/>
    <s v="P000001476"/>
    <s v="P000001476"/>
    <s v="LFF (MDG-F)"/>
    <s v="DE04TLD030"/>
    <m/>
    <b v="1"/>
    <x v="3"/>
    <x v="1"/>
    <d v="2026-02-20T00:00:00"/>
    <m/>
    <m/>
    <x v="1"/>
    <n v="30"/>
    <s v="John Rowie Del Rosario"/>
    <m/>
    <n v="7572"/>
  </r>
  <r>
    <x v="546"/>
    <x v="0"/>
    <x v="2"/>
    <s v="CLFF_1000$$$DE04TLD031"/>
    <s v="P000001476"/>
    <s v="P000001476"/>
    <s v="LFF (MDG-F)"/>
    <s v="DE04TLD031"/>
    <m/>
    <b v="1"/>
    <x v="3"/>
    <x v="1"/>
    <d v="2026-02-20T00:00:00"/>
    <m/>
    <m/>
    <x v="1"/>
    <n v="30"/>
    <s v="John Rowie Del Rosario"/>
    <m/>
    <n v="7573"/>
  </r>
  <r>
    <x v="546"/>
    <x v="0"/>
    <x v="2"/>
    <s v="CLFF_1000$$$DE04TLD032"/>
    <s v="P000001476"/>
    <s v="P000001476"/>
    <s v="LFF (MDG-F)"/>
    <s v="DE04TLD032"/>
    <m/>
    <b v="1"/>
    <x v="3"/>
    <x v="1"/>
    <d v="2026-02-20T00:00:00"/>
    <m/>
    <m/>
    <x v="1"/>
    <n v="30"/>
    <s v="John Rowie Del Rosario"/>
    <m/>
    <n v="7574"/>
  </r>
  <r>
    <x v="546"/>
    <x v="0"/>
    <x v="2"/>
    <s v="CLFF_1000$$$DE04TLD033"/>
    <s v="P000001476"/>
    <s v="P000001476"/>
    <s v="LFF (MDG-F)"/>
    <s v="DE04TLD033"/>
    <m/>
    <b v="1"/>
    <x v="3"/>
    <x v="1"/>
    <d v="2026-02-20T00:00:00"/>
    <m/>
    <m/>
    <x v="1"/>
    <n v="30"/>
    <s v="John Rowie Del Rosario"/>
    <m/>
    <n v="7575"/>
  </r>
  <r>
    <x v="546"/>
    <x v="0"/>
    <x v="2"/>
    <s v="CLFF_1000$$$DE04TLD036"/>
    <s v="P000001476"/>
    <s v="P000001476"/>
    <s v="LFF (MDG-F)"/>
    <s v="DE04TLD036"/>
    <m/>
    <b v="1"/>
    <x v="3"/>
    <x v="1"/>
    <d v="2026-02-20T00:00:00"/>
    <m/>
    <m/>
    <x v="1"/>
    <n v="30"/>
    <s v="John Rowie Del Rosario"/>
    <m/>
    <n v="7576"/>
  </r>
  <r>
    <x v="546"/>
    <x v="0"/>
    <x v="2"/>
    <s v="CLFF_1000$$$DE04TLD037"/>
    <s v="P000001476"/>
    <s v="P000001476"/>
    <s v="LFF (MDG-F)"/>
    <s v="DE04TLD037"/>
    <m/>
    <b v="1"/>
    <x v="3"/>
    <x v="1"/>
    <d v="2026-02-20T00:00:00"/>
    <m/>
    <m/>
    <x v="1"/>
    <n v="30"/>
    <s v="John Rowie Del Rosario"/>
    <m/>
    <n v="7577"/>
  </r>
  <r>
    <x v="546"/>
    <x v="0"/>
    <x v="2"/>
    <s v="CLFF_1000$$$DE04TLD038"/>
    <s v="P000001476"/>
    <s v="P000001476"/>
    <s v="LFF (MDG-F)"/>
    <s v="DE04TLD038"/>
    <m/>
    <b v="1"/>
    <x v="3"/>
    <x v="1"/>
    <d v="2026-02-20T00:00:00"/>
    <m/>
    <m/>
    <x v="1"/>
    <n v="30"/>
    <s v="John Rowie Del Rosario"/>
    <m/>
    <n v="7578"/>
  </r>
  <r>
    <x v="546"/>
    <x v="0"/>
    <x v="2"/>
    <s v="CLFF_1000$$$DE04TLD039"/>
    <s v="P000001476"/>
    <s v="P000001476"/>
    <s v="LFF (MDG-F)"/>
    <s v="DE04TLD039"/>
    <m/>
    <b v="1"/>
    <x v="3"/>
    <x v="1"/>
    <d v="2026-02-20T00:00:00"/>
    <m/>
    <m/>
    <x v="1"/>
    <n v="30"/>
    <s v="John Rowie Del Rosario"/>
    <m/>
    <n v="7579"/>
  </r>
  <r>
    <x v="546"/>
    <x v="0"/>
    <x v="2"/>
    <s v="CLFF_1000$$$DE10PLD0C4"/>
    <s v="P000001476"/>
    <s v="P000001476"/>
    <s v="LFF (MDG-F)"/>
    <s v="DE10PLD0C4"/>
    <m/>
    <b v="1"/>
    <x v="3"/>
    <x v="1"/>
    <d v="2026-02-20T00:00:00"/>
    <m/>
    <m/>
    <x v="1"/>
    <n v="30"/>
    <s v="John Rowie Del Rosario"/>
    <m/>
    <n v="7580"/>
  </r>
  <r>
    <x v="546"/>
    <x v="0"/>
    <x v="2"/>
    <s v="CLFF_VMCA$$$KR07PD2328"/>
    <s v="P000001463"/>
    <s v="P000001463"/>
    <s v="LFF (MDG-F)"/>
    <s v="KR07PD2328"/>
    <m/>
    <b v="1"/>
    <x v="3"/>
    <x v="1"/>
    <d v="2026-02-20T00:00:00"/>
    <m/>
    <m/>
    <x v="1"/>
    <n v="30"/>
    <s v="John Rowie Del Rosario"/>
    <m/>
    <n v="7581"/>
  </r>
  <r>
    <x v="546"/>
    <x v="0"/>
    <x v="2"/>
    <s v="CLFF_1000$$$DE04TLD004"/>
    <s v="P000001463"/>
    <s v="P000001463"/>
    <s v="LFF (MDG-F)"/>
    <s v="DE04TLD004"/>
    <m/>
    <b v="1"/>
    <x v="3"/>
    <x v="1"/>
    <d v="2026-02-20T00:00:00"/>
    <m/>
    <m/>
    <x v="1"/>
    <n v="30"/>
    <s v="John Rowie Del Rosario"/>
    <m/>
    <n v="7582"/>
  </r>
  <r>
    <x v="546"/>
    <x v="0"/>
    <x v="4"/>
    <s v="FLFF_1000$$$DE04TLD004_IO"/>
    <s v="P000001175"/>
    <s v="P000000498"/>
    <s v="Non-LFF"/>
    <s v=""/>
    <m/>
    <b v="0"/>
    <x v="3"/>
    <x v="1"/>
    <d v="2026-02-20T00:00:00"/>
    <m/>
    <m/>
    <x v="1"/>
    <n v="30"/>
    <s v="John Rowie Del Rosario"/>
    <m/>
    <n v="7583"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30"/>
    <s v="John Rowie Del Rosario"/>
    <m/>
    <n v="7584"/>
  </r>
  <r>
    <x v="546"/>
    <x v="0"/>
    <x v="2"/>
    <s v="IQUATRO_006000000362"/>
    <s v="P000001175"/>
    <s v="P000001175"/>
    <s v="Non-LFF"/>
    <s v=""/>
    <m/>
    <b v="1"/>
    <x v="3"/>
    <x v="1"/>
    <d v="2026-02-20T00:00:00"/>
    <m/>
    <m/>
    <x v="1"/>
    <n v="30"/>
    <s v="John Rowie Del Rosario"/>
    <m/>
    <n v="7585"/>
  </r>
  <r>
    <x v="546"/>
    <x v="0"/>
    <x v="2"/>
    <s v="IQUATRO_006000000780"/>
    <s v="P000001175"/>
    <s v="P000001175"/>
    <s v="Non-LFF"/>
    <s v=""/>
    <m/>
    <b v="1"/>
    <x v="3"/>
    <x v="1"/>
    <d v="2026-02-20T00:00:00"/>
    <m/>
    <m/>
    <x v="1"/>
    <n v="30"/>
    <s v="John Rowie Del Rosario"/>
    <m/>
    <n v="7586"/>
  </r>
  <r>
    <x v="546"/>
    <x v="0"/>
    <x v="2"/>
    <s v="IQUATRO_006000000980"/>
    <s v="P000001175"/>
    <s v="P000001175"/>
    <s v="Non-LFF"/>
    <s v=""/>
    <m/>
    <b v="1"/>
    <x v="3"/>
    <x v="1"/>
    <d v="2026-02-20T00:00:00"/>
    <m/>
    <m/>
    <x v="1"/>
    <n v="30"/>
    <s v="John Rowie Del Rosario"/>
    <m/>
    <n v="7587"/>
  </r>
  <r>
    <x v="546"/>
    <x v="0"/>
    <x v="2"/>
    <s v="IQUATRO_006000001020"/>
    <s v="P000001175"/>
    <s v="P000001175"/>
    <s v="Non-LFF"/>
    <s v=""/>
    <m/>
    <b v="1"/>
    <x v="3"/>
    <x v="1"/>
    <d v="2026-02-20T00:00:00"/>
    <m/>
    <m/>
    <x v="1"/>
    <n v="30"/>
    <s v="John Rowie Del Rosario"/>
    <m/>
    <n v="7588"/>
  </r>
  <r>
    <x v="546"/>
    <x v="0"/>
    <x v="2"/>
    <s v="IQUATRO_006000001321"/>
    <s v="P000001175"/>
    <s v="P000001175"/>
    <s v="Non-LFF"/>
    <s v=""/>
    <m/>
    <b v="1"/>
    <x v="3"/>
    <x v="1"/>
    <d v="2026-02-20T00:00:00"/>
    <m/>
    <m/>
    <x v="1"/>
    <n v="30"/>
    <s v="John Rowie Del Rosario"/>
    <m/>
    <n v="7589"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30"/>
    <s v="John Rowie Del Rosario"/>
    <m/>
    <n v="7590"/>
  </r>
  <r>
    <x v="546"/>
    <x v="0"/>
    <x v="2"/>
    <s v="IQUATRO_006000001700"/>
    <s v="P000001175"/>
    <s v="P000001175"/>
    <s v="Non-LFF"/>
    <s v=""/>
    <m/>
    <b v="1"/>
    <x v="3"/>
    <x v="1"/>
    <d v="2026-02-20T00:00:00"/>
    <m/>
    <m/>
    <x v="1"/>
    <n v="30"/>
    <s v="John Rowie Del Rosario"/>
    <m/>
    <n v="7591"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30"/>
    <s v="John Rowie Del Rosario"/>
    <m/>
    <n v="7592"/>
  </r>
  <r>
    <x v="546"/>
    <x v="0"/>
    <x v="2"/>
    <s v="CLFF_1000$$$DE10PLD004"/>
    <s v="P000001476"/>
    <s v="P000001476"/>
    <s v="LFF (MDG-F)"/>
    <s v="DE10PLD004"/>
    <m/>
    <b v="1"/>
    <x v="3"/>
    <x v="1"/>
    <d v="2026-02-20T00:00:00"/>
    <m/>
    <m/>
    <x v="1"/>
    <n v="30"/>
    <s v="John Rowie Del Rosario"/>
    <m/>
    <n v="7593"/>
  </r>
  <r>
    <x v="546"/>
    <x v="0"/>
    <x v="4"/>
    <s v="SLFF_1000$$$DE10PLD004_IO"/>
    <s v="P000001175"/>
    <m/>
    <s v="Non-LFF"/>
    <s v=""/>
    <m/>
    <b v="0"/>
    <x v="3"/>
    <x v="1"/>
    <d v="2026-02-20T00:00:00"/>
    <m/>
    <m/>
    <x v="1"/>
    <n v="30"/>
    <s v="John Rowie Del Rosario"/>
    <m/>
    <n v="7594"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30"/>
    <s v="John Rowie Del Rosario"/>
    <m/>
    <n v="7595"/>
  </r>
  <r>
    <x v="546"/>
    <x v="0"/>
    <x v="2"/>
    <s v="CLFF_VMCA$$$US10PD1005"/>
    <s v="P000001463"/>
    <s v="P000001463"/>
    <s v="LFF (MDG-F)"/>
    <s v="US10PD1005"/>
    <m/>
    <b v="1"/>
    <x v="3"/>
    <x v="1"/>
    <d v="2026-02-20T00:00:00"/>
    <m/>
    <m/>
    <x v="1"/>
    <n v="30"/>
    <s v="John Rowie Del Rosario"/>
    <m/>
    <n v="7596"/>
  </r>
  <r>
    <x v="546"/>
    <x v="0"/>
    <x v="4"/>
    <s v="FLFF_VMCA$$$US10PD1005_IO"/>
    <s v="P000001175"/>
    <s v="Trash"/>
    <s v="Non-LFF"/>
    <s v=""/>
    <m/>
    <b v="0"/>
    <x v="3"/>
    <x v="1"/>
    <d v="2026-02-20T00:00:00"/>
    <m/>
    <m/>
    <x v="1"/>
    <n v="30"/>
    <s v="John Rowie Del Rosario"/>
    <m/>
    <n v="7597"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30"/>
    <s v="John Rowie Del Rosario"/>
    <m/>
    <n v="7598"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30"/>
    <s v="John Rowie Del Rosario"/>
    <m/>
    <n v="7599"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30"/>
    <s v="John Rowie Del Rosario"/>
    <m/>
    <n v="7600"/>
  </r>
  <r>
    <x v="546"/>
    <x v="0"/>
    <x v="2"/>
    <s v="CLFF_1000$$$DE04TLD003"/>
    <s v="P000001464"/>
    <s v="P000001464"/>
    <s v="LFF (MDG-F)"/>
    <s v="DE04TLD003"/>
    <m/>
    <b v="1"/>
    <x v="3"/>
    <x v="1"/>
    <d v="2026-02-20T00:00:00"/>
    <m/>
    <m/>
    <x v="1"/>
    <n v="30"/>
    <s v="John Rowie Del Rosario"/>
    <m/>
    <n v="7601"/>
  </r>
  <r>
    <x v="546"/>
    <x v="0"/>
    <x v="2"/>
    <s v="CLFF_1000$$$DE10PLD003"/>
    <s v="P000001477"/>
    <s v="P000001477"/>
    <s v="LFF (MDG-F)"/>
    <s v="DE10PLD003"/>
    <m/>
    <b v="1"/>
    <x v="3"/>
    <x v="1"/>
    <d v="2026-02-20T00:00:00"/>
    <m/>
    <m/>
    <x v="1"/>
    <n v="30"/>
    <s v="John Rowie Del Rosario"/>
    <m/>
    <n v="7602"/>
  </r>
  <r>
    <x v="546"/>
    <x v="0"/>
    <x v="2"/>
    <s v="CLFF_1000$$$DE10PLD0C3"/>
    <s v="P000001464"/>
    <s v="P000001464"/>
    <s v="LFF (MDG-F)"/>
    <s v="DE10PLD0C3"/>
    <m/>
    <b v="1"/>
    <x v="3"/>
    <x v="1"/>
    <d v="2026-02-20T00:00:00"/>
    <m/>
    <m/>
    <x v="1"/>
    <n v="30"/>
    <s v="John Rowie Del Rosario"/>
    <m/>
    <n v="7603"/>
  </r>
  <r>
    <x v="546"/>
    <x v="0"/>
    <x v="2"/>
    <s v="CLFF_1000$$$TW03TNKA03"/>
    <s v="P000001464"/>
    <s v="P000001464"/>
    <s v="LFF (MDG-F)"/>
    <s v="TW03TNKA03"/>
    <m/>
    <b v="1"/>
    <x v="3"/>
    <x v="1"/>
    <d v="2026-02-20T00:00:00"/>
    <m/>
    <m/>
    <x v="1"/>
    <n v="30"/>
    <s v="John Rowie Del Rosario"/>
    <m/>
    <n v="7604"/>
  </r>
  <r>
    <x v="546"/>
    <x v="0"/>
    <x v="2"/>
    <s v="CLFF_VMCA$$$CN09L16005"/>
    <s v="P000001464"/>
    <s v="P000001464"/>
    <s v="LFF (MDG-F)"/>
    <s v="CN09L16005"/>
    <m/>
    <b v="1"/>
    <x v="3"/>
    <x v="1"/>
    <d v="2026-02-20T00:00:00"/>
    <m/>
    <m/>
    <x v="1"/>
    <n v="30"/>
    <s v="John Rowie Del Rosario"/>
    <m/>
    <n v="7605"/>
  </r>
  <r>
    <x v="546"/>
    <x v="0"/>
    <x v="2"/>
    <s v="CLFF_VMCA$$$KR07PD2329"/>
    <s v="P000001464"/>
    <s v="P000001464"/>
    <s v="LFF (MDG-F)"/>
    <s v="KR07PD2329"/>
    <m/>
    <b v="1"/>
    <x v="3"/>
    <x v="1"/>
    <d v="2026-02-20T00:00:00"/>
    <m/>
    <m/>
    <x v="1"/>
    <n v="30"/>
    <s v="John Rowie Del Rosario"/>
    <m/>
    <n v="7606"/>
  </r>
  <r>
    <x v="546"/>
    <x v="0"/>
    <x v="2"/>
    <s v="CLFF_VMCA$$$US10PD1809"/>
    <s v="P000001464"/>
    <s v="P000001464"/>
    <s v="LFF (MDG-F)"/>
    <s v="US10PD1809"/>
    <m/>
    <b v="1"/>
    <x v="3"/>
    <x v="1"/>
    <d v="2026-02-20T00:00:00"/>
    <m/>
    <m/>
    <x v="1"/>
    <n v="30"/>
    <s v="John Rowie Del Rosario"/>
    <m/>
    <n v="7607"/>
  </r>
  <r>
    <x v="546"/>
    <x v="0"/>
    <x v="2"/>
    <s v="CLFF_1000$$$DE10PLD007"/>
    <s v="P000001483"/>
    <s v="P000001483"/>
    <s v="LFF (MDG-F)"/>
    <s v="DE10PLD007"/>
    <m/>
    <b v="1"/>
    <x v="3"/>
    <x v="1"/>
    <d v="2026-02-20T00:00:00"/>
    <m/>
    <m/>
    <x v="1"/>
    <n v="30"/>
    <s v="John Rowie Del Rosario"/>
    <m/>
    <n v="7608"/>
  </r>
  <r>
    <x v="546"/>
    <x v="0"/>
    <x v="2"/>
    <s v="CLFF_1000$$$DE10PLD0C7"/>
    <s v="P000001483"/>
    <s v="P000001483"/>
    <s v="LFF (MDG-F)"/>
    <s v="DE10PLD0C7"/>
    <m/>
    <b v="1"/>
    <x v="3"/>
    <x v="1"/>
    <d v="2026-02-20T00:00:00"/>
    <m/>
    <m/>
    <x v="1"/>
    <n v="30"/>
    <s v="John Rowie Del Rosario"/>
    <m/>
    <n v="7609"/>
  </r>
  <r>
    <x v="546"/>
    <x v="0"/>
    <x v="2"/>
    <s v="CLFF_1000$$$JP02THSZ02"/>
    <s v="P000001465"/>
    <s v="P000001465"/>
    <s v="LFF (MDG-F)"/>
    <s v="JP02THSZ02"/>
    <m/>
    <b v="1"/>
    <x v="3"/>
    <x v="1"/>
    <d v="2026-02-20T00:00:00"/>
    <m/>
    <m/>
    <x v="1"/>
    <n v="30"/>
    <s v="John Rowie Del Rosario"/>
    <m/>
    <n v="7610"/>
  </r>
  <r>
    <x v="546"/>
    <x v="0"/>
    <x v="2"/>
    <s v="CLFF_VMCA$$$US10R04011"/>
    <s v="P000001465"/>
    <s v="P000001465"/>
    <s v="LFF (MDG-F)"/>
    <s v="US10R04011"/>
    <m/>
    <b v="1"/>
    <x v="3"/>
    <x v="1"/>
    <d v="2026-02-20T00:00:00"/>
    <m/>
    <m/>
    <x v="1"/>
    <n v="30"/>
    <s v="John Rowie Del Rosario"/>
    <m/>
    <n v="7611"/>
  </r>
  <r>
    <x v="546"/>
    <x v="0"/>
    <x v="2"/>
    <s v="CPHOENX_01010000700000"/>
    <s v="P000001483"/>
    <s v="P000001483"/>
    <s v="Non-LFF"/>
    <s v=""/>
    <m/>
    <b v="1"/>
    <x v="3"/>
    <x v="1"/>
    <d v="2026-02-20T00:00:00"/>
    <m/>
    <m/>
    <x v="1"/>
    <n v="30"/>
    <s v="John Rowie Del Rosario"/>
    <m/>
    <n v="7612"/>
  </r>
  <r>
    <x v="546"/>
    <x v="0"/>
    <x v="2"/>
    <s v="CLFF_1000$$$DE04TLD006"/>
    <s v="P000001466"/>
    <s v="P000001466"/>
    <s v="LFF (MDG-F)"/>
    <s v="DE04TLD006"/>
    <m/>
    <b v="1"/>
    <x v="3"/>
    <x v="1"/>
    <d v="2026-02-20T00:00:00"/>
    <m/>
    <m/>
    <x v="1"/>
    <n v="30"/>
    <s v="John Rowie Del Rosario"/>
    <m/>
    <n v="7613"/>
  </r>
  <r>
    <x v="546"/>
    <x v="0"/>
    <x v="2"/>
    <s v="CLFF_1000$$$DE10PLD006"/>
    <s v="P000001479"/>
    <s v="P000001479"/>
    <s v="LFF (MDG-F)"/>
    <s v="DE10PLD006"/>
    <m/>
    <b v="1"/>
    <x v="3"/>
    <x v="1"/>
    <d v="2026-02-20T00:00:00"/>
    <m/>
    <m/>
    <x v="1"/>
    <n v="30"/>
    <s v="John Rowie Del Rosario"/>
    <m/>
    <n v="7614"/>
  </r>
  <r>
    <x v="546"/>
    <x v="0"/>
    <x v="2"/>
    <s v="CLFF_1000$$$DE10PLD0C6"/>
    <s v="P000001479"/>
    <s v="P000001479"/>
    <s v="LFF (MDG-F)"/>
    <s v="DE10PLD0C6"/>
    <m/>
    <b v="1"/>
    <x v="3"/>
    <x v="1"/>
    <d v="2026-02-20T00:00:00"/>
    <m/>
    <m/>
    <x v="1"/>
    <n v="30"/>
    <s v="John Rowie Del Rosario"/>
    <m/>
    <n v="7615"/>
  </r>
  <r>
    <x v="546"/>
    <x v="0"/>
    <x v="2"/>
    <s v="CLFF_1000$$$TW03TNKA04"/>
    <s v="P000001466"/>
    <s v="P000001466"/>
    <s v="LFF (MDG-F)"/>
    <s v="TW03TNKA04"/>
    <m/>
    <b v="1"/>
    <x v="3"/>
    <x v="1"/>
    <d v="2026-02-20T00:00:00"/>
    <m/>
    <m/>
    <x v="1"/>
    <n v="30"/>
    <s v="John Rowie Del Rosario"/>
    <m/>
    <n v="7616"/>
  </r>
  <r>
    <x v="546"/>
    <x v="0"/>
    <x v="2"/>
    <s v="CLFF_KR00$$$KR03TNPA01"/>
    <s v="P000001466"/>
    <s v="P000001466"/>
    <s v="LFF (MDG-F)"/>
    <s v="KR03TNPA01"/>
    <m/>
    <b v="1"/>
    <x v="3"/>
    <x v="1"/>
    <d v="2026-02-20T00:00:00"/>
    <m/>
    <m/>
    <x v="1"/>
    <n v="30"/>
    <s v="John Rowie Del Rosario"/>
    <m/>
    <n v="7617"/>
  </r>
  <r>
    <x v="546"/>
    <x v="0"/>
    <x v="2"/>
    <s v="CLFF_1000$$$DE10PLD001"/>
    <s v="P000001480"/>
    <s v="P000001480"/>
    <s v="LFF (MDG-F)"/>
    <s v="DE10PLD001"/>
    <m/>
    <b v="1"/>
    <x v="3"/>
    <x v="1"/>
    <d v="2026-02-20T00:00:00"/>
    <m/>
    <m/>
    <x v="1"/>
    <n v="30"/>
    <s v="John Rowie Del Rosario"/>
    <m/>
    <n v="7618"/>
  </r>
  <r>
    <x v="546"/>
    <x v="0"/>
    <x v="2"/>
    <s v="CLFF_1000$$$DE10PLD0C1"/>
    <s v="P000001480"/>
    <s v="P000001480"/>
    <s v="LFF (MDG-F)"/>
    <s v="DE10PLD0C1"/>
    <m/>
    <b v="1"/>
    <x v="3"/>
    <x v="1"/>
    <d v="2026-02-20T00:00:00"/>
    <m/>
    <m/>
    <x v="1"/>
    <n v="30"/>
    <s v="John Rowie Del Rosario"/>
    <m/>
    <n v="7619"/>
  </r>
  <r>
    <x v="546"/>
    <x v="0"/>
    <x v="2"/>
    <s v="CPHOENX_01010000629100"/>
    <s v="P000001480"/>
    <s v="P000001480"/>
    <s v="Non-LFF"/>
    <s v=""/>
    <m/>
    <b v="1"/>
    <x v="3"/>
    <x v="1"/>
    <d v="2026-02-20T00:00:00"/>
    <m/>
    <m/>
    <x v="1"/>
    <n v="30"/>
    <s v="John Rowie Del Rosario"/>
    <m/>
    <n v="7620"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30"/>
    <s v="John Rowie Del Rosario"/>
    <m/>
    <n v="7621"/>
  </r>
  <r>
    <x v="546"/>
    <x v="0"/>
    <x v="2"/>
    <s v="CLFF_1000$$$DE04TLD001"/>
    <s v="P000001467"/>
    <s v="P000001467"/>
    <s v="LFF (MDG-F)"/>
    <s v="DE04TLD001"/>
    <m/>
    <b v="1"/>
    <x v="3"/>
    <x v="1"/>
    <d v="2026-02-20T00:00:00"/>
    <m/>
    <m/>
    <x v="1"/>
    <n v="30"/>
    <s v="John Rowie Del Rosario"/>
    <m/>
    <n v="7622"/>
  </r>
  <r>
    <x v="546"/>
    <x v="0"/>
    <x v="4"/>
    <s v="FLFF_1000$$$DE04TLD001_IO"/>
    <s v="P000001180"/>
    <s v="P000000503"/>
    <s v="Non-LFF"/>
    <s v=""/>
    <m/>
    <b v="0"/>
    <x v="3"/>
    <x v="1"/>
    <d v="2026-02-20T00:00:00"/>
    <m/>
    <m/>
    <x v="1"/>
    <n v="30"/>
    <s v="John Rowie Del Rosario"/>
    <m/>
    <n v="7623"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30"/>
    <s v="John Rowie Del Rosario"/>
    <m/>
    <n v="7624"/>
  </r>
  <r>
    <x v="546"/>
    <x v="0"/>
    <x v="2"/>
    <s v="IQUATRO_006000000321"/>
    <s v="P000001180"/>
    <s v="P000001180"/>
    <s v="Non-LFF"/>
    <s v=""/>
    <m/>
    <b v="1"/>
    <x v="3"/>
    <x v="1"/>
    <d v="2026-02-20T00:00:00"/>
    <m/>
    <m/>
    <x v="1"/>
    <n v="30"/>
    <s v="John Rowie Del Rosario"/>
    <m/>
    <n v="7625"/>
  </r>
  <r>
    <x v="546"/>
    <x v="0"/>
    <x v="2"/>
    <s v="IQUATRO_006000000600"/>
    <s v="P000001180"/>
    <s v="P000001180"/>
    <s v="Non-LFF"/>
    <s v=""/>
    <m/>
    <b v="1"/>
    <x v="3"/>
    <x v="1"/>
    <d v="2026-02-20T00:00:00"/>
    <m/>
    <m/>
    <x v="1"/>
    <n v="30"/>
    <s v="John Rowie Del Rosario"/>
    <m/>
    <n v="7626"/>
  </r>
  <r>
    <x v="546"/>
    <x v="0"/>
    <x v="2"/>
    <s v="CLFF_1000$$$DE04TLD009"/>
    <s v="P000001468"/>
    <s v="P000001468"/>
    <s v="LFF (MDG-F)"/>
    <s v="DE04TLD009"/>
    <m/>
    <b v="1"/>
    <x v="3"/>
    <x v="1"/>
    <d v="2026-02-20T00:00:00"/>
    <m/>
    <m/>
    <x v="1"/>
    <n v="30"/>
    <s v="John Rowie Del Rosario"/>
    <m/>
    <n v="7627"/>
  </r>
  <r>
    <x v="546"/>
    <x v="0"/>
    <x v="2"/>
    <s v="CLFF_1000$$$DE04TLD014"/>
    <s v="P000001468"/>
    <s v="P000001468"/>
    <s v="LFF (MDG-F)"/>
    <s v="DE04TLD014"/>
    <m/>
    <b v="1"/>
    <x v="3"/>
    <x v="1"/>
    <d v="2026-02-20T00:00:00"/>
    <m/>
    <m/>
    <x v="1"/>
    <n v="30"/>
    <s v="John Rowie Del Rosario"/>
    <m/>
    <n v="7628"/>
  </r>
  <r>
    <x v="546"/>
    <x v="0"/>
    <x v="2"/>
    <s v="CLFF_1000$$$DE10PLD009"/>
    <s v="P000001481"/>
    <s v="P000001481"/>
    <s v="LFF (MDG-F)"/>
    <s v="DE10PLD009"/>
    <m/>
    <b v="1"/>
    <x v="3"/>
    <x v="1"/>
    <d v="2026-02-20T00:00:00"/>
    <m/>
    <m/>
    <x v="1"/>
    <n v="30"/>
    <s v="John Rowie Del Rosario"/>
    <m/>
    <n v="7629"/>
  </r>
  <r>
    <x v="546"/>
    <x v="0"/>
    <x v="2"/>
    <s v="CLFF_1000$$$DE10PLD0C5"/>
    <s v="P000001473"/>
    <s v="P000001473"/>
    <s v="LFF (MDG-F)"/>
    <s v="DE10PLD0C5"/>
    <m/>
    <b v="1"/>
    <x v="3"/>
    <x v="1"/>
    <d v="2026-02-20T00:00:00"/>
    <m/>
    <m/>
    <x v="1"/>
    <n v="30"/>
    <s v="John Rowie Del Rosario"/>
    <m/>
    <n v="7630"/>
  </r>
  <r>
    <x v="546"/>
    <x v="0"/>
    <x v="2"/>
    <s v="CLFF_1000$$$DE10PLD0C9"/>
    <s v="P000001481"/>
    <s v="P000001481"/>
    <s v="LFF (MDG-F)"/>
    <s v="DE10PLD0C9"/>
    <m/>
    <b v="1"/>
    <x v="3"/>
    <x v="1"/>
    <d v="2026-02-20T00:00:00"/>
    <m/>
    <m/>
    <x v="1"/>
    <n v="30"/>
    <s v="John Rowie Del Rosario"/>
    <m/>
    <n v="7631"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30"/>
    <s v="John Rowie Del Rosario"/>
    <m/>
    <n v="7632"/>
  </r>
  <r>
    <x v="546"/>
    <x v="0"/>
    <x v="2"/>
    <s v="CLFF_1000$$$DE10PLD005"/>
    <s v="P000001471"/>
    <s v="P000001471"/>
    <s v="LFF (MDG-F)"/>
    <s v="DE10PLD005"/>
    <m/>
    <b v="1"/>
    <x v="3"/>
    <x v="1"/>
    <d v="2026-02-20T00:00:00"/>
    <m/>
    <m/>
    <x v="1"/>
    <n v="30"/>
    <s v="John Rowie Del Rosario"/>
    <m/>
    <n v="7633"/>
  </r>
  <r>
    <x v="546"/>
    <x v="0"/>
    <x v="2"/>
    <s v="EN200180"/>
    <s v="P000001427"/>
    <s v="P000001427"/>
    <s v="Non-LFF"/>
    <s v=""/>
    <m/>
    <b v="1"/>
    <x v="3"/>
    <x v="1"/>
    <d v="2026-02-20T00:00:00"/>
    <m/>
    <m/>
    <x v="1"/>
    <n v="30"/>
    <s v="John Rowie Del Rosario"/>
    <m/>
    <n v="7634"/>
  </r>
  <r>
    <x v="546"/>
    <x v="0"/>
    <x v="2"/>
    <s v="IPHOENX_000400764127"/>
    <s v="P000000556"/>
    <s v="P000000556"/>
    <s v="Non-LFF"/>
    <s v=""/>
    <m/>
    <b v="1"/>
    <x v="3"/>
    <x v="1"/>
    <d v="2026-02-20T00:00:00"/>
    <m/>
    <m/>
    <x v="1"/>
    <n v="30"/>
    <s v="John Rowie Del Rosario"/>
    <m/>
    <n v="7635"/>
  </r>
  <r>
    <x v="546"/>
    <x v="0"/>
    <x v="2"/>
    <s v="IPHOENX_000400764124"/>
    <s v="P000000556"/>
    <s v="P000000556"/>
    <s v="Non-LFF"/>
    <s v=""/>
    <m/>
    <b v="1"/>
    <x v="3"/>
    <x v="1"/>
    <d v="2026-02-20T00:00:00"/>
    <m/>
    <m/>
    <x v="1"/>
    <n v="30"/>
    <s v="John Rowie Del Rosario"/>
    <m/>
    <n v="7636"/>
  </r>
  <r>
    <x v="546"/>
    <x v="0"/>
    <x v="2"/>
    <s v="CLFF_1000$$$DE10Z02141"/>
    <s v="P000000556"/>
    <s v="P000000556"/>
    <s v="LFF (MDG-F)"/>
    <s v="DE10Z02141"/>
    <m/>
    <b v="1"/>
    <x v="3"/>
    <x v="1"/>
    <d v="2026-02-20T00:00:00"/>
    <m/>
    <m/>
    <x v="1"/>
    <n v="30"/>
    <s v="John Rowie Del Rosario"/>
    <m/>
    <n v="7637"/>
  </r>
  <r>
    <x v="546"/>
    <x v="0"/>
    <x v="2"/>
    <s v="CLFF_VMCA$$$KR11Z02141"/>
    <s v="P000000556"/>
    <s v="P000000556"/>
    <s v="LFF (MDG-F)"/>
    <s v="KR11Z02141"/>
    <m/>
    <b v="1"/>
    <x v="3"/>
    <x v="1"/>
    <d v="2026-02-20T00:00:00"/>
    <m/>
    <m/>
    <x v="1"/>
    <n v="30"/>
    <s v="John Rowie Del Rosario"/>
    <m/>
    <n v="7638"/>
  </r>
  <r>
    <x v="546"/>
    <x v="0"/>
    <x v="2"/>
    <s v="CLFF_1000$$$DE04Z02144"/>
    <s v="P000000556"/>
    <s v="P000000556"/>
    <s v="LFF (MDG-F)"/>
    <s v="DE04Z02144"/>
    <m/>
    <b v="1"/>
    <x v="3"/>
    <x v="1"/>
    <d v="2026-02-20T00:00:00"/>
    <m/>
    <m/>
    <x v="1"/>
    <n v="30"/>
    <s v="John Rowie Del Rosario"/>
    <m/>
    <n v="7639"/>
  </r>
  <r>
    <x v="546"/>
    <x v="0"/>
    <x v="2"/>
    <s v="CLFF_1000$$$FR01Z02001"/>
    <s v="P000000556"/>
    <s v="P000000556"/>
    <s v="LFF (MDG-F)"/>
    <s v="FR01Z02001"/>
    <m/>
    <b v="1"/>
    <x v="3"/>
    <x v="1"/>
    <d v="2026-02-20T00:00:00"/>
    <m/>
    <m/>
    <x v="1"/>
    <n v="30"/>
    <s v="John Rowie Del Rosario"/>
    <m/>
    <n v="7640"/>
  </r>
  <r>
    <x v="546"/>
    <x v="0"/>
    <x v="2"/>
    <s v="CLFF_1000$$$JP02Z02144"/>
    <s v="P000000556"/>
    <s v="P000000556"/>
    <s v="LFF (MDG-F)"/>
    <s v="JP02Z02144"/>
    <m/>
    <b v="1"/>
    <x v="3"/>
    <x v="1"/>
    <d v="2026-02-20T00:00:00"/>
    <m/>
    <m/>
    <x v="1"/>
    <n v="30"/>
    <s v="John Rowie Del Rosario"/>
    <m/>
    <n v="7641"/>
  </r>
  <r>
    <x v="546"/>
    <x v="0"/>
    <x v="2"/>
    <s v="IQUATRO_001030000160"/>
    <s v="P000000428"/>
    <s v="P000000428"/>
    <s v="Non-LFF"/>
    <s v=""/>
    <m/>
    <b v="1"/>
    <x v="3"/>
    <x v="1"/>
    <d v="2026-02-20T00:00:00"/>
    <m/>
    <m/>
    <x v="1"/>
    <n v="30"/>
    <s v="John Rowie Del Rosario"/>
    <m/>
    <n v="7642"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30"/>
    <s v="John Rowie Del Rosario"/>
    <m/>
    <n v="7643"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30"/>
    <s v="John Rowie Del Rosario"/>
    <m/>
    <n v="7644"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28"/>
    <s v="Tina Kempe"/>
    <m/>
    <n v="7645"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28"/>
    <s v="Tina Kempe"/>
    <m/>
    <n v="7646"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28"/>
    <s v="Tina Kempe"/>
    <m/>
    <n v="7647"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28"/>
    <s v="Tina Kempe"/>
    <m/>
    <n v="7648"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28"/>
    <s v="Tina Kempe"/>
    <m/>
    <n v="7649"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28"/>
    <s v="Tina Kempe"/>
    <m/>
    <n v="7650"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28"/>
    <s v="Tina Kempe"/>
    <m/>
    <n v="7651"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28"/>
    <s v="Tina Kempe"/>
    <m/>
    <n v="7652"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28"/>
    <s v="Tina Kempe"/>
    <m/>
    <n v="7653"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28"/>
    <s v="Tina Kempe"/>
    <m/>
    <n v="7654"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28"/>
    <s v="Tina Kempe"/>
    <m/>
    <n v="7655"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28"/>
    <s v="Tina Kempe"/>
    <m/>
    <n v="7656"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28"/>
    <s v="Tina Kempe"/>
    <m/>
    <n v="7657"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28"/>
    <s v="Tina Kempe"/>
    <m/>
    <n v="7658"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28"/>
    <s v="Tina Kempe"/>
    <m/>
    <n v="7659"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28"/>
    <s v="Donna Mae Melarpis"/>
    <m/>
    <n v="7660"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28"/>
    <s v="Donna Mae Melarpis"/>
    <m/>
    <n v="7661"/>
  </r>
  <r>
    <x v="550"/>
    <x v="0"/>
    <x v="2"/>
    <s v="PLEAN_X310181LT5015201"/>
    <s v="H000000227"/>
    <s v="H000000227"/>
    <s v="Non-LFF"/>
    <s v=""/>
    <m/>
    <b v="1"/>
    <x v="1"/>
    <x v="1"/>
    <d v="2026-02-24T00:00:00"/>
    <m/>
    <m/>
    <x v="1"/>
    <n v="28"/>
    <s v="Rayneil Reas"/>
    <m/>
    <n v="7662"/>
  </r>
  <r>
    <x v="550"/>
    <x v="0"/>
    <x v="2"/>
    <s v="PLEAN_X310181NO5010201"/>
    <s v="H000000233"/>
    <s v="H000000233"/>
    <s v="Non-LFF"/>
    <s v=""/>
    <m/>
    <b v="1"/>
    <x v="1"/>
    <x v="1"/>
    <d v="2026-02-24T00:00:00"/>
    <m/>
    <m/>
    <x v="1"/>
    <n v="28"/>
    <s v="Rayneil Reas"/>
    <m/>
    <n v="7663"/>
  </r>
  <r>
    <x v="550"/>
    <x v="0"/>
    <x v="2"/>
    <s v="PLEAN_X310181NO5015201"/>
    <s v="H000000233"/>
    <s v="H000000233"/>
    <s v="Non-LFF"/>
    <s v=""/>
    <m/>
    <b v="1"/>
    <x v="1"/>
    <x v="1"/>
    <d v="2026-02-24T00:00:00"/>
    <m/>
    <m/>
    <x v="1"/>
    <n v="28"/>
    <s v="Rayneil Reas"/>
    <m/>
    <n v="7664"/>
  </r>
  <r>
    <x v="550"/>
    <x v="0"/>
    <x v="2"/>
    <s v="PLEAN_X310181SE5030201"/>
    <s v="H000000238"/>
    <s v="H000000238"/>
    <s v="Non-LFF"/>
    <s v=""/>
    <m/>
    <b v="1"/>
    <x v="1"/>
    <x v="1"/>
    <d v="2026-02-24T00:00:00"/>
    <m/>
    <m/>
    <x v="1"/>
    <n v="28"/>
    <s v="Rayneil Reas"/>
    <m/>
    <n v="7665"/>
  </r>
  <r>
    <x v="550"/>
    <x v="0"/>
    <x v="2"/>
    <s v="PLEAN_X370224FI5030201"/>
    <s v="H000000220"/>
    <s v="H000000220"/>
    <s v="Non-LFF"/>
    <s v=""/>
    <m/>
    <b v="1"/>
    <x v="1"/>
    <x v="1"/>
    <d v="2026-02-24T00:00:00"/>
    <m/>
    <m/>
    <x v="1"/>
    <n v="28"/>
    <s v="Rayneil Reas"/>
    <m/>
    <n v="7666"/>
  </r>
  <r>
    <x v="550"/>
    <x v="0"/>
    <x v="2"/>
    <s v="PLEAN_X370224NO5030201"/>
    <s v="H000000233"/>
    <s v="H000000233"/>
    <s v="Non-LFF"/>
    <s v=""/>
    <m/>
    <b v="1"/>
    <x v="1"/>
    <x v="1"/>
    <d v="2026-02-24T00:00:00"/>
    <m/>
    <m/>
    <x v="1"/>
    <n v="28"/>
    <s v="Rayneil Reas"/>
    <m/>
    <n v="7667"/>
  </r>
  <r>
    <x v="550"/>
    <x v="0"/>
    <x v="2"/>
    <s v="PLEAN_X370224SE5030201"/>
    <s v="H000000238"/>
    <s v="H000000238"/>
    <s v="Non-LFF"/>
    <s v=""/>
    <m/>
    <b v="1"/>
    <x v="1"/>
    <x v="1"/>
    <d v="2026-02-24T00:00:00"/>
    <m/>
    <m/>
    <x v="1"/>
    <n v="28"/>
    <s v="Rayneil Reas"/>
    <m/>
    <n v="7668"/>
  </r>
  <r>
    <x v="550"/>
    <x v="0"/>
    <x v="2"/>
    <s v="PLEAN_X370234DK5030201"/>
    <s v="H000000218"/>
    <s v="H000000218"/>
    <s v="Non-LFF"/>
    <s v=""/>
    <m/>
    <b v="1"/>
    <x v="1"/>
    <x v="1"/>
    <d v="2026-02-24T00:00:00"/>
    <m/>
    <m/>
    <x v="1"/>
    <n v="28"/>
    <s v="Rayneil Reas"/>
    <m/>
    <n v="7669"/>
  </r>
  <r>
    <x v="550"/>
    <x v="0"/>
    <x v="2"/>
    <s v="PLEAN_X370234FI5030201"/>
    <s v="H000000220"/>
    <s v="H000000220"/>
    <s v="Non-LFF"/>
    <s v=""/>
    <m/>
    <b v="1"/>
    <x v="1"/>
    <x v="1"/>
    <d v="2026-02-24T00:00:00"/>
    <m/>
    <m/>
    <x v="1"/>
    <n v="28"/>
    <s v="Rayneil Reas"/>
    <m/>
    <n v="7670"/>
  </r>
  <r>
    <x v="550"/>
    <x v="0"/>
    <x v="2"/>
    <s v="PLEAN_X370234NO5030201"/>
    <s v="H000000233"/>
    <s v="H000000233"/>
    <s v="Non-LFF"/>
    <s v=""/>
    <m/>
    <b v="1"/>
    <x v="1"/>
    <x v="1"/>
    <d v="2026-02-24T00:00:00"/>
    <m/>
    <m/>
    <x v="1"/>
    <n v="28"/>
    <s v="Rayneil Reas"/>
    <m/>
    <n v="7671"/>
  </r>
  <r>
    <x v="550"/>
    <x v="0"/>
    <x v="2"/>
    <s v="PLEAN_X370234SE5030201"/>
    <s v="H000000238"/>
    <s v="H000000238"/>
    <s v="Non-LFF"/>
    <s v=""/>
    <m/>
    <b v="1"/>
    <x v="1"/>
    <x v="1"/>
    <d v="2026-02-24T00:00:00"/>
    <m/>
    <m/>
    <x v="1"/>
    <n v="28"/>
    <s v="Rayneil Reas"/>
    <m/>
    <n v="7672"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28"/>
    <s v="Rayneil Reas"/>
    <m/>
    <n v="7673"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28"/>
    <s v="Rayneil Reas"/>
    <m/>
    <n v="7674"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28"/>
    <s v="Rayneil Reas"/>
    <m/>
    <n v="7675"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28"/>
    <s v="Rayneil Reas"/>
    <m/>
    <n v="7676"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28"/>
    <s v="Rayneil Reas"/>
    <m/>
    <n v="7677"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28"/>
    <s v="Rayneil Reas"/>
    <m/>
    <n v="7678"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28"/>
    <s v="Rayneil Reas"/>
    <m/>
    <n v="7679"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28"/>
    <s v="Rayneil Reas"/>
    <m/>
    <n v="7680"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28"/>
    <s v="Rayneil Reas"/>
    <m/>
    <n v="7681"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28"/>
    <s v="Rayneil Reas"/>
    <m/>
    <n v="7682"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28"/>
    <s v="Rayneil Reas"/>
    <m/>
    <n v="7683"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28"/>
    <s v="Rayneil Reas"/>
    <m/>
    <n v="7684"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28"/>
    <s v="Rayneil Reas"/>
    <m/>
    <n v="7685"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28"/>
    <s v="Rayneil Reas"/>
    <m/>
    <n v="7686"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28"/>
    <s v="Rayneil Reas"/>
    <m/>
    <n v="7687"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28"/>
    <s v="Rayneil Reas"/>
    <m/>
    <n v="7688"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28"/>
    <s v="Rayneil Reas"/>
    <m/>
    <n v="7689"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28"/>
    <s v="Rayneil Reas"/>
    <m/>
    <n v="7690"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28"/>
    <s v="Rayneil Reas"/>
    <m/>
    <n v="7691"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28"/>
    <s v="Rayneil Reas"/>
    <m/>
    <n v="7692"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28"/>
    <s v="Rayneil Reas"/>
    <m/>
    <n v="7693"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28"/>
    <s v="Rayneil Reas"/>
    <m/>
    <n v="7694"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28"/>
    <s v="Rayneil Reas"/>
    <m/>
    <n v="7695"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28"/>
    <s v="Rayneil Reas"/>
    <m/>
    <n v="7696"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28"/>
    <s v="Rayneil Reas"/>
    <m/>
    <n v="7697"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28"/>
    <s v="Rayneil Reas"/>
    <m/>
    <n v="7698"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28"/>
    <s v="Rayneil Reas"/>
    <m/>
    <n v="7699"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28"/>
    <s v="Rayneil Reas"/>
    <m/>
    <n v="7700"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28"/>
    <s v="Rayneil Reas"/>
    <m/>
    <n v="7701"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28"/>
    <s v="Rayneil Reas"/>
    <m/>
    <n v="7702"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28"/>
    <s v="Rayneil Reas"/>
    <m/>
    <n v="7703"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28"/>
    <s v="Rayneil Reas"/>
    <m/>
    <n v="7704"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28"/>
    <s v="Rayneil Reas"/>
    <m/>
    <n v="7705"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28"/>
    <s v="Rayneil Reas"/>
    <m/>
    <n v="7706"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28"/>
    <s v="Rayneil Reas"/>
    <m/>
    <n v="7707"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28"/>
    <s v="Rayneil Reas"/>
    <m/>
    <n v="7708"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28"/>
    <s v="Rayneil Reas"/>
    <m/>
    <n v="7709"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28"/>
    <s v="Rayneil Reas"/>
    <m/>
    <n v="7710"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28"/>
    <s v="Rayneil Reas"/>
    <m/>
    <n v="7711"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28"/>
    <s v="Rayneil Reas"/>
    <m/>
    <n v="7712"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28"/>
    <s v="Rayneil Reas"/>
    <m/>
    <n v="7713"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28"/>
    <s v="Rayneil Reas"/>
    <m/>
    <n v="7714"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28"/>
    <s v="Rayneil Reas"/>
    <m/>
    <n v="7715"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28"/>
    <s v="Rayneil Reas"/>
    <m/>
    <n v="7716"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28"/>
    <s v="Rayneil Reas"/>
    <m/>
    <n v="7717"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28"/>
    <s v="Rayneil Reas"/>
    <m/>
    <n v="7718"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28"/>
    <s v="Rayneil Reas"/>
    <m/>
    <n v="7719"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28"/>
    <s v="Rayneil Reas"/>
    <m/>
    <n v="7720"/>
  </r>
  <r>
    <x v="550"/>
    <x v="0"/>
    <x v="2"/>
    <s v="PLEAN_X310201LT5010201"/>
    <s v="H000000227"/>
    <s v="H000000227"/>
    <s v="Non-LFF"/>
    <s v=""/>
    <m/>
    <b v="1"/>
    <x v="1"/>
    <x v="1"/>
    <d v="2026-02-24T00:00:00"/>
    <m/>
    <m/>
    <x v="1"/>
    <n v="28"/>
    <s v="Rayneil Reas"/>
    <m/>
    <n v="7721"/>
  </r>
  <r>
    <x v="550"/>
    <x v="0"/>
    <x v="2"/>
    <s v="PLEAN_X310201LV5015201"/>
    <s v="H000000229"/>
    <s v="H000000229"/>
    <s v="Non-LFF"/>
    <s v=""/>
    <m/>
    <b v="1"/>
    <x v="1"/>
    <x v="1"/>
    <d v="2026-02-24T00:00:00"/>
    <m/>
    <m/>
    <x v="1"/>
    <n v="28"/>
    <s v="Rayneil Reas"/>
    <m/>
    <n v="7722"/>
  </r>
  <r>
    <x v="550"/>
    <x v="0"/>
    <x v="2"/>
    <s v="PLEAN_X310401LV5013201"/>
    <s v="H000000229"/>
    <s v="H000000229"/>
    <s v="Non-LFF"/>
    <s v=""/>
    <m/>
    <b v="1"/>
    <x v="1"/>
    <x v="1"/>
    <d v="2026-02-24T00:00:00"/>
    <m/>
    <m/>
    <x v="1"/>
    <n v="28"/>
    <s v="Rayneil Reas"/>
    <m/>
    <n v="7723"/>
  </r>
  <r>
    <x v="550"/>
    <x v="0"/>
    <x v="2"/>
    <s v="PLEAN_X310511EE5015201"/>
    <s v="H000000219"/>
    <s v="H000000219"/>
    <s v="Non-LFF"/>
    <s v=""/>
    <m/>
    <b v="1"/>
    <x v="1"/>
    <x v="1"/>
    <d v="2026-02-24T00:00:00"/>
    <m/>
    <m/>
    <x v="1"/>
    <n v="28"/>
    <s v="Rayneil Reas"/>
    <m/>
    <n v="7724"/>
  </r>
  <r>
    <x v="550"/>
    <x v="0"/>
    <x v="2"/>
    <s v="PLEAN_X310511LT5010201"/>
    <s v="H000000227"/>
    <s v="H000000227"/>
    <s v="Non-LFF"/>
    <s v=""/>
    <m/>
    <b v="1"/>
    <x v="1"/>
    <x v="1"/>
    <d v="2026-02-24T00:00:00"/>
    <m/>
    <m/>
    <x v="1"/>
    <n v="28"/>
    <s v="Rayneil Reas"/>
    <m/>
    <n v="7725"/>
  </r>
  <r>
    <x v="550"/>
    <x v="0"/>
    <x v="2"/>
    <s v="PLEAN_X310511SE5030201"/>
    <s v="H000000238"/>
    <s v="H000000238"/>
    <s v="Non-LFF"/>
    <s v=""/>
    <m/>
    <b v="1"/>
    <x v="1"/>
    <x v="1"/>
    <d v="2026-02-24T00:00:00"/>
    <m/>
    <m/>
    <x v="1"/>
    <n v="28"/>
    <s v="Rayneil Reas"/>
    <m/>
    <n v="7726"/>
  </r>
  <r>
    <x v="550"/>
    <x v="0"/>
    <x v="2"/>
    <s v="PLEAN_X310281CH7615203"/>
    <s v="H000001985"/>
    <s v="H000001985"/>
    <s v="Non-LFF"/>
    <s v=""/>
    <m/>
    <b v="1"/>
    <x v="1"/>
    <x v="1"/>
    <d v="2026-02-24T00:00:00"/>
    <m/>
    <m/>
    <x v="1"/>
    <n v="28"/>
    <s v="Rayneil Reas"/>
    <m/>
    <n v="7727"/>
  </r>
  <r>
    <x v="550"/>
    <x v="0"/>
    <x v="2"/>
    <s v="PLEAN_X310181CZ5015205"/>
    <s v="H000002141"/>
    <s v="H000002141"/>
    <s v="Non-LFF"/>
    <s v=""/>
    <m/>
    <b v="1"/>
    <x v="1"/>
    <x v="1"/>
    <d v="2026-02-24T00:00:00"/>
    <m/>
    <m/>
    <x v="1"/>
    <n v="28"/>
    <s v="Rayneil Reas"/>
    <m/>
    <n v="7728"/>
  </r>
  <r>
    <x v="550"/>
    <x v="0"/>
    <x v="2"/>
    <s v="PLEAN_X310182CZ5020201"/>
    <s v="H000002141"/>
    <s v="H000002141"/>
    <s v="Non-LFF"/>
    <s v=""/>
    <m/>
    <b v="1"/>
    <x v="1"/>
    <x v="1"/>
    <d v="2026-02-24T00:00:00"/>
    <m/>
    <m/>
    <x v="1"/>
    <n v="28"/>
    <s v="Rayneil Reas"/>
    <m/>
    <n v="7729"/>
  </r>
  <r>
    <x v="550"/>
    <x v="0"/>
    <x v="2"/>
    <s v="PLEAN_X310182CZ5020205"/>
    <s v="H000002141"/>
    <s v="H000002141"/>
    <s v="Non-LFF"/>
    <s v=""/>
    <m/>
    <b v="1"/>
    <x v="1"/>
    <x v="1"/>
    <d v="2026-02-24T00:00:00"/>
    <m/>
    <m/>
    <x v="1"/>
    <n v="28"/>
    <s v="Rayneil Reas"/>
    <m/>
    <n v="7730"/>
  </r>
  <r>
    <x v="550"/>
    <x v="0"/>
    <x v="2"/>
    <s v="PLEAN_X310281CH7610201"/>
    <s v="H000004535"/>
    <s v="H000004535"/>
    <s v="Non-LFF"/>
    <s v=""/>
    <m/>
    <b v="1"/>
    <x v="1"/>
    <x v="1"/>
    <d v="2026-02-24T00:00:00"/>
    <m/>
    <m/>
    <x v="1"/>
    <n v="28"/>
    <s v="Rayneil Reas"/>
    <m/>
    <n v="7731"/>
  </r>
  <r>
    <x v="550"/>
    <x v="0"/>
    <x v="2"/>
    <s v="PLEAN_X310281CH7630200"/>
    <s v="H000004535"/>
    <s v="H000004535"/>
    <s v="Non-LFF"/>
    <s v=""/>
    <m/>
    <b v="1"/>
    <x v="1"/>
    <x v="1"/>
    <d v="2026-02-24T00:00:00"/>
    <m/>
    <m/>
    <x v="1"/>
    <n v="28"/>
    <s v="Rayneil Reas"/>
    <m/>
    <n v="7732"/>
  </r>
  <r>
    <x v="550"/>
    <x v="0"/>
    <x v="2"/>
    <s v="PLEAN_X310282CH7620200"/>
    <s v="H000004546"/>
    <s v="H000004546"/>
    <s v="Non-LFF"/>
    <s v=""/>
    <m/>
    <b v="1"/>
    <x v="1"/>
    <x v="1"/>
    <d v="2026-02-24T00:00:00"/>
    <m/>
    <m/>
    <x v="1"/>
    <n v="28"/>
    <s v="Rayneil Reas"/>
    <m/>
    <n v="7733"/>
  </r>
  <r>
    <x v="550"/>
    <x v="0"/>
    <x v="2"/>
    <s v="PLEAN_X310282CH7623201"/>
    <s v="H000004546"/>
    <s v="H000004546"/>
    <s v="Non-LFF"/>
    <s v=""/>
    <m/>
    <b v="1"/>
    <x v="1"/>
    <x v="1"/>
    <d v="2026-02-24T00:00:00"/>
    <m/>
    <m/>
    <x v="1"/>
    <n v="28"/>
    <s v="Rayneil Reas"/>
    <m/>
    <n v="7734"/>
  </r>
  <r>
    <x v="550"/>
    <x v="0"/>
    <x v="2"/>
    <s v="PLEAN_X310282CH7623202"/>
    <s v="H000004546"/>
    <s v="H000004546"/>
    <s v="Non-LFF"/>
    <s v=""/>
    <m/>
    <b v="1"/>
    <x v="1"/>
    <x v="1"/>
    <d v="2026-02-24T00:00:00"/>
    <m/>
    <m/>
    <x v="1"/>
    <n v="28"/>
    <s v="Rayneil Reas"/>
    <m/>
    <n v="7735"/>
  </r>
  <r>
    <x v="550"/>
    <x v="0"/>
    <x v="2"/>
    <s v="PLEAN_X310941CZ5011201"/>
    <s v="H000002141"/>
    <s v="H000002141"/>
    <s v="Non-LFF"/>
    <s v=""/>
    <m/>
    <b v="1"/>
    <x v="1"/>
    <x v="1"/>
    <d v="2026-02-24T00:00:00"/>
    <m/>
    <m/>
    <x v="1"/>
    <n v="28"/>
    <s v="Rayneil Reas"/>
    <m/>
    <n v="7736"/>
  </r>
  <r>
    <x v="550"/>
    <x v="0"/>
    <x v="2"/>
    <s v="PLEAN_X370221AT5015200"/>
    <s v="H000004515"/>
    <s v="H000004515"/>
    <s v="Non-LFF"/>
    <s v=""/>
    <m/>
    <b v="1"/>
    <x v="1"/>
    <x v="1"/>
    <d v="2026-02-24T00:00:00"/>
    <m/>
    <m/>
    <x v="1"/>
    <n v="28"/>
    <s v="Rayneil Reas"/>
    <m/>
    <n v="7737"/>
  </r>
  <r>
    <x v="550"/>
    <x v="0"/>
    <x v="2"/>
    <s v="PLEAN_X370221CH7610201"/>
    <s v="H000004535"/>
    <s v="H000004535"/>
    <s v="Non-LFF"/>
    <s v=""/>
    <m/>
    <b v="1"/>
    <x v="1"/>
    <x v="1"/>
    <d v="2026-02-24T00:00:00"/>
    <m/>
    <m/>
    <x v="1"/>
    <n v="28"/>
    <s v="Rayneil Reas"/>
    <m/>
    <n v="7738"/>
  </r>
  <r>
    <x v="550"/>
    <x v="0"/>
    <x v="2"/>
    <s v="PLEAN_X370221CH7630200"/>
    <s v="H000004535"/>
    <s v="H000004535"/>
    <s v="Non-LFF"/>
    <s v=""/>
    <m/>
    <b v="1"/>
    <x v="1"/>
    <x v="1"/>
    <d v="2026-02-24T00:00:00"/>
    <m/>
    <m/>
    <x v="1"/>
    <n v="28"/>
    <s v="Rayneil Reas"/>
    <m/>
    <n v="7739"/>
  </r>
  <r>
    <x v="550"/>
    <x v="0"/>
    <x v="2"/>
    <s v="PLEAN_X370222AT5023200"/>
    <s v="H000004526"/>
    <s v="H000004526"/>
    <s v="Non-LFF"/>
    <s v=""/>
    <m/>
    <b v="1"/>
    <x v="1"/>
    <x v="1"/>
    <d v="2026-02-24T00:00:00"/>
    <m/>
    <m/>
    <x v="1"/>
    <n v="28"/>
    <s v="Rayneil Reas"/>
    <m/>
    <n v="7740"/>
  </r>
  <r>
    <x v="550"/>
    <x v="0"/>
    <x v="2"/>
    <s v="PLEAN_X370222AT5030200"/>
    <s v="H000004526"/>
    <s v="H000004526"/>
    <s v="Non-LFF"/>
    <s v=""/>
    <m/>
    <b v="1"/>
    <x v="1"/>
    <x v="1"/>
    <d v="2026-02-24T00:00:00"/>
    <m/>
    <m/>
    <x v="1"/>
    <n v="28"/>
    <s v="Rayneil Reas"/>
    <m/>
    <n v="7741"/>
  </r>
  <r>
    <x v="550"/>
    <x v="0"/>
    <x v="2"/>
    <s v="PLEAN_X370222CH7622200"/>
    <s v="H000004546"/>
    <s v="H000004546"/>
    <s v="Non-LFF"/>
    <s v=""/>
    <m/>
    <b v="1"/>
    <x v="1"/>
    <x v="1"/>
    <d v="2026-02-24T00:00:00"/>
    <m/>
    <m/>
    <x v="1"/>
    <n v="28"/>
    <s v="Rayneil Reas"/>
    <m/>
    <n v="7742"/>
  </r>
  <r>
    <x v="550"/>
    <x v="0"/>
    <x v="2"/>
    <s v="PLEAN_X370231AT5015200"/>
    <s v="H000004515"/>
    <s v="H000004515"/>
    <s v="Non-LFF"/>
    <s v=""/>
    <m/>
    <b v="1"/>
    <x v="1"/>
    <x v="1"/>
    <d v="2026-02-24T00:00:00"/>
    <m/>
    <m/>
    <x v="1"/>
    <n v="28"/>
    <s v="Rayneil Reas"/>
    <m/>
    <n v="7743"/>
  </r>
  <r>
    <x v="550"/>
    <x v="0"/>
    <x v="2"/>
    <s v="PLEAN_X370231CH7630200"/>
    <s v="H000004535"/>
    <s v="H000004535"/>
    <s v="Non-LFF"/>
    <s v=""/>
    <m/>
    <b v="1"/>
    <x v="1"/>
    <x v="1"/>
    <d v="2026-02-24T00:00:00"/>
    <m/>
    <m/>
    <x v="1"/>
    <n v="28"/>
    <s v="Rayneil Reas"/>
    <m/>
    <n v="7744"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28"/>
    <s v="Rayneil Reas"/>
    <m/>
    <n v="7745"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28"/>
    <s v="Rayneil Reas"/>
    <m/>
    <n v="7746"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28"/>
    <s v="Rayneil Reas"/>
    <m/>
    <n v="7747"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28"/>
    <s v="Rayneil Reas"/>
    <m/>
    <n v="7748"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28"/>
    <s v="Rayneil Reas"/>
    <m/>
    <n v="7749"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28"/>
    <s v="Rayneil Reas"/>
    <m/>
    <n v="7750"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28"/>
    <s v="Rayneil Reas"/>
    <m/>
    <n v="7751"/>
  </r>
  <r>
    <x v="550"/>
    <x v="0"/>
    <x v="2"/>
    <s v="PLEAN_X310201CZ5013202"/>
    <s v="H000002141"/>
    <s v="H000002141"/>
    <s v="Non-LFF"/>
    <s v=""/>
    <m/>
    <b v="1"/>
    <x v="1"/>
    <x v="1"/>
    <d v="2026-02-24T00:00:00"/>
    <m/>
    <m/>
    <x v="1"/>
    <n v="28"/>
    <s v="Rayneil Reas"/>
    <m/>
    <n v="7752"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28"/>
    <s v="Jojeff Tagnong"/>
    <m/>
    <n v="7753"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28"/>
    <s v="Jojeff Tagnong"/>
    <m/>
    <n v="7754"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28"/>
    <s v="Jojeff Tagnong"/>
    <m/>
    <n v="7755"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28"/>
    <s v="Jojeff Tagnong"/>
    <m/>
    <n v="7756"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1"/>
    <n v="28"/>
    <s v="Jojeff Tagnong"/>
    <m/>
    <n v="7757"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1"/>
    <n v="28"/>
    <s v="Jojeff Tagnong"/>
    <m/>
    <n v="7758"/>
  </r>
  <r>
    <x v="552"/>
    <x v="0"/>
    <x v="2"/>
    <s v="CEMERAL_70006403V9RL99"/>
    <s v="H000000162"/>
    <s v="H000000162"/>
    <s v="Non-LFF"/>
    <s v=""/>
    <m/>
    <b v="1"/>
    <x v="1"/>
    <x v="1"/>
    <d v="2026-02-24T00:00:00"/>
    <m/>
    <m/>
    <x v="1"/>
    <n v="28"/>
    <s v="Henry Jr Ifurung"/>
    <m/>
    <n v="7759"/>
  </r>
  <r>
    <x v="552"/>
    <x v="0"/>
    <x v="2"/>
    <s v="CEMERAL_70007001433298"/>
    <s v="H000000162"/>
    <s v="H000000162"/>
    <s v="Non-LFF"/>
    <s v=""/>
    <m/>
    <b v="1"/>
    <x v="1"/>
    <x v="1"/>
    <d v="2026-02-24T00:00:00"/>
    <m/>
    <m/>
    <x v="1"/>
    <n v="28"/>
    <s v="Henry Jr Ifurung"/>
    <m/>
    <n v="7760"/>
  </r>
  <r>
    <x v="552"/>
    <x v="0"/>
    <x v="2"/>
    <s v="CLFF_1000$$$BE50C06369"/>
    <s v="H000000162"/>
    <s v="H000000162"/>
    <s v="LFF (MDG-F)"/>
    <s v="BE50C06369"/>
    <m/>
    <b v="1"/>
    <x v="1"/>
    <x v="1"/>
    <d v="2026-02-24T00:00:00"/>
    <m/>
    <m/>
    <x v="1"/>
    <n v="28"/>
    <s v="Henry Jr Ifurung"/>
    <m/>
    <n v="7761"/>
  </r>
  <r>
    <x v="552"/>
    <x v="0"/>
    <x v="2"/>
    <s v="CLFF_1000$$$CH50L98027"/>
    <s v="H000000162"/>
    <s v="H000000162"/>
    <s v="LFF (MDG-F)"/>
    <s v="CH50L98027"/>
    <m/>
    <b v="1"/>
    <x v="1"/>
    <x v="1"/>
    <d v="2026-02-24T00:00:00"/>
    <m/>
    <m/>
    <x v="1"/>
    <n v="28"/>
    <s v="Henry Jr Ifurung"/>
    <m/>
    <n v="7762"/>
  </r>
  <r>
    <x v="552"/>
    <x v="0"/>
    <x v="2"/>
    <s v="CLFF_1000$$$CH65GMF002"/>
    <s v="H000000162"/>
    <s v="H000000162"/>
    <s v="LFF (MDG-F)"/>
    <s v="CH65GMF002"/>
    <m/>
    <b v="1"/>
    <x v="1"/>
    <x v="1"/>
    <d v="2026-02-24T00:00:00"/>
    <m/>
    <m/>
    <x v="1"/>
    <n v="28"/>
    <s v="Henry Jr Ifurung"/>
    <m/>
    <n v="7763"/>
  </r>
  <r>
    <x v="552"/>
    <x v="0"/>
    <x v="2"/>
    <s v="CLFF_1000$$$CH65GMF003"/>
    <s v="H000000162"/>
    <s v="H000000162"/>
    <s v="LFF (MDG-F)"/>
    <s v="CH65GMF003"/>
    <m/>
    <b v="1"/>
    <x v="1"/>
    <x v="1"/>
    <d v="2026-02-24T00:00:00"/>
    <m/>
    <m/>
    <x v="1"/>
    <n v="28"/>
    <s v="Henry Jr Ifurung"/>
    <m/>
    <n v="7764"/>
  </r>
  <r>
    <x v="552"/>
    <x v="0"/>
    <x v="2"/>
    <s v="CLFF_1000$$$CH65O05009"/>
    <s v="H000000162"/>
    <s v="H000000162"/>
    <s v="LFF (MDG-F)"/>
    <s v="CH65O05009"/>
    <m/>
    <b v="1"/>
    <x v="1"/>
    <x v="1"/>
    <d v="2026-02-24T00:00:00"/>
    <m/>
    <m/>
    <x v="1"/>
    <n v="28"/>
    <s v="Henry Jr Ifurung"/>
    <m/>
    <n v="7765"/>
  </r>
  <r>
    <x v="552"/>
    <x v="0"/>
    <x v="2"/>
    <s v="CLFF_1000$$$CH65OF0100"/>
    <s v="H000000162"/>
    <s v="H000000162"/>
    <s v="LFF (MDG-F)"/>
    <s v="CH65OF0100"/>
    <m/>
    <b v="1"/>
    <x v="1"/>
    <x v="1"/>
    <d v="2026-02-24T00:00:00"/>
    <m/>
    <m/>
    <x v="1"/>
    <n v="28"/>
    <s v="Henry Jr Ifurung"/>
    <m/>
    <n v="7766"/>
  </r>
  <r>
    <x v="552"/>
    <x v="0"/>
    <x v="2"/>
    <s v="CLFF_1000$$$ES50C06059"/>
    <s v="H000000162"/>
    <s v="H000000162"/>
    <s v="LFF (MDG-F)"/>
    <s v="ES50C06059"/>
    <m/>
    <b v="1"/>
    <x v="1"/>
    <x v="1"/>
    <d v="2026-02-24T00:00:00"/>
    <m/>
    <m/>
    <x v="1"/>
    <n v="28"/>
    <s v="Henry Jr Ifurung"/>
    <m/>
    <n v="7767"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28"/>
    <s v="Henry Jr Ifurung"/>
    <m/>
    <n v="7768"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28"/>
    <s v="Henry Jr Ifurung"/>
    <m/>
    <n v="7769"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28"/>
    <s v="Henry Jr Ifurung"/>
    <m/>
    <n v="7770"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28"/>
    <s v="Henry Jr Ifurung"/>
    <m/>
    <n v="7771"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28"/>
    <s v="Henry Jr Ifurung"/>
    <m/>
    <n v="7772"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28"/>
    <s v="Henry Jr Ifurung"/>
    <m/>
    <n v="7773"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28"/>
    <s v="Henry Jr Ifurung"/>
    <m/>
    <n v="7774"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28"/>
    <s v="Henry Jr Ifurung"/>
    <m/>
    <n v="7775"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28"/>
    <s v="Henry Jr Ifurung"/>
    <m/>
    <n v="7776"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28"/>
    <s v="Henry Jr Ifurung"/>
    <m/>
    <n v="7777"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28"/>
    <s v="Henry Jr Ifurung"/>
    <m/>
    <n v="7778"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28"/>
    <s v="Henry Jr Ifurung"/>
    <m/>
    <n v="7779"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28"/>
    <s v="Henry Jr Ifurung"/>
    <m/>
    <n v="7780"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28"/>
    <s v="Henry Jr Ifurung"/>
    <m/>
    <n v="7781"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28"/>
    <s v="Henry Jr Ifurung"/>
    <m/>
    <n v="7782"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28"/>
    <s v="Henry Jr Ifurung"/>
    <m/>
    <n v="7783"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28"/>
    <s v="Henry Jr Ifurung"/>
    <m/>
    <n v="7784"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28"/>
    <s v="Henry Jr Ifurung"/>
    <m/>
    <n v="7785"/>
  </r>
  <r>
    <x v="552"/>
    <x v="0"/>
    <x v="2"/>
    <s v="CTEMPEU_1000CH20E99027"/>
    <s v="H000000162"/>
    <s v="H000000162"/>
    <s v="Non-LFF"/>
    <s v=""/>
    <m/>
    <b v="1"/>
    <x v="1"/>
    <x v="1"/>
    <d v="2026-02-24T00:00:00"/>
    <m/>
    <m/>
    <x v="1"/>
    <n v="28"/>
    <s v="Henry Jr Ifurung"/>
    <m/>
    <n v="7786"/>
  </r>
  <r>
    <x v="552"/>
    <x v="0"/>
    <x v="2"/>
    <s v="CTEMPEU_1000CH60E10030"/>
    <s v="H000000162"/>
    <s v="H000000162"/>
    <s v="Non-LFF"/>
    <s v=""/>
    <m/>
    <b v="1"/>
    <x v="1"/>
    <x v="1"/>
    <d v="2026-02-24T00:00:00"/>
    <m/>
    <m/>
    <x v="1"/>
    <n v="28"/>
    <s v="Henry Jr Ifurung"/>
    <m/>
    <n v="7787"/>
  </r>
  <r>
    <x v="552"/>
    <x v="0"/>
    <x v="2"/>
    <s v="CTEMPEU_1000CH60E10033"/>
    <s v="H000000162"/>
    <s v="H000000162"/>
    <s v="Non-LFF"/>
    <s v=""/>
    <m/>
    <b v="1"/>
    <x v="1"/>
    <x v="1"/>
    <d v="2026-02-24T00:00:00"/>
    <m/>
    <m/>
    <x v="1"/>
    <n v="28"/>
    <s v="Henry Jr Ifurung"/>
    <m/>
    <n v="7788"/>
  </r>
  <r>
    <x v="552"/>
    <x v="0"/>
    <x v="2"/>
    <s v="CTEMPLA_1000BR10200585"/>
    <s v="H000000162"/>
    <s v="H000000162"/>
    <s v="Non-LFF"/>
    <s v=""/>
    <m/>
    <b v="1"/>
    <x v="1"/>
    <x v="1"/>
    <d v="2026-02-24T00:00:00"/>
    <m/>
    <m/>
    <x v="1"/>
    <n v="28"/>
    <s v="Henry Jr Ifurung"/>
    <m/>
    <n v="7789"/>
  </r>
  <r>
    <x v="552"/>
    <x v="0"/>
    <x v="2"/>
    <s v="CTEMPNA_1000US20GONCAV"/>
    <s v="H000000162"/>
    <s v="H000000162"/>
    <s v="Non-LFF"/>
    <s v=""/>
    <m/>
    <b v="1"/>
    <x v="1"/>
    <x v="1"/>
    <d v="2026-02-24T00:00:00"/>
    <m/>
    <m/>
    <x v="1"/>
    <n v="28"/>
    <s v="Henry Jr Ifurung"/>
    <m/>
    <n v="7790"/>
  </r>
  <r>
    <x v="552"/>
    <x v="0"/>
    <x v="2"/>
    <s v="CTEMPNA_1000US20GONCAW"/>
    <s v="H000000162"/>
    <s v="H000000162"/>
    <s v="Non-LFF"/>
    <s v=""/>
    <m/>
    <b v="1"/>
    <x v="1"/>
    <x v="1"/>
    <d v="2026-02-24T00:00:00"/>
    <m/>
    <m/>
    <x v="1"/>
    <n v="28"/>
    <s v="Henry Jr Ifurung"/>
    <m/>
    <n v="7791"/>
  </r>
  <r>
    <x v="552"/>
    <x v="0"/>
    <x v="2"/>
    <s v="CTEMPNA_1000US20GONCPD"/>
    <s v="H000000162"/>
    <s v="H000000162"/>
    <s v="Non-LFF"/>
    <s v=""/>
    <m/>
    <b v="1"/>
    <x v="1"/>
    <x v="1"/>
    <d v="2026-02-24T00:00:00"/>
    <m/>
    <m/>
    <x v="1"/>
    <n v="28"/>
    <s v="Henry Jr Ifurung"/>
    <m/>
    <n v="7792"/>
  </r>
  <r>
    <x v="552"/>
    <x v="0"/>
    <x v="2"/>
    <s v="CTEMPNA_1000US30203080"/>
    <s v="H000000162"/>
    <s v="H000000162"/>
    <s v="Non-LFF"/>
    <s v=""/>
    <m/>
    <b v="1"/>
    <x v="1"/>
    <x v="1"/>
    <d v="2026-02-24T00:00:00"/>
    <m/>
    <m/>
    <x v="1"/>
    <n v="28"/>
    <s v="Henry Jr Ifurung"/>
    <m/>
    <n v="7793"/>
  </r>
  <r>
    <x v="552"/>
    <x v="0"/>
    <x v="2"/>
    <s v="IEMERAL_000009100721"/>
    <s v="H000000162"/>
    <s v="H000000162"/>
    <s v="Non-LFF"/>
    <s v=""/>
    <m/>
    <b v="1"/>
    <x v="1"/>
    <x v="1"/>
    <d v="2026-02-24T00:00:00"/>
    <m/>
    <m/>
    <x v="1"/>
    <n v="28"/>
    <s v="Henry Jr Ifurung"/>
    <m/>
    <n v="7794"/>
  </r>
  <r>
    <x v="552"/>
    <x v="0"/>
    <x v="2"/>
    <s v="IEMERAL_000009101181"/>
    <s v="H000000162"/>
    <s v="H000000162"/>
    <s v="Non-LFF"/>
    <s v=""/>
    <m/>
    <b v="1"/>
    <x v="1"/>
    <x v="1"/>
    <d v="2026-02-24T00:00:00"/>
    <m/>
    <m/>
    <x v="1"/>
    <n v="28"/>
    <s v="Henry Jr Ifurung"/>
    <m/>
    <n v="7795"/>
  </r>
  <r>
    <x v="552"/>
    <x v="0"/>
    <x v="2"/>
    <s v="ITEMPEU_001500002589"/>
    <s v="H000000162"/>
    <s v="H000000162"/>
    <s v="Non-LFF"/>
    <s v=""/>
    <m/>
    <b v="1"/>
    <x v="1"/>
    <x v="1"/>
    <d v="2026-02-24T00:00:00"/>
    <m/>
    <m/>
    <x v="1"/>
    <n v="28"/>
    <s v="Henry Jr Ifurung"/>
    <m/>
    <n v="7796"/>
  </r>
  <r>
    <x v="552"/>
    <x v="0"/>
    <x v="2"/>
    <s v="ITEMPEU_001500002595"/>
    <s v="H000000162"/>
    <s v="H000000162"/>
    <s v="Non-LFF"/>
    <s v=""/>
    <m/>
    <b v="1"/>
    <x v="1"/>
    <x v="1"/>
    <d v="2026-02-24T00:00:00"/>
    <m/>
    <m/>
    <x v="1"/>
    <n v="28"/>
    <s v="Henry Jr Ifurung"/>
    <m/>
    <n v="7797"/>
  </r>
  <r>
    <x v="552"/>
    <x v="0"/>
    <x v="2"/>
    <s v="ITEMPEU_001500002596"/>
    <s v="H000000162"/>
    <s v="H000000162"/>
    <s v="Non-LFF"/>
    <s v=""/>
    <m/>
    <b v="1"/>
    <x v="1"/>
    <x v="1"/>
    <d v="2026-02-24T00:00:00"/>
    <m/>
    <m/>
    <x v="1"/>
    <n v="28"/>
    <s v="Henry Jr Ifurung"/>
    <m/>
    <n v="7798"/>
  </r>
  <r>
    <x v="552"/>
    <x v="0"/>
    <x v="2"/>
    <s v="ITEMPEU_001500002600"/>
    <s v="H000000162"/>
    <s v="H000000162"/>
    <s v="Non-LFF"/>
    <s v=""/>
    <m/>
    <b v="1"/>
    <x v="1"/>
    <x v="1"/>
    <d v="2026-02-24T00:00:00"/>
    <m/>
    <m/>
    <x v="1"/>
    <n v="28"/>
    <s v="Henry Jr Ifurung"/>
    <m/>
    <n v="7799"/>
  </r>
  <r>
    <x v="552"/>
    <x v="0"/>
    <x v="2"/>
    <s v="ITEMPEU_001500002602"/>
    <s v="H000000162"/>
    <s v="H000000162"/>
    <s v="Non-LFF"/>
    <s v=""/>
    <m/>
    <b v="1"/>
    <x v="1"/>
    <x v="1"/>
    <d v="2026-02-24T00:00:00"/>
    <m/>
    <m/>
    <x v="1"/>
    <n v="28"/>
    <s v="Henry Jr Ifurung"/>
    <m/>
    <n v="7800"/>
  </r>
  <r>
    <x v="552"/>
    <x v="0"/>
    <x v="2"/>
    <s v="ITEMPEU_001500002640"/>
    <s v="H000000162"/>
    <s v="H000000162"/>
    <s v="Non-LFF"/>
    <s v=""/>
    <m/>
    <b v="1"/>
    <x v="1"/>
    <x v="1"/>
    <d v="2026-02-24T00:00:00"/>
    <m/>
    <m/>
    <x v="1"/>
    <n v="28"/>
    <s v="Henry Jr Ifurung"/>
    <m/>
    <n v="7801"/>
  </r>
  <r>
    <x v="552"/>
    <x v="0"/>
    <x v="2"/>
    <s v="ITEMPEU_001500002748"/>
    <s v="H000000162"/>
    <s v="H000000162"/>
    <s v="Non-LFF"/>
    <s v=""/>
    <m/>
    <b v="1"/>
    <x v="1"/>
    <x v="1"/>
    <d v="2026-02-24T00:00:00"/>
    <m/>
    <m/>
    <x v="1"/>
    <n v="28"/>
    <s v="Henry Jr Ifurung"/>
    <m/>
    <n v="7802"/>
  </r>
  <r>
    <x v="552"/>
    <x v="0"/>
    <x v="2"/>
    <s v="ITEMPEU_001500002750"/>
    <s v="H000000162"/>
    <s v="H000000162"/>
    <s v="Non-LFF"/>
    <s v=""/>
    <m/>
    <b v="1"/>
    <x v="1"/>
    <x v="1"/>
    <d v="2026-02-24T00:00:00"/>
    <m/>
    <m/>
    <x v="1"/>
    <n v="28"/>
    <s v="Henry Jr Ifurung"/>
    <m/>
    <n v="7803"/>
  </r>
  <r>
    <x v="552"/>
    <x v="0"/>
    <x v="2"/>
    <s v="ITEMPEU_001500002762"/>
    <s v="H000000162"/>
    <s v="H000000162"/>
    <s v="Non-LFF"/>
    <s v=""/>
    <m/>
    <b v="1"/>
    <x v="1"/>
    <x v="1"/>
    <d v="2026-02-24T00:00:00"/>
    <m/>
    <m/>
    <x v="1"/>
    <n v="28"/>
    <s v="Henry Jr Ifurung"/>
    <m/>
    <n v="7804"/>
  </r>
  <r>
    <x v="552"/>
    <x v="0"/>
    <x v="2"/>
    <s v="ITEMPEU_001500002805"/>
    <s v="H000000162"/>
    <s v="H000000162"/>
    <s v="Non-LFF"/>
    <s v=""/>
    <m/>
    <b v="1"/>
    <x v="1"/>
    <x v="1"/>
    <d v="2026-02-24T00:00:00"/>
    <m/>
    <m/>
    <x v="1"/>
    <n v="28"/>
    <s v="Henry Jr Ifurung"/>
    <m/>
    <n v="7805"/>
  </r>
  <r>
    <x v="552"/>
    <x v="0"/>
    <x v="2"/>
    <s v="ITEMPEU_001500002939"/>
    <s v="H000000162"/>
    <s v="H000000162"/>
    <s v="Non-LFF"/>
    <s v=""/>
    <m/>
    <b v="1"/>
    <x v="1"/>
    <x v="1"/>
    <d v="2026-02-24T00:00:00"/>
    <m/>
    <m/>
    <x v="1"/>
    <n v="28"/>
    <s v="Henry Jr Ifurung"/>
    <m/>
    <n v="7806"/>
  </r>
  <r>
    <x v="552"/>
    <x v="0"/>
    <x v="2"/>
    <s v="ITEMPEU_001500002942"/>
    <s v="H000000162"/>
    <s v="H000000162"/>
    <s v="Non-LFF"/>
    <s v=""/>
    <m/>
    <b v="1"/>
    <x v="1"/>
    <x v="1"/>
    <d v="2026-02-24T00:00:00"/>
    <m/>
    <m/>
    <x v="1"/>
    <n v="28"/>
    <s v="Henry Jr Ifurung"/>
    <m/>
    <n v="7807"/>
  </r>
  <r>
    <x v="552"/>
    <x v="0"/>
    <x v="2"/>
    <s v="ITEMPEU_001500003040"/>
    <s v="H000000162"/>
    <s v="H000000162"/>
    <s v="Non-LFF"/>
    <s v=""/>
    <m/>
    <b v="1"/>
    <x v="1"/>
    <x v="1"/>
    <d v="2026-02-24T00:00:00"/>
    <m/>
    <m/>
    <x v="1"/>
    <n v="28"/>
    <s v="Henry Jr Ifurung"/>
    <m/>
    <n v="7808"/>
  </r>
  <r>
    <x v="552"/>
    <x v="0"/>
    <x v="2"/>
    <s v="ITEMPEU_001500003056"/>
    <s v="H000000162"/>
    <s v="H000000162"/>
    <s v="Non-LFF"/>
    <s v=""/>
    <m/>
    <b v="1"/>
    <x v="1"/>
    <x v="1"/>
    <d v="2026-02-24T00:00:00"/>
    <m/>
    <m/>
    <x v="1"/>
    <n v="28"/>
    <s v="Henry Jr Ifurung"/>
    <m/>
    <n v="7809"/>
  </r>
  <r>
    <x v="552"/>
    <x v="0"/>
    <x v="2"/>
    <s v="ITEMPEU_001500003484"/>
    <s v="H000000162"/>
    <s v="H000000162"/>
    <s v="Non-LFF"/>
    <s v=""/>
    <m/>
    <b v="1"/>
    <x v="1"/>
    <x v="1"/>
    <d v="2026-02-24T00:00:00"/>
    <m/>
    <m/>
    <x v="1"/>
    <n v="28"/>
    <s v="Henry Jr Ifurung"/>
    <m/>
    <n v="7810"/>
  </r>
  <r>
    <x v="552"/>
    <x v="0"/>
    <x v="2"/>
    <s v="ITEMPEU_001500004741"/>
    <s v="H000000162"/>
    <s v="H000000162"/>
    <s v="Non-LFF"/>
    <s v=""/>
    <m/>
    <b v="1"/>
    <x v="1"/>
    <x v="1"/>
    <d v="2026-02-24T00:00:00"/>
    <m/>
    <m/>
    <x v="1"/>
    <n v="28"/>
    <s v="Henry Jr Ifurung"/>
    <m/>
    <n v="7811"/>
  </r>
  <r>
    <x v="552"/>
    <x v="0"/>
    <x v="2"/>
    <s v="ITEMPEU_001500004742"/>
    <s v="H000000162"/>
    <s v="H000000162"/>
    <s v="Non-LFF"/>
    <s v=""/>
    <m/>
    <b v="1"/>
    <x v="1"/>
    <x v="1"/>
    <d v="2026-02-24T00:00:00"/>
    <m/>
    <m/>
    <x v="1"/>
    <n v="28"/>
    <s v="Henry Jr Ifurung"/>
    <m/>
    <n v="7812"/>
  </r>
  <r>
    <x v="552"/>
    <x v="0"/>
    <x v="2"/>
    <s v="ITEMPEU_001500004744"/>
    <s v="H000000162"/>
    <s v="H000000162"/>
    <s v="Non-LFF"/>
    <s v=""/>
    <m/>
    <b v="1"/>
    <x v="1"/>
    <x v="1"/>
    <d v="2026-02-24T00:00:00"/>
    <m/>
    <m/>
    <x v="1"/>
    <n v="28"/>
    <s v="Henry Jr Ifurung"/>
    <m/>
    <n v="7813"/>
  </r>
  <r>
    <x v="552"/>
    <x v="0"/>
    <x v="2"/>
    <s v="ITEMPEU_003200003730"/>
    <s v="H000000162"/>
    <s v="H000000162"/>
    <s v="Non-LFF"/>
    <s v=""/>
    <m/>
    <b v="1"/>
    <x v="1"/>
    <x v="1"/>
    <d v="2026-02-24T00:00:00"/>
    <m/>
    <m/>
    <x v="1"/>
    <n v="28"/>
    <s v="Henry Jr Ifurung"/>
    <m/>
    <n v="7814"/>
  </r>
  <r>
    <x v="552"/>
    <x v="0"/>
    <x v="2"/>
    <s v="PLEAN_X310151DE6510230"/>
    <s v="H000000162"/>
    <s v="H000000162"/>
    <s v="Non-LFF"/>
    <s v=""/>
    <m/>
    <b v="1"/>
    <x v="1"/>
    <x v="1"/>
    <d v="2026-02-24T00:00:00"/>
    <m/>
    <m/>
    <x v="1"/>
    <n v="28"/>
    <s v="Henry Jr Ifurung"/>
    <m/>
    <n v="7815"/>
  </r>
  <r>
    <x v="552"/>
    <x v="0"/>
    <x v="2"/>
    <s v="PLEAN_X310161CH6814049"/>
    <s v="H000000162"/>
    <s v="H000000162"/>
    <s v="Non-LFF"/>
    <s v=""/>
    <m/>
    <b v="1"/>
    <x v="1"/>
    <x v="1"/>
    <d v="2026-02-24T00:00:00"/>
    <m/>
    <m/>
    <x v="1"/>
    <n v="28"/>
    <s v="Henry Jr Ifurung"/>
    <m/>
    <n v="7816"/>
  </r>
  <r>
    <x v="552"/>
    <x v="0"/>
    <x v="2"/>
    <s v="PLEAN_X310161CH6814052"/>
    <s v="H000000162"/>
    <s v="H000000162"/>
    <s v="Non-LFF"/>
    <s v=""/>
    <m/>
    <b v="1"/>
    <x v="1"/>
    <x v="1"/>
    <d v="2026-02-24T00:00:00"/>
    <m/>
    <m/>
    <x v="1"/>
    <n v="28"/>
    <s v="Henry Jr Ifurung"/>
    <m/>
    <n v="7817"/>
  </r>
  <r>
    <x v="552"/>
    <x v="0"/>
    <x v="2"/>
    <s v="PLEAN_X310161CH6814056"/>
    <s v="H000000162"/>
    <s v="H000000162"/>
    <s v="Non-LFF"/>
    <s v=""/>
    <m/>
    <b v="1"/>
    <x v="1"/>
    <x v="1"/>
    <d v="2026-02-24T00:00:00"/>
    <m/>
    <m/>
    <x v="1"/>
    <n v="28"/>
    <s v="Henry Jr Ifurung"/>
    <m/>
    <n v="7818"/>
  </r>
  <r>
    <x v="552"/>
    <x v="0"/>
    <x v="2"/>
    <s v="PLEAN_X310161CH6814058"/>
    <s v="H000000162"/>
    <s v="H000000162"/>
    <s v="Non-LFF"/>
    <s v=""/>
    <m/>
    <b v="1"/>
    <x v="1"/>
    <x v="1"/>
    <d v="2026-02-24T00:00:00"/>
    <m/>
    <m/>
    <x v="1"/>
    <n v="28"/>
    <s v="Henry Jr Ifurung"/>
    <m/>
    <n v="7819"/>
  </r>
  <r>
    <x v="552"/>
    <x v="0"/>
    <x v="2"/>
    <s v="PLEAN_X310161CH6814059"/>
    <s v="H000000162"/>
    <s v="H000000162"/>
    <s v="Non-LFF"/>
    <s v=""/>
    <m/>
    <b v="1"/>
    <x v="1"/>
    <x v="1"/>
    <d v="2026-02-24T00:00:00"/>
    <m/>
    <m/>
    <x v="1"/>
    <n v="28"/>
    <s v="Henry Jr Ifurung"/>
    <m/>
    <n v="7820"/>
  </r>
  <r>
    <x v="552"/>
    <x v="0"/>
    <x v="2"/>
    <s v="PLEAN_X310161CH6814062"/>
    <s v="H000000162"/>
    <s v="H000000162"/>
    <s v="Non-LFF"/>
    <s v=""/>
    <m/>
    <b v="1"/>
    <x v="1"/>
    <x v="1"/>
    <d v="2026-02-24T00:00:00"/>
    <m/>
    <m/>
    <x v="1"/>
    <n v="28"/>
    <s v="Henry Jr Ifurung"/>
    <m/>
    <n v="7821"/>
  </r>
  <r>
    <x v="552"/>
    <x v="0"/>
    <x v="2"/>
    <s v="PLEAN_X310161CH6814063"/>
    <s v="H000000162"/>
    <s v="H000000162"/>
    <s v="Non-LFF"/>
    <s v=""/>
    <m/>
    <b v="1"/>
    <x v="1"/>
    <x v="1"/>
    <d v="2026-02-24T00:00:00"/>
    <m/>
    <m/>
    <x v="1"/>
    <n v="28"/>
    <s v="Henry Jr Ifurung"/>
    <m/>
    <n v="7822"/>
  </r>
  <r>
    <x v="552"/>
    <x v="0"/>
    <x v="2"/>
    <s v="PLEAN_X310161CH6814067"/>
    <s v="H000000162"/>
    <s v="H000000162"/>
    <s v="Non-LFF"/>
    <s v=""/>
    <m/>
    <b v="1"/>
    <x v="1"/>
    <x v="1"/>
    <d v="2026-02-24T00:00:00"/>
    <m/>
    <m/>
    <x v="1"/>
    <n v="28"/>
    <s v="Henry Jr Ifurung"/>
    <m/>
    <n v="7823"/>
  </r>
  <r>
    <x v="552"/>
    <x v="0"/>
    <x v="2"/>
    <s v="PLEAN_X310161CH6814080"/>
    <s v="H000000162"/>
    <s v="H000000162"/>
    <s v="Non-LFF"/>
    <s v=""/>
    <m/>
    <b v="1"/>
    <x v="1"/>
    <x v="1"/>
    <d v="2026-02-24T00:00:00"/>
    <m/>
    <m/>
    <x v="1"/>
    <n v="28"/>
    <s v="Henry Jr Ifurung"/>
    <m/>
    <n v="7824"/>
  </r>
  <r>
    <x v="552"/>
    <x v="0"/>
    <x v="2"/>
    <s v="PLEAN_X310161CH6820033"/>
    <s v="H000000162"/>
    <s v="H000000162"/>
    <s v="Non-LFF"/>
    <s v=""/>
    <m/>
    <b v="1"/>
    <x v="1"/>
    <x v="1"/>
    <d v="2026-02-24T00:00:00"/>
    <m/>
    <m/>
    <x v="1"/>
    <n v="28"/>
    <s v="Henry Jr Ifurung"/>
    <m/>
    <n v="7825"/>
  </r>
  <r>
    <x v="552"/>
    <x v="0"/>
    <x v="2"/>
    <s v="PLEAN_X310161CH6823059"/>
    <s v="H000000162"/>
    <s v="H000000162"/>
    <s v="Non-LFF"/>
    <s v=""/>
    <m/>
    <b v="1"/>
    <x v="1"/>
    <x v="1"/>
    <d v="2026-02-24T00:00:00"/>
    <m/>
    <m/>
    <x v="1"/>
    <n v="28"/>
    <s v="Henry Jr Ifurung"/>
    <m/>
    <n v="7826"/>
  </r>
  <r>
    <x v="552"/>
    <x v="0"/>
    <x v="2"/>
    <s v="PLEAN_X310161CH6823060"/>
    <s v="H000000162"/>
    <s v="H000000162"/>
    <s v="Non-LFF"/>
    <s v=""/>
    <m/>
    <b v="1"/>
    <x v="1"/>
    <x v="1"/>
    <d v="2026-02-24T00:00:00"/>
    <m/>
    <m/>
    <x v="1"/>
    <n v="28"/>
    <s v="Henry Jr Ifurung"/>
    <m/>
    <n v="7827"/>
  </r>
  <r>
    <x v="552"/>
    <x v="0"/>
    <x v="2"/>
    <s v="PLEAN_X310161CH6823061"/>
    <s v="H000000162"/>
    <s v="H000000162"/>
    <s v="Non-LFF"/>
    <s v=""/>
    <m/>
    <b v="1"/>
    <x v="1"/>
    <x v="1"/>
    <d v="2026-02-24T00:00:00"/>
    <m/>
    <m/>
    <x v="1"/>
    <n v="28"/>
    <s v="Henry Jr Ifurung"/>
    <m/>
    <n v="7828"/>
  </r>
  <r>
    <x v="552"/>
    <x v="0"/>
    <x v="2"/>
    <s v="PLEAN_X310161CH6823062"/>
    <s v="H000000162"/>
    <s v="H000000162"/>
    <s v="Non-LFF"/>
    <s v=""/>
    <m/>
    <b v="1"/>
    <x v="1"/>
    <x v="1"/>
    <d v="2026-02-24T00:00:00"/>
    <m/>
    <m/>
    <x v="1"/>
    <n v="28"/>
    <s v="Henry Jr Ifurung"/>
    <m/>
    <n v="7829"/>
  </r>
  <r>
    <x v="552"/>
    <x v="0"/>
    <x v="2"/>
    <s v="PLEAN_X310161CH6823063"/>
    <s v="H000000162"/>
    <s v="H000000162"/>
    <s v="Non-LFF"/>
    <s v=""/>
    <m/>
    <b v="1"/>
    <x v="1"/>
    <x v="1"/>
    <d v="2026-02-24T00:00:00"/>
    <m/>
    <m/>
    <x v="1"/>
    <n v="28"/>
    <s v="Henry Jr Ifurung"/>
    <m/>
    <n v="7830"/>
  </r>
  <r>
    <x v="552"/>
    <x v="0"/>
    <x v="2"/>
    <s v="PLEAN_X310161CH6823067"/>
    <s v="H000000162"/>
    <s v="H000000162"/>
    <s v="Non-LFF"/>
    <s v=""/>
    <m/>
    <b v="1"/>
    <x v="1"/>
    <x v="1"/>
    <d v="2026-02-24T00:00:00"/>
    <m/>
    <m/>
    <x v="1"/>
    <n v="28"/>
    <s v="Henry Jr Ifurung"/>
    <m/>
    <n v="7831"/>
  </r>
  <r>
    <x v="552"/>
    <x v="0"/>
    <x v="2"/>
    <s v="PLEAN_X310161CH6823069"/>
    <s v="H000000162"/>
    <s v="H000000162"/>
    <s v="Non-LFF"/>
    <s v=""/>
    <m/>
    <b v="1"/>
    <x v="1"/>
    <x v="1"/>
    <d v="2026-02-24T00:00:00"/>
    <m/>
    <m/>
    <x v="1"/>
    <n v="28"/>
    <s v="Henry Jr Ifurung"/>
    <m/>
    <n v="7832"/>
  </r>
  <r>
    <x v="552"/>
    <x v="0"/>
    <x v="2"/>
    <s v="PLEAN_X310164DE5013998"/>
    <s v="H000000162"/>
    <s v="H000000162"/>
    <s v="Non-LFF"/>
    <s v=""/>
    <m/>
    <b v="1"/>
    <x v="1"/>
    <x v="1"/>
    <d v="2026-02-24T00:00:00"/>
    <m/>
    <m/>
    <x v="1"/>
    <n v="28"/>
    <s v="Henry Jr Ifurung"/>
    <m/>
    <n v="7833"/>
  </r>
  <r>
    <x v="552"/>
    <x v="0"/>
    <x v="2"/>
    <s v="PLEAN_X310181AE5015601"/>
    <s v="H000000162"/>
    <s v="H000000162"/>
    <s v="Non-LFF"/>
    <s v=""/>
    <m/>
    <b v="1"/>
    <x v="1"/>
    <x v="1"/>
    <d v="2026-02-24T00:00:00"/>
    <m/>
    <m/>
    <x v="1"/>
    <n v="28"/>
    <s v="Henry Jr Ifurung"/>
    <m/>
    <n v="7834"/>
  </r>
  <r>
    <x v="552"/>
    <x v="0"/>
    <x v="2"/>
    <s v="PLEAN_X310181CH6814051"/>
    <s v="H000000162"/>
    <s v="H000000162"/>
    <s v="Non-LFF"/>
    <s v=""/>
    <m/>
    <b v="1"/>
    <x v="1"/>
    <x v="1"/>
    <d v="2026-02-24T00:00:00"/>
    <m/>
    <m/>
    <x v="1"/>
    <n v="28"/>
    <s v="Henry Jr Ifurung"/>
    <m/>
    <n v="7835"/>
  </r>
  <r>
    <x v="552"/>
    <x v="0"/>
    <x v="2"/>
    <s v="PLEAN_X310181CH6814053"/>
    <s v="H000000162"/>
    <s v="H000000162"/>
    <s v="Non-LFF"/>
    <s v=""/>
    <m/>
    <b v="1"/>
    <x v="1"/>
    <x v="1"/>
    <d v="2026-02-24T00:00:00"/>
    <m/>
    <m/>
    <x v="1"/>
    <n v="28"/>
    <s v="Henry Jr Ifurung"/>
    <m/>
    <n v="7836"/>
  </r>
  <r>
    <x v="552"/>
    <x v="0"/>
    <x v="2"/>
    <s v="PLEAN_X310181IT5030227"/>
    <s v="H000000162"/>
    <s v="H000000162"/>
    <s v="Non-LFF"/>
    <s v=""/>
    <m/>
    <b v="1"/>
    <x v="1"/>
    <x v="1"/>
    <d v="2026-02-24T00:00:00"/>
    <m/>
    <m/>
    <x v="1"/>
    <n v="28"/>
    <s v="Henry Jr Ifurung"/>
    <m/>
    <n v="7837"/>
  </r>
  <r>
    <x v="552"/>
    <x v="0"/>
    <x v="2"/>
    <s v="PLEAN_X310182TN5023200"/>
    <s v="H000000162"/>
    <s v="H000000162"/>
    <s v="Non-LFF"/>
    <s v=""/>
    <m/>
    <b v="1"/>
    <x v="1"/>
    <x v="1"/>
    <d v="2026-02-24T00:00:00"/>
    <m/>
    <m/>
    <x v="1"/>
    <n v="28"/>
    <s v="Henry Jr Ifurung"/>
    <m/>
    <n v="7838"/>
  </r>
  <r>
    <x v="553"/>
    <x v="0"/>
    <x v="2"/>
    <s v="CLFF_1000$$$AT50C06001"/>
    <s v="H000004512"/>
    <s v="H000004512"/>
    <s v="LFF (MDG-F)"/>
    <s v="AT50C06001"/>
    <m/>
    <b v="1"/>
    <x v="1"/>
    <x v="1"/>
    <d v="2026-02-24T00:00:00"/>
    <m/>
    <m/>
    <x v="1"/>
    <n v="28"/>
    <s v="Henry Jr Ifurung"/>
    <m/>
    <n v="7839"/>
  </r>
  <r>
    <x v="553"/>
    <x v="0"/>
    <x v="2"/>
    <s v="CLFF_1000$$$AT50C06002"/>
    <s v="H000004513"/>
    <s v="H000004513"/>
    <s v="LFF (MDG-F)"/>
    <s v="AT50C06002"/>
    <m/>
    <b v="1"/>
    <x v="1"/>
    <x v="1"/>
    <d v="2026-02-24T00:00:00"/>
    <m/>
    <m/>
    <x v="1"/>
    <n v="28"/>
    <s v="Henry Jr Ifurung"/>
    <m/>
    <n v="7840"/>
  </r>
  <r>
    <x v="553"/>
    <x v="0"/>
    <x v="2"/>
    <s v="CLFF_1000$$$CH75C06001"/>
    <s v="H000004532"/>
    <s v="H000004532"/>
    <s v="LFF (MDG-F)"/>
    <s v="CH75C06001"/>
    <m/>
    <b v="1"/>
    <x v="1"/>
    <x v="1"/>
    <d v="2026-02-24T00:00:00"/>
    <m/>
    <m/>
    <x v="1"/>
    <n v="28"/>
    <s v="Henry Jr Ifurung"/>
    <m/>
    <n v="7841"/>
  </r>
  <r>
    <x v="553"/>
    <x v="0"/>
    <x v="2"/>
    <s v="CLFF_1000$$$NL50C00000"/>
    <s v="H000004632"/>
    <s v="H000004632"/>
    <s v="LFF (MDG-F)"/>
    <s v="NL50C00000"/>
    <m/>
    <b v="1"/>
    <x v="1"/>
    <x v="1"/>
    <d v="2026-02-24T00:00:00"/>
    <m/>
    <m/>
    <x v="1"/>
    <n v="28"/>
    <s v="Henry Jr Ifurung"/>
    <m/>
    <n v="7842"/>
  </r>
  <r>
    <x v="553"/>
    <x v="0"/>
    <x v="2"/>
    <s v="CTEMPEU_1000PT10R16401"/>
    <s v="H000004552"/>
    <s v="H000004552"/>
    <s v="Non-LFF"/>
    <s v=""/>
    <m/>
    <b v="1"/>
    <x v="1"/>
    <x v="1"/>
    <d v="2026-02-24T00:00:00"/>
    <m/>
    <m/>
    <x v="1"/>
    <n v="28"/>
    <s v="Henry Jr Ifurung"/>
    <m/>
    <n v="7843"/>
  </r>
  <r>
    <x v="553"/>
    <x v="0"/>
    <x v="2"/>
    <s v="CLFF_1000$$$DE50C0000B"/>
    <s v="H000000912"/>
    <s v="H000000912"/>
    <s v="LFF (MDG-F)"/>
    <s v="DE50C0000B"/>
    <m/>
    <b v="1"/>
    <x v="1"/>
    <x v="1"/>
    <d v="2026-02-24T00:00:00"/>
    <m/>
    <m/>
    <x v="1"/>
    <n v="28"/>
    <s v="Henry Jr Ifurung"/>
    <m/>
    <n v="7844"/>
  </r>
  <r>
    <x v="553"/>
    <x v="0"/>
    <x v="2"/>
    <s v="CLFF_1000$$$GB57L80000"/>
    <s v="H000002128"/>
    <s v="H000002128"/>
    <s v="LFF (MDG-F)"/>
    <s v="GB57L80000"/>
    <m/>
    <b v="1"/>
    <x v="1"/>
    <x v="1"/>
    <d v="2026-02-24T00:00:00"/>
    <m/>
    <m/>
    <x v="1"/>
    <n v="28"/>
    <s v="Henry Jr Ifurung"/>
    <m/>
    <n v="7845"/>
  </r>
  <r>
    <x v="553"/>
    <x v="0"/>
    <x v="2"/>
    <s v="CLFF_1000$$$GB57O06100"/>
    <s v="H000002128"/>
    <s v="H000002128"/>
    <s v="LFF (MDG-F)"/>
    <s v="GB57O06100"/>
    <m/>
    <b v="1"/>
    <x v="1"/>
    <x v="1"/>
    <d v="2026-02-24T00:00:00"/>
    <m/>
    <m/>
    <x v="1"/>
    <n v="28"/>
    <s v="Henry Jr Ifurung"/>
    <m/>
    <n v="7846"/>
  </r>
  <r>
    <x v="553"/>
    <x v="0"/>
    <x v="2"/>
    <s v="CLFF_1000$$$GB57Y00001"/>
    <s v="H000002128"/>
    <s v="H000002128"/>
    <s v="LFF (MDG-F)"/>
    <s v="GB57Y00001"/>
    <m/>
    <b v="1"/>
    <x v="1"/>
    <x v="1"/>
    <d v="2026-02-24T00:00:00"/>
    <m/>
    <m/>
    <x v="1"/>
    <n v="28"/>
    <s v="Henry Jr Ifurung"/>
    <m/>
    <n v="7847"/>
  </r>
  <r>
    <x v="553"/>
    <x v="0"/>
    <x v="2"/>
    <s v="CTEMPEU_1000PT10MA7310"/>
    <s v="H000001974"/>
    <s v="H000001974"/>
    <s v="Non-LFF"/>
    <s v=""/>
    <m/>
    <b v="1"/>
    <x v="1"/>
    <x v="1"/>
    <d v="2026-02-24T00:00:00"/>
    <m/>
    <m/>
    <x v="1"/>
    <n v="28"/>
    <s v="Henry Jr Ifurung"/>
    <m/>
    <n v="7848"/>
  </r>
  <r>
    <x v="553"/>
    <x v="0"/>
    <x v="2"/>
    <s v="CTEMPEU_1000PT10MA7311"/>
    <s v="H000001974"/>
    <s v="H000001974"/>
    <s v="Non-LFF"/>
    <s v=""/>
    <m/>
    <b v="1"/>
    <x v="1"/>
    <x v="1"/>
    <d v="2026-02-24T00:00:00"/>
    <m/>
    <m/>
    <x v="1"/>
    <n v="28"/>
    <s v="Henry Jr Ifurung"/>
    <m/>
    <n v="7849"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28"/>
    <s v="John Rowie Del Rosario"/>
    <m/>
    <n v="7850"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28"/>
    <s v="John Rowie Del Rosario"/>
    <m/>
    <n v="7851"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28"/>
    <s v="John Rowie Del Rosario"/>
    <m/>
    <n v="7852"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28"/>
    <s v="John Rowie Del Rosario"/>
    <m/>
    <n v="7853"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28"/>
    <s v="John Rowie Del Rosario"/>
    <m/>
    <n v="7854"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28"/>
    <s v="John Rowie Del Rosario"/>
    <m/>
    <n v="7855"/>
  </r>
  <r>
    <x v="554"/>
    <x v="0"/>
    <x v="2"/>
    <s v="CNOW_7210$$$0000010586"/>
    <s v="P000001160"/>
    <s v="P000001160"/>
    <s v="Non-LFF"/>
    <s v=""/>
    <m/>
    <b v="1"/>
    <x v="3"/>
    <x v="1"/>
    <d v="2026-02-24T00:00:00"/>
    <m/>
    <m/>
    <x v="1"/>
    <n v="28"/>
    <s v="John Rowie Del Rosario"/>
    <m/>
    <n v="7856"/>
  </r>
  <r>
    <x v="554"/>
    <x v="0"/>
    <x v="2"/>
    <s v="RP000032000000"/>
    <s v="P000001108"/>
    <s v="P000001108"/>
    <s v="Non-LFF"/>
    <s v=""/>
    <m/>
    <b v="1"/>
    <x v="3"/>
    <x v="1"/>
    <d v="2026-02-24T00:00:00"/>
    <m/>
    <m/>
    <x v="1"/>
    <n v="28"/>
    <s v="John Rowie Del Rosario"/>
    <m/>
    <n v="7857"/>
  </r>
  <r>
    <x v="554"/>
    <x v="0"/>
    <x v="2"/>
    <s v="RP000036000000"/>
    <s v="P000001108"/>
    <s v="P000001108"/>
    <s v="Non-LFF"/>
    <s v=""/>
    <m/>
    <b v="1"/>
    <x v="3"/>
    <x v="1"/>
    <d v="2026-02-24T00:00:00"/>
    <m/>
    <m/>
    <x v="1"/>
    <n v="28"/>
    <s v="John Rowie Del Rosario"/>
    <m/>
    <n v="7858"/>
  </r>
  <r>
    <x v="554"/>
    <x v="0"/>
    <x v="2"/>
    <s v="RP000037000000"/>
    <s v="P000001108"/>
    <s v="P000001108"/>
    <s v="Non-LFF"/>
    <s v=""/>
    <m/>
    <b v="1"/>
    <x v="3"/>
    <x v="1"/>
    <d v="2026-02-24T00:00:00"/>
    <m/>
    <m/>
    <x v="1"/>
    <n v="28"/>
    <s v="John Rowie Del Rosario"/>
    <m/>
    <n v="7859"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28"/>
    <s v="John Rowie Del Rosario"/>
    <m/>
    <n v="7860"/>
  </r>
  <r>
    <x v="554"/>
    <x v="0"/>
    <x v="2"/>
    <s v="CFLTFLE_23180000002400"/>
    <s v="P000001403"/>
    <s v="P000001403"/>
    <s v="Non-LFF"/>
    <s v=""/>
    <m/>
    <b v="1"/>
    <x v="3"/>
    <x v="1"/>
    <d v="2026-02-24T00:00:00"/>
    <m/>
    <m/>
    <x v="1"/>
    <n v="28"/>
    <s v="John Rowie Del Rosario"/>
    <m/>
    <n v="7861"/>
  </r>
  <r>
    <x v="554"/>
    <x v="0"/>
    <x v="2"/>
    <s v="CLFF_VMCA$$$CN09TN0100"/>
    <s v="P000001403"/>
    <s v="P000001403"/>
    <s v="LFF (MDG-F)"/>
    <s v="CN09TN0100"/>
    <m/>
    <b v="1"/>
    <x v="3"/>
    <x v="1"/>
    <d v="2026-02-24T00:00:00"/>
    <m/>
    <m/>
    <x v="1"/>
    <n v="28"/>
    <s v="John Rowie Del Rosario"/>
    <m/>
    <n v="7862"/>
  </r>
  <r>
    <x v="554"/>
    <x v="0"/>
    <x v="2"/>
    <s v="CLFF_1000$$$JP02TNMZ03"/>
    <s v="P000001409"/>
    <s v="P000001409"/>
    <s v="LFF (MDG-F)"/>
    <s v="JP02TNMZ03"/>
    <m/>
    <b v="1"/>
    <x v="3"/>
    <x v="1"/>
    <d v="2026-02-24T00:00:00"/>
    <m/>
    <m/>
    <x v="1"/>
    <n v="28"/>
    <s v="John Rowie Del Rosario"/>
    <m/>
    <n v="7863"/>
  </r>
  <r>
    <x v="554"/>
    <x v="0"/>
    <x v="2"/>
    <s v="CLFF_VMCA$$$KR07R04030"/>
    <s v="P000001409"/>
    <s v="P000001409"/>
    <s v="LFF (MDG-F)"/>
    <s v="KR07R04030"/>
    <m/>
    <b v="1"/>
    <x v="3"/>
    <x v="1"/>
    <d v="2026-02-24T00:00:00"/>
    <m/>
    <m/>
    <x v="1"/>
    <n v="28"/>
    <s v="John Rowie Del Rosario"/>
    <m/>
    <n v="7864"/>
  </r>
  <r>
    <x v="554"/>
    <x v="0"/>
    <x v="2"/>
    <s v="CLFF_VMCA$$$TW91PD0800"/>
    <s v="P000001403"/>
    <s v="P000001403"/>
    <s v="LFF (MDG-F)"/>
    <s v="TW91PD0800"/>
    <m/>
    <b v="1"/>
    <x v="3"/>
    <x v="1"/>
    <d v="2026-02-24T00:00:00"/>
    <m/>
    <m/>
    <x v="1"/>
    <n v="28"/>
    <s v="John Rowie Del Rosario"/>
    <m/>
    <n v="7865"/>
  </r>
  <r>
    <x v="554"/>
    <x v="0"/>
    <x v="2"/>
    <s v="CLFF_VMCA$$$TW91R04004"/>
    <s v="P000001409"/>
    <s v="P000001409"/>
    <s v="LFF (MDG-F)"/>
    <s v="TW91R04004"/>
    <m/>
    <b v="1"/>
    <x v="3"/>
    <x v="1"/>
    <d v="2026-02-24T00:00:00"/>
    <m/>
    <m/>
    <x v="1"/>
    <n v="28"/>
    <s v="John Rowie Del Rosario"/>
    <m/>
    <n v="7866"/>
  </r>
  <r>
    <x v="554"/>
    <x v="0"/>
    <x v="2"/>
    <s v="CLFF_1000$$$US01R00099"/>
    <s v="P000001409"/>
    <s v="P000001409"/>
    <s v="LFF (MDG-F)"/>
    <s v="US01R00099"/>
    <m/>
    <b v="1"/>
    <x v="3"/>
    <x v="1"/>
    <d v="2026-02-24T00:00:00"/>
    <m/>
    <m/>
    <x v="1"/>
    <n v="28"/>
    <s v="John Rowie Del Rosario"/>
    <m/>
    <n v="7867"/>
  </r>
  <r>
    <x v="554"/>
    <x v="0"/>
    <x v="2"/>
    <s v="CLFF_1000$$$US01TOBZ01"/>
    <s v="P000001409"/>
    <s v="P000001409"/>
    <s v="LFF (MDG-F)"/>
    <s v="US01TOBZ01"/>
    <m/>
    <b v="1"/>
    <x v="3"/>
    <x v="1"/>
    <d v="2026-02-24T00:00:00"/>
    <m/>
    <m/>
    <x v="1"/>
    <n v="28"/>
    <s v="John Rowie Del Rosario"/>
    <m/>
    <n v="7868"/>
  </r>
  <r>
    <x v="554"/>
    <x v="0"/>
    <x v="2"/>
    <s v="CLFF_VMCA$$$US10R04020"/>
    <s v="P000001409"/>
    <s v="P000001409"/>
    <s v="LFF (MDG-F)"/>
    <s v="US10R04020"/>
    <m/>
    <b v="1"/>
    <x v="3"/>
    <x v="1"/>
    <d v="2026-02-24T00:00:00"/>
    <m/>
    <m/>
    <x v="1"/>
    <n v="28"/>
    <s v="John Rowie Del Rosario"/>
    <m/>
    <n v="7869"/>
  </r>
  <r>
    <x v="554"/>
    <x v="0"/>
    <x v="2"/>
    <s v="CLFF_VMCA$$$US10R04030"/>
    <s v="P000001409"/>
    <s v="P000001409"/>
    <s v="LFF (MDG-F)"/>
    <s v="US10R04030"/>
    <m/>
    <b v="1"/>
    <x v="3"/>
    <x v="1"/>
    <d v="2026-02-24T00:00:00"/>
    <m/>
    <m/>
    <x v="1"/>
    <n v="28"/>
    <s v="John Rowie Del Rosario"/>
    <m/>
    <n v="7870"/>
  </r>
  <r>
    <x v="554"/>
    <x v="0"/>
    <x v="2"/>
    <s v="CLFF_VMCA$$$US10C01020"/>
    <s v="P000001409"/>
    <s v="P000001409"/>
    <s v="LFF (MDG-F)"/>
    <s v="US10C01020"/>
    <m/>
    <b v="1"/>
    <x v="3"/>
    <x v="1"/>
    <d v="2026-02-24T00:00:00"/>
    <m/>
    <m/>
    <x v="1"/>
    <n v="28"/>
    <s v="John Rowie Del Rosario"/>
    <m/>
    <n v="7871"/>
  </r>
  <r>
    <x v="554"/>
    <x v="0"/>
    <x v="2"/>
    <s v="D00136200000000"/>
    <s v="P000001016"/>
    <s v="P000001016"/>
    <s v="Non-LFF"/>
    <s v=""/>
    <m/>
    <b v="1"/>
    <x v="3"/>
    <x v="1"/>
    <d v="2026-02-24T00:00:00"/>
    <m/>
    <m/>
    <x v="1"/>
    <n v="28"/>
    <s v="John Rowie Del Rosario"/>
    <m/>
    <n v="7872"/>
  </r>
  <r>
    <x v="554"/>
    <x v="0"/>
    <x v="2"/>
    <s v="D00136300000000"/>
    <s v="P000001016"/>
    <s v="P000001016"/>
    <s v="Non-LFF"/>
    <s v=""/>
    <m/>
    <b v="1"/>
    <x v="3"/>
    <x v="1"/>
    <d v="2026-02-24T00:00:00"/>
    <m/>
    <m/>
    <x v="1"/>
    <n v="28"/>
    <s v="John Rowie Del Rosario"/>
    <m/>
    <n v="7873"/>
  </r>
  <r>
    <x v="554"/>
    <x v="0"/>
    <x v="2"/>
    <s v="CLFF_1000$$$US01O0X901"/>
    <s v="P000000763"/>
    <s v="P000000763"/>
    <s v="LFF (MDG-F)"/>
    <s v="US01O0X901"/>
    <m/>
    <b v="1"/>
    <x v="3"/>
    <x v="1"/>
    <d v="2026-02-24T00:00:00"/>
    <m/>
    <m/>
    <x v="1"/>
    <n v="28"/>
    <s v="John Rowie Del Rosario"/>
    <m/>
    <n v="7874"/>
  </r>
  <r>
    <x v="554"/>
    <x v="0"/>
    <x v="2"/>
    <s v="CLFF_1000$$$DE10O0X900"/>
    <s v="P000000763"/>
    <s v="P000000763"/>
    <s v="LFF (MDG-F)"/>
    <s v="DE10O0X900"/>
    <m/>
    <b v="1"/>
    <x v="3"/>
    <x v="1"/>
    <d v="2026-02-24T00:00:00"/>
    <m/>
    <m/>
    <x v="1"/>
    <n v="28"/>
    <s v="John Rowie Del Rosario"/>
    <m/>
    <n v="7875"/>
  </r>
  <r>
    <x v="554"/>
    <x v="0"/>
    <x v="2"/>
    <s v="CLFF_1000$$$DE04TMX900"/>
    <s v="P000000763"/>
    <s v="P000000763"/>
    <s v="LFF (MDG-F)"/>
    <s v="DE04TMX900"/>
    <m/>
    <b v="1"/>
    <x v="3"/>
    <x v="1"/>
    <d v="2026-02-24T00:00:00"/>
    <m/>
    <m/>
    <x v="1"/>
    <n v="28"/>
    <s v="John Rowie Del Rosario"/>
    <m/>
    <n v="7876"/>
  </r>
  <r>
    <x v="554"/>
    <x v="0"/>
    <x v="2"/>
    <s v="CLFF_1000$$$DE10L8SU17"/>
    <s v="P000000763"/>
    <s v="P000000763"/>
    <s v="LFF (MDG-F)"/>
    <s v="DE10L8SU17"/>
    <m/>
    <b v="1"/>
    <x v="3"/>
    <x v="1"/>
    <d v="2026-02-24T00:00:00"/>
    <m/>
    <m/>
    <x v="1"/>
    <n v="28"/>
    <s v="John Rowie Del Rosario"/>
    <m/>
    <n v="7877"/>
  </r>
  <r>
    <x v="554"/>
    <x v="0"/>
    <x v="2"/>
    <s v="CLFF_1000$$$DE10L8SU18"/>
    <s v="P000000763"/>
    <s v="P000000763"/>
    <s v="LFF (MDG-F)"/>
    <s v="DE10L8SU18"/>
    <m/>
    <b v="1"/>
    <x v="3"/>
    <x v="1"/>
    <d v="2026-02-24T00:00:00"/>
    <m/>
    <m/>
    <x v="1"/>
    <n v="28"/>
    <s v="John Rowie Del Rosario"/>
    <m/>
    <n v="7878"/>
  </r>
  <r>
    <x v="554"/>
    <x v="0"/>
    <x v="2"/>
    <s v="CLFF_1000$$$DE10L8SU19"/>
    <s v="P000000763"/>
    <s v="P000000763"/>
    <s v="LFF (MDG-F)"/>
    <s v="DE10L8SU19"/>
    <m/>
    <b v="1"/>
    <x v="3"/>
    <x v="1"/>
    <d v="2026-02-24T00:00:00"/>
    <m/>
    <m/>
    <x v="1"/>
    <n v="28"/>
    <s v="John Rowie Del Rosario"/>
    <m/>
    <n v="7879"/>
  </r>
  <r>
    <x v="554"/>
    <x v="0"/>
    <x v="2"/>
    <s v="CLFF_1000$$$DE04C0SU22"/>
    <s v="P000000763"/>
    <s v="P000000763"/>
    <s v="LFF (MDG-F)"/>
    <s v="DE04C0SU22"/>
    <m/>
    <b v="1"/>
    <x v="3"/>
    <x v="1"/>
    <d v="2026-02-24T00:00:00"/>
    <m/>
    <m/>
    <x v="1"/>
    <n v="28"/>
    <s v="John Rowie Del Rosario"/>
    <m/>
    <n v="7880"/>
  </r>
  <r>
    <x v="554"/>
    <x v="0"/>
    <x v="2"/>
    <s v="CLFF_1000$$$DE04C0SU23"/>
    <s v="P000000763"/>
    <s v="P000000763"/>
    <s v="LFF (MDG-F)"/>
    <s v="DE04C0SU23"/>
    <m/>
    <b v="1"/>
    <x v="3"/>
    <x v="1"/>
    <d v="2026-02-24T00:00:00"/>
    <m/>
    <m/>
    <x v="1"/>
    <n v="28"/>
    <s v="John Rowie Del Rosario"/>
    <m/>
    <n v="7881"/>
  </r>
  <r>
    <x v="554"/>
    <x v="0"/>
    <x v="2"/>
    <s v="CLFF_1000$$$DE04C0SU24"/>
    <s v="P000000763"/>
    <s v="P000000763"/>
    <s v="LFF (MDG-F)"/>
    <s v="DE04C0SU24"/>
    <m/>
    <b v="1"/>
    <x v="3"/>
    <x v="1"/>
    <d v="2026-02-24T00:00:00"/>
    <m/>
    <m/>
    <x v="1"/>
    <n v="28"/>
    <s v="John Rowie Del Rosario"/>
    <m/>
    <n v="7882"/>
  </r>
  <r>
    <x v="554"/>
    <x v="0"/>
    <x v="2"/>
    <s v="CLFF_7210$$$2123O05005"/>
    <s v="P000001323"/>
    <s v="P000001323"/>
    <s v="LFF (MDG-F)"/>
    <s v="2123O05005"/>
    <m/>
    <b v="1"/>
    <x v="3"/>
    <x v="1"/>
    <d v="2026-02-24T00:00:00"/>
    <m/>
    <m/>
    <x v="1"/>
    <n v="28"/>
    <s v="John Rowie Del Rosario"/>
    <m/>
    <n v="7883"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1"/>
    <n v="28"/>
    <s v="John Rowie Del Rosario"/>
    <m/>
    <n v="7884"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1"/>
    <n v="28"/>
    <s v="John Rowie Del Rosario"/>
    <m/>
    <n v="7885"/>
  </r>
  <r>
    <x v="555"/>
    <x v="0"/>
    <x v="2"/>
    <s v="CORAERP_MMOR1975.5509"/>
    <s v="L000005425"/>
    <s v="L000005425"/>
    <s v="Non-LFF"/>
    <s v=""/>
    <m/>
    <b v="1"/>
    <x v="1"/>
    <x v="1"/>
    <d v="2026-02-24T00:00:00"/>
    <m/>
    <m/>
    <x v="1"/>
    <n v="28"/>
    <s v="Anna Maria Urbano"/>
    <m/>
    <n v="7886"/>
  </r>
  <r>
    <x v="555"/>
    <x v="0"/>
    <x v="8"/>
    <s v="PFLTFLE_US10.991"/>
    <s v="H000004932"/>
    <m/>
    <s v="Non-LFF"/>
    <s v=""/>
    <m/>
    <b v="0"/>
    <x v="1"/>
    <x v="1"/>
    <d v="2026-02-24T00:00:00"/>
    <m/>
    <m/>
    <x v="1"/>
    <n v="28"/>
    <s v="Tina Kempe"/>
    <m/>
    <n v="7887"/>
  </r>
  <r>
    <x v="555"/>
    <x v="0"/>
    <x v="8"/>
    <s v="PFLTFLE_US10.992"/>
    <s v="H000004932"/>
    <m/>
    <s v="Non-LFF"/>
    <s v=""/>
    <m/>
    <b v="0"/>
    <x v="1"/>
    <x v="1"/>
    <d v="2026-02-24T00:00:00"/>
    <m/>
    <m/>
    <x v="1"/>
    <n v="28"/>
    <s v="Tina Kempe"/>
    <m/>
    <n v="7888"/>
  </r>
  <r>
    <x v="555"/>
    <x v="0"/>
    <x v="2"/>
    <s v="PFLTFLE_US10.993"/>
    <s v="H000004932"/>
    <s v="H000004932"/>
    <s v="Non-LFF"/>
    <s v=""/>
    <m/>
    <b v="1"/>
    <x v="1"/>
    <x v="1"/>
    <d v="2026-02-24T00:00:00"/>
    <m/>
    <m/>
    <x v="1"/>
    <n v="28"/>
    <s v="Tina Kempe"/>
    <m/>
    <n v="7889"/>
  </r>
  <r>
    <x v="556"/>
    <x v="0"/>
    <x v="4"/>
    <s v="RPL_E1_USBA"/>
    <s v="P000001415"/>
    <s v="DFLTPGCOH_000000"/>
    <s v="Non-LFF"/>
    <s v=""/>
    <m/>
    <b v="0"/>
    <x v="3"/>
    <x v="1"/>
    <d v="2026-02-26T00:00:00"/>
    <m/>
    <m/>
    <x v="1"/>
    <n v="26"/>
    <m/>
    <m/>
    <n v="7890"/>
  </r>
  <r>
    <x v="556"/>
    <x v="0"/>
    <x v="2"/>
    <s v="T00046600000"/>
    <s v="P000001081"/>
    <s v="P000001081"/>
    <s v="Non-LFF"/>
    <s v=""/>
    <m/>
    <b v="1"/>
    <x v="3"/>
    <x v="1"/>
    <d v="2026-02-26T00:00:00"/>
    <m/>
    <m/>
    <x v="1"/>
    <n v="26"/>
    <m/>
    <m/>
    <n v="7891"/>
  </r>
  <r>
    <x v="556"/>
    <x v="0"/>
    <x v="2"/>
    <s v="T00046700000"/>
    <s v="P000001081"/>
    <s v="P000001081"/>
    <s v="Non-LFF"/>
    <s v=""/>
    <m/>
    <b v="1"/>
    <x v="3"/>
    <x v="1"/>
    <d v="2026-02-26T00:00:00"/>
    <m/>
    <m/>
    <x v="1"/>
    <n v="26"/>
    <m/>
    <m/>
    <n v="7892"/>
  </r>
  <r>
    <x v="556"/>
    <x v="0"/>
    <x v="2"/>
    <s v="T00046900000"/>
    <s v="P000001081"/>
    <s v="P000001081"/>
    <s v="Non-LFF"/>
    <s v=""/>
    <m/>
    <b v="1"/>
    <x v="3"/>
    <x v="1"/>
    <d v="2026-02-26T00:00:00"/>
    <m/>
    <m/>
    <x v="1"/>
    <n v="26"/>
    <m/>
    <m/>
    <n v="7893"/>
  </r>
  <r>
    <x v="556"/>
    <x v="0"/>
    <x v="2"/>
    <s v="T00047000000"/>
    <s v="P000001081"/>
    <s v="P000001081"/>
    <s v="Non-LFF"/>
    <s v=""/>
    <m/>
    <b v="1"/>
    <x v="3"/>
    <x v="1"/>
    <d v="2026-02-26T00:00:00"/>
    <m/>
    <m/>
    <x v="1"/>
    <n v="26"/>
    <m/>
    <m/>
    <n v="7894"/>
  </r>
  <r>
    <x v="556"/>
    <x v="0"/>
    <x v="2"/>
    <s v="T00047200000"/>
    <s v="P000001081"/>
    <s v="P000001081"/>
    <s v="Non-LFF"/>
    <s v=""/>
    <m/>
    <b v="1"/>
    <x v="3"/>
    <x v="1"/>
    <d v="2026-02-26T00:00:00"/>
    <m/>
    <m/>
    <x v="1"/>
    <n v="26"/>
    <m/>
    <m/>
    <n v="7895"/>
  </r>
  <r>
    <x v="556"/>
    <x v="0"/>
    <x v="2"/>
    <s v="T00047800000"/>
    <s v="P000001075"/>
    <s v="P000001075"/>
    <s v="Non-LFF"/>
    <s v=""/>
    <m/>
    <b v="1"/>
    <x v="3"/>
    <x v="1"/>
    <d v="2026-02-26T00:00:00"/>
    <m/>
    <m/>
    <x v="1"/>
    <n v="26"/>
    <m/>
    <m/>
    <n v="7896"/>
  </r>
  <r>
    <x v="556"/>
    <x v="0"/>
    <x v="2"/>
    <s v="T00050400000"/>
    <s v="P000001075"/>
    <s v="P000001075"/>
    <s v="Non-LFF"/>
    <s v=""/>
    <m/>
    <b v="1"/>
    <x v="3"/>
    <x v="1"/>
    <d v="2026-02-26T00:00:00"/>
    <m/>
    <m/>
    <x v="1"/>
    <n v="26"/>
    <m/>
    <m/>
    <n v="7897"/>
  </r>
  <r>
    <x v="556"/>
    <x v="0"/>
    <x v="2"/>
    <s v="T00055900000"/>
    <s v="P000001472"/>
    <s v="P000001472"/>
    <s v="Non-LFF"/>
    <s v=""/>
    <m/>
    <b v="1"/>
    <x v="3"/>
    <x v="1"/>
    <d v="2026-02-26T00:00:00"/>
    <m/>
    <m/>
    <x v="1"/>
    <n v="26"/>
    <m/>
    <m/>
    <n v="7898"/>
  </r>
  <r>
    <x v="556"/>
    <x v="0"/>
    <x v="2"/>
    <s v="CLFF_1000$$$DE04OFCX06"/>
    <s v="P000001341"/>
    <s v="P000001341"/>
    <s v="LFF (MDG-F)"/>
    <s v="DE04OFCX06"/>
    <m/>
    <b v="1"/>
    <x v="3"/>
    <x v="1"/>
    <d v="2026-02-26T00:00:00"/>
    <m/>
    <m/>
    <x v="1"/>
    <n v="26"/>
    <m/>
    <m/>
    <n v="7899"/>
  </r>
  <r>
    <x v="556"/>
    <x v="0"/>
    <x v="2"/>
    <s v="CLFF_1000$$$US01O07200"/>
    <s v="P000001341"/>
    <s v="P000001341"/>
    <s v="LFF (MDG-F)"/>
    <s v="US01O07200"/>
    <m/>
    <b v="1"/>
    <x v="3"/>
    <x v="1"/>
    <d v="2026-02-26T00:00:00"/>
    <m/>
    <m/>
    <x v="1"/>
    <n v="26"/>
    <m/>
    <m/>
    <n v="7900"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26"/>
    <m/>
    <m/>
    <n v="7901"/>
  </r>
  <r>
    <x v="556"/>
    <x v="0"/>
    <x v="2"/>
    <s v="CTEMPEU_1000GB40000771"/>
    <s v="P000001341"/>
    <s v="P000001341"/>
    <s v="Non-LFF"/>
    <s v=""/>
    <m/>
    <b v="1"/>
    <x v="3"/>
    <x v="1"/>
    <d v="2026-02-26T00:00:00"/>
    <m/>
    <m/>
    <x v="1"/>
    <n v="26"/>
    <m/>
    <m/>
    <n v="7902"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26"/>
    <m/>
    <m/>
    <n v="7903"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26"/>
    <m/>
    <m/>
    <n v="7904"/>
  </r>
  <r>
    <x v="556"/>
    <x v="0"/>
    <x v="2"/>
    <s v="CLFF_1000$$$CN01OF0082"/>
    <s v="P000001341"/>
    <s v="P000001341"/>
    <s v="LFF (MDG-F)"/>
    <s v="CN01OF0082"/>
    <m/>
    <b v="1"/>
    <x v="3"/>
    <x v="1"/>
    <d v="2026-02-26T00:00:00"/>
    <m/>
    <m/>
    <x v="1"/>
    <n v="26"/>
    <m/>
    <m/>
    <n v="7905"/>
  </r>
  <r>
    <x v="556"/>
    <x v="0"/>
    <x v="2"/>
    <s v="CLFF_KR00$$$KR03OF0400"/>
    <s v="P000001341"/>
    <s v="P000001341"/>
    <s v="LFF (MDG-F)"/>
    <s v="KR03OF0400"/>
    <m/>
    <b v="1"/>
    <x v="3"/>
    <x v="1"/>
    <d v="2026-02-26T00:00:00"/>
    <m/>
    <m/>
    <x v="1"/>
    <n v="26"/>
    <m/>
    <m/>
    <n v="7906"/>
  </r>
  <r>
    <x v="556"/>
    <x v="0"/>
    <x v="2"/>
    <s v="CLFF_1000$$$DE04TNBZ06"/>
    <s v="P000001342"/>
    <s v="P000001342"/>
    <s v="LFF (MDG-F)"/>
    <s v="DE04TNBZ06"/>
    <m/>
    <b v="1"/>
    <x v="3"/>
    <x v="1"/>
    <d v="2026-02-26T00:00:00"/>
    <m/>
    <m/>
    <x v="1"/>
    <n v="26"/>
    <m/>
    <m/>
    <n v="7907"/>
  </r>
  <r>
    <x v="556"/>
    <x v="0"/>
    <x v="2"/>
    <s v="CLFF_VMCA$$$CN09C02001"/>
    <s v="P000001342"/>
    <s v="P000001342"/>
    <s v="LFF (MDG-F)"/>
    <s v="CN09C02001"/>
    <m/>
    <b v="1"/>
    <x v="3"/>
    <x v="1"/>
    <d v="2026-02-26T00:00:00"/>
    <m/>
    <m/>
    <x v="1"/>
    <n v="26"/>
    <m/>
    <m/>
    <n v="7908"/>
  </r>
  <r>
    <x v="556"/>
    <x v="0"/>
    <x v="2"/>
    <s v="CLFF_VMCA$$$NL10DB3602"/>
    <s v="P000001342"/>
    <s v="P000001342"/>
    <s v="LFF (MDG-F)"/>
    <s v="NL10DB3602"/>
    <m/>
    <b v="1"/>
    <x v="3"/>
    <x v="1"/>
    <d v="2026-02-26T00:00:00"/>
    <m/>
    <m/>
    <x v="1"/>
    <n v="26"/>
    <m/>
    <m/>
    <n v="7909"/>
  </r>
  <r>
    <x v="556"/>
    <x v="0"/>
    <x v="2"/>
    <s v="CLFF_VMCA$$$TW10C02702"/>
    <s v="P000001342"/>
    <s v="P000001342"/>
    <s v="LFF (MDG-F)"/>
    <s v="TW10C02702"/>
    <m/>
    <b v="1"/>
    <x v="3"/>
    <x v="1"/>
    <d v="2026-02-26T00:00:00"/>
    <m/>
    <m/>
    <x v="1"/>
    <n v="26"/>
    <m/>
    <m/>
    <n v="7910"/>
  </r>
  <r>
    <x v="556"/>
    <x v="0"/>
    <x v="2"/>
    <s v="CLFF_VMCA$$$TW91DB3300"/>
    <s v="P000001342"/>
    <s v="P000001342"/>
    <s v="LFF (MDG-F)"/>
    <s v="TW91DB3300"/>
    <m/>
    <b v="1"/>
    <x v="3"/>
    <x v="1"/>
    <d v="2026-02-26T00:00:00"/>
    <m/>
    <m/>
    <x v="1"/>
    <n v="26"/>
    <m/>
    <m/>
    <n v="7911"/>
  </r>
  <r>
    <x v="556"/>
    <x v="0"/>
    <x v="2"/>
    <s v="CLFF_VMCA$$$US10C06031"/>
    <s v="P000001342"/>
    <s v="P000001342"/>
    <s v="LFF (MDG-F)"/>
    <s v="US10C06031"/>
    <m/>
    <b v="1"/>
    <x v="3"/>
    <x v="1"/>
    <d v="2026-02-26T00:00:00"/>
    <m/>
    <m/>
    <x v="1"/>
    <n v="26"/>
    <m/>
    <m/>
    <n v="7912"/>
  </r>
  <r>
    <x v="556"/>
    <x v="0"/>
    <x v="2"/>
    <s v="CLFF_1000$$$DE10TMX900"/>
    <s v="P000000763"/>
    <s v="P000000763"/>
    <s v="LFF (MDG-F)"/>
    <s v="DE10TMX900"/>
    <m/>
    <b v="1"/>
    <x v="3"/>
    <x v="1"/>
    <d v="2026-02-26T00:00:00"/>
    <m/>
    <m/>
    <x v="1"/>
    <n v="26"/>
    <m/>
    <m/>
    <n v="7913"/>
  </r>
  <r>
    <x v="556"/>
    <x v="0"/>
    <x v="2"/>
    <s v="CEMERAL_70007001993012"/>
    <s v="P000001339"/>
    <s v="P000001339"/>
    <s v="Non-LFF"/>
    <s v=""/>
    <m/>
    <b v="1"/>
    <x v="3"/>
    <x v="1"/>
    <d v="2026-02-26T00:00:00"/>
    <m/>
    <m/>
    <x v="1"/>
    <n v="26"/>
    <m/>
    <m/>
    <n v="7914"/>
  </r>
  <r>
    <x v="556"/>
    <x v="0"/>
    <x v="2"/>
    <s v="CTEMPEU_1000PL80GBTE05"/>
    <s v="P000001339"/>
    <s v="P000001339"/>
    <s v="Non-LFF"/>
    <s v=""/>
    <m/>
    <b v="1"/>
    <x v="3"/>
    <x v="1"/>
    <d v="2026-02-26T00:00:00"/>
    <m/>
    <m/>
    <x v="1"/>
    <n v="26"/>
    <m/>
    <m/>
    <n v="7915"/>
  </r>
  <r>
    <x v="556"/>
    <x v="0"/>
    <x v="2"/>
    <s v="CLFF_7210$$$2123GIT210"/>
    <s v="P000001339"/>
    <s v="P000001339"/>
    <s v="LFF (MDG-F)"/>
    <s v="2123GIT210"/>
    <m/>
    <b v="1"/>
    <x v="3"/>
    <x v="1"/>
    <d v="2026-02-26T00:00:00"/>
    <m/>
    <m/>
    <x v="1"/>
    <n v="26"/>
    <m/>
    <m/>
    <n v="7916"/>
  </r>
  <r>
    <x v="556"/>
    <x v="0"/>
    <x v="2"/>
    <s v="CLFF_7210$$$2123GIT095"/>
    <s v="P000001339"/>
    <s v="P000001339"/>
    <s v="LFF (MDG-F)"/>
    <s v="2123GIT095"/>
    <m/>
    <b v="1"/>
    <x v="3"/>
    <x v="1"/>
    <d v="2026-02-26T00:00:00"/>
    <m/>
    <m/>
    <x v="1"/>
    <n v="26"/>
    <m/>
    <m/>
    <n v="7917"/>
  </r>
  <r>
    <x v="556"/>
    <x v="0"/>
    <x v="2"/>
    <s v="ITR_1000$$$B54"/>
    <s v="P000001339"/>
    <s v="P000001339"/>
    <s v="Non-LFF"/>
    <s v=""/>
    <m/>
    <b v="1"/>
    <x v="3"/>
    <x v="1"/>
    <d v="2026-02-26T00:00:00"/>
    <m/>
    <m/>
    <x v="1"/>
    <n v="26"/>
    <m/>
    <m/>
    <n v="7918"/>
  </r>
  <r>
    <x v="556"/>
    <x v="0"/>
    <x v="2"/>
    <s v="CLFF_1000$$$JP02GIT050"/>
    <s v="P000001339"/>
    <s v="P000001339"/>
    <s v="LFF (MDG-F)"/>
    <s v="JP02GIT050"/>
    <m/>
    <b v="1"/>
    <x v="3"/>
    <x v="1"/>
    <d v="2026-02-26T00:00:00"/>
    <m/>
    <m/>
    <x v="1"/>
    <n v="26"/>
    <m/>
    <m/>
    <n v="7919"/>
  </r>
  <r>
    <x v="556"/>
    <x v="0"/>
    <x v="2"/>
    <s v="CLFF_1000$$$DE10533710"/>
    <s v="P000001339"/>
    <s v="P000001339"/>
    <s v="LFF (MDG-F)"/>
    <s v="DE10533710"/>
    <m/>
    <b v="1"/>
    <x v="3"/>
    <x v="1"/>
    <d v="2026-02-26T00:00:00"/>
    <m/>
    <m/>
    <x v="1"/>
    <n v="26"/>
    <m/>
    <m/>
    <n v="7920"/>
  </r>
  <r>
    <x v="556"/>
    <x v="0"/>
    <x v="2"/>
    <s v="CLFF_1000$$$DE10533711"/>
    <s v="P000001339"/>
    <s v="P000001339"/>
    <s v="LFF (MDG-F)"/>
    <s v="DE10533711"/>
    <m/>
    <b v="1"/>
    <x v="3"/>
    <x v="1"/>
    <d v="2026-02-26T00:00:00"/>
    <m/>
    <m/>
    <x v="1"/>
    <n v="26"/>
    <m/>
    <m/>
    <n v="7921"/>
  </r>
  <r>
    <x v="556"/>
    <x v="0"/>
    <x v="2"/>
    <s v="CLFF_VMCA$$$NL10GIT95M"/>
    <s v="P000001339"/>
    <s v="P000001339"/>
    <s v="LFF (MDG-F)"/>
    <s v="NL10GIT95M"/>
    <m/>
    <b v="1"/>
    <x v="3"/>
    <x v="1"/>
    <d v="2026-02-26T00:00:00"/>
    <m/>
    <m/>
    <x v="1"/>
    <n v="26"/>
    <m/>
    <m/>
    <n v="7922"/>
  </r>
  <r>
    <x v="556"/>
    <x v="0"/>
    <x v="2"/>
    <s v="D00081800000000"/>
    <s v="P000000028"/>
    <s v="P000000028"/>
    <s v="Non-LFF"/>
    <s v=""/>
    <m/>
    <b v="1"/>
    <x v="3"/>
    <x v="1"/>
    <d v="2026-02-26T00:00:00"/>
    <m/>
    <m/>
    <x v="1"/>
    <n v="26"/>
    <m/>
    <m/>
    <n v="7923"/>
  </r>
  <r>
    <x v="556"/>
    <x v="0"/>
    <x v="2"/>
    <s v="D00120200000000"/>
    <s v="P000000436"/>
    <s v="P000000436"/>
    <s v="Non-LFF"/>
    <s v=""/>
    <m/>
    <b v="1"/>
    <x v="3"/>
    <x v="1"/>
    <d v="2026-02-26T00:00:00"/>
    <m/>
    <m/>
    <x v="1"/>
    <n v="26"/>
    <m/>
    <m/>
    <n v="7924"/>
  </r>
  <r>
    <x v="556"/>
    <x v="0"/>
    <x v="2"/>
    <s v="D00121900000000"/>
    <s v="P000000436"/>
    <s v="P000000436"/>
    <s v="Non-LFF"/>
    <s v=""/>
    <m/>
    <b v="1"/>
    <x v="3"/>
    <x v="1"/>
    <d v="2026-02-26T00:00:00"/>
    <m/>
    <m/>
    <x v="1"/>
    <n v="26"/>
    <m/>
    <m/>
    <n v="7925"/>
  </r>
  <r>
    <x v="556"/>
    <x v="0"/>
    <x v="2"/>
    <s v="D00124600000000"/>
    <s v="P000000028"/>
    <s v="P000000028"/>
    <s v="Non-LFF"/>
    <s v=""/>
    <m/>
    <b v="1"/>
    <x v="3"/>
    <x v="1"/>
    <d v="2026-02-26T00:00:00"/>
    <m/>
    <m/>
    <x v="1"/>
    <n v="26"/>
    <m/>
    <m/>
    <n v="7926"/>
  </r>
  <r>
    <x v="556"/>
    <x v="0"/>
    <x v="2"/>
    <s v="D00131300000000"/>
    <s v="P000001233"/>
    <s v="P000001233"/>
    <s v="Non-LFF"/>
    <s v=""/>
    <m/>
    <b v="1"/>
    <x v="3"/>
    <x v="1"/>
    <d v="2026-02-26T00:00:00"/>
    <m/>
    <m/>
    <x v="1"/>
    <n v="26"/>
    <m/>
    <m/>
    <n v="7927"/>
  </r>
  <r>
    <x v="556"/>
    <x v="0"/>
    <x v="2"/>
    <s v="D00133400000000"/>
    <s v="P000000593"/>
    <s v="P000000593"/>
    <s v="Non-LFF"/>
    <s v=""/>
    <m/>
    <b v="1"/>
    <x v="3"/>
    <x v="1"/>
    <d v="2026-02-26T00:00:00"/>
    <m/>
    <m/>
    <x v="1"/>
    <n v="26"/>
    <m/>
    <m/>
    <n v="7928"/>
  </r>
  <r>
    <x v="556"/>
    <x v="0"/>
    <x v="2"/>
    <s v="D00134600000000"/>
    <s v="P000001252"/>
    <s v="P000001252"/>
    <s v="Non-LFF"/>
    <s v=""/>
    <m/>
    <b v="1"/>
    <x v="3"/>
    <x v="1"/>
    <d v="2026-02-26T00:00:00"/>
    <m/>
    <m/>
    <x v="1"/>
    <n v="26"/>
    <m/>
    <m/>
    <n v="7929"/>
  </r>
  <r>
    <x v="556"/>
    <x v="0"/>
    <x v="2"/>
    <s v="D00134800000000"/>
    <s v="P000001231"/>
    <s v="P000001231"/>
    <s v="Non-LFF"/>
    <s v=""/>
    <m/>
    <b v="1"/>
    <x v="3"/>
    <x v="1"/>
    <d v="2026-02-26T00:00:00"/>
    <m/>
    <m/>
    <x v="1"/>
    <n v="26"/>
    <m/>
    <m/>
    <n v="7930"/>
  </r>
  <r>
    <x v="556"/>
    <x v="0"/>
    <x v="2"/>
    <s v="PFLTFLE_EMDPKMOF01"/>
    <s v="P000000658"/>
    <s v="P000000658"/>
    <s v="Non-LFF"/>
    <s v=""/>
    <m/>
    <b v="1"/>
    <x v="3"/>
    <x v="1"/>
    <d v="2026-02-26T00:00:00"/>
    <m/>
    <m/>
    <x v="1"/>
    <n v="26"/>
    <m/>
    <m/>
    <n v="7931"/>
  </r>
  <r>
    <x v="556"/>
    <x v="0"/>
    <x v="2"/>
    <s v="PFLTFLE_EMDPLTDB01"/>
    <s v="P000000658"/>
    <s v="P000000658"/>
    <s v="Non-LFF"/>
    <s v=""/>
    <m/>
    <b v="1"/>
    <x v="3"/>
    <x v="1"/>
    <d v="2026-02-26T00:00:00"/>
    <m/>
    <m/>
    <x v="1"/>
    <n v="26"/>
    <m/>
    <m/>
    <n v="7932"/>
  </r>
  <r>
    <x v="556"/>
    <x v="0"/>
    <x v="2"/>
    <s v="PFLTFLE_EMDPMOSC01"/>
    <s v="P000000658"/>
    <s v="P000000658"/>
    <s v="Non-LFF"/>
    <s v=""/>
    <m/>
    <b v="1"/>
    <x v="3"/>
    <x v="1"/>
    <d v="2026-02-26T00:00:00"/>
    <m/>
    <m/>
    <x v="1"/>
    <n v="26"/>
    <m/>
    <m/>
    <n v="7933"/>
  </r>
  <r>
    <x v="556"/>
    <x v="0"/>
    <x v="2"/>
    <s v="CLFF_1000$$$DE04TLD007"/>
    <s v="P000001470"/>
    <s v="P000001470"/>
    <s v="LFF (MDG-F)"/>
    <s v="DE04TLD007"/>
    <m/>
    <b v="1"/>
    <x v="3"/>
    <x v="1"/>
    <d v="2026-02-26T00:00:00"/>
    <m/>
    <m/>
    <x v="1"/>
    <n v="26"/>
    <m/>
    <m/>
    <n v="7934"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26"/>
    <m/>
    <m/>
    <n v="7935"/>
  </r>
  <r>
    <x v="557"/>
    <x v="0"/>
    <x v="2"/>
    <s v="CNOW_7210$$$0000056973"/>
    <s v="G000001419"/>
    <s v="G000001419"/>
    <s v="Non-LFF"/>
    <s v=""/>
    <m/>
    <b v="1"/>
    <x v="0"/>
    <x v="1"/>
    <d v="2026-02-26T00:00:00"/>
    <m/>
    <m/>
    <x v="1"/>
    <n v="26"/>
    <m/>
    <m/>
    <n v="7936"/>
  </r>
  <r>
    <x v="558"/>
    <x v="0"/>
    <x v="2"/>
    <s v="CTEMPNA_1000CA20176100"/>
    <s v="H000000171"/>
    <s v="H000000171"/>
    <s v="Non-LFF"/>
    <s v=""/>
    <m/>
    <b v="1"/>
    <x v="1"/>
    <x v="1"/>
    <d v="2026-02-26T00:00:00"/>
    <m/>
    <m/>
    <x v="1"/>
    <n v="26"/>
    <m/>
    <m/>
    <n v="7937"/>
  </r>
  <r>
    <x v="558"/>
    <x v="0"/>
    <x v="2"/>
    <s v="CTEMPNA_1000CA20176200"/>
    <s v="H000000171"/>
    <s v="H000000171"/>
    <s v="Non-LFF"/>
    <s v=""/>
    <m/>
    <b v="1"/>
    <x v="1"/>
    <x v="1"/>
    <d v="2026-02-26T00:00:00"/>
    <m/>
    <m/>
    <x v="1"/>
    <n v="26"/>
    <m/>
    <m/>
    <n v="7938"/>
  </r>
  <r>
    <x v="558"/>
    <x v="0"/>
    <x v="2"/>
    <s v="CTEMPNA_1000CA20176210"/>
    <s v="H000000171"/>
    <s v="H000000171"/>
    <s v="Non-LFF"/>
    <s v=""/>
    <m/>
    <b v="1"/>
    <x v="1"/>
    <x v="1"/>
    <d v="2026-02-26T00:00:00"/>
    <m/>
    <m/>
    <x v="1"/>
    <n v="26"/>
    <m/>
    <m/>
    <n v="7939"/>
  </r>
  <r>
    <x v="558"/>
    <x v="0"/>
    <x v="2"/>
    <s v="CTEMPNA_1000CA20176220"/>
    <s v="H000000171"/>
    <s v="H000000171"/>
    <s v="Non-LFF"/>
    <s v=""/>
    <m/>
    <b v="1"/>
    <x v="1"/>
    <x v="1"/>
    <d v="2026-02-26T00:00:00"/>
    <m/>
    <m/>
    <x v="1"/>
    <n v="26"/>
    <m/>
    <m/>
    <n v="7940"/>
  </r>
  <r>
    <x v="558"/>
    <x v="0"/>
    <x v="2"/>
    <s v="CTEMPNA_1000CA20176230"/>
    <s v="H000000171"/>
    <s v="H000000171"/>
    <s v="Non-LFF"/>
    <s v=""/>
    <m/>
    <b v="1"/>
    <x v="1"/>
    <x v="1"/>
    <d v="2026-02-26T00:00:00"/>
    <m/>
    <m/>
    <x v="1"/>
    <n v="26"/>
    <m/>
    <m/>
    <n v="7941"/>
  </r>
  <r>
    <x v="558"/>
    <x v="0"/>
    <x v="2"/>
    <s v="CTEMPNA_1000CA20176240"/>
    <s v="H000000171"/>
    <s v="H000000171"/>
    <s v="Non-LFF"/>
    <s v=""/>
    <m/>
    <b v="1"/>
    <x v="1"/>
    <x v="1"/>
    <d v="2026-02-26T00:00:00"/>
    <m/>
    <m/>
    <x v="1"/>
    <n v="26"/>
    <m/>
    <m/>
    <n v="7942"/>
  </r>
  <r>
    <x v="558"/>
    <x v="0"/>
    <x v="2"/>
    <s v="CTEMPNA_1000CA20176500"/>
    <s v="H000000171"/>
    <s v="H000000171"/>
    <s v="Non-LFF"/>
    <s v=""/>
    <m/>
    <b v="1"/>
    <x v="1"/>
    <x v="1"/>
    <d v="2026-02-26T00:00:00"/>
    <m/>
    <m/>
    <x v="1"/>
    <n v="26"/>
    <m/>
    <m/>
    <n v="7943"/>
  </r>
  <r>
    <x v="558"/>
    <x v="0"/>
    <x v="2"/>
    <s v="CTEMPNA_1000CA20176510"/>
    <s v="H000000171"/>
    <s v="H000000171"/>
    <s v="Non-LFF"/>
    <s v=""/>
    <m/>
    <b v="1"/>
    <x v="1"/>
    <x v="1"/>
    <d v="2026-02-26T00:00:00"/>
    <m/>
    <m/>
    <x v="1"/>
    <n v="26"/>
    <m/>
    <m/>
    <n v="7944"/>
  </r>
  <r>
    <x v="558"/>
    <x v="0"/>
    <x v="2"/>
    <s v="CTEMPNA_1000CA20176520"/>
    <s v="H000000171"/>
    <s v="H000000171"/>
    <s v="Non-LFF"/>
    <s v=""/>
    <m/>
    <b v="1"/>
    <x v="1"/>
    <x v="1"/>
    <d v="2026-02-26T00:00:00"/>
    <m/>
    <m/>
    <x v="1"/>
    <n v="26"/>
    <m/>
    <m/>
    <n v="7945"/>
  </r>
  <r>
    <x v="558"/>
    <x v="0"/>
    <x v="2"/>
    <s v="CTEMPNA_1000CA20176530"/>
    <s v="H000000171"/>
    <s v="H000000171"/>
    <s v="Non-LFF"/>
    <s v=""/>
    <m/>
    <b v="1"/>
    <x v="1"/>
    <x v="1"/>
    <d v="2026-02-26T00:00:00"/>
    <m/>
    <m/>
    <x v="1"/>
    <n v="26"/>
    <m/>
    <m/>
    <n v="7946"/>
  </r>
  <r>
    <x v="558"/>
    <x v="0"/>
    <x v="2"/>
    <s v="CTEMPNA_1000CA20176540"/>
    <s v="H000000171"/>
    <s v="H000000171"/>
    <s v="Non-LFF"/>
    <s v=""/>
    <m/>
    <b v="1"/>
    <x v="1"/>
    <x v="1"/>
    <d v="2026-02-26T00:00:00"/>
    <m/>
    <m/>
    <x v="1"/>
    <n v="26"/>
    <m/>
    <m/>
    <n v="7947"/>
  </r>
  <r>
    <x v="558"/>
    <x v="0"/>
    <x v="2"/>
    <s v="CTEMPNA_1000CA20176600"/>
    <s v="H000000171"/>
    <s v="H000000171"/>
    <s v="Non-LFF"/>
    <s v=""/>
    <m/>
    <b v="1"/>
    <x v="1"/>
    <x v="1"/>
    <d v="2026-02-26T00:00:00"/>
    <m/>
    <m/>
    <x v="1"/>
    <n v="26"/>
    <m/>
    <m/>
    <n v="7948"/>
  </r>
  <r>
    <x v="558"/>
    <x v="0"/>
    <x v="2"/>
    <s v="TEMPNA_1000CA20199272"/>
    <s v="H000000171"/>
    <s v="H000000171"/>
    <s v="Non-LFF"/>
    <s v=""/>
    <m/>
    <b v="1"/>
    <x v="1"/>
    <x v="1"/>
    <d v="2026-02-26T00:00:00"/>
    <m/>
    <m/>
    <x v="1"/>
    <n v="26"/>
    <m/>
    <m/>
    <n v="7949"/>
  </r>
  <r>
    <x v="558"/>
    <x v="0"/>
    <x v="2"/>
    <s v="CTEMPNA_1000US2000000A"/>
    <s v="H000000169"/>
    <s v="H000000169"/>
    <s v="Non-LFF"/>
    <s v=""/>
    <m/>
    <b v="1"/>
    <x v="1"/>
    <x v="1"/>
    <d v="2026-02-26T00:00:00"/>
    <m/>
    <m/>
    <x v="1"/>
    <n v="26"/>
    <m/>
    <m/>
    <n v="7950"/>
  </r>
  <r>
    <x v="558"/>
    <x v="0"/>
    <x v="2"/>
    <s v="CTEMPNA_1000US2000000B"/>
    <s v="H000000169"/>
    <s v="H000000169"/>
    <s v="Non-LFF"/>
    <s v=""/>
    <m/>
    <b v="1"/>
    <x v="1"/>
    <x v="1"/>
    <d v="2026-02-26T00:00:00"/>
    <m/>
    <m/>
    <x v="1"/>
    <n v="26"/>
    <m/>
    <m/>
    <n v="7951"/>
  </r>
  <r>
    <x v="558"/>
    <x v="0"/>
    <x v="2"/>
    <s v="CTEMPNA_1000US20CA80PI"/>
    <s v="H000000169"/>
    <s v="H000000169"/>
    <s v="Non-LFF"/>
    <s v=""/>
    <m/>
    <b v="1"/>
    <x v="1"/>
    <x v="1"/>
    <d v="2026-02-26T00:00:00"/>
    <m/>
    <m/>
    <x v="1"/>
    <n v="26"/>
    <m/>
    <m/>
    <n v="7952"/>
  </r>
  <r>
    <x v="558"/>
    <x v="0"/>
    <x v="2"/>
    <s v="CTEMPNA_1000US20CFAXPI"/>
    <s v="H000000169"/>
    <s v="H000000169"/>
    <s v="Non-LFF"/>
    <s v=""/>
    <m/>
    <b v="1"/>
    <x v="1"/>
    <x v="1"/>
    <d v="2026-02-26T00:00:00"/>
    <m/>
    <m/>
    <x v="1"/>
    <n v="26"/>
    <m/>
    <m/>
    <n v="7953"/>
  </r>
  <r>
    <x v="558"/>
    <x v="0"/>
    <x v="2"/>
    <s v="CTEMPNA_1000US20CFCOPI"/>
    <s v="H000000169"/>
    <s v="H000000169"/>
    <s v="Non-LFF"/>
    <s v=""/>
    <m/>
    <b v="1"/>
    <x v="1"/>
    <x v="1"/>
    <d v="2026-02-26T00:00:00"/>
    <m/>
    <m/>
    <x v="1"/>
    <n v="26"/>
    <m/>
    <m/>
    <n v="7954"/>
  </r>
  <r>
    <x v="558"/>
    <x v="0"/>
    <x v="2"/>
    <s v="CTEMPNA_1000US20CFIXPI"/>
    <s v="H000000169"/>
    <s v="H000000169"/>
    <s v="Non-LFF"/>
    <s v=""/>
    <m/>
    <b v="1"/>
    <x v="1"/>
    <x v="1"/>
    <d v="2026-02-26T00:00:00"/>
    <m/>
    <m/>
    <x v="1"/>
    <n v="26"/>
    <m/>
    <m/>
    <n v="7955"/>
  </r>
  <r>
    <x v="558"/>
    <x v="0"/>
    <x v="2"/>
    <s v="CTEMPNA_1000US20CFTXPI"/>
    <s v="H000000169"/>
    <s v="H000000169"/>
    <s v="Non-LFF"/>
    <s v=""/>
    <m/>
    <b v="1"/>
    <x v="1"/>
    <x v="1"/>
    <d v="2026-02-26T00:00:00"/>
    <m/>
    <m/>
    <x v="1"/>
    <n v="26"/>
    <m/>
    <m/>
    <n v="7956"/>
  </r>
  <r>
    <x v="558"/>
    <x v="0"/>
    <x v="2"/>
    <s v="CTEMPNA_1000US20CMAXPI"/>
    <s v="H000000169"/>
    <s v="H000000169"/>
    <s v="Non-LFF"/>
    <s v=""/>
    <m/>
    <b v="1"/>
    <x v="1"/>
    <x v="1"/>
    <d v="2026-02-26T00:00:00"/>
    <m/>
    <m/>
    <x v="1"/>
    <n v="26"/>
    <m/>
    <m/>
    <n v="7957"/>
  </r>
  <r>
    <x v="558"/>
    <x v="0"/>
    <x v="2"/>
    <s v="CTEMPNA_1000US20CMGPPI"/>
    <s v="H000000169"/>
    <s v="H000000169"/>
    <s v="Non-LFF"/>
    <s v=""/>
    <m/>
    <b v="1"/>
    <x v="1"/>
    <x v="1"/>
    <d v="2026-02-26T00:00:00"/>
    <m/>
    <m/>
    <x v="1"/>
    <n v="26"/>
    <m/>
    <m/>
    <n v="7958"/>
  </r>
  <r>
    <x v="558"/>
    <x v="0"/>
    <x v="2"/>
    <s v="CTEMPNA_1000US20CMIXPI"/>
    <s v="H000000169"/>
    <s v="H000000169"/>
    <s v="Non-LFF"/>
    <s v=""/>
    <m/>
    <b v="1"/>
    <x v="1"/>
    <x v="1"/>
    <d v="2026-02-26T00:00:00"/>
    <m/>
    <m/>
    <x v="1"/>
    <n v="26"/>
    <m/>
    <m/>
    <n v="7959"/>
  </r>
  <r>
    <x v="558"/>
    <x v="0"/>
    <x v="2"/>
    <s v="CTEMPNA_1000US20CMMIPI"/>
    <s v="H000000169"/>
    <s v="H000000169"/>
    <s v="Non-LFF"/>
    <s v=""/>
    <m/>
    <b v="1"/>
    <x v="1"/>
    <x v="1"/>
    <d v="2026-02-26T00:00:00"/>
    <m/>
    <m/>
    <x v="1"/>
    <n v="26"/>
    <m/>
    <m/>
    <n v="7960"/>
  </r>
  <r>
    <x v="558"/>
    <x v="0"/>
    <x v="2"/>
    <s v="CTEMPNA_1000US20CMTXPI"/>
    <s v="H000000169"/>
    <s v="H000000169"/>
    <s v="Non-LFF"/>
    <s v=""/>
    <m/>
    <b v="1"/>
    <x v="1"/>
    <x v="1"/>
    <d v="2026-02-26T00:00:00"/>
    <m/>
    <m/>
    <x v="1"/>
    <n v="26"/>
    <m/>
    <m/>
    <n v="7961"/>
  </r>
  <r>
    <x v="558"/>
    <x v="0"/>
    <x v="2"/>
    <s v="CTEMPNA_1000US20CR00PI"/>
    <s v="H000000169"/>
    <s v="H000000169"/>
    <s v="Non-LFF"/>
    <s v=""/>
    <m/>
    <b v="1"/>
    <x v="1"/>
    <x v="1"/>
    <d v="2026-02-26T00:00:00"/>
    <m/>
    <m/>
    <x v="1"/>
    <n v="26"/>
    <m/>
    <m/>
    <n v="7962"/>
  </r>
  <r>
    <x v="558"/>
    <x v="0"/>
    <x v="2"/>
    <s v="CTEMPNA_1000US20CRCMPI"/>
    <s v="H000000169"/>
    <s v="H000000169"/>
    <s v="Non-LFF"/>
    <s v=""/>
    <m/>
    <b v="1"/>
    <x v="1"/>
    <x v="1"/>
    <d v="2026-02-26T00:00:00"/>
    <m/>
    <m/>
    <x v="1"/>
    <n v="26"/>
    <m/>
    <m/>
    <n v="7963"/>
  </r>
  <r>
    <x v="558"/>
    <x v="0"/>
    <x v="2"/>
    <s v="CTEMPNA_1000US20SAAXRT"/>
    <s v="H000000169"/>
    <s v="H000000169"/>
    <s v="Non-LFF"/>
    <s v=""/>
    <m/>
    <b v="1"/>
    <x v="1"/>
    <x v="1"/>
    <d v="2026-02-26T00:00:00"/>
    <m/>
    <m/>
    <x v="1"/>
    <n v="26"/>
    <m/>
    <m/>
    <n v="7964"/>
  </r>
  <r>
    <x v="558"/>
    <x v="0"/>
    <x v="2"/>
    <s v="CTEMPNA_1000US20SFAXRT"/>
    <s v="H000000169"/>
    <s v="H000000169"/>
    <s v="Non-LFF"/>
    <s v=""/>
    <m/>
    <b v="1"/>
    <x v="1"/>
    <x v="1"/>
    <d v="2026-02-26T00:00:00"/>
    <m/>
    <m/>
    <x v="1"/>
    <n v="26"/>
    <m/>
    <m/>
    <n v="7965"/>
  </r>
  <r>
    <x v="558"/>
    <x v="0"/>
    <x v="2"/>
    <s v="CTEMPNA_1000US20SFCORT"/>
    <s v="H000000169"/>
    <s v="H000000169"/>
    <s v="Non-LFF"/>
    <s v=""/>
    <m/>
    <b v="1"/>
    <x v="1"/>
    <x v="1"/>
    <d v="2026-02-26T00:00:00"/>
    <m/>
    <m/>
    <x v="1"/>
    <n v="26"/>
    <m/>
    <m/>
    <n v="7966"/>
  </r>
  <r>
    <x v="558"/>
    <x v="0"/>
    <x v="2"/>
    <s v="CTEMPNA_1000US20SFIXRT"/>
    <s v="H000000169"/>
    <s v="H000000169"/>
    <s v="Non-LFF"/>
    <s v=""/>
    <m/>
    <b v="1"/>
    <x v="1"/>
    <x v="1"/>
    <d v="2026-02-26T00:00:00"/>
    <m/>
    <m/>
    <x v="1"/>
    <n v="26"/>
    <m/>
    <m/>
    <n v="7967"/>
  </r>
  <r>
    <x v="558"/>
    <x v="0"/>
    <x v="2"/>
    <s v="CTEMPNA_1000US20SFTXRT"/>
    <s v="H000000169"/>
    <s v="H000000169"/>
    <s v="Non-LFF"/>
    <s v=""/>
    <m/>
    <b v="1"/>
    <x v="1"/>
    <x v="1"/>
    <d v="2026-02-26T00:00:00"/>
    <m/>
    <m/>
    <x v="1"/>
    <n v="26"/>
    <m/>
    <m/>
    <n v="7968"/>
  </r>
  <r>
    <x v="558"/>
    <x v="0"/>
    <x v="2"/>
    <s v="CTEMPNA_1000US20SMAXRT"/>
    <s v="H000000169"/>
    <s v="H000000169"/>
    <s v="Non-LFF"/>
    <s v=""/>
    <m/>
    <b v="1"/>
    <x v="1"/>
    <x v="1"/>
    <d v="2026-02-26T00:00:00"/>
    <m/>
    <m/>
    <x v="1"/>
    <n v="26"/>
    <m/>
    <m/>
    <n v="7969"/>
  </r>
  <r>
    <x v="558"/>
    <x v="0"/>
    <x v="2"/>
    <s v="CTEMPNA_1000US20SMBXRT"/>
    <s v="H000000169"/>
    <s v="H000000169"/>
    <s v="Non-LFF"/>
    <s v=""/>
    <m/>
    <b v="1"/>
    <x v="1"/>
    <x v="1"/>
    <d v="2026-02-26T00:00:00"/>
    <m/>
    <m/>
    <x v="1"/>
    <n v="26"/>
    <m/>
    <m/>
    <n v="7970"/>
  </r>
  <r>
    <x v="558"/>
    <x v="0"/>
    <x v="2"/>
    <s v="CTEMPNA_1000US20SMCORT"/>
    <s v="H000000169"/>
    <s v="H000000169"/>
    <s v="Non-LFF"/>
    <s v=""/>
    <m/>
    <b v="1"/>
    <x v="1"/>
    <x v="1"/>
    <d v="2026-02-26T00:00:00"/>
    <m/>
    <m/>
    <x v="1"/>
    <n v="26"/>
    <m/>
    <m/>
    <n v="7971"/>
  </r>
  <r>
    <x v="558"/>
    <x v="0"/>
    <x v="2"/>
    <s v="CTEMPNA_1000US20SMGART"/>
    <s v="H000000169"/>
    <s v="H000000169"/>
    <s v="Non-LFF"/>
    <s v=""/>
    <m/>
    <b v="1"/>
    <x v="1"/>
    <x v="1"/>
    <d v="2026-02-26T00:00:00"/>
    <m/>
    <m/>
    <x v="1"/>
    <n v="26"/>
    <m/>
    <m/>
    <n v="7972"/>
  </r>
  <r>
    <x v="558"/>
    <x v="0"/>
    <x v="2"/>
    <s v="CTEMPNA_1000US20SMGPRT"/>
    <s v="H000000169"/>
    <s v="H000000169"/>
    <s v="Non-LFF"/>
    <s v=""/>
    <m/>
    <b v="1"/>
    <x v="1"/>
    <x v="1"/>
    <d v="2026-02-26T00:00:00"/>
    <m/>
    <m/>
    <x v="1"/>
    <n v="26"/>
    <m/>
    <m/>
    <n v="7973"/>
  </r>
  <r>
    <x v="558"/>
    <x v="0"/>
    <x v="2"/>
    <s v="CTEMPNA_1000US20SMIXRT"/>
    <s v="H000000169"/>
    <s v="H000000169"/>
    <s v="Non-LFF"/>
    <s v=""/>
    <m/>
    <b v="1"/>
    <x v="1"/>
    <x v="1"/>
    <d v="2026-02-26T00:00:00"/>
    <m/>
    <m/>
    <x v="1"/>
    <n v="26"/>
    <m/>
    <m/>
    <n v="7974"/>
  </r>
  <r>
    <x v="558"/>
    <x v="0"/>
    <x v="2"/>
    <s v="CTEMPNA_1000US20SMMIRT"/>
    <s v="H000000169"/>
    <s v="H000000169"/>
    <s v="Non-LFF"/>
    <s v=""/>
    <m/>
    <b v="1"/>
    <x v="1"/>
    <x v="1"/>
    <d v="2026-02-26T00:00:00"/>
    <m/>
    <m/>
    <x v="1"/>
    <n v="26"/>
    <m/>
    <m/>
    <n v="7975"/>
  </r>
  <r>
    <x v="558"/>
    <x v="0"/>
    <x v="2"/>
    <s v="CTEMPNA_1000US20SMTXRT"/>
    <s v="H000000169"/>
    <s v="H000000169"/>
    <s v="Non-LFF"/>
    <s v=""/>
    <m/>
    <b v="1"/>
    <x v="1"/>
    <x v="1"/>
    <d v="2026-02-26T00:00:00"/>
    <m/>
    <m/>
    <x v="1"/>
    <n v="26"/>
    <m/>
    <m/>
    <n v="7976"/>
  </r>
  <r>
    <x v="558"/>
    <x v="0"/>
    <x v="2"/>
    <s v="CTEMPNA_1000US20SRAXRT"/>
    <s v="H000000169"/>
    <s v="H000000169"/>
    <s v="Non-LFF"/>
    <s v=""/>
    <m/>
    <b v="1"/>
    <x v="1"/>
    <x v="1"/>
    <d v="2026-02-26T00:00:00"/>
    <m/>
    <m/>
    <x v="1"/>
    <n v="26"/>
    <m/>
    <m/>
    <n v="7977"/>
  </r>
  <r>
    <x v="558"/>
    <x v="0"/>
    <x v="2"/>
    <s v="CTEMPNA_1000US20SRCMRT"/>
    <s v="H000000169"/>
    <s v="H000000169"/>
    <s v="Non-LFF"/>
    <s v=""/>
    <m/>
    <b v="1"/>
    <x v="1"/>
    <x v="1"/>
    <d v="2026-02-26T00:00:00"/>
    <m/>
    <m/>
    <x v="1"/>
    <n v="26"/>
    <m/>
    <m/>
    <n v="7978"/>
  </r>
  <r>
    <x v="558"/>
    <x v="0"/>
    <x v="2"/>
    <s v="PTEMPNA_US201MEDOPM"/>
    <s v="H000000169"/>
    <s v="H000000169"/>
    <s v="Non-LFF"/>
    <s v=""/>
    <m/>
    <b v="1"/>
    <x v="1"/>
    <x v="1"/>
    <d v="2026-02-26T00:00:00"/>
    <m/>
    <m/>
    <x v="1"/>
    <n v="26"/>
    <m/>
    <m/>
    <n v="7979"/>
  </r>
  <r>
    <x v="558"/>
    <x v="0"/>
    <x v="2"/>
    <s v="PTEMPNA_US201MEDOPMPR"/>
    <s v="H000000169"/>
    <s v="H000000169"/>
    <s v="Non-LFF"/>
    <s v=""/>
    <m/>
    <b v="1"/>
    <x v="1"/>
    <x v="1"/>
    <d v="2026-02-26T00:00:00"/>
    <m/>
    <m/>
    <x v="1"/>
    <n v="26"/>
    <m/>
    <m/>
    <n v="7980"/>
  </r>
  <r>
    <x v="558"/>
    <x v="0"/>
    <x v="2"/>
    <s v="PTEMPNA_US201MEDOPMPR01"/>
    <s v="H000000169"/>
    <s v="H000000169"/>
    <s v="Non-LFF"/>
    <s v=""/>
    <m/>
    <b v="1"/>
    <x v="1"/>
    <x v="1"/>
    <d v="2026-02-26T00:00:00"/>
    <m/>
    <m/>
    <x v="1"/>
    <n v="26"/>
    <m/>
    <m/>
    <n v="7981"/>
  </r>
  <r>
    <x v="558"/>
    <x v="0"/>
    <x v="2"/>
    <s v="PTEMPNA_US201MEDOPMPR0100"/>
    <s v="H000000169"/>
    <s v="H000000169"/>
    <s v="Non-LFF"/>
    <s v=""/>
    <m/>
    <b v="1"/>
    <x v="1"/>
    <x v="1"/>
    <d v="2026-02-26T00:00:00"/>
    <m/>
    <m/>
    <x v="1"/>
    <n v="26"/>
    <m/>
    <m/>
    <n v="7982"/>
  </r>
  <r>
    <x v="558"/>
    <x v="0"/>
    <x v="2"/>
    <s v="PTEMPNA_US201MEDOPMPR0101"/>
    <s v="H000000169"/>
    <s v="H000000169"/>
    <s v="Non-LFF"/>
    <s v=""/>
    <m/>
    <b v="1"/>
    <x v="1"/>
    <x v="1"/>
    <d v="2026-02-26T00:00:00"/>
    <m/>
    <m/>
    <x v="1"/>
    <n v="26"/>
    <m/>
    <m/>
    <n v="7983"/>
  </r>
  <r>
    <x v="558"/>
    <x v="0"/>
    <x v="2"/>
    <s v="PTEMPNA_US201MEDOPMPR03"/>
    <s v="H000000169"/>
    <s v="H000000169"/>
    <s v="Non-LFF"/>
    <s v=""/>
    <m/>
    <b v="1"/>
    <x v="1"/>
    <x v="1"/>
    <d v="2026-02-26T00:00:00"/>
    <m/>
    <m/>
    <x v="1"/>
    <n v="26"/>
    <m/>
    <m/>
    <n v="7984"/>
  </r>
  <r>
    <x v="558"/>
    <x v="0"/>
    <x v="2"/>
    <s v="PTEMPNA_US201MEDOPMPR0300"/>
    <s v="H000000169"/>
    <s v="H000000169"/>
    <s v="Non-LFF"/>
    <s v=""/>
    <m/>
    <b v="1"/>
    <x v="1"/>
    <x v="1"/>
    <d v="2026-02-26T00:00:00"/>
    <m/>
    <m/>
    <x v="1"/>
    <n v="26"/>
    <m/>
    <m/>
    <n v="7985"/>
  </r>
  <r>
    <x v="558"/>
    <x v="0"/>
    <x v="2"/>
    <s v="PTEMPNA_US201MEDOPMPR04"/>
    <s v="H000000169"/>
    <s v="H000000169"/>
    <s v="Non-LFF"/>
    <s v=""/>
    <m/>
    <b v="1"/>
    <x v="1"/>
    <x v="1"/>
    <d v="2026-02-26T00:00:00"/>
    <m/>
    <m/>
    <x v="1"/>
    <n v="26"/>
    <m/>
    <m/>
    <n v="7986"/>
  </r>
  <r>
    <x v="558"/>
    <x v="0"/>
    <x v="2"/>
    <s v="PTEMPNA_US201MEDOPMPR0400"/>
    <s v="H000000169"/>
    <s v="H000000169"/>
    <s v="Non-LFF"/>
    <s v=""/>
    <m/>
    <b v="1"/>
    <x v="1"/>
    <x v="1"/>
    <d v="2026-02-26T00:00:00"/>
    <m/>
    <m/>
    <x v="1"/>
    <n v="26"/>
    <m/>
    <m/>
    <n v="7987"/>
  </r>
  <r>
    <x v="558"/>
    <x v="0"/>
    <x v="2"/>
    <s v="PTEMPNA_US201MEDOPMPR05"/>
    <s v="H000000169"/>
    <s v="H000000169"/>
    <s v="Non-LFF"/>
    <s v=""/>
    <m/>
    <b v="1"/>
    <x v="1"/>
    <x v="1"/>
    <d v="2026-02-26T00:00:00"/>
    <m/>
    <m/>
    <x v="1"/>
    <n v="26"/>
    <m/>
    <m/>
    <n v="7988"/>
  </r>
  <r>
    <x v="558"/>
    <x v="0"/>
    <x v="2"/>
    <s v="PTEMPNA_US201MEDOPMPR0502"/>
    <s v="H000000169"/>
    <s v="H000000169"/>
    <s v="Non-LFF"/>
    <s v=""/>
    <m/>
    <b v="1"/>
    <x v="1"/>
    <x v="1"/>
    <d v="2026-02-26T00:00:00"/>
    <m/>
    <m/>
    <x v="1"/>
    <n v="26"/>
    <m/>
    <m/>
    <n v="7989"/>
  </r>
  <r>
    <x v="558"/>
    <x v="0"/>
    <x v="2"/>
    <s v="PTEMPNA_US201MEDOPMPR0571"/>
    <s v="H000000169"/>
    <s v="H000000169"/>
    <s v="Non-LFF"/>
    <s v=""/>
    <m/>
    <b v="1"/>
    <x v="1"/>
    <x v="1"/>
    <d v="2026-02-26T00:00:00"/>
    <m/>
    <m/>
    <x v="1"/>
    <n v="26"/>
    <m/>
    <m/>
    <n v="7990"/>
  </r>
  <r>
    <x v="558"/>
    <x v="0"/>
    <x v="2"/>
    <s v="PTEMPNA_US201MEDOPMPR0572"/>
    <s v="H000000169"/>
    <s v="H000000169"/>
    <s v="Non-LFF"/>
    <s v=""/>
    <m/>
    <b v="1"/>
    <x v="1"/>
    <x v="1"/>
    <d v="2026-02-26T00:00:00"/>
    <m/>
    <m/>
    <x v="1"/>
    <n v="26"/>
    <m/>
    <m/>
    <n v="7991"/>
  </r>
  <r>
    <x v="558"/>
    <x v="0"/>
    <x v="2"/>
    <s v="PTEMPNA_US201MEDOPMPR0573"/>
    <s v="H000000169"/>
    <s v="H000000169"/>
    <s v="Non-LFF"/>
    <s v=""/>
    <m/>
    <b v="1"/>
    <x v="1"/>
    <x v="1"/>
    <d v="2026-02-26T00:00:00"/>
    <m/>
    <m/>
    <x v="1"/>
    <n v="26"/>
    <m/>
    <m/>
    <n v="7992"/>
  </r>
  <r>
    <x v="558"/>
    <x v="0"/>
    <x v="2"/>
    <s v="PTEMPNA_US201MEDOPMPR0574"/>
    <s v="H000000169"/>
    <s v="H000000169"/>
    <s v="Non-LFF"/>
    <s v=""/>
    <m/>
    <b v="1"/>
    <x v="1"/>
    <x v="1"/>
    <d v="2026-02-26T00:00:00"/>
    <m/>
    <m/>
    <x v="1"/>
    <n v="26"/>
    <m/>
    <m/>
    <n v="7993"/>
  </r>
  <r>
    <x v="558"/>
    <x v="0"/>
    <x v="2"/>
    <s v="PTEMPNA_US201MEDOPMPR06"/>
    <s v="H000000169"/>
    <s v="H000000169"/>
    <s v="Non-LFF"/>
    <s v=""/>
    <m/>
    <b v="1"/>
    <x v="1"/>
    <x v="1"/>
    <d v="2026-02-26T00:00:00"/>
    <m/>
    <m/>
    <x v="1"/>
    <n v="26"/>
    <m/>
    <m/>
    <n v="7994"/>
  </r>
  <r>
    <x v="558"/>
    <x v="0"/>
    <x v="2"/>
    <s v="PTEMPNA_US201MEDOPMPR0600"/>
    <s v="H000000169"/>
    <s v="H000000169"/>
    <s v="Non-LFF"/>
    <s v=""/>
    <m/>
    <b v="1"/>
    <x v="1"/>
    <x v="1"/>
    <d v="2026-02-26T00:00:00"/>
    <m/>
    <m/>
    <x v="1"/>
    <n v="26"/>
    <m/>
    <m/>
    <n v="7995"/>
  </r>
  <r>
    <x v="558"/>
    <x v="0"/>
    <x v="2"/>
    <s v="PTEMPNA_US201MEDOPMPR07"/>
    <s v="H000000169"/>
    <s v="H000000169"/>
    <s v="Non-LFF"/>
    <s v=""/>
    <m/>
    <b v="1"/>
    <x v="1"/>
    <x v="1"/>
    <d v="2026-02-26T00:00:00"/>
    <m/>
    <m/>
    <x v="1"/>
    <n v="26"/>
    <m/>
    <m/>
    <n v="7996"/>
  </r>
  <r>
    <x v="558"/>
    <x v="0"/>
    <x v="2"/>
    <s v="PTEMPNA_US201MEDOPMPR0700"/>
    <s v="H000000169"/>
    <s v="H000000169"/>
    <s v="Non-LFF"/>
    <s v=""/>
    <m/>
    <b v="1"/>
    <x v="1"/>
    <x v="1"/>
    <d v="2026-02-26T00:00:00"/>
    <m/>
    <m/>
    <x v="1"/>
    <n v="26"/>
    <m/>
    <m/>
    <n v="7997"/>
  </r>
  <r>
    <x v="558"/>
    <x v="0"/>
    <x v="2"/>
    <s v="PTEMPNA_US201MEDOPMPR08"/>
    <s v="H000000169"/>
    <s v="H000000169"/>
    <s v="Non-LFF"/>
    <s v=""/>
    <m/>
    <b v="1"/>
    <x v="1"/>
    <x v="1"/>
    <d v="2026-02-26T00:00:00"/>
    <m/>
    <m/>
    <x v="1"/>
    <n v="26"/>
    <m/>
    <m/>
    <n v="7998"/>
  </r>
  <r>
    <x v="558"/>
    <x v="0"/>
    <x v="2"/>
    <s v="PTEMPNA_US201MEDOPMPR0800"/>
    <s v="H000000169"/>
    <s v="H000000169"/>
    <s v="Non-LFF"/>
    <s v=""/>
    <m/>
    <b v="1"/>
    <x v="1"/>
    <x v="1"/>
    <d v="2026-02-26T00:00:00"/>
    <m/>
    <m/>
    <x v="1"/>
    <n v="26"/>
    <m/>
    <m/>
    <n v="7999"/>
  </r>
  <r>
    <x v="558"/>
    <x v="0"/>
    <x v="2"/>
    <s v="PTEMPNA_US201MEDOPMPRS6"/>
    <s v="H000000169"/>
    <s v="H000000169"/>
    <s v="Non-LFF"/>
    <s v=""/>
    <m/>
    <b v="1"/>
    <x v="1"/>
    <x v="1"/>
    <d v="2026-02-26T00:00:00"/>
    <m/>
    <m/>
    <x v="1"/>
    <n v="26"/>
    <m/>
    <m/>
    <n v="8000"/>
  </r>
  <r>
    <x v="558"/>
    <x v="0"/>
    <x v="2"/>
    <s v="PTEMPNA_US201MEDOPMPRS600"/>
    <s v="H000000169"/>
    <s v="H000000169"/>
    <s v="Non-LFF"/>
    <s v=""/>
    <m/>
    <b v="1"/>
    <x v="1"/>
    <x v="1"/>
    <d v="2026-02-26T00:00:00"/>
    <m/>
    <m/>
    <x v="1"/>
    <n v="26"/>
    <m/>
    <m/>
    <n v="8001"/>
  </r>
  <r>
    <x v="558"/>
    <x v="0"/>
    <x v="2"/>
    <s v="PTEMPNA_US201MEDOPMPRS9"/>
    <s v="H000000169"/>
    <s v="H000000169"/>
    <s v="Non-LFF"/>
    <s v=""/>
    <m/>
    <b v="1"/>
    <x v="1"/>
    <x v="1"/>
    <d v="2026-02-26T00:00:00"/>
    <m/>
    <m/>
    <x v="1"/>
    <n v="26"/>
    <m/>
    <m/>
    <n v="8002"/>
  </r>
  <r>
    <x v="558"/>
    <x v="0"/>
    <x v="2"/>
    <s v="PTEMPNA_US201MEDOPMPRS900"/>
    <s v="H000000169"/>
    <s v="H000000169"/>
    <s v="Non-LFF"/>
    <s v=""/>
    <m/>
    <b v="1"/>
    <x v="1"/>
    <x v="1"/>
    <d v="2026-02-26T00:00:00"/>
    <m/>
    <m/>
    <x v="1"/>
    <n v="26"/>
    <m/>
    <m/>
    <n v="8003"/>
  </r>
  <r>
    <x v="558"/>
    <x v="0"/>
    <x v="2"/>
    <s v="PTEMPNA_US201PIOFCCHXPR89"/>
    <s v="H000000169"/>
    <s v="H000000169"/>
    <s v="Non-LFF"/>
    <s v=""/>
    <m/>
    <b v="1"/>
    <x v="1"/>
    <x v="1"/>
    <d v="2026-02-26T00:00:00"/>
    <m/>
    <m/>
    <x v="1"/>
    <n v="26"/>
    <m/>
    <m/>
    <n v="8004"/>
  </r>
  <r>
    <x v="558"/>
    <x v="0"/>
    <x v="2"/>
    <s v="PTEMPNA_US201PIOFSAAXPR01"/>
    <s v="H000000169"/>
    <s v="H000000169"/>
    <s v="Non-LFF"/>
    <s v=""/>
    <m/>
    <b v="1"/>
    <x v="1"/>
    <x v="1"/>
    <d v="2026-02-26T00:00:00"/>
    <m/>
    <m/>
    <x v="1"/>
    <n v="26"/>
    <m/>
    <m/>
    <n v="8005"/>
  </r>
  <r>
    <x v="558"/>
    <x v="0"/>
    <x v="2"/>
    <s v="PTEMPNA_US201PIOFSAAXPR71"/>
    <s v="H000000169"/>
    <s v="H000000169"/>
    <s v="Non-LFF"/>
    <s v=""/>
    <m/>
    <b v="1"/>
    <x v="1"/>
    <x v="1"/>
    <d v="2026-02-26T00:00:00"/>
    <m/>
    <m/>
    <x v="1"/>
    <n v="26"/>
    <m/>
    <m/>
    <n v="8006"/>
  </r>
  <r>
    <x v="558"/>
    <x v="0"/>
    <x v="2"/>
    <s v="PTEMPNA_US201PIOMCCEXPR51"/>
    <s v="H000000169"/>
    <s v="H000000169"/>
    <s v="Non-LFF"/>
    <s v=""/>
    <m/>
    <b v="1"/>
    <x v="1"/>
    <x v="1"/>
    <d v="2026-02-26T00:00:00"/>
    <m/>
    <m/>
    <x v="1"/>
    <n v="26"/>
    <m/>
    <m/>
    <n v="8007"/>
  </r>
  <r>
    <x v="558"/>
    <x v="0"/>
    <x v="2"/>
    <s v="PTEMPNA_US201PIOMCCEXPR75"/>
    <s v="H000000169"/>
    <s v="H000000169"/>
    <s v="Non-LFF"/>
    <s v=""/>
    <m/>
    <b v="1"/>
    <x v="1"/>
    <x v="1"/>
    <d v="2026-02-26T00:00:00"/>
    <m/>
    <m/>
    <x v="1"/>
    <n v="26"/>
    <m/>
    <m/>
    <n v="8008"/>
  </r>
  <r>
    <x v="558"/>
    <x v="0"/>
    <x v="2"/>
    <s v="PTEMPNA_US201PIOMCCEXPR76"/>
    <s v="H000000169"/>
    <s v="H000000169"/>
    <s v="Non-LFF"/>
    <s v=""/>
    <m/>
    <b v="1"/>
    <x v="1"/>
    <x v="1"/>
    <d v="2026-02-26T00:00:00"/>
    <m/>
    <m/>
    <x v="1"/>
    <n v="26"/>
    <m/>
    <m/>
    <n v="8009"/>
  </r>
  <r>
    <x v="558"/>
    <x v="0"/>
    <x v="2"/>
    <s v="PTEMPNA_US201PIOMCCGVPR00"/>
    <s v="H000000169"/>
    <s v="H000000169"/>
    <s v="Non-LFF"/>
    <s v=""/>
    <m/>
    <b v="1"/>
    <x v="1"/>
    <x v="1"/>
    <d v="2026-02-26T00:00:00"/>
    <m/>
    <m/>
    <x v="1"/>
    <n v="26"/>
    <m/>
    <m/>
    <n v="8010"/>
  </r>
  <r>
    <x v="558"/>
    <x v="0"/>
    <x v="2"/>
    <s v="PTEMPNA_US201PIOMCCGVPR01"/>
    <s v="H000000169"/>
    <s v="H000000169"/>
    <s v="Non-LFF"/>
    <s v=""/>
    <m/>
    <b v="1"/>
    <x v="1"/>
    <x v="1"/>
    <d v="2026-02-26T00:00:00"/>
    <m/>
    <m/>
    <x v="1"/>
    <n v="26"/>
    <m/>
    <m/>
    <n v="8011"/>
  </r>
  <r>
    <x v="558"/>
    <x v="0"/>
    <x v="2"/>
    <s v="PTEMPNA_US201PIOMCCGVPR02"/>
    <s v="H000000169"/>
    <s v="H000000169"/>
    <s v="Non-LFF"/>
    <s v=""/>
    <m/>
    <b v="1"/>
    <x v="1"/>
    <x v="1"/>
    <d v="2026-02-26T00:00:00"/>
    <m/>
    <m/>
    <x v="1"/>
    <n v="26"/>
    <m/>
    <m/>
    <n v="8012"/>
  </r>
  <r>
    <x v="558"/>
    <x v="0"/>
    <x v="2"/>
    <s v="PTEMPNA_US201PIOMCCGVPR60"/>
    <s v="H000000169"/>
    <s v="H000000169"/>
    <s v="Non-LFF"/>
    <s v=""/>
    <m/>
    <b v="1"/>
    <x v="1"/>
    <x v="1"/>
    <d v="2026-02-26T00:00:00"/>
    <m/>
    <m/>
    <x v="1"/>
    <n v="26"/>
    <m/>
    <m/>
    <n v="8013"/>
  </r>
  <r>
    <x v="558"/>
    <x v="0"/>
    <x v="2"/>
    <s v="PTEMPNA_US201PIOMCCIXPR90"/>
    <s v="H000000169"/>
    <s v="H000000169"/>
    <s v="Non-LFF"/>
    <s v=""/>
    <m/>
    <b v="1"/>
    <x v="1"/>
    <x v="1"/>
    <d v="2026-02-26T00:00:00"/>
    <m/>
    <m/>
    <x v="1"/>
    <n v="26"/>
    <m/>
    <m/>
    <n v="8014"/>
  </r>
  <r>
    <x v="558"/>
    <x v="0"/>
    <x v="2"/>
    <s v="PTEMPNA_US201PIOMEVAXPR01"/>
    <s v="H000000169"/>
    <s v="H000000169"/>
    <s v="Non-LFF"/>
    <s v=""/>
    <m/>
    <b v="1"/>
    <x v="1"/>
    <x v="1"/>
    <d v="2026-02-26T00:00:00"/>
    <m/>
    <m/>
    <x v="1"/>
    <n v="26"/>
    <m/>
    <m/>
    <n v="8015"/>
  </r>
  <r>
    <x v="558"/>
    <x v="0"/>
    <x v="2"/>
    <s v="PTEMPNA_US201PIOMEVAXPR50"/>
    <s v="H000000169"/>
    <s v="H000000169"/>
    <s v="Non-LFF"/>
    <s v=""/>
    <m/>
    <b v="1"/>
    <x v="1"/>
    <x v="1"/>
    <d v="2026-02-26T00:00:00"/>
    <m/>
    <m/>
    <x v="1"/>
    <n v="26"/>
    <m/>
    <m/>
    <n v="8016"/>
  </r>
  <r>
    <x v="558"/>
    <x v="0"/>
    <x v="2"/>
    <s v="PTEMPNA_US201PIOMEVAXPR72"/>
    <s v="H000000169"/>
    <s v="H000000169"/>
    <s v="Non-LFF"/>
    <s v=""/>
    <m/>
    <b v="1"/>
    <x v="1"/>
    <x v="1"/>
    <d v="2026-02-26T00:00:00"/>
    <m/>
    <m/>
    <x v="1"/>
    <n v="26"/>
    <m/>
    <m/>
    <n v="8017"/>
  </r>
  <r>
    <x v="558"/>
    <x v="0"/>
    <x v="2"/>
    <s v="PTEMPNA_US201PIOMEVAXPR73"/>
    <s v="H000000169"/>
    <s v="H000000169"/>
    <s v="Non-LFF"/>
    <s v=""/>
    <m/>
    <b v="1"/>
    <x v="1"/>
    <x v="1"/>
    <d v="2026-02-26T00:00:00"/>
    <m/>
    <m/>
    <x v="1"/>
    <n v="26"/>
    <m/>
    <m/>
    <n v="8018"/>
  </r>
  <r>
    <x v="558"/>
    <x v="0"/>
    <x v="2"/>
    <s v="PTEMPNA_US201PIOMEVAXPR74"/>
    <s v="H000000169"/>
    <s v="H000000169"/>
    <s v="Non-LFF"/>
    <s v=""/>
    <m/>
    <b v="1"/>
    <x v="1"/>
    <x v="1"/>
    <d v="2026-02-26T00:00:00"/>
    <m/>
    <m/>
    <x v="1"/>
    <n v="26"/>
    <m/>
    <m/>
    <n v="8019"/>
  </r>
  <r>
    <x v="558"/>
    <x v="0"/>
    <x v="2"/>
    <s v="PTEMPNA_US201PIOMEVAXPR78"/>
    <s v="H000000169"/>
    <s v="H000000169"/>
    <s v="Non-LFF"/>
    <s v=""/>
    <m/>
    <b v="1"/>
    <x v="1"/>
    <x v="1"/>
    <d v="2026-02-26T00:00:00"/>
    <m/>
    <m/>
    <x v="1"/>
    <n v="26"/>
    <m/>
    <m/>
    <n v="8020"/>
  </r>
  <r>
    <x v="558"/>
    <x v="0"/>
    <x v="2"/>
    <s v="PTEMPNA_US201PIOMEVAXPR80"/>
    <s v="H000000169"/>
    <s v="H000000169"/>
    <s v="Non-LFF"/>
    <s v=""/>
    <m/>
    <b v="1"/>
    <x v="1"/>
    <x v="1"/>
    <d v="2026-02-26T00:00:00"/>
    <m/>
    <m/>
    <x v="1"/>
    <n v="26"/>
    <m/>
    <m/>
    <n v="8021"/>
  </r>
  <r>
    <x v="558"/>
    <x v="0"/>
    <x v="2"/>
    <s v="PTEMPNA_US201PIOMEVAXPR81"/>
    <s v="H000000169"/>
    <s v="H000000169"/>
    <s v="Non-LFF"/>
    <s v=""/>
    <m/>
    <b v="1"/>
    <x v="1"/>
    <x v="1"/>
    <d v="2026-02-26T00:00:00"/>
    <m/>
    <m/>
    <x v="1"/>
    <n v="26"/>
    <m/>
    <m/>
    <n v="8022"/>
  </r>
  <r>
    <x v="558"/>
    <x v="0"/>
    <x v="2"/>
    <s v="PTEMPNA_US201PIOMEVAXPR82"/>
    <s v="H000000169"/>
    <s v="H000000169"/>
    <s v="Non-LFF"/>
    <s v=""/>
    <m/>
    <b v="1"/>
    <x v="1"/>
    <x v="1"/>
    <d v="2026-02-26T00:00:00"/>
    <m/>
    <m/>
    <x v="1"/>
    <n v="26"/>
    <m/>
    <m/>
    <n v="8023"/>
  </r>
  <r>
    <x v="558"/>
    <x v="0"/>
    <x v="2"/>
    <s v="PTEMPNA_US201PIOMEVAXPR84"/>
    <s v="H000000169"/>
    <s v="H000000169"/>
    <s v="Non-LFF"/>
    <s v=""/>
    <m/>
    <b v="1"/>
    <x v="1"/>
    <x v="1"/>
    <d v="2026-02-26T00:00:00"/>
    <m/>
    <m/>
    <x v="1"/>
    <n v="26"/>
    <m/>
    <m/>
    <n v="8024"/>
  </r>
  <r>
    <x v="558"/>
    <x v="0"/>
    <x v="2"/>
    <s v="PTEMPNA_US201PIOMEVBXPR01"/>
    <s v="H000000169"/>
    <s v="H000000169"/>
    <s v="Non-LFF"/>
    <s v=""/>
    <m/>
    <b v="1"/>
    <x v="1"/>
    <x v="1"/>
    <d v="2026-02-26T00:00:00"/>
    <m/>
    <m/>
    <x v="1"/>
    <n v="26"/>
    <m/>
    <m/>
    <n v="8025"/>
  </r>
  <r>
    <x v="558"/>
    <x v="0"/>
    <x v="2"/>
    <s v="PTEMPNA_US201PIOMEVBXPR71"/>
    <s v="H000000169"/>
    <s v="H000000169"/>
    <s v="Non-LFF"/>
    <s v=""/>
    <m/>
    <b v="1"/>
    <x v="1"/>
    <x v="1"/>
    <d v="2026-02-26T00:00:00"/>
    <m/>
    <m/>
    <x v="1"/>
    <n v="26"/>
    <m/>
    <m/>
    <n v="8026"/>
  </r>
  <r>
    <x v="558"/>
    <x v="0"/>
    <x v="2"/>
    <s v="PTEMPNA_US201PIOMEVBXPR74"/>
    <s v="H000000169"/>
    <s v="H000000169"/>
    <s v="Non-LFF"/>
    <s v=""/>
    <m/>
    <b v="1"/>
    <x v="1"/>
    <x v="1"/>
    <d v="2026-02-26T00:00:00"/>
    <m/>
    <m/>
    <x v="1"/>
    <n v="26"/>
    <m/>
    <m/>
    <n v="8027"/>
  </r>
  <r>
    <x v="558"/>
    <x v="0"/>
    <x v="2"/>
    <s v="PTEMPNA_US201PIOMEVBXPR78"/>
    <s v="H000000169"/>
    <s v="H000000169"/>
    <s v="Non-LFF"/>
    <s v=""/>
    <m/>
    <b v="1"/>
    <x v="1"/>
    <x v="1"/>
    <d v="2026-02-26T00:00:00"/>
    <m/>
    <m/>
    <x v="1"/>
    <n v="26"/>
    <m/>
    <m/>
    <n v="8028"/>
  </r>
  <r>
    <x v="558"/>
    <x v="0"/>
    <x v="2"/>
    <s v="PTEMPNA_US201PIOMEVBXPR80"/>
    <s v="H000000169"/>
    <s v="H000000169"/>
    <s v="Non-LFF"/>
    <s v=""/>
    <m/>
    <b v="1"/>
    <x v="1"/>
    <x v="1"/>
    <d v="2026-02-26T00:00:00"/>
    <m/>
    <m/>
    <x v="1"/>
    <n v="26"/>
    <m/>
    <m/>
    <n v="8029"/>
  </r>
  <r>
    <x v="558"/>
    <x v="0"/>
    <x v="2"/>
    <s v="PTEMPNA_US201PIOMEVCXPR01"/>
    <s v="H000000169"/>
    <s v="H000000169"/>
    <s v="Non-LFF"/>
    <s v=""/>
    <m/>
    <b v="1"/>
    <x v="1"/>
    <x v="1"/>
    <d v="2026-02-26T00:00:00"/>
    <m/>
    <m/>
    <x v="1"/>
    <n v="26"/>
    <m/>
    <m/>
    <n v="8030"/>
  </r>
  <r>
    <x v="558"/>
    <x v="0"/>
    <x v="2"/>
    <s v="PTEMPNA_US201PIOMVPLXPR73"/>
    <s v="H000000169"/>
    <s v="H000000169"/>
    <s v="Non-LFF"/>
    <s v=""/>
    <m/>
    <b v="1"/>
    <x v="1"/>
    <x v="1"/>
    <d v="2026-02-26T00:00:00"/>
    <m/>
    <m/>
    <x v="1"/>
    <n v="26"/>
    <m/>
    <m/>
    <n v="8031"/>
  </r>
  <r>
    <x v="558"/>
    <x v="0"/>
    <x v="2"/>
    <s v="PTEMPNA_US201PIOMVPTXPR85"/>
    <s v="H000000169"/>
    <s v="H000000169"/>
    <s v="Non-LFF"/>
    <s v=""/>
    <m/>
    <b v="1"/>
    <x v="1"/>
    <x v="1"/>
    <d v="2026-02-26T00:00:00"/>
    <m/>
    <m/>
    <x v="1"/>
    <n v="26"/>
    <m/>
    <m/>
    <n v="8032"/>
  </r>
  <r>
    <x v="558"/>
    <x v="0"/>
    <x v="2"/>
    <s v="PTEMPNA_US201PIOSCCRAPR98"/>
    <s v="H000000169"/>
    <s v="H000000169"/>
    <s v="Non-LFF"/>
    <s v=""/>
    <m/>
    <b v="1"/>
    <x v="1"/>
    <x v="1"/>
    <d v="2026-02-26T00:00:00"/>
    <m/>
    <m/>
    <x v="1"/>
    <n v="26"/>
    <m/>
    <m/>
    <n v="8033"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26"/>
    <s v="Jojeff Tagnong"/>
    <m/>
    <n v="8034"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1"/>
    <n v="25"/>
    <s v="Erjo Miguel Tagle"/>
    <m/>
    <n v="8035"/>
  </r>
  <r>
    <x v="561"/>
    <x v="0"/>
    <x v="2"/>
    <s v="CFLTFLE_11030000000970"/>
    <s v="P000000646"/>
    <s v="P000000646"/>
    <s v="Non-LFF"/>
    <s v=""/>
    <m/>
    <b v="1"/>
    <x v="3"/>
    <x v="1"/>
    <d v="2026-03-05T00:00:00"/>
    <m/>
    <m/>
    <x v="1"/>
    <n v="21"/>
    <s v="John Rowie Del Rosario"/>
    <m/>
    <n v="8036"/>
  </r>
  <r>
    <x v="561"/>
    <x v="0"/>
    <x v="2"/>
    <s v="CLFF_1000$$$TW03TLTZ01"/>
    <s v="P000001375"/>
    <s v="P000001375"/>
    <s v="LFF (MDG-F)"/>
    <s v="TW03TLTZ01"/>
    <m/>
    <b v="1"/>
    <x v="3"/>
    <x v="1"/>
    <d v="2026-03-05T00:00:00"/>
    <m/>
    <m/>
    <x v="1"/>
    <n v="21"/>
    <s v="John Rowie Del Rosario"/>
    <m/>
    <n v="8037"/>
  </r>
  <r>
    <x v="561"/>
    <x v="0"/>
    <x v="2"/>
    <s v="CLFF_VMCA$$$US10PD1139"/>
    <s v="P000000904"/>
    <s v="P000000904"/>
    <s v="LFF (MDG-F)"/>
    <s v="US10PD1139"/>
    <m/>
    <b v="1"/>
    <x v="3"/>
    <x v="1"/>
    <d v="2026-03-05T00:00:00"/>
    <m/>
    <m/>
    <x v="1"/>
    <n v="21"/>
    <s v="John Rowie Del Rosario"/>
    <m/>
    <n v="8038"/>
  </r>
  <r>
    <x v="561"/>
    <x v="0"/>
    <x v="2"/>
    <s v="CLFF_VMCA$$$US10PD1184"/>
    <s v="P000000800"/>
    <s v="P000000800"/>
    <s v="LFF (MDG-F)"/>
    <s v="US10PD1184"/>
    <m/>
    <b v="1"/>
    <x v="3"/>
    <x v="1"/>
    <d v="2026-03-05T00:00:00"/>
    <m/>
    <m/>
    <x v="1"/>
    <n v="21"/>
    <s v="John Rowie Del Rosario"/>
    <m/>
    <n v="8039"/>
  </r>
  <r>
    <x v="561"/>
    <x v="0"/>
    <x v="2"/>
    <s v="CLFF_VMCA$$$CN10TAAZ99"/>
    <s v="P000000909"/>
    <s v="P000000909"/>
    <s v="LFF (MDG-F)"/>
    <s v="CN10TAAZ99"/>
    <m/>
    <b v="1"/>
    <x v="3"/>
    <x v="1"/>
    <d v="2026-03-05T00:00:00"/>
    <m/>
    <m/>
    <x v="1"/>
    <n v="21"/>
    <s v="John Rowie Del Rosario"/>
    <m/>
    <n v="8040"/>
  </r>
  <r>
    <x v="561"/>
    <x v="0"/>
    <x v="2"/>
    <s v="CLFF_VMCA$$$US10C01018"/>
    <s v="P000001412"/>
    <s v="P000001412"/>
    <s v="LFF (MDG-F)"/>
    <s v="US10C01018"/>
    <m/>
    <b v="1"/>
    <x v="3"/>
    <x v="1"/>
    <d v="2026-03-05T00:00:00"/>
    <m/>
    <m/>
    <x v="1"/>
    <n v="21"/>
    <s v="John Rowie Del Rosario"/>
    <m/>
    <n v="8041"/>
  </r>
  <r>
    <x v="561"/>
    <x v="0"/>
    <x v="2"/>
    <s v="CLFF_VMCA$$$US10PD1132"/>
    <s v="P000001415"/>
    <s v="P000001415"/>
    <s v="LFF (MDG-F)"/>
    <s v="US10PD1132"/>
    <m/>
    <b v="1"/>
    <x v="3"/>
    <x v="1"/>
    <d v="2026-03-05T00:00:00"/>
    <m/>
    <m/>
    <x v="1"/>
    <n v="21"/>
    <s v="John Rowie Del Rosario"/>
    <m/>
    <n v="8042"/>
  </r>
  <r>
    <x v="561"/>
    <x v="0"/>
    <x v="2"/>
    <s v="CLFF_VMCA$$$CN10TBZQ01"/>
    <s v="P000001390"/>
    <s v="P000001390"/>
    <s v="LFF (MDG-F)"/>
    <s v="CN10TBZQ01"/>
    <m/>
    <b v="1"/>
    <x v="3"/>
    <x v="1"/>
    <d v="2026-03-05T00:00:00"/>
    <m/>
    <m/>
    <x v="1"/>
    <n v="21"/>
    <s v="John Rowie Del Rosario"/>
    <m/>
    <n v="8043"/>
  </r>
  <r>
    <x v="561"/>
    <x v="0"/>
    <x v="2"/>
    <s v="CLFF_VMCA$$$KR07PD2206"/>
    <s v="P000000800"/>
    <s v="P000000800"/>
    <s v="LFF (MDG-F)"/>
    <s v="KR07PD2206"/>
    <m/>
    <b v="1"/>
    <x v="3"/>
    <x v="1"/>
    <d v="2026-03-05T00:00:00"/>
    <m/>
    <m/>
    <x v="1"/>
    <n v="21"/>
    <s v="John Rowie Del Rosario"/>
    <m/>
    <n v="8044"/>
  </r>
  <r>
    <x v="561"/>
    <x v="0"/>
    <x v="2"/>
    <s v="CLFF_VMCA$$$KR07PD2300"/>
    <s v="P000001414"/>
    <s v="P000001414"/>
    <s v="LFF (MDG-F)"/>
    <s v="KR07PD2300"/>
    <m/>
    <b v="1"/>
    <x v="3"/>
    <x v="1"/>
    <d v="2026-03-05T00:00:00"/>
    <m/>
    <m/>
    <x v="1"/>
    <n v="21"/>
    <s v="John Rowie Del Rosario"/>
    <m/>
    <n v="8045"/>
  </r>
  <r>
    <x v="561"/>
    <x v="0"/>
    <x v="2"/>
    <s v="CLFF_VMCA$$$KR07PD2322"/>
    <s v="P000000904"/>
    <s v="P000000904"/>
    <s v="LFF (MDG-F)"/>
    <s v="KR07PD2322"/>
    <m/>
    <b v="1"/>
    <x v="3"/>
    <x v="1"/>
    <d v="2026-03-05T00:00:00"/>
    <m/>
    <m/>
    <x v="1"/>
    <n v="21"/>
    <s v="John Rowie Del Rosario"/>
    <m/>
    <n v="8046"/>
  </r>
  <r>
    <x v="561"/>
    <x v="0"/>
    <x v="2"/>
    <s v="CLFF_1000$$$TW03TBKZ02"/>
    <s v="P000000800"/>
    <s v="P000000800"/>
    <s v="LFF (MDG-F)"/>
    <s v="TW03TBKZ02"/>
    <m/>
    <b v="1"/>
    <x v="3"/>
    <x v="1"/>
    <d v="2026-03-05T00:00:00"/>
    <m/>
    <m/>
    <x v="1"/>
    <n v="21"/>
    <s v="John Rowie Del Rosario"/>
    <m/>
    <n v="8047"/>
  </r>
  <r>
    <x v="561"/>
    <x v="0"/>
    <x v="2"/>
    <s v="CLFF_VMCA$$$KR15PD2100"/>
    <s v="P000001414"/>
    <s v="P000001414"/>
    <s v="LFF (MDG-F)"/>
    <s v="KR15PD2100"/>
    <m/>
    <b v="1"/>
    <x v="3"/>
    <x v="1"/>
    <d v="2026-03-05T00:00:00"/>
    <m/>
    <m/>
    <x v="1"/>
    <n v="21"/>
    <s v="John Rowie Del Rosario"/>
    <m/>
    <n v="8048"/>
  </r>
  <r>
    <x v="561"/>
    <x v="0"/>
    <x v="2"/>
    <s v="CLFF_VMCA$$$TW10PD2363"/>
    <s v="P000000904"/>
    <s v="P000000904"/>
    <s v="LFF (MDG-F)"/>
    <s v="TW10PD2363"/>
    <m/>
    <b v="1"/>
    <x v="3"/>
    <x v="1"/>
    <d v="2026-03-05T00:00:00"/>
    <m/>
    <m/>
    <x v="1"/>
    <n v="21"/>
    <s v="John Rowie Del Rosario"/>
    <m/>
    <n v="8049"/>
  </r>
  <r>
    <x v="561"/>
    <x v="0"/>
    <x v="2"/>
    <s v="CLFF_VMCA$$$CN10PD0001"/>
    <s v="P000000909"/>
    <s v="P000000909"/>
    <s v="LFF (MDG-F)"/>
    <s v="CN10PD0001"/>
    <m/>
    <b v="1"/>
    <x v="3"/>
    <x v="1"/>
    <d v="2026-03-05T00:00:00"/>
    <m/>
    <m/>
    <x v="1"/>
    <n v="21"/>
    <s v="John Rowie Del Rosario"/>
    <m/>
    <n v="8050"/>
  </r>
  <r>
    <x v="561"/>
    <x v="0"/>
    <x v="2"/>
    <s v="CLFF_VMCA$$$KR07PD2001"/>
    <s v="P000001414"/>
    <s v="P000001414"/>
    <s v="LFF (MDG-F)"/>
    <s v="KR07PD2001"/>
    <m/>
    <b v="1"/>
    <x v="3"/>
    <x v="1"/>
    <d v="2026-03-05T00:00:00"/>
    <m/>
    <m/>
    <x v="1"/>
    <n v="21"/>
    <s v="John Rowie Del Rosario"/>
    <m/>
    <n v="8051"/>
  </r>
  <r>
    <x v="561"/>
    <x v="0"/>
    <x v="2"/>
    <s v="CLFF_VMCA$$$KR15DB3305"/>
    <s v="P000001414"/>
    <s v="P000001414"/>
    <s v="LFF (MDG-F)"/>
    <s v="KR15DB3305"/>
    <m/>
    <b v="1"/>
    <x v="3"/>
    <x v="1"/>
    <d v="2026-03-05T00:00:00"/>
    <m/>
    <m/>
    <x v="1"/>
    <n v="21"/>
    <s v="John Rowie Del Rosario"/>
    <m/>
    <n v="8052"/>
  </r>
  <r>
    <x v="561"/>
    <x v="0"/>
    <x v="2"/>
    <s v="CLFF_VMCA$$$KR16PD2252"/>
    <s v="P000000821"/>
    <s v="P000000821"/>
    <s v="LFF (MDG-F)"/>
    <s v="KR16PD2252"/>
    <m/>
    <b v="1"/>
    <x v="3"/>
    <x v="1"/>
    <d v="2026-03-05T00:00:00"/>
    <m/>
    <m/>
    <x v="1"/>
    <n v="21"/>
    <s v="John Rowie Del Rosario"/>
    <m/>
    <n v="8053"/>
  </r>
  <r>
    <x v="561"/>
    <x v="0"/>
    <x v="2"/>
    <s v="CLFF_VMCA$$$US10PD1101"/>
    <s v="P000001415"/>
    <s v="P000001415"/>
    <s v="LFF (MDG-F)"/>
    <s v="US10PD1101"/>
    <m/>
    <b v="1"/>
    <x v="3"/>
    <x v="1"/>
    <d v="2026-03-05T00:00:00"/>
    <m/>
    <m/>
    <x v="1"/>
    <n v="21"/>
    <s v="John Rowie Del Rosario"/>
    <m/>
    <n v="8054"/>
  </r>
  <r>
    <x v="561"/>
    <x v="0"/>
    <x v="2"/>
    <s v="CLFF_1000$$$TW03TNKZ05"/>
    <s v="P000000808"/>
    <s v="P000000808"/>
    <s v="LFF (MDG-F)"/>
    <s v="TW03TNKZ05"/>
    <m/>
    <b v="1"/>
    <x v="3"/>
    <x v="1"/>
    <d v="2026-03-05T00:00:00"/>
    <m/>
    <m/>
    <x v="1"/>
    <n v="21"/>
    <s v="John Rowie Del Rosario"/>
    <m/>
    <n v="8055"/>
  </r>
  <r>
    <x v="561"/>
    <x v="0"/>
    <x v="2"/>
    <s v="CLFF_VMCA$$$KR07C05001"/>
    <s v="P000000470"/>
    <s v="P000000470"/>
    <s v="LFF (MDG-F)"/>
    <s v="KR07C05001"/>
    <m/>
    <b v="1"/>
    <x v="3"/>
    <x v="1"/>
    <d v="2026-03-05T00:00:00"/>
    <m/>
    <m/>
    <x v="1"/>
    <n v="21"/>
    <s v="John Rowie Del Rosario"/>
    <m/>
    <n v="8056"/>
  </r>
  <r>
    <x v="561"/>
    <x v="0"/>
    <x v="2"/>
    <s v="CLFF_1000$$$TW02TPHZ12"/>
    <s v="P000001395"/>
    <s v="P000001395"/>
    <s v="LFF (MDG-F)"/>
    <s v="TW02TPHZ12"/>
    <m/>
    <b v="1"/>
    <x v="3"/>
    <x v="1"/>
    <d v="2026-03-05T00:00:00"/>
    <m/>
    <m/>
    <x v="1"/>
    <n v="21"/>
    <s v="John Rowie Del Rosario"/>
    <m/>
    <n v="8057"/>
  </r>
  <r>
    <x v="561"/>
    <x v="0"/>
    <x v="2"/>
    <s v="CLFF_VMCA$$$US10R04014"/>
    <s v="P000001453"/>
    <s v="P000001453"/>
    <s v="LFF (MDG-F)"/>
    <s v="US10R04014"/>
    <m/>
    <b v="1"/>
    <x v="3"/>
    <x v="1"/>
    <d v="2026-03-05T00:00:00"/>
    <m/>
    <m/>
    <x v="1"/>
    <n v="21"/>
    <s v="John Rowie Del Rosario"/>
    <m/>
    <n v="8058"/>
  </r>
  <r>
    <x v="561"/>
    <x v="0"/>
    <x v="2"/>
    <s v="D00069700000000"/>
    <s v="P000001019"/>
    <s v="P000001019"/>
    <s v="Non-LFF"/>
    <s v=""/>
    <m/>
    <b v="1"/>
    <x v="3"/>
    <x v="1"/>
    <d v="2026-03-05T00:00:00"/>
    <m/>
    <m/>
    <x v="1"/>
    <n v="21"/>
    <s v="John Rowie Del Rosario"/>
    <m/>
    <n v="8059"/>
  </r>
  <r>
    <x v="561"/>
    <x v="0"/>
    <x v="2"/>
    <s v="CLFF_VMCA$$$US10R04013"/>
    <s v="P000001426"/>
    <s v="P000001426"/>
    <s v="LFF (MDG-F)"/>
    <s v="US10R04013"/>
    <m/>
    <b v="1"/>
    <x v="3"/>
    <x v="1"/>
    <d v="2026-03-05T00:00:00"/>
    <m/>
    <m/>
    <x v="1"/>
    <n v="21"/>
    <s v="John Rowie Del Rosario"/>
    <m/>
    <n v="8060"/>
  </r>
  <r>
    <x v="561"/>
    <x v="0"/>
    <x v="2"/>
    <s v="CLFF_1000$$$US01GPS402"/>
    <s v="P000001441"/>
    <s v="P000001441"/>
    <s v="LFF (MDG-F)"/>
    <s v="US01GPS402"/>
    <m/>
    <b v="1"/>
    <x v="3"/>
    <x v="1"/>
    <d v="2026-03-05T00:00:00"/>
    <m/>
    <m/>
    <x v="1"/>
    <n v="21"/>
    <s v="John Rowie Del Rosario"/>
    <m/>
    <n v="8061"/>
  </r>
  <r>
    <x v="561"/>
    <x v="0"/>
    <x v="2"/>
    <s v="CLFF_VMCA$$$US10R04012"/>
    <s v="P000001441"/>
    <s v="P000001441"/>
    <s v="LFF (MDG-F)"/>
    <s v="US10R04012"/>
    <m/>
    <b v="1"/>
    <x v="3"/>
    <x v="1"/>
    <d v="2026-03-05T00:00:00"/>
    <m/>
    <m/>
    <x v="1"/>
    <n v="21"/>
    <s v="John Rowie Del Rosario"/>
    <m/>
    <n v="8062"/>
  </r>
  <r>
    <x v="561"/>
    <x v="0"/>
    <x v="2"/>
    <s v="CLFF_1000$$$JP02R0M341"/>
    <s v="P000001441"/>
    <s v="P000001441"/>
    <s v="LFF (MDG-F)"/>
    <s v="JP02R0M341"/>
    <m/>
    <b v="1"/>
    <x v="3"/>
    <x v="1"/>
    <d v="2026-03-05T00:00:00"/>
    <m/>
    <m/>
    <x v="1"/>
    <n v="21"/>
    <s v="John Rowie Del Rosario"/>
    <m/>
    <n v="8063"/>
  </r>
  <r>
    <x v="561"/>
    <x v="0"/>
    <x v="2"/>
    <s v="CLFF_VMCA$$$US10R04015"/>
    <s v="P000001446"/>
    <s v="P000001446"/>
    <s v="LFF (MDG-F)"/>
    <s v="US10R04015"/>
    <m/>
    <b v="1"/>
    <x v="3"/>
    <x v="1"/>
    <d v="2026-03-05T00:00:00"/>
    <m/>
    <m/>
    <x v="1"/>
    <n v="21"/>
    <s v="John Rowie Del Rosario"/>
    <m/>
    <n v="8064"/>
  </r>
  <r>
    <x v="561"/>
    <x v="0"/>
    <x v="2"/>
    <s v="CLFF_1000$$$KR02TPAZ06"/>
    <s v="P000001398"/>
    <s v="P000001398"/>
    <s v="LFF (MDG-F)"/>
    <s v="KR02TPAZ06"/>
    <m/>
    <b v="1"/>
    <x v="3"/>
    <x v="1"/>
    <d v="2026-03-05T00:00:00"/>
    <m/>
    <m/>
    <x v="1"/>
    <n v="21"/>
    <s v="John Rowie Del Rosario"/>
    <m/>
    <n v="8065"/>
  </r>
  <r>
    <x v="562"/>
    <x v="0"/>
    <x v="2"/>
    <s v="CLFF_1000$$$DE10GIT04A"/>
    <s v="G000000339"/>
    <s v="G000000339"/>
    <s v="LFF (MDG-F)"/>
    <s v="DE10GIT04A"/>
    <m/>
    <b v="1"/>
    <x v="0"/>
    <x v="1"/>
    <d v="2026-03-05T00:00:00"/>
    <m/>
    <m/>
    <x v="1"/>
    <n v="21"/>
    <s v="Trixie Antonino"/>
    <m/>
    <n v="8066"/>
  </r>
  <r>
    <x v="563"/>
    <x v="0"/>
    <x v="2"/>
    <s v="ITEMPEU_003200004224"/>
    <s v="L000009407"/>
    <s v="L000009407"/>
    <s v="Non-LFF"/>
    <s v=""/>
    <m/>
    <b v="1"/>
    <x v="2"/>
    <x v="1"/>
    <d v="2026-03-05T00:00:00"/>
    <m/>
    <m/>
    <x v="1"/>
    <n v="21"/>
    <s v="Ruby Grace Garcia"/>
    <m/>
    <n v="8067"/>
  </r>
  <r>
    <x v="563"/>
    <x v="0"/>
    <x v="2"/>
    <s v="ITEMPEU_003200004225"/>
    <s v="L000009539"/>
    <s v="L000009539"/>
    <s v="Non-LFF"/>
    <s v=""/>
    <m/>
    <b v="1"/>
    <x v="2"/>
    <x v="1"/>
    <d v="2026-03-05T00:00:00"/>
    <m/>
    <m/>
    <x v="1"/>
    <n v="21"/>
    <s v="Ruby Grace Garcia"/>
    <m/>
    <n v="8068"/>
  </r>
  <r>
    <x v="563"/>
    <x v="0"/>
    <x v="2"/>
    <s v="CNOW_7210$$$0000040426"/>
    <s v="L000013932"/>
    <s v="L000013932"/>
    <s v="Non-LFF"/>
    <s v=""/>
    <m/>
    <b v="1"/>
    <x v="2"/>
    <x v="1"/>
    <d v="2026-03-05T00:00:00"/>
    <m/>
    <m/>
    <x v="1"/>
    <n v="21"/>
    <s v="Ruby Grace Garcia"/>
    <m/>
    <n v="8069"/>
  </r>
  <r>
    <x v="563"/>
    <x v="0"/>
    <x v="2"/>
    <s v="CFLTFLE_13060000000072"/>
    <s v="L000010274"/>
    <s v="L000010274"/>
    <s v="Non-LFF"/>
    <s v=""/>
    <m/>
    <b v="1"/>
    <x v="2"/>
    <x v="1"/>
    <d v="2026-03-05T00:00:00"/>
    <m/>
    <m/>
    <x v="1"/>
    <n v="21"/>
    <s v="Ruby Grace Garcia"/>
    <m/>
    <n v="8070"/>
  </r>
  <r>
    <x v="563"/>
    <x v="0"/>
    <x v="2"/>
    <s v="CNOW_7210$$$0000056339"/>
    <s v="L000013621"/>
    <s v="L000013621"/>
    <s v="Non-LFF"/>
    <s v=""/>
    <m/>
    <b v="1"/>
    <x v="2"/>
    <x v="1"/>
    <d v="2026-03-05T00:00:00"/>
    <m/>
    <m/>
    <x v="1"/>
    <n v="21"/>
    <s v="Ruby Grace Garcia"/>
    <m/>
    <n v="8071"/>
  </r>
  <r>
    <x v="563"/>
    <x v="0"/>
    <x v="2"/>
    <s v="CNOW_7210$$$0000051603"/>
    <s v="L000013905"/>
    <s v="L000013905"/>
    <s v="Non-LFF"/>
    <s v=""/>
    <m/>
    <b v="1"/>
    <x v="2"/>
    <x v="1"/>
    <d v="2026-03-05T00:00:00"/>
    <m/>
    <m/>
    <x v="1"/>
    <n v="21"/>
    <s v="Ruby Grace Garcia"/>
    <m/>
    <n v="8072"/>
  </r>
  <r>
    <x v="563"/>
    <x v="0"/>
    <x v="2"/>
    <s v="CNOW_7210$$$0000051604"/>
    <s v="L000013905"/>
    <s v="L000013905"/>
    <s v="Non-LFF"/>
    <s v=""/>
    <m/>
    <b v="1"/>
    <x v="2"/>
    <x v="1"/>
    <d v="2026-03-05T00:00:00"/>
    <m/>
    <m/>
    <x v="1"/>
    <n v="21"/>
    <s v="Ruby Grace Garcia"/>
    <m/>
    <n v="8073"/>
  </r>
  <r>
    <x v="563"/>
    <x v="0"/>
    <x v="2"/>
    <s v="CNOW_7210$$$0000020751"/>
    <s v="L000013995"/>
    <s v="L000013995"/>
    <s v="Non-LFF"/>
    <s v=""/>
    <m/>
    <b v="1"/>
    <x v="2"/>
    <x v="1"/>
    <d v="2026-03-05T00:00:00"/>
    <m/>
    <m/>
    <x v="1"/>
    <n v="21"/>
    <s v="Ruby Grace Garcia"/>
    <m/>
    <n v="8074"/>
  </r>
  <r>
    <x v="563"/>
    <x v="0"/>
    <x v="2"/>
    <s v="CNOW_7210$$$0000020781"/>
    <s v="L000014017"/>
    <s v="L000014017"/>
    <s v="Non-LFF"/>
    <s v=""/>
    <m/>
    <b v="1"/>
    <x v="2"/>
    <x v="1"/>
    <d v="2026-03-05T00:00:00"/>
    <m/>
    <m/>
    <x v="1"/>
    <n v="21"/>
    <s v="Ruby Grace Garcia"/>
    <m/>
    <n v="8075"/>
  </r>
  <r>
    <x v="563"/>
    <x v="0"/>
    <x v="2"/>
    <s v="CNOW_7210$$$0000020782"/>
    <s v="L000005447"/>
    <s v="L000005447"/>
    <s v="Non-LFF"/>
    <s v=""/>
    <m/>
    <b v="1"/>
    <x v="2"/>
    <x v="1"/>
    <d v="2026-03-05T00:00:00"/>
    <m/>
    <m/>
    <x v="1"/>
    <n v="21"/>
    <s v="Ruby Grace Garcia"/>
    <m/>
    <n v="8076"/>
  </r>
  <r>
    <x v="563"/>
    <x v="0"/>
    <x v="2"/>
    <s v="CNOW_7210$$$0000020783"/>
    <s v="L000014016"/>
    <s v="L000014016"/>
    <s v="Non-LFF"/>
    <s v=""/>
    <m/>
    <b v="1"/>
    <x v="2"/>
    <x v="1"/>
    <d v="2026-03-05T00:00:00"/>
    <m/>
    <m/>
    <x v="1"/>
    <n v="21"/>
    <s v="Ruby Grace Garcia"/>
    <m/>
    <n v="8077"/>
  </r>
  <r>
    <x v="563"/>
    <x v="0"/>
    <x v="2"/>
    <s v="CNOW_7210$$$0000010306"/>
    <s v="L000011242"/>
    <s v="L000011242"/>
    <s v="Non-LFF"/>
    <s v=""/>
    <m/>
    <b v="1"/>
    <x v="2"/>
    <x v="1"/>
    <d v="2026-03-05T00:00:00"/>
    <m/>
    <m/>
    <x v="1"/>
    <n v="21"/>
    <s v="Ruby Grace Garcia"/>
    <m/>
    <n v="8078"/>
  </r>
  <r>
    <x v="563"/>
    <x v="0"/>
    <x v="2"/>
    <s v="CNOW_7210$$$0000010307"/>
    <s v="L000011242"/>
    <s v="L000011242"/>
    <s v="Non-LFF"/>
    <s v=""/>
    <m/>
    <b v="1"/>
    <x v="2"/>
    <x v="1"/>
    <d v="2026-03-05T00:00:00"/>
    <m/>
    <m/>
    <x v="1"/>
    <n v="21"/>
    <s v="Ruby Grace Garcia"/>
    <m/>
    <n v="8079"/>
  </r>
  <r>
    <x v="563"/>
    <x v="0"/>
    <x v="2"/>
    <s v="CNOW_7210$$$0000010308"/>
    <s v="L000011242"/>
    <s v="L000011242"/>
    <s v="Non-LFF"/>
    <s v=""/>
    <m/>
    <b v="1"/>
    <x v="2"/>
    <x v="1"/>
    <d v="2026-03-05T00:00:00"/>
    <m/>
    <m/>
    <x v="1"/>
    <n v="21"/>
    <s v="Ruby Grace Garcia"/>
    <m/>
    <n v="8080"/>
  </r>
  <r>
    <x v="563"/>
    <x v="0"/>
    <x v="2"/>
    <s v="CNOW_7210$$$0000015418"/>
    <s v="L000010037"/>
    <s v="L000010037"/>
    <s v="Non-LFF"/>
    <s v=""/>
    <m/>
    <b v="1"/>
    <x v="2"/>
    <x v="1"/>
    <d v="2026-03-05T00:00:00"/>
    <m/>
    <m/>
    <x v="1"/>
    <n v="21"/>
    <s v="Ruby Grace Garcia"/>
    <m/>
    <n v="8081"/>
  </r>
  <r>
    <x v="563"/>
    <x v="0"/>
    <x v="2"/>
    <s v="CNOW_7210$$$0000020784"/>
    <s v="L000014002"/>
    <s v="L000014002"/>
    <s v="Non-LFF"/>
    <s v=""/>
    <m/>
    <b v="1"/>
    <x v="2"/>
    <x v="1"/>
    <d v="2026-03-05T00:00:00"/>
    <m/>
    <m/>
    <x v="1"/>
    <n v="21"/>
    <s v="Ruby Grace Garcia"/>
    <m/>
    <n v="8082"/>
  </r>
  <r>
    <x v="563"/>
    <x v="0"/>
    <x v="2"/>
    <s v="CNOW_7210$$$0000056153"/>
    <s v="L000013436"/>
    <s v="L000013436"/>
    <s v="Non-LFF"/>
    <s v=""/>
    <m/>
    <b v="1"/>
    <x v="2"/>
    <x v="1"/>
    <d v="2026-03-05T00:00:00"/>
    <m/>
    <m/>
    <x v="1"/>
    <n v="21"/>
    <s v="Ruby Grace Garcia"/>
    <m/>
    <n v="8083"/>
  </r>
  <r>
    <x v="563"/>
    <x v="0"/>
    <x v="2"/>
    <s v="CNOW_7210$$$0000056154"/>
    <s v="L000013800"/>
    <s v="L000013800"/>
    <s v="Non-LFF"/>
    <s v=""/>
    <m/>
    <b v="1"/>
    <x v="2"/>
    <x v="1"/>
    <d v="2026-03-05T00:00:00"/>
    <m/>
    <m/>
    <x v="1"/>
    <n v="21"/>
    <s v="Ruby Grace Garcia"/>
    <m/>
    <n v="8084"/>
  </r>
  <r>
    <x v="564"/>
    <x v="0"/>
    <x v="2"/>
    <s v="IQUATRO_001050000082"/>
    <s v="P000000108"/>
    <s v="P000000108"/>
    <s v="Non-LFF"/>
    <s v=""/>
    <m/>
    <b v="1"/>
    <x v="6"/>
    <x v="1"/>
    <d v="2026-03-05T00:00:00"/>
    <m/>
    <m/>
    <x v="1"/>
    <n v="21"/>
    <s v="Elaine Lin"/>
    <m/>
    <n v="8085"/>
  </r>
  <r>
    <x v="565"/>
    <x v="0"/>
    <x v="2"/>
    <s v="DS210003"/>
    <s v="P000001285"/>
    <s v="P000001285"/>
    <s v="Non-LFF"/>
    <s v=""/>
    <m/>
    <b v="1"/>
    <x v="3"/>
    <x v="1"/>
    <d v="2026-03-05T00:00:00"/>
    <m/>
    <m/>
    <x v="1"/>
    <n v="21"/>
    <s v="John Rowie Del Rosario"/>
    <m/>
    <n v="8086"/>
  </r>
  <r>
    <x v="565"/>
    <x v="0"/>
    <x v="2"/>
    <s v="CLFF_1000$$$DE04C00407"/>
    <s v="P000001276"/>
    <s v="P000001276"/>
    <s v="LFF (MDG-F)"/>
    <s v="DE04C00407"/>
    <m/>
    <b v="1"/>
    <x v="3"/>
    <x v="1"/>
    <d v="2026-03-05T00:00:00"/>
    <m/>
    <m/>
    <x v="1"/>
    <n v="21"/>
    <s v="John Rowie Del Rosario"/>
    <m/>
    <n v="8087"/>
  </r>
  <r>
    <x v="565"/>
    <x v="0"/>
    <x v="2"/>
    <s v="CLFF_1000$$$DE04C00601"/>
    <s v="P000001276"/>
    <s v="P000001276"/>
    <s v="LFF (MDG-F)"/>
    <s v="DE04C00601"/>
    <m/>
    <b v="1"/>
    <x v="3"/>
    <x v="1"/>
    <d v="2026-03-05T00:00:00"/>
    <m/>
    <m/>
    <x v="1"/>
    <n v="21"/>
    <s v="John Rowie Del Rosario"/>
    <m/>
    <n v="8088"/>
  </r>
  <r>
    <x v="565"/>
    <x v="0"/>
    <x v="2"/>
    <s v="CLFF_VMCA$$$DE10C06000"/>
    <s v="P000001276"/>
    <s v="P000001276"/>
    <s v="LFF (MDG-F)"/>
    <s v="DE10C06000"/>
    <m/>
    <b v="1"/>
    <x v="3"/>
    <x v="1"/>
    <d v="2026-03-05T00:00:00"/>
    <m/>
    <m/>
    <x v="1"/>
    <n v="21"/>
    <s v="John Rowie Del Rosario"/>
    <m/>
    <n v="8089"/>
  </r>
  <r>
    <x v="565"/>
    <x v="0"/>
    <x v="2"/>
    <s v="CLFF_VMCA$$$IE10C05001"/>
    <s v="P000001276"/>
    <s v="P000001276"/>
    <s v="LFF (MDG-F)"/>
    <s v="IE10C05001"/>
    <m/>
    <b v="1"/>
    <x v="3"/>
    <x v="1"/>
    <d v="2026-03-05T00:00:00"/>
    <m/>
    <m/>
    <x v="1"/>
    <n v="21"/>
    <s v="John Rowie Del Rosario"/>
    <m/>
    <n v="8090"/>
  </r>
  <r>
    <x v="565"/>
    <x v="0"/>
    <x v="2"/>
    <s v="CLFF_VMCA$$$US10C06084"/>
    <s v="P000001276"/>
    <s v="P000001276"/>
    <s v="LFF (MDG-F)"/>
    <s v="US10C06084"/>
    <m/>
    <b v="1"/>
    <x v="3"/>
    <x v="1"/>
    <d v="2026-03-05T00:00:00"/>
    <m/>
    <m/>
    <x v="1"/>
    <n v="21"/>
    <s v="John Rowie Del Rosario"/>
    <m/>
    <n v="8091"/>
  </r>
  <r>
    <x v="565"/>
    <x v="0"/>
    <x v="2"/>
    <s v="CLFF_VMCA$$$US10C45000"/>
    <s v="P000001276"/>
    <s v="P000001276"/>
    <s v="LFF (MDG-F)"/>
    <s v="US10C45000"/>
    <m/>
    <b v="1"/>
    <x v="3"/>
    <x v="1"/>
    <d v="2026-03-05T00:00:00"/>
    <m/>
    <m/>
    <x v="1"/>
    <n v="21"/>
    <s v="John Rowie Del Rosario"/>
    <m/>
    <n v="8092"/>
  </r>
  <r>
    <x v="565"/>
    <x v="0"/>
    <x v="2"/>
    <s v="CLFF_VMCA$$$US10C06085"/>
    <s v="P000001276"/>
    <s v="P000001276"/>
    <s v="LFF (MDG-F)"/>
    <s v="US10C06085"/>
    <m/>
    <b v="1"/>
    <x v="3"/>
    <x v="1"/>
    <d v="2026-03-05T00:00:00"/>
    <m/>
    <m/>
    <x v="1"/>
    <n v="21"/>
    <s v="John Rowie Del Rosario"/>
    <m/>
    <n v="8093"/>
  </r>
  <r>
    <x v="565"/>
    <x v="0"/>
    <x v="2"/>
    <s v="CLFF_1000$$$DE04C00427"/>
    <s v="P000001284"/>
    <s v="P000001284"/>
    <s v="LFF (MDG-F)"/>
    <s v="DE04C00427"/>
    <m/>
    <b v="1"/>
    <x v="3"/>
    <x v="1"/>
    <d v="2026-03-05T00:00:00"/>
    <m/>
    <m/>
    <x v="1"/>
    <n v="21"/>
    <s v="John Rowie Del Rosario"/>
    <m/>
    <n v="8094"/>
  </r>
  <r>
    <x v="565"/>
    <x v="0"/>
    <x v="2"/>
    <s v="CLFF_VMCA$$$US10C06087"/>
    <s v="P000001284"/>
    <s v="P000001284"/>
    <s v="LFF (MDG-F)"/>
    <s v="US10C06087"/>
    <m/>
    <b v="1"/>
    <x v="3"/>
    <x v="1"/>
    <d v="2026-03-05T00:00:00"/>
    <m/>
    <m/>
    <x v="1"/>
    <n v="21"/>
    <s v="John Rowie Del Rosario"/>
    <m/>
    <n v="8095"/>
  </r>
  <r>
    <x v="565"/>
    <x v="0"/>
    <x v="4"/>
    <s v="FRD182200"/>
    <s v="P000001287"/>
    <s v="P000000708"/>
    <s v="Non-LFF"/>
    <s v=""/>
    <m/>
    <b v="0"/>
    <x v="3"/>
    <x v="1"/>
    <d v="2026-03-05T00:00:00"/>
    <m/>
    <m/>
    <x v="1"/>
    <n v="21"/>
    <s v="John Rowie Del Rosario"/>
    <e v="#REF!"/>
    <n v="8096"/>
  </r>
  <r>
    <x v="565"/>
    <x v="0"/>
    <x v="4"/>
    <s v="FRD200018"/>
    <s v="P000001287"/>
    <s v="P000000708"/>
    <s v="Non-LFF"/>
    <s v=""/>
    <m/>
    <b v="0"/>
    <x v="3"/>
    <x v="1"/>
    <d v="2026-03-05T00:00:00"/>
    <m/>
    <m/>
    <x v="1"/>
    <n v="21"/>
    <s v="John Rowie Del Rosario"/>
    <e v="#REF!"/>
    <n v="8097"/>
  </r>
  <r>
    <x v="565"/>
    <x v="0"/>
    <x v="4"/>
    <s v="FRD220018"/>
    <s v="P000001287"/>
    <s v="P000000708"/>
    <s v="Non-LFF"/>
    <s v=""/>
    <m/>
    <b v="0"/>
    <x v="3"/>
    <x v="1"/>
    <d v="2026-03-05T00:00:00"/>
    <m/>
    <m/>
    <x v="1"/>
    <n v="21"/>
    <s v="John Rowie Del Rosario"/>
    <e v="#REF!"/>
    <n v="8098"/>
  </r>
  <r>
    <x v="565"/>
    <x v="0"/>
    <x v="4"/>
    <s v="FRD220035"/>
    <s v="P000001287"/>
    <s v="P000000708"/>
    <s v="Non-LFF"/>
    <s v=""/>
    <m/>
    <b v="0"/>
    <x v="3"/>
    <x v="1"/>
    <d v="2026-03-05T00:00:00"/>
    <m/>
    <m/>
    <x v="1"/>
    <n v="21"/>
    <s v="John Rowie Del Rosario"/>
    <e v="#REF!"/>
    <n v="8099"/>
  </r>
  <r>
    <x v="565"/>
    <x v="0"/>
    <x v="2"/>
    <s v="RD182200"/>
    <s v="P000001287"/>
    <s v="P000001287"/>
    <s v="Non-LFF"/>
    <s v=""/>
    <m/>
    <b v="1"/>
    <x v="3"/>
    <x v="1"/>
    <d v="2026-03-05T00:00:00"/>
    <m/>
    <m/>
    <x v="1"/>
    <n v="21"/>
    <s v="John Rowie Del Rosario"/>
    <e v="#REF!"/>
    <n v="8100"/>
  </r>
  <r>
    <x v="565"/>
    <x v="0"/>
    <x v="4"/>
    <s v="VRSM_RD18220001"/>
    <s v="P000001287"/>
    <s v="RD182200"/>
    <s v="Non-LFF"/>
    <s v=""/>
    <m/>
    <b v="0"/>
    <x v="3"/>
    <x v="1"/>
    <d v="2026-03-05T00:00:00"/>
    <m/>
    <m/>
    <x v="1"/>
    <n v="21"/>
    <s v="John Rowie Del Rosario"/>
    <e v="#REF!"/>
    <n v="8101"/>
  </r>
  <r>
    <x v="565"/>
    <x v="0"/>
    <x v="4"/>
    <s v="PVRSM_RD18220001"/>
    <s v="P000001287"/>
    <s v="VRSM_RD18220001"/>
    <s v="Non-LFF"/>
    <s v=""/>
    <m/>
    <b v="0"/>
    <x v="3"/>
    <x v="1"/>
    <d v="2026-03-05T00:00:00"/>
    <m/>
    <m/>
    <x v="1"/>
    <n v="21"/>
    <s v="John Rowie Del Rosario"/>
    <e v="#REF!"/>
    <n v="8102"/>
  </r>
  <r>
    <x v="565"/>
    <x v="0"/>
    <x v="4"/>
    <s v="PVRSM_RD1822000102"/>
    <s v="P000001287"/>
    <s v="VRSM_RD18220001"/>
    <s v="Non-LFF"/>
    <s v=""/>
    <m/>
    <b v="0"/>
    <x v="3"/>
    <x v="1"/>
    <d v="2026-03-05T00:00:00"/>
    <m/>
    <m/>
    <x v="1"/>
    <n v="21"/>
    <s v="John Rowie Del Rosario"/>
    <e v="#REF!"/>
    <n v="8103"/>
  </r>
  <r>
    <x v="565"/>
    <x v="0"/>
    <x v="4"/>
    <s v="VRSM_RD1822000101"/>
    <s v="P000001287"/>
    <s v="VRSM_RD18220001"/>
    <s v="Non-LFF"/>
    <s v=""/>
    <m/>
    <b v="0"/>
    <x v="3"/>
    <x v="1"/>
    <d v="2026-03-05T00:00:00"/>
    <m/>
    <m/>
    <x v="1"/>
    <n v="21"/>
    <s v="John Rowie Del Rosario"/>
    <e v="#REF!"/>
    <n v="8104"/>
  </r>
  <r>
    <x v="565"/>
    <x v="0"/>
    <x v="4"/>
    <s v="PVRSM_RD1822000101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05"/>
  </r>
  <r>
    <x v="565"/>
    <x v="0"/>
    <x v="4"/>
    <s v="PVRSM_RD182200010101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06"/>
  </r>
  <r>
    <x v="565"/>
    <x v="0"/>
    <x v="4"/>
    <s v="PVRSM_RD182200010102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07"/>
  </r>
  <r>
    <x v="565"/>
    <x v="0"/>
    <x v="4"/>
    <s v="PVRSM_RD182200010103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08"/>
  </r>
  <r>
    <x v="565"/>
    <x v="0"/>
    <x v="4"/>
    <s v="PVRSM_RD182200010104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09"/>
  </r>
  <r>
    <x v="565"/>
    <x v="0"/>
    <x v="4"/>
    <s v="PVRSM_RD182200010105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10"/>
  </r>
  <r>
    <x v="565"/>
    <x v="0"/>
    <x v="4"/>
    <s v="PVRSM_RD182200010106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11"/>
  </r>
  <r>
    <x v="565"/>
    <x v="0"/>
    <x v="2"/>
    <s v="RD200018"/>
    <s v="P000001287"/>
    <s v="P000001287"/>
    <s v="Non-LFF"/>
    <s v=""/>
    <m/>
    <b v="1"/>
    <x v="3"/>
    <x v="1"/>
    <d v="2026-03-05T00:00:00"/>
    <m/>
    <m/>
    <x v="1"/>
    <n v="21"/>
    <s v="John Rowie Del Rosario"/>
    <e v="#REF!"/>
    <n v="8112"/>
  </r>
  <r>
    <x v="565"/>
    <x v="0"/>
    <x v="4"/>
    <s v="IVRSM_006000008969"/>
    <s v="P000001287"/>
    <s v="RD200018"/>
    <s v="Non-LFF"/>
    <s v=""/>
    <m/>
    <b v="0"/>
    <x v="3"/>
    <x v="1"/>
    <d v="2026-03-05T00:00:00"/>
    <m/>
    <m/>
    <x v="1"/>
    <n v="21"/>
    <s v="John Rowie Del Rosario"/>
    <e v="#REF!"/>
    <n v="8113"/>
  </r>
  <r>
    <x v="565"/>
    <x v="0"/>
    <x v="4"/>
    <s v="IVRSM_006000009007"/>
    <s v="P000001287"/>
    <s v="RD200018"/>
    <s v="Non-LFF"/>
    <s v=""/>
    <m/>
    <b v="0"/>
    <x v="3"/>
    <x v="1"/>
    <d v="2026-03-05T00:00:00"/>
    <m/>
    <m/>
    <x v="1"/>
    <n v="21"/>
    <s v="John Rowie Del Rosario"/>
    <e v="#REF!"/>
    <n v="8114"/>
  </r>
  <r>
    <x v="565"/>
    <x v="0"/>
    <x v="4"/>
    <s v="IVRSM_006000009107"/>
    <s v="P000001287"/>
    <s v="RD200018"/>
    <s v="Non-LFF"/>
    <s v=""/>
    <m/>
    <b v="0"/>
    <x v="3"/>
    <x v="1"/>
    <d v="2026-03-05T00:00:00"/>
    <m/>
    <m/>
    <x v="1"/>
    <n v="21"/>
    <s v="John Rowie Del Rosario"/>
    <e v="#REF!"/>
    <n v="8115"/>
  </r>
  <r>
    <x v="565"/>
    <x v="0"/>
    <x v="4"/>
    <s v="VRSM_RD20001801"/>
    <s v="P000001287"/>
    <s v="RD200018"/>
    <s v="Non-LFF"/>
    <s v=""/>
    <m/>
    <b v="0"/>
    <x v="3"/>
    <x v="1"/>
    <d v="2026-03-05T00:00:00"/>
    <m/>
    <m/>
    <x v="1"/>
    <n v="21"/>
    <s v="John Rowie Del Rosario"/>
    <e v="#REF!"/>
    <n v="8116"/>
  </r>
  <r>
    <x v="565"/>
    <x v="0"/>
    <x v="4"/>
    <s v="PVRSM_RD20001801"/>
    <s v="P000001287"/>
    <s v="VRSM_RD20001801"/>
    <s v="Non-LFF"/>
    <s v=""/>
    <m/>
    <b v="0"/>
    <x v="3"/>
    <x v="1"/>
    <d v="2026-03-05T00:00:00"/>
    <m/>
    <m/>
    <x v="1"/>
    <n v="21"/>
    <s v="John Rowie Del Rosario"/>
    <e v="#REF!"/>
    <n v="8117"/>
  </r>
  <r>
    <x v="565"/>
    <x v="0"/>
    <x v="4"/>
    <s v="PVRSM_RD2000180101"/>
    <s v="P000001287"/>
    <s v="VRSM_RD20001801"/>
    <s v="Non-LFF"/>
    <s v=""/>
    <m/>
    <b v="0"/>
    <x v="3"/>
    <x v="1"/>
    <d v="2026-03-05T00:00:00"/>
    <m/>
    <m/>
    <x v="1"/>
    <n v="21"/>
    <s v="John Rowie Del Rosario"/>
    <e v="#REF!"/>
    <n v="8118"/>
  </r>
  <r>
    <x v="565"/>
    <x v="0"/>
    <x v="2"/>
    <s v="RD220018"/>
    <s v="P000001287"/>
    <s v="P000001287"/>
    <s v="Non-LFF"/>
    <s v=""/>
    <m/>
    <b v="1"/>
    <x v="3"/>
    <x v="1"/>
    <d v="2026-03-05T00:00:00"/>
    <m/>
    <m/>
    <x v="1"/>
    <n v="21"/>
    <s v="John Rowie Del Rosario"/>
    <e v="#REF!"/>
    <n v="8119"/>
  </r>
  <r>
    <x v="565"/>
    <x v="0"/>
    <x v="4"/>
    <s v="VRSM_RD22001801"/>
    <s v="P000001287"/>
    <s v="RD220018"/>
    <s v="Non-LFF"/>
    <s v=""/>
    <m/>
    <b v="0"/>
    <x v="3"/>
    <x v="1"/>
    <d v="2026-03-05T00:00:00"/>
    <m/>
    <m/>
    <x v="1"/>
    <n v="21"/>
    <s v="John Rowie Del Rosario"/>
    <e v="#REF!"/>
    <n v="8120"/>
  </r>
  <r>
    <x v="565"/>
    <x v="0"/>
    <x v="4"/>
    <s v="PVRSM_RD22001801"/>
    <s v="P000001287"/>
    <s v="VRSM_RD22001801"/>
    <s v="Non-LFF"/>
    <s v=""/>
    <m/>
    <b v="0"/>
    <x v="3"/>
    <x v="1"/>
    <d v="2026-03-05T00:00:00"/>
    <m/>
    <m/>
    <x v="1"/>
    <n v="21"/>
    <s v="John Rowie Del Rosario"/>
    <e v="#REF!"/>
    <n v="8121"/>
  </r>
  <r>
    <x v="565"/>
    <x v="0"/>
    <x v="4"/>
    <s v="PVRSM_RD2200180101"/>
    <s v="P000001287"/>
    <s v="VRSM_RD22001801"/>
    <s v="Non-LFF"/>
    <s v=""/>
    <m/>
    <b v="0"/>
    <x v="3"/>
    <x v="1"/>
    <d v="2026-03-05T00:00:00"/>
    <m/>
    <m/>
    <x v="1"/>
    <n v="21"/>
    <s v="John Rowie Del Rosario"/>
    <e v="#REF!"/>
    <n v="8122"/>
  </r>
  <r>
    <x v="565"/>
    <x v="0"/>
    <x v="4"/>
    <s v="PVRSM_RD2200180102"/>
    <s v="P000001287"/>
    <s v="VRSM_RD22001801"/>
    <s v="Non-LFF"/>
    <s v=""/>
    <m/>
    <b v="0"/>
    <x v="3"/>
    <x v="1"/>
    <d v="2026-03-05T00:00:00"/>
    <m/>
    <m/>
    <x v="1"/>
    <n v="21"/>
    <s v="John Rowie Del Rosario"/>
    <e v="#REF!"/>
    <n v="8123"/>
  </r>
  <r>
    <x v="565"/>
    <x v="0"/>
    <x v="4"/>
    <s v="PVRSM_RD2200180103"/>
    <s v="P000001287"/>
    <s v="VRSM_RD22001801"/>
    <s v="Non-LFF"/>
    <s v=""/>
    <m/>
    <b v="0"/>
    <x v="3"/>
    <x v="1"/>
    <d v="2026-03-05T00:00:00"/>
    <m/>
    <m/>
    <x v="1"/>
    <n v="21"/>
    <s v="John Rowie Del Rosario"/>
    <e v="#REF!"/>
    <n v="8124"/>
  </r>
  <r>
    <x v="565"/>
    <x v="0"/>
    <x v="4"/>
    <s v="PVRSM_RD2200180104"/>
    <s v="P000001287"/>
    <s v="VRSM_RD22001801"/>
    <s v="Non-LFF"/>
    <s v=""/>
    <m/>
    <b v="0"/>
    <x v="3"/>
    <x v="1"/>
    <d v="2026-03-05T00:00:00"/>
    <m/>
    <m/>
    <x v="1"/>
    <n v="21"/>
    <s v="John Rowie Del Rosario"/>
    <e v="#REF!"/>
    <n v="8125"/>
  </r>
  <r>
    <x v="565"/>
    <x v="0"/>
    <x v="2"/>
    <s v="RD220035"/>
    <s v="P000001287"/>
    <s v="P000001287"/>
    <s v="Non-LFF"/>
    <s v=""/>
    <m/>
    <b v="1"/>
    <x v="3"/>
    <x v="1"/>
    <d v="2026-03-05T00:00:00"/>
    <m/>
    <m/>
    <x v="1"/>
    <n v="21"/>
    <s v="John Rowie Del Rosario"/>
    <e v="#REF!"/>
    <n v="8126"/>
  </r>
  <r>
    <x v="565"/>
    <x v="0"/>
    <x v="4"/>
    <s v="PVRSM_RD22003501"/>
    <s v="P000001287"/>
    <s v="RD220035"/>
    <s v="Non-LFF"/>
    <s v=""/>
    <m/>
    <b v="0"/>
    <x v="3"/>
    <x v="1"/>
    <d v="2026-03-05T00:00:00"/>
    <m/>
    <m/>
    <x v="1"/>
    <n v="21"/>
    <s v="John Rowie Del Rosario"/>
    <e v="#REF!"/>
    <n v="8127"/>
  </r>
  <r>
    <x v="565"/>
    <x v="0"/>
    <x v="2"/>
    <s v="CLFF_VMCA$$$US10C05011"/>
    <s v="P000001276"/>
    <s v="P000001276"/>
    <s v="LFF (MDG-F)"/>
    <s v="US10C05011"/>
    <m/>
    <b v="1"/>
    <x v="3"/>
    <x v="1"/>
    <d v="2026-03-05T00:00:00"/>
    <m/>
    <m/>
    <x v="1"/>
    <n v="21"/>
    <s v="John Rowie Del Rosario"/>
    <m/>
    <n v="8128"/>
  </r>
  <r>
    <x v="565"/>
    <x v="0"/>
    <x v="2"/>
    <s v="CLFF_VMCA$$$US10C05021"/>
    <s v="P000001276"/>
    <s v="P000001276"/>
    <s v="LFF (MDG-F)"/>
    <s v="US10C05021"/>
    <m/>
    <b v="1"/>
    <x v="3"/>
    <x v="1"/>
    <d v="2026-03-05T00:00:00"/>
    <m/>
    <m/>
    <x v="1"/>
    <n v="21"/>
    <s v="John Rowie Del Rosario"/>
    <m/>
    <n v="8129"/>
  </r>
  <r>
    <x v="565"/>
    <x v="0"/>
    <x v="2"/>
    <s v="CLFF_VMCA$$$US10PD0801"/>
    <s v="P000001276"/>
    <s v="P000001276"/>
    <s v="LFF (MDG-F)"/>
    <s v="US10PD0801"/>
    <m/>
    <b v="1"/>
    <x v="3"/>
    <x v="1"/>
    <d v="2026-03-05T00:00:00"/>
    <m/>
    <m/>
    <x v="1"/>
    <n v="21"/>
    <s v="John Rowie Del Rosario"/>
    <m/>
    <n v="8130"/>
  </r>
  <r>
    <x v="565"/>
    <x v="0"/>
    <x v="2"/>
    <s v="CLFF_VMCA$$$US10TN2003"/>
    <s v="P000001284"/>
    <s v="P000001284"/>
    <s v="LFF (MDG-F)"/>
    <s v="US10TN2003"/>
    <m/>
    <b v="1"/>
    <x v="3"/>
    <x v="1"/>
    <d v="2026-03-05T00:00:00"/>
    <m/>
    <m/>
    <x v="1"/>
    <n v="21"/>
    <s v="John Rowie Del Rosario"/>
    <m/>
    <n v="8131"/>
  </r>
  <r>
    <x v="565"/>
    <x v="0"/>
    <x v="2"/>
    <s v="CLFF_VMCA$$$IE10C00600"/>
    <s v="P000001328"/>
    <s v="P000001328"/>
    <s v="LFF (MDG-F)"/>
    <s v="IE10C00600"/>
    <m/>
    <b v="1"/>
    <x v="3"/>
    <x v="1"/>
    <d v="2026-03-05T00:00:00"/>
    <m/>
    <m/>
    <x v="1"/>
    <n v="21"/>
    <s v="John Rowie Del Rosario"/>
    <m/>
    <n v="8132"/>
  </r>
  <r>
    <x v="565"/>
    <x v="0"/>
    <x v="2"/>
    <s v="CLFF_VMCA$$$IL10C00602"/>
    <s v="P000001328"/>
    <s v="P000001328"/>
    <s v="LFF (MDG-F)"/>
    <s v="IL10C00602"/>
    <m/>
    <b v="1"/>
    <x v="3"/>
    <x v="1"/>
    <d v="2026-03-05T00:00:00"/>
    <m/>
    <m/>
    <x v="1"/>
    <n v="21"/>
    <s v="John Rowie Del Rosario"/>
    <m/>
    <n v="8133"/>
  </r>
  <r>
    <x v="565"/>
    <x v="0"/>
    <x v="2"/>
    <s v="CLFF_VMCA$$$US10C01605"/>
    <s v="P000001328"/>
    <s v="P000001328"/>
    <s v="LFF (MDG-F)"/>
    <s v="US10C01605"/>
    <m/>
    <b v="1"/>
    <x v="3"/>
    <x v="1"/>
    <d v="2026-03-05T00:00:00"/>
    <m/>
    <m/>
    <x v="1"/>
    <n v="21"/>
    <s v="John Rowie Del Rosario"/>
    <m/>
    <n v="8134"/>
  </r>
  <r>
    <x v="565"/>
    <x v="0"/>
    <x v="2"/>
    <s v="CLFF_VMCA$$$US10C01606"/>
    <s v="P000001328"/>
    <s v="P000001328"/>
    <s v="LFF (MDG-F)"/>
    <s v="US10C01606"/>
    <m/>
    <b v="1"/>
    <x v="3"/>
    <x v="1"/>
    <d v="2026-03-05T00:00:00"/>
    <m/>
    <m/>
    <x v="1"/>
    <n v="21"/>
    <s v="John Rowie Del Rosario"/>
    <m/>
    <n v="8135"/>
  </r>
  <r>
    <x v="565"/>
    <x v="0"/>
    <x v="2"/>
    <s v="CLFF_VMCA$$$US10C01607"/>
    <s v="P000001328"/>
    <s v="P000001328"/>
    <s v="LFF (MDG-F)"/>
    <s v="US10C01607"/>
    <m/>
    <b v="1"/>
    <x v="3"/>
    <x v="1"/>
    <d v="2026-03-05T00:00:00"/>
    <m/>
    <m/>
    <x v="1"/>
    <n v="21"/>
    <s v="John Rowie Del Rosario"/>
    <m/>
    <n v="8136"/>
  </r>
  <r>
    <x v="565"/>
    <x v="0"/>
    <x v="2"/>
    <s v="CLFF_VMCA$$$US10C01609"/>
    <s v="P000001328"/>
    <s v="P000001328"/>
    <s v="LFF (MDG-F)"/>
    <s v="US10C01609"/>
    <m/>
    <b v="1"/>
    <x v="3"/>
    <x v="1"/>
    <d v="2026-03-05T00:00:00"/>
    <m/>
    <m/>
    <x v="1"/>
    <n v="21"/>
    <s v="John Rowie Del Rosario"/>
    <m/>
    <n v="8137"/>
  </r>
  <r>
    <x v="565"/>
    <x v="0"/>
    <x v="2"/>
    <s v="CLFF_VMCA$$$US10C01610"/>
    <s v="P000001328"/>
    <s v="P000001328"/>
    <s v="LFF (MDG-F)"/>
    <s v="US10C01610"/>
    <m/>
    <b v="1"/>
    <x v="3"/>
    <x v="1"/>
    <d v="2026-03-05T00:00:00"/>
    <m/>
    <m/>
    <x v="1"/>
    <n v="21"/>
    <s v="John Rowie Del Rosario"/>
    <m/>
    <n v="8138"/>
  </r>
  <r>
    <x v="565"/>
    <x v="0"/>
    <x v="2"/>
    <s v="CLFF_VMCA$$$US10C01613"/>
    <s v="P000001328"/>
    <s v="P000001328"/>
    <s v="LFF (MDG-F)"/>
    <s v="US10C01613"/>
    <m/>
    <b v="1"/>
    <x v="3"/>
    <x v="1"/>
    <d v="2026-03-05T00:00:00"/>
    <m/>
    <m/>
    <x v="1"/>
    <n v="21"/>
    <s v="John Rowie Del Rosario"/>
    <m/>
    <n v="8139"/>
  </r>
  <r>
    <x v="565"/>
    <x v="0"/>
    <x v="2"/>
    <s v="CLFF_VMCA$$$US10C01614"/>
    <s v="P000001328"/>
    <s v="P000001328"/>
    <s v="LFF (MDG-F)"/>
    <s v="US10C01614"/>
    <m/>
    <b v="1"/>
    <x v="3"/>
    <x v="1"/>
    <d v="2026-03-05T00:00:00"/>
    <m/>
    <m/>
    <x v="1"/>
    <n v="21"/>
    <s v="John Rowie Del Rosario"/>
    <m/>
    <n v="8140"/>
  </r>
  <r>
    <x v="565"/>
    <x v="0"/>
    <x v="2"/>
    <s v="CLFF_VMCA$$$US10C01615"/>
    <s v="P000001328"/>
    <s v="P000001328"/>
    <s v="LFF (MDG-F)"/>
    <s v="US10C01615"/>
    <m/>
    <b v="1"/>
    <x v="3"/>
    <x v="1"/>
    <d v="2026-03-05T00:00:00"/>
    <m/>
    <m/>
    <x v="1"/>
    <n v="21"/>
    <s v="John Rowie Del Rosario"/>
    <m/>
    <n v="8141"/>
  </r>
  <r>
    <x v="565"/>
    <x v="0"/>
    <x v="2"/>
    <s v="CLFF_VMCA$$$US10C01617"/>
    <s v="P000001328"/>
    <s v="P000001328"/>
    <s v="LFF (MDG-F)"/>
    <s v="US10C01617"/>
    <m/>
    <b v="1"/>
    <x v="3"/>
    <x v="1"/>
    <d v="2026-03-05T00:00:00"/>
    <m/>
    <m/>
    <x v="1"/>
    <n v="21"/>
    <s v="John Rowie Del Rosario"/>
    <m/>
    <n v="8142"/>
  </r>
  <r>
    <x v="565"/>
    <x v="0"/>
    <x v="2"/>
    <s v="CLFF_VMCA$$$US10C01618"/>
    <s v="P000001328"/>
    <s v="P000001328"/>
    <s v="LFF (MDG-F)"/>
    <s v="US10C01618"/>
    <m/>
    <b v="1"/>
    <x v="3"/>
    <x v="1"/>
    <d v="2026-03-05T00:00:00"/>
    <m/>
    <m/>
    <x v="1"/>
    <n v="21"/>
    <s v="John Rowie Del Rosario"/>
    <m/>
    <n v="8143"/>
  </r>
  <r>
    <x v="565"/>
    <x v="0"/>
    <x v="2"/>
    <s v="CLFF_VMCA$$$US10C01620"/>
    <s v="P000001328"/>
    <s v="P000001328"/>
    <s v="LFF (MDG-F)"/>
    <s v="US10C01620"/>
    <m/>
    <b v="1"/>
    <x v="3"/>
    <x v="1"/>
    <d v="2026-03-05T00:00:00"/>
    <m/>
    <m/>
    <x v="1"/>
    <n v="21"/>
    <s v="John Rowie Del Rosario"/>
    <m/>
    <n v="8144"/>
  </r>
  <r>
    <x v="565"/>
    <x v="0"/>
    <x v="2"/>
    <s v="CLFF_VMCA$$$US10C01621"/>
    <s v="P000001328"/>
    <s v="P000001328"/>
    <s v="LFF (MDG-F)"/>
    <s v="US10C01621"/>
    <m/>
    <b v="1"/>
    <x v="3"/>
    <x v="1"/>
    <d v="2026-03-05T00:00:00"/>
    <m/>
    <m/>
    <x v="1"/>
    <n v="21"/>
    <s v="John Rowie Del Rosario"/>
    <m/>
    <n v="8145"/>
  </r>
  <r>
    <x v="565"/>
    <x v="0"/>
    <x v="2"/>
    <s v="CLFF_VMCA$$$US10C01623"/>
    <s v="P000001328"/>
    <s v="P000001328"/>
    <s v="LFF (MDG-F)"/>
    <s v="US10C01623"/>
    <m/>
    <b v="1"/>
    <x v="3"/>
    <x v="1"/>
    <d v="2026-03-05T00:00:00"/>
    <m/>
    <m/>
    <x v="1"/>
    <n v="21"/>
    <s v="John Rowie Del Rosario"/>
    <m/>
    <n v="8146"/>
  </r>
  <r>
    <x v="565"/>
    <x v="0"/>
    <x v="2"/>
    <s v="CLFF_VMCA$$$US10C01624"/>
    <s v="P000001328"/>
    <s v="P000001328"/>
    <s v="LFF (MDG-F)"/>
    <s v="US10C01624"/>
    <m/>
    <b v="1"/>
    <x v="3"/>
    <x v="1"/>
    <d v="2026-03-05T00:00:00"/>
    <m/>
    <m/>
    <x v="1"/>
    <n v="21"/>
    <s v="John Rowie Del Rosario"/>
    <m/>
    <n v="8147"/>
  </r>
  <r>
    <x v="565"/>
    <x v="0"/>
    <x v="2"/>
    <s v="CLFF_VMCA$$$US10C01712"/>
    <s v="P000001328"/>
    <s v="P000001328"/>
    <s v="LFF (MDG-F)"/>
    <s v="US10C01712"/>
    <m/>
    <b v="1"/>
    <x v="3"/>
    <x v="1"/>
    <d v="2026-03-05T00:00:00"/>
    <m/>
    <m/>
    <x v="1"/>
    <n v="21"/>
    <s v="John Rowie Del Rosario"/>
    <m/>
    <n v="8148"/>
  </r>
  <r>
    <x v="565"/>
    <x v="0"/>
    <x v="2"/>
    <s v="CLFF_VMCA$$$US10C01714"/>
    <s v="P000001328"/>
    <s v="P000001328"/>
    <s v="LFF (MDG-F)"/>
    <s v="US10C01714"/>
    <m/>
    <b v="1"/>
    <x v="3"/>
    <x v="1"/>
    <d v="2026-03-05T00:00:00"/>
    <m/>
    <m/>
    <x v="1"/>
    <n v="21"/>
    <s v="John Rowie Del Rosario"/>
    <m/>
    <n v="8149"/>
  </r>
  <r>
    <x v="565"/>
    <x v="0"/>
    <x v="2"/>
    <s v="CLFF_VMCA$$$US10C02004"/>
    <s v="P000001328"/>
    <s v="P000001328"/>
    <s v="LFF (MDG-F)"/>
    <s v="US10C02004"/>
    <m/>
    <b v="1"/>
    <x v="3"/>
    <x v="1"/>
    <d v="2026-03-05T00:00:00"/>
    <m/>
    <m/>
    <x v="1"/>
    <n v="21"/>
    <s v="John Rowie Del Rosario"/>
    <m/>
    <n v="8150"/>
  </r>
  <r>
    <x v="565"/>
    <x v="0"/>
    <x v="2"/>
    <s v="CLFF_VMCA$$$US10C02005"/>
    <s v="P000001328"/>
    <s v="P000001328"/>
    <s v="LFF (MDG-F)"/>
    <s v="US10C02005"/>
    <m/>
    <b v="1"/>
    <x v="3"/>
    <x v="1"/>
    <d v="2026-03-05T00:00:00"/>
    <m/>
    <m/>
    <x v="1"/>
    <n v="21"/>
    <s v="John Rowie Del Rosario"/>
    <m/>
    <n v="8151"/>
  </r>
  <r>
    <x v="565"/>
    <x v="0"/>
    <x v="2"/>
    <s v="CLFF_VMCA$$$US10C02006"/>
    <s v="P000001328"/>
    <s v="P000001328"/>
    <s v="LFF (MDG-F)"/>
    <s v="US10C02006"/>
    <m/>
    <b v="1"/>
    <x v="3"/>
    <x v="1"/>
    <d v="2026-03-05T00:00:00"/>
    <m/>
    <m/>
    <x v="1"/>
    <n v="21"/>
    <s v="John Rowie Del Rosario"/>
    <m/>
    <n v="8152"/>
  </r>
  <r>
    <x v="565"/>
    <x v="0"/>
    <x v="2"/>
    <s v="CLFF_VMCA$$$US10C06082"/>
    <s v="P000001328"/>
    <s v="P000001328"/>
    <s v="LFF (MDG-F)"/>
    <s v="US10C06082"/>
    <m/>
    <b v="1"/>
    <x v="3"/>
    <x v="1"/>
    <d v="2026-03-05T00:00:00"/>
    <m/>
    <m/>
    <x v="1"/>
    <n v="21"/>
    <s v="John Rowie Del Rosario"/>
    <m/>
    <n v="8153"/>
  </r>
  <r>
    <x v="565"/>
    <x v="0"/>
    <x v="2"/>
    <s v="CLFF_VMCA$$$US10TA1000"/>
    <s v="P000001328"/>
    <s v="P000001328"/>
    <s v="LFF (MDG-F)"/>
    <s v="US10TA1000"/>
    <m/>
    <b v="1"/>
    <x v="3"/>
    <x v="1"/>
    <d v="2026-03-05T00:00:00"/>
    <m/>
    <m/>
    <x v="1"/>
    <n v="21"/>
    <s v="John Rowie Del Rosario"/>
    <m/>
    <n v="8154"/>
  </r>
  <r>
    <x v="565"/>
    <x v="0"/>
    <x v="2"/>
    <s v="VRSM_VMCA$$US10C01614"/>
    <s v="P000001328"/>
    <s v="P000001328"/>
    <s v="Non-LFF"/>
    <s v=""/>
    <m/>
    <b v="1"/>
    <x v="3"/>
    <x v="1"/>
    <d v="2026-03-05T00:00:00"/>
    <m/>
    <m/>
    <x v="1"/>
    <n v="21"/>
    <s v="John Rowie Del Rosario"/>
    <m/>
    <n v="8155"/>
  </r>
  <r>
    <x v="565"/>
    <x v="0"/>
    <x v="4"/>
    <s v="CVRSM_VMCA$$US10C01614"/>
    <s v="P000001328"/>
    <s v="VRSM_VMCA$$US10C01614"/>
    <s v="Non-LFF"/>
    <s v=""/>
    <m/>
    <b v="0"/>
    <x v="3"/>
    <x v="1"/>
    <d v="2026-03-05T00:00:00"/>
    <m/>
    <m/>
    <x v="1"/>
    <n v="21"/>
    <s v="John Rowie Del Rosario"/>
    <e v="#REF!"/>
    <n v="8156"/>
  </r>
  <r>
    <x v="565"/>
    <x v="0"/>
    <x v="4"/>
    <s v="SVRSM_VMCA$$US10C01614_IO"/>
    <s v="P000001328"/>
    <s v="VRSM_VMCA$$US10C01614"/>
    <s v="Non-LFF"/>
    <s v=""/>
    <m/>
    <b v="0"/>
    <x v="3"/>
    <x v="1"/>
    <d v="2026-03-05T00:00:00"/>
    <m/>
    <m/>
    <x v="1"/>
    <n v="21"/>
    <s v="John Rowie Del Rosario"/>
    <e v="#REF!"/>
    <n v="8157"/>
  </r>
  <r>
    <x v="565"/>
    <x v="0"/>
    <x v="2"/>
    <s v="CLFF_VMCA$$$GB10C60700"/>
    <s v="P000001328"/>
    <s v="P000001328"/>
    <s v="LFF (MDG-F)"/>
    <s v="GB10C60700"/>
    <m/>
    <b v="1"/>
    <x v="3"/>
    <x v="1"/>
    <d v="2026-03-05T00:00:00"/>
    <m/>
    <m/>
    <x v="1"/>
    <n v="21"/>
    <s v="John Rowie Del Rosario"/>
    <m/>
    <n v="8158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21"/>
    <s v="John Rowie Del Rosario"/>
    <m/>
    <n v="8159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21"/>
    <s v="John Rowie Del Rosario"/>
    <m/>
    <n v="8160"/>
  </r>
  <r>
    <x v="565"/>
    <x v="0"/>
    <x v="2"/>
    <s v="SLFF_VMCA$$$DE10C60700_IO"/>
    <s v="P000001328"/>
    <s v="P000001328"/>
    <s v="LFF (MDG-F)"/>
    <s v="DE10C60700"/>
    <m/>
    <b v="1"/>
    <x v="3"/>
    <x v="1"/>
    <d v="2026-03-05T00:00:00"/>
    <m/>
    <m/>
    <x v="1"/>
    <n v="21"/>
    <s v="John Rowie Del Rosario"/>
    <m/>
    <n v="8161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21"/>
    <s v="John Rowie Del Rosario"/>
    <m/>
    <n v="8162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21"/>
    <s v="John Rowie Del Rosario"/>
    <m/>
    <n v="8163"/>
  </r>
  <r>
    <x v="565"/>
    <x v="0"/>
    <x v="2"/>
    <s v="SLFF_VMCA$$$IE10C60601_IO"/>
    <s v="P000001328"/>
    <s v="P000001328"/>
    <s v="LFF (MDG-F)"/>
    <s v="IE10C60601"/>
    <m/>
    <b v="1"/>
    <x v="3"/>
    <x v="1"/>
    <d v="2026-03-05T00:00:00"/>
    <m/>
    <m/>
    <x v="1"/>
    <n v="21"/>
    <s v="John Rowie Del Rosario"/>
    <m/>
    <n v="8164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21"/>
    <s v="John Rowie Del Rosario"/>
    <m/>
    <n v="8165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21"/>
    <s v="John Rowie Del Rosario"/>
    <m/>
    <n v="8166"/>
  </r>
  <r>
    <x v="565"/>
    <x v="0"/>
    <x v="2"/>
    <s v="SLFF_VMCA$$$IL10C60700_IO"/>
    <s v="P000001328"/>
    <s v="P000001328"/>
    <s v="LFF (MDG-F)"/>
    <s v="IL10C60700"/>
    <m/>
    <b v="1"/>
    <x v="3"/>
    <x v="1"/>
    <d v="2026-03-05T00:00:00"/>
    <m/>
    <m/>
    <x v="1"/>
    <n v="21"/>
    <s v="John Rowie Del Rosario"/>
    <m/>
    <n v="8167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21"/>
    <s v="John Rowie Del Rosario"/>
    <m/>
    <n v="8168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21"/>
    <s v="John Rowie Del Rosario"/>
    <m/>
    <n v="8169"/>
  </r>
  <r>
    <x v="565"/>
    <x v="0"/>
    <x v="2"/>
    <s v="SLFF_VMCA$$$US10C61701_IO"/>
    <s v="P000001328"/>
    <s v="P000001328"/>
    <s v="LFF (MDG-F)"/>
    <s v="US10C61701"/>
    <m/>
    <b v="1"/>
    <x v="3"/>
    <x v="1"/>
    <d v="2026-03-05T00:00:00"/>
    <m/>
    <m/>
    <x v="1"/>
    <n v="21"/>
    <s v="John Rowie Del Rosario"/>
    <m/>
    <n v="8170"/>
  </r>
  <r>
    <x v="565"/>
    <x v="0"/>
    <x v="2"/>
    <s v="VRSM_VMCA$$DE10C60700"/>
    <s v="P000001328"/>
    <s v="P000001328"/>
    <s v="Non-LFF"/>
    <s v=""/>
    <m/>
    <b v="1"/>
    <x v="3"/>
    <x v="1"/>
    <d v="2026-03-05T00:00:00"/>
    <m/>
    <m/>
    <x v="1"/>
    <n v="21"/>
    <s v="John Rowie Del Rosario"/>
    <m/>
    <n v="8171"/>
  </r>
  <r>
    <x v="565"/>
    <x v="0"/>
    <x v="4"/>
    <s v="CVRSM_VMCA$$DE10C60700"/>
    <s v="P000001328"/>
    <s v="VRSM_VMCA$$DE10C60700"/>
    <s v="Non-LFF"/>
    <s v=""/>
    <m/>
    <b v="0"/>
    <x v="3"/>
    <x v="1"/>
    <d v="2026-03-05T00:00:00"/>
    <m/>
    <m/>
    <x v="1"/>
    <n v="21"/>
    <s v="John Rowie Del Rosario"/>
    <e v="#REF!"/>
    <n v="8172"/>
  </r>
  <r>
    <x v="565"/>
    <x v="0"/>
    <x v="4"/>
    <s v="SVRSM_VMCA$$DE10C60700_IO"/>
    <s v="P000001328"/>
    <s v="VRSM_VMCA$$DE10C60700"/>
    <s v="Non-LFF"/>
    <s v=""/>
    <m/>
    <b v="0"/>
    <x v="3"/>
    <x v="1"/>
    <d v="2026-03-05T00:00:00"/>
    <m/>
    <m/>
    <x v="1"/>
    <n v="21"/>
    <s v="John Rowie Del Rosario"/>
    <e v="#REF!"/>
    <n v="8173"/>
  </r>
  <r>
    <x v="565"/>
    <x v="0"/>
    <x v="2"/>
    <s v="VRSM_VMCA$$GB10C60700"/>
    <s v="P000001328"/>
    <s v="P000001328"/>
    <s v="Non-LFF"/>
    <s v=""/>
    <m/>
    <b v="1"/>
    <x v="3"/>
    <x v="1"/>
    <d v="2026-03-05T00:00:00"/>
    <m/>
    <m/>
    <x v="1"/>
    <n v="21"/>
    <s v="John Rowie Del Rosario"/>
    <m/>
    <n v="8174"/>
  </r>
  <r>
    <x v="565"/>
    <x v="0"/>
    <x v="4"/>
    <s v="CVRSM_VMCA$$GB10C60700"/>
    <s v="P000001328"/>
    <s v="VRSM_VMCA$$GB10C60700"/>
    <s v="Non-LFF"/>
    <s v=""/>
    <m/>
    <b v="0"/>
    <x v="3"/>
    <x v="1"/>
    <d v="2026-03-05T00:00:00"/>
    <m/>
    <m/>
    <x v="1"/>
    <n v="21"/>
    <s v="John Rowie Del Rosario"/>
    <e v="#REF!"/>
    <n v="8175"/>
  </r>
  <r>
    <x v="565"/>
    <x v="0"/>
    <x v="4"/>
    <s v="SVRSM_VMCA$$GB10C60700_IO"/>
    <s v="P000001328"/>
    <s v="VRSM_VMCA$$GB10C60700"/>
    <s v="Non-LFF"/>
    <s v=""/>
    <m/>
    <b v="0"/>
    <x v="3"/>
    <x v="1"/>
    <d v="2026-03-05T00:00:00"/>
    <m/>
    <m/>
    <x v="1"/>
    <n v="21"/>
    <s v="John Rowie Del Rosario"/>
    <e v="#REF!"/>
    <n v="8176"/>
  </r>
  <r>
    <x v="565"/>
    <x v="0"/>
    <x v="2"/>
    <s v="VRSM_VMCA$$IE10C60601"/>
    <s v="P000001328"/>
    <s v="P000001328"/>
    <s v="Non-LFF"/>
    <s v=""/>
    <m/>
    <b v="1"/>
    <x v="3"/>
    <x v="1"/>
    <d v="2026-03-05T00:00:00"/>
    <m/>
    <m/>
    <x v="1"/>
    <n v="21"/>
    <s v="John Rowie Del Rosario"/>
    <m/>
    <n v="8177"/>
  </r>
  <r>
    <x v="565"/>
    <x v="0"/>
    <x v="4"/>
    <s v="CVRSM_VMCA$$IE10C60601"/>
    <s v="P000001328"/>
    <s v="VRSM_VMCA$$IE10C60601"/>
    <s v="Non-LFF"/>
    <s v=""/>
    <m/>
    <b v="0"/>
    <x v="3"/>
    <x v="1"/>
    <d v="2026-03-05T00:00:00"/>
    <m/>
    <m/>
    <x v="1"/>
    <n v="21"/>
    <s v="John Rowie Del Rosario"/>
    <e v="#REF!"/>
    <n v="8178"/>
  </r>
  <r>
    <x v="565"/>
    <x v="0"/>
    <x v="4"/>
    <s v="SVRSM_VMCA$$IE10C60601_IO"/>
    <s v="P000001328"/>
    <s v="VRSM_VMCA$$IE10C60601"/>
    <s v="Non-LFF"/>
    <s v=""/>
    <m/>
    <b v="0"/>
    <x v="3"/>
    <x v="1"/>
    <d v="2026-03-05T00:00:00"/>
    <m/>
    <m/>
    <x v="1"/>
    <n v="21"/>
    <s v="John Rowie Del Rosario"/>
    <e v="#REF!"/>
    <n v="8179"/>
  </r>
  <r>
    <x v="565"/>
    <x v="0"/>
    <x v="2"/>
    <s v="VRSM_VMCA$$IL10C60700"/>
    <s v="P000001328"/>
    <s v="P000001328"/>
    <s v="Non-LFF"/>
    <s v=""/>
    <m/>
    <b v="1"/>
    <x v="3"/>
    <x v="1"/>
    <d v="2026-03-05T00:00:00"/>
    <m/>
    <m/>
    <x v="1"/>
    <n v="21"/>
    <s v="John Rowie Del Rosario"/>
    <m/>
    <n v="8180"/>
  </r>
  <r>
    <x v="565"/>
    <x v="0"/>
    <x v="4"/>
    <s v="CVRSM_VMCA$$IL10C60700"/>
    <s v="P000001328"/>
    <s v="VRSM_VMCA$$IL10C60700"/>
    <s v="Non-LFF"/>
    <s v=""/>
    <m/>
    <b v="0"/>
    <x v="3"/>
    <x v="1"/>
    <d v="2026-03-05T00:00:00"/>
    <m/>
    <m/>
    <x v="1"/>
    <n v="21"/>
    <s v="John Rowie Del Rosario"/>
    <e v="#REF!"/>
    <n v="8181"/>
  </r>
  <r>
    <x v="565"/>
    <x v="0"/>
    <x v="4"/>
    <s v="SVRSM_VMCA$$IL10C60700_IO"/>
    <s v="P000001328"/>
    <s v="VRSM_VMCA$$IL10C60700"/>
    <s v="Non-LFF"/>
    <s v=""/>
    <m/>
    <b v="0"/>
    <x v="3"/>
    <x v="1"/>
    <d v="2026-03-05T00:00:00"/>
    <m/>
    <m/>
    <x v="1"/>
    <n v="21"/>
    <s v="John Rowie Del Rosario"/>
    <e v="#REF!"/>
    <n v="8182"/>
  </r>
  <r>
    <x v="565"/>
    <x v="0"/>
    <x v="2"/>
    <s v="VRSM_VMCA$$US10C61701"/>
    <s v="P000001328"/>
    <s v="P000001328"/>
    <s v="Non-LFF"/>
    <s v=""/>
    <m/>
    <b v="1"/>
    <x v="3"/>
    <x v="1"/>
    <d v="2026-03-05T00:00:00"/>
    <m/>
    <m/>
    <x v="1"/>
    <n v="21"/>
    <s v="John Rowie Del Rosario"/>
    <m/>
    <n v="8183"/>
  </r>
  <r>
    <x v="565"/>
    <x v="0"/>
    <x v="4"/>
    <s v="CVRSM_VMCA$$US10C61701"/>
    <s v="P000001328"/>
    <s v="VRSM_VMCA$$US10C61701"/>
    <s v="Non-LFF"/>
    <s v=""/>
    <m/>
    <b v="0"/>
    <x v="3"/>
    <x v="1"/>
    <d v="2026-03-05T00:00:00"/>
    <m/>
    <m/>
    <x v="1"/>
    <n v="21"/>
    <s v="John Rowie Del Rosario"/>
    <e v="#REF!"/>
    <n v="8184"/>
  </r>
  <r>
    <x v="565"/>
    <x v="0"/>
    <x v="4"/>
    <s v="SVRSM_VMCA$$US10C61701_IO"/>
    <s v="P000001328"/>
    <s v="VRSM_VMCA$$US10C61701"/>
    <s v="Non-LFF"/>
    <s v=""/>
    <m/>
    <b v="0"/>
    <x v="3"/>
    <x v="1"/>
    <d v="2026-03-05T00:00:00"/>
    <m/>
    <m/>
    <x v="1"/>
    <n v="21"/>
    <s v="John Rowie Del Rosario"/>
    <e v="#REF!"/>
    <n v="8185"/>
  </r>
  <r>
    <x v="565"/>
    <x v="0"/>
    <x v="2"/>
    <s v="CLFF_VMCA$$$US10C06089"/>
    <s v="P000001286"/>
    <s v="P000001286"/>
    <s v="LFF (MDG-F)"/>
    <s v="US10C06089"/>
    <m/>
    <b v="1"/>
    <x v="3"/>
    <x v="1"/>
    <d v="2026-03-05T00:00:00"/>
    <m/>
    <m/>
    <x v="1"/>
    <n v="21"/>
    <s v="John Rowie Del Rosario"/>
    <m/>
    <n v="8186"/>
  </r>
  <r>
    <x v="565"/>
    <x v="0"/>
    <x v="2"/>
    <s v="DS220096"/>
    <s v="P000001286"/>
    <s v="P000001286"/>
    <s v="Non-LFF"/>
    <s v=""/>
    <m/>
    <b v="1"/>
    <x v="3"/>
    <x v="1"/>
    <d v="2026-03-05T00:00:00"/>
    <m/>
    <m/>
    <x v="1"/>
    <n v="21"/>
    <s v="John Rowie Del Rosario"/>
    <e v="#REF!"/>
    <n v="8187"/>
  </r>
  <r>
    <x v="565"/>
    <x v="0"/>
    <x v="4"/>
    <s v="VRSM_DS22009601"/>
    <s v="P000001286"/>
    <s v="DS220096"/>
    <s v="Non-LFF"/>
    <s v=""/>
    <m/>
    <b v="0"/>
    <x v="3"/>
    <x v="1"/>
    <d v="2026-03-05T00:00:00"/>
    <m/>
    <m/>
    <x v="1"/>
    <n v="21"/>
    <s v="John Rowie Del Rosario"/>
    <e v="#REF!"/>
    <n v="8188"/>
  </r>
  <r>
    <x v="565"/>
    <x v="0"/>
    <x v="4"/>
    <s v="PVRSM_DS22009601"/>
    <s v="P000001286"/>
    <s v="VRSM_DS22009601"/>
    <s v="Non-LFF"/>
    <s v=""/>
    <m/>
    <b v="0"/>
    <x v="3"/>
    <x v="1"/>
    <d v="2026-03-05T00:00:00"/>
    <m/>
    <m/>
    <x v="1"/>
    <n v="21"/>
    <s v="John Rowie Del Rosario"/>
    <e v="#REF!"/>
    <n v="8189"/>
  </r>
  <r>
    <x v="565"/>
    <x v="0"/>
    <x v="4"/>
    <s v="PVRSM_DS2200960101"/>
    <s v="P000001286"/>
    <s v="VRSM_DS22009601"/>
    <s v="Non-LFF"/>
    <s v=""/>
    <m/>
    <b v="0"/>
    <x v="3"/>
    <x v="1"/>
    <d v="2026-03-05T00:00:00"/>
    <m/>
    <m/>
    <x v="1"/>
    <n v="21"/>
    <s v="John Rowie Del Rosario"/>
    <e v="#REF!"/>
    <n v="8190"/>
  </r>
  <r>
    <x v="565"/>
    <x v="0"/>
    <x v="4"/>
    <s v="PVRSM_DS2200960102"/>
    <s v="P000001286"/>
    <s v="VRSM_DS22009601"/>
    <s v="Non-LFF"/>
    <s v=""/>
    <m/>
    <b v="0"/>
    <x v="3"/>
    <x v="1"/>
    <d v="2026-03-05T00:00:00"/>
    <m/>
    <m/>
    <x v="1"/>
    <n v="21"/>
    <s v="John Rowie Del Rosario"/>
    <e v="#REF!"/>
    <n v="8191"/>
  </r>
  <r>
    <x v="565"/>
    <x v="0"/>
    <x v="4"/>
    <s v="PVRSM_DS2200960103"/>
    <s v="P000001286"/>
    <s v="VRSM_DS22009601"/>
    <s v="Non-LFF"/>
    <s v=""/>
    <m/>
    <b v="0"/>
    <x v="3"/>
    <x v="1"/>
    <d v="2026-03-05T00:00:00"/>
    <m/>
    <m/>
    <x v="1"/>
    <n v="21"/>
    <s v="John Rowie Del Rosario"/>
    <e v="#REF!"/>
    <n v="8192"/>
  </r>
  <r>
    <x v="565"/>
    <x v="0"/>
    <x v="4"/>
    <s v="FDS220096"/>
    <s v="P000001286"/>
    <s v="P000000979"/>
    <s v="Non-LFF"/>
    <s v=""/>
    <m/>
    <b v="0"/>
    <x v="3"/>
    <x v="1"/>
    <d v="2026-03-05T00:00:00"/>
    <m/>
    <m/>
    <x v="1"/>
    <n v="21"/>
    <s v="John Rowie Del Rosario"/>
    <e v="#REF!"/>
    <n v="8193"/>
  </r>
  <r>
    <x v="565"/>
    <x v="0"/>
    <x v="2"/>
    <s v="CLFF_VMCA$$$US10C06086"/>
    <s v="P000001285"/>
    <s v="P000001285"/>
    <s v="LFF (MDG-F)"/>
    <s v="US10C06086"/>
    <m/>
    <b v="1"/>
    <x v="3"/>
    <x v="1"/>
    <d v="2026-03-05T00:00:00"/>
    <m/>
    <m/>
    <x v="1"/>
    <n v="21"/>
    <s v="John Rowie Del Rosario"/>
    <m/>
    <n v="8194"/>
  </r>
  <r>
    <x v="565"/>
    <x v="0"/>
    <x v="2"/>
    <s v="CLFF_VMCA$$$CN09C05004"/>
    <s v="P000001325"/>
    <s v="P000001325"/>
    <s v="LFF (MDG-F)"/>
    <s v="CN09C05004"/>
    <m/>
    <b v="1"/>
    <x v="3"/>
    <x v="1"/>
    <d v="2026-03-05T00:00:00"/>
    <m/>
    <m/>
    <x v="1"/>
    <n v="21"/>
    <s v="John Rowie Del Rosario"/>
    <m/>
    <n v="8195"/>
  </r>
  <r>
    <x v="565"/>
    <x v="0"/>
    <x v="2"/>
    <s v="CLFF_VMCA$$$TW91C06025"/>
    <s v="P000001325"/>
    <s v="P000001325"/>
    <s v="LFF (MDG-F)"/>
    <s v="TW91C06025"/>
    <m/>
    <b v="1"/>
    <x v="3"/>
    <x v="1"/>
    <d v="2026-03-05T00:00:00"/>
    <m/>
    <m/>
    <x v="1"/>
    <n v="21"/>
    <s v="John Rowie Del Rosario"/>
    <m/>
    <n v="8196"/>
  </r>
  <r>
    <x v="565"/>
    <x v="0"/>
    <x v="2"/>
    <s v="CLFF_1000$$$JP02C0M825"/>
    <s v="P000001325"/>
    <s v="P000001325"/>
    <s v="LFF (MDG-F)"/>
    <s v="JP02C0M825"/>
    <m/>
    <b v="1"/>
    <x v="3"/>
    <x v="1"/>
    <d v="2026-03-05T00:00:00"/>
    <m/>
    <m/>
    <x v="1"/>
    <n v="21"/>
    <s v="John Rowie Del Rosario"/>
    <m/>
    <n v="8197"/>
  </r>
  <r>
    <x v="565"/>
    <x v="0"/>
    <x v="2"/>
    <s v="CLFF_VMCA$$$CN09C05012"/>
    <s v="P000001325"/>
    <s v="P000001325"/>
    <s v="LFF (MDG-F)"/>
    <s v="CN09C05012"/>
    <m/>
    <b v="1"/>
    <x v="3"/>
    <x v="1"/>
    <d v="2026-03-05T00:00:00"/>
    <m/>
    <m/>
    <x v="1"/>
    <n v="21"/>
    <s v="John Rowie Del Rosario"/>
    <m/>
    <n v="8198"/>
  </r>
  <r>
    <x v="565"/>
    <x v="0"/>
    <x v="2"/>
    <s v="CLFF_VMCA$$$TW10C05002"/>
    <s v="P000001325"/>
    <s v="P000001325"/>
    <s v="LFF (MDG-F)"/>
    <s v="TW10C05002"/>
    <m/>
    <b v="1"/>
    <x v="3"/>
    <x v="1"/>
    <d v="2026-03-05T00:00:00"/>
    <m/>
    <m/>
    <x v="1"/>
    <n v="21"/>
    <s v="John Rowie Del Rosario"/>
    <m/>
    <n v="8199"/>
  </r>
  <r>
    <x v="565"/>
    <x v="0"/>
    <x v="2"/>
    <s v="CLFF_VMCA$$$TW10C06304"/>
    <s v="P000001325"/>
    <s v="P000001325"/>
    <s v="LFF (MDG-F)"/>
    <s v="TW10C06304"/>
    <m/>
    <b v="1"/>
    <x v="3"/>
    <x v="1"/>
    <d v="2026-03-05T00:00:00"/>
    <m/>
    <m/>
    <x v="1"/>
    <n v="21"/>
    <s v="John Rowie Del Rosario"/>
    <m/>
    <n v="8200"/>
  </r>
  <r>
    <x v="565"/>
    <x v="0"/>
    <x v="2"/>
    <s v="CLFF_VMCA$$$TW10C06305"/>
    <s v="P000001284"/>
    <s v="P000001284"/>
    <s v="LFF (MDG-F)"/>
    <s v="TW10C06305"/>
    <m/>
    <b v="1"/>
    <x v="3"/>
    <x v="1"/>
    <d v="2026-03-05T00:00:00"/>
    <m/>
    <m/>
    <x v="1"/>
    <n v="21"/>
    <s v="John Rowie Del Rosario"/>
    <m/>
    <n v="8201"/>
  </r>
  <r>
    <x v="565"/>
    <x v="0"/>
    <x v="2"/>
    <s v="CLFF_1000$$$CN90Z03729"/>
    <s v="P000001313"/>
    <s v="P000001313"/>
    <s v="LFF (MDG-F)"/>
    <s v="CN90Z03729"/>
    <m/>
    <b v="1"/>
    <x v="3"/>
    <x v="1"/>
    <d v="2026-03-05T00:00:00"/>
    <m/>
    <m/>
    <x v="1"/>
    <n v="21"/>
    <s v="John Rowie Del Rosario"/>
    <m/>
    <n v="8202"/>
  </r>
  <r>
    <x v="565"/>
    <x v="0"/>
    <x v="2"/>
    <s v="CLFF_VMCA$$$TW91C06022"/>
    <s v="P000001313"/>
    <s v="P000001313"/>
    <s v="LFF (MDG-F)"/>
    <s v="TW91C06022"/>
    <m/>
    <b v="1"/>
    <x v="3"/>
    <x v="1"/>
    <d v="2026-03-05T00:00:00"/>
    <m/>
    <m/>
    <x v="1"/>
    <n v="21"/>
    <s v="John Rowie Del Rosario"/>
    <m/>
    <n v="8203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21"/>
    <s v="John Rowie Del Rosario"/>
    <m/>
    <n v="8204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21"/>
    <s v="John Rowie Del Rosario"/>
    <m/>
    <n v="8205"/>
  </r>
  <r>
    <x v="565"/>
    <x v="0"/>
    <x v="2"/>
    <s v="SLFF_VMCA$$$CN09C62702_IO"/>
    <s v="P000001313"/>
    <s v="P000001313"/>
    <s v="LFF (MDG-F)"/>
    <s v="CN09C62702"/>
    <m/>
    <b v="1"/>
    <x v="3"/>
    <x v="1"/>
    <d v="2026-03-05T00:00:00"/>
    <m/>
    <m/>
    <x v="1"/>
    <n v="21"/>
    <s v="John Rowie Del Rosario"/>
    <m/>
    <n v="8206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21"/>
    <s v="John Rowie Del Rosario"/>
    <m/>
    <n v="8207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21"/>
    <s v="John Rowie Del Rosario"/>
    <m/>
    <n v="8208"/>
  </r>
  <r>
    <x v="565"/>
    <x v="0"/>
    <x v="2"/>
    <s v="SLFF_VMCA$$$CN43C62606_IO"/>
    <s v="P000001313"/>
    <s v="P000001313"/>
    <s v="LFF (MDG-F)"/>
    <s v="CN43C62606"/>
    <m/>
    <b v="1"/>
    <x v="3"/>
    <x v="1"/>
    <d v="2026-03-05T00:00:00"/>
    <m/>
    <m/>
    <x v="1"/>
    <n v="21"/>
    <s v="John Rowie Del Rosario"/>
    <m/>
    <n v="8209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21"/>
    <s v="John Rowie Del Rosario"/>
    <m/>
    <n v="8210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21"/>
    <s v="John Rowie Del Rosario"/>
    <m/>
    <n v="8211"/>
  </r>
  <r>
    <x v="565"/>
    <x v="0"/>
    <x v="2"/>
    <s v="SLFF_VMCA$$$SG10C62609_IO"/>
    <s v="P000001313"/>
    <s v="P000001313"/>
    <s v="LFF (MDG-F)"/>
    <s v="SG10C62609"/>
    <m/>
    <b v="1"/>
    <x v="3"/>
    <x v="1"/>
    <d v="2026-03-05T00:00:00"/>
    <m/>
    <m/>
    <x v="1"/>
    <n v="21"/>
    <s v="John Rowie Del Rosario"/>
    <m/>
    <n v="8212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21"/>
    <s v="John Rowie Del Rosario"/>
    <m/>
    <n v="8213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21"/>
    <s v="John Rowie Del Rosario"/>
    <m/>
    <n v="8214"/>
  </r>
  <r>
    <x v="565"/>
    <x v="0"/>
    <x v="2"/>
    <s v="SLFF_VMCA$$$TW10C62701_IO"/>
    <s v="P000001313"/>
    <s v="P000001313"/>
    <s v="LFF (MDG-F)"/>
    <s v="TW10C62701"/>
    <m/>
    <b v="1"/>
    <x v="3"/>
    <x v="1"/>
    <d v="2026-03-05T00:00:00"/>
    <m/>
    <m/>
    <x v="1"/>
    <n v="21"/>
    <s v="John Rowie Del Rosario"/>
    <m/>
    <n v="8215"/>
  </r>
  <r>
    <x v="565"/>
    <x v="0"/>
    <x v="2"/>
    <s v="VRSM_VMCA$$CN09C62702"/>
    <s v="P000001313"/>
    <s v="P000001313"/>
    <s v="Non-LFF"/>
    <s v=""/>
    <m/>
    <b v="1"/>
    <x v="3"/>
    <x v="1"/>
    <d v="2026-03-05T00:00:00"/>
    <m/>
    <m/>
    <x v="1"/>
    <n v="21"/>
    <s v="John Rowie Del Rosario"/>
    <m/>
    <n v="8216"/>
  </r>
  <r>
    <x v="565"/>
    <x v="0"/>
    <x v="4"/>
    <s v="CVRSM_VMCA$$CN09C62702"/>
    <s v="P000001313"/>
    <s v="VRSM_VMCA$$CN09C62702"/>
    <s v="Non-LFF"/>
    <s v=""/>
    <m/>
    <b v="0"/>
    <x v="3"/>
    <x v="1"/>
    <d v="2026-03-05T00:00:00"/>
    <m/>
    <m/>
    <x v="1"/>
    <n v="21"/>
    <s v="John Rowie Del Rosario"/>
    <e v="#REF!"/>
    <n v="8217"/>
  </r>
  <r>
    <x v="565"/>
    <x v="0"/>
    <x v="4"/>
    <s v="SVRSM_VMCA$$CN09C62702_IO"/>
    <s v="P000001313"/>
    <s v="VRSM_VMCA$$CN09C62702"/>
    <s v="Non-LFF"/>
    <s v=""/>
    <m/>
    <b v="0"/>
    <x v="3"/>
    <x v="1"/>
    <d v="2026-03-05T00:00:00"/>
    <m/>
    <m/>
    <x v="1"/>
    <n v="21"/>
    <s v="John Rowie Del Rosario"/>
    <e v="#REF!"/>
    <n v="8218"/>
  </r>
  <r>
    <x v="565"/>
    <x v="0"/>
    <x v="2"/>
    <s v="VRSM_VMCA$$CN43C62606"/>
    <s v="P000001313"/>
    <s v="P000001313"/>
    <s v="Non-LFF"/>
    <s v=""/>
    <m/>
    <b v="1"/>
    <x v="3"/>
    <x v="1"/>
    <d v="2026-03-05T00:00:00"/>
    <m/>
    <m/>
    <x v="1"/>
    <n v="21"/>
    <s v="John Rowie Del Rosario"/>
    <m/>
    <n v="8219"/>
  </r>
  <r>
    <x v="565"/>
    <x v="0"/>
    <x v="4"/>
    <s v="CVRSM_VMCA$$CN43C62606"/>
    <s v="P000001313"/>
    <s v="VRSM_VMCA$$CN43C62606"/>
    <s v="Non-LFF"/>
    <s v=""/>
    <m/>
    <b v="0"/>
    <x v="3"/>
    <x v="1"/>
    <d v="2026-03-05T00:00:00"/>
    <m/>
    <m/>
    <x v="1"/>
    <n v="21"/>
    <s v="John Rowie Del Rosario"/>
    <e v="#REF!"/>
    <n v="8220"/>
  </r>
  <r>
    <x v="565"/>
    <x v="0"/>
    <x v="4"/>
    <s v="SVRSM_VMCA$$CN43C62606_IO"/>
    <s v="P000001313"/>
    <s v="VRSM_VMCA$$CN43C62606"/>
    <s v="Non-LFF"/>
    <s v=""/>
    <m/>
    <b v="0"/>
    <x v="3"/>
    <x v="1"/>
    <d v="2026-03-05T00:00:00"/>
    <m/>
    <m/>
    <x v="1"/>
    <n v="21"/>
    <s v="John Rowie Del Rosario"/>
    <e v="#REF!"/>
    <n v="8221"/>
  </r>
  <r>
    <x v="565"/>
    <x v="0"/>
    <x v="2"/>
    <s v="VRSM_VMCA$$SG10C62609"/>
    <s v="P000001313"/>
    <s v="P000001313"/>
    <s v="Non-LFF"/>
    <s v=""/>
    <m/>
    <b v="1"/>
    <x v="3"/>
    <x v="1"/>
    <d v="2026-03-05T00:00:00"/>
    <m/>
    <m/>
    <x v="1"/>
    <n v="21"/>
    <s v="John Rowie Del Rosario"/>
    <m/>
    <n v="8222"/>
  </r>
  <r>
    <x v="565"/>
    <x v="0"/>
    <x v="4"/>
    <s v="CVRSM_VMCA$$SG10C62609"/>
    <s v="P000001313"/>
    <s v="VRSM_VMCA$$SG10C62609"/>
    <s v="Non-LFF"/>
    <s v=""/>
    <m/>
    <b v="0"/>
    <x v="3"/>
    <x v="1"/>
    <d v="2026-03-05T00:00:00"/>
    <m/>
    <m/>
    <x v="1"/>
    <n v="21"/>
    <s v="John Rowie Del Rosario"/>
    <e v="#REF!"/>
    <n v="8223"/>
  </r>
  <r>
    <x v="565"/>
    <x v="0"/>
    <x v="4"/>
    <s v="SVRSM_VMCA$$SG10C62609_IO"/>
    <s v="P000001313"/>
    <s v="VRSM_VMCA$$SG10C62609"/>
    <s v="Non-LFF"/>
    <s v=""/>
    <m/>
    <b v="0"/>
    <x v="3"/>
    <x v="1"/>
    <d v="2026-03-05T00:00:00"/>
    <m/>
    <m/>
    <x v="1"/>
    <n v="21"/>
    <s v="John Rowie Del Rosario"/>
    <e v="#REF!"/>
    <n v="8224"/>
  </r>
  <r>
    <x v="565"/>
    <x v="0"/>
    <x v="2"/>
    <s v="VRSM_VMCA$$TW10C62701"/>
    <s v="P000001313"/>
    <s v="P000001313"/>
    <s v="Non-LFF"/>
    <s v=""/>
    <m/>
    <b v="1"/>
    <x v="3"/>
    <x v="1"/>
    <d v="2026-03-05T00:00:00"/>
    <m/>
    <m/>
    <x v="1"/>
    <n v="21"/>
    <s v="John Rowie Del Rosario"/>
    <m/>
    <n v="8225"/>
  </r>
  <r>
    <x v="565"/>
    <x v="0"/>
    <x v="4"/>
    <s v="CVRSM_VMCA$$TW10C62701"/>
    <s v="P000001313"/>
    <s v="VRSM_VMCA$$TW10C62701"/>
    <s v="Non-LFF"/>
    <s v=""/>
    <m/>
    <b v="0"/>
    <x v="3"/>
    <x v="1"/>
    <d v="2026-03-05T00:00:00"/>
    <m/>
    <m/>
    <x v="1"/>
    <n v="21"/>
    <s v="John Rowie Del Rosario"/>
    <e v="#REF!"/>
    <n v="8226"/>
  </r>
  <r>
    <x v="565"/>
    <x v="0"/>
    <x v="4"/>
    <s v="SVRSM_VMCA$$TW10C62701_IO"/>
    <s v="P000001313"/>
    <s v="VRSM_VMCA$$TW10C62701"/>
    <s v="Non-LFF"/>
    <s v=""/>
    <m/>
    <b v="0"/>
    <x v="3"/>
    <x v="1"/>
    <d v="2026-03-05T00:00:00"/>
    <m/>
    <m/>
    <x v="1"/>
    <n v="21"/>
    <s v="John Rowie Del Rosario"/>
    <e v="#REF!"/>
    <n v="8227"/>
  </r>
  <r>
    <x v="565"/>
    <x v="0"/>
    <x v="2"/>
    <s v="CLFF_1000$$$TW03TNKZ03"/>
    <s v="P000001286"/>
    <s v="P000001286"/>
    <s v="LFF (MDG-F)"/>
    <s v="TW03TNKZ03"/>
    <m/>
    <b v="1"/>
    <x v="3"/>
    <x v="1"/>
    <d v="2026-03-05T00:00:00"/>
    <m/>
    <m/>
    <x v="1"/>
    <n v="21"/>
    <s v="John Rowie Del Rosario"/>
    <m/>
    <n v="8228"/>
  </r>
  <r>
    <x v="565"/>
    <x v="0"/>
    <x v="2"/>
    <s v="CLFF_VMCA$$$CN09C05014"/>
    <s v="P000001286"/>
    <s v="P000001286"/>
    <s v="LFF (MDG-F)"/>
    <s v="CN09C05014"/>
    <m/>
    <b v="1"/>
    <x v="3"/>
    <x v="1"/>
    <d v="2026-03-05T00:00:00"/>
    <m/>
    <m/>
    <x v="1"/>
    <n v="21"/>
    <s v="John Rowie Del Rosario"/>
    <m/>
    <n v="8229"/>
  </r>
  <r>
    <x v="565"/>
    <x v="0"/>
    <x v="2"/>
    <s v="CLFF_VMCA$$$TW10C06303"/>
    <s v="P000001286"/>
    <s v="P000001286"/>
    <s v="LFF (MDG-F)"/>
    <s v="TW10C06303"/>
    <m/>
    <b v="1"/>
    <x v="3"/>
    <x v="1"/>
    <d v="2026-03-05T00:00:00"/>
    <m/>
    <m/>
    <x v="1"/>
    <n v="21"/>
    <s v="John Rowie Del Rosario"/>
    <m/>
    <n v="8230"/>
  </r>
  <r>
    <x v="565"/>
    <x v="0"/>
    <x v="2"/>
    <s v="CLFF_VMCA$$$TW91C06028"/>
    <s v="P000001286"/>
    <s v="P000001286"/>
    <s v="LFF (MDG-F)"/>
    <s v="TW91C06028"/>
    <m/>
    <b v="1"/>
    <x v="3"/>
    <x v="1"/>
    <d v="2026-03-05T00:00:00"/>
    <m/>
    <m/>
    <x v="1"/>
    <n v="21"/>
    <s v="John Rowie Del Rosario"/>
    <m/>
    <n v="8231"/>
  </r>
  <r>
    <x v="565"/>
    <x v="0"/>
    <x v="2"/>
    <s v="CLFF_VMCA$$$TW10C05013"/>
    <s v="P000001284"/>
    <s v="P000001284"/>
    <s v="LFF (MDG-F)"/>
    <s v="TW10C05013"/>
    <m/>
    <b v="1"/>
    <x v="3"/>
    <x v="1"/>
    <d v="2026-03-05T00:00:00"/>
    <m/>
    <m/>
    <x v="1"/>
    <n v="21"/>
    <s v="John Rowie Del Rosario"/>
    <m/>
    <n v="8232"/>
  </r>
  <r>
    <x v="565"/>
    <x v="0"/>
    <x v="2"/>
    <s v="CLFF_VMCA$$$TW91C06027"/>
    <s v="P000001284"/>
    <s v="P000001284"/>
    <s v="LFF (MDG-F)"/>
    <s v="TW91C06027"/>
    <m/>
    <b v="1"/>
    <x v="3"/>
    <x v="1"/>
    <d v="2026-03-05T00:00:00"/>
    <m/>
    <m/>
    <x v="1"/>
    <n v="21"/>
    <s v="John Rowie Del Rosario"/>
    <m/>
    <n v="8233"/>
  </r>
  <r>
    <x v="565"/>
    <x v="0"/>
    <x v="2"/>
    <s v="CLFF_VMCA$$$TW91L75005"/>
    <s v="P000001274"/>
    <s v="P000001274"/>
    <s v="LFF (MDG-F)"/>
    <s v="TW91L75005"/>
    <m/>
    <b v="1"/>
    <x v="3"/>
    <x v="1"/>
    <d v="2026-03-05T00:00:00"/>
    <m/>
    <m/>
    <x v="1"/>
    <n v="21"/>
    <s v="John Rowie Del Rosario"/>
    <m/>
    <n v="8234"/>
  </r>
  <r>
    <x v="565"/>
    <x v="0"/>
    <x v="2"/>
    <s v="CLFF_VMCA$$$CN09C02704"/>
    <s v="P000001313"/>
    <s v="P000001313"/>
    <s v="LFF (MDG-F)"/>
    <s v="CN09C02704"/>
    <m/>
    <b v="1"/>
    <x v="3"/>
    <x v="1"/>
    <d v="2026-03-05T00:00:00"/>
    <m/>
    <m/>
    <x v="1"/>
    <n v="21"/>
    <s v="John Rowie Del Rosario"/>
    <m/>
    <n v="8235"/>
  </r>
  <r>
    <x v="565"/>
    <x v="0"/>
    <x v="2"/>
    <s v="CLFF_VMCA$$$CN09C02705"/>
    <s v="P000001313"/>
    <s v="P000001313"/>
    <s v="LFF (MDG-F)"/>
    <s v="CN09C02705"/>
    <m/>
    <b v="1"/>
    <x v="3"/>
    <x v="1"/>
    <d v="2026-03-05T00:00:00"/>
    <m/>
    <m/>
    <x v="1"/>
    <n v="21"/>
    <s v="John Rowie Del Rosario"/>
    <m/>
    <n v="8236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21"/>
    <s v="John Rowie Del Rosario"/>
    <m/>
    <n v="8237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21"/>
    <s v="John Rowie Del Rosario"/>
    <m/>
    <n v="8238"/>
  </r>
  <r>
    <x v="565"/>
    <x v="0"/>
    <x v="2"/>
    <s v="SLFF_VMCA$$$CN09C02602_IO"/>
    <s v="P000001313"/>
    <s v="P000001313"/>
    <s v="LFF (MDG-F)"/>
    <s v="CN09C02602"/>
    <m/>
    <b v="1"/>
    <x v="3"/>
    <x v="1"/>
    <d v="2026-03-05T00:00:00"/>
    <m/>
    <m/>
    <x v="1"/>
    <n v="21"/>
    <s v="John Rowie Del Rosario"/>
    <m/>
    <n v="8239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21"/>
    <s v="John Rowie Del Rosario"/>
    <m/>
    <n v="8240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21"/>
    <s v="John Rowie Del Rosario"/>
    <m/>
    <n v="8241"/>
  </r>
  <r>
    <x v="565"/>
    <x v="0"/>
    <x v="2"/>
    <s v="SLFF_VMCA$$$CN43C02605_IO"/>
    <s v="P000001313"/>
    <s v="P000001313"/>
    <s v="LFF (MDG-F)"/>
    <s v="CN43C02605"/>
    <m/>
    <b v="1"/>
    <x v="3"/>
    <x v="1"/>
    <d v="2026-03-05T00:00:00"/>
    <m/>
    <m/>
    <x v="1"/>
    <n v="21"/>
    <s v="John Rowie Del Rosario"/>
    <m/>
    <n v="8242"/>
  </r>
  <r>
    <x v="565"/>
    <x v="0"/>
    <x v="2"/>
    <s v="VRSM_VMCA$$CN43C02605"/>
    <s v="P000001313"/>
    <s v="P000001313"/>
    <s v="Non-LFF"/>
    <s v=""/>
    <m/>
    <b v="1"/>
    <x v="3"/>
    <x v="1"/>
    <d v="2026-03-05T00:00:00"/>
    <m/>
    <m/>
    <x v="1"/>
    <n v="21"/>
    <s v="John Rowie Del Rosario"/>
    <m/>
    <n v="8243"/>
  </r>
  <r>
    <x v="565"/>
    <x v="0"/>
    <x v="4"/>
    <s v="CVRSM_VMCA$$CN43C02605"/>
    <s v="P000001313"/>
    <s v="VRSM_VMCA$$CN43C02605"/>
    <s v="Non-LFF"/>
    <s v=""/>
    <m/>
    <b v="0"/>
    <x v="3"/>
    <x v="1"/>
    <d v="2026-03-05T00:00:00"/>
    <m/>
    <m/>
    <x v="1"/>
    <n v="21"/>
    <s v="John Rowie Del Rosario"/>
    <e v="#REF!"/>
    <n v="8244"/>
  </r>
  <r>
    <x v="565"/>
    <x v="0"/>
    <x v="4"/>
    <s v="SVRSM_VMCA$$CN43C02605_IO"/>
    <s v="P000001313"/>
    <s v="VRSM_VMCA$$CN43C02605"/>
    <s v="Non-LFF"/>
    <s v=""/>
    <m/>
    <b v="0"/>
    <x v="3"/>
    <x v="1"/>
    <d v="2026-03-05T00:00:00"/>
    <m/>
    <m/>
    <x v="1"/>
    <n v="21"/>
    <s v="John Rowie Del Rosario"/>
    <e v="#REF!"/>
    <n v="8245"/>
  </r>
  <r>
    <x v="565"/>
    <x v="0"/>
    <x v="2"/>
    <s v="CLFF_KR00$$$KR03C00610"/>
    <s v="P000001326"/>
    <s v="P000001326"/>
    <s v="LFF (MDG-F)"/>
    <s v="KR03C00610"/>
    <m/>
    <b v="1"/>
    <x v="3"/>
    <x v="1"/>
    <d v="2026-03-05T00:00:00"/>
    <m/>
    <m/>
    <x v="1"/>
    <n v="21"/>
    <s v="John Rowie Del Rosario"/>
    <e v="#REF!"/>
    <n v="8246"/>
  </r>
  <r>
    <x v="565"/>
    <x v="0"/>
    <x v="2"/>
    <s v="CLFF_VMCA$$$KR07C00614"/>
    <s v="P000001326"/>
    <s v="P000001326"/>
    <s v="LFF (MDG-F)"/>
    <s v="KR07C00614"/>
    <m/>
    <b v="1"/>
    <x v="3"/>
    <x v="1"/>
    <d v="2026-03-05T00:00:00"/>
    <m/>
    <m/>
    <x v="1"/>
    <n v="21"/>
    <s v="John Rowie Del Rosario"/>
    <m/>
    <n v="8247"/>
  </r>
  <r>
    <x v="565"/>
    <x v="0"/>
    <x v="2"/>
    <s v="CLFF_VMCA$$$KR08C05000"/>
    <s v="P000001326"/>
    <s v="P000001326"/>
    <s v="LFF (MDG-F)"/>
    <s v="KR08C05000"/>
    <m/>
    <b v="1"/>
    <x v="3"/>
    <x v="1"/>
    <d v="2026-03-05T00:00:00"/>
    <m/>
    <m/>
    <x v="1"/>
    <n v="21"/>
    <s v="John Rowie Del Rosario"/>
    <m/>
    <n v="8248"/>
  </r>
  <r>
    <x v="565"/>
    <x v="0"/>
    <x v="2"/>
    <s v="CLFF_VMCA$$$KR08C06002"/>
    <s v="P000001326"/>
    <s v="P000001326"/>
    <s v="LFF (MDG-F)"/>
    <s v="KR08C06002"/>
    <m/>
    <b v="1"/>
    <x v="3"/>
    <x v="1"/>
    <d v="2026-03-05T00:00:00"/>
    <m/>
    <m/>
    <x v="1"/>
    <n v="21"/>
    <s v="John Rowie Del Rosario"/>
    <m/>
    <n v="8249"/>
  </r>
  <r>
    <x v="565"/>
    <x v="0"/>
    <x v="2"/>
    <s v="CLFF_VMCA$$$KR08C06003"/>
    <s v="P000001284"/>
    <s v="P000001284"/>
    <s v="LFF (MDG-F)"/>
    <s v="KR08C06003"/>
    <m/>
    <b v="1"/>
    <x v="3"/>
    <x v="1"/>
    <d v="2026-03-05T00:00:00"/>
    <m/>
    <m/>
    <x v="1"/>
    <n v="21"/>
    <s v="John Rowie Del Rosario"/>
    <m/>
    <n v="8250"/>
  </r>
  <r>
    <x v="565"/>
    <x v="0"/>
    <x v="4"/>
    <s v="FRD200005"/>
    <s v="P000001287"/>
    <s v="P000000731"/>
    <s v="Non-LFF"/>
    <s v=""/>
    <m/>
    <b v="0"/>
    <x v="3"/>
    <x v="1"/>
    <d v="2026-03-05T00:00:00"/>
    <m/>
    <m/>
    <x v="1"/>
    <n v="21"/>
    <s v="John Rowie Del Rosario"/>
    <e v="#REF!"/>
    <n v="8251"/>
  </r>
  <r>
    <x v="565"/>
    <x v="0"/>
    <x v="4"/>
    <s v="FRD220021"/>
    <s v="P000001287"/>
    <s v="P000000731"/>
    <s v="Non-LFF"/>
    <s v=""/>
    <m/>
    <b v="0"/>
    <x v="3"/>
    <x v="1"/>
    <d v="2026-03-05T00:00:00"/>
    <m/>
    <m/>
    <x v="1"/>
    <n v="21"/>
    <s v="John Rowie Del Rosario"/>
    <e v="#REF!"/>
    <n v="8252"/>
  </r>
  <r>
    <x v="565"/>
    <x v="0"/>
    <x v="2"/>
    <s v="RD200005"/>
    <s v="P000001287"/>
    <s v="P000001287"/>
    <s v="Non-LFF"/>
    <s v=""/>
    <m/>
    <b v="1"/>
    <x v="3"/>
    <x v="1"/>
    <d v="2026-03-05T00:00:00"/>
    <m/>
    <m/>
    <x v="1"/>
    <n v="21"/>
    <s v="John Rowie Del Rosario"/>
    <e v="#REF!"/>
    <n v="8253"/>
  </r>
  <r>
    <x v="565"/>
    <x v="0"/>
    <x v="4"/>
    <s v="PVRSM_RD20000502"/>
    <s v="P000001287"/>
    <s v="RD200005"/>
    <s v="Non-LFF"/>
    <s v=""/>
    <m/>
    <b v="0"/>
    <x v="3"/>
    <x v="1"/>
    <d v="2026-03-05T00:00:00"/>
    <m/>
    <m/>
    <x v="1"/>
    <n v="21"/>
    <s v="John Rowie Del Rosario"/>
    <e v="#REF!"/>
    <n v="8254"/>
  </r>
  <r>
    <x v="565"/>
    <x v="0"/>
    <x v="4"/>
    <s v="VRSM_RD20000501"/>
    <s v="P000001287"/>
    <s v="RD200005"/>
    <s v="Non-LFF"/>
    <s v=""/>
    <m/>
    <b v="0"/>
    <x v="3"/>
    <x v="1"/>
    <d v="2026-03-05T00:00:00"/>
    <m/>
    <m/>
    <x v="1"/>
    <n v="21"/>
    <s v="John Rowie Del Rosario"/>
    <e v="#REF!"/>
    <n v="8255"/>
  </r>
  <r>
    <x v="565"/>
    <x v="0"/>
    <x v="4"/>
    <s v="PVRSM_RD20000501"/>
    <s v="P000001287"/>
    <s v="VRSM_RD20000501"/>
    <s v="Non-LFF"/>
    <s v=""/>
    <m/>
    <b v="0"/>
    <x v="3"/>
    <x v="1"/>
    <d v="2026-03-05T00:00:00"/>
    <m/>
    <m/>
    <x v="1"/>
    <n v="21"/>
    <s v="John Rowie Del Rosario"/>
    <e v="#REF!"/>
    <n v="8256"/>
  </r>
  <r>
    <x v="565"/>
    <x v="0"/>
    <x v="4"/>
    <s v="PVRSM_RD2000050101"/>
    <s v="P000001287"/>
    <s v="VRSM_RD20000501"/>
    <s v="Non-LFF"/>
    <s v=""/>
    <m/>
    <b v="0"/>
    <x v="3"/>
    <x v="1"/>
    <d v="2026-03-05T00:00:00"/>
    <m/>
    <m/>
    <x v="1"/>
    <n v="21"/>
    <s v="John Rowie Del Rosario"/>
    <e v="#REF!"/>
    <n v="8257"/>
  </r>
  <r>
    <x v="565"/>
    <x v="0"/>
    <x v="4"/>
    <s v="PVRSM_RD2000050102"/>
    <s v="P000001287"/>
    <s v="VRSM_RD20000501"/>
    <s v="Non-LFF"/>
    <s v=""/>
    <m/>
    <b v="0"/>
    <x v="3"/>
    <x v="1"/>
    <d v="2026-03-05T00:00:00"/>
    <m/>
    <m/>
    <x v="1"/>
    <n v="21"/>
    <s v="John Rowie Del Rosario"/>
    <e v="#REF!"/>
    <n v="8258"/>
  </r>
  <r>
    <x v="565"/>
    <x v="0"/>
    <x v="4"/>
    <s v="PVRSM_RD2000050103"/>
    <s v="P000001287"/>
    <s v="VRSM_RD20000501"/>
    <s v="Non-LFF"/>
    <s v=""/>
    <m/>
    <b v="0"/>
    <x v="3"/>
    <x v="1"/>
    <d v="2026-03-05T00:00:00"/>
    <m/>
    <m/>
    <x v="1"/>
    <n v="21"/>
    <s v="John Rowie Del Rosario"/>
    <e v="#REF!"/>
    <n v="8259"/>
  </r>
  <r>
    <x v="565"/>
    <x v="0"/>
    <x v="2"/>
    <s v="RD220021"/>
    <s v="P000001287"/>
    <s v="P000001287"/>
    <s v="Non-LFF"/>
    <s v=""/>
    <m/>
    <b v="1"/>
    <x v="3"/>
    <x v="1"/>
    <d v="2026-03-05T00:00:00"/>
    <m/>
    <m/>
    <x v="1"/>
    <n v="21"/>
    <s v="John Rowie Del Rosario"/>
    <e v="#REF!"/>
    <n v="8260"/>
  </r>
  <r>
    <x v="565"/>
    <x v="0"/>
    <x v="4"/>
    <s v="IVRSM_006000004862"/>
    <s v="P000001287"/>
    <s v="RD220021"/>
    <s v="Non-LFF"/>
    <s v=""/>
    <m/>
    <b v="0"/>
    <x v="3"/>
    <x v="1"/>
    <d v="2026-03-05T00:00:00"/>
    <m/>
    <m/>
    <x v="1"/>
    <n v="21"/>
    <s v="John Rowie Del Rosario"/>
    <e v="#REF!"/>
    <n v="8261"/>
  </r>
  <r>
    <x v="565"/>
    <x v="0"/>
    <x v="4"/>
    <s v="IVRSM_006000006981"/>
    <s v="P000001287"/>
    <s v="RD220021"/>
    <s v="Non-LFF"/>
    <s v=""/>
    <m/>
    <b v="0"/>
    <x v="3"/>
    <x v="1"/>
    <d v="2026-03-05T00:00:00"/>
    <m/>
    <m/>
    <x v="1"/>
    <n v="21"/>
    <s v="John Rowie Del Rosario"/>
    <e v="#REF!"/>
    <n v="8262"/>
  </r>
  <r>
    <x v="565"/>
    <x v="0"/>
    <x v="4"/>
    <s v="PVRSM_RD22002102"/>
    <s v="P000001287"/>
    <s v="RD220021"/>
    <s v="Non-LFF"/>
    <s v=""/>
    <m/>
    <b v="0"/>
    <x v="3"/>
    <x v="1"/>
    <d v="2026-03-05T00:00:00"/>
    <m/>
    <m/>
    <x v="1"/>
    <n v="21"/>
    <s v="John Rowie Del Rosario"/>
    <e v="#REF!"/>
    <n v="8263"/>
  </r>
  <r>
    <x v="565"/>
    <x v="0"/>
    <x v="4"/>
    <s v="VRSM_RD22002101"/>
    <s v="P000001287"/>
    <s v="RD220021"/>
    <s v="Non-LFF"/>
    <s v=""/>
    <m/>
    <b v="0"/>
    <x v="3"/>
    <x v="1"/>
    <d v="2026-03-05T00:00:00"/>
    <m/>
    <m/>
    <x v="1"/>
    <n v="21"/>
    <s v="John Rowie Del Rosario"/>
    <e v="#REF!"/>
    <n v="8264"/>
  </r>
  <r>
    <x v="565"/>
    <x v="0"/>
    <x v="4"/>
    <s v="PVRSM_RD22002101"/>
    <s v="P000001287"/>
    <s v="VRSM_RD22002101"/>
    <s v="Non-LFF"/>
    <s v=""/>
    <m/>
    <b v="0"/>
    <x v="3"/>
    <x v="1"/>
    <d v="2026-03-05T00:00:00"/>
    <m/>
    <m/>
    <x v="1"/>
    <n v="21"/>
    <s v="John Rowie Del Rosario"/>
    <e v="#REF!"/>
    <n v="8265"/>
  </r>
  <r>
    <x v="565"/>
    <x v="0"/>
    <x v="4"/>
    <s v="PVRSM_RD2200210101"/>
    <s v="P000001287"/>
    <s v="VRSM_RD22002101"/>
    <s v="Non-LFF"/>
    <s v=""/>
    <m/>
    <b v="0"/>
    <x v="3"/>
    <x v="1"/>
    <d v="2026-03-05T00:00:00"/>
    <m/>
    <m/>
    <x v="1"/>
    <n v="21"/>
    <s v="John Rowie Del Rosario"/>
    <e v="#REF!"/>
    <n v="8266"/>
  </r>
  <r>
    <x v="565"/>
    <x v="0"/>
    <x v="4"/>
    <s v="PVRSM_RD2200210102"/>
    <s v="P000001287"/>
    <s v="VRSM_RD22002101"/>
    <s v="Non-LFF"/>
    <s v=""/>
    <m/>
    <b v="0"/>
    <x v="3"/>
    <x v="1"/>
    <d v="2026-03-05T00:00:00"/>
    <m/>
    <m/>
    <x v="1"/>
    <n v="21"/>
    <s v="John Rowie Del Rosario"/>
    <e v="#REF!"/>
    <n v="8267"/>
  </r>
  <r>
    <x v="565"/>
    <x v="0"/>
    <x v="4"/>
    <s v="PVRSM_RD2200210103"/>
    <s v="P000001287"/>
    <s v="VRSM_RD22002101"/>
    <s v="Non-LFF"/>
    <s v=""/>
    <m/>
    <b v="0"/>
    <x v="3"/>
    <x v="1"/>
    <d v="2026-03-05T00:00:00"/>
    <m/>
    <m/>
    <x v="1"/>
    <n v="21"/>
    <s v="John Rowie Del Rosario"/>
    <e v="#REF!"/>
    <n v="8268"/>
  </r>
  <r>
    <x v="565"/>
    <x v="0"/>
    <x v="4"/>
    <s v="PVRSM_RD2200210105"/>
    <s v="P000001287"/>
    <s v="VRSM_RD22002101"/>
    <s v="Non-LFF"/>
    <s v=""/>
    <m/>
    <b v="0"/>
    <x v="3"/>
    <x v="1"/>
    <d v="2026-03-05T00:00:00"/>
    <m/>
    <m/>
    <x v="1"/>
    <n v="21"/>
    <s v="John Rowie Del Rosario"/>
    <e v="#REF!"/>
    <n v="8269"/>
  </r>
  <r>
    <x v="565"/>
    <x v="0"/>
    <x v="4"/>
    <s v="PVRSM_RD2200210106"/>
    <s v="P000001287"/>
    <s v="VRSM_RD22002101"/>
    <s v="Non-LFF"/>
    <s v=""/>
    <m/>
    <b v="0"/>
    <x v="3"/>
    <x v="1"/>
    <d v="2026-03-05T00:00:00"/>
    <m/>
    <m/>
    <x v="1"/>
    <n v="21"/>
    <s v="John Rowie Del Rosario"/>
    <e v="#REF!"/>
    <n v="8270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21"/>
    <s v="John Rowie Del Rosario"/>
    <m/>
    <n v="8271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21"/>
    <s v="John Rowie Del Rosario"/>
    <m/>
    <n v="8272"/>
  </r>
  <r>
    <x v="565"/>
    <x v="0"/>
    <x v="2"/>
    <s v="SLFF_VMCA$$$KR08C62606_IO"/>
    <s v="P000001312"/>
    <s v="P000001312"/>
    <s v="LFF (MDG-F)"/>
    <s v="KR08C62606"/>
    <m/>
    <b v="1"/>
    <x v="3"/>
    <x v="1"/>
    <d v="2026-03-05T00:00:00"/>
    <m/>
    <m/>
    <x v="1"/>
    <n v="21"/>
    <s v="John Rowie Del Rosario"/>
    <m/>
    <n v="8273"/>
  </r>
  <r>
    <x v="565"/>
    <x v="0"/>
    <x v="2"/>
    <s v="VRSM_VMCA$$KR08C62606"/>
    <s v="P000001312"/>
    <s v="P000001312"/>
    <s v="Non-LFF"/>
    <s v=""/>
    <m/>
    <b v="1"/>
    <x v="3"/>
    <x v="1"/>
    <d v="2026-03-05T00:00:00"/>
    <m/>
    <m/>
    <x v="1"/>
    <n v="21"/>
    <s v="John Rowie Del Rosario"/>
    <m/>
    <n v="8274"/>
  </r>
  <r>
    <x v="565"/>
    <x v="0"/>
    <x v="4"/>
    <s v="CVRSM_VMCA$$KR08C62606"/>
    <s v="P000001312"/>
    <s v="VRSM_VMCA$$KR08C62606"/>
    <s v="Non-LFF"/>
    <s v=""/>
    <m/>
    <b v="0"/>
    <x v="3"/>
    <x v="1"/>
    <d v="2026-03-05T00:00:00"/>
    <m/>
    <m/>
    <x v="1"/>
    <n v="21"/>
    <s v="John Rowie Del Rosario"/>
    <e v="#REF!"/>
    <n v="8275"/>
  </r>
  <r>
    <x v="565"/>
    <x v="0"/>
    <x v="4"/>
    <s v="SVRSM_VMCA$$KR08C62606_IO"/>
    <s v="P000001312"/>
    <s v="VRSM_VMCA$$KR08C62606"/>
    <s v="Non-LFF"/>
    <s v=""/>
    <m/>
    <b v="0"/>
    <x v="3"/>
    <x v="1"/>
    <d v="2026-03-05T00:00:00"/>
    <m/>
    <m/>
    <x v="1"/>
    <n v="21"/>
    <s v="John Rowie Del Rosario"/>
    <e v="#REF!"/>
    <n v="8276"/>
  </r>
  <r>
    <x v="565"/>
    <x v="0"/>
    <x v="2"/>
    <s v="CLFF_VMCA$$$KR08C06005"/>
    <s v="P000001286"/>
    <s v="P000001286"/>
    <s v="LFF (MDG-F)"/>
    <s v="KR08C06005"/>
    <m/>
    <b v="1"/>
    <x v="3"/>
    <x v="1"/>
    <d v="2026-03-05T00:00:00"/>
    <m/>
    <m/>
    <x v="1"/>
    <n v="21"/>
    <s v="John Rowie Del Rosario"/>
    <m/>
    <n v="8277"/>
  </r>
  <r>
    <x v="565"/>
    <x v="0"/>
    <x v="2"/>
    <s v="CLFF_VMCA$$$KR08PD2807"/>
    <s v="P000001285"/>
    <s v="P000001285"/>
    <s v="LFF (MDG-F)"/>
    <s v="KR08PD2807"/>
    <m/>
    <b v="1"/>
    <x v="3"/>
    <x v="1"/>
    <d v="2026-03-05T00:00:00"/>
    <m/>
    <m/>
    <x v="1"/>
    <n v="21"/>
    <s v="John Rowie Del Rosario"/>
    <m/>
    <n v="8278"/>
  </r>
  <r>
    <x v="565"/>
    <x v="0"/>
    <x v="2"/>
    <s v="CLFF_VMCA$$$KR08C06001"/>
    <s v="P000001316"/>
    <s v="P000001316"/>
    <s v="LFF (MDG-F)"/>
    <s v="KR08C06001"/>
    <m/>
    <b v="1"/>
    <x v="3"/>
    <x v="1"/>
    <d v="2026-03-05T00:00:00"/>
    <m/>
    <m/>
    <x v="1"/>
    <n v="21"/>
    <s v="John Rowie Del Rosario"/>
    <m/>
    <n v="8279"/>
  </r>
  <r>
    <x v="565"/>
    <x v="0"/>
    <x v="2"/>
    <s v="CLFF_VMCA$$$KR08C06004"/>
    <s v="P000001316"/>
    <s v="P000001316"/>
    <s v="LFF (MDG-F)"/>
    <s v="KR08C06004"/>
    <m/>
    <b v="1"/>
    <x v="3"/>
    <x v="1"/>
    <d v="2026-03-05T00:00:00"/>
    <m/>
    <m/>
    <x v="1"/>
    <n v="21"/>
    <s v="John Rowie Del Rosario"/>
    <m/>
    <n v="8280"/>
  </r>
  <r>
    <x v="565"/>
    <x v="0"/>
    <x v="2"/>
    <s v="CLFF_VMCA$$$KR08C06006"/>
    <s v="P000001316"/>
    <s v="P000001316"/>
    <s v="LFF (MDG-F)"/>
    <s v="KR08C06006"/>
    <m/>
    <b v="1"/>
    <x v="3"/>
    <x v="1"/>
    <d v="2026-03-05T00:00:00"/>
    <m/>
    <m/>
    <x v="1"/>
    <n v="21"/>
    <s v="John Rowie Del Rosario"/>
    <m/>
    <n v="8281"/>
  </r>
  <r>
    <x v="565"/>
    <x v="0"/>
    <x v="2"/>
    <s v="CLFF_VMCA$$$KR08PD0800"/>
    <s v="P000001316"/>
    <s v="P000001316"/>
    <s v="LFF (MDG-F)"/>
    <s v="KR08PD0800"/>
    <m/>
    <b v="1"/>
    <x v="3"/>
    <x v="1"/>
    <d v="2026-03-05T00:00:00"/>
    <m/>
    <m/>
    <x v="1"/>
    <n v="21"/>
    <s v="John Rowie Del Rosario"/>
    <m/>
    <n v="8282"/>
  </r>
  <r>
    <x v="565"/>
    <x v="0"/>
    <x v="2"/>
    <s v="CLFF_VMCA$$$KR08Z03500"/>
    <s v="P000001316"/>
    <s v="P000001316"/>
    <s v="LFF (MDG-F)"/>
    <s v="KR08Z03500"/>
    <m/>
    <b v="1"/>
    <x v="3"/>
    <x v="1"/>
    <d v="2026-03-05T00:00:00"/>
    <m/>
    <m/>
    <x v="1"/>
    <n v="21"/>
    <s v="John Rowie Del Rosario"/>
    <m/>
    <n v="8283"/>
  </r>
  <r>
    <x v="565"/>
    <x v="0"/>
    <x v="2"/>
    <s v="CLFF_1000$$$US01C04501"/>
    <s v="P000001274"/>
    <s v="P000001274"/>
    <s v="LFF (MDG-F)"/>
    <s v="US01C04501"/>
    <m/>
    <b v="1"/>
    <x v="3"/>
    <x v="1"/>
    <d v="2026-03-05T00:00:00"/>
    <m/>
    <m/>
    <x v="1"/>
    <n v="21"/>
    <s v="John Rowie Del Rosario"/>
    <m/>
    <n v="8284"/>
  </r>
  <r>
    <x v="565"/>
    <x v="0"/>
    <x v="2"/>
    <s v="CLFF_1000$$$US01OF0403"/>
    <s v="P000001274"/>
    <s v="P000001274"/>
    <s v="LFF (MDG-F)"/>
    <s v="US01OF0403"/>
    <m/>
    <b v="1"/>
    <x v="3"/>
    <x v="1"/>
    <d v="2026-03-05T00:00:00"/>
    <m/>
    <m/>
    <x v="1"/>
    <n v="21"/>
    <s v="John Rowie Del Rosario"/>
    <m/>
    <n v="8285"/>
  </r>
  <r>
    <x v="565"/>
    <x v="0"/>
    <x v="2"/>
    <s v="CLFF_VMCA$$$KR08R03500"/>
    <s v="P000001315"/>
    <s v="P000001315"/>
    <s v="LFF (MDG-F)"/>
    <s v="KR08R03500"/>
    <m/>
    <b v="1"/>
    <x v="3"/>
    <x v="1"/>
    <d v="2026-03-05T00:00:00"/>
    <m/>
    <m/>
    <x v="1"/>
    <n v="21"/>
    <s v="John Rowie Del Rosario"/>
    <m/>
    <n v="8286"/>
  </r>
  <r>
    <x v="565"/>
    <x v="0"/>
    <x v="2"/>
    <s v="CLFF_VMCA$$$TW10R03500"/>
    <s v="P000001315"/>
    <s v="P000001315"/>
    <s v="LFF (MDG-F)"/>
    <s v="TW10R03500"/>
    <m/>
    <b v="1"/>
    <x v="3"/>
    <x v="1"/>
    <d v="2026-03-05T00:00:00"/>
    <m/>
    <m/>
    <x v="1"/>
    <n v="21"/>
    <s v="John Rowie Del Rosario"/>
    <m/>
    <n v="8287"/>
  </r>
  <r>
    <x v="565"/>
    <x v="0"/>
    <x v="2"/>
    <s v="CLFF_VMCA$$$US10C05005"/>
    <s v="P000001274"/>
    <s v="P000001274"/>
    <s v="LFF (MDG-F)"/>
    <s v="US10C05005"/>
    <m/>
    <b v="1"/>
    <x v="3"/>
    <x v="1"/>
    <d v="2026-03-05T00:00:00"/>
    <m/>
    <m/>
    <x v="1"/>
    <n v="21"/>
    <s v="John Rowie Del Rosario"/>
    <m/>
    <n v="8288"/>
  </r>
  <r>
    <x v="565"/>
    <x v="0"/>
    <x v="2"/>
    <s v="CLFF_VMCA$$$US10R03500"/>
    <s v="P000001315"/>
    <s v="P000001315"/>
    <s v="LFF (MDG-F)"/>
    <s v="US10R03500"/>
    <m/>
    <b v="1"/>
    <x v="3"/>
    <x v="1"/>
    <d v="2026-03-05T00:00:00"/>
    <m/>
    <m/>
    <x v="1"/>
    <n v="21"/>
    <s v="John Rowie Del Rosario"/>
    <m/>
    <n v="8289"/>
  </r>
  <r>
    <x v="565"/>
    <x v="0"/>
    <x v="2"/>
    <s v="CLFF_VMCA$$$IT07C60700"/>
    <s v="P000001328"/>
    <s v="P000001328"/>
    <s v="LFF (MDG-F)"/>
    <s v="IT07C60700"/>
    <m/>
    <b v="1"/>
    <x v="3"/>
    <x v="1"/>
    <d v="2026-03-05T00:00:00"/>
    <m/>
    <m/>
    <x v="1"/>
    <n v="21"/>
    <s v="John Rowie Del Rosario"/>
    <m/>
    <n v="8290"/>
  </r>
  <r>
    <x v="565"/>
    <x v="0"/>
    <x v="2"/>
    <s v="CLFF_VMCA$$$IE10Z02210"/>
    <s v="P000001327"/>
    <s v="P000001327"/>
    <s v="LFF (MDG-F)"/>
    <s v="IE10Z02210"/>
    <m/>
    <b v="1"/>
    <x v="3"/>
    <x v="1"/>
    <d v="2026-03-05T00:00:00"/>
    <m/>
    <m/>
    <x v="1"/>
    <n v="21"/>
    <s v="John Rowie Del Rosario"/>
    <m/>
    <n v="8291"/>
  </r>
  <r>
    <x v="565"/>
    <x v="0"/>
    <x v="2"/>
    <s v="CLFF_VMCA$$$US10L82000"/>
    <s v="P000001274"/>
    <s v="P000001274"/>
    <s v="LFF (MDG-F)"/>
    <s v="US10L82000"/>
    <m/>
    <b v="1"/>
    <x v="3"/>
    <x v="1"/>
    <d v="2026-03-05T00:00:00"/>
    <m/>
    <m/>
    <x v="1"/>
    <n v="21"/>
    <s v="John Rowie Del Rosario"/>
    <m/>
    <n v="8292"/>
  </r>
  <r>
    <x v="565"/>
    <x v="0"/>
    <x v="2"/>
    <s v="CLFF_VMCA$$$US10C61710"/>
    <s v="P000001284"/>
    <s v="P000001284"/>
    <s v="LFF (MDG-F)"/>
    <s v="US10C61710"/>
    <m/>
    <b v="1"/>
    <x v="3"/>
    <x v="1"/>
    <d v="2026-03-05T00:00:00"/>
    <m/>
    <m/>
    <x v="1"/>
    <n v="21"/>
    <s v="John Rowie Del Rosario"/>
    <m/>
    <n v="8293"/>
  </r>
  <r>
    <x v="565"/>
    <x v="0"/>
    <x v="2"/>
    <s v="DP000020000000"/>
    <s v="P000001287"/>
    <s v="P000001287"/>
    <s v="Non-LFF"/>
    <s v=""/>
    <m/>
    <b v="1"/>
    <x v="3"/>
    <x v="1"/>
    <d v="2026-03-05T00:00:00"/>
    <m/>
    <m/>
    <x v="1"/>
    <n v="21"/>
    <s v="John Rowie Del Rosario"/>
    <m/>
    <n v="8294"/>
  </r>
  <r>
    <x v="565"/>
    <x v="0"/>
    <x v="4"/>
    <s v="PVRSM_DP000020USD6000000"/>
    <s v="P000001287"/>
    <s v="DP000020000000"/>
    <s v="Non-LFF"/>
    <s v=""/>
    <m/>
    <b v="0"/>
    <x v="3"/>
    <x v="1"/>
    <d v="2026-03-05T00:00:00"/>
    <m/>
    <m/>
    <x v="1"/>
    <n v="21"/>
    <s v="John Rowie Del Rosario"/>
    <e v="#REF!"/>
    <n v="8295"/>
  </r>
  <r>
    <x v="565"/>
    <x v="0"/>
    <x v="2"/>
    <s v="DP000022000000"/>
    <s v="P000001287"/>
    <s v="P000001287"/>
    <s v="Non-LFF"/>
    <s v=""/>
    <m/>
    <b v="1"/>
    <x v="3"/>
    <x v="1"/>
    <d v="2026-03-05T00:00:00"/>
    <m/>
    <m/>
    <x v="1"/>
    <n v="21"/>
    <s v="John Rowie Del Rosario"/>
    <m/>
    <n v="8296"/>
  </r>
  <r>
    <x v="565"/>
    <x v="0"/>
    <x v="4"/>
    <s v="VRSM_DP000022USE9000000"/>
    <s v="P000001287"/>
    <s v="DP000022000000"/>
    <s v="Non-LFF"/>
    <s v=""/>
    <m/>
    <b v="0"/>
    <x v="3"/>
    <x v="1"/>
    <d v="2026-03-05T00:00:00"/>
    <m/>
    <m/>
    <x v="1"/>
    <n v="21"/>
    <s v="John Rowie Del Rosario"/>
    <e v="#REF!"/>
    <n v="8297"/>
  </r>
  <r>
    <x v="565"/>
    <x v="0"/>
    <x v="4"/>
    <s v="PVRSM_DP000022KRB2020000"/>
    <s v="P000001287"/>
    <s v="VRSM_DP000022USE9000000"/>
    <s v="Non-LFF"/>
    <s v=""/>
    <m/>
    <b v="0"/>
    <x v="3"/>
    <x v="1"/>
    <d v="2026-03-05T00:00:00"/>
    <m/>
    <m/>
    <x v="1"/>
    <n v="21"/>
    <s v="John Rowie Del Rosario"/>
    <e v="#REF!"/>
    <n v="8298"/>
  </r>
  <r>
    <x v="565"/>
    <x v="0"/>
    <x v="4"/>
    <s v="PVRSM_DP000022USE9000000"/>
    <s v="P000001287"/>
    <s v="VRSM_DP000022USE9000000"/>
    <s v="Non-LFF"/>
    <s v=""/>
    <m/>
    <b v="0"/>
    <x v="3"/>
    <x v="1"/>
    <d v="2026-03-05T00:00:00"/>
    <m/>
    <m/>
    <x v="1"/>
    <n v="21"/>
    <s v="John Rowie Del Rosario"/>
    <e v="#REF!"/>
    <n v="8299"/>
  </r>
  <r>
    <x v="565"/>
    <x v="0"/>
    <x v="4"/>
    <s v="PVRSM_DP000022USE9010000"/>
    <s v="P000001287"/>
    <s v="VRSM_DP000022USE9000000"/>
    <s v="Non-LFF"/>
    <s v=""/>
    <m/>
    <b v="0"/>
    <x v="3"/>
    <x v="1"/>
    <d v="2026-03-05T00:00:00"/>
    <m/>
    <m/>
    <x v="1"/>
    <n v="21"/>
    <s v="John Rowie Del Rosario"/>
    <e v="#REF!"/>
    <n v="8300"/>
  </r>
  <r>
    <x v="565"/>
    <x v="0"/>
    <x v="2"/>
    <s v="FDP000020000000"/>
    <s v="P000001287"/>
    <s v="P000001287"/>
    <s v="Non-LFF"/>
    <s v=""/>
    <m/>
    <b v="1"/>
    <x v="3"/>
    <x v="1"/>
    <d v="2026-03-05T00:00:00"/>
    <m/>
    <m/>
    <x v="1"/>
    <n v="21"/>
    <s v="John Rowie Del Rosario"/>
    <m/>
    <n v="8301"/>
  </r>
  <r>
    <x v="565"/>
    <x v="0"/>
    <x v="2"/>
    <s v="FDP000022000000"/>
    <s v="P000001287"/>
    <s v="P000001287"/>
    <s v="Non-LFF"/>
    <s v=""/>
    <m/>
    <b v="1"/>
    <x v="3"/>
    <x v="1"/>
    <d v="2026-03-05T00:00:00"/>
    <m/>
    <m/>
    <x v="1"/>
    <n v="21"/>
    <s v="John Rowie Del Rosario"/>
    <m/>
    <n v="8302"/>
  </r>
  <r>
    <x v="565"/>
    <x v="0"/>
    <x v="2"/>
    <s v="FRD230041"/>
    <s v="P000001287"/>
    <s v="P000001287"/>
    <s v="Non-LFF"/>
    <s v=""/>
    <m/>
    <b v="1"/>
    <x v="3"/>
    <x v="1"/>
    <d v="2026-03-05T00:00:00"/>
    <m/>
    <m/>
    <x v="1"/>
    <n v="21"/>
    <s v="John Rowie Del Rosario"/>
    <m/>
    <n v="8303"/>
  </r>
  <r>
    <x v="565"/>
    <x v="0"/>
    <x v="2"/>
    <s v="FRD230058"/>
    <s v="P000001287"/>
    <s v="P000001287"/>
    <s v="Non-LFF"/>
    <s v=""/>
    <m/>
    <b v="1"/>
    <x v="3"/>
    <x v="1"/>
    <d v="2026-03-05T00:00:00"/>
    <m/>
    <m/>
    <x v="1"/>
    <n v="21"/>
    <s v="John Rowie Del Rosario"/>
    <m/>
    <n v="8304"/>
  </r>
  <r>
    <x v="565"/>
    <x v="0"/>
    <x v="2"/>
    <s v="RD230041"/>
    <s v="P000001287"/>
    <s v="P000001287"/>
    <s v="Non-LFF"/>
    <s v=""/>
    <m/>
    <b v="1"/>
    <x v="3"/>
    <x v="1"/>
    <d v="2026-03-05T00:00:00"/>
    <m/>
    <m/>
    <x v="1"/>
    <n v="21"/>
    <s v="John Rowie Del Rosario"/>
    <m/>
    <n v="8305"/>
  </r>
  <r>
    <x v="565"/>
    <x v="0"/>
    <x v="4"/>
    <s v="VRSM_RD23004101"/>
    <s v="P000001287"/>
    <s v="RD230041"/>
    <s v="Non-LFF"/>
    <s v=""/>
    <m/>
    <b v="0"/>
    <x v="3"/>
    <x v="1"/>
    <d v="2026-03-05T00:00:00"/>
    <m/>
    <m/>
    <x v="1"/>
    <n v="21"/>
    <s v="John Rowie Del Rosario"/>
    <e v="#REF!"/>
    <n v="8306"/>
  </r>
  <r>
    <x v="565"/>
    <x v="0"/>
    <x v="4"/>
    <s v="PVRSM_RD23004101"/>
    <s v="P000001287"/>
    <s v="VRSM_RD23004101"/>
    <s v="Non-LFF"/>
    <s v=""/>
    <m/>
    <b v="0"/>
    <x v="3"/>
    <x v="1"/>
    <d v="2026-03-05T00:00:00"/>
    <m/>
    <m/>
    <x v="1"/>
    <n v="21"/>
    <s v="John Rowie Del Rosario"/>
    <e v="#REF!"/>
    <n v="8307"/>
  </r>
  <r>
    <x v="565"/>
    <x v="0"/>
    <x v="4"/>
    <s v="PVRSM_RD2300410101"/>
    <s v="P000001287"/>
    <s v="VRSM_RD23004101"/>
    <s v="Non-LFF"/>
    <s v=""/>
    <m/>
    <b v="0"/>
    <x v="3"/>
    <x v="1"/>
    <d v="2026-03-05T00:00:00"/>
    <m/>
    <m/>
    <x v="1"/>
    <n v="21"/>
    <s v="John Rowie Del Rosario"/>
    <e v="#REF!"/>
    <n v="8308"/>
  </r>
  <r>
    <x v="565"/>
    <x v="0"/>
    <x v="4"/>
    <s v="PVRSM_RD2300410102"/>
    <s v="P000001287"/>
    <s v="VRSM_RD23004101"/>
    <s v="Non-LFF"/>
    <s v=""/>
    <m/>
    <b v="0"/>
    <x v="3"/>
    <x v="1"/>
    <d v="2026-03-05T00:00:00"/>
    <m/>
    <m/>
    <x v="1"/>
    <n v="21"/>
    <s v="John Rowie Del Rosario"/>
    <e v="#REF!"/>
    <n v="8309"/>
  </r>
  <r>
    <x v="565"/>
    <x v="0"/>
    <x v="2"/>
    <s v="RD230058"/>
    <s v="P000001287"/>
    <s v="P000001287"/>
    <s v="Non-LFF"/>
    <s v=""/>
    <m/>
    <b v="1"/>
    <x v="3"/>
    <x v="1"/>
    <d v="2026-03-05T00:00:00"/>
    <m/>
    <m/>
    <x v="1"/>
    <n v="21"/>
    <s v="John Rowie Del Rosario"/>
    <m/>
    <n v="8310"/>
  </r>
  <r>
    <x v="565"/>
    <x v="0"/>
    <x v="4"/>
    <s v="VRSM_RD23005801"/>
    <s v="P000001287"/>
    <s v="RD230058"/>
    <s v="Non-LFF"/>
    <s v=""/>
    <m/>
    <b v="0"/>
    <x v="3"/>
    <x v="1"/>
    <d v="2026-03-05T00:00:00"/>
    <m/>
    <m/>
    <x v="1"/>
    <n v="21"/>
    <s v="John Rowie Del Rosario"/>
    <e v="#REF!"/>
    <n v="8311"/>
  </r>
  <r>
    <x v="565"/>
    <x v="0"/>
    <x v="4"/>
    <s v="PVRSM_RD23005801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2"/>
  </r>
  <r>
    <x v="565"/>
    <x v="0"/>
    <x v="4"/>
    <s v="PVRSM_RD2300580101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3"/>
  </r>
  <r>
    <x v="565"/>
    <x v="0"/>
    <x v="4"/>
    <s v="PVRSM_RD2300580102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4"/>
  </r>
  <r>
    <x v="565"/>
    <x v="0"/>
    <x v="4"/>
    <s v="PVRSM_RD2300580103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5"/>
  </r>
  <r>
    <x v="565"/>
    <x v="0"/>
    <x v="4"/>
    <s v="PVRSM_RD2300580104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6"/>
  </r>
  <r>
    <x v="565"/>
    <x v="0"/>
    <x v="4"/>
    <s v="PVRSM_RD2300580105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7"/>
  </r>
  <r>
    <x v="565"/>
    <x v="0"/>
    <x v="4"/>
    <s v="PVRSM_RD2300580106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8"/>
  </r>
  <r>
    <x v="565"/>
    <x v="0"/>
    <x v="2"/>
    <s v="CLFF_1000$$$US01C01305"/>
    <s v="P000001398"/>
    <s v="P000001398"/>
    <s v="LFF (MDG-F)"/>
    <s v="US01C01305"/>
    <m/>
    <b v="1"/>
    <x v="3"/>
    <x v="1"/>
    <d v="2026-03-05T00:00:00"/>
    <m/>
    <m/>
    <x v="1"/>
    <n v="21"/>
    <s v="John Rowie Del Rosario"/>
    <m/>
    <n v="8319"/>
  </r>
  <r>
    <x v="565"/>
    <x v="0"/>
    <x v="2"/>
    <s v="CNOW_7210$$$0000040181"/>
    <s v="P000001011"/>
    <s v="P000001011"/>
    <s v="Non-LFF"/>
    <s v=""/>
    <m/>
    <b v="1"/>
    <x v="3"/>
    <x v="1"/>
    <d v="2026-03-05T00:00:00"/>
    <m/>
    <m/>
    <x v="1"/>
    <n v="21"/>
    <s v="John Rowie Del Rosario"/>
    <m/>
    <n v="8320"/>
  </r>
  <r>
    <x v="565"/>
    <x v="0"/>
    <x v="2"/>
    <s v="CLFF_VMCA$$$CN09R00403"/>
    <s v="P000000573"/>
    <s v="P000000573"/>
    <s v="LFF (MDG-F)"/>
    <s v="CN09R00403"/>
    <m/>
    <b v="1"/>
    <x v="3"/>
    <x v="1"/>
    <d v="2026-03-05T00:00:00"/>
    <m/>
    <m/>
    <x v="1"/>
    <n v="21"/>
    <s v="John Rowie Del Rosario"/>
    <m/>
    <n v="8321"/>
  </r>
  <r>
    <x v="565"/>
    <x v="0"/>
    <x v="2"/>
    <s v="D00069700000000"/>
    <s v="P000001019"/>
    <s v="P000001019"/>
    <s v="Non-LFF"/>
    <s v=""/>
    <m/>
    <b v="1"/>
    <x v="3"/>
    <x v="1"/>
    <d v="2026-03-05T00:00:00"/>
    <m/>
    <m/>
    <x v="1"/>
    <n v="21"/>
    <s v="John Rowie Del Rosario"/>
    <m/>
    <n v="8322"/>
  </r>
  <r>
    <x v="565"/>
    <x v="0"/>
    <x v="2"/>
    <s v="CLFF_1000$$$US01R00403"/>
    <s v="P000001014"/>
    <s v="P000001014"/>
    <s v="LFF (MDG-F)"/>
    <s v="US01R00403"/>
    <m/>
    <b v="1"/>
    <x v="3"/>
    <x v="1"/>
    <d v="2026-03-05T00:00:00"/>
    <m/>
    <m/>
    <x v="1"/>
    <n v="21"/>
    <s v="John Rowie Del Rosario"/>
    <m/>
    <n v="8323"/>
  </r>
  <r>
    <x v="565"/>
    <x v="0"/>
    <x v="2"/>
    <s v="D00131200000000"/>
    <s v="P000000573"/>
    <s v="P000000573"/>
    <s v="Non-LFF"/>
    <s v=""/>
    <m/>
    <b v="1"/>
    <x v="3"/>
    <x v="1"/>
    <d v="2026-03-05T00:00:00"/>
    <m/>
    <m/>
    <x v="1"/>
    <n v="21"/>
    <s v="John Rowie Del Rosario"/>
    <m/>
    <n v="8324"/>
  </r>
  <r>
    <x v="565"/>
    <x v="0"/>
    <x v="2"/>
    <s v="D000083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25"/>
  </r>
  <r>
    <x v="565"/>
    <x v="0"/>
    <x v="2"/>
    <s v="D000085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26"/>
  </r>
  <r>
    <x v="565"/>
    <x v="0"/>
    <x v="2"/>
    <s v="D000110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27"/>
  </r>
  <r>
    <x v="565"/>
    <x v="0"/>
    <x v="2"/>
    <s v="D000118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28"/>
  </r>
  <r>
    <x v="565"/>
    <x v="0"/>
    <x v="2"/>
    <s v="D000121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29"/>
  </r>
  <r>
    <x v="565"/>
    <x v="0"/>
    <x v="2"/>
    <s v="D000242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30"/>
  </r>
  <r>
    <x v="565"/>
    <x v="0"/>
    <x v="2"/>
    <s v="D000248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31"/>
  </r>
  <r>
    <x v="565"/>
    <x v="0"/>
    <x v="2"/>
    <s v="D00027300000000"/>
    <s v="P000001010"/>
    <s v="P000001010"/>
    <s v="Non-LFF"/>
    <s v=""/>
    <m/>
    <b v="1"/>
    <x v="3"/>
    <x v="1"/>
    <d v="2026-03-05T00:00:00"/>
    <m/>
    <m/>
    <x v="1"/>
    <n v="21"/>
    <s v="John Rowie Del Rosario"/>
    <m/>
    <n v="8332"/>
  </r>
  <r>
    <x v="565"/>
    <x v="0"/>
    <x v="2"/>
    <s v="D00031400000000"/>
    <s v="P000000573"/>
    <s v="P000000573"/>
    <s v="Non-LFF"/>
    <s v=""/>
    <m/>
    <b v="1"/>
    <x v="3"/>
    <x v="1"/>
    <d v="2026-03-05T00:00:00"/>
    <m/>
    <m/>
    <x v="1"/>
    <n v="21"/>
    <s v="John Rowie Del Rosario"/>
    <m/>
    <n v="8333"/>
  </r>
  <r>
    <x v="565"/>
    <x v="0"/>
    <x v="2"/>
    <s v="RD182231"/>
    <s v="P000001010"/>
    <s v="P000001010"/>
    <s v="Non-LFF"/>
    <s v=""/>
    <m/>
    <b v="1"/>
    <x v="3"/>
    <x v="1"/>
    <d v="2026-03-05T00:00:00"/>
    <m/>
    <m/>
    <x v="1"/>
    <n v="21"/>
    <s v="John Rowie Del Rosario"/>
    <m/>
    <n v="8334"/>
  </r>
  <r>
    <x v="565"/>
    <x v="0"/>
    <x v="2"/>
    <s v="RD182236"/>
    <s v="P000001012"/>
    <s v="P000001012"/>
    <s v="Non-LFF"/>
    <s v=""/>
    <m/>
    <b v="1"/>
    <x v="3"/>
    <x v="1"/>
    <d v="2026-03-05T00:00:00"/>
    <m/>
    <m/>
    <x v="1"/>
    <n v="21"/>
    <s v="John Rowie Del Rosario"/>
    <m/>
    <n v="8335"/>
  </r>
  <r>
    <x v="565"/>
    <x v="0"/>
    <x v="2"/>
    <s v="RD182275"/>
    <s v="P000001016"/>
    <s v="P000001016"/>
    <s v="Non-LFF"/>
    <s v=""/>
    <m/>
    <b v="1"/>
    <x v="3"/>
    <x v="1"/>
    <d v="2026-03-05T00:00:00"/>
    <m/>
    <m/>
    <x v="1"/>
    <n v="21"/>
    <s v="John Rowie Del Rosario"/>
    <m/>
    <n v="8336"/>
  </r>
  <r>
    <x v="565"/>
    <x v="0"/>
    <x v="2"/>
    <s v="RD210006"/>
    <s v="P000001019"/>
    <s v="P000001019"/>
    <s v="Non-LFF"/>
    <s v=""/>
    <m/>
    <b v="1"/>
    <x v="3"/>
    <x v="1"/>
    <d v="2026-03-05T00:00:00"/>
    <m/>
    <m/>
    <x v="1"/>
    <n v="21"/>
    <s v="John Rowie Del Rosario"/>
    <m/>
    <n v="8337"/>
  </r>
  <r>
    <x v="565"/>
    <x v="0"/>
    <x v="2"/>
    <s v="RD220061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38"/>
  </r>
  <r>
    <x v="565"/>
    <x v="0"/>
    <x v="2"/>
    <s v="RD203016"/>
    <s v="P000001016"/>
    <s v="P000001016"/>
    <s v="Non-LFF"/>
    <s v=""/>
    <m/>
    <b v="1"/>
    <x v="3"/>
    <x v="1"/>
    <d v="2026-03-05T00:00:00"/>
    <m/>
    <m/>
    <x v="1"/>
    <n v="21"/>
    <s v="John Rowie Del Rosario"/>
    <m/>
    <n v="8339"/>
  </r>
  <r>
    <x v="565"/>
    <x v="0"/>
    <x v="2"/>
    <s v="CLFF_1000$$$TW02TNTB02"/>
    <s v="P000001396"/>
    <s v="P000001396"/>
    <s v="LFF (MDG-F)"/>
    <s v="TW02TNTB02"/>
    <m/>
    <b v="1"/>
    <x v="3"/>
    <x v="1"/>
    <d v="2026-03-05T00:00:00"/>
    <m/>
    <m/>
    <x v="1"/>
    <n v="21"/>
    <s v="John Rowie Del Rosario"/>
    <m/>
    <n v="8340"/>
  </r>
  <r>
    <x v="566"/>
    <x v="0"/>
    <x v="2"/>
    <s v="PLEAN_X310201DE5015018"/>
    <s v="H000004199"/>
    <s v="H000004199"/>
    <s v="Non-LFF"/>
    <s v=""/>
    <m/>
    <b v="1"/>
    <x v="3"/>
    <x v="2"/>
    <d v="2026-03-10T00:00:00"/>
    <m/>
    <m/>
    <x v="1"/>
    <n v="18"/>
    <s v="John Rowie Del Rosario"/>
    <m/>
    <n v="8341"/>
  </r>
  <r>
    <x v="566"/>
    <x v="0"/>
    <x v="2"/>
    <s v="PLEAN_X310282CN5020301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42"/>
  </r>
  <r>
    <x v="566"/>
    <x v="0"/>
    <x v="2"/>
    <s v="PLEAN_X310282CN5023306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43"/>
  </r>
  <r>
    <x v="566"/>
    <x v="0"/>
    <x v="2"/>
    <s v="PLEAN_X310282CN5023309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44"/>
  </r>
  <r>
    <x v="566"/>
    <x v="0"/>
    <x v="2"/>
    <s v="PLEAN_X310431CN5015212"/>
    <s v="H000001382"/>
    <s v="H000001382"/>
    <s v="Non-LFF"/>
    <s v=""/>
    <m/>
    <b v="1"/>
    <x v="3"/>
    <x v="2"/>
    <d v="2026-03-10T00:00:00"/>
    <m/>
    <m/>
    <x v="1"/>
    <n v="18"/>
    <s v="John Rowie Del Rosario"/>
    <m/>
    <n v="8345"/>
  </r>
  <r>
    <x v="566"/>
    <x v="0"/>
    <x v="2"/>
    <s v="PLEAN_X310282CN5020303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46"/>
  </r>
  <r>
    <x v="566"/>
    <x v="0"/>
    <x v="2"/>
    <s v="PLEAN_X310282CN5020304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47"/>
  </r>
  <r>
    <x v="566"/>
    <x v="0"/>
    <x v="2"/>
    <s v="PLEAN_X310282CN5023305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48"/>
  </r>
  <r>
    <x v="566"/>
    <x v="0"/>
    <x v="2"/>
    <s v="PLEAN_X310432CN5020104"/>
    <s v="H000001505"/>
    <s v="H000001505"/>
    <s v="Non-LFF"/>
    <s v=""/>
    <m/>
    <b v="1"/>
    <x v="3"/>
    <x v="2"/>
    <d v="2026-03-10T00:00:00"/>
    <m/>
    <m/>
    <x v="1"/>
    <n v="18"/>
    <s v="John Rowie Del Rosario"/>
    <m/>
    <n v="8349"/>
  </r>
  <r>
    <x v="566"/>
    <x v="0"/>
    <x v="2"/>
    <s v="PLEAN_X310282CN5020302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50"/>
  </r>
  <r>
    <x v="566"/>
    <x v="0"/>
    <x v="2"/>
    <s v="PLEAN_X310432CN5020101"/>
    <s v="H000001505"/>
    <s v="H000001505"/>
    <s v="Non-LFF"/>
    <s v=""/>
    <m/>
    <b v="1"/>
    <x v="3"/>
    <x v="2"/>
    <d v="2026-03-10T00:00:00"/>
    <m/>
    <m/>
    <x v="1"/>
    <n v="18"/>
    <s v="John Rowie Del Rosario"/>
    <m/>
    <n v="8351"/>
  </r>
  <r>
    <x v="566"/>
    <x v="0"/>
    <x v="2"/>
    <s v="PLEAN_X310432CN5020102"/>
    <s v="H000001505"/>
    <s v="H000001505"/>
    <s v="Non-LFF"/>
    <s v=""/>
    <m/>
    <b v="1"/>
    <x v="3"/>
    <x v="2"/>
    <d v="2026-03-10T00:00:00"/>
    <m/>
    <m/>
    <x v="1"/>
    <n v="18"/>
    <s v="John Rowie Del Rosario"/>
    <m/>
    <n v="8352"/>
  </r>
  <r>
    <x v="566"/>
    <x v="0"/>
    <x v="2"/>
    <s v="PLEAN_X310432CN5020103"/>
    <s v="H000001505"/>
    <s v="H000001505"/>
    <s v="Non-LFF"/>
    <s v=""/>
    <m/>
    <b v="1"/>
    <x v="3"/>
    <x v="2"/>
    <d v="2026-03-10T00:00:00"/>
    <m/>
    <m/>
    <x v="1"/>
    <n v="18"/>
    <s v="John Rowie Del Rosario"/>
    <m/>
    <n v="8353"/>
  </r>
  <r>
    <x v="566"/>
    <x v="0"/>
    <x v="2"/>
    <s v="PLEAN_X310432CN5023101"/>
    <s v="H000001505"/>
    <s v="H000001505"/>
    <s v="Non-LFF"/>
    <s v=""/>
    <m/>
    <b v="1"/>
    <x v="3"/>
    <x v="2"/>
    <d v="2026-03-10T00:00:00"/>
    <m/>
    <m/>
    <x v="1"/>
    <n v="18"/>
    <s v="John Rowie Del Rosario"/>
    <m/>
    <n v="8354"/>
  </r>
  <r>
    <x v="566"/>
    <x v="0"/>
    <x v="2"/>
    <s v="CLFF_1000$$$CN50C03007"/>
    <s v="H000004861"/>
    <s v="H000004861"/>
    <s v="LFF (MDG-F)"/>
    <s v="CN50C03007"/>
    <m/>
    <b v="1"/>
    <x v="3"/>
    <x v="2"/>
    <d v="2026-03-10T00:00:00"/>
    <m/>
    <m/>
    <x v="1"/>
    <n v="18"/>
    <s v="John Rowie Del Rosario"/>
    <m/>
    <n v="8355"/>
  </r>
  <r>
    <x v="566"/>
    <x v="0"/>
    <x v="2"/>
    <s v="PLEAN_X310101CN5013263"/>
    <s v="H000001412"/>
    <s v="H000001412"/>
    <s v="Non-LFF"/>
    <s v=""/>
    <m/>
    <b v="1"/>
    <x v="3"/>
    <x v="2"/>
    <d v="2026-03-10T00:00:00"/>
    <m/>
    <m/>
    <x v="1"/>
    <n v="18"/>
    <s v="John Rowie Del Rosario"/>
    <e v="#REF!"/>
    <n v="8356"/>
  </r>
  <r>
    <x v="566"/>
    <x v="0"/>
    <x v="2"/>
    <s v="PLEAN_X310101CN5013363"/>
    <s v="H000001412"/>
    <s v="H000001412"/>
    <s v="Non-LFF"/>
    <s v=""/>
    <m/>
    <b v="1"/>
    <x v="3"/>
    <x v="2"/>
    <d v="2026-03-10T00:00:00"/>
    <m/>
    <m/>
    <x v="1"/>
    <n v="18"/>
    <s v="John Rowie Del Rosario"/>
    <e v="#REF!"/>
    <n v="8357"/>
  </r>
  <r>
    <x v="566"/>
    <x v="0"/>
    <x v="2"/>
    <s v="PLEAN_X310332CN5020301"/>
    <s v="H000001505"/>
    <s v="H000001505"/>
    <s v="Non-LFF"/>
    <s v=""/>
    <m/>
    <b v="1"/>
    <x v="3"/>
    <x v="2"/>
    <d v="2026-03-10T00:00:00"/>
    <m/>
    <m/>
    <x v="1"/>
    <n v="18"/>
    <s v="John Rowie Del Rosario"/>
    <m/>
    <n v="8358"/>
  </r>
  <r>
    <x v="566"/>
    <x v="0"/>
    <x v="2"/>
    <s v="PLEAN_X310101CN5015523"/>
    <s v="H000001412"/>
    <s v="H000001412"/>
    <s v="Non-LFF"/>
    <s v=""/>
    <m/>
    <b v="1"/>
    <x v="3"/>
    <x v="2"/>
    <d v="2026-03-10T00:00:00"/>
    <m/>
    <m/>
    <x v="1"/>
    <n v="18"/>
    <s v="John Rowie Del Rosario"/>
    <m/>
    <n v="8359"/>
  </r>
  <r>
    <x v="566"/>
    <x v="0"/>
    <x v="2"/>
    <s v="PLEAN_X310511CN5013200"/>
    <s v="H000001421"/>
    <s v="H000001421"/>
    <s v="Non-LFF"/>
    <s v=""/>
    <m/>
    <b v="1"/>
    <x v="3"/>
    <x v="2"/>
    <d v="2026-03-10T00:00:00"/>
    <m/>
    <m/>
    <x v="1"/>
    <n v="18"/>
    <s v="John Rowie Del Rosario"/>
    <e v="#REF!"/>
    <n v="8360"/>
  </r>
  <r>
    <x v="566"/>
    <x v="0"/>
    <x v="2"/>
    <s v="PLEAN_X310432CN5023102"/>
    <s v="H000001505"/>
    <s v="H000001505"/>
    <s v="Non-LFF"/>
    <s v=""/>
    <m/>
    <b v="1"/>
    <x v="3"/>
    <x v="2"/>
    <d v="2026-03-10T00:00:00"/>
    <m/>
    <m/>
    <x v="1"/>
    <n v="18"/>
    <s v="John Rowie Del Rosario"/>
    <e v="#REF!"/>
    <n v="8361"/>
  </r>
  <r>
    <x v="566"/>
    <x v="0"/>
    <x v="2"/>
    <s v="CLFF_1000$$$CN50C01523"/>
    <s v="H000004859"/>
    <s v="H000004859"/>
    <s v="LFF (MDG-F)"/>
    <s v="CN50C01523"/>
    <m/>
    <b v="1"/>
    <x v="3"/>
    <x v="2"/>
    <d v="2026-03-10T00:00:00"/>
    <m/>
    <m/>
    <x v="1"/>
    <n v="18"/>
    <s v="John Rowie Del Rosario"/>
    <m/>
    <n v="8362"/>
  </r>
  <r>
    <x v="566"/>
    <x v="0"/>
    <x v="2"/>
    <s v="PLEAN_X310101CN5013355"/>
    <s v="H000001412"/>
    <s v="H000001412"/>
    <s v="Non-LFF"/>
    <s v=""/>
    <m/>
    <b v="1"/>
    <x v="3"/>
    <x v="2"/>
    <d v="2026-03-10T00:00:00"/>
    <m/>
    <m/>
    <x v="1"/>
    <n v="18"/>
    <s v="John Rowie Del Rosario"/>
    <e v="#REF!"/>
    <n v="8363"/>
  </r>
  <r>
    <x v="566"/>
    <x v="0"/>
    <x v="2"/>
    <s v="PLEAN_X310302CN5020259"/>
    <s v="H000001505"/>
    <s v="H000001505"/>
    <s v="Non-LFF"/>
    <s v=""/>
    <m/>
    <b v="1"/>
    <x v="3"/>
    <x v="2"/>
    <d v="2026-03-10T00:00:00"/>
    <m/>
    <m/>
    <x v="1"/>
    <n v="18"/>
    <s v="John Rowie Del Rosario"/>
    <e v="#REF!"/>
    <n v="8364"/>
  </r>
  <r>
    <x v="566"/>
    <x v="0"/>
    <x v="2"/>
    <s v="PLEAN_X310322CN5020259"/>
    <s v="H000001505"/>
    <s v="H000001505"/>
    <s v="Non-LFF"/>
    <s v=""/>
    <m/>
    <b v="1"/>
    <x v="3"/>
    <x v="2"/>
    <d v="2026-03-10T00:00:00"/>
    <m/>
    <m/>
    <x v="1"/>
    <n v="18"/>
    <s v="John Rowie Del Rosario"/>
    <e v="#REF!"/>
    <n v="8365"/>
  </r>
  <r>
    <x v="566"/>
    <x v="0"/>
    <x v="2"/>
    <s v="PLEAN_X310332CN5020259"/>
    <s v="H000001505"/>
    <s v="H000001505"/>
    <s v="Non-LFF"/>
    <s v=""/>
    <m/>
    <b v="1"/>
    <x v="3"/>
    <x v="2"/>
    <d v="2026-03-10T00:00:00"/>
    <m/>
    <m/>
    <x v="1"/>
    <n v="18"/>
    <s v="John Rowie Del Rosario"/>
    <e v="#REF!"/>
    <n v="8366"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3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CLFF_1000$$$FR01ROKGRD"/>
    <s v="P000001436"/>
    <s v="P000001436"/>
    <s v="LFF (MDG-F)"/>
    <s v="FR01ROKGRD"/>
    <m/>
    <b v="1"/>
    <x v="3"/>
    <x v="2"/>
    <d v="2026-03-10T00:00:00"/>
    <m/>
    <m/>
    <x v="1"/>
    <n v="18"/>
    <s v="John Rowie Del Rosario"/>
    <m/>
    <m/>
  </r>
  <r>
    <x v="567"/>
    <x v="0"/>
    <x v="2"/>
    <s v="CLFF_1000$$$FR01ROKLAB"/>
    <s v="P000001436"/>
    <s v="P000001436"/>
    <s v="LFF (MDG-F)"/>
    <s v="FR01ROKLAB"/>
    <m/>
    <b v="1"/>
    <x v="3"/>
    <x v="2"/>
    <d v="2026-03-10T00:00:00"/>
    <m/>
    <m/>
    <x v="1"/>
    <n v="18"/>
    <s v="John Rowie Del Rosario"/>
    <m/>
    <m/>
  </r>
  <r>
    <x v="567"/>
    <x v="0"/>
    <x v="2"/>
    <s v="D000137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41400000000"/>
    <s v="P000001438"/>
    <s v="P000001438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CLFF_1000$$$DE04R00410"/>
    <s v="P000001438"/>
    <s v="P000001438"/>
    <s v="LFF (MDG-F)"/>
    <s v="DE04R00410"/>
    <m/>
    <b v="1"/>
    <x v="3"/>
    <x v="2"/>
    <d v="2026-03-10T00:00:00"/>
    <m/>
    <m/>
    <x v="1"/>
    <n v="18"/>
    <s v="John Rowie Del Rosario"/>
    <m/>
    <m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06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4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5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590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593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189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05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CLFF_1000$$$US01R00202"/>
    <s v="P000001433"/>
    <s v="P000001433"/>
    <s v="LFF (MDG-F)"/>
    <s v="US01R00202"/>
    <m/>
    <b v="1"/>
    <x v="3"/>
    <x v="2"/>
    <d v="2026-03-10T00:00:00"/>
    <m/>
    <m/>
    <x v="1"/>
    <n v="18"/>
    <s v="John Rowie Del Rosario"/>
    <m/>
    <m/>
  </r>
  <r>
    <x v="567"/>
    <x v="0"/>
    <x v="2"/>
    <s v="CLFF_1000$$$US01R00204"/>
    <s v="P000001436"/>
    <s v="P000001436"/>
    <s v="LFF (MDG-F)"/>
    <s v="US01R00204"/>
    <m/>
    <b v="1"/>
    <x v="3"/>
    <x v="2"/>
    <d v="2026-03-10T00:00:00"/>
    <m/>
    <m/>
    <x v="1"/>
    <n v="18"/>
    <s v="John Rowie Del Rosario"/>
    <m/>
    <m/>
  </r>
  <r>
    <x v="567"/>
    <x v="0"/>
    <x v="2"/>
    <s v="D00118300000000"/>
    <s v="P000000673"/>
    <s v="P000000673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PFLTFLE_EMDPIBCT01"/>
    <s v="P000000646"/>
    <s v="P000000646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PFLTFLE_EMDPIBCT02"/>
    <s v="P000000648"/>
    <s v="P000000648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CFLTFLE_2152IMIPREIN01"/>
    <s v="P000001103"/>
    <s v="P000001103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CFLTFLE_11030000000410"/>
    <s v="P000000679"/>
    <s v="P000000679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CFLTFLE_11030000000420"/>
    <s v="P000000679"/>
    <s v="P000000679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81500000000"/>
    <s v="P000000028"/>
    <s v="P000000028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PFLTFLE_EMDPARVR01"/>
    <s v="P000000593"/>
    <s v="P000000593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4"/>
    <s v="FD00074200000000"/>
    <s v="P000000593"/>
    <m/>
    <m/>
    <s v=""/>
    <m/>
    <b v="0"/>
    <x v="3"/>
    <x v="2"/>
    <d v="2026-03-10T00:00:00"/>
    <m/>
    <m/>
    <x v="1"/>
    <n v="18"/>
    <s v="John Rowie Del Rosario"/>
    <m/>
    <m/>
  </r>
  <r>
    <x v="567"/>
    <x v="0"/>
    <x v="4"/>
    <s v="FP000001053_IO"/>
    <s v="P000000593"/>
    <m/>
    <m/>
    <s v=""/>
    <m/>
    <b v="0"/>
    <x v="3"/>
    <x v="2"/>
    <d v="2026-03-10T00:00:00"/>
    <m/>
    <m/>
    <x v="1"/>
    <n v="18"/>
    <s v="John Rowie Del Rosario"/>
    <m/>
    <m/>
  </r>
  <r>
    <x v="567"/>
    <x v="0"/>
    <x v="2"/>
    <s v="ITEMPEU_001300003688"/>
    <s v="P000000593"/>
    <s v="P000000593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PQUATRO_D000835DE0413000000"/>
    <s v="P000000658"/>
    <s v="P000000658"/>
    <s v="Non-LFF"/>
    <s v=""/>
    <m/>
    <b v="1"/>
    <x v="3"/>
    <x v="2"/>
    <d v="2026-03-10T00:00:00"/>
    <m/>
    <m/>
    <x v="1"/>
    <n v="18"/>
    <s v="John Rowie Del Rosario"/>
    <m/>
    <m/>
  </r>
  <r>
    <x v="568"/>
    <x v="0"/>
    <x v="2"/>
    <s v="IQUATRO_001050000062"/>
    <s v="P000000779"/>
    <s v="P000000779"/>
    <s v="Non-LFF"/>
    <s v=""/>
    <m/>
    <b v="1"/>
    <x v="6"/>
    <x v="2"/>
    <d v="2026-03-12T00:00:00"/>
    <m/>
    <m/>
    <x v="1"/>
    <n v="16"/>
    <s v="Steven Yao"/>
    <m/>
    <m/>
  </r>
  <r>
    <x v="569"/>
    <x v="0"/>
    <x v="2"/>
    <s v="PFLTFLE_US10.910.05.010.00"/>
    <s v="H000004932"/>
    <s v="H000004932"/>
    <s v="Non-LFF"/>
    <s v=""/>
    <m/>
    <b v="1"/>
    <x v="1"/>
    <x v="2"/>
    <d v="2026-03-13T00:00:00"/>
    <m/>
    <m/>
    <x v="1"/>
    <n v="15"/>
    <s v="Tina Kempe"/>
    <m/>
    <m/>
  </r>
  <r>
    <x v="569"/>
    <x v="0"/>
    <x v="2"/>
    <s v="PFLTFLE_US10.920.04.000"/>
    <s v="H000000974"/>
    <s v="H000000974"/>
    <s v="Non-LFF"/>
    <s v=""/>
    <m/>
    <b v="1"/>
    <x v="1"/>
    <x v="2"/>
    <d v="2026-03-13T00:00:00"/>
    <m/>
    <m/>
    <x v="1"/>
    <n v="15"/>
    <s v="Tina Kempe"/>
    <m/>
    <m/>
  </r>
  <r>
    <x v="569"/>
    <x v="0"/>
    <x v="2"/>
    <s v="PFLTFLE_US10.120.11.000"/>
    <s v="H000004946"/>
    <s v="H000004946"/>
    <s v="Non-LFF"/>
    <s v=""/>
    <m/>
    <b v="1"/>
    <x v="1"/>
    <x v="2"/>
    <d v="2026-03-13T00:00:00"/>
    <m/>
    <m/>
    <x v="1"/>
    <n v="15"/>
    <s v="Tina Kempe"/>
    <m/>
    <m/>
  </r>
  <r>
    <x v="569"/>
    <x v="0"/>
    <x v="2"/>
    <s v="PFLTFLE_US10.100.17.000"/>
    <s v="H000004943"/>
    <s v="H000004943"/>
    <s v="Non-LFF"/>
    <s v=""/>
    <m/>
    <b v="1"/>
    <x v="1"/>
    <x v="2"/>
    <d v="2026-03-13T00:00:00"/>
    <m/>
    <m/>
    <x v="1"/>
    <n v="15"/>
    <s v="Tina Kempe"/>
    <m/>
    <m/>
  </r>
  <r>
    <x v="569"/>
    <x v="0"/>
    <x v="2"/>
    <s v="PFLTFLE_US10.130.00.000"/>
    <s v="H000004935"/>
    <s v="H000004935"/>
    <s v="Non-LFF"/>
    <s v=""/>
    <m/>
    <b v="1"/>
    <x v="1"/>
    <x v="2"/>
    <d v="2026-03-13T00:00:00"/>
    <m/>
    <m/>
    <x v="1"/>
    <n v="15"/>
    <s v="Tina Kempe"/>
    <m/>
    <m/>
  </r>
  <r>
    <x v="570"/>
    <x v="0"/>
    <x v="2"/>
    <s v="CNOW_AUS0$$$0000092051"/>
    <s v="G000001233"/>
    <s v="G000001233"/>
    <s v="Non-LFF"/>
    <s v=""/>
    <m/>
    <b v="1"/>
    <x v="0"/>
    <x v="2"/>
    <d v="2026-03-19T00:00:00"/>
    <m/>
    <m/>
    <x v="1"/>
    <n v="11"/>
    <s v="Trixie Antonino"/>
    <m/>
    <m/>
  </r>
  <r>
    <x v="571"/>
    <x v="0"/>
    <x v="4"/>
    <s v="PTEMPNA_US201RHOMVPPXPR67"/>
    <s v="H000003699"/>
    <e v="#N/A"/>
    <s v="Non-LFF"/>
    <s v=""/>
    <m/>
    <e v="#N/A"/>
    <x v="1"/>
    <x v="2"/>
    <d v="2026-03-19T00:00:00"/>
    <m/>
    <m/>
    <x v="1"/>
    <n v="11"/>
    <s v="Gearlene Joy Valenzuela"/>
    <m/>
    <m/>
  </r>
  <r>
    <x v="571"/>
    <x v="0"/>
    <x v="2"/>
    <s v="PTEMPNA_US201RHOMVPLXPR01"/>
    <s v="H000003699"/>
    <s v="H000003699"/>
    <s v="Non-LFF"/>
    <s v=""/>
    <m/>
    <b v="1"/>
    <x v="1"/>
    <x v="2"/>
    <d v="2026-03-19T00:00:00"/>
    <m/>
    <m/>
    <x v="1"/>
    <n v="11"/>
    <s v="Gearlene Joy Valenzuela"/>
    <m/>
    <m/>
  </r>
  <r>
    <x v="572"/>
    <x v="0"/>
    <x v="2"/>
    <s v="ITEMPEU_003900000112 XXXCH70 INC BTKi-ONC AL M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901 XXXField Force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903 XXXField Force Onco Sout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900 XXXISS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16 IT10CA1960 - 311031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17 IT10CA1960 - 311032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18 IT10CA1960 - 311034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19 IT10CA1960 - 311035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V19MA XXXSales Promotion Avelum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31CH7615211 XXXTEP COM Hospita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291 XXXField Force N&amp;I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200 XXXISS N&amp;I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650 New Product Launch I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68 IT10CH1260 - 311031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69 IT10CH1260 - 311032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70 IT10CH1260 - 311034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71 IT10CH1260 - 311035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E6620 XXXFF Fertility Tecnologies KA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M6601 XXXField Force Fertility Nort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M6602 XXXField Force Fertility Sout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M6605 XXXField Force Fertility Centr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600 XXXISS Fert&amp;Saize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M1620 XXXISS Fert&amp;Saize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M1660 XXXSales Promotion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96 IT10CM1660 - 311031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97 IT10CM1660 - 311032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98 IT10CM1660 - 311034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99 IT10CM1660 - 311035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N6609 XXXField Force Saize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6 IT10CN1660 - 311031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7 IT10CN1660 - 311032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8 IT10CN1660 - 311034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9 IT10CN1660 - 311035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LA0 XXXLocal Affair Dep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801 XXXField Force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803 XXXField Force Eutiro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N1620 XXXISS CM&amp;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800 XXXISS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C1861 XXXSales Promotion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C186D XXXDigital SProm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L126D XXXDigital SProm Eutiro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077 IT10CL1260 - 311031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079 IT10CL1260 - 311034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080 IT10CL1260 - 311035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970 XXXMedical Affairs Department Onco.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A3900 XXXCT Erbitu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A197S XXXMedical Non R&amp;D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20 IT10CA197S - 3110551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21 IT10CA197S - 3110552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22 IT10CA197S - 3110553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800 IT10CV197S-3110552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801 IT10CV197S-3110553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802 IT10CV197S-3110554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270 XXXMedical Affairs Department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H3200 XXXCT Mult S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L3200 XXXCT Cladribi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300003323 Clad cross Study I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80 IT10CH127S - 3110551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81 IT10CH127S - 3110552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82 IT10CH127S -  3110553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83 IT10CH127S -3110554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670 XXXMedical Affairs Department FE&amp;G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M3600 XXXClinical Trials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2 IT10CM167S - 3110551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3 IT10CM167S - 3110552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4 IT10CM167S -  3110553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N3600 XXXClinical Trials Endocrin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24 IT10CN167S - 3110551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25 IT10CN167S - 3110552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27 IT10CN167S -3110554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C187S XXXMedical Non R&amp;D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151 IT10CL127S - 3110551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153 IT10CL127S -  3110553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M70 XXXMedical Affairs Depart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NS0 XXXNursing Servi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110 XXXMkt Centralized Activi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8100 XXXManaging Directo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BD0 XXXBusiness Develop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BI0 XXXCommercial Operation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29 T10C01BD0 - 3110250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30 IT10C01BI0 - 311023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HM0 XXXHealth Outcomes &amp;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2TS0 XXXTender Servi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1194 IT10C01HM0 - 311023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1801 IT10C02TS0_311023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1980 IT10C09000_311050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RRE XXXREGISTRATION EXP- R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835L XXXLitigation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84FF XXXFormazione Finanziat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9000 XXXSpecial Expenses of Sell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ADK510 XXXGRF Costs - rental costs/depreci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2 XXXSales Force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7 XXXISS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16 XXXSpecial Expenses of Selling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16 Erbitux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554 Erbitux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661 Bavencio UC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665 Bavencio UC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27 Tepotinib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3 XXXSales Force Neurology &amp; Immun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8 XXXISS Neurology &amp; Immun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15 XXXSpecial Expenses of Selling N&amp;I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119 Rebif (Multiple Sklerose) Promo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00 Rebif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065 Cladribine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067 Mavenclad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6 XXXISS GM&amp;CM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14 XXXSpecial Expenses of Selling GM&amp;CMC/F/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194 Concor (Cardiovascular)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198 Schilddrüse (Thyroids)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02 Saizen (Endo)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555 Saizen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049 Thyroids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052 Concor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70131AT5015200 XXXRG Ezmekly Promo &amp; advertis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RD0006 XXXMedi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RD0015 XXXISTs Mavencl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70122AT5023200 XXXRO Ogsiveo Medical activi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70132AT5023200 XXXRG Ezmekly Medical activi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ADJ100 XXXManaging Directo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ADK400 XXXComplia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ADKG00 XXXOther Admi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9 XXX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10 XXXCommunic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20 XXXCommercial Excelle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4341 Cost sharing PL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5891 XXXXXA8 NDD Mark FF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0587 XXXPL10 CONCOR-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3739 XXXXXB4 GLUCO R1 MARK CONF Sponsorshi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3767 XXXB5 CARDIO R1 MARK CONF Sponsorshi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5449 XXXB5 CARDIO Mark HCP Agreeme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5838 XXXPL10 GLUCOPHAGE-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5899 XXX77 THYR R1 MARK CONF Sponsorshi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PL10N08010 XXXFERTILITY TEAM - MARKET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PL10N08011 XXXFERTILITY TEAM - SAL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PL10N09040 XXXSALES CM REG 4 S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PL10N09080 XXXSAL CM EX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3692 XXXA4 FERMark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3763 XXXB5 CARDIO MED HCP Sponsorshi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3761 XXXB5 CARDIO MED Donation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3693 XXXA8 NDD Med Ed Sponsorship of HC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23 XXXMkt Access Mavencl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38 XXXMkt Access Erbitu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5688 XXXCommEx SF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PT10MR7201 XXXMarket Researc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PT10MA7305 XXXMAP Erbitu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4343 Cost sharing SI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122 ERB Costs sharing health insura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5204 XXXERB COM Market Reviews/Researc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501CH7613200 XXXNE M Regionale WS/Symposien FachFULs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201CH7610204 XXXFE Sales Promotion Fertility (not Pr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201CH7611200 XXXFE M ARGUS Press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201CH7613204 XXXFE M 1?re Journ?e Romand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201CH7613205 XXXFE M SGGG Congress Lugan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201CH7613206 XXXFE M Womens Healt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63 Cost sharing CZ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09 Cost sharing HU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9000001695 FR40IC1759SE3110250000 FR40399007 R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4342 Cost sharing RO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81 Cost sharing SK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060 Field For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100 Internal Sales Servi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110 Promotion project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410 External Affairs DK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510 Commercial Excellence DK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610 Market Access DK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1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1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5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6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6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6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6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7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7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7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7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74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7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1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2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2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3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5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6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95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95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96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98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99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410_39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410_5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410_7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410_84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510_7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60_6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60_6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60_6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60_6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60_7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60_7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210 Medical Non-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310 Medical programs - project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1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3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32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33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33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93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98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99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99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00_6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00_7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00_7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00_71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00_7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00_71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10_39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10_77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10_79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10_79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800 General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860 Facili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999 General expenses-Fina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800_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860_86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0110 commercial activi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04 Medical Speciali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25 Omni-Channel Engagement and Digital Le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17 Cost sharing FI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21 ISS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1106_IC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26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280 Avelum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5008 Head of MA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8100 Marketing materials (outsourced s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147 Medical Manager N&amp;I.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1004_IC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01 Customer Engagement Le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143 KAM NDD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25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27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0 Cladribi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5005 KAM NDD E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0 Training &amp; Content Manag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5 BU Head &amp; Oncology le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03 End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133 KAM Endo&amp;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21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1 Business Project Officer / Ferti&amp;End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0210 Medical non 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0310 Medical program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4 Medical Directo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9 Patient Centric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14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2003 Patient Centricity Le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1006 Managing Director/G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1006_HP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6 Commercial Excellence Manag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2 Senior Market Access Manag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7 Head of  Governmental Affairs &amp; Communi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8000 Device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1001 Administration summer hel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1004 Office Manag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11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11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20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8 Office hel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21 Cost sharing NO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060 Field For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100 Internal Sales Servi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110 Commercial activi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500 Communic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1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1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1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2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2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2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2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2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3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3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3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3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3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2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2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2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2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2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2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3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500_94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500_95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500_95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1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1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11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11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1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30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3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3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210 Medical Non-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300 Medi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2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2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20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2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3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3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31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3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52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52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53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93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93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94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94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94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1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1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1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1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2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2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10_77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300003324 Clad cross Study N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310 Medical program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850 Other Admi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850_1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850_11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850_1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860_11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860_12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060 Field For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300 Medi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8600 Facilities Medical Devi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0 Internal Sales Servi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9 ISS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10 ISS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11 ISS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9 ABM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3 Field NDD/Cladribine P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4 Field NDD/Cladribine P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5 Field NDD/Cladribine KA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6 Field NDD/Cladribine KA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510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610 PR/PA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5 ISS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2 Field Fertility KAM 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7 Field Fertility KAM 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8 ABM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7 ISS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210 Medical non 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310 Medical programs - project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0 Medical Medical di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1 Medical Medical assista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2 Medical Medical assista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3 Medical Medical Projec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30 PSC Center S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10 Medical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11 FF KAM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12 Medical Speciali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5 Medical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6 Medical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7 Medical NDD MSL Mavencl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8 Medical NDD MSL Mavencl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4 Medical Fertility/Endocri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9 MSL End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8010 General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1 ISS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2 ISS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3 ISS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4 ISS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410 Communic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12 Brand and Content Manag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01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021 Evija Buks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704 Other Admi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0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0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02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0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0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01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9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99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4011_31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4901_11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0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01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0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0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85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21 Evija Buks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701 Offi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40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401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401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40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402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49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4020_51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1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2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3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2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4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4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44 Office Manag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701 Offi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40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40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401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40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49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49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4011_3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4020_1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4901_7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1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1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3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4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2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8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65 Other M&amp;S _ IQ _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64 Other M&amp;S _ IQ_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654 Other M&amp;S _ IQ_ Diabet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823 Other M&amp;S _ IQ_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195 Other M&amp;S _ IQ _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284 AE10-R&amp;D-Registration-IQ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282 AE10-R&amp;D-Registration-IQ - Diabet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Q01 AE10-MS-OIC-Field Force - Iraq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7 MS-OIC-ISS-QA-Ne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R07 AE10-MS-OIC-IR-FF-A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R03 AE10-MS-OIC-IR-FF-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R04 AE10-MS-OIC-IR-FF-Diabet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R05 AE10-MS-OIC-IR-FF-B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276 AE10-R&amp;D-Registration-IR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R01 AE10-MS-OIC-Field Force - Ira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40 AE10-R&amp;D-Registration-JO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JO01 AE10-MS-OIC-Field Force - Jorda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JO02 AE10-MS-OIC-JO-FF-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JO03 AE10-MS-OIC-JO-FF-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JO04 AE10-MS-OIC-JO-FF-CM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JO05 AE10-MS-OIC-JO-FF-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JO07 AE10-MS-OIC-JO-FF-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648 Other M&amp;S _ LB_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576 AE10-R&amp;D-Local-LB - Diabet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289 AE10-R&amp;D-Registration-LB - Cardiovascul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LB01 AE10-MS-OIC-Field Force - Leban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LB02 AE10-MS-OIC-LB-FF-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LB03 AE10-MS-OIC-LB-FF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LB07 AE10-MS-OIC-LB-FF-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67 AE10 - FF - LY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1 AE10 - FF - LY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73 AE10 - FF - LY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74 AE10 - FF - LY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72 AE10 - ISS - LY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88 AE10 - ISS - LY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90 AE10 - ISS - LY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9 AE10 - SP - Other Promo - Fertility - L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50 AE10 - SP - Other Promo - LY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0200 XXXERB COM Repri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02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0203 XXXERB COM Patient Suppo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0204 XXXERB COM Literature Subscription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1200 XXXERB COM Advertis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1201 XXXERB COM P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N5013360 XXXERB COM C&amp;E CRC Guideline tour speaki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DE6230410 XX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05 AE10 - REG - LY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27 AE10 - REG - LY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44 AE10 - REG - LY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56 AE10 - REG - LY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73 AE10_M&amp;S Other - Onc - L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895 AE10-MS-OIC-SP-PS- Cong/event-Mave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453 Other M&amp;S _ PS_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PA01 AE10-MS-OIC-Field Force - Palesti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PA03 AE10-MS-OIC-PS-FF-Ferti.&amp;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PA04 AE10-MS-OIC-PS-FF-CM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PA05 AE10- MS-OIC-PS-FF-Cardi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55 Other M&amp;S _ SY _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54 Other M&amp;S _ SY_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58 Other M&amp;S _ SY _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56 Other M&amp;S _ SY _ Thy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49 AE10-R&amp;D-Registration-SY - MultS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SY01 AE10-MS-OIC-Field Force - Sy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SY02 AE10-MS-OIC-SY-FF-Onco&amp;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SY03 AE10- MS-OIC-SY-FF-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SY04 XXXAE10-MS-OIC-SY-FF-CM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3 AE10-MS-OIC-ISS FERTILITY&amp; NDD 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2 AE10-MS-OIC-ISS ONCOLOGY 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C20 AE10-MS-OIC-ISS-NE-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1 AE10-MS-OIC-ISS CMC 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5 AE10-MS-OIC-LRD- NE Medi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219 Receivable Allowance -IR-THY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21 MS-OIC-ISS-C.Excel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20 AE10-MS-OIC-ISS Near E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491 AE10_Legal &amp; Other _ Ne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16 MS-OIC-ISS-NE MA/CO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4 AE10-MS-OIC-ISS SFE 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6 Events Manager Ne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FS10 ISS - FS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68 AE10 - FF - FS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2 AE10 - FF - FS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70 AE10 - FF - FS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72 AE10 - FF - FS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87 AE10 - REG - FS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31 AE10 - REG - FS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33 AE10 - REG - FS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WA02 FF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37 AE10_AO_FF_Th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38 AE10_AO_FF_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39 AE10_AO_FF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1 AE10_NG_FF_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2 AE10_NG_FF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70 AE10 - FF - W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79 AE10 - FF - W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80 AE10 - FF - WA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81 AE10 - FF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3 AE10_AO_ISS_Th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4 AE10_AO_ISS_GMKGa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5 AE10_AO_ISS_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6 AE10_AO_ISS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7 AE10 - ISS - W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8 AE10_NG_ISS_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9 AE10_NG_ISS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75 AE10 - ISS - W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94 AE10 - ISS - W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95 AE10 - ISS - WA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96 AE10 - ISS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9 AE10_SP - Other Promo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60 AE10_SP - Other Promo - W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98 AE10 - SP - Other Promo - WA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WA01 FF - WA - 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0 AE10 - FF - W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0 AE10_NG_Pro Mat_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1 AE10_NG_Pro Mat_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2 AE10 - SP - Pro Mat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3 AE10_SP - Pro Mat - W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4 AE10_NG_Cong/events_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5 AE10_NG_Cong/events_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6 AE10_Congs/events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7 AE10_SP - Congs/events - W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8 NG_Other Prom_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887 AE10-SP - Congs/events - AO - Th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888 AE10-AO-MS-Cong/event- 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30 AE10-SP - Congs/events - AO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80 AE10 - SP - Other Promo - W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55 AE10 - SP - Other Promo - W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56 AE10 - SP - Other Promo - WA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57 AE10 - SP - Other Promo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90 AE10_Med non-R&amp;D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91 AE10_Med non-R&amp;D - W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03 AE10 - Med non-R&amp;D - WA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24 AE10 - Med non-R&amp;D - W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25 AE10 - Med non-R&amp;D - WA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26 AE10 - Med non-R&amp;D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88 AE10_Med non-R&amp;D - WA - 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89 AE10_Med non-R&amp;D - WA - 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61 AE10_AO_M&amp;S Other_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62 AE10_AO_M&amp;S Other_Ms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63 AE10_AO_M&amp;S Other_BrandGe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64 AE10_AO_M&amp;S Other_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65 AE10_AO_M&amp;S Other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81 AE10_NG_M&amp;S Other_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82 AE10_NG_M&amp;S Other_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83 AE10_NG_M&amp;S Other_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84 AE10_NG_M&amp;S Other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93 AE10 - M&amp;S Other - W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09 AE10 - M&amp;S Other - WA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33 AE10 - M&amp;S Other - W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1 AE10 - M&amp;S Other - W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09 AE10 - M&amp;S Other - W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10 AE10 - M&amp;S Other - WA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11 AE10 - M&amp;S Other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67 AE10 - M&amp;S Other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89 AE10 - REG - W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07 AE10 - REG - WA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29 AE10 - REG - W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46 AE10 - REG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58 AE10 - REG - W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40 AE10 - REG - W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41 AE10 - REG - WA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42 AE10 - REG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69 AE10 - FF - E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3 AE10 - FF - E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7 AE10 - FF - E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7 AE10 - ISS - E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82 AE10 - ISS - E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EA05 FF - E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EA10 ISS - E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88 AE10 - REG - E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06 AE10 - REG - EA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28 AE10 - REG - E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45 AE10 - REG - E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57 AE10 - REG - E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76 AE10 - ISS - SC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94 AE10 - M&amp;S Other - SC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0 AE10 - M&amp;S Other - SC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8 AE10 - ISS - SC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34 AE10 - M&amp;S Other - SC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2 AE10 - M&amp;S Other - SC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91 AE10 - ISS - SC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05 AE10 - M&amp;S Other - SC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58 AE10 - FF - AFR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59 AE10 - ISS - AFR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61 AE10 - MED - AFR D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ADDM01 AE10-ADMIN-Developing Marke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92 AE10_Admin - W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3 AE10 - Admin - E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4 AE10 - Admin - F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5 AE10 - Admin - S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6 AE10 - Admin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27 AE10 - AE10 - Other Admin - LY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C18 AE10-MS-OIC-ISS-Head Middle Near E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C24 Chief of Staff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14 AE10-LRD-Gulf-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17 AE10-MS-OIC-ISS QA GC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01 AE10-FF-AE-CM&amp;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02 AE10-FF-AE-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03 AE10-FF-AE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TEMPEU_1000AE10MSBH01 AE10-FF-BH-CM&amp;E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CTEMPEU_1000AE10MSBH01 AE10-FF-BH-CM&amp;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FTEMPEU_1000AE10MSBH01_IO AE10-FF-BH-CM&amp;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8"/>
    <s v="TEMPEU_1000AE10MSBH01_IO AE10-FF-BH-CM&amp;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ITEMPEU_003200003194 Other M&amp;S _ BH _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BH02 AE10-FF-BH-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BH03 AE10-FF-BH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KW01 AE10-FF-KW-CM&amp;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TEMPEU_1000AE10MSKW02 AE10-FF-KW-ONE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CTEMPEU_1000AE10MSKW02 AE10-FF-KW-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FTEMPEU_1000AE10MSKW02_IO AE10-FF-KW-ON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8"/>
    <s v="TEMPEU_1000AE10MSKW02_IO AE10-FF-KW-ON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ITEMPEU_003200003060 Other M&amp;S _ KW _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KW03 AE10-FF-KW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OM01 AE10-FF-OM-CM&amp;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OM02 AE10-FF-OM-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OM03 AE10-FF-OM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TEMPEU_1000AE10MSQA01 AE10-FF-QA-CM&amp;E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CTEMPEU_1000AE10MSQA01 AE10-FF-QA-CM&amp;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FTEMPEU_1000AE10MSQA01_IO AE10-FF-QA-CM&amp;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8"/>
    <s v="TEMPEU_1000AE10MSQA01_IO AE10-FF-QA-CM&amp;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ITEMPEU_003200003062 Other M&amp;S _ QA _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186 Other M&amp;S _ QA_ Endo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TEMPEU_1000AE10MSQA02 AE10-FF-QA-ONE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CTEMPEU_1000AE10MSQA02 AE10-FF-QA-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FTEMPEU_1000AE10MSQA02_IO AE10-FF-QA-ON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8"/>
    <s v="TEMPEU_1000AE10MSQA02_IO AE10-FF-QA-ON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ITEMPEU_003200003063 Other M&amp;S _ QA _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QA03 AE10-FF-QA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265 AE10-Registration Renewal-AE-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267 AE10-Registration Renewal-AE-Thyriod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04 AE10-Registration Renewal-OM-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09 AE10-Registration Renewal-OM-MultS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20 AE10-Registration Renewal-BH-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22 AE10-Registration Renewal-BH-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23 AE10-Registration Renewal-BH-Thyroid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24 AE10-Registration Renewal-BH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27 AE10-Registration Renewal-BH-End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801 Registration Renewal_KW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818 Legalization of Doc. in MOFA +KW BF.7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861 Other M&amp;S_KW_Diabet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07 Other M&amp;S _ KW _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09 Other M&amp;S _ AE _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10 Other M&amp;S _ AE _ End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11 Other M&amp;S _ AE_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43 Other M&amp;S _ AE _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46 Other M&amp;S _ AE _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59 Other M&amp;S _ KW_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0 AE10-MS-OIC-SP-UAE Cong/events-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344 AE10-MS-OIC-SP-AE- Cong/event -Bavenc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11 AE10-ISS-Gulf-CM&amp;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1 AE10-MS-OIC-SP-UAE Cong/events-Cardiova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2 AE10-MS-OIC-SP-UAE Cong/events -Diabet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3 AE10-MS-OIC-SP-UAE Cong/events -Thyroid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6 AE10-MS-OIC-SP-UAE Cong/events-Endoc-Sai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18 AE10-ISS-Gulf-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5 AE10-MS-OIC-SP-UAE Cong/events - MultS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353 AE10-MS-OIC-SP-AE- Cong/event -Mavencl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19 AE10-ISS-Gulf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4 AE10-MS-OIC-SP-UAE Cong/events-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ADKF08 AE10-Admin-Gulf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201400 Capital gain from divest.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206100 Impairment reversal for debt instrume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209000 Remaining other income IC with S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170000 Field for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250000 Internal sales servi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250100 ISS - MS/COME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310000 Promotion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320000 Advertis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340000 Congresses and eve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350000 Other promotion cos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501000 Special expenses of selling- registration fe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551000 Medical educ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552000 Medical donation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553000 Medical consulta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554000 Other medical non 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211100000 R&amp;D expenses lo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211100100 R&amp;D expenses lo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1050000 Other administration cos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1050100 Other admin. Cost - complia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1050200 Local func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103000 Receivable allowan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105000 Premium/contribution/fe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112000 Remaining other expenses 3rd par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206000 Income from allowance reversal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13 ISS NE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245 R&amp;D expenses Lo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3204 Other Operating Inco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3221 Capital gains from disposal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414 Fertility &amp; Endo FF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08 ISS Fertility &amp; End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401 CMC Field Force li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01 ISS - CM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415 Rebif Li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09 ISS Rebif li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01 Printed Material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02 Advertis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04 Conferen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05 Market researc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08 CRM &amp; IM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11 Digital Material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21 Brand Reminder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22 Public Awaren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24 International Stand al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32 IC Income Promo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40 Other Pro EXP- P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42 General Public Awaren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248 Registration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04 Medical Team 8-15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07 Medical Congres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13 Medical Educ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14 Medical Donation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15 Medical Consulta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16 Patient suppo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26 Medical Screen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27 Medical Congresses MAc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33 Medical Education M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34 Merck Sponsored progra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36 Medical Projec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44 Medical Donations M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14 Strategy Leadershi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15 Digital Depart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3004 Admin-Other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10 Market Access Tea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10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06 B. Excellence 8-15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003 BP Div 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004 BP Div 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007 BP Div 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012 BP Div 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080 BP CMC Sales / Cogs / Varian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580 Facilities and building charge ou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181 BP CMC Sales - Southern Gaute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182 BP CMC Sales - Northern Gaute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681 BP CMC Sales KZN/EC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682 BP CMC Sales WCO/OF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185 BP CMC Sales &amp; Marketing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490 BP CMC Management (from 201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940 BP Building &amp; Fa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793 BP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7181 BP Oncology Sal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794 BP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695 BP CMC Stab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3920 Corp Merck Shared Servi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7484 BP Oncology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585 BP CMC Sales &amp; Marketing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760 BP NION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7585 BP Oncology Market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282 BP CMC Medical Affair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283 BP CMC Registration Fe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290 BP CMC Medical Non-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480 BP CMC M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495 BP CMC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484 BP CMC MD New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35 Conferences M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FELC SAL &amp; MED Rep_F&amp;E_LIBY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NELC SAL &amp; MED Rep_NDD_LIBY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OCLC SAL &amp; MED Rep_Onco_LIBY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L0 Gen.Admin_MERCK_LIB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FEL0 SAL &amp; MED Rep_F&amp;E_LIB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NEL0 SAL &amp; MED Rep_NDD_LIB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OCL0 SAL &amp; MED Rep_Onco_LIB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3-1401 Libya FF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FOCD0 SAL &amp; MED Rep_Onco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OCDC SAL &amp; MED Rep_Onco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FNED0 SAL &amp; MED Rep_NDD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NEDC SAL &amp; MED Rep_NDD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NED0 MKT Mgmt_NDD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NOD0 BU Mgmt_NDD &amp; Onco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NODC SML Mgmt_NDD_Onco_NORTH WEST (DZ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OCD0 MKT Mgmt_Onco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NODC BU Mgmt_NDD &amp; Onco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FFED0 SAL &amp; MED Rep_F&amp;E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FEDC SAL &amp; MED Rep_F&amp;E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FED0 BU Mgmt_F&amp;E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FEDC BU Mgmt_F&amp;E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FCGD0 SAL &amp; MED Rep_CMC &amp; GM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CGDC SAL &amp; MED Rep_CMC &amp; GM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77DC MKT Mgmt_Thyroids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CG00 MKT Mgmt_CMC &amp; GM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CGD0 BU Mgmt_CMC_Onco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CGDC BU Mgmt_CMC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MBPD0 MED Mgmt_BioPharma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MBP00 MED Mgmt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MBP0C MED Mgmt_Biopharma_NORTH WE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L0MED0 Gen.Admin_MERCK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L1ME0C MD_MERCK_NORTH WEST (DZ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DC Gen.Admin_MERCK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FBPD0 SAL &amp; MED Rep_BioPharma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GBPD0 GM_BioPharma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OBPD0 BO_BioPharma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BPDC SAL &amp; MED Rep_BioPharma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GBPDC GM_BioPharma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DBPDC DIVERS ISS_BioPharma_NORTH WEST (DZ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CNOM0 SML Mgmt_NDD_Onco_NORTH WEST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OCMC SAL &amp; MED Rep_Onco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FOCM0 SAL &amp; MED Rep_Onco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NEMC SAL &amp; MED Rep_NDD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FNEM0 SAL &amp; MED Rep_NDD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BPMC BU Mgmt_BioPharma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CBPM0 BU Mgmt_BioPharma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COCM0 MKT Mgmt_Onco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FEMC SAL &amp; MED Rep_F&amp;E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FFEM0 SAL &amp; MED Rep_F&amp;E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CGMC MKT Mgmt_CMC &amp; GM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CCGM0 MKT Mgmt_CMC &amp; GM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CFEM0 MKT Mgmt_F&amp;E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CGMC SAL &amp; MED Rep_CMC &amp; GM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FCGM0 SAL &amp; MED Rep_CMC &amp; GM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MBPD0 MED Mgmt_BioPharma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MC Gen.Admin_MERCK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L0MEM0 Gen.Admin_MERCK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L1ME0C MD_MERCK_NORTH WEST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OBP0C BO_BioPharma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OBPDC BO_BioPharma_NORTH WEST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OBPM0 BO_BioPharma_Morocco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SBPM0 SAL &amp; MED Mgmt_BioPharma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GBPMC GM_BioPharma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GBPM0 GM_BioPharma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GBPTC GM_BioPharma_TUNISIA / LIBYA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OCTC SAL &amp; MED Rep_Onco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OCT0 SAL &amp; MED Rep_Onco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NETC SAL &amp; MED Rep_NDD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NET0 SAL &amp; MED Rep_NDD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FETC SAL &amp; MED Rep_F&amp;E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FET0 SAL &amp; MED Rep_F&amp;E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BPT0 BU Mgmt_BioPharma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TN02CCBPT1 MKT Digit_Biopharma_NORTH WEST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CBPT0 BU Mgmt_BioPharma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CBPT1 MKT Digit_Biopharma_NORTH WEST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CGTC SAL &amp; MED Rep_CMC &amp; GM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CGT0 SAL &amp; MED Rep_CMC &amp; GM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CG00 MKT Mgmt_CMC &amp; GM_T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CCGTC MKT Mgmt_CMC &amp; GM_TUNISIA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CCGBC TN02CCCGBC - BU Mgmt_CMC_TUNISIA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TC Gen.Admin_MERCK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L0MET0 Gen.Admin_MERCK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L1ME0C MD_MERCK_NORTH WEST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FCHW0 SAL &amp; MED Rep_Consumer Health_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FHCW2 SAL &amp; MED Rep_HealthCare (MIX)_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MBPCC MED Mgmt_BioPharma_Ivoary Cost (CI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MCH0C MED Mgmt_ConsumerHealth_NW (CI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L1ME0C MD_MERCK_NORTH WEST (CI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MCH00 MED Mgmt_ConsumerHealth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ET50CCCH0C MKT Mgmt_ConsumerH_NORTH WEST (ET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CH0C MKT Mgmt_Consumer Health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CHWC SAL &amp; MED Rep_CH_WE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MCH0C MED Mgmt_ConsumerHealth_NORTH WE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CCH00 MKT Mgmt_Consumer Health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FBPW0 SAL &amp; MED Rep_BioPharma_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BPWC SAL &amp; MED Rep_BioPharma_WE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CCG00 MKT Mgmt_CMC_F&amp;E_COTE IVOIR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GBPC0 GM_BioPharma_IVORY CO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7700 MKT Mgmt_THYROID_NORT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BPC0 MKT Mgmt_Onco/N&amp;I_D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CG0C MKT Mgmt_CMC_F&amp;E_COTE IVOIRE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FE00 MKT Mgmt_F&amp;E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GBPCC GM_BioPharma_IVORY COA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DBPMC DIVERS ISS_BioPharma_NORTH WEST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GBPCC GM_BioPharma_IVORY COAST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L0MEC0 Gen.Admin_MERCK_IVORY CO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CC Gen.Admin_MERCK_IVORY COA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10 BP CMC Field Force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ZPMEC0 Premium/Contribution/Fees_IVORY CO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SBPD0 SAL &amp; MED Mgmt_BioPharma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CGB0 BU Mgmt_CMC_TUNISIA &amp; 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FC00 SML Mgmt_F&amp;E_CMC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NE00 MKT Mgmt_NDD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NO00 SML Mgmt_NDD_Onco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OC00 MKT Mgmt_Onco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DBP0C DIVERS ISS_BioPharma_NORTH WE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OBP00 BO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BPTC SAL &amp; MED Mgmt_BioPharma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ZPME00 Premium/Contribution/Fees_HQ-NW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ZRHC0F R&amp;D local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SBPT0 SAL &amp; MED Mgmt_BioPharma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MBP00 MED Mgmt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1ME00 MD_MERCK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00 Gen.Admin_MERCK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BP01 MKT Digit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6-1401 Ghana FF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CCGG0 MKT Mgmt_CMC &amp; GM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CLSG0 MKT Mgmt_AppliedSolutions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DBP00 DIVERS ISS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MBPG0 MED Mgmt_BioPharm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L0MEG0 Gen.Admin_MERCK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L1ME0C MD_MERCK_NORTH WEST (GH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LSG0 MKT Mgmt_AppliedSolutions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CHGC SAL &amp; MED Rep_Cons Health_GHAN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HCGC SAL &amp; MED Rep_HealthCare_GHAN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GBPGC GM_BioPharma_GHAN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ASGC SAL Mgmt_AppliedSolutions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LSG0 SAL Mgmt_AppliedSolutions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GC Gen.Admin_MERCK_GHAN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55 BP CMC Field Force 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56 BP Medical Activities 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57 BP Commercial Activities 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LSN0 MKT Mgmt_AppliedSolutions_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PSN0 MKT Mgmt_ProcessSolutions_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CGNC SAL &amp; MED Rep_CMC &amp; GM_NI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GBPNC GM_BioPharma_NI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BPNC SAL &amp; MED Mgmt_BioPharma_NI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LSN0 SAL Mgmt_AppliedSolutions_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PSN0 SAL Mgmt_ProcessSolutions_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N Gen.Admin_MERCK_NI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FCHG0 SAL &amp; MED Rep_Consumer Health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FHCG0 SAL &amp; MED Rep_HealthCare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5-1501 NG I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GBPG0 GM_BioPharma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ZPMEG0 Premium/Contribution/Fees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2-1501 ET I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ET50CFBPE0 SAL &amp; MED Rep_BioPharma_EHTIOP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ET50CSLSE0 SAL Mgmt_AppliedSolutions_ETHIOP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ET50L0MEE0 Gen.Admin_MERCK_EHTIOP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ET50ZPMEE0 Premium/Contribution/Fees_EHTIOP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BPEC SAL &amp; MED Rep_BioPharma_EHTIOP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LSE0 SAL Mgmt_AppliedSolutions_ETHIOP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EC Gen.Admin_MERCK_EHTIOP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510 BP Fertility Field Force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810 BP Oncology Field Force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1030 RA -  Promotion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1060 RA -  Congresses and eve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00 BP - Corporat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12 BP - CMC Field force expenses Tanzan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14 BP - CMC Field force expenses Ugand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16 BP - CMC Field force expenses Rwand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17 BP - CMC Field for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30 BP - CMC Promotional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40 BP - Advertis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121 Corp Merck Found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150 BP - Medical Consulta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330 BP - CMC R&amp;D exp Medical Affairs lo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430 BP - Export Reg Application Fees - 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440 BP - Fertility Promotional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710 BP - Oncology Field For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730 BP - Oncology Promotional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740 BP - Oncology R&amp;D exp Medi Aff lo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090 Facilities Other administration cos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110 BT - Hardware Purchases - R&amp;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120 BT - Hardware Purchases - B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140 BT - Hardware Purchases - P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150 BT - Hardware Purchases - 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160 BT - Hardware Purchases - C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200 Corporate Innovation Centr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210 Corporate Digitization Afric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00 CH Corporate/Comp Ttl Non-oper TP compen - inco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10 CH - Field for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12 CH - Field force expenses Tanzan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14 CH - Field force expenses Ugand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20 CH - Internal sales servi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30 CH - Promotion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40 CH - Advertis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50 CH - Marketing sampl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60 CH - Congresses and eve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70 CH - Other promotion cos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130 CH - Medical Educ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150 CH - Medical Consulta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160 CH - Other Medical non 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200 CH - Quality Assura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330 CH - R&amp;D expenses lo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340 CH - R&amp;D expenses glob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350 CH - R&amp;D expenses local from glob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410 CH - Supply Chai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420 CH - Logistic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500 CH -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20 BP CMC Field Force Ugand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1010 RA -  Field for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10 BP - CMC Field force expenses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2-1401 ET Field For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4-1401 Sudan Field For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04 BP CMC Internal Sales Service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20 BP - House Allowa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60 BP - Congresses and eve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70 BP - Other promotion cos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11 BP CMC Bad Debts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15 BP CMC Medical Affairs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82 BP CMC Medical Affair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815 BP Oncology Medical Affairs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60 BP CMC Field Force Rwand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4-1501 Sudan I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4-202 Commission Exp. Suda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ET50CGBPE0 GM_BioPharma_EHTIOPIA / SUDA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BPS0 SAL &amp; MED Rep_BioPharma_SUDA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GBPEC GM_BioPharma_EHTIOPIA / SUDAN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80 BP CMC Field Force Tanzan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303 BP CMC CMC Field Force Angol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555 BP Fertility Internal Sales Mauritiu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183 BP CMC Key Accou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03 BP CMC  Export Reg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50 BP CMC Field Force Mauritiu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90 BP CMC Medical Affairs Angol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30 BP CMC Field Force Botsw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05 BP CMC  Export Reg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40 BP CMC Field Force Namib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840 BP Oncology Field Force Namib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3-1501 Libya I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02 Marketing HU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ABP0C AA_BioPharma_NORTH WEST (CI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ABP0C AA_BioPharma_NORTH WEST (DZ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ABP00 AA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ABP0C AA_BioPharma_NORTH WEST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ABP0C AA_BioPharma_NORTH WEST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3"/>
    <x v="0"/>
    <x v="2"/>
    <s v="CLFF_1000$$$EE50C00001 Field Force Fertility"/>
    <s v="H000000219"/>
    <s v="H000000219"/>
    <s v="LFF (MDG-F)"/>
    <s v="EE50C00001"/>
    <m/>
    <b v="1"/>
    <x v="1"/>
    <x v="2"/>
    <d v="2026-03-19T00:00:00"/>
    <m/>
    <m/>
    <x v="1"/>
    <n v="11"/>
    <s v="Riccardo CASSANESE"/>
    <m/>
    <m/>
  </r>
  <r>
    <x v="573"/>
    <x v="0"/>
    <x v="2"/>
    <s v="CLFF_1000$$$EE50C00002 Marketing expenses"/>
    <s v="H000000219"/>
    <s v="H000000219"/>
    <s v="LFF (MDG-F)"/>
    <s v="EE50C00002"/>
    <m/>
    <b v="1"/>
    <x v="1"/>
    <x v="2"/>
    <d v="2026-03-19T00:00:00"/>
    <m/>
    <m/>
    <x v="1"/>
    <n v="11"/>
    <s v="Riccardo CASSANESE"/>
    <m/>
    <m/>
  </r>
  <r>
    <x v="573"/>
    <x v="0"/>
    <x v="2"/>
    <s v="CLFF_1000$$$EE50L80000 MD/Admin"/>
    <s v="H000000219"/>
    <s v="H000000219"/>
    <s v="LFF (MDG-F)"/>
    <s v="EE50L80000"/>
    <m/>
    <b v="1"/>
    <x v="1"/>
    <x v="2"/>
    <d v="2026-03-19T00:00:00"/>
    <m/>
    <m/>
    <x v="1"/>
    <n v="11"/>
    <s v="Riccardo CASSANESE"/>
    <m/>
    <m/>
  </r>
  <r>
    <x v="573"/>
    <x v="0"/>
    <x v="2"/>
    <s v="CLFF_1000$$$EE50C00006 ISS BI Commercial"/>
    <s v="H000000219"/>
    <s v="H000000219"/>
    <s v="LFF (MDG-F)"/>
    <s v="EE50C00006"/>
    <m/>
    <b v="1"/>
    <x v="1"/>
    <x v="2"/>
    <d v="2026-03-19T00:00:00"/>
    <m/>
    <m/>
    <x v="1"/>
    <n v="11"/>
    <s v="Riccardo CASSANESE"/>
    <m/>
    <m/>
  </r>
  <r>
    <x v="573"/>
    <x v="0"/>
    <x v="2"/>
    <s v="CLFF_1000$$$EE50C00003 Market research"/>
    <s v="H000000219"/>
    <s v="H000000219"/>
    <s v="LFF (MDG-F)"/>
    <s v="EE50C00003"/>
    <m/>
    <b v="1"/>
    <x v="1"/>
    <x v="2"/>
    <d v="2026-03-19T00:00:00"/>
    <m/>
    <m/>
    <x v="1"/>
    <n v="11"/>
    <s v="Riccardo CASSANESE"/>
    <m/>
    <m/>
  </r>
  <r>
    <x v="573"/>
    <x v="0"/>
    <x v="2"/>
    <s v="CLFF_1000$$$EE50R00001 LRD"/>
    <s v="H000000219"/>
    <s v="H000000219"/>
    <s v="LFF (MDG-F)"/>
    <s v="EE50R00001"/>
    <m/>
    <b v="1"/>
    <x v="1"/>
    <x v="2"/>
    <d v="2026-03-19T00:00:00"/>
    <m/>
    <m/>
    <x v="1"/>
    <n v="11"/>
    <s v="Riccardo CASSANESE"/>
    <m/>
    <m/>
  </r>
  <r>
    <x v="574"/>
    <x v="0"/>
    <x v="4"/>
    <s v="X.370121.DE65.14.800"/>
    <s v="H000001786"/>
    <e v="#N/A"/>
    <s v="Non-LFF"/>
    <s v=""/>
    <m/>
    <e v="#N/A"/>
    <x v="1"/>
    <x v="2"/>
    <d v="2026-03-19T00:00:00"/>
    <m/>
    <m/>
    <x v="1"/>
    <n v="11"/>
    <s v="Rayneil Reas"/>
    <m/>
    <m/>
  </r>
  <r>
    <x v="574"/>
    <x v="0"/>
    <x v="4"/>
    <s v="X.370131.DE65.14.800"/>
    <s v="H000001786"/>
    <e v="#N/A"/>
    <s v="Non-LFF"/>
    <s v=""/>
    <m/>
    <e v="#N/A"/>
    <x v="1"/>
    <x v="2"/>
    <d v="2026-03-19T00:00:00"/>
    <m/>
    <m/>
    <x v="1"/>
    <n v="11"/>
    <s v="Rayneil Reas"/>
    <m/>
    <m/>
  </r>
  <r>
    <x v="575"/>
    <x v="0"/>
    <x v="2"/>
    <s v="CEMERAL_70007001993012"/>
    <s v="P000000765"/>
    <s v="P000000765"/>
    <s v="Non-LFF"/>
    <s v=""/>
    <m/>
    <b v="1"/>
    <x v="0"/>
    <x v="2"/>
    <d v="2026-03-19T00:00:00"/>
    <m/>
    <m/>
    <x v="1"/>
    <n v="11"/>
    <s v="Trixie Antonino"/>
    <m/>
    <m/>
  </r>
  <r>
    <x v="575"/>
    <x v="0"/>
    <x v="8"/>
    <s v="CLFF_1000$$$CN90GIT308"/>
    <s v="G000000893"/>
    <s v="DFLTPGCOH_T-01_001100"/>
    <s v="LFF (MDG-F)"/>
    <s v="CN90GIT308"/>
    <m/>
    <b v="0"/>
    <x v="0"/>
    <x v="2"/>
    <d v="2026-03-19T00:00:00"/>
    <m/>
    <m/>
    <x v="1"/>
    <n v="11"/>
    <s v="Trixie Antonino"/>
    <m/>
    <m/>
  </r>
  <r>
    <x v="575"/>
    <x v="0"/>
    <x v="2"/>
    <s v="CLFF_1000$$$NL50GIT20I"/>
    <s v="G000000318"/>
    <s v="G000000318"/>
    <s v="LFF (MDG-F)"/>
    <s v="NL50GIT20I"/>
    <m/>
    <b v="1"/>
    <x v="0"/>
    <x v="2"/>
    <d v="2026-03-19T00:00:00"/>
    <m/>
    <m/>
    <x v="1"/>
    <n v="11"/>
    <s v="Trixie Antonino"/>
    <m/>
    <m/>
  </r>
  <r>
    <x v="575"/>
    <x v="0"/>
    <x v="2"/>
    <s v="CTEMPEU_1000PL80GBTE05"/>
    <s v="P000000765"/>
    <s v="P000000765"/>
    <s v="Non-LFF"/>
    <s v=""/>
    <m/>
    <b v="1"/>
    <x v="0"/>
    <x v="2"/>
    <d v="2026-03-19T00:00:00"/>
    <m/>
    <m/>
    <x v="1"/>
    <n v="11"/>
    <s v="Trixie Antonino"/>
    <m/>
    <m/>
  </r>
  <r>
    <x v="575"/>
    <x v="0"/>
    <x v="2"/>
    <s v="CTEMPEU_1000PL80GBTL06"/>
    <s v="G000001235"/>
    <s v="G000001235"/>
    <s v="Non-LFF"/>
    <s v=""/>
    <m/>
    <b v="1"/>
    <x v="0"/>
    <x v="2"/>
    <d v="2026-03-19T00:00:00"/>
    <m/>
    <m/>
    <x v="1"/>
    <n v="11"/>
    <s v="Trixie Antonino"/>
    <m/>
    <m/>
  </r>
  <r>
    <x v="575"/>
    <x v="0"/>
    <x v="2"/>
    <s v="CLFF_1000$$$DE10678100"/>
    <s v="G000001235"/>
    <s v="G000001235"/>
    <s v="LFF (MDG-F)"/>
    <s v="DE10678100"/>
    <m/>
    <b v="1"/>
    <x v="0"/>
    <x v="2"/>
    <d v="2026-03-19T00:00:00"/>
    <m/>
    <m/>
    <x v="1"/>
    <n v="11"/>
    <s v="Trixie Antonino"/>
    <m/>
    <m/>
  </r>
  <r>
    <x v="575"/>
    <x v="0"/>
    <x v="2"/>
    <s v="CLFF_1000$$$DE10Y30006"/>
    <s v="G000000244"/>
    <s v="G000000244"/>
    <s v="LFF (MDG-F)"/>
    <s v="DE10Y30006"/>
    <m/>
    <b v="1"/>
    <x v="0"/>
    <x v="2"/>
    <d v="2026-03-19T00:00:00"/>
    <m/>
    <m/>
    <x v="1"/>
    <n v="11"/>
    <s v="Trixie Antonino"/>
    <m/>
    <m/>
  </r>
  <r>
    <x v="575"/>
    <x v="0"/>
    <x v="2"/>
    <s v="CLFF_1000$$$DE10Y30005"/>
    <s v="G000000244"/>
    <s v="G000000244"/>
    <s v="LFF (MDG-F)"/>
    <s v="DE10Y30005"/>
    <m/>
    <b v="1"/>
    <x v="0"/>
    <x v="2"/>
    <d v="2026-03-19T00:00:00"/>
    <m/>
    <m/>
    <x v="1"/>
    <n v="11"/>
    <s v="Trixie Antonino"/>
    <m/>
    <m/>
  </r>
  <r>
    <x v="575"/>
    <x v="0"/>
    <x v="2"/>
    <s v="CLFF_1000$$$DE10Y30004"/>
    <s v="G000000244"/>
    <s v="G000000244"/>
    <s v="LFF (MDG-F)"/>
    <s v="DE10Y30004"/>
    <m/>
    <b v="1"/>
    <x v="0"/>
    <x v="2"/>
    <d v="2026-03-19T00:00:00"/>
    <m/>
    <m/>
    <x v="1"/>
    <n v="11"/>
    <s v="Trixie Antonino"/>
    <m/>
    <m/>
  </r>
  <r>
    <x v="575"/>
    <x v="0"/>
    <x v="2"/>
    <s v="CLFF_1000$$$DE10Y30003"/>
    <s v="G000000244"/>
    <s v="G000000244"/>
    <s v="LFF (MDG-F)"/>
    <s v="DE10Y30003"/>
    <m/>
    <b v="1"/>
    <x v="0"/>
    <x v="2"/>
    <d v="2026-03-19T00:00:00"/>
    <m/>
    <m/>
    <x v="1"/>
    <n v="11"/>
    <s v="Trixie Antonino"/>
    <m/>
    <m/>
  </r>
  <r>
    <x v="575"/>
    <x v="0"/>
    <x v="2"/>
    <s v="CLFF_1000$$$DE10533710"/>
    <s v="P000000765"/>
    <s v="P000000765"/>
    <s v="LFF (MDG-F)"/>
    <s v="DE10533710"/>
    <m/>
    <b v="1"/>
    <x v="0"/>
    <x v="2"/>
    <d v="2026-03-19T00:00:00"/>
    <m/>
    <m/>
    <x v="1"/>
    <n v="11"/>
    <s v="Trixie Antonino"/>
    <m/>
    <m/>
  </r>
  <r>
    <x v="575"/>
    <x v="0"/>
    <x v="2"/>
    <s v="CLFF_1000$$$DE10533711"/>
    <s v="P000000765"/>
    <s v="P000000765"/>
    <s v="LFF (MDG-F)"/>
    <s v="DE10533711"/>
    <m/>
    <b v="1"/>
    <x v="0"/>
    <x v="2"/>
    <d v="2026-03-19T00:00:00"/>
    <m/>
    <m/>
    <x v="1"/>
    <n v="11"/>
    <s v="Trixie Antonino"/>
    <m/>
    <m/>
  </r>
  <r>
    <x v="575"/>
    <x v="0"/>
    <x v="2"/>
    <s v="CITR_1000$$$B54"/>
    <s v="P000000765"/>
    <s v="P000000765"/>
    <s v="Non-LFF"/>
    <s v=""/>
    <m/>
    <b v="1"/>
    <x v="0"/>
    <x v="2"/>
    <d v="2026-03-19T00:00:00"/>
    <m/>
    <m/>
    <x v="1"/>
    <n v="11"/>
    <s v="Trixie Antonino"/>
    <m/>
    <m/>
  </r>
  <r>
    <x v="575"/>
    <x v="0"/>
    <x v="8"/>
    <s v="CLFF_7210$$$2025GIT021"/>
    <s v="G000000279"/>
    <s v="DFLTPGCOH_BF-C4_002025"/>
    <s v="LFF (MDG-F)"/>
    <s v="2025GIT021"/>
    <m/>
    <b v="0"/>
    <x v="0"/>
    <x v="2"/>
    <d v="2026-03-19T00:00:00"/>
    <m/>
    <m/>
    <x v="1"/>
    <n v="11"/>
    <s v="Trixie Antonino"/>
    <m/>
    <m/>
  </r>
  <r>
    <x v="575"/>
    <x v="0"/>
    <x v="2"/>
    <s v="CNOW_7210$$$0000021376"/>
    <s v="G000000627"/>
    <s v="G000000627"/>
    <s v="Non-LFF"/>
    <s v=""/>
    <m/>
    <b v="1"/>
    <x v="0"/>
    <x v="2"/>
    <d v="2026-03-19T00:00:00"/>
    <m/>
    <m/>
    <x v="1"/>
    <n v="11"/>
    <s v="Trixie Antonino"/>
    <m/>
    <m/>
  </r>
  <r>
    <x v="575"/>
    <x v="0"/>
    <x v="2"/>
    <s v="CLFF_7210$$$2123GIT210"/>
    <s v="P000000765"/>
    <s v="P000000765"/>
    <s v="LFF (MDG-F)"/>
    <s v="2123GIT210"/>
    <m/>
    <b v="1"/>
    <x v="0"/>
    <x v="2"/>
    <d v="2026-03-19T00:00:00"/>
    <m/>
    <m/>
    <x v="1"/>
    <n v="11"/>
    <s v="Trixie Antonino"/>
    <m/>
    <m/>
  </r>
  <r>
    <x v="575"/>
    <x v="0"/>
    <x v="2"/>
    <s v="CLFF_7210$$$2123GIT095"/>
    <s v="P000000765"/>
    <s v="P000000765"/>
    <s v="LFF (MDG-F)"/>
    <s v="2123GIT095"/>
    <m/>
    <b v="1"/>
    <x v="0"/>
    <x v="2"/>
    <d v="2026-03-19T00:00:00"/>
    <m/>
    <m/>
    <x v="1"/>
    <n v="11"/>
    <s v="Trixie Antonino"/>
    <m/>
    <m/>
  </r>
  <r>
    <x v="575"/>
    <x v="0"/>
    <x v="2"/>
    <s v="CLFF_7210$$$2123GIT130"/>
    <s v="G000001235"/>
    <s v="G000001235"/>
    <s v="LFF (MDG-F)"/>
    <s v="2123GIT130"/>
    <m/>
    <b v="1"/>
    <x v="0"/>
    <x v="2"/>
    <d v="2026-03-19T00:00:00"/>
    <m/>
    <m/>
    <x v="1"/>
    <n v="11"/>
    <s v="Trixie Antonino"/>
    <m/>
    <m/>
  </r>
  <r>
    <x v="575"/>
    <x v="0"/>
    <x v="2"/>
    <s v="CLFF_1000$$$JP02GIT050"/>
    <s v="P000000765"/>
    <s v="P000000765"/>
    <s v="LFF (MDG-F)"/>
    <s v="JP02GIT050"/>
    <m/>
    <b v="1"/>
    <x v="0"/>
    <x v="2"/>
    <d v="2026-03-19T00:00:00"/>
    <m/>
    <m/>
    <x v="1"/>
    <n v="11"/>
    <s v="Trixie Antonino"/>
    <m/>
    <m/>
  </r>
  <r>
    <x v="575"/>
    <x v="0"/>
    <x v="2"/>
    <s v="CLFF_VMCA$$$NL10GIT95M"/>
    <s v="P000000765"/>
    <s v="P000000765"/>
    <s v="LFF (MDG-F)"/>
    <s v="NL10GIT95M"/>
    <m/>
    <b v="1"/>
    <x v="0"/>
    <x v="2"/>
    <d v="2026-03-19T00:00:00"/>
    <m/>
    <m/>
    <x v="1"/>
    <n v="11"/>
    <s v="Trixie Antonino"/>
    <m/>
    <m/>
  </r>
  <r>
    <x v="576"/>
    <x v="0"/>
    <x v="2"/>
    <s v="CTEMPLA_1000BR10303810"/>
    <s v="L000013445"/>
    <s v="L000013445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45.RLNNX"/>
    <s v="L000009204"/>
    <s v="L000009204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45.RLNPX"/>
    <s v="L000009204"/>
    <s v="L000009204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45.RLQPX"/>
    <s v="L000009204"/>
    <s v="L000009204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75.RLNNX"/>
    <s v="L000009206"/>
    <s v="L000009206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75.RLNPX"/>
    <s v="L000009206"/>
    <s v="L000009206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75.RLQPX"/>
    <s v="L000009206"/>
    <s v="L000009206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17.SLBV"/>
    <s v="L000009205"/>
    <s v="L000009205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PSCALA_P19"/>
    <s v="L000012394"/>
    <s v="L000012394"/>
    <s v="Non-LFF"/>
    <s v=""/>
    <m/>
    <b v="1"/>
    <x v="2"/>
    <x v="2"/>
    <d v="2026-03-19T00:00:00"/>
    <m/>
    <m/>
    <x v="1"/>
    <n v="11"/>
    <s v="Ruby Grace Garcia"/>
    <m/>
    <m/>
  </r>
  <r>
    <x v="577"/>
    <x v="0"/>
    <x v="2"/>
    <s v="PLEAN_X310182AE5020201 MED EDUCATION-BH-BAVEN V9"/>
    <s v="H000002974"/>
    <s v="H000002974"/>
    <s v="Non-LFF"/>
    <s v=""/>
    <m/>
    <b v="1"/>
    <x v="4"/>
    <x v="2"/>
    <d v="2026-03-20T00:00:00"/>
    <m/>
    <m/>
    <x v="1"/>
    <n v="10"/>
    <s v="Kristel Joyce Manalese"/>
    <m/>
    <m/>
  </r>
  <r>
    <x v="577"/>
    <x v="0"/>
    <x v="2"/>
    <s v="PLEAN_X310801AE5015205 SP PROM OTHERS-KW-SHARED"/>
    <s v="H000002954"/>
    <s v="H000002954"/>
    <s v="Non-LFF"/>
    <s v=""/>
    <m/>
    <b v="1"/>
    <x v="4"/>
    <x v="2"/>
    <d v="2026-03-20T00:00:00"/>
    <m/>
    <m/>
    <x v="1"/>
    <n v="10"/>
    <s v="Kristel Joyce Manalese"/>
    <m/>
    <m/>
  </r>
  <r>
    <x v="577"/>
    <x v="0"/>
    <x v="2"/>
    <s v="PLEAN_X310201AE5011201 SP ADVT-AE-FERT"/>
    <s v="H000002969"/>
    <s v="H000002969"/>
    <s v="Non-LFF"/>
    <s v=""/>
    <m/>
    <b v="1"/>
    <x v="4"/>
    <x v="2"/>
    <d v="2026-03-20T00:00:00"/>
    <m/>
    <m/>
    <x v="1"/>
    <n v="10"/>
    <s v="Kristel Joyce Manalese"/>
    <m/>
    <m/>
  </r>
  <r>
    <x v="577"/>
    <x v="0"/>
    <x v="2"/>
    <s v="PLEAN_X310511AE5011205 SP ADVT-QA-MAVEN"/>
    <s v="H000002966"/>
    <s v="H000002966"/>
    <s v="Non-LFF"/>
    <s v=""/>
    <m/>
    <b v="1"/>
    <x v="4"/>
    <x v="2"/>
    <d v="2026-03-20T00:00:00"/>
    <m/>
    <m/>
    <x v="1"/>
    <n v="10"/>
    <s v="Kristel Joyce Manalese"/>
    <m/>
    <m/>
  </r>
  <r>
    <x v="578"/>
    <x v="0"/>
    <x v="8"/>
    <s v="PTEMPNA_US201RHOMVPPXPR67"/>
    <s v="H000003699"/>
    <m/>
    <s v="Non-LFF"/>
    <s v=""/>
    <m/>
    <b v="0"/>
    <x v="1"/>
    <x v="2"/>
    <d v="2026-03-20T00:00:00"/>
    <m/>
    <m/>
    <x v="1"/>
    <n v="10"/>
    <s v="Gearlene Joy Valenzuela"/>
    <m/>
    <m/>
  </r>
  <r>
    <x v="578"/>
    <x v="0"/>
    <x v="2"/>
    <s v="PTEMPNA_US201RHOMVPLXPR01"/>
    <s v="H000003699"/>
    <s v="H000003699"/>
    <s v="Non-LFF"/>
    <s v=""/>
    <m/>
    <b v="1"/>
    <x v="1"/>
    <x v="2"/>
    <d v="2026-03-20T00:00:00"/>
    <m/>
    <m/>
    <x v="1"/>
    <n v="10"/>
    <s v="Gearlene Joy Valenzuela"/>
    <m/>
    <m/>
  </r>
  <r>
    <x v="579"/>
    <x v="0"/>
    <x v="2"/>
    <s v="CFLTFLE_23432025-0102 Interest Income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FLTFLE_234320250101EL Finance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TEMPNA_1000US20000015 Capital Gains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TEMPLA_1000MX10900500 XXXOther Expenses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TEMPNA_1000US30000016 Capital losses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LFF_1000$$$DE10689009 Donations Ukraine"/>
    <s v="G000000761"/>
    <s v="G000000761"/>
    <s v="LFF (MDG-F)"/>
    <s v="DE10689009"/>
    <m/>
    <b v="1"/>
    <x v="0"/>
    <x v="2"/>
    <d v="2026-03-20T00:00:00"/>
    <m/>
    <m/>
    <x v="1"/>
    <n v="10"/>
    <s v="Jojeff Tagnong"/>
    <m/>
    <m/>
  </r>
  <r>
    <x v="579"/>
    <x v="0"/>
    <x v="2"/>
    <s v="CPHOENX_01010000664900 XXXNEO-TX-Special Projects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PHOENX_01010000689009 XXXNEO-Donations Ukraine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LFF_1000$$$DE10513200 XXXIA Special Investigati"/>
    <s v="G000000761"/>
    <s v="G000000761"/>
    <s v="LFF (MDG-F)"/>
    <s v="DE10513200"/>
    <m/>
    <b v="1"/>
    <x v="0"/>
    <x v="2"/>
    <d v="2026-03-20T00:00:00"/>
    <m/>
    <m/>
    <x v="1"/>
    <n v="10"/>
    <s v="Jojeff Tagnong"/>
    <m/>
    <m/>
  </r>
  <r>
    <x v="579"/>
    <x v="0"/>
    <x v="2"/>
    <s v="CLFF_1000$$$DE10660203 XXXFinance Sustainability"/>
    <s v="G000000761"/>
    <s v="G000000761"/>
    <s v="LFF (MDG-F)"/>
    <s v="DE10660203"/>
    <m/>
    <b v="1"/>
    <x v="0"/>
    <x v="2"/>
    <d v="2026-03-20T00:00:00"/>
    <m/>
    <m/>
    <x v="1"/>
    <n v="10"/>
    <s v="Jojeff Tagnong"/>
    <m/>
    <m/>
  </r>
  <r>
    <x v="579"/>
    <x v="0"/>
    <x v="2"/>
    <s v="CLFF_1000$$$ES50Z03701 350 Year Accruals - Production"/>
    <s v="G000000761"/>
    <s v="G000000761"/>
    <s v="LFF (MDG-F)"/>
    <s v="ES50Z03701"/>
    <m/>
    <b v="1"/>
    <x v="0"/>
    <x v="2"/>
    <d v="2026-03-20T00:00:00"/>
    <m/>
    <m/>
    <x v="1"/>
    <n v="10"/>
    <s v="Jojeff Tagnong"/>
    <m/>
    <m/>
  </r>
  <r>
    <x v="579"/>
    <x v="0"/>
    <x v="2"/>
    <s v="CLFF_1000$$$ES50Z03702 350 Year Accruals - M&amp;S"/>
    <s v="G000000761"/>
    <s v="G000000761"/>
    <s v="LFF (MDG-F)"/>
    <s v="ES50Z03702"/>
    <m/>
    <b v="1"/>
    <x v="0"/>
    <x v="2"/>
    <d v="2026-03-20T00:00:00"/>
    <m/>
    <m/>
    <x v="1"/>
    <n v="10"/>
    <s v="Jojeff Tagnong"/>
    <m/>
    <m/>
  </r>
  <r>
    <x v="579"/>
    <x v="0"/>
    <x v="2"/>
    <s v="CLFF_1000$$$ES50Z03703 350 Year Accruals - Admin."/>
    <s v="G000000761"/>
    <s v="G000000761"/>
    <s v="LFF (MDG-F)"/>
    <s v="ES50Z03703"/>
    <m/>
    <b v="1"/>
    <x v="0"/>
    <x v="2"/>
    <d v="2026-03-20T00:00:00"/>
    <m/>
    <m/>
    <x v="1"/>
    <n v="10"/>
    <s v="Jojeff Tagnong"/>
    <m/>
    <m/>
  </r>
  <r>
    <x v="579"/>
    <x v="0"/>
    <x v="2"/>
    <s v="CLFF_1000$$$ES50Z03704 350 Year Accruals - R&amp;D"/>
    <s v="G000000761"/>
    <s v="G000000761"/>
    <s v="LFF (MDG-F)"/>
    <s v="ES50Z03704"/>
    <m/>
    <b v="1"/>
    <x v="0"/>
    <x v="2"/>
    <d v="2026-03-20T00:00:00"/>
    <m/>
    <m/>
    <x v="1"/>
    <n v="10"/>
    <s v="Jojeff Tagnong"/>
    <m/>
    <m/>
  </r>
  <r>
    <x v="579"/>
    <x v="0"/>
    <x v="2"/>
    <s v="CTEMPEU_1000PT10A53018 XXXRODA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80"/>
    <x v="0"/>
    <x v="2"/>
    <s v="PLEAN_X310112IT6030202 Test di Vesivirus"/>
    <s v="H000000459"/>
    <s v="H000000459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10112IT6030203 Oncology LCM"/>
    <s v="H000000459"/>
    <s v="H000000459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10112IT6030206 Bavencio LCM commercial"/>
    <s v="H000000459"/>
    <s v="H000000459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70221DE5014809 RT COM Eversana"/>
    <s v="H000004414"/>
    <s v="H000004414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70221DE5013200 Ogsiveo COM Congresses"/>
    <s v="H000004415"/>
    <s v="H000004415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70222DE5020100 Ogsiveo MED EDU Congresses"/>
    <s v="H000004426"/>
    <s v="H000004426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70231DE5013200 Ezmekly COM Congresses"/>
    <s v="H000004416"/>
    <s v="H000004416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70232DE5020100 Ezmekly MED EDU Congress"/>
    <s v="H000004427"/>
    <s v="H000004427"/>
    <s v="Non-LFF"/>
    <s v=""/>
    <m/>
    <b v="1"/>
    <x v="1"/>
    <x v="2"/>
    <d v="2026-03-20T00:00:00"/>
    <m/>
    <m/>
    <x v="1"/>
    <n v="10"/>
    <s v="Henry Jr Ifurung"/>
    <m/>
    <m/>
  </r>
  <r>
    <x v="580"/>
    <x v="0"/>
    <x v="1"/>
    <s v="CTEMPNA_1000US20EXPATJ Bridge to JP"/>
    <s v="H000000940"/>
    <s v="H000002476"/>
    <s v="Non-LFF"/>
    <s v=""/>
    <m/>
    <b v="0"/>
    <x v="1"/>
    <x v="2"/>
    <d v="2026-03-20T00:00:00"/>
    <m/>
    <m/>
    <x v="1"/>
    <n v="10"/>
    <s v="Henry Jr Ifurung"/>
    <m/>
    <m/>
  </r>
  <r>
    <x v="580"/>
    <x v="0"/>
    <x v="2"/>
    <s v="CSCALA_1248$CSHC CEO Office HC"/>
    <s v="H000000004"/>
    <s v="H000000004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SCALA_1248$SWRT SpringWorks/Rare Tumor VP"/>
    <s v="H000000457"/>
    <s v="H000000457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SCALA_1759$CHTE"/>
    <s v="H000000940"/>
    <s v="H000000940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ITEMPEU_003200001417 CH70 Uri Sponsoring"/>
    <s v="H000001981"/>
    <s v="H000001981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ITEMPEU_009000000263 FR90IC1401AO3121050000 LOYER"/>
    <s v="H000000004"/>
    <s v="H000000004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SCALA_1042$MSMS_P49"/>
    <s v="H000000004"/>
    <s v="H000000004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TEMPLA_1000AR10HY0007 Other Revenues Hyperinflation ad."/>
    <s v="H000001092"/>
    <s v="H000001092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ITEMPEU_009000000726 FR40IC1395OX3122112000 FR40118500 MCH"/>
    <s v="H000000459"/>
    <s v="H000000459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FLTFLE_10543122201210 Capital gains from disposal of property, plant and equipment"/>
    <s v="H000000004"/>
    <s v="H000000004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ITEMPEU_009000001993 PL10IC1891IN3122105000"/>
    <s v="H000000007"/>
    <s v="H000000007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TEMPLA_1000AR10HY0006 Other Costs Hyperinflation ad."/>
    <s v="H000001092"/>
    <s v="H000001092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TEMPLA_1000BR10402027 Service Charges Taxes"/>
    <s v="H000000004"/>
    <s v="H000000004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ITEMPEU_003200001383 CH70 UR Versicherungen/Gebuehren/Abgaben"/>
    <s v="H000002024"/>
    <s v="H000002024"/>
    <s v="Non-LFF"/>
    <s v=""/>
    <m/>
    <b v="1"/>
    <x v="1"/>
    <x v="2"/>
    <d v="2026-03-20T00:00:00"/>
    <m/>
    <m/>
    <x v="1"/>
    <n v="10"/>
    <s v="Henry Jr Ifurung"/>
    <m/>
    <m/>
  </r>
  <r>
    <x v="581"/>
    <x v="0"/>
    <x v="2"/>
    <s v="CLFF_1000$$$CN60TNNA01 FTE COST FOR CMO manager"/>
    <s v="H000004251"/>
    <s v="H000004251"/>
    <s v="LFF (MDG-F)"/>
    <s v="CN60TNNA01"/>
    <m/>
    <b v="1"/>
    <x v="1"/>
    <x v="2"/>
    <d v="2026-03-20T00:00:00"/>
    <m/>
    <m/>
    <x v="1"/>
    <n v="10"/>
    <s v="Henry Jr Ifurung"/>
    <m/>
    <m/>
  </r>
  <r>
    <x v="581"/>
    <x v="0"/>
    <x v="2"/>
    <s v="CTEMPEU_1000FR40108008 CAL MET4000 MO Int."/>
    <s v="H000000666"/>
    <s v="H000000666"/>
    <s v="Non-LFF"/>
    <s v=""/>
    <m/>
    <b v="1"/>
    <x v="1"/>
    <x v="2"/>
    <d v="2026-03-20T00:00:00"/>
    <m/>
    <m/>
    <x v="1"/>
    <n v="10"/>
    <s v="Henry Jr Ifurung"/>
    <m/>
    <m/>
  </r>
  <r>
    <x v="581"/>
    <x v="0"/>
    <x v="2"/>
    <s v="CTEMPLA_1000UY10050032 HC-CO Reg Buss Planning (UY)"/>
    <s v="H000004167"/>
    <s v="H000004167"/>
    <s v="Non-LFF"/>
    <s v=""/>
    <m/>
    <b v="1"/>
    <x v="1"/>
    <x v="2"/>
    <d v="2026-03-20T00:00:00"/>
    <m/>
    <m/>
    <x v="1"/>
    <n v="10"/>
    <s v="Henry Jr Ifurung"/>
    <m/>
    <m/>
  </r>
  <r>
    <x v="581"/>
    <x v="0"/>
    <x v="2"/>
    <s v="CSCALA_1248$GDO1 GDO Greece"/>
    <s v="H000000907"/>
    <s v="H000000907"/>
    <s v="Non-LFF"/>
    <s v=""/>
    <m/>
    <b v="1"/>
    <x v="1"/>
    <x v="2"/>
    <d v="2026-03-20T00:00:00"/>
    <m/>
    <m/>
    <x v="1"/>
    <n v="10"/>
    <s v="Henry Jr Ifurung"/>
    <m/>
    <m/>
  </r>
  <r>
    <x v="581"/>
    <x v="0"/>
    <x v="2"/>
    <s v="CTEMPNA_1000US20EXPATJ Bridge to JP"/>
    <s v="H000002476"/>
    <s v="H000002476"/>
    <s v="Non-LFF"/>
    <s v=""/>
    <m/>
    <b v="1"/>
    <x v="1"/>
    <x v="2"/>
    <d v="2026-03-20T00:00:00"/>
    <m/>
    <m/>
    <x v="1"/>
    <n v="10"/>
    <s v="Henry Jr Ifurung"/>
    <m/>
    <m/>
  </r>
  <r>
    <x v="581"/>
    <x v="0"/>
    <x v="2"/>
    <s v="CTEMPEU_1000FR40399013 BIOPHARMA NORWAY"/>
    <s v="H000000932"/>
    <s v="H000000932"/>
    <s v="Non-LFF"/>
    <s v=""/>
    <m/>
    <b v="1"/>
    <x v="1"/>
    <x v="2"/>
    <d v="2026-03-20T00:00:00"/>
    <m/>
    <m/>
    <x v="1"/>
    <n v="10"/>
    <s v="Henry Jr Ifurung"/>
    <m/>
    <m/>
  </r>
  <r>
    <x v="582"/>
    <x v="0"/>
    <x v="2"/>
    <s v="CEMERAL_70007102251620 HC-Sales promotion-Ogsiveo"/>
    <s v="H000000397"/>
    <s v="H000000397"/>
    <s v="Non-LFF"/>
    <s v=""/>
    <m/>
    <b v="1"/>
    <x v="1"/>
    <x v="2"/>
    <d v="2026-03-20T00:00:00"/>
    <m/>
    <m/>
    <x v="1"/>
    <n v="10"/>
    <s v="Henry Jr Ifurung"/>
    <m/>
    <m/>
  </r>
  <r>
    <x v="582"/>
    <x v="0"/>
    <x v="2"/>
    <s v="CEMERAL_70007102251610 HC-Sales promotion-Gomekli"/>
    <s v="H000000397"/>
    <s v="H000000397"/>
    <s v="Non-LFF"/>
    <s v=""/>
    <m/>
    <b v="1"/>
    <x v="1"/>
    <x v="2"/>
    <d v="2026-03-20T00:00:00"/>
    <m/>
    <m/>
    <x v="1"/>
    <n v="10"/>
    <s v="Henry Jr Ifurung"/>
    <m/>
    <m/>
  </r>
  <r>
    <x v="582"/>
    <x v="0"/>
    <x v="2"/>
    <s v="CTEMPEU_1000PT10R16201 Medical Portugal Rare Tumors"/>
    <s v="H000004565"/>
    <s v="H000004565"/>
    <s v="Non-LFF"/>
    <s v=""/>
    <m/>
    <b v="1"/>
    <x v="1"/>
    <x v="2"/>
    <d v="2026-03-20T00:00:00"/>
    <m/>
    <m/>
    <x v="1"/>
    <n v="10"/>
    <s v="Henry Jr Ifurung"/>
    <m/>
    <m/>
  </r>
  <r>
    <x v="582"/>
    <x v="0"/>
    <x v="2"/>
    <s v="CTEMPEU_1000PT10R16301 Field Force Portugal RT"/>
    <s v="H000004553"/>
    <s v="H000004553"/>
    <s v="Non-LFF"/>
    <s v=""/>
    <m/>
    <b v="1"/>
    <x v="1"/>
    <x v="2"/>
    <d v="2026-03-20T00:00:00"/>
    <m/>
    <m/>
    <x v="1"/>
    <n v="10"/>
    <s v="Henry Jr Ifurung"/>
    <m/>
    <m/>
  </r>
  <r>
    <x v="583"/>
    <x v="0"/>
    <x v="2"/>
    <s v="CLFF_1000$$$DE50Y00002 Springworks Controlling"/>
    <s v="H000004165"/>
    <s v="H000004165"/>
    <s v="LFF (MDG-F)"/>
    <s v="DE50Y00002"/>
    <m/>
    <b v="1"/>
    <x v="1"/>
    <x v="2"/>
    <d v="2026-03-24T00:00:00"/>
    <m/>
    <m/>
    <x v="1"/>
    <n v="8"/>
    <s v="Henry Jr Ifurung"/>
    <m/>
    <m/>
  </r>
  <r>
    <x v="583"/>
    <x v="0"/>
    <x v="2"/>
    <s v="CLFF_1000$$$DE10Y00003 HC-HR SpringWorks HR"/>
    <s v="H000004176"/>
    <s v="H000004176"/>
    <s v="LFF (MDG-F)"/>
    <s v="DE10Y00003"/>
    <m/>
    <b v="1"/>
    <x v="1"/>
    <x v="2"/>
    <d v="2026-03-24T00:00:00"/>
    <m/>
    <m/>
    <x v="1"/>
    <n v="8"/>
    <s v="Henry Jr Ifurung"/>
    <m/>
    <m/>
  </r>
  <r>
    <x v="583"/>
    <x v="0"/>
    <x v="2"/>
    <s v="CLFF_1000$$$DE10Y00004 HC-HF SpringWorks Control"/>
    <s v="H000004165"/>
    <s v="H000004165"/>
    <s v="LFF (MDG-F)"/>
    <s v="DE10Y00004"/>
    <m/>
    <b v="1"/>
    <x v="1"/>
    <x v="2"/>
    <d v="2026-03-24T00:00:00"/>
    <m/>
    <m/>
    <x v="1"/>
    <n v="8"/>
    <s v="Henry Jr Ifurung"/>
    <m/>
    <m/>
  </r>
  <r>
    <x v="583"/>
    <x v="0"/>
    <x v="2"/>
    <s v="CLFF_1000$$$CH75R06003 Medical Switzerland RT"/>
    <s v="H000004545"/>
    <s v="H000004545"/>
    <s v="LFF (MDG-F)"/>
    <s v="CH75R06003"/>
    <m/>
    <b v="1"/>
    <x v="1"/>
    <x v="2"/>
    <d v="2026-03-24T00:00:00"/>
    <m/>
    <m/>
    <x v="1"/>
    <n v="8"/>
    <s v="Henry Jr Ifurung"/>
    <m/>
    <m/>
  </r>
  <r>
    <x v="583"/>
    <x v="0"/>
    <x v="2"/>
    <s v="CLFF_1000$$$AT50R06003 Medical Austria Rare Tumors"/>
    <s v="H000004524"/>
    <s v="H000004524"/>
    <s v="LFF (MDG-F)"/>
    <s v="AT50R06003"/>
    <m/>
    <b v="1"/>
    <x v="1"/>
    <x v="2"/>
    <d v="2026-03-24T00:00:00"/>
    <m/>
    <m/>
    <x v="1"/>
    <n v="8"/>
    <s v="Henry Jr Ifurung"/>
    <m/>
    <m/>
  </r>
  <r>
    <x v="583"/>
    <x v="0"/>
    <x v="2"/>
    <s v="CLFF_1000$$$BE50C06001 ISS Belux CC Rare Tumors"/>
    <s v="H000004614"/>
    <s v="H000004614"/>
    <s v="LFF (MDG-F)"/>
    <s v="BE50C06001"/>
    <m/>
    <b v="1"/>
    <x v="1"/>
    <x v="2"/>
    <d v="2026-03-24T00:00:00"/>
    <m/>
    <m/>
    <x v="1"/>
    <n v="8"/>
    <s v="Henry Jr Ifurung"/>
    <m/>
    <m/>
  </r>
  <r>
    <x v="583"/>
    <x v="0"/>
    <x v="2"/>
    <s v="CLFF_1000$$$BE50C06002 FF Belux CC Rare Tumors"/>
    <s v="H000004613"/>
    <s v="H000004613"/>
    <s v="LFF (MDG-F)"/>
    <s v="BE50C06002"/>
    <m/>
    <b v="1"/>
    <x v="1"/>
    <x v="2"/>
    <d v="2026-03-24T00:00:00"/>
    <m/>
    <m/>
    <x v="1"/>
    <n v="8"/>
    <s v="Henry Jr Ifurung"/>
    <m/>
    <m/>
  </r>
  <r>
    <x v="583"/>
    <x v="0"/>
    <x v="2"/>
    <s v="CLFF_1000$$$BE50R06003 Med Belux CC Rare Tumors"/>
    <s v="H000004625"/>
    <s v="H000004625"/>
    <s v="LFF (MDG-F)"/>
    <s v="BE50R06003"/>
    <m/>
    <b v="1"/>
    <x v="1"/>
    <x v="2"/>
    <d v="2026-03-24T00:00:00"/>
    <m/>
    <m/>
    <x v="1"/>
    <n v="8"/>
    <s v="Henry Jr Ifurung"/>
    <m/>
    <m/>
  </r>
  <r>
    <x v="583"/>
    <x v="0"/>
    <x v="2"/>
    <s v="CLFF_1000$$$CH75C06002 Field Force Switzerland RT"/>
    <s v="H000004533"/>
    <s v="H000004533"/>
    <s v="LFF (MDG-F)"/>
    <s v="CH75C06002"/>
    <m/>
    <b v="1"/>
    <x v="1"/>
    <x v="2"/>
    <d v="2026-03-24T00:00:00"/>
    <m/>
    <m/>
    <x v="1"/>
    <n v="8"/>
    <s v="Henry Jr Ifurung"/>
    <m/>
    <m/>
  </r>
  <r>
    <x v="583"/>
    <x v="0"/>
    <x v="2"/>
    <s v="CLFF_1000$$$DE10Y00006 Communications Springwork"/>
    <s v="H000004175"/>
    <s v="H000004175"/>
    <s v="LFF (MDG-F)"/>
    <s v="DE10Y00006"/>
    <m/>
    <b v="1"/>
    <x v="1"/>
    <x v="2"/>
    <d v="2026-03-24T00:00:00"/>
    <m/>
    <m/>
    <x v="1"/>
    <n v="8"/>
    <s v="Henry Jr Ifurung"/>
    <m/>
    <m/>
  </r>
  <r>
    <x v="583"/>
    <x v="0"/>
    <x v="2"/>
    <s v="CLFF_1000$$$DE10Z03201 Integration Costs Springw"/>
    <s v="H000000968"/>
    <s v="H000000968"/>
    <s v="LFF (MDG-F)"/>
    <s v="DE10Z03201"/>
    <m/>
    <b v="1"/>
    <x v="1"/>
    <x v="2"/>
    <d v="2026-03-24T00:00:00"/>
    <m/>
    <m/>
    <x v="1"/>
    <n v="8"/>
    <s v="Henry Jr Ifurung"/>
    <m/>
    <m/>
  </r>
  <r>
    <x v="583"/>
    <x v="0"/>
    <x v="2"/>
    <s v="CLFF_1000$$$NL50C06001 ISS NL CC Rare Tumors"/>
    <s v="H000004634"/>
    <s v="H000004634"/>
    <s v="LFF (MDG-F)"/>
    <s v="NL50C06001"/>
    <m/>
    <b v="1"/>
    <x v="1"/>
    <x v="2"/>
    <d v="2026-03-24T00:00:00"/>
    <m/>
    <m/>
    <x v="1"/>
    <n v="8"/>
    <s v="Henry Jr Ifurung"/>
    <m/>
    <m/>
  </r>
  <r>
    <x v="583"/>
    <x v="0"/>
    <x v="2"/>
    <s v="CLFF_1000$$$NL50C06002 FF NL CC Rare Tumors"/>
    <s v="H000004633"/>
    <s v="H000004633"/>
    <s v="LFF (MDG-F)"/>
    <s v="NL50C06002"/>
    <m/>
    <b v="1"/>
    <x v="1"/>
    <x v="2"/>
    <d v="2026-03-24T00:00:00"/>
    <m/>
    <m/>
    <x v="1"/>
    <n v="8"/>
    <s v="Henry Jr Ifurung"/>
    <m/>
    <m/>
  </r>
  <r>
    <x v="583"/>
    <x v="0"/>
    <x v="2"/>
    <s v="CLFF_1000$$$NL50R06003 Med NL CC Rare Tumors"/>
    <s v="H000004645"/>
    <s v="H000004645"/>
    <s v="LFF (MDG-F)"/>
    <s v="NL50R06003"/>
    <m/>
    <b v="1"/>
    <x v="1"/>
    <x v="2"/>
    <d v="2026-03-24T00:00:00"/>
    <m/>
    <m/>
    <x v="1"/>
    <n v="8"/>
    <s v="Henry Jr Ifurung"/>
    <m/>
    <m/>
  </r>
  <r>
    <x v="583"/>
    <x v="0"/>
    <x v="2"/>
    <s v="CTEMPNA_1000CA20202601"/>
    <s v="H000000171"/>
    <s v="H000000171"/>
    <s v="Non-LFF"/>
    <s v=""/>
    <m/>
    <b v="1"/>
    <x v="1"/>
    <x v="2"/>
    <d v="2026-03-24T00:00:00"/>
    <m/>
    <m/>
    <x v="1"/>
    <n v="8"/>
    <s v="Henry Jr Ifurung"/>
    <m/>
    <m/>
  </r>
  <r>
    <x v="583"/>
    <x v="0"/>
    <x v="2"/>
    <s v="CTEMPNA_1000CA20202602"/>
    <s v="H000000171"/>
    <s v="H000000171"/>
    <s v="Non-LFF"/>
    <s v=""/>
    <m/>
    <b v="1"/>
    <x v="1"/>
    <x v="2"/>
    <d v="2026-03-24T00:00:00"/>
    <m/>
    <m/>
    <x v="1"/>
    <n v="8"/>
    <s v="Henry Jr Ifurung"/>
    <m/>
    <m/>
  </r>
  <r>
    <x v="583"/>
    <x v="0"/>
    <x v="2"/>
    <s v="CTEMPNA_1000CA20202603"/>
    <s v="H000000171"/>
    <s v="H000000171"/>
    <s v="Non-LFF"/>
    <s v=""/>
    <m/>
    <b v="1"/>
    <x v="1"/>
    <x v="2"/>
    <d v="2026-03-24T00:00:00"/>
    <m/>
    <m/>
    <x v="1"/>
    <n v="8"/>
    <s v="Henry Jr Ifurung"/>
    <m/>
    <m/>
  </r>
  <r>
    <x v="583"/>
    <x v="0"/>
    <x v="2"/>
    <s v="CTEMPNA_1000PH80GFO302 SpringWorks project_PO"/>
    <s v="H000004174"/>
    <s v="H000004174"/>
    <s v="Non-LFF"/>
    <s v=""/>
    <m/>
    <b v="1"/>
    <x v="1"/>
    <x v="2"/>
    <d v="2026-03-24T00:00:00"/>
    <m/>
    <m/>
    <x v="1"/>
    <n v="8"/>
    <s v="Henry Jr Ifurung"/>
    <m/>
    <m/>
  </r>
  <r>
    <x v="584"/>
    <x v="0"/>
    <x v="2"/>
    <s v="CLFF_1000$$$CH75OF0001 Springworks Forecast Dummy CHF"/>
    <s v="H000000902"/>
    <s v="H000000902"/>
    <s v="LFF (MDG-F)"/>
    <s v="CH75OF0001"/>
    <m/>
    <b v="1"/>
    <x v="1"/>
    <x v="2"/>
    <d v="2026-03-24T00:00:00"/>
    <m/>
    <m/>
    <x v="1"/>
    <n v="8"/>
    <s v="Henry Jr Ifurung"/>
    <m/>
    <m/>
  </r>
  <r>
    <x v="584"/>
    <x v="0"/>
    <x v="2"/>
    <s v="CLFF_1000$$$CZ50C00006 Springworks Forecast Dummy CZK"/>
    <s v="H000000902"/>
    <s v="H000000902"/>
    <s v="LFF (MDG-F)"/>
    <s v="CZ50C00006"/>
    <m/>
    <b v="1"/>
    <x v="1"/>
    <x v="2"/>
    <d v="2026-03-24T00:00:00"/>
    <m/>
    <m/>
    <x v="1"/>
    <n v="8"/>
    <s v="Henry Jr Ifurung"/>
    <m/>
    <m/>
  </r>
  <r>
    <x v="584"/>
    <x v="0"/>
    <x v="2"/>
    <s v="CLFF_1000$$$DE50C00003 Springworks Forecast Dummy EUR"/>
    <s v="H000000902"/>
    <s v="H000000902"/>
    <s v="LFF (MDG-F)"/>
    <s v="DE50C00003"/>
    <m/>
    <b v="1"/>
    <x v="1"/>
    <x v="2"/>
    <d v="2026-03-24T00:00:00"/>
    <m/>
    <m/>
    <x v="1"/>
    <n v="8"/>
    <s v="Henry Jr Ifurung"/>
    <m/>
    <m/>
  </r>
  <r>
    <x v="584"/>
    <x v="0"/>
    <x v="2"/>
    <s v="CLFF_1000$$$DK50C00001 Springworks Forecast Dummy DKK"/>
    <s v="H000000902"/>
    <s v="H000000902"/>
    <s v="LFF (MDG-F)"/>
    <s v="DK50C00001"/>
    <m/>
    <b v="1"/>
    <x v="1"/>
    <x v="2"/>
    <d v="2026-03-24T00:00:00"/>
    <m/>
    <m/>
    <x v="1"/>
    <n v="8"/>
    <s v="Henry Jr Ifurung"/>
    <m/>
    <m/>
  </r>
  <r>
    <x v="584"/>
    <x v="0"/>
    <x v="2"/>
    <s v="CLFF_1000$$$SE50C0000A Springworks Forecast Dummy SEK"/>
    <s v="H000000902"/>
    <s v="H000000902"/>
    <s v="LFF (MDG-F)"/>
    <s v="SE50C0000A"/>
    <m/>
    <b v="1"/>
    <x v="1"/>
    <x v="2"/>
    <d v="2026-03-24T00:00:00"/>
    <m/>
    <m/>
    <x v="1"/>
    <n v="8"/>
    <s v="Henry Jr Ifurung"/>
    <m/>
    <m/>
  </r>
  <r>
    <x v="584"/>
    <x v="0"/>
    <x v="2"/>
    <s v="CLFF_7210$$$2125C00007"/>
    <s v="H000000902"/>
    <s v="H000000902"/>
    <s v="LFF (MDG-F)"/>
    <s v="2125C00007"/>
    <m/>
    <b v="1"/>
    <x v="1"/>
    <x v="2"/>
    <d v="2026-03-24T00:00:00"/>
    <m/>
    <m/>
    <x v="1"/>
    <n v="8"/>
    <s v="Henry Jr Ifurung"/>
    <m/>
    <m/>
  </r>
  <r>
    <x v="584"/>
    <x v="0"/>
    <x v="2"/>
    <s v="CTEMPEU_1000GB10000001 Springworks Forecast Dummy GBP"/>
    <s v="H000000902"/>
    <s v="H000000902"/>
    <s v="Non-LFF"/>
    <s v=""/>
    <m/>
    <b v="1"/>
    <x v="1"/>
    <x v="2"/>
    <d v="2026-03-24T00:00:00"/>
    <m/>
    <m/>
    <x v="1"/>
    <n v="8"/>
    <s v="Henry Jr Ifurung"/>
    <m/>
    <m/>
  </r>
  <r>
    <x v="584"/>
    <x v="0"/>
    <x v="2"/>
    <s v="CTEMPEU_1000PL10000003 Springworks Forecast Dummy PLN"/>
    <s v="H000000902"/>
    <s v="H000000902"/>
    <s v="Non-LFF"/>
    <s v=""/>
    <m/>
    <b v="1"/>
    <x v="1"/>
    <x v="2"/>
    <d v="2026-03-24T00:00:00"/>
    <m/>
    <m/>
    <x v="1"/>
    <n v="8"/>
    <s v="Henry Jr Ifurung"/>
    <m/>
    <m/>
  </r>
  <r>
    <x v="585"/>
    <x v="0"/>
    <x v="4"/>
    <s v="2205 2205JPV1 A"/>
    <s v="P000000835"/>
    <m/>
    <s v="Non-LFF"/>
    <s v=""/>
    <m/>
    <b v="0"/>
    <x v="1"/>
    <x v="2"/>
    <d v="2026-03-24T00:00:00"/>
    <m/>
    <m/>
    <x v="1"/>
    <n v="8"/>
    <s v="Henry Jr Ifurung"/>
    <m/>
    <m/>
  </r>
  <r>
    <x v="586"/>
    <x v="0"/>
    <x v="2"/>
    <s v="CLFF_VMCA$$$KR07C05001"/>
    <s v="P000000833"/>
    <s v="P000000833"/>
    <s v="LFF (MDG-F)"/>
    <s v="KR07C05001"/>
    <m/>
    <b v="1"/>
    <x v="1"/>
    <x v="2"/>
    <d v="2026-03-24T00:00:00"/>
    <m/>
    <m/>
    <x v="1"/>
    <n v="8"/>
    <s v="Henry Jr Ifurung"/>
    <m/>
    <m/>
  </r>
  <r>
    <x v="587"/>
    <x v="0"/>
    <x v="2"/>
    <s v="CLFF_1000$$$CN50C07007 Biormarker Pimi"/>
    <s v="H000000388"/>
    <s v="H000000388"/>
    <s v="LFF (MDG-F)"/>
    <s v="CN50C07007"/>
    <m/>
    <b v="1"/>
    <x v="1"/>
    <x v="2"/>
    <d v="2026-03-24T00:00:00"/>
    <m/>
    <m/>
    <x v="1"/>
    <n v="8"/>
    <s v="Henry Jr Ifurung"/>
    <m/>
    <m/>
  </r>
  <r>
    <x v="587"/>
    <x v="0"/>
    <x v="2"/>
    <s v="CLFF_1000$$$CN50C07700 Pimi Sales"/>
    <s v="H000000388"/>
    <s v="H000000388"/>
    <s v="LFF (MDG-F)"/>
    <s v="CN50C07700"/>
    <m/>
    <b v="1"/>
    <x v="1"/>
    <x v="2"/>
    <d v="2026-03-24T00:00:00"/>
    <m/>
    <m/>
    <x v="1"/>
    <n v="8"/>
    <s v="Henry Jr Ifurung"/>
    <m/>
    <m/>
  </r>
  <r>
    <x v="587"/>
    <x v="0"/>
    <x v="2"/>
    <s v="CLFF_1000$$$CN50C07701 ONC Sales Pimi South"/>
    <s v="H000000388"/>
    <s v="H000000388"/>
    <s v="LFF (MDG-F)"/>
    <s v="CN50C07701"/>
    <m/>
    <b v="1"/>
    <x v="1"/>
    <x v="2"/>
    <d v="2026-03-24T00:00:00"/>
    <m/>
    <m/>
    <x v="1"/>
    <n v="8"/>
    <s v="Henry Jr Ifurung"/>
    <m/>
    <m/>
  </r>
  <r>
    <x v="587"/>
    <x v="0"/>
    <x v="2"/>
    <s v="CLFF_1000$$$CN50C07702 ONC Sales Pimi East"/>
    <s v="H000000388"/>
    <s v="H000000388"/>
    <s v="LFF (MDG-F)"/>
    <s v="CN50C07702"/>
    <m/>
    <b v="1"/>
    <x v="1"/>
    <x v="2"/>
    <d v="2026-03-24T00:00:00"/>
    <m/>
    <m/>
    <x v="1"/>
    <n v="8"/>
    <s v="Henry Jr Ifurung"/>
    <m/>
    <m/>
  </r>
  <r>
    <x v="588"/>
    <x v="0"/>
    <x v="2"/>
    <s v="CTEMPNA_1000US2000000A"/>
    <s v="H000000968"/>
    <s v="H000000968"/>
    <s v="Non-LFF"/>
    <s v=""/>
    <m/>
    <b v="1"/>
    <x v="1"/>
    <x v="2"/>
    <d v="2026-03-24T00:00:00"/>
    <m/>
    <m/>
    <x v="1"/>
    <n v="8"/>
    <s v="Gearlene Joy Valenzuela"/>
    <m/>
    <m/>
  </r>
  <r>
    <x v="589"/>
    <x v="0"/>
    <x v="2"/>
    <s v="CLFF_KR00$$$KR03TKPZ00 "/>
    <s v="P000000134"/>
    <s v="P000000286"/>
    <s v="LFF (MDG-F)"/>
    <s v="KR03TKPZ00"/>
    <m/>
    <b v="0"/>
    <x v="6"/>
    <x v="2"/>
    <d v="2026-03-25T00:00:00"/>
    <m/>
    <m/>
    <x v="1"/>
    <n v="7"/>
    <s v="Dae-Heon Kim"/>
    <m/>
    <m/>
  </r>
  <r>
    <x v="589"/>
    <x v="0"/>
    <x v="2"/>
    <s v="IQUATRO_001050000000 KR02 - volume variance PR - H1/H2/V2"/>
    <s v="P000000280"/>
    <s v="P000000280"/>
    <s v="Non-LFF"/>
    <s v=""/>
    <m/>
    <b v="1"/>
    <x v="6"/>
    <x v="2"/>
    <d v="2026-03-25T00:00:00"/>
    <m/>
    <m/>
    <x v="1"/>
    <n v="7"/>
    <s v="Dae-Heon Kim"/>
    <m/>
    <m/>
  </r>
  <r>
    <x v="589"/>
    <x v="0"/>
    <x v="2"/>
    <s v="IQUATRO_001050000001 KR02 - volume variance AN - H1/H2/V2"/>
    <s v="P000000280"/>
    <s v="P000000280"/>
    <s v="Non-LFF"/>
    <s v=""/>
    <m/>
    <b v="1"/>
    <x v="6"/>
    <x v="2"/>
    <d v="2026-03-25T00:00:00"/>
    <m/>
    <m/>
    <x v="1"/>
    <n v="7"/>
    <s v="Dae-Heon Kim"/>
    <m/>
    <m/>
  </r>
  <r>
    <x v="589"/>
    <x v="0"/>
    <x v="2"/>
    <s v="IQUATRO_001050000002 KR02 - volume variance PHPS - H2"/>
    <s v="P000000280"/>
    <s v="P000000280"/>
    <s v="Non-LFF"/>
    <s v=""/>
    <m/>
    <b v="1"/>
    <x v="6"/>
    <x v="2"/>
    <d v="2026-03-25T00:00:00"/>
    <m/>
    <m/>
    <x v="1"/>
    <n v="7"/>
    <s v="Dae-Heon Kim"/>
    <m/>
    <m/>
  </r>
  <r>
    <x v="590"/>
    <x v="0"/>
    <x v="2"/>
    <s v="CNOW_AUS0$$$0000092002"/>
    <s v="L000013829"/>
    <s v="L000013829"/>
    <s v="Non-LFF"/>
    <s v=""/>
    <m/>
    <b v="1"/>
    <x v="1"/>
    <x v="2"/>
    <d v="2026-03-25T00:00:00"/>
    <m/>
    <m/>
    <x v="1"/>
    <n v="7"/>
    <s v="Riccardo CASSANESE"/>
    <m/>
    <m/>
  </r>
  <r>
    <x v="591"/>
    <x v="0"/>
    <x v="4"/>
    <s v="TEMPNA_US201APIMEV XXXAnti-PD-L1 Mktg In CoPro EVP"/>
    <s v="H000000902"/>
    <s v="Trash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APIMEVAX XXXAnti-PD-L1 Mktg In CoPro Admin"/>
    <s v="H000000902"/>
    <s v="Trash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APIMEVAXPR XXXAnti-PD-L1 Mktg In CoPro Admin Progra"/>
    <s v="H000000902"/>
    <s v="Trash"/>
    <s v="Non-LFF"/>
    <s v=""/>
    <m/>
    <b v="0"/>
    <x v="1"/>
    <x v="2"/>
    <d v="2026-03-25T00:00:00"/>
    <m/>
    <m/>
    <x v="1"/>
    <n v="7"/>
    <s v="Riccardo CASSANESE"/>
    <m/>
    <m/>
  </r>
  <r>
    <x v="591"/>
    <x v="0"/>
    <x v="2"/>
    <s v="PTEMPNA_US201APIMEVAXPR50 XXX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4"/>
    <s v="TEMPNA_US201VOOFCCCO XXXEvobrutinib OE&amp;I"/>
    <s v="H000000902"/>
    <s v="TEMPNA_US201VOOFCC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CCCO XXXEvobrutinib OE&amp;I"/>
    <s v="H000000902"/>
    <s v="TEMPNA_US201VOOFCCCO"/>
    <s v="Non-LFF"/>
    <s v=""/>
    <m/>
    <b v="0"/>
    <x v="1"/>
    <x v="2"/>
    <d v="2026-03-25T00:00:00"/>
    <m/>
    <m/>
    <x v="1"/>
    <n v="7"/>
    <s v="Riccardo CASSANESE"/>
    <m/>
    <m/>
  </r>
  <r>
    <x v="591"/>
    <x v="0"/>
    <x v="2"/>
    <s v="PTEMPNA_US201VOOFCCCOPR XXXEvobrutinib OE&amp;I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4"/>
    <s v="TEMPNA_US201VOOFCCIX XXXEvobrutinib Mangaged Markets"/>
    <s v="H000000902"/>
    <s v="TEMPNA_US201VOOFCC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CCIX XXXEvobrutinib Mangaged Markets"/>
    <s v="H000000902"/>
    <s v="TEMPNA_US201VOOFCCI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FCCIXPR XXXEvo FF Managed Markets Program"/>
    <s v="H000000902"/>
    <s v="TEMPNA_US201VOOFCCI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CCIXPR XXXEvo FF Managed Markets Program"/>
    <s v="H000000902"/>
    <s v="TEMPNA_US201VOOFCCI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FCOCOPR XXXEvobrutinib CCO POA Program"/>
    <s v="H000000902"/>
    <s v="TEMPNA_US201VOOFCOCO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COCOPR XXXEvobrutinib CCO POA Program"/>
    <s v="H000000902"/>
    <s v="TEMPNA_US201VOOFCOCO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FSAAXPR XXXEvobrutinib Field Sales Admin Program"/>
    <s v="H000000902"/>
    <s v="TEMPNA_US201VOOFSAA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SAAXPR XXXEvobrutinib Field Sales Admin Program"/>
    <s v="H000000902"/>
    <s v="TEMPNA_US201VOOFSAA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FVPTX XXXEvo FF Call Center"/>
    <s v="H000000902"/>
    <s v="TEMPNA_US201VOOFVP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VPTX XXXEvo FF Call Center"/>
    <s v="H000000902"/>
    <s v="TEMPNA_US201VOOFVPT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FVPTXPR XXXEvo FF Call Center Program"/>
    <s v="H000000902"/>
    <s v="TEMPNA_US201VOOFVPT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VPTXPR XXXEvo FF Call Center Program"/>
    <s v="H000000902"/>
    <s v="TEMPNA_US201VOOFVPT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FVPVOPR XXXEvobrutinib Sales Program"/>
    <s v="H000000902"/>
    <s v="TEMPNA_US201VOOFVPVO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VPVOPR XXXEvobrutinib Sales Program"/>
    <s v="H000000902"/>
    <s v="TEMPNA_US201VOOFVPVO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CCEXPR XXXEvo Market Research &amp; Data Program"/>
    <s v="H000000902"/>
    <s v="TEMPNA_US201VOOMCCE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CCEXPR XXXEvo Market Research &amp; Data Program"/>
    <s v="H000000902"/>
    <s v="TEMPNA_US201VOOMCCE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CCGVPR XXXEvobrutinib Government Affairs Progra"/>
    <s v="H000000902"/>
    <s v="TEMPNA_US201VOOMCCGV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CCGVPR XXXEvobrutinib Government Affairs Progra"/>
    <s v="H000000902"/>
    <s v="TEMPNA_US201VOOMCCGV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CCIXPR XXXEvobrutinib Managed Markets Program"/>
    <s v="H000000902"/>
    <s v="TEMPNA_US201VOOMCCI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CCIXPR XXXEvobrutinib Managed Markets Program"/>
    <s v="H000000902"/>
    <s v="TEMPNA_US201VOOMCCI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CCMI XXXEvobrutinib Market Insights"/>
    <s v="H000000902"/>
    <s v="TEMPNA_US201VOOMCC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CCMI XXXEvobrutinib Market Insights"/>
    <s v="H000000902"/>
    <s v="TEMPNA_US201VOOMCCMI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CCMIPR XXXEvo Market Insights Program"/>
    <s v="H000000902"/>
    <s v="TEMPNA_US201VOOMCCMI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CCMIPR XXXEvo Market Insights Program"/>
    <s v="H000000902"/>
    <s v="TEMPNA_US201VOOMCCMI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EVAXPR XXXEvobrutinib Mktg Administration Progr"/>
    <s v="H000000902"/>
    <s v="TEMPNA_US201VOOMEVA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EVAXPR XXXEvobrutinib Mktg Administration Progr"/>
    <s v="H000000902"/>
    <s v="TEMPNA_US201VOOMEVA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EVCXPR XXXEvobrutinib Communications Program"/>
    <s v="H000000902"/>
    <s v="TEMPNA_US201VOOMEVC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EVCXPR XXXEvobrutinib Communications Program"/>
    <s v="H000000902"/>
    <s v="TEMPNA_US201VOOMEVC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EVJX XXXEvobrutinib DPR"/>
    <s v="H000000902"/>
    <s v="TEMPNA_US201VOOMEV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EVJX XXXEvobrutinib DPR"/>
    <s v="H000000902"/>
    <s v="TEMPNA_US201VOOMEVJ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2"/>
    <s v="PTEMPNA_US201VOOMEVJXOH XXXEvobrutinib DPR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JXPE XXXEvobrutinib DPR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4"/>
    <s v="TEMPNA_US201VOOMEVJXPR XXXEvobrutinib DPR Program"/>
    <s v="H000000902"/>
    <s v="TEMPNA_US201VOOMEVJ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EVJXPR XXXEvobrutinib DPR Program"/>
    <s v="H000000902"/>
    <s v="TEMPNA_US201VOOMEVJ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2"/>
    <s v="PTEMPNA_US201VOOMEVJXPR01 XXXEvobrutinib DP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4"/>
    <s v="TEMPNA_US201VOOMVPFXPR XXXEvobrutinib Speaker Program"/>
    <s v="H000000902"/>
    <s v="TEMPNA_US201VOOMVPF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FXPR XXXEvobrutinib Speaker Program"/>
    <s v="H000000902"/>
    <s v="TEMPNA_US201VOOMVPF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VPJXPR XXXEvobrutinib TLE Program"/>
    <s v="H000000902"/>
    <s v="TEMPNA_US201VOOMVPJ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JXPR XXXEvobrutinib TLE Program"/>
    <s v="H000000902"/>
    <s v="TEMPNA_US201VOOMVPJ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2"/>
    <s v="PTEMPNA_US201VOOMVPLXPE XXXEvobrutinib TLL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LXPR XXXEvobrutinib TLL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4"/>
    <s v="TEMPNA_US201VOOMVPLXOH XXXEvobrutinib TLL Overhead"/>
    <s v="H000000902"/>
    <s v="TEMPNA_US201VOOMVPL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LXOH XXXEvobrutinib TLL Overhead"/>
    <s v="H000000902"/>
    <s v="TEMPNA_US201VOOMVPLXOH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VPMXPR XXXEvobrutinib Field Nurse Program"/>
    <s v="H000000902"/>
    <s v="TEMPNA_US201VOOMVPM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MXPR XXXEvobrutinib Field Nurse Program"/>
    <s v="H000000902"/>
    <s v="TEMPNA_US201VOOMVPM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VPPXPR XXXEvobrutinib HCP Program"/>
    <s v="H000000902"/>
    <s v="TEMPNA_US201VOOMVPP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PXPR XXXEvobrutinib HCP Program"/>
    <s v="H000000902"/>
    <s v="TEMPNA_US201VOOMVPP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VPQXPR XXXEvobrutinib Consumer Program"/>
    <s v="H000000902"/>
    <s v="TEMPNA_US201VOOMVPQ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QXPR XXXEvobrutinib Consumer Program"/>
    <s v="H000000902"/>
    <s v="TEMPNA_US201VOOMVPQ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VPTLPR XXXEvobrutinib TLL Program"/>
    <s v="H000000902"/>
    <s v="TEMPNA_US201VOOMVPTL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TLPR XXXEvobrutinib TLL Program"/>
    <s v="H000000902"/>
    <s v="TEMPNA_US201VOOMVPTL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VPTXPR XXXEvobrutinib Call Center Program"/>
    <s v="H000000902"/>
    <s v="TEMPNA_US201VOOMVPT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TXPR XXXEvobrutinib Call Center Program"/>
    <s v="H000000902"/>
    <s v="TEMPNA_US201VOOMVPT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XEOFCCCO XXXXev OEI"/>
    <s v="H000000902"/>
    <s v="TEMPNA_US201XEOFCC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XEOFCCCO XXXXev OEI"/>
    <s v="H000000902"/>
    <s v="TEMPNA_US201XEOFCCCO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XEOFVPTX XXXXEV MAPS-FPS"/>
    <s v="H000000902"/>
    <s v="TEMPNA_US201XEOFCC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XEOFVPTX XXXXEV MAPS-FPS"/>
    <s v="H000000902"/>
    <s v="TEMPNA_US201XEOFVPT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XEOMCCMI XXXXEV Insight &amp; FCST"/>
    <s v="H000000902"/>
    <s v="TEMPNA_US201XEOFCC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XEOMCCMI XXXXEV Insight &amp; FCST"/>
    <s v="H000000902"/>
    <s v="TEMPNA_US201XEOMCCMI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XEOMCCEXPR XXXXev   BE Other PR"/>
    <s v="H000000902"/>
    <s v="TEMPNA_US201XEOMCCE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XEOMCCEXPR XXXXev   BE Other PR"/>
    <s v="H000000902"/>
    <s v="TEMPNA_US201XEOMCCE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XEOMCCGVPR XXXXev  GPA PR"/>
    <s v="H000000902"/>
    <s v="TEMPNA_US201XEOMCCGV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XEOMCCGVPR XXXXev  GPA PR"/>
    <s v="H000000902"/>
    <s v="TEMPNA_US201XEOMCCGV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XEOMEVCXPR XXXXev  Comm. PR"/>
    <s v="H000000902"/>
    <s v="TEMPNA_US201XEOMEVC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XEOMEVCXPR XXXXev  Comm. PR"/>
    <s v="H000000902"/>
    <s v="TEMPNA_US201XEOMEVC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2"/>
    <s v="PTEMPNA_US201CLOFCCHXOH XXXSales Training CLAD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FCCHXPE XXXSales Training 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FVPCLOH XXXCladribine Sale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FVPCLPE XXXCladribine Sale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AAXOH XXXSales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AAXPE XXXSales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BOH XXXNorth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BPE XXXNorth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DOH XXXNew York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DPE XXXNew York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EOH XXXAtlanta-NC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EPE XXXAtlanta-NC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FOH XXXSouth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FPE XXXSouth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GOH XXXNashvill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GPE XXXNashvill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BOH XXXPenn/Jersey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BPE XXXPenn/Jersey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COH XXXSAM Central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CPE XXXSAM Central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JOH XXXPhiladelphia/DC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JPE XXXPhiladelphia/DC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JOH XXXPacific South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JPE XXXPacific South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KOH XXXTexa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KPE XXXTexa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LOH XXXCentral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LPE XXXCentral 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NOH XXXCentral 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NPE XXXCentral 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OOH XXXNorth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OPE XXXNorth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QOH XXXChicago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QPE XXXChicago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CCOOH XXXEvobrutinib OE&amp;I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CCOPE XXXEvobrutinib OE&amp;I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CIXOH XXXEvo FF Managed Market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CIXPE XXXEvo FF Managed Market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VPTXOH XXXEvo FF Call Center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VPTXPE XXXEvo FF Call Center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VPVOOH XXXEvobrutinib Sale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VPVOPE XXXEvobrutinib Sale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AXOH XXXCladribine Marketin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AXPE XXXCladribine Marketing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JXOH XXXTLE Mavenclad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JXPE XXXTLE Mavenclad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AOH XXXTLL South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APE XXXTLL South People Mavenclad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EOH XXXTLL Atl Central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EPE XXXTLL Atl Central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FOH XXXTLL Southeast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FPE XXXTLL Southeast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GOH XXXTLL Northeast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GPE XXXTLL Northeast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JOH XXXTLL Tri-State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JPE XXXTLL Tri-State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KOH XXXTLL Midwest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KPE XXXTLL Midwest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LOH XXXTLL West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LPE XXXTLL West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NOH XXXTLL Great Lakes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NPE XXXTLL Great Lakes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XOH XXXCladribine TLL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XPE XXXTLL 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AXOH XXXMarketin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AXPE XXXMarketing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FXOH XXXRebif Speaker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JXOH XXXTLE Rebif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JXPE XXXTLE Rebif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AOH XXXTLL South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APE XXXTLL South People Rebif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EOH XXXTLL Atl Central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EPE XXXTLL Atl Central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FOH XXXTLL Southeast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FPE XXXTLL Southeast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GOH XXXTLL Northeast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GPE XXXTLL Northeast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JOH XXXTLL Tri-State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JPE XXXTLL Tri-State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KOH XXXTLL Midwest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KPE XXXTLL Midwest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LOH XXXTLL West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LPE XXXTLL West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NOH XXXTLL Great Lakes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NPE XXXTLL Great Lakes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XOH XXXThought Leader Liaiso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XPE XXXThought Leader Liaiso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IXOH XXXEvo Managed Market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IXPE XXXEvo Managed Market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MIOH XXXEvo Market Insight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MIPE XXXEvo Market Insight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OH XXXEvobrutinib Mkt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E XXXEvobrutinib Mktg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JXOH XXXEvobrutinib TL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JXPE XXXEvobrutinib TL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LOH XXXEvobrutinib TLL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LPE XXXEvobrutinib TLL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LPR01 XXXEvo TLL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OH XXXEvo Call Center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E XXXEvo Call Center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BXPR01 XXXGrants/ EVP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GVPR60 XXXEvo Commercial Sponsorship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CXPR01 XXXEvo Communication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QXPR66 XXXClad Ambassado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QXPR62 XXXNew Customer Advertising - 3rd Party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QXPR66 XXXNew Customer Ambassado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QXPR81 XXXNew Customer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01 XXXEvo Consumer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61 XXXEvo Advertising EMDS Owned Websit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62 XXXEvo Advertising 3rd Party Owned Webs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66 XXXEvo Ambassador Program Consum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78 XXXEvo Consumer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80 XXXEvo Consumer Agency Fe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81 XXXEVO CONSUMER DS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82 XXXEvo Consumer Interne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84 XXXEvob Consumer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FSAAXPR84 XXXCladribine Sales Admin Program Consu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AAXPR84 XXX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CHXPR89 XXXSales Training EVO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SAAXPR84 XXXEvo Sales Admin FF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BPR01 XXXNorthea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DPR01 XXXNew York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EPR01 XXXAtlanta-NC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FPR01 XXXSouthea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GPR01 XXXNashville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CPR01 XXXSAM Central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JPR01 XXXPhiladelphia/DC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JPR01 XXXPacific Southwe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KPR01 XXXTexa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LPR01 XXXCentral We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NPR01 XXXCentral Ea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OPR01 XXXNorthwe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QPR01 XXXChicago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OCOPR01 XXXEvo CCO POA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VPVOPR01 XXXEvo Sale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FCOCOPR71 XXXCCO POA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FVPCLPR71 XXXCladribine Sales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COCOPR71 XXXCCO PO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OCOPR71 XXXEvo CCO POA Internal Meeti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SAAXPR71 XXXEvo Sales Admin Internal Meeti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AXPR84 XXXClad Mktg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AXPR84 XXXMarketing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GVPR00 XXXEvo Government Affair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GVPR01 XXXEvo Government Affairs  - Federal C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GVPR02 XXXEvo Government Affairs  - State Con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R84 XXXEvo Mktg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PXPR62 XXXClad Retention 3rd Party Owned Websi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PXPR66 XXXRetention Ambassado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PXPR61 XXXRetention Advertising - EMDS Owned W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PXPR62 XXXRetention Advertising - 3rd Party Ow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PXPR66 XXXRetention Ambassado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PXPR81 XXXRetention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01 XXXEvo HCP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61 XXXEvo Advertising EMDS Owned Websit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62 XXXEvo Advertising 3rd Party Owned Webs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66 XXXEvo Ambassador Program HC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67 XXXEvo KTL Engageme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72 XXXEvo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74 XXXEvo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78 XXXEvo HCP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80 XXXEvo HCP Agency Fe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81 XXXEVO HCP DS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82 XXXEvo HCP Interne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84 XXXEvo HCP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CCIXPR72 XXXClad Managed Mkts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CCIXPR72 XXXRebif Managed Mkts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IXPR01 XXXEvo Managed Market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IXPR72 XXXEvo Managed Markets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IXPR90 XXXEvo Managed Markets Mark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AXPR72 XXXClad Mktg Admin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AXPR78 XXXClad Mktg Admin Promo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AXPR81 XXXClad Mktg Admin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AXPR72 XXXMarketing Admin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AXPR78 XXXMarketing Promo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AXPR81 XXXMarketing Admin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R01 XXXEvo Mktg Admin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R72 XXXEvo Mktg Admin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R78 XXXEvo Mktg Admin Promo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R81 XXXEvo Mktg Admin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FXPR70 XXXClad Retention Field Program Mgmt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FXPR70 XXXField Programs Speaker Programs -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FXPR70 XXXEvo Speaker Program Management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FXPR73 XXXEvo Speak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R71 XXXEvo Mktg Admin Internal Meeti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MXPR01 XXXEvo Field Nurse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MXPR86 XXXEvo Field Nurse Program -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TXPR01 XXXCladribine Call Cent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TXPR71 XXXClad Call Center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TXPR86 XXXCladribine Call Center Nurse Deploym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TXPR87 XXXCladribine Call Center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TXPR01 XXXCall Cent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TXPR78 XXXCall Center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TXPR86 XXXCall Center Nurse Deployme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VPTXPR01 XXXEvo FF Call Cent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01 XXXEvo Call Cent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78 XXXEvob Call Center Promo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79 XXXEvo Call Center Demo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83 XXXEvo Call Center Sampl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84 XXXEvo Call Center Con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85 XXXEvo Call Center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86 XXXEvo Call Center Nurse Deployme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87 XXXEvo Call Center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88 XXXEvo Call Center - CoPay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EXPR01 XXXEvo Business Intelligence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EXPR76 XXXEvo Market Researc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EXPR77 XXXEvo Market Research C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MIPR01 XXXEvo Market Insight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EXPR75 XXXEvo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APR01 XXXTLL South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EPR01 XXXTLL Atl Central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FPR01 XXXTLL Southeast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GPR01 XXXTLL Northeast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JPR01 XXXTLL Tri-State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KPR01 XXXTLL Midwest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LPR01 XXXTLL West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NPR01 XXXTLL Great Lakes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APR01 XXXTLL South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EPR01 XXXTLL Atl Central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FPR01 XXXTLL Southeast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GPR01 XXXTLL Northeast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JPR01 XXXTLL Tri-State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KPR01 XXXTLL Midwest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LPR01 XXXTLL West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NPR01 XXXTLL Great Lakes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JXPR01 XXXEvo TLE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BXPR01 XXXClad Grants/EVP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EXPR51 XXXEvo OE&amp;I Comm Op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ROH XXXAnti-PD-L1 In CoPro Field All Reg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RPE XXXAnti-PD-L1 In CoPro Field All Reg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OH XXXAnti-PD-L1 In CoPro Sales Admin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PE XXXAnti-PD-L1 In CoPro Sales Admin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BOH XXXAnti-PD-L1 Sales 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BPE XXXAnti-PD-L1 Sales 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COH XXXAnti-PD-L1 Sales Central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CPE XXXAnti-PD-L1 Sales Central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DOH XXXAnti-PD-L1 Sales Mid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DPE XXXAnti-PD-L1 Sales Mid 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FOH XXXAnti-PD-L1 Sales Southeast 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FPE XXXAnti-PD-L1 Sales South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GOH XXXAnti-PD-L1 Sales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GPE XXXAnti-PD-L1 Sales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XOH XXXAnti-PD-L1 Sales Admin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XPE XXXAnti-PD-L1 Sales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AAXOH XXXTepotinib Sales Admin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AAXPE XXXTepotinib Sales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BOH XXXTepotinib Sales 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BPE XXXTepotinib Sales 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COH XXXTepotinib Sales South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CPE XXXTepotinib Sales South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DOH XXXTepotinib Sales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DPE XXXTepotinib Sales 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FOH XXXTepotinib Sales South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FPE XXXTepotinib Sales South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GOH XXXTepotinib Sales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GPE XXXTepotinib Sales 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COOH XXXXev OEI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COPE XXXXev OEI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HXOH XXXXev  BE Training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HXPE XXXXev  BE Training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IXOH XXXXEV MAPS-Value&amp;Acc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IXPE XXXXEV MAPS-Value&amp;Acc 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OH XXXXev  Sales Admin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E XXXXev  Sales Admin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BOH XXXXev Sales 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BPE XXXXev Sales 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COH XXXXev Sales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CPE XXXXev Sales 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CPR XXXXev Sales We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VPTXOH XXXXEV MAPS-FPS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VPTXPE XXXXEV MAPS-FPS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OH XXXAnti-PD-L1 Mktg In CoPro Admin Overh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E XXXAnti-PD-L1 Mktg In CoPro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LXOH XXXAnti-PD-L1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LXPE XXXAnti-PD-L1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AXOH XXXAnti-PD-L1 Marketin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AXPE XXXAnti-PD-L1 Marketing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BXOH XXXAnti-PD-L1 Marketing Mgm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BXPE XXXAnti-PD-L1 Marketing Mgm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LXOH XXXAnti-PD-L1 OLL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LXPE XXXAnti-PD-L1 OLL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DXPE XXXTepotinib New Product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EVAXOH XXX Tepotinib Mkt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EVAXPE XXXTepotinib Mktg In CoPro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LXOH XXXTepotinib OLL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LXPE XXXTepotinib OLL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EXOH XXXXev   BE Other 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EXPE XXXXev   BE Other 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GVOH XXXXev  GPA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GVPE XXXXev  GPA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OH XXXXev  MAP&amp;S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E XXXXev  MAP&amp;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MIOH XXXXEV Insight &amp; FCST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MIPE XXXXEV Insight &amp; FCST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OH XXXXev Mktg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E XXXXev Mktg 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OH XXXXev Mktg Admin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E XXXXev Mktg Admin 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CXOH XXXXev  Comm.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CXPE XXXXev  Comm.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OH XXXXev OLL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E XXXXev OLL 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OH XXXXev  MAP&amp;S PAS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E XXXXev  MAP&amp;S PA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RPR01 XXXAnti-PD-L1 In CoPro Field All Reg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RPR71 XXXAnti-PD-L1 In CoPro Field All Reg I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PR01 XXXAnti-PD-L1 Sales Admin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PR71 XXXAnti-PD-L1 Sales Admin Internal Meet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PR75 XXXAnti-PD-L1 Sales Admin FF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PR84 XXXAnti-PD-L1 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PR89 XXXAnti-PD-L1 Sales Admin Sales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BPR01 XXXAnti-PD-L1 Sales Ea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CPR01 XXXAnti-PD-L1 Sales Central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DPR01 XXXAnti-PD-L1 Sales Mid We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FPR01 XXXAnti-PD-L1 Sales Southea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GPR01 XXXAnti-PD-L1 Sales We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RPR01 XXXAnti-PD-L1 Sales All Regions 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RPR71 XXXAnti-PD-L1 Field All Reg Int Mt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XPR75 XXXAnti-PD-L1 Sales Admin FF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XPR84 XXXAnti-PD-L1 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XPR89 XXXAnti-PD-L1 Sales Admin Sales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AAXPR75 XXXTepotinib Sales Admin FF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AAXPR84 XXXTepotinib 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AAXPR89 XXXTepotinib Sales Admin Sales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BPR01 XXXTepotinib Sales Ea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CPR01 XXXTepotinib Sales South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DPR01 XXXTepotinib Sales We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FPR01 XXXTepotinib Sales Southea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GPR01 XXXTepotinib Sales We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R XXXXev  Sales Admin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R01 XXXXev  Sales Admin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R71 XXXXev  Sales Admin Int Meeti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R75 XXXXev  Sales Admin FF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R84 XXXXev  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R89 XXXXev  Sales Admin Sales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BPR XXXXev Sales Ea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BPR01 XXXXev Sales Ea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CPR01 XXXXev Sales We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01 XXXXevinapant Mktg Admin Misc.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60 XXXXev Mktg Admin Gra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71 XXXXevinapant Mktg Admin Int Mt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74 XXXXevinapant Mktg Admin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78 XXXXevinapant Mktg Admin Promo Mt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80 XXXXevinapant Mktg Admin Agency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84 XXXXev Mktg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LXPR01 XXXAnti-PD-L1 OLL Other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LXPR73 XXXAnti-PD-L1 OLL Speak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LXPR74 XXXAnti-PD-L1 OLL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LXPR74 XXXTepotinib OLL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R XXXXev OLL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R01 XXXXev OLL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R72 XXXXev OLL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R73 XXXXev OLL Speak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R74 XXXXevinapant OLL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R84 XXXXev OLL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01 XXXAnti-PD-L1 Mktg In CoPro Admin Progr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60 XXXAnti-PD-L1 Mktg In CoPro Admin Spons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1 XXXAnti-PD-L1 Mktg In CoPro Admin Int M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2 XXXAnti-PD-L1  InCoPro Admin 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3 XXXAnti-PD-L1  InCoPro Admin Spkr Prg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4 XXXAnti-PD-L1  InCoPro Admin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5 XXXAnti-PD-L1  InCoPro Admin 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6 XXXAnti-PD-L1  InCoPro Admin Mkt Resear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8 XXXAnti-PD-L1  InCoPro Admin Promo Mt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80 XXXAnti-PD-L1  InCoPro Admin  Agency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81 XXXAnti-PD-L1  InCoPro Admin  Adv/Medi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82 XXXAnti-PD-L1  InCoPro Admin  Adv/Medi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84 XXXAnti-PD-L1  InCoPro Admin 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AXPR60 XXXAnti-PD-L1 Mktg In CoPro Admin Spons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AXPR75 XXXAnti-PD-L1 Mktng Admin MKtng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AXPR76 XXXAnti-PD-L1 Mktng Admin Mkt Researc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AXPR81 XXXAnti-PD-L1 Mktng Admin  Adv/Media - 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EVAXPR60 XXXTepotinib Mktg Admin Gra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EVAXPR81 XXXTepotinib  Admin  Adv/Media - 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 XXXXev Mktg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01 XXXXev Mktg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50 XXXXEV Mktg Admin Direct-to-Consum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60 XXXXev Mktg Gra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71 XXXXev Mktg Int Mt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72 XXXXev Mktg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73 XXXXev Mktg Spkr Prg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74 XXXXev Mktg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78 XXXXev Mktg Promo Mt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80 XXXXev Mktg Agency Fe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81 XXXXEV DISEASE STATE AWAREN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82 XXXXev Mktg Adv/Media - 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84 XXXXev Mktg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SCCRAPR98 XXXRegulatory  Affairs FDA Fe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SCCRAPR XXXXev Regulatory FDA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SCCRAPR98 XXXXev Regulatory FDA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01 XXXAnti-PD-L1 PSP Program Other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71 XXXAnti-PD-L1 PSP Internal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72 XXXAnti-PD-L1 PSP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74 XXXAnti-PD-L1 PSP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78 XXXAnti-PD-L1 PSP Creative &amp; Prin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81 XXXAnti-PD-L1 PSP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84 XXXAnti-PD-L1 PSP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85 XXXAnti-PD-L1 PSP Call Center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87 XXXAnti-PD-L1 PSP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88 XXXAnti-PD-L1 PSP Copay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TXPR01 XXXAnti-PD-L1 PSP Program Other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TXPR71 XXXAnti-PD-L1 PSP Internal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TXPR78 XXXAnti-PD-L1 PSP Creative &amp; Prin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TXPR84 XXXAnti-PD-L1 HUB &amp; Reimb Program Consu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TXPR01 XXXTepmetko PSP Program Other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TXPR71 XXXTepotinib PSP Internal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TXPR78 XXXTepotinib PSP Creative &amp; Prin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TXPR84 XXXTepotinib PSP Program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TXPR87 XXXTepotinib PSP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TXPR88 XXXTepotinib PSP Copay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 XXXXev  MAP&amp;S PA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01 XXXXev  MAP&amp;S PAS 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71 XXXXev  MAP&amp;S PAS  Interna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72 XXXXev  MAP&amp;S PAS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78 XXXXev  MAP&amp;S PAS  Promo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84 XXXXev  MAP&amp;S PAS  Consult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85 XXXXev  MAP&amp;S PAS 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86 XXXXev  MAP&amp;S PAS  Nurse Train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87 XXXXev  MAP&amp;S PAS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88 XXXXev  MAP&amp;S PAS Copay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01 XXXAnti-PD-L1 MACS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72 XXXAve MACS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73 XXXAve MACS Speak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74 XXXAve MACS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78 XXXAnti-PD-L1 MACS Promo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84 XXXAnti-PD-L1 MACS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90 XXXAnti-PD-L1 MACS Mark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CCIXPR01 XXXAnti-PD-L1 MACS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CCIXPR72 XXXAve MACS Program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CCIXPR74 XXXAve MACS Program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CCIXPR78 XXXAnti-PD-L1 MACS Promo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01 XXXTepotinib MACS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71 XXXTepotinib MACS Internal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72 XXXTepotinib MACS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73 XXXTepotinib MACS Speak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74 XXXTepotinib MACS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78 XXXTepotinib MACS Promo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84 XXXTepotinib MACS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 XXXXev  MAP&amp;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01 XXXXev  MAP&amp;S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71 XXXXev  MAP&amp;S Int.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72 XXXXev  MAP&amp;S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73 XXXXev  MAP&amp;S Speak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74 XXXXev  MAP&amp;S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78 XXXXev  MAP&amp;S Promo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84 XXXXev  MAP&amp;S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90 XXXXev  MAP&amp;S Mark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EXPR75 XXXAnti-PD-L1  BE Other -Sale Frcst Pro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EXPR75 XXXXev  BE Other -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EXPR76 XXXAnti-PD-L1  BE Other -Sale Frcst Pro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EXPR01 XXXXev  BE Other -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EXPR76 XXXXev   BE Other -Market Insigh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MIPR XXXXEV Insight &amp; FCST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MIPR01 XXXXEV Insight &amp; FC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CCHXPR01 XXXAnti-PD-L1 BE Training Program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CCHXPR71 XXXAnti-PD-L1 BE Training Internal Meet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CCHXPR89 XXXAnti-PD-L1 BE Training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CCHXPR01 XXXAnti-PD-L1 BE Training Program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CCHXPR71 XXXAnti-PD-L1 BE Training Internal Meet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CCHXPR01 XXXTepotinib BE Training Program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CCHXPR71 XXXTepotinib BE Training Internal Meet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HXPR XXXXev  BE Training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HXPR01 XXXXev  BE Training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HXPR71 XXXXev  BE Training Int.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HXPR89 XXXXev  BE Training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GVPR60 XXXAnti-PD-L1 Government Affair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GVPR60 XXXXev GPA Advocacy Grant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GVPR00 XXXAnti-PD-L1 Government Affair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GVPR01 XXXAnti-PD-L1 Government Affair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GVPR02 XXXAnti-PD-L1 Government Affairs State 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GVPR00 XXXXev Gov't Affairs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GVPR01 XXXXev Gov't Affairs - Federal Consult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GVPR02 XXXXev Gov't Affairs - State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GVPR70 XXXAvalumab Co-Pro GPA Innovative Medic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CCGVPR70 XXXAvalumab GPA Innovative Medicine Pol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GVPR70 XXXTepotinib GPA Innovative Medicine Po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CXPR01 XXXAnti-PD-L1 Communications Program Mi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CXPR71 XXXAnti-PD-L1 Communications Program I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CXPR84 XXXAnti-PD-L1 Communications Program C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CXPR97 XXXAnti-PD-L1 Communications Program C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CXPR71 XXXAnti-PD-L1 Communications Program I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CXPR84 XXXAnti-PD-L1 Communications Program C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CXPR97 XXXAnti-PD-L1 Communications Program C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EVCXPR71 XXXTepotinib Communications Program Int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EVCXPR97 XXXTepotinib Communications Program Com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CXPR01 XXXXev  Comm. 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CXPR97 XXXXev  Comm.  Agency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01 XXXAnti-PD-L1  New Prod Plan Program Ot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60 XXXAnti-PD-L1  Sponsorship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1 XXXAnti-PD-L1  Internal Meeti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2 XXXAnti-PD-L1  Advisory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3 XXXAnti-PD-L1 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4 XXXAnti-PD-L1 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5 XXXAnti-PD-L1  Marketing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6 XXXAnti-PD-L1  Market Researc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8 XXXAnti-PD-L1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80 XXXAnti-PD-L1  Agency Fe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81 XXXAnti-PD-L1  Advertising/Media - Pri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82 XXXAnti-PD-L1  Advertising/Media - Onl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84 XXXAnti-PD-L1 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85 XXXAnti-PD-L1 Call Center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89 XXXAnti-PD-L1 Government Affair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90 XXXAnti-PD-L1 Managed Markets Mkt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97 XXXAnti-PD-L1 Communication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01 XXXAnti-PD-L1  New Prod Plan Program Ot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60 XXXAnti-PD-L1  Sponsorship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1 XXXAnti-PD-L1  Internal Meeti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2 XXXAnti-PD-L1  Advisory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3 XXXAnti-PD-L1 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4 XXXAnti-PD-L1 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5 XXXAnti-PD-L1  Marketing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6 XXXAnti-PD-L1  Market Researc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8 XXXAnti-PD-L1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80 XXXAnti-PD-L1  Agency Fe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81 XXXAnti-PD-L1  Advertising/Media - Pri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82 XXXAnti-PD-L1  Advertising/Media - Onl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84 XXXAnti-PD-L1 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85 XXXAnti-PD-L1 Call Center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89 XXXAnti-PD-L1 Government Affair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90 XXXAnti-PD-L1 Managed Markets Mkt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97 XXXAnti-PD-L1 Communication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DXOH XXXTepotinib New Product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DXPE XXXTepotinib New Product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COPR XXXXev OEI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COPR01 XXXXev OEI Program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EXPR51 XXXXev OE&amp;I Comm Op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CIXPR01 XXXEvo FF Managed Market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VPTXPR XXXXEV MAPS-FPS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VPTXPR01 XXXXEV MAPS-FPS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AAXOH XXXSales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AAXPE XXXSales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EFBOH XXXNorth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EFBPE XXXNorth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JOH XXX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JPE XXX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KPE XXXSouth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MOH XXXSouth Central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MPE XXXSouth Central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AXOH XXXMarketin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AXPE XXXMarketing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BXOH XXXGrants/EVP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BXPE XXXGrants/EVP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LXOH XXXThought Leader Liaiso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LXPE XXXThought Leader Liaiso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COCOPR71 XXXCCO POA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AAXPR73 XXXSales Admin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AAXPR84 XXX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EFBPR01 XXXNortheast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EFBPR71 XXXNortheast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EFBPR73 XXXNortheast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JPR01 XXXWest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JPR71 XXXWest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JPR73 XXXWest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AXPR80 XXXFertility General Agency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AXPR84 XXXMarketing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PXPR10 XXXHealthcare Prof ASR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PXPR71 XXXHealthcare Prof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PXPR81 XXXHealthcare Prof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01 XXXDirect To Patient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72 XXXDirect To Patient Advisory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78 XXXDirect To Patient Promo Mt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79 XXXDirect To Patient Demo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80 XXXFertility Consumer Agency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81 XXXDirect To Patient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82 XXXDirect To Patient Interne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84 XXXDirect To Patient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TXPR01 XXXCall Center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TXPR84 XXXCall Center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TXPR87 XXXCall Center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CCEXPR77 XXXBusiness Intelligence Comp Intellige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CCHXPR01 XXXFertility Field Training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BXPR01 XXXGrants/EVP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DXPR01 XXXNew Product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CCHXOH XXXSerostim Field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CCHXPE XXXSerostim Field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AAXOH XXXSales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AAXPE XXXSales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EFBOH XXXNorth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EFBPE XXXNorth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WFJOH XXX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WFJPE XXX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WFMPE XXX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AXOH XXXMarketin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AXPE XXXMarketing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BXPE XXXGrants/EVP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TXPE XXXCall Center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COCOPR71 XXXCCO/POA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AAXPR73 XXXSales Admin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AAXPR84 XXX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EFBPR01 XXXNortheast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EFBPR71 XXXNortheast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EFBPR73 XXXNortheast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WFJPR01 XXXWest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WFJPR71 XXXWest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WFJPR73 XXXWest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AXPR80 XXXSerostim General Agency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AXPR84 XXXMarketing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PXPR81 XXXSerostim Prod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01 XXXSerostim Consumer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71 XXXSerostim Consumer Internal Mt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72 XXXSerostim Consumer Advisory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73 XXXSerostim Consumer Speaker Prg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74 XXXSerostim Consumer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78 XXXSerostim Consumer Promo Mt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79 XXXSerostim Consumer Demo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0 XXXSerostim Consumer Agency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1 XXXSerostim Consumer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2 XXXSerostim Consumer Interne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3 XXXSerostim Consumer Sampl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4 XXXSerostim Consumer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7 XXXSerostim Consumer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8 XXXSerostim Consumer Smpls - ELI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TXPR71 XXXCall Center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TXPR84 XXXCall Center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TXPR88 XXXCopay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CCHXPR01 XXXSerostim Field Training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OH XXXClad Out Co-Promot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PE XXXClad Out Co-Promot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OH XXXEvobrutinib Out Co-Promot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E XXXEvobrutinib Out Co-Promot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300 XXXEvobrutinib Out Co-Promote ME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502 XXXEvobrutinib MSL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574 XXXCongresses - Evobrutinib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100 XXXEvo Out Co-Promote Consulting/Publi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101 XXXMedical Comm, Pubs, &amp; Agency Fees - 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101 XXXMedical Comm, Pubs, &amp; Agency Fees -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174 XXXMedical Comm, Pubs, Agency Evo Congr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572 XXXAd Boards - Evobrutinib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573 XXXSpeaker Programs - Evobrutinib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600 XXXRebif Out Co-Promote Phase IIIb/IV S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600 XXXEvo Out Co-Promote Phase IIIb/IV Stu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S900 XXXEvobrutinib Out Co-Promote HEOR Pro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OH XXXOncology aPD-L1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PE XXXOncology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OH XXXOncology CoPro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E XXXOncology CoPro aPD-L1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OH XXXTepotinib Out Co-Promot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PE XXXTepotinib Out Co-Promot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OH XXXXevinapant Out Co-Promot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E XXXXevinapant Out Co-Promot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300 XXXXevinapant Out Co-Promote ME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700 XXXev Out of CoPro Charitable Contribut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PR0501 XXXOncology aPD-L1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502 XXXXevinapant MSL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574 XXXCongresses - Xevinapa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100 XXXXev Out Co-Promote Consulting/Public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101 XXXMedical Comm, Pubs, &amp; Agency Fees - 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101 XXXMedical Comm, Pubs, &amp; Agency Fees -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S600 XXXOnc aPD-L1 In CoPro Med Info Prg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S600 XXXXev Out Co-Promote Med Info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571 XXXInternal Meetings - Xevinapant Medic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572 XXXAd Boards - Oncology - Allianc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572 XXXAd Boards - Xevinapa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573 XXXSpeaker Programs - Xevinapa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400 XXXXevinapant Out Co-Promote ISS/IS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600 XXXXev Out Co-Promote Phase IIIb/IV Stu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800 XXXXevinapant Out Co-Promote Sampl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S900 XXXOnc aPD-L1 In CoPro HEOR Prg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S900 XXXXevinapant Out Co-Promote HEOR Pro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OH XXXFertility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PE XXXFertility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PR0374 XXXFert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PR0774 XXXFert Charitable Contributions Congr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PR0501 XXXFertility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PR0174 XXXMedical Comm, Pubs, Agency Fert Con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OH XXXSerostim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PE XXXSerostim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00OH XXXMedical Operation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00PE XXXMedical Operation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00OH XXXMedical Informatio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00OH XXXMedical Communication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00PE XXXMedical Communication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00OH XXXMedical Strategy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00PE XXXMedical Strategy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00OH XXXMedical Health Outcom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00PE XXXMedical Health Outcom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IXOH XXXMAPS Value &amp; Access, Contract Ops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IXPE XXXMAPS Value &amp; Access, Contract Ops Pe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OH XXXMAPS Access Marketing &amp; IPA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E XXXMAPS Access Marketing &amp; IPA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AOH XXXTrade Associatio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APE XXXTrade Associatio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XOH XXXMAPS Field Patient Services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XPE XXXMAPS Field Patient Service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OH XXXMAPS Patient Access Solutions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PE XXXMAPS Patient Access Solution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IXPR XXXXEV MAPS-Value&amp;Acc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IXPR01 XXXXEV MAPS-Value&amp;Acc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02 XXXMM Marketing Core (UOX950)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11 XXXMM Health Outcomes Core (UOX801)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12 XXXMM SPP Cor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72 XXXMM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73 XXXMM Speak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74 XXXMM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76 XXXMM Market Researc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77 XXXMM Competitive Intelligenc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78 XXXMM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81 XXXMM Advertising Pri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82 XXXMM Advertising Digital/On-Lin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84 XXXMM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90 XXXMM MACS Mark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94 XXXMM Pull Throug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RM XXXMM, RMS Projec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APR74 XXXTrade Association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XPR72 XXXFPS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XPR74 XXXFP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XPR85 XXXFPS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PR72 XXXPSP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PR74 XXXPSP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PR78 XXXPSP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PR84 XXXPSP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PR85 XXXPS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HXOH XXXField Force Effectivenes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HXPE XXXField Force Effectivenes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COOH XXXOEI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COPE XXXOEI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SAOH XXXSA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SAPE XXXSA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DIOH XXXData Driven Innovatio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DIPE XXXData Driven Innovatio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EXOH XXXBI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EXPE XXXBI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HXPR06 XXXFFE- Operational Excellenc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COPR71 XXXInternal Meetings - COMMERCIAL OP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SAPR71 XXXInternal Meetings - SALES ANALYTIC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DIPR71 XXXInternal Meetings - Data Driven Innov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EXPR02 XXXBI Commercial Assessme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BXOH XXXCCO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GVOH XXXGovernmen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GVPE XXXGovernmen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GVPR03 XXXGovernment Corporate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MTOH XXXMeetings and Event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MTPE XXXMeetings and Event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MTPR00 XXXMeetings and Event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MTPR01 XXXNational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CXOH XXXUS Comm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CXPE XXXUS Comm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CXPR04 XXXEmployee Communication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80OH XXXOffice of Presiden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80PE XXXOffice of Presiden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80PEAJ XXXOffice of President People Adjustme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80PRAJ XXXOffice of President Program Adjustme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GPOH XXXGovernment Pricing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GPPE XXXGovernment Pricing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MIOH XXXMarket Insight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MIPE XXXMarket Insight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83PR62 XXXEMD Serono Site updat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83PR63 XXXEMD Serono Commercial, Finance, Supp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EOH XXXAnti-PD-L1 Sales Mid-Atlantic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EPE XXXAnti-PD-L1 Sales Mid-Atlantic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JOH XXXAnti-PD-L1 Sales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JPE XXXAnti-PD-L1 Sales 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USXPE XXXField Support In CoPro Anti-PD-L1 Pe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SUSXPE XXXMktng Support In CoPro Anti-PD-L1 Pe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USXPE XXXField Support Anti-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CCGVPR89 XXXAnti-PD-L1 Government Affair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CXPE XXXAnti-PD-L1 Communication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SUSXPE XXXMktng Support Anti-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TXPE XXXCladribine Call Center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PR0174 XXXMedical Comm, Pubs, Agency Endo Con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PR0374 XXXSerostim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PR0501 XXXSerostim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PR0774 XXXSerostim Charitable Contrib Congress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PRS974 XXXSerostim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PRS974 XXXFertility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PR0174 XXXMedical Comm, Pubs, Agency Clad Con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PR0374 XXXClad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PR0501 XXXClad Out Co-Promote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PR0774 XXXClad Charitable Contributi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PRS974 XXXClad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OH XXXRebif Out Co-Promot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E XXXRebif Out Co-Promot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100 XXXRebif Out Co-Promote Consulting/Publ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174 XXXMedical Comm, Pubs,Agency Rebif Con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300 XXXRebif Out Co-Promote MEG Alloca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374 XXXRebif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400 XXXRebif Out Co-Promote IMG Alloca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501 XXXRebif Out Co-Promote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502 XXXRebif MSL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571 XXXInternal Meetings - Rebif Medica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572 XXXAd Boards -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573 XXXSpeaker Programs -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574 XXXCongresses -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700 XXXRebif Out of CoPro Charitable Contrib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774 XXXRebif Charitable Contribution Congr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800 XXXRebif Out Co-Promote Sampl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S600 XXXRebif Out Co-Promote Med Info Pro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S900 XXXRebif Out Co-Promote HEO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S974 XXXRebif HEORif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374 XXXEvobrutinib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400 XXXEvobrutinib Out Co-Promote ISS/IS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501 XXXEvobrutinib Out Co-Promote MSL Progr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571 XXXInternal Meetings - Evobrutinib Medi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700 XXXEvo Out of CoPro Charitable Contribu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774 XXXEvo Charitable Contribution Congress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800 XXXEvobrutinib Out Co-Promote Sampl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S600 XXXEvo Out Co-Promote Med Info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S974 XXXEvobrutinib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BIPRS600 XXXBintrafusp In Co-Promote Med Info Pr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PR0174 XXXMedical Comm,Pubs,Age aPD-L1 In Con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PR0374 XXXOnc aPD-L1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PR0774 XXXOnc aPD-L1 Charitable Contrib Congr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PRS974 XXXOnc aPD-L1 HEOR Prgm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100 XXXOnc aPD-L1 In CoPro Consulting/Publi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174 XXXMedical Comm,Pubs,Ag aPD-L1 Out Con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300 XXXOnc aPD-L1 In CoPro MEG Alloca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374 XXXaPD-L1 In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400 XXXOnc aPD-L1 In CoPro IMG Alloca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501 XXXOnc aPD-L1 In CoPro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502 XXXOnc aPD-L1 In CoPro MSL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571 XXXInternal Meetings - Oncology - Allia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573 XXXSpeaker Programs - Oncology - Allian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574 XXXCongresses - Oncology - Allianc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600 XXXOnc aPD-L1 In CoPro Phase IIIb/IV Stu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700 XXXOnc aPD-L1 In CoPro Charitable Contr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774 XXXaPD-L1 In Charitable Contrib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800 XXXOnc aPD-L1 In CoPro Sampl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S974 XXXOnc aPD-L1 In CoPro HEOR Prgm Congr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PR0174 XXXMedical Comm, Pubs, Agency Tep Congr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PR0374 XXXTepotinib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PR0501 XXXTepotinib Out Co-Promote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PR0774 XXXTepotinib Charitable Contrib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PRS974 XXXTepotinib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174 XXXMedical Comm, Pubs, Agency Xev Congr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374 XXXXevinapant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501 XXXXevinapant Out Co-Promote MSL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774 XXXXev Charitable Contribution Congress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S974 XXXXevinapant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COOH XXXMedical Operations Clad Out Co-Promo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COPE XXXMedical Operations Clad Out Co-Prom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COPR0100 XXXMedical Operations Clad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COPR0171 XXXInternal Meetings - Med Ops 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FOOH XXXMedical Operations Fertility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FOPE XXXMedical Operations Fertility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FOPR0100 XXXMedical Operations Fetility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FOPR0171 XXXInternal Meetings - Med Ops Fer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PDOH XXXMedical Operations aPD-L1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PDPE XXXMedical Operations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PDPR0100 XXXMedical Operations aPD-L1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PDPR0171 XXXInternal Meetings - Med Ops aPD-L1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PIOH XXXMedical Ops Onc aPD-L1 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PIPE XXXMedical Operations Rebif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ROOH XXXMedical Operations Rebif Out Co-Pr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ROPE XXXMedical Operations Rebif Out Co-Pr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ROPR0100 XXXMedical Operations Rebif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ROPR0171 XXXInternal Meetings - Med Ops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SOOH XXXMedical Operations Serostim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SOPE XXXMedical Operations Serostim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SOPR0100 XXXMedical Operations Serostim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SOPR0171 XXXInternal Meetings - Med Ops End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TOOH XXXMedical Operations Tepotinib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TOPE XXXMedical Operations Tepotinib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TOPR0100 XXXMedical Operations Tepotinib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TOPR0171 XXXInternal Meetings - Med Ops Tepotinib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COOH XXXMedical Information Clad Out Co-Pr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COPE XXXMedical Information Clad Out Co-Pr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COPR0100 XXXMedical Information Clad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FOOH XXXMedical Information Fertility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FOPE XXXMedical Information Fertility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FOPR0100 XXXMedical Information Fertility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PDOH XXXMedical Information aPD-L1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PDPE XXXMedical Information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PDPR0100 XXXMedical Information aPD-L1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PIOH XXXMedical Info Onc aPD-L1 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PIPE XXXMedical Information Onc aPD-L1 In Pe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ROOH XXXMedical Information Rebif Out Co-Pr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ROPE XXXMedical Information Rebif Out Co-Pr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ROPR0100 XXXMedical Information Rebif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SOOH XXXMedical Information Serostim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SOPE XXXMedical Information Serostim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SOPR0100 XXXMedical Information Serostim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TOOH XXXMedical Information Tepotinib Overh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TOPE XXXMedical Information Tepotinib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TOPR0100 XXXMedical Information Tepotinib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COOH XXXMedical Communications Clad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COPE XXXMedical Communications Clad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COPR0100 XXXMedical Communications Clad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FOOH XXXMedical Communications Fertility Ov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FOPE XXXMedical Communications Fertility Peo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FOPR0100 XXXMedical Communications Fertility Pro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PDOH XXXMedical Communications aPD-L1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PDPE XXXMedical Communications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PDPR0100 XXXMedical Communications aPD-L1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PIOH XXXMedical Comms Onc aPD-L1 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PIPE XXXMedical Comms Onc aPD-L1 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ROOH XXXMedical Communications Rebif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ROPE XXXMedical Communications Rebif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ROPR0100 XXXMedical Communications Rebif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SOOH XXXMedical Communications Serostim Over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SOPE XXXMedical Communications Serostim Peop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SOPR0100 XXXMedical Communications Serostim Pro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TOOH XXXMedical Comms Tepotinib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TOPE XXXMedical Communications Tepotinib Pe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TOPR0100 XXXMedical Communications Tepotinib Pro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COOH XXXMedical Strategy Clad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COPE XXXMedical Strategy Clad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COPR0100 XXXMedical Strategy Clad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COPR0171 XXXInternal Meetings - Med Strat 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FOOH XXXMedical Strategy Fertility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FOPE XXXMedical Strategy Fertility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FOPR0100 XXXMedical Strategy Fertility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FOPR0171 XXXInternal Meetings - Med Strat Fer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PDOH XXXMedical Strategy aPD-L1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PDPE XXXMedical Strategy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PDPR0100 XXXMedical Strategy aPD-L1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PDPR0171 XXXInternal Meetings - Med Strat aPD-L1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PIOH XXXMedical Strat Onc aPD-L1 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PIPE XXXMedical Strategy Onc aPD-L1 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ROOH XXXMedical Strategy Rebif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ROPE XXXMedical Strategy Rebif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ROPR0100 XXXMedical Strategy Rebif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ROPR0171 XXXInternal Meetings - Med Strat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SOOH XXXMedical Strategy Serostim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SOPE XXXMedical Strategy Serostim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SOPR0100 XXXMedical Strategy Serostim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SOPR0171 XXXInternal Meetings - Med Strat End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TOOH XXXMedical Strategy Tepotinib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TOPE XXXMedical Strategy Tepotinib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TOPR0100 XXXMedical Strategy Tepotinib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TOPR0171 XXXInternal Meetings - Med Strat Tepot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00PR0171 XXXInternal Meetings - Med HEO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COOH XXXMedical Health Outcome Clad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COPE XXXMedical Health Outcome Clad Out Co-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COPR0100 XXXMedical Health Outcome Clad Out Co-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COPR0171 XXXInternal Meetings - Med HEOR 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FOOH XXXMedical Health Outcome Fertility Ov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FOPE XXXMedical Health Outcome Fertility Peo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FOPR0100 XXXMedical Health Outcome Fertility Pro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FOPR0171 XXXInternal Meetings - Med HEOR Fer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PDOH XXXMedical Health Outcome aPD-L1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PDPE XXXMedical Health Outcome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PDPR0100 XXXMedical Health Outcome aPD-L1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PDPR0171 XXXInternal Meetings - Med HEOR aPD-L1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PIOH XXXMed Health Outcome aPD-L1 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PIPE XXXMedical Health Outcome aPD-L1 In Peo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ROOH XXXMedical Health Outcome Rebif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ROPE XXXMedical Health Outcome Rebif Out Co-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ROPR0100 XXXMedical Health Outcome Rebif Out Co-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ROPR0171 XXXInternal Meetings - Med HEOR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SOOH XXXMedical Health Outcome Serostim Over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SOPE XXXMedical Health Outcome Serostim Peop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SOPR0100 XXXMedical Health Outcome Serostim Pro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SOPR0171 XXXInternal Meetings - Med HEOR End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TOOH XXXMed Health Outcome Tepotinib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TOPE XXXMedical Health Outcome Tepotinib Peo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TOPR0100 XXXMedical Health Outcome Tepotinib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TOPR0171 XXXInternal Meetings - Med HEOR Tepotin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TXPE XXXCall Center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BXPR78 XXXGrants/EVP Promo Mt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BXPR84 XXXGrants/EVP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LXPR74 XXXTLL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BXPR01 XXXGrants/EVP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TXPR87 XXXCall Center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2"/>
    <x v="0"/>
    <x v="2"/>
    <s v="CLFF_1000$$$CH65R00037"/>
    <s v="H000005014"/>
    <s v="H000005014"/>
    <s v="LFF (MDG-F)"/>
    <s v="CH65R00037"/>
    <m/>
    <b v="1"/>
    <x v="1"/>
    <x v="2"/>
    <d v="2026-03-25T00:00:00"/>
    <m/>
    <m/>
    <x v="1"/>
    <n v="7"/>
    <s v="Erjo Miguel Tagle"/>
    <m/>
    <m/>
  </r>
  <r>
    <x v="592"/>
    <x v="0"/>
    <x v="2"/>
    <s v="CLFF_1000$$$DE50R05850"/>
    <s v="H000005014"/>
    <s v="H000005014"/>
    <s v="LFF (MDG-F)"/>
    <s v="DE50R05850"/>
    <m/>
    <b v="1"/>
    <x v="1"/>
    <x v="2"/>
    <d v="2026-03-25T00:00:00"/>
    <m/>
    <m/>
    <x v="1"/>
    <n v="7"/>
    <s v="Erjo Miguel Tagle"/>
    <m/>
    <m/>
  </r>
  <r>
    <x v="592"/>
    <x v="0"/>
    <x v="2"/>
    <s v="CTEMPEU_1000FR40000100"/>
    <s v="H000005014"/>
    <s v="H000005014"/>
    <s v="Non-LFF"/>
    <s v=""/>
    <m/>
    <b v="1"/>
    <x v="1"/>
    <x v="2"/>
    <d v="2026-03-25T00:00:00"/>
    <m/>
    <m/>
    <x v="1"/>
    <n v="7"/>
    <s v="Erjo Miguel Tagle"/>
    <m/>
    <m/>
  </r>
  <r>
    <x v="592"/>
    <x v="0"/>
    <x v="2"/>
    <s v="CLFF_1000$$$ES50R06162"/>
    <s v="H000005014"/>
    <s v="H000005014"/>
    <s v="LFF (MDG-F)"/>
    <s v="ES50R06162"/>
    <m/>
    <b v="1"/>
    <x v="1"/>
    <x v="2"/>
    <d v="2026-03-25T00:00:00"/>
    <m/>
    <m/>
    <x v="1"/>
    <n v="7"/>
    <s v="Erjo Miguel Tagle"/>
    <m/>
    <m/>
  </r>
  <r>
    <x v="592"/>
    <x v="0"/>
    <x v="2"/>
    <s v="CTEMPNA_1000US30554388"/>
    <s v="H000005014"/>
    <s v="H000005014"/>
    <s v="Non-LFF"/>
    <s v=""/>
    <m/>
    <b v="1"/>
    <x v="1"/>
    <x v="2"/>
    <d v="2026-03-25T00:00:00"/>
    <m/>
    <m/>
    <x v="1"/>
    <n v="7"/>
    <s v="Erjo Miguel Tagle"/>
    <m/>
    <m/>
  </r>
  <r>
    <x v="592"/>
    <x v="0"/>
    <x v="2"/>
    <s v="CLFF_1000$$$CH65R00067"/>
    <s v="H000005015"/>
    <s v="H000005015"/>
    <s v="LFF (MDG-F)"/>
    <s v="CH65R00067"/>
    <m/>
    <b v="1"/>
    <x v="1"/>
    <x v="2"/>
    <d v="2026-03-25T00:00:00"/>
    <m/>
    <m/>
    <x v="1"/>
    <n v="7"/>
    <s v="Erjo Miguel Tagle"/>
    <m/>
    <m/>
  </r>
  <r>
    <x v="592"/>
    <x v="0"/>
    <x v="2"/>
    <s v="CLFF_1000$$$DE50R05851"/>
    <s v="H000005015"/>
    <s v="H000005015"/>
    <s v="LFF (MDG-F)"/>
    <s v="DE50R05851"/>
    <m/>
    <b v="1"/>
    <x v="1"/>
    <x v="2"/>
    <d v="2026-03-25T00:00:00"/>
    <m/>
    <m/>
    <x v="1"/>
    <n v="7"/>
    <s v="Erjo Miguel Tagle"/>
    <m/>
    <m/>
  </r>
  <r>
    <x v="592"/>
    <x v="0"/>
    <x v="2"/>
    <s v="CTEMPNA_1000US30554389"/>
    <s v="H000005015"/>
    <s v="H000005015"/>
    <s v="Non-LFF"/>
    <s v=""/>
    <m/>
    <b v="1"/>
    <x v="1"/>
    <x v="2"/>
    <d v="2026-03-25T00:00:00"/>
    <m/>
    <m/>
    <x v="1"/>
    <n v="7"/>
    <s v="Erjo Miguel Tagle"/>
    <m/>
    <m/>
  </r>
  <r>
    <x v="593"/>
    <x v="0"/>
    <x v="2"/>
    <s v="CTEMPLA_1000AR10320052"/>
    <s v="H000005014"/>
    <s v="H000005014"/>
    <s v="Non-LFF"/>
    <s v=""/>
    <m/>
    <b v="1"/>
    <x v="1"/>
    <x v="2"/>
    <d v="2026-03-25T00:00:00"/>
    <m/>
    <m/>
    <x v="1"/>
    <n v="7"/>
    <s v="Erjo Miguel Tagle"/>
    <m/>
    <m/>
  </r>
  <r>
    <x v="593"/>
    <x v="0"/>
    <x v="2"/>
    <s v="CTEMPLA_1000CL10540300"/>
    <s v="H000005014"/>
    <s v="H000005014"/>
    <s v="Non-LFF"/>
    <s v=""/>
    <m/>
    <b v="1"/>
    <x v="1"/>
    <x v="2"/>
    <d v="2026-03-25T00:00:00"/>
    <m/>
    <m/>
    <x v="1"/>
    <n v="7"/>
    <s v="Erjo Miguel Tagle"/>
    <m/>
    <m/>
  </r>
  <r>
    <x v="593"/>
    <x v="0"/>
    <x v="2"/>
    <s v="CLFF_1000$$$IT50R00013"/>
    <s v="H000005014"/>
    <s v="H000005014"/>
    <s v="LFF (MDG-F)"/>
    <s v="IT50R00013"/>
    <m/>
    <b v="1"/>
    <x v="1"/>
    <x v="2"/>
    <d v="2026-03-25T00:00:00"/>
    <m/>
    <m/>
    <x v="1"/>
    <n v="7"/>
    <s v="Erjo Miguel Tagle"/>
    <m/>
    <m/>
  </r>
  <r>
    <x v="593"/>
    <x v="0"/>
    <x v="2"/>
    <s v="CLFF_1000$$$IT50R00001"/>
    <s v="H000005014"/>
    <s v="H000005014"/>
    <s v="LFF (MDG-F)"/>
    <s v="IT50R00001"/>
    <m/>
    <b v="1"/>
    <x v="1"/>
    <x v="2"/>
    <d v="2026-03-25T00:00:00"/>
    <m/>
    <m/>
    <x v="1"/>
    <n v="7"/>
    <s v="Erjo Miguel Tagle"/>
    <m/>
    <m/>
  </r>
  <r>
    <x v="593"/>
    <x v="0"/>
    <x v="2"/>
    <s v="CTEMPEU_1000GB10003242"/>
    <s v="H000005014"/>
    <s v="H000005014"/>
    <s v="Non-LFF"/>
    <s v=""/>
    <m/>
    <b v="1"/>
    <x v="1"/>
    <x v="2"/>
    <d v="2026-03-25T00:00:00"/>
    <m/>
    <m/>
    <x v="1"/>
    <n v="7"/>
    <s v="Erjo Miguel Tagle"/>
    <m/>
    <m/>
  </r>
  <r>
    <x v="594"/>
    <x v="0"/>
    <x v="2"/>
    <s v="CEMERAL_7000640399RG01"/>
    <s v="H000005014"/>
    <s v="H000005014"/>
    <s v="Non-LFF"/>
    <s v=""/>
    <m/>
    <b v="1"/>
    <x v="1"/>
    <x v="2"/>
    <d v="2026-03-27T00:00:00"/>
    <m/>
    <m/>
    <x v="0"/>
    <n v="5"/>
    <s v="Erjo Miguel Tagle"/>
    <m/>
    <m/>
  </r>
  <r>
    <x v="594"/>
    <x v="0"/>
    <x v="2"/>
    <s v="CEMERAL_7000640399RG15"/>
    <s v="H000005014"/>
    <s v="H000005014"/>
    <s v="Non-LFF"/>
    <s v=""/>
    <m/>
    <b v="1"/>
    <x v="1"/>
    <x v="2"/>
    <d v="2026-03-27T00:00:00"/>
    <m/>
    <m/>
    <x v="0"/>
    <n v="5"/>
    <s v="Erjo Miguel Tagle"/>
    <m/>
    <m/>
  </r>
  <r>
    <x v="594"/>
    <x v="0"/>
    <x v="2"/>
    <s v="CLFF_1000$$$CN70R03102"/>
    <s v="H000005014"/>
    <s v="H000005014"/>
    <s v="LFF (MDG-F)"/>
    <s v="CN70R03102"/>
    <m/>
    <b v="1"/>
    <x v="1"/>
    <x v="2"/>
    <d v="2026-03-27T00:00:00"/>
    <m/>
    <m/>
    <x v="0"/>
    <n v="5"/>
    <s v="Erjo Miguel Tagle"/>
    <m/>
    <m/>
  </r>
  <r>
    <x v="594"/>
    <x v="0"/>
    <x v="2"/>
    <s v="CLFF_1000$$$CN70R03105"/>
    <s v="H000005014"/>
    <s v="H000005014"/>
    <s v="LFF (MDG-F)"/>
    <s v="CN70R03105"/>
    <m/>
    <b v="1"/>
    <x v="1"/>
    <x v="2"/>
    <d v="2026-03-27T00:00:00"/>
    <m/>
    <m/>
    <x v="0"/>
    <n v="5"/>
    <s v="Erjo Miguel Tagle"/>
    <m/>
    <m/>
  </r>
  <r>
    <x v="595"/>
    <x v="0"/>
    <x v="2"/>
    <s v="CFLTFLE_2373FIN"/>
    <s v="G000000633"/>
    <s v="G000000633"/>
    <s v="Non-LFF"/>
    <s v=""/>
    <m/>
    <b v="1"/>
    <x v="0"/>
    <x v="2"/>
    <d v="2026-03-27T00:00:00"/>
    <m/>
    <m/>
    <x v="0"/>
    <n v="5"/>
    <s v="Jojeff Tagnong"/>
    <m/>
    <m/>
  </r>
  <r>
    <x v="596"/>
    <x v="0"/>
    <x v="2"/>
    <s v="CLFF_1000$$$DE20511000"/>
    <s v="G000000397"/>
    <s v="G000000397"/>
    <s v="LFF (MDG-F)"/>
    <s v="DE20511000"/>
    <m/>
    <b v="1"/>
    <x v="5"/>
    <x v="2"/>
    <d v="2026-03-27T00:00:00"/>
    <m/>
    <m/>
    <x v="0"/>
    <n v="5"/>
    <s v="Analyn Ayson"/>
    <m/>
    <m/>
  </r>
  <r>
    <x v="596"/>
    <x v="0"/>
    <x v="2"/>
    <s v="CLFF_1000$$$DE20531800"/>
    <s v="G000000397"/>
    <s v="G000000397"/>
    <s v="LFF (MDG-F)"/>
    <s v="DE20531800"/>
    <m/>
    <b v="1"/>
    <x v="5"/>
    <x v="2"/>
    <d v="2026-03-27T00:00:00"/>
    <m/>
    <m/>
    <x v="0"/>
    <n v="5"/>
    <s v="Analyn Ayson"/>
    <m/>
    <m/>
  </r>
  <r>
    <x v="596"/>
    <x v="0"/>
    <x v="8"/>
    <s v="CLFF_1000$$$DE10623200"/>
    <s v="G000000397"/>
    <s v="Trash"/>
    <s v="LFF (MDG-F)"/>
    <s v="DE10623200"/>
    <m/>
    <b v="0"/>
    <x v="5"/>
    <x v="2"/>
    <d v="2026-03-27T00:00:00"/>
    <m/>
    <m/>
    <x v="0"/>
    <n v="5"/>
    <s v="Analyn Ayson"/>
    <m/>
    <m/>
  </r>
  <r>
    <x v="596"/>
    <x v="0"/>
    <x v="2"/>
    <s v="CLFF_1000$$$DE20601400"/>
    <s v="G000000397"/>
    <s v="G000000397"/>
    <s v="LFF (MDG-F)"/>
    <s v="DE20601400"/>
    <m/>
    <b v="1"/>
    <x v="5"/>
    <x v="2"/>
    <d v="2026-03-27T00:00:00"/>
    <m/>
    <m/>
    <x v="0"/>
    <n v="5"/>
    <s v="Analyn Ayson"/>
    <m/>
    <m/>
  </r>
  <r>
    <x v="596"/>
    <x v="0"/>
    <x v="2"/>
    <s v="CLFF_1000$$$DE20538293"/>
    <s v="G000000397"/>
    <s v="G000000397"/>
    <s v="LFF (MDG-F)"/>
    <s v="DE20538293"/>
    <m/>
    <b v="1"/>
    <x v="5"/>
    <x v="2"/>
    <d v="2026-03-27T00:00:00"/>
    <m/>
    <m/>
    <x v="0"/>
    <n v="5"/>
    <s v="Analyn Ayson"/>
    <m/>
    <m/>
  </r>
  <r>
    <x v="596"/>
    <x v="0"/>
    <x v="2"/>
    <s v="CLFF_1000$$$DE10538293"/>
    <s v="G000000397"/>
    <s v="G000000397"/>
    <s v="LFF (MDG-F)"/>
    <s v="DE10538293"/>
    <m/>
    <b v="1"/>
    <x v="5"/>
    <x v="2"/>
    <d v="2026-03-27T00:00:00"/>
    <m/>
    <m/>
    <x v="0"/>
    <n v="5"/>
    <s v="Analyn Ayson"/>
    <m/>
    <m/>
  </r>
  <r>
    <x v="596"/>
    <x v="0"/>
    <x v="2"/>
    <s v="CLFF_1000$$$DE20538257"/>
    <s v="G000000397"/>
    <s v="G000000397"/>
    <s v="LFF (MDG-F)"/>
    <s v="DE20538257"/>
    <m/>
    <b v="1"/>
    <x v="5"/>
    <x v="2"/>
    <d v="2026-03-27T00:00:00"/>
    <m/>
    <m/>
    <x v="0"/>
    <n v="5"/>
    <s v="Analyn Ayson"/>
    <m/>
    <m/>
  </r>
  <r>
    <x v="596"/>
    <x v="0"/>
    <x v="8"/>
    <s v="CLFF_1000$$$DE10538257"/>
    <s v="G000000397"/>
    <s v="Trash"/>
    <s v="LFF (MDG-F)"/>
    <s v="DE10538257"/>
    <m/>
    <b v="0"/>
    <x v="5"/>
    <x v="2"/>
    <d v="2026-03-27T00:00:00"/>
    <m/>
    <m/>
    <x v="0"/>
    <n v="5"/>
    <s v="Analyn Ayson"/>
    <m/>
    <m/>
  </r>
  <r>
    <x v="596"/>
    <x v="0"/>
    <x v="2"/>
    <s v="CLFF_1000$$$DE20538232"/>
    <s v="G000000397"/>
    <s v="G000000397"/>
    <s v="LFF (MDG-F)"/>
    <s v="DE20538232"/>
    <m/>
    <b v="1"/>
    <x v="5"/>
    <x v="2"/>
    <d v="2026-03-27T00:00:00"/>
    <m/>
    <m/>
    <x v="0"/>
    <n v="5"/>
    <s v="Analyn Ayson"/>
    <m/>
    <m/>
  </r>
  <r>
    <x v="596"/>
    <x v="0"/>
    <x v="2"/>
    <s v="CLFF_1000$$$DE10538232"/>
    <s v="G000000397"/>
    <s v="G000000397"/>
    <s v="LFF (MDG-F)"/>
    <s v="DE10538232"/>
    <m/>
    <b v="1"/>
    <x v="5"/>
    <x v="2"/>
    <d v="2026-03-27T00:00:00"/>
    <m/>
    <m/>
    <x v="0"/>
    <n v="5"/>
    <s v="Analyn Ayson"/>
    <m/>
    <m/>
  </r>
  <r>
    <x v="596"/>
    <x v="0"/>
    <x v="8"/>
    <s v="CLFF_1000$$$DE20568016"/>
    <s v="G000000397"/>
    <s v="Trash"/>
    <s v="LFF (MDG-F)"/>
    <s v="DE20568016"/>
    <m/>
    <b v="0"/>
    <x v="5"/>
    <x v="2"/>
    <d v="2026-03-27T00:00:00"/>
    <m/>
    <m/>
    <x v="0"/>
    <n v="5"/>
    <s v="Analyn Ayson"/>
    <m/>
    <m/>
  </r>
  <r>
    <x v="596"/>
    <x v="0"/>
    <x v="8"/>
    <s v="CLFF_1000$$$DE10568016"/>
    <s v="G000000397"/>
    <s v="Trash"/>
    <s v="LFF (MDG-F)"/>
    <s v="DE10568016"/>
    <m/>
    <b v="0"/>
    <x v="5"/>
    <x v="2"/>
    <d v="2026-03-27T00:00:00"/>
    <m/>
    <m/>
    <x v="0"/>
    <n v="5"/>
    <s v="Analyn Ayson"/>
    <m/>
    <m/>
  </r>
  <r>
    <x v="596"/>
    <x v="0"/>
    <x v="8"/>
    <s v="CLFF_1000$$$DE20538156"/>
    <s v="G000000397"/>
    <s v="Trash"/>
    <s v="LFF (MDG-F)"/>
    <s v="DE20538156"/>
    <m/>
    <b v="0"/>
    <x v="5"/>
    <x v="2"/>
    <d v="2026-03-27T00:00:00"/>
    <m/>
    <m/>
    <x v="0"/>
    <n v="5"/>
    <s v="Analyn Ayson"/>
    <m/>
    <m/>
  </r>
  <r>
    <x v="596"/>
    <x v="0"/>
    <x v="8"/>
    <s v="CLFF_1000$$$DE10538156"/>
    <s v="G000000397"/>
    <s v="Trash"/>
    <s v="LFF (MDG-F)"/>
    <s v="DE10538156"/>
    <m/>
    <b v="0"/>
    <x v="5"/>
    <x v="2"/>
    <d v="2026-03-27T00:00:00"/>
    <m/>
    <m/>
    <x v="0"/>
    <n v="5"/>
    <s v="Analyn Ayson"/>
    <m/>
    <m/>
  </r>
  <r>
    <x v="596"/>
    <x v="0"/>
    <x v="2"/>
    <s v="CLFF_1000$$$DE20538648"/>
    <s v="G000000397"/>
    <s v="G000000397"/>
    <s v="LFF (MDG-F)"/>
    <s v="DE20538648"/>
    <m/>
    <b v="1"/>
    <x v="5"/>
    <x v="2"/>
    <d v="2026-03-27T00:00:00"/>
    <m/>
    <m/>
    <x v="0"/>
    <n v="5"/>
    <s v="Analyn Ayson"/>
    <m/>
    <m/>
  </r>
  <r>
    <x v="596"/>
    <x v="0"/>
    <x v="2"/>
    <s v="CLFF_1000$$$DE10538648"/>
    <s v="G000000397"/>
    <s v="G000000397"/>
    <s v="LFF (MDG-F)"/>
    <s v="DE10538648"/>
    <m/>
    <b v="1"/>
    <x v="5"/>
    <x v="2"/>
    <d v="2026-03-27T00:00:00"/>
    <m/>
    <m/>
    <x v="0"/>
    <n v="5"/>
    <s v="Analyn Ayson"/>
    <m/>
    <m/>
  </r>
  <r>
    <x v="596"/>
    <x v="0"/>
    <x v="2"/>
    <s v="CLFF_1000$$$DE20567105"/>
    <s v="G000000397"/>
    <s v="G000000397"/>
    <s v="LFF (MDG-F)"/>
    <s v="DE20567105"/>
    <m/>
    <b v="1"/>
    <x v="5"/>
    <x v="2"/>
    <d v="2026-03-27T00:00:00"/>
    <m/>
    <m/>
    <x v="0"/>
    <n v="5"/>
    <s v="Analyn Ayson"/>
    <m/>
    <m/>
  </r>
  <r>
    <x v="596"/>
    <x v="0"/>
    <x v="8"/>
    <s v="CLFF_1000$$$DE10567105"/>
    <s v="G000000397"/>
    <s v="Trash"/>
    <s v="LFF (MDG-F)"/>
    <s v="DE10567105"/>
    <m/>
    <b v="0"/>
    <x v="5"/>
    <x v="2"/>
    <d v="2026-03-27T00:00:00"/>
    <m/>
    <m/>
    <x v="0"/>
    <n v="5"/>
    <s v="Analyn Ayson"/>
    <m/>
    <m/>
  </r>
  <r>
    <x v="596"/>
    <x v="0"/>
    <x v="2"/>
    <s v="CLFF_1000$$$DE10300122"/>
    <s v="G000000397"/>
    <s v="G000000397"/>
    <s v="LFF (MDG-F)"/>
    <s v="DE10300122"/>
    <m/>
    <b v="1"/>
    <x v="5"/>
    <x v="2"/>
    <d v="2026-03-27T00:00:00"/>
    <m/>
    <m/>
    <x v="0"/>
    <n v="5"/>
    <s v="Analyn Ayson"/>
    <m/>
    <m/>
  </r>
  <r>
    <x v="596"/>
    <x v="0"/>
    <x v="2"/>
    <s v="CLFF_1000$$$DE10538700"/>
    <s v="G000000397"/>
    <s v="G000000397"/>
    <s v="LFF (MDG-F)"/>
    <s v="DE10538700"/>
    <m/>
    <b v="1"/>
    <x v="5"/>
    <x v="2"/>
    <d v="2026-03-27T00:00:00"/>
    <m/>
    <m/>
    <x v="0"/>
    <n v="5"/>
    <s v="Analyn Ayson"/>
    <m/>
    <m/>
  </r>
  <r>
    <x v="596"/>
    <x v="0"/>
    <x v="8"/>
    <s v="CLFF_1000$$$DE10533430"/>
    <s v="G000000397"/>
    <s v="Trash"/>
    <s v="LFF (MDG-F)"/>
    <s v="DE10533430"/>
    <m/>
    <b v="0"/>
    <x v="5"/>
    <x v="2"/>
    <d v="2026-03-27T00:00:00"/>
    <m/>
    <m/>
    <x v="0"/>
    <n v="5"/>
    <s v="Analyn Ayson"/>
    <m/>
    <m/>
  </r>
  <r>
    <x v="596"/>
    <x v="0"/>
    <x v="2"/>
    <s v="CLFF_1000$$$DE20569503"/>
    <s v="G000000397"/>
    <s v="G000000397"/>
    <s v="LFF (MDG-F)"/>
    <s v="DE20569503"/>
    <m/>
    <b v="1"/>
    <x v="5"/>
    <x v="2"/>
    <d v="2026-03-27T00:00:00"/>
    <m/>
    <m/>
    <x v="0"/>
    <n v="5"/>
    <s v="Analyn Ayson"/>
    <m/>
    <m/>
  </r>
  <r>
    <x v="596"/>
    <x v="0"/>
    <x v="2"/>
    <s v="CLFF_1000$$$DE20569504"/>
    <s v="G000000397"/>
    <s v="G000000397"/>
    <s v="LFF (MDG-F)"/>
    <s v="DE20569504"/>
    <m/>
    <b v="1"/>
    <x v="5"/>
    <x v="2"/>
    <d v="2026-03-27T00:00:00"/>
    <m/>
    <m/>
    <x v="0"/>
    <n v="5"/>
    <s v="Analyn Ayson"/>
    <m/>
    <m/>
  </r>
  <r>
    <x v="596"/>
    <x v="0"/>
    <x v="2"/>
    <s v="CLFF_1000$$$DE20569505"/>
    <s v="G000000397"/>
    <s v="G000000397"/>
    <s v="LFF (MDG-F)"/>
    <s v="DE20569505"/>
    <m/>
    <b v="1"/>
    <x v="5"/>
    <x v="2"/>
    <d v="2026-03-27T00:00:00"/>
    <m/>
    <m/>
    <x v="0"/>
    <n v="5"/>
    <s v="Analyn Ayson"/>
    <m/>
    <m/>
  </r>
  <r>
    <x v="596"/>
    <x v="0"/>
    <x v="2"/>
    <s v="CLFF_1000$$$DE20569506"/>
    <s v="G000000397"/>
    <s v="G000000397"/>
    <s v="LFF (MDG-F)"/>
    <s v="DE20569506"/>
    <m/>
    <b v="1"/>
    <x v="5"/>
    <x v="2"/>
    <d v="2026-03-27T00:00:00"/>
    <m/>
    <m/>
    <x v="0"/>
    <n v="5"/>
    <s v="Analyn Ayson"/>
    <m/>
    <m/>
  </r>
  <r>
    <x v="596"/>
    <x v="0"/>
    <x v="2"/>
    <s v="CLFF_1000$$$DE20569507"/>
    <s v="G000000397"/>
    <s v="G000000397"/>
    <s v="LFF (MDG-F)"/>
    <s v="DE20569507"/>
    <m/>
    <b v="1"/>
    <x v="5"/>
    <x v="2"/>
    <d v="2026-03-27T00:00:00"/>
    <m/>
    <m/>
    <x v="0"/>
    <n v="5"/>
    <s v="Analyn Ayson"/>
    <m/>
    <m/>
  </r>
  <r>
    <x v="596"/>
    <x v="0"/>
    <x v="2"/>
    <s v="CLFF_1000$$$DE20569508"/>
    <s v="G000000397"/>
    <s v="G000000397"/>
    <s v="LFF (MDG-F)"/>
    <s v="DE20569508"/>
    <m/>
    <b v="1"/>
    <x v="5"/>
    <x v="2"/>
    <d v="2026-03-27T00:00:00"/>
    <m/>
    <m/>
    <x v="0"/>
    <n v="5"/>
    <s v="Analyn Ayson"/>
    <m/>
    <m/>
  </r>
  <r>
    <x v="596"/>
    <x v="0"/>
    <x v="2"/>
    <s v="CLFF_1000$$$DE20569512"/>
    <s v="G000000397"/>
    <s v="G000000397"/>
    <s v="LFF (MDG-F)"/>
    <s v="DE20569512"/>
    <m/>
    <b v="1"/>
    <x v="5"/>
    <x v="2"/>
    <d v="2026-03-27T00:00:00"/>
    <m/>
    <m/>
    <x v="0"/>
    <n v="5"/>
    <s v="Analyn Ayson"/>
    <m/>
    <m/>
  </r>
  <r>
    <x v="596"/>
    <x v="0"/>
    <x v="2"/>
    <s v="CLFF_1000$$$DE20565100"/>
    <s v="G000000397"/>
    <s v="G000000397"/>
    <s v="LFF (MDG-F)"/>
    <s v="DE20565100"/>
    <m/>
    <b v="1"/>
    <x v="5"/>
    <x v="2"/>
    <d v="2026-03-27T00:00:00"/>
    <m/>
    <m/>
    <x v="0"/>
    <n v="5"/>
    <s v="Analyn Ayson"/>
    <m/>
    <m/>
  </r>
  <r>
    <x v="596"/>
    <x v="0"/>
    <x v="2"/>
    <s v="CLFF_1000$$$DE20565200"/>
    <s v="G000000397"/>
    <s v="G000000397"/>
    <s v="LFF (MDG-F)"/>
    <s v="DE20565200"/>
    <m/>
    <b v="1"/>
    <x v="5"/>
    <x v="2"/>
    <d v="2026-03-27T00:00:00"/>
    <m/>
    <m/>
    <x v="0"/>
    <n v="5"/>
    <s v="Analyn Ayson"/>
    <m/>
    <m/>
  </r>
  <r>
    <x v="596"/>
    <x v="0"/>
    <x v="2"/>
    <s v="CLFF_1000$$$DE20565300"/>
    <s v="G000000397"/>
    <s v="G000000397"/>
    <s v="LFF (MDG-F)"/>
    <s v="DE20565300"/>
    <m/>
    <b v="1"/>
    <x v="5"/>
    <x v="2"/>
    <d v="2026-03-27T00:00:00"/>
    <m/>
    <m/>
    <x v="0"/>
    <n v="5"/>
    <s v="Analyn Ayson"/>
    <m/>
    <m/>
  </r>
  <r>
    <x v="596"/>
    <x v="0"/>
    <x v="8"/>
    <s v="CLFF_1000$$$DE20566500"/>
    <s v="G000000397"/>
    <s v="Trash"/>
    <s v="LFF (MDG-F)"/>
    <s v="DE20566500"/>
    <m/>
    <b v="0"/>
    <x v="5"/>
    <x v="2"/>
    <d v="2026-03-27T00:00:00"/>
    <m/>
    <m/>
    <x v="0"/>
    <n v="5"/>
    <s v="Analyn Ayson"/>
    <m/>
    <m/>
  </r>
  <r>
    <x v="596"/>
    <x v="0"/>
    <x v="8"/>
    <s v="CLFF_1000$$$DE20563610"/>
    <s v="G000000397"/>
    <s v="Trash"/>
    <s v="LFF (MDG-F)"/>
    <s v="DE20563610"/>
    <m/>
    <b v="0"/>
    <x v="5"/>
    <x v="2"/>
    <d v="2026-03-27T00:00:00"/>
    <m/>
    <m/>
    <x v="0"/>
    <n v="5"/>
    <s v="Analyn Ayson"/>
    <m/>
    <m/>
  </r>
  <r>
    <x v="596"/>
    <x v="0"/>
    <x v="2"/>
    <s v="CLFF_1000$$$DE20563630"/>
    <s v="G000000397"/>
    <s v="G000000397"/>
    <s v="LFF (MDG-F)"/>
    <s v="DE20563630"/>
    <m/>
    <b v="1"/>
    <x v="5"/>
    <x v="2"/>
    <d v="2026-03-27T00:00:00"/>
    <m/>
    <m/>
    <x v="0"/>
    <n v="5"/>
    <s v="Analyn Ayson"/>
    <m/>
    <m/>
  </r>
  <r>
    <x v="596"/>
    <x v="0"/>
    <x v="2"/>
    <s v="CLFF_1000$$$DE20602204"/>
    <s v="G000000397"/>
    <s v="G000000397"/>
    <s v="LFF (MDG-F)"/>
    <s v="DE20602204"/>
    <m/>
    <b v="1"/>
    <x v="5"/>
    <x v="2"/>
    <d v="2026-03-27T00:00:00"/>
    <m/>
    <m/>
    <x v="0"/>
    <n v="5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0"/>
    <n v="5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0"/>
    <n v="5"/>
    <s v="Analyn Ayson"/>
    <m/>
    <m/>
  </r>
  <r>
    <x v="596"/>
    <x v="0"/>
    <x v="8"/>
    <s v="CLFF_1000$$$DE10200031"/>
    <s v="G000000397"/>
    <s v="Trash"/>
    <s v="LFF (MDG-F)"/>
    <s v="DE10200031"/>
    <m/>
    <b v="0"/>
    <x v="5"/>
    <x v="2"/>
    <d v="2026-03-27T00:00:00"/>
    <m/>
    <m/>
    <x v="0"/>
    <n v="5"/>
    <s v="Analyn Ayson"/>
    <m/>
    <m/>
  </r>
  <r>
    <x v="596"/>
    <x v="0"/>
    <x v="8"/>
    <s v="CLFF_1000$$$DE10509400"/>
    <s v="G000000397"/>
    <s v="Trash"/>
    <s v="LFF (MDG-F)"/>
    <s v="DE10509400"/>
    <m/>
    <b v="0"/>
    <x v="5"/>
    <x v="2"/>
    <d v="2026-03-27T00:00:00"/>
    <m/>
    <m/>
    <x v="0"/>
    <n v="5"/>
    <s v="Analyn Ayson"/>
    <m/>
    <m/>
  </r>
  <r>
    <x v="596"/>
    <x v="0"/>
    <x v="8"/>
    <s v="CLFF_1000$$$DE10578500"/>
    <s v="G000000397"/>
    <s v="Trash"/>
    <s v="LFF (MDG-F)"/>
    <s v="DE10578500"/>
    <m/>
    <b v="0"/>
    <x v="5"/>
    <x v="2"/>
    <d v="2026-03-27T00:00:00"/>
    <m/>
    <m/>
    <x v="0"/>
    <n v="5"/>
    <s v="Analyn Ayson"/>
    <m/>
    <m/>
  </r>
  <r>
    <x v="596"/>
    <x v="0"/>
    <x v="8"/>
    <s v="CLFF_1000$$$DE10578800"/>
    <s v="G000000397"/>
    <s v="Trash"/>
    <s v="LFF (MDG-F)"/>
    <s v="DE10578800"/>
    <m/>
    <b v="0"/>
    <x v="5"/>
    <x v="2"/>
    <d v="2026-03-27T00:00:00"/>
    <m/>
    <m/>
    <x v="0"/>
    <n v="5"/>
    <s v="Analyn Ayson"/>
    <m/>
    <m/>
  </r>
  <r>
    <x v="596"/>
    <x v="0"/>
    <x v="8"/>
    <s v="CLFF_1000$$$DE10600590"/>
    <s v="G000000397"/>
    <s v="Trash"/>
    <s v="LFF (MDG-F)"/>
    <s v="DE10600590"/>
    <m/>
    <b v="0"/>
    <x v="5"/>
    <x v="2"/>
    <d v="2026-03-27T00:00:00"/>
    <m/>
    <m/>
    <x v="0"/>
    <n v="5"/>
    <s v="Analyn Ayson"/>
    <m/>
    <m/>
  </r>
  <r>
    <x v="596"/>
    <x v="0"/>
    <x v="2"/>
    <s v="CLFF_1000$$$DE10674000"/>
    <s v="G000000397"/>
    <s v="G000000397"/>
    <s v="LFF (MDG-F)"/>
    <s v="DE10674000"/>
    <m/>
    <b v="1"/>
    <x v="5"/>
    <x v="2"/>
    <d v="2026-03-27T00:00:00"/>
    <m/>
    <m/>
    <x v="0"/>
    <n v="5"/>
    <s v="Analyn Ayson"/>
    <m/>
    <m/>
  </r>
  <r>
    <x v="596"/>
    <x v="0"/>
    <x v="8"/>
    <s v="CLFF_1000$$$DE10M39908"/>
    <s v="G000000397"/>
    <s v="Trash"/>
    <s v="LFF (MDG-F)"/>
    <s v="DE10M39908"/>
    <m/>
    <b v="0"/>
    <x v="5"/>
    <x v="2"/>
    <d v="2026-03-27T00:00:00"/>
    <m/>
    <m/>
    <x v="0"/>
    <n v="5"/>
    <s v="Analyn Ayson"/>
    <m/>
    <m/>
  </r>
  <r>
    <x v="596"/>
    <x v="0"/>
    <x v="8"/>
    <s v="CLFF_1000$$$DE20880218"/>
    <s v="G000000397"/>
    <s v="Trash"/>
    <s v="LFF (MDG-F)"/>
    <s v="DE20880218"/>
    <m/>
    <b v="0"/>
    <x v="5"/>
    <x v="2"/>
    <d v="2026-03-27T00:00:00"/>
    <m/>
    <m/>
    <x v="0"/>
    <n v="5"/>
    <s v="Analyn Ayson"/>
    <m/>
    <m/>
  </r>
  <r>
    <x v="596"/>
    <x v="0"/>
    <x v="8"/>
    <s v="CLFF_1000$$$DE20880242"/>
    <s v="G000000397"/>
    <s v="Trash"/>
    <s v="LFF (MDG-F)"/>
    <s v="DE20880242"/>
    <m/>
    <b v="0"/>
    <x v="5"/>
    <x v="2"/>
    <d v="2026-03-27T00:00:00"/>
    <m/>
    <m/>
    <x v="0"/>
    <n v="5"/>
    <s v="Analyn Ayson"/>
    <m/>
    <m/>
  </r>
  <r>
    <x v="596"/>
    <x v="0"/>
    <x v="8"/>
    <s v="CLFF_1000$$$DE20880253"/>
    <s v="G000000397"/>
    <s v="Trash"/>
    <s v="LFF (MDG-F)"/>
    <s v="DE20880253"/>
    <m/>
    <b v="0"/>
    <x v="5"/>
    <x v="2"/>
    <d v="2026-03-27T00:00:00"/>
    <m/>
    <m/>
    <x v="0"/>
    <n v="5"/>
    <s v="Analyn Ayson"/>
    <m/>
    <m/>
  </r>
  <r>
    <x v="596"/>
    <x v="0"/>
    <x v="8"/>
    <s v="CLFF_1000$$$DE20880254"/>
    <s v="G000000397"/>
    <s v="Trash"/>
    <s v="LFF (MDG-F)"/>
    <s v="DE20880254"/>
    <m/>
    <b v="0"/>
    <x v="5"/>
    <x v="2"/>
    <d v="2026-03-27T00:00:00"/>
    <m/>
    <m/>
    <x v="0"/>
    <n v="5"/>
    <s v="Analyn Ayson"/>
    <m/>
    <m/>
  </r>
  <r>
    <x v="596"/>
    <x v="0"/>
    <x v="8"/>
    <s v="CLFF_1000$$$DE20880255"/>
    <s v="G000000397"/>
    <s v="Trash"/>
    <s v="LFF (MDG-F)"/>
    <s v="DE20880255"/>
    <m/>
    <b v="0"/>
    <x v="5"/>
    <x v="2"/>
    <d v="2026-03-27T00:00:00"/>
    <m/>
    <m/>
    <x v="0"/>
    <n v="5"/>
    <s v="Analyn Ayson"/>
    <m/>
    <m/>
  </r>
  <r>
    <x v="596"/>
    <x v="0"/>
    <x v="8"/>
    <s v="CLFF_1000$$$DE20880256"/>
    <s v="G000000397"/>
    <s v="Trash"/>
    <s v="LFF (MDG-F)"/>
    <s v="DE20880256"/>
    <m/>
    <b v="0"/>
    <x v="5"/>
    <x v="2"/>
    <d v="2026-03-27T00:00:00"/>
    <m/>
    <m/>
    <x v="0"/>
    <n v="5"/>
    <s v="Analyn Ayson"/>
    <m/>
    <m/>
  </r>
  <r>
    <x v="596"/>
    <x v="0"/>
    <x v="2"/>
    <s v="CLFF_1000$$$DE10512101"/>
    <s v="G000000397"/>
    <s v="G000000397"/>
    <s v="LFF (MDG-F)"/>
    <s v="DE10512101"/>
    <m/>
    <b v="1"/>
    <x v="5"/>
    <x v="2"/>
    <d v="2026-03-27T00:00:00"/>
    <m/>
    <m/>
    <x v="0"/>
    <n v="5"/>
    <s v="Analyn Ayson"/>
    <m/>
    <m/>
  </r>
  <r>
    <x v="597"/>
    <x v="0"/>
    <x v="2"/>
    <s v="PFLTFLE_US10.120.12.010"/>
    <s v="H000005016"/>
    <s v="H000005016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130.00.000"/>
    <s v="H000005017"/>
    <s v="H000005017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510.00.000"/>
    <s v="H000005018"/>
    <s v="H000005018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510.11.000"/>
    <s v="H000005019"/>
    <s v="H000005019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550.00.000"/>
    <s v="H000005021"/>
    <s v="H000005021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00.043.E.00"/>
    <s v="H000005022"/>
    <s v="H000005022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00.059.E.00"/>
    <s v="H000005022"/>
    <s v="H000005022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00.077.E.00"/>
    <s v="H000005022"/>
    <s v="H000005022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10.02.010.00"/>
    <s v="H000005023"/>
    <s v="H000005023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10.02.011.00"/>
    <s v="H000005023"/>
    <s v="H000005023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10.03.000.00"/>
    <s v="H000005023"/>
    <s v="H000005023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10.04.011.00"/>
    <s v="H000005023"/>
    <s v="H000005023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10.05.010.00"/>
    <s v="H000005023"/>
    <s v="H000005023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20.01.000"/>
    <s v="H000005024"/>
    <s v="H000005024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20.02.000"/>
    <s v="H000005024"/>
    <s v="H000005024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93"/>
    <s v="H000005025"/>
    <s v="H000005025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20.04.000"/>
    <s v="H000005026"/>
    <s v="H000005026"/>
    <s v="Non-LFF"/>
    <s v=""/>
    <m/>
    <b v="1"/>
    <x v="1"/>
    <x v="2"/>
    <d v="2026-03-27T00:00:00"/>
    <m/>
    <m/>
    <x v="0"/>
    <n v="5"/>
    <s v="Tina Kempe"/>
    <m/>
    <m/>
  </r>
  <r>
    <x v="598"/>
    <x v="0"/>
    <x v="2"/>
    <s v="PLEAN_X310941NO5015201 Tepmetko Commercial NO50 Other Promo and"/>
    <s v="H000000233"/>
    <s v="H000000233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942NO5023201 Tepmetko Medical Non R&amp;D NO50 Other Medi"/>
    <s v="H000000233"/>
    <s v="H000000233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942SE5023201 Tepmetko Medical Non R&amp;D SE50 Other Medi"/>
    <s v="H000000238"/>
    <s v="H000000238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70221CZ5030201 Ogsiveo Commercial CZ50 Other M&amp;S Genera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70231CZ5030201 Gomekli/Ezmekly Commercial CZ50 Other M&amp;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70232CH7620200 RT Ezmekly MED Independent Fund Prog"/>
    <s v="H000004546"/>
    <s v="H000004546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CSCALA_1872$100_C04"/>
    <s v="H000000224"/>
    <s v="H000000224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CSCALA_1248$ISRT Commercial GR RT"/>
    <s v="H000000221"/>
    <s v="H000000221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201LV5010201 Fertility Commercial LV50 Promo Material"/>
    <s v="H000000229"/>
    <s v="H000000229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201SE5030201 Fertility Commercial SE50 Other M&amp;S Regi"/>
    <s v="H000000238"/>
    <s v="H000000238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301LV5015201 Gluco Commercial LV50 Other Promo and Ad"/>
    <s v="H000000229"/>
    <s v="H000000229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401EE5015201 Saizen Commercial EE50 Other Promo and A"/>
    <s v="H000000219"/>
    <s v="H000000219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CSCALA_1025$5111_E86"/>
    <s v="H000003640"/>
    <s v="H000003640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CSCALA_1025$5111_E87"/>
    <s v="H000003640"/>
    <s v="H000003640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CSCALA_1025$8114_V41"/>
    <s v="H000003640"/>
    <s v="H000003640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CSCALA_1025$6113_V41"/>
    <s v="H000003640"/>
    <s v="H000003640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331CZ5010201 Thyro Commercial CZ50 Promo Material Gen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501CZ5013202 Rebif Commercial CZ50 Congress &amp; Events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501CZ5013203 Rebif Commercial CZ50 Congress &amp; Events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102CZ5020205 Erbitux Medical Non R&amp;D CZ50 Medical Edu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202CZ5022201 Fertility Medical Non R&amp;D CZ50 Medical C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322CZ5022201 Cardio Medical Non R&amp;D CZ50 Medical Cons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402CZ5020202 Saizen Medical Non R&amp;D CZ50 Medical Educ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402CZ5023201 Saizen Medical Non R&amp;D CZ50 Other Medica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402CZ5023205 Saizen Medical Non R&amp;D CZ50 Other Medica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512CZ5020205 Mavenclad Medical Non R&amp;D CZ50 Medical E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512CZ5023201 Mavenclad Medical Non R&amp;D CZ50 Other Med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501CZ5030201 Rebif Commercial CZ50 Other M&amp;S Registra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600"/>
    <x v="0"/>
    <x v="2"/>
    <s v="CTEMPLA_1000AR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AR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AR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AT4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AT4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BE4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BR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BR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BR1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BR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CA2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301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301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301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301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001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001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001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001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CA2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CA2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CH7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CH7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PHOENX_01010000581000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PHOENX_01010000581001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PHOENX_01010000581002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PHOENX_01010000581003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CH7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CH7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CL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12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12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12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CL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CL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CO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CO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CO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DE4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DE4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4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4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4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4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502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502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502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502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6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6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6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102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102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102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GB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GB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PHOENX_01019183570000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GB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GB4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GB4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GB4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GT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IE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IE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01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01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01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04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2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2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2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2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302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403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403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403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403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IE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MX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MX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MX1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MX31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MX31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NL4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PA2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PA2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PE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PH8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PL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PL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PL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PL8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PT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PT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TR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TR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TR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15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2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2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2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2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3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3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3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3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3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3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3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UY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UY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64016401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64016401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64016401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64016401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UY1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UY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1"/>
    <x v="0"/>
    <x v="2"/>
    <s v="CORAERP_MMOR1945.5405"/>
    <s v="L000013782"/>
    <s v="L000013782"/>
    <s v="Non-LFF"/>
    <s v=""/>
    <m/>
    <b v="1"/>
    <x v="2"/>
    <x v="2"/>
    <d v="2026-03-30T00:00:00"/>
    <m/>
    <m/>
    <x v="0"/>
    <n v="4"/>
    <s v="Prathapa T R"/>
    <m/>
    <m/>
  </r>
  <r>
    <x v="602"/>
    <x v="0"/>
    <x v="2"/>
    <s v="PLEAN_X310182TN5022202 FEES speaker Dr Barthelemy UC expert mee"/>
    <s v="H000000318"/>
    <s v="H000000318"/>
    <s v="Non-LFF"/>
    <s v=""/>
    <m/>
    <b v="1"/>
    <x v="1"/>
    <x v="2"/>
    <d v="2026-03-30T00:00:00"/>
    <m/>
    <m/>
    <x v="0"/>
    <n v="4"/>
    <s v="Daniella Sasa"/>
    <m/>
    <m/>
  </r>
  <r>
    <x v="602"/>
    <x v="0"/>
    <x v="2"/>
    <s v="PLEAN_X310182TN5022201 UC expert meeting"/>
    <s v="H000000318"/>
    <s v="H000000318"/>
    <s v="Non-LFF"/>
    <s v=""/>
    <m/>
    <b v="1"/>
    <x v="1"/>
    <x v="2"/>
    <d v="2026-03-30T00:00:00"/>
    <m/>
    <m/>
    <x v="0"/>
    <n v="4"/>
    <s v="Daniella Sasa"/>
    <m/>
    <m/>
  </r>
  <r>
    <x v="603"/>
    <x v="0"/>
    <x v="2"/>
    <s v="CEMERAL_70006203200901"/>
    <s v="L000013829"/>
    <s v="L000013829"/>
    <s v="Non-LFF"/>
    <s v=""/>
    <m/>
    <b v="1"/>
    <x v="2"/>
    <x v="2"/>
    <d v="2026-03-30T00:00:00"/>
    <m/>
    <m/>
    <x v="0"/>
    <n v="4"/>
    <s v="Prathapa T R"/>
    <m/>
    <m/>
  </r>
  <r>
    <x v="603"/>
    <x v="0"/>
    <x v="2"/>
    <s v="CEMERAL_70006203001113"/>
    <s v="L000006209"/>
    <s v="L000006209"/>
    <s v="Non-LFF"/>
    <s v=""/>
    <m/>
    <b v="1"/>
    <x v="2"/>
    <x v="2"/>
    <d v="2026-03-30T00:00:00"/>
    <m/>
    <m/>
    <x v="0"/>
    <n v="4"/>
    <s v="Prathapa T R"/>
    <m/>
    <m/>
  </r>
  <r>
    <x v="604"/>
    <x v="1"/>
    <x v="2"/>
    <s v="INEXT_001050000640"/>
    <s v="L000013932"/>
    <s v="L000013932"/>
    <s v="Non-LFF"/>
    <s v=""/>
    <m/>
    <b v="1"/>
    <x v="2"/>
    <x v="2"/>
    <d v="2026-04-01T00:00:00"/>
    <m/>
    <m/>
    <x v="0"/>
    <n v="2"/>
    <s v="Ruby Grace Garcia"/>
    <m/>
    <m/>
  </r>
  <r>
    <x v="604"/>
    <x v="1"/>
    <x v="2"/>
    <s v="CFLTFLE_13060000000073"/>
    <s v="L000010274"/>
    <s v="L000010274"/>
    <s v="Non-LFF"/>
    <s v=""/>
    <m/>
    <b v="1"/>
    <x v="2"/>
    <x v="2"/>
    <d v="2026-04-01T00:00:00"/>
    <m/>
    <m/>
    <x v="0"/>
    <n v="2"/>
    <s v="Ruby Grace Garcia"/>
    <m/>
    <m/>
  </r>
  <r>
    <x v="605"/>
    <x v="1"/>
    <x v="2"/>
    <s v="PLEAN_X370221IT5014100"/>
    <s v="H000000181"/>
    <s v="H000000181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PLEAN_X370231IT5014100"/>
    <s v="H000000181"/>
    <s v="H000000181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CSCALA_1759$F003"/>
    <s v="H000003613"/>
    <s v="H000003613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CSCALA_1759$F922"/>
    <s v="H000003613"/>
    <s v="H000003613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CSCALA_1759$C239"/>
    <s v="H000003613"/>
    <s v="H000003613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CSCALA_1759$MAPR"/>
    <s v="H000003613"/>
    <s v="H000003613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CSCALA_1759$RTEM"/>
    <s v="H000003613"/>
    <s v="H000003613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CSCALA_1759$RTCO"/>
    <s v="H000003613"/>
    <s v="H000003613"/>
    <s v="Non-LFF"/>
    <s v=""/>
    <m/>
    <b v="1"/>
    <x v="1"/>
    <x v="2"/>
    <d v="2026-04-01T00:00:00"/>
    <m/>
    <m/>
    <x v="0"/>
    <n v="2"/>
    <s v="Rayneil Reas"/>
    <m/>
    <m/>
  </r>
  <r>
    <x v="606"/>
    <x v="1"/>
    <x v="2"/>
    <s v="CNOW_7210$$$0000057293 Recycling Service"/>
    <s v="L000012219"/>
    <s v="L000012219"/>
    <s v="Non-LFF"/>
    <s v=""/>
    <m/>
    <b v="1"/>
    <x v="2"/>
    <x v="2"/>
    <d v="2026-04-01T00:00:00"/>
    <m/>
    <m/>
    <x v="0"/>
    <n v="2"/>
    <s v="Ruby Grace Garcia"/>
    <m/>
    <m/>
  </r>
  <r>
    <x v="606"/>
    <x v="1"/>
    <x v="2"/>
    <s v="CNOW_7210$$$0000015111 SD Works Council"/>
    <s v="L000012340"/>
    <s v="L000012340"/>
    <s v="Non-LFF"/>
    <s v=""/>
    <m/>
    <b v="1"/>
    <x v="2"/>
    <x v="2"/>
    <d v="2026-04-01T00:00:00"/>
    <m/>
    <m/>
    <x v="0"/>
    <n v="2"/>
    <s v="Ruby Grace Garcia"/>
    <m/>
    <m/>
  </r>
  <r>
    <x v="606"/>
    <x v="1"/>
    <x v="2"/>
    <s v="CFLTFLE_2760BGBFBA"/>
    <s v="L000012474"/>
    <s v="L000012474"/>
    <s v="Non-LFF"/>
    <s v=""/>
    <m/>
    <b v="1"/>
    <x v="2"/>
    <x v="2"/>
    <d v="2026-04-01T00:00:00"/>
    <m/>
    <m/>
    <x v="0"/>
    <n v="2"/>
    <s v="Ruby Grace Garcia"/>
    <m/>
    <m/>
  </r>
  <r>
    <x v="606"/>
    <x v="1"/>
    <x v="2"/>
    <s v="CFLTFLE_2760BGBFN3"/>
    <s v="L000012474"/>
    <s v="L000012474"/>
    <s v="Non-LFF"/>
    <s v=""/>
    <m/>
    <b v="1"/>
    <x v="2"/>
    <x v="2"/>
    <d v="2026-04-01T00:00:00"/>
    <m/>
    <m/>
    <x v="0"/>
    <n v="2"/>
    <s v="Ruby Grace Garci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20">
    <pivotField showAll="0"/>
    <pivotField showAll="0"/>
    <pivotField axis="axisRow" showAll="0">
      <items count="18">
        <item x="2"/>
        <item x="3"/>
        <item m="1" x="11"/>
        <item x="5"/>
        <item m="1" x="13"/>
        <item x="1"/>
        <item m="1" x="12"/>
        <item x="0"/>
        <item m="1" x="9"/>
        <item m="1" x="16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9"/>
        <item sd="0" m="1" x="7"/>
        <item sd="0" m="1" x="8"/>
        <item x="0"/>
        <item x="6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2" firstHeaderRow="1" firstDataRow="1" firstDataCol="1" rowPageCount="1" colPageCount="1"/>
  <pivotFields count="20">
    <pivotField axis="axisRow" showAll="0" sortType="ascending">
      <items count="1789">
        <item m="1" x="1173"/>
        <item x="0"/>
        <item m="1" x="1243"/>
        <item m="1" x="1664"/>
        <item m="1" x="826"/>
        <item m="1" x="1681"/>
        <item m="1" x="1203"/>
        <item m="1" x="1293"/>
        <item m="1" x="1714"/>
        <item m="1" x="1508"/>
        <item m="1" x="1196"/>
        <item m="1" x="1780"/>
        <item m="1" x="1526"/>
        <item m="1" x="1770"/>
        <item m="1" x="1144"/>
        <item m="1" x="1045"/>
        <item m="1" x="749"/>
        <item m="1" x="1010"/>
        <item m="1" x="1734"/>
        <item m="1" x="802"/>
        <item m="1" x="1110"/>
        <item m="1" x="1478"/>
        <item m="1" x="1193"/>
        <item m="1" x="1286"/>
        <item m="1" x="1582"/>
        <item m="1" x="1767"/>
        <item m="1" x="1228"/>
        <item m="1" x="1250"/>
        <item m="1" x="1015"/>
        <item m="1" x="1416"/>
        <item m="1" x="1175"/>
        <item m="1" x="1721"/>
        <item m="1" x="1378"/>
        <item m="1" x="811"/>
        <item m="1" x="919"/>
        <item m="1" x="1706"/>
        <item m="1" x="1470"/>
        <item m="1" x="724"/>
        <item m="1" x="1556"/>
        <item m="1" x="1222"/>
        <item m="1" x="1517"/>
        <item m="1" x="1103"/>
        <item m="1" x="1455"/>
        <item m="1" x="714"/>
        <item m="1" x="744"/>
        <item m="1" x="1783"/>
        <item m="1" x="1462"/>
        <item m="1" x="1530"/>
        <item m="1" x="1637"/>
        <item m="1" x="1406"/>
        <item m="1" x="1504"/>
        <item m="1" x="1343"/>
        <item m="1" x="798"/>
        <item m="1" x="989"/>
        <item m="1" x="1765"/>
        <item m="1" x="1333"/>
        <item m="1" x="1473"/>
        <item m="1" x="1001"/>
        <item m="1" x="962"/>
        <item m="1" x="1254"/>
        <item m="1" x="1146"/>
        <item m="1" x="1179"/>
        <item m="1" x="738"/>
        <item m="1" x="877"/>
        <item m="1" x="1539"/>
        <item m="1" x="1756"/>
        <item m="1" x="942"/>
        <item m="1" x="1347"/>
        <item m="1" x="1357"/>
        <item m="1" x="1534"/>
        <item m="1" x="1644"/>
        <item m="1" x="1522"/>
        <item m="1" x="817"/>
        <item m="1" x="1665"/>
        <item m="1" x="1395"/>
        <item m="1" x="1382"/>
        <item m="1" x="917"/>
        <item m="1" x="1270"/>
        <item m="1" x="1617"/>
        <item m="1" x="735"/>
        <item m="1" x="1314"/>
        <item m="1" x="1667"/>
        <item m="1" x="1505"/>
        <item m="1" x="1240"/>
        <item m="1" x="1282"/>
        <item m="1" x="1163"/>
        <item m="1" x="1398"/>
        <item m="1" x="1210"/>
        <item m="1" x="1442"/>
        <item m="1" x="926"/>
        <item m="1" x="1755"/>
        <item m="1" x="1280"/>
        <item m="1" x="1566"/>
        <item m="1" x="643"/>
        <item m="1" x="1771"/>
        <item m="1" x="1307"/>
        <item m="1" x="1596"/>
        <item m="1" x="1509"/>
        <item m="1" x="1287"/>
        <item m="1" x="797"/>
        <item m="1" x="804"/>
        <item m="1" x="844"/>
        <item m="1" x="1026"/>
        <item m="1" x="1450"/>
        <item m="1" x="1211"/>
        <item m="1" x="1327"/>
        <item m="1" x="1390"/>
        <item m="1" x="1537"/>
        <item m="1" x="1620"/>
        <item m="1" x="1182"/>
        <item m="1" x="903"/>
        <item m="1" x="746"/>
        <item m="1" x="889"/>
        <item m="1" x="1764"/>
        <item m="1" x="921"/>
        <item m="1" x="1602"/>
        <item m="1" x="1531"/>
        <item m="1" x="1149"/>
        <item m="1" x="1221"/>
        <item m="1" x="1087"/>
        <item m="1" x="1344"/>
        <item m="1" x="1719"/>
        <item m="1" x="895"/>
        <item m="1" x="843"/>
        <item m="1" x="778"/>
        <item m="1" x="1444"/>
        <item m="1" x="1704"/>
        <item m="1" x="1632"/>
        <item m="1" x="1289"/>
        <item m="1" x="813"/>
        <item m="1" x="1538"/>
        <item m="1" x="990"/>
        <item m="1" x="1244"/>
        <item m="1" x="1419"/>
        <item m="1" x="1527"/>
        <item m="1" x="647"/>
        <item m="1" x="1476"/>
        <item m="1" x="1439"/>
        <item m="1" x="880"/>
        <item m="1" x="1328"/>
        <item m="1" x="1216"/>
        <item m="1" x="1169"/>
        <item m="1" x="902"/>
        <item m="1" x="838"/>
        <item m="1" x="1078"/>
        <item m="1" x="1265"/>
        <item m="1" x="672"/>
        <item m="1" x="1011"/>
        <item m="1" x="870"/>
        <item m="1" x="612"/>
        <item m="1" x="1122"/>
        <item m="1" x="1323"/>
        <item m="1" x="1205"/>
        <item m="1" x="1251"/>
        <item m="1" x="1570"/>
        <item m="1" x="1152"/>
        <item m="1" x="1678"/>
        <item m="1" x="1402"/>
        <item m="1" x="1341"/>
        <item m="1" x="855"/>
        <item m="1" x="1488"/>
        <item m="1" x="1766"/>
        <item m="1" x="1454"/>
        <item m="1" x="1438"/>
        <item m="1" x="725"/>
        <item m="1" x="773"/>
        <item m="1" x="1308"/>
        <item m="1" x="814"/>
        <item m="1" x="1751"/>
        <item m="1" x="1417"/>
        <item m="1" x="1342"/>
        <item m="1" x="1294"/>
        <item m="1" x="1095"/>
        <item m="1" x="723"/>
        <item m="1" x="823"/>
        <item m="1" x="929"/>
        <item m="1" x="1662"/>
        <item m="1" x="1694"/>
        <item m="1" x="1393"/>
        <item m="1" x="1120"/>
        <item m="1" x="1208"/>
        <item m="1" x="718"/>
        <item m="1" x="758"/>
        <item m="1" x="1097"/>
        <item m="1" x="1322"/>
        <item m="1" x="1235"/>
        <item m="1" x="893"/>
        <item m="1" x="1126"/>
        <item m="1" x="840"/>
        <item m="1" x="1035"/>
        <item m="1" x="957"/>
        <item m="1" x="792"/>
        <item m="1" x="928"/>
        <item m="1" x="1298"/>
        <item m="1" x="708"/>
        <item m="1" x="947"/>
        <item m="1" x="739"/>
        <item m="1" x="1432"/>
        <item m="1" x="1621"/>
        <item m="1" x="1231"/>
        <item m="1" x="875"/>
        <item m="1" x="1525"/>
        <item m="1" x="1370"/>
        <item m="1" x="887"/>
        <item m="1" x="888"/>
        <item m="1" x="1073"/>
        <item m="1" x="763"/>
        <item m="1" x="952"/>
        <item m="1" x="747"/>
        <item m="1" x="933"/>
        <item m="1" x="1501"/>
        <item m="1" x="1012"/>
        <item m="1" x="1379"/>
        <item m="1" x="1429"/>
        <item m="1" x="1563"/>
        <item m="1" x="1567"/>
        <item m="1" x="1284"/>
        <item m="1" x="1125"/>
        <item m="1" x="1164"/>
        <item m="1" x="1731"/>
        <item m="1" x="1024"/>
        <item m="1" x="836"/>
        <item m="1" x="1214"/>
        <item m="1" x="671"/>
        <item m="1" x="1735"/>
        <item m="1" x="1198"/>
        <item m="1" x="632"/>
        <item m="1" x="1653"/>
        <item m="1" x="1696"/>
        <item m="1" x="1533"/>
        <item m="1" x="910"/>
        <item m="1" x="649"/>
        <item m="1" x="1583"/>
        <item m="1" x="974"/>
        <item m="1" x="610"/>
        <item m="1" x="1754"/>
        <item m="1" x="998"/>
        <item m="1" x="1153"/>
        <item m="1" x="1598"/>
        <item m="1" x="685"/>
        <item m="1" x="1510"/>
        <item m="1" x="1318"/>
        <item m="1" x="1183"/>
        <item m="1" x="1053"/>
        <item m="1" x="800"/>
        <item m="1" x="1301"/>
        <item m="1" x="1003"/>
        <item m="1" x="1541"/>
        <item m="1" x="863"/>
        <item m="1" x="1611"/>
        <item m="1" x="1618"/>
        <item m="1" x="1302"/>
        <item m="1" x="1492"/>
        <item m="1" x="909"/>
        <item m="1" x="1206"/>
        <item m="1" x="1495"/>
        <item m="1" x="1079"/>
        <item m="1" x="1369"/>
        <item m="1" x="1008"/>
        <item m="1" x="793"/>
        <item m="1" x="997"/>
        <item m="1" x="1763"/>
        <item m="1" x="1705"/>
        <item m="1" x="850"/>
        <item m="1" x="1651"/>
        <item m="1" x="657"/>
        <item m="1" x="1673"/>
        <item m="1" x="692"/>
        <item m="1" x="994"/>
        <item m="1" x="1092"/>
        <item m="1" x="1039"/>
        <item m="1" x="1646"/>
        <item m="1" x="1549"/>
        <item m="1" x="790"/>
        <item m="1" x="1360"/>
        <item m="1" x="1568"/>
        <item m="1" x="1702"/>
        <item m="1" x="1609"/>
        <item m="1" x="695"/>
        <item m="1" x="1775"/>
        <item m="1" x="846"/>
        <item m="1" x="1127"/>
        <item m="1" x="1571"/>
        <item m="1" x="694"/>
        <item m="1" x="1630"/>
        <item m="1" x="859"/>
        <item m="1" x="1503"/>
        <item m="1" x="1367"/>
        <item m="1" x="1345"/>
        <item m="1" x="924"/>
        <item m="1" x="886"/>
        <item m="1" x="1698"/>
        <item m="1" x="639"/>
        <item m="1" x="821"/>
        <item m="1" x="1480"/>
        <item m="1" x="1591"/>
        <item m="1" x="1518"/>
        <item m="1" x="1722"/>
        <item m="1" x="1226"/>
        <item m="1" x="853"/>
        <item m="1" x="973"/>
        <item m="1" x="1292"/>
        <item m="1" x="1034"/>
        <item m="1" x="1362"/>
        <item m="1" x="975"/>
        <item m="1" x="777"/>
        <item m="1" x="1430"/>
        <item m="1" x="832"/>
        <item m="1" x="712"/>
        <item m="1" x="1564"/>
        <item m="1" x="1711"/>
        <item m="1" x="1412"/>
        <item m="1" x="677"/>
        <item m="1" x="1603"/>
        <item m="1" x="1401"/>
        <item m="1" x="1511"/>
        <item m="1" x="1650"/>
        <item m="1" x="878"/>
        <item m="1" x="1070"/>
        <item m="1" x="908"/>
        <item m="1" x="1176"/>
        <item m="1" x="1100"/>
        <item m="1" x="1130"/>
        <item m="1" x="1666"/>
        <item m="1" x="1112"/>
        <item m="1" x="1315"/>
        <item m="1" x="847"/>
        <item m="1" x="1046"/>
        <item m="1" x="1020"/>
        <item m="1" x="1363"/>
        <item m="1" x="1266"/>
        <item m="1" x="1494"/>
        <item m="1" x="1016"/>
        <item m="1" x="1652"/>
        <item m="1" x="854"/>
        <item m="1" x="780"/>
        <item m="1" x="1036"/>
        <item m="1" x="1577"/>
        <item m="1" x="687"/>
        <item m="1" x="688"/>
        <item m="1" x="984"/>
        <item m="1" x="1657"/>
        <item m="1" x="1051"/>
        <item m="1" x="696"/>
        <item m="1" x="856"/>
        <item m="1" x="1098"/>
        <item m="1" x="1409"/>
        <item m="1" x="1381"/>
        <item m="1" x="1052"/>
        <item m="1" x="633"/>
        <item m="1" x="771"/>
        <item m="1" x="983"/>
        <item m="1" x="871"/>
        <item m="1" x="628"/>
        <item m="1" x="1581"/>
        <item m="1" x="1710"/>
        <item m="1" x="1180"/>
        <item m="1" x="1610"/>
        <item m="1" x="1670"/>
        <item m="1" x="693"/>
        <item m="1" x="1708"/>
        <item m="1" x="1446"/>
        <item m="1" x="869"/>
        <item m="1" x="1055"/>
        <item m="1" x="959"/>
        <item m="1" x="1321"/>
        <item m="1" x="892"/>
        <item m="1" x="1108"/>
        <item m="1" x="1403"/>
        <item m="1" x="1528"/>
        <item m="1" x="1031"/>
        <item m="1" x="1159"/>
        <item m="1" x="971"/>
        <item m="1" x="897"/>
        <item m="1" x="1408"/>
        <item m="1" x="1523"/>
        <item m="1" x="1685"/>
        <item m="1" x="727"/>
        <item m="1" x="931"/>
        <item m="1" x="1371"/>
        <item m="1" x="772"/>
        <item m="1" x="1059"/>
        <item m="1" x="1440"/>
        <item m="1" x="705"/>
        <item m="1" x="915"/>
        <item m="1" x="1025"/>
        <item m="1" x="1631"/>
        <item m="1" x="864"/>
        <item m="1" x="1134"/>
        <item m="1" x="1687"/>
        <item m="1" x="815"/>
        <item m="1" x="1004"/>
        <item m="1" x="1192"/>
        <item m="1" x="1529"/>
        <item m="1" x="827"/>
        <item m="1" x="1083"/>
        <item m="1" x="925"/>
        <item m="1" x="1421"/>
        <item m="1" x="1607"/>
        <item m="1" x="733"/>
        <item m="1" x="953"/>
        <item m="1" x="1689"/>
        <item m="1" x="1654"/>
        <item m="1" x="754"/>
        <item m="1" x="1071"/>
        <item m="1" x="1595"/>
        <item m="1" x="1726"/>
        <item m="1" x="1597"/>
        <item m="1" x="1572"/>
        <item m="1" x="703"/>
        <item m="1" x="879"/>
        <item m="1" x="961"/>
        <item m="1" x="950"/>
        <item m="1" x="1177"/>
        <item m="1" x="665"/>
        <item m="1" x="1364"/>
        <item m="1" x="1435"/>
        <item m="1" x="617"/>
        <item m="1" x="1695"/>
        <item m="1" x="1557"/>
        <item m="1" x="1686"/>
        <item m="1" x="1716"/>
        <item m="1" x="1752"/>
        <item m="1" x="1690"/>
        <item m="1" x="1054"/>
        <item m="1" x="1414"/>
        <item m="1" x="1021"/>
        <item m="1" x="1427"/>
        <item m="1" x="1392"/>
        <item m="1" x="830"/>
        <item m="1" x="868"/>
        <item m="1" x="1006"/>
        <item m="1" x="1471"/>
        <item m="1" x="991"/>
        <item m="1" x="737"/>
        <item m="1" x="1736"/>
        <item m="1" x="1486"/>
        <item m="1" x="1319"/>
        <item m="1" x="1351"/>
        <item m="1" x="1400"/>
        <item m="1" x="825"/>
        <item m="1" x="1167"/>
        <item m="1" x="1512"/>
        <item m="1" x="663"/>
        <item m="1" x="906"/>
        <item m="1" x="806"/>
        <item m="1" x="803"/>
        <item m="1" x="807"/>
        <item m="1" x="608"/>
        <item m="1" x="829"/>
        <item m="1" x="1626"/>
        <item m="1" x="630"/>
        <item m="1" x="1276"/>
        <item m="1" x="1713"/>
        <item m="1" x="1524"/>
        <item m="1" x="784"/>
        <item m="1" x="1784"/>
        <item m="1" x="713"/>
        <item m="1" x="1080"/>
        <item m="1" x="1303"/>
        <item m="1" x="759"/>
        <item m="1" x="1212"/>
        <item m="1" x="1372"/>
        <item m="1" x="1640"/>
        <item m="1" x="1542"/>
        <item m="1" x="621"/>
        <item m="1" x="1304"/>
        <item m="1" x="704"/>
        <item m="1" x="940"/>
        <item m="1" x="912"/>
        <item m="1" x="674"/>
        <item m="1" x="1267"/>
        <item m="1" x="1274"/>
        <item m="1" x="1374"/>
        <item m="1" x="1123"/>
        <item m="1" x="1623"/>
        <item m="1" x="1032"/>
        <item m="1" x="1742"/>
        <item m="1" x="1377"/>
        <item m="1" x="1268"/>
        <item m="1" x="932"/>
        <item m="1" x="1340"/>
        <item m="1" x="1638"/>
        <item m="1" x="1703"/>
        <item m="1" x="1682"/>
        <item m="1" x="1612"/>
        <item m="1" x="1361"/>
        <item m="1" x="1474"/>
        <item m="1" x="987"/>
        <item m="1" x="1436"/>
        <item m="1" x="1261"/>
        <item m="1" x="1220"/>
        <item m="1" x="1218"/>
        <item m="1" x="1219"/>
        <item m="1" x="916"/>
        <item m="1" x="960"/>
        <item m="1" x="1573"/>
        <item m="1" x="1138"/>
        <item m="1" x="980"/>
        <item m="1" x="1022"/>
        <item m="1" x="1068"/>
        <item m="1" x="1320"/>
        <item m="1" x="1658"/>
        <item m="1" x="1747"/>
        <item m="1" x="865"/>
        <item m="1" x="816"/>
        <item m="1" x="653"/>
        <item m="1" x="675"/>
        <item m="1" x="972"/>
        <item m="1" x="760"/>
        <item m="1" x="1088"/>
        <item m="1" x="1624"/>
        <item m="1" x="965"/>
        <item m="1" x="757"/>
        <item m="1" x="1516"/>
        <item m="1" x="634"/>
        <item m="1" x="1642"/>
        <item m="1" x="1717"/>
        <item m="1" x="1781"/>
        <item m="1" x="1656"/>
        <item m="1" x="899"/>
        <item m="1" x="676"/>
        <item m="1" x="1140"/>
        <item m="1" x="1224"/>
        <item m="1" x="1420"/>
        <item m="1" x="1388"/>
        <item m="1" x="1424"/>
        <item m="1" x="1201"/>
        <item m="1" x="1239"/>
        <item m="1" x="1680"/>
        <item m="1" x="1443"/>
        <item m="1" x="1413"/>
        <item m="1" x="1352"/>
        <item m="1" x="1425"/>
        <item m="1" x="626"/>
        <item m="1" x="631"/>
        <item m="1" x="1234"/>
        <item m="1" x="1619"/>
        <item m="1" x="1189"/>
        <item m="1" x="1759"/>
        <item m="1" x="1158"/>
        <item m="1" x="1334"/>
        <item m="1" x="1405"/>
        <item m="1" x="1019"/>
        <item m="1" x="851"/>
        <item m="1" x="1227"/>
        <item m="1" x="913"/>
        <item m="1" x="1768"/>
        <item m="1" x="1683"/>
        <item m="1" x="1496"/>
        <item m="1" x="753"/>
        <item m="1" x="680"/>
        <item m="1" x="1253"/>
        <item m="1" x="1497"/>
        <item m="1" x="1786"/>
        <item m="1" x="1132"/>
        <item m="1" x="1733"/>
        <item m="1" x="667"/>
        <item m="1" x="781"/>
        <item m="1" x="1093"/>
        <item m="1" x="1184"/>
        <item m="1" x="1613"/>
        <item m="1" x="937"/>
        <item m="1" x="1616"/>
        <item m="1" x="1033"/>
        <item m="1" x="1605"/>
        <item m="1" x="1769"/>
        <item m="1" x="697"/>
        <item m="1" x="1753"/>
        <item m="1" x="644"/>
        <item m="1" x="1506"/>
        <item m="1" x="1124"/>
        <item m="1" x="955"/>
        <item m="1" x="918"/>
        <item m="1" x="1062"/>
        <item m="1" x="661"/>
        <item m="1" x="1746"/>
        <item m="1" x="745"/>
        <item m="1" x="766"/>
        <item m="1" x="1639"/>
        <item m="1" x="1718"/>
        <item m="1" x="1232"/>
        <item m="1" x="1373"/>
        <item m="1" x="1074"/>
        <item m="1" x="1187"/>
        <item m="1" x="1336"/>
        <item m="1" x="1453"/>
        <item m="1" x="1040"/>
        <item m="1" x="1316"/>
        <item m="1" x="1135"/>
        <item m="1" x="1772"/>
        <item m="1" x="625"/>
        <item m="1" x="1064"/>
        <item m="1" x="1005"/>
        <item m="1" x="966"/>
        <item m="1" x="1760"/>
        <item m="1" x="1578"/>
        <item m="1" x="1709"/>
        <item m="1" x="722"/>
        <item m="1" x="1720"/>
        <item m="1" x="1707"/>
        <item m="1" x="1584"/>
        <item m="1" x="819"/>
        <item m="1" x="1188"/>
        <item m="1" x="1281"/>
        <item m="1" x="1027"/>
        <item m="1" x="1625"/>
        <item m="1" x="1411"/>
        <item m="1" x="1431"/>
        <item m="1" x="1325"/>
        <item m="1" x="668"/>
        <item m="1" x="1498"/>
        <item m="1" x="1660"/>
        <item m="1" x="1065"/>
        <item m="1" x="1779"/>
        <item m="1" x="1273"/>
        <item m="1" x="860"/>
        <item m="1" x="993"/>
        <item m="1" x="1029"/>
        <item m="1" x="1688"/>
        <item m="1" x="1672"/>
        <item m="1" x="732"/>
        <item m="1" x="734"/>
        <item m="1" x="648"/>
        <item m="1" x="1608"/>
        <item m="1" x="650"/>
        <item m="1" x="1067"/>
        <item m="1" x="967"/>
        <item m="1" x="1423"/>
        <item m="1" x="1366"/>
        <item m="1" x="1715"/>
        <item m="1" x="1647"/>
        <item m="1" x="1139"/>
        <item m="1" x="1353"/>
        <item m="1" x="1588"/>
        <item m="1" x="701"/>
        <item m="1" x="1133"/>
        <item m="1" x="1063"/>
        <item m="1" x="1757"/>
        <item m="1" x="1724"/>
        <item m="1" x="1155"/>
        <item m="1" x="761"/>
        <item m="1" x="1056"/>
        <item m="1" x="1229"/>
        <item m="1" x="683"/>
        <item m="1" x="1519"/>
        <item m="1" x="1113"/>
        <item m="1" x="923"/>
        <item m="1" x="1017"/>
        <item m="1" x="1463"/>
        <item m="1" x="1762"/>
        <item m="1" x="841"/>
        <item m="1" x="1614"/>
        <item m="1" x="835"/>
        <item m="1" x="1399"/>
        <item m="1" x="1171"/>
        <item m="1" x="1102"/>
        <item m="1" x="824"/>
        <item m="1" x="891"/>
        <item m="1" x="679"/>
        <item m="1" x="1479"/>
        <item m="1" x="992"/>
        <item m="1" x="716"/>
        <item m="1" x="1330"/>
        <item m="1" x="1645"/>
        <item m="1" x="1185"/>
        <item m="1" x="1143"/>
        <item m="1" x="614"/>
        <item m="1" x="1750"/>
        <item m="1" x="1000"/>
        <item m="1" x="1060"/>
        <item m="1" x="1467"/>
        <item m="1" x="1744"/>
        <item m="1" x="1669"/>
        <item m="1" x="1520"/>
        <item m="1" x="1635"/>
        <item m="1" x="796"/>
        <item m="1" x="995"/>
        <item m="1" x="828"/>
        <item m="1" x="620"/>
        <item m="1" x="1233"/>
        <item m="1" x="682"/>
        <item m="1" x="904"/>
        <item m="1" x="848"/>
        <item m="1" x="794"/>
        <item m="1" x="1749"/>
        <item m="1" x="845"/>
        <item m="1" x="1447"/>
        <item m="1" x="1659"/>
        <item m="1" x="785"/>
        <item m="1" x="689"/>
        <item m="1" x="1482"/>
        <item m="1" x="1458"/>
        <item m="1" x="1499"/>
        <item m="1" x="1418"/>
        <item m="1" x="762"/>
        <item m="1" x="1118"/>
        <item m="1" x="1386"/>
        <item m="1" x="1636"/>
        <item m="1" x="1230"/>
        <item m="1" x="1348"/>
        <item m="1" x="1692"/>
        <item m="1" x="1104"/>
        <item m="1" x="948"/>
        <item m="1" x="1181"/>
        <item m="1" x="1128"/>
        <item m="1" x="1058"/>
        <item m="1" x="1575"/>
        <item m="1" x="1262"/>
        <item m="1" x="1358"/>
        <item m="1" x="609"/>
        <item m="1" x="1154"/>
        <item m="1" x="756"/>
        <item m="1" x="1023"/>
        <item m="1" x="1161"/>
        <item m="1" x="691"/>
        <item m="1" x="808"/>
        <item m="1" x="1263"/>
        <item m="1" x="1460"/>
        <item m="1" x="1730"/>
        <item m="1" x="1773"/>
        <item m="1" x="1383"/>
        <item m="1" x="731"/>
        <item m="1" x="659"/>
        <item m="1" x="1245"/>
        <item m="1" x="867"/>
        <item m="1" x="1141"/>
        <item m="1" x="769"/>
        <item m="1" x="872"/>
        <item m="1" x="1299"/>
        <item m="1" x="1655"/>
        <item m="1" x="1586"/>
        <item m="1" x="1002"/>
        <item m="1" x="1037"/>
        <item m="1" x="1313"/>
        <item m="1" x="1743"/>
        <item m="1" x="1469"/>
        <item m="1" x="635"/>
        <item m="1" x="1697"/>
        <item m="1" x="743"/>
        <item m="1" x="1389"/>
        <item m="1" x="1434"/>
        <item m="1" x="1437"/>
        <item m="1" x="1777"/>
        <item m="1" x="670"/>
        <item m="1" x="1448"/>
        <item m="1" x="1545"/>
        <item m="1" x="1317"/>
        <item m="1" x="1487"/>
        <item m="1" x="729"/>
        <item m="1" x="1121"/>
        <item m="1" x="968"/>
        <item m="1" x="1580"/>
        <item m="1" x="1675"/>
        <item m="1" x="1204"/>
        <item m="1" x="1643"/>
        <item m="1" x="1691"/>
        <item m="1" x="1044"/>
        <item m="1" x="1547"/>
        <item m="1" x="1410"/>
        <item m="1" x="1693"/>
        <item m="1" x="1737"/>
        <item m="1" x="1475"/>
        <item m="1" x="1085"/>
        <item m="1" x="890"/>
        <item m="1" x="1725"/>
        <item m="1" x="1272"/>
        <item m="1" x="1246"/>
        <item m="1" x="1255"/>
        <item m="1" x="1776"/>
        <item m="1" x="1500"/>
        <item m="1" x="1195"/>
        <item m="1" x="1464"/>
        <item m="1" x="1441"/>
        <item m="1" x="1057"/>
        <item m="1" x="958"/>
        <item m="1" x="1457"/>
        <item m="1" x="852"/>
        <item m="1" x="809"/>
        <item m="1" x="751"/>
        <item m="1" x="1738"/>
        <item m="1" x="1354"/>
        <item m="1" x="1089"/>
        <item m="1" x="1170"/>
        <item m="1" x="651"/>
        <item m="1" x="1727"/>
        <item m="1" x="1278"/>
        <item m="1" x="1426"/>
        <item m="1" x="874"/>
        <item m="1" x="1558"/>
        <item m="1" x="1061"/>
        <item m="1" x="954"/>
        <item m="1" x="1782"/>
        <item m="1" x="1084"/>
        <item m="1" x="1723"/>
        <item m="1" x="1309"/>
        <item m="1" x="985"/>
        <item m="1" x="776"/>
        <item m="1" x="719"/>
        <item m="1" x="1013"/>
        <item m="1" x="710"/>
        <item m="1" x="681"/>
        <item m="1" x="698"/>
        <item m="1" x="977"/>
        <item m="1" x="822"/>
        <item m="1" x="1129"/>
        <item m="1" x="1186"/>
        <item m="1" x="1285"/>
        <item m="1" x="1156"/>
        <item m="1" x="1489"/>
        <item m="1" x="1553"/>
        <item m="1" x="765"/>
        <item m="1" x="775"/>
        <item m="1" x="964"/>
        <item m="1" x="1106"/>
        <item m="1" x="896"/>
        <item m="1" x="1449"/>
        <item m="1" x="1199"/>
        <item m="1" x="1116"/>
        <item m="1" x="1249"/>
        <item m="1" x="1555"/>
        <item m="1" x="1493"/>
        <item m="1" x="1579"/>
        <item m="1" x="1335"/>
        <item m="1" x="755"/>
        <item m="1" x="1761"/>
        <item m="1" x="1174"/>
        <item m="1" x="789"/>
        <item m="1" x="613"/>
        <item m="1" x="1758"/>
        <item m="1" x="1242"/>
        <item m="1" x="1209"/>
        <item m="1" x="981"/>
        <item m="1" x="861"/>
        <item m="1" x="945"/>
        <item m="1" x="1099"/>
        <item m="1" x="1674"/>
        <item m="1" x="1593"/>
        <item m="1" x="969"/>
        <item m="1" x="1042"/>
        <item m="1" x="1049"/>
        <item m="1" x="1587"/>
        <item m="1" x="1190"/>
        <item m="1" x="662"/>
        <item m="1" x="1223"/>
        <item m="1" x="1502"/>
        <item m="1" x="1628"/>
        <item m="1" x="1521"/>
        <item m="1" x="1329"/>
        <item m="1" x="1627"/>
        <item m="1" x="641"/>
        <item m="1" x="1544"/>
        <item m="1" x="623"/>
        <item m="1" x="963"/>
        <item m="1" x="627"/>
        <item m="1" x="786"/>
        <item m="1" x="876"/>
        <item m="1" x="882"/>
        <item m="1" x="1300"/>
        <item m="1" x="1554"/>
        <item m="1" x="1081"/>
        <item m="1" x="652"/>
        <item m="1" x="858"/>
        <item m="1" x="646"/>
        <item m="1" x="1641"/>
        <item m="1" x="866"/>
        <item m="1" x="1202"/>
        <item m="1" x="1661"/>
        <item m="1" x="988"/>
        <item m="1" x="930"/>
        <item m="1" x="1326"/>
        <item m="1" x="883"/>
        <item m="1" x="1191"/>
        <item m="1" x="1485"/>
        <item m="1" x="624"/>
        <item m="1" x="1137"/>
        <item m="1" x="1256"/>
        <item m="1" x="748"/>
        <item m="1" x="1090"/>
        <item m="1" x="1225"/>
        <item m="1" x="976"/>
        <item m="1" x="1014"/>
        <item m="1" x="741"/>
        <item m="1" x="1147"/>
        <item m="1" x="611"/>
        <item m="1" x="1283"/>
        <item m="1" x="1676"/>
        <item m="1" x="1397"/>
        <item m="1" x="1391"/>
        <item m="1" x="1290"/>
        <item m="1" x="616"/>
        <item m="1" x="1422"/>
        <item m="1" x="1465"/>
        <item m="1" x="1271"/>
        <item m="1" x="615"/>
        <item m="1" x="1622"/>
        <item m="1" x="1589"/>
        <item m="1" x="619"/>
        <item m="1" x="898"/>
        <item m="1" x="1288"/>
        <item m="1" x="1543"/>
        <item m="1" x="740"/>
        <item m="1" x="636"/>
        <item m="1" x="795"/>
        <item m="1" x="686"/>
        <item m="1" x="1094"/>
        <item m="1" x="907"/>
        <item m="1" x="905"/>
        <item m="1" x="1076"/>
        <item m="1" x="1178"/>
        <item m="1" x="1082"/>
        <item m="1" x="1279"/>
        <item m="1" x="1131"/>
        <item m="1" x="996"/>
        <item m="1" x="1111"/>
        <item m="1" x="1604"/>
        <item m="1" x="1699"/>
        <item m="1" x="956"/>
        <item m="1" x="1679"/>
        <item m="1" x="721"/>
        <item m="1" x="1668"/>
        <item m="1" x="1365"/>
        <item m="1" x="1536"/>
        <item m="1" x="1615"/>
        <item m="1" x="1295"/>
        <item m="1" x="1507"/>
        <item m="1" x="799"/>
        <item m="1" x="782"/>
        <item m="1" x="1404"/>
        <item m="1" x="1376"/>
        <item m="1" x="938"/>
        <item m="1" x="1774"/>
        <item m="1" x="1346"/>
        <item m="1" x="1086"/>
        <item m="1" x="1160"/>
        <item m="1" x="1119"/>
        <item m="1" x="1629"/>
        <item m="1" x="1633"/>
        <item m="1" x="629"/>
        <item m="1" x="1513"/>
        <item m="1" x="1559"/>
        <item m="1" x="678"/>
        <item m="1" x="1050"/>
        <item m="1" x="1041"/>
        <item m="1" x="1548"/>
        <item m="1" x="1247"/>
        <item m="1" x="1451"/>
        <item m="1" x="1117"/>
        <item m="1" x="1468"/>
        <item m="1" x="656"/>
        <item m="1" x="779"/>
        <item m="1" x="1748"/>
        <item m="1" x="1368"/>
        <item m="1" x="1740"/>
        <item m="1" x="660"/>
        <item m="1" x="920"/>
        <item m="1" x="736"/>
        <item m="1" x="669"/>
        <item m="1" x="684"/>
        <item m="1" x="1236"/>
        <item m="1" x="1269"/>
        <item m="1" x="941"/>
        <item m="1" x="1359"/>
        <item m="1" x="1677"/>
        <item m="1" x="1028"/>
        <item m="1" x="1107"/>
        <item m="1" x="1257"/>
        <item m="1" x="1745"/>
        <item m="1" x="922"/>
        <item m="1" x="934"/>
        <item m="1" x="944"/>
        <item m="1" x="1565"/>
        <item m="1" x="1701"/>
        <item m="1" x="618"/>
        <item m="1" x="1445"/>
        <item m="1" x="1741"/>
        <item m="1" x="842"/>
        <item m="1" x="1157"/>
        <item m="1" x="1778"/>
        <item m="1" x="1684"/>
        <item m="1" x="831"/>
        <item m="1" x="943"/>
        <item m="1" x="1030"/>
        <item m="1" x="1355"/>
        <item m="1" x="1552"/>
        <item m="1" x="787"/>
        <item m="1" x="1258"/>
        <item m="1" x="783"/>
        <item m="1" x="752"/>
        <item m="1" x="700"/>
        <item m="1" x="1671"/>
        <item m="1" x="1264"/>
        <item m="1" x="1712"/>
        <item m="1" x="1105"/>
        <item m="1" x="1729"/>
        <item m="1" x="1481"/>
        <item m="1" x="770"/>
        <item m="1" x="1585"/>
        <item m="1" x="1599"/>
        <item m="1" x="1259"/>
        <item m="1" x="1634"/>
        <item m="1" x="1472"/>
        <item m="1" x="1337"/>
        <item m="1" x="654"/>
        <item m="1" x="1483"/>
        <item m="1" x="1215"/>
        <item m="1" x="1148"/>
        <item m="1" x="1491"/>
        <item m="1" x="1075"/>
        <item m="1" x="709"/>
        <item m="1" x="881"/>
        <item m="1" x="658"/>
        <item m="1" x="1007"/>
        <item m="1" x="1385"/>
        <item m="1" x="970"/>
        <item m="1" x="833"/>
        <item m="1" x="1048"/>
        <item m="1" x="726"/>
        <item m="1" x="978"/>
        <item m="1" x="849"/>
        <item m="1" x="1200"/>
        <item m="1" x="1787"/>
        <item m="1" x="1241"/>
        <item m="1" x="837"/>
        <item m="1" x="1114"/>
        <item m="1" x="820"/>
        <item m="1" x="873"/>
        <item m="1" x="1165"/>
        <item m="1" x="1433"/>
        <item m="1" x="1150"/>
        <item m="1" x="1600"/>
        <item m="1" x="1162"/>
        <item m="1" x="1396"/>
        <item m="1" x="711"/>
        <item m="1" x="1194"/>
        <item m="1" x="834"/>
        <item m="1" x="764"/>
        <item m="1" x="1490"/>
        <item m="1" x="805"/>
        <item m="1" x="1514"/>
        <item m="1" x="706"/>
        <item m="1" x="1331"/>
        <item m="1" x="1338"/>
        <item m="1" x="742"/>
        <item m="1" x="1260"/>
        <item m="1" x="638"/>
        <item m="1" x="1461"/>
        <item m="1" x="1166"/>
        <item m="1" x="1387"/>
        <item m="1" x="1356"/>
        <item m="1" x="1576"/>
        <item m="1" x="1349"/>
        <item m="1" x="927"/>
        <item m="1" x="1428"/>
        <item m="1" x="1562"/>
        <item m="1" x="1252"/>
        <item m="1" x="1384"/>
        <item m="1" x="717"/>
        <item m="1" x="1550"/>
        <item m="1" x="1207"/>
        <item m="1" x="1072"/>
        <item m="1" x="1456"/>
        <item m="1" x="982"/>
        <item m="1" x="1305"/>
        <item m="1" x="839"/>
        <item m="1" x="935"/>
        <item m="1" x="1332"/>
        <item m="1" x="1101"/>
        <item m="1" x="645"/>
        <item m="1" x="979"/>
        <item m="1" x="1459"/>
        <item m="1" x="1561"/>
        <item m="1" x="664"/>
        <item m="1" x="949"/>
        <item m="1" x="884"/>
        <item m="1" x="1217"/>
        <item m="1" x="1310"/>
        <item m="1" x="750"/>
        <item m="1" x="1732"/>
        <item m="1" x="715"/>
        <item m="1" x="788"/>
        <item m="1" x="1569"/>
        <item m="1" x="1077"/>
        <item m="1" x="1091"/>
        <item m="1" x="1145"/>
        <item m="1" x="720"/>
        <item m="1" x="999"/>
        <item m="1" x="1394"/>
        <item m="1" x="1306"/>
        <item m="1" x="1096"/>
        <item m="1" x="1043"/>
        <item m="1" x="673"/>
        <item m="1" x="911"/>
        <item m="1" x="1375"/>
        <item m="1" x="1009"/>
        <item m="1" x="1172"/>
        <item m="1" x="1109"/>
        <item m="1" x="1291"/>
        <item m="1" x="655"/>
        <item m="1" x="1136"/>
        <item m="1" x="810"/>
        <item m="1" x="1213"/>
        <item m="1" x="1339"/>
        <item m="1" x="1415"/>
        <item m="1" x="1350"/>
        <item m="1" x="1311"/>
        <item m="1" x="1237"/>
        <item m="1" x="1648"/>
        <item m="1" x="1540"/>
        <item m="1" x="791"/>
        <item m="1" x="1532"/>
        <item m="1" x="986"/>
        <item m="1" x="1296"/>
        <item m="1" x="702"/>
        <item m="1" x="1275"/>
        <item m="1" x="1142"/>
        <item m="1" x="1574"/>
        <item m="1" x="728"/>
        <item m="1" x="1785"/>
        <item m="1" x="767"/>
        <item m="1" x="707"/>
        <item m="1" x="1277"/>
        <item m="1" x="1477"/>
        <item m="1" x="1380"/>
        <item m="1" x="666"/>
        <item m="1" x="818"/>
        <item m="1" x="1606"/>
        <item m="1" x="1546"/>
        <item m="1" x="801"/>
        <item m="1" x="774"/>
        <item m="1" x="1069"/>
        <item m="1" x="690"/>
        <item m="1" x="1297"/>
        <item m="1" x="730"/>
        <item m="1" x="900"/>
        <item m="1" x="1197"/>
        <item m="1" x="1728"/>
        <item m="1" x="768"/>
        <item m="1" x="1038"/>
        <item m="1" x="885"/>
        <item m="1" x="1047"/>
        <item m="1" x="1601"/>
        <item m="1" x="1484"/>
        <item m="1" x="946"/>
        <item m="1" x="699"/>
        <item m="1" x="1649"/>
        <item m="1" x="812"/>
        <item m="1" x="1594"/>
        <item m="1" x="1151"/>
        <item m="1" x="1535"/>
        <item m="1" x="894"/>
        <item m="1" x="1066"/>
        <item m="1" x="1551"/>
        <item m="1" x="1739"/>
        <item m="1" x="1515"/>
        <item m="1" x="914"/>
        <item m="1" x="857"/>
        <item m="1" x="1560"/>
        <item m="1" x="1324"/>
        <item m="1" x="1168"/>
        <item m="1" x="1592"/>
        <item m="1" x="640"/>
        <item m="1" x="637"/>
        <item m="1" x="1312"/>
        <item m="1" x="1452"/>
        <item m="1" x="1407"/>
        <item m="1" x="1590"/>
        <item m="1" x="1115"/>
        <item m="1" x="862"/>
        <item m="1" x="936"/>
        <item m="1" x="1466"/>
        <item m="1" x="1018"/>
        <item m="1" x="1248"/>
        <item m="1" x="1663"/>
        <item m="1" x="901"/>
        <item m="1" x="1238"/>
        <item m="1" x="622"/>
        <item m="1" x="95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600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1"/>
        <item x="603"/>
        <item x="602"/>
        <item x="604"/>
        <item x="605"/>
        <item x="606"/>
        <item m="1" x="939"/>
        <item m="1" x="1700"/>
        <item m="1" x="642"/>
        <item m="1" x="60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8">
        <item x="0"/>
        <item m="1" x="16"/>
        <item x="1"/>
        <item x="2"/>
        <item x="3"/>
        <item m="1" x="12"/>
        <item m="1" x="13"/>
        <item m="1" x="11"/>
        <item x="5"/>
        <item m="1" x="9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  <pivotField showAll="0"/>
  </pivotFields>
  <rowFields count="3">
    <field x="15"/>
    <field x="0"/>
    <field x="2"/>
  </rowFields>
  <rowItems count="8">
    <i>
      <x/>
    </i>
    <i r="1">
      <x v="1781"/>
    </i>
    <i r="2">
      <x v="3"/>
    </i>
    <i r="1">
      <x v="1782"/>
    </i>
    <i r="2">
      <x v="3"/>
    </i>
    <i r="1">
      <x v="1783"/>
    </i>
    <i r="2">
      <x v="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533" totalsRowShown="0" totalsRowDxfId="31">
  <autoFilter ref="A1:C1533" xr:uid="{43456A03-EFD4-416A-B021-C441A7C21E4E}"/>
  <tableColumns count="3">
    <tableColumn id="1" xr3:uid="{96F9219D-1D74-4611-A7AA-8AB4E044352A}" name="Ticket" totalsRowDxfId="30"/>
    <tableColumn id="2" xr3:uid="{D6F02EDE-42BA-4EF9-A278-EA070340E315}" name="Number" totalsRowDxfId="29"/>
    <tableColumn id="3" xr3:uid="{F6A90E5F-0E5C-41D7-A40C-1CC9A86DC194}" name="Status" totalsRow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T10888" totalsRowShown="0">
  <autoFilter ref="A1:T10888" xr:uid="{678037D6-A574-4B81-B392-ED766472D9FE}">
    <filterColumn colId="1">
      <filters>
        <filter val="open"/>
      </filters>
    </filterColumn>
  </autoFilter>
  <sortState xmlns:xlrd2="http://schemas.microsoft.com/office/spreadsheetml/2017/richdata2" ref="A10752:T10869">
    <sortCondition ref="D1:D10869"/>
  </sortState>
  <tableColumns count="20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  <tableColumn id="8" xr3:uid="{F8F46256-1139-4BEC-A94B-210199328D25}" name="Int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7" totalsRowShown="0">
  <autoFilter ref="A1:B15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20" activeCellId="3" sqref="A4 A14 A16 A20 A23 A25"/>
      <pivotSelection pane="bottomRight" showHeader="1" axis="axisRow" activeRow="19" previousRow="19" click="1" r:id="rId1">
        <pivotArea dataOnly="0" labelOnly="1" fieldPosition="0">
          <references count="1">
            <reference field="10" count="0"/>
          </references>
        </pivotArea>
      </pivotSelection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41" t="s">
        <v>390</v>
      </c>
      <c r="B1" s="161" t="s">
        <v>7462</v>
      </c>
    </row>
    <row r="3" spans="1:2">
      <c r="A3" s="41" t="s">
        <v>366</v>
      </c>
      <c r="B3" t="s">
        <v>697</v>
      </c>
    </row>
    <row r="4" spans="1:2">
      <c r="A4" s="13" t="s">
        <v>566</v>
      </c>
      <c r="B4" s="155">
        <v>279</v>
      </c>
    </row>
    <row r="5" spans="1:2">
      <c r="A5" s="80" t="s">
        <v>369</v>
      </c>
      <c r="B5" s="155">
        <v>277</v>
      </c>
    </row>
    <row r="6" spans="1:2">
      <c r="A6" s="80" t="s">
        <v>404</v>
      </c>
      <c r="B6" s="155"/>
    </row>
    <row r="7" spans="1:2">
      <c r="A7" s="80" t="s">
        <v>370</v>
      </c>
      <c r="B7" s="155"/>
    </row>
    <row r="8" spans="1:2">
      <c r="A8" s="80" t="s">
        <v>403</v>
      </c>
      <c r="B8" s="155"/>
    </row>
    <row r="9" spans="1:2">
      <c r="A9" s="80" t="s">
        <v>398</v>
      </c>
      <c r="B9" s="155"/>
    </row>
    <row r="10" spans="1:2">
      <c r="A10" s="80" t="s">
        <v>377</v>
      </c>
      <c r="B10" s="155">
        <v>1</v>
      </c>
    </row>
    <row r="11" spans="1:2">
      <c r="A11" s="80" t="s">
        <v>375</v>
      </c>
      <c r="B11" s="155"/>
    </row>
    <row r="12" spans="1:2">
      <c r="A12" s="80" t="s">
        <v>405</v>
      </c>
      <c r="B12" s="155"/>
    </row>
    <row r="13" spans="1:2">
      <c r="A13" s="80" t="s">
        <v>691</v>
      </c>
      <c r="B13" s="155">
        <v>1</v>
      </c>
    </row>
    <row r="14" spans="1:2">
      <c r="A14" s="13" t="s">
        <v>567</v>
      </c>
      <c r="B14" s="155">
        <v>230</v>
      </c>
    </row>
    <row r="15" spans="1:2">
      <c r="A15" s="80" t="s">
        <v>369</v>
      </c>
      <c r="B15" s="155">
        <v>230</v>
      </c>
    </row>
    <row r="16" spans="1:2">
      <c r="A16" s="13" t="s">
        <v>568</v>
      </c>
      <c r="B16" s="155">
        <v>221</v>
      </c>
    </row>
    <row r="17" spans="1:2">
      <c r="A17" s="80" t="s">
        <v>369</v>
      </c>
      <c r="B17" s="155">
        <v>218</v>
      </c>
    </row>
    <row r="18" spans="1:2">
      <c r="A18" s="80" t="s">
        <v>377</v>
      </c>
      <c r="B18" s="155">
        <v>2</v>
      </c>
    </row>
    <row r="19" spans="1:2">
      <c r="A19" s="80" t="s">
        <v>691</v>
      </c>
      <c r="B19" s="155">
        <v>1</v>
      </c>
    </row>
    <row r="20" spans="1:2">
      <c r="A20" s="13" t="s">
        <v>569</v>
      </c>
      <c r="B20" s="155">
        <v>307</v>
      </c>
    </row>
    <row r="21" spans="1:2">
      <c r="A21" s="80" t="s">
        <v>369</v>
      </c>
      <c r="B21" s="155">
        <v>304</v>
      </c>
    </row>
    <row r="22" spans="1:2">
      <c r="A22" s="80" t="s">
        <v>377</v>
      </c>
      <c r="B22" s="155">
        <v>3</v>
      </c>
    </row>
    <row r="23" spans="1:2">
      <c r="A23" s="13" t="s">
        <v>4890</v>
      </c>
      <c r="B23" s="155">
        <v>4</v>
      </c>
    </row>
    <row r="24" spans="1:2">
      <c r="A24" s="80" t="s">
        <v>369</v>
      </c>
      <c r="B24" s="155">
        <v>4</v>
      </c>
    </row>
    <row r="25" spans="1:2">
      <c r="A25" s="13" t="s">
        <v>5014</v>
      </c>
      <c r="B25" s="155">
        <v>5</v>
      </c>
    </row>
    <row r="26" spans="1:2">
      <c r="A26" s="80" t="s">
        <v>369</v>
      </c>
      <c r="B26" s="155">
        <v>5</v>
      </c>
    </row>
    <row r="27" spans="1:2">
      <c r="A27" s="13" t="s">
        <v>381</v>
      </c>
      <c r="B27" s="155">
        <v>1046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10" activeCellId="2" sqref="A6:B6 A8:B8 A10:B10"/>
    </sheetView>
  </sheetViews>
  <sheetFormatPr defaultColWidth="0" defaultRowHeight="15"/>
  <cols>
    <col min="1" max="1" width="15.42578125" bestFit="1" customWidth="1"/>
    <col min="2" max="2" width="12.140625" bestFit="1" customWidth="1"/>
    <col min="3" max="3" width="8.28515625" style="28" bestFit="1" customWidth="1"/>
    <col min="4" max="4" width="11.28515625" style="28" bestFit="1" customWidth="1"/>
    <col min="5" max="5" width="11.28515625" style="17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41" t="s">
        <v>365</v>
      </c>
      <c r="B2" s="161" t="s">
        <v>11844</v>
      </c>
    </row>
    <row r="3" spans="1:6">
      <c r="F3" t="s">
        <v>698</v>
      </c>
    </row>
    <row r="4" spans="1:6">
      <c r="A4" s="41" t="s">
        <v>366</v>
      </c>
      <c r="B4" t="s">
        <v>697</v>
      </c>
      <c r="C4"/>
      <c r="D4"/>
      <c r="E4" t="s">
        <v>367</v>
      </c>
      <c r="F4" t="s">
        <v>367</v>
      </c>
    </row>
    <row r="5" spans="1:6">
      <c r="A5" s="13" t="s">
        <v>4600</v>
      </c>
      <c r="B5" s="155">
        <v>14</v>
      </c>
      <c r="C5"/>
      <c r="D5"/>
      <c r="E5"/>
    </row>
    <row r="6" spans="1:6">
      <c r="A6" s="80" t="s">
        <v>13194</v>
      </c>
      <c r="B6" s="155">
        <v>2</v>
      </c>
      <c r="C6" s="92"/>
      <c r="D6" s="90"/>
      <c r="E6" s="90"/>
    </row>
    <row r="7" spans="1:6">
      <c r="A7" s="81" t="s">
        <v>369</v>
      </c>
      <c r="B7" s="155">
        <v>2</v>
      </c>
      <c r="C7"/>
      <c r="D7"/>
      <c r="E7"/>
    </row>
    <row r="8" spans="1:6">
      <c r="A8" s="80" t="s">
        <v>13205</v>
      </c>
      <c r="B8" s="155">
        <v>8</v>
      </c>
      <c r="C8" s="35"/>
      <c r="D8" s="90"/>
      <c r="E8" s="90"/>
    </row>
    <row r="9" spans="1:6">
      <c r="A9" s="81" t="s">
        <v>369</v>
      </c>
      <c r="B9" s="155">
        <v>8</v>
      </c>
      <c r="C9"/>
      <c r="D9"/>
    </row>
    <row r="10" spans="1:6">
      <c r="A10" s="80" t="s">
        <v>13209</v>
      </c>
      <c r="B10" s="155">
        <v>4</v>
      </c>
      <c r="C10" s="32"/>
      <c r="D10" s="90"/>
      <c r="E10" s="90"/>
    </row>
    <row r="11" spans="1:6">
      <c r="A11" s="81" t="s">
        <v>369</v>
      </c>
      <c r="B11" s="155">
        <v>4</v>
      </c>
      <c r="C11"/>
      <c r="D11"/>
    </row>
    <row r="12" spans="1:6">
      <c r="A12" s="13" t="s">
        <v>381</v>
      </c>
      <c r="B12" s="155">
        <v>14</v>
      </c>
      <c r="C12" s="92"/>
      <c r="D12"/>
    </row>
    <row r="13" spans="1:6">
      <c r="C13"/>
      <c r="D13"/>
    </row>
    <row r="14" spans="1:6">
      <c r="C14" s="92"/>
      <c r="D14"/>
    </row>
    <row r="15" spans="1:6">
      <c r="C15"/>
      <c r="D15" s="90"/>
      <c r="E15" s="90"/>
    </row>
    <row r="16" spans="1:6">
      <c r="C16"/>
      <c r="D16"/>
    </row>
    <row r="17" spans="3:6">
      <c r="C17"/>
      <c r="D17" s="90"/>
      <c r="E17" s="90"/>
    </row>
    <row r="18" spans="3:6">
      <c r="C18" s="92"/>
      <c r="D18"/>
    </row>
    <row r="19" spans="3:6">
      <c r="C19" s="29"/>
      <c r="D19"/>
    </row>
    <row r="20" spans="3:6">
      <c r="C20" s="92"/>
    </row>
    <row r="21" spans="3:6" ht="17.25" customHeight="1">
      <c r="F21" s="157"/>
    </row>
    <row r="25" spans="3:6">
      <c r="D25" s="90"/>
      <c r="E25" s="90"/>
    </row>
    <row r="26" spans="3:6">
      <c r="C26" s="92"/>
    </row>
    <row r="31" spans="3:6">
      <c r="C31" s="21"/>
    </row>
    <row r="32" spans="3:6">
      <c r="C32" s="21"/>
    </row>
    <row r="33" spans="3:3">
      <c r="C33" s="21"/>
    </row>
    <row r="34" spans="3:3">
      <c r="C34" s="21"/>
    </row>
    <row r="35" spans="3:3">
      <c r="C35" s="21"/>
    </row>
  </sheetData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533"/>
  <sheetViews>
    <sheetView topLeftCell="A1513" workbookViewId="0">
      <selection activeCell="C1530" sqref="C1530:C153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52" t="s">
        <v>3</v>
      </c>
      <c r="B2" s="152"/>
      <c r="C2" s="152" t="str">
        <f>IF(ISBLANK(A2),"","ok")</f>
        <v>ok</v>
      </c>
    </row>
    <row r="3" spans="1:3">
      <c r="A3" s="152" t="s">
        <v>5</v>
      </c>
      <c r="B3" s="152">
        <v>2</v>
      </c>
      <c r="C3" s="152" t="s">
        <v>4</v>
      </c>
    </row>
    <row r="4" spans="1:3">
      <c r="A4" s="152" t="s">
        <v>6</v>
      </c>
      <c r="B4" s="152">
        <v>2</v>
      </c>
      <c r="C4" s="152" t="s">
        <v>4</v>
      </c>
    </row>
    <row r="5" spans="1:3">
      <c r="A5" s="152" t="s">
        <v>7</v>
      </c>
      <c r="B5" s="152">
        <v>1</v>
      </c>
      <c r="C5" s="152" t="s">
        <v>4</v>
      </c>
    </row>
    <row r="6" spans="1:3">
      <c r="A6" s="152" t="s">
        <v>8</v>
      </c>
      <c r="B6" s="152">
        <v>1</v>
      </c>
      <c r="C6" s="152" t="s">
        <v>4</v>
      </c>
    </row>
    <row r="7" spans="1:3">
      <c r="A7" s="152" t="s">
        <v>9</v>
      </c>
      <c r="B7" s="152">
        <v>1</v>
      </c>
      <c r="C7" s="152" t="s">
        <v>4</v>
      </c>
    </row>
    <row r="8" spans="1:3">
      <c r="A8" s="152" t="s">
        <v>10</v>
      </c>
      <c r="B8" s="152">
        <v>1</v>
      </c>
      <c r="C8" s="152" t="s">
        <v>4</v>
      </c>
    </row>
    <row r="9" spans="1:3">
      <c r="A9" s="152" t="s">
        <v>11</v>
      </c>
      <c r="B9" s="152">
        <v>1725</v>
      </c>
      <c r="C9" s="152" t="s">
        <v>4</v>
      </c>
    </row>
    <row r="10" spans="1:3">
      <c r="A10" s="152" t="s">
        <v>12</v>
      </c>
      <c r="B10" s="152">
        <v>3</v>
      </c>
      <c r="C10" s="152" t="s">
        <v>4</v>
      </c>
    </row>
    <row r="11" spans="1:3">
      <c r="A11" s="152" t="s">
        <v>13</v>
      </c>
      <c r="B11" s="152">
        <v>29</v>
      </c>
      <c r="C11" s="152" t="s">
        <v>4</v>
      </c>
    </row>
    <row r="12" spans="1:3">
      <c r="A12" s="152" t="s">
        <v>14</v>
      </c>
      <c r="B12" s="152">
        <v>7</v>
      </c>
      <c r="C12" s="152" t="s">
        <v>4</v>
      </c>
    </row>
    <row r="13" spans="1:3">
      <c r="A13" s="152" t="s">
        <v>15</v>
      </c>
      <c r="B13" s="152">
        <v>38</v>
      </c>
      <c r="C13" s="152" t="s">
        <v>4</v>
      </c>
    </row>
    <row r="14" spans="1:3">
      <c r="A14" s="152" t="s">
        <v>16</v>
      </c>
      <c r="B14" s="152">
        <v>11</v>
      </c>
      <c r="C14" s="152" t="s">
        <v>4</v>
      </c>
    </row>
    <row r="15" spans="1:3">
      <c r="A15" s="152" t="s">
        <v>17</v>
      </c>
      <c r="B15" s="152">
        <v>24</v>
      </c>
      <c r="C15" s="152" t="s">
        <v>4</v>
      </c>
    </row>
    <row r="16" spans="1:3">
      <c r="A16" s="152" t="s">
        <v>18</v>
      </c>
      <c r="B16" s="152">
        <v>50</v>
      </c>
      <c r="C16" s="152" t="s">
        <v>4</v>
      </c>
    </row>
    <row r="17" spans="1:3">
      <c r="A17" s="152" t="s">
        <v>19</v>
      </c>
      <c r="B17" s="152">
        <v>11</v>
      </c>
      <c r="C17" s="152" t="s">
        <v>4</v>
      </c>
    </row>
    <row r="18" spans="1:3">
      <c r="A18" s="152" t="s">
        <v>20</v>
      </c>
      <c r="B18" s="152">
        <v>4</v>
      </c>
      <c r="C18" s="152" t="s">
        <v>4</v>
      </c>
    </row>
    <row r="19" spans="1:3">
      <c r="A19" s="152" t="s">
        <v>21</v>
      </c>
      <c r="B19" s="152">
        <v>62</v>
      </c>
      <c r="C19" s="152" t="s">
        <v>4</v>
      </c>
    </row>
    <row r="20" spans="1:3">
      <c r="A20" s="152" t="s">
        <v>22</v>
      </c>
      <c r="B20" s="152">
        <v>23</v>
      </c>
      <c r="C20" s="152" t="s">
        <v>4</v>
      </c>
    </row>
    <row r="21" spans="1:3">
      <c r="A21" s="152" t="s">
        <v>23</v>
      </c>
      <c r="B21" s="152">
        <v>2</v>
      </c>
      <c r="C21" s="152" t="s">
        <v>4</v>
      </c>
    </row>
    <row r="22" spans="1:3">
      <c r="A22" s="152" t="s">
        <v>24</v>
      </c>
      <c r="B22" s="152">
        <v>8</v>
      </c>
      <c r="C22" s="152" t="s">
        <v>4</v>
      </c>
    </row>
    <row r="23" spans="1:3">
      <c r="A23" s="152" t="s">
        <v>25</v>
      </c>
      <c r="B23" s="152">
        <v>1</v>
      </c>
      <c r="C23" s="152" t="s">
        <v>4</v>
      </c>
    </row>
    <row r="24" spans="1:3">
      <c r="A24" s="152" t="s">
        <v>26</v>
      </c>
      <c r="B24" s="152">
        <v>5</v>
      </c>
      <c r="C24" s="152" t="s">
        <v>4</v>
      </c>
    </row>
    <row r="25" spans="1:3">
      <c r="A25" s="152" t="s">
        <v>27</v>
      </c>
      <c r="B25" s="152">
        <v>12</v>
      </c>
      <c r="C25" s="152" t="s">
        <v>4</v>
      </c>
    </row>
    <row r="26" spans="1:3">
      <c r="A26" s="152" t="s">
        <v>28</v>
      </c>
      <c r="B26" s="152">
        <v>1</v>
      </c>
      <c r="C26" s="152" t="s">
        <v>4</v>
      </c>
    </row>
    <row r="27" spans="1:3">
      <c r="A27" s="152" t="s">
        <v>29</v>
      </c>
      <c r="B27" s="152">
        <v>5</v>
      </c>
      <c r="C27" s="152" t="s">
        <v>4</v>
      </c>
    </row>
    <row r="28" spans="1:3">
      <c r="A28" s="152" t="s">
        <v>30</v>
      </c>
      <c r="B28" s="152"/>
      <c r="C28" s="152" t="s">
        <v>4</v>
      </c>
    </row>
    <row r="29" spans="1:3">
      <c r="A29" s="152" t="s">
        <v>31</v>
      </c>
      <c r="B29" s="152">
        <v>6</v>
      </c>
      <c r="C29" s="152" t="s">
        <v>4</v>
      </c>
    </row>
    <row r="30" spans="1:3">
      <c r="A30" s="152" t="s">
        <v>32</v>
      </c>
      <c r="B30" s="152">
        <v>1</v>
      </c>
      <c r="C30" s="152" t="s">
        <v>4</v>
      </c>
    </row>
    <row r="31" spans="1:3">
      <c r="A31" s="152" t="s">
        <v>33</v>
      </c>
      <c r="B31" s="152">
        <v>3</v>
      </c>
      <c r="C31" s="152" t="s">
        <v>4</v>
      </c>
    </row>
    <row r="32" spans="1:3">
      <c r="A32" s="152" t="s">
        <v>34</v>
      </c>
      <c r="B32" s="152">
        <v>1</v>
      </c>
      <c r="C32" s="152" t="s">
        <v>4</v>
      </c>
    </row>
    <row r="33" spans="1:3">
      <c r="A33" s="152" t="s">
        <v>35</v>
      </c>
      <c r="B33" s="152">
        <v>13</v>
      </c>
      <c r="C33" s="152" t="s">
        <v>4</v>
      </c>
    </row>
    <row r="34" spans="1:3">
      <c r="A34" s="152" t="s">
        <v>36</v>
      </c>
      <c r="B34" s="152">
        <v>1</v>
      </c>
      <c r="C34" s="152" t="s">
        <v>4</v>
      </c>
    </row>
    <row r="35" spans="1:3">
      <c r="A35" s="152" t="s">
        <v>37</v>
      </c>
      <c r="B35" s="152">
        <v>21</v>
      </c>
      <c r="C35" s="152" t="s">
        <v>4</v>
      </c>
    </row>
    <row r="36" spans="1:3">
      <c r="A36" s="152" t="s">
        <v>38</v>
      </c>
      <c r="B36" s="152">
        <v>6</v>
      </c>
      <c r="C36" s="152" t="s">
        <v>4</v>
      </c>
    </row>
    <row r="37" spans="1:3">
      <c r="A37" s="152" t="s">
        <v>39</v>
      </c>
      <c r="B37" s="152">
        <v>4</v>
      </c>
      <c r="C37" s="152" t="s">
        <v>4</v>
      </c>
    </row>
    <row r="38" spans="1:3">
      <c r="A38" s="152" t="s">
        <v>40</v>
      </c>
      <c r="B38" s="152">
        <v>2</v>
      </c>
      <c r="C38" s="152" t="s">
        <v>4</v>
      </c>
    </row>
    <row r="39" spans="1:3">
      <c r="A39" s="152" t="s">
        <v>41</v>
      </c>
      <c r="B39" s="152">
        <v>11</v>
      </c>
      <c r="C39" s="152" t="s">
        <v>4</v>
      </c>
    </row>
    <row r="40" spans="1:3">
      <c r="A40" s="152" t="s">
        <v>42</v>
      </c>
      <c r="B40" s="152">
        <v>63</v>
      </c>
      <c r="C40" s="152" t="s">
        <v>4</v>
      </c>
    </row>
    <row r="41" spans="1:3">
      <c r="A41" s="152" t="s">
        <v>43</v>
      </c>
      <c r="B41" s="152">
        <v>148</v>
      </c>
      <c r="C41" s="152" t="s">
        <v>4</v>
      </c>
    </row>
    <row r="42" spans="1:3">
      <c r="A42" s="152" t="s">
        <v>44</v>
      </c>
      <c r="B42" s="152">
        <v>2</v>
      </c>
      <c r="C42" s="152" t="s">
        <v>4</v>
      </c>
    </row>
    <row r="43" spans="1:3">
      <c r="A43" s="152" t="s">
        <v>45</v>
      </c>
      <c r="B43" s="152">
        <v>6</v>
      </c>
      <c r="C43" s="152" t="s">
        <v>4</v>
      </c>
    </row>
    <row r="44" spans="1:3">
      <c r="A44" s="152" t="s">
        <v>46</v>
      </c>
      <c r="B44" s="152">
        <v>8</v>
      </c>
      <c r="C44" s="152" t="s">
        <v>4</v>
      </c>
    </row>
    <row r="45" spans="1:3">
      <c r="A45" s="152" t="s">
        <v>47</v>
      </c>
      <c r="B45" s="152">
        <v>10</v>
      </c>
      <c r="C45" s="152" t="s">
        <v>4</v>
      </c>
    </row>
    <row r="46" spans="1:3">
      <c r="A46" s="152" t="s">
        <v>48</v>
      </c>
      <c r="B46" s="152">
        <v>1</v>
      </c>
      <c r="C46" s="152" t="s">
        <v>4</v>
      </c>
    </row>
    <row r="47" spans="1:3">
      <c r="A47" s="152" t="s">
        <v>49</v>
      </c>
      <c r="B47" s="152">
        <v>3</v>
      </c>
      <c r="C47" s="152" t="s">
        <v>4</v>
      </c>
    </row>
    <row r="48" spans="1:3">
      <c r="A48" s="152" t="s">
        <v>50</v>
      </c>
      <c r="B48" s="152">
        <v>43</v>
      </c>
      <c r="C48" s="152" t="s">
        <v>4</v>
      </c>
    </row>
    <row r="49" spans="1:3">
      <c r="A49" s="152" t="s">
        <v>51</v>
      </c>
      <c r="B49" s="152">
        <v>1</v>
      </c>
      <c r="C49" s="152" t="s">
        <v>4</v>
      </c>
    </row>
    <row r="50" spans="1:3">
      <c r="A50" s="152" t="s">
        <v>52</v>
      </c>
      <c r="B50" s="152">
        <v>1</v>
      </c>
      <c r="C50" s="152" t="s">
        <v>4</v>
      </c>
    </row>
    <row r="51" spans="1:3">
      <c r="A51" s="152" t="s">
        <v>53</v>
      </c>
      <c r="B51" s="152">
        <v>3</v>
      </c>
      <c r="C51" s="152" t="s">
        <v>4</v>
      </c>
    </row>
    <row r="52" spans="1:3">
      <c r="A52" s="152" t="s">
        <v>54</v>
      </c>
      <c r="B52" s="152">
        <v>7</v>
      </c>
      <c r="C52" s="152" t="s">
        <v>4</v>
      </c>
    </row>
    <row r="53" spans="1:3">
      <c r="A53" s="152" t="s">
        <v>55</v>
      </c>
      <c r="B53" s="152">
        <v>2</v>
      </c>
      <c r="C53" s="152" t="s">
        <v>4</v>
      </c>
    </row>
    <row r="54" spans="1:3">
      <c r="A54" s="152" t="s">
        <v>56</v>
      </c>
      <c r="B54" s="152">
        <v>1</v>
      </c>
      <c r="C54" s="152" t="s">
        <v>4</v>
      </c>
    </row>
    <row r="55" spans="1:3">
      <c r="A55" s="152" t="s">
        <v>57</v>
      </c>
      <c r="B55" s="152">
        <v>12</v>
      </c>
      <c r="C55" s="152" t="s">
        <v>4</v>
      </c>
    </row>
    <row r="56" spans="1:3">
      <c r="A56" s="152" t="s">
        <v>58</v>
      </c>
      <c r="B56" s="152">
        <v>1</v>
      </c>
      <c r="C56" s="152" t="s">
        <v>4</v>
      </c>
    </row>
    <row r="57" spans="1:3">
      <c r="A57" s="152" t="s">
        <v>59</v>
      </c>
      <c r="B57" s="152">
        <v>9</v>
      </c>
      <c r="C57" s="152" t="s">
        <v>4</v>
      </c>
    </row>
    <row r="58" spans="1:3">
      <c r="A58" s="152" t="s">
        <v>60</v>
      </c>
      <c r="B58" s="152">
        <v>157</v>
      </c>
      <c r="C58" s="152" t="s">
        <v>4</v>
      </c>
    </row>
    <row r="59" spans="1:3">
      <c r="A59" s="152" t="s">
        <v>61</v>
      </c>
      <c r="B59" s="152">
        <v>34</v>
      </c>
      <c r="C59" s="152" t="s">
        <v>4</v>
      </c>
    </row>
    <row r="60" spans="1:3">
      <c r="A60" s="152" t="s">
        <v>62</v>
      </c>
      <c r="B60" s="152">
        <v>1</v>
      </c>
      <c r="C60" s="152" t="s">
        <v>4</v>
      </c>
    </row>
    <row r="61" spans="1:3">
      <c r="A61" s="152" t="s">
        <v>63</v>
      </c>
      <c r="B61" s="152">
        <v>1</v>
      </c>
      <c r="C61" s="152" t="s">
        <v>4</v>
      </c>
    </row>
    <row r="62" spans="1:3">
      <c r="A62" s="152" t="s">
        <v>64</v>
      </c>
      <c r="B62" s="152">
        <v>43</v>
      </c>
      <c r="C62" s="152" t="s">
        <v>4</v>
      </c>
    </row>
    <row r="63" spans="1:3">
      <c r="A63" s="152" t="s">
        <v>65</v>
      </c>
      <c r="B63" s="152">
        <v>1</v>
      </c>
      <c r="C63" s="152" t="s">
        <v>4</v>
      </c>
    </row>
    <row r="64" spans="1:3">
      <c r="A64" s="152" t="s">
        <v>66</v>
      </c>
      <c r="B64" s="152">
        <v>7</v>
      </c>
      <c r="C64" s="152" t="s">
        <v>4</v>
      </c>
    </row>
    <row r="65" spans="1:3">
      <c r="A65" s="152" t="s">
        <v>67</v>
      </c>
      <c r="B65" s="152">
        <v>3</v>
      </c>
      <c r="C65" s="152" t="s">
        <v>4</v>
      </c>
    </row>
    <row r="66" spans="1:3">
      <c r="A66" s="152" t="s">
        <v>68</v>
      </c>
      <c r="B66" s="152">
        <v>4</v>
      </c>
      <c r="C66" s="152" t="s">
        <v>4</v>
      </c>
    </row>
    <row r="67" spans="1:3">
      <c r="A67" s="152" t="s">
        <v>69</v>
      </c>
      <c r="B67" s="152">
        <v>1</v>
      </c>
      <c r="C67" s="152" t="s">
        <v>4</v>
      </c>
    </row>
    <row r="68" spans="1:3">
      <c r="A68" s="152" t="s">
        <v>70</v>
      </c>
      <c r="B68" s="152">
        <v>20</v>
      </c>
      <c r="C68" s="152" t="s">
        <v>4</v>
      </c>
    </row>
    <row r="69" spans="1:3">
      <c r="A69" s="152" t="s">
        <v>71</v>
      </c>
      <c r="B69" s="152">
        <v>2902</v>
      </c>
      <c r="C69" s="152" t="s">
        <v>4</v>
      </c>
    </row>
    <row r="70" spans="1:3">
      <c r="A70" s="152" t="s">
        <v>72</v>
      </c>
      <c r="B70" s="152">
        <v>14</v>
      </c>
      <c r="C70" s="152" t="s">
        <v>4</v>
      </c>
    </row>
    <row r="71" spans="1:3">
      <c r="A71" s="152" t="s">
        <v>73</v>
      </c>
      <c r="B71" s="152">
        <v>5</v>
      </c>
      <c r="C71" s="152" t="s">
        <v>4</v>
      </c>
    </row>
    <row r="72" spans="1:3">
      <c r="A72" s="152" t="s">
        <v>74</v>
      </c>
      <c r="B72" s="152">
        <v>20</v>
      </c>
      <c r="C72" s="152" t="s">
        <v>4</v>
      </c>
    </row>
    <row r="73" spans="1:3">
      <c r="A73" s="152" t="s">
        <v>75</v>
      </c>
      <c r="B73" s="152">
        <v>2</v>
      </c>
      <c r="C73" s="152" t="s">
        <v>4</v>
      </c>
    </row>
    <row r="74" spans="1:3">
      <c r="A74" s="152" t="s">
        <v>76</v>
      </c>
      <c r="B74" s="152">
        <v>17</v>
      </c>
      <c r="C74" s="152" t="s">
        <v>4</v>
      </c>
    </row>
    <row r="75" spans="1:3">
      <c r="A75" s="152" t="s">
        <v>77</v>
      </c>
      <c r="B75" s="152">
        <v>202</v>
      </c>
      <c r="C75" s="152" t="s">
        <v>4</v>
      </c>
    </row>
    <row r="76" spans="1:3">
      <c r="A76" s="152" t="s">
        <v>78</v>
      </c>
      <c r="B76" s="152">
        <v>3</v>
      </c>
      <c r="C76" s="152" t="s">
        <v>4</v>
      </c>
    </row>
    <row r="77" spans="1:3">
      <c r="A77" s="152" t="s">
        <v>79</v>
      </c>
      <c r="B77" s="152">
        <v>8</v>
      </c>
      <c r="C77" s="152" t="s">
        <v>4</v>
      </c>
    </row>
    <row r="78" spans="1:3">
      <c r="A78" s="152" t="s">
        <v>80</v>
      </c>
      <c r="B78" s="152">
        <v>1</v>
      </c>
      <c r="C78" s="152" t="s">
        <v>4</v>
      </c>
    </row>
    <row r="79" spans="1:3">
      <c r="A79" s="152" t="s">
        <v>81</v>
      </c>
      <c r="B79" s="152">
        <v>1</v>
      </c>
      <c r="C79" s="152" t="s">
        <v>4</v>
      </c>
    </row>
    <row r="80" spans="1:3">
      <c r="A80" s="152" t="s">
        <v>82</v>
      </c>
      <c r="B80" s="152">
        <v>1</v>
      </c>
      <c r="C80" s="152" t="s">
        <v>4</v>
      </c>
    </row>
    <row r="81" spans="1:3">
      <c r="A81" s="152" t="s">
        <v>83</v>
      </c>
      <c r="B81" s="152">
        <v>3</v>
      </c>
      <c r="C81" s="152" t="s">
        <v>4</v>
      </c>
    </row>
    <row r="82" spans="1:3">
      <c r="A82" s="152" t="s">
        <v>84</v>
      </c>
      <c r="B82" s="152">
        <v>12</v>
      </c>
      <c r="C82" s="152" t="s">
        <v>4</v>
      </c>
    </row>
    <row r="83" spans="1:3">
      <c r="A83" s="152" t="s">
        <v>85</v>
      </c>
      <c r="B83" s="152">
        <v>16</v>
      </c>
      <c r="C83" s="152" t="s">
        <v>4</v>
      </c>
    </row>
    <row r="84" spans="1:3">
      <c r="A84" s="152" t="s">
        <v>86</v>
      </c>
      <c r="B84" s="152">
        <v>1</v>
      </c>
      <c r="C84" s="152" t="s">
        <v>4</v>
      </c>
    </row>
    <row r="85" spans="1:3">
      <c r="A85" s="152" t="s">
        <v>87</v>
      </c>
      <c r="B85" s="152">
        <v>2</v>
      </c>
      <c r="C85" s="152" t="s">
        <v>4</v>
      </c>
    </row>
    <row r="86" spans="1:3">
      <c r="A86" s="152" t="s">
        <v>88</v>
      </c>
      <c r="B86" s="152">
        <v>2</v>
      </c>
      <c r="C86" s="152" t="s">
        <v>4</v>
      </c>
    </row>
    <row r="87" spans="1:3">
      <c r="A87" s="152" t="s">
        <v>89</v>
      </c>
      <c r="B87" s="152">
        <v>50</v>
      </c>
      <c r="C87" s="152" t="s">
        <v>4</v>
      </c>
    </row>
    <row r="88" spans="1:3">
      <c r="A88" s="152" t="s">
        <v>90</v>
      </c>
      <c r="B88" s="152">
        <v>1</v>
      </c>
      <c r="C88" s="152" t="s">
        <v>4</v>
      </c>
    </row>
    <row r="89" spans="1:3">
      <c r="A89" s="152" t="s">
        <v>91</v>
      </c>
      <c r="B89" s="152">
        <v>6</v>
      </c>
      <c r="C89" s="152" t="s">
        <v>4</v>
      </c>
    </row>
    <row r="90" spans="1:3">
      <c r="A90" s="152" t="s">
        <v>92</v>
      </c>
      <c r="B90" s="152">
        <v>2</v>
      </c>
      <c r="C90" s="152" t="s">
        <v>4</v>
      </c>
    </row>
    <row r="91" spans="1:3">
      <c r="A91" s="152" t="s">
        <v>93</v>
      </c>
      <c r="B91" s="152">
        <v>11</v>
      </c>
      <c r="C91" s="152" t="s">
        <v>4</v>
      </c>
    </row>
    <row r="92" spans="1:3">
      <c r="A92" s="152" t="s">
        <v>94</v>
      </c>
      <c r="B92" s="152">
        <v>15</v>
      </c>
      <c r="C92" s="152" t="s">
        <v>4</v>
      </c>
    </row>
    <row r="93" spans="1:3">
      <c r="A93" s="152" t="s">
        <v>95</v>
      </c>
      <c r="B93" s="152">
        <v>2</v>
      </c>
      <c r="C93" s="152" t="s">
        <v>4</v>
      </c>
    </row>
    <row r="94" spans="1:3">
      <c r="A94" s="152" t="s">
        <v>96</v>
      </c>
      <c r="B94" s="152">
        <v>4</v>
      </c>
      <c r="C94" s="152" t="s">
        <v>4</v>
      </c>
    </row>
    <row r="95" spans="1:3">
      <c r="A95" s="152" t="s">
        <v>97</v>
      </c>
      <c r="B95" s="152">
        <v>1</v>
      </c>
      <c r="C95" s="152" t="s">
        <v>4</v>
      </c>
    </row>
    <row r="96" spans="1:3">
      <c r="A96" s="152" t="s">
        <v>98</v>
      </c>
      <c r="B96" s="152">
        <v>1</v>
      </c>
      <c r="C96" s="152" t="s">
        <v>4</v>
      </c>
    </row>
    <row r="97" spans="1:3">
      <c r="A97" s="152" t="s">
        <v>99</v>
      </c>
      <c r="B97" s="152">
        <v>1</v>
      </c>
      <c r="C97" s="152" t="s">
        <v>4</v>
      </c>
    </row>
    <row r="98" spans="1:3">
      <c r="A98" s="152" t="s">
        <v>100</v>
      </c>
      <c r="B98" s="152">
        <v>1</v>
      </c>
      <c r="C98" s="152" t="s">
        <v>4</v>
      </c>
    </row>
    <row r="99" spans="1:3">
      <c r="A99" s="152" t="s">
        <v>101</v>
      </c>
      <c r="B99" s="152">
        <v>18</v>
      </c>
      <c r="C99" s="152" t="s">
        <v>4</v>
      </c>
    </row>
    <row r="100" spans="1:3">
      <c r="A100" s="152" t="s">
        <v>102</v>
      </c>
      <c r="B100" s="152">
        <v>30</v>
      </c>
      <c r="C100" s="152" t="s">
        <v>4</v>
      </c>
    </row>
    <row r="101" spans="1:3">
      <c r="A101" s="152" t="s">
        <v>103</v>
      </c>
      <c r="B101" s="152">
        <v>4</v>
      </c>
      <c r="C101" s="152" t="s">
        <v>4</v>
      </c>
    </row>
    <row r="102" spans="1:3">
      <c r="A102" s="152" t="s">
        <v>104</v>
      </c>
      <c r="B102" s="152">
        <v>9</v>
      </c>
      <c r="C102" s="152" t="s">
        <v>4</v>
      </c>
    </row>
    <row r="103" spans="1:3">
      <c r="A103" s="152" t="s">
        <v>105</v>
      </c>
      <c r="B103" s="152">
        <v>14</v>
      </c>
      <c r="C103" s="152" t="s">
        <v>4</v>
      </c>
    </row>
    <row r="104" spans="1:3">
      <c r="A104" s="152" t="s">
        <v>106</v>
      </c>
      <c r="B104" s="152">
        <v>111</v>
      </c>
      <c r="C104" s="152" t="s">
        <v>4</v>
      </c>
    </row>
    <row r="105" spans="1:3">
      <c r="A105" s="152" t="s">
        <v>107</v>
      </c>
      <c r="B105" s="152">
        <v>3</v>
      </c>
      <c r="C105" s="152" t="s">
        <v>4</v>
      </c>
    </row>
    <row r="106" spans="1:3">
      <c r="A106" s="152" t="s">
        <v>108</v>
      </c>
      <c r="B106" s="152">
        <v>3</v>
      </c>
      <c r="C106" s="152" t="s">
        <v>4</v>
      </c>
    </row>
    <row r="107" spans="1:3">
      <c r="A107" s="152" t="s">
        <v>109</v>
      </c>
      <c r="B107" s="152">
        <v>2</v>
      </c>
      <c r="C107" s="152" t="s">
        <v>4</v>
      </c>
    </row>
    <row r="108" spans="1:3">
      <c r="A108" s="152" t="s">
        <v>110</v>
      </c>
      <c r="B108" s="152">
        <v>1</v>
      </c>
      <c r="C108" s="152" t="s">
        <v>4</v>
      </c>
    </row>
    <row r="109" spans="1:3">
      <c r="A109" s="152" t="s">
        <v>111</v>
      </c>
      <c r="B109" s="152">
        <v>31</v>
      </c>
      <c r="C109" s="152" t="s">
        <v>4</v>
      </c>
    </row>
    <row r="110" spans="1:3">
      <c r="A110" s="152" t="s">
        <v>112</v>
      </c>
      <c r="B110" s="152">
        <v>4</v>
      </c>
      <c r="C110" s="152" t="s">
        <v>4</v>
      </c>
    </row>
    <row r="111" spans="1:3">
      <c r="A111" s="152" t="s">
        <v>113</v>
      </c>
      <c r="B111" s="152">
        <v>9</v>
      </c>
      <c r="C111" s="152" t="s">
        <v>4</v>
      </c>
    </row>
    <row r="112" spans="1:3">
      <c r="A112" s="152" t="s">
        <v>114</v>
      </c>
      <c r="B112" s="152">
        <v>1</v>
      </c>
      <c r="C112" s="152" t="s">
        <v>4</v>
      </c>
    </row>
    <row r="113" spans="1:3">
      <c r="A113" s="152" t="s">
        <v>115</v>
      </c>
      <c r="B113" s="152">
        <v>2</v>
      </c>
      <c r="C113" s="152" t="s">
        <v>4</v>
      </c>
    </row>
    <row r="114" spans="1:3">
      <c r="A114" s="152" t="s">
        <v>116</v>
      </c>
      <c r="B114" s="152">
        <v>4</v>
      </c>
      <c r="C114" s="152" t="s">
        <v>4</v>
      </c>
    </row>
    <row r="115" spans="1:3">
      <c r="A115" s="152" t="s">
        <v>117</v>
      </c>
      <c r="B115" s="152">
        <v>4</v>
      </c>
      <c r="C115" s="152" t="s">
        <v>4</v>
      </c>
    </row>
    <row r="116" spans="1:3">
      <c r="A116" s="152" t="s">
        <v>118</v>
      </c>
      <c r="B116" s="152">
        <v>43</v>
      </c>
      <c r="C116" s="152" t="s">
        <v>4</v>
      </c>
    </row>
    <row r="117" spans="1:3">
      <c r="A117" s="152" t="s">
        <v>119</v>
      </c>
      <c r="B117" s="152">
        <v>541</v>
      </c>
      <c r="C117" s="152" t="s">
        <v>4</v>
      </c>
    </row>
    <row r="118" spans="1:3">
      <c r="A118" s="152" t="s">
        <v>120</v>
      </c>
      <c r="B118" s="152">
        <v>1</v>
      </c>
      <c r="C118" s="152" t="s">
        <v>4</v>
      </c>
    </row>
    <row r="119" spans="1:3">
      <c r="A119" s="152" t="s">
        <v>121</v>
      </c>
      <c r="B119" s="152">
        <v>3</v>
      </c>
      <c r="C119" s="152" t="s">
        <v>4</v>
      </c>
    </row>
    <row r="120" spans="1:3">
      <c r="A120" s="152" t="s">
        <v>122</v>
      </c>
      <c r="B120" s="152">
        <v>2</v>
      </c>
      <c r="C120" s="152" t="s">
        <v>4</v>
      </c>
    </row>
    <row r="121" spans="1:3">
      <c r="A121" s="152" t="s">
        <v>123</v>
      </c>
      <c r="B121" s="152">
        <v>2</v>
      </c>
      <c r="C121" s="152" t="s">
        <v>4</v>
      </c>
    </row>
    <row r="122" spans="1:3">
      <c r="A122" s="152" t="s">
        <v>124</v>
      </c>
      <c r="B122" s="152">
        <v>2</v>
      </c>
      <c r="C122" s="152" t="s">
        <v>4</v>
      </c>
    </row>
    <row r="123" spans="1:3">
      <c r="A123" s="152" t="s">
        <v>125</v>
      </c>
      <c r="B123" s="152">
        <v>11</v>
      </c>
      <c r="C123" s="152" t="s">
        <v>4</v>
      </c>
    </row>
    <row r="124" spans="1:3">
      <c r="A124" s="152" t="s">
        <v>126</v>
      </c>
      <c r="B124" s="152">
        <v>17</v>
      </c>
      <c r="C124" s="152" t="s">
        <v>4</v>
      </c>
    </row>
    <row r="125" spans="1:3">
      <c r="A125" s="152" t="s">
        <v>127</v>
      </c>
      <c r="B125" s="152">
        <v>24</v>
      </c>
      <c r="C125" s="152" t="s">
        <v>4</v>
      </c>
    </row>
    <row r="126" spans="1:3">
      <c r="A126" s="152" t="s">
        <v>128</v>
      </c>
      <c r="B126" s="152">
        <v>4</v>
      </c>
      <c r="C126" s="152" t="s">
        <v>4</v>
      </c>
    </row>
    <row r="127" spans="1:3">
      <c r="A127" s="152" t="s">
        <v>129</v>
      </c>
      <c r="B127" s="152">
        <v>8</v>
      </c>
      <c r="C127" s="152" t="s">
        <v>4</v>
      </c>
    </row>
    <row r="128" spans="1:3">
      <c r="A128" s="152" t="s">
        <v>130</v>
      </c>
      <c r="B128" s="152">
        <v>11</v>
      </c>
      <c r="C128" s="152" t="s">
        <v>4</v>
      </c>
    </row>
    <row r="129" spans="1:3">
      <c r="A129" s="152" t="s">
        <v>131</v>
      </c>
      <c r="B129" s="152">
        <v>1</v>
      </c>
      <c r="C129" s="152" t="s">
        <v>4</v>
      </c>
    </row>
    <row r="130" spans="1:3">
      <c r="A130" s="152" t="s">
        <v>132</v>
      </c>
      <c r="B130" s="152">
        <v>113</v>
      </c>
      <c r="C130" s="152" t="s">
        <v>4</v>
      </c>
    </row>
    <row r="131" spans="1:3">
      <c r="A131" s="152" t="s">
        <v>133</v>
      </c>
      <c r="B131" s="152">
        <v>2</v>
      </c>
      <c r="C131" s="152" t="s">
        <v>4</v>
      </c>
    </row>
    <row r="132" spans="1:3">
      <c r="A132" s="152" t="s">
        <v>134</v>
      </c>
      <c r="B132" s="152">
        <v>14</v>
      </c>
      <c r="C132" s="152" t="s">
        <v>4</v>
      </c>
    </row>
    <row r="133" spans="1:3">
      <c r="A133" s="152" t="s">
        <v>135</v>
      </c>
      <c r="B133" s="152">
        <v>1</v>
      </c>
      <c r="C133" s="152" t="s">
        <v>4</v>
      </c>
    </row>
    <row r="134" spans="1:3">
      <c r="A134" s="152" t="s">
        <v>136</v>
      </c>
      <c r="B134" s="152">
        <v>6</v>
      </c>
      <c r="C134" s="152" t="s">
        <v>4</v>
      </c>
    </row>
    <row r="135" spans="1:3">
      <c r="A135" s="152" t="s">
        <v>137</v>
      </c>
      <c r="B135" s="152">
        <v>3</v>
      </c>
      <c r="C135" s="152" t="s">
        <v>4</v>
      </c>
    </row>
    <row r="136" spans="1:3">
      <c r="A136" s="152" t="s">
        <v>138</v>
      </c>
      <c r="B136" s="152">
        <v>1</v>
      </c>
      <c r="C136" s="152" t="s">
        <v>4</v>
      </c>
    </row>
    <row r="137" spans="1:3">
      <c r="A137" s="152" t="s">
        <v>139</v>
      </c>
      <c r="B137" s="152">
        <v>4</v>
      </c>
      <c r="C137" s="152" t="s">
        <v>4</v>
      </c>
    </row>
    <row r="138" spans="1:3">
      <c r="A138" s="152" t="s">
        <v>140</v>
      </c>
      <c r="B138" s="152">
        <v>35</v>
      </c>
      <c r="C138" s="152" t="s">
        <v>4</v>
      </c>
    </row>
    <row r="139" spans="1:3">
      <c r="A139" s="152" t="s">
        <v>141</v>
      </c>
      <c r="B139" s="152">
        <v>1</v>
      </c>
      <c r="C139" s="152" t="s">
        <v>4</v>
      </c>
    </row>
    <row r="140" spans="1:3">
      <c r="A140" s="152" t="s">
        <v>142</v>
      </c>
      <c r="B140" s="152">
        <v>3</v>
      </c>
      <c r="C140" s="152" t="s">
        <v>4</v>
      </c>
    </row>
    <row r="141" spans="1:3">
      <c r="A141" s="152" t="s">
        <v>143</v>
      </c>
      <c r="B141" s="152">
        <v>146</v>
      </c>
      <c r="C141" s="152" t="s">
        <v>4</v>
      </c>
    </row>
    <row r="142" spans="1:3">
      <c r="A142" s="152" t="s">
        <v>144</v>
      </c>
      <c r="B142" s="152">
        <v>287</v>
      </c>
      <c r="C142" s="152" t="s">
        <v>4</v>
      </c>
    </row>
    <row r="143" spans="1:3">
      <c r="A143" s="152" t="s">
        <v>145</v>
      </c>
      <c r="B143" s="152">
        <v>10</v>
      </c>
      <c r="C143" s="152" t="s">
        <v>4</v>
      </c>
    </row>
    <row r="144" spans="1:3">
      <c r="A144" s="152" t="s">
        <v>146</v>
      </c>
      <c r="B144" s="152">
        <v>2</v>
      </c>
      <c r="C144" s="152" t="s">
        <v>4</v>
      </c>
    </row>
    <row r="145" spans="1:3">
      <c r="A145" s="152" t="s">
        <v>147</v>
      </c>
      <c r="B145" s="152">
        <v>2</v>
      </c>
      <c r="C145" s="152" t="s">
        <v>4</v>
      </c>
    </row>
    <row r="146" spans="1:3">
      <c r="A146" s="152" t="s">
        <v>148</v>
      </c>
      <c r="B146" s="152">
        <v>1</v>
      </c>
      <c r="C146" s="152" t="s">
        <v>4</v>
      </c>
    </row>
    <row r="147" spans="1:3">
      <c r="A147" s="152" t="s">
        <v>149</v>
      </c>
      <c r="B147" s="152">
        <v>2</v>
      </c>
      <c r="C147" s="152" t="s">
        <v>4</v>
      </c>
    </row>
    <row r="148" spans="1:3">
      <c r="A148" s="152" t="s">
        <v>150</v>
      </c>
      <c r="B148" s="152">
        <v>6</v>
      </c>
      <c r="C148" s="152" t="s">
        <v>4</v>
      </c>
    </row>
    <row r="149" spans="1:3">
      <c r="A149" s="152" t="s">
        <v>151</v>
      </c>
      <c r="B149" s="152">
        <v>184</v>
      </c>
      <c r="C149" s="152" t="s">
        <v>4</v>
      </c>
    </row>
    <row r="150" spans="1:3">
      <c r="A150" s="152" t="s">
        <v>152</v>
      </c>
      <c r="B150" s="152">
        <v>10</v>
      </c>
      <c r="C150" s="152" t="s">
        <v>4</v>
      </c>
    </row>
    <row r="151" spans="1:3">
      <c r="A151" s="152" t="s">
        <v>153</v>
      </c>
      <c r="B151" s="152">
        <v>7</v>
      </c>
      <c r="C151" s="152" t="s">
        <v>4</v>
      </c>
    </row>
    <row r="152" spans="1:3">
      <c r="A152" s="152" t="s">
        <v>154</v>
      </c>
      <c r="B152" s="152">
        <v>22</v>
      </c>
      <c r="C152" s="152" t="s">
        <v>4</v>
      </c>
    </row>
    <row r="153" spans="1:3">
      <c r="A153" s="152" t="s">
        <v>155</v>
      </c>
      <c r="B153" s="152">
        <v>3</v>
      </c>
      <c r="C153" s="152" t="s">
        <v>4</v>
      </c>
    </row>
    <row r="154" spans="1:3">
      <c r="A154" s="152" t="s">
        <v>156</v>
      </c>
      <c r="B154" s="152">
        <v>1</v>
      </c>
      <c r="C154" s="152" t="s">
        <v>4</v>
      </c>
    </row>
    <row r="155" spans="1:3">
      <c r="A155" s="152" t="s">
        <v>157</v>
      </c>
      <c r="B155" s="152">
        <v>9</v>
      </c>
      <c r="C155" s="152" t="s">
        <v>4</v>
      </c>
    </row>
    <row r="156" spans="1:3">
      <c r="A156" s="152" t="s">
        <v>158</v>
      </c>
      <c r="B156" s="152">
        <v>1</v>
      </c>
      <c r="C156" s="152" t="s">
        <v>4</v>
      </c>
    </row>
    <row r="157" spans="1:3">
      <c r="A157" s="152" t="s">
        <v>159</v>
      </c>
      <c r="B157" s="152">
        <v>1</v>
      </c>
      <c r="C157" s="152" t="s">
        <v>4</v>
      </c>
    </row>
    <row r="158" spans="1:3">
      <c r="A158" s="152" t="s">
        <v>160</v>
      </c>
      <c r="B158" s="152">
        <v>1</v>
      </c>
      <c r="C158" s="152" t="s">
        <v>4</v>
      </c>
    </row>
    <row r="159" spans="1:3">
      <c r="A159" s="152" t="s">
        <v>161</v>
      </c>
      <c r="B159" s="152">
        <v>1</v>
      </c>
      <c r="C159" s="152" t="s">
        <v>4</v>
      </c>
    </row>
    <row r="160" spans="1:3">
      <c r="A160" s="152" t="s">
        <v>162</v>
      </c>
      <c r="B160" s="152">
        <v>1</v>
      </c>
      <c r="C160" s="152" t="s">
        <v>4</v>
      </c>
    </row>
    <row r="161" spans="1:3">
      <c r="A161" s="152" t="s">
        <v>163</v>
      </c>
      <c r="B161" s="152">
        <v>38</v>
      </c>
      <c r="C161" s="152" t="s">
        <v>4</v>
      </c>
    </row>
    <row r="162" spans="1:3">
      <c r="A162" s="152" t="s">
        <v>164</v>
      </c>
      <c r="B162" s="152">
        <v>115</v>
      </c>
      <c r="C162" s="152" t="s">
        <v>4</v>
      </c>
    </row>
    <row r="163" spans="1:3">
      <c r="A163" s="152" t="s">
        <v>165</v>
      </c>
      <c r="B163" s="152">
        <v>14</v>
      </c>
      <c r="C163" s="152" t="s">
        <v>4</v>
      </c>
    </row>
    <row r="164" spans="1:3">
      <c r="A164" s="152" t="s">
        <v>166</v>
      </c>
      <c r="B164" s="152">
        <v>5</v>
      </c>
      <c r="C164" s="152" t="s">
        <v>4</v>
      </c>
    </row>
    <row r="165" spans="1:3">
      <c r="A165" s="152" t="s">
        <v>167</v>
      </c>
      <c r="B165" s="152">
        <v>715</v>
      </c>
      <c r="C165" s="152" t="s">
        <v>4</v>
      </c>
    </row>
    <row r="166" spans="1:3">
      <c r="A166" s="152" t="s">
        <v>168</v>
      </c>
      <c r="B166" s="152">
        <v>35</v>
      </c>
      <c r="C166" s="152" t="s">
        <v>4</v>
      </c>
    </row>
    <row r="167" spans="1:3">
      <c r="A167" s="152" t="s">
        <v>169</v>
      </c>
      <c r="B167" s="152">
        <v>5</v>
      </c>
      <c r="C167" s="152" t="s">
        <v>4</v>
      </c>
    </row>
    <row r="168" spans="1:3">
      <c r="A168" s="152" t="s">
        <v>170</v>
      </c>
      <c r="B168" s="152">
        <v>5</v>
      </c>
      <c r="C168" s="152" t="s">
        <v>4</v>
      </c>
    </row>
    <row r="169" spans="1:3">
      <c r="A169" s="152" t="s">
        <v>171</v>
      </c>
      <c r="B169" s="152">
        <v>5</v>
      </c>
      <c r="C169" s="152" t="s">
        <v>4</v>
      </c>
    </row>
    <row r="170" spans="1:3">
      <c r="A170" s="152" t="s">
        <v>172</v>
      </c>
      <c r="B170" s="152">
        <v>5</v>
      </c>
      <c r="C170" s="152" t="s">
        <v>4</v>
      </c>
    </row>
    <row r="171" spans="1:3">
      <c r="A171" s="152" t="s">
        <v>173</v>
      </c>
      <c r="B171" s="152">
        <v>5</v>
      </c>
      <c r="C171" s="152" t="s">
        <v>4</v>
      </c>
    </row>
    <row r="172" spans="1:3">
      <c r="A172" s="152" t="s">
        <v>174</v>
      </c>
      <c r="B172" s="152">
        <v>3</v>
      </c>
      <c r="C172" s="152" t="s">
        <v>4</v>
      </c>
    </row>
    <row r="173" spans="1:3">
      <c r="A173" s="152" t="s">
        <v>175</v>
      </c>
      <c r="B173" s="152">
        <v>8</v>
      </c>
      <c r="C173" s="152" t="s">
        <v>4</v>
      </c>
    </row>
    <row r="174" spans="1:3">
      <c r="A174" s="152" t="s">
        <v>176</v>
      </c>
      <c r="B174" s="152">
        <v>1</v>
      </c>
      <c r="C174" s="152" t="s">
        <v>4</v>
      </c>
    </row>
    <row r="175" spans="1:3">
      <c r="A175" s="152" t="s">
        <v>177</v>
      </c>
      <c r="B175" s="152">
        <v>18</v>
      </c>
      <c r="C175" s="152" t="s">
        <v>4</v>
      </c>
    </row>
    <row r="176" spans="1:3">
      <c r="A176" s="152" t="s">
        <v>178</v>
      </c>
      <c r="B176" s="152">
        <v>12</v>
      </c>
      <c r="C176" s="152" t="s">
        <v>4</v>
      </c>
    </row>
    <row r="177" spans="1:3">
      <c r="A177" s="152" t="s">
        <v>179</v>
      </c>
      <c r="B177" s="152">
        <v>2</v>
      </c>
      <c r="C177" s="152" t="s">
        <v>4</v>
      </c>
    </row>
    <row r="178" spans="1:3">
      <c r="A178" s="152" t="s">
        <v>180</v>
      </c>
      <c r="B178" s="152">
        <v>10</v>
      </c>
      <c r="C178" s="152" t="s">
        <v>4</v>
      </c>
    </row>
    <row r="179" spans="1:3">
      <c r="A179" s="152" t="s">
        <v>181</v>
      </c>
      <c r="B179" s="152">
        <v>9</v>
      </c>
      <c r="C179" s="152" t="s">
        <v>4</v>
      </c>
    </row>
    <row r="180" spans="1:3">
      <c r="A180" s="152" t="s">
        <v>182</v>
      </c>
      <c r="B180" s="152">
        <v>17</v>
      </c>
      <c r="C180" s="152" t="s">
        <v>4</v>
      </c>
    </row>
    <row r="181" spans="1:3">
      <c r="A181" s="152" t="s">
        <v>183</v>
      </c>
      <c r="B181" s="152">
        <v>3</v>
      </c>
      <c r="C181" s="152" t="s">
        <v>4</v>
      </c>
    </row>
    <row r="182" spans="1:3">
      <c r="A182" s="152" t="s">
        <v>184</v>
      </c>
      <c r="B182" s="152">
        <v>42</v>
      </c>
      <c r="C182" s="152" t="s">
        <v>4</v>
      </c>
    </row>
    <row r="183" spans="1:3">
      <c r="A183" s="152" t="s">
        <v>185</v>
      </c>
      <c r="B183" s="152">
        <v>4</v>
      </c>
      <c r="C183" s="152" t="s">
        <v>4</v>
      </c>
    </row>
    <row r="184" spans="1:3">
      <c r="A184" s="152" t="s">
        <v>186</v>
      </c>
      <c r="B184" s="152">
        <v>3</v>
      </c>
      <c r="C184" s="152" t="s">
        <v>4</v>
      </c>
    </row>
    <row r="185" spans="1:3">
      <c r="A185" s="152" t="s">
        <v>187</v>
      </c>
      <c r="B185" s="152">
        <v>1</v>
      </c>
      <c r="C185" s="152" t="s">
        <v>4</v>
      </c>
    </row>
    <row r="186" spans="1:3">
      <c r="A186" s="152" t="s">
        <v>188</v>
      </c>
      <c r="B186" s="152">
        <v>4</v>
      </c>
      <c r="C186" s="152" t="s">
        <v>4</v>
      </c>
    </row>
    <row r="187" spans="1:3">
      <c r="A187" s="152" t="s">
        <v>189</v>
      </c>
      <c r="B187" s="152">
        <v>7</v>
      </c>
      <c r="C187" s="152" t="s">
        <v>4</v>
      </c>
    </row>
    <row r="188" spans="1:3">
      <c r="A188" s="152" t="s">
        <v>190</v>
      </c>
      <c r="B188" s="152">
        <v>7</v>
      </c>
      <c r="C188" s="152" t="s">
        <v>4</v>
      </c>
    </row>
    <row r="189" spans="1:3">
      <c r="A189" s="152" t="s">
        <v>191</v>
      </c>
      <c r="B189" s="152">
        <v>2</v>
      </c>
      <c r="C189" s="152" t="s">
        <v>4</v>
      </c>
    </row>
    <row r="190" spans="1:3">
      <c r="A190" s="152" t="s">
        <v>192</v>
      </c>
      <c r="B190" s="152">
        <v>4</v>
      </c>
      <c r="C190" s="152" t="s">
        <v>4</v>
      </c>
    </row>
    <row r="191" spans="1:3">
      <c r="A191" s="152" t="s">
        <v>193</v>
      </c>
      <c r="B191" s="152">
        <v>51</v>
      </c>
      <c r="C191" s="152" t="s">
        <v>4</v>
      </c>
    </row>
    <row r="192" spans="1:3">
      <c r="A192" s="152" t="s">
        <v>194</v>
      </c>
      <c r="B192" s="152">
        <v>28</v>
      </c>
      <c r="C192" s="152" t="s">
        <v>4</v>
      </c>
    </row>
    <row r="193" spans="1:3">
      <c r="A193" s="152" t="s">
        <v>195</v>
      </c>
      <c r="B193" s="152">
        <v>34</v>
      </c>
      <c r="C193" s="152" t="s">
        <v>4</v>
      </c>
    </row>
    <row r="194" spans="1:3">
      <c r="A194" s="152" t="s">
        <v>196</v>
      </c>
      <c r="B194" s="152">
        <v>7</v>
      </c>
      <c r="C194" s="152" t="s">
        <v>4</v>
      </c>
    </row>
    <row r="195" spans="1:3">
      <c r="A195" s="152" t="s">
        <v>197</v>
      </c>
      <c r="B195" s="152">
        <v>1</v>
      </c>
      <c r="C195" s="152" t="s">
        <v>4</v>
      </c>
    </row>
    <row r="196" spans="1:3">
      <c r="A196" s="152" t="s">
        <v>198</v>
      </c>
      <c r="B196" s="152">
        <v>1</v>
      </c>
      <c r="C196" s="152" t="s">
        <v>4</v>
      </c>
    </row>
    <row r="197" spans="1:3">
      <c r="A197" s="152" t="s">
        <v>199</v>
      </c>
      <c r="B197" s="152">
        <v>1</v>
      </c>
      <c r="C197" s="152" t="s">
        <v>4</v>
      </c>
    </row>
    <row r="198" spans="1:3">
      <c r="A198" s="152" t="s">
        <v>200</v>
      </c>
      <c r="B198" s="152">
        <v>2</v>
      </c>
      <c r="C198" s="152" t="s">
        <v>4</v>
      </c>
    </row>
    <row r="199" spans="1:3">
      <c r="A199" s="152" t="s">
        <v>201</v>
      </c>
      <c r="B199" s="152">
        <v>15</v>
      </c>
      <c r="C199" s="152" t="s">
        <v>4</v>
      </c>
    </row>
    <row r="200" spans="1:3">
      <c r="A200" s="152" t="s">
        <v>202</v>
      </c>
      <c r="B200" s="152">
        <v>5</v>
      </c>
      <c r="C200" s="152" t="s">
        <v>4</v>
      </c>
    </row>
    <row r="201" spans="1:3">
      <c r="A201" s="152" t="s">
        <v>203</v>
      </c>
      <c r="B201" s="152">
        <v>7</v>
      </c>
      <c r="C201" s="152" t="s">
        <v>4</v>
      </c>
    </row>
    <row r="202" spans="1:3">
      <c r="A202" s="152" t="s">
        <v>204</v>
      </c>
      <c r="B202" s="152">
        <v>1</v>
      </c>
      <c r="C202" s="152" t="s">
        <v>4</v>
      </c>
    </row>
    <row r="203" spans="1:3">
      <c r="A203" s="152" t="s">
        <v>205</v>
      </c>
      <c r="B203" s="152">
        <v>1</v>
      </c>
      <c r="C203" s="152" t="s">
        <v>4</v>
      </c>
    </row>
    <row r="204" spans="1:3">
      <c r="A204" s="152" t="s">
        <v>206</v>
      </c>
      <c r="B204" s="152">
        <v>1</v>
      </c>
      <c r="C204" s="152" t="s">
        <v>4</v>
      </c>
    </row>
    <row r="205" spans="1:3">
      <c r="A205" s="152" t="s">
        <v>207</v>
      </c>
      <c r="B205" s="152">
        <v>1</v>
      </c>
      <c r="C205" s="152" t="s">
        <v>4</v>
      </c>
    </row>
    <row r="206" spans="1:3">
      <c r="A206" s="152" t="s">
        <v>208</v>
      </c>
      <c r="B206" s="152">
        <v>1</v>
      </c>
      <c r="C206" s="152" t="s">
        <v>4</v>
      </c>
    </row>
    <row r="207" spans="1:3">
      <c r="A207" s="152" t="s">
        <v>209</v>
      </c>
      <c r="B207" s="152">
        <v>2</v>
      </c>
      <c r="C207" s="152" t="s">
        <v>4</v>
      </c>
    </row>
    <row r="208" spans="1:3">
      <c r="A208" s="152" t="s">
        <v>210</v>
      </c>
      <c r="B208" s="152">
        <v>7</v>
      </c>
      <c r="C208" s="152" t="s">
        <v>4</v>
      </c>
    </row>
    <row r="209" spans="1:3">
      <c r="A209" s="152" t="s">
        <v>211</v>
      </c>
      <c r="B209" s="152">
        <v>3</v>
      </c>
      <c r="C209" s="152" t="s">
        <v>4</v>
      </c>
    </row>
    <row r="210" spans="1:3">
      <c r="A210" s="152" t="s">
        <v>212</v>
      </c>
      <c r="B210" s="152">
        <v>15</v>
      </c>
      <c r="C210" s="152" t="s">
        <v>4</v>
      </c>
    </row>
    <row r="211" spans="1:3">
      <c r="A211" s="152" t="s">
        <v>213</v>
      </c>
      <c r="B211" s="152">
        <v>1</v>
      </c>
      <c r="C211" s="152" t="s">
        <v>4</v>
      </c>
    </row>
    <row r="212" spans="1:3">
      <c r="A212" s="152" t="s">
        <v>214</v>
      </c>
      <c r="B212" s="152">
        <v>1</v>
      </c>
      <c r="C212" s="152" t="s">
        <v>4</v>
      </c>
    </row>
    <row r="213" spans="1:3">
      <c r="A213" s="152" t="s">
        <v>215</v>
      </c>
      <c r="B213" s="152">
        <v>1</v>
      </c>
      <c r="C213" s="152" t="s">
        <v>4</v>
      </c>
    </row>
    <row r="214" spans="1:3">
      <c r="A214" s="152" t="s">
        <v>216</v>
      </c>
      <c r="B214" s="152">
        <v>1</v>
      </c>
      <c r="C214" s="152" t="s">
        <v>4</v>
      </c>
    </row>
    <row r="215" spans="1:3">
      <c r="A215" s="152" t="s">
        <v>217</v>
      </c>
      <c r="B215" s="152">
        <v>38</v>
      </c>
      <c r="C215" s="152" t="s">
        <v>4</v>
      </c>
    </row>
    <row r="216" spans="1:3">
      <c r="A216" s="152" t="s">
        <v>218</v>
      </c>
      <c r="B216" s="152">
        <v>2</v>
      </c>
      <c r="C216" s="152" t="s">
        <v>4</v>
      </c>
    </row>
    <row r="217" spans="1:3">
      <c r="A217" s="152" t="s">
        <v>219</v>
      </c>
      <c r="B217" s="152">
        <v>307</v>
      </c>
      <c r="C217" s="152" t="s">
        <v>4</v>
      </c>
    </row>
    <row r="218" spans="1:3">
      <c r="A218" s="152" t="s">
        <v>220</v>
      </c>
      <c r="B218" s="152">
        <v>8</v>
      </c>
      <c r="C218" s="152" t="s">
        <v>4</v>
      </c>
    </row>
    <row r="219" spans="1:3">
      <c r="A219" s="152" t="s">
        <v>221</v>
      </c>
      <c r="B219" s="152">
        <v>10</v>
      </c>
      <c r="C219" s="152" t="s">
        <v>4</v>
      </c>
    </row>
    <row r="220" spans="1:3">
      <c r="A220" s="152" t="s">
        <v>222</v>
      </c>
      <c r="B220" s="152">
        <v>1</v>
      </c>
      <c r="C220" s="152" t="s">
        <v>4</v>
      </c>
    </row>
    <row r="221" spans="1:3">
      <c r="A221" s="152" t="s">
        <v>223</v>
      </c>
      <c r="B221" s="152">
        <v>58</v>
      </c>
      <c r="C221" s="152" t="s">
        <v>4</v>
      </c>
    </row>
    <row r="222" spans="1:3">
      <c r="A222" s="152" t="s">
        <v>224</v>
      </c>
      <c r="B222" s="152">
        <v>1</v>
      </c>
      <c r="C222" s="152" t="s">
        <v>4</v>
      </c>
    </row>
    <row r="223" spans="1:3">
      <c r="A223" s="152" t="s">
        <v>225</v>
      </c>
      <c r="B223" s="152">
        <v>14</v>
      </c>
      <c r="C223" s="152" t="s">
        <v>4</v>
      </c>
    </row>
    <row r="224" spans="1:3">
      <c r="A224" s="152" t="s">
        <v>226</v>
      </c>
      <c r="B224" s="152">
        <v>7</v>
      </c>
      <c r="C224" s="152" t="s">
        <v>4</v>
      </c>
    </row>
    <row r="225" spans="1:3">
      <c r="A225" s="152" t="s">
        <v>227</v>
      </c>
      <c r="B225" s="152">
        <v>1</v>
      </c>
      <c r="C225" s="152" t="s">
        <v>4</v>
      </c>
    </row>
    <row r="226" spans="1:3">
      <c r="A226" s="152" t="s">
        <v>228</v>
      </c>
      <c r="B226" s="152">
        <v>63</v>
      </c>
      <c r="C226" s="152" t="s">
        <v>4</v>
      </c>
    </row>
    <row r="227" spans="1:3">
      <c r="A227" s="152" t="s">
        <v>229</v>
      </c>
      <c r="B227" s="152">
        <v>22</v>
      </c>
      <c r="C227" s="152" t="s">
        <v>4</v>
      </c>
    </row>
    <row r="228" spans="1:3">
      <c r="A228" s="152" t="s">
        <v>230</v>
      </c>
      <c r="B228" s="152">
        <v>4</v>
      </c>
      <c r="C228" s="152" t="s">
        <v>4</v>
      </c>
    </row>
    <row r="229" spans="1:3">
      <c r="A229" s="152" t="s">
        <v>231</v>
      </c>
      <c r="B229" s="152">
        <v>9</v>
      </c>
      <c r="C229" s="152" t="s">
        <v>4</v>
      </c>
    </row>
    <row r="230" spans="1:3">
      <c r="A230" s="152" t="s">
        <v>232</v>
      </c>
      <c r="B230" s="152">
        <v>88</v>
      </c>
      <c r="C230" s="152" t="s">
        <v>4</v>
      </c>
    </row>
    <row r="231" spans="1:3">
      <c r="A231" s="152" t="s">
        <v>233</v>
      </c>
      <c r="B231" s="152">
        <v>70</v>
      </c>
      <c r="C231" s="152" t="s">
        <v>4</v>
      </c>
    </row>
    <row r="232" spans="1:3">
      <c r="A232" s="152" t="s">
        <v>234</v>
      </c>
      <c r="B232" s="152">
        <v>1</v>
      </c>
      <c r="C232" s="152" t="s">
        <v>4</v>
      </c>
    </row>
    <row r="233" spans="1:3">
      <c r="A233" s="152" t="s">
        <v>235</v>
      </c>
      <c r="B233" s="152">
        <v>3</v>
      </c>
      <c r="C233" s="152" t="s">
        <v>4</v>
      </c>
    </row>
    <row r="234" spans="1:3">
      <c r="A234" s="152" t="s">
        <v>236</v>
      </c>
      <c r="B234" s="152">
        <v>1</v>
      </c>
      <c r="C234" s="152" t="s">
        <v>4</v>
      </c>
    </row>
    <row r="235" spans="1:3">
      <c r="A235" s="152" t="s">
        <v>237</v>
      </c>
      <c r="B235" s="152">
        <v>8</v>
      </c>
      <c r="C235" s="152" t="s">
        <v>4</v>
      </c>
    </row>
    <row r="236" spans="1:3">
      <c r="A236" s="152" t="s">
        <v>238</v>
      </c>
      <c r="B236" s="152">
        <v>11</v>
      </c>
      <c r="C236" s="152" t="s">
        <v>4</v>
      </c>
    </row>
    <row r="237" spans="1:3">
      <c r="A237" s="152" t="s">
        <v>239</v>
      </c>
      <c r="B237" s="152">
        <v>4</v>
      </c>
      <c r="C237" s="152" t="s">
        <v>4</v>
      </c>
    </row>
    <row r="238" spans="1:3">
      <c r="A238" s="152" t="s">
        <v>240</v>
      </c>
      <c r="B238" s="152">
        <v>1</v>
      </c>
      <c r="C238" s="152" t="s">
        <v>4</v>
      </c>
    </row>
    <row r="239" spans="1:3">
      <c r="A239" s="152" t="s">
        <v>241</v>
      </c>
      <c r="B239" s="152">
        <v>7</v>
      </c>
      <c r="C239" s="152" t="s">
        <v>4</v>
      </c>
    </row>
    <row r="240" spans="1:3">
      <c r="A240" s="152" t="s">
        <v>242</v>
      </c>
      <c r="B240" s="152">
        <v>1</v>
      </c>
      <c r="C240" s="152" t="s">
        <v>4</v>
      </c>
    </row>
    <row r="241" spans="1:3">
      <c r="A241" s="152" t="s">
        <v>243</v>
      </c>
      <c r="B241" s="152">
        <v>3</v>
      </c>
      <c r="C241" s="152" t="s">
        <v>4</v>
      </c>
    </row>
    <row r="242" spans="1:3">
      <c r="A242" s="152" t="s">
        <v>244</v>
      </c>
      <c r="B242" s="152">
        <v>2</v>
      </c>
      <c r="C242" s="152" t="s">
        <v>4</v>
      </c>
    </row>
    <row r="243" spans="1:3">
      <c r="A243" s="152" t="s">
        <v>245</v>
      </c>
      <c r="B243" s="152">
        <v>1</v>
      </c>
      <c r="C243" s="152" t="s">
        <v>4</v>
      </c>
    </row>
    <row r="244" spans="1:3">
      <c r="A244" s="152" t="s">
        <v>246</v>
      </c>
      <c r="B244" s="152">
        <v>1</v>
      </c>
      <c r="C244" s="152" t="s">
        <v>4</v>
      </c>
    </row>
    <row r="245" spans="1:3">
      <c r="A245" s="152" t="s">
        <v>247</v>
      </c>
      <c r="B245" s="152">
        <v>2</v>
      </c>
      <c r="C245" s="152" t="s">
        <v>4</v>
      </c>
    </row>
    <row r="246" spans="1:3">
      <c r="A246" s="152" t="s">
        <v>248</v>
      </c>
      <c r="B246" s="152">
        <v>2</v>
      </c>
      <c r="C246" s="152" t="s">
        <v>4</v>
      </c>
    </row>
    <row r="247" spans="1:3">
      <c r="A247" s="152" t="s">
        <v>249</v>
      </c>
      <c r="B247" s="152">
        <v>60</v>
      </c>
      <c r="C247" s="152" t="s">
        <v>4</v>
      </c>
    </row>
    <row r="248" spans="1:3">
      <c r="A248" s="152" t="s">
        <v>250</v>
      </c>
      <c r="B248" s="152">
        <v>1</v>
      </c>
      <c r="C248" s="152" t="s">
        <v>4</v>
      </c>
    </row>
    <row r="249" spans="1:3">
      <c r="A249" s="152" t="s">
        <v>251</v>
      </c>
      <c r="B249" s="152">
        <v>1</v>
      </c>
      <c r="C249" s="152" t="s">
        <v>4</v>
      </c>
    </row>
    <row r="250" spans="1:3">
      <c r="A250" s="152" t="s">
        <v>252</v>
      </c>
      <c r="B250" s="152">
        <v>14</v>
      </c>
      <c r="C250" s="152" t="s">
        <v>4</v>
      </c>
    </row>
    <row r="251" spans="1:3">
      <c r="A251" s="152" t="s">
        <v>253</v>
      </c>
      <c r="B251" s="152">
        <v>15</v>
      </c>
      <c r="C251" s="152" t="s">
        <v>4</v>
      </c>
    </row>
    <row r="252" spans="1:3">
      <c r="A252" s="152" t="s">
        <v>254</v>
      </c>
      <c r="B252" s="152">
        <v>2</v>
      </c>
      <c r="C252" s="152" t="s">
        <v>4</v>
      </c>
    </row>
    <row r="253" spans="1:3">
      <c r="A253" s="152" t="s">
        <v>255</v>
      </c>
      <c r="B253" s="152">
        <v>3</v>
      </c>
      <c r="C253" s="152" t="s">
        <v>4</v>
      </c>
    </row>
    <row r="254" spans="1:3">
      <c r="A254" s="152" t="s">
        <v>256</v>
      </c>
      <c r="B254" s="152">
        <v>16</v>
      </c>
      <c r="C254" s="152" t="s">
        <v>4</v>
      </c>
    </row>
    <row r="255" spans="1:3">
      <c r="A255" s="152" t="s">
        <v>257</v>
      </c>
      <c r="B255" s="152">
        <v>2</v>
      </c>
      <c r="C255" s="152" t="s">
        <v>4</v>
      </c>
    </row>
    <row r="256" spans="1:3">
      <c r="A256" s="152" t="s">
        <v>258</v>
      </c>
      <c r="B256" s="152">
        <v>4</v>
      </c>
      <c r="C256" s="152" t="s">
        <v>4</v>
      </c>
    </row>
    <row r="257" spans="1:3">
      <c r="A257" s="152" t="s">
        <v>259</v>
      </c>
      <c r="B257" s="152">
        <v>1</v>
      </c>
      <c r="C257" s="152" t="s">
        <v>4</v>
      </c>
    </row>
    <row r="258" spans="1:3">
      <c r="A258" s="152" t="s">
        <v>260</v>
      </c>
      <c r="B258" s="152">
        <v>21</v>
      </c>
      <c r="C258" s="152" t="s">
        <v>4</v>
      </c>
    </row>
    <row r="259" spans="1:3">
      <c r="A259" s="152" t="s">
        <v>261</v>
      </c>
      <c r="B259" s="152">
        <v>2</v>
      </c>
      <c r="C259" s="152" t="s">
        <v>4</v>
      </c>
    </row>
    <row r="260" spans="1:3">
      <c r="A260" s="152" t="s">
        <v>262</v>
      </c>
      <c r="B260" s="152">
        <v>7</v>
      </c>
      <c r="C260" s="152" t="s">
        <v>4</v>
      </c>
    </row>
    <row r="261" spans="1:3">
      <c r="A261" s="152" t="s">
        <v>263</v>
      </c>
      <c r="B261" s="152">
        <v>5</v>
      </c>
      <c r="C261" s="152" t="s">
        <v>4</v>
      </c>
    </row>
    <row r="262" spans="1:3">
      <c r="A262" s="152" t="s">
        <v>264</v>
      </c>
      <c r="B262" s="152">
        <v>4</v>
      </c>
      <c r="C262" s="152" t="s">
        <v>4</v>
      </c>
    </row>
    <row r="263" spans="1:3">
      <c r="A263" s="152" t="s">
        <v>265</v>
      </c>
      <c r="B263" s="152">
        <v>3</v>
      </c>
      <c r="C263" s="152" t="s">
        <v>4</v>
      </c>
    </row>
    <row r="264" spans="1:3">
      <c r="A264" s="152" t="s">
        <v>266</v>
      </c>
      <c r="B264" s="152">
        <v>13</v>
      </c>
      <c r="C264" s="152" t="s">
        <v>4</v>
      </c>
    </row>
    <row r="265" spans="1:3">
      <c r="A265" s="152" t="s">
        <v>267</v>
      </c>
      <c r="B265" s="152">
        <v>5</v>
      </c>
      <c r="C265" s="152" t="s">
        <v>4</v>
      </c>
    </row>
    <row r="266" spans="1:3">
      <c r="A266" s="152" t="s">
        <v>268</v>
      </c>
      <c r="B266" s="152">
        <v>1</v>
      </c>
      <c r="C266" s="152" t="s">
        <v>4</v>
      </c>
    </row>
    <row r="267" spans="1:3">
      <c r="A267" s="152" t="s">
        <v>269</v>
      </c>
      <c r="B267" s="152">
        <v>3</v>
      </c>
      <c r="C267" s="152" t="s">
        <v>4</v>
      </c>
    </row>
    <row r="268" spans="1:3">
      <c r="A268" s="152" t="s">
        <v>270</v>
      </c>
      <c r="B268" s="152">
        <v>1</v>
      </c>
      <c r="C268" s="152" t="s">
        <v>4</v>
      </c>
    </row>
    <row r="269" spans="1:3">
      <c r="A269" s="152" t="s">
        <v>271</v>
      </c>
      <c r="B269" s="152">
        <v>10</v>
      </c>
      <c r="C269" s="152" t="s">
        <v>4</v>
      </c>
    </row>
    <row r="270" spans="1:3">
      <c r="A270" s="152" t="s">
        <v>272</v>
      </c>
      <c r="B270" s="152">
        <v>2</v>
      </c>
      <c r="C270" s="152" t="s">
        <v>4</v>
      </c>
    </row>
    <row r="271" spans="1:3">
      <c r="A271" s="152" t="s">
        <v>273</v>
      </c>
      <c r="B271" s="152">
        <v>2</v>
      </c>
      <c r="C271" s="152" t="s">
        <v>4</v>
      </c>
    </row>
    <row r="272" spans="1:3">
      <c r="A272" s="152" t="s">
        <v>274</v>
      </c>
      <c r="B272" s="152">
        <v>12</v>
      </c>
      <c r="C272" s="152" t="s">
        <v>4</v>
      </c>
    </row>
    <row r="273" spans="1:3">
      <c r="A273" s="152" t="s">
        <v>275</v>
      </c>
      <c r="B273" s="152">
        <v>1</v>
      </c>
      <c r="C273" s="152" t="s">
        <v>4</v>
      </c>
    </row>
    <row r="274" spans="1:3">
      <c r="A274" s="152" t="s">
        <v>276</v>
      </c>
      <c r="B274" s="152">
        <v>120</v>
      </c>
      <c r="C274" s="152" t="s">
        <v>4</v>
      </c>
    </row>
    <row r="275" spans="1:3">
      <c r="A275" s="152" t="s">
        <v>277</v>
      </c>
      <c r="B275" s="152">
        <v>3</v>
      </c>
      <c r="C275" s="152" t="s">
        <v>4</v>
      </c>
    </row>
    <row r="276" spans="1:3">
      <c r="A276" s="152" t="s">
        <v>278</v>
      </c>
      <c r="B276" s="152">
        <v>21</v>
      </c>
      <c r="C276" s="152" t="s">
        <v>4</v>
      </c>
    </row>
    <row r="277" spans="1:3">
      <c r="A277" s="152" t="s">
        <v>279</v>
      </c>
      <c r="B277" s="152">
        <v>25</v>
      </c>
      <c r="C277" s="152" t="s">
        <v>4</v>
      </c>
    </row>
    <row r="278" spans="1:3">
      <c r="A278" s="152" t="s">
        <v>280</v>
      </c>
      <c r="B278" s="152">
        <v>16</v>
      </c>
      <c r="C278" s="152" t="s">
        <v>4</v>
      </c>
    </row>
    <row r="279" spans="1:3">
      <c r="A279" s="152" t="s">
        <v>281</v>
      </c>
      <c r="B279" s="152">
        <v>1</v>
      </c>
      <c r="C279" s="152" t="s">
        <v>4</v>
      </c>
    </row>
    <row r="280" spans="1:3">
      <c r="A280" s="152" t="s">
        <v>282</v>
      </c>
      <c r="B280" s="152">
        <v>15</v>
      </c>
      <c r="C280" s="152" t="s">
        <v>4</v>
      </c>
    </row>
    <row r="281" spans="1:3">
      <c r="A281" s="152" t="s">
        <v>283</v>
      </c>
      <c r="B281" s="152">
        <v>1</v>
      </c>
      <c r="C281" s="152" t="s">
        <v>4</v>
      </c>
    </row>
    <row r="282" spans="1:3">
      <c r="A282" s="152" t="s">
        <v>284</v>
      </c>
      <c r="B282" s="152">
        <v>3</v>
      </c>
      <c r="C282" s="152" t="s">
        <v>4</v>
      </c>
    </row>
    <row r="283" spans="1:3">
      <c r="A283" s="152" t="s">
        <v>285</v>
      </c>
      <c r="B283" s="152">
        <v>5</v>
      </c>
      <c r="C283" s="152" t="s">
        <v>4</v>
      </c>
    </row>
    <row r="284" spans="1:3">
      <c r="A284" s="152" t="s">
        <v>286</v>
      </c>
      <c r="B284" s="152">
        <v>2</v>
      </c>
      <c r="C284" s="152" t="s">
        <v>4</v>
      </c>
    </row>
    <row r="285" spans="1:3">
      <c r="A285" s="152" t="s">
        <v>287</v>
      </c>
      <c r="B285" s="152">
        <v>2</v>
      </c>
      <c r="C285" s="152" t="s">
        <v>4</v>
      </c>
    </row>
    <row r="286" spans="1:3">
      <c r="A286" s="152" t="s">
        <v>288</v>
      </c>
      <c r="B286" s="152">
        <v>121</v>
      </c>
      <c r="C286" s="152" t="s">
        <v>4</v>
      </c>
    </row>
    <row r="287" spans="1:3">
      <c r="A287" s="152" t="s">
        <v>289</v>
      </c>
      <c r="B287" s="152">
        <v>6</v>
      </c>
      <c r="C287" s="152" t="s">
        <v>4</v>
      </c>
    </row>
    <row r="288" spans="1:3">
      <c r="A288" s="152" t="s">
        <v>290</v>
      </c>
      <c r="B288" s="152">
        <v>4</v>
      </c>
      <c r="C288" s="152" t="s">
        <v>4</v>
      </c>
    </row>
    <row r="289" spans="1:3">
      <c r="A289" s="152" t="s">
        <v>291</v>
      </c>
      <c r="B289" s="152">
        <v>1</v>
      </c>
      <c r="C289" s="152" t="s">
        <v>4</v>
      </c>
    </row>
    <row r="290" spans="1:3">
      <c r="A290" s="152" t="s">
        <v>292</v>
      </c>
      <c r="B290" s="152">
        <v>19</v>
      </c>
      <c r="C290" s="152" t="s">
        <v>4</v>
      </c>
    </row>
    <row r="291" spans="1:3">
      <c r="A291" s="152" t="s">
        <v>293</v>
      </c>
      <c r="B291" s="152">
        <v>5</v>
      </c>
      <c r="C291" s="152" t="s">
        <v>4</v>
      </c>
    </row>
    <row r="292" spans="1:3">
      <c r="A292" s="152" t="s">
        <v>294</v>
      </c>
      <c r="B292" s="152">
        <v>2</v>
      </c>
      <c r="C292" s="152" t="s">
        <v>4</v>
      </c>
    </row>
    <row r="293" spans="1:3">
      <c r="A293" s="152" t="s">
        <v>295</v>
      </c>
      <c r="B293" s="152">
        <v>6</v>
      </c>
      <c r="C293" s="152" t="s">
        <v>4</v>
      </c>
    </row>
    <row r="294" spans="1:3">
      <c r="A294" s="152" t="s">
        <v>296</v>
      </c>
      <c r="B294" s="152">
        <v>3</v>
      </c>
      <c r="C294" s="152" t="s">
        <v>4</v>
      </c>
    </row>
    <row r="295" spans="1:3">
      <c r="A295" s="152" t="s">
        <v>297</v>
      </c>
      <c r="B295" s="152">
        <v>2</v>
      </c>
      <c r="C295" s="152" t="s">
        <v>4</v>
      </c>
    </row>
    <row r="296" spans="1:3">
      <c r="A296" s="152" t="s">
        <v>298</v>
      </c>
      <c r="B296" s="152">
        <v>1</v>
      </c>
      <c r="C296" s="152" t="s">
        <v>4</v>
      </c>
    </row>
    <row r="297" spans="1:3">
      <c r="A297" s="152" t="s">
        <v>299</v>
      </c>
      <c r="B297" s="152">
        <v>2</v>
      </c>
      <c r="C297" s="152" t="s">
        <v>4</v>
      </c>
    </row>
    <row r="298" spans="1:3">
      <c r="A298" s="152" t="s">
        <v>300</v>
      </c>
      <c r="B298" s="152">
        <v>121</v>
      </c>
      <c r="C298" s="152" t="s">
        <v>4</v>
      </c>
    </row>
    <row r="299" spans="1:3">
      <c r="A299" s="152" t="s">
        <v>301</v>
      </c>
      <c r="B299" s="152">
        <v>103</v>
      </c>
      <c r="C299" s="152" t="s">
        <v>4</v>
      </c>
    </row>
    <row r="300" spans="1:3">
      <c r="A300" s="152" t="s">
        <v>302</v>
      </c>
      <c r="B300" s="152">
        <v>22</v>
      </c>
      <c r="C300" s="152" t="s">
        <v>4</v>
      </c>
    </row>
    <row r="301" spans="1:3">
      <c r="A301" s="152" t="s">
        <v>303</v>
      </c>
      <c r="B301" s="152">
        <v>5</v>
      </c>
      <c r="C301" s="152" t="s">
        <v>4</v>
      </c>
    </row>
    <row r="302" spans="1:3">
      <c r="A302" s="152" t="s">
        <v>304</v>
      </c>
      <c r="B302" s="152">
        <v>200</v>
      </c>
      <c r="C302" s="152" t="s">
        <v>4</v>
      </c>
    </row>
    <row r="303" spans="1:3">
      <c r="A303" s="152" t="s">
        <v>305</v>
      </c>
      <c r="B303" s="152">
        <v>4</v>
      </c>
      <c r="C303" s="152" t="s">
        <v>4</v>
      </c>
    </row>
    <row r="304" spans="1:3">
      <c r="A304" s="152" t="s">
        <v>306</v>
      </c>
      <c r="B304" s="152">
        <v>2</v>
      </c>
      <c r="C304" s="152" t="s">
        <v>4</v>
      </c>
    </row>
    <row r="305" spans="1:3">
      <c r="A305" s="152" t="s">
        <v>307</v>
      </c>
      <c r="B305" s="152">
        <v>398</v>
      </c>
      <c r="C305" s="152" t="s">
        <v>4</v>
      </c>
    </row>
    <row r="306" spans="1:3">
      <c r="A306" s="152" t="s">
        <v>308</v>
      </c>
      <c r="B306" s="152">
        <v>70</v>
      </c>
      <c r="C306" s="152" t="s">
        <v>4</v>
      </c>
    </row>
    <row r="307" spans="1:3">
      <c r="A307" s="152" t="s">
        <v>309</v>
      </c>
      <c r="B307" s="152">
        <v>1</v>
      </c>
      <c r="C307" s="152" t="s">
        <v>4</v>
      </c>
    </row>
    <row r="308" spans="1:3">
      <c r="A308" s="152" t="s">
        <v>310</v>
      </c>
      <c r="B308" s="152">
        <v>1</v>
      </c>
      <c r="C308" s="152" t="s">
        <v>4</v>
      </c>
    </row>
    <row r="309" spans="1:3">
      <c r="A309" s="152" t="s">
        <v>311</v>
      </c>
      <c r="B309" s="152">
        <v>8</v>
      </c>
      <c r="C309" s="152" t="s">
        <v>4</v>
      </c>
    </row>
    <row r="310" spans="1:3">
      <c r="A310" s="152" t="s">
        <v>312</v>
      </c>
      <c r="B310" s="152">
        <v>53</v>
      </c>
      <c r="C310" s="152" t="s">
        <v>4</v>
      </c>
    </row>
    <row r="311" spans="1:3">
      <c r="A311" s="152" t="s">
        <v>313</v>
      </c>
      <c r="B311" s="152">
        <v>131</v>
      </c>
      <c r="C311" s="152" t="s">
        <v>4</v>
      </c>
    </row>
    <row r="312" spans="1:3">
      <c r="A312" s="152" t="s">
        <v>314</v>
      </c>
      <c r="B312" s="152">
        <v>6</v>
      </c>
      <c r="C312" s="152" t="s">
        <v>4</v>
      </c>
    </row>
    <row r="313" spans="1:3">
      <c r="A313" s="152" t="s">
        <v>315</v>
      </c>
      <c r="B313" s="152">
        <v>2</v>
      </c>
      <c r="C313" s="152" t="s">
        <v>4</v>
      </c>
    </row>
    <row r="314" spans="1:3">
      <c r="A314" s="152" t="s">
        <v>316</v>
      </c>
      <c r="B314" s="152">
        <v>14</v>
      </c>
      <c r="C314" s="152" t="s">
        <v>4</v>
      </c>
    </row>
    <row r="315" spans="1:3">
      <c r="A315" s="152" t="s">
        <v>317</v>
      </c>
      <c r="B315" s="152">
        <v>1</v>
      </c>
      <c r="C315" s="152" t="s">
        <v>4</v>
      </c>
    </row>
    <row r="316" spans="1:3">
      <c r="A316" s="152" t="s">
        <v>318</v>
      </c>
      <c r="B316" s="152">
        <v>1</v>
      </c>
      <c r="C316" s="152" t="s">
        <v>4</v>
      </c>
    </row>
    <row r="317" spans="1:3">
      <c r="A317" s="152" t="s">
        <v>319</v>
      </c>
      <c r="B317" s="152">
        <v>4</v>
      </c>
      <c r="C317" s="152" t="s">
        <v>4</v>
      </c>
    </row>
    <row r="318" spans="1:3">
      <c r="A318" s="152" t="s">
        <v>320</v>
      </c>
      <c r="B318" s="152">
        <v>1</v>
      </c>
      <c r="C318" s="152" t="s">
        <v>4</v>
      </c>
    </row>
    <row r="319" spans="1:3">
      <c r="A319" s="152" t="s">
        <v>321</v>
      </c>
      <c r="B319" s="152">
        <v>4</v>
      </c>
      <c r="C319" s="152" t="s">
        <v>4</v>
      </c>
    </row>
    <row r="320" spans="1:3">
      <c r="A320" s="152" t="s">
        <v>322</v>
      </c>
      <c r="B320" s="152">
        <v>12</v>
      </c>
      <c r="C320" s="152" t="s">
        <v>4</v>
      </c>
    </row>
    <row r="321" spans="1:3">
      <c r="A321" s="152" t="s">
        <v>323</v>
      </c>
      <c r="B321" s="152">
        <v>3</v>
      </c>
      <c r="C321" s="152" t="s">
        <v>4</v>
      </c>
    </row>
    <row r="322" spans="1:3">
      <c r="A322" s="152" t="s">
        <v>324</v>
      </c>
      <c r="B322" s="152">
        <v>6</v>
      </c>
      <c r="C322" s="152" t="s">
        <v>4</v>
      </c>
    </row>
    <row r="323" spans="1:3">
      <c r="A323" s="152" t="s">
        <v>325</v>
      </c>
      <c r="B323" s="152">
        <v>667</v>
      </c>
      <c r="C323" s="152" t="s">
        <v>4</v>
      </c>
    </row>
    <row r="324" spans="1:3">
      <c r="A324" s="152" t="s">
        <v>326</v>
      </c>
      <c r="B324" s="152">
        <v>4</v>
      </c>
      <c r="C324" s="152" t="s">
        <v>4</v>
      </c>
    </row>
    <row r="325" spans="1:3">
      <c r="A325" s="152" t="s">
        <v>327</v>
      </c>
      <c r="B325" s="152">
        <v>4</v>
      </c>
      <c r="C325" s="152" t="s">
        <v>4</v>
      </c>
    </row>
    <row r="326" spans="1:3">
      <c r="A326" s="152" t="s">
        <v>328</v>
      </c>
      <c r="B326" s="152">
        <v>6</v>
      </c>
      <c r="C326" s="152" t="s">
        <v>4</v>
      </c>
    </row>
    <row r="327" spans="1:3">
      <c r="A327" s="152" t="s">
        <v>329</v>
      </c>
      <c r="B327" s="152">
        <v>1</v>
      </c>
      <c r="C327" s="152" t="s">
        <v>4</v>
      </c>
    </row>
    <row r="328" spans="1:3">
      <c r="A328" s="152" t="s">
        <v>330</v>
      </c>
      <c r="B328" s="152">
        <v>1</v>
      </c>
      <c r="C328" s="152" t="s">
        <v>4</v>
      </c>
    </row>
    <row r="329" spans="1:3">
      <c r="A329" s="152" t="s">
        <v>331</v>
      </c>
      <c r="B329" s="152">
        <v>33</v>
      </c>
      <c r="C329" s="152" t="s">
        <v>4</v>
      </c>
    </row>
    <row r="330" spans="1:3">
      <c r="A330" s="152" t="s">
        <v>332</v>
      </c>
      <c r="B330" s="152">
        <v>1</v>
      </c>
      <c r="C330" s="152" t="s">
        <v>4</v>
      </c>
    </row>
    <row r="331" spans="1:3">
      <c r="A331" s="152" t="s">
        <v>333</v>
      </c>
      <c r="B331" s="152">
        <v>20</v>
      </c>
      <c r="C331" s="152" t="s">
        <v>4</v>
      </c>
    </row>
    <row r="332" spans="1:3">
      <c r="A332" s="152" t="s">
        <v>334</v>
      </c>
      <c r="B332" s="152">
        <v>3</v>
      </c>
      <c r="C332" s="152" t="s">
        <v>4</v>
      </c>
    </row>
    <row r="333" spans="1:3">
      <c r="A333" s="152" t="s">
        <v>335</v>
      </c>
      <c r="B333" s="152">
        <v>16</v>
      </c>
      <c r="C333" s="152" t="s">
        <v>4</v>
      </c>
    </row>
    <row r="334" spans="1:3">
      <c r="A334" s="152" t="s">
        <v>336</v>
      </c>
      <c r="B334" s="152">
        <v>3</v>
      </c>
      <c r="C334" s="152" t="s">
        <v>4</v>
      </c>
    </row>
    <row r="335" spans="1:3">
      <c r="A335" s="152" t="s">
        <v>337</v>
      </c>
      <c r="B335" s="152">
        <v>2811</v>
      </c>
      <c r="C335" s="152" t="s">
        <v>4</v>
      </c>
    </row>
    <row r="336" spans="1:3">
      <c r="A336" s="152" t="s">
        <v>338</v>
      </c>
      <c r="B336" s="152">
        <v>1</v>
      </c>
      <c r="C336" s="152" t="s">
        <v>4</v>
      </c>
    </row>
    <row r="337" spans="1:3">
      <c r="A337" s="152" t="s">
        <v>339</v>
      </c>
      <c r="B337" s="152">
        <v>2</v>
      </c>
      <c r="C337" s="152" t="s">
        <v>4</v>
      </c>
    </row>
    <row r="338" spans="1:3">
      <c r="A338" s="152" t="s">
        <v>340</v>
      </c>
      <c r="B338" s="152">
        <v>1</v>
      </c>
      <c r="C338" s="152" t="s">
        <v>4</v>
      </c>
    </row>
    <row r="339" spans="1:3">
      <c r="A339" s="152" t="s">
        <v>341</v>
      </c>
      <c r="B339" s="152">
        <v>2</v>
      </c>
      <c r="C339" s="152" t="s">
        <v>4</v>
      </c>
    </row>
    <row r="340" spans="1:3">
      <c r="A340" s="152" t="s">
        <v>342</v>
      </c>
      <c r="B340" s="152">
        <v>1</v>
      </c>
      <c r="C340" s="152" t="s">
        <v>4</v>
      </c>
    </row>
    <row r="341" spans="1:3">
      <c r="A341" s="152" t="s">
        <v>343</v>
      </c>
      <c r="B341" s="152">
        <v>1</v>
      </c>
      <c r="C341" s="152" t="s">
        <v>4</v>
      </c>
    </row>
    <row r="342" spans="1:3">
      <c r="A342" s="152" t="s">
        <v>344</v>
      </c>
      <c r="B342" s="152">
        <v>4</v>
      </c>
      <c r="C342" s="152" t="s">
        <v>4</v>
      </c>
    </row>
    <row r="343" spans="1:3">
      <c r="A343" s="152" t="s">
        <v>345</v>
      </c>
      <c r="B343" s="152">
        <v>56</v>
      </c>
      <c r="C343" s="152" t="s">
        <v>4</v>
      </c>
    </row>
    <row r="344" spans="1:3">
      <c r="A344" s="152" t="s">
        <v>346</v>
      </c>
      <c r="B344" s="152">
        <v>5</v>
      </c>
      <c r="C344" s="152" t="s">
        <v>4</v>
      </c>
    </row>
    <row r="345" spans="1:3">
      <c r="A345" s="152" t="s">
        <v>347</v>
      </c>
      <c r="B345" s="152">
        <v>1</v>
      </c>
      <c r="C345" s="152" t="s">
        <v>4</v>
      </c>
    </row>
    <row r="346" spans="1:3">
      <c r="A346" s="152" t="s">
        <v>348</v>
      </c>
      <c r="B346" s="152">
        <v>2</v>
      </c>
      <c r="C346" s="152" t="s">
        <v>4</v>
      </c>
    </row>
    <row r="347" spans="1:3">
      <c r="A347" s="152" t="s">
        <v>349</v>
      </c>
      <c r="B347" s="152">
        <v>180</v>
      </c>
      <c r="C347" s="152" t="s">
        <v>4</v>
      </c>
    </row>
    <row r="348" spans="1:3">
      <c r="A348" s="152" t="s">
        <v>350</v>
      </c>
      <c r="B348" s="152">
        <v>3</v>
      </c>
      <c r="C348" s="152" t="s">
        <v>4</v>
      </c>
    </row>
    <row r="349" spans="1:3">
      <c r="A349" s="152" t="s">
        <v>351</v>
      </c>
      <c r="B349" s="152">
        <v>3</v>
      </c>
      <c r="C349" s="152" t="s">
        <v>4</v>
      </c>
    </row>
    <row r="350" spans="1:3">
      <c r="A350" s="152" t="s">
        <v>352</v>
      </c>
      <c r="B350" s="152">
        <v>40</v>
      </c>
      <c r="C350" s="152" t="s">
        <v>4</v>
      </c>
    </row>
    <row r="351" spans="1:3">
      <c r="A351" s="152" t="s">
        <v>353</v>
      </c>
      <c r="B351" s="152">
        <v>9</v>
      </c>
      <c r="C351" s="152" t="s">
        <v>4</v>
      </c>
    </row>
    <row r="352" spans="1:3">
      <c r="A352" s="152" t="s">
        <v>354</v>
      </c>
      <c r="B352" s="152">
        <v>9</v>
      </c>
      <c r="C352" s="152" t="s">
        <v>4</v>
      </c>
    </row>
    <row r="353" spans="1:3">
      <c r="A353" s="152" t="s">
        <v>355</v>
      </c>
      <c r="B353" s="152">
        <v>6</v>
      </c>
      <c r="C353" s="152" t="s">
        <v>4</v>
      </c>
    </row>
    <row r="354" spans="1:3">
      <c r="A354" s="152" t="s">
        <v>356</v>
      </c>
      <c r="B354" s="152">
        <v>2</v>
      </c>
      <c r="C354" s="152" t="s">
        <v>4</v>
      </c>
    </row>
    <row r="355" spans="1:3">
      <c r="A355" s="152" t="s">
        <v>357</v>
      </c>
      <c r="B355" s="152">
        <v>1</v>
      </c>
      <c r="C355" s="152" t="s">
        <v>4</v>
      </c>
    </row>
    <row r="356" spans="1:3">
      <c r="A356" s="152" t="s">
        <v>358</v>
      </c>
      <c r="B356" s="152">
        <v>19</v>
      </c>
      <c r="C356" s="152" t="s">
        <v>4</v>
      </c>
    </row>
    <row r="357" spans="1:3">
      <c r="A357" s="152" t="s">
        <v>359</v>
      </c>
      <c r="B357" s="152">
        <v>7</v>
      </c>
      <c r="C357" s="152" t="s">
        <v>4</v>
      </c>
    </row>
    <row r="358" spans="1:3">
      <c r="A358" s="152" t="s">
        <v>360</v>
      </c>
      <c r="B358" s="152">
        <v>1</v>
      </c>
      <c r="C358" s="152" t="s">
        <v>4</v>
      </c>
    </row>
    <row r="359" spans="1:3">
      <c r="A359" s="152" t="s">
        <v>361</v>
      </c>
      <c r="B359" s="152">
        <v>149</v>
      </c>
      <c r="C359" s="152" t="s">
        <v>4</v>
      </c>
    </row>
    <row r="360" spans="1:3">
      <c r="A360" s="152" t="s">
        <v>362</v>
      </c>
      <c r="B360" s="152">
        <v>54</v>
      </c>
      <c r="C360" s="152" t="s">
        <v>4</v>
      </c>
    </row>
    <row r="361" spans="1:3">
      <c r="A361" s="152" t="s">
        <v>363</v>
      </c>
      <c r="B361" s="152">
        <v>3</v>
      </c>
      <c r="C361" s="152" t="s">
        <v>4</v>
      </c>
    </row>
    <row r="362" spans="1:3">
      <c r="A362" s="152" t="s">
        <v>364</v>
      </c>
      <c r="B362" s="152">
        <v>1</v>
      </c>
      <c r="C362" s="152" t="s">
        <v>4</v>
      </c>
    </row>
    <row r="363" spans="1:3">
      <c r="A363" s="152" t="s">
        <v>368</v>
      </c>
      <c r="B363" s="152">
        <v>71</v>
      </c>
      <c r="C363" s="152" t="s">
        <v>4</v>
      </c>
    </row>
    <row r="364" spans="1:3">
      <c r="A364" s="152" t="s">
        <v>371</v>
      </c>
      <c r="B364" s="152">
        <v>71</v>
      </c>
      <c r="C364" s="152" t="s">
        <v>4</v>
      </c>
    </row>
    <row r="365" spans="1:3">
      <c r="A365" s="152" t="s">
        <v>372</v>
      </c>
      <c r="B365" s="152">
        <v>8</v>
      </c>
      <c r="C365" s="152" t="s">
        <v>4</v>
      </c>
    </row>
    <row r="366" spans="1:3">
      <c r="A366" s="152" t="s">
        <v>373</v>
      </c>
      <c r="B366" s="152">
        <v>1</v>
      </c>
      <c r="C366" s="152" t="s">
        <v>4</v>
      </c>
    </row>
    <row r="367" spans="1:3">
      <c r="A367" s="152" t="s">
        <v>374</v>
      </c>
      <c r="B367" s="152">
        <v>1</v>
      </c>
      <c r="C367" s="152" t="s">
        <v>4</v>
      </c>
    </row>
    <row r="368" spans="1:3">
      <c r="A368" s="152" t="s">
        <v>376</v>
      </c>
      <c r="B368" s="152">
        <v>76</v>
      </c>
      <c r="C368" s="152" t="s">
        <v>4</v>
      </c>
    </row>
    <row r="369" spans="1:3">
      <c r="A369" s="152" t="s">
        <v>378</v>
      </c>
      <c r="B369" s="152">
        <v>1</v>
      </c>
      <c r="C369" s="152" t="s">
        <v>4</v>
      </c>
    </row>
    <row r="370" spans="1:3">
      <c r="A370" s="152" t="s">
        <v>379</v>
      </c>
      <c r="B370" s="152">
        <v>9</v>
      </c>
      <c r="C370" s="152" t="s">
        <v>4</v>
      </c>
    </row>
    <row r="371" spans="1:3">
      <c r="A371" s="152" t="s">
        <v>380</v>
      </c>
      <c r="B371" s="152">
        <v>2</v>
      </c>
      <c r="C371" s="152" t="s">
        <v>4</v>
      </c>
    </row>
    <row r="372" spans="1:3">
      <c r="A372" s="152" t="s">
        <v>623</v>
      </c>
      <c r="B372" s="152">
        <v>9</v>
      </c>
      <c r="C372" s="152" t="s">
        <v>4</v>
      </c>
    </row>
    <row r="373" spans="1:3">
      <c r="A373" s="152" t="s">
        <v>628</v>
      </c>
      <c r="B373" s="152">
        <v>1</v>
      </c>
      <c r="C373" s="152" t="s">
        <v>4</v>
      </c>
    </row>
    <row r="374" spans="1:3">
      <c r="A374" s="152" t="s">
        <v>626</v>
      </c>
      <c r="B374" s="152">
        <v>224</v>
      </c>
      <c r="C374" s="152" t="s">
        <v>4</v>
      </c>
    </row>
    <row r="375" spans="1:3">
      <c r="A375" s="152" t="s">
        <v>615</v>
      </c>
      <c r="B375" s="152">
        <v>1</v>
      </c>
      <c r="C375" s="152" t="s">
        <v>4</v>
      </c>
    </row>
    <row r="376" spans="1:3">
      <c r="A376" s="152" t="s">
        <v>622</v>
      </c>
      <c r="B376" s="152">
        <v>1</v>
      </c>
      <c r="C376" s="152" t="s">
        <v>4</v>
      </c>
    </row>
    <row r="377" spans="1:3">
      <c r="A377" s="152" t="s">
        <v>620</v>
      </c>
      <c r="B377" s="152">
        <v>25</v>
      </c>
      <c r="C377" s="152" t="s">
        <v>4</v>
      </c>
    </row>
    <row r="378" spans="1:3">
      <c r="A378" s="152" t="s">
        <v>632</v>
      </c>
      <c r="B378" s="152">
        <v>5</v>
      </c>
      <c r="C378" s="152" t="s">
        <v>4</v>
      </c>
    </row>
    <row r="379" spans="1:3">
      <c r="A379" s="152" t="s">
        <v>634</v>
      </c>
      <c r="B379" s="152">
        <v>8</v>
      </c>
      <c r="C379" s="152" t="s">
        <v>4</v>
      </c>
    </row>
    <row r="380" spans="1:3">
      <c r="A380" s="152" t="s">
        <v>638</v>
      </c>
      <c r="B380" s="152">
        <v>7</v>
      </c>
      <c r="C380" s="152" t="s">
        <v>4</v>
      </c>
    </row>
    <row r="381" spans="1:3">
      <c r="A381" s="152" t="s">
        <v>617</v>
      </c>
      <c r="B381" s="152">
        <v>22</v>
      </c>
      <c r="C381" s="152" t="s">
        <v>4</v>
      </c>
    </row>
    <row r="382" spans="1:3">
      <c r="A382" s="152" t="s">
        <v>627</v>
      </c>
      <c r="B382" s="152">
        <v>1</v>
      </c>
      <c r="C382" s="152" t="s">
        <v>4</v>
      </c>
    </row>
    <row r="383" spans="1:3">
      <c r="A383" s="152" t="s">
        <v>618</v>
      </c>
      <c r="B383" s="152">
        <v>3</v>
      </c>
      <c r="C383" s="152" t="s">
        <v>4</v>
      </c>
    </row>
    <row r="384" spans="1:3">
      <c r="A384" s="152" t="s">
        <v>619</v>
      </c>
      <c r="B384" s="152">
        <v>5</v>
      </c>
      <c r="C384" s="152" t="s">
        <v>4</v>
      </c>
    </row>
    <row r="385" spans="1:3">
      <c r="A385" s="152" t="s">
        <v>629</v>
      </c>
      <c r="B385" s="152">
        <v>238</v>
      </c>
      <c r="C385" s="152" t="s">
        <v>4</v>
      </c>
    </row>
    <row r="386" spans="1:3">
      <c r="A386" s="152" t="s">
        <v>631</v>
      </c>
      <c r="B386" s="152">
        <v>9</v>
      </c>
      <c r="C386" s="152" t="s">
        <v>4</v>
      </c>
    </row>
    <row r="387" spans="1:3">
      <c r="A387" s="152" t="s">
        <v>635</v>
      </c>
      <c r="B387" s="152">
        <v>15</v>
      </c>
      <c r="C387" s="152" t="s">
        <v>4</v>
      </c>
    </row>
    <row r="388" spans="1:3">
      <c r="A388" s="152" t="s">
        <v>636</v>
      </c>
      <c r="B388" s="152">
        <v>1</v>
      </c>
      <c r="C388" s="152" t="s">
        <v>4</v>
      </c>
    </row>
    <row r="389" spans="1:3">
      <c r="A389" s="152" t="s">
        <v>633</v>
      </c>
      <c r="B389" s="152">
        <v>32</v>
      </c>
      <c r="C389" s="152" t="s">
        <v>4</v>
      </c>
    </row>
    <row r="390" spans="1:3">
      <c r="A390" s="152" t="s">
        <v>639</v>
      </c>
      <c r="B390" s="152">
        <v>6</v>
      </c>
      <c r="C390" s="152" t="s">
        <v>4</v>
      </c>
    </row>
    <row r="391" spans="1:3">
      <c r="A391" s="152" t="s">
        <v>640</v>
      </c>
      <c r="B391" s="152">
        <v>7</v>
      </c>
      <c r="C391" s="152" t="s">
        <v>4</v>
      </c>
    </row>
    <row r="392" spans="1:3">
      <c r="A392" s="152" t="s">
        <v>641</v>
      </c>
      <c r="B392" s="152">
        <v>2</v>
      </c>
      <c r="C392" s="152" t="s">
        <v>4</v>
      </c>
    </row>
    <row r="393" spans="1:3">
      <c r="A393" s="152" t="s">
        <v>643</v>
      </c>
      <c r="B393" s="152">
        <v>14</v>
      </c>
      <c r="C393" s="152" t="s">
        <v>4</v>
      </c>
    </row>
    <row r="394" spans="1:3">
      <c r="A394" s="152" t="s">
        <v>644</v>
      </c>
      <c r="B394" s="152">
        <v>2</v>
      </c>
      <c r="C394" s="152" t="s">
        <v>4</v>
      </c>
    </row>
    <row r="395" spans="1:3">
      <c r="A395" s="152" t="s">
        <v>646</v>
      </c>
      <c r="B395" s="152">
        <v>3</v>
      </c>
      <c r="C395" s="152" t="s">
        <v>4</v>
      </c>
    </row>
    <row r="396" spans="1:3">
      <c r="A396" s="152" t="s">
        <v>647</v>
      </c>
      <c r="B396" s="152">
        <v>5</v>
      </c>
      <c r="C396" s="152" t="s">
        <v>4</v>
      </c>
    </row>
    <row r="397" spans="1:3">
      <c r="A397" s="152" t="s">
        <v>648</v>
      </c>
      <c r="B397" s="152">
        <v>4</v>
      </c>
      <c r="C397" s="152" t="s">
        <v>4</v>
      </c>
    </row>
    <row r="398" spans="1:3">
      <c r="A398" s="152" t="s">
        <v>642</v>
      </c>
      <c r="B398" s="152">
        <v>5</v>
      </c>
      <c r="C398" s="152" t="s">
        <v>4</v>
      </c>
    </row>
    <row r="399" spans="1:3">
      <c r="A399" s="152" t="s">
        <v>649</v>
      </c>
      <c r="B399" s="152">
        <v>2</v>
      </c>
      <c r="C399" s="152" t="s">
        <v>4</v>
      </c>
    </row>
    <row r="400" spans="1:3">
      <c r="A400" s="152" t="s">
        <v>650</v>
      </c>
      <c r="B400" s="152">
        <v>1</v>
      </c>
      <c r="C400" s="152" t="s">
        <v>4</v>
      </c>
    </row>
    <row r="401" spans="1:3">
      <c r="A401" s="152" t="s">
        <v>652</v>
      </c>
      <c r="B401" s="152">
        <v>208</v>
      </c>
      <c r="C401" s="152" t="s">
        <v>4</v>
      </c>
    </row>
    <row r="402" spans="1:3">
      <c r="A402" s="152" t="s">
        <v>653</v>
      </c>
      <c r="B402" s="152">
        <v>1</v>
      </c>
      <c r="C402" s="152" t="s">
        <v>4</v>
      </c>
    </row>
    <row r="403" spans="1:3">
      <c r="A403" s="152" t="s">
        <v>656</v>
      </c>
      <c r="B403" s="152">
        <v>1</v>
      </c>
      <c r="C403" s="152" t="s">
        <v>4</v>
      </c>
    </row>
    <row r="404" spans="1:3">
      <c r="A404" s="152" t="s">
        <v>657</v>
      </c>
      <c r="B404" s="152">
        <v>1</v>
      </c>
      <c r="C404" s="152" t="s">
        <v>4</v>
      </c>
    </row>
    <row r="405" spans="1:3">
      <c r="A405" s="152" t="s">
        <v>662</v>
      </c>
      <c r="B405" s="152">
        <v>11</v>
      </c>
      <c r="C405" s="152" t="s">
        <v>4</v>
      </c>
    </row>
    <row r="406" spans="1:3">
      <c r="A406" s="152" t="s">
        <v>665</v>
      </c>
      <c r="B406" s="152">
        <v>9</v>
      </c>
      <c r="C406" s="152" t="s">
        <v>4</v>
      </c>
    </row>
    <row r="407" spans="1:3">
      <c r="A407" s="152" t="s">
        <v>666</v>
      </c>
      <c r="B407" s="152">
        <v>226</v>
      </c>
      <c r="C407" s="152" t="s">
        <v>4</v>
      </c>
    </row>
    <row r="408" spans="1:3">
      <c r="A408" s="152" t="s">
        <v>667</v>
      </c>
      <c r="B408" s="152">
        <v>5</v>
      </c>
      <c r="C408" s="152" t="s">
        <v>4</v>
      </c>
    </row>
    <row r="409" spans="1:3">
      <c r="A409" s="152" t="s">
        <v>668</v>
      </c>
      <c r="B409" s="152">
        <v>3</v>
      </c>
      <c r="C409" s="152" t="s">
        <v>4</v>
      </c>
    </row>
    <row r="410" spans="1:3">
      <c r="A410" s="152" t="s">
        <v>669</v>
      </c>
      <c r="B410" s="152">
        <v>7</v>
      </c>
      <c r="C410" s="152" t="s">
        <v>4</v>
      </c>
    </row>
    <row r="411" spans="1:3">
      <c r="A411" s="152" t="s">
        <v>671</v>
      </c>
      <c r="B411" s="152">
        <v>1</v>
      </c>
      <c r="C411" s="152" t="s">
        <v>4</v>
      </c>
    </row>
    <row r="412" spans="1:3">
      <c r="A412" s="152" t="s">
        <v>673</v>
      </c>
      <c r="B412" s="152">
        <v>1</v>
      </c>
      <c r="C412" s="152" t="s">
        <v>4</v>
      </c>
    </row>
    <row r="413" spans="1:3">
      <c r="A413" s="152" t="s">
        <v>670</v>
      </c>
      <c r="B413" s="152">
        <v>2</v>
      </c>
      <c r="C413" s="152" t="s">
        <v>4</v>
      </c>
    </row>
    <row r="414" spans="1:3">
      <c r="A414" s="152" t="s">
        <v>677</v>
      </c>
      <c r="B414" s="152">
        <v>1</v>
      </c>
      <c r="C414" s="152" t="s">
        <v>4</v>
      </c>
    </row>
    <row r="415" spans="1:3">
      <c r="A415" s="152" t="s">
        <v>678</v>
      </c>
      <c r="B415" s="152">
        <v>1</v>
      </c>
      <c r="C415" s="152" t="s">
        <v>4</v>
      </c>
    </row>
    <row r="416" spans="1:3">
      <c r="A416" s="152" t="s">
        <v>658</v>
      </c>
      <c r="B416" s="152">
        <v>147</v>
      </c>
      <c r="C416" s="152" t="s">
        <v>4</v>
      </c>
    </row>
    <row r="417" spans="1:3">
      <c r="A417" s="152" t="s">
        <v>655</v>
      </c>
      <c r="B417" s="152">
        <v>12</v>
      </c>
      <c r="C417" s="152" t="s">
        <v>4</v>
      </c>
    </row>
    <row r="418" spans="1:3">
      <c r="A418" s="152" t="s">
        <v>663</v>
      </c>
      <c r="B418" s="152">
        <v>16</v>
      </c>
      <c r="C418" s="152" t="s">
        <v>4</v>
      </c>
    </row>
    <row r="419" spans="1:3">
      <c r="A419" s="152" t="s">
        <v>679</v>
      </c>
      <c r="B419" s="152">
        <v>2</v>
      </c>
      <c r="C419" s="152" t="s">
        <v>4</v>
      </c>
    </row>
    <row r="420" spans="1:3">
      <c r="A420" s="152" t="s">
        <v>680</v>
      </c>
      <c r="B420" s="152">
        <v>13</v>
      </c>
      <c r="C420" s="152" t="s">
        <v>4</v>
      </c>
    </row>
    <row r="421" spans="1:3">
      <c r="A421" s="152" t="s">
        <v>672</v>
      </c>
      <c r="B421" s="152">
        <v>43</v>
      </c>
      <c r="C421" s="152" t="s">
        <v>4</v>
      </c>
    </row>
    <row r="422" spans="1:3">
      <c r="A422" s="152" t="s">
        <v>681</v>
      </c>
      <c r="B422" s="152">
        <v>8</v>
      </c>
      <c r="C422" s="152" t="s">
        <v>4</v>
      </c>
    </row>
    <row r="423" spans="1:3">
      <c r="A423" s="152" t="s">
        <v>664</v>
      </c>
      <c r="B423" s="152">
        <v>17</v>
      </c>
      <c r="C423" s="152" t="s">
        <v>4</v>
      </c>
    </row>
    <row r="424" spans="1:3">
      <c r="A424" s="152" t="s">
        <v>688</v>
      </c>
      <c r="B424" s="152">
        <v>1</v>
      </c>
      <c r="C424" s="152" t="s">
        <v>4</v>
      </c>
    </row>
    <row r="425" spans="1:3">
      <c r="A425" s="152" t="s">
        <v>687</v>
      </c>
      <c r="B425" s="152">
        <v>8</v>
      </c>
      <c r="C425" s="152" t="s">
        <v>4</v>
      </c>
    </row>
    <row r="426" spans="1:3">
      <c r="A426" s="152" t="s">
        <v>686</v>
      </c>
      <c r="B426" s="152">
        <v>2</v>
      </c>
      <c r="C426" s="152" t="s">
        <v>4</v>
      </c>
    </row>
    <row r="427" spans="1:3">
      <c r="A427" s="152" t="s">
        <v>682</v>
      </c>
      <c r="B427" s="152">
        <v>9</v>
      </c>
      <c r="C427" s="152" t="s">
        <v>4</v>
      </c>
    </row>
    <row r="428" spans="1:3">
      <c r="A428" s="152" t="s">
        <v>676</v>
      </c>
      <c r="B428" s="152">
        <v>3</v>
      </c>
      <c r="C428" s="152" t="s">
        <v>4</v>
      </c>
    </row>
    <row r="429" spans="1:3">
      <c r="A429" s="152" t="s">
        <v>684</v>
      </c>
      <c r="B429" s="152">
        <v>2</v>
      </c>
      <c r="C429" s="152" t="s">
        <v>4</v>
      </c>
    </row>
    <row r="430" spans="1:3">
      <c r="A430" s="152" t="s">
        <v>689</v>
      </c>
      <c r="B430" s="152">
        <v>15</v>
      </c>
      <c r="C430" s="152" t="s">
        <v>4</v>
      </c>
    </row>
    <row r="431" spans="1:3">
      <c r="A431" s="152" t="s">
        <v>690</v>
      </c>
      <c r="B431" s="152">
        <v>1</v>
      </c>
      <c r="C431" s="152" t="s">
        <v>4</v>
      </c>
    </row>
    <row r="432" spans="1:3">
      <c r="A432" s="152" t="s">
        <v>674</v>
      </c>
      <c r="B432" s="152">
        <v>19</v>
      </c>
      <c r="C432" s="152" t="s">
        <v>4</v>
      </c>
    </row>
    <row r="433" spans="1:3">
      <c r="A433" s="152" t="s">
        <v>683</v>
      </c>
      <c r="B433" s="152">
        <v>3</v>
      </c>
      <c r="C433" s="152" t="s">
        <v>4</v>
      </c>
    </row>
    <row r="434" spans="1:3">
      <c r="A434" s="152" t="s">
        <v>693</v>
      </c>
      <c r="B434" s="152">
        <v>1</v>
      </c>
      <c r="C434" s="152" t="s">
        <v>4</v>
      </c>
    </row>
    <row r="435" spans="1:3">
      <c r="A435" s="152" t="s">
        <v>695</v>
      </c>
      <c r="B435" s="152">
        <v>3</v>
      </c>
      <c r="C435" s="152" t="s">
        <v>4</v>
      </c>
    </row>
    <row r="436" spans="1:3">
      <c r="A436" s="152" t="s">
        <v>699</v>
      </c>
      <c r="B436" s="152">
        <v>50</v>
      </c>
      <c r="C436" s="152" t="s">
        <v>4</v>
      </c>
    </row>
    <row r="437" spans="1:3">
      <c r="A437" s="152" t="s">
        <v>701</v>
      </c>
      <c r="B437" s="152">
        <v>2</v>
      </c>
      <c r="C437" s="152" t="s">
        <v>4</v>
      </c>
    </row>
    <row r="438" spans="1:3">
      <c r="A438" s="152" t="s">
        <v>702</v>
      </c>
      <c r="B438" s="152">
        <v>1</v>
      </c>
      <c r="C438" s="152" t="s">
        <v>4</v>
      </c>
    </row>
    <row r="439" spans="1:3">
      <c r="A439" s="152" t="s">
        <v>706</v>
      </c>
      <c r="B439" s="152">
        <v>20</v>
      </c>
      <c r="C439" s="152" t="s">
        <v>4</v>
      </c>
    </row>
    <row r="440" spans="1:3">
      <c r="A440" s="152" t="s">
        <v>707</v>
      </c>
      <c r="B440" s="152">
        <v>2</v>
      </c>
      <c r="C440" s="152" t="s">
        <v>4</v>
      </c>
    </row>
    <row r="441" spans="1:3">
      <c r="A441" s="152" t="s">
        <v>708</v>
      </c>
      <c r="B441" s="152">
        <v>1</v>
      </c>
      <c r="C441" s="152" t="s">
        <v>4</v>
      </c>
    </row>
    <row r="442" spans="1:3">
      <c r="A442" s="152" t="s">
        <v>709</v>
      </c>
      <c r="B442" s="152">
        <v>19</v>
      </c>
      <c r="C442" s="152" t="s">
        <v>4</v>
      </c>
    </row>
    <row r="443" spans="1:3">
      <c r="A443" s="152" t="s">
        <v>710</v>
      </c>
      <c r="B443" s="152">
        <v>2</v>
      </c>
      <c r="C443" s="152" t="s">
        <v>4</v>
      </c>
    </row>
    <row r="444" spans="1:3">
      <c r="A444" s="152" t="s">
        <v>711</v>
      </c>
      <c r="B444" s="152">
        <v>1</v>
      </c>
      <c r="C444" s="152" t="s">
        <v>4</v>
      </c>
    </row>
    <row r="445" spans="1:3">
      <c r="A445" s="152" t="s">
        <v>703</v>
      </c>
      <c r="B445" s="152">
        <v>1</v>
      </c>
      <c r="C445" s="152" t="s">
        <v>4</v>
      </c>
    </row>
    <row r="446" spans="1:3">
      <c r="A446" s="152" t="s">
        <v>704</v>
      </c>
      <c r="B446" s="152">
        <v>2</v>
      </c>
      <c r="C446" s="152" t="s">
        <v>4</v>
      </c>
    </row>
    <row r="447" spans="1:3">
      <c r="A447" s="152" t="s">
        <v>712</v>
      </c>
      <c r="B447" s="152">
        <v>1</v>
      </c>
      <c r="C447" s="152" t="s">
        <v>4</v>
      </c>
    </row>
    <row r="448" spans="1:3">
      <c r="A448" s="152" t="s">
        <v>714</v>
      </c>
      <c r="B448" s="152">
        <v>1</v>
      </c>
      <c r="C448" s="152" t="s">
        <v>4</v>
      </c>
    </row>
    <row r="449" spans="1:3">
      <c r="A449" s="152" t="s">
        <v>713</v>
      </c>
      <c r="B449" s="152">
        <v>5</v>
      </c>
      <c r="C449" s="152" t="s">
        <v>4</v>
      </c>
    </row>
    <row r="450" spans="1:3">
      <c r="A450" s="152" t="s">
        <v>715</v>
      </c>
      <c r="B450" s="152">
        <v>1</v>
      </c>
      <c r="C450" s="152" t="s">
        <v>4</v>
      </c>
    </row>
    <row r="451" spans="1:3">
      <c r="A451" s="152" t="s">
        <v>716</v>
      </c>
      <c r="B451" s="152">
        <v>5</v>
      </c>
      <c r="C451" s="152" t="s">
        <v>4</v>
      </c>
    </row>
    <row r="452" spans="1:3">
      <c r="A452" s="152" t="s">
        <v>717</v>
      </c>
      <c r="B452" s="152">
        <v>1</v>
      </c>
      <c r="C452" s="152" t="s">
        <v>4</v>
      </c>
    </row>
    <row r="453" spans="1:3">
      <c r="A453" s="152" t="s">
        <v>718</v>
      </c>
      <c r="B453" s="152">
        <v>1</v>
      </c>
      <c r="C453" s="152" t="s">
        <v>4</v>
      </c>
    </row>
    <row r="454" spans="1:3">
      <c r="A454" s="152" t="s">
        <v>720</v>
      </c>
      <c r="B454" s="152">
        <v>16</v>
      </c>
      <c r="C454" s="152" t="s">
        <v>4</v>
      </c>
    </row>
    <row r="455" spans="1:3">
      <c r="A455" s="152" t="s">
        <v>721</v>
      </c>
      <c r="B455" s="152">
        <v>4</v>
      </c>
      <c r="C455" s="152" t="s">
        <v>4</v>
      </c>
    </row>
    <row r="456" spans="1:3">
      <c r="A456" s="152" t="s">
        <v>722</v>
      </c>
      <c r="B456" s="152">
        <v>22</v>
      </c>
      <c r="C456" s="152" t="s">
        <v>4</v>
      </c>
    </row>
    <row r="457" spans="1:3">
      <c r="A457" s="152" t="s">
        <v>723</v>
      </c>
      <c r="B457" s="152">
        <v>2</v>
      </c>
      <c r="C457" s="152" t="s">
        <v>4</v>
      </c>
    </row>
    <row r="458" spans="1:3">
      <c r="A458" s="152" t="s">
        <v>724</v>
      </c>
      <c r="B458" s="152">
        <v>2</v>
      </c>
      <c r="C458" s="152" t="s">
        <v>4</v>
      </c>
    </row>
    <row r="459" spans="1:3">
      <c r="A459" s="152" t="s">
        <v>727</v>
      </c>
      <c r="B459" s="152">
        <v>6</v>
      </c>
      <c r="C459" s="152" t="s">
        <v>4</v>
      </c>
    </row>
    <row r="460" spans="1:3">
      <c r="A460" s="152" t="s">
        <v>719</v>
      </c>
      <c r="B460" s="152">
        <v>1</v>
      </c>
      <c r="C460" s="152" t="s">
        <v>4</v>
      </c>
    </row>
    <row r="461" spans="1:3">
      <c r="A461" s="152" t="s">
        <v>731</v>
      </c>
      <c r="B461" s="152">
        <v>2</v>
      </c>
      <c r="C461" s="152" t="s">
        <v>4</v>
      </c>
    </row>
    <row r="462" spans="1:3">
      <c r="A462" s="152" t="s">
        <v>728</v>
      </c>
      <c r="B462" s="152">
        <v>86</v>
      </c>
      <c r="C462" s="152" t="s">
        <v>4</v>
      </c>
    </row>
    <row r="463" spans="1:3">
      <c r="A463" s="152" t="s">
        <v>725</v>
      </c>
      <c r="B463" s="152">
        <v>232</v>
      </c>
      <c r="C463" s="152" t="s">
        <v>4</v>
      </c>
    </row>
    <row r="464" spans="1:3">
      <c r="A464" s="152" t="s">
        <v>746</v>
      </c>
      <c r="B464" s="152">
        <v>16</v>
      </c>
      <c r="C464" s="152" t="s">
        <v>4</v>
      </c>
    </row>
    <row r="465" spans="1:3">
      <c r="A465" s="152" t="s">
        <v>726</v>
      </c>
      <c r="B465" s="152">
        <v>2</v>
      </c>
      <c r="C465" s="152" t="s">
        <v>4</v>
      </c>
    </row>
    <row r="466" spans="1:3">
      <c r="A466" s="152" t="s">
        <v>729</v>
      </c>
      <c r="B466" s="152">
        <v>1</v>
      </c>
      <c r="C466" s="152" t="s">
        <v>4</v>
      </c>
    </row>
    <row r="467" spans="1:3">
      <c r="A467" s="152" t="s">
        <v>732</v>
      </c>
      <c r="B467" s="152">
        <v>6</v>
      </c>
      <c r="C467" s="152" t="s">
        <v>4</v>
      </c>
    </row>
    <row r="468" spans="1:3">
      <c r="A468" s="152" t="s">
        <v>735</v>
      </c>
      <c r="B468" s="152">
        <v>45</v>
      </c>
      <c r="C468" s="152" t="s">
        <v>4</v>
      </c>
    </row>
    <row r="469" spans="1:3">
      <c r="A469" s="152" t="s">
        <v>733</v>
      </c>
      <c r="B469" s="152">
        <v>114</v>
      </c>
      <c r="C469" s="152" t="s">
        <v>4</v>
      </c>
    </row>
    <row r="470" spans="1:3">
      <c r="A470" s="152" t="s">
        <v>743</v>
      </c>
      <c r="B470" s="152">
        <v>1</v>
      </c>
      <c r="C470" s="152" t="s">
        <v>4</v>
      </c>
    </row>
    <row r="471" spans="1:3">
      <c r="A471" s="152" t="s">
        <v>742</v>
      </c>
      <c r="B471" s="152">
        <v>3</v>
      </c>
      <c r="C471" s="152" t="s">
        <v>4</v>
      </c>
    </row>
    <row r="472" spans="1:3">
      <c r="A472" s="152" t="s">
        <v>741</v>
      </c>
      <c r="B472" s="152">
        <v>6</v>
      </c>
      <c r="C472" s="152" t="s">
        <v>4</v>
      </c>
    </row>
    <row r="473" spans="1:3">
      <c r="A473" s="152" t="s">
        <v>740</v>
      </c>
      <c r="B473" s="152">
        <v>3</v>
      </c>
      <c r="C473" s="152" t="s">
        <v>4</v>
      </c>
    </row>
    <row r="474" spans="1:3">
      <c r="A474" s="152" t="s">
        <v>739</v>
      </c>
      <c r="B474" s="152">
        <v>1</v>
      </c>
      <c r="C474" s="152" t="s">
        <v>4</v>
      </c>
    </row>
    <row r="475" spans="1:3">
      <c r="A475" s="152" t="s">
        <v>738</v>
      </c>
      <c r="B475" s="152">
        <v>6</v>
      </c>
      <c r="C475" s="152" t="s">
        <v>4</v>
      </c>
    </row>
    <row r="476" spans="1:3">
      <c r="A476" s="152" t="s">
        <v>736</v>
      </c>
      <c r="B476" s="152">
        <v>1</v>
      </c>
      <c r="C476" s="152" t="s">
        <v>4</v>
      </c>
    </row>
    <row r="477" spans="1:3">
      <c r="A477" s="152" t="s">
        <v>744</v>
      </c>
      <c r="B477" s="152">
        <v>2</v>
      </c>
      <c r="C477" s="152" t="s">
        <v>4</v>
      </c>
    </row>
    <row r="478" spans="1:3">
      <c r="A478" s="152" t="s">
        <v>748</v>
      </c>
      <c r="B478" s="152">
        <v>2</v>
      </c>
      <c r="C478" s="152" t="s">
        <v>4</v>
      </c>
    </row>
    <row r="479" spans="1:3">
      <c r="A479" s="152" t="s">
        <v>754</v>
      </c>
      <c r="B479" s="152">
        <v>3</v>
      </c>
      <c r="C479" s="152" t="s">
        <v>4</v>
      </c>
    </row>
    <row r="480" spans="1:3">
      <c r="A480" s="152" t="s">
        <v>730</v>
      </c>
      <c r="B480" s="152">
        <v>1</v>
      </c>
      <c r="C480" s="152" t="s">
        <v>4</v>
      </c>
    </row>
    <row r="481" spans="1:3">
      <c r="A481" s="152" t="s">
        <v>755</v>
      </c>
      <c r="B481" s="152">
        <v>5</v>
      </c>
      <c r="C481" s="152" t="s">
        <v>4</v>
      </c>
    </row>
    <row r="482" spans="1:3">
      <c r="A482" s="152" t="s">
        <v>747</v>
      </c>
      <c r="B482" s="152">
        <v>11</v>
      </c>
      <c r="C482" s="152" t="s">
        <v>4</v>
      </c>
    </row>
    <row r="483" spans="1:3">
      <c r="A483" s="152" t="s">
        <v>749</v>
      </c>
      <c r="B483" s="152">
        <v>10</v>
      </c>
      <c r="C483" s="152" t="s">
        <v>4</v>
      </c>
    </row>
    <row r="484" spans="1:3">
      <c r="A484" s="152" t="s">
        <v>751</v>
      </c>
      <c r="B484" s="152">
        <v>362</v>
      </c>
      <c r="C484" s="152" t="s">
        <v>4</v>
      </c>
    </row>
    <row r="485" spans="1:3">
      <c r="A485" s="152" t="s">
        <v>752</v>
      </c>
      <c r="B485" s="152">
        <v>74</v>
      </c>
      <c r="C485" s="152" t="s">
        <v>4</v>
      </c>
    </row>
    <row r="486" spans="1:3">
      <c r="A486" s="152" t="s">
        <v>759</v>
      </c>
      <c r="B486" s="152">
        <v>3</v>
      </c>
      <c r="C486" s="152" t="s">
        <v>4</v>
      </c>
    </row>
    <row r="487" spans="1:3">
      <c r="A487" s="152" t="s">
        <v>760</v>
      </c>
      <c r="B487" s="152">
        <v>1</v>
      </c>
      <c r="C487" s="152" t="s">
        <v>4</v>
      </c>
    </row>
    <row r="488" spans="1:3">
      <c r="A488" s="152" t="s">
        <v>762</v>
      </c>
      <c r="B488" s="152">
        <v>7</v>
      </c>
      <c r="C488" s="152" t="s">
        <v>4</v>
      </c>
    </row>
    <row r="489" spans="1:3">
      <c r="A489" s="152" t="s">
        <v>763</v>
      </c>
      <c r="B489" s="152">
        <v>5</v>
      </c>
      <c r="C489" s="152" t="s">
        <v>4</v>
      </c>
    </row>
    <row r="490" spans="1:3">
      <c r="A490" s="152" t="s">
        <v>764</v>
      </c>
      <c r="B490" s="152">
        <v>1</v>
      </c>
      <c r="C490" s="152" t="s">
        <v>4</v>
      </c>
    </row>
    <row r="491" spans="1:3">
      <c r="A491" s="152" t="s">
        <v>765</v>
      </c>
      <c r="B491" s="152">
        <v>1</v>
      </c>
      <c r="C491" s="152" t="s">
        <v>4</v>
      </c>
    </row>
    <row r="492" spans="1:3">
      <c r="A492" s="152" t="s">
        <v>769</v>
      </c>
      <c r="B492" s="152">
        <v>1</v>
      </c>
      <c r="C492" s="152" t="s">
        <v>4</v>
      </c>
    </row>
    <row r="493" spans="1:3">
      <c r="A493" s="152" t="s">
        <v>770</v>
      </c>
      <c r="B493" s="152">
        <v>1</v>
      </c>
      <c r="C493" s="152" t="s">
        <v>4</v>
      </c>
    </row>
    <row r="494" spans="1:3">
      <c r="A494" s="152" t="s">
        <v>771</v>
      </c>
      <c r="B494" s="152">
        <v>1</v>
      </c>
      <c r="C494" s="152" t="s">
        <v>4</v>
      </c>
    </row>
    <row r="495" spans="1:3">
      <c r="A495" s="152" t="s">
        <v>772</v>
      </c>
      <c r="B495" s="152">
        <v>2</v>
      </c>
      <c r="C495" s="152" t="s">
        <v>4</v>
      </c>
    </row>
    <row r="496" spans="1:3">
      <c r="A496" s="152" t="s">
        <v>756</v>
      </c>
      <c r="B496" s="152">
        <v>3</v>
      </c>
      <c r="C496" s="152" t="s">
        <v>4</v>
      </c>
    </row>
    <row r="497" spans="1:3">
      <c r="A497" s="152" t="s">
        <v>775</v>
      </c>
      <c r="B497" s="152">
        <v>1</v>
      </c>
      <c r="C497" s="152" t="s">
        <v>4</v>
      </c>
    </row>
    <row r="498" spans="1:3">
      <c r="A498" s="152" t="s">
        <v>761</v>
      </c>
      <c r="B498" s="152">
        <v>76</v>
      </c>
      <c r="C498" s="152" t="s">
        <v>4</v>
      </c>
    </row>
    <row r="499" spans="1:3">
      <c r="A499" s="152" t="s">
        <v>766</v>
      </c>
      <c r="B499" s="152">
        <v>51</v>
      </c>
      <c r="C499" s="152" t="s">
        <v>4</v>
      </c>
    </row>
    <row r="500" spans="1:3">
      <c r="A500" s="152" t="s">
        <v>773</v>
      </c>
      <c r="B500" s="152">
        <v>4</v>
      </c>
      <c r="C500" s="152" t="s">
        <v>4</v>
      </c>
    </row>
    <row r="501" spans="1:3">
      <c r="A501" s="152" t="s">
        <v>776</v>
      </c>
      <c r="B501" s="152">
        <v>4</v>
      </c>
      <c r="C501" s="152" t="s">
        <v>4</v>
      </c>
    </row>
    <row r="502" spans="1:3">
      <c r="A502" s="152" t="s">
        <v>777</v>
      </c>
      <c r="B502" s="152">
        <v>9</v>
      </c>
      <c r="C502" s="152" t="s">
        <v>4</v>
      </c>
    </row>
    <row r="503" spans="1:3">
      <c r="A503" s="152" t="s">
        <v>757</v>
      </c>
      <c r="B503" s="152">
        <v>13</v>
      </c>
      <c r="C503" s="152" t="s">
        <v>4</v>
      </c>
    </row>
    <row r="504" spans="1:3">
      <c r="A504" s="152" t="s">
        <v>780</v>
      </c>
      <c r="B504" s="152">
        <v>12</v>
      </c>
      <c r="C504" s="152" t="s">
        <v>4</v>
      </c>
    </row>
    <row r="505" spans="1:3">
      <c r="A505" s="152" t="s">
        <v>779</v>
      </c>
      <c r="B505" s="152">
        <v>243</v>
      </c>
      <c r="C505" s="152" t="s">
        <v>4</v>
      </c>
    </row>
    <row r="506" spans="1:3">
      <c r="A506" s="152" t="s">
        <v>781</v>
      </c>
      <c r="B506" s="152">
        <v>8</v>
      </c>
      <c r="C506" s="152" t="s">
        <v>4</v>
      </c>
    </row>
    <row r="507" spans="1:3">
      <c r="A507" s="152" t="s">
        <v>784</v>
      </c>
      <c r="B507" s="152">
        <v>1</v>
      </c>
      <c r="C507" s="152" t="s">
        <v>4</v>
      </c>
    </row>
    <row r="508" spans="1:3">
      <c r="A508" s="152" t="s">
        <v>783</v>
      </c>
      <c r="B508" s="152">
        <v>1</v>
      </c>
      <c r="C508" s="152" t="s">
        <v>4</v>
      </c>
    </row>
    <row r="509" spans="1:3">
      <c r="A509" s="152" t="s">
        <v>782</v>
      </c>
      <c r="B509" s="152">
        <v>1</v>
      </c>
      <c r="C509" s="152" t="s">
        <v>4</v>
      </c>
    </row>
    <row r="510" spans="1:3">
      <c r="A510" s="152" t="s">
        <v>785</v>
      </c>
      <c r="B510" s="152">
        <v>6</v>
      </c>
      <c r="C510" s="152" t="s">
        <v>4</v>
      </c>
    </row>
    <row r="511" spans="1:3">
      <c r="A511" s="152" t="s">
        <v>788</v>
      </c>
      <c r="B511" s="152">
        <v>1</v>
      </c>
      <c r="C511" s="152" t="s">
        <v>4</v>
      </c>
    </row>
    <row r="512" spans="1:3">
      <c r="A512" s="152" t="s">
        <v>789</v>
      </c>
      <c r="B512" s="152">
        <v>8</v>
      </c>
      <c r="C512" s="152" t="s">
        <v>4</v>
      </c>
    </row>
    <row r="513" spans="1:3">
      <c r="A513" s="152" t="s">
        <v>792</v>
      </c>
      <c r="B513" s="152">
        <v>1</v>
      </c>
      <c r="C513" s="152" t="s">
        <v>4</v>
      </c>
    </row>
    <row r="514" spans="1:3">
      <c r="A514" s="152" t="s">
        <v>791</v>
      </c>
      <c r="B514" s="152">
        <v>1</v>
      </c>
      <c r="C514" s="152" t="s">
        <v>4</v>
      </c>
    </row>
    <row r="515" spans="1:3">
      <c r="A515" s="152" t="s">
        <v>786</v>
      </c>
      <c r="B515" s="152">
        <v>44</v>
      </c>
      <c r="C515" s="152" t="s">
        <v>4</v>
      </c>
    </row>
    <row r="516" spans="1:3">
      <c r="A516" s="152" t="s">
        <v>790</v>
      </c>
      <c r="B516" s="152">
        <v>9</v>
      </c>
      <c r="C516" s="152" t="s">
        <v>4</v>
      </c>
    </row>
    <row r="517" spans="1:3">
      <c r="A517" s="152" t="s">
        <v>797</v>
      </c>
      <c r="B517" s="152">
        <v>3</v>
      </c>
      <c r="C517" s="152" t="s">
        <v>4</v>
      </c>
    </row>
    <row r="518" spans="1:3">
      <c r="A518" s="152" t="s">
        <v>796</v>
      </c>
      <c r="B518" s="152">
        <v>29</v>
      </c>
      <c r="C518" s="152" t="s">
        <v>4</v>
      </c>
    </row>
    <row r="519" spans="1:3">
      <c r="A519" s="152" t="s">
        <v>795</v>
      </c>
      <c r="B519" s="152">
        <v>129</v>
      </c>
      <c r="C519" s="152" t="s">
        <v>4</v>
      </c>
    </row>
    <row r="520" spans="1:3">
      <c r="A520" s="152" t="s">
        <v>794</v>
      </c>
      <c r="B520" s="152">
        <v>6</v>
      </c>
      <c r="C520" s="152" t="s">
        <v>4</v>
      </c>
    </row>
    <row r="521" spans="1:3">
      <c r="A521" s="152" t="s">
        <v>799</v>
      </c>
      <c r="B521" s="152">
        <v>35</v>
      </c>
      <c r="C521" s="152" t="s">
        <v>4</v>
      </c>
    </row>
    <row r="522" spans="1:3">
      <c r="A522" s="152" t="s">
        <v>798</v>
      </c>
      <c r="B522" s="152">
        <v>14</v>
      </c>
      <c r="C522" s="152" t="s">
        <v>4</v>
      </c>
    </row>
    <row r="523" spans="1:3">
      <c r="A523" s="152" t="s">
        <v>803</v>
      </c>
      <c r="B523" s="152">
        <v>1</v>
      </c>
      <c r="C523" s="152" t="s">
        <v>4</v>
      </c>
    </row>
    <row r="524" spans="1:3">
      <c r="A524" s="152" t="s">
        <v>807</v>
      </c>
      <c r="B524" s="152">
        <v>2</v>
      </c>
      <c r="C524" s="152" t="s">
        <v>4</v>
      </c>
    </row>
    <row r="525" spans="1:3">
      <c r="A525" s="152" t="s">
        <v>808</v>
      </c>
      <c r="B525" s="152">
        <v>34</v>
      </c>
      <c r="C525" s="152" t="s">
        <v>4</v>
      </c>
    </row>
    <row r="526" spans="1:3">
      <c r="A526" s="152" t="s">
        <v>793</v>
      </c>
      <c r="B526" s="152">
        <v>1</v>
      </c>
      <c r="C526" s="152" t="s">
        <v>4</v>
      </c>
    </row>
    <row r="527" spans="1:3">
      <c r="A527" s="152" t="s">
        <v>802</v>
      </c>
      <c r="B527" s="152">
        <v>28</v>
      </c>
      <c r="C527" s="152" t="s">
        <v>4</v>
      </c>
    </row>
    <row r="528" spans="1:3">
      <c r="A528" s="152" t="s">
        <v>809</v>
      </c>
      <c r="B528" s="152">
        <v>3</v>
      </c>
      <c r="C528" s="152" t="s">
        <v>4</v>
      </c>
    </row>
    <row r="529" spans="1:3">
      <c r="A529" s="152" t="s">
        <v>810</v>
      </c>
      <c r="B529" s="152">
        <v>223</v>
      </c>
      <c r="C529" s="152" t="s">
        <v>4</v>
      </c>
    </row>
    <row r="530" spans="1:3">
      <c r="A530" s="152" t="s">
        <v>816</v>
      </c>
      <c r="B530" s="152">
        <v>30</v>
      </c>
      <c r="C530" s="152" t="s">
        <v>4</v>
      </c>
    </row>
    <row r="531" spans="1:3">
      <c r="A531" s="152" t="s">
        <v>817</v>
      </c>
      <c r="B531" s="152">
        <v>2</v>
      </c>
      <c r="C531" s="152" t="s">
        <v>4</v>
      </c>
    </row>
    <row r="532" spans="1:3">
      <c r="A532" s="152" t="s">
        <v>812</v>
      </c>
      <c r="B532" s="152">
        <v>1</v>
      </c>
      <c r="C532" s="152" t="s">
        <v>4</v>
      </c>
    </row>
    <row r="533" spans="1:3">
      <c r="A533" s="152" t="s">
        <v>820</v>
      </c>
      <c r="B533" s="152">
        <v>11</v>
      </c>
      <c r="C533" s="152" t="s">
        <v>4</v>
      </c>
    </row>
    <row r="534" spans="1:3">
      <c r="A534" s="152" t="s">
        <v>804</v>
      </c>
      <c r="B534" s="152">
        <v>136</v>
      </c>
      <c r="C534" s="152" t="s">
        <v>4</v>
      </c>
    </row>
    <row r="535" spans="1:3">
      <c r="A535" s="152" t="s">
        <v>815</v>
      </c>
      <c r="B535" s="152">
        <v>21</v>
      </c>
      <c r="C535" s="152" t="s">
        <v>4</v>
      </c>
    </row>
    <row r="536" spans="1:3">
      <c r="A536" s="152" t="s">
        <v>811</v>
      </c>
      <c r="B536" s="152">
        <v>16</v>
      </c>
      <c r="C536" s="152" t="s">
        <v>4</v>
      </c>
    </row>
    <row r="537" spans="1:3">
      <c r="A537" s="152" t="s">
        <v>814</v>
      </c>
      <c r="B537" s="152">
        <v>15</v>
      </c>
      <c r="C537" s="152" t="s">
        <v>4</v>
      </c>
    </row>
    <row r="538" spans="1:3">
      <c r="A538" s="152" t="s">
        <v>822</v>
      </c>
      <c r="B538" s="152">
        <v>2</v>
      </c>
      <c r="C538" s="152" t="s">
        <v>4</v>
      </c>
    </row>
    <row r="539" spans="1:3">
      <c r="A539" s="152" t="s">
        <v>821</v>
      </c>
      <c r="B539" s="152">
        <v>10</v>
      </c>
      <c r="C539" s="152" t="s">
        <v>4</v>
      </c>
    </row>
    <row r="540" spans="1:3">
      <c r="A540" s="152" t="s">
        <v>824</v>
      </c>
      <c r="B540" s="152">
        <v>2</v>
      </c>
      <c r="C540" s="152" t="s">
        <v>4</v>
      </c>
    </row>
    <row r="541" spans="1:3">
      <c r="A541" s="152" t="s">
        <v>825</v>
      </c>
      <c r="B541" s="152">
        <v>2</v>
      </c>
      <c r="C541" s="152" t="s">
        <v>4</v>
      </c>
    </row>
    <row r="542" spans="1:3">
      <c r="A542" s="152" t="s">
        <v>826</v>
      </c>
      <c r="B542" s="152">
        <v>35</v>
      </c>
      <c r="C542" s="152" t="s">
        <v>4</v>
      </c>
    </row>
    <row r="543" spans="1:3">
      <c r="A543" s="152" t="s">
        <v>827</v>
      </c>
      <c r="B543" s="152">
        <v>2</v>
      </c>
      <c r="C543" s="152" t="s">
        <v>4</v>
      </c>
    </row>
    <row r="544" spans="1:3">
      <c r="A544" s="152" t="s">
        <v>832</v>
      </c>
      <c r="B544" s="152">
        <v>1</v>
      </c>
      <c r="C544" s="152" t="s">
        <v>4</v>
      </c>
    </row>
    <row r="545" spans="1:4">
      <c r="A545" s="152" t="s">
        <v>836</v>
      </c>
      <c r="B545" s="152">
        <v>17</v>
      </c>
      <c r="C545" s="152" t="s">
        <v>4</v>
      </c>
    </row>
    <row r="546" spans="1:4">
      <c r="A546" s="152" t="s">
        <v>833</v>
      </c>
      <c r="B546" s="152">
        <v>15</v>
      </c>
      <c r="C546" s="152" t="s">
        <v>4</v>
      </c>
      <c r="D546" s="25"/>
    </row>
    <row r="547" spans="1:4">
      <c r="A547" s="152" t="s">
        <v>846</v>
      </c>
      <c r="B547" s="152">
        <v>14</v>
      </c>
      <c r="C547" s="152" t="s">
        <v>4</v>
      </c>
    </row>
    <row r="548" spans="1:4">
      <c r="A548" s="152" t="s">
        <v>840</v>
      </c>
      <c r="B548" s="152">
        <v>5</v>
      </c>
      <c r="C548" s="152" t="str">
        <f t="shared" ref="C548:C564" si="0">IF(ISBLANK(A548),"","ok")</f>
        <v>ok</v>
      </c>
    </row>
    <row r="549" spans="1:4">
      <c r="A549" s="152" t="s">
        <v>842</v>
      </c>
      <c r="B549" s="152">
        <v>34</v>
      </c>
      <c r="C549" s="152" t="str">
        <f t="shared" si="0"/>
        <v>ok</v>
      </c>
    </row>
    <row r="550" spans="1:4">
      <c r="A550" s="152" t="s">
        <v>834</v>
      </c>
      <c r="B550" s="152">
        <v>4</v>
      </c>
      <c r="C550" s="152" t="str">
        <f t="shared" si="0"/>
        <v>ok</v>
      </c>
    </row>
    <row r="551" spans="1:4">
      <c r="A551" s="152" t="s">
        <v>839</v>
      </c>
      <c r="B551" s="152">
        <v>3</v>
      </c>
      <c r="C551" s="152" t="str">
        <f t="shared" si="0"/>
        <v>ok</v>
      </c>
    </row>
    <row r="552" spans="1:4">
      <c r="A552" s="152" t="s">
        <v>835</v>
      </c>
      <c r="B552" s="152">
        <v>6</v>
      </c>
      <c r="C552" s="152" t="str">
        <f t="shared" si="0"/>
        <v>ok</v>
      </c>
    </row>
    <row r="553" spans="1:4">
      <c r="A553" s="152" t="s">
        <v>831</v>
      </c>
      <c r="B553" s="152">
        <v>15</v>
      </c>
      <c r="C553" s="152" t="str">
        <f t="shared" si="0"/>
        <v>ok</v>
      </c>
    </row>
    <row r="554" spans="1:4">
      <c r="A554" s="152" t="s">
        <v>818</v>
      </c>
      <c r="B554" s="152">
        <v>2</v>
      </c>
      <c r="C554" s="152" t="str">
        <f t="shared" si="0"/>
        <v>ok</v>
      </c>
    </row>
    <row r="555" spans="1:4">
      <c r="A555" s="152" t="s">
        <v>830</v>
      </c>
      <c r="B555" s="152">
        <v>30</v>
      </c>
      <c r="C555" s="152" t="str">
        <f t="shared" si="0"/>
        <v>ok</v>
      </c>
    </row>
    <row r="556" spans="1:4">
      <c r="A556" s="152" t="s">
        <v>800</v>
      </c>
      <c r="B556" s="152">
        <v>1</v>
      </c>
      <c r="C556" s="152" t="str">
        <f t="shared" si="0"/>
        <v>ok</v>
      </c>
    </row>
    <row r="557" spans="1:4">
      <c r="A557" s="152" t="s">
        <v>844</v>
      </c>
      <c r="B557" s="152">
        <v>2</v>
      </c>
      <c r="C557" s="152" t="str">
        <f t="shared" si="0"/>
        <v>ok</v>
      </c>
    </row>
    <row r="558" spans="1:4">
      <c r="A558" s="152" t="s">
        <v>828</v>
      </c>
      <c r="B558" s="152">
        <v>8</v>
      </c>
      <c r="C558" s="152" t="str">
        <f t="shared" si="0"/>
        <v>ok</v>
      </c>
    </row>
    <row r="559" spans="1:4">
      <c r="A559" s="152" t="s">
        <v>845</v>
      </c>
      <c r="B559" s="152">
        <v>16</v>
      </c>
      <c r="C559" s="152" t="str">
        <f t="shared" si="0"/>
        <v>ok</v>
      </c>
    </row>
    <row r="560" spans="1:4">
      <c r="A560" s="152" t="s">
        <v>838</v>
      </c>
      <c r="B560" s="152">
        <v>94</v>
      </c>
      <c r="C560" s="152" t="str">
        <f t="shared" si="0"/>
        <v>ok</v>
      </c>
    </row>
    <row r="561" spans="1:3">
      <c r="A561" s="152" t="s">
        <v>837</v>
      </c>
      <c r="B561" s="152">
        <v>74</v>
      </c>
      <c r="C561" s="152" t="str">
        <f t="shared" si="0"/>
        <v>ok</v>
      </c>
    </row>
    <row r="562" spans="1:3">
      <c r="A562" s="152" t="s">
        <v>850</v>
      </c>
      <c r="B562" s="152">
        <v>14</v>
      </c>
      <c r="C562" s="152" t="str">
        <f t="shared" si="0"/>
        <v>ok</v>
      </c>
    </row>
    <row r="563" spans="1:3">
      <c r="A563" s="152" t="s">
        <v>848</v>
      </c>
      <c r="B563" s="152">
        <v>3</v>
      </c>
      <c r="C563" s="152" t="str">
        <f t="shared" si="0"/>
        <v>ok</v>
      </c>
    </row>
    <row r="564" spans="1:3">
      <c r="A564" s="152" t="s">
        <v>851</v>
      </c>
      <c r="B564" s="152">
        <v>6</v>
      </c>
      <c r="C564" s="152" t="str">
        <f t="shared" si="0"/>
        <v>ok</v>
      </c>
    </row>
    <row r="565" spans="1:3">
      <c r="A565" s="152" t="s">
        <v>853</v>
      </c>
      <c r="B565" s="152">
        <v>1</v>
      </c>
      <c r="C565" s="152" t="s">
        <v>4</v>
      </c>
    </row>
    <row r="566" spans="1:3">
      <c r="A566" s="152" t="s">
        <v>856</v>
      </c>
      <c r="B566" s="152">
        <v>10</v>
      </c>
      <c r="C566" s="152" t="s">
        <v>4</v>
      </c>
    </row>
    <row r="567" spans="1:3">
      <c r="A567" s="152" t="s">
        <v>855</v>
      </c>
      <c r="B567" s="152">
        <v>166</v>
      </c>
      <c r="C567" s="152" t="s">
        <v>4</v>
      </c>
    </row>
    <row r="568" spans="1:3">
      <c r="A568" s="152" t="s">
        <v>854</v>
      </c>
      <c r="B568" s="152">
        <v>1</v>
      </c>
      <c r="C568" s="152" t="s">
        <v>4</v>
      </c>
    </row>
    <row r="569" spans="1:3">
      <c r="A569" s="152" t="s">
        <v>829</v>
      </c>
      <c r="B569" s="152">
        <v>2</v>
      </c>
      <c r="C569" s="152" t="s">
        <v>4</v>
      </c>
    </row>
    <row r="570" spans="1:3">
      <c r="A570" s="152" t="s">
        <v>860</v>
      </c>
      <c r="B570" s="152">
        <v>32</v>
      </c>
      <c r="C570" s="152" t="s">
        <v>4</v>
      </c>
    </row>
    <row r="571" spans="1:3">
      <c r="A571" s="152" t="s">
        <v>862</v>
      </c>
      <c r="B571" s="152">
        <v>11</v>
      </c>
      <c r="C571" s="152" t="s">
        <v>4</v>
      </c>
    </row>
    <row r="572" spans="1:3">
      <c r="A572" s="152" t="s">
        <v>864</v>
      </c>
      <c r="B572" s="152">
        <v>6</v>
      </c>
      <c r="C572" s="152" t="s">
        <v>4</v>
      </c>
    </row>
    <row r="573" spans="1:3">
      <c r="A573" s="152" t="s">
        <v>857</v>
      </c>
      <c r="B573" s="152">
        <v>11</v>
      </c>
      <c r="C573" s="152" t="s">
        <v>4</v>
      </c>
    </row>
    <row r="574" spans="1:3">
      <c r="A574" s="152" t="s">
        <v>858</v>
      </c>
      <c r="B574" s="152">
        <v>1</v>
      </c>
      <c r="C574" s="152" t="s">
        <v>4</v>
      </c>
    </row>
    <row r="575" spans="1:3">
      <c r="A575" s="152" t="s">
        <v>861</v>
      </c>
      <c r="B575" s="152">
        <v>16</v>
      </c>
      <c r="C575" s="152" t="s">
        <v>4</v>
      </c>
    </row>
    <row r="576" spans="1:3">
      <c r="A576" s="152" t="s">
        <v>863</v>
      </c>
      <c r="B576" s="152">
        <v>44</v>
      </c>
      <c r="C576" s="152" t="s">
        <v>4</v>
      </c>
    </row>
    <row r="577" spans="1:3">
      <c r="A577" s="152" t="s">
        <v>859</v>
      </c>
      <c r="B577" s="152">
        <v>4</v>
      </c>
      <c r="C577" s="152" t="s">
        <v>4</v>
      </c>
    </row>
    <row r="578" spans="1:3">
      <c r="A578" s="152" t="s">
        <v>866</v>
      </c>
      <c r="B578" s="152">
        <v>4</v>
      </c>
      <c r="C578" s="152" t="s">
        <v>4</v>
      </c>
    </row>
    <row r="579" spans="1:3">
      <c r="A579" s="152" t="s">
        <v>867</v>
      </c>
      <c r="B579" s="152">
        <v>1</v>
      </c>
      <c r="C579" s="152" t="s">
        <v>4</v>
      </c>
    </row>
    <row r="580" spans="1:3">
      <c r="A580" s="152" t="s">
        <v>869</v>
      </c>
      <c r="B580" s="152">
        <v>1</v>
      </c>
      <c r="C580" s="152" t="s">
        <v>4</v>
      </c>
    </row>
    <row r="581" spans="1:3">
      <c r="A581" s="152" t="s">
        <v>871</v>
      </c>
      <c r="B581" s="152">
        <v>1</v>
      </c>
      <c r="C581" s="152" t="s">
        <v>4</v>
      </c>
    </row>
    <row r="582" spans="1:3">
      <c r="A582" s="152" t="s">
        <v>872</v>
      </c>
      <c r="B582" s="152">
        <v>1</v>
      </c>
      <c r="C582" s="152" t="s">
        <v>4</v>
      </c>
    </row>
    <row r="583" spans="1:3">
      <c r="A583" s="152" t="s">
        <v>873</v>
      </c>
      <c r="B583" s="152">
        <v>1</v>
      </c>
      <c r="C583" s="152" t="s">
        <v>4</v>
      </c>
    </row>
    <row r="584" spans="1:3">
      <c r="A584" s="152" t="s">
        <v>874</v>
      </c>
      <c r="B584" s="152">
        <v>3</v>
      </c>
      <c r="C584" s="152" t="s">
        <v>4</v>
      </c>
    </row>
    <row r="585" spans="1:3">
      <c r="A585" s="152" t="s">
        <v>865</v>
      </c>
      <c r="B585" s="152">
        <v>8</v>
      </c>
      <c r="C585" s="152" t="s">
        <v>4</v>
      </c>
    </row>
    <row r="586" spans="1:3">
      <c r="A586" s="152" t="s">
        <v>868</v>
      </c>
      <c r="B586" s="152">
        <v>4</v>
      </c>
      <c r="C586" s="152" t="s">
        <v>4</v>
      </c>
    </row>
    <row r="587" spans="1:3">
      <c r="A587" s="152" t="s">
        <v>876</v>
      </c>
      <c r="B587" s="152">
        <v>1</v>
      </c>
      <c r="C587" s="152" t="s">
        <v>4</v>
      </c>
    </row>
    <row r="588" spans="1:3">
      <c r="A588" s="152" t="s">
        <v>875</v>
      </c>
      <c r="B588" s="152">
        <v>19</v>
      </c>
      <c r="C588" s="152" t="s">
        <v>4</v>
      </c>
    </row>
    <row r="589" spans="1:3">
      <c r="A589" s="152" t="s">
        <v>877</v>
      </c>
      <c r="B589" s="152">
        <v>6</v>
      </c>
      <c r="C589" s="152" t="s">
        <v>4</v>
      </c>
    </row>
    <row r="590" spans="1:3">
      <c r="A590" s="152" t="s">
        <v>879</v>
      </c>
      <c r="B590" s="152">
        <v>5</v>
      </c>
      <c r="C590" s="152" t="s">
        <v>4</v>
      </c>
    </row>
    <row r="591" spans="1:3">
      <c r="A591" s="152" t="s">
        <v>882</v>
      </c>
      <c r="B591" s="152">
        <v>1</v>
      </c>
      <c r="C591" s="152" t="s">
        <v>4</v>
      </c>
    </row>
    <row r="592" spans="1:3">
      <c r="A592" s="152" t="s">
        <v>881</v>
      </c>
      <c r="B592" s="152">
        <v>8</v>
      </c>
      <c r="C592" s="152" t="s">
        <v>4</v>
      </c>
    </row>
    <row r="593" spans="1:3">
      <c r="A593" s="152" t="s">
        <v>884</v>
      </c>
      <c r="B593" s="152">
        <v>1</v>
      </c>
      <c r="C593" s="152" t="s">
        <v>4</v>
      </c>
    </row>
    <row r="594" spans="1:3">
      <c r="A594" s="152" t="s">
        <v>886</v>
      </c>
      <c r="B594" s="152">
        <v>14</v>
      </c>
      <c r="C594" s="152" t="s">
        <v>4</v>
      </c>
    </row>
    <row r="595" spans="1:3">
      <c r="A595" s="152" t="s">
        <v>880</v>
      </c>
      <c r="B595" s="152">
        <v>13</v>
      </c>
      <c r="C595" s="152" t="s">
        <v>4</v>
      </c>
    </row>
    <row r="596" spans="1:3">
      <c r="A596" s="152" t="s">
        <v>883</v>
      </c>
      <c r="B596" s="152">
        <v>1</v>
      </c>
      <c r="C596" s="152" t="s">
        <v>4</v>
      </c>
    </row>
    <row r="597" spans="1:3">
      <c r="A597" s="152" t="s">
        <v>885</v>
      </c>
      <c r="B597" s="152">
        <v>3</v>
      </c>
      <c r="C597" s="152" t="s">
        <v>4</v>
      </c>
    </row>
    <row r="598" spans="1:3">
      <c r="A598" s="152" t="s">
        <v>888</v>
      </c>
      <c r="B598" s="152">
        <v>1</v>
      </c>
      <c r="C598" s="152" t="s">
        <v>4</v>
      </c>
    </row>
    <row r="599" spans="1:3">
      <c r="A599" s="152" t="s">
        <v>887</v>
      </c>
      <c r="B599" s="152">
        <v>1</v>
      </c>
      <c r="C599" s="152" t="s">
        <v>4</v>
      </c>
    </row>
    <row r="600" spans="1:3">
      <c r="A600" s="152" t="s">
        <v>889</v>
      </c>
      <c r="B600" s="152">
        <v>14</v>
      </c>
      <c r="C600" s="152" t="s">
        <v>4</v>
      </c>
    </row>
    <row r="601" spans="1:3">
      <c r="A601" s="152" t="s">
        <v>890</v>
      </c>
      <c r="B601" s="152">
        <v>11</v>
      </c>
      <c r="C601" s="152" t="s">
        <v>4</v>
      </c>
    </row>
    <row r="602" spans="1:3">
      <c r="A602" s="152" t="s">
        <v>893</v>
      </c>
      <c r="B602" s="152">
        <v>2</v>
      </c>
      <c r="C602" s="152" t="s">
        <v>4</v>
      </c>
    </row>
    <row r="603" spans="1:3">
      <c r="A603" s="152" t="s">
        <v>891</v>
      </c>
      <c r="B603" s="152">
        <v>20</v>
      </c>
      <c r="C603" s="152" t="s">
        <v>4</v>
      </c>
    </row>
    <row r="604" spans="1:3">
      <c r="A604" s="152" t="s">
        <v>892</v>
      </c>
      <c r="B604" s="152">
        <v>3</v>
      </c>
      <c r="C604" s="152" t="s">
        <v>4</v>
      </c>
    </row>
    <row r="605" spans="1:3">
      <c r="A605" s="152" t="s">
        <v>878</v>
      </c>
      <c r="B605" s="152">
        <v>5</v>
      </c>
      <c r="C605" s="152" t="s">
        <v>4</v>
      </c>
    </row>
    <row r="606" spans="1:3">
      <c r="A606" s="152" t="s">
        <v>899</v>
      </c>
      <c r="B606" s="152">
        <v>1</v>
      </c>
      <c r="C606" s="152" t="s">
        <v>4</v>
      </c>
    </row>
    <row r="607" spans="1:3">
      <c r="A607" s="152" t="s">
        <v>900</v>
      </c>
      <c r="B607" s="152">
        <v>13</v>
      </c>
      <c r="C607" s="152" t="s">
        <v>4</v>
      </c>
    </row>
    <row r="608" spans="1:3">
      <c r="A608" s="152" t="s">
        <v>901</v>
      </c>
      <c r="B608" s="152">
        <v>1</v>
      </c>
      <c r="C608" s="152" t="s">
        <v>4</v>
      </c>
    </row>
    <row r="609" spans="1:3">
      <c r="A609" s="152" t="s">
        <v>896</v>
      </c>
      <c r="B609" s="152">
        <v>1</v>
      </c>
      <c r="C609" s="152" t="s">
        <v>4</v>
      </c>
    </row>
    <row r="610" spans="1:3">
      <c r="A610" s="152" t="s">
        <v>897</v>
      </c>
      <c r="B610" s="152">
        <v>1</v>
      </c>
      <c r="C610" s="152" t="s">
        <v>4</v>
      </c>
    </row>
    <row r="611" spans="1:3">
      <c r="A611" s="152" t="s">
        <v>898</v>
      </c>
      <c r="B611" s="152">
        <v>23</v>
      </c>
      <c r="C611" s="152" t="s">
        <v>4</v>
      </c>
    </row>
    <row r="612" spans="1:3">
      <c r="A612" s="152" t="s">
        <v>895</v>
      </c>
      <c r="B612" s="152">
        <v>1</v>
      </c>
      <c r="C612" s="152" t="s">
        <v>4</v>
      </c>
    </row>
    <row r="613" spans="1:3">
      <c r="A613" s="152" t="s">
        <v>904</v>
      </c>
      <c r="B613" s="152">
        <v>14</v>
      </c>
      <c r="C613" s="152" t="s">
        <v>4</v>
      </c>
    </row>
    <row r="614" spans="1:3">
      <c r="A614" s="152" t="s">
        <v>905</v>
      </c>
      <c r="B614" s="152">
        <v>2</v>
      </c>
      <c r="C614" s="152" t="s">
        <v>4</v>
      </c>
    </row>
    <row r="615" spans="1:3">
      <c r="A615" s="152" t="s">
        <v>906</v>
      </c>
      <c r="B615" s="152">
        <v>146</v>
      </c>
      <c r="C615" s="152" t="s">
        <v>4</v>
      </c>
    </row>
    <row r="616" spans="1:3">
      <c r="A616" s="152" t="s">
        <v>903</v>
      </c>
      <c r="B616" s="152">
        <v>1</v>
      </c>
      <c r="C616" s="152" t="s">
        <v>4</v>
      </c>
    </row>
    <row r="617" spans="1:3">
      <c r="A617" s="152" t="s">
        <v>907</v>
      </c>
      <c r="B617" s="152">
        <v>1</v>
      </c>
      <c r="C617" s="152" t="s">
        <v>4</v>
      </c>
    </row>
    <row r="618" spans="1:3">
      <c r="A618" s="152" t="s">
        <v>908</v>
      </c>
      <c r="B618" s="152">
        <v>2</v>
      </c>
      <c r="C618" s="152" t="s">
        <v>4</v>
      </c>
    </row>
    <row r="619" spans="1:3">
      <c r="A619" s="152" t="s">
        <v>909</v>
      </c>
      <c r="B619" s="152">
        <v>1</v>
      </c>
      <c r="C619" s="152" t="s">
        <v>4</v>
      </c>
    </row>
    <row r="620" spans="1:3">
      <c r="A620" s="152" t="s">
        <v>911</v>
      </c>
      <c r="B620" s="152">
        <v>7</v>
      </c>
      <c r="C620" s="152" t="s">
        <v>4</v>
      </c>
    </row>
    <row r="621" spans="1:3">
      <c r="A621" s="152" t="s">
        <v>910</v>
      </c>
      <c r="B621" s="152">
        <v>1</v>
      </c>
      <c r="C621" s="152" t="s">
        <v>4</v>
      </c>
    </row>
    <row r="622" spans="1:3">
      <c r="A622" s="152" t="s">
        <v>912</v>
      </c>
      <c r="B622" s="152">
        <v>17</v>
      </c>
      <c r="C622" s="152" t="s">
        <v>4</v>
      </c>
    </row>
    <row r="623" spans="1:3">
      <c r="A623" s="152" t="s">
        <v>915</v>
      </c>
      <c r="B623" s="152">
        <v>5</v>
      </c>
      <c r="C623" s="152" t="s">
        <v>4</v>
      </c>
    </row>
    <row r="624" spans="1:3">
      <c r="A624" s="152" t="s">
        <v>917</v>
      </c>
      <c r="B624" s="152">
        <v>6</v>
      </c>
      <c r="C624" s="152" t="s">
        <v>4</v>
      </c>
    </row>
    <row r="625" spans="1:3">
      <c r="A625" s="152" t="s">
        <v>916</v>
      </c>
      <c r="B625" s="152">
        <v>2</v>
      </c>
      <c r="C625" s="152" t="s">
        <v>4</v>
      </c>
    </row>
    <row r="626" spans="1:3">
      <c r="A626" s="152" t="s">
        <v>913</v>
      </c>
      <c r="B626" s="152">
        <v>15</v>
      </c>
      <c r="C626" s="152" t="s">
        <v>4</v>
      </c>
    </row>
    <row r="627" spans="1:3">
      <c r="A627" s="152" t="s">
        <v>920</v>
      </c>
      <c r="B627" s="152">
        <v>30</v>
      </c>
      <c r="C627" s="152" t="s">
        <v>4</v>
      </c>
    </row>
    <row r="628" spans="1:3">
      <c r="A628" s="152" t="s">
        <v>921</v>
      </c>
      <c r="B628" s="152">
        <v>10</v>
      </c>
      <c r="C628" s="152" t="s">
        <v>4</v>
      </c>
    </row>
    <row r="629" spans="1:3">
      <c r="A629" s="152" t="s">
        <v>922</v>
      </c>
      <c r="B629" s="152">
        <v>2</v>
      </c>
      <c r="C629" s="152" t="s">
        <v>4</v>
      </c>
    </row>
    <row r="630" spans="1:3">
      <c r="A630" s="152" t="s">
        <v>918</v>
      </c>
      <c r="B630" s="152">
        <v>1</v>
      </c>
      <c r="C630" s="152" t="s">
        <v>4</v>
      </c>
    </row>
    <row r="631" spans="1:3">
      <c r="A631" s="152" t="s">
        <v>923</v>
      </c>
      <c r="B631" s="152">
        <v>7</v>
      </c>
      <c r="C631" s="152" t="s">
        <v>4</v>
      </c>
    </row>
    <row r="632" spans="1:3">
      <c r="A632" s="152" t="s">
        <v>925</v>
      </c>
      <c r="B632" s="152">
        <v>1</v>
      </c>
      <c r="C632" s="152" t="s">
        <v>4</v>
      </c>
    </row>
    <row r="633" spans="1:3">
      <c r="A633" s="152" t="s">
        <v>926</v>
      </c>
      <c r="B633" s="152">
        <v>4</v>
      </c>
      <c r="C633" s="152" t="s">
        <v>4</v>
      </c>
    </row>
    <row r="634" spans="1:3">
      <c r="A634" s="152" t="s">
        <v>924</v>
      </c>
      <c r="B634" s="152">
        <v>2</v>
      </c>
      <c r="C634" s="152" t="s">
        <v>4</v>
      </c>
    </row>
    <row r="635" spans="1:3">
      <c r="A635" s="152" t="s">
        <v>914</v>
      </c>
      <c r="B635" s="152">
        <v>9</v>
      </c>
      <c r="C635" s="152" t="s">
        <v>4</v>
      </c>
    </row>
    <row r="636" spans="1:3">
      <c r="A636" s="152" t="s">
        <v>927</v>
      </c>
      <c r="B636" s="152">
        <v>5</v>
      </c>
      <c r="C636" s="152" t="s">
        <v>4</v>
      </c>
    </row>
    <row r="637" spans="1:3">
      <c r="A637" s="152" t="s">
        <v>930</v>
      </c>
      <c r="B637" s="152">
        <v>1</v>
      </c>
      <c r="C637" s="152" t="s">
        <v>4</v>
      </c>
    </row>
    <row r="638" spans="1:3">
      <c r="A638" s="152" t="s">
        <v>929</v>
      </c>
      <c r="B638" s="152">
        <v>12</v>
      </c>
      <c r="C638" s="152" t="s">
        <v>4</v>
      </c>
    </row>
    <row r="639" spans="1:3">
      <c r="A639" s="152" t="s">
        <v>928</v>
      </c>
      <c r="B639" s="152">
        <v>14</v>
      </c>
      <c r="C639" s="152" t="s">
        <v>4</v>
      </c>
    </row>
    <row r="640" spans="1:3">
      <c r="A640" s="152" t="s">
        <v>931</v>
      </c>
      <c r="B640" s="152">
        <v>29</v>
      </c>
      <c r="C640" s="152" t="s">
        <v>4</v>
      </c>
    </row>
    <row r="641" spans="1:3">
      <c r="A641" s="152" t="s">
        <v>932</v>
      </c>
      <c r="B641" s="152">
        <v>24</v>
      </c>
      <c r="C641" s="152" t="s">
        <v>4</v>
      </c>
    </row>
    <row r="642" spans="1:3">
      <c r="A642" s="152" t="s">
        <v>934</v>
      </c>
      <c r="B642" s="152">
        <v>1</v>
      </c>
      <c r="C642" s="152" t="s">
        <v>4</v>
      </c>
    </row>
    <row r="643" spans="1:3">
      <c r="A643" s="152" t="s">
        <v>935</v>
      </c>
      <c r="B643" s="152">
        <v>1</v>
      </c>
      <c r="C643" s="152" t="s">
        <v>4</v>
      </c>
    </row>
    <row r="644" spans="1:3">
      <c r="A644" s="152" t="s">
        <v>942</v>
      </c>
      <c r="B644" s="152">
        <v>7</v>
      </c>
      <c r="C644" s="152" t="s">
        <v>4</v>
      </c>
    </row>
    <row r="645" spans="1:3">
      <c r="A645" s="152" t="s">
        <v>933</v>
      </c>
      <c r="B645" s="152">
        <v>4</v>
      </c>
      <c r="C645" s="152" t="s">
        <v>4</v>
      </c>
    </row>
    <row r="646" spans="1:3">
      <c r="A646" s="152" t="s">
        <v>936</v>
      </c>
      <c r="B646" s="152">
        <v>11</v>
      </c>
      <c r="C646" s="152" t="s">
        <v>4</v>
      </c>
    </row>
    <row r="647" spans="1:3">
      <c r="A647" s="152" t="s">
        <v>937</v>
      </c>
      <c r="B647" s="152">
        <v>11</v>
      </c>
      <c r="C647" s="152" t="s">
        <v>4</v>
      </c>
    </row>
    <row r="648" spans="1:3">
      <c r="A648" s="152" t="s">
        <v>939</v>
      </c>
      <c r="B648" s="152">
        <v>19</v>
      </c>
      <c r="C648" s="152" t="s">
        <v>4</v>
      </c>
    </row>
    <row r="649" spans="1:3">
      <c r="A649" s="152" t="s">
        <v>941</v>
      </c>
      <c r="B649" s="152">
        <v>2</v>
      </c>
      <c r="C649" s="152" t="s">
        <v>4</v>
      </c>
    </row>
    <row r="650" spans="1:3">
      <c r="A650" s="152" t="s">
        <v>940</v>
      </c>
      <c r="B650" s="152">
        <v>1</v>
      </c>
      <c r="C650" s="152" t="s">
        <v>4</v>
      </c>
    </row>
    <row r="651" spans="1:3">
      <c r="A651" s="152" t="s">
        <v>943</v>
      </c>
      <c r="B651" s="152">
        <v>1</v>
      </c>
      <c r="C651" s="152" t="s">
        <v>4</v>
      </c>
    </row>
    <row r="652" spans="1:3">
      <c r="A652" s="152" t="s">
        <v>944</v>
      </c>
      <c r="B652" s="152">
        <v>11</v>
      </c>
      <c r="C652" s="152" t="s">
        <v>4</v>
      </c>
    </row>
    <row r="653" spans="1:3">
      <c r="A653" s="152" t="s">
        <v>946</v>
      </c>
      <c r="B653" s="152">
        <v>3</v>
      </c>
      <c r="C653" s="152" t="s">
        <v>4</v>
      </c>
    </row>
    <row r="654" spans="1:3">
      <c r="A654" s="152" t="s">
        <v>951</v>
      </c>
      <c r="B654" s="152">
        <v>4</v>
      </c>
      <c r="C654" s="152" t="s">
        <v>4</v>
      </c>
    </row>
    <row r="655" spans="1:3">
      <c r="A655" s="152" t="s">
        <v>952</v>
      </c>
      <c r="B655" s="152">
        <v>46</v>
      </c>
      <c r="C655" s="152" t="s">
        <v>4</v>
      </c>
    </row>
    <row r="656" spans="1:3">
      <c r="A656" s="152" t="s">
        <v>949</v>
      </c>
      <c r="B656" s="152">
        <v>3</v>
      </c>
      <c r="C656" s="152" t="s">
        <v>4</v>
      </c>
    </row>
    <row r="657" spans="1:3">
      <c r="A657" s="152" t="s">
        <v>950</v>
      </c>
      <c r="B657" s="152">
        <v>1</v>
      </c>
      <c r="C657" s="152" t="s">
        <v>4</v>
      </c>
    </row>
    <row r="658" spans="1:3">
      <c r="A658" s="152" t="s">
        <v>953</v>
      </c>
      <c r="B658" s="152">
        <v>1</v>
      </c>
      <c r="C658" s="152" t="s">
        <v>4</v>
      </c>
    </row>
    <row r="659" spans="1:3">
      <c r="A659" s="152" t="s">
        <v>954</v>
      </c>
      <c r="B659" s="152">
        <v>53</v>
      </c>
      <c r="C659" s="152" t="s">
        <v>4</v>
      </c>
    </row>
    <row r="660" spans="1:3">
      <c r="A660" s="152" t="s">
        <v>948</v>
      </c>
      <c r="B660" s="152">
        <v>9</v>
      </c>
      <c r="C660" s="152" t="s">
        <v>4</v>
      </c>
    </row>
    <row r="661" spans="1:3">
      <c r="A661" s="152" t="s">
        <v>955</v>
      </c>
      <c r="B661" s="152">
        <v>9</v>
      </c>
      <c r="C661" s="152" t="s">
        <v>4</v>
      </c>
    </row>
    <row r="662" spans="1:3">
      <c r="A662" s="152" t="s">
        <v>945</v>
      </c>
      <c r="B662" s="152">
        <v>64</v>
      </c>
      <c r="C662" s="152" t="s">
        <v>4</v>
      </c>
    </row>
    <row r="663" spans="1:3">
      <c r="A663" s="152" t="s">
        <v>956</v>
      </c>
      <c r="B663" s="152">
        <v>7</v>
      </c>
      <c r="C663" s="152" t="s">
        <v>4</v>
      </c>
    </row>
    <row r="664" spans="1:3">
      <c r="A664" s="152" t="s">
        <v>963</v>
      </c>
      <c r="B664" s="152">
        <v>6</v>
      </c>
      <c r="C664" s="152" t="s">
        <v>4</v>
      </c>
    </row>
    <row r="665" spans="1:3">
      <c r="A665" s="152" t="s">
        <v>965</v>
      </c>
      <c r="B665" s="152">
        <v>5</v>
      </c>
      <c r="C665" s="152" t="s">
        <v>4</v>
      </c>
    </row>
    <row r="666" spans="1:3">
      <c r="A666" s="152" t="s">
        <v>966</v>
      </c>
      <c r="B666" s="152">
        <v>1</v>
      </c>
      <c r="C666" s="152" t="s">
        <v>4</v>
      </c>
    </row>
    <row r="667" spans="1:3">
      <c r="A667" s="152" t="s">
        <v>961</v>
      </c>
      <c r="B667" s="152">
        <v>3</v>
      </c>
      <c r="C667" s="152" t="s">
        <v>4</v>
      </c>
    </row>
    <row r="668" spans="1:3">
      <c r="A668" s="152" t="s">
        <v>962</v>
      </c>
      <c r="B668" s="152">
        <v>1</v>
      </c>
      <c r="C668" s="152" t="s">
        <v>4</v>
      </c>
    </row>
    <row r="669" spans="1:3">
      <c r="A669" s="152" t="s">
        <v>968</v>
      </c>
      <c r="B669" s="152">
        <v>1</v>
      </c>
      <c r="C669" s="152" t="s">
        <v>4</v>
      </c>
    </row>
    <row r="670" spans="1:3">
      <c r="A670" s="152" t="s">
        <v>970</v>
      </c>
      <c r="B670" s="152">
        <v>16</v>
      </c>
      <c r="C670" s="152" t="s">
        <v>4</v>
      </c>
    </row>
    <row r="671" spans="1:3">
      <c r="A671" s="152" t="s">
        <v>959</v>
      </c>
      <c r="B671" s="152">
        <v>5</v>
      </c>
      <c r="C671" s="152" t="s">
        <v>4</v>
      </c>
    </row>
    <row r="672" spans="1:3">
      <c r="A672" s="152" t="s">
        <v>960</v>
      </c>
      <c r="B672" s="152">
        <v>64</v>
      </c>
      <c r="C672" s="152" t="s">
        <v>4</v>
      </c>
    </row>
    <row r="673" spans="1:3">
      <c r="A673" s="152" t="s">
        <v>967</v>
      </c>
      <c r="B673" s="152">
        <v>4</v>
      </c>
      <c r="C673" s="152" t="s">
        <v>4</v>
      </c>
    </row>
    <row r="674" spans="1:3">
      <c r="A674" s="152" t="s">
        <v>971</v>
      </c>
      <c r="B674" s="152">
        <v>5</v>
      </c>
      <c r="C674" s="152" t="s">
        <v>4</v>
      </c>
    </row>
    <row r="675" spans="1:3">
      <c r="A675" s="152" t="s">
        <v>972</v>
      </c>
      <c r="B675" s="152">
        <v>56</v>
      </c>
      <c r="C675" s="152" t="s">
        <v>4</v>
      </c>
    </row>
    <row r="676" spans="1:3">
      <c r="A676" s="152" t="s">
        <v>975</v>
      </c>
      <c r="B676" s="152">
        <v>17</v>
      </c>
      <c r="C676" s="152" t="s">
        <v>4</v>
      </c>
    </row>
    <row r="677" spans="1:3">
      <c r="A677" s="152" t="s">
        <v>976</v>
      </c>
      <c r="B677" s="152">
        <v>457</v>
      </c>
      <c r="C677" s="152" t="s">
        <v>4</v>
      </c>
    </row>
    <row r="678" spans="1:3">
      <c r="A678" s="152" t="s">
        <v>980</v>
      </c>
      <c r="B678" s="152">
        <v>3</v>
      </c>
      <c r="C678" s="152" t="s">
        <v>4</v>
      </c>
    </row>
    <row r="679" spans="1:3">
      <c r="A679" s="152" t="s">
        <v>981</v>
      </c>
      <c r="B679" s="152">
        <v>1</v>
      </c>
      <c r="C679" s="152" t="s">
        <v>4</v>
      </c>
    </row>
    <row r="680" spans="1:3">
      <c r="A680" s="152" t="s">
        <v>982</v>
      </c>
      <c r="B680" s="152">
        <v>1</v>
      </c>
      <c r="C680" s="152" t="s">
        <v>4</v>
      </c>
    </row>
    <row r="681" spans="1:3">
      <c r="A681" s="152" t="s">
        <v>957</v>
      </c>
      <c r="B681" s="152">
        <v>66</v>
      </c>
      <c r="C681" s="152" t="s">
        <v>4</v>
      </c>
    </row>
    <row r="682" spans="1:3">
      <c r="A682" s="152" t="s">
        <v>979</v>
      </c>
      <c r="B682" s="152">
        <v>64</v>
      </c>
      <c r="C682" s="152" t="s">
        <v>4</v>
      </c>
    </row>
    <row r="683" spans="1:3">
      <c r="A683" s="152" t="s">
        <v>973</v>
      </c>
      <c r="B683" s="152">
        <v>4</v>
      </c>
      <c r="C683" s="152" t="s">
        <v>4</v>
      </c>
    </row>
    <row r="684" spans="1:3">
      <c r="A684" s="152" t="s">
        <v>974</v>
      </c>
      <c r="B684" s="152">
        <v>3</v>
      </c>
      <c r="C684" s="152" t="s">
        <v>4</v>
      </c>
    </row>
    <row r="685" spans="1:3">
      <c r="A685" s="152" t="s">
        <v>978</v>
      </c>
      <c r="B685" s="152">
        <v>6</v>
      </c>
      <c r="C685" s="152" t="s">
        <v>4</v>
      </c>
    </row>
    <row r="686" spans="1:3">
      <c r="A686" s="152" t="s">
        <v>977</v>
      </c>
      <c r="B686" s="152">
        <v>4</v>
      </c>
      <c r="C686" s="152" t="s">
        <v>4</v>
      </c>
    </row>
    <row r="687" spans="1:3">
      <c r="A687" s="152" t="s">
        <v>987</v>
      </c>
      <c r="B687" s="152">
        <v>13</v>
      </c>
      <c r="C687" s="152" t="s">
        <v>4</v>
      </c>
    </row>
    <row r="688" spans="1:3">
      <c r="A688" s="152" t="s">
        <v>988</v>
      </c>
      <c r="B688" s="152">
        <v>24</v>
      </c>
      <c r="C688" s="152" t="s">
        <v>4</v>
      </c>
    </row>
    <row r="689" spans="1:3">
      <c r="A689" s="152" t="s">
        <v>989</v>
      </c>
      <c r="B689" s="152">
        <v>1</v>
      </c>
      <c r="C689" s="152" t="s">
        <v>4</v>
      </c>
    </row>
    <row r="690" spans="1:3">
      <c r="A690" s="152" t="s">
        <v>984</v>
      </c>
      <c r="B690" s="152">
        <v>3</v>
      </c>
      <c r="C690" s="152" t="s">
        <v>4</v>
      </c>
    </row>
    <row r="691" spans="1:3">
      <c r="A691" s="152" t="s">
        <v>985</v>
      </c>
      <c r="B691" s="152">
        <v>1</v>
      </c>
      <c r="C691" s="152" t="s">
        <v>4</v>
      </c>
    </row>
    <row r="692" spans="1:3">
      <c r="A692" s="152" t="s">
        <v>986</v>
      </c>
      <c r="B692" s="152">
        <v>13</v>
      </c>
      <c r="C692" s="152" t="s">
        <v>4</v>
      </c>
    </row>
    <row r="693" spans="1:3">
      <c r="A693" s="152" t="s">
        <v>990</v>
      </c>
      <c r="B693" s="152">
        <v>264</v>
      </c>
      <c r="C693" s="152" t="s">
        <v>4</v>
      </c>
    </row>
    <row r="694" spans="1:3">
      <c r="A694" s="152" t="s">
        <v>991</v>
      </c>
      <c r="B694" s="152">
        <v>8</v>
      </c>
      <c r="C694" s="152" t="s">
        <v>4</v>
      </c>
    </row>
    <row r="695" spans="1:3">
      <c r="A695" s="152" t="s">
        <v>992</v>
      </c>
      <c r="B695" s="152">
        <v>5</v>
      </c>
      <c r="C695" s="152" t="s">
        <v>4</v>
      </c>
    </row>
    <row r="696" spans="1:3">
      <c r="A696" s="152" t="s">
        <v>998</v>
      </c>
      <c r="B696" s="152">
        <v>9</v>
      </c>
      <c r="C696" s="152" t="s">
        <v>4</v>
      </c>
    </row>
    <row r="697" spans="1:3">
      <c r="A697" s="152" t="s">
        <v>999</v>
      </c>
      <c r="B697" s="152">
        <v>8</v>
      </c>
      <c r="C697" s="152" t="s">
        <v>4</v>
      </c>
    </row>
    <row r="698" spans="1:3">
      <c r="A698" s="152" t="s">
        <v>1000</v>
      </c>
      <c r="B698" s="152">
        <v>1</v>
      </c>
      <c r="C698" s="152" t="s">
        <v>4</v>
      </c>
    </row>
    <row r="699" spans="1:3">
      <c r="A699" s="152" t="s">
        <v>997</v>
      </c>
      <c r="B699" s="152">
        <v>6</v>
      </c>
      <c r="C699" s="152" t="s">
        <v>4</v>
      </c>
    </row>
    <row r="700" spans="1:3">
      <c r="A700" s="152" t="s">
        <v>1001</v>
      </c>
      <c r="B700" s="152">
        <v>1</v>
      </c>
      <c r="C700" s="152" t="s">
        <v>4</v>
      </c>
    </row>
    <row r="701" spans="1:3">
      <c r="A701" s="152" t="s">
        <v>1002</v>
      </c>
      <c r="B701" s="152">
        <v>1</v>
      </c>
      <c r="C701" s="152" t="s">
        <v>4</v>
      </c>
    </row>
    <row r="702" spans="1:3">
      <c r="A702" s="152" t="s">
        <v>1003</v>
      </c>
      <c r="B702" s="152">
        <v>32</v>
      </c>
      <c r="C702" s="152" t="s">
        <v>4</v>
      </c>
    </row>
    <row r="703" spans="1:3">
      <c r="A703" s="152" t="s">
        <v>1006</v>
      </c>
      <c r="B703" s="152">
        <v>46</v>
      </c>
      <c r="C703" s="152" t="s">
        <v>4</v>
      </c>
    </row>
    <row r="704" spans="1:3">
      <c r="A704" s="152" t="s">
        <v>995</v>
      </c>
      <c r="B704" s="152">
        <v>3</v>
      </c>
      <c r="C704" s="152" t="s">
        <v>4</v>
      </c>
    </row>
    <row r="705" spans="1:3">
      <c r="A705" s="152" t="s">
        <v>996</v>
      </c>
      <c r="B705" s="152">
        <v>17</v>
      </c>
      <c r="C705" s="152" t="s">
        <v>4</v>
      </c>
    </row>
    <row r="706" spans="1:3">
      <c r="A706" s="152" t="s">
        <v>1007</v>
      </c>
      <c r="B706" s="152">
        <v>396</v>
      </c>
      <c r="C706" s="152" t="s">
        <v>4</v>
      </c>
    </row>
    <row r="707" spans="1:3">
      <c r="A707" s="152" t="s">
        <v>1009</v>
      </c>
      <c r="B707" s="152">
        <v>2</v>
      </c>
      <c r="C707" s="152" t="s">
        <v>4</v>
      </c>
    </row>
    <row r="708" spans="1:3">
      <c r="A708" s="152" t="s">
        <v>1017</v>
      </c>
      <c r="B708" s="152">
        <v>223</v>
      </c>
      <c r="C708" s="152" t="s">
        <v>4</v>
      </c>
    </row>
    <row r="709" spans="1:3">
      <c r="A709" s="152" t="s">
        <v>1022</v>
      </c>
      <c r="B709" s="152">
        <v>2</v>
      </c>
      <c r="C709" s="152" t="s">
        <v>4</v>
      </c>
    </row>
    <row r="710" spans="1:3">
      <c r="A710" s="152" t="s">
        <v>994</v>
      </c>
      <c r="B710" s="152">
        <v>1</v>
      </c>
      <c r="C710" s="152" t="s">
        <v>4</v>
      </c>
    </row>
    <row r="711" spans="1:3">
      <c r="A711" s="152" t="s">
        <v>1021</v>
      </c>
      <c r="B711" s="152">
        <v>5</v>
      </c>
      <c r="C711" s="152" t="s">
        <v>4</v>
      </c>
    </row>
    <row r="712" spans="1:3">
      <c r="A712" s="152" t="s">
        <v>1024</v>
      </c>
      <c r="B712" s="152">
        <v>9</v>
      </c>
      <c r="C712" s="152" t="s">
        <v>4</v>
      </c>
    </row>
    <row r="713" spans="1:3">
      <c r="A713" s="152" t="s">
        <v>1025</v>
      </c>
      <c r="B713" s="152">
        <v>14</v>
      </c>
      <c r="C713" s="152" t="s">
        <v>4</v>
      </c>
    </row>
    <row r="714" spans="1:3">
      <c r="A714" s="152" t="s">
        <v>1018</v>
      </c>
      <c r="B714" s="152">
        <v>1</v>
      </c>
      <c r="C714" s="152" t="s">
        <v>4</v>
      </c>
    </row>
    <row r="715" spans="1:3">
      <c r="A715" s="152" t="s">
        <v>1019</v>
      </c>
      <c r="B715" s="152">
        <v>1</v>
      </c>
      <c r="C715" s="152" t="s">
        <v>4</v>
      </c>
    </row>
    <row r="716" spans="1:3">
      <c r="A716" s="152" t="s">
        <v>1027</v>
      </c>
      <c r="B716" s="152">
        <v>6</v>
      </c>
      <c r="C716" s="152" t="s">
        <v>4</v>
      </c>
    </row>
    <row r="717" spans="1:3">
      <c r="A717" s="152" t="s">
        <v>1035</v>
      </c>
      <c r="B717" s="152">
        <v>1</v>
      </c>
      <c r="C717" s="152" t="s">
        <v>4</v>
      </c>
    </row>
    <row r="718" spans="1:3">
      <c r="A718" s="152" t="s">
        <v>1029</v>
      </c>
      <c r="B718" s="152">
        <v>1</v>
      </c>
      <c r="C718" s="152" t="s">
        <v>4</v>
      </c>
    </row>
    <row r="719" spans="1:3">
      <c r="A719" s="152" t="s">
        <v>1031</v>
      </c>
      <c r="B719" s="152">
        <v>20</v>
      </c>
      <c r="C719" s="152" t="s">
        <v>4</v>
      </c>
    </row>
    <row r="720" spans="1:3">
      <c r="A720" s="152" t="s">
        <v>1030</v>
      </c>
      <c r="B720" s="152">
        <v>13</v>
      </c>
      <c r="C720" s="152" t="s">
        <v>4</v>
      </c>
    </row>
    <row r="721" spans="1:3">
      <c r="A721" s="152" t="s">
        <v>1028</v>
      </c>
      <c r="B721" s="152">
        <v>7</v>
      </c>
      <c r="C721" s="152" t="s">
        <v>4</v>
      </c>
    </row>
    <row r="722" spans="1:3">
      <c r="A722" s="152" t="s">
        <v>1037</v>
      </c>
      <c r="B722" s="152">
        <v>1</v>
      </c>
      <c r="C722" s="152" t="s">
        <v>4</v>
      </c>
    </row>
    <row r="723" spans="1:3">
      <c r="A723" s="152" t="s">
        <v>1038</v>
      </c>
      <c r="B723" s="152">
        <v>1</v>
      </c>
      <c r="C723" s="152" t="s">
        <v>4</v>
      </c>
    </row>
    <row r="724" spans="1:3">
      <c r="A724" s="152" t="s">
        <v>1039</v>
      </c>
      <c r="B724" s="152">
        <v>5</v>
      </c>
      <c r="C724" s="152" t="s">
        <v>4</v>
      </c>
    </row>
    <row r="725" spans="1:3">
      <c r="A725" s="152" t="s">
        <v>1040</v>
      </c>
      <c r="B725" s="152">
        <v>1</v>
      </c>
      <c r="C725" s="152" t="s">
        <v>4</v>
      </c>
    </row>
    <row r="726" spans="1:3">
      <c r="A726" s="152" t="s">
        <v>1041</v>
      </c>
      <c r="B726" s="152">
        <v>4</v>
      </c>
      <c r="C726" s="152" t="s">
        <v>4</v>
      </c>
    </row>
    <row r="727" spans="1:3">
      <c r="A727" s="152" t="s">
        <v>1042</v>
      </c>
      <c r="B727" s="152">
        <v>2</v>
      </c>
      <c r="C727" s="152" t="s">
        <v>4</v>
      </c>
    </row>
    <row r="728" spans="1:3">
      <c r="A728" s="152" t="s">
        <v>1045</v>
      </c>
      <c r="B728" s="152">
        <v>7</v>
      </c>
      <c r="C728" s="152" t="s">
        <v>4</v>
      </c>
    </row>
    <row r="729" spans="1:3">
      <c r="A729" s="152" t="s">
        <v>1044</v>
      </c>
      <c r="B729" s="152">
        <v>1</v>
      </c>
      <c r="C729" s="152" t="s">
        <v>4</v>
      </c>
    </row>
    <row r="730" spans="1:3">
      <c r="A730" s="152" t="s">
        <v>1046</v>
      </c>
      <c r="B730" s="152">
        <v>1</v>
      </c>
      <c r="C730" s="152" t="s">
        <v>4</v>
      </c>
    </row>
    <row r="731" spans="1:3">
      <c r="A731" s="152" t="s">
        <v>1047</v>
      </c>
      <c r="B731" s="152">
        <v>6</v>
      </c>
      <c r="C731" s="152" t="s">
        <v>4</v>
      </c>
    </row>
    <row r="732" spans="1:3">
      <c r="A732" s="152" t="s">
        <v>1008</v>
      </c>
      <c r="B732" s="152">
        <v>88</v>
      </c>
      <c r="C732" s="152" t="s">
        <v>4</v>
      </c>
    </row>
    <row r="733" spans="1:3">
      <c r="A733" s="152" t="s">
        <v>1034</v>
      </c>
      <c r="B733" s="152">
        <v>1</v>
      </c>
      <c r="C733" s="152" t="s">
        <v>4</v>
      </c>
    </row>
    <row r="734" spans="1:3">
      <c r="A734" s="152" t="s">
        <v>1048</v>
      </c>
      <c r="B734" s="152">
        <v>1</v>
      </c>
      <c r="C734" s="152" t="s">
        <v>4</v>
      </c>
    </row>
    <row r="735" spans="1:3">
      <c r="A735" s="152" t="s">
        <v>1049</v>
      </c>
      <c r="B735" s="152">
        <v>19</v>
      </c>
      <c r="C735" s="152" t="s">
        <v>4</v>
      </c>
    </row>
    <row r="736" spans="1:3">
      <c r="A736" s="152" t="s">
        <v>1051</v>
      </c>
      <c r="B736" s="152">
        <v>9</v>
      </c>
      <c r="C736" s="152" t="s">
        <v>4</v>
      </c>
    </row>
    <row r="737" spans="1:3">
      <c r="A737" s="152" t="s">
        <v>1055</v>
      </c>
      <c r="B737" s="152">
        <v>1</v>
      </c>
      <c r="C737" s="152" t="s">
        <v>4</v>
      </c>
    </row>
    <row r="738" spans="1:3">
      <c r="A738" s="152" t="s">
        <v>1054</v>
      </c>
      <c r="B738" s="152">
        <v>35</v>
      </c>
      <c r="C738" s="152" t="s">
        <v>4</v>
      </c>
    </row>
    <row r="739" spans="1:3">
      <c r="A739" s="152" t="s">
        <v>1032</v>
      </c>
      <c r="B739" s="152">
        <v>6</v>
      </c>
      <c r="C739" s="152" t="s">
        <v>4</v>
      </c>
    </row>
    <row r="740" spans="1:3">
      <c r="A740" s="152" t="s">
        <v>1033</v>
      </c>
      <c r="B740" s="152">
        <v>16</v>
      </c>
      <c r="C740" s="152" t="s">
        <v>4</v>
      </c>
    </row>
    <row r="741" spans="1:3">
      <c r="A741" s="152" t="s">
        <v>1050</v>
      </c>
      <c r="B741" s="152">
        <v>2</v>
      </c>
      <c r="C741" s="152" t="s">
        <v>4</v>
      </c>
    </row>
    <row r="742" spans="1:3">
      <c r="A742" s="152" t="s">
        <v>1052</v>
      </c>
      <c r="B742" s="152">
        <v>4</v>
      </c>
      <c r="C742" s="152" t="s">
        <v>4</v>
      </c>
    </row>
    <row r="743" spans="1:3">
      <c r="A743" s="152" t="s">
        <v>1057</v>
      </c>
      <c r="B743" s="152">
        <v>1</v>
      </c>
      <c r="C743" s="152" t="s">
        <v>4</v>
      </c>
    </row>
    <row r="744" spans="1:3">
      <c r="A744" s="152" t="s">
        <v>1058</v>
      </c>
      <c r="B744" s="152">
        <v>82</v>
      </c>
      <c r="C744" s="152" t="s">
        <v>4</v>
      </c>
    </row>
    <row r="745" spans="1:3">
      <c r="A745" s="152" t="s">
        <v>1053</v>
      </c>
      <c r="B745" s="152">
        <v>3</v>
      </c>
      <c r="C745" s="152" t="s">
        <v>4</v>
      </c>
    </row>
    <row r="746" spans="1:3">
      <c r="A746" s="152" t="s">
        <v>1060</v>
      </c>
      <c r="B746" s="152">
        <v>4</v>
      </c>
      <c r="C746" s="152" t="s">
        <v>4</v>
      </c>
    </row>
    <row r="747" spans="1:3">
      <c r="A747" s="152" t="s">
        <v>1059</v>
      </c>
      <c r="B747" s="152">
        <v>1</v>
      </c>
      <c r="C747" s="152" t="s">
        <v>4</v>
      </c>
    </row>
    <row r="748" spans="1:3">
      <c r="A748" s="152" t="s">
        <v>1061</v>
      </c>
      <c r="B748" s="152">
        <v>1</v>
      </c>
      <c r="C748" s="152" t="s">
        <v>4</v>
      </c>
    </row>
    <row r="749" spans="1:3">
      <c r="A749" s="152" t="s">
        <v>1064</v>
      </c>
      <c r="B749" s="152">
        <v>5</v>
      </c>
      <c r="C749" s="152" t="s">
        <v>4</v>
      </c>
    </row>
    <row r="750" spans="1:3">
      <c r="A750" s="152" t="s">
        <v>1063</v>
      </c>
      <c r="B750" s="152">
        <v>1</v>
      </c>
      <c r="C750" s="152" t="s">
        <v>4</v>
      </c>
    </row>
    <row r="751" spans="1:3">
      <c r="A751" s="152" t="s">
        <v>1062</v>
      </c>
      <c r="B751" s="152">
        <v>4</v>
      </c>
      <c r="C751" s="152" t="s">
        <v>4</v>
      </c>
    </row>
    <row r="752" spans="1:3">
      <c r="A752" s="152" t="s">
        <v>1065</v>
      </c>
      <c r="B752" s="152">
        <v>1</v>
      </c>
      <c r="C752" s="152" t="s">
        <v>4</v>
      </c>
    </row>
    <row r="753" spans="1:3">
      <c r="A753" s="152" t="s">
        <v>1070</v>
      </c>
      <c r="B753" s="152">
        <v>35</v>
      </c>
      <c r="C753" s="152" t="s">
        <v>4</v>
      </c>
    </row>
    <row r="754" spans="1:3">
      <c r="A754" s="152" t="s">
        <v>1056</v>
      </c>
      <c r="B754" s="152">
        <v>4</v>
      </c>
      <c r="C754" s="152" t="s">
        <v>4</v>
      </c>
    </row>
    <row r="755" spans="1:3">
      <c r="A755" s="152" t="s">
        <v>1068</v>
      </c>
      <c r="B755" s="152">
        <v>6</v>
      </c>
      <c r="C755" s="152" t="s">
        <v>4</v>
      </c>
    </row>
    <row r="756" spans="1:3">
      <c r="A756" s="152" t="s">
        <v>1069</v>
      </c>
      <c r="B756" s="152">
        <v>1</v>
      </c>
      <c r="C756" s="152" t="s">
        <v>4</v>
      </c>
    </row>
    <row r="757" spans="1:3">
      <c r="A757" s="152" t="s">
        <v>1071</v>
      </c>
      <c r="B757" s="152">
        <v>4</v>
      </c>
      <c r="C757" s="152" t="s">
        <v>4</v>
      </c>
    </row>
    <row r="758" spans="1:3">
      <c r="A758" s="152" t="s">
        <v>1072</v>
      </c>
      <c r="B758" s="152">
        <v>2</v>
      </c>
      <c r="C758" s="152" t="s">
        <v>4</v>
      </c>
    </row>
    <row r="759" spans="1:3">
      <c r="A759" s="152" t="s">
        <v>1073</v>
      </c>
      <c r="B759" s="152">
        <v>1</v>
      </c>
      <c r="C759" s="152" t="s">
        <v>4</v>
      </c>
    </row>
    <row r="760" spans="1:3">
      <c r="A760" s="152" t="s">
        <v>1074</v>
      </c>
      <c r="B760" s="152">
        <v>1</v>
      </c>
      <c r="C760" s="152" t="s">
        <v>4</v>
      </c>
    </row>
    <row r="761" spans="1:3">
      <c r="A761" s="152" t="s">
        <v>1066</v>
      </c>
      <c r="B761" s="152">
        <v>7</v>
      </c>
      <c r="C761" s="152" t="s">
        <v>4</v>
      </c>
    </row>
    <row r="762" spans="1:3">
      <c r="A762" s="152" t="s">
        <v>1075</v>
      </c>
      <c r="B762" s="152">
        <v>2</v>
      </c>
      <c r="C762" s="152" t="s">
        <v>4</v>
      </c>
    </row>
    <row r="763" spans="1:3">
      <c r="A763" s="152" t="s">
        <v>1076</v>
      </c>
      <c r="B763" s="152">
        <v>1</v>
      </c>
      <c r="C763" s="152" t="s">
        <v>4</v>
      </c>
    </row>
    <row r="764" spans="1:3">
      <c r="A764" s="152" t="s">
        <v>1077</v>
      </c>
      <c r="B764" s="152">
        <v>8</v>
      </c>
      <c r="C764" s="152" t="s">
        <v>4</v>
      </c>
    </row>
    <row r="765" spans="1:3">
      <c r="A765" s="152" t="s">
        <v>1079</v>
      </c>
      <c r="B765" s="152">
        <v>1</v>
      </c>
      <c r="C765" s="152" t="s">
        <v>4</v>
      </c>
    </row>
    <row r="766" spans="1:3">
      <c r="A766" s="152" t="s">
        <v>1080</v>
      </c>
      <c r="B766" s="152">
        <v>4</v>
      </c>
      <c r="C766" s="152" t="s">
        <v>4</v>
      </c>
    </row>
    <row r="767" spans="1:3">
      <c r="A767" s="152" t="s">
        <v>1082</v>
      </c>
      <c r="B767" s="152">
        <v>9</v>
      </c>
      <c r="C767" s="152" t="s">
        <v>4</v>
      </c>
    </row>
    <row r="768" spans="1:3">
      <c r="A768" s="152" t="s">
        <v>1083</v>
      </c>
      <c r="B768" s="152">
        <v>2</v>
      </c>
      <c r="C768" s="152" t="s">
        <v>4</v>
      </c>
    </row>
    <row r="769" spans="1:3">
      <c r="A769" s="152" t="s">
        <v>1084</v>
      </c>
      <c r="B769" s="152">
        <v>18</v>
      </c>
      <c r="C769" s="152" t="s">
        <v>4</v>
      </c>
    </row>
    <row r="770" spans="1:3">
      <c r="A770" s="152" t="s">
        <v>1085</v>
      </c>
      <c r="B770" s="152">
        <v>1</v>
      </c>
      <c r="C770" s="152" t="s">
        <v>4</v>
      </c>
    </row>
    <row r="771" spans="1:3">
      <c r="A771" s="152" t="s">
        <v>1086</v>
      </c>
      <c r="B771" s="152">
        <v>2</v>
      </c>
      <c r="C771" s="152" t="s">
        <v>4</v>
      </c>
    </row>
    <row r="772" spans="1:3">
      <c r="A772" s="152" t="s">
        <v>1087</v>
      </c>
      <c r="B772" s="152">
        <v>7</v>
      </c>
      <c r="C772" s="152" t="s">
        <v>4</v>
      </c>
    </row>
    <row r="773" spans="1:3">
      <c r="A773" s="152" t="s">
        <v>1088</v>
      </c>
      <c r="B773" s="152">
        <v>6</v>
      </c>
      <c r="C773" s="152" t="s">
        <v>4</v>
      </c>
    </row>
    <row r="774" spans="1:3">
      <c r="A774" s="152" t="s">
        <v>1089</v>
      </c>
      <c r="B774" s="152">
        <v>2</v>
      </c>
      <c r="C774" s="152" t="s">
        <v>4</v>
      </c>
    </row>
    <row r="775" spans="1:3">
      <c r="A775" s="152" t="s">
        <v>1090</v>
      </c>
      <c r="B775" s="152">
        <v>3</v>
      </c>
      <c r="C775" s="152" t="s">
        <v>4</v>
      </c>
    </row>
    <row r="776" spans="1:3">
      <c r="A776" s="152" t="s">
        <v>1095</v>
      </c>
      <c r="B776" s="152">
        <v>2</v>
      </c>
      <c r="C776" s="152" t="s">
        <v>4</v>
      </c>
    </row>
    <row r="777" spans="1:3">
      <c r="A777" s="152" t="s">
        <v>1092</v>
      </c>
      <c r="B777" s="152">
        <v>25</v>
      </c>
      <c r="C777" s="152" t="s">
        <v>4</v>
      </c>
    </row>
    <row r="778" spans="1:3">
      <c r="A778" s="152" t="s">
        <v>1093</v>
      </c>
      <c r="B778" s="152">
        <v>1</v>
      </c>
      <c r="C778" s="152" t="s">
        <v>4</v>
      </c>
    </row>
    <row r="779" spans="1:3">
      <c r="A779" s="152" t="s">
        <v>1094</v>
      </c>
      <c r="B779" s="152">
        <v>1</v>
      </c>
      <c r="C779" s="152" t="s">
        <v>4</v>
      </c>
    </row>
    <row r="780" spans="1:3">
      <c r="A780" s="152" t="s">
        <v>1098</v>
      </c>
      <c r="B780" s="152">
        <v>10</v>
      </c>
      <c r="C780" s="152" t="s">
        <v>4</v>
      </c>
    </row>
    <row r="781" spans="1:3">
      <c r="A781" s="152" t="s">
        <v>1097</v>
      </c>
      <c r="B781" s="152">
        <v>27</v>
      </c>
      <c r="C781" s="152" t="s">
        <v>4</v>
      </c>
    </row>
    <row r="782" spans="1:3">
      <c r="A782" s="152" t="s">
        <v>1100</v>
      </c>
      <c r="B782" s="152">
        <v>1</v>
      </c>
      <c r="C782" s="152" t="s">
        <v>4</v>
      </c>
    </row>
    <row r="783" spans="1:3">
      <c r="A783" s="152" t="s">
        <v>1078</v>
      </c>
      <c r="B783" s="152">
        <v>4</v>
      </c>
      <c r="C783" s="152" t="s">
        <v>4</v>
      </c>
    </row>
    <row r="784" spans="1:3">
      <c r="A784" s="152" t="s">
        <v>1101</v>
      </c>
      <c r="B784" s="152">
        <v>2</v>
      </c>
      <c r="C784" s="152" t="s">
        <v>4</v>
      </c>
    </row>
    <row r="785" spans="1:3">
      <c r="A785" s="152" t="s">
        <v>1104</v>
      </c>
      <c r="B785" s="152">
        <v>3</v>
      </c>
      <c r="C785" s="152" t="s">
        <v>4</v>
      </c>
    </row>
    <row r="786" spans="1:3">
      <c r="A786" s="152" t="s">
        <v>1099</v>
      </c>
      <c r="B786" s="152">
        <v>3</v>
      </c>
      <c r="C786" s="152" t="s">
        <v>4</v>
      </c>
    </row>
    <row r="787" spans="1:3">
      <c r="A787" s="152" t="s">
        <v>1103</v>
      </c>
      <c r="B787" s="152">
        <v>4</v>
      </c>
      <c r="C787" s="152" t="s">
        <v>4</v>
      </c>
    </row>
    <row r="788" spans="1:3">
      <c r="A788" s="152" t="s">
        <v>1105</v>
      </c>
      <c r="B788" s="152">
        <v>33</v>
      </c>
      <c r="C788" s="152" t="s">
        <v>4</v>
      </c>
    </row>
    <row r="789" spans="1:3">
      <c r="A789" s="152" t="s">
        <v>1106</v>
      </c>
      <c r="B789" s="152">
        <v>30</v>
      </c>
      <c r="C789" s="152" t="s">
        <v>4</v>
      </c>
    </row>
    <row r="790" spans="1:3">
      <c r="A790" s="152" t="s">
        <v>1107</v>
      </c>
      <c r="B790" s="152">
        <v>2</v>
      </c>
      <c r="C790" s="152" t="s">
        <v>4</v>
      </c>
    </row>
    <row r="791" spans="1:3">
      <c r="A791" s="152" t="s">
        <v>1108</v>
      </c>
      <c r="B791" s="152">
        <v>36</v>
      </c>
      <c r="C791" s="152" t="s">
        <v>4</v>
      </c>
    </row>
    <row r="792" spans="1:3">
      <c r="A792" s="152" t="s">
        <v>1109</v>
      </c>
      <c r="B792" s="152">
        <v>7</v>
      </c>
      <c r="C792" s="152" t="s">
        <v>4</v>
      </c>
    </row>
    <row r="793" spans="1:3">
      <c r="A793" s="152" t="s">
        <v>1114</v>
      </c>
      <c r="B793" s="152">
        <v>1</v>
      </c>
      <c r="C793" s="152" t="s">
        <v>4</v>
      </c>
    </row>
    <row r="794" spans="1:3">
      <c r="A794" s="152" t="s">
        <v>1110</v>
      </c>
      <c r="B794" s="152">
        <v>3</v>
      </c>
      <c r="C794" s="152" t="s">
        <v>4</v>
      </c>
    </row>
    <row r="795" spans="1:3">
      <c r="A795" s="152" t="s">
        <v>1102</v>
      </c>
      <c r="B795" s="152">
        <v>21</v>
      </c>
      <c r="C795" s="152" t="s">
        <v>4</v>
      </c>
    </row>
    <row r="796" spans="1:3">
      <c r="A796" s="152" t="s">
        <v>1111</v>
      </c>
      <c r="B796" s="152">
        <v>17</v>
      </c>
      <c r="C796" s="152" t="s">
        <v>4</v>
      </c>
    </row>
    <row r="797" spans="1:3">
      <c r="A797" s="152" t="s">
        <v>1112</v>
      </c>
      <c r="B797" s="152">
        <v>7</v>
      </c>
      <c r="C797" s="152" t="s">
        <v>4</v>
      </c>
    </row>
    <row r="798" spans="1:3">
      <c r="A798" s="152" t="s">
        <v>1113</v>
      </c>
      <c r="B798" s="152">
        <v>1</v>
      </c>
      <c r="C798" s="152" t="s">
        <v>4</v>
      </c>
    </row>
    <row r="799" spans="1:3">
      <c r="A799" s="152" t="s">
        <v>1115</v>
      </c>
      <c r="B799" s="152">
        <v>21</v>
      </c>
      <c r="C799" s="152" t="s">
        <v>4</v>
      </c>
    </row>
    <row r="800" spans="1:3">
      <c r="A800" s="152" t="s">
        <v>1116</v>
      </c>
      <c r="B800" s="152">
        <v>7</v>
      </c>
      <c r="C800" s="152" t="s">
        <v>4</v>
      </c>
    </row>
    <row r="801" spans="1:3">
      <c r="A801" s="152" t="s">
        <v>1117</v>
      </c>
      <c r="B801" s="152">
        <v>1</v>
      </c>
      <c r="C801" s="152" t="s">
        <v>4</v>
      </c>
    </row>
    <row r="802" spans="1:3">
      <c r="A802" s="152" t="s">
        <v>1119</v>
      </c>
      <c r="B802" s="152">
        <v>1</v>
      </c>
      <c r="C802" s="152" t="s">
        <v>4</v>
      </c>
    </row>
    <row r="803" spans="1:3">
      <c r="A803" s="152" t="s">
        <v>1120</v>
      </c>
      <c r="B803" s="152">
        <v>27</v>
      </c>
      <c r="C803" s="152" t="s">
        <v>4</v>
      </c>
    </row>
    <row r="804" spans="1:3">
      <c r="A804" s="152" t="s">
        <v>1118</v>
      </c>
      <c r="B804" s="152">
        <v>1</v>
      </c>
      <c r="C804" s="152" t="s">
        <v>4</v>
      </c>
    </row>
    <row r="805" spans="1:3">
      <c r="A805" s="152" t="s">
        <v>1121</v>
      </c>
      <c r="B805" s="152">
        <v>26</v>
      </c>
      <c r="C805" s="152" t="s">
        <v>4</v>
      </c>
    </row>
    <row r="806" spans="1:3">
      <c r="A806" s="152" t="s">
        <v>1125</v>
      </c>
      <c r="B806" s="152">
        <v>13</v>
      </c>
      <c r="C806" s="152" t="s">
        <v>4</v>
      </c>
    </row>
    <row r="807" spans="1:3">
      <c r="A807" s="152" t="s">
        <v>1122</v>
      </c>
      <c r="B807" s="152">
        <v>2</v>
      </c>
      <c r="C807" s="152" t="s">
        <v>4</v>
      </c>
    </row>
    <row r="808" spans="1:3">
      <c r="A808" s="152" t="s">
        <v>1124</v>
      </c>
      <c r="B808" s="152">
        <v>6</v>
      </c>
      <c r="C808" s="152" t="s">
        <v>4</v>
      </c>
    </row>
    <row r="809" spans="1:3">
      <c r="A809" s="152" t="s">
        <v>1127</v>
      </c>
      <c r="B809" s="152">
        <v>6</v>
      </c>
      <c r="C809" s="152" t="s">
        <v>4</v>
      </c>
    </row>
    <row r="810" spans="1:3">
      <c r="A810" s="152" t="s">
        <v>1130</v>
      </c>
      <c r="B810" s="152">
        <v>1</v>
      </c>
      <c r="C810" s="152" t="s">
        <v>4</v>
      </c>
    </row>
    <row r="811" spans="1:3">
      <c r="A811" s="152" t="s">
        <v>1126</v>
      </c>
      <c r="B811" s="152">
        <v>4</v>
      </c>
      <c r="C811" s="152" t="s">
        <v>4</v>
      </c>
    </row>
    <row r="812" spans="1:3">
      <c r="A812" s="152" t="s">
        <v>1128</v>
      </c>
      <c r="B812" s="152">
        <v>17</v>
      </c>
      <c r="C812" s="152" t="s">
        <v>4</v>
      </c>
    </row>
    <row r="813" spans="1:3">
      <c r="A813" s="152" t="s">
        <v>1131</v>
      </c>
      <c r="B813" s="152">
        <v>11</v>
      </c>
      <c r="C813" s="152" t="s">
        <v>4</v>
      </c>
    </row>
    <row r="814" spans="1:3">
      <c r="A814" s="152" t="s">
        <v>1132</v>
      </c>
      <c r="B814" s="152">
        <v>3</v>
      </c>
      <c r="C814" s="152" t="s">
        <v>4</v>
      </c>
    </row>
    <row r="815" spans="1:3">
      <c r="A815" s="152" t="s">
        <v>1133</v>
      </c>
      <c r="B815" s="152">
        <v>3</v>
      </c>
      <c r="C815" s="152" t="s">
        <v>4</v>
      </c>
    </row>
    <row r="816" spans="1:3">
      <c r="A816" s="152" t="s">
        <v>1137</v>
      </c>
      <c r="B816" s="152">
        <v>30</v>
      </c>
      <c r="C816" s="152" t="s">
        <v>4</v>
      </c>
    </row>
    <row r="817" spans="1:3">
      <c r="A817" s="152" t="s">
        <v>1139</v>
      </c>
      <c r="B817" s="152">
        <v>23</v>
      </c>
      <c r="C817" s="152" t="s">
        <v>4</v>
      </c>
    </row>
    <row r="818" spans="1:3">
      <c r="A818" s="152" t="s">
        <v>1140</v>
      </c>
      <c r="B818" s="152">
        <v>12</v>
      </c>
      <c r="C818" s="152" t="s">
        <v>4</v>
      </c>
    </row>
    <row r="819" spans="1:3">
      <c r="A819" s="152" t="s">
        <v>1141</v>
      </c>
      <c r="B819" s="152">
        <v>3</v>
      </c>
      <c r="C819" s="152" t="s">
        <v>4</v>
      </c>
    </row>
    <row r="820" spans="1:3">
      <c r="A820" s="152" t="s">
        <v>1144</v>
      </c>
      <c r="B820" s="152">
        <v>1</v>
      </c>
      <c r="C820" s="152" t="s">
        <v>4</v>
      </c>
    </row>
    <row r="821" spans="1:3">
      <c r="A821" s="152" t="s">
        <v>1143</v>
      </c>
      <c r="B821" s="152">
        <v>50</v>
      </c>
      <c r="C821" s="152" t="s">
        <v>4</v>
      </c>
    </row>
    <row r="822" spans="1:3">
      <c r="A822" s="152" t="s">
        <v>1142</v>
      </c>
      <c r="B822" s="152">
        <v>13</v>
      </c>
      <c r="C822" s="152" t="s">
        <v>4</v>
      </c>
    </row>
    <row r="823" spans="1:3">
      <c r="A823" s="152" t="s">
        <v>1138</v>
      </c>
      <c r="B823" s="152">
        <v>14</v>
      </c>
      <c r="C823" s="152" t="s">
        <v>4</v>
      </c>
    </row>
    <row r="824" spans="1:3">
      <c r="A824" s="152" t="s">
        <v>1146</v>
      </c>
      <c r="B824" s="152">
        <v>1</v>
      </c>
      <c r="C824" s="152" t="s">
        <v>4</v>
      </c>
    </row>
    <row r="825" spans="1:3">
      <c r="A825" s="152" t="s">
        <v>1145</v>
      </c>
      <c r="B825" s="152">
        <v>1</v>
      </c>
      <c r="C825" s="152" t="s">
        <v>4</v>
      </c>
    </row>
    <row r="826" spans="1:3">
      <c r="A826" s="152" t="s">
        <v>1148</v>
      </c>
      <c r="B826" s="152">
        <v>3</v>
      </c>
      <c r="C826" s="152" t="s">
        <v>4</v>
      </c>
    </row>
    <row r="827" spans="1:3">
      <c r="A827" s="152" t="s">
        <v>1150</v>
      </c>
      <c r="B827" s="152">
        <v>1</v>
      </c>
      <c r="C827" s="152" t="s">
        <v>4</v>
      </c>
    </row>
    <row r="828" spans="1:3">
      <c r="A828" s="152" t="s">
        <v>1151</v>
      </c>
      <c r="B828" s="152">
        <v>4</v>
      </c>
      <c r="C828" s="152" t="s">
        <v>4</v>
      </c>
    </row>
    <row r="829" spans="1:3">
      <c r="A829" s="152" t="s">
        <v>1152</v>
      </c>
      <c r="B829" s="152">
        <v>11</v>
      </c>
      <c r="C829" s="152" t="s">
        <v>4</v>
      </c>
    </row>
    <row r="830" spans="1:3">
      <c r="A830" s="152" t="s">
        <v>1154</v>
      </c>
      <c r="B830" s="152">
        <v>3</v>
      </c>
      <c r="C830" s="152" t="s">
        <v>4</v>
      </c>
    </row>
    <row r="831" spans="1:3">
      <c r="A831" s="152" t="s">
        <v>1153</v>
      </c>
      <c r="B831" s="152">
        <v>1</v>
      </c>
      <c r="C831" s="152" t="s">
        <v>4</v>
      </c>
    </row>
    <row r="832" spans="1:3">
      <c r="A832" s="152" t="s">
        <v>1155</v>
      </c>
      <c r="B832" s="152">
        <v>1</v>
      </c>
      <c r="C832" s="152" t="s">
        <v>4</v>
      </c>
    </row>
    <row r="833" spans="1:3">
      <c r="A833" s="152" t="s">
        <v>1156</v>
      </c>
      <c r="B833" s="152">
        <v>1</v>
      </c>
      <c r="C833" s="152" t="s">
        <v>4</v>
      </c>
    </row>
    <row r="834" spans="1:3">
      <c r="A834" s="152" t="s">
        <v>1160</v>
      </c>
      <c r="B834" s="152">
        <v>6</v>
      </c>
      <c r="C834" s="152" t="s">
        <v>4</v>
      </c>
    </row>
    <row r="835" spans="1:3">
      <c r="A835" s="152" t="s">
        <v>1159</v>
      </c>
      <c r="B835" s="152">
        <v>14</v>
      </c>
      <c r="C835" s="152" t="s">
        <v>4</v>
      </c>
    </row>
    <row r="836" spans="1:3">
      <c r="A836" s="152" t="s">
        <v>1161</v>
      </c>
      <c r="B836" s="152">
        <v>2</v>
      </c>
      <c r="C836" s="152" t="s">
        <v>4</v>
      </c>
    </row>
    <row r="837" spans="1:3">
      <c r="A837" s="152" t="s">
        <v>1162</v>
      </c>
      <c r="B837" s="152">
        <v>1</v>
      </c>
      <c r="C837" s="152" t="s">
        <v>4</v>
      </c>
    </row>
    <row r="838" spans="1:3">
      <c r="A838" s="152" t="s">
        <v>1163</v>
      </c>
      <c r="B838" s="152">
        <v>3</v>
      </c>
      <c r="C838" s="152" t="s">
        <v>4</v>
      </c>
    </row>
    <row r="839" spans="1:3">
      <c r="A839" s="152" t="s">
        <v>1164</v>
      </c>
      <c r="B839" s="152">
        <v>7</v>
      </c>
      <c r="C839" s="152" t="s">
        <v>4</v>
      </c>
    </row>
    <row r="840" spans="1:3">
      <c r="A840" s="152" t="s">
        <v>1165</v>
      </c>
      <c r="B840" s="152">
        <v>10</v>
      </c>
      <c r="C840" s="152" t="s">
        <v>4</v>
      </c>
    </row>
    <row r="841" spans="1:3">
      <c r="A841" s="152" t="s">
        <v>1166</v>
      </c>
      <c r="B841" s="152">
        <v>6</v>
      </c>
      <c r="C841" s="152" t="s">
        <v>4</v>
      </c>
    </row>
    <row r="842" spans="1:3">
      <c r="A842" s="152" t="s">
        <v>1168</v>
      </c>
      <c r="B842" s="152">
        <v>1</v>
      </c>
      <c r="C842" s="152" t="s">
        <v>4</v>
      </c>
    </row>
    <row r="843" spans="1:3">
      <c r="A843" s="152" t="s">
        <v>1171</v>
      </c>
      <c r="B843" s="152">
        <v>19</v>
      </c>
      <c r="C843" s="152" t="s">
        <v>4</v>
      </c>
    </row>
    <row r="844" spans="1:3">
      <c r="A844" s="152" t="s">
        <v>1167</v>
      </c>
      <c r="B844" s="152">
        <v>3</v>
      </c>
      <c r="C844" s="152" t="s">
        <v>4</v>
      </c>
    </row>
    <row r="845" spans="1:3">
      <c r="A845" s="152" t="s">
        <v>1172</v>
      </c>
      <c r="B845" s="152">
        <v>5</v>
      </c>
      <c r="C845" s="152" t="s">
        <v>4</v>
      </c>
    </row>
    <row r="846" spans="1:3">
      <c r="A846" s="152" t="s">
        <v>1169</v>
      </c>
      <c r="B846" s="152">
        <v>11</v>
      </c>
      <c r="C846" s="152" t="s">
        <v>4</v>
      </c>
    </row>
    <row r="847" spans="1:3">
      <c r="A847" s="152" t="s">
        <v>1173</v>
      </c>
      <c r="B847" s="152">
        <v>10</v>
      </c>
      <c r="C847" s="152" t="s">
        <v>4</v>
      </c>
    </row>
    <row r="848" spans="1:3">
      <c r="A848" s="152" t="s">
        <v>1174</v>
      </c>
      <c r="B848" s="152">
        <v>6</v>
      </c>
      <c r="C848" s="152" t="s">
        <v>4</v>
      </c>
    </row>
    <row r="849" spans="1:3">
      <c r="A849" s="152" t="s">
        <v>1175</v>
      </c>
      <c r="B849" s="152">
        <v>6</v>
      </c>
      <c r="C849" s="152" t="s">
        <v>4</v>
      </c>
    </row>
    <row r="850" spans="1:3">
      <c r="A850" s="152" t="s">
        <v>1177</v>
      </c>
      <c r="B850" s="152">
        <v>13</v>
      </c>
      <c r="C850" s="152" t="s">
        <v>4</v>
      </c>
    </row>
    <row r="851" spans="1:3">
      <c r="A851" s="152" t="s">
        <v>1176</v>
      </c>
      <c r="B851" s="152">
        <v>1</v>
      </c>
      <c r="C851" s="152" t="s">
        <v>4</v>
      </c>
    </row>
    <row r="852" spans="1:3">
      <c r="A852" s="152" t="s">
        <v>1178</v>
      </c>
      <c r="B852" s="152">
        <v>6</v>
      </c>
      <c r="C852" s="152" t="s">
        <v>4</v>
      </c>
    </row>
    <row r="853" spans="1:3">
      <c r="A853" s="152" t="s">
        <v>1179</v>
      </c>
      <c r="B853" s="152">
        <v>1</v>
      </c>
      <c r="C853" s="152" t="s">
        <v>4</v>
      </c>
    </row>
    <row r="854" spans="1:3">
      <c r="A854" s="152" t="s">
        <v>1180</v>
      </c>
      <c r="B854" s="152">
        <v>37</v>
      </c>
      <c r="C854" s="152" t="s">
        <v>4</v>
      </c>
    </row>
    <row r="855" spans="1:3">
      <c r="A855" s="152" t="s">
        <v>1182</v>
      </c>
      <c r="B855" s="152">
        <v>17</v>
      </c>
      <c r="C855" s="152" t="s">
        <v>4</v>
      </c>
    </row>
    <row r="856" spans="1:3">
      <c r="A856" s="152" t="s">
        <v>1181</v>
      </c>
      <c r="B856" s="152">
        <v>42</v>
      </c>
      <c r="C856" s="152" t="s">
        <v>4</v>
      </c>
    </row>
    <row r="857" spans="1:3">
      <c r="A857" s="152" t="s">
        <v>1183</v>
      </c>
      <c r="B857" s="152">
        <v>3</v>
      </c>
      <c r="C857" s="152" t="s">
        <v>4</v>
      </c>
    </row>
    <row r="858" spans="1:3">
      <c r="A858" s="152" t="s">
        <v>1184</v>
      </c>
      <c r="B858" s="152">
        <v>1</v>
      </c>
      <c r="C858" s="152" t="s">
        <v>4</v>
      </c>
    </row>
    <row r="859" spans="1:3">
      <c r="A859" s="152" t="s">
        <v>1185</v>
      </c>
      <c r="B859" s="152">
        <v>5</v>
      </c>
      <c r="C859" s="152" t="s">
        <v>4</v>
      </c>
    </row>
    <row r="860" spans="1:3">
      <c r="A860" s="152" t="s">
        <v>1186</v>
      </c>
      <c r="B860" s="152">
        <v>2</v>
      </c>
      <c r="C860" s="152" t="s">
        <v>4</v>
      </c>
    </row>
    <row r="861" spans="1:3">
      <c r="A861" s="152" t="s">
        <v>1187</v>
      </c>
      <c r="B861" s="152">
        <v>1</v>
      </c>
      <c r="C861" s="152" t="s">
        <v>4</v>
      </c>
    </row>
    <row r="862" spans="1:3">
      <c r="A862" s="152" t="s">
        <v>1189</v>
      </c>
      <c r="B862" s="152">
        <v>99</v>
      </c>
      <c r="C862" s="152" t="s">
        <v>4</v>
      </c>
    </row>
    <row r="863" spans="1:3">
      <c r="A863" s="152" t="s">
        <v>1188</v>
      </c>
      <c r="B863" s="152">
        <v>1</v>
      </c>
      <c r="C863" s="152" t="s">
        <v>4</v>
      </c>
    </row>
    <row r="864" spans="1:3">
      <c r="A864" s="152" t="s">
        <v>1190</v>
      </c>
      <c r="B864" s="152">
        <v>16</v>
      </c>
      <c r="C864" s="152" t="s">
        <v>4</v>
      </c>
    </row>
    <row r="865" spans="1:3">
      <c r="A865" s="152" t="s">
        <v>1196</v>
      </c>
      <c r="B865" s="152">
        <v>1</v>
      </c>
      <c r="C865" s="152" t="s">
        <v>4</v>
      </c>
    </row>
    <row r="866" spans="1:3">
      <c r="A866" s="152" t="s">
        <v>1192</v>
      </c>
      <c r="B866" s="152">
        <v>1</v>
      </c>
      <c r="C866" s="152" t="s">
        <v>4</v>
      </c>
    </row>
    <row r="867" spans="1:3">
      <c r="A867" s="152" t="s">
        <v>1194</v>
      </c>
      <c r="B867" s="152">
        <v>2</v>
      </c>
      <c r="C867" s="152" t="s">
        <v>4</v>
      </c>
    </row>
    <row r="868" spans="1:3">
      <c r="A868" s="152" t="s">
        <v>1193</v>
      </c>
      <c r="B868" s="152">
        <v>12</v>
      </c>
      <c r="C868" s="152" t="s">
        <v>4</v>
      </c>
    </row>
    <row r="869" spans="1:3">
      <c r="A869" s="152" t="s">
        <v>1197</v>
      </c>
      <c r="B869" s="152">
        <v>1</v>
      </c>
      <c r="C869" s="152" t="s">
        <v>4</v>
      </c>
    </row>
    <row r="870" spans="1:3">
      <c r="A870" s="152" t="s">
        <v>1195</v>
      </c>
      <c r="B870" s="152">
        <v>1</v>
      </c>
      <c r="C870" s="152" t="s">
        <v>4</v>
      </c>
    </row>
    <row r="871" spans="1:3">
      <c r="A871" s="152" t="s">
        <v>1198</v>
      </c>
      <c r="B871" s="152">
        <v>7</v>
      </c>
      <c r="C871" s="152" t="s">
        <v>4</v>
      </c>
    </row>
    <row r="872" spans="1:3">
      <c r="A872" s="152" t="s">
        <v>1199</v>
      </c>
      <c r="B872" s="152">
        <v>6</v>
      </c>
      <c r="C872" s="152" t="s">
        <v>4</v>
      </c>
    </row>
    <row r="873" spans="1:3">
      <c r="A873" s="152" t="s">
        <v>1207</v>
      </c>
      <c r="B873" s="152">
        <v>2</v>
      </c>
      <c r="C873" s="152" t="s">
        <v>4</v>
      </c>
    </row>
    <row r="874" spans="1:3">
      <c r="A874" s="152" t="s">
        <v>1205</v>
      </c>
      <c r="B874" s="152">
        <v>157</v>
      </c>
      <c r="C874" s="152" t="s">
        <v>4</v>
      </c>
    </row>
    <row r="875" spans="1:3">
      <c r="A875" s="152" t="s">
        <v>1206</v>
      </c>
      <c r="B875" s="152">
        <v>1</v>
      </c>
      <c r="C875" s="152" t="s">
        <v>4</v>
      </c>
    </row>
    <row r="876" spans="1:3">
      <c r="A876" s="152" t="s">
        <v>1208</v>
      </c>
      <c r="B876" s="152">
        <v>1</v>
      </c>
      <c r="C876" s="152" t="s">
        <v>4</v>
      </c>
    </row>
    <row r="877" spans="1:3">
      <c r="A877" s="152" t="s">
        <v>1210</v>
      </c>
      <c r="B877" s="152">
        <v>1</v>
      </c>
      <c r="C877" s="152" t="s">
        <v>4</v>
      </c>
    </row>
    <row r="878" spans="1:3">
      <c r="A878" s="152" t="s">
        <v>1213</v>
      </c>
      <c r="B878" s="152">
        <v>19</v>
      </c>
      <c r="C878" s="152" t="s">
        <v>4</v>
      </c>
    </row>
    <row r="879" spans="1:3">
      <c r="A879" s="152" t="s">
        <v>1212</v>
      </c>
      <c r="B879" s="152">
        <v>1</v>
      </c>
      <c r="C879" s="152" t="s">
        <v>4</v>
      </c>
    </row>
    <row r="880" spans="1:3">
      <c r="A880" s="152" t="s">
        <v>1209</v>
      </c>
      <c r="B880" s="152">
        <v>10</v>
      </c>
      <c r="C880" s="152" t="s">
        <v>4</v>
      </c>
    </row>
    <row r="881" spans="1:3">
      <c r="A881" s="152" t="s">
        <v>1214</v>
      </c>
      <c r="B881" s="152">
        <v>69</v>
      </c>
      <c r="C881" s="152" t="s">
        <v>4</v>
      </c>
    </row>
    <row r="882" spans="1:3">
      <c r="A882" s="152" t="s">
        <v>1215</v>
      </c>
      <c r="B882" s="152">
        <v>1</v>
      </c>
      <c r="C882" s="152" t="s">
        <v>4</v>
      </c>
    </row>
    <row r="883" spans="1:3">
      <c r="A883" s="152" t="s">
        <v>1216</v>
      </c>
      <c r="B883" s="152">
        <v>5</v>
      </c>
      <c r="C883" s="152" t="s">
        <v>4</v>
      </c>
    </row>
    <row r="884" spans="1:3">
      <c r="A884" s="152" t="s">
        <v>1217</v>
      </c>
      <c r="B884" s="152">
        <v>20</v>
      </c>
      <c r="C884" s="152" t="s">
        <v>4</v>
      </c>
    </row>
    <row r="885" spans="1:3">
      <c r="A885" s="152" t="s">
        <v>1219</v>
      </c>
      <c r="B885" s="152">
        <v>1</v>
      </c>
      <c r="C885" s="152" t="s">
        <v>4</v>
      </c>
    </row>
    <row r="886" spans="1:3">
      <c r="A886" s="152" t="s">
        <v>1220</v>
      </c>
      <c r="B886" s="152">
        <v>1</v>
      </c>
      <c r="C886" s="152" t="s">
        <v>4</v>
      </c>
    </row>
    <row r="887" spans="1:3">
      <c r="A887" s="152" t="s">
        <v>1221</v>
      </c>
      <c r="B887" s="152">
        <v>6</v>
      </c>
      <c r="C887" s="152" t="s">
        <v>4</v>
      </c>
    </row>
    <row r="888" spans="1:3">
      <c r="A888" s="152" t="s">
        <v>1228</v>
      </c>
      <c r="B888" s="152">
        <v>106</v>
      </c>
      <c r="C888" s="152" t="s">
        <v>4</v>
      </c>
    </row>
    <row r="889" spans="1:3">
      <c r="A889" s="152" t="s">
        <v>1230</v>
      </c>
      <c r="B889" s="152">
        <v>156</v>
      </c>
      <c r="C889" s="152" t="s">
        <v>4</v>
      </c>
    </row>
    <row r="890" spans="1:3">
      <c r="A890" s="152" t="s">
        <v>1229</v>
      </c>
      <c r="B890" s="152">
        <v>1</v>
      </c>
      <c r="C890" s="152" t="s">
        <v>4</v>
      </c>
    </row>
    <row r="891" spans="1:3">
      <c r="A891" s="152" t="s">
        <v>1231</v>
      </c>
      <c r="B891" s="152">
        <v>17</v>
      </c>
      <c r="C891" s="152" t="s">
        <v>4</v>
      </c>
    </row>
    <row r="892" spans="1:3">
      <c r="A892" s="152" t="s">
        <v>1232</v>
      </c>
      <c r="B892" s="152">
        <v>4</v>
      </c>
      <c r="C892" s="152" t="s">
        <v>4</v>
      </c>
    </row>
    <row r="893" spans="1:3">
      <c r="A893" s="152" t="s">
        <v>1233</v>
      </c>
      <c r="B893" s="152">
        <v>2</v>
      </c>
      <c r="C893" s="152" t="s">
        <v>4</v>
      </c>
    </row>
    <row r="894" spans="1:3">
      <c r="A894" s="152" t="s">
        <v>1234</v>
      </c>
      <c r="B894" s="152">
        <v>3</v>
      </c>
      <c r="C894" s="152" t="s">
        <v>4</v>
      </c>
    </row>
    <row r="895" spans="1:3">
      <c r="A895" s="152" t="s">
        <v>1236</v>
      </c>
      <c r="B895" s="152">
        <v>43</v>
      </c>
      <c r="C895" s="152" t="s">
        <v>4</v>
      </c>
    </row>
    <row r="896" spans="1:3">
      <c r="A896" s="152" t="s">
        <v>1237</v>
      </c>
      <c r="B896" s="152">
        <v>1</v>
      </c>
      <c r="C896" s="152" t="s">
        <v>4</v>
      </c>
    </row>
    <row r="897" spans="1:3">
      <c r="A897" s="152" t="s">
        <v>1235</v>
      </c>
      <c r="B897" s="152">
        <v>3</v>
      </c>
      <c r="C897" s="152" t="s">
        <v>4</v>
      </c>
    </row>
    <row r="898" spans="1:3">
      <c r="A898" s="152" t="s">
        <v>1242</v>
      </c>
      <c r="B898" s="152">
        <v>24</v>
      </c>
      <c r="C898" s="152" t="s">
        <v>4</v>
      </c>
    </row>
    <row r="899" spans="1:3">
      <c r="A899" s="152" t="s">
        <v>1243</v>
      </c>
      <c r="B899" s="152">
        <v>1</v>
      </c>
      <c r="C899" s="152" t="s">
        <v>4</v>
      </c>
    </row>
    <row r="900" spans="1:3">
      <c r="A900" s="152" t="s">
        <v>1246</v>
      </c>
      <c r="B900" s="152">
        <v>2</v>
      </c>
      <c r="C900" s="152" t="s">
        <v>4</v>
      </c>
    </row>
    <row r="901" spans="1:3">
      <c r="A901" s="152" t="s">
        <v>1245</v>
      </c>
      <c r="B901" s="152">
        <v>1</v>
      </c>
      <c r="C901" s="152" t="s">
        <v>4</v>
      </c>
    </row>
    <row r="902" spans="1:3">
      <c r="A902" s="152" t="s">
        <v>1247</v>
      </c>
      <c r="B902" s="152">
        <v>24</v>
      </c>
      <c r="C902" s="152" t="s">
        <v>4</v>
      </c>
    </row>
    <row r="903" spans="1:3">
      <c r="A903" s="152" t="s">
        <v>1249</v>
      </c>
      <c r="B903" s="152">
        <v>4</v>
      </c>
      <c r="C903" s="152" t="s">
        <v>4</v>
      </c>
    </row>
    <row r="904" spans="1:3">
      <c r="A904" s="152" t="s">
        <v>1253</v>
      </c>
      <c r="B904" s="152">
        <v>1</v>
      </c>
      <c r="C904" s="152" t="s">
        <v>4</v>
      </c>
    </row>
    <row r="905" spans="1:3">
      <c r="A905" s="152" t="s">
        <v>1244</v>
      </c>
      <c r="B905" s="152">
        <v>5</v>
      </c>
      <c r="C905" s="152" t="s">
        <v>4</v>
      </c>
    </row>
    <row r="906" spans="1:3">
      <c r="A906" s="152" t="s">
        <v>1248</v>
      </c>
      <c r="B906" s="152">
        <v>4</v>
      </c>
      <c r="C906" s="152" t="s">
        <v>4</v>
      </c>
    </row>
    <row r="907" spans="1:3">
      <c r="A907" s="152" t="s">
        <v>1250</v>
      </c>
      <c r="B907" s="152">
        <v>1</v>
      </c>
      <c r="C907" s="152" t="s">
        <v>4</v>
      </c>
    </row>
    <row r="908" spans="1:3">
      <c r="A908" s="152" t="s">
        <v>1218</v>
      </c>
      <c r="B908" s="152">
        <v>24</v>
      </c>
      <c r="C908" s="152" t="s">
        <v>4</v>
      </c>
    </row>
    <row r="909" spans="1:3">
      <c r="A909" s="152" t="s">
        <v>1251</v>
      </c>
      <c r="B909" s="152">
        <v>28</v>
      </c>
      <c r="C909" s="152" t="s">
        <v>4</v>
      </c>
    </row>
    <row r="910" spans="1:3">
      <c r="A910" s="152" t="s">
        <v>1254</v>
      </c>
      <c r="B910" s="152">
        <v>1</v>
      </c>
      <c r="C910" s="152" t="s">
        <v>4</v>
      </c>
    </row>
    <row r="911" spans="1:3">
      <c r="A911" s="152" t="s">
        <v>1255</v>
      </c>
      <c r="B911" s="152">
        <v>1</v>
      </c>
      <c r="C911" s="152" t="s">
        <v>4</v>
      </c>
    </row>
    <row r="912" spans="1:3">
      <c r="A912" s="152" t="s">
        <v>1256</v>
      </c>
      <c r="B912" s="152">
        <v>1</v>
      </c>
      <c r="C912" s="152" t="s">
        <v>4</v>
      </c>
    </row>
    <row r="913" spans="1:3">
      <c r="A913" s="152" t="s">
        <v>1257</v>
      </c>
      <c r="B913" s="152">
        <v>4</v>
      </c>
      <c r="C913" s="152" t="s">
        <v>4</v>
      </c>
    </row>
    <row r="914" spans="1:3">
      <c r="A914" s="152" t="s">
        <v>1260</v>
      </c>
      <c r="B914" s="152">
        <v>1</v>
      </c>
      <c r="C914" s="152" t="s">
        <v>4</v>
      </c>
    </row>
    <row r="915" spans="1:3">
      <c r="A915" s="152" t="s">
        <v>1258</v>
      </c>
      <c r="B915" s="152">
        <v>1</v>
      </c>
      <c r="C915" s="152" t="s">
        <v>4</v>
      </c>
    </row>
    <row r="916" spans="1:3">
      <c r="A916" s="152" t="s">
        <v>1259</v>
      </c>
      <c r="B916" s="152">
        <v>2</v>
      </c>
      <c r="C916" s="152" t="s">
        <v>4</v>
      </c>
    </row>
    <row r="917" spans="1:3">
      <c r="A917" s="152" t="s">
        <v>1262</v>
      </c>
      <c r="B917" s="152">
        <v>1</v>
      </c>
      <c r="C917" s="152" t="s">
        <v>4</v>
      </c>
    </row>
    <row r="918" spans="1:3">
      <c r="A918" s="152" t="s">
        <v>1264</v>
      </c>
      <c r="B918" s="152">
        <v>1</v>
      </c>
      <c r="C918" s="152" t="s">
        <v>4</v>
      </c>
    </row>
    <row r="919" spans="1:3">
      <c r="A919" s="152" t="s">
        <v>1265</v>
      </c>
      <c r="B919" s="152">
        <v>7</v>
      </c>
      <c r="C919" s="152" t="s">
        <v>4</v>
      </c>
    </row>
    <row r="920" spans="1:3">
      <c r="A920" s="152" t="s">
        <v>1266</v>
      </c>
      <c r="B920" s="152">
        <v>3</v>
      </c>
      <c r="C920" s="152" t="s">
        <v>4</v>
      </c>
    </row>
    <row r="921" spans="1:3">
      <c r="A921" s="152" t="s">
        <v>1267</v>
      </c>
      <c r="B921" s="152">
        <v>12</v>
      </c>
      <c r="C921" s="152" t="s">
        <v>4</v>
      </c>
    </row>
    <row r="922" spans="1:3">
      <c r="A922" s="152" t="s">
        <v>1268</v>
      </c>
      <c r="B922" s="152">
        <v>7</v>
      </c>
      <c r="C922" s="152" t="s">
        <v>4</v>
      </c>
    </row>
    <row r="923" spans="1:3">
      <c r="A923" s="152" t="s">
        <v>1269</v>
      </c>
      <c r="B923" s="152">
        <v>1</v>
      </c>
      <c r="C923" s="152" t="s">
        <v>4</v>
      </c>
    </row>
    <row r="924" spans="1:3">
      <c r="A924" s="152" t="s">
        <v>1270</v>
      </c>
      <c r="B924" s="152">
        <v>1</v>
      </c>
      <c r="C924" s="152" t="s">
        <v>4</v>
      </c>
    </row>
    <row r="925" spans="1:3">
      <c r="A925" s="152" t="s">
        <v>1271</v>
      </c>
      <c r="B925" s="152">
        <v>1</v>
      </c>
      <c r="C925" s="152" t="s">
        <v>4</v>
      </c>
    </row>
    <row r="926" spans="1:3">
      <c r="A926" s="152" t="s">
        <v>1277</v>
      </c>
      <c r="B926" s="152">
        <v>1</v>
      </c>
      <c r="C926" s="152" t="s">
        <v>4</v>
      </c>
    </row>
    <row r="927" spans="1:3">
      <c r="A927" s="152" t="s">
        <v>1276</v>
      </c>
      <c r="B927" s="152">
        <v>5</v>
      </c>
      <c r="C927" s="152" t="s">
        <v>4</v>
      </c>
    </row>
    <row r="928" spans="1:3">
      <c r="A928" s="152" t="s">
        <v>1281</v>
      </c>
      <c r="B928" s="152">
        <v>4</v>
      </c>
      <c r="C928" s="152" t="s">
        <v>4</v>
      </c>
    </row>
    <row r="929" spans="1:3">
      <c r="A929" s="152" t="s">
        <v>1278</v>
      </c>
      <c r="B929" s="152">
        <v>3</v>
      </c>
      <c r="C929" s="152" t="s">
        <v>4</v>
      </c>
    </row>
    <row r="930" spans="1:3">
      <c r="A930" s="152" t="s">
        <v>1348</v>
      </c>
      <c r="B930" s="152">
        <v>62</v>
      </c>
      <c r="C930" s="152" t="s">
        <v>4</v>
      </c>
    </row>
    <row r="931" spans="1:3">
      <c r="A931" s="152" t="s">
        <v>1350</v>
      </c>
      <c r="B931" s="152">
        <v>3</v>
      </c>
      <c r="C931" s="152" t="s">
        <v>4</v>
      </c>
    </row>
    <row r="932" spans="1:3">
      <c r="A932" s="152" t="s">
        <v>1349</v>
      </c>
      <c r="B932" s="152">
        <v>20</v>
      </c>
      <c r="C932" s="152" t="s">
        <v>4</v>
      </c>
    </row>
    <row r="933" spans="1:3">
      <c r="A933" s="152" t="s">
        <v>1356</v>
      </c>
      <c r="B933" s="152">
        <v>21</v>
      </c>
      <c r="C933" s="152" t="s">
        <v>4</v>
      </c>
    </row>
    <row r="934" spans="1:3">
      <c r="A934" s="152" t="s">
        <v>1357</v>
      </c>
      <c r="B934" s="152">
        <v>2</v>
      </c>
      <c r="C934" s="152" t="s">
        <v>4</v>
      </c>
    </row>
    <row r="935" spans="1:3">
      <c r="A935" s="152" t="s">
        <v>1369</v>
      </c>
      <c r="B935" s="152">
        <v>25</v>
      </c>
      <c r="C935" s="152" t="s">
        <v>4</v>
      </c>
    </row>
    <row r="936" spans="1:3">
      <c r="A936" s="152" t="s">
        <v>1405</v>
      </c>
      <c r="B936" s="152">
        <v>1</v>
      </c>
      <c r="C936" s="152" t="s">
        <v>4</v>
      </c>
    </row>
    <row r="937" spans="1:3">
      <c r="A937" s="152" t="s">
        <v>1403</v>
      </c>
      <c r="B937" s="152">
        <v>2</v>
      </c>
      <c r="C937" s="152" t="s">
        <v>4</v>
      </c>
    </row>
    <row r="938" spans="1:3">
      <c r="A938" s="152" t="s">
        <v>1421</v>
      </c>
      <c r="B938" s="152">
        <v>1</v>
      </c>
      <c r="C938" s="152" t="s">
        <v>4</v>
      </c>
    </row>
    <row r="939" spans="1:3">
      <c r="A939" s="152" t="s">
        <v>1411</v>
      </c>
      <c r="B939" s="152">
        <v>4</v>
      </c>
      <c r="C939" s="152" t="s">
        <v>4</v>
      </c>
    </row>
    <row r="940" spans="1:3">
      <c r="A940" s="152" t="s">
        <v>1402</v>
      </c>
      <c r="B940" s="152">
        <v>20</v>
      </c>
      <c r="C940" s="152" t="s">
        <v>4</v>
      </c>
    </row>
    <row r="941" spans="1:3">
      <c r="A941" s="152" t="s">
        <v>1406</v>
      </c>
      <c r="B941" s="152">
        <v>3</v>
      </c>
      <c r="C941" s="152" t="s">
        <v>4</v>
      </c>
    </row>
    <row r="942" spans="1:3">
      <c r="A942" s="152" t="s">
        <v>1420</v>
      </c>
      <c r="B942" s="152">
        <v>1</v>
      </c>
      <c r="C942" s="152" t="s">
        <v>4</v>
      </c>
    </row>
    <row r="943" spans="1:3">
      <c r="A943" s="152" t="s">
        <v>1419</v>
      </c>
      <c r="B943" s="152">
        <v>5</v>
      </c>
      <c r="C943" s="152" t="s">
        <v>4</v>
      </c>
    </row>
    <row r="944" spans="1:3">
      <c r="A944" s="152" t="s">
        <v>1422</v>
      </c>
      <c r="B944" s="152">
        <v>1</v>
      </c>
      <c r="C944" s="152" t="s">
        <v>4</v>
      </c>
    </row>
    <row r="945" spans="1:3">
      <c r="A945" s="152" t="s">
        <v>1426</v>
      </c>
      <c r="B945" s="152">
        <v>2</v>
      </c>
      <c r="C945" s="152" t="s">
        <v>4</v>
      </c>
    </row>
    <row r="946" spans="1:3">
      <c r="A946" s="152" t="s">
        <v>1432</v>
      </c>
      <c r="B946" s="152">
        <v>2</v>
      </c>
      <c r="C946" s="152" t="s">
        <v>4</v>
      </c>
    </row>
    <row r="947" spans="1:3">
      <c r="A947" s="152" t="s">
        <v>1372</v>
      </c>
      <c r="B947" s="152">
        <v>2</v>
      </c>
      <c r="C947" s="152" t="s">
        <v>4</v>
      </c>
    </row>
    <row r="948" spans="1:3">
      <c r="A948" s="152" t="s">
        <v>1373</v>
      </c>
      <c r="B948" s="152">
        <v>1</v>
      </c>
      <c r="C948" s="152" t="s">
        <v>4</v>
      </c>
    </row>
    <row r="949" spans="1:3">
      <c r="A949" s="152" t="s">
        <v>1378</v>
      </c>
      <c r="B949" s="152">
        <v>2</v>
      </c>
      <c r="C949" s="152" t="s">
        <v>4</v>
      </c>
    </row>
    <row r="950" spans="1:3">
      <c r="A950" s="152" t="s">
        <v>1379</v>
      </c>
      <c r="B950" s="152">
        <v>2</v>
      </c>
      <c r="C950" s="152" t="s">
        <v>4</v>
      </c>
    </row>
    <row r="951" spans="1:3">
      <c r="A951" s="152" t="s">
        <v>1459</v>
      </c>
      <c r="B951" s="152">
        <v>4</v>
      </c>
      <c r="C951" s="152" t="s">
        <v>4</v>
      </c>
    </row>
    <row r="952" spans="1:3">
      <c r="A952" s="152" t="s">
        <v>1461</v>
      </c>
      <c r="B952" s="152">
        <v>6</v>
      </c>
      <c r="C952" s="152" t="s">
        <v>4</v>
      </c>
    </row>
    <row r="953" spans="1:3">
      <c r="A953" s="152" t="s">
        <v>1465</v>
      </c>
      <c r="B953" s="152">
        <v>7</v>
      </c>
      <c r="C953" s="152" t="s">
        <v>4</v>
      </c>
    </row>
    <row r="954" spans="1:3">
      <c r="A954" s="152" t="s">
        <v>1476</v>
      </c>
      <c r="B954" s="152">
        <v>4</v>
      </c>
      <c r="C954" s="152" t="s">
        <v>4</v>
      </c>
    </row>
    <row r="955" spans="1:3">
      <c r="A955" s="152" t="s">
        <v>1473</v>
      </c>
      <c r="B955" s="152">
        <v>12</v>
      </c>
      <c r="C955" s="152" t="s">
        <v>4</v>
      </c>
    </row>
    <row r="956" spans="1:3">
      <c r="A956" s="152" t="s">
        <v>1480</v>
      </c>
      <c r="B956" s="152">
        <v>4</v>
      </c>
      <c r="C956" s="152" t="s">
        <v>4</v>
      </c>
    </row>
    <row r="957" spans="1:3">
      <c r="A957" s="152" t="s">
        <v>1481</v>
      </c>
      <c r="B957" s="152">
        <v>1</v>
      </c>
      <c r="C957" s="152" t="s">
        <v>4</v>
      </c>
    </row>
    <row r="958" spans="1:3">
      <c r="A958" s="152" t="s">
        <v>1413</v>
      </c>
      <c r="B958" s="152">
        <v>2</v>
      </c>
      <c r="C958" s="152" t="s">
        <v>4</v>
      </c>
    </row>
    <row r="959" spans="1:3">
      <c r="A959" s="152" t="s">
        <v>1489</v>
      </c>
      <c r="B959" s="152">
        <v>9</v>
      </c>
      <c r="C959" s="152" t="s">
        <v>4</v>
      </c>
    </row>
    <row r="960" spans="1:3">
      <c r="A960" s="152" t="s">
        <v>1494</v>
      </c>
      <c r="B960" s="152">
        <v>1</v>
      </c>
      <c r="C960" s="152" t="s">
        <v>4</v>
      </c>
    </row>
    <row r="961" spans="1:3">
      <c r="A961" s="152" t="s">
        <v>1496</v>
      </c>
      <c r="B961" s="152">
        <v>6</v>
      </c>
      <c r="C961" s="152" t="s">
        <v>4</v>
      </c>
    </row>
    <row r="962" spans="1:3">
      <c r="A962" s="152" t="s">
        <v>1500</v>
      </c>
      <c r="B962" s="152">
        <v>1</v>
      </c>
      <c r="C962" s="152" t="s">
        <v>4</v>
      </c>
    </row>
    <row r="963" spans="1:3">
      <c r="A963" s="152" t="s">
        <v>1456</v>
      </c>
      <c r="B963" s="152">
        <v>27</v>
      </c>
      <c r="C963" s="152" t="s">
        <v>4</v>
      </c>
    </row>
    <row r="964" spans="1:3">
      <c r="A964" s="152" t="s">
        <v>1458</v>
      </c>
      <c r="B964" s="152">
        <v>10</v>
      </c>
      <c r="C964" s="152" t="s">
        <v>4</v>
      </c>
    </row>
    <row r="965" spans="1:3">
      <c r="A965" s="152" t="s">
        <v>1460</v>
      </c>
      <c r="B965" s="152">
        <v>1</v>
      </c>
      <c r="C965" s="152" t="s">
        <v>4</v>
      </c>
    </row>
    <row r="966" spans="1:3">
      <c r="A966" s="152" t="s">
        <v>1469</v>
      </c>
      <c r="B966" s="152">
        <v>3</v>
      </c>
      <c r="C966" s="152" t="s">
        <v>4</v>
      </c>
    </row>
    <row r="967" spans="1:3">
      <c r="A967" s="152" t="s">
        <v>1502</v>
      </c>
      <c r="B967" s="152">
        <v>6</v>
      </c>
      <c r="C967" s="152" t="s">
        <v>4</v>
      </c>
    </row>
    <row r="968" spans="1:3">
      <c r="A968" s="152" t="s">
        <v>1501</v>
      </c>
      <c r="B968" s="152">
        <v>1</v>
      </c>
      <c r="C968" s="152" t="s">
        <v>4</v>
      </c>
    </row>
    <row r="969" spans="1:3">
      <c r="A969" s="152" t="s">
        <v>1507</v>
      </c>
      <c r="B969" s="152">
        <v>18</v>
      </c>
      <c r="C969" s="152" t="s">
        <v>4</v>
      </c>
    </row>
    <row r="970" spans="1:3">
      <c r="A970" s="152" t="s">
        <v>1524</v>
      </c>
      <c r="B970" s="152">
        <v>6</v>
      </c>
      <c r="C970" s="152" t="s">
        <v>4</v>
      </c>
    </row>
    <row r="971" spans="1:3">
      <c r="A971" s="152" t="s">
        <v>1523</v>
      </c>
      <c r="B971" s="152">
        <v>13</v>
      </c>
      <c r="C971" s="152" t="s">
        <v>4</v>
      </c>
    </row>
    <row r="972" spans="1:3">
      <c r="A972" s="152" t="s">
        <v>1509</v>
      </c>
      <c r="B972" s="152">
        <v>4</v>
      </c>
      <c r="C972" s="152" t="s">
        <v>4</v>
      </c>
    </row>
    <row r="973" spans="1:3">
      <c r="A973" s="152" t="s">
        <v>1508</v>
      </c>
      <c r="B973" s="152">
        <v>1</v>
      </c>
      <c r="C973" s="152" t="s">
        <v>4</v>
      </c>
    </row>
    <row r="974" spans="1:3">
      <c r="A974" s="152" t="s">
        <v>1532</v>
      </c>
      <c r="B974" s="152">
        <v>1</v>
      </c>
      <c r="C974" s="152" t="s">
        <v>4</v>
      </c>
    </row>
    <row r="975" spans="1:3">
      <c r="A975" s="152" t="s">
        <v>1557</v>
      </c>
      <c r="B975" s="152">
        <v>4</v>
      </c>
      <c r="C975" s="152" t="s">
        <v>4</v>
      </c>
    </row>
    <row r="976" spans="1:3">
      <c r="A976" s="152" t="s">
        <v>1556</v>
      </c>
      <c r="B976" s="152">
        <v>1</v>
      </c>
      <c r="C976" s="152" t="s">
        <v>4</v>
      </c>
    </row>
    <row r="977" spans="1:3">
      <c r="A977" s="152" t="s">
        <v>1555</v>
      </c>
      <c r="B977" s="152">
        <v>41</v>
      </c>
      <c r="C977" s="152" t="s">
        <v>4</v>
      </c>
    </row>
    <row r="978" spans="1:3">
      <c r="A978" s="152" t="s">
        <v>1561</v>
      </c>
      <c r="B978" s="152">
        <v>3</v>
      </c>
      <c r="C978" s="152" t="s">
        <v>4</v>
      </c>
    </row>
    <row r="979" spans="1:3">
      <c r="A979" s="152" t="s">
        <v>1559</v>
      </c>
      <c r="B979" s="152">
        <v>56</v>
      </c>
      <c r="C979" s="152" t="s">
        <v>4</v>
      </c>
    </row>
    <row r="980" spans="1:3">
      <c r="A980" s="152" t="s">
        <v>1567</v>
      </c>
      <c r="B980" s="152">
        <v>5</v>
      </c>
      <c r="C980" s="152" t="s">
        <v>4</v>
      </c>
    </row>
    <row r="981" spans="1:3">
      <c r="A981" s="152" t="s">
        <v>1490</v>
      </c>
      <c r="B981" s="152">
        <v>11</v>
      </c>
      <c r="C981" s="152" t="s">
        <v>4</v>
      </c>
    </row>
    <row r="982" spans="1:3">
      <c r="A982" s="152" t="s">
        <v>1571</v>
      </c>
      <c r="B982" s="152">
        <v>1</v>
      </c>
      <c r="C982" s="152" t="s">
        <v>4</v>
      </c>
    </row>
    <row r="983" spans="1:3">
      <c r="A983" s="152" t="s">
        <v>1568</v>
      </c>
      <c r="B983" s="152">
        <v>2</v>
      </c>
      <c r="C983" s="152" t="s">
        <v>4</v>
      </c>
    </row>
    <row r="984" spans="1:3">
      <c r="A984" s="152" t="s">
        <v>1573</v>
      </c>
      <c r="B984" s="152">
        <v>2</v>
      </c>
      <c r="C984" s="152" t="s">
        <v>4</v>
      </c>
    </row>
    <row r="985" spans="1:3">
      <c r="A985" s="152" t="s">
        <v>1574</v>
      </c>
      <c r="B985" s="152">
        <v>1</v>
      </c>
      <c r="C985" s="152" t="s">
        <v>4</v>
      </c>
    </row>
    <row r="986" spans="1:3">
      <c r="A986" s="152" t="s">
        <v>1504</v>
      </c>
      <c r="B986" s="152">
        <v>1</v>
      </c>
      <c r="C986" s="152" t="s">
        <v>4</v>
      </c>
    </row>
    <row r="987" spans="1:3">
      <c r="A987" s="152" t="s">
        <v>1581</v>
      </c>
      <c r="B987" s="152">
        <v>4</v>
      </c>
      <c r="C987" s="152" t="s">
        <v>4</v>
      </c>
    </row>
    <row r="988" spans="1:3">
      <c r="A988" s="152" t="s">
        <v>1583</v>
      </c>
      <c r="B988" s="152">
        <v>1</v>
      </c>
      <c r="C988" s="152" t="s">
        <v>4</v>
      </c>
    </row>
    <row r="989" spans="1:3">
      <c r="A989" s="152" t="s">
        <v>1579</v>
      </c>
      <c r="B989" s="152">
        <v>9</v>
      </c>
      <c r="C989" s="152" t="s">
        <v>4</v>
      </c>
    </row>
    <row r="990" spans="1:3">
      <c r="A990" s="152" t="s">
        <v>1637</v>
      </c>
      <c r="B990" s="152">
        <v>2</v>
      </c>
      <c r="C990" s="152" t="s">
        <v>4</v>
      </c>
    </row>
    <row r="991" spans="1:3">
      <c r="A991" s="152" t="s">
        <v>1621</v>
      </c>
      <c r="B991" s="152">
        <v>11</v>
      </c>
      <c r="C991" s="152" t="s">
        <v>4</v>
      </c>
    </row>
    <row r="992" spans="1:3">
      <c r="A992" s="152" t="s">
        <v>1627</v>
      </c>
      <c r="B992" s="152">
        <v>10</v>
      </c>
      <c r="C992" s="152" t="s">
        <v>4</v>
      </c>
    </row>
    <row r="993" spans="1:3">
      <c r="A993" s="152" t="s">
        <v>1626</v>
      </c>
      <c r="B993" s="152">
        <v>5</v>
      </c>
      <c r="C993" s="152" t="s">
        <v>4</v>
      </c>
    </row>
    <row r="994" spans="1:3">
      <c r="A994" s="152" t="s">
        <v>1638</v>
      </c>
      <c r="B994" s="152">
        <v>2</v>
      </c>
      <c r="C994" s="152" t="s">
        <v>4</v>
      </c>
    </row>
    <row r="995" spans="1:3">
      <c r="A995" s="152" t="s">
        <v>1641</v>
      </c>
      <c r="B995" s="152">
        <v>1</v>
      </c>
      <c r="C995" s="152" t="s">
        <v>4</v>
      </c>
    </row>
    <row r="996" spans="1:3">
      <c r="A996" s="152" t="s">
        <v>1650</v>
      </c>
      <c r="B996" s="152">
        <v>1</v>
      </c>
      <c r="C996" s="152" t="s">
        <v>4</v>
      </c>
    </row>
    <row r="997" spans="1:3">
      <c r="A997" s="152" t="s">
        <v>1648</v>
      </c>
      <c r="B997" s="152">
        <v>7</v>
      </c>
      <c r="C997" s="152" t="s">
        <v>4</v>
      </c>
    </row>
    <row r="998" spans="1:3">
      <c r="A998" s="152" t="s">
        <v>1529</v>
      </c>
      <c r="B998" s="152">
        <v>17</v>
      </c>
      <c r="C998" s="152" t="s">
        <v>4</v>
      </c>
    </row>
    <row r="999" spans="1:3">
      <c r="A999" s="152" t="s">
        <v>1578</v>
      </c>
      <c r="B999" s="152">
        <v>1</v>
      </c>
      <c r="C999" s="152" t="s">
        <v>4</v>
      </c>
    </row>
    <row r="1000" spans="1:3">
      <c r="A1000" s="152" t="s">
        <v>1585</v>
      </c>
      <c r="B1000" s="152">
        <v>98</v>
      </c>
      <c r="C1000" s="152" t="s">
        <v>4</v>
      </c>
    </row>
    <row r="1001" spans="1:3">
      <c r="A1001" s="152" t="s">
        <v>1643</v>
      </c>
      <c r="B1001" s="152">
        <v>1</v>
      </c>
      <c r="C1001" s="152" t="s">
        <v>4</v>
      </c>
    </row>
    <row r="1002" spans="1:3">
      <c r="A1002" s="152" t="s">
        <v>1652</v>
      </c>
      <c r="B1002" s="152">
        <v>1</v>
      </c>
      <c r="C1002" s="152" t="s">
        <v>4</v>
      </c>
    </row>
    <row r="1003" spans="1:3">
      <c r="A1003" s="152" t="s">
        <v>1653</v>
      </c>
      <c r="B1003" s="152">
        <v>9</v>
      </c>
      <c r="C1003" s="152" t="s">
        <v>4</v>
      </c>
    </row>
    <row r="1004" spans="1:3">
      <c r="A1004" s="152" t="s">
        <v>1657</v>
      </c>
      <c r="B1004" s="152">
        <v>4</v>
      </c>
      <c r="C1004" s="152" t="s">
        <v>4</v>
      </c>
    </row>
    <row r="1005" spans="1:3">
      <c r="A1005" s="152" t="s">
        <v>1664</v>
      </c>
      <c r="B1005" s="152">
        <v>3</v>
      </c>
      <c r="C1005" s="152" t="s">
        <v>4</v>
      </c>
    </row>
    <row r="1006" spans="1:3">
      <c r="A1006" s="152" t="s">
        <v>1703</v>
      </c>
      <c r="B1006" s="152">
        <v>14</v>
      </c>
      <c r="C1006" s="152" t="s">
        <v>4</v>
      </c>
    </row>
    <row r="1007" spans="1:3">
      <c r="A1007" s="152" t="s">
        <v>1671</v>
      </c>
      <c r="B1007" s="152">
        <v>46</v>
      </c>
      <c r="C1007" s="152" t="s">
        <v>4</v>
      </c>
    </row>
    <row r="1008" spans="1:3">
      <c r="A1008" s="152" t="s">
        <v>1715</v>
      </c>
      <c r="B1008" s="152">
        <v>15</v>
      </c>
      <c r="C1008" s="152" t="s">
        <v>4</v>
      </c>
    </row>
    <row r="1009" spans="1:3">
      <c r="A1009" s="152" t="s">
        <v>1655</v>
      </c>
      <c r="B1009" s="152">
        <v>1</v>
      </c>
      <c r="C1009" s="152" t="s">
        <v>4</v>
      </c>
    </row>
    <row r="1010" spans="1:3">
      <c r="A1010" s="152" t="s">
        <v>1716</v>
      </c>
      <c r="B1010" s="152">
        <v>1</v>
      </c>
      <c r="C1010" s="152" t="s">
        <v>4</v>
      </c>
    </row>
    <row r="1011" spans="1:3">
      <c r="A1011" s="152" t="s">
        <v>1719</v>
      </c>
      <c r="B1011" s="152">
        <v>4</v>
      </c>
      <c r="C1011" s="152" t="s">
        <v>4</v>
      </c>
    </row>
    <row r="1012" spans="1:3">
      <c r="A1012" s="152" t="s">
        <v>1726</v>
      </c>
      <c r="B1012" s="152">
        <v>1</v>
      </c>
      <c r="C1012" s="152" t="s">
        <v>4</v>
      </c>
    </row>
    <row r="1013" spans="1:3">
      <c r="A1013" s="152" t="s">
        <v>1727</v>
      </c>
      <c r="B1013" s="152">
        <v>1</v>
      </c>
      <c r="C1013" s="152" t="s">
        <v>4</v>
      </c>
    </row>
    <row r="1014" spans="1:3">
      <c r="A1014" s="152" t="s">
        <v>1731</v>
      </c>
      <c r="B1014" s="152">
        <v>2</v>
      </c>
      <c r="C1014" s="152" t="s">
        <v>4</v>
      </c>
    </row>
    <row r="1015" spans="1:3">
      <c r="A1015" s="152" t="s">
        <v>1732</v>
      </c>
      <c r="B1015" s="152">
        <v>1</v>
      </c>
      <c r="C1015" s="152" t="s">
        <v>4</v>
      </c>
    </row>
    <row r="1016" spans="1:3">
      <c r="A1016" s="152" t="s">
        <v>1771</v>
      </c>
      <c r="B1016" s="152">
        <v>8</v>
      </c>
      <c r="C1016" s="152" t="s">
        <v>4</v>
      </c>
    </row>
    <row r="1017" spans="1:3">
      <c r="A1017" s="152" t="s">
        <v>1762</v>
      </c>
      <c r="B1017" s="152">
        <v>2</v>
      </c>
      <c r="C1017" s="152" t="s">
        <v>4</v>
      </c>
    </row>
    <row r="1018" spans="1:3">
      <c r="A1018" s="152" t="s">
        <v>1760</v>
      </c>
      <c r="B1018" s="152">
        <v>1</v>
      </c>
      <c r="C1018" s="152" t="s">
        <v>4</v>
      </c>
    </row>
    <row r="1019" spans="1:3">
      <c r="A1019" s="152" t="s">
        <v>1758</v>
      </c>
      <c r="B1019" s="152">
        <v>11</v>
      </c>
      <c r="C1019" s="152" t="s">
        <v>4</v>
      </c>
    </row>
    <row r="1020" spans="1:3">
      <c r="A1020" s="152" t="s">
        <v>1752</v>
      </c>
      <c r="B1020" s="152">
        <v>22</v>
      </c>
      <c r="C1020" s="152" t="s">
        <v>4</v>
      </c>
    </row>
    <row r="1021" spans="1:3">
      <c r="A1021" s="152" t="s">
        <v>1791</v>
      </c>
      <c r="B1021" s="152">
        <v>5</v>
      </c>
      <c r="C1021" s="152" t="s">
        <v>4</v>
      </c>
    </row>
    <row r="1022" spans="1:3">
      <c r="A1022" s="152" t="s">
        <v>1797</v>
      </c>
      <c r="B1022" s="152">
        <v>1</v>
      </c>
      <c r="C1022" s="152" t="s">
        <v>4</v>
      </c>
    </row>
    <row r="1023" spans="1:3">
      <c r="A1023" s="152" t="s">
        <v>1772</v>
      </c>
      <c r="B1023" s="152">
        <v>18</v>
      </c>
      <c r="C1023" s="152" t="s">
        <v>4</v>
      </c>
    </row>
    <row r="1024" spans="1:3">
      <c r="A1024" s="152" t="s">
        <v>1840</v>
      </c>
      <c r="B1024" s="152">
        <v>18</v>
      </c>
      <c r="C1024" s="152" t="s">
        <v>4</v>
      </c>
    </row>
    <row r="1025" spans="1:3">
      <c r="A1025" s="152" t="s">
        <v>1824</v>
      </c>
      <c r="B1025" s="152">
        <v>6</v>
      </c>
      <c r="C1025" s="152" t="s">
        <v>4</v>
      </c>
    </row>
    <row r="1026" spans="1:3">
      <c r="A1026" s="152" t="s">
        <v>1828</v>
      </c>
      <c r="B1026" s="152">
        <v>3</v>
      </c>
      <c r="C1026" s="152" t="s">
        <v>4</v>
      </c>
    </row>
    <row r="1027" spans="1:3">
      <c r="A1027" s="152" t="s">
        <v>1799</v>
      </c>
      <c r="B1027" s="152">
        <v>1</v>
      </c>
      <c r="C1027" s="152" t="s">
        <v>4</v>
      </c>
    </row>
    <row r="1028" spans="1:3">
      <c r="A1028" s="152" t="s">
        <v>1841</v>
      </c>
      <c r="B1028" s="152">
        <v>2</v>
      </c>
      <c r="C1028" s="152" t="s">
        <v>4</v>
      </c>
    </row>
    <row r="1029" spans="1:3">
      <c r="A1029" s="152" t="s">
        <v>1844</v>
      </c>
      <c r="B1029" s="152">
        <v>2</v>
      </c>
      <c r="C1029" s="152" t="s">
        <v>4</v>
      </c>
    </row>
    <row r="1030" spans="1:3">
      <c r="A1030" s="152" t="s">
        <v>1848</v>
      </c>
      <c r="B1030" s="152">
        <v>1</v>
      </c>
      <c r="C1030" s="152" t="s">
        <v>4</v>
      </c>
    </row>
    <row r="1031" spans="1:3">
      <c r="A1031" s="152" t="s">
        <v>1847</v>
      </c>
      <c r="B1031" s="152">
        <v>1</v>
      </c>
      <c r="C1031" s="152" t="s">
        <v>4</v>
      </c>
    </row>
    <row r="1032" spans="1:3">
      <c r="A1032" s="152" t="s">
        <v>1869</v>
      </c>
      <c r="B1032" s="152">
        <v>4</v>
      </c>
      <c r="C1032" s="152" t="s">
        <v>4</v>
      </c>
    </row>
    <row r="1033" spans="1:3">
      <c r="A1033" s="152" t="s">
        <v>1862</v>
      </c>
      <c r="B1033" s="152">
        <v>1</v>
      </c>
      <c r="C1033" s="152" t="s">
        <v>4</v>
      </c>
    </row>
    <row r="1034" spans="1:3">
      <c r="A1034" s="152" t="s">
        <v>1860</v>
      </c>
      <c r="B1034" s="152">
        <v>1</v>
      </c>
      <c r="C1034" s="152" t="s">
        <v>4</v>
      </c>
    </row>
    <row r="1035" spans="1:3">
      <c r="A1035" s="152" t="s">
        <v>1875</v>
      </c>
      <c r="B1035" s="152">
        <v>9</v>
      </c>
      <c r="C1035" s="152" t="s">
        <v>4</v>
      </c>
    </row>
    <row r="1036" spans="1:3">
      <c r="A1036" s="152" t="s">
        <v>1880</v>
      </c>
      <c r="B1036" s="152">
        <v>1</v>
      </c>
      <c r="C1036" s="152" t="s">
        <v>4</v>
      </c>
    </row>
    <row r="1037" spans="1:3">
      <c r="A1037" s="152" t="s">
        <v>1890</v>
      </c>
      <c r="B1037" s="152">
        <v>1</v>
      </c>
      <c r="C1037" s="152" t="s">
        <v>4</v>
      </c>
    </row>
    <row r="1038" spans="1:3">
      <c r="A1038" s="152" t="s">
        <v>1883</v>
      </c>
      <c r="B1038" s="152">
        <v>1</v>
      </c>
      <c r="C1038" s="152" t="s">
        <v>4</v>
      </c>
    </row>
    <row r="1039" spans="1:3">
      <c r="A1039" s="152" t="s">
        <v>1855</v>
      </c>
      <c r="B1039" s="152">
        <v>4</v>
      </c>
      <c r="C1039" s="152" t="s">
        <v>4</v>
      </c>
    </row>
    <row r="1040" spans="1:3">
      <c r="A1040" s="152" t="s">
        <v>1895</v>
      </c>
      <c r="B1040" s="152">
        <v>1</v>
      </c>
      <c r="C1040" s="152" t="s">
        <v>4</v>
      </c>
    </row>
    <row r="1041" spans="1:3">
      <c r="A1041" s="152" t="s">
        <v>1896</v>
      </c>
      <c r="B1041" s="152">
        <v>1</v>
      </c>
      <c r="C1041" s="152" t="s">
        <v>4</v>
      </c>
    </row>
    <row r="1042" spans="1:3">
      <c r="A1042" s="152" t="s">
        <v>1899</v>
      </c>
      <c r="B1042" s="152">
        <v>1</v>
      </c>
      <c r="C1042" s="152" t="s">
        <v>4</v>
      </c>
    </row>
    <row r="1043" spans="1:3">
      <c r="A1043" s="152" t="s">
        <v>1901</v>
      </c>
      <c r="B1043" s="152">
        <v>1</v>
      </c>
      <c r="C1043" s="152" t="s">
        <v>4</v>
      </c>
    </row>
    <row r="1044" spans="1:3">
      <c r="A1044" s="152" t="s">
        <v>1793</v>
      </c>
      <c r="B1044" s="152">
        <v>1</v>
      </c>
      <c r="C1044" s="152" t="s">
        <v>4</v>
      </c>
    </row>
    <row r="1045" spans="1:3">
      <c r="A1045" s="152" t="s">
        <v>1892</v>
      </c>
      <c r="B1045" s="152">
        <v>11</v>
      </c>
      <c r="C1045" s="152" t="s">
        <v>4</v>
      </c>
    </row>
    <row r="1046" spans="1:3">
      <c r="A1046" s="152" t="s">
        <v>1893</v>
      </c>
      <c r="B1046" s="152">
        <v>2</v>
      </c>
      <c r="C1046" s="152" t="s">
        <v>4</v>
      </c>
    </row>
    <row r="1047" spans="1:3">
      <c r="A1047" s="152" t="s">
        <v>1903</v>
      </c>
      <c r="B1047" s="152">
        <v>1</v>
      </c>
      <c r="C1047" s="152" t="s">
        <v>4</v>
      </c>
    </row>
    <row r="1048" spans="1:3">
      <c r="A1048" s="152" t="s">
        <v>1885</v>
      </c>
      <c r="B1048" s="152">
        <v>1</v>
      </c>
      <c r="C1048" s="152" t="s">
        <v>4</v>
      </c>
    </row>
    <row r="1049" spans="1:3">
      <c r="A1049" s="152" t="s">
        <v>1909</v>
      </c>
      <c r="B1049" s="152">
        <v>3</v>
      </c>
      <c r="C1049" s="152" t="s">
        <v>4</v>
      </c>
    </row>
    <row r="1050" spans="1:3">
      <c r="A1050" s="152" t="s">
        <v>1906</v>
      </c>
      <c r="B1050" s="152">
        <v>4</v>
      </c>
      <c r="C1050" s="152" t="s">
        <v>4</v>
      </c>
    </row>
    <row r="1051" spans="1:3">
      <c r="A1051" s="152" t="s">
        <v>1914</v>
      </c>
      <c r="B1051" s="152">
        <v>4</v>
      </c>
      <c r="C1051" s="152" t="s">
        <v>4</v>
      </c>
    </row>
    <row r="1052" spans="1:3">
      <c r="A1052" s="152" t="s">
        <v>1939</v>
      </c>
      <c r="B1052" s="152">
        <v>10</v>
      </c>
      <c r="C1052" s="152" t="s">
        <v>4</v>
      </c>
    </row>
    <row r="1053" spans="1:3">
      <c r="A1053" s="152" t="s">
        <v>1937</v>
      </c>
      <c r="B1053" s="152">
        <v>8</v>
      </c>
      <c r="C1053" s="152" t="s">
        <v>4</v>
      </c>
    </row>
    <row r="1054" spans="1:3">
      <c r="A1054" s="152" t="s">
        <v>1926</v>
      </c>
      <c r="B1054" s="152">
        <v>2</v>
      </c>
      <c r="C1054" s="152" t="s">
        <v>4</v>
      </c>
    </row>
    <row r="1055" spans="1:3">
      <c r="A1055" s="152" t="s">
        <v>1924</v>
      </c>
      <c r="B1055" s="152">
        <v>1</v>
      </c>
      <c r="C1055" s="152" t="s">
        <v>4</v>
      </c>
    </row>
    <row r="1056" spans="1:3">
      <c r="A1056" s="152" t="s">
        <v>1915</v>
      </c>
      <c r="B1056" s="152">
        <v>6</v>
      </c>
      <c r="C1056" s="152" t="s">
        <v>4</v>
      </c>
    </row>
    <row r="1057" spans="1:3">
      <c r="A1057" s="152" t="s">
        <v>1964</v>
      </c>
      <c r="B1057" s="152">
        <v>2</v>
      </c>
      <c r="C1057" s="152" t="s">
        <v>4</v>
      </c>
    </row>
    <row r="1058" spans="1:3">
      <c r="A1058" s="152" t="s">
        <v>1962</v>
      </c>
      <c r="B1058" s="152">
        <v>1</v>
      </c>
      <c r="C1058" s="152" t="s">
        <v>4</v>
      </c>
    </row>
    <row r="1059" spans="1:3">
      <c r="A1059" s="152" t="s">
        <v>1961</v>
      </c>
      <c r="B1059" s="152">
        <v>1</v>
      </c>
      <c r="C1059" s="152" t="s">
        <v>4</v>
      </c>
    </row>
    <row r="1060" spans="1:3">
      <c r="A1060" s="152" t="s">
        <v>1958</v>
      </c>
      <c r="B1060" s="152">
        <v>1</v>
      </c>
      <c r="C1060" s="152" t="s">
        <v>4</v>
      </c>
    </row>
    <row r="1061" spans="1:3">
      <c r="A1061" s="152" t="s">
        <v>1955</v>
      </c>
      <c r="B1061" s="152">
        <v>1</v>
      </c>
      <c r="C1061" s="152" t="s">
        <v>4</v>
      </c>
    </row>
    <row r="1062" spans="1:3">
      <c r="A1062" s="152" t="s">
        <v>1952</v>
      </c>
      <c r="B1062" s="152">
        <v>1</v>
      </c>
      <c r="C1062" s="152" t="s">
        <v>4</v>
      </c>
    </row>
    <row r="1063" spans="1:3">
      <c r="A1063" s="152" t="s">
        <v>1950</v>
      </c>
      <c r="B1063" s="152">
        <v>1</v>
      </c>
      <c r="C1063" s="152" t="s">
        <v>4</v>
      </c>
    </row>
    <row r="1064" spans="1:3">
      <c r="A1064" s="152" t="s">
        <v>1969</v>
      </c>
      <c r="B1064" s="152">
        <v>1</v>
      </c>
      <c r="C1064" s="152" t="s">
        <v>4</v>
      </c>
    </row>
    <row r="1065" spans="1:3">
      <c r="A1065" s="152" t="s">
        <v>1819</v>
      </c>
      <c r="B1065" s="152">
        <v>19</v>
      </c>
      <c r="C1065" s="152" t="s">
        <v>4</v>
      </c>
    </row>
    <row r="1066" spans="1:3">
      <c r="A1066" s="152" t="s">
        <v>1996</v>
      </c>
      <c r="B1066" s="152">
        <v>1</v>
      </c>
      <c r="C1066" s="152" t="s">
        <v>4</v>
      </c>
    </row>
    <row r="1067" spans="1:3">
      <c r="A1067" s="152" t="s">
        <v>1979</v>
      </c>
      <c r="B1067" s="152">
        <v>1</v>
      </c>
      <c r="C1067" s="152" t="s">
        <v>4</v>
      </c>
    </row>
    <row r="1068" spans="1:3">
      <c r="A1068" s="152" t="s">
        <v>1974</v>
      </c>
      <c r="B1068" s="152">
        <v>1</v>
      </c>
      <c r="C1068" s="152" t="s">
        <v>4</v>
      </c>
    </row>
    <row r="1069" spans="1:3">
      <c r="A1069" s="152" t="s">
        <v>1972</v>
      </c>
      <c r="B1069" s="152">
        <v>1</v>
      </c>
      <c r="C1069" s="152" t="s">
        <v>4</v>
      </c>
    </row>
    <row r="1070" spans="1:3">
      <c r="A1070" s="152" t="s">
        <v>1971</v>
      </c>
      <c r="B1070" s="152">
        <v>1</v>
      </c>
      <c r="C1070" s="152" t="s">
        <v>4</v>
      </c>
    </row>
    <row r="1071" spans="1:3">
      <c r="A1071" s="152" t="s">
        <v>1977</v>
      </c>
      <c r="B1071" s="152">
        <v>8</v>
      </c>
      <c r="C1071" s="152" t="s">
        <v>4</v>
      </c>
    </row>
    <row r="1072" spans="1:3">
      <c r="A1072" s="152" t="s">
        <v>1988</v>
      </c>
      <c r="B1072" s="152">
        <v>3</v>
      </c>
      <c r="C1072" s="152" t="s">
        <v>4</v>
      </c>
    </row>
    <row r="1073" spans="1:3">
      <c r="A1073" s="152" t="s">
        <v>1984</v>
      </c>
      <c r="B1073" s="152">
        <v>4</v>
      </c>
      <c r="C1073" s="152" t="s">
        <v>4</v>
      </c>
    </row>
    <row r="1074" spans="1:3">
      <c r="A1074" s="152" t="s">
        <v>1983</v>
      </c>
      <c r="B1074" s="152">
        <v>4</v>
      </c>
      <c r="C1074" s="152" t="s">
        <v>4</v>
      </c>
    </row>
    <row r="1075" spans="1:3">
      <c r="A1075" s="152" t="s">
        <v>1981</v>
      </c>
      <c r="B1075" s="152">
        <v>1</v>
      </c>
      <c r="C1075" s="152" t="s">
        <v>4</v>
      </c>
    </row>
    <row r="1076" spans="1:3">
      <c r="A1076" s="152" t="s">
        <v>1989</v>
      </c>
      <c r="B1076" s="152">
        <v>1</v>
      </c>
      <c r="C1076" s="152" t="s">
        <v>4</v>
      </c>
    </row>
    <row r="1077" spans="1:3">
      <c r="A1077" s="152" t="s">
        <v>2000</v>
      </c>
      <c r="B1077" s="152">
        <v>5</v>
      </c>
      <c r="C1077" s="152" t="s">
        <v>4</v>
      </c>
    </row>
    <row r="1078" spans="1:3">
      <c r="A1078" s="152" t="s">
        <v>1998</v>
      </c>
      <c r="B1078" s="152">
        <v>2</v>
      </c>
      <c r="C1078" s="152" t="s">
        <v>4</v>
      </c>
    </row>
    <row r="1079" spans="1:3">
      <c r="A1079" s="152" t="s">
        <v>2010</v>
      </c>
      <c r="B1079" s="152">
        <v>1</v>
      </c>
      <c r="C1079" s="152" t="s">
        <v>4</v>
      </c>
    </row>
    <row r="1080" spans="1:3">
      <c r="A1080" s="152" t="s">
        <v>2012</v>
      </c>
      <c r="B1080" s="152">
        <v>2</v>
      </c>
      <c r="C1080" s="152" t="s">
        <v>4</v>
      </c>
    </row>
    <row r="1081" spans="1:3">
      <c r="A1081" s="152" t="s">
        <v>2020</v>
      </c>
      <c r="B1081" s="152">
        <v>29</v>
      </c>
      <c r="C1081" s="152" t="s">
        <v>4</v>
      </c>
    </row>
    <row r="1082" spans="1:3">
      <c r="A1082" s="152" t="s">
        <v>2016</v>
      </c>
      <c r="B1082" s="152">
        <v>2</v>
      </c>
      <c r="C1082" s="152" t="s">
        <v>4</v>
      </c>
    </row>
    <row r="1083" spans="1:3">
      <c r="A1083" s="152" t="s">
        <v>2057</v>
      </c>
      <c r="B1083" s="152">
        <v>3</v>
      </c>
      <c r="C1083" s="152" t="s">
        <v>4</v>
      </c>
    </row>
    <row r="1084" spans="1:3">
      <c r="A1084" s="152" t="s">
        <v>2013</v>
      </c>
      <c r="B1084" s="152">
        <v>2</v>
      </c>
      <c r="C1084" s="152" t="s">
        <v>4</v>
      </c>
    </row>
    <row r="1085" spans="1:3">
      <c r="A1085" s="152" t="s">
        <v>2056</v>
      </c>
      <c r="B1085" s="152">
        <v>1</v>
      </c>
      <c r="C1085" s="152" t="s">
        <v>4</v>
      </c>
    </row>
    <row r="1086" spans="1:3">
      <c r="A1086" s="152" t="s">
        <v>2058</v>
      </c>
      <c r="B1086" s="152">
        <v>1</v>
      </c>
      <c r="C1086" s="152" t="s">
        <v>4</v>
      </c>
    </row>
    <row r="1087" spans="1:3">
      <c r="A1087" s="152" t="s">
        <v>2053</v>
      </c>
      <c r="B1087" s="152">
        <v>1</v>
      </c>
      <c r="C1087" s="152" t="s">
        <v>4</v>
      </c>
    </row>
    <row r="1088" spans="1:3">
      <c r="A1088" s="152" t="s">
        <v>2050</v>
      </c>
      <c r="B1088" s="152">
        <v>2</v>
      </c>
      <c r="C1088" s="152" t="s">
        <v>4</v>
      </c>
    </row>
    <row r="1089" spans="1:3">
      <c r="A1089" s="152" t="s">
        <v>2059</v>
      </c>
      <c r="B1089" s="152">
        <v>1</v>
      </c>
      <c r="C1089" s="152" t="s">
        <v>4</v>
      </c>
    </row>
    <row r="1090" spans="1:3">
      <c r="A1090" s="152" t="s">
        <v>2048</v>
      </c>
      <c r="B1090" s="152">
        <v>1</v>
      </c>
      <c r="C1090" s="152" t="s">
        <v>4</v>
      </c>
    </row>
    <row r="1091" spans="1:3">
      <c r="A1091" s="152" t="s">
        <v>2060</v>
      </c>
      <c r="B1091" s="152">
        <v>1</v>
      </c>
      <c r="C1091" s="152" t="s">
        <v>4</v>
      </c>
    </row>
    <row r="1092" spans="1:3">
      <c r="A1092" s="152" t="s">
        <v>2072</v>
      </c>
      <c r="B1092" s="152">
        <v>2</v>
      </c>
      <c r="C1092" s="152" t="s">
        <v>4</v>
      </c>
    </row>
    <row r="1093" spans="1:3">
      <c r="A1093" s="152" t="s">
        <v>2070</v>
      </c>
      <c r="B1093" s="152">
        <v>1</v>
      </c>
      <c r="C1093" s="152" t="s">
        <v>4</v>
      </c>
    </row>
    <row r="1094" spans="1:3">
      <c r="A1094" s="152" t="s">
        <v>2091</v>
      </c>
      <c r="B1094" s="152">
        <v>15</v>
      </c>
      <c r="C1094" s="152" t="s">
        <v>4</v>
      </c>
    </row>
    <row r="1095" spans="1:3">
      <c r="A1095" s="152" t="s">
        <v>2093</v>
      </c>
      <c r="B1095" s="152">
        <v>52</v>
      </c>
      <c r="C1095" s="152" t="s">
        <v>4</v>
      </c>
    </row>
    <row r="1096" spans="1:3">
      <c r="A1096" s="152" t="s">
        <v>2111</v>
      </c>
      <c r="B1096" s="152">
        <v>2</v>
      </c>
      <c r="C1096" s="152" t="s">
        <v>4</v>
      </c>
    </row>
    <row r="1097" spans="1:3">
      <c r="A1097" s="152" t="s">
        <v>2107</v>
      </c>
      <c r="B1097" s="152">
        <v>1</v>
      </c>
      <c r="C1097" s="152" t="s">
        <v>4</v>
      </c>
    </row>
    <row r="1098" spans="1:3">
      <c r="A1098" s="152" t="s">
        <v>2106</v>
      </c>
      <c r="B1098" s="152">
        <v>8</v>
      </c>
      <c r="C1098" s="152" t="s">
        <v>4</v>
      </c>
    </row>
    <row r="1099" spans="1:3">
      <c r="A1099" s="152" t="s">
        <v>2116</v>
      </c>
      <c r="B1099" s="152">
        <v>10</v>
      </c>
      <c r="C1099" s="152" t="s">
        <v>4</v>
      </c>
    </row>
    <row r="1100" spans="1:3">
      <c r="A1100" s="152" t="s">
        <v>2123</v>
      </c>
      <c r="B1100" s="152">
        <v>1</v>
      </c>
      <c r="C1100" s="152" t="s">
        <v>4</v>
      </c>
    </row>
    <row r="1101" spans="1:3">
      <c r="A1101" s="152" t="s">
        <v>2115</v>
      </c>
      <c r="B1101" s="152">
        <v>1</v>
      </c>
      <c r="C1101" s="152" t="s">
        <v>4</v>
      </c>
    </row>
    <row r="1102" spans="1:3">
      <c r="A1102" s="152" t="s">
        <v>2112</v>
      </c>
      <c r="B1102" s="152">
        <v>1</v>
      </c>
      <c r="C1102" s="152" t="s">
        <v>4</v>
      </c>
    </row>
    <row r="1103" spans="1:3">
      <c r="A1103" s="152" t="s">
        <v>2133</v>
      </c>
      <c r="B1103" s="152">
        <v>3</v>
      </c>
      <c r="C1103" s="152" t="s">
        <v>4</v>
      </c>
    </row>
    <row r="1104" spans="1:3">
      <c r="A1104" s="152" t="s">
        <v>2130</v>
      </c>
      <c r="B1104" s="152">
        <v>4</v>
      </c>
      <c r="C1104" s="152" t="s">
        <v>4</v>
      </c>
    </row>
    <row r="1105" spans="1:3">
      <c r="A1105" s="152" t="s">
        <v>2147</v>
      </c>
      <c r="B1105" s="152">
        <v>1</v>
      </c>
      <c r="C1105" s="152" t="s">
        <v>4</v>
      </c>
    </row>
    <row r="1106" spans="1:3">
      <c r="A1106" s="152" t="s">
        <v>2139</v>
      </c>
      <c r="B1106" s="152">
        <v>1</v>
      </c>
      <c r="C1106" s="152" t="s">
        <v>4</v>
      </c>
    </row>
    <row r="1107" spans="1:3">
      <c r="A1107" s="152" t="s">
        <v>2134</v>
      </c>
      <c r="B1107" s="152">
        <v>7</v>
      </c>
      <c r="C1107" s="152" t="s">
        <v>4</v>
      </c>
    </row>
    <row r="1108" spans="1:3">
      <c r="A1108" s="152" t="s">
        <v>2142</v>
      </c>
      <c r="B1108" s="152">
        <v>4</v>
      </c>
      <c r="C1108" s="152" t="s">
        <v>4</v>
      </c>
    </row>
    <row r="1109" spans="1:3">
      <c r="A1109" s="152" t="s">
        <v>2150</v>
      </c>
      <c r="B1109" s="152">
        <v>1</v>
      </c>
      <c r="C1109" s="152" t="s">
        <v>4</v>
      </c>
    </row>
    <row r="1110" spans="1:3">
      <c r="A1110" s="152" t="s">
        <v>2152</v>
      </c>
      <c r="B1110" s="152">
        <v>5</v>
      </c>
      <c r="C1110" s="152" t="s">
        <v>4</v>
      </c>
    </row>
    <row r="1111" spans="1:3">
      <c r="A1111" s="152" t="s">
        <v>2157</v>
      </c>
      <c r="B1111" s="152">
        <v>1</v>
      </c>
      <c r="C1111" s="152" t="s">
        <v>4</v>
      </c>
    </row>
    <row r="1112" spans="1:3">
      <c r="A1112" s="152" t="s">
        <v>2158</v>
      </c>
      <c r="B1112" s="152">
        <v>1</v>
      </c>
      <c r="C1112" s="152" t="s">
        <v>4</v>
      </c>
    </row>
    <row r="1113" spans="1:3">
      <c r="A1113" s="152" t="s">
        <v>2173</v>
      </c>
      <c r="B1113" s="152">
        <v>8</v>
      </c>
      <c r="C1113" s="152" t="s">
        <v>4</v>
      </c>
    </row>
    <row r="1114" spans="1:3">
      <c r="A1114" s="152" t="s">
        <v>2160</v>
      </c>
      <c r="B1114" s="152">
        <v>1</v>
      </c>
      <c r="C1114" s="152" t="s">
        <v>4</v>
      </c>
    </row>
    <row r="1115" spans="1:3">
      <c r="A1115" s="152" t="s">
        <v>2198</v>
      </c>
      <c r="B1115" s="152">
        <v>1</v>
      </c>
      <c r="C1115" s="152" t="s">
        <v>4</v>
      </c>
    </row>
    <row r="1116" spans="1:3">
      <c r="A1116" s="152" t="s">
        <v>2203</v>
      </c>
      <c r="B1116" s="152">
        <v>1</v>
      </c>
      <c r="C1116" s="152" t="s">
        <v>4</v>
      </c>
    </row>
    <row r="1117" spans="1:3">
      <c r="A1117" s="152" t="s">
        <v>2201</v>
      </c>
      <c r="B1117" s="152">
        <v>1</v>
      </c>
      <c r="C1117" s="152" t="s">
        <v>4</v>
      </c>
    </row>
    <row r="1118" spans="1:3">
      <c r="A1118" s="152" t="s">
        <v>2199</v>
      </c>
      <c r="B1118" s="152">
        <v>2</v>
      </c>
      <c r="C1118" s="152" t="s">
        <v>4</v>
      </c>
    </row>
    <row r="1119" spans="1:3">
      <c r="A1119" s="152" t="s">
        <v>2174</v>
      </c>
      <c r="B1119" s="152">
        <v>1</v>
      </c>
      <c r="C1119" s="152" t="s">
        <v>4</v>
      </c>
    </row>
    <row r="1120" spans="1:3">
      <c r="A1120" s="152" t="s">
        <v>2182</v>
      </c>
      <c r="B1120" s="152">
        <v>4</v>
      </c>
      <c r="C1120" s="152" t="s">
        <v>4</v>
      </c>
    </row>
    <row r="1121" spans="1:3">
      <c r="A1121" s="152" t="s">
        <v>2183</v>
      </c>
      <c r="B1121" s="152">
        <v>2</v>
      </c>
      <c r="C1121" s="152" t="s">
        <v>4</v>
      </c>
    </row>
    <row r="1122" spans="1:3">
      <c r="A1122" s="152" t="s">
        <v>2185</v>
      </c>
      <c r="B1122" s="152">
        <v>1</v>
      </c>
      <c r="C1122" s="152" t="s">
        <v>4</v>
      </c>
    </row>
    <row r="1123" spans="1:3">
      <c r="A1123" s="152" t="s">
        <v>2187</v>
      </c>
      <c r="B1123" s="152">
        <v>101</v>
      </c>
      <c r="C1123" s="152" t="s">
        <v>4</v>
      </c>
    </row>
    <row r="1124" spans="1:3">
      <c r="A1124" s="152" t="s">
        <v>2212</v>
      </c>
      <c r="B1124" s="152">
        <v>17</v>
      </c>
      <c r="C1124" s="152" t="s">
        <v>4</v>
      </c>
    </row>
    <row r="1125" spans="1:3">
      <c r="A1125" s="152" t="s">
        <v>2213</v>
      </c>
      <c r="B1125" s="152">
        <v>1</v>
      </c>
      <c r="C1125" s="152" t="s">
        <v>4</v>
      </c>
    </row>
    <row r="1126" spans="1:3">
      <c r="A1126" s="152" t="s">
        <v>2211</v>
      </c>
      <c r="B1126" s="152">
        <v>36</v>
      </c>
      <c r="C1126" s="152" t="s">
        <v>4</v>
      </c>
    </row>
    <row r="1127" spans="1:3">
      <c r="A1127" s="152" t="s">
        <v>2214</v>
      </c>
      <c r="B1127" s="152">
        <v>78</v>
      </c>
      <c r="C1127" s="152" t="s">
        <v>4</v>
      </c>
    </row>
    <row r="1128" spans="1:3">
      <c r="A1128" s="152" t="s">
        <v>2232</v>
      </c>
      <c r="B1128" s="152">
        <v>2</v>
      </c>
      <c r="C1128" s="152" t="s">
        <v>4</v>
      </c>
    </row>
    <row r="1129" spans="1:3">
      <c r="A1129" s="152" t="s">
        <v>2235</v>
      </c>
      <c r="B1129" s="152">
        <v>1</v>
      </c>
      <c r="C1129" s="152" t="s">
        <v>4</v>
      </c>
    </row>
    <row r="1130" spans="1:3">
      <c r="A1130" s="152" t="s">
        <v>2236</v>
      </c>
      <c r="B1130" s="152">
        <v>20</v>
      </c>
      <c r="C1130" s="152" t="s">
        <v>4</v>
      </c>
    </row>
    <row r="1131" spans="1:3">
      <c r="A1131" s="152" t="s">
        <v>2251</v>
      </c>
      <c r="B1131" s="152">
        <v>2</v>
      </c>
      <c r="C1131" s="152" t="s">
        <v>4</v>
      </c>
    </row>
    <row r="1132" spans="1:3">
      <c r="A1132" s="152" t="s">
        <v>2243</v>
      </c>
      <c r="B1132" s="152">
        <v>19</v>
      </c>
      <c r="C1132" s="152" t="s">
        <v>4</v>
      </c>
    </row>
    <row r="1133" spans="1:3">
      <c r="A1133" s="152" t="s">
        <v>2239</v>
      </c>
      <c r="B1133" s="152">
        <v>23</v>
      </c>
      <c r="C1133" s="152" t="s">
        <v>4</v>
      </c>
    </row>
    <row r="1134" spans="1:3">
      <c r="A1134" s="152" t="s">
        <v>2262</v>
      </c>
      <c r="B1134" s="152">
        <v>11</v>
      </c>
      <c r="C1134" s="152" t="s">
        <v>4</v>
      </c>
    </row>
    <row r="1135" spans="1:3">
      <c r="A1135" s="152" t="s">
        <v>2255</v>
      </c>
      <c r="B1135" s="152">
        <v>3</v>
      </c>
      <c r="C1135" s="152" t="s">
        <v>4</v>
      </c>
    </row>
    <row r="1136" spans="1:3">
      <c r="A1136" s="152" t="s">
        <v>2271</v>
      </c>
      <c r="B1136" s="152">
        <v>1</v>
      </c>
      <c r="C1136" s="152" t="s">
        <v>4</v>
      </c>
    </row>
    <row r="1137" spans="1:3">
      <c r="A1137" s="152" t="s">
        <v>2274</v>
      </c>
      <c r="B1137" s="152">
        <v>1</v>
      </c>
      <c r="C1137" s="152" t="s">
        <v>4</v>
      </c>
    </row>
    <row r="1138" spans="1:3">
      <c r="A1138" s="152" t="s">
        <v>2301</v>
      </c>
      <c r="B1138" s="152">
        <v>28</v>
      </c>
      <c r="C1138" s="152" t="s">
        <v>4</v>
      </c>
    </row>
    <row r="1139" spans="1:3">
      <c r="A1139" s="152" t="s">
        <v>2302</v>
      </c>
      <c r="B1139" s="152">
        <v>1</v>
      </c>
      <c r="C1139" s="152" t="s">
        <v>4</v>
      </c>
    </row>
    <row r="1140" spans="1:3">
      <c r="A1140" s="152" t="s">
        <v>2279</v>
      </c>
      <c r="B1140" s="152">
        <v>1</v>
      </c>
      <c r="C1140" s="152" t="s">
        <v>4</v>
      </c>
    </row>
    <row r="1141" spans="1:3">
      <c r="A1141" s="152" t="s">
        <v>2307</v>
      </c>
      <c r="B1141" s="152">
        <v>3</v>
      </c>
      <c r="C1141" s="152" t="s">
        <v>4</v>
      </c>
    </row>
    <row r="1142" spans="1:3">
      <c r="A1142" s="152" t="s">
        <v>2317</v>
      </c>
      <c r="B1142" s="152">
        <v>1</v>
      </c>
      <c r="C1142" s="152" t="s">
        <v>4</v>
      </c>
    </row>
    <row r="1143" spans="1:3">
      <c r="A1143" s="152" t="s">
        <v>2319</v>
      </c>
      <c r="B1143" s="152">
        <v>4</v>
      </c>
      <c r="C1143" s="152" t="s">
        <v>4</v>
      </c>
    </row>
    <row r="1144" spans="1:3">
      <c r="A1144" s="152" t="s">
        <v>2303</v>
      </c>
      <c r="B1144" s="152">
        <v>1</v>
      </c>
      <c r="C1144" s="152" t="s">
        <v>4</v>
      </c>
    </row>
    <row r="1145" spans="1:3">
      <c r="A1145" s="152" t="s">
        <v>2304</v>
      </c>
      <c r="B1145" s="152">
        <v>10</v>
      </c>
      <c r="C1145" s="152" t="s">
        <v>4</v>
      </c>
    </row>
    <row r="1146" spans="1:3">
      <c r="A1146" s="152" t="s">
        <v>2329</v>
      </c>
      <c r="B1146" s="152">
        <v>2</v>
      </c>
      <c r="C1146" s="152" t="s">
        <v>4</v>
      </c>
    </row>
    <row r="1147" spans="1:3">
      <c r="A1147" s="152" t="s">
        <v>2334</v>
      </c>
      <c r="B1147" s="152">
        <v>1</v>
      </c>
      <c r="C1147" s="152" t="s">
        <v>4</v>
      </c>
    </row>
    <row r="1148" spans="1:3">
      <c r="A1148" s="152" t="s">
        <v>2343</v>
      </c>
      <c r="B1148" s="152">
        <v>9</v>
      </c>
      <c r="C1148" s="152" t="s">
        <v>4</v>
      </c>
    </row>
    <row r="1149" spans="1:3">
      <c r="A1149" s="152" t="s">
        <v>2345</v>
      </c>
      <c r="B1149" s="152">
        <v>55</v>
      </c>
      <c r="C1149" s="152" t="s">
        <v>4</v>
      </c>
    </row>
    <row r="1150" spans="1:3">
      <c r="A1150" s="152" t="s">
        <v>2352</v>
      </c>
      <c r="B1150" s="152">
        <v>1</v>
      </c>
      <c r="C1150" s="152" t="s">
        <v>4</v>
      </c>
    </row>
    <row r="1151" spans="1:3">
      <c r="A1151" s="152" t="s">
        <v>2340</v>
      </c>
      <c r="B1151" s="152">
        <v>2</v>
      </c>
      <c r="C1151" s="152" t="s">
        <v>4</v>
      </c>
    </row>
    <row r="1152" spans="1:3">
      <c r="A1152" s="152" t="s">
        <v>2335</v>
      </c>
      <c r="B1152" s="152">
        <v>1</v>
      </c>
      <c r="C1152" s="152" t="s">
        <v>4</v>
      </c>
    </row>
    <row r="1153" spans="1:3">
      <c r="A1153" s="152" t="s">
        <v>2353</v>
      </c>
      <c r="B1153" s="152">
        <v>112</v>
      </c>
      <c r="C1153" s="152" t="s">
        <v>4</v>
      </c>
    </row>
    <row r="1154" spans="1:3">
      <c r="A1154" s="152" t="s">
        <v>2423</v>
      </c>
      <c r="B1154" s="152">
        <v>7</v>
      </c>
      <c r="C1154" s="152" t="s">
        <v>4</v>
      </c>
    </row>
    <row r="1155" spans="1:3">
      <c r="A1155" s="152" t="s">
        <v>2427</v>
      </c>
      <c r="B1155" s="152">
        <v>8</v>
      </c>
      <c r="C1155" s="152" t="s">
        <v>4</v>
      </c>
    </row>
    <row r="1156" spans="1:3">
      <c r="A1156" s="152" t="s">
        <v>2435</v>
      </c>
      <c r="B1156" s="152">
        <v>5</v>
      </c>
      <c r="C1156" s="152" t="s">
        <v>4</v>
      </c>
    </row>
    <row r="1157" spans="1:3">
      <c r="A1157" s="152" t="s">
        <v>2437</v>
      </c>
      <c r="B1157" s="152">
        <v>14</v>
      </c>
      <c r="C1157" s="152" t="s">
        <v>4</v>
      </c>
    </row>
    <row r="1158" spans="1:3">
      <c r="A1158" s="152" t="s">
        <v>2446</v>
      </c>
      <c r="B1158" s="152">
        <v>3</v>
      </c>
      <c r="C1158" s="152" t="s">
        <v>4</v>
      </c>
    </row>
    <row r="1159" spans="1:3">
      <c r="A1159" s="152" t="s">
        <v>2309</v>
      </c>
      <c r="B1159" s="152">
        <v>6</v>
      </c>
      <c r="C1159" s="152" t="s">
        <v>4</v>
      </c>
    </row>
    <row r="1160" spans="1:3">
      <c r="A1160" s="152" t="s">
        <v>2461</v>
      </c>
      <c r="B1160" s="152">
        <v>1</v>
      </c>
      <c r="C1160" s="152" t="s">
        <v>4</v>
      </c>
    </row>
    <row r="1161" spans="1:3">
      <c r="A1161" s="152" t="s">
        <v>2447</v>
      </c>
      <c r="B1161" s="152">
        <v>6</v>
      </c>
      <c r="C1161" s="152" t="s">
        <v>4</v>
      </c>
    </row>
    <row r="1162" spans="1:3">
      <c r="A1162" s="152" t="s">
        <v>2463</v>
      </c>
      <c r="B1162" s="152">
        <v>2</v>
      </c>
      <c r="C1162" s="152" t="s">
        <v>4</v>
      </c>
    </row>
    <row r="1163" spans="1:3">
      <c r="A1163" s="152" t="s">
        <v>2454</v>
      </c>
      <c r="B1163" s="152">
        <v>5</v>
      </c>
      <c r="C1163" s="152" t="s">
        <v>4</v>
      </c>
    </row>
    <row r="1164" spans="1:3">
      <c r="A1164" s="152" t="s">
        <v>2460</v>
      </c>
      <c r="B1164" s="152">
        <v>1</v>
      </c>
      <c r="C1164" s="152" t="s">
        <v>4</v>
      </c>
    </row>
    <row r="1165" spans="1:3">
      <c r="A1165" s="152" t="s">
        <v>2466</v>
      </c>
      <c r="B1165" s="152">
        <v>6</v>
      </c>
      <c r="C1165" s="152" t="s">
        <v>4</v>
      </c>
    </row>
    <row r="1166" spans="1:3">
      <c r="A1166" s="152" t="s">
        <v>2477</v>
      </c>
      <c r="B1166" s="152">
        <v>1</v>
      </c>
      <c r="C1166" s="152" t="s">
        <v>4</v>
      </c>
    </row>
    <row r="1167" spans="1:3">
      <c r="A1167" s="152" t="s">
        <v>2479</v>
      </c>
      <c r="B1167" s="152">
        <v>98</v>
      </c>
      <c r="C1167" s="152" t="s">
        <v>4</v>
      </c>
    </row>
    <row r="1168" spans="1:3">
      <c r="A1168" s="152" t="s">
        <v>2507</v>
      </c>
      <c r="B1168" s="152">
        <v>319</v>
      </c>
      <c r="C1168" s="152" t="s">
        <v>4</v>
      </c>
    </row>
    <row r="1169" spans="1:3">
      <c r="A1169" s="152" t="s">
        <v>2828</v>
      </c>
      <c r="B1169" s="152">
        <v>1</v>
      </c>
      <c r="C1169" s="152" t="s">
        <v>4</v>
      </c>
    </row>
    <row r="1170" spans="1:3">
      <c r="A1170" s="152" t="s">
        <v>2829</v>
      </c>
      <c r="B1170" s="152">
        <v>5</v>
      </c>
      <c r="C1170" s="152" t="s">
        <v>4</v>
      </c>
    </row>
    <row r="1171" spans="1:3">
      <c r="A1171" s="152" t="s">
        <v>2835</v>
      </c>
      <c r="B1171" s="152">
        <v>7</v>
      </c>
      <c r="C1171" s="152" t="s">
        <v>4</v>
      </c>
    </row>
    <row r="1172" spans="1:3">
      <c r="A1172" s="152" t="s">
        <v>2843</v>
      </c>
      <c r="B1172" s="152">
        <v>1</v>
      </c>
      <c r="C1172" s="152" t="s">
        <v>4</v>
      </c>
    </row>
    <row r="1173" spans="1:3">
      <c r="A1173" s="152" t="s">
        <v>2847</v>
      </c>
      <c r="B1173" s="152">
        <v>1</v>
      </c>
      <c r="C1173" s="152" t="s">
        <v>4</v>
      </c>
    </row>
    <row r="1174" spans="1:3">
      <c r="A1174" s="152" t="s">
        <v>2864</v>
      </c>
      <c r="B1174" s="152">
        <v>8</v>
      </c>
      <c r="C1174" s="152" t="s">
        <v>4</v>
      </c>
    </row>
    <row r="1175" spans="1:3">
      <c r="A1175" s="152" t="s">
        <v>2866</v>
      </c>
      <c r="B1175" s="152">
        <v>1</v>
      </c>
      <c r="C1175" s="152" t="s">
        <v>4</v>
      </c>
    </row>
    <row r="1176" spans="1:3">
      <c r="A1176" s="152" t="s">
        <v>2871</v>
      </c>
      <c r="B1176" s="152">
        <v>1</v>
      </c>
      <c r="C1176" s="152" t="s">
        <v>4</v>
      </c>
    </row>
    <row r="1177" spans="1:3">
      <c r="A1177" s="152" t="s">
        <v>2848</v>
      </c>
      <c r="B1177" s="152">
        <v>1</v>
      </c>
      <c r="C1177" s="152" t="s">
        <v>4</v>
      </c>
    </row>
    <row r="1178" spans="1:3">
      <c r="A1178" s="152" t="s">
        <v>2852</v>
      </c>
      <c r="B1178" s="152">
        <v>2</v>
      </c>
      <c r="C1178" s="152" t="s">
        <v>4</v>
      </c>
    </row>
    <row r="1179" spans="1:3">
      <c r="A1179" s="152" t="s">
        <v>2867</v>
      </c>
      <c r="B1179" s="152">
        <v>2</v>
      </c>
      <c r="C1179" s="152" t="s">
        <v>4</v>
      </c>
    </row>
    <row r="1180" spans="1:3">
      <c r="A1180" s="152" t="s">
        <v>2874</v>
      </c>
      <c r="B1180" s="152">
        <v>7</v>
      </c>
      <c r="C1180" s="152" t="s">
        <v>4</v>
      </c>
    </row>
    <row r="1181" spans="1:3">
      <c r="A1181" s="152" t="s">
        <v>2273</v>
      </c>
      <c r="B1181" s="152">
        <v>4</v>
      </c>
      <c r="C1181" s="152" t="s">
        <v>4</v>
      </c>
    </row>
    <row r="1182" spans="1:3">
      <c r="A1182" s="152" t="s">
        <v>2878</v>
      </c>
      <c r="B1182" s="152">
        <v>35</v>
      </c>
      <c r="C1182" s="152" t="s">
        <v>4</v>
      </c>
    </row>
    <row r="1183" spans="1:3">
      <c r="A1183" s="152" t="s">
        <v>2888</v>
      </c>
      <c r="B1183" s="152">
        <v>1</v>
      </c>
      <c r="C1183" s="152" t="s">
        <v>4</v>
      </c>
    </row>
    <row r="1184" spans="1:3">
      <c r="A1184" s="152" t="s">
        <v>2895</v>
      </c>
      <c r="B1184" s="152">
        <v>5</v>
      </c>
      <c r="C1184" s="152" t="s">
        <v>4</v>
      </c>
    </row>
    <row r="1185" spans="1:3">
      <c r="A1185" s="152" t="s">
        <v>2896</v>
      </c>
      <c r="B1185" s="152">
        <v>82</v>
      </c>
      <c r="C1185" s="152" t="s">
        <v>4</v>
      </c>
    </row>
    <row r="1186" spans="1:3">
      <c r="A1186" s="152" t="s">
        <v>2981</v>
      </c>
      <c r="B1186" s="152">
        <v>14</v>
      </c>
      <c r="C1186" s="152" t="s">
        <v>4</v>
      </c>
    </row>
    <row r="1187" spans="1:3">
      <c r="A1187" s="152" t="s">
        <v>2982</v>
      </c>
      <c r="B1187" s="152">
        <v>1</v>
      </c>
      <c r="C1187" s="152" t="s">
        <v>4</v>
      </c>
    </row>
    <row r="1188" spans="1:3">
      <c r="A1188" s="152" t="s">
        <v>2985</v>
      </c>
      <c r="B1188" s="152">
        <v>1</v>
      </c>
      <c r="C1188" s="152" t="s">
        <v>4</v>
      </c>
    </row>
    <row r="1189" spans="1:3">
      <c r="A1189" s="152" t="s">
        <v>2986</v>
      </c>
      <c r="B1189" s="152">
        <v>1</v>
      </c>
      <c r="C1189" s="152" t="s">
        <v>4</v>
      </c>
    </row>
    <row r="1190" spans="1:3">
      <c r="A1190" s="152" t="s">
        <v>2992</v>
      </c>
      <c r="B1190" s="152">
        <v>2</v>
      </c>
      <c r="C1190" s="152" t="s">
        <v>4</v>
      </c>
    </row>
    <row r="1191" spans="1:3">
      <c r="A1191" s="152" t="s">
        <v>3003</v>
      </c>
      <c r="B1191" s="152">
        <v>2</v>
      </c>
      <c r="C1191" s="152" t="s">
        <v>4</v>
      </c>
    </row>
    <row r="1192" spans="1:3">
      <c r="A1192" s="152" t="s">
        <v>2998</v>
      </c>
      <c r="B1192" s="152">
        <v>9</v>
      </c>
      <c r="C1192" s="152" t="s">
        <v>4</v>
      </c>
    </row>
    <row r="1193" spans="1:3">
      <c r="A1193" s="152" t="s">
        <v>3008</v>
      </c>
      <c r="B1193" s="152">
        <v>58</v>
      </c>
      <c r="C1193" s="152" t="s">
        <v>4</v>
      </c>
    </row>
    <row r="1194" spans="1:3">
      <c r="A1194" s="152" t="s">
        <v>3007</v>
      </c>
      <c r="B1194" s="152">
        <v>1</v>
      </c>
      <c r="C1194" s="152" t="s">
        <v>4</v>
      </c>
    </row>
    <row r="1195" spans="1:3">
      <c r="A1195" s="152" t="s">
        <v>3086</v>
      </c>
      <c r="B1195" s="152">
        <v>1</v>
      </c>
      <c r="C1195" s="152" t="s">
        <v>4</v>
      </c>
    </row>
    <row r="1196" spans="1:3">
      <c r="A1196" s="152" t="s">
        <v>2990</v>
      </c>
      <c r="B1196" s="152">
        <v>4</v>
      </c>
      <c r="C1196" s="152" t="s">
        <v>4</v>
      </c>
    </row>
    <row r="1197" spans="1:3">
      <c r="A1197" s="152" t="s">
        <v>3429</v>
      </c>
      <c r="B1197" s="152">
        <v>2</v>
      </c>
      <c r="C1197" s="152" t="s">
        <v>4</v>
      </c>
    </row>
    <row r="1198" spans="1:3">
      <c r="A1198" s="152" t="s">
        <v>3426</v>
      </c>
      <c r="B1198" s="152">
        <v>12</v>
      </c>
      <c r="C1198" s="152" t="s">
        <v>4</v>
      </c>
    </row>
    <row r="1199" spans="1:3">
      <c r="A1199" s="152" t="s">
        <v>3424</v>
      </c>
      <c r="B1199" s="152">
        <v>8</v>
      </c>
      <c r="C1199" s="152" t="s">
        <v>4</v>
      </c>
    </row>
    <row r="1200" spans="1:3">
      <c r="A1200" s="152" t="s">
        <v>3089</v>
      </c>
      <c r="B1200" s="152">
        <v>1</v>
      </c>
      <c r="C1200" s="152" t="s">
        <v>4</v>
      </c>
    </row>
    <row r="1201" spans="1:3">
      <c r="A1201" s="152" t="s">
        <v>3091</v>
      </c>
      <c r="B1201" s="152">
        <v>311</v>
      </c>
      <c r="C1201" s="152" t="s">
        <v>4</v>
      </c>
    </row>
    <row r="1202" spans="1:3">
      <c r="A1202" s="152" t="s">
        <v>3088</v>
      </c>
      <c r="B1202" s="152">
        <v>1</v>
      </c>
      <c r="C1202" s="152" t="s">
        <v>4</v>
      </c>
    </row>
    <row r="1203" spans="1:3">
      <c r="A1203" s="152" t="s">
        <v>3430</v>
      </c>
      <c r="B1203" s="152">
        <v>1</v>
      </c>
      <c r="C1203" s="152" t="s">
        <v>4</v>
      </c>
    </row>
    <row r="1204" spans="1:3">
      <c r="A1204" s="152" t="s">
        <v>3432</v>
      </c>
      <c r="B1204" s="152">
        <v>7</v>
      </c>
      <c r="C1204" s="152" t="s">
        <v>4</v>
      </c>
    </row>
    <row r="1205" spans="1:3">
      <c r="A1205" s="152" t="s">
        <v>3440</v>
      </c>
      <c r="B1205" s="152">
        <v>1</v>
      </c>
      <c r="C1205" s="152" t="s">
        <v>4</v>
      </c>
    </row>
    <row r="1206" spans="1:3">
      <c r="A1206" s="152" t="s">
        <v>3442</v>
      </c>
      <c r="B1206" s="152">
        <v>1</v>
      </c>
      <c r="C1206" s="152" t="s">
        <v>4</v>
      </c>
    </row>
    <row r="1207" spans="1:3">
      <c r="A1207" s="152" t="s">
        <v>3450</v>
      </c>
      <c r="B1207" s="152">
        <v>3</v>
      </c>
      <c r="C1207" s="152" t="s">
        <v>4</v>
      </c>
    </row>
    <row r="1208" spans="1:3">
      <c r="A1208" s="152" t="s">
        <v>3451</v>
      </c>
      <c r="B1208" s="152">
        <v>1</v>
      </c>
      <c r="C1208" s="152" t="s">
        <v>4</v>
      </c>
    </row>
    <row r="1209" spans="1:3">
      <c r="A1209" s="152" t="s">
        <v>3453</v>
      </c>
      <c r="B1209" s="152">
        <v>3</v>
      </c>
      <c r="C1209" s="152" t="s">
        <v>4</v>
      </c>
    </row>
    <row r="1210" spans="1:3">
      <c r="A1210" s="152" t="s">
        <v>3455</v>
      </c>
      <c r="B1210" s="152">
        <v>2</v>
      </c>
      <c r="C1210" s="152" t="s">
        <v>4</v>
      </c>
    </row>
    <row r="1211" spans="1:3">
      <c r="A1211" s="152" t="s">
        <v>2996</v>
      </c>
      <c r="B1211" s="152">
        <v>2</v>
      </c>
      <c r="C1211" s="152" t="s">
        <v>4</v>
      </c>
    </row>
    <row r="1212" spans="1:3">
      <c r="A1212" s="152" t="s">
        <v>3462</v>
      </c>
      <c r="B1212" s="152">
        <v>1</v>
      </c>
      <c r="C1212" s="152" t="s">
        <v>4</v>
      </c>
    </row>
    <row r="1213" spans="1:3">
      <c r="A1213" s="152" t="s">
        <v>3464</v>
      </c>
      <c r="B1213" s="152">
        <v>1</v>
      </c>
      <c r="C1213" s="152" t="s">
        <v>4</v>
      </c>
    </row>
    <row r="1214" spans="1:3">
      <c r="A1214" s="152" t="s">
        <v>3469</v>
      </c>
      <c r="B1214" s="152">
        <v>1</v>
      </c>
      <c r="C1214" s="152" t="s">
        <v>4</v>
      </c>
    </row>
    <row r="1215" spans="1:3">
      <c r="A1215" s="152" t="s">
        <v>3472</v>
      </c>
      <c r="B1215" s="152">
        <v>1</v>
      </c>
      <c r="C1215" s="152" t="s">
        <v>4</v>
      </c>
    </row>
    <row r="1216" spans="1:3">
      <c r="A1216" s="152" t="s">
        <v>3476</v>
      </c>
      <c r="B1216" s="152">
        <v>2</v>
      </c>
      <c r="C1216" s="152" t="s">
        <v>4</v>
      </c>
    </row>
    <row r="1217" spans="1:3">
      <c r="A1217" s="152" t="s">
        <v>3480</v>
      </c>
      <c r="B1217" s="152">
        <v>1</v>
      </c>
      <c r="C1217" s="152" t="s">
        <v>4</v>
      </c>
    </row>
    <row r="1218" spans="1:3">
      <c r="A1218" s="152" t="s">
        <v>3481</v>
      </c>
      <c r="B1218" s="152">
        <v>1</v>
      </c>
      <c r="C1218" s="152" t="s">
        <v>4</v>
      </c>
    </row>
    <row r="1219" spans="1:3">
      <c r="A1219" s="152" t="s">
        <v>3483</v>
      </c>
      <c r="B1219" s="152">
        <v>1</v>
      </c>
      <c r="C1219" s="152" t="s">
        <v>4</v>
      </c>
    </row>
    <row r="1220" spans="1:3">
      <c r="A1220" s="152" t="s">
        <v>3491</v>
      </c>
      <c r="B1220" s="152">
        <v>1</v>
      </c>
      <c r="C1220" s="152" t="s">
        <v>4</v>
      </c>
    </row>
    <row r="1221" spans="1:3">
      <c r="A1221" s="152" t="s">
        <v>3494</v>
      </c>
      <c r="B1221" s="152">
        <v>1</v>
      </c>
      <c r="C1221" s="152" t="s">
        <v>4</v>
      </c>
    </row>
    <row r="1222" spans="1:3">
      <c r="A1222" s="152" t="s">
        <v>3495</v>
      </c>
      <c r="B1222" s="152">
        <v>1</v>
      </c>
      <c r="C1222" s="152" t="s">
        <v>4</v>
      </c>
    </row>
    <row r="1223" spans="1:3">
      <c r="A1223" s="152" t="s">
        <v>3485</v>
      </c>
      <c r="B1223" s="152">
        <v>1</v>
      </c>
      <c r="C1223" s="152" t="s">
        <v>4</v>
      </c>
    </row>
    <row r="1224" spans="1:3">
      <c r="A1224" s="152" t="s">
        <v>3490</v>
      </c>
      <c r="B1224" s="152">
        <v>4</v>
      </c>
      <c r="C1224" s="152" t="s">
        <v>4</v>
      </c>
    </row>
    <row r="1225" spans="1:3">
      <c r="A1225" s="152" t="s">
        <v>3498</v>
      </c>
      <c r="B1225" s="152">
        <v>1</v>
      </c>
      <c r="C1225" s="152" t="s">
        <v>4</v>
      </c>
    </row>
    <row r="1226" spans="1:3">
      <c r="A1226" s="152" t="s">
        <v>3502</v>
      </c>
      <c r="B1226" s="152">
        <v>18</v>
      </c>
      <c r="C1226" s="152" t="s">
        <v>4</v>
      </c>
    </row>
    <row r="1227" spans="1:3">
      <c r="A1227" s="152" t="s">
        <v>3523</v>
      </c>
      <c r="B1227" s="152">
        <v>7</v>
      </c>
      <c r="C1227" s="152" t="s">
        <v>4</v>
      </c>
    </row>
    <row r="1228" spans="1:3">
      <c r="A1228" s="152" t="s">
        <v>3525</v>
      </c>
      <c r="B1228" s="152">
        <v>3</v>
      </c>
      <c r="C1228" s="152" t="s">
        <v>4</v>
      </c>
    </row>
    <row r="1229" spans="1:3">
      <c r="A1229" s="152" t="s">
        <v>3529</v>
      </c>
      <c r="B1229" s="152">
        <v>2</v>
      </c>
      <c r="C1229" s="152" t="s">
        <v>4</v>
      </c>
    </row>
    <row r="1230" spans="1:3">
      <c r="A1230" s="152" t="s">
        <v>3530</v>
      </c>
      <c r="B1230" s="152">
        <v>3</v>
      </c>
      <c r="C1230" s="152" t="s">
        <v>4</v>
      </c>
    </row>
    <row r="1231" spans="1:3">
      <c r="A1231" s="152" t="s">
        <v>3533</v>
      </c>
      <c r="B1231" s="152">
        <v>2</v>
      </c>
      <c r="C1231" s="152" t="s">
        <v>4</v>
      </c>
    </row>
    <row r="1232" spans="1:3">
      <c r="A1232" s="152" t="s">
        <v>3534</v>
      </c>
      <c r="B1232" s="152">
        <v>1</v>
      </c>
      <c r="C1232" s="152" t="s">
        <v>4</v>
      </c>
    </row>
    <row r="1233" spans="1:3">
      <c r="A1233" s="152" t="s">
        <v>3543</v>
      </c>
      <c r="B1233" s="152">
        <v>3</v>
      </c>
      <c r="C1233" s="152" t="s">
        <v>4</v>
      </c>
    </row>
    <row r="1234" spans="1:3">
      <c r="A1234" s="152" t="s">
        <v>3545</v>
      </c>
      <c r="B1234" s="152">
        <v>1</v>
      </c>
      <c r="C1234" s="152" t="s">
        <v>4</v>
      </c>
    </row>
    <row r="1235" spans="1:3">
      <c r="A1235" s="152" t="s">
        <v>3552</v>
      </c>
      <c r="B1235" s="152">
        <v>7</v>
      </c>
      <c r="C1235" s="152" t="s">
        <v>4</v>
      </c>
    </row>
    <row r="1236" spans="1:3">
      <c r="A1236" s="152" t="s">
        <v>3553</v>
      </c>
      <c r="B1236" s="152">
        <v>18</v>
      </c>
      <c r="C1236" s="152" t="s">
        <v>4</v>
      </c>
    </row>
    <row r="1237" spans="1:3">
      <c r="A1237" s="152" t="s">
        <v>3820</v>
      </c>
      <c r="B1237" s="152">
        <v>295</v>
      </c>
      <c r="C1237" s="152" t="s">
        <v>4</v>
      </c>
    </row>
    <row r="1238" spans="1:3">
      <c r="A1238" s="152" t="s">
        <v>3822</v>
      </c>
      <c r="B1238" s="152">
        <v>11</v>
      </c>
      <c r="C1238" s="152" t="s">
        <v>4</v>
      </c>
    </row>
    <row r="1239" spans="1:3">
      <c r="A1239" s="152" t="s">
        <v>4030</v>
      </c>
      <c r="B1239" s="152">
        <v>13</v>
      </c>
      <c r="C1239" s="152" t="s">
        <v>4</v>
      </c>
    </row>
    <row r="1240" spans="1:3">
      <c r="A1240" s="152" t="s">
        <v>4036</v>
      </c>
      <c r="B1240" s="152">
        <v>2</v>
      </c>
      <c r="C1240" s="152" t="s">
        <v>4</v>
      </c>
    </row>
    <row r="1241" spans="1:3">
      <c r="A1241" s="152" t="s">
        <v>4039</v>
      </c>
      <c r="B1241" s="152">
        <v>19</v>
      </c>
      <c r="C1241" s="152" t="s">
        <v>4</v>
      </c>
    </row>
    <row r="1242" spans="1:3">
      <c r="A1242" s="152" t="s">
        <v>4042</v>
      </c>
      <c r="B1242" s="152">
        <v>2</v>
      </c>
      <c r="C1242" s="152" t="s">
        <v>4</v>
      </c>
    </row>
    <row r="1243" spans="1:3">
      <c r="A1243" s="152" t="s">
        <v>4049</v>
      </c>
      <c r="B1243" s="152">
        <v>10</v>
      </c>
      <c r="C1243" s="152" t="s">
        <v>4</v>
      </c>
    </row>
    <row r="1244" spans="1:3">
      <c r="A1244" s="152" t="s">
        <v>4040</v>
      </c>
      <c r="B1244" s="152">
        <v>1</v>
      </c>
      <c r="C1244" s="152" t="s">
        <v>4</v>
      </c>
    </row>
    <row r="1245" spans="1:3">
      <c r="A1245" s="152" t="s">
        <v>4045</v>
      </c>
      <c r="B1245" s="152">
        <v>1</v>
      </c>
      <c r="C1245" s="152" t="s">
        <v>4</v>
      </c>
    </row>
    <row r="1246" spans="1:3">
      <c r="A1246" s="152" t="s">
        <v>4046</v>
      </c>
      <c r="B1246" s="152">
        <v>8</v>
      </c>
      <c r="C1246" s="152" t="s">
        <v>4</v>
      </c>
    </row>
    <row r="1247" spans="1:3">
      <c r="A1247" s="152" t="s">
        <v>4062</v>
      </c>
      <c r="B1247" s="152">
        <v>1</v>
      </c>
      <c r="C1247" s="152" t="s">
        <v>4</v>
      </c>
    </row>
    <row r="1248" spans="1:3">
      <c r="A1248" s="152" t="s">
        <v>4065</v>
      </c>
      <c r="B1248" s="152">
        <v>1</v>
      </c>
      <c r="C1248" s="152" t="s">
        <v>4</v>
      </c>
    </row>
    <row r="1249" spans="1:3">
      <c r="A1249" s="152" t="s">
        <v>4070</v>
      </c>
      <c r="B1249" s="152">
        <v>7</v>
      </c>
      <c r="C1249" s="152" t="s">
        <v>4</v>
      </c>
    </row>
    <row r="1250" spans="1:3">
      <c r="A1250" s="152" t="s">
        <v>4087</v>
      </c>
      <c r="B1250" s="152">
        <v>1</v>
      </c>
      <c r="C1250" s="152" t="s">
        <v>4</v>
      </c>
    </row>
    <row r="1251" spans="1:3">
      <c r="A1251" s="152" t="s">
        <v>4090</v>
      </c>
      <c r="B1251" s="152">
        <v>2</v>
      </c>
      <c r="C1251" s="152" t="s">
        <v>4</v>
      </c>
    </row>
    <row r="1252" spans="1:3">
      <c r="A1252" s="152" t="s">
        <v>4093</v>
      </c>
      <c r="B1252" s="152">
        <v>93</v>
      </c>
      <c r="C1252" s="152" t="s">
        <v>4</v>
      </c>
    </row>
    <row r="1253" spans="1:3">
      <c r="A1253" s="152" t="s">
        <v>4094</v>
      </c>
      <c r="B1253" s="152">
        <v>1</v>
      </c>
      <c r="C1253" s="152" t="s">
        <v>4</v>
      </c>
    </row>
    <row r="1254" spans="1:3">
      <c r="A1254" s="152" t="s">
        <v>4096</v>
      </c>
      <c r="B1254" s="152">
        <v>6</v>
      </c>
      <c r="C1254" s="152" t="s">
        <v>4</v>
      </c>
    </row>
    <row r="1255" spans="1:3">
      <c r="A1255" s="152" t="s">
        <v>4101</v>
      </c>
      <c r="B1255" s="152">
        <v>12</v>
      </c>
      <c r="C1255" s="152" t="s">
        <v>4</v>
      </c>
    </row>
    <row r="1256" spans="1:3">
      <c r="A1256" s="152" t="s">
        <v>4114</v>
      </c>
      <c r="B1256" s="152">
        <v>1</v>
      </c>
      <c r="C1256" s="152" t="s">
        <v>4</v>
      </c>
    </row>
    <row r="1257" spans="1:3">
      <c r="A1257" s="152" t="s">
        <v>4117</v>
      </c>
      <c r="B1257" s="152">
        <v>5</v>
      </c>
      <c r="C1257" s="152" t="s">
        <v>4</v>
      </c>
    </row>
    <row r="1258" spans="1:3">
      <c r="A1258" s="152" t="s">
        <v>4126</v>
      </c>
      <c r="B1258" s="152">
        <v>12</v>
      </c>
      <c r="C1258" s="152" t="s">
        <v>4</v>
      </c>
    </row>
    <row r="1259" spans="1:3">
      <c r="A1259" s="152" t="s">
        <v>4128</v>
      </c>
      <c r="B1259" s="152">
        <v>8</v>
      </c>
      <c r="C1259" s="152" t="s">
        <v>4</v>
      </c>
    </row>
    <row r="1260" spans="1:3">
      <c r="A1260" s="152" t="s">
        <v>4137</v>
      </c>
      <c r="B1260" s="152">
        <v>2</v>
      </c>
      <c r="C1260" s="152" t="s">
        <v>4</v>
      </c>
    </row>
    <row r="1261" spans="1:3">
      <c r="A1261" s="152" t="s">
        <v>4124</v>
      </c>
      <c r="B1261" s="152">
        <v>1</v>
      </c>
      <c r="C1261" s="152" t="s">
        <v>4</v>
      </c>
    </row>
    <row r="1262" spans="1:3">
      <c r="A1262" s="152" t="s">
        <v>4138</v>
      </c>
      <c r="B1262" s="152">
        <v>1</v>
      </c>
      <c r="C1262" s="152" t="s">
        <v>4</v>
      </c>
    </row>
    <row r="1263" spans="1:3">
      <c r="A1263" s="152" t="s">
        <v>4140</v>
      </c>
      <c r="B1263" s="152">
        <v>1</v>
      </c>
      <c r="C1263" s="152" t="s">
        <v>4</v>
      </c>
    </row>
    <row r="1264" spans="1:3">
      <c r="A1264" s="152" t="s">
        <v>4144</v>
      </c>
      <c r="B1264" s="152">
        <v>18</v>
      </c>
      <c r="C1264" s="152" t="s">
        <v>4</v>
      </c>
    </row>
    <row r="1265" spans="1:3">
      <c r="A1265" s="152" t="s">
        <v>4170</v>
      </c>
      <c r="B1265" s="152">
        <v>2</v>
      </c>
      <c r="C1265" s="152" t="s">
        <v>4</v>
      </c>
    </row>
    <row r="1266" spans="1:3">
      <c r="A1266" s="152" t="s">
        <v>4148</v>
      </c>
      <c r="B1266" s="152">
        <v>35</v>
      </c>
      <c r="C1266" s="152" t="s">
        <v>4</v>
      </c>
    </row>
    <row r="1267" spans="1:3">
      <c r="A1267" s="152" t="s">
        <v>4162</v>
      </c>
      <c r="B1267" s="152">
        <v>36</v>
      </c>
      <c r="C1267" s="152" t="s">
        <v>4</v>
      </c>
    </row>
    <row r="1268" spans="1:3">
      <c r="A1268" s="152" t="s">
        <v>4171</v>
      </c>
      <c r="B1268" s="152">
        <v>60</v>
      </c>
      <c r="C1268" s="152" t="s">
        <v>4</v>
      </c>
    </row>
    <row r="1269" spans="1:3">
      <c r="A1269" s="152" t="s">
        <v>4188</v>
      </c>
      <c r="B1269" s="152">
        <v>5</v>
      </c>
      <c r="C1269" s="152" t="s">
        <v>4</v>
      </c>
    </row>
    <row r="1270" spans="1:3">
      <c r="A1270" s="152" t="s">
        <v>4190</v>
      </c>
      <c r="B1270" s="152">
        <v>19</v>
      </c>
      <c r="C1270" s="152" t="s">
        <v>4</v>
      </c>
    </row>
    <row r="1271" spans="1:3">
      <c r="A1271" s="152" t="s">
        <v>4359</v>
      </c>
      <c r="B1271" s="152">
        <v>5</v>
      </c>
      <c r="C1271" s="152" t="s">
        <v>4</v>
      </c>
    </row>
    <row r="1272" spans="1:3">
      <c r="A1272" s="152" t="s">
        <v>4365</v>
      </c>
      <c r="B1272" s="152">
        <v>7</v>
      </c>
      <c r="C1272" s="152" t="s">
        <v>4</v>
      </c>
    </row>
    <row r="1273" spans="1:3">
      <c r="A1273" s="152" t="s">
        <v>4162</v>
      </c>
      <c r="B1273" s="152">
        <v>35</v>
      </c>
      <c r="C1273" s="152" t="s">
        <v>4</v>
      </c>
    </row>
    <row r="1274" spans="1:3">
      <c r="A1274" s="152" t="s">
        <v>4373</v>
      </c>
      <c r="B1274" s="152">
        <v>39</v>
      </c>
      <c r="C1274" s="152" t="s">
        <v>4</v>
      </c>
    </row>
    <row r="1275" spans="1:3">
      <c r="A1275" s="152" t="s">
        <v>4375</v>
      </c>
      <c r="B1275" s="152">
        <v>1</v>
      </c>
      <c r="C1275" s="152" t="s">
        <v>4</v>
      </c>
    </row>
    <row r="1276" spans="1:3">
      <c r="A1276" s="152" t="s">
        <v>4389</v>
      </c>
      <c r="B1276" s="152">
        <v>1</v>
      </c>
      <c r="C1276" s="152" t="s">
        <v>4</v>
      </c>
    </row>
    <row r="1277" spans="1:3">
      <c r="A1277" s="152" t="s">
        <v>4366</v>
      </c>
      <c r="B1277" s="152">
        <v>3</v>
      </c>
      <c r="C1277" s="152" t="s">
        <v>4</v>
      </c>
    </row>
    <row r="1278" spans="1:3">
      <c r="A1278" s="152" t="s">
        <v>4445</v>
      </c>
      <c r="B1278" s="152">
        <v>1</v>
      </c>
      <c r="C1278" s="152" t="s">
        <v>4</v>
      </c>
    </row>
    <row r="1279" spans="1:3">
      <c r="A1279" s="152" t="s">
        <v>4448</v>
      </c>
      <c r="B1279" s="152">
        <v>17</v>
      </c>
      <c r="C1279" s="152" t="s">
        <v>4</v>
      </c>
    </row>
    <row r="1280" spans="1:3">
      <c r="A1280" s="152" t="s">
        <v>4451</v>
      </c>
      <c r="B1280" s="152">
        <v>1</v>
      </c>
      <c r="C1280" s="152" t="s">
        <v>4</v>
      </c>
    </row>
    <row r="1281" spans="1:3">
      <c r="A1281" s="152" t="s">
        <v>4453</v>
      </c>
      <c r="B1281" s="152">
        <v>4</v>
      </c>
      <c r="C1281" s="152" t="s">
        <v>4</v>
      </c>
    </row>
    <row r="1282" spans="1:3">
      <c r="A1282" s="152" t="s">
        <v>4458</v>
      </c>
      <c r="B1282" s="152">
        <v>5</v>
      </c>
      <c r="C1282" s="152" t="s">
        <v>4</v>
      </c>
    </row>
    <row r="1283" spans="1:3">
      <c r="A1283" s="152" t="s">
        <v>4462</v>
      </c>
      <c r="B1283" s="152">
        <v>3</v>
      </c>
      <c r="C1283" s="152" t="s">
        <v>4</v>
      </c>
    </row>
    <row r="1284" spans="1:3">
      <c r="A1284" s="152" t="s">
        <v>4458</v>
      </c>
      <c r="B1284" s="152">
        <v>3</v>
      </c>
      <c r="C1284" s="152" t="s">
        <v>4</v>
      </c>
    </row>
    <row r="1285" spans="1:3">
      <c r="A1285" s="152" t="s">
        <v>4430</v>
      </c>
      <c r="B1285" s="152">
        <v>1</v>
      </c>
      <c r="C1285" s="152" t="s">
        <v>4</v>
      </c>
    </row>
    <row r="1286" spans="1:3">
      <c r="A1286" s="152" t="s">
        <v>4473</v>
      </c>
      <c r="B1286" s="152">
        <v>9</v>
      </c>
      <c r="C1286" s="152" t="s">
        <v>4</v>
      </c>
    </row>
    <row r="1287" spans="1:3">
      <c r="A1287" s="152" t="s">
        <v>4477</v>
      </c>
      <c r="B1287" s="152">
        <v>1</v>
      </c>
      <c r="C1287" s="152" t="s">
        <v>4</v>
      </c>
    </row>
    <row r="1288" spans="1:3">
      <c r="A1288" s="152" t="s">
        <v>4356</v>
      </c>
      <c r="B1288" s="152">
        <v>114</v>
      </c>
      <c r="C1288" s="152" t="s">
        <v>4</v>
      </c>
    </row>
    <row r="1289" spans="1:3">
      <c r="A1289" s="152" t="s">
        <v>4372</v>
      </c>
      <c r="B1289" s="152">
        <v>1</v>
      </c>
      <c r="C1289" s="152" t="s">
        <v>4</v>
      </c>
    </row>
    <row r="1290" spans="1:3">
      <c r="A1290" s="152" t="s">
        <v>4429</v>
      </c>
      <c r="B1290" s="152">
        <v>113</v>
      </c>
      <c r="C1290" s="152" t="s">
        <v>4</v>
      </c>
    </row>
    <row r="1291" spans="1:3">
      <c r="A1291" s="152" t="s">
        <v>4444</v>
      </c>
      <c r="B1291" s="152">
        <v>11</v>
      </c>
      <c r="C1291" s="152" t="s">
        <v>4</v>
      </c>
    </row>
    <row r="1292" spans="1:3">
      <c r="A1292" s="152" t="s">
        <v>4488</v>
      </c>
      <c r="B1292" s="152">
        <v>6</v>
      </c>
      <c r="C1292" s="152" t="s">
        <v>4</v>
      </c>
    </row>
    <row r="1293" spans="1:3">
      <c r="A1293" s="152" t="s">
        <v>4489</v>
      </c>
      <c r="B1293" s="152">
        <v>17</v>
      </c>
      <c r="C1293" s="152" t="s">
        <v>4</v>
      </c>
    </row>
    <row r="1294" spans="1:3">
      <c r="A1294" s="152" t="s">
        <v>4490</v>
      </c>
      <c r="B1294" s="152">
        <v>3</v>
      </c>
      <c r="C1294" s="152" t="s">
        <v>4</v>
      </c>
    </row>
    <row r="1295" spans="1:3">
      <c r="A1295" s="152" t="s">
        <v>4514</v>
      </c>
      <c r="B1295" s="152">
        <v>12</v>
      </c>
      <c r="C1295" s="152" t="s">
        <v>4</v>
      </c>
    </row>
    <row r="1296" spans="1:3">
      <c r="A1296" s="152" t="s">
        <v>4520</v>
      </c>
      <c r="B1296" s="152">
        <v>1</v>
      </c>
      <c r="C1296" s="152" t="s">
        <v>4</v>
      </c>
    </row>
    <row r="1297" spans="1:3">
      <c r="A1297" s="152" t="s">
        <v>4523</v>
      </c>
      <c r="B1297" s="152">
        <v>1</v>
      </c>
      <c r="C1297" s="152" t="s">
        <v>4</v>
      </c>
    </row>
    <row r="1298" spans="1:3">
      <c r="A1298" s="152" t="s">
        <v>4528</v>
      </c>
      <c r="B1298" s="152">
        <v>2</v>
      </c>
      <c r="C1298" s="152" t="s">
        <v>4</v>
      </c>
    </row>
    <row r="1299" spans="1:3">
      <c r="A1299" s="152" t="s">
        <v>4531</v>
      </c>
      <c r="B1299" s="152">
        <v>14</v>
      </c>
      <c r="C1299" s="152" t="s">
        <v>4</v>
      </c>
    </row>
    <row r="1300" spans="1:3">
      <c r="A1300" s="152" t="s">
        <v>4532</v>
      </c>
      <c r="B1300" s="152">
        <v>1</v>
      </c>
      <c r="C1300" s="152" t="s">
        <v>4</v>
      </c>
    </row>
    <row r="1301" spans="1:3">
      <c r="A1301" s="152" t="s">
        <v>4535</v>
      </c>
      <c r="B1301" s="152">
        <v>4</v>
      </c>
      <c r="C1301" s="152" t="s">
        <v>4</v>
      </c>
    </row>
    <row r="1302" spans="1:3">
      <c r="A1302" s="152" t="s">
        <v>4536</v>
      </c>
      <c r="B1302" s="152">
        <v>2</v>
      </c>
      <c r="C1302" s="152" t="s">
        <v>4</v>
      </c>
    </row>
    <row r="1303" spans="1:3">
      <c r="A1303" s="152" t="s">
        <v>4553</v>
      </c>
      <c r="B1303" s="152">
        <v>22</v>
      </c>
      <c r="C1303" s="152" t="s">
        <v>4</v>
      </c>
    </row>
    <row r="1304" spans="1:3">
      <c r="A1304" s="152" t="s">
        <v>4560</v>
      </c>
      <c r="B1304" s="152">
        <v>2</v>
      </c>
      <c r="C1304" s="152" t="s">
        <v>4</v>
      </c>
    </row>
    <row r="1305" spans="1:3">
      <c r="A1305" s="152" t="s">
        <v>4564</v>
      </c>
      <c r="B1305" s="152">
        <v>2</v>
      </c>
      <c r="C1305" s="152" t="s">
        <v>4</v>
      </c>
    </row>
    <row r="1306" spans="1:3">
      <c r="A1306" s="152" t="s">
        <v>4566</v>
      </c>
      <c r="B1306" s="152">
        <v>2</v>
      </c>
      <c r="C1306" s="152" t="s">
        <v>4</v>
      </c>
    </row>
    <row r="1307" spans="1:3">
      <c r="A1307" s="152" t="s">
        <v>4567</v>
      </c>
      <c r="B1307" s="152">
        <v>12</v>
      </c>
      <c r="C1307" s="152" t="s">
        <v>4</v>
      </c>
    </row>
    <row r="1308" spans="1:3">
      <c r="A1308" s="152" t="s">
        <v>4495</v>
      </c>
      <c r="B1308" s="152">
        <v>12</v>
      </c>
      <c r="C1308" s="152" t="s">
        <v>4</v>
      </c>
    </row>
    <row r="1309" spans="1:3">
      <c r="A1309" s="152" t="s">
        <v>4524</v>
      </c>
      <c r="B1309" s="152">
        <v>48</v>
      </c>
      <c r="C1309" s="152" t="s">
        <v>4</v>
      </c>
    </row>
    <row r="1310" spans="1:3">
      <c r="A1310" s="152" t="s">
        <v>4147</v>
      </c>
      <c r="B1310" s="152">
        <v>11</v>
      </c>
      <c r="C1310" s="152" t="s">
        <v>4</v>
      </c>
    </row>
    <row r="1311" spans="1:3">
      <c r="A1311" s="152" t="s">
        <v>4586</v>
      </c>
      <c r="B1311" s="152">
        <v>4</v>
      </c>
      <c r="C1311" s="152" t="s">
        <v>4</v>
      </c>
    </row>
    <row r="1312" spans="1:3">
      <c r="A1312" s="152" t="s">
        <v>4452</v>
      </c>
      <c r="B1312" s="152">
        <v>1</v>
      </c>
      <c r="C1312" s="152" t="s">
        <v>4</v>
      </c>
    </row>
    <row r="1313" spans="1:3">
      <c r="A1313" s="152" t="s">
        <v>4565</v>
      </c>
      <c r="B1313" s="152">
        <v>2</v>
      </c>
      <c r="C1313" s="152" t="s">
        <v>4</v>
      </c>
    </row>
    <row r="1314" spans="1:3">
      <c r="A1314" s="152" t="s">
        <v>4593</v>
      </c>
      <c r="B1314" s="152">
        <v>2</v>
      </c>
      <c r="C1314" s="152" t="s">
        <v>4</v>
      </c>
    </row>
    <row r="1315" spans="1:3">
      <c r="A1315" s="152" t="s">
        <v>4591</v>
      </c>
      <c r="B1315" s="152">
        <v>1</v>
      </c>
      <c r="C1315" s="152" t="s">
        <v>4</v>
      </c>
    </row>
    <row r="1316" spans="1:3">
      <c r="A1316" s="152" t="s">
        <v>4596</v>
      </c>
      <c r="B1316" s="152">
        <v>1</v>
      </c>
      <c r="C1316" s="152" t="s">
        <v>4</v>
      </c>
    </row>
    <row r="1317" spans="1:3">
      <c r="A1317" s="152" t="s">
        <v>4594</v>
      </c>
      <c r="B1317" s="152">
        <v>1</v>
      </c>
      <c r="C1317" s="152" t="s">
        <v>4</v>
      </c>
    </row>
    <row r="1318" spans="1:3">
      <c r="A1318" s="152" t="s">
        <v>4598</v>
      </c>
      <c r="B1318" s="152">
        <v>12</v>
      </c>
      <c r="C1318" s="152" t="s">
        <v>4</v>
      </c>
    </row>
    <row r="1319" spans="1:3">
      <c r="A1319" s="152" t="s">
        <v>4627</v>
      </c>
      <c r="B1319" s="152">
        <v>3</v>
      </c>
      <c r="C1319" s="152" t="s">
        <v>4</v>
      </c>
    </row>
    <row r="1320" spans="1:3">
      <c r="A1320" s="152" t="s">
        <v>4604</v>
      </c>
      <c r="B1320" s="152">
        <v>20</v>
      </c>
      <c r="C1320" s="152" t="s">
        <v>4</v>
      </c>
    </row>
    <row r="1321" spans="1:3">
      <c r="A1321" s="152" t="s">
        <v>4603</v>
      </c>
      <c r="B1321" s="152">
        <v>2</v>
      </c>
      <c r="C1321" s="152" t="s">
        <v>4</v>
      </c>
    </row>
    <row r="1322" spans="1:3">
      <c r="A1322" s="152" t="s">
        <v>4601</v>
      </c>
      <c r="B1322" s="152">
        <v>4</v>
      </c>
      <c r="C1322" s="152" t="s">
        <v>4</v>
      </c>
    </row>
    <row r="1323" spans="1:3">
      <c r="A1323" s="152" t="s">
        <v>4635</v>
      </c>
      <c r="B1323" s="152">
        <v>1</v>
      </c>
      <c r="C1323" s="152" t="s">
        <v>4</v>
      </c>
    </row>
    <row r="1324" spans="1:3">
      <c r="A1324" s="152" t="s">
        <v>4638</v>
      </c>
      <c r="B1324" s="152">
        <v>24</v>
      </c>
      <c r="C1324" s="152" t="s">
        <v>4</v>
      </c>
    </row>
    <row r="1325" spans="1:3">
      <c r="A1325" s="152" t="s">
        <v>4637</v>
      </c>
      <c r="B1325" s="152">
        <v>1</v>
      </c>
      <c r="C1325" s="152" t="s">
        <v>4</v>
      </c>
    </row>
    <row r="1326" spans="1:3">
      <c r="A1326" s="152" t="s">
        <v>4645</v>
      </c>
      <c r="B1326" s="152">
        <v>1</v>
      </c>
      <c r="C1326" s="152" t="s">
        <v>4</v>
      </c>
    </row>
    <row r="1327" spans="1:3">
      <c r="A1327" s="152" t="s">
        <v>4647</v>
      </c>
      <c r="B1327" s="152">
        <v>2</v>
      </c>
      <c r="C1327" s="152" t="s">
        <v>4</v>
      </c>
    </row>
    <row r="1328" spans="1:3">
      <c r="A1328" s="152" t="s">
        <v>4668</v>
      </c>
      <c r="B1328" s="152">
        <v>4</v>
      </c>
      <c r="C1328" s="152" t="s">
        <v>4</v>
      </c>
    </row>
    <row r="1329" spans="1:3">
      <c r="A1329" s="152" t="s">
        <v>4679</v>
      </c>
      <c r="B1329" s="152">
        <v>46</v>
      </c>
      <c r="C1329" s="152" t="s">
        <v>4</v>
      </c>
    </row>
    <row r="1330" spans="1:3">
      <c r="A1330" s="152" t="s">
        <v>4671</v>
      </c>
      <c r="B1330" s="152">
        <v>1</v>
      </c>
      <c r="C1330" s="152" t="s">
        <v>4</v>
      </c>
    </row>
    <row r="1331" spans="1:3">
      <c r="A1331" s="152" t="s">
        <v>4712</v>
      </c>
      <c r="B1331" s="152">
        <v>26</v>
      </c>
      <c r="C1331" s="152" t="s">
        <v>4</v>
      </c>
    </row>
    <row r="1332" spans="1:3">
      <c r="A1332" s="152" t="s">
        <v>4675</v>
      </c>
      <c r="B1332" s="152">
        <v>21</v>
      </c>
      <c r="C1332" s="152" t="s">
        <v>4</v>
      </c>
    </row>
    <row r="1333" spans="1:3">
      <c r="A1333" s="152" t="s">
        <v>3085</v>
      </c>
      <c r="B1333" s="152">
        <v>11</v>
      </c>
      <c r="C1333" s="152" t="s">
        <v>4</v>
      </c>
    </row>
    <row r="1334" spans="1:3">
      <c r="A1334" s="152" t="s">
        <v>4029</v>
      </c>
      <c r="B1334" s="152">
        <v>178</v>
      </c>
      <c r="C1334" s="152" t="s">
        <v>4</v>
      </c>
    </row>
    <row r="1335" spans="1:3">
      <c r="A1335" s="152" t="s">
        <v>4388</v>
      </c>
      <c r="B1335" s="152">
        <v>17</v>
      </c>
      <c r="C1335" s="152" t="s">
        <v>4</v>
      </c>
    </row>
    <row r="1336" spans="1:3">
      <c r="A1336" s="152" t="s">
        <v>4538</v>
      </c>
      <c r="B1336" s="152">
        <v>21</v>
      </c>
      <c r="C1336" s="152" t="s">
        <v>4</v>
      </c>
    </row>
    <row r="1337" spans="1:3">
      <c r="A1337" s="152" t="s">
        <v>4745</v>
      </c>
      <c r="B1337" s="152">
        <v>25</v>
      </c>
      <c r="C1337" s="152" t="s">
        <v>4</v>
      </c>
    </row>
    <row r="1338" spans="1:3">
      <c r="A1338" s="152" t="s">
        <v>4667</v>
      </c>
      <c r="B1338" s="152">
        <v>35</v>
      </c>
      <c r="C1338" s="152" t="s">
        <v>4</v>
      </c>
    </row>
    <row r="1339" spans="1:3">
      <c r="A1339" s="152" t="s">
        <v>4808</v>
      </c>
      <c r="B1339" s="152">
        <v>7</v>
      </c>
      <c r="C1339" s="152" t="s">
        <v>4</v>
      </c>
    </row>
    <row r="1340" spans="1:3">
      <c r="A1340" s="152" t="s">
        <v>4810</v>
      </c>
      <c r="B1340" s="152">
        <v>1</v>
      </c>
      <c r="C1340" s="152" t="s">
        <v>4</v>
      </c>
    </row>
    <row r="1341" spans="1:3">
      <c r="A1341" s="152" t="s">
        <v>4811</v>
      </c>
      <c r="B1341" s="152">
        <v>1</v>
      </c>
      <c r="C1341" s="152" t="s">
        <v>4</v>
      </c>
    </row>
    <row r="1342" spans="1:3">
      <c r="A1342" s="152" t="s">
        <v>4812</v>
      </c>
      <c r="B1342" s="152">
        <v>2</v>
      </c>
      <c r="C1342" s="152" t="s">
        <v>4</v>
      </c>
    </row>
    <row r="1343" spans="1:3">
      <c r="A1343" s="152" t="s">
        <v>4813</v>
      </c>
      <c r="B1343" s="152">
        <v>1</v>
      </c>
      <c r="C1343" s="152" t="s">
        <v>4</v>
      </c>
    </row>
    <row r="1344" spans="1:3">
      <c r="A1344" s="152" t="s">
        <v>4816</v>
      </c>
      <c r="B1344" s="152">
        <v>12</v>
      </c>
      <c r="C1344" s="152" t="s">
        <v>4</v>
      </c>
    </row>
    <row r="1345" spans="1:3">
      <c r="A1345" s="152" t="s">
        <v>4817</v>
      </c>
      <c r="B1345" s="152">
        <v>1</v>
      </c>
      <c r="C1345" s="152" t="s">
        <v>4</v>
      </c>
    </row>
    <row r="1346" spans="1:3">
      <c r="A1346" s="152" t="s">
        <v>4819</v>
      </c>
      <c r="B1346" s="152">
        <v>2</v>
      </c>
      <c r="C1346" s="152" t="s">
        <v>4</v>
      </c>
    </row>
    <row r="1347" spans="1:3">
      <c r="A1347" s="152" t="s">
        <v>4820</v>
      </c>
      <c r="B1347" s="152">
        <v>1</v>
      </c>
      <c r="C1347" s="152" t="s">
        <v>4</v>
      </c>
    </row>
    <row r="1348" spans="1:3">
      <c r="A1348" s="152" t="s">
        <v>4821</v>
      </c>
      <c r="B1348" s="152">
        <v>1</v>
      </c>
      <c r="C1348" s="152" t="s">
        <v>4</v>
      </c>
    </row>
    <row r="1349" spans="1:3">
      <c r="A1349" s="152" t="s">
        <v>4824</v>
      </c>
      <c r="B1349" s="152">
        <v>1</v>
      </c>
      <c r="C1349" s="152" t="s">
        <v>4</v>
      </c>
    </row>
    <row r="1350" spans="1:3">
      <c r="A1350" s="152" t="s">
        <v>4826</v>
      </c>
      <c r="B1350" s="152">
        <v>1</v>
      </c>
      <c r="C1350" s="152" t="s">
        <v>4</v>
      </c>
    </row>
    <row r="1351" spans="1:3">
      <c r="A1351" s="152" t="s">
        <v>4827</v>
      </c>
      <c r="B1351" s="152">
        <v>1</v>
      </c>
      <c r="C1351" s="152" t="s">
        <v>4</v>
      </c>
    </row>
    <row r="1352" spans="1:3">
      <c r="A1352" s="152" t="s">
        <v>4830</v>
      </c>
      <c r="B1352" s="152">
        <v>1</v>
      </c>
      <c r="C1352" s="152" t="s">
        <v>4</v>
      </c>
    </row>
    <row r="1353" spans="1:3">
      <c r="A1353" s="152" t="s">
        <v>4832</v>
      </c>
      <c r="B1353" s="152">
        <v>1</v>
      </c>
      <c r="C1353" s="152" t="s">
        <v>4</v>
      </c>
    </row>
    <row r="1354" spans="1:3">
      <c r="A1354" s="152" t="s">
        <v>4833</v>
      </c>
      <c r="B1354" s="152">
        <v>1</v>
      </c>
      <c r="C1354" s="152" t="s">
        <v>4</v>
      </c>
    </row>
    <row r="1355" spans="1:3">
      <c r="A1355" s="152" t="s">
        <v>4836</v>
      </c>
      <c r="B1355" s="152">
        <v>1</v>
      </c>
      <c r="C1355" s="152" t="s">
        <v>4</v>
      </c>
    </row>
    <row r="1356" spans="1:3">
      <c r="A1356" s="152" t="s">
        <v>4837</v>
      </c>
      <c r="B1356" s="152">
        <v>1</v>
      </c>
      <c r="C1356" s="152" t="s">
        <v>4</v>
      </c>
    </row>
    <row r="1357" spans="1:3">
      <c r="A1357" s="152" t="s">
        <v>4839</v>
      </c>
      <c r="B1357" s="152">
        <v>1</v>
      </c>
      <c r="C1357" s="152" t="s">
        <v>4</v>
      </c>
    </row>
    <row r="1358" spans="1:3">
      <c r="A1358" s="152" t="s">
        <v>4772</v>
      </c>
      <c r="B1358" s="152">
        <v>1</v>
      </c>
      <c r="C1358" s="152" t="s">
        <v>4</v>
      </c>
    </row>
    <row r="1359" spans="1:3">
      <c r="A1359" s="152" t="s">
        <v>4775</v>
      </c>
      <c r="B1359" s="152">
        <v>1</v>
      </c>
      <c r="C1359" s="152" t="s">
        <v>4</v>
      </c>
    </row>
    <row r="1360" spans="1:3">
      <c r="A1360" s="152" t="s">
        <v>4778</v>
      </c>
      <c r="B1360" s="152">
        <v>1</v>
      </c>
      <c r="C1360" s="152" t="s">
        <v>4</v>
      </c>
    </row>
    <row r="1361" spans="1:3">
      <c r="A1361" s="152" t="s">
        <v>4807</v>
      </c>
      <c r="B1361" s="152">
        <v>21</v>
      </c>
      <c r="C1361" s="152" t="s">
        <v>4</v>
      </c>
    </row>
    <row r="1362" spans="1:3">
      <c r="A1362" s="152" t="s">
        <v>4780</v>
      </c>
      <c r="B1362" s="152">
        <v>38</v>
      </c>
      <c r="C1362" s="152" t="s">
        <v>4</v>
      </c>
    </row>
    <row r="1363" spans="1:3">
      <c r="A1363" s="152" t="s">
        <v>4854</v>
      </c>
      <c r="B1363" s="152">
        <v>7</v>
      </c>
      <c r="C1363" s="152" t="s">
        <v>4</v>
      </c>
    </row>
    <row r="1364" spans="1:3">
      <c r="A1364" s="152" t="s">
        <v>4743</v>
      </c>
      <c r="B1364" s="152">
        <v>4</v>
      </c>
      <c r="C1364" s="152" t="s">
        <v>4</v>
      </c>
    </row>
    <row r="1365" spans="1:3">
      <c r="A1365" s="152" t="s">
        <v>4855</v>
      </c>
      <c r="B1365" s="152">
        <v>6</v>
      </c>
      <c r="C1365" s="152" t="s">
        <v>4</v>
      </c>
    </row>
    <row r="1366" spans="1:3">
      <c r="A1366" s="152" t="s">
        <v>4860</v>
      </c>
      <c r="B1366" s="152">
        <v>24</v>
      </c>
      <c r="C1366" s="152" t="s">
        <v>4</v>
      </c>
    </row>
    <row r="1367" spans="1:3">
      <c r="A1367" s="152" t="s">
        <v>4875</v>
      </c>
      <c r="B1367" s="152">
        <v>3</v>
      </c>
      <c r="C1367" s="152" t="s">
        <v>4</v>
      </c>
    </row>
    <row r="1368" spans="1:3">
      <c r="A1368" s="152" t="s">
        <v>4882</v>
      </c>
      <c r="B1368" s="152">
        <v>6</v>
      </c>
      <c r="C1368" s="152" t="s">
        <v>4</v>
      </c>
    </row>
    <row r="1369" spans="1:3">
      <c r="A1369" s="152" t="s">
        <v>4888</v>
      </c>
      <c r="B1369" s="152">
        <v>5</v>
      </c>
      <c r="C1369" s="152" t="s">
        <v>4</v>
      </c>
    </row>
    <row r="1370" spans="1:3">
      <c r="A1370" s="152" t="s">
        <v>5012</v>
      </c>
      <c r="B1370" s="152">
        <v>5</v>
      </c>
      <c r="C1370" s="152" t="s">
        <v>4</v>
      </c>
    </row>
    <row r="1371" spans="1:3">
      <c r="A1371" s="152" t="s">
        <v>4777</v>
      </c>
      <c r="B1371" s="152">
        <v>1</v>
      </c>
      <c r="C1371" s="152" t="s">
        <v>4</v>
      </c>
    </row>
    <row r="1372" spans="1:3">
      <c r="A1372" s="152" t="s">
        <v>4881</v>
      </c>
      <c r="B1372" s="152">
        <v>25</v>
      </c>
      <c r="C1372" s="152" t="s">
        <v>4</v>
      </c>
    </row>
    <row r="1373" spans="1:3">
      <c r="A1373" s="152" t="s">
        <v>4885</v>
      </c>
      <c r="B1373" s="152">
        <v>4</v>
      </c>
      <c r="C1373" s="152" t="s">
        <v>4</v>
      </c>
    </row>
    <row r="1374" spans="1:3">
      <c r="A1374" s="152" t="s">
        <v>4891</v>
      </c>
      <c r="B1374" s="152">
        <v>1</v>
      </c>
      <c r="C1374" s="152" t="s">
        <v>4</v>
      </c>
    </row>
    <row r="1375" spans="1:3">
      <c r="A1375" s="152" t="s">
        <v>5015</v>
      </c>
      <c r="B1375" s="152">
        <v>23</v>
      </c>
      <c r="C1375" s="152" t="s">
        <v>4</v>
      </c>
    </row>
    <row r="1376" spans="1:3">
      <c r="A1376" s="152" t="s">
        <v>5062</v>
      </c>
      <c r="B1376" s="152">
        <v>3</v>
      </c>
      <c r="C1376" s="152" t="s">
        <v>4</v>
      </c>
    </row>
    <row r="1377" spans="1:3">
      <c r="A1377" s="152" t="s">
        <v>5093</v>
      </c>
      <c r="B1377" s="152">
        <v>1</v>
      </c>
      <c r="C1377" s="152" t="s">
        <v>4</v>
      </c>
    </row>
    <row r="1378" spans="1:3">
      <c r="A1378" s="152" t="s">
        <v>5113</v>
      </c>
      <c r="B1378" s="152">
        <v>10</v>
      </c>
      <c r="C1378" s="152" t="s">
        <v>4</v>
      </c>
    </row>
    <row r="1379" spans="1:3">
      <c r="A1379" s="152" t="s">
        <v>5098</v>
      </c>
      <c r="B1379" s="152">
        <v>10</v>
      </c>
      <c r="C1379" s="152" t="s">
        <v>4</v>
      </c>
    </row>
    <row r="1380" spans="1:3">
      <c r="A1380" s="152" t="s">
        <v>4892</v>
      </c>
      <c r="B1380" s="152">
        <v>34</v>
      </c>
      <c r="C1380" s="152" t="s">
        <v>4</v>
      </c>
    </row>
    <row r="1381" spans="1:3">
      <c r="A1381" s="152" t="s">
        <v>4930</v>
      </c>
      <c r="B1381" s="152">
        <v>145</v>
      </c>
      <c r="C1381" s="152" t="s">
        <v>4</v>
      </c>
    </row>
    <row r="1382" spans="1:3">
      <c r="A1382" s="152" t="s">
        <v>5036</v>
      </c>
      <c r="B1382" s="152">
        <v>11</v>
      </c>
      <c r="C1382" s="152" t="s">
        <v>4</v>
      </c>
    </row>
    <row r="1383" spans="1:3">
      <c r="A1383" s="152" t="s">
        <v>5073</v>
      </c>
      <c r="B1383" s="152">
        <v>12</v>
      </c>
      <c r="C1383" s="152" t="s">
        <v>4</v>
      </c>
    </row>
    <row r="1384" spans="1:3">
      <c r="A1384" s="152" t="s">
        <v>5067</v>
      </c>
      <c r="B1384" s="152">
        <v>6</v>
      </c>
      <c r="C1384" s="152" t="s">
        <v>4</v>
      </c>
    </row>
    <row r="1385" spans="1:3">
      <c r="A1385" s="152" t="s">
        <v>5087</v>
      </c>
      <c r="B1385" s="152">
        <v>5</v>
      </c>
      <c r="C1385" s="152" t="s">
        <v>4</v>
      </c>
    </row>
    <row r="1386" spans="1:3">
      <c r="A1386" s="152" t="s">
        <v>5115</v>
      </c>
      <c r="B1386" s="152">
        <v>2</v>
      </c>
      <c r="C1386" s="152" t="s">
        <v>4</v>
      </c>
    </row>
    <row r="1387" spans="1:3">
      <c r="A1387" s="152" t="s">
        <v>5116</v>
      </c>
      <c r="B1387" s="152">
        <v>26</v>
      </c>
      <c r="C1387" s="152" t="s">
        <v>4</v>
      </c>
    </row>
    <row r="1388" spans="1:3">
      <c r="A1388" s="152" t="s">
        <v>5096</v>
      </c>
      <c r="B1388" s="152">
        <v>1</v>
      </c>
      <c r="C1388" s="152" t="s">
        <v>4</v>
      </c>
    </row>
    <row r="1389" spans="1:3">
      <c r="A1389" s="152" t="s">
        <v>5157</v>
      </c>
      <c r="B1389" s="152">
        <v>5</v>
      </c>
      <c r="C1389" s="152" t="s">
        <v>4</v>
      </c>
    </row>
    <row r="1390" spans="1:3">
      <c r="A1390" s="152" t="s">
        <v>5158</v>
      </c>
      <c r="B1390" s="152">
        <v>8</v>
      </c>
      <c r="C1390" s="152" t="s">
        <v>4</v>
      </c>
    </row>
    <row r="1391" spans="1:3">
      <c r="A1391" s="152" t="s">
        <v>5182</v>
      </c>
      <c r="B1391" s="152">
        <v>4</v>
      </c>
      <c r="C1391" s="152" t="s">
        <v>4</v>
      </c>
    </row>
    <row r="1392" spans="1:3">
      <c r="A1392" s="152" t="s">
        <v>5174</v>
      </c>
      <c r="B1392" s="152">
        <v>7</v>
      </c>
      <c r="C1392" s="152" t="s">
        <v>4</v>
      </c>
    </row>
    <row r="1393" spans="1:3">
      <c r="A1393" s="152" t="s">
        <v>5171</v>
      </c>
      <c r="B1393" s="152">
        <v>4</v>
      </c>
      <c r="C1393" s="152" t="s">
        <v>4</v>
      </c>
    </row>
    <row r="1394" spans="1:3">
      <c r="A1394" s="152" t="s">
        <v>5163</v>
      </c>
      <c r="B1394" s="152">
        <v>6</v>
      </c>
      <c r="C1394" s="152" t="s">
        <v>4</v>
      </c>
    </row>
    <row r="1395" spans="1:3">
      <c r="A1395" s="152" t="s">
        <v>5238</v>
      </c>
      <c r="B1395" s="152">
        <v>16</v>
      </c>
      <c r="C1395" s="152" t="s">
        <v>4</v>
      </c>
    </row>
    <row r="1396" spans="1:3">
      <c r="A1396" s="152" t="s">
        <v>5236</v>
      </c>
      <c r="B1396" s="152">
        <v>1</v>
      </c>
      <c r="C1396" s="152" t="s">
        <v>4</v>
      </c>
    </row>
    <row r="1397" spans="1:3">
      <c r="A1397" s="152" t="s">
        <v>5206</v>
      </c>
      <c r="B1397" s="152">
        <v>24</v>
      </c>
      <c r="C1397" s="152" t="s">
        <v>4</v>
      </c>
    </row>
    <row r="1398" spans="1:3">
      <c r="A1398" s="152" t="s">
        <v>5254</v>
      </c>
      <c r="B1398" s="152">
        <v>4</v>
      </c>
      <c r="C1398" s="152" t="s">
        <v>4</v>
      </c>
    </row>
    <row r="1399" spans="1:3">
      <c r="A1399" s="152" t="s">
        <v>5184</v>
      </c>
      <c r="B1399" s="152">
        <v>16</v>
      </c>
      <c r="C1399" s="152" t="s">
        <v>4</v>
      </c>
    </row>
    <row r="1400" spans="1:3">
      <c r="A1400" s="152" t="s">
        <v>5205</v>
      </c>
      <c r="B1400" s="152">
        <v>3</v>
      </c>
      <c r="C1400" s="152" t="s">
        <v>4</v>
      </c>
    </row>
    <row r="1401" spans="1:3">
      <c r="A1401" s="152" t="s">
        <v>5281</v>
      </c>
      <c r="B1401" s="152">
        <v>1</v>
      </c>
      <c r="C1401" s="152" t="s">
        <v>4</v>
      </c>
    </row>
    <row r="1402" spans="1:3">
      <c r="A1402" s="152" t="s">
        <v>5285</v>
      </c>
      <c r="B1402" s="152">
        <v>1</v>
      </c>
      <c r="C1402" s="152" t="s">
        <v>4</v>
      </c>
    </row>
    <row r="1403" spans="1:3">
      <c r="A1403" s="152" t="s">
        <v>4672</v>
      </c>
      <c r="B1403" s="152">
        <v>2</v>
      </c>
      <c r="C1403" s="152" t="s">
        <v>4</v>
      </c>
    </row>
    <row r="1404" spans="1:3">
      <c r="A1404" s="152" t="s">
        <v>5159</v>
      </c>
      <c r="B1404" s="152">
        <v>5</v>
      </c>
      <c r="C1404" s="152" t="s">
        <v>4</v>
      </c>
    </row>
    <row r="1405" spans="1:3">
      <c r="A1405" s="152" t="s">
        <v>5153</v>
      </c>
      <c r="B1405" s="152">
        <v>1</v>
      </c>
      <c r="C1405" s="152" t="s">
        <v>4</v>
      </c>
    </row>
    <row r="1406" spans="1:3">
      <c r="A1406" s="152" t="s">
        <v>5378</v>
      </c>
      <c r="B1406" s="152">
        <v>1</v>
      </c>
      <c r="C1406" s="152" t="s">
        <v>4</v>
      </c>
    </row>
    <row r="1407" spans="1:3">
      <c r="A1407" s="152" t="s">
        <v>5380</v>
      </c>
      <c r="B1407" s="152">
        <v>58</v>
      </c>
      <c r="C1407" s="152" t="s">
        <v>4</v>
      </c>
    </row>
    <row r="1408" spans="1:3">
      <c r="A1408" s="152" t="s">
        <v>5168</v>
      </c>
      <c r="B1408" s="152">
        <v>1</v>
      </c>
      <c r="C1408" s="152" t="s">
        <v>4</v>
      </c>
    </row>
    <row r="1409" spans="1:3">
      <c r="A1409" s="152" t="s">
        <v>5240</v>
      </c>
      <c r="B1409" s="152">
        <v>34</v>
      </c>
      <c r="C1409" s="152" t="s">
        <v>4</v>
      </c>
    </row>
    <row r="1410" spans="1:3">
      <c r="A1410" s="152" t="s">
        <v>5283</v>
      </c>
      <c r="B1410" s="152">
        <v>1</v>
      </c>
      <c r="C1410" s="152" t="s">
        <v>4</v>
      </c>
    </row>
    <row r="1411" spans="1:3">
      <c r="A1411" s="152" t="s">
        <v>5287</v>
      </c>
      <c r="B1411" s="152">
        <v>1</v>
      </c>
      <c r="C1411" s="152" t="s">
        <v>4</v>
      </c>
    </row>
    <row r="1412" spans="1:3">
      <c r="A1412" s="152" t="s">
        <v>5253</v>
      </c>
      <c r="B1412" s="152">
        <v>11</v>
      </c>
      <c r="C1412" s="152" t="s">
        <v>4</v>
      </c>
    </row>
    <row r="1413" spans="1:3">
      <c r="A1413" s="152" t="s">
        <v>5372</v>
      </c>
      <c r="B1413" s="152">
        <v>77</v>
      </c>
      <c r="C1413" s="152" t="s">
        <v>4</v>
      </c>
    </row>
    <row r="1414" spans="1:3">
      <c r="A1414" s="152" t="s">
        <v>5385</v>
      </c>
      <c r="B1414" s="152">
        <v>2</v>
      </c>
      <c r="C1414" s="152" t="s">
        <v>4</v>
      </c>
    </row>
    <row r="1415" spans="1:3">
      <c r="A1415" s="152" t="s">
        <v>5386</v>
      </c>
      <c r="B1415" s="152">
        <v>1</v>
      </c>
      <c r="C1415" s="152" t="s">
        <v>4</v>
      </c>
    </row>
    <row r="1416" spans="1:3">
      <c r="A1416" s="152" t="s">
        <v>5387</v>
      </c>
      <c r="B1416" s="152">
        <v>2</v>
      </c>
      <c r="C1416" s="152" t="s">
        <v>4</v>
      </c>
    </row>
    <row r="1417" spans="1:3">
      <c r="A1417" s="152" t="s">
        <v>5389</v>
      </c>
      <c r="B1417" s="152">
        <v>2</v>
      </c>
      <c r="C1417" s="152" t="s">
        <v>4</v>
      </c>
    </row>
    <row r="1418" spans="1:3">
      <c r="A1418" s="152" t="s">
        <v>5399</v>
      </c>
      <c r="B1418" s="152">
        <v>1</v>
      </c>
      <c r="C1418" s="152" t="s">
        <v>4</v>
      </c>
    </row>
    <row r="1419" spans="1:3">
      <c r="A1419" s="152" t="s">
        <v>5404</v>
      </c>
      <c r="B1419" s="152">
        <v>2</v>
      </c>
      <c r="C1419" s="152" t="s">
        <v>4</v>
      </c>
    </row>
    <row r="1420" spans="1:3">
      <c r="A1420" s="152" t="s">
        <v>5408</v>
      </c>
      <c r="B1420" s="152">
        <v>4</v>
      </c>
      <c r="C1420" s="152" t="s">
        <v>4</v>
      </c>
    </row>
    <row r="1421" spans="1:3">
      <c r="A1421" s="152" t="s">
        <v>5410</v>
      </c>
      <c r="B1421" s="152">
        <v>5</v>
      </c>
      <c r="C1421" s="152" t="s">
        <v>4</v>
      </c>
    </row>
    <row r="1422" spans="1:3">
      <c r="A1422" s="152" t="s">
        <v>5430</v>
      </c>
      <c r="B1422" s="152">
        <v>80</v>
      </c>
      <c r="C1422" s="152" t="s">
        <v>4</v>
      </c>
    </row>
    <row r="1423" spans="1:3">
      <c r="A1423" s="152" t="s">
        <v>5260</v>
      </c>
      <c r="B1423" s="152">
        <v>5</v>
      </c>
      <c r="C1423" s="152" t="s">
        <v>4</v>
      </c>
    </row>
    <row r="1424" spans="1:3">
      <c r="A1424" s="152" t="s">
        <v>5267</v>
      </c>
      <c r="B1424" s="152">
        <v>86</v>
      </c>
      <c r="C1424" s="152" t="s">
        <v>4</v>
      </c>
    </row>
    <row r="1425" spans="1:3">
      <c r="A1425" s="152" t="s">
        <v>5513</v>
      </c>
      <c r="B1425" s="152">
        <v>25</v>
      </c>
      <c r="C1425" s="152" t="s">
        <v>4</v>
      </c>
    </row>
    <row r="1426" spans="1:3">
      <c r="A1426" s="152" t="s">
        <v>5431</v>
      </c>
      <c r="B1426" s="152">
        <v>6</v>
      </c>
      <c r="C1426" s="152" t="s">
        <v>4</v>
      </c>
    </row>
    <row r="1427" spans="1:3">
      <c r="A1427" s="152" t="s">
        <v>5514</v>
      </c>
      <c r="B1427" s="152">
        <v>1</v>
      </c>
      <c r="C1427" s="152" t="s">
        <v>4</v>
      </c>
    </row>
    <row r="1428" spans="1:3">
      <c r="A1428" s="152" t="s">
        <v>5522</v>
      </c>
      <c r="B1428" s="152">
        <v>13</v>
      </c>
      <c r="C1428" s="152" t="s">
        <v>4</v>
      </c>
    </row>
    <row r="1429" spans="1:3">
      <c r="A1429" s="152" t="s">
        <v>5397</v>
      </c>
      <c r="B1429" s="152">
        <v>32</v>
      </c>
      <c r="C1429" s="152" t="s">
        <v>4</v>
      </c>
    </row>
    <row r="1430" spans="1:3">
      <c r="A1430" s="152" t="s">
        <v>5521</v>
      </c>
      <c r="B1430" s="152">
        <v>1</v>
      </c>
      <c r="C1430" s="152" t="s">
        <v>4</v>
      </c>
    </row>
    <row r="1431" spans="1:3">
      <c r="A1431" s="152" t="s">
        <v>5886</v>
      </c>
      <c r="B1431" s="152">
        <v>1</v>
      </c>
      <c r="C1431" s="152" t="s">
        <v>4</v>
      </c>
    </row>
    <row r="1432" spans="1:3">
      <c r="A1432" s="152" t="s">
        <v>5908</v>
      </c>
      <c r="B1432" s="152">
        <v>14</v>
      </c>
      <c r="C1432" s="152" t="s">
        <v>4</v>
      </c>
    </row>
    <row r="1433" spans="1:3">
      <c r="A1433" s="152" t="s">
        <v>5909</v>
      </c>
      <c r="B1433" s="152">
        <v>2</v>
      </c>
      <c r="C1433" s="152" t="s">
        <v>4</v>
      </c>
    </row>
    <row r="1434" spans="1:3">
      <c r="A1434" s="152" t="s">
        <v>5923</v>
      </c>
      <c r="B1434" s="152">
        <v>1</v>
      </c>
      <c r="C1434" s="152" t="s">
        <v>4</v>
      </c>
    </row>
    <row r="1435" spans="1:3">
      <c r="A1435" s="152" t="s">
        <v>5538</v>
      </c>
      <c r="B1435" s="152">
        <v>71</v>
      </c>
      <c r="C1435" s="152" t="s">
        <v>4</v>
      </c>
    </row>
    <row r="1436" spans="1:3">
      <c r="A1436" s="152" t="s">
        <v>5891</v>
      </c>
      <c r="B1436" s="152">
        <v>3</v>
      </c>
      <c r="C1436" s="152" t="s">
        <v>4</v>
      </c>
    </row>
    <row r="1437" spans="1:3">
      <c r="A1437" s="152" t="s">
        <v>5922</v>
      </c>
      <c r="B1437" s="152">
        <v>6</v>
      </c>
      <c r="C1437" s="152" t="s">
        <v>4</v>
      </c>
    </row>
    <row r="1438" spans="1:3">
      <c r="A1438" s="152" t="s">
        <v>5914</v>
      </c>
      <c r="B1438" s="152">
        <v>9</v>
      </c>
      <c r="C1438" s="152" t="s">
        <v>4</v>
      </c>
    </row>
    <row r="1439" spans="1:3">
      <c r="A1439" s="152" t="s">
        <v>5941</v>
      </c>
      <c r="B1439" s="152">
        <v>15</v>
      </c>
      <c r="C1439" s="152" t="s">
        <v>4</v>
      </c>
    </row>
    <row r="1440" spans="1:3">
      <c r="A1440" s="152" t="s">
        <v>5912</v>
      </c>
      <c r="B1440" s="152">
        <v>2</v>
      </c>
      <c r="C1440" s="152" t="s">
        <v>4</v>
      </c>
    </row>
    <row r="1441" spans="1:3">
      <c r="A1441" s="152" t="s">
        <v>5523</v>
      </c>
      <c r="B1441" s="152">
        <v>45</v>
      </c>
      <c r="C1441" s="152" t="s">
        <v>4</v>
      </c>
    </row>
    <row r="1442" spans="1:3">
      <c r="A1442" s="152" t="s">
        <v>5977</v>
      </c>
      <c r="B1442" s="152">
        <v>14</v>
      </c>
      <c r="C1442" s="152" t="s">
        <v>4</v>
      </c>
    </row>
    <row r="1443" spans="1:3">
      <c r="A1443" s="152" t="s">
        <v>5924</v>
      </c>
      <c r="B1443" s="152">
        <v>29</v>
      </c>
      <c r="C1443" s="152" t="s">
        <v>4</v>
      </c>
    </row>
    <row r="1444" spans="1:3">
      <c r="A1444" s="152" t="s">
        <v>5979</v>
      </c>
      <c r="B1444" s="152">
        <v>14</v>
      </c>
      <c r="C1444" s="152" t="s">
        <v>4</v>
      </c>
    </row>
    <row r="1445" spans="1:3">
      <c r="A1445" s="152" t="s">
        <v>6095</v>
      </c>
      <c r="B1445" s="152">
        <v>1</v>
      </c>
      <c r="C1445" s="152" t="s">
        <v>4</v>
      </c>
    </row>
    <row r="1446" spans="1:3">
      <c r="A1446" s="152" t="s">
        <v>6098</v>
      </c>
      <c r="B1446" s="152">
        <v>11</v>
      </c>
      <c r="C1446" s="152" t="s">
        <v>4</v>
      </c>
    </row>
    <row r="1447" spans="1:3">
      <c r="A1447" s="152" t="s">
        <v>7149</v>
      </c>
      <c r="B1447" s="152">
        <v>1</v>
      </c>
      <c r="C1447" s="152" t="s">
        <v>4</v>
      </c>
    </row>
    <row r="1448" spans="1:3">
      <c r="A1448" s="152" t="s">
        <v>7153</v>
      </c>
      <c r="B1448" s="152">
        <v>2</v>
      </c>
      <c r="C1448" s="152" t="s">
        <v>4</v>
      </c>
    </row>
    <row r="1449" spans="1:3">
      <c r="A1449" s="152" t="s">
        <v>7156</v>
      </c>
      <c r="B1449" s="152">
        <v>4</v>
      </c>
      <c r="C1449" s="152" t="s">
        <v>4</v>
      </c>
    </row>
    <row r="1450" spans="1:3">
      <c r="A1450" s="152" t="s">
        <v>5885</v>
      </c>
      <c r="B1450" s="152">
        <v>346</v>
      </c>
      <c r="C1450" s="152" t="s">
        <v>4</v>
      </c>
    </row>
    <row r="1451" spans="1:3">
      <c r="A1451" s="152" t="s">
        <v>6026</v>
      </c>
      <c r="B1451" s="152">
        <v>61</v>
      </c>
      <c r="C1451" s="152" t="s">
        <v>4</v>
      </c>
    </row>
    <row r="1452" spans="1:3">
      <c r="A1452" s="152" t="s">
        <v>6094</v>
      </c>
      <c r="B1452" s="152">
        <v>7</v>
      </c>
      <c r="C1452" s="152" t="s">
        <v>4</v>
      </c>
    </row>
    <row r="1453" spans="1:3">
      <c r="A1453" s="152" t="s">
        <v>6099</v>
      </c>
      <c r="B1453" s="152">
        <v>113</v>
      </c>
      <c r="C1453" s="152" t="s">
        <v>4</v>
      </c>
    </row>
    <row r="1454" spans="1:3">
      <c r="A1454" s="152" t="s">
        <v>6126</v>
      </c>
      <c r="B1454" s="152">
        <v>44</v>
      </c>
      <c r="C1454" s="152" t="s">
        <v>4</v>
      </c>
    </row>
    <row r="1455" spans="1:3">
      <c r="A1455" s="152" t="s">
        <v>6222</v>
      </c>
      <c r="B1455" s="152">
        <v>41</v>
      </c>
      <c r="C1455" s="152" t="s">
        <v>4</v>
      </c>
    </row>
    <row r="1456" spans="1:3">
      <c r="A1456" s="152" t="s">
        <v>6223</v>
      </c>
      <c r="B1456" s="152">
        <v>31</v>
      </c>
      <c r="C1456" s="152" t="s">
        <v>4</v>
      </c>
    </row>
    <row r="1457" spans="1:3">
      <c r="A1457" s="152" t="s">
        <v>7169</v>
      </c>
      <c r="B1457" s="152">
        <v>2</v>
      </c>
      <c r="C1457" s="152" t="s">
        <v>4</v>
      </c>
    </row>
    <row r="1458" spans="1:3">
      <c r="A1458" s="152" t="s">
        <v>7170</v>
      </c>
      <c r="B1458" s="152">
        <v>2</v>
      </c>
      <c r="C1458" s="152" t="s">
        <v>4</v>
      </c>
    </row>
    <row r="1459" spans="1:3">
      <c r="A1459" s="152" t="s">
        <v>7172</v>
      </c>
      <c r="B1459" s="152">
        <v>1</v>
      </c>
      <c r="C1459" s="152" t="s">
        <v>4</v>
      </c>
    </row>
    <row r="1460" spans="1:3">
      <c r="A1460" s="152" t="s">
        <v>7175</v>
      </c>
      <c r="B1460" s="152">
        <v>6</v>
      </c>
      <c r="C1460" s="152" t="s">
        <v>4</v>
      </c>
    </row>
    <row r="1461" spans="1:3">
      <c r="A1461" s="152" t="s">
        <v>7182</v>
      </c>
      <c r="B1461" s="152">
        <v>1</v>
      </c>
      <c r="C1461" s="152" t="s">
        <v>4</v>
      </c>
    </row>
    <row r="1462" spans="1:3">
      <c r="A1462" s="152" t="s">
        <v>7184</v>
      </c>
      <c r="B1462" s="152">
        <v>2</v>
      </c>
      <c r="C1462" s="152" t="s">
        <v>4</v>
      </c>
    </row>
    <row r="1463" spans="1:3">
      <c r="A1463" s="152" t="s">
        <v>7158</v>
      </c>
      <c r="B1463" s="152">
        <v>9</v>
      </c>
      <c r="C1463" s="152" t="s">
        <v>4</v>
      </c>
    </row>
    <row r="1464" spans="1:3">
      <c r="A1464" s="152" t="s">
        <v>7148</v>
      </c>
      <c r="B1464" s="152">
        <v>860</v>
      </c>
      <c r="C1464" s="152" t="s">
        <v>4</v>
      </c>
    </row>
    <row r="1465" spans="1:3">
      <c r="A1465" s="152" t="s">
        <v>5964</v>
      </c>
      <c r="B1465" s="152">
        <v>64</v>
      </c>
      <c r="C1465" s="152" t="s">
        <v>4</v>
      </c>
    </row>
    <row r="1466" spans="1:3">
      <c r="A1466" s="152" t="s">
        <v>7222</v>
      </c>
      <c r="B1466" s="152">
        <v>2</v>
      </c>
      <c r="C1466" s="152" t="s">
        <v>4</v>
      </c>
    </row>
    <row r="1467" spans="1:3">
      <c r="A1467" s="152" t="s">
        <v>7223</v>
      </c>
      <c r="B1467" s="152">
        <v>1</v>
      </c>
      <c r="C1467" s="152" t="s">
        <v>4</v>
      </c>
    </row>
    <row r="1468" spans="1:3">
      <c r="A1468" s="152" t="s">
        <v>7225</v>
      </c>
      <c r="B1468" s="152">
        <v>23</v>
      </c>
      <c r="C1468" s="152" t="s">
        <v>4</v>
      </c>
    </row>
    <row r="1469" spans="1:3">
      <c r="A1469" s="152" t="s">
        <v>7234</v>
      </c>
      <c r="B1469" s="152">
        <v>15</v>
      </c>
      <c r="C1469" s="152" t="s">
        <v>4</v>
      </c>
    </row>
    <row r="1470" spans="1:3">
      <c r="A1470" s="152" t="s">
        <v>7267</v>
      </c>
      <c r="B1470" s="152">
        <v>5</v>
      </c>
      <c r="C1470" s="152" t="s">
        <v>4</v>
      </c>
    </row>
    <row r="1471" spans="1:3">
      <c r="A1471" s="152" t="s">
        <v>7272</v>
      </c>
      <c r="B1471" s="152">
        <v>1</v>
      </c>
      <c r="C1471" s="152" t="s">
        <v>4</v>
      </c>
    </row>
    <row r="1472" spans="1:3">
      <c r="A1472" s="152" t="s">
        <v>7273</v>
      </c>
      <c r="B1472" s="152">
        <v>1</v>
      </c>
      <c r="C1472" s="152" t="s">
        <v>4</v>
      </c>
    </row>
    <row r="1473" spans="1:3">
      <c r="A1473" s="152" t="s">
        <v>7307</v>
      </c>
      <c r="B1473" s="152">
        <v>2</v>
      </c>
      <c r="C1473" s="152" t="s">
        <v>4</v>
      </c>
    </row>
    <row r="1474" spans="1:3">
      <c r="A1474" s="152" t="s">
        <v>7275</v>
      </c>
      <c r="B1474" s="152">
        <v>112</v>
      </c>
      <c r="C1474" s="152" t="s">
        <v>4</v>
      </c>
    </row>
    <row r="1475" spans="1:3">
      <c r="A1475" s="152" t="s">
        <v>7329</v>
      </c>
      <c r="B1475" s="152">
        <v>15</v>
      </c>
      <c r="C1475" s="152" t="s">
        <v>4</v>
      </c>
    </row>
    <row r="1476" spans="1:3">
      <c r="A1476" s="152" t="s">
        <v>7336</v>
      </c>
      <c r="B1476" s="152">
        <v>2</v>
      </c>
      <c r="C1476" s="152" t="s">
        <v>4</v>
      </c>
    </row>
    <row r="1477" spans="1:3">
      <c r="A1477" s="152" t="s">
        <v>7337</v>
      </c>
      <c r="B1477" s="152">
        <v>91</v>
      </c>
      <c r="C1477" s="152" t="s">
        <v>4</v>
      </c>
    </row>
    <row r="1478" spans="1:3">
      <c r="A1478" s="152" t="s">
        <v>7396</v>
      </c>
      <c r="B1478" s="152">
        <v>6</v>
      </c>
      <c r="C1478" s="152" t="s">
        <v>4</v>
      </c>
    </row>
    <row r="1479" spans="1:3">
      <c r="A1479" s="152" t="s">
        <v>7399</v>
      </c>
      <c r="B1479" s="152">
        <v>80</v>
      </c>
      <c r="C1479" s="152" t="s">
        <v>4</v>
      </c>
    </row>
    <row r="1480" spans="1:3">
      <c r="A1480" s="152" t="s">
        <v>7403</v>
      </c>
      <c r="B1480" s="152">
        <v>11</v>
      </c>
      <c r="C1480" s="152" t="s">
        <v>4</v>
      </c>
    </row>
    <row r="1481" spans="1:3">
      <c r="A1481" s="152" t="s">
        <v>7411</v>
      </c>
      <c r="B1481" s="152">
        <v>36</v>
      </c>
      <c r="C1481" s="152" t="s">
        <v>4</v>
      </c>
    </row>
    <row r="1482" spans="1:3">
      <c r="A1482" s="152" t="s">
        <v>7440</v>
      </c>
      <c r="B1482" s="152">
        <v>1</v>
      </c>
      <c r="C1482" s="152" t="s">
        <v>4</v>
      </c>
    </row>
    <row r="1483" spans="1:3">
      <c r="A1483" s="152" t="s">
        <v>7442</v>
      </c>
      <c r="B1483" s="152">
        <v>97</v>
      </c>
      <c r="C1483" s="152" t="s">
        <v>4</v>
      </c>
    </row>
    <row r="1484" spans="1:3">
      <c r="A1484" s="152" t="s">
        <v>7460</v>
      </c>
      <c r="B1484" s="152">
        <v>1</v>
      </c>
      <c r="C1484" s="152" t="s">
        <v>4</v>
      </c>
    </row>
    <row r="1485" spans="1:3">
      <c r="A1485" s="152" t="s">
        <v>7463</v>
      </c>
      <c r="B1485" s="152">
        <v>1</v>
      </c>
      <c r="C1485" s="152" t="s">
        <v>4</v>
      </c>
    </row>
    <row r="1486" spans="1:3">
      <c r="A1486" s="152" t="s">
        <v>7435</v>
      </c>
      <c r="B1486" s="152">
        <v>46</v>
      </c>
      <c r="C1486" s="152" t="s">
        <v>4</v>
      </c>
    </row>
    <row r="1487" spans="1:3">
      <c r="A1487" s="152" t="s">
        <v>7477</v>
      </c>
      <c r="B1487" s="152">
        <v>18</v>
      </c>
      <c r="C1487" s="152" t="s">
        <v>4</v>
      </c>
    </row>
    <row r="1488" spans="1:3">
      <c r="A1488" t="s">
        <v>7498</v>
      </c>
      <c r="B1488">
        <v>1</v>
      </c>
      <c r="C1488" s="152" t="s">
        <v>4</v>
      </c>
    </row>
    <row r="1489" spans="1:3">
      <c r="A1489" s="152" t="s">
        <v>7472</v>
      </c>
      <c r="B1489" s="152">
        <v>30</v>
      </c>
      <c r="C1489" s="152" t="s">
        <v>4</v>
      </c>
    </row>
    <row r="1490" spans="1:3">
      <c r="A1490" s="152" t="s">
        <v>7475</v>
      </c>
      <c r="B1490" s="152">
        <v>1</v>
      </c>
      <c r="C1490" s="152" t="s">
        <v>4</v>
      </c>
    </row>
    <row r="1491" spans="1:3">
      <c r="A1491" t="s">
        <v>7431</v>
      </c>
      <c r="B1491">
        <v>4</v>
      </c>
      <c r="C1491" s="152" t="s">
        <v>4</v>
      </c>
    </row>
    <row r="1492" spans="1:3">
      <c r="A1492" s="152" t="s">
        <v>7524</v>
      </c>
      <c r="B1492" s="21">
        <v>255</v>
      </c>
      <c r="C1492" s="152" t="s">
        <v>4</v>
      </c>
    </row>
    <row r="1493" spans="1:3">
      <c r="A1493" s="152" t="s">
        <v>7795</v>
      </c>
      <c r="B1493" s="21">
        <v>26</v>
      </c>
      <c r="C1493" s="152" t="s">
        <v>4</v>
      </c>
    </row>
    <row r="1494" spans="1:3">
      <c r="A1494" s="152" t="s">
        <v>7816</v>
      </c>
      <c r="B1494" s="21">
        <v>43</v>
      </c>
      <c r="C1494" s="152" t="s">
        <v>4</v>
      </c>
    </row>
    <row r="1495" spans="1:3">
      <c r="A1495" t="s">
        <v>10628</v>
      </c>
      <c r="B1495">
        <v>1</v>
      </c>
      <c r="C1495" s="152" t="s">
        <v>4</v>
      </c>
    </row>
    <row r="1496" spans="1:3">
      <c r="A1496" t="s">
        <v>10636</v>
      </c>
      <c r="B1496">
        <v>5</v>
      </c>
      <c r="C1496" s="156" t="s">
        <v>4</v>
      </c>
    </row>
    <row r="1497" spans="1:3">
      <c r="A1497" t="s">
        <v>10637</v>
      </c>
      <c r="B1497">
        <v>1</v>
      </c>
      <c r="C1497" s="156" t="s">
        <v>4</v>
      </c>
    </row>
    <row r="1498" spans="1:3">
      <c r="A1498" t="s">
        <v>10641</v>
      </c>
      <c r="B1498">
        <v>2</v>
      </c>
      <c r="C1498" s="156" t="s">
        <v>4</v>
      </c>
    </row>
    <row r="1499" spans="1:3">
      <c r="A1499" t="s">
        <v>10642</v>
      </c>
      <c r="B1499">
        <v>1064</v>
      </c>
      <c r="C1499" s="156" t="s">
        <v>4</v>
      </c>
    </row>
    <row r="1500" spans="1:3">
      <c r="A1500" t="s">
        <v>11707</v>
      </c>
      <c r="B1500">
        <v>2</v>
      </c>
      <c r="C1500" s="156" t="s">
        <v>4</v>
      </c>
    </row>
    <row r="1501" spans="1:3">
      <c r="A1501" t="s">
        <v>11721</v>
      </c>
      <c r="B1501">
        <v>9</v>
      </c>
      <c r="C1501" s="156" t="s">
        <v>4</v>
      </c>
    </row>
    <row r="1502" spans="1:3">
      <c r="A1502" t="s">
        <v>11700</v>
      </c>
      <c r="B1502">
        <v>6</v>
      </c>
      <c r="C1502" s="156" t="s">
        <v>4</v>
      </c>
    </row>
    <row r="1503" spans="1:3">
      <c r="A1503" t="s">
        <v>11740</v>
      </c>
      <c r="B1503">
        <v>4</v>
      </c>
      <c r="C1503" s="156" t="s">
        <v>4</v>
      </c>
    </row>
    <row r="1504" spans="1:3">
      <c r="A1504" t="s">
        <v>11745</v>
      </c>
      <c r="B1504">
        <v>2</v>
      </c>
      <c r="C1504" s="156" t="s">
        <v>4</v>
      </c>
    </row>
    <row r="1505" spans="1:3">
      <c r="A1505" t="s">
        <v>11763</v>
      </c>
      <c r="B1505">
        <v>22</v>
      </c>
      <c r="C1505" s="156" t="s">
        <v>4</v>
      </c>
    </row>
    <row r="1506" spans="1:3">
      <c r="A1506" t="s">
        <v>11796</v>
      </c>
      <c r="B1506">
        <v>4</v>
      </c>
      <c r="C1506" s="156" t="s">
        <v>4</v>
      </c>
    </row>
    <row r="1507" spans="1:3">
      <c r="A1507" t="s">
        <v>11710</v>
      </c>
      <c r="B1507">
        <v>20</v>
      </c>
      <c r="C1507" s="156" t="s">
        <v>4</v>
      </c>
    </row>
    <row r="1508" spans="1:3">
      <c r="A1508" t="s">
        <v>11762</v>
      </c>
      <c r="B1508">
        <v>15</v>
      </c>
      <c r="C1508" s="156" t="s">
        <v>4</v>
      </c>
    </row>
    <row r="1509" spans="1:3">
      <c r="A1509" t="s">
        <v>11786</v>
      </c>
      <c r="B1509">
        <v>6</v>
      </c>
      <c r="C1509" s="156" t="s">
        <v>4</v>
      </c>
    </row>
    <row r="1510" spans="1:3">
      <c r="A1510" t="s">
        <v>11813</v>
      </c>
      <c r="B1510">
        <v>18</v>
      </c>
      <c r="C1510" s="156" t="s">
        <v>4</v>
      </c>
    </row>
    <row r="1511" spans="1:3">
      <c r="A1511" t="s">
        <v>11857</v>
      </c>
      <c r="B1511">
        <v>4</v>
      </c>
      <c r="C1511" s="156" t="s">
        <v>4</v>
      </c>
    </row>
    <row r="1512" spans="1:3">
      <c r="A1512" t="s">
        <v>11864</v>
      </c>
      <c r="B1512">
        <v>1</v>
      </c>
      <c r="C1512" s="156" t="s">
        <v>4</v>
      </c>
    </row>
    <row r="1513" spans="1:3">
      <c r="A1513" t="s">
        <v>11871</v>
      </c>
      <c r="B1513">
        <v>1</v>
      </c>
      <c r="C1513" s="156" t="s">
        <v>4</v>
      </c>
    </row>
    <row r="1514" spans="1:3">
      <c r="A1514" t="s">
        <v>11874</v>
      </c>
      <c r="B1514">
        <v>1024</v>
      </c>
      <c r="C1514" s="156" t="s">
        <v>4</v>
      </c>
    </row>
    <row r="1515" spans="1:3">
      <c r="A1515" t="s">
        <v>11856</v>
      </c>
      <c r="B1515">
        <v>1</v>
      </c>
      <c r="C1515" s="156" t="s">
        <v>4</v>
      </c>
    </row>
    <row r="1516" spans="1:3">
      <c r="A1516" t="s">
        <v>11852</v>
      </c>
      <c r="B1516">
        <v>8</v>
      </c>
      <c r="C1516" s="156" t="s">
        <v>4</v>
      </c>
    </row>
    <row r="1517" spans="1:3">
      <c r="A1517" t="s">
        <v>11854</v>
      </c>
      <c r="B1517">
        <v>1</v>
      </c>
      <c r="C1517" s="156" t="s">
        <v>4</v>
      </c>
    </row>
    <row r="1518" spans="1:3">
      <c r="A1518" t="s">
        <v>13013</v>
      </c>
      <c r="B1518">
        <v>118</v>
      </c>
      <c r="C1518" s="156" t="s">
        <v>4</v>
      </c>
    </row>
    <row r="1519" spans="1:3">
      <c r="A1519" t="s">
        <v>12899</v>
      </c>
      <c r="B1519">
        <v>8</v>
      </c>
      <c r="C1519" s="156" t="s">
        <v>4</v>
      </c>
    </row>
    <row r="1520" spans="1:3">
      <c r="A1520" t="s">
        <v>12900</v>
      </c>
      <c r="B1520">
        <v>5</v>
      </c>
      <c r="C1520" s="156" t="s">
        <v>4</v>
      </c>
    </row>
    <row r="1521" spans="1:3">
      <c r="A1521" t="s">
        <v>12968</v>
      </c>
      <c r="B1521">
        <v>1</v>
      </c>
      <c r="C1521" s="156" t="s">
        <v>4</v>
      </c>
    </row>
    <row r="1522" spans="1:3">
      <c r="A1522" t="s">
        <v>12970</v>
      </c>
      <c r="B1522">
        <v>17</v>
      </c>
      <c r="C1522" s="156" t="s">
        <v>4</v>
      </c>
    </row>
    <row r="1523" spans="1:3">
      <c r="A1523" t="s">
        <v>12980</v>
      </c>
      <c r="B1523">
        <v>17</v>
      </c>
      <c r="C1523" s="156" t="s">
        <v>4</v>
      </c>
    </row>
    <row r="1524" spans="1:3">
      <c r="A1524" t="s">
        <v>12999</v>
      </c>
      <c r="B1524">
        <v>13</v>
      </c>
      <c r="C1524" s="156" t="s">
        <v>4</v>
      </c>
    </row>
    <row r="1525" spans="1:3">
      <c r="A1525" s="161" t="s">
        <v>12967</v>
      </c>
      <c r="B1525" s="21">
        <v>4</v>
      </c>
      <c r="C1525" s="161" t="s">
        <v>4</v>
      </c>
    </row>
    <row r="1526" spans="1:3">
      <c r="A1526" s="161" t="s">
        <v>12969</v>
      </c>
      <c r="B1526" s="21">
        <v>51</v>
      </c>
      <c r="C1526" s="161" t="s">
        <v>4</v>
      </c>
    </row>
    <row r="1527" spans="1:3">
      <c r="A1527" s="161" t="s">
        <v>13188</v>
      </c>
      <c r="B1527" s="21">
        <v>1</v>
      </c>
      <c r="C1527" s="161" t="s">
        <v>4</v>
      </c>
    </row>
    <row r="1528" spans="1:3">
      <c r="A1528" s="161" t="s">
        <v>13193</v>
      </c>
      <c r="B1528" s="21">
        <v>2</v>
      </c>
      <c r="C1528" s="161" t="s">
        <v>4</v>
      </c>
    </row>
    <row r="1529" spans="1:3">
      <c r="A1529" s="161" t="s">
        <v>13189</v>
      </c>
      <c r="B1529" s="21">
        <v>2</v>
      </c>
      <c r="C1529" s="161" t="s">
        <v>4</v>
      </c>
    </row>
    <row r="1530" spans="1:3">
      <c r="A1530" t="s">
        <v>11869</v>
      </c>
      <c r="B1530">
        <v>4</v>
      </c>
      <c r="C1530" s="161" t="s">
        <v>4</v>
      </c>
    </row>
    <row r="1531" spans="1:3">
      <c r="A1531" t="s">
        <v>13194</v>
      </c>
      <c r="B1531">
        <v>2</v>
      </c>
      <c r="C1531" s="161" t="s">
        <v>4</v>
      </c>
    </row>
    <row r="1532" spans="1:3">
      <c r="A1532" t="s">
        <v>13205</v>
      </c>
      <c r="B1532">
        <v>8</v>
      </c>
      <c r="C1532" s="161" t="s">
        <v>4</v>
      </c>
    </row>
    <row r="1533" spans="1:3">
      <c r="A1533" t="s">
        <v>13209</v>
      </c>
      <c r="B1533">
        <v>4</v>
      </c>
      <c r="C1533" s="161" t="s">
        <v>4</v>
      </c>
    </row>
  </sheetData>
  <conditionalFormatting sqref="A2:A1048576">
    <cfRule type="duplicateValues" dxfId="34" priority="4"/>
  </conditionalFormatting>
  <conditionalFormatting sqref="A1284">
    <cfRule type="duplicateValues" dxfId="33" priority="2"/>
  </conditionalFormatting>
  <conditionalFormatting sqref="A1292">
    <cfRule type="duplicateValues" dxfId="3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T10888"/>
  <sheetViews>
    <sheetView tabSelected="1" zoomScaleNormal="100" workbookViewId="0">
      <selection activeCell="D10892" sqref="D1089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79.140625" bestFit="1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26.85546875" bestFit="1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46" customWidth="1" outlineLevel="1"/>
    <col min="14" max="14" width="14.85546875" style="46" customWidth="1" outlineLevel="1"/>
    <col min="15" max="15" width="13.42578125" style="46" customWidth="1" outlineLevel="1"/>
    <col min="16" max="16" width="9.140625" customWidth="1" outlineLevel="1"/>
    <col min="17" max="17" width="11.140625" style="2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46" t="s">
        <v>391</v>
      </c>
      <c r="N1" s="46" t="s">
        <v>392</v>
      </c>
      <c r="O1" s="46" t="s">
        <v>393</v>
      </c>
      <c r="P1" t="s">
        <v>394</v>
      </c>
      <c r="Q1" s="2" t="s">
        <v>395</v>
      </c>
      <c r="R1" t="s">
        <v>396</v>
      </c>
      <c r="S1" t="s">
        <v>397</v>
      </c>
      <c r="T1" t="s">
        <v>7805</v>
      </c>
    </row>
    <row r="2" spans="1:20" hidden="1">
      <c r="A2" t="s">
        <v>3</v>
      </c>
      <c r="B2" s="152" t="str">
        <f>IFERROR(VLOOKUP(Proc[[#This Row],[App]],Table2[],3,0),"open")</f>
        <v>ok</v>
      </c>
      <c r="C2" t="s">
        <v>398</v>
      </c>
      <c r="E2" s="152" t="s">
        <v>399</v>
      </c>
      <c r="F2" s="152" t="s">
        <v>399</v>
      </c>
      <c r="G2" t="s">
        <v>400</v>
      </c>
      <c r="H2" s="152" t="str">
        <f>IF(Proc[[#This Row],[type]]="LFF (MDG-F)",MID(Proc[[#This Row],[Obj]],13,10),"")</f>
        <v/>
      </c>
      <c r="J2" s="152" t="b">
        <f>Proc[[#This Row],[Requested]]=Proc[[#This Row],[CurrentParent]]</f>
        <v>1</v>
      </c>
      <c r="K2" s="152" t="str">
        <f>IF(Proc[[#This Row],[Author]]="Marcela Urrego",VLOOKUP(LEFT(Proc[[#This Row],[Requested]],1),Table3[#All],2,0),VLOOKUP(Proc[[#This Row],[Author]],Table4[],2,0))</f>
        <v>MGF</v>
      </c>
      <c r="L2" s="152" t="s">
        <v>401</v>
      </c>
      <c r="M2" s="46">
        <v>45170</v>
      </c>
      <c r="N2" s="46">
        <v>45170</v>
      </c>
      <c r="O2" s="46">
        <v>45175</v>
      </c>
      <c r="P2" s="1" t="str">
        <f ca="1">IF(Proc[[#This Row],[DaysAgeing]]&gt;5,"yep","on track")</f>
        <v>on track</v>
      </c>
      <c r="Q2" s="2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  <c r="S2" s="152"/>
      <c r="T2" s="153">
        <v>1</v>
      </c>
    </row>
    <row r="3" spans="1:20" hidden="1">
      <c r="A3" t="s">
        <v>3</v>
      </c>
      <c r="B3" s="152" t="str">
        <f>IFERROR(VLOOKUP(Proc[[#This Row],[App]],Table2[],3,0),"open")</f>
        <v>ok</v>
      </c>
      <c r="C3" t="s">
        <v>403</v>
      </c>
      <c r="E3" s="152" t="s">
        <v>399</v>
      </c>
      <c r="F3" s="152" t="s">
        <v>399</v>
      </c>
      <c r="G3" t="s">
        <v>400</v>
      </c>
      <c r="H3" s="152" t="str">
        <f>IF(Proc[[#This Row],[type]]="LFF (MDG-F)",MID(Proc[[#This Row],[Obj]],13,10),"")</f>
        <v/>
      </c>
      <c r="I3" s="152"/>
      <c r="J3" s="152" t="b">
        <f>Proc[[#This Row],[Requested]]=Proc[[#This Row],[CurrentParent]]</f>
        <v>1</v>
      </c>
      <c r="K3" s="152" t="str">
        <f>IF(Proc[[#This Row],[Author]]="Marcela Urrego",VLOOKUP(LEFT(Proc[[#This Row],[Requested]],1),Table3[#All],2,0),VLOOKUP(Proc[[#This Row],[Author]],Table4[],2,0))</f>
        <v>MGF</v>
      </c>
      <c r="L3" s="152" t="s">
        <v>401</v>
      </c>
      <c r="M3" s="46">
        <v>45170</v>
      </c>
      <c r="N3" s="46">
        <v>45170</v>
      </c>
      <c r="O3" s="46">
        <v>45175</v>
      </c>
      <c r="P3" s="24" t="str">
        <f ca="1">IF(Proc[[#This Row],[DaysAgeing]]&gt;5,"yep","on track")</f>
        <v>on track</v>
      </c>
      <c r="Q3" s="2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  <c r="S3" s="152"/>
      <c r="T3" s="153">
        <v>2</v>
      </c>
    </row>
    <row r="4" spans="1:20" hidden="1">
      <c r="A4" t="s">
        <v>3</v>
      </c>
      <c r="B4" s="111" t="str">
        <f>IFERROR(VLOOKUP(Proc[[#This Row],[App]],Table2[],3,0),"open")</f>
        <v>ok</v>
      </c>
      <c r="C4" t="s">
        <v>369</v>
      </c>
      <c r="E4" s="152" t="s">
        <v>399</v>
      </c>
      <c r="F4" t="s">
        <v>399</v>
      </c>
      <c r="G4" t="s">
        <v>400</v>
      </c>
      <c r="H4" s="152" t="str">
        <f>IF(Proc[[#This Row],[type]]="LFF (MDG-F)",MID(Proc[[#This Row],[Obj]],13,10),"")</f>
        <v/>
      </c>
      <c r="I4" s="152"/>
      <c r="J4" s="152" t="b">
        <f>Proc[[#This Row],[Requested]]=Proc[[#This Row],[CurrentParent]]</f>
        <v>1</v>
      </c>
      <c r="K4" s="107" t="str">
        <f>IF(Proc[[#This Row],[Author]]="Marcela Urrego",VLOOKUP(LEFT(Proc[[#This Row],[Requested]],1),Table3[#All],2,0),VLOOKUP(Proc[[#This Row],[Author]],Table4[],2,0))</f>
        <v>MGF</v>
      </c>
      <c r="L4" s="152" t="s">
        <v>401</v>
      </c>
      <c r="M4" s="46">
        <v>45170</v>
      </c>
      <c r="N4" s="46">
        <v>45170</v>
      </c>
      <c r="O4" s="46">
        <v>45175</v>
      </c>
      <c r="P4" s="24" t="str">
        <f ca="1">IF(Proc[[#This Row],[DaysAgeing]]&gt;5,"yep","on track")</f>
        <v>on track</v>
      </c>
      <c r="Q4" s="2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  <c r="S4" s="152"/>
      <c r="T4" s="153">
        <v>3</v>
      </c>
    </row>
    <row r="5" spans="1:20" hidden="1">
      <c r="A5" t="s">
        <v>3</v>
      </c>
      <c r="B5" s="111" t="str">
        <f>IFERROR(VLOOKUP(Proc[[#This Row],[App]],Table2[],3,0),"open")</f>
        <v>ok</v>
      </c>
      <c r="C5" t="s">
        <v>404</v>
      </c>
      <c r="E5" s="152" t="s">
        <v>399</v>
      </c>
      <c r="F5" s="72" t="s">
        <v>399</v>
      </c>
      <c r="G5" t="s">
        <v>400</v>
      </c>
      <c r="H5" s="152" t="str">
        <f>IF(Proc[[#This Row],[type]]="LFF (MDG-F)",MID(Proc[[#This Row],[Obj]],13,10),"")</f>
        <v/>
      </c>
      <c r="I5" s="152"/>
      <c r="J5" s="152" t="b">
        <f>Proc[[#This Row],[Requested]]=Proc[[#This Row],[CurrentParent]]</f>
        <v>1</v>
      </c>
      <c r="K5" s="107" t="str">
        <f>IF(Proc[[#This Row],[Author]]="Marcela Urrego",VLOOKUP(LEFT(Proc[[#This Row],[Requested]],1),Table3[#All],2,0),VLOOKUP(Proc[[#This Row],[Author]],Table4[],2,0))</f>
        <v>MGF</v>
      </c>
      <c r="L5" s="152" t="s">
        <v>401</v>
      </c>
      <c r="M5" s="46">
        <v>45170</v>
      </c>
      <c r="N5" s="46">
        <v>45170</v>
      </c>
      <c r="O5" s="46">
        <v>45175</v>
      </c>
      <c r="P5" s="24" t="str">
        <f ca="1">IF(Proc[[#This Row],[DaysAgeing]]&gt;5,"yep","on track")</f>
        <v>on track</v>
      </c>
      <c r="Q5" s="2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  <c r="S5" s="152"/>
      <c r="T5" s="153">
        <v>4</v>
      </c>
    </row>
    <row r="6" spans="1:20" hidden="1">
      <c r="A6" t="s">
        <v>3</v>
      </c>
      <c r="B6" s="152" t="str">
        <f>IFERROR(VLOOKUP(Proc[[#This Row],[App]],Table2[],3,0),"open")</f>
        <v>ok</v>
      </c>
      <c r="C6" t="s">
        <v>377</v>
      </c>
      <c r="E6" s="152" t="s">
        <v>399</v>
      </c>
      <c r="F6" s="152" t="s">
        <v>399</v>
      </c>
      <c r="G6" t="s">
        <v>400</v>
      </c>
      <c r="H6" s="152" t="str">
        <f>IF(Proc[[#This Row],[type]]="LFF (MDG-F)",MID(Proc[[#This Row],[Obj]],13,10),"")</f>
        <v/>
      </c>
      <c r="I6" s="152"/>
      <c r="J6" s="152" t="b">
        <f>Proc[[#This Row],[Requested]]=Proc[[#This Row],[CurrentParent]]</f>
        <v>1</v>
      </c>
      <c r="K6" s="152" t="str">
        <f>IF(Proc[[#This Row],[Author]]="Marcela Urrego",VLOOKUP(LEFT(Proc[[#This Row],[Requested]],1),Table3[#All],2,0),VLOOKUP(Proc[[#This Row],[Author]],Table4[],2,0))</f>
        <v>MGF</v>
      </c>
      <c r="L6" s="152" t="s">
        <v>401</v>
      </c>
      <c r="M6" s="46">
        <v>45170</v>
      </c>
      <c r="N6" s="46">
        <v>45170</v>
      </c>
      <c r="O6" s="46">
        <v>45175</v>
      </c>
      <c r="P6" s="24" t="str">
        <f ca="1">IF(Proc[[#This Row],[DaysAgeing]]&gt;5,"yep","on track")</f>
        <v>on track</v>
      </c>
      <c r="Q6" s="2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  <c r="S6" s="152"/>
      <c r="T6" s="153">
        <v>5</v>
      </c>
    </row>
    <row r="7" spans="1:20" hidden="1">
      <c r="A7" t="s">
        <v>3</v>
      </c>
      <c r="B7" s="152" t="str">
        <f>IFERROR(VLOOKUP(Proc[[#This Row],[App]],Table2[],3,0),"open")</f>
        <v>ok</v>
      </c>
      <c r="C7" t="s">
        <v>370</v>
      </c>
      <c r="E7" s="152" t="s">
        <v>399</v>
      </c>
      <c r="F7" s="152" t="s">
        <v>399</v>
      </c>
      <c r="G7" t="s">
        <v>400</v>
      </c>
      <c r="H7" s="152" t="str">
        <f>IF(Proc[[#This Row],[type]]="LFF (MDG-F)",MID(Proc[[#This Row],[Obj]],13,10),"")</f>
        <v/>
      </c>
      <c r="I7" s="152"/>
      <c r="J7" s="152" t="b">
        <f>Proc[[#This Row],[Requested]]=Proc[[#This Row],[CurrentParent]]</f>
        <v>1</v>
      </c>
      <c r="K7" s="152" t="str">
        <f>IF(Proc[[#This Row],[Author]]="Marcela Urrego",VLOOKUP(LEFT(Proc[[#This Row],[Requested]],1),Table3[#All],2,0),VLOOKUP(Proc[[#This Row],[Author]],Table4[],2,0))</f>
        <v>MGF</v>
      </c>
      <c r="L7" s="152" t="s">
        <v>401</v>
      </c>
      <c r="M7" s="46">
        <v>45170</v>
      </c>
      <c r="N7" s="46">
        <v>45170</v>
      </c>
      <c r="O7" s="46">
        <v>45175</v>
      </c>
      <c r="P7" s="24" t="str">
        <f ca="1">IF(Proc[[#This Row],[DaysAgeing]]&gt;5,"yep","on track")</f>
        <v>on track</v>
      </c>
      <c r="Q7" s="2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  <c r="S7" s="152"/>
      <c r="T7" s="153">
        <v>6</v>
      </c>
    </row>
    <row r="8" spans="1:20" hidden="1">
      <c r="A8" t="s">
        <v>3</v>
      </c>
      <c r="B8" s="152" t="str">
        <f>IFERROR(VLOOKUP(Proc[[#This Row],[App]],Table2[],3,0),"open")</f>
        <v>ok</v>
      </c>
      <c r="C8" t="s">
        <v>375</v>
      </c>
      <c r="E8" s="152" t="s">
        <v>399</v>
      </c>
      <c r="F8" s="152" t="s">
        <v>399</v>
      </c>
      <c r="G8" t="s">
        <v>400</v>
      </c>
      <c r="H8" s="152" t="str">
        <f>IF(Proc[[#This Row],[type]]="LFF (MDG-F)",MID(Proc[[#This Row],[Obj]],13,10),"")</f>
        <v/>
      </c>
      <c r="I8" s="152"/>
      <c r="J8" s="152" t="b">
        <f>Proc[[#This Row],[Requested]]=Proc[[#This Row],[CurrentParent]]</f>
        <v>1</v>
      </c>
      <c r="K8" s="152" t="str">
        <f>IF(Proc[[#This Row],[Author]]="Marcela Urrego",VLOOKUP(LEFT(Proc[[#This Row],[Requested]],1),Table3[#All],2,0),VLOOKUP(Proc[[#This Row],[Author]],Table4[],2,0))</f>
        <v>MGF</v>
      </c>
      <c r="L8" s="152" t="s">
        <v>401</v>
      </c>
      <c r="M8" s="46">
        <v>45170</v>
      </c>
      <c r="N8" s="46">
        <v>45170</v>
      </c>
      <c r="O8" s="46">
        <v>45175</v>
      </c>
      <c r="P8" s="24" t="str">
        <f ca="1">IF(Proc[[#This Row],[DaysAgeing]]&gt;5,"yep","on track")</f>
        <v>on track</v>
      </c>
      <c r="Q8" s="2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  <c r="S8" s="152"/>
      <c r="T8" s="153">
        <v>7</v>
      </c>
    </row>
    <row r="9" spans="1:20" hidden="1">
      <c r="A9" t="s">
        <v>3</v>
      </c>
      <c r="B9" s="152" t="str">
        <f>IFERROR(VLOOKUP(Proc[[#This Row],[App]],Table2[],3,0),"open")</f>
        <v>ok</v>
      </c>
      <c r="C9" t="s">
        <v>405</v>
      </c>
      <c r="E9" s="152" t="s">
        <v>399</v>
      </c>
      <c r="F9" s="152" t="s">
        <v>399</v>
      </c>
      <c r="G9" t="s">
        <v>400</v>
      </c>
      <c r="H9" s="152" t="str">
        <f>IF(Proc[[#This Row],[type]]="LFF (MDG-F)",MID(Proc[[#This Row],[Obj]],13,10),"")</f>
        <v/>
      </c>
      <c r="I9" s="152"/>
      <c r="J9" s="152" t="b">
        <f>Proc[[#This Row],[Requested]]=Proc[[#This Row],[CurrentParent]]</f>
        <v>1</v>
      </c>
      <c r="K9" s="152" t="str">
        <f>IF(Proc[[#This Row],[Author]]="Marcela Urrego",VLOOKUP(LEFT(Proc[[#This Row],[Requested]],1),Table3[#All],2,0),VLOOKUP(Proc[[#This Row],[Author]],Table4[],2,0))</f>
        <v>MGF</v>
      </c>
      <c r="L9" s="152" t="s">
        <v>401</v>
      </c>
      <c r="M9" s="46">
        <v>45170</v>
      </c>
      <c r="N9" s="46">
        <v>45170</v>
      </c>
      <c r="O9" s="46">
        <v>45175</v>
      </c>
      <c r="P9" s="24" t="str">
        <f ca="1">IF(Proc[[#This Row],[DaysAgeing]]&gt;5,"yep","on track")</f>
        <v>on track</v>
      </c>
      <c r="Q9" s="2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  <c r="S9" s="152"/>
      <c r="T9" s="153">
        <v>8</v>
      </c>
    </row>
    <row r="10" spans="1:20" s="17" customFormat="1" hidden="1">
      <c r="A10" s="17" t="s">
        <v>3</v>
      </c>
      <c r="B10" s="152" t="str">
        <f>IFERROR(VLOOKUP(Proc[[#This Row],[App]],Table2[],3,0),"open")</f>
        <v>ok</v>
      </c>
      <c r="C10" s="17" t="s">
        <v>691</v>
      </c>
      <c r="E10" s="152" t="s">
        <v>399</v>
      </c>
      <c r="F10" s="152" t="s">
        <v>399</v>
      </c>
      <c r="G10" s="17" t="s">
        <v>400</v>
      </c>
      <c r="H10" s="152" t="str">
        <f>IF(Proc[[#This Row],[type]]="LFF (MDG-F)",MID(Proc[[#This Row],[Obj]],13,10),"")</f>
        <v/>
      </c>
      <c r="I10" s="152"/>
      <c r="J10" s="152" t="b">
        <f>Proc[[#This Row],[Requested]]=Proc[[#This Row],[CurrentParent]]</f>
        <v>1</v>
      </c>
      <c r="K10" s="152" t="str">
        <f>IF(Proc[[#This Row],[Author]]="Marcela Urrego",VLOOKUP(LEFT(Proc[[#This Row],[Requested]],1),Table3[#All],2,0),VLOOKUP(Proc[[#This Row],[Author]],Table4[],2,0))</f>
        <v>MGF</v>
      </c>
      <c r="L10" s="152" t="s">
        <v>401</v>
      </c>
      <c r="M10" s="46">
        <v>45170</v>
      </c>
      <c r="N10" s="46">
        <v>45170</v>
      </c>
      <c r="O10" s="46">
        <v>45175</v>
      </c>
      <c r="P10" s="24" t="str">
        <f ca="1">IF(Proc[[#This Row],[DaysAgeing]]&gt;5,"yep","on track")</f>
        <v>on track</v>
      </c>
      <c r="Q10" s="2">
        <f ca="1">IF(Proc[[#This Row],[DateClosed]]="",ABS(NETWORKDAYS(Proc[[#This Row],[DateOpened]],TODAY()))-1,ABS(NETWORKDAYS(Proc[[#This Row],[DateOpened]],Proc[[#This Row],[DateClosed]]))-1)</f>
        <v>3</v>
      </c>
      <c r="R10" s="18" t="s">
        <v>402</v>
      </c>
      <c r="S10" s="152"/>
      <c r="T10" s="153">
        <v>9</v>
      </c>
    </row>
    <row r="11" spans="1:20" hidden="1">
      <c r="A11" t="s">
        <v>1277</v>
      </c>
      <c r="B11" s="111" t="str">
        <f>IFERROR(VLOOKUP(Proc[[#This Row],[App]],Table2[],3,0),"open")</f>
        <v>ok</v>
      </c>
      <c r="C11" s="37" t="s">
        <v>369</v>
      </c>
      <c r="D11" s="152" t="s">
        <v>7817</v>
      </c>
      <c r="E11" s="152" t="s">
        <v>1239</v>
      </c>
      <c r="F11" s="152" t="s">
        <v>1239</v>
      </c>
      <c r="G11" t="s">
        <v>406</v>
      </c>
      <c r="H11" s="36" t="str">
        <f>IF(Proc[[#This Row],[type]]="LFF (MDG-F)",MID(Proc[[#This Row],[Obj]],13,10),"")</f>
        <v>DE10N01513</v>
      </c>
      <c r="I11" s="152"/>
      <c r="J11" s="36" t="b">
        <f>Proc[[#This Row],[Requested]]=Proc[[#This Row],[CurrentParent]]</f>
        <v>1</v>
      </c>
      <c r="K11" s="107" t="str">
        <f>IF(Proc[[#This Row],[Author]]="Marcela Urrego",VLOOKUP(LEFT(Proc[[#This Row],[Requested]],1),Table3[#All],2,0),VLOOKUP(Proc[[#This Row],[Author]],Table4[],2,0))</f>
        <v>MGF</v>
      </c>
      <c r="L11" s="36" t="s">
        <v>401</v>
      </c>
      <c r="M11" s="46">
        <v>45644.604386574072</v>
      </c>
      <c r="N11" s="46">
        <v>45646</v>
      </c>
      <c r="O11" s="46">
        <v>45646</v>
      </c>
      <c r="P11" s="39" t="str">
        <f ca="1">IF(Proc[[#This Row],[DaysAgeing]]&gt;5,"yep","on track")</f>
        <v>on track</v>
      </c>
      <c r="Q11" s="2">
        <f ca="1">IF(Proc[[#This Row],[DateClosed]]="",ABS(NETWORKDAYS(Proc[[#This Row],[DateOpened]],TODAY()))-1,ABS(NETWORKDAYS(Proc[[#This Row],[DateOpened]],Proc[[#This Row],[DateClosed]]))-1)</f>
        <v>2</v>
      </c>
      <c r="R11" s="39" t="s">
        <v>548</v>
      </c>
      <c r="S11" s="36"/>
      <c r="T11" s="153">
        <v>10</v>
      </c>
    </row>
    <row r="12" spans="1:20" hidden="1">
      <c r="A12" s="37" t="s">
        <v>1276</v>
      </c>
      <c r="B12" s="111" t="str">
        <f>IFERROR(VLOOKUP(Proc[[#This Row],[App]],Table2[],3,0),"open")</f>
        <v>ok</v>
      </c>
      <c r="C12" s="37" t="s">
        <v>369</v>
      </c>
      <c r="D12" s="152" t="s">
        <v>7818</v>
      </c>
      <c r="E12" s="152" t="s">
        <v>1871</v>
      </c>
      <c r="F12" s="152" t="s">
        <v>1871</v>
      </c>
      <c r="G12" s="37" t="s">
        <v>400</v>
      </c>
      <c r="H12" s="36" t="str">
        <f>IF(Proc[[#This Row],[type]]="LFF (MDG-F)",MID(Proc[[#This Row],[Obj]],13,10),"")</f>
        <v/>
      </c>
      <c r="I12" s="152"/>
      <c r="J12" s="36" t="b">
        <f>Proc[[#This Row],[Requested]]=Proc[[#This Row],[CurrentParent]]</f>
        <v>1</v>
      </c>
      <c r="K12" s="107" t="str">
        <f>IF(Proc[[#This Row],[Author]]="Marcela Urrego",VLOOKUP(LEFT(Proc[[#This Row],[Requested]],1),Table3[#All],2,0),VLOOKUP(Proc[[#This Row],[Author]],Table4[],2,0))</f>
        <v>MGF</v>
      </c>
      <c r="L12" s="36" t="s">
        <v>401</v>
      </c>
      <c r="M12" s="46">
        <v>45645.37572916667</v>
      </c>
      <c r="N12" s="46">
        <v>45646</v>
      </c>
      <c r="O12" s="46">
        <v>45646</v>
      </c>
      <c r="P12" s="39" t="str">
        <f ca="1">IF(Proc[[#This Row],[DaysAgeing]]&gt;5,"yep","on track")</f>
        <v>on track</v>
      </c>
      <c r="Q12" s="2">
        <f ca="1">IF(Proc[[#This Row],[DateClosed]]="",ABS(NETWORKDAYS(Proc[[#This Row],[DateOpened]],TODAY()))-1,ABS(NETWORKDAYS(Proc[[#This Row],[DateOpened]],Proc[[#This Row],[DateClosed]]))-1)</f>
        <v>1</v>
      </c>
      <c r="R12" s="39" t="s">
        <v>514</v>
      </c>
      <c r="S12" s="36"/>
      <c r="T12" s="153">
        <v>11</v>
      </c>
    </row>
    <row r="13" spans="1:20" hidden="1">
      <c r="A13" s="37" t="s">
        <v>1276</v>
      </c>
      <c r="B13" s="152" t="str">
        <f>IFERROR(VLOOKUP(Proc[[#This Row],[App]],Table2[],3,0),"open")</f>
        <v>ok</v>
      </c>
      <c r="C13" s="37" t="s">
        <v>369</v>
      </c>
      <c r="D13" s="152" t="s">
        <v>1272</v>
      </c>
      <c r="E13" s="152" t="s">
        <v>778</v>
      </c>
      <c r="F13" s="152" t="s">
        <v>778</v>
      </c>
      <c r="G13" s="37" t="s">
        <v>400</v>
      </c>
      <c r="H13" s="36" t="str">
        <f>IF(Proc[[#This Row],[type]]="LFF (MDG-F)",MID(Proc[[#This Row],[Obj]],13,10),"")</f>
        <v/>
      </c>
      <c r="I13" s="152"/>
      <c r="J13" s="36" t="b">
        <f>Proc[[#This Row],[Requested]]=Proc[[#This Row],[CurrentParent]]</f>
        <v>1</v>
      </c>
      <c r="K13" s="152" t="str">
        <f>IF(Proc[[#This Row],[Author]]="Marcela Urrego",VLOOKUP(LEFT(Proc[[#This Row],[Requested]],1),Table3[#All],2,0),VLOOKUP(Proc[[#This Row],[Author]],Table4[],2,0))</f>
        <v>MGF</v>
      </c>
      <c r="L13" s="36" t="s">
        <v>401</v>
      </c>
      <c r="M13" s="46">
        <v>45645.37572916667</v>
      </c>
      <c r="N13" s="46">
        <v>45646</v>
      </c>
      <c r="O13" s="46">
        <v>45646</v>
      </c>
      <c r="P13" s="39" t="str">
        <f ca="1">IF(Proc[[#This Row],[DaysAgeing]]&gt;5,"yep","on track")</f>
        <v>on track</v>
      </c>
      <c r="Q13" s="2">
        <f ca="1">IF(Proc[[#This Row],[DateClosed]]="",ABS(NETWORKDAYS(Proc[[#This Row],[DateOpened]],TODAY()))-1,ABS(NETWORKDAYS(Proc[[#This Row],[DateOpened]],Proc[[#This Row],[DateClosed]]))-1)</f>
        <v>1</v>
      </c>
      <c r="R13" s="39" t="s">
        <v>514</v>
      </c>
      <c r="S13" s="36"/>
      <c r="T13" s="153">
        <v>12</v>
      </c>
    </row>
    <row r="14" spans="1:20" hidden="1">
      <c r="A14" s="37" t="s">
        <v>1276</v>
      </c>
      <c r="B14" s="111" t="str">
        <f>IFERROR(VLOOKUP(Proc[[#This Row],[App]],Table2[],3,0),"open")</f>
        <v>ok</v>
      </c>
      <c r="C14" s="37" t="s">
        <v>369</v>
      </c>
      <c r="D14" s="152" t="s">
        <v>1273</v>
      </c>
      <c r="E14" s="152" t="s">
        <v>413</v>
      </c>
      <c r="F14" s="85" t="s">
        <v>413</v>
      </c>
      <c r="G14" s="37" t="s">
        <v>400</v>
      </c>
      <c r="H14" s="36" t="str">
        <f>IF(Proc[[#This Row],[type]]="LFF (MDG-F)",MID(Proc[[#This Row],[Obj]],13,10),"")</f>
        <v/>
      </c>
      <c r="I14" s="152"/>
      <c r="J14" s="36" t="b">
        <f>Proc[[#This Row],[Requested]]=Proc[[#This Row],[CurrentParent]]</f>
        <v>1</v>
      </c>
      <c r="K14" s="107" t="str">
        <f>IF(Proc[[#This Row],[Author]]="Marcela Urrego",VLOOKUP(LEFT(Proc[[#This Row],[Requested]],1),Table3[#All],2,0),VLOOKUP(Proc[[#This Row],[Author]],Table4[],2,0))</f>
        <v>MGF</v>
      </c>
      <c r="L14" s="36" t="s">
        <v>401</v>
      </c>
      <c r="M14" s="46">
        <v>45645.37572916667</v>
      </c>
      <c r="N14" s="46">
        <v>45646</v>
      </c>
      <c r="O14" s="46">
        <v>45646</v>
      </c>
      <c r="P14" s="39" t="str">
        <f ca="1">IF(Proc[[#This Row],[DaysAgeing]]&gt;5,"yep","on track")</f>
        <v>on track</v>
      </c>
      <c r="Q14" s="2">
        <f ca="1">IF(Proc[[#This Row],[DateClosed]]="",ABS(NETWORKDAYS(Proc[[#This Row],[DateOpened]],TODAY()))-1,ABS(NETWORKDAYS(Proc[[#This Row],[DateOpened]],Proc[[#This Row],[DateClosed]]))-1)</f>
        <v>1</v>
      </c>
      <c r="R14" s="39" t="s">
        <v>514</v>
      </c>
      <c r="S14" s="36"/>
      <c r="T14" s="153">
        <v>13</v>
      </c>
    </row>
    <row r="15" spans="1:20" hidden="1">
      <c r="A15" s="37" t="s">
        <v>1276</v>
      </c>
      <c r="B15" s="152" t="str">
        <f>IFERROR(VLOOKUP(Proc[[#This Row],[App]],Table2[],3,0),"open")</f>
        <v>ok</v>
      </c>
      <c r="C15" s="37" t="s">
        <v>369</v>
      </c>
      <c r="D15" s="152" t="s">
        <v>1274</v>
      </c>
      <c r="E15" s="152" t="s">
        <v>413</v>
      </c>
      <c r="F15" s="152" t="s">
        <v>413</v>
      </c>
      <c r="G15" s="37" t="s">
        <v>400</v>
      </c>
      <c r="H15" s="36" t="str">
        <f>IF(Proc[[#This Row],[type]]="LFF (MDG-F)",MID(Proc[[#This Row],[Obj]],13,10),"")</f>
        <v/>
      </c>
      <c r="I15" s="152"/>
      <c r="J15" s="36" t="b">
        <f>Proc[[#This Row],[Requested]]=Proc[[#This Row],[CurrentParent]]</f>
        <v>1</v>
      </c>
      <c r="K15" s="152" t="str">
        <f>IF(Proc[[#This Row],[Author]]="Marcela Urrego",VLOOKUP(LEFT(Proc[[#This Row],[Requested]],1),Table3[#All],2,0),VLOOKUP(Proc[[#This Row],[Author]],Table4[],2,0))</f>
        <v>MGF</v>
      </c>
      <c r="L15" s="36" t="s">
        <v>401</v>
      </c>
      <c r="M15" s="46">
        <v>45645.37572916667</v>
      </c>
      <c r="N15" s="46">
        <v>45646</v>
      </c>
      <c r="O15" s="46">
        <v>45646</v>
      </c>
      <c r="P15" s="39" t="str">
        <f ca="1">IF(Proc[[#This Row],[DaysAgeing]]&gt;5,"yep","on track")</f>
        <v>on track</v>
      </c>
      <c r="Q15" s="2">
        <f ca="1">IF(Proc[[#This Row],[DateClosed]]="",ABS(NETWORKDAYS(Proc[[#This Row],[DateOpened]],TODAY()))-1,ABS(NETWORKDAYS(Proc[[#This Row],[DateOpened]],Proc[[#This Row],[DateClosed]]))-1)</f>
        <v>1</v>
      </c>
      <c r="R15" s="39" t="s">
        <v>514</v>
      </c>
      <c r="S15" s="36"/>
      <c r="T15" s="153">
        <v>14</v>
      </c>
    </row>
    <row r="16" spans="1:20" hidden="1">
      <c r="A16" t="s">
        <v>1276</v>
      </c>
      <c r="B16" s="152" t="str">
        <f>IFERROR(VLOOKUP(Proc[[#This Row],[App]],Table2[],3,0),"open")</f>
        <v>ok</v>
      </c>
      <c r="C16" s="37" t="s">
        <v>369</v>
      </c>
      <c r="D16" s="152" t="s">
        <v>1275</v>
      </c>
      <c r="E16" s="152" t="s">
        <v>413</v>
      </c>
      <c r="F16" s="152" t="s">
        <v>413</v>
      </c>
      <c r="G16" t="s">
        <v>400</v>
      </c>
      <c r="H16" s="36" t="str">
        <f>IF(Proc[[#This Row],[type]]="LFF (MDG-F)",MID(Proc[[#This Row],[Obj]],13,10),"")</f>
        <v/>
      </c>
      <c r="I16" s="152"/>
      <c r="J16" s="36" t="b">
        <f>Proc[[#This Row],[Requested]]=Proc[[#This Row],[CurrentParent]]</f>
        <v>1</v>
      </c>
      <c r="K16" s="152" t="str">
        <f>IF(Proc[[#This Row],[Author]]="Marcela Urrego",VLOOKUP(LEFT(Proc[[#This Row],[Requested]],1),Table3[#All],2,0),VLOOKUP(Proc[[#This Row],[Author]],Table4[],2,0))</f>
        <v>MGF</v>
      </c>
      <c r="L16" s="36" t="s">
        <v>401</v>
      </c>
      <c r="M16" s="46">
        <v>45645.37572916667</v>
      </c>
      <c r="N16" s="46">
        <v>45646</v>
      </c>
      <c r="O16" s="46">
        <v>45646</v>
      </c>
      <c r="P16" s="39" t="str">
        <f ca="1">IF(Proc[[#This Row],[DaysAgeing]]&gt;5,"yep","on track")</f>
        <v>on track</v>
      </c>
      <c r="Q16" s="2">
        <f ca="1">IF(Proc[[#This Row],[DateClosed]]="",ABS(NETWORKDAYS(Proc[[#This Row],[DateOpened]],TODAY()))-1,ABS(NETWORKDAYS(Proc[[#This Row],[DateOpened]],Proc[[#This Row],[DateClosed]]))-1)</f>
        <v>1</v>
      </c>
      <c r="R16" s="39" t="s">
        <v>514</v>
      </c>
      <c r="S16" s="36"/>
      <c r="T16" s="153">
        <v>15</v>
      </c>
    </row>
    <row r="17" spans="1:20" hidden="1">
      <c r="A17" s="37" t="s">
        <v>1281</v>
      </c>
      <c r="B17" s="152" t="str">
        <f>IFERROR(VLOOKUP(Proc[[#This Row],[App]],Table2[],3,0),"open")</f>
        <v>ok</v>
      </c>
      <c r="C17" s="37" t="s">
        <v>369</v>
      </c>
      <c r="D17" s="152" t="s">
        <v>7819</v>
      </c>
      <c r="E17" s="152" t="s">
        <v>503</v>
      </c>
      <c r="F17" s="152" t="s">
        <v>503</v>
      </c>
      <c r="G17" s="37" t="s">
        <v>406</v>
      </c>
      <c r="H17" s="36" t="str">
        <f>IF(Proc[[#This Row],[type]]="LFF (MDG-F)",MID(Proc[[#This Row],[Obj]],13,10),"")</f>
        <v>CH65GMF012</v>
      </c>
      <c r="I17" s="152"/>
      <c r="J17" s="36" t="b">
        <f>Proc[[#This Row],[Requested]]=Proc[[#This Row],[CurrentParent]]</f>
        <v>1</v>
      </c>
      <c r="K17" s="152" t="str">
        <f>IF(Proc[[#This Row],[Author]]="Marcela Urrego",VLOOKUP(LEFT(Proc[[#This Row],[Requested]],1),Table3[#All],2,0),VLOOKUP(Proc[[#This Row],[Author]],Table4[],2,0))</f>
        <v>HC</v>
      </c>
      <c r="L17" s="36" t="s">
        <v>401</v>
      </c>
      <c r="M17" s="46">
        <v>45645.662499999999</v>
      </c>
      <c r="N17" s="46">
        <v>45649</v>
      </c>
      <c r="O17" s="46">
        <v>45649</v>
      </c>
      <c r="P17" s="39" t="str">
        <f ca="1">IF(Proc[[#This Row],[DaysAgeing]]&gt;5,"yep","on track")</f>
        <v>on track</v>
      </c>
      <c r="Q17" s="2">
        <f ca="1">IF(Proc[[#This Row],[DateClosed]]="",ABS(NETWORKDAYS(Proc[[#This Row],[DateOpened]],TODAY()))-1,ABS(NETWORKDAYS(Proc[[#This Row],[DateOpened]],Proc[[#This Row],[DateClosed]]))-1)</f>
        <v>2</v>
      </c>
      <c r="R17" s="39" t="s">
        <v>1005</v>
      </c>
      <c r="S17" s="36"/>
      <c r="T17" s="153">
        <v>16</v>
      </c>
    </row>
    <row r="18" spans="1:20" hidden="1">
      <c r="A18" s="37" t="s">
        <v>1281</v>
      </c>
      <c r="B18" s="152" t="str">
        <f>IFERROR(VLOOKUP(Proc[[#This Row],[App]],Table2[],3,0),"open")</f>
        <v>ok</v>
      </c>
      <c r="C18" s="37" t="s">
        <v>369</v>
      </c>
      <c r="D18" s="152" t="s">
        <v>7820</v>
      </c>
      <c r="E18" s="152" t="s">
        <v>503</v>
      </c>
      <c r="F18" s="152" t="s">
        <v>503</v>
      </c>
      <c r="G18" s="37" t="s">
        <v>406</v>
      </c>
      <c r="H18" s="36" t="str">
        <f>IF(Proc[[#This Row],[type]]="LFF (MDG-F)",MID(Proc[[#This Row],[Obj]],13,10),"")</f>
        <v>CH65GMF011</v>
      </c>
      <c r="I18" s="152"/>
      <c r="J18" s="36" t="b">
        <f>Proc[[#This Row],[Requested]]=Proc[[#This Row],[CurrentParent]]</f>
        <v>1</v>
      </c>
      <c r="K18" s="152" t="str">
        <f>IF(Proc[[#This Row],[Author]]="Marcela Urrego",VLOOKUP(LEFT(Proc[[#This Row],[Requested]],1),Table3[#All],2,0),VLOOKUP(Proc[[#This Row],[Author]],Table4[],2,0))</f>
        <v>HC</v>
      </c>
      <c r="L18" s="36" t="s">
        <v>401</v>
      </c>
      <c r="M18" s="46">
        <v>45645.662499999999</v>
      </c>
      <c r="N18" s="46">
        <v>45649</v>
      </c>
      <c r="O18" s="46">
        <v>45649</v>
      </c>
      <c r="P18" s="39" t="str">
        <f ca="1">IF(Proc[[#This Row],[DaysAgeing]]&gt;5,"yep","on track")</f>
        <v>on track</v>
      </c>
      <c r="Q18" s="2">
        <f ca="1">IF(Proc[[#This Row],[DateClosed]]="",ABS(NETWORKDAYS(Proc[[#This Row],[DateOpened]],TODAY()))-1,ABS(NETWORKDAYS(Proc[[#This Row],[DateOpened]],Proc[[#This Row],[DateClosed]]))-1)</f>
        <v>2</v>
      </c>
      <c r="R18" s="39" t="s">
        <v>1005</v>
      </c>
      <c r="S18" s="36"/>
      <c r="T18" s="153">
        <v>17</v>
      </c>
    </row>
    <row r="19" spans="1:20" s="37" customFormat="1" hidden="1">
      <c r="A19" s="37" t="s">
        <v>1281</v>
      </c>
      <c r="B19" s="152" t="str">
        <f>IFERROR(VLOOKUP(Proc[[#This Row],[App]],Table2[],3,0),"open")</f>
        <v>ok</v>
      </c>
      <c r="C19" s="37" t="s">
        <v>369</v>
      </c>
      <c r="D19" s="152" t="s">
        <v>7821</v>
      </c>
      <c r="E19" s="152" t="s">
        <v>503</v>
      </c>
      <c r="F19" s="152" t="s">
        <v>503</v>
      </c>
      <c r="G19" s="37" t="s">
        <v>406</v>
      </c>
      <c r="H19" s="36" t="str">
        <f>IF(Proc[[#This Row],[type]]="LFF (MDG-F)",MID(Proc[[#This Row],[Obj]],13,10),"")</f>
        <v>CH65C00056</v>
      </c>
      <c r="I19" s="152"/>
      <c r="J19" s="36" t="b">
        <f>Proc[[#This Row],[Requested]]=Proc[[#This Row],[CurrentParent]]</f>
        <v>1</v>
      </c>
      <c r="K19" s="152" t="str">
        <f>IF(Proc[[#This Row],[Author]]="Marcela Urrego",VLOOKUP(LEFT(Proc[[#This Row],[Requested]],1),Table3[#All],2,0),VLOOKUP(Proc[[#This Row],[Author]],Table4[],2,0))</f>
        <v>HC</v>
      </c>
      <c r="L19" s="36" t="s">
        <v>401</v>
      </c>
      <c r="M19" s="46">
        <v>45645.662499999999</v>
      </c>
      <c r="N19" s="46">
        <v>45649</v>
      </c>
      <c r="O19" s="46">
        <v>45649</v>
      </c>
      <c r="P19" s="39" t="str">
        <f ca="1">IF(Proc[[#This Row],[DaysAgeing]]&gt;5,"yep","on track")</f>
        <v>on track</v>
      </c>
      <c r="Q19" s="2">
        <f ca="1">IF(Proc[[#This Row],[DateClosed]]="",ABS(NETWORKDAYS(Proc[[#This Row],[DateOpened]],TODAY()))-1,ABS(NETWORKDAYS(Proc[[#This Row],[DateOpened]],Proc[[#This Row],[DateClosed]]))-1)</f>
        <v>2</v>
      </c>
      <c r="R19" s="39" t="s">
        <v>1005</v>
      </c>
      <c r="S19" s="36"/>
      <c r="T19" s="153">
        <v>18</v>
      </c>
    </row>
    <row r="20" spans="1:20" hidden="1">
      <c r="A20" t="s">
        <v>1281</v>
      </c>
      <c r="B20" s="111" t="str">
        <f>IFERROR(VLOOKUP(Proc[[#This Row],[App]],Table2[],3,0),"open")</f>
        <v>ok</v>
      </c>
      <c r="C20" s="37" t="s">
        <v>369</v>
      </c>
      <c r="D20" s="152" t="s">
        <v>7822</v>
      </c>
      <c r="E20" s="152" t="s">
        <v>503</v>
      </c>
      <c r="F20" s="85" t="s">
        <v>503</v>
      </c>
      <c r="G20" s="37" t="s">
        <v>406</v>
      </c>
      <c r="H20" s="36" t="str">
        <f>IF(Proc[[#This Row],[type]]="LFF (MDG-F)",MID(Proc[[#This Row],[Obj]],13,10),"")</f>
        <v>CH65C00057</v>
      </c>
      <c r="I20" s="152"/>
      <c r="J20" s="36" t="b">
        <f>Proc[[#This Row],[Requested]]=Proc[[#This Row],[CurrentParent]]</f>
        <v>1</v>
      </c>
      <c r="K20" s="107" t="str">
        <f>IF(Proc[[#This Row],[Author]]="Marcela Urrego",VLOOKUP(LEFT(Proc[[#This Row],[Requested]],1),Table3[#All],2,0),VLOOKUP(Proc[[#This Row],[Author]],Table4[],2,0))</f>
        <v>HC</v>
      </c>
      <c r="L20" s="36" t="s">
        <v>401</v>
      </c>
      <c r="M20" s="46">
        <v>45645.662499999999</v>
      </c>
      <c r="N20" s="46">
        <v>45649</v>
      </c>
      <c r="O20" s="46">
        <v>45649</v>
      </c>
      <c r="P20" s="39" t="str">
        <f ca="1">IF(Proc[[#This Row],[DaysAgeing]]&gt;5,"yep","on track")</f>
        <v>on track</v>
      </c>
      <c r="Q20" s="2">
        <f ca="1">IF(Proc[[#This Row],[DateClosed]]="",ABS(NETWORKDAYS(Proc[[#This Row],[DateOpened]],TODAY()))-1,ABS(NETWORKDAYS(Proc[[#This Row],[DateOpened]],Proc[[#This Row],[DateClosed]]))-1)</f>
        <v>2</v>
      </c>
      <c r="R20" s="39" t="s">
        <v>1005</v>
      </c>
      <c r="S20" s="36"/>
      <c r="T20" s="153">
        <v>19</v>
      </c>
    </row>
    <row r="21" spans="1:20" hidden="1">
      <c r="A21" s="37" t="s">
        <v>1278</v>
      </c>
      <c r="B21" s="111" t="str">
        <f>IFERROR(VLOOKUP(Proc[[#This Row],[App]],Table2[],3,0),"open")</f>
        <v>ok</v>
      </c>
      <c r="C21" s="37" t="s">
        <v>369</v>
      </c>
      <c r="D21" s="152" t="s">
        <v>7823</v>
      </c>
      <c r="E21" s="152" t="s">
        <v>1871</v>
      </c>
      <c r="F21" s="85" t="s">
        <v>1871</v>
      </c>
      <c r="G21" s="37" t="s">
        <v>400</v>
      </c>
      <c r="H21" s="36" t="str">
        <f>IF(Proc[[#This Row],[type]]="LFF (MDG-F)",MID(Proc[[#This Row],[Obj]],13,10),"")</f>
        <v/>
      </c>
      <c r="I21" s="152"/>
      <c r="J21" s="36" t="b">
        <f>Proc[[#This Row],[Requested]]=Proc[[#This Row],[CurrentParent]]</f>
        <v>1</v>
      </c>
      <c r="K21" s="107" t="str">
        <f>IF(Proc[[#This Row],[Author]]="Marcela Urrego",VLOOKUP(LEFT(Proc[[#This Row],[Requested]],1),Table3[#All],2,0),VLOOKUP(Proc[[#This Row],[Author]],Table4[],2,0))</f>
        <v>MGF</v>
      </c>
      <c r="L21" s="153" t="s">
        <v>401</v>
      </c>
      <c r="M21" s="46">
        <v>45645.671296296299</v>
      </c>
      <c r="N21" s="46">
        <v>45649</v>
      </c>
      <c r="O21" s="46">
        <v>45649</v>
      </c>
      <c r="P21" s="39" t="str">
        <f ca="1">IF(Proc[[#This Row],[DaysAgeing]]&gt;5,"yep","on track")</f>
        <v>on track</v>
      </c>
      <c r="Q21" s="2">
        <f ca="1">IF(Proc[[#This Row],[DateClosed]]="",ABS(NETWORKDAYS(Proc[[#This Row],[DateOpened]],TODAY()))-1,ABS(NETWORKDAYS(Proc[[#This Row],[DateOpened]],Proc[[#This Row],[DateClosed]]))-1)</f>
        <v>2</v>
      </c>
      <c r="R21" s="39" t="s">
        <v>514</v>
      </c>
      <c r="S21" s="36"/>
      <c r="T21" s="153">
        <v>20</v>
      </c>
    </row>
    <row r="22" spans="1:20" hidden="1">
      <c r="A22" s="37" t="s">
        <v>1278</v>
      </c>
      <c r="B22" s="111" t="str">
        <f>IFERROR(VLOOKUP(Proc[[#This Row],[App]],Table2[],3,0),"open")</f>
        <v>ok</v>
      </c>
      <c r="C22" s="37" t="s">
        <v>369</v>
      </c>
      <c r="D22" s="152" t="s">
        <v>1279</v>
      </c>
      <c r="E22" s="152" t="s">
        <v>475</v>
      </c>
      <c r="F22" s="85" t="s">
        <v>475</v>
      </c>
      <c r="G22" s="37" t="s">
        <v>400</v>
      </c>
      <c r="H22" s="36" t="str">
        <f>IF(Proc[[#This Row],[type]]="LFF (MDG-F)",MID(Proc[[#This Row],[Obj]],13,10),"")</f>
        <v/>
      </c>
      <c r="I22" s="152"/>
      <c r="J22" s="36" t="b">
        <f>Proc[[#This Row],[Requested]]=Proc[[#This Row],[CurrentParent]]</f>
        <v>1</v>
      </c>
      <c r="K22" s="107" t="str">
        <f>IF(Proc[[#This Row],[Author]]="Marcela Urrego",VLOOKUP(LEFT(Proc[[#This Row],[Requested]],1),Table3[#All],2,0),VLOOKUP(Proc[[#This Row],[Author]],Table4[],2,0))</f>
        <v>MGF</v>
      </c>
      <c r="L22" s="153" t="s">
        <v>401</v>
      </c>
      <c r="M22" s="46">
        <v>45645.671296296299</v>
      </c>
      <c r="N22" s="46">
        <v>45649</v>
      </c>
      <c r="O22" s="46">
        <v>45649</v>
      </c>
      <c r="P22" s="39" t="str">
        <f ca="1">IF(Proc[[#This Row],[DaysAgeing]]&gt;5,"yep","on track")</f>
        <v>on track</v>
      </c>
      <c r="Q22" s="2">
        <f ca="1">IF(Proc[[#This Row],[DateClosed]]="",ABS(NETWORKDAYS(Proc[[#This Row],[DateOpened]],TODAY()))-1,ABS(NETWORKDAYS(Proc[[#This Row],[DateOpened]],Proc[[#This Row],[DateClosed]]))-1)</f>
        <v>2</v>
      </c>
      <c r="R22" s="39" t="s">
        <v>514</v>
      </c>
      <c r="S22" s="36"/>
      <c r="T22" s="153">
        <v>21</v>
      </c>
    </row>
    <row r="23" spans="1:20" hidden="1">
      <c r="A23" s="37" t="s">
        <v>1278</v>
      </c>
      <c r="B23" s="152" t="str">
        <f>IFERROR(VLOOKUP(Proc[[#This Row],[App]],Table2[],3,0),"open")</f>
        <v>ok</v>
      </c>
      <c r="C23" s="37" t="s">
        <v>369</v>
      </c>
      <c r="D23" s="152" t="s">
        <v>1280</v>
      </c>
      <c r="E23" s="152" t="s">
        <v>1211</v>
      </c>
      <c r="F23" s="152" t="s">
        <v>1211</v>
      </c>
      <c r="G23" s="37" t="s">
        <v>400</v>
      </c>
      <c r="H23" s="36" t="str">
        <f>IF(Proc[[#This Row],[type]]="LFF (MDG-F)",MID(Proc[[#This Row],[Obj]],13,10),"")</f>
        <v/>
      </c>
      <c r="I23" s="152"/>
      <c r="J23" s="36" t="b">
        <f>Proc[[#This Row],[Requested]]=Proc[[#This Row],[CurrentParent]]</f>
        <v>1</v>
      </c>
      <c r="K23" s="152" t="str">
        <f>IF(Proc[[#This Row],[Author]]="Marcela Urrego",VLOOKUP(LEFT(Proc[[#This Row],[Requested]],1),Table3[#All],2,0),VLOOKUP(Proc[[#This Row],[Author]],Table4[],2,0))</f>
        <v>MGF</v>
      </c>
      <c r="L23" s="36" t="s">
        <v>401</v>
      </c>
      <c r="M23" s="46">
        <v>45645.671296296299</v>
      </c>
      <c r="N23" s="46">
        <v>45649</v>
      </c>
      <c r="O23" s="46">
        <v>45649</v>
      </c>
      <c r="P23" s="39" t="str">
        <f ca="1">IF(Proc[[#This Row],[DaysAgeing]]&gt;5,"yep","on track")</f>
        <v>on track</v>
      </c>
      <c r="Q23" s="2">
        <f ca="1">IF(Proc[[#This Row],[DateClosed]]="",ABS(NETWORKDAYS(Proc[[#This Row],[DateOpened]],TODAY()))-1,ABS(NETWORKDAYS(Proc[[#This Row],[DateOpened]],Proc[[#This Row],[DateClosed]]))-1)</f>
        <v>2</v>
      </c>
      <c r="R23" s="39" t="s">
        <v>514</v>
      </c>
      <c r="S23" s="36"/>
      <c r="T23" s="153">
        <v>22</v>
      </c>
    </row>
    <row r="24" spans="1:20" hidden="1">
      <c r="A24" t="s">
        <v>1348</v>
      </c>
      <c r="B24" s="111" t="str">
        <f>IFERROR(VLOOKUP(Proc[[#This Row],[App]],Table2[],3,0),"open")</f>
        <v>ok</v>
      </c>
      <c r="C24" s="37" t="s">
        <v>369</v>
      </c>
      <c r="D24" s="152" t="s">
        <v>1282</v>
      </c>
      <c r="E24" s="152" t="s">
        <v>1341</v>
      </c>
      <c r="F24" s="152" t="s">
        <v>1341</v>
      </c>
      <c r="G24" s="37" t="s">
        <v>406</v>
      </c>
      <c r="H24" s="36" t="str">
        <f>IF(Proc[[#This Row],[type]]="LFF (MDG-F)",MID(Proc[[#This Row],[Obj]],13,10),"")</f>
        <v>DE10501102</v>
      </c>
      <c r="I24" s="152"/>
      <c r="J24" s="36" t="b">
        <f>Proc[[#This Row],[Requested]]=Proc[[#This Row],[CurrentParent]]</f>
        <v>1</v>
      </c>
      <c r="K24" s="107" t="str">
        <f>IF(Proc[[#This Row],[Author]]="Marcela Urrego",VLOOKUP(LEFT(Proc[[#This Row],[Requested]],1),Table3[#All],2,0),VLOOKUP(Proc[[#This Row],[Author]],Table4[],2,0))</f>
        <v>MGF</v>
      </c>
      <c r="L24" s="36" t="s">
        <v>401</v>
      </c>
      <c r="M24" s="46">
        <v>45646.435798611114</v>
      </c>
      <c r="N24" s="46">
        <v>45652</v>
      </c>
      <c r="O24" s="46">
        <v>45652</v>
      </c>
      <c r="P24" s="39" t="str">
        <f ca="1">IF(Proc[[#This Row],[DaysAgeing]]&gt;5,"yep","on track")</f>
        <v>on track</v>
      </c>
      <c r="Q24" s="2">
        <f ca="1">IF(Proc[[#This Row],[DateClosed]]="",ABS(NETWORKDAYS(Proc[[#This Row],[DateOpened]],TODAY()))-1,ABS(NETWORKDAYS(Proc[[#This Row],[DateOpened]],Proc[[#This Row],[DateClosed]]))-1)</f>
        <v>4</v>
      </c>
      <c r="R24" s="39" t="s">
        <v>480</v>
      </c>
      <c r="S24" s="36"/>
      <c r="T24" s="153">
        <v>23</v>
      </c>
    </row>
    <row r="25" spans="1:20" hidden="1">
      <c r="A25" s="37" t="s">
        <v>1348</v>
      </c>
      <c r="B25" s="152" t="str">
        <f>IFERROR(VLOOKUP(Proc[[#This Row],[App]],Table2[],3,0),"open")</f>
        <v>ok</v>
      </c>
      <c r="C25" s="37" t="s">
        <v>369</v>
      </c>
      <c r="D25" s="152" t="s">
        <v>451</v>
      </c>
      <c r="E25" s="152" t="s">
        <v>1342</v>
      </c>
      <c r="F25" s="152" t="s">
        <v>1342</v>
      </c>
      <c r="G25" s="37" t="s">
        <v>406</v>
      </c>
      <c r="H25" s="36" t="str">
        <f>IF(Proc[[#This Row],[type]]="LFF (MDG-F)",MID(Proc[[#This Row],[Obj]],13,10),"")</f>
        <v>DE10501111</v>
      </c>
      <c r="I25" s="152"/>
      <c r="J25" s="36" t="b">
        <f>Proc[[#This Row],[Requested]]=Proc[[#This Row],[CurrentParent]]</f>
        <v>1</v>
      </c>
      <c r="K25" s="152" t="str">
        <f>IF(Proc[[#This Row],[Author]]="Marcela Urrego",VLOOKUP(LEFT(Proc[[#This Row],[Requested]],1),Table3[#All],2,0),VLOOKUP(Proc[[#This Row],[Author]],Table4[],2,0))</f>
        <v>MGF</v>
      </c>
      <c r="L25" s="36" t="s">
        <v>401</v>
      </c>
      <c r="M25" s="46">
        <v>45646.435798611114</v>
      </c>
      <c r="N25" s="46">
        <v>45652</v>
      </c>
      <c r="O25" s="46">
        <v>45652</v>
      </c>
      <c r="P25" s="39" t="str">
        <f ca="1">IF(Proc[[#This Row],[DaysAgeing]]&gt;5,"yep","on track")</f>
        <v>on track</v>
      </c>
      <c r="Q25" s="2">
        <f ca="1">IF(Proc[[#This Row],[DateClosed]]="",ABS(NETWORKDAYS(Proc[[#This Row],[DateOpened]],TODAY()))-1,ABS(NETWORKDAYS(Proc[[#This Row],[DateOpened]],Proc[[#This Row],[DateClosed]]))-1)</f>
        <v>4</v>
      </c>
      <c r="R25" s="39" t="s">
        <v>480</v>
      </c>
      <c r="S25" s="36"/>
      <c r="T25" s="153">
        <v>24</v>
      </c>
    </row>
    <row r="26" spans="1:20" hidden="1">
      <c r="A26" s="37" t="s">
        <v>1348</v>
      </c>
      <c r="B26" s="152" t="str">
        <f>IFERROR(VLOOKUP(Proc[[#This Row],[App]],Table2[],3,0),"open")</f>
        <v>ok</v>
      </c>
      <c r="C26" s="37" t="s">
        <v>369</v>
      </c>
      <c r="D26" s="152" t="s">
        <v>1283</v>
      </c>
      <c r="E26" s="152" t="s">
        <v>1343</v>
      </c>
      <c r="F26" s="152" t="s">
        <v>1343</v>
      </c>
      <c r="G26" s="37" t="s">
        <v>406</v>
      </c>
      <c r="H26" s="36" t="str">
        <f>IF(Proc[[#This Row],[type]]="LFF (MDG-F)",MID(Proc[[#This Row],[Obj]],13,10),"")</f>
        <v>DE10502401</v>
      </c>
      <c r="I26" s="152"/>
      <c r="J26" s="36" t="b">
        <f>Proc[[#This Row],[Requested]]=Proc[[#This Row],[CurrentParent]]</f>
        <v>1</v>
      </c>
      <c r="K26" s="152" t="str">
        <f>IF(Proc[[#This Row],[Author]]="Marcela Urrego",VLOOKUP(LEFT(Proc[[#This Row],[Requested]],1),Table3[#All],2,0),VLOOKUP(Proc[[#This Row],[Author]],Table4[],2,0))</f>
        <v>MGF</v>
      </c>
      <c r="L26" s="36" t="s">
        <v>401</v>
      </c>
      <c r="M26" s="46">
        <v>45646.435798611114</v>
      </c>
      <c r="N26" s="46">
        <v>45652</v>
      </c>
      <c r="O26" s="46">
        <v>45652</v>
      </c>
      <c r="P26" s="39" t="str">
        <f ca="1">IF(Proc[[#This Row],[DaysAgeing]]&gt;5,"yep","on track")</f>
        <v>on track</v>
      </c>
      <c r="Q26" s="2">
        <f ca="1">IF(Proc[[#This Row],[DateClosed]]="",ABS(NETWORKDAYS(Proc[[#This Row],[DateOpened]],TODAY()))-1,ABS(NETWORKDAYS(Proc[[#This Row],[DateOpened]],Proc[[#This Row],[DateClosed]]))-1)</f>
        <v>4</v>
      </c>
      <c r="R26" s="39" t="s">
        <v>480</v>
      </c>
      <c r="S26" s="36"/>
      <c r="T26" s="153">
        <v>25</v>
      </c>
    </row>
    <row r="27" spans="1:20" hidden="1">
      <c r="A27" s="37" t="s">
        <v>1348</v>
      </c>
      <c r="B27" s="152" t="str">
        <f>IFERROR(VLOOKUP(Proc[[#This Row],[App]],Table2[],3,0),"open")</f>
        <v>ok</v>
      </c>
      <c r="C27" s="37" t="s">
        <v>369</v>
      </c>
      <c r="D27" s="152" t="s">
        <v>1284</v>
      </c>
      <c r="E27" s="152" t="s">
        <v>1343</v>
      </c>
      <c r="F27" s="152" t="s">
        <v>1343</v>
      </c>
      <c r="G27" s="37" t="s">
        <v>406</v>
      </c>
      <c r="H27" s="36" t="str">
        <f>IF(Proc[[#This Row],[type]]="LFF (MDG-F)",MID(Proc[[#This Row],[Obj]],13,10),"")</f>
        <v>DE10502404</v>
      </c>
      <c r="I27" s="152"/>
      <c r="J27" s="36" t="b">
        <f>Proc[[#This Row],[Requested]]=Proc[[#This Row],[CurrentParent]]</f>
        <v>1</v>
      </c>
      <c r="K27" s="152" t="str">
        <f>IF(Proc[[#This Row],[Author]]="Marcela Urrego",VLOOKUP(LEFT(Proc[[#This Row],[Requested]],1),Table3[#All],2,0),VLOOKUP(Proc[[#This Row],[Author]],Table4[],2,0))</f>
        <v>MGF</v>
      </c>
      <c r="L27" s="36" t="s">
        <v>401</v>
      </c>
      <c r="M27" s="46">
        <v>45646.435798611114</v>
      </c>
      <c r="N27" s="46">
        <v>45652</v>
      </c>
      <c r="O27" s="46">
        <v>45652</v>
      </c>
      <c r="P27" s="39" t="str">
        <f ca="1">IF(Proc[[#This Row],[DaysAgeing]]&gt;5,"yep","on track")</f>
        <v>on track</v>
      </c>
      <c r="Q27" s="2">
        <f ca="1">IF(Proc[[#This Row],[DateClosed]]="",ABS(NETWORKDAYS(Proc[[#This Row],[DateOpened]],TODAY()))-1,ABS(NETWORKDAYS(Proc[[#This Row],[DateOpened]],Proc[[#This Row],[DateClosed]]))-1)</f>
        <v>4</v>
      </c>
      <c r="R27" s="39" t="s">
        <v>480</v>
      </c>
      <c r="S27" s="36"/>
      <c r="T27" s="153">
        <v>26</v>
      </c>
    </row>
    <row r="28" spans="1:20" hidden="1">
      <c r="A28" s="37" t="s">
        <v>1348</v>
      </c>
      <c r="B28" s="111" t="str">
        <f>IFERROR(VLOOKUP(Proc[[#This Row],[App]],Table2[],3,0),"open")</f>
        <v>ok</v>
      </c>
      <c r="C28" s="37" t="s">
        <v>369</v>
      </c>
      <c r="D28" s="152" t="s">
        <v>1285</v>
      </c>
      <c r="E28" s="152" t="s">
        <v>1343</v>
      </c>
      <c r="F28" s="85" t="s">
        <v>1343</v>
      </c>
      <c r="G28" s="37" t="s">
        <v>406</v>
      </c>
      <c r="H28" s="36" t="str">
        <f>IF(Proc[[#This Row],[type]]="LFF (MDG-F)",MID(Proc[[#This Row],[Obj]],13,10),"")</f>
        <v>DE10502405</v>
      </c>
      <c r="I28" s="152"/>
      <c r="J28" s="36" t="b">
        <f>Proc[[#This Row],[Requested]]=Proc[[#This Row],[CurrentParent]]</f>
        <v>1</v>
      </c>
      <c r="K28" s="107" t="str">
        <f>IF(Proc[[#This Row],[Author]]="Marcela Urrego",VLOOKUP(LEFT(Proc[[#This Row],[Requested]],1),Table3[#All],2,0),VLOOKUP(Proc[[#This Row],[Author]],Table4[],2,0))</f>
        <v>MGF</v>
      </c>
      <c r="L28" s="36" t="s">
        <v>401</v>
      </c>
      <c r="M28" s="46">
        <v>45646.435798611114</v>
      </c>
      <c r="N28" s="46">
        <v>45652</v>
      </c>
      <c r="O28" s="46">
        <v>45652</v>
      </c>
      <c r="P28" s="39" t="str">
        <f ca="1">IF(Proc[[#This Row],[DaysAgeing]]&gt;5,"yep","on track")</f>
        <v>on track</v>
      </c>
      <c r="Q28" s="2">
        <f ca="1">IF(Proc[[#This Row],[DateClosed]]="",ABS(NETWORKDAYS(Proc[[#This Row],[DateOpened]],TODAY()))-1,ABS(NETWORKDAYS(Proc[[#This Row],[DateOpened]],Proc[[#This Row],[DateClosed]]))-1)</f>
        <v>4</v>
      </c>
      <c r="R28" s="39" t="s">
        <v>480</v>
      </c>
      <c r="S28" s="36"/>
      <c r="T28" s="153">
        <v>27</v>
      </c>
    </row>
    <row r="29" spans="1:20" hidden="1">
      <c r="A29" s="37" t="s">
        <v>1348</v>
      </c>
      <c r="B29" s="152" t="str">
        <f>IFERROR(VLOOKUP(Proc[[#This Row],[App]],Table2[],3,0),"open")</f>
        <v>ok</v>
      </c>
      <c r="C29" s="37" t="s">
        <v>369</v>
      </c>
      <c r="D29" s="152" t="s">
        <v>1286</v>
      </c>
      <c r="E29" s="152" t="s">
        <v>1343</v>
      </c>
      <c r="F29" s="152" t="s">
        <v>1343</v>
      </c>
      <c r="G29" s="37" t="s">
        <v>406</v>
      </c>
      <c r="H29" s="36" t="str">
        <f>IF(Proc[[#This Row],[type]]="LFF (MDG-F)",MID(Proc[[#This Row],[Obj]],13,10),"")</f>
        <v>DE10502407</v>
      </c>
      <c r="I29" s="152"/>
      <c r="J29" s="36" t="b">
        <f>Proc[[#This Row],[Requested]]=Proc[[#This Row],[CurrentParent]]</f>
        <v>1</v>
      </c>
      <c r="K29" s="152" t="str">
        <f>IF(Proc[[#This Row],[Author]]="Marcela Urrego",VLOOKUP(LEFT(Proc[[#This Row],[Requested]],1),Table3[#All],2,0),VLOOKUP(Proc[[#This Row],[Author]],Table4[],2,0))</f>
        <v>MGF</v>
      </c>
      <c r="L29" s="36" t="s">
        <v>401</v>
      </c>
      <c r="M29" s="46">
        <v>45646.435798611114</v>
      </c>
      <c r="N29" s="46">
        <v>45652</v>
      </c>
      <c r="O29" s="46">
        <v>45652</v>
      </c>
      <c r="P29" s="39" t="str">
        <f ca="1">IF(Proc[[#This Row],[DaysAgeing]]&gt;5,"yep","on track")</f>
        <v>on track</v>
      </c>
      <c r="Q29" s="2">
        <f ca="1">IF(Proc[[#This Row],[DateClosed]]="",ABS(NETWORKDAYS(Proc[[#This Row],[DateOpened]],TODAY()))-1,ABS(NETWORKDAYS(Proc[[#This Row],[DateOpened]],Proc[[#This Row],[DateClosed]]))-1)</f>
        <v>4</v>
      </c>
      <c r="R29" s="39" t="s">
        <v>480</v>
      </c>
      <c r="S29" s="36"/>
      <c r="T29" s="153">
        <v>28</v>
      </c>
    </row>
    <row r="30" spans="1:20" hidden="1">
      <c r="A30" s="37" t="s">
        <v>1348</v>
      </c>
      <c r="B30" s="152" t="str">
        <f>IFERROR(VLOOKUP(Proc[[#This Row],[App]],Table2[],3,0),"open")</f>
        <v>ok</v>
      </c>
      <c r="C30" s="37" t="s">
        <v>369</v>
      </c>
      <c r="D30" s="152" t="s">
        <v>453</v>
      </c>
      <c r="E30" s="152" t="s">
        <v>1343</v>
      </c>
      <c r="F30" s="152" t="s">
        <v>1343</v>
      </c>
      <c r="G30" s="37" t="s">
        <v>406</v>
      </c>
      <c r="H30" s="36" t="str">
        <f>IF(Proc[[#This Row],[type]]="LFF (MDG-F)",MID(Proc[[#This Row],[Obj]],13,10),"")</f>
        <v>DE10502408</v>
      </c>
      <c r="I30" s="152"/>
      <c r="J30" s="36" t="b">
        <f>Proc[[#This Row],[Requested]]=Proc[[#This Row],[CurrentParent]]</f>
        <v>1</v>
      </c>
      <c r="K30" s="152" t="str">
        <f>IF(Proc[[#This Row],[Author]]="Marcela Urrego",VLOOKUP(LEFT(Proc[[#This Row],[Requested]],1),Table3[#All],2,0),VLOOKUP(Proc[[#This Row],[Author]],Table4[],2,0))</f>
        <v>MGF</v>
      </c>
      <c r="L30" s="36" t="s">
        <v>401</v>
      </c>
      <c r="M30" s="46">
        <v>45646.435798611114</v>
      </c>
      <c r="N30" s="46">
        <v>45652</v>
      </c>
      <c r="O30" s="46">
        <v>45652</v>
      </c>
      <c r="P30" s="39" t="str">
        <f ca="1">IF(Proc[[#This Row],[DaysAgeing]]&gt;5,"yep","on track")</f>
        <v>on track</v>
      </c>
      <c r="Q30" s="2">
        <f ca="1">IF(Proc[[#This Row],[DateClosed]]="",ABS(NETWORKDAYS(Proc[[#This Row],[DateOpened]],TODAY()))-1,ABS(NETWORKDAYS(Proc[[#This Row],[DateOpened]],Proc[[#This Row],[DateClosed]]))-1)</f>
        <v>4</v>
      </c>
      <c r="R30" s="39" t="s">
        <v>480</v>
      </c>
      <c r="S30" s="36"/>
      <c r="T30" s="153">
        <v>29</v>
      </c>
    </row>
    <row r="31" spans="1:20" hidden="1">
      <c r="A31" s="37" t="s">
        <v>1348</v>
      </c>
      <c r="B31" s="152" t="str">
        <f>IFERROR(VLOOKUP(Proc[[#This Row],[App]],Table2[],3,0),"open")</f>
        <v>ok</v>
      </c>
      <c r="C31" s="37" t="s">
        <v>369</v>
      </c>
      <c r="D31" s="152" t="s">
        <v>1287</v>
      </c>
      <c r="E31" s="152" t="s">
        <v>1343</v>
      </c>
      <c r="F31" s="152" t="s">
        <v>1343</v>
      </c>
      <c r="G31" s="37" t="s">
        <v>406</v>
      </c>
      <c r="H31" s="36" t="str">
        <f>IF(Proc[[#This Row],[type]]="LFF (MDG-F)",MID(Proc[[#This Row],[Obj]],13,10),"")</f>
        <v>DE10502409</v>
      </c>
      <c r="I31" s="152"/>
      <c r="J31" s="36" t="b">
        <f>Proc[[#This Row],[Requested]]=Proc[[#This Row],[CurrentParent]]</f>
        <v>1</v>
      </c>
      <c r="K31" s="152" t="str">
        <f>IF(Proc[[#This Row],[Author]]="Marcela Urrego",VLOOKUP(LEFT(Proc[[#This Row],[Requested]],1),Table3[#All],2,0),VLOOKUP(Proc[[#This Row],[Author]],Table4[],2,0))</f>
        <v>MGF</v>
      </c>
      <c r="L31" s="36" t="s">
        <v>401</v>
      </c>
      <c r="M31" s="46">
        <v>45646.435798611114</v>
      </c>
      <c r="N31" s="46">
        <v>45652</v>
      </c>
      <c r="O31" s="46">
        <v>45652</v>
      </c>
      <c r="P31" s="39" t="str">
        <f ca="1">IF(Proc[[#This Row],[DaysAgeing]]&gt;5,"yep","on track")</f>
        <v>on track</v>
      </c>
      <c r="Q31" s="2">
        <f ca="1">IF(Proc[[#This Row],[DateClosed]]="",ABS(NETWORKDAYS(Proc[[#This Row],[DateOpened]],TODAY()))-1,ABS(NETWORKDAYS(Proc[[#This Row],[DateOpened]],Proc[[#This Row],[DateClosed]]))-1)</f>
        <v>4</v>
      </c>
      <c r="R31" s="39" t="s">
        <v>480</v>
      </c>
      <c r="S31" s="36"/>
      <c r="T31" s="153">
        <v>30</v>
      </c>
    </row>
    <row r="32" spans="1:20" hidden="1">
      <c r="A32" s="37" t="s">
        <v>1348</v>
      </c>
      <c r="B32" s="152" t="str">
        <f>IFERROR(VLOOKUP(Proc[[#This Row],[App]],Table2[],3,0),"open")</f>
        <v>ok</v>
      </c>
      <c r="C32" s="37" t="s">
        <v>369</v>
      </c>
      <c r="D32" s="152" t="s">
        <v>1288</v>
      </c>
      <c r="E32" s="152" t="s">
        <v>1343</v>
      </c>
      <c r="F32" s="152" t="s">
        <v>1343</v>
      </c>
      <c r="G32" s="37" t="s">
        <v>406</v>
      </c>
      <c r="H32" s="36" t="str">
        <f>IF(Proc[[#This Row],[type]]="LFF (MDG-F)",MID(Proc[[#This Row],[Obj]],13,10),"")</f>
        <v>DE10502410</v>
      </c>
      <c r="I32" s="152"/>
      <c r="J32" s="36" t="b">
        <f>Proc[[#This Row],[Requested]]=Proc[[#This Row],[CurrentParent]]</f>
        <v>1</v>
      </c>
      <c r="K32" s="152" t="str">
        <f>IF(Proc[[#This Row],[Author]]="Marcela Urrego",VLOOKUP(LEFT(Proc[[#This Row],[Requested]],1),Table3[#All],2,0),VLOOKUP(Proc[[#This Row],[Author]],Table4[],2,0))</f>
        <v>MGF</v>
      </c>
      <c r="L32" s="36" t="s">
        <v>401</v>
      </c>
      <c r="M32" s="46">
        <v>45646.435798611114</v>
      </c>
      <c r="N32" s="46">
        <v>45652</v>
      </c>
      <c r="O32" s="46">
        <v>45652</v>
      </c>
      <c r="P32" s="39" t="str">
        <f ca="1">IF(Proc[[#This Row],[DaysAgeing]]&gt;5,"yep","on track")</f>
        <v>on track</v>
      </c>
      <c r="Q32" s="2">
        <f ca="1">IF(Proc[[#This Row],[DateClosed]]="",ABS(NETWORKDAYS(Proc[[#This Row],[DateOpened]],TODAY()))-1,ABS(NETWORKDAYS(Proc[[#This Row],[DateOpened]],Proc[[#This Row],[DateClosed]]))-1)</f>
        <v>4</v>
      </c>
      <c r="R32" s="39" t="s">
        <v>480</v>
      </c>
      <c r="S32" s="36"/>
      <c r="T32" s="153">
        <v>31</v>
      </c>
    </row>
    <row r="33" spans="1:20" hidden="1">
      <c r="A33" s="37" t="s">
        <v>1348</v>
      </c>
      <c r="B33" s="152" t="str">
        <f>IFERROR(VLOOKUP(Proc[[#This Row],[App]],Table2[],3,0),"open")</f>
        <v>ok</v>
      </c>
      <c r="C33" s="37" t="s">
        <v>369</v>
      </c>
      <c r="D33" s="152" t="s">
        <v>1289</v>
      </c>
      <c r="E33" s="152" t="s">
        <v>1343</v>
      </c>
      <c r="F33" s="152" t="s">
        <v>1343</v>
      </c>
      <c r="G33" s="37" t="s">
        <v>406</v>
      </c>
      <c r="H33" s="36" t="str">
        <f>IF(Proc[[#This Row],[type]]="LFF (MDG-F)",MID(Proc[[#This Row],[Obj]],13,10),"")</f>
        <v>DE10502411</v>
      </c>
      <c r="I33" s="152"/>
      <c r="J33" s="36" t="b">
        <f>Proc[[#This Row],[Requested]]=Proc[[#This Row],[CurrentParent]]</f>
        <v>1</v>
      </c>
      <c r="K33" s="152" t="str">
        <f>IF(Proc[[#This Row],[Author]]="Marcela Urrego",VLOOKUP(LEFT(Proc[[#This Row],[Requested]],1),Table3[#All],2,0),VLOOKUP(Proc[[#This Row],[Author]],Table4[],2,0))</f>
        <v>MGF</v>
      </c>
      <c r="L33" s="36" t="s">
        <v>401</v>
      </c>
      <c r="M33" s="46">
        <v>45646.435798611114</v>
      </c>
      <c r="N33" s="46">
        <v>45652</v>
      </c>
      <c r="O33" s="46">
        <v>45652</v>
      </c>
      <c r="P33" s="39" t="str">
        <f ca="1">IF(Proc[[#This Row],[DaysAgeing]]&gt;5,"yep","on track")</f>
        <v>on track</v>
      </c>
      <c r="Q33" s="2">
        <f ca="1">IF(Proc[[#This Row],[DateClosed]]="",ABS(NETWORKDAYS(Proc[[#This Row],[DateOpened]],TODAY()))-1,ABS(NETWORKDAYS(Proc[[#This Row],[DateOpened]],Proc[[#This Row],[DateClosed]]))-1)</f>
        <v>4</v>
      </c>
      <c r="R33" s="39" t="s">
        <v>480</v>
      </c>
      <c r="S33" s="36"/>
      <c r="T33" s="153">
        <v>32</v>
      </c>
    </row>
    <row r="34" spans="1:20" hidden="1">
      <c r="A34" s="37" t="s">
        <v>1348</v>
      </c>
      <c r="B34" s="152" t="str">
        <f>IFERROR(VLOOKUP(Proc[[#This Row],[App]],Table2[],3,0),"open")</f>
        <v>ok</v>
      </c>
      <c r="C34" s="37" t="s">
        <v>369</v>
      </c>
      <c r="D34" s="152" t="s">
        <v>1290</v>
      </c>
      <c r="E34" s="152" t="s">
        <v>1343</v>
      </c>
      <c r="F34" s="152" t="s">
        <v>1343</v>
      </c>
      <c r="G34" s="37" t="s">
        <v>406</v>
      </c>
      <c r="H34" s="36" t="str">
        <f>IF(Proc[[#This Row],[type]]="LFF (MDG-F)",MID(Proc[[#This Row],[Obj]],13,10),"")</f>
        <v>DE10502412</v>
      </c>
      <c r="I34" s="152"/>
      <c r="J34" s="36" t="b">
        <f>Proc[[#This Row],[Requested]]=Proc[[#This Row],[CurrentParent]]</f>
        <v>1</v>
      </c>
      <c r="K34" s="152" t="str">
        <f>IF(Proc[[#This Row],[Author]]="Marcela Urrego",VLOOKUP(LEFT(Proc[[#This Row],[Requested]],1),Table3[#All],2,0),VLOOKUP(Proc[[#This Row],[Author]],Table4[],2,0))</f>
        <v>MGF</v>
      </c>
      <c r="L34" s="36" t="s">
        <v>401</v>
      </c>
      <c r="M34" s="46">
        <v>45646.435798611114</v>
      </c>
      <c r="N34" s="46">
        <v>45652</v>
      </c>
      <c r="O34" s="46">
        <v>45652</v>
      </c>
      <c r="P34" s="39" t="str">
        <f ca="1">IF(Proc[[#This Row],[DaysAgeing]]&gt;5,"yep","on track")</f>
        <v>on track</v>
      </c>
      <c r="Q34" s="2">
        <f ca="1">IF(Proc[[#This Row],[DateClosed]]="",ABS(NETWORKDAYS(Proc[[#This Row],[DateOpened]],TODAY()))-1,ABS(NETWORKDAYS(Proc[[#This Row],[DateOpened]],Proc[[#This Row],[DateClosed]]))-1)</f>
        <v>4</v>
      </c>
      <c r="R34" s="39" t="s">
        <v>480</v>
      </c>
      <c r="S34" s="36"/>
      <c r="T34" s="153">
        <v>33</v>
      </c>
    </row>
    <row r="35" spans="1:20" hidden="1">
      <c r="A35" s="37" t="s">
        <v>1348</v>
      </c>
      <c r="B35" s="111" t="str">
        <f>IFERROR(VLOOKUP(Proc[[#This Row],[App]],Table2[],3,0),"open")</f>
        <v>ok</v>
      </c>
      <c r="C35" s="37" t="s">
        <v>369</v>
      </c>
      <c r="D35" s="152" t="s">
        <v>1291</v>
      </c>
      <c r="E35" s="152" t="s">
        <v>1343</v>
      </c>
      <c r="F35" s="85" t="s">
        <v>1343</v>
      </c>
      <c r="G35" s="37" t="s">
        <v>406</v>
      </c>
      <c r="H35" s="36" t="str">
        <f>IF(Proc[[#This Row],[type]]="LFF (MDG-F)",MID(Proc[[#This Row],[Obj]],13,10),"")</f>
        <v>DE10502415</v>
      </c>
      <c r="I35" s="152"/>
      <c r="J35" s="36" t="b">
        <f>Proc[[#This Row],[Requested]]=Proc[[#This Row],[CurrentParent]]</f>
        <v>1</v>
      </c>
      <c r="K35" s="107" t="str">
        <f>IF(Proc[[#This Row],[Author]]="Marcela Urrego",VLOOKUP(LEFT(Proc[[#This Row],[Requested]],1),Table3[#All],2,0),VLOOKUP(Proc[[#This Row],[Author]],Table4[],2,0))</f>
        <v>MGF</v>
      </c>
      <c r="L35" s="36" t="s">
        <v>401</v>
      </c>
      <c r="M35" s="46">
        <v>45646.435798611114</v>
      </c>
      <c r="N35" s="46">
        <v>45652</v>
      </c>
      <c r="O35" s="46">
        <v>45652</v>
      </c>
      <c r="P35" s="39" t="str">
        <f ca="1">IF(Proc[[#This Row],[DaysAgeing]]&gt;5,"yep","on track")</f>
        <v>on track</v>
      </c>
      <c r="Q35" s="2">
        <f ca="1">IF(Proc[[#This Row],[DateClosed]]="",ABS(NETWORKDAYS(Proc[[#This Row],[DateOpened]],TODAY()))-1,ABS(NETWORKDAYS(Proc[[#This Row],[DateOpened]],Proc[[#This Row],[DateClosed]]))-1)</f>
        <v>4</v>
      </c>
      <c r="R35" s="39" t="s">
        <v>480</v>
      </c>
      <c r="S35" s="36"/>
      <c r="T35" s="153">
        <v>34</v>
      </c>
    </row>
    <row r="36" spans="1:20" hidden="1">
      <c r="A36" s="37" t="s">
        <v>1348</v>
      </c>
      <c r="B36" s="152" t="str">
        <f>IFERROR(VLOOKUP(Proc[[#This Row],[App]],Table2[],3,0),"open")</f>
        <v>ok</v>
      </c>
      <c r="C36" s="37" t="s">
        <v>369</v>
      </c>
      <c r="D36" s="152" t="s">
        <v>1292</v>
      </c>
      <c r="E36" s="152" t="s">
        <v>1343</v>
      </c>
      <c r="F36" s="152" t="s">
        <v>1343</v>
      </c>
      <c r="G36" s="37" t="s">
        <v>406</v>
      </c>
      <c r="H36" s="36" t="str">
        <f>IF(Proc[[#This Row],[type]]="LFF (MDG-F)",MID(Proc[[#This Row],[Obj]],13,10),"")</f>
        <v>DE10502417</v>
      </c>
      <c r="I36" s="152"/>
      <c r="J36" s="36" t="b">
        <f>Proc[[#This Row],[Requested]]=Proc[[#This Row],[CurrentParent]]</f>
        <v>1</v>
      </c>
      <c r="K36" s="152" t="str">
        <f>IF(Proc[[#This Row],[Author]]="Marcela Urrego",VLOOKUP(LEFT(Proc[[#This Row],[Requested]],1),Table3[#All],2,0),VLOOKUP(Proc[[#This Row],[Author]],Table4[],2,0))</f>
        <v>MGF</v>
      </c>
      <c r="L36" s="36" t="s">
        <v>401</v>
      </c>
      <c r="M36" s="46">
        <v>45646.435798611114</v>
      </c>
      <c r="N36" s="46">
        <v>45652</v>
      </c>
      <c r="O36" s="46">
        <v>45652</v>
      </c>
      <c r="P36" s="39" t="str">
        <f ca="1">IF(Proc[[#This Row],[DaysAgeing]]&gt;5,"yep","on track")</f>
        <v>on track</v>
      </c>
      <c r="Q36" s="2">
        <f ca="1">IF(Proc[[#This Row],[DateClosed]]="",ABS(NETWORKDAYS(Proc[[#This Row],[DateOpened]],TODAY()))-1,ABS(NETWORKDAYS(Proc[[#This Row],[DateOpened]],Proc[[#This Row],[DateClosed]]))-1)</f>
        <v>4</v>
      </c>
      <c r="R36" s="39" t="s">
        <v>480</v>
      </c>
      <c r="S36" s="36"/>
      <c r="T36" s="153">
        <v>35</v>
      </c>
    </row>
    <row r="37" spans="1:20" hidden="1">
      <c r="A37" s="37" t="s">
        <v>1348</v>
      </c>
      <c r="B37" s="152" t="str">
        <f>IFERROR(VLOOKUP(Proc[[#This Row],[App]],Table2[],3,0),"open")</f>
        <v>ok</v>
      </c>
      <c r="C37" s="37" t="s">
        <v>369</v>
      </c>
      <c r="D37" s="152" t="s">
        <v>1293</v>
      </c>
      <c r="E37" s="152" t="s">
        <v>1344</v>
      </c>
      <c r="F37" s="152" t="s">
        <v>1344</v>
      </c>
      <c r="G37" s="37" t="s">
        <v>406</v>
      </c>
      <c r="H37" s="36" t="str">
        <f>IF(Proc[[#This Row],[type]]="LFF (MDG-F)",MID(Proc[[#This Row],[Obj]],13,10),"")</f>
        <v>DE10502702</v>
      </c>
      <c r="I37" s="152"/>
      <c r="J37" s="36" t="b">
        <f>Proc[[#This Row],[Requested]]=Proc[[#This Row],[CurrentParent]]</f>
        <v>1</v>
      </c>
      <c r="K37" s="152" t="str">
        <f>IF(Proc[[#This Row],[Author]]="Marcela Urrego",VLOOKUP(LEFT(Proc[[#This Row],[Requested]],1),Table3[#All],2,0),VLOOKUP(Proc[[#This Row],[Author]],Table4[],2,0))</f>
        <v>MGF</v>
      </c>
      <c r="L37" s="36" t="s">
        <v>401</v>
      </c>
      <c r="M37" s="46">
        <v>45646.435798611114</v>
      </c>
      <c r="N37" s="46">
        <v>45652</v>
      </c>
      <c r="O37" s="46">
        <v>45652</v>
      </c>
      <c r="P37" s="39" t="str">
        <f ca="1">IF(Proc[[#This Row],[DaysAgeing]]&gt;5,"yep","on track")</f>
        <v>on track</v>
      </c>
      <c r="Q37" s="2">
        <f ca="1">IF(Proc[[#This Row],[DateClosed]]="",ABS(NETWORKDAYS(Proc[[#This Row],[DateOpened]],TODAY()))-1,ABS(NETWORKDAYS(Proc[[#This Row],[DateOpened]],Proc[[#This Row],[DateClosed]]))-1)</f>
        <v>4</v>
      </c>
      <c r="R37" s="39" t="s">
        <v>480</v>
      </c>
      <c r="S37" s="36"/>
      <c r="T37" s="153">
        <v>36</v>
      </c>
    </row>
    <row r="38" spans="1:20" hidden="1">
      <c r="A38" s="37" t="s">
        <v>1348</v>
      </c>
      <c r="B38" s="152" t="str">
        <f>IFERROR(VLOOKUP(Proc[[#This Row],[App]],Table2[],3,0),"open")</f>
        <v>ok</v>
      </c>
      <c r="C38" s="37" t="s">
        <v>369</v>
      </c>
      <c r="D38" s="152" t="s">
        <v>1294</v>
      </c>
      <c r="E38" s="152" t="s">
        <v>1344</v>
      </c>
      <c r="F38" s="152" t="s">
        <v>1344</v>
      </c>
      <c r="G38" s="37" t="s">
        <v>406</v>
      </c>
      <c r="H38" s="36" t="str">
        <f>IF(Proc[[#This Row],[type]]="LFF (MDG-F)",MID(Proc[[#This Row],[Obj]],13,10),"")</f>
        <v>DE10502703</v>
      </c>
      <c r="I38" s="152"/>
      <c r="J38" s="36" t="b">
        <f>Proc[[#This Row],[Requested]]=Proc[[#This Row],[CurrentParent]]</f>
        <v>1</v>
      </c>
      <c r="K38" s="152" t="str">
        <f>IF(Proc[[#This Row],[Author]]="Marcela Urrego",VLOOKUP(LEFT(Proc[[#This Row],[Requested]],1),Table3[#All],2,0),VLOOKUP(Proc[[#This Row],[Author]],Table4[],2,0))</f>
        <v>MGF</v>
      </c>
      <c r="L38" s="36" t="s">
        <v>401</v>
      </c>
      <c r="M38" s="46">
        <v>45646.435798611114</v>
      </c>
      <c r="N38" s="46">
        <v>45652</v>
      </c>
      <c r="O38" s="46">
        <v>45652</v>
      </c>
      <c r="P38" s="39" t="str">
        <f ca="1">IF(Proc[[#This Row],[DaysAgeing]]&gt;5,"yep","on track")</f>
        <v>on track</v>
      </c>
      <c r="Q38" s="2">
        <f ca="1">IF(Proc[[#This Row],[DateClosed]]="",ABS(NETWORKDAYS(Proc[[#This Row],[DateOpened]],TODAY()))-1,ABS(NETWORKDAYS(Proc[[#This Row],[DateOpened]],Proc[[#This Row],[DateClosed]]))-1)</f>
        <v>4</v>
      </c>
      <c r="R38" s="39" t="s">
        <v>480</v>
      </c>
      <c r="S38" s="36"/>
      <c r="T38" s="153">
        <v>37</v>
      </c>
    </row>
    <row r="39" spans="1:20" hidden="1">
      <c r="A39" s="37" t="s">
        <v>1348</v>
      </c>
      <c r="B39" s="152" t="str">
        <f>IFERROR(VLOOKUP(Proc[[#This Row],[App]],Table2[],3,0),"open")</f>
        <v>ok</v>
      </c>
      <c r="C39" s="37" t="s">
        <v>369</v>
      </c>
      <c r="D39" s="152" t="s">
        <v>1295</v>
      </c>
      <c r="E39" s="152" t="s">
        <v>1344</v>
      </c>
      <c r="F39" s="152" t="s">
        <v>1344</v>
      </c>
      <c r="G39" s="37" t="s">
        <v>406</v>
      </c>
      <c r="H39" s="36" t="str">
        <f>IF(Proc[[#This Row],[type]]="LFF (MDG-F)",MID(Proc[[#This Row],[Obj]],13,10),"")</f>
        <v>DE10502704</v>
      </c>
      <c r="I39" s="152"/>
      <c r="J39" s="36" t="b">
        <f>Proc[[#This Row],[Requested]]=Proc[[#This Row],[CurrentParent]]</f>
        <v>1</v>
      </c>
      <c r="K39" s="152" t="str">
        <f>IF(Proc[[#This Row],[Author]]="Marcela Urrego",VLOOKUP(LEFT(Proc[[#This Row],[Requested]],1),Table3[#All],2,0),VLOOKUP(Proc[[#This Row],[Author]],Table4[],2,0))</f>
        <v>MGF</v>
      </c>
      <c r="L39" s="36" t="s">
        <v>401</v>
      </c>
      <c r="M39" s="46">
        <v>45646.435798611114</v>
      </c>
      <c r="N39" s="46">
        <v>45652</v>
      </c>
      <c r="O39" s="46">
        <v>45652</v>
      </c>
      <c r="P39" s="39" t="str">
        <f ca="1">IF(Proc[[#This Row],[DaysAgeing]]&gt;5,"yep","on track")</f>
        <v>on track</v>
      </c>
      <c r="Q39" s="2">
        <f ca="1">IF(Proc[[#This Row],[DateClosed]]="",ABS(NETWORKDAYS(Proc[[#This Row],[DateOpened]],TODAY()))-1,ABS(NETWORKDAYS(Proc[[#This Row],[DateOpened]],Proc[[#This Row],[DateClosed]]))-1)</f>
        <v>4</v>
      </c>
      <c r="R39" s="39" t="s">
        <v>480</v>
      </c>
      <c r="S39" s="36"/>
      <c r="T39" s="153">
        <v>38</v>
      </c>
    </row>
    <row r="40" spans="1:20" hidden="1">
      <c r="A40" s="37" t="s">
        <v>1348</v>
      </c>
      <c r="B40" s="152" t="str">
        <f>IFERROR(VLOOKUP(Proc[[#This Row],[App]],Table2[],3,0),"open")</f>
        <v>ok</v>
      </c>
      <c r="C40" s="37" t="s">
        <v>369</v>
      </c>
      <c r="D40" s="152" t="s">
        <v>1296</v>
      </c>
      <c r="E40" s="152" t="s">
        <v>1344</v>
      </c>
      <c r="F40" s="152" t="s">
        <v>1344</v>
      </c>
      <c r="G40" s="37" t="s">
        <v>406</v>
      </c>
      <c r="H40" s="36" t="str">
        <f>IF(Proc[[#This Row],[type]]="LFF (MDG-F)",MID(Proc[[#This Row],[Obj]],13,10),"")</f>
        <v>DE10502705</v>
      </c>
      <c r="I40" s="152"/>
      <c r="J40" s="36" t="b">
        <f>Proc[[#This Row],[Requested]]=Proc[[#This Row],[CurrentParent]]</f>
        <v>1</v>
      </c>
      <c r="K40" s="152" t="str">
        <f>IF(Proc[[#This Row],[Author]]="Marcela Urrego",VLOOKUP(LEFT(Proc[[#This Row],[Requested]],1),Table3[#All],2,0),VLOOKUP(Proc[[#This Row],[Author]],Table4[],2,0))</f>
        <v>MGF</v>
      </c>
      <c r="L40" s="36" t="s">
        <v>401</v>
      </c>
      <c r="M40" s="46">
        <v>45646.435798611114</v>
      </c>
      <c r="N40" s="46">
        <v>45652</v>
      </c>
      <c r="O40" s="46">
        <v>45652</v>
      </c>
      <c r="P40" s="39" t="str">
        <f ca="1">IF(Proc[[#This Row],[DaysAgeing]]&gt;5,"yep","on track")</f>
        <v>on track</v>
      </c>
      <c r="Q40" s="2">
        <f ca="1">IF(Proc[[#This Row],[DateClosed]]="",ABS(NETWORKDAYS(Proc[[#This Row],[DateOpened]],TODAY()))-1,ABS(NETWORKDAYS(Proc[[#This Row],[DateOpened]],Proc[[#This Row],[DateClosed]]))-1)</f>
        <v>4</v>
      </c>
      <c r="R40" s="39" t="s">
        <v>480</v>
      </c>
      <c r="S40" s="36"/>
      <c r="T40" s="153">
        <v>39</v>
      </c>
    </row>
    <row r="41" spans="1:20" hidden="1">
      <c r="A41" s="37" t="s">
        <v>1348</v>
      </c>
      <c r="B41" s="152" t="str">
        <f>IFERROR(VLOOKUP(Proc[[#This Row],[App]],Table2[],3,0),"open")</f>
        <v>ok</v>
      </c>
      <c r="C41" s="37" t="s">
        <v>369</v>
      </c>
      <c r="D41" s="152" t="s">
        <v>1297</v>
      </c>
      <c r="E41" s="152" t="s">
        <v>1344</v>
      </c>
      <c r="F41" s="152" t="s">
        <v>1344</v>
      </c>
      <c r="G41" s="37" t="s">
        <v>406</v>
      </c>
      <c r="H41" s="36" t="str">
        <f>IF(Proc[[#This Row],[type]]="LFF (MDG-F)",MID(Proc[[#This Row],[Obj]],13,10),"")</f>
        <v>DE10502706</v>
      </c>
      <c r="I41" s="152"/>
      <c r="J41" s="36" t="b">
        <f>Proc[[#This Row],[Requested]]=Proc[[#This Row],[CurrentParent]]</f>
        <v>1</v>
      </c>
      <c r="K41" s="152" t="str">
        <f>IF(Proc[[#This Row],[Author]]="Marcela Urrego",VLOOKUP(LEFT(Proc[[#This Row],[Requested]],1),Table3[#All],2,0),VLOOKUP(Proc[[#This Row],[Author]],Table4[],2,0))</f>
        <v>MGF</v>
      </c>
      <c r="L41" s="36" t="s">
        <v>401</v>
      </c>
      <c r="M41" s="46">
        <v>45646.435798611114</v>
      </c>
      <c r="N41" s="46">
        <v>45652</v>
      </c>
      <c r="O41" s="46">
        <v>45652</v>
      </c>
      <c r="P41" s="39" t="str">
        <f ca="1">IF(Proc[[#This Row],[DaysAgeing]]&gt;5,"yep","on track")</f>
        <v>on track</v>
      </c>
      <c r="Q41" s="2">
        <f ca="1">IF(Proc[[#This Row],[DateClosed]]="",ABS(NETWORKDAYS(Proc[[#This Row],[DateOpened]],TODAY()))-1,ABS(NETWORKDAYS(Proc[[#This Row],[DateOpened]],Proc[[#This Row],[DateClosed]]))-1)</f>
        <v>4</v>
      </c>
      <c r="R41" s="39" t="s">
        <v>480</v>
      </c>
      <c r="S41" s="36"/>
      <c r="T41" s="153">
        <v>40</v>
      </c>
    </row>
    <row r="42" spans="1:20" hidden="1">
      <c r="A42" s="37" t="s">
        <v>1348</v>
      </c>
      <c r="B42" s="152" t="str">
        <f>IFERROR(VLOOKUP(Proc[[#This Row],[App]],Table2[],3,0),"open")</f>
        <v>ok</v>
      </c>
      <c r="C42" s="37" t="s">
        <v>369</v>
      </c>
      <c r="D42" s="152" t="s">
        <v>1298</v>
      </c>
      <c r="E42" s="152" t="s">
        <v>1344</v>
      </c>
      <c r="F42" s="152" t="s">
        <v>1344</v>
      </c>
      <c r="G42" s="37" t="s">
        <v>406</v>
      </c>
      <c r="H42" s="36" t="str">
        <f>IF(Proc[[#This Row],[type]]="LFF (MDG-F)",MID(Proc[[#This Row],[Obj]],13,10),"")</f>
        <v>DE10502707</v>
      </c>
      <c r="I42" s="152"/>
      <c r="J42" s="36" t="b">
        <f>Proc[[#This Row],[Requested]]=Proc[[#This Row],[CurrentParent]]</f>
        <v>1</v>
      </c>
      <c r="K42" s="152" t="str">
        <f>IF(Proc[[#This Row],[Author]]="Marcela Urrego",VLOOKUP(LEFT(Proc[[#This Row],[Requested]],1),Table3[#All],2,0),VLOOKUP(Proc[[#This Row],[Author]],Table4[],2,0))</f>
        <v>MGF</v>
      </c>
      <c r="L42" s="36" t="s">
        <v>401</v>
      </c>
      <c r="M42" s="46">
        <v>45646.435798611114</v>
      </c>
      <c r="N42" s="46">
        <v>45652</v>
      </c>
      <c r="O42" s="46">
        <v>45652</v>
      </c>
      <c r="P42" s="39" t="str">
        <f ca="1">IF(Proc[[#This Row],[DaysAgeing]]&gt;5,"yep","on track")</f>
        <v>on track</v>
      </c>
      <c r="Q42" s="2">
        <f ca="1">IF(Proc[[#This Row],[DateClosed]]="",ABS(NETWORKDAYS(Proc[[#This Row],[DateOpened]],TODAY()))-1,ABS(NETWORKDAYS(Proc[[#This Row],[DateOpened]],Proc[[#This Row],[DateClosed]]))-1)</f>
        <v>4</v>
      </c>
      <c r="R42" s="39" t="s">
        <v>480</v>
      </c>
      <c r="S42" s="36"/>
      <c r="T42" s="153">
        <v>41</v>
      </c>
    </row>
    <row r="43" spans="1:20" hidden="1">
      <c r="A43" s="37" t="s">
        <v>1348</v>
      </c>
      <c r="B43" s="152" t="str">
        <f>IFERROR(VLOOKUP(Proc[[#This Row],[App]],Table2[],3,0),"open")</f>
        <v>ok</v>
      </c>
      <c r="C43" s="37" t="s">
        <v>369</v>
      </c>
      <c r="D43" s="152" t="s">
        <v>1299</v>
      </c>
      <c r="E43" s="152" t="s">
        <v>1344</v>
      </c>
      <c r="F43" s="152" t="s">
        <v>1344</v>
      </c>
      <c r="G43" s="37" t="s">
        <v>406</v>
      </c>
      <c r="H43" s="36" t="str">
        <f>IF(Proc[[#This Row],[type]]="LFF (MDG-F)",MID(Proc[[#This Row],[Obj]],13,10),"")</f>
        <v>DE10502708</v>
      </c>
      <c r="I43" s="152"/>
      <c r="J43" s="36" t="b">
        <f>Proc[[#This Row],[Requested]]=Proc[[#This Row],[CurrentParent]]</f>
        <v>1</v>
      </c>
      <c r="K43" s="152" t="str">
        <f>IF(Proc[[#This Row],[Author]]="Marcela Urrego",VLOOKUP(LEFT(Proc[[#This Row],[Requested]],1),Table3[#All],2,0),VLOOKUP(Proc[[#This Row],[Author]],Table4[],2,0))</f>
        <v>MGF</v>
      </c>
      <c r="L43" s="36" t="s">
        <v>401</v>
      </c>
      <c r="M43" s="46">
        <v>45646.435798611114</v>
      </c>
      <c r="N43" s="46">
        <v>45652</v>
      </c>
      <c r="O43" s="46">
        <v>45652</v>
      </c>
      <c r="P43" s="39" t="str">
        <f ca="1">IF(Proc[[#This Row],[DaysAgeing]]&gt;5,"yep","on track")</f>
        <v>on track</v>
      </c>
      <c r="Q43" s="2">
        <f ca="1">IF(Proc[[#This Row],[DateClosed]]="",ABS(NETWORKDAYS(Proc[[#This Row],[DateOpened]],TODAY()))-1,ABS(NETWORKDAYS(Proc[[#This Row],[DateOpened]],Proc[[#This Row],[DateClosed]]))-1)</f>
        <v>4</v>
      </c>
      <c r="R43" s="39" t="s">
        <v>480</v>
      </c>
      <c r="S43" s="36"/>
      <c r="T43" s="153">
        <v>42</v>
      </c>
    </row>
    <row r="44" spans="1:20" hidden="1">
      <c r="A44" s="37" t="s">
        <v>1348</v>
      </c>
      <c r="B44" s="152" t="str">
        <f>IFERROR(VLOOKUP(Proc[[#This Row],[App]],Table2[],3,0),"open")</f>
        <v>ok</v>
      </c>
      <c r="C44" s="37" t="s">
        <v>369</v>
      </c>
      <c r="D44" s="152" t="s">
        <v>1300</v>
      </c>
      <c r="E44" s="152" t="s">
        <v>1344</v>
      </c>
      <c r="F44" s="152" t="s">
        <v>1344</v>
      </c>
      <c r="G44" s="37" t="s">
        <v>406</v>
      </c>
      <c r="H44" s="36" t="str">
        <f>IF(Proc[[#This Row],[type]]="LFF (MDG-F)",MID(Proc[[#This Row],[Obj]],13,10),"")</f>
        <v>DE10502709</v>
      </c>
      <c r="I44" s="152"/>
      <c r="J44" s="36" t="b">
        <f>Proc[[#This Row],[Requested]]=Proc[[#This Row],[CurrentParent]]</f>
        <v>1</v>
      </c>
      <c r="K44" s="152" t="str">
        <f>IF(Proc[[#This Row],[Author]]="Marcela Urrego",VLOOKUP(LEFT(Proc[[#This Row],[Requested]],1),Table3[#All],2,0),VLOOKUP(Proc[[#This Row],[Author]],Table4[],2,0))</f>
        <v>MGF</v>
      </c>
      <c r="L44" s="36" t="s">
        <v>401</v>
      </c>
      <c r="M44" s="46">
        <v>45646.435798611114</v>
      </c>
      <c r="N44" s="46">
        <v>45652</v>
      </c>
      <c r="O44" s="46">
        <v>45652</v>
      </c>
      <c r="P44" s="39" t="str">
        <f ca="1">IF(Proc[[#This Row],[DaysAgeing]]&gt;5,"yep","on track")</f>
        <v>on track</v>
      </c>
      <c r="Q44" s="2">
        <f ca="1">IF(Proc[[#This Row],[DateClosed]]="",ABS(NETWORKDAYS(Proc[[#This Row],[DateOpened]],TODAY()))-1,ABS(NETWORKDAYS(Proc[[#This Row],[DateOpened]],Proc[[#This Row],[DateClosed]]))-1)</f>
        <v>4</v>
      </c>
      <c r="R44" s="39" t="s">
        <v>480</v>
      </c>
      <c r="S44" s="36"/>
      <c r="T44" s="153">
        <v>43</v>
      </c>
    </row>
    <row r="45" spans="1:20" hidden="1">
      <c r="A45" s="37" t="s">
        <v>1348</v>
      </c>
      <c r="B45" s="152" t="str">
        <f>IFERROR(VLOOKUP(Proc[[#This Row],[App]],Table2[],3,0),"open")</f>
        <v>ok</v>
      </c>
      <c r="C45" s="37" t="s">
        <v>369</v>
      </c>
      <c r="D45" s="152" t="s">
        <v>1301</v>
      </c>
      <c r="E45" s="152" t="s">
        <v>1345</v>
      </c>
      <c r="F45" s="152" t="s">
        <v>1345</v>
      </c>
      <c r="G45" s="37" t="s">
        <v>406</v>
      </c>
      <c r="H45" s="36" t="str">
        <f>IF(Proc[[#This Row],[type]]="LFF (MDG-F)",MID(Proc[[#This Row],[Obj]],13,10),"")</f>
        <v>DE10503603</v>
      </c>
      <c r="I45" s="152"/>
      <c r="J45" s="36" t="b">
        <f>Proc[[#This Row],[Requested]]=Proc[[#This Row],[CurrentParent]]</f>
        <v>1</v>
      </c>
      <c r="K45" s="152" t="str">
        <f>IF(Proc[[#This Row],[Author]]="Marcela Urrego",VLOOKUP(LEFT(Proc[[#This Row],[Requested]],1),Table3[#All],2,0),VLOOKUP(Proc[[#This Row],[Author]],Table4[],2,0))</f>
        <v>MGF</v>
      </c>
      <c r="L45" s="36" t="s">
        <v>401</v>
      </c>
      <c r="M45" s="46">
        <v>45646.435798611114</v>
      </c>
      <c r="N45" s="46">
        <v>45652</v>
      </c>
      <c r="O45" s="46">
        <v>45652</v>
      </c>
      <c r="P45" s="39" t="str">
        <f ca="1">IF(Proc[[#This Row],[DaysAgeing]]&gt;5,"yep","on track")</f>
        <v>on track</v>
      </c>
      <c r="Q45" s="2">
        <f ca="1">IF(Proc[[#This Row],[DateClosed]]="",ABS(NETWORKDAYS(Proc[[#This Row],[DateOpened]],TODAY()))-1,ABS(NETWORKDAYS(Proc[[#This Row],[DateOpened]],Proc[[#This Row],[DateClosed]]))-1)</f>
        <v>4</v>
      </c>
      <c r="R45" s="39" t="s">
        <v>480</v>
      </c>
      <c r="S45" s="36"/>
      <c r="T45" s="153">
        <v>44</v>
      </c>
    </row>
    <row r="46" spans="1:20" hidden="1">
      <c r="A46" s="37" t="s">
        <v>1348</v>
      </c>
      <c r="B46" s="111" t="str">
        <f>IFERROR(VLOOKUP(Proc[[#This Row],[App]],Table2[],3,0),"open")</f>
        <v>ok</v>
      </c>
      <c r="C46" s="37" t="s">
        <v>369</v>
      </c>
      <c r="D46" s="152" t="s">
        <v>1302</v>
      </c>
      <c r="E46" s="152" t="s">
        <v>1345</v>
      </c>
      <c r="F46" s="152" t="s">
        <v>1345</v>
      </c>
      <c r="G46" s="37" t="s">
        <v>406</v>
      </c>
      <c r="H46" s="36" t="str">
        <f>IF(Proc[[#This Row],[type]]="LFF (MDG-F)",MID(Proc[[#This Row],[Obj]],13,10),"")</f>
        <v>DE10503604</v>
      </c>
      <c r="I46" s="152"/>
      <c r="J46" s="36" t="b">
        <f>Proc[[#This Row],[Requested]]=Proc[[#This Row],[CurrentParent]]</f>
        <v>1</v>
      </c>
      <c r="K46" s="107" t="str">
        <f>IF(Proc[[#This Row],[Author]]="Marcela Urrego",VLOOKUP(LEFT(Proc[[#This Row],[Requested]],1),Table3[#All],2,0),VLOOKUP(Proc[[#This Row],[Author]],Table4[],2,0))</f>
        <v>MGF</v>
      </c>
      <c r="L46" s="36" t="s">
        <v>401</v>
      </c>
      <c r="M46" s="46">
        <v>45646.435798611114</v>
      </c>
      <c r="N46" s="46">
        <v>45652</v>
      </c>
      <c r="O46" s="46">
        <v>45652</v>
      </c>
      <c r="P46" s="39" t="str">
        <f ca="1">IF(Proc[[#This Row],[DaysAgeing]]&gt;5,"yep","on track")</f>
        <v>on track</v>
      </c>
      <c r="Q46" s="2">
        <f ca="1">IF(Proc[[#This Row],[DateClosed]]="",ABS(NETWORKDAYS(Proc[[#This Row],[DateOpened]],TODAY()))-1,ABS(NETWORKDAYS(Proc[[#This Row],[DateOpened]],Proc[[#This Row],[DateClosed]]))-1)</f>
        <v>4</v>
      </c>
      <c r="R46" s="39" t="s">
        <v>480</v>
      </c>
      <c r="S46" s="36"/>
      <c r="T46" s="153">
        <v>45</v>
      </c>
    </row>
    <row r="47" spans="1:20" hidden="1">
      <c r="A47" s="37" t="s">
        <v>1348</v>
      </c>
      <c r="B47" s="152" t="str">
        <f>IFERROR(VLOOKUP(Proc[[#This Row],[App]],Table2[],3,0),"open")</f>
        <v>ok</v>
      </c>
      <c r="C47" s="37" t="s">
        <v>369</v>
      </c>
      <c r="D47" s="152" t="s">
        <v>1303</v>
      </c>
      <c r="E47" s="152" t="s">
        <v>1345</v>
      </c>
      <c r="F47" s="152" t="s">
        <v>1345</v>
      </c>
      <c r="G47" s="37" t="s">
        <v>406</v>
      </c>
      <c r="H47" s="36" t="str">
        <f>IF(Proc[[#This Row],[type]]="LFF (MDG-F)",MID(Proc[[#This Row],[Obj]],13,10),"")</f>
        <v>DE10503605</v>
      </c>
      <c r="I47" s="152"/>
      <c r="J47" s="36" t="b">
        <f>Proc[[#This Row],[Requested]]=Proc[[#This Row],[CurrentParent]]</f>
        <v>1</v>
      </c>
      <c r="K47" s="152" t="str">
        <f>IF(Proc[[#This Row],[Author]]="Marcela Urrego",VLOOKUP(LEFT(Proc[[#This Row],[Requested]],1),Table3[#All],2,0),VLOOKUP(Proc[[#This Row],[Author]],Table4[],2,0))</f>
        <v>MGF</v>
      </c>
      <c r="L47" s="36" t="s">
        <v>401</v>
      </c>
      <c r="M47" s="46">
        <v>45646.435798611114</v>
      </c>
      <c r="N47" s="46">
        <v>45652</v>
      </c>
      <c r="O47" s="46">
        <v>45652</v>
      </c>
      <c r="P47" s="39" t="str">
        <f ca="1">IF(Proc[[#This Row],[DaysAgeing]]&gt;5,"yep","on track")</f>
        <v>on track</v>
      </c>
      <c r="Q47" s="2">
        <f ca="1">IF(Proc[[#This Row],[DateClosed]]="",ABS(NETWORKDAYS(Proc[[#This Row],[DateOpened]],TODAY()))-1,ABS(NETWORKDAYS(Proc[[#This Row],[DateOpened]],Proc[[#This Row],[DateClosed]]))-1)</f>
        <v>4</v>
      </c>
      <c r="R47" s="39" t="s">
        <v>480</v>
      </c>
      <c r="S47" s="36"/>
      <c r="T47" s="153">
        <v>46</v>
      </c>
    </row>
    <row r="48" spans="1:20" hidden="1">
      <c r="A48" s="37" t="s">
        <v>1348</v>
      </c>
      <c r="B48" s="152" t="str">
        <f>IFERROR(VLOOKUP(Proc[[#This Row],[App]],Table2[],3,0),"open")</f>
        <v>ok</v>
      </c>
      <c r="C48" s="37" t="s">
        <v>369</v>
      </c>
      <c r="D48" s="152" t="s">
        <v>1304</v>
      </c>
      <c r="E48" s="152" t="s">
        <v>1345</v>
      </c>
      <c r="F48" s="152" t="s">
        <v>1345</v>
      </c>
      <c r="G48" s="37" t="s">
        <v>406</v>
      </c>
      <c r="H48" s="36" t="str">
        <f>IF(Proc[[#This Row],[type]]="LFF (MDG-F)",MID(Proc[[#This Row],[Obj]],13,10),"")</f>
        <v>DE10503606</v>
      </c>
      <c r="I48" s="152"/>
      <c r="J48" s="36" t="b">
        <f>Proc[[#This Row],[Requested]]=Proc[[#This Row],[CurrentParent]]</f>
        <v>1</v>
      </c>
      <c r="K48" s="152" t="str">
        <f>IF(Proc[[#This Row],[Author]]="Marcela Urrego",VLOOKUP(LEFT(Proc[[#This Row],[Requested]],1),Table3[#All],2,0),VLOOKUP(Proc[[#This Row],[Author]],Table4[],2,0))</f>
        <v>MGF</v>
      </c>
      <c r="L48" s="36" t="s">
        <v>401</v>
      </c>
      <c r="M48" s="46">
        <v>45646.435798611114</v>
      </c>
      <c r="N48" s="46">
        <v>45652</v>
      </c>
      <c r="O48" s="46">
        <v>45652</v>
      </c>
      <c r="P48" s="39" t="str">
        <f ca="1">IF(Proc[[#This Row],[DaysAgeing]]&gt;5,"yep","on track")</f>
        <v>on track</v>
      </c>
      <c r="Q48" s="2">
        <f ca="1">IF(Proc[[#This Row],[DateClosed]]="",ABS(NETWORKDAYS(Proc[[#This Row],[DateOpened]],TODAY()))-1,ABS(NETWORKDAYS(Proc[[#This Row],[DateOpened]],Proc[[#This Row],[DateClosed]]))-1)</f>
        <v>4</v>
      </c>
      <c r="R48" s="39" t="s">
        <v>480</v>
      </c>
      <c r="S48" s="36"/>
      <c r="T48" s="153">
        <v>47</v>
      </c>
    </row>
    <row r="49" spans="1:20" hidden="1">
      <c r="A49" s="37" t="s">
        <v>1348</v>
      </c>
      <c r="B49" s="152" t="str">
        <f>IFERROR(VLOOKUP(Proc[[#This Row],[App]],Table2[],3,0),"open")</f>
        <v>ok</v>
      </c>
      <c r="C49" s="37" t="s">
        <v>369</v>
      </c>
      <c r="D49" s="152" t="s">
        <v>1305</v>
      </c>
      <c r="E49" s="152" t="s">
        <v>1346</v>
      </c>
      <c r="F49" s="152" t="s">
        <v>1346</v>
      </c>
      <c r="G49" s="37" t="s">
        <v>406</v>
      </c>
      <c r="H49" s="36" t="str">
        <f>IF(Proc[[#This Row],[type]]="LFF (MDG-F)",MID(Proc[[#This Row],[Obj]],13,10),"")</f>
        <v>DE10538105</v>
      </c>
      <c r="I49" s="152"/>
      <c r="J49" s="36" t="b">
        <f>Proc[[#This Row],[Requested]]=Proc[[#This Row],[CurrentParent]]</f>
        <v>1</v>
      </c>
      <c r="K49" s="152" t="str">
        <f>IF(Proc[[#This Row],[Author]]="Marcela Urrego",VLOOKUP(LEFT(Proc[[#This Row],[Requested]],1),Table3[#All],2,0),VLOOKUP(Proc[[#This Row],[Author]],Table4[],2,0))</f>
        <v>MGF</v>
      </c>
      <c r="L49" s="36" t="s">
        <v>401</v>
      </c>
      <c r="M49" s="46">
        <v>45646.435798611114</v>
      </c>
      <c r="N49" s="46">
        <v>45652</v>
      </c>
      <c r="O49" s="46">
        <v>45652</v>
      </c>
      <c r="P49" s="39" t="str">
        <f ca="1">IF(Proc[[#This Row],[DaysAgeing]]&gt;5,"yep","on track")</f>
        <v>on track</v>
      </c>
      <c r="Q49" s="2">
        <f ca="1">IF(Proc[[#This Row],[DateClosed]]="",ABS(NETWORKDAYS(Proc[[#This Row],[DateOpened]],TODAY()))-1,ABS(NETWORKDAYS(Proc[[#This Row],[DateOpened]],Proc[[#This Row],[DateClosed]]))-1)</f>
        <v>4</v>
      </c>
      <c r="R49" s="39" t="s">
        <v>480</v>
      </c>
      <c r="S49" s="36"/>
      <c r="T49" s="153">
        <v>48</v>
      </c>
    </row>
    <row r="50" spans="1:20" hidden="1">
      <c r="A50" s="37" t="s">
        <v>1348</v>
      </c>
      <c r="B50" s="111" t="str">
        <f>IFERROR(VLOOKUP(Proc[[#This Row],[App]],Table2[],3,0),"open")</f>
        <v>ok</v>
      </c>
      <c r="C50" s="37" t="s">
        <v>369</v>
      </c>
      <c r="D50" s="152" t="s">
        <v>1306</v>
      </c>
      <c r="E50" s="152" t="s">
        <v>1346</v>
      </c>
      <c r="F50" s="85" t="s">
        <v>1346</v>
      </c>
      <c r="G50" s="37" t="s">
        <v>406</v>
      </c>
      <c r="H50" s="36" t="str">
        <f>IF(Proc[[#This Row],[type]]="LFF (MDG-F)",MID(Proc[[#This Row],[Obj]],13,10),"")</f>
        <v>DE10538155</v>
      </c>
      <c r="I50" s="152"/>
      <c r="J50" s="36" t="b">
        <f>Proc[[#This Row],[Requested]]=Proc[[#This Row],[CurrentParent]]</f>
        <v>1</v>
      </c>
      <c r="K50" s="107" t="str">
        <f>IF(Proc[[#This Row],[Author]]="Marcela Urrego",VLOOKUP(LEFT(Proc[[#This Row],[Requested]],1),Table3[#All],2,0),VLOOKUP(Proc[[#This Row],[Author]],Table4[],2,0))</f>
        <v>MGF</v>
      </c>
      <c r="L50" s="36" t="s">
        <v>401</v>
      </c>
      <c r="M50" s="46">
        <v>45646.435798611114</v>
      </c>
      <c r="N50" s="46">
        <v>45652</v>
      </c>
      <c r="O50" s="46">
        <v>45652</v>
      </c>
      <c r="P50" s="39" t="str">
        <f ca="1">IF(Proc[[#This Row],[DaysAgeing]]&gt;5,"yep","on track")</f>
        <v>on track</v>
      </c>
      <c r="Q50" s="2">
        <f ca="1">IF(Proc[[#This Row],[DateClosed]]="",ABS(NETWORKDAYS(Proc[[#This Row],[DateOpened]],TODAY()))-1,ABS(NETWORKDAYS(Proc[[#This Row],[DateOpened]],Proc[[#This Row],[DateClosed]]))-1)</f>
        <v>4</v>
      </c>
      <c r="R50" s="39" t="s">
        <v>480</v>
      </c>
      <c r="S50" s="36"/>
      <c r="T50" s="153">
        <v>49</v>
      </c>
    </row>
    <row r="51" spans="1:20" hidden="1">
      <c r="A51" s="37" t="s">
        <v>1348</v>
      </c>
      <c r="B51" s="152" t="str">
        <f>IFERROR(VLOOKUP(Proc[[#This Row],[App]],Table2[],3,0),"open")</f>
        <v>ok</v>
      </c>
      <c r="C51" s="37" t="s">
        <v>369</v>
      </c>
      <c r="D51" s="152" t="s">
        <v>1307</v>
      </c>
      <c r="E51" s="152" t="s">
        <v>1343</v>
      </c>
      <c r="F51" s="152" t="s">
        <v>1343</v>
      </c>
      <c r="G51" s="37" t="s">
        <v>406</v>
      </c>
      <c r="H51" s="36" t="str">
        <f>IF(Proc[[#This Row],[type]]="LFF (MDG-F)",MID(Proc[[#This Row],[Obj]],13,10),"")</f>
        <v>DE10538336</v>
      </c>
      <c r="I51" s="152"/>
      <c r="J51" s="36" t="b">
        <f>Proc[[#This Row],[Requested]]=Proc[[#This Row],[CurrentParent]]</f>
        <v>1</v>
      </c>
      <c r="K51" s="152" t="str">
        <f>IF(Proc[[#This Row],[Author]]="Marcela Urrego",VLOOKUP(LEFT(Proc[[#This Row],[Requested]],1),Table3[#All],2,0),VLOOKUP(Proc[[#This Row],[Author]],Table4[],2,0))</f>
        <v>MGF</v>
      </c>
      <c r="L51" s="36" t="s">
        <v>401</v>
      </c>
      <c r="M51" s="46">
        <v>45646.435798611114</v>
      </c>
      <c r="N51" s="46">
        <v>45652</v>
      </c>
      <c r="O51" s="46">
        <v>45652</v>
      </c>
      <c r="P51" s="39" t="str">
        <f ca="1">IF(Proc[[#This Row],[DaysAgeing]]&gt;5,"yep","on track")</f>
        <v>on track</v>
      </c>
      <c r="Q51" s="2">
        <f ca="1">IF(Proc[[#This Row],[DateClosed]]="",ABS(NETWORKDAYS(Proc[[#This Row],[DateOpened]],TODAY()))-1,ABS(NETWORKDAYS(Proc[[#This Row],[DateOpened]],Proc[[#This Row],[DateClosed]]))-1)</f>
        <v>4</v>
      </c>
      <c r="R51" s="39" t="s">
        <v>480</v>
      </c>
      <c r="S51" s="36"/>
      <c r="T51" s="153">
        <v>50</v>
      </c>
    </row>
    <row r="52" spans="1:20" hidden="1">
      <c r="A52" s="37" t="s">
        <v>1348</v>
      </c>
      <c r="B52" s="111" t="str">
        <f>IFERROR(VLOOKUP(Proc[[#This Row],[App]],Table2[],3,0),"open")</f>
        <v>ok</v>
      </c>
      <c r="C52" s="37" t="s">
        <v>369</v>
      </c>
      <c r="D52" s="152" t="s">
        <v>1308</v>
      </c>
      <c r="E52" s="152" t="s">
        <v>1346</v>
      </c>
      <c r="F52" s="152" t="s">
        <v>1346</v>
      </c>
      <c r="G52" s="37" t="s">
        <v>406</v>
      </c>
      <c r="H52" s="36" t="str">
        <f>IF(Proc[[#This Row],[type]]="LFF (MDG-F)",MID(Proc[[#This Row],[Obj]],13,10),"")</f>
        <v>DE10538520</v>
      </c>
      <c r="I52" s="152"/>
      <c r="J52" s="36" t="b">
        <f>Proc[[#This Row],[Requested]]=Proc[[#This Row],[CurrentParent]]</f>
        <v>1</v>
      </c>
      <c r="K52" s="107" t="str">
        <f>IF(Proc[[#This Row],[Author]]="Marcela Urrego",VLOOKUP(LEFT(Proc[[#This Row],[Requested]],1),Table3[#All],2,0),VLOOKUP(Proc[[#This Row],[Author]],Table4[],2,0))</f>
        <v>MGF</v>
      </c>
      <c r="L52" s="36" t="s">
        <v>401</v>
      </c>
      <c r="M52" s="46">
        <v>45646.435798611114</v>
      </c>
      <c r="N52" s="46">
        <v>45652</v>
      </c>
      <c r="O52" s="46">
        <v>45652</v>
      </c>
      <c r="P52" s="39" t="str">
        <f ca="1">IF(Proc[[#This Row],[DaysAgeing]]&gt;5,"yep","on track")</f>
        <v>on track</v>
      </c>
      <c r="Q52" s="2">
        <f ca="1">IF(Proc[[#This Row],[DateClosed]]="",ABS(NETWORKDAYS(Proc[[#This Row],[DateOpened]],TODAY()))-1,ABS(NETWORKDAYS(Proc[[#This Row],[DateOpened]],Proc[[#This Row],[DateClosed]]))-1)</f>
        <v>4</v>
      </c>
      <c r="R52" s="39" t="s">
        <v>480</v>
      </c>
      <c r="S52" s="36"/>
      <c r="T52" s="153">
        <v>51</v>
      </c>
    </row>
    <row r="53" spans="1:20" hidden="1">
      <c r="A53" s="37" t="s">
        <v>1348</v>
      </c>
      <c r="B53" s="152" t="str">
        <f>IFERROR(VLOOKUP(Proc[[#This Row],[App]],Table2[],3,0),"open")</f>
        <v>ok</v>
      </c>
      <c r="C53" s="37" t="s">
        <v>369</v>
      </c>
      <c r="D53" s="152" t="s">
        <v>1309</v>
      </c>
      <c r="E53" s="152" t="s">
        <v>1346</v>
      </c>
      <c r="F53" s="152" t="s">
        <v>1346</v>
      </c>
      <c r="G53" s="37" t="s">
        <v>406</v>
      </c>
      <c r="H53" s="36" t="str">
        <f>IF(Proc[[#This Row],[type]]="LFF (MDG-F)",MID(Proc[[#This Row],[Obj]],13,10),"")</f>
        <v>DE10538527</v>
      </c>
      <c r="I53" s="152"/>
      <c r="J53" s="36" t="b">
        <f>Proc[[#This Row],[Requested]]=Proc[[#This Row],[CurrentParent]]</f>
        <v>1</v>
      </c>
      <c r="K53" s="152" t="str">
        <f>IF(Proc[[#This Row],[Author]]="Marcela Urrego",VLOOKUP(LEFT(Proc[[#This Row],[Requested]],1),Table3[#All],2,0),VLOOKUP(Proc[[#This Row],[Author]],Table4[],2,0))</f>
        <v>MGF</v>
      </c>
      <c r="L53" s="36" t="s">
        <v>401</v>
      </c>
      <c r="M53" s="46">
        <v>45646.435798611114</v>
      </c>
      <c r="N53" s="46">
        <v>45652</v>
      </c>
      <c r="O53" s="46">
        <v>45652</v>
      </c>
      <c r="P53" s="39" t="str">
        <f ca="1">IF(Proc[[#This Row],[DaysAgeing]]&gt;5,"yep","on track")</f>
        <v>on track</v>
      </c>
      <c r="Q53" s="2">
        <f ca="1">IF(Proc[[#This Row],[DateClosed]]="",ABS(NETWORKDAYS(Proc[[#This Row],[DateOpened]],TODAY()))-1,ABS(NETWORKDAYS(Proc[[#This Row],[DateOpened]],Proc[[#This Row],[DateClosed]]))-1)</f>
        <v>4</v>
      </c>
      <c r="R53" s="39" t="s">
        <v>480</v>
      </c>
      <c r="S53" s="36"/>
      <c r="T53" s="153">
        <v>52</v>
      </c>
    </row>
    <row r="54" spans="1:20" hidden="1">
      <c r="A54" s="37" t="s">
        <v>1348</v>
      </c>
      <c r="B54" s="152" t="str">
        <f>IFERROR(VLOOKUP(Proc[[#This Row],[App]],Table2[],3,0),"open")</f>
        <v>ok</v>
      </c>
      <c r="C54" s="37" t="s">
        <v>369</v>
      </c>
      <c r="D54" s="152" t="s">
        <v>1310</v>
      </c>
      <c r="E54" s="152" t="s">
        <v>1347</v>
      </c>
      <c r="F54" s="152" t="s">
        <v>1347</v>
      </c>
      <c r="G54" s="37" t="s">
        <v>406</v>
      </c>
      <c r="H54" s="36" t="str">
        <f>IF(Proc[[#This Row],[type]]="LFF (MDG-F)",MID(Proc[[#This Row],[Obj]],13,10),"")</f>
        <v>DE10588102</v>
      </c>
      <c r="I54" s="152"/>
      <c r="J54" s="36" t="b">
        <f>Proc[[#This Row],[Requested]]=Proc[[#This Row],[CurrentParent]]</f>
        <v>1</v>
      </c>
      <c r="K54" s="152" t="str">
        <f>IF(Proc[[#This Row],[Author]]="Marcela Urrego",VLOOKUP(LEFT(Proc[[#This Row],[Requested]],1),Table3[#All],2,0),VLOOKUP(Proc[[#This Row],[Author]],Table4[],2,0))</f>
        <v>MGF</v>
      </c>
      <c r="L54" s="36" t="s">
        <v>401</v>
      </c>
      <c r="M54" s="46">
        <v>45646.435798611114</v>
      </c>
      <c r="N54" s="46">
        <v>45652</v>
      </c>
      <c r="O54" s="46">
        <v>45652</v>
      </c>
      <c r="P54" s="39" t="str">
        <f ca="1">IF(Proc[[#This Row],[DaysAgeing]]&gt;5,"yep","on track")</f>
        <v>on track</v>
      </c>
      <c r="Q54" s="2">
        <f ca="1">IF(Proc[[#This Row],[DateClosed]]="",ABS(NETWORKDAYS(Proc[[#This Row],[DateOpened]],TODAY()))-1,ABS(NETWORKDAYS(Proc[[#This Row],[DateOpened]],Proc[[#This Row],[DateClosed]]))-1)</f>
        <v>4</v>
      </c>
      <c r="R54" s="39" t="s">
        <v>480</v>
      </c>
      <c r="S54" s="36"/>
      <c r="T54" s="153">
        <v>53</v>
      </c>
    </row>
    <row r="55" spans="1:20" hidden="1">
      <c r="A55" s="37" t="s">
        <v>1348</v>
      </c>
      <c r="B55" s="152" t="str">
        <f>IFERROR(VLOOKUP(Proc[[#This Row],[App]],Table2[],3,0),"open")</f>
        <v>ok</v>
      </c>
      <c r="C55" s="37" t="s">
        <v>369</v>
      </c>
      <c r="D55" s="152" t="s">
        <v>1311</v>
      </c>
      <c r="E55" s="152" t="s">
        <v>1341</v>
      </c>
      <c r="F55" s="152" t="s">
        <v>1341</v>
      </c>
      <c r="G55" s="37" t="s">
        <v>406</v>
      </c>
      <c r="H55" s="36" t="str">
        <f>IF(Proc[[#This Row],[type]]="LFF (MDG-F)",MID(Proc[[#This Row],[Obj]],13,10),"")</f>
        <v>DE20501102</v>
      </c>
      <c r="I55" s="152"/>
      <c r="J55" s="36" t="b">
        <f>Proc[[#This Row],[Requested]]=Proc[[#This Row],[CurrentParent]]</f>
        <v>1</v>
      </c>
      <c r="K55" s="152" t="str">
        <f>IF(Proc[[#This Row],[Author]]="Marcela Urrego",VLOOKUP(LEFT(Proc[[#This Row],[Requested]],1),Table3[#All],2,0),VLOOKUP(Proc[[#This Row],[Author]],Table4[],2,0))</f>
        <v>MGF</v>
      </c>
      <c r="L55" s="36" t="s">
        <v>401</v>
      </c>
      <c r="M55" s="46">
        <v>45646.435798611114</v>
      </c>
      <c r="N55" s="46">
        <v>45652</v>
      </c>
      <c r="O55" s="46">
        <v>45652</v>
      </c>
      <c r="P55" s="39" t="str">
        <f ca="1">IF(Proc[[#This Row],[DaysAgeing]]&gt;5,"yep","on track")</f>
        <v>on track</v>
      </c>
      <c r="Q55" s="2">
        <f ca="1">IF(Proc[[#This Row],[DateClosed]]="",ABS(NETWORKDAYS(Proc[[#This Row],[DateOpened]],TODAY()))-1,ABS(NETWORKDAYS(Proc[[#This Row],[DateOpened]],Proc[[#This Row],[DateClosed]]))-1)</f>
        <v>4</v>
      </c>
      <c r="R55" s="39" t="s">
        <v>480</v>
      </c>
      <c r="S55" s="36"/>
      <c r="T55" s="153">
        <v>54</v>
      </c>
    </row>
    <row r="56" spans="1:20" hidden="1">
      <c r="A56" s="37" t="s">
        <v>1348</v>
      </c>
      <c r="B56" s="152" t="str">
        <f>IFERROR(VLOOKUP(Proc[[#This Row],[App]],Table2[],3,0),"open")</f>
        <v>ok</v>
      </c>
      <c r="C56" s="37" t="s">
        <v>369</v>
      </c>
      <c r="D56" s="152" t="s">
        <v>1312</v>
      </c>
      <c r="E56" s="152" t="s">
        <v>1342</v>
      </c>
      <c r="F56" s="152" t="s">
        <v>1342</v>
      </c>
      <c r="G56" s="37" t="s">
        <v>406</v>
      </c>
      <c r="H56" s="36" t="str">
        <f>IF(Proc[[#This Row],[type]]="LFF (MDG-F)",MID(Proc[[#This Row],[Obj]],13,10),"")</f>
        <v>DE20501100</v>
      </c>
      <c r="I56" s="152"/>
      <c r="J56" s="36" t="b">
        <f>Proc[[#This Row],[Requested]]=Proc[[#This Row],[CurrentParent]]</f>
        <v>1</v>
      </c>
      <c r="K56" s="152" t="str">
        <f>IF(Proc[[#This Row],[Author]]="Marcela Urrego",VLOOKUP(LEFT(Proc[[#This Row],[Requested]],1),Table3[#All],2,0),VLOOKUP(Proc[[#This Row],[Author]],Table4[],2,0))</f>
        <v>MGF</v>
      </c>
      <c r="L56" s="36" t="s">
        <v>401</v>
      </c>
      <c r="M56" s="46">
        <v>45646.435798611114</v>
      </c>
      <c r="N56" s="46">
        <v>45652</v>
      </c>
      <c r="O56" s="46">
        <v>45652</v>
      </c>
      <c r="P56" s="39" t="str">
        <f ca="1">IF(Proc[[#This Row],[DaysAgeing]]&gt;5,"yep","on track")</f>
        <v>on track</v>
      </c>
      <c r="Q56" s="2">
        <f ca="1">IF(Proc[[#This Row],[DateClosed]]="",ABS(NETWORKDAYS(Proc[[#This Row],[DateOpened]],TODAY()))-1,ABS(NETWORKDAYS(Proc[[#This Row],[DateOpened]],Proc[[#This Row],[DateClosed]]))-1)</f>
        <v>4</v>
      </c>
      <c r="R56" s="39" t="s">
        <v>480</v>
      </c>
      <c r="S56" s="36"/>
      <c r="T56" s="153">
        <v>55</v>
      </c>
    </row>
    <row r="57" spans="1:20" hidden="1">
      <c r="A57" s="37" t="s">
        <v>1348</v>
      </c>
      <c r="B57" s="111" t="str">
        <f>IFERROR(VLOOKUP(Proc[[#This Row],[App]],Table2[],3,0),"open")</f>
        <v>ok</v>
      </c>
      <c r="C57" s="37" t="s">
        <v>369</v>
      </c>
      <c r="D57" s="152" t="s">
        <v>1313</v>
      </c>
      <c r="E57" s="152" t="s">
        <v>1343</v>
      </c>
      <c r="F57" s="85" t="s">
        <v>1343</v>
      </c>
      <c r="G57" s="37" t="s">
        <v>406</v>
      </c>
      <c r="H57" s="36" t="str">
        <f>IF(Proc[[#This Row],[type]]="LFF (MDG-F)",MID(Proc[[#This Row],[Obj]],13,10),"")</f>
        <v>DE20502401</v>
      </c>
      <c r="I57" s="152"/>
      <c r="J57" s="36" t="b">
        <f>Proc[[#This Row],[Requested]]=Proc[[#This Row],[CurrentParent]]</f>
        <v>1</v>
      </c>
      <c r="K57" s="107" t="str">
        <f>IF(Proc[[#This Row],[Author]]="Marcela Urrego",VLOOKUP(LEFT(Proc[[#This Row],[Requested]],1),Table3[#All],2,0),VLOOKUP(Proc[[#This Row],[Author]],Table4[],2,0))</f>
        <v>MGF</v>
      </c>
      <c r="L57" s="36" t="s">
        <v>401</v>
      </c>
      <c r="M57" s="46">
        <v>45646.435798611114</v>
      </c>
      <c r="N57" s="46">
        <v>45652</v>
      </c>
      <c r="O57" s="46">
        <v>45652</v>
      </c>
      <c r="P57" s="39" t="str">
        <f ca="1">IF(Proc[[#This Row],[DaysAgeing]]&gt;5,"yep","on track")</f>
        <v>on track</v>
      </c>
      <c r="Q57" s="2">
        <f ca="1">IF(Proc[[#This Row],[DateClosed]]="",ABS(NETWORKDAYS(Proc[[#This Row],[DateOpened]],TODAY()))-1,ABS(NETWORKDAYS(Proc[[#This Row],[DateOpened]],Proc[[#This Row],[DateClosed]]))-1)</f>
        <v>4</v>
      </c>
      <c r="R57" s="39" t="s">
        <v>480</v>
      </c>
      <c r="S57" s="36"/>
      <c r="T57" s="153">
        <v>56</v>
      </c>
    </row>
    <row r="58" spans="1:20" hidden="1">
      <c r="A58" s="37" t="s">
        <v>1348</v>
      </c>
      <c r="B58" s="152" t="str">
        <f>IFERROR(VLOOKUP(Proc[[#This Row],[App]],Table2[],3,0),"open")</f>
        <v>ok</v>
      </c>
      <c r="C58" s="37" t="s">
        <v>369</v>
      </c>
      <c r="D58" s="152" t="s">
        <v>1314</v>
      </c>
      <c r="E58" s="152" t="s">
        <v>1343</v>
      </c>
      <c r="F58" s="152" t="s">
        <v>1343</v>
      </c>
      <c r="G58" s="37" t="s">
        <v>406</v>
      </c>
      <c r="H58" s="36" t="str">
        <f>IF(Proc[[#This Row],[type]]="LFF (MDG-F)",MID(Proc[[#This Row],[Obj]],13,10),"")</f>
        <v>DE20502404</v>
      </c>
      <c r="I58" s="152"/>
      <c r="J58" s="36" t="b">
        <f>Proc[[#This Row],[Requested]]=Proc[[#This Row],[CurrentParent]]</f>
        <v>1</v>
      </c>
      <c r="K58" s="152" t="str">
        <f>IF(Proc[[#This Row],[Author]]="Marcela Urrego",VLOOKUP(LEFT(Proc[[#This Row],[Requested]],1),Table3[#All],2,0),VLOOKUP(Proc[[#This Row],[Author]],Table4[],2,0))</f>
        <v>MGF</v>
      </c>
      <c r="L58" s="36" t="s">
        <v>401</v>
      </c>
      <c r="M58" s="46">
        <v>45646.435798611114</v>
      </c>
      <c r="N58" s="46">
        <v>45652</v>
      </c>
      <c r="O58" s="46">
        <v>45652</v>
      </c>
      <c r="P58" s="39" t="str">
        <f ca="1">IF(Proc[[#This Row],[DaysAgeing]]&gt;5,"yep","on track")</f>
        <v>on track</v>
      </c>
      <c r="Q58" s="2">
        <f ca="1">IF(Proc[[#This Row],[DateClosed]]="",ABS(NETWORKDAYS(Proc[[#This Row],[DateOpened]],TODAY()))-1,ABS(NETWORKDAYS(Proc[[#This Row],[DateOpened]],Proc[[#This Row],[DateClosed]]))-1)</f>
        <v>4</v>
      </c>
      <c r="R58" s="39" t="s">
        <v>480</v>
      </c>
      <c r="S58" s="36"/>
      <c r="T58" s="153">
        <v>57</v>
      </c>
    </row>
    <row r="59" spans="1:20" hidden="1">
      <c r="A59" s="37" t="s">
        <v>1348</v>
      </c>
      <c r="B59" s="152" t="str">
        <f>IFERROR(VLOOKUP(Proc[[#This Row],[App]],Table2[],3,0),"open")</f>
        <v>ok</v>
      </c>
      <c r="C59" s="37" t="s">
        <v>369</v>
      </c>
      <c r="D59" s="152" t="s">
        <v>1315</v>
      </c>
      <c r="E59" s="152" t="s">
        <v>1343</v>
      </c>
      <c r="F59" s="152" t="s">
        <v>1343</v>
      </c>
      <c r="G59" s="37" t="s">
        <v>406</v>
      </c>
      <c r="H59" s="36" t="str">
        <f>IF(Proc[[#This Row],[type]]="LFF (MDG-F)",MID(Proc[[#This Row],[Obj]],13,10),"")</f>
        <v>DE20502405</v>
      </c>
      <c r="I59" s="152"/>
      <c r="J59" s="36" t="b">
        <f>Proc[[#This Row],[Requested]]=Proc[[#This Row],[CurrentParent]]</f>
        <v>1</v>
      </c>
      <c r="K59" s="152" t="str">
        <f>IF(Proc[[#This Row],[Author]]="Marcela Urrego",VLOOKUP(LEFT(Proc[[#This Row],[Requested]],1),Table3[#All],2,0),VLOOKUP(Proc[[#This Row],[Author]],Table4[],2,0))</f>
        <v>MGF</v>
      </c>
      <c r="L59" s="36" t="s">
        <v>401</v>
      </c>
      <c r="M59" s="46">
        <v>45646.435798611114</v>
      </c>
      <c r="N59" s="46">
        <v>45652</v>
      </c>
      <c r="O59" s="46">
        <v>45652</v>
      </c>
      <c r="P59" s="39" t="str">
        <f ca="1">IF(Proc[[#This Row],[DaysAgeing]]&gt;5,"yep","on track")</f>
        <v>on track</v>
      </c>
      <c r="Q59" s="2">
        <f ca="1">IF(Proc[[#This Row],[DateClosed]]="",ABS(NETWORKDAYS(Proc[[#This Row],[DateOpened]],TODAY()))-1,ABS(NETWORKDAYS(Proc[[#This Row],[DateOpened]],Proc[[#This Row],[DateClosed]]))-1)</f>
        <v>4</v>
      </c>
      <c r="R59" s="39" t="s">
        <v>480</v>
      </c>
      <c r="S59" s="36"/>
      <c r="T59" s="153">
        <v>58</v>
      </c>
    </row>
    <row r="60" spans="1:20" hidden="1">
      <c r="A60" s="37" t="s">
        <v>1348</v>
      </c>
      <c r="B60" s="152" t="str">
        <f>IFERROR(VLOOKUP(Proc[[#This Row],[App]],Table2[],3,0),"open")</f>
        <v>ok</v>
      </c>
      <c r="C60" s="37" t="s">
        <v>369</v>
      </c>
      <c r="D60" s="152" t="s">
        <v>1316</v>
      </c>
      <c r="E60" s="152" t="s">
        <v>1343</v>
      </c>
      <c r="F60" s="152" t="s">
        <v>1343</v>
      </c>
      <c r="G60" s="37" t="s">
        <v>406</v>
      </c>
      <c r="H60" s="36" t="str">
        <f>IF(Proc[[#This Row],[type]]="LFF (MDG-F)",MID(Proc[[#This Row],[Obj]],13,10),"")</f>
        <v>DE20502407</v>
      </c>
      <c r="I60" s="152"/>
      <c r="J60" s="36" t="b">
        <f>Proc[[#This Row],[Requested]]=Proc[[#This Row],[CurrentParent]]</f>
        <v>1</v>
      </c>
      <c r="K60" s="152" t="str">
        <f>IF(Proc[[#This Row],[Author]]="Marcela Urrego",VLOOKUP(LEFT(Proc[[#This Row],[Requested]],1),Table3[#All],2,0),VLOOKUP(Proc[[#This Row],[Author]],Table4[],2,0))</f>
        <v>MGF</v>
      </c>
      <c r="L60" s="36" t="s">
        <v>401</v>
      </c>
      <c r="M60" s="46">
        <v>45646.435798611114</v>
      </c>
      <c r="N60" s="46">
        <v>45652</v>
      </c>
      <c r="O60" s="46">
        <v>45652</v>
      </c>
      <c r="P60" s="39" t="str">
        <f ca="1">IF(Proc[[#This Row],[DaysAgeing]]&gt;5,"yep","on track")</f>
        <v>on track</v>
      </c>
      <c r="Q60" s="2">
        <f ca="1">IF(Proc[[#This Row],[DateClosed]]="",ABS(NETWORKDAYS(Proc[[#This Row],[DateOpened]],TODAY()))-1,ABS(NETWORKDAYS(Proc[[#This Row],[DateOpened]],Proc[[#This Row],[DateClosed]]))-1)</f>
        <v>4</v>
      </c>
      <c r="R60" s="39" t="s">
        <v>480</v>
      </c>
      <c r="S60" s="36"/>
      <c r="T60" s="153">
        <v>59</v>
      </c>
    </row>
    <row r="61" spans="1:20" hidden="1">
      <c r="A61" s="37" t="s">
        <v>1348</v>
      </c>
      <c r="B61" s="152" t="str">
        <f>IFERROR(VLOOKUP(Proc[[#This Row],[App]],Table2[],3,0),"open")</f>
        <v>ok</v>
      </c>
      <c r="C61" s="37" t="s">
        <v>369</v>
      </c>
      <c r="D61" s="152" t="s">
        <v>1317</v>
      </c>
      <c r="E61" s="152" t="s">
        <v>1343</v>
      </c>
      <c r="F61" s="152" t="s">
        <v>1343</v>
      </c>
      <c r="G61" s="37" t="s">
        <v>406</v>
      </c>
      <c r="H61" s="36" t="str">
        <f>IF(Proc[[#This Row],[type]]="LFF (MDG-F)",MID(Proc[[#This Row],[Obj]],13,10),"")</f>
        <v>DE20502408</v>
      </c>
      <c r="I61" s="152"/>
      <c r="J61" s="36" t="b">
        <f>Proc[[#This Row],[Requested]]=Proc[[#This Row],[CurrentParent]]</f>
        <v>1</v>
      </c>
      <c r="K61" s="152" t="str">
        <f>IF(Proc[[#This Row],[Author]]="Marcela Urrego",VLOOKUP(LEFT(Proc[[#This Row],[Requested]],1),Table3[#All],2,0),VLOOKUP(Proc[[#This Row],[Author]],Table4[],2,0))</f>
        <v>MGF</v>
      </c>
      <c r="L61" s="36" t="s">
        <v>401</v>
      </c>
      <c r="M61" s="46">
        <v>45646.435798611114</v>
      </c>
      <c r="N61" s="46">
        <v>45652</v>
      </c>
      <c r="O61" s="46">
        <v>45652</v>
      </c>
      <c r="P61" s="39" t="str">
        <f ca="1">IF(Proc[[#This Row],[DaysAgeing]]&gt;5,"yep","on track")</f>
        <v>on track</v>
      </c>
      <c r="Q61" s="2">
        <f ca="1">IF(Proc[[#This Row],[DateClosed]]="",ABS(NETWORKDAYS(Proc[[#This Row],[DateOpened]],TODAY()))-1,ABS(NETWORKDAYS(Proc[[#This Row],[DateOpened]],Proc[[#This Row],[DateClosed]]))-1)</f>
        <v>4</v>
      </c>
      <c r="R61" s="39" t="s">
        <v>480</v>
      </c>
      <c r="S61" s="36"/>
      <c r="T61" s="153">
        <v>60</v>
      </c>
    </row>
    <row r="62" spans="1:20" hidden="1">
      <c r="A62" s="37" t="s">
        <v>1348</v>
      </c>
      <c r="B62" s="152" t="str">
        <f>IFERROR(VLOOKUP(Proc[[#This Row],[App]],Table2[],3,0),"open")</f>
        <v>ok</v>
      </c>
      <c r="C62" s="37" t="s">
        <v>369</v>
      </c>
      <c r="D62" s="152" t="s">
        <v>1318</v>
      </c>
      <c r="E62" s="152" t="s">
        <v>1343</v>
      </c>
      <c r="F62" s="152" t="s">
        <v>1343</v>
      </c>
      <c r="G62" s="37" t="s">
        <v>406</v>
      </c>
      <c r="H62" s="36" t="str">
        <f>IF(Proc[[#This Row],[type]]="LFF (MDG-F)",MID(Proc[[#This Row],[Obj]],13,10),"")</f>
        <v>DE20502409</v>
      </c>
      <c r="I62" s="152"/>
      <c r="J62" s="36" t="b">
        <f>Proc[[#This Row],[Requested]]=Proc[[#This Row],[CurrentParent]]</f>
        <v>1</v>
      </c>
      <c r="K62" s="152" t="str">
        <f>IF(Proc[[#This Row],[Author]]="Marcela Urrego",VLOOKUP(LEFT(Proc[[#This Row],[Requested]],1),Table3[#All],2,0),VLOOKUP(Proc[[#This Row],[Author]],Table4[],2,0))</f>
        <v>MGF</v>
      </c>
      <c r="L62" s="36" t="s">
        <v>401</v>
      </c>
      <c r="M62" s="46">
        <v>45646.435798611114</v>
      </c>
      <c r="N62" s="46">
        <v>45652</v>
      </c>
      <c r="O62" s="46">
        <v>45652</v>
      </c>
      <c r="P62" s="39" t="str">
        <f ca="1">IF(Proc[[#This Row],[DaysAgeing]]&gt;5,"yep","on track")</f>
        <v>on track</v>
      </c>
      <c r="Q62" s="2">
        <f ca="1">IF(Proc[[#This Row],[DateClosed]]="",ABS(NETWORKDAYS(Proc[[#This Row],[DateOpened]],TODAY()))-1,ABS(NETWORKDAYS(Proc[[#This Row],[DateOpened]],Proc[[#This Row],[DateClosed]]))-1)</f>
        <v>4</v>
      </c>
      <c r="R62" s="39" t="s">
        <v>480</v>
      </c>
      <c r="S62" s="36"/>
      <c r="T62" s="153">
        <v>61</v>
      </c>
    </row>
    <row r="63" spans="1:20" hidden="1">
      <c r="A63" s="37" t="s">
        <v>1348</v>
      </c>
      <c r="B63" s="152" t="str">
        <f>IFERROR(VLOOKUP(Proc[[#This Row],[App]],Table2[],3,0),"open")</f>
        <v>ok</v>
      </c>
      <c r="C63" s="37" t="s">
        <v>369</v>
      </c>
      <c r="D63" s="152" t="s">
        <v>1319</v>
      </c>
      <c r="E63" s="152" t="s">
        <v>1343</v>
      </c>
      <c r="F63" s="152" t="s">
        <v>1343</v>
      </c>
      <c r="G63" s="37" t="s">
        <v>406</v>
      </c>
      <c r="H63" s="36" t="str">
        <f>IF(Proc[[#This Row],[type]]="LFF (MDG-F)",MID(Proc[[#This Row],[Obj]],13,10),"")</f>
        <v>DE20502410</v>
      </c>
      <c r="I63" s="152"/>
      <c r="J63" s="36" t="b">
        <f>Proc[[#This Row],[Requested]]=Proc[[#This Row],[CurrentParent]]</f>
        <v>1</v>
      </c>
      <c r="K63" s="152" t="str">
        <f>IF(Proc[[#This Row],[Author]]="Marcela Urrego",VLOOKUP(LEFT(Proc[[#This Row],[Requested]],1),Table3[#All],2,0),VLOOKUP(Proc[[#This Row],[Author]],Table4[],2,0))</f>
        <v>MGF</v>
      </c>
      <c r="L63" s="36" t="s">
        <v>401</v>
      </c>
      <c r="M63" s="46">
        <v>45646.435798611114</v>
      </c>
      <c r="N63" s="46">
        <v>45652</v>
      </c>
      <c r="O63" s="46">
        <v>45652</v>
      </c>
      <c r="P63" s="39" t="str">
        <f ca="1">IF(Proc[[#This Row],[DaysAgeing]]&gt;5,"yep","on track")</f>
        <v>on track</v>
      </c>
      <c r="Q63" s="2">
        <f ca="1">IF(Proc[[#This Row],[DateClosed]]="",ABS(NETWORKDAYS(Proc[[#This Row],[DateOpened]],TODAY()))-1,ABS(NETWORKDAYS(Proc[[#This Row],[DateOpened]],Proc[[#This Row],[DateClosed]]))-1)</f>
        <v>4</v>
      </c>
      <c r="R63" s="39" t="s">
        <v>480</v>
      </c>
      <c r="S63" s="36"/>
      <c r="T63" s="153">
        <v>62</v>
      </c>
    </row>
    <row r="64" spans="1:20" hidden="1">
      <c r="A64" s="37" t="s">
        <v>1348</v>
      </c>
      <c r="B64" s="111" t="str">
        <f>IFERROR(VLOOKUP(Proc[[#This Row],[App]],Table2[],3,0),"open")</f>
        <v>ok</v>
      </c>
      <c r="C64" s="37" t="s">
        <v>369</v>
      </c>
      <c r="D64" s="152" t="s">
        <v>1320</v>
      </c>
      <c r="E64" s="152" t="s">
        <v>1343</v>
      </c>
      <c r="F64" s="152" t="s">
        <v>1343</v>
      </c>
      <c r="G64" s="37" t="s">
        <v>406</v>
      </c>
      <c r="H64" s="36" t="str">
        <f>IF(Proc[[#This Row],[type]]="LFF (MDG-F)",MID(Proc[[#This Row],[Obj]],13,10),"")</f>
        <v>DE20502411</v>
      </c>
      <c r="I64" s="152"/>
      <c r="J64" s="36" t="b">
        <f>Proc[[#This Row],[Requested]]=Proc[[#This Row],[CurrentParent]]</f>
        <v>1</v>
      </c>
      <c r="K64" s="107" t="str">
        <f>IF(Proc[[#This Row],[Author]]="Marcela Urrego",VLOOKUP(LEFT(Proc[[#This Row],[Requested]],1),Table3[#All],2,0),VLOOKUP(Proc[[#This Row],[Author]],Table4[],2,0))</f>
        <v>MGF</v>
      </c>
      <c r="L64" s="36" t="s">
        <v>401</v>
      </c>
      <c r="M64" s="46">
        <v>45646.435798611114</v>
      </c>
      <c r="N64" s="46">
        <v>45652</v>
      </c>
      <c r="O64" s="46">
        <v>45652</v>
      </c>
      <c r="P64" s="39" t="str">
        <f ca="1">IF(Proc[[#This Row],[DaysAgeing]]&gt;5,"yep","on track")</f>
        <v>on track</v>
      </c>
      <c r="Q64" s="2">
        <f ca="1">IF(Proc[[#This Row],[DateClosed]]="",ABS(NETWORKDAYS(Proc[[#This Row],[DateOpened]],TODAY()))-1,ABS(NETWORKDAYS(Proc[[#This Row],[DateOpened]],Proc[[#This Row],[DateClosed]]))-1)</f>
        <v>4</v>
      </c>
      <c r="R64" s="39" t="s">
        <v>480</v>
      </c>
      <c r="S64" s="36"/>
      <c r="T64" s="153">
        <v>63</v>
      </c>
    </row>
    <row r="65" spans="1:20" hidden="1">
      <c r="A65" s="37" t="s">
        <v>1348</v>
      </c>
      <c r="B65" s="111" t="str">
        <f>IFERROR(VLOOKUP(Proc[[#This Row],[App]],Table2[],3,0),"open")</f>
        <v>ok</v>
      </c>
      <c r="C65" s="37" t="s">
        <v>369</v>
      </c>
      <c r="D65" s="152" t="s">
        <v>1321</v>
      </c>
      <c r="E65" s="152" t="s">
        <v>1343</v>
      </c>
      <c r="F65" s="85" t="s">
        <v>1343</v>
      </c>
      <c r="G65" s="37" t="s">
        <v>406</v>
      </c>
      <c r="H65" s="36" t="str">
        <f>IF(Proc[[#This Row],[type]]="LFF (MDG-F)",MID(Proc[[#This Row],[Obj]],13,10),"")</f>
        <v>DE20502412</v>
      </c>
      <c r="I65" s="152"/>
      <c r="J65" s="36" t="b">
        <f>Proc[[#This Row],[Requested]]=Proc[[#This Row],[CurrentParent]]</f>
        <v>1</v>
      </c>
      <c r="K65" s="107" t="str">
        <f>IF(Proc[[#This Row],[Author]]="Marcela Urrego",VLOOKUP(LEFT(Proc[[#This Row],[Requested]],1),Table3[#All],2,0),VLOOKUP(Proc[[#This Row],[Author]],Table4[],2,0))</f>
        <v>MGF</v>
      </c>
      <c r="L65" s="36" t="s">
        <v>401</v>
      </c>
      <c r="M65" s="46">
        <v>45646.435798611114</v>
      </c>
      <c r="N65" s="46">
        <v>45652</v>
      </c>
      <c r="O65" s="46">
        <v>45652</v>
      </c>
      <c r="P65" s="39" t="str">
        <f ca="1">IF(Proc[[#This Row],[DaysAgeing]]&gt;5,"yep","on track")</f>
        <v>on track</v>
      </c>
      <c r="Q65" s="2">
        <f ca="1">IF(Proc[[#This Row],[DateClosed]]="",ABS(NETWORKDAYS(Proc[[#This Row],[DateOpened]],TODAY()))-1,ABS(NETWORKDAYS(Proc[[#This Row],[DateOpened]],Proc[[#This Row],[DateClosed]]))-1)</f>
        <v>4</v>
      </c>
      <c r="R65" s="39" t="s">
        <v>480</v>
      </c>
      <c r="S65" s="36"/>
      <c r="T65" s="153">
        <v>64</v>
      </c>
    </row>
    <row r="66" spans="1:20" hidden="1">
      <c r="A66" s="37" t="s">
        <v>1348</v>
      </c>
      <c r="B66" s="152" t="str">
        <f>IFERROR(VLOOKUP(Proc[[#This Row],[App]],Table2[],3,0),"open")</f>
        <v>ok</v>
      </c>
      <c r="C66" s="37" t="s">
        <v>369</v>
      </c>
      <c r="D66" s="152" t="s">
        <v>1322</v>
      </c>
      <c r="E66" s="152" t="s">
        <v>1343</v>
      </c>
      <c r="F66" s="152" t="s">
        <v>1343</v>
      </c>
      <c r="G66" s="37" t="s">
        <v>406</v>
      </c>
      <c r="H66" s="36" t="str">
        <f>IF(Proc[[#This Row],[type]]="LFF (MDG-F)",MID(Proc[[#This Row],[Obj]],13,10),"")</f>
        <v>DE20502415</v>
      </c>
      <c r="I66" s="152"/>
      <c r="J66" s="36" t="b">
        <f>Proc[[#This Row],[Requested]]=Proc[[#This Row],[CurrentParent]]</f>
        <v>1</v>
      </c>
      <c r="K66" s="152" t="str">
        <f>IF(Proc[[#This Row],[Author]]="Marcela Urrego",VLOOKUP(LEFT(Proc[[#This Row],[Requested]],1),Table3[#All],2,0),VLOOKUP(Proc[[#This Row],[Author]],Table4[],2,0))</f>
        <v>MGF</v>
      </c>
      <c r="L66" s="36" t="s">
        <v>401</v>
      </c>
      <c r="M66" s="46">
        <v>45646.435798611114</v>
      </c>
      <c r="N66" s="46">
        <v>45652</v>
      </c>
      <c r="O66" s="46">
        <v>45652</v>
      </c>
      <c r="P66" s="39" t="str">
        <f ca="1">IF(Proc[[#This Row],[DaysAgeing]]&gt;5,"yep","on track")</f>
        <v>on track</v>
      </c>
      <c r="Q66" s="2">
        <f ca="1">IF(Proc[[#This Row],[DateClosed]]="",ABS(NETWORKDAYS(Proc[[#This Row],[DateOpened]],TODAY()))-1,ABS(NETWORKDAYS(Proc[[#This Row],[DateOpened]],Proc[[#This Row],[DateClosed]]))-1)</f>
        <v>4</v>
      </c>
      <c r="R66" s="39" t="s">
        <v>480</v>
      </c>
      <c r="S66" s="36"/>
      <c r="T66" s="153">
        <v>65</v>
      </c>
    </row>
    <row r="67" spans="1:20" hidden="1">
      <c r="A67" s="37" t="s">
        <v>1348</v>
      </c>
      <c r="B67" s="152" t="str">
        <f>IFERROR(VLOOKUP(Proc[[#This Row],[App]],Table2[],3,0),"open")</f>
        <v>ok</v>
      </c>
      <c r="C67" s="37" t="s">
        <v>369</v>
      </c>
      <c r="D67" s="152" t="s">
        <v>1323</v>
      </c>
      <c r="E67" s="152" t="s">
        <v>1343</v>
      </c>
      <c r="F67" s="152" t="s">
        <v>1343</v>
      </c>
      <c r="G67" s="37" t="s">
        <v>406</v>
      </c>
      <c r="H67" s="36" t="str">
        <f>IF(Proc[[#This Row],[type]]="LFF (MDG-F)",MID(Proc[[#This Row],[Obj]],13,10),"")</f>
        <v>DE20502417</v>
      </c>
      <c r="I67" s="152"/>
      <c r="J67" s="36" t="b">
        <f>Proc[[#This Row],[Requested]]=Proc[[#This Row],[CurrentParent]]</f>
        <v>1</v>
      </c>
      <c r="K67" s="152" t="str">
        <f>IF(Proc[[#This Row],[Author]]="Marcela Urrego",VLOOKUP(LEFT(Proc[[#This Row],[Requested]],1),Table3[#All],2,0),VLOOKUP(Proc[[#This Row],[Author]],Table4[],2,0))</f>
        <v>MGF</v>
      </c>
      <c r="L67" s="36" t="s">
        <v>401</v>
      </c>
      <c r="M67" s="46">
        <v>45646.435798611114</v>
      </c>
      <c r="N67" s="46">
        <v>45652</v>
      </c>
      <c r="O67" s="46">
        <v>45652</v>
      </c>
      <c r="P67" s="39" t="str">
        <f ca="1">IF(Proc[[#This Row],[DaysAgeing]]&gt;5,"yep","on track")</f>
        <v>on track</v>
      </c>
      <c r="Q67" s="2">
        <f ca="1">IF(Proc[[#This Row],[DateClosed]]="",ABS(NETWORKDAYS(Proc[[#This Row],[DateOpened]],TODAY()))-1,ABS(NETWORKDAYS(Proc[[#This Row],[DateOpened]],Proc[[#This Row],[DateClosed]]))-1)</f>
        <v>4</v>
      </c>
      <c r="R67" s="39" t="s">
        <v>480</v>
      </c>
      <c r="S67" s="36"/>
      <c r="T67" s="153">
        <v>66</v>
      </c>
    </row>
    <row r="68" spans="1:20" hidden="1">
      <c r="A68" s="37" t="s">
        <v>1348</v>
      </c>
      <c r="B68" s="152" t="str">
        <f>IFERROR(VLOOKUP(Proc[[#This Row],[App]],Table2[],3,0),"open")</f>
        <v>ok</v>
      </c>
      <c r="C68" s="37" t="s">
        <v>369</v>
      </c>
      <c r="D68" s="152" t="s">
        <v>1324</v>
      </c>
      <c r="E68" s="152" t="s">
        <v>1344</v>
      </c>
      <c r="F68" s="152" t="s">
        <v>1344</v>
      </c>
      <c r="G68" s="37" t="s">
        <v>406</v>
      </c>
      <c r="H68" s="36" t="str">
        <f>IF(Proc[[#This Row],[type]]="LFF (MDG-F)",MID(Proc[[#This Row],[Obj]],13,10),"")</f>
        <v>DE20502702</v>
      </c>
      <c r="I68" s="152"/>
      <c r="J68" s="36" t="b">
        <f>Proc[[#This Row],[Requested]]=Proc[[#This Row],[CurrentParent]]</f>
        <v>1</v>
      </c>
      <c r="K68" s="152" t="str">
        <f>IF(Proc[[#This Row],[Author]]="Marcela Urrego",VLOOKUP(LEFT(Proc[[#This Row],[Requested]],1),Table3[#All],2,0),VLOOKUP(Proc[[#This Row],[Author]],Table4[],2,0))</f>
        <v>MGF</v>
      </c>
      <c r="L68" s="36" t="s">
        <v>401</v>
      </c>
      <c r="M68" s="46">
        <v>45646.435798611114</v>
      </c>
      <c r="N68" s="46">
        <v>45652</v>
      </c>
      <c r="O68" s="46">
        <v>45652</v>
      </c>
      <c r="P68" s="39" t="str">
        <f ca="1">IF(Proc[[#This Row],[DaysAgeing]]&gt;5,"yep","on track")</f>
        <v>on track</v>
      </c>
      <c r="Q68" s="2">
        <f ca="1">IF(Proc[[#This Row],[DateClosed]]="",ABS(NETWORKDAYS(Proc[[#This Row],[DateOpened]],TODAY()))-1,ABS(NETWORKDAYS(Proc[[#This Row],[DateOpened]],Proc[[#This Row],[DateClosed]]))-1)</f>
        <v>4</v>
      </c>
      <c r="R68" s="39" t="s">
        <v>480</v>
      </c>
      <c r="S68" s="36"/>
      <c r="T68" s="153">
        <v>67</v>
      </c>
    </row>
    <row r="69" spans="1:20" hidden="1">
      <c r="A69" s="37" t="s">
        <v>1348</v>
      </c>
      <c r="B69" s="152" t="str">
        <f>IFERROR(VLOOKUP(Proc[[#This Row],[App]],Table2[],3,0),"open")</f>
        <v>ok</v>
      </c>
      <c r="C69" s="37" t="s">
        <v>369</v>
      </c>
      <c r="D69" s="152" t="s">
        <v>1325</v>
      </c>
      <c r="E69" s="152" t="s">
        <v>1344</v>
      </c>
      <c r="F69" s="152" t="s">
        <v>1344</v>
      </c>
      <c r="G69" s="37" t="s">
        <v>406</v>
      </c>
      <c r="H69" s="36" t="str">
        <f>IF(Proc[[#This Row],[type]]="LFF (MDG-F)",MID(Proc[[#This Row],[Obj]],13,10),"")</f>
        <v>DE20502703</v>
      </c>
      <c r="I69" s="152"/>
      <c r="J69" s="36" t="b">
        <f>Proc[[#This Row],[Requested]]=Proc[[#This Row],[CurrentParent]]</f>
        <v>1</v>
      </c>
      <c r="K69" s="152" t="str">
        <f>IF(Proc[[#This Row],[Author]]="Marcela Urrego",VLOOKUP(LEFT(Proc[[#This Row],[Requested]],1),Table3[#All],2,0),VLOOKUP(Proc[[#This Row],[Author]],Table4[],2,0))</f>
        <v>MGF</v>
      </c>
      <c r="L69" s="36" t="s">
        <v>401</v>
      </c>
      <c r="M69" s="46">
        <v>45646.435798611114</v>
      </c>
      <c r="N69" s="46">
        <v>45652</v>
      </c>
      <c r="O69" s="46">
        <v>45652</v>
      </c>
      <c r="P69" s="39" t="str">
        <f ca="1">IF(Proc[[#This Row],[DaysAgeing]]&gt;5,"yep","on track")</f>
        <v>on track</v>
      </c>
      <c r="Q69" s="2">
        <f ca="1">IF(Proc[[#This Row],[DateClosed]]="",ABS(NETWORKDAYS(Proc[[#This Row],[DateOpened]],TODAY()))-1,ABS(NETWORKDAYS(Proc[[#This Row],[DateOpened]],Proc[[#This Row],[DateClosed]]))-1)</f>
        <v>4</v>
      </c>
      <c r="R69" s="39" t="s">
        <v>480</v>
      </c>
      <c r="S69" s="36"/>
      <c r="T69" s="153">
        <v>68</v>
      </c>
    </row>
    <row r="70" spans="1:20" hidden="1">
      <c r="A70" s="37" t="s">
        <v>1348</v>
      </c>
      <c r="B70" s="152" t="str">
        <f>IFERROR(VLOOKUP(Proc[[#This Row],[App]],Table2[],3,0),"open")</f>
        <v>ok</v>
      </c>
      <c r="C70" s="37" t="s">
        <v>369</v>
      </c>
      <c r="D70" s="152" t="s">
        <v>1326</v>
      </c>
      <c r="E70" s="152" t="s">
        <v>1344</v>
      </c>
      <c r="F70" s="152" t="s">
        <v>1344</v>
      </c>
      <c r="G70" s="37" t="s">
        <v>406</v>
      </c>
      <c r="H70" s="36" t="str">
        <f>IF(Proc[[#This Row],[type]]="LFF (MDG-F)",MID(Proc[[#This Row],[Obj]],13,10),"")</f>
        <v>DE20502704</v>
      </c>
      <c r="I70" s="152"/>
      <c r="J70" s="36" t="b">
        <f>Proc[[#This Row],[Requested]]=Proc[[#This Row],[CurrentParent]]</f>
        <v>1</v>
      </c>
      <c r="K70" s="152" t="str">
        <f>IF(Proc[[#This Row],[Author]]="Marcela Urrego",VLOOKUP(LEFT(Proc[[#This Row],[Requested]],1),Table3[#All],2,0),VLOOKUP(Proc[[#This Row],[Author]],Table4[],2,0))</f>
        <v>MGF</v>
      </c>
      <c r="L70" s="36" t="s">
        <v>401</v>
      </c>
      <c r="M70" s="46">
        <v>45646.435798611114</v>
      </c>
      <c r="N70" s="46">
        <v>45652</v>
      </c>
      <c r="O70" s="46">
        <v>45652</v>
      </c>
      <c r="P70" s="39" t="str">
        <f ca="1">IF(Proc[[#This Row],[DaysAgeing]]&gt;5,"yep","on track")</f>
        <v>on track</v>
      </c>
      <c r="Q70" s="2">
        <f ca="1">IF(Proc[[#This Row],[DateClosed]]="",ABS(NETWORKDAYS(Proc[[#This Row],[DateOpened]],TODAY()))-1,ABS(NETWORKDAYS(Proc[[#This Row],[DateOpened]],Proc[[#This Row],[DateClosed]]))-1)</f>
        <v>4</v>
      </c>
      <c r="R70" s="39" t="s">
        <v>480</v>
      </c>
      <c r="S70" s="36"/>
      <c r="T70" s="153">
        <v>69</v>
      </c>
    </row>
    <row r="71" spans="1:20" hidden="1">
      <c r="A71" s="37" t="s">
        <v>1348</v>
      </c>
      <c r="B71" s="152" t="str">
        <f>IFERROR(VLOOKUP(Proc[[#This Row],[App]],Table2[],3,0),"open")</f>
        <v>ok</v>
      </c>
      <c r="C71" s="37" t="s">
        <v>369</v>
      </c>
      <c r="D71" s="152" t="s">
        <v>1327</v>
      </c>
      <c r="E71" s="152" t="s">
        <v>1344</v>
      </c>
      <c r="F71" s="152" t="s">
        <v>1344</v>
      </c>
      <c r="G71" s="37" t="s">
        <v>406</v>
      </c>
      <c r="H71" s="36" t="str">
        <f>IF(Proc[[#This Row],[type]]="LFF (MDG-F)",MID(Proc[[#This Row],[Obj]],13,10),"")</f>
        <v>DE20502705</v>
      </c>
      <c r="I71" s="152"/>
      <c r="J71" s="36" t="b">
        <f>Proc[[#This Row],[Requested]]=Proc[[#This Row],[CurrentParent]]</f>
        <v>1</v>
      </c>
      <c r="K71" s="152" t="str">
        <f>IF(Proc[[#This Row],[Author]]="Marcela Urrego",VLOOKUP(LEFT(Proc[[#This Row],[Requested]],1),Table3[#All],2,0),VLOOKUP(Proc[[#This Row],[Author]],Table4[],2,0))</f>
        <v>MGF</v>
      </c>
      <c r="L71" s="36" t="s">
        <v>401</v>
      </c>
      <c r="M71" s="46">
        <v>45646.435798611114</v>
      </c>
      <c r="N71" s="46">
        <v>45652</v>
      </c>
      <c r="O71" s="46">
        <v>45652</v>
      </c>
      <c r="P71" s="39" t="str">
        <f ca="1">IF(Proc[[#This Row],[DaysAgeing]]&gt;5,"yep","on track")</f>
        <v>on track</v>
      </c>
      <c r="Q71" s="2">
        <f ca="1">IF(Proc[[#This Row],[DateClosed]]="",ABS(NETWORKDAYS(Proc[[#This Row],[DateOpened]],TODAY()))-1,ABS(NETWORKDAYS(Proc[[#This Row],[DateOpened]],Proc[[#This Row],[DateClosed]]))-1)</f>
        <v>4</v>
      </c>
      <c r="R71" s="39" t="s">
        <v>480</v>
      </c>
      <c r="S71" s="36"/>
      <c r="T71" s="153">
        <v>70</v>
      </c>
    </row>
    <row r="72" spans="1:20" hidden="1">
      <c r="A72" s="37" t="s">
        <v>1348</v>
      </c>
      <c r="B72" s="111" t="str">
        <f>IFERROR(VLOOKUP(Proc[[#This Row],[App]],Table2[],3,0),"open")</f>
        <v>ok</v>
      </c>
      <c r="C72" s="37" t="s">
        <v>369</v>
      </c>
      <c r="D72" s="152" t="s">
        <v>1328</v>
      </c>
      <c r="E72" s="152" t="s">
        <v>1344</v>
      </c>
      <c r="F72" s="152" t="s">
        <v>1344</v>
      </c>
      <c r="G72" s="37" t="s">
        <v>406</v>
      </c>
      <c r="H72" s="36" t="str">
        <f>IF(Proc[[#This Row],[type]]="LFF (MDG-F)",MID(Proc[[#This Row],[Obj]],13,10),"")</f>
        <v>DE20502706</v>
      </c>
      <c r="I72" s="152"/>
      <c r="J72" s="36" t="b">
        <f>Proc[[#This Row],[Requested]]=Proc[[#This Row],[CurrentParent]]</f>
        <v>1</v>
      </c>
      <c r="K72" s="107" t="str">
        <f>IF(Proc[[#This Row],[Author]]="Marcela Urrego",VLOOKUP(LEFT(Proc[[#This Row],[Requested]],1),Table3[#All],2,0),VLOOKUP(Proc[[#This Row],[Author]],Table4[],2,0))</f>
        <v>MGF</v>
      </c>
      <c r="L72" s="36" t="s">
        <v>401</v>
      </c>
      <c r="M72" s="46">
        <v>45646.435798611114</v>
      </c>
      <c r="N72" s="46">
        <v>45652</v>
      </c>
      <c r="O72" s="46">
        <v>45652</v>
      </c>
      <c r="P72" s="39" t="str">
        <f ca="1">IF(Proc[[#This Row],[DaysAgeing]]&gt;5,"yep","on track")</f>
        <v>on track</v>
      </c>
      <c r="Q72" s="2">
        <f ca="1">IF(Proc[[#This Row],[DateClosed]]="",ABS(NETWORKDAYS(Proc[[#This Row],[DateOpened]],TODAY()))-1,ABS(NETWORKDAYS(Proc[[#This Row],[DateOpened]],Proc[[#This Row],[DateClosed]]))-1)</f>
        <v>4</v>
      </c>
      <c r="R72" s="39" t="s">
        <v>480</v>
      </c>
      <c r="S72" s="36"/>
      <c r="T72" s="153">
        <v>71</v>
      </c>
    </row>
    <row r="73" spans="1:20" hidden="1">
      <c r="A73" s="37" t="s">
        <v>1348</v>
      </c>
      <c r="B73" s="152" t="str">
        <f>IFERROR(VLOOKUP(Proc[[#This Row],[App]],Table2[],3,0),"open")</f>
        <v>ok</v>
      </c>
      <c r="C73" s="37" t="s">
        <v>369</v>
      </c>
      <c r="D73" s="152" t="s">
        <v>1329</v>
      </c>
      <c r="E73" s="152" t="s">
        <v>1344</v>
      </c>
      <c r="F73" s="152" t="s">
        <v>1344</v>
      </c>
      <c r="G73" s="37" t="s">
        <v>406</v>
      </c>
      <c r="H73" s="36" t="str">
        <f>IF(Proc[[#This Row],[type]]="LFF (MDG-F)",MID(Proc[[#This Row],[Obj]],13,10),"")</f>
        <v>DE20502707</v>
      </c>
      <c r="I73" s="152"/>
      <c r="J73" s="36" t="b">
        <f>Proc[[#This Row],[Requested]]=Proc[[#This Row],[CurrentParent]]</f>
        <v>1</v>
      </c>
      <c r="K73" s="152" t="str">
        <f>IF(Proc[[#This Row],[Author]]="Marcela Urrego",VLOOKUP(LEFT(Proc[[#This Row],[Requested]],1),Table3[#All],2,0),VLOOKUP(Proc[[#This Row],[Author]],Table4[],2,0))</f>
        <v>MGF</v>
      </c>
      <c r="L73" s="36" t="s">
        <v>401</v>
      </c>
      <c r="M73" s="46">
        <v>45646.435798611114</v>
      </c>
      <c r="N73" s="46">
        <v>45652</v>
      </c>
      <c r="O73" s="46">
        <v>45652</v>
      </c>
      <c r="P73" s="39" t="str">
        <f ca="1">IF(Proc[[#This Row],[DaysAgeing]]&gt;5,"yep","on track")</f>
        <v>on track</v>
      </c>
      <c r="Q73" s="2">
        <f ca="1">IF(Proc[[#This Row],[DateClosed]]="",ABS(NETWORKDAYS(Proc[[#This Row],[DateOpened]],TODAY()))-1,ABS(NETWORKDAYS(Proc[[#This Row],[DateOpened]],Proc[[#This Row],[DateClosed]]))-1)</f>
        <v>4</v>
      </c>
      <c r="R73" s="39" t="s">
        <v>480</v>
      </c>
      <c r="S73" s="36"/>
      <c r="T73" s="153">
        <v>72</v>
      </c>
    </row>
    <row r="74" spans="1:20" hidden="1">
      <c r="A74" s="37" t="s">
        <v>1348</v>
      </c>
      <c r="B74" s="111" t="str">
        <f>IFERROR(VLOOKUP(Proc[[#This Row],[App]],Table2[],3,0),"open")</f>
        <v>ok</v>
      </c>
      <c r="C74" s="37" t="s">
        <v>369</v>
      </c>
      <c r="D74" s="152" t="s">
        <v>1330</v>
      </c>
      <c r="E74" s="152" t="s">
        <v>1344</v>
      </c>
      <c r="F74" s="85" t="s">
        <v>1344</v>
      </c>
      <c r="G74" s="37" t="s">
        <v>406</v>
      </c>
      <c r="H74" s="36" t="str">
        <f>IF(Proc[[#This Row],[type]]="LFF (MDG-F)",MID(Proc[[#This Row],[Obj]],13,10),"")</f>
        <v>DE20502708</v>
      </c>
      <c r="I74" s="152"/>
      <c r="J74" s="36" t="b">
        <f>Proc[[#This Row],[Requested]]=Proc[[#This Row],[CurrentParent]]</f>
        <v>1</v>
      </c>
      <c r="K74" s="107" t="str">
        <f>IF(Proc[[#This Row],[Author]]="Marcela Urrego",VLOOKUP(LEFT(Proc[[#This Row],[Requested]],1),Table3[#All],2,0),VLOOKUP(Proc[[#This Row],[Author]],Table4[],2,0))</f>
        <v>MGF</v>
      </c>
      <c r="L74" s="36" t="s">
        <v>401</v>
      </c>
      <c r="M74" s="46">
        <v>45646.435798611114</v>
      </c>
      <c r="N74" s="46">
        <v>45652</v>
      </c>
      <c r="O74" s="46">
        <v>45652</v>
      </c>
      <c r="P74" s="39" t="str">
        <f ca="1">IF(Proc[[#This Row],[DaysAgeing]]&gt;5,"yep","on track")</f>
        <v>on track</v>
      </c>
      <c r="Q74" s="2">
        <f ca="1">IF(Proc[[#This Row],[DateClosed]]="",ABS(NETWORKDAYS(Proc[[#This Row],[DateOpened]],TODAY()))-1,ABS(NETWORKDAYS(Proc[[#This Row],[DateOpened]],Proc[[#This Row],[DateClosed]]))-1)</f>
        <v>4</v>
      </c>
      <c r="R74" s="39" t="s">
        <v>480</v>
      </c>
      <c r="S74" s="36"/>
      <c r="T74" s="153">
        <v>73</v>
      </c>
    </row>
    <row r="75" spans="1:20" hidden="1">
      <c r="A75" s="37" t="s">
        <v>1348</v>
      </c>
      <c r="B75" s="111" t="str">
        <f>IFERROR(VLOOKUP(Proc[[#This Row],[App]],Table2[],3,0),"open")</f>
        <v>ok</v>
      </c>
      <c r="C75" s="37" t="s">
        <v>369</v>
      </c>
      <c r="D75" s="152" t="s">
        <v>1331</v>
      </c>
      <c r="E75" s="152" t="s">
        <v>1344</v>
      </c>
      <c r="F75" s="85" t="s">
        <v>1344</v>
      </c>
      <c r="G75" s="37" t="s">
        <v>406</v>
      </c>
      <c r="H75" s="36" t="str">
        <f>IF(Proc[[#This Row],[type]]="LFF (MDG-F)",MID(Proc[[#This Row],[Obj]],13,10),"")</f>
        <v>DE20502709</v>
      </c>
      <c r="I75" s="152"/>
      <c r="J75" s="36" t="b">
        <f>Proc[[#This Row],[Requested]]=Proc[[#This Row],[CurrentParent]]</f>
        <v>1</v>
      </c>
      <c r="K75" s="107" t="str">
        <f>IF(Proc[[#This Row],[Author]]="Marcela Urrego",VLOOKUP(LEFT(Proc[[#This Row],[Requested]],1),Table3[#All],2,0),VLOOKUP(Proc[[#This Row],[Author]],Table4[],2,0))</f>
        <v>MGF</v>
      </c>
      <c r="L75" s="36" t="s">
        <v>401</v>
      </c>
      <c r="M75" s="46">
        <v>45646.435798611114</v>
      </c>
      <c r="N75" s="46">
        <v>45652</v>
      </c>
      <c r="O75" s="46">
        <v>45652</v>
      </c>
      <c r="P75" s="39" t="str">
        <f ca="1">IF(Proc[[#This Row],[DaysAgeing]]&gt;5,"yep","on track")</f>
        <v>on track</v>
      </c>
      <c r="Q75" s="2">
        <f ca="1">IF(Proc[[#This Row],[DateClosed]]="",ABS(NETWORKDAYS(Proc[[#This Row],[DateOpened]],TODAY()))-1,ABS(NETWORKDAYS(Proc[[#This Row],[DateOpened]],Proc[[#This Row],[DateClosed]]))-1)</f>
        <v>4</v>
      </c>
      <c r="R75" s="39" t="s">
        <v>480</v>
      </c>
      <c r="S75" s="36"/>
      <c r="T75" s="153">
        <v>74</v>
      </c>
    </row>
    <row r="76" spans="1:20" hidden="1">
      <c r="A76" s="37" t="s">
        <v>1348</v>
      </c>
      <c r="B76" s="152" t="str">
        <f>IFERROR(VLOOKUP(Proc[[#This Row],[App]],Table2[],3,0),"open")</f>
        <v>ok</v>
      </c>
      <c r="C76" s="37" t="s">
        <v>369</v>
      </c>
      <c r="D76" s="152" t="s">
        <v>1332</v>
      </c>
      <c r="E76" s="152" t="s">
        <v>1345</v>
      </c>
      <c r="F76" s="152" t="s">
        <v>1345</v>
      </c>
      <c r="G76" s="37" t="s">
        <v>406</v>
      </c>
      <c r="H76" s="36" t="str">
        <f>IF(Proc[[#This Row],[type]]="LFF (MDG-F)",MID(Proc[[#This Row],[Obj]],13,10),"")</f>
        <v>DE20503603</v>
      </c>
      <c r="I76" s="152"/>
      <c r="J76" s="36" t="b">
        <f>Proc[[#This Row],[Requested]]=Proc[[#This Row],[CurrentParent]]</f>
        <v>1</v>
      </c>
      <c r="K76" s="152" t="str">
        <f>IF(Proc[[#This Row],[Author]]="Marcela Urrego",VLOOKUP(LEFT(Proc[[#This Row],[Requested]],1),Table3[#All],2,0),VLOOKUP(Proc[[#This Row],[Author]],Table4[],2,0))</f>
        <v>MGF</v>
      </c>
      <c r="L76" s="36" t="s">
        <v>401</v>
      </c>
      <c r="M76" s="46">
        <v>45646.435798611114</v>
      </c>
      <c r="N76" s="46">
        <v>45652</v>
      </c>
      <c r="O76" s="46">
        <v>45652</v>
      </c>
      <c r="P76" s="39" t="str">
        <f ca="1">IF(Proc[[#This Row],[DaysAgeing]]&gt;5,"yep","on track")</f>
        <v>on track</v>
      </c>
      <c r="Q76" s="2">
        <f ca="1">IF(Proc[[#This Row],[DateClosed]]="",ABS(NETWORKDAYS(Proc[[#This Row],[DateOpened]],TODAY()))-1,ABS(NETWORKDAYS(Proc[[#This Row],[DateOpened]],Proc[[#This Row],[DateClosed]]))-1)</f>
        <v>4</v>
      </c>
      <c r="R76" s="39" t="s">
        <v>480</v>
      </c>
      <c r="S76" s="36"/>
      <c r="T76" s="153">
        <v>75</v>
      </c>
    </row>
    <row r="77" spans="1:20" hidden="1">
      <c r="A77" s="37" t="s">
        <v>1348</v>
      </c>
      <c r="B77" s="111" t="str">
        <f>IFERROR(VLOOKUP(Proc[[#This Row],[App]],Table2[],3,0),"open")</f>
        <v>ok</v>
      </c>
      <c r="C77" s="37" t="s">
        <v>369</v>
      </c>
      <c r="D77" s="152" t="s">
        <v>1333</v>
      </c>
      <c r="E77" s="152" t="s">
        <v>1345</v>
      </c>
      <c r="F77" s="85" t="s">
        <v>1345</v>
      </c>
      <c r="G77" s="37" t="s">
        <v>406</v>
      </c>
      <c r="H77" s="36" t="str">
        <f>IF(Proc[[#This Row],[type]]="LFF (MDG-F)",MID(Proc[[#This Row],[Obj]],13,10),"")</f>
        <v>DE20503604</v>
      </c>
      <c r="I77" s="152"/>
      <c r="J77" s="36" t="b">
        <f>Proc[[#This Row],[Requested]]=Proc[[#This Row],[CurrentParent]]</f>
        <v>1</v>
      </c>
      <c r="K77" s="107" t="str">
        <f>IF(Proc[[#This Row],[Author]]="Marcela Urrego",VLOOKUP(LEFT(Proc[[#This Row],[Requested]],1),Table3[#All],2,0),VLOOKUP(Proc[[#This Row],[Author]],Table4[],2,0))</f>
        <v>MGF</v>
      </c>
      <c r="L77" s="36" t="s">
        <v>401</v>
      </c>
      <c r="M77" s="46">
        <v>45646.435798611114</v>
      </c>
      <c r="N77" s="46">
        <v>45652</v>
      </c>
      <c r="O77" s="46">
        <v>45652</v>
      </c>
      <c r="P77" s="39" t="str">
        <f ca="1">IF(Proc[[#This Row],[DaysAgeing]]&gt;5,"yep","on track")</f>
        <v>on track</v>
      </c>
      <c r="Q77" s="2">
        <f ca="1">IF(Proc[[#This Row],[DateClosed]]="",ABS(NETWORKDAYS(Proc[[#This Row],[DateOpened]],TODAY()))-1,ABS(NETWORKDAYS(Proc[[#This Row],[DateOpened]],Proc[[#This Row],[DateClosed]]))-1)</f>
        <v>4</v>
      </c>
      <c r="R77" s="39" t="s">
        <v>480</v>
      </c>
      <c r="S77" s="36"/>
      <c r="T77" s="153">
        <v>76</v>
      </c>
    </row>
    <row r="78" spans="1:20" hidden="1">
      <c r="A78" s="37" t="s">
        <v>1348</v>
      </c>
      <c r="B78" s="111" t="str">
        <f>IFERROR(VLOOKUP(Proc[[#This Row],[App]],Table2[],3,0),"open")</f>
        <v>ok</v>
      </c>
      <c r="C78" s="37" t="s">
        <v>369</v>
      </c>
      <c r="D78" s="152" t="s">
        <v>1334</v>
      </c>
      <c r="E78" s="152" t="s">
        <v>1345</v>
      </c>
      <c r="F78" s="152" t="s">
        <v>1345</v>
      </c>
      <c r="G78" s="37" t="s">
        <v>406</v>
      </c>
      <c r="H78" s="36" t="str">
        <f>IF(Proc[[#This Row],[type]]="LFF (MDG-F)",MID(Proc[[#This Row],[Obj]],13,10),"")</f>
        <v>DE20503605</v>
      </c>
      <c r="I78" s="152"/>
      <c r="J78" s="36" t="b">
        <f>Proc[[#This Row],[Requested]]=Proc[[#This Row],[CurrentParent]]</f>
        <v>1</v>
      </c>
      <c r="K78" s="107" t="str">
        <f>IF(Proc[[#This Row],[Author]]="Marcela Urrego",VLOOKUP(LEFT(Proc[[#This Row],[Requested]],1),Table3[#All],2,0),VLOOKUP(Proc[[#This Row],[Author]],Table4[],2,0))</f>
        <v>MGF</v>
      </c>
      <c r="L78" s="36" t="s">
        <v>401</v>
      </c>
      <c r="M78" s="46">
        <v>45646.435798611114</v>
      </c>
      <c r="N78" s="46">
        <v>45652</v>
      </c>
      <c r="O78" s="46">
        <v>45652</v>
      </c>
      <c r="P78" s="39" t="str">
        <f ca="1">IF(Proc[[#This Row],[DaysAgeing]]&gt;5,"yep","on track")</f>
        <v>on track</v>
      </c>
      <c r="Q78" s="2">
        <f ca="1">IF(Proc[[#This Row],[DateClosed]]="",ABS(NETWORKDAYS(Proc[[#This Row],[DateOpened]],TODAY()))-1,ABS(NETWORKDAYS(Proc[[#This Row],[DateOpened]],Proc[[#This Row],[DateClosed]]))-1)</f>
        <v>4</v>
      </c>
      <c r="R78" s="39" t="s">
        <v>480</v>
      </c>
      <c r="S78" s="36"/>
      <c r="T78" s="153">
        <v>77</v>
      </c>
    </row>
    <row r="79" spans="1:20" hidden="1">
      <c r="A79" s="37" t="s">
        <v>1348</v>
      </c>
      <c r="B79" s="152" t="str">
        <f>IFERROR(VLOOKUP(Proc[[#This Row],[App]],Table2[],3,0),"open")</f>
        <v>ok</v>
      </c>
      <c r="C79" s="37" t="s">
        <v>369</v>
      </c>
      <c r="D79" s="152" t="s">
        <v>1335</v>
      </c>
      <c r="E79" s="152" t="s">
        <v>1345</v>
      </c>
      <c r="F79" s="152" t="s">
        <v>1345</v>
      </c>
      <c r="G79" s="37" t="s">
        <v>406</v>
      </c>
      <c r="H79" s="36" t="str">
        <f>IF(Proc[[#This Row],[type]]="LFF (MDG-F)",MID(Proc[[#This Row],[Obj]],13,10),"")</f>
        <v>DE20503606</v>
      </c>
      <c r="I79" s="152"/>
      <c r="J79" s="36" t="b">
        <f>Proc[[#This Row],[Requested]]=Proc[[#This Row],[CurrentParent]]</f>
        <v>1</v>
      </c>
      <c r="K79" s="152" t="str">
        <f>IF(Proc[[#This Row],[Author]]="Marcela Urrego",VLOOKUP(LEFT(Proc[[#This Row],[Requested]],1),Table3[#All],2,0),VLOOKUP(Proc[[#This Row],[Author]],Table4[],2,0))</f>
        <v>MGF</v>
      </c>
      <c r="L79" s="36" t="s">
        <v>401</v>
      </c>
      <c r="M79" s="46">
        <v>45646.435798611114</v>
      </c>
      <c r="N79" s="46">
        <v>45652</v>
      </c>
      <c r="O79" s="46">
        <v>45652</v>
      </c>
      <c r="P79" s="39" t="str">
        <f ca="1">IF(Proc[[#This Row],[DaysAgeing]]&gt;5,"yep","on track")</f>
        <v>on track</v>
      </c>
      <c r="Q79" s="2">
        <f ca="1">IF(Proc[[#This Row],[DateClosed]]="",ABS(NETWORKDAYS(Proc[[#This Row],[DateOpened]],TODAY()))-1,ABS(NETWORKDAYS(Proc[[#This Row],[DateOpened]],Proc[[#This Row],[DateClosed]]))-1)</f>
        <v>4</v>
      </c>
      <c r="R79" s="39" t="s">
        <v>480</v>
      </c>
      <c r="S79" s="36"/>
      <c r="T79" s="153">
        <v>78</v>
      </c>
    </row>
    <row r="80" spans="1:20" hidden="1">
      <c r="A80" s="37" t="s">
        <v>1348</v>
      </c>
      <c r="B80" s="152" t="str">
        <f>IFERROR(VLOOKUP(Proc[[#This Row],[App]],Table2[],3,0),"open")</f>
        <v>ok</v>
      </c>
      <c r="C80" s="37" t="s">
        <v>369</v>
      </c>
      <c r="D80" s="152" t="s">
        <v>1336</v>
      </c>
      <c r="E80" s="152" t="s">
        <v>1346</v>
      </c>
      <c r="F80" s="152" t="s">
        <v>1346</v>
      </c>
      <c r="G80" s="37" t="s">
        <v>406</v>
      </c>
      <c r="H80" s="36" t="str">
        <f>IF(Proc[[#This Row],[type]]="LFF (MDG-F)",MID(Proc[[#This Row],[Obj]],13,10),"")</f>
        <v>DE20538105</v>
      </c>
      <c r="I80" s="152"/>
      <c r="J80" s="36" t="b">
        <f>Proc[[#This Row],[Requested]]=Proc[[#This Row],[CurrentParent]]</f>
        <v>1</v>
      </c>
      <c r="K80" s="152" t="str">
        <f>IF(Proc[[#This Row],[Author]]="Marcela Urrego",VLOOKUP(LEFT(Proc[[#This Row],[Requested]],1),Table3[#All],2,0),VLOOKUP(Proc[[#This Row],[Author]],Table4[],2,0))</f>
        <v>MGF</v>
      </c>
      <c r="L80" s="36" t="s">
        <v>401</v>
      </c>
      <c r="M80" s="46">
        <v>45646.435798611114</v>
      </c>
      <c r="N80" s="46">
        <v>45652</v>
      </c>
      <c r="O80" s="46">
        <v>45652</v>
      </c>
      <c r="P80" s="39" t="str">
        <f ca="1">IF(Proc[[#This Row],[DaysAgeing]]&gt;5,"yep","on track")</f>
        <v>on track</v>
      </c>
      <c r="Q80" s="2">
        <f ca="1">IF(Proc[[#This Row],[DateClosed]]="",ABS(NETWORKDAYS(Proc[[#This Row],[DateOpened]],TODAY()))-1,ABS(NETWORKDAYS(Proc[[#This Row],[DateOpened]],Proc[[#This Row],[DateClosed]]))-1)</f>
        <v>4</v>
      </c>
      <c r="R80" s="39" t="s">
        <v>480</v>
      </c>
      <c r="S80" s="36"/>
      <c r="T80" s="153">
        <v>79</v>
      </c>
    </row>
    <row r="81" spans="1:20" hidden="1">
      <c r="A81" s="37" t="s">
        <v>1348</v>
      </c>
      <c r="B81" s="111" t="str">
        <f>IFERROR(VLOOKUP(Proc[[#This Row],[App]],Table2[],3,0),"open")</f>
        <v>ok</v>
      </c>
      <c r="C81" s="37" t="s">
        <v>369</v>
      </c>
      <c r="D81" s="152" t="s">
        <v>1337</v>
      </c>
      <c r="E81" s="152" t="s">
        <v>1346</v>
      </c>
      <c r="F81" s="85" t="s">
        <v>1346</v>
      </c>
      <c r="G81" s="37" t="s">
        <v>406</v>
      </c>
      <c r="H81" s="36" t="str">
        <f>IF(Proc[[#This Row],[type]]="LFF (MDG-F)",MID(Proc[[#This Row],[Obj]],13,10),"")</f>
        <v>DE20538155</v>
      </c>
      <c r="I81" s="152"/>
      <c r="J81" s="36" t="b">
        <f>Proc[[#This Row],[Requested]]=Proc[[#This Row],[CurrentParent]]</f>
        <v>1</v>
      </c>
      <c r="K81" s="107" t="str">
        <f>IF(Proc[[#This Row],[Author]]="Marcela Urrego",VLOOKUP(LEFT(Proc[[#This Row],[Requested]],1),Table3[#All],2,0),VLOOKUP(Proc[[#This Row],[Author]],Table4[],2,0))</f>
        <v>MGF</v>
      </c>
      <c r="L81" s="36" t="s">
        <v>401</v>
      </c>
      <c r="M81" s="46">
        <v>45646.435798611114</v>
      </c>
      <c r="N81" s="46">
        <v>45652</v>
      </c>
      <c r="O81" s="46">
        <v>45652</v>
      </c>
      <c r="P81" s="39" t="str">
        <f ca="1">IF(Proc[[#This Row],[DaysAgeing]]&gt;5,"yep","on track")</f>
        <v>on track</v>
      </c>
      <c r="Q81" s="2">
        <f ca="1">IF(Proc[[#This Row],[DateClosed]]="",ABS(NETWORKDAYS(Proc[[#This Row],[DateOpened]],TODAY()))-1,ABS(NETWORKDAYS(Proc[[#This Row],[DateOpened]],Proc[[#This Row],[DateClosed]]))-1)</f>
        <v>4</v>
      </c>
      <c r="R81" s="39" t="s">
        <v>480</v>
      </c>
      <c r="S81" s="36"/>
      <c r="T81" s="153">
        <v>80</v>
      </c>
    </row>
    <row r="82" spans="1:20" hidden="1">
      <c r="A82" s="37" t="s">
        <v>1348</v>
      </c>
      <c r="B82" s="152" t="str">
        <f>IFERROR(VLOOKUP(Proc[[#This Row],[App]],Table2[],3,0),"open")</f>
        <v>ok</v>
      </c>
      <c r="C82" s="37" t="s">
        <v>369</v>
      </c>
      <c r="D82" s="152" t="s">
        <v>1338</v>
      </c>
      <c r="E82" s="152" t="s">
        <v>1343</v>
      </c>
      <c r="F82" s="152" t="s">
        <v>1343</v>
      </c>
      <c r="G82" s="37" t="s">
        <v>406</v>
      </c>
      <c r="H82" s="36" t="str">
        <f>IF(Proc[[#This Row],[type]]="LFF (MDG-F)",MID(Proc[[#This Row],[Obj]],13,10),"")</f>
        <v>DE20538336</v>
      </c>
      <c r="I82" s="152"/>
      <c r="J82" s="36" t="b">
        <f>Proc[[#This Row],[Requested]]=Proc[[#This Row],[CurrentParent]]</f>
        <v>1</v>
      </c>
      <c r="K82" s="152" t="str">
        <f>IF(Proc[[#This Row],[Author]]="Marcela Urrego",VLOOKUP(LEFT(Proc[[#This Row],[Requested]],1),Table3[#All],2,0),VLOOKUP(Proc[[#This Row],[Author]],Table4[],2,0))</f>
        <v>MGF</v>
      </c>
      <c r="L82" s="36" t="s">
        <v>401</v>
      </c>
      <c r="M82" s="46">
        <v>45646.435798611114</v>
      </c>
      <c r="N82" s="46">
        <v>45652</v>
      </c>
      <c r="O82" s="46">
        <v>45652</v>
      </c>
      <c r="P82" s="39" t="str">
        <f ca="1">IF(Proc[[#This Row],[DaysAgeing]]&gt;5,"yep","on track")</f>
        <v>on track</v>
      </c>
      <c r="Q82" s="2">
        <f ca="1">IF(Proc[[#This Row],[DateClosed]]="",ABS(NETWORKDAYS(Proc[[#This Row],[DateOpened]],TODAY()))-1,ABS(NETWORKDAYS(Proc[[#This Row],[DateOpened]],Proc[[#This Row],[DateClosed]]))-1)</f>
        <v>4</v>
      </c>
      <c r="R82" s="39" t="s">
        <v>480</v>
      </c>
      <c r="S82" s="36"/>
      <c r="T82" s="153">
        <v>81</v>
      </c>
    </row>
    <row r="83" spans="1:20" hidden="1">
      <c r="A83" s="37" t="s">
        <v>1348</v>
      </c>
      <c r="B83" s="152" t="str">
        <f>IFERROR(VLOOKUP(Proc[[#This Row],[App]],Table2[],3,0),"open")</f>
        <v>ok</v>
      </c>
      <c r="C83" s="37" t="s">
        <v>369</v>
      </c>
      <c r="D83" s="152" t="s">
        <v>1339</v>
      </c>
      <c r="E83" s="152" t="s">
        <v>1346</v>
      </c>
      <c r="F83" s="152" t="s">
        <v>1346</v>
      </c>
      <c r="G83" s="37" t="s">
        <v>406</v>
      </c>
      <c r="H83" s="36" t="str">
        <f>IF(Proc[[#This Row],[type]]="LFF (MDG-F)",MID(Proc[[#This Row],[Obj]],13,10),"")</f>
        <v>DE20538520</v>
      </c>
      <c r="I83" s="152"/>
      <c r="J83" s="36" t="b">
        <f>Proc[[#This Row],[Requested]]=Proc[[#This Row],[CurrentParent]]</f>
        <v>1</v>
      </c>
      <c r="K83" s="152" t="str">
        <f>IF(Proc[[#This Row],[Author]]="Marcela Urrego",VLOOKUP(LEFT(Proc[[#This Row],[Requested]],1),Table3[#All],2,0),VLOOKUP(Proc[[#This Row],[Author]],Table4[],2,0))</f>
        <v>MGF</v>
      </c>
      <c r="L83" s="36" t="s">
        <v>401</v>
      </c>
      <c r="M83" s="46">
        <v>45646.435798611114</v>
      </c>
      <c r="N83" s="46">
        <v>45652</v>
      </c>
      <c r="O83" s="46">
        <v>45652</v>
      </c>
      <c r="P83" s="39" t="str">
        <f ca="1">IF(Proc[[#This Row],[DaysAgeing]]&gt;5,"yep","on track")</f>
        <v>on track</v>
      </c>
      <c r="Q83" s="2">
        <f ca="1">IF(Proc[[#This Row],[DateClosed]]="",ABS(NETWORKDAYS(Proc[[#This Row],[DateOpened]],TODAY()))-1,ABS(NETWORKDAYS(Proc[[#This Row],[DateOpened]],Proc[[#This Row],[DateClosed]]))-1)</f>
        <v>4</v>
      </c>
      <c r="R83" s="39" t="s">
        <v>480</v>
      </c>
      <c r="S83" s="36"/>
      <c r="T83" s="153">
        <v>82</v>
      </c>
    </row>
    <row r="84" spans="1:20" hidden="1">
      <c r="A84" s="37" t="s">
        <v>1348</v>
      </c>
      <c r="B84" s="152" t="str">
        <f>IFERROR(VLOOKUP(Proc[[#This Row],[App]],Table2[],3,0),"open")</f>
        <v>ok</v>
      </c>
      <c r="C84" s="37" t="s">
        <v>369</v>
      </c>
      <c r="D84" s="152" t="s">
        <v>1340</v>
      </c>
      <c r="E84" s="152" t="s">
        <v>1346</v>
      </c>
      <c r="F84" s="152" t="s">
        <v>1346</v>
      </c>
      <c r="G84" s="37" t="s">
        <v>406</v>
      </c>
      <c r="H84" s="36" t="str">
        <f>IF(Proc[[#This Row],[type]]="LFF (MDG-F)",MID(Proc[[#This Row],[Obj]],13,10),"")</f>
        <v>DE20538527</v>
      </c>
      <c r="I84" s="152"/>
      <c r="J84" s="36" t="b">
        <f>Proc[[#This Row],[Requested]]=Proc[[#This Row],[CurrentParent]]</f>
        <v>1</v>
      </c>
      <c r="K84" s="152" t="str">
        <f>IF(Proc[[#This Row],[Author]]="Marcela Urrego",VLOOKUP(LEFT(Proc[[#This Row],[Requested]],1),Table3[#All],2,0),VLOOKUP(Proc[[#This Row],[Author]],Table4[],2,0))</f>
        <v>MGF</v>
      </c>
      <c r="L84" s="36" t="s">
        <v>401</v>
      </c>
      <c r="M84" s="46">
        <v>45646.435798611114</v>
      </c>
      <c r="N84" s="46">
        <v>45652</v>
      </c>
      <c r="O84" s="46">
        <v>45652</v>
      </c>
      <c r="P84" s="39" t="str">
        <f ca="1">IF(Proc[[#This Row],[DaysAgeing]]&gt;5,"yep","on track")</f>
        <v>on track</v>
      </c>
      <c r="Q84" s="2">
        <f ca="1">IF(Proc[[#This Row],[DateClosed]]="",ABS(NETWORKDAYS(Proc[[#This Row],[DateOpened]],TODAY()))-1,ABS(NETWORKDAYS(Proc[[#This Row],[DateOpened]],Proc[[#This Row],[DateClosed]]))-1)</f>
        <v>4</v>
      </c>
      <c r="R84" s="39" t="s">
        <v>480</v>
      </c>
      <c r="S84" s="36"/>
      <c r="T84" s="153">
        <v>83</v>
      </c>
    </row>
    <row r="85" spans="1:20" hidden="1">
      <c r="A85" s="37" t="s">
        <v>1348</v>
      </c>
      <c r="B85" s="152" t="str">
        <f>IFERROR(VLOOKUP(Proc[[#This Row],[App]],Table2[],3,0),"open")</f>
        <v>ok</v>
      </c>
      <c r="C85" s="37" t="s">
        <v>369</v>
      </c>
      <c r="D85" s="152" t="s">
        <v>513</v>
      </c>
      <c r="E85" s="152" t="s">
        <v>1347</v>
      </c>
      <c r="F85" s="152" t="s">
        <v>1347</v>
      </c>
      <c r="G85" s="37" t="s">
        <v>406</v>
      </c>
      <c r="H85" s="36" t="str">
        <f>IF(Proc[[#This Row],[type]]="LFF (MDG-F)",MID(Proc[[#This Row],[Obj]],13,10),"")</f>
        <v>DE20588102</v>
      </c>
      <c r="I85" s="152"/>
      <c r="J85" s="36" t="b">
        <f>Proc[[#This Row],[Requested]]=Proc[[#This Row],[CurrentParent]]</f>
        <v>1</v>
      </c>
      <c r="K85" s="152" t="str">
        <f>IF(Proc[[#This Row],[Author]]="Marcela Urrego",VLOOKUP(LEFT(Proc[[#This Row],[Requested]],1),Table3[#All],2,0),VLOOKUP(Proc[[#This Row],[Author]],Table4[],2,0))</f>
        <v>MGF</v>
      </c>
      <c r="L85" s="36" t="s">
        <v>401</v>
      </c>
      <c r="M85" s="46">
        <v>45646.435798611114</v>
      </c>
      <c r="N85" s="46">
        <v>45652</v>
      </c>
      <c r="O85" s="46">
        <v>45652</v>
      </c>
      <c r="P85" s="39" t="str">
        <f ca="1">IF(Proc[[#This Row],[DaysAgeing]]&gt;5,"yep","on track")</f>
        <v>on track</v>
      </c>
      <c r="Q85" s="2">
        <f ca="1">IF(Proc[[#This Row],[DateClosed]]="",ABS(NETWORKDAYS(Proc[[#This Row],[DateOpened]],TODAY()))-1,ABS(NETWORKDAYS(Proc[[#This Row],[DateOpened]],Proc[[#This Row],[DateClosed]]))-1)</f>
        <v>4</v>
      </c>
      <c r="R85" s="39" t="s">
        <v>480</v>
      </c>
      <c r="S85" s="36"/>
      <c r="T85" s="153">
        <v>84</v>
      </c>
    </row>
    <row r="86" spans="1:20" hidden="1">
      <c r="A86" t="s">
        <v>1350</v>
      </c>
      <c r="B86" s="152" t="str">
        <f>IFERROR(VLOOKUP(Proc[[#This Row],[App]],Table2[],3,0),"open")</f>
        <v>ok</v>
      </c>
      <c r="C86" t="s">
        <v>369</v>
      </c>
      <c r="D86" s="152" t="s">
        <v>7824</v>
      </c>
      <c r="E86" s="152" t="s">
        <v>1240</v>
      </c>
      <c r="F86" s="152" t="s">
        <v>1240</v>
      </c>
      <c r="G86" t="s">
        <v>400</v>
      </c>
      <c r="H86" s="36" t="str">
        <f>IF(Proc[[#This Row],[type]]="LFF (MDG-F)",MID(Proc[[#This Row],[Obj]],13,10),"")</f>
        <v/>
      </c>
      <c r="I86" s="152"/>
      <c r="J86" s="36" t="b">
        <f>Proc[[#This Row],[Requested]]=Proc[[#This Row],[CurrentParent]]</f>
        <v>1</v>
      </c>
      <c r="K86" s="152" t="str">
        <f>IF(Proc[[#This Row],[Author]]="Marcela Urrego",VLOOKUP(LEFT(Proc[[#This Row],[Requested]],1),Table3[#All],2,0),VLOOKUP(Proc[[#This Row],[Author]],Table4[],2,0))</f>
        <v>MGF</v>
      </c>
      <c r="L86" s="36" t="s">
        <v>401</v>
      </c>
      <c r="M86" s="46">
        <v>45646.551979166667</v>
      </c>
      <c r="N86" s="46">
        <v>45652</v>
      </c>
      <c r="O86" s="46">
        <v>45652</v>
      </c>
      <c r="P86" s="39" t="str">
        <f ca="1">IF(Proc[[#This Row],[DaysAgeing]]&gt;5,"yep","on track")</f>
        <v>on track</v>
      </c>
      <c r="Q86" s="2">
        <f ca="1">IF(Proc[[#This Row],[DateClosed]]="",ABS(NETWORKDAYS(Proc[[#This Row],[DateOpened]],TODAY()))-1,ABS(NETWORKDAYS(Proc[[#This Row],[DateOpened]],Proc[[#This Row],[DateClosed]]))-1)</f>
        <v>4</v>
      </c>
      <c r="R86" s="39" t="s">
        <v>1067</v>
      </c>
      <c r="S86" s="36"/>
      <c r="T86" s="153">
        <v>85</v>
      </c>
    </row>
    <row r="87" spans="1:20" hidden="1">
      <c r="A87" s="37" t="s">
        <v>1350</v>
      </c>
      <c r="B87" s="152" t="str">
        <f>IFERROR(VLOOKUP(Proc[[#This Row],[App]],Table2[],3,0),"open")</f>
        <v>ok</v>
      </c>
      <c r="C87" s="37" t="s">
        <v>369</v>
      </c>
      <c r="D87" s="152" t="s">
        <v>7825</v>
      </c>
      <c r="E87" s="152" t="s">
        <v>1241</v>
      </c>
      <c r="F87" s="152" t="s">
        <v>1241</v>
      </c>
      <c r="G87" s="37" t="s">
        <v>400</v>
      </c>
      <c r="H87" s="36" t="str">
        <f>IF(Proc[[#This Row],[type]]="LFF (MDG-F)",MID(Proc[[#This Row],[Obj]],13,10),"")</f>
        <v/>
      </c>
      <c r="I87" s="152"/>
      <c r="J87" s="36" t="b">
        <f>Proc[[#This Row],[Requested]]=Proc[[#This Row],[CurrentParent]]</f>
        <v>1</v>
      </c>
      <c r="K87" s="152" t="str">
        <f>IF(Proc[[#This Row],[Author]]="Marcela Urrego",VLOOKUP(LEFT(Proc[[#This Row],[Requested]],1),Table3[#All],2,0),VLOOKUP(Proc[[#This Row],[Author]],Table4[],2,0))</f>
        <v>MGF</v>
      </c>
      <c r="L87" s="36" t="s">
        <v>401</v>
      </c>
      <c r="M87" s="46">
        <v>45646.551979166667</v>
      </c>
      <c r="P87" s="39" t="str">
        <f ca="1">IF(Proc[[#This Row],[DaysAgeing]]&gt;5,"yep","on track")</f>
        <v>yep</v>
      </c>
      <c r="Q87" s="2">
        <f ca="1">IF(Proc[[#This Row],[DateClosed]]="",ABS(NETWORKDAYS(Proc[[#This Row],[DateOpened]],TODAY()))-1,ABS(NETWORKDAYS(Proc[[#This Row],[DateOpened]],Proc[[#This Row],[DateClosed]]))-1)</f>
        <v>335</v>
      </c>
      <c r="R87" s="39" t="s">
        <v>1067</v>
      </c>
      <c r="S87" s="36"/>
      <c r="T87" s="153">
        <v>86</v>
      </c>
    </row>
    <row r="88" spans="1:20" hidden="1">
      <c r="A88" s="37" t="s">
        <v>1350</v>
      </c>
      <c r="B88" s="111" t="str">
        <f>IFERROR(VLOOKUP(Proc[[#This Row],[App]],Table2[],3,0),"open")</f>
        <v>ok</v>
      </c>
      <c r="C88" s="37" t="s">
        <v>369</v>
      </c>
      <c r="D88" s="152" t="s">
        <v>7824</v>
      </c>
      <c r="E88" s="152" t="s">
        <v>843</v>
      </c>
      <c r="F88" s="85" t="s">
        <v>843</v>
      </c>
      <c r="G88" s="37" t="s">
        <v>400</v>
      </c>
      <c r="H88" s="36" t="str">
        <f>IF(Proc[[#This Row],[type]]="LFF (MDG-F)",MID(Proc[[#This Row],[Obj]],13,10),"")</f>
        <v/>
      </c>
      <c r="I88" s="152"/>
      <c r="J88" s="36" t="b">
        <f>Proc[[#This Row],[Requested]]=Proc[[#This Row],[CurrentParent]]</f>
        <v>1</v>
      </c>
      <c r="K88" s="107" t="str">
        <f>IF(Proc[[#This Row],[Author]]="Marcela Urrego",VLOOKUP(LEFT(Proc[[#This Row],[Requested]],1),Table3[#All],2,0),VLOOKUP(Proc[[#This Row],[Author]],Table4[],2,0))</f>
        <v>MGF</v>
      </c>
      <c r="L88" s="36" t="s">
        <v>401</v>
      </c>
      <c r="M88" s="46">
        <v>45646.551979166667</v>
      </c>
      <c r="N88" s="46">
        <v>45652</v>
      </c>
      <c r="O88" s="46">
        <v>45652</v>
      </c>
      <c r="P88" s="39" t="str">
        <f ca="1">IF(Proc[[#This Row],[DaysAgeing]]&gt;5,"yep","on track")</f>
        <v>on track</v>
      </c>
      <c r="Q88" s="2">
        <f ca="1">IF(Proc[[#This Row],[DateClosed]]="",ABS(NETWORKDAYS(Proc[[#This Row],[DateOpened]],TODAY()))-1,ABS(NETWORKDAYS(Proc[[#This Row],[DateOpened]],Proc[[#This Row],[DateClosed]]))-1)</f>
        <v>4</v>
      </c>
      <c r="R88" s="39" t="s">
        <v>1067</v>
      </c>
      <c r="S88" s="36"/>
      <c r="T88" s="153">
        <v>87</v>
      </c>
    </row>
    <row r="89" spans="1:20" hidden="1">
      <c r="A89" s="37" t="s">
        <v>1349</v>
      </c>
      <c r="B89" s="152" t="str">
        <f>IFERROR(VLOOKUP(Proc[[#This Row],[App]],Table2[],3,0),"open")</f>
        <v>ok</v>
      </c>
      <c r="C89" s="37" t="s">
        <v>369</v>
      </c>
      <c r="D89" s="152" t="s">
        <v>6206</v>
      </c>
      <c r="E89" s="152" t="s">
        <v>564</v>
      </c>
      <c r="F89" s="152" t="s">
        <v>564</v>
      </c>
      <c r="G89" s="37" t="s">
        <v>400</v>
      </c>
      <c r="H89" s="36" t="str">
        <f>IF(Proc[[#This Row],[type]]="LFF (MDG-F)",MID(Proc[[#This Row],[Obj]],13,10),"")</f>
        <v/>
      </c>
      <c r="I89" s="152"/>
      <c r="J89" s="36" t="b">
        <f>Proc[[#This Row],[Requested]]=Proc[[#This Row],[CurrentParent]]</f>
        <v>1</v>
      </c>
      <c r="K89" s="152" t="str">
        <f>IF(Proc[[#This Row],[Author]]="Marcela Urrego",VLOOKUP(LEFT(Proc[[#This Row],[Requested]],1),Table3[#All],2,0),VLOOKUP(Proc[[#This Row],[Author]],Table4[],2,0))</f>
        <v>LS</v>
      </c>
      <c r="L89" s="36" t="s">
        <v>401</v>
      </c>
      <c r="M89" s="46">
        <v>45647.538819444446</v>
      </c>
      <c r="N89" s="46">
        <v>45652</v>
      </c>
      <c r="O89" s="46">
        <v>45652</v>
      </c>
      <c r="P89" s="39" t="str">
        <f ca="1">IF(Proc[[#This Row],[DaysAgeing]]&gt;5,"yep","on track")</f>
        <v>on track</v>
      </c>
      <c r="Q89" s="2">
        <f ca="1">IF(Proc[[#This Row],[DateClosed]]="",ABS(NETWORKDAYS(Proc[[#This Row],[DateOpened]],TODAY()))-1,ABS(NETWORKDAYS(Proc[[#This Row],[DateOpened]],Proc[[#This Row],[DateClosed]]))-1)</f>
        <v>3</v>
      </c>
      <c r="R89" s="39" t="s">
        <v>488</v>
      </c>
      <c r="S89" s="36"/>
      <c r="T89" s="153">
        <v>88</v>
      </c>
    </row>
    <row r="90" spans="1:20" hidden="1">
      <c r="A90" s="37" t="s">
        <v>1349</v>
      </c>
      <c r="B90" s="152" t="str">
        <f>IFERROR(VLOOKUP(Proc[[#This Row],[App]],Table2[],3,0),"open")</f>
        <v>ok</v>
      </c>
      <c r="C90" s="37" t="s">
        <v>369</v>
      </c>
      <c r="D90" s="152" t="s">
        <v>7826</v>
      </c>
      <c r="E90" s="152" t="s">
        <v>1036</v>
      </c>
      <c r="F90" s="152" t="s">
        <v>1036</v>
      </c>
      <c r="G90" s="37" t="s">
        <v>400</v>
      </c>
      <c r="H90" s="36" t="str">
        <f>IF(Proc[[#This Row],[type]]="LFF (MDG-F)",MID(Proc[[#This Row],[Obj]],13,10),"")</f>
        <v/>
      </c>
      <c r="I90" s="152"/>
      <c r="J90" s="36" t="b">
        <f>Proc[[#This Row],[Requested]]=Proc[[#This Row],[CurrentParent]]</f>
        <v>1</v>
      </c>
      <c r="K90" s="152" t="str">
        <f>IF(Proc[[#This Row],[Author]]="Marcela Urrego",VLOOKUP(LEFT(Proc[[#This Row],[Requested]],1),Table3[#All],2,0),VLOOKUP(Proc[[#This Row],[Author]],Table4[],2,0))</f>
        <v>LS</v>
      </c>
      <c r="L90" s="36" t="s">
        <v>401</v>
      </c>
      <c r="M90" s="46">
        <v>45647.538819444446</v>
      </c>
      <c r="N90" s="46">
        <v>45652</v>
      </c>
      <c r="O90" s="46">
        <v>45652</v>
      </c>
      <c r="P90" s="39" t="str">
        <f ca="1">IF(Proc[[#This Row],[DaysAgeing]]&gt;5,"yep","on track")</f>
        <v>on track</v>
      </c>
      <c r="Q90" s="2">
        <f ca="1">IF(Proc[[#This Row],[DateClosed]]="",ABS(NETWORKDAYS(Proc[[#This Row],[DateOpened]],TODAY()))-1,ABS(NETWORKDAYS(Proc[[#This Row],[DateOpened]],Proc[[#This Row],[DateClosed]]))-1)</f>
        <v>3</v>
      </c>
      <c r="R90" s="39" t="s">
        <v>488</v>
      </c>
      <c r="S90" s="36"/>
      <c r="T90" s="153">
        <v>89</v>
      </c>
    </row>
    <row r="91" spans="1:20" hidden="1">
      <c r="A91" s="37" t="s">
        <v>1349</v>
      </c>
      <c r="B91" s="152" t="str">
        <f>IFERROR(VLOOKUP(Proc[[#This Row],[App]],Table2[],3,0),"open")</f>
        <v>ok</v>
      </c>
      <c r="C91" s="37" t="s">
        <v>369</v>
      </c>
      <c r="D91" s="152" t="s">
        <v>7827</v>
      </c>
      <c r="E91" s="152" t="s">
        <v>1036</v>
      </c>
      <c r="F91" s="152" t="s">
        <v>1036</v>
      </c>
      <c r="G91" s="37" t="s">
        <v>400</v>
      </c>
      <c r="H91" s="36" t="str">
        <f>IF(Proc[[#This Row],[type]]="LFF (MDG-F)",MID(Proc[[#This Row],[Obj]],13,10),"")</f>
        <v/>
      </c>
      <c r="I91" s="152"/>
      <c r="J91" s="36" t="b">
        <f>Proc[[#This Row],[Requested]]=Proc[[#This Row],[CurrentParent]]</f>
        <v>1</v>
      </c>
      <c r="K91" s="152" t="str">
        <f>IF(Proc[[#This Row],[Author]]="Marcela Urrego",VLOOKUP(LEFT(Proc[[#This Row],[Requested]],1),Table3[#All],2,0),VLOOKUP(Proc[[#This Row],[Author]],Table4[],2,0))</f>
        <v>LS</v>
      </c>
      <c r="L91" s="36" t="s">
        <v>401</v>
      </c>
      <c r="M91" s="46">
        <v>45647.538819444446</v>
      </c>
      <c r="N91" s="46">
        <v>45652</v>
      </c>
      <c r="O91" s="46">
        <v>45652</v>
      </c>
      <c r="P91" s="39" t="str">
        <f ca="1">IF(Proc[[#This Row],[DaysAgeing]]&gt;5,"yep","on track")</f>
        <v>on track</v>
      </c>
      <c r="Q91" s="2">
        <f ca="1">IF(Proc[[#This Row],[DateClosed]]="",ABS(NETWORKDAYS(Proc[[#This Row],[DateOpened]],TODAY()))-1,ABS(NETWORKDAYS(Proc[[#This Row],[DateOpened]],Proc[[#This Row],[DateClosed]]))-1)</f>
        <v>3</v>
      </c>
      <c r="R91" s="39" t="s">
        <v>488</v>
      </c>
      <c r="S91" s="36"/>
      <c r="T91" s="153">
        <v>90</v>
      </c>
    </row>
    <row r="92" spans="1:20" hidden="1">
      <c r="A92" s="37" t="s">
        <v>1349</v>
      </c>
      <c r="B92" s="111" t="str">
        <f>IFERROR(VLOOKUP(Proc[[#This Row],[App]],Table2[],3,0),"open")</f>
        <v>ok</v>
      </c>
      <c r="C92" s="37" t="s">
        <v>369</v>
      </c>
      <c r="D92" s="152" t="s">
        <v>7828</v>
      </c>
      <c r="E92" s="152" t="s">
        <v>1036</v>
      </c>
      <c r="F92" s="85" t="s">
        <v>1036</v>
      </c>
      <c r="G92" s="37" t="s">
        <v>400</v>
      </c>
      <c r="H92" s="36" t="str">
        <f>IF(Proc[[#This Row],[type]]="LFF (MDG-F)",MID(Proc[[#This Row],[Obj]],13,10),"")</f>
        <v/>
      </c>
      <c r="I92" s="152"/>
      <c r="J92" s="36" t="b">
        <f>Proc[[#This Row],[Requested]]=Proc[[#This Row],[CurrentParent]]</f>
        <v>1</v>
      </c>
      <c r="K92" s="107" t="str">
        <f>IF(Proc[[#This Row],[Author]]="Marcela Urrego",VLOOKUP(LEFT(Proc[[#This Row],[Requested]],1),Table3[#All],2,0),VLOOKUP(Proc[[#This Row],[Author]],Table4[],2,0))</f>
        <v>LS</v>
      </c>
      <c r="L92" s="36" t="s">
        <v>401</v>
      </c>
      <c r="M92" s="46">
        <v>45647.538819444446</v>
      </c>
      <c r="N92" s="46">
        <v>45652</v>
      </c>
      <c r="O92" s="46">
        <v>45652</v>
      </c>
      <c r="P92" s="39" t="str">
        <f ca="1">IF(Proc[[#This Row],[DaysAgeing]]&gt;5,"yep","on track")</f>
        <v>on track</v>
      </c>
      <c r="Q92" s="2">
        <f ca="1">IF(Proc[[#This Row],[DateClosed]]="",ABS(NETWORKDAYS(Proc[[#This Row],[DateOpened]],TODAY()))-1,ABS(NETWORKDAYS(Proc[[#This Row],[DateOpened]],Proc[[#This Row],[DateClosed]]))-1)</f>
        <v>3</v>
      </c>
      <c r="R92" s="39" t="s">
        <v>488</v>
      </c>
      <c r="S92" s="36"/>
      <c r="T92" s="153">
        <v>91</v>
      </c>
    </row>
    <row r="93" spans="1:20" hidden="1">
      <c r="A93" s="37" t="s">
        <v>1349</v>
      </c>
      <c r="B93" s="111" t="str">
        <f>IFERROR(VLOOKUP(Proc[[#This Row],[App]],Table2[],3,0),"open")</f>
        <v>ok</v>
      </c>
      <c r="C93" s="37" t="s">
        <v>369</v>
      </c>
      <c r="D93" s="152" t="s">
        <v>7829</v>
      </c>
      <c r="E93" s="152" t="s">
        <v>1036</v>
      </c>
      <c r="F93" s="85" t="s">
        <v>1036</v>
      </c>
      <c r="G93" s="37" t="s">
        <v>400</v>
      </c>
      <c r="H93" s="36" t="str">
        <f>IF(Proc[[#This Row],[type]]="LFF (MDG-F)",MID(Proc[[#This Row],[Obj]],13,10),"")</f>
        <v/>
      </c>
      <c r="I93" s="152"/>
      <c r="J93" s="36" t="b">
        <f>Proc[[#This Row],[Requested]]=Proc[[#This Row],[CurrentParent]]</f>
        <v>1</v>
      </c>
      <c r="K93" s="107" t="str">
        <f>IF(Proc[[#This Row],[Author]]="Marcela Urrego",VLOOKUP(LEFT(Proc[[#This Row],[Requested]],1),Table3[#All],2,0),VLOOKUP(Proc[[#This Row],[Author]],Table4[],2,0))</f>
        <v>LS</v>
      </c>
      <c r="L93" s="36" t="s">
        <v>401</v>
      </c>
      <c r="M93" s="46">
        <v>45647.538819444446</v>
      </c>
      <c r="N93" s="46">
        <v>45652</v>
      </c>
      <c r="O93" s="46">
        <v>45652</v>
      </c>
      <c r="P93" s="39" t="str">
        <f ca="1">IF(Proc[[#This Row],[DaysAgeing]]&gt;5,"yep","on track")</f>
        <v>on track</v>
      </c>
      <c r="Q93" s="2">
        <f ca="1">IF(Proc[[#This Row],[DateClosed]]="",ABS(NETWORKDAYS(Proc[[#This Row],[DateOpened]],TODAY()))-1,ABS(NETWORKDAYS(Proc[[#This Row],[DateOpened]],Proc[[#This Row],[DateClosed]]))-1)</f>
        <v>3</v>
      </c>
      <c r="R93" s="39" t="s">
        <v>488</v>
      </c>
      <c r="S93" s="36"/>
      <c r="T93" s="153">
        <v>92</v>
      </c>
    </row>
    <row r="94" spans="1:20" hidden="1">
      <c r="A94" s="37" t="s">
        <v>1349</v>
      </c>
      <c r="B94" s="111" t="str">
        <f>IFERROR(VLOOKUP(Proc[[#This Row],[App]],Table2[],3,0),"open")</f>
        <v>ok</v>
      </c>
      <c r="C94" s="37" t="s">
        <v>369</v>
      </c>
      <c r="D94" s="152" t="s">
        <v>7830</v>
      </c>
      <c r="E94" s="152" t="s">
        <v>1036</v>
      </c>
      <c r="F94" s="85" t="s">
        <v>1036</v>
      </c>
      <c r="G94" s="37" t="s">
        <v>400</v>
      </c>
      <c r="H94" s="36" t="str">
        <f>IF(Proc[[#This Row],[type]]="LFF (MDG-F)",MID(Proc[[#This Row],[Obj]],13,10),"")</f>
        <v/>
      </c>
      <c r="I94" s="152"/>
      <c r="J94" s="36" t="b">
        <f>Proc[[#This Row],[Requested]]=Proc[[#This Row],[CurrentParent]]</f>
        <v>1</v>
      </c>
      <c r="K94" s="107" t="str">
        <f>IF(Proc[[#This Row],[Author]]="Marcela Urrego",VLOOKUP(LEFT(Proc[[#This Row],[Requested]],1),Table3[#All],2,0),VLOOKUP(Proc[[#This Row],[Author]],Table4[],2,0))</f>
        <v>LS</v>
      </c>
      <c r="L94" s="36" t="s">
        <v>401</v>
      </c>
      <c r="M94" s="46">
        <v>45647.538819444446</v>
      </c>
      <c r="N94" s="46">
        <v>45652</v>
      </c>
      <c r="O94" s="46">
        <v>45652</v>
      </c>
      <c r="P94" s="39" t="str">
        <f ca="1">IF(Proc[[#This Row],[DaysAgeing]]&gt;5,"yep","on track")</f>
        <v>on track</v>
      </c>
      <c r="Q94" s="2">
        <f ca="1">IF(Proc[[#This Row],[DateClosed]]="",ABS(NETWORKDAYS(Proc[[#This Row],[DateOpened]],TODAY()))-1,ABS(NETWORKDAYS(Proc[[#This Row],[DateOpened]],Proc[[#This Row],[DateClosed]]))-1)</f>
        <v>3</v>
      </c>
      <c r="R94" s="39" t="s">
        <v>488</v>
      </c>
      <c r="S94" s="36"/>
      <c r="T94" s="153">
        <v>93</v>
      </c>
    </row>
    <row r="95" spans="1:20" hidden="1">
      <c r="A95" s="37" t="s">
        <v>1349</v>
      </c>
      <c r="B95" s="152" t="str">
        <f>IFERROR(VLOOKUP(Proc[[#This Row],[App]],Table2[],3,0),"open")</f>
        <v>ok</v>
      </c>
      <c r="C95" s="37" t="s">
        <v>369</v>
      </c>
      <c r="D95" s="152" t="s">
        <v>7831</v>
      </c>
      <c r="E95" s="152" t="s">
        <v>1036</v>
      </c>
      <c r="F95" s="152" t="s">
        <v>1036</v>
      </c>
      <c r="G95" s="37" t="s">
        <v>400</v>
      </c>
      <c r="H95" s="36" t="str">
        <f>IF(Proc[[#This Row],[type]]="LFF (MDG-F)",MID(Proc[[#This Row],[Obj]],13,10),"")</f>
        <v/>
      </c>
      <c r="I95" s="152"/>
      <c r="J95" s="36" t="b">
        <f>Proc[[#This Row],[Requested]]=Proc[[#This Row],[CurrentParent]]</f>
        <v>1</v>
      </c>
      <c r="K95" s="152" t="str">
        <f>IF(Proc[[#This Row],[Author]]="Marcela Urrego",VLOOKUP(LEFT(Proc[[#This Row],[Requested]],1),Table3[#All],2,0),VLOOKUP(Proc[[#This Row],[Author]],Table4[],2,0))</f>
        <v>LS</v>
      </c>
      <c r="L95" s="36" t="s">
        <v>401</v>
      </c>
      <c r="M95" s="46">
        <v>45647.538819444446</v>
      </c>
      <c r="N95" s="46">
        <v>45652</v>
      </c>
      <c r="O95" s="46">
        <v>45652</v>
      </c>
      <c r="P95" s="39" t="str">
        <f ca="1">IF(Proc[[#This Row],[DaysAgeing]]&gt;5,"yep","on track")</f>
        <v>on track</v>
      </c>
      <c r="Q95" s="2">
        <f ca="1">IF(Proc[[#This Row],[DateClosed]]="",ABS(NETWORKDAYS(Proc[[#This Row],[DateOpened]],TODAY()))-1,ABS(NETWORKDAYS(Proc[[#This Row],[DateOpened]],Proc[[#This Row],[DateClosed]]))-1)</f>
        <v>3</v>
      </c>
      <c r="R95" s="39" t="s">
        <v>488</v>
      </c>
      <c r="S95" s="36"/>
      <c r="T95" s="153">
        <v>94</v>
      </c>
    </row>
    <row r="96" spans="1:20" hidden="1">
      <c r="A96" s="37" t="s">
        <v>1349</v>
      </c>
      <c r="B96" s="152" t="str">
        <f>IFERROR(VLOOKUP(Proc[[#This Row],[App]],Table2[],3,0),"open")</f>
        <v>ok</v>
      </c>
      <c r="C96" s="37" t="s">
        <v>369</v>
      </c>
      <c r="D96" s="152" t="s">
        <v>7832</v>
      </c>
      <c r="E96" s="152" t="s">
        <v>1036</v>
      </c>
      <c r="F96" s="152" t="s">
        <v>1036</v>
      </c>
      <c r="G96" s="37" t="s">
        <v>400</v>
      </c>
      <c r="H96" s="36" t="str">
        <f>IF(Proc[[#This Row],[type]]="LFF (MDG-F)",MID(Proc[[#This Row],[Obj]],13,10),"")</f>
        <v/>
      </c>
      <c r="I96" s="152"/>
      <c r="J96" s="36" t="b">
        <f>Proc[[#This Row],[Requested]]=Proc[[#This Row],[CurrentParent]]</f>
        <v>1</v>
      </c>
      <c r="K96" s="152" t="str">
        <f>IF(Proc[[#This Row],[Author]]="Marcela Urrego",VLOOKUP(LEFT(Proc[[#This Row],[Requested]],1),Table3[#All],2,0),VLOOKUP(Proc[[#This Row],[Author]],Table4[],2,0))</f>
        <v>LS</v>
      </c>
      <c r="L96" s="36" t="s">
        <v>401</v>
      </c>
      <c r="M96" s="46">
        <v>45647.538819444446</v>
      </c>
      <c r="N96" s="46">
        <v>45652</v>
      </c>
      <c r="O96" s="46">
        <v>45652</v>
      </c>
      <c r="P96" s="39" t="str">
        <f ca="1">IF(Proc[[#This Row],[DaysAgeing]]&gt;5,"yep","on track")</f>
        <v>on track</v>
      </c>
      <c r="Q96" s="2">
        <f ca="1">IF(Proc[[#This Row],[DateClosed]]="",ABS(NETWORKDAYS(Proc[[#This Row],[DateOpened]],TODAY()))-1,ABS(NETWORKDAYS(Proc[[#This Row],[DateOpened]],Proc[[#This Row],[DateClosed]]))-1)</f>
        <v>3</v>
      </c>
      <c r="R96" s="39" t="s">
        <v>488</v>
      </c>
      <c r="S96" s="36"/>
      <c r="T96" s="153">
        <v>95</v>
      </c>
    </row>
    <row r="97" spans="1:20" hidden="1">
      <c r="A97" s="37" t="s">
        <v>1349</v>
      </c>
      <c r="B97" s="152" t="str">
        <f>IFERROR(VLOOKUP(Proc[[#This Row],[App]],Table2[],3,0),"open")</f>
        <v>ok</v>
      </c>
      <c r="C97" s="37" t="s">
        <v>369</v>
      </c>
      <c r="D97" s="152" t="s">
        <v>7833</v>
      </c>
      <c r="E97" s="152" t="s">
        <v>1036</v>
      </c>
      <c r="F97" s="152" t="s">
        <v>1036</v>
      </c>
      <c r="G97" s="37" t="s">
        <v>400</v>
      </c>
      <c r="H97" s="36" t="str">
        <f>IF(Proc[[#This Row],[type]]="LFF (MDG-F)",MID(Proc[[#This Row],[Obj]],13,10),"")</f>
        <v/>
      </c>
      <c r="I97" s="152"/>
      <c r="J97" s="36" t="b">
        <f>Proc[[#This Row],[Requested]]=Proc[[#This Row],[CurrentParent]]</f>
        <v>1</v>
      </c>
      <c r="K97" s="152" t="str">
        <f>IF(Proc[[#This Row],[Author]]="Marcela Urrego",VLOOKUP(LEFT(Proc[[#This Row],[Requested]],1),Table3[#All],2,0),VLOOKUP(Proc[[#This Row],[Author]],Table4[],2,0))</f>
        <v>LS</v>
      </c>
      <c r="L97" s="36" t="s">
        <v>401</v>
      </c>
      <c r="M97" s="46">
        <v>45647.538819444446</v>
      </c>
      <c r="N97" s="46">
        <v>45652</v>
      </c>
      <c r="O97" s="46">
        <v>45652</v>
      </c>
      <c r="P97" s="39" t="str">
        <f ca="1">IF(Proc[[#This Row],[DaysAgeing]]&gt;5,"yep","on track")</f>
        <v>on track</v>
      </c>
      <c r="Q97" s="2">
        <f ca="1">IF(Proc[[#This Row],[DateClosed]]="",ABS(NETWORKDAYS(Proc[[#This Row],[DateOpened]],TODAY()))-1,ABS(NETWORKDAYS(Proc[[#This Row],[DateOpened]],Proc[[#This Row],[DateClosed]]))-1)</f>
        <v>3</v>
      </c>
      <c r="R97" s="39" t="s">
        <v>488</v>
      </c>
      <c r="S97" s="36"/>
      <c r="T97" s="153">
        <v>96</v>
      </c>
    </row>
    <row r="98" spans="1:20" hidden="1">
      <c r="A98" s="37" t="s">
        <v>1349</v>
      </c>
      <c r="B98" s="152" t="str">
        <f>IFERROR(VLOOKUP(Proc[[#This Row],[App]],Table2[],3,0),"open")</f>
        <v>ok</v>
      </c>
      <c r="C98" s="37" t="s">
        <v>369</v>
      </c>
      <c r="D98" s="152" t="s">
        <v>6211</v>
      </c>
      <c r="E98" s="152" t="s">
        <v>1036</v>
      </c>
      <c r="F98" s="152" t="s">
        <v>1036</v>
      </c>
      <c r="G98" s="37" t="s">
        <v>400</v>
      </c>
      <c r="H98" s="36" t="str">
        <f>IF(Proc[[#This Row],[type]]="LFF (MDG-F)",MID(Proc[[#This Row],[Obj]],13,10),"")</f>
        <v/>
      </c>
      <c r="I98" s="152"/>
      <c r="J98" s="36" t="b">
        <f>Proc[[#This Row],[Requested]]=Proc[[#This Row],[CurrentParent]]</f>
        <v>1</v>
      </c>
      <c r="K98" s="152" t="str">
        <f>IF(Proc[[#This Row],[Author]]="Marcela Urrego",VLOOKUP(LEFT(Proc[[#This Row],[Requested]],1),Table3[#All],2,0),VLOOKUP(Proc[[#This Row],[Author]],Table4[],2,0))</f>
        <v>LS</v>
      </c>
      <c r="L98" s="36" t="s">
        <v>401</v>
      </c>
      <c r="M98" s="46">
        <v>45647.538819444446</v>
      </c>
      <c r="N98" s="46">
        <v>45652</v>
      </c>
      <c r="O98" s="46">
        <v>45652</v>
      </c>
      <c r="P98" s="39" t="str">
        <f ca="1">IF(Proc[[#This Row],[DaysAgeing]]&gt;5,"yep","on track")</f>
        <v>on track</v>
      </c>
      <c r="Q98" s="2">
        <f ca="1">IF(Proc[[#This Row],[DateClosed]]="",ABS(NETWORKDAYS(Proc[[#This Row],[DateOpened]],TODAY()))-1,ABS(NETWORKDAYS(Proc[[#This Row],[DateOpened]],Proc[[#This Row],[DateClosed]]))-1)</f>
        <v>3</v>
      </c>
      <c r="R98" s="39" t="s">
        <v>488</v>
      </c>
      <c r="S98" s="36"/>
      <c r="T98" s="153">
        <v>97</v>
      </c>
    </row>
    <row r="99" spans="1:20" hidden="1">
      <c r="A99" s="37" t="s">
        <v>1349</v>
      </c>
      <c r="B99" s="152" t="str">
        <f>IFERROR(VLOOKUP(Proc[[#This Row],[App]],Table2[],3,0),"open")</f>
        <v>ok</v>
      </c>
      <c r="C99" s="37" t="s">
        <v>369</v>
      </c>
      <c r="D99" s="152" t="s">
        <v>7834</v>
      </c>
      <c r="E99" s="152" t="s">
        <v>1036</v>
      </c>
      <c r="F99" s="152" t="s">
        <v>1036</v>
      </c>
      <c r="G99" s="37" t="s">
        <v>400</v>
      </c>
      <c r="H99" s="36" t="str">
        <f>IF(Proc[[#This Row],[type]]="LFF (MDG-F)",MID(Proc[[#This Row],[Obj]],13,10),"")</f>
        <v/>
      </c>
      <c r="I99" s="152"/>
      <c r="J99" s="36" t="b">
        <f>Proc[[#This Row],[Requested]]=Proc[[#This Row],[CurrentParent]]</f>
        <v>1</v>
      </c>
      <c r="K99" s="152" t="str">
        <f>IF(Proc[[#This Row],[Author]]="Marcela Urrego",VLOOKUP(LEFT(Proc[[#This Row],[Requested]],1),Table3[#All],2,0),VLOOKUP(Proc[[#This Row],[Author]],Table4[],2,0))</f>
        <v>LS</v>
      </c>
      <c r="L99" s="36" t="s">
        <v>401</v>
      </c>
      <c r="M99" s="46">
        <v>45647.538819444446</v>
      </c>
      <c r="N99" s="46">
        <v>45652</v>
      </c>
      <c r="O99" s="46">
        <v>45652</v>
      </c>
      <c r="P99" s="39" t="str">
        <f ca="1">IF(Proc[[#This Row],[DaysAgeing]]&gt;5,"yep","on track")</f>
        <v>on track</v>
      </c>
      <c r="Q99" s="2">
        <f ca="1">IF(Proc[[#This Row],[DateClosed]]="",ABS(NETWORKDAYS(Proc[[#This Row],[DateOpened]],TODAY()))-1,ABS(NETWORKDAYS(Proc[[#This Row],[DateOpened]],Proc[[#This Row],[DateClosed]]))-1)</f>
        <v>3</v>
      </c>
      <c r="R99" s="39" t="s">
        <v>488</v>
      </c>
      <c r="S99" s="36"/>
      <c r="T99" s="153">
        <v>98</v>
      </c>
    </row>
    <row r="100" spans="1:20" hidden="1">
      <c r="A100" s="37" t="s">
        <v>1349</v>
      </c>
      <c r="B100" s="152" t="str">
        <f>IFERROR(VLOOKUP(Proc[[#This Row],[App]],Table2[],3,0),"open")</f>
        <v>ok</v>
      </c>
      <c r="C100" s="37" t="s">
        <v>369</v>
      </c>
      <c r="D100" s="152" t="s">
        <v>7835</v>
      </c>
      <c r="E100" s="152" t="s">
        <v>1036</v>
      </c>
      <c r="F100" s="152" t="s">
        <v>1036</v>
      </c>
      <c r="G100" s="37" t="s">
        <v>400</v>
      </c>
      <c r="H100" s="36" t="str">
        <f>IF(Proc[[#This Row],[type]]="LFF (MDG-F)",MID(Proc[[#This Row],[Obj]],13,10),"")</f>
        <v/>
      </c>
      <c r="I100" s="152"/>
      <c r="J100" s="36" t="b">
        <f>Proc[[#This Row],[Requested]]=Proc[[#This Row],[CurrentParent]]</f>
        <v>1</v>
      </c>
      <c r="K100" s="152" t="str">
        <f>IF(Proc[[#This Row],[Author]]="Marcela Urrego",VLOOKUP(LEFT(Proc[[#This Row],[Requested]],1),Table3[#All],2,0),VLOOKUP(Proc[[#This Row],[Author]],Table4[],2,0))</f>
        <v>LS</v>
      </c>
      <c r="L100" s="36" t="s">
        <v>401</v>
      </c>
      <c r="M100" s="46">
        <v>45647.538819444446</v>
      </c>
      <c r="N100" s="46">
        <v>45652</v>
      </c>
      <c r="O100" s="46">
        <v>45652</v>
      </c>
      <c r="P100" s="39" t="str">
        <f ca="1">IF(Proc[[#This Row],[DaysAgeing]]&gt;5,"yep","on track")</f>
        <v>on track</v>
      </c>
      <c r="Q100" s="2">
        <f ca="1">IF(Proc[[#This Row],[DateClosed]]="",ABS(NETWORKDAYS(Proc[[#This Row],[DateOpened]],TODAY()))-1,ABS(NETWORKDAYS(Proc[[#This Row],[DateOpened]],Proc[[#This Row],[DateClosed]]))-1)</f>
        <v>3</v>
      </c>
      <c r="R100" s="39" t="s">
        <v>488</v>
      </c>
      <c r="S100" s="36"/>
      <c r="T100" s="153">
        <v>99</v>
      </c>
    </row>
    <row r="101" spans="1:20" hidden="1">
      <c r="A101" s="37" t="s">
        <v>1349</v>
      </c>
      <c r="B101" s="152" t="str">
        <f>IFERROR(VLOOKUP(Proc[[#This Row],[App]],Table2[],3,0),"open")</f>
        <v>ok</v>
      </c>
      <c r="C101" s="37" t="s">
        <v>369</v>
      </c>
      <c r="D101" s="152" t="s">
        <v>7836</v>
      </c>
      <c r="E101" s="152" t="s">
        <v>1036</v>
      </c>
      <c r="F101" s="152" t="s">
        <v>1036</v>
      </c>
      <c r="G101" s="37" t="s">
        <v>400</v>
      </c>
      <c r="H101" s="36" t="str">
        <f>IF(Proc[[#This Row],[type]]="LFF (MDG-F)",MID(Proc[[#This Row],[Obj]],13,10),"")</f>
        <v/>
      </c>
      <c r="I101" s="152"/>
      <c r="J101" s="36" t="b">
        <f>Proc[[#This Row],[Requested]]=Proc[[#This Row],[CurrentParent]]</f>
        <v>1</v>
      </c>
      <c r="K101" s="152" t="str">
        <f>IF(Proc[[#This Row],[Author]]="Marcela Urrego",VLOOKUP(LEFT(Proc[[#This Row],[Requested]],1),Table3[#All],2,0),VLOOKUP(Proc[[#This Row],[Author]],Table4[],2,0))</f>
        <v>LS</v>
      </c>
      <c r="L101" s="36" t="s">
        <v>401</v>
      </c>
      <c r="M101" s="46">
        <v>45647.538819444446</v>
      </c>
      <c r="N101" s="46">
        <v>45652</v>
      </c>
      <c r="O101" s="46">
        <v>45652</v>
      </c>
      <c r="P101" s="39" t="str">
        <f ca="1">IF(Proc[[#This Row],[DaysAgeing]]&gt;5,"yep","on track")</f>
        <v>on track</v>
      </c>
      <c r="Q101" s="2">
        <f ca="1">IF(Proc[[#This Row],[DateClosed]]="",ABS(NETWORKDAYS(Proc[[#This Row],[DateOpened]],TODAY()))-1,ABS(NETWORKDAYS(Proc[[#This Row],[DateOpened]],Proc[[#This Row],[DateClosed]]))-1)</f>
        <v>3</v>
      </c>
      <c r="R101" s="39" t="s">
        <v>488</v>
      </c>
      <c r="S101" s="36"/>
      <c r="T101" s="153">
        <v>100</v>
      </c>
    </row>
    <row r="102" spans="1:20" hidden="1">
      <c r="A102" s="37" t="s">
        <v>1349</v>
      </c>
      <c r="B102" s="152" t="str">
        <f>IFERROR(VLOOKUP(Proc[[#This Row],[App]],Table2[],3,0),"open")</f>
        <v>ok</v>
      </c>
      <c r="C102" s="37" t="s">
        <v>369</v>
      </c>
      <c r="D102" s="152" t="s">
        <v>7837</v>
      </c>
      <c r="E102" s="152" t="s">
        <v>1036</v>
      </c>
      <c r="F102" s="152" t="s">
        <v>1036</v>
      </c>
      <c r="G102" s="37" t="s">
        <v>400</v>
      </c>
      <c r="H102" s="36" t="str">
        <f>IF(Proc[[#This Row],[type]]="LFF (MDG-F)",MID(Proc[[#This Row],[Obj]],13,10),"")</f>
        <v/>
      </c>
      <c r="I102" s="152"/>
      <c r="J102" s="36" t="b">
        <f>Proc[[#This Row],[Requested]]=Proc[[#This Row],[CurrentParent]]</f>
        <v>1</v>
      </c>
      <c r="K102" s="152" t="str">
        <f>IF(Proc[[#This Row],[Author]]="Marcela Urrego",VLOOKUP(LEFT(Proc[[#This Row],[Requested]],1),Table3[#All],2,0),VLOOKUP(Proc[[#This Row],[Author]],Table4[],2,0))</f>
        <v>LS</v>
      </c>
      <c r="L102" s="36" t="s">
        <v>401</v>
      </c>
      <c r="M102" s="46">
        <v>45647.538819444446</v>
      </c>
      <c r="N102" s="46">
        <v>45652</v>
      </c>
      <c r="O102" s="46">
        <v>45652</v>
      </c>
      <c r="P102" s="39" t="str">
        <f ca="1">IF(Proc[[#This Row],[DaysAgeing]]&gt;5,"yep","on track")</f>
        <v>on track</v>
      </c>
      <c r="Q102" s="2">
        <f ca="1">IF(Proc[[#This Row],[DateClosed]]="",ABS(NETWORKDAYS(Proc[[#This Row],[DateOpened]],TODAY()))-1,ABS(NETWORKDAYS(Proc[[#This Row],[DateOpened]],Proc[[#This Row],[DateClosed]]))-1)</f>
        <v>3</v>
      </c>
      <c r="R102" s="39" t="s">
        <v>488</v>
      </c>
      <c r="S102" s="36"/>
      <c r="T102" s="153">
        <v>101</v>
      </c>
    </row>
    <row r="103" spans="1:20" hidden="1">
      <c r="A103" s="37" t="s">
        <v>1349</v>
      </c>
      <c r="B103" s="111" t="str">
        <f>IFERROR(VLOOKUP(Proc[[#This Row],[App]],Table2[],3,0),"open")</f>
        <v>ok</v>
      </c>
      <c r="C103" s="37" t="s">
        <v>369</v>
      </c>
      <c r="D103" s="152" t="s">
        <v>7838</v>
      </c>
      <c r="E103" s="152" t="s">
        <v>1036</v>
      </c>
      <c r="F103" s="85" t="s">
        <v>1036</v>
      </c>
      <c r="G103" s="37" t="s">
        <v>400</v>
      </c>
      <c r="H103" s="36" t="str">
        <f>IF(Proc[[#This Row],[type]]="LFF (MDG-F)",MID(Proc[[#This Row],[Obj]],13,10),"")</f>
        <v/>
      </c>
      <c r="I103" s="152"/>
      <c r="J103" s="36" t="b">
        <f>Proc[[#This Row],[Requested]]=Proc[[#This Row],[CurrentParent]]</f>
        <v>1</v>
      </c>
      <c r="K103" s="107" t="str">
        <f>IF(Proc[[#This Row],[Author]]="Marcela Urrego",VLOOKUP(LEFT(Proc[[#This Row],[Requested]],1),Table3[#All],2,0),VLOOKUP(Proc[[#This Row],[Author]],Table4[],2,0))</f>
        <v>LS</v>
      </c>
      <c r="L103" s="36" t="s">
        <v>401</v>
      </c>
      <c r="M103" s="46">
        <v>45647.538819444446</v>
      </c>
      <c r="N103" s="46">
        <v>45652</v>
      </c>
      <c r="O103" s="46">
        <v>45652</v>
      </c>
      <c r="P103" s="39" t="str">
        <f ca="1">IF(Proc[[#This Row],[DaysAgeing]]&gt;5,"yep","on track")</f>
        <v>on track</v>
      </c>
      <c r="Q103" s="2">
        <f ca="1">IF(Proc[[#This Row],[DateClosed]]="",ABS(NETWORKDAYS(Proc[[#This Row],[DateOpened]],TODAY()))-1,ABS(NETWORKDAYS(Proc[[#This Row],[DateOpened]],Proc[[#This Row],[DateClosed]]))-1)</f>
        <v>3</v>
      </c>
      <c r="R103" s="39" t="s">
        <v>488</v>
      </c>
      <c r="S103" s="36"/>
      <c r="T103" s="153">
        <v>102</v>
      </c>
    </row>
    <row r="104" spans="1:20" hidden="1">
      <c r="A104" s="37" t="s">
        <v>1349</v>
      </c>
      <c r="B104" s="152" t="str">
        <f>IFERROR(VLOOKUP(Proc[[#This Row],[App]],Table2[],3,0),"open")</f>
        <v>ok</v>
      </c>
      <c r="C104" s="37" t="s">
        <v>369</v>
      </c>
      <c r="D104" s="152" t="s">
        <v>7839</v>
      </c>
      <c r="E104" s="152" t="s">
        <v>1036</v>
      </c>
      <c r="F104" s="152" t="s">
        <v>1036</v>
      </c>
      <c r="G104" s="37" t="s">
        <v>400</v>
      </c>
      <c r="H104" s="36" t="str">
        <f>IF(Proc[[#This Row],[type]]="LFF (MDG-F)",MID(Proc[[#This Row],[Obj]],13,10),"")</f>
        <v/>
      </c>
      <c r="I104" s="152"/>
      <c r="J104" s="36" t="b">
        <f>Proc[[#This Row],[Requested]]=Proc[[#This Row],[CurrentParent]]</f>
        <v>1</v>
      </c>
      <c r="K104" s="152" t="str">
        <f>IF(Proc[[#This Row],[Author]]="Marcela Urrego",VLOOKUP(LEFT(Proc[[#This Row],[Requested]],1),Table3[#All],2,0),VLOOKUP(Proc[[#This Row],[Author]],Table4[],2,0))</f>
        <v>LS</v>
      </c>
      <c r="L104" s="36" t="s">
        <v>401</v>
      </c>
      <c r="M104" s="46">
        <v>45647.538819444446</v>
      </c>
      <c r="N104" s="46">
        <v>45652</v>
      </c>
      <c r="O104" s="46">
        <v>45652</v>
      </c>
      <c r="P104" s="39" t="str">
        <f ca="1">IF(Proc[[#This Row],[DaysAgeing]]&gt;5,"yep","on track")</f>
        <v>on track</v>
      </c>
      <c r="Q104" s="2">
        <f ca="1">IF(Proc[[#This Row],[DateClosed]]="",ABS(NETWORKDAYS(Proc[[#This Row],[DateOpened]],TODAY()))-1,ABS(NETWORKDAYS(Proc[[#This Row],[DateOpened]],Proc[[#This Row],[DateClosed]]))-1)</f>
        <v>3</v>
      </c>
      <c r="R104" s="39" t="s">
        <v>488</v>
      </c>
      <c r="S104" s="36"/>
      <c r="T104" s="153">
        <v>103</v>
      </c>
    </row>
    <row r="105" spans="1:20" hidden="1">
      <c r="A105" s="37" t="s">
        <v>1349</v>
      </c>
      <c r="B105" s="111" t="str">
        <f>IFERROR(VLOOKUP(Proc[[#This Row],[App]],Table2[],3,0),"open")</f>
        <v>ok</v>
      </c>
      <c r="C105" s="37" t="s">
        <v>369</v>
      </c>
      <c r="D105" s="152" t="s">
        <v>7840</v>
      </c>
      <c r="E105" s="152" t="s">
        <v>1036</v>
      </c>
      <c r="F105" s="85" t="s">
        <v>1036</v>
      </c>
      <c r="G105" s="37" t="s">
        <v>400</v>
      </c>
      <c r="H105" s="36" t="str">
        <f>IF(Proc[[#This Row],[type]]="LFF (MDG-F)",MID(Proc[[#This Row],[Obj]],13,10),"")</f>
        <v/>
      </c>
      <c r="I105" s="152"/>
      <c r="J105" s="36" t="b">
        <f>Proc[[#This Row],[Requested]]=Proc[[#This Row],[CurrentParent]]</f>
        <v>1</v>
      </c>
      <c r="K105" s="107" t="str">
        <f>IF(Proc[[#This Row],[Author]]="Marcela Urrego",VLOOKUP(LEFT(Proc[[#This Row],[Requested]],1),Table3[#All],2,0),VLOOKUP(Proc[[#This Row],[Author]],Table4[],2,0))</f>
        <v>LS</v>
      </c>
      <c r="L105" s="36" t="s">
        <v>401</v>
      </c>
      <c r="M105" s="46">
        <v>45647.538819444446</v>
      </c>
      <c r="N105" s="46">
        <v>45652</v>
      </c>
      <c r="O105" s="46">
        <v>45652</v>
      </c>
      <c r="P105" s="39" t="str">
        <f ca="1">IF(Proc[[#This Row],[DaysAgeing]]&gt;5,"yep","on track")</f>
        <v>on track</v>
      </c>
      <c r="Q105" s="2">
        <f ca="1">IF(Proc[[#This Row],[DateClosed]]="",ABS(NETWORKDAYS(Proc[[#This Row],[DateOpened]],TODAY()))-1,ABS(NETWORKDAYS(Proc[[#This Row],[DateOpened]],Proc[[#This Row],[DateClosed]]))-1)</f>
        <v>3</v>
      </c>
      <c r="R105" s="39" t="s">
        <v>488</v>
      </c>
      <c r="S105" s="36"/>
      <c r="T105" s="153">
        <v>104</v>
      </c>
    </row>
    <row r="106" spans="1:20" hidden="1">
      <c r="A106" t="s">
        <v>1349</v>
      </c>
      <c r="B106" s="152" t="str">
        <f>IFERROR(VLOOKUP(Proc[[#This Row],[App]],Table2[],3,0),"open")</f>
        <v>ok</v>
      </c>
      <c r="C106" s="37" t="s">
        <v>369</v>
      </c>
      <c r="D106" s="152" t="s">
        <v>7841</v>
      </c>
      <c r="E106" s="152" t="s">
        <v>1036</v>
      </c>
      <c r="F106" s="152" t="s">
        <v>1036</v>
      </c>
      <c r="G106" s="37" t="s">
        <v>400</v>
      </c>
      <c r="H106" s="36" t="str">
        <f>IF(Proc[[#This Row],[type]]="LFF (MDG-F)",MID(Proc[[#This Row],[Obj]],13,10),"")</f>
        <v/>
      </c>
      <c r="I106" s="152"/>
      <c r="J106" s="36" t="b">
        <f>Proc[[#This Row],[Requested]]=Proc[[#This Row],[CurrentParent]]</f>
        <v>1</v>
      </c>
      <c r="K106" s="152" t="str">
        <f>IF(Proc[[#This Row],[Author]]="Marcela Urrego",VLOOKUP(LEFT(Proc[[#This Row],[Requested]],1),Table3[#All],2,0),VLOOKUP(Proc[[#This Row],[Author]],Table4[],2,0))</f>
        <v>LS</v>
      </c>
      <c r="L106" s="36" t="s">
        <v>401</v>
      </c>
      <c r="M106" s="46">
        <v>45647.538819444446</v>
      </c>
      <c r="N106" s="46">
        <v>45652</v>
      </c>
      <c r="O106" s="46">
        <v>45652</v>
      </c>
      <c r="P106" s="39" t="str">
        <f ca="1">IF(Proc[[#This Row],[DaysAgeing]]&gt;5,"yep","on track")</f>
        <v>on track</v>
      </c>
      <c r="Q106" s="2">
        <f ca="1">IF(Proc[[#This Row],[DateClosed]]="",ABS(NETWORKDAYS(Proc[[#This Row],[DateOpened]],TODAY()))-1,ABS(NETWORKDAYS(Proc[[#This Row],[DateOpened]],Proc[[#This Row],[DateClosed]]))-1)</f>
        <v>3</v>
      </c>
      <c r="R106" s="39" t="s">
        <v>488</v>
      </c>
      <c r="S106" s="36"/>
      <c r="T106" s="153">
        <v>105</v>
      </c>
    </row>
    <row r="107" spans="1:20" hidden="1">
      <c r="A107" s="37" t="s">
        <v>1349</v>
      </c>
      <c r="B107" s="152" t="str">
        <f>IFERROR(VLOOKUP(Proc[[#This Row],[App]],Table2[],3,0),"open")</f>
        <v>ok</v>
      </c>
      <c r="C107" s="37" t="s">
        <v>369</v>
      </c>
      <c r="D107" s="152" t="s">
        <v>7842</v>
      </c>
      <c r="E107" s="152" t="s">
        <v>1036</v>
      </c>
      <c r="F107" s="152" t="s">
        <v>1036</v>
      </c>
      <c r="G107" s="37" t="s">
        <v>400</v>
      </c>
      <c r="H107" s="36" t="str">
        <f>IF(Proc[[#This Row],[type]]="LFF (MDG-F)",MID(Proc[[#This Row],[Obj]],13,10),"")</f>
        <v/>
      </c>
      <c r="I107" s="152"/>
      <c r="J107" s="36" t="b">
        <f>Proc[[#This Row],[Requested]]=Proc[[#This Row],[CurrentParent]]</f>
        <v>1</v>
      </c>
      <c r="K107" s="152" t="str">
        <f>IF(Proc[[#This Row],[Author]]="Marcela Urrego",VLOOKUP(LEFT(Proc[[#This Row],[Requested]],1),Table3[#All],2,0),VLOOKUP(Proc[[#This Row],[Author]],Table4[],2,0))</f>
        <v>LS</v>
      </c>
      <c r="L107" s="36" t="s">
        <v>401</v>
      </c>
      <c r="M107" s="46">
        <v>45647.538819444446</v>
      </c>
      <c r="N107" s="46">
        <v>45652</v>
      </c>
      <c r="O107" s="46">
        <v>45652</v>
      </c>
      <c r="P107" s="39" t="str">
        <f ca="1">IF(Proc[[#This Row],[DaysAgeing]]&gt;5,"yep","on track")</f>
        <v>on track</v>
      </c>
      <c r="Q107" s="2">
        <f ca="1">IF(Proc[[#This Row],[DateClosed]]="",ABS(NETWORKDAYS(Proc[[#This Row],[DateOpened]],TODAY()))-1,ABS(NETWORKDAYS(Proc[[#This Row],[DateOpened]],Proc[[#This Row],[DateClosed]]))-1)</f>
        <v>3</v>
      </c>
      <c r="R107" s="39" t="s">
        <v>488</v>
      </c>
      <c r="S107" s="36"/>
      <c r="T107" s="153">
        <v>106</v>
      </c>
    </row>
    <row r="108" spans="1:20" hidden="1">
      <c r="A108" s="37" t="s">
        <v>1349</v>
      </c>
      <c r="B108" s="152" t="str">
        <f>IFERROR(VLOOKUP(Proc[[#This Row],[App]],Table2[],3,0),"open")</f>
        <v>ok</v>
      </c>
      <c r="C108" s="37" t="s">
        <v>369</v>
      </c>
      <c r="D108" s="152" t="s">
        <v>7843</v>
      </c>
      <c r="E108" s="152" t="s">
        <v>1036</v>
      </c>
      <c r="F108" s="152" t="s">
        <v>1036</v>
      </c>
      <c r="G108" s="37" t="s">
        <v>400</v>
      </c>
      <c r="H108" s="36" t="str">
        <f>IF(Proc[[#This Row],[type]]="LFF (MDG-F)",MID(Proc[[#This Row],[Obj]],13,10),"")</f>
        <v/>
      </c>
      <c r="I108" s="152"/>
      <c r="J108" s="36" t="b">
        <f>Proc[[#This Row],[Requested]]=Proc[[#This Row],[CurrentParent]]</f>
        <v>1</v>
      </c>
      <c r="K108" s="152" t="str">
        <f>IF(Proc[[#This Row],[Author]]="Marcela Urrego",VLOOKUP(LEFT(Proc[[#This Row],[Requested]],1),Table3[#All],2,0),VLOOKUP(Proc[[#This Row],[Author]],Table4[],2,0))</f>
        <v>LS</v>
      </c>
      <c r="L108" s="36" t="s">
        <v>401</v>
      </c>
      <c r="M108" s="46">
        <v>45647.538819444446</v>
      </c>
      <c r="N108" s="46">
        <v>45652</v>
      </c>
      <c r="O108" s="46">
        <v>45652</v>
      </c>
      <c r="P108" s="39" t="str">
        <f ca="1">IF(Proc[[#This Row],[DaysAgeing]]&gt;5,"yep","on track")</f>
        <v>on track</v>
      </c>
      <c r="Q108" s="2">
        <f ca="1">IF(Proc[[#This Row],[DateClosed]]="",ABS(NETWORKDAYS(Proc[[#This Row],[DateOpened]],TODAY()))-1,ABS(NETWORKDAYS(Proc[[#This Row],[DateOpened]],Proc[[#This Row],[DateClosed]]))-1)</f>
        <v>3</v>
      </c>
      <c r="R108" s="39" t="s">
        <v>488</v>
      </c>
      <c r="S108" s="36"/>
      <c r="T108" s="153">
        <v>107</v>
      </c>
    </row>
    <row r="109" spans="1:20" hidden="1">
      <c r="A109" t="s">
        <v>1356</v>
      </c>
      <c r="B109" s="152" t="str">
        <f>IFERROR(VLOOKUP(Proc[[#This Row],[App]],Table2[],3,0),"open")</f>
        <v>ok</v>
      </c>
      <c r="C109" s="37" t="s">
        <v>369</v>
      </c>
      <c r="D109" s="152" t="s">
        <v>7844</v>
      </c>
      <c r="E109" s="152" t="s">
        <v>1351</v>
      </c>
      <c r="F109" s="152" t="s">
        <v>1351</v>
      </c>
      <c r="G109" s="37" t="s">
        <v>400</v>
      </c>
      <c r="H109" s="36" t="str">
        <f>IF(Proc[[#This Row],[type]]="LFF (MDG-F)",MID(Proc[[#This Row],[Obj]],13,10),"")</f>
        <v/>
      </c>
      <c r="I109" s="152"/>
      <c r="J109" s="36" t="b">
        <f>Proc[[#This Row],[Requested]]=Proc[[#This Row],[CurrentParent]]</f>
        <v>1</v>
      </c>
      <c r="K109" s="152" t="str">
        <f>IF(Proc[[#This Row],[Author]]="Marcela Urrego",VLOOKUP(LEFT(Proc[[#This Row],[Requested]],1),Table3[#All],2,0),VLOOKUP(Proc[[#This Row],[Author]],Table4[],2,0))</f>
        <v>LS</v>
      </c>
      <c r="L109" s="36" t="s">
        <v>401</v>
      </c>
      <c r="M109" s="46">
        <v>45649.394259259258</v>
      </c>
      <c r="N109" s="46">
        <v>45652</v>
      </c>
      <c r="O109" s="46">
        <v>45652</v>
      </c>
      <c r="P109" s="39" t="str">
        <f ca="1">IF(Proc[[#This Row],[DaysAgeing]]&gt;5,"yep","on track")</f>
        <v>on track</v>
      </c>
      <c r="Q109" s="2">
        <f ca="1">IF(Proc[[#This Row],[DateClosed]]="",ABS(NETWORKDAYS(Proc[[#This Row],[DateOpened]],TODAY()))-1,ABS(NETWORKDAYS(Proc[[#This Row],[DateOpened]],Proc[[#This Row],[DateClosed]]))-1)</f>
        <v>3</v>
      </c>
      <c r="R109" s="39" t="s">
        <v>823</v>
      </c>
      <c r="S109" s="36"/>
      <c r="T109" s="153">
        <v>108</v>
      </c>
    </row>
    <row r="110" spans="1:20" hidden="1">
      <c r="A110" s="37" t="s">
        <v>1356</v>
      </c>
      <c r="B110" s="152" t="str">
        <f>IFERROR(VLOOKUP(Proc[[#This Row],[App]],Table2[],3,0),"open")</f>
        <v>ok</v>
      </c>
      <c r="C110" s="37" t="s">
        <v>369</v>
      </c>
      <c r="D110" s="152" t="s">
        <v>7845</v>
      </c>
      <c r="E110" s="152" t="s">
        <v>1351</v>
      </c>
      <c r="F110" s="152" t="s">
        <v>1351</v>
      </c>
      <c r="G110" s="37" t="s">
        <v>400</v>
      </c>
      <c r="H110" s="36" t="str">
        <f>IF(Proc[[#This Row],[type]]="LFF (MDG-F)",MID(Proc[[#This Row],[Obj]],13,10),"")</f>
        <v/>
      </c>
      <c r="I110" s="152"/>
      <c r="J110" s="36" t="b">
        <f>Proc[[#This Row],[Requested]]=Proc[[#This Row],[CurrentParent]]</f>
        <v>1</v>
      </c>
      <c r="K110" s="152" t="str">
        <f>IF(Proc[[#This Row],[Author]]="Marcela Urrego",VLOOKUP(LEFT(Proc[[#This Row],[Requested]],1),Table3[#All],2,0),VLOOKUP(Proc[[#This Row],[Author]],Table4[],2,0))</f>
        <v>LS</v>
      </c>
      <c r="L110" s="36" t="s">
        <v>401</v>
      </c>
      <c r="M110" s="46">
        <v>45649.394259259258</v>
      </c>
      <c r="N110" s="46">
        <v>45652</v>
      </c>
      <c r="O110" s="46">
        <v>45652</v>
      </c>
      <c r="P110" s="39" t="str">
        <f ca="1">IF(Proc[[#This Row],[DaysAgeing]]&gt;5,"yep","on track")</f>
        <v>on track</v>
      </c>
      <c r="Q110" s="2">
        <f ca="1">IF(Proc[[#This Row],[DateClosed]]="",ABS(NETWORKDAYS(Proc[[#This Row],[DateOpened]],TODAY()))-1,ABS(NETWORKDAYS(Proc[[#This Row],[DateOpened]],Proc[[#This Row],[DateClosed]]))-1)</f>
        <v>3</v>
      </c>
      <c r="R110" s="39" t="s">
        <v>823</v>
      </c>
      <c r="S110" s="36"/>
      <c r="T110" s="153">
        <v>109</v>
      </c>
    </row>
    <row r="111" spans="1:20" hidden="1">
      <c r="A111" s="37" t="s">
        <v>1356</v>
      </c>
      <c r="B111" s="152" t="str">
        <f>IFERROR(VLOOKUP(Proc[[#This Row],[App]],Table2[],3,0),"open")</f>
        <v>ok</v>
      </c>
      <c r="C111" s="37" t="s">
        <v>369</v>
      </c>
      <c r="D111" s="152" t="s">
        <v>7846</v>
      </c>
      <c r="E111" s="152" t="s">
        <v>1351</v>
      </c>
      <c r="F111" s="152" t="s">
        <v>1351</v>
      </c>
      <c r="G111" s="37" t="s">
        <v>400</v>
      </c>
      <c r="H111" s="36" t="str">
        <f>IF(Proc[[#This Row],[type]]="LFF (MDG-F)",MID(Proc[[#This Row],[Obj]],13,10),"")</f>
        <v/>
      </c>
      <c r="I111" s="152"/>
      <c r="J111" s="36" t="b">
        <f>Proc[[#This Row],[Requested]]=Proc[[#This Row],[CurrentParent]]</f>
        <v>1</v>
      </c>
      <c r="K111" s="152" t="str">
        <f>IF(Proc[[#This Row],[Author]]="Marcela Urrego",VLOOKUP(LEFT(Proc[[#This Row],[Requested]],1),Table3[#All],2,0),VLOOKUP(Proc[[#This Row],[Author]],Table4[],2,0))</f>
        <v>LS</v>
      </c>
      <c r="L111" s="36" t="s">
        <v>401</v>
      </c>
      <c r="M111" s="46">
        <v>45649.394259259258</v>
      </c>
      <c r="N111" s="46">
        <v>45652</v>
      </c>
      <c r="O111" s="46">
        <v>45652</v>
      </c>
      <c r="P111" s="39" t="str">
        <f ca="1">IF(Proc[[#This Row],[DaysAgeing]]&gt;5,"yep","on track")</f>
        <v>on track</v>
      </c>
      <c r="Q111" s="2">
        <f ca="1">IF(Proc[[#This Row],[DateClosed]]="",ABS(NETWORKDAYS(Proc[[#This Row],[DateOpened]],TODAY()))-1,ABS(NETWORKDAYS(Proc[[#This Row],[DateOpened]],Proc[[#This Row],[DateClosed]]))-1)</f>
        <v>3</v>
      </c>
      <c r="R111" s="39" t="s">
        <v>823</v>
      </c>
      <c r="S111" s="36"/>
      <c r="T111" s="153">
        <v>110</v>
      </c>
    </row>
    <row r="112" spans="1:20" hidden="1">
      <c r="A112" s="37" t="s">
        <v>1356</v>
      </c>
      <c r="B112" s="152" t="str">
        <f>IFERROR(VLOOKUP(Proc[[#This Row],[App]],Table2[],3,0),"open")</f>
        <v>ok</v>
      </c>
      <c r="C112" s="37" t="s">
        <v>369</v>
      </c>
      <c r="D112" s="152" t="s">
        <v>7847</v>
      </c>
      <c r="E112" s="152" t="s">
        <v>1351</v>
      </c>
      <c r="F112" s="152" t="s">
        <v>1351</v>
      </c>
      <c r="G112" s="37" t="s">
        <v>400</v>
      </c>
      <c r="H112" s="36" t="str">
        <f>IF(Proc[[#This Row],[type]]="LFF (MDG-F)",MID(Proc[[#This Row],[Obj]],13,10),"")</f>
        <v/>
      </c>
      <c r="I112" s="152"/>
      <c r="J112" s="36" t="b">
        <f>Proc[[#This Row],[Requested]]=Proc[[#This Row],[CurrentParent]]</f>
        <v>1</v>
      </c>
      <c r="K112" s="152" t="str">
        <f>IF(Proc[[#This Row],[Author]]="Marcela Urrego",VLOOKUP(LEFT(Proc[[#This Row],[Requested]],1),Table3[#All],2,0),VLOOKUP(Proc[[#This Row],[Author]],Table4[],2,0))</f>
        <v>LS</v>
      </c>
      <c r="L112" s="36" t="s">
        <v>401</v>
      </c>
      <c r="M112" s="46">
        <v>45649.394259259258</v>
      </c>
      <c r="N112" s="46">
        <v>45652</v>
      </c>
      <c r="O112" s="46">
        <v>45652</v>
      </c>
      <c r="P112" s="39" t="str">
        <f ca="1">IF(Proc[[#This Row],[DaysAgeing]]&gt;5,"yep","on track")</f>
        <v>on track</v>
      </c>
      <c r="Q112" s="2">
        <f ca="1">IF(Proc[[#This Row],[DateClosed]]="",ABS(NETWORKDAYS(Proc[[#This Row],[DateOpened]],TODAY()))-1,ABS(NETWORKDAYS(Proc[[#This Row],[DateOpened]],Proc[[#This Row],[DateClosed]]))-1)</f>
        <v>3</v>
      </c>
      <c r="R112" s="39" t="s">
        <v>823</v>
      </c>
      <c r="S112" s="36"/>
      <c r="T112" s="153">
        <v>111</v>
      </c>
    </row>
    <row r="113" spans="1:20" hidden="1">
      <c r="A113" s="37" t="s">
        <v>1356</v>
      </c>
      <c r="B113" s="152" t="str">
        <f>IFERROR(VLOOKUP(Proc[[#This Row],[App]],Table2[],3,0),"open")</f>
        <v>ok</v>
      </c>
      <c r="C113" s="37" t="s">
        <v>369</v>
      </c>
      <c r="D113" s="152" t="s">
        <v>7848</v>
      </c>
      <c r="E113" s="152" t="s">
        <v>1351</v>
      </c>
      <c r="F113" s="152" t="s">
        <v>1351</v>
      </c>
      <c r="G113" s="37" t="s">
        <v>400</v>
      </c>
      <c r="H113" s="36" t="str">
        <f>IF(Proc[[#This Row],[type]]="LFF (MDG-F)",MID(Proc[[#This Row],[Obj]],13,10),"")</f>
        <v/>
      </c>
      <c r="I113" s="152"/>
      <c r="J113" s="36" t="b">
        <f>Proc[[#This Row],[Requested]]=Proc[[#This Row],[CurrentParent]]</f>
        <v>1</v>
      </c>
      <c r="K113" s="152" t="str">
        <f>IF(Proc[[#This Row],[Author]]="Marcela Urrego",VLOOKUP(LEFT(Proc[[#This Row],[Requested]],1),Table3[#All],2,0),VLOOKUP(Proc[[#This Row],[Author]],Table4[],2,0))</f>
        <v>LS</v>
      </c>
      <c r="L113" s="36" t="s">
        <v>401</v>
      </c>
      <c r="M113" s="46">
        <v>45649.394259259258</v>
      </c>
      <c r="N113" s="46">
        <v>45652</v>
      </c>
      <c r="O113" s="46">
        <v>45652</v>
      </c>
      <c r="P113" s="39" t="str">
        <f ca="1">IF(Proc[[#This Row],[DaysAgeing]]&gt;5,"yep","on track")</f>
        <v>on track</v>
      </c>
      <c r="Q113" s="2">
        <f ca="1">IF(Proc[[#This Row],[DateClosed]]="",ABS(NETWORKDAYS(Proc[[#This Row],[DateOpened]],TODAY()))-1,ABS(NETWORKDAYS(Proc[[#This Row],[DateOpened]],Proc[[#This Row],[DateClosed]]))-1)</f>
        <v>3</v>
      </c>
      <c r="R113" s="39" t="s">
        <v>823</v>
      </c>
      <c r="S113" s="36"/>
      <c r="T113" s="153">
        <v>112</v>
      </c>
    </row>
    <row r="114" spans="1:20" hidden="1">
      <c r="A114" s="37" t="s">
        <v>1356</v>
      </c>
      <c r="B114" s="111" t="str">
        <f>IFERROR(VLOOKUP(Proc[[#This Row],[App]],Table2[],3,0),"open")</f>
        <v>ok</v>
      </c>
      <c r="C114" s="37" t="s">
        <v>369</v>
      </c>
      <c r="D114" s="152" t="s">
        <v>7849</v>
      </c>
      <c r="E114" s="152" t="s">
        <v>1351</v>
      </c>
      <c r="F114" s="85" t="s">
        <v>1351</v>
      </c>
      <c r="G114" s="37" t="s">
        <v>400</v>
      </c>
      <c r="H114" s="36" t="str">
        <f>IF(Proc[[#This Row],[type]]="LFF (MDG-F)",MID(Proc[[#This Row],[Obj]],13,10),"")</f>
        <v/>
      </c>
      <c r="I114" s="152"/>
      <c r="J114" s="36" t="b">
        <f>Proc[[#This Row],[Requested]]=Proc[[#This Row],[CurrentParent]]</f>
        <v>1</v>
      </c>
      <c r="K114" s="107" t="str">
        <f>IF(Proc[[#This Row],[Author]]="Marcela Urrego",VLOOKUP(LEFT(Proc[[#This Row],[Requested]],1),Table3[#All],2,0),VLOOKUP(Proc[[#This Row],[Author]],Table4[],2,0))</f>
        <v>LS</v>
      </c>
      <c r="L114" s="36" t="s">
        <v>401</v>
      </c>
      <c r="M114" s="46">
        <v>45649.394259259258</v>
      </c>
      <c r="N114" s="46">
        <v>45652</v>
      </c>
      <c r="O114" s="46">
        <v>45652</v>
      </c>
      <c r="P114" s="39" t="str">
        <f ca="1">IF(Proc[[#This Row],[DaysAgeing]]&gt;5,"yep","on track")</f>
        <v>on track</v>
      </c>
      <c r="Q114" s="2">
        <f ca="1">IF(Proc[[#This Row],[DateClosed]]="",ABS(NETWORKDAYS(Proc[[#This Row],[DateOpened]],TODAY()))-1,ABS(NETWORKDAYS(Proc[[#This Row],[DateOpened]],Proc[[#This Row],[DateClosed]]))-1)</f>
        <v>3</v>
      </c>
      <c r="R114" s="39" t="s">
        <v>823</v>
      </c>
      <c r="S114" s="36"/>
      <c r="T114" s="153">
        <v>113</v>
      </c>
    </row>
    <row r="115" spans="1:20" hidden="1">
      <c r="A115" s="37" t="s">
        <v>1356</v>
      </c>
      <c r="B115" s="152" t="str">
        <f>IFERROR(VLOOKUP(Proc[[#This Row],[App]],Table2[],3,0),"open")</f>
        <v>ok</v>
      </c>
      <c r="C115" s="37" t="s">
        <v>369</v>
      </c>
      <c r="D115" s="152" t="s">
        <v>7850</v>
      </c>
      <c r="E115" s="152" t="s">
        <v>1351</v>
      </c>
      <c r="F115" s="152" t="s">
        <v>1351</v>
      </c>
      <c r="G115" s="37" t="s">
        <v>400</v>
      </c>
      <c r="H115" s="36" t="str">
        <f>IF(Proc[[#This Row],[type]]="LFF (MDG-F)",MID(Proc[[#This Row],[Obj]],13,10),"")</f>
        <v/>
      </c>
      <c r="I115" s="152"/>
      <c r="J115" s="36" t="b">
        <f>Proc[[#This Row],[Requested]]=Proc[[#This Row],[CurrentParent]]</f>
        <v>1</v>
      </c>
      <c r="K115" s="152" t="str">
        <f>IF(Proc[[#This Row],[Author]]="Marcela Urrego",VLOOKUP(LEFT(Proc[[#This Row],[Requested]],1),Table3[#All],2,0),VLOOKUP(Proc[[#This Row],[Author]],Table4[],2,0))</f>
        <v>LS</v>
      </c>
      <c r="L115" s="36" t="s">
        <v>401</v>
      </c>
      <c r="M115" s="46">
        <v>45649.394259259258</v>
      </c>
      <c r="N115" s="46">
        <v>45652</v>
      </c>
      <c r="O115" s="46">
        <v>45652</v>
      </c>
      <c r="P115" s="39" t="str">
        <f ca="1">IF(Proc[[#This Row],[DaysAgeing]]&gt;5,"yep","on track")</f>
        <v>on track</v>
      </c>
      <c r="Q115" s="2">
        <f ca="1">IF(Proc[[#This Row],[DateClosed]]="",ABS(NETWORKDAYS(Proc[[#This Row],[DateOpened]],TODAY()))-1,ABS(NETWORKDAYS(Proc[[#This Row],[DateOpened]],Proc[[#This Row],[DateClosed]]))-1)</f>
        <v>3</v>
      </c>
      <c r="R115" s="39" t="s">
        <v>823</v>
      </c>
      <c r="S115" s="36"/>
      <c r="T115" s="153">
        <v>114</v>
      </c>
    </row>
    <row r="116" spans="1:20" hidden="1">
      <c r="A116" s="37" t="s">
        <v>1356</v>
      </c>
      <c r="B116" s="152" t="str">
        <f>IFERROR(VLOOKUP(Proc[[#This Row],[App]],Table2[],3,0),"open")</f>
        <v>ok</v>
      </c>
      <c r="C116" s="37" t="s">
        <v>369</v>
      </c>
      <c r="D116" s="152" t="s">
        <v>7851</v>
      </c>
      <c r="E116" s="152" t="s">
        <v>1351</v>
      </c>
      <c r="F116" s="152" t="s">
        <v>1351</v>
      </c>
      <c r="G116" s="37" t="s">
        <v>400</v>
      </c>
      <c r="H116" s="36" t="str">
        <f>IF(Proc[[#This Row],[type]]="LFF (MDG-F)",MID(Proc[[#This Row],[Obj]],13,10),"")</f>
        <v/>
      </c>
      <c r="I116" s="152"/>
      <c r="J116" s="36" t="b">
        <f>Proc[[#This Row],[Requested]]=Proc[[#This Row],[CurrentParent]]</f>
        <v>1</v>
      </c>
      <c r="K116" s="152" t="str">
        <f>IF(Proc[[#This Row],[Author]]="Marcela Urrego",VLOOKUP(LEFT(Proc[[#This Row],[Requested]],1),Table3[#All],2,0),VLOOKUP(Proc[[#This Row],[Author]],Table4[],2,0))</f>
        <v>LS</v>
      </c>
      <c r="L116" s="36" t="s">
        <v>401</v>
      </c>
      <c r="M116" s="46">
        <v>45649.394259259258</v>
      </c>
      <c r="N116" s="46">
        <v>45652</v>
      </c>
      <c r="O116" s="46">
        <v>45652</v>
      </c>
      <c r="P116" s="39" t="str">
        <f ca="1">IF(Proc[[#This Row],[DaysAgeing]]&gt;5,"yep","on track")</f>
        <v>on track</v>
      </c>
      <c r="Q116" s="2">
        <f ca="1">IF(Proc[[#This Row],[DateClosed]]="",ABS(NETWORKDAYS(Proc[[#This Row],[DateOpened]],TODAY()))-1,ABS(NETWORKDAYS(Proc[[#This Row],[DateOpened]],Proc[[#This Row],[DateClosed]]))-1)</f>
        <v>3</v>
      </c>
      <c r="R116" s="39" t="s">
        <v>823</v>
      </c>
      <c r="S116" s="36"/>
      <c r="T116" s="153">
        <v>115</v>
      </c>
    </row>
    <row r="117" spans="1:20" hidden="1">
      <c r="A117" s="37" t="s">
        <v>1356</v>
      </c>
      <c r="B117" s="152" t="str">
        <f>IFERROR(VLOOKUP(Proc[[#This Row],[App]],Table2[],3,0),"open")</f>
        <v>ok</v>
      </c>
      <c r="C117" s="37" t="s">
        <v>369</v>
      </c>
      <c r="D117" s="152" t="s">
        <v>7852</v>
      </c>
      <c r="E117" s="152" t="s">
        <v>1351</v>
      </c>
      <c r="F117" s="152" t="s">
        <v>1351</v>
      </c>
      <c r="G117" s="37" t="s">
        <v>400</v>
      </c>
      <c r="H117" s="36" t="str">
        <f>IF(Proc[[#This Row],[type]]="LFF (MDG-F)",MID(Proc[[#This Row],[Obj]],13,10),"")</f>
        <v/>
      </c>
      <c r="I117" s="152"/>
      <c r="J117" s="36" t="b">
        <f>Proc[[#This Row],[Requested]]=Proc[[#This Row],[CurrentParent]]</f>
        <v>1</v>
      </c>
      <c r="K117" s="152" t="str">
        <f>IF(Proc[[#This Row],[Author]]="Marcela Urrego",VLOOKUP(LEFT(Proc[[#This Row],[Requested]],1),Table3[#All],2,0),VLOOKUP(Proc[[#This Row],[Author]],Table4[],2,0))</f>
        <v>LS</v>
      </c>
      <c r="L117" s="36" t="s">
        <v>401</v>
      </c>
      <c r="M117" s="46">
        <v>45649.394259259258</v>
      </c>
      <c r="N117" s="46">
        <v>45652</v>
      </c>
      <c r="O117" s="46">
        <v>45652</v>
      </c>
      <c r="P117" s="39" t="str">
        <f ca="1">IF(Proc[[#This Row],[DaysAgeing]]&gt;5,"yep","on track")</f>
        <v>on track</v>
      </c>
      <c r="Q117" s="2">
        <f ca="1">IF(Proc[[#This Row],[DateClosed]]="",ABS(NETWORKDAYS(Proc[[#This Row],[DateOpened]],TODAY()))-1,ABS(NETWORKDAYS(Proc[[#This Row],[DateOpened]],Proc[[#This Row],[DateClosed]]))-1)</f>
        <v>3</v>
      </c>
      <c r="R117" s="39" t="s">
        <v>823</v>
      </c>
      <c r="S117" s="36"/>
      <c r="T117" s="153">
        <v>116</v>
      </c>
    </row>
    <row r="118" spans="1:20" hidden="1">
      <c r="A118" s="37" t="s">
        <v>1356</v>
      </c>
      <c r="B118" s="111" t="str">
        <f>IFERROR(VLOOKUP(Proc[[#This Row],[App]],Table2[],3,0),"open")</f>
        <v>ok</v>
      </c>
      <c r="C118" s="37" t="s">
        <v>369</v>
      </c>
      <c r="D118" s="152" t="s">
        <v>7853</v>
      </c>
      <c r="E118" s="152" t="s">
        <v>1351</v>
      </c>
      <c r="F118" s="85" t="s">
        <v>1351</v>
      </c>
      <c r="G118" s="37" t="s">
        <v>400</v>
      </c>
      <c r="H118" s="36" t="str">
        <f>IF(Proc[[#This Row],[type]]="LFF (MDG-F)",MID(Proc[[#This Row],[Obj]],13,10),"")</f>
        <v/>
      </c>
      <c r="I118" s="152"/>
      <c r="J118" s="36" t="b">
        <f>Proc[[#This Row],[Requested]]=Proc[[#This Row],[CurrentParent]]</f>
        <v>1</v>
      </c>
      <c r="K118" s="107" t="str">
        <f>IF(Proc[[#This Row],[Author]]="Marcela Urrego",VLOOKUP(LEFT(Proc[[#This Row],[Requested]],1),Table3[#All],2,0),VLOOKUP(Proc[[#This Row],[Author]],Table4[],2,0))</f>
        <v>LS</v>
      </c>
      <c r="L118" s="36" t="s">
        <v>401</v>
      </c>
      <c r="M118" s="46">
        <v>45649.394259259258</v>
      </c>
      <c r="N118" s="46">
        <v>45652</v>
      </c>
      <c r="O118" s="46">
        <v>45652</v>
      </c>
      <c r="P118" s="39" t="str">
        <f ca="1">IF(Proc[[#This Row],[DaysAgeing]]&gt;5,"yep","on track")</f>
        <v>on track</v>
      </c>
      <c r="Q118" s="2">
        <f ca="1">IF(Proc[[#This Row],[DateClosed]]="",ABS(NETWORKDAYS(Proc[[#This Row],[DateOpened]],TODAY()))-1,ABS(NETWORKDAYS(Proc[[#This Row],[DateOpened]],Proc[[#This Row],[DateClosed]]))-1)</f>
        <v>3</v>
      </c>
      <c r="R118" s="39" t="s">
        <v>823</v>
      </c>
      <c r="S118" s="36"/>
      <c r="T118" s="153">
        <v>117</v>
      </c>
    </row>
    <row r="119" spans="1:20" hidden="1">
      <c r="A119" s="37" t="s">
        <v>1356</v>
      </c>
      <c r="B119" s="111" t="str">
        <f>IFERROR(VLOOKUP(Proc[[#This Row],[App]],Table2[],3,0),"open")</f>
        <v>ok</v>
      </c>
      <c r="C119" s="37" t="s">
        <v>369</v>
      </c>
      <c r="D119" s="152" t="s">
        <v>7854</v>
      </c>
      <c r="E119" s="152" t="s">
        <v>1351</v>
      </c>
      <c r="F119" s="85" t="s">
        <v>1351</v>
      </c>
      <c r="G119" s="37" t="s">
        <v>400</v>
      </c>
      <c r="H119" s="36" t="str">
        <f>IF(Proc[[#This Row],[type]]="LFF (MDG-F)",MID(Proc[[#This Row],[Obj]],13,10),"")</f>
        <v/>
      </c>
      <c r="I119" s="152"/>
      <c r="J119" s="36" t="b">
        <f>Proc[[#This Row],[Requested]]=Proc[[#This Row],[CurrentParent]]</f>
        <v>1</v>
      </c>
      <c r="K119" s="107" t="str">
        <f>IF(Proc[[#This Row],[Author]]="Marcela Urrego",VLOOKUP(LEFT(Proc[[#This Row],[Requested]],1),Table3[#All],2,0),VLOOKUP(Proc[[#This Row],[Author]],Table4[],2,0))</f>
        <v>LS</v>
      </c>
      <c r="L119" s="36" t="s">
        <v>401</v>
      </c>
      <c r="M119" s="46">
        <v>45649.394259259258</v>
      </c>
      <c r="N119" s="46">
        <v>45652</v>
      </c>
      <c r="O119" s="46">
        <v>45652</v>
      </c>
      <c r="P119" s="39" t="str">
        <f ca="1">IF(Proc[[#This Row],[DaysAgeing]]&gt;5,"yep","on track")</f>
        <v>on track</v>
      </c>
      <c r="Q119" s="2">
        <f ca="1">IF(Proc[[#This Row],[DateClosed]]="",ABS(NETWORKDAYS(Proc[[#This Row],[DateOpened]],TODAY()))-1,ABS(NETWORKDAYS(Proc[[#This Row],[DateOpened]],Proc[[#This Row],[DateClosed]]))-1)</f>
        <v>3</v>
      </c>
      <c r="R119" s="39" t="s">
        <v>823</v>
      </c>
      <c r="S119" s="36"/>
      <c r="T119" s="153">
        <v>118</v>
      </c>
    </row>
    <row r="120" spans="1:20" hidden="1">
      <c r="A120" s="37" t="s">
        <v>1356</v>
      </c>
      <c r="B120" s="152" t="str">
        <f>IFERROR(VLOOKUP(Proc[[#This Row],[App]],Table2[],3,0),"open")</f>
        <v>ok</v>
      </c>
      <c r="C120" s="37" t="s">
        <v>369</v>
      </c>
      <c r="D120" s="152" t="s">
        <v>7855</v>
      </c>
      <c r="E120" s="152" t="s">
        <v>416</v>
      </c>
      <c r="F120" s="152" t="s">
        <v>416</v>
      </c>
      <c r="G120" s="37" t="s">
        <v>400</v>
      </c>
      <c r="H120" s="36" t="str">
        <f>IF(Proc[[#This Row],[type]]="LFF (MDG-F)",MID(Proc[[#This Row],[Obj]],13,10),"")</f>
        <v/>
      </c>
      <c r="I120" s="152"/>
      <c r="J120" s="36" t="b">
        <f>Proc[[#This Row],[Requested]]=Proc[[#This Row],[CurrentParent]]</f>
        <v>1</v>
      </c>
      <c r="K120" s="152" t="str">
        <f>IF(Proc[[#This Row],[Author]]="Marcela Urrego",VLOOKUP(LEFT(Proc[[#This Row],[Requested]],1),Table3[#All],2,0),VLOOKUP(Proc[[#This Row],[Author]],Table4[],2,0))</f>
        <v>LS</v>
      </c>
      <c r="L120" s="36" t="s">
        <v>401</v>
      </c>
      <c r="M120" s="46">
        <v>45649.394259259258</v>
      </c>
      <c r="N120" s="46">
        <v>45652</v>
      </c>
      <c r="O120" s="46">
        <v>45652</v>
      </c>
      <c r="P120" s="39" t="str">
        <f ca="1">IF(Proc[[#This Row],[DaysAgeing]]&gt;5,"yep","on track")</f>
        <v>on track</v>
      </c>
      <c r="Q120" s="2">
        <f ca="1">IF(Proc[[#This Row],[DateClosed]]="",ABS(NETWORKDAYS(Proc[[#This Row],[DateOpened]],TODAY()))-1,ABS(NETWORKDAYS(Proc[[#This Row],[DateOpened]],Proc[[#This Row],[DateClosed]]))-1)</f>
        <v>3</v>
      </c>
      <c r="R120" s="39" t="s">
        <v>823</v>
      </c>
      <c r="S120" s="36"/>
      <c r="T120" s="153">
        <v>119</v>
      </c>
    </row>
    <row r="121" spans="1:20" hidden="1">
      <c r="A121" s="37" t="s">
        <v>1356</v>
      </c>
      <c r="B121" s="152" t="str">
        <f>IFERROR(VLOOKUP(Proc[[#This Row],[App]],Table2[],3,0),"open")</f>
        <v>ok</v>
      </c>
      <c r="C121" s="37" t="s">
        <v>369</v>
      </c>
      <c r="D121" s="152" t="s">
        <v>7856</v>
      </c>
      <c r="E121" s="152" t="s">
        <v>1352</v>
      </c>
      <c r="F121" s="152" t="s">
        <v>1352</v>
      </c>
      <c r="G121" s="37" t="s">
        <v>400</v>
      </c>
      <c r="H121" s="36" t="str">
        <f>IF(Proc[[#This Row],[type]]="LFF (MDG-F)",MID(Proc[[#This Row],[Obj]],13,10),"")</f>
        <v/>
      </c>
      <c r="I121" s="152"/>
      <c r="J121" s="36" t="b">
        <f>Proc[[#This Row],[Requested]]=Proc[[#This Row],[CurrentParent]]</f>
        <v>1</v>
      </c>
      <c r="K121" s="152" t="str">
        <f>IF(Proc[[#This Row],[Author]]="Marcela Urrego",VLOOKUP(LEFT(Proc[[#This Row],[Requested]],1),Table3[#All],2,0),VLOOKUP(Proc[[#This Row],[Author]],Table4[],2,0))</f>
        <v>LS</v>
      </c>
      <c r="L121" s="36" t="s">
        <v>401</v>
      </c>
      <c r="M121" s="46">
        <v>45649.394259259258</v>
      </c>
      <c r="N121" s="46">
        <v>45652</v>
      </c>
      <c r="O121" s="46">
        <v>45652</v>
      </c>
      <c r="P121" s="39" t="str">
        <f ca="1">IF(Proc[[#This Row],[DaysAgeing]]&gt;5,"yep","on track")</f>
        <v>on track</v>
      </c>
      <c r="Q121" s="2">
        <f ca="1">IF(Proc[[#This Row],[DateClosed]]="",ABS(NETWORKDAYS(Proc[[#This Row],[DateOpened]],TODAY()))-1,ABS(NETWORKDAYS(Proc[[#This Row],[DateOpened]],Proc[[#This Row],[DateClosed]]))-1)</f>
        <v>3</v>
      </c>
      <c r="R121" s="39" t="s">
        <v>823</v>
      </c>
      <c r="S121" s="36"/>
      <c r="T121" s="153">
        <v>120</v>
      </c>
    </row>
    <row r="122" spans="1:20" hidden="1">
      <c r="A122" s="37" t="s">
        <v>1356</v>
      </c>
      <c r="B122" s="111" t="str">
        <f>IFERROR(VLOOKUP(Proc[[#This Row],[App]],Table2[],3,0),"open")</f>
        <v>ok</v>
      </c>
      <c r="C122" s="37" t="s">
        <v>369</v>
      </c>
      <c r="D122" s="152" t="s">
        <v>7857</v>
      </c>
      <c r="E122" s="152" t="s">
        <v>1352</v>
      </c>
      <c r="F122" s="152" t="s">
        <v>1352</v>
      </c>
      <c r="G122" s="37" t="s">
        <v>400</v>
      </c>
      <c r="H122" s="36" t="str">
        <f>IF(Proc[[#This Row],[type]]="LFF (MDG-F)",MID(Proc[[#This Row],[Obj]],13,10),"")</f>
        <v/>
      </c>
      <c r="I122" s="152"/>
      <c r="J122" s="36" t="b">
        <f>Proc[[#This Row],[Requested]]=Proc[[#This Row],[CurrentParent]]</f>
        <v>1</v>
      </c>
      <c r="K122" s="107" t="str">
        <f>IF(Proc[[#This Row],[Author]]="Marcela Urrego",VLOOKUP(LEFT(Proc[[#This Row],[Requested]],1),Table3[#All],2,0),VLOOKUP(Proc[[#This Row],[Author]],Table4[],2,0))</f>
        <v>LS</v>
      </c>
      <c r="L122" s="36" t="s">
        <v>401</v>
      </c>
      <c r="M122" s="46">
        <v>45649.394259259258</v>
      </c>
      <c r="N122" s="46">
        <v>45652</v>
      </c>
      <c r="O122" s="46">
        <v>45652</v>
      </c>
      <c r="P122" s="39" t="str">
        <f ca="1">IF(Proc[[#This Row],[DaysAgeing]]&gt;5,"yep","on track")</f>
        <v>on track</v>
      </c>
      <c r="Q122" s="2">
        <f ca="1">IF(Proc[[#This Row],[DateClosed]]="",ABS(NETWORKDAYS(Proc[[#This Row],[DateOpened]],TODAY()))-1,ABS(NETWORKDAYS(Proc[[#This Row],[DateOpened]],Proc[[#This Row],[DateClosed]]))-1)</f>
        <v>3</v>
      </c>
      <c r="R122" s="39" t="s">
        <v>823</v>
      </c>
      <c r="S122" s="36"/>
      <c r="T122" s="153">
        <v>121</v>
      </c>
    </row>
    <row r="123" spans="1:20" hidden="1">
      <c r="A123" s="37" t="s">
        <v>1356</v>
      </c>
      <c r="B123" s="111" t="str">
        <f>IFERROR(VLOOKUP(Proc[[#This Row],[App]],Table2[],3,0),"open")</f>
        <v>ok</v>
      </c>
      <c r="C123" s="37" t="s">
        <v>369</v>
      </c>
      <c r="D123" s="152" t="s">
        <v>7858</v>
      </c>
      <c r="E123" s="152" t="s">
        <v>1352</v>
      </c>
      <c r="F123" s="152" t="s">
        <v>1352</v>
      </c>
      <c r="G123" s="37" t="s">
        <v>400</v>
      </c>
      <c r="H123" s="36" t="str">
        <f>IF(Proc[[#This Row],[type]]="LFF (MDG-F)",MID(Proc[[#This Row],[Obj]],13,10),"")</f>
        <v/>
      </c>
      <c r="I123" s="152"/>
      <c r="J123" s="36" t="b">
        <f>Proc[[#This Row],[Requested]]=Proc[[#This Row],[CurrentParent]]</f>
        <v>1</v>
      </c>
      <c r="K123" s="107" t="str">
        <f>IF(Proc[[#This Row],[Author]]="Marcela Urrego",VLOOKUP(LEFT(Proc[[#This Row],[Requested]],1),Table3[#All],2,0),VLOOKUP(Proc[[#This Row],[Author]],Table4[],2,0))</f>
        <v>LS</v>
      </c>
      <c r="L123" s="36" t="s">
        <v>401</v>
      </c>
      <c r="M123" s="46">
        <v>45649.394259259258</v>
      </c>
      <c r="N123" s="46">
        <v>45652</v>
      </c>
      <c r="O123" s="46">
        <v>45652</v>
      </c>
      <c r="P123" s="39" t="str">
        <f ca="1">IF(Proc[[#This Row],[DaysAgeing]]&gt;5,"yep","on track")</f>
        <v>on track</v>
      </c>
      <c r="Q123" s="2">
        <f ca="1">IF(Proc[[#This Row],[DateClosed]]="",ABS(NETWORKDAYS(Proc[[#This Row],[DateOpened]],TODAY()))-1,ABS(NETWORKDAYS(Proc[[#This Row],[DateOpened]],Proc[[#This Row],[DateClosed]]))-1)</f>
        <v>3</v>
      </c>
      <c r="R123" s="39" t="s">
        <v>823</v>
      </c>
      <c r="S123" s="36"/>
      <c r="T123" s="153">
        <v>122</v>
      </c>
    </row>
    <row r="124" spans="1:20" hidden="1">
      <c r="A124" s="37" t="s">
        <v>1356</v>
      </c>
      <c r="B124" s="111" t="str">
        <f>IFERROR(VLOOKUP(Proc[[#This Row],[App]],Table2[],3,0),"open")</f>
        <v>ok</v>
      </c>
      <c r="C124" s="37" t="s">
        <v>369</v>
      </c>
      <c r="D124" s="152" t="s">
        <v>7859</v>
      </c>
      <c r="E124" s="152" t="s">
        <v>1352</v>
      </c>
      <c r="F124" s="152" t="s">
        <v>1352</v>
      </c>
      <c r="G124" s="37" t="s">
        <v>400</v>
      </c>
      <c r="H124" s="36" t="str">
        <f>IF(Proc[[#This Row],[type]]="LFF (MDG-F)",MID(Proc[[#This Row],[Obj]],13,10),"")</f>
        <v/>
      </c>
      <c r="I124" s="152"/>
      <c r="J124" s="36" t="b">
        <f>Proc[[#This Row],[Requested]]=Proc[[#This Row],[CurrentParent]]</f>
        <v>1</v>
      </c>
      <c r="K124" s="107" t="str">
        <f>IF(Proc[[#This Row],[Author]]="Marcela Urrego",VLOOKUP(LEFT(Proc[[#This Row],[Requested]],1),Table3[#All],2,0),VLOOKUP(Proc[[#This Row],[Author]],Table4[],2,0))</f>
        <v>LS</v>
      </c>
      <c r="L124" s="36" t="s">
        <v>401</v>
      </c>
      <c r="M124" s="46">
        <v>45649.394259259258</v>
      </c>
      <c r="N124" s="46">
        <v>45652</v>
      </c>
      <c r="O124" s="46">
        <v>45652</v>
      </c>
      <c r="P124" s="39" t="str">
        <f ca="1">IF(Proc[[#This Row],[DaysAgeing]]&gt;5,"yep","on track")</f>
        <v>on track</v>
      </c>
      <c r="Q124" s="2">
        <f ca="1">IF(Proc[[#This Row],[DateClosed]]="",ABS(NETWORKDAYS(Proc[[#This Row],[DateOpened]],TODAY()))-1,ABS(NETWORKDAYS(Proc[[#This Row],[DateOpened]],Proc[[#This Row],[DateClosed]]))-1)</f>
        <v>3</v>
      </c>
      <c r="R124" s="39" t="s">
        <v>823</v>
      </c>
      <c r="S124" s="36"/>
      <c r="T124" s="153">
        <v>123</v>
      </c>
    </row>
    <row r="125" spans="1:20" hidden="1">
      <c r="A125" s="37" t="s">
        <v>1356</v>
      </c>
      <c r="B125" s="111" t="str">
        <f>IFERROR(VLOOKUP(Proc[[#This Row],[App]],Table2[],3,0),"open")</f>
        <v>ok</v>
      </c>
      <c r="C125" s="37" t="s">
        <v>369</v>
      </c>
      <c r="D125" s="152" t="s">
        <v>7860</v>
      </c>
      <c r="E125" s="152" t="s">
        <v>1353</v>
      </c>
      <c r="F125" s="152" t="s">
        <v>1353</v>
      </c>
      <c r="G125" s="37" t="s">
        <v>400</v>
      </c>
      <c r="H125" s="36" t="str">
        <f>IF(Proc[[#This Row],[type]]="LFF (MDG-F)",MID(Proc[[#This Row],[Obj]],13,10),"")</f>
        <v/>
      </c>
      <c r="I125" s="152"/>
      <c r="J125" s="36" t="b">
        <f>Proc[[#This Row],[Requested]]=Proc[[#This Row],[CurrentParent]]</f>
        <v>1</v>
      </c>
      <c r="K125" s="107" t="str">
        <f>IF(Proc[[#This Row],[Author]]="Marcela Urrego",VLOOKUP(LEFT(Proc[[#This Row],[Requested]],1),Table3[#All],2,0),VLOOKUP(Proc[[#This Row],[Author]],Table4[],2,0))</f>
        <v>LS</v>
      </c>
      <c r="L125" s="36" t="s">
        <v>401</v>
      </c>
      <c r="M125" s="46">
        <v>45649.394259259258</v>
      </c>
      <c r="N125" s="46">
        <v>45652</v>
      </c>
      <c r="O125" s="46">
        <v>45652</v>
      </c>
      <c r="P125" s="39" t="str">
        <f ca="1">IF(Proc[[#This Row],[DaysAgeing]]&gt;5,"yep","on track")</f>
        <v>on track</v>
      </c>
      <c r="Q125" s="2">
        <f ca="1">IF(Proc[[#This Row],[DateClosed]]="",ABS(NETWORKDAYS(Proc[[#This Row],[DateOpened]],TODAY()))-1,ABS(NETWORKDAYS(Proc[[#This Row],[DateOpened]],Proc[[#This Row],[DateClosed]]))-1)</f>
        <v>3</v>
      </c>
      <c r="R125" s="39" t="s">
        <v>823</v>
      </c>
      <c r="S125" s="36"/>
      <c r="T125" s="153">
        <v>124</v>
      </c>
    </row>
    <row r="126" spans="1:20" hidden="1">
      <c r="A126" s="37" t="s">
        <v>1356</v>
      </c>
      <c r="B126" s="111" t="str">
        <f>IFERROR(VLOOKUP(Proc[[#This Row],[App]],Table2[],3,0),"open")</f>
        <v>ok</v>
      </c>
      <c r="C126" s="37" t="s">
        <v>369</v>
      </c>
      <c r="D126" s="152" t="s">
        <v>7861</v>
      </c>
      <c r="E126" s="152" t="s">
        <v>1354</v>
      </c>
      <c r="F126" s="152" t="s">
        <v>1354</v>
      </c>
      <c r="G126" s="37" t="s">
        <v>400</v>
      </c>
      <c r="H126" s="36" t="str">
        <f>IF(Proc[[#This Row],[type]]="LFF (MDG-F)",MID(Proc[[#This Row],[Obj]],13,10),"")</f>
        <v/>
      </c>
      <c r="I126" s="152"/>
      <c r="J126" s="36" t="b">
        <f>Proc[[#This Row],[Requested]]=Proc[[#This Row],[CurrentParent]]</f>
        <v>1</v>
      </c>
      <c r="K126" s="107" t="str">
        <f>IF(Proc[[#This Row],[Author]]="Marcela Urrego",VLOOKUP(LEFT(Proc[[#This Row],[Requested]],1),Table3[#All],2,0),VLOOKUP(Proc[[#This Row],[Author]],Table4[],2,0))</f>
        <v>LS</v>
      </c>
      <c r="L126" s="36" t="s">
        <v>401</v>
      </c>
      <c r="M126" s="46">
        <v>45649.394259259258</v>
      </c>
      <c r="N126" s="46">
        <v>45652</v>
      </c>
      <c r="O126" s="46">
        <v>45652</v>
      </c>
      <c r="P126" s="39" t="str">
        <f ca="1">IF(Proc[[#This Row],[DaysAgeing]]&gt;5,"yep","on track")</f>
        <v>on track</v>
      </c>
      <c r="Q126" s="2">
        <f ca="1">IF(Proc[[#This Row],[DateClosed]]="",ABS(NETWORKDAYS(Proc[[#This Row],[DateOpened]],TODAY()))-1,ABS(NETWORKDAYS(Proc[[#This Row],[DateOpened]],Proc[[#This Row],[DateClosed]]))-1)</f>
        <v>3</v>
      </c>
      <c r="R126" s="39" t="s">
        <v>823</v>
      </c>
      <c r="S126" s="36"/>
      <c r="T126" s="153">
        <v>125</v>
      </c>
    </row>
    <row r="127" spans="1:20" hidden="1">
      <c r="A127" s="37" t="s">
        <v>1356</v>
      </c>
      <c r="B127" s="152" t="str">
        <f>IFERROR(VLOOKUP(Proc[[#This Row],[App]],Table2[],3,0),"open")</f>
        <v>ok</v>
      </c>
      <c r="C127" s="37" t="s">
        <v>369</v>
      </c>
      <c r="D127" s="152" t="s">
        <v>7862</v>
      </c>
      <c r="E127" s="152" t="s">
        <v>1354</v>
      </c>
      <c r="F127" s="152" t="s">
        <v>1354</v>
      </c>
      <c r="G127" s="37" t="s">
        <v>400</v>
      </c>
      <c r="H127" s="36" t="str">
        <f>IF(Proc[[#This Row],[type]]="LFF (MDG-F)",MID(Proc[[#This Row],[Obj]],13,10),"")</f>
        <v/>
      </c>
      <c r="I127" s="152"/>
      <c r="J127" s="36" t="b">
        <f>Proc[[#This Row],[Requested]]=Proc[[#This Row],[CurrentParent]]</f>
        <v>1</v>
      </c>
      <c r="K127" s="152" t="str">
        <f>IF(Proc[[#This Row],[Author]]="Marcela Urrego",VLOOKUP(LEFT(Proc[[#This Row],[Requested]],1),Table3[#All],2,0),VLOOKUP(Proc[[#This Row],[Author]],Table4[],2,0))</f>
        <v>LS</v>
      </c>
      <c r="L127" s="36" t="s">
        <v>401</v>
      </c>
      <c r="M127" s="46">
        <v>45649.394259259258</v>
      </c>
      <c r="N127" s="46">
        <v>45652</v>
      </c>
      <c r="O127" s="46">
        <v>45652</v>
      </c>
      <c r="P127" s="39" t="str">
        <f ca="1">IF(Proc[[#This Row],[DaysAgeing]]&gt;5,"yep","on track")</f>
        <v>on track</v>
      </c>
      <c r="Q127" s="2">
        <f ca="1">IF(Proc[[#This Row],[DateClosed]]="",ABS(NETWORKDAYS(Proc[[#This Row],[DateOpened]],TODAY()))-1,ABS(NETWORKDAYS(Proc[[#This Row],[DateOpened]],Proc[[#This Row],[DateClosed]]))-1)</f>
        <v>3</v>
      </c>
      <c r="R127" s="39" t="s">
        <v>823</v>
      </c>
      <c r="S127" s="36"/>
      <c r="T127" s="153">
        <v>126</v>
      </c>
    </row>
    <row r="128" spans="1:20" hidden="1">
      <c r="A128" s="37" t="s">
        <v>1356</v>
      </c>
      <c r="B128" s="152" t="str">
        <f>IFERROR(VLOOKUP(Proc[[#This Row],[App]],Table2[],3,0),"open")</f>
        <v>ok</v>
      </c>
      <c r="C128" s="37" t="s">
        <v>369</v>
      </c>
      <c r="D128" s="152" t="s">
        <v>7863</v>
      </c>
      <c r="E128" s="152" t="s">
        <v>1227</v>
      </c>
      <c r="F128" s="152" t="s">
        <v>1227</v>
      </c>
      <c r="G128" t="s">
        <v>400</v>
      </c>
      <c r="H128" s="36" t="str">
        <f>IF(Proc[[#This Row],[type]]="LFF (MDG-F)",MID(Proc[[#This Row],[Obj]],13,10),"")</f>
        <v/>
      </c>
      <c r="I128" s="152"/>
      <c r="J128" s="36" t="b">
        <f>Proc[[#This Row],[Requested]]=Proc[[#This Row],[CurrentParent]]</f>
        <v>1</v>
      </c>
      <c r="K128" s="152" t="str">
        <f>IF(Proc[[#This Row],[Author]]="Marcela Urrego",VLOOKUP(LEFT(Proc[[#This Row],[Requested]],1),Table3[#All],2,0),VLOOKUP(Proc[[#This Row],[Author]],Table4[],2,0))</f>
        <v>LS</v>
      </c>
      <c r="L128" s="36" t="s">
        <v>401</v>
      </c>
      <c r="M128" s="46">
        <v>45649.394259259258</v>
      </c>
      <c r="N128" s="46">
        <v>45652</v>
      </c>
      <c r="O128" s="46">
        <v>45652</v>
      </c>
      <c r="P128" s="39" t="str">
        <f ca="1">IF(Proc[[#This Row],[DaysAgeing]]&gt;5,"yep","on track")</f>
        <v>on track</v>
      </c>
      <c r="Q128" s="2">
        <f ca="1">IF(Proc[[#This Row],[DateClosed]]="",ABS(NETWORKDAYS(Proc[[#This Row],[DateOpened]],TODAY()))-1,ABS(NETWORKDAYS(Proc[[#This Row],[DateOpened]],Proc[[#This Row],[DateClosed]]))-1)</f>
        <v>3</v>
      </c>
      <c r="R128" s="39" t="s">
        <v>823</v>
      </c>
      <c r="S128" s="36"/>
      <c r="T128" s="153">
        <v>127</v>
      </c>
    </row>
    <row r="129" spans="1:20" hidden="1">
      <c r="A129" s="37" t="s">
        <v>1356</v>
      </c>
      <c r="B129" s="152" t="str">
        <f>IFERROR(VLOOKUP(Proc[[#This Row],[App]],Table2[],3,0),"open")</f>
        <v>ok</v>
      </c>
      <c r="C129" s="37" t="s">
        <v>369</v>
      </c>
      <c r="D129" s="152" t="s">
        <v>7864</v>
      </c>
      <c r="E129" s="152" t="s">
        <v>1355</v>
      </c>
      <c r="F129" s="152" t="s">
        <v>1355</v>
      </c>
      <c r="G129" t="s">
        <v>406</v>
      </c>
      <c r="H129" s="36" t="str">
        <f>IF(Proc[[#This Row],[type]]="LFF (MDG-F)",MID(Proc[[#This Row],[Obj]],13,10),"")</f>
        <v>2053L44109</v>
      </c>
      <c r="I129" s="152"/>
      <c r="J129" s="36" t="b">
        <f>Proc[[#This Row],[Requested]]=Proc[[#This Row],[CurrentParent]]</f>
        <v>1</v>
      </c>
      <c r="K129" s="152" t="str">
        <f>IF(Proc[[#This Row],[Author]]="Marcela Urrego",VLOOKUP(LEFT(Proc[[#This Row],[Requested]],1),Table3[#All],2,0),VLOOKUP(Proc[[#This Row],[Author]],Table4[],2,0))</f>
        <v>LS</v>
      </c>
      <c r="L129" s="36" t="s">
        <v>401</v>
      </c>
      <c r="M129" s="46">
        <v>45649.394259259258</v>
      </c>
      <c r="N129" s="46">
        <v>45652</v>
      </c>
      <c r="O129" s="46">
        <v>45652</v>
      </c>
      <c r="P129" s="39" t="str">
        <f ca="1">IF(Proc[[#This Row],[DaysAgeing]]&gt;5,"yep","on track")</f>
        <v>on track</v>
      </c>
      <c r="Q129" s="2">
        <f ca="1">IF(Proc[[#This Row],[DateClosed]]="",ABS(NETWORKDAYS(Proc[[#This Row],[DateOpened]],TODAY()))-1,ABS(NETWORKDAYS(Proc[[#This Row],[DateOpened]],Proc[[#This Row],[DateClosed]]))-1)</f>
        <v>3</v>
      </c>
      <c r="R129" s="39" t="s">
        <v>823</v>
      </c>
      <c r="S129" s="36"/>
      <c r="T129" s="153">
        <v>128</v>
      </c>
    </row>
    <row r="130" spans="1:20" hidden="1">
      <c r="A130" t="s">
        <v>1357</v>
      </c>
      <c r="B130" s="152" t="str">
        <f>IFERROR(VLOOKUP(Proc[[#This Row],[App]],Table2[],3,0),"open")</f>
        <v>ok</v>
      </c>
      <c r="C130" s="37" t="s">
        <v>369</v>
      </c>
      <c r="D130" s="152" t="s">
        <v>7865</v>
      </c>
      <c r="E130" s="152" t="s">
        <v>734</v>
      </c>
      <c r="F130" s="152" t="s">
        <v>734</v>
      </c>
      <c r="G130" s="37" t="s">
        <v>406</v>
      </c>
      <c r="H130" s="36" t="str">
        <f>IF(Proc[[#This Row],[type]]="LFF (MDG-F)",MID(Proc[[#This Row],[Obj]],13,10),"")</f>
        <v>CH01Z01000</v>
      </c>
      <c r="I130" s="152"/>
      <c r="J130" s="36" t="b">
        <f>Proc[[#This Row],[Requested]]=Proc[[#This Row],[CurrentParent]]</f>
        <v>1</v>
      </c>
      <c r="K130" s="152" t="str">
        <f>IF(Proc[[#This Row],[Author]]="Marcela Urrego",VLOOKUP(LEFT(Proc[[#This Row],[Requested]],1),Table3[#All],2,0),VLOOKUP(Proc[[#This Row],[Author]],Table4[],2,0))</f>
        <v>MGF</v>
      </c>
      <c r="L130" s="36" t="s">
        <v>401</v>
      </c>
      <c r="M130" s="46">
        <v>45649.402777777781</v>
      </c>
      <c r="N130" s="46">
        <v>45652</v>
      </c>
      <c r="O130" s="46">
        <v>45652</v>
      </c>
      <c r="P130" s="39" t="str">
        <f ca="1">IF(Proc[[#This Row],[DaysAgeing]]&gt;5,"yep","on track")</f>
        <v>on track</v>
      </c>
      <c r="Q130" s="2">
        <f ca="1">IF(Proc[[#This Row],[DateClosed]]="",ABS(NETWORKDAYS(Proc[[#This Row],[DateOpened]],TODAY()))-1,ABS(NETWORKDAYS(Proc[[#This Row],[DateOpened]],Proc[[#This Row],[DateClosed]]))-1)</f>
        <v>3</v>
      </c>
      <c r="R130" s="39" t="s">
        <v>1067</v>
      </c>
      <c r="S130" s="36"/>
      <c r="T130" s="153">
        <v>129</v>
      </c>
    </row>
    <row r="131" spans="1:20" hidden="1">
      <c r="A131" t="s">
        <v>1357</v>
      </c>
      <c r="B131" s="152" t="str">
        <f>IFERROR(VLOOKUP(Proc[[#This Row],[App]],Table2[],3,0),"open")</f>
        <v>ok</v>
      </c>
      <c r="C131" s="37" t="s">
        <v>369</v>
      </c>
      <c r="D131" s="152" t="s">
        <v>7866</v>
      </c>
      <c r="E131" s="152" t="s">
        <v>734</v>
      </c>
      <c r="F131" s="152" t="s">
        <v>734</v>
      </c>
      <c r="G131" s="37" t="s">
        <v>406</v>
      </c>
      <c r="H131" s="36" t="str">
        <f>IF(Proc[[#This Row],[type]]="LFF (MDG-F)",MID(Proc[[#This Row],[Obj]],13,10),"")</f>
        <v>DE01Z01000</v>
      </c>
      <c r="I131" s="152"/>
      <c r="J131" s="36" t="b">
        <f>Proc[[#This Row],[Requested]]=Proc[[#This Row],[CurrentParent]]</f>
        <v>1</v>
      </c>
      <c r="K131" s="152" t="str">
        <f>IF(Proc[[#This Row],[Author]]="Marcela Urrego",VLOOKUP(LEFT(Proc[[#This Row],[Requested]],1),Table3[#All],2,0),VLOOKUP(Proc[[#This Row],[Author]],Table4[],2,0))</f>
        <v>MGF</v>
      </c>
      <c r="L131" s="36" t="s">
        <v>401</v>
      </c>
      <c r="M131" s="46">
        <v>45649.402777777781</v>
      </c>
      <c r="N131" s="46">
        <v>45652</v>
      </c>
      <c r="O131" s="46">
        <v>45652</v>
      </c>
      <c r="P131" s="39" t="str">
        <f ca="1">IF(Proc[[#This Row],[DaysAgeing]]&gt;5,"yep","on track")</f>
        <v>on track</v>
      </c>
      <c r="Q131" s="2">
        <f ca="1">IF(Proc[[#This Row],[DateClosed]]="",ABS(NETWORKDAYS(Proc[[#This Row],[DateOpened]],TODAY()))-1,ABS(NETWORKDAYS(Proc[[#This Row],[DateOpened]],Proc[[#This Row],[DateClosed]]))-1)</f>
        <v>3</v>
      </c>
      <c r="R131" s="39" t="s">
        <v>1067</v>
      </c>
      <c r="S131" s="36"/>
      <c r="T131" s="153">
        <v>130</v>
      </c>
    </row>
    <row r="132" spans="1:20" hidden="1">
      <c r="A132" t="s">
        <v>1369</v>
      </c>
      <c r="B132" s="152" t="str">
        <f>IFERROR(VLOOKUP(Proc[[#This Row],[App]],Table2[],3,0),"open")</f>
        <v>ok</v>
      </c>
      <c r="C132" t="s">
        <v>369</v>
      </c>
      <c r="D132" s="152" t="s">
        <v>7867</v>
      </c>
      <c r="E132" s="152" t="s">
        <v>768</v>
      </c>
      <c r="F132" s="152" t="s">
        <v>768</v>
      </c>
      <c r="G132" s="37" t="s">
        <v>400</v>
      </c>
      <c r="H132" s="36" t="str">
        <f>IF(Proc[[#This Row],[type]]="LFF (MDG-F)",MID(Proc[[#This Row],[Obj]],13,10),"")</f>
        <v/>
      </c>
      <c r="I132" s="152"/>
      <c r="J132" s="36" t="b">
        <f>Proc[[#This Row],[Requested]]=Proc[[#This Row],[CurrentParent]]</f>
        <v>1</v>
      </c>
      <c r="K132" s="152" t="str">
        <f>IF(Proc[[#This Row],[Author]]="Marcela Urrego",VLOOKUP(LEFT(Proc[[#This Row],[Requested]],1),Table3[#All],2,0),VLOOKUP(Proc[[#This Row],[Author]],Table4[],2,0))</f>
        <v>LS</v>
      </c>
      <c r="L132" s="36" t="s">
        <v>401</v>
      </c>
      <c r="M132" s="46">
        <v>45652.450636574074</v>
      </c>
      <c r="N132" s="46">
        <v>45659</v>
      </c>
      <c r="O132" s="46">
        <v>45659</v>
      </c>
      <c r="P132" s="39" t="str">
        <f ca="1">IF(Proc[[#This Row],[DaysAgeing]]&gt;5,"yep","on track")</f>
        <v>on track</v>
      </c>
      <c r="Q132" s="2">
        <f ca="1">IF(Proc[[#This Row],[DateClosed]]="",ABS(NETWORKDAYS(Proc[[#This Row],[DateOpened]],TODAY()))-1,ABS(NETWORKDAYS(Proc[[#This Row],[DateOpened]],Proc[[#This Row],[DateClosed]]))-1)</f>
        <v>5</v>
      </c>
      <c r="R132" s="39" t="s">
        <v>488</v>
      </c>
      <c r="S132" s="36"/>
      <c r="T132" s="153">
        <v>131</v>
      </c>
    </row>
    <row r="133" spans="1:20" hidden="1">
      <c r="A133" s="37" t="s">
        <v>1369</v>
      </c>
      <c r="B133" s="152" t="str">
        <f>IFERROR(VLOOKUP(Proc[[#This Row],[App]],Table2[],3,0),"open")</f>
        <v>ok</v>
      </c>
      <c r="C133" s="37" t="s">
        <v>369</v>
      </c>
      <c r="D133" s="152" t="s">
        <v>7868</v>
      </c>
      <c r="E133" s="152" t="s">
        <v>768</v>
      </c>
      <c r="F133" s="152" t="s">
        <v>768</v>
      </c>
      <c r="G133" s="37" t="s">
        <v>400</v>
      </c>
      <c r="H133" s="36" t="str">
        <f>IF(Proc[[#This Row],[type]]="LFF (MDG-F)",MID(Proc[[#This Row],[Obj]],13,10),"")</f>
        <v/>
      </c>
      <c r="I133" s="152"/>
      <c r="J133" s="36" t="b">
        <f>Proc[[#This Row],[Requested]]=Proc[[#This Row],[CurrentParent]]</f>
        <v>1</v>
      </c>
      <c r="K133" s="152" t="str">
        <f>IF(Proc[[#This Row],[Author]]="Marcela Urrego",VLOOKUP(LEFT(Proc[[#This Row],[Requested]],1),Table3[#All],2,0),VLOOKUP(Proc[[#This Row],[Author]],Table4[],2,0))</f>
        <v>LS</v>
      </c>
      <c r="L133" s="36" t="s">
        <v>401</v>
      </c>
      <c r="M133" s="46">
        <v>45652.450636574074</v>
      </c>
      <c r="N133" s="46">
        <v>45659</v>
      </c>
      <c r="O133" s="46">
        <v>45659</v>
      </c>
      <c r="P133" s="39" t="str">
        <f ca="1">IF(Proc[[#This Row],[DaysAgeing]]&gt;5,"yep","on track")</f>
        <v>on track</v>
      </c>
      <c r="Q133" s="2">
        <f ca="1">IF(Proc[[#This Row],[DateClosed]]="",ABS(NETWORKDAYS(Proc[[#This Row],[DateOpened]],TODAY()))-1,ABS(NETWORKDAYS(Proc[[#This Row],[DateOpened]],Proc[[#This Row],[DateClosed]]))-1)</f>
        <v>5</v>
      </c>
      <c r="R133" s="39" t="s">
        <v>488</v>
      </c>
      <c r="S133" s="36"/>
      <c r="T133" s="153">
        <v>132</v>
      </c>
    </row>
    <row r="134" spans="1:20" hidden="1">
      <c r="A134" s="37" t="s">
        <v>1369</v>
      </c>
      <c r="B134" s="152" t="str">
        <f>IFERROR(VLOOKUP(Proc[[#This Row],[App]],Table2[],3,0),"open")</f>
        <v>ok</v>
      </c>
      <c r="C134" s="37" t="s">
        <v>369</v>
      </c>
      <c r="D134" s="152" t="s">
        <v>7869</v>
      </c>
      <c r="E134" s="152" t="s">
        <v>523</v>
      </c>
      <c r="F134" s="152" t="s">
        <v>523</v>
      </c>
      <c r="G134" s="37" t="s">
        <v>400</v>
      </c>
      <c r="H134" s="36" t="str">
        <f>IF(Proc[[#This Row],[type]]="LFF (MDG-F)",MID(Proc[[#This Row],[Obj]],13,10),"")</f>
        <v/>
      </c>
      <c r="I134" s="152"/>
      <c r="J134" s="36" t="b">
        <f>Proc[[#This Row],[Requested]]=Proc[[#This Row],[CurrentParent]]</f>
        <v>1</v>
      </c>
      <c r="K134" s="152" t="str">
        <f>IF(Proc[[#This Row],[Author]]="Marcela Urrego",VLOOKUP(LEFT(Proc[[#This Row],[Requested]],1),Table3[#All],2,0),VLOOKUP(Proc[[#This Row],[Author]],Table4[],2,0))</f>
        <v>LS</v>
      </c>
      <c r="L134" s="36" t="s">
        <v>401</v>
      </c>
      <c r="M134" s="46">
        <v>45652.450636574074</v>
      </c>
      <c r="N134" s="46">
        <v>45659</v>
      </c>
      <c r="O134" s="46">
        <v>45659</v>
      </c>
      <c r="P134" s="39" t="str">
        <f ca="1">IF(Proc[[#This Row],[DaysAgeing]]&gt;5,"yep","on track")</f>
        <v>on track</v>
      </c>
      <c r="Q134" s="2">
        <f ca="1">IF(Proc[[#This Row],[DateClosed]]="",ABS(NETWORKDAYS(Proc[[#This Row],[DateOpened]],TODAY()))-1,ABS(NETWORKDAYS(Proc[[#This Row],[DateOpened]],Proc[[#This Row],[DateClosed]]))-1)</f>
        <v>5</v>
      </c>
      <c r="R134" s="39" t="s">
        <v>488</v>
      </c>
      <c r="S134" s="36"/>
      <c r="T134" s="153">
        <v>133</v>
      </c>
    </row>
    <row r="135" spans="1:20" hidden="1">
      <c r="A135" s="37" t="s">
        <v>1369</v>
      </c>
      <c r="B135" s="152" t="str">
        <f>IFERROR(VLOOKUP(Proc[[#This Row],[App]],Table2[],3,0),"open")</f>
        <v>ok</v>
      </c>
      <c r="C135" s="37" t="s">
        <v>369</v>
      </c>
      <c r="D135" s="152" t="s">
        <v>7870</v>
      </c>
      <c r="E135" s="152" t="s">
        <v>546</v>
      </c>
      <c r="F135" s="152" t="s">
        <v>546</v>
      </c>
      <c r="G135" s="37" t="s">
        <v>400</v>
      </c>
      <c r="H135" s="36" t="str">
        <f>IF(Proc[[#This Row],[type]]="LFF (MDG-F)",MID(Proc[[#This Row],[Obj]],13,10),"")</f>
        <v/>
      </c>
      <c r="I135" s="152"/>
      <c r="J135" s="36" t="b">
        <f>Proc[[#This Row],[Requested]]=Proc[[#This Row],[CurrentParent]]</f>
        <v>1</v>
      </c>
      <c r="K135" s="152" t="str">
        <f>IF(Proc[[#This Row],[Author]]="Marcela Urrego",VLOOKUP(LEFT(Proc[[#This Row],[Requested]],1),Table3[#All],2,0),VLOOKUP(Proc[[#This Row],[Author]],Table4[],2,0))</f>
        <v>LS</v>
      </c>
      <c r="L135" s="36" t="s">
        <v>401</v>
      </c>
      <c r="M135" s="46">
        <v>45652.450636574074</v>
      </c>
      <c r="N135" s="46">
        <v>45659</v>
      </c>
      <c r="O135" s="46">
        <v>45659</v>
      </c>
      <c r="P135" s="39" t="str">
        <f ca="1">IF(Proc[[#This Row],[DaysAgeing]]&gt;5,"yep","on track")</f>
        <v>on track</v>
      </c>
      <c r="Q135" s="2">
        <f ca="1">IF(Proc[[#This Row],[DateClosed]]="",ABS(NETWORKDAYS(Proc[[#This Row],[DateOpened]],TODAY()))-1,ABS(NETWORKDAYS(Proc[[#This Row],[DateOpened]],Proc[[#This Row],[DateClosed]]))-1)</f>
        <v>5</v>
      </c>
      <c r="R135" s="39" t="s">
        <v>488</v>
      </c>
      <c r="S135" s="36"/>
      <c r="T135" s="153">
        <v>134</v>
      </c>
    </row>
    <row r="136" spans="1:20" hidden="1">
      <c r="A136" s="37" t="s">
        <v>1369</v>
      </c>
      <c r="B136" s="152" t="str">
        <f>IFERROR(VLOOKUP(Proc[[#This Row],[App]],Table2[],3,0),"open")</f>
        <v>ok</v>
      </c>
      <c r="C136" s="37" t="s">
        <v>369</v>
      </c>
      <c r="D136" s="152" t="s">
        <v>7871</v>
      </c>
      <c r="E136" s="152" t="s">
        <v>546</v>
      </c>
      <c r="F136" s="152" t="s">
        <v>546</v>
      </c>
      <c r="G136" s="37" t="s">
        <v>400</v>
      </c>
      <c r="H136" s="36" t="str">
        <f>IF(Proc[[#This Row],[type]]="LFF (MDG-F)",MID(Proc[[#This Row],[Obj]],13,10),"")</f>
        <v/>
      </c>
      <c r="I136" s="152"/>
      <c r="J136" s="36" t="b">
        <f>Proc[[#This Row],[Requested]]=Proc[[#This Row],[CurrentParent]]</f>
        <v>1</v>
      </c>
      <c r="K136" s="152" t="str">
        <f>IF(Proc[[#This Row],[Author]]="Marcela Urrego",VLOOKUP(LEFT(Proc[[#This Row],[Requested]],1),Table3[#All],2,0),VLOOKUP(Proc[[#This Row],[Author]],Table4[],2,0))</f>
        <v>LS</v>
      </c>
      <c r="L136" s="36" t="s">
        <v>401</v>
      </c>
      <c r="M136" s="46">
        <v>45652.450636574074</v>
      </c>
      <c r="N136" s="46">
        <v>45659</v>
      </c>
      <c r="O136" s="46">
        <v>45659</v>
      </c>
      <c r="P136" s="39" t="str">
        <f ca="1">IF(Proc[[#This Row],[DaysAgeing]]&gt;5,"yep","on track")</f>
        <v>on track</v>
      </c>
      <c r="Q136" s="2">
        <f ca="1">IF(Proc[[#This Row],[DateClosed]]="",ABS(NETWORKDAYS(Proc[[#This Row],[DateOpened]],TODAY()))-1,ABS(NETWORKDAYS(Proc[[#This Row],[DateOpened]],Proc[[#This Row],[DateClosed]]))-1)</f>
        <v>5</v>
      </c>
      <c r="R136" s="39" t="s">
        <v>488</v>
      </c>
      <c r="S136" s="36"/>
      <c r="T136" s="153">
        <v>135</v>
      </c>
    </row>
    <row r="137" spans="1:20" hidden="1">
      <c r="A137" s="37" t="s">
        <v>1369</v>
      </c>
      <c r="B137" s="152" t="str">
        <f>IFERROR(VLOOKUP(Proc[[#This Row],[App]],Table2[],3,0),"open")</f>
        <v>ok</v>
      </c>
      <c r="C137" s="37" t="s">
        <v>369</v>
      </c>
      <c r="D137" s="152" t="s">
        <v>7872</v>
      </c>
      <c r="E137" s="152" t="s">
        <v>1358</v>
      </c>
      <c r="F137" s="152" t="s">
        <v>1358</v>
      </c>
      <c r="G137" s="37" t="s">
        <v>400</v>
      </c>
      <c r="H137" s="36" t="str">
        <f>IF(Proc[[#This Row],[type]]="LFF (MDG-F)",MID(Proc[[#This Row],[Obj]],13,10),"")</f>
        <v/>
      </c>
      <c r="I137" s="152"/>
      <c r="J137" s="36" t="b">
        <f>Proc[[#This Row],[Requested]]=Proc[[#This Row],[CurrentParent]]</f>
        <v>1</v>
      </c>
      <c r="K137" s="152" t="str">
        <f>IF(Proc[[#This Row],[Author]]="Marcela Urrego",VLOOKUP(LEFT(Proc[[#This Row],[Requested]],1),Table3[#All],2,0),VLOOKUP(Proc[[#This Row],[Author]],Table4[],2,0))</f>
        <v>LS</v>
      </c>
      <c r="L137" s="36" t="s">
        <v>401</v>
      </c>
      <c r="M137" s="46">
        <v>45652.450636574074</v>
      </c>
      <c r="N137" s="46">
        <v>45659</v>
      </c>
      <c r="O137" s="46">
        <v>45659</v>
      </c>
      <c r="P137" s="39" t="str">
        <f ca="1">IF(Proc[[#This Row],[DaysAgeing]]&gt;5,"yep","on track")</f>
        <v>on track</v>
      </c>
      <c r="Q137" s="2">
        <f ca="1">IF(Proc[[#This Row],[DateClosed]]="",ABS(NETWORKDAYS(Proc[[#This Row],[DateOpened]],TODAY()))-1,ABS(NETWORKDAYS(Proc[[#This Row],[DateOpened]],Proc[[#This Row],[DateClosed]]))-1)</f>
        <v>5</v>
      </c>
      <c r="R137" s="39" t="s">
        <v>488</v>
      </c>
      <c r="S137" s="36"/>
      <c r="T137" s="153">
        <v>136</v>
      </c>
    </row>
    <row r="138" spans="1:20" hidden="1">
      <c r="A138" s="37" t="s">
        <v>1369</v>
      </c>
      <c r="B138" s="111" t="str">
        <f>IFERROR(VLOOKUP(Proc[[#This Row],[App]],Table2[],3,0),"open")</f>
        <v>ok</v>
      </c>
      <c r="C138" s="37" t="s">
        <v>369</v>
      </c>
      <c r="D138" s="152" t="s">
        <v>6861</v>
      </c>
      <c r="E138" s="152" t="s">
        <v>1081</v>
      </c>
      <c r="F138" s="85" t="s">
        <v>1081</v>
      </c>
      <c r="G138" s="37" t="s">
        <v>400</v>
      </c>
      <c r="H138" s="36" t="str">
        <f>IF(Proc[[#This Row],[type]]="LFF (MDG-F)",MID(Proc[[#This Row],[Obj]],13,10),"")</f>
        <v/>
      </c>
      <c r="I138" s="152"/>
      <c r="J138" s="36" t="b">
        <f>Proc[[#This Row],[Requested]]=Proc[[#This Row],[CurrentParent]]</f>
        <v>1</v>
      </c>
      <c r="K138" s="107" t="str">
        <f>IF(Proc[[#This Row],[Author]]="Marcela Urrego",VLOOKUP(LEFT(Proc[[#This Row],[Requested]],1),Table3[#All],2,0),VLOOKUP(Proc[[#This Row],[Author]],Table4[],2,0))</f>
        <v>LS</v>
      </c>
      <c r="L138" s="36" t="s">
        <v>401</v>
      </c>
      <c r="M138" s="46">
        <v>45652.450636574074</v>
      </c>
      <c r="N138" s="46">
        <v>45659</v>
      </c>
      <c r="O138" s="46">
        <v>45659</v>
      </c>
      <c r="P138" s="39" t="str">
        <f ca="1">IF(Proc[[#This Row],[DaysAgeing]]&gt;5,"yep","on track")</f>
        <v>on track</v>
      </c>
      <c r="Q138" s="2">
        <f ca="1">IF(Proc[[#This Row],[DateClosed]]="",ABS(NETWORKDAYS(Proc[[#This Row],[DateOpened]],TODAY()))-1,ABS(NETWORKDAYS(Proc[[#This Row],[DateOpened]],Proc[[#This Row],[DateClosed]]))-1)</f>
        <v>5</v>
      </c>
      <c r="R138" s="39" t="s">
        <v>488</v>
      </c>
      <c r="S138" s="36"/>
      <c r="T138" s="153">
        <v>137</v>
      </c>
    </row>
    <row r="139" spans="1:20" hidden="1">
      <c r="A139" s="37" t="s">
        <v>1369</v>
      </c>
      <c r="B139" s="111" t="str">
        <f>IFERROR(VLOOKUP(Proc[[#This Row],[App]],Table2[],3,0),"open")</f>
        <v>ok</v>
      </c>
      <c r="C139" s="37" t="s">
        <v>369</v>
      </c>
      <c r="D139" s="152" t="s">
        <v>7873</v>
      </c>
      <c r="E139" s="152" t="s">
        <v>1359</v>
      </c>
      <c r="F139" s="152" t="s">
        <v>1359</v>
      </c>
      <c r="G139" s="37" t="s">
        <v>400</v>
      </c>
      <c r="H139" s="36" t="str">
        <f>IF(Proc[[#This Row],[type]]="LFF (MDG-F)",MID(Proc[[#This Row],[Obj]],13,10),"")</f>
        <v/>
      </c>
      <c r="I139" s="152"/>
      <c r="J139" s="36" t="b">
        <f>Proc[[#This Row],[Requested]]=Proc[[#This Row],[CurrentParent]]</f>
        <v>1</v>
      </c>
      <c r="K139" s="107" t="str">
        <f>IF(Proc[[#This Row],[Author]]="Marcela Urrego",VLOOKUP(LEFT(Proc[[#This Row],[Requested]],1),Table3[#All],2,0),VLOOKUP(Proc[[#This Row],[Author]],Table4[],2,0))</f>
        <v>LS</v>
      </c>
      <c r="L139" s="36" t="s">
        <v>401</v>
      </c>
      <c r="M139" s="46">
        <v>45652.450636574074</v>
      </c>
      <c r="N139" s="46">
        <v>45659</v>
      </c>
      <c r="O139" s="46">
        <v>45659</v>
      </c>
      <c r="P139" s="39" t="str">
        <f ca="1">IF(Proc[[#This Row],[DaysAgeing]]&gt;5,"yep","on track")</f>
        <v>on track</v>
      </c>
      <c r="Q139" s="2">
        <f ca="1">IF(Proc[[#This Row],[DateClosed]]="",ABS(NETWORKDAYS(Proc[[#This Row],[DateOpened]],TODAY()))-1,ABS(NETWORKDAYS(Proc[[#This Row],[DateOpened]],Proc[[#This Row],[DateClosed]]))-1)</f>
        <v>5</v>
      </c>
      <c r="R139" s="39" t="s">
        <v>488</v>
      </c>
      <c r="S139" s="36"/>
      <c r="T139" s="153">
        <v>138</v>
      </c>
    </row>
    <row r="140" spans="1:20" hidden="1">
      <c r="A140" s="37" t="s">
        <v>1369</v>
      </c>
      <c r="B140" s="152" t="str">
        <f>IFERROR(VLOOKUP(Proc[[#This Row],[App]],Table2[],3,0),"open")</f>
        <v>ok</v>
      </c>
      <c r="C140" s="37" t="s">
        <v>369</v>
      </c>
      <c r="D140" s="152" t="s">
        <v>7874</v>
      </c>
      <c r="E140" s="152" t="s">
        <v>1360</v>
      </c>
      <c r="F140" s="152" t="s">
        <v>1360</v>
      </c>
      <c r="G140" s="37" t="s">
        <v>400</v>
      </c>
      <c r="H140" s="36" t="str">
        <f>IF(Proc[[#This Row],[type]]="LFF (MDG-F)",MID(Proc[[#This Row],[Obj]],13,10),"")</f>
        <v/>
      </c>
      <c r="I140" s="152"/>
      <c r="J140" s="36" t="b">
        <f>Proc[[#This Row],[Requested]]=Proc[[#This Row],[CurrentParent]]</f>
        <v>1</v>
      </c>
      <c r="K140" s="152" t="str">
        <f>IF(Proc[[#This Row],[Author]]="Marcela Urrego",VLOOKUP(LEFT(Proc[[#This Row],[Requested]],1),Table3[#All],2,0),VLOOKUP(Proc[[#This Row],[Author]],Table4[],2,0))</f>
        <v>LS</v>
      </c>
      <c r="L140" s="36" t="s">
        <v>401</v>
      </c>
      <c r="M140" s="46">
        <v>45652.450636574074</v>
      </c>
      <c r="N140" s="46">
        <v>45659</v>
      </c>
      <c r="O140" s="46">
        <v>45659</v>
      </c>
      <c r="P140" s="39" t="str">
        <f ca="1">IF(Proc[[#This Row],[DaysAgeing]]&gt;5,"yep","on track")</f>
        <v>on track</v>
      </c>
      <c r="Q140" s="2">
        <f ca="1">IF(Proc[[#This Row],[DateClosed]]="",ABS(NETWORKDAYS(Proc[[#This Row],[DateOpened]],TODAY()))-1,ABS(NETWORKDAYS(Proc[[#This Row],[DateOpened]],Proc[[#This Row],[DateClosed]]))-1)</f>
        <v>5</v>
      </c>
      <c r="R140" s="39" t="s">
        <v>488</v>
      </c>
      <c r="S140" s="36"/>
      <c r="T140" s="153">
        <v>139</v>
      </c>
    </row>
    <row r="141" spans="1:20" hidden="1">
      <c r="A141" s="37" t="s">
        <v>1369</v>
      </c>
      <c r="B141" s="152" t="str">
        <f>IFERROR(VLOOKUP(Proc[[#This Row],[App]],Table2[],3,0),"open")</f>
        <v>ok</v>
      </c>
      <c r="C141" s="37" t="s">
        <v>369</v>
      </c>
      <c r="D141" s="152" t="s">
        <v>7875</v>
      </c>
      <c r="E141" s="152" t="s">
        <v>1360</v>
      </c>
      <c r="F141" s="152" t="s">
        <v>1360</v>
      </c>
      <c r="G141" s="37" t="s">
        <v>400</v>
      </c>
      <c r="H141" s="36" t="str">
        <f>IF(Proc[[#This Row],[type]]="LFF (MDG-F)",MID(Proc[[#This Row],[Obj]],13,10),"")</f>
        <v/>
      </c>
      <c r="I141" s="152"/>
      <c r="J141" s="36" t="b">
        <f>Proc[[#This Row],[Requested]]=Proc[[#This Row],[CurrentParent]]</f>
        <v>1</v>
      </c>
      <c r="K141" s="152" t="str">
        <f>IF(Proc[[#This Row],[Author]]="Marcela Urrego",VLOOKUP(LEFT(Proc[[#This Row],[Requested]],1),Table3[#All],2,0),VLOOKUP(Proc[[#This Row],[Author]],Table4[],2,0))</f>
        <v>LS</v>
      </c>
      <c r="L141" s="36" t="s">
        <v>401</v>
      </c>
      <c r="M141" s="46">
        <v>45652.450636574074</v>
      </c>
      <c r="N141" s="46">
        <v>45659</v>
      </c>
      <c r="O141" s="46">
        <v>45659</v>
      </c>
      <c r="P141" s="39" t="str">
        <f ca="1">IF(Proc[[#This Row],[DaysAgeing]]&gt;5,"yep","on track")</f>
        <v>on track</v>
      </c>
      <c r="Q141" s="2">
        <f ca="1">IF(Proc[[#This Row],[DateClosed]]="",ABS(NETWORKDAYS(Proc[[#This Row],[DateOpened]],TODAY()))-1,ABS(NETWORKDAYS(Proc[[#This Row],[DateOpened]],Proc[[#This Row],[DateClosed]]))-1)</f>
        <v>5</v>
      </c>
      <c r="R141" s="39" t="s">
        <v>488</v>
      </c>
      <c r="S141" s="36"/>
      <c r="T141" s="153">
        <v>140</v>
      </c>
    </row>
    <row r="142" spans="1:20" hidden="1">
      <c r="A142" s="37" t="s">
        <v>1369</v>
      </c>
      <c r="B142" s="152" t="str">
        <f>IFERROR(VLOOKUP(Proc[[#This Row],[App]],Table2[],3,0),"open")</f>
        <v>ok</v>
      </c>
      <c r="C142" s="37" t="s">
        <v>369</v>
      </c>
      <c r="D142" s="152" t="s">
        <v>7876</v>
      </c>
      <c r="E142" s="152" t="s">
        <v>523</v>
      </c>
      <c r="F142" s="152" t="s">
        <v>523</v>
      </c>
      <c r="G142" s="37" t="s">
        <v>400</v>
      </c>
      <c r="H142" s="36" t="str">
        <f>IF(Proc[[#This Row],[type]]="LFF (MDG-F)",MID(Proc[[#This Row],[Obj]],13,10),"")</f>
        <v/>
      </c>
      <c r="I142" s="152"/>
      <c r="J142" s="36" t="b">
        <f>Proc[[#This Row],[Requested]]=Proc[[#This Row],[CurrentParent]]</f>
        <v>1</v>
      </c>
      <c r="K142" s="152" t="str">
        <f>IF(Proc[[#This Row],[Author]]="Marcela Urrego",VLOOKUP(LEFT(Proc[[#This Row],[Requested]],1),Table3[#All],2,0),VLOOKUP(Proc[[#This Row],[Author]],Table4[],2,0))</f>
        <v>LS</v>
      </c>
      <c r="L142" s="36" t="s">
        <v>401</v>
      </c>
      <c r="M142" s="46">
        <v>45652.450636574074</v>
      </c>
      <c r="N142" s="46">
        <v>45659</v>
      </c>
      <c r="O142" s="46">
        <v>45659</v>
      </c>
      <c r="P142" s="39" t="str">
        <f ca="1">IF(Proc[[#This Row],[DaysAgeing]]&gt;5,"yep","on track")</f>
        <v>on track</v>
      </c>
      <c r="Q142" s="2">
        <f ca="1">IF(Proc[[#This Row],[DateClosed]]="",ABS(NETWORKDAYS(Proc[[#This Row],[DateOpened]],TODAY()))-1,ABS(NETWORKDAYS(Proc[[#This Row],[DateOpened]],Proc[[#This Row],[DateClosed]]))-1)</f>
        <v>5</v>
      </c>
      <c r="R142" s="39" t="s">
        <v>488</v>
      </c>
      <c r="S142" s="36"/>
      <c r="T142" s="153">
        <v>141</v>
      </c>
    </row>
    <row r="143" spans="1:20" hidden="1">
      <c r="A143" s="37" t="s">
        <v>1369</v>
      </c>
      <c r="B143" s="111" t="str">
        <f>IFERROR(VLOOKUP(Proc[[#This Row],[App]],Table2[],3,0),"open")</f>
        <v>ok</v>
      </c>
      <c r="C143" s="37" t="s">
        <v>369</v>
      </c>
      <c r="D143" s="152" t="s">
        <v>7877</v>
      </c>
      <c r="E143" s="152" t="s">
        <v>545</v>
      </c>
      <c r="F143" s="152" t="s">
        <v>545</v>
      </c>
      <c r="G143" s="37" t="s">
        <v>400</v>
      </c>
      <c r="H143" s="36" t="str">
        <f>IF(Proc[[#This Row],[type]]="LFF (MDG-F)",MID(Proc[[#This Row],[Obj]],13,10),"")</f>
        <v/>
      </c>
      <c r="I143" s="152"/>
      <c r="J143" s="36" t="b">
        <f>Proc[[#This Row],[Requested]]=Proc[[#This Row],[CurrentParent]]</f>
        <v>1</v>
      </c>
      <c r="K143" s="107" t="str">
        <f>IF(Proc[[#This Row],[Author]]="Marcela Urrego",VLOOKUP(LEFT(Proc[[#This Row],[Requested]],1),Table3[#All],2,0),VLOOKUP(Proc[[#This Row],[Author]],Table4[],2,0))</f>
        <v>LS</v>
      </c>
      <c r="L143" s="36" t="s">
        <v>401</v>
      </c>
      <c r="M143" s="46">
        <v>45652.450636574074</v>
      </c>
      <c r="N143" s="46">
        <v>45659</v>
      </c>
      <c r="O143" s="46">
        <v>45659</v>
      </c>
      <c r="P143" s="39" t="str">
        <f ca="1">IF(Proc[[#This Row],[DaysAgeing]]&gt;5,"yep","on track")</f>
        <v>on track</v>
      </c>
      <c r="Q143" s="2">
        <f ca="1">IF(Proc[[#This Row],[DateClosed]]="",ABS(NETWORKDAYS(Proc[[#This Row],[DateOpened]],TODAY()))-1,ABS(NETWORKDAYS(Proc[[#This Row],[DateOpened]],Proc[[#This Row],[DateClosed]]))-1)</f>
        <v>5</v>
      </c>
      <c r="R143" s="39" t="s">
        <v>488</v>
      </c>
      <c r="S143" s="36"/>
      <c r="T143" s="153">
        <v>142</v>
      </c>
    </row>
    <row r="144" spans="1:20" hidden="1">
      <c r="A144" s="37" t="s">
        <v>1369</v>
      </c>
      <c r="B144" s="111" t="str">
        <f>IFERROR(VLOOKUP(Proc[[#This Row],[App]],Table2[],3,0),"open")</f>
        <v>ok</v>
      </c>
      <c r="C144" s="37" t="s">
        <v>369</v>
      </c>
      <c r="D144" s="152" t="s">
        <v>7878</v>
      </c>
      <c r="E144" s="152" t="s">
        <v>523</v>
      </c>
      <c r="F144" s="152" t="s">
        <v>523</v>
      </c>
      <c r="G144" s="37" t="s">
        <v>400</v>
      </c>
      <c r="H144" s="36" t="str">
        <f>IF(Proc[[#This Row],[type]]="LFF (MDG-F)",MID(Proc[[#This Row],[Obj]],13,10),"")</f>
        <v/>
      </c>
      <c r="I144" s="152"/>
      <c r="J144" s="36" t="b">
        <f>Proc[[#This Row],[Requested]]=Proc[[#This Row],[CurrentParent]]</f>
        <v>1</v>
      </c>
      <c r="K144" s="107" t="str">
        <f>IF(Proc[[#This Row],[Author]]="Marcela Urrego",VLOOKUP(LEFT(Proc[[#This Row],[Requested]],1),Table3[#All],2,0),VLOOKUP(Proc[[#This Row],[Author]],Table4[],2,0))</f>
        <v>LS</v>
      </c>
      <c r="L144" s="36" t="s">
        <v>401</v>
      </c>
      <c r="M144" s="46">
        <v>45652.450636574074</v>
      </c>
      <c r="N144" s="46">
        <v>45659</v>
      </c>
      <c r="O144" s="46">
        <v>45659</v>
      </c>
      <c r="P144" s="39" t="str">
        <f ca="1">IF(Proc[[#This Row],[DaysAgeing]]&gt;5,"yep","on track")</f>
        <v>on track</v>
      </c>
      <c r="Q144" s="2">
        <f ca="1">IF(Proc[[#This Row],[DateClosed]]="",ABS(NETWORKDAYS(Proc[[#This Row],[DateOpened]],TODAY()))-1,ABS(NETWORKDAYS(Proc[[#This Row],[DateOpened]],Proc[[#This Row],[DateClosed]]))-1)</f>
        <v>5</v>
      </c>
      <c r="R144" s="39" t="s">
        <v>488</v>
      </c>
      <c r="S144" s="36"/>
      <c r="T144" s="153">
        <v>143</v>
      </c>
    </row>
    <row r="145" spans="1:20" hidden="1">
      <c r="A145" s="37" t="s">
        <v>1369</v>
      </c>
      <c r="B145" s="152" t="str">
        <f>IFERROR(VLOOKUP(Proc[[#This Row],[App]],Table2[],3,0),"open")</f>
        <v>ok</v>
      </c>
      <c r="C145" s="37" t="s">
        <v>369</v>
      </c>
      <c r="D145" s="152" t="s">
        <v>7879</v>
      </c>
      <c r="E145" s="152" t="s">
        <v>523</v>
      </c>
      <c r="F145" s="152" t="s">
        <v>523</v>
      </c>
      <c r="G145" s="37" t="s">
        <v>400</v>
      </c>
      <c r="H145" s="36" t="str">
        <f>IF(Proc[[#This Row],[type]]="LFF (MDG-F)",MID(Proc[[#This Row],[Obj]],13,10),"")</f>
        <v/>
      </c>
      <c r="I145" s="152"/>
      <c r="J145" s="36" t="b">
        <f>Proc[[#This Row],[Requested]]=Proc[[#This Row],[CurrentParent]]</f>
        <v>1</v>
      </c>
      <c r="K145" s="152" t="str">
        <f>IF(Proc[[#This Row],[Author]]="Marcela Urrego",VLOOKUP(LEFT(Proc[[#This Row],[Requested]],1),Table3[#All],2,0),VLOOKUP(Proc[[#This Row],[Author]],Table4[],2,0))</f>
        <v>LS</v>
      </c>
      <c r="L145" s="36" t="s">
        <v>401</v>
      </c>
      <c r="M145" s="46">
        <v>45652.450636574074</v>
      </c>
      <c r="N145" s="46">
        <v>45659</v>
      </c>
      <c r="O145" s="46">
        <v>45659</v>
      </c>
      <c r="P145" s="39" t="str">
        <f ca="1">IF(Proc[[#This Row],[DaysAgeing]]&gt;5,"yep","on track")</f>
        <v>on track</v>
      </c>
      <c r="Q145" s="2">
        <f ca="1">IF(Proc[[#This Row],[DateClosed]]="",ABS(NETWORKDAYS(Proc[[#This Row],[DateOpened]],TODAY()))-1,ABS(NETWORKDAYS(Proc[[#This Row],[DateOpened]],Proc[[#This Row],[DateClosed]]))-1)</f>
        <v>5</v>
      </c>
      <c r="R145" s="39" t="s">
        <v>488</v>
      </c>
      <c r="S145" s="36"/>
      <c r="T145" s="153">
        <v>144</v>
      </c>
    </row>
    <row r="146" spans="1:20" hidden="1">
      <c r="A146" s="37" t="s">
        <v>1369</v>
      </c>
      <c r="B146" s="152" t="str">
        <f>IFERROR(VLOOKUP(Proc[[#This Row],[App]],Table2[],3,0),"open")</f>
        <v>ok</v>
      </c>
      <c r="C146" s="37" t="s">
        <v>369</v>
      </c>
      <c r="D146" s="152" t="s">
        <v>7880</v>
      </c>
      <c r="E146" s="152" t="s">
        <v>523</v>
      </c>
      <c r="F146" s="152" t="s">
        <v>523</v>
      </c>
      <c r="G146" s="37" t="s">
        <v>400</v>
      </c>
      <c r="H146" s="36" t="str">
        <f>IF(Proc[[#This Row],[type]]="LFF (MDG-F)",MID(Proc[[#This Row],[Obj]],13,10),"")</f>
        <v/>
      </c>
      <c r="I146" s="152"/>
      <c r="J146" s="36" t="b">
        <f>Proc[[#This Row],[Requested]]=Proc[[#This Row],[CurrentParent]]</f>
        <v>1</v>
      </c>
      <c r="K146" s="152" t="str">
        <f>IF(Proc[[#This Row],[Author]]="Marcela Urrego",VLOOKUP(LEFT(Proc[[#This Row],[Requested]],1),Table3[#All],2,0),VLOOKUP(Proc[[#This Row],[Author]],Table4[],2,0))</f>
        <v>LS</v>
      </c>
      <c r="L146" s="36" t="s">
        <v>401</v>
      </c>
      <c r="M146" s="46">
        <v>45652.450636574074</v>
      </c>
      <c r="N146" s="46">
        <v>45659</v>
      </c>
      <c r="O146" s="46">
        <v>45659</v>
      </c>
      <c r="P146" s="39" t="str">
        <f ca="1">IF(Proc[[#This Row],[DaysAgeing]]&gt;5,"yep","on track")</f>
        <v>on track</v>
      </c>
      <c r="Q146" s="2">
        <f ca="1">IF(Proc[[#This Row],[DateClosed]]="",ABS(NETWORKDAYS(Proc[[#This Row],[DateOpened]],TODAY()))-1,ABS(NETWORKDAYS(Proc[[#This Row],[DateOpened]],Proc[[#This Row],[DateClosed]]))-1)</f>
        <v>5</v>
      </c>
      <c r="R146" s="39" t="s">
        <v>488</v>
      </c>
      <c r="S146" s="36"/>
      <c r="T146" s="153">
        <v>145</v>
      </c>
    </row>
    <row r="147" spans="1:20" hidden="1">
      <c r="A147" s="37" t="s">
        <v>1369</v>
      </c>
      <c r="B147" s="111" t="str">
        <f>IFERROR(VLOOKUP(Proc[[#This Row],[App]],Table2[],3,0),"open")</f>
        <v>ok</v>
      </c>
      <c r="C147" s="37" t="s">
        <v>369</v>
      </c>
      <c r="D147" s="152" t="s">
        <v>7881</v>
      </c>
      <c r="E147" s="152" t="s">
        <v>564</v>
      </c>
      <c r="F147" s="85" t="s">
        <v>564</v>
      </c>
      <c r="G147" s="37" t="s">
        <v>400</v>
      </c>
      <c r="H147" s="36" t="str">
        <f>IF(Proc[[#This Row],[type]]="LFF (MDG-F)",MID(Proc[[#This Row],[Obj]],13,10),"")</f>
        <v/>
      </c>
      <c r="I147" s="152"/>
      <c r="J147" s="36" t="b">
        <f>Proc[[#This Row],[Requested]]=Proc[[#This Row],[CurrentParent]]</f>
        <v>1</v>
      </c>
      <c r="K147" s="107" t="str">
        <f>IF(Proc[[#This Row],[Author]]="Marcela Urrego",VLOOKUP(LEFT(Proc[[#This Row],[Requested]],1),Table3[#All],2,0),VLOOKUP(Proc[[#This Row],[Author]],Table4[],2,0))</f>
        <v>LS</v>
      </c>
      <c r="L147" s="36" t="s">
        <v>401</v>
      </c>
      <c r="M147" s="46">
        <v>45652.450636574074</v>
      </c>
      <c r="N147" s="46">
        <v>45659</v>
      </c>
      <c r="O147" s="46">
        <v>45659</v>
      </c>
      <c r="P147" s="39" t="str">
        <f ca="1">IF(Proc[[#This Row],[DaysAgeing]]&gt;5,"yep","on track")</f>
        <v>on track</v>
      </c>
      <c r="Q147" s="2">
        <f ca="1">IF(Proc[[#This Row],[DateClosed]]="",ABS(NETWORKDAYS(Proc[[#This Row],[DateOpened]],TODAY()))-1,ABS(NETWORKDAYS(Proc[[#This Row],[DateOpened]],Proc[[#This Row],[DateClosed]]))-1)</f>
        <v>5</v>
      </c>
      <c r="R147" s="39" t="s">
        <v>488</v>
      </c>
      <c r="S147" s="36"/>
      <c r="T147" s="153">
        <v>146</v>
      </c>
    </row>
    <row r="148" spans="1:20" hidden="1">
      <c r="A148" s="37" t="s">
        <v>1369</v>
      </c>
      <c r="B148" s="152" t="str">
        <f>IFERROR(VLOOKUP(Proc[[#This Row],[App]],Table2[],3,0),"open")</f>
        <v>ok</v>
      </c>
      <c r="C148" s="37" t="s">
        <v>369</v>
      </c>
      <c r="D148" s="152" t="s">
        <v>1361</v>
      </c>
      <c r="E148" s="152" t="s">
        <v>523</v>
      </c>
      <c r="F148" s="152" t="s">
        <v>523</v>
      </c>
      <c r="G148" s="37" t="s">
        <v>400</v>
      </c>
      <c r="H148" s="36" t="str">
        <f>IF(Proc[[#This Row],[type]]="LFF (MDG-F)",MID(Proc[[#This Row],[Obj]],13,10),"")</f>
        <v/>
      </c>
      <c r="I148" s="152"/>
      <c r="J148" s="36" t="b">
        <f>Proc[[#This Row],[Requested]]=Proc[[#This Row],[CurrentParent]]</f>
        <v>1</v>
      </c>
      <c r="K148" s="152" t="str">
        <f>IF(Proc[[#This Row],[Author]]="Marcela Urrego",VLOOKUP(LEFT(Proc[[#This Row],[Requested]],1),Table3[#All],2,0),VLOOKUP(Proc[[#This Row],[Author]],Table4[],2,0))</f>
        <v>LS</v>
      </c>
      <c r="L148" s="36" t="s">
        <v>401</v>
      </c>
      <c r="M148" s="46">
        <v>45652.450636574074</v>
      </c>
      <c r="N148" s="46">
        <v>45659</v>
      </c>
      <c r="O148" s="46">
        <v>45659</v>
      </c>
      <c r="P148" s="39" t="str">
        <f ca="1">IF(Proc[[#This Row],[DaysAgeing]]&gt;5,"yep","on track")</f>
        <v>on track</v>
      </c>
      <c r="Q148" s="2">
        <f ca="1">IF(Proc[[#This Row],[DateClosed]]="",ABS(NETWORKDAYS(Proc[[#This Row],[DateOpened]],TODAY()))-1,ABS(NETWORKDAYS(Proc[[#This Row],[DateOpened]],Proc[[#This Row],[DateClosed]]))-1)</f>
        <v>5</v>
      </c>
      <c r="R148" s="39" t="s">
        <v>488</v>
      </c>
      <c r="S148" s="36"/>
      <c r="T148" s="153">
        <v>147</v>
      </c>
    </row>
    <row r="149" spans="1:20" hidden="1">
      <c r="A149" s="37" t="s">
        <v>1369</v>
      </c>
      <c r="B149" s="152" t="str">
        <f>IFERROR(VLOOKUP(Proc[[#This Row],[App]],Table2[],3,0),"open")</f>
        <v>ok</v>
      </c>
      <c r="C149" s="37" t="s">
        <v>369</v>
      </c>
      <c r="D149" s="152" t="s">
        <v>1362</v>
      </c>
      <c r="E149" s="152" t="s">
        <v>523</v>
      </c>
      <c r="F149" s="152" t="s">
        <v>523</v>
      </c>
      <c r="G149" s="37" t="s">
        <v>400</v>
      </c>
      <c r="H149" s="36" t="str">
        <f>IF(Proc[[#This Row],[type]]="LFF (MDG-F)",MID(Proc[[#This Row],[Obj]],13,10),"")</f>
        <v/>
      </c>
      <c r="I149" s="152"/>
      <c r="J149" s="36" t="b">
        <f>Proc[[#This Row],[Requested]]=Proc[[#This Row],[CurrentParent]]</f>
        <v>1</v>
      </c>
      <c r="K149" s="152" t="str">
        <f>IF(Proc[[#This Row],[Author]]="Marcela Urrego",VLOOKUP(LEFT(Proc[[#This Row],[Requested]],1),Table3[#All],2,0),VLOOKUP(Proc[[#This Row],[Author]],Table4[],2,0))</f>
        <v>LS</v>
      </c>
      <c r="L149" s="36" t="s">
        <v>401</v>
      </c>
      <c r="M149" s="46">
        <v>45652.450636574074</v>
      </c>
      <c r="N149" s="46">
        <v>45659</v>
      </c>
      <c r="O149" s="46">
        <v>45659</v>
      </c>
      <c r="P149" s="39" t="str">
        <f ca="1">IF(Proc[[#This Row],[DaysAgeing]]&gt;5,"yep","on track")</f>
        <v>on track</v>
      </c>
      <c r="Q149" s="2">
        <f ca="1">IF(Proc[[#This Row],[DateClosed]]="",ABS(NETWORKDAYS(Proc[[#This Row],[DateOpened]],TODAY()))-1,ABS(NETWORKDAYS(Proc[[#This Row],[DateOpened]],Proc[[#This Row],[DateClosed]]))-1)</f>
        <v>5</v>
      </c>
      <c r="R149" s="39" t="s">
        <v>488</v>
      </c>
      <c r="S149" s="36"/>
      <c r="T149" s="153">
        <v>148</v>
      </c>
    </row>
    <row r="150" spans="1:20" hidden="1">
      <c r="A150" s="37" t="s">
        <v>1369</v>
      </c>
      <c r="B150" s="152" t="str">
        <f>IFERROR(VLOOKUP(Proc[[#This Row],[App]],Table2[],3,0),"open")</f>
        <v>ok</v>
      </c>
      <c r="C150" s="37" t="s">
        <v>369</v>
      </c>
      <c r="D150" s="152" t="s">
        <v>7882</v>
      </c>
      <c r="E150" s="152" t="s">
        <v>523</v>
      </c>
      <c r="F150" s="152" t="s">
        <v>523</v>
      </c>
      <c r="G150" s="37" t="s">
        <v>400</v>
      </c>
      <c r="H150" s="36" t="str">
        <f>IF(Proc[[#This Row],[type]]="LFF (MDG-F)",MID(Proc[[#This Row],[Obj]],13,10),"")</f>
        <v/>
      </c>
      <c r="I150" s="152"/>
      <c r="J150" s="36" t="b">
        <f>Proc[[#This Row],[Requested]]=Proc[[#This Row],[CurrentParent]]</f>
        <v>1</v>
      </c>
      <c r="K150" s="152" t="str">
        <f>IF(Proc[[#This Row],[Author]]="Marcela Urrego",VLOOKUP(LEFT(Proc[[#This Row],[Requested]],1),Table3[#All],2,0),VLOOKUP(Proc[[#This Row],[Author]],Table4[],2,0))</f>
        <v>LS</v>
      </c>
      <c r="L150" s="36" t="s">
        <v>401</v>
      </c>
      <c r="M150" s="46">
        <v>45652.450636574074</v>
      </c>
      <c r="N150" s="46">
        <v>45659</v>
      </c>
      <c r="O150" s="46">
        <v>45659</v>
      </c>
      <c r="P150" s="39" t="str">
        <f ca="1">IF(Proc[[#This Row],[DaysAgeing]]&gt;5,"yep","on track")</f>
        <v>on track</v>
      </c>
      <c r="Q150" s="2">
        <f ca="1">IF(Proc[[#This Row],[DateClosed]]="",ABS(NETWORKDAYS(Proc[[#This Row],[DateOpened]],TODAY()))-1,ABS(NETWORKDAYS(Proc[[#This Row],[DateOpened]],Proc[[#This Row],[DateClosed]]))-1)</f>
        <v>5</v>
      </c>
      <c r="R150" s="39" t="s">
        <v>488</v>
      </c>
      <c r="S150" s="36"/>
      <c r="T150" s="153">
        <v>149</v>
      </c>
    </row>
    <row r="151" spans="1:20" hidden="1">
      <c r="A151" s="37" t="s">
        <v>1369</v>
      </c>
      <c r="B151" s="111" t="str">
        <f>IFERROR(VLOOKUP(Proc[[#This Row],[App]],Table2[],3,0),"open")</f>
        <v>ok</v>
      </c>
      <c r="C151" s="37" t="s">
        <v>369</v>
      </c>
      <c r="D151" s="152" t="s">
        <v>1363</v>
      </c>
      <c r="E151" s="152" t="s">
        <v>523</v>
      </c>
      <c r="F151" s="85" t="s">
        <v>523</v>
      </c>
      <c r="G151" s="37" t="s">
        <v>400</v>
      </c>
      <c r="H151" s="36" t="str">
        <f>IF(Proc[[#This Row],[type]]="LFF (MDG-F)",MID(Proc[[#This Row],[Obj]],13,10),"")</f>
        <v/>
      </c>
      <c r="I151" s="152"/>
      <c r="J151" s="36" t="b">
        <f>Proc[[#This Row],[Requested]]=Proc[[#This Row],[CurrentParent]]</f>
        <v>1</v>
      </c>
      <c r="K151" s="107" t="str">
        <f>IF(Proc[[#This Row],[Author]]="Marcela Urrego",VLOOKUP(LEFT(Proc[[#This Row],[Requested]],1),Table3[#All],2,0),VLOOKUP(Proc[[#This Row],[Author]],Table4[],2,0))</f>
        <v>LS</v>
      </c>
      <c r="L151" s="36" t="s">
        <v>401</v>
      </c>
      <c r="M151" s="46">
        <v>45652.450636574074</v>
      </c>
      <c r="N151" s="46">
        <v>45659</v>
      </c>
      <c r="O151" s="46">
        <v>45659</v>
      </c>
      <c r="P151" s="39" t="str">
        <f ca="1">IF(Proc[[#This Row],[DaysAgeing]]&gt;5,"yep","on track")</f>
        <v>on track</v>
      </c>
      <c r="Q151" s="2">
        <f ca="1">IF(Proc[[#This Row],[DateClosed]]="",ABS(NETWORKDAYS(Proc[[#This Row],[DateOpened]],TODAY()))-1,ABS(NETWORKDAYS(Proc[[#This Row],[DateOpened]],Proc[[#This Row],[DateClosed]]))-1)</f>
        <v>5</v>
      </c>
      <c r="R151" s="39" t="s">
        <v>488</v>
      </c>
      <c r="S151" s="36"/>
      <c r="T151" s="153">
        <v>150</v>
      </c>
    </row>
    <row r="152" spans="1:20" hidden="1">
      <c r="A152" s="37" t="s">
        <v>1369</v>
      </c>
      <c r="B152" s="111" t="str">
        <f>IFERROR(VLOOKUP(Proc[[#This Row],[App]],Table2[],3,0),"open")</f>
        <v>ok</v>
      </c>
      <c r="C152" s="37" t="s">
        <v>369</v>
      </c>
      <c r="D152" s="152" t="s">
        <v>1364</v>
      </c>
      <c r="E152" s="152" t="s">
        <v>523</v>
      </c>
      <c r="F152" s="85" t="s">
        <v>523</v>
      </c>
      <c r="G152" s="37" t="s">
        <v>400</v>
      </c>
      <c r="H152" s="36" t="str">
        <f>IF(Proc[[#This Row],[type]]="LFF (MDG-F)",MID(Proc[[#This Row],[Obj]],13,10),"")</f>
        <v/>
      </c>
      <c r="I152" s="152"/>
      <c r="J152" s="36" t="b">
        <f>Proc[[#This Row],[Requested]]=Proc[[#This Row],[CurrentParent]]</f>
        <v>1</v>
      </c>
      <c r="K152" s="107" t="str">
        <f>IF(Proc[[#This Row],[Author]]="Marcela Urrego",VLOOKUP(LEFT(Proc[[#This Row],[Requested]],1),Table3[#All],2,0),VLOOKUP(Proc[[#This Row],[Author]],Table4[],2,0))</f>
        <v>LS</v>
      </c>
      <c r="L152" s="36" t="s">
        <v>401</v>
      </c>
      <c r="M152" s="46">
        <v>45652.450636574074</v>
      </c>
      <c r="N152" s="46">
        <v>45659</v>
      </c>
      <c r="O152" s="46">
        <v>45659</v>
      </c>
      <c r="P152" s="39" t="str">
        <f ca="1">IF(Proc[[#This Row],[DaysAgeing]]&gt;5,"yep","on track")</f>
        <v>on track</v>
      </c>
      <c r="Q152" s="2">
        <f ca="1">IF(Proc[[#This Row],[DateClosed]]="",ABS(NETWORKDAYS(Proc[[#This Row],[DateOpened]],TODAY()))-1,ABS(NETWORKDAYS(Proc[[#This Row],[DateOpened]],Proc[[#This Row],[DateClosed]]))-1)</f>
        <v>5</v>
      </c>
      <c r="R152" s="39" t="s">
        <v>488</v>
      </c>
      <c r="S152" s="36"/>
      <c r="T152" s="153">
        <v>151</v>
      </c>
    </row>
    <row r="153" spans="1:20" hidden="1">
      <c r="A153" s="37" t="s">
        <v>1369</v>
      </c>
      <c r="B153" s="111" t="str">
        <f>IFERROR(VLOOKUP(Proc[[#This Row],[App]],Table2[],3,0),"open")</f>
        <v>ok</v>
      </c>
      <c r="C153" s="37" t="s">
        <v>369</v>
      </c>
      <c r="D153" s="152" t="s">
        <v>7883</v>
      </c>
      <c r="E153" s="152" t="s">
        <v>1365</v>
      </c>
      <c r="F153" s="85" t="s">
        <v>1365</v>
      </c>
      <c r="G153" s="37" t="s">
        <v>400</v>
      </c>
      <c r="H153" s="36" t="str">
        <f>IF(Proc[[#This Row],[type]]="LFF (MDG-F)",MID(Proc[[#This Row],[Obj]],13,10),"")</f>
        <v/>
      </c>
      <c r="I153" s="152"/>
      <c r="J153" s="36" t="b">
        <f>Proc[[#This Row],[Requested]]=Proc[[#This Row],[CurrentParent]]</f>
        <v>1</v>
      </c>
      <c r="K153" s="107" t="str">
        <f>IF(Proc[[#This Row],[Author]]="Marcela Urrego",VLOOKUP(LEFT(Proc[[#This Row],[Requested]],1),Table3[#All],2,0),VLOOKUP(Proc[[#This Row],[Author]],Table4[],2,0))</f>
        <v>LS</v>
      </c>
      <c r="L153" s="36" t="s">
        <v>401</v>
      </c>
      <c r="M153" s="46">
        <v>45652.450636574074</v>
      </c>
      <c r="N153" s="46">
        <v>45659</v>
      </c>
      <c r="O153" s="46">
        <v>45659</v>
      </c>
      <c r="P153" s="39" t="str">
        <f ca="1">IF(Proc[[#This Row],[DaysAgeing]]&gt;5,"yep","on track")</f>
        <v>on track</v>
      </c>
      <c r="Q153" s="2">
        <f ca="1">IF(Proc[[#This Row],[DateClosed]]="",ABS(NETWORKDAYS(Proc[[#This Row],[DateOpened]],TODAY()))-1,ABS(NETWORKDAYS(Proc[[#This Row],[DateOpened]],Proc[[#This Row],[DateClosed]]))-1)</f>
        <v>5</v>
      </c>
      <c r="R153" s="39" t="s">
        <v>488</v>
      </c>
      <c r="S153" s="36"/>
      <c r="T153" s="153">
        <v>152</v>
      </c>
    </row>
    <row r="154" spans="1:20" hidden="1">
      <c r="A154" s="37" t="s">
        <v>1369</v>
      </c>
      <c r="B154" s="111" t="str">
        <f>IFERROR(VLOOKUP(Proc[[#This Row],[App]],Table2[],3,0),"open")</f>
        <v>ok</v>
      </c>
      <c r="C154" s="37" t="s">
        <v>369</v>
      </c>
      <c r="D154" s="152" t="s">
        <v>1366</v>
      </c>
      <c r="E154" s="152" t="s">
        <v>523</v>
      </c>
      <c r="F154" s="85" t="s">
        <v>523</v>
      </c>
      <c r="G154" s="37" t="s">
        <v>400</v>
      </c>
      <c r="H154" s="36" t="str">
        <f>IF(Proc[[#This Row],[type]]="LFF (MDG-F)",MID(Proc[[#This Row],[Obj]],13,10),"")</f>
        <v/>
      </c>
      <c r="I154" s="152"/>
      <c r="J154" s="36" t="b">
        <f>Proc[[#This Row],[Requested]]=Proc[[#This Row],[CurrentParent]]</f>
        <v>1</v>
      </c>
      <c r="K154" s="107" t="str">
        <f>IF(Proc[[#This Row],[Author]]="Marcela Urrego",VLOOKUP(LEFT(Proc[[#This Row],[Requested]],1),Table3[#All],2,0),VLOOKUP(Proc[[#This Row],[Author]],Table4[],2,0))</f>
        <v>LS</v>
      </c>
      <c r="L154" s="36" t="s">
        <v>401</v>
      </c>
      <c r="M154" s="46">
        <v>45652.450636574074</v>
      </c>
      <c r="N154" s="46">
        <v>45659</v>
      </c>
      <c r="O154" s="46">
        <v>45659</v>
      </c>
      <c r="P154" s="39" t="str">
        <f ca="1">IF(Proc[[#This Row],[DaysAgeing]]&gt;5,"yep","on track")</f>
        <v>on track</v>
      </c>
      <c r="Q154" s="2">
        <f ca="1">IF(Proc[[#This Row],[DateClosed]]="",ABS(NETWORKDAYS(Proc[[#This Row],[DateOpened]],TODAY()))-1,ABS(NETWORKDAYS(Proc[[#This Row],[DateOpened]],Proc[[#This Row],[DateClosed]]))-1)</f>
        <v>5</v>
      </c>
      <c r="R154" s="39" t="s">
        <v>488</v>
      </c>
      <c r="S154" s="36"/>
      <c r="T154" s="153">
        <v>153</v>
      </c>
    </row>
    <row r="155" spans="1:20" hidden="1">
      <c r="A155" s="37" t="s">
        <v>1369</v>
      </c>
      <c r="B155" s="152" t="str">
        <f>IFERROR(VLOOKUP(Proc[[#This Row],[App]],Table2[],3,0),"open")</f>
        <v>ok</v>
      </c>
      <c r="C155" s="37" t="s">
        <v>369</v>
      </c>
      <c r="D155" s="152" t="s">
        <v>1367</v>
      </c>
      <c r="E155" s="152" t="s">
        <v>523</v>
      </c>
      <c r="F155" s="152" t="s">
        <v>523</v>
      </c>
      <c r="G155" s="37" t="s">
        <v>400</v>
      </c>
      <c r="H155" s="36" t="str">
        <f>IF(Proc[[#This Row],[type]]="LFF (MDG-F)",MID(Proc[[#This Row],[Obj]],13,10),"")</f>
        <v/>
      </c>
      <c r="I155" s="152"/>
      <c r="J155" s="36" t="b">
        <f>Proc[[#This Row],[Requested]]=Proc[[#This Row],[CurrentParent]]</f>
        <v>1</v>
      </c>
      <c r="K155" s="152" t="str">
        <f>IF(Proc[[#This Row],[Author]]="Marcela Urrego",VLOOKUP(LEFT(Proc[[#This Row],[Requested]],1),Table3[#All],2,0),VLOOKUP(Proc[[#This Row],[Author]],Table4[],2,0))</f>
        <v>LS</v>
      </c>
      <c r="L155" s="36" t="s">
        <v>401</v>
      </c>
      <c r="M155" s="46">
        <v>45652.450636574074</v>
      </c>
      <c r="N155" s="46">
        <v>45659</v>
      </c>
      <c r="O155" s="46">
        <v>45659</v>
      </c>
      <c r="P155" s="39" t="str">
        <f ca="1">IF(Proc[[#This Row],[DaysAgeing]]&gt;5,"yep","on track")</f>
        <v>on track</v>
      </c>
      <c r="Q155" s="2">
        <f ca="1">IF(Proc[[#This Row],[DateClosed]]="",ABS(NETWORKDAYS(Proc[[#This Row],[DateOpened]],TODAY()))-1,ABS(NETWORKDAYS(Proc[[#This Row],[DateOpened]],Proc[[#This Row],[DateClosed]]))-1)</f>
        <v>5</v>
      </c>
      <c r="R155" s="39" t="s">
        <v>488</v>
      </c>
      <c r="S155" s="36"/>
      <c r="T155" s="153">
        <v>154</v>
      </c>
    </row>
    <row r="156" spans="1:20" hidden="1">
      <c r="A156" s="37" t="s">
        <v>1369</v>
      </c>
      <c r="B156" s="111" t="str">
        <f>IFERROR(VLOOKUP(Proc[[#This Row],[App]],Table2[],3,0),"open")</f>
        <v>ok</v>
      </c>
      <c r="C156" s="37" t="s">
        <v>369</v>
      </c>
      <c r="D156" s="152" t="s">
        <v>1368</v>
      </c>
      <c r="E156" s="152" t="s">
        <v>523</v>
      </c>
      <c r="F156" s="85" t="s">
        <v>523</v>
      </c>
      <c r="G156" s="37" t="s">
        <v>400</v>
      </c>
      <c r="H156" s="36" t="str">
        <f>IF(Proc[[#This Row],[type]]="LFF (MDG-F)",MID(Proc[[#This Row],[Obj]],13,10),"")</f>
        <v/>
      </c>
      <c r="I156" s="152"/>
      <c r="J156" s="36" t="b">
        <f>Proc[[#This Row],[Requested]]=Proc[[#This Row],[CurrentParent]]</f>
        <v>1</v>
      </c>
      <c r="K156" s="107" t="str">
        <f>IF(Proc[[#This Row],[Author]]="Marcela Urrego",VLOOKUP(LEFT(Proc[[#This Row],[Requested]],1),Table3[#All],2,0),VLOOKUP(Proc[[#This Row],[Author]],Table4[],2,0))</f>
        <v>LS</v>
      </c>
      <c r="L156" s="153" t="s">
        <v>401</v>
      </c>
      <c r="M156" s="46">
        <v>45652.450636574074</v>
      </c>
      <c r="N156" s="46">
        <v>45659</v>
      </c>
      <c r="O156" s="46">
        <v>45659</v>
      </c>
      <c r="P156" s="39" t="str">
        <f ca="1">IF(Proc[[#This Row],[DaysAgeing]]&gt;5,"yep","on track")</f>
        <v>on track</v>
      </c>
      <c r="Q156" s="2">
        <f ca="1">IF(Proc[[#This Row],[DateClosed]]="",ABS(NETWORKDAYS(Proc[[#This Row],[DateOpened]],TODAY()))-1,ABS(NETWORKDAYS(Proc[[#This Row],[DateOpened]],Proc[[#This Row],[DateClosed]]))-1)</f>
        <v>5</v>
      </c>
      <c r="R156" s="39" t="s">
        <v>488</v>
      </c>
      <c r="S156" s="36"/>
      <c r="T156" s="153">
        <v>155</v>
      </c>
    </row>
    <row r="157" spans="1:20" hidden="1">
      <c r="A157" s="37" t="s">
        <v>1372</v>
      </c>
      <c r="B157" s="152" t="str">
        <f>IFERROR(VLOOKUP(Proc[[#This Row],[App]],Table2[],3,0),"open")</f>
        <v>ok</v>
      </c>
      <c r="C157" s="37" t="s">
        <v>369</v>
      </c>
      <c r="D157" s="152" t="s">
        <v>1370</v>
      </c>
      <c r="E157" s="152" t="s">
        <v>530</v>
      </c>
      <c r="F157" s="152" t="s">
        <v>530</v>
      </c>
      <c r="G157" t="s">
        <v>400</v>
      </c>
      <c r="H157" s="36" t="str">
        <f>IF(Proc[[#This Row],[type]]="LFF (MDG-F)",MID(Proc[[#This Row],[Obj]],13,10),"")</f>
        <v/>
      </c>
      <c r="I157" s="152"/>
      <c r="J157" s="36" t="b">
        <f>Proc[[#This Row],[Requested]]=Proc[[#This Row],[CurrentParent]]</f>
        <v>1</v>
      </c>
      <c r="K157" s="152" t="str">
        <f>IF(Proc[[#This Row],[Author]]="Marcela Urrego",VLOOKUP(LEFT(Proc[[#This Row],[Requested]],1),Table3[#All],2,0),VLOOKUP(Proc[[#This Row],[Author]],Table4[],2,0))</f>
        <v>MGF</v>
      </c>
      <c r="L157" s="36" t="s">
        <v>401</v>
      </c>
      <c r="M157" s="46">
        <v>45659.374143518522</v>
      </c>
      <c r="N157" s="46">
        <v>45671</v>
      </c>
      <c r="O157" s="46">
        <v>45671</v>
      </c>
      <c r="P157" s="39" t="str">
        <f ca="1">IF(Proc[[#This Row],[DaysAgeing]]&gt;5,"yep","on track")</f>
        <v>yep</v>
      </c>
      <c r="Q157" s="2">
        <f ca="1">IF(Proc[[#This Row],[DateClosed]]="",ABS(NETWORKDAYS(Proc[[#This Row],[DateOpened]],TODAY()))-1,ABS(NETWORKDAYS(Proc[[#This Row],[DateOpened]],Proc[[#This Row],[DateClosed]]))-1)</f>
        <v>8</v>
      </c>
      <c r="R157" s="39" t="s">
        <v>514</v>
      </c>
      <c r="S157" s="36"/>
      <c r="T157" s="153">
        <v>156</v>
      </c>
    </row>
    <row r="158" spans="1:20" hidden="1">
      <c r="A158" s="37" t="s">
        <v>1372</v>
      </c>
      <c r="B158" s="152" t="str">
        <f>IFERROR(VLOOKUP(Proc[[#This Row],[App]],Table2[],3,0),"open")</f>
        <v>ok</v>
      </c>
      <c r="C158" s="37" t="s">
        <v>369</v>
      </c>
      <c r="D158" s="152" t="s">
        <v>1371</v>
      </c>
      <c r="E158" s="152" t="s">
        <v>530</v>
      </c>
      <c r="F158" s="152" t="s">
        <v>530</v>
      </c>
      <c r="G158" s="37" t="s">
        <v>400</v>
      </c>
      <c r="H158" s="36" t="str">
        <f>IF(Proc[[#This Row],[type]]="LFF (MDG-F)",MID(Proc[[#This Row],[Obj]],13,10),"")</f>
        <v/>
      </c>
      <c r="I158" s="152"/>
      <c r="J158" s="36" t="b">
        <f>Proc[[#This Row],[Requested]]=Proc[[#This Row],[CurrentParent]]</f>
        <v>1</v>
      </c>
      <c r="K158" s="152" t="str">
        <f>IF(Proc[[#This Row],[Author]]="Marcela Urrego",VLOOKUP(LEFT(Proc[[#This Row],[Requested]],1),Table3[#All],2,0),VLOOKUP(Proc[[#This Row],[Author]],Table4[],2,0))</f>
        <v>MGF</v>
      </c>
      <c r="L158" s="36" t="s">
        <v>401</v>
      </c>
      <c r="M158" s="46">
        <v>45659.374143518522</v>
      </c>
      <c r="N158" s="46">
        <v>45671</v>
      </c>
      <c r="O158" s="46">
        <v>45671</v>
      </c>
      <c r="P158" s="39" t="str">
        <f ca="1">IF(Proc[[#This Row],[DaysAgeing]]&gt;5,"yep","on track")</f>
        <v>yep</v>
      </c>
      <c r="Q158" s="2">
        <f ca="1">IF(Proc[[#This Row],[DateClosed]]="",ABS(NETWORKDAYS(Proc[[#This Row],[DateOpened]],TODAY()))-1,ABS(NETWORKDAYS(Proc[[#This Row],[DateOpened]],Proc[[#This Row],[DateClosed]]))-1)</f>
        <v>8</v>
      </c>
      <c r="R158" s="39" t="s">
        <v>514</v>
      </c>
      <c r="S158" s="36"/>
      <c r="T158" s="153">
        <v>157</v>
      </c>
    </row>
    <row r="159" spans="1:20" hidden="1">
      <c r="A159" t="s">
        <v>1373</v>
      </c>
      <c r="B159" s="152" t="str">
        <f>IFERROR(VLOOKUP(Proc[[#This Row],[App]],Table2[],3,0),"open")</f>
        <v>ok</v>
      </c>
      <c r="C159" s="37" t="s">
        <v>369</v>
      </c>
      <c r="D159" s="152" t="s">
        <v>7824</v>
      </c>
      <c r="E159" s="152" t="s">
        <v>843</v>
      </c>
      <c r="F159" s="152" t="s">
        <v>843</v>
      </c>
      <c r="G159" s="37" t="s">
        <v>400</v>
      </c>
      <c r="H159" s="36" t="str">
        <f>IF(Proc[[#This Row],[type]]="LFF (MDG-F)",MID(Proc[[#This Row],[Obj]],13,10),"")</f>
        <v/>
      </c>
      <c r="I159" s="152"/>
      <c r="J159" s="36" t="b">
        <f>Proc[[#This Row],[Requested]]=Proc[[#This Row],[CurrentParent]]</f>
        <v>1</v>
      </c>
      <c r="K159" s="152" t="str">
        <f>IF(Proc[[#This Row],[Author]]="Marcela Urrego",VLOOKUP(LEFT(Proc[[#This Row],[Requested]],1),Table3[#All],2,0),VLOOKUP(Proc[[#This Row],[Author]],Table4[],2,0))</f>
        <v>MGF</v>
      </c>
      <c r="L159" s="36" t="s">
        <v>401</v>
      </c>
      <c r="M159" s="46">
        <v>45660.525243055556</v>
      </c>
      <c r="N159" s="46">
        <v>45671</v>
      </c>
      <c r="O159" s="46">
        <v>45671</v>
      </c>
      <c r="P159" s="39" t="str">
        <f ca="1">IF(Proc[[#This Row],[DaysAgeing]]&gt;5,"yep","on track")</f>
        <v>yep</v>
      </c>
      <c r="Q159" s="2">
        <f ca="1">IF(Proc[[#This Row],[DateClosed]]="",ABS(NETWORKDAYS(Proc[[#This Row],[DateOpened]],TODAY()))-1,ABS(NETWORKDAYS(Proc[[#This Row],[DateOpened]],Proc[[#This Row],[DateClosed]]))-1)</f>
        <v>7</v>
      </c>
      <c r="R159" s="39" t="s">
        <v>1067</v>
      </c>
      <c r="S159" s="36"/>
      <c r="T159" s="153">
        <v>158</v>
      </c>
    </row>
    <row r="160" spans="1:20" hidden="1">
      <c r="A160" t="s">
        <v>1378</v>
      </c>
      <c r="B160" s="111" t="str">
        <f>IFERROR(VLOOKUP(Proc[[#This Row],[App]],Table2[],3,0),"open")</f>
        <v>ok</v>
      </c>
      <c r="C160" s="37" t="s">
        <v>369</v>
      </c>
      <c r="D160" s="152" t="s">
        <v>1374</v>
      </c>
      <c r="E160" s="152" t="s">
        <v>1376</v>
      </c>
      <c r="F160" s="152" t="s">
        <v>1376</v>
      </c>
      <c r="G160" s="37" t="s">
        <v>400</v>
      </c>
      <c r="H160" s="36" t="str">
        <f>IF(Proc[[#This Row],[type]]="LFF (MDG-F)",MID(Proc[[#This Row],[Obj]],13,10),"")</f>
        <v/>
      </c>
      <c r="I160" s="152"/>
      <c r="J160" s="36" t="b">
        <f>Proc[[#This Row],[Requested]]=Proc[[#This Row],[CurrentParent]]</f>
        <v>1</v>
      </c>
      <c r="K160" s="107" t="str">
        <f>IF(Proc[[#This Row],[Author]]="Marcela Urrego",VLOOKUP(LEFT(Proc[[#This Row],[Requested]],1),Table3[#All],2,0),VLOOKUP(Proc[[#This Row],[Author]],Table4[],2,0))</f>
        <v>MGF</v>
      </c>
      <c r="L160" s="36" t="s">
        <v>401</v>
      </c>
      <c r="M160" s="46">
        <v>45663.631412037037</v>
      </c>
      <c r="N160" s="46">
        <v>45671</v>
      </c>
      <c r="O160" s="46">
        <v>45671</v>
      </c>
      <c r="P160" s="39" t="str">
        <f ca="1">IF(Proc[[#This Row],[DaysAgeing]]&gt;5,"yep","on track")</f>
        <v>yep</v>
      </c>
      <c r="Q160" s="2">
        <f ca="1">IF(Proc[[#This Row],[DateClosed]]="",ABS(NETWORKDAYS(Proc[[#This Row],[DateOpened]],TODAY()))-1,ABS(NETWORKDAYS(Proc[[#This Row],[DateOpened]],Proc[[#This Row],[DateClosed]]))-1)</f>
        <v>6</v>
      </c>
      <c r="R160" s="39" t="s">
        <v>1377</v>
      </c>
      <c r="S160" s="36"/>
      <c r="T160" s="153">
        <v>159</v>
      </c>
    </row>
    <row r="161" spans="1:20" hidden="1">
      <c r="A161" s="37" t="s">
        <v>1378</v>
      </c>
      <c r="B161" s="111" t="str">
        <f>IFERROR(VLOOKUP(Proc[[#This Row],[App]],Table2[],3,0),"open")</f>
        <v>ok</v>
      </c>
      <c r="C161" s="37" t="s">
        <v>369</v>
      </c>
      <c r="D161" s="152" t="s">
        <v>1375</v>
      </c>
      <c r="E161" s="152" t="s">
        <v>852</v>
      </c>
      <c r="F161" s="85" t="s">
        <v>852</v>
      </c>
      <c r="G161" t="s">
        <v>406</v>
      </c>
      <c r="H161" s="36" t="str">
        <f>IF(Proc[[#This Row],[type]]="LFF (MDG-F)",MID(Proc[[#This Row],[Obj]],13,10),"")</f>
        <v>DE10GIT05A</v>
      </c>
      <c r="I161" s="152"/>
      <c r="J161" s="36" t="b">
        <f>Proc[[#This Row],[Requested]]=Proc[[#This Row],[CurrentParent]]</f>
        <v>1</v>
      </c>
      <c r="K161" s="107" t="str">
        <f>IF(Proc[[#This Row],[Author]]="Marcela Urrego",VLOOKUP(LEFT(Proc[[#This Row],[Requested]],1),Table3[#All],2,0),VLOOKUP(Proc[[#This Row],[Author]],Table4[],2,0))</f>
        <v>MGF</v>
      </c>
      <c r="L161" s="36" t="s">
        <v>401</v>
      </c>
      <c r="M161" s="46">
        <v>45663.631412037037</v>
      </c>
      <c r="N161" s="46">
        <v>45671</v>
      </c>
      <c r="O161" s="46">
        <v>45671</v>
      </c>
      <c r="P161" s="39" t="str">
        <f ca="1">IF(Proc[[#This Row],[DaysAgeing]]&gt;5,"yep","on track")</f>
        <v>yep</v>
      </c>
      <c r="Q161" s="2">
        <f ca="1">IF(Proc[[#This Row],[DateClosed]]="",ABS(NETWORKDAYS(Proc[[#This Row],[DateOpened]],TODAY()))-1,ABS(NETWORKDAYS(Proc[[#This Row],[DateOpened]],Proc[[#This Row],[DateClosed]]))-1)</f>
        <v>6</v>
      </c>
      <c r="R161" s="39" t="s">
        <v>1377</v>
      </c>
      <c r="S161" s="36"/>
      <c r="T161" s="153">
        <v>160</v>
      </c>
    </row>
    <row r="162" spans="1:20" hidden="1">
      <c r="A162" t="s">
        <v>1379</v>
      </c>
      <c r="B162" s="152" t="str">
        <f>IFERROR(VLOOKUP(Proc[[#This Row],[App]],Table2[],3,0),"open")</f>
        <v>ok</v>
      </c>
      <c r="C162" s="37" t="s">
        <v>369</v>
      </c>
      <c r="D162" s="152" t="s">
        <v>1380</v>
      </c>
      <c r="E162" s="152" t="s">
        <v>427</v>
      </c>
      <c r="F162" s="152" t="s">
        <v>427</v>
      </c>
      <c r="G162" s="37" t="s">
        <v>400</v>
      </c>
      <c r="H162" s="36" t="str">
        <f>IF(Proc[[#This Row],[type]]="LFF (MDG-F)",MID(Proc[[#This Row],[Obj]],13,10),"")</f>
        <v/>
      </c>
      <c r="I162" s="152"/>
      <c r="J162" s="36" t="b">
        <f>Proc[[#This Row],[Requested]]=Proc[[#This Row],[CurrentParent]]</f>
        <v>1</v>
      </c>
      <c r="K162" s="152" t="str">
        <f>IF(Proc[[#This Row],[Author]]="Marcela Urrego",VLOOKUP(LEFT(Proc[[#This Row],[Requested]],1),Table3[#All],2,0),VLOOKUP(Proc[[#This Row],[Author]],Table4[],2,0))</f>
        <v>MGF</v>
      </c>
      <c r="L162" s="36" t="s">
        <v>401</v>
      </c>
      <c r="M162" s="46">
        <v>45663.702314814815</v>
      </c>
      <c r="N162" s="46">
        <v>45671</v>
      </c>
      <c r="O162" s="46">
        <v>45671</v>
      </c>
      <c r="P162" s="39" t="str">
        <f ca="1">IF(Proc[[#This Row],[DaysAgeing]]&gt;5,"yep","on track")</f>
        <v>yep</v>
      </c>
      <c r="Q162" s="2">
        <f ca="1">IF(Proc[[#This Row],[DateClosed]]="",ABS(NETWORKDAYS(Proc[[#This Row],[DateOpened]],TODAY()))-1,ABS(NETWORKDAYS(Proc[[#This Row],[DateOpened]],Proc[[#This Row],[DateClosed]]))-1)</f>
        <v>6</v>
      </c>
      <c r="R162" s="39" t="s">
        <v>1377</v>
      </c>
      <c r="S162" s="36"/>
      <c r="T162" s="153">
        <v>161</v>
      </c>
    </row>
    <row r="163" spans="1:20" hidden="1">
      <c r="A163" s="37" t="s">
        <v>1379</v>
      </c>
      <c r="B163" s="152" t="str">
        <f>IFERROR(VLOOKUP(Proc[[#This Row],[App]],Table2[],3,0),"open")</f>
        <v>ok</v>
      </c>
      <c r="C163" s="37" t="s">
        <v>369</v>
      </c>
      <c r="D163" s="152" t="s">
        <v>1381</v>
      </c>
      <c r="E163" s="152" t="s">
        <v>425</v>
      </c>
      <c r="F163" s="152" t="s">
        <v>425</v>
      </c>
      <c r="G163" s="37" t="s">
        <v>400</v>
      </c>
      <c r="H163" s="36" t="str">
        <f>IF(Proc[[#This Row],[type]]="LFF (MDG-F)",MID(Proc[[#This Row],[Obj]],13,10),"")</f>
        <v/>
      </c>
      <c r="I163" s="152"/>
      <c r="J163" s="36" t="b">
        <f>Proc[[#This Row],[Requested]]=Proc[[#This Row],[CurrentParent]]</f>
        <v>1</v>
      </c>
      <c r="K163" s="152" t="str">
        <f>IF(Proc[[#This Row],[Author]]="Marcela Urrego",VLOOKUP(LEFT(Proc[[#This Row],[Requested]],1),Table3[#All],2,0),VLOOKUP(Proc[[#This Row],[Author]],Table4[],2,0))</f>
        <v>MGF</v>
      </c>
      <c r="L163" s="36" t="s">
        <v>401</v>
      </c>
      <c r="M163" s="46">
        <v>45663.702314814815</v>
      </c>
      <c r="N163" s="46">
        <v>45671</v>
      </c>
      <c r="O163" s="46">
        <v>45671</v>
      </c>
      <c r="P163" s="39" t="str">
        <f ca="1">IF(Proc[[#This Row],[DaysAgeing]]&gt;5,"yep","on track")</f>
        <v>yep</v>
      </c>
      <c r="Q163" s="2">
        <f ca="1">IF(Proc[[#This Row],[DateClosed]]="",ABS(NETWORKDAYS(Proc[[#This Row],[DateOpened]],TODAY()))-1,ABS(NETWORKDAYS(Proc[[#This Row],[DateOpened]],Proc[[#This Row],[DateClosed]]))-1)</f>
        <v>6</v>
      </c>
      <c r="R163" s="39" t="s">
        <v>1377</v>
      </c>
      <c r="S163" s="36"/>
      <c r="T163" s="153">
        <v>162</v>
      </c>
    </row>
    <row r="164" spans="1:20" hidden="1">
      <c r="A164" t="s">
        <v>1405</v>
      </c>
      <c r="B164" s="111" t="str">
        <f>IFERROR(VLOOKUP(Proc[[#This Row],[App]],Table2[],3,0),"open")</f>
        <v>ok</v>
      </c>
      <c r="C164" s="152" t="s">
        <v>369</v>
      </c>
      <c r="D164" s="152" t="s">
        <v>1404</v>
      </c>
      <c r="E164" s="152" t="s">
        <v>625</v>
      </c>
      <c r="F164" s="85" t="s">
        <v>625</v>
      </c>
      <c r="G164" s="37" t="s">
        <v>406</v>
      </c>
      <c r="H164" s="36" t="str">
        <f>IF(Proc[[#This Row],[type]]="LFF (MDG-F)",MID(Proc[[#This Row],[Obj]],13,10),"")</f>
        <v>DE10300076</v>
      </c>
      <c r="I164" s="152"/>
      <c r="J164" s="36" t="b">
        <f>Proc[[#This Row],[Requested]]=Proc[[#This Row],[CurrentParent]]</f>
        <v>1</v>
      </c>
      <c r="K164" s="107" t="str">
        <f>IF(Proc[[#This Row],[Author]]="Marcela Urrego",VLOOKUP(LEFT(Proc[[#This Row],[Requested]],1),Table3[#All],2,0),VLOOKUP(Proc[[#This Row],[Author]],Table4[],2,0))</f>
        <v>MGF</v>
      </c>
      <c r="L164" s="36" t="s">
        <v>401</v>
      </c>
      <c r="M164" s="46">
        <v>45664.385011574072</v>
      </c>
      <c r="N164" s="46">
        <v>45666</v>
      </c>
      <c r="O164" s="46">
        <v>45666</v>
      </c>
      <c r="P164" s="39" t="str">
        <f ca="1">IF(Proc[[#This Row],[DaysAgeing]]&gt;5,"yep","on track")</f>
        <v>on track</v>
      </c>
      <c r="Q164" s="2">
        <f ca="1">IF(Proc[[#This Row],[DateClosed]]="",ABS(NETWORKDAYS(Proc[[#This Row],[DateOpened]],TODAY()))-1,ABS(NETWORKDAYS(Proc[[#This Row],[DateOpened]],Proc[[#This Row],[DateClosed]]))-1)</f>
        <v>2</v>
      </c>
      <c r="R164" s="39" t="s">
        <v>548</v>
      </c>
      <c r="S164" s="36"/>
      <c r="T164" s="153">
        <v>163</v>
      </c>
    </row>
    <row r="165" spans="1:20" hidden="1">
      <c r="A165" s="37" t="s">
        <v>1403</v>
      </c>
      <c r="B165" s="111" t="str">
        <f>IFERROR(VLOOKUP(Proc[[#This Row],[App]],Table2[],3,0),"open")</f>
        <v>ok</v>
      </c>
      <c r="C165" s="37" t="s">
        <v>369</v>
      </c>
      <c r="D165" s="152" t="s">
        <v>7884</v>
      </c>
      <c r="E165" s="152" t="s">
        <v>630</v>
      </c>
      <c r="F165" s="85" t="s">
        <v>630</v>
      </c>
      <c r="G165" s="37" t="s">
        <v>406</v>
      </c>
      <c r="H165" s="36" t="str">
        <f>IF(Proc[[#This Row],[type]]="LFF (MDG-F)",MID(Proc[[#This Row],[Obj]],13,10),"")</f>
        <v>DE10200023</v>
      </c>
      <c r="I165" s="152"/>
      <c r="J165" s="36" t="b">
        <f>Proc[[#This Row],[Requested]]=Proc[[#This Row],[CurrentParent]]</f>
        <v>1</v>
      </c>
      <c r="K165" s="107" t="str">
        <f>IF(Proc[[#This Row],[Author]]="Marcela Urrego",VLOOKUP(LEFT(Proc[[#This Row],[Requested]],1),Table3[#All],2,0),VLOOKUP(Proc[[#This Row],[Author]],Table4[],2,0))</f>
        <v>MGF</v>
      </c>
      <c r="L165" s="36" t="s">
        <v>401</v>
      </c>
      <c r="M165" s="46">
        <v>45664.390173611115</v>
      </c>
      <c r="N165" s="46">
        <v>45666</v>
      </c>
      <c r="O165" s="46">
        <v>45666</v>
      </c>
      <c r="P165" s="39" t="str">
        <f ca="1">IF(Proc[[#This Row],[DaysAgeing]]&gt;5,"yep","on track")</f>
        <v>on track</v>
      </c>
      <c r="Q165" s="2">
        <f ca="1">IF(Proc[[#This Row],[DateClosed]]="",ABS(NETWORKDAYS(Proc[[#This Row],[DateOpened]],TODAY()))-1,ABS(NETWORKDAYS(Proc[[#This Row],[DateOpened]],Proc[[#This Row],[DateClosed]]))-1)</f>
        <v>2</v>
      </c>
      <c r="R165" s="39" t="s">
        <v>548</v>
      </c>
      <c r="S165" s="36"/>
      <c r="T165" s="153">
        <v>164</v>
      </c>
    </row>
    <row r="166" spans="1:20" hidden="1">
      <c r="A166" s="37" t="s">
        <v>1403</v>
      </c>
      <c r="B166" s="111" t="str">
        <f>IFERROR(VLOOKUP(Proc[[#This Row],[App]],Table2[],3,0),"open")</f>
        <v>ok</v>
      </c>
      <c r="C166" s="37" t="s">
        <v>369</v>
      </c>
      <c r="D166" s="152" t="s">
        <v>624</v>
      </c>
      <c r="E166" s="152" t="s">
        <v>630</v>
      </c>
      <c r="F166" s="152" t="s">
        <v>630</v>
      </c>
      <c r="G166" s="37" t="s">
        <v>406</v>
      </c>
      <c r="H166" s="36" t="str">
        <f>IF(Proc[[#This Row],[type]]="LFF (MDG-F)",MID(Proc[[#This Row],[Obj]],13,10),"")</f>
        <v>DE10200050</v>
      </c>
      <c r="I166" s="152"/>
      <c r="J166" s="36" t="b">
        <f>Proc[[#This Row],[Requested]]=Proc[[#This Row],[CurrentParent]]</f>
        <v>1</v>
      </c>
      <c r="K166" s="107" t="str">
        <f>IF(Proc[[#This Row],[Author]]="Marcela Urrego",VLOOKUP(LEFT(Proc[[#This Row],[Requested]],1),Table3[#All],2,0),VLOOKUP(Proc[[#This Row],[Author]],Table4[],2,0))</f>
        <v>MGF</v>
      </c>
      <c r="L166" s="36" t="s">
        <v>401</v>
      </c>
      <c r="M166" s="46">
        <v>45664.390173611115</v>
      </c>
      <c r="N166" s="46">
        <v>45666</v>
      </c>
      <c r="O166" s="46">
        <v>45666</v>
      </c>
      <c r="P166" s="39" t="str">
        <f ca="1">IF(Proc[[#This Row],[DaysAgeing]]&gt;5,"yep","on track")</f>
        <v>on track</v>
      </c>
      <c r="Q166" s="2">
        <f ca="1">IF(Proc[[#This Row],[DateClosed]]="",ABS(NETWORKDAYS(Proc[[#This Row],[DateOpened]],TODAY()))-1,ABS(NETWORKDAYS(Proc[[#This Row],[DateOpened]],Proc[[#This Row],[DateClosed]]))-1)</f>
        <v>2</v>
      </c>
      <c r="R166" s="39" t="s">
        <v>548</v>
      </c>
      <c r="S166" s="36"/>
      <c r="T166" s="153">
        <v>165</v>
      </c>
    </row>
    <row r="167" spans="1:20" hidden="1">
      <c r="A167" s="37" t="s">
        <v>1402</v>
      </c>
      <c r="B167" s="152" t="str">
        <f>IFERROR(VLOOKUP(Proc[[#This Row],[App]],Table2[],3,0),"open")</f>
        <v>ok</v>
      </c>
      <c r="C167" s="37" t="s">
        <v>369</v>
      </c>
      <c r="D167" s="152" t="s">
        <v>1382</v>
      </c>
      <c r="E167" s="152" t="s">
        <v>1012</v>
      </c>
      <c r="F167" s="152" t="s">
        <v>1012</v>
      </c>
      <c r="G167" s="37" t="s">
        <v>400</v>
      </c>
      <c r="H167" s="36" t="str">
        <f>IF(Proc[[#This Row],[type]]="LFF (MDG-F)",MID(Proc[[#This Row],[Obj]],13,10),"")</f>
        <v/>
      </c>
      <c r="I167" s="152"/>
      <c r="J167" s="36" t="b">
        <f>Proc[[#This Row],[Requested]]=Proc[[#This Row],[CurrentParent]]</f>
        <v>1</v>
      </c>
      <c r="K167" s="152" t="str">
        <f>IF(Proc[[#This Row],[Author]]="Marcela Urrego",VLOOKUP(LEFT(Proc[[#This Row],[Requested]],1),Table3[#All],2,0),VLOOKUP(Proc[[#This Row],[Author]],Table4[],2,0))</f>
        <v>HC</v>
      </c>
      <c r="L167" s="36" t="s">
        <v>401</v>
      </c>
      <c r="M167" s="46">
        <v>45664.540486111109</v>
      </c>
      <c r="N167" s="46">
        <v>45671</v>
      </c>
      <c r="O167" s="46">
        <v>45671</v>
      </c>
      <c r="P167" s="39" t="str">
        <f ca="1">IF(Proc[[#This Row],[DaysAgeing]]&gt;5,"yep","on track")</f>
        <v>on track</v>
      </c>
      <c r="Q167" s="2">
        <f ca="1">IF(Proc[[#This Row],[DateClosed]]="",ABS(NETWORKDAYS(Proc[[#This Row],[DateOpened]],TODAY()))-1,ABS(NETWORKDAYS(Proc[[#This Row],[DateOpened]],Proc[[#This Row],[DateClosed]]))-1)</f>
        <v>5</v>
      </c>
      <c r="R167" s="39" t="s">
        <v>493</v>
      </c>
      <c r="S167" s="36"/>
      <c r="T167" s="153">
        <v>166</v>
      </c>
    </row>
    <row r="168" spans="1:20" hidden="1">
      <c r="A168" s="37" t="s">
        <v>1402</v>
      </c>
      <c r="B168" s="152" t="str">
        <f>IFERROR(VLOOKUP(Proc[[#This Row],[App]],Table2[],3,0),"open")</f>
        <v>ok</v>
      </c>
      <c r="C168" s="37" t="s">
        <v>369</v>
      </c>
      <c r="D168" s="152" t="s">
        <v>1383</v>
      </c>
      <c r="E168" s="152" t="s">
        <v>1013</v>
      </c>
      <c r="F168" s="152" t="s">
        <v>1013</v>
      </c>
      <c r="G168" s="37" t="s">
        <v>400</v>
      </c>
      <c r="H168" s="36" t="str">
        <f>IF(Proc[[#This Row],[type]]="LFF (MDG-F)",MID(Proc[[#This Row],[Obj]],13,10),"")</f>
        <v/>
      </c>
      <c r="I168" s="152"/>
      <c r="J168" s="36" t="b">
        <f>Proc[[#This Row],[Requested]]=Proc[[#This Row],[CurrentParent]]</f>
        <v>1</v>
      </c>
      <c r="K168" s="152" t="str">
        <f>IF(Proc[[#This Row],[Author]]="Marcela Urrego",VLOOKUP(LEFT(Proc[[#This Row],[Requested]],1),Table3[#All],2,0),VLOOKUP(Proc[[#This Row],[Author]],Table4[],2,0))</f>
        <v>HC</v>
      </c>
      <c r="L168" s="36" t="s">
        <v>401</v>
      </c>
      <c r="M168" s="46">
        <v>45664.540486111109</v>
      </c>
      <c r="N168" s="46">
        <v>45671</v>
      </c>
      <c r="O168" s="46">
        <v>45671</v>
      </c>
      <c r="P168" s="39" t="str">
        <f ca="1">IF(Proc[[#This Row],[DaysAgeing]]&gt;5,"yep","on track")</f>
        <v>on track</v>
      </c>
      <c r="Q168" s="2">
        <f ca="1">IF(Proc[[#This Row],[DateClosed]]="",ABS(NETWORKDAYS(Proc[[#This Row],[DateOpened]],TODAY()))-1,ABS(NETWORKDAYS(Proc[[#This Row],[DateOpened]],Proc[[#This Row],[DateClosed]]))-1)</f>
        <v>5</v>
      </c>
      <c r="R168" s="39" t="s">
        <v>493</v>
      </c>
      <c r="S168" s="36"/>
      <c r="T168" s="153">
        <v>167</v>
      </c>
    </row>
    <row r="169" spans="1:20" hidden="1">
      <c r="A169" s="37" t="s">
        <v>1402</v>
      </c>
      <c r="B169" s="111" t="str">
        <f>IFERROR(VLOOKUP(Proc[[#This Row],[App]],Table2[],3,0),"open")</f>
        <v>ok</v>
      </c>
      <c r="C169" s="37" t="s">
        <v>369</v>
      </c>
      <c r="D169" s="152" t="s">
        <v>1384</v>
      </c>
      <c r="E169" s="152" t="s">
        <v>1014</v>
      </c>
      <c r="F169" s="152" t="s">
        <v>1014</v>
      </c>
      <c r="G169" s="37" t="s">
        <v>400</v>
      </c>
      <c r="H169" s="36" t="str">
        <f>IF(Proc[[#This Row],[type]]="LFF (MDG-F)",MID(Proc[[#This Row],[Obj]],13,10),"")</f>
        <v/>
      </c>
      <c r="I169" s="152"/>
      <c r="J169" s="36" t="b">
        <f>Proc[[#This Row],[Requested]]=Proc[[#This Row],[CurrentParent]]</f>
        <v>1</v>
      </c>
      <c r="K169" s="107" t="str">
        <f>IF(Proc[[#This Row],[Author]]="Marcela Urrego",VLOOKUP(LEFT(Proc[[#This Row],[Requested]],1),Table3[#All],2,0),VLOOKUP(Proc[[#This Row],[Author]],Table4[],2,0))</f>
        <v>HC</v>
      </c>
      <c r="L169" s="36" t="s">
        <v>401</v>
      </c>
      <c r="M169" s="46">
        <v>45664.540486111109</v>
      </c>
      <c r="N169" s="46">
        <v>45671</v>
      </c>
      <c r="O169" s="46">
        <v>45671</v>
      </c>
      <c r="P169" s="39" t="str">
        <f ca="1">IF(Proc[[#This Row],[DaysAgeing]]&gt;5,"yep","on track")</f>
        <v>on track</v>
      </c>
      <c r="Q169" s="2">
        <f ca="1">IF(Proc[[#This Row],[DateClosed]]="",ABS(NETWORKDAYS(Proc[[#This Row],[DateOpened]],TODAY()))-1,ABS(NETWORKDAYS(Proc[[#This Row],[DateOpened]],Proc[[#This Row],[DateClosed]]))-1)</f>
        <v>5</v>
      </c>
      <c r="R169" s="39" t="s">
        <v>493</v>
      </c>
      <c r="S169" s="36"/>
      <c r="T169" s="153">
        <v>168</v>
      </c>
    </row>
    <row r="170" spans="1:20" hidden="1">
      <c r="A170" s="37" t="s">
        <v>1402</v>
      </c>
      <c r="B170" s="111" t="str">
        <f>IFERROR(VLOOKUP(Proc[[#This Row],[App]],Table2[],3,0),"open")</f>
        <v>ok</v>
      </c>
      <c r="C170" s="37" t="s">
        <v>369</v>
      </c>
      <c r="D170" s="152" t="s">
        <v>1385</v>
      </c>
      <c r="E170" s="152" t="s">
        <v>507</v>
      </c>
      <c r="F170" s="85" t="s">
        <v>507</v>
      </c>
      <c r="G170" s="37" t="s">
        <v>400</v>
      </c>
      <c r="H170" s="36" t="str">
        <f>IF(Proc[[#This Row],[type]]="LFF (MDG-F)",MID(Proc[[#This Row],[Obj]],13,10),"")</f>
        <v/>
      </c>
      <c r="I170" s="152"/>
      <c r="J170" s="36" t="b">
        <f>Proc[[#This Row],[Requested]]=Proc[[#This Row],[CurrentParent]]</f>
        <v>1</v>
      </c>
      <c r="K170" s="107" t="str">
        <f>IF(Proc[[#This Row],[Author]]="Marcela Urrego",VLOOKUP(LEFT(Proc[[#This Row],[Requested]],1),Table3[#All],2,0),VLOOKUP(Proc[[#This Row],[Author]],Table4[],2,0))</f>
        <v>HC</v>
      </c>
      <c r="L170" s="36" t="s">
        <v>401</v>
      </c>
      <c r="M170" s="46">
        <v>45664.540486111109</v>
      </c>
      <c r="N170" s="46">
        <v>45671</v>
      </c>
      <c r="O170" s="46">
        <v>45671</v>
      </c>
      <c r="P170" s="39" t="str">
        <f ca="1">IF(Proc[[#This Row],[DaysAgeing]]&gt;5,"yep","on track")</f>
        <v>on track</v>
      </c>
      <c r="Q170" s="2">
        <f ca="1">IF(Proc[[#This Row],[DateClosed]]="",ABS(NETWORKDAYS(Proc[[#This Row],[DateOpened]],TODAY()))-1,ABS(NETWORKDAYS(Proc[[#This Row],[DateOpened]],Proc[[#This Row],[DateClosed]]))-1)</f>
        <v>5</v>
      </c>
      <c r="R170" s="39" t="s">
        <v>493</v>
      </c>
      <c r="S170" s="36"/>
      <c r="T170" s="153">
        <v>169</v>
      </c>
    </row>
    <row r="171" spans="1:20" hidden="1">
      <c r="A171" s="37" t="s">
        <v>1402</v>
      </c>
      <c r="B171" s="111" t="str">
        <f>IFERROR(VLOOKUP(Proc[[#This Row],[App]],Table2[],3,0),"open")</f>
        <v>ok</v>
      </c>
      <c r="C171" s="37" t="s">
        <v>369</v>
      </c>
      <c r="D171" s="152" t="s">
        <v>1386</v>
      </c>
      <c r="E171" s="152" t="s">
        <v>494</v>
      </c>
      <c r="F171" s="85" t="s">
        <v>494</v>
      </c>
      <c r="G171" s="37" t="s">
        <v>400</v>
      </c>
      <c r="H171" s="36" t="str">
        <f>IF(Proc[[#This Row],[type]]="LFF (MDG-F)",MID(Proc[[#This Row],[Obj]],13,10),"")</f>
        <v/>
      </c>
      <c r="I171" s="152"/>
      <c r="J171" s="36" t="b">
        <f>Proc[[#This Row],[Requested]]=Proc[[#This Row],[CurrentParent]]</f>
        <v>1</v>
      </c>
      <c r="K171" s="107" t="str">
        <f>IF(Proc[[#This Row],[Author]]="Marcela Urrego",VLOOKUP(LEFT(Proc[[#This Row],[Requested]],1),Table3[#All],2,0),VLOOKUP(Proc[[#This Row],[Author]],Table4[],2,0))</f>
        <v>HC</v>
      </c>
      <c r="L171" s="36" t="s">
        <v>401</v>
      </c>
      <c r="M171" s="46">
        <v>45664.540486111109</v>
      </c>
      <c r="N171" s="46">
        <v>45671</v>
      </c>
      <c r="O171" s="46">
        <v>45671</v>
      </c>
      <c r="P171" s="39" t="str">
        <f ca="1">IF(Proc[[#This Row],[DaysAgeing]]&gt;5,"yep","on track")</f>
        <v>on track</v>
      </c>
      <c r="Q171" s="2">
        <f ca="1">IF(Proc[[#This Row],[DateClosed]]="",ABS(NETWORKDAYS(Proc[[#This Row],[DateOpened]],TODAY()))-1,ABS(NETWORKDAYS(Proc[[#This Row],[DateOpened]],Proc[[#This Row],[DateClosed]]))-1)</f>
        <v>5</v>
      </c>
      <c r="R171" s="39" t="s">
        <v>493</v>
      </c>
      <c r="S171" s="36"/>
      <c r="T171" s="153">
        <v>170</v>
      </c>
    </row>
    <row r="172" spans="1:20" hidden="1">
      <c r="A172" s="37" t="s">
        <v>1402</v>
      </c>
      <c r="B172" s="152" t="str">
        <f>IFERROR(VLOOKUP(Proc[[#This Row],[App]],Table2[],3,0),"open")</f>
        <v>ok</v>
      </c>
      <c r="C172" s="37" t="s">
        <v>369</v>
      </c>
      <c r="D172" s="152" t="s">
        <v>1387</v>
      </c>
      <c r="E172" s="152" t="s">
        <v>1015</v>
      </c>
      <c r="F172" s="152" t="s">
        <v>1015</v>
      </c>
      <c r="G172" s="37" t="s">
        <v>400</v>
      </c>
      <c r="H172" s="36" t="str">
        <f>IF(Proc[[#This Row],[type]]="LFF (MDG-F)",MID(Proc[[#This Row],[Obj]],13,10),"")</f>
        <v/>
      </c>
      <c r="I172" s="152"/>
      <c r="J172" s="36" t="b">
        <f>Proc[[#This Row],[Requested]]=Proc[[#This Row],[CurrentParent]]</f>
        <v>1</v>
      </c>
      <c r="K172" s="152" t="str">
        <f>IF(Proc[[#This Row],[Author]]="Marcela Urrego",VLOOKUP(LEFT(Proc[[#This Row],[Requested]],1),Table3[#All],2,0),VLOOKUP(Proc[[#This Row],[Author]],Table4[],2,0))</f>
        <v>HC</v>
      </c>
      <c r="L172" s="36" t="s">
        <v>401</v>
      </c>
      <c r="M172" s="46">
        <v>45664.540486111109</v>
      </c>
      <c r="N172" s="46">
        <v>45671</v>
      </c>
      <c r="O172" s="46">
        <v>45671</v>
      </c>
      <c r="P172" s="39" t="str">
        <f ca="1">IF(Proc[[#This Row],[DaysAgeing]]&gt;5,"yep","on track")</f>
        <v>on track</v>
      </c>
      <c r="Q172" s="2">
        <f ca="1">IF(Proc[[#This Row],[DateClosed]]="",ABS(NETWORKDAYS(Proc[[#This Row],[DateOpened]],TODAY()))-1,ABS(NETWORKDAYS(Proc[[#This Row],[DateOpened]],Proc[[#This Row],[DateClosed]]))-1)</f>
        <v>5</v>
      </c>
      <c r="R172" s="39" t="s">
        <v>493</v>
      </c>
      <c r="S172" s="36"/>
      <c r="T172" s="153">
        <v>171</v>
      </c>
    </row>
    <row r="173" spans="1:20" hidden="1">
      <c r="A173" s="37" t="s">
        <v>1402</v>
      </c>
      <c r="B173" s="152" t="str">
        <f>IFERROR(VLOOKUP(Proc[[#This Row],[App]],Table2[],3,0),"open")</f>
        <v>ok</v>
      </c>
      <c r="C173" s="37" t="s">
        <v>369</v>
      </c>
      <c r="D173" s="152" t="s">
        <v>1388</v>
      </c>
      <c r="E173" s="152" t="s">
        <v>537</v>
      </c>
      <c r="F173" s="152" t="s">
        <v>537</v>
      </c>
      <c r="G173" s="37" t="s">
        <v>400</v>
      </c>
      <c r="H173" s="36" t="str">
        <f>IF(Proc[[#This Row],[type]]="LFF (MDG-F)",MID(Proc[[#This Row],[Obj]],13,10),"")</f>
        <v/>
      </c>
      <c r="I173" s="152"/>
      <c r="J173" s="36" t="b">
        <f>Proc[[#This Row],[Requested]]=Proc[[#This Row],[CurrentParent]]</f>
        <v>1</v>
      </c>
      <c r="K173" s="152" t="str">
        <f>IF(Proc[[#This Row],[Author]]="Marcela Urrego",VLOOKUP(LEFT(Proc[[#This Row],[Requested]],1),Table3[#All],2,0),VLOOKUP(Proc[[#This Row],[Author]],Table4[],2,0))</f>
        <v>HC</v>
      </c>
      <c r="L173" s="36" t="s">
        <v>401</v>
      </c>
      <c r="M173" s="46">
        <v>45664.540486111109</v>
      </c>
      <c r="N173" s="46">
        <v>45671</v>
      </c>
      <c r="O173" s="46">
        <v>45671</v>
      </c>
      <c r="P173" s="39" t="str">
        <f ca="1">IF(Proc[[#This Row],[DaysAgeing]]&gt;5,"yep","on track")</f>
        <v>on track</v>
      </c>
      <c r="Q173" s="2">
        <f ca="1">IF(Proc[[#This Row],[DateClosed]]="",ABS(NETWORKDAYS(Proc[[#This Row],[DateOpened]],TODAY()))-1,ABS(NETWORKDAYS(Proc[[#This Row],[DateOpened]],Proc[[#This Row],[DateClosed]]))-1)</f>
        <v>5</v>
      </c>
      <c r="R173" s="39" t="s">
        <v>493</v>
      </c>
      <c r="S173" s="36"/>
      <c r="T173" s="153">
        <v>172</v>
      </c>
    </row>
    <row r="174" spans="1:20" hidden="1">
      <c r="A174" s="37" t="s">
        <v>1402</v>
      </c>
      <c r="B174" s="111" t="str">
        <f>IFERROR(VLOOKUP(Proc[[#This Row],[App]],Table2[],3,0),"open")</f>
        <v>ok</v>
      </c>
      <c r="C174" s="37" t="s">
        <v>369</v>
      </c>
      <c r="D174" s="152" t="s">
        <v>1389</v>
      </c>
      <c r="E174" s="152" t="s">
        <v>1016</v>
      </c>
      <c r="F174" s="152" t="s">
        <v>1016</v>
      </c>
      <c r="G174" s="37" t="s">
        <v>400</v>
      </c>
      <c r="H174" s="36" t="str">
        <f>IF(Proc[[#This Row],[type]]="LFF (MDG-F)",MID(Proc[[#This Row],[Obj]],13,10),"")</f>
        <v/>
      </c>
      <c r="I174" s="152"/>
      <c r="J174" s="36" t="b">
        <f>Proc[[#This Row],[Requested]]=Proc[[#This Row],[CurrentParent]]</f>
        <v>1</v>
      </c>
      <c r="K174" s="107" t="str">
        <f>IF(Proc[[#This Row],[Author]]="Marcela Urrego",VLOOKUP(LEFT(Proc[[#This Row],[Requested]],1),Table3[#All],2,0),VLOOKUP(Proc[[#This Row],[Author]],Table4[],2,0))</f>
        <v>HC</v>
      </c>
      <c r="L174" s="36" t="s">
        <v>401</v>
      </c>
      <c r="M174" s="46">
        <v>45664.540486111109</v>
      </c>
      <c r="N174" s="46">
        <v>45671</v>
      </c>
      <c r="O174" s="46">
        <v>45671</v>
      </c>
      <c r="P174" s="39" t="str">
        <f ca="1">IF(Proc[[#This Row],[DaysAgeing]]&gt;5,"yep","on track")</f>
        <v>on track</v>
      </c>
      <c r="Q174" s="2">
        <f ca="1">IF(Proc[[#This Row],[DateClosed]]="",ABS(NETWORKDAYS(Proc[[#This Row],[DateOpened]],TODAY()))-1,ABS(NETWORKDAYS(Proc[[#This Row],[DateOpened]],Proc[[#This Row],[DateClosed]]))-1)</f>
        <v>5</v>
      </c>
      <c r="R174" s="39" t="s">
        <v>493</v>
      </c>
      <c r="S174" s="36"/>
      <c r="T174" s="153">
        <v>173</v>
      </c>
    </row>
    <row r="175" spans="1:20" hidden="1">
      <c r="A175" s="37" t="s">
        <v>1402</v>
      </c>
      <c r="B175" s="111" t="str">
        <f>IFERROR(VLOOKUP(Proc[[#This Row],[App]],Table2[],3,0),"open")</f>
        <v>ok</v>
      </c>
      <c r="C175" s="37" t="s">
        <v>369</v>
      </c>
      <c r="D175" s="152" t="s">
        <v>1390</v>
      </c>
      <c r="E175" s="152" t="s">
        <v>536</v>
      </c>
      <c r="F175" s="85" t="s">
        <v>536</v>
      </c>
      <c r="G175" s="37" t="s">
        <v>400</v>
      </c>
      <c r="H175" s="36" t="str">
        <f>IF(Proc[[#This Row],[type]]="LFF (MDG-F)",MID(Proc[[#This Row],[Obj]],13,10),"")</f>
        <v/>
      </c>
      <c r="I175" s="152"/>
      <c r="J175" s="36" t="b">
        <f>Proc[[#This Row],[Requested]]=Proc[[#This Row],[CurrentParent]]</f>
        <v>1</v>
      </c>
      <c r="K175" s="107" t="str">
        <f>IF(Proc[[#This Row],[Author]]="Marcela Urrego",VLOOKUP(LEFT(Proc[[#This Row],[Requested]],1),Table3[#All],2,0),VLOOKUP(Proc[[#This Row],[Author]],Table4[],2,0))</f>
        <v>HC</v>
      </c>
      <c r="L175" s="36" t="s">
        <v>401</v>
      </c>
      <c r="M175" s="46">
        <v>45664.540486111109</v>
      </c>
      <c r="N175" s="46">
        <v>45671</v>
      </c>
      <c r="O175" s="46">
        <v>45671</v>
      </c>
      <c r="P175" s="39" t="str">
        <f ca="1">IF(Proc[[#This Row],[DaysAgeing]]&gt;5,"yep","on track")</f>
        <v>on track</v>
      </c>
      <c r="Q175" s="2">
        <f ca="1">IF(Proc[[#This Row],[DateClosed]]="",ABS(NETWORKDAYS(Proc[[#This Row],[DateOpened]],TODAY()))-1,ABS(NETWORKDAYS(Proc[[#This Row],[DateOpened]],Proc[[#This Row],[DateClosed]]))-1)</f>
        <v>5</v>
      </c>
      <c r="R175" s="39" t="s">
        <v>493</v>
      </c>
      <c r="S175" s="36"/>
      <c r="T175" s="153">
        <v>174</v>
      </c>
    </row>
    <row r="176" spans="1:20" hidden="1">
      <c r="A176" s="37" t="s">
        <v>1402</v>
      </c>
      <c r="B176" s="111" t="str">
        <f>IFERROR(VLOOKUP(Proc[[#This Row],[App]],Table2[],3,0),"open")</f>
        <v>ok</v>
      </c>
      <c r="C176" s="37" t="s">
        <v>369</v>
      </c>
      <c r="D176" s="152" t="s">
        <v>1391</v>
      </c>
      <c r="E176" s="152" t="s">
        <v>536</v>
      </c>
      <c r="F176" s="85" t="s">
        <v>536</v>
      </c>
      <c r="G176" s="37" t="s">
        <v>400</v>
      </c>
      <c r="H176" s="36" t="str">
        <f>IF(Proc[[#This Row],[type]]="LFF (MDG-F)",MID(Proc[[#This Row],[Obj]],13,10),"")</f>
        <v/>
      </c>
      <c r="I176" s="152"/>
      <c r="J176" s="36" t="b">
        <f>Proc[[#This Row],[Requested]]=Proc[[#This Row],[CurrentParent]]</f>
        <v>1</v>
      </c>
      <c r="K176" s="107" t="str">
        <f>IF(Proc[[#This Row],[Author]]="Marcela Urrego",VLOOKUP(LEFT(Proc[[#This Row],[Requested]],1),Table3[#All],2,0),VLOOKUP(Proc[[#This Row],[Author]],Table4[],2,0))</f>
        <v>HC</v>
      </c>
      <c r="L176" s="36" t="s">
        <v>401</v>
      </c>
      <c r="M176" s="46">
        <v>45664.540486111109</v>
      </c>
      <c r="N176" s="46">
        <v>45671</v>
      </c>
      <c r="O176" s="46">
        <v>45671</v>
      </c>
      <c r="P176" s="39" t="str">
        <f ca="1">IF(Proc[[#This Row],[DaysAgeing]]&gt;5,"yep","on track")</f>
        <v>on track</v>
      </c>
      <c r="Q176" s="2">
        <f ca="1">IF(Proc[[#This Row],[DateClosed]]="",ABS(NETWORKDAYS(Proc[[#This Row],[DateOpened]],TODAY()))-1,ABS(NETWORKDAYS(Proc[[#This Row],[DateOpened]],Proc[[#This Row],[DateClosed]]))-1)</f>
        <v>5</v>
      </c>
      <c r="R176" s="39" t="s">
        <v>493</v>
      </c>
      <c r="S176" s="36"/>
      <c r="T176" s="153">
        <v>175</v>
      </c>
    </row>
    <row r="177" spans="1:20" hidden="1">
      <c r="A177" s="37" t="s">
        <v>1402</v>
      </c>
      <c r="B177" s="152" t="str">
        <f>IFERROR(VLOOKUP(Proc[[#This Row],[App]],Table2[],3,0),"open")</f>
        <v>ok</v>
      </c>
      <c r="C177" s="37" t="s">
        <v>369</v>
      </c>
      <c r="D177" s="152" t="s">
        <v>1392</v>
      </c>
      <c r="E177" s="152" t="s">
        <v>536</v>
      </c>
      <c r="F177" s="152" t="s">
        <v>536</v>
      </c>
      <c r="G177" s="37" t="s">
        <v>400</v>
      </c>
      <c r="H177" s="36" t="str">
        <f>IF(Proc[[#This Row],[type]]="LFF (MDG-F)",MID(Proc[[#This Row],[Obj]],13,10),"")</f>
        <v/>
      </c>
      <c r="I177" s="152"/>
      <c r="J177" s="36" t="b">
        <f>Proc[[#This Row],[Requested]]=Proc[[#This Row],[CurrentParent]]</f>
        <v>1</v>
      </c>
      <c r="K177" s="152" t="str">
        <f>IF(Proc[[#This Row],[Author]]="Marcela Urrego",VLOOKUP(LEFT(Proc[[#This Row],[Requested]],1),Table3[#All],2,0),VLOOKUP(Proc[[#This Row],[Author]],Table4[],2,0))</f>
        <v>HC</v>
      </c>
      <c r="L177" s="36" t="s">
        <v>401</v>
      </c>
      <c r="M177" s="46">
        <v>45664.540486111109</v>
      </c>
      <c r="N177" s="46">
        <v>45671</v>
      </c>
      <c r="O177" s="46">
        <v>45671</v>
      </c>
      <c r="P177" s="39" t="str">
        <f ca="1">IF(Proc[[#This Row],[DaysAgeing]]&gt;5,"yep","on track")</f>
        <v>on track</v>
      </c>
      <c r="Q177" s="2">
        <f ca="1">IF(Proc[[#This Row],[DateClosed]]="",ABS(NETWORKDAYS(Proc[[#This Row],[DateOpened]],TODAY()))-1,ABS(NETWORKDAYS(Proc[[#This Row],[DateOpened]],Proc[[#This Row],[DateClosed]]))-1)</f>
        <v>5</v>
      </c>
      <c r="R177" s="39" t="s">
        <v>493</v>
      </c>
      <c r="S177" s="36"/>
      <c r="T177" s="153">
        <v>176</v>
      </c>
    </row>
    <row r="178" spans="1:20" hidden="1">
      <c r="A178" s="37" t="s">
        <v>1402</v>
      </c>
      <c r="B178" s="111" t="str">
        <f>IFERROR(VLOOKUP(Proc[[#This Row],[App]],Table2[],3,0),"open")</f>
        <v>ok</v>
      </c>
      <c r="C178" s="37" t="s">
        <v>369</v>
      </c>
      <c r="D178" s="152" t="s">
        <v>1393</v>
      </c>
      <c r="E178" s="152" t="s">
        <v>536</v>
      </c>
      <c r="F178" s="152" t="s">
        <v>536</v>
      </c>
      <c r="G178" s="37" t="s">
        <v>400</v>
      </c>
      <c r="H178" s="36" t="str">
        <f>IF(Proc[[#This Row],[type]]="LFF (MDG-F)",MID(Proc[[#This Row],[Obj]],13,10),"")</f>
        <v/>
      </c>
      <c r="I178" s="152"/>
      <c r="J178" s="36" t="b">
        <f>Proc[[#This Row],[Requested]]=Proc[[#This Row],[CurrentParent]]</f>
        <v>1</v>
      </c>
      <c r="K178" s="107" t="str">
        <f>IF(Proc[[#This Row],[Author]]="Marcela Urrego",VLOOKUP(LEFT(Proc[[#This Row],[Requested]],1),Table3[#All],2,0),VLOOKUP(Proc[[#This Row],[Author]],Table4[],2,0))</f>
        <v>HC</v>
      </c>
      <c r="L178" s="36" t="s">
        <v>401</v>
      </c>
      <c r="M178" s="46">
        <v>45664.540486111109</v>
      </c>
      <c r="N178" s="46">
        <v>45671</v>
      </c>
      <c r="O178" s="46">
        <v>45671</v>
      </c>
      <c r="P178" s="39" t="str">
        <f ca="1">IF(Proc[[#This Row],[DaysAgeing]]&gt;5,"yep","on track")</f>
        <v>on track</v>
      </c>
      <c r="Q178" s="2">
        <f ca="1">IF(Proc[[#This Row],[DateClosed]]="",ABS(NETWORKDAYS(Proc[[#This Row],[DateOpened]],TODAY()))-1,ABS(NETWORKDAYS(Proc[[#This Row],[DateOpened]],Proc[[#This Row],[DateClosed]]))-1)</f>
        <v>5</v>
      </c>
      <c r="R178" s="39" t="s">
        <v>493</v>
      </c>
      <c r="S178" s="36"/>
      <c r="T178" s="153">
        <v>177</v>
      </c>
    </row>
    <row r="179" spans="1:20" hidden="1">
      <c r="A179" s="37" t="s">
        <v>1402</v>
      </c>
      <c r="B179" s="152" t="str">
        <f>IFERROR(VLOOKUP(Proc[[#This Row],[App]],Table2[],3,0),"open")</f>
        <v>ok</v>
      </c>
      <c r="C179" s="37" t="s">
        <v>369</v>
      </c>
      <c r="D179" s="152" t="s">
        <v>1394</v>
      </c>
      <c r="E179" s="152" t="s">
        <v>536</v>
      </c>
      <c r="F179" s="152" t="s">
        <v>536</v>
      </c>
      <c r="G179" s="37" t="s">
        <v>400</v>
      </c>
      <c r="H179" s="36" t="str">
        <f>IF(Proc[[#This Row],[type]]="LFF (MDG-F)",MID(Proc[[#This Row],[Obj]],13,10),"")</f>
        <v/>
      </c>
      <c r="I179" s="152"/>
      <c r="J179" s="36" t="b">
        <f>Proc[[#This Row],[Requested]]=Proc[[#This Row],[CurrentParent]]</f>
        <v>1</v>
      </c>
      <c r="K179" s="152" t="str">
        <f>IF(Proc[[#This Row],[Author]]="Marcela Urrego",VLOOKUP(LEFT(Proc[[#This Row],[Requested]],1),Table3[#All],2,0),VLOOKUP(Proc[[#This Row],[Author]],Table4[],2,0))</f>
        <v>HC</v>
      </c>
      <c r="L179" s="36" t="s">
        <v>401</v>
      </c>
      <c r="M179" s="46">
        <v>45664.540486111109</v>
      </c>
      <c r="N179" s="46">
        <v>45671</v>
      </c>
      <c r="O179" s="46">
        <v>45671</v>
      </c>
      <c r="P179" s="39" t="str">
        <f ca="1">IF(Proc[[#This Row],[DaysAgeing]]&gt;5,"yep","on track")</f>
        <v>on track</v>
      </c>
      <c r="Q179" s="2">
        <f ca="1">IF(Proc[[#This Row],[DateClosed]]="",ABS(NETWORKDAYS(Proc[[#This Row],[DateOpened]],TODAY()))-1,ABS(NETWORKDAYS(Proc[[#This Row],[DateOpened]],Proc[[#This Row],[DateClosed]]))-1)</f>
        <v>5</v>
      </c>
      <c r="R179" s="39" t="s">
        <v>493</v>
      </c>
      <c r="S179" s="36"/>
      <c r="T179" s="153">
        <v>178</v>
      </c>
    </row>
    <row r="180" spans="1:20" hidden="1">
      <c r="A180" s="37" t="s">
        <v>1402</v>
      </c>
      <c r="B180" s="111" t="str">
        <f>IFERROR(VLOOKUP(Proc[[#This Row],[App]],Table2[],3,0),"open")</f>
        <v>ok</v>
      </c>
      <c r="C180" s="37" t="s">
        <v>369</v>
      </c>
      <c r="D180" s="152" t="s">
        <v>1395</v>
      </c>
      <c r="E180" s="152" t="s">
        <v>1011</v>
      </c>
      <c r="F180" s="85" t="s">
        <v>1011</v>
      </c>
      <c r="G180" s="37" t="s">
        <v>400</v>
      </c>
      <c r="H180" s="36" t="str">
        <f>IF(Proc[[#This Row],[type]]="LFF (MDG-F)",MID(Proc[[#This Row],[Obj]],13,10),"")</f>
        <v/>
      </c>
      <c r="I180" s="152"/>
      <c r="J180" s="36" t="b">
        <f>Proc[[#This Row],[Requested]]=Proc[[#This Row],[CurrentParent]]</f>
        <v>1</v>
      </c>
      <c r="K180" s="107" t="str">
        <f>IF(Proc[[#This Row],[Author]]="Marcela Urrego",VLOOKUP(LEFT(Proc[[#This Row],[Requested]],1),Table3[#All],2,0),VLOOKUP(Proc[[#This Row],[Author]],Table4[],2,0))</f>
        <v>HC</v>
      </c>
      <c r="L180" s="36" t="s">
        <v>401</v>
      </c>
      <c r="M180" s="46">
        <v>45664.540486111109</v>
      </c>
      <c r="N180" s="46">
        <v>45671</v>
      </c>
      <c r="O180" s="46">
        <v>45671</v>
      </c>
      <c r="P180" s="39" t="str">
        <f ca="1">IF(Proc[[#This Row],[DaysAgeing]]&gt;5,"yep","on track")</f>
        <v>on track</v>
      </c>
      <c r="Q180" s="2">
        <f ca="1">IF(Proc[[#This Row],[DateClosed]]="",ABS(NETWORKDAYS(Proc[[#This Row],[DateOpened]],TODAY()))-1,ABS(NETWORKDAYS(Proc[[#This Row],[DateOpened]],Proc[[#This Row],[DateClosed]]))-1)</f>
        <v>5</v>
      </c>
      <c r="R180" s="39" t="s">
        <v>493</v>
      </c>
      <c r="S180" s="36"/>
      <c r="T180" s="153">
        <v>179</v>
      </c>
    </row>
    <row r="181" spans="1:20" hidden="1">
      <c r="A181" s="37" t="s">
        <v>1402</v>
      </c>
      <c r="B181" s="152" t="str">
        <f>IFERROR(VLOOKUP(Proc[[#This Row],[App]],Table2[],3,0),"open")</f>
        <v>ok</v>
      </c>
      <c r="C181" s="37" t="s">
        <v>369</v>
      </c>
      <c r="D181" s="152" t="s">
        <v>1396</v>
      </c>
      <c r="E181" s="152" t="s">
        <v>1011</v>
      </c>
      <c r="F181" s="152" t="s">
        <v>1011</v>
      </c>
      <c r="G181" s="37" t="s">
        <v>400</v>
      </c>
      <c r="H181" s="36" t="str">
        <f>IF(Proc[[#This Row],[type]]="LFF (MDG-F)",MID(Proc[[#This Row],[Obj]],13,10),"")</f>
        <v/>
      </c>
      <c r="I181" s="152"/>
      <c r="J181" s="36" t="b">
        <f>Proc[[#This Row],[Requested]]=Proc[[#This Row],[CurrentParent]]</f>
        <v>1</v>
      </c>
      <c r="K181" s="152" t="str">
        <f>IF(Proc[[#This Row],[Author]]="Marcela Urrego",VLOOKUP(LEFT(Proc[[#This Row],[Requested]],1),Table3[#All],2,0),VLOOKUP(Proc[[#This Row],[Author]],Table4[],2,0))</f>
        <v>HC</v>
      </c>
      <c r="L181" s="36" t="s">
        <v>401</v>
      </c>
      <c r="M181" s="46">
        <v>45664.540486111109</v>
      </c>
      <c r="N181" s="46">
        <v>45671</v>
      </c>
      <c r="O181" s="46">
        <v>45671</v>
      </c>
      <c r="P181" s="39" t="str">
        <f ca="1">IF(Proc[[#This Row],[DaysAgeing]]&gt;5,"yep","on track")</f>
        <v>on track</v>
      </c>
      <c r="Q181" s="2">
        <f ca="1">IF(Proc[[#This Row],[DateClosed]]="",ABS(NETWORKDAYS(Proc[[#This Row],[DateOpened]],TODAY()))-1,ABS(NETWORKDAYS(Proc[[#This Row],[DateOpened]],Proc[[#This Row],[DateClosed]]))-1)</f>
        <v>5</v>
      </c>
      <c r="R181" s="39" t="s">
        <v>493</v>
      </c>
      <c r="S181" s="36"/>
      <c r="T181" s="153">
        <v>180</v>
      </c>
    </row>
    <row r="182" spans="1:20" hidden="1">
      <c r="A182" s="37" t="s">
        <v>1402</v>
      </c>
      <c r="B182" s="152" t="str">
        <f>IFERROR(VLOOKUP(Proc[[#This Row],[App]],Table2[],3,0),"open")</f>
        <v>ok</v>
      </c>
      <c r="C182" s="37" t="s">
        <v>369</v>
      </c>
      <c r="D182" s="152" t="s">
        <v>1397</v>
      </c>
      <c r="E182" s="152" t="s">
        <v>1011</v>
      </c>
      <c r="F182" s="152" t="s">
        <v>1011</v>
      </c>
      <c r="G182" s="37" t="s">
        <v>400</v>
      </c>
      <c r="H182" s="36" t="str">
        <f>IF(Proc[[#This Row],[type]]="LFF (MDG-F)",MID(Proc[[#This Row],[Obj]],13,10),"")</f>
        <v/>
      </c>
      <c r="I182" s="152"/>
      <c r="J182" s="36" t="b">
        <f>Proc[[#This Row],[Requested]]=Proc[[#This Row],[CurrentParent]]</f>
        <v>1</v>
      </c>
      <c r="K182" s="152" t="str">
        <f>IF(Proc[[#This Row],[Author]]="Marcela Urrego",VLOOKUP(LEFT(Proc[[#This Row],[Requested]],1),Table3[#All],2,0),VLOOKUP(Proc[[#This Row],[Author]],Table4[],2,0))</f>
        <v>HC</v>
      </c>
      <c r="L182" s="36" t="s">
        <v>401</v>
      </c>
      <c r="M182" s="46">
        <v>45664.540486111109</v>
      </c>
      <c r="N182" s="46">
        <v>45671</v>
      </c>
      <c r="O182" s="46">
        <v>45671</v>
      </c>
      <c r="P182" s="39" t="str">
        <f ca="1">IF(Proc[[#This Row],[DaysAgeing]]&gt;5,"yep","on track")</f>
        <v>on track</v>
      </c>
      <c r="Q182" s="2">
        <f ca="1">IF(Proc[[#This Row],[DateClosed]]="",ABS(NETWORKDAYS(Proc[[#This Row],[DateOpened]],TODAY()))-1,ABS(NETWORKDAYS(Proc[[#This Row],[DateOpened]],Proc[[#This Row],[DateClosed]]))-1)</f>
        <v>5</v>
      </c>
      <c r="R182" s="39" t="s">
        <v>493</v>
      </c>
      <c r="S182" s="36"/>
      <c r="T182" s="153">
        <v>181</v>
      </c>
    </row>
    <row r="183" spans="1:20" hidden="1">
      <c r="A183" s="37" t="s">
        <v>1402</v>
      </c>
      <c r="B183" s="111" t="str">
        <f>IFERROR(VLOOKUP(Proc[[#This Row],[App]],Table2[],3,0),"open")</f>
        <v>ok</v>
      </c>
      <c r="C183" s="37" t="s">
        <v>369</v>
      </c>
      <c r="D183" s="152" t="s">
        <v>1398</v>
      </c>
      <c r="E183" s="152" t="s">
        <v>1011</v>
      </c>
      <c r="F183" s="85" t="s">
        <v>1011</v>
      </c>
      <c r="G183" s="37" t="s">
        <v>400</v>
      </c>
      <c r="H183" s="36" t="str">
        <f>IF(Proc[[#This Row],[type]]="LFF (MDG-F)",MID(Proc[[#This Row],[Obj]],13,10),"")</f>
        <v/>
      </c>
      <c r="I183" s="152"/>
      <c r="J183" s="36" t="b">
        <f>Proc[[#This Row],[Requested]]=Proc[[#This Row],[CurrentParent]]</f>
        <v>1</v>
      </c>
      <c r="K183" s="107" t="str">
        <f>IF(Proc[[#This Row],[Author]]="Marcela Urrego",VLOOKUP(LEFT(Proc[[#This Row],[Requested]],1),Table3[#All],2,0),VLOOKUP(Proc[[#This Row],[Author]],Table4[],2,0))</f>
        <v>HC</v>
      </c>
      <c r="L183" s="36" t="s">
        <v>401</v>
      </c>
      <c r="M183" s="46">
        <v>45664.540486111109</v>
      </c>
      <c r="N183" s="46">
        <v>45671</v>
      </c>
      <c r="O183" s="46">
        <v>45671</v>
      </c>
      <c r="P183" s="39" t="str">
        <f ca="1">IF(Proc[[#This Row],[DaysAgeing]]&gt;5,"yep","on track")</f>
        <v>on track</v>
      </c>
      <c r="Q183" s="2">
        <f ca="1">IF(Proc[[#This Row],[DateClosed]]="",ABS(NETWORKDAYS(Proc[[#This Row],[DateOpened]],TODAY()))-1,ABS(NETWORKDAYS(Proc[[#This Row],[DateOpened]],Proc[[#This Row],[DateClosed]]))-1)</f>
        <v>5</v>
      </c>
      <c r="R183" s="39" t="s">
        <v>493</v>
      </c>
      <c r="S183" s="36"/>
      <c r="T183" s="153">
        <v>182</v>
      </c>
    </row>
    <row r="184" spans="1:20" hidden="1">
      <c r="A184" t="s">
        <v>1402</v>
      </c>
      <c r="B184" s="111" t="str">
        <f>IFERROR(VLOOKUP(Proc[[#This Row],[App]],Table2[],3,0),"open")</f>
        <v>ok</v>
      </c>
      <c r="C184" s="37" t="s">
        <v>369</v>
      </c>
      <c r="D184" s="152" t="s">
        <v>1399</v>
      </c>
      <c r="E184" s="152" t="s">
        <v>1011</v>
      </c>
      <c r="F184" s="152" t="s">
        <v>1011</v>
      </c>
      <c r="G184" s="37" t="s">
        <v>400</v>
      </c>
      <c r="H184" s="36" t="str">
        <f>IF(Proc[[#This Row],[type]]="LFF (MDG-F)",MID(Proc[[#This Row],[Obj]],13,10),"")</f>
        <v/>
      </c>
      <c r="I184" s="152"/>
      <c r="J184" s="36" t="b">
        <f>Proc[[#This Row],[Requested]]=Proc[[#This Row],[CurrentParent]]</f>
        <v>1</v>
      </c>
      <c r="K184" s="107" t="str">
        <f>IF(Proc[[#This Row],[Author]]="Marcela Urrego",VLOOKUP(LEFT(Proc[[#This Row],[Requested]],1),Table3[#All],2,0),VLOOKUP(Proc[[#This Row],[Author]],Table4[],2,0))</f>
        <v>HC</v>
      </c>
      <c r="L184" s="36" t="s">
        <v>401</v>
      </c>
      <c r="M184" s="46">
        <v>45664.540486111109</v>
      </c>
      <c r="N184" s="46">
        <v>45671</v>
      </c>
      <c r="O184" s="46">
        <v>45671</v>
      </c>
      <c r="P184" s="39" t="str">
        <f ca="1">IF(Proc[[#This Row],[DaysAgeing]]&gt;5,"yep","on track")</f>
        <v>on track</v>
      </c>
      <c r="Q184" s="2">
        <f ca="1">IF(Proc[[#This Row],[DateClosed]]="",ABS(NETWORKDAYS(Proc[[#This Row],[DateOpened]],TODAY()))-1,ABS(NETWORKDAYS(Proc[[#This Row],[DateOpened]],Proc[[#This Row],[DateClosed]]))-1)</f>
        <v>5</v>
      </c>
      <c r="R184" s="39" t="s">
        <v>493</v>
      </c>
      <c r="S184" s="36"/>
      <c r="T184" s="153">
        <v>183</v>
      </c>
    </row>
    <row r="185" spans="1:20" hidden="1">
      <c r="A185" s="37" t="s">
        <v>1402</v>
      </c>
      <c r="B185" s="111" t="str">
        <f>IFERROR(VLOOKUP(Proc[[#This Row],[App]],Table2[],3,0),"open")</f>
        <v>ok</v>
      </c>
      <c r="C185" s="37" t="s">
        <v>369</v>
      </c>
      <c r="D185" s="152" t="s">
        <v>1400</v>
      </c>
      <c r="E185" s="152" t="s">
        <v>1011</v>
      </c>
      <c r="F185" s="152" t="s">
        <v>1011</v>
      </c>
      <c r="G185" s="37" t="s">
        <v>400</v>
      </c>
      <c r="H185" s="36" t="str">
        <f>IF(Proc[[#This Row],[type]]="LFF (MDG-F)",MID(Proc[[#This Row],[Obj]],13,10),"")</f>
        <v/>
      </c>
      <c r="I185" s="152"/>
      <c r="J185" s="36" t="b">
        <f>Proc[[#This Row],[Requested]]=Proc[[#This Row],[CurrentParent]]</f>
        <v>1</v>
      </c>
      <c r="K185" s="107" t="str">
        <f>IF(Proc[[#This Row],[Author]]="Marcela Urrego",VLOOKUP(LEFT(Proc[[#This Row],[Requested]],1),Table3[#All],2,0),VLOOKUP(Proc[[#This Row],[Author]],Table4[],2,0))</f>
        <v>HC</v>
      </c>
      <c r="L185" s="36" t="s">
        <v>401</v>
      </c>
      <c r="M185" s="46">
        <v>45664.540486111109</v>
      </c>
      <c r="N185" s="46">
        <v>45671</v>
      </c>
      <c r="O185" s="46">
        <v>45671</v>
      </c>
      <c r="P185" s="39" t="str">
        <f ca="1">IF(Proc[[#This Row],[DaysAgeing]]&gt;5,"yep","on track")</f>
        <v>on track</v>
      </c>
      <c r="Q185" s="2">
        <f ca="1">IF(Proc[[#This Row],[DateClosed]]="",ABS(NETWORKDAYS(Proc[[#This Row],[DateOpened]],TODAY()))-1,ABS(NETWORKDAYS(Proc[[#This Row],[DateOpened]],Proc[[#This Row],[DateClosed]]))-1)</f>
        <v>5</v>
      </c>
      <c r="R185" s="39" t="s">
        <v>493</v>
      </c>
      <c r="S185" s="36"/>
      <c r="T185" s="153">
        <v>184</v>
      </c>
    </row>
    <row r="186" spans="1:20" hidden="1">
      <c r="A186" t="s">
        <v>1402</v>
      </c>
      <c r="B186" s="111" t="str">
        <f>IFERROR(VLOOKUP(Proc[[#This Row],[App]],Table2[],3,0),"open")</f>
        <v>ok</v>
      </c>
      <c r="C186" s="37" t="s">
        <v>369</v>
      </c>
      <c r="D186" s="152" t="s">
        <v>1401</v>
      </c>
      <c r="E186" s="152" t="s">
        <v>1011</v>
      </c>
      <c r="F186" s="152" t="s">
        <v>1011</v>
      </c>
      <c r="G186" s="37" t="s">
        <v>400</v>
      </c>
      <c r="H186" s="36" t="str">
        <f>IF(Proc[[#This Row],[type]]="LFF (MDG-F)",MID(Proc[[#This Row],[Obj]],13,10),"")</f>
        <v/>
      </c>
      <c r="I186" s="152"/>
      <c r="J186" s="36" t="b">
        <f>Proc[[#This Row],[Requested]]=Proc[[#This Row],[CurrentParent]]</f>
        <v>1</v>
      </c>
      <c r="K186" s="107" t="str">
        <f>IF(Proc[[#This Row],[Author]]="Marcela Urrego",VLOOKUP(LEFT(Proc[[#This Row],[Requested]],1),Table3[#All],2,0),VLOOKUP(Proc[[#This Row],[Author]],Table4[],2,0))</f>
        <v>HC</v>
      </c>
      <c r="L186" s="36" t="s">
        <v>401</v>
      </c>
      <c r="M186" s="46">
        <v>45664.540486111109</v>
      </c>
      <c r="N186" s="46">
        <v>45671</v>
      </c>
      <c r="O186" s="46">
        <v>45671</v>
      </c>
      <c r="P186" s="39" t="str">
        <f ca="1">IF(Proc[[#This Row],[DaysAgeing]]&gt;5,"yep","on track")</f>
        <v>on track</v>
      </c>
      <c r="Q186" s="2">
        <f ca="1">IF(Proc[[#This Row],[DateClosed]]="",ABS(NETWORKDAYS(Proc[[#This Row],[DateOpened]],TODAY()))-1,ABS(NETWORKDAYS(Proc[[#This Row],[DateOpened]],Proc[[#This Row],[DateClosed]]))-1)</f>
        <v>5</v>
      </c>
      <c r="R186" s="39" t="s">
        <v>493</v>
      </c>
      <c r="S186" s="36"/>
      <c r="T186" s="153">
        <v>185</v>
      </c>
    </row>
    <row r="187" spans="1:20" hidden="1">
      <c r="A187" t="s">
        <v>1406</v>
      </c>
      <c r="B187" s="152" t="str">
        <f>IFERROR(VLOOKUP(Proc[[#This Row],[App]],Table2[],3,0),"open")</f>
        <v>ok</v>
      </c>
      <c r="C187" s="37" t="s">
        <v>369</v>
      </c>
      <c r="D187" s="152" t="s">
        <v>7885</v>
      </c>
      <c r="E187" s="152" t="s">
        <v>1365</v>
      </c>
      <c r="F187" s="152" t="s">
        <v>1365</v>
      </c>
      <c r="G187" s="37" t="s">
        <v>400</v>
      </c>
      <c r="H187" s="36" t="str">
        <f>IF(Proc[[#This Row],[type]]="LFF (MDG-F)",MID(Proc[[#This Row],[Obj]],13,10),"")</f>
        <v/>
      </c>
      <c r="I187" s="152"/>
      <c r="J187" s="36" t="b">
        <f>Proc[[#This Row],[Requested]]=Proc[[#This Row],[CurrentParent]]</f>
        <v>1</v>
      </c>
      <c r="K187" s="152" t="str">
        <f>IF(Proc[[#This Row],[Author]]="Marcela Urrego",VLOOKUP(LEFT(Proc[[#This Row],[Requested]],1),Table3[#All],2,0),VLOOKUP(Proc[[#This Row],[Author]],Table4[],2,0))</f>
        <v>LS</v>
      </c>
      <c r="L187" s="36" t="s">
        <v>401</v>
      </c>
      <c r="M187" s="46">
        <v>45664.6015162037</v>
      </c>
      <c r="N187" s="46">
        <v>45671</v>
      </c>
      <c r="O187" s="46">
        <v>45671</v>
      </c>
      <c r="P187" s="39" t="str">
        <f ca="1">IF(Proc[[#This Row],[DaysAgeing]]&gt;5,"yep","on track")</f>
        <v>on track</v>
      </c>
      <c r="Q187" s="2">
        <f ca="1">IF(Proc[[#This Row],[DateClosed]]="",ABS(NETWORKDAYS(Proc[[#This Row],[DateOpened]],TODAY()))-1,ABS(NETWORKDAYS(Proc[[#This Row],[DateOpened]],Proc[[#This Row],[DateClosed]]))-1)</f>
        <v>5</v>
      </c>
      <c r="R187" s="39" t="s">
        <v>964</v>
      </c>
      <c r="S187" s="36"/>
      <c r="T187" s="153">
        <v>186</v>
      </c>
    </row>
    <row r="188" spans="1:20" hidden="1">
      <c r="A188" s="37" t="s">
        <v>1406</v>
      </c>
      <c r="B188" s="152" t="str">
        <f>IFERROR(VLOOKUP(Proc[[#This Row],[App]],Table2[],3,0),"open")</f>
        <v>ok</v>
      </c>
      <c r="C188" s="37" t="s">
        <v>369</v>
      </c>
      <c r="D188" s="152" t="s">
        <v>7886</v>
      </c>
      <c r="E188" s="152" t="s">
        <v>1036</v>
      </c>
      <c r="F188" s="152" t="s">
        <v>1036</v>
      </c>
      <c r="G188" s="37" t="s">
        <v>400</v>
      </c>
      <c r="H188" s="36" t="str">
        <f>IF(Proc[[#This Row],[type]]="LFF (MDG-F)",MID(Proc[[#This Row],[Obj]],13,10),"")</f>
        <v/>
      </c>
      <c r="I188" s="152"/>
      <c r="J188" s="36" t="b">
        <f>Proc[[#This Row],[Requested]]=Proc[[#This Row],[CurrentParent]]</f>
        <v>1</v>
      </c>
      <c r="K188" s="152" t="str">
        <f>IF(Proc[[#This Row],[Author]]="Marcela Urrego",VLOOKUP(LEFT(Proc[[#This Row],[Requested]],1),Table3[#All],2,0),VLOOKUP(Proc[[#This Row],[Author]],Table4[],2,0))</f>
        <v>LS</v>
      </c>
      <c r="L188" s="36" t="s">
        <v>401</v>
      </c>
      <c r="M188" s="46">
        <v>45664.6015162037</v>
      </c>
      <c r="N188" s="46">
        <v>45671</v>
      </c>
      <c r="O188" s="46">
        <v>45671</v>
      </c>
      <c r="P188" s="39" t="str">
        <f ca="1">IF(Proc[[#This Row],[DaysAgeing]]&gt;5,"yep","on track")</f>
        <v>on track</v>
      </c>
      <c r="Q188" s="2">
        <f ca="1">IF(Proc[[#This Row],[DateClosed]]="",ABS(NETWORKDAYS(Proc[[#This Row],[DateOpened]],TODAY()))-1,ABS(NETWORKDAYS(Proc[[#This Row],[DateOpened]],Proc[[#This Row],[DateClosed]]))-1)</f>
        <v>5</v>
      </c>
      <c r="R188" s="39" t="s">
        <v>964</v>
      </c>
      <c r="S188" s="36"/>
      <c r="T188" s="153">
        <v>187</v>
      </c>
    </row>
    <row r="189" spans="1:20" hidden="1">
      <c r="A189" s="37" t="s">
        <v>1406</v>
      </c>
      <c r="B189" s="152" t="str">
        <f>IFERROR(VLOOKUP(Proc[[#This Row],[App]],Table2[],3,0),"open")</f>
        <v>ok</v>
      </c>
      <c r="C189" s="37" t="s">
        <v>369</v>
      </c>
      <c r="D189" s="152" t="s">
        <v>7887</v>
      </c>
      <c r="E189" s="152" t="s">
        <v>651</v>
      </c>
      <c r="F189" s="152" t="s">
        <v>651</v>
      </c>
      <c r="G189" s="37" t="s">
        <v>400</v>
      </c>
      <c r="H189" s="36" t="str">
        <f>IF(Proc[[#This Row],[type]]="LFF (MDG-F)",MID(Proc[[#This Row],[Obj]],13,10),"")</f>
        <v/>
      </c>
      <c r="I189" s="152"/>
      <c r="J189" s="36" t="b">
        <f>Proc[[#This Row],[Requested]]=Proc[[#This Row],[CurrentParent]]</f>
        <v>1</v>
      </c>
      <c r="K189" s="152" t="str">
        <f>IF(Proc[[#This Row],[Author]]="Marcela Urrego",VLOOKUP(LEFT(Proc[[#This Row],[Requested]],1),Table3[#All],2,0),VLOOKUP(Proc[[#This Row],[Author]],Table4[],2,0))</f>
        <v>LS</v>
      </c>
      <c r="L189" s="36" t="s">
        <v>401</v>
      </c>
      <c r="M189" s="46">
        <v>45664.6015162037</v>
      </c>
      <c r="N189" s="46">
        <v>45671</v>
      </c>
      <c r="O189" s="46">
        <v>45671</v>
      </c>
      <c r="P189" s="39" t="str">
        <f ca="1">IF(Proc[[#This Row],[DaysAgeing]]&gt;5,"yep","on track")</f>
        <v>on track</v>
      </c>
      <c r="Q189" s="2">
        <f ca="1">IF(Proc[[#This Row],[DateClosed]]="",ABS(NETWORKDAYS(Proc[[#This Row],[DateOpened]],TODAY()))-1,ABS(NETWORKDAYS(Proc[[#This Row],[DateOpened]],Proc[[#This Row],[DateClosed]]))-1)</f>
        <v>5</v>
      </c>
      <c r="R189" s="39" t="s">
        <v>964</v>
      </c>
      <c r="S189" s="36"/>
      <c r="T189" s="153">
        <v>188</v>
      </c>
    </row>
    <row r="190" spans="1:20" hidden="1">
      <c r="A190" t="s">
        <v>1421</v>
      </c>
      <c r="B190" s="111" t="str">
        <f>IFERROR(VLOOKUP(Proc[[#This Row],[App]],Table2[],3,0),"open")</f>
        <v>ok</v>
      </c>
      <c r="C190" t="s">
        <v>369</v>
      </c>
      <c r="D190" s="152" t="s">
        <v>7888</v>
      </c>
      <c r="E190" s="152" t="s">
        <v>417</v>
      </c>
      <c r="F190" s="85" t="s">
        <v>417</v>
      </c>
      <c r="G190" s="37" t="s">
        <v>400</v>
      </c>
      <c r="H190" s="36" t="str">
        <f>IF(Proc[[#This Row],[type]]="LFF (MDG-F)",MID(Proc[[#This Row],[Obj]],13,10),"")</f>
        <v/>
      </c>
      <c r="I190" s="152"/>
      <c r="J190" s="36" t="b">
        <f>Proc[[#This Row],[Requested]]=Proc[[#This Row],[CurrentParent]]</f>
        <v>1</v>
      </c>
      <c r="K190" s="107" t="str">
        <f>IF(Proc[[#This Row],[Author]]="Marcela Urrego",VLOOKUP(LEFT(Proc[[#This Row],[Requested]],1),Table3[#All],2,0),VLOOKUP(Proc[[#This Row],[Author]],Table4[],2,0))</f>
        <v>LS</v>
      </c>
      <c r="L190" s="36" t="s">
        <v>401</v>
      </c>
      <c r="M190" s="46">
        <v>45665.392372685186</v>
      </c>
      <c r="N190" s="46">
        <v>45667</v>
      </c>
      <c r="O190" s="46">
        <v>45667</v>
      </c>
      <c r="P190" s="39" t="str">
        <f ca="1">IF(Proc[[#This Row],[DaysAgeing]]&gt;5,"yep","on track")</f>
        <v>on track</v>
      </c>
      <c r="Q190" s="2">
        <f ca="1">IF(Proc[[#This Row],[DateClosed]]="",ABS(NETWORKDAYS(Proc[[#This Row],[DateOpened]],TODAY()))-1,ABS(NETWORKDAYS(Proc[[#This Row],[DateOpened]],Proc[[#This Row],[DateClosed]]))-1)</f>
        <v>2</v>
      </c>
      <c r="R190" s="39" t="s">
        <v>964</v>
      </c>
      <c r="S190" s="36"/>
      <c r="T190" s="153">
        <v>189</v>
      </c>
    </row>
    <row r="191" spans="1:20" hidden="1">
      <c r="A191" s="37" t="s">
        <v>1420</v>
      </c>
      <c r="B191" s="152" t="str">
        <f>IFERROR(VLOOKUP(Proc[[#This Row],[App]],Table2[],3,0),"open")</f>
        <v>ok</v>
      </c>
      <c r="C191" s="37" t="s">
        <v>369</v>
      </c>
      <c r="D191" s="152" t="s">
        <v>7889</v>
      </c>
      <c r="E191" s="152" t="s">
        <v>630</v>
      </c>
      <c r="F191" s="152" t="s">
        <v>630</v>
      </c>
      <c r="G191" s="37" t="s">
        <v>406</v>
      </c>
      <c r="H191" s="36" t="str">
        <f>IF(Proc[[#This Row],[type]]="LFF (MDG-F)",MID(Proc[[#This Row],[Obj]],13,10),"")</f>
        <v>DE10604910</v>
      </c>
      <c r="I191" s="152"/>
      <c r="J191" s="36" t="b">
        <f>Proc[[#This Row],[Requested]]=Proc[[#This Row],[CurrentParent]]</f>
        <v>1</v>
      </c>
      <c r="K191" s="152" t="str">
        <f>IF(Proc[[#This Row],[Author]]="Marcela Urrego",VLOOKUP(LEFT(Proc[[#This Row],[Requested]],1),Table3[#All],2,0),VLOOKUP(Proc[[#This Row],[Author]],Table4[],2,0))</f>
        <v>MGF</v>
      </c>
      <c r="L191" s="36" t="s">
        <v>401</v>
      </c>
      <c r="M191" s="46">
        <v>45665.41238425926</v>
      </c>
      <c r="N191" s="46">
        <v>45671</v>
      </c>
      <c r="O191" s="46">
        <v>45671</v>
      </c>
      <c r="P191" s="39" t="str">
        <f ca="1">IF(Proc[[#This Row],[DaysAgeing]]&gt;5,"yep","on track")</f>
        <v>on track</v>
      </c>
      <c r="Q191" s="2">
        <f ca="1">IF(Proc[[#This Row],[DateClosed]]="",ABS(NETWORKDAYS(Proc[[#This Row],[DateOpened]],TODAY()))-1,ABS(NETWORKDAYS(Proc[[#This Row],[DateOpened]],Proc[[#This Row],[DateClosed]]))-1)</f>
        <v>4</v>
      </c>
      <c r="R191" s="39" t="s">
        <v>548</v>
      </c>
      <c r="S191" s="36"/>
      <c r="T191" s="153">
        <v>190</v>
      </c>
    </row>
    <row r="192" spans="1:20" hidden="1">
      <c r="A192" s="37" t="s">
        <v>1419</v>
      </c>
      <c r="B192" s="152" t="str">
        <f>IFERROR(VLOOKUP(Proc[[#This Row],[App]],Table2[],3,0),"open")</f>
        <v>ok</v>
      </c>
      <c r="C192" s="37" t="s">
        <v>369</v>
      </c>
      <c r="D192" s="152" t="s">
        <v>1414</v>
      </c>
      <c r="E192" s="152" t="s">
        <v>625</v>
      </c>
      <c r="F192" s="152" t="s">
        <v>625</v>
      </c>
      <c r="G192" s="37" t="s">
        <v>406</v>
      </c>
      <c r="H192" s="36" t="str">
        <f>IF(Proc[[#This Row],[type]]="LFF (MDG-F)",MID(Proc[[#This Row],[Obj]],13,10),"")</f>
        <v>DE10200058</v>
      </c>
      <c r="I192" s="152"/>
      <c r="J192" s="36" t="b">
        <f>Proc[[#This Row],[Requested]]=Proc[[#This Row],[CurrentParent]]</f>
        <v>1</v>
      </c>
      <c r="K192" s="152" t="str">
        <f>IF(Proc[[#This Row],[Author]]="Marcela Urrego",VLOOKUP(LEFT(Proc[[#This Row],[Requested]],1),Table3[#All],2,0),VLOOKUP(Proc[[#This Row],[Author]],Table4[],2,0))</f>
        <v>MGF</v>
      </c>
      <c r="L192" s="36" t="s">
        <v>401</v>
      </c>
      <c r="M192" s="46">
        <v>45665.425729166665</v>
      </c>
      <c r="N192" s="46">
        <v>45671</v>
      </c>
      <c r="O192" s="46">
        <v>45671</v>
      </c>
      <c r="P192" s="39" t="str">
        <f ca="1">IF(Proc[[#This Row],[DaysAgeing]]&gt;5,"yep","on track")</f>
        <v>on track</v>
      </c>
      <c r="Q192" s="2">
        <f ca="1">IF(Proc[[#This Row],[DateClosed]]="",ABS(NETWORKDAYS(Proc[[#This Row],[DateOpened]],TODAY()))-1,ABS(NETWORKDAYS(Proc[[#This Row],[DateOpened]],Proc[[#This Row],[DateClosed]]))-1)</f>
        <v>4</v>
      </c>
      <c r="R192" s="39" t="s">
        <v>548</v>
      </c>
      <c r="S192" s="36"/>
      <c r="T192" s="153">
        <v>191</v>
      </c>
    </row>
    <row r="193" spans="1:20" hidden="1">
      <c r="A193" s="37" t="s">
        <v>1419</v>
      </c>
      <c r="B193" s="152" t="str">
        <f>IFERROR(VLOOKUP(Proc[[#This Row],[App]],Table2[],3,0),"open")</f>
        <v>ok</v>
      </c>
      <c r="C193" s="37" t="s">
        <v>369</v>
      </c>
      <c r="D193" s="152" t="s">
        <v>1415</v>
      </c>
      <c r="E193" s="152" t="s">
        <v>625</v>
      </c>
      <c r="F193" s="152" t="s">
        <v>625</v>
      </c>
      <c r="G193" s="37" t="s">
        <v>406</v>
      </c>
      <c r="H193" s="36" t="str">
        <f>IF(Proc[[#This Row],[type]]="LFF (MDG-F)",MID(Proc[[#This Row],[Obj]],13,10),"")</f>
        <v>DE10200059</v>
      </c>
      <c r="I193" s="152"/>
      <c r="J193" s="36" t="b">
        <f>Proc[[#This Row],[Requested]]=Proc[[#This Row],[CurrentParent]]</f>
        <v>1</v>
      </c>
      <c r="K193" s="152" t="str">
        <f>IF(Proc[[#This Row],[Author]]="Marcela Urrego",VLOOKUP(LEFT(Proc[[#This Row],[Requested]],1),Table3[#All],2,0),VLOOKUP(Proc[[#This Row],[Author]],Table4[],2,0))</f>
        <v>MGF</v>
      </c>
      <c r="L193" s="36" t="s">
        <v>401</v>
      </c>
      <c r="M193" s="46">
        <v>45665.425729166665</v>
      </c>
      <c r="N193" s="46">
        <v>45671</v>
      </c>
      <c r="O193" s="46">
        <v>45671</v>
      </c>
      <c r="P193" s="39" t="str">
        <f ca="1">IF(Proc[[#This Row],[DaysAgeing]]&gt;5,"yep","on track")</f>
        <v>on track</v>
      </c>
      <c r="Q193" s="2">
        <f ca="1">IF(Proc[[#This Row],[DateClosed]]="",ABS(NETWORKDAYS(Proc[[#This Row],[DateOpened]],TODAY()))-1,ABS(NETWORKDAYS(Proc[[#This Row],[DateOpened]],Proc[[#This Row],[DateClosed]]))-1)</f>
        <v>4</v>
      </c>
      <c r="R193" s="39" t="s">
        <v>548</v>
      </c>
      <c r="S193" s="36"/>
      <c r="T193" s="153">
        <v>192</v>
      </c>
    </row>
    <row r="194" spans="1:20" hidden="1">
      <c r="A194" t="s">
        <v>1419</v>
      </c>
      <c r="B194" s="152" t="str">
        <f>IFERROR(VLOOKUP(Proc[[#This Row],[App]],Table2[],3,0),"open")</f>
        <v>ok</v>
      </c>
      <c r="C194" s="37" t="s">
        <v>369</v>
      </c>
      <c r="D194" s="152" t="s">
        <v>1416</v>
      </c>
      <c r="E194" s="152" t="s">
        <v>625</v>
      </c>
      <c r="F194" s="152" t="s">
        <v>625</v>
      </c>
      <c r="G194" s="37" t="s">
        <v>406</v>
      </c>
      <c r="H194" s="36" t="str">
        <f>IF(Proc[[#This Row],[type]]="LFF (MDG-F)",MID(Proc[[#This Row],[Obj]],13,10),"")</f>
        <v>DE10200060</v>
      </c>
      <c r="I194" s="152"/>
      <c r="J194" s="36" t="b">
        <f>Proc[[#This Row],[Requested]]=Proc[[#This Row],[CurrentParent]]</f>
        <v>1</v>
      </c>
      <c r="K194" s="152" t="str">
        <f>IF(Proc[[#This Row],[Author]]="Marcela Urrego",VLOOKUP(LEFT(Proc[[#This Row],[Requested]],1),Table3[#All],2,0),VLOOKUP(Proc[[#This Row],[Author]],Table4[],2,0))</f>
        <v>MGF</v>
      </c>
      <c r="L194" s="36" t="s">
        <v>401</v>
      </c>
      <c r="M194" s="46">
        <v>45665.425729166665</v>
      </c>
      <c r="N194" s="46">
        <v>45671</v>
      </c>
      <c r="O194" s="46">
        <v>45671</v>
      </c>
      <c r="P194" s="39" t="str">
        <f ca="1">IF(Proc[[#This Row],[DaysAgeing]]&gt;5,"yep","on track")</f>
        <v>on track</v>
      </c>
      <c r="Q194" s="2">
        <f ca="1">IF(Proc[[#This Row],[DateClosed]]="",ABS(NETWORKDAYS(Proc[[#This Row],[DateOpened]],TODAY()))-1,ABS(NETWORKDAYS(Proc[[#This Row],[DateOpened]],Proc[[#This Row],[DateClosed]]))-1)</f>
        <v>4</v>
      </c>
      <c r="R194" s="39" t="s">
        <v>548</v>
      </c>
      <c r="S194" s="36"/>
      <c r="T194" s="153">
        <v>193</v>
      </c>
    </row>
    <row r="195" spans="1:20" hidden="1">
      <c r="A195" s="37" t="s">
        <v>1419</v>
      </c>
      <c r="B195" s="152" t="str">
        <f>IFERROR(VLOOKUP(Proc[[#This Row],[App]],Table2[],3,0),"open")</f>
        <v>ok</v>
      </c>
      <c r="C195" s="37" t="s">
        <v>369</v>
      </c>
      <c r="D195" s="152" t="s">
        <v>1417</v>
      </c>
      <c r="E195" s="152" t="s">
        <v>625</v>
      </c>
      <c r="F195" s="152" t="s">
        <v>625</v>
      </c>
      <c r="G195" t="s">
        <v>406</v>
      </c>
      <c r="H195" s="36" t="str">
        <f>IF(Proc[[#This Row],[type]]="LFF (MDG-F)",MID(Proc[[#This Row],[Obj]],13,10),"")</f>
        <v>DE10200061</v>
      </c>
      <c r="I195" s="152"/>
      <c r="J195" s="36" t="b">
        <f>Proc[[#This Row],[Requested]]=Proc[[#This Row],[CurrentParent]]</f>
        <v>1</v>
      </c>
      <c r="K195" s="152" t="str">
        <f>IF(Proc[[#This Row],[Author]]="Marcela Urrego",VLOOKUP(LEFT(Proc[[#This Row],[Requested]],1),Table3[#All],2,0),VLOOKUP(Proc[[#This Row],[Author]],Table4[],2,0))</f>
        <v>MGF</v>
      </c>
      <c r="L195" s="36" t="s">
        <v>401</v>
      </c>
      <c r="M195" s="46">
        <v>45665.425729166665</v>
      </c>
      <c r="N195" s="46">
        <v>45671</v>
      </c>
      <c r="O195" s="46">
        <v>45671</v>
      </c>
      <c r="P195" s="39" t="str">
        <f ca="1">IF(Proc[[#This Row],[DaysAgeing]]&gt;5,"yep","on track")</f>
        <v>on track</v>
      </c>
      <c r="Q195" s="2">
        <f ca="1">IF(Proc[[#This Row],[DateClosed]]="",ABS(NETWORKDAYS(Proc[[#This Row],[DateOpened]],TODAY()))-1,ABS(NETWORKDAYS(Proc[[#This Row],[DateOpened]],Proc[[#This Row],[DateClosed]]))-1)</f>
        <v>4</v>
      </c>
      <c r="R195" s="39" t="s">
        <v>548</v>
      </c>
      <c r="S195" s="36"/>
      <c r="T195" s="153">
        <v>194</v>
      </c>
    </row>
    <row r="196" spans="1:20" hidden="1">
      <c r="A196" t="s">
        <v>1419</v>
      </c>
      <c r="B196" s="152" t="str">
        <f>IFERROR(VLOOKUP(Proc[[#This Row],[App]],Table2[],3,0),"open")</f>
        <v>ok</v>
      </c>
      <c r="C196" s="37" t="s">
        <v>369</v>
      </c>
      <c r="D196" s="152" t="s">
        <v>1418</v>
      </c>
      <c r="E196" s="152" t="s">
        <v>625</v>
      </c>
      <c r="F196" s="152" t="s">
        <v>625</v>
      </c>
      <c r="G196" s="37" t="s">
        <v>406</v>
      </c>
      <c r="H196" s="36" t="str">
        <f>IF(Proc[[#This Row],[type]]="LFF (MDG-F)",MID(Proc[[#This Row],[Obj]],13,10),"")</f>
        <v>DE10200062</v>
      </c>
      <c r="I196" s="152"/>
      <c r="J196" s="36" t="b">
        <f>Proc[[#This Row],[Requested]]=Proc[[#This Row],[CurrentParent]]</f>
        <v>1</v>
      </c>
      <c r="K196" s="152" t="str">
        <f>IF(Proc[[#This Row],[Author]]="Marcela Urrego",VLOOKUP(LEFT(Proc[[#This Row],[Requested]],1),Table3[#All],2,0),VLOOKUP(Proc[[#This Row],[Author]],Table4[],2,0))</f>
        <v>MGF</v>
      </c>
      <c r="L196" s="36" t="s">
        <v>401</v>
      </c>
      <c r="M196" s="46">
        <v>45665.425729166665</v>
      </c>
      <c r="N196" s="46">
        <v>45671</v>
      </c>
      <c r="O196" s="46">
        <v>45671</v>
      </c>
      <c r="P196" s="39" t="str">
        <f ca="1">IF(Proc[[#This Row],[DaysAgeing]]&gt;5,"yep","on track")</f>
        <v>on track</v>
      </c>
      <c r="Q196" s="2">
        <f ca="1">IF(Proc[[#This Row],[DateClosed]]="",ABS(NETWORKDAYS(Proc[[#This Row],[DateOpened]],TODAY()))-1,ABS(NETWORKDAYS(Proc[[#This Row],[DateOpened]],Proc[[#This Row],[DateClosed]]))-1)</f>
        <v>4</v>
      </c>
      <c r="R196" s="39" t="s">
        <v>548</v>
      </c>
      <c r="S196" s="36"/>
      <c r="T196" s="153">
        <v>195</v>
      </c>
    </row>
    <row r="197" spans="1:20" hidden="1">
      <c r="A197" s="37" t="s">
        <v>1411</v>
      </c>
      <c r="B197" s="152" t="str">
        <f>IFERROR(VLOOKUP(Proc[[#This Row],[App]],Table2[],3,0),"open")</f>
        <v>ok</v>
      </c>
      <c r="C197" s="37" t="s">
        <v>369</v>
      </c>
      <c r="D197" s="152" t="s">
        <v>1407</v>
      </c>
      <c r="E197" s="152" t="s">
        <v>1409</v>
      </c>
      <c r="F197" s="152" t="s">
        <v>1409</v>
      </c>
      <c r="G197" s="37" t="s">
        <v>400</v>
      </c>
      <c r="H197" s="36" t="str">
        <f>IF(Proc[[#This Row],[type]]="LFF (MDG-F)",MID(Proc[[#This Row],[Obj]],13,10),"")</f>
        <v/>
      </c>
      <c r="I197" s="152"/>
      <c r="J197" s="36" t="b">
        <f>Proc[[#This Row],[Requested]]=Proc[[#This Row],[CurrentParent]]</f>
        <v>1</v>
      </c>
      <c r="K197" s="152" t="str">
        <f>IF(Proc[[#This Row],[Author]]="Marcela Urrego",VLOOKUP(LEFT(Proc[[#This Row],[Requested]],1),Table3[#All],2,0),VLOOKUP(Proc[[#This Row],[Author]],Table4[],2,0))</f>
        <v>LS</v>
      </c>
      <c r="L197" s="36" t="s">
        <v>401</v>
      </c>
      <c r="M197" s="46">
        <v>45665.54210648148</v>
      </c>
      <c r="N197" s="46">
        <v>45667</v>
      </c>
      <c r="O197" s="46">
        <v>45667</v>
      </c>
      <c r="P197" s="39" t="str">
        <f ca="1">IF(Proc[[#This Row],[DaysAgeing]]&gt;5,"yep","on track")</f>
        <v>on track</v>
      </c>
      <c r="Q197" s="2">
        <f ca="1">IF(Proc[[#This Row],[DateClosed]]="",ABS(NETWORKDAYS(Proc[[#This Row],[DateOpened]],TODAY()))-1,ABS(NETWORKDAYS(Proc[[#This Row],[DateOpened]],Proc[[#This Row],[DateClosed]]))-1)</f>
        <v>2</v>
      </c>
      <c r="R197" s="39" t="s">
        <v>964</v>
      </c>
      <c r="S197" s="36"/>
      <c r="T197" s="153">
        <v>196</v>
      </c>
    </row>
    <row r="198" spans="1:20" hidden="1">
      <c r="A198" s="37" t="s">
        <v>1411</v>
      </c>
      <c r="B198" s="152" t="str">
        <f>IFERROR(VLOOKUP(Proc[[#This Row],[App]],Table2[],3,0),"open")</f>
        <v>ok</v>
      </c>
      <c r="C198" s="37" t="s">
        <v>369</v>
      </c>
      <c r="D198" s="152" t="s">
        <v>1408</v>
      </c>
      <c r="E198" s="152" t="s">
        <v>467</v>
      </c>
      <c r="F198" s="152" t="s">
        <v>467</v>
      </c>
      <c r="G198" s="37" t="s">
        <v>400</v>
      </c>
      <c r="H198" s="36" t="str">
        <f>IF(Proc[[#This Row],[type]]="LFF (MDG-F)",MID(Proc[[#This Row],[Obj]],13,10),"")</f>
        <v/>
      </c>
      <c r="I198" s="152"/>
      <c r="J198" s="36" t="b">
        <f>Proc[[#This Row],[Requested]]=Proc[[#This Row],[CurrentParent]]</f>
        <v>1</v>
      </c>
      <c r="K198" s="152" t="str">
        <f>IF(Proc[[#This Row],[Author]]="Marcela Urrego",VLOOKUP(LEFT(Proc[[#This Row],[Requested]],1),Table3[#All],2,0),VLOOKUP(Proc[[#This Row],[Author]],Table4[],2,0))</f>
        <v>LS</v>
      </c>
      <c r="L198" s="36" t="s">
        <v>401</v>
      </c>
      <c r="M198" s="46">
        <v>45665.54210648148</v>
      </c>
      <c r="N198" s="46">
        <v>45667</v>
      </c>
      <c r="O198" s="46">
        <v>45667</v>
      </c>
      <c r="P198" s="39" t="str">
        <f ca="1">IF(Proc[[#This Row],[DaysAgeing]]&gt;5,"yep","on track")</f>
        <v>on track</v>
      </c>
      <c r="Q198" s="2">
        <f ca="1">IF(Proc[[#This Row],[DateClosed]]="",ABS(NETWORKDAYS(Proc[[#This Row],[DateOpened]],TODAY()))-1,ABS(NETWORKDAYS(Proc[[#This Row],[DateOpened]],Proc[[#This Row],[DateClosed]]))-1)</f>
        <v>2</v>
      </c>
      <c r="R198" s="39" t="s">
        <v>964</v>
      </c>
      <c r="S198" s="36"/>
      <c r="T198" s="153">
        <v>197</v>
      </c>
    </row>
    <row r="199" spans="1:20" hidden="1">
      <c r="A199" s="37" t="s">
        <v>1411</v>
      </c>
      <c r="B199" s="111" t="str">
        <f>IFERROR(VLOOKUP(Proc[[#This Row],[App]],Table2[],3,0),"open")</f>
        <v>ok</v>
      </c>
      <c r="C199" s="37" t="s">
        <v>369</v>
      </c>
      <c r="D199" s="152" t="s">
        <v>6584</v>
      </c>
      <c r="E199" s="152" t="s">
        <v>1410</v>
      </c>
      <c r="F199" s="85" t="s">
        <v>1410</v>
      </c>
      <c r="G199" s="37" t="s">
        <v>400</v>
      </c>
      <c r="H199" s="36" t="str">
        <f>IF(Proc[[#This Row],[type]]="LFF (MDG-F)",MID(Proc[[#This Row],[Obj]],13,10),"")</f>
        <v/>
      </c>
      <c r="I199" s="152"/>
      <c r="J199" s="36" t="b">
        <f>Proc[[#This Row],[Requested]]=Proc[[#This Row],[CurrentParent]]</f>
        <v>1</v>
      </c>
      <c r="K199" s="107" t="str">
        <f>IF(Proc[[#This Row],[Author]]="Marcela Urrego",VLOOKUP(LEFT(Proc[[#This Row],[Requested]],1),Table3[#All],2,0),VLOOKUP(Proc[[#This Row],[Author]],Table4[],2,0))</f>
        <v>LS</v>
      </c>
      <c r="L199" s="36" t="s">
        <v>401</v>
      </c>
      <c r="M199" s="46">
        <v>45665.54210648148</v>
      </c>
      <c r="N199" s="46">
        <v>45667</v>
      </c>
      <c r="O199" s="46">
        <v>45667</v>
      </c>
      <c r="P199" s="39" t="str">
        <f ca="1">IF(Proc[[#This Row],[DaysAgeing]]&gt;5,"yep","on track")</f>
        <v>on track</v>
      </c>
      <c r="Q199" s="2">
        <f ca="1">IF(Proc[[#This Row],[DateClosed]]="",ABS(NETWORKDAYS(Proc[[#This Row],[DateOpened]],TODAY()))-1,ABS(NETWORKDAYS(Proc[[#This Row],[DateOpened]],Proc[[#This Row],[DateClosed]]))-1)</f>
        <v>2</v>
      </c>
      <c r="R199" s="39" t="s">
        <v>964</v>
      </c>
      <c r="S199" s="36"/>
      <c r="T199" s="153">
        <v>198</v>
      </c>
    </row>
    <row r="200" spans="1:20" hidden="1">
      <c r="A200" s="37" t="s">
        <v>1411</v>
      </c>
      <c r="B200" s="111" t="str">
        <f>IFERROR(VLOOKUP(Proc[[#This Row],[App]],Table2[],3,0),"open")</f>
        <v>ok</v>
      </c>
      <c r="C200" s="37" t="s">
        <v>369</v>
      </c>
      <c r="D200" s="152" t="s">
        <v>7890</v>
      </c>
      <c r="E200" s="152" t="s">
        <v>500</v>
      </c>
      <c r="F200" s="85" t="s">
        <v>500</v>
      </c>
      <c r="G200" s="37" t="s">
        <v>400</v>
      </c>
      <c r="H200" s="36" t="str">
        <f>IF(Proc[[#This Row],[type]]="LFF (MDG-F)",MID(Proc[[#This Row],[Obj]],13,10),"")</f>
        <v/>
      </c>
      <c r="I200" s="152"/>
      <c r="J200" s="36" t="b">
        <f>Proc[[#This Row],[Requested]]=Proc[[#This Row],[CurrentParent]]</f>
        <v>1</v>
      </c>
      <c r="K200" s="107" t="str">
        <f>IF(Proc[[#This Row],[Author]]="Marcela Urrego",VLOOKUP(LEFT(Proc[[#This Row],[Requested]],1),Table3[#All],2,0),VLOOKUP(Proc[[#This Row],[Author]],Table4[],2,0))</f>
        <v>LS</v>
      </c>
      <c r="L200" s="36" t="s">
        <v>401</v>
      </c>
      <c r="M200" s="46">
        <v>45665.54210648148</v>
      </c>
      <c r="N200" s="46">
        <v>45667</v>
      </c>
      <c r="O200" s="46">
        <v>45667</v>
      </c>
      <c r="P200" s="39" t="str">
        <f ca="1">IF(Proc[[#This Row],[DaysAgeing]]&gt;5,"yep","on track")</f>
        <v>on track</v>
      </c>
      <c r="Q200" s="2">
        <f ca="1">IF(Proc[[#This Row],[DateClosed]]="",ABS(NETWORKDAYS(Proc[[#This Row],[DateOpened]],TODAY()))-1,ABS(NETWORKDAYS(Proc[[#This Row],[DateOpened]],Proc[[#This Row],[DateClosed]]))-1)</f>
        <v>2</v>
      </c>
      <c r="R200" s="39" t="s">
        <v>964</v>
      </c>
      <c r="S200" s="36"/>
      <c r="T200" s="153">
        <v>199</v>
      </c>
    </row>
    <row r="201" spans="1:20" hidden="1">
      <c r="A201" t="s">
        <v>1413</v>
      </c>
      <c r="B201" s="152" t="str">
        <f>IFERROR(VLOOKUP(Proc[[#This Row],[App]],Table2[],3,0),"open")</f>
        <v>ok</v>
      </c>
      <c r="C201" s="37" t="s">
        <v>369</v>
      </c>
      <c r="D201" s="152" t="s">
        <v>7891</v>
      </c>
      <c r="E201" s="152" t="s">
        <v>419</v>
      </c>
      <c r="F201" s="152" t="s">
        <v>419</v>
      </c>
      <c r="G201" s="37" t="s">
        <v>400</v>
      </c>
      <c r="H201" s="36" t="str">
        <f>IF(Proc[[#This Row],[type]]="LFF (MDG-F)",MID(Proc[[#This Row],[Obj]],13,10),"")</f>
        <v/>
      </c>
      <c r="I201" s="152"/>
      <c r="J201" s="36" t="b">
        <f>Proc[[#This Row],[Requested]]=Proc[[#This Row],[CurrentParent]]</f>
        <v>1</v>
      </c>
      <c r="K201" s="152" t="str">
        <f>IF(Proc[[#This Row],[Author]]="Marcela Urrego",VLOOKUP(LEFT(Proc[[#This Row],[Requested]],1),Table3[#All],2,0),VLOOKUP(Proc[[#This Row],[Author]],Table4[],2,0))</f>
        <v>MGF</v>
      </c>
      <c r="L201" s="36" t="s">
        <v>401</v>
      </c>
      <c r="M201" s="46">
        <v>45665.586886574078</v>
      </c>
      <c r="N201" s="46">
        <v>45687</v>
      </c>
      <c r="O201" s="46">
        <v>45687</v>
      </c>
      <c r="P201" s="39" t="str">
        <f ca="1">IF(Proc[[#This Row],[DaysAgeing]]&gt;5,"yep","on track")</f>
        <v>yep</v>
      </c>
      <c r="Q201" s="2">
        <f ca="1">IF(Proc[[#This Row],[DateClosed]]="",ABS(NETWORKDAYS(Proc[[#This Row],[DateOpened]],TODAY()))-1,ABS(NETWORKDAYS(Proc[[#This Row],[DateOpened]],Proc[[#This Row],[DateClosed]]))-1)</f>
        <v>16</v>
      </c>
      <c r="R201" s="39" t="s">
        <v>1067</v>
      </c>
      <c r="S201" s="36"/>
      <c r="T201" s="153">
        <v>200</v>
      </c>
    </row>
    <row r="202" spans="1:20" hidden="1">
      <c r="A202" t="s">
        <v>1413</v>
      </c>
      <c r="B202" s="111" t="str">
        <f>IFERROR(VLOOKUP(Proc[[#This Row],[App]],Table2[],3,0),"open")</f>
        <v>ok</v>
      </c>
      <c r="C202" s="37" t="s">
        <v>369</v>
      </c>
      <c r="D202" s="152" t="s">
        <v>1412</v>
      </c>
      <c r="E202" s="152" t="s">
        <v>411</v>
      </c>
      <c r="F202" s="85" t="s">
        <v>411</v>
      </c>
      <c r="G202" t="s">
        <v>406</v>
      </c>
      <c r="H202" s="36" t="str">
        <f>IF(Proc[[#This Row],[type]]="LFF (MDG-F)",MID(Proc[[#This Row],[Obj]],13,10),"")</f>
        <v>TW91C02001</v>
      </c>
      <c r="I202" s="152"/>
      <c r="J202" s="36" t="b">
        <f>Proc[[#This Row],[Requested]]=Proc[[#This Row],[CurrentParent]]</f>
        <v>1</v>
      </c>
      <c r="K202" s="107" t="str">
        <f>IF(Proc[[#This Row],[Author]]="Marcela Urrego",VLOOKUP(LEFT(Proc[[#This Row],[Requested]],1),Table3[#All],2,0),VLOOKUP(Proc[[#This Row],[Author]],Table4[],2,0))</f>
        <v>MGF</v>
      </c>
      <c r="L202" s="36" t="s">
        <v>401</v>
      </c>
      <c r="M202" s="46">
        <v>45665.586886574078</v>
      </c>
      <c r="N202" s="46">
        <v>45687</v>
      </c>
      <c r="O202" s="46">
        <v>45687</v>
      </c>
      <c r="P202" s="39" t="str">
        <f ca="1">IF(Proc[[#This Row],[DaysAgeing]]&gt;5,"yep","on track")</f>
        <v>yep</v>
      </c>
      <c r="Q202" s="2">
        <f ca="1">IF(Proc[[#This Row],[DateClosed]]="",ABS(NETWORKDAYS(Proc[[#This Row],[DateOpened]],TODAY()))-1,ABS(NETWORKDAYS(Proc[[#This Row],[DateOpened]],Proc[[#This Row],[DateClosed]]))-1)</f>
        <v>16</v>
      </c>
      <c r="R202" s="39" t="s">
        <v>1067</v>
      </c>
      <c r="S202" s="36"/>
      <c r="T202" s="153">
        <v>201</v>
      </c>
    </row>
    <row r="203" spans="1:20" hidden="1">
      <c r="A203" t="s">
        <v>1422</v>
      </c>
      <c r="B203" s="111" t="str">
        <f>IFERROR(VLOOKUP(Proc[[#This Row],[App]],Table2[],3,0),"open")</f>
        <v>ok</v>
      </c>
      <c r="C203" s="37" t="s">
        <v>369</v>
      </c>
      <c r="D203" s="152" t="s">
        <v>1423</v>
      </c>
      <c r="E203" s="152" t="s">
        <v>1424</v>
      </c>
      <c r="F203" s="85" t="s">
        <v>1424</v>
      </c>
      <c r="G203" s="37" t="s">
        <v>406</v>
      </c>
      <c r="H203" s="36" t="str">
        <f>IF(Proc[[#This Row],[type]]="LFF (MDG-F)",MID(Proc[[#This Row],[Obj]],13,10),"")</f>
        <v>NG50C1CSLS</v>
      </c>
      <c r="I203" s="152"/>
      <c r="J203" s="36" t="b">
        <f>Proc[[#This Row],[Requested]]=Proc[[#This Row],[CurrentParent]]</f>
        <v>1</v>
      </c>
      <c r="K203" s="107" t="str">
        <f>IF(Proc[[#This Row],[Author]]="Marcela Urrego",VLOOKUP(LEFT(Proc[[#This Row],[Requested]],1),Table3[#All],2,0),VLOOKUP(Proc[[#This Row],[Author]],Table4[],2,0))</f>
        <v>LS</v>
      </c>
      <c r="L203" s="36" t="s">
        <v>401</v>
      </c>
      <c r="M203" s="46">
        <v>45666.329097222224</v>
      </c>
      <c r="N203" s="46">
        <v>45671</v>
      </c>
      <c r="O203" s="46">
        <v>45671</v>
      </c>
      <c r="P203" s="39" t="str">
        <f ca="1">IF(Proc[[#This Row],[DaysAgeing]]&gt;5,"yep","on track")</f>
        <v>on track</v>
      </c>
      <c r="Q203" s="2">
        <f ca="1">IF(Proc[[#This Row],[DateClosed]]="",ABS(NETWORKDAYS(Proc[[#This Row],[DateOpened]],TODAY()))-1,ABS(NETWORKDAYS(Proc[[#This Row],[DateOpened]],Proc[[#This Row],[DateClosed]]))-1)</f>
        <v>3</v>
      </c>
      <c r="R203" s="39" t="s">
        <v>1425</v>
      </c>
      <c r="S203" s="36"/>
      <c r="T203" s="153">
        <v>202</v>
      </c>
    </row>
    <row r="204" spans="1:20" hidden="1">
      <c r="A204" t="s">
        <v>1426</v>
      </c>
      <c r="B204" s="152" t="str">
        <f>IFERROR(VLOOKUP(Proc[[#This Row],[App]],Table2[],3,0),"open")</f>
        <v>ok</v>
      </c>
      <c r="C204" s="37" t="s">
        <v>369</v>
      </c>
      <c r="D204" s="152" t="s">
        <v>1427</v>
      </c>
      <c r="E204" s="152" t="s">
        <v>424</v>
      </c>
      <c r="F204" s="152" t="s">
        <v>424</v>
      </c>
      <c r="G204" s="37" t="s">
        <v>400</v>
      </c>
      <c r="H204" s="36" t="str">
        <f>IF(Proc[[#This Row],[type]]="LFF (MDG-F)",MID(Proc[[#This Row],[Obj]],13,10),"")</f>
        <v/>
      </c>
      <c r="I204" s="152"/>
      <c r="J204" s="36" t="b">
        <f>Proc[[#This Row],[Requested]]=Proc[[#This Row],[CurrentParent]]</f>
        <v>1</v>
      </c>
      <c r="K204" s="152" t="str">
        <f>IF(Proc[[#This Row],[Author]]="Marcela Urrego",VLOOKUP(LEFT(Proc[[#This Row],[Requested]],1),Table3[#All],2,0),VLOOKUP(Proc[[#This Row],[Author]],Table4[],2,0))</f>
        <v>MGF</v>
      </c>
      <c r="L204" s="36" t="s">
        <v>401</v>
      </c>
      <c r="M204" s="46">
        <v>45666.638773148145</v>
      </c>
      <c r="N204" s="46">
        <v>45671</v>
      </c>
      <c r="O204" s="46">
        <v>45671</v>
      </c>
      <c r="P204" s="39" t="str">
        <f ca="1">IF(Proc[[#This Row],[DaysAgeing]]&gt;5,"yep","on track")</f>
        <v>on track</v>
      </c>
      <c r="Q204" s="2">
        <f ca="1">IF(Proc[[#This Row],[DateClosed]]="",ABS(NETWORKDAYS(Proc[[#This Row],[DateOpened]],TODAY()))-1,ABS(NETWORKDAYS(Proc[[#This Row],[DateOpened]],Proc[[#This Row],[DateClosed]]))-1)</f>
        <v>3</v>
      </c>
      <c r="R204" s="39" t="s">
        <v>1377</v>
      </c>
      <c r="S204" s="36"/>
      <c r="T204" s="153">
        <v>203</v>
      </c>
    </row>
    <row r="205" spans="1:20" hidden="1">
      <c r="A205" s="37" t="s">
        <v>1426</v>
      </c>
      <c r="B205" s="152" t="str">
        <f>IFERROR(VLOOKUP(Proc[[#This Row],[App]],Table2[],3,0),"open")</f>
        <v>ok</v>
      </c>
      <c r="C205" s="37" t="s">
        <v>369</v>
      </c>
      <c r="D205" s="152" t="s">
        <v>1428</v>
      </c>
      <c r="E205" s="152" t="s">
        <v>425</v>
      </c>
      <c r="F205" s="152" t="s">
        <v>425</v>
      </c>
      <c r="G205" s="37" t="s">
        <v>400</v>
      </c>
      <c r="H205" s="36" t="str">
        <f>IF(Proc[[#This Row],[type]]="LFF (MDG-F)",MID(Proc[[#This Row],[Obj]],13,10),"")</f>
        <v/>
      </c>
      <c r="I205" s="152"/>
      <c r="J205" s="36" t="b">
        <f>Proc[[#This Row],[Requested]]=Proc[[#This Row],[CurrentParent]]</f>
        <v>1</v>
      </c>
      <c r="K205" s="152" t="str">
        <f>IF(Proc[[#This Row],[Author]]="Marcela Urrego",VLOOKUP(LEFT(Proc[[#This Row],[Requested]],1),Table3[#All],2,0),VLOOKUP(Proc[[#This Row],[Author]],Table4[],2,0))</f>
        <v>MGF</v>
      </c>
      <c r="L205" s="36" t="s">
        <v>401</v>
      </c>
      <c r="M205" s="46">
        <v>45666.638773148145</v>
      </c>
      <c r="N205" s="46">
        <v>45671</v>
      </c>
      <c r="O205" s="46">
        <v>45671</v>
      </c>
      <c r="P205" s="39" t="str">
        <f ca="1">IF(Proc[[#This Row],[DaysAgeing]]&gt;5,"yep","on track")</f>
        <v>on track</v>
      </c>
      <c r="Q205" s="2">
        <f ca="1">IF(Proc[[#This Row],[DateClosed]]="",ABS(NETWORKDAYS(Proc[[#This Row],[DateOpened]],TODAY()))-1,ABS(NETWORKDAYS(Proc[[#This Row],[DateOpened]],Proc[[#This Row],[DateClosed]]))-1)</f>
        <v>3</v>
      </c>
      <c r="R205" s="39" t="s">
        <v>1377</v>
      </c>
      <c r="S205" s="36"/>
      <c r="T205" s="153">
        <v>204</v>
      </c>
    </row>
    <row r="206" spans="1:20" hidden="1">
      <c r="A206" s="37" t="s">
        <v>1432</v>
      </c>
      <c r="B206" s="111" t="str">
        <f>IFERROR(VLOOKUP(Proc[[#This Row],[App]],Table2[],3,0),"open")</f>
        <v>ok</v>
      </c>
      <c r="C206" s="37" t="s">
        <v>369</v>
      </c>
      <c r="D206" s="152" t="s">
        <v>1429</v>
      </c>
      <c r="E206" s="152" t="s">
        <v>495</v>
      </c>
      <c r="F206" s="152" t="s">
        <v>495</v>
      </c>
      <c r="G206" s="37" t="s">
        <v>400</v>
      </c>
      <c r="H206" s="36" t="str">
        <f>IF(Proc[[#This Row],[type]]="LFF (MDG-F)",MID(Proc[[#This Row],[Obj]],13,10),"")</f>
        <v/>
      </c>
      <c r="I206" s="152"/>
      <c r="J206" s="36" t="b">
        <f>Proc[[#This Row],[Requested]]=Proc[[#This Row],[CurrentParent]]</f>
        <v>1</v>
      </c>
      <c r="K206" s="107" t="str">
        <f>IF(Proc[[#This Row],[Author]]="Marcela Urrego",VLOOKUP(LEFT(Proc[[#This Row],[Requested]],1),Table3[#All],2,0),VLOOKUP(Proc[[#This Row],[Author]],Table4[],2,0))</f>
        <v>LS</v>
      </c>
      <c r="L206" s="36" t="s">
        <v>401</v>
      </c>
      <c r="M206" s="46">
        <v>45667.399548611109</v>
      </c>
      <c r="N206" s="46">
        <v>45671</v>
      </c>
      <c r="O206" s="46">
        <v>45671</v>
      </c>
      <c r="P206" s="39" t="str">
        <f ca="1">IF(Proc[[#This Row],[DaysAgeing]]&gt;5,"yep","on track")</f>
        <v>on track</v>
      </c>
      <c r="Q206" s="2">
        <f ca="1">IF(Proc[[#This Row],[DateClosed]]="",ABS(NETWORKDAYS(Proc[[#This Row],[DateOpened]],TODAY()))-1,ABS(NETWORKDAYS(Proc[[#This Row],[DateOpened]],Proc[[#This Row],[DateClosed]]))-1)</f>
        <v>2</v>
      </c>
      <c r="R206" s="39" t="s">
        <v>964</v>
      </c>
      <c r="S206" s="36"/>
      <c r="T206" s="153">
        <v>205</v>
      </c>
    </row>
    <row r="207" spans="1:20" hidden="1">
      <c r="A207" s="37" t="s">
        <v>1432</v>
      </c>
      <c r="B207" s="152" t="str">
        <f>IFERROR(VLOOKUP(Proc[[#This Row],[App]],Table2[],3,0),"open")</f>
        <v>ok</v>
      </c>
      <c r="C207" s="37" t="s">
        <v>369</v>
      </c>
      <c r="D207" s="152" t="s">
        <v>1430</v>
      </c>
      <c r="E207" s="152" t="s">
        <v>1431</v>
      </c>
      <c r="F207" s="152" t="s">
        <v>1431</v>
      </c>
      <c r="G207" s="37" t="s">
        <v>400</v>
      </c>
      <c r="H207" s="36" t="str">
        <f>IF(Proc[[#This Row],[type]]="LFF (MDG-F)",MID(Proc[[#This Row],[Obj]],13,10),"")</f>
        <v/>
      </c>
      <c r="I207" s="152"/>
      <c r="J207" s="36" t="b">
        <f>Proc[[#This Row],[Requested]]=Proc[[#This Row],[CurrentParent]]</f>
        <v>1</v>
      </c>
      <c r="K207" s="152" t="str">
        <f>IF(Proc[[#This Row],[Author]]="Marcela Urrego",VLOOKUP(LEFT(Proc[[#This Row],[Requested]],1),Table3[#All],2,0),VLOOKUP(Proc[[#This Row],[Author]],Table4[],2,0))</f>
        <v>LS</v>
      </c>
      <c r="L207" s="36" t="s">
        <v>401</v>
      </c>
      <c r="M207" s="46">
        <v>45667.399548611109</v>
      </c>
      <c r="N207" s="46">
        <v>45671</v>
      </c>
      <c r="O207" s="46">
        <v>45671</v>
      </c>
      <c r="P207" s="39" t="str">
        <f ca="1">IF(Proc[[#This Row],[DaysAgeing]]&gt;5,"yep","on track")</f>
        <v>on track</v>
      </c>
      <c r="Q207" s="2">
        <f ca="1">IF(Proc[[#This Row],[DateClosed]]="",ABS(NETWORKDAYS(Proc[[#This Row],[DateOpened]],TODAY()))-1,ABS(NETWORKDAYS(Proc[[#This Row],[DateOpened]],Proc[[#This Row],[DateClosed]]))-1)</f>
        <v>2</v>
      </c>
      <c r="R207" s="39" t="s">
        <v>964</v>
      </c>
      <c r="S207" s="36"/>
      <c r="T207" s="153">
        <v>206</v>
      </c>
    </row>
    <row r="208" spans="1:20" hidden="1">
      <c r="A208" t="s">
        <v>1456</v>
      </c>
      <c r="B208" s="152" t="str">
        <f>IFERROR(VLOOKUP(Proc[[#This Row],[App]],Table2[],3,0),"open")</f>
        <v>ok</v>
      </c>
      <c r="C208" t="s">
        <v>369</v>
      </c>
      <c r="D208" s="152" t="s">
        <v>1433</v>
      </c>
      <c r="E208" s="152" t="s">
        <v>630</v>
      </c>
      <c r="F208" s="85" t="s">
        <v>630</v>
      </c>
      <c r="G208" s="37" t="s">
        <v>406</v>
      </c>
      <c r="H208" s="36" t="str">
        <f>IF(Proc[[#This Row],[type]]="LFF (MDG-F)",MID(Proc[[#This Row],[Obj]],13,10),"")</f>
        <v>DE20533101</v>
      </c>
      <c r="I208" s="152"/>
      <c r="J208" s="36" t="b">
        <f>Proc[[#This Row],[Requested]]=Proc[[#This Row],[CurrentParent]]</f>
        <v>1</v>
      </c>
      <c r="K208" s="152" t="str">
        <f>IF(Proc[[#This Row],[Author]]="Marcela Urrego",VLOOKUP(LEFT(Proc[[#This Row],[Requested]],1),Table3[#All],2,0),VLOOKUP(Proc[[#This Row],[Author]],Table4[],2,0))</f>
        <v>MGF</v>
      </c>
      <c r="L208" s="36" t="s">
        <v>508</v>
      </c>
      <c r="M208" s="46">
        <v>45671.398553240739</v>
      </c>
      <c r="N208" s="46">
        <v>45688</v>
      </c>
      <c r="O208" s="46">
        <v>45688</v>
      </c>
      <c r="P208" s="39" t="str">
        <f ca="1">IF(Proc[[#This Row],[DaysAgeing]]&gt;5,"yep","on track")</f>
        <v>yep</v>
      </c>
      <c r="Q208" s="2">
        <f ca="1">IF(Proc[[#This Row],[DateClosed]]="",ABS(NETWORKDAYS(Proc[[#This Row],[DateOpened]],TODAY()))-1,ABS(NETWORKDAYS(Proc[[#This Row],[DateOpened]],Proc[[#This Row],[DateClosed]]))-1)</f>
        <v>13</v>
      </c>
      <c r="R208" s="39" t="s">
        <v>548</v>
      </c>
      <c r="S208" s="36"/>
      <c r="T208" s="153">
        <v>207</v>
      </c>
    </row>
    <row r="209" spans="1:20" hidden="1">
      <c r="A209" s="37" t="s">
        <v>1456</v>
      </c>
      <c r="B209" s="152" t="str">
        <f>IFERROR(VLOOKUP(Proc[[#This Row],[App]],Table2[],3,0),"open")</f>
        <v>ok</v>
      </c>
      <c r="C209" s="37" t="s">
        <v>369</v>
      </c>
      <c r="D209" s="152" t="s">
        <v>1434</v>
      </c>
      <c r="E209" s="152" t="s">
        <v>630</v>
      </c>
      <c r="F209" s="152" t="s">
        <v>630</v>
      </c>
      <c r="G209" s="37" t="s">
        <v>406</v>
      </c>
      <c r="H209" s="36" t="str">
        <f>IF(Proc[[#This Row],[type]]="LFF (MDG-F)",MID(Proc[[#This Row],[Obj]],13,10),"")</f>
        <v>DE20533102</v>
      </c>
      <c r="I209" s="152"/>
      <c r="J209" s="36" t="b">
        <f>Proc[[#This Row],[Requested]]=Proc[[#This Row],[CurrentParent]]</f>
        <v>1</v>
      </c>
      <c r="K209" s="152" t="str">
        <f>IF(Proc[[#This Row],[Author]]="Marcela Urrego",VLOOKUP(LEFT(Proc[[#This Row],[Requested]],1),Table3[#All],2,0),VLOOKUP(Proc[[#This Row],[Author]],Table4[],2,0))</f>
        <v>MGF</v>
      </c>
      <c r="L209" s="36" t="s">
        <v>508</v>
      </c>
      <c r="M209" s="46">
        <v>45671.398553240739</v>
      </c>
      <c r="N209" s="46">
        <v>45688</v>
      </c>
      <c r="O209" s="46">
        <v>45688</v>
      </c>
      <c r="P209" s="39" t="str">
        <f ca="1">IF(Proc[[#This Row],[DaysAgeing]]&gt;5,"yep","on track")</f>
        <v>yep</v>
      </c>
      <c r="Q209" s="2">
        <f ca="1">IF(Proc[[#This Row],[DateClosed]]="",ABS(NETWORKDAYS(Proc[[#This Row],[DateOpened]],TODAY()))-1,ABS(NETWORKDAYS(Proc[[#This Row],[DateOpened]],Proc[[#This Row],[DateClosed]]))-1)</f>
        <v>13</v>
      </c>
      <c r="R209" s="39" t="s">
        <v>548</v>
      </c>
      <c r="S209" s="36"/>
      <c r="T209" s="153">
        <v>208</v>
      </c>
    </row>
    <row r="210" spans="1:20" hidden="1">
      <c r="A210" s="37" t="s">
        <v>1456</v>
      </c>
      <c r="B210" s="152" t="str">
        <f>IFERROR(VLOOKUP(Proc[[#This Row],[App]],Table2[],3,0),"open")</f>
        <v>ok</v>
      </c>
      <c r="C210" s="37" t="s">
        <v>369</v>
      </c>
      <c r="D210" s="152" t="s">
        <v>1435</v>
      </c>
      <c r="E210" s="152" t="s">
        <v>630</v>
      </c>
      <c r="F210" s="152" t="s">
        <v>630</v>
      </c>
      <c r="G210" s="37" t="s">
        <v>406</v>
      </c>
      <c r="H210" s="36" t="str">
        <f>IF(Proc[[#This Row],[type]]="LFF (MDG-F)",MID(Proc[[#This Row],[Obj]],13,10),"")</f>
        <v>DE20533103</v>
      </c>
      <c r="I210" s="152"/>
      <c r="J210" s="36" t="b">
        <f>Proc[[#This Row],[Requested]]=Proc[[#This Row],[CurrentParent]]</f>
        <v>1</v>
      </c>
      <c r="K210" s="152" t="str">
        <f>IF(Proc[[#This Row],[Author]]="Marcela Urrego",VLOOKUP(LEFT(Proc[[#This Row],[Requested]],1),Table3[#All],2,0),VLOOKUP(Proc[[#This Row],[Author]],Table4[],2,0))</f>
        <v>MGF</v>
      </c>
      <c r="L210" s="36" t="s">
        <v>508</v>
      </c>
      <c r="M210" s="46">
        <v>45671.398553240739</v>
      </c>
      <c r="N210" s="46">
        <v>45688</v>
      </c>
      <c r="O210" s="46">
        <v>45688</v>
      </c>
      <c r="P210" s="39" t="str">
        <f ca="1">IF(Proc[[#This Row],[DaysAgeing]]&gt;5,"yep","on track")</f>
        <v>yep</v>
      </c>
      <c r="Q210" s="2">
        <f ca="1">IF(Proc[[#This Row],[DateClosed]]="",ABS(NETWORKDAYS(Proc[[#This Row],[DateOpened]],TODAY()))-1,ABS(NETWORKDAYS(Proc[[#This Row],[DateOpened]],Proc[[#This Row],[DateClosed]]))-1)</f>
        <v>13</v>
      </c>
      <c r="R210" s="39" t="s">
        <v>548</v>
      </c>
      <c r="S210" s="36"/>
      <c r="T210" s="153">
        <v>209</v>
      </c>
    </row>
    <row r="211" spans="1:20" hidden="1">
      <c r="A211" s="37" t="s">
        <v>1456</v>
      </c>
      <c r="B211" s="152" t="str">
        <f>IFERROR(VLOOKUP(Proc[[#This Row],[App]],Table2[],3,0),"open")</f>
        <v>ok</v>
      </c>
      <c r="C211" s="37" t="s">
        <v>369</v>
      </c>
      <c r="D211" s="152" t="s">
        <v>1436</v>
      </c>
      <c r="E211" s="152" t="s">
        <v>630</v>
      </c>
      <c r="F211" s="152" t="s">
        <v>630</v>
      </c>
      <c r="G211" s="37" t="s">
        <v>406</v>
      </c>
      <c r="H211" s="36" t="str">
        <f>IF(Proc[[#This Row],[type]]="LFF (MDG-F)",MID(Proc[[#This Row],[Obj]],13,10),"")</f>
        <v>DE20533104</v>
      </c>
      <c r="I211" s="152"/>
      <c r="J211" s="36" t="b">
        <f>Proc[[#This Row],[Requested]]=Proc[[#This Row],[CurrentParent]]</f>
        <v>1</v>
      </c>
      <c r="K211" s="152" t="str">
        <f>IF(Proc[[#This Row],[Author]]="Marcela Urrego",VLOOKUP(LEFT(Proc[[#This Row],[Requested]],1),Table3[#All],2,0),VLOOKUP(Proc[[#This Row],[Author]],Table4[],2,0))</f>
        <v>MGF</v>
      </c>
      <c r="L211" s="36" t="s">
        <v>508</v>
      </c>
      <c r="M211" s="46">
        <v>45671.398553240739</v>
      </c>
      <c r="N211" s="46">
        <v>45688</v>
      </c>
      <c r="O211" s="46">
        <v>45688</v>
      </c>
      <c r="P211" s="39" t="str">
        <f ca="1">IF(Proc[[#This Row],[DaysAgeing]]&gt;5,"yep","on track")</f>
        <v>yep</v>
      </c>
      <c r="Q211" s="2">
        <f ca="1">IF(Proc[[#This Row],[DateClosed]]="",ABS(NETWORKDAYS(Proc[[#This Row],[DateOpened]],TODAY()))-1,ABS(NETWORKDAYS(Proc[[#This Row],[DateOpened]],Proc[[#This Row],[DateClosed]]))-1)</f>
        <v>13</v>
      </c>
      <c r="R211" s="39" t="s">
        <v>548</v>
      </c>
      <c r="S211" s="36"/>
      <c r="T211" s="153">
        <v>210</v>
      </c>
    </row>
    <row r="212" spans="1:20" hidden="1">
      <c r="A212" s="37" t="s">
        <v>1456</v>
      </c>
      <c r="B212" s="111" t="str">
        <f>IFERROR(VLOOKUP(Proc[[#This Row],[App]],Table2[],3,0),"open")</f>
        <v>ok</v>
      </c>
      <c r="C212" s="37" t="s">
        <v>369</v>
      </c>
      <c r="D212" s="152" t="s">
        <v>1437</v>
      </c>
      <c r="E212" s="152" t="s">
        <v>630</v>
      </c>
      <c r="F212" s="85" t="s">
        <v>630</v>
      </c>
      <c r="G212" s="37" t="s">
        <v>406</v>
      </c>
      <c r="H212" s="36" t="str">
        <f>IF(Proc[[#This Row],[type]]="LFF (MDG-F)",MID(Proc[[#This Row],[Obj]],13,10),"")</f>
        <v>DE20533105</v>
      </c>
      <c r="I212" s="152"/>
      <c r="J212" s="36" t="b">
        <f>Proc[[#This Row],[Requested]]=Proc[[#This Row],[CurrentParent]]</f>
        <v>1</v>
      </c>
      <c r="K212" s="107" t="str">
        <f>IF(Proc[[#This Row],[Author]]="Marcela Urrego",VLOOKUP(LEFT(Proc[[#This Row],[Requested]],1),Table3[#All],2,0),VLOOKUP(Proc[[#This Row],[Author]],Table4[],2,0))</f>
        <v>MGF</v>
      </c>
      <c r="L212" s="36" t="s">
        <v>508</v>
      </c>
      <c r="M212" s="46">
        <v>45671.398553240739</v>
      </c>
      <c r="N212" s="46">
        <v>45688</v>
      </c>
      <c r="O212" s="46">
        <v>45688</v>
      </c>
      <c r="P212" s="39" t="str">
        <f ca="1">IF(Proc[[#This Row],[DaysAgeing]]&gt;5,"yep","on track")</f>
        <v>yep</v>
      </c>
      <c r="Q212" s="2">
        <f ca="1">IF(Proc[[#This Row],[DateClosed]]="",ABS(NETWORKDAYS(Proc[[#This Row],[DateOpened]],TODAY()))-1,ABS(NETWORKDAYS(Proc[[#This Row],[DateOpened]],Proc[[#This Row],[DateClosed]]))-1)</f>
        <v>13</v>
      </c>
      <c r="R212" s="39" t="s">
        <v>548</v>
      </c>
      <c r="S212" s="36"/>
      <c r="T212" s="153">
        <v>211</v>
      </c>
    </row>
    <row r="213" spans="1:20" hidden="1">
      <c r="A213" s="37" t="s">
        <v>1456</v>
      </c>
      <c r="B213" s="152" t="str">
        <f>IFERROR(VLOOKUP(Proc[[#This Row],[App]],Table2[],3,0),"open")</f>
        <v>ok</v>
      </c>
      <c r="C213" s="37" t="s">
        <v>369</v>
      </c>
      <c r="D213" s="152" t="s">
        <v>1438</v>
      </c>
      <c r="E213" s="152" t="s">
        <v>630</v>
      </c>
      <c r="F213" s="152" t="s">
        <v>630</v>
      </c>
      <c r="G213" s="37" t="s">
        <v>406</v>
      </c>
      <c r="H213" s="36" t="str">
        <f>IF(Proc[[#This Row],[type]]="LFF (MDG-F)",MID(Proc[[#This Row],[Obj]],13,10),"")</f>
        <v>DE20533106</v>
      </c>
      <c r="I213" s="152"/>
      <c r="J213" s="36" t="b">
        <f>Proc[[#This Row],[Requested]]=Proc[[#This Row],[CurrentParent]]</f>
        <v>1</v>
      </c>
      <c r="K213" s="152" t="str">
        <f>IF(Proc[[#This Row],[Author]]="Marcela Urrego",VLOOKUP(LEFT(Proc[[#This Row],[Requested]],1),Table3[#All],2,0),VLOOKUP(Proc[[#This Row],[Author]],Table4[],2,0))</f>
        <v>MGF</v>
      </c>
      <c r="L213" s="36" t="s">
        <v>508</v>
      </c>
      <c r="M213" s="46">
        <v>45671.398553240739</v>
      </c>
      <c r="N213" s="46">
        <v>45688</v>
      </c>
      <c r="O213" s="46">
        <v>45688</v>
      </c>
      <c r="P213" s="39" t="str">
        <f ca="1">IF(Proc[[#This Row],[DaysAgeing]]&gt;5,"yep","on track")</f>
        <v>yep</v>
      </c>
      <c r="Q213" s="2">
        <f ca="1">IF(Proc[[#This Row],[DateClosed]]="",ABS(NETWORKDAYS(Proc[[#This Row],[DateOpened]],TODAY()))-1,ABS(NETWORKDAYS(Proc[[#This Row],[DateOpened]],Proc[[#This Row],[DateClosed]]))-1)</f>
        <v>13</v>
      </c>
      <c r="R213" s="39" t="s">
        <v>548</v>
      </c>
      <c r="S213" s="36"/>
      <c r="T213" s="153">
        <v>212</v>
      </c>
    </row>
    <row r="214" spans="1:20" hidden="1">
      <c r="A214" s="37" t="s">
        <v>1456</v>
      </c>
      <c r="B214" s="152" t="str">
        <f>IFERROR(VLOOKUP(Proc[[#This Row],[App]],Table2[],3,0),"open")</f>
        <v>ok</v>
      </c>
      <c r="C214" s="37" t="s">
        <v>377</v>
      </c>
      <c r="D214" s="152" t="s">
        <v>511</v>
      </c>
      <c r="E214" s="152" t="s">
        <v>630</v>
      </c>
      <c r="F214" s="152" t="s">
        <v>630</v>
      </c>
      <c r="G214" s="37" t="s">
        <v>406</v>
      </c>
      <c r="H214" s="36" t="str">
        <f>IF(Proc[[#This Row],[type]]="LFF (MDG-F)",MID(Proc[[#This Row],[Obj]],13,10),"")</f>
        <v>DE20533107</v>
      </c>
      <c r="I214" s="152"/>
      <c r="J214" s="36" t="b">
        <f>Proc[[#This Row],[Requested]]=Proc[[#This Row],[CurrentParent]]</f>
        <v>1</v>
      </c>
      <c r="K214" s="152" t="str">
        <f>IF(Proc[[#This Row],[Author]]="Marcela Urrego",VLOOKUP(LEFT(Proc[[#This Row],[Requested]],1),Table3[#All],2,0),VLOOKUP(Proc[[#This Row],[Author]],Table4[],2,0))</f>
        <v>MGF</v>
      </c>
      <c r="L214" s="36" t="s">
        <v>508</v>
      </c>
      <c r="M214" s="46">
        <v>45671.398553240739</v>
      </c>
      <c r="O214" s="46">
        <v>45688</v>
      </c>
      <c r="P214" s="39" t="str">
        <f ca="1">IF(Proc[[#This Row],[DaysAgeing]]&gt;5,"yep","on track")</f>
        <v>yep</v>
      </c>
      <c r="Q214" s="2">
        <f ca="1">IF(Proc[[#This Row],[DateClosed]]="",ABS(NETWORKDAYS(Proc[[#This Row],[DateOpened]],TODAY()))-1,ABS(NETWORKDAYS(Proc[[#This Row],[DateOpened]],Proc[[#This Row],[DateClosed]]))-1)</f>
        <v>13</v>
      </c>
      <c r="R214" s="39" t="s">
        <v>548</v>
      </c>
      <c r="S214" s="36" t="e">
        <f>VLOOKUP(Proc[[#This Row],[Obj]],#REF!,2,0)</f>
        <v>#REF!</v>
      </c>
      <c r="T214" s="153">
        <v>213</v>
      </c>
    </row>
    <row r="215" spans="1:20" hidden="1">
      <c r="A215" s="37" t="s">
        <v>1456</v>
      </c>
      <c r="B215" s="152" t="str">
        <f>IFERROR(VLOOKUP(Proc[[#This Row],[App]],Table2[],3,0),"open")</f>
        <v>ok</v>
      </c>
      <c r="C215" s="37" t="s">
        <v>369</v>
      </c>
      <c r="D215" s="152" t="s">
        <v>1439</v>
      </c>
      <c r="E215" s="152" t="s">
        <v>630</v>
      </c>
      <c r="F215" s="152" t="s">
        <v>630</v>
      </c>
      <c r="G215" s="37" t="s">
        <v>406</v>
      </c>
      <c r="H215" s="36" t="str">
        <f>IF(Proc[[#This Row],[type]]="LFF (MDG-F)",MID(Proc[[#This Row],[Obj]],13,10),"")</f>
        <v>DE20533108</v>
      </c>
      <c r="I215" s="152"/>
      <c r="J215" s="36" t="b">
        <f>Proc[[#This Row],[Requested]]=Proc[[#This Row],[CurrentParent]]</f>
        <v>1</v>
      </c>
      <c r="K215" s="152" t="str">
        <f>IF(Proc[[#This Row],[Author]]="Marcela Urrego",VLOOKUP(LEFT(Proc[[#This Row],[Requested]],1),Table3[#All],2,0),VLOOKUP(Proc[[#This Row],[Author]],Table4[],2,0))</f>
        <v>MGF</v>
      </c>
      <c r="L215" s="36" t="s">
        <v>508</v>
      </c>
      <c r="M215" s="46">
        <v>45671.398553240739</v>
      </c>
      <c r="N215" s="46">
        <v>45688</v>
      </c>
      <c r="O215" s="46">
        <v>45688</v>
      </c>
      <c r="P215" s="39" t="str">
        <f ca="1">IF(Proc[[#This Row],[DaysAgeing]]&gt;5,"yep","on track")</f>
        <v>yep</v>
      </c>
      <c r="Q215" s="2">
        <f ca="1">IF(Proc[[#This Row],[DateClosed]]="",ABS(NETWORKDAYS(Proc[[#This Row],[DateOpened]],TODAY()))-1,ABS(NETWORKDAYS(Proc[[#This Row],[DateOpened]],Proc[[#This Row],[DateClosed]]))-1)</f>
        <v>13</v>
      </c>
      <c r="R215" s="39" t="s">
        <v>548</v>
      </c>
      <c r="S215" s="36"/>
      <c r="T215" s="153">
        <v>214</v>
      </c>
    </row>
    <row r="216" spans="1:20" hidden="1">
      <c r="A216" s="37" t="s">
        <v>1456</v>
      </c>
      <c r="B216" s="152" t="str">
        <f>IFERROR(VLOOKUP(Proc[[#This Row],[App]],Table2[],3,0),"open")</f>
        <v>ok</v>
      </c>
      <c r="C216" s="37" t="s">
        <v>377</v>
      </c>
      <c r="D216" s="152" t="s">
        <v>512</v>
      </c>
      <c r="E216" s="152" t="s">
        <v>630</v>
      </c>
      <c r="F216" s="152" t="s">
        <v>630</v>
      </c>
      <c r="G216" s="37" t="s">
        <v>406</v>
      </c>
      <c r="H216" s="36" t="str">
        <f>IF(Proc[[#This Row],[type]]="LFF (MDG-F)",MID(Proc[[#This Row],[Obj]],13,10),"")</f>
        <v>DE20533109</v>
      </c>
      <c r="I216" s="152"/>
      <c r="J216" s="36" t="b">
        <f>Proc[[#This Row],[Requested]]=Proc[[#This Row],[CurrentParent]]</f>
        <v>1</v>
      </c>
      <c r="K216" s="152" t="str">
        <f>IF(Proc[[#This Row],[Author]]="Marcela Urrego",VLOOKUP(LEFT(Proc[[#This Row],[Requested]],1),Table3[#All],2,0),VLOOKUP(Proc[[#This Row],[Author]],Table4[],2,0))</f>
        <v>MGF</v>
      </c>
      <c r="L216" s="36" t="s">
        <v>508</v>
      </c>
      <c r="M216" s="46">
        <v>45671.398553240739</v>
      </c>
      <c r="O216" s="46">
        <v>45688</v>
      </c>
      <c r="P216" s="39" t="str">
        <f ca="1">IF(Proc[[#This Row],[DaysAgeing]]&gt;5,"yep","on track")</f>
        <v>yep</v>
      </c>
      <c r="Q216" s="2">
        <f ca="1">IF(Proc[[#This Row],[DateClosed]]="",ABS(NETWORKDAYS(Proc[[#This Row],[DateOpened]],TODAY()))-1,ABS(NETWORKDAYS(Proc[[#This Row],[DateOpened]],Proc[[#This Row],[DateClosed]]))-1)</f>
        <v>13</v>
      </c>
      <c r="R216" s="39" t="s">
        <v>548</v>
      </c>
      <c r="S216" s="153" t="e">
        <f>VLOOKUP(Proc[[#This Row],[Obj]],#REF!,2,0)</f>
        <v>#REF!</v>
      </c>
      <c r="T216" s="153">
        <v>215</v>
      </c>
    </row>
    <row r="217" spans="1:20" hidden="1">
      <c r="A217" s="37" t="s">
        <v>1456</v>
      </c>
      <c r="B217" s="152" t="str">
        <f>IFERROR(VLOOKUP(Proc[[#This Row],[App]],Table2[],3,0),"open")</f>
        <v>ok</v>
      </c>
      <c r="C217" s="37" t="s">
        <v>369</v>
      </c>
      <c r="D217" s="152" t="s">
        <v>1440</v>
      </c>
      <c r="E217" s="152" t="s">
        <v>630</v>
      </c>
      <c r="F217" s="152" t="s">
        <v>630</v>
      </c>
      <c r="G217" s="37" t="s">
        <v>406</v>
      </c>
      <c r="H217" s="36" t="str">
        <f>IF(Proc[[#This Row],[type]]="LFF (MDG-F)",MID(Proc[[#This Row],[Obj]],13,10),"")</f>
        <v>DE20533110</v>
      </c>
      <c r="I217" s="152"/>
      <c r="J217" s="36" t="b">
        <f>Proc[[#This Row],[Requested]]=Proc[[#This Row],[CurrentParent]]</f>
        <v>1</v>
      </c>
      <c r="K217" s="152" t="str">
        <f>IF(Proc[[#This Row],[Author]]="Marcela Urrego",VLOOKUP(LEFT(Proc[[#This Row],[Requested]],1),Table3[#All],2,0),VLOOKUP(Proc[[#This Row],[Author]],Table4[],2,0))</f>
        <v>MGF</v>
      </c>
      <c r="L217" s="36" t="s">
        <v>508</v>
      </c>
      <c r="M217" s="46">
        <v>45671.398553240739</v>
      </c>
      <c r="N217" s="46">
        <v>45688</v>
      </c>
      <c r="O217" s="46">
        <v>45688</v>
      </c>
      <c r="P217" s="39" t="str">
        <f ca="1">IF(Proc[[#This Row],[DaysAgeing]]&gt;5,"yep","on track")</f>
        <v>yep</v>
      </c>
      <c r="Q217" s="2">
        <f ca="1">IF(Proc[[#This Row],[DateClosed]]="",ABS(NETWORKDAYS(Proc[[#This Row],[DateOpened]],TODAY()))-1,ABS(NETWORKDAYS(Proc[[#This Row],[DateOpened]],Proc[[#This Row],[DateClosed]]))-1)</f>
        <v>13</v>
      </c>
      <c r="R217" s="39" t="s">
        <v>548</v>
      </c>
      <c r="S217" s="36"/>
      <c r="T217" s="153">
        <v>216</v>
      </c>
    </row>
    <row r="218" spans="1:20" hidden="1">
      <c r="A218" s="37" t="s">
        <v>1456</v>
      </c>
      <c r="B218" s="111" t="str">
        <f>IFERROR(VLOOKUP(Proc[[#This Row],[App]],Table2[],3,0),"open")</f>
        <v>ok</v>
      </c>
      <c r="C218" s="152" t="s">
        <v>369</v>
      </c>
      <c r="D218" s="152" t="s">
        <v>1441</v>
      </c>
      <c r="E218" s="152" t="s">
        <v>630</v>
      </c>
      <c r="F218" s="85" t="s">
        <v>630</v>
      </c>
      <c r="G218" s="37" t="s">
        <v>406</v>
      </c>
      <c r="H218" s="36" t="str">
        <f>IF(Proc[[#This Row],[type]]="LFF (MDG-F)",MID(Proc[[#This Row],[Obj]],13,10),"")</f>
        <v>DE20533111</v>
      </c>
      <c r="I218" s="152"/>
      <c r="J218" s="36" t="b">
        <f>Proc[[#This Row],[Requested]]=Proc[[#This Row],[CurrentParent]]</f>
        <v>1</v>
      </c>
      <c r="K218" s="107" t="str">
        <f>IF(Proc[[#This Row],[Author]]="Marcela Urrego",VLOOKUP(LEFT(Proc[[#This Row],[Requested]],1),Table3[#All],2,0),VLOOKUP(Proc[[#This Row],[Author]],Table4[],2,0))</f>
        <v>MGF</v>
      </c>
      <c r="L218" s="36" t="s">
        <v>508</v>
      </c>
      <c r="M218" s="46">
        <v>45671.398553240739</v>
      </c>
      <c r="N218" s="46">
        <v>45688</v>
      </c>
      <c r="O218" s="46">
        <v>45688</v>
      </c>
      <c r="P218" s="39" t="str">
        <f ca="1">IF(Proc[[#This Row],[DaysAgeing]]&gt;5,"yep","on track")</f>
        <v>yep</v>
      </c>
      <c r="Q218" s="2">
        <f ca="1">IF(Proc[[#This Row],[DateClosed]]="",ABS(NETWORKDAYS(Proc[[#This Row],[DateOpened]],TODAY()))-1,ABS(NETWORKDAYS(Proc[[#This Row],[DateOpened]],Proc[[#This Row],[DateClosed]]))-1)</f>
        <v>13</v>
      </c>
      <c r="R218" s="39" t="s">
        <v>548</v>
      </c>
      <c r="S218" s="36"/>
      <c r="T218" s="153">
        <v>217</v>
      </c>
    </row>
    <row r="219" spans="1:20" hidden="1">
      <c r="A219" s="37" t="s">
        <v>1456</v>
      </c>
      <c r="B219" s="111" t="str">
        <f>IFERROR(VLOOKUP(Proc[[#This Row],[App]],Table2[],3,0),"open")</f>
        <v>ok</v>
      </c>
      <c r="C219" s="37" t="s">
        <v>369</v>
      </c>
      <c r="D219" s="152" t="s">
        <v>1442</v>
      </c>
      <c r="E219" s="152" t="s">
        <v>630</v>
      </c>
      <c r="F219" s="152" t="s">
        <v>630</v>
      </c>
      <c r="G219" s="37" t="s">
        <v>406</v>
      </c>
      <c r="H219" s="36" t="str">
        <f>IF(Proc[[#This Row],[type]]="LFF (MDG-F)",MID(Proc[[#This Row],[Obj]],13,10),"")</f>
        <v>DE20533112</v>
      </c>
      <c r="I219" s="152"/>
      <c r="J219" s="36" t="b">
        <f>Proc[[#This Row],[Requested]]=Proc[[#This Row],[CurrentParent]]</f>
        <v>1</v>
      </c>
      <c r="K219" s="107" t="str">
        <f>IF(Proc[[#This Row],[Author]]="Marcela Urrego",VLOOKUP(LEFT(Proc[[#This Row],[Requested]],1),Table3[#All],2,0),VLOOKUP(Proc[[#This Row],[Author]],Table4[],2,0))</f>
        <v>MGF</v>
      </c>
      <c r="L219" s="36" t="s">
        <v>508</v>
      </c>
      <c r="M219" s="46">
        <v>45671.398553240739</v>
      </c>
      <c r="N219" s="46">
        <v>45688</v>
      </c>
      <c r="O219" s="46">
        <v>45688</v>
      </c>
      <c r="P219" s="39" t="str">
        <f ca="1">IF(Proc[[#This Row],[DaysAgeing]]&gt;5,"yep","on track")</f>
        <v>yep</v>
      </c>
      <c r="Q219" s="2">
        <f ca="1">IF(Proc[[#This Row],[DateClosed]]="",ABS(NETWORKDAYS(Proc[[#This Row],[DateOpened]],TODAY()))-1,ABS(NETWORKDAYS(Proc[[#This Row],[DateOpened]],Proc[[#This Row],[DateClosed]]))-1)</f>
        <v>13</v>
      </c>
      <c r="R219" s="39" t="s">
        <v>548</v>
      </c>
      <c r="S219" s="36"/>
      <c r="T219" s="153">
        <v>218</v>
      </c>
    </row>
    <row r="220" spans="1:20" hidden="1">
      <c r="A220" s="37" t="s">
        <v>1456</v>
      </c>
      <c r="B220" s="111" t="str">
        <f>IFERROR(VLOOKUP(Proc[[#This Row],[App]],Table2[],3,0),"open")</f>
        <v>ok</v>
      </c>
      <c r="C220" s="37" t="s">
        <v>377</v>
      </c>
      <c r="D220" s="152" t="s">
        <v>1443</v>
      </c>
      <c r="E220" s="152" t="s">
        <v>630</v>
      </c>
      <c r="F220" s="72" t="s">
        <v>630</v>
      </c>
      <c r="G220" s="37" t="s">
        <v>406</v>
      </c>
      <c r="H220" s="36" t="str">
        <f>IF(Proc[[#This Row],[type]]="LFF (MDG-F)",MID(Proc[[#This Row],[Obj]],13,10),"")</f>
        <v>DE20533113</v>
      </c>
      <c r="I220" s="152"/>
      <c r="J220" s="36" t="b">
        <f>Proc[[#This Row],[Requested]]=Proc[[#This Row],[CurrentParent]]</f>
        <v>1</v>
      </c>
      <c r="K220" s="107" t="str">
        <f>IF(Proc[[#This Row],[Author]]="Marcela Urrego",VLOOKUP(LEFT(Proc[[#This Row],[Requested]],1),Table3[#All],2,0),VLOOKUP(Proc[[#This Row],[Author]],Table4[],2,0))</f>
        <v>MGF</v>
      </c>
      <c r="L220" s="36" t="s">
        <v>508</v>
      </c>
      <c r="M220" s="46">
        <v>45671.398553240739</v>
      </c>
      <c r="O220" s="46">
        <v>45688</v>
      </c>
      <c r="P220" s="39" t="str">
        <f ca="1">IF(Proc[[#This Row],[DaysAgeing]]&gt;5,"yep","on track")</f>
        <v>yep</v>
      </c>
      <c r="Q220" s="2">
        <f ca="1">IF(Proc[[#This Row],[DateClosed]]="",ABS(NETWORKDAYS(Proc[[#This Row],[DateOpened]],TODAY()))-1,ABS(NETWORKDAYS(Proc[[#This Row],[DateOpened]],Proc[[#This Row],[DateClosed]]))-1)</f>
        <v>13</v>
      </c>
      <c r="R220" s="39" t="s">
        <v>548</v>
      </c>
      <c r="S220" s="153" t="e">
        <f>VLOOKUP(Proc[[#This Row],[Obj]],#REF!,2,0)</f>
        <v>#REF!</v>
      </c>
      <c r="T220" s="153">
        <v>219</v>
      </c>
    </row>
    <row r="221" spans="1:20" hidden="1">
      <c r="A221" s="37" t="s">
        <v>1456</v>
      </c>
      <c r="B221" s="152" t="str">
        <f>IFERROR(VLOOKUP(Proc[[#This Row],[App]],Table2[],3,0),"open")</f>
        <v>ok</v>
      </c>
      <c r="C221" s="37" t="s">
        <v>369</v>
      </c>
      <c r="D221" s="152" t="s">
        <v>1444</v>
      </c>
      <c r="E221" s="152" t="s">
        <v>630</v>
      </c>
      <c r="F221" s="152" t="s">
        <v>630</v>
      </c>
      <c r="G221" s="37" t="s">
        <v>406</v>
      </c>
      <c r="H221" s="36" t="str">
        <f>IF(Proc[[#This Row],[type]]="LFF (MDG-F)",MID(Proc[[#This Row],[Obj]],13,10),"")</f>
        <v>DE20533198</v>
      </c>
      <c r="I221" s="152"/>
      <c r="J221" s="36" t="b">
        <f>Proc[[#This Row],[Requested]]=Proc[[#This Row],[CurrentParent]]</f>
        <v>1</v>
      </c>
      <c r="K221" s="152" t="str">
        <f>IF(Proc[[#This Row],[Author]]="Marcela Urrego",VLOOKUP(LEFT(Proc[[#This Row],[Requested]],1),Table3[#All],2,0),VLOOKUP(Proc[[#This Row],[Author]],Table4[],2,0))</f>
        <v>MGF</v>
      </c>
      <c r="L221" s="36" t="s">
        <v>508</v>
      </c>
      <c r="M221" s="46">
        <v>45671.398553240739</v>
      </c>
      <c r="N221" s="46">
        <v>45688</v>
      </c>
      <c r="O221" s="46">
        <v>45688</v>
      </c>
      <c r="P221" s="39" t="str">
        <f ca="1">IF(Proc[[#This Row],[DaysAgeing]]&gt;5,"yep","on track")</f>
        <v>yep</v>
      </c>
      <c r="Q221" s="2">
        <f ca="1">IF(Proc[[#This Row],[DateClosed]]="",ABS(NETWORKDAYS(Proc[[#This Row],[DateOpened]],TODAY()))-1,ABS(NETWORKDAYS(Proc[[#This Row],[DateOpened]],Proc[[#This Row],[DateClosed]]))-1)</f>
        <v>13</v>
      </c>
      <c r="R221" s="39" t="s">
        <v>548</v>
      </c>
      <c r="S221" s="36"/>
      <c r="T221" s="153">
        <v>220</v>
      </c>
    </row>
    <row r="222" spans="1:20" hidden="1">
      <c r="A222" s="37" t="s">
        <v>1456</v>
      </c>
      <c r="B222" s="152" t="str">
        <f>IFERROR(VLOOKUP(Proc[[#This Row],[App]],Table2[],3,0),"open")</f>
        <v>ok</v>
      </c>
      <c r="C222" s="37" t="s">
        <v>369</v>
      </c>
      <c r="D222" s="152" t="s">
        <v>1445</v>
      </c>
      <c r="E222" s="152" t="s">
        <v>630</v>
      </c>
      <c r="F222" s="152" t="s">
        <v>630</v>
      </c>
      <c r="G222" s="37" t="s">
        <v>406</v>
      </c>
      <c r="H222" s="36" t="str">
        <f>IF(Proc[[#This Row],[type]]="LFF (MDG-F)",MID(Proc[[#This Row],[Obj]],13,10),"")</f>
        <v>DE10533101</v>
      </c>
      <c r="I222" s="152"/>
      <c r="J222" s="36" t="b">
        <f>Proc[[#This Row],[Requested]]=Proc[[#This Row],[CurrentParent]]</f>
        <v>1</v>
      </c>
      <c r="K222" s="152" t="str">
        <f>IF(Proc[[#This Row],[Author]]="Marcela Urrego",VLOOKUP(LEFT(Proc[[#This Row],[Requested]],1),Table3[#All],2,0),VLOOKUP(Proc[[#This Row],[Author]],Table4[],2,0))</f>
        <v>MGF</v>
      </c>
      <c r="L222" s="36" t="s">
        <v>508</v>
      </c>
      <c r="M222" s="46">
        <v>45671.398553240739</v>
      </c>
      <c r="N222" s="46">
        <v>45688</v>
      </c>
      <c r="O222" s="46">
        <v>45688</v>
      </c>
      <c r="P222" s="39" t="str">
        <f ca="1">IF(Proc[[#This Row],[DaysAgeing]]&gt;5,"yep","on track")</f>
        <v>yep</v>
      </c>
      <c r="Q222" s="2">
        <f ca="1">IF(Proc[[#This Row],[DateClosed]]="",ABS(NETWORKDAYS(Proc[[#This Row],[DateOpened]],TODAY()))-1,ABS(NETWORKDAYS(Proc[[#This Row],[DateOpened]],Proc[[#This Row],[DateClosed]]))-1)</f>
        <v>13</v>
      </c>
      <c r="R222" s="39" t="s">
        <v>548</v>
      </c>
      <c r="S222" s="36"/>
      <c r="T222" s="153">
        <v>221</v>
      </c>
    </row>
    <row r="223" spans="1:20" hidden="1">
      <c r="A223" s="37" t="s">
        <v>1456</v>
      </c>
      <c r="B223" s="152" t="str">
        <f>IFERROR(VLOOKUP(Proc[[#This Row],[App]],Table2[],3,0),"open")</f>
        <v>ok</v>
      </c>
      <c r="C223" s="37" t="s">
        <v>369</v>
      </c>
      <c r="D223" s="152" t="s">
        <v>1446</v>
      </c>
      <c r="E223" s="152" t="s">
        <v>630</v>
      </c>
      <c r="F223" s="152" t="s">
        <v>630</v>
      </c>
      <c r="G223" s="37" t="s">
        <v>406</v>
      </c>
      <c r="H223" s="36" t="str">
        <f>IF(Proc[[#This Row],[type]]="LFF (MDG-F)",MID(Proc[[#This Row],[Obj]],13,10),"")</f>
        <v>DE10533102</v>
      </c>
      <c r="I223" s="152"/>
      <c r="J223" s="36" t="b">
        <f>Proc[[#This Row],[Requested]]=Proc[[#This Row],[CurrentParent]]</f>
        <v>1</v>
      </c>
      <c r="K223" s="152" t="str">
        <f>IF(Proc[[#This Row],[Author]]="Marcela Urrego",VLOOKUP(LEFT(Proc[[#This Row],[Requested]],1),Table3[#All],2,0),VLOOKUP(Proc[[#This Row],[Author]],Table4[],2,0))</f>
        <v>MGF</v>
      </c>
      <c r="L223" s="36" t="s">
        <v>508</v>
      </c>
      <c r="M223" s="46">
        <v>45671.398553240739</v>
      </c>
      <c r="N223" s="46">
        <v>45688</v>
      </c>
      <c r="O223" s="46">
        <v>45688</v>
      </c>
      <c r="P223" s="39" t="str">
        <f ca="1">IF(Proc[[#This Row],[DaysAgeing]]&gt;5,"yep","on track")</f>
        <v>yep</v>
      </c>
      <c r="Q223" s="2">
        <f ca="1">IF(Proc[[#This Row],[DateClosed]]="",ABS(NETWORKDAYS(Proc[[#This Row],[DateOpened]],TODAY()))-1,ABS(NETWORKDAYS(Proc[[#This Row],[DateOpened]],Proc[[#This Row],[DateClosed]]))-1)</f>
        <v>13</v>
      </c>
      <c r="R223" s="39" t="s">
        <v>548</v>
      </c>
      <c r="S223" s="36"/>
      <c r="T223" s="153">
        <v>222</v>
      </c>
    </row>
    <row r="224" spans="1:20" hidden="1">
      <c r="A224" s="37" t="s">
        <v>1456</v>
      </c>
      <c r="B224" s="152" t="str">
        <f>IFERROR(VLOOKUP(Proc[[#This Row],[App]],Table2[],3,0),"open")</f>
        <v>ok</v>
      </c>
      <c r="C224" s="37" t="s">
        <v>369</v>
      </c>
      <c r="D224" s="152" t="s">
        <v>1447</v>
      </c>
      <c r="E224" s="152" t="s">
        <v>630</v>
      </c>
      <c r="F224" s="152" t="s">
        <v>630</v>
      </c>
      <c r="G224" s="37" t="s">
        <v>406</v>
      </c>
      <c r="H224" s="36" t="str">
        <f>IF(Proc[[#This Row],[type]]="LFF (MDG-F)",MID(Proc[[#This Row],[Obj]],13,10),"")</f>
        <v>DE10533103</v>
      </c>
      <c r="I224" s="152"/>
      <c r="J224" s="36" t="b">
        <f>Proc[[#This Row],[Requested]]=Proc[[#This Row],[CurrentParent]]</f>
        <v>1</v>
      </c>
      <c r="K224" s="152" t="str">
        <f>IF(Proc[[#This Row],[Author]]="Marcela Urrego",VLOOKUP(LEFT(Proc[[#This Row],[Requested]],1),Table3[#All],2,0),VLOOKUP(Proc[[#This Row],[Author]],Table4[],2,0))</f>
        <v>MGF</v>
      </c>
      <c r="L224" s="36" t="s">
        <v>508</v>
      </c>
      <c r="M224" s="46">
        <v>45671.398553240739</v>
      </c>
      <c r="N224" s="46">
        <v>45688</v>
      </c>
      <c r="O224" s="46">
        <v>45688</v>
      </c>
      <c r="P224" s="39" t="str">
        <f ca="1">IF(Proc[[#This Row],[DaysAgeing]]&gt;5,"yep","on track")</f>
        <v>yep</v>
      </c>
      <c r="Q224" s="2">
        <f ca="1">IF(Proc[[#This Row],[DateClosed]]="",ABS(NETWORKDAYS(Proc[[#This Row],[DateOpened]],TODAY()))-1,ABS(NETWORKDAYS(Proc[[#This Row],[DateOpened]],Proc[[#This Row],[DateClosed]]))-1)</f>
        <v>13</v>
      </c>
      <c r="R224" s="39" t="s">
        <v>548</v>
      </c>
      <c r="S224" s="36"/>
      <c r="T224" s="153">
        <v>223</v>
      </c>
    </row>
    <row r="225" spans="1:20" hidden="1">
      <c r="A225" s="37" t="s">
        <v>1456</v>
      </c>
      <c r="B225" s="111" t="str">
        <f>IFERROR(VLOOKUP(Proc[[#This Row],[App]],Table2[],3,0),"open")</f>
        <v>ok</v>
      </c>
      <c r="C225" s="37" t="s">
        <v>369</v>
      </c>
      <c r="D225" s="152" t="s">
        <v>1448</v>
      </c>
      <c r="E225" s="152" t="s">
        <v>630</v>
      </c>
      <c r="F225" s="85" t="s">
        <v>630</v>
      </c>
      <c r="G225" s="37" t="s">
        <v>406</v>
      </c>
      <c r="H225" s="36" t="str">
        <f>IF(Proc[[#This Row],[type]]="LFF (MDG-F)",MID(Proc[[#This Row],[Obj]],13,10),"")</f>
        <v>DE10533104</v>
      </c>
      <c r="I225" s="152"/>
      <c r="J225" s="36" t="b">
        <f>Proc[[#This Row],[Requested]]=Proc[[#This Row],[CurrentParent]]</f>
        <v>1</v>
      </c>
      <c r="K225" s="107" t="str">
        <f>IF(Proc[[#This Row],[Author]]="Marcela Urrego",VLOOKUP(LEFT(Proc[[#This Row],[Requested]],1),Table3[#All],2,0),VLOOKUP(Proc[[#This Row],[Author]],Table4[],2,0))</f>
        <v>MGF</v>
      </c>
      <c r="L225" s="36" t="s">
        <v>508</v>
      </c>
      <c r="M225" s="46">
        <v>45671.398553240739</v>
      </c>
      <c r="N225" s="46">
        <v>45688</v>
      </c>
      <c r="O225" s="46">
        <v>45688</v>
      </c>
      <c r="P225" s="39" t="str">
        <f ca="1">IF(Proc[[#This Row],[DaysAgeing]]&gt;5,"yep","on track")</f>
        <v>yep</v>
      </c>
      <c r="Q225" s="2">
        <f ca="1">IF(Proc[[#This Row],[DateClosed]]="",ABS(NETWORKDAYS(Proc[[#This Row],[DateOpened]],TODAY()))-1,ABS(NETWORKDAYS(Proc[[#This Row],[DateOpened]],Proc[[#This Row],[DateClosed]]))-1)</f>
        <v>13</v>
      </c>
      <c r="R225" s="39" t="s">
        <v>548</v>
      </c>
      <c r="S225" s="36"/>
      <c r="T225" s="153">
        <v>224</v>
      </c>
    </row>
    <row r="226" spans="1:20" hidden="1">
      <c r="A226" s="37" t="s">
        <v>1456</v>
      </c>
      <c r="B226" s="152" t="str">
        <f>IFERROR(VLOOKUP(Proc[[#This Row],[App]],Table2[],3,0),"open")</f>
        <v>ok</v>
      </c>
      <c r="C226" s="37" t="s">
        <v>369</v>
      </c>
      <c r="D226" s="152" t="s">
        <v>1449</v>
      </c>
      <c r="E226" s="152" t="s">
        <v>630</v>
      </c>
      <c r="F226" s="152" t="s">
        <v>630</v>
      </c>
      <c r="G226" s="37" t="s">
        <v>406</v>
      </c>
      <c r="H226" s="36" t="str">
        <f>IF(Proc[[#This Row],[type]]="LFF (MDG-F)",MID(Proc[[#This Row],[Obj]],13,10),"")</f>
        <v>DE10533105</v>
      </c>
      <c r="I226" s="152"/>
      <c r="J226" s="36" t="b">
        <f>Proc[[#This Row],[Requested]]=Proc[[#This Row],[CurrentParent]]</f>
        <v>1</v>
      </c>
      <c r="K226" s="152" t="str">
        <f>IF(Proc[[#This Row],[Author]]="Marcela Urrego",VLOOKUP(LEFT(Proc[[#This Row],[Requested]],1),Table3[#All],2,0),VLOOKUP(Proc[[#This Row],[Author]],Table4[],2,0))</f>
        <v>MGF</v>
      </c>
      <c r="L226" s="36" t="s">
        <v>508</v>
      </c>
      <c r="M226" s="46">
        <v>45671.398553240739</v>
      </c>
      <c r="N226" s="46">
        <v>45688</v>
      </c>
      <c r="O226" s="46">
        <v>45688</v>
      </c>
      <c r="P226" s="39" t="str">
        <f ca="1">IF(Proc[[#This Row],[DaysAgeing]]&gt;5,"yep","on track")</f>
        <v>yep</v>
      </c>
      <c r="Q226" s="2">
        <f ca="1">IF(Proc[[#This Row],[DateClosed]]="",ABS(NETWORKDAYS(Proc[[#This Row],[DateOpened]],TODAY()))-1,ABS(NETWORKDAYS(Proc[[#This Row],[DateOpened]],Proc[[#This Row],[DateClosed]]))-1)</f>
        <v>13</v>
      </c>
      <c r="R226" s="39" t="s">
        <v>548</v>
      </c>
      <c r="S226" s="36"/>
      <c r="T226" s="153">
        <v>225</v>
      </c>
    </row>
    <row r="227" spans="1:20" hidden="1">
      <c r="A227" s="37" t="s">
        <v>1456</v>
      </c>
      <c r="B227" s="111" t="str">
        <f>IFERROR(VLOOKUP(Proc[[#This Row],[App]],Table2[],3,0),"open")</f>
        <v>ok</v>
      </c>
      <c r="C227" s="37" t="s">
        <v>369</v>
      </c>
      <c r="D227" s="152" t="s">
        <v>1450</v>
      </c>
      <c r="E227" s="152" t="s">
        <v>630</v>
      </c>
      <c r="F227" s="85" t="s">
        <v>630</v>
      </c>
      <c r="G227" s="37" t="s">
        <v>406</v>
      </c>
      <c r="H227" s="36" t="str">
        <f>IF(Proc[[#This Row],[type]]="LFF (MDG-F)",MID(Proc[[#This Row],[Obj]],13,10),"")</f>
        <v>DE10533106</v>
      </c>
      <c r="I227" s="152"/>
      <c r="J227" s="36" t="b">
        <f>Proc[[#This Row],[Requested]]=Proc[[#This Row],[CurrentParent]]</f>
        <v>1</v>
      </c>
      <c r="K227" s="107" t="str">
        <f>IF(Proc[[#This Row],[Author]]="Marcela Urrego",VLOOKUP(LEFT(Proc[[#This Row],[Requested]],1),Table3[#All],2,0),VLOOKUP(Proc[[#This Row],[Author]],Table4[],2,0))</f>
        <v>MGF</v>
      </c>
      <c r="L227" s="36" t="s">
        <v>508</v>
      </c>
      <c r="M227" s="46">
        <v>45671.398553240739</v>
      </c>
      <c r="N227" s="46">
        <v>45688</v>
      </c>
      <c r="O227" s="46">
        <v>45688</v>
      </c>
      <c r="P227" s="39" t="str">
        <f ca="1">IF(Proc[[#This Row],[DaysAgeing]]&gt;5,"yep","on track")</f>
        <v>yep</v>
      </c>
      <c r="Q227" s="2">
        <f ca="1">IF(Proc[[#This Row],[DateClosed]]="",ABS(NETWORKDAYS(Proc[[#This Row],[DateOpened]],TODAY()))-1,ABS(NETWORKDAYS(Proc[[#This Row],[DateOpened]],Proc[[#This Row],[DateClosed]]))-1)</f>
        <v>13</v>
      </c>
      <c r="R227" s="39" t="s">
        <v>548</v>
      </c>
      <c r="S227" s="36"/>
      <c r="T227" s="153">
        <v>226</v>
      </c>
    </row>
    <row r="228" spans="1:20" hidden="1">
      <c r="A228" s="37" t="s">
        <v>1456</v>
      </c>
      <c r="B228" s="152" t="str">
        <f>IFERROR(VLOOKUP(Proc[[#This Row],[App]],Table2[],3,0),"open")</f>
        <v>ok</v>
      </c>
      <c r="C228" s="37" t="s">
        <v>377</v>
      </c>
      <c r="D228" s="152" t="s">
        <v>455</v>
      </c>
      <c r="E228" s="152" t="s">
        <v>630</v>
      </c>
      <c r="F228" s="152" t="s">
        <v>630</v>
      </c>
      <c r="G228" s="37" t="s">
        <v>406</v>
      </c>
      <c r="H228" s="36" t="str">
        <f>IF(Proc[[#This Row],[type]]="LFF (MDG-F)",MID(Proc[[#This Row],[Obj]],13,10),"")</f>
        <v>DE10533107</v>
      </c>
      <c r="I228" s="152"/>
      <c r="J228" s="36" t="b">
        <f>Proc[[#This Row],[Requested]]=Proc[[#This Row],[CurrentParent]]</f>
        <v>1</v>
      </c>
      <c r="K228" s="152" t="str">
        <f>IF(Proc[[#This Row],[Author]]="Marcela Urrego",VLOOKUP(LEFT(Proc[[#This Row],[Requested]],1),Table3[#All],2,0),VLOOKUP(Proc[[#This Row],[Author]],Table4[],2,0))</f>
        <v>MGF</v>
      </c>
      <c r="L228" s="36" t="s">
        <v>508</v>
      </c>
      <c r="M228" s="46">
        <v>45671.398553240739</v>
      </c>
      <c r="O228" s="46">
        <v>45688</v>
      </c>
      <c r="P228" s="39" t="str">
        <f ca="1">IF(Proc[[#This Row],[DaysAgeing]]&gt;5,"yep","on track")</f>
        <v>yep</v>
      </c>
      <c r="Q228" s="2">
        <f ca="1">IF(Proc[[#This Row],[DateClosed]]="",ABS(NETWORKDAYS(Proc[[#This Row],[DateOpened]],TODAY()))-1,ABS(NETWORKDAYS(Proc[[#This Row],[DateOpened]],Proc[[#This Row],[DateClosed]]))-1)</f>
        <v>13</v>
      </c>
      <c r="R228" s="39" t="s">
        <v>548</v>
      </c>
      <c r="S228" s="153" t="e">
        <f>VLOOKUP(Proc[[#This Row],[Obj]],#REF!,2,0)</f>
        <v>#REF!</v>
      </c>
      <c r="T228" s="153">
        <v>227</v>
      </c>
    </row>
    <row r="229" spans="1:20" hidden="1">
      <c r="A229" s="37" t="s">
        <v>1456</v>
      </c>
      <c r="B229" s="152" t="str">
        <f>IFERROR(VLOOKUP(Proc[[#This Row],[App]],Table2[],3,0),"open")</f>
        <v>ok</v>
      </c>
      <c r="C229" s="37" t="s">
        <v>369</v>
      </c>
      <c r="D229" s="152" t="s">
        <v>1451</v>
      </c>
      <c r="E229" s="152" t="s">
        <v>630</v>
      </c>
      <c r="F229" s="152" t="s">
        <v>630</v>
      </c>
      <c r="G229" s="37" t="s">
        <v>406</v>
      </c>
      <c r="H229" s="36" t="str">
        <f>IF(Proc[[#This Row],[type]]="LFF (MDG-F)",MID(Proc[[#This Row],[Obj]],13,10),"")</f>
        <v>DE10533108</v>
      </c>
      <c r="I229" s="152"/>
      <c r="J229" s="36" t="b">
        <f>Proc[[#This Row],[Requested]]=Proc[[#This Row],[CurrentParent]]</f>
        <v>1</v>
      </c>
      <c r="K229" s="152" t="str">
        <f>IF(Proc[[#This Row],[Author]]="Marcela Urrego",VLOOKUP(LEFT(Proc[[#This Row],[Requested]],1),Table3[#All],2,0),VLOOKUP(Proc[[#This Row],[Author]],Table4[],2,0))</f>
        <v>MGF</v>
      </c>
      <c r="L229" s="36" t="s">
        <v>508</v>
      </c>
      <c r="M229" s="46">
        <v>45671.398553240739</v>
      </c>
      <c r="N229" s="46">
        <v>45688</v>
      </c>
      <c r="O229" s="46">
        <v>45688</v>
      </c>
      <c r="P229" s="39" t="str">
        <f ca="1">IF(Proc[[#This Row],[DaysAgeing]]&gt;5,"yep","on track")</f>
        <v>yep</v>
      </c>
      <c r="Q229" s="2">
        <f ca="1">IF(Proc[[#This Row],[DateClosed]]="",ABS(NETWORKDAYS(Proc[[#This Row],[DateOpened]],TODAY()))-1,ABS(NETWORKDAYS(Proc[[#This Row],[DateOpened]],Proc[[#This Row],[DateClosed]]))-1)</f>
        <v>13</v>
      </c>
      <c r="R229" s="39" t="s">
        <v>548</v>
      </c>
      <c r="S229" s="36"/>
      <c r="T229" s="153">
        <v>228</v>
      </c>
    </row>
    <row r="230" spans="1:20" hidden="1">
      <c r="A230" s="37" t="s">
        <v>1456</v>
      </c>
      <c r="B230" s="111" t="str">
        <f>IFERROR(VLOOKUP(Proc[[#This Row],[App]],Table2[],3,0),"open")</f>
        <v>ok</v>
      </c>
      <c r="C230" s="37" t="s">
        <v>377</v>
      </c>
      <c r="D230" s="152" t="s">
        <v>456</v>
      </c>
      <c r="E230" s="152" t="s">
        <v>630</v>
      </c>
      <c r="F230" s="72" t="s">
        <v>630</v>
      </c>
      <c r="G230" s="37" t="s">
        <v>406</v>
      </c>
      <c r="H230" s="36" t="str">
        <f>IF(Proc[[#This Row],[type]]="LFF (MDG-F)",MID(Proc[[#This Row],[Obj]],13,10),"")</f>
        <v>DE10533109</v>
      </c>
      <c r="I230" s="152"/>
      <c r="J230" s="36" t="b">
        <f>Proc[[#This Row],[Requested]]=Proc[[#This Row],[CurrentParent]]</f>
        <v>1</v>
      </c>
      <c r="K230" s="107" t="str">
        <f>IF(Proc[[#This Row],[Author]]="Marcela Urrego",VLOOKUP(LEFT(Proc[[#This Row],[Requested]],1),Table3[#All],2,0),VLOOKUP(Proc[[#This Row],[Author]],Table4[],2,0))</f>
        <v>MGF</v>
      </c>
      <c r="L230" s="153" t="s">
        <v>508</v>
      </c>
      <c r="M230" s="46">
        <v>45671.398553240739</v>
      </c>
      <c r="O230" s="46">
        <v>45688</v>
      </c>
      <c r="P230" s="39" t="str">
        <f ca="1">IF(Proc[[#This Row],[DaysAgeing]]&gt;5,"yep","on track")</f>
        <v>yep</v>
      </c>
      <c r="Q230" s="2">
        <f ca="1">IF(Proc[[#This Row],[DateClosed]]="",ABS(NETWORKDAYS(Proc[[#This Row],[DateOpened]],TODAY()))-1,ABS(NETWORKDAYS(Proc[[#This Row],[DateOpened]],Proc[[#This Row],[DateClosed]]))-1)</f>
        <v>13</v>
      </c>
      <c r="R230" s="39" t="s">
        <v>548</v>
      </c>
      <c r="S230" s="153" t="e">
        <f>VLOOKUP(Proc[[#This Row],[Obj]],#REF!,2,0)</f>
        <v>#REF!</v>
      </c>
      <c r="T230" s="153">
        <v>229</v>
      </c>
    </row>
    <row r="231" spans="1:20" hidden="1">
      <c r="A231" s="37" t="s">
        <v>1456</v>
      </c>
      <c r="B231" s="152" t="str">
        <f>IFERROR(VLOOKUP(Proc[[#This Row],[App]],Table2[],3,0),"open")</f>
        <v>ok</v>
      </c>
      <c r="C231" s="37" t="s">
        <v>369</v>
      </c>
      <c r="D231" s="152" t="s">
        <v>1452</v>
      </c>
      <c r="E231" s="152" t="s">
        <v>630</v>
      </c>
      <c r="F231" s="152" t="s">
        <v>630</v>
      </c>
      <c r="G231" s="37" t="s">
        <v>406</v>
      </c>
      <c r="H231" s="36" t="str">
        <f>IF(Proc[[#This Row],[type]]="LFF (MDG-F)",MID(Proc[[#This Row],[Obj]],13,10),"")</f>
        <v>DE10533110</v>
      </c>
      <c r="I231" s="152"/>
      <c r="J231" s="36" t="b">
        <f>Proc[[#This Row],[Requested]]=Proc[[#This Row],[CurrentParent]]</f>
        <v>1</v>
      </c>
      <c r="K231" s="152" t="str">
        <f>IF(Proc[[#This Row],[Author]]="Marcela Urrego",VLOOKUP(LEFT(Proc[[#This Row],[Requested]],1),Table3[#All],2,0),VLOOKUP(Proc[[#This Row],[Author]],Table4[],2,0))</f>
        <v>MGF</v>
      </c>
      <c r="L231" s="36" t="s">
        <v>508</v>
      </c>
      <c r="M231" s="46">
        <v>45671.398553240739</v>
      </c>
      <c r="N231" s="46">
        <v>45688</v>
      </c>
      <c r="O231" s="46">
        <v>45688</v>
      </c>
      <c r="P231" s="39" t="str">
        <f ca="1">IF(Proc[[#This Row],[DaysAgeing]]&gt;5,"yep","on track")</f>
        <v>yep</v>
      </c>
      <c r="Q231" s="2">
        <f ca="1">IF(Proc[[#This Row],[DateClosed]]="",ABS(NETWORKDAYS(Proc[[#This Row],[DateOpened]],TODAY()))-1,ABS(NETWORKDAYS(Proc[[#This Row],[DateOpened]],Proc[[#This Row],[DateClosed]]))-1)</f>
        <v>13</v>
      </c>
      <c r="R231" s="39" t="s">
        <v>548</v>
      </c>
      <c r="S231" s="36"/>
      <c r="T231" s="153">
        <v>230</v>
      </c>
    </row>
    <row r="232" spans="1:20" hidden="1">
      <c r="A232" s="37" t="s">
        <v>1456</v>
      </c>
      <c r="B232" s="152" t="str">
        <f>IFERROR(VLOOKUP(Proc[[#This Row],[App]],Table2[],3,0),"open")</f>
        <v>ok</v>
      </c>
      <c r="C232" s="37" t="s">
        <v>369</v>
      </c>
      <c r="D232" s="152" t="s">
        <v>1453</v>
      </c>
      <c r="E232" s="152" t="s">
        <v>630</v>
      </c>
      <c r="F232" s="152" t="s">
        <v>630</v>
      </c>
      <c r="G232" s="37" t="s">
        <v>406</v>
      </c>
      <c r="H232" s="36" t="str">
        <f>IF(Proc[[#This Row],[type]]="LFF (MDG-F)",MID(Proc[[#This Row],[Obj]],13,10),"")</f>
        <v>DE10533111</v>
      </c>
      <c r="I232" s="152"/>
      <c r="J232" s="36" t="b">
        <f>Proc[[#This Row],[Requested]]=Proc[[#This Row],[CurrentParent]]</f>
        <v>1</v>
      </c>
      <c r="K232" s="152" t="str">
        <f>IF(Proc[[#This Row],[Author]]="Marcela Urrego",VLOOKUP(LEFT(Proc[[#This Row],[Requested]],1),Table3[#All],2,0),VLOOKUP(Proc[[#This Row],[Author]],Table4[],2,0))</f>
        <v>MGF</v>
      </c>
      <c r="L232" s="36" t="s">
        <v>508</v>
      </c>
      <c r="M232" s="46">
        <v>45671.398553240739</v>
      </c>
      <c r="N232" s="46">
        <v>45688</v>
      </c>
      <c r="O232" s="46">
        <v>45688</v>
      </c>
      <c r="P232" s="39" t="str">
        <f ca="1">IF(Proc[[#This Row],[DaysAgeing]]&gt;5,"yep","on track")</f>
        <v>yep</v>
      </c>
      <c r="Q232" s="2">
        <f ca="1">IF(Proc[[#This Row],[DateClosed]]="",ABS(NETWORKDAYS(Proc[[#This Row],[DateOpened]],TODAY()))-1,ABS(NETWORKDAYS(Proc[[#This Row],[DateOpened]],Proc[[#This Row],[DateClosed]]))-1)</f>
        <v>13</v>
      </c>
      <c r="R232" s="39" t="s">
        <v>548</v>
      </c>
      <c r="S232" s="36"/>
      <c r="T232" s="153">
        <v>231</v>
      </c>
    </row>
    <row r="233" spans="1:20" hidden="1">
      <c r="A233" s="37" t="s">
        <v>1456</v>
      </c>
      <c r="B233" s="152" t="str">
        <f>IFERROR(VLOOKUP(Proc[[#This Row],[App]],Table2[],3,0),"open")</f>
        <v>ok</v>
      </c>
      <c r="C233" s="37" t="s">
        <v>369</v>
      </c>
      <c r="D233" s="152" t="s">
        <v>1454</v>
      </c>
      <c r="E233" s="152" t="s">
        <v>630</v>
      </c>
      <c r="F233" s="152" t="s">
        <v>630</v>
      </c>
      <c r="G233" s="37" t="s">
        <v>406</v>
      </c>
      <c r="H233" s="36" t="str">
        <f>IF(Proc[[#This Row],[type]]="LFF (MDG-F)",MID(Proc[[#This Row],[Obj]],13,10),"")</f>
        <v>DE10533112</v>
      </c>
      <c r="I233" s="152"/>
      <c r="J233" s="36" t="b">
        <f>Proc[[#This Row],[Requested]]=Proc[[#This Row],[CurrentParent]]</f>
        <v>1</v>
      </c>
      <c r="K233" s="152" t="str">
        <f>IF(Proc[[#This Row],[Author]]="Marcela Urrego",VLOOKUP(LEFT(Proc[[#This Row],[Requested]],1),Table3[#All],2,0),VLOOKUP(Proc[[#This Row],[Author]],Table4[],2,0))</f>
        <v>MGF</v>
      </c>
      <c r="L233" s="36" t="s">
        <v>508</v>
      </c>
      <c r="M233" s="46">
        <v>45671.398553240739</v>
      </c>
      <c r="N233" s="46">
        <v>45688</v>
      </c>
      <c r="O233" s="46">
        <v>45688</v>
      </c>
      <c r="P233" s="39" t="str">
        <f ca="1">IF(Proc[[#This Row],[DaysAgeing]]&gt;5,"yep","on track")</f>
        <v>yep</v>
      </c>
      <c r="Q233" s="2">
        <f ca="1">IF(Proc[[#This Row],[DateClosed]]="",ABS(NETWORKDAYS(Proc[[#This Row],[DateOpened]],TODAY()))-1,ABS(NETWORKDAYS(Proc[[#This Row],[DateOpened]],Proc[[#This Row],[DateClosed]]))-1)</f>
        <v>13</v>
      </c>
      <c r="R233" s="39" t="s">
        <v>548</v>
      </c>
      <c r="S233" s="36"/>
      <c r="T233" s="153">
        <v>232</v>
      </c>
    </row>
    <row r="234" spans="1:20" hidden="1">
      <c r="A234" s="37" t="s">
        <v>1456</v>
      </c>
      <c r="B234" s="152" t="str">
        <f>IFERROR(VLOOKUP(Proc[[#This Row],[App]],Table2[],3,0),"open")</f>
        <v>ok</v>
      </c>
      <c r="C234" s="37" t="s">
        <v>377</v>
      </c>
      <c r="D234" s="152" t="s">
        <v>1455</v>
      </c>
      <c r="E234" s="152" t="s">
        <v>630</v>
      </c>
      <c r="F234" s="152" t="s">
        <v>630</v>
      </c>
      <c r="G234" s="37" t="s">
        <v>406</v>
      </c>
      <c r="H234" s="36" t="str">
        <f>IF(Proc[[#This Row],[type]]="LFF (MDG-F)",MID(Proc[[#This Row],[Obj]],13,10),"")</f>
        <v>DE10533113</v>
      </c>
      <c r="I234" s="152"/>
      <c r="J234" s="36" t="b">
        <f>Proc[[#This Row],[Requested]]=Proc[[#This Row],[CurrentParent]]</f>
        <v>1</v>
      </c>
      <c r="K234" s="152" t="str">
        <f>IF(Proc[[#This Row],[Author]]="Marcela Urrego",VLOOKUP(LEFT(Proc[[#This Row],[Requested]],1),Table3[#All],2,0),VLOOKUP(Proc[[#This Row],[Author]],Table4[],2,0))</f>
        <v>MGF</v>
      </c>
      <c r="L234" s="36" t="s">
        <v>508</v>
      </c>
      <c r="M234" s="46">
        <v>45671.398553240739</v>
      </c>
      <c r="O234" s="46">
        <v>45688</v>
      </c>
      <c r="P234" s="39" t="str">
        <f ca="1">IF(Proc[[#This Row],[DaysAgeing]]&gt;5,"yep","on track")</f>
        <v>yep</v>
      </c>
      <c r="Q234" s="2">
        <f ca="1">IF(Proc[[#This Row],[DateClosed]]="",ABS(NETWORKDAYS(Proc[[#This Row],[DateOpened]],TODAY()))-1,ABS(NETWORKDAYS(Proc[[#This Row],[DateOpened]],Proc[[#This Row],[DateClosed]]))-1)</f>
        <v>13</v>
      </c>
      <c r="R234" s="39" t="s">
        <v>548</v>
      </c>
      <c r="S234" s="153" t="e">
        <f>VLOOKUP(Proc[[#This Row],[Obj]],#REF!,2,0)</f>
        <v>#REF!</v>
      </c>
      <c r="T234" s="153">
        <v>233</v>
      </c>
    </row>
    <row r="235" spans="1:20" hidden="1">
      <c r="A235" t="s">
        <v>1458</v>
      </c>
      <c r="B235" s="111" t="str">
        <f>IFERROR(VLOOKUP(Proc[[#This Row],[App]],Table2[],3,0),"open")</f>
        <v>ok</v>
      </c>
      <c r="C235" t="s">
        <v>369</v>
      </c>
      <c r="D235" s="152" t="s">
        <v>7892</v>
      </c>
      <c r="E235" s="152" t="s">
        <v>419</v>
      </c>
      <c r="F235" s="152" t="s">
        <v>419</v>
      </c>
      <c r="G235" t="s">
        <v>400</v>
      </c>
      <c r="H235" s="36" t="str">
        <f>IF(Proc[[#This Row],[type]]="LFF (MDG-F)",MID(Proc[[#This Row],[Obj]],13,10),"")</f>
        <v/>
      </c>
      <c r="I235" s="152"/>
      <c r="J235" s="36" t="b">
        <f>Proc[[#This Row],[Requested]]=Proc[[#This Row],[CurrentParent]]</f>
        <v>1</v>
      </c>
      <c r="K235" s="107" t="str">
        <f>IF(Proc[[#This Row],[Author]]="Marcela Urrego",VLOOKUP(LEFT(Proc[[#This Row],[Requested]],1),Table3[#All],2,0),VLOOKUP(Proc[[#This Row],[Author]],Table4[],2,0))</f>
        <v>MGF</v>
      </c>
      <c r="L235" s="36" t="s">
        <v>508</v>
      </c>
      <c r="M235" s="46">
        <v>45672.564884259256</v>
      </c>
      <c r="N235" s="46">
        <v>45688</v>
      </c>
      <c r="O235" s="46">
        <v>45688</v>
      </c>
      <c r="P235" s="39" t="str">
        <f ca="1">IF(Proc[[#This Row],[DaysAgeing]]&gt;5,"yep","on track")</f>
        <v>yep</v>
      </c>
      <c r="Q235" s="2">
        <f ca="1">IF(Proc[[#This Row],[DateClosed]]="",ABS(NETWORKDAYS(Proc[[#This Row],[DateOpened]],TODAY()))-1,ABS(NETWORKDAYS(Proc[[#This Row],[DateOpened]],Proc[[#This Row],[DateClosed]]))-1)</f>
        <v>12</v>
      </c>
      <c r="R235" s="39" t="s">
        <v>1067</v>
      </c>
      <c r="S235" s="36"/>
      <c r="T235" s="153">
        <v>234</v>
      </c>
    </row>
    <row r="236" spans="1:20" hidden="1">
      <c r="A236" s="37" t="s">
        <v>1458</v>
      </c>
      <c r="B236" s="152" t="str">
        <f>IFERROR(VLOOKUP(Proc[[#This Row],[App]],Table2[],3,0),"open")</f>
        <v>ok</v>
      </c>
      <c r="C236" s="37" t="s">
        <v>369</v>
      </c>
      <c r="D236" s="152" t="s">
        <v>7893</v>
      </c>
      <c r="E236" s="152" t="s">
        <v>419</v>
      </c>
      <c r="F236" s="152" t="s">
        <v>419</v>
      </c>
      <c r="G236" s="37" t="s">
        <v>400</v>
      </c>
      <c r="H236" s="36" t="str">
        <f>IF(Proc[[#This Row],[type]]="LFF (MDG-F)",MID(Proc[[#This Row],[Obj]],13,10),"")</f>
        <v/>
      </c>
      <c r="I236" s="152"/>
      <c r="J236" s="36" t="b">
        <f>Proc[[#This Row],[Requested]]=Proc[[#This Row],[CurrentParent]]</f>
        <v>1</v>
      </c>
      <c r="K236" s="152" t="str">
        <f>IF(Proc[[#This Row],[Author]]="Marcela Urrego",VLOOKUP(LEFT(Proc[[#This Row],[Requested]],1),Table3[#All],2,0),VLOOKUP(Proc[[#This Row],[Author]],Table4[],2,0))</f>
        <v>MGF</v>
      </c>
      <c r="L236" s="36" t="s">
        <v>508</v>
      </c>
      <c r="M236" s="46">
        <v>45672.564884259256</v>
      </c>
      <c r="N236" s="46">
        <v>45688</v>
      </c>
      <c r="O236" s="46">
        <v>45688</v>
      </c>
      <c r="P236" s="39" t="str">
        <f ca="1">IF(Proc[[#This Row],[DaysAgeing]]&gt;5,"yep","on track")</f>
        <v>yep</v>
      </c>
      <c r="Q236" s="2">
        <f ca="1">IF(Proc[[#This Row],[DateClosed]]="",ABS(NETWORKDAYS(Proc[[#This Row],[DateOpened]],TODAY()))-1,ABS(NETWORKDAYS(Proc[[#This Row],[DateOpened]],Proc[[#This Row],[DateClosed]]))-1)</f>
        <v>12</v>
      </c>
      <c r="R236" s="39" t="s">
        <v>1067</v>
      </c>
      <c r="S236" s="36"/>
      <c r="T236" s="153">
        <v>235</v>
      </c>
    </row>
    <row r="237" spans="1:20" hidden="1">
      <c r="A237" s="37" t="s">
        <v>1458</v>
      </c>
      <c r="B237" s="111" t="str">
        <f>IFERROR(VLOOKUP(Proc[[#This Row],[App]],Table2[],3,0),"open")</f>
        <v>ok</v>
      </c>
      <c r="C237" s="37" t="s">
        <v>369</v>
      </c>
      <c r="D237" s="152" t="s">
        <v>7894</v>
      </c>
      <c r="E237" s="152" t="s">
        <v>418</v>
      </c>
      <c r="F237" s="85" t="s">
        <v>418</v>
      </c>
      <c r="G237" s="37" t="s">
        <v>400</v>
      </c>
      <c r="H237" s="36" t="str">
        <f>IF(Proc[[#This Row],[type]]="LFF (MDG-F)",MID(Proc[[#This Row],[Obj]],13,10),"")</f>
        <v/>
      </c>
      <c r="I237" s="152"/>
      <c r="J237" s="36" t="b">
        <f>Proc[[#This Row],[Requested]]=Proc[[#This Row],[CurrentParent]]</f>
        <v>1</v>
      </c>
      <c r="K237" s="107" t="str">
        <f>IF(Proc[[#This Row],[Author]]="Marcela Urrego",VLOOKUP(LEFT(Proc[[#This Row],[Requested]],1),Table3[#All],2,0),VLOOKUP(Proc[[#This Row],[Author]],Table4[],2,0))</f>
        <v>MGF</v>
      </c>
      <c r="L237" s="36" t="s">
        <v>508</v>
      </c>
      <c r="M237" s="46">
        <v>45672.564884259256</v>
      </c>
      <c r="N237" s="46">
        <v>45688</v>
      </c>
      <c r="O237" s="46">
        <v>45688</v>
      </c>
      <c r="P237" s="39" t="str">
        <f ca="1">IF(Proc[[#This Row],[DaysAgeing]]&gt;5,"yep","on track")</f>
        <v>yep</v>
      </c>
      <c r="Q237" s="2">
        <f ca="1">IF(Proc[[#This Row],[DateClosed]]="",ABS(NETWORKDAYS(Proc[[#This Row],[DateOpened]],TODAY()))-1,ABS(NETWORKDAYS(Proc[[#This Row],[DateOpened]],Proc[[#This Row],[DateClosed]]))-1)</f>
        <v>12</v>
      </c>
      <c r="R237" s="39" t="s">
        <v>1067</v>
      </c>
      <c r="S237" s="36"/>
      <c r="T237" s="153">
        <v>236</v>
      </c>
    </row>
    <row r="238" spans="1:20" hidden="1">
      <c r="A238" s="37" t="s">
        <v>1458</v>
      </c>
      <c r="B238" s="152" t="str">
        <f>IFERROR(VLOOKUP(Proc[[#This Row],[App]],Table2[],3,0),"open")</f>
        <v>ok</v>
      </c>
      <c r="C238" s="37" t="s">
        <v>369</v>
      </c>
      <c r="D238" s="152" t="s">
        <v>7895</v>
      </c>
      <c r="E238" s="152" t="s">
        <v>750</v>
      </c>
      <c r="F238" s="152" t="s">
        <v>750</v>
      </c>
      <c r="G238" s="37" t="s">
        <v>400</v>
      </c>
      <c r="H238" s="36" t="str">
        <f>IF(Proc[[#This Row],[type]]="LFF (MDG-F)",MID(Proc[[#This Row],[Obj]],13,10),"")</f>
        <v/>
      </c>
      <c r="I238" s="152"/>
      <c r="J238" s="36" t="b">
        <f>Proc[[#This Row],[Requested]]=Proc[[#This Row],[CurrentParent]]</f>
        <v>1</v>
      </c>
      <c r="K238" s="152" t="str">
        <f>IF(Proc[[#This Row],[Author]]="Marcela Urrego",VLOOKUP(LEFT(Proc[[#This Row],[Requested]],1),Table3[#All],2,0),VLOOKUP(Proc[[#This Row],[Author]],Table4[],2,0))</f>
        <v>MGF</v>
      </c>
      <c r="L238" s="36" t="s">
        <v>508</v>
      </c>
      <c r="M238" s="46">
        <v>45672.564884259256</v>
      </c>
      <c r="N238" s="46">
        <v>45688</v>
      </c>
      <c r="O238" s="46">
        <v>45688</v>
      </c>
      <c r="P238" s="39" t="str">
        <f ca="1">IF(Proc[[#This Row],[DaysAgeing]]&gt;5,"yep","on track")</f>
        <v>yep</v>
      </c>
      <c r="Q238" s="2">
        <f ca="1">IF(Proc[[#This Row],[DateClosed]]="",ABS(NETWORKDAYS(Proc[[#This Row],[DateOpened]],TODAY()))-1,ABS(NETWORKDAYS(Proc[[#This Row],[DateOpened]],Proc[[#This Row],[DateClosed]]))-1)</f>
        <v>12</v>
      </c>
      <c r="R238" s="39" t="s">
        <v>1067</v>
      </c>
      <c r="S238" s="36"/>
      <c r="T238" s="153">
        <v>237</v>
      </c>
    </row>
    <row r="239" spans="1:20" hidden="1">
      <c r="A239" s="37" t="s">
        <v>1458</v>
      </c>
      <c r="B239" s="152" t="str">
        <f>IFERROR(VLOOKUP(Proc[[#This Row],[App]],Table2[],3,0),"open")</f>
        <v>ok</v>
      </c>
      <c r="C239" s="37" t="s">
        <v>369</v>
      </c>
      <c r="D239" s="152" t="s">
        <v>7896</v>
      </c>
      <c r="E239" s="152" t="s">
        <v>419</v>
      </c>
      <c r="F239" s="152" t="s">
        <v>419</v>
      </c>
      <c r="G239" s="37" t="s">
        <v>400</v>
      </c>
      <c r="H239" s="36" t="str">
        <f>IF(Proc[[#This Row],[type]]="LFF (MDG-F)",MID(Proc[[#This Row],[Obj]],13,10),"")</f>
        <v/>
      </c>
      <c r="I239" s="152"/>
      <c r="J239" s="36" t="b">
        <f>Proc[[#This Row],[Requested]]=Proc[[#This Row],[CurrentParent]]</f>
        <v>1</v>
      </c>
      <c r="K239" s="152" t="str">
        <f>IF(Proc[[#This Row],[Author]]="Marcela Urrego",VLOOKUP(LEFT(Proc[[#This Row],[Requested]],1),Table3[#All],2,0),VLOOKUP(Proc[[#This Row],[Author]],Table4[],2,0))</f>
        <v>MGF</v>
      </c>
      <c r="L239" s="36" t="s">
        <v>508</v>
      </c>
      <c r="M239" s="46">
        <v>45672.564884259256</v>
      </c>
      <c r="N239" s="46">
        <v>45688</v>
      </c>
      <c r="O239" s="46">
        <v>45688</v>
      </c>
      <c r="P239" s="39" t="str">
        <f ca="1">IF(Proc[[#This Row],[DaysAgeing]]&gt;5,"yep","on track")</f>
        <v>yep</v>
      </c>
      <c r="Q239" s="2">
        <f ca="1">IF(Proc[[#This Row],[DateClosed]]="",ABS(NETWORKDAYS(Proc[[#This Row],[DateOpened]],TODAY()))-1,ABS(NETWORKDAYS(Proc[[#This Row],[DateOpened]],Proc[[#This Row],[DateClosed]]))-1)</f>
        <v>12</v>
      </c>
      <c r="R239" s="39" t="s">
        <v>1067</v>
      </c>
      <c r="S239" s="36"/>
      <c r="T239" s="153">
        <v>238</v>
      </c>
    </row>
    <row r="240" spans="1:20" hidden="1">
      <c r="A240" s="37" t="s">
        <v>1458</v>
      </c>
      <c r="B240" s="152" t="str">
        <f>IFERROR(VLOOKUP(Proc[[#This Row],[App]],Table2[],3,0),"open")</f>
        <v>ok</v>
      </c>
      <c r="C240" s="37" t="s">
        <v>369</v>
      </c>
      <c r="D240" s="152" t="s">
        <v>7897</v>
      </c>
      <c r="E240" s="152" t="s">
        <v>419</v>
      </c>
      <c r="F240" s="152" t="s">
        <v>419</v>
      </c>
      <c r="G240" s="37" t="s">
        <v>400</v>
      </c>
      <c r="H240" s="36" t="str">
        <f>IF(Proc[[#This Row],[type]]="LFF (MDG-F)",MID(Proc[[#This Row],[Obj]],13,10),"")</f>
        <v/>
      </c>
      <c r="I240" s="152"/>
      <c r="J240" s="36" t="b">
        <f>Proc[[#This Row],[Requested]]=Proc[[#This Row],[CurrentParent]]</f>
        <v>1</v>
      </c>
      <c r="K240" s="152" t="str">
        <f>IF(Proc[[#This Row],[Author]]="Marcela Urrego",VLOOKUP(LEFT(Proc[[#This Row],[Requested]],1),Table3[#All],2,0),VLOOKUP(Proc[[#This Row],[Author]],Table4[],2,0))</f>
        <v>MGF</v>
      </c>
      <c r="L240" s="36" t="s">
        <v>508</v>
      </c>
      <c r="M240" s="46">
        <v>45672.564884259256</v>
      </c>
      <c r="N240" s="46">
        <v>45688</v>
      </c>
      <c r="O240" s="46">
        <v>45688</v>
      </c>
      <c r="P240" s="39" t="str">
        <f ca="1">IF(Proc[[#This Row],[DaysAgeing]]&gt;5,"yep","on track")</f>
        <v>yep</v>
      </c>
      <c r="Q240" s="2">
        <f ca="1">IF(Proc[[#This Row],[DateClosed]]="",ABS(NETWORKDAYS(Proc[[#This Row],[DateOpened]],TODAY()))-1,ABS(NETWORKDAYS(Proc[[#This Row],[DateOpened]],Proc[[#This Row],[DateClosed]]))-1)</f>
        <v>12</v>
      </c>
      <c r="R240" s="39" t="s">
        <v>1067</v>
      </c>
      <c r="S240" s="36"/>
      <c r="T240" s="153">
        <v>239</v>
      </c>
    </row>
    <row r="241" spans="1:20" hidden="1">
      <c r="A241" s="37" t="s">
        <v>1458</v>
      </c>
      <c r="B241" s="152" t="str">
        <f>IFERROR(VLOOKUP(Proc[[#This Row],[App]],Table2[],3,0),"open")</f>
        <v>ok</v>
      </c>
      <c r="C241" s="37" t="s">
        <v>369</v>
      </c>
      <c r="D241" s="152" t="s">
        <v>7898</v>
      </c>
      <c r="E241" s="152" t="s">
        <v>418</v>
      </c>
      <c r="F241" s="152" t="s">
        <v>418</v>
      </c>
      <c r="G241" s="37" t="s">
        <v>400</v>
      </c>
      <c r="H241" s="36" t="str">
        <f>IF(Proc[[#This Row],[type]]="LFF (MDG-F)",MID(Proc[[#This Row],[Obj]],13,10),"")</f>
        <v/>
      </c>
      <c r="I241" s="152"/>
      <c r="J241" s="36" t="b">
        <f>Proc[[#This Row],[Requested]]=Proc[[#This Row],[CurrentParent]]</f>
        <v>1</v>
      </c>
      <c r="K241" s="152" t="str">
        <f>IF(Proc[[#This Row],[Author]]="Marcela Urrego",VLOOKUP(LEFT(Proc[[#This Row],[Requested]],1),Table3[#All],2,0),VLOOKUP(Proc[[#This Row],[Author]],Table4[],2,0))</f>
        <v>MGF</v>
      </c>
      <c r="L241" s="36" t="s">
        <v>508</v>
      </c>
      <c r="M241" s="46">
        <v>45672.564884259256</v>
      </c>
      <c r="N241" s="46">
        <v>45688</v>
      </c>
      <c r="O241" s="46">
        <v>45688</v>
      </c>
      <c r="P241" s="39" t="str">
        <f ca="1">IF(Proc[[#This Row],[DaysAgeing]]&gt;5,"yep","on track")</f>
        <v>yep</v>
      </c>
      <c r="Q241" s="2">
        <f ca="1">IF(Proc[[#This Row],[DateClosed]]="",ABS(NETWORKDAYS(Proc[[#This Row],[DateOpened]],TODAY()))-1,ABS(NETWORKDAYS(Proc[[#This Row],[DateOpened]],Proc[[#This Row],[DateClosed]]))-1)</f>
        <v>12</v>
      </c>
      <c r="R241" s="39" t="s">
        <v>1067</v>
      </c>
      <c r="S241" s="36"/>
      <c r="T241" s="153">
        <v>240</v>
      </c>
    </row>
    <row r="242" spans="1:20" hidden="1">
      <c r="A242" s="37" t="s">
        <v>1458</v>
      </c>
      <c r="B242" s="152" t="str">
        <f>IFERROR(VLOOKUP(Proc[[#This Row],[App]],Table2[],3,0),"open")</f>
        <v>ok</v>
      </c>
      <c r="C242" s="37" t="s">
        <v>369</v>
      </c>
      <c r="D242" s="152" t="s">
        <v>7899</v>
      </c>
      <c r="E242" s="152" t="s">
        <v>418</v>
      </c>
      <c r="F242" s="85" t="s">
        <v>418</v>
      </c>
      <c r="G242" s="37" t="s">
        <v>400</v>
      </c>
      <c r="H242" s="36" t="str">
        <f>IF(Proc[[#This Row],[type]]="LFF (MDG-F)",MID(Proc[[#This Row],[Obj]],13,10),"")</f>
        <v/>
      </c>
      <c r="I242" s="152"/>
      <c r="J242" s="36" t="b">
        <f>Proc[[#This Row],[Requested]]=Proc[[#This Row],[CurrentParent]]</f>
        <v>1</v>
      </c>
      <c r="K242" s="152" t="str">
        <f>IF(Proc[[#This Row],[Author]]="Marcela Urrego",VLOOKUP(LEFT(Proc[[#This Row],[Requested]],1),Table3[#All],2,0),VLOOKUP(Proc[[#This Row],[Author]],Table4[],2,0))</f>
        <v>MGF</v>
      </c>
      <c r="L242" s="36" t="s">
        <v>508</v>
      </c>
      <c r="M242" s="46">
        <v>45672.564884259256</v>
      </c>
      <c r="N242" s="46">
        <v>45688</v>
      </c>
      <c r="O242" s="46">
        <v>45688</v>
      </c>
      <c r="P242" s="39" t="str">
        <f ca="1">IF(Proc[[#This Row],[DaysAgeing]]&gt;5,"yep","on track")</f>
        <v>yep</v>
      </c>
      <c r="Q242" s="2">
        <f ca="1">IF(Proc[[#This Row],[DateClosed]]="",ABS(NETWORKDAYS(Proc[[#This Row],[DateOpened]],TODAY()))-1,ABS(NETWORKDAYS(Proc[[#This Row],[DateOpened]],Proc[[#This Row],[DateClosed]]))-1)</f>
        <v>12</v>
      </c>
      <c r="R242" s="39" t="s">
        <v>1067</v>
      </c>
      <c r="S242" s="36"/>
      <c r="T242" s="153">
        <v>241</v>
      </c>
    </row>
    <row r="243" spans="1:20" hidden="1">
      <c r="A243" s="37" t="s">
        <v>1458</v>
      </c>
      <c r="B243" s="152" t="str">
        <f>IFERROR(VLOOKUP(Proc[[#This Row],[App]],Table2[],3,0),"open")</f>
        <v>ok</v>
      </c>
      <c r="C243" s="37" t="s">
        <v>369</v>
      </c>
      <c r="D243" s="152" t="s">
        <v>7900</v>
      </c>
      <c r="E243" s="152" t="s">
        <v>418</v>
      </c>
      <c r="F243" s="152" t="s">
        <v>418</v>
      </c>
      <c r="G243" s="37" t="s">
        <v>400</v>
      </c>
      <c r="H243" s="36" t="str">
        <f>IF(Proc[[#This Row],[type]]="LFF (MDG-F)",MID(Proc[[#This Row],[Obj]],13,10),"")</f>
        <v/>
      </c>
      <c r="I243" s="152"/>
      <c r="J243" s="36" t="b">
        <f>Proc[[#This Row],[Requested]]=Proc[[#This Row],[CurrentParent]]</f>
        <v>1</v>
      </c>
      <c r="K243" s="152" t="str">
        <f>IF(Proc[[#This Row],[Author]]="Marcela Urrego",VLOOKUP(LEFT(Proc[[#This Row],[Requested]],1),Table3[#All],2,0),VLOOKUP(Proc[[#This Row],[Author]],Table4[],2,0))</f>
        <v>MGF</v>
      </c>
      <c r="L243" s="36" t="s">
        <v>508</v>
      </c>
      <c r="M243" s="46">
        <v>45672.564884259256</v>
      </c>
      <c r="N243" s="46">
        <v>45688</v>
      </c>
      <c r="O243" s="46">
        <v>45688</v>
      </c>
      <c r="P243" s="39" t="str">
        <f ca="1">IF(Proc[[#This Row],[DaysAgeing]]&gt;5,"yep","on track")</f>
        <v>yep</v>
      </c>
      <c r="Q243" s="2">
        <f ca="1">IF(Proc[[#This Row],[DateClosed]]="",ABS(NETWORKDAYS(Proc[[#This Row],[DateOpened]],TODAY()))-1,ABS(NETWORKDAYS(Proc[[#This Row],[DateOpened]],Proc[[#This Row],[DateClosed]]))-1)</f>
        <v>12</v>
      </c>
      <c r="R243" s="140" t="s">
        <v>1067</v>
      </c>
      <c r="S243" s="153"/>
      <c r="T243" s="153">
        <v>242</v>
      </c>
    </row>
    <row r="244" spans="1:20" hidden="1">
      <c r="A244" s="37" t="s">
        <v>1458</v>
      </c>
      <c r="B244" s="152" t="str">
        <f>IFERROR(VLOOKUP(Proc[[#This Row],[App]],Table2[],3,0),"open")</f>
        <v>ok</v>
      </c>
      <c r="C244" s="37" t="s">
        <v>369</v>
      </c>
      <c r="D244" s="152" t="s">
        <v>1457</v>
      </c>
      <c r="E244" s="152" t="s">
        <v>1010</v>
      </c>
      <c r="F244" s="152" t="s">
        <v>1010</v>
      </c>
      <c r="G244" s="37" t="s">
        <v>406</v>
      </c>
      <c r="H244" s="36" t="str">
        <f>IF(Proc[[#This Row],[type]]="LFF (MDG-F)",MID(Proc[[#This Row],[Obj]],13,10),"")</f>
        <v>TW03TNKA06</v>
      </c>
      <c r="I244" s="152"/>
      <c r="J244" s="36" t="b">
        <f>Proc[[#This Row],[Requested]]=Proc[[#This Row],[CurrentParent]]</f>
        <v>1</v>
      </c>
      <c r="K244" s="152" t="str">
        <f>IF(Proc[[#This Row],[Author]]="Marcela Urrego",VLOOKUP(LEFT(Proc[[#This Row],[Requested]],1),Table3[#All],2,0),VLOOKUP(Proc[[#This Row],[Author]],Table4[],2,0))</f>
        <v>MGF</v>
      </c>
      <c r="L244" s="36" t="s">
        <v>508</v>
      </c>
      <c r="M244" s="46">
        <v>45672.564884259256</v>
      </c>
      <c r="N244" s="46">
        <v>45688</v>
      </c>
      <c r="O244" s="46">
        <v>45688</v>
      </c>
      <c r="P244" s="39" t="str">
        <f ca="1">IF(Proc[[#This Row],[DaysAgeing]]&gt;5,"yep","on track")</f>
        <v>yep</v>
      </c>
      <c r="Q244" s="2">
        <f ca="1">IF(Proc[[#This Row],[DateClosed]]="",ABS(NETWORKDAYS(Proc[[#This Row],[DateOpened]],TODAY()))-1,ABS(NETWORKDAYS(Proc[[#This Row],[DateOpened]],Proc[[#This Row],[DateClosed]]))-1)</f>
        <v>12</v>
      </c>
      <c r="R244" s="39" t="s">
        <v>1067</v>
      </c>
      <c r="S244" s="36"/>
      <c r="T244" s="153">
        <v>243</v>
      </c>
    </row>
    <row r="245" spans="1:20" hidden="1">
      <c r="A245" t="s">
        <v>1459</v>
      </c>
      <c r="B245" s="152" t="str">
        <f>IFERROR(VLOOKUP(Proc[[#This Row],[App]],Table2[],3,0),"open")</f>
        <v>ok</v>
      </c>
      <c r="C245" s="37" t="s">
        <v>369</v>
      </c>
      <c r="D245" s="152" t="s">
        <v>7901</v>
      </c>
      <c r="E245" s="152" t="s">
        <v>564</v>
      </c>
      <c r="F245" s="152" t="s">
        <v>564</v>
      </c>
      <c r="G245" s="37" t="s">
        <v>400</v>
      </c>
      <c r="H245" s="36" t="str">
        <f>IF(Proc[[#This Row],[type]]="LFF (MDG-F)",MID(Proc[[#This Row],[Obj]],13,10),"")</f>
        <v/>
      </c>
      <c r="I245" s="152"/>
      <c r="J245" s="36" t="b">
        <f>Proc[[#This Row],[Requested]]=Proc[[#This Row],[CurrentParent]]</f>
        <v>1</v>
      </c>
      <c r="K245" s="152" t="str">
        <f>IF(Proc[[#This Row],[Author]]="Marcela Urrego",VLOOKUP(LEFT(Proc[[#This Row],[Requested]],1),Table3[#All],2,0),VLOOKUP(Proc[[#This Row],[Author]],Table4[],2,0))</f>
        <v>LS</v>
      </c>
      <c r="L245" s="36" t="s">
        <v>508</v>
      </c>
      <c r="M245" s="46">
        <v>45672.662546296298</v>
      </c>
      <c r="N245" s="46">
        <v>45674</v>
      </c>
      <c r="O245" s="46">
        <v>45674</v>
      </c>
      <c r="P245" s="39" t="str">
        <f ca="1">IF(Proc[[#This Row],[DaysAgeing]]&gt;5,"yep","on track")</f>
        <v>on track</v>
      </c>
      <c r="Q245" s="2">
        <f ca="1">IF(Proc[[#This Row],[DateClosed]]="",ABS(NETWORKDAYS(Proc[[#This Row],[DateOpened]],TODAY()))-1,ABS(NETWORKDAYS(Proc[[#This Row],[DateOpened]],Proc[[#This Row],[DateClosed]]))-1)</f>
        <v>2</v>
      </c>
      <c r="R245" s="39" t="s">
        <v>964</v>
      </c>
      <c r="S245" s="36"/>
      <c r="T245" s="153">
        <v>244</v>
      </c>
    </row>
    <row r="246" spans="1:20" hidden="1">
      <c r="A246" s="37" t="s">
        <v>1459</v>
      </c>
      <c r="B246" s="111" t="str">
        <f>IFERROR(VLOOKUP(Proc[[#This Row],[App]],Table2[],3,0),"open")</f>
        <v>ok</v>
      </c>
      <c r="C246" s="37" t="s">
        <v>369</v>
      </c>
      <c r="D246" s="152" t="s">
        <v>7902</v>
      </c>
      <c r="E246" s="152" t="s">
        <v>502</v>
      </c>
      <c r="F246" s="85" t="s">
        <v>502</v>
      </c>
      <c r="G246" s="37" t="s">
        <v>400</v>
      </c>
      <c r="H246" s="36" t="str">
        <f>IF(Proc[[#This Row],[type]]="LFF (MDG-F)",MID(Proc[[#This Row],[Obj]],13,10),"")</f>
        <v/>
      </c>
      <c r="I246" s="152"/>
      <c r="J246" s="36" t="b">
        <f>Proc[[#This Row],[Requested]]=Proc[[#This Row],[CurrentParent]]</f>
        <v>1</v>
      </c>
      <c r="K246" s="107" t="str">
        <f>IF(Proc[[#This Row],[Author]]="Marcela Urrego",VLOOKUP(LEFT(Proc[[#This Row],[Requested]],1),Table3[#All],2,0),VLOOKUP(Proc[[#This Row],[Author]],Table4[],2,0))</f>
        <v>LS</v>
      </c>
      <c r="L246" s="36" t="s">
        <v>508</v>
      </c>
      <c r="M246" s="46">
        <v>45672.662546296298</v>
      </c>
      <c r="N246" s="46">
        <v>45674</v>
      </c>
      <c r="O246" s="46">
        <v>45674</v>
      </c>
      <c r="P246" s="39" t="str">
        <f ca="1">IF(Proc[[#This Row],[DaysAgeing]]&gt;5,"yep","on track")</f>
        <v>on track</v>
      </c>
      <c r="Q246" s="2">
        <f ca="1">IF(Proc[[#This Row],[DateClosed]]="",ABS(NETWORKDAYS(Proc[[#This Row],[DateOpened]],TODAY()))-1,ABS(NETWORKDAYS(Proc[[#This Row],[DateOpened]],Proc[[#This Row],[DateClosed]]))-1)</f>
        <v>2</v>
      </c>
      <c r="R246" s="39" t="s">
        <v>964</v>
      </c>
      <c r="S246" s="36"/>
      <c r="T246" s="153">
        <v>245</v>
      </c>
    </row>
    <row r="247" spans="1:20" hidden="1">
      <c r="A247" s="37" t="s">
        <v>1459</v>
      </c>
      <c r="B247" s="152" t="str">
        <f>IFERROR(VLOOKUP(Proc[[#This Row],[App]],Table2[],3,0),"open")</f>
        <v>ok</v>
      </c>
      <c r="C247" s="37" t="s">
        <v>369</v>
      </c>
      <c r="D247" s="152" t="s">
        <v>7903</v>
      </c>
      <c r="E247" s="152" t="s">
        <v>502</v>
      </c>
      <c r="F247" s="152" t="s">
        <v>502</v>
      </c>
      <c r="G247" s="37" t="s">
        <v>400</v>
      </c>
      <c r="H247" s="36" t="str">
        <f>IF(Proc[[#This Row],[type]]="LFF (MDG-F)",MID(Proc[[#This Row],[Obj]],13,10),"")</f>
        <v/>
      </c>
      <c r="I247" s="152"/>
      <c r="J247" s="36" t="b">
        <f>Proc[[#This Row],[Requested]]=Proc[[#This Row],[CurrentParent]]</f>
        <v>1</v>
      </c>
      <c r="K247" s="152" t="str">
        <f>IF(Proc[[#This Row],[Author]]="Marcela Urrego",VLOOKUP(LEFT(Proc[[#This Row],[Requested]],1),Table3[#All],2,0),VLOOKUP(Proc[[#This Row],[Author]],Table4[],2,0))</f>
        <v>LS</v>
      </c>
      <c r="L247" s="36" t="s">
        <v>508</v>
      </c>
      <c r="M247" s="46">
        <v>45672.662546296298</v>
      </c>
      <c r="N247" s="46">
        <v>45674</v>
      </c>
      <c r="O247" s="46">
        <v>45674</v>
      </c>
      <c r="P247" s="39" t="str">
        <f ca="1">IF(Proc[[#This Row],[DaysAgeing]]&gt;5,"yep","on track")</f>
        <v>on track</v>
      </c>
      <c r="Q247" s="2">
        <f ca="1">IF(Proc[[#This Row],[DateClosed]]="",ABS(NETWORKDAYS(Proc[[#This Row],[DateOpened]],TODAY()))-1,ABS(NETWORKDAYS(Proc[[#This Row],[DateOpened]],Proc[[#This Row],[DateClosed]]))-1)</f>
        <v>2</v>
      </c>
      <c r="R247" s="39" t="s">
        <v>964</v>
      </c>
      <c r="S247" s="36"/>
      <c r="T247" s="153">
        <v>246</v>
      </c>
    </row>
    <row r="248" spans="1:20" hidden="1">
      <c r="A248" s="37" t="s">
        <v>1459</v>
      </c>
      <c r="B248" s="152" t="str">
        <f>IFERROR(VLOOKUP(Proc[[#This Row],[App]],Table2[],3,0),"open")</f>
        <v>ok</v>
      </c>
      <c r="C248" s="37" t="s">
        <v>369</v>
      </c>
      <c r="D248" s="152" t="s">
        <v>7904</v>
      </c>
      <c r="E248" s="152" t="s">
        <v>1036</v>
      </c>
      <c r="F248" s="152" t="s">
        <v>1036</v>
      </c>
      <c r="G248" s="37" t="s">
        <v>400</v>
      </c>
      <c r="H248" s="36" t="str">
        <f>IF(Proc[[#This Row],[type]]="LFF (MDG-F)",MID(Proc[[#This Row],[Obj]],13,10),"")</f>
        <v/>
      </c>
      <c r="I248" s="152"/>
      <c r="J248" s="36" t="b">
        <f>Proc[[#This Row],[Requested]]=Proc[[#This Row],[CurrentParent]]</f>
        <v>1</v>
      </c>
      <c r="K248" s="152" t="str">
        <f>IF(Proc[[#This Row],[Author]]="Marcela Urrego",VLOOKUP(LEFT(Proc[[#This Row],[Requested]],1),Table3[#All],2,0),VLOOKUP(Proc[[#This Row],[Author]],Table4[],2,0))</f>
        <v>LS</v>
      </c>
      <c r="L248" s="36" t="s">
        <v>508</v>
      </c>
      <c r="M248" s="46">
        <v>45672.662546296298</v>
      </c>
      <c r="N248" s="46">
        <v>45674</v>
      </c>
      <c r="O248" s="46">
        <v>45674</v>
      </c>
      <c r="P248" s="39" t="str">
        <f ca="1">IF(Proc[[#This Row],[DaysAgeing]]&gt;5,"yep","on track")</f>
        <v>on track</v>
      </c>
      <c r="Q248" s="2">
        <f ca="1">IF(Proc[[#This Row],[DateClosed]]="",ABS(NETWORKDAYS(Proc[[#This Row],[DateOpened]],TODAY()))-1,ABS(NETWORKDAYS(Proc[[#This Row],[DateOpened]],Proc[[#This Row],[DateClosed]]))-1)</f>
        <v>2</v>
      </c>
      <c r="R248" s="39" t="s">
        <v>964</v>
      </c>
      <c r="S248" s="36"/>
      <c r="T248" s="153">
        <v>247</v>
      </c>
    </row>
    <row r="249" spans="1:20" hidden="1">
      <c r="A249" t="s">
        <v>1460</v>
      </c>
      <c r="B249" s="152" t="str">
        <f>IFERROR(VLOOKUP(Proc[[#This Row],[App]],Table2[],3,0),"open")</f>
        <v>ok</v>
      </c>
      <c r="C249" s="37" t="s">
        <v>369</v>
      </c>
      <c r="D249" s="152" t="s">
        <v>7905</v>
      </c>
      <c r="E249" s="152" t="s">
        <v>426</v>
      </c>
      <c r="F249" s="152" t="s">
        <v>426</v>
      </c>
      <c r="G249" s="37" t="s">
        <v>406</v>
      </c>
      <c r="H249" s="36" t="str">
        <f>IF(Proc[[#This Row],[type]]="LFF (MDG-F)",MID(Proc[[#This Row],[Obj]],13,10),"")</f>
        <v>GB10C00701</v>
      </c>
      <c r="I249" s="152"/>
      <c r="J249" s="36" t="b">
        <f>Proc[[#This Row],[Requested]]=Proc[[#This Row],[CurrentParent]]</f>
        <v>1</v>
      </c>
      <c r="K249" s="152" t="str">
        <f>IF(Proc[[#This Row],[Author]]="Marcela Urrego",VLOOKUP(LEFT(Proc[[#This Row],[Requested]],1),Table3[#All],2,0),VLOOKUP(Proc[[#This Row],[Author]],Table4[],2,0))</f>
        <v>MGF</v>
      </c>
      <c r="L249" s="36" t="s">
        <v>508</v>
      </c>
      <c r="M249" s="46">
        <v>45674.472696759258</v>
      </c>
      <c r="N249" s="46">
        <v>45688</v>
      </c>
      <c r="O249" s="46">
        <v>45688</v>
      </c>
      <c r="P249" s="39" t="str">
        <f ca="1">IF(Proc[[#This Row],[DaysAgeing]]&gt;5,"yep","on track")</f>
        <v>yep</v>
      </c>
      <c r="Q249" s="2">
        <f ca="1">IF(Proc[[#This Row],[DateClosed]]="",ABS(NETWORKDAYS(Proc[[#This Row],[DateOpened]],TODAY()))-1,ABS(NETWORKDAYS(Proc[[#This Row],[DateOpened]],Proc[[#This Row],[DateClosed]]))-1)</f>
        <v>10</v>
      </c>
      <c r="R249" s="39" t="s">
        <v>1067</v>
      </c>
      <c r="S249" s="36"/>
      <c r="T249" s="153">
        <v>248</v>
      </c>
    </row>
    <row r="250" spans="1:20" hidden="1">
      <c r="A250" t="s">
        <v>1461</v>
      </c>
      <c r="B250" s="111" t="str">
        <f>IFERROR(VLOOKUP(Proc[[#This Row],[App]],Table2[],3,0),"open")</f>
        <v>ok</v>
      </c>
      <c r="C250" s="37" t="s">
        <v>369</v>
      </c>
      <c r="D250" s="152" t="s">
        <v>7906</v>
      </c>
      <c r="E250" s="152" t="s">
        <v>1462</v>
      </c>
      <c r="F250" s="152" t="s">
        <v>1462</v>
      </c>
      <c r="G250" s="37" t="s">
        <v>400</v>
      </c>
      <c r="H250" s="36" t="str">
        <f>IF(Proc[[#This Row],[type]]="LFF (MDG-F)",MID(Proc[[#This Row],[Obj]],13,10),"")</f>
        <v/>
      </c>
      <c r="I250" s="152"/>
      <c r="J250" s="36" t="b">
        <f>Proc[[#This Row],[Requested]]=Proc[[#This Row],[CurrentParent]]</f>
        <v>1</v>
      </c>
      <c r="K250" s="107" t="str">
        <f>IF(Proc[[#This Row],[Author]]="Marcela Urrego",VLOOKUP(LEFT(Proc[[#This Row],[Requested]],1),Table3[#All],2,0),VLOOKUP(Proc[[#This Row],[Author]],Table4[],2,0))</f>
        <v>LS</v>
      </c>
      <c r="L250" s="36" t="s">
        <v>508</v>
      </c>
      <c r="M250" s="46">
        <v>45674.56994212963</v>
      </c>
      <c r="N250" s="46">
        <v>45678</v>
      </c>
      <c r="O250" s="46">
        <v>45678</v>
      </c>
      <c r="P250" s="39" t="str">
        <f ca="1">IF(Proc[[#This Row],[DaysAgeing]]&gt;5,"yep","on track")</f>
        <v>on track</v>
      </c>
      <c r="Q250" s="2">
        <f ca="1">IF(Proc[[#This Row],[DateClosed]]="",ABS(NETWORKDAYS(Proc[[#This Row],[DateOpened]],TODAY()))-1,ABS(NETWORKDAYS(Proc[[#This Row],[DateOpened]],Proc[[#This Row],[DateClosed]]))-1)</f>
        <v>2</v>
      </c>
      <c r="R250" s="39" t="s">
        <v>964</v>
      </c>
      <c r="S250" s="36"/>
      <c r="T250" s="153">
        <v>249</v>
      </c>
    </row>
    <row r="251" spans="1:20" hidden="1">
      <c r="A251" s="37" t="s">
        <v>1461</v>
      </c>
      <c r="B251" s="111" t="str">
        <f>IFERROR(VLOOKUP(Proc[[#This Row],[App]],Table2[],3,0),"open")</f>
        <v>ok</v>
      </c>
      <c r="C251" s="37" t="s">
        <v>369</v>
      </c>
      <c r="D251" s="152" t="s">
        <v>7907</v>
      </c>
      <c r="E251" s="152" t="s">
        <v>1462</v>
      </c>
      <c r="F251" s="152" t="s">
        <v>1462</v>
      </c>
      <c r="G251" s="37" t="s">
        <v>400</v>
      </c>
      <c r="H251" s="36" t="str">
        <f>IF(Proc[[#This Row],[type]]="LFF (MDG-F)",MID(Proc[[#This Row],[Obj]],13,10),"")</f>
        <v/>
      </c>
      <c r="I251" s="152"/>
      <c r="J251" s="36" t="b">
        <f>Proc[[#This Row],[Requested]]=Proc[[#This Row],[CurrentParent]]</f>
        <v>1</v>
      </c>
      <c r="K251" s="107" t="str">
        <f>IF(Proc[[#This Row],[Author]]="Marcela Urrego",VLOOKUP(LEFT(Proc[[#This Row],[Requested]],1),Table3[#All],2,0),VLOOKUP(Proc[[#This Row],[Author]],Table4[],2,0))</f>
        <v>LS</v>
      </c>
      <c r="L251" s="36" t="s">
        <v>508</v>
      </c>
      <c r="M251" s="46">
        <v>45674.56994212963</v>
      </c>
      <c r="N251" s="46">
        <v>45678</v>
      </c>
      <c r="O251" s="46">
        <v>45678</v>
      </c>
      <c r="P251" s="39" t="str">
        <f ca="1">IF(Proc[[#This Row],[DaysAgeing]]&gt;5,"yep","on track")</f>
        <v>on track</v>
      </c>
      <c r="Q251" s="2">
        <f ca="1">IF(Proc[[#This Row],[DateClosed]]="",ABS(NETWORKDAYS(Proc[[#This Row],[DateOpened]],TODAY()))-1,ABS(NETWORKDAYS(Proc[[#This Row],[DateOpened]],Proc[[#This Row],[DateClosed]]))-1)</f>
        <v>2</v>
      </c>
      <c r="R251" s="39" t="s">
        <v>964</v>
      </c>
      <c r="S251" s="36"/>
      <c r="T251" s="153">
        <v>250</v>
      </c>
    </row>
    <row r="252" spans="1:20" hidden="1">
      <c r="A252" s="37" t="s">
        <v>1461</v>
      </c>
      <c r="B252" s="111" t="str">
        <f>IFERROR(VLOOKUP(Proc[[#This Row],[App]],Table2[],3,0),"open")</f>
        <v>ok</v>
      </c>
      <c r="C252" s="37" t="s">
        <v>369</v>
      </c>
      <c r="D252" s="152" t="s">
        <v>7908</v>
      </c>
      <c r="E252" s="152" t="s">
        <v>1462</v>
      </c>
      <c r="F252" s="152" t="s">
        <v>1462</v>
      </c>
      <c r="G252" s="37" t="s">
        <v>400</v>
      </c>
      <c r="H252" s="36" t="str">
        <f>IF(Proc[[#This Row],[type]]="LFF (MDG-F)",MID(Proc[[#This Row],[Obj]],13,10),"")</f>
        <v/>
      </c>
      <c r="I252" s="152"/>
      <c r="J252" s="36" t="b">
        <f>Proc[[#This Row],[Requested]]=Proc[[#This Row],[CurrentParent]]</f>
        <v>1</v>
      </c>
      <c r="K252" s="107" t="str">
        <f>IF(Proc[[#This Row],[Author]]="Marcela Urrego",VLOOKUP(LEFT(Proc[[#This Row],[Requested]],1),Table3[#All],2,0),VLOOKUP(Proc[[#This Row],[Author]],Table4[],2,0))</f>
        <v>LS</v>
      </c>
      <c r="L252" s="36" t="s">
        <v>508</v>
      </c>
      <c r="M252" s="46">
        <v>45674.56994212963</v>
      </c>
      <c r="N252" s="46">
        <v>45678</v>
      </c>
      <c r="O252" s="46">
        <v>45678</v>
      </c>
      <c r="P252" s="39" t="str">
        <f ca="1">IF(Proc[[#This Row],[DaysAgeing]]&gt;5,"yep","on track")</f>
        <v>on track</v>
      </c>
      <c r="Q252" s="2">
        <f ca="1">IF(Proc[[#This Row],[DateClosed]]="",ABS(NETWORKDAYS(Proc[[#This Row],[DateOpened]],TODAY()))-1,ABS(NETWORKDAYS(Proc[[#This Row],[DateOpened]],Proc[[#This Row],[DateClosed]]))-1)</f>
        <v>2</v>
      </c>
      <c r="R252" s="39" t="s">
        <v>964</v>
      </c>
      <c r="S252" s="36"/>
      <c r="T252" s="153">
        <v>251</v>
      </c>
    </row>
    <row r="253" spans="1:20" hidden="1">
      <c r="A253" s="37" t="s">
        <v>1461</v>
      </c>
      <c r="B253" s="111" t="str">
        <f>IFERROR(VLOOKUP(Proc[[#This Row],[App]],Table2[],3,0),"open")</f>
        <v>ok</v>
      </c>
      <c r="C253" s="37" t="s">
        <v>369</v>
      </c>
      <c r="D253" s="152" t="s">
        <v>7909</v>
      </c>
      <c r="E253" s="152" t="s">
        <v>1463</v>
      </c>
      <c r="F253" s="152" t="s">
        <v>1463</v>
      </c>
      <c r="G253" s="37" t="s">
        <v>400</v>
      </c>
      <c r="H253" s="36" t="str">
        <f>IF(Proc[[#This Row],[type]]="LFF (MDG-F)",MID(Proc[[#This Row],[Obj]],13,10),"")</f>
        <v/>
      </c>
      <c r="I253" s="152"/>
      <c r="J253" s="36" t="b">
        <f>Proc[[#This Row],[Requested]]=Proc[[#This Row],[CurrentParent]]</f>
        <v>1</v>
      </c>
      <c r="K253" s="107" t="str">
        <f>IF(Proc[[#This Row],[Author]]="Marcela Urrego",VLOOKUP(LEFT(Proc[[#This Row],[Requested]],1),Table3[#All],2,0),VLOOKUP(Proc[[#This Row],[Author]],Table4[],2,0))</f>
        <v>LS</v>
      </c>
      <c r="L253" s="36" t="s">
        <v>508</v>
      </c>
      <c r="M253" s="46">
        <v>45674.56994212963</v>
      </c>
      <c r="N253" s="46">
        <v>45678</v>
      </c>
      <c r="O253" s="46">
        <v>45678</v>
      </c>
      <c r="P253" s="39" t="str">
        <f ca="1">IF(Proc[[#This Row],[DaysAgeing]]&gt;5,"yep","on track")</f>
        <v>on track</v>
      </c>
      <c r="Q253" s="2">
        <f ca="1">IF(Proc[[#This Row],[DateClosed]]="",ABS(NETWORKDAYS(Proc[[#This Row],[DateOpened]],TODAY()))-1,ABS(NETWORKDAYS(Proc[[#This Row],[DateOpened]],Proc[[#This Row],[DateClosed]]))-1)</f>
        <v>2</v>
      </c>
      <c r="R253" s="39" t="s">
        <v>964</v>
      </c>
      <c r="S253" s="36"/>
      <c r="T253" s="153">
        <v>252</v>
      </c>
    </row>
    <row r="254" spans="1:20" hidden="1">
      <c r="A254" s="37" t="s">
        <v>1461</v>
      </c>
      <c r="B254" s="152" t="str">
        <f>IFERROR(VLOOKUP(Proc[[#This Row],[App]],Table2[],3,0),"open")</f>
        <v>ok</v>
      </c>
      <c r="C254" s="37" t="s">
        <v>369</v>
      </c>
      <c r="D254" s="152" t="s">
        <v>7910</v>
      </c>
      <c r="E254" s="152" t="s">
        <v>1464</v>
      </c>
      <c r="F254" s="152" t="s">
        <v>1464</v>
      </c>
      <c r="G254" s="37" t="s">
        <v>400</v>
      </c>
      <c r="H254" s="36" t="str">
        <f>IF(Proc[[#This Row],[type]]="LFF (MDG-F)",MID(Proc[[#This Row],[Obj]],13,10),"")</f>
        <v/>
      </c>
      <c r="I254" s="152"/>
      <c r="J254" s="36" t="b">
        <f>Proc[[#This Row],[Requested]]=Proc[[#This Row],[CurrentParent]]</f>
        <v>1</v>
      </c>
      <c r="K254" s="152" t="str">
        <f>IF(Proc[[#This Row],[Author]]="Marcela Urrego",VLOOKUP(LEFT(Proc[[#This Row],[Requested]],1),Table3[#All],2,0),VLOOKUP(Proc[[#This Row],[Author]],Table4[],2,0))</f>
        <v>LS</v>
      </c>
      <c r="L254" s="36" t="s">
        <v>508</v>
      </c>
      <c r="M254" s="46">
        <v>45674.56994212963</v>
      </c>
      <c r="N254" s="46">
        <v>45678</v>
      </c>
      <c r="O254" s="46">
        <v>45678</v>
      </c>
      <c r="P254" s="39" t="str">
        <f ca="1">IF(Proc[[#This Row],[DaysAgeing]]&gt;5,"yep","on track")</f>
        <v>on track</v>
      </c>
      <c r="Q254" s="2">
        <f ca="1">IF(Proc[[#This Row],[DateClosed]]="",ABS(NETWORKDAYS(Proc[[#This Row],[DateOpened]],TODAY()))-1,ABS(NETWORKDAYS(Proc[[#This Row],[DateOpened]],Proc[[#This Row],[DateClosed]]))-1)</f>
        <v>2</v>
      </c>
      <c r="R254" s="39" t="s">
        <v>964</v>
      </c>
      <c r="S254" s="36"/>
      <c r="T254" s="153">
        <v>253</v>
      </c>
    </row>
    <row r="255" spans="1:20" hidden="1">
      <c r="A255" s="37" t="s">
        <v>1461</v>
      </c>
      <c r="B255" s="111" t="str">
        <f>IFERROR(VLOOKUP(Proc[[#This Row],[App]],Table2[],3,0),"open")</f>
        <v>ok</v>
      </c>
      <c r="C255" s="37" t="s">
        <v>369</v>
      </c>
      <c r="D255" s="152" t="s">
        <v>7911</v>
      </c>
      <c r="E255" s="152" t="s">
        <v>478</v>
      </c>
      <c r="F255" s="152" t="s">
        <v>478</v>
      </c>
      <c r="G255" s="37" t="s">
        <v>400</v>
      </c>
      <c r="H255" s="36" t="str">
        <f>IF(Proc[[#This Row],[type]]="LFF (MDG-F)",MID(Proc[[#This Row],[Obj]],13,10),"")</f>
        <v/>
      </c>
      <c r="I255" s="152"/>
      <c r="J255" s="36" t="b">
        <f>Proc[[#This Row],[Requested]]=Proc[[#This Row],[CurrentParent]]</f>
        <v>1</v>
      </c>
      <c r="K255" s="107" t="str">
        <f>IF(Proc[[#This Row],[Author]]="Marcela Urrego",VLOOKUP(LEFT(Proc[[#This Row],[Requested]],1),Table3[#All],2,0),VLOOKUP(Proc[[#This Row],[Author]],Table4[],2,0))</f>
        <v>LS</v>
      </c>
      <c r="L255" s="36" t="s">
        <v>508</v>
      </c>
      <c r="M255" s="46">
        <v>45674.56994212963</v>
      </c>
      <c r="N255" s="46">
        <v>45678</v>
      </c>
      <c r="O255" s="46">
        <v>45678</v>
      </c>
      <c r="P255" s="39" t="str">
        <f ca="1">IF(Proc[[#This Row],[DaysAgeing]]&gt;5,"yep","on track")</f>
        <v>on track</v>
      </c>
      <c r="Q255" s="2">
        <f ca="1">IF(Proc[[#This Row],[DateClosed]]="",ABS(NETWORKDAYS(Proc[[#This Row],[DateOpened]],TODAY()))-1,ABS(NETWORKDAYS(Proc[[#This Row],[DateOpened]],Proc[[#This Row],[DateClosed]]))-1)</f>
        <v>2</v>
      </c>
      <c r="R255" s="39" t="s">
        <v>964</v>
      </c>
      <c r="S255" s="36"/>
      <c r="T255" s="153">
        <v>254</v>
      </c>
    </row>
    <row r="256" spans="1:20" hidden="1">
      <c r="A256" t="s">
        <v>1465</v>
      </c>
      <c r="B256" s="152" t="str">
        <f>IFERROR(VLOOKUP(Proc[[#This Row],[App]],Table2[],3,0),"open")</f>
        <v>ok</v>
      </c>
      <c r="C256" t="s">
        <v>369</v>
      </c>
      <c r="D256" s="152" t="s">
        <v>7912</v>
      </c>
      <c r="E256" s="152" t="s">
        <v>1170</v>
      </c>
      <c r="F256" s="152" t="s">
        <v>1170</v>
      </c>
      <c r="G256" t="s">
        <v>406</v>
      </c>
      <c r="H256" s="36" t="str">
        <f>IF(Proc[[#This Row],[type]]="LFF (MDG-F)",MID(Proc[[#This Row],[Obj]],13,10),"")</f>
        <v>2102TCBZ30</v>
      </c>
      <c r="I256" s="152"/>
      <c r="J256" s="36" t="b">
        <f>Proc[[#This Row],[Requested]]=Proc[[#This Row],[CurrentParent]]</f>
        <v>1</v>
      </c>
      <c r="K256" s="152" t="str">
        <f>IF(Proc[[#This Row],[Author]]="Marcela Urrego",VLOOKUP(LEFT(Proc[[#This Row],[Requested]],1),Table3[#All],2,0),VLOOKUP(Proc[[#This Row],[Author]],Table4[],2,0))</f>
        <v>LS</v>
      </c>
      <c r="L256" s="36" t="s">
        <v>508</v>
      </c>
      <c r="M256" s="46">
        <v>45677.44258101852</v>
      </c>
      <c r="N256" s="46">
        <v>45680</v>
      </c>
      <c r="O256" s="46">
        <v>45680</v>
      </c>
      <c r="P256" s="39" t="str">
        <f ca="1">IF(Proc[[#This Row],[DaysAgeing]]&gt;5,"yep","on track")</f>
        <v>on track</v>
      </c>
      <c r="Q256" s="2">
        <f ca="1">IF(Proc[[#This Row],[DateClosed]]="",ABS(NETWORKDAYS(Proc[[#This Row],[DateOpened]],TODAY()))-1,ABS(NETWORKDAYS(Proc[[#This Row],[DateOpened]],Proc[[#This Row],[DateClosed]]))-1)</f>
        <v>3</v>
      </c>
      <c r="R256" s="39" t="s">
        <v>823</v>
      </c>
      <c r="S256" s="36"/>
      <c r="T256" s="153">
        <v>255</v>
      </c>
    </row>
    <row r="257" spans="1:20" hidden="1">
      <c r="A257" s="37" t="s">
        <v>1465</v>
      </c>
      <c r="B257" s="152" t="str">
        <f>IFERROR(VLOOKUP(Proc[[#This Row],[App]],Table2[],3,0),"open")</f>
        <v>ok</v>
      </c>
      <c r="C257" s="37" t="s">
        <v>369</v>
      </c>
      <c r="D257" s="152" t="s">
        <v>7913</v>
      </c>
      <c r="E257" s="152" t="s">
        <v>1170</v>
      </c>
      <c r="F257" s="152" t="s">
        <v>1170</v>
      </c>
      <c r="G257" s="37" t="s">
        <v>400</v>
      </c>
      <c r="H257" s="36" t="str">
        <f>IF(Proc[[#This Row],[type]]="LFF (MDG-F)",MID(Proc[[#This Row],[Obj]],13,10),"")</f>
        <v/>
      </c>
      <c r="I257" s="152"/>
      <c r="J257" s="36" t="b">
        <f>Proc[[#This Row],[Requested]]=Proc[[#This Row],[CurrentParent]]</f>
        <v>1</v>
      </c>
      <c r="K257" s="152" t="str">
        <f>IF(Proc[[#This Row],[Author]]="Marcela Urrego",VLOOKUP(LEFT(Proc[[#This Row],[Requested]],1),Table3[#All],2,0),VLOOKUP(Proc[[#This Row],[Author]],Table4[],2,0))</f>
        <v>LS</v>
      </c>
      <c r="L257" s="36" t="s">
        <v>508</v>
      </c>
      <c r="M257" s="46">
        <v>45677.44258101852</v>
      </c>
      <c r="N257" s="46">
        <v>45680</v>
      </c>
      <c r="O257" s="46">
        <v>45680</v>
      </c>
      <c r="P257" s="39" t="str">
        <f ca="1">IF(Proc[[#This Row],[DaysAgeing]]&gt;5,"yep","on track")</f>
        <v>on track</v>
      </c>
      <c r="Q257" s="2">
        <f ca="1">IF(Proc[[#This Row],[DateClosed]]="",ABS(NETWORKDAYS(Proc[[#This Row],[DateOpened]],TODAY()))-1,ABS(NETWORKDAYS(Proc[[#This Row],[DateOpened]],Proc[[#This Row],[DateClosed]]))-1)</f>
        <v>3</v>
      </c>
      <c r="R257" s="39" t="s">
        <v>823</v>
      </c>
      <c r="S257" s="36"/>
      <c r="T257" s="153">
        <v>256</v>
      </c>
    </row>
    <row r="258" spans="1:20" hidden="1">
      <c r="A258" s="37" t="s">
        <v>1465</v>
      </c>
      <c r="B258" s="111" t="str">
        <f>IFERROR(VLOOKUP(Proc[[#This Row],[App]],Table2[],3,0),"open")</f>
        <v>ok</v>
      </c>
      <c r="C258" s="37" t="s">
        <v>369</v>
      </c>
      <c r="D258" s="152" t="s">
        <v>7914</v>
      </c>
      <c r="E258" s="152" t="s">
        <v>847</v>
      </c>
      <c r="F258" s="85" t="s">
        <v>847</v>
      </c>
      <c r="G258" s="37" t="s">
        <v>400</v>
      </c>
      <c r="H258" s="36" t="str">
        <f>IF(Proc[[#This Row],[type]]="LFF (MDG-F)",MID(Proc[[#This Row],[Obj]],13,10),"")</f>
        <v/>
      </c>
      <c r="I258" s="152"/>
      <c r="J258" s="36" t="b">
        <f>Proc[[#This Row],[Requested]]=Proc[[#This Row],[CurrentParent]]</f>
        <v>1</v>
      </c>
      <c r="K258" s="107" t="str">
        <f>IF(Proc[[#This Row],[Author]]="Marcela Urrego",VLOOKUP(LEFT(Proc[[#This Row],[Requested]],1),Table3[#All],2,0),VLOOKUP(Proc[[#This Row],[Author]],Table4[],2,0))</f>
        <v>LS</v>
      </c>
      <c r="L258" s="36" t="s">
        <v>508</v>
      </c>
      <c r="M258" s="46">
        <v>45677.44258101852</v>
      </c>
      <c r="N258" s="46">
        <v>45680</v>
      </c>
      <c r="O258" s="46">
        <v>45680</v>
      </c>
      <c r="P258" s="39" t="str">
        <f ca="1">IF(Proc[[#This Row],[DaysAgeing]]&gt;5,"yep","on track")</f>
        <v>on track</v>
      </c>
      <c r="Q258" s="2">
        <f ca="1">IF(Proc[[#This Row],[DateClosed]]="",ABS(NETWORKDAYS(Proc[[#This Row],[DateOpened]],TODAY()))-1,ABS(NETWORKDAYS(Proc[[#This Row],[DateOpened]],Proc[[#This Row],[DateClosed]]))-1)</f>
        <v>3</v>
      </c>
      <c r="R258" s="39" t="s">
        <v>823</v>
      </c>
      <c r="S258" s="36"/>
      <c r="T258" s="153">
        <v>257</v>
      </c>
    </row>
    <row r="259" spans="1:20" hidden="1">
      <c r="A259" s="37" t="s">
        <v>1465</v>
      </c>
      <c r="B259" s="152" t="str">
        <f>IFERROR(VLOOKUP(Proc[[#This Row],[App]],Table2[],3,0),"open")</f>
        <v>ok</v>
      </c>
      <c r="C259" s="37" t="s">
        <v>369</v>
      </c>
      <c r="D259" s="152" t="s">
        <v>7915</v>
      </c>
      <c r="E259" s="152" t="s">
        <v>525</v>
      </c>
      <c r="F259" s="152" t="s">
        <v>525</v>
      </c>
      <c r="G259" s="37" t="s">
        <v>400</v>
      </c>
      <c r="H259" s="36" t="str">
        <f>IF(Proc[[#This Row],[type]]="LFF (MDG-F)",MID(Proc[[#This Row],[Obj]],13,10),"")</f>
        <v/>
      </c>
      <c r="I259" s="152"/>
      <c r="J259" s="36" t="b">
        <f>Proc[[#This Row],[Requested]]=Proc[[#This Row],[CurrentParent]]</f>
        <v>1</v>
      </c>
      <c r="K259" s="152" t="str">
        <f>IF(Proc[[#This Row],[Author]]="Marcela Urrego",VLOOKUP(LEFT(Proc[[#This Row],[Requested]],1),Table3[#All],2,0),VLOOKUP(Proc[[#This Row],[Author]],Table4[],2,0))</f>
        <v>LS</v>
      </c>
      <c r="L259" s="36" t="s">
        <v>508</v>
      </c>
      <c r="M259" s="46">
        <v>45677.44258101852</v>
      </c>
      <c r="N259" s="46">
        <v>45680</v>
      </c>
      <c r="O259" s="46">
        <v>45680</v>
      </c>
      <c r="P259" s="39" t="str">
        <f ca="1">IF(Proc[[#This Row],[DaysAgeing]]&gt;5,"yep","on track")</f>
        <v>on track</v>
      </c>
      <c r="Q259" s="2">
        <f ca="1">IF(Proc[[#This Row],[DateClosed]]="",ABS(NETWORKDAYS(Proc[[#This Row],[DateOpened]],TODAY()))-1,ABS(NETWORKDAYS(Proc[[#This Row],[DateOpened]],Proc[[#This Row],[DateClosed]]))-1)</f>
        <v>3</v>
      </c>
      <c r="R259" s="39" t="s">
        <v>823</v>
      </c>
      <c r="S259" s="36"/>
      <c r="T259" s="153">
        <v>258</v>
      </c>
    </row>
    <row r="260" spans="1:20" hidden="1">
      <c r="A260" s="37" t="s">
        <v>1465</v>
      </c>
      <c r="B260" s="152" t="str">
        <f>IFERROR(VLOOKUP(Proc[[#This Row],[App]],Table2[],3,0),"open")</f>
        <v>ok</v>
      </c>
      <c r="C260" s="37" t="s">
        <v>369</v>
      </c>
      <c r="D260" s="152" t="s">
        <v>7916</v>
      </c>
      <c r="E260" s="152" t="s">
        <v>545</v>
      </c>
      <c r="F260" s="152" t="s">
        <v>545</v>
      </c>
      <c r="G260" s="37" t="s">
        <v>400</v>
      </c>
      <c r="H260" s="36" t="str">
        <f>IF(Proc[[#This Row],[type]]="LFF (MDG-F)",MID(Proc[[#This Row],[Obj]],13,10),"")</f>
        <v/>
      </c>
      <c r="I260" s="152"/>
      <c r="J260" s="36" t="b">
        <f>Proc[[#This Row],[Requested]]=Proc[[#This Row],[CurrentParent]]</f>
        <v>1</v>
      </c>
      <c r="K260" s="152" t="str">
        <f>IF(Proc[[#This Row],[Author]]="Marcela Urrego",VLOOKUP(LEFT(Proc[[#This Row],[Requested]],1),Table3[#All],2,0),VLOOKUP(Proc[[#This Row],[Author]],Table4[],2,0))</f>
        <v>LS</v>
      </c>
      <c r="L260" s="36" t="s">
        <v>508</v>
      </c>
      <c r="M260" s="46">
        <v>45677.44258101852</v>
      </c>
      <c r="N260" s="46">
        <v>45680</v>
      </c>
      <c r="O260" s="46">
        <v>45680</v>
      </c>
      <c r="P260" s="39" t="str">
        <f ca="1">IF(Proc[[#This Row],[DaysAgeing]]&gt;5,"yep","on track")</f>
        <v>on track</v>
      </c>
      <c r="Q260" s="2">
        <f ca="1">IF(Proc[[#This Row],[DateClosed]]="",ABS(NETWORKDAYS(Proc[[#This Row],[DateOpened]],TODAY()))-1,ABS(NETWORKDAYS(Proc[[#This Row],[DateOpened]],Proc[[#This Row],[DateClosed]]))-1)</f>
        <v>3</v>
      </c>
      <c r="R260" s="39" t="s">
        <v>823</v>
      </c>
      <c r="S260" s="36"/>
      <c r="T260" s="153">
        <v>259</v>
      </c>
    </row>
    <row r="261" spans="1:20" hidden="1">
      <c r="A261" s="37" t="s">
        <v>1465</v>
      </c>
      <c r="B261" s="152" t="str">
        <f>IFERROR(VLOOKUP(Proc[[#This Row],[App]],Table2[],3,0),"open")</f>
        <v>ok</v>
      </c>
      <c r="C261" s="37" t="s">
        <v>369</v>
      </c>
      <c r="D261" s="152" t="s">
        <v>7917</v>
      </c>
      <c r="E261" s="152" t="s">
        <v>969</v>
      </c>
      <c r="F261" s="152" t="s">
        <v>969</v>
      </c>
      <c r="G261" s="37" t="s">
        <v>400</v>
      </c>
      <c r="H261" s="36" t="str">
        <f>IF(Proc[[#This Row],[type]]="LFF (MDG-F)",MID(Proc[[#This Row],[Obj]],13,10),"")</f>
        <v/>
      </c>
      <c r="I261" s="152"/>
      <c r="J261" s="36" t="b">
        <f>Proc[[#This Row],[Requested]]=Proc[[#This Row],[CurrentParent]]</f>
        <v>1</v>
      </c>
      <c r="K261" s="152" t="str">
        <f>IF(Proc[[#This Row],[Author]]="Marcela Urrego",VLOOKUP(LEFT(Proc[[#This Row],[Requested]],1),Table3[#All],2,0),VLOOKUP(Proc[[#This Row],[Author]],Table4[],2,0))</f>
        <v>LS</v>
      </c>
      <c r="L261" s="36" t="s">
        <v>508</v>
      </c>
      <c r="M261" s="46">
        <v>45677.44258101852</v>
      </c>
      <c r="N261" s="46">
        <v>45680</v>
      </c>
      <c r="O261" s="46">
        <v>45680</v>
      </c>
      <c r="P261" s="39" t="str">
        <f ca="1">IF(Proc[[#This Row],[DaysAgeing]]&gt;5,"yep","on track")</f>
        <v>on track</v>
      </c>
      <c r="Q261" s="2">
        <f ca="1">IF(Proc[[#This Row],[DateClosed]]="",ABS(NETWORKDAYS(Proc[[#This Row],[DateOpened]],TODAY()))-1,ABS(NETWORKDAYS(Proc[[#This Row],[DateOpened]],Proc[[#This Row],[DateClosed]]))-1)</f>
        <v>3</v>
      </c>
      <c r="R261" s="39" t="s">
        <v>823</v>
      </c>
      <c r="S261" s="36"/>
      <c r="T261" s="153">
        <v>260</v>
      </c>
    </row>
    <row r="262" spans="1:20" hidden="1">
      <c r="A262" s="37" t="s">
        <v>1465</v>
      </c>
      <c r="B262" s="152" t="str">
        <f>IFERROR(VLOOKUP(Proc[[#This Row],[App]],Table2[],3,0),"open")</f>
        <v>ok</v>
      </c>
      <c r="C262" s="37" t="s">
        <v>369</v>
      </c>
      <c r="D262" s="152" t="s">
        <v>7918</v>
      </c>
      <c r="E262" s="152" t="s">
        <v>545</v>
      </c>
      <c r="F262" s="152" t="s">
        <v>545</v>
      </c>
      <c r="G262" s="37" t="s">
        <v>400</v>
      </c>
      <c r="H262" s="36" t="str">
        <f>IF(Proc[[#This Row],[type]]="LFF (MDG-F)",MID(Proc[[#This Row],[Obj]],13,10),"")</f>
        <v/>
      </c>
      <c r="I262" s="152"/>
      <c r="J262" s="36" t="b">
        <f>Proc[[#This Row],[Requested]]=Proc[[#This Row],[CurrentParent]]</f>
        <v>1</v>
      </c>
      <c r="K262" s="152" t="str">
        <f>IF(Proc[[#This Row],[Author]]="Marcela Urrego",VLOOKUP(LEFT(Proc[[#This Row],[Requested]],1),Table3[#All],2,0),VLOOKUP(Proc[[#This Row],[Author]],Table4[],2,0))</f>
        <v>LS</v>
      </c>
      <c r="L262" s="36" t="s">
        <v>508</v>
      </c>
      <c r="M262" s="46">
        <v>45677.44258101852</v>
      </c>
      <c r="N262" s="46">
        <v>45680</v>
      </c>
      <c r="O262" s="46">
        <v>45680</v>
      </c>
      <c r="P262" s="39" t="str">
        <f ca="1">IF(Proc[[#This Row],[DaysAgeing]]&gt;5,"yep","on track")</f>
        <v>on track</v>
      </c>
      <c r="Q262" s="2">
        <f ca="1">IF(Proc[[#This Row],[DateClosed]]="",ABS(NETWORKDAYS(Proc[[#This Row],[DateOpened]],TODAY()))-1,ABS(NETWORKDAYS(Proc[[#This Row],[DateOpened]],Proc[[#This Row],[DateClosed]]))-1)</f>
        <v>3</v>
      </c>
      <c r="R262" s="39" t="s">
        <v>823</v>
      </c>
      <c r="S262" s="36"/>
      <c r="T262" s="153">
        <v>261</v>
      </c>
    </row>
    <row r="263" spans="1:20" hidden="1">
      <c r="A263" t="s">
        <v>1469</v>
      </c>
      <c r="B263" s="111" t="str">
        <f>IFERROR(VLOOKUP(Proc[[#This Row],[App]],Table2[],3,0),"open")</f>
        <v>ok</v>
      </c>
      <c r="C263" t="s">
        <v>369</v>
      </c>
      <c r="D263" s="152" t="s">
        <v>1466</v>
      </c>
      <c r="E263" s="152" t="s">
        <v>1470</v>
      </c>
      <c r="F263" s="85" t="s">
        <v>1470</v>
      </c>
      <c r="G263" s="37" t="s">
        <v>406</v>
      </c>
      <c r="H263" s="36" t="str">
        <f>IF(Proc[[#This Row],[type]]="LFF (MDG-F)",MID(Proc[[#This Row],[Obj]],13,10),"")</f>
        <v>DE10558300</v>
      </c>
      <c r="I263" s="152"/>
      <c r="J263" s="36" t="b">
        <f>Proc[[#This Row],[Requested]]=Proc[[#This Row],[CurrentParent]]</f>
        <v>1</v>
      </c>
      <c r="K263" s="107" t="str">
        <f>IF(Proc[[#This Row],[Author]]="Marcela Urrego",VLOOKUP(LEFT(Proc[[#This Row],[Requested]],1),Table3[#All],2,0),VLOOKUP(Proc[[#This Row],[Author]],Table4[],2,0))</f>
        <v>MGF</v>
      </c>
      <c r="L263" s="36" t="s">
        <v>508</v>
      </c>
      <c r="M263" s="46">
        <v>45677.556840277779</v>
      </c>
      <c r="N263" s="46">
        <v>45688</v>
      </c>
      <c r="O263" s="46">
        <v>45688</v>
      </c>
      <c r="P263" s="39" t="str">
        <f ca="1">IF(Proc[[#This Row],[DaysAgeing]]&gt;5,"yep","on track")</f>
        <v>yep</v>
      </c>
      <c r="Q263" s="2">
        <f ca="1">IF(Proc[[#This Row],[DateClosed]]="",ABS(NETWORKDAYS(Proc[[#This Row],[DateOpened]],TODAY()))-1,ABS(NETWORKDAYS(Proc[[#This Row],[DateOpened]],Proc[[#This Row],[DateClosed]]))-1)</f>
        <v>9</v>
      </c>
      <c r="R263" s="39" t="s">
        <v>452</v>
      </c>
      <c r="S263" s="36"/>
      <c r="T263" s="153">
        <v>262</v>
      </c>
    </row>
    <row r="264" spans="1:20" hidden="1">
      <c r="A264" s="37" t="s">
        <v>1469</v>
      </c>
      <c r="B264" s="111" t="str">
        <f>IFERROR(VLOOKUP(Proc[[#This Row],[App]],Table2[],3,0),"open")</f>
        <v>ok</v>
      </c>
      <c r="C264" s="37" t="s">
        <v>369</v>
      </c>
      <c r="D264" s="152" t="s">
        <v>1467</v>
      </c>
      <c r="E264" s="152" t="s">
        <v>1471</v>
      </c>
      <c r="F264" s="85" t="s">
        <v>1471</v>
      </c>
      <c r="G264" s="37" t="s">
        <v>406</v>
      </c>
      <c r="H264" s="36" t="str">
        <f>IF(Proc[[#This Row],[type]]="LFF (MDG-F)",MID(Proc[[#This Row],[Obj]],13,10),"")</f>
        <v>DE10622200</v>
      </c>
      <c r="I264" s="152"/>
      <c r="J264" s="36" t="b">
        <f>Proc[[#This Row],[Requested]]=Proc[[#This Row],[CurrentParent]]</f>
        <v>1</v>
      </c>
      <c r="K264" s="107" t="str">
        <f>IF(Proc[[#This Row],[Author]]="Marcela Urrego",VLOOKUP(LEFT(Proc[[#This Row],[Requested]],1),Table3[#All],2,0),VLOOKUP(Proc[[#This Row],[Author]],Table4[],2,0))</f>
        <v>MGF</v>
      </c>
      <c r="L264" s="36" t="s">
        <v>508</v>
      </c>
      <c r="M264" s="46">
        <v>45677.556840277779</v>
      </c>
      <c r="N264" s="46">
        <v>45688</v>
      </c>
      <c r="O264" s="46">
        <v>45688</v>
      </c>
      <c r="P264" s="39" t="str">
        <f ca="1">IF(Proc[[#This Row],[DaysAgeing]]&gt;5,"yep","on track")</f>
        <v>yep</v>
      </c>
      <c r="Q264" s="2">
        <f ca="1">IF(Proc[[#This Row],[DateClosed]]="",ABS(NETWORKDAYS(Proc[[#This Row],[DateOpened]],TODAY()))-1,ABS(NETWORKDAYS(Proc[[#This Row],[DateOpened]],Proc[[#This Row],[DateClosed]]))-1)</f>
        <v>9</v>
      </c>
      <c r="R264" s="39" t="s">
        <v>452</v>
      </c>
      <c r="S264" s="36"/>
      <c r="T264" s="153">
        <v>263</v>
      </c>
    </row>
    <row r="265" spans="1:20" hidden="1">
      <c r="A265" s="37" t="s">
        <v>1469</v>
      </c>
      <c r="B265" s="111" t="str">
        <f>IFERROR(VLOOKUP(Proc[[#This Row],[App]],Table2[],3,0),"open")</f>
        <v>ok</v>
      </c>
      <c r="C265" s="37" t="s">
        <v>369</v>
      </c>
      <c r="D265" s="152" t="s">
        <v>1468</v>
      </c>
      <c r="E265" s="152" t="s">
        <v>1472</v>
      </c>
      <c r="F265" s="152" t="s">
        <v>1472</v>
      </c>
      <c r="G265" s="37" t="s">
        <v>406</v>
      </c>
      <c r="H265" s="36" t="str">
        <f>IF(Proc[[#This Row],[type]]="LFF (MDG-F)",MID(Proc[[#This Row],[Obj]],13,10),"")</f>
        <v>DE10623000</v>
      </c>
      <c r="I265" s="152"/>
      <c r="J265" s="36" t="b">
        <f>Proc[[#This Row],[Requested]]=Proc[[#This Row],[CurrentParent]]</f>
        <v>1</v>
      </c>
      <c r="K265" s="107" t="str">
        <f>IF(Proc[[#This Row],[Author]]="Marcela Urrego",VLOOKUP(LEFT(Proc[[#This Row],[Requested]],1),Table3[#All],2,0),VLOOKUP(Proc[[#This Row],[Author]],Table4[],2,0))</f>
        <v>MGF</v>
      </c>
      <c r="L265" s="36" t="s">
        <v>508</v>
      </c>
      <c r="M265" s="46">
        <v>45677.556840277779</v>
      </c>
      <c r="N265" s="46">
        <v>45688</v>
      </c>
      <c r="O265" s="46">
        <v>45688</v>
      </c>
      <c r="P265" s="39" t="str">
        <f ca="1">IF(Proc[[#This Row],[DaysAgeing]]&gt;5,"yep","on track")</f>
        <v>yep</v>
      </c>
      <c r="Q265" s="2">
        <f ca="1">IF(Proc[[#This Row],[DateClosed]]="",ABS(NETWORKDAYS(Proc[[#This Row],[DateOpened]],TODAY()))-1,ABS(NETWORKDAYS(Proc[[#This Row],[DateOpened]],Proc[[#This Row],[DateClosed]]))-1)</f>
        <v>9</v>
      </c>
      <c r="R265" s="39" t="s">
        <v>452</v>
      </c>
      <c r="S265" s="36"/>
      <c r="T265" s="153">
        <v>264</v>
      </c>
    </row>
    <row r="266" spans="1:20" hidden="1">
      <c r="A266" t="s">
        <v>1476</v>
      </c>
      <c r="B266" s="111" t="str">
        <f>IFERROR(VLOOKUP(Proc[[#This Row],[App]],Table2[],3,0),"open")</f>
        <v>ok</v>
      </c>
      <c r="C266" s="37" t="s">
        <v>369</v>
      </c>
      <c r="D266" s="152" t="s">
        <v>1477</v>
      </c>
      <c r="E266" s="152" t="s">
        <v>1135</v>
      </c>
      <c r="F266" s="152" t="s">
        <v>1135</v>
      </c>
      <c r="G266" s="37" t="s">
        <v>400</v>
      </c>
      <c r="H266" s="36" t="str">
        <f>IF(Proc[[#This Row],[type]]="LFF (MDG-F)",MID(Proc[[#This Row],[Obj]],13,10),"")</f>
        <v/>
      </c>
      <c r="I266" s="152"/>
      <c r="J266" s="36" t="b">
        <f>Proc[[#This Row],[Requested]]=Proc[[#This Row],[CurrentParent]]</f>
        <v>1</v>
      </c>
      <c r="K266" s="107" t="str">
        <f>IF(Proc[[#This Row],[Author]]="Marcela Urrego",VLOOKUP(LEFT(Proc[[#This Row],[Requested]],1),Table3[#All],2,0),VLOOKUP(Proc[[#This Row],[Author]],Table4[],2,0))</f>
        <v>LS</v>
      </c>
      <c r="L266" s="36" t="s">
        <v>508</v>
      </c>
      <c r="M266" s="46">
        <v>45678.433263888888</v>
      </c>
      <c r="N266" s="46">
        <v>45681</v>
      </c>
      <c r="O266" s="46">
        <v>45681</v>
      </c>
      <c r="P266" s="39" t="str">
        <f ca="1">IF(Proc[[#This Row],[DaysAgeing]]&gt;5,"yep","on track")</f>
        <v>on track</v>
      </c>
      <c r="Q266" s="2">
        <f ca="1">IF(Proc[[#This Row],[DateClosed]]="",ABS(NETWORKDAYS(Proc[[#This Row],[DateOpened]],TODAY()))-1,ABS(NETWORKDAYS(Proc[[#This Row],[DateOpened]],Proc[[#This Row],[DateClosed]]))-1)</f>
        <v>3</v>
      </c>
      <c r="R266" s="39" t="s">
        <v>964</v>
      </c>
      <c r="S266" s="36"/>
      <c r="T266" s="153">
        <v>265</v>
      </c>
    </row>
    <row r="267" spans="1:20" hidden="1">
      <c r="A267" s="37" t="s">
        <v>1476</v>
      </c>
      <c r="B267" s="111" t="str">
        <f>IFERROR(VLOOKUP(Proc[[#This Row],[App]],Table2[],3,0),"open")</f>
        <v>ok</v>
      </c>
      <c r="C267" s="37" t="s">
        <v>369</v>
      </c>
      <c r="D267" s="152" t="s">
        <v>7919</v>
      </c>
      <c r="E267" s="152" t="s">
        <v>1134</v>
      </c>
      <c r="F267" s="85" t="s">
        <v>1134</v>
      </c>
      <c r="G267" s="37" t="s">
        <v>400</v>
      </c>
      <c r="H267" s="36" t="str">
        <f>IF(Proc[[#This Row],[type]]="LFF (MDG-F)",MID(Proc[[#This Row],[Obj]],13,10),"")</f>
        <v/>
      </c>
      <c r="I267" s="152"/>
      <c r="J267" s="36" t="b">
        <f>Proc[[#This Row],[Requested]]=Proc[[#This Row],[CurrentParent]]</f>
        <v>1</v>
      </c>
      <c r="K267" s="107" t="str">
        <f>IF(Proc[[#This Row],[Author]]="Marcela Urrego",VLOOKUP(LEFT(Proc[[#This Row],[Requested]],1),Table3[#All],2,0),VLOOKUP(Proc[[#This Row],[Author]],Table4[],2,0))</f>
        <v>LS</v>
      </c>
      <c r="L267" s="36" t="s">
        <v>508</v>
      </c>
      <c r="M267" s="46">
        <v>45678.433263888888</v>
      </c>
      <c r="N267" s="46">
        <v>45681</v>
      </c>
      <c r="O267" s="46">
        <v>45681</v>
      </c>
      <c r="P267" s="39" t="str">
        <f ca="1">IF(Proc[[#This Row],[DaysAgeing]]&gt;5,"yep","on track")</f>
        <v>on track</v>
      </c>
      <c r="Q267" s="2">
        <f ca="1">IF(Proc[[#This Row],[DateClosed]]="",ABS(NETWORKDAYS(Proc[[#This Row],[DateOpened]],TODAY()))-1,ABS(NETWORKDAYS(Proc[[#This Row],[DateOpened]],Proc[[#This Row],[DateClosed]]))-1)</f>
        <v>3</v>
      </c>
      <c r="R267" s="39" t="s">
        <v>964</v>
      </c>
      <c r="S267" s="36"/>
      <c r="T267" s="153">
        <v>266</v>
      </c>
    </row>
    <row r="268" spans="1:20" hidden="1">
      <c r="A268" s="37" t="s">
        <v>1476</v>
      </c>
      <c r="B268" s="111" t="str">
        <f>IFERROR(VLOOKUP(Proc[[#This Row],[App]],Table2[],3,0),"open")</f>
        <v>ok</v>
      </c>
      <c r="C268" s="37" t="s">
        <v>369</v>
      </c>
      <c r="D268" s="152" t="s">
        <v>7920</v>
      </c>
      <c r="E268" s="152" t="s">
        <v>479</v>
      </c>
      <c r="F268" s="152" t="s">
        <v>479</v>
      </c>
      <c r="G268" s="37" t="s">
        <v>400</v>
      </c>
      <c r="H268" s="36" t="str">
        <f>IF(Proc[[#This Row],[type]]="LFF (MDG-F)",MID(Proc[[#This Row],[Obj]],13,10),"")</f>
        <v/>
      </c>
      <c r="I268" s="152"/>
      <c r="J268" s="36" t="b">
        <f>Proc[[#This Row],[Requested]]=Proc[[#This Row],[CurrentParent]]</f>
        <v>1</v>
      </c>
      <c r="K268" s="107" t="str">
        <f>IF(Proc[[#This Row],[Author]]="Marcela Urrego",VLOOKUP(LEFT(Proc[[#This Row],[Requested]],1),Table3[#All],2,0),VLOOKUP(Proc[[#This Row],[Author]],Table4[],2,0))</f>
        <v>LS</v>
      </c>
      <c r="L268" s="36" t="s">
        <v>508</v>
      </c>
      <c r="M268" s="46">
        <v>45678.433263888888</v>
      </c>
      <c r="N268" s="46">
        <v>45681</v>
      </c>
      <c r="O268" s="46">
        <v>45681</v>
      </c>
      <c r="P268" s="39" t="str">
        <f ca="1">IF(Proc[[#This Row],[DaysAgeing]]&gt;5,"yep","on track")</f>
        <v>on track</v>
      </c>
      <c r="Q268" s="2">
        <f ca="1">IF(Proc[[#This Row],[DateClosed]]="",ABS(NETWORKDAYS(Proc[[#This Row],[DateOpened]],TODAY()))-1,ABS(NETWORKDAYS(Proc[[#This Row],[DateOpened]],Proc[[#This Row],[DateClosed]]))-1)</f>
        <v>3</v>
      </c>
      <c r="R268" s="39" t="s">
        <v>964</v>
      </c>
      <c r="S268" s="36"/>
      <c r="T268" s="153">
        <v>267</v>
      </c>
    </row>
    <row r="269" spans="1:20" hidden="1">
      <c r="A269" s="37" t="s">
        <v>1476</v>
      </c>
      <c r="B269" s="111" t="str">
        <f>IFERROR(VLOOKUP(Proc[[#This Row],[App]],Table2[],3,0),"open")</f>
        <v>ok</v>
      </c>
      <c r="C269" s="37" t="s">
        <v>369</v>
      </c>
      <c r="D269" s="152" t="s">
        <v>7921</v>
      </c>
      <c r="E269" s="152" t="s">
        <v>621</v>
      </c>
      <c r="F269" s="152" t="s">
        <v>621</v>
      </c>
      <c r="G269" s="37" t="s">
        <v>400</v>
      </c>
      <c r="H269" s="36" t="str">
        <f>IF(Proc[[#This Row],[type]]="LFF (MDG-F)",MID(Proc[[#This Row],[Obj]],13,10),"")</f>
        <v/>
      </c>
      <c r="I269" s="152"/>
      <c r="J269" s="36" t="b">
        <f>Proc[[#This Row],[Requested]]=Proc[[#This Row],[CurrentParent]]</f>
        <v>1</v>
      </c>
      <c r="K269" s="107" t="str">
        <f>IF(Proc[[#This Row],[Author]]="Marcela Urrego",VLOOKUP(LEFT(Proc[[#This Row],[Requested]],1),Table3[#All],2,0),VLOOKUP(Proc[[#This Row],[Author]],Table4[],2,0))</f>
        <v>LS</v>
      </c>
      <c r="L269" s="36" t="s">
        <v>508</v>
      </c>
      <c r="M269" s="46">
        <v>45678.433263888888</v>
      </c>
      <c r="N269" s="46">
        <v>45681</v>
      </c>
      <c r="O269" s="46">
        <v>45681</v>
      </c>
      <c r="P269" s="39" t="str">
        <f ca="1">IF(Proc[[#This Row],[DaysAgeing]]&gt;5,"yep","on track")</f>
        <v>on track</v>
      </c>
      <c r="Q269" s="2">
        <f ca="1">IF(Proc[[#This Row],[DateClosed]]="",ABS(NETWORKDAYS(Proc[[#This Row],[DateOpened]],TODAY()))-1,ABS(NETWORKDAYS(Proc[[#This Row],[DateOpened]],Proc[[#This Row],[DateClosed]]))-1)</f>
        <v>3</v>
      </c>
      <c r="R269" s="39" t="s">
        <v>964</v>
      </c>
      <c r="S269" s="36"/>
      <c r="T269" s="153">
        <v>268</v>
      </c>
    </row>
    <row r="270" spans="1:20" hidden="1">
      <c r="A270" s="37" t="s">
        <v>1473</v>
      </c>
      <c r="B270" s="152" t="str">
        <f>IFERROR(VLOOKUP(Proc[[#This Row],[App]],Table2[],3,0),"open")</f>
        <v>ok</v>
      </c>
      <c r="C270" s="37" t="s">
        <v>369</v>
      </c>
      <c r="D270" s="152" t="s">
        <v>7922</v>
      </c>
      <c r="E270" s="152" t="s">
        <v>1474</v>
      </c>
      <c r="F270" s="152" t="s">
        <v>1474</v>
      </c>
      <c r="G270" s="37" t="s">
        <v>400</v>
      </c>
      <c r="H270" s="36" t="str">
        <f>IF(Proc[[#This Row],[type]]="LFF (MDG-F)",MID(Proc[[#This Row],[Obj]],13,10),"")</f>
        <v/>
      </c>
      <c r="I270" s="152"/>
      <c r="J270" s="36" t="b">
        <f>Proc[[#This Row],[Requested]]=Proc[[#This Row],[CurrentParent]]</f>
        <v>1</v>
      </c>
      <c r="K270" s="152" t="str">
        <f>IF(Proc[[#This Row],[Author]]="Marcela Urrego",VLOOKUP(LEFT(Proc[[#This Row],[Requested]],1),Table3[#All],2,0),VLOOKUP(Proc[[#This Row],[Author]],Table4[],2,0))</f>
        <v>EL</v>
      </c>
      <c r="L270" s="36" t="s">
        <v>508</v>
      </c>
      <c r="M270" s="46">
        <v>45679.497245370374</v>
      </c>
      <c r="N270" s="46">
        <v>45681</v>
      </c>
      <c r="O270" s="46">
        <v>45681</v>
      </c>
      <c r="P270" s="39" t="str">
        <f ca="1">IF(Proc[[#This Row],[DaysAgeing]]&gt;5,"yep","on track")</f>
        <v>on track</v>
      </c>
      <c r="Q270" s="2">
        <f ca="1">IF(Proc[[#This Row],[DateClosed]]="",ABS(NETWORKDAYS(Proc[[#This Row],[DateOpened]],TODAY()))-1,ABS(NETWORKDAYS(Proc[[#This Row],[DateOpened]],Proc[[#This Row],[DateClosed]]))-1)</f>
        <v>2</v>
      </c>
      <c r="R270" s="39" t="s">
        <v>993</v>
      </c>
      <c r="S270" s="36"/>
      <c r="T270" s="153">
        <v>269</v>
      </c>
    </row>
    <row r="271" spans="1:20" hidden="1">
      <c r="A271" s="37" t="s">
        <v>1473</v>
      </c>
      <c r="B271" s="152" t="str">
        <f>IFERROR(VLOOKUP(Proc[[#This Row],[App]],Table2[],3,0),"open")</f>
        <v>ok</v>
      </c>
      <c r="C271" s="37" t="s">
        <v>369</v>
      </c>
      <c r="D271" s="152" t="s">
        <v>7923</v>
      </c>
      <c r="E271" s="152" t="s">
        <v>1475</v>
      </c>
      <c r="F271" s="152" t="s">
        <v>1475</v>
      </c>
      <c r="G271" s="37" t="s">
        <v>400</v>
      </c>
      <c r="H271" s="36" t="str">
        <f>IF(Proc[[#This Row],[type]]="LFF (MDG-F)",MID(Proc[[#This Row],[Obj]],13,10),"")</f>
        <v/>
      </c>
      <c r="I271" s="152"/>
      <c r="J271" s="36" t="b">
        <f>Proc[[#This Row],[Requested]]=Proc[[#This Row],[CurrentParent]]</f>
        <v>1</v>
      </c>
      <c r="K271" s="152" t="str">
        <f>IF(Proc[[#This Row],[Author]]="Marcela Urrego",VLOOKUP(LEFT(Proc[[#This Row],[Requested]],1),Table3[#All],2,0),VLOOKUP(Proc[[#This Row],[Author]],Table4[],2,0))</f>
        <v>EL</v>
      </c>
      <c r="L271" s="36" t="s">
        <v>508</v>
      </c>
      <c r="M271" s="46">
        <v>45679.497245370374</v>
      </c>
      <c r="N271" s="46">
        <v>45681</v>
      </c>
      <c r="O271" s="46">
        <v>45681</v>
      </c>
      <c r="P271" s="39" t="str">
        <f ca="1">IF(Proc[[#This Row],[DaysAgeing]]&gt;5,"yep","on track")</f>
        <v>on track</v>
      </c>
      <c r="Q271" s="2">
        <f ca="1">IF(Proc[[#This Row],[DateClosed]]="",ABS(NETWORKDAYS(Proc[[#This Row],[DateOpened]],TODAY()))-1,ABS(NETWORKDAYS(Proc[[#This Row],[DateOpened]],Proc[[#This Row],[DateClosed]]))-1)</f>
        <v>2</v>
      </c>
      <c r="R271" s="39" t="s">
        <v>993</v>
      </c>
      <c r="S271" s="36"/>
      <c r="T271" s="153">
        <v>270</v>
      </c>
    </row>
    <row r="272" spans="1:20" hidden="1">
      <c r="A272" s="37" t="s">
        <v>1473</v>
      </c>
      <c r="B272" s="152" t="str">
        <f>IFERROR(VLOOKUP(Proc[[#This Row],[App]],Table2[],3,0),"open")</f>
        <v>ok</v>
      </c>
      <c r="C272" s="37" t="s">
        <v>369</v>
      </c>
      <c r="D272" s="152" t="s">
        <v>7924</v>
      </c>
      <c r="E272" s="152" t="s">
        <v>1203</v>
      </c>
      <c r="F272" s="152" t="s">
        <v>1203</v>
      </c>
      <c r="G272" s="37" t="s">
        <v>400</v>
      </c>
      <c r="H272" s="36" t="str">
        <f>IF(Proc[[#This Row],[type]]="LFF (MDG-F)",MID(Proc[[#This Row],[Obj]],13,10),"")</f>
        <v/>
      </c>
      <c r="I272" s="152"/>
      <c r="J272" s="36" t="b">
        <f>Proc[[#This Row],[Requested]]=Proc[[#This Row],[CurrentParent]]</f>
        <v>1</v>
      </c>
      <c r="K272" s="152" t="str">
        <f>IF(Proc[[#This Row],[Author]]="Marcela Urrego",VLOOKUP(LEFT(Proc[[#This Row],[Requested]],1),Table3[#All],2,0),VLOOKUP(Proc[[#This Row],[Author]],Table4[],2,0))</f>
        <v>EL</v>
      </c>
      <c r="L272" s="36" t="s">
        <v>508</v>
      </c>
      <c r="M272" s="46">
        <v>45679.497245370374</v>
      </c>
      <c r="N272" s="46">
        <v>45681</v>
      </c>
      <c r="O272" s="46">
        <v>45681</v>
      </c>
      <c r="P272" s="39" t="str">
        <f ca="1">IF(Proc[[#This Row],[DaysAgeing]]&gt;5,"yep","on track")</f>
        <v>on track</v>
      </c>
      <c r="Q272" s="2">
        <f ca="1">IF(Proc[[#This Row],[DateClosed]]="",ABS(NETWORKDAYS(Proc[[#This Row],[DateOpened]],TODAY()))-1,ABS(NETWORKDAYS(Proc[[#This Row],[DateOpened]],Proc[[#This Row],[DateClosed]]))-1)</f>
        <v>2</v>
      </c>
      <c r="R272" s="39" t="s">
        <v>993</v>
      </c>
      <c r="S272" s="36"/>
      <c r="T272" s="153">
        <v>271</v>
      </c>
    </row>
    <row r="273" spans="1:20" hidden="1">
      <c r="A273" s="37" t="s">
        <v>1473</v>
      </c>
      <c r="B273" s="152" t="str">
        <f>IFERROR(VLOOKUP(Proc[[#This Row],[App]],Table2[],3,0),"open")</f>
        <v>ok</v>
      </c>
      <c r="C273" s="37" t="s">
        <v>369</v>
      </c>
      <c r="D273" s="152" t="s">
        <v>7925</v>
      </c>
      <c r="E273" s="152" t="s">
        <v>1201</v>
      </c>
      <c r="F273" s="152" t="s">
        <v>1201</v>
      </c>
      <c r="G273" s="37" t="s">
        <v>400</v>
      </c>
      <c r="H273" s="36" t="str">
        <f>IF(Proc[[#This Row],[type]]="LFF (MDG-F)",MID(Proc[[#This Row],[Obj]],13,10),"")</f>
        <v/>
      </c>
      <c r="I273" s="152"/>
      <c r="J273" s="36" t="b">
        <f>Proc[[#This Row],[Requested]]=Proc[[#This Row],[CurrentParent]]</f>
        <v>1</v>
      </c>
      <c r="K273" s="152" t="str">
        <f>IF(Proc[[#This Row],[Author]]="Marcela Urrego",VLOOKUP(LEFT(Proc[[#This Row],[Requested]],1),Table3[#All],2,0),VLOOKUP(Proc[[#This Row],[Author]],Table4[],2,0))</f>
        <v>EL</v>
      </c>
      <c r="L273" s="36" t="s">
        <v>508</v>
      </c>
      <c r="M273" s="46">
        <v>45679.497245370374</v>
      </c>
      <c r="N273" s="46">
        <v>45681</v>
      </c>
      <c r="O273" s="46">
        <v>45681</v>
      </c>
      <c r="P273" s="39" t="str">
        <f ca="1">IF(Proc[[#This Row],[DaysAgeing]]&gt;5,"yep","on track")</f>
        <v>on track</v>
      </c>
      <c r="Q273" s="2">
        <f ca="1">IF(Proc[[#This Row],[DateClosed]]="",ABS(NETWORKDAYS(Proc[[#This Row],[DateOpened]],TODAY()))-1,ABS(NETWORKDAYS(Proc[[#This Row],[DateOpened]],Proc[[#This Row],[DateClosed]]))-1)</f>
        <v>2</v>
      </c>
      <c r="R273" s="39" t="s">
        <v>993</v>
      </c>
      <c r="S273" s="36"/>
      <c r="T273" s="153">
        <v>272</v>
      </c>
    </row>
    <row r="274" spans="1:20" hidden="1">
      <c r="A274" s="37" t="s">
        <v>1473</v>
      </c>
      <c r="B274" s="152" t="str">
        <f>IFERROR(VLOOKUP(Proc[[#This Row],[App]],Table2[],3,0),"open")</f>
        <v>ok</v>
      </c>
      <c r="C274" s="37" t="s">
        <v>369</v>
      </c>
      <c r="D274" s="152" t="s">
        <v>7926</v>
      </c>
      <c r="E274" s="152" t="s">
        <v>1202</v>
      </c>
      <c r="F274" s="152" t="s">
        <v>1202</v>
      </c>
      <c r="G274" s="37" t="s">
        <v>400</v>
      </c>
      <c r="H274" s="36" t="str">
        <f>IF(Proc[[#This Row],[type]]="LFF (MDG-F)",MID(Proc[[#This Row],[Obj]],13,10),"")</f>
        <v/>
      </c>
      <c r="I274" s="152"/>
      <c r="J274" s="36" t="b">
        <f>Proc[[#This Row],[Requested]]=Proc[[#This Row],[CurrentParent]]</f>
        <v>1</v>
      </c>
      <c r="K274" s="152" t="str">
        <f>IF(Proc[[#This Row],[Author]]="Marcela Urrego",VLOOKUP(LEFT(Proc[[#This Row],[Requested]],1),Table3[#All],2,0),VLOOKUP(Proc[[#This Row],[Author]],Table4[],2,0))</f>
        <v>EL</v>
      </c>
      <c r="L274" s="36" t="s">
        <v>508</v>
      </c>
      <c r="M274" s="46">
        <v>45679.497245370374</v>
      </c>
      <c r="N274" s="46">
        <v>45681</v>
      </c>
      <c r="O274" s="46">
        <v>45681</v>
      </c>
      <c r="P274" s="39" t="str">
        <f ca="1">IF(Proc[[#This Row],[DaysAgeing]]&gt;5,"yep","on track")</f>
        <v>on track</v>
      </c>
      <c r="Q274" s="2">
        <f ca="1">IF(Proc[[#This Row],[DateClosed]]="",ABS(NETWORKDAYS(Proc[[#This Row],[DateOpened]],TODAY()))-1,ABS(NETWORKDAYS(Proc[[#This Row],[DateOpened]],Proc[[#This Row],[DateClosed]]))-1)</f>
        <v>2</v>
      </c>
      <c r="R274" s="39" t="s">
        <v>993</v>
      </c>
      <c r="S274" s="36"/>
      <c r="T274" s="153">
        <v>273</v>
      </c>
    </row>
    <row r="275" spans="1:20" hidden="1">
      <c r="A275" s="37" t="s">
        <v>1473</v>
      </c>
      <c r="B275" s="152" t="str">
        <f>IFERROR(VLOOKUP(Proc[[#This Row],[App]],Table2[],3,0),"open")</f>
        <v>ok</v>
      </c>
      <c r="C275" s="37" t="s">
        <v>369</v>
      </c>
      <c r="D275" s="152" t="s">
        <v>7927</v>
      </c>
      <c r="E275" s="152" t="s">
        <v>1200</v>
      </c>
      <c r="F275" s="152" t="s">
        <v>1200</v>
      </c>
      <c r="G275" s="37" t="s">
        <v>400</v>
      </c>
      <c r="H275" s="36" t="str">
        <f>IF(Proc[[#This Row],[type]]="LFF (MDG-F)",MID(Proc[[#This Row],[Obj]],13,10),"")</f>
        <v/>
      </c>
      <c r="I275" s="152"/>
      <c r="J275" s="36" t="b">
        <f>Proc[[#This Row],[Requested]]=Proc[[#This Row],[CurrentParent]]</f>
        <v>1</v>
      </c>
      <c r="K275" s="152" t="str">
        <f>IF(Proc[[#This Row],[Author]]="Marcela Urrego",VLOOKUP(LEFT(Proc[[#This Row],[Requested]],1),Table3[#All],2,0),VLOOKUP(Proc[[#This Row],[Author]],Table4[],2,0))</f>
        <v>EL</v>
      </c>
      <c r="L275" s="36" t="s">
        <v>508</v>
      </c>
      <c r="M275" s="46">
        <v>45679.497245370374</v>
      </c>
      <c r="N275" s="46">
        <v>45681</v>
      </c>
      <c r="O275" s="46">
        <v>45681</v>
      </c>
      <c r="P275" s="39" t="str">
        <f ca="1">IF(Proc[[#This Row],[DaysAgeing]]&gt;5,"yep","on track")</f>
        <v>on track</v>
      </c>
      <c r="Q275" s="2">
        <f ca="1">IF(Proc[[#This Row],[DateClosed]]="",ABS(NETWORKDAYS(Proc[[#This Row],[DateOpened]],TODAY()))-1,ABS(NETWORKDAYS(Proc[[#This Row],[DateOpened]],Proc[[#This Row],[DateClosed]]))-1)</f>
        <v>2</v>
      </c>
      <c r="R275" s="39" t="s">
        <v>993</v>
      </c>
      <c r="S275" s="36"/>
      <c r="T275" s="153">
        <v>274</v>
      </c>
    </row>
    <row r="276" spans="1:20" hidden="1">
      <c r="A276" s="37" t="s">
        <v>1473</v>
      </c>
      <c r="B276" s="111" t="str">
        <f>IFERROR(VLOOKUP(Proc[[#This Row],[App]],Table2[],3,0),"open")</f>
        <v>ok</v>
      </c>
      <c r="C276" s="37" t="s">
        <v>369</v>
      </c>
      <c r="D276" s="152" t="s">
        <v>7928</v>
      </c>
      <c r="E276" s="152" t="s">
        <v>1474</v>
      </c>
      <c r="F276" s="152" t="s">
        <v>1474</v>
      </c>
      <c r="G276" s="37" t="s">
        <v>400</v>
      </c>
      <c r="H276" s="36" t="str">
        <f>IF(Proc[[#This Row],[type]]="LFF (MDG-F)",MID(Proc[[#This Row],[Obj]],13,10),"")</f>
        <v/>
      </c>
      <c r="I276" s="152"/>
      <c r="J276" s="36" t="b">
        <f>Proc[[#This Row],[Requested]]=Proc[[#This Row],[CurrentParent]]</f>
        <v>1</v>
      </c>
      <c r="K276" s="107" t="str">
        <f>IF(Proc[[#This Row],[Author]]="Marcela Urrego",VLOOKUP(LEFT(Proc[[#This Row],[Requested]],1),Table3[#All],2,0),VLOOKUP(Proc[[#This Row],[Author]],Table4[],2,0))</f>
        <v>EL</v>
      </c>
      <c r="L276" s="36" t="s">
        <v>508</v>
      </c>
      <c r="M276" s="46">
        <v>45679.497245370374</v>
      </c>
      <c r="N276" s="46">
        <v>45681</v>
      </c>
      <c r="O276" s="46">
        <v>45681</v>
      </c>
      <c r="P276" s="39" t="str">
        <f ca="1">IF(Proc[[#This Row],[DaysAgeing]]&gt;5,"yep","on track")</f>
        <v>on track</v>
      </c>
      <c r="Q276" s="2">
        <f ca="1">IF(Proc[[#This Row],[DateClosed]]="",ABS(NETWORKDAYS(Proc[[#This Row],[DateOpened]],TODAY()))-1,ABS(NETWORKDAYS(Proc[[#This Row],[DateOpened]],Proc[[#This Row],[DateClosed]]))-1)</f>
        <v>2</v>
      </c>
      <c r="R276" s="39" t="s">
        <v>993</v>
      </c>
      <c r="S276" s="36"/>
      <c r="T276" s="153">
        <v>275</v>
      </c>
    </row>
    <row r="277" spans="1:20" hidden="1">
      <c r="A277" s="37" t="s">
        <v>1473</v>
      </c>
      <c r="B277" s="111" t="str">
        <f>IFERROR(VLOOKUP(Proc[[#This Row],[App]],Table2[],3,0),"open")</f>
        <v>ok</v>
      </c>
      <c r="C277" s="37" t="s">
        <v>369</v>
      </c>
      <c r="D277" s="152" t="s">
        <v>7929</v>
      </c>
      <c r="E277" s="152" t="s">
        <v>1475</v>
      </c>
      <c r="F277" s="152" t="s">
        <v>1475</v>
      </c>
      <c r="G277" s="37" t="s">
        <v>400</v>
      </c>
      <c r="H277" s="36" t="str">
        <f>IF(Proc[[#This Row],[type]]="LFF (MDG-F)",MID(Proc[[#This Row],[Obj]],13,10),"")</f>
        <v/>
      </c>
      <c r="I277" s="152"/>
      <c r="J277" s="36" t="b">
        <f>Proc[[#This Row],[Requested]]=Proc[[#This Row],[CurrentParent]]</f>
        <v>1</v>
      </c>
      <c r="K277" s="107" t="str">
        <f>IF(Proc[[#This Row],[Author]]="Marcela Urrego",VLOOKUP(LEFT(Proc[[#This Row],[Requested]],1),Table3[#All],2,0),VLOOKUP(Proc[[#This Row],[Author]],Table4[],2,0))</f>
        <v>EL</v>
      </c>
      <c r="L277" s="36" t="s">
        <v>508</v>
      </c>
      <c r="M277" s="46">
        <v>45679.497245370374</v>
      </c>
      <c r="N277" s="46">
        <v>45681</v>
      </c>
      <c r="O277" s="46">
        <v>45681</v>
      </c>
      <c r="P277" s="39" t="str">
        <f ca="1">IF(Proc[[#This Row],[DaysAgeing]]&gt;5,"yep","on track")</f>
        <v>on track</v>
      </c>
      <c r="Q277" s="2">
        <f ca="1">IF(Proc[[#This Row],[DateClosed]]="",ABS(NETWORKDAYS(Proc[[#This Row],[DateOpened]],TODAY()))-1,ABS(NETWORKDAYS(Proc[[#This Row],[DateOpened]],Proc[[#This Row],[DateClosed]]))-1)</f>
        <v>2</v>
      </c>
      <c r="R277" s="39" t="s">
        <v>993</v>
      </c>
      <c r="S277" s="36"/>
      <c r="T277" s="153">
        <v>276</v>
      </c>
    </row>
    <row r="278" spans="1:20" hidden="1">
      <c r="A278" t="s">
        <v>1473</v>
      </c>
      <c r="B278" s="111" t="str">
        <f>IFERROR(VLOOKUP(Proc[[#This Row],[App]],Table2[],3,0),"open")</f>
        <v>ok</v>
      </c>
      <c r="C278" s="37" t="s">
        <v>369</v>
      </c>
      <c r="D278" s="152" t="s">
        <v>7930</v>
      </c>
      <c r="E278" s="152" t="s">
        <v>1204</v>
      </c>
      <c r="F278" s="152" t="s">
        <v>1204</v>
      </c>
      <c r="G278" s="37" t="s">
        <v>400</v>
      </c>
      <c r="H278" s="36" t="str">
        <f>IF(Proc[[#This Row],[type]]="LFF (MDG-F)",MID(Proc[[#This Row],[Obj]],13,10),"")</f>
        <v/>
      </c>
      <c r="I278" s="152"/>
      <c r="J278" s="36" t="b">
        <f>Proc[[#This Row],[Requested]]=Proc[[#This Row],[CurrentParent]]</f>
        <v>1</v>
      </c>
      <c r="K278" s="107" t="str">
        <f>IF(Proc[[#This Row],[Author]]="Marcela Urrego",VLOOKUP(LEFT(Proc[[#This Row],[Requested]],1),Table3[#All],2,0),VLOOKUP(Proc[[#This Row],[Author]],Table4[],2,0))</f>
        <v>EL</v>
      </c>
      <c r="L278" s="36" t="s">
        <v>508</v>
      </c>
      <c r="M278" s="46">
        <v>45679.497245370374</v>
      </c>
      <c r="N278" s="46">
        <v>45681</v>
      </c>
      <c r="O278" s="46">
        <v>45681</v>
      </c>
      <c r="P278" s="39" t="str">
        <f ca="1">IF(Proc[[#This Row],[DaysAgeing]]&gt;5,"yep","on track")</f>
        <v>on track</v>
      </c>
      <c r="Q278" s="2">
        <f ca="1">IF(Proc[[#This Row],[DateClosed]]="",ABS(NETWORKDAYS(Proc[[#This Row],[DateOpened]],TODAY()))-1,ABS(NETWORKDAYS(Proc[[#This Row],[DateOpened]],Proc[[#This Row],[DateClosed]]))-1)</f>
        <v>2</v>
      </c>
      <c r="R278" s="39" t="s">
        <v>993</v>
      </c>
      <c r="S278" s="36"/>
      <c r="T278" s="153">
        <v>277</v>
      </c>
    </row>
    <row r="279" spans="1:20" hidden="1">
      <c r="A279" s="37" t="s">
        <v>1473</v>
      </c>
      <c r="B279" s="152" t="str">
        <f>IFERROR(VLOOKUP(Proc[[#This Row],[App]],Table2[],3,0),"open")</f>
        <v>ok</v>
      </c>
      <c r="C279" s="37" t="s">
        <v>369</v>
      </c>
      <c r="D279" s="152" t="s">
        <v>7931</v>
      </c>
      <c r="E279" s="152" t="s">
        <v>1204</v>
      </c>
      <c r="F279" s="152" t="s">
        <v>1204</v>
      </c>
      <c r="G279" s="37" t="s">
        <v>400</v>
      </c>
      <c r="H279" s="36" t="str">
        <f>IF(Proc[[#This Row],[type]]="LFF (MDG-F)",MID(Proc[[#This Row],[Obj]],13,10),"")</f>
        <v/>
      </c>
      <c r="I279" s="152"/>
      <c r="J279" s="36" t="b">
        <f>Proc[[#This Row],[Requested]]=Proc[[#This Row],[CurrentParent]]</f>
        <v>1</v>
      </c>
      <c r="K279" s="152" t="str">
        <f>IF(Proc[[#This Row],[Author]]="Marcela Urrego",VLOOKUP(LEFT(Proc[[#This Row],[Requested]],1),Table3[#All],2,0),VLOOKUP(Proc[[#This Row],[Author]],Table4[],2,0))</f>
        <v>EL</v>
      </c>
      <c r="L279" s="36" t="s">
        <v>508</v>
      </c>
      <c r="M279" s="46">
        <v>45679.497245370374</v>
      </c>
      <c r="N279" s="46">
        <v>45681</v>
      </c>
      <c r="O279" s="46">
        <v>45681</v>
      </c>
      <c r="P279" s="39" t="str">
        <f ca="1">IF(Proc[[#This Row],[DaysAgeing]]&gt;5,"yep","on track")</f>
        <v>on track</v>
      </c>
      <c r="Q279" s="2">
        <f ca="1">IF(Proc[[#This Row],[DateClosed]]="",ABS(NETWORKDAYS(Proc[[#This Row],[DateOpened]],TODAY()))-1,ABS(NETWORKDAYS(Proc[[#This Row],[DateOpened]],Proc[[#This Row],[DateClosed]]))-1)</f>
        <v>2</v>
      </c>
      <c r="R279" s="39" t="s">
        <v>993</v>
      </c>
      <c r="S279" s="36"/>
      <c r="T279" s="153">
        <v>278</v>
      </c>
    </row>
    <row r="280" spans="1:20" hidden="1">
      <c r="A280" s="37" t="s">
        <v>1473</v>
      </c>
      <c r="B280" s="152" t="str">
        <f>IFERROR(VLOOKUP(Proc[[#This Row],[App]],Table2[],3,0),"open")</f>
        <v>ok</v>
      </c>
      <c r="C280" s="37" t="s">
        <v>369</v>
      </c>
      <c r="D280" s="152" t="s">
        <v>7932</v>
      </c>
      <c r="E280" s="152" t="s">
        <v>1204</v>
      </c>
      <c r="F280" s="152" t="s">
        <v>1204</v>
      </c>
      <c r="G280" s="37" t="s">
        <v>400</v>
      </c>
      <c r="H280" s="36" t="str">
        <f>IF(Proc[[#This Row],[type]]="LFF (MDG-F)",MID(Proc[[#This Row],[Obj]],13,10),"")</f>
        <v/>
      </c>
      <c r="I280" s="152"/>
      <c r="J280" s="36" t="b">
        <f>Proc[[#This Row],[Requested]]=Proc[[#This Row],[CurrentParent]]</f>
        <v>1</v>
      </c>
      <c r="K280" s="152" t="str">
        <f>IF(Proc[[#This Row],[Author]]="Marcela Urrego",VLOOKUP(LEFT(Proc[[#This Row],[Requested]],1),Table3[#All],2,0),VLOOKUP(Proc[[#This Row],[Author]],Table4[],2,0))</f>
        <v>EL</v>
      </c>
      <c r="L280" s="36" t="s">
        <v>508</v>
      </c>
      <c r="M280" s="46">
        <v>45679.497245370374</v>
      </c>
      <c r="N280" s="46">
        <v>45681</v>
      </c>
      <c r="O280" s="46">
        <v>45681</v>
      </c>
      <c r="P280" s="39" t="str">
        <f ca="1">IF(Proc[[#This Row],[DaysAgeing]]&gt;5,"yep","on track")</f>
        <v>on track</v>
      </c>
      <c r="Q280" s="2">
        <f ca="1">IF(Proc[[#This Row],[DateClosed]]="",ABS(NETWORKDAYS(Proc[[#This Row],[DateOpened]],TODAY()))-1,ABS(NETWORKDAYS(Proc[[#This Row],[DateOpened]],Proc[[#This Row],[DateClosed]]))-1)</f>
        <v>2</v>
      </c>
      <c r="R280" s="39" t="s">
        <v>993</v>
      </c>
      <c r="S280" s="36"/>
      <c r="T280" s="153">
        <v>279</v>
      </c>
    </row>
    <row r="281" spans="1:20" hidden="1">
      <c r="A281" s="37" t="s">
        <v>1473</v>
      </c>
      <c r="B281" s="111" t="str">
        <f>IFERROR(VLOOKUP(Proc[[#This Row],[App]],Table2[],3,0),"open")</f>
        <v>ok</v>
      </c>
      <c r="C281" s="37" t="s">
        <v>369</v>
      </c>
      <c r="D281" s="152" t="s">
        <v>7933</v>
      </c>
      <c r="E281" s="152" t="s">
        <v>1204</v>
      </c>
      <c r="F281" s="85" t="s">
        <v>1204</v>
      </c>
      <c r="G281" s="37" t="s">
        <v>400</v>
      </c>
      <c r="H281" s="36" t="str">
        <f>IF(Proc[[#This Row],[type]]="LFF (MDG-F)",MID(Proc[[#This Row],[Obj]],13,10),"")</f>
        <v/>
      </c>
      <c r="I281" s="152"/>
      <c r="J281" s="36" t="b">
        <f>Proc[[#This Row],[Requested]]=Proc[[#This Row],[CurrentParent]]</f>
        <v>1</v>
      </c>
      <c r="K281" s="107" t="str">
        <f>IF(Proc[[#This Row],[Author]]="Marcela Urrego",VLOOKUP(LEFT(Proc[[#This Row],[Requested]],1),Table3[#All],2,0),VLOOKUP(Proc[[#This Row],[Author]],Table4[],2,0))</f>
        <v>EL</v>
      </c>
      <c r="L281" s="36" t="s">
        <v>508</v>
      </c>
      <c r="M281" s="46">
        <v>45679.497245370374</v>
      </c>
      <c r="N281" s="46">
        <v>45681</v>
      </c>
      <c r="O281" s="46">
        <v>45681</v>
      </c>
      <c r="P281" s="39" t="str">
        <f ca="1">IF(Proc[[#This Row],[DaysAgeing]]&gt;5,"yep","on track")</f>
        <v>on track</v>
      </c>
      <c r="Q281" s="2">
        <f ca="1">IF(Proc[[#This Row],[DateClosed]]="",ABS(NETWORKDAYS(Proc[[#This Row],[DateOpened]],TODAY()))-1,ABS(NETWORKDAYS(Proc[[#This Row],[DateOpened]],Proc[[#This Row],[DateClosed]]))-1)</f>
        <v>2</v>
      </c>
      <c r="R281" s="39" t="s">
        <v>993</v>
      </c>
      <c r="S281" s="36"/>
      <c r="T281" s="153">
        <v>280</v>
      </c>
    </row>
    <row r="282" spans="1:20" hidden="1">
      <c r="A282" t="s">
        <v>1480</v>
      </c>
      <c r="B282" s="152" t="str">
        <f>IFERROR(VLOOKUP(Proc[[#This Row],[App]],Table2[],3,0),"open")</f>
        <v>ok</v>
      </c>
      <c r="C282" t="s">
        <v>369</v>
      </c>
      <c r="D282" s="152" t="s">
        <v>1478</v>
      </c>
      <c r="E282" s="152" t="s">
        <v>1043</v>
      </c>
      <c r="F282" s="152" t="s">
        <v>1043</v>
      </c>
      <c r="G282" s="37" t="s">
        <v>400</v>
      </c>
      <c r="H282" s="36" t="str">
        <f>IF(Proc[[#This Row],[type]]="LFF (MDG-F)",MID(Proc[[#This Row],[Obj]],13,10),"")</f>
        <v/>
      </c>
      <c r="I282" s="152"/>
      <c r="J282" s="36" t="b">
        <f>Proc[[#This Row],[Requested]]=Proc[[#This Row],[CurrentParent]]</f>
        <v>1</v>
      </c>
      <c r="K282" s="152" t="str">
        <f>IF(Proc[[#This Row],[Author]]="Marcela Urrego",VLOOKUP(LEFT(Proc[[#This Row],[Requested]],1),Table3[#All],2,0),VLOOKUP(Proc[[#This Row],[Author]],Table4[],2,0))</f>
        <v>HC</v>
      </c>
      <c r="L282" s="36" t="s">
        <v>508</v>
      </c>
      <c r="M282" s="46">
        <v>45680.579351851855</v>
      </c>
      <c r="N282" s="46">
        <v>45681</v>
      </c>
      <c r="O282" s="46">
        <v>45681</v>
      </c>
      <c r="P282" s="39" t="str">
        <f ca="1">IF(Proc[[#This Row],[DaysAgeing]]&gt;5,"yep","on track")</f>
        <v>on track</v>
      </c>
      <c r="Q282" s="2">
        <f ca="1">IF(Proc[[#This Row],[DateClosed]]="",ABS(NETWORKDAYS(Proc[[#This Row],[DateOpened]],TODAY()))-1,ABS(NETWORKDAYS(Proc[[#This Row],[DateOpened]],Proc[[#This Row],[DateClosed]]))-1)</f>
        <v>1</v>
      </c>
      <c r="R282" s="39" t="s">
        <v>410</v>
      </c>
      <c r="S282" s="36"/>
      <c r="T282" s="153">
        <v>281</v>
      </c>
    </row>
    <row r="283" spans="1:20" hidden="1">
      <c r="A283" s="37" t="s">
        <v>1480</v>
      </c>
      <c r="B283" s="152" t="str">
        <f>IFERROR(VLOOKUP(Proc[[#This Row],[App]],Table2[],3,0),"open")</f>
        <v>ok</v>
      </c>
      <c r="C283" s="37" t="s">
        <v>369</v>
      </c>
      <c r="D283" s="152" t="s">
        <v>1479</v>
      </c>
      <c r="E283" s="152" t="s">
        <v>1043</v>
      </c>
      <c r="F283" s="152" t="s">
        <v>1043</v>
      </c>
      <c r="G283" s="37" t="s">
        <v>400</v>
      </c>
      <c r="H283" s="36" t="str">
        <f>IF(Proc[[#This Row],[type]]="LFF (MDG-F)",MID(Proc[[#This Row],[Obj]],13,10),"")</f>
        <v/>
      </c>
      <c r="I283" s="152"/>
      <c r="J283" s="36" t="b">
        <f>Proc[[#This Row],[Requested]]=Proc[[#This Row],[CurrentParent]]</f>
        <v>1</v>
      </c>
      <c r="K283" s="152" t="str">
        <f>IF(Proc[[#This Row],[Author]]="Marcela Urrego",VLOOKUP(LEFT(Proc[[#This Row],[Requested]],1),Table3[#All],2,0),VLOOKUP(Proc[[#This Row],[Author]],Table4[],2,0))</f>
        <v>HC</v>
      </c>
      <c r="L283" s="36" t="s">
        <v>508</v>
      </c>
      <c r="M283" s="46">
        <v>45680.579351851855</v>
      </c>
      <c r="N283" s="46">
        <v>45681</v>
      </c>
      <c r="O283" s="46">
        <v>45681</v>
      </c>
      <c r="P283" s="39" t="str">
        <f ca="1">IF(Proc[[#This Row],[DaysAgeing]]&gt;5,"yep","on track")</f>
        <v>on track</v>
      </c>
      <c r="Q283" s="2">
        <f ca="1">IF(Proc[[#This Row],[DateClosed]]="",ABS(NETWORKDAYS(Proc[[#This Row],[DateOpened]],TODAY()))-1,ABS(NETWORKDAYS(Proc[[#This Row],[DateOpened]],Proc[[#This Row],[DateClosed]]))-1)</f>
        <v>1</v>
      </c>
      <c r="R283" s="39" t="s">
        <v>410</v>
      </c>
      <c r="S283" s="36"/>
      <c r="T283" s="153">
        <v>282</v>
      </c>
    </row>
    <row r="284" spans="1:20" hidden="1">
      <c r="A284" s="37" t="s">
        <v>1480</v>
      </c>
      <c r="B284" s="152" t="str">
        <f>IFERROR(VLOOKUP(Proc[[#This Row],[App]],Table2[],3,0),"open")</f>
        <v>ok</v>
      </c>
      <c r="C284" s="37" t="s">
        <v>377</v>
      </c>
      <c r="D284" s="152" t="s">
        <v>7934</v>
      </c>
      <c r="E284" s="152" t="s">
        <v>1043</v>
      </c>
      <c r="F284" s="152" t="s">
        <v>1043</v>
      </c>
      <c r="G284" t="s">
        <v>406</v>
      </c>
      <c r="H284" s="36" t="str">
        <f>IF(Proc[[#This Row],[type]]="LFF (MDG-F)",MID(Proc[[#This Row],[Obj]],13,10),"")</f>
        <v>EG50C01152</v>
      </c>
      <c r="I284" s="152"/>
      <c r="J284" s="36" t="b">
        <f>Proc[[#This Row],[Requested]]=Proc[[#This Row],[CurrentParent]]</f>
        <v>1</v>
      </c>
      <c r="K284" s="152" t="str">
        <f>IF(Proc[[#This Row],[Author]]="Marcela Urrego",VLOOKUP(LEFT(Proc[[#This Row],[Requested]],1),Table3[#All],2,0),VLOOKUP(Proc[[#This Row],[Author]],Table4[],2,0))</f>
        <v>HC</v>
      </c>
      <c r="L284" s="36" t="s">
        <v>508</v>
      </c>
      <c r="M284" s="46">
        <v>45680.579351851855</v>
      </c>
      <c r="O284" s="46">
        <v>45681</v>
      </c>
      <c r="P284" s="39" t="str">
        <f ca="1">IF(Proc[[#This Row],[DaysAgeing]]&gt;5,"yep","on track")</f>
        <v>on track</v>
      </c>
      <c r="Q284" s="2">
        <f ca="1">IF(Proc[[#This Row],[DateClosed]]="",ABS(NETWORKDAYS(Proc[[#This Row],[DateOpened]],TODAY()))-1,ABS(NETWORKDAYS(Proc[[#This Row],[DateOpened]],Proc[[#This Row],[DateClosed]]))-1)</f>
        <v>1</v>
      </c>
      <c r="R284" s="39" t="s">
        <v>410</v>
      </c>
      <c r="S284" s="153" t="e">
        <f>VLOOKUP(Proc[[#This Row],[Obj]],#REF!,2,0)</f>
        <v>#REF!</v>
      </c>
      <c r="T284" s="153">
        <v>283</v>
      </c>
    </row>
    <row r="285" spans="1:20" hidden="1">
      <c r="A285" s="37" t="s">
        <v>1480</v>
      </c>
      <c r="B285" s="152" t="str">
        <f>IFERROR(VLOOKUP(Proc[[#This Row],[App]],Table2[],3,0),"open")</f>
        <v>ok</v>
      </c>
      <c r="C285" s="37" t="s">
        <v>369</v>
      </c>
      <c r="D285" s="152" t="s">
        <v>7935</v>
      </c>
      <c r="E285" s="152" t="s">
        <v>1043</v>
      </c>
      <c r="F285" s="152" t="s">
        <v>1043</v>
      </c>
      <c r="G285" s="37" t="s">
        <v>400</v>
      </c>
      <c r="H285" s="36" t="str">
        <f>IF(Proc[[#This Row],[type]]="LFF (MDG-F)",MID(Proc[[#This Row],[Obj]],13,10),"")</f>
        <v/>
      </c>
      <c r="I285" s="152"/>
      <c r="J285" s="36" t="b">
        <f>Proc[[#This Row],[Requested]]=Proc[[#This Row],[CurrentParent]]</f>
        <v>1</v>
      </c>
      <c r="K285" s="152" t="str">
        <f>IF(Proc[[#This Row],[Author]]="Marcela Urrego",VLOOKUP(LEFT(Proc[[#This Row],[Requested]],1),Table3[#All],2,0),VLOOKUP(Proc[[#This Row],[Author]],Table4[],2,0))</f>
        <v>HC</v>
      </c>
      <c r="L285" s="36" t="s">
        <v>508</v>
      </c>
      <c r="M285" s="46">
        <v>45680.579351851855</v>
      </c>
      <c r="N285" s="46">
        <v>45681</v>
      </c>
      <c r="O285" s="46">
        <v>45681</v>
      </c>
      <c r="P285" s="39" t="str">
        <f ca="1">IF(Proc[[#This Row],[DaysAgeing]]&gt;5,"yep","on track")</f>
        <v>on track</v>
      </c>
      <c r="Q285" s="2">
        <f ca="1">IF(Proc[[#This Row],[DateClosed]]="",ABS(NETWORKDAYS(Proc[[#This Row],[DateOpened]],TODAY()))-1,ABS(NETWORKDAYS(Proc[[#This Row],[DateOpened]],Proc[[#This Row],[DateClosed]]))-1)</f>
        <v>1</v>
      </c>
      <c r="R285" s="39" t="s">
        <v>410</v>
      </c>
      <c r="S285" s="36"/>
      <c r="T285" s="153">
        <v>284</v>
      </c>
    </row>
    <row r="286" spans="1:20" hidden="1">
      <c r="A286" t="s">
        <v>1481</v>
      </c>
      <c r="B286" s="111" t="str">
        <f>IFERROR(VLOOKUP(Proc[[#This Row],[App]],Table2[],3,0),"open")</f>
        <v>ok</v>
      </c>
      <c r="C286" s="152" t="s">
        <v>369</v>
      </c>
      <c r="D286" s="152" t="s">
        <v>7936</v>
      </c>
      <c r="E286" s="152" t="s">
        <v>1482</v>
      </c>
      <c r="F286" s="85" t="s">
        <v>1482</v>
      </c>
      <c r="G286" t="s">
        <v>400</v>
      </c>
      <c r="H286" s="36" t="str">
        <f>IF(Proc[[#This Row],[type]]="LFF (MDG-F)",MID(Proc[[#This Row],[Obj]],13,10),"")</f>
        <v/>
      </c>
      <c r="I286" s="152"/>
      <c r="J286" s="36" t="b">
        <f>Proc[[#This Row],[Requested]]=Proc[[#This Row],[CurrentParent]]</f>
        <v>1</v>
      </c>
      <c r="K286" s="107" t="str">
        <f>IF(Proc[[#This Row],[Author]]="Marcela Urrego",VLOOKUP(LEFT(Proc[[#This Row],[Requested]],1),Table3[#All],2,0),VLOOKUP(Proc[[#This Row],[Author]],Table4[],2,0))</f>
        <v>HC</v>
      </c>
      <c r="L286" s="36" t="s">
        <v>508</v>
      </c>
      <c r="M286" s="46">
        <v>45680.579351851855</v>
      </c>
      <c r="N286" s="46">
        <v>45681</v>
      </c>
      <c r="O286" s="46">
        <v>45681</v>
      </c>
      <c r="P286" s="39" t="str">
        <f ca="1">IF(Proc[[#This Row],[DaysAgeing]]&gt;5,"yep","on track")</f>
        <v>on track</v>
      </c>
      <c r="Q286" s="2">
        <f ca="1">IF(Proc[[#This Row],[DateClosed]]="",ABS(NETWORKDAYS(Proc[[#This Row],[DateOpened]],TODAY()))-1,ABS(NETWORKDAYS(Proc[[#This Row],[DateOpened]],Proc[[#This Row],[DateClosed]]))-1)</f>
        <v>1</v>
      </c>
      <c r="R286" s="39" t="s">
        <v>410</v>
      </c>
      <c r="S286" s="36"/>
      <c r="T286" s="153">
        <v>285</v>
      </c>
    </row>
    <row r="287" spans="1:20" hidden="1">
      <c r="A287" t="s">
        <v>1489</v>
      </c>
      <c r="B287" s="111" t="str">
        <f>IFERROR(VLOOKUP(Proc[[#This Row],[App]],Table2[],3,0),"open")</f>
        <v>ok</v>
      </c>
      <c r="C287" t="s">
        <v>369</v>
      </c>
      <c r="D287" s="152" t="s">
        <v>1483</v>
      </c>
      <c r="E287" s="152" t="s">
        <v>472</v>
      </c>
      <c r="F287" s="85" t="s">
        <v>472</v>
      </c>
      <c r="G287" t="s">
        <v>400</v>
      </c>
      <c r="H287" s="36" t="str">
        <f>IF(Proc[[#This Row],[type]]="LFF (MDG-F)",MID(Proc[[#This Row],[Obj]],13,10),"")</f>
        <v/>
      </c>
      <c r="I287" s="152"/>
      <c r="J287" s="36" t="b">
        <f>Proc[[#This Row],[Requested]]=Proc[[#This Row],[CurrentParent]]</f>
        <v>1</v>
      </c>
      <c r="K287" s="107" t="str">
        <f>IF(Proc[[#This Row],[Author]]="Marcela Urrego",VLOOKUP(LEFT(Proc[[#This Row],[Requested]],1),Table3[#All],2,0),VLOOKUP(Proc[[#This Row],[Author]],Table4[],2,0))</f>
        <v>MGF</v>
      </c>
      <c r="L287" s="36" t="s">
        <v>508</v>
      </c>
      <c r="M287" s="46">
        <v>45681.36482638889</v>
      </c>
      <c r="N287" s="46">
        <v>45688</v>
      </c>
      <c r="O287" s="46">
        <v>45688</v>
      </c>
      <c r="P287" s="39" t="str">
        <f ca="1">IF(Proc[[#This Row],[DaysAgeing]]&gt;5,"yep","on track")</f>
        <v>on track</v>
      </c>
      <c r="Q287" s="2">
        <f ca="1">IF(Proc[[#This Row],[DateClosed]]="",ABS(NETWORKDAYS(Proc[[#This Row],[DateOpened]],TODAY()))-1,ABS(NETWORKDAYS(Proc[[#This Row],[DateOpened]],Proc[[#This Row],[DateClosed]]))-1)</f>
        <v>5</v>
      </c>
      <c r="R287" s="39" t="s">
        <v>514</v>
      </c>
      <c r="S287" s="36"/>
      <c r="T287" s="153">
        <v>286</v>
      </c>
    </row>
    <row r="288" spans="1:20" hidden="1">
      <c r="A288" s="37" t="s">
        <v>1489</v>
      </c>
      <c r="B288" s="111" t="str">
        <f>IFERROR(VLOOKUP(Proc[[#This Row],[App]],Table2[],3,0),"open")</f>
        <v>ok</v>
      </c>
      <c r="C288" s="37" t="s">
        <v>369</v>
      </c>
      <c r="D288" s="152" t="s">
        <v>474</v>
      </c>
      <c r="E288" s="152" t="s">
        <v>473</v>
      </c>
      <c r="F288" s="85" t="s">
        <v>473</v>
      </c>
      <c r="G288" s="37" t="s">
        <v>400</v>
      </c>
      <c r="H288" s="36" t="str">
        <f>IF(Proc[[#This Row],[type]]="LFF (MDG-F)",MID(Proc[[#This Row],[Obj]],13,10),"")</f>
        <v/>
      </c>
      <c r="I288" s="152"/>
      <c r="J288" s="36" t="b">
        <f>Proc[[#This Row],[Requested]]=Proc[[#This Row],[CurrentParent]]</f>
        <v>1</v>
      </c>
      <c r="K288" s="107" t="str">
        <f>IF(Proc[[#This Row],[Author]]="Marcela Urrego",VLOOKUP(LEFT(Proc[[#This Row],[Requested]],1),Table3[#All],2,0),VLOOKUP(Proc[[#This Row],[Author]],Table4[],2,0))</f>
        <v>MGF</v>
      </c>
      <c r="L288" s="36" t="s">
        <v>508</v>
      </c>
      <c r="M288" s="46">
        <v>45681.36482638889</v>
      </c>
      <c r="N288" s="46">
        <v>45688</v>
      </c>
      <c r="O288" s="46">
        <v>45688</v>
      </c>
      <c r="P288" s="39" t="str">
        <f ca="1">IF(Proc[[#This Row],[DaysAgeing]]&gt;5,"yep","on track")</f>
        <v>on track</v>
      </c>
      <c r="Q288" s="2">
        <f ca="1">IF(Proc[[#This Row],[DateClosed]]="",ABS(NETWORKDAYS(Proc[[#This Row],[DateOpened]],TODAY()))-1,ABS(NETWORKDAYS(Proc[[#This Row],[DateOpened]],Proc[[#This Row],[DateClosed]]))-1)</f>
        <v>5</v>
      </c>
      <c r="R288" s="39" t="s">
        <v>514</v>
      </c>
      <c r="S288" s="36"/>
      <c r="T288" s="153">
        <v>287</v>
      </c>
    </row>
    <row r="289" spans="1:20" hidden="1">
      <c r="A289" s="37" t="s">
        <v>1489</v>
      </c>
      <c r="B289" s="111" t="str">
        <f>IFERROR(VLOOKUP(Proc[[#This Row],[App]],Table2[],3,0),"open")</f>
        <v>ok</v>
      </c>
      <c r="C289" s="37" t="s">
        <v>369</v>
      </c>
      <c r="D289" s="152" t="s">
        <v>1484</v>
      </c>
      <c r="E289" s="152" t="s">
        <v>1211</v>
      </c>
      <c r="F289" s="85" t="s">
        <v>1211</v>
      </c>
      <c r="G289" s="37" t="s">
        <v>400</v>
      </c>
      <c r="H289" s="36" t="str">
        <f>IF(Proc[[#This Row],[type]]="LFF (MDG-F)",MID(Proc[[#This Row],[Obj]],13,10),"")</f>
        <v/>
      </c>
      <c r="I289" s="152"/>
      <c r="J289" s="36" t="b">
        <f>Proc[[#This Row],[Requested]]=Proc[[#This Row],[CurrentParent]]</f>
        <v>1</v>
      </c>
      <c r="K289" s="107" t="str">
        <f>IF(Proc[[#This Row],[Author]]="Marcela Urrego",VLOOKUP(LEFT(Proc[[#This Row],[Requested]],1),Table3[#All],2,0),VLOOKUP(Proc[[#This Row],[Author]],Table4[],2,0))</f>
        <v>MGF</v>
      </c>
      <c r="L289" s="153" t="s">
        <v>508</v>
      </c>
      <c r="M289" s="46">
        <v>45681.36482638889</v>
      </c>
      <c r="N289" s="46">
        <v>45688</v>
      </c>
      <c r="O289" s="46">
        <v>45688</v>
      </c>
      <c r="P289" s="39" t="str">
        <f ca="1">IF(Proc[[#This Row],[DaysAgeing]]&gt;5,"yep","on track")</f>
        <v>on track</v>
      </c>
      <c r="Q289" s="2">
        <f ca="1">IF(Proc[[#This Row],[DateClosed]]="",ABS(NETWORKDAYS(Proc[[#This Row],[DateOpened]],TODAY()))-1,ABS(NETWORKDAYS(Proc[[#This Row],[DateOpened]],Proc[[#This Row],[DateClosed]]))-1)</f>
        <v>5</v>
      </c>
      <c r="R289" s="39" t="s">
        <v>514</v>
      </c>
      <c r="S289" s="36"/>
      <c r="T289" s="153">
        <v>288</v>
      </c>
    </row>
    <row r="290" spans="1:20" hidden="1">
      <c r="A290" s="37" t="s">
        <v>1489</v>
      </c>
      <c r="B290" s="111" t="str">
        <f>IFERROR(VLOOKUP(Proc[[#This Row],[App]],Table2[],3,0),"open")</f>
        <v>ok</v>
      </c>
      <c r="C290" s="37" t="s">
        <v>369</v>
      </c>
      <c r="D290" s="152" t="s">
        <v>1485</v>
      </c>
      <c r="E290" s="152" t="s">
        <v>1211</v>
      </c>
      <c r="F290" s="85" t="s">
        <v>1211</v>
      </c>
      <c r="G290" s="37" t="s">
        <v>400</v>
      </c>
      <c r="H290" s="36" t="str">
        <f>IF(Proc[[#This Row],[type]]="LFF (MDG-F)",MID(Proc[[#This Row],[Obj]],13,10),"")</f>
        <v/>
      </c>
      <c r="I290" s="152"/>
      <c r="J290" s="36" t="b">
        <f>Proc[[#This Row],[Requested]]=Proc[[#This Row],[CurrentParent]]</f>
        <v>1</v>
      </c>
      <c r="K290" s="107" t="str">
        <f>IF(Proc[[#This Row],[Author]]="Marcela Urrego",VLOOKUP(LEFT(Proc[[#This Row],[Requested]],1),Table3[#All],2,0),VLOOKUP(Proc[[#This Row],[Author]],Table4[],2,0))</f>
        <v>MGF</v>
      </c>
      <c r="L290" s="36" t="s">
        <v>508</v>
      </c>
      <c r="M290" s="46">
        <v>45681.36482638889</v>
      </c>
      <c r="N290" s="46">
        <v>45688</v>
      </c>
      <c r="O290" s="46">
        <v>45688</v>
      </c>
      <c r="P290" s="39" t="str">
        <f ca="1">IF(Proc[[#This Row],[DaysAgeing]]&gt;5,"yep","on track")</f>
        <v>on track</v>
      </c>
      <c r="Q290" s="2">
        <f ca="1">IF(Proc[[#This Row],[DateClosed]]="",ABS(NETWORKDAYS(Proc[[#This Row],[DateOpened]],TODAY()))-1,ABS(NETWORKDAYS(Proc[[#This Row],[DateOpened]],Proc[[#This Row],[DateClosed]]))-1)</f>
        <v>5</v>
      </c>
      <c r="R290" s="39" t="s">
        <v>514</v>
      </c>
      <c r="S290" s="36"/>
      <c r="T290" s="153">
        <v>289</v>
      </c>
    </row>
    <row r="291" spans="1:20" hidden="1">
      <c r="A291" s="37" t="s">
        <v>1489</v>
      </c>
      <c r="B291" s="111" t="str">
        <f>IFERROR(VLOOKUP(Proc[[#This Row],[App]],Table2[],3,0),"open")</f>
        <v>ok</v>
      </c>
      <c r="C291" s="37" t="s">
        <v>369</v>
      </c>
      <c r="D291" s="152" t="s">
        <v>1486</v>
      </c>
      <c r="E291" s="152" t="s">
        <v>1211</v>
      </c>
      <c r="F291" s="85" t="s">
        <v>1211</v>
      </c>
      <c r="G291" s="37" t="s">
        <v>400</v>
      </c>
      <c r="H291" s="36" t="str">
        <f>IF(Proc[[#This Row],[type]]="LFF (MDG-F)",MID(Proc[[#This Row],[Obj]],13,10),"")</f>
        <v/>
      </c>
      <c r="I291" s="152"/>
      <c r="J291" s="36" t="b">
        <f>Proc[[#This Row],[Requested]]=Proc[[#This Row],[CurrentParent]]</f>
        <v>1</v>
      </c>
      <c r="K291" s="107" t="str">
        <f>IF(Proc[[#This Row],[Author]]="Marcela Urrego",VLOOKUP(LEFT(Proc[[#This Row],[Requested]],1),Table3[#All],2,0),VLOOKUP(Proc[[#This Row],[Author]],Table4[],2,0))</f>
        <v>MGF</v>
      </c>
      <c r="L291" s="153" t="s">
        <v>508</v>
      </c>
      <c r="M291" s="46">
        <v>45681.36482638889</v>
      </c>
      <c r="N291" s="46">
        <v>45688</v>
      </c>
      <c r="O291" s="46">
        <v>45688</v>
      </c>
      <c r="P291" s="39" t="str">
        <f ca="1">IF(Proc[[#This Row],[DaysAgeing]]&gt;5,"yep","on track")</f>
        <v>on track</v>
      </c>
      <c r="Q291" s="2">
        <f ca="1">IF(Proc[[#This Row],[DateClosed]]="",ABS(NETWORKDAYS(Proc[[#This Row],[DateOpened]],TODAY()))-1,ABS(NETWORKDAYS(Proc[[#This Row],[DateOpened]],Proc[[#This Row],[DateClosed]]))-1)</f>
        <v>5</v>
      </c>
      <c r="R291" s="39" t="s">
        <v>514</v>
      </c>
      <c r="S291" s="36"/>
      <c r="T291" s="153">
        <v>290</v>
      </c>
    </row>
    <row r="292" spans="1:20" hidden="1">
      <c r="A292" s="37" t="s">
        <v>1489</v>
      </c>
      <c r="B292" s="111" t="str">
        <f>IFERROR(VLOOKUP(Proc[[#This Row],[App]],Table2[],3,0),"open")</f>
        <v>ok</v>
      </c>
      <c r="C292" s="37" t="s">
        <v>369</v>
      </c>
      <c r="D292" s="152" t="s">
        <v>1487</v>
      </c>
      <c r="E292" s="152" t="s">
        <v>1211</v>
      </c>
      <c r="F292" s="85" t="s">
        <v>1211</v>
      </c>
      <c r="G292" s="37" t="s">
        <v>400</v>
      </c>
      <c r="H292" s="36" t="str">
        <f>IF(Proc[[#This Row],[type]]="LFF (MDG-F)",MID(Proc[[#This Row],[Obj]],13,10),"")</f>
        <v/>
      </c>
      <c r="I292" s="152"/>
      <c r="J292" s="36" t="b">
        <f>Proc[[#This Row],[Requested]]=Proc[[#This Row],[CurrentParent]]</f>
        <v>1</v>
      </c>
      <c r="K292" s="107" t="str">
        <f>IF(Proc[[#This Row],[Author]]="Marcela Urrego",VLOOKUP(LEFT(Proc[[#This Row],[Requested]],1),Table3[#All],2,0),VLOOKUP(Proc[[#This Row],[Author]],Table4[],2,0))</f>
        <v>MGF</v>
      </c>
      <c r="L292" s="153" t="s">
        <v>508</v>
      </c>
      <c r="M292" s="46">
        <v>45681.36482638889</v>
      </c>
      <c r="N292" s="46">
        <v>45688</v>
      </c>
      <c r="O292" s="46">
        <v>45688</v>
      </c>
      <c r="P292" s="39" t="str">
        <f ca="1">IF(Proc[[#This Row],[DaysAgeing]]&gt;5,"yep","on track")</f>
        <v>on track</v>
      </c>
      <c r="Q292" s="2">
        <f ca="1">IF(Proc[[#This Row],[DateClosed]]="",ABS(NETWORKDAYS(Proc[[#This Row],[DateOpened]],TODAY()))-1,ABS(NETWORKDAYS(Proc[[#This Row],[DateOpened]],Proc[[#This Row],[DateClosed]]))-1)</f>
        <v>5</v>
      </c>
      <c r="R292" s="39" t="s">
        <v>514</v>
      </c>
      <c r="S292" s="36"/>
      <c r="T292" s="153">
        <v>291</v>
      </c>
    </row>
    <row r="293" spans="1:20" hidden="1">
      <c r="A293" s="37" t="s">
        <v>1489</v>
      </c>
      <c r="B293" s="152" t="str">
        <f>IFERROR(VLOOKUP(Proc[[#This Row],[App]],Table2[],3,0),"open")</f>
        <v>ok</v>
      </c>
      <c r="C293" s="37" t="s">
        <v>369</v>
      </c>
      <c r="D293" s="152" t="s">
        <v>1488</v>
      </c>
      <c r="E293" s="152" t="s">
        <v>1211</v>
      </c>
      <c r="F293" s="152" t="s">
        <v>1211</v>
      </c>
      <c r="G293" s="37" t="s">
        <v>400</v>
      </c>
      <c r="H293" s="36" t="str">
        <f>IF(Proc[[#This Row],[type]]="LFF (MDG-F)",MID(Proc[[#This Row],[Obj]],13,10),"")</f>
        <v/>
      </c>
      <c r="I293" s="152"/>
      <c r="J293" s="36" t="b">
        <f>Proc[[#This Row],[Requested]]=Proc[[#This Row],[CurrentParent]]</f>
        <v>1</v>
      </c>
      <c r="K293" s="152" t="str">
        <f>IF(Proc[[#This Row],[Author]]="Marcela Urrego",VLOOKUP(LEFT(Proc[[#This Row],[Requested]],1),Table3[#All],2,0),VLOOKUP(Proc[[#This Row],[Author]],Table4[],2,0))</f>
        <v>MGF</v>
      </c>
      <c r="L293" s="36" t="s">
        <v>508</v>
      </c>
      <c r="M293" s="46">
        <v>45681.36482638889</v>
      </c>
      <c r="N293" s="46">
        <v>45688</v>
      </c>
      <c r="O293" s="46">
        <v>45688</v>
      </c>
      <c r="P293" s="39" t="str">
        <f ca="1">IF(Proc[[#This Row],[DaysAgeing]]&gt;5,"yep","on track")</f>
        <v>on track</v>
      </c>
      <c r="Q293" s="2">
        <f ca="1">IF(Proc[[#This Row],[DateClosed]]="",ABS(NETWORKDAYS(Proc[[#This Row],[DateOpened]],TODAY()))-1,ABS(NETWORKDAYS(Proc[[#This Row],[DateOpened]],Proc[[#This Row],[DateClosed]]))-1)</f>
        <v>5</v>
      </c>
      <c r="R293" s="39" t="s">
        <v>514</v>
      </c>
      <c r="S293" s="36"/>
      <c r="T293" s="153">
        <v>292</v>
      </c>
    </row>
    <row r="294" spans="1:20" hidden="1">
      <c r="A294" s="37" t="s">
        <v>1489</v>
      </c>
      <c r="B294" s="111" t="str">
        <f>IFERROR(VLOOKUP(Proc[[#This Row],[App]],Table2[],3,0),"open")</f>
        <v>ok</v>
      </c>
      <c r="C294" s="37" t="s">
        <v>369</v>
      </c>
      <c r="D294" s="152" t="s">
        <v>1279</v>
      </c>
      <c r="E294" s="152" t="s">
        <v>1872</v>
      </c>
      <c r="F294" s="85" t="s">
        <v>1872</v>
      </c>
      <c r="G294" s="37" t="s">
        <v>400</v>
      </c>
      <c r="H294" s="36" t="str">
        <f>IF(Proc[[#This Row],[type]]="LFF (MDG-F)",MID(Proc[[#This Row],[Obj]],13,10),"")</f>
        <v/>
      </c>
      <c r="I294" s="152"/>
      <c r="J294" s="36" t="b">
        <f>Proc[[#This Row],[Requested]]=Proc[[#This Row],[CurrentParent]]</f>
        <v>1</v>
      </c>
      <c r="K294" s="107" t="str">
        <f>IF(Proc[[#This Row],[Author]]="Marcela Urrego",VLOOKUP(LEFT(Proc[[#This Row],[Requested]],1),Table3[#All],2,0),VLOOKUP(Proc[[#This Row],[Author]],Table4[],2,0))</f>
        <v>MGF</v>
      </c>
      <c r="L294" s="36" t="s">
        <v>508</v>
      </c>
      <c r="M294" s="46">
        <v>45681.36482638889</v>
      </c>
      <c r="N294" s="46">
        <v>45688</v>
      </c>
      <c r="O294" s="46">
        <v>45688</v>
      </c>
      <c r="P294" s="39" t="str">
        <f ca="1">IF(Proc[[#This Row],[DaysAgeing]]&gt;5,"yep","on track")</f>
        <v>on track</v>
      </c>
      <c r="Q294" s="2">
        <f ca="1">IF(Proc[[#This Row],[DateClosed]]="",ABS(NETWORKDAYS(Proc[[#This Row],[DateOpened]],TODAY()))-1,ABS(NETWORKDAYS(Proc[[#This Row],[DateOpened]],Proc[[#This Row],[DateClosed]]))-1)</f>
        <v>5</v>
      </c>
      <c r="R294" s="39" t="s">
        <v>514</v>
      </c>
      <c r="S294" s="36"/>
      <c r="T294" s="153">
        <v>293</v>
      </c>
    </row>
    <row r="295" spans="1:20" hidden="1">
      <c r="A295" s="37" t="s">
        <v>1489</v>
      </c>
      <c r="B295" s="111" t="str">
        <f>IFERROR(VLOOKUP(Proc[[#This Row],[App]],Table2[],3,0),"open")</f>
        <v>ok</v>
      </c>
      <c r="C295" s="37" t="s">
        <v>369</v>
      </c>
      <c r="D295" s="152" t="s">
        <v>4851</v>
      </c>
      <c r="E295" s="152" t="s">
        <v>1649</v>
      </c>
      <c r="F295" s="85" t="s">
        <v>1649</v>
      </c>
      <c r="G295" s="37" t="s">
        <v>400</v>
      </c>
      <c r="H295" s="36" t="str">
        <f>IF(Proc[[#This Row],[type]]="LFF (MDG-F)",MID(Proc[[#This Row],[Obj]],13,10),"")</f>
        <v/>
      </c>
      <c r="I295" s="152"/>
      <c r="J295" s="36" t="b">
        <f>Proc[[#This Row],[Requested]]=Proc[[#This Row],[CurrentParent]]</f>
        <v>1</v>
      </c>
      <c r="K295" s="107" t="str">
        <f>IF(Proc[[#This Row],[Author]]="Marcela Urrego",VLOOKUP(LEFT(Proc[[#This Row],[Requested]],1),Table3[#All],2,0),VLOOKUP(Proc[[#This Row],[Author]],Table4[],2,0))</f>
        <v>MGF</v>
      </c>
      <c r="L295" s="36" t="s">
        <v>508</v>
      </c>
      <c r="M295" s="46">
        <v>45681.36482638889</v>
      </c>
      <c r="N295" s="46">
        <v>45688</v>
      </c>
      <c r="O295" s="46">
        <v>45688</v>
      </c>
      <c r="P295" s="39" t="str">
        <f ca="1">IF(Proc[[#This Row],[DaysAgeing]]&gt;5,"yep","on track")</f>
        <v>on track</v>
      </c>
      <c r="Q295" s="2">
        <f ca="1">IF(Proc[[#This Row],[DateClosed]]="",ABS(NETWORKDAYS(Proc[[#This Row],[DateOpened]],TODAY()))-1,ABS(NETWORKDAYS(Proc[[#This Row],[DateOpened]],Proc[[#This Row],[DateClosed]]))-1)</f>
        <v>5</v>
      </c>
      <c r="R295" s="39" t="s">
        <v>514</v>
      </c>
      <c r="S295" s="36"/>
      <c r="T295" s="153">
        <v>294</v>
      </c>
    </row>
    <row r="296" spans="1:20" hidden="1">
      <c r="A296" t="s">
        <v>1490</v>
      </c>
      <c r="B296" s="111" t="str">
        <f>IFERROR(VLOOKUP(Proc[[#This Row],[App]],Table2[],3,0),"open")</f>
        <v>ok</v>
      </c>
      <c r="C296" s="38" t="s">
        <v>369</v>
      </c>
      <c r="D296" s="152" t="s">
        <v>7937</v>
      </c>
      <c r="E296" s="152" t="s">
        <v>1491</v>
      </c>
      <c r="F296" s="85" t="s">
        <v>1491</v>
      </c>
      <c r="G296" s="37" t="s">
        <v>406</v>
      </c>
      <c r="H296" s="36" t="str">
        <f>IF(Proc[[#This Row],[type]]="LFF (MDG-F)",MID(Proc[[#This Row],[Obj]],13,10),"")</f>
        <v>KR07DB3307</v>
      </c>
      <c r="I296" s="152"/>
      <c r="J296" s="36" t="b">
        <f>Proc[[#This Row],[Requested]]=Proc[[#This Row],[CurrentParent]]</f>
        <v>1</v>
      </c>
      <c r="K296" s="107" t="str">
        <f>IF(Proc[[#This Row],[Author]]="Marcela Urrego",VLOOKUP(LEFT(Proc[[#This Row],[Requested]],1),Table3[#All],2,0),VLOOKUP(Proc[[#This Row],[Author]],Table4[],2,0))</f>
        <v>MGF</v>
      </c>
      <c r="L296" s="36" t="s">
        <v>508</v>
      </c>
      <c r="M296" s="46">
        <v>45681.527141203704</v>
      </c>
      <c r="P296" s="39" t="str">
        <f ca="1">IF(Proc[[#This Row],[DaysAgeing]]&gt;5,"yep","on track")</f>
        <v>yep</v>
      </c>
      <c r="Q296" s="2">
        <f ca="1">IF(Proc[[#This Row],[DateClosed]]="",ABS(NETWORKDAYS(Proc[[#This Row],[DateOpened]],TODAY()))-1,ABS(NETWORKDAYS(Proc[[#This Row],[DateOpened]],Proc[[#This Row],[DateClosed]]))-1)</f>
        <v>310</v>
      </c>
      <c r="R296" s="39" t="s">
        <v>1067</v>
      </c>
      <c r="S296" s="36"/>
      <c r="T296" s="153">
        <v>295</v>
      </c>
    </row>
    <row r="297" spans="1:20" hidden="1">
      <c r="A297" s="37" t="s">
        <v>1490</v>
      </c>
      <c r="B297" s="111" t="str">
        <f>IFERROR(VLOOKUP(Proc[[#This Row],[App]],Table2[],3,0),"open")</f>
        <v>ok</v>
      </c>
      <c r="C297" s="38" t="s">
        <v>369</v>
      </c>
      <c r="D297" s="152" t="s">
        <v>7938</v>
      </c>
      <c r="E297" s="152" t="s">
        <v>938</v>
      </c>
      <c r="F297" s="85" t="s">
        <v>938</v>
      </c>
      <c r="G297" s="37" t="s">
        <v>406</v>
      </c>
      <c r="H297" s="36" t="str">
        <f>IF(Proc[[#This Row],[type]]="LFF (MDG-F)",MID(Proc[[#This Row],[Obj]],13,10),"")</f>
        <v>KR07DB3305</v>
      </c>
      <c r="I297" s="152"/>
      <c r="J297" s="36" t="b">
        <f>Proc[[#This Row],[Requested]]=Proc[[#This Row],[CurrentParent]]</f>
        <v>1</v>
      </c>
      <c r="K297" s="107" t="str">
        <f>IF(Proc[[#This Row],[Author]]="Marcela Urrego",VLOOKUP(LEFT(Proc[[#This Row],[Requested]],1),Table3[#All],2,0),VLOOKUP(Proc[[#This Row],[Author]],Table4[],2,0))</f>
        <v>MGF</v>
      </c>
      <c r="L297" s="36" t="s">
        <v>508</v>
      </c>
      <c r="M297" s="46">
        <v>45681.527141203704</v>
      </c>
      <c r="P297" s="39" t="str">
        <f ca="1">IF(Proc[[#This Row],[DaysAgeing]]&gt;5,"yep","on track")</f>
        <v>yep</v>
      </c>
      <c r="Q297" s="2">
        <f ca="1">IF(Proc[[#This Row],[DateClosed]]="",ABS(NETWORKDAYS(Proc[[#This Row],[DateOpened]],TODAY()))-1,ABS(NETWORKDAYS(Proc[[#This Row],[DateOpened]],Proc[[#This Row],[DateClosed]]))-1)</f>
        <v>310</v>
      </c>
      <c r="R297" s="39" t="s">
        <v>1067</v>
      </c>
      <c r="S297" s="36"/>
      <c r="T297" s="153">
        <v>296</v>
      </c>
    </row>
    <row r="298" spans="1:20" hidden="1">
      <c r="A298" s="37" t="s">
        <v>1490</v>
      </c>
      <c r="B298" s="111" t="str">
        <f>IFERROR(VLOOKUP(Proc[[#This Row],[App]],Table2[],3,0),"open")</f>
        <v>ok</v>
      </c>
      <c r="C298" s="38" t="s">
        <v>369</v>
      </c>
      <c r="D298" s="152" t="s">
        <v>7939</v>
      </c>
      <c r="E298" s="152" t="s">
        <v>1158</v>
      </c>
      <c r="F298" s="85" t="s">
        <v>1158</v>
      </c>
      <c r="G298" s="37" t="s">
        <v>406</v>
      </c>
      <c r="H298" s="36" t="str">
        <f>IF(Proc[[#This Row],[type]]="LFF (MDG-F)",MID(Proc[[#This Row],[Obj]],13,10),"")</f>
        <v>US10DB3015</v>
      </c>
      <c r="I298" s="152"/>
      <c r="J298" s="36" t="b">
        <f>Proc[[#This Row],[Requested]]=Proc[[#This Row],[CurrentParent]]</f>
        <v>1</v>
      </c>
      <c r="K298" s="107" t="str">
        <f>IF(Proc[[#This Row],[Author]]="Marcela Urrego",VLOOKUP(LEFT(Proc[[#This Row],[Requested]],1),Table3[#All],2,0),VLOOKUP(Proc[[#This Row],[Author]],Table4[],2,0))</f>
        <v>MGF</v>
      </c>
      <c r="L298" s="36" t="s">
        <v>508</v>
      </c>
      <c r="M298" s="46">
        <v>45681.527141203704</v>
      </c>
      <c r="P298" s="39" t="str">
        <f ca="1">IF(Proc[[#This Row],[DaysAgeing]]&gt;5,"yep","on track")</f>
        <v>yep</v>
      </c>
      <c r="Q298" s="2">
        <f ca="1">IF(Proc[[#This Row],[DateClosed]]="",ABS(NETWORKDAYS(Proc[[#This Row],[DateOpened]],TODAY()))-1,ABS(NETWORKDAYS(Proc[[#This Row],[DateOpened]],Proc[[#This Row],[DateClosed]]))-1)</f>
        <v>310</v>
      </c>
      <c r="R298" s="39" t="s">
        <v>1067</v>
      </c>
      <c r="S298" s="36"/>
      <c r="T298" s="153">
        <v>297</v>
      </c>
    </row>
    <row r="299" spans="1:20" hidden="1">
      <c r="A299" s="37" t="s">
        <v>1490</v>
      </c>
      <c r="B299" s="111" t="str">
        <f>IFERROR(VLOOKUP(Proc[[#This Row],[App]],Table2[],3,0),"open")</f>
        <v>ok</v>
      </c>
      <c r="C299" s="38" t="s">
        <v>369</v>
      </c>
      <c r="D299" s="152" t="s">
        <v>7940</v>
      </c>
      <c r="E299" s="152" t="s">
        <v>1158</v>
      </c>
      <c r="F299" s="85" t="s">
        <v>1158</v>
      </c>
      <c r="G299" s="37" t="s">
        <v>406</v>
      </c>
      <c r="H299" s="36" t="str">
        <f>IF(Proc[[#This Row],[type]]="LFF (MDG-F)",MID(Proc[[#This Row],[Obj]],13,10),"")</f>
        <v>US10DB3018</v>
      </c>
      <c r="I299" s="152"/>
      <c r="J299" s="36" t="b">
        <f>Proc[[#This Row],[Requested]]=Proc[[#This Row],[CurrentParent]]</f>
        <v>1</v>
      </c>
      <c r="K299" s="107" t="str">
        <f>IF(Proc[[#This Row],[Author]]="Marcela Urrego",VLOOKUP(LEFT(Proc[[#This Row],[Requested]],1),Table3[#All],2,0),VLOOKUP(Proc[[#This Row],[Author]],Table4[],2,0))</f>
        <v>MGF</v>
      </c>
      <c r="L299" s="36" t="s">
        <v>508</v>
      </c>
      <c r="M299" s="46">
        <v>45681.527141203704</v>
      </c>
      <c r="P299" s="39" t="str">
        <f ca="1">IF(Proc[[#This Row],[DaysAgeing]]&gt;5,"yep","on track")</f>
        <v>yep</v>
      </c>
      <c r="Q299" s="2">
        <f ca="1">IF(Proc[[#This Row],[DateClosed]]="",ABS(NETWORKDAYS(Proc[[#This Row],[DateOpened]],TODAY()))-1,ABS(NETWORKDAYS(Proc[[#This Row],[DateOpened]],Proc[[#This Row],[DateClosed]]))-1)</f>
        <v>310</v>
      </c>
      <c r="R299" s="39" t="s">
        <v>1067</v>
      </c>
      <c r="S299" s="36"/>
      <c r="T299" s="153">
        <v>298</v>
      </c>
    </row>
    <row r="300" spans="1:20" hidden="1">
      <c r="A300" s="37" t="s">
        <v>1490</v>
      </c>
      <c r="B300" s="111" t="str">
        <f>IFERROR(VLOOKUP(Proc[[#This Row],[App]],Table2[],3,0),"open")</f>
        <v>ok</v>
      </c>
      <c r="C300" s="38" t="s">
        <v>369</v>
      </c>
      <c r="D300" s="152" t="s">
        <v>7941</v>
      </c>
      <c r="E300" s="152" t="s">
        <v>1158</v>
      </c>
      <c r="F300" s="85" t="s">
        <v>1158</v>
      </c>
      <c r="G300" s="37" t="s">
        <v>406</v>
      </c>
      <c r="H300" s="36" t="str">
        <f>IF(Proc[[#This Row],[type]]="LFF (MDG-F)",MID(Proc[[#This Row],[Obj]],13,10),"")</f>
        <v>US10DB3019</v>
      </c>
      <c r="I300" s="152"/>
      <c r="J300" s="36" t="b">
        <f>Proc[[#This Row],[Requested]]=Proc[[#This Row],[CurrentParent]]</f>
        <v>1</v>
      </c>
      <c r="K300" s="107" t="str">
        <f>IF(Proc[[#This Row],[Author]]="Marcela Urrego",VLOOKUP(LEFT(Proc[[#This Row],[Requested]],1),Table3[#All],2,0),VLOOKUP(Proc[[#This Row],[Author]],Table4[],2,0))</f>
        <v>MGF</v>
      </c>
      <c r="L300" s="36" t="s">
        <v>508</v>
      </c>
      <c r="M300" s="46">
        <v>45681.527141203704</v>
      </c>
      <c r="P300" s="39" t="str">
        <f ca="1">IF(Proc[[#This Row],[DaysAgeing]]&gt;5,"yep","on track")</f>
        <v>yep</v>
      </c>
      <c r="Q300" s="2">
        <f ca="1">IF(Proc[[#This Row],[DateClosed]]="",ABS(NETWORKDAYS(Proc[[#This Row],[DateOpened]],TODAY()))-1,ABS(NETWORKDAYS(Proc[[#This Row],[DateOpened]],Proc[[#This Row],[DateClosed]]))-1)</f>
        <v>310</v>
      </c>
      <c r="R300" s="39" t="s">
        <v>1067</v>
      </c>
      <c r="S300" s="36"/>
      <c r="T300" s="153">
        <v>299</v>
      </c>
    </row>
    <row r="301" spans="1:20" hidden="1">
      <c r="A301" s="37" t="s">
        <v>1490</v>
      </c>
      <c r="B301" s="111" t="str">
        <f>IFERROR(VLOOKUP(Proc[[#This Row],[App]],Table2[],3,0),"open")</f>
        <v>ok</v>
      </c>
      <c r="C301" s="38" t="s">
        <v>369</v>
      </c>
      <c r="D301" s="152" t="s">
        <v>7942</v>
      </c>
      <c r="E301" s="152" t="s">
        <v>1492</v>
      </c>
      <c r="F301" s="85" t="s">
        <v>1492</v>
      </c>
      <c r="G301" s="37" t="s">
        <v>406</v>
      </c>
      <c r="H301" s="36" t="str">
        <f>IF(Proc[[#This Row],[type]]="LFF (MDG-F)",MID(Proc[[#This Row],[Obj]],13,10),"")</f>
        <v>US10DB3010</v>
      </c>
      <c r="I301" s="152"/>
      <c r="J301" s="36" t="b">
        <f>Proc[[#This Row],[Requested]]=Proc[[#This Row],[CurrentParent]]</f>
        <v>1</v>
      </c>
      <c r="K301" s="107" t="str">
        <f>IF(Proc[[#This Row],[Author]]="Marcela Urrego",VLOOKUP(LEFT(Proc[[#This Row],[Requested]],1),Table3[#All],2,0),VLOOKUP(Proc[[#This Row],[Author]],Table4[],2,0))</f>
        <v>MGF</v>
      </c>
      <c r="L301" s="36" t="s">
        <v>508</v>
      </c>
      <c r="M301" s="46">
        <v>45681.527141203704</v>
      </c>
      <c r="P301" s="39" t="str">
        <f ca="1">IF(Proc[[#This Row],[DaysAgeing]]&gt;5,"yep","on track")</f>
        <v>yep</v>
      </c>
      <c r="Q301" s="2">
        <f ca="1">IF(Proc[[#This Row],[DateClosed]]="",ABS(NETWORKDAYS(Proc[[#This Row],[DateOpened]],TODAY()))-1,ABS(NETWORKDAYS(Proc[[#This Row],[DateOpened]],Proc[[#This Row],[DateClosed]]))-1)</f>
        <v>310</v>
      </c>
      <c r="R301" s="39" t="s">
        <v>1067</v>
      </c>
      <c r="S301" s="36"/>
      <c r="T301" s="153">
        <v>300</v>
      </c>
    </row>
    <row r="302" spans="1:20" hidden="1">
      <c r="A302" s="37" t="s">
        <v>1490</v>
      </c>
      <c r="B302" s="111" t="str">
        <f>IFERROR(VLOOKUP(Proc[[#This Row],[App]],Table2[],3,0),"open")</f>
        <v>ok</v>
      </c>
      <c r="C302" s="38" t="s">
        <v>369</v>
      </c>
      <c r="D302" s="152" t="s">
        <v>7943</v>
      </c>
      <c r="E302" s="152" t="s">
        <v>551</v>
      </c>
      <c r="F302" s="85" t="s">
        <v>551</v>
      </c>
      <c r="G302" s="37" t="s">
        <v>406</v>
      </c>
      <c r="H302" s="36" t="str">
        <f>IF(Proc[[#This Row],[type]]="LFF (MDG-F)",MID(Proc[[#This Row],[Obj]],13,10),"")</f>
        <v>KR16DB3301</v>
      </c>
      <c r="I302" s="152"/>
      <c r="J302" s="36" t="b">
        <f>Proc[[#This Row],[Requested]]=Proc[[#This Row],[CurrentParent]]</f>
        <v>1</v>
      </c>
      <c r="K302" s="107" t="str">
        <f>IF(Proc[[#This Row],[Author]]="Marcela Urrego",VLOOKUP(LEFT(Proc[[#This Row],[Requested]],1),Table3[#All],2,0),VLOOKUP(Proc[[#This Row],[Author]],Table4[],2,0))</f>
        <v>MGF</v>
      </c>
      <c r="L302" s="36" t="s">
        <v>508</v>
      </c>
      <c r="M302" s="46">
        <v>45681.527141203704</v>
      </c>
      <c r="P302" s="39" t="str">
        <f ca="1">IF(Proc[[#This Row],[DaysAgeing]]&gt;5,"yep","on track")</f>
        <v>yep</v>
      </c>
      <c r="Q302" s="2">
        <f ca="1">IF(Proc[[#This Row],[DateClosed]]="",ABS(NETWORKDAYS(Proc[[#This Row],[DateOpened]],TODAY()))-1,ABS(NETWORKDAYS(Proc[[#This Row],[DateOpened]],Proc[[#This Row],[DateClosed]]))-1)</f>
        <v>310</v>
      </c>
      <c r="R302" s="39" t="s">
        <v>1067</v>
      </c>
      <c r="S302" s="36"/>
      <c r="T302" s="153">
        <v>301</v>
      </c>
    </row>
    <row r="303" spans="1:20" hidden="1">
      <c r="A303" s="37" t="s">
        <v>1490</v>
      </c>
      <c r="B303" s="111" t="str">
        <f>IFERROR(VLOOKUP(Proc[[#This Row],[App]],Table2[],3,0),"open")</f>
        <v>ok</v>
      </c>
      <c r="C303" s="38" t="s">
        <v>369</v>
      </c>
      <c r="D303" s="152" t="s">
        <v>7944</v>
      </c>
      <c r="E303" s="152" t="s">
        <v>1493</v>
      </c>
      <c r="F303" s="85" t="s">
        <v>1493</v>
      </c>
      <c r="G303" s="37" t="s">
        <v>406</v>
      </c>
      <c r="H303" s="36" t="str">
        <f>IF(Proc[[#This Row],[type]]="LFF (MDG-F)",MID(Proc[[#This Row],[Obj]],13,10),"")</f>
        <v>KR15DB3300</v>
      </c>
      <c r="I303" s="152"/>
      <c r="J303" s="36" t="b">
        <f>Proc[[#This Row],[Requested]]=Proc[[#This Row],[CurrentParent]]</f>
        <v>1</v>
      </c>
      <c r="K303" s="107" t="str">
        <f>IF(Proc[[#This Row],[Author]]="Marcela Urrego",VLOOKUP(LEFT(Proc[[#This Row],[Requested]],1),Table3[#All],2,0),VLOOKUP(Proc[[#This Row],[Author]],Table4[],2,0))</f>
        <v>MGF</v>
      </c>
      <c r="L303" s="36" t="s">
        <v>508</v>
      </c>
      <c r="M303" s="46">
        <v>45681.527141203704</v>
      </c>
      <c r="P303" s="39" t="str">
        <f ca="1">IF(Proc[[#This Row],[DaysAgeing]]&gt;5,"yep","on track")</f>
        <v>yep</v>
      </c>
      <c r="Q303" s="2">
        <f ca="1">IF(Proc[[#This Row],[DateClosed]]="",ABS(NETWORKDAYS(Proc[[#This Row],[DateOpened]],TODAY()))-1,ABS(NETWORKDAYS(Proc[[#This Row],[DateOpened]],Proc[[#This Row],[DateClosed]]))-1)</f>
        <v>310</v>
      </c>
      <c r="R303" s="39" t="s">
        <v>1067</v>
      </c>
      <c r="S303" s="36"/>
      <c r="T303" s="153">
        <v>302</v>
      </c>
    </row>
    <row r="304" spans="1:20" hidden="1">
      <c r="A304" s="37" t="s">
        <v>1490</v>
      </c>
      <c r="B304" s="152" t="str">
        <f>IFERROR(VLOOKUP(Proc[[#This Row],[App]],Table2[],3,0),"open")</f>
        <v>ok</v>
      </c>
      <c r="C304" s="38" t="s">
        <v>369</v>
      </c>
      <c r="D304" s="152" t="s">
        <v>7945</v>
      </c>
      <c r="E304" s="152" t="s">
        <v>1493</v>
      </c>
      <c r="F304" s="152" t="s">
        <v>1493</v>
      </c>
      <c r="G304" s="37" t="s">
        <v>406</v>
      </c>
      <c r="H304" s="36" t="str">
        <f>IF(Proc[[#This Row],[type]]="LFF (MDG-F)",MID(Proc[[#This Row],[Obj]],13,10),"")</f>
        <v>KR15DB3302</v>
      </c>
      <c r="I304" s="152"/>
      <c r="J304" s="36" t="b">
        <f>Proc[[#This Row],[Requested]]=Proc[[#This Row],[CurrentParent]]</f>
        <v>1</v>
      </c>
      <c r="K304" s="152" t="str">
        <f>IF(Proc[[#This Row],[Author]]="Marcela Urrego",VLOOKUP(LEFT(Proc[[#This Row],[Requested]],1),Table3[#All],2,0),VLOOKUP(Proc[[#This Row],[Author]],Table4[],2,0))</f>
        <v>MGF</v>
      </c>
      <c r="L304" s="36" t="s">
        <v>508</v>
      </c>
      <c r="M304" s="46">
        <v>45681.527141203704</v>
      </c>
      <c r="P304" s="39" t="str">
        <f ca="1">IF(Proc[[#This Row],[DaysAgeing]]&gt;5,"yep","on track")</f>
        <v>yep</v>
      </c>
      <c r="Q304" s="2">
        <f ca="1">IF(Proc[[#This Row],[DateClosed]]="",ABS(NETWORKDAYS(Proc[[#This Row],[DateOpened]],TODAY()))-1,ABS(NETWORKDAYS(Proc[[#This Row],[DateOpened]],Proc[[#This Row],[DateClosed]]))-1)</f>
        <v>310</v>
      </c>
      <c r="R304" s="39" t="s">
        <v>1067</v>
      </c>
      <c r="S304" s="36"/>
      <c r="T304" s="153">
        <v>303</v>
      </c>
    </row>
    <row r="305" spans="1:20" hidden="1">
      <c r="A305" s="37" t="s">
        <v>1490</v>
      </c>
      <c r="B305" s="111" t="str">
        <f>IFERROR(VLOOKUP(Proc[[#This Row],[App]],Table2[],3,0),"open")</f>
        <v>ok</v>
      </c>
      <c r="C305" s="38" t="s">
        <v>369</v>
      </c>
      <c r="D305" s="152" t="s">
        <v>7946</v>
      </c>
      <c r="E305" s="152" t="s">
        <v>1491</v>
      </c>
      <c r="F305" s="85" t="s">
        <v>1491</v>
      </c>
      <c r="G305" s="37" t="s">
        <v>406</v>
      </c>
      <c r="H305" s="36" t="str">
        <f>IF(Proc[[#This Row],[type]]="LFF (MDG-F)",MID(Proc[[#This Row],[Obj]],13,10),"")</f>
        <v>KR15DB3307</v>
      </c>
      <c r="I305" s="152"/>
      <c r="J305" s="36" t="b">
        <f>Proc[[#This Row],[Requested]]=Proc[[#This Row],[CurrentParent]]</f>
        <v>1</v>
      </c>
      <c r="K305" s="107" t="str">
        <f>IF(Proc[[#This Row],[Author]]="Marcela Urrego",VLOOKUP(LEFT(Proc[[#This Row],[Requested]],1),Table3[#All],2,0),VLOOKUP(Proc[[#This Row],[Author]],Table4[],2,0))</f>
        <v>MGF</v>
      </c>
      <c r="L305" s="153" t="s">
        <v>508</v>
      </c>
      <c r="M305" s="46">
        <v>45681.527141203704</v>
      </c>
      <c r="P305" s="39" t="str">
        <f ca="1">IF(Proc[[#This Row],[DaysAgeing]]&gt;5,"yep","on track")</f>
        <v>yep</v>
      </c>
      <c r="Q305" s="2">
        <f ca="1">IF(Proc[[#This Row],[DateClosed]]="",ABS(NETWORKDAYS(Proc[[#This Row],[DateOpened]],TODAY()))-1,ABS(NETWORKDAYS(Proc[[#This Row],[DateOpened]],Proc[[#This Row],[DateClosed]]))-1)</f>
        <v>310</v>
      </c>
      <c r="R305" s="39" t="s">
        <v>1067</v>
      </c>
      <c r="S305" s="36"/>
      <c r="T305" s="153">
        <v>304</v>
      </c>
    </row>
    <row r="306" spans="1:20" hidden="1">
      <c r="A306" s="37" t="s">
        <v>1490</v>
      </c>
      <c r="B306" s="111" t="str">
        <f>IFERROR(VLOOKUP(Proc[[#This Row],[App]],Table2[],3,0),"open")</f>
        <v>ok</v>
      </c>
      <c r="C306" s="38" t="s">
        <v>369</v>
      </c>
      <c r="D306" s="152" t="s">
        <v>7947</v>
      </c>
      <c r="E306" s="152" t="s">
        <v>1157</v>
      </c>
      <c r="F306" s="152" t="s">
        <v>1157</v>
      </c>
      <c r="G306" s="37" t="s">
        <v>406</v>
      </c>
      <c r="H306" s="36" t="str">
        <f>IF(Proc[[#This Row],[type]]="LFF (MDG-F)",MID(Proc[[#This Row],[Obj]],13,10),"")</f>
        <v>TW10DB3302</v>
      </c>
      <c r="I306" s="152"/>
      <c r="J306" s="36" t="b">
        <f>Proc[[#This Row],[Requested]]=Proc[[#This Row],[CurrentParent]]</f>
        <v>1</v>
      </c>
      <c r="K306" s="107" t="str">
        <f>IF(Proc[[#This Row],[Author]]="Marcela Urrego",VLOOKUP(LEFT(Proc[[#This Row],[Requested]],1),Table3[#All],2,0),VLOOKUP(Proc[[#This Row],[Author]],Table4[],2,0))</f>
        <v>MGF</v>
      </c>
      <c r="L306" s="36" t="s">
        <v>508</v>
      </c>
      <c r="M306" s="46">
        <v>45681.527141203704</v>
      </c>
      <c r="P306" s="39" t="str">
        <f ca="1">IF(Proc[[#This Row],[DaysAgeing]]&gt;5,"yep","on track")</f>
        <v>yep</v>
      </c>
      <c r="Q306" s="2">
        <f ca="1">IF(Proc[[#This Row],[DateClosed]]="",ABS(NETWORKDAYS(Proc[[#This Row],[DateOpened]],TODAY()))-1,ABS(NETWORKDAYS(Proc[[#This Row],[DateOpened]],Proc[[#This Row],[DateClosed]]))-1)</f>
        <v>310</v>
      </c>
      <c r="R306" s="39" t="s">
        <v>1067</v>
      </c>
      <c r="S306" s="36"/>
      <c r="T306" s="153">
        <v>305</v>
      </c>
    </row>
    <row r="307" spans="1:20" hidden="1">
      <c r="A307" t="s">
        <v>1494</v>
      </c>
      <c r="B307" s="152" t="str">
        <f>IFERROR(VLOOKUP(Proc[[#This Row],[App]],Table2[],3,0),"open")</f>
        <v>ok</v>
      </c>
      <c r="C307" t="s">
        <v>369</v>
      </c>
      <c r="D307" s="152" t="s">
        <v>7948</v>
      </c>
      <c r="E307" s="152" t="s">
        <v>1495</v>
      </c>
      <c r="F307" s="152" t="s">
        <v>1495</v>
      </c>
      <c r="G307" t="s">
        <v>400</v>
      </c>
      <c r="H307" s="36" t="str">
        <f>IF(Proc[[#This Row],[type]]="LFF (MDG-F)",MID(Proc[[#This Row],[Obj]],13,10),"")</f>
        <v/>
      </c>
      <c r="I307" s="152"/>
      <c r="J307" s="36" t="b">
        <f>Proc[[#This Row],[Requested]]=Proc[[#This Row],[CurrentParent]]</f>
        <v>1</v>
      </c>
      <c r="K307" s="152" t="str">
        <f>IF(Proc[[#This Row],[Author]]="Marcela Urrego",VLOOKUP(LEFT(Proc[[#This Row],[Requested]],1),Table3[#All],2,0),VLOOKUP(Proc[[#This Row],[Author]],Table4[],2,0))</f>
        <v>LS</v>
      </c>
      <c r="L307" s="36" t="s">
        <v>508</v>
      </c>
      <c r="M307" s="46">
        <v>45681.610185185185</v>
      </c>
      <c r="N307" s="46">
        <v>45688</v>
      </c>
      <c r="O307" s="46">
        <v>45688</v>
      </c>
      <c r="P307" s="42" t="str">
        <f ca="1">IF(Proc[[#This Row],[DaysAgeing]]&gt;5,"yep","on track")</f>
        <v>on track</v>
      </c>
      <c r="Q307" s="2">
        <f ca="1">IF(Proc[[#This Row],[DateClosed]]="",ABS(NETWORKDAYS(Proc[[#This Row],[DateOpened]],TODAY()))-1,ABS(NETWORKDAYS(Proc[[#This Row],[DateOpened]],Proc[[#This Row],[DateClosed]]))-1)</f>
        <v>5</v>
      </c>
      <c r="R307" s="42" t="s">
        <v>1252</v>
      </c>
      <c r="S307" s="36"/>
      <c r="T307" s="153">
        <v>306</v>
      </c>
    </row>
    <row r="308" spans="1:20" hidden="1">
      <c r="A308" t="s">
        <v>1496</v>
      </c>
      <c r="B308" s="152" t="str">
        <f>IFERROR(VLOOKUP(Proc[[#This Row],[App]],Table2[],3,0),"open")</f>
        <v>ok</v>
      </c>
      <c r="C308" s="37" t="s">
        <v>369</v>
      </c>
      <c r="D308" s="152" t="s">
        <v>7949</v>
      </c>
      <c r="E308" s="152" t="s">
        <v>1224</v>
      </c>
      <c r="F308" s="152" t="s">
        <v>1224</v>
      </c>
      <c r="G308" s="37" t="s">
        <v>400</v>
      </c>
      <c r="H308" s="36" t="str">
        <f>IF(Proc[[#This Row],[type]]="LFF (MDG-F)",MID(Proc[[#This Row],[Obj]],13,10),"")</f>
        <v/>
      </c>
      <c r="I308" s="152"/>
      <c r="J308" s="36" t="b">
        <f>Proc[[#This Row],[Requested]]=Proc[[#This Row],[CurrentParent]]</f>
        <v>1</v>
      </c>
      <c r="K308" s="152" t="str">
        <f>IF(Proc[[#This Row],[Author]]="Marcela Urrego",VLOOKUP(LEFT(Proc[[#This Row],[Requested]],1),Table3[#All],2,0),VLOOKUP(Proc[[#This Row],[Author]],Table4[],2,0))</f>
        <v>LS</v>
      </c>
      <c r="L308" s="36" t="s">
        <v>508</v>
      </c>
      <c r="M308" s="46">
        <v>45685.33834490741</v>
      </c>
      <c r="N308" s="46">
        <v>45688</v>
      </c>
      <c r="O308" s="46">
        <v>45688</v>
      </c>
      <c r="P308" s="42" t="str">
        <f ca="1">IF(Proc[[#This Row],[DaysAgeing]]&gt;5,"yep","on track")</f>
        <v>on track</v>
      </c>
      <c r="Q308" s="2">
        <f ca="1">IF(Proc[[#This Row],[DateClosed]]="",ABS(NETWORKDAYS(Proc[[#This Row],[DateOpened]],TODAY()))-1,ABS(NETWORKDAYS(Proc[[#This Row],[DateOpened]],Proc[[#This Row],[DateClosed]]))-1)</f>
        <v>3</v>
      </c>
      <c r="R308" s="42" t="s">
        <v>964</v>
      </c>
      <c r="S308" s="36"/>
      <c r="T308" s="153">
        <v>307</v>
      </c>
    </row>
    <row r="309" spans="1:20" hidden="1">
      <c r="A309" s="37" t="s">
        <v>1496</v>
      </c>
      <c r="B309" s="152" t="str">
        <f>IFERROR(VLOOKUP(Proc[[#This Row],[App]],Table2[],3,0),"open")</f>
        <v>ok</v>
      </c>
      <c r="C309" s="37" t="s">
        <v>369</v>
      </c>
      <c r="D309" s="152" t="s">
        <v>7950</v>
      </c>
      <c r="E309" s="152" t="s">
        <v>1223</v>
      </c>
      <c r="F309" s="152" t="s">
        <v>1223</v>
      </c>
      <c r="G309" s="37" t="s">
        <v>400</v>
      </c>
      <c r="H309" s="36" t="str">
        <f>IF(Proc[[#This Row],[type]]="LFF (MDG-F)",MID(Proc[[#This Row],[Obj]],13,10),"")</f>
        <v/>
      </c>
      <c r="I309" s="152"/>
      <c r="J309" s="36" t="b">
        <f>Proc[[#This Row],[Requested]]=Proc[[#This Row],[CurrentParent]]</f>
        <v>1</v>
      </c>
      <c r="K309" s="152" t="str">
        <f>IF(Proc[[#This Row],[Author]]="Marcela Urrego",VLOOKUP(LEFT(Proc[[#This Row],[Requested]],1),Table3[#All],2,0),VLOOKUP(Proc[[#This Row],[Author]],Table4[],2,0))</f>
        <v>LS</v>
      </c>
      <c r="L309" s="36" t="s">
        <v>508</v>
      </c>
      <c r="M309" s="46">
        <v>45685.33834490741</v>
      </c>
      <c r="N309" s="46">
        <v>45688</v>
      </c>
      <c r="O309" s="46">
        <v>45688</v>
      </c>
      <c r="P309" s="42" t="str">
        <f ca="1">IF(Proc[[#This Row],[DaysAgeing]]&gt;5,"yep","on track")</f>
        <v>on track</v>
      </c>
      <c r="Q309" s="2">
        <f ca="1">IF(Proc[[#This Row],[DateClosed]]="",ABS(NETWORKDAYS(Proc[[#This Row],[DateOpened]],TODAY()))-1,ABS(NETWORKDAYS(Proc[[#This Row],[DateOpened]],Proc[[#This Row],[DateClosed]]))-1)</f>
        <v>3</v>
      </c>
      <c r="R309" s="42" t="s">
        <v>964</v>
      </c>
      <c r="S309" s="36"/>
      <c r="T309" s="153">
        <v>308</v>
      </c>
    </row>
    <row r="310" spans="1:20" hidden="1">
      <c r="A310" s="37" t="s">
        <v>1496</v>
      </c>
      <c r="B310" s="111" t="str">
        <f>IFERROR(VLOOKUP(Proc[[#This Row],[App]],Table2[],3,0),"open")</f>
        <v>ok</v>
      </c>
      <c r="C310" s="37" t="s">
        <v>369</v>
      </c>
      <c r="D310" s="152" t="s">
        <v>1497</v>
      </c>
      <c r="E310" s="152" t="s">
        <v>1498</v>
      </c>
      <c r="F310" s="85" t="s">
        <v>1498</v>
      </c>
      <c r="G310" s="37" t="s">
        <v>400</v>
      </c>
      <c r="H310" s="36" t="str">
        <f>IF(Proc[[#This Row],[type]]="LFF (MDG-F)",MID(Proc[[#This Row],[Obj]],13,10),"")</f>
        <v/>
      </c>
      <c r="I310" s="152"/>
      <c r="J310" s="36" t="b">
        <f>Proc[[#This Row],[Requested]]=Proc[[#This Row],[CurrentParent]]</f>
        <v>1</v>
      </c>
      <c r="K310" s="107" t="str">
        <f>IF(Proc[[#This Row],[Author]]="Marcela Urrego",VLOOKUP(LEFT(Proc[[#This Row],[Requested]],1),Table3[#All],2,0),VLOOKUP(Proc[[#This Row],[Author]],Table4[],2,0))</f>
        <v>LS</v>
      </c>
      <c r="L310" s="36" t="s">
        <v>508</v>
      </c>
      <c r="M310" s="46">
        <v>45685.33834490741</v>
      </c>
      <c r="N310" s="46">
        <v>45688</v>
      </c>
      <c r="O310" s="46">
        <v>45688</v>
      </c>
      <c r="P310" s="42" t="str">
        <f ca="1">IF(Proc[[#This Row],[DaysAgeing]]&gt;5,"yep","on track")</f>
        <v>on track</v>
      </c>
      <c r="Q310" s="2">
        <f ca="1">IF(Proc[[#This Row],[DateClosed]]="",ABS(NETWORKDAYS(Proc[[#This Row],[DateOpened]],TODAY()))-1,ABS(NETWORKDAYS(Proc[[#This Row],[DateOpened]],Proc[[#This Row],[DateClosed]]))-1)</f>
        <v>3</v>
      </c>
      <c r="R310" s="42" t="s">
        <v>964</v>
      </c>
      <c r="S310" s="36"/>
      <c r="T310" s="153">
        <v>309</v>
      </c>
    </row>
    <row r="311" spans="1:20" hidden="1">
      <c r="A311" s="37" t="s">
        <v>1496</v>
      </c>
      <c r="B311" s="152" t="str">
        <f>IFERROR(VLOOKUP(Proc[[#This Row],[App]],Table2[],3,0),"open")</f>
        <v>ok</v>
      </c>
      <c r="C311" s="37" t="s">
        <v>369</v>
      </c>
      <c r="D311" s="152" t="s">
        <v>7951</v>
      </c>
      <c r="E311" s="152" t="s">
        <v>498</v>
      </c>
      <c r="F311" s="152" t="s">
        <v>498</v>
      </c>
      <c r="G311" s="37" t="s">
        <v>400</v>
      </c>
      <c r="H311" s="36" t="str">
        <f>IF(Proc[[#This Row],[type]]="LFF (MDG-F)",MID(Proc[[#This Row],[Obj]],13,10),"")</f>
        <v/>
      </c>
      <c r="I311" s="152"/>
      <c r="J311" s="36" t="b">
        <f>Proc[[#This Row],[Requested]]=Proc[[#This Row],[CurrentParent]]</f>
        <v>1</v>
      </c>
      <c r="K311" s="152" t="str">
        <f>IF(Proc[[#This Row],[Author]]="Marcela Urrego",VLOOKUP(LEFT(Proc[[#This Row],[Requested]],1),Table3[#All],2,0),VLOOKUP(Proc[[#This Row],[Author]],Table4[],2,0))</f>
        <v>LS</v>
      </c>
      <c r="L311" s="36" t="s">
        <v>508</v>
      </c>
      <c r="M311" s="46">
        <v>45685.33834490741</v>
      </c>
      <c r="N311" s="46">
        <v>45688</v>
      </c>
      <c r="O311" s="46">
        <v>45688</v>
      </c>
      <c r="P311" s="42" t="str">
        <f ca="1">IF(Proc[[#This Row],[DaysAgeing]]&gt;5,"yep","on track")</f>
        <v>on track</v>
      </c>
      <c r="Q311" s="2">
        <f ca="1">IF(Proc[[#This Row],[DateClosed]]="",ABS(NETWORKDAYS(Proc[[#This Row],[DateOpened]],TODAY()))-1,ABS(NETWORKDAYS(Proc[[#This Row],[DateOpened]],Proc[[#This Row],[DateClosed]]))-1)</f>
        <v>3</v>
      </c>
      <c r="R311" s="42" t="s">
        <v>964</v>
      </c>
      <c r="S311" s="36"/>
      <c r="T311" s="153">
        <v>310</v>
      </c>
    </row>
    <row r="312" spans="1:20" hidden="1">
      <c r="A312" s="37" t="s">
        <v>1496</v>
      </c>
      <c r="B312" s="152" t="str">
        <f>IFERROR(VLOOKUP(Proc[[#This Row],[App]],Table2[],3,0),"open")</f>
        <v>ok</v>
      </c>
      <c r="C312" s="37" t="s">
        <v>369</v>
      </c>
      <c r="D312" s="152" t="s">
        <v>1566</v>
      </c>
      <c r="E312" s="152" t="s">
        <v>429</v>
      </c>
      <c r="F312" s="152" t="s">
        <v>429</v>
      </c>
      <c r="G312" s="37" t="s">
        <v>400</v>
      </c>
      <c r="H312" s="36" t="str">
        <f>IF(Proc[[#This Row],[type]]="LFF (MDG-F)",MID(Proc[[#This Row],[Obj]],13,10),"")</f>
        <v/>
      </c>
      <c r="I312" s="152"/>
      <c r="J312" s="36" t="b">
        <f>Proc[[#This Row],[Requested]]=Proc[[#This Row],[CurrentParent]]</f>
        <v>1</v>
      </c>
      <c r="K312" s="152" t="str">
        <f>IF(Proc[[#This Row],[Author]]="Marcela Urrego",VLOOKUP(LEFT(Proc[[#This Row],[Requested]],1),Table3[#All],2,0),VLOOKUP(Proc[[#This Row],[Author]],Table4[],2,0))</f>
        <v>LS</v>
      </c>
      <c r="L312" s="36" t="s">
        <v>508</v>
      </c>
      <c r="M312" s="46">
        <v>45685.33834490741</v>
      </c>
      <c r="N312" s="46">
        <v>45688</v>
      </c>
      <c r="O312" s="46">
        <v>45688</v>
      </c>
      <c r="P312" s="42" t="str">
        <f ca="1">IF(Proc[[#This Row],[DaysAgeing]]&gt;5,"yep","on track")</f>
        <v>on track</v>
      </c>
      <c r="Q312" s="2">
        <f ca="1">IF(Proc[[#This Row],[DateClosed]]="",ABS(NETWORKDAYS(Proc[[#This Row],[DateOpened]],TODAY()))-1,ABS(NETWORKDAYS(Proc[[#This Row],[DateOpened]],Proc[[#This Row],[DateClosed]]))-1)</f>
        <v>3</v>
      </c>
      <c r="R312" s="42" t="s">
        <v>964</v>
      </c>
      <c r="S312" s="36"/>
      <c r="T312" s="153">
        <v>311</v>
      </c>
    </row>
    <row r="313" spans="1:20" hidden="1">
      <c r="A313" s="37" t="s">
        <v>1496</v>
      </c>
      <c r="B313" s="111" t="str">
        <f>IFERROR(VLOOKUP(Proc[[#This Row],[App]],Table2[],3,0),"open")</f>
        <v>ok</v>
      </c>
      <c r="C313" s="37" t="s">
        <v>369</v>
      </c>
      <c r="D313" s="152" t="s">
        <v>7952</v>
      </c>
      <c r="E313" s="152" t="s">
        <v>1499</v>
      </c>
      <c r="F313" s="85" t="s">
        <v>1499</v>
      </c>
      <c r="G313" s="37" t="s">
        <v>400</v>
      </c>
      <c r="H313" s="36" t="str">
        <f>IF(Proc[[#This Row],[type]]="LFF (MDG-F)",MID(Proc[[#This Row],[Obj]],13,10),"")</f>
        <v/>
      </c>
      <c r="I313" s="152"/>
      <c r="J313" s="36" t="b">
        <f>Proc[[#This Row],[Requested]]=Proc[[#This Row],[CurrentParent]]</f>
        <v>1</v>
      </c>
      <c r="K313" s="107" t="str">
        <f>IF(Proc[[#This Row],[Author]]="Marcela Urrego",VLOOKUP(LEFT(Proc[[#This Row],[Requested]],1),Table3[#All],2,0),VLOOKUP(Proc[[#This Row],[Author]],Table4[],2,0))</f>
        <v>LS</v>
      </c>
      <c r="L313" s="36" t="s">
        <v>508</v>
      </c>
      <c r="M313" s="46">
        <v>45685.33834490741</v>
      </c>
      <c r="N313" s="46">
        <v>45688</v>
      </c>
      <c r="O313" s="46">
        <v>45688</v>
      </c>
      <c r="P313" s="42" t="str">
        <f ca="1">IF(Proc[[#This Row],[DaysAgeing]]&gt;5,"yep","on track")</f>
        <v>on track</v>
      </c>
      <c r="Q313" s="2">
        <f ca="1">IF(Proc[[#This Row],[DateClosed]]="",ABS(NETWORKDAYS(Proc[[#This Row],[DateOpened]],TODAY()))-1,ABS(NETWORKDAYS(Proc[[#This Row],[DateOpened]],Proc[[#This Row],[DateClosed]]))-1)</f>
        <v>3</v>
      </c>
      <c r="R313" s="42" t="s">
        <v>964</v>
      </c>
      <c r="S313" s="36"/>
      <c r="T313" s="153">
        <v>312</v>
      </c>
    </row>
    <row r="314" spans="1:20" hidden="1">
      <c r="A314" t="s">
        <v>1500</v>
      </c>
      <c r="B314" s="111" t="str">
        <f>IFERROR(VLOOKUP(Proc[[#This Row],[App]],Table2[],3,0),"open")</f>
        <v>ok</v>
      </c>
      <c r="C314" s="37" t="s">
        <v>369</v>
      </c>
      <c r="D314" s="152" t="s">
        <v>7953</v>
      </c>
      <c r="E314" s="152" t="s">
        <v>1026</v>
      </c>
      <c r="F314" s="85" t="s">
        <v>1026</v>
      </c>
      <c r="G314" s="37" t="s">
        <v>400</v>
      </c>
      <c r="H314" s="36" t="str">
        <f>IF(Proc[[#This Row],[type]]="LFF (MDG-F)",MID(Proc[[#This Row],[Obj]],13,10),"")</f>
        <v/>
      </c>
      <c r="I314" s="152"/>
      <c r="J314" s="36" t="b">
        <f>Proc[[#This Row],[Requested]]=Proc[[#This Row],[CurrentParent]]</f>
        <v>1</v>
      </c>
      <c r="K314" s="107" t="str">
        <f>IF(Proc[[#This Row],[Author]]="Marcela Urrego",VLOOKUP(LEFT(Proc[[#This Row],[Requested]],1),Table3[#All],2,0),VLOOKUP(Proc[[#This Row],[Author]],Table4[],2,0))</f>
        <v>HC</v>
      </c>
      <c r="L314" s="36" t="s">
        <v>508</v>
      </c>
      <c r="M314" s="46">
        <v>45685.502604166664</v>
      </c>
      <c r="N314" s="46">
        <v>45688</v>
      </c>
      <c r="O314" s="46">
        <v>45688</v>
      </c>
      <c r="P314" s="42" t="str">
        <f ca="1">IF(Proc[[#This Row],[DaysAgeing]]&gt;5,"yep","on track")</f>
        <v>on track</v>
      </c>
      <c r="Q314" s="2">
        <f ca="1">IF(Proc[[#This Row],[DateClosed]]="",ABS(NETWORKDAYS(Proc[[#This Row],[DateOpened]],TODAY()))-1,ABS(NETWORKDAYS(Proc[[#This Row],[DateOpened]],Proc[[#This Row],[DateClosed]]))-1)</f>
        <v>3</v>
      </c>
      <c r="R314" s="42" t="s">
        <v>483</v>
      </c>
      <c r="S314" s="36"/>
      <c r="T314" s="153">
        <v>313</v>
      </c>
    </row>
    <row r="315" spans="1:20" hidden="1">
      <c r="A315" t="s">
        <v>1504</v>
      </c>
      <c r="B315" s="152" t="str">
        <f>IFERROR(VLOOKUP(Proc[[#This Row],[App]],Table2[],3,0),"open")</f>
        <v>ok</v>
      </c>
      <c r="C315" s="38" t="s">
        <v>369</v>
      </c>
      <c r="D315" s="152" t="s">
        <v>1503</v>
      </c>
      <c r="E315" s="152" t="s">
        <v>1506</v>
      </c>
      <c r="F315" s="152" t="s">
        <v>1506</v>
      </c>
      <c r="G315" t="s">
        <v>406</v>
      </c>
      <c r="H315" s="36" t="str">
        <f>IF(Proc[[#This Row],[type]]="LFF (MDG-F)",MID(Proc[[#This Row],[Obj]],13,10),"")</f>
        <v>DE50TODA13</v>
      </c>
      <c r="I315" s="152"/>
      <c r="J315" s="36" t="b">
        <f>Proc[[#This Row],[Requested]]=Proc[[#This Row],[CurrentParent]]</f>
        <v>1</v>
      </c>
      <c r="K315" s="152" t="str">
        <f>IF(Proc[[#This Row],[Author]]="Marcela Urrego",VLOOKUP(LEFT(Proc[[#This Row],[Requested]],1),Table3[#All],2,0),VLOOKUP(Proc[[#This Row],[Author]],Table4[],2,0))</f>
        <v>HC</v>
      </c>
      <c r="L315" s="36" t="s">
        <v>508</v>
      </c>
      <c r="M315" s="46">
        <v>45687.53292824074</v>
      </c>
      <c r="P315" s="42" t="str">
        <f ca="1">IF(Proc[[#This Row],[DaysAgeing]]&gt;5,"yep","on track")</f>
        <v>yep</v>
      </c>
      <c r="Q315" s="2">
        <f ca="1">IF(Proc[[#This Row],[DateClosed]]="",ABS(NETWORKDAYS(Proc[[#This Row],[DateOpened]],TODAY()))-1,ABS(NETWORKDAYS(Proc[[#This Row],[DateOpened]],Proc[[#This Row],[DateClosed]]))-1)</f>
        <v>306</v>
      </c>
      <c r="R315" s="39" t="s">
        <v>1505</v>
      </c>
      <c r="S315" s="36"/>
      <c r="T315" s="153">
        <v>314</v>
      </c>
    </row>
    <row r="316" spans="1:20" hidden="1">
      <c r="A316" t="s">
        <v>1502</v>
      </c>
      <c r="B316" s="152" t="str">
        <f>IFERROR(VLOOKUP(Proc[[#This Row],[App]],Table2[],3,0),"open")</f>
        <v>ok</v>
      </c>
      <c r="C316" s="38" t="s">
        <v>369</v>
      </c>
      <c r="D316" s="152" t="s">
        <v>7954</v>
      </c>
      <c r="E316" s="152" t="s">
        <v>417</v>
      </c>
      <c r="F316" s="152" t="s">
        <v>417</v>
      </c>
      <c r="G316" s="37" t="s">
        <v>400</v>
      </c>
      <c r="H316" s="36" t="str">
        <f>IF(Proc[[#This Row],[type]]="LFF (MDG-F)",MID(Proc[[#This Row],[Obj]],13,10),"")</f>
        <v/>
      </c>
      <c r="I316" s="152"/>
      <c r="J316" s="36" t="b">
        <f>Proc[[#This Row],[Requested]]=Proc[[#This Row],[CurrentParent]]</f>
        <v>1</v>
      </c>
      <c r="K316" s="152" t="str">
        <f>IF(Proc[[#This Row],[Author]]="Marcela Urrego",VLOOKUP(LEFT(Proc[[#This Row],[Requested]],1),Table3[#All],2,0),VLOOKUP(Proc[[#This Row],[Author]],Table4[],2,0))</f>
        <v>LS</v>
      </c>
      <c r="L316" s="36" t="s">
        <v>508</v>
      </c>
      <c r="M316" s="46">
        <v>45687.600775462961</v>
      </c>
      <c r="N316" s="46">
        <v>45691</v>
      </c>
      <c r="O316" s="46">
        <v>45691</v>
      </c>
      <c r="P316" s="42" t="str">
        <f ca="1">IF(Proc[[#This Row],[DaysAgeing]]&gt;5,"yep","on track")</f>
        <v>on track</v>
      </c>
      <c r="Q316" s="2">
        <f ca="1">IF(Proc[[#This Row],[DateClosed]]="",ABS(NETWORKDAYS(Proc[[#This Row],[DateOpened]],TODAY()))-1,ABS(NETWORKDAYS(Proc[[#This Row],[DateOpened]],Proc[[#This Row],[DateClosed]]))-1)</f>
        <v>2</v>
      </c>
      <c r="R316" s="42" t="s">
        <v>964</v>
      </c>
      <c r="S316" s="36"/>
      <c r="T316" s="153">
        <v>315</v>
      </c>
    </row>
    <row r="317" spans="1:20" hidden="1">
      <c r="A317" s="37" t="s">
        <v>1502</v>
      </c>
      <c r="B317" s="152" t="str">
        <f>IFERROR(VLOOKUP(Proc[[#This Row],[App]],Table2[],3,0),"open")</f>
        <v>ok</v>
      </c>
      <c r="C317" s="38" t="s">
        <v>369</v>
      </c>
      <c r="D317" s="152" t="s">
        <v>6413</v>
      </c>
      <c r="E317" s="152" t="s">
        <v>1136</v>
      </c>
      <c r="F317" s="152" t="s">
        <v>1136</v>
      </c>
      <c r="G317" s="37" t="s">
        <v>400</v>
      </c>
      <c r="H317" s="36" t="str">
        <f>IF(Proc[[#This Row],[type]]="LFF (MDG-F)",MID(Proc[[#This Row],[Obj]],13,10),"")</f>
        <v/>
      </c>
      <c r="I317" s="152"/>
      <c r="J317" s="36" t="b">
        <f>Proc[[#This Row],[Requested]]=Proc[[#This Row],[CurrentParent]]</f>
        <v>1</v>
      </c>
      <c r="K317" s="152" t="str">
        <f>IF(Proc[[#This Row],[Author]]="Marcela Urrego",VLOOKUP(LEFT(Proc[[#This Row],[Requested]],1),Table3[#All],2,0),VLOOKUP(Proc[[#This Row],[Author]],Table4[],2,0))</f>
        <v>LS</v>
      </c>
      <c r="L317" s="36" t="s">
        <v>508</v>
      </c>
      <c r="M317" s="46">
        <v>45687.600775462961</v>
      </c>
      <c r="N317" s="46">
        <v>45691</v>
      </c>
      <c r="O317" s="46">
        <v>45691</v>
      </c>
      <c r="P317" s="42" t="str">
        <f ca="1">IF(Proc[[#This Row],[DaysAgeing]]&gt;5,"yep","on track")</f>
        <v>on track</v>
      </c>
      <c r="Q317" s="2">
        <f ca="1">IF(Proc[[#This Row],[DateClosed]]="",ABS(NETWORKDAYS(Proc[[#This Row],[DateOpened]],TODAY()))-1,ABS(NETWORKDAYS(Proc[[#This Row],[DateOpened]],Proc[[#This Row],[DateClosed]]))-1)</f>
        <v>2</v>
      </c>
      <c r="R317" s="42" t="s">
        <v>964</v>
      </c>
      <c r="S317" s="36"/>
      <c r="T317" s="153">
        <v>316</v>
      </c>
    </row>
    <row r="318" spans="1:20" hidden="1">
      <c r="A318" s="37" t="s">
        <v>1502</v>
      </c>
      <c r="B318" s="152" t="str">
        <f>IFERROR(VLOOKUP(Proc[[#This Row],[App]],Table2[],3,0),"open")</f>
        <v>ok</v>
      </c>
      <c r="C318" s="38" t="s">
        <v>369</v>
      </c>
      <c r="D318" s="152" t="s">
        <v>6410</v>
      </c>
      <c r="E318" s="152" t="s">
        <v>1136</v>
      </c>
      <c r="F318" s="152" t="s">
        <v>1136</v>
      </c>
      <c r="G318" s="37" t="s">
        <v>400</v>
      </c>
      <c r="H318" s="36" t="str">
        <f>IF(Proc[[#This Row],[type]]="LFF (MDG-F)",MID(Proc[[#This Row],[Obj]],13,10),"")</f>
        <v/>
      </c>
      <c r="I318" s="152"/>
      <c r="J318" s="36" t="b">
        <f>Proc[[#This Row],[Requested]]=Proc[[#This Row],[CurrentParent]]</f>
        <v>1</v>
      </c>
      <c r="K318" s="152" t="str">
        <f>IF(Proc[[#This Row],[Author]]="Marcela Urrego",VLOOKUP(LEFT(Proc[[#This Row],[Requested]],1),Table3[#All],2,0),VLOOKUP(Proc[[#This Row],[Author]],Table4[],2,0))</f>
        <v>LS</v>
      </c>
      <c r="L318" s="36" t="s">
        <v>508</v>
      </c>
      <c r="M318" s="46">
        <v>45687.600775462961</v>
      </c>
      <c r="N318" s="46">
        <v>45691</v>
      </c>
      <c r="O318" s="46">
        <v>45691</v>
      </c>
      <c r="P318" s="42" t="str">
        <f ca="1">IF(Proc[[#This Row],[DaysAgeing]]&gt;5,"yep","on track")</f>
        <v>on track</v>
      </c>
      <c r="Q318" s="2">
        <f ca="1">IF(Proc[[#This Row],[DateClosed]]="",ABS(NETWORKDAYS(Proc[[#This Row],[DateOpened]],TODAY()))-1,ABS(NETWORKDAYS(Proc[[#This Row],[DateOpened]],Proc[[#This Row],[DateClosed]]))-1)</f>
        <v>2</v>
      </c>
      <c r="R318" s="42" t="s">
        <v>964</v>
      </c>
      <c r="S318" s="36"/>
      <c r="T318" s="153">
        <v>317</v>
      </c>
    </row>
    <row r="319" spans="1:20" hidden="1">
      <c r="A319" s="37" t="s">
        <v>1502</v>
      </c>
      <c r="B319" s="152" t="str">
        <f>IFERROR(VLOOKUP(Proc[[#This Row],[App]],Table2[],3,0),"open")</f>
        <v>ok</v>
      </c>
      <c r="C319" s="38" t="s">
        <v>369</v>
      </c>
      <c r="D319" s="152" t="s">
        <v>6412</v>
      </c>
      <c r="E319" s="152" t="s">
        <v>1136</v>
      </c>
      <c r="F319" s="152" t="s">
        <v>1136</v>
      </c>
      <c r="G319" s="37" t="s">
        <v>400</v>
      </c>
      <c r="H319" s="36" t="str">
        <f>IF(Proc[[#This Row],[type]]="LFF (MDG-F)",MID(Proc[[#This Row],[Obj]],13,10),"")</f>
        <v/>
      </c>
      <c r="I319" s="152"/>
      <c r="J319" s="36" t="b">
        <f>Proc[[#This Row],[Requested]]=Proc[[#This Row],[CurrentParent]]</f>
        <v>1</v>
      </c>
      <c r="K319" s="152" t="str">
        <f>IF(Proc[[#This Row],[Author]]="Marcela Urrego",VLOOKUP(LEFT(Proc[[#This Row],[Requested]],1),Table3[#All],2,0),VLOOKUP(Proc[[#This Row],[Author]],Table4[],2,0))</f>
        <v>LS</v>
      </c>
      <c r="L319" s="36" t="s">
        <v>508</v>
      </c>
      <c r="M319" s="46">
        <v>45687.600775462961</v>
      </c>
      <c r="N319" s="46">
        <v>45691</v>
      </c>
      <c r="O319" s="46">
        <v>45691</v>
      </c>
      <c r="P319" s="42" t="str">
        <f ca="1">IF(Proc[[#This Row],[DaysAgeing]]&gt;5,"yep","on track")</f>
        <v>on track</v>
      </c>
      <c r="Q319" s="2">
        <f ca="1">IF(Proc[[#This Row],[DateClosed]]="",ABS(NETWORKDAYS(Proc[[#This Row],[DateOpened]],TODAY()))-1,ABS(NETWORKDAYS(Proc[[#This Row],[DateOpened]],Proc[[#This Row],[DateClosed]]))-1)</f>
        <v>2</v>
      </c>
      <c r="R319" s="42" t="s">
        <v>964</v>
      </c>
      <c r="S319" s="36"/>
      <c r="T319" s="153">
        <v>318</v>
      </c>
    </row>
    <row r="320" spans="1:20" hidden="1">
      <c r="A320" s="37" t="s">
        <v>1502</v>
      </c>
      <c r="B320" s="152" t="str">
        <f>IFERROR(VLOOKUP(Proc[[#This Row],[App]],Table2[],3,0),"open")</f>
        <v>ok</v>
      </c>
      <c r="C320" s="38" t="s">
        <v>369</v>
      </c>
      <c r="D320" s="152" t="s">
        <v>6409</v>
      </c>
      <c r="E320" s="152" t="s">
        <v>1136</v>
      </c>
      <c r="F320" s="152" t="s">
        <v>1136</v>
      </c>
      <c r="G320" s="37" t="s">
        <v>400</v>
      </c>
      <c r="H320" s="36" t="str">
        <f>IF(Proc[[#This Row],[type]]="LFF (MDG-F)",MID(Proc[[#This Row],[Obj]],13,10),"")</f>
        <v/>
      </c>
      <c r="I320" s="152"/>
      <c r="J320" s="36" t="b">
        <f>Proc[[#This Row],[Requested]]=Proc[[#This Row],[CurrentParent]]</f>
        <v>1</v>
      </c>
      <c r="K320" s="152" t="str">
        <f>IF(Proc[[#This Row],[Author]]="Marcela Urrego",VLOOKUP(LEFT(Proc[[#This Row],[Requested]],1),Table3[#All],2,0),VLOOKUP(Proc[[#This Row],[Author]],Table4[],2,0))</f>
        <v>LS</v>
      </c>
      <c r="L320" s="36" t="s">
        <v>508</v>
      </c>
      <c r="M320" s="46">
        <v>45687.600775462961</v>
      </c>
      <c r="N320" s="46">
        <v>45691</v>
      </c>
      <c r="O320" s="46">
        <v>45691</v>
      </c>
      <c r="P320" s="42" t="str">
        <f ca="1">IF(Proc[[#This Row],[DaysAgeing]]&gt;5,"yep","on track")</f>
        <v>on track</v>
      </c>
      <c r="Q320" s="2">
        <f ca="1">IF(Proc[[#This Row],[DateClosed]]="",ABS(NETWORKDAYS(Proc[[#This Row],[DateOpened]],TODAY()))-1,ABS(NETWORKDAYS(Proc[[#This Row],[DateOpened]],Proc[[#This Row],[DateClosed]]))-1)</f>
        <v>2</v>
      </c>
      <c r="R320" s="42" t="s">
        <v>964</v>
      </c>
      <c r="S320" s="36"/>
      <c r="T320" s="153">
        <v>319</v>
      </c>
    </row>
    <row r="321" spans="1:20" hidden="1">
      <c r="A321" s="37" t="s">
        <v>1502</v>
      </c>
      <c r="B321" s="152" t="str">
        <f>IFERROR(VLOOKUP(Proc[[#This Row],[App]],Table2[],3,0),"open")</f>
        <v>ok</v>
      </c>
      <c r="C321" s="38" t="s">
        <v>369</v>
      </c>
      <c r="D321" s="152" t="s">
        <v>6414</v>
      </c>
      <c r="E321" s="152" t="s">
        <v>1136</v>
      </c>
      <c r="F321" s="152" t="s">
        <v>1136</v>
      </c>
      <c r="G321" s="37" t="s">
        <v>400</v>
      </c>
      <c r="H321" s="36" t="str">
        <f>IF(Proc[[#This Row],[type]]="LFF (MDG-F)",MID(Proc[[#This Row],[Obj]],13,10),"")</f>
        <v/>
      </c>
      <c r="I321" s="152"/>
      <c r="J321" s="36" t="b">
        <f>Proc[[#This Row],[Requested]]=Proc[[#This Row],[CurrentParent]]</f>
        <v>1</v>
      </c>
      <c r="K321" s="152" t="str">
        <f>IF(Proc[[#This Row],[Author]]="Marcela Urrego",VLOOKUP(LEFT(Proc[[#This Row],[Requested]],1),Table3[#All],2,0),VLOOKUP(Proc[[#This Row],[Author]],Table4[],2,0))</f>
        <v>LS</v>
      </c>
      <c r="L321" s="36" t="s">
        <v>508</v>
      </c>
      <c r="M321" s="46">
        <v>45687.600775462961</v>
      </c>
      <c r="N321" s="46">
        <v>45691</v>
      </c>
      <c r="O321" s="46">
        <v>45691</v>
      </c>
      <c r="P321" s="42" t="str">
        <f ca="1">IF(Proc[[#This Row],[DaysAgeing]]&gt;5,"yep","on track")</f>
        <v>on track</v>
      </c>
      <c r="Q321" s="2">
        <f ca="1">IF(Proc[[#This Row],[DateClosed]]="",ABS(NETWORKDAYS(Proc[[#This Row],[DateOpened]],TODAY()))-1,ABS(NETWORKDAYS(Proc[[#This Row],[DateOpened]],Proc[[#This Row],[DateClosed]]))-1)</f>
        <v>2</v>
      </c>
      <c r="R321" s="42" t="s">
        <v>964</v>
      </c>
      <c r="S321" s="36"/>
      <c r="T321" s="153">
        <v>320</v>
      </c>
    </row>
    <row r="322" spans="1:20" hidden="1">
      <c r="A322" t="s">
        <v>1501</v>
      </c>
      <c r="B322" s="111" t="str">
        <f>IFERROR(VLOOKUP(Proc[[#This Row],[App]],Table2[],3,0),"open")</f>
        <v>ok</v>
      </c>
      <c r="C322" s="38" t="s">
        <v>369</v>
      </c>
      <c r="D322" s="152" t="s">
        <v>7955</v>
      </c>
      <c r="E322" s="152" t="s">
        <v>418</v>
      </c>
      <c r="F322" s="85" t="s">
        <v>418</v>
      </c>
      <c r="G322" t="s">
        <v>400</v>
      </c>
      <c r="H322" s="36" t="str">
        <f>IF(Proc[[#This Row],[type]]="LFF (MDG-F)",MID(Proc[[#This Row],[Obj]],13,10),"")</f>
        <v/>
      </c>
      <c r="I322" s="152"/>
      <c r="J322" s="36" t="b">
        <f>Proc[[#This Row],[Requested]]=Proc[[#This Row],[CurrentParent]]</f>
        <v>1</v>
      </c>
      <c r="K322" s="107" t="str">
        <f>IF(Proc[[#This Row],[Author]]="Marcela Urrego",VLOOKUP(LEFT(Proc[[#This Row],[Requested]],1),Table3[#All],2,0),VLOOKUP(Proc[[#This Row],[Author]],Table4[],2,0))</f>
        <v>MGF</v>
      </c>
      <c r="L322" s="36" t="s">
        <v>508</v>
      </c>
      <c r="M322" s="46">
        <v>45687.614363425928</v>
      </c>
      <c r="N322" s="46">
        <v>45691</v>
      </c>
      <c r="O322" s="46">
        <v>45691</v>
      </c>
      <c r="P322" s="42" t="str">
        <f ca="1">IF(Proc[[#This Row],[DaysAgeing]]&gt;5,"yep","on track")</f>
        <v>on track</v>
      </c>
      <c r="Q322" s="2">
        <f ca="1">IF(Proc[[#This Row],[DateClosed]]="",ABS(NETWORKDAYS(Proc[[#This Row],[DateOpened]],TODAY()))-1,ABS(NETWORKDAYS(Proc[[#This Row],[DateOpened]],Proc[[#This Row],[DateClosed]]))-1)</f>
        <v>2</v>
      </c>
      <c r="R322" s="42" t="s">
        <v>1067</v>
      </c>
      <c r="S322" s="36"/>
      <c r="T322" s="153">
        <v>321</v>
      </c>
    </row>
    <row r="323" spans="1:20" hidden="1">
      <c r="A323" t="s">
        <v>1507</v>
      </c>
      <c r="B323" s="152" t="str">
        <f>IFERROR(VLOOKUP(Proc[[#This Row],[App]],Table2[],3,0),"open")</f>
        <v>ok</v>
      </c>
      <c r="C323" s="38" t="s">
        <v>369</v>
      </c>
      <c r="D323" s="152" t="s">
        <v>7956</v>
      </c>
      <c r="E323" s="152" t="s">
        <v>806</v>
      </c>
      <c r="F323" s="152" t="s">
        <v>806</v>
      </c>
      <c r="G323" s="37" t="s">
        <v>400</v>
      </c>
      <c r="H323" s="36" t="str">
        <f>IF(Proc[[#This Row],[type]]="LFF (MDG-F)",MID(Proc[[#This Row],[Obj]],13,10),"")</f>
        <v/>
      </c>
      <c r="I323" s="152"/>
      <c r="J323" s="36" t="b">
        <f>Proc[[#This Row],[Requested]]=Proc[[#This Row],[CurrentParent]]</f>
        <v>1</v>
      </c>
      <c r="K323" s="152" t="str">
        <f>IF(Proc[[#This Row],[Author]]="Marcela Urrego",VLOOKUP(LEFT(Proc[[#This Row],[Requested]],1),Table3[#All],2,0),VLOOKUP(Proc[[#This Row],[Author]],Table4[],2,0))</f>
        <v>HC</v>
      </c>
      <c r="L323" s="36" t="s">
        <v>508</v>
      </c>
      <c r="M323" s="46">
        <v>45688.524016203701</v>
      </c>
      <c r="N323" s="46">
        <v>45691</v>
      </c>
      <c r="O323" s="46">
        <v>45691</v>
      </c>
      <c r="P323" s="42" t="str">
        <f ca="1">IF(Proc[[#This Row],[DaysAgeing]]&gt;5,"yep","on track")</f>
        <v>on track</v>
      </c>
      <c r="Q323" s="2">
        <f ca="1">IF(Proc[[#This Row],[DateClosed]]="",ABS(NETWORKDAYS(Proc[[#This Row],[DateOpened]],TODAY()))-1,ABS(NETWORKDAYS(Proc[[#This Row],[DateOpened]],Proc[[#This Row],[DateClosed]]))-1)</f>
        <v>1</v>
      </c>
      <c r="R323" s="42" t="s">
        <v>1005</v>
      </c>
      <c r="S323" s="36"/>
      <c r="T323" s="153">
        <v>322</v>
      </c>
    </row>
    <row r="324" spans="1:20" hidden="1">
      <c r="A324" s="37" t="s">
        <v>1507</v>
      </c>
      <c r="B324" s="111" t="str">
        <f>IFERROR(VLOOKUP(Proc[[#This Row],[App]],Table2[],3,0),"open")</f>
        <v>ok</v>
      </c>
      <c r="C324" s="38" t="s">
        <v>369</v>
      </c>
      <c r="D324" s="152" t="s">
        <v>7957</v>
      </c>
      <c r="E324" s="152" t="s">
        <v>805</v>
      </c>
      <c r="F324" s="152" t="s">
        <v>805</v>
      </c>
      <c r="G324" s="37" t="s">
        <v>400</v>
      </c>
      <c r="H324" s="36" t="str">
        <f>IF(Proc[[#This Row],[type]]="LFF (MDG-F)",MID(Proc[[#This Row],[Obj]],13,10),"")</f>
        <v/>
      </c>
      <c r="I324" s="152"/>
      <c r="J324" s="36" t="b">
        <f>Proc[[#This Row],[Requested]]=Proc[[#This Row],[CurrentParent]]</f>
        <v>1</v>
      </c>
      <c r="K324" s="107" t="str">
        <f>IF(Proc[[#This Row],[Author]]="Marcela Urrego",VLOOKUP(LEFT(Proc[[#This Row],[Requested]],1),Table3[#All],2,0),VLOOKUP(Proc[[#This Row],[Author]],Table4[],2,0))</f>
        <v>HC</v>
      </c>
      <c r="L324" s="36" t="s">
        <v>508</v>
      </c>
      <c r="M324" s="46">
        <v>45688.524016203701</v>
      </c>
      <c r="N324" s="46">
        <v>45691</v>
      </c>
      <c r="O324" s="46">
        <v>45691</v>
      </c>
      <c r="P324" s="42" t="str">
        <f ca="1">IF(Proc[[#This Row],[DaysAgeing]]&gt;5,"yep","on track")</f>
        <v>on track</v>
      </c>
      <c r="Q324" s="2">
        <f ca="1">IF(Proc[[#This Row],[DateClosed]]="",ABS(NETWORKDAYS(Proc[[#This Row],[DateOpened]],TODAY()))-1,ABS(NETWORKDAYS(Proc[[#This Row],[DateOpened]],Proc[[#This Row],[DateClosed]]))-1)</f>
        <v>1</v>
      </c>
      <c r="R324" s="42" t="s">
        <v>1005</v>
      </c>
      <c r="S324" s="36"/>
      <c r="T324" s="153">
        <v>323</v>
      </c>
    </row>
    <row r="325" spans="1:20" hidden="1">
      <c r="A325" s="37" t="s">
        <v>1507</v>
      </c>
      <c r="B325" s="152" t="str">
        <f>IFERROR(VLOOKUP(Proc[[#This Row],[App]],Table2[],3,0),"open")</f>
        <v>ok</v>
      </c>
      <c r="C325" s="38" t="s">
        <v>369</v>
      </c>
      <c r="D325" s="152" t="s">
        <v>7958</v>
      </c>
      <c r="E325" s="152" t="s">
        <v>554</v>
      </c>
      <c r="F325" s="152" t="s">
        <v>554</v>
      </c>
      <c r="G325" s="37" t="s">
        <v>400</v>
      </c>
      <c r="H325" s="36" t="str">
        <f>IF(Proc[[#This Row],[type]]="LFF (MDG-F)",MID(Proc[[#This Row],[Obj]],13,10),"")</f>
        <v/>
      </c>
      <c r="I325" s="152"/>
      <c r="J325" s="36" t="b">
        <f>Proc[[#This Row],[Requested]]=Proc[[#This Row],[CurrentParent]]</f>
        <v>1</v>
      </c>
      <c r="K325" s="152" t="str">
        <f>IF(Proc[[#This Row],[Author]]="Marcela Urrego",VLOOKUP(LEFT(Proc[[#This Row],[Requested]],1),Table3[#All],2,0),VLOOKUP(Proc[[#This Row],[Author]],Table4[],2,0))</f>
        <v>HC</v>
      </c>
      <c r="L325" s="36" t="s">
        <v>508</v>
      </c>
      <c r="M325" s="46">
        <v>45688.524016203701</v>
      </c>
      <c r="N325" s="46">
        <v>45691</v>
      </c>
      <c r="O325" s="46">
        <v>45691</v>
      </c>
      <c r="P325" s="42" t="str">
        <f ca="1">IF(Proc[[#This Row],[DaysAgeing]]&gt;5,"yep","on track")</f>
        <v>on track</v>
      </c>
      <c r="Q325" s="2">
        <f ca="1">IF(Proc[[#This Row],[DateClosed]]="",ABS(NETWORKDAYS(Proc[[#This Row],[DateOpened]],TODAY()))-1,ABS(NETWORKDAYS(Proc[[#This Row],[DateOpened]],Proc[[#This Row],[DateClosed]]))-1)</f>
        <v>1</v>
      </c>
      <c r="R325" s="42" t="s">
        <v>1005</v>
      </c>
      <c r="S325" s="36"/>
      <c r="T325" s="153">
        <v>324</v>
      </c>
    </row>
    <row r="326" spans="1:20" hidden="1">
      <c r="A326" s="37" t="s">
        <v>1507</v>
      </c>
      <c r="B326" s="152" t="str">
        <f>IFERROR(VLOOKUP(Proc[[#This Row],[App]],Table2[],3,0),"open")</f>
        <v>ok</v>
      </c>
      <c r="C326" s="38" t="s">
        <v>369</v>
      </c>
      <c r="D326" s="152" t="s">
        <v>7959</v>
      </c>
      <c r="E326" s="152" t="s">
        <v>555</v>
      </c>
      <c r="F326" s="152" t="s">
        <v>555</v>
      </c>
      <c r="G326" s="37" t="s">
        <v>400</v>
      </c>
      <c r="H326" s="36" t="str">
        <f>IF(Proc[[#This Row],[type]]="LFF (MDG-F)",MID(Proc[[#This Row],[Obj]],13,10),"")</f>
        <v/>
      </c>
      <c r="I326" s="152"/>
      <c r="J326" s="36" t="b">
        <f>Proc[[#This Row],[Requested]]=Proc[[#This Row],[CurrentParent]]</f>
        <v>1</v>
      </c>
      <c r="K326" s="152" t="str">
        <f>IF(Proc[[#This Row],[Author]]="Marcela Urrego",VLOOKUP(LEFT(Proc[[#This Row],[Requested]],1),Table3[#All],2,0),VLOOKUP(Proc[[#This Row],[Author]],Table4[],2,0))</f>
        <v>HC</v>
      </c>
      <c r="L326" s="36" t="s">
        <v>508</v>
      </c>
      <c r="M326" s="46">
        <v>45688.524016203701</v>
      </c>
      <c r="N326" s="46">
        <v>45691</v>
      </c>
      <c r="O326" s="46">
        <v>45691</v>
      </c>
      <c r="P326" s="42" t="str">
        <f ca="1">IF(Proc[[#This Row],[DaysAgeing]]&gt;5,"yep","on track")</f>
        <v>on track</v>
      </c>
      <c r="Q326" s="2">
        <f ca="1">IF(Proc[[#This Row],[DateClosed]]="",ABS(NETWORKDAYS(Proc[[#This Row],[DateOpened]],TODAY()))-1,ABS(NETWORKDAYS(Proc[[#This Row],[DateOpened]],Proc[[#This Row],[DateClosed]]))-1)</f>
        <v>1</v>
      </c>
      <c r="R326" s="42" t="s">
        <v>1005</v>
      </c>
      <c r="S326" s="36"/>
      <c r="T326" s="153">
        <v>325</v>
      </c>
    </row>
    <row r="327" spans="1:20" hidden="1">
      <c r="A327" s="37" t="s">
        <v>1507</v>
      </c>
      <c r="B327" s="152" t="str">
        <f>IFERROR(VLOOKUP(Proc[[#This Row],[App]],Table2[],3,0),"open")</f>
        <v>ok</v>
      </c>
      <c r="C327" s="38" t="s">
        <v>369</v>
      </c>
      <c r="D327" s="152" t="s">
        <v>7960</v>
      </c>
      <c r="E327" s="152" t="s">
        <v>555</v>
      </c>
      <c r="F327" s="152" t="s">
        <v>555</v>
      </c>
      <c r="G327" s="37" t="s">
        <v>400</v>
      </c>
      <c r="H327" s="36" t="str">
        <f>IF(Proc[[#This Row],[type]]="LFF (MDG-F)",MID(Proc[[#This Row],[Obj]],13,10),"")</f>
        <v/>
      </c>
      <c r="I327" s="152"/>
      <c r="J327" s="36" t="b">
        <f>Proc[[#This Row],[Requested]]=Proc[[#This Row],[CurrentParent]]</f>
        <v>1</v>
      </c>
      <c r="K327" s="152" t="str">
        <f>IF(Proc[[#This Row],[Author]]="Marcela Urrego",VLOOKUP(LEFT(Proc[[#This Row],[Requested]],1),Table3[#All],2,0),VLOOKUP(Proc[[#This Row],[Author]],Table4[],2,0))</f>
        <v>HC</v>
      </c>
      <c r="L327" s="36" t="s">
        <v>508</v>
      </c>
      <c r="M327" s="46">
        <v>45688.524016203701</v>
      </c>
      <c r="N327" s="46">
        <v>45691</v>
      </c>
      <c r="O327" s="46">
        <v>45691</v>
      </c>
      <c r="P327" s="42" t="str">
        <f ca="1">IF(Proc[[#This Row],[DaysAgeing]]&gt;5,"yep","on track")</f>
        <v>on track</v>
      </c>
      <c r="Q327" s="2">
        <f ca="1">IF(Proc[[#This Row],[DateClosed]]="",ABS(NETWORKDAYS(Proc[[#This Row],[DateOpened]],TODAY()))-1,ABS(NETWORKDAYS(Proc[[#This Row],[DateOpened]],Proc[[#This Row],[DateClosed]]))-1)</f>
        <v>1</v>
      </c>
      <c r="R327" s="42" t="s">
        <v>1005</v>
      </c>
      <c r="S327" s="36"/>
      <c r="T327" s="153">
        <v>326</v>
      </c>
    </row>
    <row r="328" spans="1:20" hidden="1">
      <c r="A328" s="37" t="s">
        <v>1507</v>
      </c>
      <c r="B328" s="111" t="str">
        <f>IFERROR(VLOOKUP(Proc[[#This Row],[App]],Table2[],3,0),"open")</f>
        <v>ok</v>
      </c>
      <c r="C328" s="38" t="s">
        <v>369</v>
      </c>
      <c r="D328" s="152" t="s">
        <v>7961</v>
      </c>
      <c r="E328" s="152" t="s">
        <v>983</v>
      </c>
      <c r="F328" s="85" t="s">
        <v>983</v>
      </c>
      <c r="G328" s="37" t="s">
        <v>400</v>
      </c>
      <c r="H328" s="36" t="str">
        <f>IF(Proc[[#This Row],[type]]="LFF (MDG-F)",MID(Proc[[#This Row],[Obj]],13,10),"")</f>
        <v/>
      </c>
      <c r="I328" s="152"/>
      <c r="J328" s="36" t="b">
        <f>Proc[[#This Row],[Requested]]=Proc[[#This Row],[CurrentParent]]</f>
        <v>1</v>
      </c>
      <c r="K328" s="107" t="str">
        <f>IF(Proc[[#This Row],[Author]]="Marcela Urrego",VLOOKUP(LEFT(Proc[[#This Row],[Requested]],1),Table3[#All],2,0),VLOOKUP(Proc[[#This Row],[Author]],Table4[],2,0))</f>
        <v>HC</v>
      </c>
      <c r="L328" s="36" t="s">
        <v>508</v>
      </c>
      <c r="M328" s="46">
        <v>45688.524016203701</v>
      </c>
      <c r="N328" s="46">
        <v>45691</v>
      </c>
      <c r="O328" s="46">
        <v>45691</v>
      </c>
      <c r="P328" s="42" t="str">
        <f ca="1">IF(Proc[[#This Row],[DaysAgeing]]&gt;5,"yep","on track")</f>
        <v>on track</v>
      </c>
      <c r="Q328" s="2">
        <f ca="1">IF(Proc[[#This Row],[DateClosed]]="",ABS(NETWORKDAYS(Proc[[#This Row],[DateOpened]],TODAY()))-1,ABS(NETWORKDAYS(Proc[[#This Row],[DateOpened]],Proc[[#This Row],[DateClosed]]))-1)</f>
        <v>1</v>
      </c>
      <c r="R328" s="42" t="s">
        <v>1005</v>
      </c>
      <c r="S328" s="36"/>
      <c r="T328" s="153">
        <v>327</v>
      </c>
    </row>
    <row r="329" spans="1:20" hidden="1">
      <c r="A329" s="37" t="s">
        <v>1507</v>
      </c>
      <c r="B329" s="152" t="str">
        <f>IFERROR(VLOOKUP(Proc[[#This Row],[App]],Table2[],3,0),"open")</f>
        <v>ok</v>
      </c>
      <c r="C329" s="38" t="s">
        <v>369</v>
      </c>
      <c r="D329" s="152" t="s">
        <v>7962</v>
      </c>
      <c r="E329" s="152" t="s">
        <v>1004</v>
      </c>
      <c r="F329" s="152" t="s">
        <v>1004</v>
      </c>
      <c r="G329" s="37" t="s">
        <v>400</v>
      </c>
      <c r="H329" s="36" t="str">
        <f>IF(Proc[[#This Row],[type]]="LFF (MDG-F)",MID(Proc[[#This Row],[Obj]],13,10),"")</f>
        <v/>
      </c>
      <c r="I329" s="152"/>
      <c r="J329" s="36" t="b">
        <f>Proc[[#This Row],[Requested]]=Proc[[#This Row],[CurrentParent]]</f>
        <v>1</v>
      </c>
      <c r="K329" s="152" t="str">
        <f>IF(Proc[[#This Row],[Author]]="Marcela Urrego",VLOOKUP(LEFT(Proc[[#This Row],[Requested]],1),Table3[#All],2,0),VLOOKUP(Proc[[#This Row],[Author]],Table4[],2,0))</f>
        <v>HC</v>
      </c>
      <c r="L329" s="36" t="s">
        <v>508</v>
      </c>
      <c r="M329" s="46">
        <v>45688.524016203701</v>
      </c>
      <c r="N329" s="46">
        <v>45691</v>
      </c>
      <c r="O329" s="46">
        <v>45691</v>
      </c>
      <c r="P329" s="42" t="str">
        <f ca="1">IF(Proc[[#This Row],[DaysAgeing]]&gt;5,"yep","on track")</f>
        <v>on track</v>
      </c>
      <c r="Q329" s="2">
        <f ca="1">IF(Proc[[#This Row],[DateClosed]]="",ABS(NETWORKDAYS(Proc[[#This Row],[DateOpened]],TODAY()))-1,ABS(NETWORKDAYS(Proc[[#This Row],[DateOpened]],Proc[[#This Row],[DateClosed]]))-1)</f>
        <v>1</v>
      </c>
      <c r="R329" s="42" t="s">
        <v>1005</v>
      </c>
      <c r="S329" s="36"/>
      <c r="T329" s="153">
        <v>328</v>
      </c>
    </row>
    <row r="330" spans="1:20" hidden="1">
      <c r="A330" s="37" t="s">
        <v>1507</v>
      </c>
      <c r="B330" s="152" t="str">
        <f>IFERROR(VLOOKUP(Proc[[#This Row],[App]],Table2[],3,0),"open")</f>
        <v>ok</v>
      </c>
      <c r="C330" s="38" t="s">
        <v>369</v>
      </c>
      <c r="D330" s="152" t="s">
        <v>7963</v>
      </c>
      <c r="E330" s="152" t="s">
        <v>554</v>
      </c>
      <c r="F330" s="152" t="s">
        <v>554</v>
      </c>
      <c r="G330" s="37" t="s">
        <v>400</v>
      </c>
      <c r="H330" s="36" t="str">
        <f>IF(Proc[[#This Row],[type]]="LFF (MDG-F)",MID(Proc[[#This Row],[Obj]],13,10),"")</f>
        <v/>
      </c>
      <c r="I330" s="152"/>
      <c r="J330" s="36" t="b">
        <f>Proc[[#This Row],[Requested]]=Proc[[#This Row],[CurrentParent]]</f>
        <v>1</v>
      </c>
      <c r="K330" s="152" t="str">
        <f>IF(Proc[[#This Row],[Author]]="Marcela Urrego",VLOOKUP(LEFT(Proc[[#This Row],[Requested]],1),Table3[#All],2,0),VLOOKUP(Proc[[#This Row],[Author]],Table4[],2,0))</f>
        <v>HC</v>
      </c>
      <c r="L330" s="36" t="s">
        <v>508</v>
      </c>
      <c r="M330" s="46">
        <v>45688.524016203701</v>
      </c>
      <c r="N330" s="46">
        <v>45691</v>
      </c>
      <c r="O330" s="46">
        <v>45691</v>
      </c>
      <c r="P330" s="42" t="str">
        <f ca="1">IF(Proc[[#This Row],[DaysAgeing]]&gt;5,"yep","on track")</f>
        <v>on track</v>
      </c>
      <c r="Q330" s="2">
        <f ca="1">IF(Proc[[#This Row],[DateClosed]]="",ABS(NETWORKDAYS(Proc[[#This Row],[DateOpened]],TODAY()))-1,ABS(NETWORKDAYS(Proc[[#This Row],[DateOpened]],Proc[[#This Row],[DateClosed]]))-1)</f>
        <v>1</v>
      </c>
      <c r="R330" s="42" t="s">
        <v>1005</v>
      </c>
      <c r="S330" s="36"/>
      <c r="T330" s="153">
        <v>329</v>
      </c>
    </row>
    <row r="331" spans="1:20" hidden="1">
      <c r="A331" s="37" t="s">
        <v>1507</v>
      </c>
      <c r="B331" s="152" t="str">
        <f>IFERROR(VLOOKUP(Proc[[#This Row],[App]],Table2[],3,0),"open")</f>
        <v>ok</v>
      </c>
      <c r="C331" s="38" t="s">
        <v>369</v>
      </c>
      <c r="D331" s="152" t="s">
        <v>7964</v>
      </c>
      <c r="E331" s="152" t="s">
        <v>553</v>
      </c>
      <c r="F331" s="152" t="s">
        <v>553</v>
      </c>
      <c r="G331" s="37" t="s">
        <v>400</v>
      </c>
      <c r="H331" s="36" t="str">
        <f>IF(Proc[[#This Row],[type]]="LFF (MDG-F)",MID(Proc[[#This Row],[Obj]],13,10),"")</f>
        <v/>
      </c>
      <c r="I331" s="152"/>
      <c r="J331" s="36" t="b">
        <f>Proc[[#This Row],[Requested]]=Proc[[#This Row],[CurrentParent]]</f>
        <v>1</v>
      </c>
      <c r="K331" s="152" t="str">
        <f>IF(Proc[[#This Row],[Author]]="Marcela Urrego",VLOOKUP(LEFT(Proc[[#This Row],[Requested]],1),Table3[#All],2,0),VLOOKUP(Proc[[#This Row],[Author]],Table4[],2,0))</f>
        <v>HC</v>
      </c>
      <c r="L331" s="36" t="s">
        <v>508</v>
      </c>
      <c r="M331" s="46">
        <v>45688.524016203701</v>
      </c>
      <c r="N331" s="46">
        <v>45691</v>
      </c>
      <c r="O331" s="46">
        <v>45691</v>
      </c>
      <c r="P331" s="42" t="str">
        <f ca="1">IF(Proc[[#This Row],[DaysAgeing]]&gt;5,"yep","on track")</f>
        <v>on track</v>
      </c>
      <c r="Q331" s="2">
        <f ca="1">IF(Proc[[#This Row],[DateClosed]]="",ABS(NETWORKDAYS(Proc[[#This Row],[DateOpened]],TODAY()))-1,ABS(NETWORKDAYS(Proc[[#This Row],[DateOpened]],Proc[[#This Row],[DateClosed]]))-1)</f>
        <v>1</v>
      </c>
      <c r="R331" s="42" t="s">
        <v>1005</v>
      </c>
      <c r="S331" s="36"/>
      <c r="T331" s="153">
        <v>330</v>
      </c>
    </row>
    <row r="332" spans="1:20" hidden="1">
      <c r="A332" s="37" t="s">
        <v>1507</v>
      </c>
      <c r="B332" s="152" t="str">
        <f>IFERROR(VLOOKUP(Proc[[#This Row],[App]],Table2[],3,0),"open")</f>
        <v>ok</v>
      </c>
      <c r="C332" s="38" t="s">
        <v>369</v>
      </c>
      <c r="D332" s="152" t="s">
        <v>7965</v>
      </c>
      <c r="E332" s="152" t="s">
        <v>553</v>
      </c>
      <c r="F332" s="152" t="s">
        <v>553</v>
      </c>
      <c r="G332" s="37" t="s">
        <v>400</v>
      </c>
      <c r="H332" s="36" t="str">
        <f>IF(Proc[[#This Row],[type]]="LFF (MDG-F)",MID(Proc[[#This Row],[Obj]],13,10),"")</f>
        <v/>
      </c>
      <c r="I332" s="152"/>
      <c r="J332" s="36" t="b">
        <f>Proc[[#This Row],[Requested]]=Proc[[#This Row],[CurrentParent]]</f>
        <v>1</v>
      </c>
      <c r="K332" s="152" t="str">
        <f>IF(Proc[[#This Row],[Author]]="Marcela Urrego",VLOOKUP(LEFT(Proc[[#This Row],[Requested]],1),Table3[#All],2,0),VLOOKUP(Proc[[#This Row],[Author]],Table4[],2,0))</f>
        <v>HC</v>
      </c>
      <c r="L332" s="36" t="s">
        <v>508</v>
      </c>
      <c r="M332" s="46">
        <v>45688.524016203701</v>
      </c>
      <c r="N332" s="46">
        <v>45691</v>
      </c>
      <c r="O332" s="46">
        <v>45691</v>
      </c>
      <c r="P332" s="42" t="str">
        <f ca="1">IF(Proc[[#This Row],[DaysAgeing]]&gt;5,"yep","on track")</f>
        <v>on track</v>
      </c>
      <c r="Q332" s="2">
        <f ca="1">IF(Proc[[#This Row],[DateClosed]]="",ABS(NETWORKDAYS(Proc[[#This Row],[DateOpened]],TODAY()))-1,ABS(NETWORKDAYS(Proc[[#This Row],[DateOpened]],Proc[[#This Row],[DateClosed]]))-1)</f>
        <v>1</v>
      </c>
      <c r="R332" s="42" t="s">
        <v>1005</v>
      </c>
      <c r="S332" s="36"/>
      <c r="T332" s="153">
        <v>331</v>
      </c>
    </row>
    <row r="333" spans="1:20" hidden="1">
      <c r="A333" s="37" t="s">
        <v>1507</v>
      </c>
      <c r="B333" s="111" t="str">
        <f>IFERROR(VLOOKUP(Proc[[#This Row],[App]],Table2[],3,0),"open")</f>
        <v>ok</v>
      </c>
      <c r="C333" s="38" t="s">
        <v>369</v>
      </c>
      <c r="D333" s="152" t="s">
        <v>7966</v>
      </c>
      <c r="E333" s="152" t="s">
        <v>556</v>
      </c>
      <c r="F333" s="85" t="s">
        <v>556</v>
      </c>
      <c r="G333" s="37" t="s">
        <v>400</v>
      </c>
      <c r="H333" s="36" t="str">
        <f>IF(Proc[[#This Row],[type]]="LFF (MDG-F)",MID(Proc[[#This Row],[Obj]],13,10),"")</f>
        <v/>
      </c>
      <c r="I333" s="152"/>
      <c r="J333" s="36" t="b">
        <f>Proc[[#This Row],[Requested]]=Proc[[#This Row],[CurrentParent]]</f>
        <v>1</v>
      </c>
      <c r="K333" s="107" t="str">
        <f>IF(Proc[[#This Row],[Author]]="Marcela Urrego",VLOOKUP(LEFT(Proc[[#This Row],[Requested]],1),Table3[#All],2,0),VLOOKUP(Proc[[#This Row],[Author]],Table4[],2,0))</f>
        <v>HC</v>
      </c>
      <c r="L333" s="36" t="s">
        <v>508</v>
      </c>
      <c r="M333" s="46">
        <v>45688.524016203701</v>
      </c>
      <c r="N333" s="46">
        <v>45691</v>
      </c>
      <c r="O333" s="46">
        <v>45691</v>
      </c>
      <c r="P333" s="42" t="str">
        <f ca="1">IF(Proc[[#This Row],[DaysAgeing]]&gt;5,"yep","on track")</f>
        <v>on track</v>
      </c>
      <c r="Q333" s="2">
        <f ca="1">IF(Proc[[#This Row],[DateClosed]]="",ABS(NETWORKDAYS(Proc[[#This Row],[DateOpened]],TODAY()))-1,ABS(NETWORKDAYS(Proc[[#This Row],[DateOpened]],Proc[[#This Row],[DateClosed]]))-1)</f>
        <v>1</v>
      </c>
      <c r="R333" s="42" t="s">
        <v>1005</v>
      </c>
      <c r="S333" s="36"/>
      <c r="T333" s="153">
        <v>332</v>
      </c>
    </row>
    <row r="334" spans="1:20" hidden="1">
      <c r="A334" s="37" t="s">
        <v>1507</v>
      </c>
      <c r="B334" s="111" t="str">
        <f>IFERROR(VLOOKUP(Proc[[#This Row],[App]],Table2[],3,0),"open")</f>
        <v>ok</v>
      </c>
      <c r="C334" s="38" t="s">
        <v>369</v>
      </c>
      <c r="D334" s="152" t="s">
        <v>7967</v>
      </c>
      <c r="E334" s="152" t="s">
        <v>983</v>
      </c>
      <c r="F334" s="152" t="s">
        <v>983</v>
      </c>
      <c r="G334" s="37" t="s">
        <v>400</v>
      </c>
      <c r="H334" s="36" t="str">
        <f>IF(Proc[[#This Row],[type]]="LFF (MDG-F)",MID(Proc[[#This Row],[Obj]],13,10),"")</f>
        <v/>
      </c>
      <c r="I334" s="152"/>
      <c r="J334" s="36" t="b">
        <f>Proc[[#This Row],[Requested]]=Proc[[#This Row],[CurrentParent]]</f>
        <v>1</v>
      </c>
      <c r="K334" s="107" t="str">
        <f>IF(Proc[[#This Row],[Author]]="Marcela Urrego",VLOOKUP(LEFT(Proc[[#This Row],[Requested]],1),Table3[#All],2,0),VLOOKUP(Proc[[#This Row],[Author]],Table4[],2,0))</f>
        <v>HC</v>
      </c>
      <c r="L334" s="36" t="s">
        <v>508</v>
      </c>
      <c r="M334" s="46">
        <v>45688.524016203701</v>
      </c>
      <c r="N334" s="46">
        <v>45691</v>
      </c>
      <c r="O334" s="46">
        <v>45691</v>
      </c>
      <c r="P334" s="42" t="str">
        <f ca="1">IF(Proc[[#This Row],[DaysAgeing]]&gt;5,"yep","on track")</f>
        <v>on track</v>
      </c>
      <c r="Q334" s="2">
        <f ca="1">IF(Proc[[#This Row],[DateClosed]]="",ABS(NETWORKDAYS(Proc[[#This Row],[DateOpened]],TODAY()))-1,ABS(NETWORKDAYS(Proc[[#This Row],[DateOpened]],Proc[[#This Row],[DateClosed]]))-1)</f>
        <v>1</v>
      </c>
      <c r="R334" s="42" t="s">
        <v>1005</v>
      </c>
      <c r="S334" s="36"/>
      <c r="T334" s="153">
        <v>333</v>
      </c>
    </row>
    <row r="335" spans="1:20" hidden="1">
      <c r="A335" s="37" t="s">
        <v>1507</v>
      </c>
      <c r="B335" s="152" t="str">
        <f>IFERROR(VLOOKUP(Proc[[#This Row],[App]],Table2[],3,0),"open")</f>
        <v>ok</v>
      </c>
      <c r="C335" s="38" t="s">
        <v>369</v>
      </c>
      <c r="D335" s="152" t="s">
        <v>7968</v>
      </c>
      <c r="E335" s="152" t="s">
        <v>482</v>
      </c>
      <c r="F335" s="85" t="s">
        <v>482</v>
      </c>
      <c r="G335" s="37" t="s">
        <v>400</v>
      </c>
      <c r="H335" s="36" t="str">
        <f>IF(Proc[[#This Row],[type]]="LFF (MDG-F)",MID(Proc[[#This Row],[Obj]],13,10),"")</f>
        <v/>
      </c>
      <c r="I335" s="152"/>
      <c r="J335" s="36" t="b">
        <f>Proc[[#This Row],[Requested]]=Proc[[#This Row],[CurrentParent]]</f>
        <v>1</v>
      </c>
      <c r="K335" s="152" t="str">
        <f>IF(Proc[[#This Row],[Author]]="Marcela Urrego",VLOOKUP(LEFT(Proc[[#This Row],[Requested]],1),Table3[#All],2,0),VLOOKUP(Proc[[#This Row],[Author]],Table4[],2,0))</f>
        <v>HC</v>
      </c>
      <c r="L335" s="36" t="s">
        <v>508</v>
      </c>
      <c r="M335" s="46">
        <v>45688.524016203701</v>
      </c>
      <c r="N335" s="46">
        <v>45691</v>
      </c>
      <c r="O335" s="46">
        <v>45691</v>
      </c>
      <c r="P335" s="42" t="str">
        <f ca="1">IF(Proc[[#This Row],[DaysAgeing]]&gt;5,"yep","on track")</f>
        <v>on track</v>
      </c>
      <c r="Q335" s="2">
        <f ca="1">IF(Proc[[#This Row],[DateClosed]]="",ABS(NETWORKDAYS(Proc[[#This Row],[DateOpened]],TODAY()))-1,ABS(NETWORKDAYS(Proc[[#This Row],[DateOpened]],Proc[[#This Row],[DateClosed]]))-1)</f>
        <v>1</v>
      </c>
      <c r="R335" s="42" t="s">
        <v>1005</v>
      </c>
      <c r="S335" s="36"/>
      <c r="T335" s="153">
        <v>334</v>
      </c>
    </row>
    <row r="336" spans="1:20" hidden="1">
      <c r="A336" s="37" t="s">
        <v>1507</v>
      </c>
      <c r="B336" s="152" t="str">
        <f>IFERROR(VLOOKUP(Proc[[#This Row],[App]],Table2[],3,0),"open")</f>
        <v>ok</v>
      </c>
      <c r="C336" s="38" t="s">
        <v>369</v>
      </c>
      <c r="D336" s="152" t="s">
        <v>7969</v>
      </c>
      <c r="E336" s="152" t="s">
        <v>542</v>
      </c>
      <c r="F336" s="152" t="s">
        <v>542</v>
      </c>
      <c r="G336" s="37" t="s">
        <v>400</v>
      </c>
      <c r="H336" s="36" t="str">
        <f>IF(Proc[[#This Row],[type]]="LFF (MDG-F)",MID(Proc[[#This Row],[Obj]],13,10),"")</f>
        <v/>
      </c>
      <c r="I336" s="152"/>
      <c r="J336" s="36" t="b">
        <f>Proc[[#This Row],[Requested]]=Proc[[#This Row],[CurrentParent]]</f>
        <v>1</v>
      </c>
      <c r="K336" s="152" t="str">
        <f>IF(Proc[[#This Row],[Author]]="Marcela Urrego",VLOOKUP(LEFT(Proc[[#This Row],[Requested]],1),Table3[#All],2,0),VLOOKUP(Proc[[#This Row],[Author]],Table4[],2,0))</f>
        <v>HC</v>
      </c>
      <c r="L336" s="36" t="s">
        <v>508</v>
      </c>
      <c r="M336" s="46">
        <v>45688.524016203701</v>
      </c>
      <c r="N336" s="46">
        <v>45691</v>
      </c>
      <c r="O336" s="46">
        <v>45691</v>
      </c>
      <c r="P336" s="42" t="str">
        <f ca="1">IF(Proc[[#This Row],[DaysAgeing]]&gt;5,"yep","on track")</f>
        <v>on track</v>
      </c>
      <c r="Q336" s="2">
        <f ca="1">IF(Proc[[#This Row],[DateClosed]]="",ABS(NETWORKDAYS(Proc[[#This Row],[DateOpened]],TODAY()))-1,ABS(NETWORKDAYS(Proc[[#This Row],[DateOpened]],Proc[[#This Row],[DateClosed]]))-1)</f>
        <v>1</v>
      </c>
      <c r="R336" s="42" t="s">
        <v>1005</v>
      </c>
      <c r="S336" s="36"/>
      <c r="T336" s="153">
        <v>335</v>
      </c>
    </row>
    <row r="337" spans="1:20" hidden="1">
      <c r="A337" s="37" t="s">
        <v>1507</v>
      </c>
      <c r="B337" s="152" t="str">
        <f>IFERROR(VLOOKUP(Proc[[#This Row],[App]],Table2[],3,0),"open")</f>
        <v>ok</v>
      </c>
      <c r="C337" s="38" t="s">
        <v>369</v>
      </c>
      <c r="D337" s="152" t="s">
        <v>7970</v>
      </c>
      <c r="E337" s="152" t="s">
        <v>1004</v>
      </c>
      <c r="F337" s="152" t="s">
        <v>1004</v>
      </c>
      <c r="G337" s="37" t="s">
        <v>400</v>
      </c>
      <c r="H337" s="36" t="str">
        <f>IF(Proc[[#This Row],[type]]="LFF (MDG-F)",MID(Proc[[#This Row],[Obj]],13,10),"")</f>
        <v/>
      </c>
      <c r="I337" s="152"/>
      <c r="J337" s="36" t="b">
        <f>Proc[[#This Row],[Requested]]=Proc[[#This Row],[CurrentParent]]</f>
        <v>1</v>
      </c>
      <c r="K337" s="152" t="str">
        <f>IF(Proc[[#This Row],[Author]]="Marcela Urrego",VLOOKUP(LEFT(Proc[[#This Row],[Requested]],1),Table3[#All],2,0),VLOOKUP(Proc[[#This Row],[Author]],Table4[],2,0))</f>
        <v>HC</v>
      </c>
      <c r="L337" s="36" t="s">
        <v>508</v>
      </c>
      <c r="M337" s="46">
        <v>45688.524016203701</v>
      </c>
      <c r="N337" s="46">
        <v>45691</v>
      </c>
      <c r="O337" s="46">
        <v>45691</v>
      </c>
      <c r="P337" s="42" t="str">
        <f ca="1">IF(Proc[[#This Row],[DaysAgeing]]&gt;5,"yep","on track")</f>
        <v>on track</v>
      </c>
      <c r="Q337" s="2">
        <f ca="1">IF(Proc[[#This Row],[DateClosed]]="",ABS(NETWORKDAYS(Proc[[#This Row],[DateOpened]],TODAY()))-1,ABS(NETWORKDAYS(Proc[[#This Row],[DateOpened]],Proc[[#This Row],[DateClosed]]))-1)</f>
        <v>1</v>
      </c>
      <c r="R337" s="42" t="s">
        <v>1005</v>
      </c>
      <c r="S337" s="36"/>
      <c r="T337" s="153">
        <v>336</v>
      </c>
    </row>
    <row r="338" spans="1:20" hidden="1">
      <c r="A338" s="37" t="s">
        <v>1507</v>
      </c>
      <c r="B338" s="111" t="str">
        <f>IFERROR(VLOOKUP(Proc[[#This Row],[App]],Table2[],3,0),"open")</f>
        <v>ok</v>
      </c>
      <c r="C338" s="38" t="s">
        <v>369</v>
      </c>
      <c r="D338" s="152" t="s">
        <v>7971</v>
      </c>
      <c r="E338" s="152" t="s">
        <v>553</v>
      </c>
      <c r="F338" s="85" t="s">
        <v>553</v>
      </c>
      <c r="G338" s="37" t="s">
        <v>400</v>
      </c>
      <c r="H338" s="36" t="str">
        <f>IF(Proc[[#This Row],[type]]="LFF (MDG-F)",MID(Proc[[#This Row],[Obj]],13,10),"")</f>
        <v/>
      </c>
      <c r="I338" s="152"/>
      <c r="J338" s="36" t="b">
        <f>Proc[[#This Row],[Requested]]=Proc[[#This Row],[CurrentParent]]</f>
        <v>1</v>
      </c>
      <c r="K338" s="107" t="str">
        <f>IF(Proc[[#This Row],[Author]]="Marcela Urrego",VLOOKUP(LEFT(Proc[[#This Row],[Requested]],1),Table3[#All],2,0),VLOOKUP(Proc[[#This Row],[Author]],Table4[],2,0))</f>
        <v>HC</v>
      </c>
      <c r="L338" s="36" t="s">
        <v>508</v>
      </c>
      <c r="M338" s="46">
        <v>45688.524016203701</v>
      </c>
      <c r="N338" s="46">
        <v>45691</v>
      </c>
      <c r="O338" s="46">
        <v>45691</v>
      </c>
      <c r="P338" s="42" t="str">
        <f ca="1">IF(Proc[[#This Row],[DaysAgeing]]&gt;5,"yep","on track")</f>
        <v>on track</v>
      </c>
      <c r="Q338" s="2">
        <f ca="1">IF(Proc[[#This Row],[DateClosed]]="",ABS(NETWORKDAYS(Proc[[#This Row],[DateOpened]],TODAY()))-1,ABS(NETWORKDAYS(Proc[[#This Row],[DateOpened]],Proc[[#This Row],[DateClosed]]))-1)</f>
        <v>1</v>
      </c>
      <c r="R338" s="42" t="s">
        <v>1005</v>
      </c>
      <c r="S338" s="36"/>
      <c r="T338" s="153">
        <v>337</v>
      </c>
    </row>
    <row r="339" spans="1:20" hidden="1">
      <c r="A339" s="37" t="s">
        <v>1507</v>
      </c>
      <c r="B339" s="152" t="str">
        <f>IFERROR(VLOOKUP(Proc[[#This Row],[App]],Table2[],3,0),"open")</f>
        <v>ok</v>
      </c>
      <c r="C339" s="38" t="s">
        <v>369</v>
      </c>
      <c r="D339" s="152" t="s">
        <v>7972</v>
      </c>
      <c r="E339" s="152" t="s">
        <v>554</v>
      </c>
      <c r="F339" s="152" t="s">
        <v>554</v>
      </c>
      <c r="G339" s="37" t="s">
        <v>400</v>
      </c>
      <c r="H339" s="36" t="str">
        <f>IF(Proc[[#This Row],[type]]="LFF (MDG-F)",MID(Proc[[#This Row],[Obj]],13,10),"")</f>
        <v/>
      </c>
      <c r="I339" s="152"/>
      <c r="J339" s="36" t="b">
        <f>Proc[[#This Row],[Requested]]=Proc[[#This Row],[CurrentParent]]</f>
        <v>1</v>
      </c>
      <c r="K339" s="152" t="str">
        <f>IF(Proc[[#This Row],[Author]]="Marcela Urrego",VLOOKUP(LEFT(Proc[[#This Row],[Requested]],1),Table3[#All],2,0),VLOOKUP(Proc[[#This Row],[Author]],Table4[],2,0))</f>
        <v>HC</v>
      </c>
      <c r="L339" s="36" t="s">
        <v>508</v>
      </c>
      <c r="M339" s="46">
        <v>45688.524016203701</v>
      </c>
      <c r="N339" s="46">
        <v>45691</v>
      </c>
      <c r="O339" s="46">
        <v>45691</v>
      </c>
      <c r="P339" s="42" t="str">
        <f ca="1">IF(Proc[[#This Row],[DaysAgeing]]&gt;5,"yep","on track")</f>
        <v>on track</v>
      </c>
      <c r="Q339" s="2">
        <f ca="1">IF(Proc[[#This Row],[DateClosed]]="",ABS(NETWORKDAYS(Proc[[#This Row],[DateOpened]],TODAY()))-1,ABS(NETWORKDAYS(Proc[[#This Row],[DateOpened]],Proc[[#This Row],[DateClosed]]))-1)</f>
        <v>1</v>
      </c>
      <c r="R339" s="42" t="s">
        <v>1005</v>
      </c>
      <c r="S339" s="36"/>
      <c r="T339" s="153">
        <v>338</v>
      </c>
    </row>
    <row r="340" spans="1:20" hidden="1">
      <c r="A340" s="37" t="s">
        <v>1507</v>
      </c>
      <c r="B340" s="152" t="str">
        <f>IFERROR(VLOOKUP(Proc[[#This Row],[App]],Table2[],3,0),"open")</f>
        <v>ok</v>
      </c>
      <c r="C340" s="38" t="s">
        <v>369</v>
      </c>
      <c r="D340" s="152" t="s">
        <v>7973</v>
      </c>
      <c r="E340" s="152" t="s">
        <v>553</v>
      </c>
      <c r="F340" s="152" t="s">
        <v>553</v>
      </c>
      <c r="G340" s="37" t="s">
        <v>400</v>
      </c>
      <c r="H340" s="36" t="str">
        <f>IF(Proc[[#This Row],[type]]="LFF (MDG-F)",MID(Proc[[#This Row],[Obj]],13,10),"")</f>
        <v/>
      </c>
      <c r="I340" s="152"/>
      <c r="J340" s="36" t="b">
        <f>Proc[[#This Row],[Requested]]=Proc[[#This Row],[CurrentParent]]</f>
        <v>1</v>
      </c>
      <c r="K340" s="152" t="str">
        <f>IF(Proc[[#This Row],[Author]]="Marcela Urrego",VLOOKUP(LEFT(Proc[[#This Row],[Requested]],1),Table3[#All],2,0),VLOOKUP(Proc[[#This Row],[Author]],Table4[],2,0))</f>
        <v>HC</v>
      </c>
      <c r="L340" s="36" t="s">
        <v>508</v>
      </c>
      <c r="M340" s="46">
        <v>45688.524016203701</v>
      </c>
      <c r="N340" s="46">
        <v>45691</v>
      </c>
      <c r="O340" s="46">
        <v>45691</v>
      </c>
      <c r="P340" s="42" t="str">
        <f ca="1">IF(Proc[[#This Row],[DaysAgeing]]&gt;5,"yep","on track")</f>
        <v>on track</v>
      </c>
      <c r="Q340" s="2">
        <f ca="1">IF(Proc[[#This Row],[DateClosed]]="",ABS(NETWORKDAYS(Proc[[#This Row],[DateOpened]],TODAY()))-1,ABS(NETWORKDAYS(Proc[[#This Row],[DateOpened]],Proc[[#This Row],[DateClosed]]))-1)</f>
        <v>1</v>
      </c>
      <c r="R340" s="42" t="s">
        <v>1005</v>
      </c>
      <c r="S340" s="36"/>
      <c r="T340" s="153">
        <v>339</v>
      </c>
    </row>
    <row r="341" spans="1:20" hidden="1">
      <c r="A341" t="s">
        <v>1524</v>
      </c>
      <c r="B341" s="111" t="str">
        <f>IFERROR(VLOOKUP(Proc[[#This Row],[App]],Table2[],3,0),"open")</f>
        <v>ok</v>
      </c>
      <c r="C341" t="s">
        <v>369</v>
      </c>
      <c r="D341" s="152" t="s">
        <v>7974</v>
      </c>
      <c r="E341" s="152" t="s">
        <v>1527</v>
      </c>
      <c r="F341" s="152" t="s">
        <v>1527</v>
      </c>
      <c r="G341" s="37" t="s">
        <v>400</v>
      </c>
      <c r="H341" s="36" t="str">
        <f>IF(Proc[[#This Row],[type]]="LFF (MDG-F)",MID(Proc[[#This Row],[Obj]],13,10),"")</f>
        <v/>
      </c>
      <c r="I341" s="152"/>
      <c r="J341" s="36" t="b">
        <f>Proc[[#This Row],[Requested]]=Proc[[#This Row],[CurrentParent]]</f>
        <v>1</v>
      </c>
      <c r="K341" s="107" t="str">
        <f>IF(Proc[[#This Row],[Author]]="Marcela Urrego",VLOOKUP(LEFT(Proc[[#This Row],[Requested]],1),Table3[#All],2,0),VLOOKUP(Proc[[#This Row],[Author]],Table4[],2,0))</f>
        <v>LS</v>
      </c>
      <c r="L341" s="36" t="s">
        <v>508</v>
      </c>
      <c r="M341" s="46">
        <v>45688.632743055554</v>
      </c>
      <c r="N341" s="46">
        <v>45692</v>
      </c>
      <c r="O341" s="46">
        <v>45692</v>
      </c>
      <c r="P341" s="42" t="str">
        <f ca="1">IF(Proc[[#This Row],[DaysAgeing]]&gt;5,"yep","on track")</f>
        <v>on track</v>
      </c>
      <c r="Q341" s="2">
        <f ca="1">IF(Proc[[#This Row],[DateClosed]]="",ABS(NETWORKDAYS(Proc[[#This Row],[DateOpened]],TODAY()))-1,ABS(NETWORKDAYS(Proc[[#This Row],[DateOpened]],Proc[[#This Row],[DateClosed]]))-1)</f>
        <v>2</v>
      </c>
      <c r="R341" s="42" t="s">
        <v>964</v>
      </c>
      <c r="S341" s="36"/>
      <c r="T341" s="153">
        <v>340</v>
      </c>
    </row>
    <row r="342" spans="1:20" hidden="1">
      <c r="A342" t="s">
        <v>1524</v>
      </c>
      <c r="B342" s="152" t="str">
        <f>IFERROR(VLOOKUP(Proc[[#This Row],[App]],Table2[],3,0),"open")</f>
        <v>ok</v>
      </c>
      <c r="C342" s="37" t="s">
        <v>369</v>
      </c>
      <c r="D342" s="152" t="s">
        <v>7975</v>
      </c>
      <c r="E342" s="152" t="s">
        <v>1528</v>
      </c>
      <c r="F342" s="152" t="s">
        <v>1528</v>
      </c>
      <c r="G342" t="s">
        <v>400</v>
      </c>
      <c r="H342" s="36" t="str">
        <f>IF(Proc[[#This Row],[type]]="LFF (MDG-F)",MID(Proc[[#This Row],[Obj]],13,10),"")</f>
        <v/>
      </c>
      <c r="I342" s="152"/>
      <c r="J342" s="36" t="b">
        <f>Proc[[#This Row],[Requested]]=Proc[[#This Row],[CurrentParent]]</f>
        <v>1</v>
      </c>
      <c r="K342" s="152" t="str">
        <f>IF(Proc[[#This Row],[Author]]="Marcela Urrego",VLOOKUP(LEFT(Proc[[#This Row],[Requested]],1),Table3[#All],2,0),VLOOKUP(Proc[[#This Row],[Author]],Table4[],2,0))</f>
        <v>LS</v>
      </c>
      <c r="L342" s="36" t="s">
        <v>508</v>
      </c>
      <c r="M342" s="46">
        <v>45688.632743055554</v>
      </c>
      <c r="N342" s="46">
        <v>45692</v>
      </c>
      <c r="O342" s="46">
        <v>45692</v>
      </c>
      <c r="P342" s="42" t="str">
        <f ca="1">IF(Proc[[#This Row],[DaysAgeing]]&gt;5,"yep","on track")</f>
        <v>on track</v>
      </c>
      <c r="Q342" s="2">
        <f ca="1">IF(Proc[[#This Row],[DateClosed]]="",ABS(NETWORKDAYS(Proc[[#This Row],[DateOpened]],TODAY()))-1,ABS(NETWORKDAYS(Proc[[#This Row],[DateOpened]],Proc[[#This Row],[DateClosed]]))-1)</f>
        <v>2</v>
      </c>
      <c r="R342" s="42" t="s">
        <v>964</v>
      </c>
      <c r="S342" s="36"/>
      <c r="T342" s="153">
        <v>341</v>
      </c>
    </row>
    <row r="343" spans="1:20" hidden="1">
      <c r="A343" s="37" t="s">
        <v>1524</v>
      </c>
      <c r="B343" s="152" t="str">
        <f>IFERROR(VLOOKUP(Proc[[#This Row],[App]],Table2[],3,0),"open")</f>
        <v>ok</v>
      </c>
      <c r="C343" s="37" t="s">
        <v>369</v>
      </c>
      <c r="D343" s="152" t="s">
        <v>7976</v>
      </c>
      <c r="E343" s="152" t="s">
        <v>1226</v>
      </c>
      <c r="F343" s="152" t="s">
        <v>1226</v>
      </c>
      <c r="G343" s="37" t="s">
        <v>400</v>
      </c>
      <c r="H343" s="36" t="str">
        <f>IF(Proc[[#This Row],[type]]="LFF (MDG-F)",MID(Proc[[#This Row],[Obj]],13,10),"")</f>
        <v/>
      </c>
      <c r="I343" s="152"/>
      <c r="J343" s="36" t="b">
        <f>Proc[[#This Row],[Requested]]=Proc[[#This Row],[CurrentParent]]</f>
        <v>1</v>
      </c>
      <c r="K343" s="152" t="str">
        <f>IF(Proc[[#This Row],[Author]]="Marcela Urrego",VLOOKUP(LEFT(Proc[[#This Row],[Requested]],1),Table3[#All],2,0),VLOOKUP(Proc[[#This Row],[Author]],Table4[],2,0))</f>
        <v>LS</v>
      </c>
      <c r="L343" s="36" t="s">
        <v>508</v>
      </c>
      <c r="M343" s="46">
        <v>45688.632743055554</v>
      </c>
      <c r="N343" s="46">
        <v>45692</v>
      </c>
      <c r="O343" s="46">
        <v>45692</v>
      </c>
      <c r="P343" s="42" t="str">
        <f ca="1">IF(Proc[[#This Row],[DaysAgeing]]&gt;5,"yep","on track")</f>
        <v>on track</v>
      </c>
      <c r="Q343" s="2">
        <f ca="1">IF(Proc[[#This Row],[DateClosed]]="",ABS(NETWORKDAYS(Proc[[#This Row],[DateOpened]],TODAY()))-1,ABS(NETWORKDAYS(Proc[[#This Row],[DateOpened]],Proc[[#This Row],[DateClosed]]))-1)</f>
        <v>2</v>
      </c>
      <c r="R343" s="42" t="s">
        <v>964</v>
      </c>
      <c r="S343" s="36"/>
      <c r="T343" s="153">
        <v>342</v>
      </c>
    </row>
    <row r="344" spans="1:20" hidden="1">
      <c r="A344" s="37" t="s">
        <v>1524</v>
      </c>
      <c r="B344" s="152" t="str">
        <f>IFERROR(VLOOKUP(Proc[[#This Row],[App]],Table2[],3,0),"open")</f>
        <v>ok</v>
      </c>
      <c r="C344" s="37" t="s">
        <v>369</v>
      </c>
      <c r="D344" s="152" t="s">
        <v>1525</v>
      </c>
      <c r="E344" s="152" t="s">
        <v>524</v>
      </c>
      <c r="F344" s="152" t="s">
        <v>524</v>
      </c>
      <c r="G344" s="37" t="s">
        <v>400</v>
      </c>
      <c r="H344" s="36" t="str">
        <f>IF(Proc[[#This Row],[type]]="LFF (MDG-F)",MID(Proc[[#This Row],[Obj]],13,10),"")</f>
        <v/>
      </c>
      <c r="I344" s="152"/>
      <c r="J344" s="36" t="b">
        <f>Proc[[#This Row],[Requested]]=Proc[[#This Row],[CurrentParent]]</f>
        <v>1</v>
      </c>
      <c r="K344" s="152" t="str">
        <f>IF(Proc[[#This Row],[Author]]="Marcela Urrego",VLOOKUP(LEFT(Proc[[#This Row],[Requested]],1),Table3[#All],2,0),VLOOKUP(Proc[[#This Row],[Author]],Table4[],2,0))</f>
        <v>LS</v>
      </c>
      <c r="L344" s="36" t="s">
        <v>508</v>
      </c>
      <c r="M344" s="46">
        <v>45688.632743055554</v>
      </c>
      <c r="N344" s="46">
        <v>45692</v>
      </c>
      <c r="O344" s="46">
        <v>45692</v>
      </c>
      <c r="P344" s="42" t="str">
        <f ca="1">IF(Proc[[#This Row],[DaysAgeing]]&gt;5,"yep","on track")</f>
        <v>on track</v>
      </c>
      <c r="Q344" s="2">
        <f ca="1">IF(Proc[[#This Row],[DateClosed]]="",ABS(NETWORKDAYS(Proc[[#This Row],[DateOpened]],TODAY()))-1,ABS(NETWORKDAYS(Proc[[#This Row],[DateOpened]],Proc[[#This Row],[DateClosed]]))-1)</f>
        <v>2</v>
      </c>
      <c r="R344" s="42" t="s">
        <v>964</v>
      </c>
      <c r="S344" s="36"/>
      <c r="T344" s="153">
        <v>343</v>
      </c>
    </row>
    <row r="345" spans="1:20" hidden="1">
      <c r="A345" s="37" t="s">
        <v>1524</v>
      </c>
      <c r="B345" s="152" t="str">
        <f>IFERROR(VLOOKUP(Proc[[#This Row],[App]],Table2[],3,0),"open")</f>
        <v>ok</v>
      </c>
      <c r="C345" s="37" t="s">
        <v>369</v>
      </c>
      <c r="D345" s="152" t="s">
        <v>1526</v>
      </c>
      <c r="E345" s="152" t="s">
        <v>524</v>
      </c>
      <c r="F345" s="152" t="s">
        <v>524</v>
      </c>
      <c r="G345" s="37" t="s">
        <v>400</v>
      </c>
      <c r="H345" s="36" t="str">
        <f>IF(Proc[[#This Row],[type]]="LFF (MDG-F)",MID(Proc[[#This Row],[Obj]],13,10),"")</f>
        <v/>
      </c>
      <c r="I345" s="152"/>
      <c r="J345" s="36" t="b">
        <f>Proc[[#This Row],[Requested]]=Proc[[#This Row],[CurrentParent]]</f>
        <v>1</v>
      </c>
      <c r="K345" s="152" t="str">
        <f>IF(Proc[[#This Row],[Author]]="Marcela Urrego",VLOOKUP(LEFT(Proc[[#This Row],[Requested]],1),Table3[#All],2,0),VLOOKUP(Proc[[#This Row],[Author]],Table4[],2,0))</f>
        <v>LS</v>
      </c>
      <c r="L345" s="36" t="s">
        <v>508</v>
      </c>
      <c r="M345" s="46">
        <v>45688.632743055554</v>
      </c>
      <c r="N345" s="46">
        <v>45692</v>
      </c>
      <c r="O345" s="46">
        <v>45692</v>
      </c>
      <c r="P345" s="42" t="str">
        <f ca="1">IF(Proc[[#This Row],[DaysAgeing]]&gt;5,"yep","on track")</f>
        <v>on track</v>
      </c>
      <c r="Q345" s="2">
        <f ca="1">IF(Proc[[#This Row],[DateClosed]]="",ABS(NETWORKDAYS(Proc[[#This Row],[DateOpened]],TODAY()))-1,ABS(NETWORKDAYS(Proc[[#This Row],[DateOpened]],Proc[[#This Row],[DateClosed]]))-1)</f>
        <v>2</v>
      </c>
      <c r="R345" s="42" t="s">
        <v>964</v>
      </c>
      <c r="S345" s="36"/>
      <c r="T345" s="153">
        <v>344</v>
      </c>
    </row>
    <row r="346" spans="1:20" hidden="1">
      <c r="A346" t="s">
        <v>1524</v>
      </c>
      <c r="B346" s="152" t="str">
        <f>IFERROR(VLOOKUP(Proc[[#This Row],[App]],Table2[],3,0),"open")</f>
        <v>ok</v>
      </c>
      <c r="C346" s="37" t="s">
        <v>369</v>
      </c>
      <c r="D346" s="152" t="s">
        <v>7977</v>
      </c>
      <c r="E346" s="152" t="s">
        <v>767</v>
      </c>
      <c r="F346" s="152" t="s">
        <v>767</v>
      </c>
      <c r="G346" t="s">
        <v>400</v>
      </c>
      <c r="H346" s="36" t="str">
        <f>IF(Proc[[#This Row],[type]]="LFF (MDG-F)",MID(Proc[[#This Row],[Obj]],13,10),"")</f>
        <v/>
      </c>
      <c r="I346" s="152"/>
      <c r="J346" s="36" t="b">
        <f>Proc[[#This Row],[Requested]]=Proc[[#This Row],[CurrentParent]]</f>
        <v>1</v>
      </c>
      <c r="K346" s="152" t="str">
        <f>IF(Proc[[#This Row],[Author]]="Marcela Urrego",VLOOKUP(LEFT(Proc[[#This Row],[Requested]],1),Table3[#All],2,0),VLOOKUP(Proc[[#This Row],[Author]],Table4[],2,0))</f>
        <v>LS</v>
      </c>
      <c r="L346" s="36" t="s">
        <v>508</v>
      </c>
      <c r="M346" s="46">
        <v>45688.632743055554</v>
      </c>
      <c r="N346" s="46">
        <v>45692</v>
      </c>
      <c r="O346" s="46">
        <v>45692</v>
      </c>
      <c r="P346" s="42" t="str">
        <f ca="1">IF(Proc[[#This Row],[DaysAgeing]]&gt;5,"yep","on track")</f>
        <v>on track</v>
      </c>
      <c r="Q346" s="2">
        <f ca="1">IF(Proc[[#This Row],[DateClosed]]="",ABS(NETWORKDAYS(Proc[[#This Row],[DateOpened]],TODAY()))-1,ABS(NETWORKDAYS(Proc[[#This Row],[DateOpened]],Proc[[#This Row],[DateClosed]]))-1)</f>
        <v>2</v>
      </c>
      <c r="R346" s="42" t="s">
        <v>964</v>
      </c>
      <c r="S346" s="36"/>
      <c r="T346" s="153">
        <v>345</v>
      </c>
    </row>
    <row r="347" spans="1:20" hidden="1">
      <c r="A347" s="37" t="s">
        <v>1523</v>
      </c>
      <c r="B347" s="152" t="str">
        <f>IFERROR(VLOOKUP(Proc[[#This Row],[App]],Table2[],3,0),"open")</f>
        <v>ok</v>
      </c>
      <c r="C347" s="37" t="s">
        <v>369</v>
      </c>
      <c r="D347" s="152" t="s">
        <v>1510</v>
      </c>
      <c r="E347" s="152" t="s">
        <v>630</v>
      </c>
      <c r="F347" s="152" t="s">
        <v>630</v>
      </c>
      <c r="G347" s="37" t="s">
        <v>406</v>
      </c>
      <c r="H347" s="36" t="str">
        <f>IF(Proc[[#This Row],[type]]="LFF (MDG-F)",MID(Proc[[#This Row],[Obj]],13,10),"")</f>
        <v>DE10523702</v>
      </c>
      <c r="I347" s="152"/>
      <c r="J347" s="36" t="b">
        <f>Proc[[#This Row],[Requested]]=Proc[[#This Row],[CurrentParent]]</f>
        <v>1</v>
      </c>
      <c r="K347" s="152" t="str">
        <f>IF(Proc[[#This Row],[Author]]="Marcela Urrego",VLOOKUP(LEFT(Proc[[#This Row],[Requested]],1),Table3[#All],2,0),VLOOKUP(Proc[[#This Row],[Author]],Table4[],2,0))</f>
        <v>MGF</v>
      </c>
      <c r="L347" s="36" t="s">
        <v>508</v>
      </c>
      <c r="M347" s="46">
        <v>45690.78837962963</v>
      </c>
      <c r="N347" s="46">
        <v>45692</v>
      </c>
      <c r="O347" s="46">
        <v>45692</v>
      </c>
      <c r="P347" s="42" t="str">
        <f ca="1">IF(Proc[[#This Row],[DaysAgeing]]&gt;5,"yep","on track")</f>
        <v>on track</v>
      </c>
      <c r="Q347" s="2">
        <f ca="1">IF(Proc[[#This Row],[DateClosed]]="",ABS(NETWORKDAYS(Proc[[#This Row],[DateOpened]],TODAY()))-1,ABS(NETWORKDAYS(Proc[[#This Row],[DateOpened]],Proc[[#This Row],[DateClosed]]))-1)</f>
        <v>1</v>
      </c>
      <c r="R347" s="42" t="s">
        <v>548</v>
      </c>
      <c r="S347" s="36"/>
      <c r="T347" s="153">
        <v>346</v>
      </c>
    </row>
    <row r="348" spans="1:20" hidden="1">
      <c r="A348" s="37" t="s">
        <v>1523</v>
      </c>
      <c r="B348" s="152" t="str">
        <f>IFERROR(VLOOKUP(Proc[[#This Row],[App]],Table2[],3,0),"open")</f>
        <v>ok</v>
      </c>
      <c r="C348" s="37" t="s">
        <v>369</v>
      </c>
      <c r="D348" s="152" t="s">
        <v>1511</v>
      </c>
      <c r="E348" s="152" t="s">
        <v>630</v>
      </c>
      <c r="F348" s="152" t="s">
        <v>630</v>
      </c>
      <c r="G348" s="37" t="s">
        <v>406</v>
      </c>
      <c r="H348" s="36" t="str">
        <f>IF(Proc[[#This Row],[type]]="LFF (MDG-F)",MID(Proc[[#This Row],[Obj]],13,10),"")</f>
        <v>DE10575000</v>
      </c>
      <c r="I348" s="152"/>
      <c r="J348" s="36" t="b">
        <f>Proc[[#This Row],[Requested]]=Proc[[#This Row],[CurrentParent]]</f>
        <v>1</v>
      </c>
      <c r="K348" s="152" t="str">
        <f>IF(Proc[[#This Row],[Author]]="Marcela Urrego",VLOOKUP(LEFT(Proc[[#This Row],[Requested]],1),Table3[#All],2,0),VLOOKUP(Proc[[#This Row],[Author]],Table4[],2,0))</f>
        <v>MGF</v>
      </c>
      <c r="L348" s="36" t="s">
        <v>508</v>
      </c>
      <c r="M348" s="46">
        <v>45690.78837962963</v>
      </c>
      <c r="N348" s="46">
        <v>45692</v>
      </c>
      <c r="O348" s="46">
        <v>45692</v>
      </c>
      <c r="P348" s="42" t="str">
        <f ca="1">IF(Proc[[#This Row],[DaysAgeing]]&gt;5,"yep","on track")</f>
        <v>on track</v>
      </c>
      <c r="Q348" s="2">
        <f ca="1">IF(Proc[[#This Row],[DateClosed]]="",ABS(NETWORKDAYS(Proc[[#This Row],[DateOpened]],TODAY()))-1,ABS(NETWORKDAYS(Proc[[#This Row],[DateOpened]],Proc[[#This Row],[DateClosed]]))-1)</f>
        <v>1</v>
      </c>
      <c r="R348" s="42" t="s">
        <v>548</v>
      </c>
      <c r="S348" s="36"/>
      <c r="T348" s="153">
        <v>347</v>
      </c>
    </row>
    <row r="349" spans="1:20" hidden="1">
      <c r="A349" s="37" t="s">
        <v>1523</v>
      </c>
      <c r="B349" s="152" t="str">
        <f>IFERROR(VLOOKUP(Proc[[#This Row],[App]],Table2[],3,0),"open")</f>
        <v>ok</v>
      </c>
      <c r="C349" s="37" t="s">
        <v>369</v>
      </c>
      <c r="D349" s="152" t="s">
        <v>1512</v>
      </c>
      <c r="E349" s="152" t="s">
        <v>630</v>
      </c>
      <c r="F349" s="152" t="s">
        <v>630</v>
      </c>
      <c r="G349" s="37" t="s">
        <v>406</v>
      </c>
      <c r="H349" s="36" t="str">
        <f>IF(Proc[[#This Row],[type]]="LFF (MDG-F)",MID(Proc[[#This Row],[Obj]],13,10),"")</f>
        <v>DE10575700</v>
      </c>
      <c r="I349" s="152"/>
      <c r="J349" s="36" t="b">
        <f>Proc[[#This Row],[Requested]]=Proc[[#This Row],[CurrentParent]]</f>
        <v>1</v>
      </c>
      <c r="K349" s="152" t="str">
        <f>IF(Proc[[#This Row],[Author]]="Marcela Urrego",VLOOKUP(LEFT(Proc[[#This Row],[Requested]],1),Table3[#All],2,0),VLOOKUP(Proc[[#This Row],[Author]],Table4[],2,0))</f>
        <v>MGF</v>
      </c>
      <c r="L349" s="36" t="s">
        <v>508</v>
      </c>
      <c r="M349" s="46">
        <v>45690.78837962963</v>
      </c>
      <c r="N349" s="46">
        <v>45692</v>
      </c>
      <c r="O349" s="46">
        <v>45692</v>
      </c>
      <c r="P349" s="42" t="str">
        <f ca="1">IF(Proc[[#This Row],[DaysAgeing]]&gt;5,"yep","on track")</f>
        <v>on track</v>
      </c>
      <c r="Q349" s="2">
        <f ca="1">IF(Proc[[#This Row],[DateClosed]]="",ABS(NETWORKDAYS(Proc[[#This Row],[DateOpened]],TODAY()))-1,ABS(NETWORKDAYS(Proc[[#This Row],[DateOpened]],Proc[[#This Row],[DateClosed]]))-1)</f>
        <v>1</v>
      </c>
      <c r="R349" s="42" t="s">
        <v>548</v>
      </c>
      <c r="S349" s="36"/>
      <c r="T349" s="153">
        <v>348</v>
      </c>
    </row>
    <row r="350" spans="1:20" hidden="1">
      <c r="A350" s="37" t="s">
        <v>1523</v>
      </c>
      <c r="B350" s="152" t="str">
        <f>IFERROR(VLOOKUP(Proc[[#This Row],[App]],Table2[],3,0),"open")</f>
        <v>ok</v>
      </c>
      <c r="C350" s="37" t="s">
        <v>369</v>
      </c>
      <c r="D350" s="152" t="s">
        <v>1513</v>
      </c>
      <c r="E350" s="152" t="s">
        <v>630</v>
      </c>
      <c r="F350" s="152" t="s">
        <v>630</v>
      </c>
      <c r="G350" s="37" t="s">
        <v>406</v>
      </c>
      <c r="H350" s="36" t="str">
        <f>IF(Proc[[#This Row],[type]]="LFF (MDG-F)",MID(Proc[[#This Row],[Obj]],13,10),"")</f>
        <v>DE10577000</v>
      </c>
      <c r="I350" s="152"/>
      <c r="J350" s="36" t="b">
        <f>Proc[[#This Row],[Requested]]=Proc[[#This Row],[CurrentParent]]</f>
        <v>1</v>
      </c>
      <c r="K350" s="152" t="str">
        <f>IF(Proc[[#This Row],[Author]]="Marcela Urrego",VLOOKUP(LEFT(Proc[[#This Row],[Requested]],1),Table3[#All],2,0),VLOOKUP(Proc[[#This Row],[Author]],Table4[],2,0))</f>
        <v>MGF</v>
      </c>
      <c r="L350" s="36" t="s">
        <v>508</v>
      </c>
      <c r="M350" s="46">
        <v>45690.78837962963</v>
      </c>
      <c r="N350" s="46">
        <v>45692</v>
      </c>
      <c r="O350" s="46">
        <v>45692</v>
      </c>
      <c r="P350" s="42" t="str">
        <f ca="1">IF(Proc[[#This Row],[DaysAgeing]]&gt;5,"yep","on track")</f>
        <v>on track</v>
      </c>
      <c r="Q350" s="2">
        <f ca="1">IF(Proc[[#This Row],[DateClosed]]="",ABS(NETWORKDAYS(Proc[[#This Row],[DateOpened]],TODAY()))-1,ABS(NETWORKDAYS(Proc[[#This Row],[DateOpened]],Proc[[#This Row],[DateClosed]]))-1)</f>
        <v>1</v>
      </c>
      <c r="R350" s="42" t="s">
        <v>548</v>
      </c>
      <c r="S350" s="36"/>
      <c r="T350" s="153">
        <v>349</v>
      </c>
    </row>
    <row r="351" spans="1:20" hidden="1">
      <c r="A351" s="37" t="s">
        <v>1523</v>
      </c>
      <c r="B351" s="152" t="str">
        <f>IFERROR(VLOOKUP(Proc[[#This Row],[App]],Table2[],3,0),"open")</f>
        <v>ok</v>
      </c>
      <c r="C351" s="37" t="s">
        <v>369</v>
      </c>
      <c r="D351" s="152" t="s">
        <v>1514</v>
      </c>
      <c r="E351" s="152" t="s">
        <v>630</v>
      </c>
      <c r="F351" s="152" t="s">
        <v>630</v>
      </c>
      <c r="G351" s="37" t="s">
        <v>406</v>
      </c>
      <c r="H351" s="36" t="str">
        <f>IF(Proc[[#This Row],[type]]="LFF (MDG-F)",MID(Proc[[#This Row],[Obj]],13,10),"")</f>
        <v>DE10671000</v>
      </c>
      <c r="I351" s="152"/>
      <c r="J351" s="36" t="b">
        <f>Proc[[#This Row],[Requested]]=Proc[[#This Row],[CurrentParent]]</f>
        <v>1</v>
      </c>
      <c r="K351" s="152" t="str">
        <f>IF(Proc[[#This Row],[Author]]="Marcela Urrego",VLOOKUP(LEFT(Proc[[#This Row],[Requested]],1),Table3[#All],2,0),VLOOKUP(Proc[[#This Row],[Author]],Table4[],2,0))</f>
        <v>MGF</v>
      </c>
      <c r="L351" s="36" t="s">
        <v>508</v>
      </c>
      <c r="M351" s="46">
        <v>45690.78837962963</v>
      </c>
      <c r="N351" s="46">
        <v>45692</v>
      </c>
      <c r="O351" s="46">
        <v>45692</v>
      </c>
      <c r="P351" s="42" t="str">
        <f ca="1">IF(Proc[[#This Row],[DaysAgeing]]&gt;5,"yep","on track")</f>
        <v>on track</v>
      </c>
      <c r="Q351" s="2">
        <f ca="1">IF(Proc[[#This Row],[DateClosed]]="",ABS(NETWORKDAYS(Proc[[#This Row],[DateOpened]],TODAY()))-1,ABS(NETWORKDAYS(Proc[[#This Row],[DateOpened]],Proc[[#This Row],[DateClosed]]))-1)</f>
        <v>1</v>
      </c>
      <c r="R351" s="42" t="s">
        <v>548</v>
      </c>
      <c r="S351" s="36"/>
      <c r="T351" s="153">
        <v>350</v>
      </c>
    </row>
    <row r="352" spans="1:20" hidden="1">
      <c r="A352" s="37" t="s">
        <v>1523</v>
      </c>
      <c r="B352" s="152" t="str">
        <f>IFERROR(VLOOKUP(Proc[[#This Row],[App]],Table2[],3,0),"open")</f>
        <v>ok</v>
      </c>
      <c r="C352" s="37" t="s">
        <v>369</v>
      </c>
      <c r="D352" s="152" t="s">
        <v>1515</v>
      </c>
      <c r="E352" s="152" t="s">
        <v>630</v>
      </c>
      <c r="F352" s="152" t="s">
        <v>630</v>
      </c>
      <c r="G352" s="37" t="s">
        <v>406</v>
      </c>
      <c r="H352" s="36" t="str">
        <f>IF(Proc[[#This Row],[type]]="LFF (MDG-F)",MID(Proc[[#This Row],[Obj]],13,10),"")</f>
        <v>DE10575119</v>
      </c>
      <c r="I352" s="152"/>
      <c r="J352" s="36" t="b">
        <f>Proc[[#This Row],[Requested]]=Proc[[#This Row],[CurrentParent]]</f>
        <v>1</v>
      </c>
      <c r="K352" s="152" t="str">
        <f>IF(Proc[[#This Row],[Author]]="Marcela Urrego",VLOOKUP(LEFT(Proc[[#This Row],[Requested]],1),Table3[#All],2,0),VLOOKUP(Proc[[#This Row],[Author]],Table4[],2,0))</f>
        <v>MGF</v>
      </c>
      <c r="L352" s="36" t="s">
        <v>508</v>
      </c>
      <c r="M352" s="46">
        <v>45690.78837962963</v>
      </c>
      <c r="N352" s="46">
        <v>45692</v>
      </c>
      <c r="O352" s="46">
        <v>45692</v>
      </c>
      <c r="P352" s="42" t="str">
        <f ca="1">IF(Proc[[#This Row],[DaysAgeing]]&gt;5,"yep","on track")</f>
        <v>on track</v>
      </c>
      <c r="Q352" s="2">
        <f ca="1">IF(Proc[[#This Row],[DateClosed]]="",ABS(NETWORKDAYS(Proc[[#This Row],[DateOpened]],TODAY()))-1,ABS(NETWORKDAYS(Proc[[#This Row],[DateOpened]],Proc[[#This Row],[DateClosed]]))-1)</f>
        <v>1</v>
      </c>
      <c r="R352" s="42" t="s">
        <v>548</v>
      </c>
      <c r="S352" s="36"/>
      <c r="T352" s="153">
        <v>351</v>
      </c>
    </row>
    <row r="353" spans="1:20" hidden="1">
      <c r="A353" s="37" t="s">
        <v>1523</v>
      </c>
      <c r="B353" s="152" t="str">
        <f>IFERROR(VLOOKUP(Proc[[#This Row],[App]],Table2[],3,0),"open")</f>
        <v>ok</v>
      </c>
      <c r="C353" s="37" t="s">
        <v>369</v>
      </c>
      <c r="D353" s="152" t="s">
        <v>1516</v>
      </c>
      <c r="E353" s="152" t="s">
        <v>630</v>
      </c>
      <c r="F353" s="152" t="s">
        <v>630</v>
      </c>
      <c r="G353" s="37" t="s">
        <v>406</v>
      </c>
      <c r="H353" s="36" t="str">
        <f>IF(Proc[[#This Row],[type]]="LFF (MDG-F)",MID(Proc[[#This Row],[Obj]],13,10),"")</f>
        <v>DE10575310</v>
      </c>
      <c r="I353" s="152"/>
      <c r="J353" s="36" t="b">
        <f>Proc[[#This Row],[Requested]]=Proc[[#This Row],[CurrentParent]]</f>
        <v>1</v>
      </c>
      <c r="K353" s="152" t="str">
        <f>IF(Proc[[#This Row],[Author]]="Marcela Urrego",VLOOKUP(LEFT(Proc[[#This Row],[Requested]],1),Table3[#All],2,0),VLOOKUP(Proc[[#This Row],[Author]],Table4[],2,0))</f>
        <v>MGF</v>
      </c>
      <c r="L353" s="36" t="s">
        <v>508</v>
      </c>
      <c r="M353" s="46">
        <v>45690.78837962963</v>
      </c>
      <c r="N353" s="46">
        <v>45692</v>
      </c>
      <c r="O353" s="46">
        <v>45692</v>
      </c>
      <c r="P353" s="42" t="str">
        <f ca="1">IF(Proc[[#This Row],[DaysAgeing]]&gt;5,"yep","on track")</f>
        <v>on track</v>
      </c>
      <c r="Q353" s="2">
        <f ca="1">IF(Proc[[#This Row],[DateClosed]]="",ABS(NETWORKDAYS(Proc[[#This Row],[DateOpened]],TODAY()))-1,ABS(NETWORKDAYS(Proc[[#This Row],[DateOpened]],Proc[[#This Row],[DateClosed]]))-1)</f>
        <v>1</v>
      </c>
      <c r="R353" s="42" t="s">
        <v>548</v>
      </c>
      <c r="S353" s="36"/>
      <c r="T353" s="153">
        <v>352</v>
      </c>
    </row>
    <row r="354" spans="1:20" hidden="1">
      <c r="A354" s="37" t="s">
        <v>1523</v>
      </c>
      <c r="B354" s="152" t="str">
        <f>IFERROR(VLOOKUP(Proc[[#This Row],[App]],Table2[],3,0),"open")</f>
        <v>ok</v>
      </c>
      <c r="C354" s="37" t="s">
        <v>369</v>
      </c>
      <c r="D354" s="152" t="s">
        <v>1517</v>
      </c>
      <c r="E354" s="152" t="s">
        <v>630</v>
      </c>
      <c r="F354" s="152" t="s">
        <v>630</v>
      </c>
      <c r="G354" s="37" t="s">
        <v>406</v>
      </c>
      <c r="H354" s="36" t="str">
        <f>IF(Proc[[#This Row],[type]]="LFF (MDG-F)",MID(Proc[[#This Row],[Obj]],13,10),"")</f>
        <v>DE10675100</v>
      </c>
      <c r="I354" s="152"/>
      <c r="J354" s="36" t="b">
        <f>Proc[[#This Row],[Requested]]=Proc[[#This Row],[CurrentParent]]</f>
        <v>1</v>
      </c>
      <c r="K354" s="152" t="str">
        <f>IF(Proc[[#This Row],[Author]]="Marcela Urrego",VLOOKUP(LEFT(Proc[[#This Row],[Requested]],1),Table3[#All],2,0),VLOOKUP(Proc[[#This Row],[Author]],Table4[],2,0))</f>
        <v>MGF</v>
      </c>
      <c r="L354" s="36" t="s">
        <v>508</v>
      </c>
      <c r="M354" s="46">
        <v>45690.78837962963</v>
      </c>
      <c r="N354" s="46">
        <v>45692</v>
      </c>
      <c r="O354" s="46">
        <v>45692</v>
      </c>
      <c r="P354" s="42" t="str">
        <f ca="1">IF(Proc[[#This Row],[DaysAgeing]]&gt;5,"yep","on track")</f>
        <v>on track</v>
      </c>
      <c r="Q354" s="2">
        <f ca="1">IF(Proc[[#This Row],[DateClosed]]="",ABS(NETWORKDAYS(Proc[[#This Row],[DateOpened]],TODAY()))-1,ABS(NETWORKDAYS(Proc[[#This Row],[DateOpened]],Proc[[#This Row],[DateClosed]]))-1)</f>
        <v>1</v>
      </c>
      <c r="R354" s="42" t="s">
        <v>548</v>
      </c>
      <c r="S354" s="36"/>
      <c r="T354" s="153">
        <v>353</v>
      </c>
    </row>
    <row r="355" spans="1:20" hidden="1">
      <c r="A355" s="37" t="s">
        <v>1523</v>
      </c>
      <c r="B355" s="152" t="str">
        <f>IFERROR(VLOOKUP(Proc[[#This Row],[App]],Table2[],3,0),"open")</f>
        <v>ok</v>
      </c>
      <c r="C355" s="37" t="s">
        <v>369</v>
      </c>
      <c r="D355" s="152" t="s">
        <v>1518</v>
      </c>
      <c r="E355" s="152" t="s">
        <v>630</v>
      </c>
      <c r="F355" s="152" t="s">
        <v>630</v>
      </c>
      <c r="G355" s="37" t="s">
        <v>406</v>
      </c>
      <c r="H355" s="36" t="str">
        <f>IF(Proc[[#This Row],[type]]="LFF (MDG-F)",MID(Proc[[#This Row],[Obj]],13,10),"")</f>
        <v>DE10598500</v>
      </c>
      <c r="I355" s="152"/>
      <c r="J355" s="36" t="b">
        <f>Proc[[#This Row],[Requested]]=Proc[[#This Row],[CurrentParent]]</f>
        <v>1</v>
      </c>
      <c r="K355" s="152" t="str">
        <f>IF(Proc[[#This Row],[Author]]="Marcela Urrego",VLOOKUP(LEFT(Proc[[#This Row],[Requested]],1),Table3[#All],2,0),VLOOKUP(Proc[[#This Row],[Author]],Table4[],2,0))</f>
        <v>MGF</v>
      </c>
      <c r="L355" s="36" t="s">
        <v>508</v>
      </c>
      <c r="M355" s="46">
        <v>45690.78837962963</v>
      </c>
      <c r="N355" s="46">
        <v>45692</v>
      </c>
      <c r="O355" s="46">
        <v>45692</v>
      </c>
      <c r="P355" s="42" t="str">
        <f ca="1">IF(Proc[[#This Row],[DaysAgeing]]&gt;5,"yep","on track")</f>
        <v>on track</v>
      </c>
      <c r="Q355" s="2">
        <f ca="1">IF(Proc[[#This Row],[DateClosed]]="",ABS(NETWORKDAYS(Proc[[#This Row],[DateOpened]],TODAY()))-1,ABS(NETWORKDAYS(Proc[[#This Row],[DateOpened]],Proc[[#This Row],[DateClosed]]))-1)</f>
        <v>1</v>
      </c>
      <c r="R355" s="42" t="s">
        <v>548</v>
      </c>
      <c r="S355" s="36"/>
      <c r="T355" s="153">
        <v>354</v>
      </c>
    </row>
    <row r="356" spans="1:20" hidden="1">
      <c r="A356" s="37" t="s">
        <v>1523</v>
      </c>
      <c r="B356" s="152" t="str">
        <f>IFERROR(VLOOKUP(Proc[[#This Row],[App]],Table2[],3,0),"open")</f>
        <v>ok</v>
      </c>
      <c r="C356" t="s">
        <v>369</v>
      </c>
      <c r="D356" s="152" t="s">
        <v>1519</v>
      </c>
      <c r="E356" s="152" t="s">
        <v>630</v>
      </c>
      <c r="F356" s="152" t="s">
        <v>630</v>
      </c>
      <c r="G356" s="37" t="s">
        <v>406</v>
      </c>
      <c r="H356" s="36" t="str">
        <f>IF(Proc[[#This Row],[type]]="LFF (MDG-F)",MID(Proc[[#This Row],[Obj]],13,10),"")</f>
        <v>DE10598600</v>
      </c>
      <c r="I356" s="152"/>
      <c r="J356" s="36" t="b">
        <f>Proc[[#This Row],[Requested]]=Proc[[#This Row],[CurrentParent]]</f>
        <v>1</v>
      </c>
      <c r="K356" s="152" t="str">
        <f>IF(Proc[[#This Row],[Author]]="Marcela Urrego",VLOOKUP(LEFT(Proc[[#This Row],[Requested]],1),Table3[#All],2,0),VLOOKUP(Proc[[#This Row],[Author]],Table4[],2,0))</f>
        <v>MGF</v>
      </c>
      <c r="L356" s="36" t="s">
        <v>508</v>
      </c>
      <c r="M356" s="46">
        <v>45690.78837962963</v>
      </c>
      <c r="N356" s="46">
        <v>45692</v>
      </c>
      <c r="O356" s="46">
        <v>45692</v>
      </c>
      <c r="P356" s="42" t="str">
        <f ca="1">IF(Proc[[#This Row],[DaysAgeing]]&gt;5,"yep","on track")</f>
        <v>on track</v>
      </c>
      <c r="Q356" s="2">
        <f ca="1">IF(Proc[[#This Row],[DateClosed]]="",ABS(NETWORKDAYS(Proc[[#This Row],[DateOpened]],TODAY()))-1,ABS(NETWORKDAYS(Proc[[#This Row],[DateOpened]],Proc[[#This Row],[DateClosed]]))-1)</f>
        <v>1</v>
      </c>
      <c r="R356" s="42" t="s">
        <v>548</v>
      </c>
      <c r="S356" s="36"/>
      <c r="T356" s="153">
        <v>355</v>
      </c>
    </row>
    <row r="357" spans="1:20" hidden="1">
      <c r="A357" s="37" t="s">
        <v>1523</v>
      </c>
      <c r="B357" s="111" t="str">
        <f>IFERROR(VLOOKUP(Proc[[#This Row],[App]],Table2[],3,0),"open")</f>
        <v>ok</v>
      </c>
      <c r="C357" t="s">
        <v>377</v>
      </c>
      <c r="D357" s="152" t="s">
        <v>1520</v>
      </c>
      <c r="E357" s="152" t="s">
        <v>630</v>
      </c>
      <c r="F357" s="152" t="s">
        <v>630</v>
      </c>
      <c r="G357" s="37" t="s">
        <v>406</v>
      </c>
      <c r="H357" s="36" t="str">
        <f>IF(Proc[[#This Row],[type]]="LFF (MDG-F)",MID(Proc[[#This Row],[Obj]],13,10),"")</f>
        <v>DE10698500</v>
      </c>
      <c r="I357" s="152"/>
      <c r="J357" s="36" t="b">
        <f>Proc[[#This Row],[Requested]]=Proc[[#This Row],[CurrentParent]]</f>
        <v>1</v>
      </c>
      <c r="K357" s="107" t="str">
        <f>IF(Proc[[#This Row],[Author]]="Marcela Urrego",VLOOKUP(LEFT(Proc[[#This Row],[Requested]],1),Table3[#All],2,0),VLOOKUP(Proc[[#This Row],[Author]],Table4[],2,0))</f>
        <v>MGF</v>
      </c>
      <c r="L357" s="36" t="s">
        <v>508</v>
      </c>
      <c r="M357" s="46">
        <v>45690.78837962963</v>
      </c>
      <c r="N357" s="46">
        <v>45692</v>
      </c>
      <c r="O357" s="46">
        <v>45692</v>
      </c>
      <c r="P357" s="42" t="str">
        <f ca="1">IF(Proc[[#This Row],[DaysAgeing]]&gt;5,"yep","on track")</f>
        <v>on track</v>
      </c>
      <c r="Q357" s="2">
        <f ca="1">IF(Proc[[#This Row],[DateClosed]]="",ABS(NETWORKDAYS(Proc[[#This Row],[DateOpened]],TODAY()))-1,ABS(NETWORKDAYS(Proc[[#This Row],[DateOpened]],Proc[[#This Row],[DateClosed]]))-1)</f>
        <v>1</v>
      </c>
      <c r="R357" s="42" t="s">
        <v>548</v>
      </c>
      <c r="S357" s="153" t="e">
        <f>VLOOKUP(Proc[[#This Row],[Obj]],#REF!,2,0)</f>
        <v>#REF!</v>
      </c>
      <c r="T357" s="153">
        <v>356</v>
      </c>
    </row>
    <row r="358" spans="1:20" hidden="1">
      <c r="A358" s="37" t="s">
        <v>1523</v>
      </c>
      <c r="B358" s="152" t="str">
        <f>IFERROR(VLOOKUP(Proc[[#This Row],[App]],Table2[],3,0),"open")</f>
        <v>ok</v>
      </c>
      <c r="C358" s="37" t="s">
        <v>369</v>
      </c>
      <c r="D358" s="152" t="s">
        <v>1521</v>
      </c>
      <c r="E358" s="152" t="s">
        <v>630</v>
      </c>
      <c r="F358" s="152" t="s">
        <v>630</v>
      </c>
      <c r="G358" s="37" t="s">
        <v>406</v>
      </c>
      <c r="H358" s="36" t="str">
        <f>IF(Proc[[#This Row],[type]]="LFF (MDG-F)",MID(Proc[[#This Row],[Obj]],13,10),"")</f>
        <v>DE10575300</v>
      </c>
      <c r="I358" s="152"/>
      <c r="J358" s="36" t="b">
        <f>Proc[[#This Row],[Requested]]=Proc[[#This Row],[CurrentParent]]</f>
        <v>1</v>
      </c>
      <c r="K358" s="152" t="str">
        <f>IF(Proc[[#This Row],[Author]]="Marcela Urrego",VLOOKUP(LEFT(Proc[[#This Row],[Requested]],1),Table3[#All],2,0),VLOOKUP(Proc[[#This Row],[Author]],Table4[],2,0))</f>
        <v>MGF</v>
      </c>
      <c r="L358" s="36" t="s">
        <v>508</v>
      </c>
      <c r="M358" s="46">
        <v>45690.78837962963</v>
      </c>
      <c r="N358" s="46">
        <v>45692</v>
      </c>
      <c r="O358" s="46">
        <v>45692</v>
      </c>
      <c r="P358" s="42" t="str">
        <f ca="1">IF(Proc[[#This Row],[DaysAgeing]]&gt;5,"yep","on track")</f>
        <v>on track</v>
      </c>
      <c r="Q358" s="2">
        <f ca="1">IF(Proc[[#This Row],[DateClosed]]="",ABS(NETWORKDAYS(Proc[[#This Row],[DateOpened]],TODAY()))-1,ABS(NETWORKDAYS(Proc[[#This Row],[DateOpened]],Proc[[#This Row],[DateClosed]]))-1)</f>
        <v>1</v>
      </c>
      <c r="R358" s="42" t="s">
        <v>548</v>
      </c>
      <c r="S358" s="36"/>
      <c r="T358" s="153">
        <v>357</v>
      </c>
    </row>
    <row r="359" spans="1:20" hidden="1">
      <c r="A359" t="s">
        <v>1523</v>
      </c>
      <c r="B359" s="152" t="str">
        <f>IFERROR(VLOOKUP(Proc[[#This Row],[App]],Table2[],3,0),"open")</f>
        <v>ok</v>
      </c>
      <c r="C359" s="37" t="s">
        <v>369</v>
      </c>
      <c r="D359" s="152" t="s">
        <v>1522</v>
      </c>
      <c r="E359" s="152" t="s">
        <v>630</v>
      </c>
      <c r="F359" s="152" t="s">
        <v>630</v>
      </c>
      <c r="G359" t="s">
        <v>406</v>
      </c>
      <c r="H359" s="36" t="str">
        <f>IF(Proc[[#This Row],[type]]="LFF (MDG-F)",MID(Proc[[#This Row],[Obj]],13,10),"")</f>
        <v>DE10672000</v>
      </c>
      <c r="I359" s="152"/>
      <c r="J359" s="36" t="b">
        <f>Proc[[#This Row],[Requested]]=Proc[[#This Row],[CurrentParent]]</f>
        <v>1</v>
      </c>
      <c r="K359" s="152" t="str">
        <f>IF(Proc[[#This Row],[Author]]="Marcela Urrego",VLOOKUP(LEFT(Proc[[#This Row],[Requested]],1),Table3[#All],2,0),VLOOKUP(Proc[[#This Row],[Author]],Table4[],2,0))</f>
        <v>MGF</v>
      </c>
      <c r="L359" s="36" t="s">
        <v>508</v>
      </c>
      <c r="M359" s="46">
        <v>45690.78837962963</v>
      </c>
      <c r="N359" s="46">
        <v>45692</v>
      </c>
      <c r="O359" s="46">
        <v>45692</v>
      </c>
      <c r="P359" s="42" t="str">
        <f ca="1">IF(Proc[[#This Row],[DaysAgeing]]&gt;5,"yep","on track")</f>
        <v>on track</v>
      </c>
      <c r="Q359" s="2">
        <f ca="1">IF(Proc[[#This Row],[DateClosed]]="",ABS(NETWORKDAYS(Proc[[#This Row],[DateOpened]],TODAY()))-1,ABS(NETWORKDAYS(Proc[[#This Row],[DateOpened]],Proc[[#This Row],[DateClosed]]))-1)</f>
        <v>1</v>
      </c>
      <c r="R359" s="42" t="s">
        <v>548</v>
      </c>
      <c r="S359" s="36"/>
      <c r="T359" s="153">
        <v>358</v>
      </c>
    </row>
    <row r="360" spans="1:20" hidden="1">
      <c r="A360" s="37" t="s">
        <v>1509</v>
      </c>
      <c r="B360" s="152" t="str">
        <f>IFERROR(VLOOKUP(Proc[[#This Row],[App]],Table2[],3,0),"open")</f>
        <v>ok</v>
      </c>
      <c r="C360" s="37" t="s">
        <v>369</v>
      </c>
      <c r="D360" s="152" t="s">
        <v>7978</v>
      </c>
      <c r="E360" s="152" t="s">
        <v>1223</v>
      </c>
      <c r="F360" s="152" t="s">
        <v>1223</v>
      </c>
      <c r="G360" s="37" t="s">
        <v>400</v>
      </c>
      <c r="H360" s="36" t="str">
        <f>IF(Proc[[#This Row],[type]]="LFF (MDG-F)",MID(Proc[[#This Row],[Obj]],13,10),"")</f>
        <v/>
      </c>
      <c r="I360" s="152"/>
      <c r="J360" s="36" t="b">
        <f>Proc[[#This Row],[Requested]]=Proc[[#This Row],[CurrentParent]]</f>
        <v>1</v>
      </c>
      <c r="K360" s="152" t="str">
        <f>IF(Proc[[#This Row],[Author]]="Marcela Urrego",VLOOKUP(LEFT(Proc[[#This Row],[Requested]],1),Table3[#All],2,0),VLOOKUP(Proc[[#This Row],[Author]],Table4[],2,0))</f>
        <v>LS</v>
      </c>
      <c r="L360" s="36" t="s">
        <v>508</v>
      </c>
      <c r="M360" s="46">
        <v>45691.34474537037</v>
      </c>
      <c r="N360" s="46">
        <v>45692</v>
      </c>
      <c r="O360" s="46">
        <v>45692</v>
      </c>
      <c r="P360" s="42" t="str">
        <f ca="1">IF(Proc[[#This Row],[DaysAgeing]]&gt;5,"yep","on track")</f>
        <v>on track</v>
      </c>
      <c r="Q360" s="2">
        <f ca="1">IF(Proc[[#This Row],[DateClosed]]="",ABS(NETWORKDAYS(Proc[[#This Row],[DateOpened]],TODAY()))-1,ABS(NETWORKDAYS(Proc[[#This Row],[DateOpened]],Proc[[#This Row],[DateClosed]]))-1)</f>
        <v>1</v>
      </c>
      <c r="R360" s="42" t="s">
        <v>964</v>
      </c>
      <c r="S360" s="36"/>
      <c r="T360" s="153">
        <v>359</v>
      </c>
    </row>
    <row r="361" spans="1:20" hidden="1">
      <c r="A361" s="37" t="s">
        <v>1509</v>
      </c>
      <c r="B361" s="152" t="str">
        <f>IFERROR(VLOOKUP(Proc[[#This Row],[App]],Table2[],3,0),"open")</f>
        <v>ok</v>
      </c>
      <c r="C361" s="37" t="s">
        <v>369</v>
      </c>
      <c r="D361" s="152" t="s">
        <v>7979</v>
      </c>
      <c r="E361" s="152" t="s">
        <v>1224</v>
      </c>
      <c r="F361" s="152" t="s">
        <v>1224</v>
      </c>
      <c r="G361" s="37" t="s">
        <v>400</v>
      </c>
      <c r="H361" s="36" t="str">
        <f>IF(Proc[[#This Row],[type]]="LFF (MDG-F)",MID(Proc[[#This Row],[Obj]],13,10),"")</f>
        <v/>
      </c>
      <c r="I361" s="152"/>
      <c r="J361" s="36" t="b">
        <f>Proc[[#This Row],[Requested]]=Proc[[#This Row],[CurrentParent]]</f>
        <v>1</v>
      </c>
      <c r="K361" s="152" t="str">
        <f>IF(Proc[[#This Row],[Author]]="Marcela Urrego",VLOOKUP(LEFT(Proc[[#This Row],[Requested]],1),Table3[#All],2,0),VLOOKUP(Proc[[#This Row],[Author]],Table4[],2,0))</f>
        <v>LS</v>
      </c>
      <c r="L361" s="36" t="s">
        <v>508</v>
      </c>
      <c r="M361" s="46">
        <v>45691.34474537037</v>
      </c>
      <c r="N361" s="46">
        <v>45692</v>
      </c>
      <c r="O361" s="46">
        <v>45692</v>
      </c>
      <c r="P361" s="42" t="str">
        <f ca="1">IF(Proc[[#This Row],[DaysAgeing]]&gt;5,"yep","on track")</f>
        <v>on track</v>
      </c>
      <c r="Q361" s="2">
        <f ca="1">IF(Proc[[#This Row],[DateClosed]]="",ABS(NETWORKDAYS(Proc[[#This Row],[DateOpened]],TODAY()))-1,ABS(NETWORKDAYS(Proc[[#This Row],[DateOpened]],Proc[[#This Row],[DateClosed]]))-1)</f>
        <v>1</v>
      </c>
      <c r="R361" s="42" t="s">
        <v>964</v>
      </c>
      <c r="S361" s="36"/>
      <c r="T361" s="153">
        <v>360</v>
      </c>
    </row>
    <row r="362" spans="1:20" hidden="1">
      <c r="A362" s="37" t="s">
        <v>1509</v>
      </c>
      <c r="B362" s="152" t="str">
        <f>IFERROR(VLOOKUP(Proc[[#This Row],[App]],Table2[],3,0),"open")</f>
        <v>ok</v>
      </c>
      <c r="C362" s="37" t="s">
        <v>369</v>
      </c>
      <c r="D362" s="152" t="s">
        <v>7980</v>
      </c>
      <c r="E362" s="152" t="s">
        <v>1225</v>
      </c>
      <c r="F362" s="152" t="s">
        <v>1225</v>
      </c>
      <c r="G362" s="37" t="s">
        <v>400</v>
      </c>
      <c r="H362" s="36" t="str">
        <f>IF(Proc[[#This Row],[type]]="LFF (MDG-F)",MID(Proc[[#This Row],[Obj]],13,10),"")</f>
        <v/>
      </c>
      <c r="I362" s="152"/>
      <c r="J362" s="36" t="b">
        <f>Proc[[#This Row],[Requested]]=Proc[[#This Row],[CurrentParent]]</f>
        <v>1</v>
      </c>
      <c r="K362" s="152" t="str">
        <f>IF(Proc[[#This Row],[Author]]="Marcela Urrego",VLOOKUP(LEFT(Proc[[#This Row],[Requested]],1),Table3[#All],2,0),VLOOKUP(Proc[[#This Row],[Author]],Table4[],2,0))</f>
        <v>LS</v>
      </c>
      <c r="L362" s="36" t="s">
        <v>508</v>
      </c>
      <c r="M362" s="46">
        <v>45691.34474537037</v>
      </c>
      <c r="N362" s="46">
        <v>45692</v>
      </c>
      <c r="O362" s="46">
        <v>45692</v>
      </c>
      <c r="P362" s="42" t="str">
        <f ca="1">IF(Proc[[#This Row],[DaysAgeing]]&gt;5,"yep","on track")</f>
        <v>on track</v>
      </c>
      <c r="Q362" s="2">
        <f ca="1">IF(Proc[[#This Row],[DateClosed]]="",ABS(NETWORKDAYS(Proc[[#This Row],[DateOpened]],TODAY()))-1,ABS(NETWORKDAYS(Proc[[#This Row],[DateOpened]],Proc[[#This Row],[DateClosed]]))-1)</f>
        <v>1</v>
      </c>
      <c r="R362" s="42" t="s">
        <v>964</v>
      </c>
      <c r="S362" s="36"/>
      <c r="T362" s="153">
        <v>361</v>
      </c>
    </row>
    <row r="363" spans="1:20" hidden="1">
      <c r="A363" s="37" t="s">
        <v>1509</v>
      </c>
      <c r="B363" s="152" t="str">
        <f>IFERROR(VLOOKUP(Proc[[#This Row],[App]],Table2[],3,0),"open")</f>
        <v>ok</v>
      </c>
      <c r="C363" s="37" t="s">
        <v>369</v>
      </c>
      <c r="D363" s="152" t="s">
        <v>7981</v>
      </c>
      <c r="E363" s="152" t="s">
        <v>1225</v>
      </c>
      <c r="F363" s="152" t="s">
        <v>1225</v>
      </c>
      <c r="G363" s="37" t="s">
        <v>400</v>
      </c>
      <c r="H363" s="36" t="str">
        <f>IF(Proc[[#This Row],[type]]="LFF (MDG-F)",MID(Proc[[#This Row],[Obj]],13,10),"")</f>
        <v/>
      </c>
      <c r="I363" s="152"/>
      <c r="J363" s="36" t="b">
        <f>Proc[[#This Row],[Requested]]=Proc[[#This Row],[CurrentParent]]</f>
        <v>1</v>
      </c>
      <c r="K363" s="152" t="str">
        <f>IF(Proc[[#This Row],[Author]]="Marcela Urrego",VLOOKUP(LEFT(Proc[[#This Row],[Requested]],1),Table3[#All],2,0),VLOOKUP(Proc[[#This Row],[Author]],Table4[],2,0))</f>
        <v>LS</v>
      </c>
      <c r="L363" s="36" t="s">
        <v>508</v>
      </c>
      <c r="M363" s="46">
        <v>45691.34474537037</v>
      </c>
      <c r="N363" s="46">
        <v>45692</v>
      </c>
      <c r="O363" s="46">
        <v>45692</v>
      </c>
      <c r="P363" s="42" t="str">
        <f ca="1">IF(Proc[[#This Row],[DaysAgeing]]&gt;5,"yep","on track")</f>
        <v>on track</v>
      </c>
      <c r="Q363" s="2">
        <f ca="1">IF(Proc[[#This Row],[DateClosed]]="",ABS(NETWORKDAYS(Proc[[#This Row],[DateOpened]],TODAY()))-1,ABS(NETWORKDAYS(Proc[[#This Row],[DateOpened]],Proc[[#This Row],[DateClosed]]))-1)</f>
        <v>1</v>
      </c>
      <c r="R363" s="42" t="s">
        <v>964</v>
      </c>
      <c r="S363" s="36"/>
      <c r="T363" s="153">
        <v>362</v>
      </c>
    </row>
    <row r="364" spans="1:20" hidden="1">
      <c r="A364" s="37" t="s">
        <v>1508</v>
      </c>
      <c r="B364" s="152" t="str">
        <f>IFERROR(VLOOKUP(Proc[[#This Row],[App]],Table2[],3,0),"open")</f>
        <v>ok</v>
      </c>
      <c r="C364" s="37" t="s">
        <v>369</v>
      </c>
      <c r="D364" s="152" t="s">
        <v>7982</v>
      </c>
      <c r="E364" s="152" t="s">
        <v>630</v>
      </c>
      <c r="F364" s="152" t="s">
        <v>630</v>
      </c>
      <c r="G364" s="37" t="s">
        <v>406</v>
      </c>
      <c r="H364" s="36" t="str">
        <f>IF(Proc[[#This Row],[type]]="LFF (MDG-F)",MID(Proc[[#This Row],[Obj]],13,10),"")</f>
        <v>DE20675100</v>
      </c>
      <c r="I364" s="152"/>
      <c r="J364" s="36" t="b">
        <f>Proc[[#This Row],[Requested]]=Proc[[#This Row],[CurrentParent]]</f>
        <v>1</v>
      </c>
      <c r="K364" s="152" t="str">
        <f>IF(Proc[[#This Row],[Author]]="Marcela Urrego",VLOOKUP(LEFT(Proc[[#This Row],[Requested]],1),Table3[#All],2,0),VLOOKUP(Proc[[#This Row],[Author]],Table4[],2,0))</f>
        <v>MGF</v>
      </c>
      <c r="L364" s="36" t="s">
        <v>508</v>
      </c>
      <c r="M364" s="46">
        <v>45691.389618055553</v>
      </c>
      <c r="N364" s="46">
        <v>45692</v>
      </c>
      <c r="O364" s="46">
        <v>45692</v>
      </c>
      <c r="P364" s="42" t="str">
        <f ca="1">IF(Proc[[#This Row],[DaysAgeing]]&gt;5,"yep","on track")</f>
        <v>on track</v>
      </c>
      <c r="Q364" s="2">
        <f ca="1">IF(Proc[[#This Row],[DateClosed]]="",ABS(NETWORKDAYS(Proc[[#This Row],[DateOpened]],TODAY()))-1,ABS(NETWORKDAYS(Proc[[#This Row],[DateOpened]],Proc[[#This Row],[DateClosed]]))-1)</f>
        <v>1</v>
      </c>
      <c r="R364" s="42" t="s">
        <v>548</v>
      </c>
      <c r="S364" s="36"/>
      <c r="T364" s="153">
        <v>363</v>
      </c>
    </row>
    <row r="365" spans="1:20" hidden="1">
      <c r="A365" t="s">
        <v>1532</v>
      </c>
      <c r="B365" s="152" t="str">
        <f>IFERROR(VLOOKUP(Proc[[#This Row],[App]],Table2[],3,0),"open")</f>
        <v>ok</v>
      </c>
      <c r="C365" t="s">
        <v>369</v>
      </c>
      <c r="D365" s="152" t="s">
        <v>1531</v>
      </c>
      <c r="E365" s="152" t="s">
        <v>475</v>
      </c>
      <c r="F365" s="152" t="s">
        <v>475</v>
      </c>
      <c r="G365" t="s">
        <v>406</v>
      </c>
      <c r="H365" s="36" t="str">
        <f>IF(Proc[[#This Row],[type]]="LFF (MDG-F)",MID(Proc[[#This Row],[Obj]],13,10),"")</f>
        <v>CH50L98016</v>
      </c>
      <c r="I365" s="152"/>
      <c r="J365" s="36" t="b">
        <f>Proc[[#This Row],[Requested]]=Proc[[#This Row],[CurrentParent]]</f>
        <v>1</v>
      </c>
      <c r="K365" s="152" t="str">
        <f>IF(Proc[[#This Row],[Author]]="Marcela Urrego",VLOOKUP(LEFT(Proc[[#This Row],[Requested]],1),Table3[#All],2,0),VLOOKUP(Proc[[#This Row],[Author]],Table4[],2,0))</f>
        <v>MGF</v>
      </c>
      <c r="L365" s="36" t="s">
        <v>508</v>
      </c>
      <c r="M365" s="46">
        <v>45691.550567129627</v>
      </c>
      <c r="N365" s="46">
        <v>45693</v>
      </c>
      <c r="O365" s="46">
        <v>45693</v>
      </c>
      <c r="P365" s="42" t="str">
        <f ca="1">IF(Proc[[#This Row],[DaysAgeing]]&gt;5,"yep","on track")</f>
        <v>on track</v>
      </c>
      <c r="Q365" s="2">
        <f ca="1">IF(Proc[[#This Row],[DateClosed]]="",ABS(NETWORKDAYS(Proc[[#This Row],[DateOpened]],TODAY()))-1,ABS(NETWORKDAYS(Proc[[#This Row],[DateOpened]],Proc[[#This Row],[DateClosed]]))-1)</f>
        <v>2</v>
      </c>
      <c r="R365" s="42" t="s">
        <v>514</v>
      </c>
      <c r="S365" s="36"/>
      <c r="T365" s="153">
        <v>364</v>
      </c>
    </row>
    <row r="366" spans="1:20" hidden="1">
      <c r="A366" s="37" t="s">
        <v>1529</v>
      </c>
      <c r="B366" s="152" t="str">
        <f>IFERROR(VLOOKUP(Proc[[#This Row],[App]],Table2[],3,0),"open")</f>
        <v>ok</v>
      </c>
      <c r="C366" s="37" t="s">
        <v>369</v>
      </c>
      <c r="D366" s="152" t="s">
        <v>445</v>
      </c>
      <c r="E366" s="152" t="s">
        <v>1222</v>
      </c>
      <c r="F366" s="152" t="s">
        <v>1222</v>
      </c>
      <c r="G366" t="s">
        <v>400</v>
      </c>
      <c r="H366" s="36" t="str">
        <f>IF(Proc[[#This Row],[type]]="LFF (MDG-F)",MID(Proc[[#This Row],[Obj]],13,10),"")</f>
        <v/>
      </c>
      <c r="I366" s="152"/>
      <c r="J366" s="36" t="b">
        <f>Proc[[#This Row],[Requested]]=Proc[[#This Row],[CurrentParent]]</f>
        <v>1</v>
      </c>
      <c r="K366" s="152" t="str">
        <f>IF(Proc[[#This Row],[Author]]="Marcela Urrego",VLOOKUP(LEFT(Proc[[#This Row],[Requested]],1),Table3[#All],2,0),VLOOKUP(Proc[[#This Row],[Author]],Table4[],2,0))</f>
        <v>MGF</v>
      </c>
      <c r="L366" s="36" t="s">
        <v>508</v>
      </c>
      <c r="M366" s="46">
        <v>45691.694965277777</v>
      </c>
      <c r="N366" s="46">
        <v>45712</v>
      </c>
      <c r="O366" s="46">
        <v>45712</v>
      </c>
      <c r="P366" s="42" t="str">
        <f ca="1">IF(Proc[[#This Row],[DaysAgeing]]&gt;5,"yep","on track")</f>
        <v>yep</v>
      </c>
      <c r="Q366" s="2">
        <f ca="1">IF(Proc[[#This Row],[DateClosed]]="",ABS(NETWORKDAYS(Proc[[#This Row],[DateOpened]],TODAY()))-1,ABS(NETWORKDAYS(Proc[[#This Row],[DateOpened]],Proc[[#This Row],[DateClosed]]))-1)</f>
        <v>15</v>
      </c>
      <c r="R366" s="42" t="s">
        <v>1377</v>
      </c>
      <c r="S366" s="36"/>
      <c r="T366" s="153">
        <v>365</v>
      </c>
    </row>
    <row r="367" spans="1:20" hidden="1">
      <c r="A367" s="37" t="s">
        <v>1529</v>
      </c>
      <c r="B367" s="111" t="str">
        <f>IFERROR(VLOOKUP(Proc[[#This Row],[App]],Table2[],3,0),"open")</f>
        <v>ok</v>
      </c>
      <c r="C367" s="37" t="s">
        <v>369</v>
      </c>
      <c r="D367" s="152" t="s">
        <v>659</v>
      </c>
      <c r="E367" s="152" t="s">
        <v>753</v>
      </c>
      <c r="F367" s="85" t="s">
        <v>753</v>
      </c>
      <c r="G367" s="37" t="s">
        <v>406</v>
      </c>
      <c r="H367" s="36" t="str">
        <f>IF(Proc[[#This Row],[type]]="LFF (MDG-F)",MID(Proc[[#This Row],[Obj]],13,10),"")</f>
        <v>DE10515400</v>
      </c>
      <c r="I367" s="152"/>
      <c r="J367" s="36" t="b">
        <f>Proc[[#This Row],[Requested]]=Proc[[#This Row],[CurrentParent]]</f>
        <v>1</v>
      </c>
      <c r="K367" s="107" t="str">
        <f>IF(Proc[[#This Row],[Author]]="Marcela Urrego",VLOOKUP(LEFT(Proc[[#This Row],[Requested]],1),Table3[#All],2,0),VLOOKUP(Proc[[#This Row],[Author]],Table4[],2,0))</f>
        <v>MGF</v>
      </c>
      <c r="L367" s="153" t="s">
        <v>508</v>
      </c>
      <c r="M367" s="46">
        <v>45691.694965277777</v>
      </c>
      <c r="N367" s="46">
        <v>45712</v>
      </c>
      <c r="O367" s="46">
        <v>45712</v>
      </c>
      <c r="P367" s="42" t="str">
        <f ca="1">IF(Proc[[#This Row],[DaysAgeing]]&gt;5,"yep","on track")</f>
        <v>yep</v>
      </c>
      <c r="Q367" s="2">
        <f ca="1">IF(Proc[[#This Row],[DateClosed]]="",ABS(NETWORKDAYS(Proc[[#This Row],[DateOpened]],TODAY()))-1,ABS(NETWORKDAYS(Proc[[#This Row],[DateOpened]],Proc[[#This Row],[DateClosed]]))-1)</f>
        <v>15</v>
      </c>
      <c r="R367" s="42" t="s">
        <v>1377</v>
      </c>
      <c r="S367" s="36"/>
      <c r="T367" s="153">
        <v>366</v>
      </c>
    </row>
    <row r="368" spans="1:20" hidden="1">
      <c r="A368" s="37" t="s">
        <v>1529</v>
      </c>
      <c r="B368" s="111" t="str">
        <f>IFERROR(VLOOKUP(Proc[[#This Row],[App]],Table2[],3,0),"open")</f>
        <v>ok</v>
      </c>
      <c r="C368" s="37" t="s">
        <v>369</v>
      </c>
      <c r="D368" s="152" t="s">
        <v>432</v>
      </c>
      <c r="E368" s="152" t="s">
        <v>1222</v>
      </c>
      <c r="F368" s="152" t="s">
        <v>1222</v>
      </c>
      <c r="G368" s="37" t="s">
        <v>406</v>
      </c>
      <c r="H368" s="36" t="str">
        <f>IF(Proc[[#This Row],[type]]="LFF (MDG-F)",MID(Proc[[#This Row],[Obj]],13,10),"")</f>
        <v>DE10533731</v>
      </c>
      <c r="I368" s="152"/>
      <c r="J368" s="36" t="b">
        <f>Proc[[#This Row],[Requested]]=Proc[[#This Row],[CurrentParent]]</f>
        <v>1</v>
      </c>
      <c r="K368" s="107" t="str">
        <f>IF(Proc[[#This Row],[Author]]="Marcela Urrego",VLOOKUP(LEFT(Proc[[#This Row],[Requested]],1),Table3[#All],2,0),VLOOKUP(Proc[[#This Row],[Author]],Table4[],2,0))</f>
        <v>MGF</v>
      </c>
      <c r="L368" s="36" t="s">
        <v>508</v>
      </c>
      <c r="M368" s="46">
        <v>45691.694965277777</v>
      </c>
      <c r="N368" s="46">
        <v>45712</v>
      </c>
      <c r="O368" s="46">
        <v>45712</v>
      </c>
      <c r="P368" s="42" t="str">
        <f ca="1">IF(Proc[[#This Row],[DaysAgeing]]&gt;5,"yep","on track")</f>
        <v>yep</v>
      </c>
      <c r="Q368" s="2">
        <f ca="1">IF(Proc[[#This Row],[DateClosed]]="",ABS(NETWORKDAYS(Proc[[#This Row],[DateOpened]],TODAY()))-1,ABS(NETWORKDAYS(Proc[[#This Row],[DateOpened]],Proc[[#This Row],[DateClosed]]))-1)</f>
        <v>15</v>
      </c>
      <c r="R368" s="42" t="s">
        <v>1377</v>
      </c>
      <c r="S368" s="36"/>
      <c r="T368" s="153">
        <v>367</v>
      </c>
    </row>
    <row r="369" spans="1:20" hidden="1">
      <c r="A369" s="37" t="s">
        <v>1529</v>
      </c>
      <c r="B369" s="152" t="str">
        <f>IFERROR(VLOOKUP(Proc[[#This Row],[App]],Table2[],3,0),"open")</f>
        <v>ok</v>
      </c>
      <c r="C369" s="37" t="s">
        <v>369</v>
      </c>
      <c r="D369" s="152" t="s">
        <v>431</v>
      </c>
      <c r="E369" s="152" t="s">
        <v>1222</v>
      </c>
      <c r="F369" s="152" t="s">
        <v>1222</v>
      </c>
      <c r="G369" s="37" t="s">
        <v>406</v>
      </c>
      <c r="H369" s="36" t="str">
        <f>IF(Proc[[#This Row],[type]]="LFF (MDG-F)",MID(Proc[[#This Row],[Obj]],13,10),"")</f>
        <v>DE10533730</v>
      </c>
      <c r="I369" s="152"/>
      <c r="J369" s="36" t="b">
        <f>Proc[[#This Row],[Requested]]=Proc[[#This Row],[CurrentParent]]</f>
        <v>1</v>
      </c>
      <c r="K369" s="152" t="str">
        <f>IF(Proc[[#This Row],[Author]]="Marcela Urrego",VLOOKUP(LEFT(Proc[[#This Row],[Requested]],1),Table3[#All],2,0),VLOOKUP(Proc[[#This Row],[Author]],Table4[],2,0))</f>
        <v>MGF</v>
      </c>
      <c r="L369" s="36" t="s">
        <v>508</v>
      </c>
      <c r="M369" s="46">
        <v>45691.694965277777</v>
      </c>
      <c r="N369" s="46">
        <v>45712</v>
      </c>
      <c r="O369" s="46">
        <v>45712</v>
      </c>
      <c r="P369" s="42" t="str">
        <f ca="1">IF(Proc[[#This Row],[DaysAgeing]]&gt;5,"yep","on track")</f>
        <v>yep</v>
      </c>
      <c r="Q369" s="2">
        <f ca="1">IF(Proc[[#This Row],[DateClosed]]="",ABS(NETWORKDAYS(Proc[[#This Row],[DateOpened]],TODAY()))-1,ABS(NETWORKDAYS(Proc[[#This Row],[DateOpened]],Proc[[#This Row],[DateClosed]]))-1)</f>
        <v>15</v>
      </c>
      <c r="R369" s="42" t="s">
        <v>1377</v>
      </c>
      <c r="S369" s="36"/>
      <c r="T369" s="153">
        <v>368</v>
      </c>
    </row>
    <row r="370" spans="1:20" hidden="1">
      <c r="A370" s="37" t="s">
        <v>1529</v>
      </c>
      <c r="B370" s="111" t="str">
        <f>IFERROR(VLOOKUP(Proc[[#This Row],[App]],Table2[],3,0),"open")</f>
        <v>ok</v>
      </c>
      <c r="C370" s="37" t="s">
        <v>369</v>
      </c>
      <c r="D370" s="152" t="s">
        <v>428</v>
      </c>
      <c r="E370" s="152" t="s">
        <v>1222</v>
      </c>
      <c r="F370" s="85" t="s">
        <v>1222</v>
      </c>
      <c r="G370" s="37" t="s">
        <v>400</v>
      </c>
      <c r="H370" s="36" t="str">
        <f>IF(Proc[[#This Row],[type]]="LFF (MDG-F)",MID(Proc[[#This Row],[Obj]],13,10),"")</f>
        <v/>
      </c>
      <c r="I370" s="152"/>
      <c r="J370" s="36" t="b">
        <f>Proc[[#This Row],[Requested]]=Proc[[#This Row],[CurrentParent]]</f>
        <v>1</v>
      </c>
      <c r="K370" s="107" t="str">
        <f>IF(Proc[[#This Row],[Author]]="Marcela Urrego",VLOOKUP(LEFT(Proc[[#This Row],[Requested]],1),Table3[#All],2,0),VLOOKUP(Proc[[#This Row],[Author]],Table4[],2,0))</f>
        <v>MGF</v>
      </c>
      <c r="L370" s="36" t="s">
        <v>508</v>
      </c>
      <c r="M370" s="46">
        <v>45691.694965277777</v>
      </c>
      <c r="N370" s="46">
        <v>45712</v>
      </c>
      <c r="O370" s="46">
        <v>45712</v>
      </c>
      <c r="P370" s="42" t="str">
        <f ca="1">IF(Proc[[#This Row],[DaysAgeing]]&gt;5,"yep","on track")</f>
        <v>yep</v>
      </c>
      <c r="Q370" s="2">
        <f ca="1">IF(Proc[[#This Row],[DateClosed]]="",ABS(NETWORKDAYS(Proc[[#This Row],[DateOpened]],TODAY()))-1,ABS(NETWORKDAYS(Proc[[#This Row],[DateOpened]],Proc[[#This Row],[DateClosed]]))-1)</f>
        <v>15</v>
      </c>
      <c r="R370" s="42" t="s">
        <v>1377</v>
      </c>
      <c r="S370" s="36"/>
      <c r="T370" s="153">
        <v>369</v>
      </c>
    </row>
    <row r="371" spans="1:20" hidden="1">
      <c r="A371" s="37" t="s">
        <v>1529</v>
      </c>
      <c r="B371" s="111" t="str">
        <f>IFERROR(VLOOKUP(Proc[[#This Row],[App]],Table2[],3,0),"open")</f>
        <v>ok</v>
      </c>
      <c r="C371" s="37" t="s">
        <v>369</v>
      </c>
      <c r="D371" s="152" t="s">
        <v>444</v>
      </c>
      <c r="E371" s="152" t="s">
        <v>1222</v>
      </c>
      <c r="F371" s="152" t="s">
        <v>1222</v>
      </c>
      <c r="G371" s="37" t="s">
        <v>400</v>
      </c>
      <c r="H371" s="36" t="str">
        <f>IF(Proc[[#This Row],[type]]="LFF (MDG-F)",MID(Proc[[#This Row],[Obj]],13,10),"")</f>
        <v/>
      </c>
      <c r="I371" s="152"/>
      <c r="J371" s="36" t="b">
        <f>Proc[[#This Row],[Requested]]=Proc[[#This Row],[CurrentParent]]</f>
        <v>1</v>
      </c>
      <c r="K371" s="107" t="str">
        <f>IF(Proc[[#This Row],[Author]]="Marcela Urrego",VLOOKUP(LEFT(Proc[[#This Row],[Requested]],1),Table3[#All],2,0),VLOOKUP(Proc[[#This Row],[Author]],Table4[],2,0))</f>
        <v>MGF</v>
      </c>
      <c r="L371" s="36" t="s">
        <v>508</v>
      </c>
      <c r="M371" s="46">
        <v>45691.694965277777</v>
      </c>
      <c r="N371" s="46">
        <v>45712</v>
      </c>
      <c r="O371" s="46">
        <v>45712</v>
      </c>
      <c r="P371" s="42" t="str">
        <f ca="1">IF(Proc[[#This Row],[DaysAgeing]]&gt;5,"yep","on track")</f>
        <v>yep</v>
      </c>
      <c r="Q371" s="2">
        <f ca="1">IF(Proc[[#This Row],[DateClosed]]="",ABS(NETWORKDAYS(Proc[[#This Row],[DateOpened]],TODAY()))-1,ABS(NETWORKDAYS(Proc[[#This Row],[DateOpened]],Proc[[#This Row],[DateClosed]]))-1)</f>
        <v>15</v>
      </c>
      <c r="R371" s="42" t="s">
        <v>1377</v>
      </c>
      <c r="S371" s="36"/>
      <c r="T371" s="153">
        <v>370</v>
      </c>
    </row>
    <row r="372" spans="1:20" hidden="1">
      <c r="A372" s="37" t="s">
        <v>1529</v>
      </c>
      <c r="B372" s="111" t="str">
        <f>IFERROR(VLOOKUP(Proc[[#This Row],[App]],Table2[],3,0),"open")</f>
        <v>ok</v>
      </c>
      <c r="C372" s="37" t="s">
        <v>369</v>
      </c>
      <c r="D372" s="152" t="s">
        <v>440</v>
      </c>
      <c r="E372" s="152" t="s">
        <v>1222</v>
      </c>
      <c r="F372" s="152" t="s">
        <v>1222</v>
      </c>
      <c r="G372" s="37" t="s">
        <v>400</v>
      </c>
      <c r="H372" s="36" t="str">
        <f>IF(Proc[[#This Row],[type]]="LFF (MDG-F)",MID(Proc[[#This Row],[Obj]],13,10),"")</f>
        <v/>
      </c>
      <c r="I372" s="152"/>
      <c r="J372" s="36" t="b">
        <f>Proc[[#This Row],[Requested]]=Proc[[#This Row],[CurrentParent]]</f>
        <v>1</v>
      </c>
      <c r="K372" s="107" t="str">
        <f>IF(Proc[[#This Row],[Author]]="Marcela Urrego",VLOOKUP(LEFT(Proc[[#This Row],[Requested]],1),Table3[#All],2,0),VLOOKUP(Proc[[#This Row],[Author]],Table4[],2,0))</f>
        <v>MGF</v>
      </c>
      <c r="L372" s="36" t="s">
        <v>508</v>
      </c>
      <c r="M372" s="46">
        <v>45691.694965277777</v>
      </c>
      <c r="N372" s="46">
        <v>45712</v>
      </c>
      <c r="O372" s="46">
        <v>45712</v>
      </c>
      <c r="P372" s="42" t="str">
        <f ca="1">IF(Proc[[#This Row],[DaysAgeing]]&gt;5,"yep","on track")</f>
        <v>yep</v>
      </c>
      <c r="Q372" s="2">
        <f ca="1">IF(Proc[[#This Row],[DateClosed]]="",ABS(NETWORKDAYS(Proc[[#This Row],[DateOpened]],TODAY()))-1,ABS(NETWORKDAYS(Proc[[#This Row],[DateOpened]],Proc[[#This Row],[DateClosed]]))-1)</f>
        <v>15</v>
      </c>
      <c r="R372" s="42" t="s">
        <v>1377</v>
      </c>
      <c r="S372" s="36"/>
      <c r="T372" s="153">
        <v>371</v>
      </c>
    </row>
    <row r="373" spans="1:20" hidden="1">
      <c r="A373" s="37" t="s">
        <v>1529</v>
      </c>
      <c r="B373" s="152" t="str">
        <f>IFERROR(VLOOKUP(Proc[[#This Row],[App]],Table2[],3,0),"open")</f>
        <v>ok</v>
      </c>
      <c r="C373" s="37" t="s">
        <v>369</v>
      </c>
      <c r="D373" s="152" t="s">
        <v>442</v>
      </c>
      <c r="E373" s="152" t="s">
        <v>1222</v>
      </c>
      <c r="F373" s="152" t="s">
        <v>1222</v>
      </c>
      <c r="G373" s="37" t="s">
        <v>400</v>
      </c>
      <c r="H373" s="36" t="str">
        <f>IF(Proc[[#This Row],[type]]="LFF (MDG-F)",MID(Proc[[#This Row],[Obj]],13,10),"")</f>
        <v/>
      </c>
      <c r="I373" s="152"/>
      <c r="J373" s="36" t="b">
        <f>Proc[[#This Row],[Requested]]=Proc[[#This Row],[CurrentParent]]</f>
        <v>1</v>
      </c>
      <c r="K373" s="152" t="str">
        <f>IF(Proc[[#This Row],[Author]]="Marcela Urrego",VLOOKUP(LEFT(Proc[[#This Row],[Requested]],1),Table3[#All],2,0),VLOOKUP(Proc[[#This Row],[Author]],Table4[],2,0))</f>
        <v>MGF</v>
      </c>
      <c r="L373" s="36" t="s">
        <v>508</v>
      </c>
      <c r="M373" s="46">
        <v>45691.694965277777</v>
      </c>
      <c r="N373" s="46">
        <v>45712</v>
      </c>
      <c r="O373" s="46">
        <v>45712</v>
      </c>
      <c r="P373" s="42" t="str">
        <f ca="1">IF(Proc[[#This Row],[DaysAgeing]]&gt;5,"yep","on track")</f>
        <v>yep</v>
      </c>
      <c r="Q373" s="2">
        <f ca="1">IF(Proc[[#This Row],[DateClosed]]="",ABS(NETWORKDAYS(Proc[[#This Row],[DateOpened]],TODAY()))-1,ABS(NETWORKDAYS(Proc[[#This Row],[DateOpened]],Proc[[#This Row],[DateClosed]]))-1)</f>
        <v>15</v>
      </c>
      <c r="R373" s="42" t="s">
        <v>1377</v>
      </c>
      <c r="S373" s="36"/>
      <c r="T373" s="153">
        <v>372</v>
      </c>
    </row>
    <row r="374" spans="1:20" hidden="1">
      <c r="A374" s="37" t="s">
        <v>1529</v>
      </c>
      <c r="B374" s="152" t="str">
        <f>IFERROR(VLOOKUP(Proc[[#This Row],[App]],Table2[],3,0),"open")</f>
        <v>ok</v>
      </c>
      <c r="C374" s="37" t="s">
        <v>369</v>
      </c>
      <c r="D374" s="152" t="s">
        <v>441</v>
      </c>
      <c r="E374" s="152" t="s">
        <v>1222</v>
      </c>
      <c r="F374" s="85" t="s">
        <v>1222</v>
      </c>
      <c r="G374" s="37" t="s">
        <v>400</v>
      </c>
      <c r="H374" s="36" t="str">
        <f>IF(Proc[[#This Row],[type]]="LFF (MDG-F)",MID(Proc[[#This Row],[Obj]],13,10),"")</f>
        <v/>
      </c>
      <c r="I374" s="152"/>
      <c r="J374" s="36" t="b">
        <f>Proc[[#This Row],[Requested]]=Proc[[#This Row],[CurrentParent]]</f>
        <v>1</v>
      </c>
      <c r="K374" s="152" t="str">
        <f>IF(Proc[[#This Row],[Author]]="Marcela Urrego",VLOOKUP(LEFT(Proc[[#This Row],[Requested]],1),Table3[#All],2,0),VLOOKUP(Proc[[#This Row],[Author]],Table4[],2,0))</f>
        <v>MGF</v>
      </c>
      <c r="L374" s="36" t="s">
        <v>508</v>
      </c>
      <c r="M374" s="46">
        <v>45691.694965277777</v>
      </c>
      <c r="N374" s="46">
        <v>45712</v>
      </c>
      <c r="O374" s="46">
        <v>45712</v>
      </c>
      <c r="P374" s="42" t="str">
        <f ca="1">IF(Proc[[#This Row],[DaysAgeing]]&gt;5,"yep","on track")</f>
        <v>yep</v>
      </c>
      <c r="Q374" s="2">
        <f ca="1">IF(Proc[[#This Row],[DateClosed]]="",ABS(NETWORKDAYS(Proc[[#This Row],[DateOpened]],TODAY()))-1,ABS(NETWORKDAYS(Proc[[#This Row],[DateOpened]],Proc[[#This Row],[DateClosed]]))-1)</f>
        <v>15</v>
      </c>
      <c r="R374" s="42" t="s">
        <v>1377</v>
      </c>
      <c r="S374" s="36"/>
      <c r="T374" s="153">
        <v>373</v>
      </c>
    </row>
    <row r="375" spans="1:20" hidden="1">
      <c r="A375" s="37" t="s">
        <v>1529</v>
      </c>
      <c r="B375" s="111" t="str">
        <f>IFERROR(VLOOKUP(Proc[[#This Row],[App]],Table2[],3,0),"open")</f>
        <v>ok</v>
      </c>
      <c r="C375" s="37" t="s">
        <v>369</v>
      </c>
      <c r="D375" s="152" t="s">
        <v>437</v>
      </c>
      <c r="E375" s="152" t="s">
        <v>1222</v>
      </c>
      <c r="F375" s="152" t="s">
        <v>1222</v>
      </c>
      <c r="G375" s="37" t="s">
        <v>400</v>
      </c>
      <c r="H375" s="36" t="str">
        <f>IF(Proc[[#This Row],[type]]="LFF (MDG-F)",MID(Proc[[#This Row],[Obj]],13,10),"")</f>
        <v/>
      </c>
      <c r="I375" s="152"/>
      <c r="J375" s="36" t="b">
        <f>Proc[[#This Row],[Requested]]=Proc[[#This Row],[CurrentParent]]</f>
        <v>1</v>
      </c>
      <c r="K375" s="107" t="str">
        <f>IF(Proc[[#This Row],[Author]]="Marcela Urrego",VLOOKUP(LEFT(Proc[[#This Row],[Requested]],1),Table3[#All],2,0),VLOOKUP(Proc[[#This Row],[Author]],Table4[],2,0))</f>
        <v>MGF</v>
      </c>
      <c r="L375" s="36" t="s">
        <v>508</v>
      </c>
      <c r="M375" s="46">
        <v>45691.694965277777</v>
      </c>
      <c r="N375" s="46">
        <v>45712</v>
      </c>
      <c r="O375" s="46">
        <v>45712</v>
      </c>
      <c r="P375" s="42" t="str">
        <f ca="1">IF(Proc[[#This Row],[DaysAgeing]]&gt;5,"yep","on track")</f>
        <v>yep</v>
      </c>
      <c r="Q375" s="2">
        <f ca="1">IF(Proc[[#This Row],[DateClosed]]="",ABS(NETWORKDAYS(Proc[[#This Row],[DateOpened]],TODAY()))-1,ABS(NETWORKDAYS(Proc[[#This Row],[DateOpened]],Proc[[#This Row],[DateClosed]]))-1)</f>
        <v>15</v>
      </c>
      <c r="R375" s="42" t="s">
        <v>1377</v>
      </c>
      <c r="S375" s="36"/>
      <c r="T375" s="153">
        <v>374</v>
      </c>
    </row>
    <row r="376" spans="1:20" hidden="1">
      <c r="A376" s="37" t="s">
        <v>1529</v>
      </c>
      <c r="B376" s="111" t="str">
        <f>IFERROR(VLOOKUP(Proc[[#This Row],[App]],Table2[],3,0),"open")</f>
        <v>ok</v>
      </c>
      <c r="C376" s="37" t="s">
        <v>369</v>
      </c>
      <c r="D376" s="152" t="s">
        <v>439</v>
      </c>
      <c r="E376" s="152" t="s">
        <v>1222</v>
      </c>
      <c r="F376" s="152" t="s">
        <v>1222</v>
      </c>
      <c r="G376" s="37" t="s">
        <v>400</v>
      </c>
      <c r="H376" s="36" t="str">
        <f>IF(Proc[[#This Row],[type]]="LFF (MDG-F)",MID(Proc[[#This Row],[Obj]],13,10),"")</f>
        <v/>
      </c>
      <c r="I376" s="152"/>
      <c r="J376" s="36" t="b">
        <f>Proc[[#This Row],[Requested]]=Proc[[#This Row],[CurrentParent]]</f>
        <v>1</v>
      </c>
      <c r="K376" s="107" t="str">
        <f>IF(Proc[[#This Row],[Author]]="Marcela Urrego",VLOOKUP(LEFT(Proc[[#This Row],[Requested]],1),Table3[#All],2,0),VLOOKUP(Proc[[#This Row],[Author]],Table4[],2,0))</f>
        <v>MGF</v>
      </c>
      <c r="L376" s="36" t="s">
        <v>508</v>
      </c>
      <c r="M376" s="46">
        <v>45691.694965277777</v>
      </c>
      <c r="N376" s="46">
        <v>45712</v>
      </c>
      <c r="O376" s="46">
        <v>45712</v>
      </c>
      <c r="P376" s="42" t="str">
        <f ca="1">IF(Proc[[#This Row],[DaysAgeing]]&gt;5,"yep","on track")</f>
        <v>yep</v>
      </c>
      <c r="Q376" s="2">
        <f ca="1">IF(Proc[[#This Row],[DateClosed]]="",ABS(NETWORKDAYS(Proc[[#This Row],[DateOpened]],TODAY()))-1,ABS(NETWORKDAYS(Proc[[#This Row],[DateOpened]],Proc[[#This Row],[DateClosed]]))-1)</f>
        <v>15</v>
      </c>
      <c r="R376" s="42" t="s">
        <v>1377</v>
      </c>
      <c r="S376" s="36"/>
      <c r="T376" s="153">
        <v>375</v>
      </c>
    </row>
    <row r="377" spans="1:20" hidden="1">
      <c r="A377" s="37" t="s">
        <v>1529</v>
      </c>
      <c r="B377" s="111" t="str">
        <f>IFERROR(VLOOKUP(Proc[[#This Row],[App]],Table2[],3,0),"open")</f>
        <v>ok</v>
      </c>
      <c r="C377" s="37" t="s">
        <v>369</v>
      </c>
      <c r="D377" s="152" t="s">
        <v>1530</v>
      </c>
      <c r="E377" s="152" t="s">
        <v>1222</v>
      </c>
      <c r="F377" s="152" t="s">
        <v>1222</v>
      </c>
      <c r="G377" s="37" t="s">
        <v>406</v>
      </c>
      <c r="H377" s="36" t="str">
        <f>IF(Proc[[#This Row],[type]]="LFF (MDG-F)",MID(Proc[[#This Row],[Obj]],13,10),"")</f>
        <v>2029GIT00M</v>
      </c>
      <c r="I377" s="152"/>
      <c r="J377" s="36" t="b">
        <f>Proc[[#This Row],[Requested]]=Proc[[#This Row],[CurrentParent]]</f>
        <v>1</v>
      </c>
      <c r="K377" s="107" t="str">
        <f>IF(Proc[[#This Row],[Author]]="Marcela Urrego",VLOOKUP(LEFT(Proc[[#This Row],[Requested]],1),Table3[#All],2,0),VLOOKUP(Proc[[#This Row],[Author]],Table4[],2,0))</f>
        <v>MGF</v>
      </c>
      <c r="L377" s="36" t="s">
        <v>508</v>
      </c>
      <c r="M377" s="46">
        <v>45691.694965277777</v>
      </c>
      <c r="N377" s="46">
        <v>45712</v>
      </c>
      <c r="O377" s="46">
        <v>45712</v>
      </c>
      <c r="P377" s="42" t="str">
        <f ca="1">IF(Proc[[#This Row],[DaysAgeing]]&gt;5,"yep","on track")</f>
        <v>yep</v>
      </c>
      <c r="Q377" s="2">
        <f ca="1">IF(Proc[[#This Row],[DateClosed]]="",ABS(NETWORKDAYS(Proc[[#This Row],[DateOpened]],TODAY()))-1,ABS(NETWORKDAYS(Proc[[#This Row],[DateOpened]],Proc[[#This Row],[DateClosed]]))-1)</f>
        <v>15</v>
      </c>
      <c r="R377" s="42" t="s">
        <v>1377</v>
      </c>
      <c r="S377" s="36"/>
      <c r="T377" s="153">
        <v>376</v>
      </c>
    </row>
    <row r="378" spans="1:20" hidden="1">
      <c r="A378" s="37" t="s">
        <v>1529</v>
      </c>
      <c r="B378" s="111" t="str">
        <f>IFERROR(VLOOKUP(Proc[[#This Row],[App]],Table2[],3,0),"open")</f>
        <v>ok</v>
      </c>
      <c r="C378" s="37" t="s">
        <v>369</v>
      </c>
      <c r="D378" s="152" t="s">
        <v>438</v>
      </c>
      <c r="E378" s="152" t="s">
        <v>1222</v>
      </c>
      <c r="F378" s="152" t="s">
        <v>1222</v>
      </c>
      <c r="G378" s="37" t="s">
        <v>400</v>
      </c>
      <c r="H378" s="36" t="str">
        <f>IF(Proc[[#This Row],[type]]="LFF (MDG-F)",MID(Proc[[#This Row],[Obj]],13,10),"")</f>
        <v/>
      </c>
      <c r="I378" s="152"/>
      <c r="J378" s="36" t="b">
        <f>Proc[[#This Row],[Requested]]=Proc[[#This Row],[CurrentParent]]</f>
        <v>1</v>
      </c>
      <c r="K378" s="107" t="str">
        <f>IF(Proc[[#This Row],[Author]]="Marcela Urrego",VLOOKUP(LEFT(Proc[[#This Row],[Requested]],1),Table3[#All],2,0),VLOOKUP(Proc[[#This Row],[Author]],Table4[],2,0))</f>
        <v>MGF</v>
      </c>
      <c r="L378" s="36" t="s">
        <v>508</v>
      </c>
      <c r="M378" s="46">
        <v>45691.694965277777</v>
      </c>
      <c r="N378" s="46">
        <v>45712</v>
      </c>
      <c r="O378" s="46">
        <v>45712</v>
      </c>
      <c r="P378" s="42" t="str">
        <f ca="1">IF(Proc[[#This Row],[DaysAgeing]]&gt;5,"yep","on track")</f>
        <v>yep</v>
      </c>
      <c r="Q378" s="2">
        <f ca="1">IF(Proc[[#This Row],[DateClosed]]="",ABS(NETWORKDAYS(Proc[[#This Row],[DateOpened]],TODAY()))-1,ABS(NETWORKDAYS(Proc[[#This Row],[DateOpened]],Proc[[#This Row],[DateClosed]]))-1)</f>
        <v>15</v>
      </c>
      <c r="R378" s="42" t="s">
        <v>1377</v>
      </c>
      <c r="S378" s="36"/>
      <c r="T378" s="153">
        <v>377</v>
      </c>
    </row>
    <row r="379" spans="1:20" hidden="1">
      <c r="A379" s="37" t="s">
        <v>1529</v>
      </c>
      <c r="B379" s="111" t="str">
        <f>IFERROR(VLOOKUP(Proc[[#This Row],[App]],Table2[],3,0),"open")</f>
        <v>ok</v>
      </c>
      <c r="C379" s="37" t="s">
        <v>369</v>
      </c>
      <c r="D379" s="152" t="s">
        <v>434</v>
      </c>
      <c r="E379" s="152" t="s">
        <v>1222</v>
      </c>
      <c r="F379" s="85" t="s">
        <v>1222</v>
      </c>
      <c r="G379" s="37" t="s">
        <v>400</v>
      </c>
      <c r="H379" s="36" t="str">
        <f>IF(Proc[[#This Row],[type]]="LFF (MDG-F)",MID(Proc[[#This Row],[Obj]],13,10),"")</f>
        <v/>
      </c>
      <c r="I379" s="152"/>
      <c r="J379" s="36" t="b">
        <f>Proc[[#This Row],[Requested]]=Proc[[#This Row],[CurrentParent]]</f>
        <v>1</v>
      </c>
      <c r="K379" s="107" t="str">
        <f>IF(Proc[[#This Row],[Author]]="Marcela Urrego",VLOOKUP(LEFT(Proc[[#This Row],[Requested]],1),Table3[#All],2,0),VLOOKUP(Proc[[#This Row],[Author]],Table4[],2,0))</f>
        <v>MGF</v>
      </c>
      <c r="L379" s="36" t="s">
        <v>508</v>
      </c>
      <c r="M379" s="46">
        <v>45691.694965277777</v>
      </c>
      <c r="N379" s="46">
        <v>45712</v>
      </c>
      <c r="O379" s="46">
        <v>45712</v>
      </c>
      <c r="P379" s="42" t="str">
        <f ca="1">IF(Proc[[#This Row],[DaysAgeing]]&gt;5,"yep","on track")</f>
        <v>yep</v>
      </c>
      <c r="Q379" s="2">
        <f ca="1">IF(Proc[[#This Row],[DateClosed]]="",ABS(NETWORKDAYS(Proc[[#This Row],[DateOpened]],TODAY()))-1,ABS(NETWORKDAYS(Proc[[#This Row],[DateOpened]],Proc[[#This Row],[DateClosed]]))-1)</f>
        <v>15</v>
      </c>
      <c r="R379" s="42" t="s">
        <v>1377</v>
      </c>
      <c r="S379" s="36"/>
      <c r="T379" s="153">
        <v>378</v>
      </c>
    </row>
    <row r="380" spans="1:20" hidden="1">
      <c r="A380" s="37" t="s">
        <v>1529</v>
      </c>
      <c r="B380" s="152" t="str">
        <f>IFERROR(VLOOKUP(Proc[[#This Row],[App]],Table2[],3,0),"open")</f>
        <v>ok</v>
      </c>
      <c r="C380" s="37" t="s">
        <v>369</v>
      </c>
      <c r="D380" s="152" t="s">
        <v>435</v>
      </c>
      <c r="E380" s="152" t="s">
        <v>1222</v>
      </c>
      <c r="F380" s="152" t="s">
        <v>1222</v>
      </c>
      <c r="G380" s="37" t="s">
        <v>400</v>
      </c>
      <c r="H380" s="36" t="str">
        <f>IF(Proc[[#This Row],[type]]="LFF (MDG-F)",MID(Proc[[#This Row],[Obj]],13,10),"")</f>
        <v/>
      </c>
      <c r="I380" s="152"/>
      <c r="J380" s="36" t="b">
        <f>Proc[[#This Row],[Requested]]=Proc[[#This Row],[CurrentParent]]</f>
        <v>1</v>
      </c>
      <c r="K380" s="152" t="str">
        <f>IF(Proc[[#This Row],[Author]]="Marcela Urrego",VLOOKUP(LEFT(Proc[[#This Row],[Requested]],1),Table3[#All],2,0),VLOOKUP(Proc[[#This Row],[Author]],Table4[],2,0))</f>
        <v>MGF</v>
      </c>
      <c r="L380" s="36" t="s">
        <v>508</v>
      </c>
      <c r="M380" s="46">
        <v>45691.694965277777</v>
      </c>
      <c r="N380" s="46">
        <v>45712</v>
      </c>
      <c r="O380" s="46">
        <v>45712</v>
      </c>
      <c r="P380" s="42" t="str">
        <f ca="1">IF(Proc[[#This Row],[DaysAgeing]]&gt;5,"yep","on track")</f>
        <v>yep</v>
      </c>
      <c r="Q380" s="2">
        <f ca="1">IF(Proc[[#This Row],[DateClosed]]="",ABS(NETWORKDAYS(Proc[[#This Row],[DateOpened]],TODAY()))-1,ABS(NETWORKDAYS(Proc[[#This Row],[DateOpened]],Proc[[#This Row],[DateClosed]]))-1)</f>
        <v>15</v>
      </c>
      <c r="R380" s="42" t="s">
        <v>1377</v>
      </c>
      <c r="S380" s="36"/>
      <c r="T380" s="153">
        <v>379</v>
      </c>
    </row>
    <row r="381" spans="1:20" hidden="1">
      <c r="A381" s="37" t="s">
        <v>1529</v>
      </c>
      <c r="B381" s="152" t="str">
        <f>IFERROR(VLOOKUP(Proc[[#This Row],[App]],Table2[],3,0),"open")</f>
        <v>ok</v>
      </c>
      <c r="C381" s="37" t="s">
        <v>369</v>
      </c>
      <c r="D381" s="152" t="s">
        <v>436</v>
      </c>
      <c r="E381" s="152" t="s">
        <v>1222</v>
      </c>
      <c r="F381" s="152" t="s">
        <v>1222</v>
      </c>
      <c r="G381" s="37" t="s">
        <v>400</v>
      </c>
      <c r="H381" s="36" t="str">
        <f>IF(Proc[[#This Row],[type]]="LFF (MDG-F)",MID(Proc[[#This Row],[Obj]],13,10),"")</f>
        <v/>
      </c>
      <c r="I381" s="152"/>
      <c r="J381" s="36" t="b">
        <f>Proc[[#This Row],[Requested]]=Proc[[#This Row],[CurrentParent]]</f>
        <v>1</v>
      </c>
      <c r="K381" s="152" t="str">
        <f>IF(Proc[[#This Row],[Author]]="Marcela Urrego",VLOOKUP(LEFT(Proc[[#This Row],[Requested]],1),Table3[#All],2,0),VLOOKUP(Proc[[#This Row],[Author]],Table4[],2,0))</f>
        <v>MGF</v>
      </c>
      <c r="L381" s="36" t="s">
        <v>508</v>
      </c>
      <c r="M381" s="46">
        <v>45691.694965277777</v>
      </c>
      <c r="N381" s="46">
        <v>45712</v>
      </c>
      <c r="O381" s="46">
        <v>45712</v>
      </c>
      <c r="P381" s="42" t="str">
        <f ca="1">IF(Proc[[#This Row],[DaysAgeing]]&gt;5,"yep","on track")</f>
        <v>yep</v>
      </c>
      <c r="Q381" s="2">
        <f ca="1">IF(Proc[[#This Row],[DateClosed]]="",ABS(NETWORKDAYS(Proc[[#This Row],[DateOpened]],TODAY()))-1,ABS(NETWORKDAYS(Proc[[#This Row],[DateOpened]],Proc[[#This Row],[DateClosed]]))-1)</f>
        <v>15</v>
      </c>
      <c r="R381" s="42" t="s">
        <v>1377</v>
      </c>
      <c r="S381" s="36"/>
      <c r="T381" s="153">
        <v>380</v>
      </c>
    </row>
    <row r="382" spans="1:20" hidden="1">
      <c r="A382" t="s">
        <v>1529</v>
      </c>
      <c r="B382" s="152" t="str">
        <f>IFERROR(VLOOKUP(Proc[[#This Row],[App]],Table2[],3,0),"open")</f>
        <v>ok</v>
      </c>
      <c r="C382" s="37" t="s">
        <v>369</v>
      </c>
      <c r="D382" s="152" t="s">
        <v>433</v>
      </c>
      <c r="E382" s="152" t="s">
        <v>1222</v>
      </c>
      <c r="F382" s="152" t="s">
        <v>1222</v>
      </c>
      <c r="G382" s="37" t="s">
        <v>406</v>
      </c>
      <c r="H382" s="36" t="str">
        <f>IF(Proc[[#This Row],[type]]="LFF (MDG-F)",MID(Proc[[#This Row],[Obj]],13,10),"")</f>
        <v>2123GIT094</v>
      </c>
      <c r="I382" s="152"/>
      <c r="J382" s="36" t="b">
        <f>Proc[[#This Row],[Requested]]=Proc[[#This Row],[CurrentParent]]</f>
        <v>1</v>
      </c>
      <c r="K382" s="152" t="str">
        <f>IF(Proc[[#This Row],[Author]]="Marcela Urrego",VLOOKUP(LEFT(Proc[[#This Row],[Requested]],1),Table3[#All],2,0),VLOOKUP(Proc[[#This Row],[Author]],Table4[],2,0))</f>
        <v>MGF</v>
      </c>
      <c r="L382" s="36" t="s">
        <v>508</v>
      </c>
      <c r="M382" s="46">
        <v>45691.694965277777</v>
      </c>
      <c r="N382" s="46">
        <v>45712</v>
      </c>
      <c r="O382" s="46">
        <v>45712</v>
      </c>
      <c r="P382" s="42" t="str">
        <f ca="1">IF(Proc[[#This Row],[DaysAgeing]]&gt;5,"yep","on track")</f>
        <v>yep</v>
      </c>
      <c r="Q382" s="2">
        <f ca="1">IF(Proc[[#This Row],[DateClosed]]="",ABS(NETWORKDAYS(Proc[[#This Row],[DateOpened]],TODAY()))-1,ABS(NETWORKDAYS(Proc[[#This Row],[DateOpened]],Proc[[#This Row],[DateClosed]]))-1)</f>
        <v>15</v>
      </c>
      <c r="R382" s="42" t="s">
        <v>1377</v>
      </c>
      <c r="S382" s="36"/>
      <c r="T382" s="153">
        <v>381</v>
      </c>
    </row>
    <row r="383" spans="1:20" hidden="1">
      <c r="A383" t="s">
        <v>1557</v>
      </c>
      <c r="B383" s="152" t="str">
        <f>IFERROR(VLOOKUP(Proc[[#This Row],[App]],Table2[],3,0),"open")</f>
        <v>ok</v>
      </c>
      <c r="C383" t="s">
        <v>377</v>
      </c>
      <c r="D383" s="152" t="s">
        <v>7983</v>
      </c>
      <c r="E383" s="152" t="s">
        <v>496</v>
      </c>
      <c r="F383" s="152" t="s">
        <v>496</v>
      </c>
      <c r="G383" s="37" t="s">
        <v>406</v>
      </c>
      <c r="H383" s="36" t="str">
        <f>IF(Proc[[#This Row],[type]]="LFF (MDG-F)",MID(Proc[[#This Row],[Obj]],13,10),"")</f>
        <v>DE10GT8764</v>
      </c>
      <c r="I383" s="152"/>
      <c r="J383" s="36" t="b">
        <f>Proc[[#This Row],[Requested]]=Proc[[#This Row],[CurrentParent]]</f>
        <v>1</v>
      </c>
      <c r="K383" s="152" t="str">
        <f>IF(Proc[[#This Row],[Author]]="Marcela Urrego",VLOOKUP(LEFT(Proc[[#This Row],[Requested]],1),Table3[#All],2,0),VLOOKUP(Proc[[#This Row],[Author]],Table4[],2,0))</f>
        <v>LS</v>
      </c>
      <c r="L383" s="36" t="s">
        <v>508</v>
      </c>
      <c r="M383" s="46">
        <v>45692.314629629633</v>
      </c>
      <c r="O383" s="46">
        <v>45693</v>
      </c>
      <c r="P383" s="42" t="str">
        <f ca="1">IF(Proc[[#This Row],[DaysAgeing]]&gt;5,"yep","on track")</f>
        <v>on track</v>
      </c>
      <c r="Q383" s="2">
        <f ca="1">IF(Proc[[#This Row],[DateClosed]]="",ABS(NETWORKDAYS(Proc[[#This Row],[DateOpened]],TODAY()))-1,ABS(NETWORKDAYS(Proc[[#This Row],[DateOpened]],Proc[[#This Row],[DateClosed]]))-1)</f>
        <v>1</v>
      </c>
      <c r="R383" s="42" t="s">
        <v>964</v>
      </c>
      <c r="S383" s="153" t="e">
        <f>VLOOKUP(Proc[[#This Row],[Obj]],#REF!,2,0)</f>
        <v>#REF!</v>
      </c>
      <c r="T383" s="153">
        <v>382</v>
      </c>
    </row>
    <row r="384" spans="1:20" hidden="1">
      <c r="A384" s="37" t="s">
        <v>1557</v>
      </c>
      <c r="B384" s="152" t="str">
        <f>IFERROR(VLOOKUP(Proc[[#This Row],[App]],Table2[],3,0),"open")</f>
        <v>ok</v>
      </c>
      <c r="C384" s="37" t="s">
        <v>369</v>
      </c>
      <c r="D384" s="152" t="s">
        <v>7984</v>
      </c>
      <c r="E384" s="152" t="s">
        <v>496</v>
      </c>
      <c r="F384" s="152" t="s">
        <v>496</v>
      </c>
      <c r="G384" s="37" t="s">
        <v>400</v>
      </c>
      <c r="H384" s="36" t="str">
        <f>IF(Proc[[#This Row],[type]]="LFF (MDG-F)",MID(Proc[[#This Row],[Obj]],13,10),"")</f>
        <v/>
      </c>
      <c r="I384" s="152"/>
      <c r="J384" s="36" t="b">
        <f>Proc[[#This Row],[Requested]]=Proc[[#This Row],[CurrentParent]]</f>
        <v>1</v>
      </c>
      <c r="K384" s="152" t="str">
        <f>IF(Proc[[#This Row],[Author]]="Marcela Urrego",VLOOKUP(LEFT(Proc[[#This Row],[Requested]],1),Table3[#All],2,0),VLOOKUP(Proc[[#This Row],[Author]],Table4[],2,0))</f>
        <v>LS</v>
      </c>
      <c r="L384" s="36" t="s">
        <v>508</v>
      </c>
      <c r="M384" s="46">
        <v>45692.314629629633</v>
      </c>
      <c r="N384" s="46">
        <v>45693</v>
      </c>
      <c r="O384" s="46">
        <v>45693</v>
      </c>
      <c r="P384" s="42" t="str">
        <f ca="1">IF(Proc[[#This Row],[DaysAgeing]]&gt;5,"yep","on track")</f>
        <v>on track</v>
      </c>
      <c r="Q384" s="2">
        <f ca="1">IF(Proc[[#This Row],[DateClosed]]="",ABS(NETWORKDAYS(Proc[[#This Row],[DateOpened]],TODAY()))-1,ABS(NETWORKDAYS(Proc[[#This Row],[DateOpened]],Proc[[#This Row],[DateClosed]]))-1)</f>
        <v>1</v>
      </c>
      <c r="R384" s="42" t="s">
        <v>964</v>
      </c>
      <c r="S384" s="36"/>
      <c r="T384" s="153">
        <v>383</v>
      </c>
    </row>
    <row r="385" spans="1:20" hidden="1">
      <c r="A385" s="37" t="s">
        <v>1557</v>
      </c>
      <c r="B385" s="152" t="str">
        <f>IFERROR(VLOOKUP(Proc[[#This Row],[App]],Table2[],3,0),"open")</f>
        <v>ok</v>
      </c>
      <c r="C385" s="37" t="s">
        <v>369</v>
      </c>
      <c r="D385" s="152" t="s">
        <v>7985</v>
      </c>
      <c r="E385" s="152" t="s">
        <v>447</v>
      </c>
      <c r="F385" s="152" t="s">
        <v>447</v>
      </c>
      <c r="G385" s="37" t="s">
        <v>400</v>
      </c>
      <c r="H385" s="36" t="str">
        <f>IF(Proc[[#This Row],[type]]="LFF (MDG-F)",MID(Proc[[#This Row],[Obj]],13,10),"")</f>
        <v/>
      </c>
      <c r="I385" s="152"/>
      <c r="J385" s="36" t="b">
        <f>Proc[[#This Row],[Requested]]=Proc[[#This Row],[CurrentParent]]</f>
        <v>1</v>
      </c>
      <c r="K385" s="152" t="str">
        <f>IF(Proc[[#This Row],[Author]]="Marcela Urrego",VLOOKUP(LEFT(Proc[[#This Row],[Requested]],1),Table3[#All],2,0),VLOOKUP(Proc[[#This Row],[Author]],Table4[],2,0))</f>
        <v>LS</v>
      </c>
      <c r="L385" s="36" t="s">
        <v>508</v>
      </c>
      <c r="M385" s="46">
        <v>45692.314629629633</v>
      </c>
      <c r="N385" s="46">
        <v>45693</v>
      </c>
      <c r="O385" s="46">
        <v>45693</v>
      </c>
      <c r="P385" s="42" t="str">
        <f ca="1">IF(Proc[[#This Row],[DaysAgeing]]&gt;5,"yep","on track")</f>
        <v>on track</v>
      </c>
      <c r="Q385" s="2">
        <f ca="1">IF(Proc[[#This Row],[DateClosed]]="",ABS(NETWORKDAYS(Proc[[#This Row],[DateOpened]],TODAY()))-1,ABS(NETWORKDAYS(Proc[[#This Row],[DateOpened]],Proc[[#This Row],[DateClosed]]))-1)</f>
        <v>1</v>
      </c>
      <c r="R385" s="42" t="s">
        <v>964</v>
      </c>
      <c r="S385" s="36"/>
      <c r="T385" s="153">
        <v>384</v>
      </c>
    </row>
    <row r="386" spans="1:20" hidden="1">
      <c r="A386" s="37" t="s">
        <v>1557</v>
      </c>
      <c r="B386" s="152" t="str">
        <f>IFERROR(VLOOKUP(Proc[[#This Row],[App]],Table2[],3,0),"open")</f>
        <v>ok</v>
      </c>
      <c r="C386" s="37" t="s">
        <v>369</v>
      </c>
      <c r="D386" s="152" t="s">
        <v>1558</v>
      </c>
      <c r="E386" s="152" t="s">
        <v>523</v>
      </c>
      <c r="F386" s="152" t="s">
        <v>523</v>
      </c>
      <c r="G386" s="37" t="s">
        <v>400</v>
      </c>
      <c r="H386" s="36" t="str">
        <f>IF(Proc[[#This Row],[type]]="LFF (MDG-F)",MID(Proc[[#This Row],[Obj]],13,10),"")</f>
        <v/>
      </c>
      <c r="I386" s="152"/>
      <c r="J386" s="36" t="b">
        <f>Proc[[#This Row],[Requested]]=Proc[[#This Row],[CurrentParent]]</f>
        <v>1</v>
      </c>
      <c r="K386" s="152" t="str">
        <f>IF(Proc[[#This Row],[Author]]="Marcela Urrego",VLOOKUP(LEFT(Proc[[#This Row],[Requested]],1),Table3[#All],2,0),VLOOKUP(Proc[[#This Row],[Author]],Table4[],2,0))</f>
        <v>LS</v>
      </c>
      <c r="L386" s="36" t="s">
        <v>508</v>
      </c>
      <c r="M386" s="46">
        <v>45692.314629629633</v>
      </c>
      <c r="N386" s="46">
        <v>45693</v>
      </c>
      <c r="O386" s="46">
        <v>45693</v>
      </c>
      <c r="P386" s="42" t="str">
        <f ca="1">IF(Proc[[#This Row],[DaysAgeing]]&gt;5,"yep","on track")</f>
        <v>on track</v>
      </c>
      <c r="Q386" s="2">
        <f ca="1">IF(Proc[[#This Row],[DateClosed]]="",ABS(NETWORKDAYS(Proc[[#This Row],[DateOpened]],TODAY()))-1,ABS(NETWORKDAYS(Proc[[#This Row],[DateOpened]],Proc[[#This Row],[DateClosed]]))-1)</f>
        <v>1</v>
      </c>
      <c r="R386" s="42" t="s">
        <v>964</v>
      </c>
      <c r="S386" s="36"/>
      <c r="T386" s="153">
        <v>385</v>
      </c>
    </row>
    <row r="387" spans="1:20" hidden="1">
      <c r="A387" s="37" t="s">
        <v>1556</v>
      </c>
      <c r="B387" s="152" t="str">
        <f>IFERROR(VLOOKUP(Proc[[#This Row],[App]],Table2[],3,0),"open")</f>
        <v>ok</v>
      </c>
      <c r="C387" s="37" t="s">
        <v>369</v>
      </c>
      <c r="D387" s="152" t="s">
        <v>7986</v>
      </c>
      <c r="E387" s="152" t="s">
        <v>492</v>
      </c>
      <c r="F387" s="152" t="s">
        <v>492</v>
      </c>
      <c r="G387" s="37" t="s">
        <v>400</v>
      </c>
      <c r="H387" s="36" t="str">
        <f>IF(Proc[[#This Row],[type]]="LFF (MDG-F)",MID(Proc[[#This Row],[Obj]],13,10),"")</f>
        <v/>
      </c>
      <c r="I387" s="152"/>
      <c r="J387" s="36" t="b">
        <f>Proc[[#This Row],[Requested]]=Proc[[#This Row],[CurrentParent]]</f>
        <v>1</v>
      </c>
      <c r="K387" s="152" t="str">
        <f>IF(Proc[[#This Row],[Author]]="Marcela Urrego",VLOOKUP(LEFT(Proc[[#This Row],[Requested]],1),Table3[#All],2,0),VLOOKUP(Proc[[#This Row],[Author]],Table4[],2,0))</f>
        <v>HC</v>
      </c>
      <c r="L387" s="36" t="s">
        <v>508</v>
      </c>
      <c r="M387" s="46">
        <v>45692.351273148146</v>
      </c>
      <c r="N387" s="46">
        <v>45693</v>
      </c>
      <c r="O387" s="46">
        <v>45693</v>
      </c>
      <c r="P387" s="42" t="str">
        <f ca="1">IF(Proc[[#This Row],[DaysAgeing]]&gt;5,"yep","on track")</f>
        <v>on track</v>
      </c>
      <c r="Q387" s="2">
        <f ca="1">IF(Proc[[#This Row],[DateClosed]]="",ABS(NETWORKDAYS(Proc[[#This Row],[DateOpened]],TODAY()))-1,ABS(NETWORKDAYS(Proc[[#This Row],[DateOpened]],Proc[[#This Row],[DateClosed]]))-1)</f>
        <v>1</v>
      </c>
      <c r="R387" s="42" t="s">
        <v>410</v>
      </c>
      <c r="S387" s="36"/>
      <c r="T387" s="153">
        <v>386</v>
      </c>
    </row>
    <row r="388" spans="1:20" hidden="1">
      <c r="A388" s="37" t="s">
        <v>1555</v>
      </c>
      <c r="B388" s="152" t="str">
        <f>IFERROR(VLOOKUP(Proc[[#This Row],[App]],Table2[],3,0),"open")</f>
        <v>ok</v>
      </c>
      <c r="C388" s="37" t="s">
        <v>377</v>
      </c>
      <c r="D388" s="152" t="s">
        <v>1533</v>
      </c>
      <c r="E388" s="152" t="s">
        <v>630</v>
      </c>
      <c r="F388" s="152" t="s">
        <v>630</v>
      </c>
      <c r="G388" s="37" t="s">
        <v>406</v>
      </c>
      <c r="H388" s="36" t="str">
        <f>IF(Proc[[#This Row],[type]]="LFF (MDG-F)",MID(Proc[[#This Row],[Obj]],13,10),"")</f>
        <v>DE20538290</v>
      </c>
      <c r="I388" s="152"/>
      <c r="J388" s="36" t="b">
        <f>Proc[[#This Row],[Requested]]=Proc[[#This Row],[CurrentParent]]</f>
        <v>1</v>
      </c>
      <c r="K388" s="152" t="str">
        <f>IF(Proc[[#This Row],[Author]]="Marcela Urrego",VLOOKUP(LEFT(Proc[[#This Row],[Requested]],1),Table3[#All],2,0),VLOOKUP(Proc[[#This Row],[Author]],Table4[],2,0))</f>
        <v>MGF</v>
      </c>
      <c r="L388" s="36" t="s">
        <v>508</v>
      </c>
      <c r="M388" s="46">
        <v>45692.46533564815</v>
      </c>
      <c r="P388" s="42" t="str">
        <f ca="1">IF(Proc[[#This Row],[DaysAgeing]]&gt;5,"yep","on track")</f>
        <v>yep</v>
      </c>
      <c r="Q388" s="2">
        <f ca="1">IF(Proc[[#This Row],[DateClosed]]="",ABS(NETWORKDAYS(Proc[[#This Row],[DateOpened]],TODAY()))-1,ABS(NETWORKDAYS(Proc[[#This Row],[DateOpened]],Proc[[#This Row],[DateClosed]]))-1)</f>
        <v>303</v>
      </c>
      <c r="R388" s="42" t="s">
        <v>548</v>
      </c>
      <c r="S388" s="153" t="e">
        <f>VLOOKUP(Proc[[#This Row],[Obj]],#REF!,2,0)</f>
        <v>#REF!</v>
      </c>
      <c r="T388" s="153">
        <v>387</v>
      </c>
    </row>
    <row r="389" spans="1:20" hidden="1">
      <c r="A389" s="37" t="s">
        <v>1555</v>
      </c>
      <c r="B389" s="152" t="str">
        <f>IFERROR(VLOOKUP(Proc[[#This Row],[App]],Table2[],3,0),"open")</f>
        <v>ok</v>
      </c>
      <c r="C389" s="37" t="s">
        <v>369</v>
      </c>
      <c r="D389" s="152" t="s">
        <v>558</v>
      </c>
      <c r="E389" s="152" t="s">
        <v>630</v>
      </c>
      <c r="F389" s="152" t="s">
        <v>630</v>
      </c>
      <c r="G389" s="37" t="s">
        <v>406</v>
      </c>
      <c r="H389" s="36" t="str">
        <f>IF(Proc[[#This Row],[type]]="LFF (MDG-F)",MID(Proc[[#This Row],[Obj]],13,10),"")</f>
        <v>DE10598000</v>
      </c>
      <c r="I389" s="152"/>
      <c r="J389" s="36" t="b">
        <f>Proc[[#This Row],[Requested]]=Proc[[#This Row],[CurrentParent]]</f>
        <v>1</v>
      </c>
      <c r="K389" s="152" t="str">
        <f>IF(Proc[[#This Row],[Author]]="Marcela Urrego",VLOOKUP(LEFT(Proc[[#This Row],[Requested]],1),Table3[#All],2,0),VLOOKUP(Proc[[#This Row],[Author]],Table4[],2,0))</f>
        <v>MGF</v>
      </c>
      <c r="L389" s="36" t="s">
        <v>508</v>
      </c>
      <c r="M389" s="46">
        <v>45692.46533564815</v>
      </c>
      <c r="P389" s="42" t="str">
        <f ca="1">IF(Proc[[#This Row],[DaysAgeing]]&gt;5,"yep","on track")</f>
        <v>yep</v>
      </c>
      <c r="Q389" s="2">
        <f ca="1">IF(Proc[[#This Row],[DateClosed]]="",ABS(NETWORKDAYS(Proc[[#This Row],[DateOpened]],TODAY()))-1,ABS(NETWORKDAYS(Proc[[#This Row],[DateOpened]],Proc[[#This Row],[DateClosed]]))-1)</f>
        <v>303</v>
      </c>
      <c r="R389" s="42" t="s">
        <v>548</v>
      </c>
      <c r="S389" s="36"/>
      <c r="T389" s="153">
        <v>388</v>
      </c>
    </row>
    <row r="390" spans="1:20" hidden="1">
      <c r="A390" s="37" t="s">
        <v>1555</v>
      </c>
      <c r="B390" s="152" t="str">
        <f>IFERROR(VLOOKUP(Proc[[#This Row],[App]],Table2[],3,0),"open")</f>
        <v>ok</v>
      </c>
      <c r="C390" s="37" t="s">
        <v>369</v>
      </c>
      <c r="D390" s="152" t="s">
        <v>559</v>
      </c>
      <c r="E390" s="152" t="s">
        <v>630</v>
      </c>
      <c r="F390" s="152" t="s">
        <v>630</v>
      </c>
      <c r="G390" s="37" t="s">
        <v>406</v>
      </c>
      <c r="H390" s="36" t="str">
        <f>IF(Proc[[#This Row],[type]]="LFF (MDG-F)",MID(Proc[[#This Row],[Obj]],13,10),"")</f>
        <v>DE10598100</v>
      </c>
      <c r="I390" s="152"/>
      <c r="J390" s="36" t="b">
        <f>Proc[[#This Row],[Requested]]=Proc[[#This Row],[CurrentParent]]</f>
        <v>1</v>
      </c>
      <c r="K390" s="152" t="str">
        <f>IF(Proc[[#This Row],[Author]]="Marcela Urrego",VLOOKUP(LEFT(Proc[[#This Row],[Requested]],1),Table3[#All],2,0),VLOOKUP(Proc[[#This Row],[Author]],Table4[],2,0))</f>
        <v>MGF</v>
      </c>
      <c r="L390" s="36" t="s">
        <v>508</v>
      </c>
      <c r="M390" s="46">
        <v>45692.46533564815</v>
      </c>
      <c r="P390" s="42" t="str">
        <f ca="1">IF(Proc[[#This Row],[DaysAgeing]]&gt;5,"yep","on track")</f>
        <v>yep</v>
      </c>
      <c r="Q390" s="2">
        <f ca="1">IF(Proc[[#This Row],[DateClosed]]="",ABS(NETWORKDAYS(Proc[[#This Row],[DateOpened]],TODAY()))-1,ABS(NETWORKDAYS(Proc[[#This Row],[DateOpened]],Proc[[#This Row],[DateClosed]]))-1)</f>
        <v>303</v>
      </c>
      <c r="R390" s="42" t="s">
        <v>548</v>
      </c>
      <c r="S390" s="36"/>
      <c r="T390" s="153">
        <v>389</v>
      </c>
    </row>
    <row r="391" spans="1:20" hidden="1">
      <c r="A391" s="37" t="s">
        <v>1555</v>
      </c>
      <c r="B391" s="152" t="str">
        <f>IFERROR(VLOOKUP(Proc[[#This Row],[App]],Table2[],3,0),"open")</f>
        <v>ok</v>
      </c>
      <c r="C391" s="37" t="s">
        <v>369</v>
      </c>
      <c r="D391" s="152" t="s">
        <v>560</v>
      </c>
      <c r="E391" s="152" t="s">
        <v>630</v>
      </c>
      <c r="F391" s="152" t="s">
        <v>630</v>
      </c>
      <c r="G391" s="37" t="s">
        <v>406</v>
      </c>
      <c r="H391" s="36" t="str">
        <f>IF(Proc[[#This Row],[type]]="LFF (MDG-F)",MID(Proc[[#This Row],[Obj]],13,10),"")</f>
        <v>DE10598200</v>
      </c>
      <c r="I391" s="152"/>
      <c r="J391" s="36" t="b">
        <f>Proc[[#This Row],[Requested]]=Proc[[#This Row],[CurrentParent]]</f>
        <v>1</v>
      </c>
      <c r="K391" s="152" t="str">
        <f>IF(Proc[[#This Row],[Author]]="Marcela Urrego",VLOOKUP(LEFT(Proc[[#This Row],[Requested]],1),Table3[#All],2,0),VLOOKUP(Proc[[#This Row],[Author]],Table4[],2,0))</f>
        <v>MGF</v>
      </c>
      <c r="L391" s="36" t="s">
        <v>508</v>
      </c>
      <c r="M391" s="46">
        <v>45692.46533564815</v>
      </c>
      <c r="P391" s="42" t="str">
        <f ca="1">IF(Proc[[#This Row],[DaysAgeing]]&gt;5,"yep","on track")</f>
        <v>yep</v>
      </c>
      <c r="Q391" s="2">
        <f ca="1">IF(Proc[[#This Row],[DateClosed]]="",ABS(NETWORKDAYS(Proc[[#This Row],[DateOpened]],TODAY()))-1,ABS(NETWORKDAYS(Proc[[#This Row],[DateOpened]],Proc[[#This Row],[DateClosed]]))-1)</f>
        <v>303</v>
      </c>
      <c r="R391" s="42" t="s">
        <v>548</v>
      </c>
      <c r="S391" s="36"/>
      <c r="T391" s="153">
        <v>390</v>
      </c>
    </row>
    <row r="392" spans="1:20" hidden="1">
      <c r="A392" s="37" t="s">
        <v>1555</v>
      </c>
      <c r="B392" s="152" t="str">
        <f>IFERROR(VLOOKUP(Proc[[#This Row],[App]],Table2[],3,0),"open")</f>
        <v>ok</v>
      </c>
      <c r="C392" s="37" t="s">
        <v>369</v>
      </c>
      <c r="D392" s="152" t="s">
        <v>561</v>
      </c>
      <c r="E392" s="152" t="s">
        <v>630</v>
      </c>
      <c r="F392" s="152" t="s">
        <v>630</v>
      </c>
      <c r="G392" s="37" t="s">
        <v>406</v>
      </c>
      <c r="H392" s="36" t="str">
        <f>IF(Proc[[#This Row],[type]]="LFF (MDG-F)",MID(Proc[[#This Row],[Obj]],13,10),"")</f>
        <v>DE10598300</v>
      </c>
      <c r="I392" s="152"/>
      <c r="J392" s="36" t="b">
        <f>Proc[[#This Row],[Requested]]=Proc[[#This Row],[CurrentParent]]</f>
        <v>1</v>
      </c>
      <c r="K392" s="152" t="str">
        <f>IF(Proc[[#This Row],[Author]]="Marcela Urrego",VLOOKUP(LEFT(Proc[[#This Row],[Requested]],1),Table3[#All],2,0),VLOOKUP(Proc[[#This Row],[Author]],Table4[],2,0))</f>
        <v>MGF</v>
      </c>
      <c r="L392" s="36" t="s">
        <v>508</v>
      </c>
      <c r="M392" s="46">
        <v>45692.46533564815</v>
      </c>
      <c r="P392" s="42" t="str">
        <f ca="1">IF(Proc[[#This Row],[DaysAgeing]]&gt;5,"yep","on track")</f>
        <v>yep</v>
      </c>
      <c r="Q392" s="2">
        <f ca="1">IF(Proc[[#This Row],[DateClosed]]="",ABS(NETWORKDAYS(Proc[[#This Row],[DateOpened]],TODAY()))-1,ABS(NETWORKDAYS(Proc[[#This Row],[DateOpened]],Proc[[#This Row],[DateClosed]]))-1)</f>
        <v>303</v>
      </c>
      <c r="R392" s="42" t="s">
        <v>548</v>
      </c>
      <c r="S392" s="36"/>
      <c r="T392" s="153">
        <v>391</v>
      </c>
    </row>
    <row r="393" spans="1:20" hidden="1">
      <c r="A393" s="37" t="s">
        <v>1555</v>
      </c>
      <c r="B393" s="152" t="str">
        <f>IFERROR(VLOOKUP(Proc[[#This Row],[App]],Table2[],3,0),"open")</f>
        <v>ok</v>
      </c>
      <c r="C393" s="37" t="s">
        <v>369</v>
      </c>
      <c r="D393" s="152" t="s">
        <v>562</v>
      </c>
      <c r="E393" s="152" t="s">
        <v>630</v>
      </c>
      <c r="F393" s="152" t="s">
        <v>630</v>
      </c>
      <c r="G393" s="37" t="s">
        <v>406</v>
      </c>
      <c r="H393" s="36" t="str">
        <f>IF(Proc[[#This Row],[type]]="LFF (MDG-F)",MID(Proc[[#This Row],[Obj]],13,10),"")</f>
        <v>DE10598400</v>
      </c>
      <c r="I393" s="152"/>
      <c r="J393" s="36" t="b">
        <f>Proc[[#This Row],[Requested]]=Proc[[#This Row],[CurrentParent]]</f>
        <v>1</v>
      </c>
      <c r="K393" s="152" t="str">
        <f>IF(Proc[[#This Row],[Author]]="Marcela Urrego",VLOOKUP(LEFT(Proc[[#This Row],[Requested]],1),Table3[#All],2,0),VLOOKUP(Proc[[#This Row],[Author]],Table4[],2,0))</f>
        <v>MGF</v>
      </c>
      <c r="L393" s="36" t="s">
        <v>508</v>
      </c>
      <c r="M393" s="46">
        <v>45692.46533564815</v>
      </c>
      <c r="P393" s="42" t="str">
        <f ca="1">IF(Proc[[#This Row],[DaysAgeing]]&gt;5,"yep","on track")</f>
        <v>yep</v>
      </c>
      <c r="Q393" s="2">
        <f ca="1">IF(Proc[[#This Row],[DateClosed]]="",ABS(NETWORKDAYS(Proc[[#This Row],[DateOpened]],TODAY()))-1,ABS(NETWORKDAYS(Proc[[#This Row],[DateOpened]],Proc[[#This Row],[DateClosed]]))-1)</f>
        <v>303</v>
      </c>
      <c r="R393" s="42" t="s">
        <v>548</v>
      </c>
      <c r="S393" s="36"/>
      <c r="T393" s="153">
        <v>392</v>
      </c>
    </row>
    <row r="394" spans="1:20" hidden="1">
      <c r="A394" s="37" t="s">
        <v>1555</v>
      </c>
      <c r="B394" s="111" t="str">
        <f>IFERROR(VLOOKUP(Proc[[#This Row],[App]],Table2[],3,0),"open")</f>
        <v>ok</v>
      </c>
      <c r="C394" s="37" t="s">
        <v>369</v>
      </c>
      <c r="D394" s="152" t="s">
        <v>563</v>
      </c>
      <c r="E394" s="152" t="s">
        <v>630</v>
      </c>
      <c r="F394" s="85" t="s">
        <v>630</v>
      </c>
      <c r="G394" s="37" t="s">
        <v>406</v>
      </c>
      <c r="H394" s="36" t="str">
        <f>IF(Proc[[#This Row],[type]]="LFF (MDG-F)",MID(Proc[[#This Row],[Obj]],13,10),"")</f>
        <v>DE10598700</v>
      </c>
      <c r="I394" s="152"/>
      <c r="J394" s="36" t="b">
        <f>Proc[[#This Row],[Requested]]=Proc[[#This Row],[CurrentParent]]</f>
        <v>1</v>
      </c>
      <c r="K394" s="107" t="str">
        <f>IF(Proc[[#This Row],[Author]]="Marcela Urrego",VLOOKUP(LEFT(Proc[[#This Row],[Requested]],1),Table3[#All],2,0),VLOOKUP(Proc[[#This Row],[Author]],Table4[],2,0))</f>
        <v>MGF</v>
      </c>
      <c r="L394" s="36" t="s">
        <v>508</v>
      </c>
      <c r="M394" s="46">
        <v>45692.46533564815</v>
      </c>
      <c r="P394" s="42" t="str">
        <f ca="1">IF(Proc[[#This Row],[DaysAgeing]]&gt;5,"yep","on track")</f>
        <v>yep</v>
      </c>
      <c r="Q394" s="2">
        <f ca="1">IF(Proc[[#This Row],[DateClosed]]="",ABS(NETWORKDAYS(Proc[[#This Row],[DateOpened]],TODAY()))-1,ABS(NETWORKDAYS(Proc[[#This Row],[DateOpened]],Proc[[#This Row],[DateClosed]]))-1)</f>
        <v>303</v>
      </c>
      <c r="R394" s="42" t="s">
        <v>548</v>
      </c>
      <c r="S394" s="36"/>
      <c r="T394" s="153">
        <v>393</v>
      </c>
    </row>
    <row r="395" spans="1:20" hidden="1">
      <c r="A395" s="37" t="s">
        <v>1555</v>
      </c>
      <c r="B395" s="152" t="str">
        <f>IFERROR(VLOOKUP(Proc[[#This Row],[App]],Table2[],3,0),"open")</f>
        <v>ok</v>
      </c>
      <c r="C395" s="37" t="s">
        <v>369</v>
      </c>
      <c r="D395" s="152" t="s">
        <v>461</v>
      </c>
      <c r="E395" s="152" t="s">
        <v>630</v>
      </c>
      <c r="F395" s="152" t="s">
        <v>630</v>
      </c>
      <c r="G395" s="37" t="s">
        <v>406</v>
      </c>
      <c r="H395" s="36" t="str">
        <f>IF(Proc[[#This Row],[type]]="LFF (MDG-F)",MID(Proc[[#This Row],[Obj]],13,10),"")</f>
        <v>DE20538280</v>
      </c>
      <c r="I395" s="152"/>
      <c r="J395" s="36" t="b">
        <f>Proc[[#This Row],[Requested]]=Proc[[#This Row],[CurrentParent]]</f>
        <v>1</v>
      </c>
      <c r="K395" s="152" t="str">
        <f>IF(Proc[[#This Row],[Author]]="Marcela Urrego",VLOOKUP(LEFT(Proc[[#This Row],[Requested]],1),Table3[#All],2,0),VLOOKUP(Proc[[#This Row],[Author]],Table4[],2,0))</f>
        <v>MGF</v>
      </c>
      <c r="L395" s="36" t="s">
        <v>508</v>
      </c>
      <c r="M395" s="46">
        <v>45692.46533564815</v>
      </c>
      <c r="P395" s="42" t="str">
        <f ca="1">IF(Proc[[#This Row],[DaysAgeing]]&gt;5,"yep","on track")</f>
        <v>yep</v>
      </c>
      <c r="Q395" s="2">
        <f ca="1">IF(Proc[[#This Row],[DateClosed]]="",ABS(NETWORKDAYS(Proc[[#This Row],[DateOpened]],TODAY()))-1,ABS(NETWORKDAYS(Proc[[#This Row],[DateOpened]],Proc[[#This Row],[DateClosed]]))-1)</f>
        <v>303</v>
      </c>
      <c r="R395" s="42" t="s">
        <v>548</v>
      </c>
      <c r="S395" s="36"/>
      <c r="T395" s="153">
        <v>394</v>
      </c>
    </row>
    <row r="396" spans="1:20" hidden="1">
      <c r="A396" s="37" t="s">
        <v>1555</v>
      </c>
      <c r="B396" s="152" t="str">
        <f>IFERROR(VLOOKUP(Proc[[#This Row],[App]],Table2[],3,0),"open")</f>
        <v>ok</v>
      </c>
      <c r="C396" s="37" t="s">
        <v>369</v>
      </c>
      <c r="D396" s="152" t="s">
        <v>462</v>
      </c>
      <c r="E396" s="152" t="s">
        <v>630</v>
      </c>
      <c r="F396" s="152" t="s">
        <v>630</v>
      </c>
      <c r="G396" s="37" t="s">
        <v>406</v>
      </c>
      <c r="H396" s="36" t="str">
        <f>IF(Proc[[#This Row],[type]]="LFF (MDG-F)",MID(Proc[[#This Row],[Obj]],13,10),"")</f>
        <v>DE20568200</v>
      </c>
      <c r="I396" s="152"/>
      <c r="J396" s="36" t="b">
        <f>Proc[[#This Row],[Requested]]=Proc[[#This Row],[CurrentParent]]</f>
        <v>1</v>
      </c>
      <c r="K396" s="152" t="str">
        <f>IF(Proc[[#This Row],[Author]]="Marcela Urrego",VLOOKUP(LEFT(Proc[[#This Row],[Requested]],1),Table3[#All],2,0),VLOOKUP(Proc[[#This Row],[Author]],Table4[],2,0))</f>
        <v>MGF</v>
      </c>
      <c r="L396" s="36" t="s">
        <v>508</v>
      </c>
      <c r="M396" s="46">
        <v>45692.46533564815</v>
      </c>
      <c r="P396" s="42" t="str">
        <f ca="1">IF(Proc[[#This Row],[DaysAgeing]]&gt;5,"yep","on track")</f>
        <v>yep</v>
      </c>
      <c r="Q396" s="2">
        <f ca="1">IF(Proc[[#This Row],[DateClosed]]="",ABS(NETWORKDAYS(Proc[[#This Row],[DateOpened]],TODAY()))-1,ABS(NETWORKDAYS(Proc[[#This Row],[DateOpened]],Proc[[#This Row],[DateClosed]]))-1)</f>
        <v>303</v>
      </c>
      <c r="R396" s="42" t="s">
        <v>548</v>
      </c>
      <c r="S396" s="36"/>
      <c r="T396" s="153">
        <v>395</v>
      </c>
    </row>
    <row r="397" spans="1:20" hidden="1">
      <c r="A397" s="37" t="s">
        <v>1555</v>
      </c>
      <c r="B397" s="152" t="str">
        <f>IFERROR(VLOOKUP(Proc[[#This Row],[App]],Table2[],3,0),"open")</f>
        <v>ok</v>
      </c>
      <c r="C397" s="37" t="s">
        <v>369</v>
      </c>
      <c r="D397" s="152" t="s">
        <v>1534</v>
      </c>
      <c r="E397" s="152" t="s">
        <v>630</v>
      </c>
      <c r="F397" s="152" t="s">
        <v>630</v>
      </c>
      <c r="G397" s="37" t="s">
        <v>406</v>
      </c>
      <c r="H397" s="36" t="str">
        <f>IF(Proc[[#This Row],[type]]="LFF (MDG-F)",MID(Proc[[#This Row],[Obj]],13,10),"")</f>
        <v>DE20529600</v>
      </c>
      <c r="I397" s="152"/>
      <c r="J397" s="36" t="b">
        <f>Proc[[#This Row],[Requested]]=Proc[[#This Row],[CurrentParent]]</f>
        <v>1</v>
      </c>
      <c r="K397" s="152" t="str">
        <f>IF(Proc[[#This Row],[Author]]="Marcela Urrego",VLOOKUP(LEFT(Proc[[#This Row],[Requested]],1),Table3[#All],2,0),VLOOKUP(Proc[[#This Row],[Author]],Table4[],2,0))</f>
        <v>MGF</v>
      </c>
      <c r="L397" s="36" t="s">
        <v>508</v>
      </c>
      <c r="M397" s="46">
        <v>45692.46533564815</v>
      </c>
      <c r="P397" s="42" t="str">
        <f ca="1">IF(Proc[[#This Row],[DaysAgeing]]&gt;5,"yep","on track")</f>
        <v>yep</v>
      </c>
      <c r="Q397" s="2">
        <f ca="1">IF(Proc[[#This Row],[DateClosed]]="",ABS(NETWORKDAYS(Proc[[#This Row],[DateOpened]],TODAY()))-1,ABS(NETWORKDAYS(Proc[[#This Row],[DateOpened]],Proc[[#This Row],[DateClosed]]))-1)</f>
        <v>303</v>
      </c>
      <c r="R397" s="42" t="s">
        <v>548</v>
      </c>
      <c r="S397" s="36"/>
      <c r="T397" s="153">
        <v>396</v>
      </c>
    </row>
    <row r="398" spans="1:20" hidden="1">
      <c r="A398" s="37" t="s">
        <v>1555</v>
      </c>
      <c r="B398" s="152" t="str">
        <f>IFERROR(VLOOKUP(Proc[[#This Row],[App]],Table2[],3,0),"open")</f>
        <v>ok</v>
      </c>
      <c r="C398" s="37" t="s">
        <v>369</v>
      </c>
      <c r="D398" s="152" t="s">
        <v>1535</v>
      </c>
      <c r="E398" s="152" t="s">
        <v>630</v>
      </c>
      <c r="F398" s="152" t="s">
        <v>630</v>
      </c>
      <c r="G398" s="37" t="s">
        <v>406</v>
      </c>
      <c r="H398" s="36" t="str">
        <f>IF(Proc[[#This Row],[type]]="LFF (MDG-F)",MID(Proc[[#This Row],[Obj]],13,10),"")</f>
        <v>DE20847200</v>
      </c>
      <c r="I398" s="152"/>
      <c r="J398" s="36" t="b">
        <f>Proc[[#This Row],[Requested]]=Proc[[#This Row],[CurrentParent]]</f>
        <v>1</v>
      </c>
      <c r="K398" s="152" t="str">
        <f>IF(Proc[[#This Row],[Author]]="Marcela Urrego",VLOOKUP(LEFT(Proc[[#This Row],[Requested]],1),Table3[#All],2,0),VLOOKUP(Proc[[#This Row],[Author]],Table4[],2,0))</f>
        <v>MGF</v>
      </c>
      <c r="L398" s="36" t="s">
        <v>508</v>
      </c>
      <c r="M398" s="46">
        <v>45692.46533564815</v>
      </c>
      <c r="P398" s="42" t="str">
        <f ca="1">IF(Proc[[#This Row],[DaysAgeing]]&gt;5,"yep","on track")</f>
        <v>yep</v>
      </c>
      <c r="Q398" s="2">
        <f ca="1">IF(Proc[[#This Row],[DateClosed]]="",ABS(NETWORKDAYS(Proc[[#This Row],[DateOpened]],TODAY()))-1,ABS(NETWORKDAYS(Proc[[#This Row],[DateOpened]],Proc[[#This Row],[DateClosed]]))-1)</f>
        <v>303</v>
      </c>
      <c r="R398" s="42" t="s">
        <v>548</v>
      </c>
      <c r="S398" s="36"/>
      <c r="T398" s="153">
        <v>397</v>
      </c>
    </row>
    <row r="399" spans="1:20" hidden="1">
      <c r="A399" s="37" t="s">
        <v>1555</v>
      </c>
      <c r="B399" s="152" t="str">
        <f>IFERROR(VLOOKUP(Proc[[#This Row],[App]],Table2[],3,0),"open")</f>
        <v>ok</v>
      </c>
      <c r="C399" s="37" t="s">
        <v>377</v>
      </c>
      <c r="D399" s="152" t="s">
        <v>1536</v>
      </c>
      <c r="E399" s="152" t="s">
        <v>630</v>
      </c>
      <c r="F399" s="152" t="s">
        <v>630</v>
      </c>
      <c r="G399" s="37" t="s">
        <v>406</v>
      </c>
      <c r="H399" s="36" t="str">
        <f>IF(Proc[[#This Row],[type]]="LFF (MDG-F)",MID(Proc[[#This Row],[Obj]],13,10),"")</f>
        <v>DE20538257</v>
      </c>
      <c r="I399" s="152"/>
      <c r="J399" s="36" t="b">
        <f>Proc[[#This Row],[Requested]]=Proc[[#This Row],[CurrentParent]]</f>
        <v>1</v>
      </c>
      <c r="K399" s="152" t="str">
        <f>IF(Proc[[#This Row],[Author]]="Marcela Urrego",VLOOKUP(LEFT(Proc[[#This Row],[Requested]],1),Table3[#All],2,0),VLOOKUP(Proc[[#This Row],[Author]],Table4[],2,0))</f>
        <v>MGF</v>
      </c>
      <c r="L399" s="36" t="s">
        <v>508</v>
      </c>
      <c r="M399" s="46">
        <v>45692.46533564815</v>
      </c>
      <c r="P399" s="42" t="str">
        <f ca="1">IF(Proc[[#This Row],[DaysAgeing]]&gt;5,"yep","on track")</f>
        <v>yep</v>
      </c>
      <c r="Q399" s="2">
        <f ca="1">IF(Proc[[#This Row],[DateClosed]]="",ABS(NETWORKDAYS(Proc[[#This Row],[DateOpened]],TODAY()))-1,ABS(NETWORKDAYS(Proc[[#This Row],[DateOpened]],Proc[[#This Row],[DateClosed]]))-1)</f>
        <v>303</v>
      </c>
      <c r="R399" s="42" t="s">
        <v>548</v>
      </c>
      <c r="S399" s="153" t="e">
        <f>VLOOKUP(Proc[[#This Row],[Obj]],#REF!,2,0)</f>
        <v>#REF!</v>
      </c>
      <c r="T399" s="153">
        <v>398</v>
      </c>
    </row>
    <row r="400" spans="1:20" hidden="1">
      <c r="A400" s="37" t="s">
        <v>1555</v>
      </c>
      <c r="B400" s="111" t="str">
        <f>IFERROR(VLOOKUP(Proc[[#This Row],[App]],Table2[],3,0),"open")</f>
        <v>ok</v>
      </c>
      <c r="C400" s="37" t="s">
        <v>369</v>
      </c>
      <c r="D400" s="152" t="s">
        <v>1537</v>
      </c>
      <c r="E400" s="152" t="s">
        <v>630</v>
      </c>
      <c r="F400" s="85" t="s">
        <v>630</v>
      </c>
      <c r="G400" s="37" t="s">
        <v>406</v>
      </c>
      <c r="H400" s="36" t="str">
        <f>IF(Proc[[#This Row],[type]]="LFF (MDG-F)",MID(Proc[[#This Row],[Obj]],13,10),"")</f>
        <v>DE10538257</v>
      </c>
      <c r="I400" s="152"/>
      <c r="J400" s="36" t="b">
        <f>Proc[[#This Row],[Requested]]=Proc[[#This Row],[CurrentParent]]</f>
        <v>1</v>
      </c>
      <c r="K400" s="107" t="str">
        <f>IF(Proc[[#This Row],[Author]]="Marcela Urrego",VLOOKUP(LEFT(Proc[[#This Row],[Requested]],1),Table3[#All],2,0),VLOOKUP(Proc[[#This Row],[Author]],Table4[],2,0))</f>
        <v>MGF</v>
      </c>
      <c r="L400" s="153" t="s">
        <v>508</v>
      </c>
      <c r="M400" s="46">
        <v>45692.46533564815</v>
      </c>
      <c r="P400" s="42" t="str">
        <f ca="1">IF(Proc[[#This Row],[DaysAgeing]]&gt;5,"yep","on track")</f>
        <v>yep</v>
      </c>
      <c r="Q400" s="2">
        <f ca="1">IF(Proc[[#This Row],[DateClosed]]="",ABS(NETWORKDAYS(Proc[[#This Row],[DateOpened]],TODAY()))-1,ABS(NETWORKDAYS(Proc[[#This Row],[DateOpened]],Proc[[#This Row],[DateClosed]]))-1)</f>
        <v>303</v>
      </c>
      <c r="R400" s="42" t="s">
        <v>548</v>
      </c>
      <c r="S400" s="36"/>
      <c r="T400" s="153">
        <v>399</v>
      </c>
    </row>
    <row r="401" spans="1:20" hidden="1">
      <c r="A401" s="37" t="s">
        <v>1555</v>
      </c>
      <c r="B401" s="152" t="str">
        <f>IFERROR(VLOOKUP(Proc[[#This Row],[App]],Table2[],3,0),"open")</f>
        <v>ok</v>
      </c>
      <c r="C401" s="37" t="s">
        <v>369</v>
      </c>
      <c r="D401" s="152" t="s">
        <v>1538</v>
      </c>
      <c r="E401" s="152" t="s">
        <v>630</v>
      </c>
      <c r="F401" s="152" t="s">
        <v>630</v>
      </c>
      <c r="G401" s="37" t="s">
        <v>406</v>
      </c>
      <c r="H401" s="36" t="str">
        <f>IF(Proc[[#This Row],[type]]="LFF (MDG-F)",MID(Proc[[#This Row],[Obj]],13,10),"")</f>
        <v>DE20538295</v>
      </c>
      <c r="I401" s="152"/>
      <c r="J401" s="36" t="b">
        <f>Proc[[#This Row],[Requested]]=Proc[[#This Row],[CurrentParent]]</f>
        <v>1</v>
      </c>
      <c r="K401" s="152" t="str">
        <f>IF(Proc[[#This Row],[Author]]="Marcela Urrego",VLOOKUP(LEFT(Proc[[#This Row],[Requested]],1),Table3[#All],2,0),VLOOKUP(Proc[[#This Row],[Author]],Table4[],2,0))</f>
        <v>MGF</v>
      </c>
      <c r="L401" s="36" t="s">
        <v>508</v>
      </c>
      <c r="M401" s="46">
        <v>45692.46533564815</v>
      </c>
      <c r="P401" s="42" t="str">
        <f ca="1">IF(Proc[[#This Row],[DaysAgeing]]&gt;5,"yep","on track")</f>
        <v>yep</v>
      </c>
      <c r="Q401" s="2">
        <f ca="1">IF(Proc[[#This Row],[DateClosed]]="",ABS(NETWORKDAYS(Proc[[#This Row],[DateOpened]],TODAY()))-1,ABS(NETWORKDAYS(Proc[[#This Row],[DateOpened]],Proc[[#This Row],[DateClosed]]))-1)</f>
        <v>303</v>
      </c>
      <c r="R401" s="42" t="s">
        <v>548</v>
      </c>
      <c r="S401" s="36"/>
      <c r="T401" s="153">
        <v>400</v>
      </c>
    </row>
    <row r="402" spans="1:20" hidden="1">
      <c r="A402" s="37" t="s">
        <v>1555</v>
      </c>
      <c r="B402" s="152" t="str">
        <f>IFERROR(VLOOKUP(Proc[[#This Row],[App]],Table2[],3,0),"open")</f>
        <v>ok</v>
      </c>
      <c r="C402" s="37" t="s">
        <v>369</v>
      </c>
      <c r="D402" s="152" t="s">
        <v>1539</v>
      </c>
      <c r="E402" s="152" t="s">
        <v>630</v>
      </c>
      <c r="F402" s="152" t="s">
        <v>630</v>
      </c>
      <c r="G402" s="37" t="s">
        <v>406</v>
      </c>
      <c r="H402" s="36" t="str">
        <f>IF(Proc[[#This Row],[type]]="LFF (MDG-F)",MID(Proc[[#This Row],[Obj]],13,10),"")</f>
        <v>DE10538295</v>
      </c>
      <c r="I402" s="152"/>
      <c r="J402" s="36" t="b">
        <f>Proc[[#This Row],[Requested]]=Proc[[#This Row],[CurrentParent]]</f>
        <v>1</v>
      </c>
      <c r="K402" s="152" t="str">
        <f>IF(Proc[[#This Row],[Author]]="Marcela Urrego",VLOOKUP(LEFT(Proc[[#This Row],[Requested]],1),Table3[#All],2,0),VLOOKUP(Proc[[#This Row],[Author]],Table4[],2,0))</f>
        <v>MGF</v>
      </c>
      <c r="L402" s="36" t="s">
        <v>508</v>
      </c>
      <c r="M402" s="46">
        <v>45692.46533564815</v>
      </c>
      <c r="P402" s="42" t="str">
        <f ca="1">IF(Proc[[#This Row],[DaysAgeing]]&gt;5,"yep","on track")</f>
        <v>yep</v>
      </c>
      <c r="Q402" s="2">
        <f ca="1">IF(Proc[[#This Row],[DateClosed]]="",ABS(NETWORKDAYS(Proc[[#This Row],[DateOpened]],TODAY()))-1,ABS(NETWORKDAYS(Proc[[#This Row],[DateOpened]],Proc[[#This Row],[DateClosed]]))-1)</f>
        <v>303</v>
      </c>
      <c r="R402" s="42" t="s">
        <v>548</v>
      </c>
      <c r="S402" s="36"/>
      <c r="T402" s="153">
        <v>401</v>
      </c>
    </row>
    <row r="403" spans="1:20" hidden="1">
      <c r="A403" s="37" t="s">
        <v>1555</v>
      </c>
      <c r="B403" s="152" t="str">
        <f>IFERROR(VLOOKUP(Proc[[#This Row],[App]],Table2[],3,0),"open")</f>
        <v>ok</v>
      </c>
      <c r="C403" s="37" t="s">
        <v>369</v>
      </c>
      <c r="D403" s="152" t="s">
        <v>1540</v>
      </c>
      <c r="E403" s="152" t="s">
        <v>630</v>
      </c>
      <c r="F403" s="152" t="s">
        <v>630</v>
      </c>
      <c r="G403" s="37" t="s">
        <v>406</v>
      </c>
      <c r="H403" s="36" t="str">
        <f>IF(Proc[[#This Row],[type]]="LFF (MDG-F)",MID(Proc[[#This Row],[Obj]],13,10),"")</f>
        <v>DE20538456</v>
      </c>
      <c r="I403" s="152"/>
      <c r="J403" s="36" t="b">
        <f>Proc[[#This Row],[Requested]]=Proc[[#This Row],[CurrentParent]]</f>
        <v>1</v>
      </c>
      <c r="K403" s="152" t="str">
        <f>IF(Proc[[#This Row],[Author]]="Marcela Urrego",VLOOKUP(LEFT(Proc[[#This Row],[Requested]],1),Table3[#All],2,0),VLOOKUP(Proc[[#This Row],[Author]],Table4[],2,0))</f>
        <v>MGF</v>
      </c>
      <c r="L403" s="36" t="s">
        <v>508</v>
      </c>
      <c r="M403" s="46">
        <v>45692.46533564815</v>
      </c>
      <c r="P403" s="42" t="str">
        <f ca="1">IF(Proc[[#This Row],[DaysAgeing]]&gt;5,"yep","on track")</f>
        <v>yep</v>
      </c>
      <c r="Q403" s="2">
        <f ca="1">IF(Proc[[#This Row],[DateClosed]]="",ABS(NETWORKDAYS(Proc[[#This Row],[DateOpened]],TODAY()))-1,ABS(NETWORKDAYS(Proc[[#This Row],[DateOpened]],Proc[[#This Row],[DateClosed]]))-1)</f>
        <v>303</v>
      </c>
      <c r="R403" s="42" t="s">
        <v>548</v>
      </c>
      <c r="S403" s="36"/>
      <c r="T403" s="153">
        <v>402</v>
      </c>
    </row>
    <row r="404" spans="1:20" hidden="1">
      <c r="A404" s="37" t="s">
        <v>1555</v>
      </c>
      <c r="B404" s="111" t="str">
        <f>IFERROR(VLOOKUP(Proc[[#This Row],[App]],Table2[],3,0),"open")</f>
        <v>ok</v>
      </c>
      <c r="C404" s="37" t="s">
        <v>369</v>
      </c>
      <c r="D404" s="152" t="s">
        <v>1541</v>
      </c>
      <c r="E404" s="152" t="s">
        <v>630</v>
      </c>
      <c r="F404" s="152" t="s">
        <v>630</v>
      </c>
      <c r="G404" s="37" t="s">
        <v>406</v>
      </c>
      <c r="H404" s="36" t="str">
        <f>IF(Proc[[#This Row],[type]]="LFF (MDG-F)",MID(Proc[[#This Row],[Obj]],13,10),"")</f>
        <v>DE10538456</v>
      </c>
      <c r="I404" s="152"/>
      <c r="J404" s="36" t="b">
        <f>Proc[[#This Row],[Requested]]=Proc[[#This Row],[CurrentParent]]</f>
        <v>1</v>
      </c>
      <c r="K404" s="107" t="str">
        <f>IF(Proc[[#This Row],[Author]]="Marcela Urrego",VLOOKUP(LEFT(Proc[[#This Row],[Requested]],1),Table3[#All],2,0),VLOOKUP(Proc[[#This Row],[Author]],Table4[],2,0))</f>
        <v>MGF</v>
      </c>
      <c r="L404" s="36" t="s">
        <v>508</v>
      </c>
      <c r="M404" s="46">
        <v>45692.46533564815</v>
      </c>
      <c r="P404" s="42" t="str">
        <f ca="1">IF(Proc[[#This Row],[DaysAgeing]]&gt;5,"yep","on track")</f>
        <v>yep</v>
      </c>
      <c r="Q404" s="2">
        <f ca="1">IF(Proc[[#This Row],[DateClosed]]="",ABS(NETWORKDAYS(Proc[[#This Row],[DateOpened]],TODAY()))-1,ABS(NETWORKDAYS(Proc[[#This Row],[DateOpened]],Proc[[#This Row],[DateClosed]]))-1)</f>
        <v>303</v>
      </c>
      <c r="R404" s="42" t="s">
        <v>548</v>
      </c>
      <c r="S404" s="36"/>
      <c r="T404" s="153">
        <v>403</v>
      </c>
    </row>
    <row r="405" spans="1:20" hidden="1">
      <c r="A405" s="37" t="s">
        <v>1555</v>
      </c>
      <c r="B405" s="111" t="str">
        <f>IFERROR(VLOOKUP(Proc[[#This Row],[App]],Table2[],3,0),"open")</f>
        <v>ok</v>
      </c>
      <c r="C405" s="37" t="s">
        <v>377</v>
      </c>
      <c r="D405" s="152" t="s">
        <v>459</v>
      </c>
      <c r="E405" s="152" t="s">
        <v>630</v>
      </c>
      <c r="F405" s="152" t="s">
        <v>630</v>
      </c>
      <c r="G405" s="37" t="s">
        <v>406</v>
      </c>
      <c r="H405" s="36" t="str">
        <f>IF(Proc[[#This Row],[type]]="LFF (MDG-F)",MID(Proc[[#This Row],[Obj]],13,10),"")</f>
        <v>DE10623200</v>
      </c>
      <c r="I405" s="152"/>
      <c r="J405" s="36" t="b">
        <f>Proc[[#This Row],[Requested]]=Proc[[#This Row],[CurrentParent]]</f>
        <v>1</v>
      </c>
      <c r="K405" s="107" t="str">
        <f>IF(Proc[[#This Row],[Author]]="Marcela Urrego",VLOOKUP(LEFT(Proc[[#This Row],[Requested]],1),Table3[#All],2,0),VLOOKUP(Proc[[#This Row],[Author]],Table4[],2,0))</f>
        <v>MGF</v>
      </c>
      <c r="L405" s="36" t="s">
        <v>508</v>
      </c>
      <c r="M405" s="46">
        <v>45692.46533564815</v>
      </c>
      <c r="P405" s="42" t="str">
        <f ca="1">IF(Proc[[#This Row],[DaysAgeing]]&gt;5,"yep","on track")</f>
        <v>yep</v>
      </c>
      <c r="Q405" s="2">
        <f ca="1">IF(Proc[[#This Row],[DateClosed]]="",ABS(NETWORKDAYS(Proc[[#This Row],[DateOpened]],TODAY()))-1,ABS(NETWORKDAYS(Proc[[#This Row],[DateOpened]],Proc[[#This Row],[DateClosed]]))-1)</f>
        <v>303</v>
      </c>
      <c r="R405" s="42" t="s">
        <v>548</v>
      </c>
      <c r="S405" s="153" t="e">
        <f>VLOOKUP(Proc[[#This Row],[Obj]],#REF!,2,0)</f>
        <v>#REF!</v>
      </c>
      <c r="T405" s="153">
        <v>404</v>
      </c>
    </row>
    <row r="406" spans="1:20" hidden="1">
      <c r="A406" s="37" t="s">
        <v>1555</v>
      </c>
      <c r="B406" s="111" t="str">
        <f>IFERROR(VLOOKUP(Proc[[#This Row],[App]],Table2[],3,0),"open")</f>
        <v>ok</v>
      </c>
      <c r="C406" s="37" t="s">
        <v>369</v>
      </c>
      <c r="D406" s="152" t="s">
        <v>499</v>
      </c>
      <c r="E406" s="152" t="s">
        <v>630</v>
      </c>
      <c r="F406" s="85" t="s">
        <v>630</v>
      </c>
      <c r="G406" s="37" t="s">
        <v>406</v>
      </c>
      <c r="H406" s="36" t="str">
        <f>IF(Proc[[#This Row],[type]]="LFF (MDG-F)",MID(Proc[[#This Row],[Obj]],13,10),"")</f>
        <v>DE10523100</v>
      </c>
      <c r="I406" s="152"/>
      <c r="J406" s="36" t="b">
        <f>Proc[[#This Row],[Requested]]=Proc[[#This Row],[CurrentParent]]</f>
        <v>1</v>
      </c>
      <c r="K406" s="107" t="str">
        <f>IF(Proc[[#This Row],[Author]]="Marcela Urrego",VLOOKUP(LEFT(Proc[[#This Row],[Requested]],1),Table3[#All],2,0),VLOOKUP(Proc[[#This Row],[Author]],Table4[],2,0))</f>
        <v>MGF</v>
      </c>
      <c r="L406" s="36" t="s">
        <v>508</v>
      </c>
      <c r="M406" s="46">
        <v>45692.46533564815</v>
      </c>
      <c r="P406" s="42" t="str">
        <f ca="1">IF(Proc[[#This Row],[DaysAgeing]]&gt;5,"yep","on track")</f>
        <v>yep</v>
      </c>
      <c r="Q406" s="2">
        <f ca="1">IF(Proc[[#This Row],[DateClosed]]="",ABS(NETWORKDAYS(Proc[[#This Row],[DateOpened]],TODAY()))-1,ABS(NETWORKDAYS(Proc[[#This Row],[DateOpened]],Proc[[#This Row],[DateClosed]]))-1)</f>
        <v>303</v>
      </c>
      <c r="R406" s="42" t="s">
        <v>548</v>
      </c>
      <c r="S406" s="36"/>
      <c r="T406" s="153">
        <v>405</v>
      </c>
    </row>
    <row r="407" spans="1:20" hidden="1">
      <c r="A407" s="37" t="s">
        <v>1555</v>
      </c>
      <c r="B407" s="111" t="str">
        <f>IFERROR(VLOOKUP(Proc[[#This Row],[App]],Table2[],3,0),"open")</f>
        <v>ok</v>
      </c>
      <c r="C407" s="37" t="s">
        <v>369</v>
      </c>
      <c r="D407" s="152" t="s">
        <v>1542</v>
      </c>
      <c r="E407" s="152" t="s">
        <v>630</v>
      </c>
      <c r="F407" s="152" t="s">
        <v>630</v>
      </c>
      <c r="G407" s="37" t="s">
        <v>406</v>
      </c>
      <c r="H407" s="36" t="str">
        <f>IF(Proc[[#This Row],[type]]="LFF (MDG-F)",MID(Proc[[#This Row],[Obj]],13,10),"")</f>
        <v>DE20538554</v>
      </c>
      <c r="I407" s="152"/>
      <c r="J407" s="36" t="b">
        <f>Proc[[#This Row],[Requested]]=Proc[[#This Row],[CurrentParent]]</f>
        <v>1</v>
      </c>
      <c r="K407" s="107" t="str">
        <f>IF(Proc[[#This Row],[Author]]="Marcela Urrego",VLOOKUP(LEFT(Proc[[#This Row],[Requested]],1),Table3[#All],2,0),VLOOKUP(Proc[[#This Row],[Author]],Table4[],2,0))</f>
        <v>MGF</v>
      </c>
      <c r="L407" s="36" t="s">
        <v>508</v>
      </c>
      <c r="M407" s="46">
        <v>45692.46533564815</v>
      </c>
      <c r="P407" s="42" t="str">
        <f ca="1">IF(Proc[[#This Row],[DaysAgeing]]&gt;5,"yep","on track")</f>
        <v>yep</v>
      </c>
      <c r="Q407" s="2">
        <f ca="1">IF(Proc[[#This Row],[DateClosed]]="",ABS(NETWORKDAYS(Proc[[#This Row],[DateOpened]],TODAY()))-1,ABS(NETWORKDAYS(Proc[[#This Row],[DateOpened]],Proc[[#This Row],[DateClosed]]))-1)</f>
        <v>303</v>
      </c>
      <c r="R407" s="42" t="s">
        <v>548</v>
      </c>
      <c r="S407" s="36"/>
      <c r="T407" s="153">
        <v>406</v>
      </c>
    </row>
    <row r="408" spans="1:20" hidden="1">
      <c r="A408" s="37" t="s">
        <v>1555</v>
      </c>
      <c r="B408" s="111" t="str">
        <f>IFERROR(VLOOKUP(Proc[[#This Row],[App]],Table2[],3,0),"open")</f>
        <v>ok</v>
      </c>
      <c r="C408" s="37" t="s">
        <v>369</v>
      </c>
      <c r="D408" s="152" t="s">
        <v>1543</v>
      </c>
      <c r="E408" s="152" t="s">
        <v>630</v>
      </c>
      <c r="F408" s="85" t="s">
        <v>630</v>
      </c>
      <c r="G408" s="37" t="s">
        <v>406</v>
      </c>
      <c r="H408" s="36" t="str">
        <f>IF(Proc[[#This Row],[type]]="LFF (MDG-F)",MID(Proc[[#This Row],[Obj]],13,10),"")</f>
        <v>DE10538554</v>
      </c>
      <c r="I408" s="152"/>
      <c r="J408" s="36" t="b">
        <f>Proc[[#This Row],[Requested]]=Proc[[#This Row],[CurrentParent]]</f>
        <v>1</v>
      </c>
      <c r="K408" s="107" t="str">
        <f>IF(Proc[[#This Row],[Author]]="Marcela Urrego",VLOOKUP(LEFT(Proc[[#This Row],[Requested]],1),Table3[#All],2,0),VLOOKUP(Proc[[#This Row],[Author]],Table4[],2,0))</f>
        <v>MGF</v>
      </c>
      <c r="L408" s="36" t="s">
        <v>508</v>
      </c>
      <c r="M408" s="46">
        <v>45692.46533564815</v>
      </c>
      <c r="P408" s="42" t="str">
        <f ca="1">IF(Proc[[#This Row],[DaysAgeing]]&gt;5,"yep","on track")</f>
        <v>yep</v>
      </c>
      <c r="Q408" s="2">
        <f ca="1">IF(Proc[[#This Row],[DateClosed]]="",ABS(NETWORKDAYS(Proc[[#This Row],[DateOpened]],TODAY()))-1,ABS(NETWORKDAYS(Proc[[#This Row],[DateOpened]],Proc[[#This Row],[DateClosed]]))-1)</f>
        <v>303</v>
      </c>
      <c r="R408" s="42" t="s">
        <v>548</v>
      </c>
      <c r="S408" s="36"/>
      <c r="T408" s="153">
        <v>407</v>
      </c>
    </row>
    <row r="409" spans="1:20" hidden="1">
      <c r="A409" s="37" t="s">
        <v>1555</v>
      </c>
      <c r="B409" s="111" t="str">
        <f>IFERROR(VLOOKUP(Proc[[#This Row],[App]],Table2[],3,0),"open")</f>
        <v>ok</v>
      </c>
      <c r="C409" s="37" t="s">
        <v>369</v>
      </c>
      <c r="D409" s="152" t="s">
        <v>460</v>
      </c>
      <c r="E409" s="152" t="s">
        <v>630</v>
      </c>
      <c r="F409" s="85" t="s">
        <v>630</v>
      </c>
      <c r="G409" s="37" t="s">
        <v>406</v>
      </c>
      <c r="H409" s="36" t="str">
        <f>IF(Proc[[#This Row],[type]]="LFF (MDG-F)",MID(Proc[[#This Row],[Obj]],13,10),"")</f>
        <v>DE10840200</v>
      </c>
      <c r="I409" s="152"/>
      <c r="J409" s="36" t="b">
        <f>Proc[[#This Row],[Requested]]=Proc[[#This Row],[CurrentParent]]</f>
        <v>1</v>
      </c>
      <c r="K409" s="107" t="str">
        <f>IF(Proc[[#This Row],[Author]]="Marcela Urrego",VLOOKUP(LEFT(Proc[[#This Row],[Requested]],1),Table3[#All],2,0),VLOOKUP(Proc[[#This Row],[Author]],Table4[],2,0))</f>
        <v>MGF</v>
      </c>
      <c r="L409" s="36" t="s">
        <v>508</v>
      </c>
      <c r="M409" s="46">
        <v>45692.46533564815</v>
      </c>
      <c r="P409" s="42" t="str">
        <f ca="1">IF(Proc[[#This Row],[DaysAgeing]]&gt;5,"yep","on track")</f>
        <v>yep</v>
      </c>
      <c r="Q409" s="2">
        <f ca="1">IF(Proc[[#This Row],[DateClosed]]="",ABS(NETWORKDAYS(Proc[[#This Row],[DateOpened]],TODAY()))-1,ABS(NETWORKDAYS(Proc[[#This Row],[DateOpened]],Proc[[#This Row],[DateClosed]]))-1)</f>
        <v>303</v>
      </c>
      <c r="R409" s="42" t="s">
        <v>548</v>
      </c>
      <c r="S409" s="36"/>
      <c r="T409" s="153">
        <v>408</v>
      </c>
    </row>
    <row r="410" spans="1:20" hidden="1">
      <c r="A410" s="37" t="s">
        <v>1555</v>
      </c>
      <c r="B410" s="111" t="str">
        <f>IFERROR(VLOOKUP(Proc[[#This Row],[App]],Table2[],3,0),"open")</f>
        <v>ok</v>
      </c>
      <c r="C410" s="37" t="s">
        <v>369</v>
      </c>
      <c r="D410" s="152" t="s">
        <v>1544</v>
      </c>
      <c r="E410" s="152" t="s">
        <v>630</v>
      </c>
      <c r="F410" s="152" t="s">
        <v>630</v>
      </c>
      <c r="G410" s="37" t="s">
        <v>406</v>
      </c>
      <c r="H410" s="36" t="str">
        <f>IF(Proc[[#This Row],[type]]="LFF (MDG-F)",MID(Proc[[#This Row],[Obj]],13,10),"")</f>
        <v>DE10537810</v>
      </c>
      <c r="I410" s="152"/>
      <c r="J410" s="36" t="b">
        <f>Proc[[#This Row],[Requested]]=Proc[[#This Row],[CurrentParent]]</f>
        <v>1</v>
      </c>
      <c r="K410" s="107" t="str">
        <f>IF(Proc[[#This Row],[Author]]="Marcela Urrego",VLOOKUP(LEFT(Proc[[#This Row],[Requested]],1),Table3[#All],2,0),VLOOKUP(Proc[[#This Row],[Author]],Table4[],2,0))</f>
        <v>MGF</v>
      </c>
      <c r="L410" s="36" t="s">
        <v>508</v>
      </c>
      <c r="M410" s="46">
        <v>45692.46533564815</v>
      </c>
      <c r="P410" s="42" t="str">
        <f ca="1">IF(Proc[[#This Row],[DaysAgeing]]&gt;5,"yep","on track")</f>
        <v>yep</v>
      </c>
      <c r="Q410" s="2">
        <f ca="1">IF(Proc[[#This Row],[DateClosed]]="",ABS(NETWORKDAYS(Proc[[#This Row],[DateOpened]],TODAY()))-1,ABS(NETWORKDAYS(Proc[[#This Row],[DateOpened]],Proc[[#This Row],[DateClosed]]))-1)</f>
        <v>303</v>
      </c>
      <c r="R410" s="42" t="s">
        <v>548</v>
      </c>
      <c r="S410" s="36"/>
      <c r="T410" s="153">
        <v>409</v>
      </c>
    </row>
    <row r="411" spans="1:20" hidden="1">
      <c r="A411" s="37" t="s">
        <v>1555</v>
      </c>
      <c r="B411" s="111" t="str">
        <f>IFERROR(VLOOKUP(Proc[[#This Row],[App]],Table2[],3,0),"open")</f>
        <v>ok</v>
      </c>
      <c r="C411" s="37" t="s">
        <v>369</v>
      </c>
      <c r="D411" s="152" t="s">
        <v>1545</v>
      </c>
      <c r="E411" s="152" t="s">
        <v>630</v>
      </c>
      <c r="F411" s="85" t="s">
        <v>630</v>
      </c>
      <c r="G411" s="37" t="s">
        <v>406</v>
      </c>
      <c r="H411" s="36" t="str">
        <f>IF(Proc[[#This Row],[type]]="LFF (MDG-F)",MID(Proc[[#This Row],[Obj]],13,10),"")</f>
        <v>DE20538242</v>
      </c>
      <c r="I411" s="152"/>
      <c r="J411" s="36" t="b">
        <f>Proc[[#This Row],[Requested]]=Proc[[#This Row],[CurrentParent]]</f>
        <v>1</v>
      </c>
      <c r="K411" s="107" t="str">
        <f>IF(Proc[[#This Row],[Author]]="Marcela Urrego",VLOOKUP(LEFT(Proc[[#This Row],[Requested]],1),Table3[#All],2,0),VLOOKUP(Proc[[#This Row],[Author]],Table4[],2,0))</f>
        <v>MGF</v>
      </c>
      <c r="L411" s="36" t="s">
        <v>508</v>
      </c>
      <c r="M411" s="46">
        <v>45692.46533564815</v>
      </c>
      <c r="P411" s="42" t="str">
        <f ca="1">IF(Proc[[#This Row],[DaysAgeing]]&gt;5,"yep","on track")</f>
        <v>yep</v>
      </c>
      <c r="Q411" s="2">
        <f ca="1">IF(Proc[[#This Row],[DateClosed]]="",ABS(NETWORKDAYS(Proc[[#This Row],[DateOpened]],TODAY()))-1,ABS(NETWORKDAYS(Proc[[#This Row],[DateOpened]],Proc[[#This Row],[DateClosed]]))-1)</f>
        <v>303</v>
      </c>
      <c r="R411" s="42" t="s">
        <v>548</v>
      </c>
      <c r="S411" s="36"/>
      <c r="T411" s="153">
        <v>410</v>
      </c>
    </row>
    <row r="412" spans="1:20" hidden="1">
      <c r="A412" s="37" t="s">
        <v>1555</v>
      </c>
      <c r="B412" s="111" t="str">
        <f>IFERROR(VLOOKUP(Proc[[#This Row],[App]],Table2[],3,0),"open")</f>
        <v>ok</v>
      </c>
      <c r="C412" s="37" t="s">
        <v>369</v>
      </c>
      <c r="D412" s="152" t="s">
        <v>1546</v>
      </c>
      <c r="E412" s="152" t="s">
        <v>630</v>
      </c>
      <c r="F412" s="85" t="s">
        <v>630</v>
      </c>
      <c r="G412" s="37" t="s">
        <v>406</v>
      </c>
      <c r="H412" s="36" t="str">
        <f>IF(Proc[[#This Row],[type]]="LFF (MDG-F)",MID(Proc[[#This Row],[Obj]],13,10),"")</f>
        <v>DE10538242</v>
      </c>
      <c r="I412" s="152"/>
      <c r="J412" s="36" t="b">
        <f>Proc[[#This Row],[Requested]]=Proc[[#This Row],[CurrentParent]]</f>
        <v>1</v>
      </c>
      <c r="K412" s="107" t="str">
        <f>IF(Proc[[#This Row],[Author]]="Marcela Urrego",VLOOKUP(LEFT(Proc[[#This Row],[Requested]],1),Table3[#All],2,0),VLOOKUP(Proc[[#This Row],[Author]],Table4[],2,0))</f>
        <v>MGF</v>
      </c>
      <c r="L412" s="36" t="s">
        <v>508</v>
      </c>
      <c r="M412" s="46">
        <v>45692.46533564815</v>
      </c>
      <c r="P412" s="42" t="str">
        <f ca="1">IF(Proc[[#This Row],[DaysAgeing]]&gt;5,"yep","on track")</f>
        <v>yep</v>
      </c>
      <c r="Q412" s="2">
        <f ca="1">IF(Proc[[#This Row],[DateClosed]]="",ABS(NETWORKDAYS(Proc[[#This Row],[DateOpened]],TODAY()))-1,ABS(NETWORKDAYS(Proc[[#This Row],[DateOpened]],Proc[[#This Row],[DateClosed]]))-1)</f>
        <v>303</v>
      </c>
      <c r="R412" s="42" t="s">
        <v>548</v>
      </c>
      <c r="S412" s="36"/>
      <c r="T412" s="153">
        <v>411</v>
      </c>
    </row>
    <row r="413" spans="1:20" hidden="1">
      <c r="A413" s="37" t="s">
        <v>1555</v>
      </c>
      <c r="B413" s="111" t="str">
        <f>IFERROR(VLOOKUP(Proc[[#This Row],[App]],Table2[],3,0),"open")</f>
        <v>ok</v>
      </c>
      <c r="C413" s="37" t="s">
        <v>377</v>
      </c>
      <c r="D413" s="152" t="s">
        <v>1547</v>
      </c>
      <c r="E413" s="152" t="s">
        <v>630</v>
      </c>
      <c r="F413" s="152" t="s">
        <v>630</v>
      </c>
      <c r="G413" s="37" t="s">
        <v>406</v>
      </c>
      <c r="H413" s="36" t="str">
        <f>IF(Proc[[#This Row],[type]]="LFF (MDG-F)",MID(Proc[[#This Row],[Obj]],13,10),"")</f>
        <v>DE20568016</v>
      </c>
      <c r="I413" s="152"/>
      <c r="J413" s="36" t="b">
        <f>Proc[[#This Row],[Requested]]=Proc[[#This Row],[CurrentParent]]</f>
        <v>1</v>
      </c>
      <c r="K413" s="107" t="str">
        <f>IF(Proc[[#This Row],[Author]]="Marcela Urrego",VLOOKUP(LEFT(Proc[[#This Row],[Requested]],1),Table3[#All],2,0),VLOOKUP(Proc[[#This Row],[Author]],Table4[],2,0))</f>
        <v>MGF</v>
      </c>
      <c r="L413" s="36" t="s">
        <v>508</v>
      </c>
      <c r="M413" s="46">
        <v>45692.46533564815</v>
      </c>
      <c r="P413" s="42" t="str">
        <f ca="1">IF(Proc[[#This Row],[DaysAgeing]]&gt;5,"yep","on track")</f>
        <v>yep</v>
      </c>
      <c r="Q413" s="2">
        <f ca="1">IF(Proc[[#This Row],[DateClosed]]="",ABS(NETWORKDAYS(Proc[[#This Row],[DateOpened]],TODAY()))-1,ABS(NETWORKDAYS(Proc[[#This Row],[DateOpened]],Proc[[#This Row],[DateClosed]]))-1)</f>
        <v>303</v>
      </c>
      <c r="R413" s="42" t="s">
        <v>548</v>
      </c>
      <c r="S413" s="153" t="e">
        <f>VLOOKUP(Proc[[#This Row],[Obj]],#REF!,2,0)</f>
        <v>#REF!</v>
      </c>
      <c r="T413" s="153">
        <v>412</v>
      </c>
    </row>
    <row r="414" spans="1:20" hidden="1">
      <c r="A414" s="37" t="s">
        <v>1555</v>
      </c>
      <c r="B414" s="152" t="str">
        <f>IFERROR(VLOOKUP(Proc[[#This Row],[App]],Table2[],3,0),"open")</f>
        <v>ok</v>
      </c>
      <c r="C414" s="37" t="s">
        <v>377</v>
      </c>
      <c r="D414" s="152" t="s">
        <v>458</v>
      </c>
      <c r="E414" s="152" t="s">
        <v>630</v>
      </c>
      <c r="F414" s="152" t="s">
        <v>630</v>
      </c>
      <c r="G414" s="37" t="s">
        <v>406</v>
      </c>
      <c r="H414" s="36" t="str">
        <f>IF(Proc[[#This Row],[type]]="LFF (MDG-F)",MID(Proc[[#This Row],[Obj]],13,10),"")</f>
        <v>DE10568016</v>
      </c>
      <c r="I414" s="152"/>
      <c r="J414" s="36" t="b">
        <f>Proc[[#This Row],[Requested]]=Proc[[#This Row],[CurrentParent]]</f>
        <v>1</v>
      </c>
      <c r="K414" s="152" t="str">
        <f>IF(Proc[[#This Row],[Author]]="Marcela Urrego",VLOOKUP(LEFT(Proc[[#This Row],[Requested]],1),Table3[#All],2,0),VLOOKUP(Proc[[#This Row],[Author]],Table4[],2,0))</f>
        <v>MGF</v>
      </c>
      <c r="L414" s="36" t="s">
        <v>508</v>
      </c>
      <c r="M414" s="46">
        <v>45692.46533564815</v>
      </c>
      <c r="P414" s="42" t="str">
        <f ca="1">IF(Proc[[#This Row],[DaysAgeing]]&gt;5,"yep","on track")</f>
        <v>yep</v>
      </c>
      <c r="Q414" s="2">
        <f ca="1">IF(Proc[[#This Row],[DateClosed]]="",ABS(NETWORKDAYS(Proc[[#This Row],[DateOpened]],TODAY()))-1,ABS(NETWORKDAYS(Proc[[#This Row],[DateOpened]],Proc[[#This Row],[DateClosed]]))-1)</f>
        <v>303</v>
      </c>
      <c r="R414" s="42" t="s">
        <v>548</v>
      </c>
      <c r="S414" s="153" t="e">
        <f>VLOOKUP(Proc[[#This Row],[Obj]],#REF!,2,0)</f>
        <v>#REF!</v>
      </c>
      <c r="T414" s="153">
        <v>413</v>
      </c>
    </row>
    <row r="415" spans="1:20" hidden="1">
      <c r="A415" s="37" t="s">
        <v>1555</v>
      </c>
      <c r="B415" s="152" t="str">
        <f>IFERROR(VLOOKUP(Proc[[#This Row],[App]],Table2[],3,0),"open")</f>
        <v>ok</v>
      </c>
      <c r="C415" s="37" t="s">
        <v>369</v>
      </c>
      <c r="D415" s="152" t="s">
        <v>1548</v>
      </c>
      <c r="E415" s="152" t="s">
        <v>630</v>
      </c>
      <c r="F415" s="152" t="s">
        <v>630</v>
      </c>
      <c r="G415" s="37" t="s">
        <v>406</v>
      </c>
      <c r="H415" s="36" t="str">
        <f>IF(Proc[[#This Row],[type]]="LFF (MDG-F)",MID(Proc[[#This Row],[Obj]],13,10),"")</f>
        <v>DE20538431</v>
      </c>
      <c r="I415" s="152"/>
      <c r="J415" s="36" t="b">
        <f>Proc[[#This Row],[Requested]]=Proc[[#This Row],[CurrentParent]]</f>
        <v>1</v>
      </c>
      <c r="K415" s="152" t="str">
        <f>IF(Proc[[#This Row],[Author]]="Marcela Urrego",VLOOKUP(LEFT(Proc[[#This Row],[Requested]],1),Table3[#All],2,0),VLOOKUP(Proc[[#This Row],[Author]],Table4[],2,0))</f>
        <v>MGF</v>
      </c>
      <c r="L415" s="36" t="s">
        <v>508</v>
      </c>
      <c r="M415" s="46">
        <v>45692.46533564815</v>
      </c>
      <c r="P415" s="42" t="str">
        <f ca="1">IF(Proc[[#This Row],[DaysAgeing]]&gt;5,"yep","on track")</f>
        <v>yep</v>
      </c>
      <c r="Q415" s="2">
        <f ca="1">IF(Proc[[#This Row],[DateClosed]]="",ABS(NETWORKDAYS(Proc[[#This Row],[DateOpened]],TODAY()))-1,ABS(NETWORKDAYS(Proc[[#This Row],[DateOpened]],Proc[[#This Row],[DateClosed]]))-1)</f>
        <v>303</v>
      </c>
      <c r="R415" s="42" t="s">
        <v>548</v>
      </c>
      <c r="S415" s="36"/>
      <c r="T415" s="153">
        <v>414</v>
      </c>
    </row>
    <row r="416" spans="1:20" hidden="1">
      <c r="A416" s="37" t="s">
        <v>1555</v>
      </c>
      <c r="B416" s="152" t="str">
        <f>IFERROR(VLOOKUP(Proc[[#This Row],[App]],Table2[],3,0),"open")</f>
        <v>ok</v>
      </c>
      <c r="C416" s="37" t="s">
        <v>369</v>
      </c>
      <c r="D416" s="152" t="s">
        <v>1549</v>
      </c>
      <c r="E416" s="152" t="s">
        <v>630</v>
      </c>
      <c r="F416" s="152" t="s">
        <v>630</v>
      </c>
      <c r="G416" s="37" t="s">
        <v>406</v>
      </c>
      <c r="H416" s="36" t="str">
        <f>IF(Proc[[#This Row],[type]]="LFF (MDG-F)",MID(Proc[[#This Row],[Obj]],13,10),"")</f>
        <v>DE20567105</v>
      </c>
      <c r="I416" s="152"/>
      <c r="J416" s="36" t="b">
        <f>Proc[[#This Row],[Requested]]=Proc[[#This Row],[CurrentParent]]</f>
        <v>1</v>
      </c>
      <c r="K416" s="152" t="str">
        <f>IF(Proc[[#This Row],[Author]]="Marcela Urrego",VLOOKUP(LEFT(Proc[[#This Row],[Requested]],1),Table3[#All],2,0),VLOOKUP(Proc[[#This Row],[Author]],Table4[],2,0))</f>
        <v>MGF</v>
      </c>
      <c r="L416" s="36" t="s">
        <v>508</v>
      </c>
      <c r="M416" s="46">
        <v>45692.46533564815</v>
      </c>
      <c r="P416" s="42" t="str">
        <f ca="1">IF(Proc[[#This Row],[DaysAgeing]]&gt;5,"yep","on track")</f>
        <v>yep</v>
      </c>
      <c r="Q416" s="2">
        <f ca="1">IF(Proc[[#This Row],[DateClosed]]="",ABS(NETWORKDAYS(Proc[[#This Row],[DateOpened]],TODAY()))-1,ABS(NETWORKDAYS(Proc[[#This Row],[DateOpened]],Proc[[#This Row],[DateClosed]]))-1)</f>
        <v>303</v>
      </c>
      <c r="R416" s="42" t="s">
        <v>548</v>
      </c>
      <c r="S416" s="36"/>
      <c r="T416" s="153">
        <v>415</v>
      </c>
    </row>
    <row r="417" spans="1:20" hidden="1">
      <c r="A417" s="37" t="s">
        <v>1555</v>
      </c>
      <c r="B417" s="152" t="str">
        <f>IFERROR(VLOOKUP(Proc[[#This Row],[App]],Table2[],3,0),"open")</f>
        <v>ok</v>
      </c>
      <c r="C417" s="37" t="s">
        <v>369</v>
      </c>
      <c r="D417" s="152" t="s">
        <v>1550</v>
      </c>
      <c r="E417" s="152" t="s">
        <v>630</v>
      </c>
      <c r="F417" s="152" t="s">
        <v>630</v>
      </c>
      <c r="G417" s="37" t="s">
        <v>406</v>
      </c>
      <c r="H417" s="36" t="str">
        <f>IF(Proc[[#This Row],[type]]="LFF (MDG-F)",MID(Proc[[#This Row],[Obj]],13,10),"")</f>
        <v>DE10538431</v>
      </c>
      <c r="I417" s="152"/>
      <c r="J417" s="36" t="b">
        <f>Proc[[#This Row],[Requested]]=Proc[[#This Row],[CurrentParent]]</f>
        <v>1</v>
      </c>
      <c r="K417" s="152" t="str">
        <f>IF(Proc[[#This Row],[Author]]="Marcela Urrego",VLOOKUP(LEFT(Proc[[#This Row],[Requested]],1),Table3[#All],2,0),VLOOKUP(Proc[[#This Row],[Author]],Table4[],2,0))</f>
        <v>MGF</v>
      </c>
      <c r="L417" s="36" t="s">
        <v>508</v>
      </c>
      <c r="M417" s="46">
        <v>45692.46533564815</v>
      </c>
      <c r="P417" s="42" t="str">
        <f ca="1">IF(Proc[[#This Row],[DaysAgeing]]&gt;5,"yep","on track")</f>
        <v>yep</v>
      </c>
      <c r="Q417" s="2">
        <f ca="1">IF(Proc[[#This Row],[DateClosed]]="",ABS(NETWORKDAYS(Proc[[#This Row],[DateOpened]],TODAY()))-1,ABS(NETWORKDAYS(Proc[[#This Row],[DateOpened]],Proc[[#This Row],[DateClosed]]))-1)</f>
        <v>303</v>
      </c>
      <c r="R417" s="42" t="s">
        <v>548</v>
      </c>
      <c r="S417" s="36"/>
      <c r="T417" s="153">
        <v>416</v>
      </c>
    </row>
    <row r="418" spans="1:20" hidden="1">
      <c r="A418" s="37" t="s">
        <v>1555</v>
      </c>
      <c r="B418" s="152" t="str">
        <f>IFERROR(VLOOKUP(Proc[[#This Row],[App]],Table2[],3,0),"open")</f>
        <v>ok</v>
      </c>
      <c r="C418" s="37" t="s">
        <v>369</v>
      </c>
      <c r="D418" s="152" t="s">
        <v>457</v>
      </c>
      <c r="E418" s="152" t="s">
        <v>630</v>
      </c>
      <c r="F418" s="152" t="s">
        <v>630</v>
      </c>
      <c r="G418" s="37" t="s">
        <v>406</v>
      </c>
      <c r="H418" s="36" t="str">
        <f>IF(Proc[[#This Row],[type]]="LFF (MDG-F)",MID(Proc[[#This Row],[Obj]],13,10),"")</f>
        <v>DE10567105</v>
      </c>
      <c r="I418" s="152"/>
      <c r="J418" s="36" t="b">
        <f>Proc[[#This Row],[Requested]]=Proc[[#This Row],[CurrentParent]]</f>
        <v>1</v>
      </c>
      <c r="K418" s="152" t="str">
        <f>IF(Proc[[#This Row],[Author]]="Marcela Urrego",VLOOKUP(LEFT(Proc[[#This Row],[Requested]],1),Table3[#All],2,0),VLOOKUP(Proc[[#This Row],[Author]],Table4[],2,0))</f>
        <v>MGF</v>
      </c>
      <c r="L418" s="36" t="s">
        <v>508</v>
      </c>
      <c r="M418" s="46">
        <v>45692.46533564815</v>
      </c>
      <c r="P418" s="42" t="str">
        <f ca="1">IF(Proc[[#This Row],[DaysAgeing]]&gt;5,"yep","on track")</f>
        <v>yep</v>
      </c>
      <c r="Q418" s="2">
        <f ca="1">IF(Proc[[#This Row],[DateClosed]]="",ABS(NETWORKDAYS(Proc[[#This Row],[DateOpened]],TODAY()))-1,ABS(NETWORKDAYS(Proc[[#This Row],[DateOpened]],Proc[[#This Row],[DateClosed]]))-1)</f>
        <v>303</v>
      </c>
      <c r="R418" s="42" t="s">
        <v>548</v>
      </c>
      <c r="S418" s="36"/>
      <c r="T418" s="153">
        <v>417</v>
      </c>
    </row>
    <row r="419" spans="1:20" hidden="1">
      <c r="A419" s="37" t="s">
        <v>1555</v>
      </c>
      <c r="B419" s="111" t="str">
        <f>IFERROR(VLOOKUP(Proc[[#This Row],[App]],Table2[],3,0),"open")</f>
        <v>ok</v>
      </c>
      <c r="C419" s="37" t="s">
        <v>369</v>
      </c>
      <c r="D419" s="152" t="s">
        <v>485</v>
      </c>
      <c r="E419" s="152" t="s">
        <v>630</v>
      </c>
      <c r="F419" s="85" t="s">
        <v>630</v>
      </c>
      <c r="G419" s="37" t="s">
        <v>406</v>
      </c>
      <c r="H419" s="36" t="str">
        <f>IF(Proc[[#This Row],[type]]="LFF (MDG-F)",MID(Proc[[#This Row],[Obj]],13,10),"")</f>
        <v>DE10566400</v>
      </c>
      <c r="I419" s="152"/>
      <c r="J419" s="36" t="b">
        <f>Proc[[#This Row],[Requested]]=Proc[[#This Row],[CurrentParent]]</f>
        <v>1</v>
      </c>
      <c r="K419" s="107" t="str">
        <f>IF(Proc[[#This Row],[Author]]="Marcela Urrego",VLOOKUP(LEFT(Proc[[#This Row],[Requested]],1),Table3[#All],2,0),VLOOKUP(Proc[[#This Row],[Author]],Table4[],2,0))</f>
        <v>MGF</v>
      </c>
      <c r="L419" s="36" t="s">
        <v>508</v>
      </c>
      <c r="M419" s="46">
        <v>45692.46533564815</v>
      </c>
      <c r="P419" s="42" t="str">
        <f ca="1">IF(Proc[[#This Row],[DaysAgeing]]&gt;5,"yep","on track")</f>
        <v>yep</v>
      </c>
      <c r="Q419" s="2">
        <f ca="1">IF(Proc[[#This Row],[DateClosed]]="",ABS(NETWORKDAYS(Proc[[#This Row],[DateOpened]],TODAY()))-1,ABS(NETWORKDAYS(Proc[[#This Row],[DateOpened]],Proc[[#This Row],[DateClosed]]))-1)</f>
        <v>303</v>
      </c>
      <c r="R419" s="42" t="s">
        <v>548</v>
      </c>
      <c r="S419" s="36"/>
      <c r="T419" s="153">
        <v>418</v>
      </c>
    </row>
    <row r="420" spans="1:20" hidden="1">
      <c r="A420" s="37" t="s">
        <v>1555</v>
      </c>
      <c r="B420" s="152" t="str">
        <f>IFERROR(VLOOKUP(Proc[[#This Row],[App]],Table2[],3,0),"open")</f>
        <v>ok</v>
      </c>
      <c r="C420" s="37" t="s">
        <v>369</v>
      </c>
      <c r="D420" s="152" t="s">
        <v>958</v>
      </c>
      <c r="E420" s="152" t="s">
        <v>630</v>
      </c>
      <c r="F420" s="152" t="s">
        <v>630</v>
      </c>
      <c r="G420" s="37" t="s">
        <v>406</v>
      </c>
      <c r="H420" s="36" t="str">
        <f>IF(Proc[[#This Row],[type]]="LFF (MDG-F)",MID(Proc[[#This Row],[Obj]],13,10),"")</f>
        <v>DE10505600</v>
      </c>
      <c r="I420" s="152"/>
      <c r="J420" s="36" t="b">
        <f>Proc[[#This Row],[Requested]]=Proc[[#This Row],[CurrentParent]]</f>
        <v>1</v>
      </c>
      <c r="K420" s="152" t="str">
        <f>IF(Proc[[#This Row],[Author]]="Marcela Urrego",VLOOKUP(LEFT(Proc[[#This Row],[Requested]],1),Table3[#All],2,0),VLOOKUP(Proc[[#This Row],[Author]],Table4[],2,0))</f>
        <v>MGF</v>
      </c>
      <c r="L420" s="36" t="s">
        <v>508</v>
      </c>
      <c r="M420" s="46">
        <v>45692.46533564815</v>
      </c>
      <c r="P420" s="42" t="str">
        <f ca="1">IF(Proc[[#This Row],[DaysAgeing]]&gt;5,"yep","on track")</f>
        <v>yep</v>
      </c>
      <c r="Q420" s="2">
        <f ca="1">IF(Proc[[#This Row],[DateClosed]]="",ABS(NETWORKDAYS(Proc[[#This Row],[DateOpened]],TODAY()))-1,ABS(NETWORKDAYS(Proc[[#This Row],[DateOpened]],Proc[[#This Row],[DateClosed]]))-1)</f>
        <v>303</v>
      </c>
      <c r="R420" s="42" t="s">
        <v>548</v>
      </c>
      <c r="S420" s="36"/>
      <c r="T420" s="153">
        <v>419</v>
      </c>
    </row>
    <row r="421" spans="1:20" hidden="1">
      <c r="A421" s="37" t="s">
        <v>1555</v>
      </c>
      <c r="B421" s="111" t="str">
        <f>IFERROR(VLOOKUP(Proc[[#This Row],[App]],Table2[],3,0),"open")</f>
        <v>ok</v>
      </c>
      <c r="C421" s="37" t="s">
        <v>377</v>
      </c>
      <c r="D421" s="152" t="s">
        <v>1091</v>
      </c>
      <c r="E421" s="152" t="s">
        <v>630</v>
      </c>
      <c r="F421" s="72" t="s">
        <v>630</v>
      </c>
      <c r="G421" s="37" t="s">
        <v>406</v>
      </c>
      <c r="H421" s="36" t="str">
        <f>IF(Proc[[#This Row],[type]]="LFF (MDG-F)",MID(Proc[[#This Row],[Obj]],13,10),"")</f>
        <v>DE20566500</v>
      </c>
      <c r="I421" s="152"/>
      <c r="J421" s="36" t="b">
        <f>Proc[[#This Row],[Requested]]=Proc[[#This Row],[CurrentParent]]</f>
        <v>1</v>
      </c>
      <c r="K421" s="107" t="str">
        <f>IF(Proc[[#This Row],[Author]]="Marcela Urrego",VLOOKUP(LEFT(Proc[[#This Row],[Requested]],1),Table3[#All],2,0),VLOOKUP(Proc[[#This Row],[Author]],Table4[],2,0))</f>
        <v>MGF</v>
      </c>
      <c r="L421" s="36" t="s">
        <v>508</v>
      </c>
      <c r="M421" s="46">
        <v>45692.46533564815</v>
      </c>
      <c r="P421" s="42" t="str">
        <f ca="1">IF(Proc[[#This Row],[DaysAgeing]]&gt;5,"yep","on track")</f>
        <v>yep</v>
      </c>
      <c r="Q421" s="2">
        <f ca="1">IF(Proc[[#This Row],[DateClosed]]="",ABS(NETWORKDAYS(Proc[[#This Row],[DateOpened]],TODAY()))-1,ABS(NETWORKDAYS(Proc[[#This Row],[DateOpened]],Proc[[#This Row],[DateClosed]]))-1)</f>
        <v>303</v>
      </c>
      <c r="R421" s="42" t="s">
        <v>548</v>
      </c>
      <c r="S421" s="153" t="e">
        <f>VLOOKUP(Proc[[#This Row],[Obj]],#REF!,2,0)</f>
        <v>#REF!</v>
      </c>
      <c r="T421" s="153">
        <v>420</v>
      </c>
    </row>
    <row r="422" spans="1:20" hidden="1">
      <c r="A422" s="37" t="s">
        <v>1555</v>
      </c>
      <c r="B422" s="111" t="str">
        <f>IFERROR(VLOOKUP(Proc[[#This Row],[App]],Table2[],3,0),"open")</f>
        <v>ok</v>
      </c>
      <c r="C422" s="37" t="s">
        <v>369</v>
      </c>
      <c r="D422" s="152" t="s">
        <v>486</v>
      </c>
      <c r="E422" s="152" t="s">
        <v>630</v>
      </c>
      <c r="F422" s="85" t="s">
        <v>630</v>
      </c>
      <c r="G422" s="37" t="s">
        <v>406</v>
      </c>
      <c r="H422" s="36" t="str">
        <f>IF(Proc[[#This Row],[type]]="LFF (MDG-F)",MID(Proc[[#This Row],[Obj]],13,10),"")</f>
        <v>DE20625300</v>
      </c>
      <c r="I422" s="152"/>
      <c r="J422" s="36" t="b">
        <f>Proc[[#This Row],[Requested]]=Proc[[#This Row],[CurrentParent]]</f>
        <v>1</v>
      </c>
      <c r="K422" s="107" t="str">
        <f>IF(Proc[[#This Row],[Author]]="Marcela Urrego",VLOOKUP(LEFT(Proc[[#This Row],[Requested]],1),Table3[#All],2,0),VLOOKUP(Proc[[#This Row],[Author]],Table4[],2,0))</f>
        <v>MGF</v>
      </c>
      <c r="L422" s="36" t="s">
        <v>508</v>
      </c>
      <c r="M422" s="46">
        <v>45692.46533564815</v>
      </c>
      <c r="P422" s="42" t="str">
        <f ca="1">IF(Proc[[#This Row],[DaysAgeing]]&gt;5,"yep","on track")</f>
        <v>yep</v>
      </c>
      <c r="Q422" s="2">
        <f ca="1">IF(Proc[[#This Row],[DateClosed]]="",ABS(NETWORKDAYS(Proc[[#This Row],[DateOpened]],TODAY()))-1,ABS(NETWORKDAYS(Proc[[#This Row],[DateOpened]],Proc[[#This Row],[DateClosed]]))-1)</f>
        <v>303</v>
      </c>
      <c r="R422" s="42" t="s">
        <v>548</v>
      </c>
      <c r="S422" s="36"/>
      <c r="T422" s="153">
        <v>421</v>
      </c>
    </row>
    <row r="423" spans="1:20" hidden="1">
      <c r="A423" s="37" t="s">
        <v>1555</v>
      </c>
      <c r="B423" s="111" t="str">
        <f>IFERROR(VLOOKUP(Proc[[#This Row],[App]],Table2[],3,0),"open")</f>
        <v>ok</v>
      </c>
      <c r="C423" s="37" t="s">
        <v>369</v>
      </c>
      <c r="D423" s="152" t="s">
        <v>463</v>
      </c>
      <c r="E423" s="152" t="s">
        <v>630</v>
      </c>
      <c r="F423" s="85" t="s">
        <v>630</v>
      </c>
      <c r="G423" s="37" t="s">
        <v>406</v>
      </c>
      <c r="H423" s="36" t="str">
        <f>IF(Proc[[#This Row],[type]]="LFF (MDG-F)",MID(Proc[[#This Row],[Obj]],13,10),"")</f>
        <v>DE20585300</v>
      </c>
      <c r="I423" s="152"/>
      <c r="J423" s="36" t="b">
        <f>Proc[[#This Row],[Requested]]=Proc[[#This Row],[CurrentParent]]</f>
        <v>1</v>
      </c>
      <c r="K423" s="107" t="str">
        <f>IF(Proc[[#This Row],[Author]]="Marcela Urrego",VLOOKUP(LEFT(Proc[[#This Row],[Requested]],1),Table3[#All],2,0),VLOOKUP(Proc[[#This Row],[Author]],Table4[],2,0))</f>
        <v>MGF</v>
      </c>
      <c r="L423" s="36" t="s">
        <v>508</v>
      </c>
      <c r="M423" s="46">
        <v>45692.46533564815</v>
      </c>
      <c r="P423" s="42" t="str">
        <f ca="1">IF(Proc[[#This Row],[DaysAgeing]]&gt;5,"yep","on track")</f>
        <v>yep</v>
      </c>
      <c r="Q423" s="2">
        <f ca="1">IF(Proc[[#This Row],[DateClosed]]="",ABS(NETWORKDAYS(Proc[[#This Row],[DateOpened]],TODAY()))-1,ABS(NETWORKDAYS(Proc[[#This Row],[DateOpened]],Proc[[#This Row],[DateClosed]]))-1)</f>
        <v>303</v>
      </c>
      <c r="R423" s="42" t="s">
        <v>548</v>
      </c>
      <c r="S423" s="36"/>
      <c r="T423" s="153">
        <v>422</v>
      </c>
    </row>
    <row r="424" spans="1:20" hidden="1">
      <c r="A424" t="s">
        <v>1555</v>
      </c>
      <c r="B424" s="111" t="str">
        <f>IFERROR(VLOOKUP(Proc[[#This Row],[App]],Table2[],3,0),"open")</f>
        <v>ok</v>
      </c>
      <c r="C424" s="37" t="s">
        <v>369</v>
      </c>
      <c r="D424" s="152" t="s">
        <v>1551</v>
      </c>
      <c r="E424" s="152" t="s">
        <v>630</v>
      </c>
      <c r="F424" s="85" t="s">
        <v>630</v>
      </c>
      <c r="G424" t="s">
        <v>406</v>
      </c>
      <c r="H424" s="36" t="str">
        <f>IF(Proc[[#This Row],[type]]="LFF (MDG-F)",MID(Proc[[#This Row],[Obj]],13,10),"")</f>
        <v>DE10649700</v>
      </c>
      <c r="I424" s="152"/>
      <c r="J424" s="36" t="b">
        <f>Proc[[#This Row],[Requested]]=Proc[[#This Row],[CurrentParent]]</f>
        <v>1</v>
      </c>
      <c r="K424" s="107" t="str">
        <f>IF(Proc[[#This Row],[Author]]="Marcela Urrego",VLOOKUP(LEFT(Proc[[#This Row],[Requested]],1),Table3[#All],2,0),VLOOKUP(Proc[[#This Row],[Author]],Table4[],2,0))</f>
        <v>MGF</v>
      </c>
      <c r="L424" s="153" t="s">
        <v>508</v>
      </c>
      <c r="M424" s="46">
        <v>45692.46533564815</v>
      </c>
      <c r="P424" s="42" t="str">
        <f ca="1">IF(Proc[[#This Row],[DaysAgeing]]&gt;5,"yep","on track")</f>
        <v>yep</v>
      </c>
      <c r="Q424" s="2">
        <f ca="1">IF(Proc[[#This Row],[DateClosed]]="",ABS(NETWORKDAYS(Proc[[#This Row],[DateOpened]],TODAY()))-1,ABS(NETWORKDAYS(Proc[[#This Row],[DateOpened]],Proc[[#This Row],[DateClosed]]))-1)</f>
        <v>303</v>
      </c>
      <c r="R424" s="42" t="s">
        <v>548</v>
      </c>
      <c r="S424" s="36"/>
      <c r="T424" s="153">
        <v>423</v>
      </c>
    </row>
    <row r="425" spans="1:20" hidden="1">
      <c r="A425" t="s">
        <v>1555</v>
      </c>
      <c r="B425" s="152" t="str">
        <f>IFERROR(VLOOKUP(Proc[[#This Row],[App]],Table2[],3,0),"open")</f>
        <v>ok</v>
      </c>
      <c r="C425" t="s">
        <v>369</v>
      </c>
      <c r="D425" s="152" t="s">
        <v>1552</v>
      </c>
      <c r="E425" s="152" t="s">
        <v>630</v>
      </c>
      <c r="F425" s="152" t="s">
        <v>630</v>
      </c>
      <c r="G425" t="s">
        <v>406</v>
      </c>
      <c r="H425" s="36" t="str">
        <f>IF(Proc[[#This Row],[type]]="LFF (MDG-F)",MID(Proc[[#This Row],[Obj]],13,10),"")</f>
        <v>DE10607900</v>
      </c>
      <c r="I425" s="152"/>
      <c r="J425" s="36" t="b">
        <f>Proc[[#This Row],[Requested]]=Proc[[#This Row],[CurrentParent]]</f>
        <v>1</v>
      </c>
      <c r="K425" s="152" t="str">
        <f>IF(Proc[[#This Row],[Author]]="Marcela Urrego",VLOOKUP(LEFT(Proc[[#This Row],[Requested]],1),Table3[#All],2,0),VLOOKUP(Proc[[#This Row],[Author]],Table4[],2,0))</f>
        <v>MGF</v>
      </c>
      <c r="L425" s="36" t="s">
        <v>508</v>
      </c>
      <c r="M425" s="46">
        <v>45692.46533564815</v>
      </c>
      <c r="P425" s="42" t="str">
        <f ca="1">IF(Proc[[#This Row],[DaysAgeing]]&gt;5,"yep","on track")</f>
        <v>yep</v>
      </c>
      <c r="Q425" s="2">
        <f ca="1">IF(Proc[[#This Row],[DateClosed]]="",ABS(NETWORKDAYS(Proc[[#This Row],[DateOpened]],TODAY()))-1,ABS(NETWORKDAYS(Proc[[#This Row],[DateOpened]],Proc[[#This Row],[DateClosed]]))-1)</f>
        <v>303</v>
      </c>
      <c r="R425" s="42" t="s">
        <v>548</v>
      </c>
      <c r="S425" s="36"/>
      <c r="T425" s="153">
        <v>424</v>
      </c>
    </row>
    <row r="426" spans="1:20" hidden="1">
      <c r="A426" s="37" t="s">
        <v>1555</v>
      </c>
      <c r="B426" s="152" t="str">
        <f>IFERROR(VLOOKUP(Proc[[#This Row],[App]],Table2[],3,0),"open")</f>
        <v>ok</v>
      </c>
      <c r="C426" s="37" t="s">
        <v>369</v>
      </c>
      <c r="D426" s="152" t="s">
        <v>454</v>
      </c>
      <c r="E426" s="152" t="s">
        <v>630</v>
      </c>
      <c r="F426" s="152" t="s">
        <v>630</v>
      </c>
      <c r="G426" s="37" t="s">
        <v>406</v>
      </c>
      <c r="H426" s="36" t="str">
        <f>IF(Proc[[#This Row],[type]]="LFF (MDG-F)",MID(Proc[[#This Row],[Obj]],13,10),"")</f>
        <v>DE10517300</v>
      </c>
      <c r="I426" s="152"/>
      <c r="J426" s="36" t="b">
        <f>Proc[[#This Row],[Requested]]=Proc[[#This Row],[CurrentParent]]</f>
        <v>1</v>
      </c>
      <c r="K426" s="152" t="str">
        <f>IF(Proc[[#This Row],[Author]]="Marcela Urrego",VLOOKUP(LEFT(Proc[[#This Row],[Requested]],1),Table3[#All],2,0),VLOOKUP(Proc[[#This Row],[Author]],Table4[],2,0))</f>
        <v>MGF</v>
      </c>
      <c r="L426" s="36" t="s">
        <v>508</v>
      </c>
      <c r="M426" s="46">
        <v>45692.46533564815</v>
      </c>
      <c r="P426" s="42" t="str">
        <f ca="1">IF(Proc[[#This Row],[DaysAgeing]]&gt;5,"yep","on track")</f>
        <v>yep</v>
      </c>
      <c r="Q426" s="2">
        <f ca="1">IF(Proc[[#This Row],[DateClosed]]="",ABS(NETWORKDAYS(Proc[[#This Row],[DateOpened]],TODAY()))-1,ABS(NETWORKDAYS(Proc[[#This Row],[DateOpened]],Proc[[#This Row],[DateClosed]]))-1)</f>
        <v>303</v>
      </c>
      <c r="R426" s="42" t="s">
        <v>548</v>
      </c>
      <c r="S426" s="36"/>
      <c r="T426" s="153">
        <v>425</v>
      </c>
    </row>
    <row r="427" spans="1:20" hidden="1">
      <c r="A427" s="37" t="s">
        <v>1555</v>
      </c>
      <c r="B427" s="152" t="str">
        <f>IFERROR(VLOOKUP(Proc[[#This Row],[App]],Table2[],3,0),"open")</f>
        <v>ok</v>
      </c>
      <c r="C427" s="37" t="s">
        <v>369</v>
      </c>
      <c r="D427" s="152" t="s">
        <v>1553</v>
      </c>
      <c r="E427" s="152" t="s">
        <v>630</v>
      </c>
      <c r="F427" s="152" t="s">
        <v>630</v>
      </c>
      <c r="G427" s="37" t="s">
        <v>406</v>
      </c>
      <c r="H427" s="36" t="str">
        <f>IF(Proc[[#This Row],[type]]="LFF (MDG-F)",MID(Proc[[#This Row],[Obj]],13,10),"")</f>
        <v>DE20569511</v>
      </c>
      <c r="I427" s="152"/>
      <c r="J427" s="36" t="b">
        <f>Proc[[#This Row],[Requested]]=Proc[[#This Row],[CurrentParent]]</f>
        <v>1</v>
      </c>
      <c r="K427" s="152" t="str">
        <f>IF(Proc[[#This Row],[Author]]="Marcela Urrego",VLOOKUP(LEFT(Proc[[#This Row],[Requested]],1),Table3[#All],2,0),VLOOKUP(Proc[[#This Row],[Author]],Table4[],2,0))</f>
        <v>MGF</v>
      </c>
      <c r="L427" s="36" t="s">
        <v>508</v>
      </c>
      <c r="M427" s="46">
        <v>45692.46533564815</v>
      </c>
      <c r="P427" s="42" t="str">
        <f ca="1">IF(Proc[[#This Row],[DaysAgeing]]&gt;5,"yep","on track")</f>
        <v>yep</v>
      </c>
      <c r="Q427" s="2">
        <f ca="1">IF(Proc[[#This Row],[DateClosed]]="",ABS(NETWORKDAYS(Proc[[#This Row],[DateOpened]],TODAY()))-1,ABS(NETWORKDAYS(Proc[[#This Row],[DateOpened]],Proc[[#This Row],[DateClosed]]))-1)</f>
        <v>303</v>
      </c>
      <c r="R427" s="42" t="s">
        <v>548</v>
      </c>
      <c r="S427" s="36"/>
      <c r="T427" s="153">
        <v>426</v>
      </c>
    </row>
    <row r="428" spans="1:20" hidden="1">
      <c r="A428" s="37" t="s">
        <v>1555</v>
      </c>
      <c r="B428" s="152" t="str">
        <f>IFERROR(VLOOKUP(Proc[[#This Row],[App]],Table2[],3,0),"open")</f>
        <v>ok</v>
      </c>
      <c r="C428" s="37" t="s">
        <v>369</v>
      </c>
      <c r="D428" s="152" t="s">
        <v>1554</v>
      </c>
      <c r="E428" s="152" t="s">
        <v>630</v>
      </c>
      <c r="F428" s="152" t="s">
        <v>630</v>
      </c>
      <c r="G428" s="37" t="s">
        <v>406</v>
      </c>
      <c r="H428" s="36" t="str">
        <f>IF(Proc[[#This Row],[type]]="LFF (MDG-F)",MID(Proc[[#This Row],[Obj]],13,10),"")</f>
        <v>DE20675101</v>
      </c>
      <c r="I428" s="152"/>
      <c r="J428" s="36" t="b">
        <f>Proc[[#This Row],[Requested]]=Proc[[#This Row],[CurrentParent]]</f>
        <v>1</v>
      </c>
      <c r="K428" s="152" t="str">
        <f>IF(Proc[[#This Row],[Author]]="Marcela Urrego",VLOOKUP(LEFT(Proc[[#This Row],[Requested]],1),Table3[#All],2,0),VLOOKUP(Proc[[#This Row],[Author]],Table4[],2,0))</f>
        <v>MGF</v>
      </c>
      <c r="L428" s="36" t="s">
        <v>508</v>
      </c>
      <c r="M428" s="46">
        <v>45692.46533564815</v>
      </c>
      <c r="P428" s="42" t="str">
        <f ca="1">IF(Proc[[#This Row],[DaysAgeing]]&gt;5,"yep","on track")</f>
        <v>yep</v>
      </c>
      <c r="Q428" s="2">
        <f ca="1">IF(Proc[[#This Row],[DateClosed]]="",ABS(NETWORKDAYS(Proc[[#This Row],[DateOpened]],TODAY()))-1,ABS(NETWORKDAYS(Proc[[#This Row],[DateOpened]],Proc[[#This Row],[DateClosed]]))-1)</f>
        <v>303</v>
      </c>
      <c r="R428" s="42" t="s">
        <v>548</v>
      </c>
      <c r="S428" s="36"/>
      <c r="T428" s="153">
        <v>427</v>
      </c>
    </row>
    <row r="429" spans="1:20" hidden="1">
      <c r="A429" t="s">
        <v>1561</v>
      </c>
      <c r="B429" s="152" t="str">
        <f>IFERROR(VLOOKUP(Proc[[#This Row],[App]],Table2[],3,0),"open")</f>
        <v>ok</v>
      </c>
      <c r="C429" s="37" t="s">
        <v>369</v>
      </c>
      <c r="D429" s="152" t="s">
        <v>7987</v>
      </c>
      <c r="E429" s="152" t="s">
        <v>475</v>
      </c>
      <c r="F429" s="152" t="s">
        <v>475</v>
      </c>
      <c r="G429" t="s">
        <v>400</v>
      </c>
      <c r="H429" s="36" t="str">
        <f>IF(Proc[[#This Row],[type]]="LFF (MDG-F)",MID(Proc[[#This Row],[Obj]],13,10),"")</f>
        <v/>
      </c>
      <c r="I429" s="152"/>
      <c r="J429" s="36" t="b">
        <f>Proc[[#This Row],[Requested]]=Proc[[#This Row],[CurrentParent]]</f>
        <v>1</v>
      </c>
      <c r="K429" s="152" t="str">
        <f>IF(Proc[[#This Row],[Author]]="Marcela Urrego",VLOOKUP(LEFT(Proc[[#This Row],[Requested]],1),Table3[#All],2,0),VLOOKUP(Proc[[#This Row],[Author]],Table4[],2,0))</f>
        <v>MGF</v>
      </c>
      <c r="L429" s="36" t="s">
        <v>508</v>
      </c>
      <c r="M429" s="46">
        <v>45693.602835648147</v>
      </c>
      <c r="P429" s="42" t="str">
        <f ca="1">IF(Proc[[#This Row],[DaysAgeing]]&gt;5,"yep","on track")</f>
        <v>yep</v>
      </c>
      <c r="Q429" s="2">
        <f ca="1">IF(Proc[[#This Row],[DateClosed]]="",ABS(NETWORKDAYS(Proc[[#This Row],[DateOpened]],TODAY()))-1,ABS(NETWORKDAYS(Proc[[#This Row],[DateOpened]],Proc[[#This Row],[DateClosed]]))-1)</f>
        <v>302</v>
      </c>
      <c r="R429" s="42" t="s">
        <v>514</v>
      </c>
      <c r="S429" s="36"/>
      <c r="T429" s="153">
        <v>428</v>
      </c>
    </row>
    <row r="430" spans="1:20" hidden="1">
      <c r="A430" s="37" t="s">
        <v>1561</v>
      </c>
      <c r="B430" s="111" t="str">
        <f>IFERROR(VLOOKUP(Proc[[#This Row],[App]],Table2[],3,0),"open")</f>
        <v>ok</v>
      </c>
      <c r="C430" s="37" t="s">
        <v>369</v>
      </c>
      <c r="D430" s="152" t="s">
        <v>7988</v>
      </c>
      <c r="E430" s="152" t="s">
        <v>475</v>
      </c>
      <c r="F430" s="85" t="s">
        <v>475</v>
      </c>
      <c r="G430" s="37" t="s">
        <v>400</v>
      </c>
      <c r="H430" s="36" t="str">
        <f>IF(Proc[[#This Row],[type]]="LFF (MDG-F)",MID(Proc[[#This Row],[Obj]],13,10),"")</f>
        <v/>
      </c>
      <c r="I430" s="152"/>
      <c r="J430" s="36" t="b">
        <f>Proc[[#This Row],[Requested]]=Proc[[#This Row],[CurrentParent]]</f>
        <v>1</v>
      </c>
      <c r="K430" s="107" t="str">
        <f>IF(Proc[[#This Row],[Author]]="Marcela Urrego",VLOOKUP(LEFT(Proc[[#This Row],[Requested]],1),Table3[#All],2,0),VLOOKUP(Proc[[#This Row],[Author]],Table4[],2,0))</f>
        <v>MGF</v>
      </c>
      <c r="L430" s="36" t="s">
        <v>508</v>
      </c>
      <c r="M430" s="46">
        <v>45693.602835648147</v>
      </c>
      <c r="P430" s="42" t="str">
        <f ca="1">IF(Proc[[#This Row],[DaysAgeing]]&gt;5,"yep","on track")</f>
        <v>yep</v>
      </c>
      <c r="Q430" s="2">
        <f ca="1">IF(Proc[[#This Row],[DateClosed]]="",ABS(NETWORKDAYS(Proc[[#This Row],[DateOpened]],TODAY()))-1,ABS(NETWORKDAYS(Proc[[#This Row],[DateOpened]],Proc[[#This Row],[DateClosed]]))-1)</f>
        <v>302</v>
      </c>
      <c r="R430" s="42" t="s">
        <v>514</v>
      </c>
      <c r="S430" s="36"/>
      <c r="T430" s="153">
        <v>429</v>
      </c>
    </row>
    <row r="431" spans="1:20" hidden="1">
      <c r="A431" s="37" t="s">
        <v>1561</v>
      </c>
      <c r="B431" s="111" t="str">
        <f>IFERROR(VLOOKUP(Proc[[#This Row],[App]],Table2[],3,0),"open")</f>
        <v>ok</v>
      </c>
      <c r="C431" s="37" t="s">
        <v>369</v>
      </c>
      <c r="D431" s="152" t="s">
        <v>7989</v>
      </c>
      <c r="E431" s="152" t="s">
        <v>540</v>
      </c>
      <c r="F431" s="85" t="s">
        <v>540</v>
      </c>
      <c r="G431" s="37" t="s">
        <v>400</v>
      </c>
      <c r="H431" s="36" t="str">
        <f>IF(Proc[[#This Row],[type]]="LFF (MDG-F)",MID(Proc[[#This Row],[Obj]],13,10),"")</f>
        <v/>
      </c>
      <c r="I431" s="152"/>
      <c r="J431" s="36" t="b">
        <f>Proc[[#This Row],[Requested]]=Proc[[#This Row],[CurrentParent]]</f>
        <v>1</v>
      </c>
      <c r="K431" s="107" t="str">
        <f>IF(Proc[[#This Row],[Author]]="Marcela Urrego",VLOOKUP(LEFT(Proc[[#This Row],[Requested]],1),Table3[#All],2,0),VLOOKUP(Proc[[#This Row],[Author]],Table4[],2,0))</f>
        <v>MGF</v>
      </c>
      <c r="L431" s="36" t="s">
        <v>508</v>
      </c>
      <c r="M431" s="46">
        <v>45693.602835648147</v>
      </c>
      <c r="P431" s="42" t="str">
        <f ca="1">IF(Proc[[#This Row],[DaysAgeing]]&gt;5,"yep","on track")</f>
        <v>yep</v>
      </c>
      <c r="Q431" s="2">
        <f ca="1">IF(Proc[[#This Row],[DateClosed]]="",ABS(NETWORKDAYS(Proc[[#This Row],[DateOpened]],TODAY()))-1,ABS(NETWORKDAYS(Proc[[#This Row],[DateOpened]],Proc[[#This Row],[DateClosed]]))-1)</f>
        <v>302</v>
      </c>
      <c r="R431" s="42" t="s">
        <v>514</v>
      </c>
      <c r="S431" s="36"/>
      <c r="T431" s="153">
        <v>430</v>
      </c>
    </row>
    <row r="432" spans="1:20" hidden="1">
      <c r="A432" s="37" t="s">
        <v>1559</v>
      </c>
      <c r="B432" s="111" t="str">
        <f>IFERROR(VLOOKUP(Proc[[#This Row],[App]],Table2[],3,0),"open")</f>
        <v>ok</v>
      </c>
      <c r="C432" s="37" t="s">
        <v>369</v>
      </c>
      <c r="D432" s="152" t="s">
        <v>7990</v>
      </c>
      <c r="E432" s="152" t="s">
        <v>1560</v>
      </c>
      <c r="F432" s="85" t="s">
        <v>1560</v>
      </c>
      <c r="G432" s="37" t="s">
        <v>400</v>
      </c>
      <c r="H432" s="36" t="str">
        <f>IF(Proc[[#This Row],[type]]="LFF (MDG-F)",MID(Proc[[#This Row],[Obj]],13,10),"")</f>
        <v/>
      </c>
      <c r="I432" s="152"/>
      <c r="J432" s="36" t="b">
        <f>Proc[[#This Row],[Requested]]=Proc[[#This Row],[CurrentParent]]</f>
        <v>1</v>
      </c>
      <c r="K432" s="107" t="str">
        <f>IF(Proc[[#This Row],[Author]]="Marcela Urrego",VLOOKUP(LEFT(Proc[[#This Row],[Requested]],1),Table3[#All],2,0),VLOOKUP(Proc[[#This Row],[Author]],Table4[],2,0))</f>
        <v>LS</v>
      </c>
      <c r="L432" s="36" t="s">
        <v>508</v>
      </c>
      <c r="M432" s="46">
        <v>45693.65792824074</v>
      </c>
      <c r="P432" s="42" t="str">
        <f ca="1">IF(Proc[[#This Row],[DaysAgeing]]&gt;5,"yep","on track")</f>
        <v>yep</v>
      </c>
      <c r="Q432" s="2">
        <f ca="1">IF(Proc[[#This Row],[DateClosed]]="",ABS(NETWORKDAYS(Proc[[#This Row],[DateOpened]],TODAY()))-1,ABS(NETWORKDAYS(Proc[[#This Row],[DateOpened]],Proc[[#This Row],[DateClosed]]))-1)</f>
        <v>302</v>
      </c>
      <c r="R432" s="42" t="s">
        <v>823</v>
      </c>
      <c r="S432" s="36"/>
      <c r="T432" s="153">
        <v>431</v>
      </c>
    </row>
    <row r="433" spans="1:20" hidden="1">
      <c r="A433" s="37" t="s">
        <v>1559</v>
      </c>
      <c r="B433" s="111" t="str">
        <f>IFERROR(VLOOKUP(Proc[[#This Row],[App]],Table2[],3,0),"open")</f>
        <v>ok</v>
      </c>
      <c r="C433" s="37" t="s">
        <v>369</v>
      </c>
      <c r="D433" s="152" t="s">
        <v>7991</v>
      </c>
      <c r="E433" s="152" t="s">
        <v>1560</v>
      </c>
      <c r="F433" s="85" t="s">
        <v>1560</v>
      </c>
      <c r="G433" s="37" t="s">
        <v>400</v>
      </c>
      <c r="H433" s="36" t="str">
        <f>IF(Proc[[#This Row],[type]]="LFF (MDG-F)",MID(Proc[[#This Row],[Obj]],13,10),"")</f>
        <v/>
      </c>
      <c r="I433" s="152"/>
      <c r="J433" s="36" t="b">
        <f>Proc[[#This Row],[Requested]]=Proc[[#This Row],[CurrentParent]]</f>
        <v>1</v>
      </c>
      <c r="K433" s="107" t="str">
        <f>IF(Proc[[#This Row],[Author]]="Marcela Urrego",VLOOKUP(LEFT(Proc[[#This Row],[Requested]],1),Table3[#All],2,0),VLOOKUP(Proc[[#This Row],[Author]],Table4[],2,0))</f>
        <v>LS</v>
      </c>
      <c r="L433" s="36" t="s">
        <v>508</v>
      </c>
      <c r="M433" s="46">
        <v>45693.65792824074</v>
      </c>
      <c r="P433" s="42" t="str">
        <f ca="1">IF(Proc[[#This Row],[DaysAgeing]]&gt;5,"yep","on track")</f>
        <v>yep</v>
      </c>
      <c r="Q433" s="2">
        <f ca="1">IF(Proc[[#This Row],[DateClosed]]="",ABS(NETWORKDAYS(Proc[[#This Row],[DateOpened]],TODAY()))-1,ABS(NETWORKDAYS(Proc[[#This Row],[DateOpened]],Proc[[#This Row],[DateClosed]]))-1)</f>
        <v>302</v>
      </c>
      <c r="R433" s="42" t="s">
        <v>823</v>
      </c>
      <c r="S433" s="36"/>
      <c r="T433" s="153">
        <v>432</v>
      </c>
    </row>
    <row r="434" spans="1:20" hidden="1">
      <c r="A434" s="37" t="s">
        <v>1559</v>
      </c>
      <c r="B434" s="111" t="str">
        <f>IFERROR(VLOOKUP(Proc[[#This Row],[App]],Table2[],3,0),"open")</f>
        <v>ok</v>
      </c>
      <c r="C434" s="37" t="s">
        <v>369</v>
      </c>
      <c r="D434" s="152" t="s">
        <v>7992</v>
      </c>
      <c r="E434" s="152" t="s">
        <v>1560</v>
      </c>
      <c r="F434" s="85" t="s">
        <v>1560</v>
      </c>
      <c r="G434" s="37" t="s">
        <v>400</v>
      </c>
      <c r="H434" s="36" t="str">
        <f>IF(Proc[[#This Row],[type]]="LFF (MDG-F)",MID(Proc[[#This Row],[Obj]],13,10),"")</f>
        <v/>
      </c>
      <c r="I434" s="152"/>
      <c r="J434" s="36" t="b">
        <f>Proc[[#This Row],[Requested]]=Proc[[#This Row],[CurrentParent]]</f>
        <v>1</v>
      </c>
      <c r="K434" s="107" t="str">
        <f>IF(Proc[[#This Row],[Author]]="Marcela Urrego",VLOOKUP(LEFT(Proc[[#This Row],[Requested]],1),Table3[#All],2,0),VLOOKUP(Proc[[#This Row],[Author]],Table4[],2,0))</f>
        <v>LS</v>
      </c>
      <c r="L434" s="36" t="s">
        <v>508</v>
      </c>
      <c r="M434" s="46">
        <v>45693.65792824074</v>
      </c>
      <c r="P434" s="42" t="str">
        <f ca="1">IF(Proc[[#This Row],[DaysAgeing]]&gt;5,"yep","on track")</f>
        <v>yep</v>
      </c>
      <c r="Q434" s="2">
        <f ca="1">IF(Proc[[#This Row],[DateClosed]]="",ABS(NETWORKDAYS(Proc[[#This Row],[DateOpened]],TODAY()))-1,ABS(NETWORKDAYS(Proc[[#This Row],[DateOpened]],Proc[[#This Row],[DateClosed]]))-1)</f>
        <v>302</v>
      </c>
      <c r="R434" s="42" t="s">
        <v>823</v>
      </c>
      <c r="S434" s="36"/>
      <c r="T434" s="153">
        <v>433</v>
      </c>
    </row>
    <row r="435" spans="1:20" hidden="1">
      <c r="A435" s="37" t="s">
        <v>1559</v>
      </c>
      <c r="B435" s="111" t="str">
        <f>IFERROR(VLOOKUP(Proc[[#This Row],[App]],Table2[],3,0),"open")</f>
        <v>ok</v>
      </c>
      <c r="C435" s="37" t="s">
        <v>369</v>
      </c>
      <c r="D435" s="152" t="s">
        <v>7993</v>
      </c>
      <c r="E435" s="152" t="s">
        <v>1560</v>
      </c>
      <c r="F435" s="85" t="s">
        <v>1560</v>
      </c>
      <c r="G435" s="37" t="s">
        <v>400</v>
      </c>
      <c r="H435" s="36" t="str">
        <f>IF(Proc[[#This Row],[type]]="LFF (MDG-F)",MID(Proc[[#This Row],[Obj]],13,10),"")</f>
        <v/>
      </c>
      <c r="I435" s="152"/>
      <c r="J435" s="36" t="b">
        <f>Proc[[#This Row],[Requested]]=Proc[[#This Row],[CurrentParent]]</f>
        <v>1</v>
      </c>
      <c r="K435" s="107" t="str">
        <f>IF(Proc[[#This Row],[Author]]="Marcela Urrego",VLOOKUP(LEFT(Proc[[#This Row],[Requested]],1),Table3[#All],2,0),VLOOKUP(Proc[[#This Row],[Author]],Table4[],2,0))</f>
        <v>LS</v>
      </c>
      <c r="L435" s="36" t="s">
        <v>508</v>
      </c>
      <c r="M435" s="46">
        <v>45693.65792824074</v>
      </c>
      <c r="P435" s="42" t="str">
        <f ca="1">IF(Proc[[#This Row],[DaysAgeing]]&gt;5,"yep","on track")</f>
        <v>yep</v>
      </c>
      <c r="Q435" s="2">
        <f ca="1">IF(Proc[[#This Row],[DateClosed]]="",ABS(NETWORKDAYS(Proc[[#This Row],[DateOpened]],TODAY()))-1,ABS(NETWORKDAYS(Proc[[#This Row],[DateOpened]],Proc[[#This Row],[DateClosed]]))-1)</f>
        <v>302</v>
      </c>
      <c r="R435" s="42" t="s">
        <v>823</v>
      </c>
      <c r="S435" s="36"/>
      <c r="T435" s="153">
        <v>434</v>
      </c>
    </row>
    <row r="436" spans="1:20" hidden="1">
      <c r="A436" s="37" t="s">
        <v>1559</v>
      </c>
      <c r="B436" s="111" t="str">
        <f>IFERROR(VLOOKUP(Proc[[#This Row],[App]],Table2[],3,0),"open")</f>
        <v>ok</v>
      </c>
      <c r="C436" s="37" t="s">
        <v>369</v>
      </c>
      <c r="D436" s="152" t="s">
        <v>7994</v>
      </c>
      <c r="E436" s="152" t="s">
        <v>1560</v>
      </c>
      <c r="F436" s="85" t="s">
        <v>1560</v>
      </c>
      <c r="G436" s="37" t="s">
        <v>400</v>
      </c>
      <c r="H436" s="36" t="str">
        <f>IF(Proc[[#This Row],[type]]="LFF (MDG-F)",MID(Proc[[#This Row],[Obj]],13,10),"")</f>
        <v/>
      </c>
      <c r="I436" s="152"/>
      <c r="J436" s="36" t="b">
        <f>Proc[[#This Row],[Requested]]=Proc[[#This Row],[CurrentParent]]</f>
        <v>1</v>
      </c>
      <c r="K436" s="107" t="str">
        <f>IF(Proc[[#This Row],[Author]]="Marcela Urrego",VLOOKUP(LEFT(Proc[[#This Row],[Requested]],1),Table3[#All],2,0),VLOOKUP(Proc[[#This Row],[Author]],Table4[],2,0))</f>
        <v>LS</v>
      </c>
      <c r="L436" s="36" t="s">
        <v>508</v>
      </c>
      <c r="M436" s="46">
        <v>45693.65792824074</v>
      </c>
      <c r="P436" s="42" t="str">
        <f ca="1">IF(Proc[[#This Row],[DaysAgeing]]&gt;5,"yep","on track")</f>
        <v>yep</v>
      </c>
      <c r="Q436" s="2">
        <f ca="1">IF(Proc[[#This Row],[DateClosed]]="",ABS(NETWORKDAYS(Proc[[#This Row],[DateOpened]],TODAY()))-1,ABS(NETWORKDAYS(Proc[[#This Row],[DateOpened]],Proc[[#This Row],[DateClosed]]))-1)</f>
        <v>302</v>
      </c>
      <c r="R436" s="42" t="s">
        <v>823</v>
      </c>
      <c r="S436" s="36"/>
      <c r="T436" s="153">
        <v>435</v>
      </c>
    </row>
    <row r="437" spans="1:20" hidden="1">
      <c r="A437" s="37" t="s">
        <v>1559</v>
      </c>
      <c r="B437" s="111" t="str">
        <f>IFERROR(VLOOKUP(Proc[[#This Row],[App]],Table2[],3,0),"open")</f>
        <v>ok</v>
      </c>
      <c r="C437" s="37" t="s">
        <v>369</v>
      </c>
      <c r="D437" s="152" t="s">
        <v>7995</v>
      </c>
      <c r="E437" s="152" t="s">
        <v>1560</v>
      </c>
      <c r="F437" s="85" t="s">
        <v>1560</v>
      </c>
      <c r="G437" s="37" t="s">
        <v>400</v>
      </c>
      <c r="H437" s="36" t="str">
        <f>IF(Proc[[#This Row],[type]]="LFF (MDG-F)",MID(Proc[[#This Row],[Obj]],13,10),"")</f>
        <v/>
      </c>
      <c r="I437" s="152"/>
      <c r="J437" s="36" t="b">
        <f>Proc[[#This Row],[Requested]]=Proc[[#This Row],[CurrentParent]]</f>
        <v>1</v>
      </c>
      <c r="K437" s="107" t="str">
        <f>IF(Proc[[#This Row],[Author]]="Marcela Urrego",VLOOKUP(LEFT(Proc[[#This Row],[Requested]],1),Table3[#All],2,0),VLOOKUP(Proc[[#This Row],[Author]],Table4[],2,0))</f>
        <v>LS</v>
      </c>
      <c r="L437" s="36" t="s">
        <v>508</v>
      </c>
      <c r="M437" s="46">
        <v>45693.65792824074</v>
      </c>
      <c r="P437" s="42" t="str">
        <f ca="1">IF(Proc[[#This Row],[DaysAgeing]]&gt;5,"yep","on track")</f>
        <v>yep</v>
      </c>
      <c r="Q437" s="2">
        <f ca="1">IF(Proc[[#This Row],[DateClosed]]="",ABS(NETWORKDAYS(Proc[[#This Row],[DateOpened]],TODAY()))-1,ABS(NETWORKDAYS(Proc[[#This Row],[DateOpened]],Proc[[#This Row],[DateClosed]]))-1)</f>
        <v>302</v>
      </c>
      <c r="R437" s="42" t="s">
        <v>823</v>
      </c>
      <c r="S437" s="36"/>
      <c r="T437" s="153">
        <v>436</v>
      </c>
    </row>
    <row r="438" spans="1:20" hidden="1">
      <c r="A438" s="37" t="s">
        <v>1559</v>
      </c>
      <c r="B438" s="111" t="str">
        <f>IFERROR(VLOOKUP(Proc[[#This Row],[App]],Table2[],3,0),"open")</f>
        <v>ok</v>
      </c>
      <c r="C438" s="37" t="s">
        <v>369</v>
      </c>
      <c r="D438" s="152" t="s">
        <v>7996</v>
      </c>
      <c r="E438" s="152" t="s">
        <v>1560</v>
      </c>
      <c r="F438" s="85" t="s">
        <v>1560</v>
      </c>
      <c r="G438" s="37" t="s">
        <v>400</v>
      </c>
      <c r="H438" s="36" t="str">
        <f>IF(Proc[[#This Row],[type]]="LFF (MDG-F)",MID(Proc[[#This Row],[Obj]],13,10),"")</f>
        <v/>
      </c>
      <c r="I438" s="152"/>
      <c r="J438" s="36" t="b">
        <f>Proc[[#This Row],[Requested]]=Proc[[#This Row],[CurrentParent]]</f>
        <v>1</v>
      </c>
      <c r="K438" s="107" t="str">
        <f>IF(Proc[[#This Row],[Author]]="Marcela Urrego",VLOOKUP(LEFT(Proc[[#This Row],[Requested]],1),Table3[#All],2,0),VLOOKUP(Proc[[#This Row],[Author]],Table4[],2,0))</f>
        <v>LS</v>
      </c>
      <c r="L438" s="36" t="s">
        <v>508</v>
      </c>
      <c r="M438" s="46">
        <v>45693.65792824074</v>
      </c>
      <c r="P438" s="42" t="str">
        <f ca="1">IF(Proc[[#This Row],[DaysAgeing]]&gt;5,"yep","on track")</f>
        <v>yep</v>
      </c>
      <c r="Q438" s="2">
        <f ca="1">IF(Proc[[#This Row],[DateClosed]]="",ABS(NETWORKDAYS(Proc[[#This Row],[DateOpened]],TODAY()))-1,ABS(NETWORKDAYS(Proc[[#This Row],[DateOpened]],Proc[[#This Row],[DateClosed]]))-1)</f>
        <v>302</v>
      </c>
      <c r="R438" s="42" t="s">
        <v>823</v>
      </c>
      <c r="S438" s="36"/>
      <c r="T438" s="153">
        <v>437</v>
      </c>
    </row>
    <row r="439" spans="1:20" hidden="1">
      <c r="A439" s="37" t="s">
        <v>1559</v>
      </c>
      <c r="B439" s="111" t="str">
        <f>IFERROR(VLOOKUP(Proc[[#This Row],[App]],Table2[],3,0),"open")</f>
        <v>ok</v>
      </c>
      <c r="C439" s="37" t="s">
        <v>369</v>
      </c>
      <c r="D439" s="152" t="s">
        <v>7997</v>
      </c>
      <c r="E439" s="152" t="s">
        <v>1560</v>
      </c>
      <c r="F439" s="85" t="s">
        <v>1560</v>
      </c>
      <c r="G439" s="37" t="s">
        <v>400</v>
      </c>
      <c r="H439" s="36" t="str">
        <f>IF(Proc[[#This Row],[type]]="LFF (MDG-F)",MID(Proc[[#This Row],[Obj]],13,10),"")</f>
        <v/>
      </c>
      <c r="I439" s="152"/>
      <c r="J439" s="36" t="b">
        <f>Proc[[#This Row],[Requested]]=Proc[[#This Row],[CurrentParent]]</f>
        <v>1</v>
      </c>
      <c r="K439" s="107" t="str">
        <f>IF(Proc[[#This Row],[Author]]="Marcela Urrego",VLOOKUP(LEFT(Proc[[#This Row],[Requested]],1),Table3[#All],2,0),VLOOKUP(Proc[[#This Row],[Author]],Table4[],2,0))</f>
        <v>LS</v>
      </c>
      <c r="L439" s="36" t="s">
        <v>508</v>
      </c>
      <c r="M439" s="46">
        <v>45693.65792824074</v>
      </c>
      <c r="P439" s="42" t="str">
        <f ca="1">IF(Proc[[#This Row],[DaysAgeing]]&gt;5,"yep","on track")</f>
        <v>yep</v>
      </c>
      <c r="Q439" s="2">
        <f ca="1">IF(Proc[[#This Row],[DateClosed]]="",ABS(NETWORKDAYS(Proc[[#This Row],[DateOpened]],TODAY()))-1,ABS(NETWORKDAYS(Proc[[#This Row],[DateOpened]],Proc[[#This Row],[DateClosed]]))-1)</f>
        <v>302</v>
      </c>
      <c r="R439" s="42" t="s">
        <v>823</v>
      </c>
      <c r="S439" s="36"/>
      <c r="T439" s="153">
        <v>438</v>
      </c>
    </row>
    <row r="440" spans="1:20" hidden="1">
      <c r="A440" s="37" t="s">
        <v>1559</v>
      </c>
      <c r="B440" s="152" t="str">
        <f>IFERROR(VLOOKUP(Proc[[#This Row],[App]],Table2[],3,0),"open")</f>
        <v>ok</v>
      </c>
      <c r="C440" s="37" t="s">
        <v>369</v>
      </c>
      <c r="D440" s="152" t="s">
        <v>7998</v>
      </c>
      <c r="E440" s="152" t="s">
        <v>1560</v>
      </c>
      <c r="F440" s="152" t="s">
        <v>1560</v>
      </c>
      <c r="G440" s="37" t="s">
        <v>400</v>
      </c>
      <c r="H440" s="36" t="str">
        <f>IF(Proc[[#This Row],[type]]="LFF (MDG-F)",MID(Proc[[#This Row],[Obj]],13,10),"")</f>
        <v/>
      </c>
      <c r="I440" s="152"/>
      <c r="J440" s="36" t="b">
        <f>Proc[[#This Row],[Requested]]=Proc[[#This Row],[CurrentParent]]</f>
        <v>1</v>
      </c>
      <c r="K440" s="152" t="str">
        <f>IF(Proc[[#This Row],[Author]]="Marcela Urrego",VLOOKUP(LEFT(Proc[[#This Row],[Requested]],1),Table3[#All],2,0),VLOOKUP(Proc[[#This Row],[Author]],Table4[],2,0))</f>
        <v>LS</v>
      </c>
      <c r="L440" s="36" t="s">
        <v>508</v>
      </c>
      <c r="M440" s="46">
        <v>45693.65792824074</v>
      </c>
      <c r="P440" s="42" t="str">
        <f ca="1">IF(Proc[[#This Row],[DaysAgeing]]&gt;5,"yep","on track")</f>
        <v>yep</v>
      </c>
      <c r="Q440" s="2">
        <f ca="1">IF(Proc[[#This Row],[DateClosed]]="",ABS(NETWORKDAYS(Proc[[#This Row],[DateOpened]],TODAY()))-1,ABS(NETWORKDAYS(Proc[[#This Row],[DateOpened]],Proc[[#This Row],[DateClosed]]))-1)</f>
        <v>302</v>
      </c>
      <c r="R440" s="42" t="s">
        <v>823</v>
      </c>
      <c r="S440" s="36"/>
      <c r="T440" s="153">
        <v>439</v>
      </c>
    </row>
    <row r="441" spans="1:20" hidden="1">
      <c r="A441" s="37" t="s">
        <v>1559</v>
      </c>
      <c r="B441" s="111" t="str">
        <f>IFERROR(VLOOKUP(Proc[[#This Row],[App]],Table2[],3,0),"open")</f>
        <v>ok</v>
      </c>
      <c r="C441" s="37" t="s">
        <v>369</v>
      </c>
      <c r="D441" s="152" t="s">
        <v>7999</v>
      </c>
      <c r="E441" s="152" t="s">
        <v>1560</v>
      </c>
      <c r="F441" s="85" t="s">
        <v>1560</v>
      </c>
      <c r="G441" s="37" t="s">
        <v>400</v>
      </c>
      <c r="H441" s="36" t="str">
        <f>IF(Proc[[#This Row],[type]]="LFF (MDG-F)",MID(Proc[[#This Row],[Obj]],13,10),"")</f>
        <v/>
      </c>
      <c r="I441" s="152"/>
      <c r="J441" s="36" t="b">
        <f>Proc[[#This Row],[Requested]]=Proc[[#This Row],[CurrentParent]]</f>
        <v>1</v>
      </c>
      <c r="K441" s="107" t="str">
        <f>IF(Proc[[#This Row],[Author]]="Marcela Urrego",VLOOKUP(LEFT(Proc[[#This Row],[Requested]],1),Table3[#All],2,0),VLOOKUP(Proc[[#This Row],[Author]],Table4[],2,0))</f>
        <v>LS</v>
      </c>
      <c r="L441" s="36" t="s">
        <v>508</v>
      </c>
      <c r="M441" s="46">
        <v>45693.65792824074</v>
      </c>
      <c r="P441" s="42" t="str">
        <f ca="1">IF(Proc[[#This Row],[DaysAgeing]]&gt;5,"yep","on track")</f>
        <v>yep</v>
      </c>
      <c r="Q441" s="2">
        <f ca="1">IF(Proc[[#This Row],[DateClosed]]="",ABS(NETWORKDAYS(Proc[[#This Row],[DateOpened]],TODAY()))-1,ABS(NETWORKDAYS(Proc[[#This Row],[DateOpened]],Proc[[#This Row],[DateClosed]]))-1)</f>
        <v>302</v>
      </c>
      <c r="R441" s="42" t="s">
        <v>823</v>
      </c>
      <c r="S441" s="36"/>
      <c r="T441" s="153">
        <v>440</v>
      </c>
    </row>
    <row r="442" spans="1:20" hidden="1">
      <c r="A442" s="37" t="s">
        <v>1559</v>
      </c>
      <c r="B442" s="111" t="str">
        <f>IFERROR(VLOOKUP(Proc[[#This Row],[App]],Table2[],3,0),"open")</f>
        <v>ok</v>
      </c>
      <c r="C442" s="37" t="s">
        <v>369</v>
      </c>
      <c r="D442" s="152" t="s">
        <v>8000</v>
      </c>
      <c r="E442" s="152" t="s">
        <v>1560</v>
      </c>
      <c r="F442" s="85" t="s">
        <v>1560</v>
      </c>
      <c r="G442" s="37" t="s">
        <v>400</v>
      </c>
      <c r="H442" s="36" t="str">
        <f>IF(Proc[[#This Row],[type]]="LFF (MDG-F)",MID(Proc[[#This Row],[Obj]],13,10),"")</f>
        <v/>
      </c>
      <c r="I442" s="152"/>
      <c r="J442" s="36" t="b">
        <f>Proc[[#This Row],[Requested]]=Proc[[#This Row],[CurrentParent]]</f>
        <v>1</v>
      </c>
      <c r="K442" s="107" t="str">
        <f>IF(Proc[[#This Row],[Author]]="Marcela Urrego",VLOOKUP(LEFT(Proc[[#This Row],[Requested]],1),Table3[#All],2,0),VLOOKUP(Proc[[#This Row],[Author]],Table4[],2,0))</f>
        <v>LS</v>
      </c>
      <c r="L442" s="36" t="s">
        <v>508</v>
      </c>
      <c r="M442" s="46">
        <v>45693.65792824074</v>
      </c>
      <c r="P442" s="42" t="str">
        <f ca="1">IF(Proc[[#This Row],[DaysAgeing]]&gt;5,"yep","on track")</f>
        <v>yep</v>
      </c>
      <c r="Q442" s="2">
        <f ca="1">IF(Proc[[#This Row],[DateClosed]]="",ABS(NETWORKDAYS(Proc[[#This Row],[DateOpened]],TODAY()))-1,ABS(NETWORKDAYS(Proc[[#This Row],[DateOpened]],Proc[[#This Row],[DateClosed]]))-1)</f>
        <v>302</v>
      </c>
      <c r="R442" s="42" t="s">
        <v>823</v>
      </c>
      <c r="S442" s="36"/>
      <c r="T442" s="153">
        <v>441</v>
      </c>
    </row>
    <row r="443" spans="1:20" hidden="1">
      <c r="A443" s="37" t="s">
        <v>1559</v>
      </c>
      <c r="B443" s="111" t="str">
        <f>IFERROR(VLOOKUP(Proc[[#This Row],[App]],Table2[],3,0),"open")</f>
        <v>ok</v>
      </c>
      <c r="C443" s="37" t="s">
        <v>369</v>
      </c>
      <c r="D443" s="152" t="s">
        <v>8001</v>
      </c>
      <c r="E443" s="152" t="s">
        <v>1560</v>
      </c>
      <c r="F443" s="85" t="s">
        <v>1560</v>
      </c>
      <c r="G443" s="37" t="s">
        <v>400</v>
      </c>
      <c r="H443" s="36" t="str">
        <f>IF(Proc[[#This Row],[type]]="LFF (MDG-F)",MID(Proc[[#This Row],[Obj]],13,10),"")</f>
        <v/>
      </c>
      <c r="I443" s="152"/>
      <c r="J443" s="36" t="b">
        <f>Proc[[#This Row],[Requested]]=Proc[[#This Row],[CurrentParent]]</f>
        <v>1</v>
      </c>
      <c r="K443" s="107" t="str">
        <f>IF(Proc[[#This Row],[Author]]="Marcela Urrego",VLOOKUP(LEFT(Proc[[#This Row],[Requested]],1),Table3[#All],2,0),VLOOKUP(Proc[[#This Row],[Author]],Table4[],2,0))</f>
        <v>LS</v>
      </c>
      <c r="L443" s="36" t="s">
        <v>508</v>
      </c>
      <c r="M443" s="46">
        <v>45693.65792824074</v>
      </c>
      <c r="P443" s="42" t="str">
        <f ca="1">IF(Proc[[#This Row],[DaysAgeing]]&gt;5,"yep","on track")</f>
        <v>yep</v>
      </c>
      <c r="Q443" s="2">
        <f ca="1">IF(Proc[[#This Row],[DateClosed]]="",ABS(NETWORKDAYS(Proc[[#This Row],[DateOpened]],TODAY()))-1,ABS(NETWORKDAYS(Proc[[#This Row],[DateOpened]],Proc[[#This Row],[DateClosed]]))-1)</f>
        <v>302</v>
      </c>
      <c r="R443" s="42" t="s">
        <v>823</v>
      </c>
      <c r="S443" s="36"/>
      <c r="T443" s="153">
        <v>442</v>
      </c>
    </row>
    <row r="444" spans="1:20" hidden="1">
      <c r="A444" s="37" t="s">
        <v>1559</v>
      </c>
      <c r="B444" s="111" t="str">
        <f>IFERROR(VLOOKUP(Proc[[#This Row],[App]],Table2[],3,0),"open")</f>
        <v>ok</v>
      </c>
      <c r="C444" s="37" t="s">
        <v>369</v>
      </c>
      <c r="D444" s="152" t="s">
        <v>8002</v>
      </c>
      <c r="E444" s="152" t="s">
        <v>1560</v>
      </c>
      <c r="F444" s="85" t="s">
        <v>1560</v>
      </c>
      <c r="G444" s="37" t="s">
        <v>400</v>
      </c>
      <c r="H444" s="36" t="str">
        <f>IF(Proc[[#This Row],[type]]="LFF (MDG-F)",MID(Proc[[#This Row],[Obj]],13,10),"")</f>
        <v/>
      </c>
      <c r="I444" s="152"/>
      <c r="J444" s="36" t="b">
        <f>Proc[[#This Row],[Requested]]=Proc[[#This Row],[CurrentParent]]</f>
        <v>1</v>
      </c>
      <c r="K444" s="107" t="str">
        <f>IF(Proc[[#This Row],[Author]]="Marcela Urrego",VLOOKUP(LEFT(Proc[[#This Row],[Requested]],1),Table3[#All],2,0),VLOOKUP(Proc[[#This Row],[Author]],Table4[],2,0))</f>
        <v>LS</v>
      </c>
      <c r="L444" s="36" t="s">
        <v>508</v>
      </c>
      <c r="M444" s="46">
        <v>45693.65792824074</v>
      </c>
      <c r="P444" s="42" t="str">
        <f ca="1">IF(Proc[[#This Row],[DaysAgeing]]&gt;5,"yep","on track")</f>
        <v>yep</v>
      </c>
      <c r="Q444" s="2">
        <f ca="1">IF(Proc[[#This Row],[DateClosed]]="",ABS(NETWORKDAYS(Proc[[#This Row],[DateOpened]],TODAY()))-1,ABS(NETWORKDAYS(Proc[[#This Row],[DateOpened]],Proc[[#This Row],[DateClosed]]))-1)</f>
        <v>302</v>
      </c>
      <c r="R444" s="42" t="s">
        <v>823</v>
      </c>
      <c r="S444" s="36"/>
      <c r="T444" s="153">
        <v>443</v>
      </c>
    </row>
    <row r="445" spans="1:20" hidden="1">
      <c r="A445" s="37" t="s">
        <v>1559</v>
      </c>
      <c r="B445" s="111" t="str">
        <f>IFERROR(VLOOKUP(Proc[[#This Row],[App]],Table2[],3,0),"open")</f>
        <v>ok</v>
      </c>
      <c r="C445" s="37" t="s">
        <v>369</v>
      </c>
      <c r="D445" s="152" t="s">
        <v>8003</v>
      </c>
      <c r="E445" s="152" t="s">
        <v>1560</v>
      </c>
      <c r="F445" s="85" t="s">
        <v>1560</v>
      </c>
      <c r="G445" s="37" t="s">
        <v>400</v>
      </c>
      <c r="H445" s="36" t="str">
        <f>IF(Proc[[#This Row],[type]]="LFF (MDG-F)",MID(Proc[[#This Row],[Obj]],13,10),"")</f>
        <v/>
      </c>
      <c r="I445" s="152"/>
      <c r="J445" s="36" t="b">
        <f>Proc[[#This Row],[Requested]]=Proc[[#This Row],[CurrentParent]]</f>
        <v>1</v>
      </c>
      <c r="K445" s="107" t="str">
        <f>IF(Proc[[#This Row],[Author]]="Marcela Urrego",VLOOKUP(LEFT(Proc[[#This Row],[Requested]],1),Table3[#All],2,0),VLOOKUP(Proc[[#This Row],[Author]],Table4[],2,0))</f>
        <v>LS</v>
      </c>
      <c r="L445" s="36" t="s">
        <v>508</v>
      </c>
      <c r="M445" s="46">
        <v>45693.65792824074</v>
      </c>
      <c r="P445" s="42" t="str">
        <f ca="1">IF(Proc[[#This Row],[DaysAgeing]]&gt;5,"yep","on track")</f>
        <v>yep</v>
      </c>
      <c r="Q445" s="2">
        <f ca="1">IF(Proc[[#This Row],[DateClosed]]="",ABS(NETWORKDAYS(Proc[[#This Row],[DateOpened]],TODAY()))-1,ABS(NETWORKDAYS(Proc[[#This Row],[DateOpened]],Proc[[#This Row],[DateClosed]]))-1)</f>
        <v>302</v>
      </c>
      <c r="R445" s="42" t="s">
        <v>823</v>
      </c>
      <c r="S445" s="36"/>
      <c r="T445" s="153">
        <v>444</v>
      </c>
    </row>
    <row r="446" spans="1:20" hidden="1">
      <c r="A446" s="37" t="s">
        <v>1559</v>
      </c>
      <c r="B446" s="111" t="str">
        <f>IFERROR(VLOOKUP(Proc[[#This Row],[App]],Table2[],3,0),"open")</f>
        <v>ok</v>
      </c>
      <c r="C446" s="37" t="s">
        <v>369</v>
      </c>
      <c r="D446" s="152" t="s">
        <v>8004</v>
      </c>
      <c r="E446" s="152" t="s">
        <v>1560</v>
      </c>
      <c r="F446" s="85" t="s">
        <v>1560</v>
      </c>
      <c r="G446" s="37" t="s">
        <v>400</v>
      </c>
      <c r="H446" s="36" t="str">
        <f>IF(Proc[[#This Row],[type]]="LFF (MDG-F)",MID(Proc[[#This Row],[Obj]],13,10),"")</f>
        <v/>
      </c>
      <c r="I446" s="152"/>
      <c r="J446" s="36" t="b">
        <f>Proc[[#This Row],[Requested]]=Proc[[#This Row],[CurrentParent]]</f>
        <v>1</v>
      </c>
      <c r="K446" s="107" t="str">
        <f>IF(Proc[[#This Row],[Author]]="Marcela Urrego",VLOOKUP(LEFT(Proc[[#This Row],[Requested]],1),Table3[#All],2,0),VLOOKUP(Proc[[#This Row],[Author]],Table4[],2,0))</f>
        <v>LS</v>
      </c>
      <c r="L446" s="36" t="s">
        <v>508</v>
      </c>
      <c r="M446" s="46">
        <v>45693.65792824074</v>
      </c>
      <c r="P446" s="42" t="str">
        <f ca="1">IF(Proc[[#This Row],[DaysAgeing]]&gt;5,"yep","on track")</f>
        <v>yep</v>
      </c>
      <c r="Q446" s="2">
        <f ca="1">IF(Proc[[#This Row],[DateClosed]]="",ABS(NETWORKDAYS(Proc[[#This Row],[DateOpened]],TODAY()))-1,ABS(NETWORKDAYS(Proc[[#This Row],[DateOpened]],Proc[[#This Row],[DateClosed]]))-1)</f>
        <v>302</v>
      </c>
      <c r="R446" s="42" t="s">
        <v>823</v>
      </c>
      <c r="S446" s="36"/>
      <c r="T446" s="153">
        <v>445</v>
      </c>
    </row>
    <row r="447" spans="1:20" hidden="1">
      <c r="A447" s="37" t="s">
        <v>1559</v>
      </c>
      <c r="B447" s="111" t="str">
        <f>IFERROR(VLOOKUP(Proc[[#This Row],[App]],Table2[],3,0),"open")</f>
        <v>ok</v>
      </c>
      <c r="C447" s="37" t="s">
        <v>369</v>
      </c>
      <c r="D447" s="152" t="s">
        <v>8005</v>
      </c>
      <c r="E447" s="152" t="s">
        <v>1560</v>
      </c>
      <c r="F447" s="85" t="s">
        <v>1560</v>
      </c>
      <c r="G447" s="37" t="s">
        <v>400</v>
      </c>
      <c r="H447" s="36" t="str">
        <f>IF(Proc[[#This Row],[type]]="LFF (MDG-F)",MID(Proc[[#This Row],[Obj]],13,10),"")</f>
        <v/>
      </c>
      <c r="I447" s="152"/>
      <c r="J447" s="36" t="b">
        <f>Proc[[#This Row],[Requested]]=Proc[[#This Row],[CurrentParent]]</f>
        <v>1</v>
      </c>
      <c r="K447" s="107" t="str">
        <f>IF(Proc[[#This Row],[Author]]="Marcela Urrego",VLOOKUP(LEFT(Proc[[#This Row],[Requested]],1),Table3[#All],2,0),VLOOKUP(Proc[[#This Row],[Author]],Table4[],2,0))</f>
        <v>LS</v>
      </c>
      <c r="L447" s="36" t="s">
        <v>508</v>
      </c>
      <c r="M447" s="46">
        <v>45693.65792824074</v>
      </c>
      <c r="P447" s="42" t="str">
        <f ca="1">IF(Proc[[#This Row],[DaysAgeing]]&gt;5,"yep","on track")</f>
        <v>yep</v>
      </c>
      <c r="Q447" s="2">
        <f ca="1">IF(Proc[[#This Row],[DateClosed]]="",ABS(NETWORKDAYS(Proc[[#This Row],[DateOpened]],TODAY()))-1,ABS(NETWORKDAYS(Proc[[#This Row],[DateOpened]],Proc[[#This Row],[DateClosed]]))-1)</f>
        <v>302</v>
      </c>
      <c r="R447" s="42" t="s">
        <v>823</v>
      </c>
      <c r="S447" s="36"/>
      <c r="T447" s="153">
        <v>446</v>
      </c>
    </row>
    <row r="448" spans="1:20" hidden="1">
      <c r="A448" s="37" t="s">
        <v>1559</v>
      </c>
      <c r="B448" s="111" t="str">
        <f>IFERROR(VLOOKUP(Proc[[#This Row],[App]],Table2[],3,0),"open")</f>
        <v>ok</v>
      </c>
      <c r="C448" s="37" t="s">
        <v>369</v>
      </c>
      <c r="D448" s="152" t="s">
        <v>8006</v>
      </c>
      <c r="E448" s="152" t="s">
        <v>1560</v>
      </c>
      <c r="F448" s="85" t="s">
        <v>1560</v>
      </c>
      <c r="G448" s="37" t="s">
        <v>400</v>
      </c>
      <c r="H448" s="36" t="str">
        <f>IF(Proc[[#This Row],[type]]="LFF (MDG-F)",MID(Proc[[#This Row],[Obj]],13,10),"")</f>
        <v/>
      </c>
      <c r="I448" s="152"/>
      <c r="J448" s="36" t="b">
        <f>Proc[[#This Row],[Requested]]=Proc[[#This Row],[CurrentParent]]</f>
        <v>1</v>
      </c>
      <c r="K448" s="107" t="str">
        <f>IF(Proc[[#This Row],[Author]]="Marcela Urrego",VLOOKUP(LEFT(Proc[[#This Row],[Requested]],1),Table3[#All],2,0),VLOOKUP(Proc[[#This Row],[Author]],Table4[],2,0))</f>
        <v>LS</v>
      </c>
      <c r="L448" s="36" t="s">
        <v>508</v>
      </c>
      <c r="M448" s="46">
        <v>45693.65792824074</v>
      </c>
      <c r="P448" s="42" t="str">
        <f ca="1">IF(Proc[[#This Row],[DaysAgeing]]&gt;5,"yep","on track")</f>
        <v>yep</v>
      </c>
      <c r="Q448" s="2">
        <f ca="1">IF(Proc[[#This Row],[DateClosed]]="",ABS(NETWORKDAYS(Proc[[#This Row],[DateOpened]],TODAY()))-1,ABS(NETWORKDAYS(Proc[[#This Row],[DateOpened]],Proc[[#This Row],[DateClosed]]))-1)</f>
        <v>302</v>
      </c>
      <c r="R448" s="42" t="s">
        <v>823</v>
      </c>
      <c r="S448" s="36"/>
      <c r="T448" s="153">
        <v>447</v>
      </c>
    </row>
    <row r="449" spans="1:20" hidden="1">
      <c r="A449" s="37" t="s">
        <v>1559</v>
      </c>
      <c r="B449" s="111" t="str">
        <f>IFERROR(VLOOKUP(Proc[[#This Row],[App]],Table2[],3,0),"open")</f>
        <v>ok</v>
      </c>
      <c r="C449" s="37" t="s">
        <v>369</v>
      </c>
      <c r="D449" s="152" t="s">
        <v>8007</v>
      </c>
      <c r="E449" s="152" t="s">
        <v>1560</v>
      </c>
      <c r="F449" s="85" t="s">
        <v>1560</v>
      </c>
      <c r="G449" s="37" t="s">
        <v>400</v>
      </c>
      <c r="H449" s="36" t="str">
        <f>IF(Proc[[#This Row],[type]]="LFF (MDG-F)",MID(Proc[[#This Row],[Obj]],13,10),"")</f>
        <v/>
      </c>
      <c r="I449" s="152"/>
      <c r="J449" s="36" t="b">
        <f>Proc[[#This Row],[Requested]]=Proc[[#This Row],[CurrentParent]]</f>
        <v>1</v>
      </c>
      <c r="K449" s="107" t="str">
        <f>IF(Proc[[#This Row],[Author]]="Marcela Urrego",VLOOKUP(LEFT(Proc[[#This Row],[Requested]],1),Table3[#All],2,0),VLOOKUP(Proc[[#This Row],[Author]],Table4[],2,0))</f>
        <v>LS</v>
      </c>
      <c r="L449" s="36" t="s">
        <v>508</v>
      </c>
      <c r="M449" s="46">
        <v>45693.65792824074</v>
      </c>
      <c r="P449" s="42" t="str">
        <f ca="1">IF(Proc[[#This Row],[DaysAgeing]]&gt;5,"yep","on track")</f>
        <v>yep</v>
      </c>
      <c r="Q449" s="2">
        <f ca="1">IF(Proc[[#This Row],[DateClosed]]="",ABS(NETWORKDAYS(Proc[[#This Row],[DateOpened]],TODAY()))-1,ABS(NETWORKDAYS(Proc[[#This Row],[DateOpened]],Proc[[#This Row],[DateClosed]]))-1)</f>
        <v>302</v>
      </c>
      <c r="R449" s="42" t="s">
        <v>823</v>
      </c>
      <c r="S449" s="36"/>
      <c r="T449" s="153">
        <v>448</v>
      </c>
    </row>
    <row r="450" spans="1:20" hidden="1">
      <c r="A450" s="37" t="s">
        <v>1559</v>
      </c>
      <c r="B450" s="111" t="str">
        <f>IFERROR(VLOOKUP(Proc[[#This Row],[App]],Table2[],3,0),"open")</f>
        <v>ok</v>
      </c>
      <c r="C450" s="37" t="s">
        <v>369</v>
      </c>
      <c r="D450" s="152" t="s">
        <v>8008</v>
      </c>
      <c r="E450" s="152" t="s">
        <v>1560</v>
      </c>
      <c r="F450" s="85" t="s">
        <v>1560</v>
      </c>
      <c r="G450" s="37" t="s">
        <v>400</v>
      </c>
      <c r="H450" s="36" t="str">
        <f>IF(Proc[[#This Row],[type]]="LFF (MDG-F)",MID(Proc[[#This Row],[Obj]],13,10),"")</f>
        <v/>
      </c>
      <c r="I450" s="152"/>
      <c r="J450" s="36" t="b">
        <f>Proc[[#This Row],[Requested]]=Proc[[#This Row],[CurrentParent]]</f>
        <v>1</v>
      </c>
      <c r="K450" s="107" t="str">
        <f>IF(Proc[[#This Row],[Author]]="Marcela Urrego",VLOOKUP(LEFT(Proc[[#This Row],[Requested]],1),Table3[#All],2,0),VLOOKUP(Proc[[#This Row],[Author]],Table4[],2,0))</f>
        <v>LS</v>
      </c>
      <c r="L450" s="36" t="s">
        <v>508</v>
      </c>
      <c r="M450" s="46">
        <v>45693.65792824074</v>
      </c>
      <c r="P450" s="42" t="str">
        <f ca="1">IF(Proc[[#This Row],[DaysAgeing]]&gt;5,"yep","on track")</f>
        <v>yep</v>
      </c>
      <c r="Q450" s="2">
        <f ca="1">IF(Proc[[#This Row],[DateClosed]]="",ABS(NETWORKDAYS(Proc[[#This Row],[DateOpened]],TODAY()))-1,ABS(NETWORKDAYS(Proc[[#This Row],[DateOpened]],Proc[[#This Row],[DateClosed]]))-1)</f>
        <v>302</v>
      </c>
      <c r="R450" s="42" t="s">
        <v>823</v>
      </c>
      <c r="S450" s="36"/>
      <c r="T450" s="153">
        <v>449</v>
      </c>
    </row>
    <row r="451" spans="1:20" hidden="1">
      <c r="A451" s="37" t="s">
        <v>1559</v>
      </c>
      <c r="B451" s="111" t="str">
        <f>IFERROR(VLOOKUP(Proc[[#This Row],[App]],Table2[],3,0),"open")</f>
        <v>ok</v>
      </c>
      <c r="C451" s="37" t="s">
        <v>369</v>
      </c>
      <c r="D451" s="152" t="s">
        <v>8009</v>
      </c>
      <c r="E451" s="152" t="s">
        <v>1560</v>
      </c>
      <c r="F451" s="85" t="s">
        <v>1560</v>
      </c>
      <c r="G451" s="37" t="s">
        <v>400</v>
      </c>
      <c r="H451" s="36" t="str">
        <f>IF(Proc[[#This Row],[type]]="LFF (MDG-F)",MID(Proc[[#This Row],[Obj]],13,10),"")</f>
        <v/>
      </c>
      <c r="I451" s="152"/>
      <c r="J451" s="36" t="b">
        <f>Proc[[#This Row],[Requested]]=Proc[[#This Row],[CurrentParent]]</f>
        <v>1</v>
      </c>
      <c r="K451" s="107" t="str">
        <f>IF(Proc[[#This Row],[Author]]="Marcela Urrego",VLOOKUP(LEFT(Proc[[#This Row],[Requested]],1),Table3[#All],2,0),VLOOKUP(Proc[[#This Row],[Author]],Table4[],2,0))</f>
        <v>LS</v>
      </c>
      <c r="L451" s="36" t="s">
        <v>508</v>
      </c>
      <c r="M451" s="46">
        <v>45693.65792824074</v>
      </c>
      <c r="P451" s="42" t="str">
        <f ca="1">IF(Proc[[#This Row],[DaysAgeing]]&gt;5,"yep","on track")</f>
        <v>yep</v>
      </c>
      <c r="Q451" s="2">
        <f ca="1">IF(Proc[[#This Row],[DateClosed]]="",ABS(NETWORKDAYS(Proc[[#This Row],[DateOpened]],TODAY()))-1,ABS(NETWORKDAYS(Proc[[#This Row],[DateOpened]],Proc[[#This Row],[DateClosed]]))-1)</f>
        <v>302</v>
      </c>
      <c r="R451" s="42" t="s">
        <v>823</v>
      </c>
      <c r="S451" s="36"/>
      <c r="T451" s="153">
        <v>450</v>
      </c>
    </row>
    <row r="452" spans="1:20" hidden="1">
      <c r="A452" s="37" t="s">
        <v>1559</v>
      </c>
      <c r="B452" s="111" t="str">
        <f>IFERROR(VLOOKUP(Proc[[#This Row],[App]],Table2[],3,0),"open")</f>
        <v>ok</v>
      </c>
      <c r="C452" s="37" t="s">
        <v>369</v>
      </c>
      <c r="D452" s="152" t="s">
        <v>8010</v>
      </c>
      <c r="E452" s="152" t="s">
        <v>1560</v>
      </c>
      <c r="F452" s="85" t="s">
        <v>1560</v>
      </c>
      <c r="G452" s="37" t="s">
        <v>400</v>
      </c>
      <c r="H452" s="36" t="str">
        <f>IF(Proc[[#This Row],[type]]="LFF (MDG-F)",MID(Proc[[#This Row],[Obj]],13,10),"")</f>
        <v/>
      </c>
      <c r="I452" s="152"/>
      <c r="J452" s="36" t="b">
        <f>Proc[[#This Row],[Requested]]=Proc[[#This Row],[CurrentParent]]</f>
        <v>1</v>
      </c>
      <c r="K452" s="107" t="str">
        <f>IF(Proc[[#This Row],[Author]]="Marcela Urrego",VLOOKUP(LEFT(Proc[[#This Row],[Requested]],1),Table3[#All],2,0),VLOOKUP(Proc[[#This Row],[Author]],Table4[],2,0))</f>
        <v>LS</v>
      </c>
      <c r="L452" s="36" t="s">
        <v>508</v>
      </c>
      <c r="M452" s="46">
        <v>45693.65792824074</v>
      </c>
      <c r="P452" s="42" t="str">
        <f ca="1">IF(Proc[[#This Row],[DaysAgeing]]&gt;5,"yep","on track")</f>
        <v>yep</v>
      </c>
      <c r="Q452" s="2">
        <f ca="1">IF(Proc[[#This Row],[DateClosed]]="",ABS(NETWORKDAYS(Proc[[#This Row],[DateOpened]],TODAY()))-1,ABS(NETWORKDAYS(Proc[[#This Row],[DateOpened]],Proc[[#This Row],[DateClosed]]))-1)</f>
        <v>302</v>
      </c>
      <c r="R452" s="42" t="s">
        <v>823</v>
      </c>
      <c r="S452" s="36"/>
      <c r="T452" s="153">
        <v>451</v>
      </c>
    </row>
    <row r="453" spans="1:20" hidden="1">
      <c r="A453" s="37" t="s">
        <v>1559</v>
      </c>
      <c r="B453" s="152" t="str">
        <f>IFERROR(VLOOKUP(Proc[[#This Row],[App]],Table2[],3,0),"open")</f>
        <v>ok</v>
      </c>
      <c r="C453" s="37" t="s">
        <v>369</v>
      </c>
      <c r="D453" s="152" t="s">
        <v>8011</v>
      </c>
      <c r="E453" s="152" t="s">
        <v>1560</v>
      </c>
      <c r="F453" s="152" t="s">
        <v>1560</v>
      </c>
      <c r="G453" s="37" t="s">
        <v>400</v>
      </c>
      <c r="H453" s="36" t="str">
        <f>IF(Proc[[#This Row],[type]]="LFF (MDG-F)",MID(Proc[[#This Row],[Obj]],13,10),"")</f>
        <v/>
      </c>
      <c r="I453" s="152"/>
      <c r="J453" s="36" t="b">
        <f>Proc[[#This Row],[Requested]]=Proc[[#This Row],[CurrentParent]]</f>
        <v>1</v>
      </c>
      <c r="K453" s="152" t="str">
        <f>IF(Proc[[#This Row],[Author]]="Marcela Urrego",VLOOKUP(LEFT(Proc[[#This Row],[Requested]],1),Table3[#All],2,0),VLOOKUP(Proc[[#This Row],[Author]],Table4[],2,0))</f>
        <v>LS</v>
      </c>
      <c r="L453" s="36" t="s">
        <v>508</v>
      </c>
      <c r="M453" s="46">
        <v>45693.65792824074</v>
      </c>
      <c r="P453" s="42" t="str">
        <f ca="1">IF(Proc[[#This Row],[DaysAgeing]]&gt;5,"yep","on track")</f>
        <v>yep</v>
      </c>
      <c r="Q453" s="2">
        <f ca="1">IF(Proc[[#This Row],[DateClosed]]="",ABS(NETWORKDAYS(Proc[[#This Row],[DateOpened]],TODAY()))-1,ABS(NETWORKDAYS(Proc[[#This Row],[DateOpened]],Proc[[#This Row],[DateClosed]]))-1)</f>
        <v>302</v>
      </c>
      <c r="R453" s="42" t="s">
        <v>823</v>
      </c>
      <c r="S453" s="36"/>
      <c r="T453" s="153">
        <v>452</v>
      </c>
    </row>
    <row r="454" spans="1:20" hidden="1">
      <c r="A454" s="37" t="s">
        <v>1559</v>
      </c>
      <c r="B454" s="111" t="str">
        <f>IFERROR(VLOOKUP(Proc[[#This Row],[App]],Table2[],3,0),"open")</f>
        <v>ok</v>
      </c>
      <c r="C454" s="37" t="s">
        <v>369</v>
      </c>
      <c r="D454" s="152" t="s">
        <v>8012</v>
      </c>
      <c r="E454" s="152" t="s">
        <v>1560</v>
      </c>
      <c r="F454" s="85" t="s">
        <v>1560</v>
      </c>
      <c r="G454" s="37" t="s">
        <v>400</v>
      </c>
      <c r="H454" s="36" t="str">
        <f>IF(Proc[[#This Row],[type]]="LFF (MDG-F)",MID(Proc[[#This Row],[Obj]],13,10),"")</f>
        <v/>
      </c>
      <c r="I454" s="152"/>
      <c r="J454" s="36" t="b">
        <f>Proc[[#This Row],[Requested]]=Proc[[#This Row],[CurrentParent]]</f>
        <v>1</v>
      </c>
      <c r="K454" s="107" t="str">
        <f>IF(Proc[[#This Row],[Author]]="Marcela Urrego",VLOOKUP(LEFT(Proc[[#This Row],[Requested]],1),Table3[#All],2,0),VLOOKUP(Proc[[#This Row],[Author]],Table4[],2,0))</f>
        <v>LS</v>
      </c>
      <c r="L454" s="36" t="s">
        <v>508</v>
      </c>
      <c r="M454" s="46">
        <v>45693.65792824074</v>
      </c>
      <c r="P454" s="42" t="str">
        <f ca="1">IF(Proc[[#This Row],[DaysAgeing]]&gt;5,"yep","on track")</f>
        <v>yep</v>
      </c>
      <c r="Q454" s="2">
        <f ca="1">IF(Proc[[#This Row],[DateClosed]]="",ABS(NETWORKDAYS(Proc[[#This Row],[DateOpened]],TODAY()))-1,ABS(NETWORKDAYS(Proc[[#This Row],[DateOpened]],Proc[[#This Row],[DateClosed]]))-1)</f>
        <v>302</v>
      </c>
      <c r="R454" s="42" t="s">
        <v>823</v>
      </c>
      <c r="S454" s="36"/>
      <c r="T454" s="153">
        <v>453</v>
      </c>
    </row>
    <row r="455" spans="1:20" hidden="1">
      <c r="A455" s="37" t="s">
        <v>1559</v>
      </c>
      <c r="B455" s="111" t="str">
        <f>IFERROR(VLOOKUP(Proc[[#This Row],[App]],Table2[],3,0),"open")</f>
        <v>ok</v>
      </c>
      <c r="C455" s="37" t="s">
        <v>369</v>
      </c>
      <c r="D455" s="152" t="s">
        <v>8013</v>
      </c>
      <c r="E455" s="152" t="s">
        <v>1560</v>
      </c>
      <c r="F455" s="152" t="s">
        <v>1560</v>
      </c>
      <c r="G455" s="37" t="s">
        <v>400</v>
      </c>
      <c r="H455" s="36" t="str">
        <f>IF(Proc[[#This Row],[type]]="LFF (MDG-F)",MID(Proc[[#This Row],[Obj]],13,10),"")</f>
        <v/>
      </c>
      <c r="I455" s="152"/>
      <c r="J455" s="36" t="b">
        <f>Proc[[#This Row],[Requested]]=Proc[[#This Row],[CurrentParent]]</f>
        <v>1</v>
      </c>
      <c r="K455" s="107" t="str">
        <f>IF(Proc[[#This Row],[Author]]="Marcela Urrego",VLOOKUP(LEFT(Proc[[#This Row],[Requested]],1),Table3[#All],2,0),VLOOKUP(Proc[[#This Row],[Author]],Table4[],2,0))</f>
        <v>LS</v>
      </c>
      <c r="L455" s="36" t="s">
        <v>508</v>
      </c>
      <c r="M455" s="46">
        <v>45693.65792824074</v>
      </c>
      <c r="P455" s="42" t="str">
        <f ca="1">IF(Proc[[#This Row],[DaysAgeing]]&gt;5,"yep","on track")</f>
        <v>yep</v>
      </c>
      <c r="Q455" s="2">
        <f ca="1">IF(Proc[[#This Row],[DateClosed]]="",ABS(NETWORKDAYS(Proc[[#This Row],[DateOpened]],TODAY()))-1,ABS(NETWORKDAYS(Proc[[#This Row],[DateOpened]],Proc[[#This Row],[DateClosed]]))-1)</f>
        <v>302</v>
      </c>
      <c r="R455" s="42" t="s">
        <v>823</v>
      </c>
      <c r="S455" s="36"/>
      <c r="T455" s="153">
        <v>454</v>
      </c>
    </row>
    <row r="456" spans="1:20" hidden="1">
      <c r="A456" s="37" t="s">
        <v>1559</v>
      </c>
      <c r="B456" s="111" t="str">
        <f>IFERROR(VLOOKUP(Proc[[#This Row],[App]],Table2[],3,0),"open")</f>
        <v>ok</v>
      </c>
      <c r="C456" s="37" t="s">
        <v>369</v>
      </c>
      <c r="D456" s="152" t="s">
        <v>8014</v>
      </c>
      <c r="E456" s="152" t="s">
        <v>1560</v>
      </c>
      <c r="F456" s="152" t="s">
        <v>1560</v>
      </c>
      <c r="G456" s="37" t="s">
        <v>400</v>
      </c>
      <c r="H456" s="36" t="str">
        <f>IF(Proc[[#This Row],[type]]="LFF (MDG-F)",MID(Proc[[#This Row],[Obj]],13,10),"")</f>
        <v/>
      </c>
      <c r="I456" s="152"/>
      <c r="J456" s="36" t="b">
        <f>Proc[[#This Row],[Requested]]=Proc[[#This Row],[CurrentParent]]</f>
        <v>1</v>
      </c>
      <c r="K456" s="107" t="str">
        <f>IF(Proc[[#This Row],[Author]]="Marcela Urrego",VLOOKUP(LEFT(Proc[[#This Row],[Requested]],1),Table3[#All],2,0),VLOOKUP(Proc[[#This Row],[Author]],Table4[],2,0))</f>
        <v>LS</v>
      </c>
      <c r="L456" s="36" t="s">
        <v>508</v>
      </c>
      <c r="M456" s="46">
        <v>45693.65792824074</v>
      </c>
      <c r="P456" s="42" t="str">
        <f ca="1">IF(Proc[[#This Row],[DaysAgeing]]&gt;5,"yep","on track")</f>
        <v>yep</v>
      </c>
      <c r="Q456" s="2">
        <f ca="1">IF(Proc[[#This Row],[DateClosed]]="",ABS(NETWORKDAYS(Proc[[#This Row],[DateOpened]],TODAY()))-1,ABS(NETWORKDAYS(Proc[[#This Row],[DateOpened]],Proc[[#This Row],[DateClosed]]))-1)</f>
        <v>302</v>
      </c>
      <c r="R456" s="42" t="s">
        <v>823</v>
      </c>
      <c r="S456" s="36"/>
      <c r="T456" s="153">
        <v>455</v>
      </c>
    </row>
    <row r="457" spans="1:20" hidden="1">
      <c r="A457" s="37" t="s">
        <v>1559</v>
      </c>
      <c r="B457" s="152" t="str">
        <f>IFERROR(VLOOKUP(Proc[[#This Row],[App]],Table2[],3,0),"open")</f>
        <v>ok</v>
      </c>
      <c r="C457" s="37" t="s">
        <v>369</v>
      </c>
      <c r="D457" s="152" t="s">
        <v>8015</v>
      </c>
      <c r="E457" s="152" t="s">
        <v>1560</v>
      </c>
      <c r="F457" s="152" t="s">
        <v>1560</v>
      </c>
      <c r="G457" s="37" t="s">
        <v>400</v>
      </c>
      <c r="H457" s="36" t="str">
        <f>IF(Proc[[#This Row],[type]]="LFF (MDG-F)",MID(Proc[[#This Row],[Obj]],13,10),"")</f>
        <v/>
      </c>
      <c r="I457" s="152"/>
      <c r="J457" s="36" t="b">
        <f>Proc[[#This Row],[Requested]]=Proc[[#This Row],[CurrentParent]]</f>
        <v>1</v>
      </c>
      <c r="K457" s="152" t="str">
        <f>IF(Proc[[#This Row],[Author]]="Marcela Urrego",VLOOKUP(LEFT(Proc[[#This Row],[Requested]],1),Table3[#All],2,0),VLOOKUP(Proc[[#This Row],[Author]],Table4[],2,0))</f>
        <v>LS</v>
      </c>
      <c r="L457" s="36" t="s">
        <v>508</v>
      </c>
      <c r="M457" s="46">
        <v>45693.65792824074</v>
      </c>
      <c r="P457" s="42" t="str">
        <f ca="1">IF(Proc[[#This Row],[DaysAgeing]]&gt;5,"yep","on track")</f>
        <v>yep</v>
      </c>
      <c r="Q457" s="2">
        <f ca="1">IF(Proc[[#This Row],[DateClosed]]="",ABS(NETWORKDAYS(Proc[[#This Row],[DateOpened]],TODAY()))-1,ABS(NETWORKDAYS(Proc[[#This Row],[DateOpened]],Proc[[#This Row],[DateClosed]]))-1)</f>
        <v>302</v>
      </c>
      <c r="R457" s="42" t="s">
        <v>823</v>
      </c>
      <c r="S457" s="36"/>
      <c r="T457" s="153">
        <v>456</v>
      </c>
    </row>
    <row r="458" spans="1:20" hidden="1">
      <c r="A458" s="37" t="s">
        <v>1559</v>
      </c>
      <c r="B458" s="111" t="str">
        <f>IFERROR(VLOOKUP(Proc[[#This Row],[App]],Table2[],3,0),"open")</f>
        <v>ok</v>
      </c>
      <c r="C458" s="37" t="s">
        <v>369</v>
      </c>
      <c r="D458" s="152" t="s">
        <v>8016</v>
      </c>
      <c r="E458" s="152" t="s">
        <v>1560</v>
      </c>
      <c r="F458" s="85" t="s">
        <v>1560</v>
      </c>
      <c r="G458" s="37" t="s">
        <v>400</v>
      </c>
      <c r="H458" s="36" t="str">
        <f>IF(Proc[[#This Row],[type]]="LFF (MDG-F)",MID(Proc[[#This Row],[Obj]],13,10),"")</f>
        <v/>
      </c>
      <c r="I458" s="152"/>
      <c r="J458" s="36" t="b">
        <f>Proc[[#This Row],[Requested]]=Proc[[#This Row],[CurrentParent]]</f>
        <v>1</v>
      </c>
      <c r="K458" s="107" t="str">
        <f>IF(Proc[[#This Row],[Author]]="Marcela Urrego",VLOOKUP(LEFT(Proc[[#This Row],[Requested]],1),Table3[#All],2,0),VLOOKUP(Proc[[#This Row],[Author]],Table4[],2,0))</f>
        <v>LS</v>
      </c>
      <c r="L458" s="36" t="s">
        <v>508</v>
      </c>
      <c r="M458" s="46">
        <v>45693.65792824074</v>
      </c>
      <c r="P458" s="42" t="str">
        <f ca="1">IF(Proc[[#This Row],[DaysAgeing]]&gt;5,"yep","on track")</f>
        <v>yep</v>
      </c>
      <c r="Q458" s="2">
        <f ca="1">IF(Proc[[#This Row],[DateClosed]]="",ABS(NETWORKDAYS(Proc[[#This Row],[DateOpened]],TODAY()))-1,ABS(NETWORKDAYS(Proc[[#This Row],[DateOpened]],Proc[[#This Row],[DateClosed]]))-1)</f>
        <v>302</v>
      </c>
      <c r="R458" s="42" t="s">
        <v>823</v>
      </c>
      <c r="S458" s="36"/>
      <c r="T458" s="153">
        <v>457</v>
      </c>
    </row>
    <row r="459" spans="1:20" hidden="1">
      <c r="A459" s="37" t="s">
        <v>1559</v>
      </c>
      <c r="B459" s="111" t="str">
        <f>IFERROR(VLOOKUP(Proc[[#This Row],[App]],Table2[],3,0),"open")</f>
        <v>ok</v>
      </c>
      <c r="C459" s="37" t="s">
        <v>369</v>
      </c>
      <c r="D459" s="152" t="s">
        <v>8017</v>
      </c>
      <c r="E459" s="152" t="s">
        <v>1560</v>
      </c>
      <c r="F459" s="152" t="s">
        <v>1560</v>
      </c>
      <c r="G459" s="37" t="s">
        <v>400</v>
      </c>
      <c r="H459" s="36" t="str">
        <f>IF(Proc[[#This Row],[type]]="LFF (MDG-F)",MID(Proc[[#This Row],[Obj]],13,10),"")</f>
        <v/>
      </c>
      <c r="I459" s="152"/>
      <c r="J459" s="36" t="b">
        <f>Proc[[#This Row],[Requested]]=Proc[[#This Row],[CurrentParent]]</f>
        <v>1</v>
      </c>
      <c r="K459" s="107" t="str">
        <f>IF(Proc[[#This Row],[Author]]="Marcela Urrego",VLOOKUP(LEFT(Proc[[#This Row],[Requested]],1),Table3[#All],2,0),VLOOKUP(Proc[[#This Row],[Author]],Table4[],2,0))</f>
        <v>LS</v>
      </c>
      <c r="L459" s="36" t="s">
        <v>508</v>
      </c>
      <c r="M459" s="46">
        <v>45693.65792824074</v>
      </c>
      <c r="P459" s="42" t="str">
        <f ca="1">IF(Proc[[#This Row],[DaysAgeing]]&gt;5,"yep","on track")</f>
        <v>yep</v>
      </c>
      <c r="Q459" s="2">
        <f ca="1">IF(Proc[[#This Row],[DateClosed]]="",ABS(NETWORKDAYS(Proc[[#This Row],[DateOpened]],TODAY()))-1,ABS(NETWORKDAYS(Proc[[#This Row],[DateOpened]],Proc[[#This Row],[DateClosed]]))-1)</f>
        <v>302</v>
      </c>
      <c r="R459" s="42" t="s">
        <v>823</v>
      </c>
      <c r="S459" s="36"/>
      <c r="T459" s="153">
        <v>458</v>
      </c>
    </row>
    <row r="460" spans="1:20" hidden="1">
      <c r="A460" s="37" t="s">
        <v>1559</v>
      </c>
      <c r="B460" s="111" t="str">
        <f>IFERROR(VLOOKUP(Proc[[#This Row],[App]],Table2[],3,0),"open")</f>
        <v>ok</v>
      </c>
      <c r="C460" s="37" t="s">
        <v>369</v>
      </c>
      <c r="D460" s="152" t="s">
        <v>8018</v>
      </c>
      <c r="E460" s="152" t="s">
        <v>1560</v>
      </c>
      <c r="F460" s="152" t="s">
        <v>1560</v>
      </c>
      <c r="G460" s="37" t="s">
        <v>400</v>
      </c>
      <c r="H460" s="36" t="str">
        <f>IF(Proc[[#This Row],[type]]="LFF (MDG-F)",MID(Proc[[#This Row],[Obj]],13,10),"")</f>
        <v/>
      </c>
      <c r="I460" s="152"/>
      <c r="J460" s="36" t="b">
        <f>Proc[[#This Row],[Requested]]=Proc[[#This Row],[CurrentParent]]</f>
        <v>1</v>
      </c>
      <c r="K460" s="107" t="str">
        <f>IF(Proc[[#This Row],[Author]]="Marcela Urrego",VLOOKUP(LEFT(Proc[[#This Row],[Requested]],1),Table3[#All],2,0),VLOOKUP(Proc[[#This Row],[Author]],Table4[],2,0))</f>
        <v>LS</v>
      </c>
      <c r="L460" s="36" t="s">
        <v>508</v>
      </c>
      <c r="M460" s="46">
        <v>45693.65792824074</v>
      </c>
      <c r="P460" s="42" t="str">
        <f ca="1">IF(Proc[[#This Row],[DaysAgeing]]&gt;5,"yep","on track")</f>
        <v>yep</v>
      </c>
      <c r="Q460" s="2">
        <f ca="1">IF(Proc[[#This Row],[DateClosed]]="",ABS(NETWORKDAYS(Proc[[#This Row],[DateOpened]],TODAY()))-1,ABS(NETWORKDAYS(Proc[[#This Row],[DateOpened]],Proc[[#This Row],[DateClosed]]))-1)</f>
        <v>302</v>
      </c>
      <c r="R460" s="42" t="s">
        <v>823</v>
      </c>
      <c r="S460" s="36"/>
      <c r="T460" s="153">
        <v>459</v>
      </c>
    </row>
    <row r="461" spans="1:20" hidden="1">
      <c r="A461" s="37" t="s">
        <v>1559</v>
      </c>
      <c r="B461" s="152" t="str">
        <f>IFERROR(VLOOKUP(Proc[[#This Row],[App]],Table2[],3,0),"open")</f>
        <v>ok</v>
      </c>
      <c r="C461" s="37" t="s">
        <v>369</v>
      </c>
      <c r="D461" s="152" t="s">
        <v>8019</v>
      </c>
      <c r="E461" s="152" t="s">
        <v>1560</v>
      </c>
      <c r="F461" s="152" t="s">
        <v>1560</v>
      </c>
      <c r="G461" s="37" t="s">
        <v>400</v>
      </c>
      <c r="H461" s="36" t="str">
        <f>IF(Proc[[#This Row],[type]]="LFF (MDG-F)",MID(Proc[[#This Row],[Obj]],13,10),"")</f>
        <v/>
      </c>
      <c r="I461" s="152"/>
      <c r="J461" s="36" t="b">
        <f>Proc[[#This Row],[Requested]]=Proc[[#This Row],[CurrentParent]]</f>
        <v>1</v>
      </c>
      <c r="K461" s="152" t="str">
        <f>IF(Proc[[#This Row],[Author]]="Marcela Urrego",VLOOKUP(LEFT(Proc[[#This Row],[Requested]],1),Table3[#All],2,0),VLOOKUP(Proc[[#This Row],[Author]],Table4[],2,0))</f>
        <v>LS</v>
      </c>
      <c r="L461" s="36" t="s">
        <v>508</v>
      </c>
      <c r="M461" s="46">
        <v>45693.65792824074</v>
      </c>
      <c r="P461" s="42" t="str">
        <f ca="1">IF(Proc[[#This Row],[DaysAgeing]]&gt;5,"yep","on track")</f>
        <v>yep</v>
      </c>
      <c r="Q461" s="2">
        <f ca="1">IF(Proc[[#This Row],[DateClosed]]="",ABS(NETWORKDAYS(Proc[[#This Row],[DateOpened]],TODAY()))-1,ABS(NETWORKDAYS(Proc[[#This Row],[DateOpened]],Proc[[#This Row],[DateClosed]]))-1)</f>
        <v>302</v>
      </c>
      <c r="R461" s="42" t="s">
        <v>823</v>
      </c>
      <c r="S461" s="36"/>
      <c r="T461" s="153">
        <v>460</v>
      </c>
    </row>
    <row r="462" spans="1:20" hidden="1">
      <c r="A462" s="37" t="s">
        <v>1559</v>
      </c>
      <c r="B462" s="111" t="str">
        <f>IFERROR(VLOOKUP(Proc[[#This Row],[App]],Table2[],3,0),"open")</f>
        <v>ok</v>
      </c>
      <c r="C462" s="37" t="s">
        <v>369</v>
      </c>
      <c r="D462" s="152" t="s">
        <v>8020</v>
      </c>
      <c r="E462" s="152" t="s">
        <v>1560</v>
      </c>
      <c r="F462" s="85" t="s">
        <v>1560</v>
      </c>
      <c r="G462" s="37" t="s">
        <v>400</v>
      </c>
      <c r="H462" s="36" t="str">
        <f>IF(Proc[[#This Row],[type]]="LFF (MDG-F)",MID(Proc[[#This Row],[Obj]],13,10),"")</f>
        <v/>
      </c>
      <c r="I462" s="152"/>
      <c r="J462" s="36" t="b">
        <f>Proc[[#This Row],[Requested]]=Proc[[#This Row],[CurrentParent]]</f>
        <v>1</v>
      </c>
      <c r="K462" s="107" t="str">
        <f>IF(Proc[[#This Row],[Author]]="Marcela Urrego",VLOOKUP(LEFT(Proc[[#This Row],[Requested]],1),Table3[#All],2,0),VLOOKUP(Proc[[#This Row],[Author]],Table4[],2,0))</f>
        <v>LS</v>
      </c>
      <c r="L462" s="36" t="s">
        <v>508</v>
      </c>
      <c r="M462" s="46">
        <v>45693.65792824074</v>
      </c>
      <c r="P462" s="42" t="str">
        <f ca="1">IF(Proc[[#This Row],[DaysAgeing]]&gt;5,"yep","on track")</f>
        <v>yep</v>
      </c>
      <c r="Q462" s="2">
        <f ca="1">IF(Proc[[#This Row],[DateClosed]]="",ABS(NETWORKDAYS(Proc[[#This Row],[DateOpened]],TODAY()))-1,ABS(NETWORKDAYS(Proc[[#This Row],[DateOpened]],Proc[[#This Row],[DateClosed]]))-1)</f>
        <v>302</v>
      </c>
      <c r="R462" s="42" t="s">
        <v>823</v>
      </c>
      <c r="S462" s="36"/>
      <c r="T462" s="153">
        <v>461</v>
      </c>
    </row>
    <row r="463" spans="1:20" hidden="1">
      <c r="A463" s="37" t="s">
        <v>1559</v>
      </c>
      <c r="B463" s="111" t="str">
        <f>IFERROR(VLOOKUP(Proc[[#This Row],[App]],Table2[],3,0),"open")</f>
        <v>ok</v>
      </c>
      <c r="C463" s="37" t="s">
        <v>369</v>
      </c>
      <c r="D463" s="152" t="s">
        <v>8021</v>
      </c>
      <c r="E463" s="152" t="s">
        <v>1560</v>
      </c>
      <c r="F463" s="152" t="s">
        <v>1560</v>
      </c>
      <c r="G463" s="37" t="s">
        <v>400</v>
      </c>
      <c r="H463" s="36" t="str">
        <f>IF(Proc[[#This Row],[type]]="LFF (MDG-F)",MID(Proc[[#This Row],[Obj]],13,10),"")</f>
        <v/>
      </c>
      <c r="I463" s="152"/>
      <c r="J463" s="36" t="b">
        <f>Proc[[#This Row],[Requested]]=Proc[[#This Row],[CurrentParent]]</f>
        <v>1</v>
      </c>
      <c r="K463" s="107" t="str">
        <f>IF(Proc[[#This Row],[Author]]="Marcela Urrego",VLOOKUP(LEFT(Proc[[#This Row],[Requested]],1),Table3[#All],2,0),VLOOKUP(Proc[[#This Row],[Author]],Table4[],2,0))</f>
        <v>LS</v>
      </c>
      <c r="L463" s="36" t="s">
        <v>508</v>
      </c>
      <c r="M463" s="46">
        <v>45693.65792824074</v>
      </c>
      <c r="P463" s="42" t="str">
        <f ca="1">IF(Proc[[#This Row],[DaysAgeing]]&gt;5,"yep","on track")</f>
        <v>yep</v>
      </c>
      <c r="Q463" s="2">
        <f ca="1">IF(Proc[[#This Row],[DateClosed]]="",ABS(NETWORKDAYS(Proc[[#This Row],[DateOpened]],TODAY()))-1,ABS(NETWORKDAYS(Proc[[#This Row],[DateOpened]],Proc[[#This Row],[DateClosed]]))-1)</f>
        <v>302</v>
      </c>
      <c r="R463" s="42" t="s">
        <v>823</v>
      </c>
      <c r="S463" s="36"/>
      <c r="T463" s="153">
        <v>462</v>
      </c>
    </row>
    <row r="464" spans="1:20" hidden="1">
      <c r="A464" s="37" t="s">
        <v>1559</v>
      </c>
      <c r="B464" s="111" t="str">
        <f>IFERROR(VLOOKUP(Proc[[#This Row],[App]],Table2[],3,0),"open")</f>
        <v>ok</v>
      </c>
      <c r="C464" s="37" t="s">
        <v>369</v>
      </c>
      <c r="D464" s="152" t="s">
        <v>8022</v>
      </c>
      <c r="E464" s="152" t="s">
        <v>1560</v>
      </c>
      <c r="F464" s="152" t="s">
        <v>1560</v>
      </c>
      <c r="G464" s="37" t="s">
        <v>400</v>
      </c>
      <c r="H464" s="36" t="str">
        <f>IF(Proc[[#This Row],[type]]="LFF (MDG-F)",MID(Proc[[#This Row],[Obj]],13,10),"")</f>
        <v/>
      </c>
      <c r="I464" s="152"/>
      <c r="J464" s="36" t="b">
        <f>Proc[[#This Row],[Requested]]=Proc[[#This Row],[CurrentParent]]</f>
        <v>1</v>
      </c>
      <c r="K464" s="107" t="str">
        <f>IF(Proc[[#This Row],[Author]]="Marcela Urrego",VLOOKUP(LEFT(Proc[[#This Row],[Requested]],1),Table3[#All],2,0),VLOOKUP(Proc[[#This Row],[Author]],Table4[],2,0))</f>
        <v>LS</v>
      </c>
      <c r="L464" s="36" t="s">
        <v>508</v>
      </c>
      <c r="M464" s="46">
        <v>45693.65792824074</v>
      </c>
      <c r="P464" s="42" t="str">
        <f ca="1">IF(Proc[[#This Row],[DaysAgeing]]&gt;5,"yep","on track")</f>
        <v>yep</v>
      </c>
      <c r="Q464" s="2">
        <f ca="1">IF(Proc[[#This Row],[DateClosed]]="",ABS(NETWORKDAYS(Proc[[#This Row],[DateOpened]],TODAY()))-1,ABS(NETWORKDAYS(Proc[[#This Row],[DateOpened]],Proc[[#This Row],[DateClosed]]))-1)</f>
        <v>302</v>
      </c>
      <c r="R464" s="42" t="s">
        <v>823</v>
      </c>
      <c r="S464" s="36"/>
      <c r="T464" s="153">
        <v>463</v>
      </c>
    </row>
    <row r="465" spans="1:20" hidden="1">
      <c r="A465" s="37" t="s">
        <v>1559</v>
      </c>
      <c r="B465" s="152" t="str">
        <f>IFERROR(VLOOKUP(Proc[[#This Row],[App]],Table2[],3,0),"open")</f>
        <v>ok</v>
      </c>
      <c r="C465" s="37" t="s">
        <v>369</v>
      </c>
      <c r="D465" s="152" t="s">
        <v>8023</v>
      </c>
      <c r="E465" s="152" t="s">
        <v>1560</v>
      </c>
      <c r="F465" s="152" t="s">
        <v>1560</v>
      </c>
      <c r="G465" s="37" t="s">
        <v>400</v>
      </c>
      <c r="H465" s="36" t="str">
        <f>IF(Proc[[#This Row],[type]]="LFF (MDG-F)",MID(Proc[[#This Row],[Obj]],13,10),"")</f>
        <v/>
      </c>
      <c r="I465" s="152"/>
      <c r="J465" s="36" t="b">
        <f>Proc[[#This Row],[Requested]]=Proc[[#This Row],[CurrentParent]]</f>
        <v>1</v>
      </c>
      <c r="K465" s="152" t="str">
        <f>IF(Proc[[#This Row],[Author]]="Marcela Urrego",VLOOKUP(LEFT(Proc[[#This Row],[Requested]],1),Table3[#All],2,0),VLOOKUP(Proc[[#This Row],[Author]],Table4[],2,0))</f>
        <v>LS</v>
      </c>
      <c r="L465" s="36" t="s">
        <v>508</v>
      </c>
      <c r="M465" s="46">
        <v>45693.65792824074</v>
      </c>
      <c r="P465" s="42" t="str">
        <f ca="1">IF(Proc[[#This Row],[DaysAgeing]]&gt;5,"yep","on track")</f>
        <v>yep</v>
      </c>
      <c r="Q465" s="2">
        <f ca="1">IF(Proc[[#This Row],[DateClosed]]="",ABS(NETWORKDAYS(Proc[[#This Row],[DateOpened]],TODAY()))-1,ABS(NETWORKDAYS(Proc[[#This Row],[DateOpened]],Proc[[#This Row],[DateClosed]]))-1)</f>
        <v>302</v>
      </c>
      <c r="R465" s="42" t="s">
        <v>823</v>
      </c>
      <c r="S465" s="36"/>
      <c r="T465" s="153">
        <v>464</v>
      </c>
    </row>
    <row r="466" spans="1:20" hidden="1">
      <c r="A466" s="37" t="s">
        <v>1559</v>
      </c>
      <c r="B466" s="111" t="str">
        <f>IFERROR(VLOOKUP(Proc[[#This Row],[App]],Table2[],3,0),"open")</f>
        <v>ok</v>
      </c>
      <c r="C466" s="37" t="s">
        <v>369</v>
      </c>
      <c r="D466" s="152" t="s">
        <v>8024</v>
      </c>
      <c r="E466" s="152" t="s">
        <v>1560</v>
      </c>
      <c r="F466" s="85" t="s">
        <v>1560</v>
      </c>
      <c r="G466" s="37" t="s">
        <v>400</v>
      </c>
      <c r="H466" s="36" t="str">
        <f>IF(Proc[[#This Row],[type]]="LFF (MDG-F)",MID(Proc[[#This Row],[Obj]],13,10),"")</f>
        <v/>
      </c>
      <c r="I466" s="152"/>
      <c r="J466" s="36" t="b">
        <f>Proc[[#This Row],[Requested]]=Proc[[#This Row],[CurrentParent]]</f>
        <v>1</v>
      </c>
      <c r="K466" s="107" t="str">
        <f>IF(Proc[[#This Row],[Author]]="Marcela Urrego",VLOOKUP(LEFT(Proc[[#This Row],[Requested]],1),Table3[#All],2,0),VLOOKUP(Proc[[#This Row],[Author]],Table4[],2,0))</f>
        <v>LS</v>
      </c>
      <c r="L466" s="36" t="s">
        <v>508</v>
      </c>
      <c r="M466" s="46">
        <v>45693.65792824074</v>
      </c>
      <c r="P466" s="42" t="str">
        <f ca="1">IF(Proc[[#This Row],[DaysAgeing]]&gt;5,"yep","on track")</f>
        <v>yep</v>
      </c>
      <c r="Q466" s="2">
        <f ca="1">IF(Proc[[#This Row],[DateClosed]]="",ABS(NETWORKDAYS(Proc[[#This Row],[DateOpened]],TODAY()))-1,ABS(NETWORKDAYS(Proc[[#This Row],[DateOpened]],Proc[[#This Row],[DateClosed]]))-1)</f>
        <v>302</v>
      </c>
      <c r="R466" s="42" t="s">
        <v>823</v>
      </c>
      <c r="S466" s="36"/>
      <c r="T466" s="153">
        <v>465</v>
      </c>
    </row>
    <row r="467" spans="1:20" hidden="1">
      <c r="A467" s="37" t="s">
        <v>1559</v>
      </c>
      <c r="B467" s="111" t="str">
        <f>IFERROR(VLOOKUP(Proc[[#This Row],[App]],Table2[],3,0),"open")</f>
        <v>ok</v>
      </c>
      <c r="C467" s="37" t="s">
        <v>369</v>
      </c>
      <c r="D467" s="152" t="s">
        <v>8025</v>
      </c>
      <c r="E467" s="152" t="s">
        <v>1560</v>
      </c>
      <c r="F467" s="152" t="s">
        <v>1560</v>
      </c>
      <c r="G467" s="37" t="s">
        <v>400</v>
      </c>
      <c r="H467" s="36" t="str">
        <f>IF(Proc[[#This Row],[type]]="LFF (MDG-F)",MID(Proc[[#This Row],[Obj]],13,10),"")</f>
        <v/>
      </c>
      <c r="I467" s="152"/>
      <c r="J467" s="36" t="b">
        <f>Proc[[#This Row],[Requested]]=Proc[[#This Row],[CurrentParent]]</f>
        <v>1</v>
      </c>
      <c r="K467" s="107" t="str">
        <f>IF(Proc[[#This Row],[Author]]="Marcela Urrego",VLOOKUP(LEFT(Proc[[#This Row],[Requested]],1),Table3[#All],2,0),VLOOKUP(Proc[[#This Row],[Author]],Table4[],2,0))</f>
        <v>LS</v>
      </c>
      <c r="L467" s="36" t="s">
        <v>508</v>
      </c>
      <c r="M467" s="46">
        <v>45693.65792824074</v>
      </c>
      <c r="P467" s="42" t="str">
        <f ca="1">IF(Proc[[#This Row],[DaysAgeing]]&gt;5,"yep","on track")</f>
        <v>yep</v>
      </c>
      <c r="Q467" s="2">
        <f ca="1">IF(Proc[[#This Row],[DateClosed]]="",ABS(NETWORKDAYS(Proc[[#This Row],[DateOpened]],TODAY()))-1,ABS(NETWORKDAYS(Proc[[#This Row],[DateOpened]],Proc[[#This Row],[DateClosed]]))-1)</f>
        <v>302</v>
      </c>
      <c r="R467" s="42" t="s">
        <v>823</v>
      </c>
      <c r="S467" s="36"/>
      <c r="T467" s="153">
        <v>466</v>
      </c>
    </row>
    <row r="468" spans="1:20" hidden="1">
      <c r="A468" s="37" t="s">
        <v>1559</v>
      </c>
      <c r="B468" s="111" t="str">
        <f>IFERROR(VLOOKUP(Proc[[#This Row],[App]],Table2[],3,0),"open")</f>
        <v>ok</v>
      </c>
      <c r="C468" s="37" t="s">
        <v>369</v>
      </c>
      <c r="D468" s="152" t="s">
        <v>8026</v>
      </c>
      <c r="E468" s="152" t="s">
        <v>1560</v>
      </c>
      <c r="F468" s="85" t="s">
        <v>1560</v>
      </c>
      <c r="G468" s="37" t="s">
        <v>400</v>
      </c>
      <c r="H468" s="36" t="str">
        <f>IF(Proc[[#This Row],[type]]="LFF (MDG-F)",MID(Proc[[#This Row],[Obj]],13,10),"")</f>
        <v/>
      </c>
      <c r="I468" s="152"/>
      <c r="J468" s="36" t="b">
        <f>Proc[[#This Row],[Requested]]=Proc[[#This Row],[CurrentParent]]</f>
        <v>1</v>
      </c>
      <c r="K468" s="107" t="str">
        <f>IF(Proc[[#This Row],[Author]]="Marcela Urrego",VLOOKUP(LEFT(Proc[[#This Row],[Requested]],1),Table3[#All],2,0),VLOOKUP(Proc[[#This Row],[Author]],Table4[],2,0))</f>
        <v>LS</v>
      </c>
      <c r="L468" s="36" t="s">
        <v>508</v>
      </c>
      <c r="M468" s="46">
        <v>45693.65792824074</v>
      </c>
      <c r="P468" s="42" t="str">
        <f ca="1">IF(Proc[[#This Row],[DaysAgeing]]&gt;5,"yep","on track")</f>
        <v>yep</v>
      </c>
      <c r="Q468" s="2">
        <f ca="1">IF(Proc[[#This Row],[DateClosed]]="",ABS(NETWORKDAYS(Proc[[#This Row],[DateOpened]],TODAY()))-1,ABS(NETWORKDAYS(Proc[[#This Row],[DateOpened]],Proc[[#This Row],[DateClosed]]))-1)</f>
        <v>302</v>
      </c>
      <c r="R468" s="42" t="s">
        <v>823</v>
      </c>
      <c r="S468" s="36"/>
      <c r="T468" s="153">
        <v>467</v>
      </c>
    </row>
    <row r="469" spans="1:20" hidden="1">
      <c r="A469" s="37" t="s">
        <v>1559</v>
      </c>
      <c r="B469" s="152" t="str">
        <f>IFERROR(VLOOKUP(Proc[[#This Row],[App]],Table2[],3,0),"open")</f>
        <v>ok</v>
      </c>
      <c r="C469" s="37" t="s">
        <v>369</v>
      </c>
      <c r="D469" s="152" t="s">
        <v>8027</v>
      </c>
      <c r="E469" s="152" t="s">
        <v>1560</v>
      </c>
      <c r="F469" s="152" t="s">
        <v>1560</v>
      </c>
      <c r="G469" s="37" t="s">
        <v>400</v>
      </c>
      <c r="H469" s="36" t="str">
        <f>IF(Proc[[#This Row],[type]]="LFF (MDG-F)",MID(Proc[[#This Row],[Obj]],13,10),"")</f>
        <v/>
      </c>
      <c r="I469" s="152"/>
      <c r="J469" s="36" t="b">
        <f>Proc[[#This Row],[Requested]]=Proc[[#This Row],[CurrentParent]]</f>
        <v>1</v>
      </c>
      <c r="K469" s="152" t="str">
        <f>IF(Proc[[#This Row],[Author]]="Marcela Urrego",VLOOKUP(LEFT(Proc[[#This Row],[Requested]],1),Table3[#All],2,0),VLOOKUP(Proc[[#This Row],[Author]],Table4[],2,0))</f>
        <v>LS</v>
      </c>
      <c r="L469" s="36" t="s">
        <v>508</v>
      </c>
      <c r="M469" s="46">
        <v>45693.65792824074</v>
      </c>
      <c r="P469" s="42" t="str">
        <f ca="1">IF(Proc[[#This Row],[DaysAgeing]]&gt;5,"yep","on track")</f>
        <v>yep</v>
      </c>
      <c r="Q469" s="2">
        <f ca="1">IF(Proc[[#This Row],[DateClosed]]="",ABS(NETWORKDAYS(Proc[[#This Row],[DateOpened]],TODAY()))-1,ABS(NETWORKDAYS(Proc[[#This Row],[DateOpened]],Proc[[#This Row],[DateClosed]]))-1)</f>
        <v>302</v>
      </c>
      <c r="R469" s="42" t="s">
        <v>823</v>
      </c>
      <c r="S469" s="36"/>
      <c r="T469" s="153">
        <v>468</v>
      </c>
    </row>
    <row r="470" spans="1:20" hidden="1">
      <c r="A470" s="37" t="s">
        <v>1559</v>
      </c>
      <c r="B470" s="111" t="str">
        <f>IFERROR(VLOOKUP(Proc[[#This Row],[App]],Table2[],3,0),"open")</f>
        <v>ok</v>
      </c>
      <c r="C470" s="37" t="s">
        <v>369</v>
      </c>
      <c r="D470" s="152" t="s">
        <v>8028</v>
      </c>
      <c r="E470" s="152" t="s">
        <v>1560</v>
      </c>
      <c r="F470" s="152" t="s">
        <v>1560</v>
      </c>
      <c r="G470" s="37" t="s">
        <v>400</v>
      </c>
      <c r="H470" s="36" t="str">
        <f>IF(Proc[[#This Row],[type]]="LFF (MDG-F)",MID(Proc[[#This Row],[Obj]],13,10),"")</f>
        <v/>
      </c>
      <c r="I470" s="152"/>
      <c r="J470" s="36" t="b">
        <f>Proc[[#This Row],[Requested]]=Proc[[#This Row],[CurrentParent]]</f>
        <v>1</v>
      </c>
      <c r="K470" s="107" t="str">
        <f>IF(Proc[[#This Row],[Author]]="Marcela Urrego",VLOOKUP(LEFT(Proc[[#This Row],[Requested]],1),Table3[#All],2,0),VLOOKUP(Proc[[#This Row],[Author]],Table4[],2,0))</f>
        <v>LS</v>
      </c>
      <c r="L470" s="36" t="s">
        <v>508</v>
      </c>
      <c r="M470" s="46">
        <v>45693.65792824074</v>
      </c>
      <c r="P470" s="42" t="str">
        <f ca="1">IF(Proc[[#This Row],[DaysAgeing]]&gt;5,"yep","on track")</f>
        <v>yep</v>
      </c>
      <c r="Q470" s="2">
        <f ca="1">IF(Proc[[#This Row],[DateClosed]]="",ABS(NETWORKDAYS(Proc[[#This Row],[DateOpened]],TODAY()))-1,ABS(NETWORKDAYS(Proc[[#This Row],[DateOpened]],Proc[[#This Row],[DateClosed]]))-1)</f>
        <v>302</v>
      </c>
      <c r="R470" s="42" t="s">
        <v>823</v>
      </c>
      <c r="S470" s="36"/>
      <c r="T470" s="153">
        <v>469</v>
      </c>
    </row>
    <row r="471" spans="1:20" hidden="1">
      <c r="A471" s="37" t="s">
        <v>1559</v>
      </c>
      <c r="B471" s="152" t="str">
        <f>IFERROR(VLOOKUP(Proc[[#This Row],[App]],Table2[],3,0),"open")</f>
        <v>ok</v>
      </c>
      <c r="C471" s="37" t="s">
        <v>369</v>
      </c>
      <c r="D471" s="152" t="s">
        <v>8029</v>
      </c>
      <c r="E471" s="152" t="s">
        <v>1560</v>
      </c>
      <c r="F471" s="152" t="s">
        <v>1560</v>
      </c>
      <c r="G471" s="37" t="s">
        <v>400</v>
      </c>
      <c r="H471" s="36" t="str">
        <f>IF(Proc[[#This Row],[type]]="LFF (MDG-F)",MID(Proc[[#This Row],[Obj]],13,10),"")</f>
        <v/>
      </c>
      <c r="I471" s="152"/>
      <c r="J471" s="36" t="b">
        <f>Proc[[#This Row],[Requested]]=Proc[[#This Row],[CurrentParent]]</f>
        <v>1</v>
      </c>
      <c r="K471" s="152" t="str">
        <f>IF(Proc[[#This Row],[Author]]="Marcela Urrego",VLOOKUP(LEFT(Proc[[#This Row],[Requested]],1),Table3[#All],2,0),VLOOKUP(Proc[[#This Row],[Author]],Table4[],2,0))</f>
        <v>LS</v>
      </c>
      <c r="L471" s="36" t="s">
        <v>508</v>
      </c>
      <c r="M471" s="46">
        <v>45693.65792824074</v>
      </c>
      <c r="P471" s="42" t="str">
        <f ca="1">IF(Proc[[#This Row],[DaysAgeing]]&gt;5,"yep","on track")</f>
        <v>yep</v>
      </c>
      <c r="Q471" s="2">
        <f ca="1">IF(Proc[[#This Row],[DateClosed]]="",ABS(NETWORKDAYS(Proc[[#This Row],[DateOpened]],TODAY()))-1,ABS(NETWORKDAYS(Proc[[#This Row],[DateOpened]],Proc[[#This Row],[DateClosed]]))-1)</f>
        <v>302</v>
      </c>
      <c r="R471" s="42" t="s">
        <v>823</v>
      </c>
      <c r="S471" s="36"/>
      <c r="T471" s="153">
        <v>470</v>
      </c>
    </row>
    <row r="472" spans="1:20" hidden="1">
      <c r="A472" s="37" t="s">
        <v>1559</v>
      </c>
      <c r="B472" s="111" t="str">
        <f>IFERROR(VLOOKUP(Proc[[#This Row],[App]],Table2[],3,0),"open")</f>
        <v>ok</v>
      </c>
      <c r="C472" s="37" t="s">
        <v>369</v>
      </c>
      <c r="D472" s="152" t="s">
        <v>8030</v>
      </c>
      <c r="E472" s="152" t="s">
        <v>1560</v>
      </c>
      <c r="F472" s="85" t="s">
        <v>1560</v>
      </c>
      <c r="G472" s="37" t="s">
        <v>400</v>
      </c>
      <c r="H472" s="36" t="str">
        <f>IF(Proc[[#This Row],[type]]="LFF (MDG-F)",MID(Proc[[#This Row],[Obj]],13,10),"")</f>
        <v/>
      </c>
      <c r="I472" s="152"/>
      <c r="J472" s="36" t="b">
        <f>Proc[[#This Row],[Requested]]=Proc[[#This Row],[CurrentParent]]</f>
        <v>1</v>
      </c>
      <c r="K472" s="107" t="str">
        <f>IF(Proc[[#This Row],[Author]]="Marcela Urrego",VLOOKUP(LEFT(Proc[[#This Row],[Requested]],1),Table3[#All],2,0),VLOOKUP(Proc[[#This Row],[Author]],Table4[],2,0))</f>
        <v>LS</v>
      </c>
      <c r="L472" s="36" t="s">
        <v>508</v>
      </c>
      <c r="M472" s="46">
        <v>45693.65792824074</v>
      </c>
      <c r="P472" s="42" t="str">
        <f ca="1">IF(Proc[[#This Row],[DaysAgeing]]&gt;5,"yep","on track")</f>
        <v>yep</v>
      </c>
      <c r="Q472" s="2">
        <f ca="1">IF(Proc[[#This Row],[DateClosed]]="",ABS(NETWORKDAYS(Proc[[#This Row],[DateOpened]],TODAY()))-1,ABS(NETWORKDAYS(Proc[[#This Row],[DateOpened]],Proc[[#This Row],[DateClosed]]))-1)</f>
        <v>302</v>
      </c>
      <c r="R472" s="42" t="s">
        <v>823</v>
      </c>
      <c r="S472" s="36"/>
      <c r="T472" s="153">
        <v>471</v>
      </c>
    </row>
    <row r="473" spans="1:20" hidden="1">
      <c r="A473" s="37" t="s">
        <v>1559</v>
      </c>
      <c r="B473" s="111" t="str">
        <f>IFERROR(VLOOKUP(Proc[[#This Row],[App]],Table2[],3,0),"open")</f>
        <v>ok</v>
      </c>
      <c r="C473" s="37" t="s">
        <v>369</v>
      </c>
      <c r="D473" s="152" t="s">
        <v>8031</v>
      </c>
      <c r="E473" s="152" t="s">
        <v>1560</v>
      </c>
      <c r="F473" s="152" t="s">
        <v>1560</v>
      </c>
      <c r="G473" s="37" t="s">
        <v>400</v>
      </c>
      <c r="H473" s="36" t="str">
        <f>IF(Proc[[#This Row],[type]]="LFF (MDG-F)",MID(Proc[[#This Row],[Obj]],13,10),"")</f>
        <v/>
      </c>
      <c r="I473" s="152"/>
      <c r="J473" s="36" t="b">
        <f>Proc[[#This Row],[Requested]]=Proc[[#This Row],[CurrentParent]]</f>
        <v>1</v>
      </c>
      <c r="K473" s="107" t="str">
        <f>IF(Proc[[#This Row],[Author]]="Marcela Urrego",VLOOKUP(LEFT(Proc[[#This Row],[Requested]],1),Table3[#All],2,0),VLOOKUP(Proc[[#This Row],[Author]],Table4[],2,0))</f>
        <v>LS</v>
      </c>
      <c r="L473" s="36" t="s">
        <v>508</v>
      </c>
      <c r="M473" s="46">
        <v>45693.65792824074</v>
      </c>
      <c r="P473" s="42" t="str">
        <f ca="1">IF(Proc[[#This Row],[DaysAgeing]]&gt;5,"yep","on track")</f>
        <v>yep</v>
      </c>
      <c r="Q473" s="2">
        <f ca="1">IF(Proc[[#This Row],[DateClosed]]="",ABS(NETWORKDAYS(Proc[[#This Row],[DateOpened]],TODAY()))-1,ABS(NETWORKDAYS(Proc[[#This Row],[DateOpened]],Proc[[#This Row],[DateClosed]]))-1)</f>
        <v>302</v>
      </c>
      <c r="R473" s="42" t="s">
        <v>823</v>
      </c>
      <c r="S473" s="36"/>
      <c r="T473" s="153">
        <v>472</v>
      </c>
    </row>
    <row r="474" spans="1:20" hidden="1">
      <c r="A474" s="37" t="s">
        <v>1559</v>
      </c>
      <c r="B474" s="111" t="str">
        <f>IFERROR(VLOOKUP(Proc[[#This Row],[App]],Table2[],3,0),"open")</f>
        <v>ok</v>
      </c>
      <c r="C474" s="37" t="s">
        <v>369</v>
      </c>
      <c r="D474" s="152" t="s">
        <v>8032</v>
      </c>
      <c r="E474" s="152" t="s">
        <v>1560</v>
      </c>
      <c r="F474" s="152" t="s">
        <v>1560</v>
      </c>
      <c r="G474" s="37" t="s">
        <v>400</v>
      </c>
      <c r="H474" s="36" t="str">
        <f>IF(Proc[[#This Row],[type]]="LFF (MDG-F)",MID(Proc[[#This Row],[Obj]],13,10),"")</f>
        <v/>
      </c>
      <c r="I474" s="152"/>
      <c r="J474" s="36" t="b">
        <f>Proc[[#This Row],[Requested]]=Proc[[#This Row],[CurrentParent]]</f>
        <v>1</v>
      </c>
      <c r="K474" s="107" t="str">
        <f>IF(Proc[[#This Row],[Author]]="Marcela Urrego",VLOOKUP(LEFT(Proc[[#This Row],[Requested]],1),Table3[#All],2,0),VLOOKUP(Proc[[#This Row],[Author]],Table4[],2,0))</f>
        <v>LS</v>
      </c>
      <c r="L474" s="36" t="s">
        <v>508</v>
      </c>
      <c r="M474" s="46">
        <v>45693.65792824074</v>
      </c>
      <c r="P474" s="42" t="str">
        <f ca="1">IF(Proc[[#This Row],[DaysAgeing]]&gt;5,"yep","on track")</f>
        <v>yep</v>
      </c>
      <c r="Q474" s="2">
        <f ca="1">IF(Proc[[#This Row],[DateClosed]]="",ABS(NETWORKDAYS(Proc[[#This Row],[DateOpened]],TODAY()))-1,ABS(NETWORKDAYS(Proc[[#This Row],[DateOpened]],Proc[[#This Row],[DateClosed]]))-1)</f>
        <v>302</v>
      </c>
      <c r="R474" s="42" t="s">
        <v>823</v>
      </c>
      <c r="S474" s="36"/>
      <c r="T474" s="153">
        <v>473</v>
      </c>
    </row>
    <row r="475" spans="1:20" hidden="1">
      <c r="A475" s="37" t="s">
        <v>1559</v>
      </c>
      <c r="B475" s="111" t="str">
        <f>IFERROR(VLOOKUP(Proc[[#This Row],[App]],Table2[],3,0),"open")</f>
        <v>ok</v>
      </c>
      <c r="C475" s="37" t="s">
        <v>369</v>
      </c>
      <c r="D475" s="152" t="s">
        <v>8033</v>
      </c>
      <c r="E475" s="152" t="s">
        <v>1560</v>
      </c>
      <c r="F475" s="152" t="s">
        <v>1560</v>
      </c>
      <c r="G475" s="37" t="s">
        <v>400</v>
      </c>
      <c r="H475" s="36" t="str">
        <f>IF(Proc[[#This Row],[type]]="LFF (MDG-F)",MID(Proc[[#This Row],[Obj]],13,10),"")</f>
        <v/>
      </c>
      <c r="I475" s="152"/>
      <c r="J475" s="36" t="b">
        <f>Proc[[#This Row],[Requested]]=Proc[[#This Row],[CurrentParent]]</f>
        <v>1</v>
      </c>
      <c r="K475" s="107" t="str">
        <f>IF(Proc[[#This Row],[Author]]="Marcela Urrego",VLOOKUP(LEFT(Proc[[#This Row],[Requested]],1),Table3[#All],2,0),VLOOKUP(Proc[[#This Row],[Author]],Table4[],2,0))</f>
        <v>LS</v>
      </c>
      <c r="L475" s="36" t="s">
        <v>508</v>
      </c>
      <c r="M475" s="46">
        <v>45693.65792824074</v>
      </c>
      <c r="P475" s="42" t="str">
        <f ca="1">IF(Proc[[#This Row],[DaysAgeing]]&gt;5,"yep","on track")</f>
        <v>yep</v>
      </c>
      <c r="Q475" s="2">
        <f ca="1">IF(Proc[[#This Row],[DateClosed]]="",ABS(NETWORKDAYS(Proc[[#This Row],[DateOpened]],TODAY()))-1,ABS(NETWORKDAYS(Proc[[#This Row],[DateOpened]],Proc[[#This Row],[DateClosed]]))-1)</f>
        <v>302</v>
      </c>
      <c r="R475" s="42" t="s">
        <v>823</v>
      </c>
      <c r="S475" s="36"/>
      <c r="T475" s="153">
        <v>474</v>
      </c>
    </row>
    <row r="476" spans="1:20" hidden="1">
      <c r="A476" s="37" t="s">
        <v>1559</v>
      </c>
      <c r="B476" s="111" t="str">
        <f>IFERROR(VLOOKUP(Proc[[#This Row],[App]],Table2[],3,0),"open")</f>
        <v>ok</v>
      </c>
      <c r="C476" s="37" t="s">
        <v>369</v>
      </c>
      <c r="D476" s="152" t="s">
        <v>8034</v>
      </c>
      <c r="E476" s="152" t="s">
        <v>1560</v>
      </c>
      <c r="F476" s="152" t="s">
        <v>1560</v>
      </c>
      <c r="G476" s="37" t="s">
        <v>400</v>
      </c>
      <c r="H476" s="36" t="str">
        <f>IF(Proc[[#This Row],[type]]="LFF (MDG-F)",MID(Proc[[#This Row],[Obj]],13,10),"")</f>
        <v/>
      </c>
      <c r="I476" s="152"/>
      <c r="J476" s="36" t="b">
        <f>Proc[[#This Row],[Requested]]=Proc[[#This Row],[CurrentParent]]</f>
        <v>1</v>
      </c>
      <c r="K476" s="107" t="str">
        <f>IF(Proc[[#This Row],[Author]]="Marcela Urrego",VLOOKUP(LEFT(Proc[[#This Row],[Requested]],1),Table3[#All],2,0),VLOOKUP(Proc[[#This Row],[Author]],Table4[],2,0))</f>
        <v>LS</v>
      </c>
      <c r="L476" s="36" t="s">
        <v>508</v>
      </c>
      <c r="M476" s="46">
        <v>45693.65792824074</v>
      </c>
      <c r="P476" s="42" t="str">
        <f ca="1">IF(Proc[[#This Row],[DaysAgeing]]&gt;5,"yep","on track")</f>
        <v>yep</v>
      </c>
      <c r="Q476" s="2">
        <f ca="1">IF(Proc[[#This Row],[DateClosed]]="",ABS(NETWORKDAYS(Proc[[#This Row],[DateOpened]],TODAY()))-1,ABS(NETWORKDAYS(Proc[[#This Row],[DateOpened]],Proc[[#This Row],[DateClosed]]))-1)</f>
        <v>302</v>
      </c>
      <c r="R476" s="42" t="s">
        <v>823</v>
      </c>
      <c r="S476" s="36"/>
      <c r="T476" s="153">
        <v>475</v>
      </c>
    </row>
    <row r="477" spans="1:20" hidden="1">
      <c r="A477" s="37" t="s">
        <v>1559</v>
      </c>
      <c r="B477" s="111" t="str">
        <f>IFERROR(VLOOKUP(Proc[[#This Row],[App]],Table2[],3,0),"open")</f>
        <v>ok</v>
      </c>
      <c r="C477" s="37" t="s">
        <v>369</v>
      </c>
      <c r="D477" s="152" t="s">
        <v>8035</v>
      </c>
      <c r="E477" s="152" t="s">
        <v>1560</v>
      </c>
      <c r="F477" s="152" t="s">
        <v>1560</v>
      </c>
      <c r="G477" s="37" t="s">
        <v>400</v>
      </c>
      <c r="H477" s="36" t="str">
        <f>IF(Proc[[#This Row],[type]]="LFF (MDG-F)",MID(Proc[[#This Row],[Obj]],13,10),"")</f>
        <v/>
      </c>
      <c r="I477" s="152"/>
      <c r="J477" s="36" t="b">
        <f>Proc[[#This Row],[Requested]]=Proc[[#This Row],[CurrentParent]]</f>
        <v>1</v>
      </c>
      <c r="K477" s="107" t="str">
        <f>IF(Proc[[#This Row],[Author]]="Marcela Urrego",VLOOKUP(LEFT(Proc[[#This Row],[Requested]],1),Table3[#All],2,0),VLOOKUP(Proc[[#This Row],[Author]],Table4[],2,0))</f>
        <v>LS</v>
      </c>
      <c r="L477" s="36" t="s">
        <v>508</v>
      </c>
      <c r="M477" s="46">
        <v>45693.65792824074</v>
      </c>
      <c r="P477" s="42" t="str">
        <f ca="1">IF(Proc[[#This Row],[DaysAgeing]]&gt;5,"yep","on track")</f>
        <v>yep</v>
      </c>
      <c r="Q477" s="2">
        <f ca="1">IF(Proc[[#This Row],[DateClosed]]="",ABS(NETWORKDAYS(Proc[[#This Row],[DateOpened]],TODAY()))-1,ABS(NETWORKDAYS(Proc[[#This Row],[DateOpened]],Proc[[#This Row],[DateClosed]]))-1)</f>
        <v>302</v>
      </c>
      <c r="R477" s="42" t="s">
        <v>823</v>
      </c>
      <c r="S477" s="36"/>
      <c r="T477" s="153">
        <v>476</v>
      </c>
    </row>
    <row r="478" spans="1:20" hidden="1">
      <c r="A478" s="37" t="s">
        <v>1559</v>
      </c>
      <c r="B478" s="111" t="str">
        <f>IFERROR(VLOOKUP(Proc[[#This Row],[App]],Table2[],3,0),"open")</f>
        <v>ok</v>
      </c>
      <c r="C478" s="37" t="s">
        <v>369</v>
      </c>
      <c r="D478" s="152" t="s">
        <v>8036</v>
      </c>
      <c r="E478" s="152" t="s">
        <v>1560</v>
      </c>
      <c r="F478" s="152" t="s">
        <v>1560</v>
      </c>
      <c r="G478" s="37" t="s">
        <v>400</v>
      </c>
      <c r="H478" s="36" t="str">
        <f>IF(Proc[[#This Row],[type]]="LFF (MDG-F)",MID(Proc[[#This Row],[Obj]],13,10),"")</f>
        <v/>
      </c>
      <c r="I478" s="152"/>
      <c r="J478" s="36" t="b">
        <f>Proc[[#This Row],[Requested]]=Proc[[#This Row],[CurrentParent]]</f>
        <v>1</v>
      </c>
      <c r="K478" s="107" t="str">
        <f>IF(Proc[[#This Row],[Author]]="Marcela Urrego",VLOOKUP(LEFT(Proc[[#This Row],[Requested]],1),Table3[#All],2,0),VLOOKUP(Proc[[#This Row],[Author]],Table4[],2,0))</f>
        <v>LS</v>
      </c>
      <c r="L478" s="36" t="s">
        <v>508</v>
      </c>
      <c r="M478" s="46">
        <v>45693.65792824074</v>
      </c>
      <c r="P478" s="42" t="str">
        <f ca="1">IF(Proc[[#This Row],[DaysAgeing]]&gt;5,"yep","on track")</f>
        <v>yep</v>
      </c>
      <c r="Q478" s="2">
        <f ca="1">IF(Proc[[#This Row],[DateClosed]]="",ABS(NETWORKDAYS(Proc[[#This Row],[DateOpened]],TODAY()))-1,ABS(NETWORKDAYS(Proc[[#This Row],[DateOpened]],Proc[[#This Row],[DateClosed]]))-1)</f>
        <v>302</v>
      </c>
      <c r="R478" s="42" t="s">
        <v>823</v>
      </c>
      <c r="S478" s="36"/>
      <c r="T478" s="153">
        <v>477</v>
      </c>
    </row>
    <row r="479" spans="1:20" hidden="1">
      <c r="A479" s="37" t="s">
        <v>1559</v>
      </c>
      <c r="B479" s="111" t="str">
        <f>IFERROR(VLOOKUP(Proc[[#This Row],[App]],Table2[],3,0),"open")</f>
        <v>ok</v>
      </c>
      <c r="C479" s="37" t="s">
        <v>369</v>
      </c>
      <c r="D479" s="152" t="s">
        <v>8037</v>
      </c>
      <c r="E479" s="152" t="s">
        <v>1560</v>
      </c>
      <c r="F479" s="152" t="s">
        <v>1560</v>
      </c>
      <c r="G479" s="37" t="s">
        <v>400</v>
      </c>
      <c r="H479" s="36" t="str">
        <f>IF(Proc[[#This Row],[type]]="LFF (MDG-F)",MID(Proc[[#This Row],[Obj]],13,10),"")</f>
        <v/>
      </c>
      <c r="I479" s="152"/>
      <c r="J479" s="36" t="b">
        <f>Proc[[#This Row],[Requested]]=Proc[[#This Row],[CurrentParent]]</f>
        <v>1</v>
      </c>
      <c r="K479" s="107" t="str">
        <f>IF(Proc[[#This Row],[Author]]="Marcela Urrego",VLOOKUP(LEFT(Proc[[#This Row],[Requested]],1),Table3[#All],2,0),VLOOKUP(Proc[[#This Row],[Author]],Table4[],2,0))</f>
        <v>LS</v>
      </c>
      <c r="L479" s="36" t="s">
        <v>508</v>
      </c>
      <c r="M479" s="46">
        <v>45693.65792824074</v>
      </c>
      <c r="P479" s="42" t="str">
        <f ca="1">IF(Proc[[#This Row],[DaysAgeing]]&gt;5,"yep","on track")</f>
        <v>yep</v>
      </c>
      <c r="Q479" s="2">
        <f ca="1">IF(Proc[[#This Row],[DateClosed]]="",ABS(NETWORKDAYS(Proc[[#This Row],[DateOpened]],TODAY()))-1,ABS(NETWORKDAYS(Proc[[#This Row],[DateOpened]],Proc[[#This Row],[DateClosed]]))-1)</f>
        <v>302</v>
      </c>
      <c r="R479" s="42" t="s">
        <v>823</v>
      </c>
      <c r="S479" s="36"/>
      <c r="T479" s="153">
        <v>478</v>
      </c>
    </row>
    <row r="480" spans="1:20" hidden="1">
      <c r="A480" s="37" t="s">
        <v>1559</v>
      </c>
      <c r="B480" s="111" t="str">
        <f>IFERROR(VLOOKUP(Proc[[#This Row],[App]],Table2[],3,0),"open")</f>
        <v>ok</v>
      </c>
      <c r="C480" s="37" t="s">
        <v>369</v>
      </c>
      <c r="D480" s="152" t="s">
        <v>8038</v>
      </c>
      <c r="E480" s="152" t="s">
        <v>1560</v>
      </c>
      <c r="F480" s="152" t="s">
        <v>1560</v>
      </c>
      <c r="G480" s="37" t="s">
        <v>400</v>
      </c>
      <c r="H480" s="36" t="str">
        <f>IF(Proc[[#This Row],[type]]="LFF (MDG-F)",MID(Proc[[#This Row],[Obj]],13,10),"")</f>
        <v/>
      </c>
      <c r="I480" s="152"/>
      <c r="J480" s="36" t="b">
        <f>Proc[[#This Row],[Requested]]=Proc[[#This Row],[CurrentParent]]</f>
        <v>1</v>
      </c>
      <c r="K480" s="107" t="str">
        <f>IF(Proc[[#This Row],[Author]]="Marcela Urrego",VLOOKUP(LEFT(Proc[[#This Row],[Requested]],1),Table3[#All],2,0),VLOOKUP(Proc[[#This Row],[Author]],Table4[],2,0))</f>
        <v>LS</v>
      </c>
      <c r="L480" s="36" t="s">
        <v>508</v>
      </c>
      <c r="M480" s="46">
        <v>45693.65792824074</v>
      </c>
      <c r="P480" s="42" t="str">
        <f ca="1">IF(Proc[[#This Row],[DaysAgeing]]&gt;5,"yep","on track")</f>
        <v>yep</v>
      </c>
      <c r="Q480" s="2">
        <f ca="1">IF(Proc[[#This Row],[DateClosed]]="",ABS(NETWORKDAYS(Proc[[#This Row],[DateOpened]],TODAY()))-1,ABS(NETWORKDAYS(Proc[[#This Row],[DateOpened]],Proc[[#This Row],[DateClosed]]))-1)</f>
        <v>302</v>
      </c>
      <c r="R480" s="42" t="s">
        <v>823</v>
      </c>
      <c r="S480" s="36"/>
      <c r="T480" s="153">
        <v>479</v>
      </c>
    </row>
    <row r="481" spans="1:20" hidden="1">
      <c r="A481" s="37" t="s">
        <v>1559</v>
      </c>
      <c r="B481" s="152" t="str">
        <f>IFERROR(VLOOKUP(Proc[[#This Row],[App]],Table2[],3,0),"open")</f>
        <v>ok</v>
      </c>
      <c r="C481" s="37" t="s">
        <v>369</v>
      </c>
      <c r="D481" s="152" t="s">
        <v>8039</v>
      </c>
      <c r="E481" s="152" t="s">
        <v>1560</v>
      </c>
      <c r="F481" s="152" t="s">
        <v>1560</v>
      </c>
      <c r="G481" s="37" t="s">
        <v>400</v>
      </c>
      <c r="H481" s="36" t="str">
        <f>IF(Proc[[#This Row],[type]]="LFF (MDG-F)",MID(Proc[[#This Row],[Obj]],13,10),"")</f>
        <v/>
      </c>
      <c r="I481" s="152"/>
      <c r="J481" s="36" t="b">
        <f>Proc[[#This Row],[Requested]]=Proc[[#This Row],[CurrentParent]]</f>
        <v>1</v>
      </c>
      <c r="K481" s="152" t="str">
        <f>IF(Proc[[#This Row],[Author]]="Marcela Urrego",VLOOKUP(LEFT(Proc[[#This Row],[Requested]],1),Table3[#All],2,0),VLOOKUP(Proc[[#This Row],[Author]],Table4[],2,0))</f>
        <v>LS</v>
      </c>
      <c r="L481" s="36" t="s">
        <v>508</v>
      </c>
      <c r="M481" s="46">
        <v>45693.65792824074</v>
      </c>
      <c r="P481" s="42" t="str">
        <f ca="1">IF(Proc[[#This Row],[DaysAgeing]]&gt;5,"yep","on track")</f>
        <v>yep</v>
      </c>
      <c r="Q481" s="2">
        <f ca="1">IF(Proc[[#This Row],[DateClosed]]="",ABS(NETWORKDAYS(Proc[[#This Row],[DateOpened]],TODAY()))-1,ABS(NETWORKDAYS(Proc[[#This Row],[DateOpened]],Proc[[#This Row],[DateClosed]]))-1)</f>
        <v>302</v>
      </c>
      <c r="R481" s="42" t="s">
        <v>823</v>
      </c>
      <c r="S481" s="36"/>
      <c r="T481" s="153">
        <v>480</v>
      </c>
    </row>
    <row r="482" spans="1:20" hidden="1">
      <c r="A482" s="37" t="s">
        <v>1559</v>
      </c>
      <c r="B482" s="111" t="str">
        <f>IFERROR(VLOOKUP(Proc[[#This Row],[App]],Table2[],3,0),"open")</f>
        <v>ok</v>
      </c>
      <c r="C482" s="37" t="s">
        <v>369</v>
      </c>
      <c r="D482" s="152" t="s">
        <v>8040</v>
      </c>
      <c r="E482" s="152" t="s">
        <v>1560</v>
      </c>
      <c r="F482" s="85" t="s">
        <v>1560</v>
      </c>
      <c r="G482" s="37" t="s">
        <v>400</v>
      </c>
      <c r="H482" s="36" t="str">
        <f>IF(Proc[[#This Row],[type]]="LFF (MDG-F)",MID(Proc[[#This Row],[Obj]],13,10),"")</f>
        <v/>
      </c>
      <c r="I482" s="152"/>
      <c r="J482" s="36" t="b">
        <f>Proc[[#This Row],[Requested]]=Proc[[#This Row],[CurrentParent]]</f>
        <v>1</v>
      </c>
      <c r="K482" s="107" t="str">
        <f>IF(Proc[[#This Row],[Author]]="Marcela Urrego",VLOOKUP(LEFT(Proc[[#This Row],[Requested]],1),Table3[#All],2,0),VLOOKUP(Proc[[#This Row],[Author]],Table4[],2,0))</f>
        <v>LS</v>
      </c>
      <c r="L482" s="36" t="s">
        <v>508</v>
      </c>
      <c r="M482" s="46">
        <v>45693.65792824074</v>
      </c>
      <c r="P482" s="42" t="str">
        <f ca="1">IF(Proc[[#This Row],[DaysAgeing]]&gt;5,"yep","on track")</f>
        <v>yep</v>
      </c>
      <c r="Q482" s="2">
        <f ca="1">IF(Proc[[#This Row],[DateClosed]]="",ABS(NETWORKDAYS(Proc[[#This Row],[DateOpened]],TODAY()))-1,ABS(NETWORKDAYS(Proc[[#This Row],[DateOpened]],Proc[[#This Row],[DateClosed]]))-1)</f>
        <v>302</v>
      </c>
      <c r="R482" s="42" t="s">
        <v>823</v>
      </c>
      <c r="S482" s="36"/>
      <c r="T482" s="153">
        <v>481</v>
      </c>
    </row>
    <row r="483" spans="1:20" hidden="1">
      <c r="A483" s="37" t="s">
        <v>1559</v>
      </c>
      <c r="B483" s="111" t="str">
        <f>IFERROR(VLOOKUP(Proc[[#This Row],[App]],Table2[],3,0),"open")</f>
        <v>ok</v>
      </c>
      <c r="C483" s="37" t="s">
        <v>369</v>
      </c>
      <c r="D483" s="152" t="s">
        <v>8041</v>
      </c>
      <c r="E483" s="152" t="s">
        <v>1560</v>
      </c>
      <c r="F483" s="85" t="s">
        <v>1560</v>
      </c>
      <c r="G483" s="37" t="s">
        <v>400</v>
      </c>
      <c r="H483" s="36" t="str">
        <f>IF(Proc[[#This Row],[type]]="LFF (MDG-F)",MID(Proc[[#This Row],[Obj]],13,10),"")</f>
        <v/>
      </c>
      <c r="I483" s="152"/>
      <c r="J483" s="36" t="b">
        <f>Proc[[#This Row],[Requested]]=Proc[[#This Row],[CurrentParent]]</f>
        <v>1</v>
      </c>
      <c r="K483" s="107" t="str">
        <f>IF(Proc[[#This Row],[Author]]="Marcela Urrego",VLOOKUP(LEFT(Proc[[#This Row],[Requested]],1),Table3[#All],2,0),VLOOKUP(Proc[[#This Row],[Author]],Table4[],2,0))</f>
        <v>LS</v>
      </c>
      <c r="L483" s="36" t="s">
        <v>508</v>
      </c>
      <c r="M483" s="46">
        <v>45693.65792824074</v>
      </c>
      <c r="P483" s="42" t="str">
        <f ca="1">IF(Proc[[#This Row],[DaysAgeing]]&gt;5,"yep","on track")</f>
        <v>yep</v>
      </c>
      <c r="Q483" s="2">
        <f ca="1">IF(Proc[[#This Row],[DateClosed]]="",ABS(NETWORKDAYS(Proc[[#This Row],[DateOpened]],TODAY()))-1,ABS(NETWORKDAYS(Proc[[#This Row],[DateOpened]],Proc[[#This Row],[DateClosed]]))-1)</f>
        <v>302</v>
      </c>
      <c r="R483" s="42" t="s">
        <v>823</v>
      </c>
      <c r="S483" s="36"/>
      <c r="T483" s="153">
        <v>482</v>
      </c>
    </row>
    <row r="484" spans="1:20" hidden="1">
      <c r="A484" s="37" t="s">
        <v>1559</v>
      </c>
      <c r="B484" s="111" t="str">
        <f>IFERROR(VLOOKUP(Proc[[#This Row],[App]],Table2[],3,0),"open")</f>
        <v>ok</v>
      </c>
      <c r="C484" s="37" t="s">
        <v>369</v>
      </c>
      <c r="D484" s="152" t="s">
        <v>8042</v>
      </c>
      <c r="E484" s="152" t="s">
        <v>1560</v>
      </c>
      <c r="F484" s="85" t="s">
        <v>1560</v>
      </c>
      <c r="G484" s="37" t="s">
        <v>400</v>
      </c>
      <c r="H484" s="36" t="str">
        <f>IF(Proc[[#This Row],[type]]="LFF (MDG-F)",MID(Proc[[#This Row],[Obj]],13,10),"")</f>
        <v/>
      </c>
      <c r="I484" s="152"/>
      <c r="J484" s="36" t="b">
        <f>Proc[[#This Row],[Requested]]=Proc[[#This Row],[CurrentParent]]</f>
        <v>1</v>
      </c>
      <c r="K484" s="107" t="str">
        <f>IF(Proc[[#This Row],[Author]]="Marcela Urrego",VLOOKUP(LEFT(Proc[[#This Row],[Requested]],1),Table3[#All],2,0),VLOOKUP(Proc[[#This Row],[Author]],Table4[],2,0))</f>
        <v>LS</v>
      </c>
      <c r="L484" s="36" t="s">
        <v>508</v>
      </c>
      <c r="M484" s="46">
        <v>45693.65792824074</v>
      </c>
      <c r="P484" s="42" t="str">
        <f ca="1">IF(Proc[[#This Row],[DaysAgeing]]&gt;5,"yep","on track")</f>
        <v>yep</v>
      </c>
      <c r="Q484" s="2">
        <f ca="1">IF(Proc[[#This Row],[DateClosed]]="",ABS(NETWORKDAYS(Proc[[#This Row],[DateOpened]],TODAY()))-1,ABS(NETWORKDAYS(Proc[[#This Row],[DateOpened]],Proc[[#This Row],[DateClosed]]))-1)</f>
        <v>302</v>
      </c>
      <c r="R484" s="42" t="s">
        <v>823</v>
      </c>
      <c r="S484" s="36"/>
      <c r="T484" s="153">
        <v>483</v>
      </c>
    </row>
    <row r="485" spans="1:20" hidden="1">
      <c r="A485" t="s">
        <v>1559</v>
      </c>
      <c r="B485" s="111" t="str">
        <f>IFERROR(VLOOKUP(Proc[[#This Row],[App]],Table2[],3,0),"open")</f>
        <v>ok</v>
      </c>
      <c r="C485" s="37" t="s">
        <v>369</v>
      </c>
      <c r="D485" s="152" t="s">
        <v>8043</v>
      </c>
      <c r="E485" s="152" t="s">
        <v>1560</v>
      </c>
      <c r="F485" s="85" t="s">
        <v>1560</v>
      </c>
      <c r="G485" s="37" t="s">
        <v>400</v>
      </c>
      <c r="H485" s="36" t="str">
        <f>IF(Proc[[#This Row],[type]]="LFF (MDG-F)",MID(Proc[[#This Row],[Obj]],13,10),"")</f>
        <v/>
      </c>
      <c r="I485" s="152"/>
      <c r="J485" s="36" t="b">
        <f>Proc[[#This Row],[Requested]]=Proc[[#This Row],[CurrentParent]]</f>
        <v>1</v>
      </c>
      <c r="K485" s="107" t="str">
        <f>IF(Proc[[#This Row],[Author]]="Marcela Urrego",VLOOKUP(LEFT(Proc[[#This Row],[Requested]],1),Table3[#All],2,0),VLOOKUP(Proc[[#This Row],[Author]],Table4[],2,0))</f>
        <v>LS</v>
      </c>
      <c r="L485" s="36" t="s">
        <v>508</v>
      </c>
      <c r="M485" s="46">
        <v>45693.65792824074</v>
      </c>
      <c r="P485" s="42" t="str">
        <f ca="1">IF(Proc[[#This Row],[DaysAgeing]]&gt;5,"yep","on track")</f>
        <v>yep</v>
      </c>
      <c r="Q485" s="2">
        <f ca="1">IF(Proc[[#This Row],[DateClosed]]="",ABS(NETWORKDAYS(Proc[[#This Row],[DateOpened]],TODAY()))-1,ABS(NETWORKDAYS(Proc[[#This Row],[DateOpened]],Proc[[#This Row],[DateClosed]]))-1)</f>
        <v>302</v>
      </c>
      <c r="R485" s="42" t="s">
        <v>823</v>
      </c>
      <c r="S485" s="36"/>
      <c r="T485" s="153">
        <v>484</v>
      </c>
    </row>
    <row r="486" spans="1:20" hidden="1">
      <c r="A486" s="37" t="s">
        <v>1559</v>
      </c>
      <c r="B486" s="111" t="str">
        <f>IFERROR(VLOOKUP(Proc[[#This Row],[App]],Table2[],3,0),"open")</f>
        <v>ok</v>
      </c>
      <c r="C486" s="37" t="s">
        <v>369</v>
      </c>
      <c r="D486" s="152" t="s">
        <v>8044</v>
      </c>
      <c r="E486" s="152" t="s">
        <v>1560</v>
      </c>
      <c r="F486" s="85" t="s">
        <v>1560</v>
      </c>
      <c r="G486" s="37" t="s">
        <v>400</v>
      </c>
      <c r="H486" s="36" t="str">
        <f>IF(Proc[[#This Row],[type]]="LFF (MDG-F)",MID(Proc[[#This Row],[Obj]],13,10),"")</f>
        <v/>
      </c>
      <c r="I486" s="152"/>
      <c r="J486" s="36" t="b">
        <f>Proc[[#This Row],[Requested]]=Proc[[#This Row],[CurrentParent]]</f>
        <v>1</v>
      </c>
      <c r="K486" s="107" t="str">
        <f>IF(Proc[[#This Row],[Author]]="Marcela Urrego",VLOOKUP(LEFT(Proc[[#This Row],[Requested]],1),Table3[#All],2,0),VLOOKUP(Proc[[#This Row],[Author]],Table4[],2,0))</f>
        <v>LS</v>
      </c>
      <c r="L486" s="36" t="s">
        <v>508</v>
      </c>
      <c r="M486" s="46">
        <v>45693.65792824074</v>
      </c>
      <c r="P486" s="42" t="str">
        <f ca="1">IF(Proc[[#This Row],[DaysAgeing]]&gt;5,"yep","on track")</f>
        <v>yep</v>
      </c>
      <c r="Q486" s="2">
        <f ca="1">IF(Proc[[#This Row],[DateClosed]]="",ABS(NETWORKDAYS(Proc[[#This Row],[DateOpened]],TODAY()))-1,ABS(NETWORKDAYS(Proc[[#This Row],[DateOpened]],Proc[[#This Row],[DateClosed]]))-1)</f>
        <v>302</v>
      </c>
      <c r="R486" s="42" t="s">
        <v>823</v>
      </c>
      <c r="S486" s="36"/>
      <c r="T486" s="153">
        <v>485</v>
      </c>
    </row>
    <row r="487" spans="1:20" hidden="1">
      <c r="A487" s="37" t="s">
        <v>1559</v>
      </c>
      <c r="B487" s="152" t="str">
        <f>IFERROR(VLOOKUP(Proc[[#This Row],[App]],Table2[],3,0),"open")</f>
        <v>ok</v>
      </c>
      <c r="C487" s="37" t="s">
        <v>369</v>
      </c>
      <c r="D487" s="152" t="s">
        <v>8045</v>
      </c>
      <c r="E487" s="152" t="s">
        <v>1560</v>
      </c>
      <c r="F487" s="152" t="s">
        <v>1560</v>
      </c>
      <c r="G487" s="37" t="s">
        <v>400</v>
      </c>
      <c r="H487" s="36" t="str">
        <f>IF(Proc[[#This Row],[type]]="LFF (MDG-F)",MID(Proc[[#This Row],[Obj]],13,10),"")</f>
        <v/>
      </c>
      <c r="I487" s="152"/>
      <c r="J487" s="36" t="b">
        <f>Proc[[#This Row],[Requested]]=Proc[[#This Row],[CurrentParent]]</f>
        <v>1</v>
      </c>
      <c r="K487" s="152" t="str">
        <f>IF(Proc[[#This Row],[Author]]="Marcela Urrego",VLOOKUP(LEFT(Proc[[#This Row],[Requested]],1),Table3[#All],2,0),VLOOKUP(Proc[[#This Row],[Author]],Table4[],2,0))</f>
        <v>LS</v>
      </c>
      <c r="L487" s="36" t="s">
        <v>508</v>
      </c>
      <c r="M487" s="46">
        <v>45693.65792824074</v>
      </c>
      <c r="P487" s="42" t="str">
        <f ca="1">IF(Proc[[#This Row],[DaysAgeing]]&gt;5,"yep","on track")</f>
        <v>yep</v>
      </c>
      <c r="Q487" s="2">
        <f ca="1">IF(Proc[[#This Row],[DateClosed]]="",ABS(NETWORKDAYS(Proc[[#This Row],[DateOpened]],TODAY()))-1,ABS(NETWORKDAYS(Proc[[#This Row],[DateOpened]],Proc[[#This Row],[DateClosed]]))-1)</f>
        <v>302</v>
      </c>
      <c r="R487" s="42" t="s">
        <v>823</v>
      </c>
      <c r="S487" s="36"/>
      <c r="T487" s="153">
        <v>486</v>
      </c>
    </row>
    <row r="488" spans="1:20" hidden="1">
      <c r="A488" t="s">
        <v>1567</v>
      </c>
      <c r="B488" s="111" t="str">
        <f>IFERROR(VLOOKUP(Proc[[#This Row],[App]],Table2[],3,0),"open")</f>
        <v>ok</v>
      </c>
      <c r="C488" t="s">
        <v>369</v>
      </c>
      <c r="D488" s="152" t="s">
        <v>1562</v>
      </c>
      <c r="E488" s="152" t="s">
        <v>661</v>
      </c>
      <c r="F488" s="85" t="s">
        <v>661</v>
      </c>
      <c r="G488" s="37" t="s">
        <v>406</v>
      </c>
      <c r="H488" s="36" t="str">
        <f>IF(Proc[[#This Row],[type]]="LFF (MDG-F)",MID(Proc[[#This Row],[Obj]],13,10),"")</f>
        <v>ZA50GIT10C</v>
      </c>
      <c r="I488" s="152"/>
      <c r="J488" s="36" t="b">
        <f>Proc[[#This Row],[Requested]]=Proc[[#This Row],[CurrentParent]]</f>
        <v>1</v>
      </c>
      <c r="K488" s="107" t="str">
        <f>IF(Proc[[#This Row],[Author]]="Marcela Urrego",VLOOKUP(LEFT(Proc[[#This Row],[Requested]],1),Table3[#All],2,0),VLOOKUP(Proc[[#This Row],[Author]],Table4[],2,0))</f>
        <v>MGF</v>
      </c>
      <c r="L488" s="36" t="s">
        <v>508</v>
      </c>
      <c r="M488" s="46">
        <v>45694.6015162037</v>
      </c>
      <c r="P488" s="42" t="str">
        <f ca="1">IF(Proc[[#This Row],[DaysAgeing]]&gt;5,"yep","on track")</f>
        <v>yep</v>
      </c>
      <c r="Q488" s="2">
        <f ca="1">IF(Proc[[#This Row],[DateClosed]]="",ABS(NETWORKDAYS(Proc[[#This Row],[DateOpened]],TODAY()))-1,ABS(NETWORKDAYS(Proc[[#This Row],[DateOpened]],Proc[[#This Row],[DateClosed]]))-1)</f>
        <v>301</v>
      </c>
      <c r="R488" s="42" t="s">
        <v>1377</v>
      </c>
      <c r="S488" s="36"/>
      <c r="T488" s="153">
        <v>487</v>
      </c>
    </row>
    <row r="489" spans="1:20" hidden="1">
      <c r="A489" s="37" t="s">
        <v>1567</v>
      </c>
      <c r="B489" s="111" t="str">
        <f>IFERROR(VLOOKUP(Proc[[#This Row],[App]],Table2[],3,0),"open")</f>
        <v>ok</v>
      </c>
      <c r="C489" s="37" t="s">
        <v>369</v>
      </c>
      <c r="D489" s="152" t="s">
        <v>1563</v>
      </c>
      <c r="E489" s="152" t="s">
        <v>443</v>
      </c>
      <c r="F489" s="152" t="s">
        <v>443</v>
      </c>
      <c r="G489" s="37" t="s">
        <v>406</v>
      </c>
      <c r="H489" s="36" t="str">
        <f>IF(Proc[[#This Row],[type]]="LFF (MDG-F)",MID(Proc[[#This Row],[Obj]],13,10),"")</f>
        <v>EE50GIT00C</v>
      </c>
      <c r="I489" s="152"/>
      <c r="J489" s="36" t="b">
        <f>Proc[[#This Row],[Requested]]=Proc[[#This Row],[CurrentParent]]</f>
        <v>1</v>
      </c>
      <c r="K489" s="107" t="str">
        <f>IF(Proc[[#This Row],[Author]]="Marcela Urrego",VLOOKUP(LEFT(Proc[[#This Row],[Requested]],1),Table3[#All],2,0),VLOOKUP(Proc[[#This Row],[Author]],Table4[],2,0))</f>
        <v>MGF</v>
      </c>
      <c r="L489" s="36" t="s">
        <v>508</v>
      </c>
      <c r="M489" s="46">
        <v>45694.6015162037</v>
      </c>
      <c r="P489" s="42" t="str">
        <f ca="1">IF(Proc[[#This Row],[DaysAgeing]]&gt;5,"yep","on track")</f>
        <v>yep</v>
      </c>
      <c r="Q489" s="2">
        <f ca="1">IF(Proc[[#This Row],[DateClosed]]="",ABS(NETWORKDAYS(Proc[[#This Row],[DateOpened]],TODAY()))-1,ABS(NETWORKDAYS(Proc[[#This Row],[DateOpened]],Proc[[#This Row],[DateClosed]]))-1)</f>
        <v>301</v>
      </c>
      <c r="R489" s="42" t="s">
        <v>1377</v>
      </c>
      <c r="S489" s="36"/>
      <c r="T489" s="153">
        <v>488</v>
      </c>
    </row>
    <row r="490" spans="1:20" hidden="1">
      <c r="A490" s="37" t="s">
        <v>1567</v>
      </c>
      <c r="B490" s="111" t="str">
        <f>IFERROR(VLOOKUP(Proc[[#This Row],[App]],Table2[],3,0),"open")</f>
        <v>ok</v>
      </c>
      <c r="C490" s="37" t="s">
        <v>369</v>
      </c>
      <c r="D490" s="152" t="s">
        <v>1564</v>
      </c>
      <c r="E490" s="152" t="s">
        <v>427</v>
      </c>
      <c r="F490" s="152" t="s">
        <v>427</v>
      </c>
      <c r="G490" s="37" t="s">
        <v>406</v>
      </c>
      <c r="H490" s="36" t="str">
        <f>IF(Proc[[#This Row],[type]]="LFF (MDG-F)",MID(Proc[[#This Row],[Obj]],13,10),"")</f>
        <v>KE50GIT10B</v>
      </c>
      <c r="I490" s="152"/>
      <c r="J490" s="36" t="b">
        <f>Proc[[#This Row],[Requested]]=Proc[[#This Row],[CurrentParent]]</f>
        <v>1</v>
      </c>
      <c r="K490" s="107" t="str">
        <f>IF(Proc[[#This Row],[Author]]="Marcela Urrego",VLOOKUP(LEFT(Proc[[#This Row],[Requested]],1),Table3[#All],2,0),VLOOKUP(Proc[[#This Row],[Author]],Table4[],2,0))</f>
        <v>MGF</v>
      </c>
      <c r="L490" s="36" t="s">
        <v>508</v>
      </c>
      <c r="M490" s="46">
        <v>45694.6015162037</v>
      </c>
      <c r="P490" s="42" t="str">
        <f ca="1">IF(Proc[[#This Row],[DaysAgeing]]&gt;5,"yep","on track")</f>
        <v>yep</v>
      </c>
      <c r="Q490" s="2">
        <f ca="1">IF(Proc[[#This Row],[DateClosed]]="",ABS(NETWORKDAYS(Proc[[#This Row],[DateOpened]],TODAY()))-1,ABS(NETWORKDAYS(Proc[[#This Row],[DateOpened]],Proc[[#This Row],[DateClosed]]))-1)</f>
        <v>301</v>
      </c>
      <c r="R490" s="42" t="s">
        <v>1377</v>
      </c>
      <c r="S490" s="36"/>
      <c r="T490" s="153">
        <v>489</v>
      </c>
    </row>
    <row r="491" spans="1:20" hidden="1">
      <c r="A491" s="37" t="s">
        <v>1567</v>
      </c>
      <c r="B491" s="111" t="str">
        <f>IFERROR(VLOOKUP(Proc[[#This Row],[App]],Table2[],3,0),"open")</f>
        <v>ok</v>
      </c>
      <c r="C491" s="37" t="s">
        <v>369</v>
      </c>
      <c r="D491" s="152" t="s">
        <v>1565</v>
      </c>
      <c r="E491" s="152" t="s">
        <v>443</v>
      </c>
      <c r="F491" s="152" t="s">
        <v>443</v>
      </c>
      <c r="G491" s="37" t="s">
        <v>406</v>
      </c>
      <c r="H491" s="36" t="str">
        <f>IF(Proc[[#This Row],[type]]="LFF (MDG-F)",MID(Proc[[#This Row],[Obj]],13,10),"")</f>
        <v>KE50GIT10C</v>
      </c>
      <c r="I491" s="152"/>
      <c r="J491" s="36" t="b">
        <f>Proc[[#This Row],[Requested]]=Proc[[#This Row],[CurrentParent]]</f>
        <v>1</v>
      </c>
      <c r="K491" s="107" t="str">
        <f>IF(Proc[[#This Row],[Author]]="Marcela Urrego",VLOOKUP(LEFT(Proc[[#This Row],[Requested]],1),Table3[#All],2,0),VLOOKUP(Proc[[#This Row],[Author]],Table4[],2,0))</f>
        <v>MGF</v>
      </c>
      <c r="L491" s="36" t="s">
        <v>508</v>
      </c>
      <c r="M491" s="46">
        <v>45694.6015162037</v>
      </c>
      <c r="P491" s="42" t="str">
        <f ca="1">IF(Proc[[#This Row],[DaysAgeing]]&gt;5,"yep","on track")</f>
        <v>yep</v>
      </c>
      <c r="Q491" s="2">
        <f ca="1">IF(Proc[[#This Row],[DateClosed]]="",ABS(NETWORKDAYS(Proc[[#This Row],[DateOpened]],TODAY()))-1,ABS(NETWORKDAYS(Proc[[#This Row],[DateOpened]],Proc[[#This Row],[DateClosed]]))-1)</f>
        <v>301</v>
      </c>
      <c r="R491" s="42" t="s">
        <v>1377</v>
      </c>
      <c r="S491" s="36"/>
      <c r="T491" s="153">
        <v>490</v>
      </c>
    </row>
    <row r="492" spans="1:20" hidden="1">
      <c r="A492" s="37" t="s">
        <v>1567</v>
      </c>
      <c r="B492" s="111" t="str">
        <f>IFERROR(VLOOKUP(Proc[[#This Row],[App]],Table2[],3,0),"open")</f>
        <v>ok</v>
      </c>
      <c r="C492" s="37" t="s">
        <v>369</v>
      </c>
      <c r="D492" s="152" t="s">
        <v>1566</v>
      </c>
      <c r="E492" s="152" t="s">
        <v>1222</v>
      </c>
      <c r="F492" s="152" t="s">
        <v>1222</v>
      </c>
      <c r="G492" s="37" t="s">
        <v>400</v>
      </c>
      <c r="H492" s="36" t="str">
        <f>IF(Proc[[#This Row],[type]]="LFF (MDG-F)",MID(Proc[[#This Row],[Obj]],13,10),"")</f>
        <v/>
      </c>
      <c r="I492" s="152"/>
      <c r="J492" s="36" t="b">
        <f>Proc[[#This Row],[Requested]]=Proc[[#This Row],[CurrentParent]]</f>
        <v>1</v>
      </c>
      <c r="K492" s="107" t="str">
        <f>IF(Proc[[#This Row],[Author]]="Marcela Urrego",VLOOKUP(LEFT(Proc[[#This Row],[Requested]],1),Table3[#All],2,0),VLOOKUP(Proc[[#This Row],[Author]],Table4[],2,0))</f>
        <v>MGF</v>
      </c>
      <c r="L492" s="36" t="s">
        <v>508</v>
      </c>
      <c r="M492" s="46">
        <v>45694.6015162037</v>
      </c>
      <c r="P492" s="42" t="str">
        <f ca="1">IF(Proc[[#This Row],[DaysAgeing]]&gt;5,"yep","on track")</f>
        <v>yep</v>
      </c>
      <c r="Q492" s="2">
        <f ca="1">IF(Proc[[#This Row],[DateClosed]]="",ABS(NETWORKDAYS(Proc[[#This Row],[DateOpened]],TODAY()))-1,ABS(NETWORKDAYS(Proc[[#This Row],[DateOpened]],Proc[[#This Row],[DateClosed]]))-1)</f>
        <v>301</v>
      </c>
      <c r="R492" s="42" t="s">
        <v>1377</v>
      </c>
      <c r="S492" s="36"/>
      <c r="T492" s="153">
        <v>491</v>
      </c>
    </row>
    <row r="493" spans="1:20" hidden="1">
      <c r="A493" t="s">
        <v>1568</v>
      </c>
      <c r="B493" s="111" t="str">
        <f>IFERROR(VLOOKUP(Proc[[#This Row],[App]],Table2[],3,0),"open")</f>
        <v>ok</v>
      </c>
      <c r="C493" t="s">
        <v>369</v>
      </c>
      <c r="D493" s="152" t="s">
        <v>1123</v>
      </c>
      <c r="E493" s="152" t="s">
        <v>1649</v>
      </c>
      <c r="F493" s="152" t="s">
        <v>1649</v>
      </c>
      <c r="G493" t="s">
        <v>400</v>
      </c>
      <c r="H493" s="36" t="str">
        <f>IF(Proc[[#This Row],[type]]="LFF (MDG-F)",MID(Proc[[#This Row],[Obj]],13,10),"")</f>
        <v/>
      </c>
      <c r="I493" s="152"/>
      <c r="J493" s="36" t="b">
        <f>Proc[[#This Row],[Requested]]=Proc[[#This Row],[CurrentParent]]</f>
        <v>1</v>
      </c>
      <c r="K493" s="107" t="str">
        <f>IF(Proc[[#This Row],[Author]]="Marcela Urrego",VLOOKUP(LEFT(Proc[[#This Row],[Requested]],1),Table3[#All],2,0),VLOOKUP(Proc[[#This Row],[Author]],Table4[],2,0))</f>
        <v>MGF</v>
      </c>
      <c r="L493" s="36" t="s">
        <v>508</v>
      </c>
      <c r="M493" s="46">
        <v>45695.560960648145</v>
      </c>
      <c r="P493" s="42" t="str">
        <f ca="1">IF(Proc[[#This Row],[DaysAgeing]]&gt;5,"yep","on track")</f>
        <v>yep</v>
      </c>
      <c r="Q493" s="2">
        <f ca="1">IF(Proc[[#This Row],[DateClosed]]="",ABS(NETWORKDAYS(Proc[[#This Row],[DateOpened]],TODAY()))-1,ABS(NETWORKDAYS(Proc[[#This Row],[DateOpened]],Proc[[#This Row],[DateClosed]]))-1)</f>
        <v>300</v>
      </c>
      <c r="R493" s="42" t="s">
        <v>514</v>
      </c>
      <c r="S493" s="36"/>
      <c r="T493" s="153">
        <v>492</v>
      </c>
    </row>
    <row r="494" spans="1:20" hidden="1">
      <c r="A494" s="37" t="s">
        <v>1568</v>
      </c>
      <c r="B494" s="111" t="str">
        <f>IFERROR(VLOOKUP(Proc[[#This Row],[App]],Table2[],3,0),"open")</f>
        <v>ok</v>
      </c>
      <c r="C494" s="43" t="s">
        <v>377</v>
      </c>
      <c r="D494" s="152" t="s">
        <v>1569</v>
      </c>
      <c r="E494" s="152" t="s">
        <v>1649</v>
      </c>
      <c r="F494" s="152" t="s">
        <v>1649</v>
      </c>
      <c r="G494" t="s">
        <v>406</v>
      </c>
      <c r="H494" s="36" t="str">
        <f>IF(Proc[[#This Row],[type]]="LFF (MDG-F)",MID(Proc[[#This Row],[Obj]],13,10),"")</f>
        <v>DE10G69660</v>
      </c>
      <c r="I494" s="152"/>
      <c r="J494" s="36" t="b">
        <f>Proc[[#This Row],[Requested]]=Proc[[#This Row],[CurrentParent]]</f>
        <v>1</v>
      </c>
      <c r="K494" s="107" t="str">
        <f>IF(Proc[[#This Row],[Author]]="Marcela Urrego",VLOOKUP(LEFT(Proc[[#This Row],[Requested]],1),Table3[#All],2,0),VLOOKUP(Proc[[#This Row],[Author]],Table4[],2,0))</f>
        <v>MGF</v>
      </c>
      <c r="L494" s="36" t="s">
        <v>508</v>
      </c>
      <c r="M494" s="46">
        <v>45695.560960648145</v>
      </c>
      <c r="P494" s="42" t="str">
        <f ca="1">IF(Proc[[#This Row],[DaysAgeing]]&gt;5,"yep","on track")</f>
        <v>yep</v>
      </c>
      <c r="Q494" s="2">
        <f ca="1">IF(Proc[[#This Row],[DateClosed]]="",ABS(NETWORKDAYS(Proc[[#This Row],[DateOpened]],TODAY()))-1,ABS(NETWORKDAYS(Proc[[#This Row],[DateOpened]],Proc[[#This Row],[DateClosed]]))-1)</f>
        <v>300</v>
      </c>
      <c r="R494" s="42" t="s">
        <v>514</v>
      </c>
      <c r="S494" s="153" t="e">
        <f>VLOOKUP(Proc[[#This Row],[Obj]],#REF!,2,0)</f>
        <v>#REF!</v>
      </c>
      <c r="T494" s="153">
        <v>493</v>
      </c>
    </row>
    <row r="495" spans="1:20" hidden="1">
      <c r="A495" t="s">
        <v>1571</v>
      </c>
      <c r="B495" s="111" t="str">
        <f>IFERROR(VLOOKUP(Proc[[#This Row],[App]],Table2[],3,0),"open")</f>
        <v>ok</v>
      </c>
      <c r="C495" t="s">
        <v>369</v>
      </c>
      <c r="D495" s="152" t="s">
        <v>1570</v>
      </c>
      <c r="E495" s="152" t="s">
        <v>1572</v>
      </c>
      <c r="F495" s="152" t="s">
        <v>1572</v>
      </c>
      <c r="G495" s="37" t="s">
        <v>406</v>
      </c>
      <c r="H495" s="36" t="str">
        <f>IF(Proc[[#This Row],[type]]="LFF (MDG-F)",MID(Proc[[#This Row],[Obj]],13,10),"")</f>
        <v>DE20506400</v>
      </c>
      <c r="I495" s="152"/>
      <c r="J495" s="36" t="b">
        <f>Proc[[#This Row],[Requested]]=Proc[[#This Row],[CurrentParent]]</f>
        <v>1</v>
      </c>
      <c r="K495" s="107" t="str">
        <f>IF(Proc[[#This Row],[Author]]="Marcela Urrego",VLOOKUP(LEFT(Proc[[#This Row],[Requested]],1),Table3[#All],2,0),VLOOKUP(Proc[[#This Row],[Author]],Table4[],2,0))</f>
        <v>MGF</v>
      </c>
      <c r="L495" s="36" t="s">
        <v>508</v>
      </c>
      <c r="M495" s="46">
        <v>45698.416030092594</v>
      </c>
      <c r="N495" s="46">
        <v>45701</v>
      </c>
      <c r="O495" s="46">
        <v>45701</v>
      </c>
      <c r="P495" s="42" t="str">
        <f ca="1">IF(Proc[[#This Row],[DaysAgeing]]&gt;5,"yep","on track")</f>
        <v>on track</v>
      </c>
      <c r="Q495" s="2">
        <f ca="1">IF(Proc[[#This Row],[DateClosed]]="",ABS(NETWORKDAYS(Proc[[#This Row],[DateOpened]],TODAY()))-1,ABS(NETWORKDAYS(Proc[[#This Row],[DateOpened]],Proc[[#This Row],[DateClosed]]))-1)</f>
        <v>3</v>
      </c>
      <c r="R495" s="42" t="s">
        <v>548</v>
      </c>
      <c r="S495" s="36"/>
      <c r="T495" s="153">
        <v>494</v>
      </c>
    </row>
    <row r="496" spans="1:20" hidden="1">
      <c r="A496" t="s">
        <v>1573</v>
      </c>
      <c r="B496" s="111" t="str">
        <f>IFERROR(VLOOKUP(Proc[[#This Row],[App]],Table2[],3,0),"open")</f>
        <v>ok</v>
      </c>
      <c r="C496" s="37" t="s">
        <v>369</v>
      </c>
      <c r="D496" s="152" t="s">
        <v>526</v>
      </c>
      <c r="E496" s="152" t="s">
        <v>465</v>
      </c>
      <c r="F496" s="152" t="s">
        <v>465</v>
      </c>
      <c r="G496" s="37" t="s">
        <v>406</v>
      </c>
      <c r="H496" s="36" t="str">
        <f>IF(Proc[[#This Row],[type]]="LFF (MDG-F)",MID(Proc[[#This Row],[Obj]],13,10),"")</f>
        <v>DE10624905</v>
      </c>
      <c r="I496" s="152"/>
      <c r="J496" s="36" t="b">
        <f>Proc[[#This Row],[Requested]]=Proc[[#This Row],[CurrentParent]]</f>
        <v>1</v>
      </c>
      <c r="K496" s="107" t="str">
        <f>IF(Proc[[#This Row],[Author]]="Marcela Urrego",VLOOKUP(LEFT(Proc[[#This Row],[Requested]],1),Table3[#All],2,0),VLOOKUP(Proc[[#This Row],[Author]],Table4[],2,0))</f>
        <v>MGF</v>
      </c>
      <c r="L496" s="36" t="s">
        <v>508</v>
      </c>
      <c r="M496" s="46">
        <v>45699.166770833333</v>
      </c>
      <c r="P496" s="42" t="str">
        <f ca="1">IF(Proc[[#This Row],[DaysAgeing]]&gt;5,"yep","on track")</f>
        <v>yep</v>
      </c>
      <c r="Q496" s="2">
        <f ca="1">IF(Proc[[#This Row],[DateClosed]]="",ABS(NETWORKDAYS(Proc[[#This Row],[DateOpened]],TODAY()))-1,ABS(NETWORKDAYS(Proc[[#This Row],[DateOpened]],Proc[[#This Row],[DateClosed]]))-1)</f>
        <v>298</v>
      </c>
      <c r="R496" s="42" t="s">
        <v>514</v>
      </c>
      <c r="S496" s="36"/>
      <c r="T496" s="153">
        <v>495</v>
      </c>
    </row>
    <row r="497" spans="1:20" hidden="1">
      <c r="A497" s="37" t="s">
        <v>1573</v>
      </c>
      <c r="B497" s="111" t="str">
        <f>IFERROR(VLOOKUP(Proc[[#This Row],[App]],Table2[],3,0),"open")</f>
        <v>ok</v>
      </c>
      <c r="C497" s="43" t="s">
        <v>369</v>
      </c>
      <c r="D497" s="152" t="s">
        <v>527</v>
      </c>
      <c r="E497" s="152" t="s">
        <v>465</v>
      </c>
      <c r="F497" s="152" t="s">
        <v>465</v>
      </c>
      <c r="G497" s="37" t="s">
        <v>406</v>
      </c>
      <c r="H497" s="36" t="str">
        <f>IF(Proc[[#This Row],[type]]="LFF (MDG-F)",MID(Proc[[#This Row],[Obj]],13,10),"")</f>
        <v>DE10624906</v>
      </c>
      <c r="I497" s="152"/>
      <c r="J497" s="36" t="b">
        <f>Proc[[#This Row],[Requested]]=Proc[[#This Row],[CurrentParent]]</f>
        <v>1</v>
      </c>
      <c r="K497" s="107" t="str">
        <f>IF(Proc[[#This Row],[Author]]="Marcela Urrego",VLOOKUP(LEFT(Proc[[#This Row],[Requested]],1),Table3[#All],2,0),VLOOKUP(Proc[[#This Row],[Author]],Table4[],2,0))</f>
        <v>MGF</v>
      </c>
      <c r="L497" s="36" t="s">
        <v>508</v>
      </c>
      <c r="M497" s="46">
        <v>45699.166770833333</v>
      </c>
      <c r="P497" s="42" t="str">
        <f ca="1">IF(Proc[[#This Row],[DaysAgeing]]&gt;5,"yep","on track")</f>
        <v>yep</v>
      </c>
      <c r="Q497" s="2">
        <f ca="1">IF(Proc[[#This Row],[DateClosed]]="",ABS(NETWORKDAYS(Proc[[#This Row],[DateOpened]],TODAY()))-1,ABS(NETWORKDAYS(Proc[[#This Row],[DateOpened]],Proc[[#This Row],[DateClosed]]))-1)</f>
        <v>298</v>
      </c>
      <c r="R497" s="42" t="s">
        <v>514</v>
      </c>
      <c r="S497" s="36"/>
      <c r="T497" s="153">
        <v>496</v>
      </c>
    </row>
    <row r="498" spans="1:20" hidden="1">
      <c r="A498" t="s">
        <v>1574</v>
      </c>
      <c r="B498" s="111" t="str">
        <f>IFERROR(VLOOKUP(Proc[[#This Row],[App]],Table2[],3,0),"open")</f>
        <v>ok</v>
      </c>
      <c r="C498" s="43" t="s">
        <v>369</v>
      </c>
      <c r="D498" s="152" t="s">
        <v>1575</v>
      </c>
      <c r="E498" s="152" t="s">
        <v>1576</v>
      </c>
      <c r="F498" s="152" t="s">
        <v>1576</v>
      </c>
      <c r="G498" s="43" t="s">
        <v>406</v>
      </c>
      <c r="H498" s="44" t="str">
        <f>IF(Proc[[#This Row],[type]]="LFF (MDG-F)",MID(Proc[[#This Row],[Obj]],13,10),"")</f>
        <v>DE10GIT04K</v>
      </c>
      <c r="I498" s="152"/>
      <c r="J498" s="36" t="b">
        <f>Proc[[#This Row],[Requested]]=Proc[[#This Row],[CurrentParent]]</f>
        <v>1</v>
      </c>
      <c r="K498" s="107" t="str">
        <f>IF(Proc[[#This Row],[Author]]="Marcela Urrego",VLOOKUP(LEFT(Proc[[#This Row],[Requested]],1),Table3[#All],2,0),VLOOKUP(Proc[[#This Row],[Author]],Table4[],2,0))</f>
        <v>MGF</v>
      </c>
      <c r="L498" s="44" t="s">
        <v>508</v>
      </c>
      <c r="M498" s="46">
        <v>45700.166770833333</v>
      </c>
      <c r="P498" s="42" t="str">
        <f ca="1">IF(Proc[[#This Row],[DaysAgeing]]&gt;5,"yep","on track")</f>
        <v>yep</v>
      </c>
      <c r="Q498" s="2">
        <f ca="1">IF(Proc[[#This Row],[DateClosed]]="",ABS(NETWORKDAYS(Proc[[#This Row],[DateOpened]],TODAY()))-1,ABS(NETWORKDAYS(Proc[[#This Row],[DateOpened]],Proc[[#This Row],[DateClosed]]))-1)</f>
        <v>297</v>
      </c>
      <c r="R498" s="42" t="s">
        <v>1377</v>
      </c>
      <c r="S498" s="36"/>
      <c r="T498" s="153">
        <v>497</v>
      </c>
    </row>
    <row r="499" spans="1:20" hidden="1">
      <c r="A499" t="s">
        <v>1578</v>
      </c>
      <c r="B499" s="111" t="str">
        <f>IFERROR(VLOOKUP(Proc[[#This Row],[App]],Table2[],3,0),"open")</f>
        <v>ok</v>
      </c>
      <c r="C499" s="43" t="s">
        <v>369</v>
      </c>
      <c r="D499" s="152" t="s">
        <v>6770</v>
      </c>
      <c r="E499" s="152" t="s">
        <v>1577</v>
      </c>
      <c r="F499" s="152" t="s">
        <v>1577</v>
      </c>
      <c r="G499" s="43" t="s">
        <v>406</v>
      </c>
      <c r="H499" s="44" t="str">
        <f>IF(Proc[[#This Row],[type]]="LFF (MDG-F)",MID(Proc[[#This Row],[Obj]],13,10),"")</f>
        <v>2034C00019</v>
      </c>
      <c r="I499" s="152"/>
      <c r="J499" s="44" t="b">
        <f>Proc[[#This Row],[Requested]]=Proc[[#This Row],[CurrentParent]]</f>
        <v>1</v>
      </c>
      <c r="K499" s="107" t="str">
        <f>IF(Proc[[#This Row],[Author]]="Marcela Urrego",VLOOKUP(LEFT(Proc[[#This Row],[Requested]],1),Table3[#All],2,0),VLOOKUP(Proc[[#This Row],[Author]],Table4[],2,0))</f>
        <v>LS</v>
      </c>
      <c r="L499" s="44" t="s">
        <v>508</v>
      </c>
      <c r="M499" s="46">
        <v>45701.389467592591</v>
      </c>
      <c r="N499" s="46">
        <v>45712</v>
      </c>
      <c r="O499" s="46">
        <v>45712</v>
      </c>
      <c r="P499" s="45" t="str">
        <f ca="1">IF(Proc[[#This Row],[DaysAgeing]]&gt;5,"yep","on track")</f>
        <v>yep</v>
      </c>
      <c r="Q499" s="2">
        <f ca="1">IF(Proc[[#This Row],[DateClosed]]="",ABS(NETWORKDAYS(Proc[[#This Row],[DateOpened]],TODAY()))-1,ABS(NETWORKDAYS(Proc[[#This Row],[DateOpened]],Proc[[#This Row],[DateClosed]]))-1)</f>
        <v>7</v>
      </c>
      <c r="R499" s="45" t="s">
        <v>823</v>
      </c>
      <c r="S499" s="44"/>
      <c r="T499" s="153">
        <v>498</v>
      </c>
    </row>
    <row r="500" spans="1:20" hidden="1">
      <c r="A500" t="s">
        <v>1579</v>
      </c>
      <c r="B500" s="111" t="str">
        <f>IFERROR(VLOOKUP(Proc[[#This Row],[App]],Table2[],3,0),"open")</f>
        <v>ok</v>
      </c>
      <c r="C500" s="43" t="s">
        <v>369</v>
      </c>
      <c r="D500" s="152" t="s">
        <v>8046</v>
      </c>
      <c r="E500" s="152" t="s">
        <v>1619</v>
      </c>
      <c r="F500" s="152" t="s">
        <v>1619</v>
      </c>
      <c r="G500" t="s">
        <v>400</v>
      </c>
      <c r="H500" s="44" t="str">
        <f>IF(Proc[[#This Row],[type]]="LFF (MDG-F)",MID(Proc[[#This Row],[Obj]],13,10),"")</f>
        <v/>
      </c>
      <c r="I500" s="152"/>
      <c r="J500" s="44" t="b">
        <f>Proc[[#This Row],[Requested]]=Proc[[#This Row],[CurrentParent]]</f>
        <v>1</v>
      </c>
      <c r="K500" s="107" t="str">
        <f>IF(Proc[[#This Row],[Author]]="Marcela Urrego",VLOOKUP(LEFT(Proc[[#This Row],[Requested]],1),Table3[#All],2,0),VLOOKUP(Proc[[#This Row],[Author]],Table4[],2,0))</f>
        <v>LS</v>
      </c>
      <c r="L500" s="44" t="s">
        <v>508</v>
      </c>
      <c r="M500" s="46">
        <v>45701.611967592595</v>
      </c>
      <c r="N500" s="46">
        <v>45706</v>
      </c>
      <c r="O500" s="46">
        <v>45706</v>
      </c>
      <c r="P500" s="45" t="str">
        <f ca="1">IF(Proc[[#This Row],[DaysAgeing]]&gt;5,"yep","on track")</f>
        <v>on track</v>
      </c>
      <c r="Q500" s="2">
        <f ca="1">IF(Proc[[#This Row],[DateClosed]]="",ABS(NETWORKDAYS(Proc[[#This Row],[DateOpened]],TODAY()))-1,ABS(NETWORKDAYS(Proc[[#This Row],[DateOpened]],Proc[[#This Row],[DateClosed]]))-1)</f>
        <v>3</v>
      </c>
      <c r="R500" s="45" t="s">
        <v>1580</v>
      </c>
      <c r="S500" s="44"/>
      <c r="T500" s="153">
        <v>499</v>
      </c>
    </row>
    <row r="501" spans="1:20" hidden="1">
      <c r="A501" s="43" t="s">
        <v>1579</v>
      </c>
      <c r="B501" s="111" t="str">
        <f>IFERROR(VLOOKUP(Proc[[#This Row],[App]],Table2[],3,0),"open")</f>
        <v>ok</v>
      </c>
      <c r="C501" s="43" t="s">
        <v>369</v>
      </c>
      <c r="D501" s="152" t="s">
        <v>8047</v>
      </c>
      <c r="E501" s="152" t="s">
        <v>1619</v>
      </c>
      <c r="F501" s="152" t="s">
        <v>1619</v>
      </c>
      <c r="G501" s="43" t="s">
        <v>400</v>
      </c>
      <c r="H501" s="44" t="str">
        <f>IF(Proc[[#This Row],[type]]="LFF (MDG-F)",MID(Proc[[#This Row],[Obj]],13,10),"")</f>
        <v/>
      </c>
      <c r="I501" s="152"/>
      <c r="J501" s="44" t="b">
        <f>Proc[[#This Row],[Requested]]=Proc[[#This Row],[CurrentParent]]</f>
        <v>1</v>
      </c>
      <c r="K501" s="107" t="str">
        <f>IF(Proc[[#This Row],[Author]]="Marcela Urrego",VLOOKUP(LEFT(Proc[[#This Row],[Requested]],1),Table3[#All],2,0),VLOOKUP(Proc[[#This Row],[Author]],Table4[],2,0))</f>
        <v>LS</v>
      </c>
      <c r="L501" s="44" t="s">
        <v>508</v>
      </c>
      <c r="M501" s="46">
        <v>45701.611967592595</v>
      </c>
      <c r="N501" s="46">
        <v>45706</v>
      </c>
      <c r="O501" s="46">
        <v>45706</v>
      </c>
      <c r="P501" s="45" t="str">
        <f ca="1">IF(Proc[[#This Row],[DaysAgeing]]&gt;5,"yep","on track")</f>
        <v>on track</v>
      </c>
      <c r="Q501" s="2">
        <f ca="1">IF(Proc[[#This Row],[DateClosed]]="",ABS(NETWORKDAYS(Proc[[#This Row],[DateOpened]],TODAY()))-1,ABS(NETWORKDAYS(Proc[[#This Row],[DateOpened]],Proc[[#This Row],[DateClosed]]))-1)</f>
        <v>3</v>
      </c>
      <c r="R501" s="45" t="s">
        <v>1580</v>
      </c>
      <c r="S501" s="44"/>
      <c r="T501" s="153">
        <v>500</v>
      </c>
    </row>
    <row r="502" spans="1:20" hidden="1">
      <c r="A502" s="43" t="s">
        <v>1579</v>
      </c>
      <c r="B502" s="111" t="str">
        <f>IFERROR(VLOOKUP(Proc[[#This Row],[App]],Table2[],3,0),"open")</f>
        <v>ok</v>
      </c>
      <c r="C502" s="43" t="s">
        <v>369</v>
      </c>
      <c r="D502" s="152" t="s">
        <v>8048</v>
      </c>
      <c r="E502" s="152" t="s">
        <v>1619</v>
      </c>
      <c r="F502" s="85" t="s">
        <v>1619</v>
      </c>
      <c r="G502" s="43" t="s">
        <v>400</v>
      </c>
      <c r="H502" s="44" t="str">
        <f>IF(Proc[[#This Row],[type]]="LFF (MDG-F)",MID(Proc[[#This Row],[Obj]],13,10),"")</f>
        <v/>
      </c>
      <c r="I502" s="152"/>
      <c r="J502" s="44" t="b">
        <f>Proc[[#This Row],[Requested]]=Proc[[#This Row],[CurrentParent]]</f>
        <v>1</v>
      </c>
      <c r="K502" s="107" t="str">
        <f>IF(Proc[[#This Row],[Author]]="Marcela Urrego",VLOOKUP(LEFT(Proc[[#This Row],[Requested]],1),Table3[#All],2,0),VLOOKUP(Proc[[#This Row],[Author]],Table4[],2,0))</f>
        <v>LS</v>
      </c>
      <c r="L502" s="44" t="s">
        <v>508</v>
      </c>
      <c r="M502" s="46">
        <v>45701.611967592595</v>
      </c>
      <c r="N502" s="46">
        <v>45706</v>
      </c>
      <c r="O502" s="46">
        <v>45706</v>
      </c>
      <c r="P502" s="45" t="str">
        <f ca="1">IF(Proc[[#This Row],[DaysAgeing]]&gt;5,"yep","on track")</f>
        <v>on track</v>
      </c>
      <c r="Q502" s="2">
        <f ca="1">IF(Proc[[#This Row],[DateClosed]]="",ABS(NETWORKDAYS(Proc[[#This Row],[DateOpened]],TODAY()))-1,ABS(NETWORKDAYS(Proc[[#This Row],[DateOpened]],Proc[[#This Row],[DateClosed]]))-1)</f>
        <v>3</v>
      </c>
      <c r="R502" s="45" t="s">
        <v>1580</v>
      </c>
      <c r="S502" s="44"/>
      <c r="T502" s="153">
        <v>501</v>
      </c>
    </row>
    <row r="503" spans="1:20" hidden="1">
      <c r="A503" s="43" t="s">
        <v>1579</v>
      </c>
      <c r="B503" s="152" t="str">
        <f>IFERROR(VLOOKUP(Proc[[#This Row],[App]],Table2[],3,0),"open")</f>
        <v>ok</v>
      </c>
      <c r="C503" s="43" t="s">
        <v>369</v>
      </c>
      <c r="D503" s="152" t="s">
        <v>8049</v>
      </c>
      <c r="E503" s="152" t="s">
        <v>1620</v>
      </c>
      <c r="F503" s="152" t="s">
        <v>1620</v>
      </c>
      <c r="G503" s="43" t="s">
        <v>400</v>
      </c>
      <c r="H503" s="44" t="str">
        <f>IF(Proc[[#This Row],[type]]="LFF (MDG-F)",MID(Proc[[#This Row],[Obj]],13,10),"")</f>
        <v/>
      </c>
      <c r="I503" s="152"/>
      <c r="J503" s="44" t="b">
        <f>Proc[[#This Row],[Requested]]=Proc[[#This Row],[CurrentParent]]</f>
        <v>1</v>
      </c>
      <c r="K503" s="152" t="str">
        <f>IF(Proc[[#This Row],[Author]]="Marcela Urrego",VLOOKUP(LEFT(Proc[[#This Row],[Requested]],1),Table3[#All],2,0),VLOOKUP(Proc[[#This Row],[Author]],Table4[],2,0))</f>
        <v>LS</v>
      </c>
      <c r="L503" s="44" t="s">
        <v>508</v>
      </c>
      <c r="M503" s="46">
        <v>45701.611967592595</v>
      </c>
      <c r="N503" s="46">
        <v>45706</v>
      </c>
      <c r="O503" s="46">
        <v>45706</v>
      </c>
      <c r="P503" s="45" t="str">
        <f ca="1">IF(Proc[[#This Row],[DaysAgeing]]&gt;5,"yep","on track")</f>
        <v>on track</v>
      </c>
      <c r="Q503" s="2">
        <f ca="1">IF(Proc[[#This Row],[DateClosed]]="",ABS(NETWORKDAYS(Proc[[#This Row],[DateOpened]],TODAY()))-1,ABS(NETWORKDAYS(Proc[[#This Row],[DateOpened]],Proc[[#This Row],[DateClosed]]))-1)</f>
        <v>3</v>
      </c>
      <c r="R503" s="45" t="s">
        <v>1580</v>
      </c>
      <c r="S503" s="44"/>
      <c r="T503" s="153">
        <v>502</v>
      </c>
    </row>
    <row r="504" spans="1:20" hidden="1">
      <c r="A504" s="43" t="s">
        <v>1579</v>
      </c>
      <c r="B504" s="111" t="str">
        <f>IFERROR(VLOOKUP(Proc[[#This Row],[App]],Table2[],3,0),"open")</f>
        <v>ok</v>
      </c>
      <c r="C504" s="43" t="s">
        <v>369</v>
      </c>
      <c r="D504" s="152" t="s">
        <v>8050</v>
      </c>
      <c r="E504" s="152" t="s">
        <v>1620</v>
      </c>
      <c r="F504" s="152" t="s">
        <v>1620</v>
      </c>
      <c r="G504" s="43" t="s">
        <v>400</v>
      </c>
      <c r="H504" s="44" t="str">
        <f>IF(Proc[[#This Row],[type]]="LFF (MDG-F)",MID(Proc[[#This Row],[Obj]],13,10),"")</f>
        <v/>
      </c>
      <c r="I504" s="152"/>
      <c r="J504" s="44" t="b">
        <f>Proc[[#This Row],[Requested]]=Proc[[#This Row],[CurrentParent]]</f>
        <v>1</v>
      </c>
      <c r="K504" s="107" t="str">
        <f>IF(Proc[[#This Row],[Author]]="Marcela Urrego",VLOOKUP(LEFT(Proc[[#This Row],[Requested]],1),Table3[#All],2,0),VLOOKUP(Proc[[#This Row],[Author]],Table4[],2,0))</f>
        <v>LS</v>
      </c>
      <c r="L504" s="44" t="s">
        <v>508</v>
      </c>
      <c r="M504" s="46">
        <v>45701.611967592595</v>
      </c>
      <c r="N504" s="46">
        <v>45706</v>
      </c>
      <c r="O504" s="46">
        <v>45706</v>
      </c>
      <c r="P504" s="45" t="str">
        <f ca="1">IF(Proc[[#This Row],[DaysAgeing]]&gt;5,"yep","on track")</f>
        <v>on track</v>
      </c>
      <c r="Q504" s="2">
        <f ca="1">IF(Proc[[#This Row],[DateClosed]]="",ABS(NETWORKDAYS(Proc[[#This Row],[DateOpened]],TODAY()))-1,ABS(NETWORKDAYS(Proc[[#This Row],[DateOpened]],Proc[[#This Row],[DateClosed]]))-1)</f>
        <v>3</v>
      </c>
      <c r="R504" s="45" t="s">
        <v>1580</v>
      </c>
      <c r="S504" s="44"/>
      <c r="T504" s="153">
        <v>503</v>
      </c>
    </row>
    <row r="505" spans="1:20" hidden="1">
      <c r="A505" s="43" t="s">
        <v>1579</v>
      </c>
      <c r="B505" s="111" t="str">
        <f>IFERROR(VLOOKUP(Proc[[#This Row],[App]],Table2[],3,0),"open")</f>
        <v>ok</v>
      </c>
      <c r="C505" s="43" t="s">
        <v>369</v>
      </c>
      <c r="D505" s="152" t="s">
        <v>8051</v>
      </c>
      <c r="E505" s="152" t="s">
        <v>1620</v>
      </c>
      <c r="F505" s="85" t="s">
        <v>1620</v>
      </c>
      <c r="G505" s="43" t="s">
        <v>400</v>
      </c>
      <c r="H505" s="44" t="str">
        <f>IF(Proc[[#This Row],[type]]="LFF (MDG-F)",MID(Proc[[#This Row],[Obj]],13,10),"")</f>
        <v/>
      </c>
      <c r="I505" s="152"/>
      <c r="J505" s="44" t="b">
        <f>Proc[[#This Row],[Requested]]=Proc[[#This Row],[CurrentParent]]</f>
        <v>1</v>
      </c>
      <c r="K505" s="107" t="str">
        <f>IF(Proc[[#This Row],[Author]]="Marcela Urrego",VLOOKUP(LEFT(Proc[[#This Row],[Requested]],1),Table3[#All],2,0),VLOOKUP(Proc[[#This Row],[Author]],Table4[],2,0))</f>
        <v>LS</v>
      </c>
      <c r="L505" s="44" t="s">
        <v>508</v>
      </c>
      <c r="M505" s="46">
        <v>45701.611967592595</v>
      </c>
      <c r="N505" s="46">
        <v>45706</v>
      </c>
      <c r="O505" s="46">
        <v>45706</v>
      </c>
      <c r="P505" s="45" t="str">
        <f ca="1">IF(Proc[[#This Row],[DaysAgeing]]&gt;5,"yep","on track")</f>
        <v>on track</v>
      </c>
      <c r="Q505" s="2">
        <f ca="1">IF(Proc[[#This Row],[DateClosed]]="",ABS(NETWORKDAYS(Proc[[#This Row],[DateOpened]],TODAY()))-1,ABS(NETWORKDAYS(Proc[[#This Row],[DateOpened]],Proc[[#This Row],[DateClosed]]))-1)</f>
        <v>3</v>
      </c>
      <c r="R505" s="45" t="s">
        <v>1580</v>
      </c>
      <c r="S505" s="44"/>
      <c r="T505" s="153">
        <v>504</v>
      </c>
    </row>
    <row r="506" spans="1:20" hidden="1">
      <c r="A506" s="43" t="s">
        <v>1579</v>
      </c>
      <c r="B506" s="152" t="str">
        <f>IFERROR(VLOOKUP(Proc[[#This Row],[App]],Table2[],3,0),"open")</f>
        <v>ok</v>
      </c>
      <c r="C506" s="43" t="s">
        <v>369</v>
      </c>
      <c r="D506" s="152" t="s">
        <v>8052</v>
      </c>
      <c r="E506" s="152" t="s">
        <v>1620</v>
      </c>
      <c r="F506" s="152" t="s">
        <v>1620</v>
      </c>
      <c r="G506" s="43" t="s">
        <v>400</v>
      </c>
      <c r="H506" s="44" t="str">
        <f>IF(Proc[[#This Row],[type]]="LFF (MDG-F)",MID(Proc[[#This Row],[Obj]],13,10),"")</f>
        <v/>
      </c>
      <c r="I506" s="152"/>
      <c r="J506" s="44" t="b">
        <f>Proc[[#This Row],[Requested]]=Proc[[#This Row],[CurrentParent]]</f>
        <v>1</v>
      </c>
      <c r="K506" s="152" t="str">
        <f>IF(Proc[[#This Row],[Author]]="Marcela Urrego",VLOOKUP(LEFT(Proc[[#This Row],[Requested]],1),Table3[#All],2,0),VLOOKUP(Proc[[#This Row],[Author]],Table4[],2,0))</f>
        <v>LS</v>
      </c>
      <c r="L506" s="44" t="s">
        <v>508</v>
      </c>
      <c r="M506" s="46">
        <v>45701.611967592595</v>
      </c>
      <c r="N506" s="46">
        <v>45706</v>
      </c>
      <c r="O506" s="46">
        <v>45706</v>
      </c>
      <c r="P506" s="45" t="str">
        <f ca="1">IF(Proc[[#This Row],[DaysAgeing]]&gt;5,"yep","on track")</f>
        <v>on track</v>
      </c>
      <c r="Q506" s="2">
        <f ca="1">IF(Proc[[#This Row],[DateClosed]]="",ABS(NETWORKDAYS(Proc[[#This Row],[DateOpened]],TODAY()))-1,ABS(NETWORKDAYS(Proc[[#This Row],[DateOpened]],Proc[[#This Row],[DateClosed]]))-1)</f>
        <v>3</v>
      </c>
      <c r="R506" s="45" t="s">
        <v>1580</v>
      </c>
      <c r="S506" s="44"/>
      <c r="T506" s="153">
        <v>505</v>
      </c>
    </row>
    <row r="507" spans="1:20" hidden="1">
      <c r="A507" s="43" t="s">
        <v>1579</v>
      </c>
      <c r="B507" s="111" t="str">
        <f>IFERROR(VLOOKUP(Proc[[#This Row],[App]],Table2[],3,0),"open")</f>
        <v>ok</v>
      </c>
      <c r="C507" s="43" t="s">
        <v>369</v>
      </c>
      <c r="D507" s="152" t="s">
        <v>8053</v>
      </c>
      <c r="E507" s="152" t="s">
        <v>1620</v>
      </c>
      <c r="F507" s="152" t="s">
        <v>1620</v>
      </c>
      <c r="G507" s="43" t="s">
        <v>400</v>
      </c>
      <c r="H507" s="44" t="str">
        <f>IF(Proc[[#This Row],[type]]="LFF (MDG-F)",MID(Proc[[#This Row],[Obj]],13,10),"")</f>
        <v/>
      </c>
      <c r="I507" s="152"/>
      <c r="J507" s="44" t="b">
        <f>Proc[[#This Row],[Requested]]=Proc[[#This Row],[CurrentParent]]</f>
        <v>1</v>
      </c>
      <c r="K507" s="107" t="str">
        <f>IF(Proc[[#This Row],[Author]]="Marcela Urrego",VLOOKUP(LEFT(Proc[[#This Row],[Requested]],1),Table3[#All],2,0),VLOOKUP(Proc[[#This Row],[Author]],Table4[],2,0))</f>
        <v>LS</v>
      </c>
      <c r="L507" s="44" t="s">
        <v>508</v>
      </c>
      <c r="M507" s="46">
        <v>45701.611967592595</v>
      </c>
      <c r="N507" s="46">
        <v>45706</v>
      </c>
      <c r="O507" s="46">
        <v>45706</v>
      </c>
      <c r="P507" s="45" t="str">
        <f ca="1">IF(Proc[[#This Row],[DaysAgeing]]&gt;5,"yep","on track")</f>
        <v>on track</v>
      </c>
      <c r="Q507" s="2">
        <f ca="1">IF(Proc[[#This Row],[DateClosed]]="",ABS(NETWORKDAYS(Proc[[#This Row],[DateOpened]],TODAY()))-1,ABS(NETWORKDAYS(Proc[[#This Row],[DateOpened]],Proc[[#This Row],[DateClosed]]))-1)</f>
        <v>3</v>
      </c>
      <c r="R507" s="45" t="s">
        <v>1580</v>
      </c>
      <c r="S507" s="44"/>
      <c r="T507" s="153">
        <v>506</v>
      </c>
    </row>
    <row r="508" spans="1:20" hidden="1">
      <c r="A508" s="43" t="s">
        <v>1579</v>
      </c>
      <c r="B508" s="111" t="str">
        <f>IFERROR(VLOOKUP(Proc[[#This Row],[App]],Table2[],3,0),"open")</f>
        <v>ok</v>
      </c>
      <c r="C508" s="43" t="s">
        <v>369</v>
      </c>
      <c r="D508" s="152" t="s">
        <v>8054</v>
      </c>
      <c r="E508" s="152" t="s">
        <v>1620</v>
      </c>
      <c r="F508" s="152" t="s">
        <v>1620</v>
      </c>
      <c r="G508" s="43" t="s">
        <v>400</v>
      </c>
      <c r="H508" s="44" t="str">
        <f>IF(Proc[[#This Row],[type]]="LFF (MDG-F)",MID(Proc[[#This Row],[Obj]],13,10),"")</f>
        <v/>
      </c>
      <c r="I508" s="152"/>
      <c r="J508" s="44" t="b">
        <f>Proc[[#This Row],[Requested]]=Proc[[#This Row],[CurrentParent]]</f>
        <v>1</v>
      </c>
      <c r="K508" s="107" t="str">
        <f>IF(Proc[[#This Row],[Author]]="Marcela Urrego",VLOOKUP(LEFT(Proc[[#This Row],[Requested]],1),Table3[#All],2,0),VLOOKUP(Proc[[#This Row],[Author]],Table4[],2,0))</f>
        <v>LS</v>
      </c>
      <c r="L508" s="44" t="s">
        <v>508</v>
      </c>
      <c r="M508" s="46">
        <v>45701.611967592595</v>
      </c>
      <c r="N508" s="46">
        <v>45706</v>
      </c>
      <c r="O508" s="46">
        <v>45706</v>
      </c>
      <c r="P508" s="45" t="str">
        <f ca="1">IF(Proc[[#This Row],[DaysAgeing]]&gt;5,"yep","on track")</f>
        <v>on track</v>
      </c>
      <c r="Q508" s="2">
        <f ca="1">IF(Proc[[#This Row],[DateClosed]]="",ABS(NETWORKDAYS(Proc[[#This Row],[DateOpened]],TODAY()))-1,ABS(NETWORKDAYS(Proc[[#This Row],[DateOpened]],Proc[[#This Row],[DateClosed]]))-1)</f>
        <v>3</v>
      </c>
      <c r="R508" s="45" t="s">
        <v>1580</v>
      </c>
      <c r="S508" s="44"/>
      <c r="T508" s="153">
        <v>507</v>
      </c>
    </row>
    <row r="509" spans="1:20" hidden="1">
      <c r="A509" t="s">
        <v>1581</v>
      </c>
      <c r="B509" s="111" t="str">
        <f>IFERROR(VLOOKUP(Proc[[#This Row],[App]],Table2[],3,0),"open")</f>
        <v>ok</v>
      </c>
      <c r="C509" s="43" t="s">
        <v>369</v>
      </c>
      <c r="D509" s="152" t="s">
        <v>8055</v>
      </c>
      <c r="E509" s="152" t="s">
        <v>429</v>
      </c>
      <c r="F509" s="85" t="s">
        <v>429</v>
      </c>
      <c r="G509" s="43" t="s">
        <v>400</v>
      </c>
      <c r="H509" s="44" t="str">
        <f>IF(Proc[[#This Row],[type]]="LFF (MDG-F)",MID(Proc[[#This Row],[Obj]],13,10),"")</f>
        <v/>
      </c>
      <c r="I509" s="152"/>
      <c r="J509" s="44" t="b">
        <f>Proc[[#This Row],[Requested]]=Proc[[#This Row],[CurrentParent]]</f>
        <v>1</v>
      </c>
      <c r="K509" s="107" t="str">
        <f>IF(Proc[[#This Row],[Author]]="Marcela Urrego",VLOOKUP(LEFT(Proc[[#This Row],[Requested]],1),Table3[#All],2,0),VLOOKUP(Proc[[#This Row],[Author]],Table4[],2,0))</f>
        <v>MGF</v>
      </c>
      <c r="L509" s="44" t="s">
        <v>508</v>
      </c>
      <c r="M509" s="46">
        <v>45702.505925925929</v>
      </c>
      <c r="N509" s="46">
        <v>45705</v>
      </c>
      <c r="O509" s="46">
        <v>45705</v>
      </c>
      <c r="P509" s="45" t="str">
        <f ca="1">IF(Proc[[#This Row],[DaysAgeing]]&gt;5,"yep","on track")</f>
        <v>on track</v>
      </c>
      <c r="Q509" s="2">
        <f ca="1">IF(Proc[[#This Row],[DateClosed]]="",ABS(NETWORKDAYS(Proc[[#This Row],[DateOpened]],TODAY()))-1,ABS(NETWORKDAYS(Proc[[#This Row],[DateOpened]],Proc[[#This Row],[DateClosed]]))-1)</f>
        <v>1</v>
      </c>
      <c r="R509" s="42" t="s">
        <v>1377</v>
      </c>
      <c r="S509" s="44"/>
      <c r="T509" s="153">
        <v>508</v>
      </c>
    </row>
    <row r="510" spans="1:20" hidden="1">
      <c r="A510" s="43" t="s">
        <v>1581</v>
      </c>
      <c r="B510" s="152" t="str">
        <f>IFERROR(VLOOKUP(Proc[[#This Row],[App]],Table2[],3,0),"open")</f>
        <v>ok</v>
      </c>
      <c r="C510" s="43" t="s">
        <v>369</v>
      </c>
      <c r="D510" s="152" t="s">
        <v>8056</v>
      </c>
      <c r="E510" s="152" t="s">
        <v>1222</v>
      </c>
      <c r="F510" s="152" t="s">
        <v>1222</v>
      </c>
      <c r="G510" s="43" t="s">
        <v>400</v>
      </c>
      <c r="H510" s="44" t="str">
        <f>IF(Proc[[#This Row],[type]]="LFF (MDG-F)",MID(Proc[[#This Row],[Obj]],13,10),"")</f>
        <v/>
      </c>
      <c r="I510" s="152"/>
      <c r="J510" s="44" t="b">
        <f>Proc[[#This Row],[Requested]]=Proc[[#This Row],[CurrentParent]]</f>
        <v>1</v>
      </c>
      <c r="K510" s="152" t="str">
        <f>IF(Proc[[#This Row],[Author]]="Marcela Urrego",VLOOKUP(LEFT(Proc[[#This Row],[Requested]],1),Table3[#All],2,0),VLOOKUP(Proc[[#This Row],[Author]],Table4[],2,0))</f>
        <v>MGF</v>
      </c>
      <c r="L510" s="44" t="s">
        <v>508</v>
      </c>
      <c r="M510" s="46">
        <v>45702.505925925929</v>
      </c>
      <c r="N510" s="46">
        <v>45705</v>
      </c>
      <c r="O510" s="46">
        <v>45705</v>
      </c>
      <c r="P510" s="45" t="str">
        <f ca="1">IF(Proc[[#This Row],[DaysAgeing]]&gt;5,"yep","on track")</f>
        <v>on track</v>
      </c>
      <c r="Q510" s="2">
        <f ca="1">IF(Proc[[#This Row],[DateClosed]]="",ABS(NETWORKDAYS(Proc[[#This Row],[DateOpened]],TODAY()))-1,ABS(NETWORKDAYS(Proc[[#This Row],[DateOpened]],Proc[[#This Row],[DateClosed]]))-1)</f>
        <v>1</v>
      </c>
      <c r="R510" s="42" t="s">
        <v>1377</v>
      </c>
      <c r="S510" s="44"/>
      <c r="T510" s="153">
        <v>509</v>
      </c>
    </row>
    <row r="511" spans="1:20" hidden="1">
      <c r="A511" s="43" t="s">
        <v>1581</v>
      </c>
      <c r="B511" s="111" t="str">
        <f>IFERROR(VLOOKUP(Proc[[#This Row],[App]],Table2[],3,0),"open")</f>
        <v>ok</v>
      </c>
      <c r="C511" s="43" t="s">
        <v>369</v>
      </c>
      <c r="D511" s="152" t="s">
        <v>8057</v>
      </c>
      <c r="E511" s="152" t="s">
        <v>1222</v>
      </c>
      <c r="F511" s="152" t="s">
        <v>1222</v>
      </c>
      <c r="G511" s="43" t="s">
        <v>400</v>
      </c>
      <c r="H511" s="44" t="str">
        <f>IF(Proc[[#This Row],[type]]="LFF (MDG-F)",MID(Proc[[#This Row],[Obj]],13,10),"")</f>
        <v/>
      </c>
      <c r="I511" s="152"/>
      <c r="J511" s="44" t="b">
        <f>Proc[[#This Row],[Requested]]=Proc[[#This Row],[CurrentParent]]</f>
        <v>1</v>
      </c>
      <c r="K511" s="107" t="str">
        <f>IF(Proc[[#This Row],[Author]]="Marcela Urrego",VLOOKUP(LEFT(Proc[[#This Row],[Requested]],1),Table3[#All],2,0),VLOOKUP(Proc[[#This Row],[Author]],Table4[],2,0))</f>
        <v>MGF</v>
      </c>
      <c r="L511" s="44" t="s">
        <v>508</v>
      </c>
      <c r="M511" s="46">
        <v>45702.505925925929</v>
      </c>
      <c r="N511" s="46">
        <v>45705</v>
      </c>
      <c r="O511" s="46">
        <v>45705</v>
      </c>
      <c r="P511" s="45" t="str">
        <f ca="1">IF(Proc[[#This Row],[DaysAgeing]]&gt;5,"yep","on track")</f>
        <v>on track</v>
      </c>
      <c r="Q511" s="2">
        <f ca="1">IF(Proc[[#This Row],[DateClosed]]="",ABS(NETWORKDAYS(Proc[[#This Row],[DateOpened]],TODAY()))-1,ABS(NETWORKDAYS(Proc[[#This Row],[DateOpened]],Proc[[#This Row],[DateClosed]]))-1)</f>
        <v>1</v>
      </c>
      <c r="R511" s="42" t="s">
        <v>1377</v>
      </c>
      <c r="S511" s="44"/>
      <c r="T511" s="153">
        <v>510</v>
      </c>
    </row>
    <row r="512" spans="1:20" hidden="1">
      <c r="A512" s="43" t="s">
        <v>1581</v>
      </c>
      <c r="B512" s="111" t="str">
        <f>IFERROR(VLOOKUP(Proc[[#This Row],[App]],Table2[],3,0),"open")</f>
        <v>ok</v>
      </c>
      <c r="C512" s="43" t="s">
        <v>369</v>
      </c>
      <c r="D512" s="152" t="s">
        <v>8058</v>
      </c>
      <c r="E512" s="152" t="s">
        <v>1222</v>
      </c>
      <c r="F512" s="152" t="s">
        <v>1222</v>
      </c>
      <c r="G512" s="43" t="s">
        <v>400</v>
      </c>
      <c r="H512" s="44" t="str">
        <f>IF(Proc[[#This Row],[type]]="LFF (MDG-F)",MID(Proc[[#This Row],[Obj]],13,10),"")</f>
        <v/>
      </c>
      <c r="I512" s="152"/>
      <c r="J512" s="44" t="b">
        <f>Proc[[#This Row],[Requested]]=Proc[[#This Row],[CurrentParent]]</f>
        <v>1</v>
      </c>
      <c r="K512" s="107" t="str">
        <f>IF(Proc[[#This Row],[Author]]="Marcela Urrego",VLOOKUP(LEFT(Proc[[#This Row],[Requested]],1),Table3[#All],2,0),VLOOKUP(Proc[[#This Row],[Author]],Table4[],2,0))</f>
        <v>MGF</v>
      </c>
      <c r="L512" s="44" t="s">
        <v>508</v>
      </c>
      <c r="M512" s="46">
        <v>45702.505925925929</v>
      </c>
      <c r="N512" s="46">
        <v>45705</v>
      </c>
      <c r="O512" s="46">
        <v>45705</v>
      </c>
      <c r="P512" s="45" t="str">
        <f ca="1">IF(Proc[[#This Row],[DaysAgeing]]&gt;5,"yep","on track")</f>
        <v>on track</v>
      </c>
      <c r="Q512" s="2">
        <f ca="1">IF(Proc[[#This Row],[DateClosed]]="",ABS(NETWORKDAYS(Proc[[#This Row],[DateOpened]],TODAY()))-1,ABS(NETWORKDAYS(Proc[[#This Row],[DateOpened]],Proc[[#This Row],[DateClosed]]))-1)</f>
        <v>1</v>
      </c>
      <c r="R512" s="42" t="s">
        <v>1377</v>
      </c>
      <c r="S512" s="44"/>
      <c r="T512" s="153">
        <v>511</v>
      </c>
    </row>
    <row r="513" spans="1:20" hidden="1">
      <c r="A513" t="s">
        <v>1583</v>
      </c>
      <c r="B513" s="111" t="str">
        <f>IFERROR(VLOOKUP(Proc[[#This Row],[App]],Table2[],3,0),"open")</f>
        <v>ok</v>
      </c>
      <c r="C513" s="43" t="s">
        <v>369</v>
      </c>
      <c r="D513" s="152" t="s">
        <v>1582</v>
      </c>
      <c r="E513" s="152" t="s">
        <v>1584</v>
      </c>
      <c r="F513" s="152" t="s">
        <v>1584</v>
      </c>
      <c r="G513" s="43" t="s">
        <v>400</v>
      </c>
      <c r="H513" s="44" t="str">
        <f>IF(Proc[[#This Row],[type]]="LFF (MDG-F)",MID(Proc[[#This Row],[Obj]],13,10),"")</f>
        <v/>
      </c>
      <c r="I513" s="152"/>
      <c r="J513" s="44" t="b">
        <f>Proc[[#This Row],[Requested]]=Proc[[#This Row],[CurrentParent]]</f>
        <v>1</v>
      </c>
      <c r="K513" s="107" t="str">
        <f>IF(Proc[[#This Row],[Author]]="Marcela Urrego",VLOOKUP(LEFT(Proc[[#This Row],[Requested]],1),Table3[#All],2,0),VLOOKUP(Proc[[#This Row],[Author]],Table4[],2,0))</f>
        <v>MGF</v>
      </c>
      <c r="L513" s="44" t="s">
        <v>508</v>
      </c>
      <c r="M513" s="46">
        <v>45702.571388888886</v>
      </c>
      <c r="N513" s="46">
        <v>45705</v>
      </c>
      <c r="O513" s="46">
        <v>45705</v>
      </c>
      <c r="P513" s="45" t="str">
        <f ca="1">IF(Proc[[#This Row],[DaysAgeing]]&gt;5,"yep","on track")</f>
        <v>on track</v>
      </c>
      <c r="Q513" s="2">
        <f ca="1">IF(Proc[[#This Row],[DateClosed]]="",ABS(NETWORKDAYS(Proc[[#This Row],[DateOpened]],TODAY()))-1,ABS(NETWORKDAYS(Proc[[#This Row],[DateOpened]],Proc[[#This Row],[DateClosed]]))-1)</f>
        <v>1</v>
      </c>
      <c r="R513" s="42" t="s">
        <v>1377</v>
      </c>
      <c r="S513" s="44"/>
      <c r="T513" s="153">
        <v>512</v>
      </c>
    </row>
    <row r="514" spans="1:20" hidden="1">
      <c r="A514" t="s">
        <v>1585</v>
      </c>
      <c r="B514" s="111" t="str">
        <f>IFERROR(VLOOKUP(Proc[[#This Row],[App]],Table2[],3,0),"open")</f>
        <v>ok</v>
      </c>
      <c r="C514" t="s">
        <v>369</v>
      </c>
      <c r="D514" s="152" t="s">
        <v>8059</v>
      </c>
      <c r="E514" s="152" t="s">
        <v>1586</v>
      </c>
      <c r="F514" s="152" t="s">
        <v>1586</v>
      </c>
      <c r="G514" t="s">
        <v>406</v>
      </c>
      <c r="H514" s="44" t="str">
        <f>IF(Proc[[#This Row],[type]]="LFF (MDG-F)",MID(Proc[[#This Row],[Obj]],13,10),"")</f>
        <v>2123L28514</v>
      </c>
      <c r="I514" s="152"/>
      <c r="J514" s="44" t="b">
        <f>Proc[[#This Row],[Requested]]=Proc[[#This Row],[CurrentParent]]</f>
        <v>1</v>
      </c>
      <c r="K514" s="107" t="str">
        <f>IF(Proc[[#This Row],[Author]]="Marcela Urrego",VLOOKUP(LEFT(Proc[[#This Row],[Requested]],1),Table3[#All],2,0),VLOOKUP(Proc[[#This Row],[Author]],Table4[],2,0))</f>
        <v>MGF</v>
      </c>
      <c r="L514" s="44" t="s">
        <v>508</v>
      </c>
      <c r="M514" s="46">
        <v>45702.63349537037</v>
      </c>
      <c r="N514" s="46">
        <v>45712</v>
      </c>
      <c r="O514" s="46">
        <v>45712</v>
      </c>
      <c r="P514" s="45" t="str">
        <f ca="1">IF(Proc[[#This Row],[DaysAgeing]]&gt;5,"yep","on track")</f>
        <v>yep</v>
      </c>
      <c r="Q514" s="2">
        <f ca="1">IF(Proc[[#This Row],[DateClosed]]="",ABS(NETWORKDAYS(Proc[[#This Row],[DateOpened]],TODAY()))-1,ABS(NETWORKDAYS(Proc[[#This Row],[DateOpened]],Proc[[#This Row],[DateClosed]]))-1)</f>
        <v>6</v>
      </c>
      <c r="R514" s="45" t="s">
        <v>514</v>
      </c>
      <c r="S514" s="44"/>
      <c r="T514" s="153">
        <v>513</v>
      </c>
    </row>
    <row r="515" spans="1:20" hidden="1">
      <c r="A515" s="43" t="s">
        <v>1585</v>
      </c>
      <c r="B515" s="111" t="str">
        <f>IFERROR(VLOOKUP(Proc[[#This Row],[App]],Table2[],3,0),"open")</f>
        <v>ok</v>
      </c>
      <c r="C515" s="43" t="s">
        <v>369</v>
      </c>
      <c r="D515" s="152" t="s">
        <v>8060</v>
      </c>
      <c r="E515" s="152" t="s">
        <v>1587</v>
      </c>
      <c r="F515" s="152" t="s">
        <v>1587</v>
      </c>
      <c r="G515" s="43" t="s">
        <v>406</v>
      </c>
      <c r="H515" s="44" t="str">
        <f>IF(Proc[[#This Row],[type]]="LFF (MDG-F)",MID(Proc[[#This Row],[Obj]],13,10),"")</f>
        <v>2123OF0002</v>
      </c>
      <c r="I515" s="152"/>
      <c r="J515" s="44" t="b">
        <f>Proc[[#This Row],[Requested]]=Proc[[#This Row],[CurrentParent]]</f>
        <v>1</v>
      </c>
      <c r="K515" s="107" t="str">
        <f>IF(Proc[[#This Row],[Author]]="Marcela Urrego",VLOOKUP(LEFT(Proc[[#This Row],[Requested]],1),Table3[#All],2,0),VLOOKUP(Proc[[#This Row],[Author]],Table4[],2,0))</f>
        <v>MGF</v>
      </c>
      <c r="L515" s="44" t="s">
        <v>508</v>
      </c>
      <c r="M515" s="46">
        <v>45702.63349537037</v>
      </c>
      <c r="N515" s="46">
        <v>45712</v>
      </c>
      <c r="O515" s="46">
        <v>45712</v>
      </c>
      <c r="P515" s="45" t="str">
        <f ca="1">IF(Proc[[#This Row],[DaysAgeing]]&gt;5,"yep","on track")</f>
        <v>yep</v>
      </c>
      <c r="Q515" s="2">
        <f ca="1">IF(Proc[[#This Row],[DateClosed]]="",ABS(NETWORKDAYS(Proc[[#This Row],[DateOpened]],TODAY()))-1,ABS(NETWORKDAYS(Proc[[#This Row],[DateOpened]],Proc[[#This Row],[DateClosed]]))-1)</f>
        <v>6</v>
      </c>
      <c r="R515" s="45" t="s">
        <v>514</v>
      </c>
      <c r="S515" s="44"/>
      <c r="T515" s="153">
        <v>514</v>
      </c>
    </row>
    <row r="516" spans="1:20" hidden="1">
      <c r="A516" s="43" t="s">
        <v>1585</v>
      </c>
      <c r="B516" s="111" t="str">
        <f>IFERROR(VLOOKUP(Proc[[#This Row],[App]],Table2[],3,0),"open")</f>
        <v>ok</v>
      </c>
      <c r="C516" s="43" t="s">
        <v>369</v>
      </c>
      <c r="D516" s="152" t="s">
        <v>8061</v>
      </c>
      <c r="E516" s="152" t="s">
        <v>1587</v>
      </c>
      <c r="F516" s="85" t="s">
        <v>1587</v>
      </c>
      <c r="G516" s="43" t="s">
        <v>406</v>
      </c>
      <c r="H516" s="44" t="str">
        <f>IF(Proc[[#This Row],[type]]="LFF (MDG-F)",MID(Proc[[#This Row],[Obj]],13,10),"")</f>
        <v>2123OF0004</v>
      </c>
      <c r="I516" s="152"/>
      <c r="J516" s="44" t="b">
        <f>Proc[[#This Row],[Requested]]=Proc[[#This Row],[CurrentParent]]</f>
        <v>1</v>
      </c>
      <c r="K516" s="107" t="str">
        <f>IF(Proc[[#This Row],[Author]]="Marcela Urrego",VLOOKUP(LEFT(Proc[[#This Row],[Requested]],1),Table3[#All],2,0),VLOOKUP(Proc[[#This Row],[Author]],Table4[],2,0))</f>
        <v>MGF</v>
      </c>
      <c r="L516" s="44" t="s">
        <v>508</v>
      </c>
      <c r="M516" s="46">
        <v>45702.63349537037</v>
      </c>
      <c r="N516" s="46">
        <v>45712</v>
      </c>
      <c r="O516" s="46">
        <v>45712</v>
      </c>
      <c r="P516" s="45" t="str">
        <f ca="1">IF(Proc[[#This Row],[DaysAgeing]]&gt;5,"yep","on track")</f>
        <v>yep</v>
      </c>
      <c r="Q516" s="2">
        <f ca="1">IF(Proc[[#This Row],[DateClosed]]="",ABS(NETWORKDAYS(Proc[[#This Row],[DateOpened]],TODAY()))-1,ABS(NETWORKDAYS(Proc[[#This Row],[DateOpened]],Proc[[#This Row],[DateClosed]]))-1)</f>
        <v>6</v>
      </c>
      <c r="R516" s="45" t="s">
        <v>514</v>
      </c>
      <c r="S516" s="44"/>
      <c r="T516" s="153">
        <v>515</v>
      </c>
    </row>
    <row r="517" spans="1:20" hidden="1">
      <c r="A517" s="43" t="s">
        <v>1585</v>
      </c>
      <c r="B517" s="111" t="str">
        <f>IFERROR(VLOOKUP(Proc[[#This Row],[App]],Table2[],3,0),"open")</f>
        <v>ok</v>
      </c>
      <c r="C517" s="43" t="s">
        <v>369</v>
      </c>
      <c r="D517" s="152" t="s">
        <v>8062</v>
      </c>
      <c r="E517" s="152" t="s">
        <v>1588</v>
      </c>
      <c r="F517" s="85" t="s">
        <v>1588</v>
      </c>
      <c r="G517" t="s">
        <v>400</v>
      </c>
      <c r="H517" s="44" t="str">
        <f>IF(Proc[[#This Row],[type]]="LFF (MDG-F)",MID(Proc[[#This Row],[Obj]],13,10),"")</f>
        <v/>
      </c>
      <c r="I517" s="152"/>
      <c r="J517" s="44" t="b">
        <f>Proc[[#This Row],[Requested]]=Proc[[#This Row],[CurrentParent]]</f>
        <v>1</v>
      </c>
      <c r="K517" s="107" t="str">
        <f>IF(Proc[[#This Row],[Author]]="Marcela Urrego",VLOOKUP(LEFT(Proc[[#This Row],[Requested]],1),Table3[#All],2,0),VLOOKUP(Proc[[#This Row],[Author]],Table4[],2,0))</f>
        <v>MGF</v>
      </c>
      <c r="L517" s="44" t="s">
        <v>508</v>
      </c>
      <c r="M517" s="46">
        <v>45702.63349537037</v>
      </c>
      <c r="N517" s="46">
        <v>45712</v>
      </c>
      <c r="O517" s="46">
        <v>45712</v>
      </c>
      <c r="P517" s="45" t="str">
        <f ca="1">IF(Proc[[#This Row],[DaysAgeing]]&gt;5,"yep","on track")</f>
        <v>yep</v>
      </c>
      <c r="Q517" s="2">
        <f ca="1">IF(Proc[[#This Row],[DateClosed]]="",ABS(NETWORKDAYS(Proc[[#This Row],[DateOpened]],TODAY()))-1,ABS(NETWORKDAYS(Proc[[#This Row],[DateOpened]],Proc[[#This Row],[DateClosed]]))-1)</f>
        <v>6</v>
      </c>
      <c r="R517" s="45" t="s">
        <v>514</v>
      </c>
      <c r="S517" s="44"/>
      <c r="T517" s="153">
        <v>516</v>
      </c>
    </row>
    <row r="518" spans="1:20" hidden="1">
      <c r="A518" s="43" t="s">
        <v>1585</v>
      </c>
      <c r="B518" s="111" t="str">
        <f>IFERROR(VLOOKUP(Proc[[#This Row],[App]],Table2[],3,0),"open")</f>
        <v>ok</v>
      </c>
      <c r="C518" s="43" t="s">
        <v>369</v>
      </c>
      <c r="D518" s="152" t="s">
        <v>8063</v>
      </c>
      <c r="E518" s="152" t="s">
        <v>1588</v>
      </c>
      <c r="F518" s="85" t="s">
        <v>1588</v>
      </c>
      <c r="G518" s="43" t="s">
        <v>406</v>
      </c>
      <c r="H518" s="44" t="str">
        <f>IF(Proc[[#This Row],[type]]="LFF (MDG-F)",MID(Proc[[#This Row],[Obj]],13,10),"")</f>
        <v>2123L70001</v>
      </c>
      <c r="I518" s="152"/>
      <c r="J518" s="44" t="b">
        <f>Proc[[#This Row],[Requested]]=Proc[[#This Row],[CurrentParent]]</f>
        <v>1</v>
      </c>
      <c r="K518" s="107" t="str">
        <f>IF(Proc[[#This Row],[Author]]="Marcela Urrego",VLOOKUP(LEFT(Proc[[#This Row],[Requested]],1),Table3[#All],2,0),VLOOKUP(Proc[[#This Row],[Author]],Table4[],2,0))</f>
        <v>MGF</v>
      </c>
      <c r="L518" s="44" t="s">
        <v>508</v>
      </c>
      <c r="M518" s="46">
        <v>45702.63349537037</v>
      </c>
      <c r="N518" s="46">
        <v>45712</v>
      </c>
      <c r="O518" s="46">
        <v>45712</v>
      </c>
      <c r="P518" s="45" t="str">
        <f ca="1">IF(Proc[[#This Row],[DaysAgeing]]&gt;5,"yep","on track")</f>
        <v>yep</v>
      </c>
      <c r="Q518" s="2">
        <f ca="1">IF(Proc[[#This Row],[DateClosed]]="",ABS(NETWORKDAYS(Proc[[#This Row],[DateOpened]],TODAY()))-1,ABS(NETWORKDAYS(Proc[[#This Row],[DateOpened]],Proc[[#This Row],[DateClosed]]))-1)</f>
        <v>6</v>
      </c>
      <c r="R518" s="45" t="s">
        <v>514</v>
      </c>
      <c r="S518" s="44"/>
      <c r="T518" s="153">
        <v>517</v>
      </c>
    </row>
    <row r="519" spans="1:20" hidden="1">
      <c r="A519" s="43" t="s">
        <v>1585</v>
      </c>
      <c r="B519" s="111" t="str">
        <f>IFERROR(VLOOKUP(Proc[[#This Row],[App]],Table2[],3,0),"open")</f>
        <v>ok</v>
      </c>
      <c r="C519" s="43" t="s">
        <v>369</v>
      </c>
      <c r="D519" s="152" t="s">
        <v>8064</v>
      </c>
      <c r="E519" s="152" t="s">
        <v>1589</v>
      </c>
      <c r="F519" s="152" t="s">
        <v>1589</v>
      </c>
      <c r="G519" s="43" t="s">
        <v>406</v>
      </c>
      <c r="H519" s="44" t="str">
        <f>IF(Proc[[#This Row],[type]]="LFF (MDG-F)",MID(Proc[[#This Row],[Obj]],13,10),"")</f>
        <v>2123C00113</v>
      </c>
      <c r="I519" s="152"/>
      <c r="J519" s="44" t="b">
        <f>Proc[[#This Row],[Requested]]=Proc[[#This Row],[CurrentParent]]</f>
        <v>1</v>
      </c>
      <c r="K519" s="107" t="str">
        <f>IF(Proc[[#This Row],[Author]]="Marcela Urrego",VLOOKUP(LEFT(Proc[[#This Row],[Requested]],1),Table3[#All],2,0),VLOOKUP(Proc[[#This Row],[Author]],Table4[],2,0))</f>
        <v>MGF</v>
      </c>
      <c r="L519" s="44" t="s">
        <v>508</v>
      </c>
      <c r="M519" s="46">
        <v>45702.63349537037</v>
      </c>
      <c r="N519" s="46">
        <v>45712</v>
      </c>
      <c r="O519" s="46">
        <v>45712</v>
      </c>
      <c r="P519" s="45" t="str">
        <f ca="1">IF(Proc[[#This Row],[DaysAgeing]]&gt;5,"yep","on track")</f>
        <v>yep</v>
      </c>
      <c r="Q519" s="2">
        <f ca="1">IF(Proc[[#This Row],[DateClosed]]="",ABS(NETWORKDAYS(Proc[[#This Row],[DateOpened]],TODAY()))-1,ABS(NETWORKDAYS(Proc[[#This Row],[DateOpened]],Proc[[#This Row],[DateClosed]]))-1)</f>
        <v>6</v>
      </c>
      <c r="R519" s="45" t="s">
        <v>514</v>
      </c>
      <c r="S519" s="44"/>
      <c r="T519" s="153">
        <v>518</v>
      </c>
    </row>
    <row r="520" spans="1:20" hidden="1">
      <c r="A520" s="43" t="s">
        <v>1585</v>
      </c>
      <c r="B520" s="111" t="str">
        <f>IFERROR(VLOOKUP(Proc[[#This Row],[App]],Table2[],3,0),"open")</f>
        <v>ok</v>
      </c>
      <c r="C520" s="43" t="s">
        <v>369</v>
      </c>
      <c r="D520" s="152" t="s">
        <v>8065</v>
      </c>
      <c r="E520" s="152" t="s">
        <v>1590</v>
      </c>
      <c r="F520" s="85" t="s">
        <v>1590</v>
      </c>
      <c r="G520" s="43" t="s">
        <v>406</v>
      </c>
      <c r="H520" s="44" t="str">
        <f>IF(Proc[[#This Row],[type]]="LFF (MDG-F)",MID(Proc[[#This Row],[Obj]],13,10),"")</f>
        <v>2123C00108</v>
      </c>
      <c r="I520" s="152"/>
      <c r="J520" s="44" t="b">
        <f>Proc[[#This Row],[Requested]]=Proc[[#This Row],[CurrentParent]]</f>
        <v>1</v>
      </c>
      <c r="K520" s="107" t="str">
        <f>IF(Proc[[#This Row],[Author]]="Marcela Urrego",VLOOKUP(LEFT(Proc[[#This Row],[Requested]],1),Table3[#All],2,0),VLOOKUP(Proc[[#This Row],[Author]],Table4[],2,0))</f>
        <v>MGF</v>
      </c>
      <c r="L520" s="44" t="s">
        <v>508</v>
      </c>
      <c r="M520" s="46">
        <v>45702.63349537037</v>
      </c>
      <c r="N520" s="46">
        <v>45712</v>
      </c>
      <c r="O520" s="46">
        <v>45712</v>
      </c>
      <c r="P520" s="45" t="str">
        <f ca="1">IF(Proc[[#This Row],[DaysAgeing]]&gt;5,"yep","on track")</f>
        <v>yep</v>
      </c>
      <c r="Q520" s="2">
        <f ca="1">IF(Proc[[#This Row],[DateClosed]]="",ABS(NETWORKDAYS(Proc[[#This Row],[DateOpened]],TODAY()))-1,ABS(NETWORKDAYS(Proc[[#This Row],[DateOpened]],Proc[[#This Row],[DateClosed]]))-1)</f>
        <v>6</v>
      </c>
      <c r="R520" s="45" t="s">
        <v>514</v>
      </c>
      <c r="S520" s="44"/>
      <c r="T520" s="153">
        <v>519</v>
      </c>
    </row>
    <row r="521" spans="1:20" hidden="1">
      <c r="A521" s="43" t="s">
        <v>1585</v>
      </c>
      <c r="B521" s="111" t="str">
        <f>IFERROR(VLOOKUP(Proc[[#This Row],[App]],Table2[],3,0),"open")</f>
        <v>ok</v>
      </c>
      <c r="C521" s="43" t="s">
        <v>369</v>
      </c>
      <c r="D521" s="152" t="s">
        <v>8066</v>
      </c>
      <c r="E521" s="152" t="s">
        <v>1590</v>
      </c>
      <c r="F521" s="85" t="s">
        <v>1590</v>
      </c>
      <c r="G521" s="43" t="s">
        <v>406</v>
      </c>
      <c r="H521" s="44" t="str">
        <f>IF(Proc[[#This Row],[type]]="LFF (MDG-F)",MID(Proc[[#This Row],[Obj]],13,10),"")</f>
        <v>2123C00070</v>
      </c>
      <c r="I521" s="152"/>
      <c r="J521" s="44" t="b">
        <f>Proc[[#This Row],[Requested]]=Proc[[#This Row],[CurrentParent]]</f>
        <v>1</v>
      </c>
      <c r="K521" s="107" t="str">
        <f>IF(Proc[[#This Row],[Author]]="Marcela Urrego",VLOOKUP(LEFT(Proc[[#This Row],[Requested]],1),Table3[#All],2,0),VLOOKUP(Proc[[#This Row],[Author]],Table4[],2,0))</f>
        <v>MGF</v>
      </c>
      <c r="L521" s="44" t="s">
        <v>508</v>
      </c>
      <c r="M521" s="46">
        <v>45702.63349537037</v>
      </c>
      <c r="N521" s="46">
        <v>45712</v>
      </c>
      <c r="O521" s="46">
        <v>45712</v>
      </c>
      <c r="P521" s="45" t="str">
        <f ca="1">IF(Proc[[#This Row],[DaysAgeing]]&gt;5,"yep","on track")</f>
        <v>yep</v>
      </c>
      <c r="Q521" s="2">
        <f ca="1">IF(Proc[[#This Row],[DateClosed]]="",ABS(NETWORKDAYS(Proc[[#This Row],[DateOpened]],TODAY()))-1,ABS(NETWORKDAYS(Proc[[#This Row],[DateOpened]],Proc[[#This Row],[DateClosed]]))-1)</f>
        <v>6</v>
      </c>
      <c r="R521" s="45" t="s">
        <v>514</v>
      </c>
      <c r="S521" s="44"/>
      <c r="T521" s="153">
        <v>520</v>
      </c>
    </row>
    <row r="522" spans="1:20" hidden="1">
      <c r="A522" s="43" t="s">
        <v>1585</v>
      </c>
      <c r="B522" s="111" t="str">
        <f>IFERROR(VLOOKUP(Proc[[#This Row],[App]],Table2[],3,0),"open")</f>
        <v>ok</v>
      </c>
      <c r="C522" s="43" t="s">
        <v>369</v>
      </c>
      <c r="D522" s="152" t="s">
        <v>3966</v>
      </c>
      <c r="E522" s="152" t="s">
        <v>1591</v>
      </c>
      <c r="F522" s="85" t="s">
        <v>1591</v>
      </c>
      <c r="G522" s="43" t="s">
        <v>406</v>
      </c>
      <c r="H522" s="44" t="str">
        <f>IF(Proc[[#This Row],[type]]="LFF (MDG-F)",MID(Proc[[#This Row],[Obj]],13,10),"")</f>
        <v>2123C00028</v>
      </c>
      <c r="I522" s="152"/>
      <c r="J522" s="44" t="b">
        <f>Proc[[#This Row],[Requested]]=Proc[[#This Row],[CurrentParent]]</f>
        <v>1</v>
      </c>
      <c r="K522" s="107" t="str">
        <f>IF(Proc[[#This Row],[Author]]="Marcela Urrego",VLOOKUP(LEFT(Proc[[#This Row],[Requested]],1),Table3[#All],2,0),VLOOKUP(Proc[[#This Row],[Author]],Table4[],2,0))</f>
        <v>MGF</v>
      </c>
      <c r="L522" s="44" t="s">
        <v>508</v>
      </c>
      <c r="M522" s="46">
        <v>45702.63349537037</v>
      </c>
      <c r="N522" s="46">
        <v>45712</v>
      </c>
      <c r="O522" s="46">
        <v>45712</v>
      </c>
      <c r="P522" s="45" t="str">
        <f ca="1">IF(Proc[[#This Row],[DaysAgeing]]&gt;5,"yep","on track")</f>
        <v>yep</v>
      </c>
      <c r="Q522" s="2">
        <f ca="1">IF(Proc[[#This Row],[DateClosed]]="",ABS(NETWORKDAYS(Proc[[#This Row],[DateOpened]],TODAY()))-1,ABS(NETWORKDAYS(Proc[[#This Row],[DateOpened]],Proc[[#This Row],[DateClosed]]))-1)</f>
        <v>6</v>
      </c>
      <c r="R522" s="45" t="s">
        <v>514</v>
      </c>
      <c r="S522" s="44"/>
      <c r="T522" s="153">
        <v>521</v>
      </c>
    </row>
    <row r="523" spans="1:20" hidden="1">
      <c r="A523" s="43" t="s">
        <v>1585</v>
      </c>
      <c r="B523" s="152" t="str">
        <f>IFERROR(VLOOKUP(Proc[[#This Row],[App]],Table2[],3,0),"open")</f>
        <v>ok</v>
      </c>
      <c r="C523" s="43" t="s">
        <v>369</v>
      </c>
      <c r="D523" s="152" t="s">
        <v>8067</v>
      </c>
      <c r="E523" s="152" t="s">
        <v>1590</v>
      </c>
      <c r="F523" s="152" t="s">
        <v>1590</v>
      </c>
      <c r="G523" s="43" t="s">
        <v>406</v>
      </c>
      <c r="H523" s="44" t="str">
        <f>IF(Proc[[#This Row],[type]]="LFF (MDG-F)",MID(Proc[[#This Row],[Obj]],13,10),"")</f>
        <v>2123C00053</v>
      </c>
      <c r="I523" s="152"/>
      <c r="J523" s="44" t="b">
        <f>Proc[[#This Row],[Requested]]=Proc[[#This Row],[CurrentParent]]</f>
        <v>1</v>
      </c>
      <c r="K523" s="152" t="str">
        <f>IF(Proc[[#This Row],[Author]]="Marcela Urrego",VLOOKUP(LEFT(Proc[[#This Row],[Requested]],1),Table3[#All],2,0),VLOOKUP(Proc[[#This Row],[Author]],Table4[],2,0))</f>
        <v>MGF</v>
      </c>
      <c r="L523" s="44" t="s">
        <v>508</v>
      </c>
      <c r="M523" s="46">
        <v>45702.63349537037</v>
      </c>
      <c r="N523" s="46">
        <v>45712</v>
      </c>
      <c r="O523" s="46">
        <v>45712</v>
      </c>
      <c r="P523" s="45" t="str">
        <f ca="1">IF(Proc[[#This Row],[DaysAgeing]]&gt;5,"yep","on track")</f>
        <v>yep</v>
      </c>
      <c r="Q523" s="2">
        <f ca="1">IF(Proc[[#This Row],[DateClosed]]="",ABS(NETWORKDAYS(Proc[[#This Row],[DateOpened]],TODAY()))-1,ABS(NETWORKDAYS(Proc[[#This Row],[DateOpened]],Proc[[#This Row],[DateClosed]]))-1)</f>
        <v>6</v>
      </c>
      <c r="R523" s="45" t="s">
        <v>514</v>
      </c>
      <c r="S523" s="44"/>
      <c r="T523" s="153">
        <v>522</v>
      </c>
    </row>
    <row r="524" spans="1:20" hidden="1">
      <c r="A524" s="43" t="s">
        <v>1585</v>
      </c>
      <c r="B524" s="111" t="str">
        <f>IFERROR(VLOOKUP(Proc[[#This Row],[App]],Table2[],3,0),"open")</f>
        <v>ok</v>
      </c>
      <c r="C524" s="43" t="s">
        <v>369</v>
      </c>
      <c r="D524" s="152" t="s">
        <v>8068</v>
      </c>
      <c r="E524" s="152" t="s">
        <v>1590</v>
      </c>
      <c r="F524" s="85" t="s">
        <v>1590</v>
      </c>
      <c r="G524" s="43" t="s">
        <v>406</v>
      </c>
      <c r="H524" s="44" t="str">
        <f>IF(Proc[[#This Row],[type]]="LFF (MDG-F)",MID(Proc[[#This Row],[Obj]],13,10),"")</f>
        <v>2123C00056</v>
      </c>
      <c r="I524" s="152"/>
      <c r="J524" s="44" t="b">
        <f>Proc[[#This Row],[Requested]]=Proc[[#This Row],[CurrentParent]]</f>
        <v>1</v>
      </c>
      <c r="K524" s="107" t="str">
        <f>IF(Proc[[#This Row],[Author]]="Marcela Urrego",VLOOKUP(LEFT(Proc[[#This Row],[Requested]],1),Table3[#All],2,0),VLOOKUP(Proc[[#This Row],[Author]],Table4[],2,0))</f>
        <v>MGF</v>
      </c>
      <c r="L524" s="44" t="s">
        <v>508</v>
      </c>
      <c r="M524" s="46">
        <v>45702.63349537037</v>
      </c>
      <c r="N524" s="46">
        <v>45712</v>
      </c>
      <c r="O524" s="46">
        <v>45712</v>
      </c>
      <c r="P524" s="45" t="str">
        <f ca="1">IF(Proc[[#This Row],[DaysAgeing]]&gt;5,"yep","on track")</f>
        <v>yep</v>
      </c>
      <c r="Q524" s="2">
        <f ca="1">IF(Proc[[#This Row],[DateClosed]]="",ABS(NETWORKDAYS(Proc[[#This Row],[DateOpened]],TODAY()))-1,ABS(NETWORKDAYS(Proc[[#This Row],[DateOpened]],Proc[[#This Row],[DateClosed]]))-1)</f>
        <v>6</v>
      </c>
      <c r="R524" s="45" t="s">
        <v>514</v>
      </c>
      <c r="S524" s="44"/>
      <c r="T524" s="153">
        <v>523</v>
      </c>
    </row>
    <row r="525" spans="1:20" hidden="1">
      <c r="A525" s="43" t="s">
        <v>1585</v>
      </c>
      <c r="B525" s="152" t="str">
        <f>IFERROR(VLOOKUP(Proc[[#This Row],[App]],Table2[],3,0),"open")</f>
        <v>ok</v>
      </c>
      <c r="C525" s="43" t="s">
        <v>369</v>
      </c>
      <c r="D525" s="152" t="s">
        <v>8069</v>
      </c>
      <c r="E525" s="152" t="s">
        <v>1590</v>
      </c>
      <c r="F525" s="152" t="s">
        <v>1590</v>
      </c>
      <c r="G525" s="43" t="s">
        <v>406</v>
      </c>
      <c r="H525" s="44" t="str">
        <f>IF(Proc[[#This Row],[type]]="LFF (MDG-F)",MID(Proc[[#This Row],[Obj]],13,10),"")</f>
        <v>2123OF0011</v>
      </c>
      <c r="I525" s="152"/>
      <c r="J525" s="44" t="b">
        <f>Proc[[#This Row],[Requested]]=Proc[[#This Row],[CurrentParent]]</f>
        <v>1</v>
      </c>
      <c r="K525" s="152" t="str">
        <f>IF(Proc[[#This Row],[Author]]="Marcela Urrego",VLOOKUP(LEFT(Proc[[#This Row],[Requested]],1),Table3[#All],2,0),VLOOKUP(Proc[[#This Row],[Author]],Table4[],2,0))</f>
        <v>MGF</v>
      </c>
      <c r="L525" s="44" t="s">
        <v>508</v>
      </c>
      <c r="M525" s="46">
        <v>45702.63349537037</v>
      </c>
      <c r="N525" s="46">
        <v>45712</v>
      </c>
      <c r="O525" s="46">
        <v>45712</v>
      </c>
      <c r="P525" s="45" t="str">
        <f ca="1">IF(Proc[[#This Row],[DaysAgeing]]&gt;5,"yep","on track")</f>
        <v>yep</v>
      </c>
      <c r="Q525" s="2">
        <f ca="1">IF(Proc[[#This Row],[DateClosed]]="",ABS(NETWORKDAYS(Proc[[#This Row],[DateOpened]],TODAY()))-1,ABS(NETWORKDAYS(Proc[[#This Row],[DateOpened]],Proc[[#This Row],[DateClosed]]))-1)</f>
        <v>6</v>
      </c>
      <c r="R525" s="45" t="s">
        <v>514</v>
      </c>
      <c r="S525" s="44"/>
      <c r="T525" s="153">
        <v>524</v>
      </c>
    </row>
    <row r="526" spans="1:20" hidden="1">
      <c r="A526" s="43" t="s">
        <v>1585</v>
      </c>
      <c r="B526" s="111" t="str">
        <f>IFERROR(VLOOKUP(Proc[[#This Row],[App]],Table2[],3,0),"open")</f>
        <v>ok</v>
      </c>
      <c r="C526" s="43" t="s">
        <v>369</v>
      </c>
      <c r="D526" s="152" t="s">
        <v>8070</v>
      </c>
      <c r="E526" s="152" t="s">
        <v>1592</v>
      </c>
      <c r="F526" s="85" t="s">
        <v>1592</v>
      </c>
      <c r="G526" s="43" t="s">
        <v>406</v>
      </c>
      <c r="H526" s="44" t="str">
        <f>IF(Proc[[#This Row],[type]]="LFF (MDG-F)",MID(Proc[[#This Row],[Obj]],13,10),"")</f>
        <v>2123C00071</v>
      </c>
      <c r="I526" s="152"/>
      <c r="J526" s="44" t="b">
        <f>Proc[[#This Row],[Requested]]=Proc[[#This Row],[CurrentParent]]</f>
        <v>1</v>
      </c>
      <c r="K526" s="107" t="str">
        <f>IF(Proc[[#This Row],[Author]]="Marcela Urrego",VLOOKUP(LEFT(Proc[[#This Row],[Requested]],1),Table3[#All],2,0),VLOOKUP(Proc[[#This Row],[Author]],Table4[],2,0))</f>
        <v>MGF</v>
      </c>
      <c r="L526" s="44" t="s">
        <v>508</v>
      </c>
      <c r="M526" s="46">
        <v>45702.63349537037</v>
      </c>
      <c r="N526" s="46">
        <v>45712</v>
      </c>
      <c r="O526" s="46">
        <v>45712</v>
      </c>
      <c r="P526" s="45" t="str">
        <f ca="1">IF(Proc[[#This Row],[DaysAgeing]]&gt;5,"yep","on track")</f>
        <v>yep</v>
      </c>
      <c r="Q526" s="2">
        <f ca="1">IF(Proc[[#This Row],[DateClosed]]="",ABS(NETWORKDAYS(Proc[[#This Row],[DateOpened]],TODAY()))-1,ABS(NETWORKDAYS(Proc[[#This Row],[DateOpened]],Proc[[#This Row],[DateClosed]]))-1)</f>
        <v>6</v>
      </c>
      <c r="R526" s="45" t="s">
        <v>514</v>
      </c>
      <c r="S526" s="44"/>
      <c r="T526" s="153">
        <v>525</v>
      </c>
    </row>
    <row r="527" spans="1:20" hidden="1">
      <c r="A527" s="43" t="s">
        <v>1585</v>
      </c>
      <c r="B527" s="152" t="str">
        <f>IFERROR(VLOOKUP(Proc[[#This Row],[App]],Table2[],3,0),"open")</f>
        <v>ok</v>
      </c>
      <c r="C527" s="43" t="s">
        <v>369</v>
      </c>
      <c r="D527" s="152" t="s">
        <v>8071</v>
      </c>
      <c r="E527" s="152" t="s">
        <v>1592</v>
      </c>
      <c r="F527" s="152" t="s">
        <v>1592</v>
      </c>
      <c r="G527" s="43" t="s">
        <v>406</v>
      </c>
      <c r="H527" s="44" t="str">
        <f>IF(Proc[[#This Row],[type]]="LFF (MDG-F)",MID(Proc[[#This Row],[Obj]],13,10),"")</f>
        <v>2123C00080</v>
      </c>
      <c r="I527" s="152"/>
      <c r="J527" s="44" t="b">
        <f>Proc[[#This Row],[Requested]]=Proc[[#This Row],[CurrentParent]]</f>
        <v>1</v>
      </c>
      <c r="K527" s="152" t="str">
        <f>IF(Proc[[#This Row],[Author]]="Marcela Urrego",VLOOKUP(LEFT(Proc[[#This Row],[Requested]],1),Table3[#All],2,0),VLOOKUP(Proc[[#This Row],[Author]],Table4[],2,0))</f>
        <v>MGF</v>
      </c>
      <c r="L527" s="44" t="s">
        <v>508</v>
      </c>
      <c r="M527" s="46">
        <v>45702.63349537037</v>
      </c>
      <c r="N527" s="46">
        <v>45712</v>
      </c>
      <c r="O527" s="46">
        <v>45712</v>
      </c>
      <c r="P527" s="45" t="str">
        <f ca="1">IF(Proc[[#This Row],[DaysAgeing]]&gt;5,"yep","on track")</f>
        <v>yep</v>
      </c>
      <c r="Q527" s="2">
        <f ca="1">IF(Proc[[#This Row],[DateClosed]]="",ABS(NETWORKDAYS(Proc[[#This Row],[DateOpened]],TODAY()))-1,ABS(NETWORKDAYS(Proc[[#This Row],[DateOpened]],Proc[[#This Row],[DateClosed]]))-1)</f>
        <v>6</v>
      </c>
      <c r="R527" s="45" t="s">
        <v>514</v>
      </c>
      <c r="S527" s="44"/>
      <c r="T527" s="153">
        <v>526</v>
      </c>
    </row>
    <row r="528" spans="1:20" hidden="1">
      <c r="A528" s="43" t="s">
        <v>1585</v>
      </c>
      <c r="B528" s="111" t="str">
        <f>IFERROR(VLOOKUP(Proc[[#This Row],[App]],Table2[],3,0),"open")</f>
        <v>ok</v>
      </c>
      <c r="C528" s="43" t="s">
        <v>369</v>
      </c>
      <c r="D528" s="152" t="s">
        <v>3977</v>
      </c>
      <c r="E528" s="152" t="s">
        <v>1593</v>
      </c>
      <c r="F528" s="152" t="s">
        <v>1593</v>
      </c>
      <c r="G528" s="43" t="s">
        <v>406</v>
      </c>
      <c r="H528" s="44" t="str">
        <f>IF(Proc[[#This Row],[type]]="LFF (MDG-F)",MID(Proc[[#This Row],[Obj]],13,10),"")</f>
        <v>2123C00079</v>
      </c>
      <c r="I528" s="152"/>
      <c r="J528" s="44" t="b">
        <f>Proc[[#This Row],[Requested]]=Proc[[#This Row],[CurrentParent]]</f>
        <v>1</v>
      </c>
      <c r="K528" s="107" t="str">
        <f>IF(Proc[[#This Row],[Author]]="Marcela Urrego",VLOOKUP(LEFT(Proc[[#This Row],[Requested]],1),Table3[#All],2,0),VLOOKUP(Proc[[#This Row],[Author]],Table4[],2,0))</f>
        <v>MGF</v>
      </c>
      <c r="L528" s="44" t="s">
        <v>508</v>
      </c>
      <c r="M528" s="46">
        <v>45702.63349537037</v>
      </c>
      <c r="N528" s="46">
        <v>45712</v>
      </c>
      <c r="O528" s="46">
        <v>45712</v>
      </c>
      <c r="P528" s="45" t="str">
        <f ca="1">IF(Proc[[#This Row],[DaysAgeing]]&gt;5,"yep","on track")</f>
        <v>yep</v>
      </c>
      <c r="Q528" s="2">
        <f ca="1">IF(Proc[[#This Row],[DateClosed]]="",ABS(NETWORKDAYS(Proc[[#This Row],[DateOpened]],TODAY()))-1,ABS(NETWORKDAYS(Proc[[#This Row],[DateOpened]],Proc[[#This Row],[DateClosed]]))-1)</f>
        <v>6</v>
      </c>
      <c r="R528" s="45" t="s">
        <v>514</v>
      </c>
      <c r="S528" s="44"/>
      <c r="T528" s="153">
        <v>527</v>
      </c>
    </row>
    <row r="529" spans="1:20" hidden="1">
      <c r="A529" s="43" t="s">
        <v>1585</v>
      </c>
      <c r="B529" s="152" t="str">
        <f>IFERROR(VLOOKUP(Proc[[#This Row],[App]],Table2[],3,0),"open")</f>
        <v>ok</v>
      </c>
      <c r="C529" s="43" t="s">
        <v>369</v>
      </c>
      <c r="D529" s="152" t="s">
        <v>8072</v>
      </c>
      <c r="E529" s="152" t="s">
        <v>1592</v>
      </c>
      <c r="F529" s="152" t="s">
        <v>1592</v>
      </c>
      <c r="G529" s="43" t="s">
        <v>406</v>
      </c>
      <c r="H529" s="44" t="str">
        <f>IF(Proc[[#This Row],[type]]="LFF (MDG-F)",MID(Proc[[#This Row],[Obj]],13,10),"")</f>
        <v>2123C00075</v>
      </c>
      <c r="I529" s="152"/>
      <c r="J529" s="44" t="b">
        <f>Proc[[#This Row],[Requested]]=Proc[[#This Row],[CurrentParent]]</f>
        <v>1</v>
      </c>
      <c r="K529" s="152" t="str">
        <f>IF(Proc[[#This Row],[Author]]="Marcela Urrego",VLOOKUP(LEFT(Proc[[#This Row],[Requested]],1),Table3[#All],2,0),VLOOKUP(Proc[[#This Row],[Author]],Table4[],2,0))</f>
        <v>MGF</v>
      </c>
      <c r="L529" s="44" t="s">
        <v>508</v>
      </c>
      <c r="M529" s="46">
        <v>45702.63349537037</v>
      </c>
      <c r="N529" s="46">
        <v>45712</v>
      </c>
      <c r="O529" s="46">
        <v>45712</v>
      </c>
      <c r="P529" s="45" t="str">
        <f ca="1">IF(Proc[[#This Row],[DaysAgeing]]&gt;5,"yep","on track")</f>
        <v>yep</v>
      </c>
      <c r="Q529" s="2">
        <f ca="1">IF(Proc[[#This Row],[DateClosed]]="",ABS(NETWORKDAYS(Proc[[#This Row],[DateOpened]],TODAY()))-1,ABS(NETWORKDAYS(Proc[[#This Row],[DateOpened]],Proc[[#This Row],[DateClosed]]))-1)</f>
        <v>6</v>
      </c>
      <c r="R529" s="45" t="s">
        <v>514</v>
      </c>
      <c r="S529" s="44"/>
      <c r="T529" s="153">
        <v>528</v>
      </c>
    </row>
    <row r="530" spans="1:20" hidden="1">
      <c r="A530" s="43" t="s">
        <v>1585</v>
      </c>
      <c r="B530" s="111" t="str">
        <f>IFERROR(VLOOKUP(Proc[[#This Row],[App]],Table2[],3,0),"open")</f>
        <v>ok</v>
      </c>
      <c r="C530" s="43" t="s">
        <v>369</v>
      </c>
      <c r="D530" s="152" t="s">
        <v>8073</v>
      </c>
      <c r="E530" s="152" t="s">
        <v>1594</v>
      </c>
      <c r="F530" s="85" t="s">
        <v>1594</v>
      </c>
      <c r="G530" s="43" t="s">
        <v>406</v>
      </c>
      <c r="H530" s="44" t="str">
        <f>IF(Proc[[#This Row],[type]]="LFF (MDG-F)",MID(Proc[[#This Row],[Obj]],13,10),"")</f>
        <v>2123C00094</v>
      </c>
      <c r="I530" s="152"/>
      <c r="J530" s="44" t="b">
        <f>Proc[[#This Row],[Requested]]=Proc[[#This Row],[CurrentParent]]</f>
        <v>1</v>
      </c>
      <c r="K530" s="107" t="str">
        <f>IF(Proc[[#This Row],[Author]]="Marcela Urrego",VLOOKUP(LEFT(Proc[[#This Row],[Requested]],1),Table3[#All],2,0),VLOOKUP(Proc[[#This Row],[Author]],Table4[],2,0))</f>
        <v>MGF</v>
      </c>
      <c r="L530" s="44" t="s">
        <v>508</v>
      </c>
      <c r="M530" s="46">
        <v>45702.63349537037</v>
      </c>
      <c r="N530" s="46">
        <v>45712</v>
      </c>
      <c r="O530" s="46">
        <v>45712</v>
      </c>
      <c r="P530" s="45" t="str">
        <f ca="1">IF(Proc[[#This Row],[DaysAgeing]]&gt;5,"yep","on track")</f>
        <v>yep</v>
      </c>
      <c r="Q530" s="2">
        <f ca="1">IF(Proc[[#This Row],[DateClosed]]="",ABS(NETWORKDAYS(Proc[[#This Row],[DateOpened]],TODAY()))-1,ABS(NETWORKDAYS(Proc[[#This Row],[DateOpened]],Proc[[#This Row],[DateClosed]]))-1)</f>
        <v>6</v>
      </c>
      <c r="R530" s="45" t="s">
        <v>514</v>
      </c>
      <c r="S530" s="44"/>
      <c r="T530" s="153">
        <v>529</v>
      </c>
    </row>
    <row r="531" spans="1:20" hidden="1">
      <c r="A531" s="43" t="s">
        <v>1585</v>
      </c>
      <c r="B531" s="152" t="str">
        <f>IFERROR(VLOOKUP(Proc[[#This Row],[App]],Table2[],3,0),"open")</f>
        <v>ok</v>
      </c>
      <c r="C531" s="43" t="s">
        <v>369</v>
      </c>
      <c r="D531" s="152" t="s">
        <v>8074</v>
      </c>
      <c r="E531" s="152" t="s">
        <v>1595</v>
      </c>
      <c r="F531" s="152" t="s">
        <v>1595</v>
      </c>
      <c r="G531" s="43" t="s">
        <v>406</v>
      </c>
      <c r="H531" s="44" t="str">
        <f>IF(Proc[[#This Row],[type]]="LFF (MDG-F)",MID(Proc[[#This Row],[Obj]],13,10),"")</f>
        <v>2123C00067</v>
      </c>
      <c r="I531" s="152"/>
      <c r="J531" s="44" t="b">
        <f>Proc[[#This Row],[Requested]]=Proc[[#This Row],[CurrentParent]]</f>
        <v>1</v>
      </c>
      <c r="K531" s="152" t="str">
        <f>IF(Proc[[#This Row],[Author]]="Marcela Urrego",VLOOKUP(LEFT(Proc[[#This Row],[Requested]],1),Table3[#All],2,0),VLOOKUP(Proc[[#This Row],[Author]],Table4[],2,0))</f>
        <v>MGF</v>
      </c>
      <c r="L531" s="44" t="s">
        <v>508</v>
      </c>
      <c r="M531" s="46">
        <v>45702.63349537037</v>
      </c>
      <c r="N531" s="46">
        <v>45712</v>
      </c>
      <c r="O531" s="46">
        <v>45712</v>
      </c>
      <c r="P531" s="45" t="str">
        <f ca="1">IF(Proc[[#This Row],[DaysAgeing]]&gt;5,"yep","on track")</f>
        <v>yep</v>
      </c>
      <c r="Q531" s="2">
        <f ca="1">IF(Proc[[#This Row],[DateClosed]]="",ABS(NETWORKDAYS(Proc[[#This Row],[DateOpened]],TODAY()))-1,ABS(NETWORKDAYS(Proc[[#This Row],[DateOpened]],Proc[[#This Row],[DateClosed]]))-1)</f>
        <v>6</v>
      </c>
      <c r="R531" s="45" t="s">
        <v>514</v>
      </c>
      <c r="S531" s="44"/>
      <c r="T531" s="153">
        <v>530</v>
      </c>
    </row>
    <row r="532" spans="1:20" hidden="1">
      <c r="A532" s="43" t="s">
        <v>1585</v>
      </c>
      <c r="B532" s="111" t="str">
        <f>IFERROR(VLOOKUP(Proc[[#This Row],[App]],Table2[],3,0),"open")</f>
        <v>ok</v>
      </c>
      <c r="C532" s="43" t="s">
        <v>369</v>
      </c>
      <c r="D532" s="152" t="s">
        <v>8075</v>
      </c>
      <c r="E532" s="152" t="s">
        <v>1595</v>
      </c>
      <c r="F532" s="152" t="s">
        <v>1595</v>
      </c>
      <c r="G532" s="43" t="s">
        <v>406</v>
      </c>
      <c r="H532" s="44" t="str">
        <f>IF(Proc[[#This Row],[type]]="LFF (MDG-F)",MID(Proc[[#This Row],[Obj]],13,10),"")</f>
        <v>2123CS0001</v>
      </c>
      <c r="I532" s="152"/>
      <c r="J532" s="44" t="b">
        <f>Proc[[#This Row],[Requested]]=Proc[[#This Row],[CurrentParent]]</f>
        <v>1</v>
      </c>
      <c r="K532" s="107" t="str">
        <f>IF(Proc[[#This Row],[Author]]="Marcela Urrego",VLOOKUP(LEFT(Proc[[#This Row],[Requested]],1),Table3[#All],2,0),VLOOKUP(Proc[[#This Row],[Author]],Table4[],2,0))</f>
        <v>MGF</v>
      </c>
      <c r="L532" s="44" t="s">
        <v>508</v>
      </c>
      <c r="M532" s="46">
        <v>45702.63349537037</v>
      </c>
      <c r="N532" s="46">
        <v>45712</v>
      </c>
      <c r="O532" s="46">
        <v>45712</v>
      </c>
      <c r="P532" s="45" t="str">
        <f ca="1">IF(Proc[[#This Row],[DaysAgeing]]&gt;5,"yep","on track")</f>
        <v>yep</v>
      </c>
      <c r="Q532" s="2">
        <f ca="1">IF(Proc[[#This Row],[DateClosed]]="",ABS(NETWORKDAYS(Proc[[#This Row],[DateOpened]],TODAY()))-1,ABS(NETWORKDAYS(Proc[[#This Row],[DateOpened]],Proc[[#This Row],[DateClosed]]))-1)</f>
        <v>6</v>
      </c>
      <c r="R532" s="45" t="s">
        <v>514</v>
      </c>
      <c r="S532" s="44"/>
      <c r="T532" s="153">
        <v>531</v>
      </c>
    </row>
    <row r="533" spans="1:20" hidden="1">
      <c r="A533" s="43" t="s">
        <v>1585</v>
      </c>
      <c r="B533" s="152" t="str">
        <f>IFERROR(VLOOKUP(Proc[[#This Row],[App]],Table2[],3,0),"open")</f>
        <v>ok</v>
      </c>
      <c r="C533" s="43" t="s">
        <v>369</v>
      </c>
      <c r="D533" s="152" t="s">
        <v>8076</v>
      </c>
      <c r="E533" s="152" t="s">
        <v>1595</v>
      </c>
      <c r="F533" s="152" t="s">
        <v>1595</v>
      </c>
      <c r="G533" s="43" t="s">
        <v>406</v>
      </c>
      <c r="H533" s="44" t="str">
        <f>IF(Proc[[#This Row],[type]]="LFF (MDG-F)",MID(Proc[[#This Row],[Obj]],13,10),"")</f>
        <v>2123CS0003</v>
      </c>
      <c r="I533" s="152"/>
      <c r="J533" s="44" t="b">
        <f>Proc[[#This Row],[Requested]]=Proc[[#This Row],[CurrentParent]]</f>
        <v>1</v>
      </c>
      <c r="K533" s="152" t="str">
        <f>IF(Proc[[#This Row],[Author]]="Marcela Urrego",VLOOKUP(LEFT(Proc[[#This Row],[Requested]],1),Table3[#All],2,0),VLOOKUP(Proc[[#This Row],[Author]],Table4[],2,0))</f>
        <v>MGF</v>
      </c>
      <c r="L533" s="44" t="s">
        <v>508</v>
      </c>
      <c r="M533" s="46">
        <v>45702.63349537037</v>
      </c>
      <c r="N533" s="46">
        <v>45712</v>
      </c>
      <c r="O533" s="46">
        <v>45712</v>
      </c>
      <c r="P533" s="45" t="str">
        <f ca="1">IF(Proc[[#This Row],[DaysAgeing]]&gt;5,"yep","on track")</f>
        <v>yep</v>
      </c>
      <c r="Q533" s="2">
        <f ca="1">IF(Proc[[#This Row],[DateClosed]]="",ABS(NETWORKDAYS(Proc[[#This Row],[DateOpened]],TODAY()))-1,ABS(NETWORKDAYS(Proc[[#This Row],[DateOpened]],Proc[[#This Row],[DateClosed]]))-1)</f>
        <v>6</v>
      </c>
      <c r="R533" s="45" t="s">
        <v>514</v>
      </c>
      <c r="S533" s="44"/>
      <c r="T533" s="153">
        <v>532</v>
      </c>
    </row>
    <row r="534" spans="1:20" hidden="1">
      <c r="A534" s="43" t="s">
        <v>1585</v>
      </c>
      <c r="B534" s="111" t="str">
        <f>IFERROR(VLOOKUP(Proc[[#This Row],[App]],Table2[],3,0),"open")</f>
        <v>ok</v>
      </c>
      <c r="C534" s="43" t="s">
        <v>369</v>
      </c>
      <c r="D534" s="152" t="s">
        <v>8077</v>
      </c>
      <c r="E534" s="152" t="s">
        <v>1595</v>
      </c>
      <c r="F534" s="152" t="s">
        <v>1595</v>
      </c>
      <c r="G534" s="43" t="s">
        <v>406</v>
      </c>
      <c r="H534" s="44" t="str">
        <f>IF(Proc[[#This Row],[type]]="LFF (MDG-F)",MID(Proc[[#This Row],[Obj]],13,10),"")</f>
        <v>2123CS0057</v>
      </c>
      <c r="I534" s="152"/>
      <c r="J534" s="44" t="b">
        <f>Proc[[#This Row],[Requested]]=Proc[[#This Row],[CurrentParent]]</f>
        <v>1</v>
      </c>
      <c r="K534" s="107" t="str">
        <f>IF(Proc[[#This Row],[Author]]="Marcela Urrego",VLOOKUP(LEFT(Proc[[#This Row],[Requested]],1),Table3[#All],2,0),VLOOKUP(Proc[[#This Row],[Author]],Table4[],2,0))</f>
        <v>MGF</v>
      </c>
      <c r="L534" s="44" t="s">
        <v>508</v>
      </c>
      <c r="M534" s="46">
        <v>45702.63349537037</v>
      </c>
      <c r="N534" s="46">
        <v>45712</v>
      </c>
      <c r="O534" s="46">
        <v>45712</v>
      </c>
      <c r="P534" s="45" t="str">
        <f ca="1">IF(Proc[[#This Row],[DaysAgeing]]&gt;5,"yep","on track")</f>
        <v>yep</v>
      </c>
      <c r="Q534" s="2">
        <f ca="1">IF(Proc[[#This Row],[DateClosed]]="",ABS(NETWORKDAYS(Proc[[#This Row],[DateOpened]],TODAY()))-1,ABS(NETWORKDAYS(Proc[[#This Row],[DateOpened]],Proc[[#This Row],[DateClosed]]))-1)</f>
        <v>6</v>
      </c>
      <c r="R534" s="45" t="s">
        <v>514</v>
      </c>
      <c r="S534" s="44"/>
      <c r="T534" s="153">
        <v>533</v>
      </c>
    </row>
    <row r="535" spans="1:20" hidden="1">
      <c r="A535" s="43" t="s">
        <v>1585</v>
      </c>
      <c r="B535" s="111" t="str">
        <f>IFERROR(VLOOKUP(Proc[[#This Row],[App]],Table2[],3,0),"open")</f>
        <v>ok</v>
      </c>
      <c r="C535" s="43" t="s">
        <v>369</v>
      </c>
      <c r="D535" s="152" t="s">
        <v>8078</v>
      </c>
      <c r="E535" s="152" t="s">
        <v>1595</v>
      </c>
      <c r="F535" s="152" t="s">
        <v>1595</v>
      </c>
      <c r="G535" s="43" t="s">
        <v>406</v>
      </c>
      <c r="H535" s="44" t="str">
        <f>IF(Proc[[#This Row],[type]]="LFF (MDG-F)",MID(Proc[[#This Row],[Obj]],13,10),"")</f>
        <v>2123R00007</v>
      </c>
      <c r="I535" s="152"/>
      <c r="J535" s="44" t="b">
        <f>Proc[[#This Row],[Requested]]=Proc[[#This Row],[CurrentParent]]</f>
        <v>1</v>
      </c>
      <c r="K535" s="107" t="str">
        <f>IF(Proc[[#This Row],[Author]]="Marcela Urrego",VLOOKUP(LEFT(Proc[[#This Row],[Requested]],1),Table3[#All],2,0),VLOOKUP(Proc[[#This Row],[Author]],Table4[],2,0))</f>
        <v>MGF</v>
      </c>
      <c r="L535" s="44" t="s">
        <v>508</v>
      </c>
      <c r="M535" s="46">
        <v>45702.63349537037</v>
      </c>
      <c r="N535" s="46">
        <v>45712</v>
      </c>
      <c r="O535" s="46">
        <v>45712</v>
      </c>
      <c r="P535" s="45" t="str">
        <f ca="1">IF(Proc[[#This Row],[DaysAgeing]]&gt;5,"yep","on track")</f>
        <v>yep</v>
      </c>
      <c r="Q535" s="2">
        <f ca="1">IF(Proc[[#This Row],[DateClosed]]="",ABS(NETWORKDAYS(Proc[[#This Row],[DateOpened]],TODAY()))-1,ABS(NETWORKDAYS(Proc[[#This Row],[DateOpened]],Proc[[#This Row],[DateClosed]]))-1)</f>
        <v>6</v>
      </c>
      <c r="R535" s="45" t="s">
        <v>514</v>
      </c>
      <c r="S535" s="44"/>
      <c r="T535" s="153">
        <v>534</v>
      </c>
    </row>
    <row r="536" spans="1:20" hidden="1">
      <c r="A536" s="43" t="s">
        <v>1585</v>
      </c>
      <c r="B536" s="152" t="str">
        <f>IFERROR(VLOOKUP(Proc[[#This Row],[App]],Table2[],3,0),"open")</f>
        <v>ok</v>
      </c>
      <c r="C536" s="43" t="s">
        <v>369</v>
      </c>
      <c r="D536" s="152" t="s">
        <v>8079</v>
      </c>
      <c r="E536" s="152" t="s">
        <v>1596</v>
      </c>
      <c r="F536" s="152" t="s">
        <v>1596</v>
      </c>
      <c r="G536" s="43" t="s">
        <v>406</v>
      </c>
      <c r="H536" s="44" t="str">
        <f>IF(Proc[[#This Row],[type]]="LFF (MDG-F)",MID(Proc[[#This Row],[Obj]],13,10),"")</f>
        <v>2123C00023</v>
      </c>
      <c r="I536" s="152"/>
      <c r="J536" s="44" t="b">
        <f>Proc[[#This Row],[Requested]]=Proc[[#This Row],[CurrentParent]]</f>
        <v>1</v>
      </c>
      <c r="K536" s="152" t="str">
        <f>IF(Proc[[#This Row],[Author]]="Marcela Urrego",VLOOKUP(LEFT(Proc[[#This Row],[Requested]],1),Table3[#All],2,0),VLOOKUP(Proc[[#This Row],[Author]],Table4[],2,0))</f>
        <v>MGF</v>
      </c>
      <c r="L536" s="44" t="s">
        <v>508</v>
      </c>
      <c r="M536" s="46">
        <v>45702.63349537037</v>
      </c>
      <c r="N536" s="46">
        <v>45712</v>
      </c>
      <c r="O536" s="46">
        <v>45712</v>
      </c>
      <c r="P536" s="45" t="str">
        <f ca="1">IF(Proc[[#This Row],[DaysAgeing]]&gt;5,"yep","on track")</f>
        <v>yep</v>
      </c>
      <c r="Q536" s="2">
        <f ca="1">IF(Proc[[#This Row],[DateClosed]]="",ABS(NETWORKDAYS(Proc[[#This Row],[DateOpened]],TODAY()))-1,ABS(NETWORKDAYS(Proc[[#This Row],[DateOpened]],Proc[[#This Row],[DateClosed]]))-1)</f>
        <v>6</v>
      </c>
      <c r="R536" s="45" t="s">
        <v>514</v>
      </c>
      <c r="S536" s="44"/>
      <c r="T536" s="153">
        <v>535</v>
      </c>
    </row>
    <row r="537" spans="1:20" hidden="1">
      <c r="A537" s="43" t="s">
        <v>1585</v>
      </c>
      <c r="B537" s="111" t="str">
        <f>IFERROR(VLOOKUP(Proc[[#This Row],[App]],Table2[],3,0),"open")</f>
        <v>ok</v>
      </c>
      <c r="C537" s="43" t="s">
        <v>369</v>
      </c>
      <c r="D537" s="152" t="s">
        <v>8080</v>
      </c>
      <c r="E537" s="152" t="s">
        <v>1596</v>
      </c>
      <c r="F537" s="152" t="s">
        <v>1596</v>
      </c>
      <c r="G537" s="43" t="s">
        <v>406</v>
      </c>
      <c r="H537" s="44" t="str">
        <f>IF(Proc[[#This Row],[type]]="LFF (MDG-F)",MID(Proc[[#This Row],[Obj]],13,10),"")</f>
        <v>2123C00029</v>
      </c>
      <c r="I537" s="152"/>
      <c r="J537" s="44" t="b">
        <f>Proc[[#This Row],[Requested]]=Proc[[#This Row],[CurrentParent]]</f>
        <v>1</v>
      </c>
      <c r="K537" s="107" t="str">
        <f>IF(Proc[[#This Row],[Author]]="Marcela Urrego",VLOOKUP(LEFT(Proc[[#This Row],[Requested]],1),Table3[#All],2,0),VLOOKUP(Proc[[#This Row],[Author]],Table4[],2,0))</f>
        <v>MGF</v>
      </c>
      <c r="L537" s="44" t="s">
        <v>508</v>
      </c>
      <c r="M537" s="46">
        <v>45702.63349537037</v>
      </c>
      <c r="N537" s="46">
        <v>45712</v>
      </c>
      <c r="O537" s="46">
        <v>45712</v>
      </c>
      <c r="P537" s="45" t="str">
        <f ca="1">IF(Proc[[#This Row],[DaysAgeing]]&gt;5,"yep","on track")</f>
        <v>yep</v>
      </c>
      <c r="Q537" s="2">
        <f ca="1">IF(Proc[[#This Row],[DateClosed]]="",ABS(NETWORKDAYS(Proc[[#This Row],[DateOpened]],TODAY()))-1,ABS(NETWORKDAYS(Proc[[#This Row],[DateOpened]],Proc[[#This Row],[DateClosed]]))-1)</f>
        <v>6</v>
      </c>
      <c r="R537" s="45" t="s">
        <v>514</v>
      </c>
      <c r="S537" s="44"/>
      <c r="T537" s="153">
        <v>536</v>
      </c>
    </row>
    <row r="538" spans="1:20" hidden="1">
      <c r="A538" s="43" t="s">
        <v>1585</v>
      </c>
      <c r="B538" s="152" t="str">
        <f>IFERROR(VLOOKUP(Proc[[#This Row],[App]],Table2[],3,0),"open")</f>
        <v>ok</v>
      </c>
      <c r="C538" s="43" t="s">
        <v>369</v>
      </c>
      <c r="D538" s="152" t="s">
        <v>8081</v>
      </c>
      <c r="E538" s="152" t="s">
        <v>1596</v>
      </c>
      <c r="F538" s="152" t="s">
        <v>1596</v>
      </c>
      <c r="G538" s="43" t="s">
        <v>406</v>
      </c>
      <c r="H538" s="44" t="str">
        <f>IF(Proc[[#This Row],[type]]="LFF (MDG-F)",MID(Proc[[#This Row],[Obj]],13,10),"")</f>
        <v>2123C08497</v>
      </c>
      <c r="I538" s="152"/>
      <c r="J538" s="44" t="b">
        <f>Proc[[#This Row],[Requested]]=Proc[[#This Row],[CurrentParent]]</f>
        <v>1</v>
      </c>
      <c r="K538" s="152" t="str">
        <f>IF(Proc[[#This Row],[Author]]="Marcela Urrego",VLOOKUP(LEFT(Proc[[#This Row],[Requested]],1),Table3[#All],2,0),VLOOKUP(Proc[[#This Row],[Author]],Table4[],2,0))</f>
        <v>MGF</v>
      </c>
      <c r="L538" s="44" t="s">
        <v>508</v>
      </c>
      <c r="M538" s="46">
        <v>45702.63349537037</v>
      </c>
      <c r="N538" s="46">
        <v>45712</v>
      </c>
      <c r="O538" s="46">
        <v>45712</v>
      </c>
      <c r="P538" s="45" t="str">
        <f ca="1">IF(Proc[[#This Row],[DaysAgeing]]&gt;5,"yep","on track")</f>
        <v>yep</v>
      </c>
      <c r="Q538" s="2">
        <f ca="1">IF(Proc[[#This Row],[DateClosed]]="",ABS(NETWORKDAYS(Proc[[#This Row],[DateOpened]],TODAY()))-1,ABS(NETWORKDAYS(Proc[[#This Row],[DateOpened]],Proc[[#This Row],[DateClosed]]))-1)</f>
        <v>6</v>
      </c>
      <c r="R538" s="45" t="s">
        <v>514</v>
      </c>
      <c r="S538" s="44"/>
      <c r="T538" s="153">
        <v>537</v>
      </c>
    </row>
    <row r="539" spans="1:20" hidden="1">
      <c r="A539" s="43" t="s">
        <v>1585</v>
      </c>
      <c r="B539" s="111" t="str">
        <f>IFERROR(VLOOKUP(Proc[[#This Row],[App]],Table2[],3,0),"open")</f>
        <v>ok</v>
      </c>
      <c r="C539" s="43" t="s">
        <v>369</v>
      </c>
      <c r="D539" s="152" t="s">
        <v>8082</v>
      </c>
      <c r="E539" s="152" t="s">
        <v>1596</v>
      </c>
      <c r="F539" s="152" t="s">
        <v>1596</v>
      </c>
      <c r="G539" s="43" t="s">
        <v>406</v>
      </c>
      <c r="H539" s="44" t="str">
        <f>IF(Proc[[#This Row],[type]]="LFF (MDG-F)",MID(Proc[[#This Row],[Obj]],13,10),"")</f>
        <v>2123C08528</v>
      </c>
      <c r="I539" s="152"/>
      <c r="J539" s="44" t="b">
        <f>Proc[[#This Row],[Requested]]=Proc[[#This Row],[CurrentParent]]</f>
        <v>1</v>
      </c>
      <c r="K539" s="107" t="str">
        <f>IF(Proc[[#This Row],[Author]]="Marcela Urrego",VLOOKUP(LEFT(Proc[[#This Row],[Requested]],1),Table3[#All],2,0),VLOOKUP(Proc[[#This Row],[Author]],Table4[],2,0))</f>
        <v>MGF</v>
      </c>
      <c r="L539" s="44" t="s">
        <v>508</v>
      </c>
      <c r="M539" s="46">
        <v>45702.63349537037</v>
      </c>
      <c r="N539" s="46">
        <v>45712</v>
      </c>
      <c r="O539" s="46">
        <v>45712</v>
      </c>
      <c r="P539" s="45" t="str">
        <f ca="1">IF(Proc[[#This Row],[DaysAgeing]]&gt;5,"yep","on track")</f>
        <v>yep</v>
      </c>
      <c r="Q539" s="2">
        <f ca="1">IF(Proc[[#This Row],[DateClosed]]="",ABS(NETWORKDAYS(Proc[[#This Row],[DateOpened]],TODAY()))-1,ABS(NETWORKDAYS(Proc[[#This Row],[DateOpened]],Proc[[#This Row],[DateClosed]]))-1)</f>
        <v>6</v>
      </c>
      <c r="R539" s="45" t="s">
        <v>514</v>
      </c>
      <c r="S539" s="44"/>
      <c r="T539" s="153">
        <v>538</v>
      </c>
    </row>
    <row r="540" spans="1:20" hidden="1">
      <c r="A540" s="43" t="s">
        <v>1585</v>
      </c>
      <c r="B540" s="152" t="str">
        <f>IFERROR(VLOOKUP(Proc[[#This Row],[App]],Table2[],3,0),"open")</f>
        <v>ok</v>
      </c>
      <c r="C540" s="43" t="s">
        <v>377</v>
      </c>
      <c r="D540" s="152" t="s">
        <v>8083</v>
      </c>
      <c r="E540" s="152" t="s">
        <v>1596</v>
      </c>
      <c r="F540" s="152" t="s">
        <v>1596</v>
      </c>
      <c r="G540" t="s">
        <v>400</v>
      </c>
      <c r="H540" s="44" t="str">
        <f>IF(Proc[[#This Row],[type]]="LFF (MDG-F)",MID(Proc[[#This Row],[Obj]],13,10),"")</f>
        <v/>
      </c>
      <c r="I540" s="152"/>
      <c r="J540" s="44" t="b">
        <f>Proc[[#This Row],[Requested]]=Proc[[#This Row],[CurrentParent]]</f>
        <v>1</v>
      </c>
      <c r="K540" s="152" t="str">
        <f>IF(Proc[[#This Row],[Author]]="Marcela Urrego",VLOOKUP(LEFT(Proc[[#This Row],[Requested]],1),Table3[#All],2,0),VLOOKUP(Proc[[#This Row],[Author]],Table4[],2,0))</f>
        <v>MGF</v>
      </c>
      <c r="L540" s="44" t="s">
        <v>508</v>
      </c>
      <c r="M540" s="46">
        <v>45702.63349537037</v>
      </c>
      <c r="N540" s="46">
        <v>45712</v>
      </c>
      <c r="O540" s="46">
        <v>45712</v>
      </c>
      <c r="P540" s="45" t="str">
        <f ca="1">IF(Proc[[#This Row],[DaysAgeing]]&gt;5,"yep","on track")</f>
        <v>yep</v>
      </c>
      <c r="Q540" s="2">
        <f ca="1">IF(Proc[[#This Row],[DateClosed]]="",ABS(NETWORKDAYS(Proc[[#This Row],[DateOpened]],TODAY()))-1,ABS(NETWORKDAYS(Proc[[#This Row],[DateOpened]],Proc[[#This Row],[DateClosed]]))-1)</f>
        <v>6</v>
      </c>
      <c r="R540" s="45" t="s">
        <v>514</v>
      </c>
      <c r="S540" s="153" t="e">
        <f>VLOOKUP(Proc[[#This Row],[Obj]],#REF!,2,0)</f>
        <v>#REF!</v>
      </c>
      <c r="T540" s="153">
        <v>539</v>
      </c>
    </row>
    <row r="541" spans="1:20" hidden="1">
      <c r="A541" s="43" t="s">
        <v>1585</v>
      </c>
      <c r="B541" s="111" t="str">
        <f>IFERROR(VLOOKUP(Proc[[#This Row],[App]],Table2[],3,0),"open")</f>
        <v>ok</v>
      </c>
      <c r="C541" s="43" t="s">
        <v>369</v>
      </c>
      <c r="D541" s="152" t="s">
        <v>8084</v>
      </c>
      <c r="E541" s="152" t="s">
        <v>1596</v>
      </c>
      <c r="F541" s="85" t="s">
        <v>1596</v>
      </c>
      <c r="G541" s="43" t="s">
        <v>400</v>
      </c>
      <c r="H541" s="44" t="str">
        <f>IF(Proc[[#This Row],[type]]="LFF (MDG-F)",MID(Proc[[#This Row],[Obj]],13,10),"")</f>
        <v/>
      </c>
      <c r="I541" s="152"/>
      <c r="J541" s="44" t="b">
        <f>Proc[[#This Row],[Requested]]=Proc[[#This Row],[CurrentParent]]</f>
        <v>1</v>
      </c>
      <c r="K541" s="107" t="str">
        <f>IF(Proc[[#This Row],[Author]]="Marcela Urrego",VLOOKUP(LEFT(Proc[[#This Row],[Requested]],1),Table3[#All],2,0),VLOOKUP(Proc[[#This Row],[Author]],Table4[],2,0))</f>
        <v>MGF</v>
      </c>
      <c r="L541" s="44" t="s">
        <v>508</v>
      </c>
      <c r="M541" s="46">
        <v>45702.63349537037</v>
      </c>
      <c r="N541" s="46">
        <v>45712</v>
      </c>
      <c r="O541" s="46">
        <v>45712</v>
      </c>
      <c r="P541" s="45" t="str">
        <f ca="1">IF(Proc[[#This Row],[DaysAgeing]]&gt;5,"yep","on track")</f>
        <v>yep</v>
      </c>
      <c r="Q541" s="2">
        <f ca="1">IF(Proc[[#This Row],[DateClosed]]="",ABS(NETWORKDAYS(Proc[[#This Row],[DateOpened]],TODAY()))-1,ABS(NETWORKDAYS(Proc[[#This Row],[DateOpened]],Proc[[#This Row],[DateClosed]]))-1)</f>
        <v>6</v>
      </c>
      <c r="R541" s="45" t="s">
        <v>514</v>
      </c>
      <c r="S541" s="44"/>
      <c r="T541" s="153">
        <v>540</v>
      </c>
    </row>
    <row r="542" spans="1:20" hidden="1">
      <c r="A542" s="43" t="s">
        <v>1585</v>
      </c>
      <c r="B542" s="152" t="str">
        <f>IFERROR(VLOOKUP(Proc[[#This Row],[App]],Table2[],3,0),"open")</f>
        <v>ok</v>
      </c>
      <c r="C542" s="43" t="s">
        <v>369</v>
      </c>
      <c r="D542" s="152" t="s">
        <v>8085</v>
      </c>
      <c r="E542" s="152" t="s">
        <v>1597</v>
      </c>
      <c r="F542" s="152" t="s">
        <v>1597</v>
      </c>
      <c r="G542" s="43" t="s">
        <v>406</v>
      </c>
      <c r="H542" s="44" t="str">
        <f>IF(Proc[[#This Row],[type]]="LFF (MDG-F)",MID(Proc[[#This Row],[Obj]],13,10),"")</f>
        <v>2123C00031</v>
      </c>
      <c r="I542" s="152"/>
      <c r="J542" s="44" t="b">
        <f>Proc[[#This Row],[Requested]]=Proc[[#This Row],[CurrentParent]]</f>
        <v>1</v>
      </c>
      <c r="K542" s="152" t="str">
        <f>IF(Proc[[#This Row],[Author]]="Marcela Urrego",VLOOKUP(LEFT(Proc[[#This Row],[Requested]],1),Table3[#All],2,0),VLOOKUP(Proc[[#This Row],[Author]],Table4[],2,0))</f>
        <v>MGF</v>
      </c>
      <c r="L542" s="44" t="s">
        <v>508</v>
      </c>
      <c r="M542" s="46">
        <v>45702.63349537037</v>
      </c>
      <c r="N542" s="46">
        <v>45712</v>
      </c>
      <c r="O542" s="46">
        <v>45712</v>
      </c>
      <c r="P542" s="45" t="str">
        <f ca="1">IF(Proc[[#This Row],[DaysAgeing]]&gt;5,"yep","on track")</f>
        <v>yep</v>
      </c>
      <c r="Q542" s="2">
        <f ca="1">IF(Proc[[#This Row],[DateClosed]]="",ABS(NETWORKDAYS(Proc[[#This Row],[DateOpened]],TODAY()))-1,ABS(NETWORKDAYS(Proc[[#This Row],[DateOpened]],Proc[[#This Row],[DateClosed]]))-1)</f>
        <v>6</v>
      </c>
      <c r="R542" s="45" t="s">
        <v>514</v>
      </c>
      <c r="S542" s="44"/>
      <c r="T542" s="153">
        <v>541</v>
      </c>
    </row>
    <row r="543" spans="1:20" hidden="1">
      <c r="A543" s="43" t="s">
        <v>1585</v>
      </c>
      <c r="B543" s="111" t="str">
        <f>IFERROR(VLOOKUP(Proc[[#This Row],[App]],Table2[],3,0),"open")</f>
        <v>ok</v>
      </c>
      <c r="C543" s="43" t="s">
        <v>369</v>
      </c>
      <c r="D543" s="152" t="s">
        <v>8086</v>
      </c>
      <c r="E543" s="152" t="s">
        <v>1597</v>
      </c>
      <c r="F543" s="85" t="s">
        <v>1597</v>
      </c>
      <c r="G543" s="43" t="s">
        <v>406</v>
      </c>
      <c r="H543" s="44" t="str">
        <f>IF(Proc[[#This Row],[type]]="LFF (MDG-F)",MID(Proc[[#This Row],[Obj]],13,10),"")</f>
        <v>2123C00033</v>
      </c>
      <c r="I543" s="152"/>
      <c r="J543" s="44" t="b">
        <f>Proc[[#This Row],[Requested]]=Proc[[#This Row],[CurrentParent]]</f>
        <v>1</v>
      </c>
      <c r="K543" s="107" t="str">
        <f>IF(Proc[[#This Row],[Author]]="Marcela Urrego",VLOOKUP(LEFT(Proc[[#This Row],[Requested]],1),Table3[#All],2,0),VLOOKUP(Proc[[#This Row],[Author]],Table4[],2,0))</f>
        <v>MGF</v>
      </c>
      <c r="L543" s="44" t="s">
        <v>508</v>
      </c>
      <c r="M543" s="46">
        <v>45702.63349537037</v>
      </c>
      <c r="N543" s="46">
        <v>45712</v>
      </c>
      <c r="O543" s="46">
        <v>45712</v>
      </c>
      <c r="P543" s="45" t="str">
        <f ca="1">IF(Proc[[#This Row],[DaysAgeing]]&gt;5,"yep","on track")</f>
        <v>yep</v>
      </c>
      <c r="Q543" s="2">
        <f ca="1">IF(Proc[[#This Row],[DateClosed]]="",ABS(NETWORKDAYS(Proc[[#This Row],[DateOpened]],TODAY()))-1,ABS(NETWORKDAYS(Proc[[#This Row],[DateOpened]],Proc[[#This Row],[DateClosed]]))-1)</f>
        <v>6</v>
      </c>
      <c r="R543" s="45" t="s">
        <v>514</v>
      </c>
      <c r="S543" s="44"/>
      <c r="T543" s="153">
        <v>542</v>
      </c>
    </row>
    <row r="544" spans="1:20" hidden="1">
      <c r="A544" s="43" t="s">
        <v>1585</v>
      </c>
      <c r="B544" s="152" t="str">
        <f>IFERROR(VLOOKUP(Proc[[#This Row],[App]],Table2[],3,0),"open")</f>
        <v>ok</v>
      </c>
      <c r="C544" s="43" t="s">
        <v>369</v>
      </c>
      <c r="D544" s="152" t="s">
        <v>8087</v>
      </c>
      <c r="E544" s="152" t="s">
        <v>1597</v>
      </c>
      <c r="F544" s="152" t="s">
        <v>1597</v>
      </c>
      <c r="G544" s="43" t="s">
        <v>406</v>
      </c>
      <c r="H544" s="44" t="str">
        <f>IF(Proc[[#This Row],[type]]="LFF (MDG-F)",MID(Proc[[#This Row],[Obj]],13,10),"")</f>
        <v>2123C00034</v>
      </c>
      <c r="I544" s="152"/>
      <c r="J544" s="44" t="b">
        <f>Proc[[#This Row],[Requested]]=Proc[[#This Row],[CurrentParent]]</f>
        <v>1</v>
      </c>
      <c r="K544" s="152" t="str">
        <f>IF(Proc[[#This Row],[Author]]="Marcela Urrego",VLOOKUP(LEFT(Proc[[#This Row],[Requested]],1),Table3[#All],2,0),VLOOKUP(Proc[[#This Row],[Author]],Table4[],2,0))</f>
        <v>MGF</v>
      </c>
      <c r="L544" s="44" t="s">
        <v>508</v>
      </c>
      <c r="M544" s="46">
        <v>45702.63349537037</v>
      </c>
      <c r="N544" s="46">
        <v>45712</v>
      </c>
      <c r="O544" s="46">
        <v>45712</v>
      </c>
      <c r="P544" s="45" t="str">
        <f ca="1">IF(Proc[[#This Row],[DaysAgeing]]&gt;5,"yep","on track")</f>
        <v>yep</v>
      </c>
      <c r="Q544" s="2">
        <f ca="1">IF(Proc[[#This Row],[DateClosed]]="",ABS(NETWORKDAYS(Proc[[#This Row],[DateOpened]],TODAY()))-1,ABS(NETWORKDAYS(Proc[[#This Row],[DateOpened]],Proc[[#This Row],[DateClosed]]))-1)</f>
        <v>6</v>
      </c>
      <c r="R544" s="45" t="s">
        <v>514</v>
      </c>
      <c r="S544" s="44"/>
      <c r="T544" s="153">
        <v>543</v>
      </c>
    </row>
    <row r="545" spans="1:20" hidden="1">
      <c r="A545" s="43" t="s">
        <v>1585</v>
      </c>
      <c r="B545" s="111" t="str">
        <f>IFERROR(VLOOKUP(Proc[[#This Row],[App]],Table2[],3,0),"open")</f>
        <v>ok</v>
      </c>
      <c r="C545" s="43" t="s">
        <v>369</v>
      </c>
      <c r="D545" s="152" t="s">
        <v>8088</v>
      </c>
      <c r="E545" s="152" t="s">
        <v>1597</v>
      </c>
      <c r="F545" s="85" t="s">
        <v>1597</v>
      </c>
      <c r="G545" s="43" t="s">
        <v>406</v>
      </c>
      <c r="H545" s="44" t="str">
        <f>IF(Proc[[#This Row],[type]]="LFF (MDG-F)",MID(Proc[[#This Row],[Obj]],13,10),"")</f>
        <v>2123C00062</v>
      </c>
      <c r="I545" s="152"/>
      <c r="J545" s="44" t="b">
        <f>Proc[[#This Row],[Requested]]=Proc[[#This Row],[CurrentParent]]</f>
        <v>1</v>
      </c>
      <c r="K545" s="107" t="str">
        <f>IF(Proc[[#This Row],[Author]]="Marcela Urrego",VLOOKUP(LEFT(Proc[[#This Row],[Requested]],1),Table3[#All],2,0),VLOOKUP(Proc[[#This Row],[Author]],Table4[],2,0))</f>
        <v>MGF</v>
      </c>
      <c r="L545" s="44" t="s">
        <v>508</v>
      </c>
      <c r="M545" s="46">
        <v>45702.63349537037</v>
      </c>
      <c r="N545" s="46">
        <v>45712</v>
      </c>
      <c r="O545" s="46">
        <v>45712</v>
      </c>
      <c r="P545" s="45" t="str">
        <f ca="1">IF(Proc[[#This Row],[DaysAgeing]]&gt;5,"yep","on track")</f>
        <v>yep</v>
      </c>
      <c r="Q545" s="2">
        <f ca="1">IF(Proc[[#This Row],[DateClosed]]="",ABS(NETWORKDAYS(Proc[[#This Row],[DateOpened]],TODAY()))-1,ABS(NETWORKDAYS(Proc[[#This Row],[DateOpened]],Proc[[#This Row],[DateClosed]]))-1)</f>
        <v>6</v>
      </c>
      <c r="R545" s="45" t="s">
        <v>514</v>
      </c>
      <c r="S545" s="44"/>
      <c r="T545" s="153">
        <v>544</v>
      </c>
    </row>
    <row r="546" spans="1:20" hidden="1">
      <c r="A546" s="43" t="s">
        <v>1585</v>
      </c>
      <c r="B546" s="152" t="str">
        <f>IFERROR(VLOOKUP(Proc[[#This Row],[App]],Table2[],3,0),"open")</f>
        <v>ok</v>
      </c>
      <c r="C546" s="43" t="s">
        <v>369</v>
      </c>
      <c r="D546" s="152" t="s">
        <v>8089</v>
      </c>
      <c r="E546" s="152" t="s">
        <v>1597</v>
      </c>
      <c r="F546" s="152" t="s">
        <v>1597</v>
      </c>
      <c r="G546" s="43" t="s">
        <v>406</v>
      </c>
      <c r="H546" s="44" t="str">
        <f>IF(Proc[[#This Row],[type]]="LFF (MDG-F)",MID(Proc[[#This Row],[Obj]],13,10),"")</f>
        <v>2123C00072</v>
      </c>
      <c r="I546" s="152"/>
      <c r="J546" s="44" t="b">
        <f>Proc[[#This Row],[Requested]]=Proc[[#This Row],[CurrentParent]]</f>
        <v>1</v>
      </c>
      <c r="K546" s="152" t="str">
        <f>IF(Proc[[#This Row],[Author]]="Marcela Urrego",VLOOKUP(LEFT(Proc[[#This Row],[Requested]],1),Table3[#All],2,0),VLOOKUP(Proc[[#This Row],[Author]],Table4[],2,0))</f>
        <v>MGF</v>
      </c>
      <c r="L546" s="44" t="s">
        <v>508</v>
      </c>
      <c r="M546" s="46">
        <v>45702.63349537037</v>
      </c>
      <c r="N546" s="46">
        <v>45712</v>
      </c>
      <c r="O546" s="46">
        <v>45712</v>
      </c>
      <c r="P546" s="45" t="str">
        <f ca="1">IF(Proc[[#This Row],[DaysAgeing]]&gt;5,"yep","on track")</f>
        <v>yep</v>
      </c>
      <c r="Q546" s="2">
        <f ca="1">IF(Proc[[#This Row],[DateClosed]]="",ABS(NETWORKDAYS(Proc[[#This Row],[DateOpened]],TODAY()))-1,ABS(NETWORKDAYS(Proc[[#This Row],[DateOpened]],Proc[[#This Row],[DateClosed]]))-1)</f>
        <v>6</v>
      </c>
      <c r="R546" s="45" t="s">
        <v>514</v>
      </c>
      <c r="S546" s="44"/>
      <c r="T546" s="153">
        <v>545</v>
      </c>
    </row>
    <row r="547" spans="1:20" hidden="1">
      <c r="A547" s="43" t="s">
        <v>1585</v>
      </c>
      <c r="B547" s="111" t="str">
        <f>IFERROR(VLOOKUP(Proc[[#This Row],[App]],Table2[],3,0),"open")</f>
        <v>ok</v>
      </c>
      <c r="C547" s="43" t="s">
        <v>369</v>
      </c>
      <c r="D547" s="152" t="s">
        <v>8090</v>
      </c>
      <c r="E547" s="152" t="s">
        <v>1597</v>
      </c>
      <c r="F547" s="85" t="s">
        <v>1597</v>
      </c>
      <c r="G547" s="43" t="s">
        <v>406</v>
      </c>
      <c r="H547" s="44" t="str">
        <f>IF(Proc[[#This Row],[type]]="LFF (MDG-F)",MID(Proc[[#This Row],[Obj]],13,10),"")</f>
        <v>2123C00142</v>
      </c>
      <c r="I547" s="152"/>
      <c r="J547" s="44" t="b">
        <f>Proc[[#This Row],[Requested]]=Proc[[#This Row],[CurrentParent]]</f>
        <v>1</v>
      </c>
      <c r="K547" s="107" t="str">
        <f>IF(Proc[[#This Row],[Author]]="Marcela Urrego",VLOOKUP(LEFT(Proc[[#This Row],[Requested]],1),Table3[#All],2,0),VLOOKUP(Proc[[#This Row],[Author]],Table4[],2,0))</f>
        <v>MGF</v>
      </c>
      <c r="L547" s="44" t="s">
        <v>508</v>
      </c>
      <c r="M547" s="46">
        <v>45702.63349537037</v>
      </c>
      <c r="N547" s="46">
        <v>45712</v>
      </c>
      <c r="O547" s="46">
        <v>45712</v>
      </c>
      <c r="P547" s="45" t="str">
        <f ca="1">IF(Proc[[#This Row],[DaysAgeing]]&gt;5,"yep","on track")</f>
        <v>yep</v>
      </c>
      <c r="Q547" s="2">
        <f ca="1">IF(Proc[[#This Row],[DateClosed]]="",ABS(NETWORKDAYS(Proc[[#This Row],[DateOpened]],TODAY()))-1,ABS(NETWORKDAYS(Proc[[#This Row],[DateOpened]],Proc[[#This Row],[DateClosed]]))-1)</f>
        <v>6</v>
      </c>
      <c r="R547" s="45" t="s">
        <v>514</v>
      </c>
      <c r="S547" s="44"/>
      <c r="T547" s="153">
        <v>546</v>
      </c>
    </row>
    <row r="548" spans="1:20" hidden="1">
      <c r="A548" s="43" t="s">
        <v>1585</v>
      </c>
      <c r="B548" s="152" t="str">
        <f>IFERROR(VLOOKUP(Proc[[#This Row],[App]],Table2[],3,0),"open")</f>
        <v>ok</v>
      </c>
      <c r="C548" s="43" t="s">
        <v>369</v>
      </c>
      <c r="D548" s="152" t="s">
        <v>8091</v>
      </c>
      <c r="E548" s="152" t="s">
        <v>1597</v>
      </c>
      <c r="F548" s="152" t="s">
        <v>1597</v>
      </c>
      <c r="G548" s="43" t="s">
        <v>406</v>
      </c>
      <c r="H548" s="44" t="str">
        <f>IF(Proc[[#This Row],[type]]="LFF (MDG-F)",MID(Proc[[#This Row],[Obj]],13,10),"")</f>
        <v>2123C08515</v>
      </c>
      <c r="I548" s="152"/>
      <c r="J548" s="44" t="b">
        <f>Proc[[#This Row],[Requested]]=Proc[[#This Row],[CurrentParent]]</f>
        <v>1</v>
      </c>
      <c r="K548" s="152" t="str">
        <f>IF(Proc[[#This Row],[Author]]="Marcela Urrego",VLOOKUP(LEFT(Proc[[#This Row],[Requested]],1),Table3[#All],2,0),VLOOKUP(Proc[[#This Row],[Author]],Table4[],2,0))</f>
        <v>MGF</v>
      </c>
      <c r="L548" s="44" t="s">
        <v>508</v>
      </c>
      <c r="M548" s="46">
        <v>45702.63349537037</v>
      </c>
      <c r="N548" s="46">
        <v>45712</v>
      </c>
      <c r="O548" s="46">
        <v>45712</v>
      </c>
      <c r="P548" s="45" t="str">
        <f ca="1">IF(Proc[[#This Row],[DaysAgeing]]&gt;5,"yep","on track")</f>
        <v>yep</v>
      </c>
      <c r="Q548" s="2">
        <f ca="1">IF(Proc[[#This Row],[DateClosed]]="",ABS(NETWORKDAYS(Proc[[#This Row],[DateOpened]],TODAY()))-1,ABS(NETWORKDAYS(Proc[[#This Row],[DateOpened]],Proc[[#This Row],[DateClosed]]))-1)</f>
        <v>6</v>
      </c>
      <c r="R548" s="45" t="s">
        <v>514</v>
      </c>
      <c r="S548" s="44"/>
      <c r="T548" s="153">
        <v>547</v>
      </c>
    </row>
    <row r="549" spans="1:20" hidden="1">
      <c r="A549" s="43" t="s">
        <v>1585</v>
      </c>
      <c r="B549" s="111" t="str">
        <f>IFERROR(VLOOKUP(Proc[[#This Row],[App]],Table2[],3,0),"open")</f>
        <v>ok</v>
      </c>
      <c r="C549" s="43" t="s">
        <v>369</v>
      </c>
      <c r="D549" s="152" t="s">
        <v>8092</v>
      </c>
      <c r="E549" s="152" t="s">
        <v>1598</v>
      </c>
      <c r="F549" s="85" t="s">
        <v>1598</v>
      </c>
      <c r="G549" s="43" t="s">
        <v>406</v>
      </c>
      <c r="H549" s="44" t="str">
        <f>IF(Proc[[#This Row],[type]]="LFF (MDG-F)",MID(Proc[[#This Row],[Obj]],13,10),"")</f>
        <v>2123C00002</v>
      </c>
      <c r="I549" s="152"/>
      <c r="J549" s="44" t="b">
        <f>Proc[[#This Row],[Requested]]=Proc[[#This Row],[CurrentParent]]</f>
        <v>1</v>
      </c>
      <c r="K549" s="107" t="str">
        <f>IF(Proc[[#This Row],[Author]]="Marcela Urrego",VLOOKUP(LEFT(Proc[[#This Row],[Requested]],1),Table3[#All],2,0),VLOOKUP(Proc[[#This Row],[Author]],Table4[],2,0))</f>
        <v>MGF</v>
      </c>
      <c r="L549" s="44" t="s">
        <v>508</v>
      </c>
      <c r="M549" s="46">
        <v>45702.63349537037</v>
      </c>
      <c r="N549" s="46">
        <v>45712</v>
      </c>
      <c r="O549" s="46">
        <v>45712</v>
      </c>
      <c r="P549" s="45" t="str">
        <f ca="1">IF(Proc[[#This Row],[DaysAgeing]]&gt;5,"yep","on track")</f>
        <v>yep</v>
      </c>
      <c r="Q549" s="2">
        <f ca="1">IF(Proc[[#This Row],[DateClosed]]="",ABS(NETWORKDAYS(Proc[[#This Row],[DateOpened]],TODAY()))-1,ABS(NETWORKDAYS(Proc[[#This Row],[DateOpened]],Proc[[#This Row],[DateClosed]]))-1)</f>
        <v>6</v>
      </c>
      <c r="R549" s="45" t="s">
        <v>514</v>
      </c>
      <c r="S549" s="44"/>
      <c r="T549" s="153">
        <v>548</v>
      </c>
    </row>
    <row r="550" spans="1:20" hidden="1">
      <c r="A550" s="43" t="s">
        <v>1585</v>
      </c>
      <c r="B550" s="152" t="str">
        <f>IFERROR(VLOOKUP(Proc[[#This Row],[App]],Table2[],3,0),"open")</f>
        <v>ok</v>
      </c>
      <c r="C550" s="43" t="s">
        <v>369</v>
      </c>
      <c r="D550" s="152" t="s">
        <v>8093</v>
      </c>
      <c r="E550" s="152" t="s">
        <v>1598</v>
      </c>
      <c r="F550" s="152" t="s">
        <v>1598</v>
      </c>
      <c r="G550" s="43" t="s">
        <v>406</v>
      </c>
      <c r="H550" s="44" t="str">
        <f>IF(Proc[[#This Row],[type]]="LFF (MDG-F)",MID(Proc[[#This Row],[Obj]],13,10),"")</f>
        <v>2123C00003</v>
      </c>
      <c r="I550" s="152"/>
      <c r="J550" s="44" t="b">
        <f>Proc[[#This Row],[Requested]]=Proc[[#This Row],[CurrentParent]]</f>
        <v>1</v>
      </c>
      <c r="K550" s="152" t="str">
        <f>IF(Proc[[#This Row],[Author]]="Marcela Urrego",VLOOKUP(LEFT(Proc[[#This Row],[Requested]],1),Table3[#All],2,0),VLOOKUP(Proc[[#This Row],[Author]],Table4[],2,0))</f>
        <v>MGF</v>
      </c>
      <c r="L550" s="44" t="s">
        <v>508</v>
      </c>
      <c r="M550" s="46">
        <v>45702.63349537037</v>
      </c>
      <c r="N550" s="46">
        <v>45712</v>
      </c>
      <c r="O550" s="46">
        <v>45712</v>
      </c>
      <c r="P550" s="45" t="str">
        <f ca="1">IF(Proc[[#This Row],[DaysAgeing]]&gt;5,"yep","on track")</f>
        <v>yep</v>
      </c>
      <c r="Q550" s="2">
        <f ca="1">IF(Proc[[#This Row],[DateClosed]]="",ABS(NETWORKDAYS(Proc[[#This Row],[DateOpened]],TODAY()))-1,ABS(NETWORKDAYS(Proc[[#This Row],[DateOpened]],Proc[[#This Row],[DateClosed]]))-1)</f>
        <v>6</v>
      </c>
      <c r="R550" s="45" t="s">
        <v>514</v>
      </c>
      <c r="S550" s="44"/>
      <c r="T550" s="153">
        <v>549</v>
      </c>
    </row>
    <row r="551" spans="1:20" hidden="1">
      <c r="A551" s="43" t="s">
        <v>1585</v>
      </c>
      <c r="B551" s="111" t="str">
        <f>IFERROR(VLOOKUP(Proc[[#This Row],[App]],Table2[],3,0),"open")</f>
        <v>ok</v>
      </c>
      <c r="C551" s="43" t="s">
        <v>369</v>
      </c>
      <c r="D551" s="152" t="s">
        <v>8094</v>
      </c>
      <c r="E551" s="152" t="s">
        <v>1598</v>
      </c>
      <c r="F551" s="85" t="s">
        <v>1598</v>
      </c>
      <c r="G551" s="43" t="s">
        <v>406</v>
      </c>
      <c r="H551" s="44" t="str">
        <f>IF(Proc[[#This Row],[type]]="LFF (MDG-F)",MID(Proc[[#This Row],[Obj]],13,10),"")</f>
        <v>2123C00005</v>
      </c>
      <c r="I551" s="152"/>
      <c r="J551" s="44" t="b">
        <f>Proc[[#This Row],[Requested]]=Proc[[#This Row],[CurrentParent]]</f>
        <v>1</v>
      </c>
      <c r="K551" s="107" t="str">
        <f>IF(Proc[[#This Row],[Author]]="Marcela Urrego",VLOOKUP(LEFT(Proc[[#This Row],[Requested]],1),Table3[#All],2,0),VLOOKUP(Proc[[#This Row],[Author]],Table4[],2,0))</f>
        <v>MGF</v>
      </c>
      <c r="L551" s="44" t="s">
        <v>508</v>
      </c>
      <c r="M551" s="46">
        <v>45702.63349537037</v>
      </c>
      <c r="N551" s="46">
        <v>45712</v>
      </c>
      <c r="O551" s="46">
        <v>45712</v>
      </c>
      <c r="P551" s="45" t="str">
        <f ca="1">IF(Proc[[#This Row],[DaysAgeing]]&gt;5,"yep","on track")</f>
        <v>yep</v>
      </c>
      <c r="Q551" s="2">
        <f ca="1">IF(Proc[[#This Row],[DateClosed]]="",ABS(NETWORKDAYS(Proc[[#This Row],[DateOpened]],TODAY()))-1,ABS(NETWORKDAYS(Proc[[#This Row],[DateOpened]],Proc[[#This Row],[DateClosed]]))-1)</f>
        <v>6</v>
      </c>
      <c r="R551" s="45" t="s">
        <v>514</v>
      </c>
      <c r="S551" s="44"/>
      <c r="T551" s="153">
        <v>550</v>
      </c>
    </row>
    <row r="552" spans="1:20" hidden="1">
      <c r="A552" s="43" t="s">
        <v>1585</v>
      </c>
      <c r="B552" s="152" t="str">
        <f>IFERROR(VLOOKUP(Proc[[#This Row],[App]],Table2[],3,0),"open")</f>
        <v>ok</v>
      </c>
      <c r="C552" s="43" t="s">
        <v>369</v>
      </c>
      <c r="D552" s="152" t="s">
        <v>8095</v>
      </c>
      <c r="E552" s="152" t="s">
        <v>1598</v>
      </c>
      <c r="F552" s="152" t="s">
        <v>1598</v>
      </c>
      <c r="G552" s="43" t="s">
        <v>406</v>
      </c>
      <c r="H552" s="44" t="str">
        <f>IF(Proc[[#This Row],[type]]="LFF (MDG-F)",MID(Proc[[#This Row],[Obj]],13,10),"")</f>
        <v>2123C00058</v>
      </c>
      <c r="I552" s="152"/>
      <c r="J552" s="44" t="b">
        <f>Proc[[#This Row],[Requested]]=Proc[[#This Row],[CurrentParent]]</f>
        <v>1</v>
      </c>
      <c r="K552" s="152" t="str">
        <f>IF(Proc[[#This Row],[Author]]="Marcela Urrego",VLOOKUP(LEFT(Proc[[#This Row],[Requested]],1),Table3[#All],2,0),VLOOKUP(Proc[[#This Row],[Author]],Table4[],2,0))</f>
        <v>MGF</v>
      </c>
      <c r="L552" s="44" t="s">
        <v>508</v>
      </c>
      <c r="M552" s="46">
        <v>45702.63349537037</v>
      </c>
      <c r="N552" s="46">
        <v>45712</v>
      </c>
      <c r="O552" s="46">
        <v>45712</v>
      </c>
      <c r="P552" s="45" t="str">
        <f ca="1">IF(Proc[[#This Row],[DaysAgeing]]&gt;5,"yep","on track")</f>
        <v>yep</v>
      </c>
      <c r="Q552" s="2">
        <f ca="1">IF(Proc[[#This Row],[DateClosed]]="",ABS(NETWORKDAYS(Proc[[#This Row],[DateOpened]],TODAY()))-1,ABS(NETWORKDAYS(Proc[[#This Row],[DateOpened]],Proc[[#This Row],[DateClosed]]))-1)</f>
        <v>6</v>
      </c>
      <c r="R552" s="45" t="s">
        <v>514</v>
      </c>
      <c r="S552" s="44"/>
      <c r="T552" s="153">
        <v>551</v>
      </c>
    </row>
    <row r="553" spans="1:20" hidden="1">
      <c r="A553" s="43" t="s">
        <v>1585</v>
      </c>
      <c r="B553" s="111" t="str">
        <f>IFERROR(VLOOKUP(Proc[[#This Row],[App]],Table2[],3,0),"open")</f>
        <v>ok</v>
      </c>
      <c r="C553" s="43" t="s">
        <v>369</v>
      </c>
      <c r="D553" s="152" t="s">
        <v>8096</v>
      </c>
      <c r="E553" s="152" t="s">
        <v>1598</v>
      </c>
      <c r="F553" s="85" t="s">
        <v>1598</v>
      </c>
      <c r="G553" s="43" t="s">
        <v>406</v>
      </c>
      <c r="H553" s="44" t="str">
        <f>IF(Proc[[#This Row],[type]]="LFF (MDG-F)",MID(Proc[[#This Row],[Obj]],13,10),"")</f>
        <v>2123C00063</v>
      </c>
      <c r="I553" s="152"/>
      <c r="J553" s="44" t="b">
        <f>Proc[[#This Row],[Requested]]=Proc[[#This Row],[CurrentParent]]</f>
        <v>1</v>
      </c>
      <c r="K553" s="107" t="str">
        <f>IF(Proc[[#This Row],[Author]]="Marcela Urrego",VLOOKUP(LEFT(Proc[[#This Row],[Requested]],1),Table3[#All],2,0),VLOOKUP(Proc[[#This Row],[Author]],Table4[],2,0))</f>
        <v>MGF</v>
      </c>
      <c r="L553" s="44" t="s">
        <v>508</v>
      </c>
      <c r="M553" s="46">
        <v>45702.63349537037</v>
      </c>
      <c r="N553" s="46">
        <v>45712</v>
      </c>
      <c r="O553" s="46">
        <v>45712</v>
      </c>
      <c r="P553" s="45" t="str">
        <f ca="1">IF(Proc[[#This Row],[DaysAgeing]]&gt;5,"yep","on track")</f>
        <v>yep</v>
      </c>
      <c r="Q553" s="2">
        <f ca="1">IF(Proc[[#This Row],[DateClosed]]="",ABS(NETWORKDAYS(Proc[[#This Row],[DateOpened]],TODAY()))-1,ABS(NETWORKDAYS(Proc[[#This Row],[DateOpened]],Proc[[#This Row],[DateClosed]]))-1)</f>
        <v>6</v>
      </c>
      <c r="R553" s="45" t="s">
        <v>514</v>
      </c>
      <c r="S553" s="44"/>
      <c r="T553" s="153">
        <v>552</v>
      </c>
    </row>
    <row r="554" spans="1:20" hidden="1">
      <c r="A554" s="43" t="s">
        <v>1585</v>
      </c>
      <c r="B554" s="152" t="str">
        <f>IFERROR(VLOOKUP(Proc[[#This Row],[App]],Table2[],3,0),"open")</f>
        <v>ok</v>
      </c>
      <c r="C554" s="43" t="s">
        <v>369</v>
      </c>
      <c r="D554" s="152" t="s">
        <v>8097</v>
      </c>
      <c r="E554" s="152" t="s">
        <v>1598</v>
      </c>
      <c r="F554" s="152" t="s">
        <v>1598</v>
      </c>
      <c r="G554" s="43" t="s">
        <v>406</v>
      </c>
      <c r="H554" s="44" t="str">
        <f>IF(Proc[[#This Row],[type]]="LFF (MDG-F)",MID(Proc[[#This Row],[Obj]],13,10),"")</f>
        <v>2123C00066</v>
      </c>
      <c r="I554" s="152"/>
      <c r="J554" s="44" t="b">
        <f>Proc[[#This Row],[Requested]]=Proc[[#This Row],[CurrentParent]]</f>
        <v>1</v>
      </c>
      <c r="K554" s="152" t="str">
        <f>IF(Proc[[#This Row],[Author]]="Marcela Urrego",VLOOKUP(LEFT(Proc[[#This Row],[Requested]],1),Table3[#All],2,0),VLOOKUP(Proc[[#This Row],[Author]],Table4[],2,0))</f>
        <v>MGF</v>
      </c>
      <c r="L554" s="44" t="s">
        <v>508</v>
      </c>
      <c r="M554" s="46">
        <v>45702.63349537037</v>
      </c>
      <c r="N554" s="46">
        <v>45712</v>
      </c>
      <c r="O554" s="46">
        <v>45712</v>
      </c>
      <c r="P554" s="45" t="str">
        <f ca="1">IF(Proc[[#This Row],[DaysAgeing]]&gt;5,"yep","on track")</f>
        <v>yep</v>
      </c>
      <c r="Q554" s="2">
        <f ca="1">IF(Proc[[#This Row],[DateClosed]]="",ABS(NETWORKDAYS(Proc[[#This Row],[DateOpened]],TODAY()))-1,ABS(NETWORKDAYS(Proc[[#This Row],[DateOpened]],Proc[[#This Row],[DateClosed]]))-1)</f>
        <v>6</v>
      </c>
      <c r="R554" s="45" t="s">
        <v>514</v>
      </c>
      <c r="S554" s="44"/>
      <c r="T554" s="153">
        <v>553</v>
      </c>
    </row>
    <row r="555" spans="1:20" hidden="1">
      <c r="A555" s="43" t="s">
        <v>1585</v>
      </c>
      <c r="B555" s="111" t="str">
        <f>IFERROR(VLOOKUP(Proc[[#This Row],[App]],Table2[],3,0),"open")</f>
        <v>ok</v>
      </c>
      <c r="C555" s="43" t="s">
        <v>369</v>
      </c>
      <c r="D555" s="152" t="s">
        <v>8098</v>
      </c>
      <c r="E555" s="152" t="s">
        <v>1598</v>
      </c>
      <c r="F555" s="85" t="s">
        <v>1598</v>
      </c>
      <c r="G555" s="43" t="s">
        <v>406</v>
      </c>
      <c r="H555" s="44" t="str">
        <f>IF(Proc[[#This Row],[type]]="LFF (MDG-F)",MID(Proc[[#This Row],[Obj]],13,10),"")</f>
        <v>2123C08471</v>
      </c>
      <c r="I555" s="152"/>
      <c r="J555" s="44" t="b">
        <f>Proc[[#This Row],[Requested]]=Proc[[#This Row],[CurrentParent]]</f>
        <v>1</v>
      </c>
      <c r="K555" s="107" t="str">
        <f>IF(Proc[[#This Row],[Author]]="Marcela Urrego",VLOOKUP(LEFT(Proc[[#This Row],[Requested]],1),Table3[#All],2,0),VLOOKUP(Proc[[#This Row],[Author]],Table4[],2,0))</f>
        <v>MGF</v>
      </c>
      <c r="L555" s="44" t="s">
        <v>508</v>
      </c>
      <c r="M555" s="46">
        <v>45702.63349537037</v>
      </c>
      <c r="N555" s="46">
        <v>45712</v>
      </c>
      <c r="O555" s="46">
        <v>45712</v>
      </c>
      <c r="P555" s="45" t="str">
        <f ca="1">IF(Proc[[#This Row],[DaysAgeing]]&gt;5,"yep","on track")</f>
        <v>yep</v>
      </c>
      <c r="Q555" s="2">
        <f ca="1">IF(Proc[[#This Row],[DateClosed]]="",ABS(NETWORKDAYS(Proc[[#This Row],[DateOpened]],TODAY()))-1,ABS(NETWORKDAYS(Proc[[#This Row],[DateOpened]],Proc[[#This Row],[DateClosed]]))-1)</f>
        <v>6</v>
      </c>
      <c r="R555" s="45" t="s">
        <v>514</v>
      </c>
      <c r="S555" s="44"/>
      <c r="T555" s="153">
        <v>554</v>
      </c>
    </row>
    <row r="556" spans="1:20" hidden="1">
      <c r="A556" s="43" t="s">
        <v>1585</v>
      </c>
      <c r="B556" s="152" t="str">
        <f>IFERROR(VLOOKUP(Proc[[#This Row],[App]],Table2[],3,0),"open")</f>
        <v>ok</v>
      </c>
      <c r="C556" s="43" t="s">
        <v>369</v>
      </c>
      <c r="D556" s="152" t="s">
        <v>8099</v>
      </c>
      <c r="E556" s="152" t="s">
        <v>1598</v>
      </c>
      <c r="F556" s="152" t="s">
        <v>1598</v>
      </c>
      <c r="G556" s="43" t="s">
        <v>406</v>
      </c>
      <c r="H556" s="44" t="str">
        <f>IF(Proc[[#This Row],[type]]="LFF (MDG-F)",MID(Proc[[#This Row],[Obj]],13,10),"")</f>
        <v>2123C0BS03</v>
      </c>
      <c r="I556" s="152"/>
      <c r="J556" s="44" t="b">
        <f>Proc[[#This Row],[Requested]]=Proc[[#This Row],[CurrentParent]]</f>
        <v>1</v>
      </c>
      <c r="K556" s="152" t="str">
        <f>IF(Proc[[#This Row],[Author]]="Marcela Urrego",VLOOKUP(LEFT(Proc[[#This Row],[Requested]],1),Table3[#All],2,0),VLOOKUP(Proc[[#This Row],[Author]],Table4[],2,0))</f>
        <v>MGF</v>
      </c>
      <c r="L556" s="44" t="s">
        <v>508</v>
      </c>
      <c r="M556" s="46">
        <v>45702.63349537037</v>
      </c>
      <c r="N556" s="46">
        <v>45712</v>
      </c>
      <c r="O556" s="46">
        <v>45712</v>
      </c>
      <c r="P556" s="45" t="str">
        <f ca="1">IF(Proc[[#This Row],[DaysAgeing]]&gt;5,"yep","on track")</f>
        <v>yep</v>
      </c>
      <c r="Q556" s="2">
        <f ca="1">IF(Proc[[#This Row],[DateClosed]]="",ABS(NETWORKDAYS(Proc[[#This Row],[DateOpened]],TODAY()))-1,ABS(NETWORKDAYS(Proc[[#This Row],[DateOpened]],Proc[[#This Row],[DateClosed]]))-1)</f>
        <v>6</v>
      </c>
      <c r="R556" s="45" t="s">
        <v>514</v>
      </c>
      <c r="S556" s="44"/>
      <c r="T556" s="153">
        <v>555</v>
      </c>
    </row>
    <row r="557" spans="1:20" hidden="1">
      <c r="A557" s="43" t="s">
        <v>1585</v>
      </c>
      <c r="B557" s="111" t="str">
        <f>IFERROR(VLOOKUP(Proc[[#This Row],[App]],Table2[],3,0),"open")</f>
        <v>ok</v>
      </c>
      <c r="C557" s="43" t="s">
        <v>369</v>
      </c>
      <c r="D557" s="152" t="s">
        <v>8100</v>
      </c>
      <c r="E557" s="152" t="s">
        <v>1598</v>
      </c>
      <c r="F557" s="85" t="s">
        <v>1598</v>
      </c>
      <c r="G557" s="43" t="s">
        <v>406</v>
      </c>
      <c r="H557" s="44" t="str">
        <f>IF(Proc[[#This Row],[type]]="LFF (MDG-F)",MID(Proc[[#This Row],[Obj]],13,10),"")</f>
        <v>2123C0BS04</v>
      </c>
      <c r="I557" s="152"/>
      <c r="J557" s="44" t="b">
        <f>Proc[[#This Row],[Requested]]=Proc[[#This Row],[CurrentParent]]</f>
        <v>1</v>
      </c>
      <c r="K557" s="107" t="str">
        <f>IF(Proc[[#This Row],[Author]]="Marcela Urrego",VLOOKUP(LEFT(Proc[[#This Row],[Requested]],1),Table3[#All],2,0),VLOOKUP(Proc[[#This Row],[Author]],Table4[],2,0))</f>
        <v>MGF</v>
      </c>
      <c r="L557" s="44" t="s">
        <v>508</v>
      </c>
      <c r="M557" s="46">
        <v>45702.63349537037</v>
      </c>
      <c r="N557" s="46">
        <v>45712</v>
      </c>
      <c r="O557" s="46">
        <v>45712</v>
      </c>
      <c r="P557" s="45" t="str">
        <f ca="1">IF(Proc[[#This Row],[DaysAgeing]]&gt;5,"yep","on track")</f>
        <v>yep</v>
      </c>
      <c r="Q557" s="2">
        <f ca="1">IF(Proc[[#This Row],[DateClosed]]="",ABS(NETWORKDAYS(Proc[[#This Row],[DateOpened]],TODAY()))-1,ABS(NETWORKDAYS(Proc[[#This Row],[DateOpened]],Proc[[#This Row],[DateClosed]]))-1)</f>
        <v>6</v>
      </c>
      <c r="R557" s="45" t="s">
        <v>514</v>
      </c>
      <c r="S557" s="44"/>
      <c r="T557" s="153">
        <v>556</v>
      </c>
    </row>
    <row r="558" spans="1:20" hidden="1">
      <c r="A558" s="43" t="s">
        <v>1585</v>
      </c>
      <c r="B558" s="152" t="str">
        <f>IFERROR(VLOOKUP(Proc[[#This Row],[App]],Table2[],3,0),"open")</f>
        <v>ok</v>
      </c>
      <c r="C558" s="43" t="s">
        <v>369</v>
      </c>
      <c r="D558" s="152" t="s">
        <v>8101</v>
      </c>
      <c r="E558" s="152" t="s">
        <v>1598</v>
      </c>
      <c r="F558" s="152" t="s">
        <v>1598</v>
      </c>
      <c r="G558" s="43" t="s">
        <v>406</v>
      </c>
      <c r="H558" s="44" t="str">
        <f>IF(Proc[[#This Row],[type]]="LFF (MDG-F)",MID(Proc[[#This Row],[Obj]],13,10),"")</f>
        <v>2123C0BS08</v>
      </c>
      <c r="I558" s="152"/>
      <c r="J558" s="44" t="b">
        <f>Proc[[#This Row],[Requested]]=Proc[[#This Row],[CurrentParent]]</f>
        <v>1</v>
      </c>
      <c r="K558" s="152" t="str">
        <f>IF(Proc[[#This Row],[Author]]="Marcela Urrego",VLOOKUP(LEFT(Proc[[#This Row],[Requested]],1),Table3[#All],2,0),VLOOKUP(Proc[[#This Row],[Author]],Table4[],2,0))</f>
        <v>MGF</v>
      </c>
      <c r="L558" s="44" t="s">
        <v>508</v>
      </c>
      <c r="M558" s="46">
        <v>45702.63349537037</v>
      </c>
      <c r="N558" s="46">
        <v>45712</v>
      </c>
      <c r="O558" s="46">
        <v>45712</v>
      </c>
      <c r="P558" s="45" t="str">
        <f ca="1">IF(Proc[[#This Row],[DaysAgeing]]&gt;5,"yep","on track")</f>
        <v>yep</v>
      </c>
      <c r="Q558" s="2">
        <f ca="1">IF(Proc[[#This Row],[DateClosed]]="",ABS(NETWORKDAYS(Proc[[#This Row],[DateOpened]],TODAY()))-1,ABS(NETWORKDAYS(Proc[[#This Row],[DateOpened]],Proc[[#This Row],[DateClosed]]))-1)</f>
        <v>6</v>
      </c>
      <c r="R558" s="45" t="s">
        <v>514</v>
      </c>
      <c r="S558" s="44"/>
      <c r="T558" s="153">
        <v>557</v>
      </c>
    </row>
    <row r="559" spans="1:20" hidden="1">
      <c r="A559" s="43" t="s">
        <v>1585</v>
      </c>
      <c r="B559" s="111" t="str">
        <f>IFERROR(VLOOKUP(Proc[[#This Row],[App]],Table2[],3,0),"open")</f>
        <v>ok</v>
      </c>
      <c r="C559" s="43" t="s">
        <v>369</v>
      </c>
      <c r="D559" s="152" t="s">
        <v>8102</v>
      </c>
      <c r="E559" s="152" t="s">
        <v>1598</v>
      </c>
      <c r="F559" s="152" t="s">
        <v>1598</v>
      </c>
      <c r="G559" s="43" t="s">
        <v>406</v>
      </c>
      <c r="H559" s="44" t="str">
        <f>IF(Proc[[#This Row],[type]]="LFF (MDG-F)",MID(Proc[[#This Row],[Obj]],13,10),"")</f>
        <v>2123C0BS09</v>
      </c>
      <c r="I559" s="152"/>
      <c r="J559" s="44" t="b">
        <f>Proc[[#This Row],[Requested]]=Proc[[#This Row],[CurrentParent]]</f>
        <v>1</v>
      </c>
      <c r="K559" s="107" t="str">
        <f>IF(Proc[[#This Row],[Author]]="Marcela Urrego",VLOOKUP(LEFT(Proc[[#This Row],[Requested]],1),Table3[#All],2,0),VLOOKUP(Proc[[#This Row],[Author]],Table4[],2,0))</f>
        <v>MGF</v>
      </c>
      <c r="L559" s="44" t="s">
        <v>508</v>
      </c>
      <c r="M559" s="46">
        <v>45702.63349537037</v>
      </c>
      <c r="N559" s="46">
        <v>45712</v>
      </c>
      <c r="O559" s="46">
        <v>45712</v>
      </c>
      <c r="P559" s="45" t="str">
        <f ca="1">IF(Proc[[#This Row],[DaysAgeing]]&gt;5,"yep","on track")</f>
        <v>yep</v>
      </c>
      <c r="Q559" s="2">
        <f ca="1">IF(Proc[[#This Row],[DateClosed]]="",ABS(NETWORKDAYS(Proc[[#This Row],[DateOpened]],TODAY()))-1,ABS(NETWORKDAYS(Proc[[#This Row],[DateOpened]],Proc[[#This Row],[DateClosed]]))-1)</f>
        <v>6</v>
      </c>
      <c r="R559" s="45" t="s">
        <v>514</v>
      </c>
      <c r="S559" s="44"/>
      <c r="T559" s="153">
        <v>558</v>
      </c>
    </row>
    <row r="560" spans="1:20" hidden="1">
      <c r="A560" s="43" t="s">
        <v>1585</v>
      </c>
      <c r="B560" s="152" t="str">
        <f>IFERROR(VLOOKUP(Proc[[#This Row],[App]],Table2[],3,0),"open")</f>
        <v>ok</v>
      </c>
      <c r="C560" s="43" t="s">
        <v>369</v>
      </c>
      <c r="D560" s="152" t="s">
        <v>8103</v>
      </c>
      <c r="E560" s="152" t="s">
        <v>1599</v>
      </c>
      <c r="F560" s="152" t="s">
        <v>1599</v>
      </c>
      <c r="G560" s="43" t="s">
        <v>406</v>
      </c>
      <c r="H560" s="44" t="str">
        <f>IF(Proc[[#This Row],[type]]="LFF (MDG-F)",MID(Proc[[#This Row],[Obj]],13,10),"")</f>
        <v>2123C00042</v>
      </c>
      <c r="I560" s="152"/>
      <c r="J560" s="44" t="b">
        <f>Proc[[#This Row],[Requested]]=Proc[[#This Row],[CurrentParent]]</f>
        <v>1</v>
      </c>
      <c r="K560" s="152" t="str">
        <f>IF(Proc[[#This Row],[Author]]="Marcela Urrego",VLOOKUP(LEFT(Proc[[#This Row],[Requested]],1),Table3[#All],2,0),VLOOKUP(Proc[[#This Row],[Author]],Table4[],2,0))</f>
        <v>MGF</v>
      </c>
      <c r="L560" s="44" t="s">
        <v>508</v>
      </c>
      <c r="M560" s="46">
        <v>45702.63349537037</v>
      </c>
      <c r="N560" s="46">
        <v>45712</v>
      </c>
      <c r="O560" s="46">
        <v>45712</v>
      </c>
      <c r="P560" s="45" t="str">
        <f ca="1">IF(Proc[[#This Row],[DaysAgeing]]&gt;5,"yep","on track")</f>
        <v>yep</v>
      </c>
      <c r="Q560" s="2">
        <f ca="1">IF(Proc[[#This Row],[DateClosed]]="",ABS(NETWORKDAYS(Proc[[#This Row],[DateOpened]],TODAY()))-1,ABS(NETWORKDAYS(Proc[[#This Row],[DateOpened]],Proc[[#This Row],[DateClosed]]))-1)</f>
        <v>6</v>
      </c>
      <c r="R560" s="45" t="s">
        <v>514</v>
      </c>
      <c r="S560" s="44"/>
      <c r="T560" s="153">
        <v>559</v>
      </c>
    </row>
    <row r="561" spans="1:20" hidden="1">
      <c r="A561" s="43" t="s">
        <v>1585</v>
      </c>
      <c r="B561" s="111" t="str">
        <f>IFERROR(VLOOKUP(Proc[[#This Row],[App]],Table2[],3,0),"open")</f>
        <v>ok</v>
      </c>
      <c r="C561" s="43" t="s">
        <v>369</v>
      </c>
      <c r="D561" s="152" t="s">
        <v>8104</v>
      </c>
      <c r="E561" s="152" t="s">
        <v>1599</v>
      </c>
      <c r="F561" s="85" t="s">
        <v>1599</v>
      </c>
      <c r="G561" s="43" t="s">
        <v>406</v>
      </c>
      <c r="H561" s="44" t="str">
        <f>IF(Proc[[#This Row],[type]]="LFF (MDG-F)",MID(Proc[[#This Row],[Obj]],13,10),"")</f>
        <v>2123C00050</v>
      </c>
      <c r="I561" s="152"/>
      <c r="J561" s="44" t="b">
        <f>Proc[[#This Row],[Requested]]=Proc[[#This Row],[CurrentParent]]</f>
        <v>1</v>
      </c>
      <c r="K561" s="107" t="str">
        <f>IF(Proc[[#This Row],[Author]]="Marcela Urrego",VLOOKUP(LEFT(Proc[[#This Row],[Requested]],1),Table3[#All],2,0),VLOOKUP(Proc[[#This Row],[Author]],Table4[],2,0))</f>
        <v>MGF</v>
      </c>
      <c r="L561" s="44" t="s">
        <v>508</v>
      </c>
      <c r="M561" s="46">
        <v>45702.63349537037</v>
      </c>
      <c r="N561" s="46">
        <v>45712</v>
      </c>
      <c r="O561" s="46">
        <v>45712</v>
      </c>
      <c r="P561" s="45" t="str">
        <f ca="1">IF(Proc[[#This Row],[DaysAgeing]]&gt;5,"yep","on track")</f>
        <v>yep</v>
      </c>
      <c r="Q561" s="2">
        <f ca="1">IF(Proc[[#This Row],[DateClosed]]="",ABS(NETWORKDAYS(Proc[[#This Row],[DateOpened]],TODAY()))-1,ABS(NETWORKDAYS(Proc[[#This Row],[DateOpened]],Proc[[#This Row],[DateClosed]]))-1)</f>
        <v>6</v>
      </c>
      <c r="R561" s="45" t="s">
        <v>514</v>
      </c>
      <c r="S561" s="44"/>
      <c r="T561" s="153">
        <v>560</v>
      </c>
    </row>
    <row r="562" spans="1:20" hidden="1">
      <c r="A562" s="43" t="s">
        <v>1585</v>
      </c>
      <c r="B562" s="152" t="str">
        <f>IFERROR(VLOOKUP(Proc[[#This Row],[App]],Table2[],3,0),"open")</f>
        <v>ok</v>
      </c>
      <c r="C562" s="43" t="s">
        <v>369</v>
      </c>
      <c r="D562" s="152" t="s">
        <v>8105</v>
      </c>
      <c r="E562" s="152" t="s">
        <v>1599</v>
      </c>
      <c r="F562" s="152" t="s">
        <v>1599</v>
      </c>
      <c r="G562" s="43" t="s">
        <v>406</v>
      </c>
      <c r="H562" s="44" t="str">
        <f>IF(Proc[[#This Row],[type]]="LFF (MDG-F)",MID(Proc[[#This Row],[Obj]],13,10),"")</f>
        <v>2123C00061</v>
      </c>
      <c r="I562" s="152"/>
      <c r="J562" s="44" t="b">
        <f>Proc[[#This Row],[Requested]]=Proc[[#This Row],[CurrentParent]]</f>
        <v>1</v>
      </c>
      <c r="K562" s="152" t="str">
        <f>IF(Proc[[#This Row],[Author]]="Marcela Urrego",VLOOKUP(LEFT(Proc[[#This Row],[Requested]],1),Table3[#All],2,0),VLOOKUP(Proc[[#This Row],[Author]],Table4[],2,0))</f>
        <v>MGF</v>
      </c>
      <c r="L562" s="44" t="s">
        <v>508</v>
      </c>
      <c r="M562" s="46">
        <v>45702.63349537037</v>
      </c>
      <c r="N562" s="46">
        <v>45712</v>
      </c>
      <c r="O562" s="46">
        <v>45712</v>
      </c>
      <c r="P562" s="45" t="str">
        <f ca="1">IF(Proc[[#This Row],[DaysAgeing]]&gt;5,"yep","on track")</f>
        <v>yep</v>
      </c>
      <c r="Q562" s="2">
        <f ca="1">IF(Proc[[#This Row],[DateClosed]]="",ABS(NETWORKDAYS(Proc[[#This Row],[DateOpened]],TODAY()))-1,ABS(NETWORKDAYS(Proc[[#This Row],[DateOpened]],Proc[[#This Row],[DateClosed]]))-1)</f>
        <v>6</v>
      </c>
      <c r="R562" s="45" t="s">
        <v>514</v>
      </c>
      <c r="S562" s="44"/>
      <c r="T562" s="153">
        <v>561</v>
      </c>
    </row>
    <row r="563" spans="1:20" hidden="1">
      <c r="A563" s="43" t="s">
        <v>1585</v>
      </c>
      <c r="B563" s="111" t="str">
        <f>IFERROR(VLOOKUP(Proc[[#This Row],[App]],Table2[],3,0),"open")</f>
        <v>ok</v>
      </c>
      <c r="C563" s="43" t="s">
        <v>369</v>
      </c>
      <c r="D563" s="152" t="s">
        <v>8106</v>
      </c>
      <c r="E563" s="152" t="s">
        <v>1599</v>
      </c>
      <c r="F563" s="85" t="s">
        <v>1599</v>
      </c>
      <c r="G563" s="43" t="s">
        <v>406</v>
      </c>
      <c r="H563" s="44" t="str">
        <f>IF(Proc[[#This Row],[type]]="LFF (MDG-F)",MID(Proc[[#This Row],[Obj]],13,10),"")</f>
        <v>2123C00068</v>
      </c>
      <c r="I563" s="152"/>
      <c r="J563" s="44" t="b">
        <f>Proc[[#This Row],[Requested]]=Proc[[#This Row],[CurrentParent]]</f>
        <v>1</v>
      </c>
      <c r="K563" s="107" t="str">
        <f>IF(Proc[[#This Row],[Author]]="Marcela Urrego",VLOOKUP(LEFT(Proc[[#This Row],[Requested]],1),Table3[#All],2,0),VLOOKUP(Proc[[#This Row],[Author]],Table4[],2,0))</f>
        <v>MGF</v>
      </c>
      <c r="L563" s="44" t="s">
        <v>508</v>
      </c>
      <c r="M563" s="46">
        <v>45702.63349537037</v>
      </c>
      <c r="N563" s="46">
        <v>45712</v>
      </c>
      <c r="O563" s="46">
        <v>45712</v>
      </c>
      <c r="P563" s="45" t="str">
        <f ca="1">IF(Proc[[#This Row],[DaysAgeing]]&gt;5,"yep","on track")</f>
        <v>yep</v>
      </c>
      <c r="Q563" s="2">
        <f ca="1">IF(Proc[[#This Row],[DateClosed]]="",ABS(NETWORKDAYS(Proc[[#This Row],[DateOpened]],TODAY()))-1,ABS(NETWORKDAYS(Proc[[#This Row],[DateOpened]],Proc[[#This Row],[DateClosed]]))-1)</f>
        <v>6</v>
      </c>
      <c r="R563" s="45" t="s">
        <v>514</v>
      </c>
      <c r="S563" s="44"/>
      <c r="T563" s="153">
        <v>562</v>
      </c>
    </row>
    <row r="564" spans="1:20" hidden="1">
      <c r="A564" s="43" t="s">
        <v>1585</v>
      </c>
      <c r="B564" s="152" t="str">
        <f>IFERROR(VLOOKUP(Proc[[#This Row],[App]],Table2[],3,0),"open")</f>
        <v>ok</v>
      </c>
      <c r="C564" s="43" t="s">
        <v>369</v>
      </c>
      <c r="D564" s="152" t="s">
        <v>8107</v>
      </c>
      <c r="E564" s="152" t="s">
        <v>1599</v>
      </c>
      <c r="F564" s="152" t="s">
        <v>1599</v>
      </c>
      <c r="G564" s="43" t="s">
        <v>406</v>
      </c>
      <c r="H564" s="44" t="str">
        <f>IF(Proc[[#This Row],[type]]="LFF (MDG-F)",MID(Proc[[#This Row],[Obj]],13,10),"")</f>
        <v>2123C00082</v>
      </c>
      <c r="I564" s="152"/>
      <c r="J564" s="44" t="b">
        <f>Proc[[#This Row],[Requested]]=Proc[[#This Row],[CurrentParent]]</f>
        <v>1</v>
      </c>
      <c r="K564" s="152" t="str">
        <f>IF(Proc[[#This Row],[Author]]="Marcela Urrego",VLOOKUP(LEFT(Proc[[#This Row],[Requested]],1),Table3[#All],2,0),VLOOKUP(Proc[[#This Row],[Author]],Table4[],2,0))</f>
        <v>MGF</v>
      </c>
      <c r="L564" s="44" t="s">
        <v>508</v>
      </c>
      <c r="M564" s="46">
        <v>45702.63349537037</v>
      </c>
      <c r="N564" s="46">
        <v>45712</v>
      </c>
      <c r="O564" s="46">
        <v>45712</v>
      </c>
      <c r="P564" s="45" t="str">
        <f ca="1">IF(Proc[[#This Row],[DaysAgeing]]&gt;5,"yep","on track")</f>
        <v>yep</v>
      </c>
      <c r="Q564" s="2">
        <f ca="1">IF(Proc[[#This Row],[DateClosed]]="",ABS(NETWORKDAYS(Proc[[#This Row],[DateOpened]],TODAY()))-1,ABS(NETWORKDAYS(Proc[[#This Row],[DateOpened]],Proc[[#This Row],[DateClosed]]))-1)</f>
        <v>6</v>
      </c>
      <c r="R564" s="45" t="s">
        <v>514</v>
      </c>
      <c r="S564" s="44"/>
      <c r="T564" s="153">
        <v>563</v>
      </c>
    </row>
    <row r="565" spans="1:20" hidden="1">
      <c r="A565" s="43" t="s">
        <v>1585</v>
      </c>
      <c r="B565" s="111" t="str">
        <f>IFERROR(VLOOKUP(Proc[[#This Row],[App]],Table2[],3,0),"open")</f>
        <v>ok</v>
      </c>
      <c r="C565" s="43" t="s">
        <v>369</v>
      </c>
      <c r="D565" s="152" t="s">
        <v>8108</v>
      </c>
      <c r="E565" s="152" t="s">
        <v>1600</v>
      </c>
      <c r="F565" s="152" t="s">
        <v>1600</v>
      </c>
      <c r="G565" s="43" t="s">
        <v>406</v>
      </c>
      <c r="H565" s="44" t="str">
        <f>IF(Proc[[#This Row],[type]]="LFF (MDG-F)",MID(Proc[[#This Row],[Obj]],13,10),"")</f>
        <v>2123C00004</v>
      </c>
      <c r="I565" s="152"/>
      <c r="J565" s="44" t="b">
        <f>Proc[[#This Row],[Requested]]=Proc[[#This Row],[CurrentParent]]</f>
        <v>1</v>
      </c>
      <c r="K565" s="107" t="str">
        <f>IF(Proc[[#This Row],[Author]]="Marcela Urrego",VLOOKUP(LEFT(Proc[[#This Row],[Requested]],1),Table3[#All],2,0),VLOOKUP(Proc[[#This Row],[Author]],Table4[],2,0))</f>
        <v>MGF</v>
      </c>
      <c r="L565" s="44" t="s">
        <v>508</v>
      </c>
      <c r="M565" s="46">
        <v>45702.63349537037</v>
      </c>
      <c r="N565" s="46">
        <v>45712</v>
      </c>
      <c r="O565" s="46">
        <v>45712</v>
      </c>
      <c r="P565" s="45" t="str">
        <f ca="1">IF(Proc[[#This Row],[DaysAgeing]]&gt;5,"yep","on track")</f>
        <v>yep</v>
      </c>
      <c r="Q565" s="2">
        <f ca="1">IF(Proc[[#This Row],[DateClosed]]="",ABS(NETWORKDAYS(Proc[[#This Row],[DateOpened]],TODAY()))-1,ABS(NETWORKDAYS(Proc[[#This Row],[DateOpened]],Proc[[#This Row],[DateClosed]]))-1)</f>
        <v>6</v>
      </c>
      <c r="R565" s="45" t="s">
        <v>514</v>
      </c>
      <c r="S565" s="44"/>
      <c r="T565" s="153">
        <v>564</v>
      </c>
    </row>
    <row r="566" spans="1:20" hidden="1">
      <c r="A566" s="43" t="s">
        <v>1585</v>
      </c>
      <c r="B566" s="152" t="str">
        <f>IFERROR(VLOOKUP(Proc[[#This Row],[App]],Table2[],3,0),"open")</f>
        <v>ok</v>
      </c>
      <c r="C566" s="43" t="s">
        <v>369</v>
      </c>
      <c r="D566" s="152" t="s">
        <v>8109</v>
      </c>
      <c r="E566" s="152" t="s">
        <v>1600</v>
      </c>
      <c r="F566" s="152" t="s">
        <v>1600</v>
      </c>
      <c r="G566" s="43" t="s">
        <v>406</v>
      </c>
      <c r="H566" s="44" t="str">
        <f>IF(Proc[[#This Row],[type]]="LFF (MDG-F)",MID(Proc[[#This Row],[Obj]],13,10),"")</f>
        <v>2123C00007</v>
      </c>
      <c r="I566" s="152"/>
      <c r="J566" s="44" t="b">
        <f>Proc[[#This Row],[Requested]]=Proc[[#This Row],[CurrentParent]]</f>
        <v>1</v>
      </c>
      <c r="K566" s="152" t="str">
        <f>IF(Proc[[#This Row],[Author]]="Marcela Urrego",VLOOKUP(LEFT(Proc[[#This Row],[Requested]],1),Table3[#All],2,0),VLOOKUP(Proc[[#This Row],[Author]],Table4[],2,0))</f>
        <v>MGF</v>
      </c>
      <c r="L566" s="44" t="s">
        <v>508</v>
      </c>
      <c r="M566" s="46">
        <v>45702.63349537037</v>
      </c>
      <c r="N566" s="46">
        <v>45712</v>
      </c>
      <c r="O566" s="46">
        <v>45712</v>
      </c>
      <c r="P566" s="45" t="str">
        <f ca="1">IF(Proc[[#This Row],[DaysAgeing]]&gt;5,"yep","on track")</f>
        <v>yep</v>
      </c>
      <c r="Q566" s="2">
        <f ca="1">IF(Proc[[#This Row],[DateClosed]]="",ABS(NETWORKDAYS(Proc[[#This Row],[DateOpened]],TODAY()))-1,ABS(NETWORKDAYS(Proc[[#This Row],[DateOpened]],Proc[[#This Row],[DateClosed]]))-1)</f>
        <v>6</v>
      </c>
      <c r="R566" s="45" t="s">
        <v>514</v>
      </c>
      <c r="S566" s="44"/>
      <c r="T566" s="153">
        <v>565</v>
      </c>
    </row>
    <row r="567" spans="1:20" hidden="1">
      <c r="A567" s="43" t="s">
        <v>1585</v>
      </c>
      <c r="B567" s="111" t="str">
        <f>IFERROR(VLOOKUP(Proc[[#This Row],[App]],Table2[],3,0),"open")</f>
        <v>ok</v>
      </c>
      <c r="C567" s="43" t="s">
        <v>369</v>
      </c>
      <c r="D567" s="152" t="s">
        <v>8110</v>
      </c>
      <c r="E567" s="152" t="s">
        <v>1600</v>
      </c>
      <c r="F567" s="85" t="s">
        <v>1600</v>
      </c>
      <c r="G567" s="43" t="s">
        <v>406</v>
      </c>
      <c r="H567" s="44" t="str">
        <f>IF(Proc[[#This Row],[type]]="LFF (MDG-F)",MID(Proc[[#This Row],[Obj]],13,10),"")</f>
        <v>2123C00043</v>
      </c>
      <c r="I567" s="152"/>
      <c r="J567" s="44" t="b">
        <f>Proc[[#This Row],[Requested]]=Proc[[#This Row],[CurrentParent]]</f>
        <v>1</v>
      </c>
      <c r="K567" s="107" t="str">
        <f>IF(Proc[[#This Row],[Author]]="Marcela Urrego",VLOOKUP(LEFT(Proc[[#This Row],[Requested]],1),Table3[#All],2,0),VLOOKUP(Proc[[#This Row],[Author]],Table4[],2,0))</f>
        <v>MGF</v>
      </c>
      <c r="L567" s="44" t="s">
        <v>508</v>
      </c>
      <c r="M567" s="46">
        <v>45702.63349537037</v>
      </c>
      <c r="N567" s="46">
        <v>45712</v>
      </c>
      <c r="O567" s="46">
        <v>45712</v>
      </c>
      <c r="P567" s="45" t="str">
        <f ca="1">IF(Proc[[#This Row],[DaysAgeing]]&gt;5,"yep","on track")</f>
        <v>yep</v>
      </c>
      <c r="Q567" s="2">
        <f ca="1">IF(Proc[[#This Row],[DateClosed]]="",ABS(NETWORKDAYS(Proc[[#This Row],[DateOpened]],TODAY()))-1,ABS(NETWORKDAYS(Proc[[#This Row],[DateOpened]],Proc[[#This Row],[DateClosed]]))-1)</f>
        <v>6</v>
      </c>
      <c r="R567" s="45" t="s">
        <v>514</v>
      </c>
      <c r="S567" s="44"/>
      <c r="T567" s="153">
        <v>566</v>
      </c>
    </row>
    <row r="568" spans="1:20" hidden="1">
      <c r="A568" s="43" t="s">
        <v>1585</v>
      </c>
      <c r="B568" s="152" t="str">
        <f>IFERROR(VLOOKUP(Proc[[#This Row],[App]],Table2[],3,0),"open")</f>
        <v>ok</v>
      </c>
      <c r="C568" s="43" t="s">
        <v>369</v>
      </c>
      <c r="D568" s="152" t="s">
        <v>8111</v>
      </c>
      <c r="E568" s="152" t="s">
        <v>1600</v>
      </c>
      <c r="F568" s="152" t="s">
        <v>1600</v>
      </c>
      <c r="G568" s="43" t="s">
        <v>406</v>
      </c>
      <c r="H568" s="44" t="str">
        <f>IF(Proc[[#This Row],[type]]="LFF (MDG-F)",MID(Proc[[#This Row],[Obj]],13,10),"")</f>
        <v>2123C00044</v>
      </c>
      <c r="I568" s="152"/>
      <c r="J568" s="44" t="b">
        <f>Proc[[#This Row],[Requested]]=Proc[[#This Row],[CurrentParent]]</f>
        <v>1</v>
      </c>
      <c r="K568" s="152" t="str">
        <f>IF(Proc[[#This Row],[Author]]="Marcela Urrego",VLOOKUP(LEFT(Proc[[#This Row],[Requested]],1),Table3[#All],2,0),VLOOKUP(Proc[[#This Row],[Author]],Table4[],2,0))</f>
        <v>MGF</v>
      </c>
      <c r="L568" s="44" t="s">
        <v>508</v>
      </c>
      <c r="M568" s="46">
        <v>45702.63349537037</v>
      </c>
      <c r="N568" s="46">
        <v>45712</v>
      </c>
      <c r="O568" s="46">
        <v>45712</v>
      </c>
      <c r="P568" s="45" t="str">
        <f ca="1">IF(Proc[[#This Row],[DaysAgeing]]&gt;5,"yep","on track")</f>
        <v>yep</v>
      </c>
      <c r="Q568" s="2">
        <f ca="1">IF(Proc[[#This Row],[DateClosed]]="",ABS(NETWORKDAYS(Proc[[#This Row],[DateOpened]],TODAY()))-1,ABS(NETWORKDAYS(Proc[[#This Row],[DateOpened]],Proc[[#This Row],[DateClosed]]))-1)</f>
        <v>6</v>
      </c>
      <c r="R568" s="45" t="s">
        <v>514</v>
      </c>
      <c r="S568" s="44"/>
      <c r="T568" s="153">
        <v>567</v>
      </c>
    </row>
    <row r="569" spans="1:20" hidden="1">
      <c r="A569" s="43" t="s">
        <v>1585</v>
      </c>
      <c r="B569" s="111" t="str">
        <f>IFERROR(VLOOKUP(Proc[[#This Row],[App]],Table2[],3,0),"open")</f>
        <v>ok</v>
      </c>
      <c r="C569" s="43" t="s">
        <v>369</v>
      </c>
      <c r="D569" s="152" t="s">
        <v>8112</v>
      </c>
      <c r="E569" s="152" t="s">
        <v>1600</v>
      </c>
      <c r="F569" s="85" t="s">
        <v>1600</v>
      </c>
      <c r="G569" s="43" t="s">
        <v>406</v>
      </c>
      <c r="H569" s="44" t="str">
        <f>IF(Proc[[#This Row],[type]]="LFF (MDG-F)",MID(Proc[[#This Row],[Obj]],13,10),"")</f>
        <v>2123C00045</v>
      </c>
      <c r="I569" s="152"/>
      <c r="J569" s="44" t="b">
        <f>Proc[[#This Row],[Requested]]=Proc[[#This Row],[CurrentParent]]</f>
        <v>1</v>
      </c>
      <c r="K569" s="107" t="str">
        <f>IF(Proc[[#This Row],[Author]]="Marcela Urrego",VLOOKUP(LEFT(Proc[[#This Row],[Requested]],1),Table3[#All],2,0),VLOOKUP(Proc[[#This Row],[Author]],Table4[],2,0))</f>
        <v>MGF</v>
      </c>
      <c r="L569" s="44" t="s">
        <v>508</v>
      </c>
      <c r="M569" s="46">
        <v>45702.63349537037</v>
      </c>
      <c r="N569" s="46">
        <v>45712</v>
      </c>
      <c r="O569" s="46">
        <v>45712</v>
      </c>
      <c r="P569" s="45" t="str">
        <f ca="1">IF(Proc[[#This Row],[DaysAgeing]]&gt;5,"yep","on track")</f>
        <v>yep</v>
      </c>
      <c r="Q569" s="2">
        <f ca="1">IF(Proc[[#This Row],[DateClosed]]="",ABS(NETWORKDAYS(Proc[[#This Row],[DateOpened]],TODAY()))-1,ABS(NETWORKDAYS(Proc[[#This Row],[DateOpened]],Proc[[#This Row],[DateClosed]]))-1)</f>
        <v>6</v>
      </c>
      <c r="R569" s="45" t="s">
        <v>514</v>
      </c>
      <c r="S569" s="44"/>
      <c r="T569" s="153">
        <v>568</v>
      </c>
    </row>
    <row r="570" spans="1:20" hidden="1">
      <c r="A570" s="43" t="s">
        <v>1585</v>
      </c>
      <c r="B570" s="111" t="str">
        <f>IFERROR(VLOOKUP(Proc[[#This Row],[App]],Table2[],3,0),"open")</f>
        <v>ok</v>
      </c>
      <c r="C570" s="43" t="s">
        <v>369</v>
      </c>
      <c r="D570" s="152" t="s">
        <v>8113</v>
      </c>
      <c r="E570" s="152" t="s">
        <v>1600</v>
      </c>
      <c r="F570" s="85" t="s">
        <v>1600</v>
      </c>
      <c r="G570" s="43" t="s">
        <v>406</v>
      </c>
      <c r="H570" s="44" t="str">
        <f>IF(Proc[[#This Row],[type]]="LFF (MDG-F)",MID(Proc[[#This Row],[Obj]],13,10),"")</f>
        <v>2123C00074</v>
      </c>
      <c r="I570" s="152"/>
      <c r="J570" s="44" t="b">
        <f>Proc[[#This Row],[Requested]]=Proc[[#This Row],[CurrentParent]]</f>
        <v>1</v>
      </c>
      <c r="K570" s="107" t="str">
        <f>IF(Proc[[#This Row],[Author]]="Marcela Urrego",VLOOKUP(LEFT(Proc[[#This Row],[Requested]],1),Table3[#All],2,0),VLOOKUP(Proc[[#This Row],[Author]],Table4[],2,0))</f>
        <v>MGF</v>
      </c>
      <c r="L570" s="44" t="s">
        <v>508</v>
      </c>
      <c r="M570" s="46">
        <v>45702.63349537037</v>
      </c>
      <c r="N570" s="46">
        <v>45712</v>
      </c>
      <c r="O570" s="46">
        <v>45712</v>
      </c>
      <c r="P570" s="45" t="str">
        <f ca="1">IF(Proc[[#This Row],[DaysAgeing]]&gt;5,"yep","on track")</f>
        <v>yep</v>
      </c>
      <c r="Q570" s="2">
        <f ca="1">IF(Proc[[#This Row],[DateClosed]]="",ABS(NETWORKDAYS(Proc[[#This Row],[DateOpened]],TODAY()))-1,ABS(NETWORKDAYS(Proc[[#This Row],[DateOpened]],Proc[[#This Row],[DateClosed]]))-1)</f>
        <v>6</v>
      </c>
      <c r="R570" s="45" t="s">
        <v>514</v>
      </c>
      <c r="S570" s="44"/>
      <c r="T570" s="153">
        <v>569</v>
      </c>
    </row>
    <row r="571" spans="1:20" hidden="1">
      <c r="A571" s="43" t="s">
        <v>1585</v>
      </c>
      <c r="B571" s="152" t="str">
        <f>IFERROR(VLOOKUP(Proc[[#This Row],[App]],Table2[],3,0),"open")</f>
        <v>ok</v>
      </c>
      <c r="C571" s="43" t="s">
        <v>369</v>
      </c>
      <c r="D571" s="152" t="s">
        <v>8114</v>
      </c>
      <c r="E571" s="152" t="s">
        <v>1600</v>
      </c>
      <c r="F571" s="152" t="s">
        <v>1600</v>
      </c>
      <c r="G571" s="43" t="s">
        <v>406</v>
      </c>
      <c r="H571" s="44" t="str">
        <f>IF(Proc[[#This Row],[type]]="LFF (MDG-F)",MID(Proc[[#This Row],[Obj]],13,10),"")</f>
        <v>2123C00085</v>
      </c>
      <c r="I571" s="152"/>
      <c r="J571" s="44" t="b">
        <f>Proc[[#This Row],[Requested]]=Proc[[#This Row],[CurrentParent]]</f>
        <v>1</v>
      </c>
      <c r="K571" s="152" t="str">
        <f>IF(Proc[[#This Row],[Author]]="Marcela Urrego",VLOOKUP(LEFT(Proc[[#This Row],[Requested]],1),Table3[#All],2,0),VLOOKUP(Proc[[#This Row],[Author]],Table4[],2,0))</f>
        <v>MGF</v>
      </c>
      <c r="L571" s="44" t="s">
        <v>508</v>
      </c>
      <c r="M571" s="46">
        <v>45702.63349537037</v>
      </c>
      <c r="N571" s="46">
        <v>45712</v>
      </c>
      <c r="O571" s="46">
        <v>45712</v>
      </c>
      <c r="P571" s="45" t="str">
        <f ca="1">IF(Proc[[#This Row],[DaysAgeing]]&gt;5,"yep","on track")</f>
        <v>yep</v>
      </c>
      <c r="Q571" s="2">
        <f ca="1">IF(Proc[[#This Row],[DateClosed]]="",ABS(NETWORKDAYS(Proc[[#This Row],[DateOpened]],TODAY()))-1,ABS(NETWORKDAYS(Proc[[#This Row],[DateOpened]],Proc[[#This Row],[DateClosed]]))-1)</f>
        <v>6</v>
      </c>
      <c r="R571" s="45" t="s">
        <v>514</v>
      </c>
      <c r="S571" s="44"/>
      <c r="T571" s="153">
        <v>570</v>
      </c>
    </row>
    <row r="572" spans="1:20" hidden="1">
      <c r="A572" s="43" t="s">
        <v>1585</v>
      </c>
      <c r="B572" s="111" t="str">
        <f>IFERROR(VLOOKUP(Proc[[#This Row],[App]],Table2[],3,0),"open")</f>
        <v>ok</v>
      </c>
      <c r="C572" s="43" t="s">
        <v>369</v>
      </c>
      <c r="D572" s="152" t="s">
        <v>8115</v>
      </c>
      <c r="E572" s="152" t="s">
        <v>1600</v>
      </c>
      <c r="F572" s="85" t="s">
        <v>1600</v>
      </c>
      <c r="G572" s="43" t="s">
        <v>406</v>
      </c>
      <c r="H572" s="44" t="str">
        <f>IF(Proc[[#This Row],[type]]="LFF (MDG-F)",MID(Proc[[#This Row],[Obj]],13,10),"")</f>
        <v>2123C00091</v>
      </c>
      <c r="I572" s="152"/>
      <c r="J572" s="44" t="b">
        <f>Proc[[#This Row],[Requested]]=Proc[[#This Row],[CurrentParent]]</f>
        <v>1</v>
      </c>
      <c r="K572" s="107" t="str">
        <f>IF(Proc[[#This Row],[Author]]="Marcela Urrego",VLOOKUP(LEFT(Proc[[#This Row],[Requested]],1),Table3[#All],2,0),VLOOKUP(Proc[[#This Row],[Author]],Table4[],2,0))</f>
        <v>MGF</v>
      </c>
      <c r="L572" s="44" t="s">
        <v>508</v>
      </c>
      <c r="M572" s="46">
        <v>45702.63349537037</v>
      </c>
      <c r="N572" s="46">
        <v>45712</v>
      </c>
      <c r="O572" s="46">
        <v>45712</v>
      </c>
      <c r="P572" s="45" t="str">
        <f ca="1">IF(Proc[[#This Row],[DaysAgeing]]&gt;5,"yep","on track")</f>
        <v>yep</v>
      </c>
      <c r="Q572" s="2">
        <f ca="1">IF(Proc[[#This Row],[DateClosed]]="",ABS(NETWORKDAYS(Proc[[#This Row],[DateOpened]],TODAY()))-1,ABS(NETWORKDAYS(Proc[[#This Row],[DateOpened]],Proc[[#This Row],[DateClosed]]))-1)</f>
        <v>6</v>
      </c>
      <c r="R572" s="45" t="s">
        <v>514</v>
      </c>
      <c r="S572" s="44"/>
      <c r="T572" s="153">
        <v>571</v>
      </c>
    </row>
    <row r="573" spans="1:20" hidden="1">
      <c r="A573" s="43" t="s">
        <v>1585</v>
      </c>
      <c r="B573" s="152" t="str">
        <f>IFERROR(VLOOKUP(Proc[[#This Row],[App]],Table2[],3,0),"open")</f>
        <v>ok</v>
      </c>
      <c r="C573" s="43" t="s">
        <v>369</v>
      </c>
      <c r="D573" s="152" t="s">
        <v>8116</v>
      </c>
      <c r="E573" s="152" t="s">
        <v>1600</v>
      </c>
      <c r="F573" s="152" t="s">
        <v>1600</v>
      </c>
      <c r="G573" s="43" t="s">
        <v>406</v>
      </c>
      <c r="H573" s="44" t="str">
        <f>IF(Proc[[#This Row],[type]]="LFF (MDG-F)",MID(Proc[[#This Row],[Obj]],13,10),"")</f>
        <v>2123C08478</v>
      </c>
      <c r="I573" s="152"/>
      <c r="J573" s="44" t="b">
        <f>Proc[[#This Row],[Requested]]=Proc[[#This Row],[CurrentParent]]</f>
        <v>1</v>
      </c>
      <c r="K573" s="152" t="str">
        <f>IF(Proc[[#This Row],[Author]]="Marcela Urrego",VLOOKUP(LEFT(Proc[[#This Row],[Requested]],1),Table3[#All],2,0),VLOOKUP(Proc[[#This Row],[Author]],Table4[],2,0))</f>
        <v>MGF</v>
      </c>
      <c r="L573" s="44" t="s">
        <v>508</v>
      </c>
      <c r="M573" s="46">
        <v>45702.63349537037</v>
      </c>
      <c r="N573" s="46">
        <v>45712</v>
      </c>
      <c r="O573" s="46">
        <v>45712</v>
      </c>
      <c r="P573" s="45" t="str">
        <f ca="1">IF(Proc[[#This Row],[DaysAgeing]]&gt;5,"yep","on track")</f>
        <v>yep</v>
      </c>
      <c r="Q573" s="2">
        <f ca="1">IF(Proc[[#This Row],[DateClosed]]="",ABS(NETWORKDAYS(Proc[[#This Row],[DateOpened]],TODAY()))-1,ABS(NETWORKDAYS(Proc[[#This Row],[DateOpened]],Proc[[#This Row],[DateClosed]]))-1)</f>
        <v>6</v>
      </c>
      <c r="R573" s="45" t="s">
        <v>514</v>
      </c>
      <c r="S573" s="44"/>
      <c r="T573" s="153">
        <v>572</v>
      </c>
    </row>
    <row r="574" spans="1:20" hidden="1">
      <c r="A574" s="43" t="s">
        <v>1585</v>
      </c>
      <c r="B574" s="111" t="str">
        <f>IFERROR(VLOOKUP(Proc[[#This Row],[App]],Table2[],3,0),"open")</f>
        <v>ok</v>
      </c>
      <c r="C574" s="43" t="s">
        <v>369</v>
      </c>
      <c r="D574" s="152" t="s">
        <v>8117</v>
      </c>
      <c r="E574" s="152" t="s">
        <v>1600</v>
      </c>
      <c r="F574" s="85" t="s">
        <v>1600</v>
      </c>
      <c r="G574" s="43" t="s">
        <v>406</v>
      </c>
      <c r="H574" s="44" t="str">
        <f>IF(Proc[[#This Row],[type]]="LFF (MDG-F)",MID(Proc[[#This Row],[Obj]],13,10),"")</f>
        <v>2123C08504</v>
      </c>
      <c r="I574" s="152"/>
      <c r="J574" s="44" t="b">
        <f>Proc[[#This Row],[Requested]]=Proc[[#This Row],[CurrentParent]]</f>
        <v>1</v>
      </c>
      <c r="K574" s="107" t="str">
        <f>IF(Proc[[#This Row],[Author]]="Marcela Urrego",VLOOKUP(LEFT(Proc[[#This Row],[Requested]],1),Table3[#All],2,0),VLOOKUP(Proc[[#This Row],[Author]],Table4[],2,0))</f>
        <v>MGF</v>
      </c>
      <c r="L574" s="44" t="s">
        <v>508</v>
      </c>
      <c r="M574" s="46">
        <v>45702.63349537037</v>
      </c>
      <c r="N574" s="46">
        <v>45712</v>
      </c>
      <c r="O574" s="46">
        <v>45712</v>
      </c>
      <c r="P574" s="45" t="str">
        <f ca="1">IF(Proc[[#This Row],[DaysAgeing]]&gt;5,"yep","on track")</f>
        <v>yep</v>
      </c>
      <c r="Q574" s="2">
        <f ca="1">IF(Proc[[#This Row],[DateClosed]]="",ABS(NETWORKDAYS(Proc[[#This Row],[DateOpened]],TODAY()))-1,ABS(NETWORKDAYS(Proc[[#This Row],[DateOpened]],Proc[[#This Row],[DateClosed]]))-1)</f>
        <v>6</v>
      </c>
      <c r="R574" s="45" t="s">
        <v>514</v>
      </c>
      <c r="S574" s="44"/>
      <c r="T574" s="153">
        <v>573</v>
      </c>
    </row>
    <row r="575" spans="1:20" hidden="1">
      <c r="A575" s="43" t="s">
        <v>1585</v>
      </c>
      <c r="B575" s="152" t="str">
        <f>IFERROR(VLOOKUP(Proc[[#This Row],[App]],Table2[],3,0),"open")</f>
        <v>ok</v>
      </c>
      <c r="C575" s="43" t="s">
        <v>369</v>
      </c>
      <c r="D575" s="152" t="s">
        <v>8118</v>
      </c>
      <c r="E575" s="152" t="s">
        <v>1600</v>
      </c>
      <c r="F575" s="152" t="s">
        <v>1600</v>
      </c>
      <c r="G575" s="43" t="s">
        <v>406</v>
      </c>
      <c r="H575" s="44" t="str">
        <f>IF(Proc[[#This Row],[type]]="LFF (MDG-F)",MID(Proc[[#This Row],[Obj]],13,10),"")</f>
        <v>2123C0BS05</v>
      </c>
      <c r="I575" s="152"/>
      <c r="J575" s="44" t="b">
        <f>Proc[[#This Row],[Requested]]=Proc[[#This Row],[CurrentParent]]</f>
        <v>1</v>
      </c>
      <c r="K575" s="152" t="str">
        <f>IF(Proc[[#This Row],[Author]]="Marcela Urrego",VLOOKUP(LEFT(Proc[[#This Row],[Requested]],1),Table3[#All],2,0),VLOOKUP(Proc[[#This Row],[Author]],Table4[],2,0))</f>
        <v>MGF</v>
      </c>
      <c r="L575" s="44" t="s">
        <v>508</v>
      </c>
      <c r="M575" s="46">
        <v>45702.63349537037</v>
      </c>
      <c r="N575" s="46">
        <v>45712</v>
      </c>
      <c r="O575" s="46">
        <v>45712</v>
      </c>
      <c r="P575" s="45" t="str">
        <f ca="1">IF(Proc[[#This Row],[DaysAgeing]]&gt;5,"yep","on track")</f>
        <v>yep</v>
      </c>
      <c r="Q575" s="2">
        <f ca="1">IF(Proc[[#This Row],[DateClosed]]="",ABS(NETWORKDAYS(Proc[[#This Row],[DateOpened]],TODAY()))-1,ABS(NETWORKDAYS(Proc[[#This Row],[DateOpened]],Proc[[#This Row],[DateClosed]]))-1)</f>
        <v>6</v>
      </c>
      <c r="R575" s="45" t="s">
        <v>514</v>
      </c>
      <c r="S575" s="44"/>
      <c r="T575" s="153">
        <v>574</v>
      </c>
    </row>
    <row r="576" spans="1:20" hidden="1">
      <c r="A576" s="43" t="s">
        <v>1585</v>
      </c>
      <c r="B576" s="111" t="str">
        <f>IFERROR(VLOOKUP(Proc[[#This Row],[App]],Table2[],3,0),"open")</f>
        <v>ok</v>
      </c>
      <c r="C576" s="43" t="s">
        <v>369</v>
      </c>
      <c r="D576" s="152" t="s">
        <v>8119</v>
      </c>
      <c r="E576" s="152" t="s">
        <v>1600</v>
      </c>
      <c r="F576" s="85" t="s">
        <v>1600</v>
      </c>
      <c r="G576" s="43" t="s">
        <v>406</v>
      </c>
      <c r="H576" s="44" t="str">
        <f>IF(Proc[[#This Row],[type]]="LFF (MDG-F)",MID(Proc[[#This Row],[Obj]],13,10),"")</f>
        <v>2123C0BS06</v>
      </c>
      <c r="I576" s="152"/>
      <c r="J576" s="44" t="b">
        <f>Proc[[#This Row],[Requested]]=Proc[[#This Row],[CurrentParent]]</f>
        <v>1</v>
      </c>
      <c r="K576" s="107" t="str">
        <f>IF(Proc[[#This Row],[Author]]="Marcela Urrego",VLOOKUP(LEFT(Proc[[#This Row],[Requested]],1),Table3[#All],2,0),VLOOKUP(Proc[[#This Row],[Author]],Table4[],2,0))</f>
        <v>MGF</v>
      </c>
      <c r="L576" s="44" t="s">
        <v>508</v>
      </c>
      <c r="M576" s="46">
        <v>45702.63349537037</v>
      </c>
      <c r="N576" s="46">
        <v>45712</v>
      </c>
      <c r="O576" s="46">
        <v>45712</v>
      </c>
      <c r="P576" s="45" t="str">
        <f ca="1">IF(Proc[[#This Row],[DaysAgeing]]&gt;5,"yep","on track")</f>
        <v>yep</v>
      </c>
      <c r="Q576" s="2">
        <f ca="1">IF(Proc[[#This Row],[DateClosed]]="",ABS(NETWORKDAYS(Proc[[#This Row],[DateOpened]],TODAY()))-1,ABS(NETWORKDAYS(Proc[[#This Row],[DateOpened]],Proc[[#This Row],[DateClosed]]))-1)</f>
        <v>6</v>
      </c>
      <c r="R576" s="45" t="s">
        <v>514</v>
      </c>
      <c r="S576" s="44"/>
      <c r="T576" s="153">
        <v>575</v>
      </c>
    </row>
    <row r="577" spans="1:20" hidden="1">
      <c r="A577" s="43" t="s">
        <v>1585</v>
      </c>
      <c r="B577" s="152" t="str">
        <f>IFERROR(VLOOKUP(Proc[[#This Row],[App]],Table2[],3,0),"open")</f>
        <v>ok</v>
      </c>
      <c r="C577" s="43" t="s">
        <v>369</v>
      </c>
      <c r="D577" s="152" t="s">
        <v>8120</v>
      </c>
      <c r="E577" s="152" t="s">
        <v>1600</v>
      </c>
      <c r="F577" s="152" t="s">
        <v>1600</v>
      </c>
      <c r="G577" s="43" t="s">
        <v>406</v>
      </c>
      <c r="H577" s="44" t="str">
        <f>IF(Proc[[#This Row],[type]]="LFF (MDG-F)",MID(Proc[[#This Row],[Obj]],13,10),"")</f>
        <v>2123C0BS07</v>
      </c>
      <c r="I577" s="152"/>
      <c r="J577" s="44" t="b">
        <f>Proc[[#This Row],[Requested]]=Proc[[#This Row],[CurrentParent]]</f>
        <v>1</v>
      </c>
      <c r="K577" s="152" t="str">
        <f>IF(Proc[[#This Row],[Author]]="Marcela Urrego",VLOOKUP(LEFT(Proc[[#This Row],[Requested]],1),Table3[#All],2,0),VLOOKUP(Proc[[#This Row],[Author]],Table4[],2,0))</f>
        <v>MGF</v>
      </c>
      <c r="L577" s="44" t="s">
        <v>508</v>
      </c>
      <c r="M577" s="46">
        <v>45702.63349537037</v>
      </c>
      <c r="N577" s="46">
        <v>45712</v>
      </c>
      <c r="O577" s="46">
        <v>45712</v>
      </c>
      <c r="P577" s="45" t="str">
        <f ca="1">IF(Proc[[#This Row],[DaysAgeing]]&gt;5,"yep","on track")</f>
        <v>yep</v>
      </c>
      <c r="Q577" s="2">
        <f ca="1">IF(Proc[[#This Row],[DateClosed]]="",ABS(NETWORKDAYS(Proc[[#This Row],[DateOpened]],TODAY()))-1,ABS(NETWORKDAYS(Proc[[#This Row],[DateOpened]],Proc[[#This Row],[DateClosed]]))-1)</f>
        <v>6</v>
      </c>
      <c r="R577" s="45" t="s">
        <v>514</v>
      </c>
      <c r="S577" s="44"/>
      <c r="T577" s="153">
        <v>576</v>
      </c>
    </row>
    <row r="578" spans="1:20" hidden="1">
      <c r="A578" s="43" t="s">
        <v>1585</v>
      </c>
      <c r="B578" s="111" t="str">
        <f>IFERROR(VLOOKUP(Proc[[#This Row],[App]],Table2[],3,0),"open")</f>
        <v>ok</v>
      </c>
      <c r="C578" s="43" t="s">
        <v>377</v>
      </c>
      <c r="D578" s="152" t="s">
        <v>8121</v>
      </c>
      <c r="E578" s="152" t="s">
        <v>1600</v>
      </c>
      <c r="F578" s="72" t="s">
        <v>1600</v>
      </c>
      <c r="G578" t="s">
        <v>400</v>
      </c>
      <c r="H578" s="44" t="str">
        <f>IF(Proc[[#This Row],[type]]="LFF (MDG-F)",MID(Proc[[#This Row],[Obj]],13,10),"")</f>
        <v/>
      </c>
      <c r="I578" s="152"/>
      <c r="J578" s="44" t="b">
        <f>Proc[[#This Row],[Requested]]=Proc[[#This Row],[CurrentParent]]</f>
        <v>1</v>
      </c>
      <c r="K578" s="107" t="str">
        <f>IF(Proc[[#This Row],[Author]]="Marcela Urrego",VLOOKUP(LEFT(Proc[[#This Row],[Requested]],1),Table3[#All],2,0),VLOOKUP(Proc[[#This Row],[Author]],Table4[],2,0))</f>
        <v>MGF</v>
      </c>
      <c r="L578" s="44" t="s">
        <v>508</v>
      </c>
      <c r="M578" s="46">
        <v>45702.63349537037</v>
      </c>
      <c r="N578" s="46">
        <v>45712</v>
      </c>
      <c r="O578" s="46">
        <v>45712</v>
      </c>
      <c r="P578" s="45" t="str">
        <f ca="1">IF(Proc[[#This Row],[DaysAgeing]]&gt;5,"yep","on track")</f>
        <v>yep</v>
      </c>
      <c r="Q578" s="2">
        <f ca="1">IF(Proc[[#This Row],[DateClosed]]="",ABS(NETWORKDAYS(Proc[[#This Row],[DateOpened]],TODAY()))-1,ABS(NETWORKDAYS(Proc[[#This Row],[DateOpened]],Proc[[#This Row],[DateClosed]]))-1)</f>
        <v>6</v>
      </c>
      <c r="R578" s="45" t="s">
        <v>514</v>
      </c>
      <c r="S578" s="153" t="e">
        <f>VLOOKUP(Proc[[#This Row],[Obj]],#REF!,2,0)</f>
        <v>#REF!</v>
      </c>
      <c r="T578" s="153">
        <v>577</v>
      </c>
    </row>
    <row r="579" spans="1:20" hidden="1">
      <c r="A579" s="43" t="s">
        <v>1585</v>
      </c>
      <c r="B579" s="152" t="str">
        <f>IFERROR(VLOOKUP(Proc[[#This Row],[App]],Table2[],3,0),"open")</f>
        <v>ok</v>
      </c>
      <c r="C579" s="43" t="s">
        <v>369</v>
      </c>
      <c r="D579" s="152" t="s">
        <v>8122</v>
      </c>
      <c r="E579" s="152" t="s">
        <v>1600</v>
      </c>
      <c r="F579" s="152" t="s">
        <v>1600</v>
      </c>
      <c r="G579" s="43" t="s">
        <v>400</v>
      </c>
      <c r="H579" s="44" t="str">
        <f>IF(Proc[[#This Row],[type]]="LFF (MDG-F)",MID(Proc[[#This Row],[Obj]],13,10),"")</f>
        <v/>
      </c>
      <c r="I579" s="152"/>
      <c r="J579" s="44" t="b">
        <f>Proc[[#This Row],[Requested]]=Proc[[#This Row],[CurrentParent]]</f>
        <v>1</v>
      </c>
      <c r="K579" s="152" t="str">
        <f>IF(Proc[[#This Row],[Author]]="Marcela Urrego",VLOOKUP(LEFT(Proc[[#This Row],[Requested]],1),Table3[#All],2,0),VLOOKUP(Proc[[#This Row],[Author]],Table4[],2,0))</f>
        <v>MGF</v>
      </c>
      <c r="L579" s="44" t="s">
        <v>508</v>
      </c>
      <c r="M579" s="46">
        <v>45702.63349537037</v>
      </c>
      <c r="N579" s="46">
        <v>45712</v>
      </c>
      <c r="O579" s="46">
        <v>45712</v>
      </c>
      <c r="P579" s="45" t="str">
        <f ca="1">IF(Proc[[#This Row],[DaysAgeing]]&gt;5,"yep","on track")</f>
        <v>yep</v>
      </c>
      <c r="Q579" s="2">
        <f ca="1">IF(Proc[[#This Row],[DateClosed]]="",ABS(NETWORKDAYS(Proc[[#This Row],[DateOpened]],TODAY()))-1,ABS(NETWORKDAYS(Proc[[#This Row],[DateOpened]],Proc[[#This Row],[DateClosed]]))-1)</f>
        <v>6</v>
      </c>
      <c r="R579" s="45" t="s">
        <v>514</v>
      </c>
      <c r="S579" s="44"/>
      <c r="T579" s="153">
        <v>578</v>
      </c>
    </row>
    <row r="580" spans="1:20" hidden="1">
      <c r="A580" s="43" t="s">
        <v>1585</v>
      </c>
      <c r="B580" s="111" t="str">
        <f>IFERROR(VLOOKUP(Proc[[#This Row],[App]],Table2[],3,0),"open")</f>
        <v>ok</v>
      </c>
      <c r="C580" s="43" t="s">
        <v>369</v>
      </c>
      <c r="D580" s="152" t="s">
        <v>8123</v>
      </c>
      <c r="E580" s="152" t="s">
        <v>1601</v>
      </c>
      <c r="F580" s="85" t="s">
        <v>1601</v>
      </c>
      <c r="G580" s="43" t="s">
        <v>406</v>
      </c>
      <c r="H580" s="44" t="str">
        <f>IF(Proc[[#This Row],[type]]="LFF (MDG-F)",MID(Proc[[#This Row],[Obj]],13,10),"")</f>
        <v>2123C00011</v>
      </c>
      <c r="I580" s="152"/>
      <c r="J580" s="44" t="b">
        <f>Proc[[#This Row],[Requested]]=Proc[[#This Row],[CurrentParent]]</f>
        <v>1</v>
      </c>
      <c r="K580" s="107" t="str">
        <f>IF(Proc[[#This Row],[Author]]="Marcela Urrego",VLOOKUP(LEFT(Proc[[#This Row],[Requested]],1),Table3[#All],2,0),VLOOKUP(Proc[[#This Row],[Author]],Table4[],2,0))</f>
        <v>MGF</v>
      </c>
      <c r="L580" s="44" t="s">
        <v>508</v>
      </c>
      <c r="M580" s="46">
        <v>45702.63349537037</v>
      </c>
      <c r="N580" s="46">
        <v>45712</v>
      </c>
      <c r="O580" s="46">
        <v>45712</v>
      </c>
      <c r="P580" s="45" t="str">
        <f ca="1">IF(Proc[[#This Row],[DaysAgeing]]&gt;5,"yep","on track")</f>
        <v>yep</v>
      </c>
      <c r="Q580" s="2">
        <f ca="1">IF(Proc[[#This Row],[DateClosed]]="",ABS(NETWORKDAYS(Proc[[#This Row],[DateOpened]],TODAY()))-1,ABS(NETWORKDAYS(Proc[[#This Row],[DateOpened]],Proc[[#This Row],[DateClosed]]))-1)</f>
        <v>6</v>
      </c>
      <c r="R580" s="45" t="s">
        <v>514</v>
      </c>
      <c r="S580" s="44"/>
      <c r="T580" s="153">
        <v>579</v>
      </c>
    </row>
    <row r="581" spans="1:20" hidden="1">
      <c r="A581" s="43" t="s">
        <v>1585</v>
      </c>
      <c r="B581" s="152" t="str">
        <f>IFERROR(VLOOKUP(Proc[[#This Row],[App]],Table2[],3,0),"open")</f>
        <v>ok</v>
      </c>
      <c r="C581" s="43" t="s">
        <v>369</v>
      </c>
      <c r="D581" s="152" t="s">
        <v>8124</v>
      </c>
      <c r="E581" s="152" t="s">
        <v>1601</v>
      </c>
      <c r="F581" s="152" t="s">
        <v>1601</v>
      </c>
      <c r="G581" s="43" t="s">
        <v>406</v>
      </c>
      <c r="H581" s="44" t="str">
        <f>IF(Proc[[#This Row],[type]]="LFF (MDG-F)",MID(Proc[[#This Row],[Obj]],13,10),"")</f>
        <v>2123C00078</v>
      </c>
      <c r="I581" s="152"/>
      <c r="J581" s="44" t="b">
        <f>Proc[[#This Row],[Requested]]=Proc[[#This Row],[CurrentParent]]</f>
        <v>1</v>
      </c>
      <c r="K581" s="152" t="str">
        <f>IF(Proc[[#This Row],[Author]]="Marcela Urrego",VLOOKUP(LEFT(Proc[[#This Row],[Requested]],1),Table3[#All],2,0),VLOOKUP(Proc[[#This Row],[Author]],Table4[],2,0))</f>
        <v>MGF</v>
      </c>
      <c r="L581" s="44" t="s">
        <v>508</v>
      </c>
      <c r="M581" s="46">
        <v>45702.63349537037</v>
      </c>
      <c r="N581" s="46">
        <v>45712</v>
      </c>
      <c r="O581" s="46">
        <v>45712</v>
      </c>
      <c r="P581" s="45" t="str">
        <f ca="1">IF(Proc[[#This Row],[DaysAgeing]]&gt;5,"yep","on track")</f>
        <v>yep</v>
      </c>
      <c r="Q581" s="2">
        <f ca="1">IF(Proc[[#This Row],[DateClosed]]="",ABS(NETWORKDAYS(Proc[[#This Row],[DateOpened]],TODAY()))-1,ABS(NETWORKDAYS(Proc[[#This Row],[DateOpened]],Proc[[#This Row],[DateClosed]]))-1)</f>
        <v>6</v>
      </c>
      <c r="R581" s="45" t="s">
        <v>514</v>
      </c>
      <c r="S581" s="44"/>
      <c r="T581" s="153">
        <v>580</v>
      </c>
    </row>
    <row r="582" spans="1:20" hidden="1">
      <c r="A582" s="43" t="s">
        <v>1585</v>
      </c>
      <c r="B582" s="111" t="str">
        <f>IFERROR(VLOOKUP(Proc[[#This Row],[App]],Table2[],3,0),"open")</f>
        <v>ok</v>
      </c>
      <c r="C582" s="43" t="s">
        <v>369</v>
      </c>
      <c r="D582" s="152" t="s">
        <v>8125</v>
      </c>
      <c r="E582" s="152" t="s">
        <v>1601</v>
      </c>
      <c r="F582" s="152" t="s">
        <v>1601</v>
      </c>
      <c r="G582" s="43" t="s">
        <v>406</v>
      </c>
      <c r="H582" s="44" t="str">
        <f>IF(Proc[[#This Row],[type]]="LFF (MDG-F)",MID(Proc[[#This Row],[Obj]],13,10),"")</f>
        <v>2123C08519</v>
      </c>
      <c r="I582" s="152"/>
      <c r="J582" s="44" t="b">
        <f>Proc[[#This Row],[Requested]]=Proc[[#This Row],[CurrentParent]]</f>
        <v>1</v>
      </c>
      <c r="K582" s="107" t="str">
        <f>IF(Proc[[#This Row],[Author]]="Marcela Urrego",VLOOKUP(LEFT(Proc[[#This Row],[Requested]],1),Table3[#All],2,0),VLOOKUP(Proc[[#This Row],[Author]],Table4[],2,0))</f>
        <v>MGF</v>
      </c>
      <c r="L582" s="44" t="s">
        <v>508</v>
      </c>
      <c r="M582" s="46">
        <v>45702.63349537037</v>
      </c>
      <c r="N582" s="46">
        <v>45712</v>
      </c>
      <c r="O582" s="46">
        <v>45712</v>
      </c>
      <c r="P582" s="45" t="str">
        <f ca="1">IF(Proc[[#This Row],[DaysAgeing]]&gt;5,"yep","on track")</f>
        <v>yep</v>
      </c>
      <c r="Q582" s="2">
        <f ca="1">IF(Proc[[#This Row],[DateClosed]]="",ABS(NETWORKDAYS(Proc[[#This Row],[DateOpened]],TODAY()))-1,ABS(NETWORKDAYS(Proc[[#This Row],[DateOpened]],Proc[[#This Row],[DateClosed]]))-1)</f>
        <v>6</v>
      </c>
      <c r="R582" s="45" t="s">
        <v>514</v>
      </c>
      <c r="S582" s="44"/>
      <c r="T582" s="153">
        <v>581</v>
      </c>
    </row>
    <row r="583" spans="1:20" hidden="1">
      <c r="A583" s="43" t="s">
        <v>1585</v>
      </c>
      <c r="B583" s="152" t="str">
        <f>IFERROR(VLOOKUP(Proc[[#This Row],[App]],Table2[],3,0),"open")</f>
        <v>ok</v>
      </c>
      <c r="C583" s="43" t="s">
        <v>369</v>
      </c>
      <c r="D583" s="152" t="s">
        <v>3960</v>
      </c>
      <c r="E583" s="152" t="s">
        <v>1602</v>
      </c>
      <c r="F583" s="152" t="s">
        <v>1602</v>
      </c>
      <c r="G583" s="43" t="s">
        <v>406</v>
      </c>
      <c r="H583" s="44" t="str">
        <f>IF(Proc[[#This Row],[type]]="LFF (MDG-F)",MID(Proc[[#This Row],[Obj]],13,10),"")</f>
        <v>2123OF0010</v>
      </c>
      <c r="I583" s="152"/>
      <c r="J583" s="44" t="b">
        <f>Proc[[#This Row],[Requested]]=Proc[[#This Row],[CurrentParent]]</f>
        <v>1</v>
      </c>
      <c r="K583" s="152" t="str">
        <f>IF(Proc[[#This Row],[Author]]="Marcela Urrego",VLOOKUP(LEFT(Proc[[#This Row],[Requested]],1),Table3[#All],2,0),VLOOKUP(Proc[[#This Row],[Author]],Table4[],2,0))</f>
        <v>MGF</v>
      </c>
      <c r="L583" s="44" t="s">
        <v>508</v>
      </c>
      <c r="M583" s="46">
        <v>45702.63349537037</v>
      </c>
      <c r="N583" s="46">
        <v>45712</v>
      </c>
      <c r="O583" s="46">
        <v>45712</v>
      </c>
      <c r="P583" s="45" t="str">
        <f ca="1">IF(Proc[[#This Row],[DaysAgeing]]&gt;5,"yep","on track")</f>
        <v>yep</v>
      </c>
      <c r="Q583" s="2">
        <f ca="1">IF(Proc[[#This Row],[DateClosed]]="",ABS(NETWORKDAYS(Proc[[#This Row],[DateOpened]],TODAY()))-1,ABS(NETWORKDAYS(Proc[[#This Row],[DateOpened]],Proc[[#This Row],[DateClosed]]))-1)</f>
        <v>6</v>
      </c>
      <c r="R583" s="45" t="s">
        <v>514</v>
      </c>
      <c r="S583" s="44"/>
      <c r="T583" s="153">
        <v>582</v>
      </c>
    </row>
    <row r="584" spans="1:20" hidden="1">
      <c r="A584" s="43" t="s">
        <v>1585</v>
      </c>
      <c r="B584" s="152" t="str">
        <f>IFERROR(VLOOKUP(Proc[[#This Row],[App]],Table2[],3,0),"open")</f>
        <v>ok</v>
      </c>
      <c r="C584" s="43" t="s">
        <v>369</v>
      </c>
      <c r="D584" s="152" t="s">
        <v>8126</v>
      </c>
      <c r="E584" s="152" t="s">
        <v>1603</v>
      </c>
      <c r="F584" s="152" t="s">
        <v>1603</v>
      </c>
      <c r="G584" s="43" t="s">
        <v>406</v>
      </c>
      <c r="H584" s="44" t="str">
        <f>IF(Proc[[#This Row],[type]]="LFF (MDG-F)",MID(Proc[[#This Row],[Obj]],13,10),"")</f>
        <v>2123OF0018</v>
      </c>
      <c r="I584" s="152"/>
      <c r="J584" s="44" t="b">
        <f>Proc[[#This Row],[Requested]]=Proc[[#This Row],[CurrentParent]]</f>
        <v>1</v>
      </c>
      <c r="K584" s="152" t="str">
        <f>IF(Proc[[#This Row],[Author]]="Marcela Urrego",VLOOKUP(LEFT(Proc[[#This Row],[Requested]],1),Table3[#All],2,0),VLOOKUP(Proc[[#This Row],[Author]],Table4[],2,0))</f>
        <v>MGF</v>
      </c>
      <c r="L584" s="44" t="s">
        <v>508</v>
      </c>
      <c r="M584" s="46">
        <v>45702.63349537037</v>
      </c>
      <c r="N584" s="46">
        <v>45712</v>
      </c>
      <c r="O584" s="46">
        <v>45712</v>
      </c>
      <c r="P584" s="45" t="str">
        <f ca="1">IF(Proc[[#This Row],[DaysAgeing]]&gt;5,"yep","on track")</f>
        <v>yep</v>
      </c>
      <c r="Q584" s="2">
        <f ca="1">IF(Proc[[#This Row],[DateClosed]]="",ABS(NETWORKDAYS(Proc[[#This Row],[DateOpened]],TODAY()))-1,ABS(NETWORKDAYS(Proc[[#This Row],[DateOpened]],Proc[[#This Row],[DateClosed]]))-1)</f>
        <v>6</v>
      </c>
      <c r="R584" s="45" t="s">
        <v>514</v>
      </c>
      <c r="S584" s="44"/>
      <c r="T584" s="153">
        <v>583</v>
      </c>
    </row>
    <row r="585" spans="1:20" hidden="1">
      <c r="A585" s="43" t="s">
        <v>1585</v>
      </c>
      <c r="B585" s="152" t="str">
        <f>IFERROR(VLOOKUP(Proc[[#This Row],[App]],Table2[],3,0),"open")</f>
        <v>ok</v>
      </c>
      <c r="C585" s="43" t="s">
        <v>369</v>
      </c>
      <c r="D585" s="152" t="s">
        <v>3957</v>
      </c>
      <c r="E585" s="152" t="s">
        <v>1604</v>
      </c>
      <c r="F585" s="152" t="s">
        <v>1604</v>
      </c>
      <c r="G585" s="43" t="s">
        <v>406</v>
      </c>
      <c r="H585" s="44" t="str">
        <f>IF(Proc[[#This Row],[type]]="LFF (MDG-F)",MID(Proc[[#This Row],[Obj]],13,10),"")</f>
        <v>2123C00009</v>
      </c>
      <c r="I585" s="152"/>
      <c r="J585" s="44" t="b">
        <f>Proc[[#This Row],[Requested]]=Proc[[#This Row],[CurrentParent]]</f>
        <v>1</v>
      </c>
      <c r="K585" s="152" t="str">
        <f>IF(Proc[[#This Row],[Author]]="Marcela Urrego",VLOOKUP(LEFT(Proc[[#This Row],[Requested]],1),Table3[#All],2,0),VLOOKUP(Proc[[#This Row],[Author]],Table4[],2,0))</f>
        <v>MGF</v>
      </c>
      <c r="L585" s="44" t="s">
        <v>508</v>
      </c>
      <c r="M585" s="46">
        <v>45702.63349537037</v>
      </c>
      <c r="N585" s="46">
        <v>45712</v>
      </c>
      <c r="O585" s="46">
        <v>45712</v>
      </c>
      <c r="P585" s="45" t="str">
        <f ca="1">IF(Proc[[#This Row],[DaysAgeing]]&gt;5,"yep","on track")</f>
        <v>yep</v>
      </c>
      <c r="Q585" s="2">
        <f ca="1">IF(Proc[[#This Row],[DateClosed]]="",ABS(NETWORKDAYS(Proc[[#This Row],[DateOpened]],TODAY()))-1,ABS(NETWORKDAYS(Proc[[#This Row],[DateOpened]],Proc[[#This Row],[DateClosed]]))-1)</f>
        <v>6</v>
      </c>
      <c r="R585" s="45" t="s">
        <v>514</v>
      </c>
      <c r="S585" s="44"/>
      <c r="T585" s="153">
        <v>584</v>
      </c>
    </row>
    <row r="586" spans="1:20" hidden="1">
      <c r="A586" s="43" t="s">
        <v>1585</v>
      </c>
      <c r="B586" s="152" t="str">
        <f>IFERROR(VLOOKUP(Proc[[#This Row],[App]],Table2[],3,0),"open")</f>
        <v>ok</v>
      </c>
      <c r="C586" s="43" t="s">
        <v>369</v>
      </c>
      <c r="D586" s="152" t="s">
        <v>8127</v>
      </c>
      <c r="E586" s="152" t="s">
        <v>1605</v>
      </c>
      <c r="F586" s="152" t="s">
        <v>1605</v>
      </c>
      <c r="G586" s="43" t="s">
        <v>406</v>
      </c>
      <c r="H586" s="44" t="str">
        <f>IF(Proc[[#This Row],[type]]="LFF (MDG-F)",MID(Proc[[#This Row],[Obj]],13,10),"")</f>
        <v>2123C00022</v>
      </c>
      <c r="I586" s="152"/>
      <c r="J586" s="44" t="b">
        <f>Proc[[#This Row],[Requested]]=Proc[[#This Row],[CurrentParent]]</f>
        <v>1</v>
      </c>
      <c r="K586" s="152" t="str">
        <f>IF(Proc[[#This Row],[Author]]="Marcela Urrego",VLOOKUP(LEFT(Proc[[#This Row],[Requested]],1),Table3[#All],2,0),VLOOKUP(Proc[[#This Row],[Author]],Table4[],2,0))</f>
        <v>MGF</v>
      </c>
      <c r="L586" s="44" t="s">
        <v>508</v>
      </c>
      <c r="M586" s="46">
        <v>45702.63349537037</v>
      </c>
      <c r="N586" s="46">
        <v>45712</v>
      </c>
      <c r="O586" s="46">
        <v>45712</v>
      </c>
      <c r="P586" s="45" t="str">
        <f ca="1">IF(Proc[[#This Row],[DaysAgeing]]&gt;5,"yep","on track")</f>
        <v>yep</v>
      </c>
      <c r="Q586" s="2">
        <f ca="1">IF(Proc[[#This Row],[DateClosed]]="",ABS(NETWORKDAYS(Proc[[#This Row],[DateOpened]],TODAY()))-1,ABS(NETWORKDAYS(Proc[[#This Row],[DateOpened]],Proc[[#This Row],[DateClosed]]))-1)</f>
        <v>6</v>
      </c>
      <c r="R586" s="45" t="s">
        <v>514</v>
      </c>
      <c r="S586" s="44"/>
      <c r="T586" s="153">
        <v>585</v>
      </c>
    </row>
    <row r="587" spans="1:20" hidden="1">
      <c r="A587" s="43" t="s">
        <v>1585</v>
      </c>
      <c r="B587" s="152" t="str">
        <f>IFERROR(VLOOKUP(Proc[[#This Row],[App]],Table2[],3,0),"open")</f>
        <v>ok</v>
      </c>
      <c r="C587" s="43" t="s">
        <v>369</v>
      </c>
      <c r="D587" s="152" t="s">
        <v>8128</v>
      </c>
      <c r="E587" s="152" t="s">
        <v>1605</v>
      </c>
      <c r="F587" s="152" t="s">
        <v>1605</v>
      </c>
      <c r="G587" s="43" t="s">
        <v>406</v>
      </c>
      <c r="H587" s="44" t="str">
        <f>IF(Proc[[#This Row],[type]]="LFF (MDG-F)",MID(Proc[[#This Row],[Obj]],13,10),"")</f>
        <v>2123C00098</v>
      </c>
      <c r="I587" s="152"/>
      <c r="J587" s="44" t="b">
        <f>Proc[[#This Row],[Requested]]=Proc[[#This Row],[CurrentParent]]</f>
        <v>1</v>
      </c>
      <c r="K587" s="152" t="str">
        <f>IF(Proc[[#This Row],[Author]]="Marcela Urrego",VLOOKUP(LEFT(Proc[[#This Row],[Requested]],1),Table3[#All],2,0),VLOOKUP(Proc[[#This Row],[Author]],Table4[],2,0))</f>
        <v>MGF</v>
      </c>
      <c r="L587" s="44" t="s">
        <v>508</v>
      </c>
      <c r="M587" s="46">
        <v>45702.63349537037</v>
      </c>
      <c r="N587" s="46">
        <v>45712</v>
      </c>
      <c r="O587" s="46">
        <v>45712</v>
      </c>
      <c r="P587" s="45" t="str">
        <f ca="1">IF(Proc[[#This Row],[DaysAgeing]]&gt;5,"yep","on track")</f>
        <v>yep</v>
      </c>
      <c r="Q587" s="2">
        <f ca="1">IF(Proc[[#This Row],[DateClosed]]="",ABS(NETWORKDAYS(Proc[[#This Row],[DateOpened]],TODAY()))-1,ABS(NETWORKDAYS(Proc[[#This Row],[DateOpened]],Proc[[#This Row],[DateClosed]]))-1)</f>
        <v>6</v>
      </c>
      <c r="R587" s="45" t="s">
        <v>514</v>
      </c>
      <c r="S587" s="44"/>
      <c r="T587" s="153">
        <v>586</v>
      </c>
    </row>
    <row r="588" spans="1:20" hidden="1">
      <c r="A588" s="43" t="s">
        <v>1585</v>
      </c>
      <c r="B588" s="152" t="str">
        <f>IFERROR(VLOOKUP(Proc[[#This Row],[App]],Table2[],3,0),"open")</f>
        <v>ok</v>
      </c>
      <c r="C588" s="43" t="s">
        <v>369</v>
      </c>
      <c r="D588" s="152" t="s">
        <v>3968</v>
      </c>
      <c r="E588" s="152" t="s">
        <v>1604</v>
      </c>
      <c r="F588" s="152" t="s">
        <v>1604</v>
      </c>
      <c r="G588" s="43" t="s">
        <v>406</v>
      </c>
      <c r="H588" s="44" t="str">
        <f>IF(Proc[[#This Row],[type]]="LFF (MDG-F)",MID(Proc[[#This Row],[Obj]],13,10),"")</f>
        <v>2123C00103</v>
      </c>
      <c r="I588" s="152"/>
      <c r="J588" s="44" t="b">
        <f>Proc[[#This Row],[Requested]]=Proc[[#This Row],[CurrentParent]]</f>
        <v>1</v>
      </c>
      <c r="K588" s="152" t="str">
        <f>IF(Proc[[#This Row],[Author]]="Marcela Urrego",VLOOKUP(LEFT(Proc[[#This Row],[Requested]],1),Table3[#All],2,0),VLOOKUP(Proc[[#This Row],[Author]],Table4[],2,0))</f>
        <v>MGF</v>
      </c>
      <c r="L588" s="44" t="s">
        <v>508</v>
      </c>
      <c r="M588" s="46">
        <v>45702.63349537037</v>
      </c>
      <c r="N588" s="46">
        <v>45712</v>
      </c>
      <c r="O588" s="46">
        <v>45712</v>
      </c>
      <c r="P588" s="45" t="str">
        <f ca="1">IF(Proc[[#This Row],[DaysAgeing]]&gt;5,"yep","on track")</f>
        <v>yep</v>
      </c>
      <c r="Q588" s="2">
        <f ca="1">IF(Proc[[#This Row],[DateClosed]]="",ABS(NETWORKDAYS(Proc[[#This Row],[DateOpened]],TODAY()))-1,ABS(NETWORKDAYS(Proc[[#This Row],[DateOpened]],Proc[[#This Row],[DateClosed]]))-1)</f>
        <v>6</v>
      </c>
      <c r="R588" s="45" t="s">
        <v>514</v>
      </c>
      <c r="S588" s="44"/>
      <c r="T588" s="153">
        <v>587</v>
      </c>
    </row>
    <row r="589" spans="1:20" hidden="1">
      <c r="A589" s="43" t="s">
        <v>1585</v>
      </c>
      <c r="B589" s="152" t="str">
        <f>IFERROR(VLOOKUP(Proc[[#This Row],[App]],Table2[],3,0),"open")</f>
        <v>ok</v>
      </c>
      <c r="C589" s="43" t="s">
        <v>369</v>
      </c>
      <c r="D589" s="152" t="s">
        <v>8129</v>
      </c>
      <c r="E589" s="152" t="s">
        <v>1589</v>
      </c>
      <c r="F589" s="152" t="s">
        <v>1589</v>
      </c>
      <c r="G589" s="43" t="s">
        <v>406</v>
      </c>
      <c r="H589" s="44" t="str">
        <f>IF(Proc[[#This Row],[type]]="LFF (MDG-F)",MID(Proc[[#This Row],[Obj]],13,10),"")</f>
        <v>2123C00102</v>
      </c>
      <c r="I589" s="152"/>
      <c r="J589" s="44" t="b">
        <f>Proc[[#This Row],[Requested]]=Proc[[#This Row],[CurrentParent]]</f>
        <v>1</v>
      </c>
      <c r="K589" s="152" t="str">
        <f>IF(Proc[[#This Row],[Author]]="Marcela Urrego",VLOOKUP(LEFT(Proc[[#This Row],[Requested]],1),Table3[#All],2,0),VLOOKUP(Proc[[#This Row],[Author]],Table4[],2,0))</f>
        <v>MGF</v>
      </c>
      <c r="L589" s="44" t="s">
        <v>508</v>
      </c>
      <c r="M589" s="46">
        <v>45702.63349537037</v>
      </c>
      <c r="N589" s="46">
        <v>45712</v>
      </c>
      <c r="O589" s="46">
        <v>45712</v>
      </c>
      <c r="P589" s="45" t="str">
        <f ca="1">IF(Proc[[#This Row],[DaysAgeing]]&gt;5,"yep","on track")</f>
        <v>yep</v>
      </c>
      <c r="Q589" s="2">
        <f ca="1">IF(Proc[[#This Row],[DateClosed]]="",ABS(NETWORKDAYS(Proc[[#This Row],[DateOpened]],TODAY()))-1,ABS(NETWORKDAYS(Proc[[#This Row],[DateOpened]],Proc[[#This Row],[DateClosed]]))-1)</f>
        <v>6</v>
      </c>
      <c r="R589" s="45" t="s">
        <v>514</v>
      </c>
      <c r="S589" s="44"/>
      <c r="T589" s="153">
        <v>588</v>
      </c>
    </row>
    <row r="590" spans="1:20" hidden="1">
      <c r="A590" s="43" t="s">
        <v>1585</v>
      </c>
      <c r="B590" s="152" t="str">
        <f>IFERROR(VLOOKUP(Proc[[#This Row],[App]],Table2[],3,0),"open")</f>
        <v>ok</v>
      </c>
      <c r="C590" s="43" t="s">
        <v>369</v>
      </c>
      <c r="D590" s="152" t="s">
        <v>8130</v>
      </c>
      <c r="E590" s="152" t="s">
        <v>1589</v>
      </c>
      <c r="F590" s="152" t="s">
        <v>1589</v>
      </c>
      <c r="G590" s="43" t="s">
        <v>406</v>
      </c>
      <c r="H590" s="44" t="str">
        <f>IF(Proc[[#This Row],[type]]="LFF (MDG-F)",MID(Proc[[#This Row],[Obj]],13,10),"")</f>
        <v>2123OF0009</v>
      </c>
      <c r="I590" s="152"/>
      <c r="J590" s="44" t="b">
        <f>Proc[[#This Row],[Requested]]=Proc[[#This Row],[CurrentParent]]</f>
        <v>1</v>
      </c>
      <c r="K590" s="152" t="str">
        <f>IF(Proc[[#This Row],[Author]]="Marcela Urrego",VLOOKUP(LEFT(Proc[[#This Row],[Requested]],1),Table3[#All],2,0),VLOOKUP(Proc[[#This Row],[Author]],Table4[],2,0))</f>
        <v>MGF</v>
      </c>
      <c r="L590" s="44" t="s">
        <v>508</v>
      </c>
      <c r="M590" s="46">
        <v>45702.63349537037</v>
      </c>
      <c r="N590" s="46">
        <v>45712</v>
      </c>
      <c r="O590" s="46">
        <v>45712</v>
      </c>
      <c r="P590" s="45" t="str">
        <f ca="1">IF(Proc[[#This Row],[DaysAgeing]]&gt;5,"yep","on track")</f>
        <v>yep</v>
      </c>
      <c r="Q590" s="2">
        <f ca="1">IF(Proc[[#This Row],[DateClosed]]="",ABS(NETWORKDAYS(Proc[[#This Row],[DateOpened]],TODAY()))-1,ABS(NETWORKDAYS(Proc[[#This Row],[DateOpened]],Proc[[#This Row],[DateClosed]]))-1)</f>
        <v>6</v>
      </c>
      <c r="R590" s="45" t="s">
        <v>514</v>
      </c>
      <c r="S590" s="44"/>
      <c r="T590" s="153">
        <v>589</v>
      </c>
    </row>
    <row r="591" spans="1:20" hidden="1">
      <c r="A591" s="43" t="s">
        <v>1585</v>
      </c>
      <c r="B591" s="152" t="str">
        <f>IFERROR(VLOOKUP(Proc[[#This Row],[App]],Table2[],3,0),"open")</f>
        <v>ok</v>
      </c>
      <c r="C591" s="43" t="s">
        <v>369</v>
      </c>
      <c r="D591" s="152" t="s">
        <v>8131</v>
      </c>
      <c r="E591" s="152" t="s">
        <v>1606</v>
      </c>
      <c r="F591" s="152" t="s">
        <v>1606</v>
      </c>
      <c r="G591" s="43" t="s">
        <v>406</v>
      </c>
      <c r="H591" s="44" t="str">
        <f>IF(Proc[[#This Row],[type]]="LFF (MDG-F)",MID(Proc[[#This Row],[Obj]],13,10),"")</f>
        <v>2123TPSZ91</v>
      </c>
      <c r="I591" s="152"/>
      <c r="J591" s="44" t="b">
        <f>Proc[[#This Row],[Requested]]=Proc[[#This Row],[CurrentParent]]</f>
        <v>1</v>
      </c>
      <c r="K591" s="152" t="str">
        <f>IF(Proc[[#This Row],[Author]]="Marcela Urrego",VLOOKUP(LEFT(Proc[[#This Row],[Requested]],1),Table3[#All],2,0),VLOOKUP(Proc[[#This Row],[Author]],Table4[],2,0))</f>
        <v>MGF</v>
      </c>
      <c r="L591" s="44" t="s">
        <v>508</v>
      </c>
      <c r="M591" s="46">
        <v>45702.63349537037</v>
      </c>
      <c r="N591" s="46">
        <v>45712</v>
      </c>
      <c r="O591" s="46">
        <v>45712</v>
      </c>
      <c r="P591" s="45" t="str">
        <f ca="1">IF(Proc[[#This Row],[DaysAgeing]]&gt;5,"yep","on track")</f>
        <v>yep</v>
      </c>
      <c r="Q591" s="2">
        <f ca="1">IF(Proc[[#This Row],[DateClosed]]="",ABS(NETWORKDAYS(Proc[[#This Row],[DateOpened]],TODAY()))-1,ABS(NETWORKDAYS(Proc[[#This Row],[DateOpened]],Proc[[#This Row],[DateClosed]]))-1)</f>
        <v>6</v>
      </c>
      <c r="R591" s="45" t="s">
        <v>514</v>
      </c>
      <c r="S591" s="44"/>
      <c r="T591" s="153">
        <v>590</v>
      </c>
    </row>
    <row r="592" spans="1:20" hidden="1">
      <c r="A592" s="43" t="s">
        <v>1585</v>
      </c>
      <c r="B592" s="152" t="str">
        <f>IFERROR(VLOOKUP(Proc[[#This Row],[App]],Table2[],3,0),"open")</f>
        <v>ok</v>
      </c>
      <c r="C592" s="43" t="s">
        <v>369</v>
      </c>
      <c r="D592" s="152" t="s">
        <v>3967</v>
      </c>
      <c r="E592" s="152" t="s">
        <v>1607</v>
      </c>
      <c r="F592" s="152" t="s">
        <v>1607</v>
      </c>
      <c r="G592" s="43" t="s">
        <v>406</v>
      </c>
      <c r="H592" s="44" t="str">
        <f>IF(Proc[[#This Row],[type]]="LFF (MDG-F)",MID(Proc[[#This Row],[Obj]],13,10),"")</f>
        <v>2123TPSZ93</v>
      </c>
      <c r="I592" s="152"/>
      <c r="J592" s="44" t="b">
        <f>Proc[[#This Row],[Requested]]=Proc[[#This Row],[CurrentParent]]</f>
        <v>1</v>
      </c>
      <c r="K592" s="152" t="str">
        <f>IF(Proc[[#This Row],[Author]]="Marcela Urrego",VLOOKUP(LEFT(Proc[[#This Row],[Requested]],1),Table3[#All],2,0),VLOOKUP(Proc[[#This Row],[Author]],Table4[],2,0))</f>
        <v>MGF</v>
      </c>
      <c r="L592" s="44" t="s">
        <v>508</v>
      </c>
      <c r="M592" s="46">
        <v>45702.63349537037</v>
      </c>
      <c r="N592" s="46">
        <v>45712</v>
      </c>
      <c r="O592" s="46">
        <v>45712</v>
      </c>
      <c r="P592" s="45" t="str">
        <f ca="1">IF(Proc[[#This Row],[DaysAgeing]]&gt;5,"yep","on track")</f>
        <v>yep</v>
      </c>
      <c r="Q592" s="2">
        <f ca="1">IF(Proc[[#This Row],[DateClosed]]="",ABS(NETWORKDAYS(Proc[[#This Row],[DateOpened]],TODAY()))-1,ABS(NETWORKDAYS(Proc[[#This Row],[DateOpened]],Proc[[#This Row],[DateClosed]]))-1)</f>
        <v>6</v>
      </c>
      <c r="R592" s="45" t="s">
        <v>514</v>
      </c>
      <c r="S592" s="44"/>
      <c r="T592" s="153">
        <v>591</v>
      </c>
    </row>
    <row r="593" spans="1:20" hidden="1">
      <c r="A593" s="43" t="s">
        <v>1585</v>
      </c>
      <c r="B593" s="152" t="str">
        <f>IFERROR(VLOOKUP(Proc[[#This Row],[App]],Table2[],3,0),"open")</f>
        <v>ok</v>
      </c>
      <c r="C593" s="43" t="s">
        <v>369</v>
      </c>
      <c r="D593" s="152" t="s">
        <v>8132</v>
      </c>
      <c r="E593" s="152" t="s">
        <v>1608</v>
      </c>
      <c r="F593" s="152" t="s">
        <v>1608</v>
      </c>
      <c r="G593" s="43" t="s">
        <v>406</v>
      </c>
      <c r="H593" s="44" t="str">
        <f>IF(Proc[[#This Row],[type]]="LFF (MDG-F)",MID(Proc[[#This Row],[Obj]],13,10),"")</f>
        <v>2123L80001</v>
      </c>
      <c r="I593" s="152"/>
      <c r="J593" s="44" t="b">
        <f>Proc[[#This Row],[Requested]]=Proc[[#This Row],[CurrentParent]]</f>
        <v>1</v>
      </c>
      <c r="K593" s="152" t="str">
        <f>IF(Proc[[#This Row],[Author]]="Marcela Urrego",VLOOKUP(LEFT(Proc[[#This Row],[Requested]],1),Table3[#All],2,0),VLOOKUP(Proc[[#This Row],[Author]],Table4[],2,0))</f>
        <v>MGF</v>
      </c>
      <c r="L593" s="44" t="s">
        <v>508</v>
      </c>
      <c r="M593" s="46">
        <v>45702.63349537037</v>
      </c>
      <c r="N593" s="46">
        <v>45712</v>
      </c>
      <c r="O593" s="46">
        <v>45712</v>
      </c>
      <c r="P593" s="45" t="str">
        <f ca="1">IF(Proc[[#This Row],[DaysAgeing]]&gt;5,"yep","on track")</f>
        <v>yep</v>
      </c>
      <c r="Q593" s="2">
        <f ca="1">IF(Proc[[#This Row],[DateClosed]]="",ABS(NETWORKDAYS(Proc[[#This Row],[DateOpened]],TODAY()))-1,ABS(NETWORKDAYS(Proc[[#This Row],[DateOpened]],Proc[[#This Row],[DateClosed]]))-1)</f>
        <v>6</v>
      </c>
      <c r="R593" s="45" t="s">
        <v>514</v>
      </c>
      <c r="S593" s="44"/>
      <c r="T593" s="153">
        <v>592</v>
      </c>
    </row>
    <row r="594" spans="1:20" hidden="1">
      <c r="A594" s="43" t="s">
        <v>1585</v>
      </c>
      <c r="B594" s="152" t="str">
        <f>IFERROR(VLOOKUP(Proc[[#This Row],[App]],Table2[],3,0),"open")</f>
        <v>ok</v>
      </c>
      <c r="C594" s="43" t="s">
        <v>369</v>
      </c>
      <c r="D594" s="152" t="s">
        <v>8133</v>
      </c>
      <c r="E594" s="152" t="s">
        <v>1608</v>
      </c>
      <c r="F594" s="152" t="s">
        <v>1608</v>
      </c>
      <c r="G594" s="43" t="s">
        <v>406</v>
      </c>
      <c r="H594" s="44" t="str">
        <f>IF(Proc[[#This Row],[type]]="LFF (MDG-F)",MID(Proc[[#This Row],[Obj]],13,10),"")</f>
        <v>2123TPSZ90</v>
      </c>
      <c r="I594" s="152"/>
      <c r="J594" s="44" t="b">
        <f>Proc[[#This Row],[Requested]]=Proc[[#This Row],[CurrentParent]]</f>
        <v>1</v>
      </c>
      <c r="K594" s="152" t="str">
        <f>IF(Proc[[#This Row],[Author]]="Marcela Urrego",VLOOKUP(LEFT(Proc[[#This Row],[Requested]],1),Table3[#All],2,0),VLOOKUP(Proc[[#This Row],[Author]],Table4[],2,0))</f>
        <v>MGF</v>
      </c>
      <c r="L594" s="44" t="s">
        <v>508</v>
      </c>
      <c r="M594" s="46">
        <v>45702.63349537037</v>
      </c>
      <c r="N594" s="46">
        <v>45712</v>
      </c>
      <c r="O594" s="46">
        <v>45712</v>
      </c>
      <c r="P594" s="45" t="str">
        <f ca="1">IF(Proc[[#This Row],[DaysAgeing]]&gt;5,"yep","on track")</f>
        <v>yep</v>
      </c>
      <c r="Q594" s="2">
        <f ca="1">IF(Proc[[#This Row],[DateClosed]]="",ABS(NETWORKDAYS(Proc[[#This Row],[DateOpened]],TODAY()))-1,ABS(NETWORKDAYS(Proc[[#This Row],[DateOpened]],Proc[[#This Row],[DateClosed]]))-1)</f>
        <v>6</v>
      </c>
      <c r="R594" s="45" t="s">
        <v>514</v>
      </c>
      <c r="S594" s="44"/>
      <c r="T594" s="153">
        <v>593</v>
      </c>
    </row>
    <row r="595" spans="1:20" hidden="1">
      <c r="A595" s="43" t="s">
        <v>1585</v>
      </c>
      <c r="B595" s="152" t="str">
        <f>IFERROR(VLOOKUP(Proc[[#This Row],[App]],Table2[],3,0),"open")</f>
        <v>ok</v>
      </c>
      <c r="C595" s="43" t="s">
        <v>369</v>
      </c>
      <c r="D595" s="152" t="s">
        <v>3951</v>
      </c>
      <c r="E595" s="152" t="s">
        <v>1609</v>
      </c>
      <c r="F595" s="152" t="s">
        <v>1609</v>
      </c>
      <c r="G595" s="43" t="s">
        <v>406</v>
      </c>
      <c r="H595" s="44" t="str">
        <f>IF(Proc[[#This Row],[type]]="LFF (MDG-F)",MID(Proc[[#This Row],[Obj]],13,10),"")</f>
        <v>2123TQJZ94</v>
      </c>
      <c r="I595" s="152"/>
      <c r="J595" s="44" t="b">
        <f>Proc[[#This Row],[Requested]]=Proc[[#This Row],[CurrentParent]]</f>
        <v>1</v>
      </c>
      <c r="K595" s="152" t="str">
        <f>IF(Proc[[#This Row],[Author]]="Marcela Urrego",VLOOKUP(LEFT(Proc[[#This Row],[Requested]],1),Table3[#All],2,0),VLOOKUP(Proc[[#This Row],[Author]],Table4[],2,0))</f>
        <v>MGF</v>
      </c>
      <c r="L595" s="44" t="s">
        <v>508</v>
      </c>
      <c r="M595" s="46">
        <v>45702.63349537037</v>
      </c>
      <c r="N595" s="46">
        <v>45712</v>
      </c>
      <c r="O595" s="46">
        <v>45712</v>
      </c>
      <c r="P595" s="45" t="str">
        <f ca="1">IF(Proc[[#This Row],[DaysAgeing]]&gt;5,"yep","on track")</f>
        <v>yep</v>
      </c>
      <c r="Q595" s="2">
        <f ca="1">IF(Proc[[#This Row],[DateClosed]]="",ABS(NETWORKDAYS(Proc[[#This Row],[DateOpened]],TODAY()))-1,ABS(NETWORKDAYS(Proc[[#This Row],[DateOpened]],Proc[[#This Row],[DateClosed]]))-1)</f>
        <v>6</v>
      </c>
      <c r="R595" s="45" t="s">
        <v>514</v>
      </c>
      <c r="S595" s="44"/>
      <c r="T595" s="153">
        <v>594</v>
      </c>
    </row>
    <row r="596" spans="1:20" hidden="1">
      <c r="A596" s="43" t="s">
        <v>1585</v>
      </c>
      <c r="B596" s="152" t="str">
        <f>IFERROR(VLOOKUP(Proc[[#This Row],[App]],Table2[],3,0),"open")</f>
        <v>ok</v>
      </c>
      <c r="C596" s="43" t="s">
        <v>369</v>
      </c>
      <c r="D596" s="152" t="s">
        <v>8134</v>
      </c>
      <c r="E596" s="152" t="s">
        <v>1610</v>
      </c>
      <c r="F596" s="152" t="s">
        <v>1610</v>
      </c>
      <c r="G596" s="43" t="s">
        <v>406</v>
      </c>
      <c r="H596" s="44" t="str">
        <f>IF(Proc[[#This Row],[type]]="LFF (MDG-F)",MID(Proc[[#This Row],[Obj]],13,10),"")</f>
        <v>2123OF0015</v>
      </c>
      <c r="I596" s="152"/>
      <c r="J596" s="44" t="b">
        <f>Proc[[#This Row],[Requested]]=Proc[[#This Row],[CurrentParent]]</f>
        <v>1</v>
      </c>
      <c r="K596" s="152" t="str">
        <f>IF(Proc[[#This Row],[Author]]="Marcela Urrego",VLOOKUP(LEFT(Proc[[#This Row],[Requested]],1),Table3[#All],2,0),VLOOKUP(Proc[[#This Row],[Author]],Table4[],2,0))</f>
        <v>MGF</v>
      </c>
      <c r="L596" s="44" t="s">
        <v>508</v>
      </c>
      <c r="M596" s="46">
        <v>45702.63349537037</v>
      </c>
      <c r="N596" s="46">
        <v>45712</v>
      </c>
      <c r="O596" s="46">
        <v>45712</v>
      </c>
      <c r="P596" s="45" t="str">
        <f ca="1">IF(Proc[[#This Row],[DaysAgeing]]&gt;5,"yep","on track")</f>
        <v>yep</v>
      </c>
      <c r="Q596" s="2">
        <f ca="1">IF(Proc[[#This Row],[DateClosed]]="",ABS(NETWORKDAYS(Proc[[#This Row],[DateOpened]],TODAY()))-1,ABS(NETWORKDAYS(Proc[[#This Row],[DateOpened]],Proc[[#This Row],[DateClosed]]))-1)</f>
        <v>6</v>
      </c>
      <c r="R596" s="45" t="s">
        <v>514</v>
      </c>
      <c r="S596" s="44"/>
      <c r="T596" s="153">
        <v>595</v>
      </c>
    </row>
    <row r="597" spans="1:20" hidden="1">
      <c r="A597" s="43" t="s">
        <v>1585</v>
      </c>
      <c r="B597" s="152" t="str">
        <f>IFERROR(VLOOKUP(Proc[[#This Row],[App]],Table2[],3,0),"open")</f>
        <v>ok</v>
      </c>
      <c r="C597" s="43" t="s">
        <v>369</v>
      </c>
      <c r="D597" s="152" t="s">
        <v>8135</v>
      </c>
      <c r="E597" s="152" t="s">
        <v>1611</v>
      </c>
      <c r="F597" s="152" t="s">
        <v>1611</v>
      </c>
      <c r="G597" s="43" t="s">
        <v>406</v>
      </c>
      <c r="H597" s="44" t="str">
        <f>IF(Proc[[#This Row],[type]]="LFF (MDG-F)",MID(Proc[[#This Row],[Obj]],13,10),"")</f>
        <v>2123L50024</v>
      </c>
      <c r="I597" s="152"/>
      <c r="J597" s="44" t="b">
        <f>Proc[[#This Row],[Requested]]=Proc[[#This Row],[CurrentParent]]</f>
        <v>1</v>
      </c>
      <c r="K597" s="152" t="str">
        <f>IF(Proc[[#This Row],[Author]]="Marcela Urrego",VLOOKUP(LEFT(Proc[[#This Row],[Requested]],1),Table3[#All],2,0),VLOOKUP(Proc[[#This Row],[Author]],Table4[],2,0))</f>
        <v>MGF</v>
      </c>
      <c r="L597" s="44" t="s">
        <v>508</v>
      </c>
      <c r="M597" s="46">
        <v>45702.63349537037</v>
      </c>
      <c r="N597" s="46">
        <v>45712</v>
      </c>
      <c r="O597" s="46">
        <v>45712</v>
      </c>
      <c r="P597" s="45" t="str">
        <f ca="1">IF(Proc[[#This Row],[DaysAgeing]]&gt;5,"yep","on track")</f>
        <v>yep</v>
      </c>
      <c r="Q597" s="2">
        <f ca="1">IF(Proc[[#This Row],[DateClosed]]="",ABS(NETWORKDAYS(Proc[[#This Row],[DateOpened]],TODAY()))-1,ABS(NETWORKDAYS(Proc[[#This Row],[DateOpened]],Proc[[#This Row],[DateClosed]]))-1)</f>
        <v>6</v>
      </c>
      <c r="R597" s="45" t="s">
        <v>514</v>
      </c>
      <c r="S597" s="44"/>
      <c r="T597" s="153">
        <v>596</v>
      </c>
    </row>
    <row r="598" spans="1:20" hidden="1">
      <c r="A598" s="43" t="s">
        <v>1585</v>
      </c>
      <c r="B598" s="152" t="str">
        <f>IFERROR(VLOOKUP(Proc[[#This Row],[App]],Table2[],3,0),"open")</f>
        <v>ok</v>
      </c>
      <c r="C598" s="43" t="s">
        <v>369</v>
      </c>
      <c r="D598" s="152" t="s">
        <v>8136</v>
      </c>
      <c r="E598" s="152" t="s">
        <v>1611</v>
      </c>
      <c r="F598" s="152" t="s">
        <v>1611</v>
      </c>
      <c r="G598" s="43" t="s">
        <v>406</v>
      </c>
      <c r="H598" s="44" t="str">
        <f>IF(Proc[[#This Row],[type]]="LFF (MDG-F)",MID(Proc[[#This Row],[Obj]],13,10),"")</f>
        <v>2123L58472</v>
      </c>
      <c r="I598" s="152"/>
      <c r="J598" s="44" t="b">
        <f>Proc[[#This Row],[Requested]]=Proc[[#This Row],[CurrentParent]]</f>
        <v>1</v>
      </c>
      <c r="K598" s="152" t="str">
        <f>IF(Proc[[#This Row],[Author]]="Marcela Urrego",VLOOKUP(LEFT(Proc[[#This Row],[Requested]],1),Table3[#All],2,0),VLOOKUP(Proc[[#This Row],[Author]],Table4[],2,0))</f>
        <v>MGF</v>
      </c>
      <c r="L598" s="44" t="s">
        <v>508</v>
      </c>
      <c r="M598" s="46">
        <v>45702.63349537037</v>
      </c>
      <c r="N598" s="46">
        <v>45712</v>
      </c>
      <c r="O598" s="46">
        <v>45712</v>
      </c>
      <c r="P598" s="45" t="str">
        <f ca="1">IF(Proc[[#This Row],[DaysAgeing]]&gt;5,"yep","on track")</f>
        <v>yep</v>
      </c>
      <c r="Q598" s="2">
        <f ca="1">IF(Proc[[#This Row],[DateClosed]]="",ABS(NETWORKDAYS(Proc[[#This Row],[DateOpened]],TODAY()))-1,ABS(NETWORKDAYS(Proc[[#This Row],[DateOpened]],Proc[[#This Row],[DateClosed]]))-1)</f>
        <v>6</v>
      </c>
      <c r="R598" s="45" t="s">
        <v>514</v>
      </c>
      <c r="S598" s="44"/>
      <c r="T598" s="153">
        <v>597</v>
      </c>
    </row>
    <row r="599" spans="1:20" hidden="1">
      <c r="A599" s="43" t="s">
        <v>1585</v>
      </c>
      <c r="B599" s="152" t="str">
        <f>IFERROR(VLOOKUP(Proc[[#This Row],[App]],Table2[],3,0),"open")</f>
        <v>ok</v>
      </c>
      <c r="C599" s="43" t="s">
        <v>369</v>
      </c>
      <c r="D599" s="152" t="s">
        <v>8137</v>
      </c>
      <c r="E599" s="152" t="s">
        <v>1611</v>
      </c>
      <c r="F599" s="152" t="s">
        <v>1611</v>
      </c>
      <c r="G599" s="43" t="s">
        <v>406</v>
      </c>
      <c r="H599" s="44" t="str">
        <f>IF(Proc[[#This Row],[type]]="LFF (MDG-F)",MID(Proc[[#This Row],[Obj]],13,10),"")</f>
        <v>2123L50006</v>
      </c>
      <c r="I599" s="152"/>
      <c r="J599" s="44" t="b">
        <f>Proc[[#This Row],[Requested]]=Proc[[#This Row],[CurrentParent]]</f>
        <v>1</v>
      </c>
      <c r="K599" s="152" t="str">
        <f>IF(Proc[[#This Row],[Author]]="Marcela Urrego",VLOOKUP(LEFT(Proc[[#This Row],[Requested]],1),Table3[#All],2,0),VLOOKUP(Proc[[#This Row],[Author]],Table4[],2,0))</f>
        <v>MGF</v>
      </c>
      <c r="L599" s="44" t="s">
        <v>508</v>
      </c>
      <c r="M599" s="46">
        <v>45702.63349537037</v>
      </c>
      <c r="N599" s="46">
        <v>45712</v>
      </c>
      <c r="O599" s="46">
        <v>45712</v>
      </c>
      <c r="P599" s="45" t="str">
        <f ca="1">IF(Proc[[#This Row],[DaysAgeing]]&gt;5,"yep","on track")</f>
        <v>yep</v>
      </c>
      <c r="Q599" s="2">
        <f ca="1">IF(Proc[[#This Row],[DateClosed]]="",ABS(NETWORKDAYS(Proc[[#This Row],[DateOpened]],TODAY()))-1,ABS(NETWORKDAYS(Proc[[#This Row],[DateOpened]],Proc[[#This Row],[DateClosed]]))-1)</f>
        <v>6</v>
      </c>
      <c r="R599" s="45" t="s">
        <v>514</v>
      </c>
      <c r="S599" s="44"/>
      <c r="T599" s="153">
        <v>598</v>
      </c>
    </row>
    <row r="600" spans="1:20" hidden="1">
      <c r="A600" s="43" t="s">
        <v>1585</v>
      </c>
      <c r="B600" s="152" t="str">
        <f>IFERROR(VLOOKUP(Proc[[#This Row],[App]],Table2[],3,0),"open")</f>
        <v>ok</v>
      </c>
      <c r="C600" s="43" t="s">
        <v>369</v>
      </c>
      <c r="D600" s="152" t="s">
        <v>3963</v>
      </c>
      <c r="E600" s="152" t="s">
        <v>1612</v>
      </c>
      <c r="F600" s="152" t="s">
        <v>1612</v>
      </c>
      <c r="G600" s="43" t="s">
        <v>406</v>
      </c>
      <c r="H600" s="44" t="str">
        <f>IF(Proc[[#This Row],[type]]="LFF (MDG-F)",MID(Proc[[#This Row],[Obj]],13,10),"")</f>
        <v>2123L50005</v>
      </c>
      <c r="I600" s="152"/>
      <c r="J600" s="44" t="b">
        <f>Proc[[#This Row],[Requested]]=Proc[[#This Row],[CurrentParent]]</f>
        <v>1</v>
      </c>
      <c r="K600" s="152" t="str">
        <f>IF(Proc[[#This Row],[Author]]="Marcela Urrego",VLOOKUP(LEFT(Proc[[#This Row],[Requested]],1),Table3[#All],2,0),VLOOKUP(Proc[[#This Row],[Author]],Table4[],2,0))</f>
        <v>MGF</v>
      </c>
      <c r="L600" s="44" t="s">
        <v>508</v>
      </c>
      <c r="M600" s="46">
        <v>45702.63349537037</v>
      </c>
      <c r="N600" s="46">
        <v>45712</v>
      </c>
      <c r="O600" s="46">
        <v>45712</v>
      </c>
      <c r="P600" s="45" t="str">
        <f ca="1">IF(Proc[[#This Row],[DaysAgeing]]&gt;5,"yep","on track")</f>
        <v>yep</v>
      </c>
      <c r="Q600" s="2">
        <f ca="1">IF(Proc[[#This Row],[DateClosed]]="",ABS(NETWORKDAYS(Proc[[#This Row],[DateOpened]],TODAY()))-1,ABS(NETWORKDAYS(Proc[[#This Row],[DateOpened]],Proc[[#This Row],[DateClosed]]))-1)</f>
        <v>6</v>
      </c>
      <c r="R600" s="45" t="s">
        <v>514</v>
      </c>
      <c r="S600" s="44"/>
      <c r="T600" s="153">
        <v>599</v>
      </c>
    </row>
    <row r="601" spans="1:20" hidden="1">
      <c r="A601" s="43" t="s">
        <v>1585</v>
      </c>
      <c r="B601" s="152" t="str">
        <f>IFERROR(VLOOKUP(Proc[[#This Row],[App]],Table2[],3,0),"open")</f>
        <v>ok</v>
      </c>
      <c r="C601" s="43" t="s">
        <v>369</v>
      </c>
      <c r="D601" s="152" t="s">
        <v>8138</v>
      </c>
      <c r="E601" s="152" t="s">
        <v>1611</v>
      </c>
      <c r="F601" s="152" t="s">
        <v>1611</v>
      </c>
      <c r="G601" s="43" t="s">
        <v>406</v>
      </c>
      <c r="H601" s="44" t="str">
        <f>IF(Proc[[#This Row],[type]]="LFF (MDG-F)",MID(Proc[[#This Row],[Obj]],13,10),"")</f>
        <v>2123L50003</v>
      </c>
      <c r="I601" s="152"/>
      <c r="J601" s="44" t="b">
        <f>Proc[[#This Row],[Requested]]=Proc[[#This Row],[CurrentParent]]</f>
        <v>1</v>
      </c>
      <c r="K601" s="152" t="str">
        <f>IF(Proc[[#This Row],[Author]]="Marcela Urrego",VLOOKUP(LEFT(Proc[[#This Row],[Requested]],1),Table3[#All],2,0),VLOOKUP(Proc[[#This Row],[Author]],Table4[],2,0))</f>
        <v>MGF</v>
      </c>
      <c r="L601" s="44" t="s">
        <v>508</v>
      </c>
      <c r="M601" s="46">
        <v>45702.63349537037</v>
      </c>
      <c r="N601" s="46">
        <v>45712</v>
      </c>
      <c r="O601" s="46">
        <v>45712</v>
      </c>
      <c r="P601" s="45" t="str">
        <f ca="1">IF(Proc[[#This Row],[DaysAgeing]]&gt;5,"yep","on track")</f>
        <v>yep</v>
      </c>
      <c r="Q601" s="2">
        <f ca="1">IF(Proc[[#This Row],[DateClosed]]="",ABS(NETWORKDAYS(Proc[[#This Row],[DateOpened]],TODAY()))-1,ABS(NETWORKDAYS(Proc[[#This Row],[DateOpened]],Proc[[#This Row],[DateClosed]]))-1)</f>
        <v>6</v>
      </c>
      <c r="R601" s="45" t="s">
        <v>514</v>
      </c>
      <c r="S601" s="44"/>
      <c r="T601" s="153">
        <v>600</v>
      </c>
    </row>
    <row r="602" spans="1:20" hidden="1">
      <c r="A602" s="43" t="s">
        <v>1585</v>
      </c>
      <c r="B602" s="152" t="str">
        <f>IFERROR(VLOOKUP(Proc[[#This Row],[App]],Table2[],3,0),"open")</f>
        <v>ok</v>
      </c>
      <c r="C602" s="43" t="s">
        <v>369</v>
      </c>
      <c r="D602" s="152" t="s">
        <v>8139</v>
      </c>
      <c r="E602" s="152" t="s">
        <v>1611</v>
      </c>
      <c r="F602" s="152" t="s">
        <v>1611</v>
      </c>
      <c r="G602" s="43" t="s">
        <v>406</v>
      </c>
      <c r="H602" s="44" t="str">
        <f>IF(Proc[[#This Row],[type]]="LFF (MDG-F)",MID(Proc[[#This Row],[Obj]],13,10),"")</f>
        <v>2123L50004</v>
      </c>
      <c r="I602" s="152"/>
      <c r="J602" s="44" t="b">
        <f>Proc[[#This Row],[Requested]]=Proc[[#This Row],[CurrentParent]]</f>
        <v>1</v>
      </c>
      <c r="K602" s="152" t="str">
        <f>IF(Proc[[#This Row],[Author]]="Marcela Urrego",VLOOKUP(LEFT(Proc[[#This Row],[Requested]],1),Table3[#All],2,0),VLOOKUP(Proc[[#This Row],[Author]],Table4[],2,0))</f>
        <v>MGF</v>
      </c>
      <c r="L602" s="44" t="s">
        <v>508</v>
      </c>
      <c r="M602" s="46">
        <v>45702.63349537037</v>
      </c>
      <c r="N602" s="46">
        <v>45712</v>
      </c>
      <c r="O602" s="46">
        <v>45712</v>
      </c>
      <c r="P602" s="45" t="str">
        <f ca="1">IF(Proc[[#This Row],[DaysAgeing]]&gt;5,"yep","on track")</f>
        <v>yep</v>
      </c>
      <c r="Q602" s="2">
        <f ca="1">IF(Proc[[#This Row],[DateClosed]]="",ABS(NETWORKDAYS(Proc[[#This Row],[DateOpened]],TODAY()))-1,ABS(NETWORKDAYS(Proc[[#This Row],[DateOpened]],Proc[[#This Row],[DateClosed]]))-1)</f>
        <v>6</v>
      </c>
      <c r="R602" s="45" t="s">
        <v>514</v>
      </c>
      <c r="S602" s="44"/>
      <c r="T602" s="153">
        <v>601</v>
      </c>
    </row>
    <row r="603" spans="1:20" hidden="1">
      <c r="A603" s="43" t="s">
        <v>1585</v>
      </c>
      <c r="B603" s="152" t="str">
        <f>IFERROR(VLOOKUP(Proc[[#This Row],[App]],Table2[],3,0),"open")</f>
        <v>ok</v>
      </c>
      <c r="C603" s="43" t="s">
        <v>369</v>
      </c>
      <c r="D603" s="152" t="s">
        <v>8140</v>
      </c>
      <c r="E603" s="152" t="s">
        <v>1613</v>
      </c>
      <c r="F603" s="152" t="s">
        <v>1613</v>
      </c>
      <c r="G603" s="43" t="s">
        <v>406</v>
      </c>
      <c r="H603" s="44" t="str">
        <f>IF(Proc[[#This Row],[type]]="LFF (MDG-F)",MID(Proc[[#This Row],[Obj]],13,10),"")</f>
        <v>2123C00112</v>
      </c>
      <c r="I603" s="152"/>
      <c r="J603" s="44" t="b">
        <f>Proc[[#This Row],[Requested]]=Proc[[#This Row],[CurrentParent]]</f>
        <v>1</v>
      </c>
      <c r="K603" s="152" t="str">
        <f>IF(Proc[[#This Row],[Author]]="Marcela Urrego",VLOOKUP(LEFT(Proc[[#This Row],[Requested]],1),Table3[#All],2,0),VLOOKUP(Proc[[#This Row],[Author]],Table4[],2,0))</f>
        <v>MGF</v>
      </c>
      <c r="L603" s="44" t="s">
        <v>508</v>
      </c>
      <c r="M603" s="46">
        <v>45702.63349537037</v>
      </c>
      <c r="N603" s="46">
        <v>45712</v>
      </c>
      <c r="O603" s="46">
        <v>45712</v>
      </c>
      <c r="P603" s="45" t="str">
        <f ca="1">IF(Proc[[#This Row],[DaysAgeing]]&gt;5,"yep","on track")</f>
        <v>yep</v>
      </c>
      <c r="Q603" s="2">
        <f ca="1">IF(Proc[[#This Row],[DateClosed]]="",ABS(NETWORKDAYS(Proc[[#This Row],[DateOpened]],TODAY()))-1,ABS(NETWORKDAYS(Proc[[#This Row],[DateOpened]],Proc[[#This Row],[DateClosed]]))-1)</f>
        <v>6</v>
      </c>
      <c r="R603" s="45" t="s">
        <v>514</v>
      </c>
      <c r="S603" s="44"/>
      <c r="T603" s="153">
        <v>602</v>
      </c>
    </row>
    <row r="604" spans="1:20" hidden="1">
      <c r="A604" s="43" t="s">
        <v>1585</v>
      </c>
      <c r="B604" s="152" t="str">
        <f>IFERROR(VLOOKUP(Proc[[#This Row],[App]],Table2[],3,0),"open")</f>
        <v>ok</v>
      </c>
      <c r="C604" s="43" t="s">
        <v>369</v>
      </c>
      <c r="D604" s="152" t="s">
        <v>8141</v>
      </c>
      <c r="E604" s="152" t="s">
        <v>1614</v>
      </c>
      <c r="F604" s="152" t="s">
        <v>1614</v>
      </c>
      <c r="G604" s="43" t="s">
        <v>406</v>
      </c>
      <c r="H604" s="44" t="str">
        <f>IF(Proc[[#This Row],[type]]="LFF (MDG-F)",MID(Proc[[#This Row],[Obj]],13,10),"")</f>
        <v>2123OF0025</v>
      </c>
      <c r="I604" s="152"/>
      <c r="J604" s="44" t="b">
        <f>Proc[[#This Row],[Requested]]=Proc[[#This Row],[CurrentParent]]</f>
        <v>1</v>
      </c>
      <c r="K604" s="152" t="str">
        <f>IF(Proc[[#This Row],[Author]]="Marcela Urrego",VLOOKUP(LEFT(Proc[[#This Row],[Requested]],1),Table3[#All],2,0),VLOOKUP(Proc[[#This Row],[Author]],Table4[],2,0))</f>
        <v>MGF</v>
      </c>
      <c r="L604" s="44" t="s">
        <v>508</v>
      </c>
      <c r="M604" s="46">
        <v>45702.63349537037</v>
      </c>
      <c r="N604" s="46">
        <v>45712</v>
      </c>
      <c r="O604" s="46">
        <v>45712</v>
      </c>
      <c r="P604" s="45" t="str">
        <f ca="1">IF(Proc[[#This Row],[DaysAgeing]]&gt;5,"yep","on track")</f>
        <v>yep</v>
      </c>
      <c r="Q604" s="2">
        <f ca="1">IF(Proc[[#This Row],[DateClosed]]="",ABS(NETWORKDAYS(Proc[[#This Row],[DateOpened]],TODAY()))-1,ABS(NETWORKDAYS(Proc[[#This Row],[DateOpened]],Proc[[#This Row],[DateClosed]]))-1)</f>
        <v>6</v>
      </c>
      <c r="R604" s="45" t="s">
        <v>514</v>
      </c>
      <c r="S604" s="44"/>
      <c r="T604" s="153">
        <v>603</v>
      </c>
    </row>
    <row r="605" spans="1:20" hidden="1">
      <c r="A605" s="43" t="s">
        <v>1585</v>
      </c>
      <c r="B605" s="152" t="str">
        <f>IFERROR(VLOOKUP(Proc[[#This Row],[App]],Table2[],3,0),"open")</f>
        <v>ok</v>
      </c>
      <c r="C605" s="43" t="s">
        <v>369</v>
      </c>
      <c r="D605" s="152" t="s">
        <v>8142</v>
      </c>
      <c r="E605" s="152" t="s">
        <v>1615</v>
      </c>
      <c r="F605" s="152" t="s">
        <v>1615</v>
      </c>
      <c r="G605" s="43" t="s">
        <v>406</v>
      </c>
      <c r="H605" s="44" t="str">
        <f>IF(Proc[[#This Row],[type]]="LFF (MDG-F)",MID(Proc[[#This Row],[Obj]],13,10),"")</f>
        <v>2123OF0024</v>
      </c>
      <c r="I605" s="152"/>
      <c r="J605" s="44" t="b">
        <f>Proc[[#This Row],[Requested]]=Proc[[#This Row],[CurrentParent]]</f>
        <v>1</v>
      </c>
      <c r="K605" s="152" t="str">
        <f>IF(Proc[[#This Row],[Author]]="Marcela Urrego",VLOOKUP(LEFT(Proc[[#This Row],[Requested]],1),Table3[#All],2,0),VLOOKUP(Proc[[#This Row],[Author]],Table4[],2,0))</f>
        <v>MGF</v>
      </c>
      <c r="L605" s="44" t="s">
        <v>508</v>
      </c>
      <c r="M605" s="46">
        <v>45702.63349537037</v>
      </c>
      <c r="N605" s="46">
        <v>45712</v>
      </c>
      <c r="O605" s="46">
        <v>45712</v>
      </c>
      <c r="P605" s="45" t="str">
        <f ca="1">IF(Proc[[#This Row],[DaysAgeing]]&gt;5,"yep","on track")</f>
        <v>yep</v>
      </c>
      <c r="Q605" s="2">
        <f ca="1">IF(Proc[[#This Row],[DateClosed]]="",ABS(NETWORKDAYS(Proc[[#This Row],[DateOpened]],TODAY()))-1,ABS(NETWORKDAYS(Proc[[#This Row],[DateOpened]],Proc[[#This Row],[DateClosed]]))-1)</f>
        <v>6</v>
      </c>
      <c r="R605" s="45" t="s">
        <v>514</v>
      </c>
      <c r="S605" s="44"/>
      <c r="T605" s="153">
        <v>604</v>
      </c>
    </row>
    <row r="606" spans="1:20" hidden="1">
      <c r="A606" s="43" t="s">
        <v>1585</v>
      </c>
      <c r="B606" s="152" t="str">
        <f>IFERROR(VLOOKUP(Proc[[#This Row],[App]],Table2[],3,0),"open")</f>
        <v>ok</v>
      </c>
      <c r="C606" s="43" t="s">
        <v>369</v>
      </c>
      <c r="D606" s="152" t="s">
        <v>8143</v>
      </c>
      <c r="E606" s="152" t="s">
        <v>1616</v>
      </c>
      <c r="F606" s="152" t="s">
        <v>1616</v>
      </c>
      <c r="G606" s="43" t="s">
        <v>406</v>
      </c>
      <c r="H606" s="44" t="str">
        <f>IF(Proc[[#This Row],[type]]="LFF (MDG-F)",MID(Proc[[#This Row],[Obj]],13,10),"")</f>
        <v>2123OF0021</v>
      </c>
      <c r="I606" s="152"/>
      <c r="J606" s="44" t="b">
        <f>Proc[[#This Row],[Requested]]=Proc[[#This Row],[CurrentParent]]</f>
        <v>1</v>
      </c>
      <c r="K606" s="152" t="str">
        <f>IF(Proc[[#This Row],[Author]]="Marcela Urrego",VLOOKUP(LEFT(Proc[[#This Row],[Requested]],1),Table3[#All],2,0),VLOOKUP(Proc[[#This Row],[Author]],Table4[],2,0))</f>
        <v>MGF</v>
      </c>
      <c r="L606" s="44" t="s">
        <v>508</v>
      </c>
      <c r="M606" s="46">
        <v>45702.63349537037</v>
      </c>
      <c r="N606" s="46">
        <v>45712</v>
      </c>
      <c r="O606" s="46">
        <v>45712</v>
      </c>
      <c r="P606" s="45" t="str">
        <f ca="1">IF(Proc[[#This Row],[DaysAgeing]]&gt;5,"yep","on track")</f>
        <v>yep</v>
      </c>
      <c r="Q606" s="2">
        <f ca="1">IF(Proc[[#This Row],[DateClosed]]="",ABS(NETWORKDAYS(Proc[[#This Row],[DateOpened]],TODAY()))-1,ABS(NETWORKDAYS(Proc[[#This Row],[DateOpened]],Proc[[#This Row],[DateClosed]]))-1)</f>
        <v>6</v>
      </c>
      <c r="R606" s="45" t="s">
        <v>514</v>
      </c>
      <c r="S606" s="44"/>
      <c r="T606" s="153">
        <v>605</v>
      </c>
    </row>
    <row r="607" spans="1:20" hidden="1">
      <c r="A607" s="43" t="s">
        <v>1585</v>
      </c>
      <c r="B607" s="152" t="str">
        <f>IFERROR(VLOOKUP(Proc[[#This Row],[App]],Table2[],3,0),"open")</f>
        <v>ok</v>
      </c>
      <c r="C607" s="43" t="s">
        <v>369</v>
      </c>
      <c r="D607" s="152" t="s">
        <v>8144</v>
      </c>
      <c r="E607" s="152" t="s">
        <v>1617</v>
      </c>
      <c r="F607" s="152" t="s">
        <v>1617</v>
      </c>
      <c r="G607" s="43" t="s">
        <v>400</v>
      </c>
      <c r="H607" s="44" t="str">
        <f>IF(Proc[[#This Row],[type]]="LFF (MDG-F)",MID(Proc[[#This Row],[Obj]],13,10),"")</f>
        <v/>
      </c>
      <c r="I607" s="152"/>
      <c r="J607" s="44" t="b">
        <f>Proc[[#This Row],[Requested]]=Proc[[#This Row],[CurrentParent]]</f>
        <v>1</v>
      </c>
      <c r="K607" s="152" t="str">
        <f>IF(Proc[[#This Row],[Author]]="Marcela Urrego",VLOOKUP(LEFT(Proc[[#This Row],[Requested]],1),Table3[#All],2,0),VLOOKUP(Proc[[#This Row],[Author]],Table4[],2,0))</f>
        <v>MGF</v>
      </c>
      <c r="L607" s="44" t="s">
        <v>508</v>
      </c>
      <c r="M607" s="46">
        <v>45702.63349537037</v>
      </c>
      <c r="N607" s="46">
        <v>45712</v>
      </c>
      <c r="O607" s="46">
        <v>45712</v>
      </c>
      <c r="P607" s="45" t="str">
        <f ca="1">IF(Proc[[#This Row],[DaysAgeing]]&gt;5,"yep","on track")</f>
        <v>yep</v>
      </c>
      <c r="Q607" s="2">
        <f ca="1">IF(Proc[[#This Row],[DateClosed]]="",ABS(NETWORKDAYS(Proc[[#This Row],[DateOpened]],TODAY()))-1,ABS(NETWORKDAYS(Proc[[#This Row],[DateOpened]],Proc[[#This Row],[DateClosed]]))-1)</f>
        <v>6</v>
      </c>
      <c r="R607" s="45" t="s">
        <v>514</v>
      </c>
      <c r="S607" s="44"/>
      <c r="T607" s="153">
        <v>606</v>
      </c>
    </row>
    <row r="608" spans="1:20" hidden="1">
      <c r="A608" s="43" t="s">
        <v>1585</v>
      </c>
      <c r="B608" s="152" t="str">
        <f>IFERROR(VLOOKUP(Proc[[#This Row],[App]],Table2[],3,0),"open")</f>
        <v>ok</v>
      </c>
      <c r="C608" s="43" t="s">
        <v>369</v>
      </c>
      <c r="D608" s="152" t="s">
        <v>8145</v>
      </c>
      <c r="E608" s="152" t="s">
        <v>1617</v>
      </c>
      <c r="F608" s="152" t="s">
        <v>1617</v>
      </c>
      <c r="G608" s="43" t="s">
        <v>400</v>
      </c>
      <c r="H608" s="44" t="str">
        <f>IF(Proc[[#This Row],[type]]="LFF (MDG-F)",MID(Proc[[#This Row],[Obj]],13,10),"")</f>
        <v/>
      </c>
      <c r="I608" s="152"/>
      <c r="J608" s="44" t="b">
        <f>Proc[[#This Row],[Requested]]=Proc[[#This Row],[CurrentParent]]</f>
        <v>1</v>
      </c>
      <c r="K608" s="152" t="str">
        <f>IF(Proc[[#This Row],[Author]]="Marcela Urrego",VLOOKUP(LEFT(Proc[[#This Row],[Requested]],1),Table3[#All],2,0),VLOOKUP(Proc[[#This Row],[Author]],Table4[],2,0))</f>
        <v>MGF</v>
      </c>
      <c r="L608" s="44" t="s">
        <v>508</v>
      </c>
      <c r="M608" s="46">
        <v>45702.63349537037</v>
      </c>
      <c r="N608" s="46">
        <v>45712</v>
      </c>
      <c r="O608" s="46">
        <v>45712</v>
      </c>
      <c r="P608" s="45" t="str">
        <f ca="1">IF(Proc[[#This Row],[DaysAgeing]]&gt;5,"yep","on track")</f>
        <v>yep</v>
      </c>
      <c r="Q608" s="2">
        <f ca="1">IF(Proc[[#This Row],[DateClosed]]="",ABS(NETWORKDAYS(Proc[[#This Row],[DateOpened]],TODAY()))-1,ABS(NETWORKDAYS(Proc[[#This Row],[DateOpened]],Proc[[#This Row],[DateClosed]]))-1)</f>
        <v>6</v>
      </c>
      <c r="R608" s="45" t="s">
        <v>514</v>
      </c>
      <c r="S608" s="44"/>
      <c r="T608" s="153">
        <v>607</v>
      </c>
    </row>
    <row r="609" spans="1:20" hidden="1">
      <c r="A609" s="43" t="s">
        <v>1585</v>
      </c>
      <c r="B609" s="152" t="str">
        <f>IFERROR(VLOOKUP(Proc[[#This Row],[App]],Table2[],3,0),"open")</f>
        <v>ok</v>
      </c>
      <c r="C609" s="43" t="s">
        <v>369</v>
      </c>
      <c r="D609" s="152" t="s">
        <v>8146</v>
      </c>
      <c r="E609" s="152" t="s">
        <v>1617</v>
      </c>
      <c r="F609" s="152" t="s">
        <v>1617</v>
      </c>
      <c r="G609" s="43" t="s">
        <v>400</v>
      </c>
      <c r="H609" s="44" t="str">
        <f>IF(Proc[[#This Row],[type]]="LFF (MDG-F)",MID(Proc[[#This Row],[Obj]],13,10),"")</f>
        <v/>
      </c>
      <c r="I609" s="152"/>
      <c r="J609" s="44" t="b">
        <f>Proc[[#This Row],[Requested]]=Proc[[#This Row],[CurrentParent]]</f>
        <v>1</v>
      </c>
      <c r="K609" s="152" t="str">
        <f>IF(Proc[[#This Row],[Author]]="Marcela Urrego",VLOOKUP(LEFT(Proc[[#This Row],[Requested]],1),Table3[#All],2,0),VLOOKUP(Proc[[#This Row],[Author]],Table4[],2,0))</f>
        <v>MGF</v>
      </c>
      <c r="L609" s="44" t="s">
        <v>508</v>
      </c>
      <c r="M609" s="46">
        <v>45702.63349537037</v>
      </c>
      <c r="N609" s="46">
        <v>45712</v>
      </c>
      <c r="O609" s="46">
        <v>45712</v>
      </c>
      <c r="P609" s="45" t="str">
        <f ca="1">IF(Proc[[#This Row],[DaysAgeing]]&gt;5,"yep","on track")</f>
        <v>yep</v>
      </c>
      <c r="Q609" s="2">
        <f ca="1">IF(Proc[[#This Row],[DateClosed]]="",ABS(NETWORKDAYS(Proc[[#This Row],[DateOpened]],TODAY()))-1,ABS(NETWORKDAYS(Proc[[#This Row],[DateOpened]],Proc[[#This Row],[DateClosed]]))-1)</f>
        <v>6</v>
      </c>
      <c r="R609" s="45" t="s">
        <v>514</v>
      </c>
      <c r="S609" s="44"/>
      <c r="T609" s="153">
        <v>608</v>
      </c>
    </row>
    <row r="610" spans="1:20" hidden="1">
      <c r="A610" s="43" t="s">
        <v>1585</v>
      </c>
      <c r="B610" s="152" t="str">
        <f>IFERROR(VLOOKUP(Proc[[#This Row],[App]],Table2[],3,0),"open")</f>
        <v>ok</v>
      </c>
      <c r="C610" s="43" t="s">
        <v>369</v>
      </c>
      <c r="D610" s="152" t="s">
        <v>8147</v>
      </c>
      <c r="E610" s="152" t="s">
        <v>1617</v>
      </c>
      <c r="F610" s="152" t="s">
        <v>1617</v>
      </c>
      <c r="G610" s="43" t="s">
        <v>400</v>
      </c>
      <c r="H610" s="44" t="str">
        <f>IF(Proc[[#This Row],[type]]="LFF (MDG-F)",MID(Proc[[#This Row],[Obj]],13,10),"")</f>
        <v/>
      </c>
      <c r="I610" s="152"/>
      <c r="J610" s="44" t="b">
        <f>Proc[[#This Row],[Requested]]=Proc[[#This Row],[CurrentParent]]</f>
        <v>1</v>
      </c>
      <c r="K610" s="152" t="str">
        <f>IF(Proc[[#This Row],[Author]]="Marcela Urrego",VLOOKUP(LEFT(Proc[[#This Row],[Requested]],1),Table3[#All],2,0),VLOOKUP(Proc[[#This Row],[Author]],Table4[],2,0))</f>
        <v>MGF</v>
      </c>
      <c r="L610" s="44" t="s">
        <v>508</v>
      </c>
      <c r="M610" s="46">
        <v>45702.63349537037</v>
      </c>
      <c r="N610" s="46">
        <v>45712</v>
      </c>
      <c r="O610" s="46">
        <v>45712</v>
      </c>
      <c r="P610" s="45" t="str">
        <f ca="1">IF(Proc[[#This Row],[DaysAgeing]]&gt;5,"yep","on track")</f>
        <v>yep</v>
      </c>
      <c r="Q610" s="2">
        <f ca="1">IF(Proc[[#This Row],[DateClosed]]="",ABS(NETWORKDAYS(Proc[[#This Row],[DateOpened]],TODAY()))-1,ABS(NETWORKDAYS(Proc[[#This Row],[DateOpened]],Proc[[#This Row],[DateClosed]]))-1)</f>
        <v>6</v>
      </c>
      <c r="R610" s="45" t="s">
        <v>514</v>
      </c>
      <c r="S610" s="44"/>
      <c r="T610" s="153">
        <v>609</v>
      </c>
    </row>
    <row r="611" spans="1:20" hidden="1">
      <c r="A611" s="43" t="s">
        <v>1585</v>
      </c>
      <c r="B611" s="152" t="str">
        <f>IFERROR(VLOOKUP(Proc[[#This Row],[App]],Table2[],3,0),"open")</f>
        <v>ok</v>
      </c>
      <c r="C611" s="43" t="s">
        <v>369</v>
      </c>
      <c r="D611" s="152" t="s">
        <v>8148</v>
      </c>
      <c r="E611" s="152" t="s">
        <v>1617</v>
      </c>
      <c r="F611" s="152" t="s">
        <v>1617</v>
      </c>
      <c r="G611" s="43" t="s">
        <v>400</v>
      </c>
      <c r="H611" s="44" t="str">
        <f>IF(Proc[[#This Row],[type]]="LFF (MDG-F)",MID(Proc[[#This Row],[Obj]],13,10),"")</f>
        <v/>
      </c>
      <c r="I611" s="152"/>
      <c r="J611" s="44" t="b">
        <f>Proc[[#This Row],[Requested]]=Proc[[#This Row],[CurrentParent]]</f>
        <v>1</v>
      </c>
      <c r="K611" s="152" t="str">
        <f>IF(Proc[[#This Row],[Author]]="Marcela Urrego",VLOOKUP(LEFT(Proc[[#This Row],[Requested]],1),Table3[#All],2,0),VLOOKUP(Proc[[#This Row],[Author]],Table4[],2,0))</f>
        <v>MGF</v>
      </c>
      <c r="L611" s="44" t="s">
        <v>508</v>
      </c>
      <c r="M611" s="46">
        <v>45702.63349537037</v>
      </c>
      <c r="N611" s="46">
        <v>45712</v>
      </c>
      <c r="O611" s="46">
        <v>45712</v>
      </c>
      <c r="P611" s="45" t="str">
        <f ca="1">IF(Proc[[#This Row],[DaysAgeing]]&gt;5,"yep","on track")</f>
        <v>yep</v>
      </c>
      <c r="Q611" s="2">
        <f ca="1">IF(Proc[[#This Row],[DateClosed]]="",ABS(NETWORKDAYS(Proc[[#This Row],[DateOpened]],TODAY()))-1,ABS(NETWORKDAYS(Proc[[#This Row],[DateOpened]],Proc[[#This Row],[DateClosed]]))-1)</f>
        <v>6</v>
      </c>
      <c r="R611" s="45" t="s">
        <v>514</v>
      </c>
      <c r="S611" s="44"/>
      <c r="T611" s="153">
        <v>610</v>
      </c>
    </row>
    <row r="612" spans="1:20" hidden="1">
      <c r="A612" t="s">
        <v>1621</v>
      </c>
      <c r="B612" s="152" t="str">
        <f>IFERROR(VLOOKUP(Proc[[#This Row],[App]],Table2[],3,0),"open")</f>
        <v>ok</v>
      </c>
      <c r="C612" s="43" t="s">
        <v>377</v>
      </c>
      <c r="D612" s="152" t="s">
        <v>8149</v>
      </c>
      <c r="E612" s="152" t="s">
        <v>734</v>
      </c>
      <c r="F612" s="152" t="s">
        <v>734</v>
      </c>
      <c r="G612" t="s">
        <v>406</v>
      </c>
      <c r="H612" s="44" t="str">
        <f>IF(Proc[[#This Row],[type]]="LFF (MDG-F)",MID(Proc[[#This Row],[Obj]],13,10),"")</f>
        <v>US20Z01000</v>
      </c>
      <c r="I612" s="152"/>
      <c r="J612" s="44" t="b">
        <f>Proc[[#This Row],[Requested]]=Proc[[#This Row],[CurrentParent]]</f>
        <v>1</v>
      </c>
      <c r="K612" s="152" t="str">
        <f>IF(Proc[[#This Row],[Author]]="Marcela Urrego",VLOOKUP(LEFT(Proc[[#This Row],[Requested]],1),Table3[#All],2,0),VLOOKUP(Proc[[#This Row],[Author]],Table4[],2,0))</f>
        <v>MGF</v>
      </c>
      <c r="L612" s="44" t="s">
        <v>508</v>
      </c>
      <c r="M612" s="46">
        <v>45705.641203703701</v>
      </c>
      <c r="P612" s="45" t="str">
        <f ca="1">IF(Proc[[#This Row],[DaysAgeing]]&gt;5,"yep","on track")</f>
        <v>yep</v>
      </c>
      <c r="Q612" s="2">
        <f ca="1">IF(Proc[[#This Row],[DateClosed]]="",ABS(NETWORKDAYS(Proc[[#This Row],[DateOpened]],TODAY()))-1,ABS(NETWORKDAYS(Proc[[#This Row],[DateOpened]],Proc[[#This Row],[DateClosed]]))-1)</f>
        <v>294</v>
      </c>
      <c r="R612" s="45" t="s">
        <v>1067</v>
      </c>
      <c r="S612" s="153" t="e">
        <f>VLOOKUP(Proc[[#This Row],[Obj]],#REF!,2,0)</f>
        <v>#REF!</v>
      </c>
      <c r="T612" s="153">
        <v>611</v>
      </c>
    </row>
    <row r="613" spans="1:20" hidden="1">
      <c r="A613" s="43" t="s">
        <v>1621</v>
      </c>
      <c r="B613" s="152" t="str">
        <f>IFERROR(VLOOKUP(Proc[[#This Row],[App]],Table2[],3,0),"open")</f>
        <v>ok</v>
      </c>
      <c r="C613" s="43" t="s">
        <v>377</v>
      </c>
      <c r="D613" s="152" t="s">
        <v>8150</v>
      </c>
      <c r="E613" s="152" t="s">
        <v>734</v>
      </c>
      <c r="F613" s="152" t="s">
        <v>734</v>
      </c>
      <c r="G613" s="43" t="s">
        <v>406</v>
      </c>
      <c r="H613" s="44" t="str">
        <f>IF(Proc[[#This Row],[type]]="LFF (MDG-F)",MID(Proc[[#This Row],[Obj]],13,10),"")</f>
        <v>US16Z01000</v>
      </c>
      <c r="I613" s="152"/>
      <c r="J613" s="44" t="b">
        <f>Proc[[#This Row],[Requested]]=Proc[[#This Row],[CurrentParent]]</f>
        <v>1</v>
      </c>
      <c r="K613" s="152" t="str">
        <f>IF(Proc[[#This Row],[Author]]="Marcela Urrego",VLOOKUP(LEFT(Proc[[#This Row],[Requested]],1),Table3[#All],2,0),VLOOKUP(Proc[[#This Row],[Author]],Table4[],2,0))</f>
        <v>MGF</v>
      </c>
      <c r="L613" s="44" t="s">
        <v>508</v>
      </c>
      <c r="M613" s="46">
        <v>45705.641203703701</v>
      </c>
      <c r="P613" s="45" t="str">
        <f ca="1">IF(Proc[[#This Row],[DaysAgeing]]&gt;5,"yep","on track")</f>
        <v>yep</v>
      </c>
      <c r="Q613" s="2">
        <f ca="1">IF(Proc[[#This Row],[DateClosed]]="",ABS(NETWORKDAYS(Proc[[#This Row],[DateOpened]],TODAY()))-1,ABS(NETWORKDAYS(Proc[[#This Row],[DateOpened]],Proc[[#This Row],[DateClosed]]))-1)</f>
        <v>294</v>
      </c>
      <c r="R613" s="45" t="s">
        <v>1067</v>
      </c>
      <c r="S613" s="153" t="e">
        <f>VLOOKUP(Proc[[#This Row],[Obj]],#REF!,2,0)</f>
        <v>#REF!</v>
      </c>
      <c r="T613" s="153">
        <v>612</v>
      </c>
    </row>
    <row r="614" spans="1:20" hidden="1">
      <c r="A614" s="43" t="s">
        <v>1621</v>
      </c>
      <c r="B614" s="152" t="str">
        <f>IFERROR(VLOOKUP(Proc[[#This Row],[App]],Table2[],3,0),"open")</f>
        <v>ok</v>
      </c>
      <c r="C614" s="43" t="s">
        <v>377</v>
      </c>
      <c r="D614" s="152" t="s">
        <v>8151</v>
      </c>
      <c r="E614" s="152" t="s">
        <v>734</v>
      </c>
      <c r="F614" s="152" t="s">
        <v>734</v>
      </c>
      <c r="G614" s="43" t="s">
        <v>406</v>
      </c>
      <c r="H614" s="44" t="str">
        <f>IF(Proc[[#This Row],[type]]="LFF (MDG-F)",MID(Proc[[#This Row],[Obj]],13,10),"")</f>
        <v>US14Z01000</v>
      </c>
      <c r="I614" s="152"/>
      <c r="J614" s="44" t="b">
        <f>Proc[[#This Row],[Requested]]=Proc[[#This Row],[CurrentParent]]</f>
        <v>1</v>
      </c>
      <c r="K614" s="152" t="str">
        <f>IF(Proc[[#This Row],[Author]]="Marcela Urrego",VLOOKUP(LEFT(Proc[[#This Row],[Requested]],1),Table3[#All],2,0),VLOOKUP(Proc[[#This Row],[Author]],Table4[],2,0))</f>
        <v>MGF</v>
      </c>
      <c r="L614" s="44" t="s">
        <v>508</v>
      </c>
      <c r="M614" s="46">
        <v>45705.641203703701</v>
      </c>
      <c r="P614" s="45" t="str">
        <f ca="1">IF(Proc[[#This Row],[DaysAgeing]]&gt;5,"yep","on track")</f>
        <v>yep</v>
      </c>
      <c r="Q614" s="2">
        <f ca="1">IF(Proc[[#This Row],[DateClosed]]="",ABS(NETWORKDAYS(Proc[[#This Row],[DateOpened]],TODAY()))-1,ABS(NETWORKDAYS(Proc[[#This Row],[DateOpened]],Proc[[#This Row],[DateClosed]]))-1)</f>
        <v>294</v>
      </c>
      <c r="R614" s="45" t="s">
        <v>1067</v>
      </c>
      <c r="S614" s="153" t="e">
        <f>VLOOKUP(Proc[[#This Row],[Obj]],#REF!,2,0)</f>
        <v>#REF!</v>
      </c>
      <c r="T614" s="153">
        <v>613</v>
      </c>
    </row>
    <row r="615" spans="1:20" hidden="1">
      <c r="A615" s="43" t="s">
        <v>1621</v>
      </c>
      <c r="B615" s="152" t="str">
        <f>IFERROR(VLOOKUP(Proc[[#This Row],[App]],Table2[],3,0),"open")</f>
        <v>ok</v>
      </c>
      <c r="C615" s="43" t="s">
        <v>377</v>
      </c>
      <c r="D615" s="152" t="s">
        <v>8152</v>
      </c>
      <c r="E615" s="152" t="s">
        <v>734</v>
      </c>
      <c r="F615" s="152" t="s">
        <v>734</v>
      </c>
      <c r="G615" s="43" t="s">
        <v>406</v>
      </c>
      <c r="H615" s="44" t="str">
        <f>IF(Proc[[#This Row],[type]]="LFF (MDG-F)",MID(Proc[[#This Row],[Obj]],13,10),"")</f>
        <v>US15Z01000</v>
      </c>
      <c r="I615" s="152"/>
      <c r="J615" s="44" t="b">
        <f>Proc[[#This Row],[Requested]]=Proc[[#This Row],[CurrentParent]]</f>
        <v>1</v>
      </c>
      <c r="K615" s="152" t="str">
        <f>IF(Proc[[#This Row],[Author]]="Marcela Urrego",VLOOKUP(LEFT(Proc[[#This Row],[Requested]],1),Table3[#All],2,0),VLOOKUP(Proc[[#This Row],[Author]],Table4[],2,0))</f>
        <v>MGF</v>
      </c>
      <c r="L615" s="44" t="s">
        <v>508</v>
      </c>
      <c r="M615" s="46">
        <v>45705.641203703701</v>
      </c>
      <c r="P615" s="45" t="str">
        <f ca="1">IF(Proc[[#This Row],[DaysAgeing]]&gt;5,"yep","on track")</f>
        <v>yep</v>
      </c>
      <c r="Q615" s="2">
        <f ca="1">IF(Proc[[#This Row],[DateClosed]]="",ABS(NETWORKDAYS(Proc[[#This Row],[DateOpened]],TODAY()))-1,ABS(NETWORKDAYS(Proc[[#This Row],[DateOpened]],Proc[[#This Row],[DateClosed]]))-1)</f>
        <v>294</v>
      </c>
      <c r="R615" s="45" t="s">
        <v>1067</v>
      </c>
      <c r="S615" s="153" t="e">
        <f>VLOOKUP(Proc[[#This Row],[Obj]],#REF!,2,0)</f>
        <v>#REF!</v>
      </c>
      <c r="T615" s="153">
        <v>614</v>
      </c>
    </row>
    <row r="616" spans="1:20" hidden="1">
      <c r="A616" s="43" t="s">
        <v>1621</v>
      </c>
      <c r="B616" s="152" t="str">
        <f>IFERROR(VLOOKUP(Proc[[#This Row],[App]],Table2[],3,0),"open")</f>
        <v>ok</v>
      </c>
      <c r="C616" s="43" t="s">
        <v>377</v>
      </c>
      <c r="D616" s="152" t="s">
        <v>8153</v>
      </c>
      <c r="E616" s="152" t="s">
        <v>1622</v>
      </c>
      <c r="F616" s="152" t="s">
        <v>1622</v>
      </c>
      <c r="G616" s="43" t="s">
        <v>406</v>
      </c>
      <c r="H616" s="44" t="str">
        <f>IF(Proc[[#This Row],[type]]="LFF (MDG-F)",MID(Proc[[#This Row],[Obj]],13,10),"")</f>
        <v>US01TNHZ06</v>
      </c>
      <c r="I616" s="152"/>
      <c r="J616" s="44" t="b">
        <f>Proc[[#This Row],[Requested]]=Proc[[#This Row],[CurrentParent]]</f>
        <v>1</v>
      </c>
      <c r="K616" s="152" t="str">
        <f>IF(Proc[[#This Row],[Author]]="Marcela Urrego",VLOOKUP(LEFT(Proc[[#This Row],[Requested]],1),Table3[#All],2,0),VLOOKUP(Proc[[#This Row],[Author]],Table4[],2,0))</f>
        <v>MGF</v>
      </c>
      <c r="L616" s="44" t="s">
        <v>508</v>
      </c>
      <c r="M616" s="46">
        <v>45705.641203703701</v>
      </c>
      <c r="P616" s="45" t="str">
        <f ca="1">IF(Proc[[#This Row],[DaysAgeing]]&gt;5,"yep","on track")</f>
        <v>yep</v>
      </c>
      <c r="Q616" s="2">
        <f ca="1">IF(Proc[[#This Row],[DateClosed]]="",ABS(NETWORKDAYS(Proc[[#This Row],[DateOpened]],TODAY()))-1,ABS(NETWORKDAYS(Proc[[#This Row],[DateOpened]],Proc[[#This Row],[DateClosed]]))-1)</f>
        <v>294</v>
      </c>
      <c r="R616" s="45" t="s">
        <v>1067</v>
      </c>
      <c r="S616" s="153" t="e">
        <f>VLOOKUP(Proc[[#This Row],[Obj]],#REF!,2,0)</f>
        <v>#REF!</v>
      </c>
      <c r="T616" s="153">
        <v>615</v>
      </c>
    </row>
    <row r="617" spans="1:20" hidden="1">
      <c r="A617" s="43" t="s">
        <v>1621</v>
      </c>
      <c r="B617" s="152" t="str">
        <f>IFERROR(VLOOKUP(Proc[[#This Row],[App]],Table2[],3,0),"open")</f>
        <v>ok</v>
      </c>
      <c r="C617" s="43" t="s">
        <v>369</v>
      </c>
      <c r="D617" s="152" t="s">
        <v>8154</v>
      </c>
      <c r="E617" s="152" t="s">
        <v>1622</v>
      </c>
      <c r="F617" s="152" t="s">
        <v>1622</v>
      </c>
      <c r="G617" s="43" t="s">
        <v>406</v>
      </c>
      <c r="H617" s="44" t="str">
        <f>IF(Proc[[#This Row],[type]]="LFF (MDG-F)",MID(Proc[[#This Row],[Obj]],13,10),"")</f>
        <v>TW03TOKA00</v>
      </c>
      <c r="I617" s="152"/>
      <c r="J617" s="44" t="b">
        <f>Proc[[#This Row],[Requested]]=Proc[[#This Row],[CurrentParent]]</f>
        <v>1</v>
      </c>
      <c r="K617" s="152" t="str">
        <f>IF(Proc[[#This Row],[Author]]="Marcela Urrego",VLOOKUP(LEFT(Proc[[#This Row],[Requested]],1),Table3[#All],2,0),VLOOKUP(Proc[[#This Row],[Author]],Table4[],2,0))</f>
        <v>MGF</v>
      </c>
      <c r="L617" s="44" t="s">
        <v>508</v>
      </c>
      <c r="M617" s="46">
        <v>45705.641203703701</v>
      </c>
      <c r="P617" s="45" t="str">
        <f ca="1">IF(Proc[[#This Row],[DaysAgeing]]&gt;5,"yep","on track")</f>
        <v>yep</v>
      </c>
      <c r="Q617" s="2">
        <f ca="1">IF(Proc[[#This Row],[DateClosed]]="",ABS(NETWORKDAYS(Proc[[#This Row],[DateOpened]],TODAY()))-1,ABS(NETWORKDAYS(Proc[[#This Row],[DateOpened]],Proc[[#This Row],[DateClosed]]))-1)</f>
        <v>294</v>
      </c>
      <c r="R617" s="45" t="s">
        <v>1067</v>
      </c>
      <c r="S617" s="65" t="e">
        <f>VLOOKUP(Proc[[#This Row],[Obj]],#REF!,2,0)</f>
        <v>#REF!</v>
      </c>
      <c r="T617" s="153">
        <v>616</v>
      </c>
    </row>
    <row r="618" spans="1:20" hidden="1">
      <c r="A618" s="43" t="s">
        <v>1621</v>
      </c>
      <c r="B618" s="152" t="str">
        <f>IFERROR(VLOOKUP(Proc[[#This Row],[App]],Table2[],3,0),"open")</f>
        <v>ok</v>
      </c>
      <c r="C618" s="43" t="s">
        <v>377</v>
      </c>
      <c r="D618" s="152" t="s">
        <v>8155</v>
      </c>
      <c r="E618" s="152" t="s">
        <v>1010</v>
      </c>
      <c r="F618" s="152" t="s">
        <v>1010</v>
      </c>
      <c r="G618" s="43" t="s">
        <v>406</v>
      </c>
      <c r="H618" s="44" t="str">
        <f>IF(Proc[[#This Row],[type]]="LFF (MDG-F)",MID(Proc[[#This Row],[Obj]],13,10),"")</f>
        <v>US01TNHZ05</v>
      </c>
      <c r="I618" s="152"/>
      <c r="J618" s="44" t="b">
        <f>Proc[[#This Row],[Requested]]=Proc[[#This Row],[CurrentParent]]</f>
        <v>1</v>
      </c>
      <c r="K618" s="152" t="str">
        <f>IF(Proc[[#This Row],[Author]]="Marcela Urrego",VLOOKUP(LEFT(Proc[[#This Row],[Requested]],1),Table3[#All],2,0),VLOOKUP(Proc[[#This Row],[Author]],Table4[],2,0))</f>
        <v>MGF</v>
      </c>
      <c r="L618" s="44" t="s">
        <v>508</v>
      </c>
      <c r="M618" s="46">
        <v>45705.641203703701</v>
      </c>
      <c r="P618" s="45" t="str">
        <f ca="1">IF(Proc[[#This Row],[DaysAgeing]]&gt;5,"yep","on track")</f>
        <v>yep</v>
      </c>
      <c r="Q618" s="2">
        <f ca="1">IF(Proc[[#This Row],[DateClosed]]="",ABS(NETWORKDAYS(Proc[[#This Row],[DateOpened]],TODAY()))-1,ABS(NETWORKDAYS(Proc[[#This Row],[DateOpened]],Proc[[#This Row],[DateClosed]]))-1)</f>
        <v>294</v>
      </c>
      <c r="R618" s="45" t="s">
        <v>1067</v>
      </c>
      <c r="S618" s="153" t="e">
        <f>VLOOKUP(Proc[[#This Row],[Obj]],#REF!,2,0)</f>
        <v>#REF!</v>
      </c>
      <c r="T618" s="153">
        <v>617</v>
      </c>
    </row>
    <row r="619" spans="1:20" hidden="1">
      <c r="A619" s="43" t="s">
        <v>1621</v>
      </c>
      <c r="B619" s="152" t="str">
        <f>IFERROR(VLOOKUP(Proc[[#This Row],[App]],Table2[],3,0),"open")</f>
        <v>ok</v>
      </c>
      <c r="C619" s="43" t="s">
        <v>369</v>
      </c>
      <c r="D619" s="152" t="s">
        <v>8156</v>
      </c>
      <c r="E619" s="152" t="s">
        <v>1623</v>
      </c>
      <c r="F619" s="152" t="s">
        <v>1623</v>
      </c>
      <c r="G619" s="43" t="s">
        <v>406</v>
      </c>
      <c r="H619" s="44" t="str">
        <f>IF(Proc[[#This Row],[type]]="LFF (MDG-F)",MID(Proc[[#This Row],[Obj]],13,10),"")</f>
        <v>US01TN0001</v>
      </c>
      <c r="I619" s="152"/>
      <c r="J619" s="44" t="b">
        <f>Proc[[#This Row],[Requested]]=Proc[[#This Row],[CurrentParent]]</f>
        <v>1</v>
      </c>
      <c r="K619" s="152" t="str">
        <f>IF(Proc[[#This Row],[Author]]="Marcela Urrego",VLOOKUP(LEFT(Proc[[#This Row],[Requested]],1),Table3[#All],2,0),VLOOKUP(Proc[[#This Row],[Author]],Table4[],2,0))</f>
        <v>MGF</v>
      </c>
      <c r="L619" s="44" t="s">
        <v>508</v>
      </c>
      <c r="M619" s="46">
        <v>45705.641203703701</v>
      </c>
      <c r="P619" s="45" t="str">
        <f ca="1">IF(Proc[[#This Row],[DaysAgeing]]&gt;5,"yep","on track")</f>
        <v>yep</v>
      </c>
      <c r="Q619" s="2">
        <f ca="1">IF(Proc[[#This Row],[DateClosed]]="",ABS(NETWORKDAYS(Proc[[#This Row],[DateOpened]],TODAY()))-1,ABS(NETWORKDAYS(Proc[[#This Row],[DateOpened]],Proc[[#This Row],[DateClosed]]))-1)</f>
        <v>294</v>
      </c>
      <c r="R619" s="45" t="s">
        <v>1067</v>
      </c>
      <c r="S619" s="44"/>
      <c r="T619" s="153">
        <v>618</v>
      </c>
    </row>
    <row r="620" spans="1:20" hidden="1">
      <c r="A620" s="43" t="s">
        <v>1621</v>
      </c>
      <c r="B620" s="152" t="str">
        <f>IFERROR(VLOOKUP(Proc[[#This Row],[App]],Table2[],3,0),"open")</f>
        <v>ok</v>
      </c>
      <c r="C620" s="43" t="s">
        <v>369</v>
      </c>
      <c r="D620" s="152" t="s">
        <v>8157</v>
      </c>
      <c r="E620" s="152" t="s">
        <v>1623</v>
      </c>
      <c r="F620" s="152" t="s">
        <v>1623</v>
      </c>
      <c r="G620" s="43" t="s">
        <v>406</v>
      </c>
      <c r="H620" s="44" t="str">
        <f>IF(Proc[[#This Row],[type]]="LFF (MDG-F)",MID(Proc[[#This Row],[Obj]],13,10),"")</f>
        <v>US10TN2100</v>
      </c>
      <c r="I620" s="152"/>
      <c r="J620" s="44" t="b">
        <f>Proc[[#This Row],[Requested]]=Proc[[#This Row],[CurrentParent]]</f>
        <v>1</v>
      </c>
      <c r="K620" s="152" t="str">
        <f>IF(Proc[[#This Row],[Author]]="Marcela Urrego",VLOOKUP(LEFT(Proc[[#This Row],[Requested]],1),Table3[#All],2,0),VLOOKUP(Proc[[#This Row],[Author]],Table4[],2,0))</f>
        <v>MGF</v>
      </c>
      <c r="L620" s="44" t="s">
        <v>508</v>
      </c>
      <c r="M620" s="46">
        <v>45705.641203703701</v>
      </c>
      <c r="P620" s="45" t="str">
        <f ca="1">IF(Proc[[#This Row],[DaysAgeing]]&gt;5,"yep","on track")</f>
        <v>yep</v>
      </c>
      <c r="Q620" s="2">
        <f ca="1">IF(Proc[[#This Row],[DateClosed]]="",ABS(NETWORKDAYS(Proc[[#This Row],[DateOpened]],TODAY()))-1,ABS(NETWORKDAYS(Proc[[#This Row],[DateOpened]],Proc[[#This Row],[DateClosed]]))-1)</f>
        <v>294</v>
      </c>
      <c r="R620" s="45" t="s">
        <v>1067</v>
      </c>
      <c r="S620" s="44"/>
      <c r="T620" s="153">
        <v>619</v>
      </c>
    </row>
    <row r="621" spans="1:20" hidden="1">
      <c r="A621" s="43" t="s">
        <v>1621</v>
      </c>
      <c r="B621" s="152" t="str">
        <f>IFERROR(VLOOKUP(Proc[[#This Row],[App]],Table2[],3,0),"open")</f>
        <v>ok</v>
      </c>
      <c r="C621" s="43" t="s">
        <v>369</v>
      </c>
      <c r="D621" s="152" t="s">
        <v>8158</v>
      </c>
      <c r="E621" s="152" t="s">
        <v>1624</v>
      </c>
      <c r="F621" s="152" t="s">
        <v>1624</v>
      </c>
      <c r="G621" s="43" t="s">
        <v>406</v>
      </c>
      <c r="H621" s="44" t="str">
        <f>IF(Proc[[#This Row],[type]]="LFF (MDG-F)",MID(Proc[[#This Row],[Obj]],13,10),"")</f>
        <v>CN10C01004</v>
      </c>
      <c r="I621" s="152"/>
      <c r="J621" s="44" t="b">
        <f>Proc[[#This Row],[Requested]]=Proc[[#This Row],[CurrentParent]]</f>
        <v>1</v>
      </c>
      <c r="K621" s="152" t="str">
        <f>IF(Proc[[#This Row],[Author]]="Marcela Urrego",VLOOKUP(LEFT(Proc[[#This Row],[Requested]],1),Table3[#All],2,0),VLOOKUP(Proc[[#This Row],[Author]],Table4[],2,0))</f>
        <v>MGF</v>
      </c>
      <c r="L621" s="44" t="s">
        <v>508</v>
      </c>
      <c r="M621" s="46">
        <v>45705.641203703701</v>
      </c>
      <c r="P621" s="45" t="str">
        <f ca="1">IF(Proc[[#This Row],[DaysAgeing]]&gt;5,"yep","on track")</f>
        <v>yep</v>
      </c>
      <c r="Q621" s="2">
        <f ca="1">IF(Proc[[#This Row],[DateClosed]]="",ABS(NETWORKDAYS(Proc[[#This Row],[DateOpened]],TODAY()))-1,ABS(NETWORKDAYS(Proc[[#This Row],[DateOpened]],Proc[[#This Row],[DateClosed]]))-1)</f>
        <v>294</v>
      </c>
      <c r="R621" s="45" t="s">
        <v>1067</v>
      </c>
      <c r="S621" s="44"/>
      <c r="T621" s="153">
        <v>620</v>
      </c>
    </row>
    <row r="622" spans="1:20" hidden="1">
      <c r="A622" s="43" t="s">
        <v>1621</v>
      </c>
      <c r="B622" s="152" t="str">
        <f>IFERROR(VLOOKUP(Proc[[#This Row],[App]],Table2[],3,0),"open")</f>
        <v>ok</v>
      </c>
      <c r="C622" s="43" t="s">
        <v>369</v>
      </c>
      <c r="D622" s="152" t="s">
        <v>8159</v>
      </c>
      <c r="E622" s="152" t="s">
        <v>1625</v>
      </c>
      <c r="F622" s="152" t="s">
        <v>1625</v>
      </c>
      <c r="G622" s="43" t="s">
        <v>400</v>
      </c>
      <c r="H622" s="44" t="str">
        <f>IF(Proc[[#This Row],[type]]="LFF (MDG-F)",MID(Proc[[#This Row],[Obj]],13,10),"")</f>
        <v/>
      </c>
      <c r="I622" s="152"/>
      <c r="J622" s="44" t="b">
        <f>Proc[[#This Row],[Requested]]=Proc[[#This Row],[CurrentParent]]</f>
        <v>1</v>
      </c>
      <c r="K622" s="152" t="str">
        <f>IF(Proc[[#This Row],[Author]]="Marcela Urrego",VLOOKUP(LEFT(Proc[[#This Row],[Requested]],1),Table3[#All],2,0),VLOOKUP(Proc[[#This Row],[Author]],Table4[],2,0))</f>
        <v>MGF</v>
      </c>
      <c r="L622" s="44" t="s">
        <v>508</v>
      </c>
      <c r="M622" s="46">
        <v>45705.641203703701</v>
      </c>
      <c r="P622" s="45" t="str">
        <f ca="1">IF(Proc[[#This Row],[DaysAgeing]]&gt;5,"yep","on track")</f>
        <v>yep</v>
      </c>
      <c r="Q622" s="2">
        <f ca="1">IF(Proc[[#This Row],[DateClosed]]="",ABS(NETWORKDAYS(Proc[[#This Row],[DateOpened]],TODAY()))-1,ABS(NETWORKDAYS(Proc[[#This Row],[DateOpened]],Proc[[#This Row],[DateClosed]]))-1)</f>
        <v>294</v>
      </c>
      <c r="R622" s="45" t="s">
        <v>1067</v>
      </c>
      <c r="S622" s="44"/>
      <c r="T622" s="153">
        <v>621</v>
      </c>
    </row>
    <row r="623" spans="1:20" hidden="1">
      <c r="A623" t="s">
        <v>1627</v>
      </c>
      <c r="B623" s="152" t="str">
        <f>IFERROR(VLOOKUP(Proc[[#This Row],[App]],Table2[],3,0),"open")</f>
        <v>ok</v>
      </c>
      <c r="C623" s="43" t="s">
        <v>369</v>
      </c>
      <c r="D623" s="152" t="s">
        <v>8160</v>
      </c>
      <c r="E623" s="152" t="s">
        <v>1628</v>
      </c>
      <c r="F623" s="152" t="s">
        <v>1628</v>
      </c>
      <c r="G623" s="43" t="s">
        <v>400</v>
      </c>
      <c r="H623" s="44" t="str">
        <f>IF(Proc[[#This Row],[type]]="LFF (MDG-F)",MID(Proc[[#This Row],[Obj]],13,10),"")</f>
        <v/>
      </c>
      <c r="I623" s="152"/>
      <c r="J623" s="44" t="b">
        <f>Proc[[#This Row],[Requested]]=Proc[[#This Row],[CurrentParent]]</f>
        <v>1</v>
      </c>
      <c r="K623" s="152" t="str">
        <f>IF(Proc[[#This Row],[Author]]="Marcela Urrego",VLOOKUP(LEFT(Proc[[#This Row],[Requested]],1),Table3[#All],2,0),VLOOKUP(Proc[[#This Row],[Author]],Table4[],2,0))</f>
        <v>EL</v>
      </c>
      <c r="L623" s="44" t="s">
        <v>508</v>
      </c>
      <c r="M623" s="46">
        <v>45705.645752314813</v>
      </c>
      <c r="P623" s="45" t="str">
        <f ca="1">IF(Proc[[#This Row],[DaysAgeing]]&gt;5,"yep","on track")</f>
        <v>yep</v>
      </c>
      <c r="Q623" s="2">
        <f ca="1">IF(Proc[[#This Row],[DateClosed]]="",ABS(NETWORKDAYS(Proc[[#This Row],[DateOpened]],TODAY()))-1,ABS(NETWORKDAYS(Proc[[#This Row],[DateOpened]],Proc[[#This Row],[DateClosed]]))-1)</f>
        <v>294</v>
      </c>
      <c r="R623" s="45" t="s">
        <v>993</v>
      </c>
      <c r="S623" s="44"/>
      <c r="T623" s="153">
        <v>622</v>
      </c>
    </row>
    <row r="624" spans="1:20" hidden="1">
      <c r="A624" s="43" t="s">
        <v>1627</v>
      </c>
      <c r="B624" s="152" t="str">
        <f>IFERROR(VLOOKUP(Proc[[#This Row],[App]],Table2[],3,0),"open")</f>
        <v>ok</v>
      </c>
      <c r="C624" s="43" t="s">
        <v>369</v>
      </c>
      <c r="D624" s="152" t="s">
        <v>8161</v>
      </c>
      <c r="E624" s="152" t="s">
        <v>1474</v>
      </c>
      <c r="F624" s="152" t="s">
        <v>1474</v>
      </c>
      <c r="G624" s="43" t="s">
        <v>400</v>
      </c>
      <c r="H624" s="44" t="str">
        <f>IF(Proc[[#This Row],[type]]="LFF (MDG-F)",MID(Proc[[#This Row],[Obj]],13,10),"")</f>
        <v/>
      </c>
      <c r="I624" s="152"/>
      <c r="J624" s="44" t="b">
        <f>Proc[[#This Row],[Requested]]=Proc[[#This Row],[CurrentParent]]</f>
        <v>1</v>
      </c>
      <c r="K624" s="152" t="str">
        <f>IF(Proc[[#This Row],[Author]]="Marcela Urrego",VLOOKUP(LEFT(Proc[[#This Row],[Requested]],1),Table3[#All],2,0),VLOOKUP(Proc[[#This Row],[Author]],Table4[],2,0))</f>
        <v>EL</v>
      </c>
      <c r="L624" s="44" t="s">
        <v>508</v>
      </c>
      <c r="M624" s="46">
        <v>45705.645752314813</v>
      </c>
      <c r="P624" s="45" t="str">
        <f ca="1">IF(Proc[[#This Row],[DaysAgeing]]&gt;5,"yep","on track")</f>
        <v>yep</v>
      </c>
      <c r="Q624" s="2">
        <f ca="1">IF(Proc[[#This Row],[DateClosed]]="",ABS(NETWORKDAYS(Proc[[#This Row],[DateOpened]],TODAY()))-1,ABS(NETWORKDAYS(Proc[[#This Row],[DateOpened]],Proc[[#This Row],[DateClosed]]))-1)</f>
        <v>294</v>
      </c>
      <c r="R624" s="45" t="s">
        <v>993</v>
      </c>
      <c r="S624" s="44"/>
      <c r="T624" s="153">
        <v>623</v>
      </c>
    </row>
    <row r="625" spans="1:20" hidden="1">
      <c r="A625" s="43" t="s">
        <v>1627</v>
      </c>
      <c r="B625" s="152" t="str">
        <f>IFERROR(VLOOKUP(Proc[[#This Row],[App]],Table2[],3,0),"open")</f>
        <v>ok</v>
      </c>
      <c r="C625" s="43" t="s">
        <v>369</v>
      </c>
      <c r="D625" s="152" t="s">
        <v>8162</v>
      </c>
      <c r="E625" s="152" t="s">
        <v>1629</v>
      </c>
      <c r="F625" s="152" t="s">
        <v>1629</v>
      </c>
      <c r="G625" s="43" t="s">
        <v>400</v>
      </c>
      <c r="H625" s="44" t="str">
        <f>IF(Proc[[#This Row],[type]]="LFF (MDG-F)",MID(Proc[[#This Row],[Obj]],13,10),"")</f>
        <v/>
      </c>
      <c r="I625" s="152"/>
      <c r="J625" s="44" t="b">
        <f>Proc[[#This Row],[Requested]]=Proc[[#This Row],[CurrentParent]]</f>
        <v>1</v>
      </c>
      <c r="K625" s="152" t="str">
        <f>IF(Proc[[#This Row],[Author]]="Marcela Urrego",VLOOKUP(LEFT(Proc[[#This Row],[Requested]],1),Table3[#All],2,0),VLOOKUP(Proc[[#This Row],[Author]],Table4[],2,0))</f>
        <v>EL</v>
      </c>
      <c r="L625" s="44" t="s">
        <v>508</v>
      </c>
      <c r="M625" s="46">
        <v>45705.645752314813</v>
      </c>
      <c r="P625" s="45" t="str">
        <f ca="1">IF(Proc[[#This Row],[DaysAgeing]]&gt;5,"yep","on track")</f>
        <v>yep</v>
      </c>
      <c r="Q625" s="2">
        <f ca="1">IF(Proc[[#This Row],[DateClosed]]="",ABS(NETWORKDAYS(Proc[[#This Row],[DateOpened]],TODAY()))-1,ABS(NETWORKDAYS(Proc[[#This Row],[DateOpened]],Proc[[#This Row],[DateClosed]]))-1)</f>
        <v>294</v>
      </c>
      <c r="R625" s="45" t="s">
        <v>993</v>
      </c>
      <c r="S625" s="44"/>
      <c r="T625" s="153">
        <v>624</v>
      </c>
    </row>
    <row r="626" spans="1:20" hidden="1">
      <c r="A626" s="43" t="s">
        <v>1627</v>
      </c>
      <c r="B626" s="152" t="str">
        <f>IFERROR(VLOOKUP(Proc[[#This Row],[App]],Table2[],3,0),"open")</f>
        <v>ok</v>
      </c>
      <c r="C626" s="43" t="s">
        <v>369</v>
      </c>
      <c r="D626" s="152" t="s">
        <v>8163</v>
      </c>
      <c r="E626" s="152" t="s">
        <v>1630</v>
      </c>
      <c r="F626" s="152" t="s">
        <v>1630</v>
      </c>
      <c r="G626" s="43" t="s">
        <v>400</v>
      </c>
      <c r="H626" s="44" t="str">
        <f>IF(Proc[[#This Row],[type]]="LFF (MDG-F)",MID(Proc[[#This Row],[Obj]],13,10),"")</f>
        <v/>
      </c>
      <c r="I626" s="152"/>
      <c r="J626" s="44" t="b">
        <f>Proc[[#This Row],[Requested]]=Proc[[#This Row],[CurrentParent]]</f>
        <v>1</v>
      </c>
      <c r="K626" s="152" t="str">
        <f>IF(Proc[[#This Row],[Author]]="Marcela Urrego",VLOOKUP(LEFT(Proc[[#This Row],[Requested]],1),Table3[#All],2,0),VLOOKUP(Proc[[#This Row],[Author]],Table4[],2,0))</f>
        <v>EL</v>
      </c>
      <c r="L626" s="44" t="s">
        <v>508</v>
      </c>
      <c r="M626" s="46">
        <v>45705.645752314813</v>
      </c>
      <c r="P626" s="45" t="str">
        <f ca="1">IF(Proc[[#This Row],[DaysAgeing]]&gt;5,"yep","on track")</f>
        <v>yep</v>
      </c>
      <c r="Q626" s="2">
        <f ca="1">IF(Proc[[#This Row],[DateClosed]]="",ABS(NETWORKDAYS(Proc[[#This Row],[DateOpened]],TODAY()))-1,ABS(NETWORKDAYS(Proc[[#This Row],[DateOpened]],Proc[[#This Row],[DateClosed]]))-1)</f>
        <v>294</v>
      </c>
      <c r="R626" s="45" t="s">
        <v>993</v>
      </c>
      <c r="S626" s="44"/>
      <c r="T626" s="153">
        <v>625</v>
      </c>
    </row>
    <row r="627" spans="1:20" hidden="1">
      <c r="A627" s="43" t="s">
        <v>1627</v>
      </c>
      <c r="B627" s="152" t="str">
        <f>IFERROR(VLOOKUP(Proc[[#This Row],[App]],Table2[],3,0),"open")</f>
        <v>ok</v>
      </c>
      <c r="C627" s="43" t="s">
        <v>369</v>
      </c>
      <c r="D627" s="152" t="s">
        <v>8164</v>
      </c>
      <c r="E627" s="152" t="s">
        <v>1630</v>
      </c>
      <c r="F627" s="152" t="s">
        <v>1630</v>
      </c>
      <c r="G627" s="43" t="s">
        <v>400</v>
      </c>
      <c r="H627" s="44" t="str">
        <f>IF(Proc[[#This Row],[type]]="LFF (MDG-F)",MID(Proc[[#This Row],[Obj]],13,10),"")</f>
        <v/>
      </c>
      <c r="I627" s="152"/>
      <c r="J627" s="44" t="b">
        <f>Proc[[#This Row],[Requested]]=Proc[[#This Row],[CurrentParent]]</f>
        <v>1</v>
      </c>
      <c r="K627" s="152" t="str">
        <f>IF(Proc[[#This Row],[Author]]="Marcela Urrego",VLOOKUP(LEFT(Proc[[#This Row],[Requested]],1),Table3[#All],2,0),VLOOKUP(Proc[[#This Row],[Author]],Table4[],2,0))</f>
        <v>EL</v>
      </c>
      <c r="L627" s="44" t="s">
        <v>508</v>
      </c>
      <c r="M627" s="46">
        <v>45705.645752314813</v>
      </c>
      <c r="P627" s="45" t="str">
        <f ca="1">IF(Proc[[#This Row],[DaysAgeing]]&gt;5,"yep","on track")</f>
        <v>yep</v>
      </c>
      <c r="Q627" s="2">
        <f ca="1">IF(Proc[[#This Row],[DateClosed]]="",ABS(NETWORKDAYS(Proc[[#This Row],[DateOpened]],TODAY()))-1,ABS(NETWORKDAYS(Proc[[#This Row],[DateOpened]],Proc[[#This Row],[DateClosed]]))-1)</f>
        <v>294</v>
      </c>
      <c r="R627" s="45" t="s">
        <v>993</v>
      </c>
      <c r="S627" s="44"/>
      <c r="T627" s="153">
        <v>626</v>
      </c>
    </row>
    <row r="628" spans="1:20" hidden="1">
      <c r="A628" t="s">
        <v>1627</v>
      </c>
      <c r="B628" s="152" t="str">
        <f>IFERROR(VLOOKUP(Proc[[#This Row],[App]],Table2[],3,0),"open")</f>
        <v>ok</v>
      </c>
      <c r="C628" s="43" t="s">
        <v>369</v>
      </c>
      <c r="D628" s="152" t="s">
        <v>8165</v>
      </c>
      <c r="E628" s="152" t="s">
        <v>1630</v>
      </c>
      <c r="F628" s="152" t="s">
        <v>1630</v>
      </c>
      <c r="G628" s="43" t="s">
        <v>400</v>
      </c>
      <c r="H628" s="44" t="str">
        <f>IF(Proc[[#This Row],[type]]="LFF (MDG-F)",MID(Proc[[#This Row],[Obj]],13,10),"")</f>
        <v/>
      </c>
      <c r="I628" s="152"/>
      <c r="J628" s="44" t="b">
        <f>Proc[[#This Row],[Requested]]=Proc[[#This Row],[CurrentParent]]</f>
        <v>1</v>
      </c>
      <c r="K628" s="152" t="str">
        <f>IF(Proc[[#This Row],[Author]]="Marcela Urrego",VLOOKUP(LEFT(Proc[[#This Row],[Requested]],1),Table3[#All],2,0),VLOOKUP(Proc[[#This Row],[Author]],Table4[],2,0))</f>
        <v>EL</v>
      </c>
      <c r="L628" s="44" t="s">
        <v>508</v>
      </c>
      <c r="M628" s="46">
        <v>45705.645752314813</v>
      </c>
      <c r="P628" s="45" t="str">
        <f ca="1">IF(Proc[[#This Row],[DaysAgeing]]&gt;5,"yep","on track")</f>
        <v>yep</v>
      </c>
      <c r="Q628" s="2">
        <f ca="1">IF(Proc[[#This Row],[DateClosed]]="",ABS(NETWORKDAYS(Proc[[#This Row],[DateOpened]],TODAY()))-1,ABS(NETWORKDAYS(Proc[[#This Row],[DateOpened]],Proc[[#This Row],[DateClosed]]))-1)</f>
        <v>294</v>
      </c>
      <c r="R628" s="45" t="s">
        <v>993</v>
      </c>
      <c r="S628" s="44"/>
      <c r="T628" s="153">
        <v>627</v>
      </c>
    </row>
    <row r="629" spans="1:20" hidden="1">
      <c r="A629" s="43" t="s">
        <v>1627</v>
      </c>
      <c r="B629" s="152" t="str">
        <f>IFERROR(VLOOKUP(Proc[[#This Row],[App]],Table2[],3,0),"open")</f>
        <v>ok</v>
      </c>
      <c r="C629" s="43" t="s">
        <v>369</v>
      </c>
      <c r="D629" s="152" t="s">
        <v>7922</v>
      </c>
      <c r="E629" s="152" t="s">
        <v>1631</v>
      </c>
      <c r="F629" s="152" t="s">
        <v>1631</v>
      </c>
      <c r="G629" s="43" t="s">
        <v>400</v>
      </c>
      <c r="H629" s="44" t="str">
        <f>IF(Proc[[#This Row],[type]]="LFF (MDG-F)",MID(Proc[[#This Row],[Obj]],13,10),"")</f>
        <v/>
      </c>
      <c r="I629" s="152"/>
      <c r="J629" s="44" t="b">
        <f>Proc[[#This Row],[Requested]]=Proc[[#This Row],[CurrentParent]]</f>
        <v>1</v>
      </c>
      <c r="K629" s="152" t="str">
        <f>IF(Proc[[#This Row],[Author]]="Marcela Urrego",VLOOKUP(LEFT(Proc[[#This Row],[Requested]],1),Table3[#All],2,0),VLOOKUP(Proc[[#This Row],[Author]],Table4[],2,0))</f>
        <v>EL</v>
      </c>
      <c r="L629" s="44" t="s">
        <v>508</v>
      </c>
      <c r="M629" s="46">
        <v>45705.645752314813</v>
      </c>
      <c r="P629" s="45" t="str">
        <f ca="1">IF(Proc[[#This Row],[DaysAgeing]]&gt;5,"yep","on track")</f>
        <v>yep</v>
      </c>
      <c r="Q629" s="2">
        <f ca="1">IF(Proc[[#This Row],[DateClosed]]="",ABS(NETWORKDAYS(Proc[[#This Row],[DateOpened]],TODAY()))-1,ABS(NETWORKDAYS(Proc[[#This Row],[DateOpened]],Proc[[#This Row],[DateClosed]]))-1)</f>
        <v>294</v>
      </c>
      <c r="R629" s="45" t="s">
        <v>993</v>
      </c>
      <c r="S629" s="44"/>
      <c r="T629" s="153">
        <v>628</v>
      </c>
    </row>
    <row r="630" spans="1:20" hidden="1">
      <c r="A630" s="43" t="s">
        <v>1627</v>
      </c>
      <c r="B630" s="152" t="str">
        <f>IFERROR(VLOOKUP(Proc[[#This Row],[App]],Table2[],3,0),"open")</f>
        <v>ok</v>
      </c>
      <c r="C630" s="43" t="s">
        <v>369</v>
      </c>
      <c r="D630" s="152" t="s">
        <v>7928</v>
      </c>
      <c r="E630" s="152" t="s">
        <v>1631</v>
      </c>
      <c r="F630" s="152" t="s">
        <v>1631</v>
      </c>
      <c r="G630" s="43" t="s">
        <v>400</v>
      </c>
      <c r="H630" s="44" t="str">
        <f>IF(Proc[[#This Row],[type]]="LFF (MDG-F)",MID(Proc[[#This Row],[Obj]],13,10),"")</f>
        <v/>
      </c>
      <c r="I630" s="152"/>
      <c r="J630" s="44" t="b">
        <f>Proc[[#This Row],[Requested]]=Proc[[#This Row],[CurrentParent]]</f>
        <v>1</v>
      </c>
      <c r="K630" s="152" t="str">
        <f>IF(Proc[[#This Row],[Author]]="Marcela Urrego",VLOOKUP(LEFT(Proc[[#This Row],[Requested]],1),Table3[#All],2,0),VLOOKUP(Proc[[#This Row],[Author]],Table4[],2,0))</f>
        <v>EL</v>
      </c>
      <c r="L630" s="44" t="s">
        <v>508</v>
      </c>
      <c r="M630" s="46">
        <v>45705.645752314813</v>
      </c>
      <c r="P630" s="45" t="str">
        <f ca="1">IF(Proc[[#This Row],[DaysAgeing]]&gt;5,"yep","on track")</f>
        <v>yep</v>
      </c>
      <c r="Q630" s="2">
        <f ca="1">IF(Proc[[#This Row],[DateClosed]]="",ABS(NETWORKDAYS(Proc[[#This Row],[DateOpened]],TODAY()))-1,ABS(NETWORKDAYS(Proc[[#This Row],[DateOpened]],Proc[[#This Row],[DateClosed]]))-1)</f>
        <v>294</v>
      </c>
      <c r="R630" s="45" t="s">
        <v>993</v>
      </c>
      <c r="S630" s="44"/>
      <c r="T630" s="153">
        <v>629</v>
      </c>
    </row>
    <row r="631" spans="1:20" hidden="1">
      <c r="A631" s="43" t="s">
        <v>1627</v>
      </c>
      <c r="B631" s="152" t="str">
        <f>IFERROR(VLOOKUP(Proc[[#This Row],[App]],Table2[],3,0),"open")</f>
        <v>ok</v>
      </c>
      <c r="C631" s="43" t="s">
        <v>369</v>
      </c>
      <c r="D631" s="152" t="s">
        <v>7923</v>
      </c>
      <c r="E631" s="152" t="s">
        <v>1632</v>
      </c>
      <c r="F631" s="152" t="s">
        <v>1632</v>
      </c>
      <c r="G631" s="43" t="s">
        <v>400</v>
      </c>
      <c r="H631" s="44" t="str">
        <f>IF(Proc[[#This Row],[type]]="LFF (MDG-F)",MID(Proc[[#This Row],[Obj]],13,10),"")</f>
        <v/>
      </c>
      <c r="I631" s="152"/>
      <c r="J631" s="44" t="b">
        <f>Proc[[#This Row],[Requested]]=Proc[[#This Row],[CurrentParent]]</f>
        <v>1</v>
      </c>
      <c r="K631" s="152" t="str">
        <f>IF(Proc[[#This Row],[Author]]="Marcela Urrego",VLOOKUP(LEFT(Proc[[#This Row],[Requested]],1),Table3[#All],2,0),VLOOKUP(Proc[[#This Row],[Author]],Table4[],2,0))</f>
        <v>EL</v>
      </c>
      <c r="L631" s="44" t="s">
        <v>508</v>
      </c>
      <c r="M631" s="46">
        <v>45705.645752314813</v>
      </c>
      <c r="P631" s="45" t="str">
        <f ca="1">IF(Proc[[#This Row],[DaysAgeing]]&gt;5,"yep","on track")</f>
        <v>yep</v>
      </c>
      <c r="Q631" s="2">
        <f ca="1">IF(Proc[[#This Row],[DateClosed]]="",ABS(NETWORKDAYS(Proc[[#This Row],[DateOpened]],TODAY()))-1,ABS(NETWORKDAYS(Proc[[#This Row],[DateOpened]],Proc[[#This Row],[DateClosed]]))-1)</f>
        <v>294</v>
      </c>
      <c r="R631" s="45" t="s">
        <v>993</v>
      </c>
      <c r="S631" s="44"/>
      <c r="T631" s="153">
        <v>630</v>
      </c>
    </row>
    <row r="632" spans="1:20" hidden="1">
      <c r="A632" s="43" t="s">
        <v>1627</v>
      </c>
      <c r="B632" s="152" t="str">
        <f>IFERROR(VLOOKUP(Proc[[#This Row],[App]],Table2[],3,0),"open")</f>
        <v>ok</v>
      </c>
      <c r="C632" s="43" t="s">
        <v>369</v>
      </c>
      <c r="D632" s="152" t="s">
        <v>7929</v>
      </c>
      <c r="E632" s="152" t="s">
        <v>1632</v>
      </c>
      <c r="F632" s="152" t="s">
        <v>1632</v>
      </c>
      <c r="G632" s="43" t="s">
        <v>400</v>
      </c>
      <c r="H632" s="44" t="str">
        <f>IF(Proc[[#This Row],[type]]="LFF (MDG-F)",MID(Proc[[#This Row],[Obj]],13,10),"")</f>
        <v/>
      </c>
      <c r="I632" s="152"/>
      <c r="J632" s="44" t="b">
        <f>Proc[[#This Row],[Requested]]=Proc[[#This Row],[CurrentParent]]</f>
        <v>1</v>
      </c>
      <c r="K632" s="152" t="str">
        <f>IF(Proc[[#This Row],[Author]]="Marcela Urrego",VLOOKUP(LEFT(Proc[[#This Row],[Requested]],1),Table3[#All],2,0),VLOOKUP(Proc[[#This Row],[Author]],Table4[],2,0))</f>
        <v>EL</v>
      </c>
      <c r="L632" s="44" t="s">
        <v>508</v>
      </c>
      <c r="M632" s="46">
        <v>45705.645752314813</v>
      </c>
      <c r="P632" s="45" t="str">
        <f ca="1">IF(Proc[[#This Row],[DaysAgeing]]&gt;5,"yep","on track")</f>
        <v>yep</v>
      </c>
      <c r="Q632" s="2">
        <f ca="1">IF(Proc[[#This Row],[DateClosed]]="",ABS(NETWORKDAYS(Proc[[#This Row],[DateOpened]],TODAY()))-1,ABS(NETWORKDAYS(Proc[[#This Row],[DateOpened]],Proc[[#This Row],[DateClosed]]))-1)</f>
        <v>294</v>
      </c>
      <c r="R632" s="45" t="s">
        <v>993</v>
      </c>
      <c r="S632" s="44"/>
      <c r="T632" s="153">
        <v>631</v>
      </c>
    </row>
    <row r="633" spans="1:20" hidden="1">
      <c r="A633" s="43" t="s">
        <v>1637</v>
      </c>
      <c r="B633" s="152" t="str">
        <f>IFERROR(VLOOKUP(Proc[[#This Row],[App]],Table2[],3,0),"open")</f>
        <v>ok</v>
      </c>
      <c r="C633" s="43" t="s">
        <v>369</v>
      </c>
      <c r="D633" s="152" t="s">
        <v>1633</v>
      </c>
      <c r="E633" s="152" t="s">
        <v>1635</v>
      </c>
      <c r="F633" s="152" t="s">
        <v>1635</v>
      </c>
      <c r="G633" s="43" t="s">
        <v>400</v>
      </c>
      <c r="H633" s="44" t="str">
        <f>IF(Proc[[#This Row],[type]]="LFF (MDG-F)",MID(Proc[[#This Row],[Obj]],13,10),"")</f>
        <v/>
      </c>
      <c r="I633" s="152"/>
      <c r="J633" s="44" t="b">
        <f>Proc[[#This Row],[Requested]]=Proc[[#This Row],[CurrentParent]]</f>
        <v>1</v>
      </c>
      <c r="K633" s="152" t="str">
        <f>IF(Proc[[#This Row],[Author]]="Marcela Urrego",VLOOKUP(LEFT(Proc[[#This Row],[Requested]],1),Table3[#All],2,0),VLOOKUP(Proc[[#This Row],[Author]],Table4[],2,0))</f>
        <v>MGF</v>
      </c>
      <c r="L633" s="44" t="s">
        <v>508</v>
      </c>
      <c r="M633" s="46">
        <v>45705.71533564815</v>
      </c>
      <c r="N633" s="46">
        <v>45706</v>
      </c>
      <c r="O633" s="46">
        <v>45706</v>
      </c>
      <c r="P633" s="45" t="str">
        <f ca="1">IF(Proc[[#This Row],[DaysAgeing]]&gt;5,"yep","on track")</f>
        <v>on track</v>
      </c>
      <c r="Q633" s="2">
        <f ca="1">IF(Proc[[#This Row],[DateClosed]]="",ABS(NETWORKDAYS(Proc[[#This Row],[DateOpened]],TODAY()))-1,ABS(NETWORKDAYS(Proc[[#This Row],[DateOpened]],Proc[[#This Row],[DateClosed]]))-1)</f>
        <v>1</v>
      </c>
      <c r="R633" s="45" t="s">
        <v>514</v>
      </c>
      <c r="S633" s="44"/>
      <c r="T633" s="153">
        <v>632</v>
      </c>
    </row>
    <row r="634" spans="1:20" hidden="1">
      <c r="A634" s="43" t="s">
        <v>1637</v>
      </c>
      <c r="B634" s="152" t="str">
        <f>IFERROR(VLOOKUP(Proc[[#This Row],[App]],Table2[],3,0),"open")</f>
        <v>ok</v>
      </c>
      <c r="C634" s="43" t="s">
        <v>369</v>
      </c>
      <c r="D634" s="152" t="s">
        <v>1634</v>
      </c>
      <c r="E634" s="152" t="s">
        <v>1636</v>
      </c>
      <c r="F634" s="152" t="s">
        <v>1636</v>
      </c>
      <c r="G634" s="43" t="s">
        <v>400</v>
      </c>
      <c r="H634" s="44" t="str">
        <f>IF(Proc[[#This Row],[type]]="LFF (MDG-F)",MID(Proc[[#This Row],[Obj]],13,10),"")</f>
        <v/>
      </c>
      <c r="I634" s="152"/>
      <c r="J634" s="44" t="b">
        <f>Proc[[#This Row],[Requested]]=Proc[[#This Row],[CurrentParent]]</f>
        <v>1</v>
      </c>
      <c r="K634" s="152" t="str">
        <f>IF(Proc[[#This Row],[Author]]="Marcela Urrego",VLOOKUP(LEFT(Proc[[#This Row],[Requested]],1),Table3[#All],2,0),VLOOKUP(Proc[[#This Row],[Author]],Table4[],2,0))</f>
        <v>MGF</v>
      </c>
      <c r="L634" s="44" t="s">
        <v>508</v>
      </c>
      <c r="M634" s="46">
        <v>45705.71533564815</v>
      </c>
      <c r="N634" s="46">
        <v>45706</v>
      </c>
      <c r="O634" s="46">
        <v>45706</v>
      </c>
      <c r="P634" s="45" t="str">
        <f ca="1">IF(Proc[[#This Row],[DaysAgeing]]&gt;5,"yep","on track")</f>
        <v>on track</v>
      </c>
      <c r="Q634" s="2">
        <f ca="1">IF(Proc[[#This Row],[DateClosed]]="",ABS(NETWORKDAYS(Proc[[#This Row],[DateOpened]],TODAY()))-1,ABS(NETWORKDAYS(Proc[[#This Row],[DateOpened]],Proc[[#This Row],[DateClosed]]))-1)</f>
        <v>1</v>
      </c>
      <c r="R634" s="45" t="s">
        <v>514</v>
      </c>
      <c r="S634" s="44"/>
      <c r="T634" s="153">
        <v>633</v>
      </c>
    </row>
    <row r="635" spans="1:20" hidden="1">
      <c r="A635" s="43" t="s">
        <v>1626</v>
      </c>
      <c r="B635" s="152" t="str">
        <f>IFERROR(VLOOKUP(Proc[[#This Row],[App]],Table2[],3,0),"open")</f>
        <v>ok</v>
      </c>
      <c r="C635" s="43" t="s">
        <v>369</v>
      </c>
      <c r="D635" s="152" t="s">
        <v>2209</v>
      </c>
      <c r="E635" s="152" t="s">
        <v>1431</v>
      </c>
      <c r="F635" s="152" t="s">
        <v>1431</v>
      </c>
      <c r="G635" s="43" t="s">
        <v>400</v>
      </c>
      <c r="H635" s="44" t="str">
        <f>IF(Proc[[#This Row],[type]]="LFF (MDG-F)",MID(Proc[[#This Row],[Obj]],13,10),"")</f>
        <v/>
      </c>
      <c r="I635" s="152"/>
      <c r="J635" s="44" t="b">
        <f>Proc[[#This Row],[Requested]]=Proc[[#This Row],[CurrentParent]]</f>
        <v>1</v>
      </c>
      <c r="K635" s="152" t="str">
        <f>IF(Proc[[#This Row],[Author]]="Marcela Urrego",VLOOKUP(LEFT(Proc[[#This Row],[Requested]],1),Table3[#All],2,0),VLOOKUP(Proc[[#This Row],[Author]],Table4[],2,0))</f>
        <v>LS</v>
      </c>
      <c r="L635" s="44" t="s">
        <v>508</v>
      </c>
      <c r="M635" s="46">
        <v>45706.262858796297</v>
      </c>
      <c r="P635" s="45" t="str">
        <f ca="1">IF(Proc[[#This Row],[DaysAgeing]]&gt;5,"yep","on track")</f>
        <v>yep</v>
      </c>
      <c r="Q635" s="2">
        <f ca="1">IF(Proc[[#This Row],[DateClosed]]="",ABS(NETWORKDAYS(Proc[[#This Row],[DateOpened]],TODAY()))-1,ABS(NETWORKDAYS(Proc[[#This Row],[DateOpened]],Proc[[#This Row],[DateClosed]]))-1)</f>
        <v>293</v>
      </c>
      <c r="R635" s="45" t="s">
        <v>823</v>
      </c>
      <c r="S635" s="44"/>
      <c r="T635" s="153">
        <v>634</v>
      </c>
    </row>
    <row r="636" spans="1:20" hidden="1">
      <c r="A636" s="43" t="s">
        <v>1626</v>
      </c>
      <c r="B636" s="152" t="str">
        <f>IFERROR(VLOOKUP(Proc[[#This Row],[App]],Table2[],3,0),"open")</f>
        <v>ok</v>
      </c>
      <c r="C636" s="43" t="s">
        <v>369</v>
      </c>
      <c r="D636" s="152" t="s">
        <v>2210</v>
      </c>
      <c r="E636" s="152" t="s">
        <v>1431</v>
      </c>
      <c r="F636" s="152" t="s">
        <v>1431</v>
      </c>
      <c r="G636" s="43" t="s">
        <v>400</v>
      </c>
      <c r="H636" s="44" t="str">
        <f>IF(Proc[[#This Row],[type]]="LFF (MDG-F)",MID(Proc[[#This Row],[Obj]],13,10),"")</f>
        <v/>
      </c>
      <c r="I636" s="152"/>
      <c r="J636" s="44" t="b">
        <f>Proc[[#This Row],[Requested]]=Proc[[#This Row],[CurrentParent]]</f>
        <v>1</v>
      </c>
      <c r="K636" s="152" t="str">
        <f>IF(Proc[[#This Row],[Author]]="Marcela Urrego",VLOOKUP(LEFT(Proc[[#This Row],[Requested]],1),Table3[#All],2,0),VLOOKUP(Proc[[#This Row],[Author]],Table4[],2,0))</f>
        <v>LS</v>
      </c>
      <c r="L636" s="44" t="s">
        <v>508</v>
      </c>
      <c r="M636" s="46">
        <v>45706.262858796297</v>
      </c>
      <c r="P636" s="45" t="str">
        <f ca="1">IF(Proc[[#This Row],[DaysAgeing]]&gt;5,"yep","on track")</f>
        <v>yep</v>
      </c>
      <c r="Q636" s="2">
        <f ca="1">IF(Proc[[#This Row],[DateClosed]]="",ABS(NETWORKDAYS(Proc[[#This Row],[DateOpened]],TODAY()))-1,ABS(NETWORKDAYS(Proc[[#This Row],[DateOpened]],Proc[[#This Row],[DateClosed]]))-1)</f>
        <v>293</v>
      </c>
      <c r="R636" s="45" t="s">
        <v>823</v>
      </c>
      <c r="S636" s="44"/>
      <c r="T636" s="153">
        <v>635</v>
      </c>
    </row>
    <row r="637" spans="1:20" hidden="1">
      <c r="A637" s="43" t="s">
        <v>1626</v>
      </c>
      <c r="B637" s="152" t="str">
        <f>IFERROR(VLOOKUP(Proc[[#This Row],[App]],Table2[],3,0),"open")</f>
        <v>ok</v>
      </c>
      <c r="C637" s="43" t="s">
        <v>369</v>
      </c>
      <c r="D637" s="152" t="s">
        <v>2207</v>
      </c>
      <c r="E637" s="152" t="s">
        <v>1431</v>
      </c>
      <c r="F637" s="152" t="s">
        <v>1431</v>
      </c>
      <c r="G637" s="43" t="s">
        <v>400</v>
      </c>
      <c r="H637" s="44" t="str">
        <f>IF(Proc[[#This Row],[type]]="LFF (MDG-F)",MID(Proc[[#This Row],[Obj]],13,10),"")</f>
        <v/>
      </c>
      <c r="I637" s="152"/>
      <c r="J637" s="44" t="b">
        <f>Proc[[#This Row],[Requested]]=Proc[[#This Row],[CurrentParent]]</f>
        <v>1</v>
      </c>
      <c r="K637" s="152" t="str">
        <f>IF(Proc[[#This Row],[Author]]="Marcela Urrego",VLOOKUP(LEFT(Proc[[#This Row],[Requested]],1),Table3[#All],2,0),VLOOKUP(Proc[[#This Row],[Author]],Table4[],2,0))</f>
        <v>LS</v>
      </c>
      <c r="L637" s="44" t="s">
        <v>508</v>
      </c>
      <c r="M637" s="46">
        <v>45706.262858796297</v>
      </c>
      <c r="P637" s="45" t="str">
        <f ca="1">IF(Proc[[#This Row],[DaysAgeing]]&gt;5,"yep","on track")</f>
        <v>yep</v>
      </c>
      <c r="Q637" s="2">
        <f ca="1">IF(Proc[[#This Row],[DateClosed]]="",ABS(NETWORKDAYS(Proc[[#This Row],[DateOpened]],TODAY()))-1,ABS(NETWORKDAYS(Proc[[#This Row],[DateOpened]],Proc[[#This Row],[DateClosed]]))-1)</f>
        <v>293</v>
      </c>
      <c r="R637" s="45" t="s">
        <v>823</v>
      </c>
      <c r="S637" s="44"/>
      <c r="T637" s="153">
        <v>636</v>
      </c>
    </row>
    <row r="638" spans="1:20" hidden="1">
      <c r="A638" t="s">
        <v>1626</v>
      </c>
      <c r="B638" s="152" t="str">
        <f>IFERROR(VLOOKUP(Proc[[#This Row],[App]],Table2[],3,0),"open")</f>
        <v>ok</v>
      </c>
      <c r="C638" s="43" t="s">
        <v>369</v>
      </c>
      <c r="D638" s="152" t="s">
        <v>2208</v>
      </c>
      <c r="E638" s="152" t="s">
        <v>1431</v>
      </c>
      <c r="F638" s="152" t="s">
        <v>1431</v>
      </c>
      <c r="G638" s="43" t="s">
        <v>400</v>
      </c>
      <c r="H638" s="44" t="str">
        <f>IF(Proc[[#This Row],[type]]="LFF (MDG-F)",MID(Proc[[#This Row],[Obj]],13,10),"")</f>
        <v/>
      </c>
      <c r="I638" s="152"/>
      <c r="J638" s="44" t="b">
        <f>Proc[[#This Row],[Requested]]=Proc[[#This Row],[CurrentParent]]</f>
        <v>1</v>
      </c>
      <c r="K638" s="152" t="str">
        <f>IF(Proc[[#This Row],[Author]]="Marcela Urrego",VLOOKUP(LEFT(Proc[[#This Row],[Requested]],1),Table3[#All],2,0),VLOOKUP(Proc[[#This Row],[Author]],Table4[],2,0))</f>
        <v>LS</v>
      </c>
      <c r="L638" s="44" t="s">
        <v>508</v>
      </c>
      <c r="M638" s="46">
        <v>45706.262858796297</v>
      </c>
      <c r="P638" s="45" t="str">
        <f ca="1">IF(Proc[[#This Row],[DaysAgeing]]&gt;5,"yep","on track")</f>
        <v>yep</v>
      </c>
      <c r="Q638" s="2">
        <f ca="1">IF(Proc[[#This Row],[DateClosed]]="",ABS(NETWORKDAYS(Proc[[#This Row],[DateOpened]],TODAY()))-1,ABS(NETWORKDAYS(Proc[[#This Row],[DateOpened]],Proc[[#This Row],[DateClosed]]))-1)</f>
        <v>293</v>
      </c>
      <c r="R638" s="45" t="s">
        <v>823</v>
      </c>
      <c r="S638" s="44"/>
      <c r="T638" s="153">
        <v>637</v>
      </c>
    </row>
    <row r="639" spans="1:20" hidden="1">
      <c r="A639" t="s">
        <v>1626</v>
      </c>
      <c r="B639" s="152" t="str">
        <f>IFERROR(VLOOKUP(Proc[[#This Row],[App]],Table2[],3,0),"open")</f>
        <v>ok</v>
      </c>
      <c r="C639" s="43" t="s">
        <v>369</v>
      </c>
      <c r="D639" s="152" t="s">
        <v>8166</v>
      </c>
      <c r="E639" s="152" t="s">
        <v>1431</v>
      </c>
      <c r="F639" s="152" t="s">
        <v>1431</v>
      </c>
      <c r="G639" s="43" t="s">
        <v>400</v>
      </c>
      <c r="H639" s="44" t="str">
        <f>IF(Proc[[#This Row],[type]]="LFF (MDG-F)",MID(Proc[[#This Row],[Obj]],13,10),"")</f>
        <v/>
      </c>
      <c r="I639" s="152"/>
      <c r="J639" s="44" t="b">
        <f>Proc[[#This Row],[Requested]]=Proc[[#This Row],[CurrentParent]]</f>
        <v>1</v>
      </c>
      <c r="K639" s="152" t="str">
        <f>IF(Proc[[#This Row],[Author]]="Marcela Urrego",VLOOKUP(LEFT(Proc[[#This Row],[Requested]],1),Table3[#All],2,0),VLOOKUP(Proc[[#This Row],[Author]],Table4[],2,0))</f>
        <v>LS</v>
      </c>
      <c r="L639" s="44" t="s">
        <v>508</v>
      </c>
      <c r="M639" s="46">
        <v>45706.262858796297</v>
      </c>
      <c r="P639" s="45" t="str">
        <f ca="1">IF(Proc[[#This Row],[DaysAgeing]]&gt;5,"yep","on track")</f>
        <v>yep</v>
      </c>
      <c r="Q639" s="2">
        <f ca="1">IF(Proc[[#This Row],[DateClosed]]="",ABS(NETWORKDAYS(Proc[[#This Row],[DateOpened]],TODAY()))-1,ABS(NETWORKDAYS(Proc[[#This Row],[DateOpened]],Proc[[#This Row],[DateClosed]]))-1)</f>
        <v>293</v>
      </c>
      <c r="R639" s="45" t="s">
        <v>823</v>
      </c>
      <c r="S639" s="44"/>
      <c r="T639" s="153">
        <v>638</v>
      </c>
    </row>
    <row r="640" spans="1:20" hidden="1">
      <c r="A640" t="s">
        <v>1638</v>
      </c>
      <c r="B640" s="152" t="str">
        <f>IFERROR(VLOOKUP(Proc[[#This Row],[App]],Table2[],3,0),"open")</f>
        <v>ok</v>
      </c>
      <c r="C640" t="s">
        <v>369</v>
      </c>
      <c r="D640" s="152" t="s">
        <v>8167</v>
      </c>
      <c r="E640" s="152" t="s">
        <v>1639</v>
      </c>
      <c r="F640" s="152" t="s">
        <v>1639</v>
      </c>
      <c r="G640" t="s">
        <v>406</v>
      </c>
      <c r="H640" s="44" t="str">
        <f>IF(Proc[[#This Row],[type]]="LFF (MDG-F)",MID(Proc[[#This Row],[Obj]],13,10),"")</f>
        <v>DE20538341</v>
      </c>
      <c r="I640" s="152"/>
      <c r="J640" s="44" t="b">
        <f>Proc[[#This Row],[Requested]]=Proc[[#This Row],[CurrentParent]]</f>
        <v>1</v>
      </c>
      <c r="K640" s="152" t="str">
        <f>IF(Proc[[#This Row],[Author]]="Marcela Urrego",VLOOKUP(LEFT(Proc[[#This Row],[Requested]],1),Table3[#All],2,0),VLOOKUP(Proc[[#This Row],[Author]],Table4[],2,0))</f>
        <v>MGF</v>
      </c>
      <c r="L640" s="44" t="s">
        <v>508</v>
      </c>
      <c r="M640" s="46">
        <v>45706.507418981484</v>
      </c>
      <c r="N640" s="46">
        <v>45709</v>
      </c>
      <c r="O640" s="46">
        <v>45709</v>
      </c>
      <c r="P640" s="45" t="str">
        <f ca="1">IF(Proc[[#This Row],[DaysAgeing]]&gt;5,"yep","on track")</f>
        <v>on track</v>
      </c>
      <c r="Q640" s="2">
        <f ca="1">IF(Proc[[#This Row],[DateClosed]]="",ABS(NETWORKDAYS(Proc[[#This Row],[DateOpened]],TODAY()))-1,ABS(NETWORKDAYS(Proc[[#This Row],[DateOpened]],Proc[[#This Row],[DateClosed]]))-1)</f>
        <v>3</v>
      </c>
      <c r="R640" s="45" t="s">
        <v>548</v>
      </c>
      <c r="S640" s="44"/>
      <c r="T640" s="153">
        <v>639</v>
      </c>
    </row>
    <row r="641" spans="1:20" hidden="1">
      <c r="A641" s="43" t="s">
        <v>1638</v>
      </c>
      <c r="B641" s="152" t="str">
        <f>IFERROR(VLOOKUP(Proc[[#This Row],[App]],Table2[],3,0),"open")</f>
        <v>ok</v>
      </c>
      <c r="C641" s="43" t="s">
        <v>369</v>
      </c>
      <c r="D641" s="152" t="s">
        <v>8168</v>
      </c>
      <c r="E641" s="152" t="s">
        <v>1640</v>
      </c>
      <c r="F641" s="152" t="s">
        <v>1640</v>
      </c>
      <c r="G641" s="43" t="s">
        <v>406</v>
      </c>
      <c r="H641" s="44" t="str">
        <f>IF(Proc[[#This Row],[type]]="LFF (MDG-F)",MID(Proc[[#This Row],[Obj]],13,10),"")</f>
        <v>DE10538341</v>
      </c>
      <c r="I641" s="152"/>
      <c r="J641" s="44" t="b">
        <f>Proc[[#This Row],[Requested]]=Proc[[#This Row],[CurrentParent]]</f>
        <v>1</v>
      </c>
      <c r="K641" s="152" t="str">
        <f>IF(Proc[[#This Row],[Author]]="Marcela Urrego",VLOOKUP(LEFT(Proc[[#This Row],[Requested]],1),Table3[#All],2,0),VLOOKUP(Proc[[#This Row],[Author]],Table4[],2,0))</f>
        <v>MGF</v>
      </c>
      <c r="L641" s="44" t="s">
        <v>508</v>
      </c>
      <c r="M641" s="46">
        <v>45706.507418981484</v>
      </c>
      <c r="N641" s="46">
        <v>45709</v>
      </c>
      <c r="O641" s="46">
        <v>45709</v>
      </c>
      <c r="P641" s="45" t="str">
        <f ca="1">IF(Proc[[#This Row],[DaysAgeing]]&gt;5,"yep","on track")</f>
        <v>on track</v>
      </c>
      <c r="Q641" s="2">
        <f ca="1">IF(Proc[[#This Row],[DateClosed]]="",ABS(NETWORKDAYS(Proc[[#This Row],[DateOpened]],TODAY()))-1,ABS(NETWORKDAYS(Proc[[#This Row],[DateOpened]],Proc[[#This Row],[DateClosed]]))-1)</f>
        <v>3</v>
      </c>
      <c r="R641" s="45" t="s">
        <v>548</v>
      </c>
      <c r="S641" s="44"/>
      <c r="T641" s="153">
        <v>640</v>
      </c>
    </row>
    <row r="642" spans="1:20" hidden="1">
      <c r="A642" t="s">
        <v>1641</v>
      </c>
      <c r="B642" s="152" t="str">
        <f>IFERROR(VLOOKUP(Proc[[#This Row],[App]],Table2[],3,0),"open")</f>
        <v>ok</v>
      </c>
      <c r="C642" t="s">
        <v>369</v>
      </c>
      <c r="D642" s="152" t="s">
        <v>1569</v>
      </c>
      <c r="E642" s="152" t="s">
        <v>1649</v>
      </c>
      <c r="F642" s="152" t="s">
        <v>1649</v>
      </c>
      <c r="G642" t="s">
        <v>406</v>
      </c>
      <c r="H642" s="44" t="str">
        <f>IF(Proc[[#This Row],[type]]="LFF (MDG-F)",MID(Proc[[#This Row],[Obj]],13,10),"")</f>
        <v>DE10G69660</v>
      </c>
      <c r="I642" s="152"/>
      <c r="J642" s="44" t="b">
        <f>Proc[[#This Row],[Requested]]=Proc[[#This Row],[CurrentParent]]</f>
        <v>1</v>
      </c>
      <c r="K642" s="152" t="str">
        <f>IF(Proc[[#This Row],[Author]]="Marcela Urrego",VLOOKUP(LEFT(Proc[[#This Row],[Requested]],1),Table3[#All],2,0),VLOOKUP(Proc[[#This Row],[Author]],Table4[],2,0))</f>
        <v>MGF</v>
      </c>
      <c r="L642" s="44" t="s">
        <v>508</v>
      </c>
      <c r="M642" s="46">
        <v>45707.167048611111</v>
      </c>
      <c r="N642" s="46">
        <v>45709</v>
      </c>
      <c r="O642" s="46">
        <v>45709</v>
      </c>
      <c r="P642" s="45" t="str">
        <f ca="1">IF(Proc[[#This Row],[DaysAgeing]]&gt;5,"yep","on track")</f>
        <v>on track</v>
      </c>
      <c r="Q642" s="2">
        <f ca="1">IF(Proc[[#This Row],[DateClosed]]="",ABS(NETWORKDAYS(Proc[[#This Row],[DateOpened]],TODAY()))-1,ABS(NETWORKDAYS(Proc[[#This Row],[DateOpened]],Proc[[#This Row],[DateClosed]]))-1)</f>
        <v>2</v>
      </c>
      <c r="R642" s="45" t="s">
        <v>514</v>
      </c>
      <c r="S642" s="44"/>
      <c r="T642" s="153">
        <v>641</v>
      </c>
    </row>
    <row r="643" spans="1:20" hidden="1">
      <c r="A643" t="s">
        <v>1650</v>
      </c>
      <c r="B643" s="152" t="str">
        <f>IFERROR(VLOOKUP(Proc[[#This Row],[App]],Table2[],3,0),"open")</f>
        <v>ok</v>
      </c>
      <c r="C643" t="s">
        <v>369</v>
      </c>
      <c r="D643" s="152" t="s">
        <v>8169</v>
      </c>
      <c r="E643" s="152" t="s">
        <v>1651</v>
      </c>
      <c r="F643" s="152" t="s">
        <v>1651</v>
      </c>
      <c r="G643" t="s">
        <v>406</v>
      </c>
      <c r="H643" s="44" t="str">
        <f>IF(Proc[[#This Row],[type]]="LFF (MDG-F)",MID(Proc[[#This Row],[Obj]],13,10),"")</f>
        <v>ZA50GM2260</v>
      </c>
      <c r="I643" s="152"/>
      <c r="J643" s="44" t="b">
        <f>Proc[[#This Row],[Requested]]=Proc[[#This Row],[CurrentParent]]</f>
        <v>1</v>
      </c>
      <c r="K643" s="152" t="str">
        <f>IF(Proc[[#This Row],[Author]]="Marcela Urrego",VLOOKUP(LEFT(Proc[[#This Row],[Requested]],1),Table3[#All],2,0),VLOOKUP(Proc[[#This Row],[Author]],Table4[],2,0))</f>
        <v>MGF</v>
      </c>
      <c r="L643" s="44" t="s">
        <v>508</v>
      </c>
      <c r="M643" s="46">
        <v>45708.455127314817</v>
      </c>
      <c r="N643" s="46">
        <v>45712</v>
      </c>
      <c r="O643" s="46">
        <v>45712</v>
      </c>
      <c r="P643" s="45" t="str">
        <f ca="1">IF(Proc[[#This Row],[DaysAgeing]]&gt;5,"yep","on track")</f>
        <v>on track</v>
      </c>
      <c r="Q643" s="2">
        <f ca="1">IF(Proc[[#This Row],[DateClosed]]="",ABS(NETWORKDAYS(Proc[[#This Row],[DateOpened]],TODAY()))-1,ABS(NETWORKDAYS(Proc[[#This Row],[DateOpened]],Proc[[#This Row],[DateClosed]]))-1)</f>
        <v>2</v>
      </c>
      <c r="R643" s="45" t="s">
        <v>514</v>
      </c>
      <c r="S643" s="44"/>
      <c r="T643" s="153">
        <v>642</v>
      </c>
    </row>
    <row r="644" spans="1:20" hidden="1">
      <c r="A644" t="s">
        <v>1648</v>
      </c>
      <c r="B644" s="152" t="str">
        <f>IFERROR(VLOOKUP(Proc[[#This Row],[App]],Table2[],3,0),"open")</f>
        <v>ok</v>
      </c>
      <c r="C644" s="43" t="s">
        <v>369</v>
      </c>
      <c r="D644" s="152" t="s">
        <v>8170</v>
      </c>
      <c r="E644" s="152" t="s">
        <v>1644</v>
      </c>
      <c r="F644" s="152" t="s">
        <v>1644</v>
      </c>
      <c r="G644" s="43" t="s">
        <v>400</v>
      </c>
      <c r="H644" s="44" t="str">
        <f>IF(Proc[[#This Row],[type]]="LFF (MDG-F)",MID(Proc[[#This Row],[Obj]],13,10),"")</f>
        <v/>
      </c>
      <c r="I644" s="152"/>
      <c r="J644" s="44" t="b">
        <f>Proc[[#This Row],[Requested]]=Proc[[#This Row],[CurrentParent]]</f>
        <v>1</v>
      </c>
      <c r="K644" s="152" t="str">
        <f>IF(Proc[[#This Row],[Author]]="Marcela Urrego",VLOOKUP(LEFT(Proc[[#This Row],[Requested]],1),Table3[#All],2,0),VLOOKUP(Proc[[#This Row],[Author]],Table4[],2,0))</f>
        <v>MGF</v>
      </c>
      <c r="L644" s="44" t="s">
        <v>508</v>
      </c>
      <c r="M644" s="46">
        <v>45708.624907407408</v>
      </c>
      <c r="N644" s="46">
        <v>45712</v>
      </c>
      <c r="O644" s="46">
        <v>45712</v>
      </c>
      <c r="P644" s="45" t="str">
        <f ca="1">IF(Proc[[#This Row],[DaysAgeing]]&gt;5,"yep","on track")</f>
        <v>on track</v>
      </c>
      <c r="Q644" s="2">
        <f ca="1">IF(Proc[[#This Row],[DateClosed]]="",ABS(NETWORKDAYS(Proc[[#This Row],[DateOpened]],TODAY()))-1,ABS(NETWORKDAYS(Proc[[#This Row],[DateOpened]],Proc[[#This Row],[DateClosed]]))-1)</f>
        <v>2</v>
      </c>
      <c r="R644" s="45" t="s">
        <v>1067</v>
      </c>
      <c r="S644" s="44"/>
      <c r="T644" s="153">
        <v>643</v>
      </c>
    </row>
    <row r="645" spans="1:20" hidden="1">
      <c r="A645" s="43" t="s">
        <v>1648</v>
      </c>
      <c r="B645" s="152" t="str">
        <f>IFERROR(VLOOKUP(Proc[[#This Row],[App]],Table2[],3,0),"open")</f>
        <v>ok</v>
      </c>
      <c r="C645" s="43" t="s">
        <v>369</v>
      </c>
      <c r="D645" s="152" t="s">
        <v>7894</v>
      </c>
      <c r="E645" s="152" t="s">
        <v>418</v>
      </c>
      <c r="F645" s="152" t="s">
        <v>418</v>
      </c>
      <c r="G645" s="43" t="s">
        <v>400</v>
      </c>
      <c r="H645" s="44" t="str">
        <f>IF(Proc[[#This Row],[type]]="LFF (MDG-F)",MID(Proc[[#This Row],[Obj]],13,10),"")</f>
        <v/>
      </c>
      <c r="I645" s="152"/>
      <c r="J645" s="44" t="b">
        <f>Proc[[#This Row],[Requested]]=Proc[[#This Row],[CurrentParent]]</f>
        <v>1</v>
      </c>
      <c r="K645" s="152" t="str">
        <f>IF(Proc[[#This Row],[Author]]="Marcela Urrego",VLOOKUP(LEFT(Proc[[#This Row],[Requested]],1),Table3[#All],2,0),VLOOKUP(Proc[[#This Row],[Author]],Table4[],2,0))</f>
        <v>MGF</v>
      </c>
      <c r="L645" s="44" t="s">
        <v>508</v>
      </c>
      <c r="M645" s="46">
        <v>45708.624907407408</v>
      </c>
      <c r="N645" s="46">
        <v>45712</v>
      </c>
      <c r="O645" s="46">
        <v>45712</v>
      </c>
      <c r="P645" s="45" t="str">
        <f ca="1">IF(Proc[[#This Row],[DaysAgeing]]&gt;5,"yep","on track")</f>
        <v>on track</v>
      </c>
      <c r="Q645" s="2">
        <f ca="1">IF(Proc[[#This Row],[DateClosed]]="",ABS(NETWORKDAYS(Proc[[#This Row],[DateOpened]],TODAY()))-1,ABS(NETWORKDAYS(Proc[[#This Row],[DateOpened]],Proc[[#This Row],[DateClosed]]))-1)</f>
        <v>2</v>
      </c>
      <c r="R645" s="45" t="s">
        <v>1067</v>
      </c>
      <c r="S645" s="44"/>
      <c r="T645" s="153">
        <v>644</v>
      </c>
    </row>
    <row r="646" spans="1:20" hidden="1">
      <c r="A646" s="43" t="s">
        <v>1648</v>
      </c>
      <c r="B646" s="152" t="str">
        <f>IFERROR(VLOOKUP(Proc[[#This Row],[App]],Table2[],3,0),"open")</f>
        <v>ok</v>
      </c>
      <c r="C646" s="43" t="s">
        <v>369</v>
      </c>
      <c r="D646" s="152" t="s">
        <v>8171</v>
      </c>
      <c r="E646" s="152" t="s">
        <v>1645</v>
      </c>
      <c r="F646" s="152" t="s">
        <v>1645</v>
      </c>
      <c r="G646" t="s">
        <v>406</v>
      </c>
      <c r="H646" s="44" t="str">
        <f>IF(Proc[[#This Row],[type]]="LFF (MDG-F)",MID(Proc[[#This Row],[Obj]],13,10),"")</f>
        <v>KR03C00402</v>
      </c>
      <c r="I646" s="152"/>
      <c r="J646" s="44" t="b">
        <f>Proc[[#This Row],[Requested]]=Proc[[#This Row],[CurrentParent]]</f>
        <v>1</v>
      </c>
      <c r="K646" s="152" t="str">
        <f>IF(Proc[[#This Row],[Author]]="Marcela Urrego",VLOOKUP(LEFT(Proc[[#This Row],[Requested]],1),Table3[#All],2,0),VLOOKUP(Proc[[#This Row],[Author]],Table4[],2,0))</f>
        <v>MGF</v>
      </c>
      <c r="L646" s="44" t="s">
        <v>508</v>
      </c>
      <c r="M646" s="46">
        <v>45708.624907407408</v>
      </c>
      <c r="N646" s="46">
        <v>45712</v>
      </c>
      <c r="O646" s="46">
        <v>45712</v>
      </c>
      <c r="P646" s="45" t="str">
        <f ca="1">IF(Proc[[#This Row],[DaysAgeing]]&gt;5,"yep","on track")</f>
        <v>on track</v>
      </c>
      <c r="Q646" s="2">
        <f ca="1">IF(Proc[[#This Row],[DateClosed]]="",ABS(NETWORKDAYS(Proc[[#This Row],[DateOpened]],TODAY()))-1,ABS(NETWORKDAYS(Proc[[#This Row],[DateOpened]],Proc[[#This Row],[DateClosed]]))-1)</f>
        <v>2</v>
      </c>
      <c r="R646" s="45" t="s">
        <v>1067</v>
      </c>
      <c r="S646" s="44"/>
      <c r="T646" s="153">
        <v>645</v>
      </c>
    </row>
    <row r="647" spans="1:20" hidden="1">
      <c r="A647" s="43" t="s">
        <v>1648</v>
      </c>
      <c r="B647" s="152" t="str">
        <f>IFERROR(VLOOKUP(Proc[[#This Row],[App]],Table2[],3,0),"open")</f>
        <v>ok</v>
      </c>
      <c r="C647" s="43" t="s">
        <v>369</v>
      </c>
      <c r="D647" s="152" t="s">
        <v>8172</v>
      </c>
      <c r="E647" s="152" t="s">
        <v>1645</v>
      </c>
      <c r="F647" s="152" t="s">
        <v>1645</v>
      </c>
      <c r="G647" s="43" t="s">
        <v>406</v>
      </c>
      <c r="H647" s="44" t="str">
        <f>IF(Proc[[#This Row],[type]]="LFF (MDG-F)",MID(Proc[[#This Row],[Obj]],13,10),"")</f>
        <v>US01C01107</v>
      </c>
      <c r="I647" s="152"/>
      <c r="J647" s="44" t="b">
        <f>Proc[[#This Row],[Requested]]=Proc[[#This Row],[CurrentParent]]</f>
        <v>1</v>
      </c>
      <c r="K647" s="152" t="str">
        <f>IF(Proc[[#This Row],[Author]]="Marcela Urrego",VLOOKUP(LEFT(Proc[[#This Row],[Requested]],1),Table3[#All],2,0),VLOOKUP(Proc[[#This Row],[Author]],Table4[],2,0))</f>
        <v>MGF</v>
      </c>
      <c r="L647" s="44" t="s">
        <v>508</v>
      </c>
      <c r="M647" s="46">
        <v>45708.624907407408</v>
      </c>
      <c r="N647" s="46">
        <v>45712</v>
      </c>
      <c r="O647" s="46">
        <v>45712</v>
      </c>
      <c r="P647" s="45" t="str">
        <f ca="1">IF(Proc[[#This Row],[DaysAgeing]]&gt;5,"yep","on track")</f>
        <v>on track</v>
      </c>
      <c r="Q647" s="2">
        <f ca="1">IF(Proc[[#This Row],[DateClosed]]="",ABS(NETWORKDAYS(Proc[[#This Row],[DateOpened]],TODAY()))-1,ABS(NETWORKDAYS(Proc[[#This Row],[DateOpened]],Proc[[#This Row],[DateClosed]]))-1)</f>
        <v>2</v>
      </c>
      <c r="R647" s="45" t="s">
        <v>1067</v>
      </c>
      <c r="S647" s="44"/>
      <c r="T647" s="153">
        <v>646</v>
      </c>
    </row>
    <row r="648" spans="1:20" hidden="1">
      <c r="A648" s="43" t="s">
        <v>1648</v>
      </c>
      <c r="B648" s="152" t="str">
        <f>IFERROR(VLOOKUP(Proc[[#This Row],[App]],Table2[],3,0),"open")</f>
        <v>ok</v>
      </c>
      <c r="C648" s="43" t="s">
        <v>369</v>
      </c>
      <c r="D648" s="152" t="s">
        <v>8173</v>
      </c>
      <c r="E648" s="152" t="s">
        <v>1646</v>
      </c>
      <c r="F648" s="152" t="s">
        <v>1646</v>
      </c>
      <c r="G648" s="43" t="s">
        <v>400</v>
      </c>
      <c r="H648" s="44" t="str">
        <f>IF(Proc[[#This Row],[type]]="LFF (MDG-F)",MID(Proc[[#This Row],[Obj]],13,10),"")</f>
        <v/>
      </c>
      <c r="I648" s="152"/>
      <c r="J648" s="44" t="b">
        <f>Proc[[#This Row],[Requested]]=Proc[[#This Row],[CurrentParent]]</f>
        <v>1</v>
      </c>
      <c r="K648" s="152" t="str">
        <f>IF(Proc[[#This Row],[Author]]="Marcela Urrego",VLOOKUP(LEFT(Proc[[#This Row],[Requested]],1),Table3[#All],2,0),VLOOKUP(Proc[[#This Row],[Author]],Table4[],2,0))</f>
        <v>MGF</v>
      </c>
      <c r="L648" s="44" t="s">
        <v>508</v>
      </c>
      <c r="M648" s="46">
        <v>45708.624907407408</v>
      </c>
      <c r="N648" s="46">
        <v>45712</v>
      </c>
      <c r="O648" s="46">
        <v>45712</v>
      </c>
      <c r="P648" s="45" t="str">
        <f ca="1">IF(Proc[[#This Row],[DaysAgeing]]&gt;5,"yep","on track")</f>
        <v>on track</v>
      </c>
      <c r="Q648" s="2">
        <f ca="1">IF(Proc[[#This Row],[DateClosed]]="",ABS(NETWORKDAYS(Proc[[#This Row],[DateOpened]],TODAY()))-1,ABS(NETWORKDAYS(Proc[[#This Row],[DateOpened]],Proc[[#This Row],[DateClosed]]))-1)</f>
        <v>2</v>
      </c>
      <c r="R648" s="45" t="s">
        <v>1067</v>
      </c>
      <c r="S648" s="44"/>
      <c r="T648" s="153">
        <v>647</v>
      </c>
    </row>
    <row r="649" spans="1:20" hidden="1">
      <c r="A649" s="43" t="s">
        <v>1648</v>
      </c>
      <c r="B649" s="152" t="str">
        <f>IFERROR(VLOOKUP(Proc[[#This Row],[App]],Table2[],3,0),"open")</f>
        <v>ok</v>
      </c>
      <c r="C649" s="43" t="s">
        <v>369</v>
      </c>
      <c r="D649" s="152" t="s">
        <v>8174</v>
      </c>
      <c r="E649" s="152" t="s">
        <v>1646</v>
      </c>
      <c r="F649" s="152" t="s">
        <v>1646</v>
      </c>
      <c r="G649" s="43" t="s">
        <v>400</v>
      </c>
      <c r="H649" s="44" t="str">
        <f>IF(Proc[[#This Row],[type]]="LFF (MDG-F)",MID(Proc[[#This Row],[Obj]],13,10),"")</f>
        <v/>
      </c>
      <c r="I649" s="152"/>
      <c r="J649" s="44" t="b">
        <f>Proc[[#This Row],[Requested]]=Proc[[#This Row],[CurrentParent]]</f>
        <v>1</v>
      </c>
      <c r="K649" s="152" t="str">
        <f>IF(Proc[[#This Row],[Author]]="Marcela Urrego",VLOOKUP(LEFT(Proc[[#This Row],[Requested]],1),Table3[#All],2,0),VLOOKUP(Proc[[#This Row],[Author]],Table4[],2,0))</f>
        <v>MGF</v>
      </c>
      <c r="L649" s="44" t="s">
        <v>508</v>
      </c>
      <c r="M649" s="46">
        <v>45708.624907407408</v>
      </c>
      <c r="N649" s="46">
        <v>45712</v>
      </c>
      <c r="O649" s="46">
        <v>45712</v>
      </c>
      <c r="P649" s="45" t="str">
        <f ca="1">IF(Proc[[#This Row],[DaysAgeing]]&gt;5,"yep","on track")</f>
        <v>on track</v>
      </c>
      <c r="Q649" s="2">
        <f ca="1">IF(Proc[[#This Row],[DateClosed]]="",ABS(NETWORKDAYS(Proc[[#This Row],[DateOpened]],TODAY()))-1,ABS(NETWORKDAYS(Proc[[#This Row],[DateOpened]],Proc[[#This Row],[DateClosed]]))-1)</f>
        <v>2</v>
      </c>
      <c r="R649" s="45" t="s">
        <v>1067</v>
      </c>
      <c r="S649" s="44"/>
      <c r="T649" s="153">
        <v>648</v>
      </c>
    </row>
    <row r="650" spans="1:20" hidden="1">
      <c r="A650" s="43" t="s">
        <v>1648</v>
      </c>
      <c r="B650" s="152" t="str">
        <f>IFERROR(VLOOKUP(Proc[[#This Row],[App]],Table2[],3,0),"open")</f>
        <v>ok</v>
      </c>
      <c r="C650" s="43" t="s">
        <v>369</v>
      </c>
      <c r="D650" s="152" t="s">
        <v>8175</v>
      </c>
      <c r="E650" s="152" t="s">
        <v>1647</v>
      </c>
      <c r="F650" s="152" t="s">
        <v>1647</v>
      </c>
      <c r="G650" s="43" t="s">
        <v>400</v>
      </c>
      <c r="H650" s="44" t="str">
        <f>IF(Proc[[#This Row],[type]]="LFF (MDG-F)",MID(Proc[[#This Row],[Obj]],13,10),"")</f>
        <v/>
      </c>
      <c r="I650" s="152"/>
      <c r="J650" s="44" t="b">
        <f>Proc[[#This Row],[Requested]]=Proc[[#This Row],[CurrentParent]]</f>
        <v>1</v>
      </c>
      <c r="K650" s="152" t="str">
        <f>IF(Proc[[#This Row],[Author]]="Marcela Urrego",VLOOKUP(LEFT(Proc[[#This Row],[Requested]],1),Table3[#All],2,0),VLOOKUP(Proc[[#This Row],[Author]],Table4[],2,0))</f>
        <v>MGF</v>
      </c>
      <c r="L650" s="44" t="s">
        <v>508</v>
      </c>
      <c r="M650" s="46">
        <v>45708.624907407408</v>
      </c>
      <c r="N650" s="46">
        <v>45712</v>
      </c>
      <c r="O650" s="46">
        <v>45712</v>
      </c>
      <c r="P650" s="45" t="str">
        <f ca="1">IF(Proc[[#This Row],[DaysAgeing]]&gt;5,"yep","on track")</f>
        <v>on track</v>
      </c>
      <c r="Q650" s="2">
        <f ca="1">IF(Proc[[#This Row],[DateClosed]]="",ABS(NETWORKDAYS(Proc[[#This Row],[DateOpened]],TODAY()))-1,ABS(NETWORKDAYS(Proc[[#This Row],[DateOpened]],Proc[[#This Row],[DateClosed]]))-1)</f>
        <v>2</v>
      </c>
      <c r="R650" s="45" t="s">
        <v>1067</v>
      </c>
      <c r="S650" s="44"/>
      <c r="T650" s="153">
        <v>649</v>
      </c>
    </row>
    <row r="651" spans="1:20" hidden="1">
      <c r="A651" t="s">
        <v>1643</v>
      </c>
      <c r="B651" s="152" t="str">
        <f>IFERROR(VLOOKUP(Proc[[#This Row],[App]],Table2[],3,0),"open")</f>
        <v>ok</v>
      </c>
      <c r="C651" s="43" t="s">
        <v>369</v>
      </c>
      <c r="D651" s="152" t="s">
        <v>8176</v>
      </c>
      <c r="E651" s="152" t="s">
        <v>1642</v>
      </c>
      <c r="F651" s="152" t="s">
        <v>1642</v>
      </c>
      <c r="G651" t="s">
        <v>400</v>
      </c>
      <c r="H651" s="44" t="str">
        <f>IF(Proc[[#This Row],[type]]="LFF (MDG-F)",MID(Proc[[#This Row],[Obj]],13,10),"")</f>
        <v/>
      </c>
      <c r="I651" s="152"/>
      <c r="J651" s="44" t="b">
        <f>Proc[[#This Row],[Requested]]=Proc[[#This Row],[CurrentParent]]</f>
        <v>1</v>
      </c>
      <c r="K651" s="152" t="str">
        <f>IF(Proc[[#This Row],[Author]]="Marcela Urrego",VLOOKUP(LEFT(Proc[[#This Row],[Requested]],1),Table3[#All],2,0),VLOOKUP(Proc[[#This Row],[Author]],Table4[],2,0))</f>
        <v>LS</v>
      </c>
      <c r="L651" s="44" t="s">
        <v>508</v>
      </c>
      <c r="M651" s="46">
        <v>45708.640300925923</v>
      </c>
      <c r="N651" s="46">
        <v>45712</v>
      </c>
      <c r="O651" s="46">
        <v>45712</v>
      </c>
      <c r="P651" s="45" t="str">
        <f ca="1">IF(Proc[[#This Row],[DaysAgeing]]&gt;5,"yep","on track")</f>
        <v>on track</v>
      </c>
      <c r="Q651" s="2">
        <f ca="1">IF(Proc[[#This Row],[DateClosed]]="",ABS(NETWORKDAYS(Proc[[#This Row],[DateOpened]],TODAY()))-1,ABS(NETWORKDAYS(Proc[[#This Row],[DateOpened]],Proc[[#This Row],[DateClosed]]))-1)</f>
        <v>2</v>
      </c>
      <c r="R651" s="45" t="s">
        <v>1580</v>
      </c>
      <c r="S651" s="44"/>
      <c r="T651" s="153">
        <v>650</v>
      </c>
    </row>
    <row r="652" spans="1:20" hidden="1">
      <c r="A652" t="s">
        <v>1652</v>
      </c>
      <c r="B652" s="152" t="str">
        <f>IFERROR(VLOOKUP(Proc[[#This Row],[App]],Table2[],3,0),"open")</f>
        <v>ok</v>
      </c>
      <c r="C652" t="s">
        <v>369</v>
      </c>
      <c r="D652" s="152" t="s">
        <v>8177</v>
      </c>
      <c r="E652" s="152" t="s">
        <v>465</v>
      </c>
      <c r="F652" s="152" t="s">
        <v>465</v>
      </c>
      <c r="G652" t="s">
        <v>406</v>
      </c>
      <c r="H652" s="44" t="str">
        <f>IF(Proc[[#This Row],[type]]="LFF (MDG-F)",MID(Proc[[#This Row],[Obj]],13,10),"")</f>
        <v>AE50GCO220</v>
      </c>
      <c r="I652" s="152"/>
      <c r="J652" s="44" t="b">
        <f>Proc[[#This Row],[Requested]]=Proc[[#This Row],[CurrentParent]]</f>
        <v>1</v>
      </c>
      <c r="K652" s="152" t="str">
        <f>IF(Proc[[#This Row],[Author]]="Marcela Urrego",VLOOKUP(LEFT(Proc[[#This Row],[Requested]],1),Table3[#All],2,0),VLOOKUP(Proc[[#This Row],[Author]],Table4[],2,0))</f>
        <v>HC</v>
      </c>
      <c r="L652" s="44" t="s">
        <v>508</v>
      </c>
      <c r="M652" s="46">
        <v>45709.554386574076</v>
      </c>
      <c r="N652" s="46">
        <v>45713</v>
      </c>
      <c r="O652" s="46">
        <v>45713</v>
      </c>
      <c r="P652" s="45" t="str">
        <f ca="1">IF(Proc[[#This Row],[DaysAgeing]]&gt;5,"yep","on track")</f>
        <v>on track</v>
      </c>
      <c r="Q652" s="2">
        <f ca="1">IF(Proc[[#This Row],[DateClosed]]="",ABS(NETWORKDAYS(Proc[[#This Row],[DateOpened]],TODAY()))-1,ABS(NETWORKDAYS(Proc[[#This Row],[DateOpened]],Proc[[#This Row],[DateClosed]]))-1)</f>
        <v>2</v>
      </c>
      <c r="R652" s="45" t="s">
        <v>410</v>
      </c>
      <c r="S652" s="44"/>
      <c r="T652" s="153">
        <v>651</v>
      </c>
    </row>
    <row r="653" spans="1:20" hidden="1">
      <c r="A653" t="s">
        <v>1653</v>
      </c>
      <c r="B653" s="152" t="str">
        <f>IFERROR(VLOOKUP(Proc[[#This Row],[App]],Table2[],3,0),"open")</f>
        <v>ok</v>
      </c>
      <c r="C653" s="43" t="s">
        <v>369</v>
      </c>
      <c r="D653" s="152" t="s">
        <v>8178</v>
      </c>
      <c r="E653" s="152" t="s">
        <v>1873</v>
      </c>
      <c r="F653" s="152" t="s">
        <v>1873</v>
      </c>
      <c r="G653" t="s">
        <v>400</v>
      </c>
      <c r="H653" s="44" t="str">
        <f>IF(Proc[[#This Row],[type]]="LFF (MDG-F)",MID(Proc[[#This Row],[Obj]],13,10),"")</f>
        <v/>
      </c>
      <c r="I653" s="152"/>
      <c r="J653" s="44" t="b">
        <f>Proc[[#This Row],[Requested]]=Proc[[#This Row],[CurrentParent]]</f>
        <v>1</v>
      </c>
      <c r="K653" s="152" t="str">
        <f>IF(Proc[[#This Row],[Author]]="Marcela Urrego",VLOOKUP(LEFT(Proc[[#This Row],[Requested]],1),Table3[#All],2,0),VLOOKUP(Proc[[#This Row],[Author]],Table4[],2,0))</f>
        <v>LS</v>
      </c>
      <c r="L653" s="22" t="s">
        <v>508</v>
      </c>
      <c r="M653" s="46">
        <v>45712.326793981483</v>
      </c>
      <c r="N653" s="46">
        <v>45713</v>
      </c>
      <c r="O653" s="46">
        <v>45713</v>
      </c>
      <c r="P653" s="45" t="str">
        <f ca="1">IF(Proc[[#This Row],[DaysAgeing]]&gt;5,"yep","on track")</f>
        <v>on track</v>
      </c>
      <c r="Q653" s="2">
        <f ca="1">IF(Proc[[#This Row],[DateClosed]]="",ABS(NETWORKDAYS(Proc[[#This Row],[DateOpened]],TODAY()))-1,ABS(NETWORKDAYS(Proc[[#This Row],[DateOpened]],Proc[[#This Row],[DateClosed]]))-1)</f>
        <v>1</v>
      </c>
      <c r="R653" s="45" t="s">
        <v>823</v>
      </c>
      <c r="S653" s="44"/>
      <c r="T653" s="153">
        <v>652</v>
      </c>
    </row>
    <row r="654" spans="1:20" hidden="1">
      <c r="A654" s="43" t="s">
        <v>1653</v>
      </c>
      <c r="B654" s="152" t="str">
        <f>IFERROR(VLOOKUP(Proc[[#This Row],[App]],Table2[],3,0),"open")</f>
        <v>ok</v>
      </c>
      <c r="C654" s="43" t="s">
        <v>369</v>
      </c>
      <c r="D654" s="152" t="s">
        <v>8179</v>
      </c>
      <c r="E654" s="152" t="s">
        <v>1873</v>
      </c>
      <c r="F654" s="152" t="s">
        <v>1873</v>
      </c>
      <c r="G654" s="43" t="s">
        <v>400</v>
      </c>
      <c r="H654" s="44" t="str">
        <f>IF(Proc[[#This Row],[type]]="LFF (MDG-F)",MID(Proc[[#This Row],[Obj]],13,10),"")</f>
        <v/>
      </c>
      <c r="I654" s="152"/>
      <c r="J654" s="44" t="b">
        <f>Proc[[#This Row],[Requested]]=Proc[[#This Row],[CurrentParent]]</f>
        <v>1</v>
      </c>
      <c r="K654" s="152" t="str">
        <f>IF(Proc[[#This Row],[Author]]="Marcela Urrego",VLOOKUP(LEFT(Proc[[#This Row],[Requested]],1),Table3[#All],2,0),VLOOKUP(Proc[[#This Row],[Author]],Table4[],2,0))</f>
        <v>LS</v>
      </c>
      <c r="L654" s="22" t="s">
        <v>508</v>
      </c>
      <c r="M654" s="46">
        <v>45712.326793981483</v>
      </c>
      <c r="N654" s="46">
        <v>45713</v>
      </c>
      <c r="O654" s="46">
        <v>45713</v>
      </c>
      <c r="P654" s="45" t="str">
        <f ca="1">IF(Proc[[#This Row],[DaysAgeing]]&gt;5,"yep","on track")</f>
        <v>on track</v>
      </c>
      <c r="Q654" s="2">
        <f ca="1">IF(Proc[[#This Row],[DateClosed]]="",ABS(NETWORKDAYS(Proc[[#This Row],[DateOpened]],TODAY()))-1,ABS(NETWORKDAYS(Proc[[#This Row],[DateOpened]],Proc[[#This Row],[DateClosed]]))-1)</f>
        <v>1</v>
      </c>
      <c r="R654" s="45" t="s">
        <v>823</v>
      </c>
      <c r="S654" s="44"/>
      <c r="T654" s="153">
        <v>653</v>
      </c>
    </row>
    <row r="655" spans="1:20" hidden="1">
      <c r="A655" s="43" t="s">
        <v>1653</v>
      </c>
      <c r="B655" s="152" t="str">
        <f>IFERROR(VLOOKUP(Proc[[#This Row],[App]],Table2[],3,0),"open")</f>
        <v>ok</v>
      </c>
      <c r="C655" s="43" t="s">
        <v>369</v>
      </c>
      <c r="D655" s="152" t="s">
        <v>7979</v>
      </c>
      <c r="E655" s="152" t="s">
        <v>1223</v>
      </c>
      <c r="F655" s="152" t="s">
        <v>1223</v>
      </c>
      <c r="G655" s="43" t="s">
        <v>400</v>
      </c>
      <c r="H655" s="44" t="str">
        <f>IF(Proc[[#This Row],[type]]="LFF (MDG-F)",MID(Proc[[#This Row],[Obj]],13,10),"")</f>
        <v/>
      </c>
      <c r="I655" s="152"/>
      <c r="J655" s="44" t="b">
        <f>Proc[[#This Row],[Requested]]=Proc[[#This Row],[CurrentParent]]</f>
        <v>1</v>
      </c>
      <c r="K655" s="152" t="str">
        <f>IF(Proc[[#This Row],[Author]]="Marcela Urrego",VLOOKUP(LEFT(Proc[[#This Row],[Requested]],1),Table3[#All],2,0),VLOOKUP(Proc[[#This Row],[Author]],Table4[],2,0))</f>
        <v>LS</v>
      </c>
      <c r="L655" s="22" t="s">
        <v>508</v>
      </c>
      <c r="M655" s="46">
        <v>45712.326793981483</v>
      </c>
      <c r="N655" s="46">
        <v>45713</v>
      </c>
      <c r="O655" s="46">
        <v>45713</v>
      </c>
      <c r="P655" s="45" t="str">
        <f ca="1">IF(Proc[[#This Row],[DaysAgeing]]&gt;5,"yep","on track")</f>
        <v>on track</v>
      </c>
      <c r="Q655" s="2">
        <f ca="1">IF(Proc[[#This Row],[DateClosed]]="",ABS(NETWORKDAYS(Proc[[#This Row],[DateOpened]],TODAY()))-1,ABS(NETWORKDAYS(Proc[[#This Row],[DateOpened]],Proc[[#This Row],[DateClosed]]))-1)</f>
        <v>1</v>
      </c>
      <c r="R655" s="45" t="s">
        <v>823</v>
      </c>
      <c r="S655" s="44"/>
      <c r="T655" s="153">
        <v>654</v>
      </c>
    </row>
    <row r="656" spans="1:20" hidden="1">
      <c r="A656" s="43" t="s">
        <v>1653</v>
      </c>
      <c r="B656" s="152" t="str">
        <f>IFERROR(VLOOKUP(Proc[[#This Row],[App]],Table2[],3,0),"open")</f>
        <v>ok</v>
      </c>
      <c r="C656" s="43" t="s">
        <v>369</v>
      </c>
      <c r="D656" s="152" t="s">
        <v>8180</v>
      </c>
      <c r="E656" s="152" t="s">
        <v>1654</v>
      </c>
      <c r="F656" s="152" t="s">
        <v>1654</v>
      </c>
      <c r="G656" t="s">
        <v>406</v>
      </c>
      <c r="H656" s="44" t="str">
        <f>IF(Proc[[#This Row],[type]]="LFF (MDG-F)",MID(Proc[[#This Row],[Obj]],13,10),"")</f>
        <v>DE10OF0005</v>
      </c>
      <c r="I656" s="152"/>
      <c r="J656" s="44" t="b">
        <f>Proc[[#This Row],[Requested]]=Proc[[#This Row],[CurrentParent]]</f>
        <v>1</v>
      </c>
      <c r="K656" s="152" t="str">
        <f>IF(Proc[[#This Row],[Author]]="Marcela Urrego",VLOOKUP(LEFT(Proc[[#This Row],[Requested]],1),Table3[#All],2,0),VLOOKUP(Proc[[#This Row],[Author]],Table4[],2,0))</f>
        <v>LS</v>
      </c>
      <c r="L656" s="22" t="s">
        <v>508</v>
      </c>
      <c r="M656" s="46">
        <v>45712.326793981483</v>
      </c>
      <c r="N656" s="46">
        <v>45713</v>
      </c>
      <c r="O656" s="46">
        <v>45713</v>
      </c>
      <c r="P656" s="45" t="str">
        <f ca="1">IF(Proc[[#This Row],[DaysAgeing]]&gt;5,"yep","on track")</f>
        <v>on track</v>
      </c>
      <c r="Q656" s="2">
        <f ca="1">IF(Proc[[#This Row],[DateClosed]]="",ABS(NETWORKDAYS(Proc[[#This Row],[DateOpened]],TODAY()))-1,ABS(NETWORKDAYS(Proc[[#This Row],[DateOpened]],Proc[[#This Row],[DateClosed]]))-1)</f>
        <v>1</v>
      </c>
      <c r="R656" s="45" t="s">
        <v>823</v>
      </c>
      <c r="S656" s="44"/>
      <c r="T656" s="153">
        <v>655</v>
      </c>
    </row>
    <row r="657" spans="1:20" hidden="1">
      <c r="A657" s="43" t="s">
        <v>1653</v>
      </c>
      <c r="B657" s="152" t="str">
        <f>IFERROR(VLOOKUP(Proc[[#This Row],[App]],Table2[],3,0),"open")</f>
        <v>ok</v>
      </c>
      <c r="C657" s="43" t="s">
        <v>369</v>
      </c>
      <c r="D657" s="152" t="s">
        <v>8181</v>
      </c>
      <c r="E657" s="152" t="s">
        <v>1654</v>
      </c>
      <c r="F657" s="152" t="s">
        <v>1654</v>
      </c>
      <c r="G657" s="43" t="s">
        <v>406</v>
      </c>
      <c r="H657" s="44" t="str">
        <f>IF(Proc[[#This Row],[type]]="LFF (MDG-F)",MID(Proc[[#This Row],[Obj]],13,10),"")</f>
        <v>2123OF0029</v>
      </c>
      <c r="I657" s="152"/>
      <c r="J657" s="44" t="b">
        <f>Proc[[#This Row],[Requested]]=Proc[[#This Row],[CurrentParent]]</f>
        <v>1</v>
      </c>
      <c r="K657" s="152" t="str">
        <f>IF(Proc[[#This Row],[Author]]="Marcela Urrego",VLOOKUP(LEFT(Proc[[#This Row],[Requested]],1),Table3[#All],2,0),VLOOKUP(Proc[[#This Row],[Author]],Table4[],2,0))</f>
        <v>LS</v>
      </c>
      <c r="L657" s="22" t="s">
        <v>508</v>
      </c>
      <c r="M657" s="46">
        <v>45712.326793981483</v>
      </c>
      <c r="N657" s="46">
        <v>45713</v>
      </c>
      <c r="O657" s="46">
        <v>45713</v>
      </c>
      <c r="P657" s="45" t="str">
        <f ca="1">IF(Proc[[#This Row],[DaysAgeing]]&gt;5,"yep","on track")</f>
        <v>on track</v>
      </c>
      <c r="Q657" s="2">
        <f ca="1">IF(Proc[[#This Row],[DateClosed]]="",ABS(NETWORKDAYS(Proc[[#This Row],[DateOpened]],TODAY()))-1,ABS(NETWORKDAYS(Proc[[#This Row],[DateOpened]],Proc[[#This Row],[DateClosed]]))-1)</f>
        <v>1</v>
      </c>
      <c r="R657" s="45" t="s">
        <v>823</v>
      </c>
      <c r="S657" s="44"/>
      <c r="T657" s="153">
        <v>656</v>
      </c>
    </row>
    <row r="658" spans="1:20" hidden="1">
      <c r="A658" s="43" t="s">
        <v>1653</v>
      </c>
      <c r="B658" s="152" t="str">
        <f>IFERROR(VLOOKUP(Proc[[#This Row],[App]],Table2[],3,0),"open")</f>
        <v>ok</v>
      </c>
      <c r="C658" s="43" t="s">
        <v>369</v>
      </c>
      <c r="D658" s="152" t="s">
        <v>8182</v>
      </c>
      <c r="E658" s="152" t="s">
        <v>1654</v>
      </c>
      <c r="F658" s="152" t="s">
        <v>1654</v>
      </c>
      <c r="G658" s="43" t="s">
        <v>400</v>
      </c>
      <c r="H658" s="44" t="str">
        <f>IF(Proc[[#This Row],[type]]="LFF (MDG-F)",MID(Proc[[#This Row],[Obj]],13,10),"")</f>
        <v/>
      </c>
      <c r="I658" s="152"/>
      <c r="J658" s="44" t="b">
        <f>Proc[[#This Row],[Requested]]=Proc[[#This Row],[CurrentParent]]</f>
        <v>1</v>
      </c>
      <c r="K658" s="152" t="str">
        <f>IF(Proc[[#This Row],[Author]]="Marcela Urrego",VLOOKUP(LEFT(Proc[[#This Row],[Requested]],1),Table3[#All],2,0),VLOOKUP(Proc[[#This Row],[Author]],Table4[],2,0))</f>
        <v>LS</v>
      </c>
      <c r="L658" s="22" t="s">
        <v>508</v>
      </c>
      <c r="M658" s="46">
        <v>45712.326793981483</v>
      </c>
      <c r="N658" s="46">
        <v>45713</v>
      </c>
      <c r="O658" s="46">
        <v>45713</v>
      </c>
      <c r="P658" s="45" t="str">
        <f ca="1">IF(Proc[[#This Row],[DaysAgeing]]&gt;5,"yep","on track")</f>
        <v>on track</v>
      </c>
      <c r="Q658" s="2">
        <f ca="1">IF(Proc[[#This Row],[DateClosed]]="",ABS(NETWORKDAYS(Proc[[#This Row],[DateOpened]],TODAY()))-1,ABS(NETWORKDAYS(Proc[[#This Row],[DateOpened]],Proc[[#This Row],[DateClosed]]))-1)</f>
        <v>1</v>
      </c>
      <c r="R658" s="45" t="s">
        <v>823</v>
      </c>
      <c r="S658" s="44"/>
      <c r="T658" s="153">
        <v>657</v>
      </c>
    </row>
    <row r="659" spans="1:20" hidden="1">
      <c r="A659" s="43" t="s">
        <v>1653</v>
      </c>
      <c r="B659" s="152" t="str">
        <f>IFERROR(VLOOKUP(Proc[[#This Row],[App]],Table2[],3,0),"open")</f>
        <v>ok</v>
      </c>
      <c r="C659" s="43" t="s">
        <v>369</v>
      </c>
      <c r="D659" s="152" t="s">
        <v>8183</v>
      </c>
      <c r="E659" s="152" t="s">
        <v>1654</v>
      </c>
      <c r="F659" s="152" t="s">
        <v>1654</v>
      </c>
      <c r="G659" s="43" t="s">
        <v>400</v>
      </c>
      <c r="H659" s="44" t="str">
        <f>IF(Proc[[#This Row],[type]]="LFF (MDG-F)",MID(Proc[[#This Row],[Obj]],13,10),"")</f>
        <v/>
      </c>
      <c r="I659" s="152"/>
      <c r="J659" s="44" t="b">
        <f>Proc[[#This Row],[Requested]]=Proc[[#This Row],[CurrentParent]]</f>
        <v>1</v>
      </c>
      <c r="K659" s="152" t="str">
        <f>IF(Proc[[#This Row],[Author]]="Marcela Urrego",VLOOKUP(LEFT(Proc[[#This Row],[Requested]],1),Table3[#All],2,0),VLOOKUP(Proc[[#This Row],[Author]],Table4[],2,0))</f>
        <v>LS</v>
      </c>
      <c r="L659" s="22" t="s">
        <v>508</v>
      </c>
      <c r="M659" s="46">
        <v>45712.326793981483</v>
      </c>
      <c r="N659" s="46">
        <v>45713</v>
      </c>
      <c r="O659" s="46">
        <v>45713</v>
      </c>
      <c r="P659" s="45" t="str">
        <f ca="1">IF(Proc[[#This Row],[DaysAgeing]]&gt;5,"yep","on track")</f>
        <v>on track</v>
      </c>
      <c r="Q659" s="2">
        <f ca="1">IF(Proc[[#This Row],[DateClosed]]="",ABS(NETWORKDAYS(Proc[[#This Row],[DateOpened]],TODAY()))-1,ABS(NETWORKDAYS(Proc[[#This Row],[DateOpened]],Proc[[#This Row],[DateClosed]]))-1)</f>
        <v>1</v>
      </c>
      <c r="R659" s="45" t="s">
        <v>823</v>
      </c>
      <c r="S659" s="44"/>
      <c r="T659" s="153">
        <v>658</v>
      </c>
    </row>
    <row r="660" spans="1:20" hidden="1">
      <c r="A660" s="43" t="s">
        <v>1653</v>
      </c>
      <c r="B660" s="152" t="str">
        <f>IFERROR(VLOOKUP(Proc[[#This Row],[App]],Table2[],3,0),"open")</f>
        <v>ok</v>
      </c>
      <c r="C660" s="43" t="s">
        <v>369</v>
      </c>
      <c r="D660" s="152" t="s">
        <v>8184</v>
      </c>
      <c r="E660" s="152" t="s">
        <v>1654</v>
      </c>
      <c r="F660" s="152" t="s">
        <v>1654</v>
      </c>
      <c r="G660" s="43" t="s">
        <v>400</v>
      </c>
      <c r="H660" s="44" t="str">
        <f>IF(Proc[[#This Row],[type]]="LFF (MDG-F)",MID(Proc[[#This Row],[Obj]],13,10),"")</f>
        <v/>
      </c>
      <c r="I660" s="152"/>
      <c r="J660" s="44" t="b">
        <f>Proc[[#This Row],[Requested]]=Proc[[#This Row],[CurrentParent]]</f>
        <v>1</v>
      </c>
      <c r="K660" s="152" t="str">
        <f>IF(Proc[[#This Row],[Author]]="Marcela Urrego",VLOOKUP(LEFT(Proc[[#This Row],[Requested]],1),Table3[#All],2,0),VLOOKUP(Proc[[#This Row],[Author]],Table4[],2,0))</f>
        <v>LS</v>
      </c>
      <c r="L660" s="22" t="s">
        <v>508</v>
      </c>
      <c r="M660" s="46">
        <v>45712.326793981483</v>
      </c>
      <c r="N660" s="46">
        <v>45713</v>
      </c>
      <c r="O660" s="46">
        <v>45713</v>
      </c>
      <c r="P660" s="45" t="str">
        <f ca="1">IF(Proc[[#This Row],[DaysAgeing]]&gt;5,"yep","on track")</f>
        <v>on track</v>
      </c>
      <c r="Q660" s="2">
        <f ca="1">IF(Proc[[#This Row],[DateClosed]]="",ABS(NETWORKDAYS(Proc[[#This Row],[DateOpened]],TODAY()))-1,ABS(NETWORKDAYS(Proc[[#This Row],[DateOpened]],Proc[[#This Row],[DateClosed]]))-1)</f>
        <v>1</v>
      </c>
      <c r="R660" s="45" t="s">
        <v>823</v>
      </c>
      <c r="S660" s="44"/>
      <c r="T660" s="153">
        <v>659</v>
      </c>
    </row>
    <row r="661" spans="1:20" hidden="1">
      <c r="A661" s="43" t="s">
        <v>1653</v>
      </c>
      <c r="B661" s="152" t="str">
        <f>IFERROR(VLOOKUP(Proc[[#This Row],[App]],Table2[],3,0),"open")</f>
        <v>ok</v>
      </c>
      <c r="C661" s="43" t="s">
        <v>369</v>
      </c>
      <c r="D661" s="152" t="s">
        <v>8185</v>
      </c>
      <c r="E661" s="152" t="s">
        <v>1654</v>
      </c>
      <c r="F661" s="152" t="s">
        <v>1654</v>
      </c>
      <c r="G661" s="43" t="s">
        <v>400</v>
      </c>
      <c r="H661" s="44" t="str">
        <f>IF(Proc[[#This Row],[type]]="LFF (MDG-F)",MID(Proc[[#This Row],[Obj]],13,10),"")</f>
        <v/>
      </c>
      <c r="I661" s="152"/>
      <c r="J661" s="44" t="b">
        <f>Proc[[#This Row],[Requested]]=Proc[[#This Row],[CurrentParent]]</f>
        <v>1</v>
      </c>
      <c r="K661" s="152" t="str">
        <f>IF(Proc[[#This Row],[Author]]="Marcela Urrego",VLOOKUP(LEFT(Proc[[#This Row],[Requested]],1),Table3[#All],2,0),VLOOKUP(Proc[[#This Row],[Author]],Table4[],2,0))</f>
        <v>LS</v>
      </c>
      <c r="L661" s="22" t="s">
        <v>508</v>
      </c>
      <c r="M661" s="46">
        <v>45712.326793981483</v>
      </c>
      <c r="N661" s="46">
        <v>45713</v>
      </c>
      <c r="O661" s="46">
        <v>45713</v>
      </c>
      <c r="P661" s="45" t="str">
        <f ca="1">IF(Proc[[#This Row],[DaysAgeing]]&gt;5,"yep","on track")</f>
        <v>on track</v>
      </c>
      <c r="Q661" s="2">
        <f ca="1">IF(Proc[[#This Row],[DateClosed]]="",ABS(NETWORKDAYS(Proc[[#This Row],[DateOpened]],TODAY()))-1,ABS(NETWORKDAYS(Proc[[#This Row],[DateOpened]],Proc[[#This Row],[DateClosed]]))-1)</f>
        <v>1</v>
      </c>
      <c r="R661" s="45" t="s">
        <v>823</v>
      </c>
      <c r="S661" s="44"/>
      <c r="T661" s="153">
        <v>660</v>
      </c>
    </row>
    <row r="662" spans="1:20" hidden="1">
      <c r="A662" t="s">
        <v>1657</v>
      </c>
      <c r="B662" s="152" t="str">
        <f>IFERROR(VLOOKUP(Proc[[#This Row],[App]],Table2[],3,0),"open")</f>
        <v>ok</v>
      </c>
      <c r="C662" s="43" t="s">
        <v>369</v>
      </c>
      <c r="D662" s="152" t="s">
        <v>1658</v>
      </c>
      <c r="E662" s="152" t="s">
        <v>1662</v>
      </c>
      <c r="F662" s="152" t="s">
        <v>1662</v>
      </c>
      <c r="G662" t="s">
        <v>400</v>
      </c>
      <c r="H662" s="44" t="str">
        <f>IF(Proc[[#This Row],[type]]="LFF (MDG-F)",MID(Proc[[#This Row],[Obj]],13,10),"")</f>
        <v/>
      </c>
      <c r="I662" s="152"/>
      <c r="J662" s="44" t="b">
        <f>Proc[[#This Row],[Requested]]=Proc[[#This Row],[CurrentParent]]</f>
        <v>1</v>
      </c>
      <c r="K662" s="152" t="str">
        <f>IF(Proc[[#This Row],[Author]]="Marcela Urrego",VLOOKUP(LEFT(Proc[[#This Row],[Requested]],1),Table3[#All],2,0),VLOOKUP(Proc[[#This Row],[Author]],Table4[],2,0))</f>
        <v>HC</v>
      </c>
      <c r="L662" s="22" t="s">
        <v>508</v>
      </c>
      <c r="M662" s="46">
        <v>45712.395381944443</v>
      </c>
      <c r="N662" s="46">
        <v>45713</v>
      </c>
      <c r="O662" s="46">
        <v>45713</v>
      </c>
      <c r="P662" s="45" t="str">
        <f ca="1">IF(Proc[[#This Row],[DaysAgeing]]&gt;5,"yep","on track")</f>
        <v>on track</v>
      </c>
      <c r="Q662" s="2">
        <f ca="1">IF(Proc[[#This Row],[DateClosed]]="",ABS(NETWORKDAYS(Proc[[#This Row],[DateOpened]],TODAY()))-1,ABS(NETWORKDAYS(Proc[[#This Row],[DateOpened]],Proc[[#This Row],[DateClosed]]))-1)</f>
        <v>1</v>
      </c>
      <c r="R662" s="45" t="s">
        <v>493</v>
      </c>
      <c r="S662" s="44"/>
      <c r="T662" s="153">
        <v>661</v>
      </c>
    </row>
    <row r="663" spans="1:20" hidden="1">
      <c r="A663" s="43" t="s">
        <v>1657</v>
      </c>
      <c r="B663" s="152" t="str">
        <f>IFERROR(VLOOKUP(Proc[[#This Row],[App]],Table2[],3,0),"open")</f>
        <v>ok</v>
      </c>
      <c r="C663" s="43" t="s">
        <v>369</v>
      </c>
      <c r="D663" s="152" t="s">
        <v>1659</v>
      </c>
      <c r="E663" s="152" t="s">
        <v>1663</v>
      </c>
      <c r="F663" s="152" t="s">
        <v>1663</v>
      </c>
      <c r="G663" s="43" t="s">
        <v>400</v>
      </c>
      <c r="H663" s="44" t="str">
        <f>IF(Proc[[#This Row],[type]]="LFF (MDG-F)",MID(Proc[[#This Row],[Obj]],13,10),"")</f>
        <v/>
      </c>
      <c r="I663" s="152"/>
      <c r="J663" s="44" t="b">
        <f>Proc[[#This Row],[Requested]]=Proc[[#This Row],[CurrentParent]]</f>
        <v>1</v>
      </c>
      <c r="K663" s="152" t="str">
        <f>IF(Proc[[#This Row],[Author]]="Marcela Urrego",VLOOKUP(LEFT(Proc[[#This Row],[Requested]],1),Table3[#All],2,0),VLOOKUP(Proc[[#This Row],[Author]],Table4[],2,0))</f>
        <v>HC</v>
      </c>
      <c r="L663" s="22" t="s">
        <v>508</v>
      </c>
      <c r="M663" s="46">
        <v>45712.395381944443</v>
      </c>
      <c r="N663" s="46">
        <v>45713</v>
      </c>
      <c r="O663" s="46">
        <v>45713</v>
      </c>
      <c r="P663" s="45" t="str">
        <f ca="1">IF(Proc[[#This Row],[DaysAgeing]]&gt;5,"yep","on track")</f>
        <v>on track</v>
      </c>
      <c r="Q663" s="2">
        <f ca="1">IF(Proc[[#This Row],[DateClosed]]="",ABS(NETWORKDAYS(Proc[[#This Row],[DateOpened]],TODAY()))-1,ABS(NETWORKDAYS(Proc[[#This Row],[DateOpened]],Proc[[#This Row],[DateClosed]]))-1)</f>
        <v>1</v>
      </c>
      <c r="R663" s="45" t="s">
        <v>493</v>
      </c>
      <c r="S663" s="44"/>
      <c r="T663" s="153">
        <v>662</v>
      </c>
    </row>
    <row r="664" spans="1:20" hidden="1">
      <c r="A664" s="43" t="s">
        <v>1657</v>
      </c>
      <c r="B664" s="111" t="str">
        <f>IFERROR(VLOOKUP(Proc[[#This Row],[App]],Table2[],3,0),"open")</f>
        <v>ok</v>
      </c>
      <c r="C664" s="43" t="s">
        <v>369</v>
      </c>
      <c r="D664" s="152" t="s">
        <v>1660</v>
      </c>
      <c r="E664" s="152" t="s">
        <v>1663</v>
      </c>
      <c r="F664" s="85" t="s">
        <v>1663</v>
      </c>
      <c r="G664" s="43" t="s">
        <v>400</v>
      </c>
      <c r="H664" s="44" t="str">
        <f>IF(Proc[[#This Row],[type]]="LFF (MDG-F)",MID(Proc[[#This Row],[Obj]],13,10),"")</f>
        <v/>
      </c>
      <c r="I664" s="152"/>
      <c r="J664" s="44" t="b">
        <f>Proc[[#This Row],[Requested]]=Proc[[#This Row],[CurrentParent]]</f>
        <v>1</v>
      </c>
      <c r="K664" s="107" t="str">
        <f>IF(Proc[[#This Row],[Author]]="Marcela Urrego",VLOOKUP(LEFT(Proc[[#This Row],[Requested]],1),Table3[#All],2,0),VLOOKUP(Proc[[#This Row],[Author]],Table4[],2,0))</f>
        <v>HC</v>
      </c>
      <c r="L664" s="22" t="s">
        <v>508</v>
      </c>
      <c r="M664" s="46">
        <v>45712.395381944443</v>
      </c>
      <c r="N664" s="46">
        <v>45713</v>
      </c>
      <c r="O664" s="46">
        <v>45713</v>
      </c>
      <c r="P664" s="45" t="str">
        <f ca="1">IF(Proc[[#This Row],[DaysAgeing]]&gt;5,"yep","on track")</f>
        <v>on track</v>
      </c>
      <c r="Q664" s="2">
        <f ca="1">IF(Proc[[#This Row],[DateClosed]]="",ABS(NETWORKDAYS(Proc[[#This Row],[DateOpened]],TODAY()))-1,ABS(NETWORKDAYS(Proc[[#This Row],[DateOpened]],Proc[[#This Row],[DateClosed]]))-1)</f>
        <v>1</v>
      </c>
      <c r="R664" s="45" t="s">
        <v>493</v>
      </c>
      <c r="S664" s="44"/>
      <c r="T664" s="153">
        <v>663</v>
      </c>
    </row>
    <row r="665" spans="1:20" hidden="1">
      <c r="A665" s="43" t="s">
        <v>1657</v>
      </c>
      <c r="B665" s="111" t="str">
        <f>IFERROR(VLOOKUP(Proc[[#This Row],[App]],Table2[],3,0),"open")</f>
        <v>ok</v>
      </c>
      <c r="C665" s="43" t="s">
        <v>369</v>
      </c>
      <c r="D665" s="152" t="s">
        <v>1661</v>
      </c>
      <c r="E665" s="152" t="s">
        <v>1663</v>
      </c>
      <c r="F665" s="85" t="s">
        <v>1663</v>
      </c>
      <c r="G665" s="43" t="s">
        <v>400</v>
      </c>
      <c r="H665" s="44" t="str">
        <f>IF(Proc[[#This Row],[type]]="LFF (MDG-F)",MID(Proc[[#This Row],[Obj]],13,10),"")</f>
        <v/>
      </c>
      <c r="I665" s="152"/>
      <c r="J665" s="44" t="b">
        <f>Proc[[#This Row],[Requested]]=Proc[[#This Row],[CurrentParent]]</f>
        <v>1</v>
      </c>
      <c r="K665" s="107" t="str">
        <f>IF(Proc[[#This Row],[Author]]="Marcela Urrego",VLOOKUP(LEFT(Proc[[#This Row],[Requested]],1),Table3[#All],2,0),VLOOKUP(Proc[[#This Row],[Author]],Table4[],2,0))</f>
        <v>HC</v>
      </c>
      <c r="L665" s="22" t="s">
        <v>508</v>
      </c>
      <c r="M665" s="46">
        <v>45712.395381944443</v>
      </c>
      <c r="N665" s="46">
        <v>45713</v>
      </c>
      <c r="O665" s="46">
        <v>45713</v>
      </c>
      <c r="P665" s="45" t="str">
        <f ca="1">IF(Proc[[#This Row],[DaysAgeing]]&gt;5,"yep","on track")</f>
        <v>on track</v>
      </c>
      <c r="Q665" s="2">
        <f ca="1">IF(Proc[[#This Row],[DateClosed]]="",ABS(NETWORKDAYS(Proc[[#This Row],[DateOpened]],TODAY()))-1,ABS(NETWORKDAYS(Proc[[#This Row],[DateOpened]],Proc[[#This Row],[DateClosed]]))-1)</f>
        <v>1</v>
      </c>
      <c r="R665" s="45" t="s">
        <v>493</v>
      </c>
      <c r="S665" s="44"/>
      <c r="T665" s="153">
        <v>664</v>
      </c>
    </row>
    <row r="666" spans="1:20" hidden="1">
      <c r="A666" s="43" t="s">
        <v>1655</v>
      </c>
      <c r="B666" s="111" t="str">
        <f>IFERROR(VLOOKUP(Proc[[#This Row],[App]],Table2[],3,0),"open")</f>
        <v>ok</v>
      </c>
      <c r="C666" s="43" t="s">
        <v>369</v>
      </c>
      <c r="D666" s="152" t="s">
        <v>8186</v>
      </c>
      <c r="E666" s="152" t="s">
        <v>1656</v>
      </c>
      <c r="F666" s="85" t="s">
        <v>1656</v>
      </c>
      <c r="G666" s="43" t="s">
        <v>406</v>
      </c>
      <c r="H666" s="44" t="str">
        <f>IF(Proc[[#This Row],[type]]="LFF (MDG-F)",MID(Proc[[#This Row],[Obj]],13,10),"")</f>
        <v>DE10GIN006</v>
      </c>
      <c r="I666" s="152"/>
      <c r="J666" s="44" t="b">
        <f>Proc[[#This Row],[Requested]]=Proc[[#This Row],[CurrentParent]]</f>
        <v>1</v>
      </c>
      <c r="K666" s="107" t="str">
        <f>IF(Proc[[#This Row],[Author]]="Marcela Urrego",VLOOKUP(LEFT(Proc[[#This Row],[Requested]],1),Table3[#All],2,0),VLOOKUP(Proc[[#This Row],[Author]],Table4[],2,0))</f>
        <v>MGF</v>
      </c>
      <c r="L666" s="22" t="s">
        <v>508</v>
      </c>
      <c r="M666" s="46">
        <v>45712.411909722221</v>
      </c>
      <c r="N666" s="46">
        <v>45715</v>
      </c>
      <c r="O666" s="46">
        <v>45716</v>
      </c>
      <c r="P666" s="45" t="str">
        <f ca="1">IF(Proc[[#This Row],[DaysAgeing]]&gt;5,"yep","on track")</f>
        <v>on track</v>
      </c>
      <c r="Q666" s="2">
        <f ca="1">IF(Proc[[#This Row],[DateClosed]]="",ABS(NETWORKDAYS(Proc[[#This Row],[DateOpened]],TODAY()))-1,ABS(NETWORKDAYS(Proc[[#This Row],[DateOpened]],Proc[[#This Row],[DateClosed]]))-1)</f>
        <v>4</v>
      </c>
      <c r="R666" s="45" t="s">
        <v>514</v>
      </c>
      <c r="S666" s="44"/>
      <c r="T666" s="153">
        <v>665</v>
      </c>
    </row>
    <row r="667" spans="1:20" hidden="1">
      <c r="A667" s="43" t="s">
        <v>1655</v>
      </c>
      <c r="B667" s="111" t="str">
        <f>IFERROR(VLOOKUP(Proc[[#This Row],[App]],Table2[],3,0),"open")</f>
        <v>ok</v>
      </c>
      <c r="C667" s="43" t="s">
        <v>369</v>
      </c>
      <c r="D667" s="152" t="s">
        <v>8187</v>
      </c>
      <c r="E667" s="152" t="s">
        <v>1656</v>
      </c>
      <c r="F667" s="152" t="s">
        <v>1656</v>
      </c>
      <c r="G667" s="43" t="s">
        <v>406</v>
      </c>
      <c r="H667" s="44" t="str">
        <f>IF(Proc[[#This Row],[type]]="LFF (MDG-F)",MID(Proc[[#This Row],[Obj]],13,10),"")</f>
        <v>DE10GM1008</v>
      </c>
      <c r="I667" s="152"/>
      <c r="J667" s="44" t="b">
        <f>Proc[[#This Row],[Requested]]=Proc[[#This Row],[CurrentParent]]</f>
        <v>1</v>
      </c>
      <c r="K667" s="107" t="str">
        <f>IF(Proc[[#This Row],[Author]]="Marcela Urrego",VLOOKUP(LEFT(Proc[[#This Row],[Requested]],1),Table3[#All],2,0),VLOOKUP(Proc[[#This Row],[Author]],Table4[],2,0))</f>
        <v>MGF</v>
      </c>
      <c r="L667" s="22" t="s">
        <v>508</v>
      </c>
      <c r="M667" s="46">
        <v>45712.411909722221</v>
      </c>
      <c r="N667" s="46">
        <v>45715</v>
      </c>
      <c r="O667" s="46">
        <v>45716</v>
      </c>
      <c r="P667" s="45" t="str">
        <f ca="1">IF(Proc[[#This Row],[DaysAgeing]]&gt;5,"yep","on track")</f>
        <v>on track</v>
      </c>
      <c r="Q667" s="2">
        <f ca="1">IF(Proc[[#This Row],[DateClosed]]="",ABS(NETWORKDAYS(Proc[[#This Row],[DateOpened]],TODAY()))-1,ABS(NETWORKDAYS(Proc[[#This Row],[DateOpened]],Proc[[#This Row],[DateClosed]]))-1)</f>
        <v>4</v>
      </c>
      <c r="R667" s="45" t="s">
        <v>514</v>
      </c>
      <c r="S667" s="44"/>
      <c r="T667" s="153">
        <v>666</v>
      </c>
    </row>
    <row r="668" spans="1:20" hidden="1">
      <c r="A668" s="43" t="s">
        <v>1655</v>
      </c>
      <c r="B668" s="111" t="str">
        <f>IFERROR(VLOOKUP(Proc[[#This Row],[App]],Table2[],3,0),"open")</f>
        <v>ok</v>
      </c>
      <c r="C668" s="43" t="s">
        <v>369</v>
      </c>
      <c r="D668" s="152" t="s">
        <v>8188</v>
      </c>
      <c r="E668" s="152" t="s">
        <v>1656</v>
      </c>
      <c r="F668" s="152" t="s">
        <v>1656</v>
      </c>
      <c r="G668" s="43" t="s">
        <v>406</v>
      </c>
      <c r="H668" s="44" t="str">
        <f>IF(Proc[[#This Row],[type]]="LFF (MDG-F)",MID(Proc[[#This Row],[Obj]],13,10),"")</f>
        <v>DE10GM2000</v>
      </c>
      <c r="I668" s="152"/>
      <c r="J668" s="44" t="b">
        <f>Proc[[#This Row],[Requested]]=Proc[[#This Row],[CurrentParent]]</f>
        <v>1</v>
      </c>
      <c r="K668" s="107" t="str">
        <f>IF(Proc[[#This Row],[Author]]="Marcela Urrego",VLOOKUP(LEFT(Proc[[#This Row],[Requested]],1),Table3[#All],2,0),VLOOKUP(Proc[[#This Row],[Author]],Table4[],2,0))</f>
        <v>MGF</v>
      </c>
      <c r="L668" s="22" t="s">
        <v>508</v>
      </c>
      <c r="M668" s="46">
        <v>45712.411909722221</v>
      </c>
      <c r="N668" s="46">
        <v>45716</v>
      </c>
      <c r="O668" s="46">
        <v>45716</v>
      </c>
      <c r="P668" s="45" t="str">
        <f ca="1">IF(Proc[[#This Row],[DaysAgeing]]&gt;5,"yep","on track")</f>
        <v>on track</v>
      </c>
      <c r="Q668" s="2">
        <f ca="1">IF(Proc[[#This Row],[DateClosed]]="",ABS(NETWORKDAYS(Proc[[#This Row],[DateOpened]],TODAY()))-1,ABS(NETWORKDAYS(Proc[[#This Row],[DateOpened]],Proc[[#This Row],[DateClosed]]))-1)</f>
        <v>4</v>
      </c>
      <c r="R668" s="45" t="s">
        <v>514</v>
      </c>
      <c r="S668" s="44"/>
      <c r="T668" s="153">
        <v>667</v>
      </c>
    </row>
    <row r="669" spans="1:20" hidden="1">
      <c r="A669" s="43" t="s">
        <v>1655</v>
      </c>
      <c r="B669" s="111" t="str">
        <f>IFERROR(VLOOKUP(Proc[[#This Row],[App]],Table2[],3,0),"open")</f>
        <v>ok</v>
      </c>
      <c r="C669" s="43" t="s">
        <v>369</v>
      </c>
      <c r="D669" s="152" t="s">
        <v>8189</v>
      </c>
      <c r="E669" s="152" t="s">
        <v>1656</v>
      </c>
      <c r="F669" s="85" t="s">
        <v>1656</v>
      </c>
      <c r="G669" s="43" t="s">
        <v>406</v>
      </c>
      <c r="H669" s="44" t="str">
        <f>IF(Proc[[#This Row],[type]]="LFF (MDG-F)",MID(Proc[[#This Row],[Obj]],13,10),"")</f>
        <v>DE10GM4009</v>
      </c>
      <c r="I669" s="152"/>
      <c r="J669" s="44" t="b">
        <f>Proc[[#This Row],[Requested]]=Proc[[#This Row],[CurrentParent]]</f>
        <v>1</v>
      </c>
      <c r="K669" s="107" t="str">
        <f>IF(Proc[[#This Row],[Author]]="Marcela Urrego",VLOOKUP(LEFT(Proc[[#This Row],[Requested]],1),Table3[#All],2,0),VLOOKUP(Proc[[#This Row],[Author]],Table4[],2,0))</f>
        <v>MGF</v>
      </c>
      <c r="L669" s="22" t="s">
        <v>508</v>
      </c>
      <c r="M669" s="46">
        <v>45712.411909722221</v>
      </c>
      <c r="N669" s="46">
        <v>45715</v>
      </c>
      <c r="O669" s="46">
        <v>45716</v>
      </c>
      <c r="P669" s="45" t="str">
        <f ca="1">IF(Proc[[#This Row],[DaysAgeing]]&gt;5,"yep","on track")</f>
        <v>on track</v>
      </c>
      <c r="Q669" s="2">
        <f ca="1">IF(Proc[[#This Row],[DateClosed]]="",ABS(NETWORKDAYS(Proc[[#This Row],[DateOpened]],TODAY()))-1,ABS(NETWORKDAYS(Proc[[#This Row],[DateOpened]],Proc[[#This Row],[DateClosed]]))-1)</f>
        <v>4</v>
      </c>
      <c r="R669" s="45" t="s">
        <v>514</v>
      </c>
      <c r="S669" s="44"/>
      <c r="T669" s="153">
        <v>668</v>
      </c>
    </row>
    <row r="670" spans="1:20" hidden="1">
      <c r="A670" s="43" t="s">
        <v>1655</v>
      </c>
      <c r="B670" s="152" t="str">
        <f>IFERROR(VLOOKUP(Proc[[#This Row],[App]],Table2[],3,0),"open")</f>
        <v>ok</v>
      </c>
      <c r="C670" s="43" t="s">
        <v>369</v>
      </c>
      <c r="D670" s="152" t="s">
        <v>8190</v>
      </c>
      <c r="E670" s="152" t="s">
        <v>1656</v>
      </c>
      <c r="F670" s="152" t="s">
        <v>1656</v>
      </c>
      <c r="G670" s="43" t="s">
        <v>406</v>
      </c>
      <c r="H670" s="44" t="str">
        <f>IF(Proc[[#This Row],[type]]="LFF (MDG-F)",MID(Proc[[#This Row],[Obj]],13,10),"")</f>
        <v>DE10GM8003</v>
      </c>
      <c r="I670" s="152"/>
      <c r="J670" s="44" t="b">
        <f>Proc[[#This Row],[Requested]]=Proc[[#This Row],[CurrentParent]]</f>
        <v>1</v>
      </c>
      <c r="K670" s="152" t="str">
        <f>IF(Proc[[#This Row],[Author]]="Marcela Urrego",VLOOKUP(LEFT(Proc[[#This Row],[Requested]],1),Table3[#All],2,0),VLOOKUP(Proc[[#This Row],[Author]],Table4[],2,0))</f>
        <v>MGF</v>
      </c>
      <c r="L670" s="22" t="s">
        <v>508</v>
      </c>
      <c r="M670" s="46">
        <v>45712.411909722221</v>
      </c>
      <c r="N670" s="46">
        <v>45715</v>
      </c>
      <c r="O670" s="46">
        <v>45716</v>
      </c>
      <c r="P670" s="45" t="str">
        <f ca="1">IF(Proc[[#This Row],[DaysAgeing]]&gt;5,"yep","on track")</f>
        <v>on track</v>
      </c>
      <c r="Q670" s="2">
        <f ca="1">IF(Proc[[#This Row],[DateClosed]]="",ABS(NETWORKDAYS(Proc[[#This Row],[DateOpened]],TODAY()))-1,ABS(NETWORKDAYS(Proc[[#This Row],[DateOpened]],Proc[[#This Row],[DateClosed]]))-1)</f>
        <v>4</v>
      </c>
      <c r="R670" s="45" t="s">
        <v>514</v>
      </c>
      <c r="S670" s="44"/>
      <c r="T670" s="153">
        <v>669</v>
      </c>
    </row>
    <row r="671" spans="1:20" hidden="1">
      <c r="A671" s="43" t="s">
        <v>1655</v>
      </c>
      <c r="B671" s="152" t="str">
        <f>IFERROR(VLOOKUP(Proc[[#This Row],[App]],Table2[],3,0),"open")</f>
        <v>ok</v>
      </c>
      <c r="C671" s="43" t="s">
        <v>369</v>
      </c>
      <c r="D671" s="152" t="s">
        <v>8191</v>
      </c>
      <c r="E671" s="152" t="s">
        <v>1656</v>
      </c>
      <c r="F671" s="152" t="s">
        <v>1656</v>
      </c>
      <c r="G671" s="43" t="s">
        <v>406</v>
      </c>
      <c r="H671" s="44" t="str">
        <f>IF(Proc[[#This Row],[type]]="LFF (MDG-F)",MID(Proc[[#This Row],[Obj]],13,10),"")</f>
        <v>KR08GLE009</v>
      </c>
      <c r="I671" s="152"/>
      <c r="J671" s="44" t="b">
        <f>Proc[[#This Row],[Requested]]=Proc[[#This Row],[CurrentParent]]</f>
        <v>1</v>
      </c>
      <c r="K671" s="152" t="str">
        <f>IF(Proc[[#This Row],[Author]]="Marcela Urrego",VLOOKUP(LEFT(Proc[[#This Row],[Requested]],1),Table3[#All],2,0),VLOOKUP(Proc[[#This Row],[Author]],Table4[],2,0))</f>
        <v>MGF</v>
      </c>
      <c r="L671" s="22" t="s">
        <v>508</v>
      </c>
      <c r="M671" s="46">
        <v>45712.411909722221</v>
      </c>
      <c r="N671" s="46">
        <v>45715</v>
      </c>
      <c r="O671" s="46">
        <v>45716</v>
      </c>
      <c r="P671" s="45" t="str">
        <f ca="1">IF(Proc[[#This Row],[DaysAgeing]]&gt;5,"yep","on track")</f>
        <v>on track</v>
      </c>
      <c r="Q671" s="2">
        <f ca="1">IF(Proc[[#This Row],[DateClosed]]="",ABS(NETWORKDAYS(Proc[[#This Row],[DateOpened]],TODAY()))-1,ABS(NETWORKDAYS(Proc[[#This Row],[DateOpened]],Proc[[#This Row],[DateClosed]]))-1)</f>
        <v>4</v>
      </c>
      <c r="R671" s="45" t="s">
        <v>514</v>
      </c>
      <c r="S671" s="44"/>
      <c r="T671" s="153">
        <v>670</v>
      </c>
    </row>
    <row r="672" spans="1:20" hidden="1">
      <c r="A672" s="43" t="s">
        <v>1655</v>
      </c>
      <c r="B672" s="111" t="str">
        <f>IFERROR(VLOOKUP(Proc[[#This Row],[App]],Table2[],3,0),"open")</f>
        <v>ok</v>
      </c>
      <c r="C672" s="43" t="s">
        <v>369</v>
      </c>
      <c r="D672" s="152" t="s">
        <v>8192</v>
      </c>
      <c r="E672" s="152" t="s">
        <v>1656</v>
      </c>
      <c r="F672" s="85" t="s">
        <v>1656</v>
      </c>
      <c r="G672" s="43" t="s">
        <v>406</v>
      </c>
      <c r="H672" s="44" t="str">
        <f>IF(Proc[[#This Row],[type]]="LFF (MDG-F)",MID(Proc[[#This Row],[Obj]],13,10),"")</f>
        <v>KR11GLE006</v>
      </c>
      <c r="I672" s="152"/>
      <c r="J672" s="44" t="b">
        <f>Proc[[#This Row],[Requested]]=Proc[[#This Row],[CurrentParent]]</f>
        <v>1</v>
      </c>
      <c r="K672" s="107" t="str">
        <f>IF(Proc[[#This Row],[Author]]="Marcela Urrego",VLOOKUP(LEFT(Proc[[#This Row],[Requested]],1),Table3[#All],2,0),VLOOKUP(Proc[[#This Row],[Author]],Table4[],2,0))</f>
        <v>MGF</v>
      </c>
      <c r="L672" s="22" t="s">
        <v>508</v>
      </c>
      <c r="M672" s="46">
        <v>45712.411909722221</v>
      </c>
      <c r="N672" s="46">
        <v>45715</v>
      </c>
      <c r="O672" s="46">
        <v>45716</v>
      </c>
      <c r="P672" s="45" t="str">
        <f ca="1">IF(Proc[[#This Row],[DaysAgeing]]&gt;5,"yep","on track")</f>
        <v>on track</v>
      </c>
      <c r="Q672" s="2">
        <f ca="1">IF(Proc[[#This Row],[DateClosed]]="",ABS(NETWORKDAYS(Proc[[#This Row],[DateOpened]],TODAY()))-1,ABS(NETWORKDAYS(Proc[[#This Row],[DateOpened]],Proc[[#This Row],[DateClosed]]))-1)</f>
        <v>4</v>
      </c>
      <c r="R672" s="45" t="s">
        <v>514</v>
      </c>
      <c r="S672" s="44"/>
      <c r="T672" s="153">
        <v>671</v>
      </c>
    </row>
    <row r="673" spans="1:20" hidden="1">
      <c r="A673" s="43" t="s">
        <v>1655</v>
      </c>
      <c r="B673" s="111" t="str">
        <f>IFERROR(VLOOKUP(Proc[[#This Row],[App]],Table2[],3,0),"open")</f>
        <v>ok</v>
      </c>
      <c r="C673" s="43" t="s">
        <v>369</v>
      </c>
      <c r="D673" s="152" t="s">
        <v>8193</v>
      </c>
      <c r="E673" s="152" t="s">
        <v>1656</v>
      </c>
      <c r="F673" s="85" t="s">
        <v>1656</v>
      </c>
      <c r="G673" s="43" t="s">
        <v>406</v>
      </c>
      <c r="H673" s="44" t="str">
        <f>IF(Proc[[#This Row],[type]]="LFF (MDG-F)",MID(Proc[[#This Row],[Obj]],13,10),"")</f>
        <v>KR15GLE006</v>
      </c>
      <c r="I673" s="152"/>
      <c r="J673" s="44" t="b">
        <f>Proc[[#This Row],[Requested]]=Proc[[#This Row],[CurrentParent]]</f>
        <v>1</v>
      </c>
      <c r="K673" s="107" t="str">
        <f>IF(Proc[[#This Row],[Author]]="Marcela Urrego",VLOOKUP(LEFT(Proc[[#This Row],[Requested]],1),Table3[#All],2,0),VLOOKUP(Proc[[#This Row],[Author]],Table4[],2,0))</f>
        <v>MGF</v>
      </c>
      <c r="L673" s="22" t="s">
        <v>508</v>
      </c>
      <c r="M673" s="46">
        <v>45712.411909722221</v>
      </c>
      <c r="N673" s="46">
        <v>45715</v>
      </c>
      <c r="O673" s="46">
        <v>45716</v>
      </c>
      <c r="P673" s="45" t="str">
        <f ca="1">IF(Proc[[#This Row],[DaysAgeing]]&gt;5,"yep","on track")</f>
        <v>on track</v>
      </c>
      <c r="Q673" s="2">
        <f ca="1">IF(Proc[[#This Row],[DateClosed]]="",ABS(NETWORKDAYS(Proc[[#This Row],[DateOpened]],TODAY()))-1,ABS(NETWORKDAYS(Proc[[#This Row],[DateOpened]],Proc[[#This Row],[DateClosed]]))-1)</f>
        <v>4</v>
      </c>
      <c r="R673" s="45" t="s">
        <v>514</v>
      </c>
      <c r="S673" s="44"/>
      <c r="T673" s="153">
        <v>672</v>
      </c>
    </row>
    <row r="674" spans="1:20" hidden="1">
      <c r="A674" t="s">
        <v>1655</v>
      </c>
      <c r="B674" s="111" t="str">
        <f>IFERROR(VLOOKUP(Proc[[#This Row],[App]],Table2[],3,0),"open")</f>
        <v>ok</v>
      </c>
      <c r="C674" s="43" t="s">
        <v>369</v>
      </c>
      <c r="D674" s="152" t="s">
        <v>8194</v>
      </c>
      <c r="E674" s="152" t="s">
        <v>1656</v>
      </c>
      <c r="F674" s="85" t="s">
        <v>1656</v>
      </c>
      <c r="G674" s="43" t="s">
        <v>406</v>
      </c>
      <c r="H674" s="44" t="str">
        <f>IF(Proc[[#This Row],[type]]="LFF (MDG-F)",MID(Proc[[#This Row],[Obj]],13,10),"")</f>
        <v>KR16GLE006</v>
      </c>
      <c r="I674" s="152"/>
      <c r="J674" s="44" t="b">
        <f>Proc[[#This Row],[Requested]]=Proc[[#This Row],[CurrentParent]]</f>
        <v>1</v>
      </c>
      <c r="K674" s="107" t="str">
        <f>IF(Proc[[#This Row],[Author]]="Marcela Urrego",VLOOKUP(LEFT(Proc[[#This Row],[Requested]],1),Table3[#All],2,0),VLOOKUP(Proc[[#This Row],[Author]],Table4[],2,0))</f>
        <v>MGF</v>
      </c>
      <c r="L674" s="22" t="s">
        <v>508</v>
      </c>
      <c r="M674" s="46">
        <v>45712.411909722221</v>
      </c>
      <c r="N674" s="46">
        <v>45715</v>
      </c>
      <c r="O674" s="46">
        <v>45716</v>
      </c>
      <c r="P674" s="45" t="str">
        <f ca="1">IF(Proc[[#This Row],[DaysAgeing]]&gt;5,"yep","on track")</f>
        <v>on track</v>
      </c>
      <c r="Q674" s="2">
        <f ca="1">IF(Proc[[#This Row],[DateClosed]]="",ABS(NETWORKDAYS(Proc[[#This Row],[DateOpened]],TODAY()))-1,ABS(NETWORKDAYS(Proc[[#This Row],[DateOpened]],Proc[[#This Row],[DateClosed]]))-1)</f>
        <v>4</v>
      </c>
      <c r="R674" s="45" t="s">
        <v>514</v>
      </c>
      <c r="S674" s="44"/>
      <c r="T674" s="153">
        <v>673</v>
      </c>
    </row>
    <row r="675" spans="1:20" hidden="1">
      <c r="A675" s="43" t="s">
        <v>1655</v>
      </c>
      <c r="B675" s="111" t="str">
        <f>IFERROR(VLOOKUP(Proc[[#This Row],[App]],Table2[],3,0),"open")</f>
        <v>ok</v>
      </c>
      <c r="C675" s="43" t="s">
        <v>369</v>
      </c>
      <c r="D675" s="152" t="s">
        <v>8195</v>
      </c>
      <c r="E675" s="152" t="s">
        <v>1656</v>
      </c>
      <c r="F675" s="152" t="s">
        <v>1656</v>
      </c>
      <c r="G675" s="43" t="s">
        <v>406</v>
      </c>
      <c r="H675" s="44" t="str">
        <f>IF(Proc[[#This Row],[type]]="LFF (MDG-F)",MID(Proc[[#This Row],[Obj]],13,10),"")</f>
        <v>SG10GM2004</v>
      </c>
      <c r="I675" s="152"/>
      <c r="J675" s="44" t="b">
        <f>Proc[[#This Row],[Requested]]=Proc[[#This Row],[CurrentParent]]</f>
        <v>1</v>
      </c>
      <c r="K675" s="107" t="str">
        <f>IF(Proc[[#This Row],[Author]]="Marcela Urrego",VLOOKUP(LEFT(Proc[[#This Row],[Requested]],1),Table3[#All],2,0),VLOOKUP(Proc[[#This Row],[Author]],Table4[],2,0))</f>
        <v>MGF</v>
      </c>
      <c r="L675" s="22" t="s">
        <v>508</v>
      </c>
      <c r="M675" s="46">
        <v>45712.411909722221</v>
      </c>
      <c r="N675" s="46">
        <v>45715</v>
      </c>
      <c r="O675" s="46">
        <v>45716</v>
      </c>
      <c r="P675" s="45" t="str">
        <f ca="1">IF(Proc[[#This Row],[DaysAgeing]]&gt;5,"yep","on track")</f>
        <v>on track</v>
      </c>
      <c r="Q675" s="2">
        <f ca="1">IF(Proc[[#This Row],[DateClosed]]="",ABS(NETWORKDAYS(Proc[[#This Row],[DateOpened]],TODAY()))-1,ABS(NETWORKDAYS(Proc[[#This Row],[DateOpened]],Proc[[#This Row],[DateClosed]]))-1)</f>
        <v>4</v>
      </c>
      <c r="R675" s="45" t="s">
        <v>514</v>
      </c>
      <c r="S675" s="44"/>
      <c r="T675" s="153">
        <v>674</v>
      </c>
    </row>
    <row r="676" spans="1:20" hidden="1">
      <c r="A676" t="s">
        <v>1703</v>
      </c>
      <c r="B676" s="152" t="str">
        <f>IFERROR(VLOOKUP(Proc[[#This Row],[App]],Table2[],3,0),"open")</f>
        <v>ok</v>
      </c>
      <c r="C676" t="s">
        <v>369</v>
      </c>
      <c r="D676" s="152" t="s">
        <v>1689</v>
      </c>
      <c r="E676" s="152" t="s">
        <v>1690</v>
      </c>
      <c r="F676" s="152" t="s">
        <v>1690</v>
      </c>
      <c r="G676" t="s">
        <v>400</v>
      </c>
      <c r="H676" s="44" t="str">
        <f>IF(Proc[[#This Row],[type]]="LFF (MDG-F)",MID(Proc[[#This Row],[Obj]],13,10),"")</f>
        <v/>
      </c>
      <c r="I676" s="152"/>
      <c r="J676" s="44" t="b">
        <f>Proc[[#This Row],[Requested]]=Proc[[#This Row],[CurrentParent]]</f>
        <v>1</v>
      </c>
      <c r="K676" s="152" t="str">
        <f>IF(Proc[[#This Row],[Author]]="Marcela Urrego",VLOOKUP(LEFT(Proc[[#This Row],[Requested]],1),Table3[#All],2,0),VLOOKUP(Proc[[#This Row],[Author]],Table4[],2,0))</f>
        <v>HC</v>
      </c>
      <c r="L676" s="22" t="s">
        <v>508</v>
      </c>
      <c r="M676" s="46">
        <v>45713.21603009259</v>
      </c>
      <c r="N676" s="46">
        <v>45715</v>
      </c>
      <c r="O676" s="46">
        <v>45715</v>
      </c>
      <c r="P676" s="45" t="str">
        <f ca="1">IF(Proc[[#This Row],[DaysAgeing]]&gt;5,"yep","on track")</f>
        <v>on track</v>
      </c>
      <c r="Q676" s="2">
        <f ca="1">IF(Proc[[#This Row],[DateClosed]]="",ABS(NETWORKDAYS(Proc[[#This Row],[DateOpened]],TODAY()))-1,ABS(NETWORKDAYS(Proc[[#This Row],[DateOpened]],Proc[[#This Row],[DateClosed]]))-1)</f>
        <v>2</v>
      </c>
      <c r="R676" s="45" t="s">
        <v>477</v>
      </c>
      <c r="S676" s="44"/>
      <c r="T676" s="153">
        <v>675</v>
      </c>
    </row>
    <row r="677" spans="1:20" hidden="1">
      <c r="A677" s="43" t="s">
        <v>1703</v>
      </c>
      <c r="B677" s="152" t="str">
        <f>IFERROR(VLOOKUP(Proc[[#This Row],[App]],Table2[],3,0),"open")</f>
        <v>ok</v>
      </c>
      <c r="C677" s="43" t="s">
        <v>369</v>
      </c>
      <c r="D677" s="152" t="s">
        <v>1691</v>
      </c>
      <c r="E677" s="152" t="s">
        <v>1690</v>
      </c>
      <c r="F677" s="152" t="s">
        <v>1690</v>
      </c>
      <c r="G677" s="43" t="s">
        <v>400</v>
      </c>
      <c r="H677" s="44" t="str">
        <f>IF(Proc[[#This Row],[type]]="LFF (MDG-F)",MID(Proc[[#This Row],[Obj]],13,10),"")</f>
        <v/>
      </c>
      <c r="I677" s="152"/>
      <c r="J677" s="44" t="b">
        <f>Proc[[#This Row],[Requested]]=Proc[[#This Row],[CurrentParent]]</f>
        <v>1</v>
      </c>
      <c r="K677" s="152" t="str">
        <f>IF(Proc[[#This Row],[Author]]="Marcela Urrego",VLOOKUP(LEFT(Proc[[#This Row],[Requested]],1),Table3[#All],2,0),VLOOKUP(Proc[[#This Row],[Author]],Table4[],2,0))</f>
        <v>HC</v>
      </c>
      <c r="L677" s="22" t="s">
        <v>508</v>
      </c>
      <c r="M677" s="46">
        <v>45713.21603009259</v>
      </c>
      <c r="N677" s="46">
        <v>45715</v>
      </c>
      <c r="O677" s="46">
        <v>45715</v>
      </c>
      <c r="P677" s="45" t="str">
        <f ca="1">IF(Proc[[#This Row],[DaysAgeing]]&gt;5,"yep","on track")</f>
        <v>on track</v>
      </c>
      <c r="Q677" s="2">
        <f ca="1">IF(Proc[[#This Row],[DateClosed]]="",ABS(NETWORKDAYS(Proc[[#This Row],[DateOpened]],TODAY()))-1,ABS(NETWORKDAYS(Proc[[#This Row],[DateOpened]],Proc[[#This Row],[DateClosed]]))-1)</f>
        <v>2</v>
      </c>
      <c r="R677" s="45" t="s">
        <v>477</v>
      </c>
      <c r="S677" s="44"/>
      <c r="T677" s="153">
        <v>676</v>
      </c>
    </row>
    <row r="678" spans="1:20" hidden="1">
      <c r="A678" s="43" t="s">
        <v>1703</v>
      </c>
      <c r="B678" s="111" t="str">
        <f>IFERROR(VLOOKUP(Proc[[#This Row],[App]],Table2[],3,0),"open")</f>
        <v>ok</v>
      </c>
      <c r="C678" s="43" t="s">
        <v>369</v>
      </c>
      <c r="D678" s="152" t="s">
        <v>1692</v>
      </c>
      <c r="E678" s="152" t="s">
        <v>1690</v>
      </c>
      <c r="F678" s="85" t="s">
        <v>1690</v>
      </c>
      <c r="G678" s="43" t="s">
        <v>400</v>
      </c>
      <c r="H678" s="44" t="str">
        <f>IF(Proc[[#This Row],[type]]="LFF (MDG-F)",MID(Proc[[#This Row],[Obj]],13,10),"")</f>
        <v/>
      </c>
      <c r="I678" s="152"/>
      <c r="J678" s="44" t="b">
        <f>Proc[[#This Row],[Requested]]=Proc[[#This Row],[CurrentParent]]</f>
        <v>1</v>
      </c>
      <c r="K678" s="107" t="str">
        <f>IF(Proc[[#This Row],[Author]]="Marcela Urrego",VLOOKUP(LEFT(Proc[[#This Row],[Requested]],1),Table3[#All],2,0),VLOOKUP(Proc[[#This Row],[Author]],Table4[],2,0))</f>
        <v>HC</v>
      </c>
      <c r="L678" s="22" t="s">
        <v>508</v>
      </c>
      <c r="M678" s="46">
        <v>45713.21603009259</v>
      </c>
      <c r="N678" s="46">
        <v>45715</v>
      </c>
      <c r="O678" s="46">
        <v>45715</v>
      </c>
      <c r="P678" s="45" t="str">
        <f ca="1">IF(Proc[[#This Row],[DaysAgeing]]&gt;5,"yep","on track")</f>
        <v>on track</v>
      </c>
      <c r="Q678" s="2">
        <f ca="1">IF(Proc[[#This Row],[DateClosed]]="",ABS(NETWORKDAYS(Proc[[#This Row],[DateOpened]],TODAY()))-1,ABS(NETWORKDAYS(Proc[[#This Row],[DateOpened]],Proc[[#This Row],[DateClosed]]))-1)</f>
        <v>2</v>
      </c>
      <c r="R678" s="45" t="s">
        <v>477</v>
      </c>
      <c r="S678" s="44"/>
      <c r="T678" s="153">
        <v>677</v>
      </c>
    </row>
    <row r="679" spans="1:20" hidden="1">
      <c r="A679" t="s">
        <v>1703</v>
      </c>
      <c r="B679" s="152" t="str">
        <f>IFERROR(VLOOKUP(Proc[[#This Row],[App]],Table2[],3,0),"open")</f>
        <v>ok</v>
      </c>
      <c r="C679" t="s">
        <v>369</v>
      </c>
      <c r="D679" s="152" t="s">
        <v>1693</v>
      </c>
      <c r="E679" s="152" t="s">
        <v>1690</v>
      </c>
      <c r="F679" s="152" t="s">
        <v>1690</v>
      </c>
      <c r="G679" s="43" t="s">
        <v>400</v>
      </c>
      <c r="H679" s="44" t="str">
        <f>IF(Proc[[#This Row],[type]]="LFF (MDG-F)",MID(Proc[[#This Row],[Obj]],13,10),"")</f>
        <v/>
      </c>
      <c r="I679" s="152"/>
      <c r="J679" s="44" t="b">
        <f>Proc[[#This Row],[Requested]]=Proc[[#This Row],[CurrentParent]]</f>
        <v>1</v>
      </c>
      <c r="K679" s="152" t="str">
        <f>IF(Proc[[#This Row],[Author]]="Marcela Urrego",VLOOKUP(LEFT(Proc[[#This Row],[Requested]],1),Table3[#All],2,0),VLOOKUP(Proc[[#This Row],[Author]],Table4[],2,0))</f>
        <v>HC</v>
      </c>
      <c r="L679" s="22" t="s">
        <v>508</v>
      </c>
      <c r="M679" s="46">
        <v>45713.21603009259</v>
      </c>
      <c r="N679" s="46">
        <v>45715</v>
      </c>
      <c r="O679" s="46">
        <v>45715</v>
      </c>
      <c r="P679" s="45" t="str">
        <f ca="1">IF(Proc[[#This Row],[DaysAgeing]]&gt;5,"yep","on track")</f>
        <v>on track</v>
      </c>
      <c r="Q679" s="2">
        <f ca="1">IF(Proc[[#This Row],[DateClosed]]="",ABS(NETWORKDAYS(Proc[[#This Row],[DateOpened]],TODAY()))-1,ABS(NETWORKDAYS(Proc[[#This Row],[DateOpened]],Proc[[#This Row],[DateClosed]]))-1)</f>
        <v>2</v>
      </c>
      <c r="R679" s="45" t="s">
        <v>477</v>
      </c>
      <c r="S679" s="44"/>
      <c r="T679" s="153">
        <v>678</v>
      </c>
    </row>
    <row r="680" spans="1:20" hidden="1">
      <c r="A680" s="43" t="s">
        <v>1703</v>
      </c>
      <c r="B680" s="152" t="str">
        <f>IFERROR(VLOOKUP(Proc[[#This Row],[App]],Table2[],3,0),"open")</f>
        <v>ok</v>
      </c>
      <c r="C680" s="43" t="s">
        <v>369</v>
      </c>
      <c r="D680" s="152" t="s">
        <v>1694</v>
      </c>
      <c r="E680" s="152" t="s">
        <v>1690</v>
      </c>
      <c r="F680" s="152" t="s">
        <v>1690</v>
      </c>
      <c r="G680" s="43" t="s">
        <v>400</v>
      </c>
      <c r="H680" s="44" t="str">
        <f>IF(Proc[[#This Row],[type]]="LFF (MDG-F)",MID(Proc[[#This Row],[Obj]],13,10),"")</f>
        <v/>
      </c>
      <c r="I680" s="152"/>
      <c r="J680" s="44" t="b">
        <f>Proc[[#This Row],[Requested]]=Proc[[#This Row],[CurrentParent]]</f>
        <v>1</v>
      </c>
      <c r="K680" s="152" t="str">
        <f>IF(Proc[[#This Row],[Author]]="Marcela Urrego",VLOOKUP(LEFT(Proc[[#This Row],[Requested]],1),Table3[#All],2,0),VLOOKUP(Proc[[#This Row],[Author]],Table4[],2,0))</f>
        <v>HC</v>
      </c>
      <c r="L680" s="22" t="s">
        <v>508</v>
      </c>
      <c r="M680" s="46">
        <v>45713.21603009259</v>
      </c>
      <c r="N680" s="46">
        <v>45715</v>
      </c>
      <c r="O680" s="46">
        <v>45715</v>
      </c>
      <c r="P680" s="45" t="str">
        <f ca="1">IF(Proc[[#This Row],[DaysAgeing]]&gt;5,"yep","on track")</f>
        <v>on track</v>
      </c>
      <c r="Q680" s="2">
        <f ca="1">IF(Proc[[#This Row],[DateClosed]]="",ABS(NETWORKDAYS(Proc[[#This Row],[DateOpened]],TODAY()))-1,ABS(NETWORKDAYS(Proc[[#This Row],[DateOpened]],Proc[[#This Row],[DateClosed]]))-1)</f>
        <v>2</v>
      </c>
      <c r="R680" s="45" t="s">
        <v>477</v>
      </c>
      <c r="S680" s="44"/>
      <c r="T680" s="153">
        <v>679</v>
      </c>
    </row>
    <row r="681" spans="1:20" hidden="1">
      <c r="A681" s="43" t="s">
        <v>1703</v>
      </c>
      <c r="B681" s="152" t="str">
        <f>IFERROR(VLOOKUP(Proc[[#This Row],[App]],Table2[],3,0),"open")</f>
        <v>ok</v>
      </c>
      <c r="C681" s="43" t="s">
        <v>369</v>
      </c>
      <c r="D681" s="152" t="s">
        <v>1695</v>
      </c>
      <c r="E681" s="152" t="s">
        <v>1690</v>
      </c>
      <c r="F681" s="152" t="s">
        <v>1690</v>
      </c>
      <c r="G681" s="43" t="s">
        <v>400</v>
      </c>
      <c r="H681" s="44" t="str">
        <f>IF(Proc[[#This Row],[type]]="LFF (MDG-F)",MID(Proc[[#This Row],[Obj]],13,10),"")</f>
        <v/>
      </c>
      <c r="I681" s="152"/>
      <c r="J681" s="44" t="b">
        <f>Proc[[#This Row],[Requested]]=Proc[[#This Row],[CurrentParent]]</f>
        <v>1</v>
      </c>
      <c r="K681" s="152" t="str">
        <f>IF(Proc[[#This Row],[Author]]="Marcela Urrego",VLOOKUP(LEFT(Proc[[#This Row],[Requested]],1),Table3[#All],2,0),VLOOKUP(Proc[[#This Row],[Author]],Table4[],2,0))</f>
        <v>HC</v>
      </c>
      <c r="L681" s="22" t="s">
        <v>508</v>
      </c>
      <c r="M681" s="46">
        <v>45713.21603009259</v>
      </c>
      <c r="N681" s="46">
        <v>45715</v>
      </c>
      <c r="O681" s="46">
        <v>45715</v>
      </c>
      <c r="P681" s="45" t="str">
        <f ca="1">IF(Proc[[#This Row],[DaysAgeing]]&gt;5,"yep","on track")</f>
        <v>on track</v>
      </c>
      <c r="Q681" s="2">
        <f ca="1">IF(Proc[[#This Row],[DateClosed]]="",ABS(NETWORKDAYS(Proc[[#This Row],[DateOpened]],TODAY()))-1,ABS(NETWORKDAYS(Proc[[#This Row],[DateOpened]],Proc[[#This Row],[DateClosed]]))-1)</f>
        <v>2</v>
      </c>
      <c r="R681" s="45" t="s">
        <v>477</v>
      </c>
      <c r="S681" s="44"/>
      <c r="T681" s="153">
        <v>680</v>
      </c>
    </row>
    <row r="682" spans="1:20" hidden="1">
      <c r="A682" s="43" t="s">
        <v>1703</v>
      </c>
      <c r="B682" s="111" t="str">
        <f>IFERROR(VLOOKUP(Proc[[#This Row],[App]],Table2[],3,0),"open")</f>
        <v>ok</v>
      </c>
      <c r="C682" s="43" t="s">
        <v>369</v>
      </c>
      <c r="D682" s="152" t="s">
        <v>1696</v>
      </c>
      <c r="E682" s="152" t="s">
        <v>1690</v>
      </c>
      <c r="F682" s="85" t="s">
        <v>1690</v>
      </c>
      <c r="G682" s="43" t="s">
        <v>400</v>
      </c>
      <c r="H682" s="44" t="str">
        <f>IF(Proc[[#This Row],[type]]="LFF (MDG-F)",MID(Proc[[#This Row],[Obj]],13,10),"")</f>
        <v/>
      </c>
      <c r="I682" s="152"/>
      <c r="J682" s="44" t="b">
        <f>Proc[[#This Row],[Requested]]=Proc[[#This Row],[CurrentParent]]</f>
        <v>1</v>
      </c>
      <c r="K682" s="107" t="str">
        <f>IF(Proc[[#This Row],[Author]]="Marcela Urrego",VLOOKUP(LEFT(Proc[[#This Row],[Requested]],1),Table3[#All],2,0),VLOOKUP(Proc[[#This Row],[Author]],Table4[],2,0))</f>
        <v>HC</v>
      </c>
      <c r="L682" s="22" t="s">
        <v>508</v>
      </c>
      <c r="M682" s="46">
        <v>45713.21603009259</v>
      </c>
      <c r="N682" s="46">
        <v>45715</v>
      </c>
      <c r="O682" s="46">
        <v>45715</v>
      </c>
      <c r="P682" s="140" t="str">
        <f ca="1">IF(Proc[[#This Row],[DaysAgeing]]&gt;5,"yep","on track")</f>
        <v>on track</v>
      </c>
      <c r="Q682" s="2">
        <f ca="1">IF(Proc[[#This Row],[DateClosed]]="",ABS(NETWORKDAYS(Proc[[#This Row],[DateOpened]],TODAY()))-1,ABS(NETWORKDAYS(Proc[[#This Row],[DateOpened]],Proc[[#This Row],[DateClosed]]))-1)</f>
        <v>2</v>
      </c>
      <c r="R682" s="140" t="s">
        <v>477</v>
      </c>
      <c r="S682" s="44"/>
      <c r="T682" s="153">
        <v>681</v>
      </c>
    </row>
    <row r="683" spans="1:20" hidden="1">
      <c r="A683" s="43" t="s">
        <v>1703</v>
      </c>
      <c r="B683" s="152" t="str">
        <f>IFERROR(VLOOKUP(Proc[[#This Row],[App]],Table2[],3,0),"open")</f>
        <v>ok</v>
      </c>
      <c r="C683" s="43" t="s">
        <v>369</v>
      </c>
      <c r="D683" s="152" t="s">
        <v>1697</v>
      </c>
      <c r="E683" s="152" t="s">
        <v>1690</v>
      </c>
      <c r="F683" s="152" t="s">
        <v>1690</v>
      </c>
      <c r="G683" s="43" t="s">
        <v>400</v>
      </c>
      <c r="H683" s="44" t="str">
        <f>IF(Proc[[#This Row],[type]]="LFF (MDG-F)",MID(Proc[[#This Row],[Obj]],13,10),"")</f>
        <v/>
      </c>
      <c r="I683" s="152"/>
      <c r="J683" s="44" t="b">
        <f>Proc[[#This Row],[Requested]]=Proc[[#This Row],[CurrentParent]]</f>
        <v>1</v>
      </c>
      <c r="K683" s="152" t="str">
        <f>IF(Proc[[#This Row],[Author]]="Marcela Urrego",VLOOKUP(LEFT(Proc[[#This Row],[Requested]],1),Table3[#All],2,0),VLOOKUP(Proc[[#This Row],[Author]],Table4[],2,0))</f>
        <v>HC</v>
      </c>
      <c r="L683" s="22" t="s">
        <v>508</v>
      </c>
      <c r="M683" s="46">
        <v>45713.21603009259</v>
      </c>
      <c r="N683" s="46">
        <v>45715</v>
      </c>
      <c r="O683" s="46">
        <v>45715</v>
      </c>
      <c r="P683" s="45" t="str">
        <f ca="1">IF(Proc[[#This Row],[DaysAgeing]]&gt;5,"yep","on track")</f>
        <v>on track</v>
      </c>
      <c r="Q683" s="2">
        <f ca="1">IF(Proc[[#This Row],[DateClosed]]="",ABS(NETWORKDAYS(Proc[[#This Row],[DateOpened]],TODAY()))-1,ABS(NETWORKDAYS(Proc[[#This Row],[DateOpened]],Proc[[#This Row],[DateClosed]]))-1)</f>
        <v>2</v>
      </c>
      <c r="R683" s="45" t="s">
        <v>477</v>
      </c>
      <c r="S683" s="44"/>
      <c r="T683" s="153">
        <v>682</v>
      </c>
    </row>
    <row r="684" spans="1:20" hidden="1">
      <c r="A684" s="43" t="s">
        <v>1703</v>
      </c>
      <c r="B684" s="152" t="str">
        <f>IFERROR(VLOOKUP(Proc[[#This Row],[App]],Table2[],3,0),"open")</f>
        <v>ok</v>
      </c>
      <c r="C684" s="43" t="s">
        <v>369</v>
      </c>
      <c r="D684" s="152" t="s">
        <v>1698</v>
      </c>
      <c r="E684" s="152" t="s">
        <v>1690</v>
      </c>
      <c r="F684" s="152" t="s">
        <v>1690</v>
      </c>
      <c r="G684" s="43" t="s">
        <v>400</v>
      </c>
      <c r="H684" s="44" t="str">
        <f>IF(Proc[[#This Row],[type]]="LFF (MDG-F)",MID(Proc[[#This Row],[Obj]],13,10),"")</f>
        <v/>
      </c>
      <c r="I684" s="152"/>
      <c r="J684" s="44" t="b">
        <f>Proc[[#This Row],[Requested]]=Proc[[#This Row],[CurrentParent]]</f>
        <v>1</v>
      </c>
      <c r="K684" s="152" t="str">
        <f>IF(Proc[[#This Row],[Author]]="Marcela Urrego",VLOOKUP(LEFT(Proc[[#This Row],[Requested]],1),Table3[#All],2,0),VLOOKUP(Proc[[#This Row],[Author]],Table4[],2,0))</f>
        <v>HC</v>
      </c>
      <c r="L684" s="22" t="s">
        <v>508</v>
      </c>
      <c r="M684" s="46">
        <v>45713.21603009259</v>
      </c>
      <c r="N684" s="46">
        <v>45715</v>
      </c>
      <c r="O684" s="46">
        <v>45715</v>
      </c>
      <c r="P684" s="45" t="str">
        <f ca="1">IF(Proc[[#This Row],[DaysAgeing]]&gt;5,"yep","on track")</f>
        <v>on track</v>
      </c>
      <c r="Q684" s="2">
        <f ca="1">IF(Proc[[#This Row],[DateClosed]]="",ABS(NETWORKDAYS(Proc[[#This Row],[DateOpened]],TODAY()))-1,ABS(NETWORKDAYS(Proc[[#This Row],[DateOpened]],Proc[[#This Row],[DateClosed]]))-1)</f>
        <v>2</v>
      </c>
      <c r="R684" s="45" t="s">
        <v>477</v>
      </c>
      <c r="S684" s="44"/>
      <c r="T684" s="153">
        <v>683</v>
      </c>
    </row>
    <row r="685" spans="1:20" hidden="1">
      <c r="A685" s="43" t="s">
        <v>1703</v>
      </c>
      <c r="B685" s="152" t="str">
        <f>IFERROR(VLOOKUP(Proc[[#This Row],[App]],Table2[],3,0),"open")</f>
        <v>ok</v>
      </c>
      <c r="C685" s="43" t="s">
        <v>369</v>
      </c>
      <c r="D685" s="152" t="s">
        <v>1699</v>
      </c>
      <c r="E685" s="152" t="s">
        <v>1690</v>
      </c>
      <c r="F685" s="152" t="s">
        <v>1690</v>
      </c>
      <c r="G685" s="43" t="s">
        <v>400</v>
      </c>
      <c r="H685" s="44" t="str">
        <f>IF(Proc[[#This Row],[type]]="LFF (MDG-F)",MID(Proc[[#This Row],[Obj]],13,10),"")</f>
        <v/>
      </c>
      <c r="I685" s="152"/>
      <c r="J685" s="44" t="b">
        <f>Proc[[#This Row],[Requested]]=Proc[[#This Row],[CurrentParent]]</f>
        <v>1</v>
      </c>
      <c r="K685" s="152" t="str">
        <f>IF(Proc[[#This Row],[Author]]="Marcela Urrego",VLOOKUP(LEFT(Proc[[#This Row],[Requested]],1),Table3[#All],2,0),VLOOKUP(Proc[[#This Row],[Author]],Table4[],2,0))</f>
        <v>HC</v>
      </c>
      <c r="L685" s="22" t="s">
        <v>508</v>
      </c>
      <c r="M685" s="46">
        <v>45713.21603009259</v>
      </c>
      <c r="N685" s="46">
        <v>45715</v>
      </c>
      <c r="O685" s="46">
        <v>45715</v>
      </c>
      <c r="P685" s="45" t="str">
        <f ca="1">IF(Proc[[#This Row],[DaysAgeing]]&gt;5,"yep","on track")</f>
        <v>on track</v>
      </c>
      <c r="Q685" s="2">
        <f ca="1">IF(Proc[[#This Row],[DateClosed]]="",ABS(NETWORKDAYS(Proc[[#This Row],[DateOpened]],TODAY()))-1,ABS(NETWORKDAYS(Proc[[#This Row],[DateOpened]],Proc[[#This Row],[DateClosed]]))-1)</f>
        <v>2</v>
      </c>
      <c r="R685" s="45" t="s">
        <v>477</v>
      </c>
      <c r="S685" s="44"/>
      <c r="T685" s="153">
        <v>684</v>
      </c>
    </row>
    <row r="686" spans="1:20" hidden="1">
      <c r="A686" s="43" t="s">
        <v>1703</v>
      </c>
      <c r="B686" s="152" t="str">
        <f>IFERROR(VLOOKUP(Proc[[#This Row],[App]],Table2[],3,0),"open")</f>
        <v>ok</v>
      </c>
      <c r="C686" s="43" t="s">
        <v>369</v>
      </c>
      <c r="D686" s="152" t="s">
        <v>1700</v>
      </c>
      <c r="E686" s="152" t="s">
        <v>1690</v>
      </c>
      <c r="F686" s="152" t="s">
        <v>1690</v>
      </c>
      <c r="G686" s="43" t="s">
        <v>400</v>
      </c>
      <c r="H686" s="44" t="str">
        <f>IF(Proc[[#This Row],[type]]="LFF (MDG-F)",MID(Proc[[#This Row],[Obj]],13,10),"")</f>
        <v/>
      </c>
      <c r="I686" s="152"/>
      <c r="J686" s="44" t="b">
        <f>Proc[[#This Row],[Requested]]=Proc[[#This Row],[CurrentParent]]</f>
        <v>1</v>
      </c>
      <c r="K686" s="152" t="str">
        <f>IF(Proc[[#This Row],[Author]]="Marcela Urrego",VLOOKUP(LEFT(Proc[[#This Row],[Requested]],1),Table3[#All],2,0),VLOOKUP(Proc[[#This Row],[Author]],Table4[],2,0))</f>
        <v>HC</v>
      </c>
      <c r="L686" s="22" t="s">
        <v>508</v>
      </c>
      <c r="M686" s="46">
        <v>45713.21603009259</v>
      </c>
      <c r="N686" s="46">
        <v>45715</v>
      </c>
      <c r="O686" s="46">
        <v>45715</v>
      </c>
      <c r="P686" s="45" t="str">
        <f ca="1">IF(Proc[[#This Row],[DaysAgeing]]&gt;5,"yep","on track")</f>
        <v>on track</v>
      </c>
      <c r="Q686" s="2">
        <f ca="1">IF(Proc[[#This Row],[DateClosed]]="",ABS(NETWORKDAYS(Proc[[#This Row],[DateOpened]],TODAY()))-1,ABS(NETWORKDAYS(Proc[[#This Row],[DateOpened]],Proc[[#This Row],[DateClosed]]))-1)</f>
        <v>2</v>
      </c>
      <c r="R686" s="45" t="s">
        <v>477</v>
      </c>
      <c r="S686" s="44"/>
      <c r="T686" s="153">
        <v>685</v>
      </c>
    </row>
    <row r="687" spans="1:20" hidden="1">
      <c r="A687" s="43" t="s">
        <v>1703</v>
      </c>
      <c r="B687" s="152" t="str">
        <f>IFERROR(VLOOKUP(Proc[[#This Row],[App]],Table2[],3,0),"open")</f>
        <v>ok</v>
      </c>
      <c r="C687" s="43" t="s">
        <v>369</v>
      </c>
      <c r="D687" s="152" t="s">
        <v>1701</v>
      </c>
      <c r="E687" s="152" t="s">
        <v>1690</v>
      </c>
      <c r="F687" s="152" t="s">
        <v>1690</v>
      </c>
      <c r="G687" s="43" t="s">
        <v>400</v>
      </c>
      <c r="H687" s="44" t="str">
        <f>IF(Proc[[#This Row],[type]]="LFF (MDG-F)",MID(Proc[[#This Row],[Obj]],13,10),"")</f>
        <v/>
      </c>
      <c r="I687" s="152"/>
      <c r="J687" s="44" t="b">
        <f>Proc[[#This Row],[Requested]]=Proc[[#This Row],[CurrentParent]]</f>
        <v>1</v>
      </c>
      <c r="K687" s="152" t="str">
        <f>IF(Proc[[#This Row],[Author]]="Marcela Urrego",VLOOKUP(LEFT(Proc[[#This Row],[Requested]],1),Table3[#All],2,0),VLOOKUP(Proc[[#This Row],[Author]],Table4[],2,0))</f>
        <v>HC</v>
      </c>
      <c r="L687" s="22" t="s">
        <v>508</v>
      </c>
      <c r="M687" s="46">
        <v>45713.21603009259</v>
      </c>
      <c r="N687" s="46">
        <v>45715</v>
      </c>
      <c r="O687" s="46">
        <v>45715</v>
      </c>
      <c r="P687" s="45" t="str">
        <f ca="1">IF(Proc[[#This Row],[DaysAgeing]]&gt;5,"yep","on track")</f>
        <v>on track</v>
      </c>
      <c r="Q687" s="2">
        <f ca="1">IF(Proc[[#This Row],[DateClosed]]="",ABS(NETWORKDAYS(Proc[[#This Row],[DateOpened]],TODAY()))-1,ABS(NETWORKDAYS(Proc[[#This Row],[DateOpened]],Proc[[#This Row],[DateClosed]]))-1)</f>
        <v>2</v>
      </c>
      <c r="R687" s="45" t="s">
        <v>477</v>
      </c>
      <c r="S687" s="44"/>
      <c r="T687" s="153">
        <v>686</v>
      </c>
    </row>
    <row r="688" spans="1:20" hidden="1">
      <c r="A688" s="43" t="s">
        <v>1703</v>
      </c>
      <c r="B688" s="111" t="str">
        <f>IFERROR(VLOOKUP(Proc[[#This Row],[App]],Table2[],3,0),"open")</f>
        <v>ok</v>
      </c>
      <c r="C688" s="43" t="s">
        <v>369</v>
      </c>
      <c r="D688" s="152" t="s">
        <v>8196</v>
      </c>
      <c r="E688" s="152" t="s">
        <v>1702</v>
      </c>
      <c r="F688" s="152" t="s">
        <v>1702</v>
      </c>
      <c r="G688" s="43" t="s">
        <v>400</v>
      </c>
      <c r="H688" s="44" t="str">
        <f>IF(Proc[[#This Row],[type]]="LFF (MDG-F)",MID(Proc[[#This Row],[Obj]],13,10),"")</f>
        <v/>
      </c>
      <c r="I688" s="152"/>
      <c r="J688" s="44" t="b">
        <f>Proc[[#This Row],[Requested]]=Proc[[#This Row],[CurrentParent]]</f>
        <v>1</v>
      </c>
      <c r="K688" s="107" t="str">
        <f>IF(Proc[[#This Row],[Author]]="Marcela Urrego",VLOOKUP(LEFT(Proc[[#This Row],[Requested]],1),Table3[#All],2,0),VLOOKUP(Proc[[#This Row],[Author]],Table4[],2,0))</f>
        <v>HC</v>
      </c>
      <c r="L688" s="22" t="s">
        <v>508</v>
      </c>
      <c r="M688" s="46">
        <v>45713.21603009259</v>
      </c>
      <c r="N688" s="46">
        <v>45715</v>
      </c>
      <c r="O688" s="46">
        <v>45715</v>
      </c>
      <c r="P688" s="45" t="str">
        <f ca="1">IF(Proc[[#This Row],[DaysAgeing]]&gt;5,"yep","on track")</f>
        <v>on track</v>
      </c>
      <c r="Q688" s="2">
        <f ca="1">IF(Proc[[#This Row],[DateClosed]]="",ABS(NETWORKDAYS(Proc[[#This Row],[DateOpened]],TODAY()))-1,ABS(NETWORKDAYS(Proc[[#This Row],[DateOpened]],Proc[[#This Row],[DateClosed]]))-1)</f>
        <v>2</v>
      </c>
      <c r="R688" s="45" t="s">
        <v>477</v>
      </c>
      <c r="S688" s="44"/>
      <c r="T688" s="153">
        <v>687</v>
      </c>
    </row>
    <row r="689" spans="1:20" hidden="1">
      <c r="A689" s="43" t="s">
        <v>1703</v>
      </c>
      <c r="B689" s="152" t="str">
        <f>IFERROR(VLOOKUP(Proc[[#This Row],[App]],Table2[],3,0),"open")</f>
        <v>ok</v>
      </c>
      <c r="C689" s="43" t="s">
        <v>369</v>
      </c>
      <c r="D689" s="152" t="s">
        <v>8197</v>
      </c>
      <c r="E689" s="152" t="s">
        <v>1702</v>
      </c>
      <c r="F689" s="152" t="s">
        <v>1702</v>
      </c>
      <c r="G689" s="43" t="s">
        <v>400</v>
      </c>
      <c r="H689" s="44" t="str">
        <f>IF(Proc[[#This Row],[type]]="LFF (MDG-F)",MID(Proc[[#This Row],[Obj]],13,10),"")</f>
        <v/>
      </c>
      <c r="I689" s="152"/>
      <c r="J689" s="44" t="b">
        <f>Proc[[#This Row],[Requested]]=Proc[[#This Row],[CurrentParent]]</f>
        <v>1</v>
      </c>
      <c r="K689" s="152" t="str">
        <f>IF(Proc[[#This Row],[Author]]="Marcela Urrego",VLOOKUP(LEFT(Proc[[#This Row],[Requested]],1),Table3[#All],2,0),VLOOKUP(Proc[[#This Row],[Author]],Table4[],2,0))</f>
        <v>HC</v>
      </c>
      <c r="L689" s="22" t="s">
        <v>508</v>
      </c>
      <c r="M689" s="46">
        <v>45713.21603009259</v>
      </c>
      <c r="N689" s="46">
        <v>45715</v>
      </c>
      <c r="O689" s="46">
        <v>45715</v>
      </c>
      <c r="P689" s="45" t="str">
        <f ca="1">IF(Proc[[#This Row],[DaysAgeing]]&gt;5,"yep","on track")</f>
        <v>on track</v>
      </c>
      <c r="Q689" s="2">
        <f ca="1">IF(Proc[[#This Row],[DateClosed]]="",ABS(NETWORKDAYS(Proc[[#This Row],[DateOpened]],TODAY()))-1,ABS(NETWORKDAYS(Proc[[#This Row],[DateOpened]],Proc[[#This Row],[DateClosed]]))-1)</f>
        <v>2</v>
      </c>
      <c r="R689" s="45" t="s">
        <v>477</v>
      </c>
      <c r="S689" s="44"/>
      <c r="T689" s="153">
        <v>688</v>
      </c>
    </row>
    <row r="690" spans="1:20" hidden="1">
      <c r="A690" s="43" t="s">
        <v>1671</v>
      </c>
      <c r="B690" s="152" t="str">
        <f>IFERROR(VLOOKUP(Proc[[#This Row],[App]],Table2[],3,0),"open")</f>
        <v>ok</v>
      </c>
      <c r="C690" s="43" t="s">
        <v>369</v>
      </c>
      <c r="D690" s="152" t="s">
        <v>8198</v>
      </c>
      <c r="E690" s="152" t="s">
        <v>1672</v>
      </c>
      <c r="F690" s="152" t="s">
        <v>1672</v>
      </c>
      <c r="G690" s="43" t="s">
        <v>406</v>
      </c>
      <c r="H690" s="44" t="str">
        <f>IF(Proc[[#This Row],[type]]="LFF (MDG-F)",MID(Proc[[#This Row],[Obj]],13,10),"")</f>
        <v>CN50C01602</v>
      </c>
      <c r="I690" s="152"/>
      <c r="J690" s="44" t="b">
        <f>Proc[[#This Row],[Requested]]=Proc[[#This Row],[CurrentParent]]</f>
        <v>1</v>
      </c>
      <c r="K690" s="152" t="str">
        <f>IF(Proc[[#This Row],[Author]]="Marcela Urrego",VLOOKUP(LEFT(Proc[[#This Row],[Requested]],1),Table3[#All],2,0),VLOOKUP(Proc[[#This Row],[Author]],Table4[],2,0))</f>
        <v>HC</v>
      </c>
      <c r="L690" s="22" t="s">
        <v>508</v>
      </c>
      <c r="M690" s="46">
        <v>45713.229062500002</v>
      </c>
      <c r="N690" s="46">
        <v>45715</v>
      </c>
      <c r="O690" s="46">
        <v>45715</v>
      </c>
      <c r="P690" s="45" t="str">
        <f ca="1">IF(Proc[[#This Row],[DaysAgeing]]&gt;5,"yep","on track")</f>
        <v>on track</v>
      </c>
      <c r="Q690" s="2">
        <f ca="1">IF(Proc[[#This Row],[DateClosed]]="",ABS(NETWORKDAYS(Proc[[#This Row],[DateOpened]],TODAY()))-1,ABS(NETWORKDAYS(Proc[[#This Row],[DateOpened]],Proc[[#This Row],[DateClosed]]))-1)</f>
        <v>2</v>
      </c>
      <c r="R690" s="45" t="s">
        <v>477</v>
      </c>
      <c r="S690" s="44"/>
      <c r="T690" s="153">
        <v>689</v>
      </c>
    </row>
    <row r="691" spans="1:20" hidden="1">
      <c r="A691" s="43" t="s">
        <v>1671</v>
      </c>
      <c r="B691" s="152" t="str">
        <f>IFERROR(VLOOKUP(Proc[[#This Row],[App]],Table2[],3,0),"open")</f>
        <v>ok</v>
      </c>
      <c r="C691" s="43" t="s">
        <v>369</v>
      </c>
      <c r="D691" s="152" t="s">
        <v>8199</v>
      </c>
      <c r="E691" s="152" t="s">
        <v>1673</v>
      </c>
      <c r="F691" s="152" t="s">
        <v>1673</v>
      </c>
      <c r="G691" s="43" t="s">
        <v>406</v>
      </c>
      <c r="H691" s="44" t="str">
        <f>IF(Proc[[#This Row],[type]]="LFF (MDG-F)",MID(Proc[[#This Row],[Obj]],13,10),"")</f>
        <v>CN90L50000</v>
      </c>
      <c r="I691" s="152"/>
      <c r="J691" s="44" t="b">
        <f>Proc[[#This Row],[Requested]]=Proc[[#This Row],[CurrentParent]]</f>
        <v>1</v>
      </c>
      <c r="K691" s="152" t="str">
        <f>IF(Proc[[#This Row],[Author]]="Marcela Urrego",VLOOKUP(LEFT(Proc[[#This Row],[Requested]],1),Table3[#All],2,0),VLOOKUP(Proc[[#This Row],[Author]],Table4[],2,0))</f>
        <v>HC</v>
      </c>
      <c r="L691" s="22" t="s">
        <v>508</v>
      </c>
      <c r="M691" s="46">
        <v>45713.229062500002</v>
      </c>
      <c r="N691" s="46">
        <v>45715</v>
      </c>
      <c r="O691" s="46">
        <v>45715</v>
      </c>
      <c r="P691" s="45" t="str">
        <f ca="1">IF(Proc[[#This Row],[DaysAgeing]]&gt;5,"yep","on track")</f>
        <v>on track</v>
      </c>
      <c r="Q691" s="2">
        <f ca="1">IF(Proc[[#This Row],[DateClosed]]="",ABS(NETWORKDAYS(Proc[[#This Row],[DateOpened]],TODAY()))-1,ABS(NETWORKDAYS(Proc[[#This Row],[DateOpened]],Proc[[#This Row],[DateClosed]]))-1)</f>
        <v>2</v>
      </c>
      <c r="R691" s="45" t="s">
        <v>477</v>
      </c>
      <c r="S691" s="44"/>
      <c r="T691" s="153">
        <v>690</v>
      </c>
    </row>
    <row r="692" spans="1:20" hidden="1">
      <c r="A692" s="43" t="s">
        <v>1671</v>
      </c>
      <c r="B692" s="152" t="str">
        <f>IFERROR(VLOOKUP(Proc[[#This Row],[App]],Table2[],3,0),"open")</f>
        <v>ok</v>
      </c>
      <c r="C692" s="43" t="s">
        <v>369</v>
      </c>
      <c r="D692" s="152" t="s">
        <v>8200</v>
      </c>
      <c r="E692" s="152" t="s">
        <v>1673</v>
      </c>
      <c r="F692" s="152" t="s">
        <v>1673</v>
      </c>
      <c r="G692" s="43" t="s">
        <v>406</v>
      </c>
      <c r="H692" s="44" t="str">
        <f>IF(Proc[[#This Row],[type]]="LFF (MDG-F)",MID(Proc[[#This Row],[Obj]],13,10),"")</f>
        <v>CN90L80001</v>
      </c>
      <c r="I692" s="152"/>
      <c r="J692" s="44" t="b">
        <f>Proc[[#This Row],[Requested]]=Proc[[#This Row],[CurrentParent]]</f>
        <v>1</v>
      </c>
      <c r="K692" s="152" t="str">
        <f>IF(Proc[[#This Row],[Author]]="Marcela Urrego",VLOOKUP(LEFT(Proc[[#This Row],[Requested]],1),Table3[#All],2,0),VLOOKUP(Proc[[#This Row],[Author]],Table4[],2,0))</f>
        <v>HC</v>
      </c>
      <c r="L692" s="22" t="s">
        <v>508</v>
      </c>
      <c r="M692" s="46">
        <v>45713.229062500002</v>
      </c>
      <c r="N692" s="46">
        <v>45715</v>
      </c>
      <c r="O692" s="46">
        <v>45715</v>
      </c>
      <c r="P692" s="45" t="str">
        <f ca="1">IF(Proc[[#This Row],[DaysAgeing]]&gt;5,"yep","on track")</f>
        <v>on track</v>
      </c>
      <c r="Q692" s="2">
        <f ca="1">IF(Proc[[#This Row],[DateClosed]]="",ABS(NETWORKDAYS(Proc[[#This Row],[DateOpened]],TODAY()))-1,ABS(NETWORKDAYS(Proc[[#This Row],[DateOpened]],Proc[[#This Row],[DateClosed]]))-1)</f>
        <v>2</v>
      </c>
      <c r="R692" s="45" t="s">
        <v>477</v>
      </c>
      <c r="S692" s="44"/>
      <c r="T692" s="153">
        <v>691</v>
      </c>
    </row>
    <row r="693" spans="1:20" hidden="1">
      <c r="A693" s="43" t="s">
        <v>1671</v>
      </c>
      <c r="B693" s="152" t="str">
        <f>IFERROR(VLOOKUP(Proc[[#This Row],[App]],Table2[],3,0),"open")</f>
        <v>ok</v>
      </c>
      <c r="C693" s="43" t="s">
        <v>369</v>
      </c>
      <c r="D693" s="152" t="s">
        <v>8201</v>
      </c>
      <c r="E693" s="152" t="s">
        <v>1674</v>
      </c>
      <c r="F693" s="85" t="s">
        <v>1674</v>
      </c>
      <c r="G693" s="43" t="s">
        <v>400</v>
      </c>
      <c r="H693" s="44" t="str">
        <f>IF(Proc[[#This Row],[type]]="LFF (MDG-F)",MID(Proc[[#This Row],[Obj]],13,10),"")</f>
        <v/>
      </c>
      <c r="I693" s="152"/>
      <c r="J693" s="44" t="b">
        <f>Proc[[#This Row],[Requested]]=Proc[[#This Row],[CurrentParent]]</f>
        <v>1</v>
      </c>
      <c r="K693" s="152" t="str">
        <f>IF(Proc[[#This Row],[Author]]="Marcela Urrego",VLOOKUP(LEFT(Proc[[#This Row],[Requested]],1),Table3[#All],2,0),VLOOKUP(Proc[[#This Row],[Author]],Table4[],2,0))</f>
        <v>HC</v>
      </c>
      <c r="L693" s="22" t="s">
        <v>508</v>
      </c>
      <c r="M693" s="46">
        <v>45713.229062500002</v>
      </c>
      <c r="N693" s="46">
        <v>45715</v>
      </c>
      <c r="O693" s="46">
        <v>45715</v>
      </c>
      <c r="P693" s="45" t="str">
        <f ca="1">IF(Proc[[#This Row],[DaysAgeing]]&gt;5,"yep","on track")</f>
        <v>on track</v>
      </c>
      <c r="Q693" s="2">
        <f ca="1">IF(Proc[[#This Row],[DateClosed]]="",ABS(NETWORKDAYS(Proc[[#This Row],[DateOpened]],TODAY()))-1,ABS(NETWORKDAYS(Proc[[#This Row],[DateOpened]],Proc[[#This Row],[DateClosed]]))-1)</f>
        <v>2</v>
      </c>
      <c r="R693" s="45" t="s">
        <v>477</v>
      </c>
      <c r="S693" s="44"/>
      <c r="T693" s="153">
        <v>692</v>
      </c>
    </row>
    <row r="694" spans="1:20" hidden="1">
      <c r="A694" s="43" t="s">
        <v>1671</v>
      </c>
      <c r="B694" s="152" t="str">
        <f>IFERROR(VLOOKUP(Proc[[#This Row],[App]],Table2[],3,0),"open")</f>
        <v>ok</v>
      </c>
      <c r="C694" s="43" t="s">
        <v>369</v>
      </c>
      <c r="D694" s="152" t="s">
        <v>8202</v>
      </c>
      <c r="E694" s="152" t="s">
        <v>1675</v>
      </c>
      <c r="F694" s="85" t="s">
        <v>1675</v>
      </c>
      <c r="G694" s="43" t="s">
        <v>400</v>
      </c>
      <c r="H694" s="44" t="str">
        <f>IF(Proc[[#This Row],[type]]="LFF (MDG-F)",MID(Proc[[#This Row],[Obj]],13,10),"")</f>
        <v/>
      </c>
      <c r="I694" s="152"/>
      <c r="J694" s="44" t="b">
        <f>Proc[[#This Row],[Requested]]=Proc[[#This Row],[CurrentParent]]</f>
        <v>1</v>
      </c>
      <c r="K694" s="152" t="str">
        <f>IF(Proc[[#This Row],[Author]]="Marcela Urrego",VLOOKUP(LEFT(Proc[[#This Row],[Requested]],1),Table3[#All],2,0),VLOOKUP(Proc[[#This Row],[Author]],Table4[],2,0))</f>
        <v>HC</v>
      </c>
      <c r="L694" s="22" t="s">
        <v>508</v>
      </c>
      <c r="M694" s="46">
        <v>45713.229062500002</v>
      </c>
      <c r="N694" s="46">
        <v>45715</v>
      </c>
      <c r="O694" s="46">
        <v>45715</v>
      </c>
      <c r="P694" s="45" t="str">
        <f ca="1">IF(Proc[[#This Row],[DaysAgeing]]&gt;5,"yep","on track")</f>
        <v>on track</v>
      </c>
      <c r="Q694" s="2">
        <f ca="1">IF(Proc[[#This Row],[DateClosed]]="",ABS(NETWORKDAYS(Proc[[#This Row],[DateOpened]],TODAY()))-1,ABS(NETWORKDAYS(Proc[[#This Row],[DateOpened]],Proc[[#This Row],[DateClosed]]))-1)</f>
        <v>2</v>
      </c>
      <c r="R694" s="45" t="s">
        <v>477</v>
      </c>
      <c r="S694" s="44"/>
      <c r="T694" s="153">
        <v>693</v>
      </c>
    </row>
    <row r="695" spans="1:20" hidden="1">
      <c r="A695" s="43" t="s">
        <v>1671</v>
      </c>
      <c r="B695" s="152" t="str">
        <f>IFERROR(VLOOKUP(Proc[[#This Row],[App]],Table2[],3,0),"open")</f>
        <v>ok</v>
      </c>
      <c r="C695" s="43" t="s">
        <v>369</v>
      </c>
      <c r="D695" s="152" t="s">
        <v>8203</v>
      </c>
      <c r="E695" s="152" t="s">
        <v>1675</v>
      </c>
      <c r="F695" s="152" t="s">
        <v>1675</v>
      </c>
      <c r="G695" s="43" t="s">
        <v>400</v>
      </c>
      <c r="H695" s="44" t="str">
        <f>IF(Proc[[#This Row],[type]]="LFF (MDG-F)",MID(Proc[[#This Row],[Obj]],13,10),"")</f>
        <v/>
      </c>
      <c r="I695" s="152"/>
      <c r="J695" s="44" t="b">
        <f>Proc[[#This Row],[Requested]]=Proc[[#This Row],[CurrentParent]]</f>
        <v>1</v>
      </c>
      <c r="K695" s="152" t="str">
        <f>IF(Proc[[#This Row],[Author]]="Marcela Urrego",VLOOKUP(LEFT(Proc[[#This Row],[Requested]],1),Table3[#All],2,0),VLOOKUP(Proc[[#This Row],[Author]],Table4[],2,0))</f>
        <v>HC</v>
      </c>
      <c r="L695" s="22" t="s">
        <v>508</v>
      </c>
      <c r="M695" s="46">
        <v>45713.229062500002</v>
      </c>
      <c r="N695" s="46">
        <v>45715</v>
      </c>
      <c r="O695" s="46">
        <v>45715</v>
      </c>
      <c r="P695" s="45" t="str">
        <f ca="1">IF(Proc[[#This Row],[DaysAgeing]]&gt;5,"yep","on track")</f>
        <v>on track</v>
      </c>
      <c r="Q695" s="2">
        <f ca="1">IF(Proc[[#This Row],[DateClosed]]="",ABS(NETWORKDAYS(Proc[[#This Row],[DateOpened]],TODAY()))-1,ABS(NETWORKDAYS(Proc[[#This Row],[DateOpened]],Proc[[#This Row],[DateClosed]]))-1)</f>
        <v>2</v>
      </c>
      <c r="R695" s="45" t="s">
        <v>477</v>
      </c>
      <c r="S695" s="44"/>
      <c r="T695" s="153">
        <v>694</v>
      </c>
    </row>
    <row r="696" spans="1:20" hidden="1">
      <c r="A696" s="43" t="s">
        <v>1671</v>
      </c>
      <c r="B696" s="111" t="str">
        <f>IFERROR(VLOOKUP(Proc[[#This Row],[App]],Table2[],3,0),"open")</f>
        <v>ok</v>
      </c>
      <c r="C696" s="43" t="s">
        <v>369</v>
      </c>
      <c r="D696" s="152" t="s">
        <v>8204</v>
      </c>
      <c r="E696" s="152" t="s">
        <v>1674</v>
      </c>
      <c r="F696" s="85" t="s">
        <v>1674</v>
      </c>
      <c r="G696" s="43" t="s">
        <v>400</v>
      </c>
      <c r="H696" s="44" t="str">
        <f>IF(Proc[[#This Row],[type]]="LFF (MDG-F)",MID(Proc[[#This Row],[Obj]],13,10),"")</f>
        <v/>
      </c>
      <c r="I696" s="152"/>
      <c r="J696" s="44" t="b">
        <f>Proc[[#This Row],[Requested]]=Proc[[#This Row],[CurrentParent]]</f>
        <v>1</v>
      </c>
      <c r="K696" s="107" t="str">
        <f>IF(Proc[[#This Row],[Author]]="Marcela Urrego",VLOOKUP(LEFT(Proc[[#This Row],[Requested]],1),Table3[#All],2,0),VLOOKUP(Proc[[#This Row],[Author]],Table4[],2,0))</f>
        <v>HC</v>
      </c>
      <c r="L696" s="22" t="s">
        <v>508</v>
      </c>
      <c r="M696" s="46">
        <v>45713.229062500002</v>
      </c>
      <c r="N696" s="46">
        <v>45715</v>
      </c>
      <c r="O696" s="46">
        <v>45715</v>
      </c>
      <c r="P696" s="45" t="str">
        <f ca="1">IF(Proc[[#This Row],[DaysAgeing]]&gt;5,"yep","on track")</f>
        <v>on track</v>
      </c>
      <c r="Q696" s="2">
        <f ca="1">IF(Proc[[#This Row],[DateClosed]]="",ABS(NETWORKDAYS(Proc[[#This Row],[DateOpened]],TODAY()))-1,ABS(NETWORKDAYS(Proc[[#This Row],[DateOpened]],Proc[[#This Row],[DateClosed]]))-1)</f>
        <v>2</v>
      </c>
      <c r="R696" s="45" t="s">
        <v>477</v>
      </c>
      <c r="S696" s="44"/>
      <c r="T696" s="153">
        <v>695</v>
      </c>
    </row>
    <row r="697" spans="1:20" hidden="1">
      <c r="A697" s="43" t="s">
        <v>1671</v>
      </c>
      <c r="B697" s="111" t="str">
        <f>IFERROR(VLOOKUP(Proc[[#This Row],[App]],Table2[],3,0),"open")</f>
        <v>ok</v>
      </c>
      <c r="C697" s="43" t="s">
        <v>369</v>
      </c>
      <c r="D697" s="152" t="s">
        <v>8205</v>
      </c>
      <c r="E697" s="152" t="s">
        <v>1676</v>
      </c>
      <c r="F697" s="85" t="s">
        <v>1676</v>
      </c>
      <c r="G697" s="43" t="s">
        <v>400</v>
      </c>
      <c r="H697" s="44" t="str">
        <f>IF(Proc[[#This Row],[type]]="LFF (MDG-F)",MID(Proc[[#This Row],[Obj]],13,10),"")</f>
        <v/>
      </c>
      <c r="I697" s="152"/>
      <c r="J697" s="44" t="b">
        <f>Proc[[#This Row],[Requested]]=Proc[[#This Row],[CurrentParent]]</f>
        <v>1</v>
      </c>
      <c r="K697" s="107" t="str">
        <f>IF(Proc[[#This Row],[Author]]="Marcela Urrego",VLOOKUP(LEFT(Proc[[#This Row],[Requested]],1),Table3[#All],2,0),VLOOKUP(Proc[[#This Row],[Author]],Table4[],2,0))</f>
        <v>HC</v>
      </c>
      <c r="L697" s="22" t="s">
        <v>508</v>
      </c>
      <c r="M697" s="46">
        <v>45713.229062500002</v>
      </c>
      <c r="N697" s="46">
        <v>45715</v>
      </c>
      <c r="O697" s="46">
        <v>45715</v>
      </c>
      <c r="P697" s="45" t="str">
        <f ca="1">IF(Proc[[#This Row],[DaysAgeing]]&gt;5,"yep","on track")</f>
        <v>on track</v>
      </c>
      <c r="Q697" s="2">
        <f ca="1">IF(Proc[[#This Row],[DateClosed]]="",ABS(NETWORKDAYS(Proc[[#This Row],[DateOpened]],TODAY()))-1,ABS(NETWORKDAYS(Proc[[#This Row],[DateOpened]],Proc[[#This Row],[DateClosed]]))-1)</f>
        <v>2</v>
      </c>
      <c r="R697" s="45" t="s">
        <v>477</v>
      </c>
      <c r="S697" s="44"/>
      <c r="T697" s="153">
        <v>696</v>
      </c>
    </row>
    <row r="698" spans="1:20" hidden="1">
      <c r="A698" s="43" t="s">
        <v>1671</v>
      </c>
      <c r="B698" s="111" t="str">
        <f>IFERROR(VLOOKUP(Proc[[#This Row],[App]],Table2[],3,0),"open")</f>
        <v>ok</v>
      </c>
      <c r="C698" s="43" t="s">
        <v>369</v>
      </c>
      <c r="D698" s="152" t="s">
        <v>8206</v>
      </c>
      <c r="E698" s="152" t="s">
        <v>1676</v>
      </c>
      <c r="F698" s="152" t="s">
        <v>1676</v>
      </c>
      <c r="G698" s="43" t="s">
        <v>400</v>
      </c>
      <c r="H698" s="44" t="str">
        <f>IF(Proc[[#This Row],[type]]="LFF (MDG-F)",MID(Proc[[#This Row],[Obj]],13,10),"")</f>
        <v/>
      </c>
      <c r="I698" s="152"/>
      <c r="J698" s="44" t="b">
        <f>Proc[[#This Row],[Requested]]=Proc[[#This Row],[CurrentParent]]</f>
        <v>1</v>
      </c>
      <c r="K698" s="107" t="str">
        <f>IF(Proc[[#This Row],[Author]]="Marcela Urrego",VLOOKUP(LEFT(Proc[[#This Row],[Requested]],1),Table3[#All],2,0),VLOOKUP(Proc[[#This Row],[Author]],Table4[],2,0))</f>
        <v>HC</v>
      </c>
      <c r="L698" s="22" t="s">
        <v>508</v>
      </c>
      <c r="M698" s="46">
        <v>45713.229062500002</v>
      </c>
      <c r="N698" s="46">
        <v>45715</v>
      </c>
      <c r="O698" s="46">
        <v>45715</v>
      </c>
      <c r="P698" s="45" t="str">
        <f ca="1">IF(Proc[[#This Row],[DaysAgeing]]&gt;5,"yep","on track")</f>
        <v>on track</v>
      </c>
      <c r="Q698" s="2">
        <f ca="1">IF(Proc[[#This Row],[DateClosed]]="",ABS(NETWORKDAYS(Proc[[#This Row],[DateOpened]],TODAY()))-1,ABS(NETWORKDAYS(Proc[[#This Row],[DateOpened]],Proc[[#This Row],[DateClosed]]))-1)</f>
        <v>2</v>
      </c>
      <c r="R698" s="45" t="s">
        <v>477</v>
      </c>
      <c r="S698" s="44"/>
      <c r="T698" s="153">
        <v>697</v>
      </c>
    </row>
    <row r="699" spans="1:20" hidden="1">
      <c r="A699" s="43" t="s">
        <v>1671</v>
      </c>
      <c r="B699" s="152" t="str">
        <f>IFERROR(VLOOKUP(Proc[[#This Row],[App]],Table2[],3,0),"open")</f>
        <v>ok</v>
      </c>
      <c r="C699" s="43" t="s">
        <v>369</v>
      </c>
      <c r="D699" s="152" t="s">
        <v>8207</v>
      </c>
      <c r="E699" s="152" t="s">
        <v>1676</v>
      </c>
      <c r="F699" s="85" t="s">
        <v>1676</v>
      </c>
      <c r="G699" s="43" t="s">
        <v>400</v>
      </c>
      <c r="H699" s="44" t="str">
        <f>IF(Proc[[#This Row],[type]]="LFF (MDG-F)",MID(Proc[[#This Row],[Obj]],13,10),"")</f>
        <v/>
      </c>
      <c r="I699" s="152"/>
      <c r="J699" s="44" t="b">
        <f>Proc[[#This Row],[Requested]]=Proc[[#This Row],[CurrentParent]]</f>
        <v>1</v>
      </c>
      <c r="K699" s="152" t="str">
        <f>IF(Proc[[#This Row],[Author]]="Marcela Urrego",VLOOKUP(LEFT(Proc[[#This Row],[Requested]],1),Table3[#All],2,0),VLOOKUP(Proc[[#This Row],[Author]],Table4[],2,0))</f>
        <v>HC</v>
      </c>
      <c r="L699" s="22" t="s">
        <v>508</v>
      </c>
      <c r="M699" s="46">
        <v>45713.229062500002</v>
      </c>
      <c r="N699" s="46">
        <v>45715</v>
      </c>
      <c r="O699" s="46">
        <v>45715</v>
      </c>
      <c r="P699" s="45" t="str">
        <f ca="1">IF(Proc[[#This Row],[DaysAgeing]]&gt;5,"yep","on track")</f>
        <v>on track</v>
      </c>
      <c r="Q699" s="2">
        <f ca="1">IF(Proc[[#This Row],[DateClosed]]="",ABS(NETWORKDAYS(Proc[[#This Row],[DateOpened]],TODAY()))-1,ABS(NETWORKDAYS(Proc[[#This Row],[DateOpened]],Proc[[#This Row],[DateClosed]]))-1)</f>
        <v>2</v>
      </c>
      <c r="R699" s="45" t="s">
        <v>477</v>
      </c>
      <c r="S699" s="44"/>
      <c r="T699" s="153">
        <v>698</v>
      </c>
    </row>
    <row r="700" spans="1:20" hidden="1">
      <c r="A700" s="43" t="s">
        <v>1671</v>
      </c>
      <c r="B700" s="152" t="str">
        <f>IFERROR(VLOOKUP(Proc[[#This Row],[App]],Table2[],3,0),"open")</f>
        <v>ok</v>
      </c>
      <c r="C700" s="43" t="s">
        <v>369</v>
      </c>
      <c r="D700" s="152" t="s">
        <v>8208</v>
      </c>
      <c r="E700" s="152" t="s">
        <v>1676</v>
      </c>
      <c r="F700" s="85" t="s">
        <v>1676</v>
      </c>
      <c r="G700" s="43" t="s">
        <v>400</v>
      </c>
      <c r="H700" s="44" t="str">
        <f>IF(Proc[[#This Row],[type]]="LFF (MDG-F)",MID(Proc[[#This Row],[Obj]],13,10),"")</f>
        <v/>
      </c>
      <c r="I700" s="152"/>
      <c r="J700" s="44" t="b">
        <f>Proc[[#This Row],[Requested]]=Proc[[#This Row],[CurrentParent]]</f>
        <v>1</v>
      </c>
      <c r="K700" s="152" t="str">
        <f>IF(Proc[[#This Row],[Author]]="Marcela Urrego",VLOOKUP(LEFT(Proc[[#This Row],[Requested]],1),Table3[#All],2,0),VLOOKUP(Proc[[#This Row],[Author]],Table4[],2,0))</f>
        <v>HC</v>
      </c>
      <c r="L700" s="22" t="s">
        <v>508</v>
      </c>
      <c r="M700" s="46">
        <v>45713.229062500002</v>
      </c>
      <c r="N700" s="46">
        <v>45715</v>
      </c>
      <c r="O700" s="46">
        <v>45715</v>
      </c>
      <c r="P700" s="45" t="str">
        <f ca="1">IF(Proc[[#This Row],[DaysAgeing]]&gt;5,"yep","on track")</f>
        <v>on track</v>
      </c>
      <c r="Q700" s="2">
        <f ca="1">IF(Proc[[#This Row],[DateClosed]]="",ABS(NETWORKDAYS(Proc[[#This Row],[DateOpened]],TODAY()))-1,ABS(NETWORKDAYS(Proc[[#This Row],[DateOpened]],Proc[[#This Row],[DateClosed]]))-1)</f>
        <v>2</v>
      </c>
      <c r="R700" s="45" t="s">
        <v>477</v>
      </c>
      <c r="S700" s="44"/>
      <c r="T700" s="153">
        <v>699</v>
      </c>
    </row>
    <row r="701" spans="1:20" hidden="1">
      <c r="A701" s="43" t="s">
        <v>1671</v>
      </c>
      <c r="B701" s="152" t="str">
        <f>IFERROR(VLOOKUP(Proc[[#This Row],[App]],Table2[],3,0),"open")</f>
        <v>ok</v>
      </c>
      <c r="C701" s="43" t="s">
        <v>369</v>
      </c>
      <c r="D701" s="152" t="s">
        <v>8209</v>
      </c>
      <c r="E701" s="152" t="s">
        <v>1676</v>
      </c>
      <c r="F701" s="85" t="s">
        <v>1676</v>
      </c>
      <c r="G701" s="43" t="s">
        <v>400</v>
      </c>
      <c r="H701" s="44" t="str">
        <f>IF(Proc[[#This Row],[type]]="LFF (MDG-F)",MID(Proc[[#This Row],[Obj]],13,10),"")</f>
        <v/>
      </c>
      <c r="I701" s="152"/>
      <c r="J701" s="44" t="b">
        <f>Proc[[#This Row],[Requested]]=Proc[[#This Row],[CurrentParent]]</f>
        <v>1</v>
      </c>
      <c r="K701" s="152" t="str">
        <f>IF(Proc[[#This Row],[Author]]="Marcela Urrego",VLOOKUP(LEFT(Proc[[#This Row],[Requested]],1),Table3[#All],2,0),VLOOKUP(Proc[[#This Row],[Author]],Table4[],2,0))</f>
        <v>HC</v>
      </c>
      <c r="L701" s="22" t="s">
        <v>508</v>
      </c>
      <c r="M701" s="46">
        <v>45713.229062500002</v>
      </c>
      <c r="N701" s="46">
        <v>45715</v>
      </c>
      <c r="O701" s="46">
        <v>45715</v>
      </c>
      <c r="P701" s="45" t="str">
        <f ca="1">IF(Proc[[#This Row],[DaysAgeing]]&gt;5,"yep","on track")</f>
        <v>on track</v>
      </c>
      <c r="Q701" s="2">
        <f ca="1">IF(Proc[[#This Row],[DateClosed]]="",ABS(NETWORKDAYS(Proc[[#This Row],[DateOpened]],TODAY()))-1,ABS(NETWORKDAYS(Proc[[#This Row],[DateOpened]],Proc[[#This Row],[DateClosed]]))-1)</f>
        <v>2</v>
      </c>
      <c r="R701" s="45" t="s">
        <v>477</v>
      </c>
      <c r="S701" s="44"/>
      <c r="T701" s="153">
        <v>700</v>
      </c>
    </row>
    <row r="702" spans="1:20" hidden="1">
      <c r="A702" s="43" t="s">
        <v>1671</v>
      </c>
      <c r="B702" s="152" t="str">
        <f>IFERROR(VLOOKUP(Proc[[#This Row],[App]],Table2[],3,0),"open")</f>
        <v>ok</v>
      </c>
      <c r="C702" s="43" t="s">
        <v>369</v>
      </c>
      <c r="D702" s="152" t="s">
        <v>8210</v>
      </c>
      <c r="E702" s="152" t="s">
        <v>1676</v>
      </c>
      <c r="F702" s="85" t="s">
        <v>1676</v>
      </c>
      <c r="G702" s="43" t="s">
        <v>400</v>
      </c>
      <c r="H702" s="44" t="str">
        <f>IF(Proc[[#This Row],[type]]="LFF (MDG-F)",MID(Proc[[#This Row],[Obj]],13,10),"")</f>
        <v/>
      </c>
      <c r="I702" s="152"/>
      <c r="J702" s="44" t="b">
        <f>Proc[[#This Row],[Requested]]=Proc[[#This Row],[CurrentParent]]</f>
        <v>1</v>
      </c>
      <c r="K702" s="152" t="str">
        <f>IF(Proc[[#This Row],[Author]]="Marcela Urrego",VLOOKUP(LEFT(Proc[[#This Row],[Requested]],1),Table3[#All],2,0),VLOOKUP(Proc[[#This Row],[Author]],Table4[],2,0))</f>
        <v>HC</v>
      </c>
      <c r="L702" s="22" t="s">
        <v>508</v>
      </c>
      <c r="M702" s="46">
        <v>45713.229062500002</v>
      </c>
      <c r="N702" s="46">
        <v>45715</v>
      </c>
      <c r="O702" s="46">
        <v>45715</v>
      </c>
      <c r="P702" s="45" t="str">
        <f ca="1">IF(Proc[[#This Row],[DaysAgeing]]&gt;5,"yep","on track")</f>
        <v>on track</v>
      </c>
      <c r="Q702" s="2">
        <f ca="1">IF(Proc[[#This Row],[DateClosed]]="",ABS(NETWORKDAYS(Proc[[#This Row],[DateOpened]],TODAY()))-1,ABS(NETWORKDAYS(Proc[[#This Row],[DateOpened]],Proc[[#This Row],[DateClosed]]))-1)</f>
        <v>2</v>
      </c>
      <c r="R702" s="45" t="s">
        <v>477</v>
      </c>
      <c r="S702" s="44"/>
      <c r="T702" s="153">
        <v>701</v>
      </c>
    </row>
    <row r="703" spans="1:20" hidden="1">
      <c r="A703" s="43" t="s">
        <v>1671</v>
      </c>
      <c r="B703" s="111" t="str">
        <f>IFERROR(VLOOKUP(Proc[[#This Row],[App]],Table2[],3,0),"open")</f>
        <v>ok</v>
      </c>
      <c r="C703" s="43" t="s">
        <v>369</v>
      </c>
      <c r="D703" s="152" t="s">
        <v>8211</v>
      </c>
      <c r="E703" s="152" t="s">
        <v>1676</v>
      </c>
      <c r="F703" s="85" t="s">
        <v>1676</v>
      </c>
      <c r="G703" s="43" t="s">
        <v>400</v>
      </c>
      <c r="H703" s="44" t="str">
        <f>IF(Proc[[#This Row],[type]]="LFF (MDG-F)",MID(Proc[[#This Row],[Obj]],13,10),"")</f>
        <v/>
      </c>
      <c r="I703" s="152"/>
      <c r="J703" s="44" t="b">
        <f>Proc[[#This Row],[Requested]]=Proc[[#This Row],[CurrentParent]]</f>
        <v>1</v>
      </c>
      <c r="K703" s="107" t="str">
        <f>IF(Proc[[#This Row],[Author]]="Marcela Urrego",VLOOKUP(LEFT(Proc[[#This Row],[Requested]],1),Table3[#All],2,0),VLOOKUP(Proc[[#This Row],[Author]],Table4[],2,0))</f>
        <v>HC</v>
      </c>
      <c r="L703" s="22" t="s">
        <v>508</v>
      </c>
      <c r="M703" s="46">
        <v>45713.229062500002</v>
      </c>
      <c r="N703" s="46">
        <v>45715</v>
      </c>
      <c r="O703" s="46">
        <v>45715</v>
      </c>
      <c r="P703" s="45" t="str">
        <f ca="1">IF(Proc[[#This Row],[DaysAgeing]]&gt;5,"yep","on track")</f>
        <v>on track</v>
      </c>
      <c r="Q703" s="2">
        <f ca="1">IF(Proc[[#This Row],[DateClosed]]="",ABS(NETWORKDAYS(Proc[[#This Row],[DateOpened]],TODAY()))-1,ABS(NETWORKDAYS(Proc[[#This Row],[DateOpened]],Proc[[#This Row],[DateClosed]]))-1)</f>
        <v>2</v>
      </c>
      <c r="R703" s="45" t="s">
        <v>477</v>
      </c>
      <c r="S703" s="44"/>
      <c r="T703" s="153">
        <v>702</v>
      </c>
    </row>
    <row r="704" spans="1:20" hidden="1">
      <c r="A704" s="43" t="s">
        <v>1671</v>
      </c>
      <c r="B704" s="111" t="str">
        <f>IFERROR(VLOOKUP(Proc[[#This Row],[App]],Table2[],3,0),"open")</f>
        <v>ok</v>
      </c>
      <c r="C704" s="43" t="s">
        <v>369</v>
      </c>
      <c r="D704" s="152" t="s">
        <v>8212</v>
      </c>
      <c r="E704" s="152" t="s">
        <v>1677</v>
      </c>
      <c r="F704" s="152" t="s">
        <v>1677</v>
      </c>
      <c r="G704" s="43" t="s">
        <v>400</v>
      </c>
      <c r="H704" s="44" t="str">
        <f>IF(Proc[[#This Row],[type]]="LFF (MDG-F)",MID(Proc[[#This Row],[Obj]],13,10),"")</f>
        <v/>
      </c>
      <c r="I704" s="152"/>
      <c r="J704" s="44" t="b">
        <f>Proc[[#This Row],[Requested]]=Proc[[#This Row],[CurrentParent]]</f>
        <v>1</v>
      </c>
      <c r="K704" s="107" t="str">
        <f>IF(Proc[[#This Row],[Author]]="Marcela Urrego",VLOOKUP(LEFT(Proc[[#This Row],[Requested]],1),Table3[#All],2,0),VLOOKUP(Proc[[#This Row],[Author]],Table4[],2,0))</f>
        <v>HC</v>
      </c>
      <c r="L704" s="22" t="s">
        <v>508</v>
      </c>
      <c r="M704" s="46">
        <v>45713.229062500002</v>
      </c>
      <c r="N704" s="46">
        <v>45715</v>
      </c>
      <c r="O704" s="46">
        <v>45715</v>
      </c>
      <c r="P704" s="45" t="str">
        <f ca="1">IF(Proc[[#This Row],[DaysAgeing]]&gt;5,"yep","on track")</f>
        <v>on track</v>
      </c>
      <c r="Q704" s="2">
        <f ca="1">IF(Proc[[#This Row],[DateClosed]]="",ABS(NETWORKDAYS(Proc[[#This Row],[DateOpened]],TODAY()))-1,ABS(NETWORKDAYS(Proc[[#This Row],[DateOpened]],Proc[[#This Row],[DateClosed]]))-1)</f>
        <v>2</v>
      </c>
      <c r="R704" s="45" t="s">
        <v>477</v>
      </c>
      <c r="S704" s="44"/>
      <c r="T704" s="153">
        <v>703</v>
      </c>
    </row>
    <row r="705" spans="1:20" hidden="1">
      <c r="A705" s="43" t="s">
        <v>1671</v>
      </c>
      <c r="B705" s="111" t="str">
        <f>IFERROR(VLOOKUP(Proc[[#This Row],[App]],Table2[],3,0),"open")</f>
        <v>ok</v>
      </c>
      <c r="C705" s="43" t="s">
        <v>369</v>
      </c>
      <c r="D705" s="152" t="s">
        <v>8213</v>
      </c>
      <c r="E705" s="152" t="s">
        <v>1678</v>
      </c>
      <c r="F705" s="152" t="s">
        <v>1678</v>
      </c>
      <c r="G705" s="43" t="s">
        <v>400</v>
      </c>
      <c r="H705" s="44" t="str">
        <f>IF(Proc[[#This Row],[type]]="LFF (MDG-F)",MID(Proc[[#This Row],[Obj]],13,10),"")</f>
        <v/>
      </c>
      <c r="I705" s="152"/>
      <c r="J705" s="44" t="b">
        <f>Proc[[#This Row],[Requested]]=Proc[[#This Row],[CurrentParent]]</f>
        <v>1</v>
      </c>
      <c r="K705" s="107" t="str">
        <f>IF(Proc[[#This Row],[Author]]="Marcela Urrego",VLOOKUP(LEFT(Proc[[#This Row],[Requested]],1),Table3[#All],2,0),VLOOKUP(Proc[[#This Row],[Author]],Table4[],2,0))</f>
        <v>HC</v>
      </c>
      <c r="L705" s="22" t="s">
        <v>508</v>
      </c>
      <c r="M705" s="46">
        <v>45713.229062500002</v>
      </c>
      <c r="N705" s="46">
        <v>45715</v>
      </c>
      <c r="O705" s="46">
        <v>45715</v>
      </c>
      <c r="P705" s="45" t="str">
        <f ca="1">IF(Proc[[#This Row],[DaysAgeing]]&gt;5,"yep","on track")</f>
        <v>on track</v>
      </c>
      <c r="Q705" s="2">
        <f ca="1">IF(Proc[[#This Row],[DateClosed]]="",ABS(NETWORKDAYS(Proc[[#This Row],[DateOpened]],TODAY()))-1,ABS(NETWORKDAYS(Proc[[#This Row],[DateOpened]],Proc[[#This Row],[DateClosed]]))-1)</f>
        <v>2</v>
      </c>
      <c r="R705" s="45" t="s">
        <v>477</v>
      </c>
      <c r="S705" s="44"/>
      <c r="T705" s="153">
        <v>704</v>
      </c>
    </row>
    <row r="706" spans="1:20" hidden="1">
      <c r="A706" s="43" t="s">
        <v>1671</v>
      </c>
      <c r="B706" s="111" t="str">
        <f>IFERROR(VLOOKUP(Proc[[#This Row],[App]],Table2[],3,0),"open")</f>
        <v>ok</v>
      </c>
      <c r="C706" s="43" t="s">
        <v>369</v>
      </c>
      <c r="D706" s="152" t="s">
        <v>8214</v>
      </c>
      <c r="E706" s="152" t="s">
        <v>1679</v>
      </c>
      <c r="F706" s="152" t="s">
        <v>1679</v>
      </c>
      <c r="G706" s="43" t="s">
        <v>400</v>
      </c>
      <c r="H706" s="44" t="str">
        <f>IF(Proc[[#This Row],[type]]="LFF (MDG-F)",MID(Proc[[#This Row],[Obj]],13,10),"")</f>
        <v/>
      </c>
      <c r="I706" s="152"/>
      <c r="J706" s="44" t="b">
        <f>Proc[[#This Row],[Requested]]=Proc[[#This Row],[CurrentParent]]</f>
        <v>1</v>
      </c>
      <c r="K706" s="107" t="str">
        <f>IF(Proc[[#This Row],[Author]]="Marcela Urrego",VLOOKUP(LEFT(Proc[[#This Row],[Requested]],1),Table3[#All],2,0),VLOOKUP(Proc[[#This Row],[Author]],Table4[],2,0))</f>
        <v>HC</v>
      </c>
      <c r="L706" s="22" t="s">
        <v>508</v>
      </c>
      <c r="M706" s="46">
        <v>45713.229062500002</v>
      </c>
      <c r="N706" s="46">
        <v>45715</v>
      </c>
      <c r="O706" s="46">
        <v>45715</v>
      </c>
      <c r="P706" s="45" t="str">
        <f ca="1">IF(Proc[[#This Row],[DaysAgeing]]&gt;5,"yep","on track")</f>
        <v>on track</v>
      </c>
      <c r="Q706" s="2">
        <f ca="1">IF(Proc[[#This Row],[DateClosed]]="",ABS(NETWORKDAYS(Proc[[#This Row],[DateOpened]],TODAY()))-1,ABS(NETWORKDAYS(Proc[[#This Row],[DateOpened]],Proc[[#This Row],[DateClosed]]))-1)</f>
        <v>2</v>
      </c>
      <c r="R706" s="45" t="s">
        <v>477</v>
      </c>
      <c r="S706" s="44"/>
      <c r="T706" s="153">
        <v>705</v>
      </c>
    </row>
    <row r="707" spans="1:20" hidden="1">
      <c r="A707" s="43" t="s">
        <v>1671</v>
      </c>
      <c r="B707" s="152" t="str">
        <f>IFERROR(VLOOKUP(Proc[[#This Row],[App]],Table2[],3,0),"open")</f>
        <v>ok</v>
      </c>
      <c r="C707" s="43" t="s">
        <v>369</v>
      </c>
      <c r="D707" s="152" t="s">
        <v>8215</v>
      </c>
      <c r="E707" s="152" t="s">
        <v>1680</v>
      </c>
      <c r="F707" s="152" t="s">
        <v>1680</v>
      </c>
      <c r="G707" s="43" t="s">
        <v>400</v>
      </c>
      <c r="H707" s="44" t="str">
        <f>IF(Proc[[#This Row],[type]]="LFF (MDG-F)",MID(Proc[[#This Row],[Obj]],13,10),"")</f>
        <v/>
      </c>
      <c r="I707" s="152"/>
      <c r="J707" s="44" t="b">
        <f>Proc[[#This Row],[Requested]]=Proc[[#This Row],[CurrentParent]]</f>
        <v>1</v>
      </c>
      <c r="K707" s="152" t="str">
        <f>IF(Proc[[#This Row],[Author]]="Marcela Urrego",VLOOKUP(LEFT(Proc[[#This Row],[Requested]],1),Table3[#All],2,0),VLOOKUP(Proc[[#This Row],[Author]],Table4[],2,0))</f>
        <v>HC</v>
      </c>
      <c r="L707" s="22" t="s">
        <v>508</v>
      </c>
      <c r="M707" s="46">
        <v>45713.229062500002</v>
      </c>
      <c r="N707" s="46">
        <v>45715</v>
      </c>
      <c r="O707" s="46">
        <v>45715</v>
      </c>
      <c r="P707" s="45" t="str">
        <f ca="1">IF(Proc[[#This Row],[DaysAgeing]]&gt;5,"yep","on track")</f>
        <v>on track</v>
      </c>
      <c r="Q707" s="2">
        <f ca="1">IF(Proc[[#This Row],[DateClosed]]="",ABS(NETWORKDAYS(Proc[[#This Row],[DateOpened]],TODAY()))-1,ABS(NETWORKDAYS(Proc[[#This Row],[DateOpened]],Proc[[#This Row],[DateClosed]]))-1)</f>
        <v>2</v>
      </c>
      <c r="R707" s="45" t="s">
        <v>477</v>
      </c>
      <c r="S707" s="44"/>
      <c r="T707" s="153">
        <v>706</v>
      </c>
    </row>
    <row r="708" spans="1:20" hidden="1">
      <c r="A708" s="43" t="s">
        <v>1671</v>
      </c>
      <c r="B708" s="111" t="str">
        <f>IFERROR(VLOOKUP(Proc[[#This Row],[App]],Table2[],3,0),"open")</f>
        <v>ok</v>
      </c>
      <c r="C708" s="43" t="s">
        <v>369</v>
      </c>
      <c r="D708" s="152" t="s">
        <v>8216</v>
      </c>
      <c r="E708" s="152" t="s">
        <v>1680</v>
      </c>
      <c r="F708" s="85" t="s">
        <v>1680</v>
      </c>
      <c r="G708" s="43" t="s">
        <v>400</v>
      </c>
      <c r="H708" s="44" t="str">
        <f>IF(Proc[[#This Row],[type]]="LFF (MDG-F)",MID(Proc[[#This Row],[Obj]],13,10),"")</f>
        <v/>
      </c>
      <c r="I708" s="152"/>
      <c r="J708" s="44" t="b">
        <f>Proc[[#This Row],[Requested]]=Proc[[#This Row],[CurrentParent]]</f>
        <v>1</v>
      </c>
      <c r="K708" s="107" t="str">
        <f>IF(Proc[[#This Row],[Author]]="Marcela Urrego",VLOOKUP(LEFT(Proc[[#This Row],[Requested]],1),Table3[#All],2,0),VLOOKUP(Proc[[#This Row],[Author]],Table4[],2,0))</f>
        <v>HC</v>
      </c>
      <c r="L708" s="22" t="s">
        <v>508</v>
      </c>
      <c r="M708" s="46">
        <v>45713.229062500002</v>
      </c>
      <c r="N708" s="46">
        <v>45715</v>
      </c>
      <c r="O708" s="46">
        <v>45715</v>
      </c>
      <c r="P708" s="45" t="str">
        <f ca="1">IF(Proc[[#This Row],[DaysAgeing]]&gt;5,"yep","on track")</f>
        <v>on track</v>
      </c>
      <c r="Q708" s="2">
        <f ca="1">IF(Proc[[#This Row],[DateClosed]]="",ABS(NETWORKDAYS(Proc[[#This Row],[DateOpened]],TODAY()))-1,ABS(NETWORKDAYS(Proc[[#This Row],[DateOpened]],Proc[[#This Row],[DateClosed]]))-1)</f>
        <v>2</v>
      </c>
      <c r="R708" s="45" t="s">
        <v>477</v>
      </c>
      <c r="S708" s="44"/>
      <c r="T708" s="153">
        <v>707</v>
      </c>
    </row>
    <row r="709" spans="1:20" hidden="1">
      <c r="A709" s="43" t="s">
        <v>1671</v>
      </c>
      <c r="B709" s="152" t="str">
        <f>IFERROR(VLOOKUP(Proc[[#This Row],[App]],Table2[],3,0),"open")</f>
        <v>ok</v>
      </c>
      <c r="C709" s="43" t="s">
        <v>369</v>
      </c>
      <c r="D709" s="152" t="s">
        <v>8217</v>
      </c>
      <c r="E709" s="152" t="s">
        <v>1678</v>
      </c>
      <c r="F709" s="152" t="s">
        <v>1678</v>
      </c>
      <c r="G709" s="43" t="s">
        <v>400</v>
      </c>
      <c r="H709" s="44" t="str">
        <f>IF(Proc[[#This Row],[type]]="LFF (MDG-F)",MID(Proc[[#This Row],[Obj]],13,10),"")</f>
        <v/>
      </c>
      <c r="I709" s="152"/>
      <c r="J709" s="44" t="b">
        <f>Proc[[#This Row],[Requested]]=Proc[[#This Row],[CurrentParent]]</f>
        <v>1</v>
      </c>
      <c r="K709" s="152" t="str">
        <f>IF(Proc[[#This Row],[Author]]="Marcela Urrego",VLOOKUP(LEFT(Proc[[#This Row],[Requested]],1),Table3[#All],2,0),VLOOKUP(Proc[[#This Row],[Author]],Table4[],2,0))</f>
        <v>HC</v>
      </c>
      <c r="L709" s="22" t="s">
        <v>508</v>
      </c>
      <c r="M709" s="46">
        <v>45713.229062500002</v>
      </c>
      <c r="N709" s="46">
        <v>45715</v>
      </c>
      <c r="O709" s="46">
        <v>45715</v>
      </c>
      <c r="P709" s="45" t="str">
        <f ca="1">IF(Proc[[#This Row],[DaysAgeing]]&gt;5,"yep","on track")</f>
        <v>on track</v>
      </c>
      <c r="Q709" s="2">
        <f ca="1">IF(Proc[[#This Row],[DateClosed]]="",ABS(NETWORKDAYS(Proc[[#This Row],[DateOpened]],TODAY()))-1,ABS(NETWORKDAYS(Proc[[#This Row],[DateOpened]],Proc[[#This Row],[DateClosed]]))-1)</f>
        <v>2</v>
      </c>
      <c r="R709" s="45" t="s">
        <v>477</v>
      </c>
      <c r="S709" s="44"/>
      <c r="T709" s="153">
        <v>708</v>
      </c>
    </row>
    <row r="710" spans="1:20" hidden="1">
      <c r="A710" s="43" t="s">
        <v>1671</v>
      </c>
      <c r="B710" s="111" t="str">
        <f>IFERROR(VLOOKUP(Proc[[#This Row],[App]],Table2[],3,0),"open")</f>
        <v>ok</v>
      </c>
      <c r="C710" s="43" t="s">
        <v>369</v>
      </c>
      <c r="D710" s="152" t="s">
        <v>8218</v>
      </c>
      <c r="E710" s="152" t="s">
        <v>1678</v>
      </c>
      <c r="F710" s="85" t="s">
        <v>1678</v>
      </c>
      <c r="G710" s="43" t="s">
        <v>400</v>
      </c>
      <c r="H710" s="44" t="str">
        <f>IF(Proc[[#This Row],[type]]="LFF (MDG-F)",MID(Proc[[#This Row],[Obj]],13,10),"")</f>
        <v/>
      </c>
      <c r="I710" s="152"/>
      <c r="J710" s="44" t="b">
        <f>Proc[[#This Row],[Requested]]=Proc[[#This Row],[CurrentParent]]</f>
        <v>1</v>
      </c>
      <c r="K710" s="107" t="str">
        <f>IF(Proc[[#This Row],[Author]]="Marcela Urrego",VLOOKUP(LEFT(Proc[[#This Row],[Requested]],1),Table3[#All],2,0),VLOOKUP(Proc[[#This Row],[Author]],Table4[],2,0))</f>
        <v>HC</v>
      </c>
      <c r="L710" s="22" t="s">
        <v>508</v>
      </c>
      <c r="M710" s="46">
        <v>45713.229062500002</v>
      </c>
      <c r="N710" s="46">
        <v>45715</v>
      </c>
      <c r="O710" s="46">
        <v>45715</v>
      </c>
      <c r="P710" s="45" t="str">
        <f ca="1">IF(Proc[[#This Row],[DaysAgeing]]&gt;5,"yep","on track")</f>
        <v>on track</v>
      </c>
      <c r="Q710" s="2">
        <f ca="1">IF(Proc[[#This Row],[DateClosed]]="",ABS(NETWORKDAYS(Proc[[#This Row],[DateOpened]],TODAY()))-1,ABS(NETWORKDAYS(Proc[[#This Row],[DateOpened]],Proc[[#This Row],[DateClosed]]))-1)</f>
        <v>2</v>
      </c>
      <c r="R710" s="45" t="s">
        <v>477</v>
      </c>
      <c r="S710" s="44"/>
      <c r="T710" s="153">
        <v>709</v>
      </c>
    </row>
    <row r="711" spans="1:20" hidden="1">
      <c r="A711" s="43" t="s">
        <v>1671</v>
      </c>
      <c r="B711" s="152" t="str">
        <f>IFERROR(VLOOKUP(Proc[[#This Row],[App]],Table2[],3,0),"open")</f>
        <v>ok</v>
      </c>
      <c r="C711" s="43" t="s">
        <v>369</v>
      </c>
      <c r="D711" s="152" t="s">
        <v>8219</v>
      </c>
      <c r="E711" s="152" t="s">
        <v>1678</v>
      </c>
      <c r="F711" s="152" t="s">
        <v>1678</v>
      </c>
      <c r="G711" s="43" t="s">
        <v>400</v>
      </c>
      <c r="H711" s="44" t="str">
        <f>IF(Proc[[#This Row],[type]]="LFF (MDG-F)",MID(Proc[[#This Row],[Obj]],13,10),"")</f>
        <v/>
      </c>
      <c r="I711" s="152"/>
      <c r="J711" s="44" t="b">
        <f>Proc[[#This Row],[Requested]]=Proc[[#This Row],[CurrentParent]]</f>
        <v>1</v>
      </c>
      <c r="K711" s="152" t="str">
        <f>IF(Proc[[#This Row],[Author]]="Marcela Urrego",VLOOKUP(LEFT(Proc[[#This Row],[Requested]],1),Table3[#All],2,0),VLOOKUP(Proc[[#This Row],[Author]],Table4[],2,0))</f>
        <v>HC</v>
      </c>
      <c r="L711" s="22" t="s">
        <v>508</v>
      </c>
      <c r="M711" s="46">
        <v>45713.229062500002</v>
      </c>
      <c r="N711" s="46">
        <v>45715</v>
      </c>
      <c r="O711" s="46">
        <v>45715</v>
      </c>
      <c r="P711" s="45" t="str">
        <f ca="1">IF(Proc[[#This Row],[DaysAgeing]]&gt;5,"yep","on track")</f>
        <v>on track</v>
      </c>
      <c r="Q711" s="2">
        <f ca="1">IF(Proc[[#This Row],[DateClosed]]="",ABS(NETWORKDAYS(Proc[[#This Row],[DateOpened]],TODAY()))-1,ABS(NETWORKDAYS(Proc[[#This Row],[DateOpened]],Proc[[#This Row],[DateClosed]]))-1)</f>
        <v>2</v>
      </c>
      <c r="R711" s="45" t="s">
        <v>477</v>
      </c>
      <c r="S711" s="44"/>
      <c r="T711" s="153">
        <v>710</v>
      </c>
    </row>
    <row r="712" spans="1:20" hidden="1">
      <c r="A712" s="43" t="s">
        <v>1671</v>
      </c>
      <c r="B712" s="152" t="str">
        <f>IFERROR(VLOOKUP(Proc[[#This Row],[App]],Table2[],3,0),"open")</f>
        <v>ok</v>
      </c>
      <c r="C712" s="43" t="s">
        <v>369</v>
      </c>
      <c r="D712" s="152" t="s">
        <v>8220</v>
      </c>
      <c r="E712" s="152" t="s">
        <v>1674</v>
      </c>
      <c r="F712" s="85" t="s">
        <v>1674</v>
      </c>
      <c r="G712" s="43" t="s">
        <v>400</v>
      </c>
      <c r="H712" s="44" t="str">
        <f>IF(Proc[[#This Row],[type]]="LFF (MDG-F)",MID(Proc[[#This Row],[Obj]],13,10),"")</f>
        <v/>
      </c>
      <c r="I712" s="152"/>
      <c r="J712" s="44" t="b">
        <f>Proc[[#This Row],[Requested]]=Proc[[#This Row],[CurrentParent]]</f>
        <v>1</v>
      </c>
      <c r="K712" s="152" t="str">
        <f>IF(Proc[[#This Row],[Author]]="Marcela Urrego",VLOOKUP(LEFT(Proc[[#This Row],[Requested]],1),Table3[#All],2,0),VLOOKUP(Proc[[#This Row],[Author]],Table4[],2,0))</f>
        <v>HC</v>
      </c>
      <c r="L712" s="22" t="s">
        <v>508</v>
      </c>
      <c r="M712" s="46">
        <v>45713.229062500002</v>
      </c>
      <c r="N712" s="46">
        <v>45715</v>
      </c>
      <c r="O712" s="46">
        <v>45715</v>
      </c>
      <c r="P712" s="45" t="str">
        <f ca="1">IF(Proc[[#This Row],[DaysAgeing]]&gt;5,"yep","on track")</f>
        <v>on track</v>
      </c>
      <c r="Q712" s="2">
        <f ca="1">IF(Proc[[#This Row],[DateClosed]]="",ABS(NETWORKDAYS(Proc[[#This Row],[DateOpened]],TODAY()))-1,ABS(NETWORKDAYS(Proc[[#This Row],[DateOpened]],Proc[[#This Row],[DateClosed]]))-1)</f>
        <v>2</v>
      </c>
      <c r="R712" s="45" t="s">
        <v>477</v>
      </c>
      <c r="S712" s="44"/>
      <c r="T712" s="153">
        <v>711</v>
      </c>
    </row>
    <row r="713" spans="1:20" hidden="1">
      <c r="A713" s="43" t="s">
        <v>1671</v>
      </c>
      <c r="B713" s="152" t="str">
        <f>IFERROR(VLOOKUP(Proc[[#This Row],[App]],Table2[],3,0),"open")</f>
        <v>ok</v>
      </c>
      <c r="C713" s="43" t="s">
        <v>369</v>
      </c>
      <c r="D713" s="152" t="s">
        <v>8221</v>
      </c>
      <c r="E713" s="152" t="s">
        <v>1681</v>
      </c>
      <c r="F713" s="152" t="s">
        <v>1681</v>
      </c>
      <c r="G713" s="43" t="s">
        <v>400</v>
      </c>
      <c r="H713" s="44" t="str">
        <f>IF(Proc[[#This Row],[type]]="LFF (MDG-F)",MID(Proc[[#This Row],[Obj]],13,10),"")</f>
        <v/>
      </c>
      <c r="I713" s="152"/>
      <c r="J713" s="44" t="b">
        <f>Proc[[#This Row],[Requested]]=Proc[[#This Row],[CurrentParent]]</f>
        <v>1</v>
      </c>
      <c r="K713" s="152" t="str">
        <f>IF(Proc[[#This Row],[Author]]="Marcela Urrego",VLOOKUP(LEFT(Proc[[#This Row],[Requested]],1),Table3[#All],2,0),VLOOKUP(Proc[[#This Row],[Author]],Table4[],2,0))</f>
        <v>HC</v>
      </c>
      <c r="L713" s="22" t="s">
        <v>508</v>
      </c>
      <c r="M713" s="46">
        <v>45713.229062500002</v>
      </c>
      <c r="N713" s="46">
        <v>45715</v>
      </c>
      <c r="O713" s="46">
        <v>45715</v>
      </c>
      <c r="P713" s="45" t="str">
        <f ca="1">IF(Proc[[#This Row],[DaysAgeing]]&gt;5,"yep","on track")</f>
        <v>on track</v>
      </c>
      <c r="Q713" s="2">
        <f ca="1">IF(Proc[[#This Row],[DateClosed]]="",ABS(NETWORKDAYS(Proc[[#This Row],[DateOpened]],TODAY()))-1,ABS(NETWORKDAYS(Proc[[#This Row],[DateOpened]],Proc[[#This Row],[DateClosed]]))-1)</f>
        <v>2</v>
      </c>
      <c r="R713" s="45" t="s">
        <v>477</v>
      </c>
      <c r="S713" s="44"/>
      <c r="T713" s="153">
        <v>712</v>
      </c>
    </row>
    <row r="714" spans="1:20" hidden="1">
      <c r="A714" s="43" t="s">
        <v>1671</v>
      </c>
      <c r="B714" s="152" t="str">
        <f>IFERROR(VLOOKUP(Proc[[#This Row],[App]],Table2[],3,0),"open")</f>
        <v>ok</v>
      </c>
      <c r="C714" s="43" t="s">
        <v>369</v>
      </c>
      <c r="D714" s="152" t="s">
        <v>8222</v>
      </c>
      <c r="E714" s="152" t="s">
        <v>1682</v>
      </c>
      <c r="F714" s="152" t="s">
        <v>1682</v>
      </c>
      <c r="G714" s="43" t="s">
        <v>400</v>
      </c>
      <c r="H714" s="44" t="str">
        <f>IF(Proc[[#This Row],[type]]="LFF (MDG-F)",MID(Proc[[#This Row],[Obj]],13,10),"")</f>
        <v/>
      </c>
      <c r="I714" s="152"/>
      <c r="J714" s="44" t="b">
        <f>Proc[[#This Row],[Requested]]=Proc[[#This Row],[CurrentParent]]</f>
        <v>1</v>
      </c>
      <c r="K714" s="152" t="str">
        <f>IF(Proc[[#This Row],[Author]]="Marcela Urrego",VLOOKUP(LEFT(Proc[[#This Row],[Requested]],1),Table3[#All],2,0),VLOOKUP(Proc[[#This Row],[Author]],Table4[],2,0))</f>
        <v>HC</v>
      </c>
      <c r="L714" s="22" t="s">
        <v>508</v>
      </c>
      <c r="M714" s="46">
        <v>45713.229062500002</v>
      </c>
      <c r="N714" s="46">
        <v>45715</v>
      </c>
      <c r="O714" s="46">
        <v>45715</v>
      </c>
      <c r="P714" s="45" t="str">
        <f ca="1">IF(Proc[[#This Row],[DaysAgeing]]&gt;5,"yep","on track")</f>
        <v>on track</v>
      </c>
      <c r="Q714" s="2">
        <f ca="1">IF(Proc[[#This Row],[DateClosed]]="",ABS(NETWORKDAYS(Proc[[#This Row],[DateOpened]],TODAY()))-1,ABS(NETWORKDAYS(Proc[[#This Row],[DateOpened]],Proc[[#This Row],[DateClosed]]))-1)</f>
        <v>2</v>
      </c>
      <c r="R714" s="45" t="s">
        <v>477</v>
      </c>
      <c r="S714" s="44"/>
      <c r="T714" s="153">
        <v>713</v>
      </c>
    </row>
    <row r="715" spans="1:20" hidden="1">
      <c r="A715" s="43" t="s">
        <v>1671</v>
      </c>
      <c r="B715" s="152" t="str">
        <f>IFERROR(VLOOKUP(Proc[[#This Row],[App]],Table2[],3,0),"open")</f>
        <v>ok</v>
      </c>
      <c r="C715" s="43" t="s">
        <v>369</v>
      </c>
      <c r="D715" s="152" t="s">
        <v>8223</v>
      </c>
      <c r="E715" s="152" t="s">
        <v>1682</v>
      </c>
      <c r="F715" s="152" t="s">
        <v>1682</v>
      </c>
      <c r="G715" s="43" t="s">
        <v>400</v>
      </c>
      <c r="H715" s="44" t="str">
        <f>IF(Proc[[#This Row],[type]]="LFF (MDG-F)",MID(Proc[[#This Row],[Obj]],13,10),"")</f>
        <v/>
      </c>
      <c r="I715" s="152"/>
      <c r="J715" s="44" t="b">
        <f>Proc[[#This Row],[Requested]]=Proc[[#This Row],[CurrentParent]]</f>
        <v>1</v>
      </c>
      <c r="K715" s="152" t="str">
        <f>IF(Proc[[#This Row],[Author]]="Marcela Urrego",VLOOKUP(LEFT(Proc[[#This Row],[Requested]],1),Table3[#All],2,0),VLOOKUP(Proc[[#This Row],[Author]],Table4[],2,0))</f>
        <v>HC</v>
      </c>
      <c r="L715" s="22" t="s">
        <v>508</v>
      </c>
      <c r="M715" s="46">
        <v>45713.229062500002</v>
      </c>
      <c r="N715" s="46">
        <v>45715</v>
      </c>
      <c r="O715" s="46">
        <v>45715</v>
      </c>
      <c r="P715" s="45" t="str">
        <f ca="1">IF(Proc[[#This Row],[DaysAgeing]]&gt;5,"yep","on track")</f>
        <v>on track</v>
      </c>
      <c r="Q715" s="2">
        <f ca="1">IF(Proc[[#This Row],[DateClosed]]="",ABS(NETWORKDAYS(Proc[[#This Row],[DateOpened]],TODAY()))-1,ABS(NETWORKDAYS(Proc[[#This Row],[DateOpened]],Proc[[#This Row],[DateClosed]]))-1)</f>
        <v>2</v>
      </c>
      <c r="R715" s="45" t="s">
        <v>477</v>
      </c>
      <c r="S715" s="44"/>
      <c r="T715" s="153">
        <v>714</v>
      </c>
    </row>
    <row r="716" spans="1:20" hidden="1">
      <c r="A716" s="43" t="s">
        <v>1671</v>
      </c>
      <c r="B716" s="152" t="str">
        <f>IFERROR(VLOOKUP(Proc[[#This Row],[App]],Table2[],3,0),"open")</f>
        <v>ok</v>
      </c>
      <c r="C716" s="43" t="s">
        <v>369</v>
      </c>
      <c r="D716" s="152" t="s">
        <v>8224</v>
      </c>
      <c r="E716" s="152" t="s">
        <v>1682</v>
      </c>
      <c r="F716" s="152" t="s">
        <v>1682</v>
      </c>
      <c r="G716" s="43" t="s">
        <v>400</v>
      </c>
      <c r="H716" s="44" t="str">
        <f>IF(Proc[[#This Row],[type]]="LFF (MDG-F)",MID(Proc[[#This Row],[Obj]],13,10),"")</f>
        <v/>
      </c>
      <c r="I716" s="152"/>
      <c r="J716" s="44" t="b">
        <f>Proc[[#This Row],[Requested]]=Proc[[#This Row],[CurrentParent]]</f>
        <v>1</v>
      </c>
      <c r="K716" s="152" t="str">
        <f>IF(Proc[[#This Row],[Author]]="Marcela Urrego",VLOOKUP(LEFT(Proc[[#This Row],[Requested]],1),Table3[#All],2,0),VLOOKUP(Proc[[#This Row],[Author]],Table4[],2,0))</f>
        <v>HC</v>
      </c>
      <c r="L716" s="22" t="s">
        <v>508</v>
      </c>
      <c r="M716" s="46">
        <v>45713.229062500002</v>
      </c>
      <c r="N716" s="46">
        <v>45715</v>
      </c>
      <c r="O716" s="46">
        <v>45715</v>
      </c>
      <c r="P716" s="45" t="str">
        <f ca="1">IF(Proc[[#This Row],[DaysAgeing]]&gt;5,"yep","on track")</f>
        <v>on track</v>
      </c>
      <c r="Q716" s="2">
        <f ca="1">IF(Proc[[#This Row],[DateClosed]]="",ABS(NETWORKDAYS(Proc[[#This Row],[DateOpened]],TODAY()))-1,ABS(NETWORKDAYS(Proc[[#This Row],[DateOpened]],Proc[[#This Row],[DateClosed]]))-1)</f>
        <v>2</v>
      </c>
      <c r="R716" s="45" t="s">
        <v>477</v>
      </c>
      <c r="S716" s="44"/>
      <c r="T716" s="153">
        <v>715</v>
      </c>
    </row>
    <row r="717" spans="1:20" hidden="1">
      <c r="A717" s="43" t="s">
        <v>1671</v>
      </c>
      <c r="B717" s="111" t="str">
        <f>IFERROR(VLOOKUP(Proc[[#This Row],[App]],Table2[],3,0),"open")</f>
        <v>ok</v>
      </c>
      <c r="C717" s="43" t="s">
        <v>369</v>
      </c>
      <c r="D717" s="152" t="s">
        <v>8225</v>
      </c>
      <c r="E717" s="152" t="s">
        <v>1682</v>
      </c>
      <c r="F717" s="85" t="s">
        <v>1682</v>
      </c>
      <c r="G717" s="43" t="s">
        <v>400</v>
      </c>
      <c r="H717" s="44" t="str">
        <f>IF(Proc[[#This Row],[type]]="LFF (MDG-F)",MID(Proc[[#This Row],[Obj]],13,10),"")</f>
        <v/>
      </c>
      <c r="I717" s="152"/>
      <c r="J717" s="44" t="b">
        <f>Proc[[#This Row],[Requested]]=Proc[[#This Row],[CurrentParent]]</f>
        <v>1</v>
      </c>
      <c r="K717" s="107" t="str">
        <f>IF(Proc[[#This Row],[Author]]="Marcela Urrego",VLOOKUP(LEFT(Proc[[#This Row],[Requested]],1),Table3[#All],2,0),VLOOKUP(Proc[[#This Row],[Author]],Table4[],2,0))</f>
        <v>HC</v>
      </c>
      <c r="L717" s="22" t="s">
        <v>508</v>
      </c>
      <c r="M717" s="46">
        <v>45713.229062500002</v>
      </c>
      <c r="N717" s="46">
        <v>45715</v>
      </c>
      <c r="O717" s="46">
        <v>45715</v>
      </c>
      <c r="P717" s="45" t="str">
        <f ca="1">IF(Proc[[#This Row],[DaysAgeing]]&gt;5,"yep","on track")</f>
        <v>on track</v>
      </c>
      <c r="Q717" s="2">
        <f ca="1">IF(Proc[[#This Row],[DateClosed]]="",ABS(NETWORKDAYS(Proc[[#This Row],[DateOpened]],TODAY()))-1,ABS(NETWORKDAYS(Proc[[#This Row],[DateOpened]],Proc[[#This Row],[DateClosed]]))-1)</f>
        <v>2</v>
      </c>
      <c r="R717" s="45" t="s">
        <v>477</v>
      </c>
      <c r="S717" s="44"/>
      <c r="T717" s="153">
        <v>716</v>
      </c>
    </row>
    <row r="718" spans="1:20" hidden="1">
      <c r="A718" s="43" t="s">
        <v>1671</v>
      </c>
      <c r="B718" s="111" t="str">
        <f>IFERROR(VLOOKUP(Proc[[#This Row],[App]],Table2[],3,0),"open")</f>
        <v>ok</v>
      </c>
      <c r="C718" s="43" t="s">
        <v>369</v>
      </c>
      <c r="D718" s="152" t="s">
        <v>8226</v>
      </c>
      <c r="E718" s="152" t="s">
        <v>1682</v>
      </c>
      <c r="F718" s="85" t="s">
        <v>1682</v>
      </c>
      <c r="G718" s="43" t="s">
        <v>400</v>
      </c>
      <c r="H718" s="44" t="str">
        <f>IF(Proc[[#This Row],[type]]="LFF (MDG-F)",MID(Proc[[#This Row],[Obj]],13,10),"")</f>
        <v/>
      </c>
      <c r="I718" s="152"/>
      <c r="J718" s="44" t="b">
        <f>Proc[[#This Row],[Requested]]=Proc[[#This Row],[CurrentParent]]</f>
        <v>1</v>
      </c>
      <c r="K718" s="107" t="str">
        <f>IF(Proc[[#This Row],[Author]]="Marcela Urrego",VLOOKUP(LEFT(Proc[[#This Row],[Requested]],1),Table3[#All],2,0),VLOOKUP(Proc[[#This Row],[Author]],Table4[],2,0))</f>
        <v>HC</v>
      </c>
      <c r="L718" s="22" t="s">
        <v>508</v>
      </c>
      <c r="M718" s="46">
        <v>45713.229062500002</v>
      </c>
      <c r="N718" s="46">
        <v>45715</v>
      </c>
      <c r="O718" s="46">
        <v>45715</v>
      </c>
      <c r="P718" s="45" t="str">
        <f ca="1">IF(Proc[[#This Row],[DaysAgeing]]&gt;5,"yep","on track")</f>
        <v>on track</v>
      </c>
      <c r="Q718" s="2">
        <f ca="1">IF(Proc[[#This Row],[DateClosed]]="",ABS(NETWORKDAYS(Proc[[#This Row],[DateOpened]],TODAY()))-1,ABS(NETWORKDAYS(Proc[[#This Row],[DateOpened]],Proc[[#This Row],[DateClosed]]))-1)</f>
        <v>2</v>
      </c>
      <c r="R718" s="45" t="s">
        <v>477</v>
      </c>
      <c r="S718" s="44"/>
      <c r="T718" s="153">
        <v>717</v>
      </c>
    </row>
    <row r="719" spans="1:20" hidden="1">
      <c r="A719" s="43" t="s">
        <v>1671</v>
      </c>
      <c r="B719" s="111" t="str">
        <f>IFERROR(VLOOKUP(Proc[[#This Row],[App]],Table2[],3,0),"open")</f>
        <v>ok</v>
      </c>
      <c r="C719" s="43" t="s">
        <v>369</v>
      </c>
      <c r="D719" s="152" t="s">
        <v>8227</v>
      </c>
      <c r="E719" s="152" t="s">
        <v>1682</v>
      </c>
      <c r="F719" s="85" t="s">
        <v>1682</v>
      </c>
      <c r="G719" s="43" t="s">
        <v>400</v>
      </c>
      <c r="H719" s="44" t="str">
        <f>IF(Proc[[#This Row],[type]]="LFF (MDG-F)",MID(Proc[[#This Row],[Obj]],13,10),"")</f>
        <v/>
      </c>
      <c r="I719" s="152"/>
      <c r="J719" s="44" t="b">
        <f>Proc[[#This Row],[Requested]]=Proc[[#This Row],[CurrentParent]]</f>
        <v>1</v>
      </c>
      <c r="K719" s="107" t="str">
        <f>IF(Proc[[#This Row],[Author]]="Marcela Urrego",VLOOKUP(LEFT(Proc[[#This Row],[Requested]],1),Table3[#All],2,0),VLOOKUP(Proc[[#This Row],[Author]],Table4[],2,0))</f>
        <v>HC</v>
      </c>
      <c r="L719" s="22" t="s">
        <v>508</v>
      </c>
      <c r="M719" s="46">
        <v>45713.229062500002</v>
      </c>
      <c r="N719" s="46">
        <v>45715</v>
      </c>
      <c r="O719" s="46">
        <v>45715</v>
      </c>
      <c r="P719" s="45" t="str">
        <f ca="1">IF(Proc[[#This Row],[DaysAgeing]]&gt;5,"yep","on track")</f>
        <v>on track</v>
      </c>
      <c r="Q719" s="2">
        <f ca="1">IF(Proc[[#This Row],[DateClosed]]="",ABS(NETWORKDAYS(Proc[[#This Row],[DateOpened]],TODAY()))-1,ABS(NETWORKDAYS(Proc[[#This Row],[DateOpened]],Proc[[#This Row],[DateClosed]]))-1)</f>
        <v>2</v>
      </c>
      <c r="R719" s="45" t="s">
        <v>477</v>
      </c>
      <c r="S719" s="44"/>
      <c r="T719" s="153">
        <v>718</v>
      </c>
    </row>
    <row r="720" spans="1:20" hidden="1">
      <c r="A720" s="43" t="s">
        <v>1671</v>
      </c>
      <c r="B720" s="111" t="str">
        <f>IFERROR(VLOOKUP(Proc[[#This Row],[App]],Table2[],3,0),"open")</f>
        <v>ok</v>
      </c>
      <c r="C720" s="43" t="s">
        <v>369</v>
      </c>
      <c r="D720" s="152" t="s">
        <v>8228</v>
      </c>
      <c r="E720" s="152" t="s">
        <v>1683</v>
      </c>
      <c r="F720" s="85" t="s">
        <v>1683</v>
      </c>
      <c r="G720" s="43" t="s">
        <v>400</v>
      </c>
      <c r="H720" s="44" t="str">
        <f>IF(Proc[[#This Row],[type]]="LFF (MDG-F)",MID(Proc[[#This Row],[Obj]],13,10),"")</f>
        <v/>
      </c>
      <c r="I720" s="152"/>
      <c r="J720" s="44" t="b">
        <f>Proc[[#This Row],[Requested]]=Proc[[#This Row],[CurrentParent]]</f>
        <v>1</v>
      </c>
      <c r="K720" s="107" t="str">
        <f>IF(Proc[[#This Row],[Author]]="Marcela Urrego",VLOOKUP(LEFT(Proc[[#This Row],[Requested]],1),Table3[#All],2,0),VLOOKUP(Proc[[#This Row],[Author]],Table4[],2,0))</f>
        <v>HC</v>
      </c>
      <c r="L720" s="22" t="s">
        <v>508</v>
      </c>
      <c r="M720" s="46">
        <v>45713.229062500002</v>
      </c>
      <c r="N720" s="46">
        <v>45715</v>
      </c>
      <c r="O720" s="46">
        <v>45715</v>
      </c>
      <c r="P720" s="45" t="str">
        <f ca="1">IF(Proc[[#This Row],[DaysAgeing]]&gt;5,"yep","on track")</f>
        <v>on track</v>
      </c>
      <c r="Q720" s="2">
        <f ca="1">IF(Proc[[#This Row],[DateClosed]]="",ABS(NETWORKDAYS(Proc[[#This Row],[DateOpened]],TODAY()))-1,ABS(NETWORKDAYS(Proc[[#This Row],[DateOpened]],Proc[[#This Row],[DateClosed]]))-1)</f>
        <v>2</v>
      </c>
      <c r="R720" s="45" t="s">
        <v>477</v>
      </c>
      <c r="S720" s="44"/>
      <c r="T720" s="153">
        <v>719</v>
      </c>
    </row>
    <row r="721" spans="1:20" hidden="1">
      <c r="A721" s="43" t="s">
        <v>1671</v>
      </c>
      <c r="B721" s="111" t="str">
        <f>IFERROR(VLOOKUP(Proc[[#This Row],[App]],Table2[],3,0),"open")</f>
        <v>ok</v>
      </c>
      <c r="C721" s="43" t="s">
        <v>369</v>
      </c>
      <c r="D721" s="152" t="s">
        <v>8229</v>
      </c>
      <c r="E721" s="152" t="s">
        <v>1683</v>
      </c>
      <c r="F721" s="85" t="s">
        <v>1683</v>
      </c>
      <c r="G721" s="43" t="s">
        <v>400</v>
      </c>
      <c r="H721" s="44" t="str">
        <f>IF(Proc[[#This Row],[type]]="LFF (MDG-F)",MID(Proc[[#This Row],[Obj]],13,10),"")</f>
        <v/>
      </c>
      <c r="I721" s="152"/>
      <c r="J721" s="44" t="b">
        <f>Proc[[#This Row],[Requested]]=Proc[[#This Row],[CurrentParent]]</f>
        <v>1</v>
      </c>
      <c r="K721" s="107" t="str">
        <f>IF(Proc[[#This Row],[Author]]="Marcela Urrego",VLOOKUP(LEFT(Proc[[#This Row],[Requested]],1),Table3[#All],2,0),VLOOKUP(Proc[[#This Row],[Author]],Table4[],2,0))</f>
        <v>HC</v>
      </c>
      <c r="L721" s="22" t="s">
        <v>508</v>
      </c>
      <c r="M721" s="46">
        <v>45713.229062500002</v>
      </c>
      <c r="N721" s="46">
        <v>45715</v>
      </c>
      <c r="O721" s="46">
        <v>45715</v>
      </c>
      <c r="P721" s="45" t="str">
        <f ca="1">IF(Proc[[#This Row],[DaysAgeing]]&gt;5,"yep","on track")</f>
        <v>on track</v>
      </c>
      <c r="Q721" s="2">
        <f ca="1">IF(Proc[[#This Row],[DateClosed]]="",ABS(NETWORKDAYS(Proc[[#This Row],[DateOpened]],TODAY()))-1,ABS(NETWORKDAYS(Proc[[#This Row],[DateOpened]],Proc[[#This Row],[DateClosed]]))-1)</f>
        <v>2</v>
      </c>
      <c r="R721" s="45" t="s">
        <v>477</v>
      </c>
      <c r="S721" s="44"/>
      <c r="T721" s="153">
        <v>720</v>
      </c>
    </row>
    <row r="722" spans="1:20" hidden="1">
      <c r="A722" s="43" t="s">
        <v>1671</v>
      </c>
      <c r="B722" s="111" t="str">
        <f>IFERROR(VLOOKUP(Proc[[#This Row],[App]],Table2[],3,0),"open")</f>
        <v>ok</v>
      </c>
      <c r="C722" s="43" t="s">
        <v>369</v>
      </c>
      <c r="D722" s="152" t="s">
        <v>8230</v>
      </c>
      <c r="E722" s="152" t="s">
        <v>1684</v>
      </c>
      <c r="F722" s="85" t="s">
        <v>1684</v>
      </c>
      <c r="G722" s="43" t="s">
        <v>400</v>
      </c>
      <c r="H722" s="44" t="str">
        <f>IF(Proc[[#This Row],[type]]="LFF (MDG-F)",MID(Proc[[#This Row],[Obj]],13,10),"")</f>
        <v/>
      </c>
      <c r="I722" s="152"/>
      <c r="J722" s="44" t="b">
        <f>Proc[[#This Row],[Requested]]=Proc[[#This Row],[CurrentParent]]</f>
        <v>1</v>
      </c>
      <c r="K722" s="107" t="str">
        <f>IF(Proc[[#This Row],[Author]]="Marcela Urrego",VLOOKUP(LEFT(Proc[[#This Row],[Requested]],1),Table3[#All],2,0),VLOOKUP(Proc[[#This Row],[Author]],Table4[],2,0))</f>
        <v>HC</v>
      </c>
      <c r="L722" s="22" t="s">
        <v>508</v>
      </c>
      <c r="M722" s="46">
        <v>45713.229062500002</v>
      </c>
      <c r="N722" s="46">
        <v>45715</v>
      </c>
      <c r="O722" s="46">
        <v>45715</v>
      </c>
      <c r="P722" s="45" t="str">
        <f ca="1">IF(Proc[[#This Row],[DaysAgeing]]&gt;5,"yep","on track")</f>
        <v>on track</v>
      </c>
      <c r="Q722" s="2">
        <f ca="1">IF(Proc[[#This Row],[DateClosed]]="",ABS(NETWORKDAYS(Proc[[#This Row],[DateOpened]],TODAY()))-1,ABS(NETWORKDAYS(Proc[[#This Row],[DateOpened]],Proc[[#This Row],[DateClosed]]))-1)</f>
        <v>2</v>
      </c>
      <c r="R722" s="45" t="s">
        <v>477</v>
      </c>
      <c r="S722" s="44"/>
      <c r="T722" s="153">
        <v>721</v>
      </c>
    </row>
    <row r="723" spans="1:20" hidden="1">
      <c r="A723" s="43" t="s">
        <v>1671</v>
      </c>
      <c r="B723" s="111" t="str">
        <f>IFERROR(VLOOKUP(Proc[[#This Row],[App]],Table2[],3,0),"open")</f>
        <v>ok</v>
      </c>
      <c r="C723" s="43" t="s">
        <v>369</v>
      </c>
      <c r="D723" s="152" t="s">
        <v>8231</v>
      </c>
      <c r="E723" s="152" t="s">
        <v>1685</v>
      </c>
      <c r="F723" s="152" t="s">
        <v>1685</v>
      </c>
      <c r="G723" s="43" t="s">
        <v>400</v>
      </c>
      <c r="H723" s="44" t="str">
        <f>IF(Proc[[#This Row],[type]]="LFF (MDG-F)",MID(Proc[[#This Row],[Obj]],13,10),"")</f>
        <v/>
      </c>
      <c r="I723" s="152"/>
      <c r="J723" s="44" t="b">
        <f>Proc[[#This Row],[Requested]]=Proc[[#This Row],[CurrentParent]]</f>
        <v>1</v>
      </c>
      <c r="K723" s="107" t="str">
        <f>IF(Proc[[#This Row],[Author]]="Marcela Urrego",VLOOKUP(LEFT(Proc[[#This Row],[Requested]],1),Table3[#All],2,0),VLOOKUP(Proc[[#This Row],[Author]],Table4[],2,0))</f>
        <v>HC</v>
      </c>
      <c r="L723" s="22" t="s">
        <v>508</v>
      </c>
      <c r="M723" s="46">
        <v>45713.229062500002</v>
      </c>
      <c r="N723" s="46">
        <v>45715</v>
      </c>
      <c r="O723" s="46">
        <v>45715</v>
      </c>
      <c r="P723" s="45" t="str">
        <f ca="1">IF(Proc[[#This Row],[DaysAgeing]]&gt;5,"yep","on track")</f>
        <v>on track</v>
      </c>
      <c r="Q723" s="2">
        <f ca="1">IF(Proc[[#This Row],[DateClosed]]="",ABS(NETWORKDAYS(Proc[[#This Row],[DateOpened]],TODAY()))-1,ABS(NETWORKDAYS(Proc[[#This Row],[DateOpened]],Proc[[#This Row],[DateClosed]]))-1)</f>
        <v>2</v>
      </c>
      <c r="R723" s="45" t="s">
        <v>477</v>
      </c>
      <c r="S723" s="44"/>
      <c r="T723" s="153">
        <v>722</v>
      </c>
    </row>
    <row r="724" spans="1:20" hidden="1">
      <c r="A724" s="43" t="s">
        <v>1671</v>
      </c>
      <c r="B724" s="152" t="str">
        <f>IFERROR(VLOOKUP(Proc[[#This Row],[App]],Table2[],3,0),"open")</f>
        <v>ok</v>
      </c>
      <c r="C724" s="43" t="s">
        <v>369</v>
      </c>
      <c r="D724" s="152" t="s">
        <v>8232</v>
      </c>
      <c r="E724" s="152" t="s">
        <v>1685</v>
      </c>
      <c r="F724" s="152" t="s">
        <v>1685</v>
      </c>
      <c r="G724" s="43" t="s">
        <v>400</v>
      </c>
      <c r="H724" s="44" t="str">
        <f>IF(Proc[[#This Row],[type]]="LFF (MDG-F)",MID(Proc[[#This Row],[Obj]],13,10),"")</f>
        <v/>
      </c>
      <c r="I724" s="152"/>
      <c r="J724" s="44" t="b">
        <f>Proc[[#This Row],[Requested]]=Proc[[#This Row],[CurrentParent]]</f>
        <v>1</v>
      </c>
      <c r="K724" s="152" t="str">
        <f>IF(Proc[[#This Row],[Author]]="Marcela Urrego",VLOOKUP(LEFT(Proc[[#This Row],[Requested]],1),Table3[#All],2,0),VLOOKUP(Proc[[#This Row],[Author]],Table4[],2,0))</f>
        <v>HC</v>
      </c>
      <c r="L724" s="22" t="s">
        <v>508</v>
      </c>
      <c r="M724" s="46">
        <v>45713.229062500002</v>
      </c>
      <c r="N724" s="46">
        <v>45715</v>
      </c>
      <c r="O724" s="46">
        <v>45715</v>
      </c>
      <c r="P724" s="45" t="str">
        <f ca="1">IF(Proc[[#This Row],[DaysAgeing]]&gt;5,"yep","on track")</f>
        <v>on track</v>
      </c>
      <c r="Q724" s="2">
        <f ca="1">IF(Proc[[#This Row],[DateClosed]]="",ABS(NETWORKDAYS(Proc[[#This Row],[DateOpened]],TODAY()))-1,ABS(NETWORKDAYS(Proc[[#This Row],[DateOpened]],Proc[[#This Row],[DateClosed]]))-1)</f>
        <v>2</v>
      </c>
      <c r="R724" s="45" t="s">
        <v>477</v>
      </c>
      <c r="S724" s="44"/>
      <c r="T724" s="153">
        <v>723</v>
      </c>
    </row>
    <row r="725" spans="1:20" hidden="1">
      <c r="A725" t="s">
        <v>1671</v>
      </c>
      <c r="B725" s="152" t="str">
        <f>IFERROR(VLOOKUP(Proc[[#This Row],[App]],Table2[],3,0),"open")</f>
        <v>ok</v>
      </c>
      <c r="C725" s="43" t="s">
        <v>369</v>
      </c>
      <c r="D725" s="152" t="s">
        <v>8233</v>
      </c>
      <c r="E725" s="152" t="s">
        <v>1685</v>
      </c>
      <c r="F725" s="85" t="s">
        <v>1685</v>
      </c>
      <c r="G725" s="43" t="s">
        <v>400</v>
      </c>
      <c r="H725" s="44" t="str">
        <f>IF(Proc[[#This Row],[type]]="LFF (MDG-F)",MID(Proc[[#This Row],[Obj]],13,10),"")</f>
        <v/>
      </c>
      <c r="I725" s="152"/>
      <c r="J725" s="44" t="b">
        <f>Proc[[#This Row],[Requested]]=Proc[[#This Row],[CurrentParent]]</f>
        <v>1</v>
      </c>
      <c r="K725" s="152" t="str">
        <f>IF(Proc[[#This Row],[Author]]="Marcela Urrego",VLOOKUP(LEFT(Proc[[#This Row],[Requested]],1),Table3[#All],2,0),VLOOKUP(Proc[[#This Row],[Author]],Table4[],2,0))</f>
        <v>HC</v>
      </c>
      <c r="L725" s="22" t="s">
        <v>508</v>
      </c>
      <c r="M725" s="46">
        <v>45713.229062500002</v>
      </c>
      <c r="N725" s="46">
        <v>45715</v>
      </c>
      <c r="O725" s="46">
        <v>45715</v>
      </c>
      <c r="P725" s="45" t="str">
        <f ca="1">IF(Proc[[#This Row],[DaysAgeing]]&gt;5,"yep","on track")</f>
        <v>on track</v>
      </c>
      <c r="Q725" s="2">
        <f ca="1">IF(Proc[[#This Row],[DateClosed]]="",ABS(NETWORKDAYS(Proc[[#This Row],[DateOpened]],TODAY()))-1,ABS(NETWORKDAYS(Proc[[#This Row],[DateOpened]],Proc[[#This Row],[DateClosed]]))-1)</f>
        <v>2</v>
      </c>
      <c r="R725" s="45" t="s">
        <v>477</v>
      </c>
      <c r="S725" s="44"/>
      <c r="T725" s="153">
        <v>724</v>
      </c>
    </row>
    <row r="726" spans="1:20" hidden="1">
      <c r="A726" s="43" t="s">
        <v>1671</v>
      </c>
      <c r="B726" s="152" t="str">
        <f>IFERROR(VLOOKUP(Proc[[#This Row],[App]],Table2[],3,0),"open")</f>
        <v>ok</v>
      </c>
      <c r="C726" s="43" t="s">
        <v>369</v>
      </c>
      <c r="D726" s="152" t="s">
        <v>8234</v>
      </c>
      <c r="E726" s="152" t="s">
        <v>1685</v>
      </c>
      <c r="F726" s="152" t="s">
        <v>1685</v>
      </c>
      <c r="G726" s="43" t="s">
        <v>400</v>
      </c>
      <c r="H726" s="44" t="str">
        <f>IF(Proc[[#This Row],[type]]="LFF (MDG-F)",MID(Proc[[#This Row],[Obj]],13,10),"")</f>
        <v/>
      </c>
      <c r="I726" s="152"/>
      <c r="J726" s="44" t="b">
        <f>Proc[[#This Row],[Requested]]=Proc[[#This Row],[CurrentParent]]</f>
        <v>1</v>
      </c>
      <c r="K726" s="152" t="str">
        <f>IF(Proc[[#This Row],[Author]]="Marcela Urrego",VLOOKUP(LEFT(Proc[[#This Row],[Requested]],1),Table3[#All],2,0),VLOOKUP(Proc[[#This Row],[Author]],Table4[],2,0))</f>
        <v>HC</v>
      </c>
      <c r="L726" s="22" t="s">
        <v>508</v>
      </c>
      <c r="M726" s="46">
        <v>45713.229062500002</v>
      </c>
      <c r="N726" s="46">
        <v>45715</v>
      </c>
      <c r="O726" s="46">
        <v>45715</v>
      </c>
      <c r="P726" s="45" t="str">
        <f ca="1">IF(Proc[[#This Row],[DaysAgeing]]&gt;5,"yep","on track")</f>
        <v>on track</v>
      </c>
      <c r="Q726" s="2">
        <f ca="1">IF(Proc[[#This Row],[DateClosed]]="",ABS(NETWORKDAYS(Proc[[#This Row],[DateOpened]],TODAY()))-1,ABS(NETWORKDAYS(Proc[[#This Row],[DateOpened]],Proc[[#This Row],[DateClosed]]))-1)</f>
        <v>2</v>
      </c>
      <c r="R726" s="45" t="s">
        <v>477</v>
      </c>
      <c r="S726" s="44"/>
      <c r="T726" s="153">
        <v>725</v>
      </c>
    </row>
    <row r="727" spans="1:20" hidden="1">
      <c r="A727" s="43" t="s">
        <v>1671</v>
      </c>
      <c r="B727" s="152" t="str">
        <f>IFERROR(VLOOKUP(Proc[[#This Row],[App]],Table2[],3,0),"open")</f>
        <v>ok</v>
      </c>
      <c r="C727" s="43" t="s">
        <v>369</v>
      </c>
      <c r="D727" s="152" t="s">
        <v>8235</v>
      </c>
      <c r="E727" s="152" t="s">
        <v>1686</v>
      </c>
      <c r="F727" s="85" t="s">
        <v>1686</v>
      </c>
      <c r="G727" s="43" t="s">
        <v>400</v>
      </c>
      <c r="H727" s="44" t="str">
        <f>IF(Proc[[#This Row],[type]]="LFF (MDG-F)",MID(Proc[[#This Row],[Obj]],13,10),"")</f>
        <v/>
      </c>
      <c r="I727" s="152"/>
      <c r="J727" s="44" t="b">
        <f>Proc[[#This Row],[Requested]]=Proc[[#This Row],[CurrentParent]]</f>
        <v>1</v>
      </c>
      <c r="K727" s="152" t="str">
        <f>IF(Proc[[#This Row],[Author]]="Marcela Urrego",VLOOKUP(LEFT(Proc[[#This Row],[Requested]],1),Table3[#All],2,0),VLOOKUP(Proc[[#This Row],[Author]],Table4[],2,0))</f>
        <v>HC</v>
      </c>
      <c r="L727" s="22" t="s">
        <v>508</v>
      </c>
      <c r="M727" s="46">
        <v>45713.229062500002</v>
      </c>
      <c r="N727" s="46">
        <v>45715</v>
      </c>
      <c r="O727" s="46">
        <v>45715</v>
      </c>
      <c r="P727" s="45" t="str">
        <f ca="1">IF(Proc[[#This Row],[DaysAgeing]]&gt;5,"yep","on track")</f>
        <v>on track</v>
      </c>
      <c r="Q727" s="2">
        <f ca="1">IF(Proc[[#This Row],[DateClosed]]="",ABS(NETWORKDAYS(Proc[[#This Row],[DateOpened]],TODAY()))-1,ABS(NETWORKDAYS(Proc[[#This Row],[DateOpened]],Proc[[#This Row],[DateClosed]]))-1)</f>
        <v>2</v>
      </c>
      <c r="R727" s="45" t="s">
        <v>477</v>
      </c>
      <c r="S727" s="44"/>
      <c r="T727" s="153">
        <v>726</v>
      </c>
    </row>
    <row r="728" spans="1:20" hidden="1">
      <c r="A728" s="43" t="s">
        <v>1671</v>
      </c>
      <c r="B728" s="152" t="str">
        <f>IFERROR(VLOOKUP(Proc[[#This Row],[App]],Table2[],3,0),"open")</f>
        <v>ok</v>
      </c>
      <c r="C728" s="43" t="s">
        <v>369</v>
      </c>
      <c r="D728" s="152" t="s">
        <v>8236</v>
      </c>
      <c r="E728" s="152" t="s">
        <v>1685</v>
      </c>
      <c r="F728" s="85" t="s">
        <v>1685</v>
      </c>
      <c r="G728" s="43" t="s">
        <v>400</v>
      </c>
      <c r="H728" s="44" t="str">
        <f>IF(Proc[[#This Row],[type]]="LFF (MDG-F)",MID(Proc[[#This Row],[Obj]],13,10),"")</f>
        <v/>
      </c>
      <c r="I728" s="152"/>
      <c r="J728" s="44" t="b">
        <f>Proc[[#This Row],[Requested]]=Proc[[#This Row],[CurrentParent]]</f>
        <v>1</v>
      </c>
      <c r="K728" s="152" t="str">
        <f>IF(Proc[[#This Row],[Author]]="Marcela Urrego",VLOOKUP(LEFT(Proc[[#This Row],[Requested]],1),Table3[#All],2,0),VLOOKUP(Proc[[#This Row],[Author]],Table4[],2,0))</f>
        <v>HC</v>
      </c>
      <c r="L728" s="22" t="s">
        <v>508</v>
      </c>
      <c r="M728" s="46">
        <v>45713.229062500002</v>
      </c>
      <c r="N728" s="46">
        <v>45715</v>
      </c>
      <c r="O728" s="46">
        <v>45715</v>
      </c>
      <c r="P728" s="45" t="str">
        <f ca="1">IF(Proc[[#This Row],[DaysAgeing]]&gt;5,"yep","on track")</f>
        <v>on track</v>
      </c>
      <c r="Q728" s="2">
        <f ca="1">IF(Proc[[#This Row],[DateClosed]]="",ABS(NETWORKDAYS(Proc[[#This Row],[DateOpened]],TODAY()))-1,ABS(NETWORKDAYS(Proc[[#This Row],[DateOpened]],Proc[[#This Row],[DateClosed]]))-1)</f>
        <v>2</v>
      </c>
      <c r="R728" s="45" t="s">
        <v>477</v>
      </c>
      <c r="S728" s="44"/>
      <c r="T728" s="153">
        <v>727</v>
      </c>
    </row>
    <row r="729" spans="1:20" hidden="1">
      <c r="A729" s="43" t="s">
        <v>1671</v>
      </c>
      <c r="B729" s="152" t="str">
        <f>IFERROR(VLOOKUP(Proc[[#This Row],[App]],Table2[],3,0),"open")</f>
        <v>ok</v>
      </c>
      <c r="C729" s="43" t="s">
        <v>369</v>
      </c>
      <c r="D729" s="152" t="s">
        <v>8237</v>
      </c>
      <c r="E729" s="152" t="s">
        <v>1685</v>
      </c>
      <c r="F729" s="85" t="s">
        <v>1685</v>
      </c>
      <c r="G729" s="43" t="s">
        <v>400</v>
      </c>
      <c r="H729" s="44" t="str">
        <f>IF(Proc[[#This Row],[type]]="LFF (MDG-F)",MID(Proc[[#This Row],[Obj]],13,10),"")</f>
        <v/>
      </c>
      <c r="I729" s="152"/>
      <c r="J729" s="44" t="b">
        <f>Proc[[#This Row],[Requested]]=Proc[[#This Row],[CurrentParent]]</f>
        <v>1</v>
      </c>
      <c r="K729" s="152" t="str">
        <f>IF(Proc[[#This Row],[Author]]="Marcela Urrego",VLOOKUP(LEFT(Proc[[#This Row],[Requested]],1),Table3[#All],2,0),VLOOKUP(Proc[[#This Row],[Author]],Table4[],2,0))</f>
        <v>HC</v>
      </c>
      <c r="L729" s="22" t="s">
        <v>508</v>
      </c>
      <c r="M729" s="46">
        <v>45713.229062500002</v>
      </c>
      <c r="N729" s="46">
        <v>45715</v>
      </c>
      <c r="O729" s="46">
        <v>45715</v>
      </c>
      <c r="P729" s="45" t="str">
        <f ca="1">IF(Proc[[#This Row],[DaysAgeing]]&gt;5,"yep","on track")</f>
        <v>on track</v>
      </c>
      <c r="Q729" s="2">
        <f ca="1">IF(Proc[[#This Row],[DateClosed]]="",ABS(NETWORKDAYS(Proc[[#This Row],[DateOpened]],TODAY()))-1,ABS(NETWORKDAYS(Proc[[#This Row],[DateOpened]],Proc[[#This Row],[DateClosed]]))-1)</f>
        <v>2</v>
      </c>
      <c r="R729" s="45" t="s">
        <v>477</v>
      </c>
      <c r="S729" s="44"/>
      <c r="T729" s="153">
        <v>728</v>
      </c>
    </row>
    <row r="730" spans="1:20" hidden="1">
      <c r="A730" s="43" t="s">
        <v>1671</v>
      </c>
      <c r="B730" s="152" t="str">
        <f>IFERROR(VLOOKUP(Proc[[#This Row],[App]],Table2[],3,0),"open")</f>
        <v>ok</v>
      </c>
      <c r="C730" s="43" t="s">
        <v>369</v>
      </c>
      <c r="D730" s="152" t="s">
        <v>8238</v>
      </c>
      <c r="E730" s="152" t="s">
        <v>1685</v>
      </c>
      <c r="F730" s="85" t="s">
        <v>1685</v>
      </c>
      <c r="G730" s="43" t="s">
        <v>400</v>
      </c>
      <c r="H730" s="44" t="str">
        <f>IF(Proc[[#This Row],[type]]="LFF (MDG-F)",MID(Proc[[#This Row],[Obj]],13,10),"")</f>
        <v/>
      </c>
      <c r="I730" s="152"/>
      <c r="J730" s="44" t="b">
        <f>Proc[[#This Row],[Requested]]=Proc[[#This Row],[CurrentParent]]</f>
        <v>1</v>
      </c>
      <c r="K730" s="152" t="str">
        <f>IF(Proc[[#This Row],[Author]]="Marcela Urrego",VLOOKUP(LEFT(Proc[[#This Row],[Requested]],1),Table3[#All],2,0),VLOOKUP(Proc[[#This Row],[Author]],Table4[],2,0))</f>
        <v>HC</v>
      </c>
      <c r="L730" s="22" t="s">
        <v>508</v>
      </c>
      <c r="M730" s="46">
        <v>45713.229062500002</v>
      </c>
      <c r="N730" s="46">
        <v>45715</v>
      </c>
      <c r="O730" s="46">
        <v>45715</v>
      </c>
      <c r="P730" s="45" t="str">
        <f ca="1">IF(Proc[[#This Row],[DaysAgeing]]&gt;5,"yep","on track")</f>
        <v>on track</v>
      </c>
      <c r="Q730" s="2">
        <f ca="1">IF(Proc[[#This Row],[DateClosed]]="",ABS(NETWORKDAYS(Proc[[#This Row],[DateOpened]],TODAY()))-1,ABS(NETWORKDAYS(Proc[[#This Row],[DateOpened]],Proc[[#This Row],[DateClosed]]))-1)</f>
        <v>2</v>
      </c>
      <c r="R730" s="45" t="s">
        <v>477</v>
      </c>
      <c r="S730" s="44"/>
      <c r="T730" s="153">
        <v>729</v>
      </c>
    </row>
    <row r="731" spans="1:20" hidden="1">
      <c r="A731" s="43" t="s">
        <v>1671</v>
      </c>
      <c r="B731" s="152" t="str">
        <f>IFERROR(VLOOKUP(Proc[[#This Row],[App]],Table2[],3,0),"open")</f>
        <v>ok</v>
      </c>
      <c r="C731" s="43" t="s">
        <v>369</v>
      </c>
      <c r="D731" s="152" t="s">
        <v>8239</v>
      </c>
      <c r="E731" s="152" t="s">
        <v>1674</v>
      </c>
      <c r="F731" s="152" t="s">
        <v>1674</v>
      </c>
      <c r="G731" s="43" t="s">
        <v>400</v>
      </c>
      <c r="H731" s="44" t="str">
        <f>IF(Proc[[#This Row],[type]]="LFF (MDG-F)",MID(Proc[[#This Row],[Obj]],13,10),"")</f>
        <v/>
      </c>
      <c r="I731" s="152"/>
      <c r="J731" s="44" t="b">
        <f>Proc[[#This Row],[Requested]]=Proc[[#This Row],[CurrentParent]]</f>
        <v>1</v>
      </c>
      <c r="K731" s="152" t="str">
        <f>IF(Proc[[#This Row],[Author]]="Marcela Urrego",VLOOKUP(LEFT(Proc[[#This Row],[Requested]],1),Table3[#All],2,0),VLOOKUP(Proc[[#This Row],[Author]],Table4[],2,0))</f>
        <v>HC</v>
      </c>
      <c r="L731" s="22" t="s">
        <v>508</v>
      </c>
      <c r="M731" s="46">
        <v>45713.229062500002</v>
      </c>
      <c r="N731" s="46">
        <v>45715</v>
      </c>
      <c r="O731" s="46">
        <v>45715</v>
      </c>
      <c r="P731" s="45" t="str">
        <f ca="1">IF(Proc[[#This Row],[DaysAgeing]]&gt;5,"yep","on track")</f>
        <v>on track</v>
      </c>
      <c r="Q731" s="2">
        <f ca="1">IF(Proc[[#This Row],[DateClosed]]="",ABS(NETWORKDAYS(Proc[[#This Row],[DateOpened]],TODAY()))-1,ABS(NETWORKDAYS(Proc[[#This Row],[DateOpened]],Proc[[#This Row],[DateClosed]]))-1)</f>
        <v>2</v>
      </c>
      <c r="R731" s="45" t="s">
        <v>477</v>
      </c>
      <c r="S731" s="44"/>
      <c r="T731" s="153">
        <v>730</v>
      </c>
    </row>
    <row r="732" spans="1:20" hidden="1">
      <c r="A732" s="43" t="s">
        <v>1671</v>
      </c>
      <c r="B732" s="152" t="str">
        <f>IFERROR(VLOOKUP(Proc[[#This Row],[App]],Table2[],3,0),"open")</f>
        <v>ok</v>
      </c>
      <c r="C732" s="43" t="s">
        <v>369</v>
      </c>
      <c r="D732" s="152" t="s">
        <v>8240</v>
      </c>
      <c r="E732" s="152" t="s">
        <v>1687</v>
      </c>
      <c r="F732" s="152" t="s">
        <v>1687</v>
      </c>
      <c r="G732" s="43" t="s">
        <v>400</v>
      </c>
      <c r="H732" s="44" t="str">
        <f>IF(Proc[[#This Row],[type]]="LFF (MDG-F)",MID(Proc[[#This Row],[Obj]],13,10),"")</f>
        <v/>
      </c>
      <c r="I732" s="152"/>
      <c r="J732" s="44" t="b">
        <f>Proc[[#This Row],[Requested]]=Proc[[#This Row],[CurrentParent]]</f>
        <v>1</v>
      </c>
      <c r="K732" s="152" t="str">
        <f>IF(Proc[[#This Row],[Author]]="Marcela Urrego",VLOOKUP(LEFT(Proc[[#This Row],[Requested]],1),Table3[#All],2,0),VLOOKUP(Proc[[#This Row],[Author]],Table4[],2,0))</f>
        <v>HC</v>
      </c>
      <c r="L732" s="22" t="s">
        <v>508</v>
      </c>
      <c r="M732" s="46">
        <v>45713.229062500002</v>
      </c>
      <c r="N732" s="46">
        <v>45715</v>
      </c>
      <c r="O732" s="46">
        <v>45715</v>
      </c>
      <c r="P732" s="45" t="str">
        <f ca="1">IF(Proc[[#This Row],[DaysAgeing]]&gt;5,"yep","on track")</f>
        <v>on track</v>
      </c>
      <c r="Q732" s="2">
        <f ca="1">IF(Proc[[#This Row],[DateClosed]]="",ABS(NETWORKDAYS(Proc[[#This Row],[DateOpened]],TODAY()))-1,ABS(NETWORKDAYS(Proc[[#This Row],[DateOpened]],Proc[[#This Row],[DateClosed]]))-1)</f>
        <v>2</v>
      </c>
      <c r="R732" s="45" t="s">
        <v>477</v>
      </c>
      <c r="S732" s="44"/>
      <c r="T732" s="153">
        <v>731</v>
      </c>
    </row>
    <row r="733" spans="1:20" hidden="1">
      <c r="A733" s="43" t="s">
        <v>1671</v>
      </c>
      <c r="B733" s="111" t="str">
        <f>IFERROR(VLOOKUP(Proc[[#This Row],[App]],Table2[],3,0),"open")</f>
        <v>ok</v>
      </c>
      <c r="C733" s="43" t="s">
        <v>369</v>
      </c>
      <c r="D733" s="152" t="s">
        <v>8241</v>
      </c>
      <c r="E733" s="152" t="s">
        <v>1685</v>
      </c>
      <c r="F733" s="85" t="s">
        <v>1685</v>
      </c>
      <c r="G733" s="43" t="s">
        <v>400</v>
      </c>
      <c r="H733" s="44" t="str">
        <f>IF(Proc[[#This Row],[type]]="LFF (MDG-F)",MID(Proc[[#This Row],[Obj]],13,10),"")</f>
        <v/>
      </c>
      <c r="I733" s="152"/>
      <c r="J733" s="44" t="b">
        <f>Proc[[#This Row],[Requested]]=Proc[[#This Row],[CurrentParent]]</f>
        <v>1</v>
      </c>
      <c r="K733" s="107" t="str">
        <f>IF(Proc[[#This Row],[Author]]="Marcela Urrego",VLOOKUP(LEFT(Proc[[#This Row],[Requested]],1),Table3[#All],2,0),VLOOKUP(Proc[[#This Row],[Author]],Table4[],2,0))</f>
        <v>HC</v>
      </c>
      <c r="L733" s="22" t="s">
        <v>508</v>
      </c>
      <c r="M733" s="46">
        <v>45713.229062500002</v>
      </c>
      <c r="N733" s="46">
        <v>45715</v>
      </c>
      <c r="O733" s="46">
        <v>45715</v>
      </c>
      <c r="P733" s="45" t="str">
        <f ca="1">IF(Proc[[#This Row],[DaysAgeing]]&gt;5,"yep","on track")</f>
        <v>on track</v>
      </c>
      <c r="Q733" s="2">
        <f ca="1">IF(Proc[[#This Row],[DateClosed]]="",ABS(NETWORKDAYS(Proc[[#This Row],[DateOpened]],TODAY()))-1,ABS(NETWORKDAYS(Proc[[#This Row],[DateOpened]],Proc[[#This Row],[DateClosed]]))-1)</f>
        <v>2</v>
      </c>
      <c r="R733" s="45" t="s">
        <v>477</v>
      </c>
      <c r="S733" s="44"/>
      <c r="T733" s="153">
        <v>732</v>
      </c>
    </row>
    <row r="734" spans="1:20" hidden="1">
      <c r="A734" s="43" t="s">
        <v>1671</v>
      </c>
      <c r="B734" s="111" t="str">
        <f>IFERROR(VLOOKUP(Proc[[#This Row],[App]],Table2[],3,0),"open")</f>
        <v>ok</v>
      </c>
      <c r="C734" s="43" t="s">
        <v>369</v>
      </c>
      <c r="D734" s="152" t="s">
        <v>8242</v>
      </c>
      <c r="E734" s="152" t="s">
        <v>1685</v>
      </c>
      <c r="F734" s="85" t="s">
        <v>1685</v>
      </c>
      <c r="G734" s="43" t="s">
        <v>400</v>
      </c>
      <c r="H734" s="44" t="str">
        <f>IF(Proc[[#This Row],[type]]="LFF (MDG-F)",MID(Proc[[#This Row],[Obj]],13,10),"")</f>
        <v/>
      </c>
      <c r="I734" s="152"/>
      <c r="J734" s="44" t="b">
        <f>Proc[[#This Row],[Requested]]=Proc[[#This Row],[CurrentParent]]</f>
        <v>1</v>
      </c>
      <c r="K734" s="107" t="str">
        <f>IF(Proc[[#This Row],[Author]]="Marcela Urrego",VLOOKUP(LEFT(Proc[[#This Row],[Requested]],1),Table3[#All],2,0),VLOOKUP(Proc[[#This Row],[Author]],Table4[],2,0))</f>
        <v>HC</v>
      </c>
      <c r="L734" s="22" t="s">
        <v>508</v>
      </c>
      <c r="M734" s="46">
        <v>45713.229062500002</v>
      </c>
      <c r="N734" s="46">
        <v>45715</v>
      </c>
      <c r="O734" s="46">
        <v>45715</v>
      </c>
      <c r="P734" s="45" t="str">
        <f ca="1">IF(Proc[[#This Row],[DaysAgeing]]&gt;5,"yep","on track")</f>
        <v>on track</v>
      </c>
      <c r="Q734" s="2">
        <f ca="1">IF(Proc[[#This Row],[DateClosed]]="",ABS(NETWORKDAYS(Proc[[#This Row],[DateOpened]],TODAY()))-1,ABS(NETWORKDAYS(Proc[[#This Row],[DateOpened]],Proc[[#This Row],[DateClosed]]))-1)</f>
        <v>2</v>
      </c>
      <c r="R734" s="45" t="s">
        <v>477</v>
      </c>
      <c r="S734" s="44"/>
      <c r="T734" s="153">
        <v>733</v>
      </c>
    </row>
    <row r="735" spans="1:20" hidden="1">
      <c r="A735" s="43" t="s">
        <v>1671</v>
      </c>
      <c r="B735" s="111" t="str">
        <f>IFERROR(VLOOKUP(Proc[[#This Row],[App]],Table2[],3,0),"open")</f>
        <v>ok</v>
      </c>
      <c r="C735" s="43" t="s">
        <v>369</v>
      </c>
      <c r="D735" s="152" t="s">
        <v>8243</v>
      </c>
      <c r="E735" s="152" t="s">
        <v>1688</v>
      </c>
      <c r="F735" s="152" t="s">
        <v>1688</v>
      </c>
      <c r="G735" s="43" t="s">
        <v>400</v>
      </c>
      <c r="H735" s="44" t="str">
        <f>IF(Proc[[#This Row],[type]]="LFF (MDG-F)",MID(Proc[[#This Row],[Obj]],13,10),"")</f>
        <v/>
      </c>
      <c r="I735" s="152"/>
      <c r="J735" s="44" t="b">
        <f>Proc[[#This Row],[Requested]]=Proc[[#This Row],[CurrentParent]]</f>
        <v>1</v>
      </c>
      <c r="K735" s="107" t="str">
        <f>IF(Proc[[#This Row],[Author]]="Marcela Urrego",VLOOKUP(LEFT(Proc[[#This Row],[Requested]],1),Table3[#All],2,0),VLOOKUP(Proc[[#This Row],[Author]],Table4[],2,0))</f>
        <v>HC</v>
      </c>
      <c r="L735" s="22" t="s">
        <v>508</v>
      </c>
      <c r="M735" s="46">
        <v>45713.229062500002</v>
      </c>
      <c r="N735" s="46">
        <v>45715</v>
      </c>
      <c r="O735" s="46">
        <v>45715</v>
      </c>
      <c r="P735" s="45" t="str">
        <f ca="1">IF(Proc[[#This Row],[DaysAgeing]]&gt;5,"yep","on track")</f>
        <v>on track</v>
      </c>
      <c r="Q735" s="2">
        <f ca="1">IF(Proc[[#This Row],[DateClosed]]="",ABS(NETWORKDAYS(Proc[[#This Row],[DateOpened]],TODAY()))-1,ABS(NETWORKDAYS(Proc[[#This Row],[DateOpened]],Proc[[#This Row],[DateClosed]]))-1)</f>
        <v>2</v>
      </c>
      <c r="R735" s="45" t="s">
        <v>477</v>
      </c>
      <c r="S735" s="44"/>
      <c r="T735" s="153">
        <v>734</v>
      </c>
    </row>
    <row r="736" spans="1:20" hidden="1">
      <c r="A736" s="43" t="s">
        <v>1664</v>
      </c>
      <c r="B736" s="111" t="str">
        <f>IFERROR(VLOOKUP(Proc[[#This Row],[App]],Table2[],3,0),"open")</f>
        <v>ok</v>
      </c>
      <c r="C736" s="43" t="s">
        <v>369</v>
      </c>
      <c r="D736" s="152" t="s">
        <v>1665</v>
      </c>
      <c r="E736" s="152" t="s">
        <v>1668</v>
      </c>
      <c r="F736" s="152" t="s">
        <v>1668</v>
      </c>
      <c r="G736" s="43" t="s">
        <v>400</v>
      </c>
      <c r="H736" s="44" t="str">
        <f>IF(Proc[[#This Row],[type]]="LFF (MDG-F)",MID(Proc[[#This Row],[Obj]],13,10),"")</f>
        <v/>
      </c>
      <c r="I736" s="152"/>
      <c r="J736" s="44" t="b">
        <f>Proc[[#This Row],[Requested]]=Proc[[#This Row],[CurrentParent]]</f>
        <v>1</v>
      </c>
      <c r="K736" s="107" t="str">
        <f>IF(Proc[[#This Row],[Author]]="Marcela Urrego",VLOOKUP(LEFT(Proc[[#This Row],[Requested]],1),Table3[#All],2,0),VLOOKUP(Proc[[#This Row],[Author]],Table4[],2,0))</f>
        <v>HC</v>
      </c>
      <c r="L736" s="22" t="s">
        <v>508</v>
      </c>
      <c r="M736" s="46">
        <v>45713.312280092592</v>
      </c>
      <c r="P736" s="45" t="str">
        <f ca="1">IF(Proc[[#This Row],[DaysAgeing]]&gt;5,"yep","on track")</f>
        <v>yep</v>
      </c>
      <c r="Q736" s="2">
        <f ca="1">IF(Proc[[#This Row],[DateClosed]]="",ABS(NETWORKDAYS(Proc[[#This Row],[DateOpened]],TODAY()))-1,ABS(NETWORKDAYS(Proc[[#This Row],[DateOpened]],Proc[[#This Row],[DateClosed]]))-1)</f>
        <v>288</v>
      </c>
      <c r="R736" s="45" t="s">
        <v>483</v>
      </c>
      <c r="S736" s="44"/>
      <c r="T736" s="153">
        <v>735</v>
      </c>
    </row>
    <row r="737" spans="1:20" hidden="1">
      <c r="A737" s="43" t="s">
        <v>1664</v>
      </c>
      <c r="B737" s="111" t="str">
        <f>IFERROR(VLOOKUP(Proc[[#This Row],[App]],Table2[],3,0),"open")</f>
        <v>ok</v>
      </c>
      <c r="C737" s="43" t="s">
        <v>369</v>
      </c>
      <c r="D737" s="152" t="s">
        <v>1666</v>
      </c>
      <c r="E737" s="152" t="s">
        <v>1669</v>
      </c>
      <c r="F737" s="152" t="s">
        <v>1669</v>
      </c>
      <c r="G737" s="43" t="s">
        <v>400</v>
      </c>
      <c r="H737" s="44" t="str">
        <f>IF(Proc[[#This Row],[type]]="LFF (MDG-F)",MID(Proc[[#This Row],[Obj]],13,10),"")</f>
        <v/>
      </c>
      <c r="I737" s="152"/>
      <c r="J737" s="44" t="b">
        <f>Proc[[#This Row],[Requested]]=Proc[[#This Row],[CurrentParent]]</f>
        <v>1</v>
      </c>
      <c r="K737" s="107" t="str">
        <f>IF(Proc[[#This Row],[Author]]="Marcela Urrego",VLOOKUP(LEFT(Proc[[#This Row],[Requested]],1),Table3[#All],2,0),VLOOKUP(Proc[[#This Row],[Author]],Table4[],2,0))</f>
        <v>HC</v>
      </c>
      <c r="L737" s="22" t="s">
        <v>508</v>
      </c>
      <c r="M737" s="46">
        <v>45713.312280092592</v>
      </c>
      <c r="P737" s="45" t="str">
        <f ca="1">IF(Proc[[#This Row],[DaysAgeing]]&gt;5,"yep","on track")</f>
        <v>yep</v>
      </c>
      <c r="Q737" s="2">
        <f ca="1">IF(Proc[[#This Row],[DateClosed]]="",ABS(NETWORKDAYS(Proc[[#This Row],[DateOpened]],TODAY()))-1,ABS(NETWORKDAYS(Proc[[#This Row],[DateOpened]],Proc[[#This Row],[DateClosed]]))-1)</f>
        <v>288</v>
      </c>
      <c r="R737" s="45" t="s">
        <v>483</v>
      </c>
      <c r="S737" s="44"/>
      <c r="T737" s="153">
        <v>736</v>
      </c>
    </row>
    <row r="738" spans="1:20" hidden="1">
      <c r="A738" s="43" t="s">
        <v>1664</v>
      </c>
      <c r="B738" s="111" t="str">
        <f>IFERROR(VLOOKUP(Proc[[#This Row],[App]],Table2[],3,0),"open")</f>
        <v>ok</v>
      </c>
      <c r="C738" s="43" t="s">
        <v>369</v>
      </c>
      <c r="D738" s="152" t="s">
        <v>1667</v>
      </c>
      <c r="E738" s="152" t="s">
        <v>1670</v>
      </c>
      <c r="F738" s="152" t="s">
        <v>1670</v>
      </c>
      <c r="G738" s="43" t="s">
        <v>400</v>
      </c>
      <c r="H738" s="44" t="str">
        <f>IF(Proc[[#This Row],[type]]="LFF (MDG-F)",MID(Proc[[#This Row],[Obj]],13,10),"")</f>
        <v/>
      </c>
      <c r="I738" s="152"/>
      <c r="J738" s="44" t="b">
        <f>Proc[[#This Row],[Requested]]=Proc[[#This Row],[CurrentParent]]</f>
        <v>1</v>
      </c>
      <c r="K738" s="107" t="str">
        <f>IF(Proc[[#This Row],[Author]]="Marcela Urrego",VLOOKUP(LEFT(Proc[[#This Row],[Requested]],1),Table3[#All],2,0),VLOOKUP(Proc[[#This Row],[Author]],Table4[],2,0))</f>
        <v>HC</v>
      </c>
      <c r="L738" s="22" t="s">
        <v>508</v>
      </c>
      <c r="M738" s="46">
        <v>45713.312280092592</v>
      </c>
      <c r="P738" s="45" t="str">
        <f ca="1">IF(Proc[[#This Row],[DaysAgeing]]&gt;5,"yep","on track")</f>
        <v>yep</v>
      </c>
      <c r="Q738" s="2">
        <f ca="1">IF(Proc[[#This Row],[DateClosed]]="",ABS(NETWORKDAYS(Proc[[#This Row],[DateOpened]],TODAY()))-1,ABS(NETWORKDAYS(Proc[[#This Row],[DateOpened]],Proc[[#This Row],[DateClosed]]))-1)</f>
        <v>288</v>
      </c>
      <c r="R738" s="45" t="s">
        <v>483</v>
      </c>
      <c r="S738" s="44"/>
      <c r="T738" s="153">
        <v>737</v>
      </c>
    </row>
    <row r="739" spans="1:20" hidden="1">
      <c r="A739" t="s">
        <v>1715</v>
      </c>
      <c r="B739" s="111" t="str">
        <f>IFERROR(VLOOKUP(Proc[[#This Row],[App]],Table2[],3,0),"open")</f>
        <v>ok</v>
      </c>
      <c r="C739" t="s">
        <v>369</v>
      </c>
      <c r="D739" s="152" t="s">
        <v>1717</v>
      </c>
      <c r="E739" s="152" t="s">
        <v>1704</v>
      </c>
      <c r="F739" s="152" t="s">
        <v>1704</v>
      </c>
      <c r="G739" s="43" t="s">
        <v>400</v>
      </c>
      <c r="H739" s="44" t="str">
        <f>IF(Proc[[#This Row],[type]]="LFF (MDG-F)",MID(Proc[[#This Row],[Obj]],13,10),"")</f>
        <v/>
      </c>
      <c r="I739" s="152"/>
      <c r="J739" s="44" t="b">
        <f>Proc[[#This Row],[Requested]]=Proc[[#This Row],[CurrentParent]]</f>
        <v>1</v>
      </c>
      <c r="K739" s="107" t="str">
        <f>IF(Proc[[#This Row],[Author]]="Marcela Urrego",VLOOKUP(LEFT(Proc[[#This Row],[Requested]],1),Table3[#All],2,0),VLOOKUP(Proc[[#This Row],[Author]],Table4[],2,0))</f>
        <v>LS</v>
      </c>
      <c r="L739" s="22" t="s">
        <v>508</v>
      </c>
      <c r="M739" s="46">
        <v>45713.460798611108</v>
      </c>
      <c r="N739" s="46">
        <v>45715</v>
      </c>
      <c r="O739" s="46">
        <v>45715</v>
      </c>
      <c r="P739" s="45" t="str">
        <f ca="1">IF(Proc[[#This Row],[DaysAgeing]]&gt;5,"yep","on track")</f>
        <v>on track</v>
      </c>
      <c r="Q739" s="2">
        <f ca="1">IF(Proc[[#This Row],[DateClosed]]="",ABS(NETWORKDAYS(Proc[[#This Row],[DateOpened]],TODAY()))-1,ABS(NETWORKDAYS(Proc[[#This Row],[DateOpened]],Proc[[#This Row],[DateClosed]]))-1)</f>
        <v>2</v>
      </c>
      <c r="R739" s="45" t="s">
        <v>964</v>
      </c>
      <c r="S739" s="44"/>
      <c r="T739" s="153">
        <v>738</v>
      </c>
    </row>
    <row r="740" spans="1:20" hidden="1">
      <c r="A740" s="43" t="s">
        <v>1715</v>
      </c>
      <c r="B740" s="111" t="str">
        <f>IFERROR(VLOOKUP(Proc[[#This Row],[App]],Table2[],3,0),"open")</f>
        <v>ok</v>
      </c>
      <c r="C740" s="43" t="s">
        <v>369</v>
      </c>
      <c r="D740" s="152" t="s">
        <v>1705</v>
      </c>
      <c r="E740" s="152" t="s">
        <v>1704</v>
      </c>
      <c r="F740" s="152" t="s">
        <v>1704</v>
      </c>
      <c r="G740" s="43" t="s">
        <v>400</v>
      </c>
      <c r="H740" s="44" t="str">
        <f>IF(Proc[[#This Row],[type]]="LFF (MDG-F)",MID(Proc[[#This Row],[Obj]],13,10),"")</f>
        <v/>
      </c>
      <c r="I740" s="152"/>
      <c r="J740" s="44" t="b">
        <f>Proc[[#This Row],[Requested]]=Proc[[#This Row],[CurrentParent]]</f>
        <v>1</v>
      </c>
      <c r="K740" s="107" t="str">
        <f>IF(Proc[[#This Row],[Author]]="Marcela Urrego",VLOOKUP(LEFT(Proc[[#This Row],[Requested]],1),Table3[#All],2,0),VLOOKUP(Proc[[#This Row],[Author]],Table4[],2,0))</f>
        <v>LS</v>
      </c>
      <c r="L740" s="22" t="s">
        <v>508</v>
      </c>
      <c r="M740" s="46">
        <v>45713.460798611108</v>
      </c>
      <c r="N740" s="46">
        <v>45715</v>
      </c>
      <c r="O740" s="46">
        <v>45715</v>
      </c>
      <c r="P740" s="45" t="str">
        <f ca="1">IF(Proc[[#This Row],[DaysAgeing]]&gt;5,"yep","on track")</f>
        <v>on track</v>
      </c>
      <c r="Q740" s="2">
        <f ca="1">IF(Proc[[#This Row],[DateClosed]]="",ABS(NETWORKDAYS(Proc[[#This Row],[DateOpened]],TODAY()))-1,ABS(NETWORKDAYS(Proc[[#This Row],[DateOpened]],Proc[[#This Row],[DateClosed]]))-1)</f>
        <v>2</v>
      </c>
      <c r="R740" s="45" t="s">
        <v>964</v>
      </c>
      <c r="S740" s="44"/>
      <c r="T740" s="153">
        <v>739</v>
      </c>
    </row>
    <row r="741" spans="1:20" hidden="1">
      <c r="A741" s="43" t="s">
        <v>1715</v>
      </c>
      <c r="B741" s="111" t="str">
        <f>IFERROR(VLOOKUP(Proc[[#This Row],[App]],Table2[],3,0),"open")</f>
        <v>ok</v>
      </c>
      <c r="C741" s="43" t="s">
        <v>369</v>
      </c>
      <c r="D741" s="152" t="s">
        <v>1705</v>
      </c>
      <c r="E741" s="152" t="s">
        <v>1704</v>
      </c>
      <c r="F741" s="152" t="s">
        <v>1704</v>
      </c>
      <c r="G741" s="43" t="s">
        <v>400</v>
      </c>
      <c r="H741" s="44" t="str">
        <f>IF(Proc[[#This Row],[type]]="LFF (MDG-F)",MID(Proc[[#This Row],[Obj]],13,10),"")</f>
        <v/>
      </c>
      <c r="I741" s="152"/>
      <c r="J741" s="44" t="b">
        <f>Proc[[#This Row],[Requested]]=Proc[[#This Row],[CurrentParent]]</f>
        <v>1</v>
      </c>
      <c r="K741" s="107" t="str">
        <f>IF(Proc[[#This Row],[Author]]="Marcela Urrego",VLOOKUP(LEFT(Proc[[#This Row],[Requested]],1),Table3[#All],2,0),VLOOKUP(Proc[[#This Row],[Author]],Table4[],2,0))</f>
        <v>LS</v>
      </c>
      <c r="L741" s="22" t="s">
        <v>508</v>
      </c>
      <c r="M741" s="46">
        <v>45713.460798611108</v>
      </c>
      <c r="N741" s="46">
        <v>45715</v>
      </c>
      <c r="O741" s="46">
        <v>45715</v>
      </c>
      <c r="P741" s="45" t="str">
        <f ca="1">IF(Proc[[#This Row],[DaysAgeing]]&gt;5,"yep","on track")</f>
        <v>on track</v>
      </c>
      <c r="Q741" s="2">
        <f ca="1">IF(Proc[[#This Row],[DateClosed]]="",ABS(NETWORKDAYS(Proc[[#This Row],[DateOpened]],TODAY()))-1,ABS(NETWORKDAYS(Proc[[#This Row],[DateOpened]],Proc[[#This Row],[DateClosed]]))-1)</f>
        <v>2</v>
      </c>
      <c r="R741" s="45" t="s">
        <v>964</v>
      </c>
      <c r="S741" s="44"/>
      <c r="T741" s="153">
        <v>740</v>
      </c>
    </row>
    <row r="742" spans="1:20" hidden="1">
      <c r="A742" s="43" t="s">
        <v>1715</v>
      </c>
      <c r="B742" s="111" t="str">
        <f>IFERROR(VLOOKUP(Proc[[#This Row],[App]],Table2[],3,0),"open")</f>
        <v>ok</v>
      </c>
      <c r="C742" t="s">
        <v>369</v>
      </c>
      <c r="D742" s="152" t="s">
        <v>8057</v>
      </c>
      <c r="E742" s="152" t="s">
        <v>1222</v>
      </c>
      <c r="F742" s="152" t="s">
        <v>1222</v>
      </c>
      <c r="G742" s="43" t="s">
        <v>400</v>
      </c>
      <c r="H742" s="44" t="str">
        <f>IF(Proc[[#This Row],[type]]="LFF (MDG-F)",MID(Proc[[#This Row],[Obj]],13,10),"")</f>
        <v/>
      </c>
      <c r="I742" s="152"/>
      <c r="J742" s="44" t="b">
        <f>Proc[[#This Row],[Requested]]=Proc[[#This Row],[CurrentParent]]</f>
        <v>1</v>
      </c>
      <c r="K742" s="107" t="str">
        <f>IF(Proc[[#This Row],[Author]]="Marcela Urrego",VLOOKUP(LEFT(Proc[[#This Row],[Requested]],1),Table3[#All],2,0),VLOOKUP(Proc[[#This Row],[Author]],Table4[],2,0))</f>
        <v>LS</v>
      </c>
      <c r="L742" s="22" t="s">
        <v>508</v>
      </c>
      <c r="M742" s="46">
        <v>45713.460798611108</v>
      </c>
      <c r="N742" s="46">
        <v>45715</v>
      </c>
      <c r="O742" s="46">
        <v>45715</v>
      </c>
      <c r="P742" s="45" t="str">
        <f ca="1">IF(Proc[[#This Row],[DaysAgeing]]&gt;5,"yep","on track")</f>
        <v>on track</v>
      </c>
      <c r="Q742" s="2">
        <f ca="1">IF(Proc[[#This Row],[DateClosed]]="",ABS(NETWORKDAYS(Proc[[#This Row],[DateOpened]],TODAY()))-1,ABS(NETWORKDAYS(Proc[[#This Row],[DateOpened]],Proc[[#This Row],[DateClosed]]))-1)</f>
        <v>2</v>
      </c>
      <c r="R742" s="45" t="s">
        <v>964</v>
      </c>
      <c r="S742" s="44"/>
      <c r="T742" s="153">
        <v>741</v>
      </c>
    </row>
    <row r="743" spans="1:20" hidden="1">
      <c r="A743" s="43" t="s">
        <v>1715</v>
      </c>
      <c r="B743" s="152" t="str">
        <f>IFERROR(VLOOKUP(Proc[[#This Row],[App]],Table2[],3,0),"open")</f>
        <v>ok</v>
      </c>
      <c r="C743" s="43" t="s">
        <v>369</v>
      </c>
      <c r="D743" s="152" t="s">
        <v>8058</v>
      </c>
      <c r="E743" s="152" t="s">
        <v>1222</v>
      </c>
      <c r="F743" s="152" t="s">
        <v>1222</v>
      </c>
      <c r="G743" s="43" t="s">
        <v>400</v>
      </c>
      <c r="H743" s="44" t="str">
        <f>IF(Proc[[#This Row],[type]]="LFF (MDG-F)",MID(Proc[[#This Row],[Obj]],13,10),"")</f>
        <v/>
      </c>
      <c r="I743" s="152"/>
      <c r="J743" s="44" t="b">
        <f>Proc[[#This Row],[Requested]]=Proc[[#This Row],[CurrentParent]]</f>
        <v>1</v>
      </c>
      <c r="K743" s="152" t="str">
        <f>IF(Proc[[#This Row],[Author]]="Marcela Urrego",VLOOKUP(LEFT(Proc[[#This Row],[Requested]],1),Table3[#All],2,0),VLOOKUP(Proc[[#This Row],[Author]],Table4[],2,0))</f>
        <v>LS</v>
      </c>
      <c r="L743" s="22" t="s">
        <v>508</v>
      </c>
      <c r="M743" s="46">
        <v>45713.460798611108</v>
      </c>
      <c r="N743" s="46">
        <v>45715</v>
      </c>
      <c r="O743" s="46">
        <v>45715</v>
      </c>
      <c r="P743" s="45" t="str">
        <f ca="1">IF(Proc[[#This Row],[DaysAgeing]]&gt;5,"yep","on track")</f>
        <v>on track</v>
      </c>
      <c r="Q743" s="2">
        <f ca="1">IF(Proc[[#This Row],[DateClosed]]="",ABS(NETWORKDAYS(Proc[[#This Row],[DateOpened]],TODAY()))-1,ABS(NETWORKDAYS(Proc[[#This Row],[DateOpened]],Proc[[#This Row],[DateClosed]]))-1)</f>
        <v>2</v>
      </c>
      <c r="R743" s="45" t="s">
        <v>964</v>
      </c>
      <c r="S743" s="44"/>
      <c r="T743" s="153">
        <v>742</v>
      </c>
    </row>
    <row r="744" spans="1:20" hidden="1">
      <c r="A744" s="43" t="s">
        <v>1715</v>
      </c>
      <c r="B744" s="152" t="str">
        <f>IFERROR(VLOOKUP(Proc[[#This Row],[App]],Table2[],3,0),"open")</f>
        <v>ok</v>
      </c>
      <c r="C744" s="43" t="s">
        <v>369</v>
      </c>
      <c r="D744" s="152" t="s">
        <v>8056</v>
      </c>
      <c r="E744" s="152" t="s">
        <v>1222</v>
      </c>
      <c r="F744" s="152" t="s">
        <v>1222</v>
      </c>
      <c r="G744" s="43" t="s">
        <v>400</v>
      </c>
      <c r="H744" s="44" t="str">
        <f>IF(Proc[[#This Row],[type]]="LFF (MDG-F)",MID(Proc[[#This Row],[Obj]],13,10),"")</f>
        <v/>
      </c>
      <c r="I744" s="152"/>
      <c r="J744" s="44" t="b">
        <f>Proc[[#This Row],[Requested]]=Proc[[#This Row],[CurrentParent]]</f>
        <v>1</v>
      </c>
      <c r="K744" s="152" t="str">
        <f>IF(Proc[[#This Row],[Author]]="Marcela Urrego",VLOOKUP(LEFT(Proc[[#This Row],[Requested]],1),Table3[#All],2,0),VLOOKUP(Proc[[#This Row],[Author]],Table4[],2,0))</f>
        <v>LS</v>
      </c>
      <c r="L744" s="22" t="s">
        <v>508</v>
      </c>
      <c r="M744" s="46">
        <v>45713.460798611108</v>
      </c>
      <c r="N744" s="46">
        <v>45715</v>
      </c>
      <c r="O744" s="46">
        <v>45715</v>
      </c>
      <c r="P744" s="45" t="str">
        <f ca="1">IF(Proc[[#This Row],[DaysAgeing]]&gt;5,"yep","on track")</f>
        <v>on track</v>
      </c>
      <c r="Q744" s="2">
        <f ca="1">IF(Proc[[#This Row],[DateClosed]]="",ABS(NETWORKDAYS(Proc[[#This Row],[DateOpened]],TODAY()))-1,ABS(NETWORKDAYS(Proc[[#This Row],[DateOpened]],Proc[[#This Row],[DateClosed]]))-1)</f>
        <v>2</v>
      </c>
      <c r="R744" s="45" t="s">
        <v>964</v>
      </c>
      <c r="S744" s="44"/>
      <c r="T744" s="153">
        <v>743</v>
      </c>
    </row>
    <row r="745" spans="1:20" hidden="1">
      <c r="A745" s="43" t="s">
        <v>1715</v>
      </c>
      <c r="B745" s="152" t="str">
        <f>IFERROR(VLOOKUP(Proc[[#This Row],[App]],Table2[],3,0),"open")</f>
        <v>ok</v>
      </c>
      <c r="C745" t="s">
        <v>369</v>
      </c>
      <c r="D745" s="152" t="s">
        <v>1706</v>
      </c>
      <c r="E745" s="152" t="s">
        <v>1707</v>
      </c>
      <c r="F745" s="152" t="s">
        <v>1707</v>
      </c>
      <c r="G745" s="43" t="s">
        <v>400</v>
      </c>
      <c r="H745" s="44" t="str">
        <f>IF(Proc[[#This Row],[type]]="LFF (MDG-F)",MID(Proc[[#This Row],[Obj]],13,10),"")</f>
        <v/>
      </c>
      <c r="I745" s="152"/>
      <c r="J745" s="44" t="b">
        <f>Proc[[#This Row],[Requested]]=Proc[[#This Row],[CurrentParent]]</f>
        <v>1</v>
      </c>
      <c r="K745" s="152" t="str">
        <f>IF(Proc[[#This Row],[Author]]="Marcela Urrego",VLOOKUP(LEFT(Proc[[#This Row],[Requested]],1),Table3[#All],2,0),VLOOKUP(Proc[[#This Row],[Author]],Table4[],2,0))</f>
        <v>LS</v>
      </c>
      <c r="L745" s="22" t="s">
        <v>508</v>
      </c>
      <c r="M745" s="46">
        <v>45713.460798611108</v>
      </c>
      <c r="N745" s="46">
        <v>45715</v>
      </c>
      <c r="O745" s="46">
        <v>45715</v>
      </c>
      <c r="P745" s="45" t="str">
        <f ca="1">IF(Proc[[#This Row],[DaysAgeing]]&gt;5,"yep","on track")</f>
        <v>on track</v>
      </c>
      <c r="Q745" s="2">
        <f ca="1">IF(Proc[[#This Row],[DateClosed]]="",ABS(NETWORKDAYS(Proc[[#This Row],[DateOpened]],TODAY()))-1,ABS(NETWORKDAYS(Proc[[#This Row],[DateOpened]],Proc[[#This Row],[DateClosed]]))-1)</f>
        <v>2</v>
      </c>
      <c r="R745" s="45" t="s">
        <v>964</v>
      </c>
      <c r="S745" s="44"/>
      <c r="T745" s="153">
        <v>744</v>
      </c>
    </row>
    <row r="746" spans="1:20" hidden="1">
      <c r="A746" s="43" t="s">
        <v>1715</v>
      </c>
      <c r="B746" s="152" t="str">
        <f>IFERROR(VLOOKUP(Proc[[#This Row],[App]],Table2[],3,0),"open")</f>
        <v>ok</v>
      </c>
      <c r="C746" s="43" t="s">
        <v>369</v>
      </c>
      <c r="D746" s="152" t="s">
        <v>8244</v>
      </c>
      <c r="E746" s="152" t="s">
        <v>1708</v>
      </c>
      <c r="F746" s="152" t="s">
        <v>1708</v>
      </c>
      <c r="G746" s="43" t="s">
        <v>400</v>
      </c>
      <c r="H746" s="44" t="str">
        <f>IF(Proc[[#This Row],[type]]="LFF (MDG-F)",MID(Proc[[#This Row],[Obj]],13,10),"")</f>
        <v/>
      </c>
      <c r="I746" s="152"/>
      <c r="J746" s="44" t="b">
        <f>Proc[[#This Row],[Requested]]=Proc[[#This Row],[CurrentParent]]</f>
        <v>1</v>
      </c>
      <c r="K746" s="152" t="str">
        <f>IF(Proc[[#This Row],[Author]]="Marcela Urrego",VLOOKUP(LEFT(Proc[[#This Row],[Requested]],1),Table3[#All],2,0),VLOOKUP(Proc[[#This Row],[Author]],Table4[],2,0))</f>
        <v>LS</v>
      </c>
      <c r="L746" s="22" t="s">
        <v>508</v>
      </c>
      <c r="M746" s="46">
        <v>45713.460798611108</v>
      </c>
      <c r="N746" s="46">
        <v>45715</v>
      </c>
      <c r="O746" s="46">
        <v>45715</v>
      </c>
      <c r="P746" s="45" t="str">
        <f ca="1">IF(Proc[[#This Row],[DaysAgeing]]&gt;5,"yep","on track")</f>
        <v>on track</v>
      </c>
      <c r="Q746" s="2">
        <f ca="1">IF(Proc[[#This Row],[DateClosed]]="",ABS(NETWORKDAYS(Proc[[#This Row],[DateOpened]],TODAY()))-1,ABS(NETWORKDAYS(Proc[[#This Row],[DateOpened]],Proc[[#This Row],[DateClosed]]))-1)</f>
        <v>2</v>
      </c>
      <c r="R746" s="45" t="s">
        <v>964</v>
      </c>
      <c r="S746" s="44"/>
      <c r="T746" s="153">
        <v>745</v>
      </c>
    </row>
    <row r="747" spans="1:20" hidden="1">
      <c r="A747" s="43" t="s">
        <v>1715</v>
      </c>
      <c r="B747" s="152" t="str">
        <f>IFERROR(VLOOKUP(Proc[[#This Row],[App]],Table2[],3,0),"open")</f>
        <v>ok</v>
      </c>
      <c r="C747" s="43" t="s">
        <v>369</v>
      </c>
      <c r="D747" s="152" t="s">
        <v>1709</v>
      </c>
      <c r="E747" s="152" t="s">
        <v>651</v>
      </c>
      <c r="F747" s="152" t="s">
        <v>651</v>
      </c>
      <c r="G747" s="43" t="s">
        <v>400</v>
      </c>
      <c r="H747" s="44" t="str">
        <f>IF(Proc[[#This Row],[type]]="LFF (MDG-F)",MID(Proc[[#This Row],[Obj]],13,10),"")</f>
        <v/>
      </c>
      <c r="I747" s="152"/>
      <c r="J747" s="44" t="b">
        <f>Proc[[#This Row],[Requested]]=Proc[[#This Row],[CurrentParent]]</f>
        <v>1</v>
      </c>
      <c r="K747" s="152" t="str">
        <f>IF(Proc[[#This Row],[Author]]="Marcela Urrego",VLOOKUP(LEFT(Proc[[#This Row],[Requested]],1),Table3[#All],2,0),VLOOKUP(Proc[[#This Row],[Author]],Table4[],2,0))</f>
        <v>LS</v>
      </c>
      <c r="L747" s="22" t="s">
        <v>508</v>
      </c>
      <c r="M747" s="46">
        <v>45713.460798611108</v>
      </c>
      <c r="N747" s="46">
        <v>45715</v>
      </c>
      <c r="O747" s="46">
        <v>45715</v>
      </c>
      <c r="P747" s="45" t="str">
        <f ca="1">IF(Proc[[#This Row],[DaysAgeing]]&gt;5,"yep","on track")</f>
        <v>on track</v>
      </c>
      <c r="Q747" s="2">
        <f ca="1">IF(Proc[[#This Row],[DateClosed]]="",ABS(NETWORKDAYS(Proc[[#This Row],[DateOpened]],TODAY()))-1,ABS(NETWORKDAYS(Proc[[#This Row],[DateOpened]],Proc[[#This Row],[DateClosed]]))-1)</f>
        <v>2</v>
      </c>
      <c r="R747" s="45" t="s">
        <v>964</v>
      </c>
      <c r="S747" s="44"/>
      <c r="T747" s="153">
        <v>746</v>
      </c>
    </row>
    <row r="748" spans="1:20" hidden="1">
      <c r="A748" s="43" t="s">
        <v>1715</v>
      </c>
      <c r="B748" s="152" t="str">
        <f>IFERROR(VLOOKUP(Proc[[#This Row],[App]],Table2[],3,0),"open")</f>
        <v>ok</v>
      </c>
      <c r="C748" s="43" t="s">
        <v>369</v>
      </c>
      <c r="D748" s="152" t="s">
        <v>1710</v>
      </c>
      <c r="E748" s="152" t="s">
        <v>651</v>
      </c>
      <c r="F748" s="152" t="s">
        <v>651</v>
      </c>
      <c r="G748" s="43" t="s">
        <v>400</v>
      </c>
      <c r="H748" s="44" t="str">
        <f>IF(Proc[[#This Row],[type]]="LFF (MDG-F)",MID(Proc[[#This Row],[Obj]],13,10),"")</f>
        <v/>
      </c>
      <c r="I748" s="152"/>
      <c r="J748" s="44" t="b">
        <f>Proc[[#This Row],[Requested]]=Proc[[#This Row],[CurrentParent]]</f>
        <v>1</v>
      </c>
      <c r="K748" s="152" t="str">
        <f>IF(Proc[[#This Row],[Author]]="Marcela Urrego",VLOOKUP(LEFT(Proc[[#This Row],[Requested]],1),Table3[#All],2,0),VLOOKUP(Proc[[#This Row],[Author]],Table4[],2,0))</f>
        <v>LS</v>
      </c>
      <c r="L748" s="22" t="s">
        <v>508</v>
      </c>
      <c r="M748" s="46">
        <v>45713.460798611108</v>
      </c>
      <c r="N748" s="46">
        <v>45715</v>
      </c>
      <c r="O748" s="46">
        <v>45715</v>
      </c>
      <c r="P748" s="45" t="str">
        <f ca="1">IF(Proc[[#This Row],[DaysAgeing]]&gt;5,"yep","on track")</f>
        <v>on track</v>
      </c>
      <c r="Q748" s="2">
        <f ca="1">IF(Proc[[#This Row],[DateClosed]]="",ABS(NETWORKDAYS(Proc[[#This Row],[DateOpened]],TODAY()))-1,ABS(NETWORKDAYS(Proc[[#This Row],[DateOpened]],Proc[[#This Row],[DateClosed]]))-1)</f>
        <v>2</v>
      </c>
      <c r="R748" s="45" t="s">
        <v>964</v>
      </c>
      <c r="S748" s="44"/>
      <c r="T748" s="153">
        <v>747</v>
      </c>
    </row>
    <row r="749" spans="1:20" hidden="1">
      <c r="A749" s="43" t="s">
        <v>1715</v>
      </c>
      <c r="B749" s="152" t="str">
        <f>IFERROR(VLOOKUP(Proc[[#This Row],[App]],Table2[],3,0),"open")</f>
        <v>ok</v>
      </c>
      <c r="C749" s="43" t="s">
        <v>369</v>
      </c>
      <c r="D749" s="152" t="s">
        <v>1711</v>
      </c>
      <c r="E749" s="152" t="s">
        <v>651</v>
      </c>
      <c r="F749" s="152" t="s">
        <v>651</v>
      </c>
      <c r="G749" s="43" t="s">
        <v>400</v>
      </c>
      <c r="H749" s="44" t="str">
        <f>IF(Proc[[#This Row],[type]]="LFF (MDG-F)",MID(Proc[[#This Row],[Obj]],13,10),"")</f>
        <v/>
      </c>
      <c r="I749" s="152"/>
      <c r="J749" s="44" t="b">
        <f>Proc[[#This Row],[Requested]]=Proc[[#This Row],[CurrentParent]]</f>
        <v>1</v>
      </c>
      <c r="K749" s="152" t="str">
        <f>IF(Proc[[#This Row],[Author]]="Marcela Urrego",VLOOKUP(LEFT(Proc[[#This Row],[Requested]],1),Table3[#All],2,0),VLOOKUP(Proc[[#This Row],[Author]],Table4[],2,0))</f>
        <v>LS</v>
      </c>
      <c r="L749" s="22" t="s">
        <v>508</v>
      </c>
      <c r="M749" s="46">
        <v>45713.460798611108</v>
      </c>
      <c r="N749" s="46">
        <v>45715</v>
      </c>
      <c r="O749" s="46">
        <v>45715</v>
      </c>
      <c r="P749" s="45" t="str">
        <f ca="1">IF(Proc[[#This Row],[DaysAgeing]]&gt;5,"yep","on track")</f>
        <v>on track</v>
      </c>
      <c r="Q749" s="2">
        <f ca="1">IF(Proc[[#This Row],[DateClosed]]="",ABS(NETWORKDAYS(Proc[[#This Row],[DateOpened]],TODAY()))-1,ABS(NETWORKDAYS(Proc[[#This Row],[DateOpened]],Proc[[#This Row],[DateClosed]]))-1)</f>
        <v>2</v>
      </c>
      <c r="R749" s="45" t="s">
        <v>964</v>
      </c>
      <c r="S749" s="44"/>
      <c r="T749" s="153">
        <v>748</v>
      </c>
    </row>
    <row r="750" spans="1:20" hidden="1">
      <c r="A750" s="43" t="s">
        <v>1715</v>
      </c>
      <c r="B750" s="152" t="str">
        <f>IFERROR(VLOOKUP(Proc[[#This Row],[App]],Table2[],3,0),"open")</f>
        <v>ok</v>
      </c>
      <c r="C750" s="43" t="s">
        <v>369</v>
      </c>
      <c r="D750" s="152" t="s">
        <v>8245</v>
      </c>
      <c r="E750" s="152" t="s">
        <v>1712</v>
      </c>
      <c r="F750" s="152" t="s">
        <v>1712</v>
      </c>
      <c r="G750" s="43" t="s">
        <v>400</v>
      </c>
      <c r="H750" s="44" t="str">
        <f>IF(Proc[[#This Row],[type]]="LFF (MDG-F)",MID(Proc[[#This Row],[Obj]],13,10),"")</f>
        <v/>
      </c>
      <c r="I750" s="152"/>
      <c r="J750" s="44" t="b">
        <f>Proc[[#This Row],[Requested]]=Proc[[#This Row],[CurrentParent]]</f>
        <v>1</v>
      </c>
      <c r="K750" s="152" t="str">
        <f>IF(Proc[[#This Row],[Author]]="Marcela Urrego",VLOOKUP(LEFT(Proc[[#This Row],[Requested]],1),Table3[#All],2,0),VLOOKUP(Proc[[#This Row],[Author]],Table4[],2,0))</f>
        <v>LS</v>
      </c>
      <c r="L750" s="22" t="s">
        <v>508</v>
      </c>
      <c r="M750" s="46">
        <v>45713.460798611108</v>
      </c>
      <c r="N750" s="46">
        <v>45715</v>
      </c>
      <c r="O750" s="46">
        <v>45715</v>
      </c>
      <c r="P750" s="45" t="str">
        <f ca="1">IF(Proc[[#This Row],[DaysAgeing]]&gt;5,"yep","on track")</f>
        <v>on track</v>
      </c>
      <c r="Q750" s="2">
        <f ca="1">IF(Proc[[#This Row],[DateClosed]]="",ABS(NETWORKDAYS(Proc[[#This Row],[DateOpened]],TODAY()))-1,ABS(NETWORKDAYS(Proc[[#This Row],[DateOpened]],Proc[[#This Row],[DateClosed]]))-1)</f>
        <v>2</v>
      </c>
      <c r="R750" s="45" t="s">
        <v>964</v>
      </c>
      <c r="S750" s="44"/>
      <c r="T750" s="153">
        <v>749</v>
      </c>
    </row>
    <row r="751" spans="1:20" hidden="1">
      <c r="A751" s="43" t="s">
        <v>1715</v>
      </c>
      <c r="B751" s="111" t="str">
        <f>IFERROR(VLOOKUP(Proc[[#This Row],[App]],Table2[],3,0),"open")</f>
        <v>ok</v>
      </c>
      <c r="C751" s="43" t="s">
        <v>369</v>
      </c>
      <c r="D751" s="152" t="s">
        <v>8246</v>
      </c>
      <c r="E751" s="152" t="s">
        <v>1713</v>
      </c>
      <c r="F751" s="85" t="s">
        <v>1713</v>
      </c>
      <c r="G751" s="43" t="s">
        <v>400</v>
      </c>
      <c r="H751" s="44" t="str">
        <f>IF(Proc[[#This Row],[type]]="LFF (MDG-F)",MID(Proc[[#This Row],[Obj]],13,10),"")</f>
        <v/>
      </c>
      <c r="I751" s="152"/>
      <c r="J751" s="44" t="b">
        <f>Proc[[#This Row],[Requested]]=Proc[[#This Row],[CurrentParent]]</f>
        <v>1</v>
      </c>
      <c r="K751" s="107" t="str">
        <f>IF(Proc[[#This Row],[Author]]="Marcela Urrego",VLOOKUP(LEFT(Proc[[#This Row],[Requested]],1),Table3[#All],2,0),VLOOKUP(Proc[[#This Row],[Author]],Table4[],2,0))</f>
        <v>LS</v>
      </c>
      <c r="L751" s="22" t="s">
        <v>508</v>
      </c>
      <c r="M751" s="46">
        <v>45713.460798611108</v>
      </c>
      <c r="N751" s="46">
        <v>45715</v>
      </c>
      <c r="O751" s="46">
        <v>45715</v>
      </c>
      <c r="P751" s="45" t="str">
        <f ca="1">IF(Proc[[#This Row],[DaysAgeing]]&gt;5,"yep","on track")</f>
        <v>on track</v>
      </c>
      <c r="Q751" s="2">
        <f ca="1">IF(Proc[[#This Row],[DateClosed]]="",ABS(NETWORKDAYS(Proc[[#This Row],[DateOpened]],TODAY()))-1,ABS(NETWORKDAYS(Proc[[#This Row],[DateOpened]],Proc[[#This Row],[DateClosed]]))-1)</f>
        <v>2</v>
      </c>
      <c r="R751" s="45" t="s">
        <v>964</v>
      </c>
      <c r="S751" s="44"/>
      <c r="T751" s="153">
        <v>750</v>
      </c>
    </row>
    <row r="752" spans="1:20" hidden="1">
      <c r="A752" s="43" t="s">
        <v>1715</v>
      </c>
      <c r="B752" s="111" t="str">
        <f>IFERROR(VLOOKUP(Proc[[#This Row],[App]],Table2[],3,0),"open")</f>
        <v>ok</v>
      </c>
      <c r="C752" s="43" t="s">
        <v>369</v>
      </c>
      <c r="D752" s="152" t="s">
        <v>8247</v>
      </c>
      <c r="E752" s="152" t="s">
        <v>1713</v>
      </c>
      <c r="F752" s="85" t="s">
        <v>1713</v>
      </c>
      <c r="G752" s="43" t="s">
        <v>400</v>
      </c>
      <c r="H752" s="44" t="str">
        <f>IF(Proc[[#This Row],[type]]="LFF (MDG-F)",MID(Proc[[#This Row],[Obj]],13,10),"")</f>
        <v/>
      </c>
      <c r="I752" s="152"/>
      <c r="J752" s="44" t="b">
        <f>Proc[[#This Row],[Requested]]=Proc[[#This Row],[CurrentParent]]</f>
        <v>1</v>
      </c>
      <c r="K752" s="107" t="str">
        <f>IF(Proc[[#This Row],[Author]]="Marcela Urrego",VLOOKUP(LEFT(Proc[[#This Row],[Requested]],1),Table3[#All],2,0),VLOOKUP(Proc[[#This Row],[Author]],Table4[],2,0))</f>
        <v>LS</v>
      </c>
      <c r="L752" s="22" t="s">
        <v>508</v>
      </c>
      <c r="M752" s="46">
        <v>45713.460798611108</v>
      </c>
      <c r="N752" s="46">
        <v>45715</v>
      </c>
      <c r="O752" s="46">
        <v>45715</v>
      </c>
      <c r="P752" s="45" t="str">
        <f ca="1">IF(Proc[[#This Row],[DaysAgeing]]&gt;5,"yep","on track")</f>
        <v>on track</v>
      </c>
      <c r="Q752" s="2">
        <f ca="1">IF(Proc[[#This Row],[DateClosed]]="",ABS(NETWORKDAYS(Proc[[#This Row],[DateOpened]],TODAY()))-1,ABS(NETWORKDAYS(Proc[[#This Row],[DateOpened]],Proc[[#This Row],[DateClosed]]))-1)</f>
        <v>2</v>
      </c>
      <c r="R752" s="45" t="s">
        <v>964</v>
      </c>
      <c r="S752" s="44"/>
      <c r="T752" s="153">
        <v>751</v>
      </c>
    </row>
    <row r="753" spans="1:20" hidden="1">
      <c r="A753" s="43" t="s">
        <v>1715</v>
      </c>
      <c r="B753" s="111" t="str">
        <f>IFERROR(VLOOKUP(Proc[[#This Row],[App]],Table2[],3,0),"open")</f>
        <v>ok</v>
      </c>
      <c r="C753" s="43" t="s">
        <v>369</v>
      </c>
      <c r="D753" s="152" t="s">
        <v>8248</v>
      </c>
      <c r="E753" s="152" t="s">
        <v>1714</v>
      </c>
      <c r="F753" s="152" t="s">
        <v>1714</v>
      </c>
      <c r="G753" s="43" t="s">
        <v>400</v>
      </c>
      <c r="H753" s="44" t="str">
        <f>IF(Proc[[#This Row],[type]]="LFF (MDG-F)",MID(Proc[[#This Row],[Obj]],13,10),"")</f>
        <v/>
      </c>
      <c r="I753" s="152"/>
      <c r="J753" s="44" t="b">
        <f>Proc[[#This Row],[Requested]]=Proc[[#This Row],[CurrentParent]]</f>
        <v>1</v>
      </c>
      <c r="K753" s="107" t="str">
        <f>IF(Proc[[#This Row],[Author]]="Marcela Urrego",VLOOKUP(LEFT(Proc[[#This Row],[Requested]],1),Table3[#All],2,0),VLOOKUP(Proc[[#This Row],[Author]],Table4[],2,0))</f>
        <v>LS</v>
      </c>
      <c r="L753" s="22" t="s">
        <v>508</v>
      </c>
      <c r="M753" s="46">
        <v>45713.460798611108</v>
      </c>
      <c r="N753" s="46">
        <v>45715</v>
      </c>
      <c r="O753" s="46">
        <v>45715</v>
      </c>
      <c r="P753" s="45" t="str">
        <f ca="1">IF(Proc[[#This Row],[DaysAgeing]]&gt;5,"yep","on track")</f>
        <v>on track</v>
      </c>
      <c r="Q753" s="2">
        <f ca="1">IF(Proc[[#This Row],[DateClosed]]="",ABS(NETWORKDAYS(Proc[[#This Row],[DateOpened]],TODAY()))-1,ABS(NETWORKDAYS(Proc[[#This Row],[DateOpened]],Proc[[#This Row],[DateClosed]]))-1)</f>
        <v>2</v>
      </c>
      <c r="R753" s="45" t="s">
        <v>964</v>
      </c>
      <c r="S753" s="44"/>
      <c r="T753" s="153">
        <v>752</v>
      </c>
    </row>
    <row r="754" spans="1:20" hidden="1">
      <c r="A754" t="s">
        <v>1726</v>
      </c>
      <c r="B754" s="111" t="str">
        <f>IFERROR(VLOOKUP(Proc[[#This Row],[App]],Table2[],3,0),"open")</f>
        <v>ok</v>
      </c>
      <c r="C754" t="s">
        <v>369</v>
      </c>
      <c r="D754" s="152" t="s">
        <v>8249</v>
      </c>
      <c r="E754" s="152" t="s">
        <v>1725</v>
      </c>
      <c r="F754" s="85" t="s">
        <v>1725</v>
      </c>
      <c r="G754" t="s">
        <v>400</v>
      </c>
      <c r="H754" s="44" t="str">
        <f>IF(Proc[[#This Row],[type]]="LFF (MDG-F)",MID(Proc[[#This Row],[Obj]],13,10),"")</f>
        <v/>
      </c>
      <c r="I754" s="152"/>
      <c r="J754" s="44" t="b">
        <f>Proc[[#This Row],[Requested]]=Proc[[#This Row],[CurrentParent]]</f>
        <v>1</v>
      </c>
      <c r="K754" s="107" t="str">
        <f>IF(Proc[[#This Row],[Author]]="Marcela Urrego",VLOOKUP(LEFT(Proc[[#This Row],[Requested]],1),Table3[#All],2,0),VLOOKUP(Proc[[#This Row],[Author]],Table4[],2,0))</f>
        <v>LS</v>
      </c>
      <c r="L754" s="22" t="s">
        <v>508</v>
      </c>
      <c r="M754" s="46">
        <v>45714.355810185189</v>
      </c>
      <c r="N754" s="46">
        <v>45716</v>
      </c>
      <c r="O754" s="46">
        <v>45716</v>
      </c>
      <c r="P754" s="45" t="str">
        <f ca="1">IF(Proc[[#This Row],[DaysAgeing]]&gt;5,"yep","on track")</f>
        <v>on track</v>
      </c>
      <c r="Q754" s="2">
        <f ca="1">IF(Proc[[#This Row],[DateClosed]]="",ABS(NETWORKDAYS(Proc[[#This Row],[DateOpened]],TODAY()))-1,ABS(NETWORKDAYS(Proc[[#This Row],[DateOpened]],Proc[[#This Row],[DateClosed]]))-1)</f>
        <v>2</v>
      </c>
      <c r="R754" s="45" t="s">
        <v>823</v>
      </c>
      <c r="S754" s="44"/>
      <c r="T754" s="153">
        <v>753</v>
      </c>
    </row>
    <row r="755" spans="1:20" hidden="1">
      <c r="A755" t="s">
        <v>1727</v>
      </c>
      <c r="B755" s="111" t="str">
        <f>IFERROR(VLOOKUP(Proc[[#This Row],[App]],Table2[],3,0),"open")</f>
        <v>ok</v>
      </c>
      <c r="C755" s="43" t="s">
        <v>369</v>
      </c>
      <c r="D755" s="152" t="s">
        <v>8250</v>
      </c>
      <c r="E755" s="152" t="s">
        <v>1728</v>
      </c>
      <c r="F755" s="152" t="s">
        <v>1728</v>
      </c>
      <c r="G755" s="43" t="s">
        <v>406</v>
      </c>
      <c r="H755" s="44" t="str">
        <f>IF(Proc[[#This Row],[type]]="LFF (MDG-F)",MID(Proc[[#This Row],[Obj]],13,10),"")</f>
        <v>KR07C06030</v>
      </c>
      <c r="I755" s="152"/>
      <c r="J755" s="44" t="b">
        <f>Proc[[#This Row],[Requested]]=Proc[[#This Row],[CurrentParent]]</f>
        <v>1</v>
      </c>
      <c r="K755" s="107" t="str">
        <f>IF(Proc[[#This Row],[Author]]="Marcela Urrego",VLOOKUP(LEFT(Proc[[#This Row],[Requested]],1),Table3[#All],2,0),VLOOKUP(Proc[[#This Row],[Author]],Table4[],2,0))</f>
        <v>MGF</v>
      </c>
      <c r="L755" s="22" t="s">
        <v>508</v>
      </c>
      <c r="M755" s="46">
        <v>45714.387881944444</v>
      </c>
      <c r="N755" s="46">
        <v>45716</v>
      </c>
      <c r="O755" s="46">
        <v>45716</v>
      </c>
      <c r="P755" s="45" t="str">
        <f ca="1">IF(Proc[[#This Row],[DaysAgeing]]&gt;5,"yep","on track")</f>
        <v>on track</v>
      </c>
      <c r="Q755" s="2">
        <f ca="1">IF(Proc[[#This Row],[DateClosed]]="",ABS(NETWORKDAYS(Proc[[#This Row],[DateOpened]],TODAY()))-1,ABS(NETWORKDAYS(Proc[[#This Row],[DateOpened]],Proc[[#This Row],[DateClosed]]))-1)</f>
        <v>2</v>
      </c>
      <c r="R755" s="45" t="s">
        <v>1067</v>
      </c>
      <c r="S755" s="44"/>
      <c r="T755" s="153">
        <v>754</v>
      </c>
    </row>
    <row r="756" spans="1:20" hidden="1">
      <c r="A756" s="43" t="s">
        <v>1719</v>
      </c>
      <c r="B756" s="111" t="str">
        <f>IFERROR(VLOOKUP(Proc[[#This Row],[App]],Table2[],3,0),"open")</f>
        <v>ok</v>
      </c>
      <c r="C756" s="43" t="s">
        <v>369</v>
      </c>
      <c r="D756" s="152" t="s">
        <v>8251</v>
      </c>
      <c r="E756" s="152" t="s">
        <v>522</v>
      </c>
      <c r="F756" s="85" t="s">
        <v>522</v>
      </c>
      <c r="G756" s="43" t="s">
        <v>400</v>
      </c>
      <c r="H756" s="44" t="str">
        <f>IF(Proc[[#This Row],[type]]="LFF (MDG-F)",MID(Proc[[#This Row],[Obj]],13,10),"")</f>
        <v/>
      </c>
      <c r="I756" s="152"/>
      <c r="J756" s="44" t="b">
        <f>Proc[[#This Row],[Requested]]=Proc[[#This Row],[CurrentParent]]</f>
        <v>1</v>
      </c>
      <c r="K756" s="107" t="str">
        <f>IF(Proc[[#This Row],[Author]]="Marcela Urrego",VLOOKUP(LEFT(Proc[[#This Row],[Requested]],1),Table3[#All],2,0),VLOOKUP(Proc[[#This Row],[Author]],Table4[],2,0))</f>
        <v>LS</v>
      </c>
      <c r="L756" s="22" t="s">
        <v>508</v>
      </c>
      <c r="M756" s="46">
        <v>45714.490324074075</v>
      </c>
      <c r="N756" s="46">
        <v>45716</v>
      </c>
      <c r="O756" s="46">
        <v>45716</v>
      </c>
      <c r="P756" s="45" t="str">
        <f ca="1">IF(Proc[[#This Row],[DaysAgeing]]&gt;5,"yep","on track")</f>
        <v>on track</v>
      </c>
      <c r="Q756" s="2">
        <f ca="1">IF(Proc[[#This Row],[DateClosed]]="",ABS(NETWORKDAYS(Proc[[#This Row],[DateOpened]],TODAY()))-1,ABS(NETWORKDAYS(Proc[[#This Row],[DateOpened]],Proc[[#This Row],[DateClosed]]))-1)</f>
        <v>2</v>
      </c>
      <c r="R756" s="45" t="s">
        <v>964</v>
      </c>
      <c r="S756" s="44"/>
      <c r="T756" s="153">
        <v>755</v>
      </c>
    </row>
    <row r="757" spans="1:20" hidden="1">
      <c r="A757" s="43" t="s">
        <v>1719</v>
      </c>
      <c r="B757" s="111" t="str">
        <f>IFERROR(VLOOKUP(Proc[[#This Row],[App]],Table2[],3,0),"open")</f>
        <v>ok</v>
      </c>
      <c r="C757" s="43" t="s">
        <v>369</v>
      </c>
      <c r="D757" s="152" t="s">
        <v>1721</v>
      </c>
      <c r="E757" s="152" t="s">
        <v>1723</v>
      </c>
      <c r="F757" s="152" t="s">
        <v>1723</v>
      </c>
      <c r="G757" s="43" t="s">
        <v>400</v>
      </c>
      <c r="H757" s="44" t="str">
        <f>IF(Proc[[#This Row],[type]]="LFF (MDG-F)",MID(Proc[[#This Row],[Obj]],13,10),"")</f>
        <v/>
      </c>
      <c r="I757" s="152"/>
      <c r="J757" s="44" t="b">
        <f>Proc[[#This Row],[Requested]]=Proc[[#This Row],[CurrentParent]]</f>
        <v>1</v>
      </c>
      <c r="K757" s="107" t="str">
        <f>IF(Proc[[#This Row],[Author]]="Marcela Urrego",VLOOKUP(LEFT(Proc[[#This Row],[Requested]],1),Table3[#All],2,0),VLOOKUP(Proc[[#This Row],[Author]],Table4[],2,0))</f>
        <v>LS</v>
      </c>
      <c r="L757" s="22" t="s">
        <v>508</v>
      </c>
      <c r="M757" s="46">
        <v>45714.490324074075</v>
      </c>
      <c r="N757" s="46">
        <v>45716</v>
      </c>
      <c r="O757" s="46">
        <v>45716</v>
      </c>
      <c r="P757" s="45" t="str">
        <f ca="1">IF(Proc[[#This Row],[DaysAgeing]]&gt;5,"yep","on track")</f>
        <v>on track</v>
      </c>
      <c r="Q757" s="2">
        <f ca="1">IF(Proc[[#This Row],[DateClosed]]="",ABS(NETWORKDAYS(Proc[[#This Row],[DateOpened]],TODAY()))-1,ABS(NETWORKDAYS(Proc[[#This Row],[DateOpened]],Proc[[#This Row],[DateClosed]]))-1)</f>
        <v>2</v>
      </c>
      <c r="R757" s="45" t="s">
        <v>964</v>
      </c>
      <c r="S757" s="44"/>
      <c r="T757" s="153">
        <v>756</v>
      </c>
    </row>
    <row r="758" spans="1:20" hidden="1">
      <c r="A758" s="43" t="s">
        <v>1719</v>
      </c>
      <c r="B758" s="111" t="str">
        <f>IFERROR(VLOOKUP(Proc[[#This Row],[App]],Table2[],3,0),"open")</f>
        <v>ok</v>
      </c>
      <c r="C758" s="43" t="s">
        <v>369</v>
      </c>
      <c r="D758" s="152" t="s">
        <v>1722</v>
      </c>
      <c r="E758" s="152" t="s">
        <v>1724</v>
      </c>
      <c r="F758" s="85" t="s">
        <v>1724</v>
      </c>
      <c r="G758" s="43" t="s">
        <v>400</v>
      </c>
      <c r="H758" s="44" t="str">
        <f>IF(Proc[[#This Row],[type]]="LFF (MDG-F)",MID(Proc[[#This Row],[Obj]],13,10),"")</f>
        <v/>
      </c>
      <c r="I758" s="152"/>
      <c r="J758" s="44" t="b">
        <f>Proc[[#This Row],[Requested]]=Proc[[#This Row],[CurrentParent]]</f>
        <v>1</v>
      </c>
      <c r="K758" s="107" t="str">
        <f>IF(Proc[[#This Row],[Author]]="Marcela Urrego",VLOOKUP(LEFT(Proc[[#This Row],[Requested]],1),Table3[#All],2,0),VLOOKUP(Proc[[#This Row],[Author]],Table4[],2,0))</f>
        <v>LS</v>
      </c>
      <c r="L758" s="22" t="s">
        <v>508</v>
      </c>
      <c r="M758" s="46">
        <v>45714.490324074075</v>
      </c>
      <c r="N758" s="46">
        <v>45716</v>
      </c>
      <c r="O758" s="46">
        <v>45716</v>
      </c>
      <c r="P758" s="45" t="str">
        <f ca="1">IF(Proc[[#This Row],[DaysAgeing]]&gt;5,"yep","on track")</f>
        <v>on track</v>
      </c>
      <c r="Q758" s="2">
        <f ca="1">IF(Proc[[#This Row],[DateClosed]]="",ABS(NETWORKDAYS(Proc[[#This Row],[DateOpened]],TODAY()))-1,ABS(NETWORKDAYS(Proc[[#This Row],[DateOpened]],Proc[[#This Row],[DateClosed]]))-1)</f>
        <v>2</v>
      </c>
      <c r="R758" s="45" t="s">
        <v>964</v>
      </c>
      <c r="S758" s="44"/>
      <c r="T758" s="153">
        <v>757</v>
      </c>
    </row>
    <row r="759" spans="1:20" hidden="1">
      <c r="A759" t="s">
        <v>1719</v>
      </c>
      <c r="B759" s="111" t="str">
        <f>IFERROR(VLOOKUP(Proc[[#This Row],[App]],Table2[],3,0),"open")</f>
        <v>ok</v>
      </c>
      <c r="C759" s="43" t="s">
        <v>369</v>
      </c>
      <c r="D759" s="152" t="s">
        <v>1720</v>
      </c>
      <c r="E759" s="152" t="s">
        <v>1723</v>
      </c>
      <c r="F759" s="85" t="s">
        <v>1723</v>
      </c>
      <c r="G759" s="43" t="s">
        <v>400</v>
      </c>
      <c r="H759" s="44" t="str">
        <f>IF(Proc[[#This Row],[type]]="LFF (MDG-F)",MID(Proc[[#This Row],[Obj]],13,10),"")</f>
        <v/>
      </c>
      <c r="I759" s="152"/>
      <c r="J759" s="44" t="b">
        <f>Proc[[#This Row],[Requested]]=Proc[[#This Row],[CurrentParent]]</f>
        <v>1</v>
      </c>
      <c r="K759" s="107" t="str">
        <f>IF(Proc[[#This Row],[Author]]="Marcela Urrego",VLOOKUP(LEFT(Proc[[#This Row],[Requested]],1),Table3[#All],2,0),VLOOKUP(Proc[[#This Row],[Author]],Table4[],2,0))</f>
        <v>LS</v>
      </c>
      <c r="L759" s="22" t="s">
        <v>508</v>
      </c>
      <c r="M759" s="46">
        <v>45714.490324074075</v>
      </c>
      <c r="N759" s="46">
        <v>45716</v>
      </c>
      <c r="O759" s="46">
        <v>45716</v>
      </c>
      <c r="P759" s="45" t="str">
        <f ca="1">IF(Proc[[#This Row],[DaysAgeing]]&gt;5,"yep","on track")</f>
        <v>on track</v>
      </c>
      <c r="Q759" s="2">
        <f ca="1">IF(Proc[[#This Row],[DateClosed]]="",ABS(NETWORKDAYS(Proc[[#This Row],[DateOpened]],TODAY()))-1,ABS(NETWORKDAYS(Proc[[#This Row],[DateOpened]],Proc[[#This Row],[DateClosed]]))-1)</f>
        <v>2</v>
      </c>
      <c r="R759" s="45" t="s">
        <v>964</v>
      </c>
      <c r="S759" s="44"/>
      <c r="T759" s="153">
        <v>758</v>
      </c>
    </row>
    <row r="760" spans="1:20" hidden="1">
      <c r="A760" t="s">
        <v>1716</v>
      </c>
      <c r="B760" s="111" t="str">
        <f>IFERROR(VLOOKUP(Proc[[#This Row],[App]],Table2[],3,0),"open")</f>
        <v>ok</v>
      </c>
      <c r="C760" s="43" t="s">
        <v>369</v>
      </c>
      <c r="D760" s="152" t="s">
        <v>1717</v>
      </c>
      <c r="E760" s="152" t="s">
        <v>1718</v>
      </c>
      <c r="F760" s="85" t="s">
        <v>1718</v>
      </c>
      <c r="G760" t="s">
        <v>400</v>
      </c>
      <c r="H760" s="44" t="str">
        <f>IF(Proc[[#This Row],[type]]="LFF (MDG-F)",MID(Proc[[#This Row],[Obj]],13,10),"")</f>
        <v/>
      </c>
      <c r="I760" s="152"/>
      <c r="J760" s="44" t="b">
        <f>Proc[[#This Row],[Requested]]=Proc[[#This Row],[CurrentParent]]</f>
        <v>1</v>
      </c>
      <c r="K760" s="107" t="str">
        <f>IF(Proc[[#This Row],[Author]]="Marcela Urrego",VLOOKUP(LEFT(Proc[[#This Row],[Requested]],1),Table3[#All],2,0),VLOOKUP(Proc[[#This Row],[Author]],Table4[],2,0))</f>
        <v>LS</v>
      </c>
      <c r="L760" s="22" t="s">
        <v>508</v>
      </c>
      <c r="M760" s="46">
        <v>45714.601423611108</v>
      </c>
      <c r="N760" s="46">
        <v>45716</v>
      </c>
      <c r="O760" s="46">
        <v>45716</v>
      </c>
      <c r="P760" s="45" t="str">
        <f ca="1">IF(Proc[[#This Row],[DaysAgeing]]&gt;5,"yep","on track")</f>
        <v>on track</v>
      </c>
      <c r="Q760" s="2">
        <f ca="1">IF(Proc[[#This Row],[DateClosed]]="",ABS(NETWORKDAYS(Proc[[#This Row],[DateOpened]],TODAY()))-1,ABS(NETWORKDAYS(Proc[[#This Row],[DateOpened]],Proc[[#This Row],[DateClosed]]))-1)</f>
        <v>2</v>
      </c>
      <c r="R760" s="45" t="s">
        <v>964</v>
      </c>
      <c r="S760" s="44"/>
      <c r="T760" s="153">
        <v>759</v>
      </c>
    </row>
    <row r="761" spans="1:20" hidden="1">
      <c r="A761" t="s">
        <v>1732</v>
      </c>
      <c r="B761" s="111" t="str">
        <f>IFERROR(VLOOKUP(Proc[[#This Row],[App]],Table2[],3,0),"open")</f>
        <v>ok</v>
      </c>
      <c r="C761" s="43" t="s">
        <v>369</v>
      </c>
      <c r="D761" s="152" t="s">
        <v>7608</v>
      </c>
      <c r="E761" s="152" t="s">
        <v>1733</v>
      </c>
      <c r="F761" s="85" t="s">
        <v>1733</v>
      </c>
      <c r="G761" t="s">
        <v>406</v>
      </c>
      <c r="H761" s="44" t="str">
        <f>IF(Proc[[#This Row],[type]]="LFF (MDG-F)",MID(Proc[[#This Row],[Obj]],13,10),"")</f>
        <v>KR02TPAZ06</v>
      </c>
      <c r="I761" s="152"/>
      <c r="J761" s="44" t="b">
        <f>Proc[[#This Row],[Requested]]=Proc[[#This Row],[CurrentParent]]</f>
        <v>1</v>
      </c>
      <c r="K761" s="107" t="str">
        <f>IF(Proc[[#This Row],[Author]]="Marcela Urrego",VLOOKUP(LEFT(Proc[[#This Row],[Requested]],1),Table3[#All],2,0),VLOOKUP(Proc[[#This Row],[Author]],Table4[],2,0))</f>
        <v>MGF</v>
      </c>
      <c r="L761" s="22" t="s">
        <v>508</v>
      </c>
      <c r="M761" s="46">
        <v>45715.620972222219</v>
      </c>
      <c r="N761" s="46">
        <v>45719</v>
      </c>
      <c r="O761" s="46">
        <v>45719</v>
      </c>
      <c r="P761" s="45" t="str">
        <f ca="1">IF(Proc[[#This Row],[DaysAgeing]]&gt;5,"yep","on track")</f>
        <v>on track</v>
      </c>
      <c r="Q761" s="2">
        <f ca="1">IF(Proc[[#This Row],[DateClosed]]="",ABS(NETWORKDAYS(Proc[[#This Row],[DateOpened]],TODAY()))-1,ABS(NETWORKDAYS(Proc[[#This Row],[DateOpened]],Proc[[#This Row],[DateClosed]]))-1)</f>
        <v>2</v>
      </c>
      <c r="R761" s="45" t="s">
        <v>1067</v>
      </c>
      <c r="S761" s="44"/>
      <c r="T761" s="153">
        <v>760</v>
      </c>
    </row>
    <row r="762" spans="1:20" hidden="1">
      <c r="A762" t="s">
        <v>1731</v>
      </c>
      <c r="B762" s="111" t="str">
        <f>IFERROR(VLOOKUP(Proc[[#This Row],[App]],Table2[],3,0),"open")</f>
        <v>ok</v>
      </c>
      <c r="C762" s="43" t="s">
        <v>369</v>
      </c>
      <c r="D762" s="152" t="s">
        <v>1729</v>
      </c>
      <c r="E762" s="152" t="s">
        <v>413</v>
      </c>
      <c r="F762" s="152" t="s">
        <v>413</v>
      </c>
      <c r="G762" t="s">
        <v>400</v>
      </c>
      <c r="H762" s="44" t="str">
        <f>IF(Proc[[#This Row],[type]]="LFF (MDG-F)",MID(Proc[[#This Row],[Obj]],13,10),"")</f>
        <v/>
      </c>
      <c r="I762" s="152"/>
      <c r="J762" s="44" t="b">
        <f>Proc[[#This Row],[Requested]]=Proc[[#This Row],[CurrentParent]]</f>
        <v>1</v>
      </c>
      <c r="K762" s="107" t="str">
        <f>IF(Proc[[#This Row],[Author]]="Marcela Urrego",VLOOKUP(LEFT(Proc[[#This Row],[Requested]],1),Table3[#All],2,0),VLOOKUP(Proc[[#This Row],[Author]],Table4[],2,0))</f>
        <v>MGF</v>
      </c>
      <c r="L762" s="22" t="s">
        <v>508</v>
      </c>
      <c r="M762" s="46">
        <v>45715.634722222225</v>
      </c>
      <c r="N762" s="46">
        <v>45716</v>
      </c>
      <c r="O762" s="46">
        <v>45716</v>
      </c>
      <c r="P762" s="45" t="str">
        <f ca="1">IF(Proc[[#This Row],[DaysAgeing]]&gt;5,"yep","on track")</f>
        <v>on track</v>
      </c>
      <c r="Q762" s="2">
        <f ca="1">IF(Proc[[#This Row],[DateClosed]]="",ABS(NETWORKDAYS(Proc[[#This Row],[DateOpened]],TODAY()))-1,ABS(NETWORKDAYS(Proc[[#This Row],[DateOpened]],Proc[[#This Row],[DateClosed]]))-1)</f>
        <v>1</v>
      </c>
      <c r="R762" s="45" t="s">
        <v>514</v>
      </c>
      <c r="S762" s="44"/>
      <c r="T762" s="153">
        <v>761</v>
      </c>
    </row>
    <row r="763" spans="1:20" hidden="1">
      <c r="A763" t="s">
        <v>1731</v>
      </c>
      <c r="B763" s="111" t="str">
        <f>IFERROR(VLOOKUP(Proc[[#This Row],[App]],Table2[],3,0),"open")</f>
        <v>ok</v>
      </c>
      <c r="C763" t="s">
        <v>369</v>
      </c>
      <c r="D763" s="152" t="s">
        <v>1730</v>
      </c>
      <c r="E763" s="152" t="s">
        <v>413</v>
      </c>
      <c r="F763" s="152" t="s">
        <v>413</v>
      </c>
      <c r="G763" s="43" t="s">
        <v>400</v>
      </c>
      <c r="H763" s="44" t="str">
        <f>IF(Proc[[#This Row],[type]]="LFF (MDG-F)",MID(Proc[[#This Row],[Obj]],13,10),"")</f>
        <v/>
      </c>
      <c r="I763" s="152"/>
      <c r="J763" s="44" t="b">
        <f>Proc[[#This Row],[Requested]]=Proc[[#This Row],[CurrentParent]]</f>
        <v>1</v>
      </c>
      <c r="K763" s="107" t="str">
        <f>IF(Proc[[#This Row],[Author]]="Marcela Urrego",VLOOKUP(LEFT(Proc[[#This Row],[Requested]],1),Table3[#All],2,0),VLOOKUP(Proc[[#This Row],[Author]],Table4[],2,0))</f>
        <v>MGF</v>
      </c>
      <c r="L763" s="22" t="s">
        <v>508</v>
      </c>
      <c r="M763" s="46">
        <v>45715.634722222225</v>
      </c>
      <c r="N763" s="46">
        <v>45716</v>
      </c>
      <c r="O763" s="46">
        <v>45716</v>
      </c>
      <c r="P763" s="45" t="str">
        <f ca="1">IF(Proc[[#This Row],[DaysAgeing]]&gt;5,"yep","on track")</f>
        <v>on track</v>
      </c>
      <c r="Q763" s="2">
        <f ca="1">IF(Proc[[#This Row],[DateClosed]]="",ABS(NETWORKDAYS(Proc[[#This Row],[DateOpened]],TODAY()))-1,ABS(NETWORKDAYS(Proc[[#This Row],[DateOpened]],Proc[[#This Row],[DateClosed]]))-1)</f>
        <v>1</v>
      </c>
      <c r="R763" s="45" t="s">
        <v>514</v>
      </c>
      <c r="S763" s="44"/>
      <c r="T763" s="153">
        <v>762</v>
      </c>
    </row>
    <row r="764" spans="1:20" hidden="1">
      <c r="A764" t="s">
        <v>1771</v>
      </c>
      <c r="B764" s="152" t="str">
        <f>IFERROR(VLOOKUP(Proc[[#This Row],[App]],Table2[],3,0),"open")</f>
        <v>ok</v>
      </c>
      <c r="C764" t="s">
        <v>369</v>
      </c>
      <c r="D764" s="152" t="s">
        <v>8252</v>
      </c>
      <c r="E764" s="152" t="s">
        <v>1764</v>
      </c>
      <c r="F764" s="152" t="s">
        <v>1764</v>
      </c>
      <c r="G764" t="s">
        <v>400</v>
      </c>
      <c r="H764" s="44" t="str">
        <f>IF(Proc[[#This Row],[type]]="LFF (MDG-F)",MID(Proc[[#This Row],[Obj]],13,10),"")</f>
        <v/>
      </c>
      <c r="I764" s="152"/>
      <c r="J764" s="44" t="b">
        <f>Proc[[#This Row],[Requested]]=Proc[[#This Row],[CurrentParent]]</f>
        <v>1</v>
      </c>
      <c r="K764" s="152" t="str">
        <f>IF(Proc[[#This Row],[Author]]="Marcela Urrego",VLOOKUP(LEFT(Proc[[#This Row],[Requested]],1),Table3[#All],2,0),VLOOKUP(Proc[[#This Row],[Author]],Table4[],2,0))</f>
        <v>HC</v>
      </c>
      <c r="L764" s="22" t="s">
        <v>508</v>
      </c>
      <c r="M764" s="46">
        <v>45716.405740740738</v>
      </c>
      <c r="N764" s="46">
        <v>45721</v>
      </c>
      <c r="O764" s="46">
        <v>45721</v>
      </c>
      <c r="P764" s="45" t="str">
        <f ca="1">IF(Proc[[#This Row],[DaysAgeing]]&gt;5,"yep","on track")</f>
        <v>on track</v>
      </c>
      <c r="Q764" s="2">
        <f ca="1">IF(Proc[[#This Row],[DateClosed]]="",ABS(NETWORKDAYS(Proc[[#This Row],[DateOpened]],TODAY()))-1,ABS(NETWORKDAYS(Proc[[#This Row],[DateOpened]],Proc[[#This Row],[DateClosed]]))-1)</f>
        <v>3</v>
      </c>
      <c r="R764" s="45" t="s">
        <v>737</v>
      </c>
      <c r="S764" s="44"/>
      <c r="T764" s="153">
        <v>763</v>
      </c>
    </row>
    <row r="765" spans="1:20" hidden="1">
      <c r="A765" s="43" t="s">
        <v>1771</v>
      </c>
      <c r="B765" s="152" t="str">
        <f>IFERROR(VLOOKUP(Proc[[#This Row],[App]],Table2[],3,0),"open")</f>
        <v>ok</v>
      </c>
      <c r="C765" s="43" t="s">
        <v>369</v>
      </c>
      <c r="D765" s="152" t="s">
        <v>1765</v>
      </c>
      <c r="E765" s="152" t="s">
        <v>1764</v>
      </c>
      <c r="F765" s="85" t="s">
        <v>1764</v>
      </c>
      <c r="G765" s="43" t="s">
        <v>400</v>
      </c>
      <c r="H765" s="44" t="str">
        <f>IF(Proc[[#This Row],[type]]="LFF (MDG-F)",MID(Proc[[#This Row],[Obj]],13,10),"")</f>
        <v/>
      </c>
      <c r="I765" s="152"/>
      <c r="J765" s="44" t="b">
        <f>Proc[[#This Row],[Requested]]=Proc[[#This Row],[CurrentParent]]</f>
        <v>1</v>
      </c>
      <c r="K765" s="152" t="str">
        <f>IF(Proc[[#This Row],[Author]]="Marcela Urrego",VLOOKUP(LEFT(Proc[[#This Row],[Requested]],1),Table3[#All],2,0),VLOOKUP(Proc[[#This Row],[Author]],Table4[],2,0))</f>
        <v>HC</v>
      </c>
      <c r="L765" s="22" t="s">
        <v>508</v>
      </c>
      <c r="M765" s="46">
        <v>45716.405740740738</v>
      </c>
      <c r="N765" s="46">
        <v>45721</v>
      </c>
      <c r="O765" s="46">
        <v>45721</v>
      </c>
      <c r="P765" s="45" t="str">
        <f ca="1">IF(Proc[[#This Row],[DaysAgeing]]&gt;5,"yep","on track")</f>
        <v>on track</v>
      </c>
      <c r="Q765" s="2">
        <f ca="1">IF(Proc[[#This Row],[DateClosed]]="",ABS(NETWORKDAYS(Proc[[#This Row],[DateOpened]],TODAY()))-1,ABS(NETWORKDAYS(Proc[[#This Row],[DateOpened]],Proc[[#This Row],[DateClosed]]))-1)</f>
        <v>3</v>
      </c>
      <c r="R765" s="45" t="s">
        <v>737</v>
      </c>
      <c r="S765" s="44"/>
      <c r="T765" s="153">
        <v>764</v>
      </c>
    </row>
    <row r="766" spans="1:20" hidden="1">
      <c r="A766" s="43" t="s">
        <v>1771</v>
      </c>
      <c r="B766" s="111" t="str">
        <f>IFERROR(VLOOKUP(Proc[[#This Row],[App]],Table2[],3,0),"open")</f>
        <v>ok</v>
      </c>
      <c r="C766" s="43" t="s">
        <v>369</v>
      </c>
      <c r="D766" s="152" t="s">
        <v>8253</v>
      </c>
      <c r="E766" s="152" t="s">
        <v>1764</v>
      </c>
      <c r="F766" s="85" t="s">
        <v>1764</v>
      </c>
      <c r="G766" s="43" t="s">
        <v>400</v>
      </c>
      <c r="H766" s="44" t="str">
        <f>IF(Proc[[#This Row],[type]]="LFF (MDG-F)",MID(Proc[[#This Row],[Obj]],13,10),"")</f>
        <v/>
      </c>
      <c r="I766" s="152"/>
      <c r="J766" s="44" t="b">
        <f>Proc[[#This Row],[Requested]]=Proc[[#This Row],[CurrentParent]]</f>
        <v>1</v>
      </c>
      <c r="K766" s="107" t="str">
        <f>IF(Proc[[#This Row],[Author]]="Marcela Urrego",VLOOKUP(LEFT(Proc[[#This Row],[Requested]],1),Table3[#All],2,0),VLOOKUP(Proc[[#This Row],[Author]],Table4[],2,0))</f>
        <v>HC</v>
      </c>
      <c r="L766" s="22" t="s">
        <v>508</v>
      </c>
      <c r="M766" s="46">
        <v>45716.405740740738</v>
      </c>
      <c r="N766" s="46">
        <v>45721</v>
      </c>
      <c r="O766" s="46">
        <v>45721</v>
      </c>
      <c r="P766" s="45" t="str">
        <f ca="1">IF(Proc[[#This Row],[DaysAgeing]]&gt;5,"yep","on track")</f>
        <v>on track</v>
      </c>
      <c r="Q766" s="2">
        <f ca="1">IF(Proc[[#This Row],[DateClosed]]="",ABS(NETWORKDAYS(Proc[[#This Row],[DateOpened]],TODAY()))-1,ABS(NETWORKDAYS(Proc[[#This Row],[DateOpened]],Proc[[#This Row],[DateClosed]]))-1)</f>
        <v>3</v>
      </c>
      <c r="R766" s="45" t="s">
        <v>737</v>
      </c>
      <c r="S766" s="44"/>
      <c r="T766" s="153">
        <v>765</v>
      </c>
    </row>
    <row r="767" spans="1:20" hidden="1">
      <c r="A767" s="43" t="s">
        <v>1771</v>
      </c>
      <c r="B767" s="152" t="str">
        <f>IFERROR(VLOOKUP(Proc[[#This Row],[App]],Table2[],3,0),"open")</f>
        <v>ok</v>
      </c>
      <c r="C767" s="43" t="s">
        <v>369</v>
      </c>
      <c r="D767" s="152" t="s">
        <v>8254</v>
      </c>
      <c r="E767" s="152" t="s">
        <v>1764</v>
      </c>
      <c r="F767" s="85" t="s">
        <v>1764</v>
      </c>
      <c r="G767" s="43" t="s">
        <v>400</v>
      </c>
      <c r="H767" s="44" t="str">
        <f>IF(Proc[[#This Row],[type]]="LFF (MDG-F)",MID(Proc[[#This Row],[Obj]],13,10),"")</f>
        <v/>
      </c>
      <c r="I767" s="152"/>
      <c r="J767" s="44" t="b">
        <f>Proc[[#This Row],[Requested]]=Proc[[#This Row],[CurrentParent]]</f>
        <v>1</v>
      </c>
      <c r="K767" s="152" t="str">
        <f>IF(Proc[[#This Row],[Author]]="Marcela Urrego",VLOOKUP(LEFT(Proc[[#This Row],[Requested]],1),Table3[#All],2,0),VLOOKUP(Proc[[#This Row],[Author]],Table4[],2,0))</f>
        <v>HC</v>
      </c>
      <c r="L767" s="22" t="s">
        <v>508</v>
      </c>
      <c r="M767" s="46">
        <v>45716.405740740738</v>
      </c>
      <c r="N767" s="46">
        <v>45721</v>
      </c>
      <c r="O767" s="46">
        <v>45721</v>
      </c>
      <c r="P767" s="45" t="str">
        <f ca="1">IF(Proc[[#This Row],[DaysAgeing]]&gt;5,"yep","on track")</f>
        <v>on track</v>
      </c>
      <c r="Q767" s="2">
        <f ca="1">IF(Proc[[#This Row],[DateClosed]]="",ABS(NETWORKDAYS(Proc[[#This Row],[DateOpened]],TODAY()))-1,ABS(NETWORKDAYS(Proc[[#This Row],[DateOpened]],Proc[[#This Row],[DateClosed]]))-1)</f>
        <v>3</v>
      </c>
      <c r="R767" s="45" t="s">
        <v>737</v>
      </c>
      <c r="S767" s="44"/>
      <c r="T767" s="153">
        <v>766</v>
      </c>
    </row>
    <row r="768" spans="1:20" hidden="1">
      <c r="A768" s="43" t="s">
        <v>1771</v>
      </c>
      <c r="B768" s="152" t="str">
        <f>IFERROR(VLOOKUP(Proc[[#This Row],[App]],Table2[],3,0),"open")</f>
        <v>ok</v>
      </c>
      <c r="C768" s="43" t="s">
        <v>369</v>
      </c>
      <c r="D768" s="152" t="s">
        <v>1766</v>
      </c>
      <c r="E768" s="152" t="s">
        <v>1767</v>
      </c>
      <c r="F768" s="85" t="s">
        <v>1767</v>
      </c>
      <c r="G768" s="43" t="s">
        <v>400</v>
      </c>
      <c r="H768" s="44" t="str">
        <f>IF(Proc[[#This Row],[type]]="LFF (MDG-F)",MID(Proc[[#This Row],[Obj]],13,10),"")</f>
        <v/>
      </c>
      <c r="I768" s="152"/>
      <c r="J768" s="44" t="b">
        <f>Proc[[#This Row],[Requested]]=Proc[[#This Row],[CurrentParent]]</f>
        <v>1</v>
      </c>
      <c r="K768" s="152" t="str">
        <f>IF(Proc[[#This Row],[Author]]="Marcela Urrego",VLOOKUP(LEFT(Proc[[#This Row],[Requested]],1),Table3[#All],2,0),VLOOKUP(Proc[[#This Row],[Author]],Table4[],2,0))</f>
        <v>HC</v>
      </c>
      <c r="L768" s="22" t="s">
        <v>508</v>
      </c>
      <c r="M768" s="46">
        <v>45716.405740740738</v>
      </c>
      <c r="N768" s="46">
        <v>45721</v>
      </c>
      <c r="O768" s="46">
        <v>45721</v>
      </c>
      <c r="P768" s="45" t="str">
        <f ca="1">IF(Proc[[#This Row],[DaysAgeing]]&gt;5,"yep","on track")</f>
        <v>on track</v>
      </c>
      <c r="Q768" s="2">
        <f ca="1">IF(Proc[[#This Row],[DateClosed]]="",ABS(NETWORKDAYS(Proc[[#This Row],[DateOpened]],TODAY()))-1,ABS(NETWORKDAYS(Proc[[#This Row],[DateOpened]],Proc[[#This Row],[DateClosed]]))-1)</f>
        <v>3</v>
      </c>
      <c r="R768" s="45" t="s">
        <v>737</v>
      </c>
      <c r="S768" s="44"/>
      <c r="T768" s="153">
        <v>767</v>
      </c>
    </row>
    <row r="769" spans="1:20" hidden="1">
      <c r="A769" s="43" t="s">
        <v>1771</v>
      </c>
      <c r="B769" s="111" t="str">
        <f>IFERROR(VLOOKUP(Proc[[#This Row],[App]],Table2[],3,0),"open")</f>
        <v>ok</v>
      </c>
      <c r="C769" s="43" t="s">
        <v>369</v>
      </c>
      <c r="D769" s="152" t="s">
        <v>1768</v>
      </c>
      <c r="E769" s="152" t="s">
        <v>1767</v>
      </c>
      <c r="F769" s="85" t="s">
        <v>1767</v>
      </c>
      <c r="G769" s="43" t="s">
        <v>400</v>
      </c>
      <c r="H769" s="44" t="str">
        <f>IF(Proc[[#This Row],[type]]="LFF (MDG-F)",MID(Proc[[#This Row],[Obj]],13,10),"")</f>
        <v/>
      </c>
      <c r="I769" s="152"/>
      <c r="J769" s="44" t="b">
        <f>Proc[[#This Row],[Requested]]=Proc[[#This Row],[CurrentParent]]</f>
        <v>1</v>
      </c>
      <c r="K769" s="107" t="str">
        <f>IF(Proc[[#This Row],[Author]]="Marcela Urrego",VLOOKUP(LEFT(Proc[[#This Row],[Requested]],1),Table3[#All],2,0),VLOOKUP(Proc[[#This Row],[Author]],Table4[],2,0))</f>
        <v>HC</v>
      </c>
      <c r="L769" s="22" t="s">
        <v>508</v>
      </c>
      <c r="M769" s="46">
        <v>45716.405740740738</v>
      </c>
      <c r="N769" s="46">
        <v>45721</v>
      </c>
      <c r="O769" s="46">
        <v>45721</v>
      </c>
      <c r="P769" s="45" t="str">
        <f ca="1">IF(Proc[[#This Row],[DaysAgeing]]&gt;5,"yep","on track")</f>
        <v>on track</v>
      </c>
      <c r="Q769" s="2">
        <f ca="1">IF(Proc[[#This Row],[DateClosed]]="",ABS(NETWORKDAYS(Proc[[#This Row],[DateOpened]],TODAY()))-1,ABS(NETWORKDAYS(Proc[[#This Row],[DateOpened]],Proc[[#This Row],[DateClosed]]))-1)</f>
        <v>3</v>
      </c>
      <c r="R769" s="45" t="s">
        <v>737</v>
      </c>
      <c r="S769" s="44"/>
      <c r="T769" s="153">
        <v>768</v>
      </c>
    </row>
    <row r="770" spans="1:20" hidden="1">
      <c r="A770" s="43" t="s">
        <v>1771</v>
      </c>
      <c r="B770" s="111" t="str">
        <f>IFERROR(VLOOKUP(Proc[[#This Row],[App]],Table2[],3,0),"open")</f>
        <v>ok</v>
      </c>
      <c r="C770" s="43" t="s">
        <v>369</v>
      </c>
      <c r="D770" s="152" t="s">
        <v>1769</v>
      </c>
      <c r="E770" s="152" t="s">
        <v>1767</v>
      </c>
      <c r="F770" s="85" t="s">
        <v>1767</v>
      </c>
      <c r="G770" s="43" t="s">
        <v>400</v>
      </c>
      <c r="H770" s="44" t="str">
        <f>IF(Proc[[#This Row],[type]]="LFF (MDG-F)",MID(Proc[[#This Row],[Obj]],13,10),"")</f>
        <v/>
      </c>
      <c r="I770" s="152"/>
      <c r="J770" s="44" t="b">
        <f>Proc[[#This Row],[Requested]]=Proc[[#This Row],[CurrentParent]]</f>
        <v>1</v>
      </c>
      <c r="K770" s="107" t="str">
        <f>IF(Proc[[#This Row],[Author]]="Marcela Urrego",VLOOKUP(LEFT(Proc[[#This Row],[Requested]],1),Table3[#All],2,0),VLOOKUP(Proc[[#This Row],[Author]],Table4[],2,0))</f>
        <v>HC</v>
      </c>
      <c r="L770" s="22" t="s">
        <v>508</v>
      </c>
      <c r="M770" s="46">
        <v>45716.405740740738</v>
      </c>
      <c r="N770" s="46">
        <v>45721</v>
      </c>
      <c r="O770" s="46">
        <v>45721</v>
      </c>
      <c r="P770" s="45" t="str">
        <f ca="1">IF(Proc[[#This Row],[DaysAgeing]]&gt;5,"yep","on track")</f>
        <v>on track</v>
      </c>
      <c r="Q770" s="2">
        <f ca="1">IF(Proc[[#This Row],[DateClosed]]="",ABS(NETWORKDAYS(Proc[[#This Row],[DateOpened]],TODAY()))-1,ABS(NETWORKDAYS(Proc[[#This Row],[DateOpened]],Proc[[#This Row],[DateClosed]]))-1)</f>
        <v>3</v>
      </c>
      <c r="R770" s="45" t="s">
        <v>737</v>
      </c>
      <c r="S770" s="44"/>
      <c r="T770" s="153">
        <v>769</v>
      </c>
    </row>
    <row r="771" spans="1:20" hidden="1">
      <c r="A771" s="43" t="s">
        <v>1771</v>
      </c>
      <c r="B771" s="111" t="str">
        <f>IFERROR(VLOOKUP(Proc[[#This Row],[App]],Table2[],3,0),"open")</f>
        <v>ok</v>
      </c>
      <c r="C771" s="43" t="s">
        <v>369</v>
      </c>
      <c r="D771" s="152" t="s">
        <v>8255</v>
      </c>
      <c r="E771" s="152" t="s">
        <v>1770</v>
      </c>
      <c r="F771" s="85" t="s">
        <v>1770</v>
      </c>
      <c r="G771" s="43" t="s">
        <v>400</v>
      </c>
      <c r="H771" s="44" t="str">
        <f>IF(Proc[[#This Row],[type]]="LFF (MDG-F)",MID(Proc[[#This Row],[Obj]],13,10),"")</f>
        <v/>
      </c>
      <c r="I771" s="152"/>
      <c r="J771" s="44" t="b">
        <f>Proc[[#This Row],[Requested]]=Proc[[#This Row],[CurrentParent]]</f>
        <v>1</v>
      </c>
      <c r="K771" s="107" t="str">
        <f>IF(Proc[[#This Row],[Author]]="Marcela Urrego",VLOOKUP(LEFT(Proc[[#This Row],[Requested]],1),Table3[#All],2,0),VLOOKUP(Proc[[#This Row],[Author]],Table4[],2,0))</f>
        <v>HC</v>
      </c>
      <c r="L771" s="22" t="s">
        <v>508</v>
      </c>
      <c r="M771" s="46">
        <v>45716.405740740738</v>
      </c>
      <c r="N771" s="46">
        <v>45721</v>
      </c>
      <c r="O771" s="46">
        <v>45721</v>
      </c>
      <c r="P771" s="45" t="str">
        <f ca="1">IF(Proc[[#This Row],[DaysAgeing]]&gt;5,"yep","on track")</f>
        <v>on track</v>
      </c>
      <c r="Q771" s="2">
        <f ca="1">IF(Proc[[#This Row],[DateClosed]]="",ABS(NETWORKDAYS(Proc[[#This Row],[DateOpened]],TODAY()))-1,ABS(NETWORKDAYS(Proc[[#This Row],[DateOpened]],Proc[[#This Row],[DateClosed]]))-1)</f>
        <v>3</v>
      </c>
      <c r="R771" s="45" t="s">
        <v>737</v>
      </c>
      <c r="S771" s="44"/>
      <c r="T771" s="153">
        <v>770</v>
      </c>
    </row>
    <row r="772" spans="1:20" hidden="1">
      <c r="A772" s="43" t="s">
        <v>1762</v>
      </c>
      <c r="B772" s="152" t="str">
        <f>IFERROR(VLOOKUP(Proc[[#This Row],[App]],Table2[],3,0),"open")</f>
        <v>ok</v>
      </c>
      <c r="C772" s="43" t="s">
        <v>369</v>
      </c>
      <c r="D772" s="152" t="s">
        <v>7986</v>
      </c>
      <c r="E772" s="152" t="s">
        <v>492</v>
      </c>
      <c r="F772" s="152" t="s">
        <v>492</v>
      </c>
      <c r="G772" s="43" t="s">
        <v>400</v>
      </c>
      <c r="H772" s="44" t="str">
        <f>IF(Proc[[#This Row],[type]]="LFF (MDG-F)",MID(Proc[[#This Row],[Obj]],13,10),"")</f>
        <v/>
      </c>
      <c r="I772" s="152"/>
      <c r="J772" s="44" t="b">
        <f>Proc[[#This Row],[Requested]]=Proc[[#This Row],[CurrentParent]]</f>
        <v>1</v>
      </c>
      <c r="K772" s="152" t="str">
        <f>IF(Proc[[#This Row],[Author]]="Marcela Urrego",VLOOKUP(LEFT(Proc[[#This Row],[Requested]],1),Table3[#All],2,0),VLOOKUP(Proc[[#This Row],[Author]],Table4[],2,0))</f>
        <v>HC</v>
      </c>
      <c r="L772" s="22" t="s">
        <v>508</v>
      </c>
      <c r="M772" s="46">
        <v>45716.407511574071</v>
      </c>
      <c r="N772" s="46">
        <v>45721</v>
      </c>
      <c r="O772" s="46">
        <v>45721</v>
      </c>
      <c r="P772" s="45" t="str">
        <f ca="1">IF(Proc[[#This Row],[DaysAgeing]]&gt;5,"yep","on track")</f>
        <v>on track</v>
      </c>
      <c r="Q772" s="2">
        <f ca="1">IF(Proc[[#This Row],[DateClosed]]="",ABS(NETWORKDAYS(Proc[[#This Row],[DateOpened]],TODAY()))-1,ABS(NETWORKDAYS(Proc[[#This Row],[DateOpened]],Proc[[#This Row],[DateClosed]]))-1)</f>
        <v>3</v>
      </c>
      <c r="R772" s="45" t="s">
        <v>477</v>
      </c>
      <c r="S772" s="44"/>
      <c r="T772" s="153">
        <v>771</v>
      </c>
    </row>
    <row r="773" spans="1:20" hidden="1">
      <c r="A773" s="43" t="s">
        <v>1762</v>
      </c>
      <c r="B773" s="152" t="str">
        <f>IFERROR(VLOOKUP(Proc[[#This Row],[App]],Table2[],3,0),"open")</f>
        <v>ok</v>
      </c>
      <c r="C773" s="43" t="s">
        <v>369</v>
      </c>
      <c r="D773" s="152" t="s">
        <v>1761</v>
      </c>
      <c r="E773" s="152" t="s">
        <v>1763</v>
      </c>
      <c r="F773" s="152" t="s">
        <v>1763</v>
      </c>
      <c r="G773" s="43" t="s">
        <v>400</v>
      </c>
      <c r="H773" s="44" t="str">
        <f>IF(Proc[[#This Row],[type]]="LFF (MDG-F)",MID(Proc[[#This Row],[Obj]],13,10),"")</f>
        <v/>
      </c>
      <c r="I773" s="152"/>
      <c r="J773" s="44" t="b">
        <f>Proc[[#This Row],[Requested]]=Proc[[#This Row],[CurrentParent]]</f>
        <v>1</v>
      </c>
      <c r="K773" s="152" t="str">
        <f>IF(Proc[[#This Row],[Author]]="Marcela Urrego",VLOOKUP(LEFT(Proc[[#This Row],[Requested]],1),Table3[#All],2,0),VLOOKUP(Proc[[#This Row],[Author]],Table4[],2,0))</f>
        <v>HC</v>
      </c>
      <c r="L773" s="22" t="s">
        <v>508</v>
      </c>
      <c r="M773" s="46">
        <v>45716.407511574071</v>
      </c>
      <c r="N773" s="46">
        <v>45721</v>
      </c>
      <c r="O773" s="46">
        <v>45721</v>
      </c>
      <c r="P773" s="45" t="str">
        <f ca="1">IF(Proc[[#This Row],[DaysAgeing]]&gt;5,"yep","on track")</f>
        <v>on track</v>
      </c>
      <c r="Q773" s="2">
        <f ca="1">IF(Proc[[#This Row],[DateClosed]]="",ABS(NETWORKDAYS(Proc[[#This Row],[DateOpened]],TODAY()))-1,ABS(NETWORKDAYS(Proc[[#This Row],[DateOpened]],Proc[[#This Row],[DateClosed]]))-1)</f>
        <v>3</v>
      </c>
      <c r="R773" s="45" t="s">
        <v>477</v>
      </c>
      <c r="S773" s="44"/>
      <c r="T773" s="153">
        <v>772</v>
      </c>
    </row>
    <row r="774" spans="1:20" hidden="1">
      <c r="A774" s="43" t="s">
        <v>1760</v>
      </c>
      <c r="B774" s="152" t="str">
        <f>IFERROR(VLOOKUP(Proc[[#This Row],[App]],Table2[],3,0),"open")</f>
        <v>ok</v>
      </c>
      <c r="C774" s="43" t="s">
        <v>369</v>
      </c>
      <c r="D774" s="152" t="s">
        <v>8256</v>
      </c>
      <c r="E774" s="152" t="s">
        <v>539</v>
      </c>
      <c r="F774" s="152" t="s">
        <v>539</v>
      </c>
      <c r="G774" s="43" t="s">
        <v>400</v>
      </c>
      <c r="H774" s="44" t="str">
        <f>IF(Proc[[#This Row],[type]]="LFF (MDG-F)",MID(Proc[[#This Row],[Obj]],13,10),"")</f>
        <v/>
      </c>
      <c r="I774" s="152"/>
      <c r="J774" s="44" t="b">
        <f>Proc[[#This Row],[Requested]]=Proc[[#This Row],[CurrentParent]]</f>
        <v>1</v>
      </c>
      <c r="K774" s="152" t="str">
        <f>IF(Proc[[#This Row],[Author]]="Marcela Urrego",VLOOKUP(LEFT(Proc[[#This Row],[Requested]],1),Table3[#All],2,0),VLOOKUP(Proc[[#This Row],[Author]],Table4[],2,0))</f>
        <v>MGF</v>
      </c>
      <c r="L774" s="22" t="s">
        <v>508</v>
      </c>
      <c r="M774" s="46">
        <v>45716.515300925923</v>
      </c>
      <c r="N774" s="46">
        <v>45721</v>
      </c>
      <c r="O774" s="46">
        <v>45721</v>
      </c>
      <c r="P774" s="45" t="str">
        <f ca="1">IF(Proc[[#This Row],[DaysAgeing]]&gt;5,"yep","on track")</f>
        <v>on track</v>
      </c>
      <c r="Q774" s="2">
        <f ca="1">IF(Proc[[#This Row],[DateClosed]]="",ABS(NETWORKDAYS(Proc[[#This Row],[DateOpened]],TODAY()))-1,ABS(NETWORKDAYS(Proc[[#This Row],[DateOpened]],Proc[[#This Row],[DateClosed]]))-1)</f>
        <v>3</v>
      </c>
      <c r="R774" s="45" t="s">
        <v>1759</v>
      </c>
      <c r="S774" s="44"/>
      <c r="T774" s="153">
        <v>773</v>
      </c>
    </row>
    <row r="775" spans="1:20" hidden="1">
      <c r="A775" s="43" t="s">
        <v>1758</v>
      </c>
      <c r="B775" s="152" t="str">
        <f>IFERROR(VLOOKUP(Proc[[#This Row],[App]],Table2[],3,0),"open")</f>
        <v>ok</v>
      </c>
      <c r="C775" s="43" t="s">
        <v>369</v>
      </c>
      <c r="D775" s="152" t="s">
        <v>8257</v>
      </c>
      <c r="E775" s="152" t="s">
        <v>1753</v>
      </c>
      <c r="F775" s="152" t="s">
        <v>1753</v>
      </c>
      <c r="G775" s="43" t="s">
        <v>400</v>
      </c>
      <c r="H775" s="44" t="str">
        <f>IF(Proc[[#This Row],[type]]="LFF (MDG-F)",MID(Proc[[#This Row],[Obj]],13,10),"")</f>
        <v/>
      </c>
      <c r="I775" s="152"/>
      <c r="J775" s="44" t="b">
        <f>Proc[[#This Row],[Requested]]=Proc[[#This Row],[CurrentParent]]</f>
        <v>1</v>
      </c>
      <c r="K775" s="152" t="str">
        <f>IF(Proc[[#This Row],[Author]]="Marcela Urrego",VLOOKUP(LEFT(Proc[[#This Row],[Requested]],1),Table3[#All],2,0),VLOOKUP(Proc[[#This Row],[Author]],Table4[],2,0))</f>
        <v>HC</v>
      </c>
      <c r="L775" s="22" t="s">
        <v>508</v>
      </c>
      <c r="M775" s="46">
        <v>45716.548854166664</v>
      </c>
      <c r="N775" s="46">
        <v>45721</v>
      </c>
      <c r="O775" s="46">
        <v>45721</v>
      </c>
      <c r="P775" s="45" t="str">
        <f ca="1">IF(Proc[[#This Row],[DaysAgeing]]&gt;5,"yep","on track")</f>
        <v>on track</v>
      </c>
      <c r="Q775" s="2">
        <f ca="1">IF(Proc[[#This Row],[DateClosed]]="",ABS(NETWORKDAYS(Proc[[#This Row],[DateOpened]],TODAY()))-1,ABS(NETWORKDAYS(Proc[[#This Row],[DateOpened]],Proc[[#This Row],[DateClosed]]))-1)</f>
        <v>3</v>
      </c>
      <c r="R775" s="45" t="s">
        <v>1005</v>
      </c>
      <c r="S775" s="44"/>
      <c r="T775" s="153">
        <v>774</v>
      </c>
    </row>
    <row r="776" spans="1:20" hidden="1">
      <c r="A776" s="43" t="s">
        <v>1758</v>
      </c>
      <c r="B776" s="152" t="str">
        <f>IFERROR(VLOOKUP(Proc[[#This Row],[App]],Table2[],3,0),"open")</f>
        <v>ok</v>
      </c>
      <c r="C776" s="43" t="s">
        <v>369</v>
      </c>
      <c r="D776" s="152" t="s">
        <v>8258</v>
      </c>
      <c r="E776" s="152" t="s">
        <v>1754</v>
      </c>
      <c r="F776" s="85" t="s">
        <v>1754</v>
      </c>
      <c r="G776" s="43" t="s">
        <v>400</v>
      </c>
      <c r="H776" s="44" t="str">
        <f>IF(Proc[[#This Row],[type]]="LFF (MDG-F)",MID(Proc[[#This Row],[Obj]],13,10),"")</f>
        <v/>
      </c>
      <c r="I776" s="152"/>
      <c r="J776" s="44" t="b">
        <f>Proc[[#This Row],[Requested]]=Proc[[#This Row],[CurrentParent]]</f>
        <v>1</v>
      </c>
      <c r="K776" s="152" t="str">
        <f>IF(Proc[[#This Row],[Author]]="Marcela Urrego",VLOOKUP(LEFT(Proc[[#This Row],[Requested]],1),Table3[#All],2,0),VLOOKUP(Proc[[#This Row],[Author]],Table4[],2,0))</f>
        <v>HC</v>
      </c>
      <c r="L776" s="22" t="s">
        <v>508</v>
      </c>
      <c r="M776" s="46">
        <v>45716.548854166664</v>
      </c>
      <c r="N776" s="46">
        <v>45721</v>
      </c>
      <c r="O776" s="46">
        <v>45721</v>
      </c>
      <c r="P776" s="45" t="str">
        <f ca="1">IF(Proc[[#This Row],[DaysAgeing]]&gt;5,"yep","on track")</f>
        <v>on track</v>
      </c>
      <c r="Q776" s="2">
        <f ca="1">IF(Proc[[#This Row],[DateClosed]]="",ABS(NETWORKDAYS(Proc[[#This Row],[DateOpened]],TODAY()))-1,ABS(NETWORKDAYS(Proc[[#This Row],[DateOpened]],Proc[[#This Row],[DateClosed]]))-1)</f>
        <v>3</v>
      </c>
      <c r="R776" s="45" t="s">
        <v>1005</v>
      </c>
      <c r="S776" s="44"/>
      <c r="T776" s="153">
        <v>775</v>
      </c>
    </row>
    <row r="777" spans="1:20" hidden="1">
      <c r="A777" s="43" t="s">
        <v>1758</v>
      </c>
      <c r="B777" s="152" t="str">
        <f>IFERROR(VLOOKUP(Proc[[#This Row],[App]],Table2[],3,0),"open")</f>
        <v>ok</v>
      </c>
      <c r="C777" s="43" t="s">
        <v>369</v>
      </c>
      <c r="D777" s="152" t="s">
        <v>8259</v>
      </c>
      <c r="E777" s="152" t="s">
        <v>1755</v>
      </c>
      <c r="F777" s="85" t="s">
        <v>1755</v>
      </c>
      <c r="G777" s="43" t="s">
        <v>400</v>
      </c>
      <c r="H777" s="44" t="str">
        <f>IF(Proc[[#This Row],[type]]="LFF (MDG-F)",MID(Proc[[#This Row],[Obj]],13,10),"")</f>
        <v/>
      </c>
      <c r="I777" s="152"/>
      <c r="J777" s="44" t="b">
        <f>Proc[[#This Row],[Requested]]=Proc[[#This Row],[CurrentParent]]</f>
        <v>1</v>
      </c>
      <c r="K777" s="152" t="str">
        <f>IF(Proc[[#This Row],[Author]]="Marcela Urrego",VLOOKUP(LEFT(Proc[[#This Row],[Requested]],1),Table3[#All],2,0),VLOOKUP(Proc[[#This Row],[Author]],Table4[],2,0))</f>
        <v>HC</v>
      </c>
      <c r="L777" s="22" t="s">
        <v>508</v>
      </c>
      <c r="M777" s="46">
        <v>45716.548854166664</v>
      </c>
      <c r="N777" s="46">
        <v>45721</v>
      </c>
      <c r="O777" s="46">
        <v>45721</v>
      </c>
      <c r="P777" s="45" t="str">
        <f ca="1">IF(Proc[[#This Row],[DaysAgeing]]&gt;5,"yep","on track")</f>
        <v>on track</v>
      </c>
      <c r="Q777" s="2">
        <f ca="1">IF(Proc[[#This Row],[DateClosed]]="",ABS(NETWORKDAYS(Proc[[#This Row],[DateOpened]],TODAY()))-1,ABS(NETWORKDAYS(Proc[[#This Row],[DateOpened]],Proc[[#This Row],[DateClosed]]))-1)</f>
        <v>3</v>
      </c>
      <c r="R777" s="45" t="s">
        <v>1005</v>
      </c>
      <c r="S777" s="44"/>
      <c r="T777" s="153">
        <v>776</v>
      </c>
    </row>
    <row r="778" spans="1:20" hidden="1">
      <c r="A778" s="43" t="s">
        <v>1758</v>
      </c>
      <c r="B778" s="152" t="str">
        <f>IFERROR(VLOOKUP(Proc[[#This Row],[App]],Table2[],3,0),"open")</f>
        <v>ok</v>
      </c>
      <c r="C778" s="43" t="s">
        <v>369</v>
      </c>
      <c r="D778" s="152" t="s">
        <v>8260</v>
      </c>
      <c r="E778" s="152" t="s">
        <v>1755</v>
      </c>
      <c r="F778" s="85" t="s">
        <v>1755</v>
      </c>
      <c r="G778" s="43" t="s">
        <v>400</v>
      </c>
      <c r="H778" s="44" t="str">
        <f>IF(Proc[[#This Row],[type]]="LFF (MDG-F)",MID(Proc[[#This Row],[Obj]],13,10),"")</f>
        <v/>
      </c>
      <c r="I778" s="152"/>
      <c r="J778" s="44" t="b">
        <f>Proc[[#This Row],[Requested]]=Proc[[#This Row],[CurrentParent]]</f>
        <v>1</v>
      </c>
      <c r="K778" s="152" t="str">
        <f>IF(Proc[[#This Row],[Author]]="Marcela Urrego",VLOOKUP(LEFT(Proc[[#This Row],[Requested]],1),Table3[#All],2,0),VLOOKUP(Proc[[#This Row],[Author]],Table4[],2,0))</f>
        <v>HC</v>
      </c>
      <c r="L778" s="22" t="s">
        <v>508</v>
      </c>
      <c r="M778" s="46">
        <v>45716.548854166664</v>
      </c>
      <c r="N778" s="46">
        <v>45721</v>
      </c>
      <c r="O778" s="46">
        <v>45721</v>
      </c>
      <c r="P778" s="45" t="str">
        <f ca="1">IF(Proc[[#This Row],[DaysAgeing]]&gt;5,"yep","on track")</f>
        <v>on track</v>
      </c>
      <c r="Q778" s="2">
        <f ca="1">IF(Proc[[#This Row],[DateClosed]]="",ABS(NETWORKDAYS(Proc[[#This Row],[DateOpened]],TODAY()))-1,ABS(NETWORKDAYS(Proc[[#This Row],[DateOpened]],Proc[[#This Row],[DateClosed]]))-1)</f>
        <v>3</v>
      </c>
      <c r="R778" s="45" t="s">
        <v>1005</v>
      </c>
      <c r="S778" s="44"/>
      <c r="T778" s="153">
        <v>777</v>
      </c>
    </row>
    <row r="779" spans="1:20" hidden="1">
      <c r="A779" s="43" t="s">
        <v>1758</v>
      </c>
      <c r="B779" s="152" t="str">
        <f>IFERROR(VLOOKUP(Proc[[#This Row],[App]],Table2[],3,0),"open")</f>
        <v>ok</v>
      </c>
      <c r="C779" s="43" t="s">
        <v>369</v>
      </c>
      <c r="D779" s="152" t="s">
        <v>8261</v>
      </c>
      <c r="E779" s="152" t="s">
        <v>1755</v>
      </c>
      <c r="F779" s="152" t="s">
        <v>1755</v>
      </c>
      <c r="G779" s="43" t="s">
        <v>400</v>
      </c>
      <c r="H779" s="44" t="str">
        <f>IF(Proc[[#This Row],[type]]="LFF (MDG-F)",MID(Proc[[#This Row],[Obj]],13,10),"")</f>
        <v/>
      </c>
      <c r="I779" s="152"/>
      <c r="J779" s="44" t="b">
        <f>Proc[[#This Row],[Requested]]=Proc[[#This Row],[CurrentParent]]</f>
        <v>1</v>
      </c>
      <c r="K779" s="152" t="str">
        <f>IF(Proc[[#This Row],[Author]]="Marcela Urrego",VLOOKUP(LEFT(Proc[[#This Row],[Requested]],1),Table3[#All],2,0),VLOOKUP(Proc[[#This Row],[Author]],Table4[],2,0))</f>
        <v>HC</v>
      </c>
      <c r="L779" s="22" t="s">
        <v>508</v>
      </c>
      <c r="M779" s="46">
        <v>45716.548854166664</v>
      </c>
      <c r="N779" s="46">
        <v>45721</v>
      </c>
      <c r="O779" s="46">
        <v>45721</v>
      </c>
      <c r="P779" s="45" t="str">
        <f ca="1">IF(Proc[[#This Row],[DaysAgeing]]&gt;5,"yep","on track")</f>
        <v>on track</v>
      </c>
      <c r="Q779" s="2">
        <f ca="1">IF(Proc[[#This Row],[DateClosed]]="",ABS(NETWORKDAYS(Proc[[#This Row],[DateOpened]],TODAY()))-1,ABS(NETWORKDAYS(Proc[[#This Row],[DateOpened]],Proc[[#This Row],[DateClosed]]))-1)</f>
        <v>3</v>
      </c>
      <c r="R779" s="45" t="s">
        <v>1005</v>
      </c>
      <c r="S779" s="44"/>
      <c r="T779" s="153">
        <v>778</v>
      </c>
    </row>
    <row r="780" spans="1:20" hidden="1">
      <c r="A780" s="43" t="s">
        <v>1758</v>
      </c>
      <c r="B780" s="152" t="str">
        <f>IFERROR(VLOOKUP(Proc[[#This Row],[App]],Table2[],3,0),"open")</f>
        <v>ok</v>
      </c>
      <c r="C780" s="43" t="s">
        <v>369</v>
      </c>
      <c r="D780" s="152" t="s">
        <v>8262</v>
      </c>
      <c r="E780" s="152" t="s">
        <v>1755</v>
      </c>
      <c r="F780" s="152" t="s">
        <v>1755</v>
      </c>
      <c r="G780" s="43" t="s">
        <v>400</v>
      </c>
      <c r="H780" s="44" t="str">
        <f>IF(Proc[[#This Row],[type]]="LFF (MDG-F)",MID(Proc[[#This Row],[Obj]],13,10),"")</f>
        <v/>
      </c>
      <c r="I780" s="152"/>
      <c r="J780" s="44" t="b">
        <f>Proc[[#This Row],[Requested]]=Proc[[#This Row],[CurrentParent]]</f>
        <v>1</v>
      </c>
      <c r="K780" s="152" t="str">
        <f>IF(Proc[[#This Row],[Author]]="Marcela Urrego",VLOOKUP(LEFT(Proc[[#This Row],[Requested]],1),Table3[#All],2,0),VLOOKUP(Proc[[#This Row],[Author]],Table4[],2,0))</f>
        <v>HC</v>
      </c>
      <c r="L780" s="22" t="s">
        <v>508</v>
      </c>
      <c r="M780" s="46">
        <v>45716.548854166664</v>
      </c>
      <c r="N780" s="46">
        <v>45721</v>
      </c>
      <c r="O780" s="46">
        <v>45721</v>
      </c>
      <c r="P780" s="45" t="str">
        <f ca="1">IF(Proc[[#This Row],[DaysAgeing]]&gt;5,"yep","on track")</f>
        <v>on track</v>
      </c>
      <c r="Q780" s="2">
        <f ca="1">IF(Proc[[#This Row],[DateClosed]]="",ABS(NETWORKDAYS(Proc[[#This Row],[DateOpened]],TODAY()))-1,ABS(NETWORKDAYS(Proc[[#This Row],[DateOpened]],Proc[[#This Row],[DateClosed]]))-1)</f>
        <v>3</v>
      </c>
      <c r="R780" s="45" t="s">
        <v>1005</v>
      </c>
      <c r="S780" s="44"/>
      <c r="T780" s="153">
        <v>779</v>
      </c>
    </row>
    <row r="781" spans="1:20" hidden="1">
      <c r="A781" s="43" t="s">
        <v>1758</v>
      </c>
      <c r="B781" s="152" t="str">
        <f>IFERROR(VLOOKUP(Proc[[#This Row],[App]],Table2[],3,0),"open")</f>
        <v>ok</v>
      </c>
      <c r="C781" s="43" t="s">
        <v>369</v>
      </c>
      <c r="D781" s="152" t="s">
        <v>8263</v>
      </c>
      <c r="E781" s="152" t="s">
        <v>1756</v>
      </c>
      <c r="F781" s="152" t="s">
        <v>1756</v>
      </c>
      <c r="G781" s="43" t="s">
        <v>400</v>
      </c>
      <c r="H781" s="44" t="str">
        <f>IF(Proc[[#This Row],[type]]="LFF (MDG-F)",MID(Proc[[#This Row],[Obj]],13,10),"")</f>
        <v/>
      </c>
      <c r="I781" s="152"/>
      <c r="J781" s="44" t="b">
        <f>Proc[[#This Row],[Requested]]=Proc[[#This Row],[CurrentParent]]</f>
        <v>1</v>
      </c>
      <c r="K781" s="152" t="str">
        <f>IF(Proc[[#This Row],[Author]]="Marcela Urrego",VLOOKUP(LEFT(Proc[[#This Row],[Requested]],1),Table3[#All],2,0),VLOOKUP(Proc[[#This Row],[Author]],Table4[],2,0))</f>
        <v>HC</v>
      </c>
      <c r="L781" s="22" t="s">
        <v>508</v>
      </c>
      <c r="M781" s="46">
        <v>45716.548854166664</v>
      </c>
      <c r="N781" s="46">
        <v>45721</v>
      </c>
      <c r="O781" s="46">
        <v>45721</v>
      </c>
      <c r="P781" s="45" t="str">
        <f ca="1">IF(Proc[[#This Row],[DaysAgeing]]&gt;5,"yep","on track")</f>
        <v>on track</v>
      </c>
      <c r="Q781" s="2">
        <f ca="1">IF(Proc[[#This Row],[DateClosed]]="",ABS(NETWORKDAYS(Proc[[#This Row],[DateOpened]],TODAY()))-1,ABS(NETWORKDAYS(Proc[[#This Row],[DateOpened]],Proc[[#This Row],[DateClosed]]))-1)</f>
        <v>3</v>
      </c>
      <c r="R781" s="45" t="s">
        <v>1005</v>
      </c>
      <c r="S781" s="44"/>
      <c r="T781" s="153">
        <v>780</v>
      </c>
    </row>
    <row r="782" spans="1:20" hidden="1">
      <c r="A782" s="43" t="s">
        <v>1758</v>
      </c>
      <c r="B782" s="152" t="str">
        <f>IFERROR(VLOOKUP(Proc[[#This Row],[App]],Table2[],3,0),"open")</f>
        <v>ok</v>
      </c>
      <c r="C782" s="43" t="s">
        <v>369</v>
      </c>
      <c r="D782" s="152" t="s">
        <v>8264</v>
      </c>
      <c r="E782" s="152" t="s">
        <v>1757</v>
      </c>
      <c r="F782" s="152" t="s">
        <v>1757</v>
      </c>
      <c r="G782" s="43" t="s">
        <v>400</v>
      </c>
      <c r="H782" s="44" t="str">
        <f>IF(Proc[[#This Row],[type]]="LFF (MDG-F)",MID(Proc[[#This Row],[Obj]],13,10),"")</f>
        <v/>
      </c>
      <c r="I782" s="152"/>
      <c r="J782" s="44" t="b">
        <f>Proc[[#This Row],[Requested]]=Proc[[#This Row],[CurrentParent]]</f>
        <v>1</v>
      </c>
      <c r="K782" s="152" t="str">
        <f>IF(Proc[[#This Row],[Author]]="Marcela Urrego",VLOOKUP(LEFT(Proc[[#This Row],[Requested]],1),Table3[#All],2,0),VLOOKUP(Proc[[#This Row],[Author]],Table4[],2,0))</f>
        <v>HC</v>
      </c>
      <c r="L782" s="22" t="s">
        <v>508</v>
      </c>
      <c r="M782" s="46">
        <v>45716.548854166664</v>
      </c>
      <c r="N782" s="46">
        <v>45721</v>
      </c>
      <c r="O782" s="46">
        <v>45721</v>
      </c>
      <c r="P782" s="45" t="str">
        <f ca="1">IF(Proc[[#This Row],[DaysAgeing]]&gt;5,"yep","on track")</f>
        <v>on track</v>
      </c>
      <c r="Q782" s="2">
        <f ca="1">IF(Proc[[#This Row],[DateClosed]]="",ABS(NETWORKDAYS(Proc[[#This Row],[DateOpened]],TODAY()))-1,ABS(NETWORKDAYS(Proc[[#This Row],[DateOpened]],Proc[[#This Row],[DateClosed]]))-1)</f>
        <v>3</v>
      </c>
      <c r="R782" s="45" t="s">
        <v>1005</v>
      </c>
      <c r="S782" s="44"/>
      <c r="T782" s="153">
        <v>781</v>
      </c>
    </row>
    <row r="783" spans="1:20" hidden="1">
      <c r="A783" s="43" t="s">
        <v>1758</v>
      </c>
      <c r="B783" s="111" t="str">
        <f>IFERROR(VLOOKUP(Proc[[#This Row],[App]],Table2[],3,0),"open")</f>
        <v>ok</v>
      </c>
      <c r="C783" s="43" t="s">
        <v>369</v>
      </c>
      <c r="D783" s="152" t="s">
        <v>8265</v>
      </c>
      <c r="E783" s="152" t="s">
        <v>1754</v>
      </c>
      <c r="F783" s="152" t="s">
        <v>1754</v>
      </c>
      <c r="G783" s="43" t="s">
        <v>400</v>
      </c>
      <c r="H783" s="44" t="str">
        <f>IF(Proc[[#This Row],[type]]="LFF (MDG-F)",MID(Proc[[#This Row],[Obj]],13,10),"")</f>
        <v/>
      </c>
      <c r="I783" s="152"/>
      <c r="J783" s="44" t="b">
        <f>Proc[[#This Row],[Requested]]=Proc[[#This Row],[CurrentParent]]</f>
        <v>1</v>
      </c>
      <c r="K783" s="107" t="str">
        <f>IF(Proc[[#This Row],[Author]]="Marcela Urrego",VLOOKUP(LEFT(Proc[[#This Row],[Requested]],1),Table3[#All],2,0),VLOOKUP(Proc[[#This Row],[Author]],Table4[],2,0))</f>
        <v>HC</v>
      </c>
      <c r="L783" s="22" t="s">
        <v>508</v>
      </c>
      <c r="M783" s="46">
        <v>45716.548854166664</v>
      </c>
      <c r="N783" s="46">
        <v>45721</v>
      </c>
      <c r="O783" s="46">
        <v>45721</v>
      </c>
      <c r="P783" s="45" t="str">
        <f ca="1">IF(Proc[[#This Row],[DaysAgeing]]&gt;5,"yep","on track")</f>
        <v>on track</v>
      </c>
      <c r="Q783" s="2">
        <f ca="1">IF(Proc[[#This Row],[DateClosed]]="",ABS(NETWORKDAYS(Proc[[#This Row],[DateOpened]],TODAY()))-1,ABS(NETWORKDAYS(Proc[[#This Row],[DateOpened]],Proc[[#This Row],[DateClosed]]))-1)</f>
        <v>3</v>
      </c>
      <c r="R783" s="45" t="s">
        <v>1005</v>
      </c>
      <c r="S783" s="44"/>
      <c r="T783" s="153">
        <v>782</v>
      </c>
    </row>
    <row r="784" spans="1:20" hidden="1">
      <c r="A784" s="43" t="s">
        <v>1758</v>
      </c>
      <c r="B784" s="152" t="str">
        <f>IFERROR(VLOOKUP(Proc[[#This Row],[App]],Table2[],3,0),"open")</f>
        <v>ok</v>
      </c>
      <c r="C784" s="43" t="s">
        <v>369</v>
      </c>
      <c r="D784" s="152" t="s">
        <v>8266</v>
      </c>
      <c r="E784" s="152" t="s">
        <v>1755</v>
      </c>
      <c r="F784" s="152" t="s">
        <v>1755</v>
      </c>
      <c r="G784" s="43" t="s">
        <v>400</v>
      </c>
      <c r="H784" s="44" t="str">
        <f>IF(Proc[[#This Row],[type]]="LFF (MDG-F)",MID(Proc[[#This Row],[Obj]],13,10),"")</f>
        <v/>
      </c>
      <c r="I784" s="152"/>
      <c r="J784" s="44" t="b">
        <f>Proc[[#This Row],[Requested]]=Proc[[#This Row],[CurrentParent]]</f>
        <v>1</v>
      </c>
      <c r="K784" s="152" t="str">
        <f>IF(Proc[[#This Row],[Author]]="Marcela Urrego",VLOOKUP(LEFT(Proc[[#This Row],[Requested]],1),Table3[#All],2,0),VLOOKUP(Proc[[#This Row],[Author]],Table4[],2,0))</f>
        <v>HC</v>
      </c>
      <c r="L784" s="22" t="s">
        <v>508</v>
      </c>
      <c r="M784" s="46">
        <v>45716.548854166664</v>
      </c>
      <c r="N784" s="46">
        <v>45721</v>
      </c>
      <c r="O784" s="46">
        <v>45721</v>
      </c>
      <c r="P784" s="45" t="str">
        <f ca="1">IF(Proc[[#This Row],[DaysAgeing]]&gt;5,"yep","on track")</f>
        <v>on track</v>
      </c>
      <c r="Q784" s="2">
        <f ca="1">IF(Proc[[#This Row],[DateClosed]]="",ABS(NETWORKDAYS(Proc[[#This Row],[DateOpened]],TODAY()))-1,ABS(NETWORKDAYS(Proc[[#This Row],[DateOpened]],Proc[[#This Row],[DateClosed]]))-1)</f>
        <v>3</v>
      </c>
      <c r="R784" s="45" t="s">
        <v>1005</v>
      </c>
      <c r="S784" s="44"/>
      <c r="T784" s="153">
        <v>783</v>
      </c>
    </row>
    <row r="785" spans="1:20" hidden="1">
      <c r="A785" s="43" t="s">
        <v>1758</v>
      </c>
      <c r="B785" s="152" t="str">
        <f>IFERROR(VLOOKUP(Proc[[#This Row],[App]],Table2[],3,0),"open")</f>
        <v>ok</v>
      </c>
      <c r="C785" s="43" t="s">
        <v>369</v>
      </c>
      <c r="D785" s="152" t="s">
        <v>8267</v>
      </c>
      <c r="E785" s="152" t="s">
        <v>1755</v>
      </c>
      <c r="F785" s="152" t="s">
        <v>1755</v>
      </c>
      <c r="G785" s="43" t="s">
        <v>400</v>
      </c>
      <c r="H785" s="44" t="str">
        <f>IF(Proc[[#This Row],[type]]="LFF (MDG-F)",MID(Proc[[#This Row],[Obj]],13,10),"")</f>
        <v/>
      </c>
      <c r="I785" s="152"/>
      <c r="J785" s="44" t="b">
        <f>Proc[[#This Row],[Requested]]=Proc[[#This Row],[CurrentParent]]</f>
        <v>1</v>
      </c>
      <c r="K785" s="152" t="str">
        <f>IF(Proc[[#This Row],[Author]]="Marcela Urrego",VLOOKUP(LEFT(Proc[[#This Row],[Requested]],1),Table3[#All],2,0),VLOOKUP(Proc[[#This Row],[Author]],Table4[],2,0))</f>
        <v>HC</v>
      </c>
      <c r="L785" s="22" t="s">
        <v>508</v>
      </c>
      <c r="M785" s="46">
        <v>45716.548854166664</v>
      </c>
      <c r="N785" s="46">
        <v>45721</v>
      </c>
      <c r="O785" s="46">
        <v>45721</v>
      </c>
      <c r="P785" s="45" t="str">
        <f ca="1">IF(Proc[[#This Row],[DaysAgeing]]&gt;5,"yep","on track")</f>
        <v>on track</v>
      </c>
      <c r="Q785" s="2">
        <f ca="1">IF(Proc[[#This Row],[DateClosed]]="",ABS(NETWORKDAYS(Proc[[#This Row],[DateOpened]],TODAY()))-1,ABS(NETWORKDAYS(Proc[[#This Row],[DateOpened]],Proc[[#This Row],[DateClosed]]))-1)</f>
        <v>3</v>
      </c>
      <c r="R785" s="45" t="s">
        <v>1005</v>
      </c>
      <c r="S785" s="44"/>
      <c r="T785" s="153">
        <v>784</v>
      </c>
    </row>
    <row r="786" spans="1:20" hidden="1">
      <c r="A786" t="s">
        <v>1752</v>
      </c>
      <c r="B786" s="152" t="str">
        <f>IFERROR(VLOOKUP(Proc[[#This Row],[App]],Table2[],3,0),"open")</f>
        <v>ok</v>
      </c>
      <c r="C786" s="43" t="s">
        <v>369</v>
      </c>
      <c r="D786" s="152" t="s">
        <v>8268</v>
      </c>
      <c r="E786" s="152" t="s">
        <v>1734</v>
      </c>
      <c r="F786" s="152" t="s">
        <v>1734</v>
      </c>
      <c r="G786" s="43" t="s">
        <v>400</v>
      </c>
      <c r="H786" s="44" t="str">
        <f>IF(Proc[[#This Row],[type]]="LFF (MDG-F)",MID(Proc[[#This Row],[Obj]],13,10),"")</f>
        <v/>
      </c>
      <c r="I786" s="152"/>
      <c r="J786" s="44" t="b">
        <f>Proc[[#This Row],[Requested]]=Proc[[#This Row],[CurrentParent]]</f>
        <v>1</v>
      </c>
      <c r="K786" s="152" t="str">
        <f>IF(Proc[[#This Row],[Author]]="Marcela Urrego",VLOOKUP(LEFT(Proc[[#This Row],[Requested]],1),Table3[#All],2,0),VLOOKUP(Proc[[#This Row],[Author]],Table4[],2,0))</f>
        <v>HC</v>
      </c>
      <c r="L786" s="22" t="s">
        <v>508</v>
      </c>
      <c r="M786" s="46">
        <v>45716.734988425924</v>
      </c>
      <c r="N786" s="46">
        <v>45721</v>
      </c>
      <c r="O786" s="46">
        <v>45721</v>
      </c>
      <c r="P786" s="45" t="str">
        <f ca="1">IF(Proc[[#This Row],[DaysAgeing]]&gt;5,"yep","on track")</f>
        <v>on track</v>
      </c>
      <c r="Q786" s="2">
        <f ca="1">IF(Proc[[#This Row],[DateClosed]]="",ABS(NETWORKDAYS(Proc[[#This Row],[DateOpened]],TODAY()))-1,ABS(NETWORKDAYS(Proc[[#This Row],[DateOpened]],Proc[[#This Row],[DateClosed]]))-1)</f>
        <v>3</v>
      </c>
      <c r="R786" s="45" t="s">
        <v>1005</v>
      </c>
      <c r="S786" s="44"/>
      <c r="T786" s="153">
        <v>785</v>
      </c>
    </row>
    <row r="787" spans="1:20" hidden="1">
      <c r="A787" s="43" t="s">
        <v>1752</v>
      </c>
      <c r="B787" s="152" t="str">
        <f>IFERROR(VLOOKUP(Proc[[#This Row],[App]],Table2[],3,0),"open")</f>
        <v>ok</v>
      </c>
      <c r="C787" s="43" t="s">
        <v>369</v>
      </c>
      <c r="D787" s="152" t="s">
        <v>1735</v>
      </c>
      <c r="E787" s="152" t="s">
        <v>1736</v>
      </c>
      <c r="F787" s="152" t="s">
        <v>1736</v>
      </c>
      <c r="G787" s="43" t="s">
        <v>400</v>
      </c>
      <c r="H787" s="44" t="str">
        <f>IF(Proc[[#This Row],[type]]="LFF (MDG-F)",MID(Proc[[#This Row],[Obj]],13,10),"")</f>
        <v/>
      </c>
      <c r="I787" s="152"/>
      <c r="J787" s="44" t="b">
        <f>Proc[[#This Row],[Requested]]=Proc[[#This Row],[CurrentParent]]</f>
        <v>1</v>
      </c>
      <c r="K787" s="152" t="str">
        <f>IF(Proc[[#This Row],[Author]]="Marcela Urrego",VLOOKUP(LEFT(Proc[[#This Row],[Requested]],1),Table3[#All],2,0),VLOOKUP(Proc[[#This Row],[Author]],Table4[],2,0))</f>
        <v>HC</v>
      </c>
      <c r="L787" s="22" t="s">
        <v>508</v>
      </c>
      <c r="M787" s="46">
        <v>45716.734988425924</v>
      </c>
      <c r="N787" s="46">
        <v>45721</v>
      </c>
      <c r="O787" s="46">
        <v>45721</v>
      </c>
      <c r="P787" s="45" t="str">
        <f ca="1">IF(Proc[[#This Row],[DaysAgeing]]&gt;5,"yep","on track")</f>
        <v>on track</v>
      </c>
      <c r="Q787" s="2">
        <f ca="1">IF(Proc[[#This Row],[DateClosed]]="",ABS(NETWORKDAYS(Proc[[#This Row],[DateOpened]],TODAY()))-1,ABS(NETWORKDAYS(Proc[[#This Row],[DateOpened]],Proc[[#This Row],[DateClosed]]))-1)</f>
        <v>3</v>
      </c>
      <c r="R787" s="45" t="s">
        <v>1005</v>
      </c>
      <c r="S787" s="44"/>
      <c r="T787" s="153">
        <v>786</v>
      </c>
    </row>
    <row r="788" spans="1:20" hidden="1">
      <c r="A788" s="43" t="s">
        <v>1752</v>
      </c>
      <c r="B788" s="152" t="str">
        <f>IFERROR(VLOOKUP(Proc[[#This Row],[App]],Table2[],3,0),"open")</f>
        <v>ok</v>
      </c>
      <c r="C788" s="43" t="s">
        <v>369</v>
      </c>
      <c r="D788" s="152" t="s">
        <v>1737</v>
      </c>
      <c r="E788" s="152" t="s">
        <v>1736</v>
      </c>
      <c r="F788" s="152" t="s">
        <v>1736</v>
      </c>
      <c r="G788" s="43" t="s">
        <v>400</v>
      </c>
      <c r="H788" s="44" t="str">
        <f>IF(Proc[[#This Row],[type]]="LFF (MDG-F)",MID(Proc[[#This Row],[Obj]],13,10),"")</f>
        <v/>
      </c>
      <c r="I788" s="152"/>
      <c r="J788" s="44" t="b">
        <f>Proc[[#This Row],[Requested]]=Proc[[#This Row],[CurrentParent]]</f>
        <v>1</v>
      </c>
      <c r="K788" s="152" t="str">
        <f>IF(Proc[[#This Row],[Author]]="Marcela Urrego",VLOOKUP(LEFT(Proc[[#This Row],[Requested]],1),Table3[#All],2,0),VLOOKUP(Proc[[#This Row],[Author]],Table4[],2,0))</f>
        <v>HC</v>
      </c>
      <c r="L788" s="22" t="s">
        <v>508</v>
      </c>
      <c r="M788" s="46">
        <v>45716.734988425924</v>
      </c>
      <c r="N788" s="46">
        <v>45721</v>
      </c>
      <c r="O788" s="46">
        <v>45721</v>
      </c>
      <c r="P788" s="45" t="str">
        <f ca="1">IF(Proc[[#This Row],[DaysAgeing]]&gt;5,"yep","on track")</f>
        <v>on track</v>
      </c>
      <c r="Q788" s="2">
        <f ca="1">IF(Proc[[#This Row],[DateClosed]]="",ABS(NETWORKDAYS(Proc[[#This Row],[DateOpened]],TODAY()))-1,ABS(NETWORKDAYS(Proc[[#This Row],[DateOpened]],Proc[[#This Row],[DateClosed]]))-1)</f>
        <v>3</v>
      </c>
      <c r="R788" s="45" t="s">
        <v>1005</v>
      </c>
      <c r="S788" s="44"/>
      <c r="T788" s="153">
        <v>787</v>
      </c>
    </row>
    <row r="789" spans="1:20" hidden="1">
      <c r="A789" s="43" t="s">
        <v>1752</v>
      </c>
      <c r="B789" s="152" t="str">
        <f>IFERROR(VLOOKUP(Proc[[#This Row],[App]],Table2[],3,0),"open")</f>
        <v>ok</v>
      </c>
      <c r="C789" s="43" t="s">
        <v>369</v>
      </c>
      <c r="D789" s="152" t="s">
        <v>1738</v>
      </c>
      <c r="E789" s="152" t="s">
        <v>1736</v>
      </c>
      <c r="F789" s="152" t="s">
        <v>1736</v>
      </c>
      <c r="G789" s="43" t="s">
        <v>400</v>
      </c>
      <c r="H789" s="44" t="str">
        <f>IF(Proc[[#This Row],[type]]="LFF (MDG-F)",MID(Proc[[#This Row],[Obj]],13,10),"")</f>
        <v/>
      </c>
      <c r="I789" s="152"/>
      <c r="J789" s="44" t="b">
        <f>Proc[[#This Row],[Requested]]=Proc[[#This Row],[CurrentParent]]</f>
        <v>1</v>
      </c>
      <c r="K789" s="152" t="str">
        <f>IF(Proc[[#This Row],[Author]]="Marcela Urrego",VLOOKUP(LEFT(Proc[[#This Row],[Requested]],1),Table3[#All],2,0),VLOOKUP(Proc[[#This Row],[Author]],Table4[],2,0))</f>
        <v>HC</v>
      </c>
      <c r="L789" s="22" t="s">
        <v>508</v>
      </c>
      <c r="M789" s="46">
        <v>45716.734988425924</v>
      </c>
      <c r="N789" s="46">
        <v>45721</v>
      </c>
      <c r="O789" s="46">
        <v>45721</v>
      </c>
      <c r="P789" s="45" t="str">
        <f ca="1">IF(Proc[[#This Row],[DaysAgeing]]&gt;5,"yep","on track")</f>
        <v>on track</v>
      </c>
      <c r="Q789" s="2">
        <f ca="1">IF(Proc[[#This Row],[DateClosed]]="",ABS(NETWORKDAYS(Proc[[#This Row],[DateOpened]],TODAY()))-1,ABS(NETWORKDAYS(Proc[[#This Row],[DateOpened]],Proc[[#This Row],[DateClosed]]))-1)</f>
        <v>3</v>
      </c>
      <c r="R789" s="45" t="s">
        <v>1005</v>
      </c>
      <c r="S789" s="44"/>
      <c r="T789" s="153">
        <v>788</v>
      </c>
    </row>
    <row r="790" spans="1:20" hidden="1">
      <c r="A790" s="43" t="s">
        <v>1752</v>
      </c>
      <c r="B790" s="152" t="str">
        <f>IFERROR(VLOOKUP(Proc[[#This Row],[App]],Table2[],3,0),"open")</f>
        <v>ok</v>
      </c>
      <c r="C790" s="43" t="s">
        <v>369</v>
      </c>
      <c r="D790" s="152" t="s">
        <v>1739</v>
      </c>
      <c r="E790" s="152" t="s">
        <v>1736</v>
      </c>
      <c r="F790" s="152" t="s">
        <v>1736</v>
      </c>
      <c r="G790" s="43" t="s">
        <v>400</v>
      </c>
      <c r="H790" s="44" t="str">
        <f>IF(Proc[[#This Row],[type]]="LFF (MDG-F)",MID(Proc[[#This Row],[Obj]],13,10),"")</f>
        <v/>
      </c>
      <c r="I790" s="152"/>
      <c r="J790" s="44" t="b">
        <f>Proc[[#This Row],[Requested]]=Proc[[#This Row],[CurrentParent]]</f>
        <v>1</v>
      </c>
      <c r="K790" s="152" t="str">
        <f>IF(Proc[[#This Row],[Author]]="Marcela Urrego",VLOOKUP(LEFT(Proc[[#This Row],[Requested]],1),Table3[#All],2,0),VLOOKUP(Proc[[#This Row],[Author]],Table4[],2,0))</f>
        <v>HC</v>
      </c>
      <c r="L790" s="22" t="s">
        <v>508</v>
      </c>
      <c r="M790" s="46">
        <v>45716.734988425924</v>
      </c>
      <c r="N790" s="46">
        <v>45721</v>
      </c>
      <c r="O790" s="46">
        <v>45721</v>
      </c>
      <c r="P790" s="45" t="str">
        <f ca="1">IF(Proc[[#This Row],[DaysAgeing]]&gt;5,"yep","on track")</f>
        <v>on track</v>
      </c>
      <c r="Q790" s="2">
        <f ca="1">IF(Proc[[#This Row],[DateClosed]]="",ABS(NETWORKDAYS(Proc[[#This Row],[DateOpened]],TODAY()))-1,ABS(NETWORKDAYS(Proc[[#This Row],[DateOpened]],Proc[[#This Row],[DateClosed]]))-1)</f>
        <v>3</v>
      </c>
      <c r="R790" s="45" t="s">
        <v>1005</v>
      </c>
      <c r="S790" s="44"/>
      <c r="T790" s="153">
        <v>789</v>
      </c>
    </row>
    <row r="791" spans="1:20" hidden="1">
      <c r="A791" s="43" t="s">
        <v>1752</v>
      </c>
      <c r="B791" s="152" t="str">
        <f>IFERROR(VLOOKUP(Proc[[#This Row],[App]],Table2[],3,0),"open")</f>
        <v>ok</v>
      </c>
      <c r="C791" s="43" t="s">
        <v>369</v>
      </c>
      <c r="D791" s="152" t="s">
        <v>1740</v>
      </c>
      <c r="E791" s="152" t="s">
        <v>1736</v>
      </c>
      <c r="F791" s="152" t="s">
        <v>1736</v>
      </c>
      <c r="G791" s="43" t="s">
        <v>400</v>
      </c>
      <c r="H791" s="44" t="str">
        <f>IF(Proc[[#This Row],[type]]="LFF (MDG-F)",MID(Proc[[#This Row],[Obj]],13,10),"")</f>
        <v/>
      </c>
      <c r="I791" s="152"/>
      <c r="J791" s="44" t="b">
        <f>Proc[[#This Row],[Requested]]=Proc[[#This Row],[CurrentParent]]</f>
        <v>1</v>
      </c>
      <c r="K791" s="152" t="str">
        <f>IF(Proc[[#This Row],[Author]]="Marcela Urrego",VLOOKUP(LEFT(Proc[[#This Row],[Requested]],1),Table3[#All],2,0),VLOOKUP(Proc[[#This Row],[Author]],Table4[],2,0))</f>
        <v>HC</v>
      </c>
      <c r="L791" s="22" t="s">
        <v>508</v>
      </c>
      <c r="M791" s="46">
        <v>45716.734988425924</v>
      </c>
      <c r="N791" s="46">
        <v>45721</v>
      </c>
      <c r="O791" s="46">
        <v>45721</v>
      </c>
      <c r="P791" s="45" t="str">
        <f ca="1">IF(Proc[[#This Row],[DaysAgeing]]&gt;5,"yep","on track")</f>
        <v>on track</v>
      </c>
      <c r="Q791" s="2">
        <f ca="1">IF(Proc[[#This Row],[DateClosed]]="",ABS(NETWORKDAYS(Proc[[#This Row],[DateOpened]],TODAY()))-1,ABS(NETWORKDAYS(Proc[[#This Row],[DateOpened]],Proc[[#This Row],[DateClosed]]))-1)</f>
        <v>3</v>
      </c>
      <c r="R791" s="45" t="s">
        <v>1005</v>
      </c>
      <c r="S791" s="44"/>
      <c r="T791" s="153">
        <v>790</v>
      </c>
    </row>
    <row r="792" spans="1:20" hidden="1">
      <c r="A792" s="43" t="s">
        <v>1752</v>
      </c>
      <c r="B792" s="152" t="str">
        <f>IFERROR(VLOOKUP(Proc[[#This Row],[App]],Table2[],3,0),"open")</f>
        <v>ok</v>
      </c>
      <c r="C792" s="43" t="s">
        <v>369</v>
      </c>
      <c r="D792" s="152" t="s">
        <v>1741</v>
      </c>
      <c r="E792" s="152" t="s">
        <v>1736</v>
      </c>
      <c r="F792" s="152" t="s">
        <v>1736</v>
      </c>
      <c r="G792" s="43" t="s">
        <v>400</v>
      </c>
      <c r="H792" s="44" t="str">
        <f>IF(Proc[[#This Row],[type]]="LFF (MDG-F)",MID(Proc[[#This Row],[Obj]],13,10),"")</f>
        <v/>
      </c>
      <c r="I792" s="152"/>
      <c r="J792" s="44" t="b">
        <f>Proc[[#This Row],[Requested]]=Proc[[#This Row],[CurrentParent]]</f>
        <v>1</v>
      </c>
      <c r="K792" s="152" t="str">
        <f>IF(Proc[[#This Row],[Author]]="Marcela Urrego",VLOOKUP(LEFT(Proc[[#This Row],[Requested]],1),Table3[#All],2,0),VLOOKUP(Proc[[#This Row],[Author]],Table4[],2,0))</f>
        <v>HC</v>
      </c>
      <c r="L792" s="22" t="s">
        <v>508</v>
      </c>
      <c r="M792" s="46">
        <v>45716.734988425924</v>
      </c>
      <c r="N792" s="46">
        <v>45721</v>
      </c>
      <c r="O792" s="46">
        <v>45721</v>
      </c>
      <c r="P792" s="45" t="str">
        <f ca="1">IF(Proc[[#This Row],[DaysAgeing]]&gt;5,"yep","on track")</f>
        <v>on track</v>
      </c>
      <c r="Q792" s="2">
        <f ca="1">IF(Proc[[#This Row],[DateClosed]]="",ABS(NETWORKDAYS(Proc[[#This Row],[DateOpened]],TODAY()))-1,ABS(NETWORKDAYS(Proc[[#This Row],[DateOpened]],Proc[[#This Row],[DateClosed]]))-1)</f>
        <v>3</v>
      </c>
      <c r="R792" s="45" t="s">
        <v>1005</v>
      </c>
      <c r="S792" s="44"/>
      <c r="T792" s="153">
        <v>791</v>
      </c>
    </row>
    <row r="793" spans="1:20" hidden="1">
      <c r="A793" s="43" t="s">
        <v>1752</v>
      </c>
      <c r="B793" s="152" t="str">
        <f>IFERROR(VLOOKUP(Proc[[#This Row],[App]],Table2[],3,0),"open")</f>
        <v>ok</v>
      </c>
      <c r="C793" s="43" t="s">
        <v>369</v>
      </c>
      <c r="D793" s="152" t="s">
        <v>1742</v>
      </c>
      <c r="E793" s="152" t="s">
        <v>1736</v>
      </c>
      <c r="F793" s="152" t="s">
        <v>1736</v>
      </c>
      <c r="G793" s="43" t="s">
        <v>400</v>
      </c>
      <c r="H793" s="44" t="str">
        <f>IF(Proc[[#This Row],[type]]="LFF (MDG-F)",MID(Proc[[#This Row],[Obj]],13,10),"")</f>
        <v/>
      </c>
      <c r="I793" s="152"/>
      <c r="J793" s="44" t="b">
        <f>Proc[[#This Row],[Requested]]=Proc[[#This Row],[CurrentParent]]</f>
        <v>1</v>
      </c>
      <c r="K793" s="152" t="str">
        <f>IF(Proc[[#This Row],[Author]]="Marcela Urrego",VLOOKUP(LEFT(Proc[[#This Row],[Requested]],1),Table3[#All],2,0),VLOOKUP(Proc[[#This Row],[Author]],Table4[],2,0))</f>
        <v>HC</v>
      </c>
      <c r="L793" s="22" t="s">
        <v>508</v>
      </c>
      <c r="M793" s="46">
        <v>45716.734988425924</v>
      </c>
      <c r="N793" s="46">
        <v>45721</v>
      </c>
      <c r="O793" s="46">
        <v>45721</v>
      </c>
      <c r="P793" s="45" t="str">
        <f ca="1">IF(Proc[[#This Row],[DaysAgeing]]&gt;5,"yep","on track")</f>
        <v>on track</v>
      </c>
      <c r="Q793" s="2">
        <f ca="1">IF(Proc[[#This Row],[DateClosed]]="",ABS(NETWORKDAYS(Proc[[#This Row],[DateOpened]],TODAY()))-1,ABS(NETWORKDAYS(Proc[[#This Row],[DateOpened]],Proc[[#This Row],[DateClosed]]))-1)</f>
        <v>3</v>
      </c>
      <c r="R793" s="45" t="s">
        <v>1005</v>
      </c>
      <c r="S793" s="44"/>
      <c r="T793" s="153">
        <v>792</v>
      </c>
    </row>
    <row r="794" spans="1:20" hidden="1">
      <c r="A794" s="43" t="s">
        <v>1752</v>
      </c>
      <c r="B794" s="152" t="str">
        <f>IFERROR(VLOOKUP(Proc[[#This Row],[App]],Table2[],3,0),"open")</f>
        <v>ok</v>
      </c>
      <c r="C794" s="43" t="s">
        <v>369</v>
      </c>
      <c r="D794" s="152" t="s">
        <v>1743</v>
      </c>
      <c r="E794" s="152" t="s">
        <v>1736</v>
      </c>
      <c r="F794" s="152" t="s">
        <v>1736</v>
      </c>
      <c r="G794" s="43" t="s">
        <v>400</v>
      </c>
      <c r="H794" s="44" t="str">
        <f>IF(Proc[[#This Row],[type]]="LFF (MDG-F)",MID(Proc[[#This Row],[Obj]],13,10),"")</f>
        <v/>
      </c>
      <c r="I794" s="152"/>
      <c r="J794" s="44" t="b">
        <f>Proc[[#This Row],[Requested]]=Proc[[#This Row],[CurrentParent]]</f>
        <v>1</v>
      </c>
      <c r="K794" s="152" t="str">
        <f>IF(Proc[[#This Row],[Author]]="Marcela Urrego",VLOOKUP(LEFT(Proc[[#This Row],[Requested]],1),Table3[#All],2,0),VLOOKUP(Proc[[#This Row],[Author]],Table4[],2,0))</f>
        <v>HC</v>
      </c>
      <c r="L794" s="22" t="s">
        <v>508</v>
      </c>
      <c r="M794" s="46">
        <v>45716.734988425924</v>
      </c>
      <c r="N794" s="46">
        <v>45721</v>
      </c>
      <c r="O794" s="46">
        <v>45721</v>
      </c>
      <c r="P794" s="45" t="str">
        <f ca="1">IF(Proc[[#This Row],[DaysAgeing]]&gt;5,"yep","on track")</f>
        <v>on track</v>
      </c>
      <c r="Q794" s="2">
        <f ca="1">IF(Proc[[#This Row],[DateClosed]]="",ABS(NETWORKDAYS(Proc[[#This Row],[DateOpened]],TODAY()))-1,ABS(NETWORKDAYS(Proc[[#This Row],[DateOpened]],Proc[[#This Row],[DateClosed]]))-1)</f>
        <v>3</v>
      </c>
      <c r="R794" s="45" t="s">
        <v>1005</v>
      </c>
      <c r="S794" s="44"/>
      <c r="T794" s="153">
        <v>793</v>
      </c>
    </row>
    <row r="795" spans="1:20" hidden="1">
      <c r="A795" s="43" t="s">
        <v>1752</v>
      </c>
      <c r="B795" s="152" t="str">
        <f>IFERROR(VLOOKUP(Proc[[#This Row],[App]],Table2[],3,0),"open")</f>
        <v>ok</v>
      </c>
      <c r="C795" s="43" t="s">
        <v>369</v>
      </c>
      <c r="D795" s="152" t="s">
        <v>1744</v>
      </c>
      <c r="E795" s="152" t="s">
        <v>1736</v>
      </c>
      <c r="F795" s="152" t="s">
        <v>1736</v>
      </c>
      <c r="G795" s="43" t="s">
        <v>400</v>
      </c>
      <c r="H795" s="44" t="str">
        <f>IF(Proc[[#This Row],[type]]="LFF (MDG-F)",MID(Proc[[#This Row],[Obj]],13,10),"")</f>
        <v/>
      </c>
      <c r="I795" s="152"/>
      <c r="J795" s="44" t="b">
        <f>Proc[[#This Row],[Requested]]=Proc[[#This Row],[CurrentParent]]</f>
        <v>1</v>
      </c>
      <c r="K795" s="152" t="str">
        <f>IF(Proc[[#This Row],[Author]]="Marcela Urrego",VLOOKUP(LEFT(Proc[[#This Row],[Requested]],1),Table3[#All],2,0),VLOOKUP(Proc[[#This Row],[Author]],Table4[],2,0))</f>
        <v>HC</v>
      </c>
      <c r="L795" s="22" t="s">
        <v>508</v>
      </c>
      <c r="M795" s="46">
        <v>45716.734988425924</v>
      </c>
      <c r="N795" s="46">
        <v>45721</v>
      </c>
      <c r="O795" s="46">
        <v>45721</v>
      </c>
      <c r="P795" s="45" t="str">
        <f ca="1">IF(Proc[[#This Row],[DaysAgeing]]&gt;5,"yep","on track")</f>
        <v>on track</v>
      </c>
      <c r="Q795" s="2">
        <f ca="1">IF(Proc[[#This Row],[DateClosed]]="",ABS(NETWORKDAYS(Proc[[#This Row],[DateOpened]],TODAY()))-1,ABS(NETWORKDAYS(Proc[[#This Row],[DateOpened]],Proc[[#This Row],[DateClosed]]))-1)</f>
        <v>3</v>
      </c>
      <c r="R795" s="45" t="s">
        <v>1005</v>
      </c>
      <c r="S795" s="44"/>
      <c r="T795" s="153">
        <v>794</v>
      </c>
    </row>
    <row r="796" spans="1:20" hidden="1">
      <c r="A796" s="43" t="s">
        <v>1752</v>
      </c>
      <c r="B796" s="152" t="str">
        <f>IFERROR(VLOOKUP(Proc[[#This Row],[App]],Table2[],3,0),"open")</f>
        <v>ok</v>
      </c>
      <c r="C796" s="43" t="s">
        <v>369</v>
      </c>
      <c r="D796" s="152" t="s">
        <v>1745</v>
      </c>
      <c r="E796" s="152" t="s">
        <v>1736</v>
      </c>
      <c r="F796" s="85" t="s">
        <v>1736</v>
      </c>
      <c r="G796" s="43" t="s">
        <v>400</v>
      </c>
      <c r="H796" s="44" t="str">
        <f>IF(Proc[[#This Row],[type]]="LFF (MDG-F)",MID(Proc[[#This Row],[Obj]],13,10),"")</f>
        <v/>
      </c>
      <c r="I796" s="152"/>
      <c r="J796" s="44" t="b">
        <f>Proc[[#This Row],[Requested]]=Proc[[#This Row],[CurrentParent]]</f>
        <v>1</v>
      </c>
      <c r="K796" s="152" t="str">
        <f>IF(Proc[[#This Row],[Author]]="Marcela Urrego",VLOOKUP(LEFT(Proc[[#This Row],[Requested]],1),Table3[#All],2,0),VLOOKUP(Proc[[#This Row],[Author]],Table4[],2,0))</f>
        <v>HC</v>
      </c>
      <c r="L796" s="22" t="s">
        <v>508</v>
      </c>
      <c r="M796" s="46">
        <v>45716.734988425924</v>
      </c>
      <c r="N796" s="46">
        <v>45721</v>
      </c>
      <c r="O796" s="46">
        <v>45721</v>
      </c>
      <c r="P796" s="45" t="str">
        <f ca="1">IF(Proc[[#This Row],[DaysAgeing]]&gt;5,"yep","on track")</f>
        <v>on track</v>
      </c>
      <c r="Q796" s="2">
        <f ca="1">IF(Proc[[#This Row],[DateClosed]]="",ABS(NETWORKDAYS(Proc[[#This Row],[DateOpened]],TODAY()))-1,ABS(NETWORKDAYS(Proc[[#This Row],[DateOpened]],Proc[[#This Row],[DateClosed]]))-1)</f>
        <v>3</v>
      </c>
      <c r="R796" s="45" t="s">
        <v>1005</v>
      </c>
      <c r="S796" s="44"/>
      <c r="T796" s="153">
        <v>795</v>
      </c>
    </row>
    <row r="797" spans="1:20" hidden="1">
      <c r="A797" t="s">
        <v>1752</v>
      </c>
      <c r="B797" s="152" t="str">
        <f>IFERROR(VLOOKUP(Proc[[#This Row],[App]],Table2[],3,0),"open")</f>
        <v>ok</v>
      </c>
      <c r="C797" s="43" t="s">
        <v>369</v>
      </c>
      <c r="D797" s="152" t="s">
        <v>1746</v>
      </c>
      <c r="E797" s="152" t="s">
        <v>1736</v>
      </c>
      <c r="F797" s="152" t="s">
        <v>1736</v>
      </c>
      <c r="G797" s="43" t="s">
        <v>400</v>
      </c>
      <c r="H797" s="44" t="str">
        <f>IF(Proc[[#This Row],[type]]="LFF (MDG-F)",MID(Proc[[#This Row],[Obj]],13,10),"")</f>
        <v/>
      </c>
      <c r="I797" s="152"/>
      <c r="J797" s="44" t="b">
        <f>Proc[[#This Row],[Requested]]=Proc[[#This Row],[CurrentParent]]</f>
        <v>1</v>
      </c>
      <c r="K797" s="152" t="str">
        <f>IF(Proc[[#This Row],[Author]]="Marcela Urrego",VLOOKUP(LEFT(Proc[[#This Row],[Requested]],1),Table3[#All],2,0),VLOOKUP(Proc[[#This Row],[Author]],Table4[],2,0))</f>
        <v>HC</v>
      </c>
      <c r="L797" s="22" t="s">
        <v>508</v>
      </c>
      <c r="M797" s="46">
        <v>45716.734988425924</v>
      </c>
      <c r="N797" s="46">
        <v>45721</v>
      </c>
      <c r="O797" s="46">
        <v>45721</v>
      </c>
      <c r="P797" s="45" t="str">
        <f ca="1">IF(Proc[[#This Row],[DaysAgeing]]&gt;5,"yep","on track")</f>
        <v>on track</v>
      </c>
      <c r="Q797" s="2">
        <f ca="1">IF(Proc[[#This Row],[DateClosed]]="",ABS(NETWORKDAYS(Proc[[#This Row],[DateOpened]],TODAY()))-1,ABS(NETWORKDAYS(Proc[[#This Row],[DateOpened]],Proc[[#This Row],[DateClosed]]))-1)</f>
        <v>3</v>
      </c>
      <c r="R797" s="45" t="s">
        <v>1005</v>
      </c>
      <c r="S797" s="44"/>
      <c r="T797" s="153">
        <v>796</v>
      </c>
    </row>
    <row r="798" spans="1:20" hidden="1">
      <c r="A798" t="s">
        <v>1752</v>
      </c>
      <c r="B798" s="111" t="str">
        <f>IFERROR(VLOOKUP(Proc[[#This Row],[App]],Table2[],3,0),"open")</f>
        <v>ok</v>
      </c>
      <c r="C798" s="43" t="s">
        <v>369</v>
      </c>
      <c r="D798" s="152" t="s">
        <v>1747</v>
      </c>
      <c r="E798" s="152" t="s">
        <v>1736</v>
      </c>
      <c r="F798" s="85" t="s">
        <v>1736</v>
      </c>
      <c r="G798" s="43" t="s">
        <v>400</v>
      </c>
      <c r="H798" s="44" t="str">
        <f>IF(Proc[[#This Row],[type]]="LFF (MDG-F)",MID(Proc[[#This Row],[Obj]],13,10),"")</f>
        <v/>
      </c>
      <c r="I798" s="152"/>
      <c r="J798" s="44" t="b">
        <f>Proc[[#This Row],[Requested]]=Proc[[#This Row],[CurrentParent]]</f>
        <v>1</v>
      </c>
      <c r="K798" s="107" t="str">
        <f>IF(Proc[[#This Row],[Author]]="Marcela Urrego",VLOOKUP(LEFT(Proc[[#This Row],[Requested]],1),Table3[#All],2,0),VLOOKUP(Proc[[#This Row],[Author]],Table4[],2,0))</f>
        <v>HC</v>
      </c>
      <c r="L798" s="22" t="s">
        <v>508</v>
      </c>
      <c r="M798" s="46">
        <v>45716.734988425924</v>
      </c>
      <c r="N798" s="46">
        <v>45721</v>
      </c>
      <c r="O798" s="46">
        <v>45721</v>
      </c>
      <c r="P798" s="45" t="str">
        <f ca="1">IF(Proc[[#This Row],[DaysAgeing]]&gt;5,"yep","on track")</f>
        <v>on track</v>
      </c>
      <c r="Q798" s="2">
        <f ca="1">IF(Proc[[#This Row],[DateClosed]]="",ABS(NETWORKDAYS(Proc[[#This Row],[DateOpened]],TODAY()))-1,ABS(NETWORKDAYS(Proc[[#This Row],[DateOpened]],Proc[[#This Row],[DateClosed]]))-1)</f>
        <v>3</v>
      </c>
      <c r="R798" s="45" t="s">
        <v>1005</v>
      </c>
      <c r="S798" s="44"/>
      <c r="T798" s="153">
        <v>797</v>
      </c>
    </row>
    <row r="799" spans="1:20" hidden="1">
      <c r="A799" s="43" t="s">
        <v>1752</v>
      </c>
      <c r="B799" s="152" t="str">
        <f>IFERROR(VLOOKUP(Proc[[#This Row],[App]],Table2[],3,0),"open")</f>
        <v>ok</v>
      </c>
      <c r="C799" s="43" t="s">
        <v>369</v>
      </c>
      <c r="D799" s="152" t="s">
        <v>1748</v>
      </c>
      <c r="E799" s="152" t="s">
        <v>1736</v>
      </c>
      <c r="F799" s="152" t="s">
        <v>1736</v>
      </c>
      <c r="G799" s="43" t="s">
        <v>400</v>
      </c>
      <c r="H799" s="44" t="str">
        <f>IF(Proc[[#This Row],[type]]="LFF (MDG-F)",MID(Proc[[#This Row],[Obj]],13,10),"")</f>
        <v/>
      </c>
      <c r="I799" s="152"/>
      <c r="J799" s="44" t="b">
        <f>Proc[[#This Row],[Requested]]=Proc[[#This Row],[CurrentParent]]</f>
        <v>1</v>
      </c>
      <c r="K799" s="152" t="str">
        <f>IF(Proc[[#This Row],[Author]]="Marcela Urrego",VLOOKUP(LEFT(Proc[[#This Row],[Requested]],1),Table3[#All],2,0),VLOOKUP(Proc[[#This Row],[Author]],Table4[],2,0))</f>
        <v>HC</v>
      </c>
      <c r="L799" s="22" t="s">
        <v>508</v>
      </c>
      <c r="M799" s="46">
        <v>45716.734988425924</v>
      </c>
      <c r="N799" s="46">
        <v>45721</v>
      </c>
      <c r="O799" s="46">
        <v>45721</v>
      </c>
      <c r="P799" s="45" t="str">
        <f ca="1">IF(Proc[[#This Row],[DaysAgeing]]&gt;5,"yep","on track")</f>
        <v>on track</v>
      </c>
      <c r="Q799" s="2">
        <f ca="1">IF(Proc[[#This Row],[DateClosed]]="",ABS(NETWORKDAYS(Proc[[#This Row],[DateOpened]],TODAY()))-1,ABS(NETWORKDAYS(Proc[[#This Row],[DateOpened]],Proc[[#This Row],[DateClosed]]))-1)</f>
        <v>3</v>
      </c>
      <c r="R799" s="45" t="s">
        <v>1005</v>
      </c>
      <c r="S799" s="44"/>
      <c r="T799" s="153">
        <v>798</v>
      </c>
    </row>
    <row r="800" spans="1:20" hidden="1">
      <c r="A800" t="s">
        <v>1752</v>
      </c>
      <c r="B800" s="152" t="str">
        <f>IFERROR(VLOOKUP(Proc[[#This Row],[App]],Table2[],3,0),"open")</f>
        <v>ok</v>
      </c>
      <c r="C800" s="43" t="s">
        <v>369</v>
      </c>
      <c r="D800" s="152" t="s">
        <v>1749</v>
      </c>
      <c r="E800" s="152" t="s">
        <v>1736</v>
      </c>
      <c r="F800" s="152" t="s">
        <v>1736</v>
      </c>
      <c r="G800" s="43" t="s">
        <v>400</v>
      </c>
      <c r="H800" s="44" t="str">
        <f>IF(Proc[[#This Row],[type]]="LFF (MDG-F)",MID(Proc[[#This Row],[Obj]],13,10),"")</f>
        <v/>
      </c>
      <c r="I800" s="152"/>
      <c r="J800" s="44" t="b">
        <f>Proc[[#This Row],[Requested]]=Proc[[#This Row],[CurrentParent]]</f>
        <v>1</v>
      </c>
      <c r="K800" s="152" t="str">
        <f>IF(Proc[[#This Row],[Author]]="Marcela Urrego",VLOOKUP(LEFT(Proc[[#This Row],[Requested]],1),Table3[#All],2,0),VLOOKUP(Proc[[#This Row],[Author]],Table4[],2,0))</f>
        <v>HC</v>
      </c>
      <c r="L800" s="22" t="s">
        <v>508</v>
      </c>
      <c r="M800" s="46">
        <v>45716.734988425924</v>
      </c>
      <c r="N800" s="46">
        <v>45721</v>
      </c>
      <c r="O800" s="46">
        <v>45721</v>
      </c>
      <c r="P800" s="45" t="str">
        <f ca="1">IF(Proc[[#This Row],[DaysAgeing]]&gt;5,"yep","on track")</f>
        <v>on track</v>
      </c>
      <c r="Q800" s="2">
        <f ca="1">IF(Proc[[#This Row],[DateClosed]]="",ABS(NETWORKDAYS(Proc[[#This Row],[DateOpened]],TODAY()))-1,ABS(NETWORKDAYS(Proc[[#This Row],[DateOpened]],Proc[[#This Row],[DateClosed]]))-1)</f>
        <v>3</v>
      </c>
      <c r="R800" s="45" t="s">
        <v>1005</v>
      </c>
      <c r="S800" s="44"/>
      <c r="T800" s="153">
        <v>799</v>
      </c>
    </row>
    <row r="801" spans="1:20" hidden="1">
      <c r="A801" s="43" t="s">
        <v>1752</v>
      </c>
      <c r="B801" s="152" t="str">
        <f>IFERROR(VLOOKUP(Proc[[#This Row],[App]],Table2[],3,0),"open")</f>
        <v>ok</v>
      </c>
      <c r="C801" s="43" t="s">
        <v>369</v>
      </c>
      <c r="D801" s="152" t="s">
        <v>1750</v>
      </c>
      <c r="E801" s="152" t="s">
        <v>1736</v>
      </c>
      <c r="F801" s="152" t="s">
        <v>1736</v>
      </c>
      <c r="G801" s="43" t="s">
        <v>400</v>
      </c>
      <c r="H801" s="44" t="str">
        <f>IF(Proc[[#This Row],[type]]="LFF (MDG-F)",MID(Proc[[#This Row],[Obj]],13,10),"")</f>
        <v/>
      </c>
      <c r="I801" s="152"/>
      <c r="J801" s="44" t="b">
        <f>Proc[[#This Row],[Requested]]=Proc[[#This Row],[CurrentParent]]</f>
        <v>1</v>
      </c>
      <c r="K801" s="152" t="str">
        <f>IF(Proc[[#This Row],[Author]]="Marcela Urrego",VLOOKUP(LEFT(Proc[[#This Row],[Requested]],1),Table3[#All],2,0),VLOOKUP(Proc[[#This Row],[Author]],Table4[],2,0))</f>
        <v>HC</v>
      </c>
      <c r="L801" s="22" t="s">
        <v>508</v>
      </c>
      <c r="M801" s="46">
        <v>45716.734988425924</v>
      </c>
      <c r="N801" s="46">
        <v>45721</v>
      </c>
      <c r="O801" s="46">
        <v>45721</v>
      </c>
      <c r="P801" s="45" t="str">
        <f ca="1">IF(Proc[[#This Row],[DaysAgeing]]&gt;5,"yep","on track")</f>
        <v>on track</v>
      </c>
      <c r="Q801" s="2">
        <f ca="1">IF(Proc[[#This Row],[DateClosed]]="",ABS(NETWORKDAYS(Proc[[#This Row],[DateOpened]],TODAY()))-1,ABS(NETWORKDAYS(Proc[[#This Row],[DateOpened]],Proc[[#This Row],[DateClosed]]))-1)</f>
        <v>3</v>
      </c>
      <c r="R801" s="45" t="s">
        <v>1005</v>
      </c>
      <c r="S801" s="44"/>
      <c r="T801" s="153">
        <v>800</v>
      </c>
    </row>
    <row r="802" spans="1:20" hidden="1">
      <c r="A802" s="43" t="s">
        <v>1752</v>
      </c>
      <c r="B802" s="152" t="str">
        <f>IFERROR(VLOOKUP(Proc[[#This Row],[App]],Table2[],3,0),"open")</f>
        <v>ok</v>
      </c>
      <c r="C802" s="43" t="s">
        <v>369</v>
      </c>
      <c r="D802" s="152" t="s">
        <v>1751</v>
      </c>
      <c r="E802" s="152" t="s">
        <v>1736</v>
      </c>
      <c r="F802" s="152" t="s">
        <v>1736</v>
      </c>
      <c r="G802" s="43" t="s">
        <v>400</v>
      </c>
      <c r="H802" s="44" t="str">
        <f>IF(Proc[[#This Row],[type]]="LFF (MDG-F)",MID(Proc[[#This Row],[Obj]],13,10),"")</f>
        <v/>
      </c>
      <c r="I802" s="152"/>
      <c r="J802" s="44" t="b">
        <f>Proc[[#This Row],[Requested]]=Proc[[#This Row],[CurrentParent]]</f>
        <v>1</v>
      </c>
      <c r="K802" s="152" t="str">
        <f>IF(Proc[[#This Row],[Author]]="Marcela Urrego",VLOOKUP(LEFT(Proc[[#This Row],[Requested]],1),Table3[#All],2,0),VLOOKUP(Proc[[#This Row],[Author]],Table4[],2,0))</f>
        <v>HC</v>
      </c>
      <c r="L802" s="22" t="s">
        <v>508</v>
      </c>
      <c r="M802" s="46">
        <v>45716.734988425924</v>
      </c>
      <c r="N802" s="46">
        <v>45721</v>
      </c>
      <c r="O802" s="46">
        <v>45721</v>
      </c>
      <c r="P802" s="45" t="str">
        <f ca="1">IF(Proc[[#This Row],[DaysAgeing]]&gt;5,"yep","on track")</f>
        <v>on track</v>
      </c>
      <c r="Q802" s="2">
        <f ca="1">IF(Proc[[#This Row],[DateClosed]]="",ABS(NETWORKDAYS(Proc[[#This Row],[DateOpened]],TODAY()))-1,ABS(NETWORKDAYS(Proc[[#This Row],[DateOpened]],Proc[[#This Row],[DateClosed]]))-1)</f>
        <v>3</v>
      </c>
      <c r="R802" s="45" t="s">
        <v>1005</v>
      </c>
      <c r="S802" s="44"/>
      <c r="T802" s="153">
        <v>801</v>
      </c>
    </row>
    <row r="803" spans="1:20" hidden="1">
      <c r="A803" s="43" t="s">
        <v>1752</v>
      </c>
      <c r="B803" s="152" t="str">
        <f>IFERROR(VLOOKUP(Proc[[#This Row],[App]],Table2[],3,0),"open")</f>
        <v>ok</v>
      </c>
      <c r="C803" s="43" t="s">
        <v>369</v>
      </c>
      <c r="D803" s="152" t="s">
        <v>8211</v>
      </c>
      <c r="E803" s="152" t="s">
        <v>1734</v>
      </c>
      <c r="F803" s="152" t="s">
        <v>1734</v>
      </c>
      <c r="G803" s="43" t="s">
        <v>400</v>
      </c>
      <c r="H803" s="44" t="str">
        <f>IF(Proc[[#This Row],[type]]="LFF (MDG-F)",MID(Proc[[#This Row],[Obj]],13,10),"")</f>
        <v/>
      </c>
      <c r="I803" s="152"/>
      <c r="J803" s="44" t="b">
        <f>Proc[[#This Row],[Requested]]=Proc[[#This Row],[CurrentParent]]</f>
        <v>1</v>
      </c>
      <c r="K803" s="152" t="str">
        <f>IF(Proc[[#This Row],[Author]]="Marcela Urrego",VLOOKUP(LEFT(Proc[[#This Row],[Requested]],1),Table3[#All],2,0),VLOOKUP(Proc[[#This Row],[Author]],Table4[],2,0))</f>
        <v>HC</v>
      </c>
      <c r="L803" s="22" t="s">
        <v>508</v>
      </c>
      <c r="M803" s="46">
        <v>45716.734988425924</v>
      </c>
      <c r="N803" s="46">
        <v>45721</v>
      </c>
      <c r="O803" s="46">
        <v>45721</v>
      </c>
      <c r="P803" s="45" t="str">
        <f ca="1">IF(Proc[[#This Row],[DaysAgeing]]&gt;5,"yep","on track")</f>
        <v>on track</v>
      </c>
      <c r="Q803" s="2">
        <f ca="1">IF(Proc[[#This Row],[DateClosed]]="",ABS(NETWORKDAYS(Proc[[#This Row],[DateOpened]],TODAY()))-1,ABS(NETWORKDAYS(Proc[[#This Row],[DateOpened]],Proc[[#This Row],[DateClosed]]))-1)</f>
        <v>3</v>
      </c>
      <c r="R803" s="45" t="s">
        <v>1005</v>
      </c>
      <c r="S803" s="44"/>
      <c r="T803" s="153">
        <v>802</v>
      </c>
    </row>
    <row r="804" spans="1:20" hidden="1">
      <c r="A804" s="43" t="s">
        <v>1752</v>
      </c>
      <c r="B804" s="152" t="str">
        <f>IFERROR(VLOOKUP(Proc[[#This Row],[App]],Table2[],3,0),"open")</f>
        <v>ok</v>
      </c>
      <c r="C804" s="43" t="s">
        <v>369</v>
      </c>
      <c r="D804" s="152" t="s">
        <v>8269</v>
      </c>
      <c r="E804" s="152" t="s">
        <v>1736</v>
      </c>
      <c r="F804" s="152" t="s">
        <v>1736</v>
      </c>
      <c r="G804" s="43" t="s">
        <v>400</v>
      </c>
      <c r="H804" s="44" t="str">
        <f>IF(Proc[[#This Row],[type]]="LFF (MDG-F)",MID(Proc[[#This Row],[Obj]],13,10),"")</f>
        <v/>
      </c>
      <c r="I804" s="152"/>
      <c r="J804" s="44" t="b">
        <f>Proc[[#This Row],[Requested]]=Proc[[#This Row],[CurrentParent]]</f>
        <v>1</v>
      </c>
      <c r="K804" s="152" t="str">
        <f>IF(Proc[[#This Row],[Author]]="Marcela Urrego",VLOOKUP(LEFT(Proc[[#This Row],[Requested]],1),Table3[#All],2,0),VLOOKUP(Proc[[#This Row],[Author]],Table4[],2,0))</f>
        <v>HC</v>
      </c>
      <c r="L804" s="22" t="s">
        <v>508</v>
      </c>
      <c r="M804" s="46">
        <v>45716.734988425924</v>
      </c>
      <c r="N804" s="46">
        <v>45721</v>
      </c>
      <c r="O804" s="46">
        <v>45721</v>
      </c>
      <c r="P804" s="45" t="str">
        <f ca="1">IF(Proc[[#This Row],[DaysAgeing]]&gt;5,"yep","on track")</f>
        <v>on track</v>
      </c>
      <c r="Q804" s="2">
        <f ca="1">IF(Proc[[#This Row],[DateClosed]]="",ABS(NETWORKDAYS(Proc[[#This Row],[DateOpened]],TODAY()))-1,ABS(NETWORKDAYS(Proc[[#This Row],[DateOpened]],Proc[[#This Row],[DateClosed]]))-1)</f>
        <v>3</v>
      </c>
      <c r="R804" s="45" t="s">
        <v>1005</v>
      </c>
      <c r="S804" s="44"/>
      <c r="T804" s="153">
        <v>803</v>
      </c>
    </row>
    <row r="805" spans="1:20" hidden="1">
      <c r="A805" s="43" t="s">
        <v>1752</v>
      </c>
      <c r="B805" s="152" t="str">
        <f>IFERROR(VLOOKUP(Proc[[#This Row],[App]],Table2[],3,0),"open")</f>
        <v>ok</v>
      </c>
      <c r="C805" s="43" t="s">
        <v>369</v>
      </c>
      <c r="D805" s="152" t="s">
        <v>8270</v>
      </c>
      <c r="E805" s="152" t="s">
        <v>1736</v>
      </c>
      <c r="F805" s="152" t="s">
        <v>1736</v>
      </c>
      <c r="G805" s="43" t="s">
        <v>400</v>
      </c>
      <c r="H805" s="44" t="str">
        <f>IF(Proc[[#This Row],[type]]="LFF (MDG-F)",MID(Proc[[#This Row],[Obj]],13,10),"")</f>
        <v/>
      </c>
      <c r="I805" s="152"/>
      <c r="J805" s="44" t="b">
        <f>Proc[[#This Row],[Requested]]=Proc[[#This Row],[CurrentParent]]</f>
        <v>1</v>
      </c>
      <c r="K805" s="152" t="str">
        <f>IF(Proc[[#This Row],[Author]]="Marcela Urrego",VLOOKUP(LEFT(Proc[[#This Row],[Requested]],1),Table3[#All],2,0),VLOOKUP(Proc[[#This Row],[Author]],Table4[],2,0))</f>
        <v>HC</v>
      </c>
      <c r="L805" s="22" t="s">
        <v>508</v>
      </c>
      <c r="M805" s="46">
        <v>45716.734988425924</v>
      </c>
      <c r="N805" s="46">
        <v>45721</v>
      </c>
      <c r="O805" s="46">
        <v>45721</v>
      </c>
      <c r="P805" s="45" t="str">
        <f ca="1">IF(Proc[[#This Row],[DaysAgeing]]&gt;5,"yep","on track")</f>
        <v>on track</v>
      </c>
      <c r="Q805" s="2">
        <f ca="1">IF(Proc[[#This Row],[DateClosed]]="",ABS(NETWORKDAYS(Proc[[#This Row],[DateOpened]],TODAY()))-1,ABS(NETWORKDAYS(Proc[[#This Row],[DateOpened]],Proc[[#This Row],[DateClosed]]))-1)</f>
        <v>3</v>
      </c>
      <c r="R805" s="45" t="s">
        <v>1005</v>
      </c>
      <c r="S805" s="44"/>
      <c r="T805" s="153">
        <v>804</v>
      </c>
    </row>
    <row r="806" spans="1:20" hidden="1">
      <c r="A806" s="43" t="s">
        <v>1752</v>
      </c>
      <c r="B806" s="152" t="str">
        <f>IFERROR(VLOOKUP(Proc[[#This Row],[App]],Table2[],3,0),"open")</f>
        <v>ok</v>
      </c>
      <c r="C806" s="43" t="s">
        <v>369</v>
      </c>
      <c r="D806" s="152" t="s">
        <v>8271</v>
      </c>
      <c r="E806" s="152" t="s">
        <v>1736</v>
      </c>
      <c r="F806" s="152" t="s">
        <v>1736</v>
      </c>
      <c r="G806" s="43" t="s">
        <v>400</v>
      </c>
      <c r="H806" s="44" t="str">
        <f>IF(Proc[[#This Row],[type]]="LFF (MDG-F)",MID(Proc[[#This Row],[Obj]],13,10),"")</f>
        <v/>
      </c>
      <c r="I806" s="152"/>
      <c r="J806" s="44" t="b">
        <f>Proc[[#This Row],[Requested]]=Proc[[#This Row],[CurrentParent]]</f>
        <v>1</v>
      </c>
      <c r="K806" s="152" t="str">
        <f>IF(Proc[[#This Row],[Author]]="Marcela Urrego",VLOOKUP(LEFT(Proc[[#This Row],[Requested]],1),Table3[#All],2,0),VLOOKUP(Proc[[#This Row],[Author]],Table4[],2,0))</f>
        <v>HC</v>
      </c>
      <c r="L806" s="22" t="s">
        <v>508</v>
      </c>
      <c r="M806" s="46">
        <v>45716.734988425924</v>
      </c>
      <c r="N806" s="46">
        <v>45721</v>
      </c>
      <c r="O806" s="46">
        <v>45721</v>
      </c>
      <c r="P806" s="45" t="str">
        <f ca="1">IF(Proc[[#This Row],[DaysAgeing]]&gt;5,"yep","on track")</f>
        <v>on track</v>
      </c>
      <c r="Q806" s="2">
        <f ca="1">IF(Proc[[#This Row],[DateClosed]]="",ABS(NETWORKDAYS(Proc[[#This Row],[DateOpened]],TODAY()))-1,ABS(NETWORKDAYS(Proc[[#This Row],[DateOpened]],Proc[[#This Row],[DateClosed]]))-1)</f>
        <v>3</v>
      </c>
      <c r="R806" s="45" t="s">
        <v>1005</v>
      </c>
      <c r="S806" s="44"/>
      <c r="T806" s="153">
        <v>805</v>
      </c>
    </row>
    <row r="807" spans="1:20" hidden="1">
      <c r="A807" s="43" t="s">
        <v>1752</v>
      </c>
      <c r="B807" s="152" t="str">
        <f>IFERROR(VLOOKUP(Proc[[#This Row],[App]],Table2[],3,0),"open")</f>
        <v>ok</v>
      </c>
      <c r="C807" s="43" t="s">
        <v>369</v>
      </c>
      <c r="D807" s="152" t="s">
        <v>8272</v>
      </c>
      <c r="E807" s="152" t="s">
        <v>1736</v>
      </c>
      <c r="F807" s="152" t="s">
        <v>1736</v>
      </c>
      <c r="G807" s="43" t="s">
        <v>400</v>
      </c>
      <c r="H807" s="44" t="str">
        <f>IF(Proc[[#This Row],[type]]="LFF (MDG-F)",MID(Proc[[#This Row],[Obj]],13,10),"")</f>
        <v/>
      </c>
      <c r="I807" s="152"/>
      <c r="J807" s="44" t="b">
        <f>Proc[[#This Row],[Requested]]=Proc[[#This Row],[CurrentParent]]</f>
        <v>1</v>
      </c>
      <c r="K807" s="152" t="str">
        <f>IF(Proc[[#This Row],[Author]]="Marcela Urrego",VLOOKUP(LEFT(Proc[[#This Row],[Requested]],1),Table3[#All],2,0),VLOOKUP(Proc[[#This Row],[Author]],Table4[],2,0))</f>
        <v>HC</v>
      </c>
      <c r="L807" s="22" t="s">
        <v>508</v>
      </c>
      <c r="M807" s="46">
        <v>45716.734988425924</v>
      </c>
      <c r="N807" s="46">
        <v>45721</v>
      </c>
      <c r="O807" s="46">
        <v>45721</v>
      </c>
      <c r="P807" s="45" t="str">
        <f ca="1">IF(Proc[[#This Row],[DaysAgeing]]&gt;5,"yep","on track")</f>
        <v>on track</v>
      </c>
      <c r="Q807" s="2">
        <f ca="1">IF(Proc[[#This Row],[DateClosed]]="",ABS(NETWORKDAYS(Proc[[#This Row],[DateOpened]],TODAY()))-1,ABS(NETWORKDAYS(Proc[[#This Row],[DateOpened]],Proc[[#This Row],[DateClosed]]))-1)</f>
        <v>3</v>
      </c>
      <c r="R807" s="45" t="s">
        <v>1005</v>
      </c>
      <c r="S807" s="44"/>
      <c r="T807" s="153">
        <v>806</v>
      </c>
    </row>
    <row r="808" spans="1:20" hidden="1">
      <c r="A808" t="s">
        <v>1791</v>
      </c>
      <c r="B808" s="152" t="str">
        <f>IFERROR(VLOOKUP(Proc[[#This Row],[App]],Table2[],3,0),"open")</f>
        <v>ok</v>
      </c>
      <c r="C808" t="s">
        <v>369</v>
      </c>
      <c r="D808" s="152" t="s">
        <v>8273</v>
      </c>
      <c r="E808" s="152" t="s">
        <v>630</v>
      </c>
      <c r="F808" s="152" t="s">
        <v>630</v>
      </c>
      <c r="G808" t="s">
        <v>406</v>
      </c>
      <c r="H808" s="44" t="str">
        <f>IF(Proc[[#This Row],[type]]="LFF (MDG-F)",MID(Proc[[#This Row],[Obj]],13,10),"")</f>
        <v>DE20517200</v>
      </c>
      <c r="I808" s="152"/>
      <c r="J808" s="44" t="b">
        <f>Proc[[#This Row],[Requested]]=Proc[[#This Row],[CurrentParent]]</f>
        <v>1</v>
      </c>
      <c r="K808" s="152" t="str">
        <f>IF(Proc[[#This Row],[Author]]="Marcela Urrego",VLOOKUP(LEFT(Proc[[#This Row],[Requested]],1),Table3[#All],2,0),VLOOKUP(Proc[[#This Row],[Author]],Table4[],2,0))</f>
        <v>MGF</v>
      </c>
      <c r="L808" s="22" t="s">
        <v>508</v>
      </c>
      <c r="M808" s="46">
        <v>45719.3903125</v>
      </c>
      <c r="N808" s="46">
        <v>45721</v>
      </c>
      <c r="O808" s="46">
        <v>45721</v>
      </c>
      <c r="P808" s="45" t="str">
        <f ca="1">IF(Proc[[#This Row],[DaysAgeing]]&gt;5,"yep","on track")</f>
        <v>on track</v>
      </c>
      <c r="Q808" s="2">
        <f ca="1">IF(Proc[[#This Row],[DateClosed]]="",ABS(NETWORKDAYS(Proc[[#This Row],[DateOpened]],TODAY()))-1,ABS(NETWORKDAYS(Proc[[#This Row],[DateOpened]],Proc[[#This Row],[DateClosed]]))-1)</f>
        <v>2</v>
      </c>
      <c r="R808" s="45" t="s">
        <v>548</v>
      </c>
      <c r="S808" s="44"/>
      <c r="T808" s="153">
        <v>807</v>
      </c>
    </row>
    <row r="809" spans="1:20" hidden="1">
      <c r="A809" s="43" t="s">
        <v>1791</v>
      </c>
      <c r="B809" s="152" t="str">
        <f>IFERROR(VLOOKUP(Proc[[#This Row],[App]],Table2[],3,0),"open")</f>
        <v>ok</v>
      </c>
      <c r="C809" s="43" t="s">
        <v>369</v>
      </c>
      <c r="D809" s="152" t="s">
        <v>8274</v>
      </c>
      <c r="E809" s="152" t="s">
        <v>630</v>
      </c>
      <c r="F809" s="152" t="s">
        <v>630</v>
      </c>
      <c r="G809" s="43" t="s">
        <v>406</v>
      </c>
      <c r="H809" s="44" t="str">
        <f>IF(Proc[[#This Row],[type]]="LFF (MDG-F)",MID(Proc[[#This Row],[Obj]],13,10),"")</f>
        <v>DE20847204</v>
      </c>
      <c r="I809" s="152"/>
      <c r="J809" s="44" t="b">
        <f>Proc[[#This Row],[Requested]]=Proc[[#This Row],[CurrentParent]]</f>
        <v>1</v>
      </c>
      <c r="K809" s="152" t="str">
        <f>IF(Proc[[#This Row],[Author]]="Marcela Urrego",VLOOKUP(LEFT(Proc[[#This Row],[Requested]],1),Table3[#All],2,0),VLOOKUP(Proc[[#This Row],[Author]],Table4[],2,0))</f>
        <v>MGF</v>
      </c>
      <c r="L809" s="22" t="s">
        <v>508</v>
      </c>
      <c r="M809" s="46">
        <v>45719.3903125</v>
      </c>
      <c r="N809" s="46">
        <v>45721</v>
      </c>
      <c r="O809" s="46">
        <v>45721</v>
      </c>
      <c r="P809" s="45" t="str">
        <f ca="1">IF(Proc[[#This Row],[DaysAgeing]]&gt;5,"yep","on track")</f>
        <v>on track</v>
      </c>
      <c r="Q809" s="2">
        <f ca="1">IF(Proc[[#This Row],[DateClosed]]="",ABS(NETWORKDAYS(Proc[[#This Row],[DateOpened]],TODAY()))-1,ABS(NETWORKDAYS(Proc[[#This Row],[DateOpened]],Proc[[#This Row],[DateClosed]]))-1)</f>
        <v>2</v>
      </c>
      <c r="R809" s="45" t="s">
        <v>548</v>
      </c>
      <c r="S809" s="44"/>
      <c r="T809" s="153">
        <v>808</v>
      </c>
    </row>
    <row r="810" spans="1:20" hidden="1">
      <c r="A810" s="43" t="s">
        <v>1791</v>
      </c>
      <c r="B810" s="152" t="str">
        <f>IFERROR(VLOOKUP(Proc[[#This Row],[App]],Table2[],3,0),"open")</f>
        <v>ok</v>
      </c>
      <c r="C810" s="43" t="s">
        <v>369</v>
      </c>
      <c r="D810" s="152" t="s">
        <v>8275</v>
      </c>
      <c r="E810" s="152" t="s">
        <v>630</v>
      </c>
      <c r="F810" s="152" t="s">
        <v>630</v>
      </c>
      <c r="G810" s="43" t="s">
        <v>406</v>
      </c>
      <c r="H810" s="44" t="str">
        <f>IF(Proc[[#This Row],[type]]="LFF (MDG-F)",MID(Proc[[#This Row],[Obj]],13,10),"")</f>
        <v>DE20847205</v>
      </c>
      <c r="I810" s="152"/>
      <c r="J810" s="44" t="b">
        <f>Proc[[#This Row],[Requested]]=Proc[[#This Row],[CurrentParent]]</f>
        <v>1</v>
      </c>
      <c r="K810" s="152" t="str">
        <f>IF(Proc[[#This Row],[Author]]="Marcela Urrego",VLOOKUP(LEFT(Proc[[#This Row],[Requested]],1),Table3[#All],2,0),VLOOKUP(Proc[[#This Row],[Author]],Table4[],2,0))</f>
        <v>MGF</v>
      </c>
      <c r="L810" s="22" t="s">
        <v>508</v>
      </c>
      <c r="M810" s="46">
        <v>45719.3903125</v>
      </c>
      <c r="N810" s="46">
        <v>45721</v>
      </c>
      <c r="O810" s="46">
        <v>45721</v>
      </c>
      <c r="P810" s="45" t="str">
        <f ca="1">IF(Proc[[#This Row],[DaysAgeing]]&gt;5,"yep","on track")</f>
        <v>on track</v>
      </c>
      <c r="Q810" s="2">
        <f ca="1">IF(Proc[[#This Row],[DateClosed]]="",ABS(NETWORKDAYS(Proc[[#This Row],[DateOpened]],TODAY()))-1,ABS(NETWORKDAYS(Proc[[#This Row],[DateOpened]],Proc[[#This Row],[DateClosed]]))-1)</f>
        <v>2</v>
      </c>
      <c r="R810" s="45" t="s">
        <v>548</v>
      </c>
      <c r="S810" s="44"/>
      <c r="T810" s="153">
        <v>809</v>
      </c>
    </row>
    <row r="811" spans="1:20" hidden="1">
      <c r="A811" s="43" t="s">
        <v>1791</v>
      </c>
      <c r="B811" s="152" t="str">
        <f>IFERROR(VLOOKUP(Proc[[#This Row],[App]],Table2[],3,0),"open")</f>
        <v>ok</v>
      </c>
      <c r="C811" s="43" t="s">
        <v>369</v>
      </c>
      <c r="D811" s="152" t="s">
        <v>8276</v>
      </c>
      <c r="E811" s="152" t="s">
        <v>630</v>
      </c>
      <c r="F811" s="152" t="s">
        <v>630</v>
      </c>
      <c r="G811" s="43" t="s">
        <v>406</v>
      </c>
      <c r="H811" s="44" t="str">
        <f>IF(Proc[[#This Row],[type]]="LFF (MDG-F)",MID(Proc[[#This Row],[Obj]],13,10),"")</f>
        <v>DE20847206</v>
      </c>
      <c r="I811" s="152"/>
      <c r="J811" s="44" t="b">
        <f>Proc[[#This Row],[Requested]]=Proc[[#This Row],[CurrentParent]]</f>
        <v>1</v>
      </c>
      <c r="K811" s="152" t="str">
        <f>IF(Proc[[#This Row],[Author]]="Marcela Urrego",VLOOKUP(LEFT(Proc[[#This Row],[Requested]],1),Table3[#All],2,0),VLOOKUP(Proc[[#This Row],[Author]],Table4[],2,0))</f>
        <v>MGF</v>
      </c>
      <c r="L811" s="22" t="s">
        <v>508</v>
      </c>
      <c r="M811" s="46">
        <v>45719.3903125</v>
      </c>
      <c r="N811" s="46">
        <v>45721</v>
      </c>
      <c r="O811" s="46">
        <v>45721</v>
      </c>
      <c r="P811" s="45" t="str">
        <f ca="1">IF(Proc[[#This Row],[DaysAgeing]]&gt;5,"yep","on track")</f>
        <v>on track</v>
      </c>
      <c r="Q811" s="2">
        <f ca="1">IF(Proc[[#This Row],[DateClosed]]="",ABS(NETWORKDAYS(Proc[[#This Row],[DateOpened]],TODAY()))-1,ABS(NETWORKDAYS(Proc[[#This Row],[DateOpened]],Proc[[#This Row],[DateClosed]]))-1)</f>
        <v>2</v>
      </c>
      <c r="R811" s="45" t="s">
        <v>548</v>
      </c>
      <c r="S811" s="44"/>
      <c r="T811" s="153">
        <v>810</v>
      </c>
    </row>
    <row r="812" spans="1:20" hidden="1">
      <c r="A812" s="43" t="s">
        <v>1791</v>
      </c>
      <c r="B812" s="152" t="str">
        <f>IFERROR(VLOOKUP(Proc[[#This Row],[App]],Table2[],3,0),"open")</f>
        <v>ok</v>
      </c>
      <c r="C812" s="43" t="s">
        <v>369</v>
      </c>
      <c r="D812" s="152" t="s">
        <v>8277</v>
      </c>
      <c r="E812" s="152" t="s">
        <v>630</v>
      </c>
      <c r="F812" s="152" t="s">
        <v>630</v>
      </c>
      <c r="G812" s="43" t="s">
        <v>406</v>
      </c>
      <c r="H812" s="44" t="str">
        <f>IF(Proc[[#This Row],[type]]="LFF (MDG-F)",MID(Proc[[#This Row],[Obj]],13,10),"")</f>
        <v>DE20847207</v>
      </c>
      <c r="I812" s="152"/>
      <c r="J812" s="44" t="b">
        <f>Proc[[#This Row],[Requested]]=Proc[[#This Row],[CurrentParent]]</f>
        <v>1</v>
      </c>
      <c r="K812" s="152" t="str">
        <f>IF(Proc[[#This Row],[Author]]="Marcela Urrego",VLOOKUP(LEFT(Proc[[#This Row],[Requested]],1),Table3[#All],2,0),VLOOKUP(Proc[[#This Row],[Author]],Table4[],2,0))</f>
        <v>MGF</v>
      </c>
      <c r="L812" s="22" t="s">
        <v>508</v>
      </c>
      <c r="M812" s="46">
        <v>45719.3903125</v>
      </c>
      <c r="N812" s="46">
        <v>45721</v>
      </c>
      <c r="O812" s="46">
        <v>45721</v>
      </c>
      <c r="P812" s="45" t="str">
        <f ca="1">IF(Proc[[#This Row],[DaysAgeing]]&gt;5,"yep","on track")</f>
        <v>on track</v>
      </c>
      <c r="Q812" s="2">
        <f ca="1">IF(Proc[[#This Row],[DateClosed]]="",ABS(NETWORKDAYS(Proc[[#This Row],[DateOpened]],TODAY()))-1,ABS(NETWORKDAYS(Proc[[#This Row],[DateOpened]],Proc[[#This Row],[DateClosed]]))-1)</f>
        <v>2</v>
      </c>
      <c r="R812" s="45" t="s">
        <v>548</v>
      </c>
      <c r="S812" s="44"/>
      <c r="T812" s="153">
        <v>811</v>
      </c>
    </row>
    <row r="813" spans="1:20" hidden="1">
      <c r="A813" s="43" t="s">
        <v>1772</v>
      </c>
      <c r="B813" s="152" t="str">
        <f>IFERROR(VLOOKUP(Proc[[#This Row],[App]],Table2[],3,0),"open")</f>
        <v>ok</v>
      </c>
      <c r="C813" s="43" t="s">
        <v>369</v>
      </c>
      <c r="D813" s="152" t="s">
        <v>1773</v>
      </c>
      <c r="E813" s="152" t="s">
        <v>630</v>
      </c>
      <c r="F813" s="152" t="s">
        <v>630</v>
      </c>
      <c r="G813" s="43" t="s">
        <v>406</v>
      </c>
      <c r="H813" s="44" t="str">
        <f>IF(Proc[[#This Row],[type]]="LFF (MDG-F)",MID(Proc[[#This Row],[Obj]],13,10),"")</f>
        <v>DE10505500</v>
      </c>
      <c r="I813" s="152"/>
      <c r="J813" s="44" t="b">
        <f>Proc[[#This Row],[Requested]]=Proc[[#This Row],[CurrentParent]]</f>
        <v>1</v>
      </c>
      <c r="K813" s="152" t="str">
        <f>IF(Proc[[#This Row],[Author]]="Marcela Urrego",VLOOKUP(LEFT(Proc[[#This Row],[Requested]],1),Table3[#All],2,0),VLOOKUP(Proc[[#This Row],[Author]],Table4[],2,0))</f>
        <v>MGF</v>
      </c>
      <c r="L813" s="22" t="s">
        <v>508</v>
      </c>
      <c r="M813" s="46">
        <v>45719.398958333331</v>
      </c>
      <c r="N813" s="46">
        <v>45722</v>
      </c>
      <c r="O813" s="46">
        <v>45722</v>
      </c>
      <c r="P813" s="45" t="str">
        <f ca="1">IF(Proc[[#This Row],[DaysAgeing]]&gt;5,"yep","on track")</f>
        <v>on track</v>
      </c>
      <c r="Q813" s="2">
        <f ca="1">IF(Proc[[#This Row],[DateClosed]]="",ABS(NETWORKDAYS(Proc[[#This Row],[DateOpened]],TODAY()))-1,ABS(NETWORKDAYS(Proc[[#This Row],[DateOpened]],Proc[[#This Row],[DateClosed]]))-1)</f>
        <v>3</v>
      </c>
      <c r="R813" s="45" t="s">
        <v>548</v>
      </c>
      <c r="S813" s="44"/>
      <c r="T813" s="153">
        <v>812</v>
      </c>
    </row>
    <row r="814" spans="1:20" hidden="1">
      <c r="A814" s="43" t="s">
        <v>1772</v>
      </c>
      <c r="B814" s="152" t="str">
        <f>IFERROR(VLOOKUP(Proc[[#This Row],[App]],Table2[],3,0),"open")</f>
        <v>ok</v>
      </c>
      <c r="C814" s="43" t="s">
        <v>377</v>
      </c>
      <c r="D814" s="152" t="s">
        <v>1774</v>
      </c>
      <c r="E814" s="152" t="s">
        <v>630</v>
      </c>
      <c r="F814" s="152" t="s">
        <v>630</v>
      </c>
      <c r="G814" s="43" t="s">
        <v>406</v>
      </c>
      <c r="H814" s="44" t="str">
        <f>IF(Proc[[#This Row],[type]]="LFF (MDG-F)",MID(Proc[[#This Row],[Obj]],13,10),"")</f>
        <v>DE10550100</v>
      </c>
      <c r="I814" s="152"/>
      <c r="J814" s="44" t="b">
        <f>Proc[[#This Row],[Requested]]=Proc[[#This Row],[CurrentParent]]</f>
        <v>1</v>
      </c>
      <c r="K814" s="152" t="str">
        <f>IF(Proc[[#This Row],[Author]]="Marcela Urrego",VLOOKUP(LEFT(Proc[[#This Row],[Requested]],1),Table3[#All],2,0),VLOOKUP(Proc[[#This Row],[Author]],Table4[],2,0))</f>
        <v>MGF</v>
      </c>
      <c r="L814" s="22" t="s">
        <v>508</v>
      </c>
      <c r="M814" s="46">
        <v>45719.398958333331</v>
      </c>
      <c r="O814" s="46">
        <v>45722</v>
      </c>
      <c r="P814" s="45" t="str">
        <f ca="1">IF(Proc[[#This Row],[DaysAgeing]]&gt;5,"yep","on track")</f>
        <v>on track</v>
      </c>
      <c r="Q814" s="2">
        <f ca="1">IF(Proc[[#This Row],[DateClosed]]="",ABS(NETWORKDAYS(Proc[[#This Row],[DateOpened]],TODAY()))-1,ABS(NETWORKDAYS(Proc[[#This Row],[DateOpened]],Proc[[#This Row],[DateClosed]]))-1)</f>
        <v>3</v>
      </c>
      <c r="R814" s="45" t="s">
        <v>548</v>
      </c>
      <c r="S814" s="153" t="e">
        <f>VLOOKUP(Proc[[#This Row],[Obj]],#REF!,2,0)</f>
        <v>#REF!</v>
      </c>
      <c r="T814" s="153">
        <v>813</v>
      </c>
    </row>
    <row r="815" spans="1:20" hidden="1">
      <c r="A815" s="43" t="s">
        <v>1772</v>
      </c>
      <c r="B815" s="152" t="str">
        <f>IFERROR(VLOOKUP(Proc[[#This Row],[App]],Table2[],3,0),"open")</f>
        <v>ok</v>
      </c>
      <c r="C815" s="43" t="s">
        <v>377</v>
      </c>
      <c r="D815" s="152" t="s">
        <v>1775</v>
      </c>
      <c r="E815" s="152" t="s">
        <v>630</v>
      </c>
      <c r="F815" s="152" t="s">
        <v>630</v>
      </c>
      <c r="G815" s="43" t="s">
        <v>406</v>
      </c>
      <c r="H815" s="44" t="str">
        <f>IF(Proc[[#This Row],[type]]="LFF (MDG-F)",MID(Proc[[#This Row],[Obj]],13,10),"")</f>
        <v>DE10559100</v>
      </c>
      <c r="I815" s="152"/>
      <c r="J815" s="44" t="b">
        <f>Proc[[#This Row],[Requested]]=Proc[[#This Row],[CurrentParent]]</f>
        <v>1</v>
      </c>
      <c r="K815" s="152" t="str">
        <f>IF(Proc[[#This Row],[Author]]="Marcela Urrego",VLOOKUP(LEFT(Proc[[#This Row],[Requested]],1),Table3[#All],2,0),VLOOKUP(Proc[[#This Row],[Author]],Table4[],2,0))</f>
        <v>MGF</v>
      </c>
      <c r="L815" s="22" t="s">
        <v>508</v>
      </c>
      <c r="M815" s="46">
        <v>45719.398958333331</v>
      </c>
      <c r="O815" s="46">
        <v>45722</v>
      </c>
      <c r="P815" s="45" t="str">
        <f ca="1">IF(Proc[[#This Row],[DaysAgeing]]&gt;5,"yep","on track")</f>
        <v>on track</v>
      </c>
      <c r="Q815" s="2">
        <f ca="1">IF(Proc[[#This Row],[DateClosed]]="",ABS(NETWORKDAYS(Proc[[#This Row],[DateOpened]],TODAY()))-1,ABS(NETWORKDAYS(Proc[[#This Row],[DateOpened]],Proc[[#This Row],[DateClosed]]))-1)</f>
        <v>3</v>
      </c>
      <c r="R815" s="45" t="s">
        <v>548</v>
      </c>
      <c r="S815" s="153" t="e">
        <f>VLOOKUP(Proc[[#This Row],[Obj]],#REF!,2,0)</f>
        <v>#REF!</v>
      </c>
      <c r="T815" s="153">
        <v>814</v>
      </c>
    </row>
    <row r="816" spans="1:20" hidden="1">
      <c r="A816" s="43" t="s">
        <v>1772</v>
      </c>
      <c r="B816" s="152" t="str">
        <f>IFERROR(VLOOKUP(Proc[[#This Row],[App]],Table2[],3,0),"open")</f>
        <v>ok</v>
      </c>
      <c r="C816" s="43" t="s">
        <v>377</v>
      </c>
      <c r="D816" s="152" t="s">
        <v>1776</v>
      </c>
      <c r="E816" s="152" t="s">
        <v>630</v>
      </c>
      <c r="F816" s="152" t="s">
        <v>630</v>
      </c>
      <c r="G816" s="43" t="s">
        <v>406</v>
      </c>
      <c r="H816" s="44" t="str">
        <f>IF(Proc[[#This Row],[type]]="LFF (MDG-F)",MID(Proc[[#This Row],[Obj]],13,10),"")</f>
        <v>DE10566910</v>
      </c>
      <c r="I816" s="152"/>
      <c r="J816" s="44" t="b">
        <f>Proc[[#This Row],[Requested]]=Proc[[#This Row],[CurrentParent]]</f>
        <v>1</v>
      </c>
      <c r="K816" s="152" t="str">
        <f>IF(Proc[[#This Row],[Author]]="Marcela Urrego",VLOOKUP(LEFT(Proc[[#This Row],[Requested]],1),Table3[#All],2,0),VLOOKUP(Proc[[#This Row],[Author]],Table4[],2,0))</f>
        <v>MGF</v>
      </c>
      <c r="L816" s="22" t="s">
        <v>508</v>
      </c>
      <c r="M816" s="46">
        <v>45719.398958333331</v>
      </c>
      <c r="O816" s="46">
        <v>45722</v>
      </c>
      <c r="P816" s="45" t="str">
        <f ca="1">IF(Proc[[#This Row],[DaysAgeing]]&gt;5,"yep","on track")</f>
        <v>on track</v>
      </c>
      <c r="Q816" s="2">
        <f ca="1">IF(Proc[[#This Row],[DateClosed]]="",ABS(NETWORKDAYS(Proc[[#This Row],[DateOpened]],TODAY()))-1,ABS(NETWORKDAYS(Proc[[#This Row],[DateOpened]],Proc[[#This Row],[DateClosed]]))-1)</f>
        <v>3</v>
      </c>
      <c r="R816" s="45" t="s">
        <v>548</v>
      </c>
      <c r="S816" s="153" t="e">
        <f>VLOOKUP(Proc[[#This Row],[Obj]],#REF!,2,0)</f>
        <v>#REF!</v>
      </c>
      <c r="T816" s="153">
        <v>815</v>
      </c>
    </row>
    <row r="817" spans="1:20" hidden="1">
      <c r="A817" s="43" t="s">
        <v>1772</v>
      </c>
      <c r="B817" s="152" t="str">
        <f>IFERROR(VLOOKUP(Proc[[#This Row],[App]],Table2[],3,0),"open")</f>
        <v>ok</v>
      </c>
      <c r="C817" s="43" t="s">
        <v>369</v>
      </c>
      <c r="D817" s="152" t="s">
        <v>1777</v>
      </c>
      <c r="E817" s="152" t="s">
        <v>630</v>
      </c>
      <c r="F817" s="152" t="s">
        <v>630</v>
      </c>
      <c r="G817" s="43" t="s">
        <v>406</v>
      </c>
      <c r="H817" s="44" t="str">
        <f>IF(Proc[[#This Row],[type]]="LFF (MDG-F)",MID(Proc[[#This Row],[Obj]],13,10),"")</f>
        <v>DE10580022</v>
      </c>
      <c r="I817" s="152"/>
      <c r="J817" s="44" t="b">
        <f>Proc[[#This Row],[Requested]]=Proc[[#This Row],[CurrentParent]]</f>
        <v>1</v>
      </c>
      <c r="K817" s="152" t="str">
        <f>IF(Proc[[#This Row],[Author]]="Marcela Urrego",VLOOKUP(LEFT(Proc[[#This Row],[Requested]],1),Table3[#All],2,0),VLOOKUP(Proc[[#This Row],[Author]],Table4[],2,0))</f>
        <v>MGF</v>
      </c>
      <c r="L817" s="22" t="s">
        <v>508</v>
      </c>
      <c r="M817" s="46">
        <v>45719.398958333331</v>
      </c>
      <c r="N817" s="46">
        <v>45722</v>
      </c>
      <c r="O817" s="46">
        <v>45722</v>
      </c>
      <c r="P817" s="45" t="str">
        <f ca="1">IF(Proc[[#This Row],[DaysAgeing]]&gt;5,"yep","on track")</f>
        <v>on track</v>
      </c>
      <c r="Q817" s="2">
        <f ca="1">IF(Proc[[#This Row],[DateClosed]]="",ABS(NETWORKDAYS(Proc[[#This Row],[DateOpened]],TODAY()))-1,ABS(NETWORKDAYS(Proc[[#This Row],[DateOpened]],Proc[[#This Row],[DateClosed]]))-1)</f>
        <v>3</v>
      </c>
      <c r="R817" s="45" t="s">
        <v>548</v>
      </c>
      <c r="S817" s="44"/>
      <c r="T817" s="153">
        <v>816</v>
      </c>
    </row>
    <row r="818" spans="1:20" hidden="1">
      <c r="A818" s="43" t="s">
        <v>1772</v>
      </c>
      <c r="B818" s="152" t="str">
        <f>IFERROR(VLOOKUP(Proc[[#This Row],[App]],Table2[],3,0),"open")</f>
        <v>ok</v>
      </c>
      <c r="C818" s="43" t="s">
        <v>369</v>
      </c>
      <c r="D818" s="152" t="s">
        <v>1778</v>
      </c>
      <c r="E818" s="152" t="s">
        <v>630</v>
      </c>
      <c r="F818" s="152" t="s">
        <v>630</v>
      </c>
      <c r="G818" s="43" t="s">
        <v>406</v>
      </c>
      <c r="H818" s="44" t="str">
        <f>IF(Proc[[#This Row],[type]]="LFF (MDG-F)",MID(Proc[[#This Row],[Obj]],13,10),"")</f>
        <v>DE10580023</v>
      </c>
      <c r="I818" s="152"/>
      <c r="J818" s="44" t="b">
        <f>Proc[[#This Row],[Requested]]=Proc[[#This Row],[CurrentParent]]</f>
        <v>1</v>
      </c>
      <c r="K818" s="152" t="str">
        <f>IF(Proc[[#This Row],[Author]]="Marcela Urrego",VLOOKUP(LEFT(Proc[[#This Row],[Requested]],1),Table3[#All],2,0),VLOOKUP(Proc[[#This Row],[Author]],Table4[],2,0))</f>
        <v>MGF</v>
      </c>
      <c r="L818" s="22" t="s">
        <v>508</v>
      </c>
      <c r="M818" s="46">
        <v>45719.398958333331</v>
      </c>
      <c r="N818" s="46">
        <v>45722</v>
      </c>
      <c r="O818" s="46">
        <v>45722</v>
      </c>
      <c r="P818" s="45" t="str">
        <f ca="1">IF(Proc[[#This Row],[DaysAgeing]]&gt;5,"yep","on track")</f>
        <v>on track</v>
      </c>
      <c r="Q818" s="2">
        <f ca="1">IF(Proc[[#This Row],[DateClosed]]="",ABS(NETWORKDAYS(Proc[[#This Row],[DateOpened]],TODAY()))-1,ABS(NETWORKDAYS(Proc[[#This Row],[DateOpened]],Proc[[#This Row],[DateClosed]]))-1)</f>
        <v>3</v>
      </c>
      <c r="R818" s="45" t="s">
        <v>548</v>
      </c>
      <c r="S818" s="44"/>
      <c r="T818" s="153">
        <v>817</v>
      </c>
    </row>
    <row r="819" spans="1:20" hidden="1">
      <c r="A819" s="43" t="s">
        <v>1772</v>
      </c>
      <c r="B819" s="152" t="str">
        <f>IFERROR(VLOOKUP(Proc[[#This Row],[App]],Table2[],3,0),"open")</f>
        <v>ok</v>
      </c>
      <c r="C819" s="43" t="s">
        <v>369</v>
      </c>
      <c r="D819" s="152" t="s">
        <v>1779</v>
      </c>
      <c r="E819" s="152" t="s">
        <v>630</v>
      </c>
      <c r="F819" s="152" t="s">
        <v>630</v>
      </c>
      <c r="G819" s="43" t="s">
        <v>406</v>
      </c>
      <c r="H819" s="44" t="str">
        <f>IF(Proc[[#This Row],[type]]="LFF (MDG-F)",MID(Proc[[#This Row],[Obj]],13,10),"")</f>
        <v>DE10580024</v>
      </c>
      <c r="I819" s="152"/>
      <c r="J819" s="44" t="b">
        <f>Proc[[#This Row],[Requested]]=Proc[[#This Row],[CurrentParent]]</f>
        <v>1</v>
      </c>
      <c r="K819" s="152" t="str">
        <f>IF(Proc[[#This Row],[Author]]="Marcela Urrego",VLOOKUP(LEFT(Proc[[#This Row],[Requested]],1),Table3[#All],2,0),VLOOKUP(Proc[[#This Row],[Author]],Table4[],2,0))</f>
        <v>MGF</v>
      </c>
      <c r="L819" s="22" t="s">
        <v>508</v>
      </c>
      <c r="M819" s="46">
        <v>45719.398958333331</v>
      </c>
      <c r="N819" s="46">
        <v>45722</v>
      </c>
      <c r="O819" s="46">
        <v>45722</v>
      </c>
      <c r="P819" s="45" t="str">
        <f ca="1">IF(Proc[[#This Row],[DaysAgeing]]&gt;5,"yep","on track")</f>
        <v>on track</v>
      </c>
      <c r="Q819" s="2">
        <f ca="1">IF(Proc[[#This Row],[DateClosed]]="",ABS(NETWORKDAYS(Proc[[#This Row],[DateOpened]],TODAY()))-1,ABS(NETWORKDAYS(Proc[[#This Row],[DateOpened]],Proc[[#This Row],[DateClosed]]))-1)</f>
        <v>3</v>
      </c>
      <c r="R819" s="45" t="s">
        <v>548</v>
      </c>
      <c r="S819" s="44"/>
      <c r="T819" s="153">
        <v>818</v>
      </c>
    </row>
    <row r="820" spans="1:20" hidden="1">
      <c r="A820" s="43" t="s">
        <v>1772</v>
      </c>
      <c r="B820" s="152" t="str">
        <f>IFERROR(VLOOKUP(Proc[[#This Row],[App]],Table2[],3,0),"open")</f>
        <v>ok</v>
      </c>
      <c r="C820" s="43" t="s">
        <v>369</v>
      </c>
      <c r="D820" s="152" t="s">
        <v>1780</v>
      </c>
      <c r="E820" s="152" t="s">
        <v>630</v>
      </c>
      <c r="F820" s="152" t="s">
        <v>630</v>
      </c>
      <c r="G820" s="43" t="s">
        <v>406</v>
      </c>
      <c r="H820" s="44" t="str">
        <f>IF(Proc[[#This Row],[type]]="LFF (MDG-F)",MID(Proc[[#This Row],[Obj]],13,10),"")</f>
        <v>DE10580025</v>
      </c>
      <c r="I820" s="152"/>
      <c r="J820" s="44" t="b">
        <f>Proc[[#This Row],[Requested]]=Proc[[#This Row],[CurrentParent]]</f>
        <v>1</v>
      </c>
      <c r="K820" s="152" t="str">
        <f>IF(Proc[[#This Row],[Author]]="Marcela Urrego",VLOOKUP(LEFT(Proc[[#This Row],[Requested]],1),Table3[#All],2,0),VLOOKUP(Proc[[#This Row],[Author]],Table4[],2,0))</f>
        <v>MGF</v>
      </c>
      <c r="L820" s="22" t="s">
        <v>508</v>
      </c>
      <c r="M820" s="46">
        <v>45719.398958333331</v>
      </c>
      <c r="N820" s="46">
        <v>45722</v>
      </c>
      <c r="O820" s="46">
        <v>45722</v>
      </c>
      <c r="P820" s="45" t="str">
        <f ca="1">IF(Proc[[#This Row],[DaysAgeing]]&gt;5,"yep","on track")</f>
        <v>on track</v>
      </c>
      <c r="Q820" s="2">
        <f ca="1">IF(Proc[[#This Row],[DateClosed]]="",ABS(NETWORKDAYS(Proc[[#This Row],[DateOpened]],TODAY()))-1,ABS(NETWORKDAYS(Proc[[#This Row],[DateOpened]],Proc[[#This Row],[DateClosed]]))-1)</f>
        <v>3</v>
      </c>
      <c r="R820" s="45" t="s">
        <v>548</v>
      </c>
      <c r="S820" s="44"/>
      <c r="T820" s="153">
        <v>819</v>
      </c>
    </row>
    <row r="821" spans="1:20" hidden="1">
      <c r="A821" s="43" t="s">
        <v>1772</v>
      </c>
      <c r="B821" s="152" t="str">
        <f>IFERROR(VLOOKUP(Proc[[#This Row],[App]],Table2[],3,0),"open")</f>
        <v>ok</v>
      </c>
      <c r="C821" s="43" t="s">
        <v>369</v>
      </c>
      <c r="D821" s="152" t="s">
        <v>1781</v>
      </c>
      <c r="E821" s="152" t="s">
        <v>630</v>
      </c>
      <c r="F821" s="152" t="s">
        <v>630</v>
      </c>
      <c r="G821" s="43" t="s">
        <v>406</v>
      </c>
      <c r="H821" s="44" t="str">
        <f>IF(Proc[[#This Row],[type]]="LFF (MDG-F)",MID(Proc[[#This Row],[Obj]],13,10),"")</f>
        <v>DE10580026</v>
      </c>
      <c r="I821" s="152"/>
      <c r="J821" s="44" t="b">
        <f>Proc[[#This Row],[Requested]]=Proc[[#This Row],[CurrentParent]]</f>
        <v>1</v>
      </c>
      <c r="K821" s="152" t="str">
        <f>IF(Proc[[#This Row],[Author]]="Marcela Urrego",VLOOKUP(LEFT(Proc[[#This Row],[Requested]],1),Table3[#All],2,0),VLOOKUP(Proc[[#This Row],[Author]],Table4[],2,0))</f>
        <v>MGF</v>
      </c>
      <c r="L821" s="22" t="s">
        <v>508</v>
      </c>
      <c r="M821" s="46">
        <v>45719.398958333331</v>
      </c>
      <c r="N821" s="46">
        <v>45722</v>
      </c>
      <c r="O821" s="46">
        <v>45722</v>
      </c>
      <c r="P821" s="45" t="str">
        <f ca="1">IF(Proc[[#This Row],[DaysAgeing]]&gt;5,"yep","on track")</f>
        <v>on track</v>
      </c>
      <c r="Q821" s="2">
        <f ca="1">IF(Proc[[#This Row],[DateClosed]]="",ABS(NETWORKDAYS(Proc[[#This Row],[DateOpened]],TODAY()))-1,ABS(NETWORKDAYS(Proc[[#This Row],[DateOpened]],Proc[[#This Row],[DateClosed]]))-1)</f>
        <v>3</v>
      </c>
      <c r="R821" s="45" t="s">
        <v>548</v>
      </c>
      <c r="S821" s="44"/>
      <c r="T821" s="153">
        <v>820</v>
      </c>
    </row>
    <row r="822" spans="1:20" hidden="1">
      <c r="A822" s="43" t="s">
        <v>1772</v>
      </c>
      <c r="B822" s="152" t="str">
        <f>IFERROR(VLOOKUP(Proc[[#This Row],[App]],Table2[],3,0),"open")</f>
        <v>ok</v>
      </c>
      <c r="C822" t="s">
        <v>369</v>
      </c>
      <c r="D822" s="152" t="s">
        <v>1782</v>
      </c>
      <c r="E822" s="152" t="s">
        <v>630</v>
      </c>
      <c r="F822" s="152" t="s">
        <v>630</v>
      </c>
      <c r="G822" s="43" t="s">
        <v>406</v>
      </c>
      <c r="H822" s="44" t="str">
        <f>IF(Proc[[#This Row],[type]]="LFF (MDG-F)",MID(Proc[[#This Row],[Obj]],13,10),"")</f>
        <v>DE10580027</v>
      </c>
      <c r="I822" s="152"/>
      <c r="J822" s="44" t="b">
        <f>Proc[[#This Row],[Requested]]=Proc[[#This Row],[CurrentParent]]</f>
        <v>1</v>
      </c>
      <c r="K822" s="152" t="str">
        <f>IF(Proc[[#This Row],[Author]]="Marcela Urrego",VLOOKUP(LEFT(Proc[[#This Row],[Requested]],1),Table3[#All],2,0),VLOOKUP(Proc[[#This Row],[Author]],Table4[],2,0))</f>
        <v>MGF</v>
      </c>
      <c r="L822" s="22" t="s">
        <v>508</v>
      </c>
      <c r="M822" s="46">
        <v>45719.398958333331</v>
      </c>
      <c r="N822" s="46">
        <v>45722</v>
      </c>
      <c r="O822" s="46">
        <v>45722</v>
      </c>
      <c r="P822" s="45" t="str">
        <f ca="1">IF(Proc[[#This Row],[DaysAgeing]]&gt;5,"yep","on track")</f>
        <v>on track</v>
      </c>
      <c r="Q822" s="2">
        <f ca="1">IF(Proc[[#This Row],[DateClosed]]="",ABS(NETWORKDAYS(Proc[[#This Row],[DateOpened]],TODAY()))-1,ABS(NETWORKDAYS(Proc[[#This Row],[DateOpened]],Proc[[#This Row],[DateClosed]]))-1)</f>
        <v>3</v>
      </c>
      <c r="R822" s="45" t="s">
        <v>548</v>
      </c>
      <c r="S822" s="44"/>
      <c r="T822" s="153">
        <v>821</v>
      </c>
    </row>
    <row r="823" spans="1:20" hidden="1">
      <c r="A823" s="43" t="s">
        <v>1772</v>
      </c>
      <c r="B823" s="152" t="str">
        <f>IFERROR(VLOOKUP(Proc[[#This Row],[App]],Table2[],3,0),"open")</f>
        <v>ok</v>
      </c>
      <c r="C823" s="43" t="s">
        <v>369</v>
      </c>
      <c r="D823" s="152" t="s">
        <v>1783</v>
      </c>
      <c r="E823" s="152" t="s">
        <v>630</v>
      </c>
      <c r="F823" s="152" t="s">
        <v>630</v>
      </c>
      <c r="G823" s="43" t="s">
        <v>406</v>
      </c>
      <c r="H823" s="44" t="str">
        <f>IF(Proc[[#This Row],[type]]="LFF (MDG-F)",MID(Proc[[#This Row],[Obj]],13,10),"")</f>
        <v>DE10580040</v>
      </c>
      <c r="I823" s="152"/>
      <c r="J823" s="44" t="b">
        <f>Proc[[#This Row],[Requested]]=Proc[[#This Row],[CurrentParent]]</f>
        <v>1</v>
      </c>
      <c r="K823" s="152" t="str">
        <f>IF(Proc[[#This Row],[Author]]="Marcela Urrego",VLOOKUP(LEFT(Proc[[#This Row],[Requested]],1),Table3[#All],2,0),VLOOKUP(Proc[[#This Row],[Author]],Table4[],2,0))</f>
        <v>MGF</v>
      </c>
      <c r="L823" s="22" t="s">
        <v>508</v>
      </c>
      <c r="M823" s="46">
        <v>45719.398958333331</v>
      </c>
      <c r="N823" s="46">
        <v>45722</v>
      </c>
      <c r="O823" s="46">
        <v>45722</v>
      </c>
      <c r="P823" s="45" t="str">
        <f ca="1">IF(Proc[[#This Row],[DaysAgeing]]&gt;5,"yep","on track")</f>
        <v>on track</v>
      </c>
      <c r="Q823" s="2">
        <f ca="1">IF(Proc[[#This Row],[DateClosed]]="",ABS(NETWORKDAYS(Proc[[#This Row],[DateOpened]],TODAY()))-1,ABS(NETWORKDAYS(Proc[[#This Row],[DateOpened]],Proc[[#This Row],[DateClosed]]))-1)</f>
        <v>3</v>
      </c>
      <c r="R823" s="45" t="s">
        <v>548</v>
      </c>
      <c r="S823" s="44"/>
      <c r="T823" s="153">
        <v>822</v>
      </c>
    </row>
    <row r="824" spans="1:20" hidden="1">
      <c r="A824" s="43" t="s">
        <v>1772</v>
      </c>
      <c r="B824" s="152" t="str">
        <f>IFERROR(VLOOKUP(Proc[[#This Row],[App]],Table2[],3,0),"open")</f>
        <v>ok</v>
      </c>
      <c r="C824" s="43" t="s">
        <v>369</v>
      </c>
      <c r="D824" s="152" t="s">
        <v>1784</v>
      </c>
      <c r="E824" s="152" t="s">
        <v>630</v>
      </c>
      <c r="F824" s="85" t="s">
        <v>630</v>
      </c>
      <c r="G824" s="43" t="s">
        <v>406</v>
      </c>
      <c r="H824" s="44" t="str">
        <f>IF(Proc[[#This Row],[type]]="LFF (MDG-F)",MID(Proc[[#This Row],[Obj]],13,10),"")</f>
        <v>DE10628300</v>
      </c>
      <c r="I824" s="152"/>
      <c r="J824" s="44" t="b">
        <f>Proc[[#This Row],[Requested]]=Proc[[#This Row],[CurrentParent]]</f>
        <v>1</v>
      </c>
      <c r="K824" s="152" t="str">
        <f>IF(Proc[[#This Row],[Author]]="Marcela Urrego",VLOOKUP(LEFT(Proc[[#This Row],[Requested]],1),Table3[#All],2,0),VLOOKUP(Proc[[#This Row],[Author]],Table4[],2,0))</f>
        <v>MGF</v>
      </c>
      <c r="L824" s="22" t="s">
        <v>508</v>
      </c>
      <c r="M824" s="46">
        <v>45719.398958333331</v>
      </c>
      <c r="N824" s="46">
        <v>45722</v>
      </c>
      <c r="O824" s="46">
        <v>45722</v>
      </c>
      <c r="P824" s="45" t="str">
        <f ca="1">IF(Proc[[#This Row],[DaysAgeing]]&gt;5,"yep","on track")</f>
        <v>on track</v>
      </c>
      <c r="Q824" s="2">
        <f ca="1">IF(Proc[[#This Row],[DateClosed]]="",ABS(NETWORKDAYS(Proc[[#This Row],[DateOpened]],TODAY()))-1,ABS(NETWORKDAYS(Proc[[#This Row],[DateOpened]],Proc[[#This Row],[DateClosed]]))-1)</f>
        <v>3</v>
      </c>
      <c r="R824" s="45" t="s">
        <v>548</v>
      </c>
      <c r="S824" s="44"/>
      <c r="T824" s="153">
        <v>823</v>
      </c>
    </row>
    <row r="825" spans="1:20" hidden="1">
      <c r="A825" s="43" t="s">
        <v>1772</v>
      </c>
      <c r="B825" s="152" t="str">
        <f>IFERROR(VLOOKUP(Proc[[#This Row],[App]],Table2[],3,0),"open")</f>
        <v>ok</v>
      </c>
      <c r="C825" s="43" t="s">
        <v>369</v>
      </c>
      <c r="D825" s="152" t="s">
        <v>1785</v>
      </c>
      <c r="E825" s="152" t="s">
        <v>630</v>
      </c>
      <c r="F825" s="152" t="s">
        <v>630</v>
      </c>
      <c r="G825" s="43" t="s">
        <v>406</v>
      </c>
      <c r="H825" s="44" t="str">
        <f>IF(Proc[[#This Row],[type]]="LFF (MDG-F)",MID(Proc[[#This Row],[Obj]],13,10),"")</f>
        <v>DE20675105</v>
      </c>
      <c r="I825" s="152"/>
      <c r="J825" s="44" t="b">
        <f>Proc[[#This Row],[Requested]]=Proc[[#This Row],[CurrentParent]]</f>
        <v>1</v>
      </c>
      <c r="K825" s="152" t="str">
        <f>IF(Proc[[#This Row],[Author]]="Marcela Urrego",VLOOKUP(LEFT(Proc[[#This Row],[Requested]],1),Table3[#All],2,0),VLOOKUP(Proc[[#This Row],[Author]],Table4[],2,0))</f>
        <v>MGF</v>
      </c>
      <c r="L825" s="22" t="s">
        <v>508</v>
      </c>
      <c r="M825" s="46">
        <v>45719.398958333331</v>
      </c>
      <c r="N825" s="46">
        <v>45722</v>
      </c>
      <c r="O825" s="46">
        <v>45722</v>
      </c>
      <c r="P825" s="45" t="str">
        <f ca="1">IF(Proc[[#This Row],[DaysAgeing]]&gt;5,"yep","on track")</f>
        <v>on track</v>
      </c>
      <c r="Q825" s="2">
        <f ca="1">IF(Proc[[#This Row],[DateClosed]]="",ABS(NETWORKDAYS(Proc[[#This Row],[DateOpened]],TODAY()))-1,ABS(NETWORKDAYS(Proc[[#This Row],[DateOpened]],Proc[[#This Row],[DateClosed]]))-1)</f>
        <v>3</v>
      </c>
      <c r="R825" s="45" t="s">
        <v>548</v>
      </c>
      <c r="S825" s="44"/>
      <c r="T825" s="153">
        <v>824</v>
      </c>
    </row>
    <row r="826" spans="1:20" hidden="1">
      <c r="A826" t="s">
        <v>1772</v>
      </c>
      <c r="B826" s="152" t="str">
        <f>IFERROR(VLOOKUP(Proc[[#This Row],[App]],Table2[],3,0),"open")</f>
        <v>ok</v>
      </c>
      <c r="C826" s="43" t="s">
        <v>369</v>
      </c>
      <c r="D826" s="152" t="s">
        <v>1786</v>
      </c>
      <c r="E826" s="152" t="s">
        <v>630</v>
      </c>
      <c r="F826" s="152" t="s">
        <v>630</v>
      </c>
      <c r="G826" s="43" t="s">
        <v>406</v>
      </c>
      <c r="H826" s="44" t="str">
        <f>IF(Proc[[#This Row],[type]]="LFF (MDG-F)",MID(Proc[[#This Row],[Obj]],13,10),"")</f>
        <v>DE20675106</v>
      </c>
      <c r="I826" s="152"/>
      <c r="J826" s="44" t="b">
        <f>Proc[[#This Row],[Requested]]=Proc[[#This Row],[CurrentParent]]</f>
        <v>1</v>
      </c>
      <c r="K826" s="152" t="str">
        <f>IF(Proc[[#This Row],[Author]]="Marcela Urrego",VLOOKUP(LEFT(Proc[[#This Row],[Requested]],1),Table3[#All],2,0),VLOOKUP(Proc[[#This Row],[Author]],Table4[],2,0))</f>
        <v>MGF</v>
      </c>
      <c r="L826" s="22" t="s">
        <v>508</v>
      </c>
      <c r="M826" s="46">
        <v>45719.398958333331</v>
      </c>
      <c r="N826" s="46">
        <v>45722</v>
      </c>
      <c r="O826" s="46">
        <v>45722</v>
      </c>
      <c r="P826" s="45" t="str">
        <f ca="1">IF(Proc[[#This Row],[DaysAgeing]]&gt;5,"yep","on track")</f>
        <v>on track</v>
      </c>
      <c r="Q826" s="2">
        <f ca="1">IF(Proc[[#This Row],[DateClosed]]="",ABS(NETWORKDAYS(Proc[[#This Row],[DateOpened]],TODAY()))-1,ABS(NETWORKDAYS(Proc[[#This Row],[DateOpened]],Proc[[#This Row],[DateClosed]]))-1)</f>
        <v>3</v>
      </c>
      <c r="R826" s="45" t="s">
        <v>548</v>
      </c>
      <c r="S826" s="44"/>
      <c r="T826" s="153">
        <v>825</v>
      </c>
    </row>
    <row r="827" spans="1:20" hidden="1">
      <c r="A827" s="43" t="s">
        <v>1772</v>
      </c>
      <c r="B827" s="111" t="str">
        <f>IFERROR(VLOOKUP(Proc[[#This Row],[App]],Table2[],3,0),"open")</f>
        <v>ok</v>
      </c>
      <c r="C827" s="43" t="s">
        <v>377</v>
      </c>
      <c r="D827" s="152" t="s">
        <v>1787</v>
      </c>
      <c r="E827" s="152" t="s">
        <v>630</v>
      </c>
      <c r="F827" s="72" t="s">
        <v>630</v>
      </c>
      <c r="G827" s="43" t="s">
        <v>406</v>
      </c>
      <c r="H827" s="44" t="str">
        <f>IF(Proc[[#This Row],[type]]="LFF (MDG-F)",MID(Proc[[#This Row],[Obj]],13,10),"")</f>
        <v>DE20995000</v>
      </c>
      <c r="I827" s="152"/>
      <c r="J827" s="44" t="b">
        <f>Proc[[#This Row],[Requested]]=Proc[[#This Row],[CurrentParent]]</f>
        <v>1</v>
      </c>
      <c r="K827" s="107" t="str">
        <f>IF(Proc[[#This Row],[Author]]="Marcela Urrego",VLOOKUP(LEFT(Proc[[#This Row],[Requested]],1),Table3[#All],2,0),VLOOKUP(Proc[[#This Row],[Author]],Table4[],2,0))</f>
        <v>MGF</v>
      </c>
      <c r="L827" s="22" t="s">
        <v>508</v>
      </c>
      <c r="M827" s="46">
        <v>45719.398958333331</v>
      </c>
      <c r="O827" s="46">
        <v>45722</v>
      </c>
      <c r="P827" s="45" t="str">
        <f ca="1">IF(Proc[[#This Row],[DaysAgeing]]&gt;5,"yep","on track")</f>
        <v>on track</v>
      </c>
      <c r="Q827" s="2">
        <f ca="1">IF(Proc[[#This Row],[DateClosed]]="",ABS(NETWORKDAYS(Proc[[#This Row],[DateOpened]],TODAY()))-1,ABS(NETWORKDAYS(Proc[[#This Row],[DateOpened]],Proc[[#This Row],[DateClosed]]))-1)</f>
        <v>3</v>
      </c>
      <c r="R827" s="45" t="s">
        <v>548</v>
      </c>
      <c r="S827" s="153" t="e">
        <f>VLOOKUP(Proc[[#This Row],[Obj]],#REF!,2,0)</f>
        <v>#REF!</v>
      </c>
      <c r="T827" s="153">
        <v>826</v>
      </c>
    </row>
    <row r="828" spans="1:20" hidden="1">
      <c r="A828" s="43" t="s">
        <v>1772</v>
      </c>
      <c r="B828" s="152" t="str">
        <f>IFERROR(VLOOKUP(Proc[[#This Row],[App]],Table2[],3,0),"open")</f>
        <v>ok</v>
      </c>
      <c r="C828" s="43" t="s">
        <v>377</v>
      </c>
      <c r="D828" s="152" t="s">
        <v>1788</v>
      </c>
      <c r="E828" s="152" t="s">
        <v>630</v>
      </c>
      <c r="F828" s="152" t="s">
        <v>630</v>
      </c>
      <c r="G828" s="43" t="s">
        <v>406</v>
      </c>
      <c r="H828" s="44" t="str">
        <f>IF(Proc[[#This Row],[type]]="LFF (MDG-F)",MID(Proc[[#This Row],[Obj]],13,10),"")</f>
        <v>DE10889997</v>
      </c>
      <c r="I828" s="152"/>
      <c r="J828" s="44" t="b">
        <f>Proc[[#This Row],[Requested]]=Proc[[#This Row],[CurrentParent]]</f>
        <v>1</v>
      </c>
      <c r="K828" s="152" t="str">
        <f>IF(Proc[[#This Row],[Author]]="Marcela Urrego",VLOOKUP(LEFT(Proc[[#This Row],[Requested]],1),Table3[#All],2,0),VLOOKUP(Proc[[#This Row],[Author]],Table4[],2,0))</f>
        <v>MGF</v>
      </c>
      <c r="L828" s="22" t="s">
        <v>508</v>
      </c>
      <c r="M828" s="46">
        <v>45719.398958333331</v>
      </c>
      <c r="O828" s="46">
        <v>45722</v>
      </c>
      <c r="P828" s="45" t="str">
        <f ca="1">IF(Proc[[#This Row],[DaysAgeing]]&gt;5,"yep","on track")</f>
        <v>on track</v>
      </c>
      <c r="Q828" s="2">
        <f ca="1">IF(Proc[[#This Row],[DateClosed]]="",ABS(NETWORKDAYS(Proc[[#This Row],[DateOpened]],TODAY()))-1,ABS(NETWORKDAYS(Proc[[#This Row],[DateOpened]],Proc[[#This Row],[DateClosed]]))-1)</f>
        <v>3</v>
      </c>
      <c r="R828" s="45" t="s">
        <v>548</v>
      </c>
      <c r="S828" s="153" t="e">
        <f>VLOOKUP(Proc[[#This Row],[Obj]],#REF!,2,0)</f>
        <v>#REF!</v>
      </c>
      <c r="T828" s="153">
        <v>827</v>
      </c>
    </row>
    <row r="829" spans="1:20" hidden="1">
      <c r="A829" s="43" t="s">
        <v>1772</v>
      </c>
      <c r="B829" s="152" t="str">
        <f>IFERROR(VLOOKUP(Proc[[#This Row],[App]],Table2[],3,0),"open")</f>
        <v>ok</v>
      </c>
      <c r="C829" s="43" t="s">
        <v>377</v>
      </c>
      <c r="D829" s="152" t="s">
        <v>1789</v>
      </c>
      <c r="E829" s="152" t="s">
        <v>630</v>
      </c>
      <c r="F829" s="152" t="s">
        <v>630</v>
      </c>
      <c r="G829" s="43" t="s">
        <v>406</v>
      </c>
      <c r="H829" s="44" t="str">
        <f>IF(Proc[[#This Row],[type]]="LFF (MDG-F)",MID(Proc[[#This Row],[Obj]],13,10),"")</f>
        <v>DE10889998</v>
      </c>
      <c r="I829" s="152"/>
      <c r="J829" s="44" t="b">
        <f>Proc[[#This Row],[Requested]]=Proc[[#This Row],[CurrentParent]]</f>
        <v>1</v>
      </c>
      <c r="K829" s="152" t="str">
        <f>IF(Proc[[#This Row],[Author]]="Marcela Urrego",VLOOKUP(LEFT(Proc[[#This Row],[Requested]],1),Table3[#All],2,0),VLOOKUP(Proc[[#This Row],[Author]],Table4[],2,0))</f>
        <v>MGF</v>
      </c>
      <c r="L829" s="22" t="s">
        <v>508</v>
      </c>
      <c r="M829" s="46">
        <v>45719.398958333331</v>
      </c>
      <c r="O829" s="46">
        <v>45722</v>
      </c>
      <c r="P829" s="45" t="str">
        <f ca="1">IF(Proc[[#This Row],[DaysAgeing]]&gt;5,"yep","on track")</f>
        <v>on track</v>
      </c>
      <c r="Q829" s="2">
        <f ca="1">IF(Proc[[#This Row],[DateClosed]]="",ABS(NETWORKDAYS(Proc[[#This Row],[DateOpened]],TODAY()))-1,ABS(NETWORKDAYS(Proc[[#This Row],[DateOpened]],Proc[[#This Row],[DateClosed]]))-1)</f>
        <v>3</v>
      </c>
      <c r="R829" s="45" t="s">
        <v>548</v>
      </c>
      <c r="S829" s="153" t="e">
        <f>VLOOKUP(Proc[[#This Row],[Obj]],#REF!,2,0)</f>
        <v>#REF!</v>
      </c>
      <c r="T829" s="153">
        <v>828</v>
      </c>
    </row>
    <row r="830" spans="1:20" hidden="1">
      <c r="A830" s="43" t="s">
        <v>1772</v>
      </c>
      <c r="B830" s="152" t="str">
        <f>IFERROR(VLOOKUP(Proc[[#This Row],[App]],Table2[],3,0),"open")</f>
        <v>ok</v>
      </c>
      <c r="C830" s="43" t="s">
        <v>377</v>
      </c>
      <c r="D830" s="152" t="s">
        <v>1790</v>
      </c>
      <c r="E830" s="152" t="s">
        <v>630</v>
      </c>
      <c r="F830" s="152" t="s">
        <v>630</v>
      </c>
      <c r="G830" s="43" t="s">
        <v>406</v>
      </c>
      <c r="H830" s="44" t="str">
        <f>IF(Proc[[#This Row],[type]]="LFF (MDG-F)",MID(Proc[[#This Row],[Obj]],13,10),"")</f>
        <v>DE10889999</v>
      </c>
      <c r="I830" s="152"/>
      <c r="J830" s="44" t="b">
        <f>Proc[[#This Row],[Requested]]=Proc[[#This Row],[CurrentParent]]</f>
        <v>1</v>
      </c>
      <c r="K830" s="152" t="str">
        <f>IF(Proc[[#This Row],[Author]]="Marcela Urrego",VLOOKUP(LEFT(Proc[[#This Row],[Requested]],1),Table3[#All],2,0),VLOOKUP(Proc[[#This Row],[Author]],Table4[],2,0))</f>
        <v>MGF</v>
      </c>
      <c r="L830" s="22" t="s">
        <v>508</v>
      </c>
      <c r="M830" s="46">
        <v>45719.398958333331</v>
      </c>
      <c r="O830" s="46">
        <v>45722</v>
      </c>
      <c r="P830" s="45" t="str">
        <f ca="1">IF(Proc[[#This Row],[DaysAgeing]]&gt;5,"yep","on track")</f>
        <v>on track</v>
      </c>
      <c r="Q830" s="2">
        <f ca="1">IF(Proc[[#This Row],[DateClosed]]="",ABS(NETWORKDAYS(Proc[[#This Row],[DateOpened]],TODAY()))-1,ABS(NETWORKDAYS(Proc[[#This Row],[DateOpened]],Proc[[#This Row],[DateClosed]]))-1)</f>
        <v>3</v>
      </c>
      <c r="R830" s="45" t="s">
        <v>548</v>
      </c>
      <c r="S830" s="153" t="e">
        <f>VLOOKUP(Proc[[#This Row],[Obj]],#REF!,2,0)</f>
        <v>#REF!</v>
      </c>
      <c r="T830" s="153">
        <v>829</v>
      </c>
    </row>
    <row r="831" spans="1:20" hidden="1">
      <c r="A831" t="s">
        <v>1797</v>
      </c>
      <c r="B831" s="152" t="str">
        <f>IFERROR(VLOOKUP(Proc[[#This Row],[App]],Table2[],3,0),"open")</f>
        <v>ok</v>
      </c>
      <c r="C831" s="43" t="s">
        <v>369</v>
      </c>
      <c r="D831" s="152" t="s">
        <v>1795</v>
      </c>
      <c r="E831" s="152" t="s">
        <v>1796</v>
      </c>
      <c r="F831" s="152" t="s">
        <v>1796</v>
      </c>
      <c r="G831" s="43" t="s">
        <v>406</v>
      </c>
      <c r="H831" s="44" t="str">
        <f>IF(Proc[[#This Row],[type]]="LFF (MDG-F)",MID(Proc[[#This Row],[Obj]],13,10),"")</f>
        <v>CN09L16005</v>
      </c>
      <c r="I831" s="152"/>
      <c r="J831" s="44" t="b">
        <f>Proc[[#This Row],[Requested]]=Proc[[#This Row],[CurrentParent]]</f>
        <v>1</v>
      </c>
      <c r="K831" s="152" t="str">
        <f>IF(Proc[[#This Row],[Author]]="Marcela Urrego",VLOOKUP(LEFT(Proc[[#This Row],[Requested]],1),Table3[#All],2,0),VLOOKUP(Proc[[#This Row],[Author]],Table4[],2,0))</f>
        <v>MGF</v>
      </c>
      <c r="L831" s="22" t="s">
        <v>508</v>
      </c>
      <c r="M831" s="46">
        <v>45719.579097222224</v>
      </c>
      <c r="N831" s="46">
        <v>45721</v>
      </c>
      <c r="O831" s="46">
        <v>45721</v>
      </c>
      <c r="P831" s="45" t="str">
        <f ca="1">IF(Proc[[#This Row],[DaysAgeing]]&gt;5,"yep","on track")</f>
        <v>on track</v>
      </c>
      <c r="Q831" s="2">
        <f ca="1">IF(Proc[[#This Row],[DateClosed]]="",ABS(NETWORKDAYS(Proc[[#This Row],[DateOpened]],TODAY()))-1,ABS(NETWORKDAYS(Proc[[#This Row],[DateOpened]],Proc[[#This Row],[DateClosed]]))-1)</f>
        <v>2</v>
      </c>
      <c r="R831" s="45" t="s">
        <v>1067</v>
      </c>
      <c r="S831" s="44"/>
      <c r="T831" s="153">
        <v>830</v>
      </c>
    </row>
    <row r="832" spans="1:20" hidden="1">
      <c r="A832" t="s">
        <v>1847</v>
      </c>
      <c r="B832" s="152" t="str">
        <f>IFERROR(VLOOKUP(Proc[[#This Row],[App]],Table2[],3,0),"open")</f>
        <v>ok</v>
      </c>
      <c r="C832" s="43" t="s">
        <v>369</v>
      </c>
      <c r="D832" s="152" t="s">
        <v>8278</v>
      </c>
      <c r="E832" s="152" t="s">
        <v>1846</v>
      </c>
      <c r="F832" s="152" t="s">
        <v>1846</v>
      </c>
      <c r="G832" s="43" t="s">
        <v>400</v>
      </c>
      <c r="H832" s="44" t="str">
        <f>IF(Proc[[#This Row],[type]]="LFF (MDG-F)",MID(Proc[[#This Row],[Obj]],13,10),"")</f>
        <v/>
      </c>
      <c r="I832" s="152"/>
      <c r="J832" s="44" t="b">
        <f>Proc[[#This Row],[Requested]]=Proc[[#This Row],[CurrentParent]]</f>
        <v>1</v>
      </c>
      <c r="K832" s="152" t="str">
        <f>IF(Proc[[#This Row],[Author]]="Marcela Urrego",VLOOKUP(LEFT(Proc[[#This Row],[Requested]],1),Table3[#All],2,0),VLOOKUP(Proc[[#This Row],[Author]],Table4[],2,0))</f>
        <v>HC</v>
      </c>
      <c r="L832" s="22" t="s">
        <v>508</v>
      </c>
      <c r="M832" s="46">
        <v>45719.608877314815</v>
      </c>
      <c r="N832" s="46">
        <v>45729</v>
      </c>
      <c r="O832" s="46">
        <v>45729</v>
      </c>
      <c r="P832" s="45" t="str">
        <f ca="1">IF(Proc[[#This Row],[DaysAgeing]]&gt;5,"yep","on track")</f>
        <v>yep</v>
      </c>
      <c r="Q832" s="2">
        <f ca="1">IF(Proc[[#This Row],[DateClosed]]="",ABS(NETWORKDAYS(Proc[[#This Row],[DateOpened]],TODAY()))-1,ABS(NETWORKDAYS(Proc[[#This Row],[DateOpened]],Proc[[#This Row],[DateClosed]]))-1)</f>
        <v>8</v>
      </c>
      <c r="R832" s="45" t="s">
        <v>483</v>
      </c>
      <c r="S832" s="44"/>
      <c r="T832" s="153">
        <v>831</v>
      </c>
    </row>
    <row r="833" spans="1:20" hidden="1">
      <c r="A833" t="s">
        <v>1793</v>
      </c>
      <c r="B833" s="152" t="str">
        <f>IFERROR(VLOOKUP(Proc[[#This Row],[App]],Table2[],3,0),"open")</f>
        <v>ok</v>
      </c>
      <c r="C833" t="s">
        <v>369</v>
      </c>
      <c r="D833" s="152" t="s">
        <v>1792</v>
      </c>
      <c r="E833" s="152" t="s">
        <v>1794</v>
      </c>
      <c r="F833" s="152" t="s">
        <v>1794</v>
      </c>
      <c r="G833" s="43" t="s">
        <v>406</v>
      </c>
      <c r="H833" s="44" t="str">
        <f>IF(Proc[[#This Row],[type]]="LFF (MDG-F)",MID(Proc[[#This Row],[Obj]],13,10),"")</f>
        <v>DE10698316</v>
      </c>
      <c r="I833" s="152"/>
      <c r="J833" s="44" t="b">
        <f>Proc[[#This Row],[Requested]]=Proc[[#This Row],[CurrentParent]]</f>
        <v>1</v>
      </c>
      <c r="K833" s="152" t="str">
        <f>IF(Proc[[#This Row],[Author]]="Marcela Urrego",VLOOKUP(LEFT(Proc[[#This Row],[Requested]],1),Table3[#All],2,0),VLOOKUP(Proc[[#This Row],[Author]],Table4[],2,0))</f>
        <v>MGF</v>
      </c>
      <c r="L833" s="22" t="s">
        <v>508</v>
      </c>
      <c r="M833" s="46">
        <v>45719.855474537035</v>
      </c>
      <c r="N833" s="46">
        <v>45736</v>
      </c>
      <c r="O833" s="46">
        <v>45736</v>
      </c>
      <c r="P833" s="45" t="str">
        <f ca="1">IF(Proc[[#This Row],[DaysAgeing]]&gt;5,"yep","on track")</f>
        <v>yep</v>
      </c>
      <c r="Q833" s="2">
        <f ca="1">IF(Proc[[#This Row],[DateClosed]]="",ABS(NETWORKDAYS(Proc[[#This Row],[DateOpened]],TODAY()))-1,ABS(NETWORKDAYS(Proc[[#This Row],[DateOpened]],Proc[[#This Row],[DateClosed]]))-1)</f>
        <v>13</v>
      </c>
      <c r="R833" s="45" t="s">
        <v>529</v>
      </c>
      <c r="S833" s="44"/>
      <c r="T833" s="153">
        <v>832</v>
      </c>
    </row>
    <row r="834" spans="1:20" hidden="1">
      <c r="A834" t="s">
        <v>1840</v>
      </c>
      <c r="B834" s="111" t="str">
        <f>IFERROR(VLOOKUP(Proc[[#This Row],[App]],Table2[],3,0),"open")</f>
        <v>ok</v>
      </c>
      <c r="C834" t="s">
        <v>369</v>
      </c>
      <c r="D834" s="152" t="s">
        <v>8279</v>
      </c>
      <c r="E834" s="152" t="s">
        <v>1829</v>
      </c>
      <c r="F834" s="85" t="s">
        <v>1829</v>
      </c>
      <c r="G834" t="s">
        <v>400</v>
      </c>
      <c r="H834" s="44" t="str">
        <f>IF(Proc[[#This Row],[type]]="LFF (MDG-F)",MID(Proc[[#This Row],[Obj]],13,10),"")</f>
        <v/>
      </c>
      <c r="I834" s="152"/>
      <c r="J834" s="44" t="b">
        <f>Proc[[#This Row],[Requested]]=Proc[[#This Row],[CurrentParent]]</f>
        <v>1</v>
      </c>
      <c r="K834" s="107" t="str">
        <f>IF(Proc[[#This Row],[Author]]="Marcela Urrego",VLOOKUP(LEFT(Proc[[#This Row],[Requested]],1),Table3[#All],2,0),VLOOKUP(Proc[[#This Row],[Author]],Table4[],2,0))</f>
        <v>LS</v>
      </c>
      <c r="L834" s="22" t="s">
        <v>508</v>
      </c>
      <c r="M834" s="46">
        <v>45720.368101851855</v>
      </c>
      <c r="N834" s="46">
        <v>45722</v>
      </c>
      <c r="O834" s="46">
        <v>45722</v>
      </c>
      <c r="P834" s="45" t="str">
        <f ca="1">IF(Proc[[#This Row],[DaysAgeing]]&gt;5,"yep","on track")</f>
        <v>on track</v>
      </c>
      <c r="Q834" s="2">
        <f ca="1">IF(Proc[[#This Row],[DateClosed]]="",ABS(NETWORKDAYS(Proc[[#This Row],[DateOpened]],TODAY()))-1,ABS(NETWORKDAYS(Proc[[#This Row],[DateOpened]],Proc[[#This Row],[DateClosed]]))-1)</f>
        <v>2</v>
      </c>
      <c r="R834" s="45" t="s">
        <v>488</v>
      </c>
      <c r="S834" s="44"/>
      <c r="T834" s="153">
        <v>833</v>
      </c>
    </row>
    <row r="835" spans="1:20" hidden="1">
      <c r="A835" t="s">
        <v>1840</v>
      </c>
      <c r="B835" s="152" t="str">
        <f>IFERROR(VLOOKUP(Proc[[#This Row],[App]],Table2[],3,0),"open")</f>
        <v>ok</v>
      </c>
      <c r="C835" s="43" t="s">
        <v>369</v>
      </c>
      <c r="D835" s="152" t="s">
        <v>8280</v>
      </c>
      <c r="E835" s="152" t="s">
        <v>1830</v>
      </c>
      <c r="F835" s="152" t="s">
        <v>1830</v>
      </c>
      <c r="G835" s="43" t="s">
        <v>400</v>
      </c>
      <c r="H835" s="44" t="str">
        <f>IF(Proc[[#This Row],[type]]="LFF (MDG-F)",MID(Proc[[#This Row],[Obj]],13,10),"")</f>
        <v/>
      </c>
      <c r="I835" s="152"/>
      <c r="J835" s="44" t="b">
        <f>Proc[[#This Row],[Requested]]=Proc[[#This Row],[CurrentParent]]</f>
        <v>1</v>
      </c>
      <c r="K835" s="152" t="str">
        <f>IF(Proc[[#This Row],[Author]]="Marcela Urrego",VLOOKUP(LEFT(Proc[[#This Row],[Requested]],1),Table3[#All],2,0),VLOOKUP(Proc[[#This Row],[Author]],Table4[],2,0))</f>
        <v>LS</v>
      </c>
      <c r="L835" s="22" t="s">
        <v>508</v>
      </c>
      <c r="M835" s="46">
        <v>45720.368101851855</v>
      </c>
      <c r="N835" s="46">
        <v>45722</v>
      </c>
      <c r="O835" s="46">
        <v>45722</v>
      </c>
      <c r="P835" s="45" t="str">
        <f ca="1">IF(Proc[[#This Row],[DaysAgeing]]&gt;5,"yep","on track")</f>
        <v>on track</v>
      </c>
      <c r="Q835" s="2">
        <f ca="1">IF(Proc[[#This Row],[DateClosed]]="",ABS(NETWORKDAYS(Proc[[#This Row],[DateOpened]],TODAY()))-1,ABS(NETWORKDAYS(Proc[[#This Row],[DateOpened]],Proc[[#This Row],[DateClosed]]))-1)</f>
        <v>2</v>
      </c>
      <c r="R835" s="45" t="s">
        <v>488</v>
      </c>
      <c r="S835" s="44"/>
      <c r="T835" s="153">
        <v>834</v>
      </c>
    </row>
    <row r="836" spans="1:20" hidden="1">
      <c r="A836" t="s">
        <v>1840</v>
      </c>
      <c r="B836" s="152" t="str">
        <f>IFERROR(VLOOKUP(Proc[[#This Row],[App]],Table2[],3,0),"open")</f>
        <v>ok</v>
      </c>
      <c r="C836" s="43" t="s">
        <v>369</v>
      </c>
      <c r="D836" s="152" t="s">
        <v>8281</v>
      </c>
      <c r="E836" s="152" t="s">
        <v>1831</v>
      </c>
      <c r="F836" s="152" t="s">
        <v>1831</v>
      </c>
      <c r="G836" s="43" t="s">
        <v>400</v>
      </c>
      <c r="H836" s="44" t="str">
        <f>IF(Proc[[#This Row],[type]]="LFF (MDG-F)",MID(Proc[[#This Row],[Obj]],13,10),"")</f>
        <v/>
      </c>
      <c r="I836" s="152"/>
      <c r="J836" s="44" t="b">
        <f>Proc[[#This Row],[Requested]]=Proc[[#This Row],[CurrentParent]]</f>
        <v>1</v>
      </c>
      <c r="K836" s="152" t="str">
        <f>IF(Proc[[#This Row],[Author]]="Marcela Urrego",VLOOKUP(LEFT(Proc[[#This Row],[Requested]],1),Table3[#All],2,0),VLOOKUP(Proc[[#This Row],[Author]],Table4[],2,0))</f>
        <v>LS</v>
      </c>
      <c r="L836" s="22" t="s">
        <v>508</v>
      </c>
      <c r="M836" s="46">
        <v>45720.368101851855</v>
      </c>
      <c r="N836" s="46">
        <v>45722</v>
      </c>
      <c r="O836" s="46">
        <v>45722</v>
      </c>
      <c r="P836" s="45" t="str">
        <f ca="1">IF(Proc[[#This Row],[DaysAgeing]]&gt;5,"yep","on track")</f>
        <v>on track</v>
      </c>
      <c r="Q836" s="2">
        <f ca="1">IF(Proc[[#This Row],[DateClosed]]="",ABS(NETWORKDAYS(Proc[[#This Row],[DateOpened]],TODAY()))-1,ABS(NETWORKDAYS(Proc[[#This Row],[DateOpened]],Proc[[#This Row],[DateClosed]]))-1)</f>
        <v>2</v>
      </c>
      <c r="R836" s="45" t="s">
        <v>488</v>
      </c>
      <c r="S836" s="44"/>
      <c r="T836" s="153">
        <v>835</v>
      </c>
    </row>
    <row r="837" spans="1:20" hidden="1">
      <c r="A837" t="s">
        <v>1840</v>
      </c>
      <c r="B837" s="111" t="str">
        <f>IFERROR(VLOOKUP(Proc[[#This Row],[App]],Table2[],3,0),"open")</f>
        <v>ok</v>
      </c>
      <c r="C837" s="43" t="s">
        <v>369</v>
      </c>
      <c r="D837" s="152" t="s">
        <v>8282</v>
      </c>
      <c r="E837" s="152" t="s">
        <v>1831</v>
      </c>
      <c r="F837" s="152" t="s">
        <v>1831</v>
      </c>
      <c r="G837" s="43" t="s">
        <v>400</v>
      </c>
      <c r="H837" s="44" t="str">
        <f>IF(Proc[[#This Row],[type]]="LFF (MDG-F)",MID(Proc[[#This Row],[Obj]],13,10),"")</f>
        <v/>
      </c>
      <c r="I837" s="152"/>
      <c r="J837" s="44" t="b">
        <f>Proc[[#This Row],[Requested]]=Proc[[#This Row],[CurrentParent]]</f>
        <v>1</v>
      </c>
      <c r="K837" s="152" t="str">
        <f>IF(Proc[[#This Row],[Author]]="Marcela Urrego",VLOOKUP(LEFT(Proc[[#This Row],[Requested]],1),Table3[#All],2,0),VLOOKUP(Proc[[#This Row],[Author]],Table4[],2,0))</f>
        <v>LS</v>
      </c>
      <c r="L837" s="22" t="s">
        <v>508</v>
      </c>
      <c r="M837" s="46">
        <v>45720.368101851855</v>
      </c>
      <c r="N837" s="46">
        <v>45722</v>
      </c>
      <c r="O837" s="46">
        <v>45722</v>
      </c>
      <c r="P837" s="45" t="str">
        <f ca="1">IF(Proc[[#This Row],[DaysAgeing]]&gt;5,"yep","on track")</f>
        <v>on track</v>
      </c>
      <c r="Q837" s="2">
        <f ca="1">IF(Proc[[#This Row],[DateClosed]]="",ABS(NETWORKDAYS(Proc[[#This Row],[DateOpened]],TODAY()))-1,ABS(NETWORKDAYS(Proc[[#This Row],[DateOpened]],Proc[[#This Row],[DateClosed]]))-1)</f>
        <v>2</v>
      </c>
      <c r="R837" s="45" t="s">
        <v>488</v>
      </c>
      <c r="S837" s="44"/>
      <c r="T837" s="153">
        <v>836</v>
      </c>
    </row>
    <row r="838" spans="1:20" hidden="1">
      <c r="A838" t="s">
        <v>1840</v>
      </c>
      <c r="B838" s="152" t="str">
        <f>IFERROR(VLOOKUP(Proc[[#This Row],[App]],Table2[],3,0),"open")</f>
        <v>ok</v>
      </c>
      <c r="C838" s="43" t="s">
        <v>369</v>
      </c>
      <c r="D838" s="152" t="s">
        <v>8283</v>
      </c>
      <c r="E838" s="152" t="s">
        <v>1832</v>
      </c>
      <c r="F838" s="152" t="s">
        <v>1832</v>
      </c>
      <c r="G838" s="43" t="s">
        <v>400</v>
      </c>
      <c r="H838" s="44" t="str">
        <f>IF(Proc[[#This Row],[type]]="LFF (MDG-F)",MID(Proc[[#This Row],[Obj]],13,10),"")</f>
        <v/>
      </c>
      <c r="I838" s="152"/>
      <c r="J838" s="44" t="b">
        <f>Proc[[#This Row],[Requested]]=Proc[[#This Row],[CurrentParent]]</f>
        <v>1</v>
      </c>
      <c r="K838" s="152" t="str">
        <f>IF(Proc[[#This Row],[Author]]="Marcela Urrego",VLOOKUP(LEFT(Proc[[#This Row],[Requested]],1),Table3[#All],2,0),VLOOKUP(Proc[[#This Row],[Author]],Table4[],2,0))</f>
        <v>LS</v>
      </c>
      <c r="L838" s="22" t="s">
        <v>508</v>
      </c>
      <c r="M838" s="46">
        <v>45720.368101851855</v>
      </c>
      <c r="N838" s="46">
        <v>45722</v>
      </c>
      <c r="O838" s="46">
        <v>45722</v>
      </c>
      <c r="P838" s="45" t="str">
        <f ca="1">IF(Proc[[#This Row],[DaysAgeing]]&gt;5,"yep","on track")</f>
        <v>on track</v>
      </c>
      <c r="Q838" s="2">
        <f ca="1">IF(Proc[[#This Row],[DateClosed]]="",ABS(NETWORKDAYS(Proc[[#This Row],[DateOpened]],TODAY()))-1,ABS(NETWORKDAYS(Proc[[#This Row],[DateOpened]],Proc[[#This Row],[DateClosed]]))-1)</f>
        <v>2</v>
      </c>
      <c r="R838" s="45" t="s">
        <v>488</v>
      </c>
      <c r="S838" s="44"/>
      <c r="T838" s="153">
        <v>837</v>
      </c>
    </row>
    <row r="839" spans="1:20" hidden="1">
      <c r="A839" t="s">
        <v>1840</v>
      </c>
      <c r="B839" s="111" t="str">
        <f>IFERROR(VLOOKUP(Proc[[#This Row],[App]],Table2[],3,0),"open")</f>
        <v>ok</v>
      </c>
      <c r="C839" t="s">
        <v>369</v>
      </c>
      <c r="D839" s="152" t="s">
        <v>8284</v>
      </c>
      <c r="E839" s="152" t="s">
        <v>1833</v>
      </c>
      <c r="F839" s="152" t="s">
        <v>1833</v>
      </c>
      <c r="G839" s="43" t="s">
        <v>400</v>
      </c>
      <c r="H839" s="44" t="str">
        <f>IF(Proc[[#This Row],[type]]="LFF (MDG-F)",MID(Proc[[#This Row],[Obj]],13,10),"")</f>
        <v/>
      </c>
      <c r="I839" s="152"/>
      <c r="J839" s="44" t="b">
        <f>Proc[[#This Row],[Requested]]=Proc[[#This Row],[CurrentParent]]</f>
        <v>1</v>
      </c>
      <c r="K839" s="107" t="str">
        <f>IF(Proc[[#This Row],[Author]]="Marcela Urrego",VLOOKUP(LEFT(Proc[[#This Row],[Requested]],1),Table3[#All],2,0),VLOOKUP(Proc[[#This Row],[Author]],Table4[],2,0))</f>
        <v>LS</v>
      </c>
      <c r="L839" s="22" t="s">
        <v>508</v>
      </c>
      <c r="M839" s="42">
        <v>45720.368101851855</v>
      </c>
      <c r="N839" s="46">
        <v>45722</v>
      </c>
      <c r="O839" s="46">
        <v>45722</v>
      </c>
      <c r="P839" s="45" t="str">
        <f ca="1">IF(Proc[[#This Row],[DaysAgeing]]&gt;5,"yep","on track")</f>
        <v>on track</v>
      </c>
      <c r="Q839" s="2">
        <f ca="1">IF(Proc[[#This Row],[DateClosed]]="",ABS(NETWORKDAYS(Proc[[#This Row],[DateOpened]],TODAY()))-1,ABS(NETWORKDAYS(Proc[[#This Row],[DateOpened]],Proc[[#This Row],[DateClosed]]))-1)</f>
        <v>2</v>
      </c>
      <c r="R839" s="45" t="s">
        <v>488</v>
      </c>
      <c r="S839" s="44"/>
      <c r="T839" s="153">
        <v>838</v>
      </c>
    </row>
    <row r="840" spans="1:20" hidden="1">
      <c r="A840" t="s">
        <v>1840</v>
      </c>
      <c r="B840" s="152" t="str">
        <f>IFERROR(VLOOKUP(Proc[[#This Row],[App]],Table2[],3,0),"open")</f>
        <v>ok</v>
      </c>
      <c r="C840" s="43" t="s">
        <v>369</v>
      </c>
      <c r="D840" s="152" t="s">
        <v>8285</v>
      </c>
      <c r="E840" s="152" t="s">
        <v>1834</v>
      </c>
      <c r="F840" s="152" t="s">
        <v>1834</v>
      </c>
      <c r="G840" s="43" t="s">
        <v>400</v>
      </c>
      <c r="H840" s="44" t="str">
        <f>IF(Proc[[#This Row],[type]]="LFF (MDG-F)",MID(Proc[[#This Row],[Obj]],13,10),"")</f>
        <v/>
      </c>
      <c r="I840" s="152"/>
      <c r="J840" s="44" t="b">
        <f>Proc[[#This Row],[Requested]]=Proc[[#This Row],[CurrentParent]]</f>
        <v>1</v>
      </c>
      <c r="K840" s="152" t="str">
        <f>IF(Proc[[#This Row],[Author]]="Marcela Urrego",VLOOKUP(LEFT(Proc[[#This Row],[Requested]],1),Table3[#All],2,0),VLOOKUP(Proc[[#This Row],[Author]],Table4[],2,0))</f>
        <v>LS</v>
      </c>
      <c r="L840" s="22" t="s">
        <v>508</v>
      </c>
      <c r="M840" s="46">
        <v>45720.368101851855</v>
      </c>
      <c r="N840" s="46">
        <v>45722</v>
      </c>
      <c r="O840" s="46">
        <v>45722</v>
      </c>
      <c r="P840" s="45" t="str">
        <f ca="1">IF(Proc[[#This Row],[DaysAgeing]]&gt;5,"yep","on track")</f>
        <v>on track</v>
      </c>
      <c r="Q840" s="2">
        <f ca="1">IF(Proc[[#This Row],[DateClosed]]="",ABS(NETWORKDAYS(Proc[[#This Row],[DateOpened]],TODAY()))-1,ABS(NETWORKDAYS(Proc[[#This Row],[DateOpened]],Proc[[#This Row],[DateClosed]]))-1)</f>
        <v>2</v>
      </c>
      <c r="R840" s="45" t="s">
        <v>488</v>
      </c>
      <c r="S840" s="44"/>
      <c r="T840" s="153">
        <v>839</v>
      </c>
    </row>
    <row r="841" spans="1:20" hidden="1">
      <c r="A841" t="s">
        <v>1840</v>
      </c>
      <c r="B841" s="111" t="str">
        <f>IFERROR(VLOOKUP(Proc[[#This Row],[App]],Table2[],3,0),"open")</f>
        <v>ok</v>
      </c>
      <c r="C841" s="43" t="s">
        <v>369</v>
      </c>
      <c r="D841" s="152" t="s">
        <v>8286</v>
      </c>
      <c r="E841" s="152" t="s">
        <v>1835</v>
      </c>
      <c r="F841" s="152" t="s">
        <v>1835</v>
      </c>
      <c r="G841" s="43" t="s">
        <v>400</v>
      </c>
      <c r="H841" s="44" t="str">
        <f>IF(Proc[[#This Row],[type]]="LFF (MDG-F)",MID(Proc[[#This Row],[Obj]],13,10),"")</f>
        <v/>
      </c>
      <c r="I841" s="152"/>
      <c r="J841" s="44" t="b">
        <f>Proc[[#This Row],[Requested]]=Proc[[#This Row],[CurrentParent]]</f>
        <v>1</v>
      </c>
      <c r="K841" s="107" t="str">
        <f>IF(Proc[[#This Row],[Author]]="Marcela Urrego",VLOOKUP(LEFT(Proc[[#This Row],[Requested]],1),Table3[#All],2,0),VLOOKUP(Proc[[#This Row],[Author]],Table4[],2,0))</f>
        <v>LS</v>
      </c>
      <c r="L841" s="22" t="s">
        <v>508</v>
      </c>
      <c r="M841" s="46">
        <v>45720.368101851855</v>
      </c>
      <c r="N841" s="46">
        <v>45722</v>
      </c>
      <c r="O841" s="46">
        <v>45722</v>
      </c>
      <c r="P841" s="45" t="str">
        <f ca="1">IF(Proc[[#This Row],[DaysAgeing]]&gt;5,"yep","on track")</f>
        <v>on track</v>
      </c>
      <c r="Q841" s="2">
        <f ca="1">IF(Proc[[#This Row],[DateClosed]]="",ABS(NETWORKDAYS(Proc[[#This Row],[DateOpened]],TODAY()))-1,ABS(NETWORKDAYS(Proc[[#This Row],[DateOpened]],Proc[[#This Row],[DateClosed]]))-1)</f>
        <v>2</v>
      </c>
      <c r="R841" s="45" t="s">
        <v>488</v>
      </c>
      <c r="S841" s="44"/>
      <c r="T841" s="153">
        <v>840</v>
      </c>
    </row>
    <row r="842" spans="1:20" hidden="1">
      <c r="A842" t="s">
        <v>1840</v>
      </c>
      <c r="B842" s="152" t="str">
        <f>IFERROR(VLOOKUP(Proc[[#This Row],[App]],Table2[],3,0),"open")</f>
        <v>ok</v>
      </c>
      <c r="C842" s="43" t="s">
        <v>369</v>
      </c>
      <c r="D842" s="152" t="s">
        <v>8287</v>
      </c>
      <c r="E842" s="152" t="s">
        <v>1835</v>
      </c>
      <c r="F842" s="152" t="s">
        <v>1835</v>
      </c>
      <c r="G842" s="43" t="s">
        <v>400</v>
      </c>
      <c r="H842" s="44" t="str">
        <f>IF(Proc[[#This Row],[type]]="LFF (MDG-F)",MID(Proc[[#This Row],[Obj]],13,10),"")</f>
        <v/>
      </c>
      <c r="I842" s="152"/>
      <c r="J842" s="44" t="b">
        <f>Proc[[#This Row],[Requested]]=Proc[[#This Row],[CurrentParent]]</f>
        <v>1</v>
      </c>
      <c r="K842" s="152" t="str">
        <f>IF(Proc[[#This Row],[Author]]="Marcela Urrego",VLOOKUP(LEFT(Proc[[#This Row],[Requested]],1),Table3[#All],2,0),VLOOKUP(Proc[[#This Row],[Author]],Table4[],2,0))</f>
        <v>LS</v>
      </c>
      <c r="L842" s="22" t="s">
        <v>508</v>
      </c>
      <c r="M842" s="46">
        <v>45720.368101851855</v>
      </c>
      <c r="N842" s="46">
        <v>45722</v>
      </c>
      <c r="O842" s="46">
        <v>45722</v>
      </c>
      <c r="P842" s="45" t="str">
        <f ca="1">IF(Proc[[#This Row],[DaysAgeing]]&gt;5,"yep","on track")</f>
        <v>on track</v>
      </c>
      <c r="Q842" s="2">
        <f ca="1">IF(Proc[[#This Row],[DateClosed]]="",ABS(NETWORKDAYS(Proc[[#This Row],[DateOpened]],TODAY()))-1,ABS(NETWORKDAYS(Proc[[#This Row],[DateOpened]],Proc[[#This Row],[DateClosed]]))-1)</f>
        <v>2</v>
      </c>
      <c r="R842" s="45" t="s">
        <v>488</v>
      </c>
      <c r="S842" s="44"/>
      <c r="T842" s="153">
        <v>841</v>
      </c>
    </row>
    <row r="843" spans="1:20" hidden="1">
      <c r="A843" t="s">
        <v>1840</v>
      </c>
      <c r="B843" s="152" t="str">
        <f>IFERROR(VLOOKUP(Proc[[#This Row],[App]],Table2[],3,0),"open")</f>
        <v>ok</v>
      </c>
      <c r="C843" s="43" t="s">
        <v>369</v>
      </c>
      <c r="D843" s="152" t="s">
        <v>8288</v>
      </c>
      <c r="E843" s="152" t="s">
        <v>1835</v>
      </c>
      <c r="F843" s="152" t="s">
        <v>1835</v>
      </c>
      <c r="G843" s="43" t="s">
        <v>400</v>
      </c>
      <c r="H843" s="44" t="str">
        <f>IF(Proc[[#This Row],[type]]="LFF (MDG-F)",MID(Proc[[#This Row],[Obj]],13,10),"")</f>
        <v/>
      </c>
      <c r="I843" s="152"/>
      <c r="J843" s="44" t="b">
        <f>Proc[[#This Row],[Requested]]=Proc[[#This Row],[CurrentParent]]</f>
        <v>1</v>
      </c>
      <c r="K843" s="152" t="str">
        <f>IF(Proc[[#This Row],[Author]]="Marcela Urrego",VLOOKUP(LEFT(Proc[[#This Row],[Requested]],1),Table3[#All],2,0),VLOOKUP(Proc[[#This Row],[Author]],Table4[],2,0))</f>
        <v>LS</v>
      </c>
      <c r="L843" s="22" t="s">
        <v>508</v>
      </c>
      <c r="M843" s="46">
        <v>45720.368101851855</v>
      </c>
      <c r="N843" s="46">
        <v>45722</v>
      </c>
      <c r="O843" s="46">
        <v>45722</v>
      </c>
      <c r="P843" s="45" t="str">
        <f ca="1">IF(Proc[[#This Row],[DaysAgeing]]&gt;5,"yep","on track")</f>
        <v>on track</v>
      </c>
      <c r="Q843" s="2">
        <f ca="1">IF(Proc[[#This Row],[DateClosed]]="",ABS(NETWORKDAYS(Proc[[#This Row],[DateOpened]],TODAY()))-1,ABS(NETWORKDAYS(Proc[[#This Row],[DateOpened]],Proc[[#This Row],[DateClosed]]))-1)</f>
        <v>2</v>
      </c>
      <c r="R843" s="45" t="s">
        <v>488</v>
      </c>
      <c r="S843" s="44"/>
      <c r="T843" s="153">
        <v>842</v>
      </c>
    </row>
    <row r="844" spans="1:20" hidden="1">
      <c r="A844" t="s">
        <v>1840</v>
      </c>
      <c r="B844" s="152" t="str">
        <f>IFERROR(VLOOKUP(Proc[[#This Row],[App]],Table2[],3,0),"open")</f>
        <v>ok</v>
      </c>
      <c r="C844" s="43" t="s">
        <v>369</v>
      </c>
      <c r="D844" s="152" t="s">
        <v>8289</v>
      </c>
      <c r="E844" s="152" t="s">
        <v>1836</v>
      </c>
      <c r="F844" s="152" t="s">
        <v>1836</v>
      </c>
      <c r="G844" s="43" t="s">
        <v>400</v>
      </c>
      <c r="H844" s="44" t="str">
        <f>IF(Proc[[#This Row],[type]]="LFF (MDG-F)",MID(Proc[[#This Row],[Obj]],13,10),"")</f>
        <v/>
      </c>
      <c r="I844" s="152"/>
      <c r="J844" s="44" t="b">
        <f>Proc[[#This Row],[Requested]]=Proc[[#This Row],[CurrentParent]]</f>
        <v>1</v>
      </c>
      <c r="K844" s="152" t="str">
        <f>IF(Proc[[#This Row],[Author]]="Marcela Urrego",VLOOKUP(LEFT(Proc[[#This Row],[Requested]],1),Table3[#All],2,0),VLOOKUP(Proc[[#This Row],[Author]],Table4[],2,0))</f>
        <v>LS</v>
      </c>
      <c r="L844" s="22" t="s">
        <v>508</v>
      </c>
      <c r="M844" s="46">
        <v>45720.368101851855</v>
      </c>
      <c r="N844" s="46">
        <v>45722</v>
      </c>
      <c r="O844" s="46">
        <v>45722</v>
      </c>
      <c r="P844" s="45" t="str">
        <f ca="1">IF(Proc[[#This Row],[DaysAgeing]]&gt;5,"yep","on track")</f>
        <v>on track</v>
      </c>
      <c r="Q844" s="2">
        <f ca="1">IF(Proc[[#This Row],[DateClosed]]="",ABS(NETWORKDAYS(Proc[[#This Row],[DateOpened]],TODAY()))-1,ABS(NETWORKDAYS(Proc[[#This Row],[DateOpened]],Proc[[#This Row],[DateClosed]]))-1)</f>
        <v>2</v>
      </c>
      <c r="R844" s="45" t="s">
        <v>488</v>
      </c>
      <c r="S844" s="44"/>
      <c r="T844" s="153">
        <v>843</v>
      </c>
    </row>
    <row r="845" spans="1:20" hidden="1">
      <c r="A845" t="s">
        <v>1840</v>
      </c>
      <c r="B845" s="152" t="str">
        <f>IFERROR(VLOOKUP(Proc[[#This Row],[App]],Table2[],3,0),"open")</f>
        <v>ok</v>
      </c>
      <c r="C845" s="43" t="s">
        <v>369</v>
      </c>
      <c r="D845" s="152" t="s">
        <v>8290</v>
      </c>
      <c r="E845" s="152" t="s">
        <v>1837</v>
      </c>
      <c r="F845" s="152" t="s">
        <v>1837</v>
      </c>
      <c r="G845" s="43" t="s">
        <v>400</v>
      </c>
      <c r="H845" s="44" t="str">
        <f>IF(Proc[[#This Row],[type]]="LFF (MDG-F)",MID(Proc[[#This Row],[Obj]],13,10),"")</f>
        <v/>
      </c>
      <c r="I845" s="152"/>
      <c r="J845" s="44" t="b">
        <f>Proc[[#This Row],[Requested]]=Proc[[#This Row],[CurrentParent]]</f>
        <v>1</v>
      </c>
      <c r="K845" s="152" t="str">
        <f>IF(Proc[[#This Row],[Author]]="Marcela Urrego",VLOOKUP(LEFT(Proc[[#This Row],[Requested]],1),Table3[#All],2,0),VLOOKUP(Proc[[#This Row],[Author]],Table4[],2,0))</f>
        <v>LS</v>
      </c>
      <c r="L845" s="22" t="s">
        <v>508</v>
      </c>
      <c r="M845" s="46">
        <v>45720.368101851855</v>
      </c>
      <c r="N845" s="46">
        <v>45722</v>
      </c>
      <c r="O845" s="46">
        <v>45722</v>
      </c>
      <c r="P845" s="45" t="str">
        <f ca="1">IF(Proc[[#This Row],[DaysAgeing]]&gt;5,"yep","on track")</f>
        <v>on track</v>
      </c>
      <c r="Q845" s="2">
        <f ca="1">IF(Proc[[#This Row],[DateClosed]]="",ABS(NETWORKDAYS(Proc[[#This Row],[DateOpened]],TODAY()))-1,ABS(NETWORKDAYS(Proc[[#This Row],[DateOpened]],Proc[[#This Row],[DateClosed]]))-1)</f>
        <v>2</v>
      </c>
      <c r="R845" s="45" t="s">
        <v>488</v>
      </c>
      <c r="S845" s="44"/>
      <c r="T845" s="153">
        <v>844</v>
      </c>
    </row>
    <row r="846" spans="1:20" hidden="1">
      <c r="A846" t="s">
        <v>1840</v>
      </c>
      <c r="B846" s="152" t="str">
        <f>IFERROR(VLOOKUP(Proc[[#This Row],[App]],Table2[],3,0),"open")</f>
        <v>ok</v>
      </c>
      <c r="C846" s="43" t="s">
        <v>369</v>
      </c>
      <c r="D846" s="152" t="s">
        <v>8291</v>
      </c>
      <c r="E846" s="152" t="s">
        <v>1837</v>
      </c>
      <c r="F846" s="152" t="s">
        <v>1837</v>
      </c>
      <c r="G846" s="43" t="s">
        <v>400</v>
      </c>
      <c r="H846" s="44" t="str">
        <f>IF(Proc[[#This Row],[type]]="LFF (MDG-F)",MID(Proc[[#This Row],[Obj]],13,10),"")</f>
        <v/>
      </c>
      <c r="I846" s="152"/>
      <c r="J846" s="44" t="b">
        <f>Proc[[#This Row],[Requested]]=Proc[[#This Row],[CurrentParent]]</f>
        <v>1</v>
      </c>
      <c r="K846" s="152" t="str">
        <f>IF(Proc[[#This Row],[Author]]="Marcela Urrego",VLOOKUP(LEFT(Proc[[#This Row],[Requested]],1),Table3[#All],2,0),VLOOKUP(Proc[[#This Row],[Author]],Table4[],2,0))</f>
        <v>LS</v>
      </c>
      <c r="L846" s="22" t="s">
        <v>508</v>
      </c>
      <c r="M846" s="46">
        <v>45720.368101851855</v>
      </c>
      <c r="N846" s="46">
        <v>45722</v>
      </c>
      <c r="O846" s="46">
        <v>45722</v>
      </c>
      <c r="P846" s="45" t="str">
        <f ca="1">IF(Proc[[#This Row],[DaysAgeing]]&gt;5,"yep","on track")</f>
        <v>on track</v>
      </c>
      <c r="Q846" s="2">
        <f ca="1">IF(Proc[[#This Row],[DateClosed]]="",ABS(NETWORKDAYS(Proc[[#This Row],[DateOpened]],TODAY()))-1,ABS(NETWORKDAYS(Proc[[#This Row],[DateOpened]],Proc[[#This Row],[DateClosed]]))-1)</f>
        <v>2</v>
      </c>
      <c r="R846" s="45" t="s">
        <v>488</v>
      </c>
      <c r="S846" s="44"/>
      <c r="T846" s="153">
        <v>845</v>
      </c>
    </row>
    <row r="847" spans="1:20" hidden="1">
      <c r="A847" t="s">
        <v>1840</v>
      </c>
      <c r="B847" s="152" t="str">
        <f>IFERROR(VLOOKUP(Proc[[#This Row],[App]],Table2[],3,0),"open")</f>
        <v>ok</v>
      </c>
      <c r="C847" s="43" t="s">
        <v>369</v>
      </c>
      <c r="D847" s="152" t="s">
        <v>8292</v>
      </c>
      <c r="E847" s="152" t="s">
        <v>1837</v>
      </c>
      <c r="F847" s="152" t="s">
        <v>1837</v>
      </c>
      <c r="G847" s="43" t="s">
        <v>400</v>
      </c>
      <c r="H847" s="44" t="str">
        <f>IF(Proc[[#This Row],[type]]="LFF (MDG-F)",MID(Proc[[#This Row],[Obj]],13,10),"")</f>
        <v/>
      </c>
      <c r="I847" s="152"/>
      <c r="J847" s="44" t="b">
        <f>Proc[[#This Row],[Requested]]=Proc[[#This Row],[CurrentParent]]</f>
        <v>1</v>
      </c>
      <c r="K847" s="152" t="str">
        <f>IF(Proc[[#This Row],[Author]]="Marcela Urrego",VLOOKUP(LEFT(Proc[[#This Row],[Requested]],1),Table3[#All],2,0),VLOOKUP(Proc[[#This Row],[Author]],Table4[],2,0))</f>
        <v>LS</v>
      </c>
      <c r="L847" s="22" t="s">
        <v>508</v>
      </c>
      <c r="M847" s="46">
        <v>45720.368101851855</v>
      </c>
      <c r="N847" s="46">
        <v>45722</v>
      </c>
      <c r="O847" s="46">
        <v>45722</v>
      </c>
      <c r="P847" s="45" t="str">
        <f ca="1">IF(Proc[[#This Row],[DaysAgeing]]&gt;5,"yep","on track")</f>
        <v>on track</v>
      </c>
      <c r="Q847" s="2">
        <f ca="1">IF(Proc[[#This Row],[DateClosed]]="",ABS(NETWORKDAYS(Proc[[#This Row],[DateOpened]],TODAY()))-1,ABS(NETWORKDAYS(Proc[[#This Row],[DateOpened]],Proc[[#This Row],[DateClosed]]))-1)</f>
        <v>2</v>
      </c>
      <c r="R847" s="45" t="s">
        <v>488</v>
      </c>
      <c r="S847" s="44"/>
      <c r="T847" s="153">
        <v>846</v>
      </c>
    </row>
    <row r="848" spans="1:20" hidden="1">
      <c r="A848" t="s">
        <v>1840</v>
      </c>
      <c r="B848" s="111" t="str">
        <f>IFERROR(VLOOKUP(Proc[[#This Row],[App]],Table2[],3,0),"open")</f>
        <v>ok</v>
      </c>
      <c r="C848" s="43" t="s">
        <v>369</v>
      </c>
      <c r="D848" s="152" t="s">
        <v>8293</v>
      </c>
      <c r="E848" s="152" t="s">
        <v>1838</v>
      </c>
      <c r="F848" s="85" t="s">
        <v>1838</v>
      </c>
      <c r="G848" s="43" t="s">
        <v>400</v>
      </c>
      <c r="H848" s="44" t="str">
        <f>IF(Proc[[#This Row],[type]]="LFF (MDG-F)",MID(Proc[[#This Row],[Obj]],13,10),"")</f>
        <v/>
      </c>
      <c r="I848" s="152"/>
      <c r="J848" s="44" t="b">
        <f>Proc[[#This Row],[Requested]]=Proc[[#This Row],[CurrentParent]]</f>
        <v>1</v>
      </c>
      <c r="K848" s="107" t="str">
        <f>IF(Proc[[#This Row],[Author]]="Marcela Urrego",VLOOKUP(LEFT(Proc[[#This Row],[Requested]],1),Table3[#All],2,0),VLOOKUP(Proc[[#This Row],[Author]],Table4[],2,0))</f>
        <v>LS</v>
      </c>
      <c r="L848" s="22" t="s">
        <v>508</v>
      </c>
      <c r="M848" s="46">
        <v>45720.368101851855</v>
      </c>
      <c r="N848" s="46">
        <v>45722</v>
      </c>
      <c r="O848" s="46">
        <v>45722</v>
      </c>
      <c r="P848" s="45" t="str">
        <f ca="1">IF(Proc[[#This Row],[DaysAgeing]]&gt;5,"yep","on track")</f>
        <v>on track</v>
      </c>
      <c r="Q848" s="2">
        <f ca="1">IF(Proc[[#This Row],[DateClosed]]="",ABS(NETWORKDAYS(Proc[[#This Row],[DateOpened]],TODAY()))-1,ABS(NETWORKDAYS(Proc[[#This Row],[DateOpened]],Proc[[#This Row],[DateClosed]]))-1)</f>
        <v>2</v>
      </c>
      <c r="R848" s="140" t="s">
        <v>488</v>
      </c>
      <c r="S848" s="44"/>
      <c r="T848" s="153">
        <v>847</v>
      </c>
    </row>
    <row r="849" spans="1:20" hidden="1">
      <c r="A849" t="s">
        <v>1840</v>
      </c>
      <c r="B849" s="111" t="str">
        <f>IFERROR(VLOOKUP(Proc[[#This Row],[App]],Table2[],3,0),"open")</f>
        <v>ok</v>
      </c>
      <c r="C849" s="43" t="s">
        <v>369</v>
      </c>
      <c r="D849" s="152" t="s">
        <v>8294</v>
      </c>
      <c r="E849" s="152" t="s">
        <v>1838</v>
      </c>
      <c r="F849" s="152" t="s">
        <v>1838</v>
      </c>
      <c r="G849" s="43" t="s">
        <v>400</v>
      </c>
      <c r="H849" s="44" t="str">
        <f>IF(Proc[[#This Row],[type]]="LFF (MDG-F)",MID(Proc[[#This Row],[Obj]],13,10),"")</f>
        <v/>
      </c>
      <c r="I849" s="152"/>
      <c r="J849" s="44" t="b">
        <f>Proc[[#This Row],[Requested]]=Proc[[#This Row],[CurrentParent]]</f>
        <v>1</v>
      </c>
      <c r="K849" s="107" t="str">
        <f>IF(Proc[[#This Row],[Author]]="Marcela Urrego",VLOOKUP(LEFT(Proc[[#This Row],[Requested]],1),Table3[#All],2,0),VLOOKUP(Proc[[#This Row],[Author]],Table4[],2,0))</f>
        <v>LS</v>
      </c>
      <c r="L849" s="22" t="s">
        <v>508</v>
      </c>
      <c r="M849" s="46">
        <v>45720.368101851855</v>
      </c>
      <c r="N849" s="46">
        <v>45722</v>
      </c>
      <c r="O849" s="46">
        <v>45722</v>
      </c>
      <c r="P849" s="45" t="str">
        <f ca="1">IF(Proc[[#This Row],[DaysAgeing]]&gt;5,"yep","on track")</f>
        <v>on track</v>
      </c>
      <c r="Q849" s="2">
        <f ca="1">IF(Proc[[#This Row],[DateClosed]]="",ABS(NETWORKDAYS(Proc[[#This Row],[DateOpened]],TODAY()))-1,ABS(NETWORKDAYS(Proc[[#This Row],[DateOpened]],Proc[[#This Row],[DateClosed]]))-1)</f>
        <v>2</v>
      </c>
      <c r="R849" s="45" t="s">
        <v>488</v>
      </c>
      <c r="S849" s="44"/>
      <c r="T849" s="153">
        <v>848</v>
      </c>
    </row>
    <row r="850" spans="1:20" hidden="1">
      <c r="A850" t="s">
        <v>1840</v>
      </c>
      <c r="B850" s="111" t="str">
        <f>IFERROR(VLOOKUP(Proc[[#This Row],[App]],Table2[],3,0),"open")</f>
        <v>ok</v>
      </c>
      <c r="C850" s="43" t="s">
        <v>369</v>
      </c>
      <c r="D850" s="152" t="s">
        <v>8295</v>
      </c>
      <c r="E850" s="152" t="s">
        <v>1839</v>
      </c>
      <c r="F850" s="152" t="s">
        <v>1839</v>
      </c>
      <c r="G850" s="43" t="s">
        <v>400</v>
      </c>
      <c r="H850" s="44" t="str">
        <f>IF(Proc[[#This Row],[type]]="LFF (MDG-F)",MID(Proc[[#This Row],[Obj]],13,10),"")</f>
        <v/>
      </c>
      <c r="I850" s="152"/>
      <c r="J850" s="44" t="b">
        <f>Proc[[#This Row],[Requested]]=Proc[[#This Row],[CurrentParent]]</f>
        <v>1</v>
      </c>
      <c r="K850" s="107" t="str">
        <f>IF(Proc[[#This Row],[Author]]="Marcela Urrego",VLOOKUP(LEFT(Proc[[#This Row],[Requested]],1),Table3[#All],2,0),VLOOKUP(Proc[[#This Row],[Author]],Table4[],2,0))</f>
        <v>LS</v>
      </c>
      <c r="L850" s="22" t="s">
        <v>508</v>
      </c>
      <c r="M850" s="46">
        <v>45720.368101851855</v>
      </c>
      <c r="N850" s="46">
        <v>45722</v>
      </c>
      <c r="O850" s="46">
        <v>45722</v>
      </c>
      <c r="P850" s="45" t="str">
        <f ca="1">IF(Proc[[#This Row],[DaysAgeing]]&gt;5,"yep","on track")</f>
        <v>on track</v>
      </c>
      <c r="Q850" s="2">
        <f ca="1">IF(Proc[[#This Row],[DateClosed]]="",ABS(NETWORKDAYS(Proc[[#This Row],[DateOpened]],TODAY()))-1,ABS(NETWORKDAYS(Proc[[#This Row],[DateOpened]],Proc[[#This Row],[DateClosed]]))-1)</f>
        <v>2</v>
      </c>
      <c r="R850" s="45" t="s">
        <v>488</v>
      </c>
      <c r="S850" s="44"/>
      <c r="T850" s="153">
        <v>849</v>
      </c>
    </row>
    <row r="851" spans="1:20" hidden="1">
      <c r="A851" t="s">
        <v>1840</v>
      </c>
      <c r="B851" s="111" t="str">
        <f>IFERROR(VLOOKUP(Proc[[#This Row],[App]],Table2[],3,0),"open")</f>
        <v>ok</v>
      </c>
      <c r="C851" s="43" t="s">
        <v>369</v>
      </c>
      <c r="D851" s="152" t="s">
        <v>8296</v>
      </c>
      <c r="E851" s="152" t="s">
        <v>1839</v>
      </c>
      <c r="F851" s="152" t="s">
        <v>1839</v>
      </c>
      <c r="G851" s="43" t="s">
        <v>400</v>
      </c>
      <c r="H851" s="44" t="str">
        <f>IF(Proc[[#This Row],[type]]="LFF (MDG-F)",MID(Proc[[#This Row],[Obj]],13,10),"")</f>
        <v/>
      </c>
      <c r="I851" s="152"/>
      <c r="J851" s="44" t="b">
        <f>Proc[[#This Row],[Requested]]=Proc[[#This Row],[CurrentParent]]</f>
        <v>1</v>
      </c>
      <c r="K851" s="107" t="str">
        <f>IF(Proc[[#This Row],[Author]]="Marcela Urrego",VLOOKUP(LEFT(Proc[[#This Row],[Requested]],1),Table3[#All],2,0),VLOOKUP(Proc[[#This Row],[Author]],Table4[],2,0))</f>
        <v>LS</v>
      </c>
      <c r="L851" s="22" t="s">
        <v>508</v>
      </c>
      <c r="M851" s="46">
        <v>45720.368101851855</v>
      </c>
      <c r="N851" s="46">
        <v>45722</v>
      </c>
      <c r="O851" s="46">
        <v>45722</v>
      </c>
      <c r="P851" s="45" t="str">
        <f ca="1">IF(Proc[[#This Row],[DaysAgeing]]&gt;5,"yep","on track")</f>
        <v>on track</v>
      </c>
      <c r="Q851" s="2">
        <f ca="1">IF(Proc[[#This Row],[DateClosed]]="",ABS(NETWORKDAYS(Proc[[#This Row],[DateOpened]],TODAY()))-1,ABS(NETWORKDAYS(Proc[[#This Row],[DateOpened]],Proc[[#This Row],[DateClosed]]))-1)</f>
        <v>2</v>
      </c>
      <c r="R851" s="45" t="s">
        <v>488</v>
      </c>
      <c r="S851" s="44"/>
      <c r="T851" s="153">
        <v>850</v>
      </c>
    </row>
    <row r="852" spans="1:20" hidden="1">
      <c r="A852" t="s">
        <v>1828</v>
      </c>
      <c r="B852" s="111" t="str">
        <f>IFERROR(VLOOKUP(Proc[[#This Row],[App]],Table2[],3,0),"open")</f>
        <v>ok</v>
      </c>
      <c r="C852" s="43" t="s">
        <v>369</v>
      </c>
      <c r="D852" s="152" t="s">
        <v>1825</v>
      </c>
      <c r="E852" s="152" t="s">
        <v>630</v>
      </c>
      <c r="F852" s="152" t="s">
        <v>630</v>
      </c>
      <c r="G852" s="43" t="s">
        <v>406</v>
      </c>
      <c r="H852" s="44" t="str">
        <f>IF(Proc[[#This Row],[type]]="LFF (MDG-F)",MID(Proc[[#This Row],[Obj]],13,10),"")</f>
        <v>DE10600870</v>
      </c>
      <c r="I852" s="152"/>
      <c r="J852" s="44" t="b">
        <f>Proc[[#This Row],[Requested]]=Proc[[#This Row],[CurrentParent]]</f>
        <v>1</v>
      </c>
      <c r="K852" s="107" t="str">
        <f>IF(Proc[[#This Row],[Author]]="Marcela Urrego",VLOOKUP(LEFT(Proc[[#This Row],[Requested]],1),Table3[#All],2,0),VLOOKUP(Proc[[#This Row],[Author]],Table4[],2,0))</f>
        <v>MGF</v>
      </c>
      <c r="L852" s="22" t="s">
        <v>508</v>
      </c>
      <c r="M852" s="46">
        <v>45720.413402777776</v>
      </c>
      <c r="N852" s="46">
        <v>45723</v>
      </c>
      <c r="O852" s="46">
        <v>45723</v>
      </c>
      <c r="P852" s="45" t="str">
        <f ca="1">IF(Proc[[#This Row],[DaysAgeing]]&gt;5,"yep","on track")</f>
        <v>on track</v>
      </c>
      <c r="Q852" s="2">
        <f ca="1">IF(Proc[[#This Row],[DateClosed]]="",ABS(NETWORKDAYS(Proc[[#This Row],[DateOpened]],TODAY()))-1,ABS(NETWORKDAYS(Proc[[#This Row],[DateOpened]],Proc[[#This Row],[DateClosed]]))-1)</f>
        <v>3</v>
      </c>
      <c r="R852" s="45" t="s">
        <v>548</v>
      </c>
      <c r="S852" s="44"/>
      <c r="T852" s="153">
        <v>851</v>
      </c>
    </row>
    <row r="853" spans="1:20" hidden="1">
      <c r="A853" t="s">
        <v>1828</v>
      </c>
      <c r="B853" s="111" t="str">
        <f>IFERROR(VLOOKUP(Proc[[#This Row],[App]],Table2[],3,0),"open")</f>
        <v>ok</v>
      </c>
      <c r="C853" s="43" t="s">
        <v>377</v>
      </c>
      <c r="D853" s="152" t="s">
        <v>1826</v>
      </c>
      <c r="E853" s="152" t="s">
        <v>630</v>
      </c>
      <c r="F853" s="72" t="s">
        <v>630</v>
      </c>
      <c r="G853" s="43" t="s">
        <v>406</v>
      </c>
      <c r="H853" s="44" t="str">
        <f>IF(Proc[[#This Row],[type]]="LFF (MDG-F)",MID(Proc[[#This Row],[Obj]],13,10),"")</f>
        <v>DE20553406</v>
      </c>
      <c r="I853" s="152"/>
      <c r="J853" s="44" t="b">
        <f>Proc[[#This Row],[Requested]]=Proc[[#This Row],[CurrentParent]]</f>
        <v>1</v>
      </c>
      <c r="K853" s="107" t="str">
        <f>IF(Proc[[#This Row],[Author]]="Marcela Urrego",VLOOKUP(LEFT(Proc[[#This Row],[Requested]],1),Table3[#All],2,0),VLOOKUP(Proc[[#This Row],[Author]],Table4[],2,0))</f>
        <v>MGF</v>
      </c>
      <c r="L853" s="22" t="s">
        <v>508</v>
      </c>
      <c r="M853" s="46">
        <v>45720.413402777776</v>
      </c>
      <c r="O853" s="46">
        <v>45723</v>
      </c>
      <c r="P853" s="45" t="str">
        <f ca="1">IF(Proc[[#This Row],[DaysAgeing]]&gt;5,"yep","on track")</f>
        <v>on track</v>
      </c>
      <c r="Q853" s="2">
        <f ca="1">IF(Proc[[#This Row],[DateClosed]]="",ABS(NETWORKDAYS(Proc[[#This Row],[DateOpened]],TODAY()))-1,ABS(NETWORKDAYS(Proc[[#This Row],[DateOpened]],Proc[[#This Row],[DateClosed]]))-1)</f>
        <v>3</v>
      </c>
      <c r="R853" s="50" t="s">
        <v>548</v>
      </c>
      <c r="S853" s="153" t="e">
        <f>VLOOKUP(Proc[[#This Row],[Obj]],#REF!,2,0)</f>
        <v>#REF!</v>
      </c>
      <c r="T853" s="153">
        <v>852</v>
      </c>
    </row>
    <row r="854" spans="1:20" hidden="1">
      <c r="A854" s="43" t="s">
        <v>1828</v>
      </c>
      <c r="B854" s="111" t="str">
        <f>IFERROR(VLOOKUP(Proc[[#This Row],[App]],Table2[],3,0),"open")</f>
        <v>ok</v>
      </c>
      <c r="C854" s="43" t="s">
        <v>377</v>
      </c>
      <c r="D854" s="152" t="s">
        <v>1827</v>
      </c>
      <c r="E854" s="152" t="s">
        <v>630</v>
      </c>
      <c r="F854" s="152" t="s">
        <v>630</v>
      </c>
      <c r="G854" s="43" t="s">
        <v>406</v>
      </c>
      <c r="H854" s="44" t="str">
        <f>IF(Proc[[#This Row],[type]]="LFF (MDG-F)",MID(Proc[[#This Row],[Obj]],13,10),"")</f>
        <v>DE20553407</v>
      </c>
      <c r="I854" s="152"/>
      <c r="J854" s="44" t="b">
        <f>Proc[[#This Row],[Requested]]=Proc[[#This Row],[CurrentParent]]</f>
        <v>1</v>
      </c>
      <c r="K854" s="107" t="str">
        <f>IF(Proc[[#This Row],[Author]]="Marcela Urrego",VLOOKUP(LEFT(Proc[[#This Row],[Requested]],1),Table3[#All],2,0),VLOOKUP(Proc[[#This Row],[Author]],Table4[],2,0))</f>
        <v>MGF</v>
      </c>
      <c r="L854" s="22" t="s">
        <v>508</v>
      </c>
      <c r="M854" s="46">
        <v>45720.413402777776</v>
      </c>
      <c r="O854" s="46">
        <v>45723</v>
      </c>
      <c r="P854" s="45" t="str">
        <f ca="1">IF(Proc[[#This Row],[DaysAgeing]]&gt;5,"yep","on track")</f>
        <v>on track</v>
      </c>
      <c r="Q854" s="2">
        <f ca="1">IF(Proc[[#This Row],[DateClosed]]="",ABS(NETWORKDAYS(Proc[[#This Row],[DateOpened]],TODAY()))-1,ABS(NETWORKDAYS(Proc[[#This Row],[DateOpened]],Proc[[#This Row],[DateClosed]]))-1)</f>
        <v>3</v>
      </c>
      <c r="R854" s="50" t="s">
        <v>548</v>
      </c>
      <c r="S854" s="153" t="e">
        <f>VLOOKUP(Proc[[#This Row],[Obj]],#REF!,2,0)</f>
        <v>#REF!</v>
      </c>
      <c r="T854" s="153">
        <v>853</v>
      </c>
    </row>
    <row r="855" spans="1:20" hidden="1">
      <c r="A855" s="43" t="s">
        <v>1824</v>
      </c>
      <c r="B855" s="152" t="str">
        <f>IFERROR(VLOOKUP(Proc[[#This Row],[App]],Table2[],3,0),"open")</f>
        <v>ok</v>
      </c>
      <c r="C855" s="152" t="s">
        <v>369</v>
      </c>
      <c r="D855" s="152" t="s">
        <v>8297</v>
      </c>
      <c r="E855" s="152" t="s">
        <v>1823</v>
      </c>
      <c r="F855" s="152" t="s">
        <v>1823</v>
      </c>
      <c r="G855" s="43" t="s">
        <v>400</v>
      </c>
      <c r="H855" s="44" t="str">
        <f>IF(Proc[[#This Row],[type]]="LFF (MDG-F)",MID(Proc[[#This Row],[Obj]],13,10),"")</f>
        <v/>
      </c>
      <c r="I855" s="152"/>
      <c r="J855" s="44" t="b">
        <f>Proc[[#This Row],[Requested]]=Proc[[#This Row],[CurrentParent]]</f>
        <v>1</v>
      </c>
      <c r="K855" s="152" t="str">
        <f>IF(Proc[[#This Row],[Author]]="Marcela Urrego",VLOOKUP(LEFT(Proc[[#This Row],[Requested]],1),Table3[#All],2,0),VLOOKUP(Proc[[#This Row],[Author]],Table4[],2,0))</f>
        <v>HC</v>
      </c>
      <c r="L855" s="22" t="s">
        <v>508</v>
      </c>
      <c r="M855" s="46">
        <v>45720.458009259259</v>
      </c>
      <c r="O855" s="46">
        <v>45722</v>
      </c>
      <c r="P855" s="45" t="str">
        <f ca="1">IF(Proc[[#This Row],[DaysAgeing]]&gt;5,"yep","on track")</f>
        <v>on track</v>
      </c>
      <c r="Q855" s="2">
        <f ca="1">IF(Proc[[#This Row],[DateClosed]]="",ABS(NETWORKDAYS(Proc[[#This Row],[DateOpened]],TODAY()))-1,ABS(NETWORKDAYS(Proc[[#This Row],[DateOpened]],Proc[[#This Row],[DateClosed]]))-1)</f>
        <v>2</v>
      </c>
      <c r="R855" s="152" t="s">
        <v>415</v>
      </c>
      <c r="S855" s="65" t="e">
        <f>VLOOKUP(Proc[[#This Row],[Obj]],#REF!,2,0)</f>
        <v>#REF!</v>
      </c>
      <c r="T855" s="153">
        <v>854</v>
      </c>
    </row>
    <row r="856" spans="1:20" hidden="1">
      <c r="A856" s="43" t="s">
        <v>1824</v>
      </c>
      <c r="B856" s="111" t="str">
        <f>IFERROR(VLOOKUP(Proc[[#This Row],[App]],Table2[],3,0),"open")</f>
        <v>ok</v>
      </c>
      <c r="C856" s="152" t="s">
        <v>369</v>
      </c>
      <c r="D856" s="152" t="s">
        <v>8298</v>
      </c>
      <c r="E856" s="152" t="s">
        <v>1823</v>
      </c>
      <c r="F856" s="72" t="s">
        <v>1823</v>
      </c>
      <c r="G856" s="43" t="s">
        <v>400</v>
      </c>
      <c r="H856" s="44" t="str">
        <f>IF(Proc[[#This Row],[type]]="LFF (MDG-F)",MID(Proc[[#This Row],[Obj]],13,10),"")</f>
        <v/>
      </c>
      <c r="I856" s="152"/>
      <c r="J856" s="44" t="b">
        <f>Proc[[#This Row],[Requested]]=Proc[[#This Row],[CurrentParent]]</f>
        <v>1</v>
      </c>
      <c r="K856" s="107" t="str">
        <f>IF(Proc[[#This Row],[Author]]="Marcela Urrego",VLOOKUP(LEFT(Proc[[#This Row],[Requested]],1),Table3[#All],2,0),VLOOKUP(Proc[[#This Row],[Author]],Table4[],2,0))</f>
        <v>HC</v>
      </c>
      <c r="L856" s="22" t="s">
        <v>508</v>
      </c>
      <c r="M856" s="46">
        <v>45720.458009259259</v>
      </c>
      <c r="O856" s="46">
        <v>45722</v>
      </c>
      <c r="P856" s="45" t="str">
        <f ca="1">IF(Proc[[#This Row],[DaysAgeing]]&gt;5,"yep","on track")</f>
        <v>on track</v>
      </c>
      <c r="Q856" s="2">
        <f ca="1">IF(Proc[[#This Row],[DateClosed]]="",ABS(NETWORKDAYS(Proc[[#This Row],[DateOpened]],TODAY()))-1,ABS(NETWORKDAYS(Proc[[#This Row],[DateOpened]],Proc[[#This Row],[DateClosed]]))-1)</f>
        <v>2</v>
      </c>
      <c r="R856" s="152" t="s">
        <v>415</v>
      </c>
      <c r="S856" s="65" t="e">
        <f>VLOOKUP(Proc[[#This Row],[Obj]],#REF!,2,0)</f>
        <v>#REF!</v>
      </c>
      <c r="T856" s="153">
        <v>855</v>
      </c>
    </row>
    <row r="857" spans="1:20" hidden="1">
      <c r="A857" s="43" t="s">
        <v>1824</v>
      </c>
      <c r="B857" s="111" t="str">
        <f>IFERROR(VLOOKUP(Proc[[#This Row],[App]],Table2[],3,0),"open")</f>
        <v>ok</v>
      </c>
      <c r="C857" s="152" t="s">
        <v>369</v>
      </c>
      <c r="D857" s="152" t="s">
        <v>8299</v>
      </c>
      <c r="E857" s="152" t="s">
        <v>1823</v>
      </c>
      <c r="F857" s="152" t="s">
        <v>1823</v>
      </c>
      <c r="G857" s="43" t="s">
        <v>400</v>
      </c>
      <c r="H857" s="44" t="str">
        <f>IF(Proc[[#This Row],[type]]="LFF (MDG-F)",MID(Proc[[#This Row],[Obj]],13,10),"")</f>
        <v/>
      </c>
      <c r="I857" s="152"/>
      <c r="J857" s="44" t="b">
        <f>Proc[[#This Row],[Requested]]=Proc[[#This Row],[CurrentParent]]</f>
        <v>1</v>
      </c>
      <c r="K857" s="107" t="str">
        <f>IF(Proc[[#This Row],[Author]]="Marcela Urrego",VLOOKUP(LEFT(Proc[[#This Row],[Requested]],1),Table3[#All],2,0),VLOOKUP(Proc[[#This Row],[Author]],Table4[],2,0))</f>
        <v>HC</v>
      </c>
      <c r="L857" s="22" t="s">
        <v>508</v>
      </c>
      <c r="M857" s="46">
        <v>45720.458009259259</v>
      </c>
      <c r="O857" s="46">
        <v>45722</v>
      </c>
      <c r="P857" s="45" t="str">
        <f ca="1">IF(Proc[[#This Row],[DaysAgeing]]&gt;5,"yep","on track")</f>
        <v>on track</v>
      </c>
      <c r="Q857" s="2">
        <f ca="1">IF(Proc[[#This Row],[DateClosed]]="",ABS(NETWORKDAYS(Proc[[#This Row],[DateOpened]],TODAY()))-1,ABS(NETWORKDAYS(Proc[[#This Row],[DateOpened]],Proc[[#This Row],[DateClosed]]))-1)</f>
        <v>2</v>
      </c>
      <c r="R857" s="152" t="s">
        <v>415</v>
      </c>
      <c r="S857" s="65" t="e">
        <f>VLOOKUP(Proc[[#This Row],[Obj]],#REF!,2,0)</f>
        <v>#REF!</v>
      </c>
      <c r="T857" s="153">
        <v>856</v>
      </c>
    </row>
    <row r="858" spans="1:20" hidden="1">
      <c r="A858" s="43" t="s">
        <v>1824</v>
      </c>
      <c r="B858" s="111" t="str">
        <f>IFERROR(VLOOKUP(Proc[[#This Row],[App]],Table2[],3,0),"open")</f>
        <v>ok</v>
      </c>
      <c r="C858" s="43" t="s">
        <v>369</v>
      </c>
      <c r="D858" s="152" t="s">
        <v>8300</v>
      </c>
      <c r="E858" s="152" t="s">
        <v>1823</v>
      </c>
      <c r="F858" s="85" t="s">
        <v>1823</v>
      </c>
      <c r="G858" s="43" t="s">
        <v>400</v>
      </c>
      <c r="H858" s="44" t="str">
        <f>IF(Proc[[#This Row],[type]]="LFF (MDG-F)",MID(Proc[[#This Row],[Obj]],13,10),"")</f>
        <v/>
      </c>
      <c r="I858" s="152"/>
      <c r="J858" s="44" t="b">
        <f>Proc[[#This Row],[Requested]]=Proc[[#This Row],[CurrentParent]]</f>
        <v>1</v>
      </c>
      <c r="K858" s="107" t="str">
        <f>IF(Proc[[#This Row],[Author]]="Marcela Urrego",VLOOKUP(LEFT(Proc[[#This Row],[Requested]],1),Table3[#All],2,0),VLOOKUP(Proc[[#This Row],[Author]],Table4[],2,0))</f>
        <v>HC</v>
      </c>
      <c r="L858" s="22" t="s">
        <v>508</v>
      </c>
      <c r="M858" s="46">
        <v>45720.458009259259</v>
      </c>
      <c r="N858" s="46">
        <v>45722</v>
      </c>
      <c r="O858" s="46">
        <v>45722</v>
      </c>
      <c r="P858" s="45" t="str">
        <f ca="1">IF(Proc[[#This Row],[DaysAgeing]]&gt;5,"yep","on track")</f>
        <v>on track</v>
      </c>
      <c r="Q858" s="2">
        <f ca="1">IF(Proc[[#This Row],[DateClosed]]="",ABS(NETWORKDAYS(Proc[[#This Row],[DateOpened]],TODAY()))-1,ABS(NETWORKDAYS(Proc[[#This Row],[DateOpened]],Proc[[#This Row],[DateClosed]]))-1)</f>
        <v>2</v>
      </c>
      <c r="R858" s="152" t="s">
        <v>415</v>
      </c>
      <c r="S858" s="44"/>
      <c r="T858" s="153">
        <v>857</v>
      </c>
    </row>
    <row r="859" spans="1:20" hidden="1">
      <c r="A859" t="s">
        <v>1824</v>
      </c>
      <c r="B859" s="111" t="str">
        <f>IFERROR(VLOOKUP(Proc[[#This Row],[App]],Table2[],3,0),"open")</f>
        <v>ok</v>
      </c>
      <c r="C859" s="43" t="s">
        <v>369</v>
      </c>
      <c r="D859" s="152" t="s">
        <v>8301</v>
      </c>
      <c r="E859" s="152" t="s">
        <v>1823</v>
      </c>
      <c r="F859" s="85" t="s">
        <v>1823</v>
      </c>
      <c r="G859" t="s">
        <v>400</v>
      </c>
      <c r="H859" s="44" t="str">
        <f>IF(Proc[[#This Row],[type]]="LFF (MDG-F)",MID(Proc[[#This Row],[Obj]],13,10),"")</f>
        <v/>
      </c>
      <c r="I859" s="152"/>
      <c r="J859" s="44" t="b">
        <f>Proc[[#This Row],[Requested]]=Proc[[#This Row],[CurrentParent]]</f>
        <v>1</v>
      </c>
      <c r="K859" s="107" t="str">
        <f>IF(Proc[[#This Row],[Author]]="Marcela Urrego",VLOOKUP(LEFT(Proc[[#This Row],[Requested]],1),Table3[#All],2,0),VLOOKUP(Proc[[#This Row],[Author]],Table4[],2,0))</f>
        <v>HC</v>
      </c>
      <c r="L859" s="22" t="s">
        <v>508</v>
      </c>
      <c r="M859" s="46">
        <v>45720.458009259259</v>
      </c>
      <c r="N859" s="46">
        <v>45722</v>
      </c>
      <c r="O859" s="46">
        <v>45722</v>
      </c>
      <c r="P859" s="45" t="str">
        <f ca="1">IF(Proc[[#This Row],[DaysAgeing]]&gt;5,"yep","on track")</f>
        <v>on track</v>
      </c>
      <c r="Q859" s="2">
        <f ca="1">IF(Proc[[#This Row],[DateClosed]]="",ABS(NETWORKDAYS(Proc[[#This Row],[DateOpened]],TODAY()))-1,ABS(NETWORKDAYS(Proc[[#This Row],[DateOpened]],Proc[[#This Row],[DateClosed]]))-1)</f>
        <v>2</v>
      </c>
      <c r="R859" s="152" t="s">
        <v>415</v>
      </c>
      <c r="S859" s="44"/>
      <c r="T859" s="153">
        <v>858</v>
      </c>
    </row>
    <row r="860" spans="1:20" hidden="1">
      <c r="A860" t="s">
        <v>1824</v>
      </c>
      <c r="B860" s="152" t="str">
        <f>IFERROR(VLOOKUP(Proc[[#This Row],[App]],Table2[],3,0),"open")</f>
        <v>ok</v>
      </c>
      <c r="C860" s="43" t="s">
        <v>369</v>
      </c>
      <c r="D860" s="152" t="s">
        <v>8302</v>
      </c>
      <c r="E860" s="152" t="s">
        <v>1823</v>
      </c>
      <c r="F860" s="152" t="s">
        <v>1823</v>
      </c>
      <c r="G860" s="43" t="s">
        <v>400</v>
      </c>
      <c r="H860" s="44" t="str">
        <f>IF(Proc[[#This Row],[type]]="LFF (MDG-F)",MID(Proc[[#This Row],[Obj]],13,10),"")</f>
        <v/>
      </c>
      <c r="I860" s="152"/>
      <c r="J860" s="44" t="b">
        <f>Proc[[#This Row],[Requested]]=Proc[[#This Row],[CurrentParent]]</f>
        <v>1</v>
      </c>
      <c r="K860" s="152" t="str">
        <f>IF(Proc[[#This Row],[Author]]="Marcela Urrego",VLOOKUP(LEFT(Proc[[#This Row],[Requested]],1),Table3[#All],2,0),VLOOKUP(Proc[[#This Row],[Author]],Table4[],2,0))</f>
        <v>HC</v>
      </c>
      <c r="L860" s="22" t="s">
        <v>508</v>
      </c>
      <c r="M860" s="46">
        <v>45720.458009259259</v>
      </c>
      <c r="N860" s="46">
        <v>45722</v>
      </c>
      <c r="O860" s="46">
        <v>45722</v>
      </c>
      <c r="P860" s="45" t="str">
        <f ca="1">IF(Proc[[#This Row],[DaysAgeing]]&gt;5,"yep","on track")</f>
        <v>on track</v>
      </c>
      <c r="Q860" s="2">
        <f ca="1">IF(Proc[[#This Row],[DateClosed]]="",ABS(NETWORKDAYS(Proc[[#This Row],[DateOpened]],TODAY()))-1,ABS(NETWORKDAYS(Proc[[#This Row],[DateOpened]],Proc[[#This Row],[DateClosed]]))-1)</f>
        <v>2</v>
      </c>
      <c r="R860" s="152" t="s">
        <v>415</v>
      </c>
      <c r="S860" s="44"/>
      <c r="T860" s="153">
        <v>859</v>
      </c>
    </row>
    <row r="861" spans="1:20" hidden="1">
      <c r="A861" t="s">
        <v>1819</v>
      </c>
      <c r="B861" s="152" t="str">
        <f>IFERROR(VLOOKUP(Proc[[#This Row],[App]],Table2[],3,0),"open")</f>
        <v>ok</v>
      </c>
      <c r="C861" s="43" t="s">
        <v>369</v>
      </c>
      <c r="D861" s="152" t="s">
        <v>1800</v>
      </c>
      <c r="E861" s="152" t="s">
        <v>661</v>
      </c>
      <c r="F861" s="152" t="s">
        <v>661</v>
      </c>
      <c r="G861" s="43" t="s">
        <v>400</v>
      </c>
      <c r="H861" s="44" t="str">
        <f>IF(Proc[[#This Row],[type]]="LFF (MDG-F)",MID(Proc[[#This Row],[Obj]],13,10),"")</f>
        <v/>
      </c>
      <c r="I861" s="152"/>
      <c r="J861" s="44" t="b">
        <f>Proc[[#This Row],[Requested]]=Proc[[#This Row],[CurrentParent]]</f>
        <v>1</v>
      </c>
      <c r="K861" s="152" t="str">
        <f>IF(Proc[[#This Row],[Author]]="Marcela Urrego",VLOOKUP(LEFT(Proc[[#This Row],[Requested]],1),Table3[#All],2,0),VLOOKUP(Proc[[#This Row],[Author]],Table4[],2,0))</f>
        <v>MGF</v>
      </c>
      <c r="L861" s="22" t="s">
        <v>508</v>
      </c>
      <c r="M861" s="46">
        <v>45720.607928240737</v>
      </c>
      <c r="P861" s="45" t="str">
        <f ca="1">IF(Proc[[#This Row],[DaysAgeing]]&gt;5,"yep","on track")</f>
        <v>yep</v>
      </c>
      <c r="Q861" s="2">
        <f ca="1">IF(Proc[[#This Row],[DateClosed]]="",ABS(NETWORKDAYS(Proc[[#This Row],[DateOpened]],TODAY()))-1,ABS(NETWORKDAYS(Proc[[#This Row],[DateOpened]],Proc[[#This Row],[DateClosed]]))-1)</f>
        <v>283</v>
      </c>
      <c r="R861" s="45" t="s">
        <v>1377</v>
      </c>
      <c r="S861" s="44"/>
      <c r="T861" s="153">
        <v>860</v>
      </c>
    </row>
    <row r="862" spans="1:20" hidden="1">
      <c r="A862" t="s">
        <v>1819</v>
      </c>
      <c r="B862" s="152" t="str">
        <f>IFERROR(VLOOKUP(Proc[[#This Row],[App]],Table2[],3,0),"open")</f>
        <v>ok</v>
      </c>
      <c r="C862" t="s">
        <v>369</v>
      </c>
      <c r="D862" s="152" t="s">
        <v>1801</v>
      </c>
      <c r="E862" s="152" t="s">
        <v>427</v>
      </c>
      <c r="F862" s="85" t="s">
        <v>427</v>
      </c>
      <c r="G862" s="43" t="s">
        <v>400</v>
      </c>
      <c r="H862" s="44" t="str">
        <f>IF(Proc[[#This Row],[type]]="LFF (MDG-F)",MID(Proc[[#This Row],[Obj]],13,10),"")</f>
        <v/>
      </c>
      <c r="I862" s="152"/>
      <c r="J862" s="44" t="b">
        <f>Proc[[#This Row],[Requested]]=Proc[[#This Row],[CurrentParent]]</f>
        <v>1</v>
      </c>
      <c r="K862" s="152" t="str">
        <f>IF(Proc[[#This Row],[Author]]="Marcela Urrego",VLOOKUP(LEFT(Proc[[#This Row],[Requested]],1),Table3[#All],2,0),VLOOKUP(Proc[[#This Row],[Author]],Table4[],2,0))</f>
        <v>MGF</v>
      </c>
      <c r="L862" s="22" t="s">
        <v>508</v>
      </c>
      <c r="M862" s="46">
        <v>45720.607928240737</v>
      </c>
      <c r="P862" s="45" t="str">
        <f ca="1">IF(Proc[[#This Row],[DaysAgeing]]&gt;5,"yep","on track")</f>
        <v>yep</v>
      </c>
      <c r="Q862" s="2">
        <f ca="1">IF(Proc[[#This Row],[DateClosed]]="",ABS(NETWORKDAYS(Proc[[#This Row],[DateOpened]],TODAY()))-1,ABS(NETWORKDAYS(Proc[[#This Row],[DateOpened]],Proc[[#This Row],[DateClosed]]))-1)</f>
        <v>283</v>
      </c>
      <c r="R862" s="45" t="s">
        <v>1377</v>
      </c>
      <c r="S862" s="44"/>
      <c r="T862" s="153">
        <v>861</v>
      </c>
    </row>
    <row r="863" spans="1:20" hidden="1">
      <c r="A863" s="43" t="s">
        <v>1819</v>
      </c>
      <c r="B863" s="152" t="str">
        <f>IFERROR(VLOOKUP(Proc[[#This Row],[App]],Table2[],3,0),"open")</f>
        <v>ok</v>
      </c>
      <c r="C863" s="43" t="s">
        <v>369</v>
      </c>
      <c r="D863" s="152" t="s">
        <v>1802</v>
      </c>
      <c r="E863" s="152" t="s">
        <v>661</v>
      </c>
      <c r="F863" s="152" t="s">
        <v>661</v>
      </c>
      <c r="G863" s="43" t="s">
        <v>400</v>
      </c>
      <c r="H863" s="44" t="str">
        <f>IF(Proc[[#This Row],[type]]="LFF (MDG-F)",MID(Proc[[#This Row],[Obj]],13,10),"")</f>
        <v/>
      </c>
      <c r="I863" s="152"/>
      <c r="J863" s="44" t="b">
        <f>Proc[[#This Row],[Requested]]=Proc[[#This Row],[CurrentParent]]</f>
        <v>1</v>
      </c>
      <c r="K863" s="152" t="str">
        <f>IF(Proc[[#This Row],[Author]]="Marcela Urrego",VLOOKUP(LEFT(Proc[[#This Row],[Requested]],1),Table3[#All],2,0),VLOOKUP(Proc[[#This Row],[Author]],Table4[],2,0))</f>
        <v>MGF</v>
      </c>
      <c r="L863" s="22" t="s">
        <v>508</v>
      </c>
      <c r="M863" s="46">
        <v>45720.607928240737</v>
      </c>
      <c r="P863" s="45" t="str">
        <f ca="1">IF(Proc[[#This Row],[DaysAgeing]]&gt;5,"yep","on track")</f>
        <v>yep</v>
      </c>
      <c r="Q863" s="2">
        <f ca="1">IF(Proc[[#This Row],[DateClosed]]="",ABS(NETWORKDAYS(Proc[[#This Row],[DateOpened]],TODAY()))-1,ABS(NETWORKDAYS(Proc[[#This Row],[DateOpened]],Proc[[#This Row],[DateClosed]]))-1)</f>
        <v>283</v>
      </c>
      <c r="R863" s="45" t="s">
        <v>1377</v>
      </c>
      <c r="S863" s="44"/>
      <c r="T863" s="153">
        <v>862</v>
      </c>
    </row>
    <row r="864" spans="1:20" hidden="1">
      <c r="A864" s="43" t="s">
        <v>1819</v>
      </c>
      <c r="B864" s="111" t="str">
        <f>IFERROR(VLOOKUP(Proc[[#This Row],[App]],Table2[],3,0),"open")</f>
        <v>ok</v>
      </c>
      <c r="C864" s="43" t="s">
        <v>369</v>
      </c>
      <c r="D864" s="152" t="s">
        <v>1803</v>
      </c>
      <c r="E864" s="152" t="s">
        <v>1376</v>
      </c>
      <c r="F864" s="85" t="s">
        <v>1376</v>
      </c>
      <c r="G864" s="43" t="s">
        <v>406</v>
      </c>
      <c r="H864" s="44" t="str">
        <f>IF(Proc[[#This Row],[type]]="LFF (MDG-F)",MID(Proc[[#This Row],[Obj]],13,10),"")</f>
        <v>DE10513301</v>
      </c>
      <c r="I864" s="152"/>
      <c r="J864" s="44" t="b">
        <f>Proc[[#This Row],[Requested]]=Proc[[#This Row],[CurrentParent]]</f>
        <v>1</v>
      </c>
      <c r="K864" s="107" t="str">
        <f>IF(Proc[[#This Row],[Author]]="Marcela Urrego",VLOOKUP(LEFT(Proc[[#This Row],[Requested]],1),Table3[#All],2,0),VLOOKUP(Proc[[#This Row],[Author]],Table4[],2,0))</f>
        <v>MGF</v>
      </c>
      <c r="L864" s="22" t="s">
        <v>508</v>
      </c>
      <c r="M864" s="46">
        <v>45720.607928240737</v>
      </c>
      <c r="P864" s="45" t="str">
        <f ca="1">IF(Proc[[#This Row],[DaysAgeing]]&gt;5,"yep","on track")</f>
        <v>yep</v>
      </c>
      <c r="Q864" s="2">
        <f ca="1">IF(Proc[[#This Row],[DateClosed]]="",ABS(NETWORKDAYS(Proc[[#This Row],[DateOpened]],TODAY()))-1,ABS(NETWORKDAYS(Proc[[#This Row],[DateOpened]],Proc[[#This Row],[DateClosed]]))-1)</f>
        <v>283</v>
      </c>
      <c r="R864" s="45" t="s">
        <v>1377</v>
      </c>
      <c r="S864" s="44"/>
      <c r="T864" s="153">
        <v>863</v>
      </c>
    </row>
    <row r="865" spans="1:20" hidden="1">
      <c r="A865" s="43" t="s">
        <v>1819</v>
      </c>
      <c r="B865" s="152" t="str">
        <f>IFERROR(VLOOKUP(Proc[[#This Row],[App]],Table2[],3,0),"open")</f>
        <v>ok</v>
      </c>
      <c r="C865" s="43" t="s">
        <v>369</v>
      </c>
      <c r="D865" s="152" t="s">
        <v>1804</v>
      </c>
      <c r="E865" s="152" t="s">
        <v>1820</v>
      </c>
      <c r="F865" s="152" t="s">
        <v>1820</v>
      </c>
      <c r="G865" s="43" t="s">
        <v>406</v>
      </c>
      <c r="H865" s="44" t="str">
        <f>IF(Proc[[#This Row],[type]]="LFF (MDG-F)",MID(Proc[[#This Row],[Obj]],13,10),"")</f>
        <v>DE10533004</v>
      </c>
      <c r="I865" s="152"/>
      <c r="J865" s="44" t="b">
        <f>Proc[[#This Row],[Requested]]=Proc[[#This Row],[CurrentParent]]</f>
        <v>1</v>
      </c>
      <c r="K865" s="152" t="str">
        <f>IF(Proc[[#This Row],[Author]]="Marcela Urrego",VLOOKUP(LEFT(Proc[[#This Row],[Requested]],1),Table3[#All],2,0),VLOOKUP(Proc[[#This Row],[Author]],Table4[],2,0))</f>
        <v>MGF</v>
      </c>
      <c r="L865" s="22" t="s">
        <v>508</v>
      </c>
      <c r="M865" s="46">
        <v>45720.607928240737</v>
      </c>
      <c r="P865" s="45" t="str">
        <f ca="1">IF(Proc[[#This Row],[DaysAgeing]]&gt;5,"yep","on track")</f>
        <v>yep</v>
      </c>
      <c r="Q865" s="2">
        <f ca="1">IF(Proc[[#This Row],[DateClosed]]="",ABS(NETWORKDAYS(Proc[[#This Row],[DateOpened]],TODAY()))-1,ABS(NETWORKDAYS(Proc[[#This Row],[DateOpened]],Proc[[#This Row],[DateClosed]]))-1)</f>
        <v>283</v>
      </c>
      <c r="R865" s="45" t="s">
        <v>1377</v>
      </c>
      <c r="S865" s="44"/>
      <c r="T865" s="153">
        <v>864</v>
      </c>
    </row>
    <row r="866" spans="1:20" hidden="1">
      <c r="A866" s="43" t="s">
        <v>1819</v>
      </c>
      <c r="B866" s="111" t="str">
        <f>IFERROR(VLOOKUP(Proc[[#This Row],[App]],Table2[],3,0),"open")</f>
        <v>ok</v>
      </c>
      <c r="C866" s="43" t="s">
        <v>369</v>
      </c>
      <c r="D866" s="152" t="s">
        <v>1805</v>
      </c>
      <c r="E866" s="152" t="s">
        <v>430</v>
      </c>
      <c r="F866" s="85" t="s">
        <v>430</v>
      </c>
      <c r="G866" s="43" t="s">
        <v>406</v>
      </c>
      <c r="H866" s="44" t="str">
        <f>IF(Proc[[#This Row],[type]]="LFF (MDG-F)",MID(Proc[[#This Row],[Obj]],13,10),"")</f>
        <v>DE65GIT032</v>
      </c>
      <c r="I866" s="152"/>
      <c r="J866" s="44" t="b">
        <f>Proc[[#This Row],[Requested]]=Proc[[#This Row],[CurrentParent]]</f>
        <v>1</v>
      </c>
      <c r="K866" s="107" t="str">
        <f>IF(Proc[[#This Row],[Author]]="Marcela Urrego",VLOOKUP(LEFT(Proc[[#This Row],[Requested]],1),Table3[#All],2,0),VLOOKUP(Proc[[#This Row],[Author]],Table4[],2,0))</f>
        <v>MGF</v>
      </c>
      <c r="L866" s="22" t="s">
        <v>508</v>
      </c>
      <c r="M866" s="46">
        <v>45720.607928240737</v>
      </c>
      <c r="O866" s="46">
        <v>45749</v>
      </c>
      <c r="P866" s="45" t="str">
        <f ca="1">IF(Proc[[#This Row],[DaysAgeing]]&gt;5,"yep","on track")</f>
        <v>yep</v>
      </c>
      <c r="Q866" s="2">
        <f ca="1">IF(Proc[[#This Row],[DateClosed]]="",ABS(NETWORKDAYS(Proc[[#This Row],[DateOpened]],TODAY()))-1,ABS(NETWORKDAYS(Proc[[#This Row],[DateOpened]],Proc[[#This Row],[DateClosed]]))-1)</f>
        <v>21</v>
      </c>
      <c r="R866" s="45" t="s">
        <v>1377</v>
      </c>
      <c r="S866" s="44"/>
      <c r="T866" s="153">
        <v>865</v>
      </c>
    </row>
    <row r="867" spans="1:20" hidden="1">
      <c r="A867" s="43" t="s">
        <v>1819</v>
      </c>
      <c r="B867" s="152" t="str">
        <f>IFERROR(VLOOKUP(Proc[[#This Row],[App]],Table2[],3,0),"open")</f>
        <v>ok</v>
      </c>
      <c r="C867" s="43" t="s">
        <v>369</v>
      </c>
      <c r="D867" s="152" t="s">
        <v>1806</v>
      </c>
      <c r="E867" s="152" t="s">
        <v>1821</v>
      </c>
      <c r="F867" s="152" t="s">
        <v>1821</v>
      </c>
      <c r="G867" s="43" t="s">
        <v>406</v>
      </c>
      <c r="H867" s="44" t="str">
        <f>IF(Proc[[#This Row],[type]]="LFF (MDG-F)",MID(Proc[[#This Row],[Obj]],13,10),"")</f>
        <v>VN50GIT050</v>
      </c>
      <c r="I867" s="152"/>
      <c r="J867" s="44" t="b">
        <f>Proc[[#This Row],[Requested]]=Proc[[#This Row],[CurrentParent]]</f>
        <v>1</v>
      </c>
      <c r="K867" s="152" t="str">
        <f>IF(Proc[[#This Row],[Author]]="Marcela Urrego",VLOOKUP(LEFT(Proc[[#This Row],[Requested]],1),Table3[#All],2,0),VLOOKUP(Proc[[#This Row],[Author]],Table4[],2,0))</f>
        <v>MGF</v>
      </c>
      <c r="L867" s="22" t="s">
        <v>508</v>
      </c>
      <c r="M867" s="46">
        <v>45720.607928240737</v>
      </c>
      <c r="P867" s="45" t="str">
        <f ca="1">IF(Proc[[#This Row],[DaysAgeing]]&gt;5,"yep","on track")</f>
        <v>yep</v>
      </c>
      <c r="Q867" s="2">
        <f ca="1">IF(Proc[[#This Row],[DateClosed]]="",ABS(NETWORKDAYS(Proc[[#This Row],[DateOpened]],TODAY()))-1,ABS(NETWORKDAYS(Proc[[#This Row],[DateOpened]],Proc[[#This Row],[DateClosed]]))-1)</f>
        <v>283</v>
      </c>
      <c r="R867" s="45" t="s">
        <v>1377</v>
      </c>
      <c r="S867" s="44"/>
      <c r="T867" s="153">
        <v>866</v>
      </c>
    </row>
    <row r="868" spans="1:20" hidden="1">
      <c r="A868" s="43" t="s">
        <v>1819</v>
      </c>
      <c r="B868" s="111" t="str">
        <f>IFERROR(VLOOKUP(Proc[[#This Row],[App]],Table2[],3,0),"open")</f>
        <v>ok</v>
      </c>
      <c r="C868" s="43" t="s">
        <v>369</v>
      </c>
      <c r="D868" s="152" t="s">
        <v>1807</v>
      </c>
      <c r="E868" s="152" t="s">
        <v>427</v>
      </c>
      <c r="F868" s="152" t="s">
        <v>427</v>
      </c>
      <c r="G868" s="43" t="s">
        <v>406</v>
      </c>
      <c r="H868" s="44" t="str">
        <f>IF(Proc[[#This Row],[type]]="LFF (MDG-F)",MID(Proc[[#This Row],[Obj]],13,10),"")</f>
        <v>ZA50GIT11B</v>
      </c>
      <c r="I868" s="152"/>
      <c r="J868" s="44" t="b">
        <f>Proc[[#This Row],[Requested]]=Proc[[#This Row],[CurrentParent]]</f>
        <v>1</v>
      </c>
      <c r="K868" s="107" t="str">
        <f>IF(Proc[[#This Row],[Author]]="Marcela Urrego",VLOOKUP(LEFT(Proc[[#This Row],[Requested]],1),Table3[#All],2,0),VLOOKUP(Proc[[#This Row],[Author]],Table4[],2,0))</f>
        <v>MGF</v>
      </c>
      <c r="L868" s="22" t="s">
        <v>508</v>
      </c>
      <c r="M868" s="46">
        <v>45720.607928240737</v>
      </c>
      <c r="P868" s="45" t="str">
        <f ca="1">IF(Proc[[#This Row],[DaysAgeing]]&gt;5,"yep","on track")</f>
        <v>yep</v>
      </c>
      <c r="Q868" s="2">
        <f ca="1">IF(Proc[[#This Row],[DateClosed]]="",ABS(NETWORKDAYS(Proc[[#This Row],[DateOpened]],TODAY()))-1,ABS(NETWORKDAYS(Proc[[#This Row],[DateOpened]],Proc[[#This Row],[DateClosed]]))-1)</f>
        <v>283</v>
      </c>
      <c r="R868" s="45" t="s">
        <v>1377</v>
      </c>
      <c r="S868" s="44"/>
      <c r="T868" s="153">
        <v>867</v>
      </c>
    </row>
    <row r="869" spans="1:20" hidden="1">
      <c r="A869" s="43" t="s">
        <v>1819</v>
      </c>
      <c r="B869" s="111" t="str">
        <f>IFERROR(VLOOKUP(Proc[[#This Row],[App]],Table2[],3,0),"open")</f>
        <v>ok</v>
      </c>
      <c r="C869" s="43" t="s">
        <v>369</v>
      </c>
      <c r="D869" s="152" t="s">
        <v>1808</v>
      </c>
      <c r="E869" s="152" t="s">
        <v>1376</v>
      </c>
      <c r="F869" s="152" t="s">
        <v>1376</v>
      </c>
      <c r="G869" s="43" t="s">
        <v>406</v>
      </c>
      <c r="H869" s="44" t="str">
        <f>IF(Proc[[#This Row],[type]]="LFF (MDG-F)",MID(Proc[[#This Row],[Obj]],13,10),"")</f>
        <v>US10GIT044</v>
      </c>
      <c r="I869" s="152"/>
      <c r="J869" s="44" t="b">
        <f>Proc[[#This Row],[Requested]]=Proc[[#This Row],[CurrentParent]]</f>
        <v>1</v>
      </c>
      <c r="K869" s="107" t="str">
        <f>IF(Proc[[#This Row],[Author]]="Marcela Urrego",VLOOKUP(LEFT(Proc[[#This Row],[Requested]],1),Table3[#All],2,0),VLOOKUP(Proc[[#This Row],[Author]],Table4[],2,0))</f>
        <v>MGF</v>
      </c>
      <c r="L869" s="22" t="s">
        <v>508</v>
      </c>
      <c r="M869" s="46">
        <v>45720.607928240737</v>
      </c>
      <c r="P869" s="45" t="str">
        <f ca="1">IF(Proc[[#This Row],[DaysAgeing]]&gt;5,"yep","on track")</f>
        <v>yep</v>
      </c>
      <c r="Q869" s="2">
        <f ca="1">IF(Proc[[#This Row],[DateClosed]]="",ABS(NETWORKDAYS(Proc[[#This Row],[DateOpened]],TODAY()))-1,ABS(NETWORKDAYS(Proc[[#This Row],[DateOpened]],Proc[[#This Row],[DateClosed]]))-1)</f>
        <v>283</v>
      </c>
      <c r="R869" s="45" t="s">
        <v>1377</v>
      </c>
      <c r="S869" s="44"/>
      <c r="T869" s="153">
        <v>868</v>
      </c>
    </row>
    <row r="870" spans="1:20" hidden="1">
      <c r="A870" s="43" t="s">
        <v>1819</v>
      </c>
      <c r="B870" s="111" t="str">
        <f>IFERROR(VLOOKUP(Proc[[#This Row],[App]],Table2[],3,0),"open")</f>
        <v>ok</v>
      </c>
      <c r="C870" s="43" t="s">
        <v>369</v>
      </c>
      <c r="D870" s="152" t="s">
        <v>1809</v>
      </c>
      <c r="E870" s="152" t="s">
        <v>1376</v>
      </c>
      <c r="F870" s="152" t="s">
        <v>1376</v>
      </c>
      <c r="G870" s="43" t="s">
        <v>400</v>
      </c>
      <c r="H870" s="44"/>
      <c r="I870" s="152"/>
      <c r="J870" s="44" t="b">
        <f>Proc[[#This Row],[Requested]]=Proc[[#This Row],[CurrentParent]]</f>
        <v>1</v>
      </c>
      <c r="K870" s="107" t="str">
        <f>IF(Proc[[#This Row],[Author]]="Marcela Urrego",VLOOKUP(LEFT(Proc[[#This Row],[Requested]],1),Table3[#All],2,0),VLOOKUP(Proc[[#This Row],[Author]],Table4[],2,0))</f>
        <v>MGF</v>
      </c>
      <c r="L870" s="22" t="s">
        <v>508</v>
      </c>
      <c r="M870" s="46">
        <v>45720.607928240737</v>
      </c>
      <c r="P870" s="45" t="str">
        <f ca="1">IF(Proc[[#This Row],[DaysAgeing]]&gt;5,"yep","on track")</f>
        <v>yep</v>
      </c>
      <c r="Q870" s="2">
        <f ca="1">IF(Proc[[#This Row],[DateClosed]]="",ABS(NETWORKDAYS(Proc[[#This Row],[DateOpened]],TODAY()))-1,ABS(NETWORKDAYS(Proc[[#This Row],[DateOpened]],Proc[[#This Row],[DateClosed]]))-1)</f>
        <v>283</v>
      </c>
      <c r="R870" s="45" t="s">
        <v>1377</v>
      </c>
      <c r="S870" s="44"/>
      <c r="T870" s="153">
        <v>869</v>
      </c>
    </row>
    <row r="871" spans="1:20" hidden="1">
      <c r="A871" s="43" t="s">
        <v>1819</v>
      </c>
      <c r="B871" s="111" t="str">
        <f>IFERROR(VLOOKUP(Proc[[#This Row],[App]],Table2[],3,0),"open")</f>
        <v>ok</v>
      </c>
      <c r="C871" s="43" t="s">
        <v>369</v>
      </c>
      <c r="D871" s="152" t="s">
        <v>1810</v>
      </c>
      <c r="E871" s="152" t="s">
        <v>429</v>
      </c>
      <c r="F871" s="152" t="s">
        <v>429</v>
      </c>
      <c r="G871" s="43" t="s">
        <v>400</v>
      </c>
      <c r="H871" s="44" t="str">
        <f>IF(Proc[[#This Row],[type]]="LFF (MDG-F)",MID(Proc[[#This Row],[Obj]],13,10),"")</f>
        <v/>
      </c>
      <c r="I871" s="152"/>
      <c r="J871" s="44" t="b">
        <f>Proc[[#This Row],[Requested]]=Proc[[#This Row],[CurrentParent]]</f>
        <v>1</v>
      </c>
      <c r="K871" s="107" t="str">
        <f>IF(Proc[[#This Row],[Author]]="Marcela Urrego",VLOOKUP(LEFT(Proc[[#This Row],[Requested]],1),Table3[#All],2,0),VLOOKUP(Proc[[#This Row],[Author]],Table4[],2,0))</f>
        <v>MGF</v>
      </c>
      <c r="L871" s="22" t="s">
        <v>508</v>
      </c>
      <c r="M871" s="46">
        <v>45720.607928240737</v>
      </c>
      <c r="P871" s="45" t="str">
        <f ca="1">IF(Proc[[#This Row],[DaysAgeing]]&gt;5,"yep","on track")</f>
        <v>yep</v>
      </c>
      <c r="Q871" s="2">
        <f ca="1">IF(Proc[[#This Row],[DateClosed]]="",ABS(NETWORKDAYS(Proc[[#This Row],[DateOpened]],TODAY()))-1,ABS(NETWORKDAYS(Proc[[#This Row],[DateOpened]],Proc[[#This Row],[DateClosed]]))-1)</f>
        <v>283</v>
      </c>
      <c r="R871" s="45" t="s">
        <v>1377</v>
      </c>
      <c r="S871" s="44"/>
      <c r="T871" s="153">
        <v>870</v>
      </c>
    </row>
    <row r="872" spans="1:20" hidden="1">
      <c r="A872" s="43" t="s">
        <v>1819</v>
      </c>
      <c r="B872" s="111" t="str">
        <f>IFERROR(VLOOKUP(Proc[[#This Row],[App]],Table2[],3,0),"open")</f>
        <v>ok</v>
      </c>
      <c r="C872" s="43" t="s">
        <v>369</v>
      </c>
      <c r="D872" s="152" t="s">
        <v>1811</v>
      </c>
      <c r="E872" s="152" t="s">
        <v>1222</v>
      </c>
      <c r="F872" s="85" t="s">
        <v>1222</v>
      </c>
      <c r="G872" s="43" t="s">
        <v>400</v>
      </c>
      <c r="H872" s="44" t="str">
        <f>IF(Proc[[#This Row],[type]]="LFF (MDG-F)",MID(Proc[[#This Row],[Obj]],13,10),"")</f>
        <v/>
      </c>
      <c r="I872" s="152"/>
      <c r="J872" s="44" t="b">
        <f>Proc[[#This Row],[Requested]]=Proc[[#This Row],[CurrentParent]]</f>
        <v>1</v>
      </c>
      <c r="K872" s="107" t="str">
        <f>IF(Proc[[#This Row],[Author]]="Marcela Urrego",VLOOKUP(LEFT(Proc[[#This Row],[Requested]],1),Table3[#All],2,0),VLOOKUP(Proc[[#This Row],[Author]],Table4[],2,0))</f>
        <v>MGF</v>
      </c>
      <c r="L872" s="22" t="s">
        <v>508</v>
      </c>
      <c r="M872" s="46">
        <v>45720.607928240737</v>
      </c>
      <c r="P872" s="45" t="str">
        <f ca="1">IF(Proc[[#This Row],[DaysAgeing]]&gt;5,"yep","on track")</f>
        <v>yep</v>
      </c>
      <c r="Q872" s="2">
        <f ca="1">IF(Proc[[#This Row],[DateClosed]]="",ABS(NETWORKDAYS(Proc[[#This Row],[DateOpened]],TODAY()))-1,ABS(NETWORKDAYS(Proc[[#This Row],[DateOpened]],Proc[[#This Row],[DateClosed]]))-1)</f>
        <v>283</v>
      </c>
      <c r="R872" s="45" t="s">
        <v>1377</v>
      </c>
      <c r="S872" s="44"/>
      <c r="T872" s="153">
        <v>871</v>
      </c>
    </row>
    <row r="873" spans="1:20" hidden="1">
      <c r="A873" s="43" t="s">
        <v>1819</v>
      </c>
      <c r="B873" s="111" t="str">
        <f>IFERROR(VLOOKUP(Proc[[#This Row],[App]],Table2[],3,0),"open")</f>
        <v>ok</v>
      </c>
      <c r="C873" s="43" t="s">
        <v>369</v>
      </c>
      <c r="D873" s="152" t="s">
        <v>1812</v>
      </c>
      <c r="E873" s="152" t="s">
        <v>1222</v>
      </c>
      <c r="F873" s="85" t="s">
        <v>1222</v>
      </c>
      <c r="G873" s="43" t="s">
        <v>400</v>
      </c>
      <c r="H873" s="44" t="str">
        <f>IF(Proc[[#This Row],[type]]="LFF (MDG-F)",MID(Proc[[#This Row],[Obj]],13,10),"")</f>
        <v/>
      </c>
      <c r="I873" s="152"/>
      <c r="J873" s="44" t="b">
        <f>Proc[[#This Row],[Requested]]=Proc[[#This Row],[CurrentParent]]</f>
        <v>1</v>
      </c>
      <c r="K873" s="107" t="str">
        <f>IF(Proc[[#This Row],[Author]]="Marcela Urrego",VLOOKUP(LEFT(Proc[[#This Row],[Requested]],1),Table3[#All],2,0),VLOOKUP(Proc[[#This Row],[Author]],Table4[],2,0))</f>
        <v>MGF</v>
      </c>
      <c r="L873" s="22" t="s">
        <v>508</v>
      </c>
      <c r="M873" s="46">
        <v>45720.607928240737</v>
      </c>
      <c r="P873" s="45" t="str">
        <f ca="1">IF(Proc[[#This Row],[DaysAgeing]]&gt;5,"yep","on track")</f>
        <v>yep</v>
      </c>
      <c r="Q873" s="2">
        <f ca="1">IF(Proc[[#This Row],[DateClosed]]="",ABS(NETWORKDAYS(Proc[[#This Row],[DateOpened]],TODAY()))-1,ABS(NETWORKDAYS(Proc[[#This Row],[DateOpened]],Proc[[#This Row],[DateClosed]]))-1)</f>
        <v>283</v>
      </c>
      <c r="R873" s="45" t="s">
        <v>1377</v>
      </c>
      <c r="S873" s="44"/>
      <c r="T873" s="153">
        <v>872</v>
      </c>
    </row>
    <row r="874" spans="1:20" hidden="1">
      <c r="A874" s="43" t="s">
        <v>1819</v>
      </c>
      <c r="B874" s="111" t="str">
        <f>IFERROR(VLOOKUP(Proc[[#This Row],[App]],Table2[],3,0),"open")</f>
        <v>ok</v>
      </c>
      <c r="C874" s="43" t="s">
        <v>369</v>
      </c>
      <c r="D874" s="152" t="s">
        <v>1813</v>
      </c>
      <c r="E874" s="152" t="s">
        <v>429</v>
      </c>
      <c r="F874" s="85" t="s">
        <v>429</v>
      </c>
      <c r="G874" s="43" t="s">
        <v>400</v>
      </c>
      <c r="H874" s="44" t="str">
        <f>IF(Proc[[#This Row],[type]]="LFF (MDG-F)",MID(Proc[[#This Row],[Obj]],13,10),"")</f>
        <v/>
      </c>
      <c r="I874" s="152"/>
      <c r="J874" s="44" t="b">
        <f>Proc[[#This Row],[Requested]]=Proc[[#This Row],[CurrentParent]]</f>
        <v>1</v>
      </c>
      <c r="K874" s="107" t="str">
        <f>IF(Proc[[#This Row],[Author]]="Marcela Urrego",VLOOKUP(LEFT(Proc[[#This Row],[Requested]],1),Table3[#All],2,0),VLOOKUP(Proc[[#This Row],[Author]],Table4[],2,0))</f>
        <v>MGF</v>
      </c>
      <c r="L874" s="22" t="s">
        <v>508</v>
      </c>
      <c r="M874" s="46">
        <v>45720.607928240737</v>
      </c>
      <c r="P874" s="45" t="str">
        <f ca="1">IF(Proc[[#This Row],[DaysAgeing]]&gt;5,"yep","on track")</f>
        <v>yep</v>
      </c>
      <c r="Q874" s="2">
        <f ca="1">IF(Proc[[#This Row],[DateClosed]]="",ABS(NETWORKDAYS(Proc[[#This Row],[DateOpened]],TODAY()))-1,ABS(NETWORKDAYS(Proc[[#This Row],[DateOpened]],Proc[[#This Row],[DateClosed]]))-1)</f>
        <v>283</v>
      </c>
      <c r="R874" s="45" t="s">
        <v>1377</v>
      </c>
      <c r="S874" s="44"/>
      <c r="T874" s="153">
        <v>873</v>
      </c>
    </row>
    <row r="875" spans="1:20" hidden="1">
      <c r="A875" s="43" t="s">
        <v>1819</v>
      </c>
      <c r="B875" s="111" t="str">
        <f>IFERROR(VLOOKUP(Proc[[#This Row],[App]],Table2[],3,0),"open")</f>
        <v>ok</v>
      </c>
      <c r="C875" s="43" t="s">
        <v>369</v>
      </c>
      <c r="D875" s="152" t="s">
        <v>1814</v>
      </c>
      <c r="E875" s="152" t="s">
        <v>1376</v>
      </c>
      <c r="F875" s="85" t="s">
        <v>1376</v>
      </c>
      <c r="G875" s="43" t="s">
        <v>400</v>
      </c>
      <c r="H875" s="44" t="str">
        <f>IF(Proc[[#This Row],[type]]="LFF (MDG-F)",MID(Proc[[#This Row],[Obj]],13,10),"")</f>
        <v/>
      </c>
      <c r="I875" s="152"/>
      <c r="J875" s="44" t="b">
        <f>Proc[[#This Row],[Requested]]=Proc[[#This Row],[CurrentParent]]</f>
        <v>1</v>
      </c>
      <c r="K875" s="107" t="str">
        <f>IF(Proc[[#This Row],[Author]]="Marcela Urrego",VLOOKUP(LEFT(Proc[[#This Row],[Requested]],1),Table3[#All],2,0),VLOOKUP(Proc[[#This Row],[Author]],Table4[],2,0))</f>
        <v>MGF</v>
      </c>
      <c r="L875" s="22" t="s">
        <v>508</v>
      </c>
      <c r="M875" s="46">
        <v>45720.607928240737</v>
      </c>
      <c r="P875" s="45" t="str">
        <f ca="1">IF(Proc[[#This Row],[DaysAgeing]]&gt;5,"yep","on track")</f>
        <v>yep</v>
      </c>
      <c r="Q875" s="2">
        <f ca="1">IF(Proc[[#This Row],[DateClosed]]="",ABS(NETWORKDAYS(Proc[[#This Row],[DateOpened]],TODAY()))-1,ABS(NETWORKDAYS(Proc[[#This Row],[DateOpened]],Proc[[#This Row],[DateClosed]]))-1)</f>
        <v>283</v>
      </c>
      <c r="R875" s="45" t="s">
        <v>1377</v>
      </c>
      <c r="S875" s="44"/>
      <c r="T875" s="153">
        <v>874</v>
      </c>
    </row>
    <row r="876" spans="1:20" hidden="1">
      <c r="A876" s="43" t="s">
        <v>1819</v>
      </c>
      <c r="B876" s="111" t="str">
        <f>IFERROR(VLOOKUP(Proc[[#This Row],[App]],Table2[],3,0),"open")</f>
        <v>ok</v>
      </c>
      <c r="C876" s="43" t="s">
        <v>369</v>
      </c>
      <c r="D876" s="152" t="s">
        <v>1815</v>
      </c>
      <c r="E876" s="152" t="s">
        <v>1376</v>
      </c>
      <c r="F876" s="85" t="s">
        <v>1376</v>
      </c>
      <c r="G876" s="43" t="s">
        <v>400</v>
      </c>
      <c r="H876" s="44" t="str">
        <f>IF(Proc[[#This Row],[type]]="LFF (MDG-F)",MID(Proc[[#This Row],[Obj]],13,10),"")</f>
        <v/>
      </c>
      <c r="I876" s="152"/>
      <c r="J876" s="44" t="b">
        <f>Proc[[#This Row],[Requested]]=Proc[[#This Row],[CurrentParent]]</f>
        <v>1</v>
      </c>
      <c r="K876" s="107" t="str">
        <f>IF(Proc[[#This Row],[Author]]="Marcela Urrego",VLOOKUP(LEFT(Proc[[#This Row],[Requested]],1),Table3[#All],2,0),VLOOKUP(Proc[[#This Row],[Author]],Table4[],2,0))</f>
        <v>MGF</v>
      </c>
      <c r="L876" s="22" t="s">
        <v>508</v>
      </c>
      <c r="M876" s="46">
        <v>45720.607928240737</v>
      </c>
      <c r="P876" s="45" t="str">
        <f ca="1">IF(Proc[[#This Row],[DaysAgeing]]&gt;5,"yep","on track")</f>
        <v>yep</v>
      </c>
      <c r="Q876" s="2">
        <f ca="1">IF(Proc[[#This Row],[DateClosed]]="",ABS(NETWORKDAYS(Proc[[#This Row],[DateOpened]],TODAY()))-1,ABS(NETWORKDAYS(Proc[[#This Row],[DateOpened]],Proc[[#This Row],[DateClosed]]))-1)</f>
        <v>283</v>
      </c>
      <c r="R876" s="45" t="s">
        <v>1377</v>
      </c>
      <c r="S876" s="44"/>
      <c r="T876" s="153">
        <v>875</v>
      </c>
    </row>
    <row r="877" spans="1:20" hidden="1">
      <c r="A877" s="43" t="s">
        <v>1819</v>
      </c>
      <c r="B877" s="111" t="str">
        <f>IFERROR(VLOOKUP(Proc[[#This Row],[App]],Table2[],3,0),"open")</f>
        <v>ok</v>
      </c>
      <c r="C877" s="43" t="s">
        <v>369</v>
      </c>
      <c r="D877" s="152" t="s">
        <v>1816</v>
      </c>
      <c r="E877" s="152" t="s">
        <v>424</v>
      </c>
      <c r="F877" s="85" t="s">
        <v>424</v>
      </c>
      <c r="G877" s="43" t="s">
        <v>400</v>
      </c>
      <c r="H877" s="44" t="str">
        <f>IF(Proc[[#This Row],[type]]="LFF (MDG-F)",MID(Proc[[#This Row],[Obj]],13,10),"")</f>
        <v/>
      </c>
      <c r="I877" s="152"/>
      <c r="J877" s="44" t="b">
        <f>Proc[[#This Row],[Requested]]=Proc[[#This Row],[CurrentParent]]</f>
        <v>1</v>
      </c>
      <c r="K877" s="107" t="str">
        <f>IF(Proc[[#This Row],[Author]]="Marcela Urrego",VLOOKUP(LEFT(Proc[[#This Row],[Requested]],1),Table3[#All],2,0),VLOOKUP(Proc[[#This Row],[Author]],Table4[],2,0))</f>
        <v>MGF</v>
      </c>
      <c r="L877" s="22" t="s">
        <v>508</v>
      </c>
      <c r="M877" s="46">
        <v>45720.607928240737</v>
      </c>
      <c r="P877" s="45" t="str">
        <f ca="1">IF(Proc[[#This Row],[DaysAgeing]]&gt;5,"yep","on track")</f>
        <v>yep</v>
      </c>
      <c r="Q877" s="2">
        <f ca="1">IF(Proc[[#This Row],[DateClosed]]="",ABS(NETWORKDAYS(Proc[[#This Row],[DateOpened]],TODAY()))-1,ABS(NETWORKDAYS(Proc[[#This Row],[DateOpened]],Proc[[#This Row],[DateClosed]]))-1)</f>
        <v>283</v>
      </c>
      <c r="R877" s="45" t="s">
        <v>1377</v>
      </c>
      <c r="S877" s="44"/>
      <c r="T877" s="153">
        <v>876</v>
      </c>
    </row>
    <row r="878" spans="1:20" hidden="1">
      <c r="A878" s="43" t="s">
        <v>1819</v>
      </c>
      <c r="B878" s="152" t="str">
        <f>IFERROR(VLOOKUP(Proc[[#This Row],[App]],Table2[],3,0),"open")</f>
        <v>ok</v>
      </c>
      <c r="C878" s="43" t="s">
        <v>369</v>
      </c>
      <c r="D878" s="152" t="s">
        <v>1817</v>
      </c>
      <c r="E878" s="152" t="s">
        <v>1822</v>
      </c>
      <c r="F878" s="152" t="s">
        <v>1822</v>
      </c>
      <c r="G878" s="43" t="s">
        <v>400</v>
      </c>
      <c r="H878" s="44" t="str">
        <f>IF(Proc[[#This Row],[type]]="LFF (MDG-F)",MID(Proc[[#This Row],[Obj]],13,10),"")</f>
        <v/>
      </c>
      <c r="I878" s="152"/>
      <c r="J878" s="44" t="b">
        <f>Proc[[#This Row],[Requested]]=Proc[[#This Row],[CurrentParent]]</f>
        <v>1</v>
      </c>
      <c r="K878" s="152" t="str">
        <f>IF(Proc[[#This Row],[Author]]="Marcela Urrego",VLOOKUP(LEFT(Proc[[#This Row],[Requested]],1),Table3[#All],2,0),VLOOKUP(Proc[[#This Row],[Author]],Table4[],2,0))</f>
        <v>MGF</v>
      </c>
      <c r="L878" s="22" t="s">
        <v>508</v>
      </c>
      <c r="M878" s="46">
        <v>45720.607928240737</v>
      </c>
      <c r="P878" s="45" t="str">
        <f ca="1">IF(Proc[[#This Row],[DaysAgeing]]&gt;5,"yep","on track")</f>
        <v>yep</v>
      </c>
      <c r="Q878" s="2">
        <f ca="1">IF(Proc[[#This Row],[DateClosed]]="",ABS(NETWORKDAYS(Proc[[#This Row],[DateOpened]],TODAY()))-1,ABS(NETWORKDAYS(Proc[[#This Row],[DateOpened]],Proc[[#This Row],[DateClosed]]))-1)</f>
        <v>283</v>
      </c>
      <c r="R878" s="45" t="s">
        <v>1377</v>
      </c>
      <c r="S878" s="44"/>
      <c r="T878" s="153">
        <v>877</v>
      </c>
    </row>
    <row r="879" spans="1:20" hidden="1">
      <c r="A879" s="43" t="s">
        <v>1819</v>
      </c>
      <c r="B879" s="111" t="str">
        <f>IFERROR(VLOOKUP(Proc[[#This Row],[App]],Table2[],3,0),"open")</f>
        <v>ok</v>
      </c>
      <c r="C879" s="43" t="s">
        <v>369</v>
      </c>
      <c r="D879" s="152" t="s">
        <v>1818</v>
      </c>
      <c r="E879" s="152" t="s">
        <v>1376</v>
      </c>
      <c r="F879" s="85" t="s">
        <v>1376</v>
      </c>
      <c r="G879" s="43" t="s">
        <v>400</v>
      </c>
      <c r="H879" s="44" t="str">
        <f>IF(Proc[[#This Row],[type]]="LFF (MDG-F)",MID(Proc[[#This Row],[Obj]],13,10),"")</f>
        <v/>
      </c>
      <c r="I879" s="152"/>
      <c r="J879" s="44" t="b">
        <f>Proc[[#This Row],[Requested]]=Proc[[#This Row],[CurrentParent]]</f>
        <v>1</v>
      </c>
      <c r="K879" s="107" t="str">
        <f>IF(Proc[[#This Row],[Author]]="Marcela Urrego",VLOOKUP(LEFT(Proc[[#This Row],[Requested]],1),Table3[#All],2,0),VLOOKUP(Proc[[#This Row],[Author]],Table4[],2,0))</f>
        <v>MGF</v>
      </c>
      <c r="L879" s="22" t="s">
        <v>508</v>
      </c>
      <c r="M879" s="46">
        <v>45720.607928240737</v>
      </c>
      <c r="P879" s="45" t="str">
        <f ca="1">IF(Proc[[#This Row],[DaysAgeing]]&gt;5,"yep","on track")</f>
        <v>yep</v>
      </c>
      <c r="Q879" s="2">
        <f ca="1">IF(Proc[[#This Row],[DateClosed]]="",ABS(NETWORKDAYS(Proc[[#This Row],[DateOpened]],TODAY()))-1,ABS(NETWORKDAYS(Proc[[#This Row],[DateOpened]],Proc[[#This Row],[DateClosed]]))-1)</f>
        <v>283</v>
      </c>
      <c r="R879" s="45" t="s">
        <v>1377</v>
      </c>
      <c r="S879" s="44"/>
      <c r="T879" s="153">
        <v>878</v>
      </c>
    </row>
    <row r="880" spans="1:20" hidden="1">
      <c r="A880" t="s">
        <v>1799</v>
      </c>
      <c r="B880" s="111" t="str">
        <f>IFERROR(VLOOKUP(Proc[[#This Row],[App]],Table2[],3,0),"open")</f>
        <v>ok</v>
      </c>
      <c r="C880" t="s">
        <v>369</v>
      </c>
      <c r="D880" s="152" t="s">
        <v>1798</v>
      </c>
      <c r="E880" s="152" t="s">
        <v>1470</v>
      </c>
      <c r="F880" s="85" t="s">
        <v>1470</v>
      </c>
      <c r="G880" s="43" t="s">
        <v>406</v>
      </c>
      <c r="H880" s="44" t="str">
        <f>IF(Proc[[#This Row],[type]]="LFF (MDG-F)",MID(Proc[[#This Row],[Obj]],13,10),"")</f>
        <v>DE10622600</v>
      </c>
      <c r="I880" s="152"/>
      <c r="J880" s="44" t="b">
        <f>Proc[[#This Row],[Requested]]=Proc[[#This Row],[CurrentParent]]</f>
        <v>1</v>
      </c>
      <c r="K880" s="107" t="str">
        <f>IF(Proc[[#This Row],[Author]]="Marcela Urrego",VLOOKUP(LEFT(Proc[[#This Row],[Requested]],1),Table3[#All],2,0),VLOOKUP(Proc[[#This Row],[Author]],Table4[],2,0))</f>
        <v>MGF</v>
      </c>
      <c r="L880" s="22" t="s">
        <v>508</v>
      </c>
      <c r="M880" s="46">
        <v>45721.464016203703</v>
      </c>
      <c r="N880" s="46">
        <v>45723</v>
      </c>
      <c r="O880" s="46">
        <v>45723</v>
      </c>
      <c r="P880" s="45" t="str">
        <f ca="1">IF(Proc[[#This Row],[DaysAgeing]]&gt;5,"yep","on track")</f>
        <v>on track</v>
      </c>
      <c r="Q880" s="2">
        <f ca="1">IF(Proc[[#This Row],[DateClosed]]="",ABS(NETWORKDAYS(Proc[[#This Row],[DateOpened]],TODAY()))-1,ABS(NETWORKDAYS(Proc[[#This Row],[DateOpened]],Proc[[#This Row],[DateClosed]]))-1)</f>
        <v>2</v>
      </c>
      <c r="R880" s="45" t="s">
        <v>548</v>
      </c>
      <c r="S880" s="44"/>
      <c r="T880" s="153">
        <v>879</v>
      </c>
    </row>
    <row r="881" spans="1:20" hidden="1">
      <c r="A881" s="43" t="s">
        <v>1841</v>
      </c>
      <c r="B881" s="152" t="str">
        <f>IFERROR(VLOOKUP(Proc[[#This Row],[App]],Table2[],3,0),"open")</f>
        <v>ok</v>
      </c>
      <c r="C881" s="43" t="s">
        <v>369</v>
      </c>
      <c r="D881" s="152" t="s">
        <v>1842</v>
      </c>
      <c r="E881" s="152" t="s">
        <v>1376</v>
      </c>
      <c r="F881" s="152" t="s">
        <v>1376</v>
      </c>
      <c r="G881" t="s">
        <v>400</v>
      </c>
      <c r="H881" s="44" t="str">
        <f>IF(Proc[[#This Row],[type]]="LFF (MDG-F)",MID(Proc[[#This Row],[Obj]],13,10),"")</f>
        <v/>
      </c>
      <c r="I881" s="152"/>
      <c r="J881" s="44" t="b">
        <f>Proc[[#This Row],[Requested]]=Proc[[#This Row],[CurrentParent]]</f>
        <v>1</v>
      </c>
      <c r="K881" s="152" t="str">
        <f>IF(Proc[[#This Row],[Author]]="Marcela Urrego",VLOOKUP(LEFT(Proc[[#This Row],[Requested]],1),Table3[#All],2,0),VLOOKUP(Proc[[#This Row],[Author]],Table4[],2,0))</f>
        <v>MGF</v>
      </c>
      <c r="L881" s="22" t="s">
        <v>508</v>
      </c>
      <c r="M881" s="46">
        <v>45721.618263888886</v>
      </c>
      <c r="N881" s="46">
        <v>45726</v>
      </c>
      <c r="O881" s="46">
        <v>45726</v>
      </c>
      <c r="P881" s="45" t="str">
        <f ca="1">IF(Proc[[#This Row],[DaysAgeing]]&gt;5,"yep","on track")</f>
        <v>on track</v>
      </c>
      <c r="Q881" s="2">
        <f ca="1">IF(Proc[[#This Row],[DateClosed]]="",ABS(NETWORKDAYS(Proc[[#This Row],[DateOpened]],TODAY()))-1,ABS(NETWORKDAYS(Proc[[#This Row],[DateOpened]],Proc[[#This Row],[DateClosed]]))-1)</f>
        <v>3</v>
      </c>
      <c r="R881" s="45" t="s">
        <v>1377</v>
      </c>
      <c r="S881" s="44"/>
      <c r="T881" s="153">
        <v>880</v>
      </c>
    </row>
    <row r="882" spans="1:20" hidden="1">
      <c r="A882" t="s">
        <v>1841</v>
      </c>
      <c r="B882" s="111" t="str">
        <f>IFERROR(VLOOKUP(Proc[[#This Row],[App]],Table2[],3,0),"open")</f>
        <v>ok</v>
      </c>
      <c r="C882" t="s">
        <v>369</v>
      </c>
      <c r="D882" s="152" t="s">
        <v>1843</v>
      </c>
      <c r="E882" s="152" t="s">
        <v>1376</v>
      </c>
      <c r="F882" s="152" t="s">
        <v>1376</v>
      </c>
      <c r="G882" s="43" t="s">
        <v>406</v>
      </c>
      <c r="H882" s="44" t="str">
        <f>IF(Proc[[#This Row],[type]]="LFF (MDG-F)",MID(Proc[[#This Row],[Obj]],13,10),"")</f>
        <v>2123GIT130</v>
      </c>
      <c r="I882" s="152"/>
      <c r="J882" s="44" t="b">
        <f>Proc[[#This Row],[Requested]]=Proc[[#This Row],[CurrentParent]]</f>
        <v>1</v>
      </c>
      <c r="K882" s="107" t="str">
        <f>IF(Proc[[#This Row],[Author]]="Marcela Urrego",VLOOKUP(LEFT(Proc[[#This Row],[Requested]],1),Table3[#All],2,0),VLOOKUP(Proc[[#This Row],[Author]],Table4[],2,0))</f>
        <v>MGF</v>
      </c>
      <c r="L882" s="22" t="s">
        <v>508</v>
      </c>
      <c r="M882" s="46">
        <v>45721.618263888886</v>
      </c>
      <c r="N882" s="46">
        <v>45726</v>
      </c>
      <c r="O882" s="46">
        <v>45726</v>
      </c>
      <c r="P882" s="45" t="str">
        <f ca="1">IF(Proc[[#This Row],[DaysAgeing]]&gt;5,"yep","on track")</f>
        <v>on track</v>
      </c>
      <c r="Q882" s="2">
        <f ca="1">IF(Proc[[#This Row],[DateClosed]]="",ABS(NETWORKDAYS(Proc[[#This Row],[DateOpened]],TODAY()))-1,ABS(NETWORKDAYS(Proc[[#This Row],[DateOpened]],Proc[[#This Row],[DateClosed]]))-1)</f>
        <v>3</v>
      </c>
      <c r="R882" s="45" t="s">
        <v>1377</v>
      </c>
      <c r="S882" s="44"/>
      <c r="T882" s="153">
        <v>881</v>
      </c>
    </row>
    <row r="883" spans="1:20" hidden="1">
      <c r="A883" s="43" t="s">
        <v>1885</v>
      </c>
      <c r="B883" s="152" t="str">
        <f>IFERROR(VLOOKUP(Proc[[#This Row],[App]],Table2[],3,0),"open")</f>
        <v>ok</v>
      </c>
      <c r="C883" s="43" t="s">
        <v>369</v>
      </c>
      <c r="D883" s="152" t="s">
        <v>1886</v>
      </c>
      <c r="E883" s="152" t="s">
        <v>1887</v>
      </c>
      <c r="F883" s="152" t="s">
        <v>1887</v>
      </c>
      <c r="G883" s="43" t="s">
        <v>406</v>
      </c>
      <c r="H883" s="44" t="str">
        <f>IF(Proc[[#This Row],[type]]="LFF (MDG-F)",MID(Proc[[#This Row],[Obj]],13,10),"")</f>
        <v>NO50GIN000</v>
      </c>
      <c r="I883" s="152"/>
      <c r="J883" s="44" t="b">
        <f>Proc[[#This Row],[Requested]]=Proc[[#This Row],[CurrentParent]]</f>
        <v>1</v>
      </c>
      <c r="K883" s="152" t="str">
        <f>IF(Proc[[#This Row],[Author]]="Marcela Urrego",VLOOKUP(LEFT(Proc[[#This Row],[Requested]],1),Table3[#All],2,0),VLOOKUP(Proc[[#This Row],[Author]],Table4[],2,0))</f>
        <v>MGF</v>
      </c>
      <c r="L883" s="22" t="s">
        <v>508</v>
      </c>
      <c r="M883" s="46">
        <v>45721.760057870371</v>
      </c>
      <c r="N883" s="46">
        <v>45741</v>
      </c>
      <c r="O883" s="46">
        <v>45741</v>
      </c>
      <c r="P883" s="45" t="str">
        <f ca="1">IF(Proc[[#This Row],[DaysAgeing]]&gt;5,"yep","on track")</f>
        <v>yep</v>
      </c>
      <c r="Q883" s="2">
        <f ca="1">IF(Proc[[#This Row],[DateClosed]]="",ABS(NETWORKDAYS(Proc[[#This Row],[DateOpened]],TODAY()))-1,ABS(NETWORKDAYS(Proc[[#This Row],[DateOpened]],Proc[[#This Row],[DateClosed]]))-1)</f>
        <v>14</v>
      </c>
      <c r="R883" s="45" t="s">
        <v>1888</v>
      </c>
      <c r="S883" s="44"/>
      <c r="T883" s="153">
        <v>882</v>
      </c>
    </row>
    <row r="884" spans="1:20" hidden="1">
      <c r="A884" t="s">
        <v>1844</v>
      </c>
      <c r="B884" s="152" t="str">
        <f>IFERROR(VLOOKUP(Proc[[#This Row],[App]],Table2[],3,0),"open")</f>
        <v>ok</v>
      </c>
      <c r="C884" s="43" t="s">
        <v>398</v>
      </c>
      <c r="D884" s="152" t="s">
        <v>8296</v>
      </c>
      <c r="E884" s="152" t="s">
        <v>1839</v>
      </c>
      <c r="F884" s="152" t="s">
        <v>1839</v>
      </c>
      <c r="G884" s="43" t="s">
        <v>400</v>
      </c>
      <c r="H884" s="44" t="str">
        <f>IF(Proc[[#This Row],[type]]="LFF (MDG-F)",MID(Proc[[#This Row],[Obj]],13,10),"")</f>
        <v/>
      </c>
      <c r="I884" s="152"/>
      <c r="J884" s="44" t="b">
        <f>Proc[[#This Row],[Requested]]=Proc[[#This Row],[CurrentParent]]</f>
        <v>1</v>
      </c>
      <c r="K884" s="152" t="str">
        <f>IF(Proc[[#This Row],[Author]]="Marcela Urrego",VLOOKUP(LEFT(Proc[[#This Row],[Requested]],1),Table3[#All],2,0),VLOOKUP(Proc[[#This Row],[Author]],Table4[],2,0))</f>
        <v>LS</v>
      </c>
      <c r="L884" s="22" t="s">
        <v>508</v>
      </c>
      <c r="M884" s="46">
        <v>45722.670775462961</v>
      </c>
      <c r="O884" s="46">
        <v>45726</v>
      </c>
      <c r="P884" s="45" t="str">
        <f ca="1">IF(Proc[[#This Row],[DaysAgeing]]&gt;5,"yep","on track")</f>
        <v>on track</v>
      </c>
      <c r="Q884" s="2">
        <f ca="1">IF(Proc[[#This Row],[DateClosed]]="",ABS(NETWORKDAYS(Proc[[#This Row],[DateOpened]],TODAY()))-1,ABS(NETWORKDAYS(Proc[[#This Row],[DateOpened]],Proc[[#This Row],[DateClosed]]))-1)</f>
        <v>2</v>
      </c>
      <c r="R884" s="45" t="s">
        <v>964</v>
      </c>
      <c r="S884" s="153" t="e">
        <f>VLOOKUP(Proc[[#This Row],[Obj]],#REF!,2,0)</f>
        <v>#REF!</v>
      </c>
      <c r="T884" s="153">
        <v>883</v>
      </c>
    </row>
    <row r="885" spans="1:20" hidden="1">
      <c r="A885" t="s">
        <v>1844</v>
      </c>
      <c r="B885" s="152" t="str">
        <f>IFERROR(VLOOKUP(Proc[[#This Row],[App]],Table2[],3,0),"open")</f>
        <v>ok</v>
      </c>
      <c r="C885" s="43" t="s">
        <v>369</v>
      </c>
      <c r="D885" s="152" t="s">
        <v>8303</v>
      </c>
      <c r="E885" s="152" t="s">
        <v>1845</v>
      </c>
      <c r="F885" s="152" t="s">
        <v>1845</v>
      </c>
      <c r="G885" t="s">
        <v>400</v>
      </c>
      <c r="H885" s="44" t="str">
        <f>IF(Proc[[#This Row],[type]]="LFF (MDG-F)",MID(Proc[[#This Row],[Obj]],13,10),"")</f>
        <v/>
      </c>
      <c r="I885" s="152"/>
      <c r="J885" s="44" t="b">
        <f>Proc[[#This Row],[Requested]]=Proc[[#This Row],[CurrentParent]]</f>
        <v>1</v>
      </c>
      <c r="K885" s="152" t="str">
        <f>IF(Proc[[#This Row],[Author]]="Marcela Urrego",VLOOKUP(LEFT(Proc[[#This Row],[Requested]],1),Table3[#All],2,0),VLOOKUP(Proc[[#This Row],[Author]],Table4[],2,0))</f>
        <v>LS</v>
      </c>
      <c r="L885" s="22" t="s">
        <v>508</v>
      </c>
      <c r="M885" s="46">
        <v>45722.670775462961</v>
      </c>
      <c r="N885" s="46">
        <v>45726</v>
      </c>
      <c r="O885" s="46">
        <v>45726</v>
      </c>
      <c r="P885" s="45" t="str">
        <f ca="1">IF(Proc[[#This Row],[DaysAgeing]]&gt;5,"yep","on track")</f>
        <v>on track</v>
      </c>
      <c r="Q885" s="2">
        <f ca="1">IF(Proc[[#This Row],[DateClosed]]="",ABS(NETWORKDAYS(Proc[[#This Row],[DateOpened]],TODAY()))-1,ABS(NETWORKDAYS(Proc[[#This Row],[DateOpened]],Proc[[#This Row],[DateClosed]]))-1)</f>
        <v>2</v>
      </c>
      <c r="R885" s="45" t="s">
        <v>964</v>
      </c>
      <c r="S885" s="44"/>
      <c r="T885" s="153">
        <v>884</v>
      </c>
    </row>
    <row r="886" spans="1:20" hidden="1">
      <c r="A886" t="s">
        <v>1855</v>
      </c>
      <c r="B886" s="152" t="str">
        <f>IFERROR(VLOOKUP(Proc[[#This Row],[App]],Table2[],3,0),"open")</f>
        <v>ok</v>
      </c>
      <c r="C886" s="43" t="s">
        <v>369</v>
      </c>
      <c r="D886" s="152" t="s">
        <v>1851</v>
      </c>
      <c r="E886" s="152" t="s">
        <v>1856</v>
      </c>
      <c r="F886" s="152" t="s">
        <v>1856</v>
      </c>
      <c r="G886" s="43" t="s">
        <v>406</v>
      </c>
      <c r="H886" s="44" t="str">
        <f>IF(Proc[[#This Row],[type]]="LFF (MDG-F)",MID(Proc[[#This Row],[Obj]],13,10),"")</f>
        <v>CH65R00044</v>
      </c>
      <c r="I886" s="152"/>
      <c r="J886" s="44" t="b">
        <f>Proc[[#This Row],[Requested]]=Proc[[#This Row],[CurrentParent]]</f>
        <v>1</v>
      </c>
      <c r="K886" s="152" t="str">
        <f>IF(Proc[[#This Row],[Author]]="Marcela Urrego",VLOOKUP(LEFT(Proc[[#This Row],[Requested]],1),Table3[#All],2,0),VLOOKUP(Proc[[#This Row],[Author]],Table4[],2,0))</f>
        <v>HC</v>
      </c>
      <c r="L886" s="22" t="s">
        <v>508</v>
      </c>
      <c r="M886" s="46">
        <v>45726.760057870371</v>
      </c>
      <c r="P886" s="45" t="str">
        <f ca="1">IF(Proc[[#This Row],[DaysAgeing]]&gt;5,"yep","on track")</f>
        <v>yep</v>
      </c>
      <c r="Q886" s="2">
        <f ca="1">IF(Proc[[#This Row],[DateClosed]]="",ABS(NETWORKDAYS(Proc[[#This Row],[DateOpened]],TODAY()))-1,ABS(NETWORKDAYS(Proc[[#This Row],[DateOpened]],Proc[[#This Row],[DateClosed]]))-1)</f>
        <v>279</v>
      </c>
      <c r="R886" s="45" t="s">
        <v>1859</v>
      </c>
      <c r="S886" s="44"/>
      <c r="T886" s="153">
        <v>885</v>
      </c>
    </row>
    <row r="887" spans="1:20" hidden="1">
      <c r="A887" s="43" t="s">
        <v>1855</v>
      </c>
      <c r="B887" s="152" t="str">
        <f>IFERROR(VLOOKUP(Proc[[#This Row],[App]],Table2[],3,0),"open")</f>
        <v>ok</v>
      </c>
      <c r="C887" s="43" t="s">
        <v>369</v>
      </c>
      <c r="D887" s="152" t="s">
        <v>1852</v>
      </c>
      <c r="E887" s="152" t="s">
        <v>1857</v>
      </c>
      <c r="F887" s="152" t="s">
        <v>1857</v>
      </c>
      <c r="G887" s="43" t="s">
        <v>406</v>
      </c>
      <c r="H887" s="44" t="str">
        <f>IF(Proc[[#This Row],[type]]="LFF (MDG-F)",MID(Proc[[#This Row],[Obj]],13,10),"")</f>
        <v>CH65R00045</v>
      </c>
      <c r="I887" s="152"/>
      <c r="J887" s="44" t="b">
        <f>Proc[[#This Row],[Requested]]=Proc[[#This Row],[CurrentParent]]</f>
        <v>1</v>
      </c>
      <c r="K887" s="152" t="str">
        <f>IF(Proc[[#This Row],[Author]]="Marcela Urrego",VLOOKUP(LEFT(Proc[[#This Row],[Requested]],1),Table3[#All],2,0),VLOOKUP(Proc[[#This Row],[Author]],Table4[],2,0))</f>
        <v>HC</v>
      </c>
      <c r="L887" s="22" t="s">
        <v>508</v>
      </c>
      <c r="M887" s="46">
        <v>45726.760057870371</v>
      </c>
      <c r="P887" s="45" t="str">
        <f ca="1">IF(Proc[[#This Row],[DaysAgeing]]&gt;5,"yep","on track")</f>
        <v>yep</v>
      </c>
      <c r="Q887" s="2">
        <f ca="1">IF(Proc[[#This Row],[DateClosed]]="",ABS(NETWORKDAYS(Proc[[#This Row],[DateOpened]],TODAY()))-1,ABS(NETWORKDAYS(Proc[[#This Row],[DateOpened]],Proc[[#This Row],[DateClosed]]))-1)</f>
        <v>279</v>
      </c>
      <c r="R887" s="45" t="s">
        <v>1859</v>
      </c>
      <c r="S887" s="44"/>
      <c r="T887" s="153">
        <v>886</v>
      </c>
    </row>
    <row r="888" spans="1:20" hidden="1">
      <c r="A888" s="43" t="s">
        <v>1855</v>
      </c>
      <c r="B888" s="152" t="str">
        <f>IFERROR(VLOOKUP(Proc[[#This Row],[App]],Table2[],3,0),"open")</f>
        <v>ok</v>
      </c>
      <c r="C888" s="43" t="s">
        <v>369</v>
      </c>
      <c r="D888" s="152" t="s">
        <v>1853</v>
      </c>
      <c r="E888" s="152" t="s">
        <v>1858</v>
      </c>
      <c r="F888" s="152" t="s">
        <v>1858</v>
      </c>
      <c r="G888" s="43" t="s">
        <v>406</v>
      </c>
      <c r="H888" s="44" t="str">
        <f>IF(Proc[[#This Row],[type]]="LFF (MDG-F)",MID(Proc[[#This Row],[Obj]],13,10),"")</f>
        <v>CH65R00046</v>
      </c>
      <c r="I888" s="152"/>
      <c r="J888" s="44" t="b">
        <f>Proc[[#This Row],[Requested]]=Proc[[#This Row],[CurrentParent]]</f>
        <v>1</v>
      </c>
      <c r="K888" s="152" t="str">
        <f>IF(Proc[[#This Row],[Author]]="Marcela Urrego",VLOOKUP(LEFT(Proc[[#This Row],[Requested]],1),Table3[#All],2,0),VLOOKUP(Proc[[#This Row],[Author]],Table4[],2,0))</f>
        <v>HC</v>
      </c>
      <c r="L888" s="22" t="s">
        <v>508</v>
      </c>
      <c r="M888" s="46">
        <v>45726.760057870371</v>
      </c>
      <c r="P888" s="45" t="str">
        <f ca="1">IF(Proc[[#This Row],[DaysAgeing]]&gt;5,"yep","on track")</f>
        <v>yep</v>
      </c>
      <c r="Q888" s="2">
        <f ca="1">IF(Proc[[#This Row],[DateClosed]]="",ABS(NETWORKDAYS(Proc[[#This Row],[DateOpened]],TODAY()))-1,ABS(NETWORKDAYS(Proc[[#This Row],[DateOpened]],Proc[[#This Row],[DateClosed]]))-1)</f>
        <v>279</v>
      </c>
      <c r="R888" s="45" t="s">
        <v>1859</v>
      </c>
      <c r="S888" s="44"/>
      <c r="T888" s="153">
        <v>887</v>
      </c>
    </row>
    <row r="889" spans="1:20" hidden="1">
      <c r="A889" s="43" t="s">
        <v>1855</v>
      </c>
      <c r="B889" s="152" t="str">
        <f>IFERROR(VLOOKUP(Proc[[#This Row],[App]],Table2[],3,0),"open")</f>
        <v>ok</v>
      </c>
      <c r="C889" s="43" t="s">
        <v>369</v>
      </c>
      <c r="D889" s="152" t="s">
        <v>1854</v>
      </c>
      <c r="E889" s="152" t="s">
        <v>1874</v>
      </c>
      <c r="F889" s="152" t="s">
        <v>1874</v>
      </c>
      <c r="G889" s="43" t="s">
        <v>406</v>
      </c>
      <c r="H889" s="44" t="str">
        <f>IF(Proc[[#This Row],[type]]="LFF (MDG-F)",MID(Proc[[#This Row],[Obj]],13,10),"")</f>
        <v>CH65R00054</v>
      </c>
      <c r="I889" s="152"/>
      <c r="J889" s="44" t="b">
        <f>Proc[[#This Row],[Requested]]=Proc[[#This Row],[CurrentParent]]</f>
        <v>1</v>
      </c>
      <c r="K889" s="152" t="str">
        <f>IF(Proc[[#This Row],[Author]]="Marcela Urrego",VLOOKUP(LEFT(Proc[[#This Row],[Requested]],1),Table3[#All],2,0),VLOOKUP(Proc[[#This Row],[Author]],Table4[],2,0))</f>
        <v>HC</v>
      </c>
      <c r="L889" s="22" t="s">
        <v>508</v>
      </c>
      <c r="M889" s="46">
        <v>45726.760057870371</v>
      </c>
      <c r="N889" s="46">
        <v>45735</v>
      </c>
      <c r="O889" s="46">
        <v>45735</v>
      </c>
      <c r="P889" s="45" t="str">
        <f ca="1">IF(Proc[[#This Row],[DaysAgeing]]&gt;5,"yep","on track")</f>
        <v>yep</v>
      </c>
      <c r="Q889" s="2">
        <f ca="1">IF(Proc[[#This Row],[DateClosed]]="",ABS(NETWORKDAYS(Proc[[#This Row],[DateOpened]],TODAY()))-1,ABS(NETWORKDAYS(Proc[[#This Row],[DateOpened]],Proc[[#This Row],[DateClosed]]))-1)</f>
        <v>7</v>
      </c>
      <c r="R889" s="45" t="s">
        <v>1859</v>
      </c>
      <c r="S889" s="44"/>
      <c r="T889" s="153">
        <v>888</v>
      </c>
    </row>
    <row r="890" spans="1:20" hidden="1">
      <c r="A890" t="s">
        <v>1848</v>
      </c>
      <c r="B890" s="152" t="str">
        <f>IFERROR(VLOOKUP(Proc[[#This Row],[App]],Table2[],3,0),"open")</f>
        <v>ok</v>
      </c>
      <c r="C890" t="s">
        <v>369</v>
      </c>
      <c r="D890" s="152" t="s">
        <v>1849</v>
      </c>
      <c r="E890" s="152" t="s">
        <v>1850</v>
      </c>
      <c r="F890" s="152" t="s">
        <v>1850</v>
      </c>
      <c r="G890" s="43" t="s">
        <v>406</v>
      </c>
      <c r="H890" s="44" t="str">
        <f>IF(Proc[[#This Row],[type]]="LFF (MDG-F)",MID(Proc[[#This Row],[Obj]],13,10),"")</f>
        <v>CH50R01012</v>
      </c>
      <c r="I890" s="152"/>
      <c r="J890" s="44" t="b">
        <f>Proc[[#This Row],[Requested]]=Proc[[#This Row],[CurrentParent]]</f>
        <v>1</v>
      </c>
      <c r="K890" s="152" t="str">
        <f>IF(Proc[[#This Row],[Author]]="Marcela Urrego",VLOOKUP(LEFT(Proc[[#This Row],[Requested]],1),Table3[#All],2,0),VLOOKUP(Proc[[#This Row],[Author]],Table4[],2,0))</f>
        <v>HC</v>
      </c>
      <c r="L890" s="22" t="s">
        <v>508</v>
      </c>
      <c r="M890" s="46">
        <v>45726.768182870372</v>
      </c>
      <c r="N890" s="46">
        <v>45729</v>
      </c>
      <c r="O890" s="46">
        <v>45729</v>
      </c>
      <c r="P890" s="45" t="str">
        <f ca="1">IF(Proc[[#This Row],[DaysAgeing]]&gt;5,"yep","on track")</f>
        <v>on track</v>
      </c>
      <c r="Q890" s="2">
        <f ca="1">IF(Proc[[#This Row],[DateClosed]]="",ABS(NETWORKDAYS(Proc[[#This Row],[DateOpened]],TODAY()))-1,ABS(NETWORKDAYS(Proc[[#This Row],[DateOpened]],Proc[[#This Row],[DateClosed]]))-1)</f>
        <v>3</v>
      </c>
      <c r="R890" s="45" t="s">
        <v>1859</v>
      </c>
      <c r="S890" s="44"/>
      <c r="T890" s="153">
        <v>889</v>
      </c>
    </row>
    <row r="891" spans="1:20" hidden="1">
      <c r="A891" t="s">
        <v>1869</v>
      </c>
      <c r="B891" s="152" t="str">
        <f>IFERROR(VLOOKUP(Proc[[#This Row],[App]],Table2[],3,0),"open")</f>
        <v>ok</v>
      </c>
      <c r="C891" s="43" t="s">
        <v>369</v>
      </c>
      <c r="D891" s="152" t="s">
        <v>8304</v>
      </c>
      <c r="E891" s="152" t="s">
        <v>1865</v>
      </c>
      <c r="F891" s="152" t="s">
        <v>1865</v>
      </c>
      <c r="G891" s="43" t="s">
        <v>406</v>
      </c>
      <c r="H891" s="44" t="str">
        <f>IF(Proc[[#This Row],[type]]="LFF (MDG-F)",MID(Proc[[#This Row],[Obj]],13,10),"")</f>
        <v>2013OFIBM1</v>
      </c>
      <c r="I891" s="152"/>
      <c r="J891" s="44" t="b">
        <f>Proc[[#This Row],[Requested]]=Proc[[#This Row],[CurrentParent]]</f>
        <v>1</v>
      </c>
      <c r="K891" s="152" t="str">
        <f>IF(Proc[[#This Row],[Author]]="Marcela Urrego",VLOOKUP(LEFT(Proc[[#This Row],[Requested]],1),Table3[#All],2,0),VLOOKUP(Proc[[#This Row],[Author]],Table4[],2,0))</f>
        <v>LS</v>
      </c>
      <c r="L891" s="22" t="s">
        <v>508</v>
      </c>
      <c r="M891" s="46">
        <v>45727.451701388891</v>
      </c>
      <c r="N891" s="46">
        <v>45730</v>
      </c>
      <c r="O891" s="46">
        <v>45730</v>
      </c>
      <c r="P891" s="45" t="str">
        <f ca="1">IF(Proc[[#This Row],[DaysAgeing]]&gt;5,"yep","on track")</f>
        <v>on track</v>
      </c>
      <c r="Q891" s="2">
        <f ca="1">IF(Proc[[#This Row],[DateClosed]]="",ABS(NETWORKDAYS(Proc[[#This Row],[DateOpened]],TODAY()))-1,ABS(NETWORKDAYS(Proc[[#This Row],[DateOpened]],Proc[[#This Row],[DateClosed]]))-1)</f>
        <v>3</v>
      </c>
      <c r="R891" s="45" t="s">
        <v>823</v>
      </c>
      <c r="S891" s="44"/>
      <c r="T891" s="153">
        <v>890</v>
      </c>
    </row>
    <row r="892" spans="1:20" hidden="1">
      <c r="A892" t="s">
        <v>1869</v>
      </c>
      <c r="B892" s="152" t="str">
        <f>IFERROR(VLOOKUP(Proc[[#This Row],[App]],Table2[],3,0),"open")</f>
        <v>ok</v>
      </c>
      <c r="C892" s="43" t="s">
        <v>369</v>
      </c>
      <c r="D892" s="152" t="s">
        <v>8305</v>
      </c>
      <c r="E892" s="152" t="s">
        <v>1866</v>
      </c>
      <c r="F892" s="152" t="s">
        <v>1866</v>
      </c>
      <c r="G892" s="43" t="s">
        <v>400</v>
      </c>
      <c r="H892" s="44" t="str">
        <f>IF(Proc[[#This Row],[type]]="LFF (MDG-F)",MID(Proc[[#This Row],[Obj]],13,10),"")</f>
        <v/>
      </c>
      <c r="I892" s="152"/>
      <c r="J892" s="44" t="b">
        <f>Proc[[#This Row],[Requested]]=Proc[[#This Row],[CurrentParent]]</f>
        <v>1</v>
      </c>
      <c r="K892" s="152" t="str">
        <f>IF(Proc[[#This Row],[Author]]="Marcela Urrego",VLOOKUP(LEFT(Proc[[#This Row],[Requested]],1),Table3[#All],2,0),VLOOKUP(Proc[[#This Row],[Author]],Table4[],2,0))</f>
        <v>LS</v>
      </c>
      <c r="L892" s="22" t="s">
        <v>508</v>
      </c>
      <c r="M892" s="46">
        <v>45727.451701388891</v>
      </c>
      <c r="N892" s="46">
        <v>45730</v>
      </c>
      <c r="O892" s="46">
        <v>45730</v>
      </c>
      <c r="P892" s="45" t="str">
        <f ca="1">IF(Proc[[#This Row],[DaysAgeing]]&gt;5,"yep","on track")</f>
        <v>on track</v>
      </c>
      <c r="Q892" s="2">
        <f ca="1">IF(Proc[[#This Row],[DateClosed]]="",ABS(NETWORKDAYS(Proc[[#This Row],[DateOpened]],TODAY()))-1,ABS(NETWORKDAYS(Proc[[#This Row],[DateOpened]],Proc[[#This Row],[DateClosed]]))-1)</f>
        <v>3</v>
      </c>
      <c r="R892" s="45" t="s">
        <v>823</v>
      </c>
      <c r="S892" s="44"/>
      <c r="T892" s="153">
        <v>891</v>
      </c>
    </row>
    <row r="893" spans="1:20" hidden="1">
      <c r="A893" s="43" t="s">
        <v>1869</v>
      </c>
      <c r="B893" s="152" t="str">
        <f>IFERROR(VLOOKUP(Proc[[#This Row],[App]],Table2[],3,0),"open")</f>
        <v>ok</v>
      </c>
      <c r="C893" s="43" t="s">
        <v>369</v>
      </c>
      <c r="D893" s="152" t="s">
        <v>8306</v>
      </c>
      <c r="E893" s="152" t="s">
        <v>1867</v>
      </c>
      <c r="F893" s="152" t="s">
        <v>1867</v>
      </c>
      <c r="G893" t="s">
        <v>406</v>
      </c>
      <c r="H893" s="44" t="str">
        <f>IF(Proc[[#This Row],[type]]="LFF (MDG-F)",MID(Proc[[#This Row],[Obj]],13,10),"")</f>
        <v>2123C00001</v>
      </c>
      <c r="I893" s="152"/>
      <c r="J893" s="44" t="b">
        <f>Proc[[#This Row],[Requested]]=Proc[[#This Row],[CurrentParent]]</f>
        <v>1</v>
      </c>
      <c r="K893" s="152" t="str">
        <f>IF(Proc[[#This Row],[Author]]="Marcela Urrego",VLOOKUP(LEFT(Proc[[#This Row],[Requested]],1),Table3[#All],2,0),VLOOKUP(Proc[[#This Row],[Author]],Table4[],2,0))</f>
        <v>LS</v>
      </c>
      <c r="L893" s="22" t="s">
        <v>508</v>
      </c>
      <c r="M893" s="46">
        <v>45727.451701388891</v>
      </c>
      <c r="N893" s="46">
        <v>45730</v>
      </c>
      <c r="O893" s="46">
        <v>45730</v>
      </c>
      <c r="P893" s="45" t="str">
        <f ca="1">IF(Proc[[#This Row],[DaysAgeing]]&gt;5,"yep","on track")</f>
        <v>on track</v>
      </c>
      <c r="Q893" s="2">
        <f ca="1">IF(Proc[[#This Row],[DateClosed]]="",ABS(NETWORKDAYS(Proc[[#This Row],[DateOpened]],TODAY()))-1,ABS(NETWORKDAYS(Proc[[#This Row],[DateOpened]],Proc[[#This Row],[DateClosed]]))-1)</f>
        <v>3</v>
      </c>
      <c r="R893" s="45" t="s">
        <v>823</v>
      </c>
      <c r="S893" s="44"/>
      <c r="T893" s="153">
        <v>892</v>
      </c>
    </row>
    <row r="894" spans="1:20" hidden="1">
      <c r="A894" s="43" t="s">
        <v>1869</v>
      </c>
      <c r="B894" s="152" t="str">
        <f>IFERROR(VLOOKUP(Proc[[#This Row],[App]],Table2[],3,0),"open")</f>
        <v>ok</v>
      </c>
      <c r="C894" s="43" t="s">
        <v>369</v>
      </c>
      <c r="D894" s="152" t="s">
        <v>8307</v>
      </c>
      <c r="E894" s="152" t="s">
        <v>1868</v>
      </c>
      <c r="F894" s="152" t="s">
        <v>1868</v>
      </c>
      <c r="G894" t="s">
        <v>406</v>
      </c>
      <c r="H894" s="44" t="str">
        <f>IF(Proc[[#This Row],[type]]="LFF (MDG-F)",MID(Proc[[#This Row],[Obj]],13,10),"")</f>
        <v>2128TMCZ95</v>
      </c>
      <c r="I894" s="152"/>
      <c r="J894" s="44" t="b">
        <f>Proc[[#This Row],[Requested]]=Proc[[#This Row],[CurrentParent]]</f>
        <v>1</v>
      </c>
      <c r="K894" s="152" t="str">
        <f>IF(Proc[[#This Row],[Author]]="Marcela Urrego",VLOOKUP(LEFT(Proc[[#This Row],[Requested]],1),Table3[#All],2,0),VLOOKUP(Proc[[#This Row],[Author]],Table4[],2,0))</f>
        <v>LS</v>
      </c>
      <c r="L894" s="22" t="s">
        <v>508</v>
      </c>
      <c r="M894" s="46">
        <v>45727.451701388891</v>
      </c>
      <c r="N894" s="46">
        <v>45730</v>
      </c>
      <c r="O894" s="46">
        <v>45730</v>
      </c>
      <c r="P894" s="45" t="str">
        <f ca="1">IF(Proc[[#This Row],[DaysAgeing]]&gt;5,"yep","on track")</f>
        <v>on track</v>
      </c>
      <c r="Q894" s="2">
        <f ca="1">IF(Proc[[#This Row],[DateClosed]]="",ABS(NETWORKDAYS(Proc[[#This Row],[DateOpened]],TODAY()))-1,ABS(NETWORKDAYS(Proc[[#This Row],[DateOpened]],Proc[[#This Row],[DateClosed]]))-1)</f>
        <v>3</v>
      </c>
      <c r="R894" s="45" t="s">
        <v>823</v>
      </c>
      <c r="S894" s="44"/>
      <c r="T894" s="153">
        <v>893</v>
      </c>
    </row>
    <row r="895" spans="1:20" hidden="1">
      <c r="A895" s="43" t="s">
        <v>1862</v>
      </c>
      <c r="B895" s="152" t="str">
        <f>IFERROR(VLOOKUP(Proc[[#This Row],[App]],Table2[],3,0),"open")</f>
        <v>ok</v>
      </c>
      <c r="C895" s="43" t="s">
        <v>369</v>
      </c>
      <c r="D895" s="152" t="s">
        <v>1863</v>
      </c>
      <c r="E895" s="152" t="s">
        <v>413</v>
      </c>
      <c r="F895" s="152" t="s">
        <v>413</v>
      </c>
      <c r="G895" s="43" t="s">
        <v>400</v>
      </c>
      <c r="H895" s="44" t="str">
        <f>IF(Proc[[#This Row],[type]]="LFF (MDG-F)",MID(Proc[[#This Row],[Obj]],13,10),"")</f>
        <v/>
      </c>
      <c r="I895" s="152"/>
      <c r="J895" s="44" t="b">
        <f>Proc[[#This Row],[Requested]]=Proc[[#This Row],[CurrentParent]]</f>
        <v>1</v>
      </c>
      <c r="K895" s="152" t="str">
        <f>IF(Proc[[#This Row],[Author]]="Marcela Urrego",VLOOKUP(LEFT(Proc[[#This Row],[Requested]],1),Table3[#All],2,0),VLOOKUP(Proc[[#This Row],[Author]],Table4[],2,0))</f>
        <v>MGF</v>
      </c>
      <c r="L895" s="22" t="s">
        <v>508</v>
      </c>
      <c r="M895" s="46">
        <v>45727.481932870367</v>
      </c>
      <c r="N895" s="46">
        <v>45730</v>
      </c>
      <c r="O895" s="46">
        <v>45730</v>
      </c>
      <c r="P895" s="45" t="str">
        <f ca="1">IF(Proc[[#This Row],[DaysAgeing]]&gt;5,"yep","on track")</f>
        <v>on track</v>
      </c>
      <c r="Q895" s="2">
        <f ca="1">IF(Proc[[#This Row],[DateClosed]]="",ABS(NETWORKDAYS(Proc[[#This Row],[DateOpened]],TODAY()))-1,ABS(NETWORKDAYS(Proc[[#This Row],[DateOpened]],Proc[[#This Row],[DateClosed]]))-1)</f>
        <v>3</v>
      </c>
      <c r="R895" s="45" t="s">
        <v>514</v>
      </c>
      <c r="S895" s="44"/>
      <c r="T895" s="153">
        <v>894</v>
      </c>
    </row>
    <row r="896" spans="1:20" hidden="1">
      <c r="A896" t="s">
        <v>1860</v>
      </c>
      <c r="B896" s="152" t="str">
        <f>IFERROR(VLOOKUP(Proc[[#This Row],[App]],Table2[],3,0),"open")</f>
        <v>ok</v>
      </c>
      <c r="C896" s="43" t="s">
        <v>369</v>
      </c>
      <c r="D896" s="152" t="s">
        <v>1861</v>
      </c>
      <c r="E896" s="152" t="s">
        <v>1870</v>
      </c>
      <c r="F896" s="152" t="s">
        <v>1870</v>
      </c>
      <c r="G896" t="s">
        <v>406</v>
      </c>
      <c r="H896" s="44" t="str">
        <f>IF(Proc[[#This Row],[type]]="LFF (MDG-F)",MID(Proc[[#This Row],[Obj]],13,10),"")</f>
        <v>DE10300049</v>
      </c>
      <c r="I896" s="152"/>
      <c r="J896" s="44" t="b">
        <f>Proc[[#This Row],[Requested]]=Proc[[#This Row],[CurrentParent]]</f>
        <v>1</v>
      </c>
      <c r="K896" s="152" t="str">
        <f>IF(Proc[[#This Row],[Author]]="Marcela Urrego",VLOOKUP(LEFT(Proc[[#This Row],[Requested]],1),Table3[#All],2,0),VLOOKUP(Proc[[#This Row],[Author]],Table4[],2,0))</f>
        <v>MGF</v>
      </c>
      <c r="L896" s="22" t="s">
        <v>508</v>
      </c>
      <c r="M896" s="46">
        <v>45728.483611111114</v>
      </c>
      <c r="N896" s="46">
        <v>45730</v>
      </c>
      <c r="O896" s="46">
        <v>45730</v>
      </c>
      <c r="P896" s="45" t="str">
        <f ca="1">IF(Proc[[#This Row],[DaysAgeing]]&gt;5,"yep","on track")</f>
        <v>on track</v>
      </c>
      <c r="Q896" s="2">
        <f ca="1">IF(Proc[[#This Row],[DateClosed]]="",ABS(NETWORKDAYS(Proc[[#This Row],[DateOpened]],TODAY()))-1,ABS(NETWORKDAYS(Proc[[#This Row],[DateOpened]],Proc[[#This Row],[DateClosed]]))-1)</f>
        <v>2</v>
      </c>
      <c r="R896" s="45" t="s">
        <v>514</v>
      </c>
      <c r="S896" s="44"/>
      <c r="T896" s="153">
        <v>895</v>
      </c>
    </row>
    <row r="897" spans="1:20" hidden="1">
      <c r="A897" s="43" t="s">
        <v>1875</v>
      </c>
      <c r="B897" s="152" t="str">
        <f>IFERROR(VLOOKUP(Proc[[#This Row],[App]],Table2[],3,0),"open")</f>
        <v>ok</v>
      </c>
      <c r="C897" s="43" t="s">
        <v>369</v>
      </c>
      <c r="D897" s="152" t="s">
        <v>8308</v>
      </c>
      <c r="E897" s="152" t="s">
        <v>1876</v>
      </c>
      <c r="F897" s="152" t="s">
        <v>1876</v>
      </c>
      <c r="G897" s="43" t="s">
        <v>400</v>
      </c>
      <c r="H897" s="44" t="str">
        <f>IF(Proc[[#This Row],[type]]="LFF (MDG-F)",MID(Proc[[#This Row],[Obj]],13,10),"")</f>
        <v/>
      </c>
      <c r="I897" s="152"/>
      <c r="J897" s="44" t="b">
        <f>Proc[[#This Row],[Requested]]=Proc[[#This Row],[CurrentParent]]</f>
        <v>1</v>
      </c>
      <c r="K897" s="152" t="str">
        <f>IF(Proc[[#This Row],[Author]]="Marcela Urrego",VLOOKUP(LEFT(Proc[[#This Row],[Requested]],1),Table3[#All],2,0),VLOOKUP(Proc[[#This Row],[Author]],Table4[],2,0))</f>
        <v>MGF</v>
      </c>
      <c r="L897" s="22" t="s">
        <v>508</v>
      </c>
      <c r="M897" s="46">
        <v>45730.419768518521</v>
      </c>
      <c r="N897" s="46">
        <v>45733</v>
      </c>
      <c r="O897" s="46">
        <v>45733</v>
      </c>
      <c r="P897" s="45" t="str">
        <f ca="1">IF(Proc[[#This Row],[DaysAgeing]]&gt;5,"yep","on track")</f>
        <v>on track</v>
      </c>
      <c r="Q897" s="2">
        <f ca="1">IF(Proc[[#This Row],[DateClosed]]="",ABS(NETWORKDAYS(Proc[[#This Row],[DateOpened]],TODAY()))-1,ABS(NETWORKDAYS(Proc[[#This Row],[DateOpened]],Proc[[#This Row],[DateClosed]]))-1)</f>
        <v>1</v>
      </c>
      <c r="R897" s="45" t="s">
        <v>1067</v>
      </c>
      <c r="S897" s="44"/>
      <c r="T897" s="153">
        <v>896</v>
      </c>
    </row>
    <row r="898" spans="1:20" hidden="1">
      <c r="A898" s="43" t="s">
        <v>1875</v>
      </c>
      <c r="B898" s="152" t="str">
        <f>IFERROR(VLOOKUP(Proc[[#This Row],[App]],Table2[],3,0),"open")</f>
        <v>ok</v>
      </c>
      <c r="C898" s="43" t="s">
        <v>369</v>
      </c>
      <c r="D898" s="152" t="s">
        <v>8309</v>
      </c>
      <c r="E898" s="152" t="s">
        <v>1876</v>
      </c>
      <c r="F898" s="152" t="s">
        <v>1876</v>
      </c>
      <c r="G898" s="43" t="s">
        <v>400</v>
      </c>
      <c r="H898" s="44" t="str">
        <f>IF(Proc[[#This Row],[type]]="LFF (MDG-F)",MID(Proc[[#This Row],[Obj]],13,10),"")</f>
        <v/>
      </c>
      <c r="I898" s="152"/>
      <c r="J898" s="44" t="b">
        <f>Proc[[#This Row],[Requested]]=Proc[[#This Row],[CurrentParent]]</f>
        <v>1</v>
      </c>
      <c r="K898" s="152" t="str">
        <f>IF(Proc[[#This Row],[Author]]="Marcela Urrego",VLOOKUP(LEFT(Proc[[#This Row],[Requested]],1),Table3[#All],2,0),VLOOKUP(Proc[[#This Row],[Author]],Table4[],2,0))</f>
        <v>MGF</v>
      </c>
      <c r="L898" s="22" t="s">
        <v>508</v>
      </c>
      <c r="M898" s="46">
        <v>45730.419768518521</v>
      </c>
      <c r="N898" s="46">
        <v>45733</v>
      </c>
      <c r="O898" s="46">
        <v>45733</v>
      </c>
      <c r="P898" s="45" t="str">
        <f ca="1">IF(Proc[[#This Row],[DaysAgeing]]&gt;5,"yep","on track")</f>
        <v>on track</v>
      </c>
      <c r="Q898" s="2">
        <f ca="1">IF(Proc[[#This Row],[DateClosed]]="",ABS(NETWORKDAYS(Proc[[#This Row],[DateOpened]],TODAY()))-1,ABS(NETWORKDAYS(Proc[[#This Row],[DateOpened]],Proc[[#This Row],[DateClosed]]))-1)</f>
        <v>1</v>
      </c>
      <c r="R898" s="45" t="s">
        <v>1067</v>
      </c>
      <c r="S898" s="44"/>
      <c r="T898" s="153">
        <v>897</v>
      </c>
    </row>
    <row r="899" spans="1:20" hidden="1">
      <c r="A899" s="43" t="s">
        <v>1875</v>
      </c>
      <c r="B899" s="152" t="str">
        <f>IFERROR(VLOOKUP(Proc[[#This Row],[App]],Table2[],3,0),"open")</f>
        <v>ok</v>
      </c>
      <c r="C899" s="43" t="s">
        <v>369</v>
      </c>
      <c r="D899" s="152" t="s">
        <v>8310</v>
      </c>
      <c r="E899" s="152" t="s">
        <v>418</v>
      </c>
      <c r="F899" s="152" t="s">
        <v>418</v>
      </c>
      <c r="G899" s="43" t="s">
        <v>400</v>
      </c>
      <c r="H899" s="44" t="str">
        <f>IF(Proc[[#This Row],[type]]="LFF (MDG-F)",MID(Proc[[#This Row],[Obj]],13,10),"")</f>
        <v/>
      </c>
      <c r="I899" s="152"/>
      <c r="J899" s="44" t="b">
        <f>Proc[[#This Row],[Requested]]=Proc[[#This Row],[CurrentParent]]</f>
        <v>1</v>
      </c>
      <c r="K899" s="152" t="str">
        <f>IF(Proc[[#This Row],[Author]]="Marcela Urrego",VLOOKUP(LEFT(Proc[[#This Row],[Requested]],1),Table3[#All],2,0),VLOOKUP(Proc[[#This Row],[Author]],Table4[],2,0))</f>
        <v>MGF</v>
      </c>
      <c r="L899" s="22" t="s">
        <v>508</v>
      </c>
      <c r="M899" s="46">
        <v>45730.419768518521</v>
      </c>
      <c r="N899" s="46">
        <v>45733</v>
      </c>
      <c r="O899" s="46">
        <v>45733</v>
      </c>
      <c r="P899" s="45" t="str">
        <f ca="1">IF(Proc[[#This Row],[DaysAgeing]]&gt;5,"yep","on track")</f>
        <v>on track</v>
      </c>
      <c r="Q899" s="2">
        <f ca="1">IF(Proc[[#This Row],[DateClosed]]="",ABS(NETWORKDAYS(Proc[[#This Row],[DateOpened]],TODAY()))-1,ABS(NETWORKDAYS(Proc[[#This Row],[DateOpened]],Proc[[#This Row],[DateClosed]]))-1)</f>
        <v>1</v>
      </c>
      <c r="R899" s="45" t="s">
        <v>1067</v>
      </c>
      <c r="S899" s="44"/>
      <c r="T899" s="153">
        <v>898</v>
      </c>
    </row>
    <row r="900" spans="1:20" hidden="1">
      <c r="A900" s="43" t="s">
        <v>1875</v>
      </c>
      <c r="B900" s="152" t="str">
        <f>IFERROR(VLOOKUP(Proc[[#This Row],[App]],Table2[],3,0),"open")</f>
        <v>ok</v>
      </c>
      <c r="C900" s="43" t="s">
        <v>369</v>
      </c>
      <c r="D900" s="152" t="s">
        <v>8311</v>
      </c>
      <c r="E900" s="152" t="s">
        <v>418</v>
      </c>
      <c r="F900" s="152" t="s">
        <v>418</v>
      </c>
      <c r="G900" s="43" t="s">
        <v>400</v>
      </c>
      <c r="H900" s="44" t="str">
        <f>IF(Proc[[#This Row],[type]]="LFF (MDG-F)",MID(Proc[[#This Row],[Obj]],13,10),"")</f>
        <v/>
      </c>
      <c r="I900" s="152"/>
      <c r="J900" s="44" t="b">
        <f>Proc[[#This Row],[Requested]]=Proc[[#This Row],[CurrentParent]]</f>
        <v>1</v>
      </c>
      <c r="K900" s="152" t="str">
        <f>IF(Proc[[#This Row],[Author]]="Marcela Urrego",VLOOKUP(LEFT(Proc[[#This Row],[Requested]],1),Table3[#All],2,0),VLOOKUP(Proc[[#This Row],[Author]],Table4[],2,0))</f>
        <v>MGF</v>
      </c>
      <c r="L900" s="22" t="s">
        <v>508</v>
      </c>
      <c r="M900" s="46">
        <v>45730.419768518521</v>
      </c>
      <c r="N900" s="46">
        <v>45733</v>
      </c>
      <c r="O900" s="46">
        <v>45733</v>
      </c>
      <c r="P900" s="45" t="str">
        <f ca="1">IF(Proc[[#This Row],[DaysAgeing]]&gt;5,"yep","on track")</f>
        <v>on track</v>
      </c>
      <c r="Q900" s="2">
        <f ca="1">IF(Proc[[#This Row],[DateClosed]]="",ABS(NETWORKDAYS(Proc[[#This Row],[DateOpened]],TODAY()))-1,ABS(NETWORKDAYS(Proc[[#This Row],[DateOpened]],Proc[[#This Row],[DateClosed]]))-1)</f>
        <v>1</v>
      </c>
      <c r="R900" s="45" t="s">
        <v>1067</v>
      </c>
      <c r="S900" s="44"/>
      <c r="T900" s="153">
        <v>899</v>
      </c>
    </row>
    <row r="901" spans="1:20" hidden="1">
      <c r="A901" s="43" t="s">
        <v>1875</v>
      </c>
      <c r="B901" s="152" t="str">
        <f>IFERROR(VLOOKUP(Proc[[#This Row],[App]],Table2[],3,0),"open")</f>
        <v>ok</v>
      </c>
      <c r="C901" s="43" t="s">
        <v>369</v>
      </c>
      <c r="D901" s="152" t="s">
        <v>8312</v>
      </c>
      <c r="E901" s="152" t="s">
        <v>1877</v>
      </c>
      <c r="F901" s="152" t="s">
        <v>1877</v>
      </c>
      <c r="G901" s="43" t="s">
        <v>400</v>
      </c>
      <c r="H901" s="44" t="str">
        <f>IF(Proc[[#This Row],[type]]="LFF (MDG-F)",MID(Proc[[#This Row],[Obj]],13,10),"")</f>
        <v/>
      </c>
      <c r="I901" s="152"/>
      <c r="J901" s="44" t="b">
        <f>Proc[[#This Row],[Requested]]=Proc[[#This Row],[CurrentParent]]</f>
        <v>1</v>
      </c>
      <c r="K901" s="152" t="str">
        <f>IF(Proc[[#This Row],[Author]]="Marcela Urrego",VLOOKUP(LEFT(Proc[[#This Row],[Requested]],1),Table3[#All],2,0),VLOOKUP(Proc[[#This Row],[Author]],Table4[],2,0))</f>
        <v>MGF</v>
      </c>
      <c r="L901" s="22" t="s">
        <v>508</v>
      </c>
      <c r="M901" s="46">
        <v>45730.419768518521</v>
      </c>
      <c r="N901" s="46">
        <v>45733</v>
      </c>
      <c r="O901" s="46">
        <v>45733</v>
      </c>
      <c r="P901" s="45" t="str">
        <f ca="1">IF(Proc[[#This Row],[DaysAgeing]]&gt;5,"yep","on track")</f>
        <v>on track</v>
      </c>
      <c r="Q901" s="2">
        <f ca="1">IF(Proc[[#This Row],[DateClosed]]="",ABS(NETWORKDAYS(Proc[[#This Row],[DateOpened]],TODAY()))-1,ABS(NETWORKDAYS(Proc[[#This Row],[DateOpened]],Proc[[#This Row],[DateClosed]]))-1)</f>
        <v>1</v>
      </c>
      <c r="R901" s="45" t="s">
        <v>1067</v>
      </c>
      <c r="S901" s="44"/>
      <c r="T901" s="153">
        <v>900</v>
      </c>
    </row>
    <row r="902" spans="1:20" hidden="1">
      <c r="A902" s="43" t="s">
        <v>1875</v>
      </c>
      <c r="B902" s="152" t="str">
        <f>IFERROR(VLOOKUP(Proc[[#This Row],[App]],Table2[],3,0),"open")</f>
        <v>ok</v>
      </c>
      <c r="C902" s="43" t="s">
        <v>369</v>
      </c>
      <c r="D902" s="152" t="s">
        <v>8313</v>
      </c>
      <c r="E902" s="152" t="s">
        <v>1878</v>
      </c>
      <c r="F902" s="152" t="s">
        <v>1878</v>
      </c>
      <c r="G902" s="43" t="s">
        <v>400</v>
      </c>
      <c r="H902" s="44" t="str">
        <f>IF(Proc[[#This Row],[type]]="LFF (MDG-F)",MID(Proc[[#This Row],[Obj]],13,10),"")</f>
        <v/>
      </c>
      <c r="I902" s="152"/>
      <c r="J902" s="44" t="b">
        <f>Proc[[#This Row],[Requested]]=Proc[[#This Row],[CurrentParent]]</f>
        <v>1</v>
      </c>
      <c r="K902" s="152" t="str">
        <f>IF(Proc[[#This Row],[Author]]="Marcela Urrego",VLOOKUP(LEFT(Proc[[#This Row],[Requested]],1),Table3[#All],2,0),VLOOKUP(Proc[[#This Row],[Author]],Table4[],2,0))</f>
        <v>MGF</v>
      </c>
      <c r="L902" s="22" t="s">
        <v>508</v>
      </c>
      <c r="M902" s="46">
        <v>45730.419768518521</v>
      </c>
      <c r="N902" s="46">
        <v>45733</v>
      </c>
      <c r="O902" s="46">
        <v>45733</v>
      </c>
      <c r="P902" s="45" t="str">
        <f ca="1">IF(Proc[[#This Row],[DaysAgeing]]&gt;5,"yep","on track")</f>
        <v>on track</v>
      </c>
      <c r="Q902" s="2">
        <f ca="1">IF(Proc[[#This Row],[DateClosed]]="",ABS(NETWORKDAYS(Proc[[#This Row],[DateOpened]],TODAY()))-1,ABS(NETWORKDAYS(Proc[[#This Row],[DateOpened]],Proc[[#This Row],[DateClosed]]))-1)</f>
        <v>1</v>
      </c>
      <c r="R902" s="45" t="s">
        <v>1067</v>
      </c>
      <c r="S902" s="44"/>
      <c r="T902" s="153">
        <v>901</v>
      </c>
    </row>
    <row r="903" spans="1:20" hidden="1">
      <c r="A903" s="43" t="s">
        <v>1875</v>
      </c>
      <c r="B903" s="152" t="str">
        <f>IFERROR(VLOOKUP(Proc[[#This Row],[App]],Table2[],3,0),"open")</f>
        <v>ok</v>
      </c>
      <c r="C903" s="43" t="s">
        <v>369</v>
      </c>
      <c r="D903" s="152" t="s">
        <v>8314</v>
      </c>
      <c r="E903" s="152" t="s">
        <v>1876</v>
      </c>
      <c r="F903" s="152" t="s">
        <v>1876</v>
      </c>
      <c r="G903" s="43" t="s">
        <v>400</v>
      </c>
      <c r="H903" s="44" t="str">
        <f>IF(Proc[[#This Row],[type]]="LFF (MDG-F)",MID(Proc[[#This Row],[Obj]],13,10),"")</f>
        <v/>
      </c>
      <c r="I903" s="152"/>
      <c r="J903" s="44" t="b">
        <f>Proc[[#This Row],[Requested]]=Proc[[#This Row],[CurrentParent]]</f>
        <v>1</v>
      </c>
      <c r="K903" s="152" t="str">
        <f>IF(Proc[[#This Row],[Author]]="Marcela Urrego",VLOOKUP(LEFT(Proc[[#This Row],[Requested]],1),Table3[#All],2,0),VLOOKUP(Proc[[#This Row],[Author]],Table4[],2,0))</f>
        <v>MGF</v>
      </c>
      <c r="L903" s="22" t="s">
        <v>508</v>
      </c>
      <c r="M903" s="46">
        <v>45730.419768518521</v>
      </c>
      <c r="N903" s="46">
        <v>45733</v>
      </c>
      <c r="O903" s="46">
        <v>45733</v>
      </c>
      <c r="P903" s="45" t="str">
        <f ca="1">IF(Proc[[#This Row],[DaysAgeing]]&gt;5,"yep","on track")</f>
        <v>on track</v>
      </c>
      <c r="Q903" s="2">
        <f ca="1">IF(Proc[[#This Row],[DateClosed]]="",ABS(NETWORKDAYS(Proc[[#This Row],[DateOpened]],TODAY()))-1,ABS(NETWORKDAYS(Proc[[#This Row],[DateOpened]],Proc[[#This Row],[DateClosed]]))-1)</f>
        <v>1</v>
      </c>
      <c r="R903" s="45" t="s">
        <v>1067</v>
      </c>
      <c r="S903" s="44"/>
      <c r="T903" s="153">
        <v>902</v>
      </c>
    </row>
    <row r="904" spans="1:20" hidden="1">
      <c r="A904" s="43" t="s">
        <v>1875</v>
      </c>
      <c r="B904" s="152" t="str">
        <f>IFERROR(VLOOKUP(Proc[[#This Row],[App]],Table2[],3,0),"open")</f>
        <v>ok</v>
      </c>
      <c r="C904" s="43" t="s">
        <v>369</v>
      </c>
      <c r="D904" s="152" t="s">
        <v>8315</v>
      </c>
      <c r="E904" s="152" t="s">
        <v>1876</v>
      </c>
      <c r="F904" s="152" t="s">
        <v>1876</v>
      </c>
      <c r="G904" s="43" t="s">
        <v>400</v>
      </c>
      <c r="H904" s="44" t="str">
        <f>IF(Proc[[#This Row],[type]]="LFF (MDG-F)",MID(Proc[[#This Row],[Obj]],13,10),"")</f>
        <v/>
      </c>
      <c r="I904" s="152"/>
      <c r="J904" s="44" t="b">
        <f>Proc[[#This Row],[Requested]]=Proc[[#This Row],[CurrentParent]]</f>
        <v>1</v>
      </c>
      <c r="K904" s="152" t="str">
        <f>IF(Proc[[#This Row],[Author]]="Marcela Urrego",VLOOKUP(LEFT(Proc[[#This Row],[Requested]],1),Table3[#All],2,0),VLOOKUP(Proc[[#This Row],[Author]],Table4[],2,0))</f>
        <v>MGF</v>
      </c>
      <c r="L904" s="22" t="s">
        <v>508</v>
      </c>
      <c r="M904" s="46">
        <v>45730.419768518521</v>
      </c>
      <c r="N904" s="46">
        <v>45733</v>
      </c>
      <c r="O904" s="46">
        <v>45733</v>
      </c>
      <c r="P904" s="45" t="str">
        <f ca="1">IF(Proc[[#This Row],[DaysAgeing]]&gt;5,"yep","on track")</f>
        <v>on track</v>
      </c>
      <c r="Q904" s="2">
        <f ca="1">IF(Proc[[#This Row],[DateClosed]]="",ABS(NETWORKDAYS(Proc[[#This Row],[DateOpened]],TODAY()))-1,ABS(NETWORKDAYS(Proc[[#This Row],[DateOpened]],Proc[[#This Row],[DateClosed]]))-1)</f>
        <v>1</v>
      </c>
      <c r="R904" s="45" t="s">
        <v>1067</v>
      </c>
      <c r="S904" s="44"/>
      <c r="T904" s="153">
        <v>903</v>
      </c>
    </row>
    <row r="905" spans="1:20" hidden="1">
      <c r="A905" t="s">
        <v>1875</v>
      </c>
      <c r="B905" s="152" t="str">
        <f>IFERROR(VLOOKUP(Proc[[#This Row],[App]],Table2[],3,0),"open")</f>
        <v>ok</v>
      </c>
      <c r="C905" s="43" t="s">
        <v>369</v>
      </c>
      <c r="D905" s="152" t="s">
        <v>8316</v>
      </c>
      <c r="E905" s="152" t="s">
        <v>1876</v>
      </c>
      <c r="F905" s="152" t="s">
        <v>1876</v>
      </c>
      <c r="G905" s="43" t="s">
        <v>400</v>
      </c>
      <c r="H905" s="44" t="str">
        <f>IF(Proc[[#This Row],[type]]="LFF (MDG-F)",MID(Proc[[#This Row],[Obj]],13,10),"")</f>
        <v/>
      </c>
      <c r="I905" s="152"/>
      <c r="J905" s="44" t="b">
        <f>Proc[[#This Row],[Requested]]=Proc[[#This Row],[CurrentParent]]</f>
        <v>1</v>
      </c>
      <c r="K905" s="152" t="str">
        <f>IF(Proc[[#This Row],[Author]]="Marcela Urrego",VLOOKUP(LEFT(Proc[[#This Row],[Requested]],1),Table3[#All],2,0),VLOOKUP(Proc[[#This Row],[Author]],Table4[],2,0))</f>
        <v>MGF</v>
      </c>
      <c r="L905" s="22" t="s">
        <v>508</v>
      </c>
      <c r="M905" s="46">
        <v>45730.419768518521</v>
      </c>
      <c r="N905" s="46">
        <v>45733</v>
      </c>
      <c r="O905" s="46">
        <v>45733</v>
      </c>
      <c r="P905" s="45" t="str">
        <f ca="1">IF(Proc[[#This Row],[DaysAgeing]]&gt;5,"yep","on track")</f>
        <v>on track</v>
      </c>
      <c r="Q905" s="2">
        <f ca="1">IF(Proc[[#This Row],[DateClosed]]="",ABS(NETWORKDAYS(Proc[[#This Row],[DateOpened]],TODAY()))-1,ABS(NETWORKDAYS(Proc[[#This Row],[DateOpened]],Proc[[#This Row],[DateClosed]]))-1)</f>
        <v>1</v>
      </c>
      <c r="R905" s="45" t="s">
        <v>1067</v>
      </c>
      <c r="S905" s="44"/>
      <c r="T905" s="153">
        <v>904</v>
      </c>
    </row>
    <row r="906" spans="1:20" hidden="1">
      <c r="A906" t="s">
        <v>1880</v>
      </c>
      <c r="B906" s="152" t="str">
        <f>IFERROR(VLOOKUP(Proc[[#This Row],[App]],Table2[],3,0),"open")</f>
        <v>ok</v>
      </c>
      <c r="C906" s="43" t="s">
        <v>369</v>
      </c>
      <c r="D906" s="152" t="s">
        <v>8317</v>
      </c>
      <c r="E906" s="152" t="s">
        <v>1879</v>
      </c>
      <c r="F906" s="152" t="s">
        <v>1879</v>
      </c>
      <c r="G906" t="s">
        <v>400</v>
      </c>
      <c r="H906" s="44" t="str">
        <f>IF(Proc[[#This Row],[type]]="LFF (MDG-F)",MID(Proc[[#This Row],[Obj]],13,10),"")</f>
        <v/>
      </c>
      <c r="I906" s="152"/>
      <c r="J906" s="44" t="b">
        <f>Proc[[#This Row],[Requested]]=Proc[[#This Row],[CurrentParent]]</f>
        <v>1</v>
      </c>
      <c r="K906" s="152" t="str">
        <f>IF(Proc[[#This Row],[Author]]="Marcela Urrego",VLOOKUP(LEFT(Proc[[#This Row],[Requested]],1),Table3[#All],2,0),VLOOKUP(Proc[[#This Row],[Author]],Table4[],2,0))</f>
        <v>HC</v>
      </c>
      <c r="L906" s="22" t="s">
        <v>508</v>
      </c>
      <c r="M906" s="46">
        <v>45730.495949074073</v>
      </c>
      <c r="N906" s="46">
        <v>45733</v>
      </c>
      <c r="O906" s="46">
        <v>45733</v>
      </c>
      <c r="P906" s="45" t="str">
        <f ca="1">IF(Proc[[#This Row],[DaysAgeing]]&gt;5,"yep","on track")</f>
        <v>on track</v>
      </c>
      <c r="Q906" s="2">
        <f ca="1">IF(Proc[[#This Row],[DateClosed]]="",ABS(NETWORKDAYS(Proc[[#This Row],[DateOpened]],TODAY()))-1,ABS(NETWORKDAYS(Proc[[#This Row],[DateOpened]],Proc[[#This Row],[DateClosed]]))-1)</f>
        <v>1</v>
      </c>
      <c r="R906" s="45" t="s">
        <v>1881</v>
      </c>
      <c r="S906" s="44"/>
      <c r="T906" s="153">
        <v>905</v>
      </c>
    </row>
    <row r="907" spans="1:20" hidden="1">
      <c r="A907" t="s">
        <v>1890</v>
      </c>
      <c r="B907" s="111" t="str">
        <f>IFERROR(VLOOKUP(Proc[[#This Row],[App]],Table2[],3,0),"open")</f>
        <v>ok</v>
      </c>
      <c r="C907" t="s">
        <v>369</v>
      </c>
      <c r="D907" s="152" t="s">
        <v>1889</v>
      </c>
      <c r="E907" s="152" t="s">
        <v>539</v>
      </c>
      <c r="F907" s="85" t="s">
        <v>539</v>
      </c>
      <c r="G907" s="43" t="s">
        <v>400</v>
      </c>
      <c r="H907" s="44" t="str">
        <f>IF(Proc[[#This Row],[type]]="LFF (MDG-F)",MID(Proc[[#This Row],[Obj]],13,10),"")</f>
        <v/>
      </c>
      <c r="I907" s="152"/>
      <c r="J907" s="44" t="b">
        <f>Proc[[#This Row],[Requested]]=Proc[[#This Row],[CurrentParent]]</f>
        <v>1</v>
      </c>
      <c r="K907" s="107" t="str">
        <f>IF(Proc[[#This Row],[Author]]="Marcela Urrego",VLOOKUP(LEFT(Proc[[#This Row],[Requested]],1),Table3[#All],2,0),VLOOKUP(Proc[[#This Row],[Author]],Table4[],2,0))</f>
        <v>MGF</v>
      </c>
      <c r="L907" s="22" t="s">
        <v>508</v>
      </c>
      <c r="M907" s="46">
        <v>45733.760057870371</v>
      </c>
      <c r="P907" s="45" t="str">
        <f ca="1">IF(Proc[[#This Row],[DaysAgeing]]&gt;5,"yep","on track")</f>
        <v>yep</v>
      </c>
      <c r="Q907" s="2">
        <f ca="1">IF(Proc[[#This Row],[DateClosed]]="",ABS(NETWORKDAYS(Proc[[#This Row],[DateOpened]],TODAY()))-1,ABS(NETWORKDAYS(Proc[[#This Row],[DateOpened]],Proc[[#This Row],[DateClosed]]))-1)</f>
        <v>274</v>
      </c>
      <c r="R907" s="45" t="s">
        <v>514</v>
      </c>
      <c r="S907" s="44"/>
      <c r="T907" s="153">
        <v>906</v>
      </c>
    </row>
    <row r="908" spans="1:20" hidden="1">
      <c r="A908" t="s">
        <v>1883</v>
      </c>
      <c r="B908" s="152" t="str">
        <f>IFERROR(VLOOKUP(Proc[[#This Row],[App]],Table2[],3,0),"open")</f>
        <v>ok</v>
      </c>
      <c r="C908" t="s">
        <v>369</v>
      </c>
      <c r="D908" s="152" t="s">
        <v>8318</v>
      </c>
      <c r="E908" s="152" t="s">
        <v>1882</v>
      </c>
      <c r="F908" s="152" t="s">
        <v>1882</v>
      </c>
      <c r="G908" t="s">
        <v>400</v>
      </c>
      <c r="H908" s="44" t="str">
        <f>IF(Proc[[#This Row],[type]]="LFF (MDG-F)",MID(Proc[[#This Row],[Obj]],13,10),"")</f>
        <v/>
      </c>
      <c r="I908" s="152"/>
      <c r="J908" s="44" t="b">
        <f>Proc[[#This Row],[Requested]]=Proc[[#This Row],[CurrentParent]]</f>
        <v>1</v>
      </c>
      <c r="K908" s="152" t="str">
        <f>IF(Proc[[#This Row],[Author]]="Marcela Urrego",VLOOKUP(LEFT(Proc[[#This Row],[Requested]],1),Table3[#All],2,0),VLOOKUP(Proc[[#This Row],[Author]],Table4[],2,0))</f>
        <v>LS</v>
      </c>
      <c r="L908" s="22" t="s">
        <v>508</v>
      </c>
      <c r="M908" s="46">
        <v>45734.231157407405</v>
      </c>
      <c r="P908" s="45" t="str">
        <f ca="1">IF(Proc[[#This Row],[DaysAgeing]]&gt;5,"yep","on track")</f>
        <v>yep</v>
      </c>
      <c r="Q908" s="2">
        <f ca="1">IF(Proc[[#This Row],[DateClosed]]="",ABS(NETWORKDAYS(Proc[[#This Row],[DateOpened]],TODAY()))-1,ABS(NETWORKDAYS(Proc[[#This Row],[DateOpened]],Proc[[#This Row],[DateClosed]]))-1)</f>
        <v>273</v>
      </c>
      <c r="R908" s="45" t="s">
        <v>1884</v>
      </c>
      <c r="S908" s="44"/>
      <c r="T908" s="153">
        <v>907</v>
      </c>
    </row>
    <row r="909" spans="1:20" hidden="1">
      <c r="A909" t="s">
        <v>1892</v>
      </c>
      <c r="B909" s="152" t="str">
        <f>IFERROR(VLOOKUP(Proc[[#This Row],[App]],Table2[],3,0),"open")</f>
        <v>ok</v>
      </c>
      <c r="C909" s="152" t="s">
        <v>369</v>
      </c>
      <c r="D909" s="152" t="s">
        <v>8319</v>
      </c>
      <c r="E909" s="152" t="s">
        <v>1891</v>
      </c>
      <c r="F909" s="152" t="s">
        <v>1891</v>
      </c>
      <c r="G909" t="s">
        <v>406</v>
      </c>
      <c r="H909" s="44" t="str">
        <f>IF(Proc[[#This Row],[type]]="LFF (MDG-F)",MID(Proc[[#This Row],[Obj]],13,10),"")</f>
        <v>2148TASA01</v>
      </c>
      <c r="I909" s="152"/>
      <c r="J909" s="44" t="b">
        <f>Proc[[#This Row],[Requested]]=Proc[[#This Row],[CurrentParent]]</f>
        <v>1</v>
      </c>
      <c r="K909" s="152" t="str">
        <f>IF(Proc[[#This Row],[Author]]="Marcela Urrego",VLOOKUP(LEFT(Proc[[#This Row],[Requested]],1),Table3[#All],2,0),VLOOKUP(Proc[[#This Row],[Author]],Table4[],2,0))</f>
        <v>LS</v>
      </c>
      <c r="L909" s="22" t="s">
        <v>508</v>
      </c>
      <c r="M909" s="46">
        <v>45734.760057870371</v>
      </c>
      <c r="P909" s="45" t="str">
        <f ca="1">IF(Proc[[#This Row],[DaysAgeing]]&gt;5,"yep","on track")</f>
        <v>yep</v>
      </c>
      <c r="Q909" s="2">
        <f ca="1">IF(Proc[[#This Row],[DateClosed]]="",ABS(NETWORKDAYS(Proc[[#This Row],[DateOpened]],TODAY()))-1,ABS(NETWORKDAYS(Proc[[#This Row],[DateOpened]],Proc[[#This Row],[DateClosed]]))-1)</f>
        <v>273</v>
      </c>
      <c r="R909" s="45" t="s">
        <v>823</v>
      </c>
      <c r="S909" s="65" t="e">
        <f>VLOOKUP(Proc[[#This Row],[Obj]],#REF!,2,0)</f>
        <v>#REF!</v>
      </c>
      <c r="T909" s="153">
        <v>908</v>
      </c>
    </row>
    <row r="910" spans="1:20" hidden="1">
      <c r="A910" s="47" t="s">
        <v>1892</v>
      </c>
      <c r="B910" s="152" t="str">
        <f>IFERROR(VLOOKUP(Proc[[#This Row],[App]],Table2[],3,0),"open")</f>
        <v>ok</v>
      </c>
      <c r="C910" s="152" t="s">
        <v>369</v>
      </c>
      <c r="D910" s="152" t="s">
        <v>8320</v>
      </c>
      <c r="E910" s="152" t="s">
        <v>1891</v>
      </c>
      <c r="F910" s="152" t="s">
        <v>1891</v>
      </c>
      <c r="G910" s="47" t="s">
        <v>406</v>
      </c>
      <c r="H910" s="44" t="str">
        <f>IF(Proc[[#This Row],[type]]="LFF (MDG-F)",MID(Proc[[#This Row],[Obj]],13,10),"")</f>
        <v>2148TASA99</v>
      </c>
      <c r="I910" s="152"/>
      <c r="J910" s="44" t="b">
        <f>Proc[[#This Row],[Requested]]=Proc[[#This Row],[CurrentParent]]</f>
        <v>1</v>
      </c>
      <c r="K910" s="152" t="str">
        <f>IF(Proc[[#This Row],[Author]]="Marcela Urrego",VLOOKUP(LEFT(Proc[[#This Row],[Requested]],1),Table3[#All],2,0),VLOOKUP(Proc[[#This Row],[Author]],Table4[],2,0))</f>
        <v>LS</v>
      </c>
      <c r="L910" s="22" t="s">
        <v>508</v>
      </c>
      <c r="M910" s="46">
        <v>45734.760057870371</v>
      </c>
      <c r="P910" s="45" t="str">
        <f ca="1">IF(Proc[[#This Row],[DaysAgeing]]&gt;5,"yep","on track")</f>
        <v>yep</v>
      </c>
      <c r="Q910" s="2">
        <f ca="1">IF(Proc[[#This Row],[DateClosed]]="",ABS(NETWORKDAYS(Proc[[#This Row],[DateOpened]],TODAY()))-1,ABS(NETWORKDAYS(Proc[[#This Row],[DateOpened]],Proc[[#This Row],[DateClosed]]))-1)</f>
        <v>273</v>
      </c>
      <c r="R910" s="45" t="s">
        <v>823</v>
      </c>
      <c r="S910" s="65" t="e">
        <f>VLOOKUP(Proc[[#This Row],[Obj]],#REF!,2,0)</f>
        <v>#REF!</v>
      </c>
      <c r="T910" s="153">
        <v>909</v>
      </c>
    </row>
    <row r="911" spans="1:20" hidden="1">
      <c r="A911" s="47" t="s">
        <v>1892</v>
      </c>
      <c r="B911" s="152" t="str">
        <f>IFERROR(VLOOKUP(Proc[[#This Row],[App]],Table2[],3,0),"open")</f>
        <v>ok</v>
      </c>
      <c r="C911" s="152" t="s">
        <v>369</v>
      </c>
      <c r="D911" s="152" t="s">
        <v>8321</v>
      </c>
      <c r="E911" s="152" t="s">
        <v>1891</v>
      </c>
      <c r="F911" s="152" t="s">
        <v>1891</v>
      </c>
      <c r="G911" s="47" t="s">
        <v>406</v>
      </c>
      <c r="H911" s="44" t="str">
        <f>IF(Proc[[#This Row],[type]]="LFF (MDG-F)",MID(Proc[[#This Row],[Obj]],13,10),"")</f>
        <v>2148TASB00</v>
      </c>
      <c r="I911" s="152"/>
      <c r="J911" s="44" t="b">
        <f>Proc[[#This Row],[Requested]]=Proc[[#This Row],[CurrentParent]]</f>
        <v>1</v>
      </c>
      <c r="K911" s="152" t="str">
        <f>IF(Proc[[#This Row],[Author]]="Marcela Urrego",VLOOKUP(LEFT(Proc[[#This Row],[Requested]],1),Table3[#All],2,0),VLOOKUP(Proc[[#This Row],[Author]],Table4[],2,0))</f>
        <v>LS</v>
      </c>
      <c r="L911" s="22" t="s">
        <v>508</v>
      </c>
      <c r="M911" s="46">
        <v>45734.760057870371</v>
      </c>
      <c r="P911" s="45" t="str">
        <f ca="1">IF(Proc[[#This Row],[DaysAgeing]]&gt;5,"yep","on track")</f>
        <v>yep</v>
      </c>
      <c r="Q911" s="2">
        <f ca="1">IF(Proc[[#This Row],[DateClosed]]="",ABS(NETWORKDAYS(Proc[[#This Row],[DateOpened]],TODAY()))-1,ABS(NETWORKDAYS(Proc[[#This Row],[DateOpened]],Proc[[#This Row],[DateClosed]]))-1)</f>
        <v>273</v>
      </c>
      <c r="R911" s="45" t="s">
        <v>823</v>
      </c>
      <c r="S911" s="65" t="e">
        <f>VLOOKUP(Proc[[#This Row],[Obj]],#REF!,2,0)</f>
        <v>#REF!</v>
      </c>
      <c r="T911" s="153">
        <v>910</v>
      </c>
    </row>
    <row r="912" spans="1:20" hidden="1">
      <c r="A912" s="47" t="s">
        <v>1892</v>
      </c>
      <c r="B912" s="152" t="str">
        <f>IFERROR(VLOOKUP(Proc[[#This Row],[App]],Table2[],3,0),"open")</f>
        <v>ok</v>
      </c>
      <c r="C912" s="152" t="s">
        <v>369</v>
      </c>
      <c r="D912" s="152" t="s">
        <v>8322</v>
      </c>
      <c r="E912" s="152" t="s">
        <v>1891</v>
      </c>
      <c r="F912" s="152" t="s">
        <v>1891</v>
      </c>
      <c r="G912" s="47" t="s">
        <v>406</v>
      </c>
      <c r="H912" s="44" t="str">
        <f>IF(Proc[[#This Row],[type]]="LFF (MDG-F)",MID(Proc[[#This Row],[Obj]],13,10),"")</f>
        <v>2148TASB01</v>
      </c>
      <c r="I912" s="152"/>
      <c r="J912" s="44" t="b">
        <f>Proc[[#This Row],[Requested]]=Proc[[#This Row],[CurrentParent]]</f>
        <v>1</v>
      </c>
      <c r="K912" s="152" t="str">
        <f>IF(Proc[[#This Row],[Author]]="Marcela Urrego",VLOOKUP(LEFT(Proc[[#This Row],[Requested]],1),Table3[#All],2,0),VLOOKUP(Proc[[#This Row],[Author]],Table4[],2,0))</f>
        <v>LS</v>
      </c>
      <c r="L912" s="22" t="s">
        <v>508</v>
      </c>
      <c r="M912" s="46">
        <v>45734.760057870371</v>
      </c>
      <c r="P912" s="45" t="str">
        <f ca="1">IF(Proc[[#This Row],[DaysAgeing]]&gt;5,"yep","on track")</f>
        <v>yep</v>
      </c>
      <c r="Q912" s="2">
        <f ca="1">IF(Proc[[#This Row],[DateClosed]]="",ABS(NETWORKDAYS(Proc[[#This Row],[DateOpened]],TODAY()))-1,ABS(NETWORKDAYS(Proc[[#This Row],[DateOpened]],Proc[[#This Row],[DateClosed]]))-1)</f>
        <v>273</v>
      </c>
      <c r="R912" s="45" t="s">
        <v>823</v>
      </c>
      <c r="S912" s="65" t="e">
        <f>VLOOKUP(Proc[[#This Row],[Obj]],#REF!,2,0)</f>
        <v>#REF!</v>
      </c>
      <c r="T912" s="153">
        <v>911</v>
      </c>
    </row>
    <row r="913" spans="1:20" hidden="1">
      <c r="A913" s="47" t="s">
        <v>1892</v>
      </c>
      <c r="B913" s="152" t="str">
        <f>IFERROR(VLOOKUP(Proc[[#This Row],[App]],Table2[],3,0),"open")</f>
        <v>ok</v>
      </c>
      <c r="C913" s="152" t="s">
        <v>369</v>
      </c>
      <c r="D913" s="152" t="s">
        <v>8323</v>
      </c>
      <c r="E913" s="152" t="s">
        <v>1891</v>
      </c>
      <c r="F913" s="152" t="s">
        <v>1891</v>
      </c>
      <c r="G913" s="47" t="s">
        <v>406</v>
      </c>
      <c r="H913" s="44" t="str">
        <f>IF(Proc[[#This Row],[type]]="LFF (MDG-F)",MID(Proc[[#This Row],[Obj]],13,10),"")</f>
        <v>2148TASB99</v>
      </c>
      <c r="I913" s="152"/>
      <c r="J913" s="44" t="b">
        <f>Proc[[#This Row],[Requested]]=Proc[[#This Row],[CurrentParent]]</f>
        <v>1</v>
      </c>
      <c r="K913" s="152" t="str">
        <f>IF(Proc[[#This Row],[Author]]="Marcela Urrego",VLOOKUP(LEFT(Proc[[#This Row],[Requested]],1),Table3[#All],2,0),VLOOKUP(Proc[[#This Row],[Author]],Table4[],2,0))</f>
        <v>LS</v>
      </c>
      <c r="L913" s="22" t="s">
        <v>508</v>
      </c>
      <c r="M913" s="46">
        <v>45734.760057870371</v>
      </c>
      <c r="P913" s="45" t="str">
        <f ca="1">IF(Proc[[#This Row],[DaysAgeing]]&gt;5,"yep","on track")</f>
        <v>yep</v>
      </c>
      <c r="Q913" s="2">
        <f ca="1">IF(Proc[[#This Row],[DateClosed]]="",ABS(NETWORKDAYS(Proc[[#This Row],[DateOpened]],TODAY()))-1,ABS(NETWORKDAYS(Proc[[#This Row],[DateOpened]],Proc[[#This Row],[DateClosed]]))-1)</f>
        <v>273</v>
      </c>
      <c r="R913" s="45" t="s">
        <v>823</v>
      </c>
      <c r="S913" s="65" t="e">
        <f>VLOOKUP(Proc[[#This Row],[Obj]],#REF!,2,0)</f>
        <v>#REF!</v>
      </c>
      <c r="T913" s="153">
        <v>912</v>
      </c>
    </row>
    <row r="914" spans="1:20" hidden="1">
      <c r="A914" s="47" t="s">
        <v>1892</v>
      </c>
      <c r="B914" s="111" t="str">
        <f>IFERROR(VLOOKUP(Proc[[#This Row],[App]],Table2[],3,0),"open")</f>
        <v>ok</v>
      </c>
      <c r="C914" s="152" t="s">
        <v>369</v>
      </c>
      <c r="D914" s="152" t="s">
        <v>8324</v>
      </c>
      <c r="E914" s="152" t="s">
        <v>1891</v>
      </c>
      <c r="F914" s="72" t="s">
        <v>1891</v>
      </c>
      <c r="G914" s="47" t="s">
        <v>406</v>
      </c>
      <c r="H914" s="44" t="str">
        <f>IF(Proc[[#This Row],[type]]="LFF (MDG-F)",MID(Proc[[#This Row],[Obj]],13,10),"")</f>
        <v>2148TBSZ20</v>
      </c>
      <c r="I914" s="152"/>
      <c r="J914" s="44" t="b">
        <f>Proc[[#This Row],[Requested]]=Proc[[#This Row],[CurrentParent]]</f>
        <v>1</v>
      </c>
      <c r="K914" s="107" t="str">
        <f>IF(Proc[[#This Row],[Author]]="Marcela Urrego",VLOOKUP(LEFT(Proc[[#This Row],[Requested]],1),Table3[#All],2,0),VLOOKUP(Proc[[#This Row],[Author]],Table4[],2,0))</f>
        <v>LS</v>
      </c>
      <c r="L914" s="22" t="s">
        <v>508</v>
      </c>
      <c r="M914" s="46">
        <v>45734.760057870371</v>
      </c>
      <c r="P914" s="45" t="str">
        <f ca="1">IF(Proc[[#This Row],[DaysAgeing]]&gt;5,"yep","on track")</f>
        <v>yep</v>
      </c>
      <c r="Q914" s="2">
        <f ca="1">IF(Proc[[#This Row],[DateClosed]]="",ABS(NETWORKDAYS(Proc[[#This Row],[DateOpened]],TODAY()))-1,ABS(NETWORKDAYS(Proc[[#This Row],[DateOpened]],Proc[[#This Row],[DateClosed]]))-1)</f>
        <v>273</v>
      </c>
      <c r="R914" s="45" t="s">
        <v>823</v>
      </c>
      <c r="S914" s="65" t="e">
        <f>VLOOKUP(Proc[[#This Row],[Obj]],#REF!,2,0)</f>
        <v>#REF!</v>
      </c>
      <c r="T914" s="153">
        <v>913</v>
      </c>
    </row>
    <row r="915" spans="1:20" hidden="1">
      <c r="A915" s="47" t="s">
        <v>1892</v>
      </c>
      <c r="B915" s="111" t="str">
        <f>IFERROR(VLOOKUP(Proc[[#This Row],[App]],Table2[],3,0),"open")</f>
        <v>ok</v>
      </c>
      <c r="C915" s="152" t="s">
        <v>369</v>
      </c>
      <c r="D915" s="152" t="s">
        <v>8325</v>
      </c>
      <c r="E915" s="152" t="s">
        <v>1891</v>
      </c>
      <c r="F915" s="152" t="s">
        <v>1891</v>
      </c>
      <c r="G915" s="47" t="s">
        <v>406</v>
      </c>
      <c r="H915" s="44" t="str">
        <f>IF(Proc[[#This Row],[type]]="LFF (MDG-F)",MID(Proc[[#This Row],[Obj]],13,10),"")</f>
        <v>2148TBSZ21</v>
      </c>
      <c r="I915" s="152"/>
      <c r="J915" s="44" t="b">
        <f>Proc[[#This Row],[Requested]]=Proc[[#This Row],[CurrentParent]]</f>
        <v>1</v>
      </c>
      <c r="K915" s="107" t="str">
        <f>IF(Proc[[#This Row],[Author]]="Marcela Urrego",VLOOKUP(LEFT(Proc[[#This Row],[Requested]],1),Table3[#All],2,0),VLOOKUP(Proc[[#This Row],[Author]],Table4[],2,0))</f>
        <v>LS</v>
      </c>
      <c r="L915" s="22" t="s">
        <v>508</v>
      </c>
      <c r="M915" s="46">
        <v>45734.760057870371</v>
      </c>
      <c r="P915" s="45" t="str">
        <f ca="1">IF(Proc[[#This Row],[DaysAgeing]]&gt;5,"yep","on track")</f>
        <v>yep</v>
      </c>
      <c r="Q915" s="2">
        <f ca="1">IF(Proc[[#This Row],[DateClosed]]="",ABS(NETWORKDAYS(Proc[[#This Row],[DateOpened]],TODAY()))-1,ABS(NETWORKDAYS(Proc[[#This Row],[DateOpened]],Proc[[#This Row],[DateClosed]]))-1)</f>
        <v>273</v>
      </c>
      <c r="R915" s="45" t="s">
        <v>823</v>
      </c>
      <c r="S915" s="65" t="e">
        <f>VLOOKUP(Proc[[#This Row],[Obj]],#REF!,2,0)</f>
        <v>#REF!</v>
      </c>
      <c r="T915" s="153">
        <v>914</v>
      </c>
    </row>
    <row r="916" spans="1:20" hidden="1">
      <c r="A916" s="47" t="s">
        <v>1892</v>
      </c>
      <c r="B916" s="152" t="str">
        <f>IFERROR(VLOOKUP(Proc[[#This Row],[App]],Table2[],3,0),"open")</f>
        <v>ok</v>
      </c>
      <c r="C916" s="152" t="s">
        <v>369</v>
      </c>
      <c r="D916" s="152" t="s">
        <v>8326</v>
      </c>
      <c r="E916" s="152" t="s">
        <v>1891</v>
      </c>
      <c r="F916" s="152" t="s">
        <v>1891</v>
      </c>
      <c r="G916" s="47" t="s">
        <v>406</v>
      </c>
      <c r="H916" s="44" t="str">
        <f>IF(Proc[[#This Row],[type]]="LFF (MDG-F)",MID(Proc[[#This Row],[Obj]],13,10),"")</f>
        <v>2148TFSZ64</v>
      </c>
      <c r="I916" s="152"/>
      <c r="J916" s="44" t="b">
        <f>Proc[[#This Row],[Requested]]=Proc[[#This Row],[CurrentParent]]</f>
        <v>1</v>
      </c>
      <c r="K916" s="152" t="str">
        <f>IF(Proc[[#This Row],[Author]]="Marcela Urrego",VLOOKUP(LEFT(Proc[[#This Row],[Requested]],1),Table3[#All],2,0),VLOOKUP(Proc[[#This Row],[Author]],Table4[],2,0))</f>
        <v>LS</v>
      </c>
      <c r="L916" s="22" t="s">
        <v>508</v>
      </c>
      <c r="M916" s="46">
        <v>45734.760057870371</v>
      </c>
      <c r="P916" s="45" t="str">
        <f ca="1">IF(Proc[[#This Row],[DaysAgeing]]&gt;5,"yep","on track")</f>
        <v>yep</v>
      </c>
      <c r="Q916" s="2">
        <f ca="1">IF(Proc[[#This Row],[DateClosed]]="",ABS(NETWORKDAYS(Proc[[#This Row],[DateOpened]],TODAY()))-1,ABS(NETWORKDAYS(Proc[[#This Row],[DateOpened]],Proc[[#This Row],[DateClosed]]))-1)</f>
        <v>273</v>
      </c>
      <c r="R916" s="45" t="s">
        <v>823</v>
      </c>
      <c r="S916" s="65" t="e">
        <f>VLOOKUP(Proc[[#This Row],[Obj]],#REF!,2,0)</f>
        <v>#REF!</v>
      </c>
      <c r="T916" s="153">
        <v>915</v>
      </c>
    </row>
    <row r="917" spans="1:20" hidden="1">
      <c r="A917" s="47" t="s">
        <v>1892</v>
      </c>
      <c r="B917" s="111" t="str">
        <f>IFERROR(VLOOKUP(Proc[[#This Row],[App]],Table2[],3,0),"open")</f>
        <v>ok</v>
      </c>
      <c r="C917" s="152" t="s">
        <v>369</v>
      </c>
      <c r="D917" s="152" t="s">
        <v>8327</v>
      </c>
      <c r="E917" s="152" t="s">
        <v>1891</v>
      </c>
      <c r="F917" s="72" t="s">
        <v>1891</v>
      </c>
      <c r="G917" s="47" t="s">
        <v>406</v>
      </c>
      <c r="H917" s="44" t="str">
        <f>IF(Proc[[#This Row],[type]]="LFF (MDG-F)",MID(Proc[[#This Row],[Obj]],13,10),"")</f>
        <v>2148TKSZ70</v>
      </c>
      <c r="I917" s="152"/>
      <c r="J917" s="44" t="b">
        <f>Proc[[#This Row],[Requested]]=Proc[[#This Row],[CurrentParent]]</f>
        <v>1</v>
      </c>
      <c r="K917" s="107" t="str">
        <f>IF(Proc[[#This Row],[Author]]="Marcela Urrego",VLOOKUP(LEFT(Proc[[#This Row],[Requested]],1),Table3[#All],2,0),VLOOKUP(Proc[[#This Row],[Author]],Table4[],2,0))</f>
        <v>LS</v>
      </c>
      <c r="L917" s="22" t="s">
        <v>508</v>
      </c>
      <c r="M917" s="46">
        <v>45734.760057870371</v>
      </c>
      <c r="P917" s="45" t="str">
        <f ca="1">IF(Proc[[#This Row],[DaysAgeing]]&gt;5,"yep","on track")</f>
        <v>yep</v>
      </c>
      <c r="Q917" s="2">
        <f ca="1">IF(Proc[[#This Row],[DateClosed]]="",ABS(NETWORKDAYS(Proc[[#This Row],[DateOpened]],TODAY()))-1,ABS(NETWORKDAYS(Proc[[#This Row],[DateOpened]],Proc[[#This Row],[DateClosed]]))-1)</f>
        <v>273</v>
      </c>
      <c r="R917" s="45" t="s">
        <v>823</v>
      </c>
      <c r="S917" s="65" t="e">
        <f>VLOOKUP(Proc[[#This Row],[Obj]],#REF!,2,0)</f>
        <v>#REF!</v>
      </c>
      <c r="T917" s="153">
        <v>916</v>
      </c>
    </row>
    <row r="918" spans="1:20" hidden="1">
      <c r="A918" s="47" t="s">
        <v>1892</v>
      </c>
      <c r="B918" s="111" t="str">
        <f>IFERROR(VLOOKUP(Proc[[#This Row],[App]],Table2[],3,0),"open")</f>
        <v>ok</v>
      </c>
      <c r="C918" s="152" t="s">
        <v>369</v>
      </c>
      <c r="D918" s="152" t="s">
        <v>8328</v>
      </c>
      <c r="E918" s="152" t="s">
        <v>1891</v>
      </c>
      <c r="F918" s="72" t="s">
        <v>1891</v>
      </c>
      <c r="G918" s="47" t="s">
        <v>406</v>
      </c>
      <c r="H918" s="44" t="str">
        <f>IF(Proc[[#This Row],[type]]="LFF (MDG-F)",MID(Proc[[#This Row],[Obj]],13,10),"")</f>
        <v>2148TQSZ91</v>
      </c>
      <c r="I918" s="152"/>
      <c r="J918" s="44" t="b">
        <f>Proc[[#This Row],[Requested]]=Proc[[#This Row],[CurrentParent]]</f>
        <v>1</v>
      </c>
      <c r="K918" s="107" t="str">
        <f>IF(Proc[[#This Row],[Author]]="Marcela Urrego",VLOOKUP(LEFT(Proc[[#This Row],[Requested]],1),Table3[#All],2,0),VLOOKUP(Proc[[#This Row],[Author]],Table4[],2,0))</f>
        <v>LS</v>
      </c>
      <c r="L918" s="22" t="s">
        <v>508</v>
      </c>
      <c r="M918" s="46">
        <v>45734.760057870371</v>
      </c>
      <c r="P918" s="45" t="str">
        <f ca="1">IF(Proc[[#This Row],[DaysAgeing]]&gt;5,"yep","on track")</f>
        <v>yep</v>
      </c>
      <c r="Q918" s="2">
        <f ca="1">IF(Proc[[#This Row],[DateClosed]]="",ABS(NETWORKDAYS(Proc[[#This Row],[DateOpened]],TODAY()))-1,ABS(NETWORKDAYS(Proc[[#This Row],[DateOpened]],Proc[[#This Row],[DateClosed]]))-1)</f>
        <v>273</v>
      </c>
      <c r="R918" s="45" t="s">
        <v>823</v>
      </c>
      <c r="S918" s="65" t="e">
        <f>VLOOKUP(Proc[[#This Row],[Obj]],#REF!,2,0)</f>
        <v>#REF!</v>
      </c>
      <c r="T918" s="153">
        <v>917</v>
      </c>
    </row>
    <row r="919" spans="1:20" hidden="1">
      <c r="A919" s="47" t="s">
        <v>1892</v>
      </c>
      <c r="B919" s="152" t="str">
        <f>IFERROR(VLOOKUP(Proc[[#This Row],[App]],Table2[],3,0),"open")</f>
        <v>ok</v>
      </c>
      <c r="C919" s="152" t="s">
        <v>369</v>
      </c>
      <c r="D919" s="152" t="s">
        <v>8329</v>
      </c>
      <c r="E919" s="152" t="s">
        <v>1891</v>
      </c>
      <c r="F919" s="152" t="s">
        <v>1891</v>
      </c>
      <c r="G919" s="47" t="s">
        <v>406</v>
      </c>
      <c r="H919" s="44" t="str">
        <f>IF(Proc[[#This Row],[type]]="LFF (MDG-F)",MID(Proc[[#This Row],[Obj]],13,10),"")</f>
        <v>2148TQSZ92</v>
      </c>
      <c r="I919" s="152"/>
      <c r="J919" s="44" t="b">
        <f>Proc[[#This Row],[Requested]]=Proc[[#This Row],[CurrentParent]]</f>
        <v>1</v>
      </c>
      <c r="K919" s="152" t="str">
        <f>IF(Proc[[#This Row],[Author]]="Marcela Urrego",VLOOKUP(LEFT(Proc[[#This Row],[Requested]],1),Table3[#All],2,0),VLOOKUP(Proc[[#This Row],[Author]],Table4[],2,0))</f>
        <v>LS</v>
      </c>
      <c r="L919" s="22" t="s">
        <v>508</v>
      </c>
      <c r="M919" s="46">
        <v>45734.760057870371</v>
      </c>
      <c r="P919" s="45" t="str">
        <f ca="1">IF(Proc[[#This Row],[DaysAgeing]]&gt;5,"yep","on track")</f>
        <v>yep</v>
      </c>
      <c r="Q919" s="2">
        <f ca="1">IF(Proc[[#This Row],[DateClosed]]="",ABS(NETWORKDAYS(Proc[[#This Row],[DateOpened]],TODAY()))-1,ABS(NETWORKDAYS(Proc[[#This Row],[DateOpened]],Proc[[#This Row],[DateClosed]]))-1)</f>
        <v>273</v>
      </c>
      <c r="R919" s="45" t="s">
        <v>823</v>
      </c>
      <c r="S919" s="65" t="e">
        <f>VLOOKUP(Proc[[#This Row],[Obj]],#REF!,2,0)</f>
        <v>#REF!</v>
      </c>
      <c r="T919" s="153">
        <v>918</v>
      </c>
    </row>
    <row r="920" spans="1:20" hidden="1">
      <c r="A920" t="s">
        <v>1893</v>
      </c>
      <c r="B920" s="152" t="str">
        <f>IFERROR(VLOOKUP(Proc[[#This Row],[App]],Table2[],3,0),"open")</f>
        <v>ok</v>
      </c>
      <c r="C920" s="47" t="s">
        <v>369</v>
      </c>
      <c r="D920" s="152" t="s">
        <v>8330</v>
      </c>
      <c r="E920" s="152" t="s">
        <v>1894</v>
      </c>
      <c r="F920" s="152" t="s">
        <v>1894</v>
      </c>
      <c r="G920" t="s">
        <v>400</v>
      </c>
      <c r="H920" s="44" t="str">
        <f>IF(Proc[[#This Row],[type]]="LFF (MDG-F)",MID(Proc[[#This Row],[Obj]],13,10),"")</f>
        <v/>
      </c>
      <c r="I920" s="152"/>
      <c r="J920" s="44" t="b">
        <f>Proc[[#This Row],[Requested]]=Proc[[#This Row],[CurrentParent]]</f>
        <v>1</v>
      </c>
      <c r="K920" s="152" t="str">
        <f>IF(Proc[[#This Row],[Author]]="Marcela Urrego",VLOOKUP(LEFT(Proc[[#This Row],[Requested]],1),Table3[#All],2,0),VLOOKUP(Proc[[#This Row],[Author]],Table4[],2,0))</f>
        <v>LS</v>
      </c>
      <c r="L920" s="22" t="s">
        <v>508</v>
      </c>
      <c r="M920" s="46">
        <v>45734.760057870371</v>
      </c>
      <c r="N920" s="46">
        <v>45740</v>
      </c>
      <c r="O920" s="46">
        <v>45740</v>
      </c>
      <c r="P920" s="45" t="str">
        <f ca="1">IF(Proc[[#This Row],[DaysAgeing]]&gt;5,"yep","on track")</f>
        <v>on track</v>
      </c>
      <c r="Q920" s="2">
        <f ca="1">IF(Proc[[#This Row],[DateClosed]]="",ABS(NETWORKDAYS(Proc[[#This Row],[DateOpened]],TODAY()))-1,ABS(NETWORKDAYS(Proc[[#This Row],[DateOpened]],Proc[[#This Row],[DateClosed]]))-1)</f>
        <v>4</v>
      </c>
      <c r="R920" s="45" t="s">
        <v>964</v>
      </c>
      <c r="S920" s="44"/>
      <c r="T920" s="153">
        <v>919</v>
      </c>
    </row>
    <row r="921" spans="1:20" hidden="1">
      <c r="A921" s="47" t="s">
        <v>1893</v>
      </c>
      <c r="B921" s="152" t="str">
        <f>IFERROR(VLOOKUP(Proc[[#This Row],[App]],Table2[],3,0),"open")</f>
        <v>ok</v>
      </c>
      <c r="C921" s="47" t="s">
        <v>369</v>
      </c>
      <c r="D921" s="152" t="s">
        <v>8331</v>
      </c>
      <c r="E921" s="152" t="s">
        <v>969</v>
      </c>
      <c r="F921" s="152" t="s">
        <v>969</v>
      </c>
      <c r="G921" s="47" t="s">
        <v>400</v>
      </c>
      <c r="H921" s="44" t="str">
        <f>IF(Proc[[#This Row],[type]]="LFF (MDG-F)",MID(Proc[[#This Row],[Obj]],13,10),"")</f>
        <v/>
      </c>
      <c r="I921" s="152"/>
      <c r="J921" s="44" t="b">
        <f>Proc[[#This Row],[Requested]]=Proc[[#This Row],[CurrentParent]]</f>
        <v>1</v>
      </c>
      <c r="K921" s="152" t="str">
        <f>IF(Proc[[#This Row],[Author]]="Marcela Urrego",VLOOKUP(LEFT(Proc[[#This Row],[Requested]],1),Table3[#All],2,0),VLOOKUP(Proc[[#This Row],[Author]],Table4[],2,0))</f>
        <v>LS</v>
      </c>
      <c r="L921" s="22" t="s">
        <v>508</v>
      </c>
      <c r="M921" s="46">
        <v>45734.760057870371</v>
      </c>
      <c r="N921" s="46">
        <v>45740</v>
      </c>
      <c r="O921" s="46">
        <v>45740</v>
      </c>
      <c r="P921" s="45" t="str">
        <f ca="1">IF(Proc[[#This Row],[DaysAgeing]]&gt;5,"yep","on track")</f>
        <v>on track</v>
      </c>
      <c r="Q921" s="2">
        <f ca="1">IF(Proc[[#This Row],[DateClosed]]="",ABS(NETWORKDAYS(Proc[[#This Row],[DateOpened]],TODAY()))-1,ABS(NETWORKDAYS(Proc[[#This Row],[DateOpened]],Proc[[#This Row],[DateClosed]]))-1)</f>
        <v>4</v>
      </c>
      <c r="R921" s="45" t="s">
        <v>964</v>
      </c>
      <c r="S921" s="44"/>
      <c r="T921" s="153">
        <v>920</v>
      </c>
    </row>
    <row r="922" spans="1:20" hidden="1">
      <c r="A922" t="s">
        <v>1895</v>
      </c>
      <c r="B922" s="152" t="str">
        <f>IFERROR(VLOOKUP(Proc[[#This Row],[App]],Table2[],3,0),"open")</f>
        <v>ok</v>
      </c>
      <c r="C922" s="47" t="s">
        <v>369</v>
      </c>
      <c r="D922" s="152" t="s">
        <v>1792</v>
      </c>
      <c r="E922" s="152" t="s">
        <v>1794</v>
      </c>
      <c r="F922" s="152" t="s">
        <v>1794</v>
      </c>
      <c r="G922" t="s">
        <v>406</v>
      </c>
      <c r="H922" s="44" t="str">
        <f>IF(Proc[[#This Row],[type]]="LFF (MDG-F)",MID(Proc[[#This Row],[Obj]],13,10),"")</f>
        <v>DE10698316</v>
      </c>
      <c r="I922" s="152"/>
      <c r="J922" s="44" t="b">
        <f>Proc[[#This Row],[Requested]]=Proc[[#This Row],[CurrentParent]]</f>
        <v>1</v>
      </c>
      <c r="K922" s="152" t="str">
        <f>IF(Proc[[#This Row],[Author]]="Marcela Urrego",VLOOKUP(LEFT(Proc[[#This Row],[Requested]],1),Table3[#All],2,0),VLOOKUP(Proc[[#This Row],[Author]],Table4[],2,0))</f>
        <v>MGF</v>
      </c>
      <c r="L922" s="22" t="s">
        <v>508</v>
      </c>
      <c r="M922" s="46">
        <v>45734.760057870371</v>
      </c>
      <c r="N922" s="46">
        <v>45736</v>
      </c>
      <c r="O922" s="46">
        <v>45736</v>
      </c>
      <c r="P922" s="45" t="str">
        <f ca="1">IF(Proc[[#This Row],[DaysAgeing]]&gt;5,"yep","on track")</f>
        <v>on track</v>
      </c>
      <c r="Q922" s="2">
        <f ca="1">IF(Proc[[#This Row],[DateClosed]]="",ABS(NETWORKDAYS(Proc[[#This Row],[DateOpened]],TODAY()))-1,ABS(NETWORKDAYS(Proc[[#This Row],[DateOpened]],Proc[[#This Row],[DateClosed]]))-1)</f>
        <v>2</v>
      </c>
      <c r="R922" s="45" t="s">
        <v>514</v>
      </c>
      <c r="S922" s="44"/>
      <c r="T922" s="153">
        <v>921</v>
      </c>
    </row>
    <row r="923" spans="1:20" hidden="1">
      <c r="A923" t="s">
        <v>1896</v>
      </c>
      <c r="B923" s="152" t="str">
        <f>IFERROR(VLOOKUP(Proc[[#This Row],[App]],Table2[],3,0),"open")</f>
        <v>ok</v>
      </c>
      <c r="C923" s="47" t="s">
        <v>369</v>
      </c>
      <c r="D923" s="152" t="s">
        <v>1897</v>
      </c>
      <c r="E923" s="152" t="s">
        <v>1898</v>
      </c>
      <c r="F923" s="152" t="s">
        <v>1898</v>
      </c>
      <c r="G923" t="s">
        <v>400</v>
      </c>
      <c r="H923" s="44" t="str">
        <f>IF(Proc[[#This Row],[type]]="LFF (MDG-F)",MID(Proc[[#This Row],[Obj]],13,10),"")</f>
        <v/>
      </c>
      <c r="I923" s="152"/>
      <c r="J923" s="44" t="b">
        <f>Proc[[#This Row],[Requested]]=Proc[[#This Row],[CurrentParent]]</f>
        <v>1</v>
      </c>
      <c r="K923" s="152" t="str">
        <f>IF(Proc[[#This Row],[Author]]="Marcela Urrego",VLOOKUP(LEFT(Proc[[#This Row],[Requested]],1),Table3[#All],2,0),VLOOKUP(Proc[[#This Row],[Author]],Table4[],2,0))</f>
        <v>MGF</v>
      </c>
      <c r="L923" s="22" t="s">
        <v>508</v>
      </c>
      <c r="M923" s="46">
        <v>45734.760057870371</v>
      </c>
      <c r="N923" s="46">
        <v>45736</v>
      </c>
      <c r="O923" s="46">
        <v>45736</v>
      </c>
      <c r="P923" s="45" t="str">
        <f ca="1">IF(Proc[[#This Row],[DaysAgeing]]&gt;5,"yep","on track")</f>
        <v>on track</v>
      </c>
      <c r="Q923" s="2">
        <f ca="1">IF(Proc[[#This Row],[DateClosed]]="",ABS(NETWORKDAYS(Proc[[#This Row],[DateOpened]],TODAY()))-1,ABS(NETWORKDAYS(Proc[[#This Row],[DateOpened]],Proc[[#This Row],[DateClosed]]))-1)</f>
        <v>2</v>
      </c>
      <c r="R923" s="45" t="s">
        <v>1067</v>
      </c>
      <c r="S923" s="44"/>
      <c r="T923" s="153">
        <v>922</v>
      </c>
    </row>
    <row r="924" spans="1:20" hidden="1">
      <c r="A924" t="s">
        <v>1899</v>
      </c>
      <c r="B924" s="152" t="str">
        <f>IFERROR(VLOOKUP(Proc[[#This Row],[App]],Table2[],3,0),"open")</f>
        <v>ok</v>
      </c>
      <c r="C924" s="47" t="s">
        <v>369</v>
      </c>
      <c r="D924" s="152" t="s">
        <v>8332</v>
      </c>
      <c r="E924" s="152" t="s">
        <v>1900</v>
      </c>
      <c r="F924" s="152" t="s">
        <v>1900</v>
      </c>
      <c r="G924" s="47" t="s">
        <v>400</v>
      </c>
      <c r="H924" s="44" t="str">
        <f>IF(Proc[[#This Row],[type]]="LFF (MDG-F)",MID(Proc[[#This Row],[Obj]],13,10),"")</f>
        <v/>
      </c>
      <c r="I924" s="152"/>
      <c r="J924" s="44" t="b">
        <f>Proc[[#This Row],[Requested]]=Proc[[#This Row],[CurrentParent]]</f>
        <v>1</v>
      </c>
      <c r="K924" s="152" t="str">
        <f>IF(Proc[[#This Row],[Author]]="Marcela Urrego",VLOOKUP(LEFT(Proc[[#This Row],[Requested]],1),Table3[#All],2,0),VLOOKUP(Proc[[#This Row],[Author]],Table4[],2,0))</f>
        <v>MGF</v>
      </c>
      <c r="L924" s="22" t="s">
        <v>508</v>
      </c>
      <c r="M924" s="46">
        <v>45735.357986111114</v>
      </c>
      <c r="N924" s="46">
        <v>45736</v>
      </c>
      <c r="O924" s="46">
        <v>45736</v>
      </c>
      <c r="P924" s="48" t="str">
        <f ca="1">IF(Proc[[#This Row],[DaysAgeing]]&gt;5,"yep","on track")</f>
        <v>on track</v>
      </c>
      <c r="Q924" s="2">
        <f ca="1">IF(Proc[[#This Row],[DateClosed]]="",ABS(NETWORKDAYS(Proc[[#This Row],[DateOpened]],TODAY()))-1,ABS(NETWORKDAYS(Proc[[#This Row],[DateOpened]],Proc[[#This Row],[DateClosed]]))-1)</f>
        <v>1</v>
      </c>
      <c r="R924" s="46" t="s">
        <v>1067</v>
      </c>
      <c r="S924" s="44"/>
      <c r="T924" s="153">
        <v>923</v>
      </c>
    </row>
    <row r="925" spans="1:20" hidden="1">
      <c r="A925" t="s">
        <v>1901</v>
      </c>
      <c r="B925" s="152" t="str">
        <f>IFERROR(VLOOKUP(Proc[[#This Row],[App]],Table2[],3,0),"open")</f>
        <v>ok</v>
      </c>
      <c r="C925" s="47" t="s">
        <v>369</v>
      </c>
      <c r="D925" s="152" t="s">
        <v>4497</v>
      </c>
      <c r="E925" s="152" t="s">
        <v>1902</v>
      </c>
      <c r="F925" s="152" t="s">
        <v>1902</v>
      </c>
      <c r="G925" s="47" t="s">
        <v>400</v>
      </c>
      <c r="H925" s="44" t="str">
        <f>IF(Proc[[#This Row],[type]]="LFF (MDG-F)",MID(Proc[[#This Row],[Obj]],13,10),"")</f>
        <v/>
      </c>
      <c r="I925" s="152"/>
      <c r="J925" s="44" t="b">
        <f>Proc[[#This Row],[Requested]]=Proc[[#This Row],[CurrentParent]]</f>
        <v>1</v>
      </c>
      <c r="K925" s="152" t="str">
        <f>IF(Proc[[#This Row],[Author]]="Marcela Urrego",VLOOKUP(LEFT(Proc[[#This Row],[Requested]],1),Table3[#All],2,0),VLOOKUP(Proc[[#This Row],[Author]],Table4[],2,0))</f>
        <v>MGF</v>
      </c>
      <c r="L925" s="22" t="s">
        <v>508</v>
      </c>
      <c r="M925" s="46">
        <v>45735.557951388888</v>
      </c>
      <c r="N925" s="46">
        <v>45736</v>
      </c>
      <c r="O925" s="46">
        <v>45736</v>
      </c>
      <c r="P925" s="48" t="str">
        <f ca="1">IF(Proc[[#This Row],[DaysAgeing]]&gt;5,"yep","on track")</f>
        <v>on track</v>
      </c>
      <c r="Q925" s="2">
        <f ca="1">IF(Proc[[#This Row],[DateClosed]]="",ABS(NETWORKDAYS(Proc[[#This Row],[DateOpened]],TODAY()))-1,ABS(NETWORKDAYS(Proc[[#This Row],[DateOpened]],Proc[[#This Row],[DateClosed]]))-1)</f>
        <v>1</v>
      </c>
      <c r="R925" s="46" t="s">
        <v>1067</v>
      </c>
      <c r="S925" s="44"/>
      <c r="T925" s="153">
        <v>924</v>
      </c>
    </row>
    <row r="926" spans="1:20" hidden="1">
      <c r="A926" t="s">
        <v>1906</v>
      </c>
      <c r="B926" s="111" t="str">
        <f>IFERROR(VLOOKUP(Proc[[#This Row],[App]],Table2[],3,0),"open")</f>
        <v>ok</v>
      </c>
      <c r="C926" t="s">
        <v>369</v>
      </c>
      <c r="D926" s="152" t="s">
        <v>8333</v>
      </c>
      <c r="E926" s="152" t="s">
        <v>1907</v>
      </c>
      <c r="F926" s="152" t="s">
        <v>1907</v>
      </c>
      <c r="G926" s="47" t="s">
        <v>406</v>
      </c>
      <c r="H926" s="44" t="str">
        <f>IF(Proc[[#This Row],[type]]="LFF (MDG-F)",MID(Proc[[#This Row],[Obj]],13,10),"")</f>
        <v>US01OF0102</v>
      </c>
      <c r="I926" s="152"/>
      <c r="J926" s="44" t="b">
        <f>Proc[[#This Row],[Requested]]=Proc[[#This Row],[CurrentParent]]</f>
        <v>1</v>
      </c>
      <c r="K926" s="107" t="str">
        <f>IF(Proc[[#This Row],[Author]]="Marcela Urrego",VLOOKUP(LEFT(Proc[[#This Row],[Requested]],1),Table3[#All],2,0),VLOOKUP(Proc[[#This Row],[Author]],Table4[],2,0))</f>
        <v>MGF</v>
      </c>
      <c r="L926" s="22" t="s">
        <v>508</v>
      </c>
      <c r="M926" s="46">
        <v>45737.568136574075</v>
      </c>
      <c r="N926" s="46">
        <v>45743</v>
      </c>
      <c r="O926" s="46">
        <v>45743</v>
      </c>
      <c r="P926" s="48" t="str">
        <f ca="1">IF(Proc[[#This Row],[DaysAgeing]]&gt;5,"yep","on track")</f>
        <v>on track</v>
      </c>
      <c r="Q926" s="2">
        <f ca="1">IF(Proc[[#This Row],[DateClosed]]="",ABS(NETWORKDAYS(Proc[[#This Row],[DateOpened]],TODAY()))-1,ABS(NETWORKDAYS(Proc[[#This Row],[DateOpened]],Proc[[#This Row],[DateClosed]]))-1)</f>
        <v>4</v>
      </c>
      <c r="R926" s="48" t="s">
        <v>1067</v>
      </c>
      <c r="S926" s="44"/>
      <c r="T926" s="153">
        <v>925</v>
      </c>
    </row>
    <row r="927" spans="1:20" hidden="1">
      <c r="A927" t="s">
        <v>1906</v>
      </c>
      <c r="B927" s="152" t="str">
        <f>IFERROR(VLOOKUP(Proc[[#This Row],[App]],Table2[],3,0),"open")</f>
        <v>ok</v>
      </c>
      <c r="C927" s="47" t="s">
        <v>369</v>
      </c>
      <c r="D927" s="152" t="s">
        <v>8334</v>
      </c>
      <c r="E927" s="152" t="s">
        <v>1647</v>
      </c>
      <c r="F927" s="152" t="s">
        <v>1647</v>
      </c>
      <c r="G927" s="47" t="s">
        <v>400</v>
      </c>
      <c r="H927" s="44" t="str">
        <f>IF(Proc[[#This Row],[type]]="LFF (MDG-F)",MID(Proc[[#This Row],[Obj]],13,10),"")</f>
        <v/>
      </c>
      <c r="I927" s="152"/>
      <c r="J927" s="44" t="b">
        <f>Proc[[#This Row],[Requested]]=Proc[[#This Row],[CurrentParent]]</f>
        <v>1</v>
      </c>
      <c r="K927" s="152" t="str">
        <f>IF(Proc[[#This Row],[Author]]="Marcela Urrego",VLOOKUP(LEFT(Proc[[#This Row],[Requested]],1),Table3[#All],2,0),VLOOKUP(Proc[[#This Row],[Author]],Table4[],2,0))</f>
        <v>MGF</v>
      </c>
      <c r="L927" s="22" t="s">
        <v>508</v>
      </c>
      <c r="M927" s="46">
        <v>45737.568136574075</v>
      </c>
      <c r="N927" s="46">
        <v>45743</v>
      </c>
      <c r="O927" s="46">
        <v>45743</v>
      </c>
      <c r="P927" s="48" t="str">
        <f ca="1">IF(Proc[[#This Row],[DaysAgeing]]&gt;5,"yep","on track")</f>
        <v>on track</v>
      </c>
      <c r="Q927" s="2">
        <f ca="1">IF(Proc[[#This Row],[DateClosed]]="",ABS(NETWORKDAYS(Proc[[#This Row],[DateOpened]],TODAY()))-1,ABS(NETWORKDAYS(Proc[[#This Row],[DateOpened]],Proc[[#This Row],[DateClosed]]))-1)</f>
        <v>4</v>
      </c>
      <c r="R927" s="48" t="s">
        <v>1067</v>
      </c>
      <c r="S927" s="44"/>
      <c r="T927" s="153">
        <v>926</v>
      </c>
    </row>
    <row r="928" spans="1:20" hidden="1">
      <c r="A928" s="47" t="s">
        <v>1906</v>
      </c>
      <c r="B928" s="152" t="str">
        <f>IFERROR(VLOOKUP(Proc[[#This Row],[App]],Table2[],3,0),"open")</f>
        <v>ok</v>
      </c>
      <c r="C928" s="47" t="s">
        <v>369</v>
      </c>
      <c r="D928" s="152" t="s">
        <v>8175</v>
      </c>
      <c r="E928" s="152" t="s">
        <v>1239</v>
      </c>
      <c r="F928" s="152" t="s">
        <v>1239</v>
      </c>
      <c r="G928" t="s">
        <v>400</v>
      </c>
      <c r="H928" s="44" t="str">
        <f>IF(Proc[[#This Row],[type]]="LFF (MDG-F)",MID(Proc[[#This Row],[Obj]],13,10),"")</f>
        <v/>
      </c>
      <c r="I928" s="152"/>
      <c r="J928" s="44" t="b">
        <f>Proc[[#This Row],[Requested]]=Proc[[#This Row],[CurrentParent]]</f>
        <v>1</v>
      </c>
      <c r="K928" s="152" t="str">
        <f>IF(Proc[[#This Row],[Author]]="Marcela Urrego",VLOOKUP(LEFT(Proc[[#This Row],[Requested]],1),Table3[#All],2,0),VLOOKUP(Proc[[#This Row],[Author]],Table4[],2,0))</f>
        <v>MGF</v>
      </c>
      <c r="L928" s="22" t="s">
        <v>508</v>
      </c>
      <c r="M928" s="46">
        <v>45737.568136574075</v>
      </c>
      <c r="N928" s="46">
        <v>45743</v>
      </c>
      <c r="O928" s="46">
        <v>45743</v>
      </c>
      <c r="P928" s="48" t="str">
        <f ca="1">IF(Proc[[#This Row],[DaysAgeing]]&gt;5,"yep","on track")</f>
        <v>on track</v>
      </c>
      <c r="Q928" s="2">
        <f ca="1">IF(Proc[[#This Row],[DateClosed]]="",ABS(NETWORKDAYS(Proc[[#This Row],[DateOpened]],TODAY()))-1,ABS(NETWORKDAYS(Proc[[#This Row],[DateOpened]],Proc[[#This Row],[DateClosed]]))-1)</f>
        <v>4</v>
      </c>
      <c r="R928" s="48" t="s">
        <v>1067</v>
      </c>
      <c r="S928" s="44"/>
      <c r="T928" s="153">
        <v>927</v>
      </c>
    </row>
    <row r="929" spans="1:20" hidden="1">
      <c r="A929" s="47" t="s">
        <v>1906</v>
      </c>
      <c r="B929" s="152" t="str">
        <f>IFERROR(VLOOKUP(Proc[[#This Row],[App]],Table2[],3,0),"open")</f>
        <v>ok</v>
      </c>
      <c r="C929" s="47" t="s">
        <v>369</v>
      </c>
      <c r="D929" s="152" t="s">
        <v>8335</v>
      </c>
      <c r="E929" s="152" t="s">
        <v>1647</v>
      </c>
      <c r="F929" s="152" t="s">
        <v>1647</v>
      </c>
      <c r="G929" s="47" t="s">
        <v>406</v>
      </c>
      <c r="H929" s="44" t="str">
        <f>IF(Proc[[#This Row],[type]]="LFF (MDG-F)",MID(Proc[[#This Row],[Obj]],13,10),"")</f>
        <v>CN90GM1271</v>
      </c>
      <c r="I929" s="152"/>
      <c r="J929" s="44" t="b">
        <f>Proc[[#This Row],[Requested]]=Proc[[#This Row],[CurrentParent]]</f>
        <v>1</v>
      </c>
      <c r="K929" s="152" t="str">
        <f>IF(Proc[[#This Row],[Author]]="Marcela Urrego",VLOOKUP(LEFT(Proc[[#This Row],[Requested]],1),Table3[#All],2,0),VLOOKUP(Proc[[#This Row],[Author]],Table4[],2,0))</f>
        <v>MGF</v>
      </c>
      <c r="L929" s="22" t="s">
        <v>508</v>
      </c>
      <c r="M929" s="46">
        <v>45737.568136574075</v>
      </c>
      <c r="N929" s="46">
        <v>45743</v>
      </c>
      <c r="O929" s="46">
        <v>45743</v>
      </c>
      <c r="P929" s="48" t="str">
        <f ca="1">IF(Proc[[#This Row],[DaysAgeing]]&gt;5,"yep","on track")</f>
        <v>on track</v>
      </c>
      <c r="Q929" s="2">
        <f ca="1">IF(Proc[[#This Row],[DateClosed]]="",ABS(NETWORKDAYS(Proc[[#This Row],[DateOpened]],TODAY()))-1,ABS(NETWORKDAYS(Proc[[#This Row],[DateOpened]],Proc[[#This Row],[DateClosed]]))-1)</f>
        <v>4</v>
      </c>
      <c r="R929" s="48" t="s">
        <v>1067</v>
      </c>
      <c r="S929" s="44"/>
      <c r="T929" s="153">
        <v>928</v>
      </c>
    </row>
    <row r="930" spans="1:20" hidden="1">
      <c r="A930" s="47" t="s">
        <v>1903</v>
      </c>
      <c r="B930" s="152" t="str">
        <f>IFERROR(VLOOKUP(Proc[[#This Row],[App]],Table2[],3,0),"open")</f>
        <v>ok</v>
      </c>
      <c r="C930" s="47" t="s">
        <v>369</v>
      </c>
      <c r="D930" s="152" t="s">
        <v>1904</v>
      </c>
      <c r="E930" s="152" t="s">
        <v>1905</v>
      </c>
      <c r="F930" s="152" t="s">
        <v>1905</v>
      </c>
      <c r="G930" s="47" t="s">
        <v>406</v>
      </c>
      <c r="H930" s="44" t="str">
        <f>IF(Proc[[#This Row],[type]]="LFF (MDG-F)",MID(Proc[[#This Row],[Obj]],13,10),"")</f>
        <v>DE10GM2000</v>
      </c>
      <c r="I930" s="152"/>
      <c r="J930" s="44" t="b">
        <f>Proc[[#This Row],[Requested]]=Proc[[#This Row],[CurrentParent]]</f>
        <v>1</v>
      </c>
      <c r="K930" s="152" t="str">
        <f>IF(Proc[[#This Row],[Author]]="Marcela Urrego",VLOOKUP(LEFT(Proc[[#This Row],[Requested]],1),Table3[#All],2,0),VLOOKUP(Proc[[#This Row],[Author]],Table4[],2,0))</f>
        <v>MGF</v>
      </c>
      <c r="L930" s="22" t="s">
        <v>508</v>
      </c>
      <c r="M930" s="46">
        <v>45737.584166666667</v>
      </c>
      <c r="N930" s="46">
        <v>45741</v>
      </c>
      <c r="O930" s="46">
        <v>45741</v>
      </c>
      <c r="P930" s="48" t="str">
        <f ca="1">IF(Proc[[#This Row],[DaysAgeing]]&gt;5,"yep","on track")</f>
        <v>on track</v>
      </c>
      <c r="Q930" s="2">
        <f ca="1">IF(Proc[[#This Row],[DateClosed]]="",ABS(NETWORKDAYS(Proc[[#This Row],[DateOpened]],TODAY()))-1,ABS(NETWORKDAYS(Proc[[#This Row],[DateOpened]],Proc[[#This Row],[DateClosed]]))-1)</f>
        <v>2</v>
      </c>
      <c r="R930" s="48" t="s">
        <v>514</v>
      </c>
      <c r="S930" s="44"/>
      <c r="T930" s="153">
        <v>929</v>
      </c>
    </row>
    <row r="931" spans="1:20" hidden="1">
      <c r="A931" t="s">
        <v>1909</v>
      </c>
      <c r="B931" s="152" t="str">
        <f>IFERROR(VLOOKUP(Proc[[#This Row],[App]],Table2[],3,0),"open")</f>
        <v>ok</v>
      </c>
      <c r="C931" s="47" t="s">
        <v>369</v>
      </c>
      <c r="D931" s="152" t="s">
        <v>8336</v>
      </c>
      <c r="E931" s="152" t="s">
        <v>1908</v>
      </c>
      <c r="F931" s="152" t="s">
        <v>1908</v>
      </c>
      <c r="G931" t="s">
        <v>400</v>
      </c>
      <c r="H931" s="44" t="str">
        <f>IF(Proc[[#This Row],[type]]="LFF (MDG-F)",MID(Proc[[#This Row],[Obj]],13,10),"")</f>
        <v/>
      </c>
      <c r="I931" s="152"/>
      <c r="J931" s="44" t="b">
        <f>Proc[[#This Row],[Requested]]=Proc[[#This Row],[CurrentParent]]</f>
        <v>1</v>
      </c>
      <c r="K931" s="152" t="str">
        <f>IF(Proc[[#This Row],[Author]]="Marcela Urrego",VLOOKUP(LEFT(Proc[[#This Row],[Requested]],1),Table3[#All],2,0),VLOOKUP(Proc[[#This Row],[Author]],Table4[],2,0))</f>
        <v>LS</v>
      </c>
      <c r="L931" s="22" t="s">
        <v>508</v>
      </c>
      <c r="M931" s="46">
        <v>45741.382430555554</v>
      </c>
      <c r="N931" s="46">
        <v>45742</v>
      </c>
      <c r="O931" s="46">
        <v>45742</v>
      </c>
      <c r="P931" s="48" t="str">
        <f ca="1">IF(Proc[[#This Row],[DaysAgeing]]&gt;5,"yep","on track")</f>
        <v>on track</v>
      </c>
      <c r="Q931" s="2">
        <f ca="1">IF(Proc[[#This Row],[DateClosed]]="",ABS(NETWORKDAYS(Proc[[#This Row],[DateOpened]],TODAY()))-1,ABS(NETWORKDAYS(Proc[[#This Row],[DateOpened]],Proc[[#This Row],[DateClosed]]))-1)</f>
        <v>1</v>
      </c>
      <c r="R931" s="48" t="s">
        <v>964</v>
      </c>
      <c r="S931" s="44"/>
      <c r="T931" s="153">
        <v>930</v>
      </c>
    </row>
    <row r="932" spans="1:20" hidden="1">
      <c r="A932" s="47" t="s">
        <v>1909</v>
      </c>
      <c r="B932" s="152" t="str">
        <f>IFERROR(VLOOKUP(Proc[[#This Row],[App]],Table2[],3,0),"open")</f>
        <v>ok</v>
      </c>
      <c r="C932" s="47" t="s">
        <v>369</v>
      </c>
      <c r="D932" s="152" t="s">
        <v>8337</v>
      </c>
      <c r="E932" s="152" t="s">
        <v>1839</v>
      </c>
      <c r="F932" s="152" t="s">
        <v>1839</v>
      </c>
      <c r="G932" s="111" t="s">
        <v>400</v>
      </c>
      <c r="H932" s="44" t="str">
        <f>IF(Proc[[#This Row],[type]]="LFF (MDG-F)",MID(Proc[[#This Row],[Obj]],13,10),"")</f>
        <v/>
      </c>
      <c r="I932" s="152"/>
      <c r="J932" s="44" t="b">
        <f>Proc[[#This Row],[Requested]]=Proc[[#This Row],[CurrentParent]]</f>
        <v>1</v>
      </c>
      <c r="K932" s="152" t="str">
        <f>IF(Proc[[#This Row],[Author]]="Marcela Urrego",VLOOKUP(LEFT(Proc[[#This Row],[Requested]],1),Table3[#All],2,0),VLOOKUP(Proc[[#This Row],[Author]],Table4[],2,0))</f>
        <v>LS</v>
      </c>
      <c r="L932" s="22" t="s">
        <v>508</v>
      </c>
      <c r="M932" s="46">
        <v>45741.382430555554</v>
      </c>
      <c r="N932" s="46">
        <v>45742</v>
      </c>
      <c r="O932" s="46">
        <v>45742</v>
      </c>
      <c r="P932" s="48" t="str">
        <f ca="1">IF(Proc[[#This Row],[DaysAgeing]]&gt;5,"yep","on track")</f>
        <v>on track</v>
      </c>
      <c r="Q932" s="2">
        <f ca="1">IF(Proc[[#This Row],[DateClosed]]="",ABS(NETWORKDAYS(Proc[[#This Row],[DateOpened]],TODAY()))-1,ABS(NETWORKDAYS(Proc[[#This Row],[DateOpened]],Proc[[#This Row],[DateClosed]]))-1)</f>
        <v>1</v>
      </c>
      <c r="R932" s="48" t="s">
        <v>964</v>
      </c>
      <c r="S932" s="44"/>
      <c r="T932" s="153">
        <v>931</v>
      </c>
    </row>
    <row r="933" spans="1:20" hidden="1">
      <c r="A933" s="47" t="s">
        <v>1909</v>
      </c>
      <c r="B933" s="152" t="str">
        <f>IFERROR(VLOOKUP(Proc[[#This Row],[App]],Table2[],3,0),"open")</f>
        <v>ok</v>
      </c>
      <c r="C933" s="47" t="s">
        <v>369</v>
      </c>
      <c r="D933" s="152" t="s">
        <v>8338</v>
      </c>
      <c r="E933" s="152" t="s">
        <v>1344</v>
      </c>
      <c r="F933" s="152" t="s">
        <v>1344</v>
      </c>
      <c r="G933" s="111" t="s">
        <v>400</v>
      </c>
      <c r="H933" s="44" t="str">
        <f>IF(Proc[[#This Row],[type]]="LFF (MDG-F)",MID(Proc[[#This Row],[Obj]],13,10),"")</f>
        <v/>
      </c>
      <c r="I933" s="152"/>
      <c r="J933" s="44" t="b">
        <f>Proc[[#This Row],[Requested]]=Proc[[#This Row],[CurrentParent]]</f>
        <v>1</v>
      </c>
      <c r="K933" s="152" t="str">
        <f>IF(Proc[[#This Row],[Author]]="Marcela Urrego",VLOOKUP(LEFT(Proc[[#This Row],[Requested]],1),Table3[#All],2,0),VLOOKUP(Proc[[#This Row],[Author]],Table4[],2,0))</f>
        <v>LS</v>
      </c>
      <c r="L933" s="22" t="s">
        <v>508</v>
      </c>
      <c r="M933" s="46">
        <v>45741.382430555554</v>
      </c>
      <c r="N933" s="46">
        <v>45742</v>
      </c>
      <c r="O933" s="46">
        <v>45742</v>
      </c>
      <c r="P933" s="48" t="str">
        <f ca="1">IF(Proc[[#This Row],[DaysAgeing]]&gt;5,"yep","on track")</f>
        <v>on track</v>
      </c>
      <c r="Q933" s="2">
        <f ca="1">IF(Proc[[#This Row],[DateClosed]]="",ABS(NETWORKDAYS(Proc[[#This Row],[DateOpened]],TODAY()))-1,ABS(NETWORKDAYS(Proc[[#This Row],[DateOpened]],Proc[[#This Row],[DateClosed]]))-1)</f>
        <v>1</v>
      </c>
      <c r="R933" s="48" t="s">
        <v>964</v>
      </c>
      <c r="S933" s="44"/>
      <c r="T933" s="153">
        <v>932</v>
      </c>
    </row>
    <row r="934" spans="1:20" hidden="1">
      <c r="A934" t="s">
        <v>1914</v>
      </c>
      <c r="B934" s="152" t="str">
        <f>IFERROR(VLOOKUP(Proc[[#This Row],[App]],Table2[],3,0),"open")</f>
        <v>ok</v>
      </c>
      <c r="C934" s="47" t="s">
        <v>369</v>
      </c>
      <c r="D934" s="152" t="s">
        <v>8339</v>
      </c>
      <c r="E934" s="152" t="s">
        <v>1910</v>
      </c>
      <c r="F934" s="152" t="s">
        <v>1910</v>
      </c>
      <c r="G934" t="s">
        <v>400</v>
      </c>
      <c r="H934" s="44" t="str">
        <f>IF(Proc[[#This Row],[type]]="LFF (MDG-F)",MID(Proc[[#This Row],[Obj]],13,10),"")</f>
        <v/>
      </c>
      <c r="I934" s="152"/>
      <c r="J934" s="44" t="b">
        <f>Proc[[#This Row],[Requested]]=Proc[[#This Row],[CurrentParent]]</f>
        <v>1</v>
      </c>
      <c r="K934" s="152" t="str">
        <f>IF(Proc[[#This Row],[Author]]="Marcela Urrego",VLOOKUP(LEFT(Proc[[#This Row],[Requested]],1),Table3[#All],2,0),VLOOKUP(Proc[[#This Row],[Author]],Table4[],2,0))</f>
        <v>LS</v>
      </c>
      <c r="L934" s="22" t="s">
        <v>508</v>
      </c>
      <c r="M934" s="46">
        <v>45742.539895833332</v>
      </c>
      <c r="N934" s="46">
        <v>45744</v>
      </c>
      <c r="O934" s="46">
        <v>45744</v>
      </c>
      <c r="P934" s="48" t="str">
        <f ca="1">IF(Proc[[#This Row],[DaysAgeing]]&gt;5,"yep","on track")</f>
        <v>on track</v>
      </c>
      <c r="Q934" s="2">
        <f ca="1">IF(Proc[[#This Row],[DateClosed]]="",ABS(NETWORKDAYS(Proc[[#This Row],[DateOpened]],TODAY()))-1,ABS(NETWORKDAYS(Proc[[#This Row],[DateOpened]],Proc[[#This Row],[DateClosed]]))-1)</f>
        <v>2</v>
      </c>
      <c r="R934" s="48" t="s">
        <v>488</v>
      </c>
      <c r="S934" s="44"/>
      <c r="T934" s="153">
        <v>933</v>
      </c>
    </row>
    <row r="935" spans="1:20" hidden="1">
      <c r="A935" s="47" t="s">
        <v>1914</v>
      </c>
      <c r="B935" s="152" t="str">
        <f>IFERROR(VLOOKUP(Proc[[#This Row],[App]],Table2[],3,0),"open")</f>
        <v>ok</v>
      </c>
      <c r="C935" s="47" t="s">
        <v>369</v>
      </c>
      <c r="D935" s="152" t="s">
        <v>8340</v>
      </c>
      <c r="E935" s="152" t="s">
        <v>1911</v>
      </c>
      <c r="F935" s="152" t="s">
        <v>1911</v>
      </c>
      <c r="G935" s="47" t="s">
        <v>406</v>
      </c>
      <c r="H935" s="44" t="str">
        <f>IF(Proc[[#This Row],[type]]="LFF (MDG-F)",MID(Proc[[#This Row],[Obj]],13,10),"")</f>
        <v>1919TQSZ93</v>
      </c>
      <c r="I935" s="152"/>
      <c r="J935" s="44" t="b">
        <f>Proc[[#This Row],[Requested]]=Proc[[#This Row],[CurrentParent]]</f>
        <v>1</v>
      </c>
      <c r="K935" s="152" t="str">
        <f>IF(Proc[[#This Row],[Author]]="Marcela Urrego",VLOOKUP(LEFT(Proc[[#This Row],[Requested]],1),Table3[#All],2,0),VLOOKUP(Proc[[#This Row],[Author]],Table4[],2,0))</f>
        <v>LS</v>
      </c>
      <c r="L935" s="22" t="s">
        <v>508</v>
      </c>
      <c r="M935" s="46">
        <v>45742.539895833332</v>
      </c>
      <c r="N935" s="46">
        <v>45744</v>
      </c>
      <c r="O935" s="46">
        <v>45744</v>
      </c>
      <c r="P935" s="48" t="str">
        <f ca="1">IF(Proc[[#This Row],[DaysAgeing]]&gt;5,"yep","on track")</f>
        <v>on track</v>
      </c>
      <c r="Q935" s="2">
        <f ca="1">IF(Proc[[#This Row],[DateClosed]]="",ABS(NETWORKDAYS(Proc[[#This Row],[DateOpened]],TODAY()))-1,ABS(NETWORKDAYS(Proc[[#This Row],[DateOpened]],Proc[[#This Row],[DateClosed]]))-1)</f>
        <v>2</v>
      </c>
      <c r="R935" s="48" t="s">
        <v>488</v>
      </c>
      <c r="S935" s="44"/>
      <c r="T935" s="153">
        <v>934</v>
      </c>
    </row>
    <row r="936" spans="1:20" hidden="1">
      <c r="A936" s="47" t="s">
        <v>1914</v>
      </c>
      <c r="B936" s="152" t="str">
        <f>IFERROR(VLOOKUP(Proc[[#This Row],[App]],Table2[],3,0),"open")</f>
        <v>ok</v>
      </c>
      <c r="C936" s="47" t="s">
        <v>369</v>
      </c>
      <c r="D936" s="152" t="s">
        <v>8341</v>
      </c>
      <c r="E936" s="152" t="s">
        <v>1912</v>
      </c>
      <c r="F936" s="152" t="s">
        <v>1912</v>
      </c>
      <c r="G936" s="47" t="s">
        <v>400</v>
      </c>
      <c r="H936" s="44" t="str">
        <f>IF(Proc[[#This Row],[type]]="LFF (MDG-F)",MID(Proc[[#This Row],[Obj]],13,10),"")</f>
        <v/>
      </c>
      <c r="I936" s="152"/>
      <c r="J936" s="44" t="b">
        <f>Proc[[#This Row],[Requested]]=Proc[[#This Row],[CurrentParent]]</f>
        <v>1</v>
      </c>
      <c r="K936" s="152" t="str">
        <f>IF(Proc[[#This Row],[Author]]="Marcela Urrego",VLOOKUP(LEFT(Proc[[#This Row],[Requested]],1),Table3[#All],2,0),VLOOKUP(Proc[[#This Row],[Author]],Table4[],2,0))</f>
        <v>LS</v>
      </c>
      <c r="L936" s="22" t="s">
        <v>508</v>
      </c>
      <c r="M936" s="46">
        <v>45742.539895833332</v>
      </c>
      <c r="N936" s="46">
        <v>45744</v>
      </c>
      <c r="O936" s="46">
        <v>45744</v>
      </c>
      <c r="P936" s="48" t="str">
        <f ca="1">IF(Proc[[#This Row],[DaysAgeing]]&gt;5,"yep","on track")</f>
        <v>on track</v>
      </c>
      <c r="Q936" s="2">
        <f ca="1">IF(Proc[[#This Row],[DateClosed]]="",ABS(NETWORKDAYS(Proc[[#This Row],[DateOpened]],TODAY()))-1,ABS(NETWORKDAYS(Proc[[#This Row],[DateOpened]],Proc[[#This Row],[DateClosed]]))-1)</f>
        <v>2</v>
      </c>
      <c r="R936" s="48" t="s">
        <v>488</v>
      </c>
      <c r="S936" s="44"/>
      <c r="T936" s="153">
        <v>935</v>
      </c>
    </row>
    <row r="937" spans="1:20" hidden="1">
      <c r="A937" s="47" t="s">
        <v>1914</v>
      </c>
      <c r="B937" s="152" t="str">
        <f>IFERROR(VLOOKUP(Proc[[#This Row],[App]],Table2[],3,0),"open")</f>
        <v>ok</v>
      </c>
      <c r="C937" s="47" t="s">
        <v>369</v>
      </c>
      <c r="D937" s="152" t="s">
        <v>8342</v>
      </c>
      <c r="E937" s="152" t="s">
        <v>1913</v>
      </c>
      <c r="F937" s="152" t="s">
        <v>1913</v>
      </c>
      <c r="G937" s="47" t="s">
        <v>400</v>
      </c>
      <c r="H937" s="44" t="str">
        <f>IF(Proc[[#This Row],[type]]="LFF (MDG-F)",MID(Proc[[#This Row],[Obj]],13,10),"")</f>
        <v/>
      </c>
      <c r="I937" s="152"/>
      <c r="J937" s="44" t="b">
        <f>Proc[[#This Row],[Requested]]=Proc[[#This Row],[CurrentParent]]</f>
        <v>1</v>
      </c>
      <c r="K937" s="152" t="str">
        <f>IF(Proc[[#This Row],[Author]]="Marcela Urrego",VLOOKUP(LEFT(Proc[[#This Row],[Requested]],1),Table3[#All],2,0),VLOOKUP(Proc[[#This Row],[Author]],Table4[],2,0))</f>
        <v>LS</v>
      </c>
      <c r="L937" s="22" t="s">
        <v>508</v>
      </c>
      <c r="M937" s="46">
        <v>45742.539895833332</v>
      </c>
      <c r="N937" s="46">
        <v>45744</v>
      </c>
      <c r="O937" s="46">
        <v>45744</v>
      </c>
      <c r="P937" s="48" t="str">
        <f ca="1">IF(Proc[[#This Row],[DaysAgeing]]&gt;5,"yep","on track")</f>
        <v>on track</v>
      </c>
      <c r="Q937" s="2">
        <f ca="1">IF(Proc[[#This Row],[DateClosed]]="",ABS(NETWORKDAYS(Proc[[#This Row],[DateOpened]],TODAY()))-1,ABS(NETWORKDAYS(Proc[[#This Row],[DateOpened]],Proc[[#This Row],[DateClosed]]))-1)</f>
        <v>2</v>
      </c>
      <c r="R937" s="48" t="s">
        <v>488</v>
      </c>
      <c r="S937" s="44"/>
      <c r="T937" s="153">
        <v>936</v>
      </c>
    </row>
    <row r="938" spans="1:20" hidden="1">
      <c r="A938" t="s">
        <v>1937</v>
      </c>
      <c r="B938" s="152" t="str">
        <f>IFERROR(VLOOKUP(Proc[[#This Row],[App]],Table2[],3,0),"open")</f>
        <v>ok</v>
      </c>
      <c r="C938" s="47" t="s">
        <v>369</v>
      </c>
      <c r="D938" s="152" t="s">
        <v>1927</v>
      </c>
      <c r="E938" s="152" t="s">
        <v>1936</v>
      </c>
      <c r="F938" s="152" t="s">
        <v>1936</v>
      </c>
      <c r="G938" s="47" t="s">
        <v>406</v>
      </c>
      <c r="H938" s="44" t="str">
        <f>IF(Proc[[#This Row],[type]]="LFF (MDG-F)",MID(Proc[[#This Row],[Obj]],13,10),"")</f>
        <v>IT50C02000</v>
      </c>
      <c r="I938" s="152"/>
      <c r="J938" s="44" t="b">
        <f>Proc[[#This Row],[Requested]]=Proc[[#This Row],[CurrentParent]]</f>
        <v>1</v>
      </c>
      <c r="K938" s="152" t="str">
        <f>IF(Proc[[#This Row],[Author]]="Marcela Urrego",VLOOKUP(LEFT(Proc[[#This Row],[Requested]],1),Table3[#All],2,0),VLOOKUP(Proc[[#This Row],[Author]],Table4[],2,0))</f>
        <v>HC</v>
      </c>
      <c r="L938" s="22" t="s">
        <v>508</v>
      </c>
      <c r="M938" s="46">
        <v>45743.430810185186</v>
      </c>
      <c r="N938" s="46">
        <v>45749</v>
      </c>
      <c r="O938" s="46">
        <v>45749</v>
      </c>
      <c r="P938" s="48" t="str">
        <f ca="1">IF(Proc[[#This Row],[DaysAgeing]]&gt;5,"yep","on track")</f>
        <v>on track</v>
      </c>
      <c r="Q938" s="2">
        <f ca="1">IF(Proc[[#This Row],[DateClosed]]="",ABS(NETWORKDAYS(Proc[[#This Row],[DateOpened]],TODAY()))-1,ABS(NETWORKDAYS(Proc[[#This Row],[DateOpened]],Proc[[#This Row],[DateClosed]]))-1)</f>
        <v>4</v>
      </c>
      <c r="R938" s="48" t="s">
        <v>1938</v>
      </c>
      <c r="S938" s="44"/>
      <c r="T938" s="153">
        <v>937</v>
      </c>
    </row>
    <row r="939" spans="1:20" hidden="1">
      <c r="A939" s="47" t="s">
        <v>1937</v>
      </c>
      <c r="B939" s="152" t="str">
        <f>IFERROR(VLOOKUP(Proc[[#This Row],[App]],Table2[],3,0),"open")</f>
        <v>ok</v>
      </c>
      <c r="C939" s="47" t="s">
        <v>369</v>
      </c>
      <c r="D939" s="152" t="s">
        <v>1928</v>
      </c>
      <c r="E939" s="152" t="s">
        <v>1936</v>
      </c>
      <c r="F939" s="152" t="s">
        <v>1936</v>
      </c>
      <c r="G939" s="47" t="s">
        <v>406</v>
      </c>
      <c r="H939" s="44" t="str">
        <f>IF(Proc[[#This Row],[type]]="LFF (MDG-F)",MID(Proc[[#This Row],[Obj]],13,10),"")</f>
        <v>IT50C02004</v>
      </c>
      <c r="I939" s="152"/>
      <c r="J939" s="44" t="b">
        <f>Proc[[#This Row],[Requested]]=Proc[[#This Row],[CurrentParent]]</f>
        <v>1</v>
      </c>
      <c r="K939" s="152" t="str">
        <f>IF(Proc[[#This Row],[Author]]="Marcela Urrego",VLOOKUP(LEFT(Proc[[#This Row],[Requested]],1),Table3[#All],2,0),VLOOKUP(Proc[[#This Row],[Author]],Table4[],2,0))</f>
        <v>HC</v>
      </c>
      <c r="L939" s="22" t="s">
        <v>508</v>
      </c>
      <c r="M939" s="46">
        <v>45743.430810185186</v>
      </c>
      <c r="N939" s="46">
        <v>45749</v>
      </c>
      <c r="O939" s="46">
        <v>45749</v>
      </c>
      <c r="P939" s="48" t="str">
        <f ca="1">IF(Proc[[#This Row],[DaysAgeing]]&gt;5,"yep","on track")</f>
        <v>on track</v>
      </c>
      <c r="Q939" s="2">
        <f ca="1">IF(Proc[[#This Row],[DateClosed]]="",ABS(NETWORKDAYS(Proc[[#This Row],[DateOpened]],TODAY()))-1,ABS(NETWORKDAYS(Proc[[#This Row],[DateOpened]],Proc[[#This Row],[DateClosed]]))-1)</f>
        <v>4</v>
      </c>
      <c r="R939" s="48" t="s">
        <v>1938</v>
      </c>
      <c r="S939" s="44"/>
      <c r="T939" s="153">
        <v>938</v>
      </c>
    </row>
    <row r="940" spans="1:20" hidden="1">
      <c r="A940" s="47" t="s">
        <v>1937</v>
      </c>
      <c r="B940" s="152" t="str">
        <f>IFERROR(VLOOKUP(Proc[[#This Row],[App]],Table2[],3,0),"open")</f>
        <v>ok</v>
      </c>
      <c r="C940" s="47" t="s">
        <v>369</v>
      </c>
      <c r="D940" s="152" t="s">
        <v>1929</v>
      </c>
      <c r="E940" s="152" t="s">
        <v>1936</v>
      </c>
      <c r="F940" s="152" t="s">
        <v>1936</v>
      </c>
      <c r="G940" s="47" t="s">
        <v>406</v>
      </c>
      <c r="H940" s="44" t="str">
        <f>IF(Proc[[#This Row],[type]]="LFF (MDG-F)",MID(Proc[[#This Row],[Obj]],13,10),"")</f>
        <v>IT50C03005</v>
      </c>
      <c r="I940" s="152"/>
      <c r="J940" s="44" t="b">
        <f>Proc[[#This Row],[Requested]]=Proc[[#This Row],[CurrentParent]]</f>
        <v>1</v>
      </c>
      <c r="K940" s="152" t="str">
        <f>IF(Proc[[#This Row],[Author]]="Marcela Urrego",VLOOKUP(LEFT(Proc[[#This Row],[Requested]],1),Table3[#All],2,0),VLOOKUP(Proc[[#This Row],[Author]],Table4[],2,0))</f>
        <v>HC</v>
      </c>
      <c r="L940" s="22" t="s">
        <v>508</v>
      </c>
      <c r="M940" s="46">
        <v>45743.430810185186</v>
      </c>
      <c r="N940" s="46">
        <v>45749</v>
      </c>
      <c r="O940" s="46">
        <v>45749</v>
      </c>
      <c r="P940" s="48" t="str">
        <f ca="1">IF(Proc[[#This Row],[DaysAgeing]]&gt;5,"yep","on track")</f>
        <v>on track</v>
      </c>
      <c r="Q940" s="2">
        <f ca="1">IF(Proc[[#This Row],[DateClosed]]="",ABS(NETWORKDAYS(Proc[[#This Row],[DateOpened]],TODAY()))-1,ABS(NETWORKDAYS(Proc[[#This Row],[DateOpened]],Proc[[#This Row],[DateClosed]]))-1)</f>
        <v>4</v>
      </c>
      <c r="R940" s="48" t="s">
        <v>1938</v>
      </c>
      <c r="S940" s="44"/>
      <c r="T940" s="153">
        <v>939</v>
      </c>
    </row>
    <row r="941" spans="1:20" hidden="1">
      <c r="A941" s="47" t="s">
        <v>1937</v>
      </c>
      <c r="B941" s="152" t="str">
        <f>IFERROR(VLOOKUP(Proc[[#This Row],[App]],Table2[],3,0),"open")</f>
        <v>ok</v>
      </c>
      <c r="C941" s="47" t="s">
        <v>369</v>
      </c>
      <c r="D941" s="152" t="s">
        <v>1930</v>
      </c>
      <c r="E941" s="152" t="s">
        <v>1936</v>
      </c>
      <c r="F941" s="152" t="s">
        <v>1936</v>
      </c>
      <c r="G941" s="47" t="s">
        <v>406</v>
      </c>
      <c r="H941" s="44" t="str">
        <f>IF(Proc[[#This Row],[type]]="LFF (MDG-F)",MID(Proc[[#This Row],[Obj]],13,10),"")</f>
        <v>IT50C03004</v>
      </c>
      <c r="I941" s="152"/>
      <c r="J941" s="44" t="b">
        <f>Proc[[#This Row],[Requested]]=Proc[[#This Row],[CurrentParent]]</f>
        <v>1</v>
      </c>
      <c r="K941" s="152" t="str">
        <f>IF(Proc[[#This Row],[Author]]="Marcela Urrego",VLOOKUP(LEFT(Proc[[#This Row],[Requested]],1),Table3[#All],2,0),VLOOKUP(Proc[[#This Row],[Author]],Table4[],2,0))</f>
        <v>HC</v>
      </c>
      <c r="L941" s="22" t="s">
        <v>508</v>
      </c>
      <c r="M941" s="46">
        <v>45743.430810185186</v>
      </c>
      <c r="N941" s="46">
        <v>45749</v>
      </c>
      <c r="O941" s="46">
        <v>45749</v>
      </c>
      <c r="P941" s="48" t="str">
        <f ca="1">IF(Proc[[#This Row],[DaysAgeing]]&gt;5,"yep","on track")</f>
        <v>on track</v>
      </c>
      <c r="Q941" s="2">
        <f ca="1">IF(Proc[[#This Row],[DateClosed]]="",ABS(NETWORKDAYS(Proc[[#This Row],[DateOpened]],TODAY()))-1,ABS(NETWORKDAYS(Proc[[#This Row],[DateOpened]],Proc[[#This Row],[DateClosed]]))-1)</f>
        <v>4</v>
      </c>
      <c r="R941" s="48" t="s">
        <v>1938</v>
      </c>
      <c r="S941" s="44"/>
      <c r="T941" s="153">
        <v>940</v>
      </c>
    </row>
    <row r="942" spans="1:20" hidden="1">
      <c r="A942" s="47" t="s">
        <v>1937</v>
      </c>
      <c r="B942" s="152" t="str">
        <f>IFERROR(VLOOKUP(Proc[[#This Row],[App]],Table2[],3,0),"open")</f>
        <v>ok</v>
      </c>
      <c r="C942" s="47" t="s">
        <v>369</v>
      </c>
      <c r="D942" s="152" t="s">
        <v>1931</v>
      </c>
      <c r="E942" s="152" t="s">
        <v>1936</v>
      </c>
      <c r="F942" s="152" t="s">
        <v>1936</v>
      </c>
      <c r="G942" s="47" t="s">
        <v>406</v>
      </c>
      <c r="H942" s="44" t="str">
        <f>IF(Proc[[#This Row],[type]]="LFF (MDG-F)",MID(Proc[[#This Row],[Obj]],13,10),"")</f>
        <v>IT50C02009</v>
      </c>
      <c r="I942" s="152"/>
      <c r="J942" s="44" t="b">
        <f>Proc[[#This Row],[Requested]]=Proc[[#This Row],[CurrentParent]]</f>
        <v>1</v>
      </c>
      <c r="K942" s="152" t="str">
        <f>IF(Proc[[#This Row],[Author]]="Marcela Urrego",VLOOKUP(LEFT(Proc[[#This Row],[Requested]],1),Table3[#All],2,0),VLOOKUP(Proc[[#This Row],[Author]],Table4[],2,0))</f>
        <v>HC</v>
      </c>
      <c r="L942" s="22" t="s">
        <v>508</v>
      </c>
      <c r="M942" s="46">
        <v>45743.430810185186</v>
      </c>
      <c r="N942" s="46">
        <v>45749</v>
      </c>
      <c r="O942" s="46">
        <v>45749</v>
      </c>
      <c r="P942" s="48" t="str">
        <f ca="1">IF(Proc[[#This Row],[DaysAgeing]]&gt;5,"yep","on track")</f>
        <v>on track</v>
      </c>
      <c r="Q942" s="2">
        <f ca="1">IF(Proc[[#This Row],[DateClosed]]="",ABS(NETWORKDAYS(Proc[[#This Row],[DateOpened]],TODAY()))-1,ABS(NETWORKDAYS(Proc[[#This Row],[DateOpened]],Proc[[#This Row],[DateClosed]]))-1)</f>
        <v>4</v>
      </c>
      <c r="R942" s="48" t="s">
        <v>1938</v>
      </c>
      <c r="S942" s="44"/>
      <c r="T942" s="153">
        <v>941</v>
      </c>
    </row>
    <row r="943" spans="1:20" hidden="1">
      <c r="A943" s="47" t="s">
        <v>1937</v>
      </c>
      <c r="B943" s="152" t="str">
        <f>IFERROR(VLOOKUP(Proc[[#This Row],[App]],Table2[],3,0),"open")</f>
        <v>ok</v>
      </c>
      <c r="C943" s="47" t="s">
        <v>369</v>
      </c>
      <c r="D943" s="152" t="s">
        <v>1932</v>
      </c>
      <c r="E943" s="152" t="s">
        <v>1936</v>
      </c>
      <c r="F943" s="152" t="s">
        <v>1936</v>
      </c>
      <c r="G943" s="47" t="s">
        <v>406</v>
      </c>
      <c r="H943" s="44" t="str">
        <f>IF(Proc[[#This Row],[type]]="LFF (MDG-F)",MID(Proc[[#This Row],[Obj]],13,10),"")</f>
        <v>IT50C02010</v>
      </c>
      <c r="I943" s="152"/>
      <c r="J943" s="44" t="b">
        <f>Proc[[#This Row],[Requested]]=Proc[[#This Row],[CurrentParent]]</f>
        <v>1</v>
      </c>
      <c r="K943" s="152" t="str">
        <f>IF(Proc[[#This Row],[Author]]="Marcela Urrego",VLOOKUP(LEFT(Proc[[#This Row],[Requested]],1),Table3[#All],2,0),VLOOKUP(Proc[[#This Row],[Author]],Table4[],2,0))</f>
        <v>HC</v>
      </c>
      <c r="L943" s="22" t="s">
        <v>508</v>
      </c>
      <c r="M943" s="46">
        <v>45743.430810185186</v>
      </c>
      <c r="N943" s="46">
        <v>45749</v>
      </c>
      <c r="O943" s="46">
        <v>45749</v>
      </c>
      <c r="P943" s="48" t="str">
        <f ca="1">IF(Proc[[#This Row],[DaysAgeing]]&gt;5,"yep","on track")</f>
        <v>on track</v>
      </c>
      <c r="Q943" s="2">
        <f ca="1">IF(Proc[[#This Row],[DateClosed]]="",ABS(NETWORKDAYS(Proc[[#This Row],[DateOpened]],TODAY()))-1,ABS(NETWORKDAYS(Proc[[#This Row],[DateOpened]],Proc[[#This Row],[DateClosed]]))-1)</f>
        <v>4</v>
      </c>
      <c r="R943" s="48" t="s">
        <v>1938</v>
      </c>
      <c r="S943" s="44"/>
      <c r="T943" s="153">
        <v>942</v>
      </c>
    </row>
    <row r="944" spans="1:20" hidden="1">
      <c r="A944" t="s">
        <v>1937</v>
      </c>
      <c r="B944" s="152" t="str">
        <f>IFERROR(VLOOKUP(Proc[[#This Row],[App]],Table2[],3,0),"open")</f>
        <v>ok</v>
      </c>
      <c r="C944" s="47" t="s">
        <v>369</v>
      </c>
      <c r="D944" s="152" t="s">
        <v>1933</v>
      </c>
      <c r="E944" s="152" t="s">
        <v>1936</v>
      </c>
      <c r="F944" s="152" t="s">
        <v>1936</v>
      </c>
      <c r="G944" s="47" t="s">
        <v>406</v>
      </c>
      <c r="H944" s="44" t="str">
        <f>IF(Proc[[#This Row],[type]]="LFF (MDG-F)",MID(Proc[[#This Row],[Obj]],13,10),"")</f>
        <v>IT50C03007</v>
      </c>
      <c r="I944" s="152"/>
      <c r="J944" s="44" t="b">
        <f>Proc[[#This Row],[Requested]]=Proc[[#This Row],[CurrentParent]]</f>
        <v>1</v>
      </c>
      <c r="K944" s="152" t="str">
        <f>IF(Proc[[#This Row],[Author]]="Marcela Urrego",VLOOKUP(LEFT(Proc[[#This Row],[Requested]],1),Table3[#All],2,0),VLOOKUP(Proc[[#This Row],[Author]],Table4[],2,0))</f>
        <v>HC</v>
      </c>
      <c r="L944" s="22" t="s">
        <v>508</v>
      </c>
      <c r="M944" s="46">
        <v>45743.430810185186</v>
      </c>
      <c r="N944" s="46">
        <v>45749</v>
      </c>
      <c r="O944" s="46">
        <v>45749</v>
      </c>
      <c r="P944" s="48" t="str">
        <f ca="1">IF(Proc[[#This Row],[DaysAgeing]]&gt;5,"yep","on track")</f>
        <v>on track</v>
      </c>
      <c r="Q944" s="2">
        <f ca="1">IF(Proc[[#This Row],[DateClosed]]="",ABS(NETWORKDAYS(Proc[[#This Row],[DateOpened]],TODAY()))-1,ABS(NETWORKDAYS(Proc[[#This Row],[DateOpened]],Proc[[#This Row],[DateClosed]]))-1)</f>
        <v>4</v>
      </c>
      <c r="R944" s="48" t="s">
        <v>1938</v>
      </c>
      <c r="S944" s="44"/>
      <c r="T944" s="153">
        <v>943</v>
      </c>
    </row>
    <row r="945" spans="1:20" hidden="1">
      <c r="A945" t="s">
        <v>1937</v>
      </c>
      <c r="B945" s="152" t="str">
        <f>IFERROR(VLOOKUP(Proc[[#This Row],[App]],Table2[],3,0),"open")</f>
        <v>ok</v>
      </c>
      <c r="C945" s="47" t="s">
        <v>369</v>
      </c>
      <c r="D945" s="152" t="s">
        <v>1934</v>
      </c>
      <c r="E945" s="152" t="s">
        <v>1936</v>
      </c>
      <c r="F945" s="152" t="s">
        <v>1936</v>
      </c>
      <c r="G945" s="47" t="s">
        <v>406</v>
      </c>
      <c r="H945" s="44" t="str">
        <f>IF(Proc[[#This Row],[type]]="LFF (MDG-F)",MID(Proc[[#This Row],[Obj]],13,10),"")</f>
        <v>IT50C02011</v>
      </c>
      <c r="I945" s="152"/>
      <c r="J945" s="44" t="b">
        <f>Proc[[#This Row],[Requested]]=Proc[[#This Row],[CurrentParent]]</f>
        <v>1</v>
      </c>
      <c r="K945" s="152" t="str">
        <f>IF(Proc[[#This Row],[Author]]="Marcela Urrego",VLOOKUP(LEFT(Proc[[#This Row],[Requested]],1),Table3[#All],2,0),VLOOKUP(Proc[[#This Row],[Author]],Table4[],2,0))</f>
        <v>HC</v>
      </c>
      <c r="L945" s="22" t="s">
        <v>508</v>
      </c>
      <c r="M945" s="46">
        <v>45743.430810185186</v>
      </c>
      <c r="N945" s="46">
        <v>45749</v>
      </c>
      <c r="O945" s="46">
        <v>45749</v>
      </c>
      <c r="P945" s="48" t="str">
        <f ca="1">IF(Proc[[#This Row],[DaysAgeing]]&gt;5,"yep","on track")</f>
        <v>on track</v>
      </c>
      <c r="Q945" s="2">
        <f ca="1">IF(Proc[[#This Row],[DateClosed]]="",ABS(NETWORKDAYS(Proc[[#This Row],[DateOpened]],TODAY()))-1,ABS(NETWORKDAYS(Proc[[#This Row],[DateOpened]],Proc[[#This Row],[DateClosed]]))-1)</f>
        <v>4</v>
      </c>
      <c r="R945" s="48" t="s">
        <v>1938</v>
      </c>
      <c r="S945" s="44"/>
      <c r="T945" s="153">
        <v>944</v>
      </c>
    </row>
    <row r="946" spans="1:20" hidden="1">
      <c r="A946" s="47" t="s">
        <v>1926</v>
      </c>
      <c r="B946" s="152" t="str">
        <f>IFERROR(VLOOKUP(Proc[[#This Row],[App]],Table2[],3,0),"open")</f>
        <v>ok</v>
      </c>
      <c r="C946" s="47" t="s">
        <v>369</v>
      </c>
      <c r="D946" s="152" t="s">
        <v>2876</v>
      </c>
      <c r="E946" s="152" t="s">
        <v>475</v>
      </c>
      <c r="F946" s="152" t="s">
        <v>475</v>
      </c>
      <c r="G946" s="47" t="s">
        <v>406</v>
      </c>
      <c r="H946" s="44" t="str">
        <f>IF(Proc[[#This Row],[type]]="LFF (MDG-F)",MID(Proc[[#This Row],[Obj]],13,10),"")</f>
        <v>DZ50GM1100</v>
      </c>
      <c r="I946" s="152"/>
      <c r="J946" s="44" t="b">
        <f>Proc[[#This Row],[Requested]]=Proc[[#This Row],[CurrentParent]]</f>
        <v>1</v>
      </c>
      <c r="K946" s="152" t="str">
        <f>IF(Proc[[#This Row],[Author]]="Marcela Urrego",VLOOKUP(LEFT(Proc[[#This Row],[Requested]],1),Table3[#All],2,0),VLOOKUP(Proc[[#This Row],[Author]],Table4[],2,0))</f>
        <v>MGF</v>
      </c>
      <c r="L946" s="22" t="s">
        <v>508</v>
      </c>
      <c r="M946" s="46">
        <v>45743.522430555553</v>
      </c>
      <c r="N946" s="46">
        <v>45749</v>
      </c>
      <c r="O946" s="46">
        <v>45749</v>
      </c>
      <c r="P946" s="48" t="str">
        <f ca="1">IF(Proc[[#This Row],[DaysAgeing]]&gt;5,"yep","on track")</f>
        <v>on track</v>
      </c>
      <c r="Q946" s="2">
        <f ca="1">IF(Proc[[#This Row],[DateClosed]]="",ABS(NETWORKDAYS(Proc[[#This Row],[DateOpened]],TODAY()))-1,ABS(NETWORKDAYS(Proc[[#This Row],[DateOpened]],Proc[[#This Row],[DateClosed]]))-1)</f>
        <v>4</v>
      </c>
      <c r="R946" s="48" t="s">
        <v>514</v>
      </c>
      <c r="S946" s="44"/>
      <c r="T946" s="153">
        <v>945</v>
      </c>
    </row>
    <row r="947" spans="1:20" hidden="1">
      <c r="A947" t="s">
        <v>1926</v>
      </c>
      <c r="B947" s="152" t="str">
        <f>IFERROR(VLOOKUP(Proc[[#This Row],[App]],Table2[],3,0),"open")</f>
        <v>ok</v>
      </c>
      <c r="C947" s="47" t="s">
        <v>369</v>
      </c>
      <c r="D947" s="152" t="s">
        <v>2875</v>
      </c>
      <c r="E947" s="152" t="s">
        <v>1872</v>
      </c>
      <c r="F947" s="152" t="s">
        <v>1872</v>
      </c>
      <c r="G947" s="47" t="s">
        <v>406</v>
      </c>
      <c r="H947" s="44" t="str">
        <f>IF(Proc[[#This Row],[type]]="LFF (MDG-F)",MID(Proc[[#This Row],[Obj]],13,10),"")</f>
        <v>2053OF0000</v>
      </c>
      <c r="I947" s="152"/>
      <c r="J947" s="44" t="b">
        <f>Proc[[#This Row],[Requested]]=Proc[[#This Row],[CurrentParent]]</f>
        <v>1</v>
      </c>
      <c r="K947" s="152" t="str">
        <f>IF(Proc[[#This Row],[Author]]="Marcela Urrego",VLOOKUP(LEFT(Proc[[#This Row],[Requested]],1),Table3[#All],2,0),VLOOKUP(Proc[[#This Row],[Author]],Table4[],2,0))</f>
        <v>MGF</v>
      </c>
      <c r="L947" s="22" t="s">
        <v>508</v>
      </c>
      <c r="M947" s="46">
        <v>45743.522430555553</v>
      </c>
      <c r="N947" s="46">
        <v>45749</v>
      </c>
      <c r="O947" s="46">
        <v>45749</v>
      </c>
      <c r="P947" s="48" t="str">
        <f ca="1">IF(Proc[[#This Row],[DaysAgeing]]&gt;5,"yep","on track")</f>
        <v>on track</v>
      </c>
      <c r="Q947" s="2">
        <f ca="1">IF(Proc[[#This Row],[DateClosed]]="",ABS(NETWORKDAYS(Proc[[#This Row],[DateOpened]],TODAY()))-1,ABS(NETWORKDAYS(Proc[[#This Row],[DateOpened]],Proc[[#This Row],[DateClosed]]))-1)</f>
        <v>4</v>
      </c>
      <c r="R947" s="48" t="s">
        <v>514</v>
      </c>
      <c r="S947" s="44"/>
      <c r="T947" s="153">
        <v>946</v>
      </c>
    </row>
    <row r="948" spans="1:20" hidden="1">
      <c r="A948" s="47" t="s">
        <v>1924</v>
      </c>
      <c r="B948" s="152" t="str">
        <f>IFERROR(VLOOKUP(Proc[[#This Row],[App]],Table2[],3,0),"open")</f>
        <v>ok</v>
      </c>
      <c r="C948" s="47" t="s">
        <v>369</v>
      </c>
      <c r="D948" s="152" t="s">
        <v>8343</v>
      </c>
      <c r="E948" s="152" t="s">
        <v>1925</v>
      </c>
      <c r="F948" s="152" t="s">
        <v>1925</v>
      </c>
      <c r="G948" s="47" t="s">
        <v>406</v>
      </c>
      <c r="H948" s="44" t="str">
        <f>IF(Proc[[#This Row],[type]]="LFF (MDG-F)",MID(Proc[[#This Row],[Obj]],13,10),"")</f>
        <v>DE20569502</v>
      </c>
      <c r="I948" s="152"/>
      <c r="J948" s="44" t="b">
        <f>Proc[[#This Row],[Requested]]=Proc[[#This Row],[CurrentParent]]</f>
        <v>1</v>
      </c>
      <c r="K948" s="152" t="str">
        <f>IF(Proc[[#This Row],[Author]]="Marcela Urrego",VLOOKUP(LEFT(Proc[[#This Row],[Requested]],1),Table3[#All],2,0),VLOOKUP(Proc[[#This Row],[Author]],Table4[],2,0))</f>
        <v>MGF</v>
      </c>
      <c r="L948" s="22" t="s">
        <v>508</v>
      </c>
      <c r="M948" s="46">
        <v>45743.525312500002</v>
      </c>
      <c r="N948" s="46">
        <v>45749</v>
      </c>
      <c r="O948" s="46">
        <v>45749</v>
      </c>
      <c r="P948" s="48" t="str">
        <f ca="1">IF(Proc[[#This Row],[DaysAgeing]]&gt;5,"yep","on track")</f>
        <v>on track</v>
      </c>
      <c r="Q948" s="2">
        <f ca="1">IF(Proc[[#This Row],[DateClosed]]="",ABS(NETWORKDAYS(Proc[[#This Row],[DateOpened]],TODAY()))-1,ABS(NETWORKDAYS(Proc[[#This Row],[DateOpened]],Proc[[#This Row],[DateClosed]]))-1)</f>
        <v>4</v>
      </c>
      <c r="R948" s="48" t="s">
        <v>548</v>
      </c>
      <c r="S948" s="44"/>
      <c r="T948" s="153">
        <v>947</v>
      </c>
    </row>
    <row r="949" spans="1:20" hidden="1">
      <c r="A949" s="47" t="s">
        <v>1915</v>
      </c>
      <c r="B949" s="152" t="str">
        <f>IFERROR(VLOOKUP(Proc[[#This Row],[App]],Table2[],3,0),"open")</f>
        <v>ok</v>
      </c>
      <c r="C949" s="47" t="s">
        <v>369</v>
      </c>
      <c r="D949" s="152" t="s">
        <v>1916</v>
      </c>
      <c r="E949" s="152" t="s">
        <v>1872</v>
      </c>
      <c r="F949" s="152" t="s">
        <v>1872</v>
      </c>
      <c r="G949" s="47" t="s">
        <v>406</v>
      </c>
      <c r="H949" s="44" t="str">
        <f>IF(Proc[[#This Row],[type]]="LFF (MDG-F)",MID(Proc[[#This Row],[Obj]],13,10),"")</f>
        <v>ZA50GM1000</v>
      </c>
      <c r="I949" s="152"/>
      <c r="J949" s="44" t="b">
        <f>Proc[[#This Row],[Requested]]=Proc[[#This Row],[CurrentParent]]</f>
        <v>1</v>
      </c>
      <c r="K949" s="152" t="str">
        <f>IF(Proc[[#This Row],[Author]]="Marcela Urrego",VLOOKUP(LEFT(Proc[[#This Row],[Requested]],1),Table3[#All],2,0),VLOOKUP(Proc[[#This Row],[Author]],Table4[],2,0))</f>
        <v>MGF</v>
      </c>
      <c r="L949" s="22" t="s">
        <v>508</v>
      </c>
      <c r="M949" s="46">
        <v>45743.614340277774</v>
      </c>
      <c r="N949" s="46">
        <v>45749</v>
      </c>
      <c r="O949" s="46">
        <v>45749</v>
      </c>
      <c r="P949" s="48" t="str">
        <f ca="1">IF(Proc[[#This Row],[DaysAgeing]]&gt;5,"yep","on track")</f>
        <v>on track</v>
      </c>
      <c r="Q949" s="2">
        <f ca="1">IF(Proc[[#This Row],[DateClosed]]="",ABS(NETWORKDAYS(Proc[[#This Row],[DateOpened]],TODAY()))-1,ABS(NETWORKDAYS(Proc[[#This Row],[DateOpened]],Proc[[#This Row],[DateClosed]]))-1)</f>
        <v>4</v>
      </c>
      <c r="R949" s="48" t="s">
        <v>514</v>
      </c>
      <c r="S949" s="44"/>
      <c r="T949" s="153">
        <v>948</v>
      </c>
    </row>
    <row r="950" spans="1:20" hidden="1">
      <c r="A950" s="47" t="s">
        <v>1915</v>
      </c>
      <c r="B950" s="152" t="str">
        <f>IFERROR(VLOOKUP(Proc[[#This Row],[App]],Table2[],3,0),"open")</f>
        <v>ok</v>
      </c>
      <c r="C950" s="47" t="s">
        <v>369</v>
      </c>
      <c r="D950" s="152" t="s">
        <v>1917</v>
      </c>
      <c r="E950" s="152" t="s">
        <v>1872</v>
      </c>
      <c r="F950" s="152" t="s">
        <v>1872</v>
      </c>
      <c r="G950" s="47" t="s">
        <v>406</v>
      </c>
      <c r="H950" s="44" t="str">
        <f>IF(Proc[[#This Row],[type]]="LFF (MDG-F)",MID(Proc[[#This Row],[Obj]],13,10),"")</f>
        <v>ZA50GIT10D</v>
      </c>
      <c r="I950" s="152"/>
      <c r="J950" s="44" t="b">
        <f>Proc[[#This Row],[Requested]]=Proc[[#This Row],[CurrentParent]]</f>
        <v>1</v>
      </c>
      <c r="K950" s="152" t="str">
        <f>IF(Proc[[#This Row],[Author]]="Marcela Urrego",VLOOKUP(LEFT(Proc[[#This Row],[Requested]],1),Table3[#All],2,0),VLOOKUP(Proc[[#This Row],[Author]],Table4[],2,0))</f>
        <v>MGF</v>
      </c>
      <c r="L950" s="22" t="s">
        <v>508</v>
      </c>
      <c r="M950" s="46">
        <v>45743.614340277774</v>
      </c>
      <c r="N950" s="46">
        <v>45749</v>
      </c>
      <c r="O950" s="46">
        <v>45749</v>
      </c>
      <c r="P950" s="48" t="str">
        <f ca="1">IF(Proc[[#This Row],[DaysAgeing]]&gt;5,"yep","on track")</f>
        <v>on track</v>
      </c>
      <c r="Q950" s="2">
        <f ca="1">IF(Proc[[#This Row],[DateClosed]]="",ABS(NETWORKDAYS(Proc[[#This Row],[DateOpened]],TODAY()))-1,ABS(NETWORKDAYS(Proc[[#This Row],[DateOpened]],Proc[[#This Row],[DateClosed]]))-1)</f>
        <v>4</v>
      </c>
      <c r="R950" s="48" t="s">
        <v>514</v>
      </c>
      <c r="S950" s="44"/>
      <c r="T950" s="153">
        <v>949</v>
      </c>
    </row>
    <row r="951" spans="1:20" hidden="1">
      <c r="A951" s="47" t="s">
        <v>1915</v>
      </c>
      <c r="B951" s="152" t="str">
        <f>IFERROR(VLOOKUP(Proc[[#This Row],[App]],Table2[],3,0),"open")</f>
        <v>ok</v>
      </c>
      <c r="C951" s="47" t="s">
        <v>369</v>
      </c>
      <c r="D951" s="152" t="s">
        <v>1918</v>
      </c>
      <c r="E951" s="152" t="s">
        <v>1872</v>
      </c>
      <c r="F951" s="152" t="s">
        <v>1872</v>
      </c>
      <c r="G951" s="47" t="s">
        <v>406</v>
      </c>
      <c r="H951" s="44" t="str">
        <f>IF(Proc[[#This Row],[type]]="LFF (MDG-F)",MID(Proc[[#This Row],[Obj]],13,10),"")</f>
        <v>ZA50GHR014</v>
      </c>
      <c r="I951" s="152"/>
      <c r="J951" s="44" t="b">
        <f>Proc[[#This Row],[Requested]]=Proc[[#This Row],[CurrentParent]]</f>
        <v>1</v>
      </c>
      <c r="K951" s="152" t="str">
        <f>IF(Proc[[#This Row],[Author]]="Marcela Urrego",VLOOKUP(LEFT(Proc[[#This Row],[Requested]],1),Table3[#All],2,0),VLOOKUP(Proc[[#This Row],[Author]],Table4[],2,0))</f>
        <v>MGF</v>
      </c>
      <c r="L951" s="22" t="s">
        <v>508</v>
      </c>
      <c r="M951" s="46">
        <v>45743.614340277774</v>
      </c>
      <c r="N951" s="46">
        <v>45749</v>
      </c>
      <c r="O951" s="46">
        <v>45749</v>
      </c>
      <c r="P951" s="48" t="str">
        <f ca="1">IF(Proc[[#This Row],[DaysAgeing]]&gt;5,"yep","on track")</f>
        <v>on track</v>
      </c>
      <c r="Q951" s="2">
        <f ca="1">IF(Proc[[#This Row],[DateClosed]]="",ABS(NETWORKDAYS(Proc[[#This Row],[DateOpened]],TODAY()))-1,ABS(NETWORKDAYS(Proc[[#This Row],[DateOpened]],Proc[[#This Row],[DateClosed]]))-1)</f>
        <v>4</v>
      </c>
      <c r="R951" s="48" t="s">
        <v>514</v>
      </c>
      <c r="S951" s="44"/>
      <c r="T951" s="153">
        <v>950</v>
      </c>
    </row>
    <row r="952" spans="1:20" hidden="1">
      <c r="A952" s="47" t="s">
        <v>1915</v>
      </c>
      <c r="B952" s="152" t="str">
        <f>IFERROR(VLOOKUP(Proc[[#This Row],[App]],Table2[],3,0),"open")</f>
        <v>ok</v>
      </c>
      <c r="C952" s="47" t="s">
        <v>369</v>
      </c>
      <c r="D952" s="152" t="s">
        <v>1919</v>
      </c>
      <c r="E952" s="152" t="s">
        <v>1872</v>
      </c>
      <c r="F952" s="152" t="s">
        <v>1872</v>
      </c>
      <c r="G952" s="47" t="s">
        <v>406</v>
      </c>
      <c r="H952" s="44" t="str">
        <f>IF(Proc[[#This Row],[type]]="LFF (MDG-F)",MID(Proc[[#This Row],[Obj]],13,10),"")</f>
        <v>KE50GM2100</v>
      </c>
      <c r="I952" s="152"/>
      <c r="J952" s="44" t="b">
        <f>Proc[[#This Row],[Requested]]=Proc[[#This Row],[CurrentParent]]</f>
        <v>1</v>
      </c>
      <c r="K952" s="152" t="str">
        <f>IF(Proc[[#This Row],[Author]]="Marcela Urrego",VLOOKUP(LEFT(Proc[[#This Row],[Requested]],1),Table3[#All],2,0),VLOOKUP(Proc[[#This Row],[Author]],Table4[],2,0))</f>
        <v>MGF</v>
      </c>
      <c r="L952" s="22" t="s">
        <v>508</v>
      </c>
      <c r="M952" s="46">
        <v>45743.614340277774</v>
      </c>
      <c r="N952" s="46">
        <v>45749</v>
      </c>
      <c r="O952" s="46">
        <v>45749</v>
      </c>
      <c r="P952" s="48" t="str">
        <f ca="1">IF(Proc[[#This Row],[DaysAgeing]]&gt;5,"yep","on track")</f>
        <v>on track</v>
      </c>
      <c r="Q952" s="2">
        <f ca="1">IF(Proc[[#This Row],[DateClosed]]="",ABS(NETWORKDAYS(Proc[[#This Row],[DateOpened]],TODAY()))-1,ABS(NETWORKDAYS(Proc[[#This Row],[DateOpened]],Proc[[#This Row],[DateClosed]]))-1)</f>
        <v>4</v>
      </c>
      <c r="R952" s="48" t="s">
        <v>514</v>
      </c>
      <c r="S952" s="44"/>
      <c r="T952" s="153">
        <v>951</v>
      </c>
    </row>
    <row r="953" spans="1:20" hidden="1">
      <c r="A953" s="47" t="s">
        <v>1915</v>
      </c>
      <c r="B953" s="152" t="str">
        <f>IFERROR(VLOOKUP(Proc[[#This Row],[App]],Table2[],3,0),"open")</f>
        <v>ok</v>
      </c>
      <c r="C953" s="47" t="s">
        <v>369</v>
      </c>
      <c r="D953" s="152" t="s">
        <v>1920</v>
      </c>
      <c r="E953" s="152" t="s">
        <v>1872</v>
      </c>
      <c r="F953" s="152" t="s">
        <v>1872</v>
      </c>
      <c r="G953" s="47" t="s">
        <v>406</v>
      </c>
      <c r="H953" s="44" t="str">
        <f>IF(Proc[[#This Row],[type]]="LFF (MDG-F)",MID(Proc[[#This Row],[Obj]],13,10),"")</f>
        <v>CZ50GM2100</v>
      </c>
      <c r="I953" s="152"/>
      <c r="J953" s="44" t="b">
        <f>Proc[[#This Row],[Requested]]=Proc[[#This Row],[CurrentParent]]</f>
        <v>1</v>
      </c>
      <c r="K953" s="152" t="str">
        <f>IF(Proc[[#This Row],[Author]]="Marcela Urrego",VLOOKUP(LEFT(Proc[[#This Row],[Requested]],1),Table3[#All],2,0),VLOOKUP(Proc[[#This Row],[Author]],Table4[],2,0))</f>
        <v>MGF</v>
      </c>
      <c r="L953" s="22" t="s">
        <v>508</v>
      </c>
      <c r="M953" s="46">
        <v>45743.614340277774</v>
      </c>
      <c r="N953" s="46">
        <v>45749</v>
      </c>
      <c r="O953" s="46">
        <v>45749</v>
      </c>
      <c r="P953" s="48" t="str">
        <f ca="1">IF(Proc[[#This Row],[DaysAgeing]]&gt;5,"yep","on track")</f>
        <v>on track</v>
      </c>
      <c r="Q953" s="2">
        <f ca="1">IF(Proc[[#This Row],[DateClosed]]="",ABS(NETWORKDAYS(Proc[[#This Row],[DateOpened]],TODAY()))-1,ABS(NETWORKDAYS(Proc[[#This Row],[DateOpened]],Proc[[#This Row],[DateClosed]]))-1)</f>
        <v>4</v>
      </c>
      <c r="R953" s="48" t="s">
        <v>514</v>
      </c>
      <c r="S953" s="44"/>
      <c r="T953" s="153">
        <v>952</v>
      </c>
    </row>
    <row r="954" spans="1:20" hidden="1">
      <c r="A954" s="47" t="s">
        <v>1915</v>
      </c>
      <c r="B954" s="152" t="str">
        <f>IFERROR(VLOOKUP(Proc[[#This Row],[App]],Table2[],3,0),"open")</f>
        <v>ok</v>
      </c>
      <c r="C954" s="47" t="s">
        <v>369</v>
      </c>
      <c r="D954" s="152" t="s">
        <v>1921</v>
      </c>
      <c r="E954" s="152" t="s">
        <v>1872</v>
      </c>
      <c r="F954" s="152" t="s">
        <v>1872</v>
      </c>
      <c r="G954" s="47" t="s">
        <v>406</v>
      </c>
      <c r="H954" s="44" t="str">
        <f>IF(Proc[[#This Row],[type]]="LFF (MDG-F)",MID(Proc[[#This Row],[Obj]],13,10),"")</f>
        <v>CZ50GM2101</v>
      </c>
      <c r="I954" s="152"/>
      <c r="J954" s="44" t="b">
        <f>Proc[[#This Row],[Requested]]=Proc[[#This Row],[CurrentParent]]</f>
        <v>1</v>
      </c>
      <c r="K954" s="152" t="str">
        <f>IF(Proc[[#This Row],[Author]]="Marcela Urrego",VLOOKUP(LEFT(Proc[[#This Row],[Requested]],1),Table3[#All],2,0),VLOOKUP(Proc[[#This Row],[Author]],Table4[],2,0))</f>
        <v>MGF</v>
      </c>
      <c r="L954" s="22" t="s">
        <v>508</v>
      </c>
      <c r="M954" s="46">
        <v>45743.614340277774</v>
      </c>
      <c r="N954" s="46">
        <v>45749</v>
      </c>
      <c r="O954" s="46">
        <v>45749</v>
      </c>
      <c r="P954" s="48" t="str">
        <f ca="1">IF(Proc[[#This Row],[DaysAgeing]]&gt;5,"yep","on track")</f>
        <v>on track</v>
      </c>
      <c r="Q954" s="2">
        <f ca="1">IF(Proc[[#This Row],[DateClosed]]="",ABS(NETWORKDAYS(Proc[[#This Row],[DateOpened]],TODAY()))-1,ABS(NETWORKDAYS(Proc[[#This Row],[DateOpened]],Proc[[#This Row],[DateClosed]]))-1)</f>
        <v>4</v>
      </c>
      <c r="R954" s="48" t="s">
        <v>514</v>
      </c>
      <c r="S954" s="44"/>
      <c r="T954" s="153">
        <v>953</v>
      </c>
    </row>
    <row r="955" spans="1:20" hidden="1">
      <c r="A955" t="s">
        <v>1939</v>
      </c>
      <c r="B955" s="152" t="str">
        <f>IFERROR(VLOOKUP(Proc[[#This Row],[App]],Table2[],3,0),"open")</f>
        <v>ok</v>
      </c>
      <c r="C955" s="47" t="s">
        <v>369</v>
      </c>
      <c r="D955" s="152" t="s">
        <v>8344</v>
      </c>
      <c r="E955" s="152" t="s">
        <v>1945</v>
      </c>
      <c r="F955" s="152" t="s">
        <v>1945</v>
      </c>
      <c r="G955" t="s">
        <v>400</v>
      </c>
      <c r="H955" s="44" t="str">
        <f>IF(Proc[[#This Row],[type]]="LFF (MDG-F)",MID(Proc[[#This Row],[Obj]],13,10),"")</f>
        <v/>
      </c>
      <c r="I955" s="152"/>
      <c r="J955" s="44" t="b">
        <f>Proc[[#This Row],[Requested]]=Proc[[#This Row],[CurrentParent]]</f>
        <v>1</v>
      </c>
      <c r="K955" s="152" t="str">
        <f>IF(Proc[[#This Row],[Author]]="Marcela Urrego",VLOOKUP(LEFT(Proc[[#This Row],[Requested]],1),Table3[#All],2,0),VLOOKUP(Proc[[#This Row],[Author]],Table4[],2,0))</f>
        <v>LS</v>
      </c>
      <c r="L955" s="22" t="s">
        <v>508</v>
      </c>
      <c r="M955" s="46">
        <v>45744.427824074075</v>
      </c>
      <c r="N955" s="46">
        <v>45747</v>
      </c>
      <c r="O955" s="46">
        <v>45747</v>
      </c>
      <c r="P955" s="48" t="str">
        <f ca="1">IF(Proc[[#This Row],[DaysAgeing]]&gt;5,"yep","on track")</f>
        <v>on track</v>
      </c>
      <c r="Q955" s="2">
        <f ca="1">IF(Proc[[#This Row],[DateClosed]]="",ABS(NETWORKDAYS(Proc[[#This Row],[DateOpened]],TODAY()))-1,ABS(NETWORKDAYS(Proc[[#This Row],[DateOpened]],Proc[[#This Row],[DateClosed]]))-1)</f>
        <v>1</v>
      </c>
      <c r="R955" s="48" t="s">
        <v>964</v>
      </c>
      <c r="S955" s="44"/>
      <c r="T955" s="153">
        <v>954</v>
      </c>
    </row>
    <row r="956" spans="1:20" hidden="1">
      <c r="A956" s="47" t="s">
        <v>1939</v>
      </c>
      <c r="B956" s="152" t="str">
        <f>IFERROR(VLOOKUP(Proc[[#This Row],[App]],Table2[],3,0),"open")</f>
        <v>ok</v>
      </c>
      <c r="C956" s="47" t="s">
        <v>369</v>
      </c>
      <c r="D956" s="152" t="s">
        <v>7441</v>
      </c>
      <c r="E956" s="152" t="s">
        <v>1946</v>
      </c>
      <c r="F956" s="152" t="s">
        <v>1946</v>
      </c>
      <c r="G956" s="47" t="s">
        <v>400</v>
      </c>
      <c r="H956" s="44" t="str">
        <f>IF(Proc[[#This Row],[type]]="LFF (MDG-F)",MID(Proc[[#This Row],[Obj]],13,10),"")</f>
        <v/>
      </c>
      <c r="I956" s="152"/>
      <c r="J956" s="44" t="b">
        <f>Proc[[#This Row],[Requested]]=Proc[[#This Row],[CurrentParent]]</f>
        <v>1</v>
      </c>
      <c r="K956" s="152" t="str">
        <f>IF(Proc[[#This Row],[Author]]="Marcela Urrego",VLOOKUP(LEFT(Proc[[#This Row],[Requested]],1),Table3[#All],2,0),VLOOKUP(Proc[[#This Row],[Author]],Table4[],2,0))</f>
        <v>LS</v>
      </c>
      <c r="L956" s="22" t="s">
        <v>508</v>
      </c>
      <c r="M956" s="46">
        <v>45744.427824074075</v>
      </c>
      <c r="N956" s="46">
        <v>45747</v>
      </c>
      <c r="O956" s="46">
        <v>45747</v>
      </c>
      <c r="P956" s="48" t="str">
        <f ca="1">IF(Proc[[#This Row],[DaysAgeing]]&gt;5,"yep","on track")</f>
        <v>on track</v>
      </c>
      <c r="Q956" s="2">
        <f ca="1">IF(Proc[[#This Row],[DateClosed]]="",ABS(NETWORKDAYS(Proc[[#This Row],[DateOpened]],TODAY()))-1,ABS(NETWORKDAYS(Proc[[#This Row],[DateOpened]],Proc[[#This Row],[DateClosed]]))-1)</f>
        <v>1</v>
      </c>
      <c r="R956" s="48" t="s">
        <v>964</v>
      </c>
      <c r="S956" s="44"/>
      <c r="T956" s="153">
        <v>955</v>
      </c>
    </row>
    <row r="957" spans="1:20" hidden="1">
      <c r="A957" s="47" t="s">
        <v>1939</v>
      </c>
      <c r="B957" s="152" t="str">
        <f>IFERROR(VLOOKUP(Proc[[#This Row],[App]],Table2[],3,0),"open")</f>
        <v>ok</v>
      </c>
      <c r="C957" s="47" t="s">
        <v>369</v>
      </c>
      <c r="D957" s="152" t="s">
        <v>8345</v>
      </c>
      <c r="E957" s="152" t="s">
        <v>1618</v>
      </c>
      <c r="F957" s="152" t="s">
        <v>1618</v>
      </c>
      <c r="G957" s="47" t="s">
        <v>400</v>
      </c>
      <c r="H957" s="44" t="str">
        <f>IF(Proc[[#This Row],[type]]="LFF (MDG-F)",MID(Proc[[#This Row],[Obj]],13,10),"")</f>
        <v/>
      </c>
      <c r="I957" s="152"/>
      <c r="J957" s="44" t="b">
        <f>Proc[[#This Row],[Requested]]=Proc[[#This Row],[CurrentParent]]</f>
        <v>1</v>
      </c>
      <c r="K957" s="152" t="str">
        <f>IF(Proc[[#This Row],[Author]]="Marcela Urrego",VLOOKUP(LEFT(Proc[[#This Row],[Requested]],1),Table3[#All],2,0),VLOOKUP(Proc[[#This Row],[Author]],Table4[],2,0))</f>
        <v>LS</v>
      </c>
      <c r="L957" s="22" t="s">
        <v>508</v>
      </c>
      <c r="M957" s="46">
        <v>45744.427824074075</v>
      </c>
      <c r="N957" s="46">
        <v>45747</v>
      </c>
      <c r="O957" s="46">
        <v>45747</v>
      </c>
      <c r="P957" s="48" t="str">
        <f ca="1">IF(Proc[[#This Row],[DaysAgeing]]&gt;5,"yep","on track")</f>
        <v>on track</v>
      </c>
      <c r="Q957" s="2">
        <f ca="1">IF(Proc[[#This Row],[DateClosed]]="",ABS(NETWORKDAYS(Proc[[#This Row],[DateOpened]],TODAY()))-1,ABS(NETWORKDAYS(Proc[[#This Row],[DateOpened]],Proc[[#This Row],[DateClosed]]))-1)</f>
        <v>1</v>
      </c>
      <c r="R957" s="48" t="s">
        <v>964</v>
      </c>
      <c r="S957" s="44"/>
      <c r="T957" s="153">
        <v>956</v>
      </c>
    </row>
    <row r="958" spans="1:20" hidden="1">
      <c r="A958" s="47" t="s">
        <v>1939</v>
      </c>
      <c r="B958" s="111" t="str">
        <f>IFERROR(VLOOKUP(Proc[[#This Row],[App]],Table2[],3,0),"open")</f>
        <v>ok</v>
      </c>
      <c r="C958" s="47" t="s">
        <v>369</v>
      </c>
      <c r="D958" s="152" t="s">
        <v>1940</v>
      </c>
      <c r="E958" s="152" t="s">
        <v>1528</v>
      </c>
      <c r="F958" s="152" t="s">
        <v>1528</v>
      </c>
      <c r="G958" s="47" t="s">
        <v>400</v>
      </c>
      <c r="H958" s="44" t="str">
        <f>IF(Proc[[#This Row],[type]]="LFF (MDG-F)",MID(Proc[[#This Row],[Obj]],13,10),"")</f>
        <v/>
      </c>
      <c r="I958" s="152"/>
      <c r="J958" s="44" t="b">
        <f>Proc[[#This Row],[Requested]]=Proc[[#This Row],[CurrentParent]]</f>
        <v>1</v>
      </c>
      <c r="K958" s="107" t="str">
        <f>IF(Proc[[#This Row],[Author]]="Marcela Urrego",VLOOKUP(LEFT(Proc[[#This Row],[Requested]],1),Table3[#All],2,0),VLOOKUP(Proc[[#This Row],[Author]],Table4[],2,0))</f>
        <v>LS</v>
      </c>
      <c r="L958" s="22" t="s">
        <v>508</v>
      </c>
      <c r="M958" s="46">
        <v>45744.427824074075</v>
      </c>
      <c r="N958" s="46">
        <v>45747</v>
      </c>
      <c r="O958" s="46">
        <v>45747</v>
      </c>
      <c r="P958" s="48" t="str">
        <f ca="1">IF(Proc[[#This Row],[DaysAgeing]]&gt;5,"yep","on track")</f>
        <v>on track</v>
      </c>
      <c r="Q958" s="2">
        <f ca="1">IF(Proc[[#This Row],[DateClosed]]="",ABS(NETWORKDAYS(Proc[[#This Row],[DateOpened]],TODAY()))-1,ABS(NETWORKDAYS(Proc[[#This Row],[DateOpened]],Proc[[#This Row],[DateClosed]]))-1)</f>
        <v>1</v>
      </c>
      <c r="R958" s="48" t="s">
        <v>964</v>
      </c>
      <c r="S958" s="44"/>
      <c r="T958" s="153">
        <v>957</v>
      </c>
    </row>
    <row r="959" spans="1:20" hidden="1">
      <c r="A959" s="47" t="s">
        <v>1939</v>
      </c>
      <c r="B959" s="152" t="str">
        <f>IFERROR(VLOOKUP(Proc[[#This Row],[App]],Table2[],3,0),"open")</f>
        <v>ok</v>
      </c>
      <c r="C959" s="47" t="s">
        <v>369</v>
      </c>
      <c r="D959" s="152" t="s">
        <v>1941</v>
      </c>
      <c r="E959" s="152" t="s">
        <v>1528</v>
      </c>
      <c r="F959" s="152" t="s">
        <v>1528</v>
      </c>
      <c r="G959" s="47" t="s">
        <v>400</v>
      </c>
      <c r="H959" s="44" t="str">
        <f>IF(Proc[[#This Row],[type]]="LFF (MDG-F)",MID(Proc[[#This Row],[Obj]],13,10),"")</f>
        <v/>
      </c>
      <c r="I959" s="152"/>
      <c r="J959" s="44" t="b">
        <f>Proc[[#This Row],[Requested]]=Proc[[#This Row],[CurrentParent]]</f>
        <v>1</v>
      </c>
      <c r="K959" s="152" t="str">
        <f>IF(Proc[[#This Row],[Author]]="Marcela Urrego",VLOOKUP(LEFT(Proc[[#This Row],[Requested]],1),Table3[#All],2,0),VLOOKUP(Proc[[#This Row],[Author]],Table4[],2,0))</f>
        <v>LS</v>
      </c>
      <c r="L959" s="22" t="s">
        <v>508</v>
      </c>
      <c r="M959" s="46">
        <v>45744.427824074075</v>
      </c>
      <c r="N959" s="46">
        <v>45747</v>
      </c>
      <c r="O959" s="46">
        <v>45747</v>
      </c>
      <c r="P959" s="48" t="str">
        <f ca="1">IF(Proc[[#This Row],[DaysAgeing]]&gt;5,"yep","on track")</f>
        <v>on track</v>
      </c>
      <c r="Q959" s="2">
        <f ca="1">IF(Proc[[#This Row],[DateClosed]]="",ABS(NETWORKDAYS(Proc[[#This Row],[DateOpened]],TODAY()))-1,ABS(NETWORKDAYS(Proc[[#This Row],[DateOpened]],Proc[[#This Row],[DateClosed]]))-1)</f>
        <v>1</v>
      </c>
      <c r="R959" s="48" t="s">
        <v>964</v>
      </c>
      <c r="S959" s="44"/>
      <c r="T959" s="153">
        <v>958</v>
      </c>
    </row>
    <row r="960" spans="1:20" hidden="1">
      <c r="A960" s="47" t="s">
        <v>1939</v>
      </c>
      <c r="B960" s="152" t="str">
        <f>IFERROR(VLOOKUP(Proc[[#This Row],[App]],Table2[],3,0),"open")</f>
        <v>ok</v>
      </c>
      <c r="C960" s="47" t="s">
        <v>369</v>
      </c>
      <c r="D960" s="152" t="s">
        <v>8346</v>
      </c>
      <c r="E960" s="152" t="s">
        <v>1947</v>
      </c>
      <c r="F960" s="152" t="s">
        <v>1947</v>
      </c>
      <c r="G960" s="47" t="s">
        <v>400</v>
      </c>
      <c r="H960" s="44" t="str">
        <f>IF(Proc[[#This Row],[type]]="LFF (MDG-F)",MID(Proc[[#This Row],[Obj]],13,10),"")</f>
        <v/>
      </c>
      <c r="I960" s="152"/>
      <c r="J960" s="44" t="b">
        <f>Proc[[#This Row],[Requested]]=Proc[[#This Row],[CurrentParent]]</f>
        <v>1</v>
      </c>
      <c r="K960" s="152" t="str">
        <f>IF(Proc[[#This Row],[Author]]="Marcela Urrego",VLOOKUP(LEFT(Proc[[#This Row],[Requested]],1),Table3[#All],2,0),VLOOKUP(Proc[[#This Row],[Author]],Table4[],2,0))</f>
        <v>LS</v>
      </c>
      <c r="L960" s="22" t="s">
        <v>508</v>
      </c>
      <c r="M960" s="46">
        <v>45744.427824074075</v>
      </c>
      <c r="N960" s="46">
        <v>45747</v>
      </c>
      <c r="O960" s="46">
        <v>45747</v>
      </c>
      <c r="P960" s="48" t="str">
        <f ca="1">IF(Proc[[#This Row],[DaysAgeing]]&gt;5,"yep","on track")</f>
        <v>on track</v>
      </c>
      <c r="Q960" s="2">
        <f ca="1">IF(Proc[[#This Row],[DateClosed]]="",ABS(NETWORKDAYS(Proc[[#This Row],[DateOpened]],TODAY()))-1,ABS(NETWORKDAYS(Proc[[#This Row],[DateOpened]],Proc[[#This Row],[DateClosed]]))-1)</f>
        <v>1</v>
      </c>
      <c r="R960" s="48" t="s">
        <v>964</v>
      </c>
      <c r="S960" s="44"/>
      <c r="T960" s="153">
        <v>959</v>
      </c>
    </row>
    <row r="961" spans="1:20" hidden="1">
      <c r="A961" s="47" t="s">
        <v>1939</v>
      </c>
      <c r="B961" s="152" t="str">
        <f>IFERROR(VLOOKUP(Proc[[#This Row],[App]],Table2[],3,0),"open")</f>
        <v>ok</v>
      </c>
      <c r="C961" s="47" t="s">
        <v>369</v>
      </c>
      <c r="D961" s="152" t="s">
        <v>8347</v>
      </c>
      <c r="E961" s="152" t="s">
        <v>768</v>
      </c>
      <c r="F961" s="152" t="s">
        <v>768</v>
      </c>
      <c r="G961" s="47" t="s">
        <v>400</v>
      </c>
      <c r="H961" s="44" t="str">
        <f>IF(Proc[[#This Row],[type]]="LFF (MDG-F)",MID(Proc[[#This Row],[Obj]],13,10),"")</f>
        <v/>
      </c>
      <c r="I961" s="152"/>
      <c r="J961" s="44" t="b">
        <f>Proc[[#This Row],[Requested]]=Proc[[#This Row],[CurrentParent]]</f>
        <v>1</v>
      </c>
      <c r="K961" s="152" t="str">
        <f>IF(Proc[[#This Row],[Author]]="Marcela Urrego",VLOOKUP(LEFT(Proc[[#This Row],[Requested]],1),Table3[#All],2,0),VLOOKUP(Proc[[#This Row],[Author]],Table4[],2,0))</f>
        <v>LS</v>
      </c>
      <c r="L961" s="22" t="s">
        <v>508</v>
      </c>
      <c r="M961" s="46">
        <v>45744.427824074075</v>
      </c>
      <c r="N961" s="46">
        <v>45747</v>
      </c>
      <c r="O961" s="46">
        <v>45747</v>
      </c>
      <c r="P961" s="48" t="str">
        <f ca="1">IF(Proc[[#This Row],[DaysAgeing]]&gt;5,"yep","on track")</f>
        <v>on track</v>
      </c>
      <c r="Q961" s="2">
        <f ca="1">IF(Proc[[#This Row],[DateClosed]]="",ABS(NETWORKDAYS(Proc[[#This Row],[DateOpened]],TODAY()))-1,ABS(NETWORKDAYS(Proc[[#This Row],[DateOpened]],Proc[[#This Row],[DateClosed]]))-1)</f>
        <v>1</v>
      </c>
      <c r="R961" s="48" t="s">
        <v>964</v>
      </c>
      <c r="S961" s="44"/>
      <c r="T961" s="153">
        <v>960</v>
      </c>
    </row>
    <row r="962" spans="1:20" hidden="1">
      <c r="A962" s="47" t="s">
        <v>1939</v>
      </c>
      <c r="B962" s="152" t="str">
        <f>IFERROR(VLOOKUP(Proc[[#This Row],[App]],Table2[],3,0),"open")</f>
        <v>ok</v>
      </c>
      <c r="C962" s="47" t="s">
        <v>369</v>
      </c>
      <c r="D962" s="152" t="s">
        <v>1942</v>
      </c>
      <c r="E962" s="152" t="s">
        <v>1948</v>
      </c>
      <c r="F962" s="152" t="s">
        <v>1948</v>
      </c>
      <c r="G962" s="47" t="s">
        <v>400</v>
      </c>
      <c r="H962" s="44" t="str">
        <f>IF(Proc[[#This Row],[type]]="LFF (MDG-F)",MID(Proc[[#This Row],[Obj]],13,10),"")</f>
        <v/>
      </c>
      <c r="I962" s="152"/>
      <c r="J962" s="44" t="b">
        <f>Proc[[#This Row],[Requested]]=Proc[[#This Row],[CurrentParent]]</f>
        <v>1</v>
      </c>
      <c r="K962" s="152" t="str">
        <f>IF(Proc[[#This Row],[Author]]="Marcela Urrego",VLOOKUP(LEFT(Proc[[#This Row],[Requested]],1),Table3[#All],2,0),VLOOKUP(Proc[[#This Row],[Author]],Table4[],2,0))</f>
        <v>LS</v>
      </c>
      <c r="L962" s="22" t="s">
        <v>508</v>
      </c>
      <c r="M962" s="46">
        <v>45744.427824074075</v>
      </c>
      <c r="N962" s="46">
        <v>45747</v>
      </c>
      <c r="O962" s="46">
        <v>45747</v>
      </c>
      <c r="P962" s="48" t="str">
        <f ca="1">IF(Proc[[#This Row],[DaysAgeing]]&gt;5,"yep","on track")</f>
        <v>on track</v>
      </c>
      <c r="Q962" s="2">
        <f ca="1">IF(Proc[[#This Row],[DateClosed]]="",ABS(NETWORKDAYS(Proc[[#This Row],[DateOpened]],TODAY()))-1,ABS(NETWORKDAYS(Proc[[#This Row],[DateOpened]],Proc[[#This Row],[DateClosed]]))-1)</f>
        <v>1</v>
      </c>
      <c r="R962" s="48" t="s">
        <v>964</v>
      </c>
      <c r="S962" s="44"/>
      <c r="T962" s="153">
        <v>961</v>
      </c>
    </row>
    <row r="963" spans="1:20" hidden="1">
      <c r="A963" s="47" t="s">
        <v>1939</v>
      </c>
      <c r="B963" s="152" t="str">
        <f>IFERROR(VLOOKUP(Proc[[#This Row],[App]],Table2[],3,0),"open")</f>
        <v>ok</v>
      </c>
      <c r="C963" s="47" t="s">
        <v>369</v>
      </c>
      <c r="D963" s="152" t="s">
        <v>1943</v>
      </c>
      <c r="E963" s="152" t="s">
        <v>768</v>
      </c>
      <c r="F963" s="152" t="s">
        <v>768</v>
      </c>
      <c r="G963" s="47" t="s">
        <v>400</v>
      </c>
      <c r="H963" s="44" t="str">
        <f>IF(Proc[[#This Row],[type]]="LFF (MDG-F)",MID(Proc[[#This Row],[Obj]],13,10),"")</f>
        <v/>
      </c>
      <c r="I963" s="152"/>
      <c r="J963" s="44" t="b">
        <f>Proc[[#This Row],[Requested]]=Proc[[#This Row],[CurrentParent]]</f>
        <v>1</v>
      </c>
      <c r="K963" s="152" t="str">
        <f>IF(Proc[[#This Row],[Author]]="Marcela Urrego",VLOOKUP(LEFT(Proc[[#This Row],[Requested]],1),Table3[#All],2,0),VLOOKUP(Proc[[#This Row],[Author]],Table4[],2,0))</f>
        <v>LS</v>
      </c>
      <c r="L963" s="22" t="s">
        <v>508</v>
      </c>
      <c r="M963" s="46">
        <v>45744.427824074075</v>
      </c>
      <c r="N963" s="46">
        <v>45747</v>
      </c>
      <c r="O963" s="46">
        <v>45747</v>
      </c>
      <c r="P963" s="48" t="str">
        <f ca="1">IF(Proc[[#This Row],[DaysAgeing]]&gt;5,"yep","on track")</f>
        <v>on track</v>
      </c>
      <c r="Q963" s="2">
        <f ca="1">IF(Proc[[#This Row],[DateClosed]]="",ABS(NETWORKDAYS(Proc[[#This Row],[DateOpened]],TODAY()))-1,ABS(NETWORKDAYS(Proc[[#This Row],[DateOpened]],Proc[[#This Row],[DateClosed]]))-1)</f>
        <v>1</v>
      </c>
      <c r="R963" s="48" t="s">
        <v>964</v>
      </c>
      <c r="S963" s="44"/>
      <c r="T963" s="153">
        <v>962</v>
      </c>
    </row>
    <row r="964" spans="1:20" hidden="1">
      <c r="A964" s="47" t="s">
        <v>1939</v>
      </c>
      <c r="B964" s="152" t="str">
        <f>IFERROR(VLOOKUP(Proc[[#This Row],[App]],Table2[],3,0),"open")</f>
        <v>ok</v>
      </c>
      <c r="C964" s="47" t="s">
        <v>369</v>
      </c>
      <c r="D964" s="152" t="s">
        <v>1944</v>
      </c>
      <c r="E964" s="152" t="s">
        <v>1949</v>
      </c>
      <c r="F964" s="152" t="s">
        <v>1949</v>
      </c>
      <c r="G964" s="47" t="s">
        <v>400</v>
      </c>
      <c r="H964" s="44" t="str">
        <f>IF(Proc[[#This Row],[type]]="LFF (MDG-F)",MID(Proc[[#This Row],[Obj]],13,10),"")</f>
        <v/>
      </c>
      <c r="I964" s="152"/>
      <c r="J964" s="44" t="b">
        <f>Proc[[#This Row],[Requested]]=Proc[[#This Row],[CurrentParent]]</f>
        <v>1</v>
      </c>
      <c r="K964" s="152" t="str">
        <f>IF(Proc[[#This Row],[Author]]="Marcela Urrego",VLOOKUP(LEFT(Proc[[#This Row],[Requested]],1),Table3[#All],2,0),VLOOKUP(Proc[[#This Row],[Author]],Table4[],2,0))</f>
        <v>LS</v>
      </c>
      <c r="L964" s="22" t="s">
        <v>508</v>
      </c>
      <c r="M964" s="46">
        <v>45744.427824074075</v>
      </c>
      <c r="N964" s="46">
        <v>45747</v>
      </c>
      <c r="O964" s="46">
        <v>45747</v>
      </c>
      <c r="P964" s="48" t="str">
        <f ca="1">IF(Proc[[#This Row],[DaysAgeing]]&gt;5,"yep","on track")</f>
        <v>on track</v>
      </c>
      <c r="Q964" s="2">
        <f ca="1">IF(Proc[[#This Row],[DateClosed]]="",ABS(NETWORKDAYS(Proc[[#This Row],[DateOpened]],TODAY()))-1,ABS(NETWORKDAYS(Proc[[#This Row],[DateOpened]],Proc[[#This Row],[DateClosed]]))-1)</f>
        <v>1</v>
      </c>
      <c r="R964" s="48" t="s">
        <v>964</v>
      </c>
      <c r="S964" s="44"/>
      <c r="T964" s="153">
        <v>963</v>
      </c>
    </row>
    <row r="965" spans="1:20" hidden="1">
      <c r="A965" t="s">
        <v>1996</v>
      </c>
      <c r="B965" s="152" t="str">
        <f>IFERROR(VLOOKUP(Proc[[#This Row],[App]],Table2[],3,0),"open")</f>
        <v>ok</v>
      </c>
      <c r="C965" s="47" t="s">
        <v>369</v>
      </c>
      <c r="D965" s="152" t="s">
        <v>1997</v>
      </c>
      <c r="E965" s="152" t="s">
        <v>475</v>
      </c>
      <c r="F965" s="152" t="s">
        <v>475</v>
      </c>
      <c r="G965" t="s">
        <v>406</v>
      </c>
      <c r="H965" s="44" t="str">
        <f>IF(Proc[[#This Row],[type]]="LFF (MDG-F)",MID(Proc[[#This Row],[Obj]],13,10),"")</f>
        <v>GB10GM4002</v>
      </c>
      <c r="I965" s="152"/>
      <c r="J965" s="44" t="b">
        <f>Proc[[#This Row],[Requested]]=Proc[[#This Row],[CurrentParent]]</f>
        <v>1</v>
      </c>
      <c r="K965" s="152" t="str">
        <f>IF(Proc[[#This Row],[Author]]="Marcela Urrego",VLOOKUP(LEFT(Proc[[#This Row],[Requested]],1),Table3[#All],2,0),VLOOKUP(Proc[[#This Row],[Author]],Table4[],2,0))</f>
        <v>MGF</v>
      </c>
      <c r="L965" s="22" t="s">
        <v>1970</v>
      </c>
      <c r="M965" s="46">
        <v>45744.61619212963</v>
      </c>
      <c r="N965" s="46">
        <v>45751</v>
      </c>
      <c r="O965" s="46">
        <v>45751</v>
      </c>
      <c r="P965" s="48" t="str">
        <f ca="1">IF(Proc[[#This Row],[DaysAgeing]]&gt;5,"yep","on track")</f>
        <v>on track</v>
      </c>
      <c r="Q965" s="2">
        <f ca="1">IF(Proc[[#This Row],[DateClosed]]="",ABS(NETWORKDAYS(Proc[[#This Row],[DateOpened]],TODAY()))-1,ABS(NETWORKDAYS(Proc[[#This Row],[DateOpened]],Proc[[#This Row],[DateClosed]]))-1)</f>
        <v>5</v>
      </c>
      <c r="R965" s="48" t="s">
        <v>529</v>
      </c>
      <c r="S965" s="44"/>
      <c r="T965" s="153">
        <v>964</v>
      </c>
    </row>
    <row r="966" spans="1:20" hidden="1">
      <c r="A966" t="s">
        <v>1979</v>
      </c>
      <c r="B966" s="152" t="str">
        <f>IFERROR(VLOOKUP(Proc[[#This Row],[App]],Table2[],3,0),"open")</f>
        <v>ok</v>
      </c>
      <c r="C966" s="47" t="s">
        <v>369</v>
      </c>
      <c r="D966" s="152" t="s">
        <v>1978</v>
      </c>
      <c r="E966" s="152" t="s">
        <v>539</v>
      </c>
      <c r="F966" s="85" t="s">
        <v>539</v>
      </c>
      <c r="G966" s="47" t="s">
        <v>406</v>
      </c>
      <c r="H966" s="44" t="str">
        <f>IF(Proc[[#This Row],[type]]="LFF (MDG-F)",MID(Proc[[#This Row],[Obj]],13,10),"")</f>
        <v>US10GM4058</v>
      </c>
      <c r="I966" s="152"/>
      <c r="J966" s="44" t="b">
        <f>Proc[[#This Row],[Requested]]=Proc[[#This Row],[CurrentParent]]</f>
        <v>1</v>
      </c>
      <c r="K966" s="152" t="str">
        <f>IF(Proc[[#This Row],[Author]]="Marcela Urrego",VLOOKUP(LEFT(Proc[[#This Row],[Requested]],1),Table3[#All],2,0),VLOOKUP(Proc[[#This Row],[Author]],Table4[],2,0))</f>
        <v>MGF</v>
      </c>
      <c r="L966" s="22" t="s">
        <v>1970</v>
      </c>
      <c r="M966" s="46">
        <v>45744.623530092591</v>
      </c>
      <c r="N966" s="46">
        <v>45751</v>
      </c>
      <c r="O966" s="46">
        <v>45751</v>
      </c>
      <c r="P966" s="48" t="str">
        <f ca="1">IF(Proc[[#This Row],[DaysAgeing]]&gt;5,"yep","on track")</f>
        <v>on track</v>
      </c>
      <c r="Q966" s="2">
        <f ca="1">IF(Proc[[#This Row],[DateClosed]]="",ABS(NETWORKDAYS(Proc[[#This Row],[DateOpened]],TODAY()))-1,ABS(NETWORKDAYS(Proc[[#This Row],[DateOpened]],Proc[[#This Row],[DateClosed]]))-1)</f>
        <v>5</v>
      </c>
      <c r="R966" s="48" t="s">
        <v>529</v>
      </c>
      <c r="S966" s="44"/>
      <c r="T966" s="153">
        <v>965</v>
      </c>
    </row>
    <row r="967" spans="1:20" hidden="1">
      <c r="A967" t="s">
        <v>1964</v>
      </c>
      <c r="B967" s="152" t="str">
        <f>IFERROR(VLOOKUP(Proc[[#This Row],[App]],Table2[],3,0),"open")</f>
        <v>ok</v>
      </c>
      <c r="C967" s="47" t="s">
        <v>369</v>
      </c>
      <c r="D967" s="152" t="s">
        <v>1965</v>
      </c>
      <c r="E967" s="152" t="s">
        <v>1967</v>
      </c>
      <c r="F967" s="152" t="s">
        <v>1967</v>
      </c>
      <c r="G967" s="47" t="s">
        <v>406</v>
      </c>
      <c r="H967" s="44" t="str">
        <f>IF(Proc[[#This Row],[type]]="LFF (MDG-F)",MID(Proc[[#This Row],[Obj]],13,10),"")</f>
        <v>CN95GM4000</v>
      </c>
      <c r="I967" s="152"/>
      <c r="J967" s="44" t="b">
        <f>Proc[[#This Row],[Requested]]=Proc[[#This Row],[CurrentParent]]</f>
        <v>1</v>
      </c>
      <c r="K967" s="152" t="str">
        <f>IF(Proc[[#This Row],[Author]]="Marcela Urrego",VLOOKUP(LEFT(Proc[[#This Row],[Requested]],1),Table3[#All],2,0),VLOOKUP(Proc[[#This Row],[Author]],Table4[],2,0))</f>
        <v>MGF</v>
      </c>
      <c r="L967" s="22" t="s">
        <v>508</v>
      </c>
      <c r="M967" s="46">
        <v>45744.631527777776</v>
      </c>
      <c r="N967" s="46">
        <v>45749</v>
      </c>
      <c r="O967" s="46">
        <v>45749</v>
      </c>
      <c r="P967" s="48" t="str">
        <f ca="1">IF(Proc[[#This Row],[DaysAgeing]]&gt;5,"yep","on track")</f>
        <v>on track</v>
      </c>
      <c r="Q967" s="2">
        <f ca="1">IF(Proc[[#This Row],[DateClosed]]="",ABS(NETWORKDAYS(Proc[[#This Row],[DateOpened]],TODAY()))-1,ABS(NETWORKDAYS(Proc[[#This Row],[DateOpened]],Proc[[#This Row],[DateClosed]]))-1)</f>
        <v>3</v>
      </c>
      <c r="R967" s="48" t="s">
        <v>529</v>
      </c>
      <c r="S967" s="44"/>
      <c r="T967" s="153">
        <v>966</v>
      </c>
    </row>
    <row r="968" spans="1:20" hidden="1">
      <c r="A968" t="s">
        <v>1964</v>
      </c>
      <c r="B968" s="111" t="str">
        <f>IFERROR(VLOOKUP(Proc[[#This Row],[App]],Table2[],3,0),"open")</f>
        <v>ok</v>
      </c>
      <c r="C968" s="47" t="s">
        <v>369</v>
      </c>
      <c r="D968" s="152" t="s">
        <v>1966</v>
      </c>
      <c r="E968" s="152" t="s">
        <v>1967</v>
      </c>
      <c r="F968" s="85" t="s">
        <v>1967</v>
      </c>
      <c r="G968" s="47" t="s">
        <v>406</v>
      </c>
      <c r="H968" s="44" t="str">
        <f>IF(Proc[[#This Row],[type]]="LFF (MDG-F)",MID(Proc[[#This Row],[Obj]],13,10),"")</f>
        <v>CN96GM4002</v>
      </c>
      <c r="I968" s="152"/>
      <c r="J968" s="44" t="b">
        <f>Proc[[#This Row],[Requested]]=Proc[[#This Row],[CurrentParent]]</f>
        <v>1</v>
      </c>
      <c r="K968" s="107" t="str">
        <f>IF(Proc[[#This Row],[Author]]="Marcela Urrego",VLOOKUP(LEFT(Proc[[#This Row],[Requested]],1),Table3[#All],2,0),VLOOKUP(Proc[[#This Row],[Author]],Table4[],2,0))</f>
        <v>MGF</v>
      </c>
      <c r="L968" s="22" t="s">
        <v>508</v>
      </c>
      <c r="M968" s="46">
        <v>45744.631527777776</v>
      </c>
      <c r="N968" s="46">
        <v>45749</v>
      </c>
      <c r="O968" s="46">
        <v>45749</v>
      </c>
      <c r="P968" s="48" t="str">
        <f ca="1">IF(Proc[[#This Row],[DaysAgeing]]&gt;5,"yep","on track")</f>
        <v>on track</v>
      </c>
      <c r="Q968" s="2">
        <f ca="1">IF(Proc[[#This Row],[DateClosed]]="",ABS(NETWORKDAYS(Proc[[#This Row],[DateOpened]],TODAY()))-1,ABS(NETWORKDAYS(Proc[[#This Row],[DateOpened]],Proc[[#This Row],[DateClosed]]))-1)</f>
        <v>3</v>
      </c>
      <c r="R968" s="48" t="s">
        <v>529</v>
      </c>
      <c r="S968" s="44"/>
      <c r="T968" s="153">
        <v>967</v>
      </c>
    </row>
    <row r="969" spans="1:20" hidden="1">
      <c r="A969" t="s">
        <v>2010</v>
      </c>
      <c r="B969" s="111" t="str">
        <f>IFERROR(VLOOKUP(Proc[[#This Row],[App]],Table2[],3,0),"open")</f>
        <v>ok</v>
      </c>
      <c r="C969" s="47" t="s">
        <v>369</v>
      </c>
      <c r="D969" s="152" t="s">
        <v>2009</v>
      </c>
      <c r="E969" s="152" t="s">
        <v>1967</v>
      </c>
      <c r="F969" s="85" t="s">
        <v>1967</v>
      </c>
      <c r="G969" s="47" t="s">
        <v>400</v>
      </c>
      <c r="H969" s="44" t="str">
        <f>IF(Proc[[#This Row],[type]]="LFF (MDG-F)",MID(Proc[[#This Row],[Obj]],13,10),"")</f>
        <v/>
      </c>
      <c r="I969" s="152"/>
      <c r="J969" s="44" t="b">
        <f>Proc[[#This Row],[Requested]]=Proc[[#This Row],[CurrentParent]]</f>
        <v>1</v>
      </c>
      <c r="K969" s="107" t="str">
        <f>IF(Proc[[#This Row],[Author]]="Marcela Urrego",VLOOKUP(LEFT(Proc[[#This Row],[Requested]],1),Table3[#All],2,0),VLOOKUP(Proc[[#This Row],[Author]],Table4[],2,0))</f>
        <v>MGF</v>
      </c>
      <c r="L969" s="44" t="s">
        <v>1970</v>
      </c>
      <c r="M969" s="46">
        <v>45744.635370370372</v>
      </c>
      <c r="N969" s="46">
        <v>45754</v>
      </c>
      <c r="O969" s="46">
        <v>45754</v>
      </c>
      <c r="P969" s="48" t="str">
        <f ca="1">IF(Proc[[#This Row],[DaysAgeing]]&gt;5,"yep","on track")</f>
        <v>yep</v>
      </c>
      <c r="Q969" s="2">
        <f ca="1">IF(Proc[[#This Row],[DateClosed]]="",ABS(NETWORKDAYS(Proc[[#This Row],[DateOpened]],TODAY()))-1,ABS(NETWORKDAYS(Proc[[#This Row],[DateOpened]],Proc[[#This Row],[DateClosed]]))-1)</f>
        <v>6</v>
      </c>
      <c r="R969" s="48" t="s">
        <v>529</v>
      </c>
      <c r="S969" s="44"/>
      <c r="T969" s="153">
        <v>968</v>
      </c>
    </row>
    <row r="970" spans="1:20" hidden="1">
      <c r="A970" t="s">
        <v>1962</v>
      </c>
      <c r="B970" s="152" t="str">
        <f>IFERROR(VLOOKUP(Proc[[#This Row],[App]],Table2[],3,0),"open")</f>
        <v>ok</v>
      </c>
      <c r="C970" s="47" t="s">
        <v>369</v>
      </c>
      <c r="D970" s="152" t="s">
        <v>1963</v>
      </c>
      <c r="E970" s="152" t="s">
        <v>475</v>
      </c>
      <c r="F970" s="152" t="s">
        <v>475</v>
      </c>
      <c r="G970" s="47" t="s">
        <v>406</v>
      </c>
      <c r="H970" s="44" t="str">
        <f>IF(Proc[[#This Row],[type]]="LFF (MDG-F)",MID(Proc[[#This Row],[Obj]],13,10),"")</f>
        <v>CH50GM4010</v>
      </c>
      <c r="I970" s="152"/>
      <c r="J970" s="44" t="b">
        <f>Proc[[#This Row],[Requested]]=Proc[[#This Row],[CurrentParent]]</f>
        <v>1</v>
      </c>
      <c r="K970" s="152" t="str">
        <f>IF(Proc[[#This Row],[Author]]="Marcela Urrego",VLOOKUP(LEFT(Proc[[#This Row],[Requested]],1),Table3[#All],2,0),VLOOKUP(Proc[[#This Row],[Author]],Table4[],2,0))</f>
        <v>MGF</v>
      </c>
      <c r="L970" s="22" t="s">
        <v>508</v>
      </c>
      <c r="M970" s="46">
        <v>45744.666585648149</v>
      </c>
      <c r="N970" s="46">
        <v>45749</v>
      </c>
      <c r="O970" s="46">
        <v>45749</v>
      </c>
      <c r="P970" s="48" t="str">
        <f ca="1">IF(Proc[[#This Row],[DaysAgeing]]&gt;5,"yep","on track")</f>
        <v>on track</v>
      </c>
      <c r="Q970" s="2">
        <f ca="1">IF(Proc[[#This Row],[DateClosed]]="",ABS(NETWORKDAYS(Proc[[#This Row],[DateOpened]],TODAY()))-1,ABS(NETWORKDAYS(Proc[[#This Row],[DateOpened]],Proc[[#This Row],[DateClosed]]))-1)</f>
        <v>3</v>
      </c>
      <c r="R970" s="48" t="s">
        <v>529</v>
      </c>
      <c r="S970" s="44"/>
      <c r="T970" s="153">
        <v>969</v>
      </c>
    </row>
    <row r="971" spans="1:20" hidden="1">
      <c r="A971" t="s">
        <v>1961</v>
      </c>
      <c r="B971" s="152" t="str">
        <f>IFERROR(VLOOKUP(Proc[[#This Row],[App]],Table2[],3,0),"open")</f>
        <v>ok</v>
      </c>
      <c r="C971" s="47" t="s">
        <v>369</v>
      </c>
      <c r="D971" s="152" t="s">
        <v>1959</v>
      </c>
      <c r="E971" s="152" t="s">
        <v>475</v>
      </c>
      <c r="F971" s="152" t="s">
        <v>475</v>
      </c>
      <c r="G971" s="47" t="s">
        <v>400</v>
      </c>
      <c r="H971" s="44" t="str">
        <f>IF(Proc[[#This Row],[type]]="LFF (MDG-F)",MID(Proc[[#This Row],[Obj]],13,10),"")</f>
        <v/>
      </c>
      <c r="I971" s="152"/>
      <c r="J971" s="44" t="b">
        <f>Proc[[#This Row],[Requested]]=Proc[[#This Row],[CurrentParent]]</f>
        <v>1</v>
      </c>
      <c r="K971" s="152" t="str">
        <f>IF(Proc[[#This Row],[Author]]="Marcela Urrego",VLOOKUP(LEFT(Proc[[#This Row],[Requested]],1),Table3[#All],2,0),VLOOKUP(Proc[[#This Row],[Author]],Table4[],2,0))</f>
        <v>MGF</v>
      </c>
      <c r="L971" s="22" t="s">
        <v>508</v>
      </c>
      <c r="M971" s="46">
        <v>45744.676550925928</v>
      </c>
      <c r="N971" s="46">
        <v>45749</v>
      </c>
      <c r="O971" s="46">
        <v>45749</v>
      </c>
      <c r="P971" s="48" t="str">
        <f ca="1">IF(Proc[[#This Row],[DaysAgeing]]&gt;5,"yep","on track")</f>
        <v>on track</v>
      </c>
      <c r="Q971" s="2">
        <f ca="1">IF(Proc[[#This Row],[DateClosed]]="",ABS(NETWORKDAYS(Proc[[#This Row],[DateOpened]],TODAY()))-1,ABS(NETWORKDAYS(Proc[[#This Row],[DateOpened]],Proc[[#This Row],[DateClosed]]))-1)</f>
        <v>3</v>
      </c>
      <c r="R971" s="48" t="s">
        <v>529</v>
      </c>
      <c r="S971" s="44"/>
      <c r="T971" s="153">
        <v>970</v>
      </c>
    </row>
    <row r="972" spans="1:20" hidden="1">
      <c r="A972" t="s">
        <v>1958</v>
      </c>
      <c r="B972" s="111" t="str">
        <f>IFERROR(VLOOKUP(Proc[[#This Row],[App]],Table2[],3,0),"open")</f>
        <v>ok</v>
      </c>
      <c r="C972" s="47" t="s">
        <v>369</v>
      </c>
      <c r="D972" s="152" t="s">
        <v>1957</v>
      </c>
      <c r="E972" s="152" t="s">
        <v>475</v>
      </c>
      <c r="F972" s="85" t="s">
        <v>475</v>
      </c>
      <c r="G972" s="47" t="s">
        <v>400</v>
      </c>
      <c r="H972" s="44" t="str">
        <f>IF(Proc[[#This Row],[type]]="LFF (MDG-F)",MID(Proc[[#This Row],[Obj]],13,10),"")</f>
        <v/>
      </c>
      <c r="I972" s="152"/>
      <c r="J972" s="44" t="b">
        <f>Proc[[#This Row],[Requested]]=Proc[[#This Row],[CurrentParent]]</f>
        <v>1</v>
      </c>
      <c r="K972" s="107" t="str">
        <f>IF(Proc[[#This Row],[Author]]="Marcela Urrego",VLOOKUP(LEFT(Proc[[#This Row],[Requested]],1),Table3[#All],2,0),VLOOKUP(Proc[[#This Row],[Author]],Table4[],2,0))</f>
        <v>MGF</v>
      </c>
      <c r="L972" s="22" t="s">
        <v>508</v>
      </c>
      <c r="M972" s="46">
        <v>45744.678877314815</v>
      </c>
      <c r="N972" s="46">
        <v>45749</v>
      </c>
      <c r="O972" s="46">
        <v>45749</v>
      </c>
      <c r="P972" s="48" t="str">
        <f ca="1">IF(Proc[[#This Row],[DaysAgeing]]&gt;5,"yep","on track")</f>
        <v>on track</v>
      </c>
      <c r="Q972" s="2">
        <f ca="1">IF(Proc[[#This Row],[DateClosed]]="",ABS(NETWORKDAYS(Proc[[#This Row],[DateOpened]],TODAY()))-1,ABS(NETWORKDAYS(Proc[[#This Row],[DateOpened]],Proc[[#This Row],[DateClosed]]))-1)</f>
        <v>3</v>
      </c>
      <c r="R972" s="48" t="s">
        <v>529</v>
      </c>
      <c r="S972" s="44"/>
      <c r="T972" s="153">
        <v>971</v>
      </c>
    </row>
    <row r="973" spans="1:20" hidden="1">
      <c r="A973" t="s">
        <v>1955</v>
      </c>
      <c r="B973" s="111" t="str">
        <f>IFERROR(VLOOKUP(Proc[[#This Row],[App]],Table2[],3,0),"open")</f>
        <v>ok</v>
      </c>
      <c r="C973" s="47" t="s">
        <v>369</v>
      </c>
      <c r="D973" s="152" t="s">
        <v>1956</v>
      </c>
      <c r="E973" s="152" t="s">
        <v>475</v>
      </c>
      <c r="F973" s="85" t="s">
        <v>475</v>
      </c>
      <c r="G973" s="47" t="s">
        <v>406</v>
      </c>
      <c r="H973" s="44" t="str">
        <f>IF(Proc[[#This Row],[type]]="LFF (MDG-F)",MID(Proc[[#This Row],[Obj]],13,10),"")</f>
        <v>CH75GM8300</v>
      </c>
      <c r="I973" s="152"/>
      <c r="J973" s="44" t="b">
        <f>Proc[[#This Row],[Requested]]=Proc[[#This Row],[CurrentParent]]</f>
        <v>1</v>
      </c>
      <c r="K973" s="107" t="str">
        <f>IF(Proc[[#This Row],[Author]]="Marcela Urrego",VLOOKUP(LEFT(Proc[[#This Row],[Requested]],1),Table3[#All],2,0),VLOOKUP(Proc[[#This Row],[Author]],Table4[],2,0))</f>
        <v>MGF</v>
      </c>
      <c r="L973" s="22" t="s">
        <v>508</v>
      </c>
      <c r="M973" s="46">
        <v>45744.687928240739</v>
      </c>
      <c r="N973" s="46">
        <v>45749</v>
      </c>
      <c r="O973" s="46">
        <v>45749</v>
      </c>
      <c r="P973" s="48" t="str">
        <f ca="1">IF(Proc[[#This Row],[DaysAgeing]]&gt;5,"yep","on track")</f>
        <v>on track</v>
      </c>
      <c r="Q973" s="2">
        <f ca="1">IF(Proc[[#This Row],[DateClosed]]="",ABS(NETWORKDAYS(Proc[[#This Row],[DateOpened]],TODAY()))-1,ABS(NETWORKDAYS(Proc[[#This Row],[DateOpened]],Proc[[#This Row],[DateClosed]]))-1)</f>
        <v>3</v>
      </c>
      <c r="R973" s="48" t="s">
        <v>529</v>
      </c>
      <c r="S973" s="44"/>
      <c r="T973" s="153">
        <v>972</v>
      </c>
    </row>
    <row r="974" spans="1:20" hidden="1">
      <c r="A974" t="s">
        <v>1952</v>
      </c>
      <c r="B974" s="111" t="str">
        <f>IFERROR(VLOOKUP(Proc[[#This Row],[App]],Table2[],3,0),"open")</f>
        <v>ok</v>
      </c>
      <c r="C974" s="47" t="s">
        <v>369</v>
      </c>
      <c r="D974" s="152" t="s">
        <v>1953</v>
      </c>
      <c r="E974" s="152" t="s">
        <v>1954</v>
      </c>
      <c r="F974" s="85" t="s">
        <v>1954</v>
      </c>
      <c r="G974" t="s">
        <v>406</v>
      </c>
      <c r="H974" s="44" t="str">
        <f>IF(Proc[[#This Row],[type]]="LFF (MDG-F)",MID(Proc[[#This Row],[Obj]],13,10),"")</f>
        <v>ES50GPO794</v>
      </c>
      <c r="I974" s="152"/>
      <c r="J974" s="44" t="b">
        <f>Proc[[#This Row],[Requested]]=Proc[[#This Row],[CurrentParent]]</f>
        <v>1</v>
      </c>
      <c r="K974" s="107" t="str">
        <f>IF(Proc[[#This Row],[Author]]="Marcela Urrego",VLOOKUP(LEFT(Proc[[#This Row],[Requested]],1),Table3[#All],2,0),VLOOKUP(Proc[[#This Row],[Author]],Table4[],2,0))</f>
        <v>MGF</v>
      </c>
      <c r="L974" s="22" t="s">
        <v>508</v>
      </c>
      <c r="M974" s="46">
        <v>45744.699282407404</v>
      </c>
      <c r="N974" s="46">
        <v>45749</v>
      </c>
      <c r="O974" s="46">
        <v>45749</v>
      </c>
      <c r="P974" s="48" t="str">
        <f ca="1">IF(Proc[[#This Row],[DaysAgeing]]&gt;5,"yep","on track")</f>
        <v>on track</v>
      </c>
      <c r="Q974" s="2">
        <f ca="1">IF(Proc[[#This Row],[DateClosed]]="",ABS(NETWORKDAYS(Proc[[#This Row],[DateOpened]],TODAY()))-1,ABS(NETWORKDAYS(Proc[[#This Row],[DateOpened]],Proc[[#This Row],[DateClosed]]))-1)</f>
        <v>3</v>
      </c>
      <c r="R974" s="48" t="s">
        <v>529</v>
      </c>
      <c r="S974" s="44"/>
      <c r="T974" s="153">
        <v>973</v>
      </c>
    </row>
    <row r="975" spans="1:20" hidden="1">
      <c r="A975" t="s">
        <v>1950</v>
      </c>
      <c r="B975" s="111" t="str">
        <f>IFERROR(VLOOKUP(Proc[[#This Row],[App]],Table2[],3,0),"open")</f>
        <v>ok</v>
      </c>
      <c r="C975" s="47" t="s">
        <v>369</v>
      </c>
      <c r="D975" s="152" t="s">
        <v>8348</v>
      </c>
      <c r="E975" s="152" t="s">
        <v>1951</v>
      </c>
      <c r="F975" s="85" t="s">
        <v>1951</v>
      </c>
      <c r="G975" s="47" t="s">
        <v>400</v>
      </c>
      <c r="H975" s="44" t="str">
        <f>IF(Proc[[#This Row],[type]]="LFF (MDG-F)",MID(Proc[[#This Row],[Obj]],13,10),"")</f>
        <v/>
      </c>
      <c r="I975" s="152"/>
      <c r="J975" s="44" t="b">
        <f>Proc[[#This Row],[Requested]]=Proc[[#This Row],[CurrentParent]]</f>
        <v>1</v>
      </c>
      <c r="K975" s="107" t="str">
        <f>IF(Proc[[#This Row],[Author]]="Marcela Urrego",VLOOKUP(LEFT(Proc[[#This Row],[Requested]],1),Table3[#All],2,0),VLOOKUP(Proc[[#This Row],[Author]],Table4[],2,0))</f>
        <v>MGF</v>
      </c>
      <c r="L975" s="22" t="s">
        <v>508</v>
      </c>
      <c r="M975" s="46">
        <v>45747.396412037036</v>
      </c>
      <c r="N975" s="46">
        <v>45749</v>
      </c>
      <c r="O975" s="46">
        <v>45749</v>
      </c>
      <c r="P975" s="48" t="str">
        <f ca="1">IF(Proc[[#This Row],[DaysAgeing]]&gt;5,"yep","on track")</f>
        <v>on track</v>
      </c>
      <c r="Q975" s="2">
        <f ca="1">IF(Proc[[#This Row],[DateClosed]]="",ABS(NETWORKDAYS(Proc[[#This Row],[DateOpened]],TODAY()))-1,ABS(NETWORKDAYS(Proc[[#This Row],[DateOpened]],Proc[[#This Row],[DateClosed]]))-1)</f>
        <v>2</v>
      </c>
      <c r="R975" s="48" t="s">
        <v>1067</v>
      </c>
      <c r="S975" s="44"/>
      <c r="T975" s="153">
        <v>974</v>
      </c>
    </row>
    <row r="976" spans="1:20" hidden="1">
      <c r="A976" t="s">
        <v>1969</v>
      </c>
      <c r="B976" s="111" t="str">
        <f>IFERROR(VLOOKUP(Proc[[#This Row],[App]],Table2[],3,0),"open")</f>
        <v>ok</v>
      </c>
      <c r="C976" s="47" t="s">
        <v>369</v>
      </c>
      <c r="D976" s="152" t="s">
        <v>8349</v>
      </c>
      <c r="E976" s="152" t="s">
        <v>1968</v>
      </c>
      <c r="F976" s="85" t="s">
        <v>1968</v>
      </c>
      <c r="G976" s="47" t="s">
        <v>400</v>
      </c>
      <c r="H976" s="44" t="str">
        <f>IF(Proc[[#This Row],[type]]="LFF (MDG-F)",MID(Proc[[#This Row],[Obj]],13,10),"")</f>
        <v/>
      </c>
      <c r="I976" s="152"/>
      <c r="J976" s="44" t="b">
        <f>Proc[[#This Row],[Requested]]=Proc[[#This Row],[CurrentParent]]</f>
        <v>1</v>
      </c>
      <c r="K976" s="107" t="str">
        <f>IF(Proc[[#This Row],[Author]]="Marcela Urrego",VLOOKUP(LEFT(Proc[[#This Row],[Requested]],1),Table3[#All],2,0),VLOOKUP(Proc[[#This Row],[Author]],Table4[],2,0))</f>
        <v>HC</v>
      </c>
      <c r="L976" s="22" t="s">
        <v>508</v>
      </c>
      <c r="M976" s="46">
        <v>45747.472418981481</v>
      </c>
      <c r="N976" s="46">
        <v>45749</v>
      </c>
      <c r="O976" s="46">
        <v>45749</v>
      </c>
      <c r="P976" s="48" t="str">
        <f ca="1">IF(Proc[[#This Row],[DaysAgeing]]&gt;5,"yep","on track")</f>
        <v>on track</v>
      </c>
      <c r="Q976" s="2">
        <f ca="1">IF(Proc[[#This Row],[DateClosed]]="",ABS(NETWORKDAYS(Proc[[#This Row],[DateOpened]],TODAY()))-1,ABS(NETWORKDAYS(Proc[[#This Row],[DateOpened]],Proc[[#This Row],[DateClosed]]))-1)</f>
        <v>2</v>
      </c>
      <c r="R976" s="48" t="s">
        <v>476</v>
      </c>
      <c r="S976" s="44"/>
      <c r="T976" s="153">
        <v>975</v>
      </c>
    </row>
    <row r="977" spans="1:20" hidden="1">
      <c r="A977" t="s">
        <v>1974</v>
      </c>
      <c r="B977" s="111" t="str">
        <f>IFERROR(VLOOKUP(Proc[[#This Row],[App]],Table2[],3,0),"open")</f>
        <v>ok</v>
      </c>
      <c r="C977" s="47" t="s">
        <v>369</v>
      </c>
      <c r="D977" s="152" t="s">
        <v>1975</v>
      </c>
      <c r="E977" s="152" t="s">
        <v>1976</v>
      </c>
      <c r="F977" s="85" t="s">
        <v>1976</v>
      </c>
      <c r="G977" s="47" t="s">
        <v>406</v>
      </c>
      <c r="H977" s="44" t="str">
        <f>IF(Proc[[#This Row],[type]]="LFF (MDG-F)",MID(Proc[[#This Row],[Obj]],13,10),"")</f>
        <v>CH50GIT032</v>
      </c>
      <c r="I977" s="152"/>
      <c r="J977" s="44" t="b">
        <f>Proc[[#This Row],[Requested]]=Proc[[#This Row],[CurrentParent]]</f>
        <v>1</v>
      </c>
      <c r="K977" s="107" t="str">
        <f>IF(Proc[[#This Row],[Author]]="Marcela Urrego",VLOOKUP(LEFT(Proc[[#This Row],[Requested]],1),Table3[#All],2,0),VLOOKUP(Proc[[#This Row],[Author]],Table4[],2,0))</f>
        <v>MGF</v>
      </c>
      <c r="L977" s="22" t="s">
        <v>1970</v>
      </c>
      <c r="M977" s="46">
        <v>45747.711828703701</v>
      </c>
      <c r="N977" s="46">
        <v>45751</v>
      </c>
      <c r="O977" s="46">
        <v>45751</v>
      </c>
      <c r="P977" s="48" t="str">
        <f ca="1">IF(Proc[[#This Row],[DaysAgeing]]&gt;5,"yep","on track")</f>
        <v>on track</v>
      </c>
      <c r="Q977" s="2">
        <f ca="1">IF(Proc[[#This Row],[DateClosed]]="",ABS(NETWORKDAYS(Proc[[#This Row],[DateOpened]],TODAY()))-1,ABS(NETWORKDAYS(Proc[[#This Row],[DateOpened]],Proc[[#This Row],[DateClosed]]))-1)</f>
        <v>4</v>
      </c>
      <c r="R977" s="48" t="s">
        <v>1377</v>
      </c>
      <c r="S977" s="44"/>
      <c r="T977" s="153">
        <v>976</v>
      </c>
    </row>
    <row r="978" spans="1:20" hidden="1">
      <c r="A978" s="47" t="s">
        <v>1972</v>
      </c>
      <c r="B978" s="111" t="str">
        <f>IFERROR(VLOOKUP(Proc[[#This Row],[App]],Table2[],3,0),"open")</f>
        <v>ok</v>
      </c>
      <c r="C978" s="47" t="s">
        <v>369</v>
      </c>
      <c r="D978" s="152" t="s">
        <v>1973</v>
      </c>
      <c r="E978" s="152" t="s">
        <v>473</v>
      </c>
      <c r="F978" s="85" t="s">
        <v>473</v>
      </c>
      <c r="G978" s="47" t="s">
        <v>400</v>
      </c>
      <c r="H978" s="44" t="str">
        <f>IF(Proc[[#This Row],[type]]="LFF (MDG-F)",MID(Proc[[#This Row],[Obj]],13,10),"")</f>
        <v/>
      </c>
      <c r="I978" s="152"/>
      <c r="J978" s="44" t="b">
        <f>Proc[[#This Row],[Requested]]=Proc[[#This Row],[CurrentParent]]</f>
        <v>1</v>
      </c>
      <c r="K978" s="107" t="str">
        <f>IF(Proc[[#This Row],[Author]]="Marcela Urrego",VLOOKUP(LEFT(Proc[[#This Row],[Requested]],1),Table3[#All],2,0),VLOOKUP(Proc[[#This Row],[Author]],Table4[],2,0))</f>
        <v>MGF</v>
      </c>
      <c r="L978" s="22" t="s">
        <v>1970</v>
      </c>
      <c r="M978" s="46">
        <v>45748.710694444446</v>
      </c>
      <c r="N978" s="46">
        <v>45751</v>
      </c>
      <c r="O978" s="46">
        <v>45751</v>
      </c>
      <c r="P978" s="48" t="str">
        <f ca="1">IF(Proc[[#This Row],[DaysAgeing]]&gt;5,"yep","on track")</f>
        <v>on track</v>
      </c>
      <c r="Q978" s="2">
        <f ca="1">IF(Proc[[#This Row],[DateClosed]]="",ABS(NETWORKDAYS(Proc[[#This Row],[DateOpened]],TODAY()))-1,ABS(NETWORKDAYS(Proc[[#This Row],[DateOpened]],Proc[[#This Row],[DateClosed]]))-1)</f>
        <v>3</v>
      </c>
      <c r="R978" s="48" t="s">
        <v>529</v>
      </c>
      <c r="S978" s="44"/>
      <c r="T978" s="153">
        <v>977</v>
      </c>
    </row>
    <row r="979" spans="1:20" hidden="1">
      <c r="A979" s="47" t="s">
        <v>1971</v>
      </c>
      <c r="B979" s="111" t="str">
        <f>IFERROR(VLOOKUP(Proc[[#This Row],[App]],Table2[],3,0),"open")</f>
        <v>ok</v>
      </c>
      <c r="C979" s="47" t="s">
        <v>369</v>
      </c>
      <c r="D979" s="152" t="s">
        <v>8350</v>
      </c>
      <c r="E979" s="152" t="s">
        <v>1960</v>
      </c>
      <c r="F979" s="85" t="s">
        <v>1960</v>
      </c>
      <c r="G979" s="47" t="s">
        <v>400</v>
      </c>
      <c r="H979" s="44" t="str">
        <f>IF(Proc[[#This Row],[type]]="LFF (MDG-F)",MID(Proc[[#This Row],[Obj]],13,10),"")</f>
        <v/>
      </c>
      <c r="I979" s="152"/>
      <c r="J979" s="44" t="b">
        <f>Proc[[#This Row],[Requested]]=Proc[[#This Row],[CurrentParent]]</f>
        <v>1</v>
      </c>
      <c r="K979" s="107" t="str">
        <f>IF(Proc[[#This Row],[Author]]="Marcela Urrego",VLOOKUP(LEFT(Proc[[#This Row],[Requested]],1),Table3[#All],2,0),VLOOKUP(Proc[[#This Row],[Author]],Table4[],2,0))</f>
        <v>MGF</v>
      </c>
      <c r="L979" s="22" t="s">
        <v>1970</v>
      </c>
      <c r="M979" s="46">
        <v>45749.402743055558</v>
      </c>
      <c r="N979" s="46">
        <v>45751</v>
      </c>
      <c r="O979" s="46">
        <v>45751</v>
      </c>
      <c r="P979" s="48" t="str">
        <f ca="1">IF(Proc[[#This Row],[DaysAgeing]]&gt;5,"yep","on track")</f>
        <v>on track</v>
      </c>
      <c r="Q979" s="2">
        <f ca="1">IF(Proc[[#This Row],[DateClosed]]="",ABS(NETWORKDAYS(Proc[[#This Row],[DateOpened]],TODAY()))-1,ABS(NETWORKDAYS(Proc[[#This Row],[DateOpened]],Proc[[#This Row],[DateClosed]]))-1)</f>
        <v>2</v>
      </c>
      <c r="R979" s="48" t="s">
        <v>514</v>
      </c>
      <c r="S979" s="44"/>
      <c r="T979" s="153">
        <v>978</v>
      </c>
    </row>
    <row r="980" spans="1:20" hidden="1">
      <c r="A980" s="47" t="s">
        <v>1977</v>
      </c>
      <c r="B980" s="111" t="str">
        <f>IFERROR(VLOOKUP(Proc[[#This Row],[App]],Table2[],3,0),"open")</f>
        <v>ok</v>
      </c>
      <c r="C980" s="47" t="s">
        <v>369</v>
      </c>
      <c r="D980" s="152" t="s">
        <v>1927</v>
      </c>
      <c r="E980" s="152" t="s">
        <v>1935</v>
      </c>
      <c r="F980" s="85" t="s">
        <v>1935</v>
      </c>
      <c r="G980" s="47" t="s">
        <v>406</v>
      </c>
      <c r="H980" s="44" t="str">
        <f>IF(Proc[[#This Row],[type]]="LFF (MDG-F)",MID(Proc[[#This Row],[Obj]],13,10),"")</f>
        <v>IT50C02000</v>
      </c>
      <c r="I980" s="152"/>
      <c r="J980" s="44" t="b">
        <f>Proc[[#This Row],[Requested]]=Proc[[#This Row],[CurrentParent]]</f>
        <v>1</v>
      </c>
      <c r="K980" s="107" t="str">
        <f>IF(Proc[[#This Row],[Author]]="Marcela Urrego",VLOOKUP(LEFT(Proc[[#This Row],[Requested]],1),Table3[#All],2,0),VLOOKUP(Proc[[#This Row],[Author]],Table4[],2,0))</f>
        <v>HC</v>
      </c>
      <c r="L980" s="22" t="s">
        <v>1970</v>
      </c>
      <c r="M980" s="46">
        <v>45749.440416666665</v>
      </c>
      <c r="N980" s="46">
        <v>45751</v>
      </c>
      <c r="O980" s="46">
        <v>45751</v>
      </c>
      <c r="P980" s="48" t="str">
        <f ca="1">IF(Proc[[#This Row],[DaysAgeing]]&gt;5,"yep","on track")</f>
        <v>on track</v>
      </c>
      <c r="Q980" s="2">
        <f ca="1">IF(Proc[[#This Row],[DateClosed]]="",ABS(NETWORKDAYS(Proc[[#This Row],[DateOpened]],TODAY()))-1,ABS(NETWORKDAYS(Proc[[#This Row],[DateOpened]],Proc[[#This Row],[DateClosed]]))-1)</f>
        <v>2</v>
      </c>
      <c r="R980" s="48" t="s">
        <v>1938</v>
      </c>
      <c r="S980" s="44"/>
      <c r="T980" s="153">
        <v>979</v>
      </c>
    </row>
    <row r="981" spans="1:20" hidden="1">
      <c r="A981" s="47" t="s">
        <v>1977</v>
      </c>
      <c r="B981" s="111" t="str">
        <f>IFERROR(VLOOKUP(Proc[[#This Row],[App]],Table2[],3,0),"open")</f>
        <v>ok</v>
      </c>
      <c r="C981" s="47" t="s">
        <v>369</v>
      </c>
      <c r="D981" s="152" t="s">
        <v>1928</v>
      </c>
      <c r="E981" s="152" t="s">
        <v>1935</v>
      </c>
      <c r="F981" s="85" t="s">
        <v>1935</v>
      </c>
      <c r="G981" s="47" t="s">
        <v>406</v>
      </c>
      <c r="H981" s="44" t="str">
        <f>IF(Proc[[#This Row],[type]]="LFF (MDG-F)",MID(Proc[[#This Row],[Obj]],13,10),"")</f>
        <v>IT50C02004</v>
      </c>
      <c r="I981" s="152"/>
      <c r="J981" s="44" t="b">
        <f>Proc[[#This Row],[Requested]]=Proc[[#This Row],[CurrentParent]]</f>
        <v>1</v>
      </c>
      <c r="K981" s="107" t="str">
        <f>IF(Proc[[#This Row],[Author]]="Marcela Urrego",VLOOKUP(LEFT(Proc[[#This Row],[Requested]],1),Table3[#All],2,0),VLOOKUP(Proc[[#This Row],[Author]],Table4[],2,0))</f>
        <v>HC</v>
      </c>
      <c r="L981" s="22" t="s">
        <v>1970</v>
      </c>
      <c r="M981" s="46">
        <v>45749.440416666665</v>
      </c>
      <c r="N981" s="46">
        <v>45751</v>
      </c>
      <c r="O981" s="46">
        <v>45751</v>
      </c>
      <c r="P981" s="48" t="str">
        <f ca="1">IF(Proc[[#This Row],[DaysAgeing]]&gt;5,"yep","on track")</f>
        <v>on track</v>
      </c>
      <c r="Q981" s="2">
        <f ca="1">IF(Proc[[#This Row],[DateClosed]]="",ABS(NETWORKDAYS(Proc[[#This Row],[DateOpened]],TODAY()))-1,ABS(NETWORKDAYS(Proc[[#This Row],[DateOpened]],Proc[[#This Row],[DateClosed]]))-1)</f>
        <v>2</v>
      </c>
      <c r="R981" s="48" t="s">
        <v>1938</v>
      </c>
      <c r="S981" s="44"/>
      <c r="T981" s="153">
        <v>980</v>
      </c>
    </row>
    <row r="982" spans="1:20" hidden="1">
      <c r="A982" s="47" t="s">
        <v>1977</v>
      </c>
      <c r="B982" s="111" t="str">
        <f>IFERROR(VLOOKUP(Proc[[#This Row],[App]],Table2[],3,0),"open")</f>
        <v>ok</v>
      </c>
      <c r="C982" s="47" t="s">
        <v>369</v>
      </c>
      <c r="D982" s="152" t="s">
        <v>1929</v>
      </c>
      <c r="E982" s="152" t="s">
        <v>1935</v>
      </c>
      <c r="F982" s="85" t="s">
        <v>1935</v>
      </c>
      <c r="G982" s="47" t="s">
        <v>406</v>
      </c>
      <c r="H982" s="44" t="str">
        <f>IF(Proc[[#This Row],[type]]="LFF (MDG-F)",MID(Proc[[#This Row],[Obj]],13,10),"")</f>
        <v>IT50C03005</v>
      </c>
      <c r="I982" s="152"/>
      <c r="J982" s="44" t="b">
        <f>Proc[[#This Row],[Requested]]=Proc[[#This Row],[CurrentParent]]</f>
        <v>1</v>
      </c>
      <c r="K982" s="107" t="str">
        <f>IF(Proc[[#This Row],[Author]]="Marcela Urrego",VLOOKUP(LEFT(Proc[[#This Row],[Requested]],1),Table3[#All],2,0),VLOOKUP(Proc[[#This Row],[Author]],Table4[],2,0))</f>
        <v>HC</v>
      </c>
      <c r="L982" s="22" t="s">
        <v>1970</v>
      </c>
      <c r="M982" s="46">
        <v>45749.440416666665</v>
      </c>
      <c r="N982" s="46">
        <v>45751</v>
      </c>
      <c r="O982" s="46">
        <v>45751</v>
      </c>
      <c r="P982" s="48" t="str">
        <f ca="1">IF(Proc[[#This Row],[DaysAgeing]]&gt;5,"yep","on track")</f>
        <v>on track</v>
      </c>
      <c r="Q982" s="2">
        <f ca="1">IF(Proc[[#This Row],[DateClosed]]="",ABS(NETWORKDAYS(Proc[[#This Row],[DateOpened]],TODAY()))-1,ABS(NETWORKDAYS(Proc[[#This Row],[DateOpened]],Proc[[#This Row],[DateClosed]]))-1)</f>
        <v>2</v>
      </c>
      <c r="R982" s="48" t="s">
        <v>1938</v>
      </c>
      <c r="S982" s="44"/>
      <c r="T982" s="153">
        <v>981</v>
      </c>
    </row>
    <row r="983" spans="1:20" hidden="1">
      <c r="A983" s="47" t="s">
        <v>1977</v>
      </c>
      <c r="B983" s="152" t="str">
        <f>IFERROR(VLOOKUP(Proc[[#This Row],[App]],Table2[],3,0),"open")</f>
        <v>ok</v>
      </c>
      <c r="C983" s="47" t="s">
        <v>369</v>
      </c>
      <c r="D983" s="152" t="s">
        <v>1930</v>
      </c>
      <c r="E983" s="152" t="s">
        <v>1935</v>
      </c>
      <c r="F983" s="152" t="s">
        <v>1935</v>
      </c>
      <c r="G983" s="47" t="s">
        <v>406</v>
      </c>
      <c r="H983" s="44" t="str">
        <f>IF(Proc[[#This Row],[type]]="LFF (MDG-F)",MID(Proc[[#This Row],[Obj]],13,10),"")</f>
        <v>IT50C03004</v>
      </c>
      <c r="I983" s="152"/>
      <c r="J983" s="44" t="b">
        <f>Proc[[#This Row],[Requested]]=Proc[[#This Row],[CurrentParent]]</f>
        <v>1</v>
      </c>
      <c r="K983" s="152" t="str">
        <f>IF(Proc[[#This Row],[Author]]="Marcela Urrego",VLOOKUP(LEFT(Proc[[#This Row],[Requested]],1),Table3[#All],2,0),VLOOKUP(Proc[[#This Row],[Author]],Table4[],2,0))</f>
        <v>HC</v>
      </c>
      <c r="L983" s="22" t="s">
        <v>1970</v>
      </c>
      <c r="M983" s="46">
        <v>45749.440416666665</v>
      </c>
      <c r="N983" s="46">
        <v>45751</v>
      </c>
      <c r="O983" s="46">
        <v>45751</v>
      </c>
      <c r="P983" s="48" t="str">
        <f ca="1">IF(Proc[[#This Row],[DaysAgeing]]&gt;5,"yep","on track")</f>
        <v>on track</v>
      </c>
      <c r="Q983" s="2">
        <f ca="1">IF(Proc[[#This Row],[DateClosed]]="",ABS(NETWORKDAYS(Proc[[#This Row],[DateOpened]],TODAY()))-1,ABS(NETWORKDAYS(Proc[[#This Row],[DateOpened]],Proc[[#This Row],[DateClosed]]))-1)</f>
        <v>2</v>
      </c>
      <c r="R983" s="48" t="s">
        <v>1938</v>
      </c>
      <c r="S983" s="44"/>
      <c r="T983" s="153">
        <v>982</v>
      </c>
    </row>
    <row r="984" spans="1:20" hidden="1">
      <c r="A984" s="47" t="s">
        <v>1977</v>
      </c>
      <c r="B984" s="111" t="str">
        <f>IFERROR(VLOOKUP(Proc[[#This Row],[App]],Table2[],3,0),"open")</f>
        <v>ok</v>
      </c>
      <c r="C984" s="47" t="s">
        <v>369</v>
      </c>
      <c r="D984" s="152" t="s">
        <v>1931</v>
      </c>
      <c r="E984" s="152" t="s">
        <v>1935</v>
      </c>
      <c r="F984" s="85" t="s">
        <v>1935</v>
      </c>
      <c r="G984" s="47" t="s">
        <v>406</v>
      </c>
      <c r="H984" s="44" t="str">
        <f>IF(Proc[[#This Row],[type]]="LFF (MDG-F)",MID(Proc[[#This Row],[Obj]],13,10),"")</f>
        <v>IT50C02009</v>
      </c>
      <c r="I984" s="152"/>
      <c r="J984" s="44" t="b">
        <f>Proc[[#This Row],[Requested]]=Proc[[#This Row],[CurrentParent]]</f>
        <v>1</v>
      </c>
      <c r="K984" s="107" t="str">
        <f>IF(Proc[[#This Row],[Author]]="Marcela Urrego",VLOOKUP(LEFT(Proc[[#This Row],[Requested]],1),Table3[#All],2,0),VLOOKUP(Proc[[#This Row],[Author]],Table4[],2,0))</f>
        <v>HC</v>
      </c>
      <c r="L984" s="22" t="s">
        <v>1970</v>
      </c>
      <c r="M984" s="46">
        <v>45749.440416666665</v>
      </c>
      <c r="N984" s="46">
        <v>45751</v>
      </c>
      <c r="O984" s="46">
        <v>45751</v>
      </c>
      <c r="P984" s="48" t="str">
        <f ca="1">IF(Proc[[#This Row],[DaysAgeing]]&gt;5,"yep","on track")</f>
        <v>on track</v>
      </c>
      <c r="Q984" s="2">
        <f ca="1">IF(Proc[[#This Row],[DateClosed]]="",ABS(NETWORKDAYS(Proc[[#This Row],[DateOpened]],TODAY()))-1,ABS(NETWORKDAYS(Proc[[#This Row],[DateOpened]],Proc[[#This Row],[DateClosed]]))-1)</f>
        <v>2</v>
      </c>
      <c r="R984" s="48" t="s">
        <v>1938</v>
      </c>
      <c r="S984" s="44"/>
      <c r="T984" s="153">
        <v>983</v>
      </c>
    </row>
    <row r="985" spans="1:20" hidden="1">
      <c r="A985" t="s">
        <v>1977</v>
      </c>
      <c r="B985" s="111" t="str">
        <f>IFERROR(VLOOKUP(Proc[[#This Row],[App]],Table2[],3,0),"open")</f>
        <v>ok</v>
      </c>
      <c r="C985" s="47" t="s">
        <v>369</v>
      </c>
      <c r="D985" s="152" t="s">
        <v>1932</v>
      </c>
      <c r="E985" s="152" t="s">
        <v>1935</v>
      </c>
      <c r="F985" s="85" t="s">
        <v>1935</v>
      </c>
      <c r="G985" s="47" t="s">
        <v>406</v>
      </c>
      <c r="H985" s="44" t="str">
        <f>IF(Proc[[#This Row],[type]]="LFF (MDG-F)",MID(Proc[[#This Row],[Obj]],13,10),"")</f>
        <v>IT50C02010</v>
      </c>
      <c r="I985" s="152"/>
      <c r="J985" s="44" t="b">
        <f>Proc[[#This Row],[Requested]]=Proc[[#This Row],[CurrentParent]]</f>
        <v>1</v>
      </c>
      <c r="K985" s="107" t="str">
        <f>IF(Proc[[#This Row],[Author]]="Marcela Urrego",VLOOKUP(LEFT(Proc[[#This Row],[Requested]],1),Table3[#All],2,0),VLOOKUP(Proc[[#This Row],[Author]],Table4[],2,0))</f>
        <v>HC</v>
      </c>
      <c r="L985" s="22" t="s">
        <v>1970</v>
      </c>
      <c r="M985" s="46">
        <v>45749.440416666665</v>
      </c>
      <c r="N985" s="46">
        <v>45751</v>
      </c>
      <c r="O985" s="46">
        <v>45751</v>
      </c>
      <c r="P985" s="48" t="str">
        <f ca="1">IF(Proc[[#This Row],[DaysAgeing]]&gt;5,"yep","on track")</f>
        <v>on track</v>
      </c>
      <c r="Q985" s="2">
        <f ca="1">IF(Proc[[#This Row],[DateClosed]]="",ABS(NETWORKDAYS(Proc[[#This Row],[DateOpened]],TODAY()))-1,ABS(NETWORKDAYS(Proc[[#This Row],[DateOpened]],Proc[[#This Row],[DateClosed]]))-1)</f>
        <v>2</v>
      </c>
      <c r="R985" s="48" t="s">
        <v>1938</v>
      </c>
      <c r="S985" s="44"/>
      <c r="T985" s="153">
        <v>984</v>
      </c>
    </row>
    <row r="986" spans="1:20" hidden="1">
      <c r="A986" t="s">
        <v>1977</v>
      </c>
      <c r="B986" s="111" t="str">
        <f>IFERROR(VLOOKUP(Proc[[#This Row],[App]],Table2[],3,0),"open")</f>
        <v>ok</v>
      </c>
      <c r="C986" t="s">
        <v>369</v>
      </c>
      <c r="D986" s="152" t="s">
        <v>1933</v>
      </c>
      <c r="E986" s="152" t="s">
        <v>1935</v>
      </c>
      <c r="F986" s="85" t="s">
        <v>1935</v>
      </c>
      <c r="G986" t="s">
        <v>406</v>
      </c>
      <c r="H986" s="44" t="str">
        <f>IF(Proc[[#This Row],[type]]="LFF (MDG-F)",MID(Proc[[#This Row],[Obj]],13,10),"")</f>
        <v>IT50C03007</v>
      </c>
      <c r="I986" s="152"/>
      <c r="J986" s="44" t="b">
        <f>Proc[[#This Row],[Requested]]=Proc[[#This Row],[CurrentParent]]</f>
        <v>1</v>
      </c>
      <c r="K986" s="107" t="str">
        <f>IF(Proc[[#This Row],[Author]]="Marcela Urrego",VLOOKUP(LEFT(Proc[[#This Row],[Requested]],1),Table3[#All],2,0),VLOOKUP(Proc[[#This Row],[Author]],Table4[],2,0))</f>
        <v>HC</v>
      </c>
      <c r="L986" s="22" t="s">
        <v>1970</v>
      </c>
      <c r="M986" s="46">
        <v>45749.440416666665</v>
      </c>
      <c r="N986" s="46">
        <v>45751</v>
      </c>
      <c r="O986" s="46">
        <v>45751</v>
      </c>
      <c r="P986" s="48" t="str">
        <f ca="1">IF(Proc[[#This Row],[DaysAgeing]]&gt;5,"yep","on track")</f>
        <v>on track</v>
      </c>
      <c r="Q986" s="2">
        <f ca="1">IF(Proc[[#This Row],[DateClosed]]="",ABS(NETWORKDAYS(Proc[[#This Row],[DateOpened]],TODAY()))-1,ABS(NETWORKDAYS(Proc[[#This Row],[DateOpened]],Proc[[#This Row],[DateClosed]]))-1)</f>
        <v>2</v>
      </c>
      <c r="R986" s="48" t="s">
        <v>1938</v>
      </c>
      <c r="S986" s="44"/>
      <c r="T986" s="153">
        <v>985</v>
      </c>
    </row>
    <row r="987" spans="1:20" hidden="1">
      <c r="A987" t="s">
        <v>1977</v>
      </c>
      <c r="B987" s="111" t="str">
        <f>IFERROR(VLOOKUP(Proc[[#This Row],[App]],Table2[],3,0),"open")</f>
        <v>ok</v>
      </c>
      <c r="C987" s="47" t="s">
        <v>369</v>
      </c>
      <c r="D987" s="152" t="s">
        <v>1934</v>
      </c>
      <c r="E987" s="152" t="s">
        <v>1935</v>
      </c>
      <c r="F987" s="85" t="s">
        <v>1935</v>
      </c>
      <c r="G987" s="47" t="s">
        <v>406</v>
      </c>
      <c r="H987" s="44" t="str">
        <f>IF(Proc[[#This Row],[type]]="LFF (MDG-F)",MID(Proc[[#This Row],[Obj]],13,10),"")</f>
        <v>IT50C02011</v>
      </c>
      <c r="I987" s="152"/>
      <c r="J987" s="44" t="b">
        <f>Proc[[#This Row],[Requested]]=Proc[[#This Row],[CurrentParent]]</f>
        <v>1</v>
      </c>
      <c r="K987" s="107" t="str">
        <f>IF(Proc[[#This Row],[Author]]="Marcela Urrego",VLOOKUP(LEFT(Proc[[#This Row],[Requested]],1),Table3[#All],2,0),VLOOKUP(Proc[[#This Row],[Author]],Table4[],2,0))</f>
        <v>HC</v>
      </c>
      <c r="L987" s="22" t="s">
        <v>1970</v>
      </c>
      <c r="M987" s="46">
        <v>45749.440416666665</v>
      </c>
      <c r="N987" s="46">
        <v>45751</v>
      </c>
      <c r="O987" s="46">
        <v>45751</v>
      </c>
      <c r="P987" s="48" t="str">
        <f ca="1">IF(Proc[[#This Row],[DaysAgeing]]&gt;5,"yep","on track")</f>
        <v>on track</v>
      </c>
      <c r="Q987" s="2">
        <f ca="1">IF(Proc[[#This Row],[DateClosed]]="",ABS(NETWORKDAYS(Proc[[#This Row],[DateOpened]],TODAY()))-1,ABS(NETWORKDAYS(Proc[[#This Row],[DateOpened]],Proc[[#This Row],[DateClosed]]))-1)</f>
        <v>2</v>
      </c>
      <c r="R987" s="48" t="s">
        <v>1938</v>
      </c>
      <c r="S987" s="44"/>
      <c r="T987" s="153">
        <v>986</v>
      </c>
    </row>
    <row r="988" spans="1:20" hidden="1">
      <c r="A988" s="47" t="s">
        <v>1988</v>
      </c>
      <c r="B988" s="111" t="str">
        <f>IFERROR(VLOOKUP(Proc[[#This Row],[App]],Table2[],3,0),"open")</f>
        <v>ok</v>
      </c>
      <c r="C988" s="47" t="s">
        <v>369</v>
      </c>
      <c r="D988" s="152" t="s">
        <v>8351</v>
      </c>
      <c r="E988" s="152" t="s">
        <v>1986</v>
      </c>
      <c r="F988" s="85" t="s">
        <v>1986</v>
      </c>
      <c r="G988" s="47" t="s">
        <v>400</v>
      </c>
      <c r="H988" s="44" t="str">
        <f>IF(Proc[[#This Row],[type]]="LFF (MDG-F)",MID(Proc[[#This Row],[Obj]],13,10),"")</f>
        <v/>
      </c>
      <c r="I988" s="152"/>
      <c r="J988" s="44" t="b">
        <f>Proc[[#This Row],[Requested]]=Proc[[#This Row],[CurrentParent]]</f>
        <v>1</v>
      </c>
      <c r="K988" s="107" t="str">
        <f>IF(Proc[[#This Row],[Author]]="Marcela Urrego",VLOOKUP(LEFT(Proc[[#This Row],[Requested]],1),Table3[#All],2,0),VLOOKUP(Proc[[#This Row],[Author]],Table4[],2,0))</f>
        <v>LS</v>
      </c>
      <c r="L988" s="22" t="s">
        <v>1970</v>
      </c>
      <c r="M988" s="46">
        <v>45749.499050925922</v>
      </c>
      <c r="N988" s="46">
        <v>45751</v>
      </c>
      <c r="O988" s="46">
        <v>45751</v>
      </c>
      <c r="P988" s="48" t="str">
        <f ca="1">IF(Proc[[#This Row],[DaysAgeing]]&gt;5,"yep","on track")</f>
        <v>on track</v>
      </c>
      <c r="Q988" s="2">
        <f ca="1">IF(Proc[[#This Row],[DateClosed]]="",ABS(NETWORKDAYS(Proc[[#This Row],[DateOpened]],TODAY()))-1,ABS(NETWORKDAYS(Proc[[#This Row],[DateOpened]],Proc[[#This Row],[DateClosed]]))-1)</f>
        <v>2</v>
      </c>
      <c r="R988" s="48" t="s">
        <v>964</v>
      </c>
      <c r="S988" s="44"/>
      <c r="T988" s="153">
        <v>987</v>
      </c>
    </row>
    <row r="989" spans="1:20" hidden="1">
      <c r="A989" s="47" t="s">
        <v>1988</v>
      </c>
      <c r="B989" s="111" t="str">
        <f>IFERROR(VLOOKUP(Proc[[#This Row],[App]],Table2[],3,0),"open")</f>
        <v>ok</v>
      </c>
      <c r="C989" s="47" t="s">
        <v>369</v>
      </c>
      <c r="D989" s="152" t="s">
        <v>8352</v>
      </c>
      <c r="E989" s="152" t="s">
        <v>1987</v>
      </c>
      <c r="F989" s="85" t="s">
        <v>1987</v>
      </c>
      <c r="G989" s="47" t="s">
        <v>400</v>
      </c>
      <c r="H989" s="44" t="str">
        <f>IF(Proc[[#This Row],[type]]="LFF (MDG-F)",MID(Proc[[#This Row],[Obj]],13,10),"")</f>
        <v/>
      </c>
      <c r="I989" s="152"/>
      <c r="J989" s="44" t="b">
        <f>Proc[[#This Row],[Requested]]=Proc[[#This Row],[CurrentParent]]</f>
        <v>1</v>
      </c>
      <c r="K989" s="107" t="str">
        <f>IF(Proc[[#This Row],[Author]]="Marcela Urrego",VLOOKUP(LEFT(Proc[[#This Row],[Requested]],1),Table3[#All],2,0),VLOOKUP(Proc[[#This Row],[Author]],Table4[],2,0))</f>
        <v>LS</v>
      </c>
      <c r="L989" s="22" t="s">
        <v>1970</v>
      </c>
      <c r="M989" s="46">
        <v>45749.499050925922</v>
      </c>
      <c r="N989" s="46">
        <v>45751</v>
      </c>
      <c r="O989" s="46">
        <v>45751</v>
      </c>
      <c r="P989" s="48" t="str">
        <f ca="1">IF(Proc[[#This Row],[DaysAgeing]]&gt;5,"yep","on track")</f>
        <v>on track</v>
      </c>
      <c r="Q989" s="2">
        <f ca="1">IF(Proc[[#This Row],[DateClosed]]="",ABS(NETWORKDAYS(Proc[[#This Row],[DateOpened]],TODAY()))-1,ABS(NETWORKDAYS(Proc[[#This Row],[DateOpened]],Proc[[#This Row],[DateClosed]]))-1)</f>
        <v>2</v>
      </c>
      <c r="R989" s="48" t="s">
        <v>964</v>
      </c>
      <c r="S989" s="44"/>
      <c r="T989" s="153">
        <v>988</v>
      </c>
    </row>
    <row r="990" spans="1:20" hidden="1">
      <c r="A990" s="47" t="s">
        <v>1988</v>
      </c>
      <c r="B990" s="111" t="str">
        <f>IFERROR(VLOOKUP(Proc[[#This Row],[App]],Table2[],3,0),"open")</f>
        <v>ok</v>
      </c>
      <c r="C990" s="47" t="s">
        <v>369</v>
      </c>
      <c r="D990" s="152" t="s">
        <v>1985</v>
      </c>
      <c r="E990" s="152" t="s">
        <v>651</v>
      </c>
      <c r="F990" s="85" t="s">
        <v>651</v>
      </c>
      <c r="G990" s="47" t="s">
        <v>400</v>
      </c>
      <c r="H990" s="44" t="str">
        <f>IF(Proc[[#This Row],[type]]="LFF (MDG-F)",MID(Proc[[#This Row],[Obj]],13,10),"")</f>
        <v/>
      </c>
      <c r="I990" s="152"/>
      <c r="J990" s="44" t="b">
        <f>Proc[[#This Row],[Requested]]=Proc[[#This Row],[CurrentParent]]</f>
        <v>1</v>
      </c>
      <c r="K990" s="107" t="str">
        <f>IF(Proc[[#This Row],[Author]]="Marcela Urrego",VLOOKUP(LEFT(Proc[[#This Row],[Requested]],1),Table3[#All],2,0),VLOOKUP(Proc[[#This Row],[Author]],Table4[],2,0))</f>
        <v>LS</v>
      </c>
      <c r="L990" s="22" t="s">
        <v>1970</v>
      </c>
      <c r="M990" s="46">
        <v>45749.499050925922</v>
      </c>
      <c r="N990" s="46">
        <v>45751</v>
      </c>
      <c r="O990" s="46">
        <v>45751</v>
      </c>
      <c r="P990" s="48" t="str">
        <f ca="1">IF(Proc[[#This Row],[DaysAgeing]]&gt;5,"yep","on track")</f>
        <v>on track</v>
      </c>
      <c r="Q990" s="2">
        <f ca="1">IF(Proc[[#This Row],[DateClosed]]="",ABS(NETWORKDAYS(Proc[[#This Row],[DateOpened]],TODAY()))-1,ABS(NETWORKDAYS(Proc[[#This Row],[DateOpened]],Proc[[#This Row],[DateClosed]]))-1)</f>
        <v>2</v>
      </c>
      <c r="R990" s="48" t="s">
        <v>964</v>
      </c>
      <c r="S990" s="44"/>
      <c r="T990" s="153">
        <v>989</v>
      </c>
    </row>
    <row r="991" spans="1:20" hidden="1">
      <c r="A991" t="s">
        <v>1984</v>
      </c>
      <c r="B991" s="111" t="str">
        <f>IFERROR(VLOOKUP(Proc[[#This Row],[App]],Table2[],3,0),"open")</f>
        <v>ok</v>
      </c>
      <c r="C991" s="47" t="s">
        <v>369</v>
      </c>
      <c r="D991" s="152" t="s">
        <v>8353</v>
      </c>
      <c r="E991" s="152" t="s">
        <v>1992</v>
      </c>
      <c r="F991" s="85" t="s">
        <v>1992</v>
      </c>
      <c r="G991" s="47" t="s">
        <v>400</v>
      </c>
      <c r="H991" s="44" t="str">
        <f>IF(Proc[[#This Row],[type]]="LFF (MDG-F)",MID(Proc[[#This Row],[Obj]],13,10),"")</f>
        <v/>
      </c>
      <c r="I991" s="152"/>
      <c r="J991" s="44" t="b">
        <f>Proc[[#This Row],[Requested]]=Proc[[#This Row],[CurrentParent]]</f>
        <v>1</v>
      </c>
      <c r="K991" s="107" t="str">
        <f>IF(Proc[[#This Row],[Author]]="Marcela Urrego",VLOOKUP(LEFT(Proc[[#This Row],[Requested]],1),Table3[#All],2,0),VLOOKUP(Proc[[#This Row],[Author]],Table4[],2,0))</f>
        <v>LS</v>
      </c>
      <c r="L991" s="22" t="s">
        <v>1970</v>
      </c>
      <c r="M991" s="46">
        <v>45749.600416666668</v>
      </c>
      <c r="N991" s="46">
        <v>45751</v>
      </c>
      <c r="O991" s="46">
        <v>45751</v>
      </c>
      <c r="P991" s="48" t="str">
        <f ca="1">IF(Proc[[#This Row],[DaysAgeing]]&gt;5,"yep","on track")</f>
        <v>on track</v>
      </c>
      <c r="Q991" s="2">
        <f ca="1">IF(Proc[[#This Row],[DateClosed]]="",ABS(NETWORKDAYS(Proc[[#This Row],[DateOpened]],TODAY()))-1,ABS(NETWORKDAYS(Proc[[#This Row],[DateOpened]],Proc[[#This Row],[DateClosed]]))-1)</f>
        <v>2</v>
      </c>
      <c r="R991" s="48" t="s">
        <v>488</v>
      </c>
      <c r="S991" s="44"/>
      <c r="T991" s="153">
        <v>990</v>
      </c>
    </row>
    <row r="992" spans="1:20" hidden="1">
      <c r="A992" s="47" t="s">
        <v>1984</v>
      </c>
      <c r="B992" s="111" t="str">
        <f>IFERROR(VLOOKUP(Proc[[#This Row],[App]],Table2[],3,0),"open")</f>
        <v>ok</v>
      </c>
      <c r="C992" s="47" t="s">
        <v>369</v>
      </c>
      <c r="D992" s="152" t="s">
        <v>8354</v>
      </c>
      <c r="E992" s="152" t="s">
        <v>1993</v>
      </c>
      <c r="F992" s="85" t="s">
        <v>1993</v>
      </c>
      <c r="G992" t="s">
        <v>406</v>
      </c>
      <c r="H992" s="44" t="str">
        <f>IF(Proc[[#This Row],[type]]="LFF (MDG-F)",MID(Proc[[#This Row],[Obj]],13,10),"")</f>
        <v>1937TNCZ90</v>
      </c>
      <c r="I992" s="152"/>
      <c r="J992" s="44" t="b">
        <f>Proc[[#This Row],[Requested]]=Proc[[#This Row],[CurrentParent]]</f>
        <v>1</v>
      </c>
      <c r="K992" s="107" t="str">
        <f>IF(Proc[[#This Row],[Author]]="Marcela Urrego",VLOOKUP(LEFT(Proc[[#This Row],[Requested]],1),Table3[#All],2,0),VLOOKUP(Proc[[#This Row],[Author]],Table4[],2,0))</f>
        <v>LS</v>
      </c>
      <c r="L992" s="22" t="s">
        <v>1970</v>
      </c>
      <c r="M992" s="46">
        <v>45749.600416666668</v>
      </c>
      <c r="N992" s="46">
        <v>45751</v>
      </c>
      <c r="O992" s="46">
        <v>45751</v>
      </c>
      <c r="P992" s="48" t="str">
        <f ca="1">IF(Proc[[#This Row],[DaysAgeing]]&gt;5,"yep","on track")</f>
        <v>on track</v>
      </c>
      <c r="Q992" s="2">
        <f ca="1">IF(Proc[[#This Row],[DateClosed]]="",ABS(NETWORKDAYS(Proc[[#This Row],[DateOpened]],TODAY()))-1,ABS(NETWORKDAYS(Proc[[#This Row],[DateOpened]],Proc[[#This Row],[DateClosed]]))-1)</f>
        <v>2</v>
      </c>
      <c r="R992" s="48" t="s">
        <v>488</v>
      </c>
      <c r="S992" s="44"/>
      <c r="T992" s="153">
        <v>991</v>
      </c>
    </row>
    <row r="993" spans="1:20" hidden="1">
      <c r="A993" s="47" t="s">
        <v>1984</v>
      </c>
      <c r="B993" s="111" t="str">
        <f>IFERROR(VLOOKUP(Proc[[#This Row],[App]],Table2[],3,0),"open")</f>
        <v>ok</v>
      </c>
      <c r="C993" s="47" t="s">
        <v>369</v>
      </c>
      <c r="D993" s="152" t="s">
        <v>8355</v>
      </c>
      <c r="E993" s="152" t="s">
        <v>1994</v>
      </c>
      <c r="F993" s="85" t="s">
        <v>1994</v>
      </c>
      <c r="G993" t="s">
        <v>400</v>
      </c>
      <c r="H993" s="44" t="str">
        <f>IF(Proc[[#This Row],[type]]="LFF (MDG-F)",MID(Proc[[#This Row],[Obj]],13,10),"")</f>
        <v/>
      </c>
      <c r="I993" s="152"/>
      <c r="J993" s="44" t="b">
        <f>Proc[[#This Row],[Requested]]=Proc[[#This Row],[CurrentParent]]</f>
        <v>1</v>
      </c>
      <c r="K993" s="107" t="str">
        <f>IF(Proc[[#This Row],[Author]]="Marcela Urrego",VLOOKUP(LEFT(Proc[[#This Row],[Requested]],1),Table3[#All],2,0),VLOOKUP(Proc[[#This Row],[Author]],Table4[],2,0))</f>
        <v>LS</v>
      </c>
      <c r="L993" s="22" t="s">
        <v>1970</v>
      </c>
      <c r="M993" s="46">
        <v>45749.600416666668</v>
      </c>
      <c r="N993" s="46">
        <v>45751</v>
      </c>
      <c r="O993" s="46">
        <v>45751</v>
      </c>
      <c r="P993" s="48" t="str">
        <f ca="1">IF(Proc[[#This Row],[DaysAgeing]]&gt;5,"yep","on track")</f>
        <v>on track</v>
      </c>
      <c r="Q993" s="2">
        <f ca="1">IF(Proc[[#This Row],[DateClosed]]="",ABS(NETWORKDAYS(Proc[[#This Row],[DateOpened]],TODAY()))-1,ABS(NETWORKDAYS(Proc[[#This Row],[DateOpened]],Proc[[#This Row],[DateClosed]]))-1)</f>
        <v>2</v>
      </c>
      <c r="R993" s="48" t="s">
        <v>488</v>
      </c>
      <c r="S993" s="44"/>
      <c r="T993" s="153">
        <v>992</v>
      </c>
    </row>
    <row r="994" spans="1:20" hidden="1">
      <c r="A994" s="47" t="s">
        <v>1984</v>
      </c>
      <c r="B994" s="111" t="str">
        <f>IFERROR(VLOOKUP(Proc[[#This Row],[App]],Table2[],3,0),"open")</f>
        <v>ok</v>
      </c>
      <c r="C994" s="47" t="s">
        <v>369</v>
      </c>
      <c r="D994" s="152" t="s">
        <v>8356</v>
      </c>
      <c r="E994" s="152" t="s">
        <v>1913</v>
      </c>
      <c r="F994" s="85" t="s">
        <v>1913</v>
      </c>
      <c r="G994" s="47" t="s">
        <v>400</v>
      </c>
      <c r="H994" s="44" t="str">
        <f>IF(Proc[[#This Row],[type]]="LFF (MDG-F)",MID(Proc[[#This Row],[Obj]],13,10),"")</f>
        <v/>
      </c>
      <c r="I994" s="152"/>
      <c r="J994" s="44" t="b">
        <f>Proc[[#This Row],[Requested]]=Proc[[#This Row],[CurrentParent]]</f>
        <v>1</v>
      </c>
      <c r="K994" s="107" t="str">
        <f>IF(Proc[[#This Row],[Author]]="Marcela Urrego",VLOOKUP(LEFT(Proc[[#This Row],[Requested]],1),Table3[#All],2,0),VLOOKUP(Proc[[#This Row],[Author]],Table4[],2,0))</f>
        <v>LS</v>
      </c>
      <c r="L994" s="22" t="s">
        <v>1970</v>
      </c>
      <c r="M994" s="46">
        <v>45749.600416666668</v>
      </c>
      <c r="N994" s="46">
        <v>45751</v>
      </c>
      <c r="O994" s="46">
        <v>45751</v>
      </c>
      <c r="P994" s="48" t="str">
        <f ca="1">IF(Proc[[#This Row],[DaysAgeing]]&gt;5,"yep","on track")</f>
        <v>on track</v>
      </c>
      <c r="Q994" s="2">
        <f ca="1">IF(Proc[[#This Row],[DateClosed]]="",ABS(NETWORKDAYS(Proc[[#This Row],[DateOpened]],TODAY()))-1,ABS(NETWORKDAYS(Proc[[#This Row],[DateOpened]],Proc[[#This Row],[DateClosed]]))-1)</f>
        <v>2</v>
      </c>
      <c r="R994" s="48" t="s">
        <v>488</v>
      </c>
      <c r="S994" s="44"/>
      <c r="T994" s="153">
        <v>993</v>
      </c>
    </row>
    <row r="995" spans="1:20" hidden="1">
      <c r="A995" t="s">
        <v>1983</v>
      </c>
      <c r="B995" s="111" t="str">
        <f>IFERROR(VLOOKUP(Proc[[#This Row],[App]],Table2[],3,0),"open")</f>
        <v>ok</v>
      </c>
      <c r="C995" s="47" t="s">
        <v>369</v>
      </c>
      <c r="D995" s="152" t="s">
        <v>8357</v>
      </c>
      <c r="E995" s="152" t="s">
        <v>1990</v>
      </c>
      <c r="F995" s="85" t="s">
        <v>1990</v>
      </c>
      <c r="G995" s="47" t="s">
        <v>400</v>
      </c>
      <c r="H995" s="44" t="str">
        <f>IF(Proc[[#This Row],[type]]="LFF (MDG-F)",MID(Proc[[#This Row],[Obj]],13,10),"")</f>
        <v/>
      </c>
      <c r="I995" s="152"/>
      <c r="J995" s="44" t="b">
        <f>Proc[[#This Row],[Requested]]=Proc[[#This Row],[CurrentParent]]</f>
        <v>1</v>
      </c>
      <c r="K995" s="107" t="str">
        <f>IF(Proc[[#This Row],[Author]]="Marcela Urrego",VLOOKUP(LEFT(Proc[[#This Row],[Requested]],1),Table3[#All],2,0),VLOOKUP(Proc[[#This Row],[Author]],Table4[],2,0))</f>
        <v>LS</v>
      </c>
      <c r="L995" s="22" t="s">
        <v>1970</v>
      </c>
      <c r="M995" s="46">
        <v>45749.710787037038</v>
      </c>
      <c r="N995" s="46">
        <v>45751</v>
      </c>
      <c r="O995" s="46">
        <v>45751</v>
      </c>
      <c r="P995" s="48" t="str">
        <f ca="1">IF(Proc[[#This Row],[DaysAgeing]]&gt;5,"yep","on track")</f>
        <v>on track</v>
      </c>
      <c r="Q995" s="2">
        <f ca="1">IF(Proc[[#This Row],[DateClosed]]="",ABS(NETWORKDAYS(Proc[[#This Row],[DateOpened]],TODAY()))-1,ABS(NETWORKDAYS(Proc[[#This Row],[DateOpened]],Proc[[#This Row],[DateClosed]]))-1)</f>
        <v>2</v>
      </c>
      <c r="R995" s="48" t="s">
        <v>488</v>
      </c>
      <c r="S995" s="44"/>
      <c r="T995" s="153">
        <v>994</v>
      </c>
    </row>
    <row r="996" spans="1:20" hidden="1">
      <c r="A996" s="47" t="s">
        <v>1983</v>
      </c>
      <c r="B996" s="111" t="str">
        <f>IFERROR(VLOOKUP(Proc[[#This Row],[App]],Table2[],3,0),"open")</f>
        <v>ok</v>
      </c>
      <c r="C996" s="47" t="s">
        <v>369</v>
      </c>
      <c r="D996" s="152" t="s">
        <v>8246</v>
      </c>
      <c r="E996" s="152" t="s">
        <v>1991</v>
      </c>
      <c r="F996" s="85" t="s">
        <v>1991</v>
      </c>
      <c r="G996" s="47" t="s">
        <v>400</v>
      </c>
      <c r="H996" s="44" t="str">
        <f>IF(Proc[[#This Row],[type]]="LFF (MDG-F)",MID(Proc[[#This Row],[Obj]],13,10),"")</f>
        <v/>
      </c>
      <c r="I996" s="152"/>
      <c r="J996" s="44" t="b">
        <f>Proc[[#This Row],[Requested]]=Proc[[#This Row],[CurrentParent]]</f>
        <v>1</v>
      </c>
      <c r="K996" s="107" t="str">
        <f>IF(Proc[[#This Row],[Author]]="Marcela Urrego",VLOOKUP(LEFT(Proc[[#This Row],[Requested]],1),Table3[#All],2,0),VLOOKUP(Proc[[#This Row],[Author]],Table4[],2,0))</f>
        <v>LS</v>
      </c>
      <c r="L996" s="22" t="s">
        <v>1970</v>
      </c>
      <c r="M996" s="46">
        <v>45749.710787037038</v>
      </c>
      <c r="N996" s="46">
        <v>45751</v>
      </c>
      <c r="O996" s="46">
        <v>45751</v>
      </c>
      <c r="P996" s="48" t="str">
        <f ca="1">IF(Proc[[#This Row],[DaysAgeing]]&gt;5,"yep","on track")</f>
        <v>on track</v>
      </c>
      <c r="Q996" s="2">
        <f ca="1">IF(Proc[[#This Row],[DateClosed]]="",ABS(NETWORKDAYS(Proc[[#This Row],[DateOpened]],TODAY()))-1,ABS(NETWORKDAYS(Proc[[#This Row],[DateOpened]],Proc[[#This Row],[DateClosed]]))-1)</f>
        <v>2</v>
      </c>
      <c r="R996" s="48" t="s">
        <v>488</v>
      </c>
      <c r="S996" s="44"/>
      <c r="T996" s="153">
        <v>995</v>
      </c>
    </row>
    <row r="997" spans="1:20" hidden="1">
      <c r="A997" s="47" t="s">
        <v>1983</v>
      </c>
      <c r="B997" s="111" t="str">
        <f>IFERROR(VLOOKUP(Proc[[#This Row],[App]],Table2[],3,0),"open")</f>
        <v>ok</v>
      </c>
      <c r="C997" s="47" t="s">
        <v>369</v>
      </c>
      <c r="D997" s="152" t="s">
        <v>8247</v>
      </c>
      <c r="E997" s="152" t="s">
        <v>1991</v>
      </c>
      <c r="F997" s="85" t="s">
        <v>1991</v>
      </c>
      <c r="G997" s="47" t="s">
        <v>400</v>
      </c>
      <c r="H997" s="44" t="str">
        <f>IF(Proc[[#This Row],[type]]="LFF (MDG-F)",MID(Proc[[#This Row],[Obj]],13,10),"")</f>
        <v/>
      </c>
      <c r="I997" s="152"/>
      <c r="J997" s="44" t="b">
        <f>Proc[[#This Row],[Requested]]=Proc[[#This Row],[CurrentParent]]</f>
        <v>1</v>
      </c>
      <c r="K997" s="107" t="str">
        <f>IF(Proc[[#This Row],[Author]]="Marcela Urrego",VLOOKUP(LEFT(Proc[[#This Row],[Requested]],1),Table3[#All],2,0),VLOOKUP(Proc[[#This Row],[Author]],Table4[],2,0))</f>
        <v>LS</v>
      </c>
      <c r="L997" s="22" t="s">
        <v>1970</v>
      </c>
      <c r="M997" s="46">
        <v>45749.710787037038</v>
      </c>
      <c r="N997" s="46">
        <v>45751</v>
      </c>
      <c r="O997" s="46">
        <v>45751</v>
      </c>
      <c r="P997" s="48" t="str">
        <f ca="1">IF(Proc[[#This Row],[DaysAgeing]]&gt;5,"yep","on track")</f>
        <v>on track</v>
      </c>
      <c r="Q997" s="2">
        <f ca="1">IF(Proc[[#This Row],[DateClosed]]="",ABS(NETWORKDAYS(Proc[[#This Row],[DateOpened]],TODAY()))-1,ABS(NETWORKDAYS(Proc[[#This Row],[DateOpened]],Proc[[#This Row],[DateClosed]]))-1)</f>
        <v>2</v>
      </c>
      <c r="R997" s="48" t="s">
        <v>488</v>
      </c>
      <c r="S997" s="44"/>
      <c r="T997" s="153">
        <v>996</v>
      </c>
    </row>
    <row r="998" spans="1:20" hidden="1">
      <c r="A998" t="s">
        <v>1983</v>
      </c>
      <c r="B998" s="111" t="str">
        <f>IFERROR(VLOOKUP(Proc[[#This Row],[App]],Table2[],3,0),"open")</f>
        <v>ok</v>
      </c>
      <c r="C998" s="47" t="s">
        <v>369</v>
      </c>
      <c r="D998" s="152" t="s">
        <v>8358</v>
      </c>
      <c r="E998" s="152" t="s">
        <v>1982</v>
      </c>
      <c r="F998" s="85" t="s">
        <v>1982</v>
      </c>
      <c r="G998" s="47" t="s">
        <v>400</v>
      </c>
      <c r="H998" s="44" t="str">
        <f>IF(Proc[[#This Row],[type]]="LFF (MDG-F)",MID(Proc[[#This Row],[Obj]],13,10),"")</f>
        <v/>
      </c>
      <c r="I998" s="152"/>
      <c r="J998" s="44" t="b">
        <f>Proc[[#This Row],[Requested]]=Proc[[#This Row],[CurrentParent]]</f>
        <v>1</v>
      </c>
      <c r="K998" s="107" t="str">
        <f>IF(Proc[[#This Row],[Author]]="Marcela Urrego",VLOOKUP(LEFT(Proc[[#This Row],[Requested]],1),Table3[#All],2,0),VLOOKUP(Proc[[#This Row],[Author]],Table4[],2,0))</f>
        <v>LS</v>
      </c>
      <c r="L998" s="22" t="s">
        <v>1970</v>
      </c>
      <c r="M998" s="46">
        <v>45749.710787037038</v>
      </c>
      <c r="N998" s="46">
        <v>45751</v>
      </c>
      <c r="O998" s="46">
        <v>45751</v>
      </c>
      <c r="P998" s="48" t="str">
        <f ca="1">IF(Proc[[#This Row],[DaysAgeing]]&gt;5,"yep","on track")</f>
        <v>on track</v>
      </c>
      <c r="Q998" s="2">
        <f ca="1">IF(Proc[[#This Row],[DateClosed]]="",ABS(NETWORKDAYS(Proc[[#This Row],[DateOpened]],TODAY()))-1,ABS(NETWORKDAYS(Proc[[#This Row],[DateOpened]],Proc[[#This Row],[DateClosed]]))-1)</f>
        <v>2</v>
      </c>
      <c r="R998" s="48" t="s">
        <v>488</v>
      </c>
      <c r="S998" s="44"/>
      <c r="T998" s="153">
        <v>997</v>
      </c>
    </row>
    <row r="999" spans="1:20" hidden="1">
      <c r="A999" t="s">
        <v>1981</v>
      </c>
      <c r="B999" s="111" t="str">
        <f>IFERROR(VLOOKUP(Proc[[#This Row],[App]],Table2[],3,0),"open")</f>
        <v>ok</v>
      </c>
      <c r="C999" t="s">
        <v>369</v>
      </c>
      <c r="D999" s="152" t="s">
        <v>1980</v>
      </c>
      <c r="E999" s="152" t="s">
        <v>616</v>
      </c>
      <c r="F999" s="85" t="s">
        <v>616</v>
      </c>
      <c r="G999" s="47" t="s">
        <v>400</v>
      </c>
      <c r="H999" s="44" t="str">
        <f>IF(Proc[[#This Row],[type]]="LFF (MDG-F)",MID(Proc[[#This Row],[Obj]],13,10),"")</f>
        <v/>
      </c>
      <c r="I999" s="152"/>
      <c r="J999" s="44" t="b">
        <f>Proc[[#This Row],[Requested]]=Proc[[#This Row],[CurrentParent]]</f>
        <v>1</v>
      </c>
      <c r="K999" s="107" t="str">
        <f>IF(Proc[[#This Row],[Author]]="Marcela Urrego",VLOOKUP(LEFT(Proc[[#This Row],[Requested]],1),Table3[#All],2,0),VLOOKUP(Proc[[#This Row],[Author]],Table4[],2,0))</f>
        <v>MGF</v>
      </c>
      <c r="L999" s="22" t="s">
        <v>1970</v>
      </c>
      <c r="M999" s="46">
        <v>45750.310289351852</v>
      </c>
      <c r="N999" s="46">
        <v>45751</v>
      </c>
      <c r="O999" s="46">
        <v>45751</v>
      </c>
      <c r="P999" s="48" t="str">
        <f ca="1">IF(Proc[[#This Row],[DaysAgeing]]&gt;5,"yep","on track")</f>
        <v>on track</v>
      </c>
      <c r="Q999" s="2">
        <f ca="1">IF(Proc[[#This Row],[DateClosed]]="",ABS(NETWORKDAYS(Proc[[#This Row],[DateOpened]],TODAY()))-1,ABS(NETWORKDAYS(Proc[[#This Row],[DateOpened]],Proc[[#This Row],[DateClosed]]))-1)</f>
        <v>1</v>
      </c>
      <c r="R999" s="48" t="s">
        <v>514</v>
      </c>
      <c r="S999" s="44"/>
      <c r="T999" s="153">
        <v>998</v>
      </c>
    </row>
    <row r="1000" spans="1:20" hidden="1">
      <c r="A1000" t="s">
        <v>1989</v>
      </c>
      <c r="B1000" s="111" t="str">
        <f>IFERROR(VLOOKUP(Proc[[#This Row],[App]],Table2[],3,0),"open")</f>
        <v>ok</v>
      </c>
      <c r="C1000" t="s">
        <v>369</v>
      </c>
      <c r="D1000" s="152" t="s">
        <v>1995</v>
      </c>
      <c r="E1000" s="152" t="s">
        <v>1864</v>
      </c>
      <c r="F1000" s="85" t="s">
        <v>1864</v>
      </c>
      <c r="G1000" t="s">
        <v>400</v>
      </c>
      <c r="H1000" s="44" t="str">
        <f>IF(Proc[[#This Row],[type]]="LFF (MDG-F)",MID(Proc[[#This Row],[Obj]],13,10),"")</f>
        <v/>
      </c>
      <c r="I1000" s="152"/>
      <c r="J1000" s="44" t="b">
        <f>Proc[[#This Row],[Requested]]=Proc[[#This Row],[CurrentParent]]</f>
        <v>1</v>
      </c>
      <c r="K1000" s="107" t="str">
        <f>IF(Proc[[#This Row],[Author]]="Marcela Urrego",VLOOKUP(LEFT(Proc[[#This Row],[Requested]],1),Table3[#All],2,0),VLOOKUP(Proc[[#This Row],[Author]],Table4[],2,0))</f>
        <v>MGF</v>
      </c>
      <c r="L1000" s="22" t="s">
        <v>1970</v>
      </c>
      <c r="M1000" s="46">
        <v>45750.367430555554</v>
      </c>
      <c r="N1000" s="46">
        <v>45751</v>
      </c>
      <c r="O1000" s="46">
        <v>45751</v>
      </c>
      <c r="P1000" s="48" t="str">
        <f ca="1">IF(Proc[[#This Row],[DaysAgeing]]&gt;5,"yep","on track")</f>
        <v>on track</v>
      </c>
      <c r="Q1000" s="2">
        <f ca="1">IF(Proc[[#This Row],[DateClosed]]="",ABS(NETWORKDAYS(Proc[[#This Row],[DateOpened]],TODAY()))-1,ABS(NETWORKDAYS(Proc[[#This Row],[DateOpened]],Proc[[#This Row],[DateClosed]]))-1)</f>
        <v>1</v>
      </c>
      <c r="R1000" s="48" t="s">
        <v>514</v>
      </c>
      <c r="S1000" s="44"/>
      <c r="T1000" s="153">
        <v>999</v>
      </c>
    </row>
    <row r="1001" spans="1:20" hidden="1">
      <c r="A1001" s="47" t="s">
        <v>2000</v>
      </c>
      <c r="B1001" s="111" t="str">
        <f>IFERROR(VLOOKUP(Proc[[#This Row],[App]],Table2[],3,0),"open")</f>
        <v>ok</v>
      </c>
      <c r="C1001" s="47" t="s">
        <v>369</v>
      </c>
      <c r="D1001" s="152" t="s">
        <v>2001</v>
      </c>
      <c r="E1001" s="152" t="s">
        <v>427</v>
      </c>
      <c r="F1001" s="85" t="s">
        <v>427</v>
      </c>
      <c r="G1001" s="47" t="s">
        <v>400</v>
      </c>
      <c r="H1001" s="44" t="str">
        <f>IF(Proc[[#This Row],[type]]="LFF (MDG-F)",MID(Proc[[#This Row],[Obj]],13,10),"")</f>
        <v/>
      </c>
      <c r="I1001" s="152"/>
      <c r="J1001" s="44" t="b">
        <f>Proc[[#This Row],[Requested]]=Proc[[#This Row],[CurrentParent]]</f>
        <v>1</v>
      </c>
      <c r="K1001" s="107" t="str">
        <f>IF(Proc[[#This Row],[Author]]="Marcela Urrego",VLOOKUP(LEFT(Proc[[#This Row],[Requested]],1),Table3[#All],2,0),VLOOKUP(Proc[[#This Row],[Author]],Table4[],2,0))</f>
        <v>MGF</v>
      </c>
      <c r="L1001" s="44" t="s">
        <v>1970</v>
      </c>
      <c r="M1001" s="46">
        <v>45750.463703703703</v>
      </c>
      <c r="N1001" s="46">
        <v>45754</v>
      </c>
      <c r="O1001" s="46">
        <v>45754</v>
      </c>
      <c r="P1001" s="48" t="str">
        <f ca="1">IF(Proc[[#This Row],[DaysAgeing]]&gt;5,"yep","on track")</f>
        <v>on track</v>
      </c>
      <c r="Q1001" s="2">
        <f ca="1">IF(Proc[[#This Row],[DateClosed]]="",ABS(NETWORKDAYS(Proc[[#This Row],[DateOpened]],TODAY()))-1,ABS(NETWORKDAYS(Proc[[#This Row],[DateOpened]],Proc[[#This Row],[DateClosed]]))-1)</f>
        <v>2</v>
      </c>
      <c r="R1001" s="48" t="s">
        <v>1377</v>
      </c>
      <c r="S1001" s="44"/>
      <c r="T1001" s="153">
        <v>1000</v>
      </c>
    </row>
    <row r="1002" spans="1:20" hidden="1">
      <c r="A1002" t="s">
        <v>2000</v>
      </c>
      <c r="B1002" s="111" t="str">
        <f>IFERROR(VLOOKUP(Proc[[#This Row],[App]],Table2[],3,0),"open")</f>
        <v>ok</v>
      </c>
      <c r="C1002" s="47" t="s">
        <v>369</v>
      </c>
      <c r="D1002" s="152" t="s">
        <v>2002</v>
      </c>
      <c r="E1002" s="152" t="s">
        <v>2006</v>
      </c>
      <c r="F1002" s="85" t="s">
        <v>2006</v>
      </c>
      <c r="G1002" s="47" t="s">
        <v>406</v>
      </c>
      <c r="H1002" s="44" t="str">
        <f>IF(Proc[[#This Row],[type]]="LFF (MDG-F)",MID(Proc[[#This Row],[Obj]],13,10),"")</f>
        <v>DE10600470</v>
      </c>
      <c r="I1002" s="152"/>
      <c r="J1002" s="44" t="b">
        <f>Proc[[#This Row],[Requested]]=Proc[[#This Row],[CurrentParent]]</f>
        <v>1</v>
      </c>
      <c r="K1002" s="107" t="str">
        <f>IF(Proc[[#This Row],[Author]]="Marcela Urrego",VLOOKUP(LEFT(Proc[[#This Row],[Requested]],1),Table3[#All],2,0),VLOOKUP(Proc[[#This Row],[Author]],Table4[],2,0))</f>
        <v>MGF</v>
      </c>
      <c r="L1002" s="44" t="s">
        <v>1970</v>
      </c>
      <c r="M1002" s="46">
        <v>45750.463703703703</v>
      </c>
      <c r="N1002" s="46">
        <v>45754</v>
      </c>
      <c r="O1002" s="46">
        <v>45754</v>
      </c>
      <c r="P1002" s="48" t="str">
        <f ca="1">IF(Proc[[#This Row],[DaysAgeing]]&gt;5,"yep","on track")</f>
        <v>on track</v>
      </c>
      <c r="Q1002" s="2">
        <f ca="1">IF(Proc[[#This Row],[DateClosed]]="",ABS(NETWORKDAYS(Proc[[#This Row],[DateOpened]],TODAY()))-1,ABS(NETWORKDAYS(Proc[[#This Row],[DateOpened]],Proc[[#This Row],[DateClosed]]))-1)</f>
        <v>2</v>
      </c>
      <c r="R1002" s="48" t="s">
        <v>1377</v>
      </c>
      <c r="S1002" s="44"/>
      <c r="T1002" s="153">
        <v>1001</v>
      </c>
    </row>
    <row r="1003" spans="1:20" hidden="1">
      <c r="A1003" s="47" t="s">
        <v>2000</v>
      </c>
      <c r="B1003" s="111" t="str">
        <f>IFERROR(VLOOKUP(Proc[[#This Row],[App]],Table2[],3,0),"open")</f>
        <v>ok</v>
      </c>
      <c r="C1003" s="47" t="s">
        <v>369</v>
      </c>
      <c r="D1003" s="152" t="s">
        <v>2003</v>
      </c>
      <c r="E1003" s="152" t="s">
        <v>2007</v>
      </c>
      <c r="F1003" s="85" t="s">
        <v>2007</v>
      </c>
      <c r="G1003" t="s">
        <v>406</v>
      </c>
      <c r="H1003" s="44" t="str">
        <f>IF(Proc[[#This Row],[type]]="LFF (MDG-F)",MID(Proc[[#This Row],[Obj]],13,10),"")</f>
        <v>DE10GIT705</v>
      </c>
      <c r="I1003" s="152"/>
      <c r="J1003" s="44" t="b">
        <f>Proc[[#This Row],[Requested]]=Proc[[#This Row],[CurrentParent]]</f>
        <v>1</v>
      </c>
      <c r="K1003" s="107" t="str">
        <f>IF(Proc[[#This Row],[Author]]="Marcela Urrego",VLOOKUP(LEFT(Proc[[#This Row],[Requested]],1),Table3[#All],2,0),VLOOKUP(Proc[[#This Row],[Author]],Table4[],2,0))</f>
        <v>MGF</v>
      </c>
      <c r="L1003" s="44" t="s">
        <v>1970</v>
      </c>
      <c r="M1003" s="46">
        <v>45750.463703703703</v>
      </c>
      <c r="N1003" s="46">
        <v>45754</v>
      </c>
      <c r="O1003" s="46">
        <v>45754</v>
      </c>
      <c r="P1003" s="48" t="str">
        <f ca="1">IF(Proc[[#This Row],[DaysAgeing]]&gt;5,"yep","on track")</f>
        <v>on track</v>
      </c>
      <c r="Q1003" s="2">
        <f ca="1">IF(Proc[[#This Row],[DateClosed]]="",ABS(NETWORKDAYS(Proc[[#This Row],[DateOpened]],TODAY()))-1,ABS(NETWORKDAYS(Proc[[#This Row],[DateOpened]],Proc[[#This Row],[DateClosed]]))-1)</f>
        <v>2</v>
      </c>
      <c r="R1003" s="48" t="s">
        <v>1377</v>
      </c>
      <c r="S1003" s="44"/>
      <c r="T1003" s="153">
        <v>1002</v>
      </c>
    </row>
    <row r="1004" spans="1:20" hidden="1">
      <c r="A1004" s="47" t="s">
        <v>2000</v>
      </c>
      <c r="B1004" s="111" t="str">
        <f>IFERROR(VLOOKUP(Proc[[#This Row],[App]],Table2[],3,0),"open")</f>
        <v>ok</v>
      </c>
      <c r="C1004" s="47" t="s">
        <v>369</v>
      </c>
      <c r="D1004" s="152" t="s">
        <v>2004</v>
      </c>
      <c r="E1004" s="152" t="s">
        <v>753</v>
      </c>
      <c r="F1004" s="85" t="s">
        <v>753</v>
      </c>
      <c r="G1004" s="47" t="s">
        <v>400</v>
      </c>
      <c r="H1004" s="44" t="str">
        <f>IF(Proc[[#This Row],[type]]="LFF (MDG-F)",MID(Proc[[#This Row],[Obj]],13,10),"")</f>
        <v/>
      </c>
      <c r="I1004" s="152"/>
      <c r="J1004" s="44" t="b">
        <f>Proc[[#This Row],[Requested]]=Proc[[#This Row],[CurrentParent]]</f>
        <v>1</v>
      </c>
      <c r="K1004" s="107" t="str">
        <f>IF(Proc[[#This Row],[Author]]="Marcela Urrego",VLOOKUP(LEFT(Proc[[#This Row],[Requested]],1),Table3[#All],2,0),VLOOKUP(Proc[[#This Row],[Author]],Table4[],2,0))</f>
        <v>MGF</v>
      </c>
      <c r="L1004" s="44" t="s">
        <v>1970</v>
      </c>
      <c r="M1004" s="46">
        <v>45750.463703703703</v>
      </c>
      <c r="N1004" s="46">
        <v>45754</v>
      </c>
      <c r="O1004" s="46">
        <v>45754</v>
      </c>
      <c r="P1004" s="48" t="str">
        <f ca="1">IF(Proc[[#This Row],[DaysAgeing]]&gt;5,"yep","on track")</f>
        <v>on track</v>
      </c>
      <c r="Q1004" s="2">
        <f ca="1">IF(Proc[[#This Row],[DateClosed]]="",ABS(NETWORKDAYS(Proc[[#This Row],[DateOpened]],TODAY()))-1,ABS(NETWORKDAYS(Proc[[#This Row],[DateOpened]],Proc[[#This Row],[DateClosed]]))-1)</f>
        <v>2</v>
      </c>
      <c r="R1004" s="48" t="s">
        <v>1377</v>
      </c>
      <c r="S1004" s="44"/>
      <c r="T1004" s="153">
        <v>1003</v>
      </c>
    </row>
    <row r="1005" spans="1:20" hidden="1">
      <c r="A1005" s="47" t="s">
        <v>2000</v>
      </c>
      <c r="B1005" s="111" t="str">
        <f>IFERROR(VLOOKUP(Proc[[#This Row],[App]],Table2[],3,0),"open")</f>
        <v>ok</v>
      </c>
      <c r="C1005" s="47" t="s">
        <v>369</v>
      </c>
      <c r="D1005" s="152" t="s">
        <v>2005</v>
      </c>
      <c r="E1005" s="152" t="s">
        <v>2007</v>
      </c>
      <c r="F1005" s="85" t="s">
        <v>2007</v>
      </c>
      <c r="G1005" t="s">
        <v>406</v>
      </c>
      <c r="H1005" s="44" t="str">
        <f>IF(Proc[[#This Row],[type]]="LFF (MDG-F)",MID(Proc[[#This Row],[Obj]],13,10),"")</f>
        <v>2123GIT261</v>
      </c>
      <c r="I1005" s="152"/>
      <c r="J1005" s="44" t="b">
        <f>Proc[[#This Row],[Requested]]=Proc[[#This Row],[CurrentParent]]</f>
        <v>1</v>
      </c>
      <c r="K1005" s="107" t="str">
        <f>IF(Proc[[#This Row],[Author]]="Marcela Urrego",VLOOKUP(LEFT(Proc[[#This Row],[Requested]],1),Table3[#All],2,0),VLOOKUP(Proc[[#This Row],[Author]],Table4[],2,0))</f>
        <v>MGF</v>
      </c>
      <c r="L1005" s="44" t="s">
        <v>1970</v>
      </c>
      <c r="M1005" s="46">
        <v>45750.463703703703</v>
      </c>
      <c r="N1005" s="46">
        <v>45754</v>
      </c>
      <c r="O1005" s="46">
        <v>45754</v>
      </c>
      <c r="P1005" s="48" t="str">
        <f ca="1">IF(Proc[[#This Row],[DaysAgeing]]&gt;5,"yep","on track")</f>
        <v>on track</v>
      </c>
      <c r="Q1005" s="2">
        <f ca="1">IF(Proc[[#This Row],[DateClosed]]="",ABS(NETWORKDAYS(Proc[[#This Row],[DateOpened]],TODAY()))-1,ABS(NETWORKDAYS(Proc[[#This Row],[DateOpened]],Proc[[#This Row],[DateClosed]]))-1)</f>
        <v>2</v>
      </c>
      <c r="R1005" s="48" t="s">
        <v>1377</v>
      </c>
      <c r="S1005" s="44"/>
      <c r="T1005" s="153">
        <v>1004</v>
      </c>
    </row>
    <row r="1006" spans="1:20" hidden="1">
      <c r="A1006" s="47" t="s">
        <v>1998</v>
      </c>
      <c r="B1006" s="111" t="str">
        <f>IFERROR(VLOOKUP(Proc[[#This Row],[App]],Table2[],3,0),"open")</f>
        <v>ok</v>
      </c>
      <c r="C1006" s="47" t="s">
        <v>369</v>
      </c>
      <c r="D1006" s="152" t="s">
        <v>8359</v>
      </c>
      <c r="E1006" s="152" t="s">
        <v>1922</v>
      </c>
      <c r="F1006" s="85" t="s">
        <v>1922</v>
      </c>
      <c r="G1006" s="47" t="s">
        <v>400</v>
      </c>
      <c r="H1006" s="44" t="str">
        <f>IF(Proc[[#This Row],[type]]="LFF (MDG-F)",MID(Proc[[#This Row],[Obj]],13,10),"")</f>
        <v/>
      </c>
      <c r="I1006" s="152"/>
      <c r="J1006" s="44" t="b">
        <f>Proc[[#This Row],[Requested]]=Proc[[#This Row],[CurrentParent]]</f>
        <v>1</v>
      </c>
      <c r="K1006" s="107" t="str">
        <f>IF(Proc[[#This Row],[Author]]="Marcela Urrego",VLOOKUP(LEFT(Proc[[#This Row],[Requested]],1),Table3[#All],2,0),VLOOKUP(Proc[[#This Row],[Author]],Table4[],2,0))</f>
        <v>MGF</v>
      </c>
      <c r="L1006" s="44" t="s">
        <v>1970</v>
      </c>
      <c r="M1006" s="46">
        <v>45750.696215277778</v>
      </c>
      <c r="N1006" s="46">
        <v>45754</v>
      </c>
      <c r="O1006" s="46">
        <v>45754</v>
      </c>
      <c r="P1006" s="48" t="str">
        <f ca="1">IF(Proc[[#This Row],[DaysAgeing]]&gt;5,"yep","on track")</f>
        <v>on track</v>
      </c>
      <c r="Q1006" s="2">
        <f ca="1">IF(Proc[[#This Row],[DateClosed]]="",ABS(NETWORKDAYS(Proc[[#This Row],[DateOpened]],TODAY()))-1,ABS(NETWORKDAYS(Proc[[#This Row],[DateOpened]],Proc[[#This Row],[DateClosed]]))-1)</f>
        <v>2</v>
      </c>
      <c r="R1006" s="48" t="s">
        <v>514</v>
      </c>
      <c r="S1006" s="44"/>
      <c r="T1006" s="153">
        <v>1005</v>
      </c>
    </row>
    <row r="1007" spans="1:20" hidden="1">
      <c r="A1007" t="s">
        <v>1998</v>
      </c>
      <c r="B1007" s="111" t="str">
        <f>IFERROR(VLOOKUP(Proc[[#This Row],[App]],Table2[],3,0),"open")</f>
        <v>ok</v>
      </c>
      <c r="C1007" s="47" t="s">
        <v>369</v>
      </c>
      <c r="D1007" s="152" t="s">
        <v>8360</v>
      </c>
      <c r="E1007" s="152" t="s">
        <v>1999</v>
      </c>
      <c r="F1007" s="85" t="s">
        <v>1999</v>
      </c>
      <c r="G1007" s="47" t="s">
        <v>400</v>
      </c>
      <c r="H1007" s="44" t="str">
        <f>IF(Proc[[#This Row],[type]]="LFF (MDG-F)",MID(Proc[[#This Row],[Obj]],13,10),"")</f>
        <v/>
      </c>
      <c r="I1007" s="152"/>
      <c r="J1007" s="44" t="b">
        <f>Proc[[#This Row],[Requested]]=Proc[[#This Row],[CurrentParent]]</f>
        <v>1</v>
      </c>
      <c r="K1007" s="107" t="str">
        <f>IF(Proc[[#This Row],[Author]]="Marcela Urrego",VLOOKUP(LEFT(Proc[[#This Row],[Requested]],1),Table3[#All],2,0),VLOOKUP(Proc[[#This Row],[Author]],Table4[],2,0))</f>
        <v>MGF</v>
      </c>
      <c r="L1007" s="153" t="s">
        <v>1970</v>
      </c>
      <c r="M1007" s="46">
        <v>45750.696215277778</v>
      </c>
      <c r="N1007" s="46">
        <v>45754</v>
      </c>
      <c r="O1007" s="46">
        <v>45754</v>
      </c>
      <c r="P1007" s="48" t="str">
        <f ca="1">IF(Proc[[#This Row],[DaysAgeing]]&gt;5,"yep","on track")</f>
        <v>on track</v>
      </c>
      <c r="Q1007" s="2">
        <f ca="1">IF(Proc[[#This Row],[DateClosed]]="",ABS(NETWORKDAYS(Proc[[#This Row],[DateOpened]],TODAY()))-1,ABS(NETWORKDAYS(Proc[[#This Row],[DateOpened]],Proc[[#This Row],[DateClosed]]))-1)</f>
        <v>2</v>
      </c>
      <c r="R1007" s="48" t="s">
        <v>514</v>
      </c>
      <c r="S1007" s="44"/>
      <c r="T1007" s="153">
        <v>1006</v>
      </c>
    </row>
    <row r="1008" spans="1:20" hidden="1">
      <c r="A1008" t="s">
        <v>2016</v>
      </c>
      <c r="B1008" s="111" t="str">
        <f>IFERROR(VLOOKUP(Proc[[#This Row],[App]],Table2[],3,0),"open")</f>
        <v>ok</v>
      </c>
      <c r="C1008" t="s">
        <v>369</v>
      </c>
      <c r="D1008" s="152" t="s">
        <v>8361</v>
      </c>
      <c r="E1008" s="152" t="s">
        <v>621</v>
      </c>
      <c r="F1008" s="85" t="s">
        <v>621</v>
      </c>
      <c r="G1008" s="47" t="s">
        <v>400</v>
      </c>
      <c r="H1008" s="44" t="str">
        <f>IF(Proc[[#This Row],[type]]="LFF (MDG-F)",MID(Proc[[#This Row],[Obj]],13,10),"")</f>
        <v/>
      </c>
      <c r="I1008" s="152"/>
      <c r="J1008" s="44" t="b">
        <f>Proc[[#This Row],[Requested]]=Proc[[#This Row],[CurrentParent]]</f>
        <v>1</v>
      </c>
      <c r="K1008" s="107" t="str">
        <f>IF(Proc[[#This Row],[Author]]="Marcela Urrego",VLOOKUP(LEFT(Proc[[#This Row],[Requested]],1),Table3[#All],2,0),VLOOKUP(Proc[[#This Row],[Author]],Table4[],2,0))</f>
        <v>LS</v>
      </c>
      <c r="L1008" s="44" t="s">
        <v>1970</v>
      </c>
      <c r="M1008" s="46">
        <v>45754.504537037035</v>
      </c>
      <c r="N1008" s="46">
        <v>45757</v>
      </c>
      <c r="O1008" s="49"/>
      <c r="P1008" s="48" t="str">
        <f ca="1">IF(Proc[[#This Row],[DaysAgeing]]&gt;5,"yep","on track")</f>
        <v>yep</v>
      </c>
      <c r="Q1008" s="2">
        <f ca="1">IF(Proc[[#This Row],[DateClosed]]="",ABS(NETWORKDAYS(Proc[[#This Row],[DateOpened]],TODAY()))-1,ABS(NETWORKDAYS(Proc[[#This Row],[DateOpened]],Proc[[#This Row],[DateClosed]]))-1)</f>
        <v>259</v>
      </c>
      <c r="R1008" s="48" t="s">
        <v>964</v>
      </c>
      <c r="S1008" s="44"/>
      <c r="T1008" s="153">
        <v>1007</v>
      </c>
    </row>
    <row r="1009" spans="1:20" hidden="1">
      <c r="A1009" s="47" t="s">
        <v>2016</v>
      </c>
      <c r="B1009" s="111" t="str">
        <f>IFERROR(VLOOKUP(Proc[[#This Row],[App]],Table2[],3,0),"open")</f>
        <v>ok</v>
      </c>
      <c r="C1009" s="47" t="s">
        <v>369</v>
      </c>
      <c r="D1009" s="152" t="s">
        <v>2017</v>
      </c>
      <c r="E1009" s="152" t="s">
        <v>467</v>
      </c>
      <c r="F1009" s="152" t="s">
        <v>467</v>
      </c>
      <c r="G1009" s="47" t="s">
        <v>400</v>
      </c>
      <c r="H1009" s="44" t="str">
        <f>IF(Proc[[#This Row],[type]]="LFF (MDG-F)",MID(Proc[[#This Row],[Obj]],13,10),"")</f>
        <v/>
      </c>
      <c r="I1009" s="152"/>
      <c r="J1009" s="44" t="b">
        <f>Proc[[#This Row],[Requested]]=Proc[[#This Row],[CurrentParent]]</f>
        <v>1</v>
      </c>
      <c r="K1009" s="107" t="str">
        <f>IF(Proc[[#This Row],[Author]]="Marcela Urrego",VLOOKUP(LEFT(Proc[[#This Row],[Requested]],1),Table3[#All],2,0),VLOOKUP(Proc[[#This Row],[Author]],Table4[],2,0))</f>
        <v>LS</v>
      </c>
      <c r="L1009" s="44" t="s">
        <v>1970</v>
      </c>
      <c r="M1009" s="46">
        <v>45754.504537037035</v>
      </c>
      <c r="N1009" s="46">
        <v>45757</v>
      </c>
      <c r="O1009" s="49"/>
      <c r="P1009" s="48" t="str">
        <f ca="1">IF(Proc[[#This Row],[DaysAgeing]]&gt;5,"yep","on track")</f>
        <v>yep</v>
      </c>
      <c r="Q1009" s="2">
        <f ca="1">IF(Proc[[#This Row],[DateClosed]]="",ABS(NETWORKDAYS(Proc[[#This Row],[DateOpened]],TODAY()))-1,ABS(NETWORKDAYS(Proc[[#This Row],[DateOpened]],Proc[[#This Row],[DateClosed]]))-1)</f>
        <v>259</v>
      </c>
      <c r="R1009" s="48" t="s">
        <v>964</v>
      </c>
      <c r="S1009" s="44"/>
      <c r="T1009" s="153">
        <v>1008</v>
      </c>
    </row>
    <row r="1010" spans="1:20" hidden="1">
      <c r="A1010" t="s">
        <v>2013</v>
      </c>
      <c r="B1010" s="111" t="str">
        <f>IFERROR(VLOOKUP(Proc[[#This Row],[App]],Table2[],3,0),"open")</f>
        <v>ok</v>
      </c>
      <c r="C1010" s="47" t="s">
        <v>369</v>
      </c>
      <c r="D1010" s="152" t="s">
        <v>8362</v>
      </c>
      <c r="E1010" s="152" t="s">
        <v>2015</v>
      </c>
      <c r="F1010" s="152" t="s">
        <v>2015</v>
      </c>
      <c r="G1010" t="s">
        <v>400</v>
      </c>
      <c r="H1010" s="44" t="str">
        <f>IF(Proc[[#This Row],[type]]="LFF (MDG-F)",MID(Proc[[#This Row],[Obj]],13,10),"")</f>
        <v/>
      </c>
      <c r="I1010" s="152"/>
      <c r="J1010" s="44" t="b">
        <f>Proc[[#This Row],[Requested]]=Proc[[#This Row],[CurrentParent]]</f>
        <v>1</v>
      </c>
      <c r="K1010" s="107" t="str">
        <f>IF(Proc[[#This Row],[Author]]="Marcela Urrego",VLOOKUP(LEFT(Proc[[#This Row],[Requested]],1),Table3[#All],2,0),VLOOKUP(Proc[[#This Row],[Author]],Table4[],2,0))</f>
        <v>MGF</v>
      </c>
      <c r="L1010" s="44" t="s">
        <v>1970</v>
      </c>
      <c r="M1010" s="46">
        <v>45754.739930555559</v>
      </c>
      <c r="N1010" s="51">
        <v>45758</v>
      </c>
      <c r="O1010" s="51">
        <v>45758</v>
      </c>
      <c r="P1010" s="48" t="str">
        <f ca="1">IF(Proc[[#This Row],[DaysAgeing]]&gt;5,"yep","on track")</f>
        <v>on track</v>
      </c>
      <c r="Q1010" s="2">
        <f ca="1">IF(Proc[[#This Row],[DateClosed]]="",ABS(NETWORKDAYS(Proc[[#This Row],[DateOpened]],TODAY()))-1,ABS(NETWORKDAYS(Proc[[#This Row],[DateOpened]],Proc[[#This Row],[DateClosed]]))-1)</f>
        <v>4</v>
      </c>
      <c r="R1010" s="48" t="s">
        <v>1377</v>
      </c>
      <c r="S1010" s="44"/>
      <c r="T1010" s="153">
        <v>1009</v>
      </c>
    </row>
    <row r="1011" spans="1:20" hidden="1">
      <c r="A1011" s="47" t="s">
        <v>2013</v>
      </c>
      <c r="B1011" s="111" t="str">
        <f>IFERROR(VLOOKUP(Proc[[#This Row],[App]],Table2[],3,0),"open")</f>
        <v>ok</v>
      </c>
      <c r="C1011" s="47" t="s">
        <v>369</v>
      </c>
      <c r="D1011" s="152" t="s">
        <v>2014</v>
      </c>
      <c r="E1011" s="152" t="s">
        <v>424</v>
      </c>
      <c r="F1011" s="152" t="s">
        <v>424</v>
      </c>
      <c r="G1011" s="47" t="s">
        <v>400</v>
      </c>
      <c r="H1011" s="44" t="str">
        <f>IF(Proc[[#This Row],[type]]="LFF (MDG-F)",MID(Proc[[#This Row],[Obj]],13,10),"")</f>
        <v/>
      </c>
      <c r="I1011" s="152"/>
      <c r="J1011" s="44" t="b">
        <f>Proc[[#This Row],[Requested]]=Proc[[#This Row],[CurrentParent]]</f>
        <v>1</v>
      </c>
      <c r="K1011" s="107" t="str">
        <f>IF(Proc[[#This Row],[Author]]="Marcela Urrego",VLOOKUP(LEFT(Proc[[#This Row],[Requested]],1),Table3[#All],2,0),VLOOKUP(Proc[[#This Row],[Author]],Table4[],2,0))</f>
        <v>MGF</v>
      </c>
      <c r="L1011" s="44" t="s">
        <v>1970</v>
      </c>
      <c r="M1011" s="46">
        <v>45754.739930555559</v>
      </c>
      <c r="N1011" s="49">
        <v>45757</v>
      </c>
      <c r="O1011" s="49">
        <v>45758</v>
      </c>
      <c r="P1011" s="48" t="str">
        <f ca="1">IF(Proc[[#This Row],[DaysAgeing]]&gt;5,"yep","on track")</f>
        <v>on track</v>
      </c>
      <c r="Q1011" s="2">
        <f ca="1">IF(Proc[[#This Row],[DateClosed]]="",ABS(NETWORKDAYS(Proc[[#This Row],[DateOpened]],TODAY()))-1,ABS(NETWORKDAYS(Proc[[#This Row],[DateOpened]],Proc[[#This Row],[DateClosed]]))-1)</f>
        <v>4</v>
      </c>
      <c r="R1011" s="48" t="s">
        <v>1377</v>
      </c>
      <c r="S1011" s="44"/>
      <c r="T1011" s="153">
        <v>1010</v>
      </c>
    </row>
    <row r="1012" spans="1:20" hidden="1">
      <c r="A1012" t="s">
        <v>2012</v>
      </c>
      <c r="B1012" s="111" t="str">
        <f>IFERROR(VLOOKUP(Proc[[#This Row],[App]],Table2[],3,0),"open")</f>
        <v>ok</v>
      </c>
      <c r="C1012" s="47" t="s">
        <v>369</v>
      </c>
      <c r="D1012" s="152" t="s">
        <v>485</v>
      </c>
      <c r="E1012" s="152" t="s">
        <v>2011</v>
      </c>
      <c r="F1012" s="152" t="s">
        <v>2011</v>
      </c>
      <c r="G1012" s="47" t="s">
        <v>406</v>
      </c>
      <c r="H1012" s="44" t="str">
        <f>IF(Proc[[#This Row],[type]]="LFF (MDG-F)",MID(Proc[[#This Row],[Obj]],13,10),"")</f>
        <v>DE10566400</v>
      </c>
      <c r="I1012" s="152"/>
      <c r="J1012" s="44" t="b">
        <f>Proc[[#This Row],[Requested]]=Proc[[#This Row],[CurrentParent]]</f>
        <v>1</v>
      </c>
      <c r="K1012" s="107" t="str">
        <f>IF(Proc[[#This Row],[Author]]="Marcela Urrego",VLOOKUP(LEFT(Proc[[#This Row],[Requested]],1),Table3[#All],2,0),VLOOKUP(Proc[[#This Row],[Author]],Table4[],2,0))</f>
        <v>MGF</v>
      </c>
      <c r="L1012" s="44" t="s">
        <v>1970</v>
      </c>
      <c r="M1012" s="46">
        <v>45754.873298611114</v>
      </c>
      <c r="N1012" s="49">
        <v>45757</v>
      </c>
      <c r="O1012" s="49">
        <v>45757</v>
      </c>
      <c r="P1012" s="48" t="str">
        <f ca="1">IF(Proc[[#This Row],[DaysAgeing]]&gt;5,"yep","on track")</f>
        <v>on track</v>
      </c>
      <c r="Q1012" s="2">
        <f ca="1">IF(Proc[[#This Row],[DateClosed]]="",ABS(NETWORKDAYS(Proc[[#This Row],[DateOpened]],TODAY()))-1,ABS(NETWORKDAYS(Proc[[#This Row],[DateOpened]],Proc[[#This Row],[DateClosed]]))-1)</f>
        <v>3</v>
      </c>
      <c r="R1012" s="48" t="s">
        <v>548</v>
      </c>
      <c r="S1012" s="44"/>
      <c r="T1012" s="153">
        <v>1011</v>
      </c>
    </row>
    <row r="1013" spans="1:20" hidden="1">
      <c r="A1013" t="s">
        <v>2012</v>
      </c>
      <c r="B1013" s="111" t="str">
        <f>IFERROR(VLOOKUP(Proc[[#This Row],[App]],Table2[],3,0),"open")</f>
        <v>ok</v>
      </c>
      <c r="C1013" s="47" t="s">
        <v>369</v>
      </c>
      <c r="D1013" s="152" t="s">
        <v>1776</v>
      </c>
      <c r="E1013" s="152" t="s">
        <v>2011</v>
      </c>
      <c r="F1013" s="152" t="s">
        <v>2011</v>
      </c>
      <c r="G1013" s="47" t="s">
        <v>406</v>
      </c>
      <c r="H1013" s="44" t="str">
        <f>IF(Proc[[#This Row],[type]]="LFF (MDG-F)",MID(Proc[[#This Row],[Obj]],13,10),"")</f>
        <v>DE10566910</v>
      </c>
      <c r="I1013" s="152"/>
      <c r="J1013" s="44" t="b">
        <f>Proc[[#This Row],[Requested]]=Proc[[#This Row],[CurrentParent]]</f>
        <v>1</v>
      </c>
      <c r="K1013" s="107" t="str">
        <f>IF(Proc[[#This Row],[Author]]="Marcela Urrego",VLOOKUP(LEFT(Proc[[#This Row],[Requested]],1),Table3[#All],2,0),VLOOKUP(Proc[[#This Row],[Author]],Table4[],2,0))</f>
        <v>MGF</v>
      </c>
      <c r="L1013" s="44" t="s">
        <v>1970</v>
      </c>
      <c r="M1013" s="46">
        <v>45754.873298611114</v>
      </c>
      <c r="N1013" s="49"/>
      <c r="O1013" s="49">
        <v>45757</v>
      </c>
      <c r="P1013" s="48" t="str">
        <f ca="1">IF(Proc[[#This Row],[DaysAgeing]]&gt;5,"yep","on track")</f>
        <v>on track</v>
      </c>
      <c r="Q1013" s="2">
        <f ca="1">IF(Proc[[#This Row],[DateClosed]]="",ABS(NETWORKDAYS(Proc[[#This Row],[DateOpened]],TODAY()))-1,ABS(NETWORKDAYS(Proc[[#This Row],[DateOpened]],Proc[[#This Row],[DateClosed]]))-1)</f>
        <v>3</v>
      </c>
      <c r="R1013" s="48" t="s">
        <v>548</v>
      </c>
      <c r="S1013" s="44"/>
      <c r="T1013" s="153">
        <v>1012</v>
      </c>
    </row>
    <row r="1014" spans="1:20" hidden="1">
      <c r="A1014" s="47" t="s">
        <v>2056</v>
      </c>
      <c r="B1014" s="111" t="str">
        <f>IFERROR(VLOOKUP(Proc[[#This Row],[App]],Table2[],3,0),"open")</f>
        <v>ok</v>
      </c>
      <c r="C1014" s="47" t="s">
        <v>369</v>
      </c>
      <c r="D1014" s="152" t="s">
        <v>8363</v>
      </c>
      <c r="E1014" s="152" t="s">
        <v>1872</v>
      </c>
      <c r="F1014" s="85" t="s">
        <v>1872</v>
      </c>
      <c r="G1014" t="s">
        <v>400</v>
      </c>
      <c r="H1014" s="44" t="str">
        <f>IF(Proc[[#This Row],[type]]="LFF (MDG-F)",MID(Proc[[#This Row],[Obj]],13,10),"")</f>
        <v/>
      </c>
      <c r="I1014" s="152"/>
      <c r="J1014" s="44" t="b">
        <f>Proc[[#This Row],[Requested]]=Proc[[#This Row],[CurrentParent]]</f>
        <v>1</v>
      </c>
      <c r="K1014" s="107" t="str">
        <f>IF(Proc[[#This Row],[Author]]="Marcela Urrego",VLOOKUP(LEFT(Proc[[#This Row],[Requested]],1),Table3[#All],2,0),VLOOKUP(Proc[[#This Row],[Author]],Table4[],2,0))</f>
        <v>MGF</v>
      </c>
      <c r="L1014" s="153" t="s">
        <v>1970</v>
      </c>
      <c r="M1014" s="48">
        <v>45755.527407407404</v>
      </c>
      <c r="N1014" s="51">
        <v>45758</v>
      </c>
      <c r="O1014" s="51">
        <v>45758</v>
      </c>
      <c r="P1014" s="48" t="str">
        <f ca="1">IF(Proc[[#This Row],[DaysAgeing]]&gt;5,"yep","on track")</f>
        <v>on track</v>
      </c>
      <c r="Q1014" s="2">
        <f ca="1">IF(Proc[[#This Row],[DateClosed]]="",ABS(NETWORKDAYS(Proc[[#This Row],[DateOpened]],TODAY()))-1,ABS(NETWORKDAYS(Proc[[#This Row],[DateOpened]],Proc[[#This Row],[DateClosed]]))-1)</f>
        <v>3</v>
      </c>
      <c r="R1014" s="48" t="s">
        <v>514</v>
      </c>
      <c r="S1014" s="44"/>
      <c r="T1014" s="153">
        <v>1013</v>
      </c>
    </row>
    <row r="1015" spans="1:20" hidden="1">
      <c r="A1015" s="47" t="s">
        <v>2058</v>
      </c>
      <c r="B1015" s="152" t="str">
        <f>IFERROR(VLOOKUP(Proc[[#This Row],[App]],Table2[],3,0),"open")</f>
        <v>ok</v>
      </c>
      <c r="C1015" s="152" t="s">
        <v>369</v>
      </c>
      <c r="D1015" s="152" t="s">
        <v>2061</v>
      </c>
      <c r="E1015" s="152" t="s">
        <v>2062</v>
      </c>
      <c r="F1015" s="152" t="s">
        <v>2062</v>
      </c>
      <c r="G1015" s="47" t="s">
        <v>400</v>
      </c>
      <c r="H1015" s="44" t="str">
        <f>IF(Proc[[#This Row],[type]]="LFF (MDG-F)",MID(Proc[[#This Row],[Obj]],13,10),"")</f>
        <v/>
      </c>
      <c r="I1015" s="152"/>
      <c r="J1015" s="44" t="b">
        <f>Proc[[#This Row],[Requested]]=Proc[[#This Row],[CurrentParent]]</f>
        <v>1</v>
      </c>
      <c r="K1015" s="152" t="str">
        <f>IF(Proc[[#This Row],[Author]]="Marcela Urrego",VLOOKUP(LEFT(Proc[[#This Row],[Requested]],1),Table3[#All],2,0),VLOOKUP(Proc[[#This Row],[Author]],Table4[],2,0))</f>
        <v>LS</v>
      </c>
      <c r="L1015" s="44" t="s">
        <v>1970</v>
      </c>
      <c r="M1015" s="48">
        <v>45755.527407407404</v>
      </c>
      <c r="N1015" s="51"/>
      <c r="O1015" s="51">
        <v>45758</v>
      </c>
      <c r="P1015" s="48" t="str">
        <f ca="1">IF(Proc[[#This Row],[DaysAgeing]]&gt;5,"yep","on track")</f>
        <v>on track</v>
      </c>
      <c r="Q1015" s="2">
        <f ca="1">IF(Proc[[#This Row],[DateClosed]]="",ABS(NETWORKDAYS(Proc[[#This Row],[DateOpened]],TODAY()))-1,ABS(NETWORKDAYS(Proc[[#This Row],[DateOpened]],Proc[[#This Row],[DateClosed]]))-1)</f>
        <v>3</v>
      </c>
      <c r="R1015" s="48" t="s">
        <v>2063</v>
      </c>
      <c r="S1015" s="65" t="e">
        <f>VLOOKUP(Proc[[#This Row],[Obj]],#REF!,2,0)</f>
        <v>#REF!</v>
      </c>
      <c r="T1015" s="153">
        <v>1014</v>
      </c>
    </row>
    <row r="1016" spans="1:20" hidden="1">
      <c r="A1016" s="47" t="s">
        <v>2057</v>
      </c>
      <c r="B1016" s="111" t="str">
        <f>IFERROR(VLOOKUP(Proc[[#This Row],[App]],Table2[],3,0),"open")</f>
        <v>ok</v>
      </c>
      <c r="C1016" s="47" t="s">
        <v>369</v>
      </c>
      <c r="D1016" s="152" t="s">
        <v>6769</v>
      </c>
      <c r="E1016" s="152" t="s">
        <v>1577</v>
      </c>
      <c r="F1016" s="85" t="s">
        <v>1577</v>
      </c>
      <c r="G1016" s="47" t="s">
        <v>400</v>
      </c>
      <c r="H1016" s="44" t="str">
        <f>IF(Proc[[#This Row],[type]]="LFF (MDG-F)",MID(Proc[[#This Row],[Obj]],13,10),"")</f>
        <v/>
      </c>
      <c r="I1016" s="152"/>
      <c r="J1016" s="44" t="b">
        <f>Proc[[#This Row],[Requested]]=Proc[[#This Row],[CurrentParent]]</f>
        <v>1</v>
      </c>
      <c r="K1016" s="107" t="str">
        <f>IF(Proc[[#This Row],[Author]]="Marcela Urrego",VLOOKUP(LEFT(Proc[[#This Row],[Requested]],1),Table3[#All],2,0),VLOOKUP(Proc[[#This Row],[Author]],Table4[],2,0))</f>
        <v>LS</v>
      </c>
      <c r="L1016" s="44" t="s">
        <v>1970</v>
      </c>
      <c r="M1016" s="48">
        <v>45755.527407407404</v>
      </c>
      <c r="N1016" s="51"/>
      <c r="O1016" s="51"/>
      <c r="P1016" s="48" t="str">
        <f ca="1">IF(Proc[[#This Row],[DaysAgeing]]&gt;5,"yep","on track")</f>
        <v>yep</v>
      </c>
      <c r="Q1016" s="2">
        <f ca="1">IF(Proc[[#This Row],[DateClosed]]="",ABS(NETWORKDAYS(Proc[[#This Row],[DateOpened]],TODAY()))-1,ABS(NETWORKDAYS(Proc[[#This Row],[DateOpened]],Proc[[#This Row],[DateClosed]]))-1)</f>
        <v>258</v>
      </c>
      <c r="R1016" s="48" t="s">
        <v>488</v>
      </c>
      <c r="S1016" s="44"/>
      <c r="T1016" s="153">
        <v>1015</v>
      </c>
    </row>
    <row r="1017" spans="1:20" hidden="1">
      <c r="A1017" s="47" t="s">
        <v>2057</v>
      </c>
      <c r="B1017" s="111" t="str">
        <f>IFERROR(VLOOKUP(Proc[[#This Row],[App]],Table2[],3,0),"open")</f>
        <v>ok</v>
      </c>
      <c r="C1017" s="47" t="s">
        <v>369</v>
      </c>
      <c r="D1017" s="152" t="s">
        <v>2018</v>
      </c>
      <c r="E1017" s="152" t="s">
        <v>1577</v>
      </c>
      <c r="F1017" s="152" t="s">
        <v>1577</v>
      </c>
      <c r="G1017" s="47" t="s">
        <v>400</v>
      </c>
      <c r="H1017" s="44" t="str">
        <f>IF(Proc[[#This Row],[type]]="LFF (MDG-F)",MID(Proc[[#This Row],[Obj]],13,10),"")</f>
        <v/>
      </c>
      <c r="I1017" s="152"/>
      <c r="J1017" s="44" t="b">
        <f>Proc[[#This Row],[Requested]]=Proc[[#This Row],[CurrentParent]]</f>
        <v>1</v>
      </c>
      <c r="K1017" s="107" t="str">
        <f>IF(Proc[[#This Row],[Author]]="Marcela Urrego",VLOOKUP(LEFT(Proc[[#This Row],[Requested]],1),Table3[#All],2,0),VLOOKUP(Proc[[#This Row],[Author]],Table4[],2,0))</f>
        <v>LS</v>
      </c>
      <c r="L1017" s="44" t="s">
        <v>1970</v>
      </c>
      <c r="M1017" s="48">
        <v>45755.527407407404</v>
      </c>
      <c r="N1017" s="51"/>
      <c r="O1017" s="51"/>
      <c r="P1017" s="48" t="str">
        <f ca="1">IF(Proc[[#This Row],[DaysAgeing]]&gt;5,"yep","on track")</f>
        <v>yep</v>
      </c>
      <c r="Q1017" s="2">
        <f ca="1">IF(Proc[[#This Row],[DateClosed]]="",ABS(NETWORKDAYS(Proc[[#This Row],[DateOpened]],TODAY()))-1,ABS(NETWORKDAYS(Proc[[#This Row],[DateOpened]],Proc[[#This Row],[DateClosed]]))-1)</f>
        <v>258</v>
      </c>
      <c r="R1017" s="48" t="s">
        <v>488</v>
      </c>
      <c r="S1017" s="44"/>
      <c r="T1017" s="153">
        <v>1016</v>
      </c>
    </row>
    <row r="1018" spans="1:20" hidden="1">
      <c r="A1018" s="47" t="s">
        <v>2057</v>
      </c>
      <c r="B1018" s="111" t="str">
        <f>IFERROR(VLOOKUP(Proc[[#This Row],[App]],Table2[],3,0),"open")</f>
        <v>ok</v>
      </c>
      <c r="C1018" s="47" t="s">
        <v>369</v>
      </c>
      <c r="D1018" s="152" t="s">
        <v>2019</v>
      </c>
      <c r="E1018" s="152" t="s">
        <v>1577</v>
      </c>
      <c r="F1018" s="152" t="s">
        <v>1577</v>
      </c>
      <c r="G1018" s="47" t="s">
        <v>400</v>
      </c>
      <c r="H1018" s="44" t="str">
        <f>IF(Proc[[#This Row],[type]]="LFF (MDG-F)",MID(Proc[[#This Row],[Obj]],13,10),"")</f>
        <v/>
      </c>
      <c r="I1018" s="152"/>
      <c r="J1018" s="44" t="b">
        <f>Proc[[#This Row],[Requested]]=Proc[[#This Row],[CurrentParent]]</f>
        <v>1</v>
      </c>
      <c r="K1018" s="107" t="str">
        <f>IF(Proc[[#This Row],[Author]]="Marcela Urrego",VLOOKUP(LEFT(Proc[[#This Row],[Requested]],1),Table3[#All],2,0),VLOOKUP(Proc[[#This Row],[Author]],Table4[],2,0))</f>
        <v>LS</v>
      </c>
      <c r="L1018" s="44" t="s">
        <v>1970</v>
      </c>
      <c r="M1018" s="48">
        <v>45755.527407407404</v>
      </c>
      <c r="N1018" s="51"/>
      <c r="O1018" s="51"/>
      <c r="P1018" s="48" t="str">
        <f ca="1">IF(Proc[[#This Row],[DaysAgeing]]&gt;5,"yep","on track")</f>
        <v>yep</v>
      </c>
      <c r="Q1018" s="2">
        <f ca="1">IF(Proc[[#This Row],[DateClosed]]="",ABS(NETWORKDAYS(Proc[[#This Row],[DateOpened]],TODAY()))-1,ABS(NETWORKDAYS(Proc[[#This Row],[DateOpened]],Proc[[#This Row],[DateClosed]]))-1)</f>
        <v>258</v>
      </c>
      <c r="R1018" s="48" t="s">
        <v>488</v>
      </c>
      <c r="S1018" s="44"/>
      <c r="T1018" s="153">
        <v>1017</v>
      </c>
    </row>
    <row r="1019" spans="1:20" hidden="1">
      <c r="A1019" s="47" t="s">
        <v>2053</v>
      </c>
      <c r="B1019" s="111" t="str">
        <f>IFERROR(VLOOKUP(Proc[[#This Row],[App]],Table2[],3,0),"open")</f>
        <v>ok</v>
      </c>
      <c r="C1019" s="47" t="s">
        <v>369</v>
      </c>
      <c r="D1019" s="152" t="s">
        <v>2054</v>
      </c>
      <c r="E1019" s="152" t="s">
        <v>2055</v>
      </c>
      <c r="F1019" s="85" t="s">
        <v>2055</v>
      </c>
      <c r="G1019" s="47" t="s">
        <v>400</v>
      </c>
      <c r="H1019" s="44" t="str">
        <f>IF(Proc[[#This Row],[type]]="LFF (MDG-F)",MID(Proc[[#This Row],[Obj]],13,10),"")</f>
        <v/>
      </c>
      <c r="I1019" s="152"/>
      <c r="J1019" s="44" t="b">
        <f>Proc[[#This Row],[Requested]]=Proc[[#This Row],[CurrentParent]]</f>
        <v>1</v>
      </c>
      <c r="K1019" s="107" t="str">
        <f>IF(Proc[[#This Row],[Author]]="Marcela Urrego",VLOOKUP(LEFT(Proc[[#This Row],[Requested]],1),Table3[#All],2,0),VLOOKUP(Proc[[#This Row],[Author]],Table4[],2,0))</f>
        <v>MGF</v>
      </c>
      <c r="L1019" s="44" t="s">
        <v>1970</v>
      </c>
      <c r="M1019" s="48">
        <v>45756.387754629628</v>
      </c>
      <c r="N1019" s="51">
        <v>45758</v>
      </c>
      <c r="O1019" s="51">
        <v>45758</v>
      </c>
      <c r="P1019" s="48" t="str">
        <f ca="1">IF(Proc[[#This Row],[DaysAgeing]]&gt;5,"yep","on track")</f>
        <v>on track</v>
      </c>
      <c r="Q1019" s="2">
        <f ca="1">IF(Proc[[#This Row],[DateClosed]]="",ABS(NETWORKDAYS(Proc[[#This Row],[DateOpened]],TODAY()))-1,ABS(NETWORKDAYS(Proc[[#This Row],[DateOpened]],Proc[[#This Row],[DateClosed]]))-1)</f>
        <v>2</v>
      </c>
      <c r="R1019" s="48" t="s">
        <v>514</v>
      </c>
      <c r="S1019" s="44"/>
      <c r="T1019" s="153">
        <v>1018</v>
      </c>
    </row>
    <row r="1020" spans="1:20" hidden="1">
      <c r="A1020" s="47" t="s">
        <v>2050</v>
      </c>
      <c r="B1020" s="111" t="str">
        <f>IFERROR(VLOOKUP(Proc[[#This Row],[App]],Table2[],3,0),"open")</f>
        <v>ok</v>
      </c>
      <c r="C1020" s="47" t="s">
        <v>369</v>
      </c>
      <c r="D1020" s="152" t="s">
        <v>8364</v>
      </c>
      <c r="E1020" s="152" t="s">
        <v>7802</v>
      </c>
      <c r="F1020" s="152" t="s">
        <v>2052</v>
      </c>
      <c r="G1020" s="47" t="s">
        <v>400</v>
      </c>
      <c r="H1020" s="44" t="str">
        <f>IF(Proc[[#This Row],[type]]="LFF (MDG-F)",MID(Proc[[#This Row],[Obj]],13,10),"")</f>
        <v/>
      </c>
      <c r="I1020" s="152"/>
      <c r="J1020" s="44" t="b">
        <f>Proc[[#This Row],[Requested]]=Proc[[#This Row],[CurrentParent]]</f>
        <v>0</v>
      </c>
      <c r="K1020" s="107" t="str">
        <f>IF(Proc[[#This Row],[Author]]="Marcela Urrego",VLOOKUP(LEFT(Proc[[#This Row],[Requested]],1),Table3[#All],2,0),VLOOKUP(Proc[[#This Row],[Author]],Table4[],2,0))</f>
        <v>MGF</v>
      </c>
      <c r="L1020" s="44" t="s">
        <v>1970</v>
      </c>
      <c r="M1020" s="48">
        <v>45756.453032407408</v>
      </c>
      <c r="N1020" s="51">
        <v>45758</v>
      </c>
      <c r="O1020" s="51">
        <v>45758</v>
      </c>
      <c r="P1020" s="48" t="str">
        <f ca="1">IF(Proc[[#This Row],[DaysAgeing]]&gt;5,"yep","on track")</f>
        <v>on track</v>
      </c>
      <c r="Q1020" s="2">
        <f ca="1">IF(Proc[[#This Row],[DateClosed]]="",ABS(NETWORKDAYS(Proc[[#This Row],[DateOpened]],TODAY()))-1,ABS(NETWORKDAYS(Proc[[#This Row],[DateOpened]],Proc[[#This Row],[DateClosed]]))-1)</f>
        <v>2</v>
      </c>
      <c r="R1020" s="48" t="s">
        <v>514</v>
      </c>
      <c r="S1020" s="44"/>
      <c r="T1020" s="153">
        <v>1019</v>
      </c>
    </row>
    <row r="1021" spans="1:20" hidden="1">
      <c r="A1021" s="47" t="s">
        <v>2050</v>
      </c>
      <c r="B1021" s="111" t="str">
        <f>IFERROR(VLOOKUP(Proc[[#This Row],[App]],Table2[],3,0),"open")</f>
        <v>ok</v>
      </c>
      <c r="C1021" s="47" t="s">
        <v>369</v>
      </c>
      <c r="D1021" s="152" t="s">
        <v>2051</v>
      </c>
      <c r="E1021" s="152" t="s">
        <v>7802</v>
      </c>
      <c r="F1021" s="152" t="s">
        <v>2052</v>
      </c>
      <c r="G1021" s="47" t="s">
        <v>400</v>
      </c>
      <c r="H1021" s="44" t="str">
        <f>IF(Proc[[#This Row],[type]]="LFF (MDG-F)",MID(Proc[[#This Row],[Obj]],13,10),"")</f>
        <v/>
      </c>
      <c r="I1021" s="152"/>
      <c r="J1021" s="44" t="b">
        <f>Proc[[#This Row],[Requested]]=Proc[[#This Row],[CurrentParent]]</f>
        <v>0</v>
      </c>
      <c r="K1021" s="107" t="str">
        <f>IF(Proc[[#This Row],[Author]]="Marcela Urrego",VLOOKUP(LEFT(Proc[[#This Row],[Requested]],1),Table3[#All],2,0),VLOOKUP(Proc[[#This Row],[Author]],Table4[],2,0))</f>
        <v>MGF</v>
      </c>
      <c r="L1021" s="44" t="s">
        <v>1970</v>
      </c>
      <c r="M1021" s="48">
        <v>45756.453032407408</v>
      </c>
      <c r="N1021" s="51">
        <v>45758</v>
      </c>
      <c r="O1021" s="51">
        <v>45758</v>
      </c>
      <c r="P1021" s="48" t="str">
        <f ca="1">IF(Proc[[#This Row],[DaysAgeing]]&gt;5,"yep","on track")</f>
        <v>on track</v>
      </c>
      <c r="Q1021" s="2">
        <f ca="1">IF(Proc[[#This Row],[DateClosed]]="",ABS(NETWORKDAYS(Proc[[#This Row],[DateOpened]],TODAY()))-1,ABS(NETWORKDAYS(Proc[[#This Row],[DateOpened]],Proc[[#This Row],[DateClosed]]))-1)</f>
        <v>2</v>
      </c>
      <c r="R1021" s="48" t="s">
        <v>514</v>
      </c>
      <c r="S1021" s="44"/>
      <c r="T1021" s="153">
        <v>1020</v>
      </c>
    </row>
    <row r="1022" spans="1:20" hidden="1">
      <c r="A1022" s="47" t="s">
        <v>2059</v>
      </c>
      <c r="B1022" s="111" t="str">
        <f>IFERROR(VLOOKUP(Proc[[#This Row],[App]],Table2[],3,0),"open")</f>
        <v>ok</v>
      </c>
      <c r="C1022" s="47" t="s">
        <v>369</v>
      </c>
      <c r="D1022" s="152" t="s">
        <v>2064</v>
      </c>
      <c r="E1022" s="152" t="s">
        <v>2055</v>
      </c>
      <c r="F1022" s="85" t="s">
        <v>2055</v>
      </c>
      <c r="G1022" s="47" t="s">
        <v>400</v>
      </c>
      <c r="H1022" s="44" t="str">
        <f>IF(Proc[[#This Row],[type]]="LFF (MDG-F)",MID(Proc[[#This Row],[Obj]],13,10),"")</f>
        <v/>
      </c>
      <c r="I1022" s="152"/>
      <c r="J1022" s="44" t="b">
        <f>Proc[[#This Row],[Requested]]=Proc[[#This Row],[CurrentParent]]</f>
        <v>1</v>
      </c>
      <c r="K1022" s="107" t="str">
        <f>IF(Proc[[#This Row],[Author]]="Marcela Urrego",VLOOKUP(LEFT(Proc[[#This Row],[Requested]],1),Table3[#All],2,0),VLOOKUP(Proc[[#This Row],[Author]],Table4[],2,0))</f>
        <v>MGF</v>
      </c>
      <c r="L1022" s="44" t="s">
        <v>1970</v>
      </c>
      <c r="M1022" s="48">
        <v>45756.453032407408</v>
      </c>
      <c r="N1022" s="51">
        <v>45758</v>
      </c>
      <c r="O1022" s="51">
        <v>45758</v>
      </c>
      <c r="P1022" s="48" t="str">
        <f ca="1">IF(Proc[[#This Row],[DaysAgeing]]&gt;5,"yep","on track")</f>
        <v>on track</v>
      </c>
      <c r="Q1022" s="2">
        <f ca="1">IF(Proc[[#This Row],[DateClosed]]="",ABS(NETWORKDAYS(Proc[[#This Row],[DateOpened]],TODAY()))-1,ABS(NETWORKDAYS(Proc[[#This Row],[DateOpened]],Proc[[#This Row],[DateClosed]]))-1)</f>
        <v>2</v>
      </c>
      <c r="R1022" s="48" t="s">
        <v>529</v>
      </c>
      <c r="S1022" s="44"/>
      <c r="T1022" s="153">
        <v>1021</v>
      </c>
    </row>
    <row r="1023" spans="1:20" hidden="1">
      <c r="A1023" s="47" t="s">
        <v>2060</v>
      </c>
      <c r="B1023" s="111" t="str">
        <f>IFERROR(VLOOKUP(Proc[[#This Row],[App]],Table2[],3,0),"open")</f>
        <v>ok</v>
      </c>
      <c r="C1023" s="47" t="s">
        <v>369</v>
      </c>
      <c r="D1023" s="152" t="s">
        <v>2068</v>
      </c>
      <c r="E1023" s="152" t="s">
        <v>2065</v>
      </c>
      <c r="F1023" s="152" t="s">
        <v>2065</v>
      </c>
      <c r="G1023" s="47" t="s">
        <v>406</v>
      </c>
      <c r="H1023" s="44" t="str">
        <f>IF(Proc[[#This Row],[type]]="LFF (MDG-F)",MID(Proc[[#This Row],[Obj]],13,10),"")</f>
        <v>1919O05003</v>
      </c>
      <c r="I1023" s="152"/>
      <c r="J1023" s="44" t="b">
        <f>Proc[[#This Row],[Requested]]=Proc[[#This Row],[CurrentParent]]</f>
        <v>1</v>
      </c>
      <c r="K1023" s="107" t="str">
        <f>IF(Proc[[#This Row],[Author]]="Marcela Urrego",VLOOKUP(LEFT(Proc[[#This Row],[Requested]],1),Table3[#All],2,0),VLOOKUP(Proc[[#This Row],[Author]],Table4[],2,0))</f>
        <v>MGF</v>
      </c>
      <c r="L1023" s="44" t="s">
        <v>1970</v>
      </c>
      <c r="M1023" s="48">
        <v>45756.453032407408</v>
      </c>
      <c r="N1023" s="51">
        <v>45758</v>
      </c>
      <c r="O1023" s="51">
        <v>45758</v>
      </c>
      <c r="P1023" s="48" t="str">
        <f ca="1">IF(Proc[[#This Row],[DaysAgeing]]&gt;5,"yep","on track")</f>
        <v>on track</v>
      </c>
      <c r="Q1023" s="2">
        <f ca="1">IF(Proc[[#This Row],[DateClosed]]="",ABS(NETWORKDAYS(Proc[[#This Row],[DateOpened]],TODAY()))-1,ABS(NETWORKDAYS(Proc[[#This Row],[DateOpened]],Proc[[#This Row],[DateClosed]]))-1)</f>
        <v>2</v>
      </c>
      <c r="R1023" s="48" t="s">
        <v>2066</v>
      </c>
      <c r="S1023" s="44"/>
      <c r="T1023" s="153">
        <v>1022</v>
      </c>
    </row>
    <row r="1024" spans="1:20" hidden="1">
      <c r="A1024" s="47" t="s">
        <v>2020</v>
      </c>
      <c r="B1024" s="111" t="str">
        <f>IFERROR(VLOOKUP(Proc[[#This Row],[App]],Table2[],3,0),"open")</f>
        <v>ok</v>
      </c>
      <c r="C1024" s="47" t="s">
        <v>369</v>
      </c>
      <c r="D1024" s="152" t="s">
        <v>6769</v>
      </c>
      <c r="E1024" s="152" t="s">
        <v>1577</v>
      </c>
      <c r="F1024" s="85" t="s">
        <v>1577</v>
      </c>
      <c r="G1024" s="47" t="s">
        <v>400</v>
      </c>
      <c r="H1024" s="44" t="str">
        <f>IF(Proc[[#This Row],[type]]="LFF (MDG-F)",MID(Proc[[#This Row],[Obj]],13,10),"")</f>
        <v/>
      </c>
      <c r="I1024" s="152"/>
      <c r="J1024" s="44" t="b">
        <f>Proc[[#This Row],[Requested]]=Proc[[#This Row],[CurrentParent]]</f>
        <v>1</v>
      </c>
      <c r="K1024" s="107" t="str">
        <f>IF(Proc[[#This Row],[Author]]="Marcela Urrego",VLOOKUP(LEFT(Proc[[#This Row],[Requested]],1),Table3[#All],2,0),VLOOKUP(Proc[[#This Row],[Author]],Table4[],2,0))</f>
        <v>LS</v>
      </c>
      <c r="L1024" s="44" t="s">
        <v>1970</v>
      </c>
      <c r="M1024" s="48">
        <v>45755.504537037035</v>
      </c>
      <c r="N1024" s="49">
        <v>45757</v>
      </c>
      <c r="O1024" s="49">
        <v>45757</v>
      </c>
      <c r="P1024" s="48" t="str">
        <f ca="1">IF(Proc[[#This Row],[DaysAgeing]]&gt;5,"yep","on track")</f>
        <v>on track</v>
      </c>
      <c r="Q1024" s="2">
        <f ca="1">IF(Proc[[#This Row],[DateClosed]]="",ABS(NETWORKDAYS(Proc[[#This Row],[DateOpened]],TODAY()))-1,ABS(NETWORKDAYS(Proc[[#This Row],[DateOpened]],Proc[[#This Row],[DateClosed]]))-1)</f>
        <v>2</v>
      </c>
      <c r="R1024" s="48" t="s">
        <v>488</v>
      </c>
      <c r="S1024" s="44"/>
      <c r="T1024" s="153">
        <v>1023</v>
      </c>
    </row>
    <row r="1025" spans="1:20" hidden="1">
      <c r="A1025" s="47" t="s">
        <v>2020</v>
      </c>
      <c r="B1025" s="111" t="str">
        <f>IFERROR(VLOOKUP(Proc[[#This Row],[App]],Table2[],3,0),"open")</f>
        <v>ok</v>
      </c>
      <c r="C1025" s="47" t="s">
        <v>369</v>
      </c>
      <c r="D1025" s="152" t="s">
        <v>2018</v>
      </c>
      <c r="E1025" s="152" t="s">
        <v>1577</v>
      </c>
      <c r="F1025" s="152" t="s">
        <v>1577</v>
      </c>
      <c r="G1025" s="47" t="s">
        <v>400</v>
      </c>
      <c r="H1025" s="44" t="str">
        <f>IF(Proc[[#This Row],[type]]="LFF (MDG-F)",MID(Proc[[#This Row],[Obj]],13,10),"")</f>
        <v/>
      </c>
      <c r="I1025" s="152"/>
      <c r="J1025" s="44" t="b">
        <f>Proc[[#This Row],[Requested]]=Proc[[#This Row],[CurrentParent]]</f>
        <v>1</v>
      </c>
      <c r="K1025" s="107" t="str">
        <f>IF(Proc[[#This Row],[Author]]="Marcela Urrego",VLOOKUP(LEFT(Proc[[#This Row],[Requested]],1),Table3[#All],2,0),VLOOKUP(Proc[[#This Row],[Author]],Table4[],2,0))</f>
        <v>LS</v>
      </c>
      <c r="L1025" s="44" t="s">
        <v>1970</v>
      </c>
      <c r="M1025" s="48">
        <v>45755.504537037035</v>
      </c>
      <c r="N1025" s="49">
        <v>45757</v>
      </c>
      <c r="O1025" s="49">
        <v>45757</v>
      </c>
      <c r="P1025" s="48" t="str">
        <f ca="1">IF(Proc[[#This Row],[DaysAgeing]]&gt;5,"yep","on track")</f>
        <v>on track</v>
      </c>
      <c r="Q1025" s="2">
        <f ca="1">IF(Proc[[#This Row],[DateClosed]]="",ABS(NETWORKDAYS(Proc[[#This Row],[DateOpened]],TODAY()))-1,ABS(NETWORKDAYS(Proc[[#This Row],[DateOpened]],Proc[[#This Row],[DateClosed]]))-1)</f>
        <v>2</v>
      </c>
      <c r="R1025" s="48" t="s">
        <v>488</v>
      </c>
      <c r="S1025" s="44"/>
      <c r="T1025" s="153">
        <v>1024</v>
      </c>
    </row>
    <row r="1026" spans="1:20" hidden="1">
      <c r="A1026" s="47" t="s">
        <v>2020</v>
      </c>
      <c r="B1026" s="111" t="str">
        <f>IFERROR(VLOOKUP(Proc[[#This Row],[App]],Table2[],3,0),"open")</f>
        <v>ok</v>
      </c>
      <c r="C1026" s="47" t="s">
        <v>369</v>
      </c>
      <c r="D1026" s="152" t="s">
        <v>2019</v>
      </c>
      <c r="E1026" s="152" t="s">
        <v>1577</v>
      </c>
      <c r="F1026" s="85" t="s">
        <v>1577</v>
      </c>
      <c r="G1026" s="47" t="s">
        <v>400</v>
      </c>
      <c r="H1026" s="44" t="str">
        <f>IF(Proc[[#This Row],[type]]="LFF (MDG-F)",MID(Proc[[#This Row],[Obj]],13,10),"")</f>
        <v/>
      </c>
      <c r="I1026" s="152"/>
      <c r="J1026" s="44" t="b">
        <f>Proc[[#This Row],[Requested]]=Proc[[#This Row],[CurrentParent]]</f>
        <v>1</v>
      </c>
      <c r="K1026" s="107" t="str">
        <f>IF(Proc[[#This Row],[Author]]="Marcela Urrego",VLOOKUP(LEFT(Proc[[#This Row],[Requested]],1),Table3[#All],2,0),VLOOKUP(Proc[[#This Row],[Author]],Table4[],2,0))</f>
        <v>LS</v>
      </c>
      <c r="L1026" s="153" t="s">
        <v>1970</v>
      </c>
      <c r="M1026" s="48">
        <v>45755.504537037035</v>
      </c>
      <c r="N1026" s="49">
        <v>45757</v>
      </c>
      <c r="O1026" s="49">
        <v>45757</v>
      </c>
      <c r="P1026" s="48" t="str">
        <f ca="1">IF(Proc[[#This Row],[DaysAgeing]]&gt;5,"yep","on track")</f>
        <v>on track</v>
      </c>
      <c r="Q1026" s="2">
        <f ca="1">IF(Proc[[#This Row],[DateClosed]]="",ABS(NETWORKDAYS(Proc[[#This Row],[DateOpened]],TODAY()))-1,ABS(NETWORKDAYS(Proc[[#This Row],[DateOpened]],Proc[[#This Row],[DateClosed]]))-1)</f>
        <v>2</v>
      </c>
      <c r="R1026" s="48" t="s">
        <v>488</v>
      </c>
      <c r="S1026" s="44"/>
      <c r="T1026" s="153">
        <v>1025</v>
      </c>
    </row>
    <row r="1027" spans="1:20" hidden="1">
      <c r="A1027" s="47" t="s">
        <v>2020</v>
      </c>
      <c r="B1027" s="111" t="str">
        <f>IFERROR(VLOOKUP(Proc[[#This Row],[App]],Table2[],3,0),"open")</f>
        <v>ok</v>
      </c>
      <c r="C1027" s="47" t="s">
        <v>369</v>
      </c>
      <c r="D1027" s="152" t="s">
        <v>2021</v>
      </c>
      <c r="E1027" s="152" t="s">
        <v>1577</v>
      </c>
      <c r="F1027" s="85" t="s">
        <v>1577</v>
      </c>
      <c r="G1027" s="47" t="s">
        <v>400</v>
      </c>
      <c r="H1027" s="44" t="str">
        <f>IF(Proc[[#This Row],[type]]="LFF (MDG-F)",MID(Proc[[#This Row],[Obj]],13,10),"")</f>
        <v/>
      </c>
      <c r="I1027" s="152"/>
      <c r="J1027" s="44" t="b">
        <f>Proc[[#This Row],[Requested]]=Proc[[#This Row],[CurrentParent]]</f>
        <v>1</v>
      </c>
      <c r="K1027" s="107" t="str">
        <f>IF(Proc[[#This Row],[Author]]="Marcela Urrego",VLOOKUP(LEFT(Proc[[#This Row],[Requested]],1),Table3[#All],2,0),VLOOKUP(Proc[[#This Row],[Author]],Table4[],2,0))</f>
        <v>LS</v>
      </c>
      <c r="L1027" s="44" t="s">
        <v>1970</v>
      </c>
      <c r="M1027" s="48">
        <v>45756.504537037035</v>
      </c>
      <c r="N1027" s="49">
        <v>45757</v>
      </c>
      <c r="O1027" s="49">
        <v>45757</v>
      </c>
      <c r="P1027" s="48" t="str">
        <f ca="1">IF(Proc[[#This Row],[DaysAgeing]]&gt;5,"yep","on track")</f>
        <v>on track</v>
      </c>
      <c r="Q1027" s="2">
        <f ca="1">IF(Proc[[#This Row],[DateClosed]]="",ABS(NETWORKDAYS(Proc[[#This Row],[DateOpened]],TODAY()))-1,ABS(NETWORKDAYS(Proc[[#This Row],[DateOpened]],Proc[[#This Row],[DateClosed]]))-1)</f>
        <v>1</v>
      </c>
      <c r="R1027" s="48" t="s">
        <v>488</v>
      </c>
      <c r="S1027" s="44"/>
      <c r="T1027" s="153">
        <v>1026</v>
      </c>
    </row>
    <row r="1028" spans="1:20" hidden="1">
      <c r="A1028" s="47" t="s">
        <v>2020</v>
      </c>
      <c r="B1028" s="111" t="str">
        <f>IFERROR(VLOOKUP(Proc[[#This Row],[App]],Table2[],3,0),"open")</f>
        <v>ok</v>
      </c>
      <c r="C1028" s="47" t="s">
        <v>369</v>
      </c>
      <c r="D1028" s="152" t="s">
        <v>2022</v>
      </c>
      <c r="E1028" s="152" t="s">
        <v>1577</v>
      </c>
      <c r="F1028" s="85" t="s">
        <v>1577</v>
      </c>
      <c r="G1028" s="47" t="s">
        <v>400</v>
      </c>
      <c r="H1028" s="44" t="str">
        <f>IF(Proc[[#This Row],[type]]="LFF (MDG-F)",MID(Proc[[#This Row],[Obj]],13,10),"")</f>
        <v/>
      </c>
      <c r="I1028" s="152"/>
      <c r="J1028" s="44" t="b">
        <f>Proc[[#This Row],[Requested]]=Proc[[#This Row],[CurrentParent]]</f>
        <v>1</v>
      </c>
      <c r="K1028" s="107" t="str">
        <f>IF(Proc[[#This Row],[Author]]="Marcela Urrego",VLOOKUP(LEFT(Proc[[#This Row],[Requested]],1),Table3[#All],2,0),VLOOKUP(Proc[[#This Row],[Author]],Table4[],2,0))</f>
        <v>LS</v>
      </c>
      <c r="L1028" s="44" t="s">
        <v>1970</v>
      </c>
      <c r="M1028" s="48">
        <v>45756.504537037035</v>
      </c>
      <c r="N1028" s="49">
        <v>45757</v>
      </c>
      <c r="O1028" s="49">
        <v>45757</v>
      </c>
      <c r="P1028" s="48" t="str">
        <f ca="1">IF(Proc[[#This Row],[DaysAgeing]]&gt;5,"yep","on track")</f>
        <v>on track</v>
      </c>
      <c r="Q1028" s="2">
        <f ca="1">IF(Proc[[#This Row],[DateClosed]]="",ABS(NETWORKDAYS(Proc[[#This Row],[DateOpened]],TODAY()))-1,ABS(NETWORKDAYS(Proc[[#This Row],[DateOpened]],Proc[[#This Row],[DateClosed]]))-1)</f>
        <v>1</v>
      </c>
      <c r="R1028" s="48" t="s">
        <v>488</v>
      </c>
      <c r="S1028" s="44"/>
      <c r="T1028" s="153">
        <v>1027</v>
      </c>
    </row>
    <row r="1029" spans="1:20" hidden="1">
      <c r="A1029" s="47" t="s">
        <v>2020</v>
      </c>
      <c r="B1029" s="111" t="str">
        <f>IFERROR(VLOOKUP(Proc[[#This Row],[App]],Table2[],3,0),"open")</f>
        <v>ok</v>
      </c>
      <c r="C1029" s="47" t="s">
        <v>369</v>
      </c>
      <c r="D1029" s="152" t="s">
        <v>2023</v>
      </c>
      <c r="E1029" s="152" t="s">
        <v>1577</v>
      </c>
      <c r="F1029" s="85" t="s">
        <v>1577</v>
      </c>
      <c r="G1029" s="47" t="s">
        <v>400</v>
      </c>
      <c r="H1029" s="44" t="str">
        <f>IF(Proc[[#This Row],[type]]="LFF (MDG-F)",MID(Proc[[#This Row],[Obj]],13,10),"")</f>
        <v/>
      </c>
      <c r="I1029" s="152"/>
      <c r="J1029" s="44" t="b">
        <f>Proc[[#This Row],[Requested]]=Proc[[#This Row],[CurrentParent]]</f>
        <v>1</v>
      </c>
      <c r="K1029" s="107" t="str">
        <f>IF(Proc[[#This Row],[Author]]="Marcela Urrego",VLOOKUP(LEFT(Proc[[#This Row],[Requested]],1),Table3[#All],2,0),VLOOKUP(Proc[[#This Row],[Author]],Table4[],2,0))</f>
        <v>LS</v>
      </c>
      <c r="L1029" s="44" t="s">
        <v>1970</v>
      </c>
      <c r="M1029" s="48">
        <v>45756.504537037035</v>
      </c>
      <c r="N1029" s="49">
        <v>45757</v>
      </c>
      <c r="O1029" s="49">
        <v>45757</v>
      </c>
      <c r="P1029" s="48" t="str">
        <f ca="1">IF(Proc[[#This Row],[DaysAgeing]]&gt;5,"yep","on track")</f>
        <v>on track</v>
      </c>
      <c r="Q1029" s="2">
        <f ca="1">IF(Proc[[#This Row],[DateClosed]]="",ABS(NETWORKDAYS(Proc[[#This Row],[DateOpened]],TODAY()))-1,ABS(NETWORKDAYS(Proc[[#This Row],[DateOpened]],Proc[[#This Row],[DateClosed]]))-1)</f>
        <v>1</v>
      </c>
      <c r="R1029" s="48" t="s">
        <v>488</v>
      </c>
      <c r="S1029" s="44"/>
      <c r="T1029" s="153">
        <v>1028</v>
      </c>
    </row>
    <row r="1030" spans="1:20" hidden="1">
      <c r="A1030" s="47" t="s">
        <v>2020</v>
      </c>
      <c r="B1030" s="111" t="str">
        <f>IFERROR(VLOOKUP(Proc[[#This Row],[App]],Table2[],3,0),"open")</f>
        <v>ok</v>
      </c>
      <c r="C1030" s="47" t="s">
        <v>369</v>
      </c>
      <c r="D1030" s="152" t="s">
        <v>2024</v>
      </c>
      <c r="E1030" s="152" t="s">
        <v>1577</v>
      </c>
      <c r="F1030" s="85" t="s">
        <v>1577</v>
      </c>
      <c r="G1030" s="47" t="s">
        <v>400</v>
      </c>
      <c r="H1030" s="44" t="str">
        <f>IF(Proc[[#This Row],[type]]="LFF (MDG-F)",MID(Proc[[#This Row],[Obj]],13,10),"")</f>
        <v/>
      </c>
      <c r="I1030" s="152"/>
      <c r="J1030" s="44" t="b">
        <f>Proc[[#This Row],[Requested]]=Proc[[#This Row],[CurrentParent]]</f>
        <v>1</v>
      </c>
      <c r="K1030" s="107" t="str">
        <f>IF(Proc[[#This Row],[Author]]="Marcela Urrego",VLOOKUP(LEFT(Proc[[#This Row],[Requested]],1),Table3[#All],2,0),VLOOKUP(Proc[[#This Row],[Author]],Table4[],2,0))</f>
        <v>LS</v>
      </c>
      <c r="L1030" s="44" t="s">
        <v>1970</v>
      </c>
      <c r="M1030" s="48">
        <v>45756.504537037035</v>
      </c>
      <c r="N1030" s="49">
        <v>45757</v>
      </c>
      <c r="O1030" s="49">
        <v>45757</v>
      </c>
      <c r="P1030" s="48" t="str">
        <f ca="1">IF(Proc[[#This Row],[DaysAgeing]]&gt;5,"yep","on track")</f>
        <v>on track</v>
      </c>
      <c r="Q1030" s="2">
        <f ca="1">IF(Proc[[#This Row],[DateClosed]]="",ABS(NETWORKDAYS(Proc[[#This Row],[DateOpened]],TODAY()))-1,ABS(NETWORKDAYS(Proc[[#This Row],[DateOpened]],Proc[[#This Row],[DateClosed]]))-1)</f>
        <v>1</v>
      </c>
      <c r="R1030" s="48" t="s">
        <v>488</v>
      </c>
      <c r="S1030" s="44"/>
      <c r="T1030" s="153">
        <v>1029</v>
      </c>
    </row>
    <row r="1031" spans="1:20" hidden="1">
      <c r="A1031" s="47" t="s">
        <v>2020</v>
      </c>
      <c r="B1031" s="111" t="str">
        <f>IFERROR(VLOOKUP(Proc[[#This Row],[App]],Table2[],3,0),"open")</f>
        <v>ok</v>
      </c>
      <c r="C1031" s="47" t="s">
        <v>369</v>
      </c>
      <c r="D1031" s="152" t="s">
        <v>2025</v>
      </c>
      <c r="E1031" s="152" t="s">
        <v>1577</v>
      </c>
      <c r="F1031" s="85" t="s">
        <v>1577</v>
      </c>
      <c r="G1031" s="47" t="s">
        <v>400</v>
      </c>
      <c r="H1031" s="44" t="str">
        <f>IF(Proc[[#This Row],[type]]="LFF (MDG-F)",MID(Proc[[#This Row],[Obj]],13,10),"")</f>
        <v/>
      </c>
      <c r="I1031" s="152"/>
      <c r="J1031" s="44" t="b">
        <f>Proc[[#This Row],[Requested]]=Proc[[#This Row],[CurrentParent]]</f>
        <v>1</v>
      </c>
      <c r="K1031" s="107" t="str">
        <f>IF(Proc[[#This Row],[Author]]="Marcela Urrego",VLOOKUP(LEFT(Proc[[#This Row],[Requested]],1),Table3[#All],2,0),VLOOKUP(Proc[[#This Row],[Author]],Table4[],2,0))</f>
        <v>LS</v>
      </c>
      <c r="L1031" s="44" t="s">
        <v>1970</v>
      </c>
      <c r="M1031" s="48">
        <v>45756.504537037035</v>
      </c>
      <c r="N1031" s="49">
        <v>45757</v>
      </c>
      <c r="O1031" s="49">
        <v>45757</v>
      </c>
      <c r="P1031" s="48" t="str">
        <f ca="1">IF(Proc[[#This Row],[DaysAgeing]]&gt;5,"yep","on track")</f>
        <v>on track</v>
      </c>
      <c r="Q1031" s="2">
        <f ca="1">IF(Proc[[#This Row],[DateClosed]]="",ABS(NETWORKDAYS(Proc[[#This Row],[DateOpened]],TODAY()))-1,ABS(NETWORKDAYS(Proc[[#This Row],[DateOpened]],Proc[[#This Row],[DateClosed]]))-1)</f>
        <v>1</v>
      </c>
      <c r="R1031" s="48" t="s">
        <v>488</v>
      </c>
      <c r="S1031" s="44"/>
      <c r="T1031" s="153">
        <v>1030</v>
      </c>
    </row>
    <row r="1032" spans="1:20" hidden="1">
      <c r="A1032" s="47" t="s">
        <v>2020</v>
      </c>
      <c r="B1032" s="111" t="str">
        <f>IFERROR(VLOOKUP(Proc[[#This Row],[App]],Table2[],3,0),"open")</f>
        <v>ok</v>
      </c>
      <c r="C1032" s="47" t="s">
        <v>369</v>
      </c>
      <c r="D1032" s="152" t="s">
        <v>2026</v>
      </c>
      <c r="E1032" s="152" t="s">
        <v>1577</v>
      </c>
      <c r="F1032" s="85" t="s">
        <v>1577</v>
      </c>
      <c r="G1032" s="47" t="s">
        <v>400</v>
      </c>
      <c r="H1032" s="44" t="str">
        <f>IF(Proc[[#This Row],[type]]="LFF (MDG-F)",MID(Proc[[#This Row],[Obj]],13,10),"")</f>
        <v/>
      </c>
      <c r="I1032" s="152"/>
      <c r="J1032" s="44" t="b">
        <f>Proc[[#This Row],[Requested]]=Proc[[#This Row],[CurrentParent]]</f>
        <v>1</v>
      </c>
      <c r="K1032" s="107" t="str">
        <f>IF(Proc[[#This Row],[Author]]="Marcela Urrego",VLOOKUP(LEFT(Proc[[#This Row],[Requested]],1),Table3[#All],2,0),VLOOKUP(Proc[[#This Row],[Author]],Table4[],2,0))</f>
        <v>LS</v>
      </c>
      <c r="L1032" s="44" t="s">
        <v>1970</v>
      </c>
      <c r="M1032" s="48">
        <v>45756.504537037035</v>
      </c>
      <c r="N1032" s="49">
        <v>45757</v>
      </c>
      <c r="O1032" s="49">
        <v>45757</v>
      </c>
      <c r="P1032" s="48" t="str">
        <f ca="1">IF(Proc[[#This Row],[DaysAgeing]]&gt;5,"yep","on track")</f>
        <v>on track</v>
      </c>
      <c r="Q1032" s="2">
        <f ca="1">IF(Proc[[#This Row],[DateClosed]]="",ABS(NETWORKDAYS(Proc[[#This Row],[DateOpened]],TODAY()))-1,ABS(NETWORKDAYS(Proc[[#This Row],[DateOpened]],Proc[[#This Row],[DateClosed]]))-1)</f>
        <v>1</v>
      </c>
      <c r="R1032" s="48" t="s">
        <v>488</v>
      </c>
      <c r="S1032" s="44"/>
      <c r="T1032" s="153">
        <v>1031</v>
      </c>
    </row>
    <row r="1033" spans="1:20" hidden="1">
      <c r="A1033" s="47" t="s">
        <v>2020</v>
      </c>
      <c r="B1033" s="111" t="str">
        <f>IFERROR(VLOOKUP(Proc[[#This Row],[App]],Table2[],3,0),"open")</f>
        <v>ok</v>
      </c>
      <c r="C1033" s="47" t="s">
        <v>369</v>
      </c>
      <c r="D1033" s="152" t="s">
        <v>2027</v>
      </c>
      <c r="E1033" s="152" t="s">
        <v>1577</v>
      </c>
      <c r="F1033" s="85" t="s">
        <v>1577</v>
      </c>
      <c r="G1033" s="47" t="s">
        <v>400</v>
      </c>
      <c r="H1033" s="44" t="str">
        <f>IF(Proc[[#This Row],[type]]="LFF (MDG-F)",MID(Proc[[#This Row],[Obj]],13,10),"")</f>
        <v/>
      </c>
      <c r="I1033" s="152"/>
      <c r="J1033" s="44" t="b">
        <f>Proc[[#This Row],[Requested]]=Proc[[#This Row],[CurrentParent]]</f>
        <v>1</v>
      </c>
      <c r="K1033" s="107" t="str">
        <f>IF(Proc[[#This Row],[Author]]="Marcela Urrego",VLOOKUP(LEFT(Proc[[#This Row],[Requested]],1),Table3[#All],2,0),VLOOKUP(Proc[[#This Row],[Author]],Table4[],2,0))</f>
        <v>LS</v>
      </c>
      <c r="L1033" s="44" t="s">
        <v>1970</v>
      </c>
      <c r="M1033" s="48">
        <v>45756.504537037035</v>
      </c>
      <c r="N1033" s="49">
        <v>45757</v>
      </c>
      <c r="O1033" s="49">
        <v>45757</v>
      </c>
      <c r="P1033" s="48" t="str">
        <f ca="1">IF(Proc[[#This Row],[DaysAgeing]]&gt;5,"yep","on track")</f>
        <v>on track</v>
      </c>
      <c r="Q1033" s="2">
        <f ca="1">IF(Proc[[#This Row],[DateClosed]]="",ABS(NETWORKDAYS(Proc[[#This Row],[DateOpened]],TODAY()))-1,ABS(NETWORKDAYS(Proc[[#This Row],[DateOpened]],Proc[[#This Row],[DateClosed]]))-1)</f>
        <v>1</v>
      </c>
      <c r="R1033" s="48" t="s">
        <v>488</v>
      </c>
      <c r="S1033" s="44"/>
      <c r="T1033" s="153">
        <v>1032</v>
      </c>
    </row>
    <row r="1034" spans="1:20" hidden="1">
      <c r="A1034" s="47" t="s">
        <v>2020</v>
      </c>
      <c r="B1034" s="111" t="str">
        <f>IFERROR(VLOOKUP(Proc[[#This Row],[App]],Table2[],3,0),"open")</f>
        <v>ok</v>
      </c>
      <c r="C1034" s="47" t="s">
        <v>369</v>
      </c>
      <c r="D1034" s="152" t="s">
        <v>2028</v>
      </c>
      <c r="E1034" s="152" t="s">
        <v>1577</v>
      </c>
      <c r="F1034" s="85" t="s">
        <v>1577</v>
      </c>
      <c r="G1034" s="47" t="s">
        <v>400</v>
      </c>
      <c r="H1034" s="44" t="str">
        <f>IF(Proc[[#This Row],[type]]="LFF (MDG-F)",MID(Proc[[#This Row],[Obj]],13,10),"")</f>
        <v/>
      </c>
      <c r="I1034" s="152"/>
      <c r="J1034" s="44" t="b">
        <f>Proc[[#This Row],[Requested]]=Proc[[#This Row],[CurrentParent]]</f>
        <v>1</v>
      </c>
      <c r="K1034" s="107" t="str">
        <f>IF(Proc[[#This Row],[Author]]="Marcela Urrego",VLOOKUP(LEFT(Proc[[#This Row],[Requested]],1),Table3[#All],2,0),VLOOKUP(Proc[[#This Row],[Author]],Table4[],2,0))</f>
        <v>LS</v>
      </c>
      <c r="L1034" s="44" t="s">
        <v>1970</v>
      </c>
      <c r="M1034" s="48">
        <v>45756.504537037035</v>
      </c>
      <c r="N1034" s="49">
        <v>45757</v>
      </c>
      <c r="O1034" s="49">
        <v>45757</v>
      </c>
      <c r="P1034" s="48" t="str">
        <f ca="1">IF(Proc[[#This Row],[DaysAgeing]]&gt;5,"yep","on track")</f>
        <v>on track</v>
      </c>
      <c r="Q1034" s="2">
        <f ca="1">IF(Proc[[#This Row],[DateClosed]]="",ABS(NETWORKDAYS(Proc[[#This Row],[DateOpened]],TODAY()))-1,ABS(NETWORKDAYS(Proc[[#This Row],[DateOpened]],Proc[[#This Row],[DateClosed]]))-1)</f>
        <v>1</v>
      </c>
      <c r="R1034" s="48" t="s">
        <v>488</v>
      </c>
      <c r="S1034" s="44"/>
      <c r="T1034" s="153">
        <v>1033</v>
      </c>
    </row>
    <row r="1035" spans="1:20" hidden="1">
      <c r="A1035" s="47" t="s">
        <v>2020</v>
      </c>
      <c r="B1035" s="111" t="str">
        <f>IFERROR(VLOOKUP(Proc[[#This Row],[App]],Table2[],3,0),"open")</f>
        <v>ok</v>
      </c>
      <c r="C1035" s="47" t="s">
        <v>369</v>
      </c>
      <c r="D1035" s="152" t="s">
        <v>2029</v>
      </c>
      <c r="E1035" s="152" t="s">
        <v>1577</v>
      </c>
      <c r="F1035" s="85" t="s">
        <v>1577</v>
      </c>
      <c r="G1035" s="47" t="s">
        <v>400</v>
      </c>
      <c r="H1035" s="44" t="str">
        <f>IF(Proc[[#This Row],[type]]="LFF (MDG-F)",MID(Proc[[#This Row],[Obj]],13,10),"")</f>
        <v/>
      </c>
      <c r="I1035" s="152"/>
      <c r="J1035" s="44" t="b">
        <f>Proc[[#This Row],[Requested]]=Proc[[#This Row],[CurrentParent]]</f>
        <v>1</v>
      </c>
      <c r="K1035" s="107" t="str">
        <f>IF(Proc[[#This Row],[Author]]="Marcela Urrego",VLOOKUP(LEFT(Proc[[#This Row],[Requested]],1),Table3[#All],2,0),VLOOKUP(Proc[[#This Row],[Author]],Table4[],2,0))</f>
        <v>LS</v>
      </c>
      <c r="L1035" s="44" t="s">
        <v>1970</v>
      </c>
      <c r="M1035" s="48">
        <v>45756.504537037035</v>
      </c>
      <c r="N1035" s="49">
        <v>45757</v>
      </c>
      <c r="O1035" s="49">
        <v>45757</v>
      </c>
      <c r="P1035" s="48" t="str">
        <f ca="1">IF(Proc[[#This Row],[DaysAgeing]]&gt;5,"yep","on track")</f>
        <v>on track</v>
      </c>
      <c r="Q1035" s="2">
        <f ca="1">IF(Proc[[#This Row],[DateClosed]]="",ABS(NETWORKDAYS(Proc[[#This Row],[DateOpened]],TODAY()))-1,ABS(NETWORKDAYS(Proc[[#This Row],[DateOpened]],Proc[[#This Row],[DateClosed]]))-1)</f>
        <v>1</v>
      </c>
      <c r="R1035" s="48" t="s">
        <v>488</v>
      </c>
      <c r="S1035" s="44"/>
      <c r="T1035" s="153">
        <v>1034</v>
      </c>
    </row>
    <row r="1036" spans="1:20" hidden="1">
      <c r="A1036" s="47" t="s">
        <v>2020</v>
      </c>
      <c r="B1036" s="111" t="str">
        <f>IFERROR(VLOOKUP(Proc[[#This Row],[App]],Table2[],3,0),"open")</f>
        <v>ok</v>
      </c>
      <c r="C1036" s="47" t="s">
        <v>369</v>
      </c>
      <c r="D1036" s="152" t="s">
        <v>2030</v>
      </c>
      <c r="E1036" s="152" t="s">
        <v>1577</v>
      </c>
      <c r="F1036" s="85" t="s">
        <v>1577</v>
      </c>
      <c r="G1036" s="47" t="s">
        <v>400</v>
      </c>
      <c r="H1036" s="44" t="str">
        <f>IF(Proc[[#This Row],[type]]="LFF (MDG-F)",MID(Proc[[#This Row],[Obj]],13,10),"")</f>
        <v/>
      </c>
      <c r="I1036" s="152"/>
      <c r="J1036" s="44" t="b">
        <f>Proc[[#This Row],[Requested]]=Proc[[#This Row],[CurrentParent]]</f>
        <v>1</v>
      </c>
      <c r="K1036" s="107" t="str">
        <f>IF(Proc[[#This Row],[Author]]="Marcela Urrego",VLOOKUP(LEFT(Proc[[#This Row],[Requested]],1),Table3[#All],2,0),VLOOKUP(Proc[[#This Row],[Author]],Table4[],2,0))</f>
        <v>LS</v>
      </c>
      <c r="L1036" s="44" t="s">
        <v>1970</v>
      </c>
      <c r="M1036" s="48">
        <v>45756.504537037035</v>
      </c>
      <c r="N1036" s="49">
        <v>45757</v>
      </c>
      <c r="O1036" s="49">
        <v>45757</v>
      </c>
      <c r="P1036" s="48" t="str">
        <f ca="1">IF(Proc[[#This Row],[DaysAgeing]]&gt;5,"yep","on track")</f>
        <v>on track</v>
      </c>
      <c r="Q1036" s="2">
        <f ca="1">IF(Proc[[#This Row],[DateClosed]]="",ABS(NETWORKDAYS(Proc[[#This Row],[DateOpened]],TODAY()))-1,ABS(NETWORKDAYS(Proc[[#This Row],[DateOpened]],Proc[[#This Row],[DateClosed]]))-1)</f>
        <v>1</v>
      </c>
      <c r="R1036" s="48" t="s">
        <v>488</v>
      </c>
      <c r="S1036" s="44"/>
      <c r="T1036" s="153">
        <v>1035</v>
      </c>
    </row>
    <row r="1037" spans="1:20" hidden="1">
      <c r="A1037" s="47" t="s">
        <v>2020</v>
      </c>
      <c r="B1037" s="111" t="str">
        <f>IFERROR(VLOOKUP(Proc[[#This Row],[App]],Table2[],3,0),"open")</f>
        <v>ok</v>
      </c>
      <c r="C1037" s="47" t="s">
        <v>369</v>
      </c>
      <c r="D1037" s="152" t="s">
        <v>2031</v>
      </c>
      <c r="E1037" s="152" t="s">
        <v>1577</v>
      </c>
      <c r="F1037" s="85" t="s">
        <v>1577</v>
      </c>
      <c r="G1037" s="47" t="s">
        <v>400</v>
      </c>
      <c r="H1037" s="44" t="str">
        <f>IF(Proc[[#This Row],[type]]="LFF (MDG-F)",MID(Proc[[#This Row],[Obj]],13,10),"")</f>
        <v/>
      </c>
      <c r="I1037" s="152"/>
      <c r="J1037" s="44" t="b">
        <f>Proc[[#This Row],[Requested]]=Proc[[#This Row],[CurrentParent]]</f>
        <v>1</v>
      </c>
      <c r="K1037" s="107" t="str">
        <f>IF(Proc[[#This Row],[Author]]="Marcela Urrego",VLOOKUP(LEFT(Proc[[#This Row],[Requested]],1),Table3[#All],2,0),VLOOKUP(Proc[[#This Row],[Author]],Table4[],2,0))</f>
        <v>LS</v>
      </c>
      <c r="L1037" s="44" t="s">
        <v>1970</v>
      </c>
      <c r="M1037" s="48">
        <v>45756.504537037035</v>
      </c>
      <c r="N1037" s="49">
        <v>45757</v>
      </c>
      <c r="O1037" s="49">
        <v>45757</v>
      </c>
      <c r="P1037" s="48" t="str">
        <f ca="1">IF(Proc[[#This Row],[DaysAgeing]]&gt;5,"yep","on track")</f>
        <v>on track</v>
      </c>
      <c r="Q1037" s="2">
        <f ca="1">IF(Proc[[#This Row],[DateClosed]]="",ABS(NETWORKDAYS(Proc[[#This Row],[DateOpened]],TODAY()))-1,ABS(NETWORKDAYS(Proc[[#This Row],[DateOpened]],Proc[[#This Row],[DateClosed]]))-1)</f>
        <v>1</v>
      </c>
      <c r="R1037" s="48" t="s">
        <v>488</v>
      </c>
      <c r="S1037" s="44"/>
      <c r="T1037" s="153">
        <v>1036</v>
      </c>
    </row>
    <row r="1038" spans="1:20" hidden="1">
      <c r="A1038" s="47" t="s">
        <v>2020</v>
      </c>
      <c r="B1038" s="111" t="str">
        <f>IFERROR(VLOOKUP(Proc[[#This Row],[App]],Table2[],3,0),"open")</f>
        <v>ok</v>
      </c>
      <c r="C1038" s="47" t="s">
        <v>369</v>
      </c>
      <c r="D1038" s="152" t="s">
        <v>2032</v>
      </c>
      <c r="E1038" s="152" t="s">
        <v>1577</v>
      </c>
      <c r="F1038" s="85" t="s">
        <v>1577</v>
      </c>
      <c r="G1038" s="47" t="s">
        <v>400</v>
      </c>
      <c r="H1038" s="44" t="str">
        <f>IF(Proc[[#This Row],[type]]="LFF (MDG-F)",MID(Proc[[#This Row],[Obj]],13,10),"")</f>
        <v/>
      </c>
      <c r="I1038" s="152"/>
      <c r="J1038" s="44" t="b">
        <f>Proc[[#This Row],[Requested]]=Proc[[#This Row],[CurrentParent]]</f>
        <v>1</v>
      </c>
      <c r="K1038" s="107" t="str">
        <f>IF(Proc[[#This Row],[Author]]="Marcela Urrego",VLOOKUP(LEFT(Proc[[#This Row],[Requested]],1),Table3[#All],2,0),VLOOKUP(Proc[[#This Row],[Author]],Table4[],2,0))</f>
        <v>LS</v>
      </c>
      <c r="L1038" s="44" t="s">
        <v>1970</v>
      </c>
      <c r="M1038" s="48">
        <v>45756.504537037035</v>
      </c>
      <c r="N1038" s="49">
        <v>45757</v>
      </c>
      <c r="O1038" s="49">
        <v>45757</v>
      </c>
      <c r="P1038" s="48" t="str">
        <f ca="1">IF(Proc[[#This Row],[DaysAgeing]]&gt;5,"yep","on track")</f>
        <v>on track</v>
      </c>
      <c r="Q1038" s="2">
        <f ca="1">IF(Proc[[#This Row],[DateClosed]]="",ABS(NETWORKDAYS(Proc[[#This Row],[DateOpened]],TODAY()))-1,ABS(NETWORKDAYS(Proc[[#This Row],[DateOpened]],Proc[[#This Row],[DateClosed]]))-1)</f>
        <v>1</v>
      </c>
      <c r="R1038" s="48" t="s">
        <v>488</v>
      </c>
      <c r="S1038" s="44"/>
      <c r="T1038" s="153">
        <v>1037</v>
      </c>
    </row>
    <row r="1039" spans="1:20" hidden="1">
      <c r="A1039" s="47" t="s">
        <v>2020</v>
      </c>
      <c r="B1039" s="111" t="str">
        <f>IFERROR(VLOOKUP(Proc[[#This Row],[App]],Table2[],3,0),"open")</f>
        <v>ok</v>
      </c>
      <c r="C1039" s="47" t="s">
        <v>369</v>
      </c>
      <c r="D1039" s="152" t="s">
        <v>2033</v>
      </c>
      <c r="E1039" s="152" t="s">
        <v>1577</v>
      </c>
      <c r="F1039" s="85" t="s">
        <v>1577</v>
      </c>
      <c r="G1039" s="47" t="s">
        <v>400</v>
      </c>
      <c r="H1039" s="44" t="str">
        <f>IF(Proc[[#This Row],[type]]="LFF (MDG-F)",MID(Proc[[#This Row],[Obj]],13,10),"")</f>
        <v/>
      </c>
      <c r="I1039" s="152"/>
      <c r="J1039" s="44" t="b">
        <f>Proc[[#This Row],[Requested]]=Proc[[#This Row],[CurrentParent]]</f>
        <v>1</v>
      </c>
      <c r="K1039" s="107" t="str">
        <f>IF(Proc[[#This Row],[Author]]="Marcela Urrego",VLOOKUP(LEFT(Proc[[#This Row],[Requested]],1),Table3[#All],2,0),VLOOKUP(Proc[[#This Row],[Author]],Table4[],2,0))</f>
        <v>LS</v>
      </c>
      <c r="L1039" s="44" t="s">
        <v>1970</v>
      </c>
      <c r="M1039" s="48">
        <v>45756.504537037035</v>
      </c>
      <c r="N1039" s="49">
        <v>45757</v>
      </c>
      <c r="O1039" s="49">
        <v>45757</v>
      </c>
      <c r="P1039" s="48" t="str">
        <f ca="1">IF(Proc[[#This Row],[DaysAgeing]]&gt;5,"yep","on track")</f>
        <v>on track</v>
      </c>
      <c r="Q1039" s="2">
        <f ca="1">IF(Proc[[#This Row],[DateClosed]]="",ABS(NETWORKDAYS(Proc[[#This Row],[DateOpened]],TODAY()))-1,ABS(NETWORKDAYS(Proc[[#This Row],[DateOpened]],Proc[[#This Row],[DateClosed]]))-1)</f>
        <v>1</v>
      </c>
      <c r="R1039" s="48" t="s">
        <v>488</v>
      </c>
      <c r="S1039" s="44"/>
      <c r="T1039" s="153">
        <v>1038</v>
      </c>
    </row>
    <row r="1040" spans="1:20" hidden="1">
      <c r="A1040" s="47" t="s">
        <v>2020</v>
      </c>
      <c r="B1040" s="152" t="str">
        <f>IFERROR(VLOOKUP(Proc[[#This Row],[App]],Table2[],3,0),"open")</f>
        <v>ok</v>
      </c>
      <c r="C1040" s="47" t="s">
        <v>369</v>
      </c>
      <c r="D1040" s="152" t="s">
        <v>2034</v>
      </c>
      <c r="E1040" s="152" t="s">
        <v>1577</v>
      </c>
      <c r="F1040" s="152" t="s">
        <v>1577</v>
      </c>
      <c r="G1040" s="47" t="s">
        <v>400</v>
      </c>
      <c r="H1040" s="44" t="str">
        <f>IF(Proc[[#This Row],[type]]="LFF (MDG-F)",MID(Proc[[#This Row],[Obj]],13,10),"")</f>
        <v/>
      </c>
      <c r="I1040" s="152"/>
      <c r="J1040" s="44" t="b">
        <f>Proc[[#This Row],[Requested]]=Proc[[#This Row],[CurrentParent]]</f>
        <v>1</v>
      </c>
      <c r="K1040" s="152" t="str">
        <f>IF(Proc[[#This Row],[Author]]="Marcela Urrego",VLOOKUP(LEFT(Proc[[#This Row],[Requested]],1),Table3[#All],2,0),VLOOKUP(Proc[[#This Row],[Author]],Table4[],2,0))</f>
        <v>LS</v>
      </c>
      <c r="L1040" s="44" t="s">
        <v>1970</v>
      </c>
      <c r="M1040" s="48">
        <v>45756.504537037035</v>
      </c>
      <c r="N1040" s="49">
        <v>45757</v>
      </c>
      <c r="O1040" s="49">
        <v>45757</v>
      </c>
      <c r="P1040" s="48" t="str">
        <f ca="1">IF(Proc[[#This Row],[DaysAgeing]]&gt;5,"yep","on track")</f>
        <v>on track</v>
      </c>
      <c r="Q1040" s="2">
        <f ca="1">IF(Proc[[#This Row],[DateClosed]]="",ABS(NETWORKDAYS(Proc[[#This Row],[DateOpened]],TODAY()))-1,ABS(NETWORKDAYS(Proc[[#This Row],[DateOpened]],Proc[[#This Row],[DateClosed]]))-1)</f>
        <v>1</v>
      </c>
      <c r="R1040" s="48" t="s">
        <v>488</v>
      </c>
      <c r="S1040" s="44"/>
      <c r="T1040" s="153">
        <v>1039</v>
      </c>
    </row>
    <row r="1041" spans="1:20" hidden="1">
      <c r="A1041" s="47" t="s">
        <v>2020</v>
      </c>
      <c r="B1041" s="152" t="str">
        <f>IFERROR(VLOOKUP(Proc[[#This Row],[App]],Table2[],3,0),"open")</f>
        <v>ok</v>
      </c>
      <c r="C1041" s="47" t="s">
        <v>369</v>
      </c>
      <c r="D1041" s="152" t="s">
        <v>2035</v>
      </c>
      <c r="E1041" s="152" t="s">
        <v>1577</v>
      </c>
      <c r="F1041" s="152" t="s">
        <v>1577</v>
      </c>
      <c r="G1041" s="47" t="s">
        <v>400</v>
      </c>
      <c r="H1041" s="44" t="str">
        <f>IF(Proc[[#This Row],[type]]="LFF (MDG-F)",MID(Proc[[#This Row],[Obj]],13,10),"")</f>
        <v/>
      </c>
      <c r="I1041" s="152"/>
      <c r="J1041" s="44" t="b">
        <f>Proc[[#This Row],[Requested]]=Proc[[#This Row],[CurrentParent]]</f>
        <v>1</v>
      </c>
      <c r="K1041" s="152" t="str">
        <f>IF(Proc[[#This Row],[Author]]="Marcela Urrego",VLOOKUP(LEFT(Proc[[#This Row],[Requested]],1),Table3[#All],2,0),VLOOKUP(Proc[[#This Row],[Author]],Table4[],2,0))</f>
        <v>LS</v>
      </c>
      <c r="L1041" s="44" t="s">
        <v>1970</v>
      </c>
      <c r="M1041" s="48">
        <v>45756.504537037035</v>
      </c>
      <c r="N1041" s="49">
        <v>45757</v>
      </c>
      <c r="O1041" s="49">
        <v>45757</v>
      </c>
      <c r="P1041" s="48" t="str">
        <f ca="1">IF(Proc[[#This Row],[DaysAgeing]]&gt;5,"yep","on track")</f>
        <v>on track</v>
      </c>
      <c r="Q1041" s="2">
        <f ca="1">IF(Proc[[#This Row],[DateClosed]]="",ABS(NETWORKDAYS(Proc[[#This Row],[DateOpened]],TODAY()))-1,ABS(NETWORKDAYS(Proc[[#This Row],[DateOpened]],Proc[[#This Row],[DateClosed]]))-1)</f>
        <v>1</v>
      </c>
      <c r="R1041" s="48" t="s">
        <v>488</v>
      </c>
      <c r="S1041" s="44"/>
      <c r="T1041" s="153">
        <v>1040</v>
      </c>
    </row>
    <row r="1042" spans="1:20" hidden="1">
      <c r="A1042" s="47" t="s">
        <v>2020</v>
      </c>
      <c r="B1042" s="111" t="str">
        <f>IFERROR(VLOOKUP(Proc[[#This Row],[App]],Table2[],3,0),"open")</f>
        <v>ok</v>
      </c>
      <c r="C1042" s="47" t="s">
        <v>369</v>
      </c>
      <c r="D1042" s="152" t="s">
        <v>2036</v>
      </c>
      <c r="E1042" s="152" t="s">
        <v>1577</v>
      </c>
      <c r="F1042" s="85" t="s">
        <v>1577</v>
      </c>
      <c r="G1042" s="47" t="s">
        <v>400</v>
      </c>
      <c r="H1042" s="44" t="str">
        <f>IF(Proc[[#This Row],[type]]="LFF (MDG-F)",MID(Proc[[#This Row],[Obj]],13,10),"")</f>
        <v/>
      </c>
      <c r="I1042" s="152"/>
      <c r="J1042" s="44" t="b">
        <f>Proc[[#This Row],[Requested]]=Proc[[#This Row],[CurrentParent]]</f>
        <v>1</v>
      </c>
      <c r="K1042" s="107" t="str">
        <f>IF(Proc[[#This Row],[Author]]="Marcela Urrego",VLOOKUP(LEFT(Proc[[#This Row],[Requested]],1),Table3[#All],2,0),VLOOKUP(Proc[[#This Row],[Author]],Table4[],2,0))</f>
        <v>LS</v>
      </c>
      <c r="L1042" s="44" t="s">
        <v>1970</v>
      </c>
      <c r="M1042" s="48">
        <v>45756.504537037035</v>
      </c>
      <c r="N1042" s="49">
        <v>45757</v>
      </c>
      <c r="O1042" s="49">
        <v>45757</v>
      </c>
      <c r="P1042" s="48" t="str">
        <f ca="1">IF(Proc[[#This Row],[DaysAgeing]]&gt;5,"yep","on track")</f>
        <v>on track</v>
      </c>
      <c r="Q1042" s="2">
        <f ca="1">IF(Proc[[#This Row],[DateClosed]]="",ABS(NETWORKDAYS(Proc[[#This Row],[DateOpened]],TODAY()))-1,ABS(NETWORKDAYS(Proc[[#This Row],[DateOpened]],Proc[[#This Row],[DateClosed]]))-1)</f>
        <v>1</v>
      </c>
      <c r="R1042" s="48" t="s">
        <v>488</v>
      </c>
      <c r="S1042" s="44"/>
      <c r="T1042" s="153">
        <v>1041</v>
      </c>
    </row>
    <row r="1043" spans="1:20" hidden="1">
      <c r="A1043" t="s">
        <v>2020</v>
      </c>
      <c r="B1043" s="111" t="str">
        <f>IFERROR(VLOOKUP(Proc[[#This Row],[App]],Table2[],3,0),"open")</f>
        <v>ok</v>
      </c>
      <c r="C1043" t="s">
        <v>369</v>
      </c>
      <c r="D1043" s="152" t="s">
        <v>2037</v>
      </c>
      <c r="E1043" s="152" t="s">
        <v>1577</v>
      </c>
      <c r="F1043" s="85" t="s">
        <v>1577</v>
      </c>
      <c r="G1043" t="s">
        <v>400</v>
      </c>
      <c r="H1043" s="44" t="str">
        <f>IF(Proc[[#This Row],[type]]="LFF (MDG-F)",MID(Proc[[#This Row],[Obj]],13,10),"")</f>
        <v/>
      </c>
      <c r="I1043" s="152"/>
      <c r="J1043" s="44" t="b">
        <f>Proc[[#This Row],[Requested]]=Proc[[#This Row],[CurrentParent]]</f>
        <v>1</v>
      </c>
      <c r="K1043" s="107" t="str">
        <f>IF(Proc[[#This Row],[Author]]="Marcela Urrego",VLOOKUP(LEFT(Proc[[#This Row],[Requested]],1),Table3[#All],2,0),VLOOKUP(Proc[[#This Row],[Author]],Table4[],2,0))</f>
        <v>LS</v>
      </c>
      <c r="L1043" s="44" t="s">
        <v>1970</v>
      </c>
      <c r="M1043" s="49">
        <v>45756.504537037035</v>
      </c>
      <c r="N1043" s="49">
        <v>45757</v>
      </c>
      <c r="O1043" s="49">
        <v>45757</v>
      </c>
      <c r="P1043" s="50" t="str">
        <f ca="1">IF(Proc[[#This Row],[DaysAgeing]]&gt;5,"yep","on track")</f>
        <v>on track</v>
      </c>
      <c r="Q1043" s="2">
        <f ca="1">IF(Proc[[#This Row],[DateClosed]]="",ABS(NETWORKDAYS(Proc[[#This Row],[DateOpened]],TODAY()))-1,ABS(NETWORKDAYS(Proc[[#This Row],[DateOpened]],Proc[[#This Row],[DateClosed]]))-1)</f>
        <v>1</v>
      </c>
      <c r="R1043" s="50" t="s">
        <v>488</v>
      </c>
      <c r="S1043" s="44"/>
      <c r="T1043" s="153">
        <v>1042</v>
      </c>
    </row>
    <row r="1044" spans="1:20" hidden="1">
      <c r="A1044" t="s">
        <v>2020</v>
      </c>
      <c r="B1044" s="111" t="str">
        <f>IFERROR(VLOOKUP(Proc[[#This Row],[App]],Table2[],3,0),"open")</f>
        <v>ok</v>
      </c>
      <c r="C1044" s="47" t="s">
        <v>369</v>
      </c>
      <c r="D1044" s="152" t="s">
        <v>2038</v>
      </c>
      <c r="E1044" s="152" t="s">
        <v>1577</v>
      </c>
      <c r="F1044" s="85" t="s">
        <v>1577</v>
      </c>
      <c r="G1044" s="47" t="s">
        <v>400</v>
      </c>
      <c r="H1044" s="44" t="str">
        <f>IF(Proc[[#This Row],[type]]="LFF (MDG-F)",MID(Proc[[#This Row],[Obj]],13,10),"")</f>
        <v/>
      </c>
      <c r="I1044" s="152"/>
      <c r="J1044" s="44" t="b">
        <f>Proc[[#This Row],[Requested]]=Proc[[#This Row],[CurrentParent]]</f>
        <v>1</v>
      </c>
      <c r="K1044" s="107" t="str">
        <f>IF(Proc[[#This Row],[Author]]="Marcela Urrego",VLOOKUP(LEFT(Proc[[#This Row],[Requested]],1),Table3[#All],2,0),VLOOKUP(Proc[[#This Row],[Author]],Table4[],2,0))</f>
        <v>LS</v>
      </c>
      <c r="L1044" s="44" t="s">
        <v>1970</v>
      </c>
      <c r="M1044" s="49">
        <v>45756.504537037035</v>
      </c>
      <c r="N1044" s="49">
        <v>45757</v>
      </c>
      <c r="O1044" s="49">
        <v>45757</v>
      </c>
      <c r="P1044" s="50" t="str">
        <f ca="1">IF(Proc[[#This Row],[DaysAgeing]]&gt;5,"yep","on track")</f>
        <v>on track</v>
      </c>
      <c r="Q1044" s="2">
        <f ca="1">IF(Proc[[#This Row],[DateClosed]]="",ABS(NETWORKDAYS(Proc[[#This Row],[DateOpened]],TODAY()))-1,ABS(NETWORKDAYS(Proc[[#This Row],[DateOpened]],Proc[[#This Row],[DateClosed]]))-1)</f>
        <v>1</v>
      </c>
      <c r="R1044" s="50" t="s">
        <v>488</v>
      </c>
      <c r="S1044" s="44"/>
      <c r="T1044" s="153">
        <v>1043</v>
      </c>
    </row>
    <row r="1045" spans="1:20" hidden="1">
      <c r="A1045" s="47" t="s">
        <v>2020</v>
      </c>
      <c r="B1045" s="152" t="str">
        <f>IFERROR(VLOOKUP(Proc[[#This Row],[App]],Table2[],3,0),"open")</f>
        <v>ok</v>
      </c>
      <c r="C1045" s="47" t="s">
        <v>369</v>
      </c>
      <c r="D1045" s="152" t="s">
        <v>2039</v>
      </c>
      <c r="E1045" s="152" t="s">
        <v>1577</v>
      </c>
      <c r="F1045" s="152" t="s">
        <v>1577</v>
      </c>
      <c r="G1045" s="47" t="s">
        <v>400</v>
      </c>
      <c r="H1045" s="44" t="str">
        <f>IF(Proc[[#This Row],[type]]="LFF (MDG-F)",MID(Proc[[#This Row],[Obj]],13,10),"")</f>
        <v/>
      </c>
      <c r="I1045" s="152"/>
      <c r="J1045" s="44" t="b">
        <f>Proc[[#This Row],[Requested]]=Proc[[#This Row],[CurrentParent]]</f>
        <v>1</v>
      </c>
      <c r="K1045" s="152" t="str">
        <f>IF(Proc[[#This Row],[Author]]="Marcela Urrego",VLOOKUP(LEFT(Proc[[#This Row],[Requested]],1),Table3[#All],2,0),VLOOKUP(Proc[[#This Row],[Author]],Table4[],2,0))</f>
        <v>LS</v>
      </c>
      <c r="L1045" s="44" t="s">
        <v>1970</v>
      </c>
      <c r="M1045" s="49">
        <v>45756.504537037035</v>
      </c>
      <c r="N1045" s="49">
        <v>45757</v>
      </c>
      <c r="O1045" s="49">
        <v>45757</v>
      </c>
      <c r="P1045" s="50" t="str">
        <f ca="1">IF(Proc[[#This Row],[DaysAgeing]]&gt;5,"yep","on track")</f>
        <v>on track</v>
      </c>
      <c r="Q1045" s="2">
        <f ca="1">IF(Proc[[#This Row],[DateClosed]]="",ABS(NETWORKDAYS(Proc[[#This Row],[DateOpened]],TODAY()))-1,ABS(NETWORKDAYS(Proc[[#This Row],[DateOpened]],Proc[[#This Row],[DateClosed]]))-1)</f>
        <v>1</v>
      </c>
      <c r="R1045" s="50" t="s">
        <v>488</v>
      </c>
      <c r="S1045" s="44"/>
      <c r="T1045" s="153">
        <v>1044</v>
      </c>
    </row>
    <row r="1046" spans="1:20" hidden="1">
      <c r="A1046" t="s">
        <v>2020</v>
      </c>
      <c r="B1046" s="111" t="str">
        <f>IFERROR(VLOOKUP(Proc[[#This Row],[App]],Table2[],3,0),"open")</f>
        <v>ok</v>
      </c>
      <c r="C1046" s="47" t="s">
        <v>369</v>
      </c>
      <c r="D1046" s="152" t="s">
        <v>2040</v>
      </c>
      <c r="E1046" s="152" t="s">
        <v>1577</v>
      </c>
      <c r="F1046" s="152" t="s">
        <v>1577</v>
      </c>
      <c r="G1046" s="47" t="s">
        <v>400</v>
      </c>
      <c r="H1046" s="44" t="str">
        <f>IF(Proc[[#This Row],[type]]="LFF (MDG-F)",MID(Proc[[#This Row],[Obj]],13,10),"")</f>
        <v/>
      </c>
      <c r="I1046" s="152"/>
      <c r="J1046" s="44" t="b">
        <f>Proc[[#This Row],[Requested]]=Proc[[#This Row],[CurrentParent]]</f>
        <v>1</v>
      </c>
      <c r="K1046" s="107" t="str">
        <f>IF(Proc[[#This Row],[Author]]="Marcela Urrego",VLOOKUP(LEFT(Proc[[#This Row],[Requested]],1),Table3[#All],2,0),VLOOKUP(Proc[[#This Row],[Author]],Table4[],2,0))</f>
        <v>LS</v>
      </c>
      <c r="L1046" s="44" t="s">
        <v>1970</v>
      </c>
      <c r="M1046" s="49">
        <v>45756.504537037035</v>
      </c>
      <c r="N1046" s="49">
        <v>45757</v>
      </c>
      <c r="O1046" s="49">
        <v>45757</v>
      </c>
      <c r="P1046" s="50" t="str">
        <f ca="1">IF(Proc[[#This Row],[DaysAgeing]]&gt;5,"yep","on track")</f>
        <v>on track</v>
      </c>
      <c r="Q1046" s="2">
        <f ca="1">IF(Proc[[#This Row],[DateClosed]]="",ABS(NETWORKDAYS(Proc[[#This Row],[DateOpened]],TODAY()))-1,ABS(NETWORKDAYS(Proc[[#This Row],[DateOpened]],Proc[[#This Row],[DateClosed]]))-1)</f>
        <v>1</v>
      </c>
      <c r="R1046" s="50" t="s">
        <v>488</v>
      </c>
      <c r="S1046" s="44"/>
      <c r="T1046" s="153">
        <v>1045</v>
      </c>
    </row>
    <row r="1047" spans="1:20" hidden="1">
      <c r="A1047" t="s">
        <v>2020</v>
      </c>
      <c r="B1047" s="111" t="str">
        <f>IFERROR(VLOOKUP(Proc[[#This Row],[App]],Table2[],3,0),"open")</f>
        <v>ok</v>
      </c>
      <c r="C1047" s="47" t="s">
        <v>369</v>
      </c>
      <c r="D1047" s="152" t="s">
        <v>2041</v>
      </c>
      <c r="E1047" s="152" t="s">
        <v>1577</v>
      </c>
      <c r="F1047" s="152" t="s">
        <v>1577</v>
      </c>
      <c r="G1047" s="47" t="s">
        <v>400</v>
      </c>
      <c r="H1047" s="44" t="str">
        <f>IF(Proc[[#This Row],[type]]="LFF (MDG-F)",MID(Proc[[#This Row],[Obj]],13,10),"")</f>
        <v/>
      </c>
      <c r="I1047" s="152"/>
      <c r="J1047" s="44" t="b">
        <f>Proc[[#This Row],[Requested]]=Proc[[#This Row],[CurrentParent]]</f>
        <v>1</v>
      </c>
      <c r="K1047" s="107" t="str">
        <f>IF(Proc[[#This Row],[Author]]="Marcela Urrego",VLOOKUP(LEFT(Proc[[#This Row],[Requested]],1),Table3[#All],2,0),VLOOKUP(Proc[[#This Row],[Author]],Table4[],2,0))</f>
        <v>LS</v>
      </c>
      <c r="L1047" s="44" t="s">
        <v>1970</v>
      </c>
      <c r="M1047" s="49">
        <v>45756.504537037035</v>
      </c>
      <c r="N1047" s="49">
        <v>45757</v>
      </c>
      <c r="O1047" s="49">
        <v>45757</v>
      </c>
      <c r="P1047" s="50" t="str">
        <f ca="1">IF(Proc[[#This Row],[DaysAgeing]]&gt;5,"yep","on track")</f>
        <v>on track</v>
      </c>
      <c r="Q1047" s="2">
        <f ca="1">IF(Proc[[#This Row],[DateClosed]]="",ABS(NETWORKDAYS(Proc[[#This Row],[DateOpened]],TODAY()))-1,ABS(NETWORKDAYS(Proc[[#This Row],[DateOpened]],Proc[[#This Row],[DateClosed]]))-1)</f>
        <v>1</v>
      </c>
      <c r="R1047" s="50" t="s">
        <v>488</v>
      </c>
      <c r="S1047" s="44"/>
      <c r="T1047" s="153">
        <v>1046</v>
      </c>
    </row>
    <row r="1048" spans="1:20" hidden="1">
      <c r="A1048" t="s">
        <v>2020</v>
      </c>
      <c r="B1048" s="111" t="str">
        <f>IFERROR(VLOOKUP(Proc[[#This Row],[App]],Table2[],3,0),"open")</f>
        <v>ok</v>
      </c>
      <c r="C1048" s="47" t="s">
        <v>369</v>
      </c>
      <c r="D1048" s="152" t="s">
        <v>2042</v>
      </c>
      <c r="E1048" s="152" t="s">
        <v>1577</v>
      </c>
      <c r="F1048" s="152" t="s">
        <v>1577</v>
      </c>
      <c r="G1048" s="47" t="s">
        <v>400</v>
      </c>
      <c r="H1048" s="44" t="str">
        <f>IF(Proc[[#This Row],[type]]="LFF (MDG-F)",MID(Proc[[#This Row],[Obj]],13,10),"")</f>
        <v/>
      </c>
      <c r="I1048" s="152"/>
      <c r="J1048" s="44" t="b">
        <f>Proc[[#This Row],[Requested]]=Proc[[#This Row],[CurrentParent]]</f>
        <v>1</v>
      </c>
      <c r="K1048" s="107" t="str">
        <f>IF(Proc[[#This Row],[Author]]="Marcela Urrego",VLOOKUP(LEFT(Proc[[#This Row],[Requested]],1),Table3[#All],2,0),VLOOKUP(Proc[[#This Row],[Author]],Table4[],2,0))</f>
        <v>LS</v>
      </c>
      <c r="L1048" s="44" t="s">
        <v>1970</v>
      </c>
      <c r="M1048" s="50">
        <v>45756.504537037035</v>
      </c>
      <c r="N1048" s="50">
        <v>45757</v>
      </c>
      <c r="O1048" s="50">
        <v>45757</v>
      </c>
      <c r="P1048" s="50" t="str">
        <f ca="1">IF(Proc[[#This Row],[DaysAgeing]]&gt;5,"yep","on track")</f>
        <v>on track</v>
      </c>
      <c r="Q1048" s="2">
        <f ca="1">IF(Proc[[#This Row],[DateClosed]]="",ABS(NETWORKDAYS(Proc[[#This Row],[DateOpened]],TODAY()))-1,ABS(NETWORKDAYS(Proc[[#This Row],[DateOpened]],Proc[[#This Row],[DateClosed]]))-1)</f>
        <v>1</v>
      </c>
      <c r="R1048" s="50" t="s">
        <v>488</v>
      </c>
      <c r="S1048" s="44"/>
      <c r="T1048" s="153">
        <v>1047</v>
      </c>
    </row>
    <row r="1049" spans="1:20" hidden="1">
      <c r="A1049" s="47" t="s">
        <v>2020</v>
      </c>
      <c r="B1049" s="111" t="str">
        <f>IFERROR(VLOOKUP(Proc[[#This Row],[App]],Table2[],3,0),"open")</f>
        <v>ok</v>
      </c>
      <c r="C1049" s="47" t="s">
        <v>369</v>
      </c>
      <c r="D1049" s="152" t="s">
        <v>2043</v>
      </c>
      <c r="E1049" s="152" t="s">
        <v>1577</v>
      </c>
      <c r="F1049" s="152" t="s">
        <v>1577</v>
      </c>
      <c r="G1049" s="47" t="s">
        <v>400</v>
      </c>
      <c r="H1049" s="44" t="str">
        <f>IF(Proc[[#This Row],[type]]="LFF (MDG-F)",MID(Proc[[#This Row],[Obj]],13,10),"")</f>
        <v/>
      </c>
      <c r="I1049" s="152"/>
      <c r="J1049" s="44" t="b">
        <f>Proc[[#This Row],[Requested]]=Proc[[#This Row],[CurrentParent]]</f>
        <v>1</v>
      </c>
      <c r="K1049" s="107" t="str">
        <f>IF(Proc[[#This Row],[Author]]="Marcela Urrego",VLOOKUP(LEFT(Proc[[#This Row],[Requested]],1),Table3[#All],2,0),VLOOKUP(Proc[[#This Row],[Author]],Table4[],2,0))</f>
        <v>LS</v>
      </c>
      <c r="L1049" s="44" t="s">
        <v>1970</v>
      </c>
      <c r="M1049" s="50">
        <v>45756.504537037035</v>
      </c>
      <c r="N1049" s="50">
        <v>45757</v>
      </c>
      <c r="O1049" s="50">
        <v>45757</v>
      </c>
      <c r="P1049" s="50" t="str">
        <f ca="1">IF(Proc[[#This Row],[DaysAgeing]]&gt;5,"yep","on track")</f>
        <v>on track</v>
      </c>
      <c r="Q1049" s="2">
        <f ca="1">IF(Proc[[#This Row],[DateClosed]]="",ABS(NETWORKDAYS(Proc[[#This Row],[DateOpened]],TODAY()))-1,ABS(NETWORKDAYS(Proc[[#This Row],[DateOpened]],Proc[[#This Row],[DateClosed]]))-1)</f>
        <v>1</v>
      </c>
      <c r="R1049" s="50" t="s">
        <v>488</v>
      </c>
      <c r="S1049" s="44"/>
      <c r="T1049" s="153">
        <v>1048</v>
      </c>
    </row>
    <row r="1050" spans="1:20" hidden="1">
      <c r="A1050" s="47" t="s">
        <v>2020</v>
      </c>
      <c r="B1050" s="111" t="str">
        <f>IFERROR(VLOOKUP(Proc[[#This Row],[App]],Table2[],3,0),"open")</f>
        <v>ok</v>
      </c>
      <c r="C1050" s="47" t="s">
        <v>369</v>
      </c>
      <c r="D1050" s="152" t="s">
        <v>2044</v>
      </c>
      <c r="E1050" s="152" t="s">
        <v>1577</v>
      </c>
      <c r="F1050" s="152" t="s">
        <v>1577</v>
      </c>
      <c r="G1050" s="47" t="s">
        <v>400</v>
      </c>
      <c r="H1050" s="44" t="str">
        <f>IF(Proc[[#This Row],[type]]="LFF (MDG-F)",MID(Proc[[#This Row],[Obj]],13,10),"")</f>
        <v/>
      </c>
      <c r="I1050" s="152"/>
      <c r="J1050" s="44" t="b">
        <f>Proc[[#This Row],[Requested]]=Proc[[#This Row],[CurrentParent]]</f>
        <v>1</v>
      </c>
      <c r="K1050" s="107" t="str">
        <f>IF(Proc[[#This Row],[Author]]="Marcela Urrego",VLOOKUP(LEFT(Proc[[#This Row],[Requested]],1),Table3[#All],2,0),VLOOKUP(Proc[[#This Row],[Author]],Table4[],2,0))</f>
        <v>LS</v>
      </c>
      <c r="L1050" s="44" t="s">
        <v>1970</v>
      </c>
      <c r="M1050" s="50">
        <v>45756.504537037035</v>
      </c>
      <c r="N1050" s="50">
        <v>45757</v>
      </c>
      <c r="O1050" s="50">
        <v>45757</v>
      </c>
      <c r="P1050" s="50" t="str">
        <f ca="1">IF(Proc[[#This Row],[DaysAgeing]]&gt;5,"yep","on track")</f>
        <v>on track</v>
      </c>
      <c r="Q1050" s="2">
        <f ca="1">IF(Proc[[#This Row],[DateClosed]]="",ABS(NETWORKDAYS(Proc[[#This Row],[DateOpened]],TODAY()))-1,ABS(NETWORKDAYS(Proc[[#This Row],[DateOpened]],Proc[[#This Row],[DateClosed]]))-1)</f>
        <v>1</v>
      </c>
      <c r="R1050" s="50" t="s">
        <v>488</v>
      </c>
      <c r="S1050" s="44"/>
      <c r="T1050" s="153">
        <v>1049</v>
      </c>
    </row>
    <row r="1051" spans="1:20" hidden="1">
      <c r="A1051" s="47" t="s">
        <v>2020</v>
      </c>
      <c r="B1051" s="111" t="str">
        <f>IFERROR(VLOOKUP(Proc[[#This Row],[App]],Table2[],3,0),"open")</f>
        <v>ok</v>
      </c>
      <c r="C1051" t="s">
        <v>369</v>
      </c>
      <c r="D1051" s="152" t="s">
        <v>2045</v>
      </c>
      <c r="E1051" s="152" t="s">
        <v>1577</v>
      </c>
      <c r="F1051" s="152" t="s">
        <v>1577</v>
      </c>
      <c r="G1051" s="47" t="s">
        <v>400</v>
      </c>
      <c r="H1051" s="44" t="str">
        <f>IF(Proc[[#This Row],[type]]="LFF (MDG-F)",MID(Proc[[#This Row],[Obj]],13,10),"")</f>
        <v/>
      </c>
      <c r="I1051" s="152"/>
      <c r="J1051" s="44" t="b">
        <f>Proc[[#This Row],[Requested]]=Proc[[#This Row],[CurrentParent]]</f>
        <v>1</v>
      </c>
      <c r="K1051" s="107" t="str">
        <f>IF(Proc[[#This Row],[Author]]="Marcela Urrego",VLOOKUP(LEFT(Proc[[#This Row],[Requested]],1),Table3[#All],2,0),VLOOKUP(Proc[[#This Row],[Author]],Table4[],2,0))</f>
        <v>LS</v>
      </c>
      <c r="L1051" s="44" t="s">
        <v>1970</v>
      </c>
      <c r="M1051" s="50">
        <v>45756.504537037035</v>
      </c>
      <c r="N1051" s="50">
        <v>45757</v>
      </c>
      <c r="O1051" s="50">
        <v>45757</v>
      </c>
      <c r="P1051" s="50" t="str">
        <f ca="1">IF(Proc[[#This Row],[DaysAgeing]]&gt;5,"yep","on track")</f>
        <v>on track</v>
      </c>
      <c r="Q1051" s="2">
        <f ca="1">IF(Proc[[#This Row],[DateClosed]]="",ABS(NETWORKDAYS(Proc[[#This Row],[DateOpened]],TODAY()))-1,ABS(NETWORKDAYS(Proc[[#This Row],[DateOpened]],Proc[[#This Row],[DateClosed]]))-1)</f>
        <v>1</v>
      </c>
      <c r="R1051" s="50" t="s">
        <v>488</v>
      </c>
      <c r="S1051" s="44"/>
      <c r="T1051" s="153">
        <v>1050</v>
      </c>
    </row>
    <row r="1052" spans="1:20" hidden="1">
      <c r="A1052" t="s">
        <v>2020</v>
      </c>
      <c r="B1052" s="111" t="str">
        <f>IFERROR(VLOOKUP(Proc[[#This Row],[App]],Table2[],3,0),"open")</f>
        <v>ok</v>
      </c>
      <c r="C1052" s="47" t="s">
        <v>369</v>
      </c>
      <c r="D1052" s="152" t="s">
        <v>2046</v>
      </c>
      <c r="E1052" s="152" t="s">
        <v>1577</v>
      </c>
      <c r="F1052" s="152" t="s">
        <v>1577</v>
      </c>
      <c r="G1052" s="47" t="s">
        <v>400</v>
      </c>
      <c r="H1052" s="44" t="str">
        <f>IF(Proc[[#This Row],[type]]="LFF (MDG-F)",MID(Proc[[#This Row],[Obj]],13,10),"")</f>
        <v/>
      </c>
      <c r="I1052" s="152"/>
      <c r="J1052" s="44" t="b">
        <f>Proc[[#This Row],[Requested]]=Proc[[#This Row],[CurrentParent]]</f>
        <v>1</v>
      </c>
      <c r="K1052" s="107" t="str">
        <f>IF(Proc[[#This Row],[Author]]="Marcela Urrego",VLOOKUP(LEFT(Proc[[#This Row],[Requested]],1),Table3[#All],2,0),VLOOKUP(Proc[[#This Row],[Author]],Table4[],2,0))</f>
        <v>LS</v>
      </c>
      <c r="L1052" s="44" t="s">
        <v>1970</v>
      </c>
      <c r="M1052" s="50">
        <v>45756.504537037035</v>
      </c>
      <c r="N1052" s="50">
        <v>45757</v>
      </c>
      <c r="O1052" s="50">
        <v>45757</v>
      </c>
      <c r="P1052" s="50" t="str">
        <f ca="1">IF(Proc[[#This Row],[DaysAgeing]]&gt;5,"yep","on track")</f>
        <v>on track</v>
      </c>
      <c r="Q1052" s="2">
        <f ca="1">IF(Proc[[#This Row],[DateClosed]]="",ABS(NETWORKDAYS(Proc[[#This Row],[DateOpened]],TODAY()))-1,ABS(NETWORKDAYS(Proc[[#This Row],[DateOpened]],Proc[[#This Row],[DateClosed]]))-1)</f>
        <v>1</v>
      </c>
      <c r="R1052" s="50" t="s">
        <v>488</v>
      </c>
      <c r="S1052" s="44"/>
      <c r="T1052" s="153">
        <v>1051</v>
      </c>
    </row>
    <row r="1053" spans="1:20" hidden="1">
      <c r="A1053" t="s">
        <v>2048</v>
      </c>
      <c r="B1053" s="111" t="str">
        <f>IFERROR(VLOOKUP(Proc[[#This Row],[App]],Table2[],3,0),"open")</f>
        <v>ok</v>
      </c>
      <c r="C1053" s="47" t="s">
        <v>369</v>
      </c>
      <c r="D1053" s="152" t="s">
        <v>2067</v>
      </c>
      <c r="E1053" s="152" t="s">
        <v>2047</v>
      </c>
      <c r="F1053" s="152" t="s">
        <v>2047</v>
      </c>
      <c r="G1053" s="47" t="s">
        <v>406</v>
      </c>
      <c r="H1053" s="44" t="str">
        <f>IF(Proc[[#This Row],[type]]="LFF (MDG-F)",MID(Proc[[#This Row],[Obj]],13,10),"")</f>
        <v>2029C01022</v>
      </c>
      <c r="I1053" s="152"/>
      <c r="J1053" s="44" t="b">
        <f>Proc[[#This Row],[Requested]]=Proc[[#This Row],[CurrentParent]]</f>
        <v>1</v>
      </c>
      <c r="K1053" s="107" t="str">
        <f>IF(Proc[[#This Row],[Author]]="Marcela Urrego",VLOOKUP(LEFT(Proc[[#This Row],[Requested]],1),Table3[#All],2,0),VLOOKUP(Proc[[#This Row],[Author]],Table4[],2,0))</f>
        <v>MGF</v>
      </c>
      <c r="L1053" s="44" t="s">
        <v>1970</v>
      </c>
      <c r="M1053" s="50">
        <v>45756.958229166667</v>
      </c>
      <c r="N1053" s="50">
        <v>45758</v>
      </c>
      <c r="O1053" s="50">
        <v>45758</v>
      </c>
      <c r="P1053" s="50" t="str">
        <f ca="1">IF(Proc[[#This Row],[DaysAgeing]]&gt;5,"yep","on track")</f>
        <v>on track</v>
      </c>
      <c r="Q1053" s="2">
        <f ca="1">IF(Proc[[#This Row],[DateClosed]]="",ABS(NETWORKDAYS(Proc[[#This Row],[DateOpened]],TODAY()))-1,ABS(NETWORKDAYS(Proc[[#This Row],[DateOpened]],Proc[[#This Row],[DateClosed]]))-1)</f>
        <v>2</v>
      </c>
      <c r="R1053" s="50" t="s">
        <v>2049</v>
      </c>
      <c r="S1053" s="44"/>
      <c r="T1053" s="153">
        <v>1052</v>
      </c>
    </row>
    <row r="1054" spans="1:20" hidden="1">
      <c r="A1054" t="s">
        <v>2070</v>
      </c>
      <c r="B1054" s="111" t="str">
        <f>IFERROR(VLOOKUP(Proc[[#This Row],[App]],Table2[],3,0),"open")</f>
        <v>ok</v>
      </c>
      <c r="C1054" t="s">
        <v>369</v>
      </c>
      <c r="D1054" s="152" t="s">
        <v>8365</v>
      </c>
      <c r="E1054" s="152" t="s">
        <v>2069</v>
      </c>
      <c r="F1054" s="152" t="s">
        <v>2069</v>
      </c>
      <c r="G1054" s="47" t="s">
        <v>400</v>
      </c>
      <c r="H1054" s="44" t="str">
        <f>IF(Proc[[#This Row],[type]]="LFF (MDG-F)",MID(Proc[[#This Row],[Obj]],13,10),"")</f>
        <v/>
      </c>
      <c r="I1054" s="152"/>
      <c r="J1054" s="44" t="b">
        <f>Proc[[#This Row],[Requested]]=Proc[[#This Row],[CurrentParent]]</f>
        <v>1</v>
      </c>
      <c r="K1054" s="107" t="str">
        <f>IF(Proc[[#This Row],[Author]]="Marcela Urrego",VLOOKUP(LEFT(Proc[[#This Row],[Requested]],1),Table3[#All],2,0),VLOOKUP(Proc[[#This Row],[Author]],Table4[],2,0))</f>
        <v>HC</v>
      </c>
      <c r="L1054" s="44" t="s">
        <v>1970</v>
      </c>
      <c r="M1054" s="51">
        <v>45758.372824074075</v>
      </c>
      <c r="N1054" s="51">
        <v>45761</v>
      </c>
      <c r="O1054" s="51">
        <v>45761</v>
      </c>
      <c r="P1054" s="52" t="str">
        <f ca="1">IF(Proc[[#This Row],[DaysAgeing]]&gt;5,"yep","on track")</f>
        <v>on track</v>
      </c>
      <c r="Q1054" s="2">
        <f ca="1">IF(Proc[[#This Row],[DateClosed]]="",ABS(NETWORKDAYS(Proc[[#This Row],[DateOpened]],TODAY()))-1,ABS(NETWORKDAYS(Proc[[#This Row],[DateOpened]],Proc[[#This Row],[DateClosed]]))-1)</f>
        <v>1</v>
      </c>
      <c r="R1054" s="52" t="s">
        <v>477</v>
      </c>
      <c r="S1054" s="44"/>
      <c r="T1054" s="153">
        <v>1053</v>
      </c>
    </row>
    <row r="1055" spans="1:20" hidden="1">
      <c r="A1055" t="s">
        <v>2072</v>
      </c>
      <c r="B1055" s="111" t="str">
        <f>IFERROR(VLOOKUP(Proc[[#This Row],[App]],Table2[],3,0),"open")</f>
        <v>ok</v>
      </c>
      <c r="C1055" s="47" t="s">
        <v>369</v>
      </c>
      <c r="D1055" s="152" t="s">
        <v>8366</v>
      </c>
      <c r="E1055" s="152" t="s">
        <v>1835</v>
      </c>
      <c r="F1055" s="152" t="s">
        <v>1835</v>
      </c>
      <c r="G1055" s="47" t="s">
        <v>400</v>
      </c>
      <c r="H1055" s="44" t="str">
        <f>IF(Proc[[#This Row],[type]]="LFF (MDG-F)",MID(Proc[[#This Row],[Obj]],13,10),"")</f>
        <v/>
      </c>
      <c r="I1055" s="152"/>
      <c r="J1055" s="44" t="b">
        <f>Proc[[#This Row],[Requested]]=Proc[[#This Row],[CurrentParent]]</f>
        <v>1</v>
      </c>
      <c r="K1055" s="107" t="str">
        <f>IF(Proc[[#This Row],[Author]]="Marcela Urrego",VLOOKUP(LEFT(Proc[[#This Row],[Requested]],1),Table3[#All],2,0),VLOOKUP(Proc[[#This Row],[Author]],Table4[],2,0))</f>
        <v>LS</v>
      </c>
      <c r="L1055" s="44" t="s">
        <v>1970</v>
      </c>
      <c r="M1055" s="51">
        <v>45758.358437499999</v>
      </c>
      <c r="N1055" s="51">
        <v>45761</v>
      </c>
      <c r="O1055" s="51">
        <v>45761</v>
      </c>
      <c r="P1055" s="52" t="str">
        <f ca="1">IF(Proc[[#This Row],[DaysAgeing]]&gt;5,"yep","on track")</f>
        <v>on track</v>
      </c>
      <c r="Q1055" s="2">
        <f ca="1">IF(Proc[[#This Row],[DateClosed]]="",ABS(NETWORKDAYS(Proc[[#This Row],[DateOpened]],TODAY()))-1,ABS(NETWORKDAYS(Proc[[#This Row],[DateOpened]],Proc[[#This Row],[DateClosed]]))-1)</f>
        <v>1</v>
      </c>
      <c r="R1055" s="52" t="s">
        <v>823</v>
      </c>
      <c r="S1055" s="44"/>
      <c r="T1055" s="153">
        <v>1054</v>
      </c>
    </row>
    <row r="1056" spans="1:20" hidden="1">
      <c r="A1056" s="47" t="s">
        <v>2072</v>
      </c>
      <c r="B1056" s="111" t="str">
        <f>IFERROR(VLOOKUP(Proc[[#This Row],[App]],Table2[],3,0),"open")</f>
        <v>ok</v>
      </c>
      <c r="C1056" s="47" t="s">
        <v>369</v>
      </c>
      <c r="D1056" s="152" t="s">
        <v>8367</v>
      </c>
      <c r="E1056" s="152" t="s">
        <v>2071</v>
      </c>
      <c r="F1056" s="152" t="s">
        <v>2071</v>
      </c>
      <c r="G1056" s="47" t="s">
        <v>400</v>
      </c>
      <c r="H1056" s="44" t="str">
        <f>IF(Proc[[#This Row],[type]]="LFF (MDG-F)",MID(Proc[[#This Row],[Obj]],13,10),"")</f>
        <v/>
      </c>
      <c r="I1056" s="152"/>
      <c r="J1056" s="44" t="b">
        <f>Proc[[#This Row],[Requested]]=Proc[[#This Row],[CurrentParent]]</f>
        <v>1</v>
      </c>
      <c r="K1056" s="107" t="str">
        <f>IF(Proc[[#This Row],[Author]]="Marcela Urrego",VLOOKUP(LEFT(Proc[[#This Row],[Requested]],1),Table3[#All],2,0),VLOOKUP(Proc[[#This Row],[Author]],Table4[],2,0))</f>
        <v>LS</v>
      </c>
      <c r="L1056" s="44" t="s">
        <v>1970</v>
      </c>
      <c r="M1056" s="51">
        <v>45758.358437499999</v>
      </c>
      <c r="N1056" s="51">
        <v>45761</v>
      </c>
      <c r="O1056" s="51">
        <v>45761</v>
      </c>
      <c r="P1056" s="52" t="str">
        <f ca="1">IF(Proc[[#This Row],[DaysAgeing]]&gt;5,"yep","on track")</f>
        <v>on track</v>
      </c>
      <c r="Q1056" s="2">
        <f ca="1">IF(Proc[[#This Row],[DateClosed]]="",ABS(NETWORKDAYS(Proc[[#This Row],[DateOpened]],TODAY()))-1,ABS(NETWORKDAYS(Proc[[#This Row],[DateOpened]],Proc[[#This Row],[DateClosed]]))-1)</f>
        <v>1</v>
      </c>
      <c r="R1056" s="52" t="s">
        <v>823</v>
      </c>
      <c r="S1056" s="44"/>
      <c r="T1056" s="153">
        <v>1055</v>
      </c>
    </row>
    <row r="1057" spans="1:20" hidden="1">
      <c r="A1057" t="s">
        <v>2091</v>
      </c>
      <c r="B1057" s="111" t="str">
        <f>IFERROR(VLOOKUP(Proc[[#This Row],[App]],Table2[],3,0),"open")</f>
        <v>ok</v>
      </c>
      <c r="C1057" s="47" t="s">
        <v>369</v>
      </c>
      <c r="D1057" s="152" t="s">
        <v>2073</v>
      </c>
      <c r="E1057" s="152" t="s">
        <v>2074</v>
      </c>
      <c r="F1057" s="85" t="s">
        <v>2074</v>
      </c>
      <c r="G1057" t="s">
        <v>406</v>
      </c>
      <c r="H1057" s="44" t="str">
        <f>IF(Proc[[#This Row],[type]]="LFF (MDG-F)",MID(Proc[[#This Row],[Obj]],13,10),"")</f>
        <v>DE10N12380</v>
      </c>
      <c r="I1057" s="152"/>
      <c r="J1057" s="44" t="b">
        <f>Proc[[#This Row],[Requested]]=Proc[[#This Row],[CurrentParent]]</f>
        <v>1</v>
      </c>
      <c r="K1057" s="107" t="str">
        <f>IF(Proc[[#This Row],[Author]]="Marcela Urrego",VLOOKUP(LEFT(Proc[[#This Row],[Requested]],1),Table3[#All],2,0),VLOOKUP(Proc[[#This Row],[Author]],Table4[],2,0))</f>
        <v>MGF</v>
      </c>
      <c r="L1057" s="44" t="s">
        <v>1970</v>
      </c>
      <c r="M1057" s="51">
        <v>45757.718622685185</v>
      </c>
      <c r="N1057" s="51">
        <v>45768</v>
      </c>
      <c r="O1057" s="51">
        <v>45768</v>
      </c>
      <c r="P1057" s="52" t="str">
        <f ca="1">IF(Proc[[#This Row],[DaysAgeing]]&gt;5,"yep","on track")</f>
        <v>yep</v>
      </c>
      <c r="Q1057" s="2">
        <f ca="1">IF(Proc[[#This Row],[DateClosed]]="",ABS(NETWORKDAYS(Proc[[#This Row],[DateOpened]],TODAY()))-1,ABS(NETWORKDAYS(Proc[[#This Row],[DateOpened]],Proc[[#This Row],[DateClosed]]))-1)</f>
        <v>7</v>
      </c>
      <c r="R1057" s="52" t="s">
        <v>2092</v>
      </c>
      <c r="S1057" s="44"/>
      <c r="T1057" s="153">
        <v>1056</v>
      </c>
    </row>
    <row r="1058" spans="1:20" hidden="1">
      <c r="A1058" s="47" t="s">
        <v>2091</v>
      </c>
      <c r="B1058" s="111" t="str">
        <f>IFERROR(VLOOKUP(Proc[[#This Row],[App]],Table2[],3,0),"open")</f>
        <v>ok</v>
      </c>
      <c r="C1058" s="47" t="s">
        <v>369</v>
      </c>
      <c r="D1058" s="152" t="s">
        <v>2075</v>
      </c>
      <c r="E1058" s="152" t="s">
        <v>2074</v>
      </c>
      <c r="F1058" s="152" t="s">
        <v>2074</v>
      </c>
      <c r="G1058" s="47" t="s">
        <v>406</v>
      </c>
      <c r="H1058" s="44" t="str">
        <f>IF(Proc[[#This Row],[type]]="LFF (MDG-F)",MID(Proc[[#This Row],[Obj]],13,10),"")</f>
        <v>DE10N12340</v>
      </c>
      <c r="I1058" s="152"/>
      <c r="J1058" s="44" t="b">
        <f>Proc[[#This Row],[Requested]]=Proc[[#This Row],[CurrentParent]]</f>
        <v>1</v>
      </c>
      <c r="K1058" s="107" t="str">
        <f>IF(Proc[[#This Row],[Author]]="Marcela Urrego",VLOOKUP(LEFT(Proc[[#This Row],[Requested]],1),Table3[#All],2,0),VLOOKUP(Proc[[#This Row],[Author]],Table4[],2,0))</f>
        <v>MGF</v>
      </c>
      <c r="L1058" s="44" t="s">
        <v>1970</v>
      </c>
      <c r="M1058" s="51">
        <v>45757.718622685185</v>
      </c>
      <c r="N1058" s="51">
        <v>45768</v>
      </c>
      <c r="O1058" s="51">
        <v>45768</v>
      </c>
      <c r="P1058" s="52" t="str">
        <f ca="1">IF(Proc[[#This Row],[DaysAgeing]]&gt;5,"yep","on track")</f>
        <v>yep</v>
      </c>
      <c r="Q1058" s="2">
        <f ca="1">IF(Proc[[#This Row],[DateClosed]]="",ABS(NETWORKDAYS(Proc[[#This Row],[DateOpened]],TODAY()))-1,ABS(NETWORKDAYS(Proc[[#This Row],[DateOpened]],Proc[[#This Row],[DateClosed]]))-1)</f>
        <v>7</v>
      </c>
      <c r="R1058" s="52" t="s">
        <v>2092</v>
      </c>
      <c r="S1058" s="44"/>
      <c r="T1058" s="153">
        <v>1057</v>
      </c>
    </row>
    <row r="1059" spans="1:20" hidden="1">
      <c r="A1059" s="47" t="s">
        <v>2091</v>
      </c>
      <c r="B1059" s="111" t="str">
        <f>IFERROR(VLOOKUP(Proc[[#This Row],[App]],Table2[],3,0),"open")</f>
        <v>ok</v>
      </c>
      <c r="C1059" s="47" t="s">
        <v>369</v>
      </c>
      <c r="D1059" s="152" t="s">
        <v>2076</v>
      </c>
      <c r="E1059" s="152" t="s">
        <v>2077</v>
      </c>
      <c r="F1059" s="152" t="s">
        <v>2077</v>
      </c>
      <c r="G1059" s="47" t="s">
        <v>406</v>
      </c>
      <c r="H1059" s="44" t="str">
        <f>IF(Proc[[#This Row],[type]]="LFF (MDG-F)",MID(Proc[[#This Row],[Obj]],13,10),"")</f>
        <v>DE10N11170</v>
      </c>
      <c r="I1059" s="152"/>
      <c r="J1059" s="44" t="b">
        <f>Proc[[#This Row],[Requested]]=Proc[[#This Row],[CurrentParent]]</f>
        <v>1</v>
      </c>
      <c r="K1059" s="107" t="str">
        <f>IF(Proc[[#This Row],[Author]]="Marcela Urrego",VLOOKUP(LEFT(Proc[[#This Row],[Requested]],1),Table3[#All],2,0),VLOOKUP(Proc[[#This Row],[Author]],Table4[],2,0))</f>
        <v>MGF</v>
      </c>
      <c r="L1059" s="44" t="s">
        <v>1970</v>
      </c>
      <c r="M1059" s="51">
        <v>45757.718622685185</v>
      </c>
      <c r="N1059" s="51">
        <v>45768</v>
      </c>
      <c r="O1059" s="51">
        <v>45768</v>
      </c>
      <c r="P1059" s="52" t="str">
        <f ca="1">IF(Proc[[#This Row],[DaysAgeing]]&gt;5,"yep","on track")</f>
        <v>yep</v>
      </c>
      <c r="Q1059" s="2">
        <f ca="1">IF(Proc[[#This Row],[DateClosed]]="",ABS(NETWORKDAYS(Proc[[#This Row],[DateOpened]],TODAY()))-1,ABS(NETWORKDAYS(Proc[[#This Row],[DateOpened]],Proc[[#This Row],[DateClosed]]))-1)</f>
        <v>7</v>
      </c>
      <c r="R1059" s="52" t="s">
        <v>2092</v>
      </c>
      <c r="S1059" s="44"/>
      <c r="T1059" s="153">
        <v>1058</v>
      </c>
    </row>
    <row r="1060" spans="1:20" hidden="1">
      <c r="A1060" s="47" t="s">
        <v>2091</v>
      </c>
      <c r="B1060" s="111" t="str">
        <f>IFERROR(VLOOKUP(Proc[[#This Row],[App]],Table2[],3,0),"open")</f>
        <v>ok</v>
      </c>
      <c r="C1060" s="47" t="s">
        <v>369</v>
      </c>
      <c r="D1060" s="152" t="s">
        <v>2078</v>
      </c>
      <c r="E1060" s="152" t="s">
        <v>2077</v>
      </c>
      <c r="F1060" s="152" t="s">
        <v>2077</v>
      </c>
      <c r="G1060" s="47" t="s">
        <v>406</v>
      </c>
      <c r="H1060" s="44" t="str">
        <f>IF(Proc[[#This Row],[type]]="LFF (MDG-F)",MID(Proc[[#This Row],[Obj]],13,10),"")</f>
        <v>DE10N11115</v>
      </c>
      <c r="I1060" s="152"/>
      <c r="J1060" s="44" t="b">
        <f>Proc[[#This Row],[Requested]]=Proc[[#This Row],[CurrentParent]]</f>
        <v>1</v>
      </c>
      <c r="K1060" s="107" t="str">
        <f>IF(Proc[[#This Row],[Author]]="Marcela Urrego",VLOOKUP(LEFT(Proc[[#This Row],[Requested]],1),Table3[#All],2,0),VLOOKUP(Proc[[#This Row],[Author]],Table4[],2,0))</f>
        <v>MGF</v>
      </c>
      <c r="L1060" s="44" t="s">
        <v>1970</v>
      </c>
      <c r="M1060" s="51">
        <v>45757.718622685185</v>
      </c>
      <c r="N1060" s="51">
        <v>45768</v>
      </c>
      <c r="O1060" s="51">
        <v>45768</v>
      </c>
      <c r="P1060" s="52" t="str">
        <f ca="1">IF(Proc[[#This Row],[DaysAgeing]]&gt;5,"yep","on track")</f>
        <v>yep</v>
      </c>
      <c r="Q1060" s="2">
        <f ca="1">IF(Proc[[#This Row],[DateClosed]]="",ABS(NETWORKDAYS(Proc[[#This Row],[DateOpened]],TODAY()))-1,ABS(NETWORKDAYS(Proc[[#This Row],[DateOpened]],Proc[[#This Row],[DateClosed]]))-1)</f>
        <v>7</v>
      </c>
      <c r="R1060" s="52" t="s">
        <v>2092</v>
      </c>
      <c r="S1060" s="44"/>
      <c r="T1060" s="153">
        <v>1059</v>
      </c>
    </row>
    <row r="1061" spans="1:20" hidden="1">
      <c r="A1061" s="47" t="s">
        <v>2091</v>
      </c>
      <c r="B1061" s="111" t="str">
        <f>IFERROR(VLOOKUP(Proc[[#This Row],[App]],Table2[],3,0),"open")</f>
        <v>ok</v>
      </c>
      <c r="C1061" s="47" t="s">
        <v>369</v>
      </c>
      <c r="D1061" s="152" t="s">
        <v>2079</v>
      </c>
      <c r="E1061" s="152" t="s">
        <v>2077</v>
      </c>
      <c r="F1061" s="152" t="s">
        <v>2077</v>
      </c>
      <c r="G1061" s="47" t="s">
        <v>406</v>
      </c>
      <c r="H1061" s="44" t="str">
        <f>IF(Proc[[#This Row],[type]]="LFF (MDG-F)",MID(Proc[[#This Row],[Obj]],13,10),"")</f>
        <v>DE10N11181</v>
      </c>
      <c r="I1061" s="152"/>
      <c r="J1061" s="44" t="b">
        <f>Proc[[#This Row],[Requested]]=Proc[[#This Row],[CurrentParent]]</f>
        <v>1</v>
      </c>
      <c r="K1061" s="107" t="str">
        <f>IF(Proc[[#This Row],[Author]]="Marcela Urrego",VLOOKUP(LEFT(Proc[[#This Row],[Requested]],1),Table3[#All],2,0),VLOOKUP(Proc[[#This Row],[Author]],Table4[],2,0))</f>
        <v>MGF</v>
      </c>
      <c r="L1061" s="44" t="s">
        <v>1970</v>
      </c>
      <c r="M1061" s="51">
        <v>45757.718622685185</v>
      </c>
      <c r="N1061" s="51">
        <v>45768</v>
      </c>
      <c r="O1061" s="51">
        <v>45768</v>
      </c>
      <c r="P1061" s="52" t="str">
        <f ca="1">IF(Proc[[#This Row],[DaysAgeing]]&gt;5,"yep","on track")</f>
        <v>yep</v>
      </c>
      <c r="Q1061" s="2">
        <f ca="1">IF(Proc[[#This Row],[DateClosed]]="",ABS(NETWORKDAYS(Proc[[#This Row],[DateOpened]],TODAY()))-1,ABS(NETWORKDAYS(Proc[[#This Row],[DateOpened]],Proc[[#This Row],[DateClosed]]))-1)</f>
        <v>7</v>
      </c>
      <c r="R1061" s="52" t="s">
        <v>2092</v>
      </c>
      <c r="S1061" s="44"/>
      <c r="T1061" s="153">
        <v>1060</v>
      </c>
    </row>
    <row r="1062" spans="1:20" hidden="1">
      <c r="A1062" s="47" t="s">
        <v>2091</v>
      </c>
      <c r="B1062" s="111" t="str">
        <f>IFERROR(VLOOKUP(Proc[[#This Row],[App]],Table2[],3,0),"open")</f>
        <v>ok</v>
      </c>
      <c r="C1062" s="47" t="s">
        <v>369</v>
      </c>
      <c r="D1062" s="152" t="s">
        <v>2080</v>
      </c>
      <c r="E1062" s="152" t="s">
        <v>2077</v>
      </c>
      <c r="F1062" s="152" t="s">
        <v>2077</v>
      </c>
      <c r="G1062" s="47" t="s">
        <v>406</v>
      </c>
      <c r="H1062" s="44" t="str">
        <f>IF(Proc[[#This Row],[type]]="LFF (MDG-F)",MID(Proc[[#This Row],[Obj]],13,10),"")</f>
        <v>DE10N11160</v>
      </c>
      <c r="I1062" s="152"/>
      <c r="J1062" s="44" t="b">
        <f>Proc[[#This Row],[Requested]]=Proc[[#This Row],[CurrentParent]]</f>
        <v>1</v>
      </c>
      <c r="K1062" s="107" t="str">
        <f>IF(Proc[[#This Row],[Author]]="Marcela Urrego",VLOOKUP(LEFT(Proc[[#This Row],[Requested]],1),Table3[#All],2,0),VLOOKUP(Proc[[#This Row],[Author]],Table4[],2,0))</f>
        <v>MGF</v>
      </c>
      <c r="L1062" s="44" t="s">
        <v>1970</v>
      </c>
      <c r="M1062" s="51">
        <v>45757.718622685185</v>
      </c>
      <c r="N1062" s="51">
        <v>45768</v>
      </c>
      <c r="O1062" s="51">
        <v>45768</v>
      </c>
      <c r="P1062" s="52" t="str">
        <f ca="1">IF(Proc[[#This Row],[DaysAgeing]]&gt;5,"yep","on track")</f>
        <v>yep</v>
      </c>
      <c r="Q1062" s="2">
        <f ca="1">IF(Proc[[#This Row],[DateClosed]]="",ABS(NETWORKDAYS(Proc[[#This Row],[DateOpened]],TODAY()))-1,ABS(NETWORKDAYS(Proc[[#This Row],[DateOpened]],Proc[[#This Row],[DateClosed]]))-1)</f>
        <v>7</v>
      </c>
      <c r="R1062" s="52" t="s">
        <v>2092</v>
      </c>
      <c r="S1062" s="44"/>
      <c r="T1062" s="153">
        <v>1061</v>
      </c>
    </row>
    <row r="1063" spans="1:20" hidden="1">
      <c r="A1063" s="47" t="s">
        <v>2091</v>
      </c>
      <c r="B1063" s="111" t="str">
        <f>IFERROR(VLOOKUP(Proc[[#This Row],[App]],Table2[],3,0),"open")</f>
        <v>ok</v>
      </c>
      <c r="C1063" s="47" t="s">
        <v>369</v>
      </c>
      <c r="D1063" s="152" t="s">
        <v>2081</v>
      </c>
      <c r="E1063" s="152" t="s">
        <v>2077</v>
      </c>
      <c r="F1063" s="152" t="s">
        <v>2077</v>
      </c>
      <c r="G1063" s="47" t="s">
        <v>406</v>
      </c>
      <c r="H1063" s="44" t="str">
        <f>IF(Proc[[#This Row],[type]]="LFF (MDG-F)",MID(Proc[[#This Row],[Obj]],13,10),"")</f>
        <v>DE10N11180</v>
      </c>
      <c r="I1063" s="152"/>
      <c r="J1063" s="44" t="b">
        <f>Proc[[#This Row],[Requested]]=Proc[[#This Row],[CurrentParent]]</f>
        <v>1</v>
      </c>
      <c r="K1063" s="107" t="str">
        <f>IF(Proc[[#This Row],[Author]]="Marcela Urrego",VLOOKUP(LEFT(Proc[[#This Row],[Requested]],1),Table3[#All],2,0),VLOOKUP(Proc[[#This Row],[Author]],Table4[],2,0))</f>
        <v>MGF</v>
      </c>
      <c r="L1063" s="44" t="s">
        <v>1970</v>
      </c>
      <c r="M1063" s="51">
        <v>45757.718622685185</v>
      </c>
      <c r="N1063" s="51">
        <v>45768</v>
      </c>
      <c r="O1063" s="51">
        <v>45768</v>
      </c>
      <c r="P1063" s="52" t="str">
        <f ca="1">IF(Proc[[#This Row],[DaysAgeing]]&gt;5,"yep","on track")</f>
        <v>yep</v>
      </c>
      <c r="Q1063" s="2">
        <f ca="1">IF(Proc[[#This Row],[DateClosed]]="",ABS(NETWORKDAYS(Proc[[#This Row],[DateOpened]],TODAY()))-1,ABS(NETWORKDAYS(Proc[[#This Row],[DateOpened]],Proc[[#This Row],[DateClosed]]))-1)</f>
        <v>7</v>
      </c>
      <c r="R1063" s="52" t="s">
        <v>2092</v>
      </c>
      <c r="S1063" s="44"/>
      <c r="T1063" s="153">
        <v>1062</v>
      </c>
    </row>
    <row r="1064" spans="1:20" hidden="1">
      <c r="A1064" s="47" t="s">
        <v>2091</v>
      </c>
      <c r="B1064" s="111" t="str">
        <f>IFERROR(VLOOKUP(Proc[[#This Row],[App]],Table2[],3,0),"open")</f>
        <v>ok</v>
      </c>
      <c r="C1064" s="47" t="s">
        <v>369</v>
      </c>
      <c r="D1064" s="152" t="s">
        <v>2082</v>
      </c>
      <c r="E1064" s="152" t="s">
        <v>2077</v>
      </c>
      <c r="F1064" s="152" t="s">
        <v>2077</v>
      </c>
      <c r="G1064" s="47" t="s">
        <v>406</v>
      </c>
      <c r="H1064" s="44" t="str">
        <f>IF(Proc[[#This Row],[type]]="LFF (MDG-F)",MID(Proc[[#This Row],[Obj]],13,10),"")</f>
        <v>DE10N11131</v>
      </c>
      <c r="I1064" s="152"/>
      <c r="J1064" s="44" t="b">
        <f>Proc[[#This Row],[Requested]]=Proc[[#This Row],[CurrentParent]]</f>
        <v>1</v>
      </c>
      <c r="K1064" s="107" t="str">
        <f>IF(Proc[[#This Row],[Author]]="Marcela Urrego",VLOOKUP(LEFT(Proc[[#This Row],[Requested]],1),Table3[#All],2,0),VLOOKUP(Proc[[#This Row],[Author]],Table4[],2,0))</f>
        <v>MGF</v>
      </c>
      <c r="L1064" s="44" t="s">
        <v>1970</v>
      </c>
      <c r="M1064" s="51">
        <v>45757.718622685185</v>
      </c>
      <c r="N1064" s="51">
        <v>45768</v>
      </c>
      <c r="O1064" s="51">
        <v>45768</v>
      </c>
      <c r="P1064" s="52" t="str">
        <f ca="1">IF(Proc[[#This Row],[DaysAgeing]]&gt;5,"yep","on track")</f>
        <v>yep</v>
      </c>
      <c r="Q1064" s="2">
        <f ca="1">IF(Proc[[#This Row],[DateClosed]]="",ABS(NETWORKDAYS(Proc[[#This Row],[DateOpened]],TODAY()))-1,ABS(NETWORKDAYS(Proc[[#This Row],[DateOpened]],Proc[[#This Row],[DateClosed]]))-1)</f>
        <v>7</v>
      </c>
      <c r="R1064" s="52" t="s">
        <v>2092</v>
      </c>
      <c r="S1064" s="44"/>
      <c r="T1064" s="153">
        <v>1063</v>
      </c>
    </row>
    <row r="1065" spans="1:20" hidden="1">
      <c r="A1065" s="47" t="s">
        <v>2091</v>
      </c>
      <c r="B1065" s="111" t="str">
        <f>IFERROR(VLOOKUP(Proc[[#This Row],[App]],Table2[],3,0),"open")</f>
        <v>ok</v>
      </c>
      <c r="C1065" s="47" t="s">
        <v>369</v>
      </c>
      <c r="D1065" s="152" t="s">
        <v>2083</v>
      </c>
      <c r="E1065" s="152" t="s">
        <v>2077</v>
      </c>
      <c r="F1065" s="152" t="s">
        <v>2077</v>
      </c>
      <c r="G1065" s="47" t="s">
        <v>406</v>
      </c>
      <c r="H1065" s="44" t="str">
        <f>IF(Proc[[#This Row],[type]]="LFF (MDG-F)",MID(Proc[[#This Row],[Obj]],13,10),"")</f>
        <v>DE10N11116</v>
      </c>
      <c r="I1065" s="152"/>
      <c r="J1065" s="44" t="b">
        <f>Proc[[#This Row],[Requested]]=Proc[[#This Row],[CurrentParent]]</f>
        <v>1</v>
      </c>
      <c r="K1065" s="107" t="str">
        <f>IF(Proc[[#This Row],[Author]]="Marcela Urrego",VLOOKUP(LEFT(Proc[[#This Row],[Requested]],1),Table3[#All],2,0),VLOOKUP(Proc[[#This Row],[Author]],Table4[],2,0))</f>
        <v>MGF</v>
      </c>
      <c r="L1065" s="44" t="s">
        <v>1970</v>
      </c>
      <c r="M1065" s="51">
        <v>45757.718622685185</v>
      </c>
      <c r="N1065" s="51">
        <v>45768</v>
      </c>
      <c r="O1065" s="51">
        <v>45768</v>
      </c>
      <c r="P1065" s="52" t="str">
        <f ca="1">IF(Proc[[#This Row],[DaysAgeing]]&gt;5,"yep","on track")</f>
        <v>yep</v>
      </c>
      <c r="Q1065" s="2">
        <f ca="1">IF(Proc[[#This Row],[DateClosed]]="",ABS(NETWORKDAYS(Proc[[#This Row],[DateOpened]],TODAY()))-1,ABS(NETWORKDAYS(Proc[[#This Row],[DateOpened]],Proc[[#This Row],[DateClosed]]))-1)</f>
        <v>7</v>
      </c>
      <c r="R1065" s="52" t="s">
        <v>2092</v>
      </c>
      <c r="S1065" s="44"/>
      <c r="T1065" s="153">
        <v>1064</v>
      </c>
    </row>
    <row r="1066" spans="1:20" hidden="1">
      <c r="A1066" s="47" t="s">
        <v>2091</v>
      </c>
      <c r="B1066" s="111" t="str">
        <f>IFERROR(VLOOKUP(Proc[[#This Row],[App]],Table2[],3,0),"open")</f>
        <v>ok</v>
      </c>
      <c r="C1066" s="47" t="s">
        <v>369</v>
      </c>
      <c r="D1066" s="152" t="s">
        <v>2084</v>
      </c>
      <c r="E1066" s="152" t="s">
        <v>2077</v>
      </c>
      <c r="F1066" s="152" t="s">
        <v>2077</v>
      </c>
      <c r="G1066" s="47" t="s">
        <v>406</v>
      </c>
      <c r="H1066" s="44" t="str">
        <f>IF(Proc[[#This Row],[type]]="LFF (MDG-F)",MID(Proc[[#This Row],[Obj]],13,10),"")</f>
        <v>DE10N12312</v>
      </c>
      <c r="I1066" s="152"/>
      <c r="J1066" s="44" t="b">
        <f>Proc[[#This Row],[Requested]]=Proc[[#This Row],[CurrentParent]]</f>
        <v>1</v>
      </c>
      <c r="K1066" s="107" t="str">
        <f>IF(Proc[[#This Row],[Author]]="Marcela Urrego",VLOOKUP(LEFT(Proc[[#This Row],[Requested]],1),Table3[#All],2,0),VLOOKUP(Proc[[#This Row],[Author]],Table4[],2,0))</f>
        <v>MGF</v>
      </c>
      <c r="L1066" s="44" t="s">
        <v>1970</v>
      </c>
      <c r="M1066" s="51">
        <v>45757.718622685185</v>
      </c>
      <c r="N1066" s="51">
        <v>45768</v>
      </c>
      <c r="O1066" s="51">
        <v>45768</v>
      </c>
      <c r="P1066" s="52" t="str">
        <f ca="1">IF(Proc[[#This Row],[DaysAgeing]]&gt;5,"yep","on track")</f>
        <v>yep</v>
      </c>
      <c r="Q1066" s="2">
        <f ca="1">IF(Proc[[#This Row],[DateClosed]]="",ABS(NETWORKDAYS(Proc[[#This Row],[DateOpened]],TODAY()))-1,ABS(NETWORKDAYS(Proc[[#This Row],[DateOpened]],Proc[[#This Row],[DateClosed]]))-1)</f>
        <v>7</v>
      </c>
      <c r="R1066" s="52" t="s">
        <v>2092</v>
      </c>
      <c r="S1066" s="44"/>
      <c r="T1066" s="153">
        <v>1065</v>
      </c>
    </row>
    <row r="1067" spans="1:20" hidden="1">
      <c r="A1067" s="47" t="s">
        <v>2091</v>
      </c>
      <c r="B1067" s="111" t="str">
        <f>IFERROR(VLOOKUP(Proc[[#This Row],[App]],Table2[],3,0),"open")</f>
        <v>ok</v>
      </c>
      <c r="C1067" s="47" t="s">
        <v>369</v>
      </c>
      <c r="D1067" s="152" t="s">
        <v>2085</v>
      </c>
      <c r="E1067" s="152" t="s">
        <v>2077</v>
      </c>
      <c r="F1067" s="152" t="s">
        <v>2077</v>
      </c>
      <c r="G1067" s="47" t="s">
        <v>406</v>
      </c>
      <c r="H1067" s="44" t="str">
        <f>IF(Proc[[#This Row],[type]]="LFF (MDG-F)",MID(Proc[[#This Row],[Obj]],13,10),"")</f>
        <v>DE10N12313</v>
      </c>
      <c r="I1067" s="152"/>
      <c r="J1067" s="44" t="b">
        <f>Proc[[#This Row],[Requested]]=Proc[[#This Row],[CurrentParent]]</f>
        <v>1</v>
      </c>
      <c r="K1067" s="107" t="str">
        <f>IF(Proc[[#This Row],[Author]]="Marcela Urrego",VLOOKUP(LEFT(Proc[[#This Row],[Requested]],1),Table3[#All],2,0),VLOOKUP(Proc[[#This Row],[Author]],Table4[],2,0))</f>
        <v>MGF</v>
      </c>
      <c r="L1067" s="44" t="s">
        <v>1970</v>
      </c>
      <c r="M1067" s="51">
        <v>45757.718622685185</v>
      </c>
      <c r="N1067" s="51">
        <v>45768</v>
      </c>
      <c r="O1067" s="51">
        <v>45768</v>
      </c>
      <c r="P1067" s="52" t="str">
        <f ca="1">IF(Proc[[#This Row],[DaysAgeing]]&gt;5,"yep","on track")</f>
        <v>yep</v>
      </c>
      <c r="Q1067" s="2">
        <f ca="1">IF(Proc[[#This Row],[DateClosed]]="",ABS(NETWORKDAYS(Proc[[#This Row],[DateOpened]],TODAY()))-1,ABS(NETWORKDAYS(Proc[[#This Row],[DateOpened]],Proc[[#This Row],[DateClosed]]))-1)</f>
        <v>7</v>
      </c>
      <c r="R1067" s="52" t="s">
        <v>2092</v>
      </c>
      <c r="S1067" s="44"/>
      <c r="T1067" s="153">
        <v>1066</v>
      </c>
    </row>
    <row r="1068" spans="1:20" hidden="1">
      <c r="A1068" s="47" t="s">
        <v>2091</v>
      </c>
      <c r="B1068" s="111" t="str">
        <f>IFERROR(VLOOKUP(Proc[[#This Row],[App]],Table2[],3,0),"open")</f>
        <v>ok</v>
      </c>
      <c r="C1068" s="47" t="s">
        <v>369</v>
      </c>
      <c r="D1068" s="152" t="s">
        <v>2086</v>
      </c>
      <c r="E1068" s="152" t="s">
        <v>2087</v>
      </c>
      <c r="F1068" s="152" t="s">
        <v>2087</v>
      </c>
      <c r="G1068" s="47" t="s">
        <v>406</v>
      </c>
      <c r="H1068" s="44" t="str">
        <f>IF(Proc[[#This Row],[type]]="LFF (MDG-F)",MID(Proc[[#This Row],[Obj]],13,10),"")</f>
        <v>DE10N12321</v>
      </c>
      <c r="I1068" s="152"/>
      <c r="J1068" s="44" t="b">
        <f>Proc[[#This Row],[Requested]]=Proc[[#This Row],[CurrentParent]]</f>
        <v>1</v>
      </c>
      <c r="K1068" s="107" t="str">
        <f>IF(Proc[[#This Row],[Author]]="Marcela Urrego",VLOOKUP(LEFT(Proc[[#This Row],[Requested]],1),Table3[#All],2,0),VLOOKUP(Proc[[#This Row],[Author]],Table4[],2,0))</f>
        <v>MGF</v>
      </c>
      <c r="L1068" s="44" t="s">
        <v>1970</v>
      </c>
      <c r="M1068" s="51">
        <v>45757.718622685185</v>
      </c>
      <c r="N1068" s="51">
        <v>45768</v>
      </c>
      <c r="O1068" s="51">
        <v>45768</v>
      </c>
      <c r="P1068" s="52" t="str">
        <f ca="1">IF(Proc[[#This Row],[DaysAgeing]]&gt;5,"yep","on track")</f>
        <v>yep</v>
      </c>
      <c r="Q1068" s="2">
        <f ca="1">IF(Proc[[#This Row],[DateClosed]]="",ABS(NETWORKDAYS(Proc[[#This Row],[DateOpened]],TODAY()))-1,ABS(NETWORKDAYS(Proc[[#This Row],[DateOpened]],Proc[[#This Row],[DateClosed]]))-1)</f>
        <v>7</v>
      </c>
      <c r="R1068" s="52" t="s">
        <v>2092</v>
      </c>
      <c r="S1068" s="44"/>
      <c r="T1068" s="153">
        <v>1067</v>
      </c>
    </row>
    <row r="1069" spans="1:20" hidden="1">
      <c r="A1069" s="47" t="s">
        <v>2091</v>
      </c>
      <c r="B1069" s="111" t="str">
        <f>IFERROR(VLOOKUP(Proc[[#This Row],[App]],Table2[],3,0),"open")</f>
        <v>ok</v>
      </c>
      <c r="C1069" s="47" t="s">
        <v>369</v>
      </c>
      <c r="D1069" s="152" t="s">
        <v>2088</v>
      </c>
      <c r="E1069" s="152" t="s">
        <v>2087</v>
      </c>
      <c r="F1069" s="152" t="s">
        <v>2087</v>
      </c>
      <c r="G1069" s="47" t="s">
        <v>406</v>
      </c>
      <c r="H1069" s="44" t="str">
        <f>IF(Proc[[#This Row],[type]]="LFF (MDG-F)",MID(Proc[[#This Row],[Obj]],13,10),"")</f>
        <v>DE10N12323</v>
      </c>
      <c r="I1069" s="152"/>
      <c r="J1069" s="44" t="b">
        <f>Proc[[#This Row],[Requested]]=Proc[[#This Row],[CurrentParent]]</f>
        <v>1</v>
      </c>
      <c r="K1069" s="107" t="str">
        <f>IF(Proc[[#This Row],[Author]]="Marcela Urrego",VLOOKUP(LEFT(Proc[[#This Row],[Requested]],1),Table3[#All],2,0),VLOOKUP(Proc[[#This Row],[Author]],Table4[],2,0))</f>
        <v>MGF</v>
      </c>
      <c r="L1069" s="44" t="s">
        <v>1970</v>
      </c>
      <c r="M1069" s="51">
        <v>45757.718622685185</v>
      </c>
      <c r="N1069" s="51">
        <v>45768</v>
      </c>
      <c r="O1069" s="51">
        <v>45768</v>
      </c>
      <c r="P1069" s="52" t="str">
        <f ca="1">IF(Proc[[#This Row],[DaysAgeing]]&gt;5,"yep","on track")</f>
        <v>yep</v>
      </c>
      <c r="Q1069" s="2">
        <f ca="1">IF(Proc[[#This Row],[DateClosed]]="",ABS(NETWORKDAYS(Proc[[#This Row],[DateOpened]],TODAY()))-1,ABS(NETWORKDAYS(Proc[[#This Row],[DateOpened]],Proc[[#This Row],[DateClosed]]))-1)</f>
        <v>7</v>
      </c>
      <c r="R1069" s="52" t="s">
        <v>2092</v>
      </c>
      <c r="S1069" s="44"/>
      <c r="T1069" s="153">
        <v>1068</v>
      </c>
    </row>
    <row r="1070" spans="1:20" hidden="1">
      <c r="A1070" s="47" t="s">
        <v>2091</v>
      </c>
      <c r="B1070" s="111" t="str">
        <f>IFERROR(VLOOKUP(Proc[[#This Row],[App]],Table2[],3,0),"open")</f>
        <v>ok</v>
      </c>
      <c r="C1070" s="47" t="s">
        <v>369</v>
      </c>
      <c r="D1070" s="152" t="s">
        <v>2089</v>
      </c>
      <c r="E1070" s="152" t="s">
        <v>2087</v>
      </c>
      <c r="F1070" s="152" t="s">
        <v>2087</v>
      </c>
      <c r="G1070" s="47" t="s">
        <v>406</v>
      </c>
      <c r="H1070" s="44" t="str">
        <f>IF(Proc[[#This Row],[type]]="LFF (MDG-F)",MID(Proc[[#This Row],[Obj]],13,10),"")</f>
        <v>DE10N12395</v>
      </c>
      <c r="I1070" s="152"/>
      <c r="J1070" s="44" t="b">
        <f>Proc[[#This Row],[Requested]]=Proc[[#This Row],[CurrentParent]]</f>
        <v>1</v>
      </c>
      <c r="K1070" s="107" t="str">
        <f>IF(Proc[[#This Row],[Author]]="Marcela Urrego",VLOOKUP(LEFT(Proc[[#This Row],[Requested]],1),Table3[#All],2,0),VLOOKUP(Proc[[#This Row],[Author]],Table4[],2,0))</f>
        <v>MGF</v>
      </c>
      <c r="L1070" s="44" t="s">
        <v>1970</v>
      </c>
      <c r="M1070" s="51">
        <v>45757.718622685185</v>
      </c>
      <c r="N1070" s="51">
        <v>45768</v>
      </c>
      <c r="O1070" s="51">
        <v>45768</v>
      </c>
      <c r="P1070" s="52" t="str">
        <f ca="1">IF(Proc[[#This Row],[DaysAgeing]]&gt;5,"yep","on track")</f>
        <v>yep</v>
      </c>
      <c r="Q1070" s="2">
        <f ca="1">IF(Proc[[#This Row],[DateClosed]]="",ABS(NETWORKDAYS(Proc[[#This Row],[DateOpened]],TODAY()))-1,ABS(NETWORKDAYS(Proc[[#This Row],[DateOpened]],Proc[[#This Row],[DateClosed]]))-1)</f>
        <v>7</v>
      </c>
      <c r="R1070" s="52" t="s">
        <v>2092</v>
      </c>
      <c r="S1070" s="44"/>
      <c r="T1070" s="153">
        <v>1069</v>
      </c>
    </row>
    <row r="1071" spans="1:20" hidden="1">
      <c r="A1071" s="47" t="s">
        <v>2091</v>
      </c>
      <c r="B1071" s="111" t="str">
        <f>IFERROR(VLOOKUP(Proc[[#This Row],[App]],Table2[],3,0),"open")</f>
        <v>ok</v>
      </c>
      <c r="C1071" s="47" t="s">
        <v>369</v>
      </c>
      <c r="D1071" s="152" t="s">
        <v>2090</v>
      </c>
      <c r="E1071" s="152" t="s">
        <v>2087</v>
      </c>
      <c r="F1071" s="152" t="s">
        <v>2087</v>
      </c>
      <c r="G1071" s="47" t="s">
        <v>406</v>
      </c>
      <c r="H1071" s="44" t="str">
        <f>IF(Proc[[#This Row],[type]]="LFF (MDG-F)",MID(Proc[[#This Row],[Obj]],13,10),"")</f>
        <v>DE10N11195</v>
      </c>
      <c r="I1071" s="152"/>
      <c r="J1071" s="44" t="b">
        <f>Proc[[#This Row],[Requested]]=Proc[[#This Row],[CurrentParent]]</f>
        <v>1</v>
      </c>
      <c r="K1071" s="107" t="str">
        <f>IF(Proc[[#This Row],[Author]]="Marcela Urrego",VLOOKUP(LEFT(Proc[[#This Row],[Requested]],1),Table3[#All],2,0),VLOOKUP(Proc[[#This Row],[Author]],Table4[],2,0))</f>
        <v>MGF</v>
      </c>
      <c r="L1071" s="44" t="s">
        <v>1970</v>
      </c>
      <c r="M1071" s="51">
        <v>45757.718622685185</v>
      </c>
      <c r="N1071" s="51">
        <v>45768</v>
      </c>
      <c r="O1071" s="51">
        <v>45768</v>
      </c>
      <c r="P1071" s="52" t="str">
        <f ca="1">IF(Proc[[#This Row],[DaysAgeing]]&gt;5,"yep","on track")</f>
        <v>yep</v>
      </c>
      <c r="Q1071" s="2">
        <f ca="1">IF(Proc[[#This Row],[DateClosed]]="",ABS(NETWORKDAYS(Proc[[#This Row],[DateOpened]],TODAY()))-1,ABS(NETWORKDAYS(Proc[[#This Row],[DateOpened]],Proc[[#This Row],[DateClosed]]))-1)</f>
        <v>7</v>
      </c>
      <c r="R1071" s="52" t="s">
        <v>2092</v>
      </c>
      <c r="S1071" s="44"/>
      <c r="T1071" s="153">
        <v>1070</v>
      </c>
    </row>
    <row r="1072" spans="1:20" hidden="1">
      <c r="A1072" t="s">
        <v>2093</v>
      </c>
      <c r="B1072" s="111" t="str">
        <f>IFERROR(VLOOKUP(Proc[[#This Row],[App]],Table2[],3,0),"open")</f>
        <v>ok</v>
      </c>
      <c r="C1072" s="47" t="s">
        <v>369</v>
      </c>
      <c r="D1072" s="152" t="s">
        <v>8368</v>
      </c>
      <c r="E1072" s="152" t="s">
        <v>2071</v>
      </c>
      <c r="F1072" s="152" t="s">
        <v>2071</v>
      </c>
      <c r="G1072" t="s">
        <v>400</v>
      </c>
      <c r="H1072" s="44" t="str">
        <f>IF(Proc[[#This Row],[type]]="LFF (MDG-F)",MID(Proc[[#This Row],[Obj]],13,10),"")</f>
        <v/>
      </c>
      <c r="I1072" s="152"/>
      <c r="J1072" s="44" t="b">
        <f>Proc[[#This Row],[Requested]]=Proc[[#This Row],[CurrentParent]]</f>
        <v>1</v>
      </c>
      <c r="K1072" s="107" t="str">
        <f>IF(Proc[[#This Row],[Author]]="Marcela Urrego",VLOOKUP(LEFT(Proc[[#This Row],[Requested]],1),Table3[#All],2,0),VLOOKUP(Proc[[#This Row],[Author]],Table4[],2,0))</f>
        <v>LS</v>
      </c>
      <c r="L1072" s="44" t="s">
        <v>1970</v>
      </c>
      <c r="M1072" s="51">
        <v>45765.420370370368</v>
      </c>
      <c r="N1072" s="51">
        <v>45769</v>
      </c>
      <c r="O1072" s="51">
        <v>45769</v>
      </c>
      <c r="P1072" s="52" t="str">
        <f ca="1">IF(Proc[[#This Row],[DaysAgeing]]&gt;5,"yep","on track")</f>
        <v>on track</v>
      </c>
      <c r="Q1072" s="2">
        <f ca="1">IF(Proc[[#This Row],[DateClosed]]="",ABS(NETWORKDAYS(Proc[[#This Row],[DateOpened]],TODAY()))-1,ABS(NETWORKDAYS(Proc[[#This Row],[DateOpened]],Proc[[#This Row],[DateClosed]]))-1)</f>
        <v>2</v>
      </c>
      <c r="R1072" s="52" t="s">
        <v>488</v>
      </c>
      <c r="S1072" s="44"/>
      <c r="T1072" s="153">
        <v>1071</v>
      </c>
    </row>
    <row r="1073" spans="1:20" hidden="1">
      <c r="A1073" s="47" t="s">
        <v>2093</v>
      </c>
      <c r="B1073" s="111" t="str">
        <f>IFERROR(VLOOKUP(Proc[[#This Row],[App]],Table2[],3,0),"open")</f>
        <v>ok</v>
      </c>
      <c r="C1073" s="47" t="s">
        <v>369</v>
      </c>
      <c r="D1073" s="152" t="s">
        <v>8369</v>
      </c>
      <c r="E1073" s="152" t="s">
        <v>2071</v>
      </c>
      <c r="F1073" s="152" t="s">
        <v>2071</v>
      </c>
      <c r="G1073" s="47" t="s">
        <v>400</v>
      </c>
      <c r="H1073" s="44" t="str">
        <f>IF(Proc[[#This Row],[type]]="LFF (MDG-F)",MID(Proc[[#This Row],[Obj]],13,10),"")</f>
        <v/>
      </c>
      <c r="I1073" s="152"/>
      <c r="J1073" s="44" t="b">
        <f>Proc[[#This Row],[Requested]]=Proc[[#This Row],[CurrentParent]]</f>
        <v>1</v>
      </c>
      <c r="K1073" s="107" t="str">
        <f>IF(Proc[[#This Row],[Author]]="Marcela Urrego",VLOOKUP(LEFT(Proc[[#This Row],[Requested]],1),Table3[#All],2,0),VLOOKUP(Proc[[#This Row],[Author]],Table4[],2,0))</f>
        <v>LS</v>
      </c>
      <c r="L1073" s="44" t="s">
        <v>1970</v>
      </c>
      <c r="M1073" s="51">
        <v>45765.420370370368</v>
      </c>
      <c r="N1073" s="51">
        <v>45769</v>
      </c>
      <c r="O1073" s="51">
        <v>45769</v>
      </c>
      <c r="P1073" s="52" t="str">
        <f ca="1">IF(Proc[[#This Row],[DaysAgeing]]&gt;5,"yep","on track")</f>
        <v>on track</v>
      </c>
      <c r="Q1073" s="2">
        <f ca="1">IF(Proc[[#This Row],[DateClosed]]="",ABS(NETWORKDAYS(Proc[[#This Row],[DateOpened]],TODAY()))-1,ABS(NETWORKDAYS(Proc[[#This Row],[DateOpened]],Proc[[#This Row],[DateClosed]]))-1)</f>
        <v>2</v>
      </c>
      <c r="R1073" s="52" t="s">
        <v>488</v>
      </c>
      <c r="S1073" s="44"/>
      <c r="T1073" s="153">
        <v>1072</v>
      </c>
    </row>
    <row r="1074" spans="1:20" hidden="1">
      <c r="A1074" s="47" t="s">
        <v>2093</v>
      </c>
      <c r="B1074" s="111" t="str">
        <f>IFERROR(VLOOKUP(Proc[[#This Row],[App]],Table2[],3,0),"open")</f>
        <v>ok</v>
      </c>
      <c r="C1074" s="47" t="s">
        <v>369</v>
      </c>
      <c r="D1074" s="152" t="s">
        <v>8370</v>
      </c>
      <c r="E1074" s="152" t="s">
        <v>2094</v>
      </c>
      <c r="F1074" s="152" t="s">
        <v>2094</v>
      </c>
      <c r="G1074" s="47" t="s">
        <v>400</v>
      </c>
      <c r="H1074" s="44" t="str">
        <f>IF(Proc[[#This Row],[type]]="LFF (MDG-F)",MID(Proc[[#This Row],[Obj]],13,10),"")</f>
        <v/>
      </c>
      <c r="I1074" s="152"/>
      <c r="J1074" s="44" t="b">
        <f>Proc[[#This Row],[Requested]]=Proc[[#This Row],[CurrentParent]]</f>
        <v>1</v>
      </c>
      <c r="K1074" s="107" t="str">
        <f>IF(Proc[[#This Row],[Author]]="Marcela Urrego",VLOOKUP(LEFT(Proc[[#This Row],[Requested]],1),Table3[#All],2,0),VLOOKUP(Proc[[#This Row],[Author]],Table4[],2,0))</f>
        <v>LS</v>
      </c>
      <c r="L1074" s="44" t="s">
        <v>1970</v>
      </c>
      <c r="M1074" s="51">
        <v>45765.420370370368</v>
      </c>
      <c r="N1074" s="51">
        <v>45769</v>
      </c>
      <c r="O1074" s="51">
        <v>45769</v>
      </c>
      <c r="P1074" s="52" t="str">
        <f ca="1">IF(Proc[[#This Row],[DaysAgeing]]&gt;5,"yep","on track")</f>
        <v>on track</v>
      </c>
      <c r="Q1074" s="2">
        <f ca="1">IF(Proc[[#This Row],[DateClosed]]="",ABS(NETWORKDAYS(Proc[[#This Row],[DateOpened]],TODAY()))-1,ABS(NETWORKDAYS(Proc[[#This Row],[DateOpened]],Proc[[#This Row],[DateClosed]]))-1)</f>
        <v>2</v>
      </c>
      <c r="R1074" s="52" t="s">
        <v>488</v>
      </c>
      <c r="S1074" s="44"/>
      <c r="T1074" s="153">
        <v>1073</v>
      </c>
    </row>
    <row r="1075" spans="1:20" hidden="1">
      <c r="A1075" s="47" t="s">
        <v>2093</v>
      </c>
      <c r="B1075" s="111" t="str">
        <f>IFERROR(VLOOKUP(Proc[[#This Row],[App]],Table2[],3,0),"open")</f>
        <v>ok</v>
      </c>
      <c r="C1075" s="47" t="s">
        <v>369</v>
      </c>
      <c r="D1075" s="152" t="s">
        <v>8371</v>
      </c>
      <c r="E1075" s="152" t="s">
        <v>2071</v>
      </c>
      <c r="F1075" s="152" t="s">
        <v>2071</v>
      </c>
      <c r="G1075" s="47" t="s">
        <v>400</v>
      </c>
      <c r="H1075" s="44" t="str">
        <f>IF(Proc[[#This Row],[type]]="LFF (MDG-F)",MID(Proc[[#This Row],[Obj]],13,10),"")</f>
        <v/>
      </c>
      <c r="I1075" s="152"/>
      <c r="J1075" s="44" t="b">
        <f>Proc[[#This Row],[Requested]]=Proc[[#This Row],[CurrentParent]]</f>
        <v>1</v>
      </c>
      <c r="K1075" s="107" t="str">
        <f>IF(Proc[[#This Row],[Author]]="Marcela Urrego",VLOOKUP(LEFT(Proc[[#This Row],[Requested]],1),Table3[#All],2,0),VLOOKUP(Proc[[#This Row],[Author]],Table4[],2,0))</f>
        <v>LS</v>
      </c>
      <c r="L1075" s="44" t="s">
        <v>1970</v>
      </c>
      <c r="M1075" s="51">
        <v>45765.420370370368</v>
      </c>
      <c r="N1075" s="51">
        <v>45769</v>
      </c>
      <c r="O1075" s="51">
        <v>45769</v>
      </c>
      <c r="P1075" s="52" t="str">
        <f ca="1">IF(Proc[[#This Row],[DaysAgeing]]&gt;5,"yep","on track")</f>
        <v>on track</v>
      </c>
      <c r="Q1075" s="2">
        <f ca="1">IF(Proc[[#This Row],[DateClosed]]="",ABS(NETWORKDAYS(Proc[[#This Row],[DateOpened]],TODAY()))-1,ABS(NETWORKDAYS(Proc[[#This Row],[DateOpened]],Proc[[#This Row],[DateClosed]]))-1)</f>
        <v>2</v>
      </c>
      <c r="R1075" s="52" t="s">
        <v>488</v>
      </c>
      <c r="S1075" s="44"/>
      <c r="T1075" s="153">
        <v>1074</v>
      </c>
    </row>
    <row r="1076" spans="1:20" hidden="1">
      <c r="A1076" s="47" t="s">
        <v>2093</v>
      </c>
      <c r="B1076" s="111" t="str">
        <f>IFERROR(VLOOKUP(Proc[[#This Row],[App]],Table2[],3,0),"open")</f>
        <v>ok</v>
      </c>
      <c r="C1076" s="47" t="s">
        <v>369</v>
      </c>
      <c r="D1076" s="152" t="s">
        <v>8372</v>
      </c>
      <c r="E1076" s="152" t="s">
        <v>2071</v>
      </c>
      <c r="F1076" s="152" t="s">
        <v>2071</v>
      </c>
      <c r="G1076" s="47" t="s">
        <v>400</v>
      </c>
      <c r="H1076" s="44" t="str">
        <f>IF(Proc[[#This Row],[type]]="LFF (MDG-F)",MID(Proc[[#This Row],[Obj]],13,10),"")</f>
        <v/>
      </c>
      <c r="I1076" s="152"/>
      <c r="J1076" s="44" t="b">
        <f>Proc[[#This Row],[Requested]]=Proc[[#This Row],[CurrentParent]]</f>
        <v>1</v>
      </c>
      <c r="K1076" s="107" t="str">
        <f>IF(Proc[[#This Row],[Author]]="Marcela Urrego",VLOOKUP(LEFT(Proc[[#This Row],[Requested]],1),Table3[#All],2,0),VLOOKUP(Proc[[#This Row],[Author]],Table4[],2,0))</f>
        <v>LS</v>
      </c>
      <c r="L1076" s="44" t="s">
        <v>1970</v>
      </c>
      <c r="M1076" s="51">
        <v>45765.420370370368</v>
      </c>
      <c r="N1076" s="51">
        <v>45769</v>
      </c>
      <c r="O1076" s="51">
        <v>45769</v>
      </c>
      <c r="P1076" s="52" t="str">
        <f ca="1">IF(Proc[[#This Row],[DaysAgeing]]&gt;5,"yep","on track")</f>
        <v>on track</v>
      </c>
      <c r="Q1076" s="2">
        <f ca="1">IF(Proc[[#This Row],[DateClosed]]="",ABS(NETWORKDAYS(Proc[[#This Row],[DateOpened]],TODAY()))-1,ABS(NETWORKDAYS(Proc[[#This Row],[DateOpened]],Proc[[#This Row],[DateClosed]]))-1)</f>
        <v>2</v>
      </c>
      <c r="R1076" s="52" t="s">
        <v>488</v>
      </c>
      <c r="S1076" s="44"/>
      <c r="T1076" s="153">
        <v>1075</v>
      </c>
    </row>
    <row r="1077" spans="1:20" hidden="1">
      <c r="A1077" s="47" t="s">
        <v>2093</v>
      </c>
      <c r="B1077" s="111" t="str">
        <f>IFERROR(VLOOKUP(Proc[[#This Row],[App]],Table2[],3,0),"open")</f>
        <v>ok</v>
      </c>
      <c r="C1077" s="47" t="s">
        <v>369</v>
      </c>
      <c r="D1077" s="152" t="s">
        <v>8373</v>
      </c>
      <c r="E1077" s="152" t="s">
        <v>2071</v>
      </c>
      <c r="F1077" s="152" t="s">
        <v>2071</v>
      </c>
      <c r="G1077" s="47" t="s">
        <v>400</v>
      </c>
      <c r="H1077" s="44" t="str">
        <f>IF(Proc[[#This Row],[type]]="LFF (MDG-F)",MID(Proc[[#This Row],[Obj]],13,10),"")</f>
        <v/>
      </c>
      <c r="I1077" s="152"/>
      <c r="J1077" s="44" t="b">
        <f>Proc[[#This Row],[Requested]]=Proc[[#This Row],[CurrentParent]]</f>
        <v>1</v>
      </c>
      <c r="K1077" s="107" t="str">
        <f>IF(Proc[[#This Row],[Author]]="Marcela Urrego",VLOOKUP(LEFT(Proc[[#This Row],[Requested]],1),Table3[#All],2,0),VLOOKUP(Proc[[#This Row],[Author]],Table4[],2,0))</f>
        <v>LS</v>
      </c>
      <c r="L1077" s="44" t="s">
        <v>1970</v>
      </c>
      <c r="M1077" s="51">
        <v>45765.420370370368</v>
      </c>
      <c r="N1077" s="51">
        <v>45769</v>
      </c>
      <c r="O1077" s="51">
        <v>45769</v>
      </c>
      <c r="P1077" s="52" t="str">
        <f ca="1">IF(Proc[[#This Row],[DaysAgeing]]&gt;5,"yep","on track")</f>
        <v>on track</v>
      </c>
      <c r="Q1077" s="2">
        <f ca="1">IF(Proc[[#This Row],[DateClosed]]="",ABS(NETWORKDAYS(Proc[[#This Row],[DateOpened]],TODAY()))-1,ABS(NETWORKDAYS(Proc[[#This Row],[DateOpened]],Proc[[#This Row],[DateClosed]]))-1)</f>
        <v>2</v>
      </c>
      <c r="R1077" s="52" t="s">
        <v>488</v>
      </c>
      <c r="S1077" s="44"/>
      <c r="T1077" s="153">
        <v>1076</v>
      </c>
    </row>
    <row r="1078" spans="1:20" hidden="1">
      <c r="A1078" s="47" t="s">
        <v>2093</v>
      </c>
      <c r="B1078" s="111" t="str">
        <f>IFERROR(VLOOKUP(Proc[[#This Row],[App]],Table2[],3,0),"open")</f>
        <v>ok</v>
      </c>
      <c r="C1078" s="47" t="s">
        <v>369</v>
      </c>
      <c r="D1078" s="152" t="s">
        <v>8374</v>
      </c>
      <c r="E1078" s="152" t="s">
        <v>2095</v>
      </c>
      <c r="F1078" s="152" t="s">
        <v>2095</v>
      </c>
      <c r="G1078" s="47" t="s">
        <v>406</v>
      </c>
      <c r="H1078" s="44" t="str">
        <f>IF(Proc[[#This Row],[type]]="LFF (MDG-F)",MID(Proc[[#This Row],[Obj]],13,10),"")</f>
        <v>KE50C0FF11</v>
      </c>
      <c r="I1078" s="152"/>
      <c r="J1078" s="44" t="b">
        <f>Proc[[#This Row],[Requested]]=Proc[[#This Row],[CurrentParent]]</f>
        <v>1</v>
      </c>
      <c r="K1078" s="107" t="str">
        <f>IF(Proc[[#This Row],[Author]]="Marcela Urrego",VLOOKUP(LEFT(Proc[[#This Row],[Requested]],1),Table3[#All],2,0),VLOOKUP(Proc[[#This Row],[Author]],Table4[],2,0))</f>
        <v>LS</v>
      </c>
      <c r="L1078" s="44" t="s">
        <v>1970</v>
      </c>
      <c r="M1078" s="51">
        <v>45765.420370370368</v>
      </c>
      <c r="N1078" s="51">
        <v>45769</v>
      </c>
      <c r="O1078" s="51">
        <v>45769</v>
      </c>
      <c r="P1078" s="52" t="str">
        <f ca="1">IF(Proc[[#This Row],[DaysAgeing]]&gt;5,"yep","on track")</f>
        <v>on track</v>
      </c>
      <c r="Q1078" s="2">
        <f ca="1">IF(Proc[[#This Row],[DateClosed]]="",ABS(NETWORKDAYS(Proc[[#This Row],[DateOpened]],TODAY()))-1,ABS(NETWORKDAYS(Proc[[#This Row],[DateOpened]],Proc[[#This Row],[DateClosed]]))-1)</f>
        <v>2</v>
      </c>
      <c r="R1078" s="52" t="s">
        <v>488</v>
      </c>
      <c r="S1078" s="44"/>
      <c r="T1078" s="153">
        <v>1077</v>
      </c>
    </row>
    <row r="1079" spans="1:20" hidden="1">
      <c r="A1079" s="47" t="s">
        <v>2093</v>
      </c>
      <c r="B1079" s="111" t="str">
        <f>IFERROR(VLOOKUP(Proc[[#This Row],[App]],Table2[],3,0),"open")</f>
        <v>ok</v>
      </c>
      <c r="C1079" s="47" t="s">
        <v>369</v>
      </c>
      <c r="D1079" s="152" t="s">
        <v>8375</v>
      </c>
      <c r="E1079" s="152" t="s">
        <v>2095</v>
      </c>
      <c r="F1079" s="152" t="s">
        <v>2095</v>
      </c>
      <c r="G1079" s="47" t="s">
        <v>406</v>
      </c>
      <c r="H1079" s="44" t="str">
        <f>IF(Proc[[#This Row],[type]]="LFF (MDG-F)",MID(Proc[[#This Row],[Obj]],13,10),"")</f>
        <v>KE50C0IM11</v>
      </c>
      <c r="I1079" s="152"/>
      <c r="J1079" s="44" t="b">
        <f>Proc[[#This Row],[Requested]]=Proc[[#This Row],[CurrentParent]]</f>
        <v>1</v>
      </c>
      <c r="K1079" s="107" t="str">
        <f>IF(Proc[[#This Row],[Author]]="Marcela Urrego",VLOOKUP(LEFT(Proc[[#This Row],[Requested]],1),Table3[#All],2,0),VLOOKUP(Proc[[#This Row],[Author]],Table4[],2,0))</f>
        <v>LS</v>
      </c>
      <c r="L1079" s="44" t="s">
        <v>1970</v>
      </c>
      <c r="M1079" s="51">
        <v>45765.420370370368</v>
      </c>
      <c r="N1079" s="51">
        <v>45769</v>
      </c>
      <c r="O1079" s="51">
        <v>45769</v>
      </c>
      <c r="P1079" s="52" t="str">
        <f ca="1">IF(Proc[[#This Row],[DaysAgeing]]&gt;5,"yep","on track")</f>
        <v>on track</v>
      </c>
      <c r="Q1079" s="2">
        <f ca="1">IF(Proc[[#This Row],[DateClosed]]="",ABS(NETWORKDAYS(Proc[[#This Row],[DateOpened]],TODAY()))-1,ABS(NETWORKDAYS(Proc[[#This Row],[DateOpened]],Proc[[#This Row],[DateClosed]]))-1)</f>
        <v>2</v>
      </c>
      <c r="R1079" s="52" t="s">
        <v>488</v>
      </c>
      <c r="S1079" s="44"/>
      <c r="T1079" s="153">
        <v>1078</v>
      </c>
    </row>
    <row r="1080" spans="1:20" hidden="1">
      <c r="A1080" s="47" t="s">
        <v>2093</v>
      </c>
      <c r="B1080" s="111" t="str">
        <f>IFERROR(VLOOKUP(Proc[[#This Row],[App]],Table2[],3,0),"open")</f>
        <v>ok</v>
      </c>
      <c r="C1080" s="47" t="s">
        <v>369</v>
      </c>
      <c r="D1080" s="152" t="s">
        <v>6160</v>
      </c>
      <c r="E1080" s="152" t="s">
        <v>2071</v>
      </c>
      <c r="F1080" s="152" t="s">
        <v>2071</v>
      </c>
      <c r="G1080" s="47" t="s">
        <v>406</v>
      </c>
      <c r="H1080" s="44" t="str">
        <f>IF(Proc[[#This Row],[type]]="LFF (MDG-F)",MID(Proc[[#This Row],[Obj]],13,10),"")</f>
        <v>2029C00004</v>
      </c>
      <c r="I1080" s="152"/>
      <c r="J1080" s="44" t="b">
        <f>Proc[[#This Row],[Requested]]=Proc[[#This Row],[CurrentParent]]</f>
        <v>1</v>
      </c>
      <c r="K1080" s="107" t="str">
        <f>IF(Proc[[#This Row],[Author]]="Marcela Urrego",VLOOKUP(LEFT(Proc[[#This Row],[Requested]],1),Table3[#All],2,0),VLOOKUP(Proc[[#This Row],[Author]],Table4[],2,0))</f>
        <v>LS</v>
      </c>
      <c r="L1080" s="44" t="s">
        <v>1970</v>
      </c>
      <c r="M1080" s="51">
        <v>45765.420370370368</v>
      </c>
      <c r="N1080" s="51">
        <v>45769</v>
      </c>
      <c r="O1080" s="51">
        <v>45769</v>
      </c>
      <c r="P1080" s="52" t="str">
        <f ca="1">IF(Proc[[#This Row],[DaysAgeing]]&gt;5,"yep","on track")</f>
        <v>on track</v>
      </c>
      <c r="Q1080" s="2">
        <f ca="1">IF(Proc[[#This Row],[DateClosed]]="",ABS(NETWORKDAYS(Proc[[#This Row],[DateOpened]],TODAY()))-1,ABS(NETWORKDAYS(Proc[[#This Row],[DateOpened]],Proc[[#This Row],[DateClosed]]))-1)</f>
        <v>2</v>
      </c>
      <c r="R1080" s="52" t="s">
        <v>488</v>
      </c>
      <c r="S1080" s="44"/>
      <c r="T1080" s="153">
        <v>1079</v>
      </c>
    </row>
    <row r="1081" spans="1:20" hidden="1">
      <c r="A1081" s="47" t="s">
        <v>2093</v>
      </c>
      <c r="B1081" s="111" t="str">
        <f>IFERROR(VLOOKUP(Proc[[#This Row],[App]],Table2[],3,0),"open")</f>
        <v>ok</v>
      </c>
      <c r="C1081" s="47" t="s">
        <v>369</v>
      </c>
      <c r="D1081" s="152" t="s">
        <v>6157</v>
      </c>
      <c r="E1081" s="152" t="s">
        <v>2071</v>
      </c>
      <c r="F1081" s="152" t="s">
        <v>2071</v>
      </c>
      <c r="G1081" s="47" t="s">
        <v>406</v>
      </c>
      <c r="H1081" s="44" t="str">
        <f>IF(Proc[[#This Row],[type]]="LFF (MDG-F)",MID(Proc[[#This Row],[Obj]],13,10),"")</f>
        <v>2031C00005</v>
      </c>
      <c r="I1081" s="152"/>
      <c r="J1081" s="44" t="b">
        <f>Proc[[#This Row],[Requested]]=Proc[[#This Row],[CurrentParent]]</f>
        <v>1</v>
      </c>
      <c r="K1081" s="107" t="str">
        <f>IF(Proc[[#This Row],[Author]]="Marcela Urrego",VLOOKUP(LEFT(Proc[[#This Row],[Requested]],1),Table3[#All],2,0),VLOOKUP(Proc[[#This Row],[Author]],Table4[],2,0))</f>
        <v>LS</v>
      </c>
      <c r="L1081" s="44" t="s">
        <v>1970</v>
      </c>
      <c r="M1081" s="51">
        <v>45765.420370370368</v>
      </c>
      <c r="N1081" s="51">
        <v>45769</v>
      </c>
      <c r="O1081" s="51">
        <v>45769</v>
      </c>
      <c r="P1081" s="52" t="str">
        <f ca="1">IF(Proc[[#This Row],[DaysAgeing]]&gt;5,"yep","on track")</f>
        <v>on track</v>
      </c>
      <c r="Q1081" s="2">
        <f ca="1">IF(Proc[[#This Row],[DateClosed]]="",ABS(NETWORKDAYS(Proc[[#This Row],[DateOpened]],TODAY()))-1,ABS(NETWORKDAYS(Proc[[#This Row],[DateOpened]],Proc[[#This Row],[DateClosed]]))-1)</f>
        <v>2</v>
      </c>
      <c r="R1081" s="52" t="s">
        <v>488</v>
      </c>
      <c r="S1081" s="44"/>
      <c r="T1081" s="153">
        <v>1080</v>
      </c>
    </row>
    <row r="1082" spans="1:20" hidden="1">
      <c r="A1082" s="47" t="s">
        <v>2093</v>
      </c>
      <c r="B1082" s="111" t="str">
        <f>IFERROR(VLOOKUP(Proc[[#This Row],[App]],Table2[],3,0),"open")</f>
        <v>ok</v>
      </c>
      <c r="C1082" s="47" t="s">
        <v>369</v>
      </c>
      <c r="D1082" s="152" t="s">
        <v>6158</v>
      </c>
      <c r="E1082" s="152" t="s">
        <v>2071</v>
      </c>
      <c r="F1082" s="152" t="s">
        <v>2071</v>
      </c>
      <c r="G1082" s="47" t="s">
        <v>406</v>
      </c>
      <c r="H1082" s="44" t="str">
        <f>IF(Proc[[#This Row],[type]]="LFF (MDG-F)",MID(Proc[[#This Row],[Obj]],13,10),"")</f>
        <v>2034C00012</v>
      </c>
      <c r="I1082" s="152"/>
      <c r="J1082" s="44" t="b">
        <f>Proc[[#This Row],[Requested]]=Proc[[#This Row],[CurrentParent]]</f>
        <v>1</v>
      </c>
      <c r="K1082" s="107" t="str">
        <f>IF(Proc[[#This Row],[Author]]="Marcela Urrego",VLOOKUP(LEFT(Proc[[#This Row],[Requested]],1),Table3[#All],2,0),VLOOKUP(Proc[[#This Row],[Author]],Table4[],2,0))</f>
        <v>LS</v>
      </c>
      <c r="L1082" s="44" t="s">
        <v>1970</v>
      </c>
      <c r="M1082" s="51">
        <v>45765.420370370368</v>
      </c>
      <c r="N1082" s="51">
        <v>45769</v>
      </c>
      <c r="O1082" s="51">
        <v>45769</v>
      </c>
      <c r="P1082" s="52" t="str">
        <f ca="1">IF(Proc[[#This Row],[DaysAgeing]]&gt;5,"yep","on track")</f>
        <v>on track</v>
      </c>
      <c r="Q1082" s="2">
        <f ca="1">IF(Proc[[#This Row],[DateClosed]]="",ABS(NETWORKDAYS(Proc[[#This Row],[DateOpened]],TODAY()))-1,ABS(NETWORKDAYS(Proc[[#This Row],[DateOpened]],Proc[[#This Row],[DateClosed]]))-1)</f>
        <v>2</v>
      </c>
      <c r="R1082" s="52" t="s">
        <v>488</v>
      </c>
      <c r="S1082" s="44"/>
      <c r="T1082" s="153">
        <v>1081</v>
      </c>
    </row>
    <row r="1083" spans="1:20" hidden="1">
      <c r="A1083" s="47" t="s">
        <v>2093</v>
      </c>
      <c r="B1083" s="111" t="str">
        <f>IFERROR(VLOOKUP(Proc[[#This Row],[App]],Table2[],3,0),"open")</f>
        <v>ok</v>
      </c>
      <c r="C1083" s="47" t="s">
        <v>369</v>
      </c>
      <c r="D1083" s="152" t="s">
        <v>8376</v>
      </c>
      <c r="E1083" s="152" t="s">
        <v>2096</v>
      </c>
      <c r="F1083" s="152" t="s">
        <v>2096</v>
      </c>
      <c r="G1083" s="47" t="s">
        <v>400</v>
      </c>
      <c r="H1083" s="44" t="str">
        <f>IF(Proc[[#This Row],[type]]="LFF (MDG-F)",MID(Proc[[#This Row],[Obj]],13,10),"")</f>
        <v/>
      </c>
      <c r="I1083" s="152"/>
      <c r="J1083" s="44" t="b">
        <f>Proc[[#This Row],[Requested]]=Proc[[#This Row],[CurrentParent]]</f>
        <v>1</v>
      </c>
      <c r="K1083" s="107" t="str">
        <f>IF(Proc[[#This Row],[Author]]="Marcela Urrego",VLOOKUP(LEFT(Proc[[#This Row],[Requested]],1),Table3[#All],2,0),VLOOKUP(Proc[[#This Row],[Author]],Table4[],2,0))</f>
        <v>LS</v>
      </c>
      <c r="L1083" s="44" t="s">
        <v>1970</v>
      </c>
      <c r="M1083" s="51">
        <v>45765.420370370368</v>
      </c>
      <c r="N1083" s="51">
        <v>45769</v>
      </c>
      <c r="O1083" s="51">
        <v>45769</v>
      </c>
      <c r="P1083" s="52" t="str">
        <f ca="1">IF(Proc[[#This Row],[DaysAgeing]]&gt;5,"yep","on track")</f>
        <v>on track</v>
      </c>
      <c r="Q1083" s="2">
        <f ca="1">IF(Proc[[#This Row],[DateClosed]]="",ABS(NETWORKDAYS(Proc[[#This Row],[DateOpened]],TODAY()))-1,ABS(NETWORKDAYS(Proc[[#This Row],[DateOpened]],Proc[[#This Row],[DateClosed]]))-1)</f>
        <v>2</v>
      </c>
      <c r="R1083" s="52" t="s">
        <v>488</v>
      </c>
      <c r="S1083" s="44"/>
      <c r="T1083" s="153">
        <v>1082</v>
      </c>
    </row>
    <row r="1084" spans="1:20" hidden="1">
      <c r="A1084" s="47" t="s">
        <v>2093</v>
      </c>
      <c r="B1084" s="111" t="str">
        <f>IFERROR(VLOOKUP(Proc[[#This Row],[App]],Table2[],3,0),"open")</f>
        <v>ok</v>
      </c>
      <c r="C1084" s="47" t="s">
        <v>369</v>
      </c>
      <c r="D1084" s="152" t="s">
        <v>8377</v>
      </c>
      <c r="E1084" s="152" t="s">
        <v>2096</v>
      </c>
      <c r="F1084" s="152" t="s">
        <v>2096</v>
      </c>
      <c r="G1084" s="47" t="s">
        <v>400</v>
      </c>
      <c r="H1084" s="44" t="str">
        <f>IF(Proc[[#This Row],[type]]="LFF (MDG-F)",MID(Proc[[#This Row],[Obj]],13,10),"")</f>
        <v/>
      </c>
      <c r="I1084" s="152"/>
      <c r="J1084" s="44" t="b">
        <f>Proc[[#This Row],[Requested]]=Proc[[#This Row],[CurrentParent]]</f>
        <v>1</v>
      </c>
      <c r="K1084" s="107" t="str">
        <f>IF(Proc[[#This Row],[Author]]="Marcela Urrego",VLOOKUP(LEFT(Proc[[#This Row],[Requested]],1),Table3[#All],2,0),VLOOKUP(Proc[[#This Row],[Author]],Table4[],2,0))</f>
        <v>LS</v>
      </c>
      <c r="L1084" s="44" t="s">
        <v>1970</v>
      </c>
      <c r="M1084" s="51">
        <v>45765.420370370368</v>
      </c>
      <c r="N1084" s="51">
        <v>45769</v>
      </c>
      <c r="O1084" s="51">
        <v>45769</v>
      </c>
      <c r="P1084" s="52" t="str">
        <f ca="1">IF(Proc[[#This Row],[DaysAgeing]]&gt;5,"yep","on track")</f>
        <v>on track</v>
      </c>
      <c r="Q1084" s="2">
        <f ca="1">IF(Proc[[#This Row],[DateClosed]]="",ABS(NETWORKDAYS(Proc[[#This Row],[DateOpened]],TODAY()))-1,ABS(NETWORKDAYS(Proc[[#This Row],[DateOpened]],Proc[[#This Row],[DateClosed]]))-1)</f>
        <v>2</v>
      </c>
      <c r="R1084" s="52" t="s">
        <v>488</v>
      </c>
      <c r="S1084" s="44"/>
      <c r="T1084" s="153">
        <v>1083</v>
      </c>
    </row>
    <row r="1085" spans="1:20" hidden="1">
      <c r="A1085" s="47" t="s">
        <v>2093</v>
      </c>
      <c r="B1085" s="111" t="str">
        <f>IFERROR(VLOOKUP(Proc[[#This Row],[App]],Table2[],3,0),"open")</f>
        <v>ok</v>
      </c>
      <c r="C1085" s="47" t="s">
        <v>369</v>
      </c>
      <c r="D1085" s="152" t="s">
        <v>8378</v>
      </c>
      <c r="E1085" s="152" t="s">
        <v>2096</v>
      </c>
      <c r="F1085" s="152" t="s">
        <v>2096</v>
      </c>
      <c r="G1085" s="47" t="s">
        <v>400</v>
      </c>
      <c r="H1085" s="44" t="str">
        <f>IF(Proc[[#This Row],[type]]="LFF (MDG-F)",MID(Proc[[#This Row],[Obj]],13,10),"")</f>
        <v/>
      </c>
      <c r="I1085" s="152"/>
      <c r="J1085" s="44" t="b">
        <f>Proc[[#This Row],[Requested]]=Proc[[#This Row],[CurrentParent]]</f>
        <v>1</v>
      </c>
      <c r="K1085" s="107" t="str">
        <f>IF(Proc[[#This Row],[Author]]="Marcela Urrego",VLOOKUP(LEFT(Proc[[#This Row],[Requested]],1),Table3[#All],2,0),VLOOKUP(Proc[[#This Row],[Author]],Table4[],2,0))</f>
        <v>LS</v>
      </c>
      <c r="L1085" s="44" t="s">
        <v>1970</v>
      </c>
      <c r="M1085" s="51">
        <v>45765.420370370368</v>
      </c>
      <c r="N1085" s="51">
        <v>45769</v>
      </c>
      <c r="O1085" s="51">
        <v>45769</v>
      </c>
      <c r="P1085" s="52" t="str">
        <f ca="1">IF(Proc[[#This Row],[DaysAgeing]]&gt;5,"yep","on track")</f>
        <v>on track</v>
      </c>
      <c r="Q1085" s="2">
        <f ca="1">IF(Proc[[#This Row],[DateClosed]]="",ABS(NETWORKDAYS(Proc[[#This Row],[DateOpened]],TODAY()))-1,ABS(NETWORKDAYS(Proc[[#This Row],[DateOpened]],Proc[[#This Row],[DateClosed]]))-1)</f>
        <v>2</v>
      </c>
      <c r="R1085" s="52" t="s">
        <v>488</v>
      </c>
      <c r="S1085" s="44"/>
      <c r="T1085" s="153">
        <v>1084</v>
      </c>
    </row>
    <row r="1086" spans="1:20" hidden="1">
      <c r="A1086" s="47" t="s">
        <v>2093</v>
      </c>
      <c r="B1086" s="111" t="str">
        <f>IFERROR(VLOOKUP(Proc[[#This Row],[App]],Table2[],3,0),"open")</f>
        <v>ok</v>
      </c>
      <c r="C1086" s="47" t="s">
        <v>369</v>
      </c>
      <c r="D1086" s="152" t="s">
        <v>8379</v>
      </c>
      <c r="E1086" s="152" t="s">
        <v>2096</v>
      </c>
      <c r="F1086" s="152" t="s">
        <v>2096</v>
      </c>
      <c r="G1086" s="47" t="s">
        <v>400</v>
      </c>
      <c r="H1086" s="44" t="str">
        <f>IF(Proc[[#This Row],[type]]="LFF (MDG-F)",MID(Proc[[#This Row],[Obj]],13,10),"")</f>
        <v/>
      </c>
      <c r="I1086" s="152"/>
      <c r="J1086" s="44" t="b">
        <f>Proc[[#This Row],[Requested]]=Proc[[#This Row],[CurrentParent]]</f>
        <v>1</v>
      </c>
      <c r="K1086" s="107" t="str">
        <f>IF(Proc[[#This Row],[Author]]="Marcela Urrego",VLOOKUP(LEFT(Proc[[#This Row],[Requested]],1),Table3[#All],2,0),VLOOKUP(Proc[[#This Row],[Author]],Table4[],2,0))</f>
        <v>LS</v>
      </c>
      <c r="L1086" s="44" t="s">
        <v>1970</v>
      </c>
      <c r="M1086" s="51">
        <v>45765.420370370368</v>
      </c>
      <c r="N1086" s="51">
        <v>45769</v>
      </c>
      <c r="O1086" s="51">
        <v>45769</v>
      </c>
      <c r="P1086" s="52" t="str">
        <f ca="1">IF(Proc[[#This Row],[DaysAgeing]]&gt;5,"yep","on track")</f>
        <v>on track</v>
      </c>
      <c r="Q1086" s="2">
        <f ca="1">IF(Proc[[#This Row],[DateClosed]]="",ABS(NETWORKDAYS(Proc[[#This Row],[DateOpened]],TODAY()))-1,ABS(NETWORKDAYS(Proc[[#This Row],[DateOpened]],Proc[[#This Row],[DateClosed]]))-1)</f>
        <v>2</v>
      </c>
      <c r="R1086" s="52" t="s">
        <v>488</v>
      </c>
      <c r="S1086" s="44"/>
      <c r="T1086" s="153">
        <v>1085</v>
      </c>
    </row>
    <row r="1087" spans="1:20" hidden="1">
      <c r="A1087" s="47" t="s">
        <v>2093</v>
      </c>
      <c r="B1087" s="111" t="str">
        <f>IFERROR(VLOOKUP(Proc[[#This Row],[App]],Table2[],3,0),"open")</f>
        <v>ok</v>
      </c>
      <c r="C1087" s="47" t="s">
        <v>369</v>
      </c>
      <c r="D1087" s="152" t="s">
        <v>8380</v>
      </c>
      <c r="E1087" s="152" t="s">
        <v>2096</v>
      </c>
      <c r="F1087" s="152" t="s">
        <v>2096</v>
      </c>
      <c r="G1087" s="47" t="s">
        <v>400</v>
      </c>
      <c r="H1087" s="44" t="str">
        <f>IF(Proc[[#This Row],[type]]="LFF (MDG-F)",MID(Proc[[#This Row],[Obj]],13,10),"")</f>
        <v/>
      </c>
      <c r="I1087" s="152"/>
      <c r="J1087" s="44" t="b">
        <f>Proc[[#This Row],[Requested]]=Proc[[#This Row],[CurrentParent]]</f>
        <v>1</v>
      </c>
      <c r="K1087" s="107" t="str">
        <f>IF(Proc[[#This Row],[Author]]="Marcela Urrego",VLOOKUP(LEFT(Proc[[#This Row],[Requested]],1),Table3[#All],2,0),VLOOKUP(Proc[[#This Row],[Author]],Table4[],2,0))</f>
        <v>LS</v>
      </c>
      <c r="L1087" s="44" t="s">
        <v>1970</v>
      </c>
      <c r="M1087" s="51">
        <v>45765.420370370368</v>
      </c>
      <c r="N1087" s="51">
        <v>45769</v>
      </c>
      <c r="O1087" s="51">
        <v>45769</v>
      </c>
      <c r="P1087" s="52" t="str">
        <f ca="1">IF(Proc[[#This Row],[DaysAgeing]]&gt;5,"yep","on track")</f>
        <v>on track</v>
      </c>
      <c r="Q1087" s="2">
        <f ca="1">IF(Proc[[#This Row],[DateClosed]]="",ABS(NETWORKDAYS(Proc[[#This Row],[DateOpened]],TODAY()))-1,ABS(NETWORKDAYS(Proc[[#This Row],[DateOpened]],Proc[[#This Row],[DateClosed]]))-1)</f>
        <v>2</v>
      </c>
      <c r="R1087" s="52" t="s">
        <v>488</v>
      </c>
      <c r="S1087" s="44"/>
      <c r="T1087" s="153">
        <v>1086</v>
      </c>
    </row>
    <row r="1088" spans="1:20" hidden="1">
      <c r="A1088" s="47" t="s">
        <v>2093</v>
      </c>
      <c r="B1088" s="111" t="str">
        <f>IFERROR(VLOOKUP(Proc[[#This Row],[App]],Table2[],3,0),"open")</f>
        <v>ok</v>
      </c>
      <c r="C1088" s="47" t="s">
        <v>369</v>
      </c>
      <c r="D1088" s="152" t="s">
        <v>8381</v>
      </c>
      <c r="E1088" s="152" t="s">
        <v>2096</v>
      </c>
      <c r="F1088" s="152" t="s">
        <v>2096</v>
      </c>
      <c r="G1088" s="47" t="s">
        <v>400</v>
      </c>
      <c r="H1088" s="44" t="str">
        <f>IF(Proc[[#This Row],[type]]="LFF (MDG-F)",MID(Proc[[#This Row],[Obj]],13,10),"")</f>
        <v/>
      </c>
      <c r="I1088" s="152"/>
      <c r="J1088" s="44" t="b">
        <f>Proc[[#This Row],[Requested]]=Proc[[#This Row],[CurrentParent]]</f>
        <v>1</v>
      </c>
      <c r="K1088" s="107" t="str">
        <f>IF(Proc[[#This Row],[Author]]="Marcela Urrego",VLOOKUP(LEFT(Proc[[#This Row],[Requested]],1),Table3[#All],2,0),VLOOKUP(Proc[[#This Row],[Author]],Table4[],2,0))</f>
        <v>LS</v>
      </c>
      <c r="L1088" s="44" t="s">
        <v>1970</v>
      </c>
      <c r="M1088" s="51">
        <v>45765.420370370368</v>
      </c>
      <c r="N1088" s="51">
        <v>45769</v>
      </c>
      <c r="O1088" s="51">
        <v>45769</v>
      </c>
      <c r="P1088" s="52" t="str">
        <f ca="1">IF(Proc[[#This Row],[DaysAgeing]]&gt;5,"yep","on track")</f>
        <v>on track</v>
      </c>
      <c r="Q1088" s="2">
        <f ca="1">IF(Proc[[#This Row],[DateClosed]]="",ABS(NETWORKDAYS(Proc[[#This Row],[DateOpened]],TODAY()))-1,ABS(NETWORKDAYS(Proc[[#This Row],[DateOpened]],Proc[[#This Row],[DateClosed]]))-1)</f>
        <v>2</v>
      </c>
      <c r="R1088" s="52" t="s">
        <v>488</v>
      </c>
      <c r="S1088" s="44"/>
      <c r="T1088" s="153">
        <v>1087</v>
      </c>
    </row>
    <row r="1089" spans="1:20" hidden="1">
      <c r="A1089" s="47" t="s">
        <v>2093</v>
      </c>
      <c r="B1089" s="111" t="str">
        <f>IFERROR(VLOOKUP(Proc[[#This Row],[App]],Table2[],3,0),"open")</f>
        <v>ok</v>
      </c>
      <c r="C1089" s="47" t="s">
        <v>369</v>
      </c>
      <c r="D1089" s="152" t="s">
        <v>8382</v>
      </c>
      <c r="E1089" s="152" t="s">
        <v>2096</v>
      </c>
      <c r="F1089" s="152" t="s">
        <v>2096</v>
      </c>
      <c r="G1089" s="47" t="s">
        <v>400</v>
      </c>
      <c r="H1089" s="44" t="str">
        <f>IF(Proc[[#This Row],[type]]="LFF (MDG-F)",MID(Proc[[#This Row],[Obj]],13,10),"")</f>
        <v/>
      </c>
      <c r="I1089" s="152"/>
      <c r="J1089" s="44" t="b">
        <f>Proc[[#This Row],[Requested]]=Proc[[#This Row],[CurrentParent]]</f>
        <v>1</v>
      </c>
      <c r="K1089" s="107" t="str">
        <f>IF(Proc[[#This Row],[Author]]="Marcela Urrego",VLOOKUP(LEFT(Proc[[#This Row],[Requested]],1),Table3[#All],2,0),VLOOKUP(Proc[[#This Row],[Author]],Table4[],2,0))</f>
        <v>LS</v>
      </c>
      <c r="L1089" s="44" t="s">
        <v>1970</v>
      </c>
      <c r="M1089" s="51">
        <v>45765.420370370368</v>
      </c>
      <c r="N1089" s="51">
        <v>45769</v>
      </c>
      <c r="O1089" s="51">
        <v>45769</v>
      </c>
      <c r="P1089" s="52" t="str">
        <f ca="1">IF(Proc[[#This Row],[DaysAgeing]]&gt;5,"yep","on track")</f>
        <v>on track</v>
      </c>
      <c r="Q1089" s="2">
        <f ca="1">IF(Proc[[#This Row],[DateClosed]]="",ABS(NETWORKDAYS(Proc[[#This Row],[DateOpened]],TODAY()))-1,ABS(NETWORKDAYS(Proc[[#This Row],[DateOpened]],Proc[[#This Row],[DateClosed]]))-1)</f>
        <v>2</v>
      </c>
      <c r="R1089" s="52" t="s">
        <v>488</v>
      </c>
      <c r="S1089" s="44"/>
      <c r="T1089" s="153">
        <v>1088</v>
      </c>
    </row>
    <row r="1090" spans="1:20" hidden="1">
      <c r="A1090" s="47" t="s">
        <v>2093</v>
      </c>
      <c r="B1090" s="111" t="str">
        <f>IFERROR(VLOOKUP(Proc[[#This Row],[App]],Table2[],3,0),"open")</f>
        <v>ok</v>
      </c>
      <c r="C1090" s="47" t="s">
        <v>369</v>
      </c>
      <c r="D1090" s="152" t="s">
        <v>8383</v>
      </c>
      <c r="E1090" s="152" t="s">
        <v>2096</v>
      </c>
      <c r="F1090" s="152" t="s">
        <v>2096</v>
      </c>
      <c r="G1090" s="47" t="s">
        <v>400</v>
      </c>
      <c r="H1090" s="44" t="str">
        <f>IF(Proc[[#This Row],[type]]="LFF (MDG-F)",MID(Proc[[#This Row],[Obj]],13,10),"")</f>
        <v/>
      </c>
      <c r="I1090" s="152"/>
      <c r="J1090" s="44" t="b">
        <f>Proc[[#This Row],[Requested]]=Proc[[#This Row],[CurrentParent]]</f>
        <v>1</v>
      </c>
      <c r="K1090" s="107" t="str">
        <f>IF(Proc[[#This Row],[Author]]="Marcela Urrego",VLOOKUP(LEFT(Proc[[#This Row],[Requested]],1),Table3[#All],2,0),VLOOKUP(Proc[[#This Row],[Author]],Table4[],2,0))</f>
        <v>LS</v>
      </c>
      <c r="L1090" s="44" t="s">
        <v>1970</v>
      </c>
      <c r="M1090" s="51">
        <v>45765.420370370368</v>
      </c>
      <c r="N1090" s="51">
        <v>45769</v>
      </c>
      <c r="O1090" s="51">
        <v>45769</v>
      </c>
      <c r="P1090" s="52" t="str">
        <f ca="1">IF(Proc[[#This Row],[DaysAgeing]]&gt;5,"yep","on track")</f>
        <v>on track</v>
      </c>
      <c r="Q1090" s="2">
        <f ca="1">IF(Proc[[#This Row],[DateClosed]]="",ABS(NETWORKDAYS(Proc[[#This Row],[DateOpened]],TODAY()))-1,ABS(NETWORKDAYS(Proc[[#This Row],[DateOpened]],Proc[[#This Row],[DateClosed]]))-1)</f>
        <v>2</v>
      </c>
      <c r="R1090" s="52" t="s">
        <v>488</v>
      </c>
      <c r="S1090" s="44"/>
      <c r="T1090" s="153">
        <v>1089</v>
      </c>
    </row>
    <row r="1091" spans="1:20" hidden="1">
      <c r="A1091" s="47" t="s">
        <v>2093</v>
      </c>
      <c r="B1091" s="111" t="str">
        <f>IFERROR(VLOOKUP(Proc[[#This Row],[App]],Table2[],3,0),"open")</f>
        <v>ok</v>
      </c>
      <c r="C1091" s="47" t="s">
        <v>369</v>
      </c>
      <c r="D1091" s="152" t="s">
        <v>8384</v>
      </c>
      <c r="E1091" s="152" t="s">
        <v>2096</v>
      </c>
      <c r="F1091" s="152" t="s">
        <v>2096</v>
      </c>
      <c r="G1091" s="47" t="s">
        <v>400</v>
      </c>
      <c r="H1091" s="44" t="str">
        <f>IF(Proc[[#This Row],[type]]="LFF (MDG-F)",MID(Proc[[#This Row],[Obj]],13,10),"")</f>
        <v/>
      </c>
      <c r="I1091" s="152"/>
      <c r="J1091" s="44" t="b">
        <f>Proc[[#This Row],[Requested]]=Proc[[#This Row],[CurrentParent]]</f>
        <v>1</v>
      </c>
      <c r="K1091" s="107" t="str">
        <f>IF(Proc[[#This Row],[Author]]="Marcela Urrego",VLOOKUP(LEFT(Proc[[#This Row],[Requested]],1),Table3[#All],2,0),VLOOKUP(Proc[[#This Row],[Author]],Table4[],2,0))</f>
        <v>LS</v>
      </c>
      <c r="L1091" s="44" t="s">
        <v>1970</v>
      </c>
      <c r="M1091" s="51">
        <v>45765.420370370368</v>
      </c>
      <c r="N1091" s="51">
        <v>45769</v>
      </c>
      <c r="O1091" s="51">
        <v>45769</v>
      </c>
      <c r="P1091" s="52" t="str">
        <f ca="1">IF(Proc[[#This Row],[DaysAgeing]]&gt;5,"yep","on track")</f>
        <v>on track</v>
      </c>
      <c r="Q1091" s="2">
        <f ca="1">IF(Proc[[#This Row],[DateClosed]]="",ABS(NETWORKDAYS(Proc[[#This Row],[DateOpened]],TODAY()))-1,ABS(NETWORKDAYS(Proc[[#This Row],[DateOpened]],Proc[[#This Row],[DateClosed]]))-1)</f>
        <v>2</v>
      </c>
      <c r="R1091" s="52" t="s">
        <v>488</v>
      </c>
      <c r="S1091" s="44"/>
      <c r="T1091" s="153">
        <v>1090</v>
      </c>
    </row>
    <row r="1092" spans="1:20" hidden="1">
      <c r="A1092" s="47" t="s">
        <v>2093</v>
      </c>
      <c r="B1092" s="111" t="str">
        <f>IFERROR(VLOOKUP(Proc[[#This Row],[App]],Table2[],3,0),"open")</f>
        <v>ok</v>
      </c>
      <c r="C1092" s="47" t="s">
        <v>369</v>
      </c>
      <c r="D1092" s="152" t="s">
        <v>8385</v>
      </c>
      <c r="E1092" s="152" t="s">
        <v>2096</v>
      </c>
      <c r="F1092" s="152" t="s">
        <v>2096</v>
      </c>
      <c r="G1092" s="47" t="s">
        <v>400</v>
      </c>
      <c r="H1092" s="44" t="str">
        <f>IF(Proc[[#This Row],[type]]="LFF (MDG-F)",MID(Proc[[#This Row],[Obj]],13,10),"")</f>
        <v/>
      </c>
      <c r="I1092" s="152"/>
      <c r="J1092" s="44" t="b">
        <f>Proc[[#This Row],[Requested]]=Proc[[#This Row],[CurrentParent]]</f>
        <v>1</v>
      </c>
      <c r="K1092" s="107" t="str">
        <f>IF(Proc[[#This Row],[Author]]="Marcela Urrego",VLOOKUP(LEFT(Proc[[#This Row],[Requested]],1),Table3[#All],2,0),VLOOKUP(Proc[[#This Row],[Author]],Table4[],2,0))</f>
        <v>LS</v>
      </c>
      <c r="L1092" s="44" t="s">
        <v>1970</v>
      </c>
      <c r="M1092" s="51">
        <v>45765.420370370368</v>
      </c>
      <c r="N1092" s="51">
        <v>45769</v>
      </c>
      <c r="O1092" s="51">
        <v>45769</v>
      </c>
      <c r="P1092" s="52" t="str">
        <f ca="1">IF(Proc[[#This Row],[DaysAgeing]]&gt;5,"yep","on track")</f>
        <v>on track</v>
      </c>
      <c r="Q1092" s="2">
        <f ca="1">IF(Proc[[#This Row],[DateClosed]]="",ABS(NETWORKDAYS(Proc[[#This Row],[DateOpened]],TODAY()))-1,ABS(NETWORKDAYS(Proc[[#This Row],[DateOpened]],Proc[[#This Row],[DateClosed]]))-1)</f>
        <v>2</v>
      </c>
      <c r="R1092" s="52" t="s">
        <v>488</v>
      </c>
      <c r="S1092" s="44"/>
      <c r="T1092" s="153">
        <v>1091</v>
      </c>
    </row>
    <row r="1093" spans="1:20" hidden="1">
      <c r="A1093" s="47" t="s">
        <v>2093</v>
      </c>
      <c r="B1093" s="111" t="str">
        <f>IFERROR(VLOOKUP(Proc[[#This Row],[App]],Table2[],3,0),"open")</f>
        <v>ok</v>
      </c>
      <c r="C1093" s="47" t="s">
        <v>369</v>
      </c>
      <c r="D1093" s="152" t="s">
        <v>8386</v>
      </c>
      <c r="E1093" s="152" t="s">
        <v>2097</v>
      </c>
      <c r="F1093" s="152" t="s">
        <v>2097</v>
      </c>
      <c r="G1093" s="47" t="s">
        <v>400</v>
      </c>
      <c r="H1093" s="44" t="str">
        <f>IF(Proc[[#This Row],[type]]="LFF (MDG-F)",MID(Proc[[#This Row],[Obj]],13,10),"")</f>
        <v/>
      </c>
      <c r="I1093" s="152"/>
      <c r="J1093" s="44" t="b">
        <f>Proc[[#This Row],[Requested]]=Proc[[#This Row],[CurrentParent]]</f>
        <v>1</v>
      </c>
      <c r="K1093" s="107" t="str">
        <f>IF(Proc[[#This Row],[Author]]="Marcela Urrego",VLOOKUP(LEFT(Proc[[#This Row],[Requested]],1),Table3[#All],2,0),VLOOKUP(Proc[[#This Row],[Author]],Table4[],2,0))</f>
        <v>LS</v>
      </c>
      <c r="L1093" s="44" t="s">
        <v>1970</v>
      </c>
      <c r="M1093" s="51">
        <v>45765.420370370368</v>
      </c>
      <c r="N1093" s="51">
        <v>45769</v>
      </c>
      <c r="O1093" s="51">
        <v>45769</v>
      </c>
      <c r="P1093" s="52" t="str">
        <f ca="1">IF(Proc[[#This Row],[DaysAgeing]]&gt;5,"yep","on track")</f>
        <v>on track</v>
      </c>
      <c r="Q1093" s="2">
        <f ca="1">IF(Proc[[#This Row],[DateClosed]]="",ABS(NETWORKDAYS(Proc[[#This Row],[DateOpened]],TODAY()))-1,ABS(NETWORKDAYS(Proc[[#This Row],[DateOpened]],Proc[[#This Row],[DateClosed]]))-1)</f>
        <v>2</v>
      </c>
      <c r="R1093" s="52" t="s">
        <v>488</v>
      </c>
      <c r="S1093" s="44"/>
      <c r="T1093" s="153">
        <v>1092</v>
      </c>
    </row>
    <row r="1094" spans="1:20" hidden="1">
      <c r="A1094" s="47" t="s">
        <v>2093</v>
      </c>
      <c r="B1094" s="111" t="str">
        <f>IFERROR(VLOOKUP(Proc[[#This Row],[App]],Table2[],3,0),"open")</f>
        <v>ok</v>
      </c>
      <c r="C1094" s="47" t="s">
        <v>369</v>
      </c>
      <c r="D1094" s="152" t="s">
        <v>8387</v>
      </c>
      <c r="E1094" s="152" t="s">
        <v>2098</v>
      </c>
      <c r="F1094" s="152" t="s">
        <v>2098</v>
      </c>
      <c r="G1094" s="47" t="s">
        <v>400</v>
      </c>
      <c r="H1094" s="44" t="str">
        <f>IF(Proc[[#This Row],[type]]="LFF (MDG-F)",MID(Proc[[#This Row],[Obj]],13,10),"")</f>
        <v/>
      </c>
      <c r="I1094" s="152"/>
      <c r="J1094" s="44" t="b">
        <f>Proc[[#This Row],[Requested]]=Proc[[#This Row],[CurrentParent]]</f>
        <v>1</v>
      </c>
      <c r="K1094" s="107" t="str">
        <f>IF(Proc[[#This Row],[Author]]="Marcela Urrego",VLOOKUP(LEFT(Proc[[#This Row],[Requested]],1),Table3[#All],2,0),VLOOKUP(Proc[[#This Row],[Author]],Table4[],2,0))</f>
        <v>LS</v>
      </c>
      <c r="L1094" s="44" t="s">
        <v>1970</v>
      </c>
      <c r="M1094" s="51">
        <v>45765.420370370368</v>
      </c>
      <c r="N1094" s="51">
        <v>45769</v>
      </c>
      <c r="O1094" s="51">
        <v>45769</v>
      </c>
      <c r="P1094" s="52" t="str">
        <f ca="1">IF(Proc[[#This Row],[DaysAgeing]]&gt;5,"yep","on track")</f>
        <v>on track</v>
      </c>
      <c r="Q1094" s="2">
        <f ca="1">IF(Proc[[#This Row],[DateClosed]]="",ABS(NETWORKDAYS(Proc[[#This Row],[DateOpened]],TODAY()))-1,ABS(NETWORKDAYS(Proc[[#This Row],[DateOpened]],Proc[[#This Row],[DateClosed]]))-1)</f>
        <v>2</v>
      </c>
      <c r="R1094" s="52" t="s">
        <v>488</v>
      </c>
      <c r="S1094" s="44"/>
      <c r="T1094" s="153">
        <v>1093</v>
      </c>
    </row>
    <row r="1095" spans="1:20" hidden="1">
      <c r="A1095" s="47" t="s">
        <v>2093</v>
      </c>
      <c r="B1095" s="111" t="str">
        <f>IFERROR(VLOOKUP(Proc[[#This Row],[App]],Table2[],3,0),"open")</f>
        <v>ok</v>
      </c>
      <c r="C1095" s="47" t="s">
        <v>369</v>
      </c>
      <c r="D1095" s="152" t="s">
        <v>8388</v>
      </c>
      <c r="E1095" s="152" t="s">
        <v>2099</v>
      </c>
      <c r="F1095" s="152" t="s">
        <v>2099</v>
      </c>
      <c r="G1095" s="47" t="s">
        <v>400</v>
      </c>
      <c r="H1095" s="44" t="str">
        <f>IF(Proc[[#This Row],[type]]="LFF (MDG-F)",MID(Proc[[#This Row],[Obj]],13,10),"")</f>
        <v/>
      </c>
      <c r="I1095" s="152"/>
      <c r="J1095" s="44" t="b">
        <f>Proc[[#This Row],[Requested]]=Proc[[#This Row],[CurrentParent]]</f>
        <v>1</v>
      </c>
      <c r="K1095" s="107" t="str">
        <f>IF(Proc[[#This Row],[Author]]="Marcela Urrego",VLOOKUP(LEFT(Proc[[#This Row],[Requested]],1),Table3[#All],2,0),VLOOKUP(Proc[[#This Row],[Author]],Table4[],2,0))</f>
        <v>LS</v>
      </c>
      <c r="L1095" s="44" t="s">
        <v>1970</v>
      </c>
      <c r="M1095" s="51">
        <v>45765.420370370368</v>
      </c>
      <c r="N1095" s="51">
        <v>45769</v>
      </c>
      <c r="O1095" s="51">
        <v>45769</v>
      </c>
      <c r="P1095" s="52" t="str">
        <f ca="1">IF(Proc[[#This Row],[DaysAgeing]]&gt;5,"yep","on track")</f>
        <v>on track</v>
      </c>
      <c r="Q1095" s="2">
        <f ca="1">IF(Proc[[#This Row],[DateClosed]]="",ABS(NETWORKDAYS(Proc[[#This Row],[DateOpened]],TODAY()))-1,ABS(NETWORKDAYS(Proc[[#This Row],[DateOpened]],Proc[[#This Row],[DateClosed]]))-1)</f>
        <v>2</v>
      </c>
      <c r="R1095" s="52" t="s">
        <v>488</v>
      </c>
      <c r="S1095" s="44"/>
      <c r="T1095" s="153">
        <v>1094</v>
      </c>
    </row>
    <row r="1096" spans="1:20" hidden="1">
      <c r="A1096" s="47" t="s">
        <v>2093</v>
      </c>
      <c r="B1096" s="111" t="str">
        <f>IFERROR(VLOOKUP(Proc[[#This Row],[App]],Table2[],3,0),"open")</f>
        <v>ok</v>
      </c>
      <c r="C1096" s="47" t="s">
        <v>369</v>
      </c>
      <c r="D1096" s="152" t="s">
        <v>8389</v>
      </c>
      <c r="E1096" s="152" t="s">
        <v>2096</v>
      </c>
      <c r="F1096" s="152" t="s">
        <v>2096</v>
      </c>
      <c r="G1096" s="47" t="s">
        <v>400</v>
      </c>
      <c r="H1096" s="44" t="str">
        <f>IF(Proc[[#This Row],[type]]="LFF (MDG-F)",MID(Proc[[#This Row],[Obj]],13,10),"")</f>
        <v/>
      </c>
      <c r="I1096" s="152"/>
      <c r="J1096" s="44" t="b">
        <f>Proc[[#This Row],[Requested]]=Proc[[#This Row],[CurrentParent]]</f>
        <v>1</v>
      </c>
      <c r="K1096" s="107" t="str">
        <f>IF(Proc[[#This Row],[Author]]="Marcela Urrego",VLOOKUP(LEFT(Proc[[#This Row],[Requested]],1),Table3[#All],2,0),VLOOKUP(Proc[[#This Row],[Author]],Table4[],2,0))</f>
        <v>LS</v>
      </c>
      <c r="L1096" s="44" t="s">
        <v>1970</v>
      </c>
      <c r="M1096" s="51">
        <v>45765.420370370368</v>
      </c>
      <c r="N1096" s="51">
        <v>45769</v>
      </c>
      <c r="O1096" s="51">
        <v>45769</v>
      </c>
      <c r="P1096" s="52" t="str">
        <f ca="1">IF(Proc[[#This Row],[DaysAgeing]]&gt;5,"yep","on track")</f>
        <v>on track</v>
      </c>
      <c r="Q1096" s="2">
        <f ca="1">IF(Proc[[#This Row],[DateClosed]]="",ABS(NETWORKDAYS(Proc[[#This Row],[DateOpened]],TODAY()))-1,ABS(NETWORKDAYS(Proc[[#This Row],[DateOpened]],Proc[[#This Row],[DateClosed]]))-1)</f>
        <v>2</v>
      </c>
      <c r="R1096" s="52" t="s">
        <v>488</v>
      </c>
      <c r="S1096" s="44"/>
      <c r="T1096" s="153">
        <v>1095</v>
      </c>
    </row>
    <row r="1097" spans="1:20" hidden="1">
      <c r="A1097" s="47" t="s">
        <v>2093</v>
      </c>
      <c r="B1097" s="111" t="str">
        <f>IFERROR(VLOOKUP(Proc[[#This Row],[App]],Table2[],3,0),"open")</f>
        <v>ok</v>
      </c>
      <c r="C1097" s="47" t="s">
        <v>369</v>
      </c>
      <c r="D1097" s="152" t="s">
        <v>8390</v>
      </c>
      <c r="E1097" s="152" t="s">
        <v>2071</v>
      </c>
      <c r="F1097" s="152" t="s">
        <v>2071</v>
      </c>
      <c r="G1097" s="47" t="s">
        <v>400</v>
      </c>
      <c r="H1097" s="44" t="str">
        <f>IF(Proc[[#This Row],[type]]="LFF (MDG-F)",MID(Proc[[#This Row],[Obj]],13,10),"")</f>
        <v/>
      </c>
      <c r="I1097" s="152"/>
      <c r="J1097" s="44" t="b">
        <f>Proc[[#This Row],[Requested]]=Proc[[#This Row],[CurrentParent]]</f>
        <v>1</v>
      </c>
      <c r="K1097" s="107" t="str">
        <f>IF(Proc[[#This Row],[Author]]="Marcela Urrego",VLOOKUP(LEFT(Proc[[#This Row],[Requested]],1),Table3[#All],2,0),VLOOKUP(Proc[[#This Row],[Author]],Table4[],2,0))</f>
        <v>LS</v>
      </c>
      <c r="L1097" s="44" t="s">
        <v>1970</v>
      </c>
      <c r="M1097" s="51">
        <v>45765.420370370368</v>
      </c>
      <c r="N1097" s="51">
        <v>45769</v>
      </c>
      <c r="O1097" s="51">
        <v>45769</v>
      </c>
      <c r="P1097" s="52" t="str">
        <f ca="1">IF(Proc[[#This Row],[DaysAgeing]]&gt;5,"yep","on track")</f>
        <v>on track</v>
      </c>
      <c r="Q1097" s="2">
        <f ca="1">IF(Proc[[#This Row],[DateClosed]]="",ABS(NETWORKDAYS(Proc[[#This Row],[DateOpened]],TODAY()))-1,ABS(NETWORKDAYS(Proc[[#This Row],[DateOpened]],Proc[[#This Row],[DateClosed]]))-1)</f>
        <v>2</v>
      </c>
      <c r="R1097" s="52" t="s">
        <v>488</v>
      </c>
      <c r="S1097" s="44"/>
      <c r="T1097" s="153">
        <v>1096</v>
      </c>
    </row>
    <row r="1098" spans="1:20" hidden="1">
      <c r="A1098" s="47" t="s">
        <v>2093</v>
      </c>
      <c r="B1098" s="111" t="str">
        <f>IFERROR(VLOOKUP(Proc[[#This Row],[App]],Table2[],3,0),"open")</f>
        <v>ok</v>
      </c>
      <c r="C1098" s="47" t="s">
        <v>369</v>
      </c>
      <c r="D1098" s="152" t="s">
        <v>6159</v>
      </c>
      <c r="E1098" s="152" t="s">
        <v>2071</v>
      </c>
      <c r="F1098" s="152" t="s">
        <v>2071</v>
      </c>
      <c r="G1098" s="47" t="s">
        <v>400</v>
      </c>
      <c r="H1098" s="44" t="str">
        <f>IF(Proc[[#This Row],[type]]="LFF (MDG-F)",MID(Proc[[#This Row],[Obj]],13,10),"")</f>
        <v/>
      </c>
      <c r="I1098" s="152"/>
      <c r="J1098" s="44" t="b">
        <f>Proc[[#This Row],[Requested]]=Proc[[#This Row],[CurrentParent]]</f>
        <v>1</v>
      </c>
      <c r="K1098" s="107" t="str">
        <f>IF(Proc[[#This Row],[Author]]="Marcela Urrego",VLOOKUP(LEFT(Proc[[#This Row],[Requested]],1),Table3[#All],2,0),VLOOKUP(Proc[[#This Row],[Author]],Table4[],2,0))</f>
        <v>LS</v>
      </c>
      <c r="L1098" s="44" t="s">
        <v>1970</v>
      </c>
      <c r="M1098" s="51">
        <v>45765.420370370368</v>
      </c>
      <c r="N1098" s="51">
        <v>45769</v>
      </c>
      <c r="O1098" s="51">
        <v>45769</v>
      </c>
      <c r="P1098" s="52" t="str">
        <f ca="1">IF(Proc[[#This Row],[DaysAgeing]]&gt;5,"yep","on track")</f>
        <v>on track</v>
      </c>
      <c r="Q1098" s="2">
        <f ca="1">IF(Proc[[#This Row],[DateClosed]]="",ABS(NETWORKDAYS(Proc[[#This Row],[DateOpened]],TODAY()))-1,ABS(NETWORKDAYS(Proc[[#This Row],[DateOpened]],Proc[[#This Row],[DateClosed]]))-1)</f>
        <v>2</v>
      </c>
      <c r="R1098" s="52" t="s">
        <v>488</v>
      </c>
      <c r="S1098" s="44"/>
      <c r="T1098" s="153">
        <v>1097</v>
      </c>
    </row>
    <row r="1099" spans="1:20" hidden="1">
      <c r="A1099" s="47" t="s">
        <v>2093</v>
      </c>
      <c r="B1099" s="111" t="str">
        <f>IFERROR(VLOOKUP(Proc[[#This Row],[App]],Table2[],3,0),"open")</f>
        <v>ok</v>
      </c>
      <c r="C1099" s="47" t="s">
        <v>369</v>
      </c>
      <c r="D1099" s="152" t="s">
        <v>6143</v>
      </c>
      <c r="E1099" s="152" t="s">
        <v>2071</v>
      </c>
      <c r="F1099" s="152" t="s">
        <v>2071</v>
      </c>
      <c r="G1099" s="47" t="s">
        <v>400</v>
      </c>
      <c r="H1099" s="44" t="str">
        <f>IF(Proc[[#This Row],[type]]="LFF (MDG-F)",MID(Proc[[#This Row],[Obj]],13,10),"")</f>
        <v/>
      </c>
      <c r="I1099" s="152"/>
      <c r="J1099" s="44" t="b">
        <f>Proc[[#This Row],[Requested]]=Proc[[#This Row],[CurrentParent]]</f>
        <v>1</v>
      </c>
      <c r="K1099" s="107" t="str">
        <f>IF(Proc[[#This Row],[Author]]="Marcela Urrego",VLOOKUP(LEFT(Proc[[#This Row],[Requested]],1),Table3[#All],2,0),VLOOKUP(Proc[[#This Row],[Author]],Table4[],2,0))</f>
        <v>LS</v>
      </c>
      <c r="L1099" s="44" t="s">
        <v>1970</v>
      </c>
      <c r="M1099" s="51">
        <v>45765.420370370368</v>
      </c>
      <c r="N1099" s="51">
        <v>45769</v>
      </c>
      <c r="O1099" s="51">
        <v>45769</v>
      </c>
      <c r="P1099" s="52" t="str">
        <f ca="1">IF(Proc[[#This Row],[DaysAgeing]]&gt;5,"yep","on track")</f>
        <v>on track</v>
      </c>
      <c r="Q1099" s="2">
        <f ca="1">IF(Proc[[#This Row],[DateClosed]]="",ABS(NETWORKDAYS(Proc[[#This Row],[DateOpened]],TODAY()))-1,ABS(NETWORKDAYS(Proc[[#This Row],[DateOpened]],Proc[[#This Row],[DateClosed]]))-1)</f>
        <v>2</v>
      </c>
      <c r="R1099" s="52" t="s">
        <v>488</v>
      </c>
      <c r="S1099" s="44"/>
      <c r="T1099" s="153">
        <v>1098</v>
      </c>
    </row>
    <row r="1100" spans="1:20" hidden="1">
      <c r="A1100" s="47" t="s">
        <v>2093</v>
      </c>
      <c r="B1100" s="111" t="str">
        <f>IFERROR(VLOOKUP(Proc[[#This Row],[App]],Table2[],3,0),"open")</f>
        <v>ok</v>
      </c>
      <c r="C1100" s="47" t="s">
        <v>369</v>
      </c>
      <c r="D1100" s="152" t="s">
        <v>8391</v>
      </c>
      <c r="E1100" s="152" t="s">
        <v>2100</v>
      </c>
      <c r="F1100" s="85" t="s">
        <v>2100</v>
      </c>
      <c r="G1100" s="47" t="s">
        <v>400</v>
      </c>
      <c r="H1100" s="44" t="str">
        <f>IF(Proc[[#This Row],[type]]="LFF (MDG-F)",MID(Proc[[#This Row],[Obj]],13,10),"")</f>
        <v/>
      </c>
      <c r="I1100" s="152"/>
      <c r="J1100" s="44" t="b">
        <f>Proc[[#This Row],[Requested]]=Proc[[#This Row],[CurrentParent]]</f>
        <v>1</v>
      </c>
      <c r="K1100" s="107" t="str">
        <f>IF(Proc[[#This Row],[Author]]="Marcela Urrego",VLOOKUP(LEFT(Proc[[#This Row],[Requested]],1),Table3[#All],2,0),VLOOKUP(Proc[[#This Row],[Author]],Table4[],2,0))</f>
        <v>LS</v>
      </c>
      <c r="L1100" s="44" t="s">
        <v>1970</v>
      </c>
      <c r="M1100" s="51">
        <v>45765.420370370368</v>
      </c>
      <c r="N1100" s="51">
        <v>45769</v>
      </c>
      <c r="O1100" s="51">
        <v>45769</v>
      </c>
      <c r="P1100" s="52" t="str">
        <f ca="1">IF(Proc[[#This Row],[DaysAgeing]]&gt;5,"yep","on track")</f>
        <v>on track</v>
      </c>
      <c r="Q1100" s="2">
        <f ca="1">IF(Proc[[#This Row],[DateClosed]]="",ABS(NETWORKDAYS(Proc[[#This Row],[DateOpened]],TODAY()))-1,ABS(NETWORKDAYS(Proc[[#This Row],[DateOpened]],Proc[[#This Row],[DateClosed]]))-1)</f>
        <v>2</v>
      </c>
      <c r="R1100" s="52" t="s">
        <v>488</v>
      </c>
      <c r="S1100" s="44"/>
      <c r="T1100" s="153">
        <v>1099</v>
      </c>
    </row>
    <row r="1101" spans="1:20" hidden="1">
      <c r="A1101" s="47" t="s">
        <v>2093</v>
      </c>
      <c r="B1101" s="111" t="str">
        <f>IFERROR(VLOOKUP(Proc[[#This Row],[App]],Table2[],3,0),"open")</f>
        <v>ok</v>
      </c>
      <c r="C1101" s="47" t="s">
        <v>369</v>
      </c>
      <c r="D1101" s="152" t="s">
        <v>8392</v>
      </c>
      <c r="E1101" s="152" t="s">
        <v>2100</v>
      </c>
      <c r="F1101" s="152" t="s">
        <v>2100</v>
      </c>
      <c r="G1101" s="47" t="s">
        <v>400</v>
      </c>
      <c r="H1101" s="44" t="str">
        <f>IF(Proc[[#This Row],[type]]="LFF (MDG-F)",MID(Proc[[#This Row],[Obj]],13,10),"")</f>
        <v/>
      </c>
      <c r="I1101" s="152"/>
      <c r="J1101" s="44" t="b">
        <f>Proc[[#This Row],[Requested]]=Proc[[#This Row],[CurrentParent]]</f>
        <v>1</v>
      </c>
      <c r="K1101" s="107" t="str">
        <f>IF(Proc[[#This Row],[Author]]="Marcela Urrego",VLOOKUP(LEFT(Proc[[#This Row],[Requested]],1),Table3[#All],2,0),VLOOKUP(Proc[[#This Row],[Author]],Table4[],2,0))</f>
        <v>LS</v>
      </c>
      <c r="L1101" s="44" t="s">
        <v>1970</v>
      </c>
      <c r="M1101" s="51">
        <v>45765.420370370368</v>
      </c>
      <c r="N1101" s="51">
        <v>45769</v>
      </c>
      <c r="O1101" s="51">
        <v>45769</v>
      </c>
      <c r="P1101" s="52" t="str">
        <f ca="1">IF(Proc[[#This Row],[DaysAgeing]]&gt;5,"yep","on track")</f>
        <v>on track</v>
      </c>
      <c r="Q1101" s="2">
        <f ca="1">IF(Proc[[#This Row],[DateClosed]]="",ABS(NETWORKDAYS(Proc[[#This Row],[DateOpened]],TODAY()))-1,ABS(NETWORKDAYS(Proc[[#This Row],[DateOpened]],Proc[[#This Row],[DateClosed]]))-1)</f>
        <v>2</v>
      </c>
      <c r="R1101" s="52" t="s">
        <v>488</v>
      </c>
      <c r="S1101" s="44"/>
      <c r="T1101" s="153">
        <v>1100</v>
      </c>
    </row>
    <row r="1102" spans="1:20" hidden="1">
      <c r="A1102" s="47" t="s">
        <v>2093</v>
      </c>
      <c r="B1102" s="111" t="str">
        <f>IFERROR(VLOOKUP(Proc[[#This Row],[App]],Table2[],3,0),"open")</f>
        <v>ok</v>
      </c>
      <c r="C1102" s="47" t="s">
        <v>369</v>
      </c>
      <c r="D1102" s="152" t="s">
        <v>6161</v>
      </c>
      <c r="E1102" s="152" t="s">
        <v>2071</v>
      </c>
      <c r="F1102" s="152" t="s">
        <v>2071</v>
      </c>
      <c r="G1102" s="47" t="s">
        <v>400</v>
      </c>
      <c r="H1102" s="44" t="str">
        <f>IF(Proc[[#This Row],[type]]="LFF (MDG-F)",MID(Proc[[#This Row],[Obj]],13,10),"")</f>
        <v/>
      </c>
      <c r="I1102" s="152"/>
      <c r="J1102" s="44" t="b">
        <f>Proc[[#This Row],[Requested]]=Proc[[#This Row],[CurrentParent]]</f>
        <v>1</v>
      </c>
      <c r="K1102" s="107" t="str">
        <f>IF(Proc[[#This Row],[Author]]="Marcela Urrego",VLOOKUP(LEFT(Proc[[#This Row],[Requested]],1),Table3[#All],2,0),VLOOKUP(Proc[[#This Row],[Author]],Table4[],2,0))</f>
        <v>LS</v>
      </c>
      <c r="L1102" s="44" t="s">
        <v>1970</v>
      </c>
      <c r="M1102" s="51">
        <v>45765.420370370368</v>
      </c>
      <c r="N1102" s="51">
        <v>45769</v>
      </c>
      <c r="O1102" s="51">
        <v>45769</v>
      </c>
      <c r="P1102" s="52" t="str">
        <f ca="1">IF(Proc[[#This Row],[DaysAgeing]]&gt;5,"yep","on track")</f>
        <v>on track</v>
      </c>
      <c r="Q1102" s="2">
        <f ca="1">IF(Proc[[#This Row],[DateClosed]]="",ABS(NETWORKDAYS(Proc[[#This Row],[DateOpened]],TODAY()))-1,ABS(NETWORKDAYS(Proc[[#This Row],[DateOpened]],Proc[[#This Row],[DateClosed]]))-1)</f>
        <v>2</v>
      </c>
      <c r="R1102" s="52" t="s">
        <v>488</v>
      </c>
      <c r="S1102" s="44"/>
      <c r="T1102" s="153">
        <v>1101</v>
      </c>
    </row>
    <row r="1103" spans="1:20" hidden="1">
      <c r="A1103" s="47" t="s">
        <v>2093</v>
      </c>
      <c r="B1103" s="111" t="str">
        <f>IFERROR(VLOOKUP(Proc[[#This Row],[App]],Table2[],3,0),"open")</f>
        <v>ok</v>
      </c>
      <c r="C1103" s="47" t="s">
        <v>369</v>
      </c>
      <c r="D1103" s="152" t="s">
        <v>8393</v>
      </c>
      <c r="E1103" s="152" t="s">
        <v>2101</v>
      </c>
      <c r="F1103" s="152" t="s">
        <v>2101</v>
      </c>
      <c r="G1103" s="47" t="s">
        <v>400</v>
      </c>
      <c r="H1103" s="44" t="str">
        <f>IF(Proc[[#This Row],[type]]="LFF (MDG-F)",MID(Proc[[#This Row],[Obj]],13,10),"")</f>
        <v/>
      </c>
      <c r="I1103" s="152"/>
      <c r="J1103" s="44" t="b">
        <f>Proc[[#This Row],[Requested]]=Proc[[#This Row],[CurrentParent]]</f>
        <v>1</v>
      </c>
      <c r="K1103" s="107" t="str">
        <f>IF(Proc[[#This Row],[Author]]="Marcela Urrego",VLOOKUP(LEFT(Proc[[#This Row],[Requested]],1),Table3[#All],2,0),VLOOKUP(Proc[[#This Row],[Author]],Table4[],2,0))</f>
        <v>LS</v>
      </c>
      <c r="L1103" s="44" t="s">
        <v>1970</v>
      </c>
      <c r="M1103" s="51">
        <v>45765.420370370368</v>
      </c>
      <c r="N1103" s="51">
        <v>45769</v>
      </c>
      <c r="O1103" s="51">
        <v>45769</v>
      </c>
      <c r="P1103" s="52" t="str">
        <f ca="1">IF(Proc[[#This Row],[DaysAgeing]]&gt;5,"yep","on track")</f>
        <v>on track</v>
      </c>
      <c r="Q1103" s="2">
        <f ca="1">IF(Proc[[#This Row],[DateClosed]]="",ABS(NETWORKDAYS(Proc[[#This Row],[DateOpened]],TODAY()))-1,ABS(NETWORKDAYS(Proc[[#This Row],[DateOpened]],Proc[[#This Row],[DateClosed]]))-1)</f>
        <v>2</v>
      </c>
      <c r="R1103" s="52" t="s">
        <v>488</v>
      </c>
      <c r="S1103" s="44"/>
      <c r="T1103" s="153">
        <v>1102</v>
      </c>
    </row>
    <row r="1104" spans="1:20" hidden="1">
      <c r="A1104" s="47" t="s">
        <v>2093</v>
      </c>
      <c r="B1104" s="111" t="str">
        <f>IFERROR(VLOOKUP(Proc[[#This Row],[App]],Table2[],3,0),"open")</f>
        <v>ok</v>
      </c>
      <c r="C1104" s="47" t="s">
        <v>369</v>
      </c>
      <c r="D1104" s="152" t="s">
        <v>6156</v>
      </c>
      <c r="E1104" s="152" t="s">
        <v>2102</v>
      </c>
      <c r="F1104" s="152" t="s">
        <v>2102</v>
      </c>
      <c r="G1104" s="47" t="s">
        <v>400</v>
      </c>
      <c r="H1104" s="44" t="str">
        <f>IF(Proc[[#This Row],[type]]="LFF (MDG-F)",MID(Proc[[#This Row],[Obj]],13,10),"")</f>
        <v/>
      </c>
      <c r="I1104" s="152"/>
      <c r="J1104" s="44" t="b">
        <f>Proc[[#This Row],[Requested]]=Proc[[#This Row],[CurrentParent]]</f>
        <v>1</v>
      </c>
      <c r="K1104" s="107" t="str">
        <f>IF(Proc[[#This Row],[Author]]="Marcela Urrego",VLOOKUP(LEFT(Proc[[#This Row],[Requested]],1),Table3[#All],2,0),VLOOKUP(Proc[[#This Row],[Author]],Table4[],2,0))</f>
        <v>LS</v>
      </c>
      <c r="L1104" s="44" t="s">
        <v>1970</v>
      </c>
      <c r="M1104" s="51">
        <v>45765.420370370368</v>
      </c>
      <c r="N1104" s="51">
        <v>45769</v>
      </c>
      <c r="O1104" s="51">
        <v>45769</v>
      </c>
      <c r="P1104" s="52" t="str">
        <f ca="1">IF(Proc[[#This Row],[DaysAgeing]]&gt;5,"yep","on track")</f>
        <v>on track</v>
      </c>
      <c r="Q1104" s="2">
        <f ca="1">IF(Proc[[#This Row],[DateClosed]]="",ABS(NETWORKDAYS(Proc[[#This Row],[DateOpened]],TODAY()))-1,ABS(NETWORKDAYS(Proc[[#This Row],[DateOpened]],Proc[[#This Row],[DateClosed]]))-1)</f>
        <v>2</v>
      </c>
      <c r="R1104" s="52" t="s">
        <v>488</v>
      </c>
      <c r="S1104" s="44"/>
      <c r="T1104" s="153">
        <v>1103</v>
      </c>
    </row>
    <row r="1105" spans="1:20" hidden="1">
      <c r="A1105" s="47" t="s">
        <v>2093</v>
      </c>
      <c r="B1105" s="111" t="str">
        <f>IFERROR(VLOOKUP(Proc[[#This Row],[App]],Table2[],3,0),"open")</f>
        <v>ok</v>
      </c>
      <c r="C1105" s="47" t="s">
        <v>369</v>
      </c>
      <c r="D1105" s="152" t="s">
        <v>6162</v>
      </c>
      <c r="E1105" s="152" t="s">
        <v>2103</v>
      </c>
      <c r="F1105" s="152" t="s">
        <v>2103</v>
      </c>
      <c r="G1105" s="47" t="s">
        <v>400</v>
      </c>
      <c r="H1105" s="44" t="str">
        <f>IF(Proc[[#This Row],[type]]="LFF (MDG-F)",MID(Proc[[#This Row],[Obj]],13,10),"")</f>
        <v/>
      </c>
      <c r="I1105" s="152"/>
      <c r="J1105" s="44" t="b">
        <f>Proc[[#This Row],[Requested]]=Proc[[#This Row],[CurrentParent]]</f>
        <v>1</v>
      </c>
      <c r="K1105" s="107" t="str">
        <f>IF(Proc[[#This Row],[Author]]="Marcela Urrego",VLOOKUP(LEFT(Proc[[#This Row],[Requested]],1),Table3[#All],2,0),VLOOKUP(Proc[[#This Row],[Author]],Table4[],2,0))</f>
        <v>LS</v>
      </c>
      <c r="L1105" s="44" t="s">
        <v>1970</v>
      </c>
      <c r="M1105" s="51">
        <v>45765.420370370368</v>
      </c>
      <c r="N1105" s="51">
        <v>45769</v>
      </c>
      <c r="O1105" s="51">
        <v>45769</v>
      </c>
      <c r="P1105" s="52" t="str">
        <f ca="1">IF(Proc[[#This Row],[DaysAgeing]]&gt;5,"yep","on track")</f>
        <v>on track</v>
      </c>
      <c r="Q1105" s="2">
        <f ca="1">IF(Proc[[#This Row],[DateClosed]]="",ABS(NETWORKDAYS(Proc[[#This Row],[DateOpened]],TODAY()))-1,ABS(NETWORKDAYS(Proc[[#This Row],[DateOpened]],Proc[[#This Row],[DateClosed]]))-1)</f>
        <v>2</v>
      </c>
      <c r="R1105" s="52" t="s">
        <v>488</v>
      </c>
      <c r="S1105" s="44"/>
      <c r="T1105" s="153">
        <v>1104</v>
      </c>
    </row>
    <row r="1106" spans="1:20" hidden="1">
      <c r="A1106" s="47" t="s">
        <v>2093</v>
      </c>
      <c r="B1106" s="111" t="str">
        <f>IFERROR(VLOOKUP(Proc[[#This Row],[App]],Table2[],3,0),"open")</f>
        <v>ok</v>
      </c>
      <c r="C1106" s="47" t="s">
        <v>369</v>
      </c>
      <c r="D1106" s="152" t="s">
        <v>8394</v>
      </c>
      <c r="E1106" s="152" t="s">
        <v>2100</v>
      </c>
      <c r="F1106" s="152" t="s">
        <v>2100</v>
      </c>
      <c r="G1106" s="47" t="s">
        <v>400</v>
      </c>
      <c r="H1106" s="44" t="str">
        <f>IF(Proc[[#This Row],[type]]="LFF (MDG-F)",MID(Proc[[#This Row],[Obj]],13,10),"")</f>
        <v/>
      </c>
      <c r="I1106" s="152"/>
      <c r="J1106" s="44" t="b">
        <f>Proc[[#This Row],[Requested]]=Proc[[#This Row],[CurrentParent]]</f>
        <v>1</v>
      </c>
      <c r="K1106" s="107" t="str">
        <f>IF(Proc[[#This Row],[Author]]="Marcela Urrego",VLOOKUP(LEFT(Proc[[#This Row],[Requested]],1),Table3[#All],2,0),VLOOKUP(Proc[[#This Row],[Author]],Table4[],2,0))</f>
        <v>LS</v>
      </c>
      <c r="L1106" s="44" t="s">
        <v>1970</v>
      </c>
      <c r="M1106" s="51">
        <v>45765.420370370368</v>
      </c>
      <c r="N1106" s="51">
        <v>45769</v>
      </c>
      <c r="O1106" s="51">
        <v>45769</v>
      </c>
      <c r="P1106" s="52" t="str">
        <f ca="1">IF(Proc[[#This Row],[DaysAgeing]]&gt;5,"yep","on track")</f>
        <v>on track</v>
      </c>
      <c r="Q1106" s="2">
        <f ca="1">IF(Proc[[#This Row],[DateClosed]]="",ABS(NETWORKDAYS(Proc[[#This Row],[DateOpened]],TODAY()))-1,ABS(NETWORKDAYS(Proc[[#This Row],[DateOpened]],Proc[[#This Row],[DateClosed]]))-1)</f>
        <v>2</v>
      </c>
      <c r="R1106" s="52" t="s">
        <v>488</v>
      </c>
      <c r="S1106" s="44"/>
      <c r="T1106" s="153">
        <v>1105</v>
      </c>
    </row>
    <row r="1107" spans="1:20" hidden="1">
      <c r="A1107" s="47" t="s">
        <v>2093</v>
      </c>
      <c r="B1107" s="111" t="str">
        <f>IFERROR(VLOOKUP(Proc[[#This Row],[App]],Table2[],3,0),"open")</f>
        <v>ok</v>
      </c>
      <c r="C1107" s="47" t="s">
        <v>369</v>
      </c>
      <c r="D1107" s="152" t="s">
        <v>8395</v>
      </c>
      <c r="E1107" s="152" t="s">
        <v>2100</v>
      </c>
      <c r="F1107" s="152" t="s">
        <v>2100</v>
      </c>
      <c r="G1107" s="47" t="s">
        <v>400</v>
      </c>
      <c r="H1107" s="44" t="str">
        <f>IF(Proc[[#This Row],[type]]="LFF (MDG-F)",MID(Proc[[#This Row],[Obj]],13,10),"")</f>
        <v/>
      </c>
      <c r="I1107" s="152"/>
      <c r="J1107" s="44" t="b">
        <f>Proc[[#This Row],[Requested]]=Proc[[#This Row],[CurrentParent]]</f>
        <v>1</v>
      </c>
      <c r="K1107" s="107" t="str">
        <f>IF(Proc[[#This Row],[Author]]="Marcela Urrego",VLOOKUP(LEFT(Proc[[#This Row],[Requested]],1),Table3[#All],2,0),VLOOKUP(Proc[[#This Row],[Author]],Table4[],2,0))</f>
        <v>LS</v>
      </c>
      <c r="L1107" s="44" t="s">
        <v>1970</v>
      </c>
      <c r="M1107" s="51">
        <v>45765.420370370368</v>
      </c>
      <c r="N1107" s="51">
        <v>45769</v>
      </c>
      <c r="O1107" s="51">
        <v>45769</v>
      </c>
      <c r="P1107" s="52" t="str">
        <f ca="1">IF(Proc[[#This Row],[DaysAgeing]]&gt;5,"yep","on track")</f>
        <v>on track</v>
      </c>
      <c r="Q1107" s="2">
        <f ca="1">IF(Proc[[#This Row],[DateClosed]]="",ABS(NETWORKDAYS(Proc[[#This Row],[DateOpened]],TODAY()))-1,ABS(NETWORKDAYS(Proc[[#This Row],[DateOpened]],Proc[[#This Row],[DateClosed]]))-1)</f>
        <v>2</v>
      </c>
      <c r="R1107" s="52" t="s">
        <v>488</v>
      </c>
      <c r="S1107" s="44"/>
      <c r="T1107" s="153">
        <v>1106</v>
      </c>
    </row>
    <row r="1108" spans="1:20" hidden="1">
      <c r="A1108" s="47" t="s">
        <v>2093</v>
      </c>
      <c r="B1108" s="111" t="str">
        <f>IFERROR(VLOOKUP(Proc[[#This Row],[App]],Table2[],3,0),"open")</f>
        <v>ok</v>
      </c>
      <c r="C1108" s="47" t="s">
        <v>369</v>
      </c>
      <c r="D1108" s="152" t="s">
        <v>8396</v>
      </c>
      <c r="E1108" s="152" t="s">
        <v>2100</v>
      </c>
      <c r="F1108" s="152" t="s">
        <v>2100</v>
      </c>
      <c r="G1108" s="47" t="s">
        <v>400</v>
      </c>
      <c r="H1108" s="44" t="str">
        <f>IF(Proc[[#This Row],[type]]="LFF (MDG-F)",MID(Proc[[#This Row],[Obj]],13,10),"")</f>
        <v/>
      </c>
      <c r="I1108" s="152"/>
      <c r="J1108" s="44" t="b">
        <f>Proc[[#This Row],[Requested]]=Proc[[#This Row],[CurrentParent]]</f>
        <v>1</v>
      </c>
      <c r="K1108" s="107" t="str">
        <f>IF(Proc[[#This Row],[Author]]="Marcela Urrego",VLOOKUP(LEFT(Proc[[#This Row],[Requested]],1),Table3[#All],2,0),VLOOKUP(Proc[[#This Row],[Author]],Table4[],2,0))</f>
        <v>LS</v>
      </c>
      <c r="L1108" s="44" t="s">
        <v>1970</v>
      </c>
      <c r="M1108" s="51">
        <v>45765.420370370368</v>
      </c>
      <c r="N1108" s="51">
        <v>45769</v>
      </c>
      <c r="O1108" s="51">
        <v>45769</v>
      </c>
      <c r="P1108" s="52" t="str">
        <f ca="1">IF(Proc[[#This Row],[DaysAgeing]]&gt;5,"yep","on track")</f>
        <v>on track</v>
      </c>
      <c r="Q1108" s="2">
        <f ca="1">IF(Proc[[#This Row],[DateClosed]]="",ABS(NETWORKDAYS(Proc[[#This Row],[DateOpened]],TODAY()))-1,ABS(NETWORKDAYS(Proc[[#This Row],[DateOpened]],Proc[[#This Row],[DateClosed]]))-1)</f>
        <v>2</v>
      </c>
      <c r="R1108" s="52" t="s">
        <v>488</v>
      </c>
      <c r="S1108" s="44"/>
      <c r="T1108" s="153">
        <v>1107</v>
      </c>
    </row>
    <row r="1109" spans="1:20" hidden="1">
      <c r="A1109" s="47" t="s">
        <v>2093</v>
      </c>
      <c r="B1109" s="111" t="str">
        <f>IFERROR(VLOOKUP(Proc[[#This Row],[App]],Table2[],3,0),"open")</f>
        <v>ok</v>
      </c>
      <c r="C1109" s="47" t="s">
        <v>369</v>
      </c>
      <c r="D1109" s="152" t="s">
        <v>8397</v>
      </c>
      <c r="E1109" s="152" t="s">
        <v>2100</v>
      </c>
      <c r="F1109" s="152" t="s">
        <v>2100</v>
      </c>
      <c r="G1109" s="47" t="s">
        <v>400</v>
      </c>
      <c r="H1109" s="44" t="str">
        <f>IF(Proc[[#This Row],[type]]="LFF (MDG-F)",MID(Proc[[#This Row],[Obj]],13,10),"")</f>
        <v/>
      </c>
      <c r="I1109" s="152"/>
      <c r="J1109" s="44" t="b">
        <f>Proc[[#This Row],[Requested]]=Proc[[#This Row],[CurrentParent]]</f>
        <v>1</v>
      </c>
      <c r="K1109" s="107" t="str">
        <f>IF(Proc[[#This Row],[Author]]="Marcela Urrego",VLOOKUP(LEFT(Proc[[#This Row],[Requested]],1),Table3[#All],2,0),VLOOKUP(Proc[[#This Row],[Author]],Table4[],2,0))</f>
        <v>LS</v>
      </c>
      <c r="L1109" s="44" t="s">
        <v>1970</v>
      </c>
      <c r="M1109" s="51">
        <v>45765.420370370368</v>
      </c>
      <c r="N1109" s="51">
        <v>45769</v>
      </c>
      <c r="O1109" s="51">
        <v>45769</v>
      </c>
      <c r="P1109" s="52" t="str">
        <f ca="1">IF(Proc[[#This Row],[DaysAgeing]]&gt;5,"yep","on track")</f>
        <v>on track</v>
      </c>
      <c r="Q1109" s="2">
        <f ca="1">IF(Proc[[#This Row],[DateClosed]]="",ABS(NETWORKDAYS(Proc[[#This Row],[DateOpened]],TODAY()))-1,ABS(NETWORKDAYS(Proc[[#This Row],[DateOpened]],Proc[[#This Row],[DateClosed]]))-1)</f>
        <v>2</v>
      </c>
      <c r="R1109" s="52" t="s">
        <v>488</v>
      </c>
      <c r="S1109" s="44"/>
      <c r="T1109" s="153">
        <v>1108</v>
      </c>
    </row>
    <row r="1110" spans="1:20" hidden="1">
      <c r="A1110" s="47" t="s">
        <v>2093</v>
      </c>
      <c r="B1110" s="111" t="str">
        <f>IFERROR(VLOOKUP(Proc[[#This Row],[App]],Table2[],3,0),"open")</f>
        <v>ok</v>
      </c>
      <c r="C1110" s="47" t="s">
        <v>369</v>
      </c>
      <c r="D1110" s="152" t="s">
        <v>8398</v>
      </c>
      <c r="E1110" s="152" t="s">
        <v>2101</v>
      </c>
      <c r="F1110" s="152" t="s">
        <v>2101</v>
      </c>
      <c r="G1110" s="47" t="s">
        <v>400</v>
      </c>
      <c r="H1110" s="44" t="str">
        <f>IF(Proc[[#This Row],[type]]="LFF (MDG-F)",MID(Proc[[#This Row],[Obj]],13,10),"")</f>
        <v/>
      </c>
      <c r="I1110" s="152"/>
      <c r="J1110" s="44" t="b">
        <f>Proc[[#This Row],[Requested]]=Proc[[#This Row],[CurrentParent]]</f>
        <v>1</v>
      </c>
      <c r="K1110" s="107" t="str">
        <f>IF(Proc[[#This Row],[Author]]="Marcela Urrego",VLOOKUP(LEFT(Proc[[#This Row],[Requested]],1),Table3[#All],2,0),VLOOKUP(Proc[[#This Row],[Author]],Table4[],2,0))</f>
        <v>LS</v>
      </c>
      <c r="L1110" s="44" t="s">
        <v>1970</v>
      </c>
      <c r="M1110" s="51">
        <v>45765.420370370368</v>
      </c>
      <c r="N1110" s="51">
        <v>45769</v>
      </c>
      <c r="O1110" s="51">
        <v>45769</v>
      </c>
      <c r="P1110" s="52" t="str">
        <f ca="1">IF(Proc[[#This Row],[DaysAgeing]]&gt;5,"yep","on track")</f>
        <v>on track</v>
      </c>
      <c r="Q1110" s="2">
        <f ca="1">IF(Proc[[#This Row],[DateClosed]]="",ABS(NETWORKDAYS(Proc[[#This Row],[DateOpened]],TODAY()))-1,ABS(NETWORKDAYS(Proc[[#This Row],[DateOpened]],Proc[[#This Row],[DateClosed]]))-1)</f>
        <v>2</v>
      </c>
      <c r="R1110" s="52" t="s">
        <v>488</v>
      </c>
      <c r="S1110" s="44"/>
      <c r="T1110" s="153">
        <v>1109</v>
      </c>
    </row>
    <row r="1111" spans="1:20" hidden="1">
      <c r="A1111" s="47" t="s">
        <v>2093</v>
      </c>
      <c r="B1111" s="111" t="str">
        <f>IFERROR(VLOOKUP(Proc[[#This Row],[App]],Table2[],3,0),"open")</f>
        <v>ok</v>
      </c>
      <c r="C1111" s="47" t="s">
        <v>369</v>
      </c>
      <c r="D1111" s="152" t="s">
        <v>6163</v>
      </c>
      <c r="E1111" s="152" t="s">
        <v>2102</v>
      </c>
      <c r="F1111" s="152" t="s">
        <v>2102</v>
      </c>
      <c r="G1111" s="47" t="s">
        <v>400</v>
      </c>
      <c r="H1111" s="44" t="str">
        <f>IF(Proc[[#This Row],[type]]="LFF (MDG-F)",MID(Proc[[#This Row],[Obj]],13,10),"")</f>
        <v/>
      </c>
      <c r="I1111" s="152"/>
      <c r="J1111" s="44" t="b">
        <f>Proc[[#This Row],[Requested]]=Proc[[#This Row],[CurrentParent]]</f>
        <v>1</v>
      </c>
      <c r="K1111" s="107" t="str">
        <f>IF(Proc[[#This Row],[Author]]="Marcela Urrego",VLOOKUP(LEFT(Proc[[#This Row],[Requested]],1),Table3[#All],2,0),VLOOKUP(Proc[[#This Row],[Author]],Table4[],2,0))</f>
        <v>LS</v>
      </c>
      <c r="L1111" s="44" t="s">
        <v>1970</v>
      </c>
      <c r="M1111" s="51">
        <v>45765.420370370368</v>
      </c>
      <c r="N1111" s="51">
        <v>45769</v>
      </c>
      <c r="O1111" s="51">
        <v>45769</v>
      </c>
      <c r="P1111" s="52" t="str">
        <f ca="1">IF(Proc[[#This Row],[DaysAgeing]]&gt;5,"yep","on track")</f>
        <v>on track</v>
      </c>
      <c r="Q1111" s="2">
        <f ca="1">IF(Proc[[#This Row],[DateClosed]]="",ABS(NETWORKDAYS(Proc[[#This Row],[DateOpened]],TODAY()))-1,ABS(NETWORKDAYS(Proc[[#This Row],[DateOpened]],Proc[[#This Row],[DateClosed]]))-1)</f>
        <v>2</v>
      </c>
      <c r="R1111" s="52" t="s">
        <v>488</v>
      </c>
      <c r="S1111" s="44"/>
      <c r="T1111" s="153">
        <v>1110</v>
      </c>
    </row>
    <row r="1112" spans="1:20" hidden="1">
      <c r="A1112" s="47" t="s">
        <v>2093</v>
      </c>
      <c r="B1112" s="111" t="str">
        <f>IFERROR(VLOOKUP(Proc[[#This Row],[App]],Table2[],3,0),"open")</f>
        <v>ok</v>
      </c>
      <c r="C1112" s="47" t="s">
        <v>369</v>
      </c>
      <c r="D1112" s="152" t="s">
        <v>6168</v>
      </c>
      <c r="E1112" s="152" t="s">
        <v>2104</v>
      </c>
      <c r="F1112" s="152" t="s">
        <v>2104</v>
      </c>
      <c r="G1112" s="47" t="s">
        <v>400</v>
      </c>
      <c r="H1112" s="44" t="str">
        <f>IF(Proc[[#This Row],[type]]="LFF (MDG-F)",MID(Proc[[#This Row],[Obj]],13,10),"")</f>
        <v/>
      </c>
      <c r="I1112" s="152"/>
      <c r="J1112" s="44" t="b">
        <f>Proc[[#This Row],[Requested]]=Proc[[#This Row],[CurrentParent]]</f>
        <v>1</v>
      </c>
      <c r="K1112" s="107" t="str">
        <f>IF(Proc[[#This Row],[Author]]="Marcela Urrego",VLOOKUP(LEFT(Proc[[#This Row],[Requested]],1),Table3[#All],2,0),VLOOKUP(Proc[[#This Row],[Author]],Table4[],2,0))</f>
        <v>LS</v>
      </c>
      <c r="L1112" s="44" t="s">
        <v>1970</v>
      </c>
      <c r="M1112" s="51">
        <v>45765.420370370368</v>
      </c>
      <c r="N1112" s="51">
        <v>45769</v>
      </c>
      <c r="O1112" s="51">
        <v>45769</v>
      </c>
      <c r="P1112" s="52" t="str">
        <f ca="1">IF(Proc[[#This Row],[DaysAgeing]]&gt;5,"yep","on track")</f>
        <v>on track</v>
      </c>
      <c r="Q1112" s="2">
        <f ca="1">IF(Proc[[#This Row],[DateClosed]]="",ABS(NETWORKDAYS(Proc[[#This Row],[DateOpened]],TODAY()))-1,ABS(NETWORKDAYS(Proc[[#This Row],[DateOpened]],Proc[[#This Row],[DateClosed]]))-1)</f>
        <v>2</v>
      </c>
      <c r="R1112" s="52" t="s">
        <v>488</v>
      </c>
      <c r="S1112" s="44"/>
      <c r="T1112" s="153">
        <v>1111</v>
      </c>
    </row>
    <row r="1113" spans="1:20" hidden="1">
      <c r="A1113" s="47" t="s">
        <v>2093</v>
      </c>
      <c r="B1113" s="111" t="str">
        <f>IFERROR(VLOOKUP(Proc[[#This Row],[App]],Table2[],3,0),"open")</f>
        <v>ok</v>
      </c>
      <c r="C1113" s="47" t="s">
        <v>369</v>
      </c>
      <c r="D1113" s="152" t="s">
        <v>8399</v>
      </c>
      <c r="E1113" s="152" t="s">
        <v>2105</v>
      </c>
      <c r="F1113" s="152" t="s">
        <v>2105</v>
      </c>
      <c r="G1113" s="47" t="s">
        <v>400</v>
      </c>
      <c r="H1113" s="44" t="str">
        <f>IF(Proc[[#This Row],[type]]="LFF (MDG-F)",MID(Proc[[#This Row],[Obj]],13,10),"")</f>
        <v/>
      </c>
      <c r="I1113" s="152"/>
      <c r="J1113" s="44" t="b">
        <f>Proc[[#This Row],[Requested]]=Proc[[#This Row],[CurrentParent]]</f>
        <v>1</v>
      </c>
      <c r="K1113" s="107" t="str">
        <f>IF(Proc[[#This Row],[Author]]="Marcela Urrego",VLOOKUP(LEFT(Proc[[#This Row],[Requested]],1),Table3[#All],2,0),VLOOKUP(Proc[[#This Row],[Author]],Table4[],2,0))</f>
        <v>LS</v>
      </c>
      <c r="L1113" s="44" t="s">
        <v>1970</v>
      </c>
      <c r="M1113" s="51">
        <v>45765.420370370368</v>
      </c>
      <c r="N1113" s="51">
        <v>45769</v>
      </c>
      <c r="O1113" s="51">
        <v>45769</v>
      </c>
      <c r="P1113" s="52" t="str">
        <f ca="1">IF(Proc[[#This Row],[DaysAgeing]]&gt;5,"yep","on track")</f>
        <v>on track</v>
      </c>
      <c r="Q1113" s="2">
        <f ca="1">IF(Proc[[#This Row],[DateClosed]]="",ABS(NETWORKDAYS(Proc[[#This Row],[DateOpened]],TODAY()))-1,ABS(NETWORKDAYS(Proc[[#This Row],[DateOpened]],Proc[[#This Row],[DateClosed]]))-1)</f>
        <v>2</v>
      </c>
      <c r="R1113" s="52" t="s">
        <v>488</v>
      </c>
      <c r="S1113" s="44"/>
      <c r="T1113" s="153">
        <v>1112</v>
      </c>
    </row>
    <row r="1114" spans="1:20" hidden="1">
      <c r="A1114" s="47" t="s">
        <v>2093</v>
      </c>
      <c r="B1114" s="111" t="str">
        <f>IFERROR(VLOOKUP(Proc[[#This Row],[App]],Table2[],3,0),"open")</f>
        <v>ok</v>
      </c>
      <c r="C1114" s="47" t="s">
        <v>369</v>
      </c>
      <c r="D1114" s="152" t="s">
        <v>6164</v>
      </c>
      <c r="E1114" s="152" t="s">
        <v>2071</v>
      </c>
      <c r="F1114" s="152" t="s">
        <v>2071</v>
      </c>
      <c r="G1114" s="47" t="s">
        <v>400</v>
      </c>
      <c r="H1114" s="44" t="str">
        <f>IF(Proc[[#This Row],[type]]="LFF (MDG-F)",MID(Proc[[#This Row],[Obj]],13,10),"")</f>
        <v/>
      </c>
      <c r="I1114" s="152"/>
      <c r="J1114" s="44" t="b">
        <f>Proc[[#This Row],[Requested]]=Proc[[#This Row],[CurrentParent]]</f>
        <v>1</v>
      </c>
      <c r="K1114" s="107" t="str">
        <f>IF(Proc[[#This Row],[Author]]="Marcela Urrego",VLOOKUP(LEFT(Proc[[#This Row],[Requested]],1),Table3[#All],2,0),VLOOKUP(Proc[[#This Row],[Author]],Table4[],2,0))</f>
        <v>LS</v>
      </c>
      <c r="L1114" s="44" t="s">
        <v>1970</v>
      </c>
      <c r="M1114" s="51">
        <v>45765.420370370368</v>
      </c>
      <c r="N1114" s="51">
        <v>45769</v>
      </c>
      <c r="O1114" s="51">
        <v>45769</v>
      </c>
      <c r="P1114" s="52" t="str">
        <f ca="1">IF(Proc[[#This Row],[DaysAgeing]]&gt;5,"yep","on track")</f>
        <v>on track</v>
      </c>
      <c r="Q1114" s="2">
        <f ca="1">IF(Proc[[#This Row],[DateClosed]]="",ABS(NETWORKDAYS(Proc[[#This Row],[DateOpened]],TODAY()))-1,ABS(NETWORKDAYS(Proc[[#This Row],[DateOpened]],Proc[[#This Row],[DateClosed]]))-1)</f>
        <v>2</v>
      </c>
      <c r="R1114" s="52" t="s">
        <v>488</v>
      </c>
      <c r="S1114" s="44"/>
      <c r="T1114" s="153">
        <v>1113</v>
      </c>
    </row>
    <row r="1115" spans="1:20" hidden="1">
      <c r="A1115" s="47" t="s">
        <v>2093</v>
      </c>
      <c r="B1115" s="111" t="str">
        <f>IFERROR(VLOOKUP(Proc[[#This Row],[App]],Table2[],3,0),"open")</f>
        <v>ok</v>
      </c>
      <c r="C1115" s="47" t="s">
        <v>369</v>
      </c>
      <c r="D1115" s="152" t="s">
        <v>6155</v>
      </c>
      <c r="E1115" s="152" t="s">
        <v>2102</v>
      </c>
      <c r="F1115" s="152" t="s">
        <v>2102</v>
      </c>
      <c r="G1115" s="47" t="s">
        <v>400</v>
      </c>
      <c r="H1115" s="44" t="str">
        <f>IF(Proc[[#This Row],[type]]="LFF (MDG-F)",MID(Proc[[#This Row],[Obj]],13,10),"")</f>
        <v/>
      </c>
      <c r="I1115" s="152"/>
      <c r="J1115" s="44" t="b">
        <f>Proc[[#This Row],[Requested]]=Proc[[#This Row],[CurrentParent]]</f>
        <v>1</v>
      </c>
      <c r="K1115" s="107" t="str">
        <f>IF(Proc[[#This Row],[Author]]="Marcela Urrego",VLOOKUP(LEFT(Proc[[#This Row],[Requested]],1),Table3[#All],2,0),VLOOKUP(Proc[[#This Row],[Author]],Table4[],2,0))</f>
        <v>LS</v>
      </c>
      <c r="L1115" s="44" t="s">
        <v>1970</v>
      </c>
      <c r="M1115" s="51">
        <v>45765.420370370368</v>
      </c>
      <c r="N1115" s="51">
        <v>45769</v>
      </c>
      <c r="O1115" s="51">
        <v>45769</v>
      </c>
      <c r="P1115" s="52" t="str">
        <f ca="1">IF(Proc[[#This Row],[DaysAgeing]]&gt;5,"yep","on track")</f>
        <v>on track</v>
      </c>
      <c r="Q1115" s="2">
        <f ca="1">IF(Proc[[#This Row],[DateClosed]]="",ABS(NETWORKDAYS(Proc[[#This Row],[DateOpened]],TODAY()))-1,ABS(NETWORKDAYS(Proc[[#This Row],[DateOpened]],Proc[[#This Row],[DateClosed]]))-1)</f>
        <v>2</v>
      </c>
      <c r="R1115" s="52" t="s">
        <v>488</v>
      </c>
      <c r="S1115" s="44"/>
      <c r="T1115" s="153">
        <v>1114</v>
      </c>
    </row>
    <row r="1116" spans="1:20" hidden="1">
      <c r="A1116" s="47" t="s">
        <v>2093</v>
      </c>
      <c r="B1116" s="111" t="str">
        <f>IFERROR(VLOOKUP(Proc[[#This Row],[App]],Table2[],3,0),"open")</f>
        <v>ok</v>
      </c>
      <c r="C1116" s="47" t="s">
        <v>369</v>
      </c>
      <c r="D1116" s="152" t="s">
        <v>6165</v>
      </c>
      <c r="E1116" s="152" t="s">
        <v>2102</v>
      </c>
      <c r="F1116" s="152" t="s">
        <v>2102</v>
      </c>
      <c r="G1116" s="47" t="s">
        <v>400</v>
      </c>
      <c r="H1116" s="44" t="str">
        <f>IF(Proc[[#This Row],[type]]="LFF (MDG-F)",MID(Proc[[#This Row],[Obj]],13,10),"")</f>
        <v/>
      </c>
      <c r="I1116" s="152"/>
      <c r="J1116" s="44" t="b">
        <f>Proc[[#This Row],[Requested]]=Proc[[#This Row],[CurrentParent]]</f>
        <v>1</v>
      </c>
      <c r="K1116" s="107" t="str">
        <f>IF(Proc[[#This Row],[Author]]="Marcela Urrego",VLOOKUP(LEFT(Proc[[#This Row],[Requested]],1),Table3[#All],2,0),VLOOKUP(Proc[[#This Row],[Author]],Table4[],2,0))</f>
        <v>LS</v>
      </c>
      <c r="L1116" s="44" t="s">
        <v>1970</v>
      </c>
      <c r="M1116" s="51">
        <v>45765.420370370368</v>
      </c>
      <c r="N1116" s="51">
        <v>45769</v>
      </c>
      <c r="O1116" s="51">
        <v>45769</v>
      </c>
      <c r="P1116" s="52" t="str">
        <f ca="1">IF(Proc[[#This Row],[DaysAgeing]]&gt;5,"yep","on track")</f>
        <v>on track</v>
      </c>
      <c r="Q1116" s="2">
        <f ca="1">IF(Proc[[#This Row],[DateClosed]]="",ABS(NETWORKDAYS(Proc[[#This Row],[DateOpened]],TODAY()))-1,ABS(NETWORKDAYS(Proc[[#This Row],[DateOpened]],Proc[[#This Row],[DateClosed]]))-1)</f>
        <v>2</v>
      </c>
      <c r="R1116" s="52" t="s">
        <v>488</v>
      </c>
      <c r="S1116" s="44"/>
      <c r="T1116" s="153">
        <v>1115</v>
      </c>
    </row>
    <row r="1117" spans="1:20" hidden="1">
      <c r="A1117" s="47" t="s">
        <v>2093</v>
      </c>
      <c r="B1117" s="111" t="str">
        <f>IFERROR(VLOOKUP(Proc[[#This Row],[App]],Table2[],3,0),"open")</f>
        <v>ok</v>
      </c>
      <c r="C1117" s="47" t="s">
        <v>369</v>
      </c>
      <c r="D1117" s="152" t="s">
        <v>6166</v>
      </c>
      <c r="E1117" s="152" t="s">
        <v>2071</v>
      </c>
      <c r="F1117" s="152" t="s">
        <v>2071</v>
      </c>
      <c r="G1117" s="47" t="s">
        <v>400</v>
      </c>
      <c r="H1117" s="44" t="str">
        <f>IF(Proc[[#This Row],[type]]="LFF (MDG-F)",MID(Proc[[#This Row],[Obj]],13,10),"")</f>
        <v/>
      </c>
      <c r="I1117" s="152"/>
      <c r="J1117" s="44" t="b">
        <f>Proc[[#This Row],[Requested]]=Proc[[#This Row],[CurrentParent]]</f>
        <v>1</v>
      </c>
      <c r="K1117" s="107" t="str">
        <f>IF(Proc[[#This Row],[Author]]="Marcela Urrego",VLOOKUP(LEFT(Proc[[#This Row],[Requested]],1),Table3[#All],2,0),VLOOKUP(Proc[[#This Row],[Author]],Table4[],2,0))</f>
        <v>LS</v>
      </c>
      <c r="L1117" s="44" t="s">
        <v>1970</v>
      </c>
      <c r="M1117" s="51">
        <v>45765.420370370368</v>
      </c>
      <c r="N1117" s="51">
        <v>45769</v>
      </c>
      <c r="O1117" s="51">
        <v>45769</v>
      </c>
      <c r="P1117" s="52" t="str">
        <f ca="1">IF(Proc[[#This Row],[DaysAgeing]]&gt;5,"yep","on track")</f>
        <v>on track</v>
      </c>
      <c r="Q1117" s="2">
        <f ca="1">IF(Proc[[#This Row],[DateClosed]]="",ABS(NETWORKDAYS(Proc[[#This Row],[DateOpened]],TODAY()))-1,ABS(NETWORKDAYS(Proc[[#This Row],[DateOpened]],Proc[[#This Row],[DateClosed]]))-1)</f>
        <v>2</v>
      </c>
      <c r="R1117" s="52" t="s">
        <v>488</v>
      </c>
      <c r="S1117" s="44"/>
      <c r="T1117" s="153">
        <v>1116</v>
      </c>
    </row>
    <row r="1118" spans="1:20" hidden="1">
      <c r="A1118" s="47" t="s">
        <v>2093</v>
      </c>
      <c r="B1118" s="111" t="str">
        <f>IFERROR(VLOOKUP(Proc[[#This Row],[App]],Table2[],3,0),"open")</f>
        <v>ok</v>
      </c>
      <c r="C1118" s="47" t="s">
        <v>369</v>
      </c>
      <c r="D1118" s="152" t="s">
        <v>6167</v>
      </c>
      <c r="E1118" s="152" t="s">
        <v>2071</v>
      </c>
      <c r="F1118" s="152" t="s">
        <v>2071</v>
      </c>
      <c r="G1118" s="47" t="s">
        <v>400</v>
      </c>
      <c r="H1118" s="44" t="str">
        <f>IF(Proc[[#This Row],[type]]="LFF (MDG-F)",MID(Proc[[#This Row],[Obj]],13,10),"")</f>
        <v/>
      </c>
      <c r="I1118" s="152"/>
      <c r="J1118" s="44" t="b">
        <f>Proc[[#This Row],[Requested]]=Proc[[#This Row],[CurrentParent]]</f>
        <v>1</v>
      </c>
      <c r="K1118" s="107" t="str">
        <f>IF(Proc[[#This Row],[Author]]="Marcela Urrego",VLOOKUP(LEFT(Proc[[#This Row],[Requested]],1),Table3[#All],2,0),VLOOKUP(Proc[[#This Row],[Author]],Table4[],2,0))</f>
        <v>LS</v>
      </c>
      <c r="L1118" s="44" t="s">
        <v>1970</v>
      </c>
      <c r="M1118" s="51">
        <v>45765.420370370368</v>
      </c>
      <c r="N1118" s="51">
        <v>45769</v>
      </c>
      <c r="O1118" s="51">
        <v>45769</v>
      </c>
      <c r="P1118" s="52" t="str">
        <f ca="1">IF(Proc[[#This Row],[DaysAgeing]]&gt;5,"yep","on track")</f>
        <v>on track</v>
      </c>
      <c r="Q1118" s="2">
        <f ca="1">IF(Proc[[#This Row],[DateClosed]]="",ABS(NETWORKDAYS(Proc[[#This Row],[DateOpened]],TODAY()))-1,ABS(NETWORKDAYS(Proc[[#This Row],[DateOpened]],Proc[[#This Row],[DateClosed]]))-1)</f>
        <v>2</v>
      </c>
      <c r="R1118" s="52" t="s">
        <v>488</v>
      </c>
      <c r="S1118" s="44"/>
      <c r="T1118" s="153">
        <v>1117</v>
      </c>
    </row>
    <row r="1119" spans="1:20" hidden="1">
      <c r="A1119" s="47" t="s">
        <v>2093</v>
      </c>
      <c r="B1119" s="111" t="str">
        <f>IFERROR(VLOOKUP(Proc[[#This Row],[App]],Table2[],3,0),"open")</f>
        <v>ok</v>
      </c>
      <c r="C1119" s="47" t="s">
        <v>369</v>
      </c>
      <c r="D1119" s="152" t="s">
        <v>8400</v>
      </c>
      <c r="E1119" s="152" t="s">
        <v>2103</v>
      </c>
      <c r="F1119" s="152" t="s">
        <v>2103</v>
      </c>
      <c r="G1119" s="47" t="s">
        <v>400</v>
      </c>
      <c r="H1119" s="44" t="str">
        <f>IF(Proc[[#This Row],[type]]="LFF (MDG-F)",MID(Proc[[#This Row],[Obj]],13,10),"")</f>
        <v/>
      </c>
      <c r="I1119" s="152"/>
      <c r="J1119" s="44" t="b">
        <f>Proc[[#This Row],[Requested]]=Proc[[#This Row],[CurrentParent]]</f>
        <v>1</v>
      </c>
      <c r="K1119" s="107" t="str">
        <f>IF(Proc[[#This Row],[Author]]="Marcela Urrego",VLOOKUP(LEFT(Proc[[#This Row],[Requested]],1),Table3[#All],2,0),VLOOKUP(Proc[[#This Row],[Author]],Table4[],2,0))</f>
        <v>LS</v>
      </c>
      <c r="L1119" s="44" t="s">
        <v>1970</v>
      </c>
      <c r="M1119" s="51">
        <v>45765.420370370368</v>
      </c>
      <c r="N1119" s="51">
        <v>45769</v>
      </c>
      <c r="O1119" s="51">
        <v>45769</v>
      </c>
      <c r="P1119" s="52" t="str">
        <f ca="1">IF(Proc[[#This Row],[DaysAgeing]]&gt;5,"yep","on track")</f>
        <v>on track</v>
      </c>
      <c r="Q1119" s="2">
        <f ca="1">IF(Proc[[#This Row],[DateClosed]]="",ABS(NETWORKDAYS(Proc[[#This Row],[DateOpened]],TODAY()))-1,ABS(NETWORKDAYS(Proc[[#This Row],[DateOpened]],Proc[[#This Row],[DateClosed]]))-1)</f>
        <v>2</v>
      </c>
      <c r="R1119" s="52" t="s">
        <v>488</v>
      </c>
      <c r="S1119" s="44"/>
      <c r="T1119" s="153">
        <v>1118</v>
      </c>
    </row>
    <row r="1120" spans="1:20" hidden="1">
      <c r="A1120" s="47" t="s">
        <v>2093</v>
      </c>
      <c r="B1120" s="111" t="str">
        <f>IFERROR(VLOOKUP(Proc[[#This Row],[App]],Table2[],3,0),"open")</f>
        <v>ok</v>
      </c>
      <c r="C1120" s="47" t="s">
        <v>369</v>
      </c>
      <c r="D1120" s="152" t="s">
        <v>8401</v>
      </c>
      <c r="E1120" s="152" t="s">
        <v>2103</v>
      </c>
      <c r="F1120" s="152" t="s">
        <v>2103</v>
      </c>
      <c r="G1120" s="47" t="s">
        <v>400</v>
      </c>
      <c r="H1120" s="44" t="str">
        <f>IF(Proc[[#This Row],[type]]="LFF (MDG-F)",MID(Proc[[#This Row],[Obj]],13,10),"")</f>
        <v/>
      </c>
      <c r="I1120" s="152"/>
      <c r="J1120" s="44" t="b">
        <f>Proc[[#This Row],[Requested]]=Proc[[#This Row],[CurrentParent]]</f>
        <v>1</v>
      </c>
      <c r="K1120" s="107" t="str">
        <f>IF(Proc[[#This Row],[Author]]="Marcela Urrego",VLOOKUP(LEFT(Proc[[#This Row],[Requested]],1),Table3[#All],2,0),VLOOKUP(Proc[[#This Row],[Author]],Table4[],2,0))</f>
        <v>LS</v>
      </c>
      <c r="L1120" s="44" t="s">
        <v>1970</v>
      </c>
      <c r="M1120" s="51">
        <v>45765.420370370368</v>
      </c>
      <c r="N1120" s="51">
        <v>45769</v>
      </c>
      <c r="O1120" s="51">
        <v>45769</v>
      </c>
      <c r="P1120" s="52" t="str">
        <f ca="1">IF(Proc[[#This Row],[DaysAgeing]]&gt;5,"yep","on track")</f>
        <v>on track</v>
      </c>
      <c r="Q1120" s="2">
        <f ca="1">IF(Proc[[#This Row],[DateClosed]]="",ABS(NETWORKDAYS(Proc[[#This Row],[DateOpened]],TODAY()))-1,ABS(NETWORKDAYS(Proc[[#This Row],[DateOpened]],Proc[[#This Row],[DateClosed]]))-1)</f>
        <v>2</v>
      </c>
      <c r="R1120" s="52" t="s">
        <v>488</v>
      </c>
      <c r="S1120" s="44"/>
      <c r="T1120" s="153">
        <v>1119</v>
      </c>
    </row>
    <row r="1121" spans="1:20" hidden="1">
      <c r="A1121" s="47" t="s">
        <v>2093</v>
      </c>
      <c r="B1121" s="111" t="str">
        <f>IFERROR(VLOOKUP(Proc[[#This Row],[App]],Table2[],3,0),"open")</f>
        <v>ok</v>
      </c>
      <c r="C1121" s="47" t="s">
        <v>369</v>
      </c>
      <c r="D1121" s="152" t="s">
        <v>8402</v>
      </c>
      <c r="E1121" s="152" t="s">
        <v>2096</v>
      </c>
      <c r="F1121" s="152" t="s">
        <v>2096</v>
      </c>
      <c r="G1121" s="47" t="s">
        <v>400</v>
      </c>
      <c r="H1121" s="44" t="str">
        <f>IF(Proc[[#This Row],[type]]="LFF (MDG-F)",MID(Proc[[#This Row],[Obj]],13,10),"")</f>
        <v/>
      </c>
      <c r="I1121" s="152"/>
      <c r="J1121" s="44" t="b">
        <f>Proc[[#This Row],[Requested]]=Proc[[#This Row],[CurrentParent]]</f>
        <v>1</v>
      </c>
      <c r="K1121" s="107" t="str">
        <f>IF(Proc[[#This Row],[Author]]="Marcela Urrego",VLOOKUP(LEFT(Proc[[#This Row],[Requested]],1),Table3[#All],2,0),VLOOKUP(Proc[[#This Row],[Author]],Table4[],2,0))</f>
        <v>LS</v>
      </c>
      <c r="L1121" s="44" t="s">
        <v>1970</v>
      </c>
      <c r="M1121" s="51">
        <v>45765.420370370368</v>
      </c>
      <c r="N1121" s="51">
        <v>45769</v>
      </c>
      <c r="O1121" s="51">
        <v>45769</v>
      </c>
      <c r="P1121" s="52" t="str">
        <f ca="1">IF(Proc[[#This Row],[DaysAgeing]]&gt;5,"yep","on track")</f>
        <v>on track</v>
      </c>
      <c r="Q1121" s="2">
        <f ca="1">IF(Proc[[#This Row],[DateClosed]]="",ABS(NETWORKDAYS(Proc[[#This Row],[DateOpened]],TODAY()))-1,ABS(NETWORKDAYS(Proc[[#This Row],[DateOpened]],Proc[[#This Row],[DateClosed]]))-1)</f>
        <v>2</v>
      </c>
      <c r="R1121" s="52" t="s">
        <v>488</v>
      </c>
      <c r="S1121" s="44"/>
      <c r="T1121" s="153">
        <v>1120</v>
      </c>
    </row>
    <row r="1122" spans="1:20" hidden="1">
      <c r="A1122" s="47" t="s">
        <v>2093</v>
      </c>
      <c r="B1122" s="111" t="str">
        <f>IFERROR(VLOOKUP(Proc[[#This Row],[App]],Table2[],3,0),"open")</f>
        <v>ok</v>
      </c>
      <c r="C1122" s="47" t="s">
        <v>369</v>
      </c>
      <c r="D1122" s="152" t="s">
        <v>8403</v>
      </c>
      <c r="E1122" s="152" t="s">
        <v>2098</v>
      </c>
      <c r="F1122" s="152" t="s">
        <v>2098</v>
      </c>
      <c r="G1122" s="47" t="s">
        <v>400</v>
      </c>
      <c r="H1122" s="44" t="str">
        <f>IF(Proc[[#This Row],[type]]="LFF (MDG-F)",MID(Proc[[#This Row],[Obj]],13,10),"")</f>
        <v/>
      </c>
      <c r="I1122" s="152"/>
      <c r="J1122" s="44" t="b">
        <f>Proc[[#This Row],[Requested]]=Proc[[#This Row],[CurrentParent]]</f>
        <v>1</v>
      </c>
      <c r="K1122" s="107" t="str">
        <f>IF(Proc[[#This Row],[Author]]="Marcela Urrego",VLOOKUP(LEFT(Proc[[#This Row],[Requested]],1),Table3[#All],2,0),VLOOKUP(Proc[[#This Row],[Author]],Table4[],2,0))</f>
        <v>LS</v>
      </c>
      <c r="L1122" s="44" t="s">
        <v>1970</v>
      </c>
      <c r="M1122" s="51">
        <v>45765.420370370368</v>
      </c>
      <c r="N1122" s="51">
        <v>45769</v>
      </c>
      <c r="O1122" s="51">
        <v>45769</v>
      </c>
      <c r="P1122" s="52" t="str">
        <f ca="1">IF(Proc[[#This Row],[DaysAgeing]]&gt;5,"yep","on track")</f>
        <v>on track</v>
      </c>
      <c r="Q1122" s="2">
        <f ca="1">IF(Proc[[#This Row],[DateClosed]]="",ABS(NETWORKDAYS(Proc[[#This Row],[DateOpened]],TODAY()))-1,ABS(NETWORKDAYS(Proc[[#This Row],[DateOpened]],Proc[[#This Row],[DateClosed]]))-1)</f>
        <v>2</v>
      </c>
      <c r="R1122" s="52" t="s">
        <v>488</v>
      </c>
      <c r="S1122" s="44"/>
      <c r="T1122" s="153">
        <v>1121</v>
      </c>
    </row>
    <row r="1123" spans="1:20" hidden="1">
      <c r="A1123" s="47" t="s">
        <v>2093</v>
      </c>
      <c r="B1123" s="111" t="str">
        <f>IFERROR(VLOOKUP(Proc[[#This Row],[App]],Table2[],3,0),"open")</f>
        <v>ok</v>
      </c>
      <c r="C1123" s="47" t="s">
        <v>369</v>
      </c>
      <c r="D1123" s="152" t="s">
        <v>8404</v>
      </c>
      <c r="E1123" s="152" t="s">
        <v>2099</v>
      </c>
      <c r="F1123" s="152" t="s">
        <v>2099</v>
      </c>
      <c r="G1123" s="47" t="s">
        <v>400</v>
      </c>
      <c r="H1123" s="44" t="str">
        <f>IF(Proc[[#This Row],[type]]="LFF (MDG-F)",MID(Proc[[#This Row],[Obj]],13,10),"")</f>
        <v/>
      </c>
      <c r="I1123" s="152"/>
      <c r="J1123" s="44" t="b">
        <f>Proc[[#This Row],[Requested]]=Proc[[#This Row],[CurrentParent]]</f>
        <v>1</v>
      </c>
      <c r="K1123" s="107" t="str">
        <f>IF(Proc[[#This Row],[Author]]="Marcela Urrego",VLOOKUP(LEFT(Proc[[#This Row],[Requested]],1),Table3[#All],2,0),VLOOKUP(Proc[[#This Row],[Author]],Table4[],2,0))</f>
        <v>LS</v>
      </c>
      <c r="L1123" s="44" t="s">
        <v>1970</v>
      </c>
      <c r="M1123" s="51">
        <v>45765.420370370368</v>
      </c>
      <c r="N1123" s="51">
        <v>45769</v>
      </c>
      <c r="O1123" s="51">
        <v>45769</v>
      </c>
      <c r="P1123" s="52" t="str">
        <f ca="1">IF(Proc[[#This Row],[DaysAgeing]]&gt;5,"yep","on track")</f>
        <v>on track</v>
      </c>
      <c r="Q1123" s="2">
        <f ca="1">IF(Proc[[#This Row],[DateClosed]]="",ABS(NETWORKDAYS(Proc[[#This Row],[DateOpened]],TODAY()))-1,ABS(NETWORKDAYS(Proc[[#This Row],[DateOpened]],Proc[[#This Row],[DateClosed]]))-1)</f>
        <v>2</v>
      </c>
      <c r="R1123" s="52" t="s">
        <v>488</v>
      </c>
      <c r="S1123" s="44"/>
      <c r="T1123" s="153">
        <v>1122</v>
      </c>
    </row>
    <row r="1124" spans="1:20" hidden="1">
      <c r="A1124" t="s">
        <v>2106</v>
      </c>
      <c r="B1124" s="111" t="str">
        <f>IFERROR(VLOOKUP(Proc[[#This Row],[App]],Table2[],3,0),"open")</f>
        <v>ok</v>
      </c>
      <c r="C1124" s="47" t="s">
        <v>369</v>
      </c>
      <c r="D1124" s="152" t="s">
        <v>8405</v>
      </c>
      <c r="E1124" s="152" t="s">
        <v>418</v>
      </c>
      <c r="F1124" s="152" t="s">
        <v>418</v>
      </c>
      <c r="G1124" s="47" t="s">
        <v>400</v>
      </c>
      <c r="H1124" s="44" t="str">
        <f>IF(Proc[[#This Row],[type]]="LFF (MDG-F)",MID(Proc[[#This Row],[Obj]],13,10),"")</f>
        <v/>
      </c>
      <c r="I1124" s="152"/>
      <c r="J1124" s="44" t="b">
        <f>Proc[[#This Row],[Requested]]=Proc[[#This Row],[CurrentParent]]</f>
        <v>1</v>
      </c>
      <c r="K1124" s="107" t="str">
        <f>IF(Proc[[#This Row],[Author]]="Marcela Urrego",VLOOKUP(LEFT(Proc[[#This Row],[Requested]],1),Table3[#All],2,0),VLOOKUP(Proc[[#This Row],[Author]],Table4[],2,0))</f>
        <v>MGF</v>
      </c>
      <c r="L1124" s="44" t="s">
        <v>1970</v>
      </c>
      <c r="M1124" s="51">
        <v>45763.611655092594</v>
      </c>
      <c r="N1124" s="51">
        <v>45770</v>
      </c>
      <c r="O1124" s="51">
        <v>45770</v>
      </c>
      <c r="P1124" s="52" t="str">
        <f ca="1">IF(Proc[[#This Row],[DaysAgeing]]&gt;5,"yep","on track")</f>
        <v>on track</v>
      </c>
      <c r="Q1124" s="2">
        <f ca="1">IF(Proc[[#This Row],[DateClosed]]="",ABS(NETWORKDAYS(Proc[[#This Row],[DateOpened]],TODAY()))-1,ABS(NETWORKDAYS(Proc[[#This Row],[DateOpened]],Proc[[#This Row],[DateClosed]]))-1)</f>
        <v>5</v>
      </c>
      <c r="R1124" s="52" t="s">
        <v>1067</v>
      </c>
      <c r="S1124" s="44"/>
      <c r="T1124" s="153">
        <v>1123</v>
      </c>
    </row>
    <row r="1125" spans="1:20" hidden="1">
      <c r="A1125" s="47" t="s">
        <v>2106</v>
      </c>
      <c r="B1125" s="111" t="str">
        <f>IFERROR(VLOOKUP(Proc[[#This Row],[App]],Table2[],3,0),"open")</f>
        <v>ok</v>
      </c>
      <c r="C1125" s="47" t="s">
        <v>369</v>
      </c>
      <c r="D1125" s="152" t="s">
        <v>8406</v>
      </c>
      <c r="E1125" s="152" t="s">
        <v>418</v>
      </c>
      <c r="F1125" s="152" t="s">
        <v>418</v>
      </c>
      <c r="G1125" s="47" t="s">
        <v>400</v>
      </c>
      <c r="H1125" s="44" t="str">
        <f>IF(Proc[[#This Row],[type]]="LFF (MDG-F)",MID(Proc[[#This Row],[Obj]],13,10),"")</f>
        <v/>
      </c>
      <c r="I1125" s="152"/>
      <c r="J1125" s="44" t="b">
        <f>Proc[[#This Row],[Requested]]=Proc[[#This Row],[CurrentParent]]</f>
        <v>1</v>
      </c>
      <c r="K1125" s="107" t="str">
        <f>IF(Proc[[#This Row],[Author]]="Marcela Urrego",VLOOKUP(LEFT(Proc[[#This Row],[Requested]],1),Table3[#All],2,0),VLOOKUP(Proc[[#This Row],[Author]],Table4[],2,0))</f>
        <v>MGF</v>
      </c>
      <c r="L1125" s="44" t="s">
        <v>1970</v>
      </c>
      <c r="M1125" s="51">
        <v>45763.611655092594</v>
      </c>
      <c r="N1125" s="51">
        <v>45770</v>
      </c>
      <c r="O1125" s="51">
        <v>45770</v>
      </c>
      <c r="P1125" s="52" t="str">
        <f ca="1">IF(Proc[[#This Row],[DaysAgeing]]&gt;5,"yep","on track")</f>
        <v>on track</v>
      </c>
      <c r="Q1125" s="2">
        <f ca="1">IF(Proc[[#This Row],[DateClosed]]="",ABS(NETWORKDAYS(Proc[[#This Row],[DateOpened]],TODAY()))-1,ABS(NETWORKDAYS(Proc[[#This Row],[DateOpened]],Proc[[#This Row],[DateClosed]]))-1)</f>
        <v>5</v>
      </c>
      <c r="R1125" s="52" t="s">
        <v>1067</v>
      </c>
      <c r="S1125" s="44"/>
      <c r="T1125" s="153">
        <v>1124</v>
      </c>
    </row>
    <row r="1126" spans="1:20" hidden="1">
      <c r="A1126" s="47" t="s">
        <v>2106</v>
      </c>
      <c r="B1126" s="111" t="str">
        <f>IFERROR(VLOOKUP(Proc[[#This Row],[App]],Table2[],3,0),"open")</f>
        <v>ok</v>
      </c>
      <c r="C1126" s="47" t="s">
        <v>369</v>
      </c>
      <c r="D1126" s="152" t="s">
        <v>8407</v>
      </c>
      <c r="E1126" s="152" t="s">
        <v>418</v>
      </c>
      <c r="F1126" s="152" t="s">
        <v>418</v>
      </c>
      <c r="G1126" s="47" t="s">
        <v>400</v>
      </c>
      <c r="H1126" s="44" t="str">
        <f>IF(Proc[[#This Row],[type]]="LFF (MDG-F)",MID(Proc[[#This Row],[Obj]],13,10),"")</f>
        <v/>
      </c>
      <c r="I1126" s="152"/>
      <c r="J1126" s="44" t="b">
        <f>Proc[[#This Row],[Requested]]=Proc[[#This Row],[CurrentParent]]</f>
        <v>1</v>
      </c>
      <c r="K1126" s="107" t="str">
        <f>IF(Proc[[#This Row],[Author]]="Marcela Urrego",VLOOKUP(LEFT(Proc[[#This Row],[Requested]],1),Table3[#All],2,0),VLOOKUP(Proc[[#This Row],[Author]],Table4[],2,0))</f>
        <v>MGF</v>
      </c>
      <c r="L1126" s="44" t="s">
        <v>1970</v>
      </c>
      <c r="M1126" s="51">
        <v>45763.611655092594</v>
      </c>
      <c r="N1126" s="51">
        <v>45770</v>
      </c>
      <c r="O1126" s="51">
        <v>45770</v>
      </c>
      <c r="P1126" s="52" t="str">
        <f ca="1">IF(Proc[[#This Row],[DaysAgeing]]&gt;5,"yep","on track")</f>
        <v>on track</v>
      </c>
      <c r="Q1126" s="2">
        <f ca="1">IF(Proc[[#This Row],[DateClosed]]="",ABS(NETWORKDAYS(Proc[[#This Row],[DateOpened]],TODAY()))-1,ABS(NETWORKDAYS(Proc[[#This Row],[DateOpened]],Proc[[#This Row],[DateClosed]]))-1)</f>
        <v>5</v>
      </c>
      <c r="R1126" s="52" t="s">
        <v>1067</v>
      </c>
      <c r="S1126" s="44"/>
      <c r="T1126" s="153">
        <v>1125</v>
      </c>
    </row>
    <row r="1127" spans="1:20" hidden="1">
      <c r="A1127" s="47" t="s">
        <v>2106</v>
      </c>
      <c r="B1127" s="111" t="str">
        <f>IFERROR(VLOOKUP(Proc[[#This Row],[App]],Table2[],3,0),"open")</f>
        <v>ok</v>
      </c>
      <c r="C1127" s="47" t="s">
        <v>369</v>
      </c>
      <c r="D1127" s="152" t="s">
        <v>8408</v>
      </c>
      <c r="E1127" s="152" t="s">
        <v>418</v>
      </c>
      <c r="F1127" s="152" t="s">
        <v>418</v>
      </c>
      <c r="G1127" s="47" t="s">
        <v>400</v>
      </c>
      <c r="H1127" s="44" t="str">
        <f>IF(Proc[[#This Row],[type]]="LFF (MDG-F)",MID(Proc[[#This Row],[Obj]],13,10),"")</f>
        <v/>
      </c>
      <c r="I1127" s="152"/>
      <c r="J1127" s="44" t="b">
        <f>Proc[[#This Row],[Requested]]=Proc[[#This Row],[CurrentParent]]</f>
        <v>1</v>
      </c>
      <c r="K1127" s="107" t="str">
        <f>IF(Proc[[#This Row],[Author]]="Marcela Urrego",VLOOKUP(LEFT(Proc[[#This Row],[Requested]],1),Table3[#All],2,0),VLOOKUP(Proc[[#This Row],[Author]],Table4[],2,0))</f>
        <v>MGF</v>
      </c>
      <c r="L1127" s="44" t="s">
        <v>1970</v>
      </c>
      <c r="M1127" s="51">
        <v>45763.611655092594</v>
      </c>
      <c r="N1127" s="51">
        <v>45770</v>
      </c>
      <c r="O1127" s="51">
        <v>45770</v>
      </c>
      <c r="P1127" s="52" t="str">
        <f ca="1">IF(Proc[[#This Row],[DaysAgeing]]&gt;5,"yep","on track")</f>
        <v>on track</v>
      </c>
      <c r="Q1127" s="2">
        <f ca="1">IF(Proc[[#This Row],[DateClosed]]="",ABS(NETWORKDAYS(Proc[[#This Row],[DateOpened]],TODAY()))-1,ABS(NETWORKDAYS(Proc[[#This Row],[DateOpened]],Proc[[#This Row],[DateClosed]]))-1)</f>
        <v>5</v>
      </c>
      <c r="R1127" s="52" t="s">
        <v>1067</v>
      </c>
      <c r="S1127" s="44"/>
      <c r="T1127" s="153">
        <v>1126</v>
      </c>
    </row>
    <row r="1128" spans="1:20" hidden="1">
      <c r="A1128" s="47" t="s">
        <v>2106</v>
      </c>
      <c r="B1128" s="111" t="str">
        <f>IFERROR(VLOOKUP(Proc[[#This Row],[App]],Table2[],3,0),"open")</f>
        <v>ok</v>
      </c>
      <c r="C1128" s="47" t="s">
        <v>377</v>
      </c>
      <c r="D1128" s="152" t="s">
        <v>8409</v>
      </c>
      <c r="E1128" s="152" t="s">
        <v>418</v>
      </c>
      <c r="F1128" s="152" t="s">
        <v>418</v>
      </c>
      <c r="G1128" s="47" t="s">
        <v>400</v>
      </c>
      <c r="H1128" s="44" t="str">
        <f>IF(Proc[[#This Row],[type]]="LFF (MDG-F)",MID(Proc[[#This Row],[Obj]],13,10),"")</f>
        <v/>
      </c>
      <c r="I1128" s="152"/>
      <c r="J1128" s="44" t="b">
        <f>Proc[[#This Row],[Requested]]=Proc[[#This Row],[CurrentParent]]</f>
        <v>1</v>
      </c>
      <c r="K1128" s="107" t="str">
        <f>IF(Proc[[#This Row],[Author]]="Marcela Urrego",VLOOKUP(LEFT(Proc[[#This Row],[Requested]],1),Table3[#All],2,0),VLOOKUP(Proc[[#This Row],[Author]],Table4[],2,0))</f>
        <v>MGF</v>
      </c>
      <c r="L1128" s="44" t="s">
        <v>1970</v>
      </c>
      <c r="M1128" s="51">
        <v>45763.611655092594</v>
      </c>
      <c r="N1128" s="51"/>
      <c r="O1128" s="51">
        <v>45770</v>
      </c>
      <c r="P1128" s="52" t="str">
        <f ca="1">IF(Proc[[#This Row],[DaysAgeing]]&gt;5,"yep","on track")</f>
        <v>on track</v>
      </c>
      <c r="Q1128" s="2">
        <f ca="1">IF(Proc[[#This Row],[DateClosed]]="",ABS(NETWORKDAYS(Proc[[#This Row],[DateOpened]],TODAY()))-1,ABS(NETWORKDAYS(Proc[[#This Row],[DateOpened]],Proc[[#This Row],[DateClosed]]))-1)</f>
        <v>5</v>
      </c>
      <c r="R1128" s="52" t="s">
        <v>1067</v>
      </c>
      <c r="S1128" s="153" t="e">
        <f>VLOOKUP(Proc[[#This Row],[Obj]],#REF!,2,0)</f>
        <v>#REF!</v>
      </c>
      <c r="T1128" s="153">
        <v>1127</v>
      </c>
    </row>
    <row r="1129" spans="1:20" hidden="1">
      <c r="A1129" s="47" t="s">
        <v>2106</v>
      </c>
      <c r="B1129" s="111" t="str">
        <f>IFERROR(VLOOKUP(Proc[[#This Row],[App]],Table2[],3,0),"open")</f>
        <v>ok</v>
      </c>
      <c r="C1129" s="47" t="s">
        <v>377</v>
      </c>
      <c r="D1129" s="152" t="s">
        <v>8410</v>
      </c>
      <c r="E1129" s="152" t="s">
        <v>418</v>
      </c>
      <c r="F1129" s="152" t="s">
        <v>418</v>
      </c>
      <c r="G1129" s="47" t="s">
        <v>400</v>
      </c>
      <c r="H1129" s="44" t="str">
        <f>IF(Proc[[#This Row],[type]]="LFF (MDG-F)",MID(Proc[[#This Row],[Obj]],13,10),"")</f>
        <v/>
      </c>
      <c r="I1129" s="152"/>
      <c r="J1129" s="44" t="b">
        <f>Proc[[#This Row],[Requested]]=Proc[[#This Row],[CurrentParent]]</f>
        <v>1</v>
      </c>
      <c r="K1129" s="107" t="str">
        <f>IF(Proc[[#This Row],[Author]]="Marcela Urrego",VLOOKUP(LEFT(Proc[[#This Row],[Requested]],1),Table3[#All],2,0),VLOOKUP(Proc[[#This Row],[Author]],Table4[],2,0))</f>
        <v>MGF</v>
      </c>
      <c r="L1129" s="44" t="s">
        <v>1970</v>
      </c>
      <c r="M1129" s="51">
        <v>45763.611655092594</v>
      </c>
      <c r="N1129" s="51"/>
      <c r="O1129" s="51">
        <v>45770</v>
      </c>
      <c r="P1129" s="52" t="str">
        <f ca="1">IF(Proc[[#This Row],[DaysAgeing]]&gt;5,"yep","on track")</f>
        <v>on track</v>
      </c>
      <c r="Q1129" s="2">
        <f ca="1">IF(Proc[[#This Row],[DateClosed]]="",ABS(NETWORKDAYS(Proc[[#This Row],[DateOpened]],TODAY()))-1,ABS(NETWORKDAYS(Proc[[#This Row],[DateOpened]],Proc[[#This Row],[DateClosed]]))-1)</f>
        <v>5</v>
      </c>
      <c r="R1129" s="52" t="s">
        <v>1067</v>
      </c>
      <c r="S1129" s="153" t="e">
        <f>VLOOKUP(Proc[[#This Row],[Obj]],#REF!,2,0)</f>
        <v>#REF!</v>
      </c>
      <c r="T1129" s="153">
        <v>1128</v>
      </c>
    </row>
    <row r="1130" spans="1:20" hidden="1">
      <c r="A1130" s="47" t="s">
        <v>2106</v>
      </c>
      <c r="B1130" s="111" t="str">
        <f>IFERROR(VLOOKUP(Proc[[#This Row],[App]],Table2[],3,0),"open")</f>
        <v>ok</v>
      </c>
      <c r="C1130" s="152" t="s">
        <v>369</v>
      </c>
      <c r="D1130" s="152" t="s">
        <v>4120</v>
      </c>
      <c r="E1130" s="152" t="s">
        <v>418</v>
      </c>
      <c r="F1130" s="152" t="s">
        <v>418</v>
      </c>
      <c r="G1130" s="47" t="s">
        <v>400</v>
      </c>
      <c r="H1130" s="44" t="str">
        <f>IF(Proc[[#This Row],[type]]="LFF (MDG-F)",MID(Proc[[#This Row],[Obj]],13,10),"")</f>
        <v/>
      </c>
      <c r="I1130" s="152"/>
      <c r="J1130" s="44" t="b">
        <f>Proc[[#This Row],[Requested]]=Proc[[#This Row],[CurrentParent]]</f>
        <v>1</v>
      </c>
      <c r="K1130" s="107" t="str">
        <f>IF(Proc[[#This Row],[Author]]="Marcela Urrego",VLOOKUP(LEFT(Proc[[#This Row],[Requested]],1),Table3[#All],2,0),VLOOKUP(Proc[[#This Row],[Author]],Table4[],2,0))</f>
        <v>MGF</v>
      </c>
      <c r="L1130" s="44" t="s">
        <v>1970</v>
      </c>
      <c r="M1130" s="51">
        <v>45763.611655092594</v>
      </c>
      <c r="N1130" s="51"/>
      <c r="O1130" s="51">
        <v>45770</v>
      </c>
      <c r="P1130" s="52" t="str">
        <f ca="1">IF(Proc[[#This Row],[DaysAgeing]]&gt;5,"yep","on track")</f>
        <v>on track</v>
      </c>
      <c r="Q1130" s="2">
        <f ca="1">IF(Proc[[#This Row],[DateClosed]]="",ABS(NETWORKDAYS(Proc[[#This Row],[DateOpened]],TODAY()))-1,ABS(NETWORKDAYS(Proc[[#This Row],[DateOpened]],Proc[[#This Row],[DateClosed]]))-1)</f>
        <v>5</v>
      </c>
      <c r="R1130" s="52" t="s">
        <v>1067</v>
      </c>
      <c r="S1130" s="65" t="e">
        <f>VLOOKUP(Proc[[#This Row],[Obj]],#REF!,2,0)</f>
        <v>#REF!</v>
      </c>
      <c r="T1130" s="153">
        <v>1129</v>
      </c>
    </row>
    <row r="1131" spans="1:20" hidden="1">
      <c r="A1131" s="47" t="s">
        <v>2106</v>
      </c>
      <c r="B1131" s="111" t="str">
        <f>IFERROR(VLOOKUP(Proc[[#This Row],[App]],Table2[],3,0),"open")</f>
        <v>ok</v>
      </c>
      <c r="C1131" s="152" t="s">
        <v>369</v>
      </c>
      <c r="D1131" s="152" t="s">
        <v>4119</v>
      </c>
      <c r="E1131" s="152" t="s">
        <v>418</v>
      </c>
      <c r="F1131" s="152" t="s">
        <v>418</v>
      </c>
      <c r="G1131" s="47" t="s">
        <v>400</v>
      </c>
      <c r="H1131" s="44" t="str">
        <f>IF(Proc[[#This Row],[type]]="LFF (MDG-F)",MID(Proc[[#This Row],[Obj]],13,10),"")</f>
        <v/>
      </c>
      <c r="I1131" s="152"/>
      <c r="J1131" s="44" t="b">
        <f>Proc[[#This Row],[Requested]]=Proc[[#This Row],[CurrentParent]]</f>
        <v>1</v>
      </c>
      <c r="K1131" s="107" t="str">
        <f>IF(Proc[[#This Row],[Author]]="Marcela Urrego",VLOOKUP(LEFT(Proc[[#This Row],[Requested]],1),Table3[#All],2,0),VLOOKUP(Proc[[#This Row],[Author]],Table4[],2,0))</f>
        <v>MGF</v>
      </c>
      <c r="L1131" s="44" t="s">
        <v>1970</v>
      </c>
      <c r="M1131" s="51">
        <v>45763.611655092594</v>
      </c>
      <c r="N1131" s="51"/>
      <c r="O1131" s="51">
        <v>45770</v>
      </c>
      <c r="P1131" s="52" t="str">
        <f ca="1">IF(Proc[[#This Row],[DaysAgeing]]&gt;5,"yep","on track")</f>
        <v>on track</v>
      </c>
      <c r="Q1131" s="2">
        <f ca="1">IF(Proc[[#This Row],[DateClosed]]="",ABS(NETWORKDAYS(Proc[[#This Row],[DateOpened]],TODAY()))-1,ABS(NETWORKDAYS(Proc[[#This Row],[DateOpened]],Proc[[#This Row],[DateClosed]]))-1)</f>
        <v>5</v>
      </c>
      <c r="R1131" s="52" t="s">
        <v>1067</v>
      </c>
      <c r="S1131" s="65" t="e">
        <f>VLOOKUP(Proc[[#This Row],[Obj]],#REF!,2,0)</f>
        <v>#REF!</v>
      </c>
      <c r="T1131" s="153">
        <v>1130</v>
      </c>
    </row>
    <row r="1132" spans="1:20" hidden="1">
      <c r="A1132" t="s">
        <v>2107</v>
      </c>
      <c r="B1132" s="111" t="str">
        <f>IFERROR(VLOOKUP(Proc[[#This Row],[App]],Table2[],3,0),"open")</f>
        <v>ok</v>
      </c>
      <c r="C1132" s="47" t="s">
        <v>369</v>
      </c>
      <c r="D1132" s="152" t="s">
        <v>3954</v>
      </c>
      <c r="E1132" s="152" t="s">
        <v>2108</v>
      </c>
      <c r="F1132" s="152" t="s">
        <v>2108</v>
      </c>
      <c r="G1132" t="s">
        <v>406</v>
      </c>
      <c r="H1132" s="44" t="str">
        <f>IF(Proc[[#This Row],[type]]="LFF (MDG-F)",MID(Proc[[#This Row],[Obj]],13,10),"")</f>
        <v>2123OF0027</v>
      </c>
      <c r="I1132" s="152"/>
      <c r="J1132" s="44" t="b">
        <f>Proc[[#This Row],[Requested]]=Proc[[#This Row],[CurrentParent]]</f>
        <v>1</v>
      </c>
      <c r="K1132" s="107" t="str">
        <f>IF(Proc[[#This Row],[Author]]="Marcela Urrego",VLOOKUP(LEFT(Proc[[#This Row],[Requested]],1),Table3[#All],2,0),VLOOKUP(Proc[[#This Row],[Author]],Table4[],2,0))</f>
        <v>MGF</v>
      </c>
      <c r="L1132" s="44" t="s">
        <v>1970</v>
      </c>
      <c r="M1132" s="51">
        <v>45763.611655092594</v>
      </c>
      <c r="N1132" s="51">
        <v>45770</v>
      </c>
      <c r="O1132" s="51">
        <v>45770</v>
      </c>
      <c r="P1132" s="52" t="str">
        <f ca="1">IF(Proc[[#This Row],[DaysAgeing]]&gt;5,"yep","on track")</f>
        <v>on track</v>
      </c>
      <c r="Q1132" s="2">
        <f ca="1">IF(Proc[[#This Row],[DateClosed]]="",ABS(NETWORKDAYS(Proc[[#This Row],[DateOpened]],TODAY()))-1,ABS(NETWORKDAYS(Proc[[#This Row],[DateOpened]],Proc[[#This Row],[DateClosed]]))-1)</f>
        <v>5</v>
      </c>
      <c r="R1132" s="52" t="s">
        <v>514</v>
      </c>
      <c r="S1132" s="44"/>
      <c r="T1132" s="153">
        <v>1131</v>
      </c>
    </row>
    <row r="1133" spans="1:20" hidden="1">
      <c r="A1133" t="s">
        <v>2111</v>
      </c>
      <c r="B1133" s="111" t="str">
        <f>IFERROR(VLOOKUP(Proc[[#This Row],[App]],Table2[],3,0),"open")</f>
        <v>ok</v>
      </c>
      <c r="C1133" s="47" t="s">
        <v>369</v>
      </c>
      <c r="D1133" s="152" t="s">
        <v>2109</v>
      </c>
      <c r="E1133" s="152" t="s">
        <v>1872</v>
      </c>
      <c r="F1133" s="152" t="s">
        <v>1872</v>
      </c>
      <c r="G1133" s="47" t="s">
        <v>400</v>
      </c>
      <c r="H1133" s="44" t="str">
        <f>IF(Proc[[#This Row],[type]]="LFF (MDG-F)",MID(Proc[[#This Row],[Obj]],13,10),"")</f>
        <v/>
      </c>
      <c r="I1133" s="152"/>
      <c r="J1133" s="44" t="b">
        <f>Proc[[#This Row],[Requested]]=Proc[[#This Row],[CurrentParent]]</f>
        <v>1</v>
      </c>
      <c r="K1133" s="107" t="str">
        <f>IF(Proc[[#This Row],[Author]]="Marcela Urrego",VLOOKUP(LEFT(Proc[[#This Row],[Requested]],1),Table3[#All],2,0),VLOOKUP(Proc[[#This Row],[Author]],Table4[],2,0))</f>
        <v>MGF</v>
      </c>
      <c r="L1133" s="44" t="s">
        <v>1970</v>
      </c>
      <c r="M1133" s="51">
        <v>45763.415729166663</v>
      </c>
      <c r="N1133" s="51">
        <v>45770</v>
      </c>
      <c r="O1133" s="51">
        <v>45770</v>
      </c>
      <c r="P1133" s="52" t="str">
        <f ca="1">IF(Proc[[#This Row],[DaysAgeing]]&gt;5,"yep","on track")</f>
        <v>on track</v>
      </c>
      <c r="Q1133" s="2">
        <f ca="1">IF(Proc[[#This Row],[DateClosed]]="",ABS(NETWORKDAYS(Proc[[#This Row],[DateOpened]],TODAY()))-1,ABS(NETWORKDAYS(Proc[[#This Row],[DateOpened]],Proc[[#This Row],[DateClosed]]))-1)</f>
        <v>5</v>
      </c>
      <c r="R1133" s="52" t="s">
        <v>514</v>
      </c>
      <c r="S1133" s="44"/>
      <c r="T1133" s="153">
        <v>1132</v>
      </c>
    </row>
    <row r="1134" spans="1:20" hidden="1">
      <c r="A1134" s="47" t="s">
        <v>2111</v>
      </c>
      <c r="B1134" s="111" t="str">
        <f>IFERROR(VLOOKUP(Proc[[#This Row],[App]],Table2[],3,0),"open")</f>
        <v>ok</v>
      </c>
      <c r="C1134" s="47" t="s">
        <v>369</v>
      </c>
      <c r="D1134" s="152" t="s">
        <v>2110</v>
      </c>
      <c r="E1134" s="152" t="s">
        <v>1872</v>
      </c>
      <c r="F1134" s="152" t="s">
        <v>1872</v>
      </c>
      <c r="G1134" s="47" t="s">
        <v>400</v>
      </c>
      <c r="H1134" s="44" t="str">
        <f>IF(Proc[[#This Row],[type]]="LFF (MDG-F)",MID(Proc[[#This Row],[Obj]],13,10),"")</f>
        <v/>
      </c>
      <c r="I1134" s="152"/>
      <c r="J1134" s="44" t="b">
        <f>Proc[[#This Row],[Requested]]=Proc[[#This Row],[CurrentParent]]</f>
        <v>1</v>
      </c>
      <c r="K1134" s="107" t="str">
        <f>IF(Proc[[#This Row],[Author]]="Marcela Urrego",VLOOKUP(LEFT(Proc[[#This Row],[Requested]],1),Table3[#All],2,0),VLOOKUP(Proc[[#This Row],[Author]],Table4[],2,0))</f>
        <v>MGF</v>
      </c>
      <c r="L1134" s="44" t="s">
        <v>1970</v>
      </c>
      <c r="M1134" s="51">
        <v>45763.415729166663</v>
      </c>
      <c r="N1134" s="51">
        <v>45770</v>
      </c>
      <c r="O1134" s="51">
        <v>45770</v>
      </c>
      <c r="P1134" s="52" t="str">
        <f ca="1">IF(Proc[[#This Row],[DaysAgeing]]&gt;5,"yep","on track")</f>
        <v>on track</v>
      </c>
      <c r="Q1134" s="2">
        <f ca="1">IF(Proc[[#This Row],[DateClosed]]="",ABS(NETWORKDAYS(Proc[[#This Row],[DateOpened]],TODAY()))-1,ABS(NETWORKDAYS(Proc[[#This Row],[DateOpened]],Proc[[#This Row],[DateClosed]]))-1)</f>
        <v>5</v>
      </c>
      <c r="R1134" s="52" t="s">
        <v>514</v>
      </c>
      <c r="S1134" s="44"/>
      <c r="T1134" s="153">
        <v>1133</v>
      </c>
    </row>
    <row r="1135" spans="1:20" hidden="1">
      <c r="A1135" t="s">
        <v>2112</v>
      </c>
      <c r="B1135" s="111" t="str">
        <f>IFERROR(VLOOKUP(Proc[[#This Row],[App]],Table2[],3,0),"open")</f>
        <v>ok</v>
      </c>
      <c r="C1135" s="47" t="s">
        <v>369</v>
      </c>
      <c r="D1135" s="152" t="s">
        <v>8411</v>
      </c>
      <c r="E1135" s="152" t="s">
        <v>7803</v>
      </c>
      <c r="F1135" s="152" t="s">
        <v>2113</v>
      </c>
      <c r="G1135" s="47" t="s">
        <v>400</v>
      </c>
      <c r="H1135" s="44" t="str">
        <f>IF(Proc[[#This Row],[type]]="LFF (MDG-F)",MID(Proc[[#This Row],[Obj]],13,10),"")</f>
        <v/>
      </c>
      <c r="I1135" s="152"/>
      <c r="J1135" s="44" t="b">
        <f>Proc[[#This Row],[Requested]]=Proc[[#This Row],[CurrentParent]]</f>
        <v>0</v>
      </c>
      <c r="K1135" s="107" t="str">
        <f>IF(Proc[[#This Row],[Author]]="Marcela Urrego",VLOOKUP(LEFT(Proc[[#This Row],[Requested]],1),Table3[#All],2,0),VLOOKUP(Proc[[#This Row],[Author]],Table4[],2,0))</f>
        <v>MGF</v>
      </c>
      <c r="L1135" s="44" t="s">
        <v>1970</v>
      </c>
      <c r="M1135" s="51">
        <v>45762.764386574076</v>
      </c>
      <c r="N1135" s="51">
        <v>45770</v>
      </c>
      <c r="O1135" s="51">
        <v>45770</v>
      </c>
      <c r="P1135" s="52" t="str">
        <f ca="1">IF(Proc[[#This Row],[DaysAgeing]]&gt;5,"yep","on track")</f>
        <v>yep</v>
      </c>
      <c r="Q1135" s="2">
        <f ca="1">IF(Proc[[#This Row],[DateClosed]]="",ABS(NETWORKDAYS(Proc[[#This Row],[DateOpened]],TODAY()))-1,ABS(NETWORKDAYS(Proc[[#This Row],[DateOpened]],Proc[[#This Row],[DateClosed]]))-1)</f>
        <v>6</v>
      </c>
      <c r="R1135" s="52" t="s">
        <v>514</v>
      </c>
      <c r="S1135" s="44"/>
      <c r="T1135" s="153">
        <v>1134</v>
      </c>
    </row>
    <row r="1136" spans="1:20" hidden="1">
      <c r="A1136" t="s">
        <v>2115</v>
      </c>
      <c r="B1136" s="111" t="str">
        <f>IFERROR(VLOOKUP(Proc[[#This Row],[App]],Table2[],3,0),"open")</f>
        <v>ok</v>
      </c>
      <c r="C1136" s="47" t="s">
        <v>369</v>
      </c>
      <c r="D1136" s="152" t="s">
        <v>2114</v>
      </c>
      <c r="E1136" s="152" t="s">
        <v>472</v>
      </c>
      <c r="F1136" s="152" t="s">
        <v>472</v>
      </c>
      <c r="G1136" s="47" t="s">
        <v>400</v>
      </c>
      <c r="H1136" s="44" t="str">
        <f>IF(Proc[[#This Row],[type]]="LFF (MDG-F)",MID(Proc[[#This Row],[Obj]],13,10),"")</f>
        <v/>
      </c>
      <c r="I1136" s="152"/>
      <c r="J1136" s="44" t="b">
        <f>Proc[[#This Row],[Requested]]=Proc[[#This Row],[CurrentParent]]</f>
        <v>1</v>
      </c>
      <c r="K1136" s="107" t="str">
        <f>IF(Proc[[#This Row],[Author]]="Marcela Urrego",VLOOKUP(LEFT(Proc[[#This Row],[Requested]],1),Table3[#All],2,0),VLOOKUP(Proc[[#This Row],[Author]],Table4[],2,0))</f>
        <v>MGF</v>
      </c>
      <c r="L1136" s="44" t="s">
        <v>1970</v>
      </c>
      <c r="M1136" s="51">
        <v>45762.624085648145</v>
      </c>
      <c r="N1136" s="51">
        <v>45770</v>
      </c>
      <c r="O1136" s="51">
        <v>45770</v>
      </c>
      <c r="P1136" s="52" t="str">
        <f ca="1">IF(Proc[[#This Row],[DaysAgeing]]&gt;5,"yep","on track")</f>
        <v>yep</v>
      </c>
      <c r="Q1136" s="2">
        <f ca="1">IF(Proc[[#This Row],[DateClosed]]="",ABS(NETWORKDAYS(Proc[[#This Row],[DateOpened]],TODAY()))-1,ABS(NETWORKDAYS(Proc[[#This Row],[DateOpened]],Proc[[#This Row],[DateClosed]]))-1)</f>
        <v>6</v>
      </c>
      <c r="R1136" s="52" t="s">
        <v>514</v>
      </c>
      <c r="S1136" s="44"/>
      <c r="T1136" s="153">
        <v>1135</v>
      </c>
    </row>
    <row r="1137" spans="1:20" hidden="1">
      <c r="A1137" t="s">
        <v>2116</v>
      </c>
      <c r="B1137" s="111" t="str">
        <f>IFERROR(VLOOKUP(Proc[[#This Row],[App]],Table2[],3,0),"open")</f>
        <v>ok</v>
      </c>
      <c r="C1137" s="47" t="s">
        <v>369</v>
      </c>
      <c r="D1137" s="152" t="s">
        <v>8412</v>
      </c>
      <c r="E1137" s="152" t="s">
        <v>1986</v>
      </c>
      <c r="F1137" s="85" t="s">
        <v>1986</v>
      </c>
      <c r="G1137" s="47" t="s">
        <v>400</v>
      </c>
      <c r="H1137" s="44" t="str">
        <f>IF(Proc[[#This Row],[type]]="LFF (MDG-F)",MID(Proc[[#This Row],[Obj]],13,10),"")</f>
        <v/>
      </c>
      <c r="I1137" s="152"/>
      <c r="J1137" s="44" t="b">
        <f>Proc[[#This Row],[Requested]]=Proc[[#This Row],[CurrentParent]]</f>
        <v>1</v>
      </c>
      <c r="K1137" s="107" t="str">
        <f>IF(Proc[[#This Row],[Author]]="Marcela Urrego",VLOOKUP(LEFT(Proc[[#This Row],[Requested]],1),Table3[#All],2,0),VLOOKUP(Proc[[#This Row],[Author]],Table4[],2,0))</f>
        <v>LS</v>
      </c>
      <c r="L1137" s="44" t="s">
        <v>1970</v>
      </c>
      <c r="M1137" s="51">
        <v>45768.444976851853</v>
      </c>
      <c r="N1137" s="51">
        <v>45770</v>
      </c>
      <c r="O1137" s="51">
        <v>45770</v>
      </c>
      <c r="P1137" s="52" t="str">
        <f ca="1">IF(Proc[[#This Row],[DaysAgeing]]&gt;5,"yep","on track")</f>
        <v>on track</v>
      </c>
      <c r="Q1137" s="2">
        <f ca="1">IF(Proc[[#This Row],[DateClosed]]="",ABS(NETWORKDAYS(Proc[[#This Row],[DateOpened]],TODAY()))-1,ABS(NETWORKDAYS(Proc[[#This Row],[DateOpened]],Proc[[#This Row],[DateClosed]]))-1)</f>
        <v>2</v>
      </c>
      <c r="R1137" s="52" t="s">
        <v>964</v>
      </c>
      <c r="S1137" s="44"/>
      <c r="T1137" s="153">
        <v>1136</v>
      </c>
    </row>
    <row r="1138" spans="1:20" hidden="1">
      <c r="A1138" s="47" t="s">
        <v>2116</v>
      </c>
      <c r="B1138" s="111" t="str">
        <f>IFERROR(VLOOKUP(Proc[[#This Row],[App]],Table2[],3,0),"open")</f>
        <v>ok</v>
      </c>
      <c r="C1138" s="152" t="s">
        <v>369</v>
      </c>
      <c r="D1138" s="152" t="s">
        <v>8413</v>
      </c>
      <c r="E1138" s="152" t="s">
        <v>2117</v>
      </c>
      <c r="F1138" s="72" t="s">
        <v>2117</v>
      </c>
      <c r="G1138" s="47" t="s">
        <v>406</v>
      </c>
      <c r="H1138" s="44" t="str">
        <f>IF(Proc[[#This Row],[type]]="LFF (MDG-F)",MID(Proc[[#This Row],[Obj]],13,10),"")</f>
        <v>2102TPSZ93</v>
      </c>
      <c r="I1138" s="152"/>
      <c r="J1138" s="44" t="b">
        <f>Proc[[#This Row],[Requested]]=Proc[[#This Row],[CurrentParent]]</f>
        <v>1</v>
      </c>
      <c r="K1138" s="107" t="str">
        <f>IF(Proc[[#This Row],[Author]]="Marcela Urrego",VLOOKUP(LEFT(Proc[[#This Row],[Requested]],1),Table3[#All],2,0),VLOOKUP(Proc[[#This Row],[Author]],Table4[],2,0))</f>
        <v>LS</v>
      </c>
      <c r="L1138" s="44" t="s">
        <v>1970</v>
      </c>
      <c r="M1138" s="51">
        <v>45768.444976851853</v>
      </c>
      <c r="N1138" s="51"/>
      <c r="O1138" s="51">
        <v>45770</v>
      </c>
      <c r="P1138" s="52" t="str">
        <f ca="1">IF(Proc[[#This Row],[DaysAgeing]]&gt;5,"yep","on track")</f>
        <v>on track</v>
      </c>
      <c r="Q1138" s="2">
        <f ca="1">IF(Proc[[#This Row],[DateClosed]]="",ABS(NETWORKDAYS(Proc[[#This Row],[DateOpened]],TODAY()))-1,ABS(NETWORKDAYS(Proc[[#This Row],[DateOpened]],Proc[[#This Row],[DateClosed]]))-1)</f>
        <v>2</v>
      </c>
      <c r="R1138" s="52" t="s">
        <v>964</v>
      </c>
      <c r="S1138" s="65" t="e">
        <f>VLOOKUP(Proc[[#This Row],[Obj]],#REF!,2,0)</f>
        <v>#REF!</v>
      </c>
      <c r="T1138" s="153">
        <v>1137</v>
      </c>
    </row>
    <row r="1139" spans="1:20" hidden="1">
      <c r="A1139" s="47" t="s">
        <v>2116</v>
      </c>
      <c r="B1139" s="111" t="str">
        <f>IFERROR(VLOOKUP(Proc[[#This Row],[App]],Table2[],3,0),"open")</f>
        <v>ok</v>
      </c>
      <c r="C1139" s="47" t="s">
        <v>369</v>
      </c>
      <c r="D1139" s="152" t="s">
        <v>7004</v>
      </c>
      <c r="E1139" s="152" t="s">
        <v>2118</v>
      </c>
      <c r="F1139" s="85" t="s">
        <v>2118</v>
      </c>
      <c r="G1139" s="47" t="s">
        <v>400</v>
      </c>
      <c r="H1139" s="44" t="str">
        <f>IF(Proc[[#This Row],[type]]="LFF (MDG-F)",MID(Proc[[#This Row],[Obj]],13,10),"")</f>
        <v/>
      </c>
      <c r="I1139" s="152"/>
      <c r="J1139" s="44" t="b">
        <f>Proc[[#This Row],[Requested]]=Proc[[#This Row],[CurrentParent]]</f>
        <v>1</v>
      </c>
      <c r="K1139" s="107" t="str">
        <f>IF(Proc[[#This Row],[Author]]="Marcela Urrego",VLOOKUP(LEFT(Proc[[#This Row],[Requested]],1),Table3[#All],2,0),VLOOKUP(Proc[[#This Row],[Author]],Table4[],2,0))</f>
        <v>LS</v>
      </c>
      <c r="L1139" s="44" t="s">
        <v>1970</v>
      </c>
      <c r="M1139" s="51">
        <v>45768.444976851853</v>
      </c>
      <c r="N1139" s="51">
        <v>45770</v>
      </c>
      <c r="O1139" s="51">
        <v>45770</v>
      </c>
      <c r="P1139" s="52" t="str">
        <f ca="1">IF(Proc[[#This Row],[DaysAgeing]]&gt;5,"yep","on track")</f>
        <v>on track</v>
      </c>
      <c r="Q1139" s="2">
        <f ca="1">IF(Proc[[#This Row],[DateClosed]]="",ABS(NETWORKDAYS(Proc[[#This Row],[DateOpened]],TODAY()))-1,ABS(NETWORKDAYS(Proc[[#This Row],[DateOpened]],Proc[[#This Row],[DateClosed]]))-1)</f>
        <v>2</v>
      </c>
      <c r="R1139" s="52" t="s">
        <v>964</v>
      </c>
      <c r="S1139" s="44"/>
      <c r="T1139" s="153">
        <v>1138</v>
      </c>
    </row>
    <row r="1140" spans="1:20" hidden="1">
      <c r="A1140" s="47" t="s">
        <v>2116</v>
      </c>
      <c r="B1140" s="111" t="str">
        <f>IFERROR(VLOOKUP(Proc[[#This Row],[App]],Table2[],3,0),"open")</f>
        <v>ok</v>
      </c>
      <c r="C1140" s="47" t="s">
        <v>369</v>
      </c>
      <c r="D1140" s="152" t="s">
        <v>8414</v>
      </c>
      <c r="E1140" s="152" t="s">
        <v>2119</v>
      </c>
      <c r="F1140" s="85" t="s">
        <v>2119</v>
      </c>
      <c r="G1140" s="47" t="s">
        <v>400</v>
      </c>
      <c r="H1140" s="44" t="str">
        <f>IF(Proc[[#This Row],[type]]="LFF (MDG-F)",MID(Proc[[#This Row],[Obj]],13,10),"")</f>
        <v/>
      </c>
      <c r="I1140" s="152"/>
      <c r="J1140" s="44" t="b">
        <f>Proc[[#This Row],[Requested]]=Proc[[#This Row],[CurrentParent]]</f>
        <v>1</v>
      </c>
      <c r="K1140" s="107" t="str">
        <f>IF(Proc[[#This Row],[Author]]="Marcela Urrego",VLOOKUP(LEFT(Proc[[#This Row],[Requested]],1),Table3[#All],2,0),VLOOKUP(Proc[[#This Row],[Author]],Table4[],2,0))</f>
        <v>LS</v>
      </c>
      <c r="L1140" s="44" t="s">
        <v>1970</v>
      </c>
      <c r="M1140" s="51">
        <v>45768.444976851853</v>
      </c>
      <c r="N1140" s="51">
        <v>45770</v>
      </c>
      <c r="O1140" s="51">
        <v>45770</v>
      </c>
      <c r="P1140" s="52" t="str">
        <f ca="1">IF(Proc[[#This Row],[DaysAgeing]]&gt;5,"yep","on track")</f>
        <v>on track</v>
      </c>
      <c r="Q1140" s="2">
        <f ca="1">IF(Proc[[#This Row],[DateClosed]]="",ABS(NETWORKDAYS(Proc[[#This Row],[DateOpened]],TODAY()))-1,ABS(NETWORKDAYS(Proc[[#This Row],[DateOpened]],Proc[[#This Row],[DateClosed]]))-1)</f>
        <v>2</v>
      </c>
      <c r="R1140" s="52" t="s">
        <v>964</v>
      </c>
      <c r="S1140" s="44"/>
      <c r="T1140" s="153">
        <v>1139</v>
      </c>
    </row>
    <row r="1141" spans="1:20" hidden="1">
      <c r="A1141" s="47" t="s">
        <v>2116</v>
      </c>
      <c r="B1141" s="111" t="str">
        <f>IFERROR(VLOOKUP(Proc[[#This Row],[App]],Table2[],3,0),"open")</f>
        <v>ok</v>
      </c>
      <c r="C1141" s="47" t="s">
        <v>369</v>
      </c>
      <c r="D1141" s="152" t="s">
        <v>8415</v>
      </c>
      <c r="E1141" s="152" t="s">
        <v>2119</v>
      </c>
      <c r="F1141" s="85" t="s">
        <v>2119</v>
      </c>
      <c r="G1141" s="47" t="s">
        <v>400</v>
      </c>
      <c r="H1141" s="44" t="str">
        <f>IF(Proc[[#This Row],[type]]="LFF (MDG-F)",MID(Proc[[#This Row],[Obj]],13,10),"")</f>
        <v/>
      </c>
      <c r="I1141" s="152"/>
      <c r="J1141" s="44" t="b">
        <f>Proc[[#This Row],[Requested]]=Proc[[#This Row],[CurrentParent]]</f>
        <v>1</v>
      </c>
      <c r="K1141" s="107" t="str">
        <f>IF(Proc[[#This Row],[Author]]="Marcela Urrego",VLOOKUP(LEFT(Proc[[#This Row],[Requested]],1),Table3[#All],2,0),VLOOKUP(Proc[[#This Row],[Author]],Table4[],2,0))</f>
        <v>LS</v>
      </c>
      <c r="L1141" s="44" t="s">
        <v>1970</v>
      </c>
      <c r="M1141" s="51">
        <v>45768.444976851853</v>
      </c>
      <c r="N1141" s="51">
        <v>45770</v>
      </c>
      <c r="O1141" s="51">
        <v>45770</v>
      </c>
      <c r="P1141" s="52" t="str">
        <f ca="1">IF(Proc[[#This Row],[DaysAgeing]]&gt;5,"yep","on track")</f>
        <v>on track</v>
      </c>
      <c r="Q1141" s="2">
        <f ca="1">IF(Proc[[#This Row],[DateClosed]]="",ABS(NETWORKDAYS(Proc[[#This Row],[DateOpened]],TODAY()))-1,ABS(NETWORKDAYS(Proc[[#This Row],[DateOpened]],Proc[[#This Row],[DateClosed]]))-1)</f>
        <v>2</v>
      </c>
      <c r="R1141" s="52" t="s">
        <v>964</v>
      </c>
      <c r="S1141" s="44"/>
      <c r="T1141" s="153">
        <v>1140</v>
      </c>
    </row>
    <row r="1142" spans="1:20" hidden="1">
      <c r="A1142" s="47" t="s">
        <v>2116</v>
      </c>
      <c r="B1142" s="111" t="str">
        <f>IFERROR(VLOOKUP(Proc[[#This Row],[App]],Table2[],3,0),"open")</f>
        <v>ok</v>
      </c>
      <c r="C1142" s="47" t="s">
        <v>369</v>
      </c>
      <c r="D1142" s="152" t="s">
        <v>8416</v>
      </c>
      <c r="E1142" s="152" t="s">
        <v>2120</v>
      </c>
      <c r="F1142" s="85" t="s">
        <v>2120</v>
      </c>
      <c r="G1142" s="47" t="s">
        <v>400</v>
      </c>
      <c r="H1142" s="44" t="str">
        <f>IF(Proc[[#This Row],[type]]="LFF (MDG-F)",MID(Proc[[#This Row],[Obj]],13,10),"")</f>
        <v/>
      </c>
      <c r="I1142" s="152"/>
      <c r="J1142" s="44" t="b">
        <f>Proc[[#This Row],[Requested]]=Proc[[#This Row],[CurrentParent]]</f>
        <v>1</v>
      </c>
      <c r="K1142" s="107" t="str">
        <f>IF(Proc[[#This Row],[Author]]="Marcela Urrego",VLOOKUP(LEFT(Proc[[#This Row],[Requested]],1),Table3[#All],2,0),VLOOKUP(Proc[[#This Row],[Author]],Table4[],2,0))</f>
        <v>LS</v>
      </c>
      <c r="L1142" s="44" t="s">
        <v>1970</v>
      </c>
      <c r="M1142" s="51">
        <v>45768.444976851853</v>
      </c>
      <c r="N1142" s="51">
        <v>45770</v>
      </c>
      <c r="O1142" s="51">
        <v>45770</v>
      </c>
      <c r="P1142" s="52" t="str">
        <f ca="1">IF(Proc[[#This Row],[DaysAgeing]]&gt;5,"yep","on track")</f>
        <v>on track</v>
      </c>
      <c r="Q1142" s="2">
        <f ca="1">IF(Proc[[#This Row],[DateClosed]]="",ABS(NETWORKDAYS(Proc[[#This Row],[DateOpened]],TODAY()))-1,ABS(NETWORKDAYS(Proc[[#This Row],[DateOpened]],Proc[[#This Row],[DateClosed]]))-1)</f>
        <v>2</v>
      </c>
      <c r="R1142" s="52" t="s">
        <v>964</v>
      </c>
      <c r="S1142" s="44"/>
      <c r="T1142" s="153">
        <v>1141</v>
      </c>
    </row>
    <row r="1143" spans="1:20" hidden="1">
      <c r="A1143" s="47" t="s">
        <v>2116</v>
      </c>
      <c r="B1143" s="152" t="str">
        <f>IFERROR(VLOOKUP(Proc[[#This Row],[App]],Table2[],3,0),"open")</f>
        <v>ok</v>
      </c>
      <c r="C1143" s="47" t="s">
        <v>369</v>
      </c>
      <c r="D1143" s="152" t="s">
        <v>8417</v>
      </c>
      <c r="E1143" s="152" t="s">
        <v>1838</v>
      </c>
      <c r="F1143" s="152" t="s">
        <v>1838</v>
      </c>
      <c r="G1143" s="47" t="s">
        <v>400</v>
      </c>
      <c r="H1143" s="44" t="str">
        <f>IF(Proc[[#This Row],[type]]="LFF (MDG-F)",MID(Proc[[#This Row],[Obj]],13,10),"")</f>
        <v/>
      </c>
      <c r="I1143" s="152"/>
      <c r="J1143" s="44" t="b">
        <f>Proc[[#This Row],[Requested]]=Proc[[#This Row],[CurrentParent]]</f>
        <v>1</v>
      </c>
      <c r="K1143" s="152" t="str">
        <f>IF(Proc[[#This Row],[Author]]="Marcela Urrego",VLOOKUP(LEFT(Proc[[#This Row],[Requested]],1),Table3[#All],2,0),VLOOKUP(Proc[[#This Row],[Author]],Table4[],2,0))</f>
        <v>LS</v>
      </c>
      <c r="L1143" s="44" t="s">
        <v>1970</v>
      </c>
      <c r="M1143" s="51">
        <v>45768.444976851853</v>
      </c>
      <c r="N1143" s="51">
        <v>45770</v>
      </c>
      <c r="O1143" s="51">
        <v>45770</v>
      </c>
      <c r="P1143" s="52" t="str">
        <f ca="1">IF(Proc[[#This Row],[DaysAgeing]]&gt;5,"yep","on track")</f>
        <v>on track</v>
      </c>
      <c r="Q1143" s="2">
        <f ca="1">IF(Proc[[#This Row],[DateClosed]]="",ABS(NETWORKDAYS(Proc[[#This Row],[DateOpened]],TODAY()))-1,ABS(NETWORKDAYS(Proc[[#This Row],[DateOpened]],Proc[[#This Row],[DateClosed]]))-1)</f>
        <v>2</v>
      </c>
      <c r="R1143" s="52" t="s">
        <v>964</v>
      </c>
      <c r="S1143" s="44"/>
      <c r="T1143" s="153">
        <v>1142</v>
      </c>
    </row>
    <row r="1144" spans="1:20" hidden="1">
      <c r="A1144" s="47" t="s">
        <v>2116</v>
      </c>
      <c r="B1144" s="111" t="str">
        <f>IFERROR(VLOOKUP(Proc[[#This Row],[App]],Table2[],3,0),"open")</f>
        <v>ok</v>
      </c>
      <c r="C1144" s="47" t="s">
        <v>369</v>
      </c>
      <c r="D1144" s="152" t="s">
        <v>8418</v>
      </c>
      <c r="E1144" s="152" t="s">
        <v>1838</v>
      </c>
      <c r="F1144" s="152" t="s">
        <v>1838</v>
      </c>
      <c r="G1144" s="47" t="s">
        <v>400</v>
      </c>
      <c r="H1144" s="44" t="str">
        <f>IF(Proc[[#This Row],[type]]="LFF (MDG-F)",MID(Proc[[#This Row],[Obj]],13,10),"")</f>
        <v/>
      </c>
      <c r="I1144" s="152"/>
      <c r="J1144" s="44" t="b">
        <f>Proc[[#This Row],[Requested]]=Proc[[#This Row],[CurrentParent]]</f>
        <v>1</v>
      </c>
      <c r="K1144" s="107" t="str">
        <f>IF(Proc[[#This Row],[Author]]="Marcela Urrego",VLOOKUP(LEFT(Proc[[#This Row],[Requested]],1),Table3[#All],2,0),VLOOKUP(Proc[[#This Row],[Author]],Table4[],2,0))</f>
        <v>LS</v>
      </c>
      <c r="L1144" s="44" t="s">
        <v>1970</v>
      </c>
      <c r="M1144" s="51">
        <v>45768.444976851853</v>
      </c>
      <c r="N1144" s="51">
        <v>45770</v>
      </c>
      <c r="O1144" s="51">
        <v>45770</v>
      </c>
      <c r="P1144" s="52" t="str">
        <f ca="1">IF(Proc[[#This Row],[DaysAgeing]]&gt;5,"yep","on track")</f>
        <v>on track</v>
      </c>
      <c r="Q1144" s="2">
        <f ca="1">IF(Proc[[#This Row],[DateClosed]]="",ABS(NETWORKDAYS(Proc[[#This Row],[DateOpened]],TODAY()))-1,ABS(NETWORKDAYS(Proc[[#This Row],[DateOpened]],Proc[[#This Row],[DateClosed]]))-1)</f>
        <v>2</v>
      </c>
      <c r="R1144" s="52" t="s">
        <v>964</v>
      </c>
      <c r="S1144" s="44"/>
      <c r="T1144" s="153">
        <v>1143</v>
      </c>
    </row>
    <row r="1145" spans="1:20" hidden="1">
      <c r="A1145" s="47" t="s">
        <v>2116</v>
      </c>
      <c r="B1145" s="111" t="str">
        <f>IFERROR(VLOOKUP(Proc[[#This Row],[App]],Table2[],3,0),"open")</f>
        <v>ok</v>
      </c>
      <c r="C1145" s="47" t="s">
        <v>369</v>
      </c>
      <c r="D1145" s="152" t="s">
        <v>8419</v>
      </c>
      <c r="E1145" s="152" t="s">
        <v>1838</v>
      </c>
      <c r="F1145" s="85" t="s">
        <v>1838</v>
      </c>
      <c r="G1145" s="47" t="s">
        <v>400</v>
      </c>
      <c r="H1145" s="44" t="str">
        <f>IF(Proc[[#This Row],[type]]="LFF (MDG-F)",MID(Proc[[#This Row],[Obj]],13,10),"")</f>
        <v/>
      </c>
      <c r="I1145" s="152"/>
      <c r="J1145" s="44" t="b">
        <f>Proc[[#This Row],[Requested]]=Proc[[#This Row],[CurrentParent]]</f>
        <v>1</v>
      </c>
      <c r="K1145" s="107" t="str">
        <f>IF(Proc[[#This Row],[Author]]="Marcela Urrego",VLOOKUP(LEFT(Proc[[#This Row],[Requested]],1),Table3[#All],2,0),VLOOKUP(Proc[[#This Row],[Author]],Table4[],2,0))</f>
        <v>LS</v>
      </c>
      <c r="L1145" s="44" t="s">
        <v>1970</v>
      </c>
      <c r="M1145" s="51">
        <v>45768.444976851853</v>
      </c>
      <c r="N1145" s="51">
        <v>45770</v>
      </c>
      <c r="O1145" s="51">
        <v>45770</v>
      </c>
      <c r="P1145" s="52" t="str">
        <f ca="1">IF(Proc[[#This Row],[DaysAgeing]]&gt;5,"yep","on track")</f>
        <v>on track</v>
      </c>
      <c r="Q1145" s="2">
        <f ca="1">IF(Proc[[#This Row],[DateClosed]]="",ABS(NETWORKDAYS(Proc[[#This Row],[DateOpened]],TODAY()))-1,ABS(NETWORKDAYS(Proc[[#This Row],[DateOpened]],Proc[[#This Row],[DateClosed]]))-1)</f>
        <v>2</v>
      </c>
      <c r="R1145" s="52" t="s">
        <v>964</v>
      </c>
      <c r="S1145" s="44"/>
      <c r="T1145" s="153">
        <v>1144</v>
      </c>
    </row>
    <row r="1146" spans="1:20" hidden="1">
      <c r="A1146" s="47" t="s">
        <v>2116</v>
      </c>
      <c r="B1146" s="111" t="str">
        <f>IFERROR(VLOOKUP(Proc[[#This Row],[App]],Table2[],3,0),"open")</f>
        <v>ok</v>
      </c>
      <c r="C1146" s="47" t="s">
        <v>369</v>
      </c>
      <c r="D1146" s="152" t="s">
        <v>8420</v>
      </c>
      <c r="E1146" s="152" t="s">
        <v>2121</v>
      </c>
      <c r="F1146" s="85" t="s">
        <v>2121</v>
      </c>
      <c r="G1146" s="47" t="s">
        <v>400</v>
      </c>
      <c r="H1146" s="44" t="str">
        <f>IF(Proc[[#This Row],[type]]="LFF (MDG-F)",MID(Proc[[#This Row],[Obj]],13,10),"")</f>
        <v/>
      </c>
      <c r="I1146" s="152"/>
      <c r="J1146" s="44" t="b">
        <f>Proc[[#This Row],[Requested]]=Proc[[#This Row],[CurrentParent]]</f>
        <v>1</v>
      </c>
      <c r="K1146" s="107" t="str">
        <f>IF(Proc[[#This Row],[Author]]="Marcela Urrego",VLOOKUP(LEFT(Proc[[#This Row],[Requested]],1),Table3[#All],2,0),VLOOKUP(Proc[[#This Row],[Author]],Table4[],2,0))</f>
        <v>LS</v>
      </c>
      <c r="L1146" s="44" t="s">
        <v>1970</v>
      </c>
      <c r="M1146" s="51">
        <v>45768.444976851853</v>
      </c>
      <c r="N1146" s="51">
        <v>45770</v>
      </c>
      <c r="O1146" s="51">
        <v>45770</v>
      </c>
      <c r="P1146" s="52" t="str">
        <f ca="1">IF(Proc[[#This Row],[DaysAgeing]]&gt;5,"yep","on track")</f>
        <v>on track</v>
      </c>
      <c r="Q1146" s="2">
        <f ca="1">IF(Proc[[#This Row],[DateClosed]]="",ABS(NETWORKDAYS(Proc[[#This Row],[DateOpened]],TODAY()))-1,ABS(NETWORKDAYS(Proc[[#This Row],[DateOpened]],Proc[[#This Row],[DateClosed]]))-1)</f>
        <v>2</v>
      </c>
      <c r="R1146" s="52" t="s">
        <v>964</v>
      </c>
      <c r="S1146" s="44"/>
      <c r="T1146" s="153">
        <v>1145</v>
      </c>
    </row>
    <row r="1147" spans="1:20" hidden="1">
      <c r="A1147" t="s">
        <v>2123</v>
      </c>
      <c r="B1147" s="111" t="str">
        <f>IFERROR(VLOOKUP(Proc[[#This Row],[App]],Table2[],3,0),"open")</f>
        <v>ok</v>
      </c>
      <c r="C1147" s="47" t="s">
        <v>369</v>
      </c>
      <c r="D1147" s="152" t="s">
        <v>2122</v>
      </c>
      <c r="E1147" s="152" t="s">
        <v>413</v>
      </c>
      <c r="F1147" s="152" t="s">
        <v>413</v>
      </c>
      <c r="G1147" s="47" t="s">
        <v>400</v>
      </c>
      <c r="H1147" s="44" t="str">
        <f>IF(Proc[[#This Row],[type]]="LFF (MDG-F)",MID(Proc[[#This Row],[Obj]],13,10),"")</f>
        <v/>
      </c>
      <c r="I1147" s="152"/>
      <c r="J1147" s="44" t="b">
        <f>Proc[[#This Row],[Requested]]=Proc[[#This Row],[CurrentParent]]</f>
        <v>1</v>
      </c>
      <c r="K1147" s="107" t="str">
        <f>IF(Proc[[#This Row],[Author]]="Marcela Urrego",VLOOKUP(LEFT(Proc[[#This Row],[Requested]],1),Table3[#All],2,0),VLOOKUP(Proc[[#This Row],[Author]],Table4[],2,0))</f>
        <v>HC</v>
      </c>
      <c r="L1147" s="44" t="s">
        <v>1970</v>
      </c>
      <c r="M1147" s="51">
        <v>45769.308611111112</v>
      </c>
      <c r="N1147" s="51">
        <v>45770</v>
      </c>
      <c r="O1147" s="51">
        <v>45770</v>
      </c>
      <c r="P1147" s="52" t="str">
        <f ca="1">IF(Proc[[#This Row],[DaysAgeing]]&gt;5,"yep","on track")</f>
        <v>on track</v>
      </c>
      <c r="Q1147" s="2">
        <f ca="1">IF(Proc[[#This Row],[DateClosed]]="",ABS(NETWORKDAYS(Proc[[#This Row],[DateOpened]],TODAY()))-1,ABS(NETWORKDAYS(Proc[[#This Row],[DateOpened]],Proc[[#This Row],[DateClosed]]))-1)</f>
        <v>1</v>
      </c>
      <c r="R1147" s="52" t="s">
        <v>947</v>
      </c>
      <c r="S1147" s="44"/>
      <c r="T1147" s="153">
        <v>1146</v>
      </c>
    </row>
    <row r="1148" spans="1:20" hidden="1">
      <c r="A1148" t="s">
        <v>2130</v>
      </c>
      <c r="B1148" s="111" t="str">
        <f>IFERROR(VLOOKUP(Proc[[#This Row],[App]],Table2[],3,0),"open")</f>
        <v>ok</v>
      </c>
      <c r="C1148" t="s">
        <v>369</v>
      </c>
      <c r="D1148" s="152" t="s">
        <v>2124</v>
      </c>
      <c r="E1148" s="152" t="s">
        <v>2128</v>
      </c>
      <c r="F1148" s="152" t="s">
        <v>2128</v>
      </c>
      <c r="G1148" t="s">
        <v>406</v>
      </c>
      <c r="H1148" s="44" t="str">
        <f>IF(Proc[[#This Row],[type]]="LFF (MDG-F)",MID(Proc[[#This Row],[Obj]],13,10),"")</f>
        <v>AE50R0GR11</v>
      </c>
      <c r="I1148" s="152"/>
      <c r="J1148" s="44" t="b">
        <f>Proc[[#This Row],[Requested]]=Proc[[#This Row],[CurrentParent]]</f>
        <v>1</v>
      </c>
      <c r="K1148" s="107" t="str">
        <f>IF(Proc[[#This Row],[Author]]="Marcela Urrego",VLOOKUP(LEFT(Proc[[#This Row],[Requested]],1),Table3[#All],2,0),VLOOKUP(Proc[[#This Row],[Author]],Table4[],2,0))</f>
        <v>HC</v>
      </c>
      <c r="L1148" s="44" t="s">
        <v>1970</v>
      </c>
      <c r="M1148" s="51">
        <v>45770.381412037037</v>
      </c>
      <c r="N1148" s="51">
        <v>45772</v>
      </c>
      <c r="O1148" s="51">
        <v>45772</v>
      </c>
      <c r="P1148" s="52" t="str">
        <f ca="1">IF(Proc[[#This Row],[DaysAgeing]]&gt;5,"yep","on track")</f>
        <v>on track</v>
      </c>
      <c r="Q1148" s="2">
        <f ca="1">IF(Proc[[#This Row],[DateClosed]]="",ABS(NETWORKDAYS(Proc[[#This Row],[DateOpened]],TODAY()))-1,ABS(NETWORKDAYS(Proc[[#This Row],[DateOpened]],Proc[[#This Row],[DateClosed]]))-1)</f>
        <v>2</v>
      </c>
      <c r="R1148" s="52" t="s">
        <v>415</v>
      </c>
      <c r="S1148" s="44"/>
      <c r="T1148" s="153">
        <v>1147</v>
      </c>
    </row>
    <row r="1149" spans="1:20" hidden="1">
      <c r="A1149" s="47" t="s">
        <v>2130</v>
      </c>
      <c r="B1149" s="111" t="str">
        <f>IFERROR(VLOOKUP(Proc[[#This Row],[App]],Table2[],3,0),"open")</f>
        <v>ok</v>
      </c>
      <c r="C1149" s="47" t="s">
        <v>369</v>
      </c>
      <c r="D1149" s="152" t="s">
        <v>2125</v>
      </c>
      <c r="E1149" s="152" t="s">
        <v>2129</v>
      </c>
      <c r="F1149" s="152" t="s">
        <v>2129</v>
      </c>
      <c r="G1149" s="47" t="s">
        <v>400</v>
      </c>
      <c r="H1149" s="44" t="str">
        <f>IF(Proc[[#This Row],[type]]="LFF (MDG-F)",MID(Proc[[#This Row],[Obj]],13,10),"")</f>
        <v/>
      </c>
      <c r="I1149" s="152"/>
      <c r="J1149" s="44" t="b">
        <f>Proc[[#This Row],[Requested]]=Proc[[#This Row],[CurrentParent]]</f>
        <v>1</v>
      </c>
      <c r="K1149" s="107" t="str">
        <f>IF(Proc[[#This Row],[Author]]="Marcela Urrego",VLOOKUP(LEFT(Proc[[#This Row],[Requested]],1),Table3[#All],2,0),VLOOKUP(Proc[[#This Row],[Author]],Table4[],2,0))</f>
        <v>HC</v>
      </c>
      <c r="L1149" s="44" t="s">
        <v>1970</v>
      </c>
      <c r="M1149" s="51">
        <v>45770.381412037037</v>
      </c>
      <c r="N1149" s="51">
        <v>45772</v>
      </c>
      <c r="O1149" s="51">
        <v>45772</v>
      </c>
      <c r="P1149" s="52" t="str">
        <f ca="1">IF(Proc[[#This Row],[DaysAgeing]]&gt;5,"yep","on track")</f>
        <v>on track</v>
      </c>
      <c r="Q1149" s="2">
        <f ca="1">IF(Proc[[#This Row],[DateClosed]]="",ABS(NETWORKDAYS(Proc[[#This Row],[DateOpened]],TODAY()))-1,ABS(NETWORKDAYS(Proc[[#This Row],[DateOpened]],Proc[[#This Row],[DateClosed]]))-1)</f>
        <v>2</v>
      </c>
      <c r="R1149" s="52" t="s">
        <v>415</v>
      </c>
      <c r="S1149" s="44"/>
      <c r="T1149" s="153">
        <v>1148</v>
      </c>
    </row>
    <row r="1150" spans="1:20" hidden="1">
      <c r="A1150" s="47" t="s">
        <v>2130</v>
      </c>
      <c r="B1150" s="111" t="str">
        <f>IFERROR(VLOOKUP(Proc[[#This Row],[App]],Table2[],3,0),"open")</f>
        <v>ok</v>
      </c>
      <c r="C1150" s="47" t="s">
        <v>369</v>
      </c>
      <c r="D1150" s="152" t="s">
        <v>2126</v>
      </c>
      <c r="E1150" s="152" t="s">
        <v>2129</v>
      </c>
      <c r="F1150" s="85" t="s">
        <v>2129</v>
      </c>
      <c r="G1150" s="47" t="s">
        <v>400</v>
      </c>
      <c r="H1150" s="44" t="str">
        <f>IF(Proc[[#This Row],[type]]="LFF (MDG-F)",MID(Proc[[#This Row],[Obj]],13,10),"")</f>
        <v/>
      </c>
      <c r="I1150" s="152"/>
      <c r="J1150" s="44" t="b">
        <f>Proc[[#This Row],[Requested]]=Proc[[#This Row],[CurrentParent]]</f>
        <v>1</v>
      </c>
      <c r="K1150" s="107" t="str">
        <f>IF(Proc[[#This Row],[Author]]="Marcela Urrego",VLOOKUP(LEFT(Proc[[#This Row],[Requested]],1),Table3[#All],2,0),VLOOKUP(Proc[[#This Row],[Author]],Table4[],2,0))</f>
        <v>HC</v>
      </c>
      <c r="L1150" s="44" t="s">
        <v>1970</v>
      </c>
      <c r="M1150" s="51">
        <v>45770.381412037037</v>
      </c>
      <c r="N1150" s="51">
        <v>45772</v>
      </c>
      <c r="O1150" s="51">
        <v>45772</v>
      </c>
      <c r="P1150" s="52" t="str">
        <f ca="1">IF(Proc[[#This Row],[DaysAgeing]]&gt;5,"yep","on track")</f>
        <v>on track</v>
      </c>
      <c r="Q1150" s="2">
        <f ca="1">IF(Proc[[#This Row],[DateClosed]]="",ABS(NETWORKDAYS(Proc[[#This Row],[DateOpened]],TODAY()))-1,ABS(NETWORKDAYS(Proc[[#This Row],[DateOpened]],Proc[[#This Row],[DateClosed]]))-1)</f>
        <v>2</v>
      </c>
      <c r="R1150" s="52" t="s">
        <v>415</v>
      </c>
      <c r="S1150" s="44"/>
      <c r="T1150" s="153">
        <v>1149</v>
      </c>
    </row>
    <row r="1151" spans="1:20" hidden="1">
      <c r="A1151" s="47" t="s">
        <v>2130</v>
      </c>
      <c r="B1151" s="111" t="str">
        <f>IFERROR(VLOOKUP(Proc[[#This Row],[App]],Table2[],3,0),"open")</f>
        <v>ok</v>
      </c>
      <c r="C1151" s="47" t="s">
        <v>369</v>
      </c>
      <c r="D1151" s="152" t="s">
        <v>2127</v>
      </c>
      <c r="E1151" s="152" t="s">
        <v>2129</v>
      </c>
      <c r="F1151" s="85" t="s">
        <v>2129</v>
      </c>
      <c r="G1151" s="47" t="s">
        <v>400</v>
      </c>
      <c r="H1151" s="44" t="str">
        <f>IF(Proc[[#This Row],[type]]="LFF (MDG-F)",MID(Proc[[#This Row],[Obj]],13,10),"")</f>
        <v/>
      </c>
      <c r="I1151" s="152"/>
      <c r="J1151" s="44" t="b">
        <f>Proc[[#This Row],[Requested]]=Proc[[#This Row],[CurrentParent]]</f>
        <v>1</v>
      </c>
      <c r="K1151" s="107" t="str">
        <f>IF(Proc[[#This Row],[Author]]="Marcela Urrego",VLOOKUP(LEFT(Proc[[#This Row],[Requested]],1),Table3[#All],2,0),VLOOKUP(Proc[[#This Row],[Author]],Table4[],2,0))</f>
        <v>HC</v>
      </c>
      <c r="L1151" s="44" t="s">
        <v>1970</v>
      </c>
      <c r="M1151" s="51">
        <v>45770.381412037037</v>
      </c>
      <c r="N1151" s="51">
        <v>45772</v>
      </c>
      <c r="O1151" s="51">
        <v>45772</v>
      </c>
      <c r="P1151" s="52" t="str">
        <f ca="1">IF(Proc[[#This Row],[DaysAgeing]]&gt;5,"yep","on track")</f>
        <v>on track</v>
      </c>
      <c r="Q1151" s="2">
        <f ca="1">IF(Proc[[#This Row],[DateClosed]]="",ABS(NETWORKDAYS(Proc[[#This Row],[DateOpened]],TODAY()))-1,ABS(NETWORKDAYS(Proc[[#This Row],[DateOpened]],Proc[[#This Row],[DateClosed]]))-1)</f>
        <v>2</v>
      </c>
      <c r="R1151" s="52" t="s">
        <v>415</v>
      </c>
      <c r="S1151" s="44"/>
      <c r="T1151" s="153">
        <v>1150</v>
      </c>
    </row>
    <row r="1152" spans="1:20" hidden="1">
      <c r="A1152" t="s">
        <v>2133</v>
      </c>
      <c r="B1152" s="111" t="str">
        <f>IFERROR(VLOOKUP(Proc[[#This Row],[App]],Table2[],3,0),"open")</f>
        <v>ok</v>
      </c>
      <c r="C1152" s="47" t="s">
        <v>369</v>
      </c>
      <c r="D1152" s="152" t="s">
        <v>2114</v>
      </c>
      <c r="E1152" s="152" t="s">
        <v>472</v>
      </c>
      <c r="F1152" s="85" t="s">
        <v>472</v>
      </c>
      <c r="G1152" s="47" t="s">
        <v>400</v>
      </c>
      <c r="H1152" s="44" t="str">
        <f>IF(Proc[[#This Row],[type]]="LFF (MDG-F)",MID(Proc[[#This Row],[Obj]],13,10),"")</f>
        <v/>
      </c>
      <c r="I1152" s="152"/>
      <c r="J1152" s="44" t="b">
        <f>Proc[[#This Row],[Requested]]=Proc[[#This Row],[CurrentParent]]</f>
        <v>1</v>
      </c>
      <c r="K1152" s="107" t="str">
        <f>IF(Proc[[#This Row],[Author]]="Marcela Urrego",VLOOKUP(LEFT(Proc[[#This Row],[Requested]],1),Table3[#All],2,0),VLOOKUP(Proc[[#This Row],[Author]],Table4[],2,0))</f>
        <v>MGF</v>
      </c>
      <c r="L1152" s="44" t="s">
        <v>1970</v>
      </c>
      <c r="M1152" s="51">
        <v>45769.638298611113</v>
      </c>
      <c r="N1152" s="51"/>
      <c r="O1152" s="51"/>
      <c r="P1152" s="52" t="str">
        <f ca="1">IF(Proc[[#This Row],[DaysAgeing]]&gt;5,"yep","on track")</f>
        <v>yep</v>
      </c>
      <c r="Q1152" s="2">
        <f ca="1">IF(Proc[[#This Row],[DateClosed]]="",ABS(NETWORKDAYS(Proc[[#This Row],[DateOpened]],TODAY()))-1,ABS(NETWORKDAYS(Proc[[#This Row],[DateOpened]],Proc[[#This Row],[DateClosed]]))-1)</f>
        <v>248</v>
      </c>
      <c r="R1152" s="52" t="s">
        <v>514</v>
      </c>
      <c r="S1152" s="44"/>
      <c r="T1152" s="153">
        <v>1151</v>
      </c>
    </row>
    <row r="1153" spans="1:20" hidden="1">
      <c r="A1153" s="47" t="s">
        <v>2133</v>
      </c>
      <c r="B1153" s="152" t="str">
        <f>IFERROR(VLOOKUP(Proc[[#This Row],[App]],Table2[],3,0),"open")</f>
        <v>ok</v>
      </c>
      <c r="C1153" s="47" t="s">
        <v>369</v>
      </c>
      <c r="D1153" s="152" t="s">
        <v>2131</v>
      </c>
      <c r="E1153" s="152" t="s">
        <v>1922</v>
      </c>
      <c r="F1153" s="152" t="s">
        <v>1922</v>
      </c>
      <c r="G1153" s="47" t="s">
        <v>400</v>
      </c>
      <c r="H1153" s="44" t="str">
        <f>IF(Proc[[#This Row],[type]]="LFF (MDG-F)",MID(Proc[[#This Row],[Obj]],13,10),"")</f>
        <v/>
      </c>
      <c r="I1153" s="152"/>
      <c r="J1153" s="44" t="b">
        <f>Proc[[#This Row],[Requested]]=Proc[[#This Row],[CurrentParent]]</f>
        <v>1</v>
      </c>
      <c r="K1153" s="152" t="str">
        <f>IF(Proc[[#This Row],[Author]]="Marcela Urrego",VLOOKUP(LEFT(Proc[[#This Row],[Requested]],1),Table3[#All],2,0),VLOOKUP(Proc[[#This Row],[Author]],Table4[],2,0))</f>
        <v>MGF</v>
      </c>
      <c r="L1153" s="44" t="s">
        <v>1970</v>
      </c>
      <c r="M1153" s="51">
        <v>45769.638298611113</v>
      </c>
      <c r="N1153" s="51">
        <v>45772</v>
      </c>
      <c r="O1153" s="51">
        <v>45772</v>
      </c>
      <c r="P1153" s="52" t="str">
        <f ca="1">IF(Proc[[#This Row],[DaysAgeing]]&gt;5,"yep","on track")</f>
        <v>on track</v>
      </c>
      <c r="Q1153" s="2">
        <f ca="1">IF(Proc[[#This Row],[DateClosed]]="",ABS(NETWORKDAYS(Proc[[#This Row],[DateOpened]],TODAY()))-1,ABS(NETWORKDAYS(Proc[[#This Row],[DateOpened]],Proc[[#This Row],[DateClosed]]))-1)</f>
        <v>3</v>
      </c>
      <c r="R1153" s="52" t="s">
        <v>514</v>
      </c>
      <c r="S1153" s="44"/>
      <c r="T1153" s="153">
        <v>1152</v>
      </c>
    </row>
    <row r="1154" spans="1:20" hidden="1">
      <c r="A1154" s="47" t="s">
        <v>2133</v>
      </c>
      <c r="B1154" s="152" t="str">
        <f>IFERROR(VLOOKUP(Proc[[#This Row],[App]],Table2[],3,0),"open")</f>
        <v>ok</v>
      </c>
      <c r="C1154" s="47" t="s">
        <v>369</v>
      </c>
      <c r="D1154" s="152" t="s">
        <v>2132</v>
      </c>
      <c r="E1154" s="152" t="s">
        <v>1999</v>
      </c>
      <c r="F1154" s="152" t="s">
        <v>1999</v>
      </c>
      <c r="G1154" s="47" t="s">
        <v>400</v>
      </c>
      <c r="H1154" s="44" t="str">
        <f>IF(Proc[[#This Row],[type]]="LFF (MDG-F)",MID(Proc[[#This Row],[Obj]],13,10),"")</f>
        <v/>
      </c>
      <c r="I1154" s="152"/>
      <c r="J1154" s="44" t="b">
        <f>Proc[[#This Row],[Requested]]=Proc[[#This Row],[CurrentParent]]</f>
        <v>1</v>
      </c>
      <c r="K1154" s="152" t="str">
        <f>IF(Proc[[#This Row],[Author]]="Marcela Urrego",VLOOKUP(LEFT(Proc[[#This Row],[Requested]],1),Table3[#All],2,0),VLOOKUP(Proc[[#This Row],[Author]],Table4[],2,0))</f>
        <v>MGF</v>
      </c>
      <c r="L1154" s="44" t="s">
        <v>1970</v>
      </c>
      <c r="M1154" s="51">
        <v>45769.638298611113</v>
      </c>
      <c r="N1154" s="51">
        <v>45772</v>
      </c>
      <c r="O1154" s="51">
        <v>45772</v>
      </c>
      <c r="P1154" s="52" t="str">
        <f ca="1">IF(Proc[[#This Row],[DaysAgeing]]&gt;5,"yep","on track")</f>
        <v>on track</v>
      </c>
      <c r="Q1154" s="2">
        <f ca="1">IF(Proc[[#This Row],[DateClosed]]="",ABS(NETWORKDAYS(Proc[[#This Row],[DateOpened]],TODAY()))-1,ABS(NETWORKDAYS(Proc[[#This Row],[DateOpened]],Proc[[#This Row],[DateClosed]]))-1)</f>
        <v>3</v>
      </c>
      <c r="R1154" s="52" t="s">
        <v>514</v>
      </c>
      <c r="S1154" s="44"/>
      <c r="T1154" s="153">
        <v>1153</v>
      </c>
    </row>
    <row r="1155" spans="1:20" hidden="1">
      <c r="A1155" t="s">
        <v>2134</v>
      </c>
      <c r="B1155" s="152" t="str">
        <f>IFERROR(VLOOKUP(Proc[[#This Row],[App]],Table2[],3,0),"open")</f>
        <v>ok</v>
      </c>
      <c r="C1155" s="47" t="s">
        <v>369</v>
      </c>
      <c r="D1155" s="152" t="s">
        <v>8421</v>
      </c>
      <c r="E1155" s="152" t="s">
        <v>2135</v>
      </c>
      <c r="F1155" s="152" t="s">
        <v>2135</v>
      </c>
      <c r="G1155" s="47" t="s">
        <v>400</v>
      </c>
      <c r="H1155" s="44" t="str">
        <f>IF(Proc[[#This Row],[type]]="LFF (MDG-F)",MID(Proc[[#This Row],[Obj]],13,10),"")</f>
        <v/>
      </c>
      <c r="I1155" s="152"/>
      <c r="J1155" s="44" t="b">
        <f>Proc[[#This Row],[Requested]]=Proc[[#This Row],[CurrentParent]]</f>
        <v>1</v>
      </c>
      <c r="K1155" s="152" t="str">
        <f>IF(Proc[[#This Row],[Author]]="Marcela Urrego",VLOOKUP(LEFT(Proc[[#This Row],[Requested]],1),Table3[#All],2,0),VLOOKUP(Proc[[#This Row],[Author]],Table4[],2,0))</f>
        <v>LS</v>
      </c>
      <c r="L1155" s="44" t="s">
        <v>1970</v>
      </c>
      <c r="M1155" s="51">
        <v>45772.348194444443</v>
      </c>
      <c r="N1155" s="51">
        <v>45775</v>
      </c>
      <c r="O1155" s="51">
        <v>45775</v>
      </c>
      <c r="P1155" s="52" t="str">
        <f ca="1">IF(Proc[[#This Row],[DaysAgeing]]&gt;5,"yep","on track")</f>
        <v>on track</v>
      </c>
      <c r="Q1155" s="2">
        <f ca="1">IF(Proc[[#This Row],[DateClosed]]="",ABS(NETWORKDAYS(Proc[[#This Row],[DateOpened]],TODAY()))-1,ABS(NETWORKDAYS(Proc[[#This Row],[DateOpened]],Proc[[#This Row],[DateClosed]]))-1)</f>
        <v>1</v>
      </c>
      <c r="R1155" s="52" t="s">
        <v>488</v>
      </c>
      <c r="S1155" s="44"/>
      <c r="T1155" s="153">
        <v>1154</v>
      </c>
    </row>
    <row r="1156" spans="1:20" hidden="1">
      <c r="A1156" s="47" t="s">
        <v>2134</v>
      </c>
      <c r="B1156" s="152" t="str">
        <f>IFERROR(VLOOKUP(Proc[[#This Row],[App]],Table2[],3,0),"open")</f>
        <v>ok</v>
      </c>
      <c r="C1156" s="47" t="s">
        <v>369</v>
      </c>
      <c r="D1156" s="152" t="s">
        <v>8422</v>
      </c>
      <c r="E1156" s="152" t="s">
        <v>2136</v>
      </c>
      <c r="F1156" s="152" t="s">
        <v>2136</v>
      </c>
      <c r="G1156" s="47" t="s">
        <v>400</v>
      </c>
      <c r="H1156" s="44" t="str">
        <f>IF(Proc[[#This Row],[type]]="LFF (MDG-F)",MID(Proc[[#This Row],[Obj]],13,10),"")</f>
        <v/>
      </c>
      <c r="I1156" s="152"/>
      <c r="J1156" s="44" t="b">
        <f>Proc[[#This Row],[Requested]]=Proc[[#This Row],[CurrentParent]]</f>
        <v>1</v>
      </c>
      <c r="K1156" s="152" t="str">
        <f>IF(Proc[[#This Row],[Author]]="Marcela Urrego",VLOOKUP(LEFT(Proc[[#This Row],[Requested]],1),Table3[#All],2,0),VLOOKUP(Proc[[#This Row],[Author]],Table4[],2,0))</f>
        <v>LS</v>
      </c>
      <c r="L1156" s="44" t="s">
        <v>1970</v>
      </c>
      <c r="M1156" s="51">
        <v>45772.348194444443</v>
      </c>
      <c r="N1156" s="51">
        <v>45775</v>
      </c>
      <c r="O1156" s="51">
        <v>45775</v>
      </c>
      <c r="P1156" s="52" t="str">
        <f ca="1">IF(Proc[[#This Row],[DaysAgeing]]&gt;5,"yep","on track")</f>
        <v>on track</v>
      </c>
      <c r="Q1156" s="2">
        <f ca="1">IF(Proc[[#This Row],[DateClosed]]="",ABS(NETWORKDAYS(Proc[[#This Row],[DateOpened]],TODAY()))-1,ABS(NETWORKDAYS(Proc[[#This Row],[DateOpened]],Proc[[#This Row],[DateClosed]]))-1)</f>
        <v>1</v>
      </c>
      <c r="R1156" s="52" t="s">
        <v>488</v>
      </c>
      <c r="S1156" s="44"/>
      <c r="T1156" s="153">
        <v>1155</v>
      </c>
    </row>
    <row r="1157" spans="1:20" hidden="1">
      <c r="A1157" s="47" t="s">
        <v>2134</v>
      </c>
      <c r="B1157" s="111" t="str">
        <f>IFERROR(VLOOKUP(Proc[[#This Row],[App]],Table2[],3,0),"open")</f>
        <v>ok</v>
      </c>
      <c r="C1157" s="47" t="s">
        <v>369</v>
      </c>
      <c r="D1157" s="152" t="s">
        <v>8423</v>
      </c>
      <c r="E1157" s="152" t="s">
        <v>2137</v>
      </c>
      <c r="F1157" s="85" t="s">
        <v>2137</v>
      </c>
      <c r="G1157" s="47" t="s">
        <v>400</v>
      </c>
      <c r="H1157" s="44" t="str">
        <f>IF(Proc[[#This Row],[type]]="LFF (MDG-F)",MID(Proc[[#This Row],[Obj]],13,10),"")</f>
        <v/>
      </c>
      <c r="I1157" s="152"/>
      <c r="J1157" s="44" t="b">
        <f>Proc[[#This Row],[Requested]]=Proc[[#This Row],[CurrentParent]]</f>
        <v>1</v>
      </c>
      <c r="K1157" s="107" t="str">
        <f>IF(Proc[[#This Row],[Author]]="Marcela Urrego",VLOOKUP(LEFT(Proc[[#This Row],[Requested]],1),Table3[#All],2,0),VLOOKUP(Proc[[#This Row],[Author]],Table4[],2,0))</f>
        <v>LS</v>
      </c>
      <c r="L1157" s="44" t="s">
        <v>1970</v>
      </c>
      <c r="M1157" s="51">
        <v>45772.348194444443</v>
      </c>
      <c r="N1157" s="51">
        <v>45775</v>
      </c>
      <c r="O1157" s="51">
        <v>45775</v>
      </c>
      <c r="P1157" s="52" t="str">
        <f ca="1">IF(Proc[[#This Row],[DaysAgeing]]&gt;5,"yep","on track")</f>
        <v>on track</v>
      </c>
      <c r="Q1157" s="2">
        <f ca="1">IF(Proc[[#This Row],[DateClosed]]="",ABS(NETWORKDAYS(Proc[[#This Row],[DateOpened]],TODAY()))-1,ABS(NETWORKDAYS(Proc[[#This Row],[DateOpened]],Proc[[#This Row],[DateClosed]]))-1)</f>
        <v>1</v>
      </c>
      <c r="R1157" s="52" t="s">
        <v>488</v>
      </c>
      <c r="S1157" s="44"/>
      <c r="T1157" s="153">
        <v>1156</v>
      </c>
    </row>
    <row r="1158" spans="1:20" hidden="1">
      <c r="A1158" s="47" t="s">
        <v>2134</v>
      </c>
      <c r="B1158" s="111" t="str">
        <f>IFERROR(VLOOKUP(Proc[[#This Row],[App]],Table2[],3,0),"open")</f>
        <v>ok</v>
      </c>
      <c r="C1158" s="47" t="s">
        <v>369</v>
      </c>
      <c r="D1158" s="152" t="s">
        <v>8424</v>
      </c>
      <c r="E1158" s="152" t="s">
        <v>2138</v>
      </c>
      <c r="F1158" s="152" t="s">
        <v>2138</v>
      </c>
      <c r="G1158" s="47" t="s">
        <v>400</v>
      </c>
      <c r="H1158" s="44" t="str">
        <f>IF(Proc[[#This Row],[type]]="LFF (MDG-F)",MID(Proc[[#This Row],[Obj]],13,10),"")</f>
        <v/>
      </c>
      <c r="I1158" s="152"/>
      <c r="J1158" s="44" t="b">
        <f>Proc[[#This Row],[Requested]]=Proc[[#This Row],[CurrentParent]]</f>
        <v>1</v>
      </c>
      <c r="K1158" s="107" t="str">
        <f>IF(Proc[[#This Row],[Author]]="Marcela Urrego",VLOOKUP(LEFT(Proc[[#This Row],[Requested]],1),Table3[#All],2,0),VLOOKUP(Proc[[#This Row],[Author]],Table4[],2,0))</f>
        <v>LS</v>
      </c>
      <c r="L1158" s="44" t="s">
        <v>1970</v>
      </c>
      <c r="M1158" s="51">
        <v>45772.348194444443</v>
      </c>
      <c r="N1158" s="51">
        <v>45775</v>
      </c>
      <c r="O1158" s="51">
        <v>45775</v>
      </c>
      <c r="P1158" s="52" t="str">
        <f ca="1">IF(Proc[[#This Row],[DaysAgeing]]&gt;5,"yep","on track")</f>
        <v>on track</v>
      </c>
      <c r="Q1158" s="2">
        <f ca="1">IF(Proc[[#This Row],[DateClosed]]="",ABS(NETWORKDAYS(Proc[[#This Row],[DateOpened]],TODAY()))-1,ABS(NETWORKDAYS(Proc[[#This Row],[DateOpened]],Proc[[#This Row],[DateClosed]]))-1)</f>
        <v>1</v>
      </c>
      <c r="R1158" s="52" t="s">
        <v>488</v>
      </c>
      <c r="S1158" s="44"/>
      <c r="T1158" s="153">
        <v>1157</v>
      </c>
    </row>
    <row r="1159" spans="1:20" hidden="1">
      <c r="A1159" s="47" t="s">
        <v>2134</v>
      </c>
      <c r="B1159" s="111" t="str">
        <f>IFERROR(VLOOKUP(Proc[[#This Row],[App]],Table2[],3,0),"open")</f>
        <v>ok</v>
      </c>
      <c r="C1159" s="47" t="s">
        <v>369</v>
      </c>
      <c r="D1159" s="152" t="s">
        <v>8425</v>
      </c>
      <c r="E1159" s="152" t="s">
        <v>2136</v>
      </c>
      <c r="F1159" s="85" t="s">
        <v>2136</v>
      </c>
      <c r="G1159" s="47" t="s">
        <v>400</v>
      </c>
      <c r="H1159" s="44" t="str">
        <f>IF(Proc[[#This Row],[type]]="LFF (MDG-F)",MID(Proc[[#This Row],[Obj]],13,10),"")</f>
        <v/>
      </c>
      <c r="I1159" s="152"/>
      <c r="J1159" s="44" t="b">
        <f>Proc[[#This Row],[Requested]]=Proc[[#This Row],[CurrentParent]]</f>
        <v>1</v>
      </c>
      <c r="K1159" s="107" t="str">
        <f>IF(Proc[[#This Row],[Author]]="Marcela Urrego",VLOOKUP(LEFT(Proc[[#This Row],[Requested]],1),Table3[#All],2,0),VLOOKUP(Proc[[#This Row],[Author]],Table4[],2,0))</f>
        <v>LS</v>
      </c>
      <c r="L1159" s="44" t="s">
        <v>1970</v>
      </c>
      <c r="M1159" s="51">
        <v>45772.348194444443</v>
      </c>
      <c r="N1159" s="51">
        <v>45775</v>
      </c>
      <c r="O1159" s="51">
        <v>45775</v>
      </c>
      <c r="P1159" s="52" t="str">
        <f ca="1">IF(Proc[[#This Row],[DaysAgeing]]&gt;5,"yep","on track")</f>
        <v>on track</v>
      </c>
      <c r="Q1159" s="2">
        <f ca="1">IF(Proc[[#This Row],[DateClosed]]="",ABS(NETWORKDAYS(Proc[[#This Row],[DateOpened]],TODAY()))-1,ABS(NETWORKDAYS(Proc[[#This Row],[DateOpened]],Proc[[#This Row],[DateClosed]]))-1)</f>
        <v>1</v>
      </c>
      <c r="R1159" s="52" t="s">
        <v>488</v>
      </c>
      <c r="S1159" s="44"/>
      <c r="T1159" s="153">
        <v>1158</v>
      </c>
    </row>
    <row r="1160" spans="1:20" hidden="1">
      <c r="A1160" s="47" t="s">
        <v>2134</v>
      </c>
      <c r="B1160" s="111" t="str">
        <f>IFERROR(VLOOKUP(Proc[[#This Row],[App]],Table2[],3,0),"open")</f>
        <v>ok</v>
      </c>
      <c r="C1160" s="47" t="s">
        <v>369</v>
      </c>
      <c r="D1160" s="152" t="s">
        <v>8426</v>
      </c>
      <c r="E1160" s="152" t="s">
        <v>2137</v>
      </c>
      <c r="F1160" s="85" t="s">
        <v>2137</v>
      </c>
      <c r="G1160" s="47" t="s">
        <v>400</v>
      </c>
      <c r="H1160" s="44" t="str">
        <f>IF(Proc[[#This Row],[type]]="LFF (MDG-F)",MID(Proc[[#This Row],[Obj]],13,10),"")</f>
        <v/>
      </c>
      <c r="I1160" s="152"/>
      <c r="J1160" s="44" t="b">
        <f>Proc[[#This Row],[Requested]]=Proc[[#This Row],[CurrentParent]]</f>
        <v>1</v>
      </c>
      <c r="K1160" s="107" t="str">
        <f>IF(Proc[[#This Row],[Author]]="Marcela Urrego",VLOOKUP(LEFT(Proc[[#This Row],[Requested]],1),Table3[#All],2,0),VLOOKUP(Proc[[#This Row],[Author]],Table4[],2,0))</f>
        <v>LS</v>
      </c>
      <c r="L1160" s="44" t="s">
        <v>1970</v>
      </c>
      <c r="M1160" s="51">
        <v>45772.348194444443</v>
      </c>
      <c r="N1160" s="51">
        <v>45775</v>
      </c>
      <c r="O1160" s="51">
        <v>45775</v>
      </c>
      <c r="P1160" s="52" t="str">
        <f ca="1">IF(Proc[[#This Row],[DaysAgeing]]&gt;5,"yep","on track")</f>
        <v>on track</v>
      </c>
      <c r="Q1160" s="2">
        <f ca="1">IF(Proc[[#This Row],[DateClosed]]="",ABS(NETWORKDAYS(Proc[[#This Row],[DateOpened]],TODAY()))-1,ABS(NETWORKDAYS(Proc[[#This Row],[DateOpened]],Proc[[#This Row],[DateClosed]]))-1)</f>
        <v>1</v>
      </c>
      <c r="R1160" s="52" t="s">
        <v>488</v>
      </c>
      <c r="S1160" s="44"/>
      <c r="T1160" s="153">
        <v>1159</v>
      </c>
    </row>
    <row r="1161" spans="1:20" hidden="1">
      <c r="A1161" s="47" t="s">
        <v>2134</v>
      </c>
      <c r="B1161" s="111" t="str">
        <f>IFERROR(VLOOKUP(Proc[[#This Row],[App]],Table2[],3,0),"open")</f>
        <v>ok</v>
      </c>
      <c r="C1161" s="47" t="s">
        <v>369</v>
      </c>
      <c r="D1161" s="152" t="s">
        <v>8427</v>
      </c>
      <c r="E1161" s="152" t="s">
        <v>2138</v>
      </c>
      <c r="F1161" s="85" t="s">
        <v>2138</v>
      </c>
      <c r="G1161" s="47" t="s">
        <v>400</v>
      </c>
      <c r="H1161" s="44" t="str">
        <f>IF(Proc[[#This Row],[type]]="LFF (MDG-F)",MID(Proc[[#This Row],[Obj]],13,10),"")</f>
        <v/>
      </c>
      <c r="I1161" s="152"/>
      <c r="J1161" s="44" t="b">
        <f>Proc[[#This Row],[Requested]]=Proc[[#This Row],[CurrentParent]]</f>
        <v>1</v>
      </c>
      <c r="K1161" s="107" t="str">
        <f>IF(Proc[[#This Row],[Author]]="Marcela Urrego",VLOOKUP(LEFT(Proc[[#This Row],[Requested]],1),Table3[#All],2,0),VLOOKUP(Proc[[#This Row],[Author]],Table4[],2,0))</f>
        <v>LS</v>
      </c>
      <c r="L1161" s="44" t="s">
        <v>1970</v>
      </c>
      <c r="M1161" s="51">
        <v>45772.348194444443</v>
      </c>
      <c r="N1161" s="51">
        <v>45775</v>
      </c>
      <c r="O1161" s="51">
        <v>45775</v>
      </c>
      <c r="P1161" s="52" t="str">
        <f ca="1">IF(Proc[[#This Row],[DaysAgeing]]&gt;5,"yep","on track")</f>
        <v>on track</v>
      </c>
      <c r="Q1161" s="2">
        <f ca="1">IF(Proc[[#This Row],[DateClosed]]="",ABS(NETWORKDAYS(Proc[[#This Row],[DateOpened]],TODAY()))-1,ABS(NETWORKDAYS(Proc[[#This Row],[DateOpened]],Proc[[#This Row],[DateClosed]]))-1)</f>
        <v>1</v>
      </c>
      <c r="R1161" s="52" t="s">
        <v>488</v>
      </c>
      <c r="S1161" s="44"/>
      <c r="T1161" s="153">
        <v>1160</v>
      </c>
    </row>
    <row r="1162" spans="1:20" hidden="1">
      <c r="A1162" t="s">
        <v>2139</v>
      </c>
      <c r="B1162" s="152" t="str">
        <f>IFERROR(VLOOKUP(Proc[[#This Row],[App]],Table2[],3,0),"open")</f>
        <v>ok</v>
      </c>
      <c r="C1162" s="47" t="s">
        <v>369</v>
      </c>
      <c r="D1162" s="152" t="s">
        <v>2140</v>
      </c>
      <c r="E1162" s="152" t="s">
        <v>2141</v>
      </c>
      <c r="F1162" s="152" t="s">
        <v>2141</v>
      </c>
      <c r="G1162" s="47" t="s">
        <v>400</v>
      </c>
      <c r="H1162" s="44" t="str">
        <f>IF(Proc[[#This Row],[type]]="LFF (MDG-F)",MID(Proc[[#This Row],[Obj]],13,10),"")</f>
        <v/>
      </c>
      <c r="I1162" s="152"/>
      <c r="J1162" s="44" t="b">
        <f>Proc[[#This Row],[Requested]]=Proc[[#This Row],[CurrentParent]]</f>
        <v>1</v>
      </c>
      <c r="K1162" s="152" t="str">
        <f>IF(Proc[[#This Row],[Author]]="Marcela Urrego",VLOOKUP(LEFT(Proc[[#This Row],[Requested]],1),Table3[#All],2,0),VLOOKUP(Proc[[#This Row],[Author]],Table4[],2,0))</f>
        <v>MGF</v>
      </c>
      <c r="L1162" s="44" t="s">
        <v>1970</v>
      </c>
      <c r="M1162" s="51">
        <v>45771.599537037036</v>
      </c>
      <c r="N1162" s="51">
        <v>45775</v>
      </c>
      <c r="O1162" s="51">
        <v>45775</v>
      </c>
      <c r="P1162" s="52" t="str">
        <f ca="1">IF(Proc[[#This Row],[DaysAgeing]]&gt;5,"yep","on track")</f>
        <v>on track</v>
      </c>
      <c r="Q1162" s="2">
        <f ca="1">IF(Proc[[#This Row],[DateClosed]]="",ABS(NETWORKDAYS(Proc[[#This Row],[DateOpened]],TODAY()))-1,ABS(NETWORKDAYS(Proc[[#This Row],[DateOpened]],Proc[[#This Row],[DateClosed]]))-1)</f>
        <v>2</v>
      </c>
      <c r="R1162" s="52" t="s">
        <v>514</v>
      </c>
      <c r="S1162" s="44"/>
      <c r="T1162" s="153">
        <v>1161</v>
      </c>
    </row>
    <row r="1163" spans="1:20" hidden="1">
      <c r="A1163" t="s">
        <v>2142</v>
      </c>
      <c r="B1163" s="111" t="str">
        <f>IFERROR(VLOOKUP(Proc[[#This Row],[App]],Table2[],3,0),"open")</f>
        <v>ok</v>
      </c>
      <c r="C1163" s="47" t="s">
        <v>369</v>
      </c>
      <c r="D1163" s="152" t="s">
        <v>2143</v>
      </c>
      <c r="E1163" s="152" t="s">
        <v>2149</v>
      </c>
      <c r="F1163" s="85" t="s">
        <v>2149</v>
      </c>
      <c r="G1163" t="s">
        <v>406</v>
      </c>
      <c r="H1163" s="44" t="str">
        <f>IF(Proc[[#This Row],[type]]="LFF (MDG-F)",MID(Proc[[#This Row],[Obj]],13,10),"")</f>
        <v>CH65R00020</v>
      </c>
      <c r="I1163" s="152"/>
      <c r="J1163" s="44" t="b">
        <f>Proc[[#This Row],[Requested]]=Proc[[#This Row],[CurrentParent]]</f>
        <v>1</v>
      </c>
      <c r="K1163" s="107" t="str">
        <f>IF(Proc[[#This Row],[Author]]="Marcela Urrego",VLOOKUP(LEFT(Proc[[#This Row],[Requested]],1),Table3[#All],2,0),VLOOKUP(Proc[[#This Row],[Author]],Table4[],2,0))</f>
        <v>HC</v>
      </c>
      <c r="L1163" s="44" t="s">
        <v>1970</v>
      </c>
      <c r="M1163" s="51">
        <v>45771.413831018515</v>
      </c>
      <c r="N1163" s="51">
        <v>45776</v>
      </c>
      <c r="O1163" s="51">
        <v>45776</v>
      </c>
      <c r="P1163" s="52" t="str">
        <f ca="1">IF(Proc[[#This Row],[DaysAgeing]]&gt;5,"yep","on track")</f>
        <v>on track</v>
      </c>
      <c r="Q1163" s="2">
        <f ca="1">IF(Proc[[#This Row],[DateClosed]]="",ABS(NETWORKDAYS(Proc[[#This Row],[DateOpened]],TODAY()))-1,ABS(NETWORKDAYS(Proc[[#This Row],[DateOpened]],Proc[[#This Row],[DateClosed]]))-1)</f>
        <v>3</v>
      </c>
      <c r="R1163" s="52" t="s">
        <v>415</v>
      </c>
      <c r="S1163" s="44"/>
      <c r="T1163" s="153">
        <v>1162</v>
      </c>
    </row>
    <row r="1164" spans="1:20" hidden="1">
      <c r="A1164" s="47" t="s">
        <v>2142</v>
      </c>
      <c r="B1164" s="111" t="str">
        <f>IFERROR(VLOOKUP(Proc[[#This Row],[App]],Table2[],3,0),"open")</f>
        <v>ok</v>
      </c>
      <c r="C1164" s="47" t="s">
        <v>369</v>
      </c>
      <c r="D1164" s="152" t="s">
        <v>2144</v>
      </c>
      <c r="E1164" s="152" t="s">
        <v>2149</v>
      </c>
      <c r="F1164" s="152" t="s">
        <v>2149</v>
      </c>
      <c r="G1164" s="47" t="s">
        <v>406</v>
      </c>
      <c r="H1164" s="44" t="str">
        <f>IF(Proc[[#This Row],[type]]="LFF (MDG-F)",MID(Proc[[#This Row],[Obj]],13,10),"")</f>
        <v>CH65R00048</v>
      </c>
      <c r="I1164" s="152"/>
      <c r="J1164" s="44" t="b">
        <f>Proc[[#This Row],[Requested]]=Proc[[#This Row],[CurrentParent]]</f>
        <v>1</v>
      </c>
      <c r="K1164" s="107" t="str">
        <f>IF(Proc[[#This Row],[Author]]="Marcela Urrego",VLOOKUP(LEFT(Proc[[#This Row],[Requested]],1),Table3[#All],2,0),VLOOKUP(Proc[[#This Row],[Author]],Table4[],2,0))</f>
        <v>HC</v>
      </c>
      <c r="L1164" s="44" t="s">
        <v>1970</v>
      </c>
      <c r="M1164" s="51">
        <v>45771.413831018515</v>
      </c>
      <c r="N1164" s="51">
        <v>45776</v>
      </c>
      <c r="O1164" s="51">
        <v>45776</v>
      </c>
      <c r="P1164" s="52" t="str">
        <f ca="1">IF(Proc[[#This Row],[DaysAgeing]]&gt;5,"yep","on track")</f>
        <v>on track</v>
      </c>
      <c r="Q1164" s="2">
        <f ca="1">IF(Proc[[#This Row],[DateClosed]]="",ABS(NETWORKDAYS(Proc[[#This Row],[DateOpened]],TODAY()))-1,ABS(NETWORKDAYS(Proc[[#This Row],[DateOpened]],Proc[[#This Row],[DateClosed]]))-1)</f>
        <v>3</v>
      </c>
      <c r="R1164" s="52" t="s">
        <v>415</v>
      </c>
      <c r="S1164" s="44"/>
      <c r="T1164" s="153">
        <v>1163</v>
      </c>
    </row>
    <row r="1165" spans="1:20" hidden="1">
      <c r="A1165" s="47" t="s">
        <v>2142</v>
      </c>
      <c r="B1165" s="111" t="str">
        <f>IFERROR(VLOOKUP(Proc[[#This Row],[App]],Table2[],3,0),"open")</f>
        <v>ok</v>
      </c>
      <c r="C1165" s="47" t="s">
        <v>369</v>
      </c>
      <c r="D1165" s="152" t="s">
        <v>2145</v>
      </c>
      <c r="E1165" s="152" t="s">
        <v>2149</v>
      </c>
      <c r="F1165" s="152" t="s">
        <v>2149</v>
      </c>
      <c r="G1165" s="47" t="s">
        <v>406</v>
      </c>
      <c r="H1165" s="44" t="str">
        <f>IF(Proc[[#This Row],[type]]="LFF (MDG-F)",MID(Proc[[#This Row],[Obj]],13,10),"")</f>
        <v>CH65R00050</v>
      </c>
      <c r="I1165" s="152"/>
      <c r="J1165" s="44" t="b">
        <f>Proc[[#This Row],[Requested]]=Proc[[#This Row],[CurrentParent]]</f>
        <v>1</v>
      </c>
      <c r="K1165" s="107" t="str">
        <f>IF(Proc[[#This Row],[Author]]="Marcela Urrego",VLOOKUP(LEFT(Proc[[#This Row],[Requested]],1),Table3[#All],2,0),VLOOKUP(Proc[[#This Row],[Author]],Table4[],2,0))</f>
        <v>HC</v>
      </c>
      <c r="L1165" s="44" t="s">
        <v>1970</v>
      </c>
      <c r="M1165" s="51">
        <v>45771.413831018515</v>
      </c>
      <c r="N1165" s="51">
        <v>45776</v>
      </c>
      <c r="O1165" s="51">
        <v>45776</v>
      </c>
      <c r="P1165" s="52" t="str">
        <f ca="1">IF(Proc[[#This Row],[DaysAgeing]]&gt;5,"yep","on track")</f>
        <v>on track</v>
      </c>
      <c r="Q1165" s="2">
        <f ca="1">IF(Proc[[#This Row],[DateClosed]]="",ABS(NETWORKDAYS(Proc[[#This Row],[DateOpened]],TODAY()))-1,ABS(NETWORKDAYS(Proc[[#This Row],[DateOpened]],Proc[[#This Row],[DateClosed]]))-1)</f>
        <v>3</v>
      </c>
      <c r="R1165" s="52" t="s">
        <v>415</v>
      </c>
      <c r="S1165" s="44"/>
      <c r="T1165" s="153">
        <v>1164</v>
      </c>
    </row>
    <row r="1166" spans="1:20" hidden="1">
      <c r="A1166" s="47" t="s">
        <v>2142</v>
      </c>
      <c r="B1166" s="111" t="str">
        <f>IFERROR(VLOOKUP(Proc[[#This Row],[App]],Table2[],3,0),"open")</f>
        <v>ok</v>
      </c>
      <c r="C1166" s="47" t="s">
        <v>369</v>
      </c>
      <c r="D1166" s="152" t="s">
        <v>2146</v>
      </c>
      <c r="E1166" s="152" t="s">
        <v>2149</v>
      </c>
      <c r="F1166" s="152" t="s">
        <v>2149</v>
      </c>
      <c r="G1166" s="47" t="s">
        <v>406</v>
      </c>
      <c r="H1166" s="44" t="str">
        <f>IF(Proc[[#This Row],[type]]="LFF (MDG-F)",MID(Proc[[#This Row],[Obj]],13,10),"")</f>
        <v>CH65R00052</v>
      </c>
      <c r="I1166" s="152"/>
      <c r="J1166" s="44" t="b">
        <f>Proc[[#This Row],[Requested]]=Proc[[#This Row],[CurrentParent]]</f>
        <v>1</v>
      </c>
      <c r="K1166" s="107" t="str">
        <f>IF(Proc[[#This Row],[Author]]="Marcela Urrego",VLOOKUP(LEFT(Proc[[#This Row],[Requested]],1),Table3[#All],2,0),VLOOKUP(Proc[[#This Row],[Author]],Table4[],2,0))</f>
        <v>HC</v>
      </c>
      <c r="L1166" s="44" t="s">
        <v>1970</v>
      </c>
      <c r="M1166" s="51">
        <v>45771.413831018515</v>
      </c>
      <c r="N1166" s="51">
        <v>45776</v>
      </c>
      <c r="O1166" s="51">
        <v>45776</v>
      </c>
      <c r="P1166" s="52" t="str">
        <f ca="1">IF(Proc[[#This Row],[DaysAgeing]]&gt;5,"yep","on track")</f>
        <v>on track</v>
      </c>
      <c r="Q1166" s="2">
        <f ca="1">IF(Proc[[#This Row],[DateClosed]]="",ABS(NETWORKDAYS(Proc[[#This Row],[DateOpened]],TODAY()))-1,ABS(NETWORKDAYS(Proc[[#This Row],[DateOpened]],Proc[[#This Row],[DateClosed]]))-1)</f>
        <v>3</v>
      </c>
      <c r="R1166" s="52" t="s">
        <v>415</v>
      </c>
      <c r="S1166" s="44"/>
      <c r="T1166" s="153">
        <v>1165</v>
      </c>
    </row>
    <row r="1167" spans="1:20" hidden="1">
      <c r="A1167" t="s">
        <v>2147</v>
      </c>
      <c r="B1167" s="111" t="str">
        <f>IFERROR(VLOOKUP(Proc[[#This Row],[App]],Table2[],3,0),"open")</f>
        <v>ok</v>
      </c>
      <c r="C1167" s="47" t="s">
        <v>369</v>
      </c>
      <c r="D1167" s="152" t="s">
        <v>2148</v>
      </c>
      <c r="E1167" s="152" t="s">
        <v>472</v>
      </c>
      <c r="F1167" s="152" t="s">
        <v>472</v>
      </c>
      <c r="G1167" s="47" t="s">
        <v>400</v>
      </c>
      <c r="H1167" s="44" t="str">
        <f>IF(Proc[[#This Row],[type]]="LFF (MDG-F)",MID(Proc[[#This Row],[Obj]],13,10),"")</f>
        <v/>
      </c>
      <c r="I1167" s="152"/>
      <c r="J1167" s="44" t="b">
        <f>Proc[[#This Row],[Requested]]=Proc[[#This Row],[CurrentParent]]</f>
        <v>1</v>
      </c>
      <c r="K1167" s="107" t="str">
        <f>IF(Proc[[#This Row],[Author]]="Marcela Urrego",VLOOKUP(LEFT(Proc[[#This Row],[Requested]],1),Table3[#All],2,0),VLOOKUP(Proc[[#This Row],[Author]],Table4[],2,0))</f>
        <v>MGF</v>
      </c>
      <c r="L1167" s="44" t="s">
        <v>1970</v>
      </c>
      <c r="M1167" s="51">
        <v>45770.666944444441</v>
      </c>
      <c r="N1167" s="51">
        <v>45775</v>
      </c>
      <c r="O1167" s="51">
        <v>45775</v>
      </c>
      <c r="P1167" s="52" t="str">
        <f ca="1">IF(Proc[[#This Row],[DaysAgeing]]&gt;5,"yep","on track")</f>
        <v>on track</v>
      </c>
      <c r="Q1167" s="2">
        <f ca="1">IF(Proc[[#This Row],[DateClosed]]="",ABS(NETWORKDAYS(Proc[[#This Row],[DateOpened]],TODAY()))-1,ABS(NETWORKDAYS(Proc[[#This Row],[DateOpened]],Proc[[#This Row],[DateClosed]]))-1)</f>
        <v>3</v>
      </c>
      <c r="R1167" s="52" t="s">
        <v>514</v>
      </c>
      <c r="S1167" s="44"/>
      <c r="T1167" s="153">
        <v>1166</v>
      </c>
    </row>
    <row r="1168" spans="1:20" hidden="1">
      <c r="A1168" t="s">
        <v>2150</v>
      </c>
      <c r="B1168" s="111" t="str">
        <f>IFERROR(VLOOKUP(Proc[[#This Row],[App]],Table2[],3,0),"open")</f>
        <v>ok</v>
      </c>
      <c r="C1168" t="s">
        <v>369</v>
      </c>
      <c r="D1168" s="152" t="s">
        <v>2151</v>
      </c>
      <c r="E1168" s="152" t="s">
        <v>1835</v>
      </c>
      <c r="F1168" s="152" t="s">
        <v>1835</v>
      </c>
      <c r="G1168" t="s">
        <v>400</v>
      </c>
      <c r="H1168" s="44" t="str">
        <f>IF(Proc[[#This Row],[type]]="LFF (MDG-F)",MID(Proc[[#This Row],[Obj]],13,10),"")</f>
        <v/>
      </c>
      <c r="I1168" s="152"/>
      <c r="J1168" s="44" t="b">
        <f>Proc[[#This Row],[Requested]]=Proc[[#This Row],[CurrentParent]]</f>
        <v>1</v>
      </c>
      <c r="K1168" s="107" t="str">
        <f>IF(Proc[[#This Row],[Author]]="Marcela Urrego",VLOOKUP(LEFT(Proc[[#This Row],[Requested]],1),Table3[#All],2,0),VLOOKUP(Proc[[#This Row],[Author]],Table4[],2,0))</f>
        <v>LS</v>
      </c>
      <c r="L1168" s="44" t="s">
        <v>1970</v>
      </c>
      <c r="M1168" s="51">
        <v>45775.693912037037</v>
      </c>
      <c r="N1168" s="51">
        <v>45777</v>
      </c>
      <c r="O1168" s="51">
        <v>45777</v>
      </c>
      <c r="P1168" s="52" t="str">
        <f ca="1">IF(Proc[[#This Row],[DaysAgeing]]&gt;5,"yep","on track")</f>
        <v>on track</v>
      </c>
      <c r="Q1168" s="2">
        <f ca="1">IF(Proc[[#This Row],[DateClosed]]="",ABS(NETWORKDAYS(Proc[[#This Row],[DateOpened]],TODAY()))-1,ABS(NETWORKDAYS(Proc[[#This Row],[DateOpened]],Proc[[#This Row],[DateClosed]]))-1)</f>
        <v>2</v>
      </c>
      <c r="R1168" s="52" t="s">
        <v>488</v>
      </c>
      <c r="S1168" s="44"/>
      <c r="T1168" s="153">
        <v>1167</v>
      </c>
    </row>
    <row r="1169" spans="1:20" hidden="1">
      <c r="A1169" t="s">
        <v>2152</v>
      </c>
      <c r="B1169" s="111" t="str">
        <f>IFERROR(VLOOKUP(Proc[[#This Row],[App]],Table2[],3,0),"open")</f>
        <v>ok</v>
      </c>
      <c r="C1169" s="47" t="s">
        <v>369</v>
      </c>
      <c r="D1169" s="152" t="s">
        <v>2156</v>
      </c>
      <c r="E1169" s="152" t="s">
        <v>417</v>
      </c>
      <c r="F1169" s="152" t="s">
        <v>417</v>
      </c>
      <c r="G1169" s="47" t="s">
        <v>400</v>
      </c>
      <c r="H1169" s="44" t="str">
        <f>IF(Proc[[#This Row],[type]]="LFF (MDG-F)",MID(Proc[[#This Row],[Obj]],13,10),"")</f>
        <v/>
      </c>
      <c r="I1169" s="152"/>
      <c r="J1169" s="44" t="b">
        <f>Proc[[#This Row],[Requested]]=Proc[[#This Row],[CurrentParent]]</f>
        <v>1</v>
      </c>
      <c r="K1169" s="107" t="str">
        <f>IF(Proc[[#This Row],[Author]]="Marcela Urrego",VLOOKUP(LEFT(Proc[[#This Row],[Requested]],1),Table3[#All],2,0),VLOOKUP(Proc[[#This Row],[Author]],Table4[],2,0))</f>
        <v>LS</v>
      </c>
      <c r="L1169" s="44" t="s">
        <v>1970</v>
      </c>
      <c r="M1169" s="51">
        <v>45776.423101851855</v>
      </c>
      <c r="N1169" s="51">
        <v>45779</v>
      </c>
      <c r="O1169" s="51">
        <v>45779</v>
      </c>
      <c r="P1169" s="52" t="str">
        <f ca="1">IF(Proc[[#This Row],[DaysAgeing]]&gt;5,"yep","on track")</f>
        <v>on track</v>
      </c>
      <c r="Q1169" s="2">
        <f ca="1">IF(Proc[[#This Row],[DateClosed]]="",ABS(NETWORKDAYS(Proc[[#This Row],[DateOpened]],TODAY()))-1,ABS(NETWORKDAYS(Proc[[#This Row],[DateOpened]],Proc[[#This Row],[DateClosed]]))-1)</f>
        <v>3</v>
      </c>
      <c r="R1169" s="52" t="s">
        <v>964</v>
      </c>
      <c r="S1169" s="44"/>
      <c r="T1169" s="153">
        <v>1168</v>
      </c>
    </row>
    <row r="1170" spans="1:20" hidden="1">
      <c r="A1170" s="47" t="s">
        <v>2152</v>
      </c>
      <c r="B1170" s="111" t="str">
        <f>IFERROR(VLOOKUP(Proc[[#This Row],[App]],Table2[],3,0),"open")</f>
        <v>ok</v>
      </c>
      <c r="C1170" s="47" t="s">
        <v>369</v>
      </c>
      <c r="D1170" s="152" t="s">
        <v>8428</v>
      </c>
      <c r="E1170" s="152" t="s">
        <v>2153</v>
      </c>
      <c r="F1170" s="152" t="s">
        <v>2153</v>
      </c>
      <c r="G1170" s="47" t="s">
        <v>400</v>
      </c>
      <c r="H1170" s="44" t="str">
        <f>IF(Proc[[#This Row],[type]]="LFF (MDG-F)",MID(Proc[[#This Row],[Obj]],13,10),"")</f>
        <v/>
      </c>
      <c r="I1170" s="152"/>
      <c r="J1170" s="44" t="b">
        <f>Proc[[#This Row],[Requested]]=Proc[[#This Row],[CurrentParent]]</f>
        <v>1</v>
      </c>
      <c r="K1170" s="107" t="str">
        <f>IF(Proc[[#This Row],[Author]]="Marcela Urrego",VLOOKUP(LEFT(Proc[[#This Row],[Requested]],1),Table3[#All],2,0),VLOOKUP(Proc[[#This Row],[Author]],Table4[],2,0))</f>
        <v>LS</v>
      </c>
      <c r="L1170" s="44" t="s">
        <v>1970</v>
      </c>
      <c r="M1170" s="51">
        <v>45776.423101851855</v>
      </c>
      <c r="N1170" s="51">
        <v>45779</v>
      </c>
      <c r="O1170" s="51">
        <v>45779</v>
      </c>
      <c r="P1170" s="52" t="str">
        <f ca="1">IF(Proc[[#This Row],[DaysAgeing]]&gt;5,"yep","on track")</f>
        <v>on track</v>
      </c>
      <c r="Q1170" s="2">
        <f ca="1">IF(Proc[[#This Row],[DateClosed]]="",ABS(NETWORKDAYS(Proc[[#This Row],[DateOpened]],TODAY()))-1,ABS(NETWORKDAYS(Proc[[#This Row],[DateOpened]],Proc[[#This Row],[DateClosed]]))-1)</f>
        <v>3</v>
      </c>
      <c r="R1170" s="52" t="s">
        <v>964</v>
      </c>
      <c r="S1170" s="44"/>
      <c r="T1170" s="153">
        <v>1169</v>
      </c>
    </row>
    <row r="1171" spans="1:20" hidden="1">
      <c r="A1171" s="47" t="s">
        <v>2152</v>
      </c>
      <c r="B1171" s="111" t="str">
        <f>IFERROR(VLOOKUP(Proc[[#This Row],[App]],Table2[],3,0),"open")</f>
        <v>ok</v>
      </c>
      <c r="C1171" s="47" t="s">
        <v>369</v>
      </c>
      <c r="D1171" s="152" t="s">
        <v>8429</v>
      </c>
      <c r="E1171" s="152" t="s">
        <v>2154</v>
      </c>
      <c r="F1171" s="152" t="s">
        <v>2154</v>
      </c>
      <c r="G1171" s="47" t="s">
        <v>400</v>
      </c>
      <c r="H1171" s="44" t="str">
        <f>IF(Proc[[#This Row],[type]]="LFF (MDG-F)",MID(Proc[[#This Row],[Obj]],13,10),"")</f>
        <v/>
      </c>
      <c r="I1171" s="152"/>
      <c r="J1171" s="44" t="b">
        <f>Proc[[#This Row],[Requested]]=Proc[[#This Row],[CurrentParent]]</f>
        <v>1</v>
      </c>
      <c r="K1171" s="107" t="str">
        <f>IF(Proc[[#This Row],[Author]]="Marcela Urrego",VLOOKUP(LEFT(Proc[[#This Row],[Requested]],1),Table3[#All],2,0),VLOOKUP(Proc[[#This Row],[Author]],Table4[],2,0))</f>
        <v>LS</v>
      </c>
      <c r="L1171" s="44" t="s">
        <v>1970</v>
      </c>
      <c r="M1171" s="51">
        <v>45776.423101851855</v>
      </c>
      <c r="N1171" s="51">
        <v>45779</v>
      </c>
      <c r="O1171" s="51">
        <v>45779</v>
      </c>
      <c r="P1171" s="52" t="str">
        <f ca="1">IF(Proc[[#This Row],[DaysAgeing]]&gt;5,"yep","on track")</f>
        <v>on track</v>
      </c>
      <c r="Q1171" s="2">
        <f ca="1">IF(Proc[[#This Row],[DateClosed]]="",ABS(NETWORKDAYS(Proc[[#This Row],[DateOpened]],TODAY()))-1,ABS(NETWORKDAYS(Proc[[#This Row],[DateOpened]],Proc[[#This Row],[DateClosed]]))-1)</f>
        <v>3</v>
      </c>
      <c r="R1171" s="52" t="s">
        <v>964</v>
      </c>
      <c r="S1171" s="44"/>
      <c r="T1171" s="153">
        <v>1170</v>
      </c>
    </row>
    <row r="1172" spans="1:20" hidden="1">
      <c r="A1172" s="47" t="s">
        <v>2152</v>
      </c>
      <c r="B1172" s="111" t="str">
        <f>IFERROR(VLOOKUP(Proc[[#This Row],[App]],Table2[],3,0),"open")</f>
        <v>ok</v>
      </c>
      <c r="C1172" s="47" t="s">
        <v>369</v>
      </c>
      <c r="D1172" s="152" t="s">
        <v>8430</v>
      </c>
      <c r="E1172" s="152" t="s">
        <v>2155</v>
      </c>
      <c r="F1172" s="152" t="s">
        <v>2155</v>
      </c>
      <c r="G1172" s="47" t="s">
        <v>400</v>
      </c>
      <c r="H1172" s="44" t="str">
        <f>IF(Proc[[#This Row],[type]]="LFF (MDG-F)",MID(Proc[[#This Row],[Obj]],13,10),"")</f>
        <v/>
      </c>
      <c r="I1172" s="152"/>
      <c r="J1172" s="44" t="b">
        <f>Proc[[#This Row],[Requested]]=Proc[[#This Row],[CurrentParent]]</f>
        <v>1</v>
      </c>
      <c r="K1172" s="107" t="str">
        <f>IF(Proc[[#This Row],[Author]]="Marcela Urrego",VLOOKUP(LEFT(Proc[[#This Row],[Requested]],1),Table3[#All],2,0),VLOOKUP(Proc[[#This Row],[Author]],Table4[],2,0))</f>
        <v>LS</v>
      </c>
      <c r="L1172" s="44" t="s">
        <v>1970</v>
      </c>
      <c r="M1172" s="51">
        <v>45776.423101851855</v>
      </c>
      <c r="N1172" s="51">
        <v>45779</v>
      </c>
      <c r="O1172" s="51">
        <v>45779</v>
      </c>
      <c r="P1172" s="52" t="str">
        <f ca="1">IF(Proc[[#This Row],[DaysAgeing]]&gt;5,"yep","on track")</f>
        <v>on track</v>
      </c>
      <c r="Q1172" s="2">
        <f ca="1">IF(Proc[[#This Row],[DateClosed]]="",ABS(NETWORKDAYS(Proc[[#This Row],[DateOpened]],TODAY()))-1,ABS(NETWORKDAYS(Proc[[#This Row],[DateOpened]],Proc[[#This Row],[DateClosed]]))-1)</f>
        <v>3</v>
      </c>
      <c r="R1172" s="52" t="s">
        <v>964</v>
      </c>
      <c r="S1172" s="44"/>
      <c r="T1172" s="153">
        <v>1171</v>
      </c>
    </row>
    <row r="1173" spans="1:20" hidden="1">
      <c r="A1173" s="47" t="s">
        <v>2152</v>
      </c>
      <c r="B1173" s="111" t="str">
        <f>IFERROR(VLOOKUP(Proc[[#This Row],[App]],Table2[],3,0),"open")</f>
        <v>ok</v>
      </c>
      <c r="C1173" s="47" t="s">
        <v>369</v>
      </c>
      <c r="D1173" s="152" t="s">
        <v>8431</v>
      </c>
      <c r="E1173" s="152" t="s">
        <v>2155</v>
      </c>
      <c r="F1173" s="152" t="s">
        <v>2155</v>
      </c>
      <c r="G1173" s="47" t="s">
        <v>400</v>
      </c>
      <c r="H1173" s="44" t="str">
        <f>IF(Proc[[#This Row],[type]]="LFF (MDG-F)",MID(Proc[[#This Row],[Obj]],13,10),"")</f>
        <v/>
      </c>
      <c r="I1173" s="152"/>
      <c r="J1173" s="44" t="b">
        <f>Proc[[#This Row],[Requested]]=Proc[[#This Row],[CurrentParent]]</f>
        <v>1</v>
      </c>
      <c r="K1173" s="107" t="str">
        <f>IF(Proc[[#This Row],[Author]]="Marcela Urrego",VLOOKUP(LEFT(Proc[[#This Row],[Requested]],1),Table3[#All],2,0),VLOOKUP(Proc[[#This Row],[Author]],Table4[],2,0))</f>
        <v>LS</v>
      </c>
      <c r="L1173" s="44" t="s">
        <v>1970</v>
      </c>
      <c r="M1173" s="51">
        <v>45776.423101851855</v>
      </c>
      <c r="N1173" s="51">
        <v>45779</v>
      </c>
      <c r="O1173" s="51">
        <v>45779</v>
      </c>
      <c r="P1173" s="52" t="str">
        <f ca="1">IF(Proc[[#This Row],[DaysAgeing]]&gt;5,"yep","on track")</f>
        <v>on track</v>
      </c>
      <c r="Q1173" s="2">
        <f ca="1">IF(Proc[[#This Row],[DateClosed]]="",ABS(NETWORKDAYS(Proc[[#This Row],[DateOpened]],TODAY()))-1,ABS(NETWORKDAYS(Proc[[#This Row],[DateOpened]],Proc[[#This Row],[DateClosed]]))-1)</f>
        <v>3</v>
      </c>
      <c r="R1173" s="52" t="s">
        <v>964</v>
      </c>
      <c r="S1173" s="44"/>
      <c r="T1173" s="153">
        <v>1172</v>
      </c>
    </row>
    <row r="1174" spans="1:20" hidden="1">
      <c r="A1174" t="s">
        <v>2157</v>
      </c>
      <c r="B1174" s="111" t="str">
        <f>IFERROR(VLOOKUP(Proc[[#This Row],[App]],Table2[],3,0),"open")</f>
        <v>ok</v>
      </c>
      <c r="C1174" s="47" t="s">
        <v>369</v>
      </c>
      <c r="D1174" s="152" t="s">
        <v>1786</v>
      </c>
      <c r="E1174" s="152" t="s">
        <v>2159</v>
      </c>
      <c r="F1174" s="152" t="s">
        <v>2159</v>
      </c>
      <c r="G1174" t="s">
        <v>406</v>
      </c>
      <c r="H1174" s="44" t="str">
        <f>IF(Proc[[#This Row],[type]]="LFF (MDG-F)",MID(Proc[[#This Row],[Obj]],13,10),"")</f>
        <v>DE20675106</v>
      </c>
      <c r="I1174" s="152"/>
      <c r="J1174" s="44" t="b">
        <f>Proc[[#This Row],[Requested]]=Proc[[#This Row],[CurrentParent]]</f>
        <v>1</v>
      </c>
      <c r="K1174" s="107" t="str">
        <f>IF(Proc[[#This Row],[Author]]="Marcela Urrego",VLOOKUP(LEFT(Proc[[#This Row],[Requested]],1),Table3[#All],2,0),VLOOKUP(Proc[[#This Row],[Author]],Table4[],2,0))</f>
        <v>MGF</v>
      </c>
      <c r="L1174" s="44" t="s">
        <v>1970</v>
      </c>
      <c r="M1174" s="51">
        <v>45776.467129629629</v>
      </c>
      <c r="N1174" s="51">
        <v>45779</v>
      </c>
      <c r="O1174" s="51">
        <v>45779</v>
      </c>
      <c r="P1174" s="52" t="str">
        <f ca="1">IF(Proc[[#This Row],[DaysAgeing]]&gt;5,"yep","on track")</f>
        <v>on track</v>
      </c>
      <c r="Q1174" s="2">
        <f ca="1">IF(Proc[[#This Row],[DateClosed]]="",ABS(NETWORKDAYS(Proc[[#This Row],[DateOpened]],TODAY()))-1,ABS(NETWORKDAYS(Proc[[#This Row],[DateOpened]],Proc[[#This Row],[DateClosed]]))-1)</f>
        <v>3</v>
      </c>
      <c r="R1174" s="52" t="s">
        <v>548</v>
      </c>
      <c r="S1174" s="44"/>
      <c r="T1174" s="153">
        <v>1173</v>
      </c>
    </row>
    <row r="1175" spans="1:20" hidden="1">
      <c r="A1175" s="53" t="s">
        <v>2158</v>
      </c>
      <c r="B1175" s="111" t="str">
        <f>IFERROR(VLOOKUP(Proc[[#This Row],[App]],Table2[],3,0),"open")</f>
        <v>ok</v>
      </c>
      <c r="C1175" s="47" t="s">
        <v>369</v>
      </c>
      <c r="D1175" s="152" t="s">
        <v>8432</v>
      </c>
      <c r="E1175" s="152" t="s">
        <v>1647</v>
      </c>
      <c r="F1175" s="152" t="s">
        <v>1647</v>
      </c>
      <c r="G1175" t="s">
        <v>400</v>
      </c>
      <c r="H1175" s="44" t="str">
        <f>IF(Proc[[#This Row],[type]]="LFF (MDG-F)",MID(Proc[[#This Row],[Obj]],13,10),"")</f>
        <v/>
      </c>
      <c r="I1175" s="152"/>
      <c r="J1175" s="44" t="b">
        <f>Proc[[#This Row],[Requested]]=Proc[[#This Row],[CurrentParent]]</f>
        <v>1</v>
      </c>
      <c r="K1175" s="107" t="str">
        <f>IF(Proc[[#This Row],[Author]]="Marcela Urrego",VLOOKUP(LEFT(Proc[[#This Row],[Requested]],1),Table3[#All],2,0),VLOOKUP(Proc[[#This Row],[Author]],Table4[],2,0))</f>
        <v>MGF</v>
      </c>
      <c r="L1175" s="44" t="s">
        <v>1970</v>
      </c>
      <c r="M1175" s="51">
        <v>45777.351076388892</v>
      </c>
      <c r="N1175" s="51">
        <v>45779</v>
      </c>
      <c r="O1175" s="51">
        <v>45779</v>
      </c>
      <c r="P1175" s="52" t="str">
        <f ca="1">IF(Proc[[#This Row],[DaysAgeing]]&gt;5,"yep","on track")</f>
        <v>on track</v>
      </c>
      <c r="Q1175" s="2">
        <f ca="1">IF(Proc[[#This Row],[DateClosed]]="",ABS(NETWORKDAYS(Proc[[#This Row],[DateOpened]],TODAY()))-1,ABS(NETWORKDAYS(Proc[[#This Row],[DateOpened]],Proc[[#This Row],[DateClosed]]))-1)</f>
        <v>2</v>
      </c>
      <c r="R1175" s="52" t="s">
        <v>1067</v>
      </c>
      <c r="S1175" s="44"/>
      <c r="T1175" s="153">
        <v>1174</v>
      </c>
    </row>
    <row r="1176" spans="1:20" hidden="1">
      <c r="A1176" t="s">
        <v>2160</v>
      </c>
      <c r="B1176" s="111" t="str">
        <f>IFERROR(VLOOKUP(Proc[[#This Row],[App]],Table2[],3,0),"open")</f>
        <v>ok</v>
      </c>
      <c r="C1176" t="s">
        <v>369</v>
      </c>
      <c r="D1176" s="152" t="s">
        <v>2161</v>
      </c>
      <c r="E1176" s="152" t="s">
        <v>2162</v>
      </c>
      <c r="F1176" s="152" t="s">
        <v>2162</v>
      </c>
      <c r="G1176" t="s">
        <v>406</v>
      </c>
      <c r="H1176" s="44" t="str">
        <f>IF(Proc[[#This Row],[type]]="LFF (MDG-F)",MID(Proc[[#This Row],[Obj]],13,10),"")</f>
        <v>CN50R03152</v>
      </c>
      <c r="I1176" s="152"/>
      <c r="J1176" s="44" t="b">
        <f>Proc[[#This Row],[Requested]]=Proc[[#This Row],[CurrentParent]]</f>
        <v>1</v>
      </c>
      <c r="K1176" s="107" t="str">
        <f>IF(Proc[[#This Row],[Author]]="Marcela Urrego",VLOOKUP(LEFT(Proc[[#This Row],[Requested]],1),Table3[#All],2,0),VLOOKUP(Proc[[#This Row],[Author]],Table4[],2,0))</f>
        <v>HC</v>
      </c>
      <c r="L1176" s="44" t="s">
        <v>1970</v>
      </c>
      <c r="M1176" s="51">
        <v>45779.37295138889</v>
      </c>
      <c r="N1176" s="51">
        <v>45784</v>
      </c>
      <c r="O1176" s="51">
        <v>45784</v>
      </c>
      <c r="P1176" s="52" t="str">
        <f ca="1">IF(Proc[[#This Row],[DaysAgeing]]&gt;5,"yep","on track")</f>
        <v>on track</v>
      </c>
      <c r="Q1176" s="2">
        <f ca="1">IF(Proc[[#This Row],[DateClosed]]="",ABS(NETWORKDAYS(Proc[[#This Row],[DateOpened]],TODAY()))-1,ABS(NETWORKDAYS(Proc[[#This Row],[DateOpened]],Proc[[#This Row],[DateClosed]]))-1)</f>
        <v>3</v>
      </c>
      <c r="R1176" s="52" t="s">
        <v>477</v>
      </c>
      <c r="S1176" s="44"/>
      <c r="T1176" s="153">
        <v>1175</v>
      </c>
    </row>
    <row r="1177" spans="1:20" hidden="1">
      <c r="A1177" t="s">
        <v>2173</v>
      </c>
      <c r="B1177" s="111" t="str">
        <f>IFERROR(VLOOKUP(Proc[[#This Row],[App]],Table2[],3,0),"open")</f>
        <v>ok</v>
      </c>
      <c r="C1177" s="47" t="s">
        <v>398</v>
      </c>
      <c r="D1177" s="152" t="s">
        <v>2163</v>
      </c>
      <c r="E1177" s="152" t="s">
        <v>1677</v>
      </c>
      <c r="F1177" s="152" t="s">
        <v>1677</v>
      </c>
      <c r="G1177" t="s">
        <v>400</v>
      </c>
      <c r="H1177" s="44" t="str">
        <f>IF(Proc[[#This Row],[type]]="LFF (MDG-F)",MID(Proc[[#This Row],[Obj]],13,10),"")</f>
        <v/>
      </c>
      <c r="I1177" s="152"/>
      <c r="J1177" s="44" t="b">
        <f>Proc[[#This Row],[Requested]]=Proc[[#This Row],[CurrentParent]]</f>
        <v>1</v>
      </c>
      <c r="K1177" s="107" t="str">
        <f>IF(Proc[[#This Row],[Author]]="Marcela Urrego",VLOOKUP(LEFT(Proc[[#This Row],[Requested]],1),Table3[#All],2,0),VLOOKUP(Proc[[#This Row],[Author]],Table4[],2,0))</f>
        <v>HC</v>
      </c>
      <c r="L1177" s="44" t="s">
        <v>1970</v>
      </c>
      <c r="M1177" s="51">
        <v>45779.37096064815</v>
      </c>
      <c r="N1177" s="51"/>
      <c r="O1177" s="51">
        <v>45784</v>
      </c>
      <c r="P1177" s="52" t="str">
        <f ca="1">IF(Proc[[#This Row],[DaysAgeing]]&gt;5,"yep","on track")</f>
        <v>on track</v>
      </c>
      <c r="Q1177" s="2">
        <f ca="1">IF(Proc[[#This Row],[DateClosed]]="",ABS(NETWORKDAYS(Proc[[#This Row],[DateOpened]],TODAY()))-1,ABS(NETWORKDAYS(Proc[[#This Row],[DateOpened]],Proc[[#This Row],[DateClosed]]))-1)</f>
        <v>3</v>
      </c>
      <c r="R1177" s="52" t="s">
        <v>477</v>
      </c>
      <c r="S1177" s="153" t="e">
        <f>VLOOKUP(Proc[[#This Row],[Obj]],#REF!,2,0)</f>
        <v>#REF!</v>
      </c>
      <c r="T1177" s="153">
        <v>1176</v>
      </c>
    </row>
    <row r="1178" spans="1:20" hidden="1">
      <c r="A1178" s="47" t="s">
        <v>2173</v>
      </c>
      <c r="B1178" s="111" t="str">
        <f>IFERROR(VLOOKUP(Proc[[#This Row],[App]],Table2[],3,0),"open")</f>
        <v>ok</v>
      </c>
      <c r="C1178" s="47" t="s">
        <v>398</v>
      </c>
      <c r="D1178" s="152" t="s">
        <v>2164</v>
      </c>
      <c r="E1178" s="152" t="s">
        <v>1677</v>
      </c>
      <c r="F1178" s="152" t="s">
        <v>1677</v>
      </c>
      <c r="G1178" s="47" t="s">
        <v>400</v>
      </c>
      <c r="H1178" s="44" t="str">
        <f>IF(Proc[[#This Row],[type]]="LFF (MDG-F)",MID(Proc[[#This Row],[Obj]],13,10),"")</f>
        <v/>
      </c>
      <c r="I1178" s="152"/>
      <c r="J1178" s="44" t="b">
        <f>Proc[[#This Row],[Requested]]=Proc[[#This Row],[CurrentParent]]</f>
        <v>1</v>
      </c>
      <c r="K1178" s="107" t="str">
        <f>IF(Proc[[#This Row],[Author]]="Marcela Urrego",VLOOKUP(LEFT(Proc[[#This Row],[Requested]],1),Table3[#All],2,0),VLOOKUP(Proc[[#This Row],[Author]],Table4[],2,0))</f>
        <v>HC</v>
      </c>
      <c r="L1178" s="44" t="s">
        <v>1970</v>
      </c>
      <c r="M1178" s="51">
        <v>45779.37096064815</v>
      </c>
      <c r="N1178" s="51"/>
      <c r="O1178" s="51">
        <v>45784</v>
      </c>
      <c r="P1178" s="52" t="str">
        <f ca="1">IF(Proc[[#This Row],[DaysAgeing]]&gt;5,"yep","on track")</f>
        <v>on track</v>
      </c>
      <c r="Q1178" s="2">
        <f ca="1">IF(Proc[[#This Row],[DateClosed]]="",ABS(NETWORKDAYS(Proc[[#This Row],[DateOpened]],TODAY()))-1,ABS(NETWORKDAYS(Proc[[#This Row],[DateOpened]],Proc[[#This Row],[DateClosed]]))-1)</f>
        <v>3</v>
      </c>
      <c r="R1178" s="52" t="s">
        <v>477</v>
      </c>
      <c r="S1178" s="153" t="e">
        <f>VLOOKUP(Proc[[#This Row],[Obj]],#REF!,2,0)</f>
        <v>#REF!</v>
      </c>
      <c r="T1178" s="153">
        <v>1177</v>
      </c>
    </row>
    <row r="1179" spans="1:20" hidden="1">
      <c r="A1179" s="47" t="s">
        <v>2173</v>
      </c>
      <c r="B1179" s="111" t="str">
        <f>IFERROR(VLOOKUP(Proc[[#This Row],[App]],Table2[],3,0),"open")</f>
        <v>ok</v>
      </c>
      <c r="C1179" s="47" t="s">
        <v>398</v>
      </c>
      <c r="D1179" s="152" t="s">
        <v>2165</v>
      </c>
      <c r="E1179" s="152" t="s">
        <v>1677</v>
      </c>
      <c r="F1179" s="152" t="s">
        <v>1677</v>
      </c>
      <c r="G1179" s="47" t="s">
        <v>400</v>
      </c>
      <c r="H1179" s="44" t="str">
        <f>IF(Proc[[#This Row],[type]]="LFF (MDG-F)",MID(Proc[[#This Row],[Obj]],13,10),"")</f>
        <v/>
      </c>
      <c r="I1179" s="152"/>
      <c r="J1179" s="44" t="b">
        <f>Proc[[#This Row],[Requested]]=Proc[[#This Row],[CurrentParent]]</f>
        <v>1</v>
      </c>
      <c r="K1179" s="107" t="str">
        <f>IF(Proc[[#This Row],[Author]]="Marcela Urrego",VLOOKUP(LEFT(Proc[[#This Row],[Requested]],1),Table3[#All],2,0),VLOOKUP(Proc[[#This Row],[Author]],Table4[],2,0))</f>
        <v>HC</v>
      </c>
      <c r="L1179" s="44" t="s">
        <v>1970</v>
      </c>
      <c r="M1179" s="51">
        <v>45779.37096064815</v>
      </c>
      <c r="N1179" s="51"/>
      <c r="O1179" s="51">
        <v>45784</v>
      </c>
      <c r="P1179" s="52" t="str">
        <f ca="1">IF(Proc[[#This Row],[DaysAgeing]]&gt;5,"yep","on track")</f>
        <v>on track</v>
      </c>
      <c r="Q1179" s="2">
        <f ca="1">IF(Proc[[#This Row],[DateClosed]]="",ABS(NETWORKDAYS(Proc[[#This Row],[DateOpened]],TODAY()))-1,ABS(NETWORKDAYS(Proc[[#This Row],[DateOpened]],Proc[[#This Row],[DateClosed]]))-1)</f>
        <v>3</v>
      </c>
      <c r="R1179" s="52" t="s">
        <v>477</v>
      </c>
      <c r="S1179" s="153" t="e">
        <f>VLOOKUP(Proc[[#This Row],[Obj]],#REF!,2,0)</f>
        <v>#REF!</v>
      </c>
      <c r="T1179" s="153">
        <v>1178</v>
      </c>
    </row>
    <row r="1180" spans="1:20" hidden="1">
      <c r="A1180" s="47" t="s">
        <v>2173</v>
      </c>
      <c r="B1180" s="111" t="str">
        <f>IFERROR(VLOOKUP(Proc[[#This Row],[App]],Table2[],3,0),"open")</f>
        <v>ok</v>
      </c>
      <c r="C1180" s="47" t="s">
        <v>398</v>
      </c>
      <c r="D1180" s="152" t="s">
        <v>2166</v>
      </c>
      <c r="E1180" s="152" t="s">
        <v>1677</v>
      </c>
      <c r="F1180" s="152" t="s">
        <v>1677</v>
      </c>
      <c r="G1180" s="47" t="s">
        <v>400</v>
      </c>
      <c r="H1180" s="44" t="str">
        <f>IF(Proc[[#This Row],[type]]="LFF (MDG-F)",MID(Proc[[#This Row],[Obj]],13,10),"")</f>
        <v/>
      </c>
      <c r="I1180" s="152"/>
      <c r="J1180" s="44" t="b">
        <f>Proc[[#This Row],[Requested]]=Proc[[#This Row],[CurrentParent]]</f>
        <v>1</v>
      </c>
      <c r="K1180" s="107" t="str">
        <f>IF(Proc[[#This Row],[Author]]="Marcela Urrego",VLOOKUP(LEFT(Proc[[#This Row],[Requested]],1),Table3[#All],2,0),VLOOKUP(Proc[[#This Row],[Author]],Table4[],2,0))</f>
        <v>HC</v>
      </c>
      <c r="L1180" s="44" t="s">
        <v>1970</v>
      </c>
      <c r="M1180" s="51">
        <v>45779.37096064815</v>
      </c>
      <c r="N1180" s="51"/>
      <c r="O1180" s="51">
        <v>45784</v>
      </c>
      <c r="P1180" s="52" t="str">
        <f ca="1">IF(Proc[[#This Row],[DaysAgeing]]&gt;5,"yep","on track")</f>
        <v>on track</v>
      </c>
      <c r="Q1180" s="2">
        <f ca="1">IF(Proc[[#This Row],[DateClosed]]="",ABS(NETWORKDAYS(Proc[[#This Row],[DateOpened]],TODAY()))-1,ABS(NETWORKDAYS(Proc[[#This Row],[DateOpened]],Proc[[#This Row],[DateClosed]]))-1)</f>
        <v>3</v>
      </c>
      <c r="R1180" s="52" t="s">
        <v>477</v>
      </c>
      <c r="S1180" s="153" t="e">
        <f>VLOOKUP(Proc[[#This Row],[Obj]],#REF!,2,0)</f>
        <v>#REF!</v>
      </c>
      <c r="T1180" s="153">
        <v>1179</v>
      </c>
    </row>
    <row r="1181" spans="1:20" hidden="1">
      <c r="A1181" s="47" t="s">
        <v>2173</v>
      </c>
      <c r="B1181" s="111" t="str">
        <f>IFERROR(VLOOKUP(Proc[[#This Row],[App]],Table2[],3,0),"open")</f>
        <v>ok</v>
      </c>
      <c r="C1181" s="47" t="s">
        <v>398</v>
      </c>
      <c r="D1181" s="152" t="s">
        <v>2167</v>
      </c>
      <c r="E1181" s="152" t="s">
        <v>2171</v>
      </c>
      <c r="F1181" s="152" t="s">
        <v>2171</v>
      </c>
      <c r="G1181" s="47" t="s">
        <v>400</v>
      </c>
      <c r="H1181" s="44" t="str">
        <f>IF(Proc[[#This Row],[type]]="LFF (MDG-F)",MID(Proc[[#This Row],[Obj]],13,10),"")</f>
        <v/>
      </c>
      <c r="I1181" s="152"/>
      <c r="J1181" s="44" t="b">
        <f>Proc[[#This Row],[Requested]]=Proc[[#This Row],[CurrentParent]]</f>
        <v>1</v>
      </c>
      <c r="K1181" s="107" t="str">
        <f>IF(Proc[[#This Row],[Author]]="Marcela Urrego",VLOOKUP(LEFT(Proc[[#This Row],[Requested]],1),Table3[#All],2,0),VLOOKUP(Proc[[#This Row],[Author]],Table4[],2,0))</f>
        <v>HC</v>
      </c>
      <c r="L1181" s="44" t="s">
        <v>1970</v>
      </c>
      <c r="M1181" s="51">
        <v>45779.37096064815</v>
      </c>
      <c r="N1181" s="51"/>
      <c r="O1181" s="51">
        <v>45784</v>
      </c>
      <c r="P1181" s="52" t="str">
        <f ca="1">IF(Proc[[#This Row],[DaysAgeing]]&gt;5,"yep","on track")</f>
        <v>on track</v>
      </c>
      <c r="Q1181" s="2">
        <f ca="1">IF(Proc[[#This Row],[DateClosed]]="",ABS(NETWORKDAYS(Proc[[#This Row],[DateOpened]],TODAY()))-1,ABS(NETWORKDAYS(Proc[[#This Row],[DateOpened]],Proc[[#This Row],[DateClosed]]))-1)</f>
        <v>3</v>
      </c>
      <c r="R1181" s="52" t="s">
        <v>477</v>
      </c>
      <c r="S1181" s="65" t="e">
        <f>VLOOKUP(Proc[[#This Row],[Obj]],#REF!,2,0)</f>
        <v>#REF!</v>
      </c>
      <c r="T1181" s="153">
        <v>1180</v>
      </c>
    </row>
    <row r="1182" spans="1:20" hidden="1">
      <c r="A1182" s="47" t="s">
        <v>2173</v>
      </c>
      <c r="B1182" s="111" t="str">
        <f>IFERROR(VLOOKUP(Proc[[#This Row],[App]],Table2[],3,0),"open")</f>
        <v>ok</v>
      </c>
      <c r="C1182" s="47" t="s">
        <v>398</v>
      </c>
      <c r="D1182" s="152" t="s">
        <v>2168</v>
      </c>
      <c r="E1182" s="152" t="s">
        <v>2171</v>
      </c>
      <c r="F1182" s="152" t="s">
        <v>2171</v>
      </c>
      <c r="G1182" s="47" t="s">
        <v>400</v>
      </c>
      <c r="H1182" s="44" t="str">
        <f>IF(Proc[[#This Row],[type]]="LFF (MDG-F)",MID(Proc[[#This Row],[Obj]],13,10),"")</f>
        <v/>
      </c>
      <c r="I1182" s="152"/>
      <c r="J1182" s="44" t="b">
        <f>Proc[[#This Row],[Requested]]=Proc[[#This Row],[CurrentParent]]</f>
        <v>1</v>
      </c>
      <c r="K1182" s="107" t="str">
        <f>IF(Proc[[#This Row],[Author]]="Marcela Urrego",VLOOKUP(LEFT(Proc[[#This Row],[Requested]],1),Table3[#All],2,0),VLOOKUP(Proc[[#This Row],[Author]],Table4[],2,0))</f>
        <v>HC</v>
      </c>
      <c r="L1182" s="44" t="s">
        <v>1970</v>
      </c>
      <c r="M1182" s="51">
        <v>45779.37096064815</v>
      </c>
      <c r="N1182" s="51"/>
      <c r="O1182" s="51">
        <v>45784</v>
      </c>
      <c r="P1182" s="52" t="str">
        <f ca="1">IF(Proc[[#This Row],[DaysAgeing]]&gt;5,"yep","on track")</f>
        <v>on track</v>
      </c>
      <c r="Q1182" s="2">
        <f ca="1">IF(Proc[[#This Row],[DateClosed]]="",ABS(NETWORKDAYS(Proc[[#This Row],[DateOpened]],TODAY()))-1,ABS(NETWORKDAYS(Proc[[#This Row],[DateOpened]],Proc[[#This Row],[DateClosed]]))-1)</f>
        <v>3</v>
      </c>
      <c r="R1182" s="52" t="s">
        <v>477</v>
      </c>
      <c r="S1182" s="65" t="e">
        <f>VLOOKUP(Proc[[#This Row],[Obj]],#REF!,2,0)</f>
        <v>#REF!</v>
      </c>
      <c r="T1182" s="153">
        <v>1181</v>
      </c>
    </row>
    <row r="1183" spans="1:20" hidden="1">
      <c r="A1183" s="47" t="s">
        <v>2173</v>
      </c>
      <c r="B1183" s="111" t="str">
        <f>IFERROR(VLOOKUP(Proc[[#This Row],[App]],Table2[],3,0),"open")</f>
        <v>ok</v>
      </c>
      <c r="C1183" s="47" t="s">
        <v>398</v>
      </c>
      <c r="D1183" s="152" t="s">
        <v>2169</v>
      </c>
      <c r="E1183" s="152" t="s">
        <v>2172</v>
      </c>
      <c r="F1183" s="152" t="s">
        <v>2172</v>
      </c>
      <c r="G1183" s="47" t="s">
        <v>400</v>
      </c>
      <c r="H1183" s="44" t="str">
        <f>IF(Proc[[#This Row],[type]]="LFF (MDG-F)",MID(Proc[[#This Row],[Obj]],13,10),"")</f>
        <v/>
      </c>
      <c r="I1183" s="152"/>
      <c r="J1183" s="44" t="b">
        <f>Proc[[#This Row],[Requested]]=Proc[[#This Row],[CurrentParent]]</f>
        <v>1</v>
      </c>
      <c r="K1183" s="107" t="str">
        <f>IF(Proc[[#This Row],[Author]]="Marcela Urrego",VLOOKUP(LEFT(Proc[[#This Row],[Requested]],1),Table3[#All],2,0),VLOOKUP(Proc[[#This Row],[Author]],Table4[],2,0))</f>
        <v>HC</v>
      </c>
      <c r="L1183" s="44" t="s">
        <v>1970</v>
      </c>
      <c r="M1183" s="51">
        <v>45779.37096064815</v>
      </c>
      <c r="N1183" s="51"/>
      <c r="O1183" s="51">
        <v>45784</v>
      </c>
      <c r="P1183" s="52" t="str">
        <f ca="1">IF(Proc[[#This Row],[DaysAgeing]]&gt;5,"yep","on track")</f>
        <v>on track</v>
      </c>
      <c r="Q1183" s="2">
        <f ca="1">IF(Proc[[#This Row],[DateClosed]]="",ABS(NETWORKDAYS(Proc[[#This Row],[DateOpened]],TODAY()))-1,ABS(NETWORKDAYS(Proc[[#This Row],[DateOpened]],Proc[[#This Row],[DateClosed]]))-1)</f>
        <v>3</v>
      </c>
      <c r="R1183" s="52" t="s">
        <v>477</v>
      </c>
      <c r="S1183" s="65" t="e">
        <f>VLOOKUP(Proc[[#This Row],[Obj]],#REF!,2,0)</f>
        <v>#REF!</v>
      </c>
      <c r="T1183" s="153">
        <v>1182</v>
      </c>
    </row>
    <row r="1184" spans="1:20" hidden="1">
      <c r="A1184" s="47" t="s">
        <v>2173</v>
      </c>
      <c r="B1184" s="111" t="str">
        <f>IFERROR(VLOOKUP(Proc[[#This Row],[App]],Table2[],3,0),"open")</f>
        <v>ok</v>
      </c>
      <c r="C1184" s="47" t="s">
        <v>398</v>
      </c>
      <c r="D1184" s="152" t="s">
        <v>2170</v>
      </c>
      <c r="E1184" s="152" t="s">
        <v>1685</v>
      </c>
      <c r="F1184" s="152" t="s">
        <v>1685</v>
      </c>
      <c r="G1184" s="47" t="s">
        <v>400</v>
      </c>
      <c r="H1184" s="44" t="str">
        <f>IF(Proc[[#This Row],[type]]="LFF (MDG-F)",MID(Proc[[#This Row],[Obj]],13,10),"")</f>
        <v/>
      </c>
      <c r="I1184" s="152"/>
      <c r="J1184" s="44" t="b">
        <f>Proc[[#This Row],[Requested]]=Proc[[#This Row],[CurrentParent]]</f>
        <v>1</v>
      </c>
      <c r="K1184" s="107" t="str">
        <f>IF(Proc[[#This Row],[Author]]="Marcela Urrego",VLOOKUP(LEFT(Proc[[#This Row],[Requested]],1),Table3[#All],2,0),VLOOKUP(Proc[[#This Row],[Author]],Table4[],2,0))</f>
        <v>HC</v>
      </c>
      <c r="L1184" s="44" t="s">
        <v>1970</v>
      </c>
      <c r="M1184" s="51">
        <v>45779.37096064815</v>
      </c>
      <c r="N1184" s="51"/>
      <c r="O1184" s="51">
        <v>45784</v>
      </c>
      <c r="P1184" s="52" t="str">
        <f ca="1">IF(Proc[[#This Row],[DaysAgeing]]&gt;5,"yep","on track")</f>
        <v>on track</v>
      </c>
      <c r="Q1184" s="2">
        <f ca="1">IF(Proc[[#This Row],[DateClosed]]="",ABS(NETWORKDAYS(Proc[[#This Row],[DateOpened]],TODAY()))-1,ABS(NETWORKDAYS(Proc[[#This Row],[DateOpened]],Proc[[#This Row],[DateClosed]]))-1)</f>
        <v>3</v>
      </c>
      <c r="R1184" s="52" t="s">
        <v>477</v>
      </c>
      <c r="S1184" s="65" t="e">
        <f>VLOOKUP(Proc[[#This Row],[Obj]],#REF!,2,0)</f>
        <v>#REF!</v>
      </c>
      <c r="T1184" s="153">
        <v>1183</v>
      </c>
    </row>
    <row r="1185" spans="1:20" hidden="1">
      <c r="A1185" t="s">
        <v>2174</v>
      </c>
      <c r="B1185" s="111" t="str">
        <f>IFERROR(VLOOKUP(Proc[[#This Row],[App]],Table2[],3,0),"open")</f>
        <v>ok</v>
      </c>
      <c r="C1185" t="s">
        <v>369</v>
      </c>
      <c r="D1185" s="152" t="s">
        <v>2175</v>
      </c>
      <c r="E1185" s="152" t="s">
        <v>2176</v>
      </c>
      <c r="F1185" s="152" t="s">
        <v>2176</v>
      </c>
      <c r="G1185" t="s">
        <v>400</v>
      </c>
      <c r="H1185" s="44" t="str">
        <f>IF(Proc[[#This Row],[type]]="LFF (MDG-F)",MID(Proc[[#This Row],[Obj]],13,10),"")</f>
        <v/>
      </c>
      <c r="I1185" s="152"/>
      <c r="J1185" s="44" t="b">
        <f>Proc[[#This Row],[Requested]]=Proc[[#This Row],[CurrentParent]]</f>
        <v>1</v>
      </c>
      <c r="K1185" s="107" t="str">
        <f>IF(Proc[[#This Row],[Author]]="Marcela Urrego",VLOOKUP(LEFT(Proc[[#This Row],[Requested]],1),Table3[#All],2,0),VLOOKUP(Proc[[#This Row],[Author]],Table4[],2,0))</f>
        <v>LS</v>
      </c>
      <c r="L1185" s="44" t="s">
        <v>1970</v>
      </c>
      <c r="M1185" s="51">
        <v>45779.507777777777</v>
      </c>
      <c r="N1185" s="51">
        <v>45790</v>
      </c>
      <c r="O1185" s="51">
        <v>45790</v>
      </c>
      <c r="P1185" s="52" t="str">
        <f ca="1">IF(Proc[[#This Row],[DaysAgeing]]&gt;5,"yep","on track")</f>
        <v>yep</v>
      </c>
      <c r="Q1185" s="2">
        <f ca="1">IF(Proc[[#This Row],[DateClosed]]="",ABS(NETWORKDAYS(Proc[[#This Row],[DateOpened]],TODAY()))-1,ABS(NETWORKDAYS(Proc[[#This Row],[DateOpened]],Proc[[#This Row],[DateClosed]]))-1)</f>
        <v>7</v>
      </c>
      <c r="R1185" s="52" t="s">
        <v>2177</v>
      </c>
      <c r="S1185" s="44"/>
      <c r="T1185" s="153">
        <v>1184</v>
      </c>
    </row>
    <row r="1186" spans="1:20" hidden="1">
      <c r="A1186" t="s">
        <v>2182</v>
      </c>
      <c r="B1186" s="111" t="str">
        <f>IFERROR(VLOOKUP(Proc[[#This Row],[App]],Table2[],3,0),"open")</f>
        <v>ok</v>
      </c>
      <c r="C1186" s="47" t="s">
        <v>369</v>
      </c>
      <c r="D1186" s="152" t="s">
        <v>2178</v>
      </c>
      <c r="E1186" s="152" t="s">
        <v>2008</v>
      </c>
      <c r="F1186" s="152" t="s">
        <v>2008</v>
      </c>
      <c r="G1186" t="s">
        <v>400</v>
      </c>
      <c r="H1186" s="44" t="str">
        <f>IF(Proc[[#This Row],[type]]="LFF (MDG-F)",MID(Proc[[#This Row],[Obj]],13,10),"")</f>
        <v/>
      </c>
      <c r="I1186" s="152"/>
      <c r="J1186" s="44" t="b">
        <f>Proc[[#This Row],[Requested]]=Proc[[#This Row],[CurrentParent]]</f>
        <v>1</v>
      </c>
      <c r="K1186" s="107" t="str">
        <f>IF(Proc[[#This Row],[Author]]="Marcela Urrego",VLOOKUP(LEFT(Proc[[#This Row],[Requested]],1),Table3[#All],2,0),VLOOKUP(Proc[[#This Row],[Author]],Table4[],2,0))</f>
        <v>MGF</v>
      </c>
      <c r="L1186" s="44" t="s">
        <v>1970</v>
      </c>
      <c r="M1186" s="51">
        <v>45782.435740740744</v>
      </c>
      <c r="N1186" s="51">
        <v>45790</v>
      </c>
      <c r="O1186" s="51">
        <v>45790</v>
      </c>
      <c r="P1186" s="52" t="str">
        <f ca="1">IF(Proc[[#This Row],[DaysAgeing]]&gt;5,"yep","on track")</f>
        <v>yep</v>
      </c>
      <c r="Q1186" s="2">
        <f ca="1">IF(Proc[[#This Row],[DateClosed]]="",ABS(NETWORKDAYS(Proc[[#This Row],[DateOpened]],TODAY()))-1,ABS(NETWORKDAYS(Proc[[#This Row],[DateOpened]],Proc[[#This Row],[DateClosed]]))-1)</f>
        <v>6</v>
      </c>
      <c r="R1186" s="52" t="s">
        <v>1377</v>
      </c>
      <c r="S1186" s="44"/>
      <c r="T1186" s="153">
        <v>1185</v>
      </c>
    </row>
    <row r="1187" spans="1:20" hidden="1">
      <c r="A1187" s="47" t="s">
        <v>2182</v>
      </c>
      <c r="B1187" s="111" t="str">
        <f>IFERROR(VLOOKUP(Proc[[#This Row],[App]],Table2[],3,0),"open")</f>
        <v>ok</v>
      </c>
      <c r="C1187" s="47" t="s">
        <v>369</v>
      </c>
      <c r="D1187" s="152" t="s">
        <v>2179</v>
      </c>
      <c r="E1187" s="152" t="s">
        <v>2008</v>
      </c>
      <c r="F1187" s="152" t="s">
        <v>2008</v>
      </c>
      <c r="G1187" t="s">
        <v>406</v>
      </c>
      <c r="H1187" s="44" t="str">
        <f>IF(Proc[[#This Row],[type]]="LFF (MDG-F)",MID(Proc[[#This Row],[Obj]],13,10),"")</f>
        <v>2123GIT02F</v>
      </c>
      <c r="I1187" s="152"/>
      <c r="J1187" s="44" t="b">
        <f>Proc[[#This Row],[Requested]]=Proc[[#This Row],[CurrentParent]]</f>
        <v>1</v>
      </c>
      <c r="K1187" s="107" t="str">
        <f>IF(Proc[[#This Row],[Author]]="Marcela Urrego",VLOOKUP(LEFT(Proc[[#This Row],[Requested]],1),Table3[#All],2,0),VLOOKUP(Proc[[#This Row],[Author]],Table4[],2,0))</f>
        <v>MGF</v>
      </c>
      <c r="L1187" s="44" t="s">
        <v>1970</v>
      </c>
      <c r="M1187" s="51">
        <v>45782.435740740744</v>
      </c>
      <c r="N1187" s="51">
        <v>45790</v>
      </c>
      <c r="O1187" s="51">
        <v>45790</v>
      </c>
      <c r="P1187" s="52" t="str">
        <f ca="1">IF(Proc[[#This Row],[DaysAgeing]]&gt;5,"yep","on track")</f>
        <v>yep</v>
      </c>
      <c r="Q1187" s="2">
        <f ca="1">IF(Proc[[#This Row],[DateClosed]]="",ABS(NETWORKDAYS(Proc[[#This Row],[DateOpened]],TODAY()))-1,ABS(NETWORKDAYS(Proc[[#This Row],[DateOpened]],Proc[[#This Row],[DateClosed]]))-1)</f>
        <v>6</v>
      </c>
      <c r="R1187" s="52" t="s">
        <v>1377</v>
      </c>
      <c r="S1187" s="44"/>
      <c r="T1187" s="153">
        <v>1186</v>
      </c>
    </row>
    <row r="1188" spans="1:20" hidden="1">
      <c r="A1188" s="47" t="s">
        <v>2182</v>
      </c>
      <c r="B1188" s="111" t="str">
        <f>IFERROR(VLOOKUP(Proc[[#This Row],[App]],Table2[],3,0),"open")</f>
        <v>ok</v>
      </c>
      <c r="C1188" s="47" t="s">
        <v>369</v>
      </c>
      <c r="D1188" s="152" t="s">
        <v>2180</v>
      </c>
      <c r="E1188" s="152" t="s">
        <v>2008</v>
      </c>
      <c r="F1188" s="152" t="s">
        <v>2008</v>
      </c>
      <c r="G1188" s="47" t="s">
        <v>406</v>
      </c>
      <c r="H1188" s="44" t="str">
        <f>IF(Proc[[#This Row],[type]]="LFF (MDG-F)",MID(Proc[[#This Row],[Obj]],13,10),"")</f>
        <v>2123GIT01F</v>
      </c>
      <c r="I1188" s="152"/>
      <c r="J1188" s="44" t="b">
        <f>Proc[[#This Row],[Requested]]=Proc[[#This Row],[CurrentParent]]</f>
        <v>1</v>
      </c>
      <c r="K1188" s="107" t="str">
        <f>IF(Proc[[#This Row],[Author]]="Marcela Urrego",VLOOKUP(LEFT(Proc[[#This Row],[Requested]],1),Table3[#All],2,0),VLOOKUP(Proc[[#This Row],[Author]],Table4[],2,0))</f>
        <v>MGF</v>
      </c>
      <c r="L1188" s="44" t="s">
        <v>1970</v>
      </c>
      <c r="M1188" s="51">
        <v>45782.435740740744</v>
      </c>
      <c r="N1188" s="51">
        <v>45790</v>
      </c>
      <c r="O1188" s="51">
        <v>45790</v>
      </c>
      <c r="P1188" s="52" t="str">
        <f ca="1">IF(Proc[[#This Row],[DaysAgeing]]&gt;5,"yep","on track")</f>
        <v>yep</v>
      </c>
      <c r="Q1188" s="2">
        <f ca="1">IF(Proc[[#This Row],[DateClosed]]="",ABS(NETWORKDAYS(Proc[[#This Row],[DateOpened]],TODAY()))-1,ABS(NETWORKDAYS(Proc[[#This Row],[DateOpened]],Proc[[#This Row],[DateClosed]]))-1)</f>
        <v>6</v>
      </c>
      <c r="R1188" s="52" t="s">
        <v>1377</v>
      </c>
      <c r="S1188" s="44"/>
      <c r="T1188" s="153">
        <v>1187</v>
      </c>
    </row>
    <row r="1189" spans="1:20" hidden="1">
      <c r="A1189" s="47" t="s">
        <v>2182</v>
      </c>
      <c r="B1189" s="111" t="str">
        <f>IFERROR(VLOOKUP(Proc[[#This Row],[App]],Table2[],3,0),"open")</f>
        <v>ok</v>
      </c>
      <c r="C1189" s="47" t="s">
        <v>369</v>
      </c>
      <c r="D1189" s="152" t="s">
        <v>2181</v>
      </c>
      <c r="E1189" s="152" t="s">
        <v>2008</v>
      </c>
      <c r="F1189" s="152" t="s">
        <v>2008</v>
      </c>
      <c r="G1189" s="47" t="s">
        <v>406</v>
      </c>
      <c r="H1189" s="44" t="str">
        <f>IF(Proc[[#This Row],[type]]="LFF (MDG-F)",MID(Proc[[#This Row],[Obj]],13,10),"")</f>
        <v>US10GIT01F</v>
      </c>
      <c r="I1189" s="152"/>
      <c r="J1189" s="44" t="b">
        <f>Proc[[#This Row],[Requested]]=Proc[[#This Row],[CurrentParent]]</f>
        <v>1</v>
      </c>
      <c r="K1189" s="107" t="str">
        <f>IF(Proc[[#This Row],[Author]]="Marcela Urrego",VLOOKUP(LEFT(Proc[[#This Row],[Requested]],1),Table3[#All],2,0),VLOOKUP(Proc[[#This Row],[Author]],Table4[],2,0))</f>
        <v>MGF</v>
      </c>
      <c r="L1189" s="44" t="s">
        <v>1970</v>
      </c>
      <c r="M1189" s="51">
        <v>45782.435740740744</v>
      </c>
      <c r="N1189" s="51">
        <v>45790</v>
      </c>
      <c r="O1189" s="51">
        <v>45790</v>
      </c>
      <c r="P1189" s="52" t="str">
        <f ca="1">IF(Proc[[#This Row],[DaysAgeing]]&gt;5,"yep","on track")</f>
        <v>yep</v>
      </c>
      <c r="Q1189" s="2">
        <f ca="1">IF(Proc[[#This Row],[DateClosed]]="",ABS(NETWORKDAYS(Proc[[#This Row],[DateOpened]],TODAY()))-1,ABS(NETWORKDAYS(Proc[[#This Row],[DateOpened]],Proc[[#This Row],[DateClosed]]))-1)</f>
        <v>6</v>
      </c>
      <c r="R1189" s="52" t="s">
        <v>1377</v>
      </c>
      <c r="S1189" s="44"/>
      <c r="T1189" s="153">
        <v>1188</v>
      </c>
    </row>
    <row r="1190" spans="1:20" hidden="1">
      <c r="A1190" t="s">
        <v>2183</v>
      </c>
      <c r="B1190" s="111" t="str">
        <f>IFERROR(VLOOKUP(Proc[[#This Row],[App]],Table2[],3,0),"open")</f>
        <v>ok</v>
      </c>
      <c r="C1190" s="47" t="s">
        <v>369</v>
      </c>
      <c r="D1190" s="152" t="s">
        <v>7861</v>
      </c>
      <c r="E1190" s="152" t="s">
        <v>2184</v>
      </c>
      <c r="F1190" s="152" t="s">
        <v>2184</v>
      </c>
      <c r="G1190" t="s">
        <v>400</v>
      </c>
      <c r="H1190" s="44" t="str">
        <f>IF(Proc[[#This Row],[type]]="LFF (MDG-F)",MID(Proc[[#This Row],[Obj]],13,10),"")</f>
        <v/>
      </c>
      <c r="I1190" s="152"/>
      <c r="J1190" s="44" t="b">
        <f>Proc[[#This Row],[Requested]]=Proc[[#This Row],[CurrentParent]]</f>
        <v>1</v>
      </c>
      <c r="K1190" s="107" t="str">
        <f>IF(Proc[[#This Row],[Author]]="Marcela Urrego",VLOOKUP(LEFT(Proc[[#This Row],[Requested]],1),Table3[#All],2,0),VLOOKUP(Proc[[#This Row],[Author]],Table4[],2,0))</f>
        <v>LS</v>
      </c>
      <c r="L1190" s="44" t="s">
        <v>1970</v>
      </c>
      <c r="M1190" s="51">
        <v>45782.437094907407</v>
      </c>
      <c r="N1190" s="51">
        <v>45790</v>
      </c>
      <c r="O1190" s="51">
        <v>45790</v>
      </c>
      <c r="P1190" s="52" t="str">
        <f ca="1">IF(Proc[[#This Row],[DaysAgeing]]&gt;5,"yep","on track")</f>
        <v>yep</v>
      </c>
      <c r="Q1190" s="2">
        <f ca="1">IF(Proc[[#This Row],[DateClosed]]="",ABS(NETWORKDAYS(Proc[[#This Row],[DateOpened]],TODAY()))-1,ABS(NETWORKDAYS(Proc[[#This Row],[DateOpened]],Proc[[#This Row],[DateClosed]]))-1)</f>
        <v>6</v>
      </c>
      <c r="R1190" s="52" t="s">
        <v>488</v>
      </c>
      <c r="S1190" s="44"/>
      <c r="T1190" s="153">
        <v>1189</v>
      </c>
    </row>
    <row r="1191" spans="1:20" hidden="1">
      <c r="A1191" t="s">
        <v>2183</v>
      </c>
      <c r="B1191" s="111" t="str">
        <f>IFERROR(VLOOKUP(Proc[[#This Row],[App]],Table2[],3,0),"open")</f>
        <v>ok</v>
      </c>
      <c r="C1191" s="47" t="s">
        <v>369</v>
      </c>
      <c r="D1191" s="152" t="s">
        <v>7862</v>
      </c>
      <c r="E1191" s="152" t="s">
        <v>2184</v>
      </c>
      <c r="F1191" s="152" t="s">
        <v>2184</v>
      </c>
      <c r="G1191" s="47" t="s">
        <v>400</v>
      </c>
      <c r="H1191" s="44" t="str">
        <f>IF(Proc[[#This Row],[type]]="LFF (MDG-F)",MID(Proc[[#This Row],[Obj]],13,10),"")</f>
        <v/>
      </c>
      <c r="I1191" s="152"/>
      <c r="J1191" s="44" t="b">
        <f>Proc[[#This Row],[Requested]]=Proc[[#This Row],[CurrentParent]]</f>
        <v>1</v>
      </c>
      <c r="K1191" s="107" t="str">
        <f>IF(Proc[[#This Row],[Author]]="Marcela Urrego",VLOOKUP(LEFT(Proc[[#This Row],[Requested]],1),Table3[#All],2,0),VLOOKUP(Proc[[#This Row],[Author]],Table4[],2,0))</f>
        <v>LS</v>
      </c>
      <c r="L1191" s="44" t="s">
        <v>1970</v>
      </c>
      <c r="M1191" s="51">
        <v>45782.437094907407</v>
      </c>
      <c r="N1191" s="51">
        <v>45790</v>
      </c>
      <c r="O1191" s="51">
        <v>45790</v>
      </c>
      <c r="P1191" s="52" t="str">
        <f ca="1">IF(Proc[[#This Row],[DaysAgeing]]&gt;5,"yep","on track")</f>
        <v>yep</v>
      </c>
      <c r="Q1191" s="2">
        <f ca="1">IF(Proc[[#This Row],[DateClosed]]="",ABS(NETWORKDAYS(Proc[[#This Row],[DateOpened]],TODAY()))-1,ABS(NETWORKDAYS(Proc[[#This Row],[DateOpened]],Proc[[#This Row],[DateClosed]]))-1)</f>
        <v>6</v>
      </c>
      <c r="R1191" s="52" t="s">
        <v>488</v>
      </c>
      <c r="S1191" s="44"/>
      <c r="T1191" s="153">
        <v>1190</v>
      </c>
    </row>
    <row r="1192" spans="1:20" hidden="1">
      <c r="A1192" t="s">
        <v>2185</v>
      </c>
      <c r="B1192" s="111" t="str">
        <f>IFERROR(VLOOKUP(Proc[[#This Row],[App]],Table2[],3,0),"open")</f>
        <v>ok</v>
      </c>
      <c r="C1192" s="47" t="s">
        <v>369</v>
      </c>
      <c r="D1192" s="152" t="s">
        <v>8421</v>
      </c>
      <c r="E1192" s="152" t="s">
        <v>2186</v>
      </c>
      <c r="F1192" s="152" t="s">
        <v>2186</v>
      </c>
      <c r="G1192" t="s">
        <v>400</v>
      </c>
      <c r="H1192" s="44" t="str">
        <f>IF(Proc[[#This Row],[type]]="LFF (MDG-F)",MID(Proc[[#This Row],[Obj]],13,10),"")</f>
        <v/>
      </c>
      <c r="I1192" s="152"/>
      <c r="J1192" s="44" t="b">
        <f>Proc[[#This Row],[Requested]]=Proc[[#This Row],[CurrentParent]]</f>
        <v>1</v>
      </c>
      <c r="K1192" s="107" t="str">
        <f>IF(Proc[[#This Row],[Author]]="Marcela Urrego",VLOOKUP(LEFT(Proc[[#This Row],[Requested]],1),Table3[#All],2,0),VLOOKUP(Proc[[#This Row],[Author]],Table4[],2,0))</f>
        <v>LS</v>
      </c>
      <c r="L1192" s="44" t="s">
        <v>1970</v>
      </c>
      <c r="M1192" s="51">
        <v>45782.455694444441</v>
      </c>
      <c r="N1192" s="51">
        <v>45790</v>
      </c>
      <c r="O1192" s="51">
        <v>45790</v>
      </c>
      <c r="P1192" s="52" t="str">
        <f ca="1">IF(Proc[[#This Row],[DaysAgeing]]&gt;5,"yep","on track")</f>
        <v>yep</v>
      </c>
      <c r="Q1192" s="2">
        <f ca="1">IF(Proc[[#This Row],[DateClosed]]="",ABS(NETWORKDAYS(Proc[[#This Row],[DateOpened]],TODAY()))-1,ABS(NETWORKDAYS(Proc[[#This Row],[DateOpened]],Proc[[#This Row],[DateClosed]]))-1)</f>
        <v>6</v>
      </c>
      <c r="R1192" s="52" t="s">
        <v>488</v>
      </c>
      <c r="S1192" s="44"/>
      <c r="T1192" s="153">
        <v>1191</v>
      </c>
    </row>
    <row r="1193" spans="1:20" hidden="1">
      <c r="A1193" t="s">
        <v>2187</v>
      </c>
      <c r="B1193" s="111" t="str">
        <f>IFERROR(VLOOKUP(Proc[[#This Row],[App]],Table2[],3,0),"open")</f>
        <v>ok</v>
      </c>
      <c r="C1193" s="47" t="s">
        <v>369</v>
      </c>
      <c r="D1193" s="152" t="s">
        <v>8433</v>
      </c>
      <c r="E1193" s="152" t="s">
        <v>2188</v>
      </c>
      <c r="F1193" s="152" t="s">
        <v>2188</v>
      </c>
      <c r="G1193" s="47" t="s">
        <v>400</v>
      </c>
      <c r="H1193" s="44" t="str">
        <f>IF(Proc[[#This Row],[type]]="LFF (MDG-F)",MID(Proc[[#This Row],[Obj]],13,10),"")</f>
        <v/>
      </c>
      <c r="I1193" s="152"/>
      <c r="J1193" s="44" t="b">
        <f>Proc[[#This Row],[Requested]]=Proc[[#This Row],[CurrentParent]]</f>
        <v>1</v>
      </c>
      <c r="K1193" s="107" t="str">
        <f>IF(Proc[[#This Row],[Author]]="Marcela Urrego",VLOOKUP(LEFT(Proc[[#This Row],[Requested]],1),Table3[#All],2,0),VLOOKUP(Proc[[#This Row],[Author]],Table4[],2,0))</f>
        <v>HC</v>
      </c>
      <c r="L1193" s="44" t="s">
        <v>1970</v>
      </c>
      <c r="M1193" s="51">
        <v>45782.702824074076</v>
      </c>
      <c r="N1193" s="51">
        <v>45790</v>
      </c>
      <c r="O1193" s="51">
        <v>45790</v>
      </c>
      <c r="P1193" s="52" t="str">
        <f ca="1">IF(Proc[[#This Row],[DaysAgeing]]&gt;5,"yep","on track")</f>
        <v>yep</v>
      </c>
      <c r="Q1193" s="2">
        <f ca="1">IF(Proc[[#This Row],[DateClosed]]="",ABS(NETWORKDAYS(Proc[[#This Row],[DateOpened]],TODAY()))-1,ABS(NETWORKDAYS(Proc[[#This Row],[DateOpened]],Proc[[#This Row],[DateClosed]]))-1)</f>
        <v>6</v>
      </c>
      <c r="R1193" s="52" t="s">
        <v>410</v>
      </c>
      <c r="S1193" s="44"/>
      <c r="T1193" s="153">
        <v>1192</v>
      </c>
    </row>
    <row r="1194" spans="1:20" hidden="1">
      <c r="A1194" s="47" t="s">
        <v>2187</v>
      </c>
      <c r="B1194" s="111" t="str">
        <f>IFERROR(VLOOKUP(Proc[[#This Row],[App]],Table2[],3,0),"open")</f>
        <v>ok</v>
      </c>
      <c r="C1194" s="47" t="s">
        <v>369</v>
      </c>
      <c r="D1194" s="152" t="s">
        <v>8434</v>
      </c>
      <c r="E1194" s="152" t="s">
        <v>2188</v>
      </c>
      <c r="F1194" s="152" t="s">
        <v>2188</v>
      </c>
      <c r="G1194" s="47" t="s">
        <v>400</v>
      </c>
      <c r="H1194" s="44" t="str">
        <f>IF(Proc[[#This Row],[type]]="LFF (MDG-F)",MID(Proc[[#This Row],[Obj]],13,10),"")</f>
        <v/>
      </c>
      <c r="I1194" s="152"/>
      <c r="J1194" s="44" t="b">
        <f>Proc[[#This Row],[Requested]]=Proc[[#This Row],[CurrentParent]]</f>
        <v>1</v>
      </c>
      <c r="K1194" s="107" t="str">
        <f>IF(Proc[[#This Row],[Author]]="Marcela Urrego",VLOOKUP(LEFT(Proc[[#This Row],[Requested]],1),Table3[#All],2,0),VLOOKUP(Proc[[#This Row],[Author]],Table4[],2,0))</f>
        <v>HC</v>
      </c>
      <c r="L1194" s="44" t="s">
        <v>1970</v>
      </c>
      <c r="M1194" s="51">
        <v>45782.702824074076</v>
      </c>
      <c r="N1194" s="51">
        <v>45790</v>
      </c>
      <c r="O1194" s="51">
        <v>45790</v>
      </c>
      <c r="P1194" s="52" t="str">
        <f ca="1">IF(Proc[[#This Row],[DaysAgeing]]&gt;5,"yep","on track")</f>
        <v>yep</v>
      </c>
      <c r="Q1194" s="2">
        <f ca="1">IF(Proc[[#This Row],[DateClosed]]="",ABS(NETWORKDAYS(Proc[[#This Row],[DateOpened]],TODAY()))-1,ABS(NETWORKDAYS(Proc[[#This Row],[DateOpened]],Proc[[#This Row],[DateClosed]]))-1)</f>
        <v>6</v>
      </c>
      <c r="R1194" s="52" t="s">
        <v>410</v>
      </c>
      <c r="S1194" s="44"/>
      <c r="T1194" s="153">
        <v>1193</v>
      </c>
    </row>
    <row r="1195" spans="1:20" hidden="1">
      <c r="A1195" s="47" t="s">
        <v>2187</v>
      </c>
      <c r="B1195" s="111" t="str">
        <f>IFERROR(VLOOKUP(Proc[[#This Row],[App]],Table2[],3,0),"open")</f>
        <v>ok</v>
      </c>
      <c r="C1195" s="47" t="s">
        <v>369</v>
      </c>
      <c r="D1195" s="152" t="s">
        <v>8435</v>
      </c>
      <c r="E1195" s="152" t="s">
        <v>2188</v>
      </c>
      <c r="F1195" s="152" t="s">
        <v>2188</v>
      </c>
      <c r="G1195" s="47" t="s">
        <v>400</v>
      </c>
      <c r="H1195" s="44" t="str">
        <f>IF(Proc[[#This Row],[type]]="LFF (MDG-F)",MID(Proc[[#This Row],[Obj]],13,10),"")</f>
        <v/>
      </c>
      <c r="I1195" s="152"/>
      <c r="J1195" s="44" t="b">
        <f>Proc[[#This Row],[Requested]]=Proc[[#This Row],[CurrentParent]]</f>
        <v>1</v>
      </c>
      <c r="K1195" s="107" t="str">
        <f>IF(Proc[[#This Row],[Author]]="Marcela Urrego",VLOOKUP(LEFT(Proc[[#This Row],[Requested]],1),Table3[#All],2,0),VLOOKUP(Proc[[#This Row],[Author]],Table4[],2,0))</f>
        <v>HC</v>
      </c>
      <c r="L1195" s="44" t="s">
        <v>1970</v>
      </c>
      <c r="M1195" s="51">
        <v>45782.702824074076</v>
      </c>
      <c r="N1195" s="51">
        <v>45790</v>
      </c>
      <c r="O1195" s="51">
        <v>45790</v>
      </c>
      <c r="P1195" s="52" t="str">
        <f ca="1">IF(Proc[[#This Row],[DaysAgeing]]&gt;5,"yep","on track")</f>
        <v>yep</v>
      </c>
      <c r="Q1195" s="2">
        <f ca="1">IF(Proc[[#This Row],[DateClosed]]="",ABS(NETWORKDAYS(Proc[[#This Row],[DateOpened]],TODAY()))-1,ABS(NETWORKDAYS(Proc[[#This Row],[DateOpened]],Proc[[#This Row],[DateClosed]]))-1)</f>
        <v>6</v>
      </c>
      <c r="R1195" s="52" t="s">
        <v>410</v>
      </c>
      <c r="S1195" s="44"/>
      <c r="T1195" s="153">
        <v>1194</v>
      </c>
    </row>
    <row r="1196" spans="1:20" hidden="1">
      <c r="A1196" s="47" t="s">
        <v>2187</v>
      </c>
      <c r="B1196" s="111" t="str">
        <f>IFERROR(VLOOKUP(Proc[[#This Row],[App]],Table2[],3,0),"open")</f>
        <v>ok</v>
      </c>
      <c r="C1196" s="47" t="s">
        <v>369</v>
      </c>
      <c r="D1196" s="152" t="s">
        <v>8436</v>
      </c>
      <c r="E1196" s="152" t="s">
        <v>2188</v>
      </c>
      <c r="F1196" s="152" t="s">
        <v>2188</v>
      </c>
      <c r="G1196" s="47" t="s">
        <v>400</v>
      </c>
      <c r="H1196" s="44" t="str">
        <f>IF(Proc[[#This Row],[type]]="LFF (MDG-F)",MID(Proc[[#This Row],[Obj]],13,10),"")</f>
        <v/>
      </c>
      <c r="I1196" s="152"/>
      <c r="J1196" s="44" t="b">
        <f>Proc[[#This Row],[Requested]]=Proc[[#This Row],[CurrentParent]]</f>
        <v>1</v>
      </c>
      <c r="K1196" s="107" t="str">
        <f>IF(Proc[[#This Row],[Author]]="Marcela Urrego",VLOOKUP(LEFT(Proc[[#This Row],[Requested]],1),Table3[#All],2,0),VLOOKUP(Proc[[#This Row],[Author]],Table4[],2,0))</f>
        <v>HC</v>
      </c>
      <c r="L1196" s="44" t="s">
        <v>1970</v>
      </c>
      <c r="M1196" s="51">
        <v>45782.702824074076</v>
      </c>
      <c r="N1196" s="51">
        <v>45790</v>
      </c>
      <c r="O1196" s="51">
        <v>45790</v>
      </c>
      <c r="P1196" s="52" t="str">
        <f ca="1">IF(Proc[[#This Row],[DaysAgeing]]&gt;5,"yep","on track")</f>
        <v>yep</v>
      </c>
      <c r="Q1196" s="2">
        <f ca="1">IF(Proc[[#This Row],[DateClosed]]="",ABS(NETWORKDAYS(Proc[[#This Row],[DateOpened]],TODAY()))-1,ABS(NETWORKDAYS(Proc[[#This Row],[DateOpened]],Proc[[#This Row],[DateClosed]]))-1)</f>
        <v>6</v>
      </c>
      <c r="R1196" s="52" t="s">
        <v>410</v>
      </c>
      <c r="S1196" s="44"/>
      <c r="T1196" s="153">
        <v>1195</v>
      </c>
    </row>
    <row r="1197" spans="1:20" hidden="1">
      <c r="A1197" s="47" t="s">
        <v>2187</v>
      </c>
      <c r="B1197" s="111" t="str">
        <f>IFERROR(VLOOKUP(Proc[[#This Row],[App]],Table2[],3,0),"open")</f>
        <v>ok</v>
      </c>
      <c r="C1197" s="47" t="s">
        <v>369</v>
      </c>
      <c r="D1197" s="152" t="s">
        <v>8437</v>
      </c>
      <c r="E1197" s="152" t="s">
        <v>2188</v>
      </c>
      <c r="F1197" s="152" t="s">
        <v>2188</v>
      </c>
      <c r="G1197" s="47" t="s">
        <v>400</v>
      </c>
      <c r="H1197" s="44" t="str">
        <f>IF(Proc[[#This Row],[type]]="LFF (MDG-F)",MID(Proc[[#This Row],[Obj]],13,10),"")</f>
        <v/>
      </c>
      <c r="I1197" s="152"/>
      <c r="J1197" s="44" t="b">
        <f>Proc[[#This Row],[Requested]]=Proc[[#This Row],[CurrentParent]]</f>
        <v>1</v>
      </c>
      <c r="K1197" s="107" t="str">
        <f>IF(Proc[[#This Row],[Author]]="Marcela Urrego",VLOOKUP(LEFT(Proc[[#This Row],[Requested]],1),Table3[#All],2,0),VLOOKUP(Proc[[#This Row],[Author]],Table4[],2,0))</f>
        <v>HC</v>
      </c>
      <c r="L1197" s="44" t="s">
        <v>1970</v>
      </c>
      <c r="M1197" s="51">
        <v>45782.702824074076</v>
      </c>
      <c r="N1197" s="51">
        <v>45790</v>
      </c>
      <c r="O1197" s="51">
        <v>45790</v>
      </c>
      <c r="P1197" s="52" t="str">
        <f ca="1">IF(Proc[[#This Row],[DaysAgeing]]&gt;5,"yep","on track")</f>
        <v>yep</v>
      </c>
      <c r="Q1197" s="2">
        <f ca="1">IF(Proc[[#This Row],[DateClosed]]="",ABS(NETWORKDAYS(Proc[[#This Row],[DateOpened]],TODAY()))-1,ABS(NETWORKDAYS(Proc[[#This Row],[DateOpened]],Proc[[#This Row],[DateClosed]]))-1)</f>
        <v>6</v>
      </c>
      <c r="R1197" s="52" t="s">
        <v>410</v>
      </c>
      <c r="S1197" s="44"/>
      <c r="T1197" s="153">
        <v>1196</v>
      </c>
    </row>
    <row r="1198" spans="1:20" hidden="1">
      <c r="A1198" s="47" t="s">
        <v>2187</v>
      </c>
      <c r="B1198" s="152" t="str">
        <f>IFERROR(VLOOKUP(Proc[[#This Row],[App]],Table2[],3,0),"open")</f>
        <v>ok</v>
      </c>
      <c r="C1198" s="47" t="s">
        <v>369</v>
      </c>
      <c r="D1198" s="152" t="s">
        <v>8438</v>
      </c>
      <c r="E1198" s="152" t="s">
        <v>2188</v>
      </c>
      <c r="F1198" s="152" t="s">
        <v>2188</v>
      </c>
      <c r="G1198" s="47" t="s">
        <v>400</v>
      </c>
      <c r="H1198" s="44" t="str">
        <f>IF(Proc[[#This Row],[type]]="LFF (MDG-F)",MID(Proc[[#This Row],[Obj]],13,10),"")</f>
        <v/>
      </c>
      <c r="I1198" s="152"/>
      <c r="J1198" s="44" t="b">
        <f>Proc[[#This Row],[Requested]]=Proc[[#This Row],[CurrentParent]]</f>
        <v>1</v>
      </c>
      <c r="K1198" s="152" t="str">
        <f>IF(Proc[[#This Row],[Author]]="Marcela Urrego",VLOOKUP(LEFT(Proc[[#This Row],[Requested]],1),Table3[#All],2,0),VLOOKUP(Proc[[#This Row],[Author]],Table4[],2,0))</f>
        <v>HC</v>
      </c>
      <c r="L1198" s="44" t="s">
        <v>1970</v>
      </c>
      <c r="M1198" s="51">
        <v>45782.702824074076</v>
      </c>
      <c r="N1198" s="51">
        <v>45790</v>
      </c>
      <c r="O1198" s="51">
        <v>45790</v>
      </c>
      <c r="P1198" s="52" t="str">
        <f ca="1">IF(Proc[[#This Row],[DaysAgeing]]&gt;5,"yep","on track")</f>
        <v>yep</v>
      </c>
      <c r="Q1198" s="2">
        <f ca="1">IF(Proc[[#This Row],[DateClosed]]="",ABS(NETWORKDAYS(Proc[[#This Row],[DateOpened]],TODAY()))-1,ABS(NETWORKDAYS(Proc[[#This Row],[DateOpened]],Proc[[#This Row],[DateClosed]]))-1)</f>
        <v>6</v>
      </c>
      <c r="R1198" s="52" t="s">
        <v>410</v>
      </c>
      <c r="S1198" s="44"/>
      <c r="T1198" s="153">
        <v>1197</v>
      </c>
    </row>
    <row r="1199" spans="1:20" hidden="1">
      <c r="A1199" s="47" t="s">
        <v>2187</v>
      </c>
      <c r="B1199" s="111" t="str">
        <f>IFERROR(VLOOKUP(Proc[[#This Row],[App]],Table2[],3,0),"open")</f>
        <v>ok</v>
      </c>
      <c r="C1199" s="47" t="s">
        <v>369</v>
      </c>
      <c r="D1199" s="152" t="s">
        <v>8439</v>
      </c>
      <c r="E1199" s="152" t="s">
        <v>2188</v>
      </c>
      <c r="F1199" s="152" t="s">
        <v>2188</v>
      </c>
      <c r="G1199" s="47" t="s">
        <v>400</v>
      </c>
      <c r="H1199" s="44" t="str">
        <f>IF(Proc[[#This Row],[type]]="LFF (MDG-F)",MID(Proc[[#This Row],[Obj]],13,10),"")</f>
        <v/>
      </c>
      <c r="I1199" s="152"/>
      <c r="J1199" s="44" t="b">
        <f>Proc[[#This Row],[Requested]]=Proc[[#This Row],[CurrentParent]]</f>
        <v>1</v>
      </c>
      <c r="K1199" s="107" t="str">
        <f>IF(Proc[[#This Row],[Author]]="Marcela Urrego",VLOOKUP(LEFT(Proc[[#This Row],[Requested]],1),Table3[#All],2,0),VLOOKUP(Proc[[#This Row],[Author]],Table4[],2,0))</f>
        <v>HC</v>
      </c>
      <c r="L1199" s="44" t="s">
        <v>1970</v>
      </c>
      <c r="M1199" s="51">
        <v>45782.702824074076</v>
      </c>
      <c r="N1199" s="51">
        <v>45790</v>
      </c>
      <c r="O1199" s="51">
        <v>45790</v>
      </c>
      <c r="P1199" s="52" t="str">
        <f ca="1">IF(Proc[[#This Row],[DaysAgeing]]&gt;5,"yep","on track")</f>
        <v>yep</v>
      </c>
      <c r="Q1199" s="2">
        <f ca="1">IF(Proc[[#This Row],[DateClosed]]="",ABS(NETWORKDAYS(Proc[[#This Row],[DateOpened]],TODAY()))-1,ABS(NETWORKDAYS(Proc[[#This Row],[DateOpened]],Proc[[#This Row],[DateClosed]]))-1)</f>
        <v>6</v>
      </c>
      <c r="R1199" s="52" t="s">
        <v>410</v>
      </c>
      <c r="S1199" s="44"/>
      <c r="T1199" s="153">
        <v>1198</v>
      </c>
    </row>
    <row r="1200" spans="1:20" hidden="1">
      <c r="A1200" s="47" t="s">
        <v>2187</v>
      </c>
      <c r="B1200" s="111" t="str">
        <f>IFERROR(VLOOKUP(Proc[[#This Row],[App]],Table2[],3,0),"open")</f>
        <v>ok</v>
      </c>
      <c r="C1200" s="47" t="s">
        <v>369</v>
      </c>
      <c r="D1200" s="152" t="s">
        <v>8440</v>
      </c>
      <c r="E1200" s="152" t="s">
        <v>2188</v>
      </c>
      <c r="F1200" s="152" t="s">
        <v>2188</v>
      </c>
      <c r="G1200" s="47" t="s">
        <v>400</v>
      </c>
      <c r="H1200" s="44" t="str">
        <f>IF(Proc[[#This Row],[type]]="LFF (MDG-F)",MID(Proc[[#This Row],[Obj]],13,10),"")</f>
        <v/>
      </c>
      <c r="I1200" s="152"/>
      <c r="J1200" s="44" t="b">
        <f>Proc[[#This Row],[Requested]]=Proc[[#This Row],[CurrentParent]]</f>
        <v>1</v>
      </c>
      <c r="K1200" s="107" t="str">
        <f>IF(Proc[[#This Row],[Author]]="Marcela Urrego",VLOOKUP(LEFT(Proc[[#This Row],[Requested]],1),Table3[#All],2,0),VLOOKUP(Proc[[#This Row],[Author]],Table4[],2,0))</f>
        <v>HC</v>
      </c>
      <c r="L1200" s="44" t="s">
        <v>1970</v>
      </c>
      <c r="M1200" s="51">
        <v>45782.702824074076</v>
      </c>
      <c r="N1200" s="51">
        <v>45790</v>
      </c>
      <c r="O1200" s="51">
        <v>45790</v>
      </c>
      <c r="P1200" s="52" t="str">
        <f ca="1">IF(Proc[[#This Row],[DaysAgeing]]&gt;5,"yep","on track")</f>
        <v>yep</v>
      </c>
      <c r="Q1200" s="2">
        <f ca="1">IF(Proc[[#This Row],[DateClosed]]="",ABS(NETWORKDAYS(Proc[[#This Row],[DateOpened]],TODAY()))-1,ABS(NETWORKDAYS(Proc[[#This Row],[DateOpened]],Proc[[#This Row],[DateClosed]]))-1)</f>
        <v>6</v>
      </c>
      <c r="R1200" s="52" t="s">
        <v>410</v>
      </c>
      <c r="S1200" s="44"/>
      <c r="T1200" s="153">
        <v>1199</v>
      </c>
    </row>
    <row r="1201" spans="1:20" hidden="1">
      <c r="A1201" s="47" t="s">
        <v>2187</v>
      </c>
      <c r="B1201" s="111" t="str">
        <f>IFERROR(VLOOKUP(Proc[[#This Row],[App]],Table2[],3,0),"open")</f>
        <v>ok</v>
      </c>
      <c r="C1201" s="47" t="s">
        <v>369</v>
      </c>
      <c r="D1201" s="152" t="s">
        <v>8441</v>
      </c>
      <c r="E1201" s="152" t="s">
        <v>2188</v>
      </c>
      <c r="F1201" s="152" t="s">
        <v>2188</v>
      </c>
      <c r="G1201" s="47" t="s">
        <v>400</v>
      </c>
      <c r="H1201" s="44" t="str">
        <f>IF(Proc[[#This Row],[type]]="LFF (MDG-F)",MID(Proc[[#This Row],[Obj]],13,10),"")</f>
        <v/>
      </c>
      <c r="I1201" s="152"/>
      <c r="J1201" s="44" t="b">
        <f>Proc[[#This Row],[Requested]]=Proc[[#This Row],[CurrentParent]]</f>
        <v>1</v>
      </c>
      <c r="K1201" s="107" t="str">
        <f>IF(Proc[[#This Row],[Author]]="Marcela Urrego",VLOOKUP(LEFT(Proc[[#This Row],[Requested]],1),Table3[#All],2,0),VLOOKUP(Proc[[#This Row],[Author]],Table4[],2,0))</f>
        <v>HC</v>
      </c>
      <c r="L1201" s="44" t="s">
        <v>1970</v>
      </c>
      <c r="M1201" s="51">
        <v>45782.702824074076</v>
      </c>
      <c r="N1201" s="51">
        <v>45790</v>
      </c>
      <c r="O1201" s="51">
        <v>45790</v>
      </c>
      <c r="P1201" s="52" t="str">
        <f ca="1">IF(Proc[[#This Row],[DaysAgeing]]&gt;5,"yep","on track")</f>
        <v>yep</v>
      </c>
      <c r="Q1201" s="2">
        <f ca="1">IF(Proc[[#This Row],[DateClosed]]="",ABS(NETWORKDAYS(Proc[[#This Row],[DateOpened]],TODAY()))-1,ABS(NETWORKDAYS(Proc[[#This Row],[DateOpened]],Proc[[#This Row],[DateClosed]]))-1)</f>
        <v>6</v>
      </c>
      <c r="R1201" s="52" t="s">
        <v>410</v>
      </c>
      <c r="S1201" s="44"/>
      <c r="T1201" s="153">
        <v>1200</v>
      </c>
    </row>
    <row r="1202" spans="1:20" hidden="1">
      <c r="A1202" s="47" t="s">
        <v>2187</v>
      </c>
      <c r="B1202" s="111" t="str">
        <f>IFERROR(VLOOKUP(Proc[[#This Row],[App]],Table2[],3,0),"open")</f>
        <v>ok</v>
      </c>
      <c r="C1202" s="47" t="s">
        <v>369</v>
      </c>
      <c r="D1202" s="152" t="s">
        <v>8442</v>
      </c>
      <c r="E1202" s="152" t="s">
        <v>2189</v>
      </c>
      <c r="F1202" s="152" t="s">
        <v>2189</v>
      </c>
      <c r="G1202" s="47" t="s">
        <v>400</v>
      </c>
      <c r="H1202" s="44" t="str">
        <f>IF(Proc[[#This Row],[type]]="LFF (MDG-F)",MID(Proc[[#This Row],[Obj]],13,10),"")</f>
        <v/>
      </c>
      <c r="I1202" s="152"/>
      <c r="J1202" s="44" t="b">
        <f>Proc[[#This Row],[Requested]]=Proc[[#This Row],[CurrentParent]]</f>
        <v>1</v>
      </c>
      <c r="K1202" s="107" t="str">
        <f>IF(Proc[[#This Row],[Author]]="Marcela Urrego",VLOOKUP(LEFT(Proc[[#This Row],[Requested]],1),Table3[#All],2,0),VLOOKUP(Proc[[#This Row],[Author]],Table4[],2,0))</f>
        <v>HC</v>
      </c>
      <c r="L1202" s="44" t="s">
        <v>1970</v>
      </c>
      <c r="M1202" s="51">
        <v>45782.702824074076</v>
      </c>
      <c r="N1202" s="51">
        <v>45790</v>
      </c>
      <c r="O1202" s="51">
        <v>45790</v>
      </c>
      <c r="P1202" s="52" t="str">
        <f ca="1">IF(Proc[[#This Row],[DaysAgeing]]&gt;5,"yep","on track")</f>
        <v>yep</v>
      </c>
      <c r="Q1202" s="2">
        <f ca="1">IF(Proc[[#This Row],[DateClosed]]="",ABS(NETWORKDAYS(Proc[[#This Row],[DateOpened]],TODAY()))-1,ABS(NETWORKDAYS(Proc[[#This Row],[DateOpened]],Proc[[#This Row],[DateClosed]]))-1)</f>
        <v>6</v>
      </c>
      <c r="R1202" s="52" t="s">
        <v>410</v>
      </c>
      <c r="S1202" s="44"/>
      <c r="T1202" s="153">
        <v>1201</v>
      </c>
    </row>
    <row r="1203" spans="1:20" hidden="1">
      <c r="A1203" s="47" t="s">
        <v>2187</v>
      </c>
      <c r="B1203" s="111" t="str">
        <f>IFERROR(VLOOKUP(Proc[[#This Row],[App]],Table2[],3,0),"open")</f>
        <v>ok</v>
      </c>
      <c r="C1203" s="47" t="s">
        <v>369</v>
      </c>
      <c r="D1203" s="152" t="s">
        <v>8443</v>
      </c>
      <c r="E1203" s="152" t="s">
        <v>2189</v>
      </c>
      <c r="F1203" s="152" t="s">
        <v>2189</v>
      </c>
      <c r="G1203" s="47" t="s">
        <v>400</v>
      </c>
      <c r="H1203" s="44" t="str">
        <f>IF(Proc[[#This Row],[type]]="LFF (MDG-F)",MID(Proc[[#This Row],[Obj]],13,10),"")</f>
        <v/>
      </c>
      <c r="I1203" s="152"/>
      <c r="J1203" s="44" t="b">
        <f>Proc[[#This Row],[Requested]]=Proc[[#This Row],[CurrentParent]]</f>
        <v>1</v>
      </c>
      <c r="K1203" s="107" t="str">
        <f>IF(Proc[[#This Row],[Author]]="Marcela Urrego",VLOOKUP(LEFT(Proc[[#This Row],[Requested]],1),Table3[#All],2,0),VLOOKUP(Proc[[#This Row],[Author]],Table4[],2,0))</f>
        <v>HC</v>
      </c>
      <c r="L1203" s="44" t="s">
        <v>1970</v>
      </c>
      <c r="M1203" s="51">
        <v>45782.702824074076</v>
      </c>
      <c r="N1203" s="51">
        <v>45790</v>
      </c>
      <c r="O1203" s="51">
        <v>45790</v>
      </c>
      <c r="P1203" s="52" t="str">
        <f ca="1">IF(Proc[[#This Row],[DaysAgeing]]&gt;5,"yep","on track")</f>
        <v>yep</v>
      </c>
      <c r="Q1203" s="2">
        <f ca="1">IF(Proc[[#This Row],[DateClosed]]="",ABS(NETWORKDAYS(Proc[[#This Row],[DateOpened]],TODAY()))-1,ABS(NETWORKDAYS(Proc[[#This Row],[DateOpened]],Proc[[#This Row],[DateClosed]]))-1)</f>
        <v>6</v>
      </c>
      <c r="R1203" s="52" t="s">
        <v>410</v>
      </c>
      <c r="S1203" s="44"/>
      <c r="T1203" s="153">
        <v>1202</v>
      </c>
    </row>
    <row r="1204" spans="1:20" hidden="1">
      <c r="A1204" s="47" t="s">
        <v>2187</v>
      </c>
      <c r="B1204" s="111" t="str">
        <f>IFERROR(VLOOKUP(Proc[[#This Row],[App]],Table2[],3,0),"open")</f>
        <v>ok</v>
      </c>
      <c r="C1204" s="47" t="s">
        <v>369</v>
      </c>
      <c r="D1204" s="152" t="s">
        <v>8444</v>
      </c>
      <c r="E1204" s="152" t="s">
        <v>2189</v>
      </c>
      <c r="F1204" s="152" t="s">
        <v>2189</v>
      </c>
      <c r="G1204" s="47" t="s">
        <v>400</v>
      </c>
      <c r="H1204" s="44" t="str">
        <f>IF(Proc[[#This Row],[type]]="LFF (MDG-F)",MID(Proc[[#This Row],[Obj]],13,10),"")</f>
        <v/>
      </c>
      <c r="I1204" s="152"/>
      <c r="J1204" s="44" t="b">
        <f>Proc[[#This Row],[Requested]]=Proc[[#This Row],[CurrentParent]]</f>
        <v>1</v>
      </c>
      <c r="K1204" s="107" t="str">
        <f>IF(Proc[[#This Row],[Author]]="Marcela Urrego",VLOOKUP(LEFT(Proc[[#This Row],[Requested]],1),Table3[#All],2,0),VLOOKUP(Proc[[#This Row],[Author]],Table4[],2,0))</f>
        <v>HC</v>
      </c>
      <c r="L1204" s="44" t="s">
        <v>1970</v>
      </c>
      <c r="M1204" s="51">
        <v>45782.702824074076</v>
      </c>
      <c r="N1204" s="51">
        <v>45790</v>
      </c>
      <c r="O1204" s="51">
        <v>45790</v>
      </c>
      <c r="P1204" s="52" t="str">
        <f ca="1">IF(Proc[[#This Row],[DaysAgeing]]&gt;5,"yep","on track")</f>
        <v>yep</v>
      </c>
      <c r="Q1204" s="2">
        <f ca="1">IF(Proc[[#This Row],[DateClosed]]="",ABS(NETWORKDAYS(Proc[[#This Row],[DateOpened]],TODAY()))-1,ABS(NETWORKDAYS(Proc[[#This Row],[DateOpened]],Proc[[#This Row],[DateClosed]]))-1)</f>
        <v>6</v>
      </c>
      <c r="R1204" s="52" t="s">
        <v>410</v>
      </c>
      <c r="S1204" s="44"/>
      <c r="T1204" s="153">
        <v>1203</v>
      </c>
    </row>
    <row r="1205" spans="1:20" hidden="1">
      <c r="A1205" s="47" t="s">
        <v>2187</v>
      </c>
      <c r="B1205" s="111" t="str">
        <f>IFERROR(VLOOKUP(Proc[[#This Row],[App]],Table2[],3,0),"open")</f>
        <v>ok</v>
      </c>
      <c r="C1205" s="47" t="s">
        <v>369</v>
      </c>
      <c r="D1205" s="152" t="s">
        <v>8445</v>
      </c>
      <c r="E1205" s="152" t="s">
        <v>2189</v>
      </c>
      <c r="F1205" s="152" t="s">
        <v>2189</v>
      </c>
      <c r="G1205" s="47" t="s">
        <v>400</v>
      </c>
      <c r="H1205" s="44" t="str">
        <f>IF(Proc[[#This Row],[type]]="LFF (MDG-F)",MID(Proc[[#This Row],[Obj]],13,10),"")</f>
        <v/>
      </c>
      <c r="I1205" s="152"/>
      <c r="J1205" s="44" t="b">
        <f>Proc[[#This Row],[Requested]]=Proc[[#This Row],[CurrentParent]]</f>
        <v>1</v>
      </c>
      <c r="K1205" s="107" t="str">
        <f>IF(Proc[[#This Row],[Author]]="Marcela Urrego",VLOOKUP(LEFT(Proc[[#This Row],[Requested]],1),Table3[#All],2,0),VLOOKUP(Proc[[#This Row],[Author]],Table4[],2,0))</f>
        <v>HC</v>
      </c>
      <c r="L1205" s="44" t="s">
        <v>1970</v>
      </c>
      <c r="M1205" s="51">
        <v>45782.702824074076</v>
      </c>
      <c r="N1205" s="51">
        <v>45790</v>
      </c>
      <c r="O1205" s="51">
        <v>45790</v>
      </c>
      <c r="P1205" s="52" t="str">
        <f ca="1">IF(Proc[[#This Row],[DaysAgeing]]&gt;5,"yep","on track")</f>
        <v>yep</v>
      </c>
      <c r="Q1205" s="2">
        <f ca="1">IF(Proc[[#This Row],[DateClosed]]="",ABS(NETWORKDAYS(Proc[[#This Row],[DateOpened]],TODAY()))-1,ABS(NETWORKDAYS(Proc[[#This Row],[DateOpened]],Proc[[#This Row],[DateClosed]]))-1)</f>
        <v>6</v>
      </c>
      <c r="R1205" s="52" t="s">
        <v>410</v>
      </c>
      <c r="S1205" s="44"/>
      <c r="T1205" s="153">
        <v>1204</v>
      </c>
    </row>
    <row r="1206" spans="1:20" hidden="1">
      <c r="A1206" s="47" t="s">
        <v>2187</v>
      </c>
      <c r="B1206" s="111" t="str">
        <f>IFERROR(VLOOKUP(Proc[[#This Row],[App]],Table2[],3,0),"open")</f>
        <v>ok</v>
      </c>
      <c r="C1206" s="47" t="s">
        <v>369</v>
      </c>
      <c r="D1206" s="152" t="s">
        <v>8446</v>
      </c>
      <c r="E1206" s="152" t="s">
        <v>2189</v>
      </c>
      <c r="F1206" s="152" t="s">
        <v>2189</v>
      </c>
      <c r="G1206" s="47" t="s">
        <v>400</v>
      </c>
      <c r="H1206" s="44" t="str">
        <f>IF(Proc[[#This Row],[type]]="LFF (MDG-F)",MID(Proc[[#This Row],[Obj]],13,10),"")</f>
        <v/>
      </c>
      <c r="I1206" s="152"/>
      <c r="J1206" s="44" t="b">
        <f>Proc[[#This Row],[Requested]]=Proc[[#This Row],[CurrentParent]]</f>
        <v>1</v>
      </c>
      <c r="K1206" s="107" t="str">
        <f>IF(Proc[[#This Row],[Author]]="Marcela Urrego",VLOOKUP(LEFT(Proc[[#This Row],[Requested]],1),Table3[#All],2,0),VLOOKUP(Proc[[#This Row],[Author]],Table4[],2,0))</f>
        <v>HC</v>
      </c>
      <c r="L1206" s="44" t="s">
        <v>1970</v>
      </c>
      <c r="M1206" s="51">
        <v>45782.702824074076</v>
      </c>
      <c r="N1206" s="51">
        <v>45790</v>
      </c>
      <c r="O1206" s="51">
        <v>45790</v>
      </c>
      <c r="P1206" s="52" t="str">
        <f ca="1">IF(Proc[[#This Row],[DaysAgeing]]&gt;5,"yep","on track")</f>
        <v>yep</v>
      </c>
      <c r="Q1206" s="2">
        <f ca="1">IF(Proc[[#This Row],[DateClosed]]="",ABS(NETWORKDAYS(Proc[[#This Row],[DateOpened]],TODAY()))-1,ABS(NETWORKDAYS(Proc[[#This Row],[DateOpened]],Proc[[#This Row],[DateClosed]]))-1)</f>
        <v>6</v>
      </c>
      <c r="R1206" s="52" t="s">
        <v>410</v>
      </c>
      <c r="S1206" s="44"/>
      <c r="T1206" s="153">
        <v>1205</v>
      </c>
    </row>
    <row r="1207" spans="1:20" hidden="1">
      <c r="A1207" s="47" t="s">
        <v>2187</v>
      </c>
      <c r="B1207" s="111" t="str">
        <f>IFERROR(VLOOKUP(Proc[[#This Row],[App]],Table2[],3,0),"open")</f>
        <v>ok</v>
      </c>
      <c r="C1207" s="47" t="s">
        <v>369</v>
      </c>
      <c r="D1207" s="152" t="s">
        <v>8447</v>
      </c>
      <c r="E1207" s="152" t="s">
        <v>2189</v>
      </c>
      <c r="F1207" s="152" t="s">
        <v>2189</v>
      </c>
      <c r="G1207" s="47" t="s">
        <v>400</v>
      </c>
      <c r="H1207" s="44" t="str">
        <f>IF(Proc[[#This Row],[type]]="LFF (MDG-F)",MID(Proc[[#This Row],[Obj]],13,10),"")</f>
        <v/>
      </c>
      <c r="I1207" s="152"/>
      <c r="J1207" s="44" t="b">
        <f>Proc[[#This Row],[Requested]]=Proc[[#This Row],[CurrentParent]]</f>
        <v>1</v>
      </c>
      <c r="K1207" s="107" t="str">
        <f>IF(Proc[[#This Row],[Author]]="Marcela Urrego",VLOOKUP(LEFT(Proc[[#This Row],[Requested]],1),Table3[#All],2,0),VLOOKUP(Proc[[#This Row],[Author]],Table4[],2,0))</f>
        <v>HC</v>
      </c>
      <c r="L1207" s="44" t="s">
        <v>1970</v>
      </c>
      <c r="M1207" s="51">
        <v>45782.702824074076</v>
      </c>
      <c r="N1207" s="51">
        <v>45790</v>
      </c>
      <c r="O1207" s="51">
        <v>45790</v>
      </c>
      <c r="P1207" s="52" t="str">
        <f ca="1">IF(Proc[[#This Row],[DaysAgeing]]&gt;5,"yep","on track")</f>
        <v>yep</v>
      </c>
      <c r="Q1207" s="2">
        <f ca="1">IF(Proc[[#This Row],[DateClosed]]="",ABS(NETWORKDAYS(Proc[[#This Row],[DateOpened]],TODAY()))-1,ABS(NETWORKDAYS(Proc[[#This Row],[DateOpened]],Proc[[#This Row],[DateClosed]]))-1)</f>
        <v>6</v>
      </c>
      <c r="R1207" s="52" t="s">
        <v>410</v>
      </c>
      <c r="S1207" s="44"/>
      <c r="T1207" s="153">
        <v>1206</v>
      </c>
    </row>
    <row r="1208" spans="1:20" hidden="1">
      <c r="A1208" s="47" t="s">
        <v>2187</v>
      </c>
      <c r="B1208" s="111" t="str">
        <f>IFERROR(VLOOKUP(Proc[[#This Row],[App]],Table2[],3,0),"open")</f>
        <v>ok</v>
      </c>
      <c r="C1208" s="47" t="s">
        <v>369</v>
      </c>
      <c r="D1208" s="152" t="s">
        <v>8448</v>
      </c>
      <c r="E1208" s="152" t="s">
        <v>2189</v>
      </c>
      <c r="F1208" s="152" t="s">
        <v>2189</v>
      </c>
      <c r="G1208" s="47" t="s">
        <v>400</v>
      </c>
      <c r="H1208" s="44" t="str">
        <f>IF(Proc[[#This Row],[type]]="LFF (MDG-F)",MID(Proc[[#This Row],[Obj]],13,10),"")</f>
        <v/>
      </c>
      <c r="I1208" s="152"/>
      <c r="J1208" s="44" t="b">
        <f>Proc[[#This Row],[Requested]]=Proc[[#This Row],[CurrentParent]]</f>
        <v>1</v>
      </c>
      <c r="K1208" s="107" t="str">
        <f>IF(Proc[[#This Row],[Author]]="Marcela Urrego",VLOOKUP(LEFT(Proc[[#This Row],[Requested]],1),Table3[#All],2,0),VLOOKUP(Proc[[#This Row],[Author]],Table4[],2,0))</f>
        <v>HC</v>
      </c>
      <c r="L1208" s="44" t="s">
        <v>1970</v>
      </c>
      <c r="M1208" s="51">
        <v>45782.702824074076</v>
      </c>
      <c r="N1208" s="51">
        <v>45790</v>
      </c>
      <c r="O1208" s="51">
        <v>45790</v>
      </c>
      <c r="P1208" s="52" t="str">
        <f ca="1">IF(Proc[[#This Row],[DaysAgeing]]&gt;5,"yep","on track")</f>
        <v>yep</v>
      </c>
      <c r="Q1208" s="2">
        <f ca="1">IF(Proc[[#This Row],[DateClosed]]="",ABS(NETWORKDAYS(Proc[[#This Row],[DateOpened]],TODAY()))-1,ABS(NETWORKDAYS(Proc[[#This Row],[DateOpened]],Proc[[#This Row],[DateClosed]]))-1)</f>
        <v>6</v>
      </c>
      <c r="R1208" s="52" t="s">
        <v>410</v>
      </c>
      <c r="S1208" s="44"/>
      <c r="T1208" s="153">
        <v>1207</v>
      </c>
    </row>
    <row r="1209" spans="1:20" hidden="1">
      <c r="A1209" s="47" t="s">
        <v>2187</v>
      </c>
      <c r="B1209" s="111" t="str">
        <f>IFERROR(VLOOKUP(Proc[[#This Row],[App]],Table2[],3,0),"open")</f>
        <v>ok</v>
      </c>
      <c r="C1209" s="47" t="s">
        <v>369</v>
      </c>
      <c r="D1209" s="152" t="s">
        <v>8449</v>
      </c>
      <c r="E1209" s="152" t="s">
        <v>2189</v>
      </c>
      <c r="F1209" s="152" t="s">
        <v>2189</v>
      </c>
      <c r="G1209" s="47" t="s">
        <v>400</v>
      </c>
      <c r="H1209" s="44" t="str">
        <f>IF(Proc[[#This Row],[type]]="LFF (MDG-F)",MID(Proc[[#This Row],[Obj]],13,10),"")</f>
        <v/>
      </c>
      <c r="I1209" s="152"/>
      <c r="J1209" s="44" t="b">
        <f>Proc[[#This Row],[Requested]]=Proc[[#This Row],[CurrentParent]]</f>
        <v>1</v>
      </c>
      <c r="K1209" s="107" t="str">
        <f>IF(Proc[[#This Row],[Author]]="Marcela Urrego",VLOOKUP(LEFT(Proc[[#This Row],[Requested]],1),Table3[#All],2,0),VLOOKUP(Proc[[#This Row],[Author]],Table4[],2,0))</f>
        <v>HC</v>
      </c>
      <c r="L1209" s="44" t="s">
        <v>1970</v>
      </c>
      <c r="M1209" s="51">
        <v>45782.702824074076</v>
      </c>
      <c r="N1209" s="51">
        <v>45790</v>
      </c>
      <c r="O1209" s="51">
        <v>45790</v>
      </c>
      <c r="P1209" s="52" t="str">
        <f ca="1">IF(Proc[[#This Row],[DaysAgeing]]&gt;5,"yep","on track")</f>
        <v>yep</v>
      </c>
      <c r="Q1209" s="2">
        <f ca="1">IF(Proc[[#This Row],[DateClosed]]="",ABS(NETWORKDAYS(Proc[[#This Row],[DateOpened]],TODAY()))-1,ABS(NETWORKDAYS(Proc[[#This Row],[DateOpened]],Proc[[#This Row],[DateClosed]]))-1)</f>
        <v>6</v>
      </c>
      <c r="R1209" s="52" t="s">
        <v>410</v>
      </c>
      <c r="S1209" s="44"/>
      <c r="T1209" s="153">
        <v>1208</v>
      </c>
    </row>
    <row r="1210" spans="1:20" hidden="1">
      <c r="A1210" s="47" t="s">
        <v>2187</v>
      </c>
      <c r="B1210" s="111" t="str">
        <f>IFERROR(VLOOKUP(Proc[[#This Row],[App]],Table2[],3,0),"open")</f>
        <v>ok</v>
      </c>
      <c r="C1210" s="47" t="s">
        <v>369</v>
      </c>
      <c r="D1210" s="152" t="s">
        <v>8450</v>
      </c>
      <c r="E1210" s="152" t="s">
        <v>2189</v>
      </c>
      <c r="F1210" s="152" t="s">
        <v>2189</v>
      </c>
      <c r="G1210" s="47" t="s">
        <v>400</v>
      </c>
      <c r="H1210" s="44" t="str">
        <f>IF(Proc[[#This Row],[type]]="LFF (MDG-F)",MID(Proc[[#This Row],[Obj]],13,10),"")</f>
        <v/>
      </c>
      <c r="I1210" s="152"/>
      <c r="J1210" s="44" t="b">
        <f>Proc[[#This Row],[Requested]]=Proc[[#This Row],[CurrentParent]]</f>
        <v>1</v>
      </c>
      <c r="K1210" s="107" t="str">
        <f>IF(Proc[[#This Row],[Author]]="Marcela Urrego",VLOOKUP(LEFT(Proc[[#This Row],[Requested]],1),Table3[#All],2,0),VLOOKUP(Proc[[#This Row],[Author]],Table4[],2,0))</f>
        <v>HC</v>
      </c>
      <c r="L1210" s="44" t="s">
        <v>1970</v>
      </c>
      <c r="M1210" s="51">
        <v>45782.702824074076</v>
      </c>
      <c r="N1210" s="51">
        <v>45790</v>
      </c>
      <c r="O1210" s="51">
        <v>45790</v>
      </c>
      <c r="P1210" s="52" t="str">
        <f ca="1">IF(Proc[[#This Row],[DaysAgeing]]&gt;5,"yep","on track")</f>
        <v>yep</v>
      </c>
      <c r="Q1210" s="2">
        <f ca="1">IF(Proc[[#This Row],[DateClosed]]="",ABS(NETWORKDAYS(Proc[[#This Row],[DateOpened]],TODAY()))-1,ABS(NETWORKDAYS(Proc[[#This Row],[DateOpened]],Proc[[#This Row],[DateClosed]]))-1)</f>
        <v>6</v>
      </c>
      <c r="R1210" s="52" t="s">
        <v>410</v>
      </c>
      <c r="S1210" s="44"/>
      <c r="T1210" s="153">
        <v>1209</v>
      </c>
    </row>
    <row r="1211" spans="1:20" hidden="1">
      <c r="A1211" s="47" t="s">
        <v>2187</v>
      </c>
      <c r="B1211" s="111" t="str">
        <f>IFERROR(VLOOKUP(Proc[[#This Row],[App]],Table2[],3,0),"open")</f>
        <v>ok</v>
      </c>
      <c r="C1211" s="47" t="s">
        <v>369</v>
      </c>
      <c r="D1211" s="152" t="s">
        <v>8451</v>
      </c>
      <c r="E1211" s="152" t="s">
        <v>2189</v>
      </c>
      <c r="F1211" s="152" t="s">
        <v>2189</v>
      </c>
      <c r="G1211" s="47" t="s">
        <v>400</v>
      </c>
      <c r="H1211" s="44" t="str">
        <f>IF(Proc[[#This Row],[type]]="LFF (MDG-F)",MID(Proc[[#This Row],[Obj]],13,10),"")</f>
        <v/>
      </c>
      <c r="I1211" s="152"/>
      <c r="J1211" s="44" t="b">
        <f>Proc[[#This Row],[Requested]]=Proc[[#This Row],[CurrentParent]]</f>
        <v>1</v>
      </c>
      <c r="K1211" s="107" t="str">
        <f>IF(Proc[[#This Row],[Author]]="Marcela Urrego",VLOOKUP(LEFT(Proc[[#This Row],[Requested]],1),Table3[#All],2,0),VLOOKUP(Proc[[#This Row],[Author]],Table4[],2,0))</f>
        <v>HC</v>
      </c>
      <c r="L1211" s="44" t="s">
        <v>1970</v>
      </c>
      <c r="M1211" s="51">
        <v>45782.702824074076</v>
      </c>
      <c r="N1211" s="51">
        <v>45790</v>
      </c>
      <c r="O1211" s="51">
        <v>45790</v>
      </c>
      <c r="P1211" s="52" t="str">
        <f ca="1">IF(Proc[[#This Row],[DaysAgeing]]&gt;5,"yep","on track")</f>
        <v>yep</v>
      </c>
      <c r="Q1211" s="2">
        <f ca="1">IF(Proc[[#This Row],[DateClosed]]="",ABS(NETWORKDAYS(Proc[[#This Row],[DateOpened]],TODAY()))-1,ABS(NETWORKDAYS(Proc[[#This Row],[DateOpened]],Proc[[#This Row],[DateClosed]]))-1)</f>
        <v>6</v>
      </c>
      <c r="R1211" s="52" t="s">
        <v>410</v>
      </c>
      <c r="S1211" s="44"/>
      <c r="T1211" s="153">
        <v>1210</v>
      </c>
    </row>
    <row r="1212" spans="1:20" hidden="1">
      <c r="A1212" s="47" t="s">
        <v>2187</v>
      </c>
      <c r="B1212" s="111" t="str">
        <f>IFERROR(VLOOKUP(Proc[[#This Row],[App]],Table2[],3,0),"open")</f>
        <v>ok</v>
      </c>
      <c r="C1212" s="47" t="s">
        <v>369</v>
      </c>
      <c r="D1212" s="152" t="s">
        <v>8452</v>
      </c>
      <c r="E1212" s="152" t="s">
        <v>2189</v>
      </c>
      <c r="F1212" s="152" t="s">
        <v>2189</v>
      </c>
      <c r="G1212" s="47" t="s">
        <v>400</v>
      </c>
      <c r="H1212" s="44" t="str">
        <f>IF(Proc[[#This Row],[type]]="LFF (MDG-F)",MID(Proc[[#This Row],[Obj]],13,10),"")</f>
        <v/>
      </c>
      <c r="I1212" s="152"/>
      <c r="J1212" s="44" t="b">
        <f>Proc[[#This Row],[Requested]]=Proc[[#This Row],[CurrentParent]]</f>
        <v>1</v>
      </c>
      <c r="K1212" s="107" t="str">
        <f>IF(Proc[[#This Row],[Author]]="Marcela Urrego",VLOOKUP(LEFT(Proc[[#This Row],[Requested]],1),Table3[#All],2,0),VLOOKUP(Proc[[#This Row],[Author]],Table4[],2,0))</f>
        <v>HC</v>
      </c>
      <c r="L1212" s="44" t="s">
        <v>1970</v>
      </c>
      <c r="M1212" s="51">
        <v>45782.702824074076</v>
      </c>
      <c r="N1212" s="51">
        <v>45790</v>
      </c>
      <c r="O1212" s="51">
        <v>45790</v>
      </c>
      <c r="P1212" s="52" t="str">
        <f ca="1">IF(Proc[[#This Row],[DaysAgeing]]&gt;5,"yep","on track")</f>
        <v>yep</v>
      </c>
      <c r="Q1212" s="2">
        <f ca="1">IF(Proc[[#This Row],[DateClosed]]="",ABS(NETWORKDAYS(Proc[[#This Row],[DateOpened]],TODAY()))-1,ABS(NETWORKDAYS(Proc[[#This Row],[DateOpened]],Proc[[#This Row],[DateClosed]]))-1)</f>
        <v>6</v>
      </c>
      <c r="R1212" s="52" t="s">
        <v>410</v>
      </c>
      <c r="S1212" s="44"/>
      <c r="T1212" s="153">
        <v>1211</v>
      </c>
    </row>
    <row r="1213" spans="1:20" hidden="1">
      <c r="A1213" s="47" t="s">
        <v>2187</v>
      </c>
      <c r="B1213" s="111" t="str">
        <f>IFERROR(VLOOKUP(Proc[[#This Row],[App]],Table2[],3,0),"open")</f>
        <v>ok</v>
      </c>
      <c r="C1213" s="47" t="s">
        <v>369</v>
      </c>
      <c r="D1213" s="152" t="s">
        <v>8453</v>
      </c>
      <c r="E1213" s="152" t="s">
        <v>2189</v>
      </c>
      <c r="F1213" s="152" t="s">
        <v>2189</v>
      </c>
      <c r="G1213" s="47" t="s">
        <v>400</v>
      </c>
      <c r="H1213" s="44" t="str">
        <f>IF(Proc[[#This Row],[type]]="LFF (MDG-F)",MID(Proc[[#This Row],[Obj]],13,10),"")</f>
        <v/>
      </c>
      <c r="I1213" s="152"/>
      <c r="J1213" s="44" t="b">
        <f>Proc[[#This Row],[Requested]]=Proc[[#This Row],[CurrentParent]]</f>
        <v>1</v>
      </c>
      <c r="K1213" s="107" t="str">
        <f>IF(Proc[[#This Row],[Author]]="Marcela Urrego",VLOOKUP(LEFT(Proc[[#This Row],[Requested]],1),Table3[#All],2,0),VLOOKUP(Proc[[#This Row],[Author]],Table4[],2,0))</f>
        <v>HC</v>
      </c>
      <c r="L1213" s="44" t="s">
        <v>1970</v>
      </c>
      <c r="M1213" s="51">
        <v>45782.702824074076</v>
      </c>
      <c r="N1213" s="51">
        <v>45790</v>
      </c>
      <c r="O1213" s="51">
        <v>45790</v>
      </c>
      <c r="P1213" s="52" t="str">
        <f ca="1">IF(Proc[[#This Row],[DaysAgeing]]&gt;5,"yep","on track")</f>
        <v>yep</v>
      </c>
      <c r="Q1213" s="2">
        <f ca="1">IF(Proc[[#This Row],[DateClosed]]="",ABS(NETWORKDAYS(Proc[[#This Row],[DateOpened]],TODAY()))-1,ABS(NETWORKDAYS(Proc[[#This Row],[DateOpened]],Proc[[#This Row],[DateClosed]]))-1)</f>
        <v>6</v>
      </c>
      <c r="R1213" s="52" t="s">
        <v>410</v>
      </c>
      <c r="S1213" s="44"/>
      <c r="T1213" s="153">
        <v>1212</v>
      </c>
    </row>
    <row r="1214" spans="1:20" hidden="1">
      <c r="A1214" s="47" t="s">
        <v>2187</v>
      </c>
      <c r="B1214" s="111" t="str">
        <f>IFERROR(VLOOKUP(Proc[[#This Row],[App]],Table2[],3,0),"open")</f>
        <v>ok</v>
      </c>
      <c r="C1214" s="47" t="s">
        <v>369</v>
      </c>
      <c r="D1214" s="152" t="s">
        <v>8454</v>
      </c>
      <c r="E1214" s="152" t="s">
        <v>2189</v>
      </c>
      <c r="F1214" s="152" t="s">
        <v>2189</v>
      </c>
      <c r="G1214" s="47" t="s">
        <v>400</v>
      </c>
      <c r="H1214" s="44" t="str">
        <f>IF(Proc[[#This Row],[type]]="LFF (MDG-F)",MID(Proc[[#This Row],[Obj]],13,10),"")</f>
        <v/>
      </c>
      <c r="I1214" s="152"/>
      <c r="J1214" s="44" t="b">
        <f>Proc[[#This Row],[Requested]]=Proc[[#This Row],[CurrentParent]]</f>
        <v>1</v>
      </c>
      <c r="K1214" s="107" t="str">
        <f>IF(Proc[[#This Row],[Author]]="Marcela Urrego",VLOOKUP(LEFT(Proc[[#This Row],[Requested]],1),Table3[#All],2,0),VLOOKUP(Proc[[#This Row],[Author]],Table4[],2,0))</f>
        <v>HC</v>
      </c>
      <c r="L1214" s="44" t="s">
        <v>1970</v>
      </c>
      <c r="M1214" s="51">
        <v>45782.702824074076</v>
      </c>
      <c r="N1214" s="51">
        <v>45790</v>
      </c>
      <c r="O1214" s="51">
        <v>45790</v>
      </c>
      <c r="P1214" s="52" t="str">
        <f ca="1">IF(Proc[[#This Row],[DaysAgeing]]&gt;5,"yep","on track")</f>
        <v>yep</v>
      </c>
      <c r="Q1214" s="2">
        <f ca="1">IF(Proc[[#This Row],[DateClosed]]="",ABS(NETWORKDAYS(Proc[[#This Row],[DateOpened]],TODAY()))-1,ABS(NETWORKDAYS(Proc[[#This Row],[DateOpened]],Proc[[#This Row],[DateClosed]]))-1)</f>
        <v>6</v>
      </c>
      <c r="R1214" s="52" t="s">
        <v>410</v>
      </c>
      <c r="S1214" s="44"/>
      <c r="T1214" s="153">
        <v>1213</v>
      </c>
    </row>
    <row r="1215" spans="1:20" hidden="1">
      <c r="A1215" s="47" t="s">
        <v>2187</v>
      </c>
      <c r="B1215" s="111" t="str">
        <f>IFERROR(VLOOKUP(Proc[[#This Row],[App]],Table2[],3,0),"open")</f>
        <v>ok</v>
      </c>
      <c r="C1215" s="47" t="s">
        <v>369</v>
      </c>
      <c r="D1215" s="152" t="s">
        <v>8455</v>
      </c>
      <c r="E1215" s="152" t="s">
        <v>2190</v>
      </c>
      <c r="F1215" s="152" t="s">
        <v>2190</v>
      </c>
      <c r="G1215" s="47" t="s">
        <v>400</v>
      </c>
      <c r="H1215" s="44" t="str">
        <f>IF(Proc[[#This Row],[type]]="LFF (MDG-F)",MID(Proc[[#This Row],[Obj]],13,10),"")</f>
        <v/>
      </c>
      <c r="I1215" s="152"/>
      <c r="J1215" s="44" t="b">
        <f>Proc[[#This Row],[Requested]]=Proc[[#This Row],[CurrentParent]]</f>
        <v>1</v>
      </c>
      <c r="K1215" s="107" t="str">
        <f>IF(Proc[[#This Row],[Author]]="Marcela Urrego",VLOOKUP(LEFT(Proc[[#This Row],[Requested]],1),Table3[#All],2,0),VLOOKUP(Proc[[#This Row],[Author]],Table4[],2,0))</f>
        <v>HC</v>
      </c>
      <c r="L1215" s="44" t="s">
        <v>1970</v>
      </c>
      <c r="M1215" s="51">
        <v>45782.702824074076</v>
      </c>
      <c r="N1215" s="51">
        <v>45790</v>
      </c>
      <c r="O1215" s="51">
        <v>45790</v>
      </c>
      <c r="P1215" s="52" t="str">
        <f ca="1">IF(Proc[[#This Row],[DaysAgeing]]&gt;5,"yep","on track")</f>
        <v>yep</v>
      </c>
      <c r="Q1215" s="2">
        <f ca="1">IF(Proc[[#This Row],[DateClosed]]="",ABS(NETWORKDAYS(Proc[[#This Row],[DateOpened]],TODAY()))-1,ABS(NETWORKDAYS(Proc[[#This Row],[DateOpened]],Proc[[#This Row],[DateClosed]]))-1)</f>
        <v>6</v>
      </c>
      <c r="R1215" s="52" t="s">
        <v>410</v>
      </c>
      <c r="S1215" s="44"/>
      <c r="T1215" s="153">
        <v>1214</v>
      </c>
    </row>
    <row r="1216" spans="1:20" hidden="1">
      <c r="A1216" s="47" t="s">
        <v>2187</v>
      </c>
      <c r="B1216" s="111" t="str">
        <f>IFERROR(VLOOKUP(Proc[[#This Row],[App]],Table2[],3,0),"open")</f>
        <v>ok</v>
      </c>
      <c r="C1216" s="47" t="s">
        <v>369</v>
      </c>
      <c r="D1216" s="152" t="s">
        <v>8456</v>
      </c>
      <c r="E1216" s="152" t="s">
        <v>2190</v>
      </c>
      <c r="F1216" s="152" t="s">
        <v>2190</v>
      </c>
      <c r="G1216" s="47" t="s">
        <v>400</v>
      </c>
      <c r="H1216" s="44" t="str">
        <f>IF(Proc[[#This Row],[type]]="LFF (MDG-F)",MID(Proc[[#This Row],[Obj]],13,10),"")</f>
        <v/>
      </c>
      <c r="I1216" s="152"/>
      <c r="J1216" s="44" t="b">
        <f>Proc[[#This Row],[Requested]]=Proc[[#This Row],[CurrentParent]]</f>
        <v>1</v>
      </c>
      <c r="K1216" s="107" t="str">
        <f>IF(Proc[[#This Row],[Author]]="Marcela Urrego",VLOOKUP(LEFT(Proc[[#This Row],[Requested]],1),Table3[#All],2,0),VLOOKUP(Proc[[#This Row],[Author]],Table4[],2,0))</f>
        <v>HC</v>
      </c>
      <c r="L1216" s="44" t="s">
        <v>1970</v>
      </c>
      <c r="M1216" s="51">
        <v>45782.702824074076</v>
      </c>
      <c r="N1216" s="51">
        <v>45790</v>
      </c>
      <c r="O1216" s="51">
        <v>45790</v>
      </c>
      <c r="P1216" s="52" t="str">
        <f ca="1">IF(Proc[[#This Row],[DaysAgeing]]&gt;5,"yep","on track")</f>
        <v>yep</v>
      </c>
      <c r="Q1216" s="2">
        <f ca="1">IF(Proc[[#This Row],[DateClosed]]="",ABS(NETWORKDAYS(Proc[[#This Row],[DateOpened]],TODAY()))-1,ABS(NETWORKDAYS(Proc[[#This Row],[DateOpened]],Proc[[#This Row],[DateClosed]]))-1)</f>
        <v>6</v>
      </c>
      <c r="R1216" s="52" t="s">
        <v>410</v>
      </c>
      <c r="S1216" s="44"/>
      <c r="T1216" s="153">
        <v>1215</v>
      </c>
    </row>
    <row r="1217" spans="1:20" hidden="1">
      <c r="A1217" s="47" t="s">
        <v>2187</v>
      </c>
      <c r="B1217" s="111" t="str">
        <f>IFERROR(VLOOKUP(Proc[[#This Row],[App]],Table2[],3,0),"open")</f>
        <v>ok</v>
      </c>
      <c r="C1217" s="47" t="s">
        <v>369</v>
      </c>
      <c r="D1217" s="152" t="s">
        <v>8457</v>
      </c>
      <c r="E1217" s="152" t="s">
        <v>2190</v>
      </c>
      <c r="F1217" s="152" t="s">
        <v>2190</v>
      </c>
      <c r="G1217" s="47" t="s">
        <v>400</v>
      </c>
      <c r="H1217" s="44" t="str">
        <f>IF(Proc[[#This Row],[type]]="LFF (MDG-F)",MID(Proc[[#This Row],[Obj]],13,10),"")</f>
        <v/>
      </c>
      <c r="I1217" s="152"/>
      <c r="J1217" s="44" t="b">
        <f>Proc[[#This Row],[Requested]]=Proc[[#This Row],[CurrentParent]]</f>
        <v>1</v>
      </c>
      <c r="K1217" s="107" t="str">
        <f>IF(Proc[[#This Row],[Author]]="Marcela Urrego",VLOOKUP(LEFT(Proc[[#This Row],[Requested]],1),Table3[#All],2,0),VLOOKUP(Proc[[#This Row],[Author]],Table4[],2,0))</f>
        <v>HC</v>
      </c>
      <c r="L1217" s="44" t="s">
        <v>1970</v>
      </c>
      <c r="M1217" s="51">
        <v>45782.702824074076</v>
      </c>
      <c r="N1217" s="51">
        <v>45790</v>
      </c>
      <c r="O1217" s="51">
        <v>45790</v>
      </c>
      <c r="P1217" s="52" t="str">
        <f ca="1">IF(Proc[[#This Row],[DaysAgeing]]&gt;5,"yep","on track")</f>
        <v>yep</v>
      </c>
      <c r="Q1217" s="2">
        <f ca="1">IF(Proc[[#This Row],[DateClosed]]="",ABS(NETWORKDAYS(Proc[[#This Row],[DateOpened]],TODAY()))-1,ABS(NETWORKDAYS(Proc[[#This Row],[DateOpened]],Proc[[#This Row],[DateClosed]]))-1)</f>
        <v>6</v>
      </c>
      <c r="R1217" s="52" t="s">
        <v>410</v>
      </c>
      <c r="S1217" s="44"/>
      <c r="T1217" s="153">
        <v>1216</v>
      </c>
    </row>
    <row r="1218" spans="1:20" hidden="1">
      <c r="A1218" s="47" t="s">
        <v>2187</v>
      </c>
      <c r="B1218" s="111" t="str">
        <f>IFERROR(VLOOKUP(Proc[[#This Row],[App]],Table2[],3,0),"open")</f>
        <v>ok</v>
      </c>
      <c r="C1218" s="47" t="s">
        <v>369</v>
      </c>
      <c r="D1218" s="152" t="s">
        <v>8458</v>
      </c>
      <c r="E1218" s="152" t="s">
        <v>2190</v>
      </c>
      <c r="F1218" s="85" t="s">
        <v>2190</v>
      </c>
      <c r="G1218" s="47" t="s">
        <v>400</v>
      </c>
      <c r="H1218" s="44" t="str">
        <f>IF(Proc[[#This Row],[type]]="LFF (MDG-F)",MID(Proc[[#This Row],[Obj]],13,10),"")</f>
        <v/>
      </c>
      <c r="I1218" s="152"/>
      <c r="J1218" s="44" t="b">
        <f>Proc[[#This Row],[Requested]]=Proc[[#This Row],[CurrentParent]]</f>
        <v>1</v>
      </c>
      <c r="K1218" s="107" t="str">
        <f>IF(Proc[[#This Row],[Author]]="Marcela Urrego",VLOOKUP(LEFT(Proc[[#This Row],[Requested]],1),Table3[#All],2,0),VLOOKUP(Proc[[#This Row],[Author]],Table4[],2,0))</f>
        <v>HC</v>
      </c>
      <c r="L1218" s="153" t="s">
        <v>1970</v>
      </c>
      <c r="M1218" s="51">
        <v>45782.702824074076</v>
      </c>
      <c r="N1218" s="51">
        <v>45790</v>
      </c>
      <c r="O1218" s="51">
        <v>45790</v>
      </c>
      <c r="P1218" s="52" t="str">
        <f ca="1">IF(Proc[[#This Row],[DaysAgeing]]&gt;5,"yep","on track")</f>
        <v>yep</v>
      </c>
      <c r="Q1218" s="2">
        <f ca="1">IF(Proc[[#This Row],[DateClosed]]="",ABS(NETWORKDAYS(Proc[[#This Row],[DateOpened]],TODAY()))-1,ABS(NETWORKDAYS(Proc[[#This Row],[DateOpened]],Proc[[#This Row],[DateClosed]]))-1)</f>
        <v>6</v>
      </c>
      <c r="R1218" s="52" t="s">
        <v>410</v>
      </c>
      <c r="S1218" s="44"/>
      <c r="T1218" s="153">
        <v>1217</v>
      </c>
    </row>
    <row r="1219" spans="1:20" hidden="1">
      <c r="A1219" s="47" t="s">
        <v>2187</v>
      </c>
      <c r="B1219" s="111" t="str">
        <f>IFERROR(VLOOKUP(Proc[[#This Row],[App]],Table2[],3,0),"open")</f>
        <v>ok</v>
      </c>
      <c r="C1219" s="47" t="s">
        <v>369</v>
      </c>
      <c r="D1219" s="152" t="s">
        <v>8459</v>
      </c>
      <c r="E1219" s="152" t="s">
        <v>2190</v>
      </c>
      <c r="F1219" s="152" t="s">
        <v>2190</v>
      </c>
      <c r="G1219" s="47" t="s">
        <v>400</v>
      </c>
      <c r="H1219" s="44" t="str">
        <f>IF(Proc[[#This Row],[type]]="LFF (MDG-F)",MID(Proc[[#This Row],[Obj]],13,10),"")</f>
        <v/>
      </c>
      <c r="I1219" s="152"/>
      <c r="J1219" s="44" t="b">
        <f>Proc[[#This Row],[Requested]]=Proc[[#This Row],[CurrentParent]]</f>
        <v>1</v>
      </c>
      <c r="K1219" s="107" t="str">
        <f>IF(Proc[[#This Row],[Author]]="Marcela Urrego",VLOOKUP(LEFT(Proc[[#This Row],[Requested]],1),Table3[#All],2,0),VLOOKUP(Proc[[#This Row],[Author]],Table4[],2,0))</f>
        <v>HC</v>
      </c>
      <c r="L1219" s="44" t="s">
        <v>1970</v>
      </c>
      <c r="M1219" s="51">
        <v>45782.702824074076</v>
      </c>
      <c r="N1219" s="51">
        <v>45790</v>
      </c>
      <c r="O1219" s="51">
        <v>45790</v>
      </c>
      <c r="P1219" s="52" t="str">
        <f ca="1">IF(Proc[[#This Row],[DaysAgeing]]&gt;5,"yep","on track")</f>
        <v>yep</v>
      </c>
      <c r="Q1219" s="2">
        <f ca="1">IF(Proc[[#This Row],[DateClosed]]="",ABS(NETWORKDAYS(Proc[[#This Row],[DateOpened]],TODAY()))-1,ABS(NETWORKDAYS(Proc[[#This Row],[DateOpened]],Proc[[#This Row],[DateClosed]]))-1)</f>
        <v>6</v>
      </c>
      <c r="R1219" s="52" t="s">
        <v>410</v>
      </c>
      <c r="S1219" s="44"/>
      <c r="T1219" s="153">
        <v>1218</v>
      </c>
    </row>
    <row r="1220" spans="1:20" hidden="1">
      <c r="A1220" s="47" t="s">
        <v>2187</v>
      </c>
      <c r="B1220" s="111" t="str">
        <f>IFERROR(VLOOKUP(Proc[[#This Row],[App]],Table2[],3,0),"open")</f>
        <v>ok</v>
      </c>
      <c r="C1220" s="47" t="s">
        <v>369</v>
      </c>
      <c r="D1220" s="152" t="s">
        <v>8460</v>
      </c>
      <c r="E1220" s="152" t="s">
        <v>2191</v>
      </c>
      <c r="F1220" s="85" t="s">
        <v>2191</v>
      </c>
      <c r="G1220" s="47" t="s">
        <v>400</v>
      </c>
      <c r="H1220" s="44" t="str">
        <f>IF(Proc[[#This Row],[type]]="LFF (MDG-F)",MID(Proc[[#This Row],[Obj]],13,10),"")</f>
        <v/>
      </c>
      <c r="I1220" s="152"/>
      <c r="J1220" s="44" t="b">
        <f>Proc[[#This Row],[Requested]]=Proc[[#This Row],[CurrentParent]]</f>
        <v>1</v>
      </c>
      <c r="K1220" s="107" t="str">
        <f>IF(Proc[[#This Row],[Author]]="Marcela Urrego",VLOOKUP(LEFT(Proc[[#This Row],[Requested]],1),Table3[#All],2,0),VLOOKUP(Proc[[#This Row],[Author]],Table4[],2,0))</f>
        <v>HC</v>
      </c>
      <c r="L1220" s="44" t="s">
        <v>1970</v>
      </c>
      <c r="M1220" s="51">
        <v>45782.702824074076</v>
      </c>
      <c r="N1220" s="51">
        <v>45790</v>
      </c>
      <c r="O1220" s="51">
        <v>45790</v>
      </c>
      <c r="P1220" s="52" t="str">
        <f ca="1">IF(Proc[[#This Row],[DaysAgeing]]&gt;5,"yep","on track")</f>
        <v>yep</v>
      </c>
      <c r="Q1220" s="2">
        <f ca="1">IF(Proc[[#This Row],[DateClosed]]="",ABS(NETWORKDAYS(Proc[[#This Row],[DateOpened]],TODAY()))-1,ABS(NETWORKDAYS(Proc[[#This Row],[DateOpened]],Proc[[#This Row],[DateClosed]]))-1)</f>
        <v>6</v>
      </c>
      <c r="R1220" s="52" t="s">
        <v>410</v>
      </c>
      <c r="S1220" s="44"/>
      <c r="T1220" s="153">
        <v>1219</v>
      </c>
    </row>
    <row r="1221" spans="1:20" hidden="1">
      <c r="A1221" s="47" t="s">
        <v>2187</v>
      </c>
      <c r="B1221" s="111" t="str">
        <f>IFERROR(VLOOKUP(Proc[[#This Row],[App]],Table2[],3,0),"open")</f>
        <v>ok</v>
      </c>
      <c r="C1221" s="47" t="s">
        <v>369</v>
      </c>
      <c r="D1221" s="152" t="s">
        <v>8461</v>
      </c>
      <c r="E1221" s="152" t="s">
        <v>2191</v>
      </c>
      <c r="F1221" s="85" t="s">
        <v>2191</v>
      </c>
      <c r="G1221" s="47" t="s">
        <v>400</v>
      </c>
      <c r="H1221" s="44" t="str">
        <f>IF(Proc[[#This Row],[type]]="LFF (MDG-F)",MID(Proc[[#This Row],[Obj]],13,10),"")</f>
        <v/>
      </c>
      <c r="I1221" s="152"/>
      <c r="J1221" s="44" t="b">
        <f>Proc[[#This Row],[Requested]]=Proc[[#This Row],[CurrentParent]]</f>
        <v>1</v>
      </c>
      <c r="K1221" s="107" t="str">
        <f>IF(Proc[[#This Row],[Author]]="Marcela Urrego",VLOOKUP(LEFT(Proc[[#This Row],[Requested]],1),Table3[#All],2,0),VLOOKUP(Proc[[#This Row],[Author]],Table4[],2,0))</f>
        <v>HC</v>
      </c>
      <c r="L1221" s="153" t="s">
        <v>1970</v>
      </c>
      <c r="M1221" s="51">
        <v>45782.702824074076</v>
      </c>
      <c r="N1221" s="51">
        <v>45790</v>
      </c>
      <c r="O1221" s="51">
        <v>45790</v>
      </c>
      <c r="P1221" s="52" t="str">
        <f ca="1">IF(Proc[[#This Row],[DaysAgeing]]&gt;5,"yep","on track")</f>
        <v>yep</v>
      </c>
      <c r="Q1221" s="2">
        <f ca="1">IF(Proc[[#This Row],[DateClosed]]="",ABS(NETWORKDAYS(Proc[[#This Row],[DateOpened]],TODAY()))-1,ABS(NETWORKDAYS(Proc[[#This Row],[DateOpened]],Proc[[#This Row],[DateClosed]]))-1)</f>
        <v>6</v>
      </c>
      <c r="R1221" s="52" t="s">
        <v>410</v>
      </c>
      <c r="S1221" s="44"/>
      <c r="T1221" s="153">
        <v>1220</v>
      </c>
    </row>
    <row r="1222" spans="1:20" hidden="1">
      <c r="A1222" s="47" t="s">
        <v>2187</v>
      </c>
      <c r="B1222" s="111" t="str">
        <f>IFERROR(VLOOKUP(Proc[[#This Row],[App]],Table2[],3,0),"open")</f>
        <v>ok</v>
      </c>
      <c r="C1222" s="47" t="s">
        <v>369</v>
      </c>
      <c r="D1222" s="152" t="s">
        <v>8462</v>
      </c>
      <c r="E1222" s="152" t="s">
        <v>2191</v>
      </c>
      <c r="F1222" s="152" t="s">
        <v>2191</v>
      </c>
      <c r="G1222" s="47" t="s">
        <v>400</v>
      </c>
      <c r="H1222" s="44" t="str">
        <f>IF(Proc[[#This Row],[type]]="LFF (MDG-F)",MID(Proc[[#This Row],[Obj]],13,10),"")</f>
        <v/>
      </c>
      <c r="I1222" s="152"/>
      <c r="J1222" s="44" t="b">
        <f>Proc[[#This Row],[Requested]]=Proc[[#This Row],[CurrentParent]]</f>
        <v>1</v>
      </c>
      <c r="K1222" s="107" t="str">
        <f>IF(Proc[[#This Row],[Author]]="Marcela Urrego",VLOOKUP(LEFT(Proc[[#This Row],[Requested]],1),Table3[#All],2,0),VLOOKUP(Proc[[#This Row],[Author]],Table4[],2,0))</f>
        <v>HC</v>
      </c>
      <c r="L1222" s="44" t="s">
        <v>1970</v>
      </c>
      <c r="M1222" s="51">
        <v>45782.702824074076</v>
      </c>
      <c r="N1222" s="51">
        <v>45790</v>
      </c>
      <c r="O1222" s="51">
        <v>45790</v>
      </c>
      <c r="P1222" s="52" t="str">
        <f ca="1">IF(Proc[[#This Row],[DaysAgeing]]&gt;5,"yep","on track")</f>
        <v>yep</v>
      </c>
      <c r="Q1222" s="2">
        <f ca="1">IF(Proc[[#This Row],[DateClosed]]="",ABS(NETWORKDAYS(Proc[[#This Row],[DateOpened]],TODAY()))-1,ABS(NETWORKDAYS(Proc[[#This Row],[DateOpened]],Proc[[#This Row],[DateClosed]]))-1)</f>
        <v>6</v>
      </c>
      <c r="R1222" s="52" t="s">
        <v>410</v>
      </c>
      <c r="S1222" s="44"/>
      <c r="T1222" s="153">
        <v>1221</v>
      </c>
    </row>
    <row r="1223" spans="1:20" hidden="1">
      <c r="A1223" s="47" t="s">
        <v>2187</v>
      </c>
      <c r="B1223" s="111" t="str">
        <f>IFERROR(VLOOKUP(Proc[[#This Row],[App]],Table2[],3,0),"open")</f>
        <v>ok</v>
      </c>
      <c r="C1223" s="47" t="s">
        <v>369</v>
      </c>
      <c r="D1223" s="152" t="s">
        <v>8463</v>
      </c>
      <c r="E1223" s="152" t="s">
        <v>2191</v>
      </c>
      <c r="F1223" s="152" t="s">
        <v>2191</v>
      </c>
      <c r="G1223" s="47" t="s">
        <v>400</v>
      </c>
      <c r="H1223" s="44" t="str">
        <f>IF(Proc[[#This Row],[type]]="LFF (MDG-F)",MID(Proc[[#This Row],[Obj]],13,10),"")</f>
        <v/>
      </c>
      <c r="I1223" s="152"/>
      <c r="J1223" s="44" t="b">
        <f>Proc[[#This Row],[Requested]]=Proc[[#This Row],[CurrentParent]]</f>
        <v>1</v>
      </c>
      <c r="K1223" s="107" t="str">
        <f>IF(Proc[[#This Row],[Author]]="Marcela Urrego",VLOOKUP(LEFT(Proc[[#This Row],[Requested]],1),Table3[#All],2,0),VLOOKUP(Proc[[#This Row],[Author]],Table4[],2,0))</f>
        <v>HC</v>
      </c>
      <c r="L1223" s="44" t="s">
        <v>1970</v>
      </c>
      <c r="M1223" s="51">
        <v>45782.702824074076</v>
      </c>
      <c r="N1223" s="51">
        <v>45790</v>
      </c>
      <c r="O1223" s="51">
        <v>45790</v>
      </c>
      <c r="P1223" s="52" t="str">
        <f ca="1">IF(Proc[[#This Row],[DaysAgeing]]&gt;5,"yep","on track")</f>
        <v>yep</v>
      </c>
      <c r="Q1223" s="2">
        <f ca="1">IF(Proc[[#This Row],[DateClosed]]="",ABS(NETWORKDAYS(Proc[[#This Row],[DateOpened]],TODAY()))-1,ABS(NETWORKDAYS(Proc[[#This Row],[DateOpened]],Proc[[#This Row],[DateClosed]]))-1)</f>
        <v>6</v>
      </c>
      <c r="R1223" s="52" t="s">
        <v>410</v>
      </c>
      <c r="S1223" s="44"/>
      <c r="T1223" s="153">
        <v>1222</v>
      </c>
    </row>
    <row r="1224" spans="1:20" hidden="1">
      <c r="A1224" s="47" t="s">
        <v>2187</v>
      </c>
      <c r="B1224" s="111" t="str">
        <f>IFERROR(VLOOKUP(Proc[[#This Row],[App]],Table2[],3,0),"open")</f>
        <v>ok</v>
      </c>
      <c r="C1224" s="47" t="s">
        <v>369</v>
      </c>
      <c r="D1224" s="152" t="s">
        <v>8464</v>
      </c>
      <c r="E1224" s="152" t="s">
        <v>2191</v>
      </c>
      <c r="F1224" s="152" t="s">
        <v>2191</v>
      </c>
      <c r="G1224" s="47" t="s">
        <v>400</v>
      </c>
      <c r="H1224" s="44" t="str">
        <f>IF(Proc[[#This Row],[type]]="LFF (MDG-F)",MID(Proc[[#This Row],[Obj]],13,10),"")</f>
        <v/>
      </c>
      <c r="I1224" s="152"/>
      <c r="J1224" s="44" t="b">
        <f>Proc[[#This Row],[Requested]]=Proc[[#This Row],[CurrentParent]]</f>
        <v>1</v>
      </c>
      <c r="K1224" s="107" t="str">
        <f>IF(Proc[[#This Row],[Author]]="Marcela Urrego",VLOOKUP(LEFT(Proc[[#This Row],[Requested]],1),Table3[#All],2,0),VLOOKUP(Proc[[#This Row],[Author]],Table4[],2,0))</f>
        <v>HC</v>
      </c>
      <c r="L1224" s="44" t="s">
        <v>1970</v>
      </c>
      <c r="M1224" s="51">
        <v>45782.702824074076</v>
      </c>
      <c r="N1224" s="51">
        <v>45790</v>
      </c>
      <c r="O1224" s="51">
        <v>45790</v>
      </c>
      <c r="P1224" s="52" t="str">
        <f ca="1">IF(Proc[[#This Row],[DaysAgeing]]&gt;5,"yep","on track")</f>
        <v>yep</v>
      </c>
      <c r="Q1224" s="2">
        <f ca="1">IF(Proc[[#This Row],[DateClosed]]="",ABS(NETWORKDAYS(Proc[[#This Row],[DateOpened]],TODAY()))-1,ABS(NETWORKDAYS(Proc[[#This Row],[DateOpened]],Proc[[#This Row],[DateClosed]]))-1)</f>
        <v>6</v>
      </c>
      <c r="R1224" s="52" t="s">
        <v>410</v>
      </c>
      <c r="S1224" s="44"/>
      <c r="T1224" s="153">
        <v>1223</v>
      </c>
    </row>
    <row r="1225" spans="1:20" hidden="1">
      <c r="A1225" s="47" t="s">
        <v>2187</v>
      </c>
      <c r="B1225" s="152" t="str">
        <f>IFERROR(VLOOKUP(Proc[[#This Row],[App]],Table2[],3,0),"open")</f>
        <v>ok</v>
      </c>
      <c r="C1225" s="47" t="s">
        <v>369</v>
      </c>
      <c r="D1225" s="152" t="s">
        <v>8465</v>
      </c>
      <c r="E1225" s="152" t="s">
        <v>2191</v>
      </c>
      <c r="F1225" s="152" t="s">
        <v>2191</v>
      </c>
      <c r="G1225" s="47" t="s">
        <v>400</v>
      </c>
      <c r="H1225" s="44" t="str">
        <f>IF(Proc[[#This Row],[type]]="LFF (MDG-F)",MID(Proc[[#This Row],[Obj]],13,10),"")</f>
        <v/>
      </c>
      <c r="I1225" s="152"/>
      <c r="J1225" s="44" t="b">
        <f>Proc[[#This Row],[Requested]]=Proc[[#This Row],[CurrentParent]]</f>
        <v>1</v>
      </c>
      <c r="K1225" s="152" t="str">
        <f>IF(Proc[[#This Row],[Author]]="Marcela Urrego",VLOOKUP(LEFT(Proc[[#This Row],[Requested]],1),Table3[#All],2,0),VLOOKUP(Proc[[#This Row],[Author]],Table4[],2,0))</f>
        <v>HC</v>
      </c>
      <c r="L1225" s="44" t="s">
        <v>1970</v>
      </c>
      <c r="M1225" s="51">
        <v>45782.702824074076</v>
      </c>
      <c r="N1225" s="51">
        <v>45790</v>
      </c>
      <c r="O1225" s="51">
        <v>45790</v>
      </c>
      <c r="P1225" s="52" t="str">
        <f ca="1">IF(Proc[[#This Row],[DaysAgeing]]&gt;5,"yep","on track")</f>
        <v>yep</v>
      </c>
      <c r="Q1225" s="2">
        <f ca="1">IF(Proc[[#This Row],[DateClosed]]="",ABS(NETWORKDAYS(Proc[[#This Row],[DateOpened]],TODAY()))-1,ABS(NETWORKDAYS(Proc[[#This Row],[DateOpened]],Proc[[#This Row],[DateClosed]]))-1)</f>
        <v>6</v>
      </c>
      <c r="R1225" s="52" t="s">
        <v>410</v>
      </c>
      <c r="S1225" s="44"/>
      <c r="T1225" s="153">
        <v>1224</v>
      </c>
    </row>
    <row r="1226" spans="1:20" hidden="1">
      <c r="A1226" s="47" t="s">
        <v>2187</v>
      </c>
      <c r="B1226" s="152" t="str">
        <f>IFERROR(VLOOKUP(Proc[[#This Row],[App]],Table2[],3,0),"open")</f>
        <v>ok</v>
      </c>
      <c r="C1226" s="47" t="s">
        <v>369</v>
      </c>
      <c r="D1226" s="152" t="s">
        <v>8466</v>
      </c>
      <c r="E1226" s="152" t="s">
        <v>2191</v>
      </c>
      <c r="F1226" s="152" t="s">
        <v>2191</v>
      </c>
      <c r="G1226" s="47" t="s">
        <v>400</v>
      </c>
      <c r="H1226" s="44" t="str">
        <f>IF(Proc[[#This Row],[type]]="LFF (MDG-F)",MID(Proc[[#This Row],[Obj]],13,10),"")</f>
        <v/>
      </c>
      <c r="I1226" s="152"/>
      <c r="J1226" s="44" t="b">
        <f>Proc[[#This Row],[Requested]]=Proc[[#This Row],[CurrentParent]]</f>
        <v>1</v>
      </c>
      <c r="K1226" s="152" t="str">
        <f>IF(Proc[[#This Row],[Author]]="Marcela Urrego",VLOOKUP(LEFT(Proc[[#This Row],[Requested]],1),Table3[#All],2,0),VLOOKUP(Proc[[#This Row],[Author]],Table4[],2,0))</f>
        <v>HC</v>
      </c>
      <c r="L1226" s="44" t="s">
        <v>1970</v>
      </c>
      <c r="M1226" s="51">
        <v>45782.702824074076</v>
      </c>
      <c r="N1226" s="51">
        <v>45790</v>
      </c>
      <c r="O1226" s="51">
        <v>45790</v>
      </c>
      <c r="P1226" s="52" t="str">
        <f ca="1">IF(Proc[[#This Row],[DaysAgeing]]&gt;5,"yep","on track")</f>
        <v>yep</v>
      </c>
      <c r="Q1226" s="2">
        <f ca="1">IF(Proc[[#This Row],[DateClosed]]="",ABS(NETWORKDAYS(Proc[[#This Row],[DateOpened]],TODAY()))-1,ABS(NETWORKDAYS(Proc[[#This Row],[DateOpened]],Proc[[#This Row],[DateClosed]]))-1)</f>
        <v>6</v>
      </c>
      <c r="R1226" s="52" t="s">
        <v>410</v>
      </c>
      <c r="S1226" s="44"/>
      <c r="T1226" s="153">
        <v>1225</v>
      </c>
    </row>
    <row r="1227" spans="1:20" hidden="1">
      <c r="A1227" s="47" t="s">
        <v>2187</v>
      </c>
      <c r="B1227" s="152" t="str">
        <f>IFERROR(VLOOKUP(Proc[[#This Row],[App]],Table2[],3,0),"open")</f>
        <v>ok</v>
      </c>
      <c r="C1227" s="47" t="s">
        <v>369</v>
      </c>
      <c r="D1227" s="152" t="s">
        <v>8467</v>
      </c>
      <c r="E1227" s="152" t="s">
        <v>2191</v>
      </c>
      <c r="F1227" s="152" t="s">
        <v>2191</v>
      </c>
      <c r="G1227" s="47" t="s">
        <v>400</v>
      </c>
      <c r="H1227" s="44" t="str">
        <f>IF(Proc[[#This Row],[type]]="LFF (MDG-F)",MID(Proc[[#This Row],[Obj]],13,10),"")</f>
        <v/>
      </c>
      <c r="I1227" s="152"/>
      <c r="J1227" s="44" t="b">
        <f>Proc[[#This Row],[Requested]]=Proc[[#This Row],[CurrentParent]]</f>
        <v>1</v>
      </c>
      <c r="K1227" s="152" t="str">
        <f>IF(Proc[[#This Row],[Author]]="Marcela Urrego",VLOOKUP(LEFT(Proc[[#This Row],[Requested]],1),Table3[#All],2,0),VLOOKUP(Proc[[#This Row],[Author]],Table4[],2,0))</f>
        <v>HC</v>
      </c>
      <c r="L1227" s="44" t="s">
        <v>1970</v>
      </c>
      <c r="M1227" s="51">
        <v>45782.702824074076</v>
      </c>
      <c r="N1227" s="51">
        <v>45790</v>
      </c>
      <c r="O1227" s="51">
        <v>45790</v>
      </c>
      <c r="P1227" s="52" t="str">
        <f ca="1">IF(Proc[[#This Row],[DaysAgeing]]&gt;5,"yep","on track")</f>
        <v>yep</v>
      </c>
      <c r="Q1227" s="2">
        <f ca="1">IF(Proc[[#This Row],[DateClosed]]="",ABS(NETWORKDAYS(Proc[[#This Row],[DateOpened]],TODAY()))-1,ABS(NETWORKDAYS(Proc[[#This Row],[DateOpened]],Proc[[#This Row],[DateClosed]]))-1)</f>
        <v>6</v>
      </c>
      <c r="R1227" s="52" t="s">
        <v>410</v>
      </c>
      <c r="S1227" s="44"/>
      <c r="T1227" s="153">
        <v>1226</v>
      </c>
    </row>
    <row r="1228" spans="1:20" hidden="1">
      <c r="A1228" s="47" t="s">
        <v>2187</v>
      </c>
      <c r="B1228" s="152" t="str">
        <f>IFERROR(VLOOKUP(Proc[[#This Row],[App]],Table2[],3,0),"open")</f>
        <v>ok</v>
      </c>
      <c r="C1228" s="47" t="s">
        <v>369</v>
      </c>
      <c r="D1228" s="152" t="s">
        <v>8468</v>
      </c>
      <c r="E1228" s="152" t="s">
        <v>2192</v>
      </c>
      <c r="F1228" s="152" t="s">
        <v>2192</v>
      </c>
      <c r="G1228" s="47" t="s">
        <v>400</v>
      </c>
      <c r="H1228" s="44" t="str">
        <f>IF(Proc[[#This Row],[type]]="LFF (MDG-F)",MID(Proc[[#This Row],[Obj]],13,10),"")</f>
        <v/>
      </c>
      <c r="I1228" s="152"/>
      <c r="J1228" s="44" t="b">
        <f>Proc[[#This Row],[Requested]]=Proc[[#This Row],[CurrentParent]]</f>
        <v>1</v>
      </c>
      <c r="K1228" s="152" t="str">
        <f>IF(Proc[[#This Row],[Author]]="Marcela Urrego",VLOOKUP(LEFT(Proc[[#This Row],[Requested]],1),Table3[#All],2,0),VLOOKUP(Proc[[#This Row],[Author]],Table4[],2,0))</f>
        <v>HC</v>
      </c>
      <c r="L1228" s="44" t="s">
        <v>1970</v>
      </c>
      <c r="M1228" s="51">
        <v>45782.702824074076</v>
      </c>
      <c r="N1228" s="51">
        <v>45790</v>
      </c>
      <c r="O1228" s="51">
        <v>45790</v>
      </c>
      <c r="P1228" s="52" t="str">
        <f ca="1">IF(Proc[[#This Row],[DaysAgeing]]&gt;5,"yep","on track")</f>
        <v>yep</v>
      </c>
      <c r="Q1228" s="2">
        <f ca="1">IF(Proc[[#This Row],[DateClosed]]="",ABS(NETWORKDAYS(Proc[[#This Row],[DateOpened]],TODAY()))-1,ABS(NETWORKDAYS(Proc[[#This Row],[DateOpened]],Proc[[#This Row],[DateClosed]]))-1)</f>
        <v>6</v>
      </c>
      <c r="R1228" s="52" t="s">
        <v>410</v>
      </c>
      <c r="S1228" s="44"/>
      <c r="T1228" s="153">
        <v>1227</v>
      </c>
    </row>
    <row r="1229" spans="1:20" hidden="1">
      <c r="A1229" s="47" t="s">
        <v>2187</v>
      </c>
      <c r="B1229" s="152" t="str">
        <f>IFERROR(VLOOKUP(Proc[[#This Row],[App]],Table2[],3,0),"open")</f>
        <v>ok</v>
      </c>
      <c r="C1229" s="47" t="s">
        <v>369</v>
      </c>
      <c r="D1229" s="152" t="s">
        <v>8469</v>
      </c>
      <c r="E1229" s="152" t="s">
        <v>2192</v>
      </c>
      <c r="F1229" s="152" t="s">
        <v>2192</v>
      </c>
      <c r="G1229" s="47" t="s">
        <v>400</v>
      </c>
      <c r="H1229" s="44" t="str">
        <f>IF(Proc[[#This Row],[type]]="LFF (MDG-F)",MID(Proc[[#This Row],[Obj]],13,10),"")</f>
        <v/>
      </c>
      <c r="I1229" s="152"/>
      <c r="J1229" s="44" t="b">
        <f>Proc[[#This Row],[Requested]]=Proc[[#This Row],[CurrentParent]]</f>
        <v>1</v>
      </c>
      <c r="K1229" s="152" t="str">
        <f>IF(Proc[[#This Row],[Author]]="Marcela Urrego",VLOOKUP(LEFT(Proc[[#This Row],[Requested]],1),Table3[#All],2,0),VLOOKUP(Proc[[#This Row],[Author]],Table4[],2,0))</f>
        <v>HC</v>
      </c>
      <c r="L1229" s="44" t="s">
        <v>1970</v>
      </c>
      <c r="M1229" s="51">
        <v>45782.702824074076</v>
      </c>
      <c r="N1229" s="51">
        <v>45790</v>
      </c>
      <c r="O1229" s="51">
        <v>45790</v>
      </c>
      <c r="P1229" s="52" t="str">
        <f ca="1">IF(Proc[[#This Row],[DaysAgeing]]&gt;5,"yep","on track")</f>
        <v>yep</v>
      </c>
      <c r="Q1229" s="2">
        <f ca="1">IF(Proc[[#This Row],[DateClosed]]="",ABS(NETWORKDAYS(Proc[[#This Row],[DateOpened]],TODAY()))-1,ABS(NETWORKDAYS(Proc[[#This Row],[DateOpened]],Proc[[#This Row],[DateClosed]]))-1)</f>
        <v>6</v>
      </c>
      <c r="R1229" s="52" t="s">
        <v>410</v>
      </c>
      <c r="S1229" s="44"/>
      <c r="T1229" s="153">
        <v>1228</v>
      </c>
    </row>
    <row r="1230" spans="1:20" hidden="1">
      <c r="A1230" s="47" t="s">
        <v>2187</v>
      </c>
      <c r="B1230" s="152" t="str">
        <f>IFERROR(VLOOKUP(Proc[[#This Row],[App]],Table2[],3,0),"open")</f>
        <v>ok</v>
      </c>
      <c r="C1230" s="47" t="s">
        <v>369</v>
      </c>
      <c r="D1230" s="152" t="s">
        <v>8470</v>
      </c>
      <c r="E1230" s="152" t="s">
        <v>2192</v>
      </c>
      <c r="F1230" s="152" t="s">
        <v>2192</v>
      </c>
      <c r="G1230" s="47" t="s">
        <v>400</v>
      </c>
      <c r="H1230" s="44" t="str">
        <f>IF(Proc[[#This Row],[type]]="LFF (MDG-F)",MID(Proc[[#This Row],[Obj]],13,10),"")</f>
        <v/>
      </c>
      <c r="I1230" s="152"/>
      <c r="J1230" s="44" t="b">
        <f>Proc[[#This Row],[Requested]]=Proc[[#This Row],[CurrentParent]]</f>
        <v>1</v>
      </c>
      <c r="K1230" s="152" t="str">
        <f>IF(Proc[[#This Row],[Author]]="Marcela Urrego",VLOOKUP(LEFT(Proc[[#This Row],[Requested]],1),Table3[#All],2,0),VLOOKUP(Proc[[#This Row],[Author]],Table4[],2,0))</f>
        <v>HC</v>
      </c>
      <c r="L1230" s="44" t="s">
        <v>1970</v>
      </c>
      <c r="M1230" s="51">
        <v>45782.702824074076</v>
      </c>
      <c r="N1230" s="51">
        <v>45790</v>
      </c>
      <c r="O1230" s="51">
        <v>45790</v>
      </c>
      <c r="P1230" s="52" t="str">
        <f ca="1">IF(Proc[[#This Row],[DaysAgeing]]&gt;5,"yep","on track")</f>
        <v>yep</v>
      </c>
      <c r="Q1230" s="2">
        <f ca="1">IF(Proc[[#This Row],[DateClosed]]="",ABS(NETWORKDAYS(Proc[[#This Row],[DateOpened]],TODAY()))-1,ABS(NETWORKDAYS(Proc[[#This Row],[DateOpened]],Proc[[#This Row],[DateClosed]]))-1)</f>
        <v>6</v>
      </c>
      <c r="R1230" s="52" t="s">
        <v>410</v>
      </c>
      <c r="S1230" s="44"/>
      <c r="T1230" s="153">
        <v>1229</v>
      </c>
    </row>
    <row r="1231" spans="1:20" hidden="1">
      <c r="A1231" s="47" t="s">
        <v>2187</v>
      </c>
      <c r="B1231" s="152" t="str">
        <f>IFERROR(VLOOKUP(Proc[[#This Row],[App]],Table2[],3,0),"open")</f>
        <v>ok</v>
      </c>
      <c r="C1231" s="47" t="s">
        <v>369</v>
      </c>
      <c r="D1231" s="152" t="s">
        <v>8471</v>
      </c>
      <c r="E1231" s="152" t="s">
        <v>2192</v>
      </c>
      <c r="F1231" s="152" t="s">
        <v>2192</v>
      </c>
      <c r="G1231" s="47" t="s">
        <v>400</v>
      </c>
      <c r="H1231" s="44" t="str">
        <f>IF(Proc[[#This Row],[type]]="LFF (MDG-F)",MID(Proc[[#This Row],[Obj]],13,10),"")</f>
        <v/>
      </c>
      <c r="I1231" s="152"/>
      <c r="J1231" s="44" t="b">
        <f>Proc[[#This Row],[Requested]]=Proc[[#This Row],[CurrentParent]]</f>
        <v>1</v>
      </c>
      <c r="K1231" s="152" t="str">
        <f>IF(Proc[[#This Row],[Author]]="Marcela Urrego",VLOOKUP(LEFT(Proc[[#This Row],[Requested]],1),Table3[#All],2,0),VLOOKUP(Proc[[#This Row],[Author]],Table4[],2,0))</f>
        <v>HC</v>
      </c>
      <c r="L1231" s="44" t="s">
        <v>1970</v>
      </c>
      <c r="M1231" s="51">
        <v>45782.702824074076</v>
      </c>
      <c r="N1231" s="51">
        <v>45790</v>
      </c>
      <c r="O1231" s="51">
        <v>45790</v>
      </c>
      <c r="P1231" s="52" t="str">
        <f ca="1">IF(Proc[[#This Row],[DaysAgeing]]&gt;5,"yep","on track")</f>
        <v>yep</v>
      </c>
      <c r="Q1231" s="2">
        <f ca="1">IF(Proc[[#This Row],[DateClosed]]="",ABS(NETWORKDAYS(Proc[[#This Row],[DateOpened]],TODAY()))-1,ABS(NETWORKDAYS(Proc[[#This Row],[DateOpened]],Proc[[#This Row],[DateClosed]]))-1)</f>
        <v>6</v>
      </c>
      <c r="R1231" s="52" t="s">
        <v>410</v>
      </c>
      <c r="S1231" s="44"/>
      <c r="T1231" s="153">
        <v>1230</v>
      </c>
    </row>
    <row r="1232" spans="1:20" hidden="1">
      <c r="A1232" s="47" t="s">
        <v>2187</v>
      </c>
      <c r="B1232" s="152" t="str">
        <f>IFERROR(VLOOKUP(Proc[[#This Row],[App]],Table2[],3,0),"open")</f>
        <v>ok</v>
      </c>
      <c r="C1232" s="47" t="s">
        <v>369</v>
      </c>
      <c r="D1232" s="152" t="s">
        <v>8472</v>
      </c>
      <c r="E1232" s="152" t="s">
        <v>2192</v>
      </c>
      <c r="F1232" s="152" t="s">
        <v>2192</v>
      </c>
      <c r="G1232" s="47" t="s">
        <v>400</v>
      </c>
      <c r="H1232" s="44" t="str">
        <f>IF(Proc[[#This Row],[type]]="LFF (MDG-F)",MID(Proc[[#This Row],[Obj]],13,10),"")</f>
        <v/>
      </c>
      <c r="I1232" s="152"/>
      <c r="J1232" s="44" t="b">
        <f>Proc[[#This Row],[Requested]]=Proc[[#This Row],[CurrentParent]]</f>
        <v>1</v>
      </c>
      <c r="K1232" s="152" t="str">
        <f>IF(Proc[[#This Row],[Author]]="Marcela Urrego",VLOOKUP(LEFT(Proc[[#This Row],[Requested]],1),Table3[#All],2,0),VLOOKUP(Proc[[#This Row],[Author]],Table4[],2,0))</f>
        <v>HC</v>
      </c>
      <c r="L1232" s="44" t="s">
        <v>1970</v>
      </c>
      <c r="M1232" s="51">
        <v>45782.702824074076</v>
      </c>
      <c r="N1232" s="51">
        <v>45790</v>
      </c>
      <c r="O1232" s="51">
        <v>45790</v>
      </c>
      <c r="P1232" s="52" t="str">
        <f ca="1">IF(Proc[[#This Row],[DaysAgeing]]&gt;5,"yep","on track")</f>
        <v>yep</v>
      </c>
      <c r="Q1232" s="2">
        <f ca="1">IF(Proc[[#This Row],[DateClosed]]="",ABS(NETWORKDAYS(Proc[[#This Row],[DateOpened]],TODAY()))-1,ABS(NETWORKDAYS(Proc[[#This Row],[DateOpened]],Proc[[#This Row],[DateClosed]]))-1)</f>
        <v>6</v>
      </c>
      <c r="R1232" s="52" t="s">
        <v>410</v>
      </c>
      <c r="S1232" s="44"/>
      <c r="T1232" s="153">
        <v>1231</v>
      </c>
    </row>
    <row r="1233" spans="1:20" hidden="1">
      <c r="A1233" s="47" t="s">
        <v>2187</v>
      </c>
      <c r="B1233" s="111" t="str">
        <f>IFERROR(VLOOKUP(Proc[[#This Row],[App]],Table2[],3,0),"open")</f>
        <v>ok</v>
      </c>
      <c r="C1233" s="47" t="s">
        <v>369</v>
      </c>
      <c r="D1233" s="152" t="s">
        <v>8473</v>
      </c>
      <c r="E1233" s="152" t="s">
        <v>2193</v>
      </c>
      <c r="F1233" s="85" t="s">
        <v>2193</v>
      </c>
      <c r="G1233" s="47" t="s">
        <v>400</v>
      </c>
      <c r="H1233" s="44" t="str">
        <f>IF(Proc[[#This Row],[type]]="LFF (MDG-F)",MID(Proc[[#This Row],[Obj]],13,10),"")</f>
        <v/>
      </c>
      <c r="I1233" s="152"/>
      <c r="J1233" s="44" t="b">
        <f>Proc[[#This Row],[Requested]]=Proc[[#This Row],[CurrentParent]]</f>
        <v>1</v>
      </c>
      <c r="K1233" s="107" t="str">
        <f>IF(Proc[[#This Row],[Author]]="Marcela Urrego",VLOOKUP(LEFT(Proc[[#This Row],[Requested]],1),Table3[#All],2,0),VLOOKUP(Proc[[#This Row],[Author]],Table4[],2,0))</f>
        <v>HC</v>
      </c>
      <c r="L1233" s="44" t="s">
        <v>1970</v>
      </c>
      <c r="M1233" s="51">
        <v>45782.702824074076</v>
      </c>
      <c r="N1233" s="51">
        <v>45790</v>
      </c>
      <c r="O1233" s="51">
        <v>45790</v>
      </c>
      <c r="P1233" s="52" t="str">
        <f ca="1">IF(Proc[[#This Row],[DaysAgeing]]&gt;5,"yep","on track")</f>
        <v>yep</v>
      </c>
      <c r="Q1233" s="2">
        <f ca="1">IF(Proc[[#This Row],[DateClosed]]="",ABS(NETWORKDAYS(Proc[[#This Row],[DateOpened]],TODAY()))-1,ABS(NETWORKDAYS(Proc[[#This Row],[DateOpened]],Proc[[#This Row],[DateClosed]]))-1)</f>
        <v>6</v>
      </c>
      <c r="R1233" s="52" t="s">
        <v>410</v>
      </c>
      <c r="S1233" s="44"/>
      <c r="T1233" s="153">
        <v>1232</v>
      </c>
    </row>
    <row r="1234" spans="1:20" hidden="1">
      <c r="A1234" s="47" t="s">
        <v>2187</v>
      </c>
      <c r="B1234" s="111" t="str">
        <f>IFERROR(VLOOKUP(Proc[[#This Row],[App]],Table2[],3,0),"open")</f>
        <v>ok</v>
      </c>
      <c r="C1234" s="47" t="s">
        <v>369</v>
      </c>
      <c r="D1234" s="152" t="s">
        <v>8474</v>
      </c>
      <c r="E1234" s="152" t="s">
        <v>2193</v>
      </c>
      <c r="F1234" s="85" t="s">
        <v>2193</v>
      </c>
      <c r="G1234" s="47" t="s">
        <v>400</v>
      </c>
      <c r="H1234" s="44" t="str">
        <f>IF(Proc[[#This Row],[type]]="LFF (MDG-F)",MID(Proc[[#This Row],[Obj]],13,10),"")</f>
        <v/>
      </c>
      <c r="I1234" s="152"/>
      <c r="J1234" s="44" t="b">
        <f>Proc[[#This Row],[Requested]]=Proc[[#This Row],[CurrentParent]]</f>
        <v>1</v>
      </c>
      <c r="K1234" s="107" t="str">
        <f>IF(Proc[[#This Row],[Author]]="Marcela Urrego",VLOOKUP(LEFT(Proc[[#This Row],[Requested]],1),Table3[#All],2,0),VLOOKUP(Proc[[#This Row],[Author]],Table4[],2,0))</f>
        <v>HC</v>
      </c>
      <c r="L1234" s="44" t="s">
        <v>1970</v>
      </c>
      <c r="M1234" s="51">
        <v>45782.702824074076</v>
      </c>
      <c r="N1234" s="51">
        <v>45790</v>
      </c>
      <c r="O1234" s="51">
        <v>45790</v>
      </c>
      <c r="P1234" s="52" t="str">
        <f ca="1">IF(Proc[[#This Row],[DaysAgeing]]&gt;5,"yep","on track")</f>
        <v>yep</v>
      </c>
      <c r="Q1234" s="2">
        <f ca="1">IF(Proc[[#This Row],[DateClosed]]="",ABS(NETWORKDAYS(Proc[[#This Row],[DateOpened]],TODAY()))-1,ABS(NETWORKDAYS(Proc[[#This Row],[DateOpened]],Proc[[#This Row],[DateClosed]]))-1)</f>
        <v>6</v>
      </c>
      <c r="R1234" s="52" t="s">
        <v>410</v>
      </c>
      <c r="S1234" s="44"/>
      <c r="T1234" s="153">
        <v>1233</v>
      </c>
    </row>
    <row r="1235" spans="1:20" hidden="1">
      <c r="A1235" s="47" t="s">
        <v>2187</v>
      </c>
      <c r="B1235" s="111" t="str">
        <f>IFERROR(VLOOKUP(Proc[[#This Row],[App]],Table2[],3,0),"open")</f>
        <v>ok</v>
      </c>
      <c r="C1235" s="47" t="s">
        <v>369</v>
      </c>
      <c r="D1235" s="152" t="s">
        <v>8475</v>
      </c>
      <c r="E1235" s="152" t="s">
        <v>2194</v>
      </c>
      <c r="F1235" s="85" t="s">
        <v>2194</v>
      </c>
      <c r="G1235" s="47" t="s">
        <v>400</v>
      </c>
      <c r="H1235" s="44" t="str">
        <f>IF(Proc[[#This Row],[type]]="LFF (MDG-F)",MID(Proc[[#This Row],[Obj]],13,10),"")</f>
        <v/>
      </c>
      <c r="I1235" s="152"/>
      <c r="J1235" s="44" t="b">
        <f>Proc[[#This Row],[Requested]]=Proc[[#This Row],[CurrentParent]]</f>
        <v>1</v>
      </c>
      <c r="K1235" s="107" t="str">
        <f>IF(Proc[[#This Row],[Author]]="Marcela Urrego",VLOOKUP(LEFT(Proc[[#This Row],[Requested]],1),Table3[#All],2,0),VLOOKUP(Proc[[#This Row],[Author]],Table4[],2,0))</f>
        <v>HC</v>
      </c>
      <c r="L1235" s="153" t="s">
        <v>1970</v>
      </c>
      <c r="M1235" s="51">
        <v>45782.702824074076</v>
      </c>
      <c r="N1235" s="51">
        <v>45790</v>
      </c>
      <c r="O1235" s="51">
        <v>45790</v>
      </c>
      <c r="P1235" s="52" t="str">
        <f ca="1">IF(Proc[[#This Row],[DaysAgeing]]&gt;5,"yep","on track")</f>
        <v>yep</v>
      </c>
      <c r="Q1235" s="2">
        <f ca="1">IF(Proc[[#This Row],[DateClosed]]="",ABS(NETWORKDAYS(Proc[[#This Row],[DateOpened]],TODAY()))-1,ABS(NETWORKDAYS(Proc[[#This Row],[DateOpened]],Proc[[#This Row],[DateClosed]]))-1)</f>
        <v>6</v>
      </c>
      <c r="R1235" s="52" t="s">
        <v>410</v>
      </c>
      <c r="S1235" s="44"/>
      <c r="T1235" s="153">
        <v>1234</v>
      </c>
    </row>
    <row r="1236" spans="1:20" hidden="1">
      <c r="A1236" s="47" t="s">
        <v>2187</v>
      </c>
      <c r="B1236" s="111" t="str">
        <f>IFERROR(VLOOKUP(Proc[[#This Row],[App]],Table2[],3,0),"open")</f>
        <v>ok</v>
      </c>
      <c r="C1236" s="47" t="s">
        <v>369</v>
      </c>
      <c r="D1236" s="152" t="s">
        <v>8476</v>
      </c>
      <c r="E1236" s="152" t="s">
        <v>2194</v>
      </c>
      <c r="F1236" s="85" t="s">
        <v>2194</v>
      </c>
      <c r="G1236" s="47" t="s">
        <v>400</v>
      </c>
      <c r="H1236" s="44" t="str">
        <f>IF(Proc[[#This Row],[type]]="LFF (MDG-F)",MID(Proc[[#This Row],[Obj]],13,10),"")</f>
        <v/>
      </c>
      <c r="I1236" s="152"/>
      <c r="J1236" s="44" t="b">
        <f>Proc[[#This Row],[Requested]]=Proc[[#This Row],[CurrentParent]]</f>
        <v>1</v>
      </c>
      <c r="K1236" s="107" t="str">
        <f>IF(Proc[[#This Row],[Author]]="Marcela Urrego",VLOOKUP(LEFT(Proc[[#This Row],[Requested]],1),Table3[#All],2,0),VLOOKUP(Proc[[#This Row],[Author]],Table4[],2,0))</f>
        <v>HC</v>
      </c>
      <c r="L1236" s="44" t="s">
        <v>1970</v>
      </c>
      <c r="M1236" s="51">
        <v>45782.702824074076</v>
      </c>
      <c r="N1236" s="51">
        <v>45790</v>
      </c>
      <c r="O1236" s="51">
        <v>45790</v>
      </c>
      <c r="P1236" s="52" t="str">
        <f ca="1">IF(Proc[[#This Row],[DaysAgeing]]&gt;5,"yep","on track")</f>
        <v>yep</v>
      </c>
      <c r="Q1236" s="2">
        <f ca="1">IF(Proc[[#This Row],[DateClosed]]="",ABS(NETWORKDAYS(Proc[[#This Row],[DateOpened]],TODAY()))-1,ABS(NETWORKDAYS(Proc[[#This Row],[DateOpened]],Proc[[#This Row],[DateClosed]]))-1)</f>
        <v>6</v>
      </c>
      <c r="R1236" s="52" t="s">
        <v>410</v>
      </c>
      <c r="S1236" s="44"/>
      <c r="T1236" s="153">
        <v>1235</v>
      </c>
    </row>
    <row r="1237" spans="1:20" hidden="1">
      <c r="A1237" s="47" t="s">
        <v>2187</v>
      </c>
      <c r="B1237" s="111" t="str">
        <f>IFERROR(VLOOKUP(Proc[[#This Row],[App]],Table2[],3,0),"open")</f>
        <v>ok</v>
      </c>
      <c r="C1237" s="47" t="s">
        <v>369</v>
      </c>
      <c r="D1237" s="152" t="s">
        <v>8477</v>
      </c>
      <c r="E1237" s="152" t="s">
        <v>2194</v>
      </c>
      <c r="F1237" s="85" t="s">
        <v>2194</v>
      </c>
      <c r="G1237" s="47" t="s">
        <v>400</v>
      </c>
      <c r="H1237" s="44" t="str">
        <f>IF(Proc[[#This Row],[type]]="LFF (MDG-F)",MID(Proc[[#This Row],[Obj]],13,10),"")</f>
        <v/>
      </c>
      <c r="I1237" s="152"/>
      <c r="J1237" s="44" t="b">
        <f>Proc[[#This Row],[Requested]]=Proc[[#This Row],[CurrentParent]]</f>
        <v>1</v>
      </c>
      <c r="K1237" s="107" t="str">
        <f>IF(Proc[[#This Row],[Author]]="Marcela Urrego",VLOOKUP(LEFT(Proc[[#This Row],[Requested]],1),Table3[#All],2,0),VLOOKUP(Proc[[#This Row],[Author]],Table4[],2,0))</f>
        <v>HC</v>
      </c>
      <c r="L1237" s="44" t="s">
        <v>1970</v>
      </c>
      <c r="M1237" s="51">
        <v>45782.702824074076</v>
      </c>
      <c r="N1237" s="51">
        <v>45790</v>
      </c>
      <c r="O1237" s="51">
        <v>45790</v>
      </c>
      <c r="P1237" s="52" t="str">
        <f ca="1">IF(Proc[[#This Row],[DaysAgeing]]&gt;5,"yep","on track")</f>
        <v>yep</v>
      </c>
      <c r="Q1237" s="2">
        <f ca="1">IF(Proc[[#This Row],[DateClosed]]="",ABS(NETWORKDAYS(Proc[[#This Row],[DateOpened]],TODAY()))-1,ABS(NETWORKDAYS(Proc[[#This Row],[DateOpened]],Proc[[#This Row],[DateClosed]]))-1)</f>
        <v>6</v>
      </c>
      <c r="R1237" s="52" t="s">
        <v>410</v>
      </c>
      <c r="S1237" s="44"/>
      <c r="T1237" s="153">
        <v>1236</v>
      </c>
    </row>
    <row r="1238" spans="1:20" hidden="1">
      <c r="A1238" s="47" t="s">
        <v>2187</v>
      </c>
      <c r="B1238" s="111" t="str">
        <f>IFERROR(VLOOKUP(Proc[[#This Row],[App]],Table2[],3,0),"open")</f>
        <v>ok</v>
      </c>
      <c r="C1238" s="47" t="s">
        <v>369</v>
      </c>
      <c r="D1238" s="152" t="s">
        <v>8478</v>
      </c>
      <c r="E1238" s="152" t="s">
        <v>2194</v>
      </c>
      <c r="F1238" s="152" t="s">
        <v>2194</v>
      </c>
      <c r="G1238" s="47" t="s">
        <v>400</v>
      </c>
      <c r="H1238" s="44" t="str">
        <f>IF(Proc[[#This Row],[type]]="LFF (MDG-F)",MID(Proc[[#This Row],[Obj]],13,10),"")</f>
        <v/>
      </c>
      <c r="I1238" s="152"/>
      <c r="J1238" s="44" t="b">
        <f>Proc[[#This Row],[Requested]]=Proc[[#This Row],[CurrentParent]]</f>
        <v>1</v>
      </c>
      <c r="K1238" s="107" t="str">
        <f>IF(Proc[[#This Row],[Author]]="Marcela Urrego",VLOOKUP(LEFT(Proc[[#This Row],[Requested]],1),Table3[#All],2,0),VLOOKUP(Proc[[#This Row],[Author]],Table4[],2,0))</f>
        <v>HC</v>
      </c>
      <c r="L1238" s="44" t="s">
        <v>1970</v>
      </c>
      <c r="M1238" s="51">
        <v>45782.702824074076</v>
      </c>
      <c r="N1238" s="51">
        <v>45790</v>
      </c>
      <c r="O1238" s="51">
        <v>45790</v>
      </c>
      <c r="P1238" s="52" t="str">
        <f ca="1">IF(Proc[[#This Row],[DaysAgeing]]&gt;5,"yep","on track")</f>
        <v>yep</v>
      </c>
      <c r="Q1238" s="2">
        <f ca="1">IF(Proc[[#This Row],[DateClosed]]="",ABS(NETWORKDAYS(Proc[[#This Row],[DateOpened]],TODAY()))-1,ABS(NETWORKDAYS(Proc[[#This Row],[DateOpened]],Proc[[#This Row],[DateClosed]]))-1)</f>
        <v>6</v>
      </c>
      <c r="R1238" s="52" t="s">
        <v>410</v>
      </c>
      <c r="S1238" s="44"/>
      <c r="T1238" s="153">
        <v>1237</v>
      </c>
    </row>
    <row r="1239" spans="1:20" hidden="1">
      <c r="A1239" s="47" t="s">
        <v>2187</v>
      </c>
      <c r="B1239" s="111" t="str">
        <f>IFERROR(VLOOKUP(Proc[[#This Row],[App]],Table2[],3,0),"open")</f>
        <v>ok</v>
      </c>
      <c r="C1239" s="47" t="s">
        <v>369</v>
      </c>
      <c r="D1239" s="152" t="s">
        <v>8479</v>
      </c>
      <c r="E1239" s="152" t="s">
        <v>2195</v>
      </c>
      <c r="F1239" s="152" t="s">
        <v>2195</v>
      </c>
      <c r="G1239" s="47" t="s">
        <v>400</v>
      </c>
      <c r="H1239" s="44" t="str">
        <f>IF(Proc[[#This Row],[type]]="LFF (MDG-F)",MID(Proc[[#This Row],[Obj]],13,10),"")</f>
        <v/>
      </c>
      <c r="I1239" s="152"/>
      <c r="J1239" s="44" t="b">
        <f>Proc[[#This Row],[Requested]]=Proc[[#This Row],[CurrentParent]]</f>
        <v>1</v>
      </c>
      <c r="K1239" s="107" t="str">
        <f>IF(Proc[[#This Row],[Author]]="Marcela Urrego",VLOOKUP(LEFT(Proc[[#This Row],[Requested]],1),Table3[#All],2,0),VLOOKUP(Proc[[#This Row],[Author]],Table4[],2,0))</f>
        <v>HC</v>
      </c>
      <c r="L1239" s="44" t="s">
        <v>1970</v>
      </c>
      <c r="M1239" s="51">
        <v>45782.702824074076</v>
      </c>
      <c r="N1239" s="51">
        <v>45790</v>
      </c>
      <c r="O1239" s="51">
        <v>45790</v>
      </c>
      <c r="P1239" s="52" t="str">
        <f ca="1">IF(Proc[[#This Row],[DaysAgeing]]&gt;5,"yep","on track")</f>
        <v>yep</v>
      </c>
      <c r="Q1239" s="2">
        <f ca="1">IF(Proc[[#This Row],[DateClosed]]="",ABS(NETWORKDAYS(Proc[[#This Row],[DateOpened]],TODAY()))-1,ABS(NETWORKDAYS(Proc[[#This Row],[DateOpened]],Proc[[#This Row],[DateClosed]]))-1)</f>
        <v>6</v>
      </c>
      <c r="R1239" s="52" t="s">
        <v>410</v>
      </c>
      <c r="S1239" s="44"/>
      <c r="T1239" s="153">
        <v>1238</v>
      </c>
    </row>
    <row r="1240" spans="1:20" hidden="1">
      <c r="A1240" s="47" t="s">
        <v>2187</v>
      </c>
      <c r="B1240" s="111" t="str">
        <f>IFERROR(VLOOKUP(Proc[[#This Row],[App]],Table2[],3,0),"open")</f>
        <v>ok</v>
      </c>
      <c r="C1240" s="47" t="s">
        <v>369</v>
      </c>
      <c r="D1240" s="152" t="s">
        <v>8480</v>
      </c>
      <c r="E1240" s="152" t="s">
        <v>2195</v>
      </c>
      <c r="F1240" s="85" t="s">
        <v>2195</v>
      </c>
      <c r="G1240" s="47" t="s">
        <v>400</v>
      </c>
      <c r="H1240" s="44" t="str">
        <f>IF(Proc[[#This Row],[type]]="LFF (MDG-F)",MID(Proc[[#This Row],[Obj]],13,10),"")</f>
        <v/>
      </c>
      <c r="I1240" s="152"/>
      <c r="J1240" s="44" t="b">
        <f>Proc[[#This Row],[Requested]]=Proc[[#This Row],[CurrentParent]]</f>
        <v>1</v>
      </c>
      <c r="K1240" s="107" t="str">
        <f>IF(Proc[[#This Row],[Author]]="Marcela Urrego",VLOOKUP(LEFT(Proc[[#This Row],[Requested]],1),Table3[#All],2,0),VLOOKUP(Proc[[#This Row],[Author]],Table4[],2,0))</f>
        <v>HC</v>
      </c>
      <c r="L1240" s="44" t="s">
        <v>1970</v>
      </c>
      <c r="M1240" s="51">
        <v>45782.702824074076</v>
      </c>
      <c r="N1240" s="51">
        <v>45790</v>
      </c>
      <c r="O1240" s="51">
        <v>45790</v>
      </c>
      <c r="P1240" s="52" t="str">
        <f ca="1">IF(Proc[[#This Row],[DaysAgeing]]&gt;5,"yep","on track")</f>
        <v>yep</v>
      </c>
      <c r="Q1240" s="2">
        <f ca="1">IF(Proc[[#This Row],[DateClosed]]="",ABS(NETWORKDAYS(Proc[[#This Row],[DateOpened]],TODAY()))-1,ABS(NETWORKDAYS(Proc[[#This Row],[DateOpened]],Proc[[#This Row],[DateClosed]]))-1)</f>
        <v>6</v>
      </c>
      <c r="R1240" s="52" t="s">
        <v>410</v>
      </c>
      <c r="S1240" s="44"/>
      <c r="T1240" s="153">
        <v>1239</v>
      </c>
    </row>
    <row r="1241" spans="1:20" hidden="1">
      <c r="A1241" s="47" t="s">
        <v>2187</v>
      </c>
      <c r="B1241" s="111" t="str">
        <f>IFERROR(VLOOKUP(Proc[[#This Row],[App]],Table2[],3,0),"open")</f>
        <v>ok</v>
      </c>
      <c r="C1241" s="47" t="s">
        <v>369</v>
      </c>
      <c r="D1241" s="152" t="s">
        <v>8481</v>
      </c>
      <c r="E1241" s="152" t="s">
        <v>2195</v>
      </c>
      <c r="F1241" s="152" t="s">
        <v>2195</v>
      </c>
      <c r="G1241" s="47" t="s">
        <v>400</v>
      </c>
      <c r="H1241" s="44" t="str">
        <f>IF(Proc[[#This Row],[type]]="LFF (MDG-F)",MID(Proc[[#This Row],[Obj]],13,10),"")</f>
        <v/>
      </c>
      <c r="I1241" s="152"/>
      <c r="J1241" s="44" t="b">
        <f>Proc[[#This Row],[Requested]]=Proc[[#This Row],[CurrentParent]]</f>
        <v>1</v>
      </c>
      <c r="K1241" s="107" t="str">
        <f>IF(Proc[[#This Row],[Author]]="Marcela Urrego",VLOOKUP(LEFT(Proc[[#This Row],[Requested]],1),Table3[#All],2,0),VLOOKUP(Proc[[#This Row],[Author]],Table4[],2,0))</f>
        <v>HC</v>
      </c>
      <c r="L1241" s="44" t="s">
        <v>1970</v>
      </c>
      <c r="M1241" s="51">
        <v>45782.702824074076</v>
      </c>
      <c r="N1241" s="51">
        <v>45790</v>
      </c>
      <c r="O1241" s="51">
        <v>45790</v>
      </c>
      <c r="P1241" s="52" t="str">
        <f ca="1">IF(Proc[[#This Row],[DaysAgeing]]&gt;5,"yep","on track")</f>
        <v>yep</v>
      </c>
      <c r="Q1241" s="2">
        <f ca="1">IF(Proc[[#This Row],[DateClosed]]="",ABS(NETWORKDAYS(Proc[[#This Row],[DateOpened]],TODAY()))-1,ABS(NETWORKDAYS(Proc[[#This Row],[DateOpened]],Proc[[#This Row],[DateClosed]]))-1)</f>
        <v>6</v>
      </c>
      <c r="R1241" s="52" t="s">
        <v>410</v>
      </c>
      <c r="S1241" s="44"/>
      <c r="T1241" s="153">
        <v>1240</v>
      </c>
    </row>
    <row r="1242" spans="1:20" hidden="1">
      <c r="A1242" s="47" t="s">
        <v>2187</v>
      </c>
      <c r="B1242" s="111" t="str">
        <f>IFERROR(VLOOKUP(Proc[[#This Row],[App]],Table2[],3,0),"open")</f>
        <v>ok</v>
      </c>
      <c r="C1242" s="47" t="s">
        <v>369</v>
      </c>
      <c r="D1242" s="152" t="s">
        <v>8482</v>
      </c>
      <c r="E1242" s="152" t="s">
        <v>2195</v>
      </c>
      <c r="F1242" s="152" t="s">
        <v>2195</v>
      </c>
      <c r="G1242" s="47" t="s">
        <v>400</v>
      </c>
      <c r="H1242" s="44" t="str">
        <f>IF(Proc[[#This Row],[type]]="LFF (MDG-F)",MID(Proc[[#This Row],[Obj]],13,10),"")</f>
        <v/>
      </c>
      <c r="I1242" s="152"/>
      <c r="J1242" s="44" t="b">
        <f>Proc[[#This Row],[Requested]]=Proc[[#This Row],[CurrentParent]]</f>
        <v>1</v>
      </c>
      <c r="K1242" s="107" t="str">
        <f>IF(Proc[[#This Row],[Author]]="Marcela Urrego",VLOOKUP(LEFT(Proc[[#This Row],[Requested]],1),Table3[#All],2,0),VLOOKUP(Proc[[#This Row],[Author]],Table4[],2,0))</f>
        <v>HC</v>
      </c>
      <c r="L1242" s="44" t="s">
        <v>1970</v>
      </c>
      <c r="M1242" s="51">
        <v>45782.702824074076</v>
      </c>
      <c r="N1242" s="51">
        <v>45790</v>
      </c>
      <c r="O1242" s="51">
        <v>45790</v>
      </c>
      <c r="P1242" s="52" t="str">
        <f ca="1">IF(Proc[[#This Row],[DaysAgeing]]&gt;5,"yep","on track")</f>
        <v>yep</v>
      </c>
      <c r="Q1242" s="2">
        <f ca="1">IF(Proc[[#This Row],[DateClosed]]="",ABS(NETWORKDAYS(Proc[[#This Row],[DateOpened]],TODAY()))-1,ABS(NETWORKDAYS(Proc[[#This Row],[DateOpened]],Proc[[#This Row],[DateClosed]]))-1)</f>
        <v>6</v>
      </c>
      <c r="R1242" s="52" t="s">
        <v>410</v>
      </c>
      <c r="S1242" s="44"/>
      <c r="T1242" s="153">
        <v>1241</v>
      </c>
    </row>
    <row r="1243" spans="1:20" hidden="1">
      <c r="A1243" s="47" t="s">
        <v>2187</v>
      </c>
      <c r="B1243" s="111" t="str">
        <f>IFERROR(VLOOKUP(Proc[[#This Row],[App]],Table2[],3,0),"open")</f>
        <v>ok</v>
      </c>
      <c r="C1243" s="47" t="s">
        <v>369</v>
      </c>
      <c r="D1243" s="152" t="s">
        <v>8483</v>
      </c>
      <c r="E1243" s="152" t="s">
        <v>2195</v>
      </c>
      <c r="F1243" s="85" t="s">
        <v>2195</v>
      </c>
      <c r="G1243" s="47" t="s">
        <v>400</v>
      </c>
      <c r="H1243" s="44" t="str">
        <f>IF(Proc[[#This Row],[type]]="LFF (MDG-F)",MID(Proc[[#This Row],[Obj]],13,10),"")</f>
        <v/>
      </c>
      <c r="I1243" s="152"/>
      <c r="J1243" s="44" t="b">
        <f>Proc[[#This Row],[Requested]]=Proc[[#This Row],[CurrentParent]]</f>
        <v>1</v>
      </c>
      <c r="K1243" s="107" t="str">
        <f>IF(Proc[[#This Row],[Author]]="Marcela Urrego",VLOOKUP(LEFT(Proc[[#This Row],[Requested]],1),Table3[#All],2,0),VLOOKUP(Proc[[#This Row],[Author]],Table4[],2,0))</f>
        <v>HC</v>
      </c>
      <c r="L1243" s="44" t="s">
        <v>1970</v>
      </c>
      <c r="M1243" s="51">
        <v>45782.702824074076</v>
      </c>
      <c r="N1243" s="51">
        <v>45790</v>
      </c>
      <c r="O1243" s="51">
        <v>45790</v>
      </c>
      <c r="P1243" s="52" t="str">
        <f ca="1">IF(Proc[[#This Row],[DaysAgeing]]&gt;5,"yep","on track")</f>
        <v>yep</v>
      </c>
      <c r="Q1243" s="2">
        <f ca="1">IF(Proc[[#This Row],[DateClosed]]="",ABS(NETWORKDAYS(Proc[[#This Row],[DateOpened]],TODAY()))-1,ABS(NETWORKDAYS(Proc[[#This Row],[DateOpened]],Proc[[#This Row],[DateClosed]]))-1)</f>
        <v>6</v>
      </c>
      <c r="R1243" s="52" t="s">
        <v>410</v>
      </c>
      <c r="S1243" s="44"/>
      <c r="T1243" s="153">
        <v>1242</v>
      </c>
    </row>
    <row r="1244" spans="1:20" hidden="1">
      <c r="A1244" s="47" t="s">
        <v>2187</v>
      </c>
      <c r="B1244" s="111" t="str">
        <f>IFERROR(VLOOKUP(Proc[[#This Row],[App]],Table2[],3,0),"open")</f>
        <v>ok</v>
      </c>
      <c r="C1244" s="47" t="s">
        <v>369</v>
      </c>
      <c r="D1244" s="152" t="s">
        <v>8484</v>
      </c>
      <c r="E1244" s="152" t="s">
        <v>2195</v>
      </c>
      <c r="F1244" s="85" t="s">
        <v>2195</v>
      </c>
      <c r="G1244" s="47" t="s">
        <v>400</v>
      </c>
      <c r="H1244" s="44" t="str">
        <f>IF(Proc[[#This Row],[type]]="LFF (MDG-F)",MID(Proc[[#This Row],[Obj]],13,10),"")</f>
        <v/>
      </c>
      <c r="I1244" s="152"/>
      <c r="J1244" s="44" t="b">
        <f>Proc[[#This Row],[Requested]]=Proc[[#This Row],[CurrentParent]]</f>
        <v>1</v>
      </c>
      <c r="K1244" s="107" t="str">
        <f>IF(Proc[[#This Row],[Author]]="Marcela Urrego",VLOOKUP(LEFT(Proc[[#This Row],[Requested]],1),Table3[#All],2,0),VLOOKUP(Proc[[#This Row],[Author]],Table4[],2,0))</f>
        <v>HC</v>
      </c>
      <c r="L1244" s="44" t="s">
        <v>1970</v>
      </c>
      <c r="M1244" s="51">
        <v>45782.702824074076</v>
      </c>
      <c r="N1244" s="51">
        <v>45790</v>
      </c>
      <c r="O1244" s="51">
        <v>45790</v>
      </c>
      <c r="P1244" s="52" t="str">
        <f ca="1">IF(Proc[[#This Row],[DaysAgeing]]&gt;5,"yep","on track")</f>
        <v>yep</v>
      </c>
      <c r="Q1244" s="2">
        <f ca="1">IF(Proc[[#This Row],[DateClosed]]="",ABS(NETWORKDAYS(Proc[[#This Row],[DateOpened]],TODAY()))-1,ABS(NETWORKDAYS(Proc[[#This Row],[DateOpened]],Proc[[#This Row],[DateClosed]]))-1)</f>
        <v>6</v>
      </c>
      <c r="R1244" s="52" t="s">
        <v>410</v>
      </c>
      <c r="S1244" s="44"/>
      <c r="T1244" s="153">
        <v>1243</v>
      </c>
    </row>
    <row r="1245" spans="1:20" hidden="1">
      <c r="A1245" s="47" t="s">
        <v>2187</v>
      </c>
      <c r="B1245" s="111" t="str">
        <f>IFERROR(VLOOKUP(Proc[[#This Row],[App]],Table2[],3,0),"open")</f>
        <v>ok</v>
      </c>
      <c r="C1245" s="47" t="s">
        <v>369</v>
      </c>
      <c r="D1245" s="152" t="s">
        <v>8485</v>
      </c>
      <c r="E1245" s="152" t="s">
        <v>2195</v>
      </c>
      <c r="F1245" s="85" t="s">
        <v>2195</v>
      </c>
      <c r="G1245" s="47" t="s">
        <v>400</v>
      </c>
      <c r="H1245" s="44" t="str">
        <f>IF(Proc[[#This Row],[type]]="LFF (MDG-F)",MID(Proc[[#This Row],[Obj]],13,10),"")</f>
        <v/>
      </c>
      <c r="I1245" s="152"/>
      <c r="J1245" s="44" t="b">
        <f>Proc[[#This Row],[Requested]]=Proc[[#This Row],[CurrentParent]]</f>
        <v>1</v>
      </c>
      <c r="K1245" s="107" t="str">
        <f>IF(Proc[[#This Row],[Author]]="Marcela Urrego",VLOOKUP(LEFT(Proc[[#This Row],[Requested]],1),Table3[#All],2,0),VLOOKUP(Proc[[#This Row],[Author]],Table4[],2,0))</f>
        <v>HC</v>
      </c>
      <c r="L1245" s="44" t="s">
        <v>1970</v>
      </c>
      <c r="M1245" s="51">
        <v>45782.702824074076</v>
      </c>
      <c r="N1245" s="51">
        <v>45790</v>
      </c>
      <c r="O1245" s="51">
        <v>45790</v>
      </c>
      <c r="P1245" s="52" t="str">
        <f ca="1">IF(Proc[[#This Row],[DaysAgeing]]&gt;5,"yep","on track")</f>
        <v>yep</v>
      </c>
      <c r="Q1245" s="2">
        <f ca="1">IF(Proc[[#This Row],[DateClosed]]="",ABS(NETWORKDAYS(Proc[[#This Row],[DateOpened]],TODAY()))-1,ABS(NETWORKDAYS(Proc[[#This Row],[DateOpened]],Proc[[#This Row],[DateClosed]]))-1)</f>
        <v>6</v>
      </c>
      <c r="R1245" s="52" t="s">
        <v>410</v>
      </c>
      <c r="S1245" s="44"/>
      <c r="T1245" s="153">
        <v>1244</v>
      </c>
    </row>
    <row r="1246" spans="1:20" hidden="1">
      <c r="A1246" s="47" t="s">
        <v>2187</v>
      </c>
      <c r="B1246" s="111" t="str">
        <f>IFERROR(VLOOKUP(Proc[[#This Row],[App]],Table2[],3,0),"open")</f>
        <v>ok</v>
      </c>
      <c r="C1246" s="47" t="s">
        <v>369</v>
      </c>
      <c r="D1246" s="152" t="s">
        <v>8486</v>
      </c>
      <c r="E1246" s="152" t="s">
        <v>2195</v>
      </c>
      <c r="F1246" s="85" t="s">
        <v>2195</v>
      </c>
      <c r="G1246" s="47" t="s">
        <v>400</v>
      </c>
      <c r="H1246" s="44" t="str">
        <f>IF(Proc[[#This Row],[type]]="LFF (MDG-F)",MID(Proc[[#This Row],[Obj]],13,10),"")</f>
        <v/>
      </c>
      <c r="I1246" s="152"/>
      <c r="J1246" s="44" t="b">
        <f>Proc[[#This Row],[Requested]]=Proc[[#This Row],[CurrentParent]]</f>
        <v>1</v>
      </c>
      <c r="K1246" s="107" t="str">
        <f>IF(Proc[[#This Row],[Author]]="Marcela Urrego",VLOOKUP(LEFT(Proc[[#This Row],[Requested]],1),Table3[#All],2,0),VLOOKUP(Proc[[#This Row],[Author]],Table4[],2,0))</f>
        <v>HC</v>
      </c>
      <c r="L1246" s="44" t="s">
        <v>1970</v>
      </c>
      <c r="M1246" s="51">
        <v>45782.702824074076</v>
      </c>
      <c r="N1246" s="51">
        <v>45790</v>
      </c>
      <c r="O1246" s="51">
        <v>45790</v>
      </c>
      <c r="P1246" s="52" t="str">
        <f ca="1">IF(Proc[[#This Row],[DaysAgeing]]&gt;5,"yep","on track")</f>
        <v>yep</v>
      </c>
      <c r="Q1246" s="2">
        <f ca="1">IF(Proc[[#This Row],[DateClosed]]="",ABS(NETWORKDAYS(Proc[[#This Row],[DateOpened]],TODAY()))-1,ABS(NETWORKDAYS(Proc[[#This Row],[DateOpened]],Proc[[#This Row],[DateClosed]]))-1)</f>
        <v>6</v>
      </c>
      <c r="R1246" s="52" t="s">
        <v>410</v>
      </c>
      <c r="S1246" s="44"/>
      <c r="T1246" s="153">
        <v>1245</v>
      </c>
    </row>
    <row r="1247" spans="1:20" hidden="1">
      <c r="A1247" s="47" t="s">
        <v>2187</v>
      </c>
      <c r="B1247" s="111" t="str">
        <f>IFERROR(VLOOKUP(Proc[[#This Row],[App]],Table2[],3,0),"open")</f>
        <v>ok</v>
      </c>
      <c r="C1247" s="47" t="s">
        <v>369</v>
      </c>
      <c r="D1247" s="152" t="s">
        <v>8487</v>
      </c>
      <c r="E1247" s="152" t="s">
        <v>2195</v>
      </c>
      <c r="F1247" s="85" t="s">
        <v>2195</v>
      </c>
      <c r="G1247" s="47" t="s">
        <v>400</v>
      </c>
      <c r="H1247" s="44" t="str">
        <f>IF(Proc[[#This Row],[type]]="LFF (MDG-F)",MID(Proc[[#This Row],[Obj]],13,10),"")</f>
        <v/>
      </c>
      <c r="I1247" s="152"/>
      <c r="J1247" s="44" t="b">
        <f>Proc[[#This Row],[Requested]]=Proc[[#This Row],[CurrentParent]]</f>
        <v>1</v>
      </c>
      <c r="K1247" s="107" t="str">
        <f>IF(Proc[[#This Row],[Author]]="Marcela Urrego",VLOOKUP(LEFT(Proc[[#This Row],[Requested]],1),Table3[#All],2,0),VLOOKUP(Proc[[#This Row],[Author]],Table4[],2,0))</f>
        <v>HC</v>
      </c>
      <c r="L1247" s="44" t="s">
        <v>1970</v>
      </c>
      <c r="M1247" s="51">
        <v>45782.702824074076</v>
      </c>
      <c r="N1247" s="51">
        <v>45790</v>
      </c>
      <c r="O1247" s="51">
        <v>45790</v>
      </c>
      <c r="P1247" s="52" t="str">
        <f ca="1">IF(Proc[[#This Row],[DaysAgeing]]&gt;5,"yep","on track")</f>
        <v>yep</v>
      </c>
      <c r="Q1247" s="2">
        <f ca="1">IF(Proc[[#This Row],[DateClosed]]="",ABS(NETWORKDAYS(Proc[[#This Row],[DateOpened]],TODAY()))-1,ABS(NETWORKDAYS(Proc[[#This Row],[DateOpened]],Proc[[#This Row],[DateClosed]]))-1)</f>
        <v>6</v>
      </c>
      <c r="R1247" s="52" t="s">
        <v>410</v>
      </c>
      <c r="S1247" s="44"/>
      <c r="T1247" s="153">
        <v>1246</v>
      </c>
    </row>
    <row r="1248" spans="1:20" hidden="1">
      <c r="A1248" s="47" t="s">
        <v>2187</v>
      </c>
      <c r="B1248" s="111" t="str">
        <f>IFERROR(VLOOKUP(Proc[[#This Row],[App]],Table2[],3,0),"open")</f>
        <v>ok</v>
      </c>
      <c r="C1248" s="47" t="s">
        <v>369</v>
      </c>
      <c r="D1248" s="152" t="s">
        <v>8488</v>
      </c>
      <c r="E1248" s="152" t="s">
        <v>2195</v>
      </c>
      <c r="F1248" s="85" t="s">
        <v>2195</v>
      </c>
      <c r="G1248" s="47" t="s">
        <v>400</v>
      </c>
      <c r="H1248" s="44" t="str">
        <f>IF(Proc[[#This Row],[type]]="LFF (MDG-F)",MID(Proc[[#This Row],[Obj]],13,10),"")</f>
        <v/>
      </c>
      <c r="I1248" s="152"/>
      <c r="J1248" s="44" t="b">
        <f>Proc[[#This Row],[Requested]]=Proc[[#This Row],[CurrentParent]]</f>
        <v>1</v>
      </c>
      <c r="K1248" s="107" t="str">
        <f>IF(Proc[[#This Row],[Author]]="Marcela Urrego",VLOOKUP(LEFT(Proc[[#This Row],[Requested]],1),Table3[#All],2,0),VLOOKUP(Proc[[#This Row],[Author]],Table4[],2,0))</f>
        <v>HC</v>
      </c>
      <c r="L1248" s="44" t="s">
        <v>1970</v>
      </c>
      <c r="M1248" s="51">
        <v>45782.702824074076</v>
      </c>
      <c r="N1248" s="51">
        <v>45790</v>
      </c>
      <c r="O1248" s="51">
        <v>45790</v>
      </c>
      <c r="P1248" s="52" t="str">
        <f ca="1">IF(Proc[[#This Row],[DaysAgeing]]&gt;5,"yep","on track")</f>
        <v>yep</v>
      </c>
      <c r="Q1248" s="2">
        <f ca="1">IF(Proc[[#This Row],[DateClosed]]="",ABS(NETWORKDAYS(Proc[[#This Row],[DateOpened]],TODAY()))-1,ABS(NETWORKDAYS(Proc[[#This Row],[DateOpened]],Proc[[#This Row],[DateClosed]]))-1)</f>
        <v>6</v>
      </c>
      <c r="R1248" s="52" t="s">
        <v>410</v>
      </c>
      <c r="S1248" s="44"/>
      <c r="T1248" s="153">
        <v>1247</v>
      </c>
    </row>
    <row r="1249" spans="1:20" hidden="1">
      <c r="A1249" s="47" t="s">
        <v>2187</v>
      </c>
      <c r="B1249" s="111" t="str">
        <f>IFERROR(VLOOKUP(Proc[[#This Row],[App]],Table2[],3,0),"open")</f>
        <v>ok</v>
      </c>
      <c r="C1249" s="47" t="s">
        <v>369</v>
      </c>
      <c r="D1249" s="152" t="s">
        <v>8489</v>
      </c>
      <c r="E1249" s="152" t="s">
        <v>2195</v>
      </c>
      <c r="F1249" s="152" t="s">
        <v>2195</v>
      </c>
      <c r="G1249" s="47" t="s">
        <v>400</v>
      </c>
      <c r="H1249" s="44" t="str">
        <f>IF(Proc[[#This Row],[type]]="LFF (MDG-F)",MID(Proc[[#This Row],[Obj]],13,10),"")</f>
        <v/>
      </c>
      <c r="I1249" s="152"/>
      <c r="J1249" s="44" t="b">
        <f>Proc[[#This Row],[Requested]]=Proc[[#This Row],[CurrentParent]]</f>
        <v>1</v>
      </c>
      <c r="K1249" s="107" t="str">
        <f>IF(Proc[[#This Row],[Author]]="Marcela Urrego",VLOOKUP(LEFT(Proc[[#This Row],[Requested]],1),Table3[#All],2,0),VLOOKUP(Proc[[#This Row],[Author]],Table4[],2,0))</f>
        <v>HC</v>
      </c>
      <c r="L1249" s="44" t="s">
        <v>1970</v>
      </c>
      <c r="M1249" s="51">
        <v>45782.702824074076</v>
      </c>
      <c r="N1249" s="51">
        <v>45790</v>
      </c>
      <c r="O1249" s="51">
        <v>45790</v>
      </c>
      <c r="P1249" s="52" t="str">
        <f ca="1">IF(Proc[[#This Row],[DaysAgeing]]&gt;5,"yep","on track")</f>
        <v>yep</v>
      </c>
      <c r="Q1249" s="2">
        <f ca="1">IF(Proc[[#This Row],[DateClosed]]="",ABS(NETWORKDAYS(Proc[[#This Row],[DateOpened]],TODAY()))-1,ABS(NETWORKDAYS(Proc[[#This Row],[DateOpened]],Proc[[#This Row],[DateClosed]]))-1)</f>
        <v>6</v>
      </c>
      <c r="R1249" s="52" t="s">
        <v>410</v>
      </c>
      <c r="S1249" s="44"/>
      <c r="T1249" s="153">
        <v>1248</v>
      </c>
    </row>
    <row r="1250" spans="1:20" hidden="1">
      <c r="A1250" s="47" t="s">
        <v>2187</v>
      </c>
      <c r="B1250" s="111" t="str">
        <f>IFERROR(VLOOKUP(Proc[[#This Row],[App]],Table2[],3,0),"open")</f>
        <v>ok</v>
      </c>
      <c r="C1250" s="47" t="s">
        <v>369</v>
      </c>
      <c r="D1250" s="152" t="s">
        <v>8490</v>
      </c>
      <c r="E1250" s="152" t="s">
        <v>2195</v>
      </c>
      <c r="F1250" s="85" t="s">
        <v>2195</v>
      </c>
      <c r="G1250" s="47" t="s">
        <v>400</v>
      </c>
      <c r="H1250" s="44" t="str">
        <f>IF(Proc[[#This Row],[type]]="LFF (MDG-F)",MID(Proc[[#This Row],[Obj]],13,10),"")</f>
        <v/>
      </c>
      <c r="I1250" s="152"/>
      <c r="J1250" s="44" t="b">
        <f>Proc[[#This Row],[Requested]]=Proc[[#This Row],[CurrentParent]]</f>
        <v>1</v>
      </c>
      <c r="K1250" s="107" t="str">
        <f>IF(Proc[[#This Row],[Author]]="Marcela Urrego",VLOOKUP(LEFT(Proc[[#This Row],[Requested]],1),Table3[#All],2,0),VLOOKUP(Proc[[#This Row],[Author]],Table4[],2,0))</f>
        <v>HC</v>
      </c>
      <c r="L1250" s="153" t="s">
        <v>1970</v>
      </c>
      <c r="M1250" s="51">
        <v>45782.702824074076</v>
      </c>
      <c r="N1250" s="51">
        <v>45790</v>
      </c>
      <c r="O1250" s="51">
        <v>45790</v>
      </c>
      <c r="P1250" s="52" t="str">
        <f ca="1">IF(Proc[[#This Row],[DaysAgeing]]&gt;5,"yep","on track")</f>
        <v>yep</v>
      </c>
      <c r="Q1250" s="2">
        <f ca="1">IF(Proc[[#This Row],[DateClosed]]="",ABS(NETWORKDAYS(Proc[[#This Row],[DateOpened]],TODAY()))-1,ABS(NETWORKDAYS(Proc[[#This Row],[DateOpened]],Proc[[#This Row],[DateClosed]]))-1)</f>
        <v>6</v>
      </c>
      <c r="R1250" s="52" t="s">
        <v>410</v>
      </c>
      <c r="S1250" s="44"/>
      <c r="T1250" s="153">
        <v>1249</v>
      </c>
    </row>
    <row r="1251" spans="1:20" hidden="1">
      <c r="A1251" s="47" t="s">
        <v>2187</v>
      </c>
      <c r="B1251" s="111" t="str">
        <f>IFERROR(VLOOKUP(Proc[[#This Row],[App]],Table2[],3,0),"open")</f>
        <v>ok</v>
      </c>
      <c r="C1251" s="47" t="s">
        <v>369</v>
      </c>
      <c r="D1251" s="152" t="s">
        <v>8491</v>
      </c>
      <c r="E1251" s="152" t="s">
        <v>2195</v>
      </c>
      <c r="F1251" s="85" t="s">
        <v>2195</v>
      </c>
      <c r="G1251" s="47" t="s">
        <v>400</v>
      </c>
      <c r="H1251" s="44" t="str">
        <f>IF(Proc[[#This Row],[type]]="LFF (MDG-F)",MID(Proc[[#This Row],[Obj]],13,10),"")</f>
        <v/>
      </c>
      <c r="I1251" s="152"/>
      <c r="J1251" s="44" t="b">
        <f>Proc[[#This Row],[Requested]]=Proc[[#This Row],[CurrentParent]]</f>
        <v>1</v>
      </c>
      <c r="K1251" s="107" t="str">
        <f>IF(Proc[[#This Row],[Author]]="Marcela Urrego",VLOOKUP(LEFT(Proc[[#This Row],[Requested]],1),Table3[#All],2,0),VLOOKUP(Proc[[#This Row],[Author]],Table4[],2,0))</f>
        <v>HC</v>
      </c>
      <c r="L1251" s="153" t="s">
        <v>1970</v>
      </c>
      <c r="M1251" s="51">
        <v>45782.702824074076</v>
      </c>
      <c r="N1251" s="51">
        <v>45790</v>
      </c>
      <c r="O1251" s="51">
        <v>45790</v>
      </c>
      <c r="P1251" s="52" t="str">
        <f ca="1">IF(Proc[[#This Row],[DaysAgeing]]&gt;5,"yep","on track")</f>
        <v>yep</v>
      </c>
      <c r="Q1251" s="2">
        <f ca="1">IF(Proc[[#This Row],[DateClosed]]="",ABS(NETWORKDAYS(Proc[[#This Row],[DateOpened]],TODAY()))-1,ABS(NETWORKDAYS(Proc[[#This Row],[DateOpened]],Proc[[#This Row],[DateClosed]]))-1)</f>
        <v>6</v>
      </c>
      <c r="R1251" s="52" t="s">
        <v>410</v>
      </c>
      <c r="S1251" s="44"/>
      <c r="T1251" s="153">
        <v>1250</v>
      </c>
    </row>
    <row r="1252" spans="1:20" hidden="1">
      <c r="A1252" s="47" t="s">
        <v>2187</v>
      </c>
      <c r="B1252" s="111" t="str">
        <f>IFERROR(VLOOKUP(Proc[[#This Row],[App]],Table2[],3,0),"open")</f>
        <v>ok</v>
      </c>
      <c r="C1252" s="47" t="s">
        <v>369</v>
      </c>
      <c r="D1252" s="152" t="s">
        <v>8492</v>
      </c>
      <c r="E1252" s="152" t="s">
        <v>2195</v>
      </c>
      <c r="F1252" s="85" t="s">
        <v>2195</v>
      </c>
      <c r="G1252" s="47" t="s">
        <v>400</v>
      </c>
      <c r="H1252" s="44" t="str">
        <f>IF(Proc[[#This Row],[type]]="LFF (MDG-F)",MID(Proc[[#This Row],[Obj]],13,10),"")</f>
        <v/>
      </c>
      <c r="I1252" s="152"/>
      <c r="J1252" s="44" t="b">
        <f>Proc[[#This Row],[Requested]]=Proc[[#This Row],[CurrentParent]]</f>
        <v>1</v>
      </c>
      <c r="K1252" s="107" t="str">
        <f>IF(Proc[[#This Row],[Author]]="Marcela Urrego",VLOOKUP(LEFT(Proc[[#This Row],[Requested]],1),Table3[#All],2,0),VLOOKUP(Proc[[#This Row],[Author]],Table4[],2,0))</f>
        <v>HC</v>
      </c>
      <c r="L1252" s="153" t="s">
        <v>1970</v>
      </c>
      <c r="M1252" s="51">
        <v>45782.702824074076</v>
      </c>
      <c r="N1252" s="51">
        <v>45790</v>
      </c>
      <c r="O1252" s="51">
        <v>45790</v>
      </c>
      <c r="P1252" s="52" t="str">
        <f ca="1">IF(Proc[[#This Row],[DaysAgeing]]&gt;5,"yep","on track")</f>
        <v>yep</v>
      </c>
      <c r="Q1252" s="2">
        <f ca="1">IF(Proc[[#This Row],[DateClosed]]="",ABS(NETWORKDAYS(Proc[[#This Row],[DateOpened]],TODAY()))-1,ABS(NETWORKDAYS(Proc[[#This Row],[DateOpened]],Proc[[#This Row],[DateClosed]]))-1)</f>
        <v>6</v>
      </c>
      <c r="R1252" s="52" t="s">
        <v>410</v>
      </c>
      <c r="S1252" s="44"/>
      <c r="T1252" s="153">
        <v>1251</v>
      </c>
    </row>
    <row r="1253" spans="1:20" hidden="1">
      <c r="A1253" s="47" t="s">
        <v>2187</v>
      </c>
      <c r="B1253" s="111" t="str">
        <f>IFERROR(VLOOKUP(Proc[[#This Row],[App]],Table2[],3,0),"open")</f>
        <v>ok</v>
      </c>
      <c r="C1253" s="47" t="s">
        <v>369</v>
      </c>
      <c r="D1253" s="152" t="s">
        <v>8493</v>
      </c>
      <c r="E1253" s="152" t="s">
        <v>2195</v>
      </c>
      <c r="F1253" s="85" t="s">
        <v>2195</v>
      </c>
      <c r="G1253" s="47" t="s">
        <v>400</v>
      </c>
      <c r="H1253" s="44" t="str">
        <f>IF(Proc[[#This Row],[type]]="LFF (MDG-F)",MID(Proc[[#This Row],[Obj]],13,10),"")</f>
        <v/>
      </c>
      <c r="I1253" s="152"/>
      <c r="J1253" s="44" t="b">
        <f>Proc[[#This Row],[Requested]]=Proc[[#This Row],[CurrentParent]]</f>
        <v>1</v>
      </c>
      <c r="K1253" s="107" t="str">
        <f>IF(Proc[[#This Row],[Author]]="Marcela Urrego",VLOOKUP(LEFT(Proc[[#This Row],[Requested]],1),Table3[#All],2,0),VLOOKUP(Proc[[#This Row],[Author]],Table4[],2,0))</f>
        <v>HC</v>
      </c>
      <c r="L1253" s="153" t="s">
        <v>1970</v>
      </c>
      <c r="M1253" s="51">
        <v>45782.702824074076</v>
      </c>
      <c r="N1253" s="51">
        <v>45790</v>
      </c>
      <c r="O1253" s="51">
        <v>45790</v>
      </c>
      <c r="P1253" s="52" t="str">
        <f ca="1">IF(Proc[[#This Row],[DaysAgeing]]&gt;5,"yep","on track")</f>
        <v>yep</v>
      </c>
      <c r="Q1253" s="2">
        <f ca="1">IF(Proc[[#This Row],[DateClosed]]="",ABS(NETWORKDAYS(Proc[[#This Row],[DateOpened]],TODAY()))-1,ABS(NETWORKDAYS(Proc[[#This Row],[DateOpened]],Proc[[#This Row],[DateClosed]]))-1)</f>
        <v>6</v>
      </c>
      <c r="R1253" s="52" t="s">
        <v>410</v>
      </c>
      <c r="S1253" s="44"/>
      <c r="T1253" s="153">
        <v>1252</v>
      </c>
    </row>
    <row r="1254" spans="1:20" hidden="1">
      <c r="A1254" s="47" t="s">
        <v>2187</v>
      </c>
      <c r="B1254" s="111" t="str">
        <f>IFERROR(VLOOKUP(Proc[[#This Row],[App]],Table2[],3,0),"open")</f>
        <v>ok</v>
      </c>
      <c r="C1254" s="47" t="s">
        <v>369</v>
      </c>
      <c r="D1254" s="152" t="s">
        <v>8494</v>
      </c>
      <c r="E1254" s="152" t="s">
        <v>2195</v>
      </c>
      <c r="F1254" s="85" t="s">
        <v>2195</v>
      </c>
      <c r="G1254" s="47" t="s">
        <v>400</v>
      </c>
      <c r="H1254" s="44" t="str">
        <f>IF(Proc[[#This Row],[type]]="LFF (MDG-F)",MID(Proc[[#This Row],[Obj]],13,10),"")</f>
        <v/>
      </c>
      <c r="I1254" s="152"/>
      <c r="J1254" s="44" t="b">
        <f>Proc[[#This Row],[Requested]]=Proc[[#This Row],[CurrentParent]]</f>
        <v>1</v>
      </c>
      <c r="K1254" s="107" t="str">
        <f>IF(Proc[[#This Row],[Author]]="Marcela Urrego",VLOOKUP(LEFT(Proc[[#This Row],[Requested]],1),Table3[#All],2,0),VLOOKUP(Proc[[#This Row],[Author]],Table4[],2,0))</f>
        <v>HC</v>
      </c>
      <c r="L1254" s="153" t="s">
        <v>1970</v>
      </c>
      <c r="M1254" s="51">
        <v>45782.702824074076</v>
      </c>
      <c r="N1254" s="51">
        <v>45790</v>
      </c>
      <c r="O1254" s="51">
        <v>45790</v>
      </c>
      <c r="P1254" s="52" t="str">
        <f ca="1">IF(Proc[[#This Row],[DaysAgeing]]&gt;5,"yep","on track")</f>
        <v>yep</v>
      </c>
      <c r="Q1254" s="2">
        <f ca="1">IF(Proc[[#This Row],[DateClosed]]="",ABS(NETWORKDAYS(Proc[[#This Row],[DateOpened]],TODAY()))-1,ABS(NETWORKDAYS(Proc[[#This Row],[DateOpened]],Proc[[#This Row],[DateClosed]]))-1)</f>
        <v>6</v>
      </c>
      <c r="R1254" s="52" t="s">
        <v>410</v>
      </c>
      <c r="S1254" s="44"/>
      <c r="T1254" s="153">
        <v>1253</v>
      </c>
    </row>
    <row r="1255" spans="1:20" hidden="1">
      <c r="A1255" s="47" t="s">
        <v>2187</v>
      </c>
      <c r="B1255" s="111" t="str">
        <f>IFERROR(VLOOKUP(Proc[[#This Row],[App]],Table2[],3,0),"open")</f>
        <v>ok</v>
      </c>
      <c r="C1255" s="47" t="s">
        <v>369</v>
      </c>
      <c r="D1255" s="152" t="s">
        <v>8495</v>
      </c>
      <c r="E1255" s="152" t="s">
        <v>2195</v>
      </c>
      <c r="F1255" s="85" t="s">
        <v>2195</v>
      </c>
      <c r="G1255" s="47" t="s">
        <v>400</v>
      </c>
      <c r="H1255" s="44" t="str">
        <f>IF(Proc[[#This Row],[type]]="LFF (MDG-F)",MID(Proc[[#This Row],[Obj]],13,10),"")</f>
        <v/>
      </c>
      <c r="I1255" s="152"/>
      <c r="J1255" s="44" t="b">
        <f>Proc[[#This Row],[Requested]]=Proc[[#This Row],[CurrentParent]]</f>
        <v>1</v>
      </c>
      <c r="K1255" s="107" t="str">
        <f>IF(Proc[[#This Row],[Author]]="Marcela Urrego",VLOOKUP(LEFT(Proc[[#This Row],[Requested]],1),Table3[#All],2,0),VLOOKUP(Proc[[#This Row],[Author]],Table4[],2,0))</f>
        <v>HC</v>
      </c>
      <c r="L1255" s="153" t="s">
        <v>1970</v>
      </c>
      <c r="M1255" s="51">
        <v>45782.702824074076</v>
      </c>
      <c r="N1255" s="51">
        <v>45790</v>
      </c>
      <c r="O1255" s="51">
        <v>45790</v>
      </c>
      <c r="P1255" s="52" t="str">
        <f ca="1">IF(Proc[[#This Row],[DaysAgeing]]&gt;5,"yep","on track")</f>
        <v>yep</v>
      </c>
      <c r="Q1255" s="2">
        <f ca="1">IF(Proc[[#This Row],[DateClosed]]="",ABS(NETWORKDAYS(Proc[[#This Row],[DateOpened]],TODAY()))-1,ABS(NETWORKDAYS(Proc[[#This Row],[DateOpened]],Proc[[#This Row],[DateClosed]]))-1)</f>
        <v>6</v>
      </c>
      <c r="R1255" s="52" t="s">
        <v>410</v>
      </c>
      <c r="S1255" s="44"/>
      <c r="T1255" s="153">
        <v>1254</v>
      </c>
    </row>
    <row r="1256" spans="1:20" hidden="1">
      <c r="A1256" s="47" t="s">
        <v>2187</v>
      </c>
      <c r="B1256" s="111" t="str">
        <f>IFERROR(VLOOKUP(Proc[[#This Row],[App]],Table2[],3,0),"open")</f>
        <v>ok</v>
      </c>
      <c r="C1256" s="47" t="s">
        <v>369</v>
      </c>
      <c r="D1256" s="152" t="s">
        <v>8496</v>
      </c>
      <c r="E1256" s="152" t="s">
        <v>2195</v>
      </c>
      <c r="F1256" s="85" t="s">
        <v>2195</v>
      </c>
      <c r="G1256" s="47" t="s">
        <v>400</v>
      </c>
      <c r="H1256" s="44" t="str">
        <f>IF(Proc[[#This Row],[type]]="LFF (MDG-F)",MID(Proc[[#This Row],[Obj]],13,10),"")</f>
        <v/>
      </c>
      <c r="I1256" s="152"/>
      <c r="J1256" s="44" t="b">
        <f>Proc[[#This Row],[Requested]]=Proc[[#This Row],[CurrentParent]]</f>
        <v>1</v>
      </c>
      <c r="K1256" s="107" t="str">
        <f>IF(Proc[[#This Row],[Author]]="Marcela Urrego",VLOOKUP(LEFT(Proc[[#This Row],[Requested]],1),Table3[#All],2,0),VLOOKUP(Proc[[#This Row],[Author]],Table4[],2,0))</f>
        <v>HC</v>
      </c>
      <c r="L1256" s="153" t="s">
        <v>1970</v>
      </c>
      <c r="M1256" s="51">
        <v>45782.702824074076</v>
      </c>
      <c r="N1256" s="51">
        <v>45790</v>
      </c>
      <c r="O1256" s="51">
        <v>45790</v>
      </c>
      <c r="P1256" s="52" t="str">
        <f ca="1">IF(Proc[[#This Row],[DaysAgeing]]&gt;5,"yep","on track")</f>
        <v>yep</v>
      </c>
      <c r="Q1256" s="2">
        <f ca="1">IF(Proc[[#This Row],[DateClosed]]="",ABS(NETWORKDAYS(Proc[[#This Row],[DateOpened]],TODAY()))-1,ABS(NETWORKDAYS(Proc[[#This Row],[DateOpened]],Proc[[#This Row],[DateClosed]]))-1)</f>
        <v>6</v>
      </c>
      <c r="R1256" s="52" t="s">
        <v>410</v>
      </c>
      <c r="S1256" s="44"/>
      <c r="T1256" s="153">
        <v>1255</v>
      </c>
    </row>
    <row r="1257" spans="1:20" hidden="1">
      <c r="A1257" s="47" t="s">
        <v>2187</v>
      </c>
      <c r="B1257" s="111" t="str">
        <f>IFERROR(VLOOKUP(Proc[[#This Row],[App]],Table2[],3,0),"open")</f>
        <v>ok</v>
      </c>
      <c r="C1257" s="47" t="s">
        <v>369</v>
      </c>
      <c r="D1257" s="152" t="s">
        <v>8497</v>
      </c>
      <c r="E1257" s="152" t="s">
        <v>2195</v>
      </c>
      <c r="F1257" s="85" t="s">
        <v>2195</v>
      </c>
      <c r="G1257" s="47" t="s">
        <v>400</v>
      </c>
      <c r="H1257" s="44" t="str">
        <f>IF(Proc[[#This Row],[type]]="LFF (MDG-F)",MID(Proc[[#This Row],[Obj]],13,10),"")</f>
        <v/>
      </c>
      <c r="I1257" s="152"/>
      <c r="J1257" s="44" t="b">
        <f>Proc[[#This Row],[Requested]]=Proc[[#This Row],[CurrentParent]]</f>
        <v>1</v>
      </c>
      <c r="K1257" s="107" t="str">
        <f>IF(Proc[[#This Row],[Author]]="Marcela Urrego",VLOOKUP(LEFT(Proc[[#This Row],[Requested]],1),Table3[#All],2,0),VLOOKUP(Proc[[#This Row],[Author]],Table4[],2,0))</f>
        <v>HC</v>
      </c>
      <c r="L1257" s="44" t="s">
        <v>1970</v>
      </c>
      <c r="M1257" s="51">
        <v>45782.702824074076</v>
      </c>
      <c r="N1257" s="51">
        <v>45790</v>
      </c>
      <c r="O1257" s="51">
        <v>45790</v>
      </c>
      <c r="P1257" s="52" t="str">
        <f ca="1">IF(Proc[[#This Row],[DaysAgeing]]&gt;5,"yep","on track")</f>
        <v>yep</v>
      </c>
      <c r="Q1257" s="2">
        <f ca="1">IF(Proc[[#This Row],[DateClosed]]="",ABS(NETWORKDAYS(Proc[[#This Row],[DateOpened]],TODAY()))-1,ABS(NETWORKDAYS(Proc[[#This Row],[DateOpened]],Proc[[#This Row],[DateClosed]]))-1)</f>
        <v>6</v>
      </c>
      <c r="R1257" s="52" t="s">
        <v>410</v>
      </c>
      <c r="S1257" s="44"/>
      <c r="T1257" s="153">
        <v>1256</v>
      </c>
    </row>
    <row r="1258" spans="1:20" hidden="1">
      <c r="A1258" s="47" t="s">
        <v>2187</v>
      </c>
      <c r="B1258" s="111" t="str">
        <f>IFERROR(VLOOKUP(Proc[[#This Row],[App]],Table2[],3,0),"open")</f>
        <v>ok</v>
      </c>
      <c r="C1258" s="47" t="s">
        <v>369</v>
      </c>
      <c r="D1258" s="152" t="s">
        <v>8498</v>
      </c>
      <c r="E1258" s="152" t="s">
        <v>2196</v>
      </c>
      <c r="F1258" s="85" t="s">
        <v>2196</v>
      </c>
      <c r="G1258" s="47" t="s">
        <v>400</v>
      </c>
      <c r="H1258" s="44" t="str">
        <f>IF(Proc[[#This Row],[type]]="LFF (MDG-F)",MID(Proc[[#This Row],[Obj]],13,10),"")</f>
        <v/>
      </c>
      <c r="I1258" s="152"/>
      <c r="J1258" s="44" t="b">
        <f>Proc[[#This Row],[Requested]]=Proc[[#This Row],[CurrentParent]]</f>
        <v>1</v>
      </c>
      <c r="K1258" s="107" t="str">
        <f>IF(Proc[[#This Row],[Author]]="Marcela Urrego",VLOOKUP(LEFT(Proc[[#This Row],[Requested]],1),Table3[#All],2,0),VLOOKUP(Proc[[#This Row],[Author]],Table4[],2,0))</f>
        <v>HC</v>
      </c>
      <c r="L1258" s="44" t="s">
        <v>1970</v>
      </c>
      <c r="M1258" s="51">
        <v>45782.702824074076</v>
      </c>
      <c r="N1258" s="51">
        <v>45790</v>
      </c>
      <c r="O1258" s="51">
        <v>45790</v>
      </c>
      <c r="P1258" s="52" t="str">
        <f ca="1">IF(Proc[[#This Row],[DaysAgeing]]&gt;5,"yep","on track")</f>
        <v>yep</v>
      </c>
      <c r="Q1258" s="2">
        <f ca="1">IF(Proc[[#This Row],[DateClosed]]="",ABS(NETWORKDAYS(Proc[[#This Row],[DateOpened]],TODAY()))-1,ABS(NETWORKDAYS(Proc[[#This Row],[DateOpened]],Proc[[#This Row],[DateClosed]]))-1)</f>
        <v>6</v>
      </c>
      <c r="R1258" s="52" t="s">
        <v>410</v>
      </c>
      <c r="S1258" s="44"/>
      <c r="T1258" s="153">
        <v>1257</v>
      </c>
    </row>
    <row r="1259" spans="1:20" hidden="1">
      <c r="A1259" s="47" t="s">
        <v>2187</v>
      </c>
      <c r="B1259" s="111" t="str">
        <f>IFERROR(VLOOKUP(Proc[[#This Row],[App]],Table2[],3,0),"open")</f>
        <v>ok</v>
      </c>
      <c r="C1259" s="47" t="s">
        <v>369</v>
      </c>
      <c r="D1259" s="152" t="s">
        <v>8499</v>
      </c>
      <c r="E1259" s="152" t="s">
        <v>2196</v>
      </c>
      <c r="F1259" s="85" t="s">
        <v>2196</v>
      </c>
      <c r="G1259" s="47" t="s">
        <v>400</v>
      </c>
      <c r="H1259" s="44" t="str">
        <f>IF(Proc[[#This Row],[type]]="LFF (MDG-F)",MID(Proc[[#This Row],[Obj]],13,10),"")</f>
        <v/>
      </c>
      <c r="I1259" s="152"/>
      <c r="J1259" s="44" t="b">
        <f>Proc[[#This Row],[Requested]]=Proc[[#This Row],[CurrentParent]]</f>
        <v>1</v>
      </c>
      <c r="K1259" s="107" t="str">
        <f>IF(Proc[[#This Row],[Author]]="Marcela Urrego",VLOOKUP(LEFT(Proc[[#This Row],[Requested]],1),Table3[#All],2,0),VLOOKUP(Proc[[#This Row],[Author]],Table4[],2,0))</f>
        <v>HC</v>
      </c>
      <c r="L1259" s="44" t="s">
        <v>1970</v>
      </c>
      <c r="M1259" s="51">
        <v>45782.702824074076</v>
      </c>
      <c r="N1259" s="51">
        <v>45790</v>
      </c>
      <c r="O1259" s="51">
        <v>45790</v>
      </c>
      <c r="P1259" s="52" t="str">
        <f ca="1">IF(Proc[[#This Row],[DaysAgeing]]&gt;5,"yep","on track")</f>
        <v>yep</v>
      </c>
      <c r="Q1259" s="2">
        <f ca="1">IF(Proc[[#This Row],[DateClosed]]="",ABS(NETWORKDAYS(Proc[[#This Row],[DateOpened]],TODAY()))-1,ABS(NETWORKDAYS(Proc[[#This Row],[DateOpened]],Proc[[#This Row],[DateClosed]]))-1)</f>
        <v>6</v>
      </c>
      <c r="R1259" s="52" t="s">
        <v>410</v>
      </c>
      <c r="S1259" s="44"/>
      <c r="T1259" s="153">
        <v>1258</v>
      </c>
    </row>
    <row r="1260" spans="1:20" hidden="1">
      <c r="A1260" s="47" t="s">
        <v>2187</v>
      </c>
      <c r="B1260" s="111" t="str">
        <f>IFERROR(VLOOKUP(Proc[[#This Row],[App]],Table2[],3,0),"open")</f>
        <v>ok</v>
      </c>
      <c r="C1260" s="47" t="s">
        <v>369</v>
      </c>
      <c r="D1260" s="152" t="s">
        <v>8500</v>
      </c>
      <c r="E1260" s="152" t="s">
        <v>2196</v>
      </c>
      <c r="F1260" s="85" t="s">
        <v>2196</v>
      </c>
      <c r="G1260" s="47" t="s">
        <v>400</v>
      </c>
      <c r="H1260" s="44" t="str">
        <f>IF(Proc[[#This Row],[type]]="LFF (MDG-F)",MID(Proc[[#This Row],[Obj]],13,10),"")</f>
        <v/>
      </c>
      <c r="I1260" s="152"/>
      <c r="J1260" s="44" t="b">
        <f>Proc[[#This Row],[Requested]]=Proc[[#This Row],[CurrentParent]]</f>
        <v>1</v>
      </c>
      <c r="K1260" s="107" t="str">
        <f>IF(Proc[[#This Row],[Author]]="Marcela Urrego",VLOOKUP(LEFT(Proc[[#This Row],[Requested]],1),Table3[#All],2,0),VLOOKUP(Proc[[#This Row],[Author]],Table4[],2,0))</f>
        <v>HC</v>
      </c>
      <c r="L1260" s="44" t="s">
        <v>1970</v>
      </c>
      <c r="M1260" s="51">
        <v>45782.702824074076</v>
      </c>
      <c r="N1260" s="51">
        <v>45790</v>
      </c>
      <c r="O1260" s="51">
        <v>45790</v>
      </c>
      <c r="P1260" s="52" t="str">
        <f ca="1">IF(Proc[[#This Row],[DaysAgeing]]&gt;5,"yep","on track")</f>
        <v>yep</v>
      </c>
      <c r="Q1260" s="2">
        <f ca="1">IF(Proc[[#This Row],[DateClosed]]="",ABS(NETWORKDAYS(Proc[[#This Row],[DateOpened]],TODAY()))-1,ABS(NETWORKDAYS(Proc[[#This Row],[DateOpened]],Proc[[#This Row],[DateClosed]]))-1)</f>
        <v>6</v>
      </c>
      <c r="R1260" s="52" t="s">
        <v>410</v>
      </c>
      <c r="S1260" s="44"/>
      <c r="T1260" s="153">
        <v>1259</v>
      </c>
    </row>
    <row r="1261" spans="1:20" hidden="1">
      <c r="A1261" s="47" t="s">
        <v>2187</v>
      </c>
      <c r="B1261" s="111" t="str">
        <f>IFERROR(VLOOKUP(Proc[[#This Row],[App]],Table2[],3,0),"open")</f>
        <v>ok</v>
      </c>
      <c r="C1261" s="47" t="s">
        <v>369</v>
      </c>
      <c r="D1261" s="152" t="s">
        <v>8501</v>
      </c>
      <c r="E1261" s="152" t="s">
        <v>2196</v>
      </c>
      <c r="F1261" s="85" t="s">
        <v>2196</v>
      </c>
      <c r="G1261" s="47" t="s">
        <v>400</v>
      </c>
      <c r="H1261" s="44" t="str">
        <f>IF(Proc[[#This Row],[type]]="LFF (MDG-F)",MID(Proc[[#This Row],[Obj]],13,10),"")</f>
        <v/>
      </c>
      <c r="I1261" s="152"/>
      <c r="J1261" s="44" t="b">
        <f>Proc[[#This Row],[Requested]]=Proc[[#This Row],[CurrentParent]]</f>
        <v>1</v>
      </c>
      <c r="K1261" s="107" t="str">
        <f>IF(Proc[[#This Row],[Author]]="Marcela Urrego",VLOOKUP(LEFT(Proc[[#This Row],[Requested]],1),Table3[#All],2,0),VLOOKUP(Proc[[#This Row],[Author]],Table4[],2,0))</f>
        <v>HC</v>
      </c>
      <c r="L1261" s="44" t="s">
        <v>1970</v>
      </c>
      <c r="M1261" s="51">
        <v>45782.702824074076</v>
      </c>
      <c r="N1261" s="51">
        <v>45790</v>
      </c>
      <c r="O1261" s="51">
        <v>45790</v>
      </c>
      <c r="P1261" s="52" t="str">
        <f ca="1">IF(Proc[[#This Row],[DaysAgeing]]&gt;5,"yep","on track")</f>
        <v>yep</v>
      </c>
      <c r="Q1261" s="2">
        <f ca="1">IF(Proc[[#This Row],[DateClosed]]="",ABS(NETWORKDAYS(Proc[[#This Row],[DateOpened]],TODAY()))-1,ABS(NETWORKDAYS(Proc[[#This Row],[DateOpened]],Proc[[#This Row],[DateClosed]]))-1)</f>
        <v>6</v>
      </c>
      <c r="R1261" s="52" t="s">
        <v>410</v>
      </c>
      <c r="S1261" s="44"/>
      <c r="T1261" s="153">
        <v>1260</v>
      </c>
    </row>
    <row r="1262" spans="1:20" hidden="1">
      <c r="A1262" s="47" t="s">
        <v>2187</v>
      </c>
      <c r="B1262" s="111" t="str">
        <f>IFERROR(VLOOKUP(Proc[[#This Row],[App]],Table2[],3,0),"open")</f>
        <v>ok</v>
      </c>
      <c r="C1262" s="47" t="s">
        <v>369</v>
      </c>
      <c r="D1262" s="152" t="s">
        <v>8502</v>
      </c>
      <c r="E1262" s="152" t="s">
        <v>2196</v>
      </c>
      <c r="F1262" s="85" t="s">
        <v>2196</v>
      </c>
      <c r="G1262" s="47" t="s">
        <v>400</v>
      </c>
      <c r="H1262" s="44" t="str">
        <f>IF(Proc[[#This Row],[type]]="LFF (MDG-F)",MID(Proc[[#This Row],[Obj]],13,10),"")</f>
        <v/>
      </c>
      <c r="I1262" s="152"/>
      <c r="J1262" s="44" t="b">
        <f>Proc[[#This Row],[Requested]]=Proc[[#This Row],[CurrentParent]]</f>
        <v>1</v>
      </c>
      <c r="K1262" s="107" t="str">
        <f>IF(Proc[[#This Row],[Author]]="Marcela Urrego",VLOOKUP(LEFT(Proc[[#This Row],[Requested]],1),Table3[#All],2,0),VLOOKUP(Proc[[#This Row],[Author]],Table4[],2,0))</f>
        <v>HC</v>
      </c>
      <c r="L1262" s="44" t="s">
        <v>1970</v>
      </c>
      <c r="M1262" s="51">
        <v>45782.702824074076</v>
      </c>
      <c r="N1262" s="51">
        <v>45790</v>
      </c>
      <c r="O1262" s="51">
        <v>45790</v>
      </c>
      <c r="P1262" s="52" t="str">
        <f ca="1">IF(Proc[[#This Row],[DaysAgeing]]&gt;5,"yep","on track")</f>
        <v>yep</v>
      </c>
      <c r="Q1262" s="2">
        <f ca="1">IF(Proc[[#This Row],[DateClosed]]="",ABS(NETWORKDAYS(Proc[[#This Row],[DateOpened]],TODAY()))-1,ABS(NETWORKDAYS(Proc[[#This Row],[DateOpened]],Proc[[#This Row],[DateClosed]]))-1)</f>
        <v>6</v>
      </c>
      <c r="R1262" s="52" t="s">
        <v>410</v>
      </c>
      <c r="S1262" s="44"/>
      <c r="T1262" s="153">
        <v>1261</v>
      </c>
    </row>
    <row r="1263" spans="1:20" hidden="1">
      <c r="A1263" s="47" t="s">
        <v>2187</v>
      </c>
      <c r="B1263" s="111" t="str">
        <f>IFERROR(VLOOKUP(Proc[[#This Row],[App]],Table2[],3,0),"open")</f>
        <v>ok</v>
      </c>
      <c r="C1263" s="47" t="s">
        <v>369</v>
      </c>
      <c r="D1263" s="152" t="s">
        <v>8503</v>
      </c>
      <c r="E1263" s="152" t="s">
        <v>2196</v>
      </c>
      <c r="F1263" s="85" t="s">
        <v>2196</v>
      </c>
      <c r="G1263" s="47" t="s">
        <v>400</v>
      </c>
      <c r="H1263" s="44" t="str">
        <f>IF(Proc[[#This Row],[type]]="LFF (MDG-F)",MID(Proc[[#This Row],[Obj]],13,10),"")</f>
        <v/>
      </c>
      <c r="I1263" s="152"/>
      <c r="J1263" s="44" t="b">
        <f>Proc[[#This Row],[Requested]]=Proc[[#This Row],[CurrentParent]]</f>
        <v>1</v>
      </c>
      <c r="K1263" s="107" t="str">
        <f>IF(Proc[[#This Row],[Author]]="Marcela Urrego",VLOOKUP(LEFT(Proc[[#This Row],[Requested]],1),Table3[#All],2,0),VLOOKUP(Proc[[#This Row],[Author]],Table4[],2,0))</f>
        <v>HC</v>
      </c>
      <c r="L1263" s="44" t="s">
        <v>1970</v>
      </c>
      <c r="M1263" s="51">
        <v>45782.702824074076</v>
      </c>
      <c r="N1263" s="51">
        <v>45790</v>
      </c>
      <c r="O1263" s="51">
        <v>45790</v>
      </c>
      <c r="P1263" s="52" t="str">
        <f ca="1">IF(Proc[[#This Row],[DaysAgeing]]&gt;5,"yep","on track")</f>
        <v>yep</v>
      </c>
      <c r="Q1263" s="2">
        <f ca="1">IF(Proc[[#This Row],[DateClosed]]="",ABS(NETWORKDAYS(Proc[[#This Row],[DateOpened]],TODAY()))-1,ABS(NETWORKDAYS(Proc[[#This Row],[DateOpened]],Proc[[#This Row],[DateClosed]]))-1)</f>
        <v>6</v>
      </c>
      <c r="R1263" s="52" t="s">
        <v>410</v>
      </c>
      <c r="S1263" s="44"/>
      <c r="T1263" s="153">
        <v>1262</v>
      </c>
    </row>
    <row r="1264" spans="1:20" hidden="1">
      <c r="A1264" s="47" t="s">
        <v>2187</v>
      </c>
      <c r="B1264" s="111" t="str">
        <f>IFERROR(VLOOKUP(Proc[[#This Row],[App]],Table2[],3,0),"open")</f>
        <v>ok</v>
      </c>
      <c r="C1264" s="47" t="s">
        <v>369</v>
      </c>
      <c r="D1264" s="152" t="s">
        <v>8504</v>
      </c>
      <c r="E1264" s="152" t="s">
        <v>2196</v>
      </c>
      <c r="F1264" s="85" t="s">
        <v>2196</v>
      </c>
      <c r="G1264" s="47" t="s">
        <v>400</v>
      </c>
      <c r="H1264" s="44" t="str">
        <f>IF(Proc[[#This Row],[type]]="LFF (MDG-F)",MID(Proc[[#This Row],[Obj]],13,10),"")</f>
        <v/>
      </c>
      <c r="I1264" s="152"/>
      <c r="J1264" s="44" t="b">
        <f>Proc[[#This Row],[Requested]]=Proc[[#This Row],[CurrentParent]]</f>
        <v>1</v>
      </c>
      <c r="K1264" s="107" t="str">
        <f>IF(Proc[[#This Row],[Author]]="Marcela Urrego",VLOOKUP(LEFT(Proc[[#This Row],[Requested]],1),Table3[#All],2,0),VLOOKUP(Proc[[#This Row],[Author]],Table4[],2,0))</f>
        <v>HC</v>
      </c>
      <c r="L1264" s="44" t="s">
        <v>1970</v>
      </c>
      <c r="M1264" s="51">
        <v>45782.702824074076</v>
      </c>
      <c r="N1264" s="51">
        <v>45790</v>
      </c>
      <c r="O1264" s="51">
        <v>45790</v>
      </c>
      <c r="P1264" s="52" t="str">
        <f ca="1">IF(Proc[[#This Row],[DaysAgeing]]&gt;5,"yep","on track")</f>
        <v>yep</v>
      </c>
      <c r="Q1264" s="2">
        <f ca="1">IF(Proc[[#This Row],[DateClosed]]="",ABS(NETWORKDAYS(Proc[[#This Row],[DateOpened]],TODAY()))-1,ABS(NETWORKDAYS(Proc[[#This Row],[DateOpened]],Proc[[#This Row],[DateClosed]]))-1)</f>
        <v>6</v>
      </c>
      <c r="R1264" s="52" t="s">
        <v>410</v>
      </c>
      <c r="S1264" s="44"/>
      <c r="T1264" s="153">
        <v>1263</v>
      </c>
    </row>
    <row r="1265" spans="1:20" hidden="1">
      <c r="A1265" s="47" t="s">
        <v>2187</v>
      </c>
      <c r="B1265" s="111" t="str">
        <f>IFERROR(VLOOKUP(Proc[[#This Row],[App]],Table2[],3,0),"open")</f>
        <v>ok</v>
      </c>
      <c r="C1265" s="47" t="s">
        <v>369</v>
      </c>
      <c r="D1265" s="152" t="s">
        <v>8505</v>
      </c>
      <c r="E1265" s="152" t="s">
        <v>2196</v>
      </c>
      <c r="F1265" s="85" t="s">
        <v>2196</v>
      </c>
      <c r="G1265" s="47" t="s">
        <v>400</v>
      </c>
      <c r="H1265" s="44" t="str">
        <f>IF(Proc[[#This Row],[type]]="LFF (MDG-F)",MID(Proc[[#This Row],[Obj]],13,10),"")</f>
        <v/>
      </c>
      <c r="I1265" s="152"/>
      <c r="J1265" s="44" t="b">
        <f>Proc[[#This Row],[Requested]]=Proc[[#This Row],[CurrentParent]]</f>
        <v>1</v>
      </c>
      <c r="K1265" s="107" t="str">
        <f>IF(Proc[[#This Row],[Author]]="Marcela Urrego",VLOOKUP(LEFT(Proc[[#This Row],[Requested]],1),Table3[#All],2,0),VLOOKUP(Proc[[#This Row],[Author]],Table4[],2,0))</f>
        <v>HC</v>
      </c>
      <c r="L1265" s="44" t="s">
        <v>1970</v>
      </c>
      <c r="M1265" s="51">
        <v>45782.702824074076</v>
      </c>
      <c r="N1265" s="51">
        <v>45790</v>
      </c>
      <c r="O1265" s="51">
        <v>45790</v>
      </c>
      <c r="P1265" s="52" t="str">
        <f ca="1">IF(Proc[[#This Row],[DaysAgeing]]&gt;5,"yep","on track")</f>
        <v>yep</v>
      </c>
      <c r="Q1265" s="2">
        <f ca="1">IF(Proc[[#This Row],[DateClosed]]="",ABS(NETWORKDAYS(Proc[[#This Row],[DateOpened]],TODAY()))-1,ABS(NETWORKDAYS(Proc[[#This Row],[DateOpened]],Proc[[#This Row],[DateClosed]]))-1)</f>
        <v>6</v>
      </c>
      <c r="R1265" s="52" t="s">
        <v>410</v>
      </c>
      <c r="S1265" s="44"/>
      <c r="T1265" s="153">
        <v>1264</v>
      </c>
    </row>
    <row r="1266" spans="1:20" hidden="1">
      <c r="A1266" s="47" t="s">
        <v>2187</v>
      </c>
      <c r="B1266" s="111" t="str">
        <f>IFERROR(VLOOKUP(Proc[[#This Row],[App]],Table2[],3,0),"open")</f>
        <v>ok</v>
      </c>
      <c r="C1266" s="47" t="s">
        <v>369</v>
      </c>
      <c r="D1266" s="152" t="s">
        <v>8506</v>
      </c>
      <c r="E1266" s="152" t="s">
        <v>2196</v>
      </c>
      <c r="F1266" s="85" t="s">
        <v>2196</v>
      </c>
      <c r="G1266" s="47" t="s">
        <v>400</v>
      </c>
      <c r="H1266" s="44" t="str">
        <f>IF(Proc[[#This Row],[type]]="LFF (MDG-F)",MID(Proc[[#This Row],[Obj]],13,10),"")</f>
        <v/>
      </c>
      <c r="I1266" s="152"/>
      <c r="J1266" s="44" t="b">
        <f>Proc[[#This Row],[Requested]]=Proc[[#This Row],[CurrentParent]]</f>
        <v>1</v>
      </c>
      <c r="K1266" s="107" t="str">
        <f>IF(Proc[[#This Row],[Author]]="Marcela Urrego",VLOOKUP(LEFT(Proc[[#This Row],[Requested]],1),Table3[#All],2,0),VLOOKUP(Proc[[#This Row],[Author]],Table4[],2,0))</f>
        <v>HC</v>
      </c>
      <c r="L1266" s="44" t="s">
        <v>1970</v>
      </c>
      <c r="M1266" s="51">
        <v>45782.702824074076</v>
      </c>
      <c r="N1266" s="51">
        <v>45790</v>
      </c>
      <c r="O1266" s="51">
        <v>45790</v>
      </c>
      <c r="P1266" s="52" t="str">
        <f ca="1">IF(Proc[[#This Row],[DaysAgeing]]&gt;5,"yep","on track")</f>
        <v>yep</v>
      </c>
      <c r="Q1266" s="2">
        <f ca="1">IF(Proc[[#This Row],[DateClosed]]="",ABS(NETWORKDAYS(Proc[[#This Row],[DateOpened]],TODAY()))-1,ABS(NETWORKDAYS(Proc[[#This Row],[DateOpened]],Proc[[#This Row],[DateClosed]]))-1)</f>
        <v>6</v>
      </c>
      <c r="R1266" s="52" t="s">
        <v>410</v>
      </c>
      <c r="S1266" s="44"/>
      <c r="T1266" s="153">
        <v>1265</v>
      </c>
    </row>
    <row r="1267" spans="1:20" hidden="1">
      <c r="A1267" s="47" t="s">
        <v>2187</v>
      </c>
      <c r="B1267" s="111" t="str">
        <f>IFERROR(VLOOKUP(Proc[[#This Row],[App]],Table2[],3,0),"open")</f>
        <v>ok</v>
      </c>
      <c r="C1267" s="47" t="s">
        <v>369</v>
      </c>
      <c r="D1267" s="152" t="s">
        <v>8507</v>
      </c>
      <c r="E1267" s="152" t="s">
        <v>2196</v>
      </c>
      <c r="F1267" s="85" t="s">
        <v>2196</v>
      </c>
      <c r="G1267" s="47" t="s">
        <v>400</v>
      </c>
      <c r="H1267" s="44" t="str">
        <f>IF(Proc[[#This Row],[type]]="LFF (MDG-F)",MID(Proc[[#This Row],[Obj]],13,10),"")</f>
        <v/>
      </c>
      <c r="I1267" s="152"/>
      <c r="J1267" s="44" t="b">
        <f>Proc[[#This Row],[Requested]]=Proc[[#This Row],[CurrentParent]]</f>
        <v>1</v>
      </c>
      <c r="K1267" s="107" t="str">
        <f>IF(Proc[[#This Row],[Author]]="Marcela Urrego",VLOOKUP(LEFT(Proc[[#This Row],[Requested]],1),Table3[#All],2,0),VLOOKUP(Proc[[#This Row],[Author]],Table4[],2,0))</f>
        <v>HC</v>
      </c>
      <c r="L1267" s="44" t="s">
        <v>1970</v>
      </c>
      <c r="M1267" s="51">
        <v>45782.702824074076</v>
      </c>
      <c r="N1267" s="51">
        <v>45790</v>
      </c>
      <c r="O1267" s="51">
        <v>45790</v>
      </c>
      <c r="P1267" s="52" t="str">
        <f ca="1">IF(Proc[[#This Row],[DaysAgeing]]&gt;5,"yep","on track")</f>
        <v>yep</v>
      </c>
      <c r="Q1267" s="2">
        <f ca="1">IF(Proc[[#This Row],[DateClosed]]="",ABS(NETWORKDAYS(Proc[[#This Row],[DateOpened]],TODAY()))-1,ABS(NETWORKDAYS(Proc[[#This Row],[DateOpened]],Proc[[#This Row],[DateClosed]]))-1)</f>
        <v>6</v>
      </c>
      <c r="R1267" s="52" t="s">
        <v>410</v>
      </c>
      <c r="S1267" s="44"/>
      <c r="T1267" s="153">
        <v>1266</v>
      </c>
    </row>
    <row r="1268" spans="1:20" hidden="1">
      <c r="A1268" s="47" t="s">
        <v>2187</v>
      </c>
      <c r="B1268" s="111" t="str">
        <f>IFERROR(VLOOKUP(Proc[[#This Row],[App]],Table2[],3,0),"open")</f>
        <v>ok</v>
      </c>
      <c r="C1268" s="47" t="s">
        <v>369</v>
      </c>
      <c r="D1268" s="152" t="s">
        <v>8508</v>
      </c>
      <c r="E1268" s="152" t="s">
        <v>2196</v>
      </c>
      <c r="F1268" s="85" t="s">
        <v>2196</v>
      </c>
      <c r="G1268" s="47" t="s">
        <v>400</v>
      </c>
      <c r="H1268" s="44" t="str">
        <f>IF(Proc[[#This Row],[type]]="LFF (MDG-F)",MID(Proc[[#This Row],[Obj]],13,10),"")</f>
        <v/>
      </c>
      <c r="I1268" s="152"/>
      <c r="J1268" s="44" t="b">
        <f>Proc[[#This Row],[Requested]]=Proc[[#This Row],[CurrentParent]]</f>
        <v>1</v>
      </c>
      <c r="K1268" s="107" t="str">
        <f>IF(Proc[[#This Row],[Author]]="Marcela Urrego",VLOOKUP(LEFT(Proc[[#This Row],[Requested]],1),Table3[#All],2,0),VLOOKUP(Proc[[#This Row],[Author]],Table4[],2,0))</f>
        <v>HC</v>
      </c>
      <c r="L1268" s="153" t="s">
        <v>1970</v>
      </c>
      <c r="M1268" s="51">
        <v>45782.702824074076</v>
      </c>
      <c r="N1268" s="51">
        <v>45790</v>
      </c>
      <c r="O1268" s="51">
        <v>45790</v>
      </c>
      <c r="P1268" s="52" t="str">
        <f ca="1">IF(Proc[[#This Row],[DaysAgeing]]&gt;5,"yep","on track")</f>
        <v>yep</v>
      </c>
      <c r="Q1268" s="2">
        <f ca="1">IF(Proc[[#This Row],[DateClosed]]="",ABS(NETWORKDAYS(Proc[[#This Row],[DateOpened]],TODAY()))-1,ABS(NETWORKDAYS(Proc[[#This Row],[DateOpened]],Proc[[#This Row],[DateClosed]]))-1)</f>
        <v>6</v>
      </c>
      <c r="R1268" s="52" t="s">
        <v>410</v>
      </c>
      <c r="S1268" s="44"/>
      <c r="T1268" s="153">
        <v>1267</v>
      </c>
    </row>
    <row r="1269" spans="1:20" hidden="1">
      <c r="A1269" s="47" t="s">
        <v>2187</v>
      </c>
      <c r="B1269" s="111" t="str">
        <f>IFERROR(VLOOKUP(Proc[[#This Row],[App]],Table2[],3,0),"open")</f>
        <v>ok</v>
      </c>
      <c r="C1269" s="47" t="s">
        <v>369</v>
      </c>
      <c r="D1269" s="152" t="s">
        <v>8509</v>
      </c>
      <c r="E1269" s="152" t="s">
        <v>2196</v>
      </c>
      <c r="F1269" s="85" t="s">
        <v>2196</v>
      </c>
      <c r="G1269" s="47" t="s">
        <v>400</v>
      </c>
      <c r="H1269" s="44" t="str">
        <f>IF(Proc[[#This Row],[type]]="LFF (MDG-F)",MID(Proc[[#This Row],[Obj]],13,10),"")</f>
        <v/>
      </c>
      <c r="I1269" s="152"/>
      <c r="J1269" s="44" t="b">
        <f>Proc[[#This Row],[Requested]]=Proc[[#This Row],[CurrentParent]]</f>
        <v>1</v>
      </c>
      <c r="K1269" s="107" t="str">
        <f>IF(Proc[[#This Row],[Author]]="Marcela Urrego",VLOOKUP(LEFT(Proc[[#This Row],[Requested]],1),Table3[#All],2,0),VLOOKUP(Proc[[#This Row],[Author]],Table4[],2,0))</f>
        <v>HC</v>
      </c>
      <c r="L1269" s="44" t="s">
        <v>1970</v>
      </c>
      <c r="M1269" s="51">
        <v>45782.702824074076</v>
      </c>
      <c r="N1269" s="51">
        <v>45790</v>
      </c>
      <c r="O1269" s="51">
        <v>45790</v>
      </c>
      <c r="P1269" s="52" t="str">
        <f ca="1">IF(Proc[[#This Row],[DaysAgeing]]&gt;5,"yep","on track")</f>
        <v>yep</v>
      </c>
      <c r="Q1269" s="2">
        <f ca="1">IF(Proc[[#This Row],[DateClosed]]="",ABS(NETWORKDAYS(Proc[[#This Row],[DateOpened]],TODAY()))-1,ABS(NETWORKDAYS(Proc[[#This Row],[DateOpened]],Proc[[#This Row],[DateClosed]]))-1)</f>
        <v>6</v>
      </c>
      <c r="R1269" s="52" t="s">
        <v>410</v>
      </c>
      <c r="S1269" s="44"/>
      <c r="T1269" s="153">
        <v>1268</v>
      </c>
    </row>
    <row r="1270" spans="1:20" hidden="1">
      <c r="A1270" s="47" t="s">
        <v>2187</v>
      </c>
      <c r="B1270" s="111" t="str">
        <f>IFERROR(VLOOKUP(Proc[[#This Row],[App]],Table2[],3,0),"open")</f>
        <v>ok</v>
      </c>
      <c r="C1270" s="47" t="s">
        <v>369</v>
      </c>
      <c r="D1270" s="152" t="s">
        <v>8510</v>
      </c>
      <c r="E1270" s="152" t="s">
        <v>2196</v>
      </c>
      <c r="F1270" s="85" t="s">
        <v>2196</v>
      </c>
      <c r="G1270" s="47" t="s">
        <v>400</v>
      </c>
      <c r="H1270" s="44" t="str">
        <f>IF(Proc[[#This Row],[type]]="LFF (MDG-F)",MID(Proc[[#This Row],[Obj]],13,10),"")</f>
        <v/>
      </c>
      <c r="I1270" s="152"/>
      <c r="J1270" s="44" t="b">
        <f>Proc[[#This Row],[Requested]]=Proc[[#This Row],[CurrentParent]]</f>
        <v>1</v>
      </c>
      <c r="K1270" s="107" t="str">
        <f>IF(Proc[[#This Row],[Author]]="Marcela Urrego",VLOOKUP(LEFT(Proc[[#This Row],[Requested]],1),Table3[#All],2,0),VLOOKUP(Proc[[#This Row],[Author]],Table4[],2,0))</f>
        <v>HC</v>
      </c>
      <c r="L1270" s="44" t="s">
        <v>1970</v>
      </c>
      <c r="M1270" s="51">
        <v>45782.702824074076</v>
      </c>
      <c r="N1270" s="51">
        <v>45790</v>
      </c>
      <c r="O1270" s="51">
        <v>45790</v>
      </c>
      <c r="P1270" s="52" t="str">
        <f ca="1">IF(Proc[[#This Row],[DaysAgeing]]&gt;5,"yep","on track")</f>
        <v>yep</v>
      </c>
      <c r="Q1270" s="2">
        <f ca="1">IF(Proc[[#This Row],[DateClosed]]="",ABS(NETWORKDAYS(Proc[[#This Row],[DateOpened]],TODAY()))-1,ABS(NETWORKDAYS(Proc[[#This Row],[DateOpened]],Proc[[#This Row],[DateClosed]]))-1)</f>
        <v>6</v>
      </c>
      <c r="R1270" s="52" t="s">
        <v>410</v>
      </c>
      <c r="S1270" s="44"/>
      <c r="T1270" s="153">
        <v>1269</v>
      </c>
    </row>
    <row r="1271" spans="1:20" hidden="1">
      <c r="A1271" s="47" t="s">
        <v>2187</v>
      </c>
      <c r="B1271" s="111" t="str">
        <f>IFERROR(VLOOKUP(Proc[[#This Row],[App]],Table2[],3,0),"open")</f>
        <v>ok</v>
      </c>
      <c r="C1271" s="47" t="s">
        <v>369</v>
      </c>
      <c r="D1271" s="152" t="s">
        <v>8511</v>
      </c>
      <c r="E1271" s="152" t="s">
        <v>2196</v>
      </c>
      <c r="F1271" s="152" t="s">
        <v>2196</v>
      </c>
      <c r="G1271" s="47" t="s">
        <v>400</v>
      </c>
      <c r="H1271" s="44" t="str">
        <f>IF(Proc[[#This Row],[type]]="LFF (MDG-F)",MID(Proc[[#This Row],[Obj]],13,10),"")</f>
        <v/>
      </c>
      <c r="I1271" s="152"/>
      <c r="J1271" s="44" t="b">
        <f>Proc[[#This Row],[Requested]]=Proc[[#This Row],[CurrentParent]]</f>
        <v>1</v>
      </c>
      <c r="K1271" s="107" t="str">
        <f>IF(Proc[[#This Row],[Author]]="Marcela Urrego",VLOOKUP(LEFT(Proc[[#This Row],[Requested]],1),Table3[#All],2,0),VLOOKUP(Proc[[#This Row],[Author]],Table4[],2,0))</f>
        <v>HC</v>
      </c>
      <c r="L1271" s="44" t="s">
        <v>1970</v>
      </c>
      <c r="M1271" s="51">
        <v>45782.702824074076</v>
      </c>
      <c r="N1271" s="51">
        <v>45790</v>
      </c>
      <c r="O1271" s="51">
        <v>45790</v>
      </c>
      <c r="P1271" s="52" t="str">
        <f ca="1">IF(Proc[[#This Row],[DaysAgeing]]&gt;5,"yep","on track")</f>
        <v>yep</v>
      </c>
      <c r="Q1271" s="2">
        <f ca="1">IF(Proc[[#This Row],[DateClosed]]="",ABS(NETWORKDAYS(Proc[[#This Row],[DateOpened]],TODAY()))-1,ABS(NETWORKDAYS(Proc[[#This Row],[DateOpened]],Proc[[#This Row],[DateClosed]]))-1)</f>
        <v>6</v>
      </c>
      <c r="R1271" s="52" t="s">
        <v>410</v>
      </c>
      <c r="S1271" s="44"/>
      <c r="T1271" s="153">
        <v>1270</v>
      </c>
    </row>
    <row r="1272" spans="1:20" hidden="1">
      <c r="A1272" s="47" t="s">
        <v>2187</v>
      </c>
      <c r="B1272" s="111" t="str">
        <f>IFERROR(VLOOKUP(Proc[[#This Row],[App]],Table2[],3,0),"open")</f>
        <v>ok</v>
      </c>
      <c r="C1272" s="47" t="s">
        <v>369</v>
      </c>
      <c r="D1272" s="152" t="s">
        <v>8512</v>
      </c>
      <c r="E1272" s="152" t="s">
        <v>2196</v>
      </c>
      <c r="F1272" s="85" t="s">
        <v>2196</v>
      </c>
      <c r="G1272" s="47" t="s">
        <v>400</v>
      </c>
      <c r="H1272" s="44" t="str">
        <f>IF(Proc[[#This Row],[type]]="LFF (MDG-F)",MID(Proc[[#This Row],[Obj]],13,10),"")</f>
        <v/>
      </c>
      <c r="I1272" s="152"/>
      <c r="J1272" s="44" t="b">
        <f>Proc[[#This Row],[Requested]]=Proc[[#This Row],[CurrentParent]]</f>
        <v>1</v>
      </c>
      <c r="K1272" s="107" t="str">
        <f>IF(Proc[[#This Row],[Author]]="Marcela Urrego",VLOOKUP(LEFT(Proc[[#This Row],[Requested]],1),Table3[#All],2,0),VLOOKUP(Proc[[#This Row],[Author]],Table4[],2,0))</f>
        <v>HC</v>
      </c>
      <c r="L1272" s="44" t="s">
        <v>1970</v>
      </c>
      <c r="M1272" s="51">
        <v>45782.702824074076</v>
      </c>
      <c r="N1272" s="51">
        <v>45790</v>
      </c>
      <c r="O1272" s="51">
        <v>45790</v>
      </c>
      <c r="P1272" s="52" t="str">
        <f ca="1">IF(Proc[[#This Row],[DaysAgeing]]&gt;5,"yep","on track")</f>
        <v>yep</v>
      </c>
      <c r="Q1272" s="2">
        <f ca="1">IF(Proc[[#This Row],[DateClosed]]="",ABS(NETWORKDAYS(Proc[[#This Row],[DateOpened]],TODAY()))-1,ABS(NETWORKDAYS(Proc[[#This Row],[DateOpened]],Proc[[#This Row],[DateClosed]]))-1)</f>
        <v>6</v>
      </c>
      <c r="R1272" s="52" t="s">
        <v>410</v>
      </c>
      <c r="S1272" s="44"/>
      <c r="T1272" s="153">
        <v>1271</v>
      </c>
    </row>
    <row r="1273" spans="1:20" hidden="1">
      <c r="A1273" s="47" t="s">
        <v>2187</v>
      </c>
      <c r="B1273" s="111" t="str">
        <f>IFERROR(VLOOKUP(Proc[[#This Row],[App]],Table2[],3,0),"open")</f>
        <v>ok</v>
      </c>
      <c r="C1273" s="47" t="s">
        <v>369</v>
      </c>
      <c r="D1273" s="152" t="s">
        <v>8513</v>
      </c>
      <c r="E1273" s="152" t="s">
        <v>2196</v>
      </c>
      <c r="F1273" s="85" t="s">
        <v>2196</v>
      </c>
      <c r="G1273" s="47" t="s">
        <v>400</v>
      </c>
      <c r="H1273" s="44" t="str">
        <f>IF(Proc[[#This Row],[type]]="LFF (MDG-F)",MID(Proc[[#This Row],[Obj]],13,10),"")</f>
        <v/>
      </c>
      <c r="I1273" s="152"/>
      <c r="J1273" s="44" t="b">
        <f>Proc[[#This Row],[Requested]]=Proc[[#This Row],[CurrentParent]]</f>
        <v>1</v>
      </c>
      <c r="K1273" s="107" t="str">
        <f>IF(Proc[[#This Row],[Author]]="Marcela Urrego",VLOOKUP(LEFT(Proc[[#This Row],[Requested]],1),Table3[#All],2,0),VLOOKUP(Proc[[#This Row],[Author]],Table4[],2,0))</f>
        <v>HC</v>
      </c>
      <c r="L1273" s="153" t="s">
        <v>1970</v>
      </c>
      <c r="M1273" s="51">
        <v>45782.702824074076</v>
      </c>
      <c r="N1273" s="51">
        <v>45790</v>
      </c>
      <c r="O1273" s="51">
        <v>45790</v>
      </c>
      <c r="P1273" s="52" t="str">
        <f ca="1">IF(Proc[[#This Row],[DaysAgeing]]&gt;5,"yep","on track")</f>
        <v>yep</v>
      </c>
      <c r="Q1273" s="2">
        <f ca="1">IF(Proc[[#This Row],[DateClosed]]="",ABS(NETWORKDAYS(Proc[[#This Row],[DateOpened]],TODAY()))-1,ABS(NETWORKDAYS(Proc[[#This Row],[DateOpened]],Proc[[#This Row],[DateClosed]]))-1)</f>
        <v>6</v>
      </c>
      <c r="R1273" s="52" t="s">
        <v>410</v>
      </c>
      <c r="S1273" s="44"/>
      <c r="T1273" s="153">
        <v>1272</v>
      </c>
    </row>
    <row r="1274" spans="1:20" hidden="1">
      <c r="A1274" s="47" t="s">
        <v>2187</v>
      </c>
      <c r="B1274" s="111" t="str">
        <f>IFERROR(VLOOKUP(Proc[[#This Row],[App]],Table2[],3,0),"open")</f>
        <v>ok</v>
      </c>
      <c r="C1274" s="47" t="s">
        <v>369</v>
      </c>
      <c r="D1274" s="152" t="s">
        <v>8514</v>
      </c>
      <c r="E1274" s="152" t="s">
        <v>2196</v>
      </c>
      <c r="F1274" s="85" t="s">
        <v>2196</v>
      </c>
      <c r="G1274" s="47" t="s">
        <v>400</v>
      </c>
      <c r="H1274" s="44" t="str">
        <f>IF(Proc[[#This Row],[type]]="LFF (MDG-F)",MID(Proc[[#This Row],[Obj]],13,10),"")</f>
        <v/>
      </c>
      <c r="I1274" s="152"/>
      <c r="J1274" s="44" t="b">
        <f>Proc[[#This Row],[Requested]]=Proc[[#This Row],[CurrentParent]]</f>
        <v>1</v>
      </c>
      <c r="K1274" s="107" t="str">
        <f>IF(Proc[[#This Row],[Author]]="Marcela Urrego",VLOOKUP(LEFT(Proc[[#This Row],[Requested]],1),Table3[#All],2,0),VLOOKUP(Proc[[#This Row],[Author]],Table4[],2,0))</f>
        <v>HC</v>
      </c>
      <c r="L1274" s="44" t="s">
        <v>1970</v>
      </c>
      <c r="M1274" s="51">
        <v>45782.702824074076</v>
      </c>
      <c r="N1274" s="51">
        <v>45790</v>
      </c>
      <c r="O1274" s="51">
        <v>45790</v>
      </c>
      <c r="P1274" s="52" t="str">
        <f ca="1">IF(Proc[[#This Row],[DaysAgeing]]&gt;5,"yep","on track")</f>
        <v>yep</v>
      </c>
      <c r="Q1274" s="2">
        <f ca="1">IF(Proc[[#This Row],[DateClosed]]="",ABS(NETWORKDAYS(Proc[[#This Row],[DateOpened]],TODAY()))-1,ABS(NETWORKDAYS(Proc[[#This Row],[DateOpened]],Proc[[#This Row],[DateClosed]]))-1)</f>
        <v>6</v>
      </c>
      <c r="R1274" s="52" t="s">
        <v>410</v>
      </c>
      <c r="S1274" s="44"/>
      <c r="T1274" s="153">
        <v>1273</v>
      </c>
    </row>
    <row r="1275" spans="1:20" hidden="1">
      <c r="A1275" s="47" t="s">
        <v>2187</v>
      </c>
      <c r="B1275" s="111" t="str">
        <f>IFERROR(VLOOKUP(Proc[[#This Row],[App]],Table2[],3,0),"open")</f>
        <v>ok</v>
      </c>
      <c r="C1275" s="47" t="s">
        <v>369</v>
      </c>
      <c r="D1275" s="152" t="s">
        <v>8515</v>
      </c>
      <c r="E1275" s="152" t="s">
        <v>2196</v>
      </c>
      <c r="F1275" s="85" t="s">
        <v>2196</v>
      </c>
      <c r="G1275" s="47" t="s">
        <v>400</v>
      </c>
      <c r="H1275" s="44" t="str">
        <f>IF(Proc[[#This Row],[type]]="LFF (MDG-F)",MID(Proc[[#This Row],[Obj]],13,10),"")</f>
        <v/>
      </c>
      <c r="I1275" s="152"/>
      <c r="J1275" s="44" t="b">
        <f>Proc[[#This Row],[Requested]]=Proc[[#This Row],[CurrentParent]]</f>
        <v>1</v>
      </c>
      <c r="K1275" s="107" t="str">
        <f>IF(Proc[[#This Row],[Author]]="Marcela Urrego",VLOOKUP(LEFT(Proc[[#This Row],[Requested]],1),Table3[#All],2,0),VLOOKUP(Proc[[#This Row],[Author]],Table4[],2,0))</f>
        <v>HC</v>
      </c>
      <c r="L1275" s="44" t="s">
        <v>1970</v>
      </c>
      <c r="M1275" s="51">
        <v>45782.702824074076</v>
      </c>
      <c r="N1275" s="51">
        <v>45790</v>
      </c>
      <c r="O1275" s="51">
        <v>45790</v>
      </c>
      <c r="P1275" s="52" t="str">
        <f ca="1">IF(Proc[[#This Row],[DaysAgeing]]&gt;5,"yep","on track")</f>
        <v>yep</v>
      </c>
      <c r="Q1275" s="2">
        <f ca="1">IF(Proc[[#This Row],[DateClosed]]="",ABS(NETWORKDAYS(Proc[[#This Row],[DateOpened]],TODAY()))-1,ABS(NETWORKDAYS(Proc[[#This Row],[DateOpened]],Proc[[#This Row],[DateClosed]]))-1)</f>
        <v>6</v>
      </c>
      <c r="R1275" s="52" t="s">
        <v>410</v>
      </c>
      <c r="S1275" s="44"/>
      <c r="T1275" s="153">
        <v>1274</v>
      </c>
    </row>
    <row r="1276" spans="1:20" hidden="1">
      <c r="A1276" s="47" t="s">
        <v>2187</v>
      </c>
      <c r="B1276" s="111" t="str">
        <f>IFERROR(VLOOKUP(Proc[[#This Row],[App]],Table2[],3,0),"open")</f>
        <v>ok</v>
      </c>
      <c r="C1276" s="47" t="s">
        <v>369</v>
      </c>
      <c r="D1276" s="152" t="s">
        <v>8516</v>
      </c>
      <c r="E1276" s="152" t="s">
        <v>2196</v>
      </c>
      <c r="F1276" s="85" t="s">
        <v>2196</v>
      </c>
      <c r="G1276" s="47" t="s">
        <v>400</v>
      </c>
      <c r="H1276" s="44" t="str">
        <f>IF(Proc[[#This Row],[type]]="LFF (MDG-F)",MID(Proc[[#This Row],[Obj]],13,10),"")</f>
        <v/>
      </c>
      <c r="I1276" s="152"/>
      <c r="J1276" s="44" t="b">
        <f>Proc[[#This Row],[Requested]]=Proc[[#This Row],[CurrentParent]]</f>
        <v>1</v>
      </c>
      <c r="K1276" s="107" t="str">
        <f>IF(Proc[[#This Row],[Author]]="Marcela Urrego",VLOOKUP(LEFT(Proc[[#This Row],[Requested]],1),Table3[#All],2,0),VLOOKUP(Proc[[#This Row],[Author]],Table4[],2,0))</f>
        <v>HC</v>
      </c>
      <c r="L1276" s="44" t="s">
        <v>1970</v>
      </c>
      <c r="M1276" s="51">
        <v>45782.702824074076</v>
      </c>
      <c r="N1276" s="51">
        <v>45790</v>
      </c>
      <c r="O1276" s="51">
        <v>45790</v>
      </c>
      <c r="P1276" s="52" t="str">
        <f ca="1">IF(Proc[[#This Row],[DaysAgeing]]&gt;5,"yep","on track")</f>
        <v>yep</v>
      </c>
      <c r="Q1276" s="2">
        <f ca="1">IF(Proc[[#This Row],[DateClosed]]="",ABS(NETWORKDAYS(Proc[[#This Row],[DateOpened]],TODAY()))-1,ABS(NETWORKDAYS(Proc[[#This Row],[DateOpened]],Proc[[#This Row],[DateClosed]]))-1)</f>
        <v>6</v>
      </c>
      <c r="R1276" s="52" t="s">
        <v>410</v>
      </c>
      <c r="S1276" s="44"/>
      <c r="T1276" s="153">
        <v>1275</v>
      </c>
    </row>
    <row r="1277" spans="1:20" hidden="1">
      <c r="A1277" s="47" t="s">
        <v>2187</v>
      </c>
      <c r="B1277" s="111" t="str">
        <f>IFERROR(VLOOKUP(Proc[[#This Row],[App]],Table2[],3,0),"open")</f>
        <v>ok</v>
      </c>
      <c r="C1277" s="47" t="s">
        <v>369</v>
      </c>
      <c r="D1277" s="152" t="s">
        <v>8517</v>
      </c>
      <c r="E1277" s="152" t="s">
        <v>2196</v>
      </c>
      <c r="F1277" s="85" t="s">
        <v>2196</v>
      </c>
      <c r="G1277" s="47" t="s">
        <v>400</v>
      </c>
      <c r="H1277" s="44" t="str">
        <f>IF(Proc[[#This Row],[type]]="LFF (MDG-F)",MID(Proc[[#This Row],[Obj]],13,10),"")</f>
        <v/>
      </c>
      <c r="I1277" s="152"/>
      <c r="J1277" s="44" t="b">
        <f>Proc[[#This Row],[Requested]]=Proc[[#This Row],[CurrentParent]]</f>
        <v>1</v>
      </c>
      <c r="K1277" s="107" t="str">
        <f>IF(Proc[[#This Row],[Author]]="Marcela Urrego",VLOOKUP(LEFT(Proc[[#This Row],[Requested]],1),Table3[#All],2,0),VLOOKUP(Proc[[#This Row],[Author]],Table4[],2,0))</f>
        <v>HC</v>
      </c>
      <c r="L1277" s="44" t="s">
        <v>1970</v>
      </c>
      <c r="M1277" s="51">
        <v>45782.702824074076</v>
      </c>
      <c r="N1277" s="51">
        <v>45790</v>
      </c>
      <c r="O1277" s="51">
        <v>45790</v>
      </c>
      <c r="P1277" s="52" t="str">
        <f ca="1">IF(Proc[[#This Row],[DaysAgeing]]&gt;5,"yep","on track")</f>
        <v>yep</v>
      </c>
      <c r="Q1277" s="2">
        <f ca="1">IF(Proc[[#This Row],[DateClosed]]="",ABS(NETWORKDAYS(Proc[[#This Row],[DateOpened]],TODAY()))-1,ABS(NETWORKDAYS(Proc[[#This Row],[DateOpened]],Proc[[#This Row],[DateClosed]]))-1)</f>
        <v>6</v>
      </c>
      <c r="R1277" s="52" t="s">
        <v>410</v>
      </c>
      <c r="S1277" s="44"/>
      <c r="T1277" s="153">
        <v>1276</v>
      </c>
    </row>
    <row r="1278" spans="1:20" hidden="1">
      <c r="A1278" s="47" t="s">
        <v>2187</v>
      </c>
      <c r="B1278" s="111" t="str">
        <f>IFERROR(VLOOKUP(Proc[[#This Row],[App]],Table2[],3,0),"open")</f>
        <v>ok</v>
      </c>
      <c r="C1278" s="47" t="s">
        <v>369</v>
      </c>
      <c r="D1278" s="152" t="s">
        <v>8518</v>
      </c>
      <c r="E1278" s="152" t="s">
        <v>2196</v>
      </c>
      <c r="F1278" s="85" t="s">
        <v>2196</v>
      </c>
      <c r="G1278" s="47" t="s">
        <v>400</v>
      </c>
      <c r="H1278" s="44" t="str">
        <f>IF(Proc[[#This Row],[type]]="LFF (MDG-F)",MID(Proc[[#This Row],[Obj]],13,10),"")</f>
        <v/>
      </c>
      <c r="I1278" s="152"/>
      <c r="J1278" s="44" t="b">
        <f>Proc[[#This Row],[Requested]]=Proc[[#This Row],[CurrentParent]]</f>
        <v>1</v>
      </c>
      <c r="K1278" s="107" t="str">
        <f>IF(Proc[[#This Row],[Author]]="Marcela Urrego",VLOOKUP(LEFT(Proc[[#This Row],[Requested]],1),Table3[#All],2,0),VLOOKUP(Proc[[#This Row],[Author]],Table4[],2,0))</f>
        <v>HC</v>
      </c>
      <c r="L1278" s="44" t="s">
        <v>1970</v>
      </c>
      <c r="M1278" s="51">
        <v>45782.702824074076</v>
      </c>
      <c r="N1278" s="51">
        <v>45790</v>
      </c>
      <c r="O1278" s="51">
        <v>45790</v>
      </c>
      <c r="P1278" s="52" t="str">
        <f ca="1">IF(Proc[[#This Row],[DaysAgeing]]&gt;5,"yep","on track")</f>
        <v>yep</v>
      </c>
      <c r="Q1278" s="2">
        <f ca="1">IF(Proc[[#This Row],[DateClosed]]="",ABS(NETWORKDAYS(Proc[[#This Row],[DateOpened]],TODAY()))-1,ABS(NETWORKDAYS(Proc[[#This Row],[DateOpened]],Proc[[#This Row],[DateClosed]]))-1)</f>
        <v>6</v>
      </c>
      <c r="R1278" s="52" t="s">
        <v>410</v>
      </c>
      <c r="S1278" s="44"/>
      <c r="T1278" s="153">
        <v>1277</v>
      </c>
    </row>
    <row r="1279" spans="1:20" hidden="1">
      <c r="A1279" s="47" t="s">
        <v>2187</v>
      </c>
      <c r="B1279" s="111" t="str">
        <f>IFERROR(VLOOKUP(Proc[[#This Row],[App]],Table2[],3,0),"open")</f>
        <v>ok</v>
      </c>
      <c r="C1279" s="47" t="s">
        <v>369</v>
      </c>
      <c r="D1279" s="152" t="s">
        <v>8519</v>
      </c>
      <c r="E1279" s="152" t="s">
        <v>2196</v>
      </c>
      <c r="F1279" s="85" t="s">
        <v>2196</v>
      </c>
      <c r="G1279" s="47" t="s">
        <v>400</v>
      </c>
      <c r="H1279" s="44" t="str">
        <f>IF(Proc[[#This Row],[type]]="LFF (MDG-F)",MID(Proc[[#This Row],[Obj]],13,10),"")</f>
        <v/>
      </c>
      <c r="I1279" s="152"/>
      <c r="J1279" s="44" t="b">
        <f>Proc[[#This Row],[Requested]]=Proc[[#This Row],[CurrentParent]]</f>
        <v>1</v>
      </c>
      <c r="K1279" s="107" t="str">
        <f>IF(Proc[[#This Row],[Author]]="Marcela Urrego",VLOOKUP(LEFT(Proc[[#This Row],[Requested]],1),Table3[#All],2,0),VLOOKUP(Proc[[#This Row],[Author]],Table4[],2,0))</f>
        <v>HC</v>
      </c>
      <c r="L1279" s="44" t="s">
        <v>1970</v>
      </c>
      <c r="M1279" s="51">
        <v>45782.702824074076</v>
      </c>
      <c r="N1279" s="51">
        <v>45790</v>
      </c>
      <c r="O1279" s="51">
        <v>45790</v>
      </c>
      <c r="P1279" s="52" t="str">
        <f ca="1">IF(Proc[[#This Row],[DaysAgeing]]&gt;5,"yep","on track")</f>
        <v>yep</v>
      </c>
      <c r="Q1279" s="2">
        <f ca="1">IF(Proc[[#This Row],[DateClosed]]="",ABS(NETWORKDAYS(Proc[[#This Row],[DateOpened]],TODAY()))-1,ABS(NETWORKDAYS(Proc[[#This Row],[DateOpened]],Proc[[#This Row],[DateClosed]]))-1)</f>
        <v>6</v>
      </c>
      <c r="R1279" s="52" t="s">
        <v>410</v>
      </c>
      <c r="S1279" s="44"/>
      <c r="T1279" s="153">
        <v>1278</v>
      </c>
    </row>
    <row r="1280" spans="1:20" hidden="1">
      <c r="A1280" s="47" t="s">
        <v>2187</v>
      </c>
      <c r="B1280" s="111" t="str">
        <f>IFERROR(VLOOKUP(Proc[[#This Row],[App]],Table2[],3,0),"open")</f>
        <v>ok</v>
      </c>
      <c r="C1280" s="47" t="s">
        <v>369</v>
      </c>
      <c r="D1280" s="152" t="s">
        <v>8520</v>
      </c>
      <c r="E1280" s="152" t="s">
        <v>2196</v>
      </c>
      <c r="F1280" s="85" t="s">
        <v>2196</v>
      </c>
      <c r="G1280" s="47" t="s">
        <v>400</v>
      </c>
      <c r="H1280" s="44" t="str">
        <f>IF(Proc[[#This Row],[type]]="LFF (MDG-F)",MID(Proc[[#This Row],[Obj]],13,10),"")</f>
        <v/>
      </c>
      <c r="I1280" s="152"/>
      <c r="J1280" s="44" t="b">
        <f>Proc[[#This Row],[Requested]]=Proc[[#This Row],[CurrentParent]]</f>
        <v>1</v>
      </c>
      <c r="K1280" s="107" t="str">
        <f>IF(Proc[[#This Row],[Author]]="Marcela Urrego",VLOOKUP(LEFT(Proc[[#This Row],[Requested]],1),Table3[#All],2,0),VLOOKUP(Proc[[#This Row],[Author]],Table4[],2,0))</f>
        <v>HC</v>
      </c>
      <c r="L1280" s="44" t="s">
        <v>1970</v>
      </c>
      <c r="M1280" s="51">
        <v>45782.702824074076</v>
      </c>
      <c r="N1280" s="51">
        <v>45790</v>
      </c>
      <c r="O1280" s="51">
        <v>45790</v>
      </c>
      <c r="P1280" s="52" t="str">
        <f ca="1">IF(Proc[[#This Row],[DaysAgeing]]&gt;5,"yep","on track")</f>
        <v>yep</v>
      </c>
      <c r="Q1280" s="2">
        <f ca="1">IF(Proc[[#This Row],[DateClosed]]="",ABS(NETWORKDAYS(Proc[[#This Row],[DateOpened]],TODAY()))-1,ABS(NETWORKDAYS(Proc[[#This Row],[DateOpened]],Proc[[#This Row],[DateClosed]]))-1)</f>
        <v>6</v>
      </c>
      <c r="R1280" s="52" t="s">
        <v>410</v>
      </c>
      <c r="S1280" s="44"/>
      <c r="T1280" s="153">
        <v>1279</v>
      </c>
    </row>
    <row r="1281" spans="1:20" hidden="1">
      <c r="A1281" s="47" t="s">
        <v>2187</v>
      </c>
      <c r="B1281" s="111" t="str">
        <f>IFERROR(VLOOKUP(Proc[[#This Row],[App]],Table2[],3,0),"open")</f>
        <v>ok</v>
      </c>
      <c r="C1281" s="47" t="s">
        <v>369</v>
      </c>
      <c r="D1281" s="152" t="s">
        <v>8521</v>
      </c>
      <c r="E1281" s="152" t="s">
        <v>2196</v>
      </c>
      <c r="F1281" s="152" t="s">
        <v>2196</v>
      </c>
      <c r="G1281" s="47" t="s">
        <v>400</v>
      </c>
      <c r="H1281" s="44" t="str">
        <f>IF(Proc[[#This Row],[type]]="LFF (MDG-F)",MID(Proc[[#This Row],[Obj]],13,10),"")</f>
        <v/>
      </c>
      <c r="I1281" s="152"/>
      <c r="J1281" s="44" t="b">
        <f>Proc[[#This Row],[Requested]]=Proc[[#This Row],[CurrentParent]]</f>
        <v>1</v>
      </c>
      <c r="K1281" s="107" t="str">
        <f>IF(Proc[[#This Row],[Author]]="Marcela Urrego",VLOOKUP(LEFT(Proc[[#This Row],[Requested]],1),Table3[#All],2,0),VLOOKUP(Proc[[#This Row],[Author]],Table4[],2,0))</f>
        <v>HC</v>
      </c>
      <c r="L1281" s="44" t="s">
        <v>1970</v>
      </c>
      <c r="M1281" s="51">
        <v>45782.702824074076</v>
      </c>
      <c r="N1281" s="51">
        <v>45790</v>
      </c>
      <c r="O1281" s="51">
        <v>45790</v>
      </c>
      <c r="P1281" s="52" t="str">
        <f ca="1">IF(Proc[[#This Row],[DaysAgeing]]&gt;5,"yep","on track")</f>
        <v>yep</v>
      </c>
      <c r="Q1281" s="2">
        <f ca="1">IF(Proc[[#This Row],[DateClosed]]="",ABS(NETWORKDAYS(Proc[[#This Row],[DateOpened]],TODAY()))-1,ABS(NETWORKDAYS(Proc[[#This Row],[DateOpened]],Proc[[#This Row],[DateClosed]]))-1)</f>
        <v>6</v>
      </c>
      <c r="R1281" s="52" t="s">
        <v>410</v>
      </c>
      <c r="S1281" s="44"/>
      <c r="T1281" s="153">
        <v>1280</v>
      </c>
    </row>
    <row r="1282" spans="1:20" hidden="1">
      <c r="A1282" s="47" t="s">
        <v>2187</v>
      </c>
      <c r="B1282" s="111" t="str">
        <f>IFERROR(VLOOKUP(Proc[[#This Row],[App]],Table2[],3,0),"open")</f>
        <v>ok</v>
      </c>
      <c r="C1282" s="47" t="s">
        <v>369</v>
      </c>
      <c r="D1282" s="152" t="s">
        <v>8522</v>
      </c>
      <c r="E1282" s="152" t="s">
        <v>2196</v>
      </c>
      <c r="F1282" s="85" t="s">
        <v>2196</v>
      </c>
      <c r="G1282" s="47" t="s">
        <v>400</v>
      </c>
      <c r="H1282" s="44" t="str">
        <f>IF(Proc[[#This Row],[type]]="LFF (MDG-F)",MID(Proc[[#This Row],[Obj]],13,10),"")</f>
        <v/>
      </c>
      <c r="I1282" s="152"/>
      <c r="J1282" s="44" t="b">
        <f>Proc[[#This Row],[Requested]]=Proc[[#This Row],[CurrentParent]]</f>
        <v>1</v>
      </c>
      <c r="K1282" s="107" t="str">
        <f>IF(Proc[[#This Row],[Author]]="Marcela Urrego",VLOOKUP(LEFT(Proc[[#This Row],[Requested]],1),Table3[#All],2,0),VLOOKUP(Proc[[#This Row],[Author]],Table4[],2,0))</f>
        <v>HC</v>
      </c>
      <c r="L1282" s="153" t="s">
        <v>1970</v>
      </c>
      <c r="M1282" s="51">
        <v>45782.702824074076</v>
      </c>
      <c r="N1282" s="51">
        <v>45790</v>
      </c>
      <c r="O1282" s="51">
        <v>45790</v>
      </c>
      <c r="P1282" s="52" t="str">
        <f ca="1">IF(Proc[[#This Row],[DaysAgeing]]&gt;5,"yep","on track")</f>
        <v>yep</v>
      </c>
      <c r="Q1282" s="2">
        <f ca="1">IF(Proc[[#This Row],[DateClosed]]="",ABS(NETWORKDAYS(Proc[[#This Row],[DateOpened]],TODAY()))-1,ABS(NETWORKDAYS(Proc[[#This Row],[DateOpened]],Proc[[#This Row],[DateClosed]]))-1)</f>
        <v>6</v>
      </c>
      <c r="R1282" s="52" t="s">
        <v>410</v>
      </c>
      <c r="S1282" s="44"/>
      <c r="T1282" s="153">
        <v>1281</v>
      </c>
    </row>
    <row r="1283" spans="1:20" hidden="1">
      <c r="A1283" s="47" t="s">
        <v>2187</v>
      </c>
      <c r="B1283" s="111" t="str">
        <f>IFERROR(VLOOKUP(Proc[[#This Row],[App]],Table2[],3,0),"open")</f>
        <v>ok</v>
      </c>
      <c r="C1283" s="47" t="s">
        <v>369</v>
      </c>
      <c r="D1283" s="152" t="s">
        <v>8523</v>
      </c>
      <c r="E1283" s="152" t="s">
        <v>2196</v>
      </c>
      <c r="F1283" s="85" t="s">
        <v>2196</v>
      </c>
      <c r="G1283" s="47" t="s">
        <v>400</v>
      </c>
      <c r="H1283" s="44" t="str">
        <f>IF(Proc[[#This Row],[type]]="LFF (MDG-F)",MID(Proc[[#This Row],[Obj]],13,10),"")</f>
        <v/>
      </c>
      <c r="I1283" s="152"/>
      <c r="J1283" s="44" t="b">
        <f>Proc[[#This Row],[Requested]]=Proc[[#This Row],[CurrentParent]]</f>
        <v>1</v>
      </c>
      <c r="K1283" s="107" t="str">
        <f>IF(Proc[[#This Row],[Author]]="Marcela Urrego",VLOOKUP(LEFT(Proc[[#This Row],[Requested]],1),Table3[#All],2,0),VLOOKUP(Proc[[#This Row],[Author]],Table4[],2,0))</f>
        <v>HC</v>
      </c>
      <c r="L1283" s="44" t="s">
        <v>1970</v>
      </c>
      <c r="M1283" s="51">
        <v>45782.702824074076</v>
      </c>
      <c r="N1283" s="51">
        <v>45790</v>
      </c>
      <c r="O1283" s="51">
        <v>45790</v>
      </c>
      <c r="P1283" s="52" t="str">
        <f ca="1">IF(Proc[[#This Row],[DaysAgeing]]&gt;5,"yep","on track")</f>
        <v>yep</v>
      </c>
      <c r="Q1283" s="2">
        <f ca="1">IF(Proc[[#This Row],[DateClosed]]="",ABS(NETWORKDAYS(Proc[[#This Row],[DateOpened]],TODAY()))-1,ABS(NETWORKDAYS(Proc[[#This Row],[DateOpened]],Proc[[#This Row],[DateClosed]]))-1)</f>
        <v>6</v>
      </c>
      <c r="R1283" s="52" t="s">
        <v>410</v>
      </c>
      <c r="S1283" s="44"/>
      <c r="T1283" s="153">
        <v>1282</v>
      </c>
    </row>
    <row r="1284" spans="1:20" hidden="1">
      <c r="A1284" s="47" t="s">
        <v>2187</v>
      </c>
      <c r="B1284" s="111" t="str">
        <f>IFERROR(VLOOKUP(Proc[[#This Row],[App]],Table2[],3,0),"open")</f>
        <v>ok</v>
      </c>
      <c r="C1284" s="47" t="s">
        <v>369</v>
      </c>
      <c r="D1284" s="152" t="s">
        <v>8524</v>
      </c>
      <c r="E1284" s="152" t="s">
        <v>2196</v>
      </c>
      <c r="F1284" s="152" t="s">
        <v>2196</v>
      </c>
      <c r="G1284" s="47" t="s">
        <v>400</v>
      </c>
      <c r="H1284" s="44" t="str">
        <f>IF(Proc[[#This Row],[type]]="LFF (MDG-F)",MID(Proc[[#This Row],[Obj]],13,10),"")</f>
        <v/>
      </c>
      <c r="I1284" s="152"/>
      <c r="J1284" s="44" t="b">
        <f>Proc[[#This Row],[Requested]]=Proc[[#This Row],[CurrentParent]]</f>
        <v>1</v>
      </c>
      <c r="K1284" s="107" t="str">
        <f>IF(Proc[[#This Row],[Author]]="Marcela Urrego",VLOOKUP(LEFT(Proc[[#This Row],[Requested]],1),Table3[#All],2,0),VLOOKUP(Proc[[#This Row],[Author]],Table4[],2,0))</f>
        <v>HC</v>
      </c>
      <c r="L1284" s="44" t="s">
        <v>1970</v>
      </c>
      <c r="M1284" s="51">
        <v>45782.702824074076</v>
      </c>
      <c r="N1284" s="51">
        <v>45790</v>
      </c>
      <c r="O1284" s="51">
        <v>45790</v>
      </c>
      <c r="P1284" s="52" t="str">
        <f ca="1">IF(Proc[[#This Row],[DaysAgeing]]&gt;5,"yep","on track")</f>
        <v>yep</v>
      </c>
      <c r="Q1284" s="2">
        <f ca="1">IF(Proc[[#This Row],[DateClosed]]="",ABS(NETWORKDAYS(Proc[[#This Row],[DateOpened]],TODAY()))-1,ABS(NETWORKDAYS(Proc[[#This Row],[DateOpened]],Proc[[#This Row],[DateClosed]]))-1)</f>
        <v>6</v>
      </c>
      <c r="R1284" s="52" t="s">
        <v>410</v>
      </c>
      <c r="S1284" s="44"/>
      <c r="T1284" s="153">
        <v>1283</v>
      </c>
    </row>
    <row r="1285" spans="1:20" hidden="1">
      <c r="A1285" s="47" t="s">
        <v>2187</v>
      </c>
      <c r="B1285" s="152" t="str">
        <f>IFERROR(VLOOKUP(Proc[[#This Row],[App]],Table2[],3,0),"open")</f>
        <v>ok</v>
      </c>
      <c r="C1285" s="47" t="s">
        <v>369</v>
      </c>
      <c r="D1285" s="152" t="s">
        <v>8525</v>
      </c>
      <c r="E1285" s="152" t="s">
        <v>2196</v>
      </c>
      <c r="F1285" s="152" t="s">
        <v>2196</v>
      </c>
      <c r="G1285" s="47" t="s">
        <v>400</v>
      </c>
      <c r="H1285" s="44" t="str">
        <f>IF(Proc[[#This Row],[type]]="LFF (MDG-F)",MID(Proc[[#This Row],[Obj]],13,10),"")</f>
        <v/>
      </c>
      <c r="I1285" s="152"/>
      <c r="J1285" s="44" t="b">
        <f>Proc[[#This Row],[Requested]]=Proc[[#This Row],[CurrentParent]]</f>
        <v>1</v>
      </c>
      <c r="K1285" s="152" t="str">
        <f>IF(Proc[[#This Row],[Author]]="Marcela Urrego",VLOOKUP(LEFT(Proc[[#This Row],[Requested]],1),Table3[#All],2,0),VLOOKUP(Proc[[#This Row],[Author]],Table4[],2,0))</f>
        <v>HC</v>
      </c>
      <c r="L1285" s="44" t="s">
        <v>1970</v>
      </c>
      <c r="M1285" s="51">
        <v>45782.702824074076</v>
      </c>
      <c r="N1285" s="51">
        <v>45790</v>
      </c>
      <c r="O1285" s="51">
        <v>45790</v>
      </c>
      <c r="P1285" s="52" t="str">
        <f ca="1">IF(Proc[[#This Row],[DaysAgeing]]&gt;5,"yep","on track")</f>
        <v>yep</v>
      </c>
      <c r="Q1285" s="2">
        <f ca="1">IF(Proc[[#This Row],[DateClosed]]="",ABS(NETWORKDAYS(Proc[[#This Row],[DateOpened]],TODAY()))-1,ABS(NETWORKDAYS(Proc[[#This Row],[DateOpened]],Proc[[#This Row],[DateClosed]]))-1)</f>
        <v>6</v>
      </c>
      <c r="R1285" s="52" t="s">
        <v>410</v>
      </c>
      <c r="S1285" s="44"/>
      <c r="T1285" s="153">
        <v>1284</v>
      </c>
    </row>
    <row r="1286" spans="1:20" hidden="1">
      <c r="A1286" s="47" t="s">
        <v>2187</v>
      </c>
      <c r="B1286" s="111" t="str">
        <f>IFERROR(VLOOKUP(Proc[[#This Row],[App]],Table2[],3,0),"open")</f>
        <v>ok</v>
      </c>
      <c r="C1286" s="47" t="s">
        <v>369</v>
      </c>
      <c r="D1286" s="152" t="s">
        <v>8526</v>
      </c>
      <c r="E1286" s="152" t="s">
        <v>2196</v>
      </c>
      <c r="F1286" s="152" t="s">
        <v>2196</v>
      </c>
      <c r="G1286" s="47" t="s">
        <v>400</v>
      </c>
      <c r="H1286" s="44" t="str">
        <f>IF(Proc[[#This Row],[type]]="LFF (MDG-F)",MID(Proc[[#This Row],[Obj]],13,10),"")</f>
        <v/>
      </c>
      <c r="I1286" s="152"/>
      <c r="J1286" s="44" t="b">
        <f>Proc[[#This Row],[Requested]]=Proc[[#This Row],[CurrentParent]]</f>
        <v>1</v>
      </c>
      <c r="K1286" s="107" t="str">
        <f>IF(Proc[[#This Row],[Author]]="Marcela Urrego",VLOOKUP(LEFT(Proc[[#This Row],[Requested]],1),Table3[#All],2,0),VLOOKUP(Proc[[#This Row],[Author]],Table4[],2,0))</f>
        <v>HC</v>
      </c>
      <c r="L1286" s="44" t="s">
        <v>1970</v>
      </c>
      <c r="M1286" s="51">
        <v>45782.702824074076</v>
      </c>
      <c r="N1286" s="51">
        <v>45790</v>
      </c>
      <c r="O1286" s="51">
        <v>45790</v>
      </c>
      <c r="P1286" s="52" t="str">
        <f ca="1">IF(Proc[[#This Row],[DaysAgeing]]&gt;5,"yep","on track")</f>
        <v>yep</v>
      </c>
      <c r="Q1286" s="2">
        <f ca="1">IF(Proc[[#This Row],[DateClosed]]="",ABS(NETWORKDAYS(Proc[[#This Row],[DateOpened]],TODAY()))-1,ABS(NETWORKDAYS(Proc[[#This Row],[DateOpened]],Proc[[#This Row],[DateClosed]]))-1)</f>
        <v>6</v>
      </c>
      <c r="R1286" s="52" t="s">
        <v>410</v>
      </c>
      <c r="S1286" s="44"/>
      <c r="T1286" s="153">
        <v>1285</v>
      </c>
    </row>
    <row r="1287" spans="1:20" hidden="1">
      <c r="A1287" s="47" t="s">
        <v>2187</v>
      </c>
      <c r="B1287" s="111" t="str">
        <f>IFERROR(VLOOKUP(Proc[[#This Row],[App]],Table2[],3,0),"open")</f>
        <v>ok</v>
      </c>
      <c r="C1287" s="47" t="s">
        <v>369</v>
      </c>
      <c r="D1287" s="152" t="s">
        <v>8527</v>
      </c>
      <c r="E1287" s="152" t="s">
        <v>2196</v>
      </c>
      <c r="F1287" s="152" t="s">
        <v>2196</v>
      </c>
      <c r="G1287" s="47" t="s">
        <v>400</v>
      </c>
      <c r="H1287" s="44" t="str">
        <f>IF(Proc[[#This Row],[type]]="LFF (MDG-F)",MID(Proc[[#This Row],[Obj]],13,10),"")</f>
        <v/>
      </c>
      <c r="I1287" s="152"/>
      <c r="J1287" s="44" t="b">
        <f>Proc[[#This Row],[Requested]]=Proc[[#This Row],[CurrentParent]]</f>
        <v>1</v>
      </c>
      <c r="K1287" s="107" t="str">
        <f>IF(Proc[[#This Row],[Author]]="Marcela Urrego",VLOOKUP(LEFT(Proc[[#This Row],[Requested]],1),Table3[#All],2,0),VLOOKUP(Proc[[#This Row],[Author]],Table4[],2,0))</f>
        <v>HC</v>
      </c>
      <c r="L1287" s="44" t="s">
        <v>1970</v>
      </c>
      <c r="M1287" s="51">
        <v>45782.702824074076</v>
      </c>
      <c r="N1287" s="51">
        <v>45790</v>
      </c>
      <c r="O1287" s="51">
        <v>45790</v>
      </c>
      <c r="P1287" s="52" t="str">
        <f ca="1">IF(Proc[[#This Row],[DaysAgeing]]&gt;5,"yep","on track")</f>
        <v>yep</v>
      </c>
      <c r="Q1287" s="2">
        <f ca="1">IF(Proc[[#This Row],[DateClosed]]="",ABS(NETWORKDAYS(Proc[[#This Row],[DateOpened]],TODAY()))-1,ABS(NETWORKDAYS(Proc[[#This Row],[DateOpened]],Proc[[#This Row],[DateClosed]]))-1)</f>
        <v>6</v>
      </c>
      <c r="R1287" s="52" t="s">
        <v>410</v>
      </c>
      <c r="S1287" s="44"/>
      <c r="T1287" s="153">
        <v>1286</v>
      </c>
    </row>
    <row r="1288" spans="1:20" hidden="1">
      <c r="A1288" s="47" t="s">
        <v>2187</v>
      </c>
      <c r="B1288" s="111" t="str">
        <f>IFERROR(VLOOKUP(Proc[[#This Row],[App]],Table2[],3,0),"open")</f>
        <v>ok</v>
      </c>
      <c r="C1288" s="47" t="s">
        <v>369</v>
      </c>
      <c r="D1288" s="152" t="s">
        <v>8528</v>
      </c>
      <c r="E1288" s="152" t="s">
        <v>2196</v>
      </c>
      <c r="F1288" s="152" t="s">
        <v>2196</v>
      </c>
      <c r="G1288" s="47" t="s">
        <v>400</v>
      </c>
      <c r="H1288" s="44" t="str">
        <f>IF(Proc[[#This Row],[type]]="LFF (MDG-F)",MID(Proc[[#This Row],[Obj]],13,10),"")</f>
        <v/>
      </c>
      <c r="I1288" s="152"/>
      <c r="J1288" s="44" t="b">
        <f>Proc[[#This Row],[Requested]]=Proc[[#This Row],[CurrentParent]]</f>
        <v>1</v>
      </c>
      <c r="K1288" s="107" t="str">
        <f>IF(Proc[[#This Row],[Author]]="Marcela Urrego",VLOOKUP(LEFT(Proc[[#This Row],[Requested]],1),Table3[#All],2,0),VLOOKUP(Proc[[#This Row],[Author]],Table4[],2,0))</f>
        <v>HC</v>
      </c>
      <c r="L1288" s="44" t="s">
        <v>1970</v>
      </c>
      <c r="M1288" s="51">
        <v>45782.702824074076</v>
      </c>
      <c r="N1288" s="51">
        <v>45790</v>
      </c>
      <c r="O1288" s="51">
        <v>45790</v>
      </c>
      <c r="P1288" s="52" t="str">
        <f ca="1">IF(Proc[[#This Row],[DaysAgeing]]&gt;5,"yep","on track")</f>
        <v>yep</v>
      </c>
      <c r="Q1288" s="2">
        <f ca="1">IF(Proc[[#This Row],[DateClosed]]="",ABS(NETWORKDAYS(Proc[[#This Row],[DateOpened]],TODAY()))-1,ABS(NETWORKDAYS(Proc[[#This Row],[DateOpened]],Proc[[#This Row],[DateClosed]]))-1)</f>
        <v>6</v>
      </c>
      <c r="R1288" s="52" t="s">
        <v>410</v>
      </c>
      <c r="S1288" s="44"/>
      <c r="T1288" s="153">
        <v>1287</v>
      </c>
    </row>
    <row r="1289" spans="1:20" hidden="1">
      <c r="A1289" s="47" t="s">
        <v>2187</v>
      </c>
      <c r="B1289" s="111" t="str">
        <f>IFERROR(VLOOKUP(Proc[[#This Row],[App]],Table2[],3,0),"open")</f>
        <v>ok</v>
      </c>
      <c r="C1289" s="47" t="s">
        <v>369</v>
      </c>
      <c r="D1289" s="152" t="s">
        <v>8529</v>
      </c>
      <c r="E1289" s="152" t="s">
        <v>2196</v>
      </c>
      <c r="F1289" s="152" t="s">
        <v>2196</v>
      </c>
      <c r="G1289" s="47" t="s">
        <v>400</v>
      </c>
      <c r="H1289" s="44" t="str">
        <f>IF(Proc[[#This Row],[type]]="LFF (MDG-F)",MID(Proc[[#This Row],[Obj]],13,10),"")</f>
        <v/>
      </c>
      <c r="I1289" s="152"/>
      <c r="J1289" s="44" t="b">
        <f>Proc[[#This Row],[Requested]]=Proc[[#This Row],[CurrentParent]]</f>
        <v>1</v>
      </c>
      <c r="K1289" s="107" t="str">
        <f>IF(Proc[[#This Row],[Author]]="Marcela Urrego",VLOOKUP(LEFT(Proc[[#This Row],[Requested]],1),Table3[#All],2,0),VLOOKUP(Proc[[#This Row],[Author]],Table4[],2,0))</f>
        <v>HC</v>
      </c>
      <c r="L1289" s="44" t="s">
        <v>1970</v>
      </c>
      <c r="M1289" s="51">
        <v>45782.702824074076</v>
      </c>
      <c r="N1289" s="51">
        <v>45790</v>
      </c>
      <c r="O1289" s="51">
        <v>45790</v>
      </c>
      <c r="P1289" s="52" t="str">
        <f ca="1">IF(Proc[[#This Row],[DaysAgeing]]&gt;5,"yep","on track")</f>
        <v>yep</v>
      </c>
      <c r="Q1289" s="2">
        <f ca="1">IF(Proc[[#This Row],[DateClosed]]="",ABS(NETWORKDAYS(Proc[[#This Row],[DateOpened]],TODAY()))-1,ABS(NETWORKDAYS(Proc[[#This Row],[DateOpened]],Proc[[#This Row],[DateClosed]]))-1)</f>
        <v>6</v>
      </c>
      <c r="R1289" s="52" t="s">
        <v>410</v>
      </c>
      <c r="S1289" s="44"/>
      <c r="T1289" s="153">
        <v>1288</v>
      </c>
    </row>
    <row r="1290" spans="1:20" hidden="1">
      <c r="A1290" s="47" t="s">
        <v>2187</v>
      </c>
      <c r="B1290" s="111" t="str">
        <f>IFERROR(VLOOKUP(Proc[[#This Row],[App]],Table2[],3,0),"open")</f>
        <v>ok</v>
      </c>
      <c r="C1290" s="47" t="s">
        <v>369</v>
      </c>
      <c r="D1290" s="152" t="s">
        <v>8530</v>
      </c>
      <c r="E1290" s="152" t="s">
        <v>2196</v>
      </c>
      <c r="F1290" s="85" t="s">
        <v>2196</v>
      </c>
      <c r="G1290" s="47" t="s">
        <v>400</v>
      </c>
      <c r="H1290" s="44" t="str">
        <f>IF(Proc[[#This Row],[type]]="LFF (MDG-F)",MID(Proc[[#This Row],[Obj]],13,10),"")</f>
        <v/>
      </c>
      <c r="I1290" s="152"/>
      <c r="J1290" s="44" t="b">
        <f>Proc[[#This Row],[Requested]]=Proc[[#This Row],[CurrentParent]]</f>
        <v>1</v>
      </c>
      <c r="K1290" s="107" t="str">
        <f>IF(Proc[[#This Row],[Author]]="Marcela Urrego",VLOOKUP(LEFT(Proc[[#This Row],[Requested]],1),Table3[#All],2,0),VLOOKUP(Proc[[#This Row],[Author]],Table4[],2,0))</f>
        <v>HC</v>
      </c>
      <c r="L1290" s="44" t="s">
        <v>1970</v>
      </c>
      <c r="M1290" s="51">
        <v>45782.702824074076</v>
      </c>
      <c r="N1290" s="51">
        <v>45790</v>
      </c>
      <c r="O1290" s="51">
        <v>45790</v>
      </c>
      <c r="P1290" s="52" t="str">
        <f ca="1">IF(Proc[[#This Row],[DaysAgeing]]&gt;5,"yep","on track")</f>
        <v>yep</v>
      </c>
      <c r="Q1290" s="2">
        <f ca="1">IF(Proc[[#This Row],[DateClosed]]="",ABS(NETWORKDAYS(Proc[[#This Row],[DateOpened]],TODAY()))-1,ABS(NETWORKDAYS(Proc[[#This Row],[DateOpened]],Proc[[#This Row],[DateClosed]]))-1)</f>
        <v>6</v>
      </c>
      <c r="R1290" s="52" t="s">
        <v>410</v>
      </c>
      <c r="S1290" s="44"/>
      <c r="T1290" s="153">
        <v>1289</v>
      </c>
    </row>
    <row r="1291" spans="1:20" hidden="1">
      <c r="A1291" s="47" t="s">
        <v>2187</v>
      </c>
      <c r="B1291" s="111" t="str">
        <f>IFERROR(VLOOKUP(Proc[[#This Row],[App]],Table2[],3,0),"open")</f>
        <v>ok</v>
      </c>
      <c r="C1291" s="47" t="s">
        <v>369</v>
      </c>
      <c r="D1291" s="152" t="s">
        <v>8531</v>
      </c>
      <c r="E1291" s="152" t="s">
        <v>2196</v>
      </c>
      <c r="F1291" s="152" t="s">
        <v>2196</v>
      </c>
      <c r="G1291" s="47" t="s">
        <v>400</v>
      </c>
      <c r="H1291" s="44" t="str">
        <f>IF(Proc[[#This Row],[type]]="LFF (MDG-F)",MID(Proc[[#This Row],[Obj]],13,10),"")</f>
        <v/>
      </c>
      <c r="I1291" s="152"/>
      <c r="J1291" s="44" t="b">
        <f>Proc[[#This Row],[Requested]]=Proc[[#This Row],[CurrentParent]]</f>
        <v>1</v>
      </c>
      <c r="K1291" s="107" t="str">
        <f>IF(Proc[[#This Row],[Author]]="Marcela Urrego",VLOOKUP(LEFT(Proc[[#This Row],[Requested]],1),Table3[#All],2,0),VLOOKUP(Proc[[#This Row],[Author]],Table4[],2,0))</f>
        <v>HC</v>
      </c>
      <c r="L1291" s="44" t="s">
        <v>1970</v>
      </c>
      <c r="M1291" s="51">
        <v>45782.702824074076</v>
      </c>
      <c r="N1291" s="51">
        <v>45790</v>
      </c>
      <c r="O1291" s="51">
        <v>45790</v>
      </c>
      <c r="P1291" s="52" t="str">
        <f ca="1">IF(Proc[[#This Row],[DaysAgeing]]&gt;5,"yep","on track")</f>
        <v>yep</v>
      </c>
      <c r="Q1291" s="2">
        <f ca="1">IF(Proc[[#This Row],[DateClosed]]="",ABS(NETWORKDAYS(Proc[[#This Row],[DateOpened]],TODAY()))-1,ABS(NETWORKDAYS(Proc[[#This Row],[DateOpened]],Proc[[#This Row],[DateClosed]]))-1)</f>
        <v>6</v>
      </c>
      <c r="R1291" s="52" t="s">
        <v>410</v>
      </c>
      <c r="S1291" s="44"/>
      <c r="T1291" s="153">
        <v>1290</v>
      </c>
    </row>
    <row r="1292" spans="1:20" hidden="1">
      <c r="A1292" s="47" t="s">
        <v>2187</v>
      </c>
      <c r="B1292" s="111" t="str">
        <f>IFERROR(VLOOKUP(Proc[[#This Row],[App]],Table2[],3,0),"open")</f>
        <v>ok</v>
      </c>
      <c r="C1292" s="47" t="s">
        <v>369</v>
      </c>
      <c r="D1292" s="152" t="s">
        <v>8532</v>
      </c>
      <c r="E1292" s="152" t="s">
        <v>2196</v>
      </c>
      <c r="F1292" s="152" t="s">
        <v>2196</v>
      </c>
      <c r="G1292" s="47" t="s">
        <v>400</v>
      </c>
      <c r="H1292" s="44" t="str">
        <f>IF(Proc[[#This Row],[type]]="LFF (MDG-F)",MID(Proc[[#This Row],[Obj]],13,10),"")</f>
        <v/>
      </c>
      <c r="I1292" s="152"/>
      <c r="J1292" s="44" t="b">
        <f>Proc[[#This Row],[Requested]]=Proc[[#This Row],[CurrentParent]]</f>
        <v>1</v>
      </c>
      <c r="K1292" s="107" t="str">
        <f>IF(Proc[[#This Row],[Author]]="Marcela Urrego",VLOOKUP(LEFT(Proc[[#This Row],[Requested]],1),Table3[#All],2,0),VLOOKUP(Proc[[#This Row],[Author]],Table4[],2,0))</f>
        <v>HC</v>
      </c>
      <c r="L1292" s="44" t="s">
        <v>1970</v>
      </c>
      <c r="M1292" s="51">
        <v>45782.702824074076</v>
      </c>
      <c r="N1292" s="51">
        <v>45790</v>
      </c>
      <c r="O1292" s="51">
        <v>45790</v>
      </c>
      <c r="P1292" s="52" t="str">
        <f ca="1">IF(Proc[[#This Row],[DaysAgeing]]&gt;5,"yep","on track")</f>
        <v>yep</v>
      </c>
      <c r="Q1292" s="2">
        <f ca="1">IF(Proc[[#This Row],[DateClosed]]="",ABS(NETWORKDAYS(Proc[[#This Row],[DateOpened]],TODAY()))-1,ABS(NETWORKDAYS(Proc[[#This Row],[DateOpened]],Proc[[#This Row],[DateClosed]]))-1)</f>
        <v>6</v>
      </c>
      <c r="R1292" s="52" t="s">
        <v>410</v>
      </c>
      <c r="S1292" s="44"/>
      <c r="T1292" s="153">
        <v>1291</v>
      </c>
    </row>
    <row r="1293" spans="1:20" hidden="1">
      <c r="A1293" s="47" t="s">
        <v>2187</v>
      </c>
      <c r="B1293" s="152" t="str">
        <f>IFERROR(VLOOKUP(Proc[[#This Row],[App]],Table2[],3,0),"open")</f>
        <v>ok</v>
      </c>
      <c r="C1293" s="47" t="s">
        <v>369</v>
      </c>
      <c r="D1293" s="152" t="s">
        <v>8533</v>
      </c>
      <c r="E1293" s="152" t="s">
        <v>2196</v>
      </c>
      <c r="F1293" s="152" t="s">
        <v>2196</v>
      </c>
      <c r="G1293" s="47" t="s">
        <v>400</v>
      </c>
      <c r="H1293" s="44" t="str">
        <f>IF(Proc[[#This Row],[type]]="LFF (MDG-F)",MID(Proc[[#This Row],[Obj]],13,10),"")</f>
        <v/>
      </c>
      <c r="I1293" s="152"/>
      <c r="J1293" s="44" t="b">
        <f>Proc[[#This Row],[Requested]]=Proc[[#This Row],[CurrentParent]]</f>
        <v>1</v>
      </c>
      <c r="K1293" s="152" t="str">
        <f>IF(Proc[[#This Row],[Author]]="Marcela Urrego",VLOOKUP(LEFT(Proc[[#This Row],[Requested]],1),Table3[#All],2,0),VLOOKUP(Proc[[#This Row],[Author]],Table4[],2,0))</f>
        <v>HC</v>
      </c>
      <c r="L1293" s="44" t="s">
        <v>1970</v>
      </c>
      <c r="M1293" s="51">
        <v>45782.702824074076</v>
      </c>
      <c r="N1293" s="51">
        <v>45790</v>
      </c>
      <c r="O1293" s="51">
        <v>45790</v>
      </c>
      <c r="P1293" s="52" t="str">
        <f ca="1">IF(Proc[[#This Row],[DaysAgeing]]&gt;5,"yep","on track")</f>
        <v>yep</v>
      </c>
      <c r="Q1293" s="2">
        <f ca="1">IF(Proc[[#This Row],[DateClosed]]="",ABS(NETWORKDAYS(Proc[[#This Row],[DateOpened]],TODAY()))-1,ABS(NETWORKDAYS(Proc[[#This Row],[DateOpened]],Proc[[#This Row],[DateClosed]]))-1)</f>
        <v>6</v>
      </c>
      <c r="R1293" s="52" t="s">
        <v>410</v>
      </c>
      <c r="S1293" s="44"/>
      <c r="T1293" s="153">
        <v>1292</v>
      </c>
    </row>
    <row r="1294" spans="1:20" hidden="1">
      <c r="A1294" t="s">
        <v>2198</v>
      </c>
      <c r="B1294" s="111" t="str">
        <f>IFERROR(VLOOKUP(Proc[[#This Row],[App]],Table2[],3,0),"open")</f>
        <v>ok</v>
      </c>
      <c r="C1294" s="47" t="s">
        <v>369</v>
      </c>
      <c r="D1294" s="152" t="s">
        <v>8534</v>
      </c>
      <c r="E1294" s="152" t="s">
        <v>1887</v>
      </c>
      <c r="F1294" s="85" t="s">
        <v>2197</v>
      </c>
      <c r="G1294" s="47" t="s">
        <v>400</v>
      </c>
      <c r="H1294" s="44" t="str">
        <f>IF(Proc[[#This Row],[type]]="LFF (MDG-F)",MID(Proc[[#This Row],[Obj]],13,10),"")</f>
        <v/>
      </c>
      <c r="I1294" s="152"/>
      <c r="J1294" s="44" t="b">
        <f>Proc[[#This Row],[Requested]]=Proc[[#This Row],[CurrentParent]]</f>
        <v>0</v>
      </c>
      <c r="K1294" s="107" t="str">
        <f>IF(Proc[[#This Row],[Author]]="Marcela Urrego",VLOOKUP(LEFT(Proc[[#This Row],[Requested]],1),Table3[#All],2,0),VLOOKUP(Proc[[#This Row],[Author]],Table4[],2,0))</f>
        <v>MGF</v>
      </c>
      <c r="L1294" s="44" t="s">
        <v>1970</v>
      </c>
      <c r="M1294" s="51">
        <v>45783.524351851855</v>
      </c>
      <c r="N1294" s="51">
        <v>45790</v>
      </c>
      <c r="O1294" s="51">
        <v>45790</v>
      </c>
      <c r="P1294" s="52" t="str">
        <f ca="1">IF(Proc[[#This Row],[DaysAgeing]]&gt;5,"yep","on track")</f>
        <v>on track</v>
      </c>
      <c r="Q1294" s="2">
        <f ca="1">IF(Proc[[#This Row],[DateClosed]]="",ABS(NETWORKDAYS(Proc[[#This Row],[DateOpened]],TODAY()))-1,ABS(NETWORKDAYS(Proc[[#This Row],[DateOpened]],Proc[[#This Row],[DateClosed]]))-1)</f>
        <v>5</v>
      </c>
      <c r="R1294" s="52" t="s">
        <v>514</v>
      </c>
      <c r="S1294" s="44"/>
      <c r="T1294" s="153">
        <v>1293</v>
      </c>
    </row>
    <row r="1295" spans="1:20" hidden="1">
      <c r="A1295" t="s">
        <v>2199</v>
      </c>
      <c r="B1295" s="111" t="str">
        <f>IFERROR(VLOOKUP(Proc[[#This Row],[App]],Table2[],3,0),"open")</f>
        <v>ok</v>
      </c>
      <c r="C1295" t="s">
        <v>369</v>
      </c>
      <c r="D1295" s="152" t="s">
        <v>8535</v>
      </c>
      <c r="E1295" s="152" t="s">
        <v>2200</v>
      </c>
      <c r="F1295" s="85" t="s">
        <v>2200</v>
      </c>
      <c r="G1295" s="47" t="s">
        <v>400</v>
      </c>
      <c r="H1295" s="44" t="str">
        <f>IF(Proc[[#This Row],[type]]="LFF (MDG-F)",MID(Proc[[#This Row],[Obj]],13,10),"")</f>
        <v/>
      </c>
      <c r="I1295" s="152"/>
      <c r="J1295" s="44" t="b">
        <f>Proc[[#This Row],[Requested]]=Proc[[#This Row],[CurrentParent]]</f>
        <v>1</v>
      </c>
      <c r="K1295" s="107" t="str">
        <f>IF(Proc[[#This Row],[Author]]="Marcela Urrego",VLOOKUP(LEFT(Proc[[#This Row],[Requested]],1),Table3[#All],2,0),VLOOKUP(Proc[[#This Row],[Author]],Table4[],2,0))</f>
        <v>MGF</v>
      </c>
      <c r="L1295" s="44" t="s">
        <v>1970</v>
      </c>
      <c r="M1295" s="51">
        <v>45785.703668981485</v>
      </c>
      <c r="N1295" s="51">
        <v>45790</v>
      </c>
      <c r="O1295" s="51">
        <v>45790</v>
      </c>
      <c r="P1295" s="52" t="str">
        <f ca="1">IF(Proc[[#This Row],[DaysAgeing]]&gt;5,"yep","on track")</f>
        <v>on track</v>
      </c>
      <c r="Q1295" s="2">
        <f ca="1">IF(Proc[[#This Row],[DateClosed]]="",ABS(NETWORKDAYS(Proc[[#This Row],[DateOpened]],TODAY()))-1,ABS(NETWORKDAYS(Proc[[#This Row],[DateOpened]],Proc[[#This Row],[DateClosed]]))-1)</f>
        <v>3</v>
      </c>
      <c r="R1295" s="52" t="s">
        <v>1067</v>
      </c>
      <c r="S1295" s="44"/>
      <c r="T1295" s="153">
        <v>1294</v>
      </c>
    </row>
    <row r="1296" spans="1:20" hidden="1">
      <c r="A1296" s="47" t="s">
        <v>2199</v>
      </c>
      <c r="B1296" s="111" t="str">
        <f>IFERROR(VLOOKUP(Proc[[#This Row],[App]],Table2[],3,0),"open")</f>
        <v>ok</v>
      </c>
      <c r="C1296" s="47" t="s">
        <v>377</v>
      </c>
      <c r="D1296" s="152" t="s">
        <v>8149</v>
      </c>
      <c r="E1296" s="152" t="s">
        <v>734</v>
      </c>
      <c r="F1296" s="72" t="s">
        <v>734</v>
      </c>
      <c r="G1296" t="s">
        <v>406</v>
      </c>
      <c r="H1296" s="44" t="str">
        <f>IF(Proc[[#This Row],[type]]="LFF (MDG-F)",MID(Proc[[#This Row],[Obj]],13,10),"")</f>
        <v>US20Z01000</v>
      </c>
      <c r="I1296" s="152"/>
      <c r="J1296" s="44" t="b">
        <f>Proc[[#This Row],[Requested]]=Proc[[#This Row],[CurrentParent]]</f>
        <v>1</v>
      </c>
      <c r="K1296" s="107" t="str">
        <f>IF(Proc[[#This Row],[Author]]="Marcela Urrego",VLOOKUP(LEFT(Proc[[#This Row],[Requested]],1),Table3[#All],2,0),VLOOKUP(Proc[[#This Row],[Author]],Table4[],2,0))</f>
        <v>MGF</v>
      </c>
      <c r="L1296" s="44" t="s">
        <v>1970</v>
      </c>
      <c r="M1296" s="51">
        <v>45785.703668981485</v>
      </c>
      <c r="N1296" s="51"/>
      <c r="O1296" s="51">
        <v>45790</v>
      </c>
      <c r="P1296" s="52" t="str">
        <f ca="1">IF(Proc[[#This Row],[DaysAgeing]]&gt;5,"yep","on track")</f>
        <v>on track</v>
      </c>
      <c r="Q1296" s="2">
        <f ca="1">IF(Proc[[#This Row],[DateClosed]]="",ABS(NETWORKDAYS(Proc[[#This Row],[DateOpened]],TODAY()))-1,ABS(NETWORKDAYS(Proc[[#This Row],[DateOpened]],Proc[[#This Row],[DateClosed]]))-1)</f>
        <v>3</v>
      </c>
      <c r="R1296" s="52" t="s">
        <v>1067</v>
      </c>
      <c r="S1296" s="153" t="e">
        <f>VLOOKUP(Proc[[#This Row],[Obj]],#REF!,2,0)</f>
        <v>#REF!</v>
      </c>
      <c r="T1296" s="153">
        <v>1295</v>
      </c>
    </row>
    <row r="1297" spans="1:20" hidden="1">
      <c r="A1297" t="s">
        <v>2201</v>
      </c>
      <c r="B1297" s="152" t="str">
        <f>IFERROR(VLOOKUP(Proc[[#This Row],[App]],Table2[],3,0),"open")</f>
        <v>ok</v>
      </c>
      <c r="C1297" s="47" t="s">
        <v>369</v>
      </c>
      <c r="D1297" s="152" t="s">
        <v>8536</v>
      </c>
      <c r="E1297" s="152" t="s">
        <v>2202</v>
      </c>
      <c r="F1297" s="152" t="s">
        <v>2202</v>
      </c>
      <c r="G1297" s="47" t="s">
        <v>400</v>
      </c>
      <c r="H1297" s="44" t="str">
        <f>IF(Proc[[#This Row],[type]]="LFF (MDG-F)",MID(Proc[[#This Row],[Obj]],13,10),"")</f>
        <v/>
      </c>
      <c r="I1297" s="152"/>
      <c r="J1297" s="44" t="b">
        <f>Proc[[#This Row],[Requested]]=Proc[[#This Row],[CurrentParent]]</f>
        <v>1</v>
      </c>
      <c r="K1297" s="152" t="str">
        <f>IF(Proc[[#This Row],[Author]]="Marcela Urrego",VLOOKUP(LEFT(Proc[[#This Row],[Requested]],1),Table3[#All],2,0),VLOOKUP(Proc[[#This Row],[Author]],Table4[],2,0))</f>
        <v>MGF</v>
      </c>
      <c r="L1297" s="44" t="s">
        <v>1970</v>
      </c>
      <c r="M1297" s="51">
        <v>45785.653692129628</v>
      </c>
      <c r="N1297" s="51">
        <v>45790</v>
      </c>
      <c r="O1297" s="51">
        <v>45790</v>
      </c>
      <c r="P1297" s="52" t="str">
        <f ca="1">IF(Proc[[#This Row],[DaysAgeing]]&gt;5,"yep","on track")</f>
        <v>on track</v>
      </c>
      <c r="Q1297" s="2">
        <f ca="1">IF(Proc[[#This Row],[DateClosed]]="",ABS(NETWORKDAYS(Proc[[#This Row],[DateOpened]],TODAY()))-1,ABS(NETWORKDAYS(Proc[[#This Row],[DateOpened]],Proc[[#This Row],[DateClosed]]))-1)</f>
        <v>3</v>
      </c>
      <c r="R1297" s="52" t="s">
        <v>1377</v>
      </c>
      <c r="S1297" s="44"/>
      <c r="T1297" s="153">
        <v>1296</v>
      </c>
    </row>
    <row r="1298" spans="1:20" hidden="1">
      <c r="A1298" t="s">
        <v>2203</v>
      </c>
      <c r="B1298" s="111" t="str">
        <f>IFERROR(VLOOKUP(Proc[[#This Row],[App]],Table2[],3,0),"open")</f>
        <v>ok</v>
      </c>
      <c r="C1298" s="47" t="s">
        <v>369</v>
      </c>
      <c r="D1298" s="152" t="s">
        <v>2204</v>
      </c>
      <c r="E1298" s="152" t="s">
        <v>2205</v>
      </c>
      <c r="F1298" s="152" t="s">
        <v>2205</v>
      </c>
      <c r="G1298" s="47" t="s">
        <v>400</v>
      </c>
      <c r="H1298" s="44" t="str">
        <f>IF(Proc[[#This Row],[type]]="LFF (MDG-F)",MID(Proc[[#This Row],[Obj]],13,10),"")</f>
        <v/>
      </c>
      <c r="I1298" s="152"/>
      <c r="J1298" s="44" t="b">
        <f>Proc[[#This Row],[Requested]]=Proc[[#This Row],[CurrentParent]]</f>
        <v>1</v>
      </c>
      <c r="K1298" s="107" t="str">
        <f>IF(Proc[[#This Row],[Author]]="Marcela Urrego",VLOOKUP(LEFT(Proc[[#This Row],[Requested]],1),Table3[#All],2,0),VLOOKUP(Proc[[#This Row],[Author]],Table4[],2,0))</f>
        <v>MGF</v>
      </c>
      <c r="L1298" s="44" t="s">
        <v>1970</v>
      </c>
      <c r="M1298" s="51">
        <v>45785.598506944443</v>
      </c>
      <c r="N1298" s="51">
        <v>45790</v>
      </c>
      <c r="O1298" s="51">
        <v>45790</v>
      </c>
      <c r="P1298" s="52" t="str">
        <f ca="1">IF(Proc[[#This Row],[DaysAgeing]]&gt;5,"yep","on track")</f>
        <v>on track</v>
      </c>
      <c r="Q1298" s="2">
        <f ca="1">IF(Proc[[#This Row],[DateClosed]]="",ABS(NETWORKDAYS(Proc[[#This Row],[DateOpened]],TODAY()))-1,ABS(NETWORKDAYS(Proc[[#This Row],[DateOpened]],Proc[[#This Row],[DateClosed]]))-1)</f>
        <v>3</v>
      </c>
      <c r="R1298" s="52" t="s">
        <v>514</v>
      </c>
      <c r="S1298" s="44"/>
      <c r="T1298" s="153">
        <v>1297</v>
      </c>
    </row>
    <row r="1299" spans="1:20" hidden="1">
      <c r="A1299" t="s">
        <v>2211</v>
      </c>
      <c r="B1299" s="111" t="str">
        <f>IFERROR(VLOOKUP(Proc[[#This Row],[App]],Table2[],3,0),"open")</f>
        <v>ok</v>
      </c>
      <c r="C1299" t="s">
        <v>369</v>
      </c>
      <c r="D1299" s="152" t="s">
        <v>8537</v>
      </c>
      <c r="E1299" s="152" t="s">
        <v>2206</v>
      </c>
      <c r="F1299" s="152" t="s">
        <v>2206</v>
      </c>
      <c r="G1299" s="47" t="s">
        <v>400</v>
      </c>
      <c r="H1299" s="44" t="str">
        <f>IF(Proc[[#This Row],[type]]="LFF (MDG-F)",MID(Proc[[#This Row],[Obj]],13,10),"")</f>
        <v/>
      </c>
      <c r="I1299" s="152"/>
      <c r="J1299" s="44" t="b">
        <f>Proc[[#This Row],[Requested]]=Proc[[#This Row],[CurrentParent]]</f>
        <v>1</v>
      </c>
      <c r="K1299" s="107" t="str">
        <f>IF(Proc[[#This Row],[Author]]="Marcela Urrego",VLOOKUP(LEFT(Proc[[#This Row],[Requested]],1),Table3[#All],2,0),VLOOKUP(Proc[[#This Row],[Author]],Table4[],2,0))</f>
        <v>LS</v>
      </c>
      <c r="L1299" s="44" t="s">
        <v>1970</v>
      </c>
      <c r="M1299" s="51">
        <v>45789.517060185186</v>
      </c>
      <c r="N1299" s="54">
        <v>45791</v>
      </c>
      <c r="O1299" s="54">
        <v>45791</v>
      </c>
      <c r="P1299" s="52" t="str">
        <f ca="1">IF(Proc[[#This Row],[DaysAgeing]]&gt;5,"yep","on track")</f>
        <v>on track</v>
      </c>
      <c r="Q1299" s="2">
        <f ca="1">IF(Proc[[#This Row],[DateClosed]]="",ABS(NETWORKDAYS(Proc[[#This Row],[DateOpened]],TODAY()))-1,ABS(NETWORKDAYS(Proc[[#This Row],[DateOpened]],Proc[[#This Row],[DateClosed]]))-1)</f>
        <v>2</v>
      </c>
      <c r="R1299" s="52" t="s">
        <v>488</v>
      </c>
      <c r="S1299" s="44"/>
      <c r="T1299" s="153">
        <v>1298</v>
      </c>
    </row>
    <row r="1300" spans="1:20" hidden="1">
      <c r="A1300" s="47" t="s">
        <v>2211</v>
      </c>
      <c r="B1300" s="111" t="str">
        <f>IFERROR(VLOOKUP(Proc[[#This Row],[App]],Table2[],3,0),"open")</f>
        <v>ok</v>
      </c>
      <c r="C1300" s="47" t="s">
        <v>369</v>
      </c>
      <c r="D1300" s="152" t="s">
        <v>8538</v>
      </c>
      <c r="E1300" s="152" t="s">
        <v>2206</v>
      </c>
      <c r="F1300" s="152" t="s">
        <v>2206</v>
      </c>
      <c r="G1300" s="47" t="s">
        <v>400</v>
      </c>
      <c r="H1300" s="44" t="str">
        <f>IF(Proc[[#This Row],[type]]="LFF (MDG-F)",MID(Proc[[#This Row],[Obj]],13,10),"")</f>
        <v/>
      </c>
      <c r="I1300" s="152"/>
      <c r="J1300" s="44" t="b">
        <f>Proc[[#This Row],[Requested]]=Proc[[#This Row],[CurrentParent]]</f>
        <v>1</v>
      </c>
      <c r="K1300" s="107" t="str">
        <f>IF(Proc[[#This Row],[Author]]="Marcela Urrego",VLOOKUP(LEFT(Proc[[#This Row],[Requested]],1),Table3[#All],2,0),VLOOKUP(Proc[[#This Row],[Author]],Table4[],2,0))</f>
        <v>LS</v>
      </c>
      <c r="L1300" s="44" t="s">
        <v>1970</v>
      </c>
      <c r="M1300" s="51">
        <v>45789.517060185186</v>
      </c>
      <c r="N1300" s="54">
        <v>45791</v>
      </c>
      <c r="O1300" s="54">
        <v>45791</v>
      </c>
      <c r="P1300" s="52" t="str">
        <f ca="1">IF(Proc[[#This Row],[DaysAgeing]]&gt;5,"yep","on track")</f>
        <v>on track</v>
      </c>
      <c r="Q1300" s="2">
        <f ca="1">IF(Proc[[#This Row],[DateClosed]]="",ABS(NETWORKDAYS(Proc[[#This Row],[DateOpened]],TODAY()))-1,ABS(NETWORKDAYS(Proc[[#This Row],[DateOpened]],Proc[[#This Row],[DateClosed]]))-1)</f>
        <v>2</v>
      </c>
      <c r="R1300" s="52" t="s">
        <v>488</v>
      </c>
      <c r="S1300" s="44"/>
      <c r="T1300" s="153">
        <v>1299</v>
      </c>
    </row>
    <row r="1301" spans="1:20" hidden="1">
      <c r="A1301" s="47" t="s">
        <v>2211</v>
      </c>
      <c r="B1301" s="111" t="str">
        <f>IFERROR(VLOOKUP(Proc[[#This Row],[App]],Table2[],3,0),"open")</f>
        <v>ok</v>
      </c>
      <c r="C1301" s="47" t="s">
        <v>369</v>
      </c>
      <c r="D1301" s="152" t="s">
        <v>8539</v>
      </c>
      <c r="E1301" s="152" t="s">
        <v>2206</v>
      </c>
      <c r="F1301" s="152" t="s">
        <v>2206</v>
      </c>
      <c r="G1301" s="47" t="s">
        <v>400</v>
      </c>
      <c r="H1301" s="44" t="str">
        <f>IF(Proc[[#This Row],[type]]="LFF (MDG-F)",MID(Proc[[#This Row],[Obj]],13,10),"")</f>
        <v/>
      </c>
      <c r="I1301" s="152"/>
      <c r="J1301" s="44" t="b">
        <f>Proc[[#This Row],[Requested]]=Proc[[#This Row],[CurrentParent]]</f>
        <v>1</v>
      </c>
      <c r="K1301" s="107" t="str">
        <f>IF(Proc[[#This Row],[Author]]="Marcela Urrego",VLOOKUP(LEFT(Proc[[#This Row],[Requested]],1),Table3[#All],2,0),VLOOKUP(Proc[[#This Row],[Author]],Table4[],2,0))</f>
        <v>LS</v>
      </c>
      <c r="L1301" s="44" t="s">
        <v>1970</v>
      </c>
      <c r="M1301" s="51">
        <v>45789.517060185186</v>
      </c>
      <c r="N1301" s="54">
        <v>45791</v>
      </c>
      <c r="O1301" s="54">
        <v>45791</v>
      </c>
      <c r="P1301" s="52" t="str">
        <f ca="1">IF(Proc[[#This Row],[DaysAgeing]]&gt;5,"yep","on track")</f>
        <v>on track</v>
      </c>
      <c r="Q1301" s="2">
        <f ca="1">IF(Proc[[#This Row],[DateClosed]]="",ABS(NETWORKDAYS(Proc[[#This Row],[DateOpened]],TODAY()))-1,ABS(NETWORKDAYS(Proc[[#This Row],[DateOpened]],Proc[[#This Row],[DateClosed]]))-1)</f>
        <v>2</v>
      </c>
      <c r="R1301" s="52" t="s">
        <v>488</v>
      </c>
      <c r="S1301" s="44"/>
      <c r="T1301" s="153">
        <v>1300</v>
      </c>
    </row>
    <row r="1302" spans="1:20" hidden="1">
      <c r="A1302" s="47" t="s">
        <v>2211</v>
      </c>
      <c r="B1302" s="111" t="str">
        <f>IFERROR(VLOOKUP(Proc[[#This Row],[App]],Table2[],3,0),"open")</f>
        <v>ok</v>
      </c>
      <c r="C1302" s="47" t="s">
        <v>369</v>
      </c>
      <c r="D1302" s="152" t="s">
        <v>8540</v>
      </c>
      <c r="E1302" s="152" t="s">
        <v>2206</v>
      </c>
      <c r="F1302" s="152" t="s">
        <v>2206</v>
      </c>
      <c r="G1302" s="47" t="s">
        <v>400</v>
      </c>
      <c r="H1302" s="44" t="str">
        <f>IF(Proc[[#This Row],[type]]="LFF (MDG-F)",MID(Proc[[#This Row],[Obj]],13,10),"")</f>
        <v/>
      </c>
      <c r="I1302" s="152"/>
      <c r="J1302" s="44" t="b">
        <f>Proc[[#This Row],[Requested]]=Proc[[#This Row],[CurrentParent]]</f>
        <v>1</v>
      </c>
      <c r="K1302" s="107" t="str">
        <f>IF(Proc[[#This Row],[Author]]="Marcela Urrego",VLOOKUP(LEFT(Proc[[#This Row],[Requested]],1),Table3[#All],2,0),VLOOKUP(Proc[[#This Row],[Author]],Table4[],2,0))</f>
        <v>LS</v>
      </c>
      <c r="L1302" s="44" t="s">
        <v>1970</v>
      </c>
      <c r="M1302" s="51">
        <v>45789.517060185186</v>
      </c>
      <c r="N1302" s="54">
        <v>45791</v>
      </c>
      <c r="O1302" s="54">
        <v>45791</v>
      </c>
      <c r="P1302" s="52" t="str">
        <f ca="1">IF(Proc[[#This Row],[DaysAgeing]]&gt;5,"yep","on track")</f>
        <v>on track</v>
      </c>
      <c r="Q1302" s="2">
        <f ca="1">IF(Proc[[#This Row],[DateClosed]]="",ABS(NETWORKDAYS(Proc[[#This Row],[DateOpened]],TODAY()))-1,ABS(NETWORKDAYS(Proc[[#This Row],[DateOpened]],Proc[[#This Row],[DateClosed]]))-1)</f>
        <v>2</v>
      </c>
      <c r="R1302" s="52" t="s">
        <v>488</v>
      </c>
      <c r="S1302" s="44"/>
      <c r="T1302" s="153">
        <v>1301</v>
      </c>
    </row>
    <row r="1303" spans="1:20" hidden="1">
      <c r="A1303" s="47" t="s">
        <v>2211</v>
      </c>
      <c r="B1303" s="152" t="str">
        <f>IFERROR(VLOOKUP(Proc[[#This Row],[App]],Table2[],3,0),"open")</f>
        <v>ok</v>
      </c>
      <c r="C1303" s="47" t="s">
        <v>369</v>
      </c>
      <c r="D1303" s="152" t="s">
        <v>8541</v>
      </c>
      <c r="E1303" s="152" t="s">
        <v>2206</v>
      </c>
      <c r="F1303" s="152" t="s">
        <v>2206</v>
      </c>
      <c r="G1303" s="47" t="s">
        <v>400</v>
      </c>
      <c r="H1303" s="44" t="str">
        <f>IF(Proc[[#This Row],[type]]="LFF (MDG-F)",MID(Proc[[#This Row],[Obj]],13,10),"")</f>
        <v/>
      </c>
      <c r="I1303" s="152"/>
      <c r="J1303" s="44" t="b">
        <f>Proc[[#This Row],[Requested]]=Proc[[#This Row],[CurrentParent]]</f>
        <v>1</v>
      </c>
      <c r="K1303" s="152" t="str">
        <f>IF(Proc[[#This Row],[Author]]="Marcela Urrego",VLOOKUP(LEFT(Proc[[#This Row],[Requested]],1),Table3[#All],2,0),VLOOKUP(Proc[[#This Row],[Author]],Table4[],2,0))</f>
        <v>LS</v>
      </c>
      <c r="L1303" s="44" t="s">
        <v>1970</v>
      </c>
      <c r="M1303" s="51">
        <v>45789.517060185186</v>
      </c>
      <c r="N1303" s="54">
        <v>45791</v>
      </c>
      <c r="O1303" s="54">
        <v>45791</v>
      </c>
      <c r="P1303" s="52" t="str">
        <f ca="1">IF(Proc[[#This Row],[DaysAgeing]]&gt;5,"yep","on track")</f>
        <v>on track</v>
      </c>
      <c r="Q1303" s="2">
        <f ca="1">IF(Proc[[#This Row],[DateClosed]]="",ABS(NETWORKDAYS(Proc[[#This Row],[DateOpened]],TODAY()))-1,ABS(NETWORKDAYS(Proc[[#This Row],[DateOpened]],Proc[[#This Row],[DateClosed]]))-1)</f>
        <v>2</v>
      </c>
      <c r="R1303" s="52" t="s">
        <v>488</v>
      </c>
      <c r="S1303" s="44"/>
      <c r="T1303" s="153">
        <v>1302</v>
      </c>
    </row>
    <row r="1304" spans="1:20" hidden="1">
      <c r="A1304" s="47" t="s">
        <v>2211</v>
      </c>
      <c r="B1304" s="111" t="str">
        <f>IFERROR(VLOOKUP(Proc[[#This Row],[App]],Table2[],3,0),"open")</f>
        <v>ok</v>
      </c>
      <c r="C1304" s="47" t="s">
        <v>369</v>
      </c>
      <c r="D1304" s="152" t="s">
        <v>8542</v>
      </c>
      <c r="E1304" s="152" t="s">
        <v>2206</v>
      </c>
      <c r="F1304" s="152" t="s">
        <v>2206</v>
      </c>
      <c r="G1304" s="47" t="s">
        <v>400</v>
      </c>
      <c r="H1304" s="44" t="str">
        <f>IF(Proc[[#This Row],[type]]="LFF (MDG-F)",MID(Proc[[#This Row],[Obj]],13,10),"")</f>
        <v/>
      </c>
      <c r="I1304" s="152"/>
      <c r="J1304" s="44" t="b">
        <f>Proc[[#This Row],[Requested]]=Proc[[#This Row],[CurrentParent]]</f>
        <v>1</v>
      </c>
      <c r="K1304" s="107" t="str">
        <f>IF(Proc[[#This Row],[Author]]="Marcela Urrego",VLOOKUP(LEFT(Proc[[#This Row],[Requested]],1),Table3[#All],2,0),VLOOKUP(Proc[[#This Row],[Author]],Table4[],2,0))</f>
        <v>LS</v>
      </c>
      <c r="L1304" s="44" t="s">
        <v>1970</v>
      </c>
      <c r="M1304" s="51">
        <v>45789.517060185186</v>
      </c>
      <c r="N1304" s="54">
        <v>45791</v>
      </c>
      <c r="O1304" s="54">
        <v>45791</v>
      </c>
      <c r="P1304" s="52" t="str">
        <f ca="1">IF(Proc[[#This Row],[DaysAgeing]]&gt;5,"yep","on track")</f>
        <v>on track</v>
      </c>
      <c r="Q1304" s="2">
        <f ca="1">IF(Proc[[#This Row],[DateClosed]]="",ABS(NETWORKDAYS(Proc[[#This Row],[DateOpened]],TODAY()))-1,ABS(NETWORKDAYS(Proc[[#This Row],[DateOpened]],Proc[[#This Row],[DateClosed]]))-1)</f>
        <v>2</v>
      </c>
      <c r="R1304" s="52" t="s">
        <v>488</v>
      </c>
      <c r="S1304" s="44"/>
      <c r="T1304" s="153">
        <v>1303</v>
      </c>
    </row>
    <row r="1305" spans="1:20" hidden="1">
      <c r="A1305" s="47" t="s">
        <v>2211</v>
      </c>
      <c r="B1305" s="111" t="str">
        <f>IFERROR(VLOOKUP(Proc[[#This Row],[App]],Table2[],3,0),"open")</f>
        <v>ok</v>
      </c>
      <c r="C1305" s="47" t="s">
        <v>369</v>
      </c>
      <c r="D1305" s="152" t="s">
        <v>8543</v>
      </c>
      <c r="E1305" s="152" t="s">
        <v>2206</v>
      </c>
      <c r="F1305" s="152" t="s">
        <v>2206</v>
      </c>
      <c r="G1305" s="47" t="s">
        <v>400</v>
      </c>
      <c r="H1305" s="44" t="str">
        <f>IF(Proc[[#This Row],[type]]="LFF (MDG-F)",MID(Proc[[#This Row],[Obj]],13,10),"")</f>
        <v/>
      </c>
      <c r="I1305" s="152"/>
      <c r="J1305" s="44" t="b">
        <f>Proc[[#This Row],[Requested]]=Proc[[#This Row],[CurrentParent]]</f>
        <v>1</v>
      </c>
      <c r="K1305" s="107" t="str">
        <f>IF(Proc[[#This Row],[Author]]="Marcela Urrego",VLOOKUP(LEFT(Proc[[#This Row],[Requested]],1),Table3[#All],2,0),VLOOKUP(Proc[[#This Row],[Author]],Table4[],2,0))</f>
        <v>LS</v>
      </c>
      <c r="L1305" s="44" t="s">
        <v>1970</v>
      </c>
      <c r="M1305" s="51">
        <v>45789.517060185186</v>
      </c>
      <c r="N1305" s="54">
        <v>45791</v>
      </c>
      <c r="O1305" s="54">
        <v>45791</v>
      </c>
      <c r="P1305" s="52" t="str">
        <f ca="1">IF(Proc[[#This Row],[DaysAgeing]]&gt;5,"yep","on track")</f>
        <v>on track</v>
      </c>
      <c r="Q1305" s="2">
        <f ca="1">IF(Proc[[#This Row],[DateClosed]]="",ABS(NETWORKDAYS(Proc[[#This Row],[DateOpened]],TODAY()))-1,ABS(NETWORKDAYS(Proc[[#This Row],[DateOpened]],Proc[[#This Row],[DateClosed]]))-1)</f>
        <v>2</v>
      </c>
      <c r="R1305" s="52" t="s">
        <v>488</v>
      </c>
      <c r="S1305" s="44"/>
      <c r="T1305" s="153">
        <v>1304</v>
      </c>
    </row>
    <row r="1306" spans="1:20" hidden="1">
      <c r="A1306" s="47" t="s">
        <v>2211</v>
      </c>
      <c r="B1306" s="152" t="str">
        <f>IFERROR(VLOOKUP(Proc[[#This Row],[App]],Table2[],3,0),"open")</f>
        <v>ok</v>
      </c>
      <c r="C1306" s="47" t="s">
        <v>369</v>
      </c>
      <c r="D1306" s="152" t="s">
        <v>8544</v>
      </c>
      <c r="E1306" s="152" t="s">
        <v>2206</v>
      </c>
      <c r="F1306" s="152" t="s">
        <v>2206</v>
      </c>
      <c r="G1306" s="47" t="s">
        <v>400</v>
      </c>
      <c r="H1306" s="44" t="str">
        <f>IF(Proc[[#This Row],[type]]="LFF (MDG-F)",MID(Proc[[#This Row],[Obj]],13,10),"")</f>
        <v/>
      </c>
      <c r="I1306" s="152"/>
      <c r="J1306" s="44" t="b">
        <f>Proc[[#This Row],[Requested]]=Proc[[#This Row],[CurrentParent]]</f>
        <v>1</v>
      </c>
      <c r="K1306" s="152" t="str">
        <f>IF(Proc[[#This Row],[Author]]="Marcela Urrego",VLOOKUP(LEFT(Proc[[#This Row],[Requested]],1),Table3[#All],2,0),VLOOKUP(Proc[[#This Row],[Author]],Table4[],2,0))</f>
        <v>LS</v>
      </c>
      <c r="L1306" s="44" t="s">
        <v>1970</v>
      </c>
      <c r="M1306" s="51">
        <v>45789.517060185186</v>
      </c>
      <c r="N1306" s="54">
        <v>45791</v>
      </c>
      <c r="O1306" s="54">
        <v>45791</v>
      </c>
      <c r="P1306" s="52" t="str">
        <f ca="1">IF(Proc[[#This Row],[DaysAgeing]]&gt;5,"yep","on track")</f>
        <v>on track</v>
      </c>
      <c r="Q1306" s="2">
        <f ca="1">IF(Proc[[#This Row],[DateClosed]]="",ABS(NETWORKDAYS(Proc[[#This Row],[DateOpened]],TODAY()))-1,ABS(NETWORKDAYS(Proc[[#This Row],[DateOpened]],Proc[[#This Row],[DateClosed]]))-1)</f>
        <v>2</v>
      </c>
      <c r="R1306" s="52" t="s">
        <v>488</v>
      </c>
      <c r="S1306" s="44"/>
      <c r="T1306" s="153">
        <v>1305</v>
      </c>
    </row>
    <row r="1307" spans="1:20" hidden="1">
      <c r="A1307" s="47" t="s">
        <v>2211</v>
      </c>
      <c r="B1307" s="111" t="str">
        <f>IFERROR(VLOOKUP(Proc[[#This Row],[App]],Table2[],3,0),"open")</f>
        <v>ok</v>
      </c>
      <c r="C1307" s="47" t="s">
        <v>369</v>
      </c>
      <c r="D1307" s="152" t="s">
        <v>8545</v>
      </c>
      <c r="E1307" s="152" t="s">
        <v>2206</v>
      </c>
      <c r="F1307" s="152" t="s">
        <v>2206</v>
      </c>
      <c r="G1307" s="47" t="s">
        <v>400</v>
      </c>
      <c r="H1307" s="44" t="str">
        <f>IF(Proc[[#This Row],[type]]="LFF (MDG-F)",MID(Proc[[#This Row],[Obj]],13,10),"")</f>
        <v/>
      </c>
      <c r="I1307" s="152"/>
      <c r="J1307" s="44" t="b">
        <f>Proc[[#This Row],[Requested]]=Proc[[#This Row],[CurrentParent]]</f>
        <v>1</v>
      </c>
      <c r="K1307" s="107" t="str">
        <f>IF(Proc[[#This Row],[Author]]="Marcela Urrego",VLOOKUP(LEFT(Proc[[#This Row],[Requested]],1),Table3[#All],2,0),VLOOKUP(Proc[[#This Row],[Author]],Table4[],2,0))</f>
        <v>LS</v>
      </c>
      <c r="L1307" s="44" t="s">
        <v>1970</v>
      </c>
      <c r="M1307" s="51">
        <v>45789.517060185186</v>
      </c>
      <c r="N1307" s="54">
        <v>45791</v>
      </c>
      <c r="O1307" s="54">
        <v>45791</v>
      </c>
      <c r="P1307" s="52" t="str">
        <f ca="1">IF(Proc[[#This Row],[DaysAgeing]]&gt;5,"yep","on track")</f>
        <v>on track</v>
      </c>
      <c r="Q1307" s="2">
        <f ca="1">IF(Proc[[#This Row],[DateClosed]]="",ABS(NETWORKDAYS(Proc[[#This Row],[DateOpened]],TODAY()))-1,ABS(NETWORKDAYS(Proc[[#This Row],[DateOpened]],Proc[[#This Row],[DateClosed]]))-1)</f>
        <v>2</v>
      </c>
      <c r="R1307" s="52" t="s">
        <v>488</v>
      </c>
      <c r="S1307" s="44"/>
      <c r="T1307" s="153">
        <v>1306</v>
      </c>
    </row>
    <row r="1308" spans="1:20" hidden="1">
      <c r="A1308" s="47" t="s">
        <v>2211</v>
      </c>
      <c r="B1308" s="152" t="str">
        <f>IFERROR(VLOOKUP(Proc[[#This Row],[App]],Table2[],3,0),"open")</f>
        <v>ok</v>
      </c>
      <c r="C1308" s="47" t="s">
        <v>369</v>
      </c>
      <c r="D1308" s="152" t="s">
        <v>8546</v>
      </c>
      <c r="E1308" s="152" t="s">
        <v>2206</v>
      </c>
      <c r="F1308" s="152" t="s">
        <v>2206</v>
      </c>
      <c r="G1308" s="47" t="s">
        <v>400</v>
      </c>
      <c r="H1308" s="44" t="str">
        <f>IF(Proc[[#This Row],[type]]="LFF (MDG-F)",MID(Proc[[#This Row],[Obj]],13,10),"")</f>
        <v/>
      </c>
      <c r="I1308" s="152"/>
      <c r="J1308" s="44" t="b">
        <f>Proc[[#This Row],[Requested]]=Proc[[#This Row],[CurrentParent]]</f>
        <v>1</v>
      </c>
      <c r="K1308" s="152" t="str">
        <f>IF(Proc[[#This Row],[Author]]="Marcela Urrego",VLOOKUP(LEFT(Proc[[#This Row],[Requested]],1),Table3[#All],2,0),VLOOKUP(Proc[[#This Row],[Author]],Table4[],2,0))</f>
        <v>LS</v>
      </c>
      <c r="L1308" s="44" t="s">
        <v>1970</v>
      </c>
      <c r="M1308" s="51">
        <v>45789.517060185186</v>
      </c>
      <c r="N1308" s="54">
        <v>45791</v>
      </c>
      <c r="O1308" s="54">
        <v>45791</v>
      </c>
      <c r="P1308" s="52" t="str">
        <f ca="1">IF(Proc[[#This Row],[DaysAgeing]]&gt;5,"yep","on track")</f>
        <v>on track</v>
      </c>
      <c r="Q1308" s="2">
        <f ca="1">IF(Proc[[#This Row],[DateClosed]]="",ABS(NETWORKDAYS(Proc[[#This Row],[DateOpened]],TODAY()))-1,ABS(NETWORKDAYS(Proc[[#This Row],[DateOpened]],Proc[[#This Row],[DateClosed]]))-1)</f>
        <v>2</v>
      </c>
      <c r="R1308" s="52" t="s">
        <v>488</v>
      </c>
      <c r="S1308" s="44"/>
      <c r="T1308" s="153">
        <v>1307</v>
      </c>
    </row>
    <row r="1309" spans="1:20" hidden="1">
      <c r="A1309" s="47" t="s">
        <v>2211</v>
      </c>
      <c r="B1309" s="152" t="str">
        <f>IFERROR(VLOOKUP(Proc[[#This Row],[App]],Table2[],3,0),"open")</f>
        <v>ok</v>
      </c>
      <c r="C1309" s="47" t="s">
        <v>369</v>
      </c>
      <c r="D1309" s="152" t="s">
        <v>8547</v>
      </c>
      <c r="E1309" s="152" t="s">
        <v>2206</v>
      </c>
      <c r="F1309" s="152" t="s">
        <v>2206</v>
      </c>
      <c r="G1309" s="47" t="s">
        <v>400</v>
      </c>
      <c r="H1309" s="44" t="str">
        <f>IF(Proc[[#This Row],[type]]="LFF (MDG-F)",MID(Proc[[#This Row],[Obj]],13,10),"")</f>
        <v/>
      </c>
      <c r="I1309" s="152"/>
      <c r="J1309" s="44" t="b">
        <f>Proc[[#This Row],[Requested]]=Proc[[#This Row],[CurrentParent]]</f>
        <v>1</v>
      </c>
      <c r="K1309" s="152" t="str">
        <f>IF(Proc[[#This Row],[Author]]="Marcela Urrego",VLOOKUP(LEFT(Proc[[#This Row],[Requested]],1),Table3[#All],2,0),VLOOKUP(Proc[[#This Row],[Author]],Table4[],2,0))</f>
        <v>LS</v>
      </c>
      <c r="L1309" s="44" t="s">
        <v>1970</v>
      </c>
      <c r="M1309" s="51">
        <v>45789.517060185186</v>
      </c>
      <c r="N1309" s="54">
        <v>45791</v>
      </c>
      <c r="O1309" s="54">
        <v>45791</v>
      </c>
      <c r="P1309" s="52" t="str">
        <f ca="1">IF(Proc[[#This Row],[DaysAgeing]]&gt;5,"yep","on track")</f>
        <v>on track</v>
      </c>
      <c r="Q1309" s="2">
        <f ca="1">IF(Proc[[#This Row],[DateClosed]]="",ABS(NETWORKDAYS(Proc[[#This Row],[DateOpened]],TODAY()))-1,ABS(NETWORKDAYS(Proc[[#This Row],[DateOpened]],Proc[[#This Row],[DateClosed]]))-1)</f>
        <v>2</v>
      </c>
      <c r="R1309" s="52" t="s">
        <v>488</v>
      </c>
      <c r="S1309" s="44"/>
      <c r="T1309" s="153">
        <v>1308</v>
      </c>
    </row>
    <row r="1310" spans="1:20" hidden="1">
      <c r="A1310" s="47" t="s">
        <v>2211</v>
      </c>
      <c r="B1310" s="111" t="str">
        <f>IFERROR(VLOOKUP(Proc[[#This Row],[App]],Table2[],3,0),"open")</f>
        <v>ok</v>
      </c>
      <c r="C1310" s="47" t="s">
        <v>369</v>
      </c>
      <c r="D1310" s="152" t="s">
        <v>8548</v>
      </c>
      <c r="E1310" s="152" t="s">
        <v>2206</v>
      </c>
      <c r="F1310" s="152" t="s">
        <v>2206</v>
      </c>
      <c r="G1310" s="47" t="s">
        <v>400</v>
      </c>
      <c r="H1310" s="44" t="str">
        <f>IF(Proc[[#This Row],[type]]="LFF (MDG-F)",MID(Proc[[#This Row],[Obj]],13,10),"")</f>
        <v/>
      </c>
      <c r="I1310" s="152"/>
      <c r="J1310" s="44" t="b">
        <f>Proc[[#This Row],[Requested]]=Proc[[#This Row],[CurrentParent]]</f>
        <v>1</v>
      </c>
      <c r="K1310" s="107" t="str">
        <f>IF(Proc[[#This Row],[Author]]="Marcela Urrego",VLOOKUP(LEFT(Proc[[#This Row],[Requested]],1),Table3[#All],2,0),VLOOKUP(Proc[[#This Row],[Author]],Table4[],2,0))</f>
        <v>LS</v>
      </c>
      <c r="L1310" s="44" t="s">
        <v>1970</v>
      </c>
      <c r="M1310" s="51">
        <v>45789.517060185186</v>
      </c>
      <c r="N1310" s="54">
        <v>45791</v>
      </c>
      <c r="O1310" s="54">
        <v>45791</v>
      </c>
      <c r="P1310" s="52" t="str">
        <f ca="1">IF(Proc[[#This Row],[DaysAgeing]]&gt;5,"yep","on track")</f>
        <v>on track</v>
      </c>
      <c r="Q1310" s="2">
        <f ca="1">IF(Proc[[#This Row],[DateClosed]]="",ABS(NETWORKDAYS(Proc[[#This Row],[DateOpened]],TODAY()))-1,ABS(NETWORKDAYS(Proc[[#This Row],[DateOpened]],Proc[[#This Row],[DateClosed]]))-1)</f>
        <v>2</v>
      </c>
      <c r="R1310" s="52" t="s">
        <v>488</v>
      </c>
      <c r="S1310" s="44"/>
      <c r="T1310" s="153">
        <v>1309</v>
      </c>
    </row>
    <row r="1311" spans="1:20" hidden="1">
      <c r="A1311" s="47" t="s">
        <v>2211</v>
      </c>
      <c r="B1311" s="111" t="str">
        <f>IFERROR(VLOOKUP(Proc[[#This Row],[App]],Table2[],3,0),"open")</f>
        <v>ok</v>
      </c>
      <c r="C1311" s="47" t="s">
        <v>369</v>
      </c>
      <c r="D1311" s="152" t="s">
        <v>8549</v>
      </c>
      <c r="E1311" s="152" t="s">
        <v>2206</v>
      </c>
      <c r="F1311" s="152" t="s">
        <v>2206</v>
      </c>
      <c r="G1311" s="47" t="s">
        <v>400</v>
      </c>
      <c r="H1311" s="44" t="str">
        <f>IF(Proc[[#This Row],[type]]="LFF (MDG-F)",MID(Proc[[#This Row],[Obj]],13,10),"")</f>
        <v/>
      </c>
      <c r="I1311" s="152"/>
      <c r="J1311" s="44" t="b">
        <f>Proc[[#This Row],[Requested]]=Proc[[#This Row],[CurrentParent]]</f>
        <v>1</v>
      </c>
      <c r="K1311" s="107" t="str">
        <f>IF(Proc[[#This Row],[Author]]="Marcela Urrego",VLOOKUP(LEFT(Proc[[#This Row],[Requested]],1),Table3[#All],2,0),VLOOKUP(Proc[[#This Row],[Author]],Table4[],2,0))</f>
        <v>LS</v>
      </c>
      <c r="L1311" s="44" t="s">
        <v>1970</v>
      </c>
      <c r="M1311" s="51">
        <v>45789.517060185186</v>
      </c>
      <c r="N1311" s="54">
        <v>45791</v>
      </c>
      <c r="O1311" s="54">
        <v>45791</v>
      </c>
      <c r="P1311" s="52" t="str">
        <f ca="1">IF(Proc[[#This Row],[DaysAgeing]]&gt;5,"yep","on track")</f>
        <v>on track</v>
      </c>
      <c r="Q1311" s="2">
        <f ca="1">IF(Proc[[#This Row],[DateClosed]]="",ABS(NETWORKDAYS(Proc[[#This Row],[DateOpened]],TODAY()))-1,ABS(NETWORKDAYS(Proc[[#This Row],[DateOpened]],Proc[[#This Row],[DateClosed]]))-1)</f>
        <v>2</v>
      </c>
      <c r="R1311" s="52" t="s">
        <v>488</v>
      </c>
      <c r="S1311" s="44"/>
      <c r="T1311" s="153">
        <v>1310</v>
      </c>
    </row>
    <row r="1312" spans="1:20" hidden="1">
      <c r="A1312" s="47" t="s">
        <v>2211</v>
      </c>
      <c r="B1312" s="111" t="str">
        <f>IFERROR(VLOOKUP(Proc[[#This Row],[App]],Table2[],3,0),"open")</f>
        <v>ok</v>
      </c>
      <c r="C1312" s="47" t="s">
        <v>369</v>
      </c>
      <c r="D1312" s="152" t="s">
        <v>8550</v>
      </c>
      <c r="E1312" s="152" t="s">
        <v>2206</v>
      </c>
      <c r="F1312" s="152" t="s">
        <v>2206</v>
      </c>
      <c r="G1312" s="47" t="s">
        <v>400</v>
      </c>
      <c r="H1312" s="44" t="str">
        <f>IF(Proc[[#This Row],[type]]="LFF (MDG-F)",MID(Proc[[#This Row],[Obj]],13,10),"")</f>
        <v/>
      </c>
      <c r="I1312" s="152"/>
      <c r="J1312" s="44" t="b">
        <f>Proc[[#This Row],[Requested]]=Proc[[#This Row],[CurrentParent]]</f>
        <v>1</v>
      </c>
      <c r="K1312" s="107" t="str">
        <f>IF(Proc[[#This Row],[Author]]="Marcela Urrego",VLOOKUP(LEFT(Proc[[#This Row],[Requested]],1),Table3[#All],2,0),VLOOKUP(Proc[[#This Row],[Author]],Table4[],2,0))</f>
        <v>LS</v>
      </c>
      <c r="L1312" s="44" t="s">
        <v>1970</v>
      </c>
      <c r="M1312" s="51">
        <v>45789.517060185186</v>
      </c>
      <c r="N1312" s="54">
        <v>45791</v>
      </c>
      <c r="O1312" s="54">
        <v>45791</v>
      </c>
      <c r="P1312" s="52" t="str">
        <f ca="1">IF(Proc[[#This Row],[DaysAgeing]]&gt;5,"yep","on track")</f>
        <v>on track</v>
      </c>
      <c r="Q1312" s="2">
        <f ca="1">IF(Proc[[#This Row],[DateClosed]]="",ABS(NETWORKDAYS(Proc[[#This Row],[DateOpened]],TODAY()))-1,ABS(NETWORKDAYS(Proc[[#This Row],[DateOpened]],Proc[[#This Row],[DateClosed]]))-1)</f>
        <v>2</v>
      </c>
      <c r="R1312" s="52" t="s">
        <v>488</v>
      </c>
      <c r="S1312" s="44"/>
      <c r="T1312" s="153">
        <v>1311</v>
      </c>
    </row>
    <row r="1313" spans="1:20" hidden="1">
      <c r="A1313" s="47" t="s">
        <v>2211</v>
      </c>
      <c r="B1313" s="111" t="str">
        <f>IFERROR(VLOOKUP(Proc[[#This Row],[App]],Table2[],3,0),"open")</f>
        <v>ok</v>
      </c>
      <c r="C1313" s="47" t="s">
        <v>369</v>
      </c>
      <c r="D1313" s="152" t="s">
        <v>8551</v>
      </c>
      <c r="E1313" s="152" t="s">
        <v>2206</v>
      </c>
      <c r="F1313" s="85" t="s">
        <v>2206</v>
      </c>
      <c r="G1313" s="47" t="s">
        <v>400</v>
      </c>
      <c r="H1313" s="44" t="str">
        <f>IF(Proc[[#This Row],[type]]="LFF (MDG-F)",MID(Proc[[#This Row],[Obj]],13,10),"")</f>
        <v/>
      </c>
      <c r="I1313" s="152"/>
      <c r="J1313" s="44" t="b">
        <f>Proc[[#This Row],[Requested]]=Proc[[#This Row],[CurrentParent]]</f>
        <v>1</v>
      </c>
      <c r="K1313" s="107" t="str">
        <f>IF(Proc[[#This Row],[Author]]="Marcela Urrego",VLOOKUP(LEFT(Proc[[#This Row],[Requested]],1),Table3[#All],2,0),VLOOKUP(Proc[[#This Row],[Author]],Table4[],2,0))</f>
        <v>LS</v>
      </c>
      <c r="L1313" s="44" t="s">
        <v>1970</v>
      </c>
      <c r="M1313" s="51">
        <v>45789.517060185186</v>
      </c>
      <c r="N1313" s="54">
        <v>45791</v>
      </c>
      <c r="O1313" s="54">
        <v>45791</v>
      </c>
      <c r="P1313" s="52" t="str">
        <f ca="1">IF(Proc[[#This Row],[DaysAgeing]]&gt;5,"yep","on track")</f>
        <v>on track</v>
      </c>
      <c r="Q1313" s="2">
        <f ca="1">IF(Proc[[#This Row],[DateClosed]]="",ABS(NETWORKDAYS(Proc[[#This Row],[DateOpened]],TODAY()))-1,ABS(NETWORKDAYS(Proc[[#This Row],[DateOpened]],Proc[[#This Row],[DateClosed]]))-1)</f>
        <v>2</v>
      </c>
      <c r="R1313" s="52" t="s">
        <v>488</v>
      </c>
      <c r="S1313" s="44"/>
      <c r="T1313" s="153">
        <v>1312</v>
      </c>
    </row>
    <row r="1314" spans="1:20" hidden="1">
      <c r="A1314" s="47" t="s">
        <v>2211</v>
      </c>
      <c r="B1314" s="111" t="str">
        <f>IFERROR(VLOOKUP(Proc[[#This Row],[App]],Table2[],3,0),"open")</f>
        <v>ok</v>
      </c>
      <c r="C1314" s="47" t="s">
        <v>369</v>
      </c>
      <c r="D1314" s="152" t="s">
        <v>8552</v>
      </c>
      <c r="E1314" s="152" t="s">
        <v>2206</v>
      </c>
      <c r="F1314" s="85" t="s">
        <v>2206</v>
      </c>
      <c r="G1314" s="47" t="s">
        <v>400</v>
      </c>
      <c r="H1314" s="44" t="str">
        <f>IF(Proc[[#This Row],[type]]="LFF (MDG-F)",MID(Proc[[#This Row],[Obj]],13,10),"")</f>
        <v/>
      </c>
      <c r="I1314" s="152"/>
      <c r="J1314" s="44" t="b">
        <f>Proc[[#This Row],[Requested]]=Proc[[#This Row],[CurrentParent]]</f>
        <v>1</v>
      </c>
      <c r="K1314" s="107" t="str">
        <f>IF(Proc[[#This Row],[Author]]="Marcela Urrego",VLOOKUP(LEFT(Proc[[#This Row],[Requested]],1),Table3[#All],2,0),VLOOKUP(Proc[[#This Row],[Author]],Table4[],2,0))</f>
        <v>LS</v>
      </c>
      <c r="L1314" s="44" t="s">
        <v>1970</v>
      </c>
      <c r="M1314" s="51">
        <v>45789.517060185186</v>
      </c>
      <c r="N1314" s="54">
        <v>45791</v>
      </c>
      <c r="O1314" s="54">
        <v>45791</v>
      </c>
      <c r="P1314" s="52" t="str">
        <f ca="1">IF(Proc[[#This Row],[DaysAgeing]]&gt;5,"yep","on track")</f>
        <v>on track</v>
      </c>
      <c r="Q1314" s="2">
        <f ca="1">IF(Proc[[#This Row],[DateClosed]]="",ABS(NETWORKDAYS(Proc[[#This Row],[DateOpened]],TODAY()))-1,ABS(NETWORKDAYS(Proc[[#This Row],[DateOpened]],Proc[[#This Row],[DateClosed]]))-1)</f>
        <v>2</v>
      </c>
      <c r="R1314" s="52" t="s">
        <v>488</v>
      </c>
      <c r="S1314" s="44"/>
      <c r="T1314" s="153">
        <v>1313</v>
      </c>
    </row>
    <row r="1315" spans="1:20" hidden="1">
      <c r="A1315" s="47" t="s">
        <v>2211</v>
      </c>
      <c r="B1315" s="111" t="str">
        <f>IFERROR(VLOOKUP(Proc[[#This Row],[App]],Table2[],3,0),"open")</f>
        <v>ok</v>
      </c>
      <c r="C1315" s="47" t="s">
        <v>369</v>
      </c>
      <c r="D1315" s="152" t="s">
        <v>8553</v>
      </c>
      <c r="E1315" s="152" t="s">
        <v>2206</v>
      </c>
      <c r="F1315" s="152" t="s">
        <v>2206</v>
      </c>
      <c r="G1315" s="47" t="s">
        <v>400</v>
      </c>
      <c r="H1315" s="44" t="str">
        <f>IF(Proc[[#This Row],[type]]="LFF (MDG-F)",MID(Proc[[#This Row],[Obj]],13,10),"")</f>
        <v/>
      </c>
      <c r="I1315" s="152"/>
      <c r="J1315" s="44" t="b">
        <f>Proc[[#This Row],[Requested]]=Proc[[#This Row],[CurrentParent]]</f>
        <v>1</v>
      </c>
      <c r="K1315" s="107" t="str">
        <f>IF(Proc[[#This Row],[Author]]="Marcela Urrego",VLOOKUP(LEFT(Proc[[#This Row],[Requested]],1),Table3[#All],2,0),VLOOKUP(Proc[[#This Row],[Author]],Table4[],2,0))</f>
        <v>LS</v>
      </c>
      <c r="L1315" s="44" t="s">
        <v>1970</v>
      </c>
      <c r="M1315" s="51">
        <v>45789.517060185186</v>
      </c>
      <c r="N1315" s="54">
        <v>45791</v>
      </c>
      <c r="O1315" s="54">
        <v>45791</v>
      </c>
      <c r="P1315" s="52" t="str">
        <f ca="1">IF(Proc[[#This Row],[DaysAgeing]]&gt;5,"yep","on track")</f>
        <v>on track</v>
      </c>
      <c r="Q1315" s="2">
        <f ca="1">IF(Proc[[#This Row],[DateClosed]]="",ABS(NETWORKDAYS(Proc[[#This Row],[DateOpened]],TODAY()))-1,ABS(NETWORKDAYS(Proc[[#This Row],[DateOpened]],Proc[[#This Row],[DateClosed]]))-1)</f>
        <v>2</v>
      </c>
      <c r="R1315" s="52" t="s">
        <v>488</v>
      </c>
      <c r="S1315" s="44"/>
      <c r="T1315" s="153">
        <v>1314</v>
      </c>
    </row>
    <row r="1316" spans="1:20" hidden="1">
      <c r="A1316" s="47" t="s">
        <v>2211</v>
      </c>
      <c r="B1316" s="111" t="str">
        <f>IFERROR(VLOOKUP(Proc[[#This Row],[App]],Table2[],3,0),"open")</f>
        <v>ok</v>
      </c>
      <c r="C1316" s="47" t="s">
        <v>369</v>
      </c>
      <c r="D1316" s="152" t="s">
        <v>8554</v>
      </c>
      <c r="E1316" s="152" t="s">
        <v>2206</v>
      </c>
      <c r="F1316" s="85" t="s">
        <v>2206</v>
      </c>
      <c r="G1316" s="47" t="s">
        <v>400</v>
      </c>
      <c r="H1316" s="44" t="str">
        <f>IF(Proc[[#This Row],[type]]="LFF (MDG-F)",MID(Proc[[#This Row],[Obj]],13,10),"")</f>
        <v/>
      </c>
      <c r="I1316" s="152"/>
      <c r="J1316" s="44" t="b">
        <f>Proc[[#This Row],[Requested]]=Proc[[#This Row],[CurrentParent]]</f>
        <v>1</v>
      </c>
      <c r="K1316" s="107" t="str">
        <f>IF(Proc[[#This Row],[Author]]="Marcela Urrego",VLOOKUP(LEFT(Proc[[#This Row],[Requested]],1),Table3[#All],2,0),VLOOKUP(Proc[[#This Row],[Author]],Table4[],2,0))</f>
        <v>LS</v>
      </c>
      <c r="L1316" s="44" t="s">
        <v>1970</v>
      </c>
      <c r="M1316" s="51">
        <v>45789.517060185186</v>
      </c>
      <c r="N1316" s="54">
        <v>45791</v>
      </c>
      <c r="O1316" s="54">
        <v>45791</v>
      </c>
      <c r="P1316" s="52" t="str">
        <f ca="1">IF(Proc[[#This Row],[DaysAgeing]]&gt;5,"yep","on track")</f>
        <v>on track</v>
      </c>
      <c r="Q1316" s="2">
        <f ca="1">IF(Proc[[#This Row],[DateClosed]]="",ABS(NETWORKDAYS(Proc[[#This Row],[DateOpened]],TODAY()))-1,ABS(NETWORKDAYS(Proc[[#This Row],[DateOpened]],Proc[[#This Row],[DateClosed]]))-1)</f>
        <v>2</v>
      </c>
      <c r="R1316" s="52" t="s">
        <v>488</v>
      </c>
      <c r="S1316" s="44"/>
      <c r="T1316" s="153">
        <v>1315</v>
      </c>
    </row>
    <row r="1317" spans="1:20" hidden="1">
      <c r="A1317" s="47" t="s">
        <v>2211</v>
      </c>
      <c r="B1317" s="111" t="str">
        <f>IFERROR(VLOOKUP(Proc[[#This Row],[App]],Table2[],3,0),"open")</f>
        <v>ok</v>
      </c>
      <c r="C1317" s="47" t="s">
        <v>369</v>
      </c>
      <c r="D1317" s="152" t="s">
        <v>8555</v>
      </c>
      <c r="E1317" s="152" t="s">
        <v>2206</v>
      </c>
      <c r="F1317" s="85" t="s">
        <v>2206</v>
      </c>
      <c r="G1317" s="47" t="s">
        <v>400</v>
      </c>
      <c r="H1317" s="44" t="str">
        <f>IF(Proc[[#This Row],[type]]="LFF (MDG-F)",MID(Proc[[#This Row],[Obj]],13,10),"")</f>
        <v/>
      </c>
      <c r="I1317" s="152"/>
      <c r="J1317" s="44" t="b">
        <f>Proc[[#This Row],[Requested]]=Proc[[#This Row],[CurrentParent]]</f>
        <v>1</v>
      </c>
      <c r="K1317" s="107" t="str">
        <f>IF(Proc[[#This Row],[Author]]="Marcela Urrego",VLOOKUP(LEFT(Proc[[#This Row],[Requested]],1),Table3[#All],2,0),VLOOKUP(Proc[[#This Row],[Author]],Table4[],2,0))</f>
        <v>LS</v>
      </c>
      <c r="L1317" s="44" t="s">
        <v>1970</v>
      </c>
      <c r="M1317" s="51">
        <v>45789.517060185186</v>
      </c>
      <c r="N1317" s="54">
        <v>45791</v>
      </c>
      <c r="O1317" s="54">
        <v>45791</v>
      </c>
      <c r="P1317" s="52" t="str">
        <f ca="1">IF(Proc[[#This Row],[DaysAgeing]]&gt;5,"yep","on track")</f>
        <v>on track</v>
      </c>
      <c r="Q1317" s="2">
        <f ca="1">IF(Proc[[#This Row],[DateClosed]]="",ABS(NETWORKDAYS(Proc[[#This Row],[DateOpened]],TODAY()))-1,ABS(NETWORKDAYS(Proc[[#This Row],[DateOpened]],Proc[[#This Row],[DateClosed]]))-1)</f>
        <v>2</v>
      </c>
      <c r="R1317" s="52" t="s">
        <v>488</v>
      </c>
      <c r="S1317" s="44"/>
      <c r="T1317" s="153">
        <v>1316</v>
      </c>
    </row>
    <row r="1318" spans="1:20" hidden="1">
      <c r="A1318" s="47" t="s">
        <v>2211</v>
      </c>
      <c r="B1318" s="111" t="str">
        <f>IFERROR(VLOOKUP(Proc[[#This Row],[App]],Table2[],3,0),"open")</f>
        <v>ok</v>
      </c>
      <c r="C1318" s="47" t="s">
        <v>369</v>
      </c>
      <c r="D1318" s="152" t="s">
        <v>8556</v>
      </c>
      <c r="E1318" s="152" t="s">
        <v>2206</v>
      </c>
      <c r="F1318" s="85" t="s">
        <v>2206</v>
      </c>
      <c r="G1318" s="47" t="s">
        <v>400</v>
      </c>
      <c r="H1318" s="44" t="str">
        <f>IF(Proc[[#This Row],[type]]="LFF (MDG-F)",MID(Proc[[#This Row],[Obj]],13,10),"")</f>
        <v/>
      </c>
      <c r="I1318" s="152"/>
      <c r="J1318" s="44" t="b">
        <f>Proc[[#This Row],[Requested]]=Proc[[#This Row],[CurrentParent]]</f>
        <v>1</v>
      </c>
      <c r="K1318" s="107" t="str">
        <f>IF(Proc[[#This Row],[Author]]="Marcela Urrego",VLOOKUP(LEFT(Proc[[#This Row],[Requested]],1),Table3[#All],2,0),VLOOKUP(Proc[[#This Row],[Author]],Table4[],2,0))</f>
        <v>LS</v>
      </c>
      <c r="L1318" s="44" t="s">
        <v>1970</v>
      </c>
      <c r="M1318" s="51">
        <v>45789.517060185186</v>
      </c>
      <c r="N1318" s="54">
        <v>45791</v>
      </c>
      <c r="O1318" s="54">
        <v>45791</v>
      </c>
      <c r="P1318" s="52" t="str">
        <f ca="1">IF(Proc[[#This Row],[DaysAgeing]]&gt;5,"yep","on track")</f>
        <v>on track</v>
      </c>
      <c r="Q1318" s="2">
        <f ca="1">IF(Proc[[#This Row],[DateClosed]]="",ABS(NETWORKDAYS(Proc[[#This Row],[DateOpened]],TODAY()))-1,ABS(NETWORKDAYS(Proc[[#This Row],[DateOpened]],Proc[[#This Row],[DateClosed]]))-1)</f>
        <v>2</v>
      </c>
      <c r="R1318" s="52" t="s">
        <v>488</v>
      </c>
      <c r="S1318" s="44"/>
      <c r="T1318" s="153">
        <v>1317</v>
      </c>
    </row>
    <row r="1319" spans="1:20" hidden="1">
      <c r="A1319" s="47" t="s">
        <v>2211</v>
      </c>
      <c r="B1319" s="111" t="str">
        <f>IFERROR(VLOOKUP(Proc[[#This Row],[App]],Table2[],3,0),"open")</f>
        <v>ok</v>
      </c>
      <c r="C1319" s="47" t="s">
        <v>369</v>
      </c>
      <c r="D1319" s="152" t="s">
        <v>8557</v>
      </c>
      <c r="E1319" s="152" t="s">
        <v>2206</v>
      </c>
      <c r="F1319" s="152" t="s">
        <v>2206</v>
      </c>
      <c r="G1319" s="47" t="s">
        <v>400</v>
      </c>
      <c r="H1319" s="44" t="str">
        <f>IF(Proc[[#This Row],[type]]="LFF (MDG-F)",MID(Proc[[#This Row],[Obj]],13,10),"")</f>
        <v/>
      </c>
      <c r="I1319" s="152"/>
      <c r="J1319" s="44" t="b">
        <f>Proc[[#This Row],[Requested]]=Proc[[#This Row],[CurrentParent]]</f>
        <v>1</v>
      </c>
      <c r="K1319" s="107" t="str">
        <f>IF(Proc[[#This Row],[Author]]="Marcela Urrego",VLOOKUP(LEFT(Proc[[#This Row],[Requested]],1),Table3[#All],2,0),VLOOKUP(Proc[[#This Row],[Author]],Table4[],2,0))</f>
        <v>LS</v>
      </c>
      <c r="L1319" s="44" t="s">
        <v>1970</v>
      </c>
      <c r="M1319" s="51">
        <v>45789.517060185186</v>
      </c>
      <c r="N1319" s="54">
        <v>45791</v>
      </c>
      <c r="O1319" s="54">
        <v>45791</v>
      </c>
      <c r="P1319" s="52" t="str">
        <f ca="1">IF(Proc[[#This Row],[DaysAgeing]]&gt;5,"yep","on track")</f>
        <v>on track</v>
      </c>
      <c r="Q1319" s="2">
        <f ca="1">IF(Proc[[#This Row],[DateClosed]]="",ABS(NETWORKDAYS(Proc[[#This Row],[DateOpened]],TODAY()))-1,ABS(NETWORKDAYS(Proc[[#This Row],[DateOpened]],Proc[[#This Row],[DateClosed]]))-1)</f>
        <v>2</v>
      </c>
      <c r="R1319" s="52" t="s">
        <v>488</v>
      </c>
      <c r="S1319" s="44"/>
      <c r="T1319" s="153">
        <v>1318</v>
      </c>
    </row>
    <row r="1320" spans="1:20" hidden="1">
      <c r="A1320" s="47" t="s">
        <v>2211</v>
      </c>
      <c r="B1320" s="111" t="str">
        <f>IFERROR(VLOOKUP(Proc[[#This Row],[App]],Table2[],3,0),"open")</f>
        <v>ok</v>
      </c>
      <c r="C1320" s="47" t="s">
        <v>369</v>
      </c>
      <c r="D1320" s="152" t="s">
        <v>8558</v>
      </c>
      <c r="E1320" s="152" t="s">
        <v>2206</v>
      </c>
      <c r="F1320" s="152" t="s">
        <v>2206</v>
      </c>
      <c r="G1320" s="47" t="s">
        <v>400</v>
      </c>
      <c r="H1320" s="44" t="str">
        <f>IF(Proc[[#This Row],[type]]="LFF (MDG-F)",MID(Proc[[#This Row],[Obj]],13,10),"")</f>
        <v/>
      </c>
      <c r="I1320" s="152"/>
      <c r="J1320" s="44" t="b">
        <f>Proc[[#This Row],[Requested]]=Proc[[#This Row],[CurrentParent]]</f>
        <v>1</v>
      </c>
      <c r="K1320" s="107" t="str">
        <f>IF(Proc[[#This Row],[Author]]="Marcela Urrego",VLOOKUP(LEFT(Proc[[#This Row],[Requested]],1),Table3[#All],2,0),VLOOKUP(Proc[[#This Row],[Author]],Table4[],2,0))</f>
        <v>LS</v>
      </c>
      <c r="L1320" s="44" t="s">
        <v>1970</v>
      </c>
      <c r="M1320" s="51">
        <v>45789.517060185186</v>
      </c>
      <c r="N1320" s="54">
        <v>45791</v>
      </c>
      <c r="O1320" s="54">
        <v>45791</v>
      </c>
      <c r="P1320" s="52" t="str">
        <f ca="1">IF(Proc[[#This Row],[DaysAgeing]]&gt;5,"yep","on track")</f>
        <v>on track</v>
      </c>
      <c r="Q1320" s="2">
        <f ca="1">IF(Proc[[#This Row],[DateClosed]]="",ABS(NETWORKDAYS(Proc[[#This Row],[DateOpened]],TODAY()))-1,ABS(NETWORKDAYS(Proc[[#This Row],[DateOpened]],Proc[[#This Row],[DateClosed]]))-1)</f>
        <v>2</v>
      </c>
      <c r="R1320" s="52" t="s">
        <v>488</v>
      </c>
      <c r="S1320" s="44"/>
      <c r="T1320" s="153">
        <v>1319</v>
      </c>
    </row>
    <row r="1321" spans="1:20" hidden="1">
      <c r="A1321" s="47" t="s">
        <v>2211</v>
      </c>
      <c r="B1321" s="111" t="str">
        <f>IFERROR(VLOOKUP(Proc[[#This Row],[App]],Table2[],3,0),"open")</f>
        <v>ok</v>
      </c>
      <c r="C1321" s="47" t="s">
        <v>369</v>
      </c>
      <c r="D1321" s="152" t="s">
        <v>8559</v>
      </c>
      <c r="E1321" s="152" t="s">
        <v>2206</v>
      </c>
      <c r="F1321" s="85" t="s">
        <v>2206</v>
      </c>
      <c r="G1321" s="47" t="s">
        <v>400</v>
      </c>
      <c r="H1321" s="44" t="str">
        <f>IF(Proc[[#This Row],[type]]="LFF (MDG-F)",MID(Proc[[#This Row],[Obj]],13,10),"")</f>
        <v/>
      </c>
      <c r="I1321" s="152"/>
      <c r="J1321" s="44" t="b">
        <f>Proc[[#This Row],[Requested]]=Proc[[#This Row],[CurrentParent]]</f>
        <v>1</v>
      </c>
      <c r="K1321" s="107" t="str">
        <f>IF(Proc[[#This Row],[Author]]="Marcela Urrego",VLOOKUP(LEFT(Proc[[#This Row],[Requested]],1),Table3[#All],2,0),VLOOKUP(Proc[[#This Row],[Author]],Table4[],2,0))</f>
        <v>LS</v>
      </c>
      <c r="L1321" s="44" t="s">
        <v>1970</v>
      </c>
      <c r="M1321" s="51">
        <v>45789.517060185186</v>
      </c>
      <c r="N1321" s="54">
        <v>45791</v>
      </c>
      <c r="O1321" s="54">
        <v>45791</v>
      </c>
      <c r="P1321" s="52" t="str">
        <f ca="1">IF(Proc[[#This Row],[DaysAgeing]]&gt;5,"yep","on track")</f>
        <v>on track</v>
      </c>
      <c r="Q1321" s="2">
        <f ca="1">IF(Proc[[#This Row],[DateClosed]]="",ABS(NETWORKDAYS(Proc[[#This Row],[DateOpened]],TODAY()))-1,ABS(NETWORKDAYS(Proc[[#This Row],[DateOpened]],Proc[[#This Row],[DateClosed]]))-1)</f>
        <v>2</v>
      </c>
      <c r="R1321" s="52" t="s">
        <v>488</v>
      </c>
      <c r="S1321" s="44"/>
      <c r="T1321" s="153">
        <v>1320</v>
      </c>
    </row>
    <row r="1322" spans="1:20" hidden="1">
      <c r="A1322" s="47" t="s">
        <v>2211</v>
      </c>
      <c r="B1322" s="111" t="str">
        <f>IFERROR(VLOOKUP(Proc[[#This Row],[App]],Table2[],3,0),"open")</f>
        <v>ok</v>
      </c>
      <c r="C1322" s="47" t="s">
        <v>369</v>
      </c>
      <c r="D1322" s="152" t="s">
        <v>8560</v>
      </c>
      <c r="E1322" s="152" t="s">
        <v>2206</v>
      </c>
      <c r="F1322" s="152" t="s">
        <v>2206</v>
      </c>
      <c r="G1322" s="47" t="s">
        <v>400</v>
      </c>
      <c r="H1322" s="44" t="str">
        <f>IF(Proc[[#This Row],[type]]="LFF (MDG-F)",MID(Proc[[#This Row],[Obj]],13,10),"")</f>
        <v/>
      </c>
      <c r="I1322" s="152"/>
      <c r="J1322" s="44" t="b">
        <f>Proc[[#This Row],[Requested]]=Proc[[#This Row],[CurrentParent]]</f>
        <v>1</v>
      </c>
      <c r="K1322" s="107" t="str">
        <f>IF(Proc[[#This Row],[Author]]="Marcela Urrego",VLOOKUP(LEFT(Proc[[#This Row],[Requested]],1),Table3[#All],2,0),VLOOKUP(Proc[[#This Row],[Author]],Table4[],2,0))</f>
        <v>LS</v>
      </c>
      <c r="L1322" s="44" t="s">
        <v>1970</v>
      </c>
      <c r="M1322" s="51">
        <v>45789.517060185186</v>
      </c>
      <c r="N1322" s="54">
        <v>45791</v>
      </c>
      <c r="O1322" s="54">
        <v>45791</v>
      </c>
      <c r="P1322" s="52" t="str">
        <f ca="1">IF(Proc[[#This Row],[DaysAgeing]]&gt;5,"yep","on track")</f>
        <v>on track</v>
      </c>
      <c r="Q1322" s="2">
        <f ca="1">IF(Proc[[#This Row],[DateClosed]]="",ABS(NETWORKDAYS(Proc[[#This Row],[DateOpened]],TODAY()))-1,ABS(NETWORKDAYS(Proc[[#This Row],[DateOpened]],Proc[[#This Row],[DateClosed]]))-1)</f>
        <v>2</v>
      </c>
      <c r="R1322" s="52" t="s">
        <v>488</v>
      </c>
      <c r="S1322" s="44"/>
      <c r="T1322" s="153">
        <v>1321</v>
      </c>
    </row>
    <row r="1323" spans="1:20" hidden="1">
      <c r="A1323" s="47" t="s">
        <v>2211</v>
      </c>
      <c r="B1323" s="111" t="str">
        <f>IFERROR(VLOOKUP(Proc[[#This Row],[App]],Table2[],3,0),"open")</f>
        <v>ok</v>
      </c>
      <c r="C1323" s="47" t="s">
        <v>369</v>
      </c>
      <c r="D1323" s="152" t="s">
        <v>8561</v>
      </c>
      <c r="E1323" s="152" t="s">
        <v>2206</v>
      </c>
      <c r="F1323" s="152" t="s">
        <v>2206</v>
      </c>
      <c r="G1323" s="47" t="s">
        <v>400</v>
      </c>
      <c r="H1323" s="44" t="str">
        <f>IF(Proc[[#This Row],[type]]="LFF (MDG-F)",MID(Proc[[#This Row],[Obj]],13,10),"")</f>
        <v/>
      </c>
      <c r="I1323" s="152"/>
      <c r="J1323" s="44" t="b">
        <f>Proc[[#This Row],[Requested]]=Proc[[#This Row],[CurrentParent]]</f>
        <v>1</v>
      </c>
      <c r="K1323" s="107" t="str">
        <f>IF(Proc[[#This Row],[Author]]="Marcela Urrego",VLOOKUP(LEFT(Proc[[#This Row],[Requested]],1),Table3[#All],2,0),VLOOKUP(Proc[[#This Row],[Author]],Table4[],2,0))</f>
        <v>LS</v>
      </c>
      <c r="L1323" s="44" t="s">
        <v>1970</v>
      </c>
      <c r="M1323" s="51">
        <v>45789.517060185186</v>
      </c>
      <c r="N1323" s="54">
        <v>45791</v>
      </c>
      <c r="O1323" s="54">
        <v>45791</v>
      </c>
      <c r="P1323" s="52" t="str">
        <f ca="1">IF(Proc[[#This Row],[DaysAgeing]]&gt;5,"yep","on track")</f>
        <v>on track</v>
      </c>
      <c r="Q1323" s="2">
        <f ca="1">IF(Proc[[#This Row],[DateClosed]]="",ABS(NETWORKDAYS(Proc[[#This Row],[DateOpened]],TODAY()))-1,ABS(NETWORKDAYS(Proc[[#This Row],[DateOpened]],Proc[[#This Row],[DateClosed]]))-1)</f>
        <v>2</v>
      </c>
      <c r="R1323" s="52" t="s">
        <v>488</v>
      </c>
      <c r="S1323" s="44"/>
      <c r="T1323" s="153">
        <v>1322</v>
      </c>
    </row>
    <row r="1324" spans="1:20" hidden="1">
      <c r="A1324" s="47" t="s">
        <v>2211</v>
      </c>
      <c r="B1324" s="111" t="str">
        <f>IFERROR(VLOOKUP(Proc[[#This Row],[App]],Table2[],3,0),"open")</f>
        <v>ok</v>
      </c>
      <c r="C1324" s="47" t="s">
        <v>369</v>
      </c>
      <c r="D1324" s="152" t="s">
        <v>8562</v>
      </c>
      <c r="E1324" s="152" t="s">
        <v>2206</v>
      </c>
      <c r="F1324" s="152" t="s">
        <v>2206</v>
      </c>
      <c r="G1324" s="47" t="s">
        <v>400</v>
      </c>
      <c r="H1324" s="44" t="str">
        <f>IF(Proc[[#This Row],[type]]="LFF (MDG-F)",MID(Proc[[#This Row],[Obj]],13,10),"")</f>
        <v/>
      </c>
      <c r="I1324" s="152"/>
      <c r="J1324" s="44" t="b">
        <f>Proc[[#This Row],[Requested]]=Proc[[#This Row],[CurrentParent]]</f>
        <v>1</v>
      </c>
      <c r="K1324" s="107" t="str">
        <f>IF(Proc[[#This Row],[Author]]="Marcela Urrego",VLOOKUP(LEFT(Proc[[#This Row],[Requested]],1),Table3[#All],2,0),VLOOKUP(Proc[[#This Row],[Author]],Table4[],2,0))</f>
        <v>LS</v>
      </c>
      <c r="L1324" s="44" t="s">
        <v>1970</v>
      </c>
      <c r="M1324" s="51">
        <v>45789.517060185186</v>
      </c>
      <c r="N1324" s="54">
        <v>45791</v>
      </c>
      <c r="O1324" s="54">
        <v>45791</v>
      </c>
      <c r="P1324" s="52" t="str">
        <f ca="1">IF(Proc[[#This Row],[DaysAgeing]]&gt;5,"yep","on track")</f>
        <v>on track</v>
      </c>
      <c r="Q1324" s="2">
        <f ca="1">IF(Proc[[#This Row],[DateClosed]]="",ABS(NETWORKDAYS(Proc[[#This Row],[DateOpened]],TODAY()))-1,ABS(NETWORKDAYS(Proc[[#This Row],[DateOpened]],Proc[[#This Row],[DateClosed]]))-1)</f>
        <v>2</v>
      </c>
      <c r="R1324" s="52" t="s">
        <v>488</v>
      </c>
      <c r="S1324" s="44"/>
      <c r="T1324" s="153">
        <v>1323</v>
      </c>
    </row>
    <row r="1325" spans="1:20" hidden="1">
      <c r="A1325" s="47" t="s">
        <v>2211</v>
      </c>
      <c r="B1325" s="111" t="str">
        <f>IFERROR(VLOOKUP(Proc[[#This Row],[App]],Table2[],3,0),"open")</f>
        <v>ok</v>
      </c>
      <c r="C1325" s="47" t="s">
        <v>369</v>
      </c>
      <c r="D1325" s="152" t="s">
        <v>8563</v>
      </c>
      <c r="E1325" s="152" t="s">
        <v>2206</v>
      </c>
      <c r="F1325" s="152" t="s">
        <v>2206</v>
      </c>
      <c r="G1325" s="47" t="s">
        <v>400</v>
      </c>
      <c r="H1325" s="44" t="str">
        <f>IF(Proc[[#This Row],[type]]="LFF (MDG-F)",MID(Proc[[#This Row],[Obj]],13,10),"")</f>
        <v/>
      </c>
      <c r="I1325" s="152"/>
      <c r="J1325" s="44" t="b">
        <f>Proc[[#This Row],[Requested]]=Proc[[#This Row],[CurrentParent]]</f>
        <v>1</v>
      </c>
      <c r="K1325" s="107" t="str">
        <f>IF(Proc[[#This Row],[Author]]="Marcela Urrego",VLOOKUP(LEFT(Proc[[#This Row],[Requested]],1),Table3[#All],2,0),VLOOKUP(Proc[[#This Row],[Author]],Table4[],2,0))</f>
        <v>LS</v>
      </c>
      <c r="L1325" s="44" t="s">
        <v>1970</v>
      </c>
      <c r="M1325" s="51">
        <v>45789.517060185186</v>
      </c>
      <c r="N1325" s="54">
        <v>45791</v>
      </c>
      <c r="O1325" s="54">
        <v>45791</v>
      </c>
      <c r="P1325" s="52" t="str">
        <f ca="1">IF(Proc[[#This Row],[DaysAgeing]]&gt;5,"yep","on track")</f>
        <v>on track</v>
      </c>
      <c r="Q1325" s="2">
        <f ca="1">IF(Proc[[#This Row],[DateClosed]]="",ABS(NETWORKDAYS(Proc[[#This Row],[DateOpened]],TODAY()))-1,ABS(NETWORKDAYS(Proc[[#This Row],[DateOpened]],Proc[[#This Row],[DateClosed]]))-1)</f>
        <v>2</v>
      </c>
      <c r="R1325" s="52" t="s">
        <v>488</v>
      </c>
      <c r="S1325" s="44"/>
      <c r="T1325" s="153">
        <v>1324</v>
      </c>
    </row>
    <row r="1326" spans="1:20" hidden="1">
      <c r="A1326" s="47" t="s">
        <v>2211</v>
      </c>
      <c r="B1326" s="152" t="str">
        <f>IFERROR(VLOOKUP(Proc[[#This Row],[App]],Table2[],3,0),"open")</f>
        <v>ok</v>
      </c>
      <c r="C1326" s="47" t="s">
        <v>369</v>
      </c>
      <c r="D1326" s="152" t="s">
        <v>8564</v>
      </c>
      <c r="E1326" s="152" t="s">
        <v>2206</v>
      </c>
      <c r="F1326" s="152" t="s">
        <v>2206</v>
      </c>
      <c r="G1326" s="47" t="s">
        <v>400</v>
      </c>
      <c r="H1326" s="44" t="str">
        <f>IF(Proc[[#This Row],[type]]="LFF (MDG-F)",MID(Proc[[#This Row],[Obj]],13,10),"")</f>
        <v/>
      </c>
      <c r="I1326" s="152"/>
      <c r="J1326" s="44" t="b">
        <f>Proc[[#This Row],[Requested]]=Proc[[#This Row],[CurrentParent]]</f>
        <v>1</v>
      </c>
      <c r="K1326" s="152" t="str">
        <f>IF(Proc[[#This Row],[Author]]="Marcela Urrego",VLOOKUP(LEFT(Proc[[#This Row],[Requested]],1),Table3[#All],2,0),VLOOKUP(Proc[[#This Row],[Author]],Table4[],2,0))</f>
        <v>LS</v>
      </c>
      <c r="L1326" s="44" t="s">
        <v>1970</v>
      </c>
      <c r="M1326" s="51">
        <v>45789.517060185186</v>
      </c>
      <c r="N1326" s="54">
        <v>45791</v>
      </c>
      <c r="O1326" s="54">
        <v>45791</v>
      </c>
      <c r="P1326" s="52" t="str">
        <f ca="1">IF(Proc[[#This Row],[DaysAgeing]]&gt;5,"yep","on track")</f>
        <v>on track</v>
      </c>
      <c r="Q1326" s="2">
        <f ca="1">IF(Proc[[#This Row],[DateClosed]]="",ABS(NETWORKDAYS(Proc[[#This Row],[DateOpened]],TODAY()))-1,ABS(NETWORKDAYS(Proc[[#This Row],[DateOpened]],Proc[[#This Row],[DateClosed]]))-1)</f>
        <v>2</v>
      </c>
      <c r="R1326" s="52" t="s">
        <v>488</v>
      </c>
      <c r="S1326" s="44"/>
      <c r="T1326" s="153">
        <v>1325</v>
      </c>
    </row>
    <row r="1327" spans="1:20" hidden="1">
      <c r="A1327" s="47" t="s">
        <v>2211</v>
      </c>
      <c r="B1327" s="152" t="str">
        <f>IFERROR(VLOOKUP(Proc[[#This Row],[App]],Table2[],3,0),"open")</f>
        <v>ok</v>
      </c>
      <c r="C1327" s="47" t="s">
        <v>369</v>
      </c>
      <c r="D1327" s="152" t="s">
        <v>8565</v>
      </c>
      <c r="E1327" s="152" t="s">
        <v>2206</v>
      </c>
      <c r="F1327" s="152" t="s">
        <v>2206</v>
      </c>
      <c r="G1327" s="47" t="s">
        <v>400</v>
      </c>
      <c r="H1327" s="44" t="str">
        <f>IF(Proc[[#This Row],[type]]="LFF (MDG-F)",MID(Proc[[#This Row],[Obj]],13,10),"")</f>
        <v/>
      </c>
      <c r="I1327" s="152"/>
      <c r="J1327" s="44" t="b">
        <f>Proc[[#This Row],[Requested]]=Proc[[#This Row],[CurrentParent]]</f>
        <v>1</v>
      </c>
      <c r="K1327" s="152" t="str">
        <f>IF(Proc[[#This Row],[Author]]="Marcela Urrego",VLOOKUP(LEFT(Proc[[#This Row],[Requested]],1),Table3[#All],2,0),VLOOKUP(Proc[[#This Row],[Author]],Table4[],2,0))</f>
        <v>LS</v>
      </c>
      <c r="L1327" s="44" t="s">
        <v>1970</v>
      </c>
      <c r="M1327" s="51">
        <v>45789.517060185186</v>
      </c>
      <c r="N1327" s="54">
        <v>45791</v>
      </c>
      <c r="O1327" s="54">
        <v>45791</v>
      </c>
      <c r="P1327" s="52" t="str">
        <f ca="1">IF(Proc[[#This Row],[DaysAgeing]]&gt;5,"yep","on track")</f>
        <v>on track</v>
      </c>
      <c r="Q1327" s="2">
        <f ca="1">IF(Proc[[#This Row],[DateClosed]]="",ABS(NETWORKDAYS(Proc[[#This Row],[DateOpened]],TODAY()))-1,ABS(NETWORKDAYS(Proc[[#This Row],[DateOpened]],Proc[[#This Row],[DateClosed]]))-1)</f>
        <v>2</v>
      </c>
      <c r="R1327" s="52" t="s">
        <v>488</v>
      </c>
      <c r="S1327" s="44"/>
      <c r="T1327" s="153">
        <v>1326</v>
      </c>
    </row>
    <row r="1328" spans="1:20" hidden="1">
      <c r="A1328" s="47" t="s">
        <v>2211</v>
      </c>
      <c r="B1328" s="152" t="str">
        <f>IFERROR(VLOOKUP(Proc[[#This Row],[App]],Table2[],3,0),"open")</f>
        <v>ok</v>
      </c>
      <c r="C1328" s="47" t="s">
        <v>369</v>
      </c>
      <c r="D1328" s="152" t="s">
        <v>8566</v>
      </c>
      <c r="E1328" s="152" t="s">
        <v>2206</v>
      </c>
      <c r="F1328" s="152" t="s">
        <v>2206</v>
      </c>
      <c r="G1328" s="47" t="s">
        <v>400</v>
      </c>
      <c r="H1328" s="44" t="str">
        <f>IF(Proc[[#This Row],[type]]="LFF (MDG-F)",MID(Proc[[#This Row],[Obj]],13,10),"")</f>
        <v/>
      </c>
      <c r="I1328" s="152"/>
      <c r="J1328" s="44" t="b">
        <f>Proc[[#This Row],[Requested]]=Proc[[#This Row],[CurrentParent]]</f>
        <v>1</v>
      </c>
      <c r="K1328" s="152" t="str">
        <f>IF(Proc[[#This Row],[Author]]="Marcela Urrego",VLOOKUP(LEFT(Proc[[#This Row],[Requested]],1),Table3[#All],2,0),VLOOKUP(Proc[[#This Row],[Author]],Table4[],2,0))</f>
        <v>LS</v>
      </c>
      <c r="L1328" s="44" t="s">
        <v>1970</v>
      </c>
      <c r="M1328" s="51">
        <v>45789.517060185186</v>
      </c>
      <c r="N1328" s="54">
        <v>45791</v>
      </c>
      <c r="O1328" s="54">
        <v>45791</v>
      </c>
      <c r="P1328" s="52" t="str">
        <f ca="1">IF(Proc[[#This Row],[DaysAgeing]]&gt;5,"yep","on track")</f>
        <v>on track</v>
      </c>
      <c r="Q1328" s="2">
        <f ca="1">IF(Proc[[#This Row],[DateClosed]]="",ABS(NETWORKDAYS(Proc[[#This Row],[DateOpened]],TODAY()))-1,ABS(NETWORKDAYS(Proc[[#This Row],[DateOpened]],Proc[[#This Row],[DateClosed]]))-1)</f>
        <v>2</v>
      </c>
      <c r="R1328" s="52" t="s">
        <v>488</v>
      </c>
      <c r="S1328" s="44"/>
      <c r="T1328" s="153">
        <v>1327</v>
      </c>
    </row>
    <row r="1329" spans="1:20" hidden="1">
      <c r="A1329" s="47" t="s">
        <v>2211</v>
      </c>
      <c r="B1329" s="111" t="str">
        <f>IFERROR(VLOOKUP(Proc[[#This Row],[App]],Table2[],3,0),"open")</f>
        <v>ok</v>
      </c>
      <c r="C1329" s="47" t="s">
        <v>369</v>
      </c>
      <c r="D1329" s="152" t="s">
        <v>8567</v>
      </c>
      <c r="E1329" s="152" t="s">
        <v>2206</v>
      </c>
      <c r="F1329" s="152" t="s">
        <v>2206</v>
      </c>
      <c r="G1329" s="47" t="s">
        <v>400</v>
      </c>
      <c r="H1329" s="44" t="str">
        <f>IF(Proc[[#This Row],[type]]="LFF (MDG-F)",MID(Proc[[#This Row],[Obj]],13,10),"")</f>
        <v/>
      </c>
      <c r="I1329" s="152"/>
      <c r="J1329" s="44" t="b">
        <f>Proc[[#This Row],[Requested]]=Proc[[#This Row],[CurrentParent]]</f>
        <v>1</v>
      </c>
      <c r="K1329" s="107" t="str">
        <f>IF(Proc[[#This Row],[Author]]="Marcela Urrego",VLOOKUP(LEFT(Proc[[#This Row],[Requested]],1),Table3[#All],2,0),VLOOKUP(Proc[[#This Row],[Author]],Table4[],2,0))</f>
        <v>LS</v>
      </c>
      <c r="L1329" s="44" t="s">
        <v>1970</v>
      </c>
      <c r="M1329" s="51">
        <v>45789.517060185186</v>
      </c>
      <c r="N1329" s="54">
        <v>45791</v>
      </c>
      <c r="O1329" s="54">
        <v>45791</v>
      </c>
      <c r="P1329" s="52" t="str">
        <f ca="1">IF(Proc[[#This Row],[DaysAgeing]]&gt;5,"yep","on track")</f>
        <v>on track</v>
      </c>
      <c r="Q1329" s="2">
        <f ca="1">IF(Proc[[#This Row],[DateClosed]]="",ABS(NETWORKDAYS(Proc[[#This Row],[DateOpened]],TODAY()))-1,ABS(NETWORKDAYS(Proc[[#This Row],[DateOpened]],Proc[[#This Row],[DateClosed]]))-1)</f>
        <v>2</v>
      </c>
      <c r="R1329" s="52" t="s">
        <v>488</v>
      </c>
      <c r="S1329" s="44"/>
      <c r="T1329" s="153">
        <v>1328</v>
      </c>
    </row>
    <row r="1330" spans="1:20" hidden="1">
      <c r="A1330" s="47" t="s">
        <v>2211</v>
      </c>
      <c r="B1330" s="111" t="str">
        <f>IFERROR(VLOOKUP(Proc[[#This Row],[App]],Table2[],3,0),"open")</f>
        <v>ok</v>
      </c>
      <c r="C1330" s="47" t="s">
        <v>369</v>
      </c>
      <c r="D1330" s="152" t="s">
        <v>8568</v>
      </c>
      <c r="E1330" s="152" t="s">
        <v>2206</v>
      </c>
      <c r="F1330" s="85" t="s">
        <v>2206</v>
      </c>
      <c r="G1330" s="47" t="s">
        <v>400</v>
      </c>
      <c r="H1330" s="44" t="str">
        <f>IF(Proc[[#This Row],[type]]="LFF (MDG-F)",MID(Proc[[#This Row],[Obj]],13,10),"")</f>
        <v/>
      </c>
      <c r="I1330" s="152"/>
      <c r="J1330" s="44" t="b">
        <f>Proc[[#This Row],[Requested]]=Proc[[#This Row],[CurrentParent]]</f>
        <v>1</v>
      </c>
      <c r="K1330" s="107" t="str">
        <f>IF(Proc[[#This Row],[Author]]="Marcela Urrego",VLOOKUP(LEFT(Proc[[#This Row],[Requested]],1),Table3[#All],2,0),VLOOKUP(Proc[[#This Row],[Author]],Table4[],2,0))</f>
        <v>LS</v>
      </c>
      <c r="L1330" s="153" t="s">
        <v>1970</v>
      </c>
      <c r="M1330" s="51">
        <v>45789.517060185186</v>
      </c>
      <c r="N1330" s="54">
        <v>45791</v>
      </c>
      <c r="O1330" s="54">
        <v>45791</v>
      </c>
      <c r="P1330" s="52" t="str">
        <f ca="1">IF(Proc[[#This Row],[DaysAgeing]]&gt;5,"yep","on track")</f>
        <v>on track</v>
      </c>
      <c r="Q1330" s="2">
        <f ca="1">IF(Proc[[#This Row],[DateClosed]]="",ABS(NETWORKDAYS(Proc[[#This Row],[DateOpened]],TODAY()))-1,ABS(NETWORKDAYS(Proc[[#This Row],[DateOpened]],Proc[[#This Row],[DateClosed]]))-1)</f>
        <v>2</v>
      </c>
      <c r="R1330" s="52" t="s">
        <v>488</v>
      </c>
      <c r="S1330" s="44"/>
      <c r="T1330" s="153">
        <v>1329</v>
      </c>
    </row>
    <row r="1331" spans="1:20" hidden="1">
      <c r="A1331" s="47" t="s">
        <v>2211</v>
      </c>
      <c r="B1331" s="111" t="str">
        <f>IFERROR(VLOOKUP(Proc[[#This Row],[App]],Table2[],3,0),"open")</f>
        <v>ok</v>
      </c>
      <c r="C1331" s="47" t="s">
        <v>369</v>
      </c>
      <c r="D1331" s="152" t="s">
        <v>8569</v>
      </c>
      <c r="E1331" s="152" t="s">
        <v>2206</v>
      </c>
      <c r="F1331" s="85" t="s">
        <v>2206</v>
      </c>
      <c r="G1331" s="47" t="s">
        <v>400</v>
      </c>
      <c r="H1331" s="44" t="str">
        <f>IF(Proc[[#This Row],[type]]="LFF (MDG-F)",MID(Proc[[#This Row],[Obj]],13,10),"")</f>
        <v/>
      </c>
      <c r="I1331" s="152"/>
      <c r="J1331" s="44" t="b">
        <f>Proc[[#This Row],[Requested]]=Proc[[#This Row],[CurrentParent]]</f>
        <v>1</v>
      </c>
      <c r="K1331" s="107" t="str">
        <f>IF(Proc[[#This Row],[Author]]="Marcela Urrego",VLOOKUP(LEFT(Proc[[#This Row],[Requested]],1),Table3[#All],2,0),VLOOKUP(Proc[[#This Row],[Author]],Table4[],2,0))</f>
        <v>LS</v>
      </c>
      <c r="L1331" s="153" t="s">
        <v>1970</v>
      </c>
      <c r="M1331" s="51">
        <v>45789.517060185186</v>
      </c>
      <c r="N1331" s="54">
        <v>45791</v>
      </c>
      <c r="O1331" s="54">
        <v>45791</v>
      </c>
      <c r="P1331" s="52" t="str">
        <f ca="1">IF(Proc[[#This Row],[DaysAgeing]]&gt;5,"yep","on track")</f>
        <v>on track</v>
      </c>
      <c r="Q1331" s="2">
        <f ca="1">IF(Proc[[#This Row],[DateClosed]]="",ABS(NETWORKDAYS(Proc[[#This Row],[DateOpened]],TODAY()))-1,ABS(NETWORKDAYS(Proc[[#This Row],[DateOpened]],Proc[[#This Row],[DateClosed]]))-1)</f>
        <v>2</v>
      </c>
      <c r="R1331" s="52" t="s">
        <v>488</v>
      </c>
      <c r="S1331" s="44"/>
      <c r="T1331" s="153">
        <v>1330</v>
      </c>
    </row>
    <row r="1332" spans="1:20" hidden="1">
      <c r="A1332" s="47" t="s">
        <v>2211</v>
      </c>
      <c r="B1332" s="111" t="str">
        <f>IFERROR(VLOOKUP(Proc[[#This Row],[App]],Table2[],3,0),"open")</f>
        <v>ok</v>
      </c>
      <c r="C1332" s="47" t="s">
        <v>369</v>
      </c>
      <c r="D1332" s="152" t="s">
        <v>8570</v>
      </c>
      <c r="E1332" s="152" t="s">
        <v>2206</v>
      </c>
      <c r="F1332" s="85" t="s">
        <v>2206</v>
      </c>
      <c r="G1332" s="47" t="s">
        <v>400</v>
      </c>
      <c r="H1332" s="44" t="str">
        <f>IF(Proc[[#This Row],[type]]="LFF (MDG-F)",MID(Proc[[#This Row],[Obj]],13,10),"")</f>
        <v/>
      </c>
      <c r="I1332" s="152"/>
      <c r="J1332" s="44" t="b">
        <f>Proc[[#This Row],[Requested]]=Proc[[#This Row],[CurrentParent]]</f>
        <v>1</v>
      </c>
      <c r="K1332" s="107" t="str">
        <f>IF(Proc[[#This Row],[Author]]="Marcela Urrego",VLOOKUP(LEFT(Proc[[#This Row],[Requested]],1),Table3[#All],2,0),VLOOKUP(Proc[[#This Row],[Author]],Table4[],2,0))</f>
        <v>LS</v>
      </c>
      <c r="L1332" s="44" t="s">
        <v>1970</v>
      </c>
      <c r="M1332" s="51">
        <v>45789.517060185186</v>
      </c>
      <c r="N1332" s="54">
        <v>45791</v>
      </c>
      <c r="O1332" s="54">
        <v>45791</v>
      </c>
      <c r="P1332" s="52" t="str">
        <f ca="1">IF(Proc[[#This Row],[DaysAgeing]]&gt;5,"yep","on track")</f>
        <v>on track</v>
      </c>
      <c r="Q1332" s="2">
        <f ca="1">IF(Proc[[#This Row],[DateClosed]]="",ABS(NETWORKDAYS(Proc[[#This Row],[DateOpened]],TODAY()))-1,ABS(NETWORKDAYS(Proc[[#This Row],[DateOpened]],Proc[[#This Row],[DateClosed]]))-1)</f>
        <v>2</v>
      </c>
      <c r="R1332" s="52" t="s">
        <v>488</v>
      </c>
      <c r="S1332" s="44"/>
      <c r="T1332" s="153">
        <v>1331</v>
      </c>
    </row>
    <row r="1333" spans="1:20" hidden="1">
      <c r="A1333" s="47" t="s">
        <v>2211</v>
      </c>
      <c r="B1333" s="111" t="str">
        <f>IFERROR(VLOOKUP(Proc[[#This Row],[App]],Table2[],3,0),"open")</f>
        <v>ok</v>
      </c>
      <c r="C1333" s="47" t="s">
        <v>369</v>
      </c>
      <c r="D1333" s="152" t="s">
        <v>8571</v>
      </c>
      <c r="E1333" s="152" t="s">
        <v>2206</v>
      </c>
      <c r="F1333" s="85" t="s">
        <v>2206</v>
      </c>
      <c r="G1333" s="47" t="s">
        <v>400</v>
      </c>
      <c r="H1333" s="44" t="str">
        <f>IF(Proc[[#This Row],[type]]="LFF (MDG-F)",MID(Proc[[#This Row],[Obj]],13,10),"")</f>
        <v/>
      </c>
      <c r="I1333" s="152"/>
      <c r="J1333" s="44" t="b">
        <f>Proc[[#This Row],[Requested]]=Proc[[#This Row],[CurrentParent]]</f>
        <v>1</v>
      </c>
      <c r="K1333" s="107" t="str">
        <f>IF(Proc[[#This Row],[Author]]="Marcela Urrego",VLOOKUP(LEFT(Proc[[#This Row],[Requested]],1),Table3[#All],2,0),VLOOKUP(Proc[[#This Row],[Author]],Table4[],2,0))</f>
        <v>LS</v>
      </c>
      <c r="L1333" s="44" t="s">
        <v>1970</v>
      </c>
      <c r="M1333" s="51">
        <v>45789.517060185186</v>
      </c>
      <c r="N1333" s="54">
        <v>45791</v>
      </c>
      <c r="O1333" s="54">
        <v>45791</v>
      </c>
      <c r="P1333" s="52" t="str">
        <f ca="1">IF(Proc[[#This Row],[DaysAgeing]]&gt;5,"yep","on track")</f>
        <v>on track</v>
      </c>
      <c r="Q1333" s="2">
        <f ca="1">IF(Proc[[#This Row],[DateClosed]]="",ABS(NETWORKDAYS(Proc[[#This Row],[DateOpened]],TODAY()))-1,ABS(NETWORKDAYS(Proc[[#This Row],[DateOpened]],Proc[[#This Row],[DateClosed]]))-1)</f>
        <v>2</v>
      </c>
      <c r="R1333" s="52" t="s">
        <v>488</v>
      </c>
      <c r="S1333" s="44"/>
      <c r="T1333" s="153">
        <v>1332</v>
      </c>
    </row>
    <row r="1334" spans="1:20" hidden="1">
      <c r="A1334" s="47" t="s">
        <v>2211</v>
      </c>
      <c r="B1334" s="111" t="str">
        <f>IFERROR(VLOOKUP(Proc[[#This Row],[App]],Table2[],3,0),"open")</f>
        <v>ok</v>
      </c>
      <c r="C1334" s="47" t="s">
        <v>369</v>
      </c>
      <c r="D1334" s="152" t="s">
        <v>8572</v>
      </c>
      <c r="E1334" s="152" t="s">
        <v>2206</v>
      </c>
      <c r="F1334" s="85" t="s">
        <v>2206</v>
      </c>
      <c r="G1334" s="47" t="s">
        <v>400</v>
      </c>
      <c r="H1334" s="44" t="str">
        <f>IF(Proc[[#This Row],[type]]="LFF (MDG-F)",MID(Proc[[#This Row],[Obj]],13,10),"")</f>
        <v/>
      </c>
      <c r="I1334" s="152"/>
      <c r="J1334" s="44" t="b">
        <f>Proc[[#This Row],[Requested]]=Proc[[#This Row],[CurrentParent]]</f>
        <v>1</v>
      </c>
      <c r="K1334" s="107" t="str">
        <f>IF(Proc[[#This Row],[Author]]="Marcela Urrego",VLOOKUP(LEFT(Proc[[#This Row],[Requested]],1),Table3[#All],2,0),VLOOKUP(Proc[[#This Row],[Author]],Table4[],2,0))</f>
        <v>LS</v>
      </c>
      <c r="L1334" s="153" t="s">
        <v>1970</v>
      </c>
      <c r="M1334" s="51">
        <v>45789.517060185186</v>
      </c>
      <c r="N1334" s="54">
        <v>45791</v>
      </c>
      <c r="O1334" s="54">
        <v>45791</v>
      </c>
      <c r="P1334" s="52" t="str">
        <f ca="1">IF(Proc[[#This Row],[DaysAgeing]]&gt;5,"yep","on track")</f>
        <v>on track</v>
      </c>
      <c r="Q1334" s="2">
        <f ca="1">IF(Proc[[#This Row],[DateClosed]]="",ABS(NETWORKDAYS(Proc[[#This Row],[DateOpened]],TODAY()))-1,ABS(NETWORKDAYS(Proc[[#This Row],[DateOpened]],Proc[[#This Row],[DateClosed]]))-1)</f>
        <v>2</v>
      </c>
      <c r="R1334" s="52" t="s">
        <v>488</v>
      </c>
      <c r="S1334" s="44"/>
      <c r="T1334" s="153">
        <v>1333</v>
      </c>
    </row>
    <row r="1335" spans="1:20" hidden="1">
      <c r="A1335" t="s">
        <v>2212</v>
      </c>
      <c r="B1335" s="111" t="str">
        <f>IFERROR(VLOOKUP(Proc[[#This Row],[App]],Table2[],3,0),"open")</f>
        <v>ok</v>
      </c>
      <c r="C1335" s="47" t="s">
        <v>369</v>
      </c>
      <c r="D1335" s="152" t="s">
        <v>8573</v>
      </c>
      <c r="E1335" s="152" t="s">
        <v>1986</v>
      </c>
      <c r="F1335" s="85" t="s">
        <v>1986</v>
      </c>
      <c r="G1335" s="47" t="s">
        <v>400</v>
      </c>
      <c r="H1335" s="44" t="str">
        <f>IF(Proc[[#This Row],[type]]="LFF (MDG-F)",MID(Proc[[#This Row],[Obj]],13,10),"")</f>
        <v/>
      </c>
      <c r="I1335" s="152"/>
      <c r="J1335" s="44" t="b">
        <f>Proc[[#This Row],[Requested]]=Proc[[#This Row],[CurrentParent]]</f>
        <v>1</v>
      </c>
      <c r="K1335" s="107" t="str">
        <f>IF(Proc[[#This Row],[Author]]="Marcela Urrego",VLOOKUP(LEFT(Proc[[#This Row],[Requested]],1),Table3[#All],2,0),VLOOKUP(Proc[[#This Row],[Author]],Table4[],2,0))</f>
        <v>LS</v>
      </c>
      <c r="L1335" s="153" t="s">
        <v>1970</v>
      </c>
      <c r="M1335" s="51">
        <v>45789.484120370369</v>
      </c>
      <c r="N1335" s="51">
        <v>45790</v>
      </c>
      <c r="O1335" s="51">
        <v>45790</v>
      </c>
      <c r="P1335" s="52" t="str">
        <f ca="1">IF(Proc[[#This Row],[DaysAgeing]]&gt;5,"yep","on track")</f>
        <v>on track</v>
      </c>
      <c r="Q1335" s="2">
        <f ca="1">IF(Proc[[#This Row],[DateClosed]]="",ABS(NETWORKDAYS(Proc[[#This Row],[DateOpened]],TODAY()))-1,ABS(NETWORKDAYS(Proc[[#This Row],[DateOpened]],Proc[[#This Row],[DateClosed]]))-1)</f>
        <v>1</v>
      </c>
      <c r="R1335" s="52" t="s">
        <v>488</v>
      </c>
      <c r="S1335" s="44"/>
      <c r="T1335" s="153">
        <v>1334</v>
      </c>
    </row>
    <row r="1336" spans="1:20" hidden="1">
      <c r="A1336" s="47" t="s">
        <v>2212</v>
      </c>
      <c r="B1336" s="111" t="str">
        <f>IFERROR(VLOOKUP(Proc[[#This Row],[App]],Table2[],3,0),"open")</f>
        <v>ok</v>
      </c>
      <c r="C1336" s="47" t="s">
        <v>369</v>
      </c>
      <c r="D1336" s="152" t="s">
        <v>8574</v>
      </c>
      <c r="E1336" s="152" t="s">
        <v>1986</v>
      </c>
      <c r="F1336" s="85" t="s">
        <v>1986</v>
      </c>
      <c r="G1336" s="47" t="s">
        <v>400</v>
      </c>
      <c r="H1336" s="44" t="str">
        <f>IF(Proc[[#This Row],[type]]="LFF (MDG-F)",MID(Proc[[#This Row],[Obj]],13,10),"")</f>
        <v/>
      </c>
      <c r="I1336" s="152"/>
      <c r="J1336" s="44" t="b">
        <f>Proc[[#This Row],[Requested]]=Proc[[#This Row],[CurrentParent]]</f>
        <v>1</v>
      </c>
      <c r="K1336" s="107" t="str">
        <f>IF(Proc[[#This Row],[Author]]="Marcela Urrego",VLOOKUP(LEFT(Proc[[#This Row],[Requested]],1),Table3[#All],2,0),VLOOKUP(Proc[[#This Row],[Author]],Table4[],2,0))</f>
        <v>LS</v>
      </c>
      <c r="L1336" s="153" t="s">
        <v>1970</v>
      </c>
      <c r="M1336" s="51">
        <v>45789.484120370369</v>
      </c>
      <c r="N1336" s="51">
        <v>45790</v>
      </c>
      <c r="O1336" s="51">
        <v>45790</v>
      </c>
      <c r="P1336" s="52" t="str">
        <f ca="1">IF(Proc[[#This Row],[DaysAgeing]]&gt;5,"yep","on track")</f>
        <v>on track</v>
      </c>
      <c r="Q1336" s="2">
        <f ca="1">IF(Proc[[#This Row],[DateClosed]]="",ABS(NETWORKDAYS(Proc[[#This Row],[DateOpened]],TODAY()))-1,ABS(NETWORKDAYS(Proc[[#This Row],[DateOpened]],Proc[[#This Row],[DateClosed]]))-1)</f>
        <v>1</v>
      </c>
      <c r="R1336" s="52" t="s">
        <v>488</v>
      </c>
      <c r="S1336" s="44"/>
      <c r="T1336" s="153">
        <v>1335</v>
      </c>
    </row>
    <row r="1337" spans="1:20" hidden="1">
      <c r="A1337" s="47" t="s">
        <v>2212</v>
      </c>
      <c r="B1337" s="111" t="str">
        <f>IFERROR(VLOOKUP(Proc[[#This Row],[App]],Table2[],3,0),"open")</f>
        <v>ok</v>
      </c>
      <c r="C1337" s="47" t="s">
        <v>369</v>
      </c>
      <c r="D1337" s="152" t="s">
        <v>8575</v>
      </c>
      <c r="E1337" s="152" t="s">
        <v>1986</v>
      </c>
      <c r="F1337" s="85" t="s">
        <v>1986</v>
      </c>
      <c r="G1337" s="47" t="s">
        <v>400</v>
      </c>
      <c r="H1337" s="44" t="str">
        <f>IF(Proc[[#This Row],[type]]="LFF (MDG-F)",MID(Proc[[#This Row],[Obj]],13,10),"")</f>
        <v/>
      </c>
      <c r="I1337" s="152"/>
      <c r="J1337" s="44" t="b">
        <f>Proc[[#This Row],[Requested]]=Proc[[#This Row],[CurrentParent]]</f>
        <v>1</v>
      </c>
      <c r="K1337" s="107" t="str">
        <f>IF(Proc[[#This Row],[Author]]="Marcela Urrego",VLOOKUP(LEFT(Proc[[#This Row],[Requested]],1),Table3[#All],2,0),VLOOKUP(Proc[[#This Row],[Author]],Table4[],2,0))</f>
        <v>LS</v>
      </c>
      <c r="L1337" s="44" t="s">
        <v>1970</v>
      </c>
      <c r="M1337" s="51">
        <v>45789.484120370369</v>
      </c>
      <c r="N1337" s="51">
        <v>45790</v>
      </c>
      <c r="O1337" s="51">
        <v>45790</v>
      </c>
      <c r="P1337" s="52" t="str">
        <f ca="1">IF(Proc[[#This Row],[DaysAgeing]]&gt;5,"yep","on track")</f>
        <v>on track</v>
      </c>
      <c r="Q1337" s="2">
        <f ca="1">IF(Proc[[#This Row],[DateClosed]]="",ABS(NETWORKDAYS(Proc[[#This Row],[DateOpened]],TODAY()))-1,ABS(NETWORKDAYS(Proc[[#This Row],[DateOpened]],Proc[[#This Row],[DateClosed]]))-1)</f>
        <v>1</v>
      </c>
      <c r="R1337" s="52" t="s">
        <v>488</v>
      </c>
      <c r="S1337" s="44"/>
      <c r="T1337" s="153">
        <v>1336</v>
      </c>
    </row>
    <row r="1338" spans="1:20" hidden="1">
      <c r="A1338" s="47" t="s">
        <v>2212</v>
      </c>
      <c r="B1338" s="152" t="str">
        <f>IFERROR(VLOOKUP(Proc[[#This Row],[App]],Table2[],3,0),"open")</f>
        <v>ok</v>
      </c>
      <c r="C1338" s="47" t="s">
        <v>369</v>
      </c>
      <c r="D1338" s="152" t="s">
        <v>8576</v>
      </c>
      <c r="E1338" s="152" t="s">
        <v>417</v>
      </c>
      <c r="F1338" s="152" t="s">
        <v>417</v>
      </c>
      <c r="G1338" s="47" t="s">
        <v>400</v>
      </c>
      <c r="H1338" s="44" t="str">
        <f>IF(Proc[[#This Row],[type]]="LFF (MDG-F)",MID(Proc[[#This Row],[Obj]],13,10),"")</f>
        <v/>
      </c>
      <c r="I1338" s="152"/>
      <c r="J1338" s="44" t="b">
        <f>Proc[[#This Row],[Requested]]=Proc[[#This Row],[CurrentParent]]</f>
        <v>1</v>
      </c>
      <c r="K1338" s="152" t="str">
        <f>IF(Proc[[#This Row],[Author]]="Marcela Urrego",VLOOKUP(LEFT(Proc[[#This Row],[Requested]],1),Table3[#All],2,0),VLOOKUP(Proc[[#This Row],[Author]],Table4[],2,0))</f>
        <v>LS</v>
      </c>
      <c r="L1338" s="44" t="s">
        <v>1970</v>
      </c>
      <c r="M1338" s="51">
        <v>45789.484120370369</v>
      </c>
      <c r="N1338" s="51">
        <v>45790</v>
      </c>
      <c r="O1338" s="51">
        <v>45790</v>
      </c>
      <c r="P1338" s="52" t="str">
        <f ca="1">IF(Proc[[#This Row],[DaysAgeing]]&gt;5,"yep","on track")</f>
        <v>on track</v>
      </c>
      <c r="Q1338" s="2">
        <f ca="1">IF(Proc[[#This Row],[DateClosed]]="",ABS(NETWORKDAYS(Proc[[#This Row],[DateOpened]],TODAY()))-1,ABS(NETWORKDAYS(Proc[[#This Row],[DateOpened]],Proc[[#This Row],[DateClosed]]))-1)</f>
        <v>1</v>
      </c>
      <c r="R1338" s="52" t="s">
        <v>488</v>
      </c>
      <c r="S1338" s="44"/>
      <c r="T1338" s="153">
        <v>1337</v>
      </c>
    </row>
    <row r="1339" spans="1:20" hidden="1">
      <c r="A1339" s="47" t="s">
        <v>2212</v>
      </c>
      <c r="B1339" s="152" t="str">
        <f>IFERROR(VLOOKUP(Proc[[#This Row],[App]],Table2[],3,0),"open")</f>
        <v>ok</v>
      </c>
      <c r="C1339" s="47" t="s">
        <v>369</v>
      </c>
      <c r="D1339" s="152" t="s">
        <v>8577</v>
      </c>
      <c r="E1339" s="152" t="s">
        <v>417</v>
      </c>
      <c r="F1339" s="152" t="s">
        <v>417</v>
      </c>
      <c r="G1339" s="47" t="s">
        <v>400</v>
      </c>
      <c r="H1339" s="44" t="str">
        <f>IF(Proc[[#This Row],[type]]="LFF (MDG-F)",MID(Proc[[#This Row],[Obj]],13,10),"")</f>
        <v/>
      </c>
      <c r="I1339" s="152"/>
      <c r="J1339" s="44" t="b">
        <f>Proc[[#This Row],[Requested]]=Proc[[#This Row],[CurrentParent]]</f>
        <v>1</v>
      </c>
      <c r="K1339" s="152" t="str">
        <f>IF(Proc[[#This Row],[Author]]="Marcela Urrego",VLOOKUP(LEFT(Proc[[#This Row],[Requested]],1),Table3[#All],2,0),VLOOKUP(Proc[[#This Row],[Author]],Table4[],2,0))</f>
        <v>LS</v>
      </c>
      <c r="L1339" s="44" t="s">
        <v>1970</v>
      </c>
      <c r="M1339" s="51">
        <v>45789.484120370369</v>
      </c>
      <c r="N1339" s="51">
        <v>45790</v>
      </c>
      <c r="O1339" s="51">
        <v>45790</v>
      </c>
      <c r="P1339" s="52" t="str">
        <f ca="1">IF(Proc[[#This Row],[DaysAgeing]]&gt;5,"yep","on track")</f>
        <v>on track</v>
      </c>
      <c r="Q1339" s="2">
        <f ca="1">IF(Proc[[#This Row],[DateClosed]]="",ABS(NETWORKDAYS(Proc[[#This Row],[DateOpened]],TODAY()))-1,ABS(NETWORKDAYS(Proc[[#This Row],[DateOpened]],Proc[[#This Row],[DateClosed]]))-1)</f>
        <v>1</v>
      </c>
      <c r="R1339" s="52" t="s">
        <v>488</v>
      </c>
      <c r="S1339" s="44"/>
      <c r="T1339" s="153">
        <v>1338</v>
      </c>
    </row>
    <row r="1340" spans="1:20" hidden="1">
      <c r="A1340" s="47" t="s">
        <v>2212</v>
      </c>
      <c r="B1340" s="152" t="str">
        <f>IFERROR(VLOOKUP(Proc[[#This Row],[App]],Table2[],3,0),"open")</f>
        <v>ok</v>
      </c>
      <c r="C1340" s="47" t="s">
        <v>369</v>
      </c>
      <c r="D1340" s="152" t="s">
        <v>8578</v>
      </c>
      <c r="E1340" s="152" t="s">
        <v>417</v>
      </c>
      <c r="F1340" s="152" t="s">
        <v>417</v>
      </c>
      <c r="G1340" s="47" t="s">
        <v>400</v>
      </c>
      <c r="H1340" s="44" t="str">
        <f>IF(Proc[[#This Row],[type]]="LFF (MDG-F)",MID(Proc[[#This Row],[Obj]],13,10),"")</f>
        <v/>
      </c>
      <c r="I1340" s="152"/>
      <c r="J1340" s="44" t="b">
        <f>Proc[[#This Row],[Requested]]=Proc[[#This Row],[CurrentParent]]</f>
        <v>1</v>
      </c>
      <c r="K1340" s="152" t="str">
        <f>IF(Proc[[#This Row],[Author]]="Marcela Urrego",VLOOKUP(LEFT(Proc[[#This Row],[Requested]],1),Table3[#All],2,0),VLOOKUP(Proc[[#This Row],[Author]],Table4[],2,0))</f>
        <v>LS</v>
      </c>
      <c r="L1340" s="44" t="s">
        <v>1970</v>
      </c>
      <c r="M1340" s="51">
        <v>45789.484120370369</v>
      </c>
      <c r="N1340" s="51">
        <v>45790</v>
      </c>
      <c r="O1340" s="51">
        <v>45790</v>
      </c>
      <c r="P1340" s="52" t="str">
        <f ca="1">IF(Proc[[#This Row],[DaysAgeing]]&gt;5,"yep","on track")</f>
        <v>on track</v>
      </c>
      <c r="Q1340" s="2">
        <f ca="1">IF(Proc[[#This Row],[DateClosed]]="",ABS(NETWORKDAYS(Proc[[#This Row],[DateOpened]],TODAY()))-1,ABS(NETWORKDAYS(Proc[[#This Row],[DateOpened]],Proc[[#This Row],[DateClosed]]))-1)</f>
        <v>1</v>
      </c>
      <c r="R1340" s="52" t="s">
        <v>488</v>
      </c>
      <c r="S1340" s="44"/>
      <c r="T1340" s="153">
        <v>1339</v>
      </c>
    </row>
    <row r="1341" spans="1:20" hidden="1">
      <c r="A1341" s="47" t="s">
        <v>2212</v>
      </c>
      <c r="B1341" s="152" t="str">
        <f>IFERROR(VLOOKUP(Proc[[#This Row],[App]],Table2[],3,0),"open")</f>
        <v>ok</v>
      </c>
      <c r="C1341" s="47" t="s">
        <v>369</v>
      </c>
      <c r="D1341" s="152" t="s">
        <v>8579</v>
      </c>
      <c r="E1341" s="152" t="s">
        <v>417</v>
      </c>
      <c r="F1341" s="152" t="s">
        <v>417</v>
      </c>
      <c r="G1341" s="47" t="s">
        <v>400</v>
      </c>
      <c r="H1341" s="44" t="str">
        <f>IF(Proc[[#This Row],[type]]="LFF (MDG-F)",MID(Proc[[#This Row],[Obj]],13,10),"")</f>
        <v/>
      </c>
      <c r="I1341" s="152"/>
      <c r="J1341" s="44" t="b">
        <f>Proc[[#This Row],[Requested]]=Proc[[#This Row],[CurrentParent]]</f>
        <v>1</v>
      </c>
      <c r="K1341" s="152" t="str">
        <f>IF(Proc[[#This Row],[Author]]="Marcela Urrego",VLOOKUP(LEFT(Proc[[#This Row],[Requested]],1),Table3[#All],2,0),VLOOKUP(Proc[[#This Row],[Author]],Table4[],2,0))</f>
        <v>LS</v>
      </c>
      <c r="L1341" s="44" t="s">
        <v>1970</v>
      </c>
      <c r="M1341" s="51">
        <v>45789.484120370369</v>
      </c>
      <c r="N1341" s="51">
        <v>45790</v>
      </c>
      <c r="O1341" s="51">
        <v>45790</v>
      </c>
      <c r="P1341" s="52" t="str">
        <f ca="1">IF(Proc[[#This Row],[DaysAgeing]]&gt;5,"yep","on track")</f>
        <v>on track</v>
      </c>
      <c r="Q1341" s="2">
        <f ca="1">IF(Proc[[#This Row],[DateClosed]]="",ABS(NETWORKDAYS(Proc[[#This Row],[DateOpened]],TODAY()))-1,ABS(NETWORKDAYS(Proc[[#This Row],[DateOpened]],Proc[[#This Row],[DateClosed]]))-1)</f>
        <v>1</v>
      </c>
      <c r="R1341" s="52" t="s">
        <v>488</v>
      </c>
      <c r="S1341" s="44"/>
      <c r="T1341" s="153">
        <v>1340</v>
      </c>
    </row>
    <row r="1342" spans="1:20" hidden="1">
      <c r="A1342" s="47" t="s">
        <v>2212</v>
      </c>
      <c r="B1342" s="152" t="str">
        <f>IFERROR(VLOOKUP(Proc[[#This Row],[App]],Table2[],3,0),"open")</f>
        <v>ok</v>
      </c>
      <c r="C1342" s="47" t="s">
        <v>369</v>
      </c>
      <c r="D1342" s="152" t="s">
        <v>8580</v>
      </c>
      <c r="E1342" s="152" t="s">
        <v>417</v>
      </c>
      <c r="F1342" s="152" t="s">
        <v>417</v>
      </c>
      <c r="G1342" s="47" t="s">
        <v>400</v>
      </c>
      <c r="H1342" s="44" t="str">
        <f>IF(Proc[[#This Row],[type]]="LFF (MDG-F)",MID(Proc[[#This Row],[Obj]],13,10),"")</f>
        <v/>
      </c>
      <c r="I1342" s="152"/>
      <c r="J1342" s="44" t="b">
        <f>Proc[[#This Row],[Requested]]=Proc[[#This Row],[CurrentParent]]</f>
        <v>1</v>
      </c>
      <c r="K1342" s="152" t="str">
        <f>IF(Proc[[#This Row],[Author]]="Marcela Urrego",VLOOKUP(LEFT(Proc[[#This Row],[Requested]],1),Table3[#All],2,0),VLOOKUP(Proc[[#This Row],[Author]],Table4[],2,0))</f>
        <v>LS</v>
      </c>
      <c r="L1342" s="44" t="s">
        <v>1970</v>
      </c>
      <c r="M1342" s="51">
        <v>45789.484120370369</v>
      </c>
      <c r="N1342" s="51">
        <v>45790</v>
      </c>
      <c r="O1342" s="51">
        <v>45790</v>
      </c>
      <c r="P1342" s="52" t="str">
        <f ca="1">IF(Proc[[#This Row],[DaysAgeing]]&gt;5,"yep","on track")</f>
        <v>on track</v>
      </c>
      <c r="Q1342" s="2">
        <f ca="1">IF(Proc[[#This Row],[DateClosed]]="",ABS(NETWORKDAYS(Proc[[#This Row],[DateOpened]],TODAY()))-1,ABS(NETWORKDAYS(Proc[[#This Row],[DateOpened]],Proc[[#This Row],[DateClosed]]))-1)</f>
        <v>1</v>
      </c>
      <c r="R1342" s="52" t="s">
        <v>488</v>
      </c>
      <c r="S1342" s="44"/>
      <c r="T1342" s="153">
        <v>1341</v>
      </c>
    </row>
    <row r="1343" spans="1:20" hidden="1">
      <c r="A1343" s="47" t="s">
        <v>2212</v>
      </c>
      <c r="B1343" s="152" t="str">
        <f>IFERROR(VLOOKUP(Proc[[#This Row],[App]],Table2[],3,0),"open")</f>
        <v>ok</v>
      </c>
      <c r="C1343" s="47" t="s">
        <v>369</v>
      </c>
      <c r="D1343" s="152" t="s">
        <v>8581</v>
      </c>
      <c r="E1343" s="152" t="s">
        <v>417</v>
      </c>
      <c r="F1343" s="152" t="s">
        <v>417</v>
      </c>
      <c r="G1343" s="47" t="s">
        <v>400</v>
      </c>
      <c r="H1343" s="44" t="str">
        <f>IF(Proc[[#This Row],[type]]="LFF (MDG-F)",MID(Proc[[#This Row],[Obj]],13,10),"")</f>
        <v/>
      </c>
      <c r="I1343" s="152"/>
      <c r="J1343" s="44" t="b">
        <f>Proc[[#This Row],[Requested]]=Proc[[#This Row],[CurrentParent]]</f>
        <v>1</v>
      </c>
      <c r="K1343" s="152" t="str">
        <f>IF(Proc[[#This Row],[Author]]="Marcela Urrego",VLOOKUP(LEFT(Proc[[#This Row],[Requested]],1),Table3[#All],2,0),VLOOKUP(Proc[[#This Row],[Author]],Table4[],2,0))</f>
        <v>LS</v>
      </c>
      <c r="L1343" s="44" t="s">
        <v>1970</v>
      </c>
      <c r="M1343" s="51">
        <v>45789.484120370369</v>
      </c>
      <c r="N1343" s="51">
        <v>45790</v>
      </c>
      <c r="O1343" s="51">
        <v>45790</v>
      </c>
      <c r="P1343" s="52" t="str">
        <f ca="1">IF(Proc[[#This Row],[DaysAgeing]]&gt;5,"yep","on track")</f>
        <v>on track</v>
      </c>
      <c r="Q1343" s="2">
        <f ca="1">IF(Proc[[#This Row],[DateClosed]]="",ABS(NETWORKDAYS(Proc[[#This Row],[DateOpened]],TODAY()))-1,ABS(NETWORKDAYS(Proc[[#This Row],[DateOpened]],Proc[[#This Row],[DateClosed]]))-1)</f>
        <v>1</v>
      </c>
      <c r="R1343" s="52" t="s">
        <v>488</v>
      </c>
      <c r="S1343" s="44"/>
      <c r="T1343" s="153">
        <v>1342</v>
      </c>
    </row>
    <row r="1344" spans="1:20" hidden="1">
      <c r="A1344" s="47" t="s">
        <v>2212</v>
      </c>
      <c r="B1344" s="152" t="str">
        <f>IFERROR(VLOOKUP(Proc[[#This Row],[App]],Table2[],3,0),"open")</f>
        <v>ok</v>
      </c>
      <c r="C1344" s="47" t="s">
        <v>369</v>
      </c>
      <c r="D1344" s="152" t="s">
        <v>8582</v>
      </c>
      <c r="E1344" s="152" t="s">
        <v>417</v>
      </c>
      <c r="F1344" s="152" t="s">
        <v>417</v>
      </c>
      <c r="G1344" s="47" t="s">
        <v>400</v>
      </c>
      <c r="H1344" s="44" t="str">
        <f>IF(Proc[[#This Row],[type]]="LFF (MDG-F)",MID(Proc[[#This Row],[Obj]],13,10),"")</f>
        <v/>
      </c>
      <c r="I1344" s="152"/>
      <c r="J1344" s="44" t="b">
        <f>Proc[[#This Row],[Requested]]=Proc[[#This Row],[CurrentParent]]</f>
        <v>1</v>
      </c>
      <c r="K1344" s="152" t="str">
        <f>IF(Proc[[#This Row],[Author]]="Marcela Urrego",VLOOKUP(LEFT(Proc[[#This Row],[Requested]],1),Table3[#All],2,0),VLOOKUP(Proc[[#This Row],[Author]],Table4[],2,0))</f>
        <v>LS</v>
      </c>
      <c r="L1344" s="44" t="s">
        <v>1970</v>
      </c>
      <c r="M1344" s="51">
        <v>45789.484120370369</v>
      </c>
      <c r="N1344" s="51">
        <v>45790</v>
      </c>
      <c r="O1344" s="51">
        <v>45790</v>
      </c>
      <c r="P1344" s="52" t="str">
        <f ca="1">IF(Proc[[#This Row],[DaysAgeing]]&gt;5,"yep","on track")</f>
        <v>on track</v>
      </c>
      <c r="Q1344" s="2">
        <f ca="1">IF(Proc[[#This Row],[DateClosed]]="",ABS(NETWORKDAYS(Proc[[#This Row],[DateOpened]],TODAY()))-1,ABS(NETWORKDAYS(Proc[[#This Row],[DateOpened]],Proc[[#This Row],[DateClosed]]))-1)</f>
        <v>1</v>
      </c>
      <c r="R1344" s="52" t="s">
        <v>488</v>
      </c>
      <c r="S1344" s="44"/>
      <c r="T1344" s="153">
        <v>1343</v>
      </c>
    </row>
    <row r="1345" spans="1:20" hidden="1">
      <c r="A1345" s="47" t="s">
        <v>2212</v>
      </c>
      <c r="B1345" s="152" t="str">
        <f>IFERROR(VLOOKUP(Proc[[#This Row],[App]],Table2[],3,0),"open")</f>
        <v>ok</v>
      </c>
      <c r="C1345" s="47" t="s">
        <v>369</v>
      </c>
      <c r="D1345" s="152" t="s">
        <v>8583</v>
      </c>
      <c r="E1345" s="152" t="s">
        <v>417</v>
      </c>
      <c r="F1345" s="152" t="s">
        <v>417</v>
      </c>
      <c r="G1345" s="47" t="s">
        <v>400</v>
      </c>
      <c r="H1345" s="44" t="str">
        <f>IF(Proc[[#This Row],[type]]="LFF (MDG-F)",MID(Proc[[#This Row],[Obj]],13,10),"")</f>
        <v/>
      </c>
      <c r="I1345" s="152"/>
      <c r="J1345" s="44" t="b">
        <f>Proc[[#This Row],[Requested]]=Proc[[#This Row],[CurrentParent]]</f>
        <v>1</v>
      </c>
      <c r="K1345" s="152" t="str">
        <f>IF(Proc[[#This Row],[Author]]="Marcela Urrego",VLOOKUP(LEFT(Proc[[#This Row],[Requested]],1),Table3[#All],2,0),VLOOKUP(Proc[[#This Row],[Author]],Table4[],2,0))</f>
        <v>LS</v>
      </c>
      <c r="L1345" s="44" t="s">
        <v>1970</v>
      </c>
      <c r="M1345" s="51">
        <v>45789.484120370369</v>
      </c>
      <c r="N1345" s="51">
        <v>45790</v>
      </c>
      <c r="O1345" s="51">
        <v>45790</v>
      </c>
      <c r="P1345" s="52" t="str">
        <f ca="1">IF(Proc[[#This Row],[DaysAgeing]]&gt;5,"yep","on track")</f>
        <v>on track</v>
      </c>
      <c r="Q1345" s="2">
        <f ca="1">IF(Proc[[#This Row],[DateClosed]]="",ABS(NETWORKDAYS(Proc[[#This Row],[DateOpened]],TODAY()))-1,ABS(NETWORKDAYS(Proc[[#This Row],[DateOpened]],Proc[[#This Row],[DateClosed]]))-1)</f>
        <v>1</v>
      </c>
      <c r="R1345" s="52" t="s">
        <v>488</v>
      </c>
      <c r="S1345" s="44"/>
      <c r="T1345" s="153">
        <v>1344</v>
      </c>
    </row>
    <row r="1346" spans="1:20" hidden="1">
      <c r="A1346" s="47" t="s">
        <v>2212</v>
      </c>
      <c r="B1346" s="152" t="str">
        <f>IFERROR(VLOOKUP(Proc[[#This Row],[App]],Table2[],3,0),"open")</f>
        <v>ok</v>
      </c>
      <c r="C1346" s="47" t="s">
        <v>369</v>
      </c>
      <c r="D1346" s="152" t="s">
        <v>8584</v>
      </c>
      <c r="E1346" s="152" t="s">
        <v>417</v>
      </c>
      <c r="F1346" s="152" t="s">
        <v>417</v>
      </c>
      <c r="G1346" s="47" t="s">
        <v>400</v>
      </c>
      <c r="H1346" s="44" t="str">
        <f>IF(Proc[[#This Row],[type]]="LFF (MDG-F)",MID(Proc[[#This Row],[Obj]],13,10),"")</f>
        <v/>
      </c>
      <c r="I1346" s="152"/>
      <c r="J1346" s="44" t="b">
        <f>Proc[[#This Row],[Requested]]=Proc[[#This Row],[CurrentParent]]</f>
        <v>1</v>
      </c>
      <c r="K1346" s="152" t="str">
        <f>IF(Proc[[#This Row],[Author]]="Marcela Urrego",VLOOKUP(LEFT(Proc[[#This Row],[Requested]],1),Table3[#All],2,0),VLOOKUP(Proc[[#This Row],[Author]],Table4[],2,0))</f>
        <v>LS</v>
      </c>
      <c r="L1346" s="44" t="s">
        <v>1970</v>
      </c>
      <c r="M1346" s="51">
        <v>45789.484120370369</v>
      </c>
      <c r="N1346" s="51">
        <v>45790</v>
      </c>
      <c r="O1346" s="51">
        <v>45790</v>
      </c>
      <c r="P1346" s="52" t="str">
        <f ca="1">IF(Proc[[#This Row],[DaysAgeing]]&gt;5,"yep","on track")</f>
        <v>on track</v>
      </c>
      <c r="Q1346" s="2">
        <f ca="1">IF(Proc[[#This Row],[DateClosed]]="",ABS(NETWORKDAYS(Proc[[#This Row],[DateOpened]],TODAY()))-1,ABS(NETWORKDAYS(Proc[[#This Row],[DateOpened]],Proc[[#This Row],[DateClosed]]))-1)</f>
        <v>1</v>
      </c>
      <c r="R1346" s="52" t="s">
        <v>488</v>
      </c>
      <c r="S1346" s="44"/>
      <c r="T1346" s="153">
        <v>1345</v>
      </c>
    </row>
    <row r="1347" spans="1:20" hidden="1">
      <c r="A1347" s="152" t="s">
        <v>2212</v>
      </c>
      <c r="B1347" s="152" t="str">
        <f>IFERROR(VLOOKUP(Proc[[#This Row],[App]],Table2[],3,0),"open")</f>
        <v>ok</v>
      </c>
      <c r="C1347" s="47" t="s">
        <v>369</v>
      </c>
      <c r="D1347" s="152" t="s">
        <v>8585</v>
      </c>
      <c r="E1347" s="152" t="s">
        <v>417</v>
      </c>
      <c r="F1347" s="152" t="s">
        <v>417</v>
      </c>
      <c r="G1347" s="47" t="s">
        <v>400</v>
      </c>
      <c r="H1347" s="44" t="str">
        <f>IF(Proc[[#This Row],[type]]="LFF (MDG-F)",MID(Proc[[#This Row],[Obj]],13,10),"")</f>
        <v/>
      </c>
      <c r="I1347" s="152"/>
      <c r="J1347" s="44" t="b">
        <f>Proc[[#This Row],[Requested]]=Proc[[#This Row],[CurrentParent]]</f>
        <v>1</v>
      </c>
      <c r="K1347" s="152" t="str">
        <f>IF(Proc[[#This Row],[Author]]="Marcela Urrego",VLOOKUP(LEFT(Proc[[#This Row],[Requested]],1),Table3[#All],2,0),VLOOKUP(Proc[[#This Row],[Author]],Table4[],2,0))</f>
        <v>LS</v>
      </c>
      <c r="L1347" s="44" t="s">
        <v>1970</v>
      </c>
      <c r="M1347" s="51">
        <v>45789.484120370369</v>
      </c>
      <c r="N1347" s="51">
        <v>45790</v>
      </c>
      <c r="O1347" s="51">
        <v>45790</v>
      </c>
      <c r="P1347" s="52" t="str">
        <f ca="1">IF(Proc[[#This Row],[DaysAgeing]]&gt;5,"yep","on track")</f>
        <v>on track</v>
      </c>
      <c r="Q1347" s="2">
        <f ca="1">IF(Proc[[#This Row],[DateClosed]]="",ABS(NETWORKDAYS(Proc[[#This Row],[DateOpened]],TODAY()))-1,ABS(NETWORKDAYS(Proc[[#This Row],[DateOpened]],Proc[[#This Row],[DateClosed]]))-1)</f>
        <v>1</v>
      </c>
      <c r="R1347" s="52" t="s">
        <v>488</v>
      </c>
      <c r="S1347" s="44"/>
      <c r="T1347" s="153">
        <v>1346</v>
      </c>
    </row>
    <row r="1348" spans="1:20" hidden="1">
      <c r="A1348" s="47" t="s">
        <v>2212</v>
      </c>
      <c r="B1348" s="111" t="str">
        <f>IFERROR(VLOOKUP(Proc[[#This Row],[App]],Table2[],3,0),"open")</f>
        <v>ok</v>
      </c>
      <c r="C1348" s="47" t="s">
        <v>369</v>
      </c>
      <c r="D1348" s="152" t="s">
        <v>8586</v>
      </c>
      <c r="E1348" s="152" t="s">
        <v>417</v>
      </c>
      <c r="F1348" s="152" t="s">
        <v>417</v>
      </c>
      <c r="G1348" s="47" t="s">
        <v>400</v>
      </c>
      <c r="H1348" s="44" t="str">
        <f>IF(Proc[[#This Row],[type]]="LFF (MDG-F)",MID(Proc[[#This Row],[Obj]],13,10),"")</f>
        <v/>
      </c>
      <c r="I1348" s="152"/>
      <c r="J1348" s="44" t="b">
        <f>Proc[[#This Row],[Requested]]=Proc[[#This Row],[CurrentParent]]</f>
        <v>1</v>
      </c>
      <c r="K1348" s="107" t="str">
        <f>IF(Proc[[#This Row],[Author]]="Marcela Urrego",VLOOKUP(LEFT(Proc[[#This Row],[Requested]],1),Table3[#All],2,0),VLOOKUP(Proc[[#This Row],[Author]],Table4[],2,0))</f>
        <v>LS</v>
      </c>
      <c r="L1348" s="44" t="s">
        <v>1970</v>
      </c>
      <c r="M1348" s="51">
        <v>45789.484120370369</v>
      </c>
      <c r="N1348" s="51">
        <v>45790</v>
      </c>
      <c r="O1348" s="51">
        <v>45790</v>
      </c>
      <c r="P1348" s="52" t="str">
        <f ca="1">IF(Proc[[#This Row],[DaysAgeing]]&gt;5,"yep","on track")</f>
        <v>on track</v>
      </c>
      <c r="Q1348" s="2">
        <f ca="1">IF(Proc[[#This Row],[DateClosed]]="",ABS(NETWORKDAYS(Proc[[#This Row],[DateOpened]],TODAY()))-1,ABS(NETWORKDAYS(Proc[[#This Row],[DateOpened]],Proc[[#This Row],[DateClosed]]))-1)</f>
        <v>1</v>
      </c>
      <c r="R1348" s="52" t="s">
        <v>488</v>
      </c>
      <c r="S1348" s="44"/>
      <c r="T1348" s="153">
        <v>1347</v>
      </c>
    </row>
    <row r="1349" spans="1:20" hidden="1">
      <c r="A1349" s="47" t="s">
        <v>2212</v>
      </c>
      <c r="B1349" s="152" t="str">
        <f>IFERROR(VLOOKUP(Proc[[#This Row],[App]],Table2[],3,0),"open")</f>
        <v>ok</v>
      </c>
      <c r="C1349" s="47" t="s">
        <v>369</v>
      </c>
      <c r="D1349" s="152" t="s">
        <v>8587</v>
      </c>
      <c r="E1349" s="152" t="s">
        <v>417</v>
      </c>
      <c r="F1349" s="152" t="s">
        <v>417</v>
      </c>
      <c r="G1349" s="47" t="s">
        <v>400</v>
      </c>
      <c r="H1349" s="44" t="str">
        <f>IF(Proc[[#This Row],[type]]="LFF (MDG-F)",MID(Proc[[#This Row],[Obj]],13,10),"")</f>
        <v/>
      </c>
      <c r="I1349" s="152"/>
      <c r="J1349" s="44" t="b">
        <f>Proc[[#This Row],[Requested]]=Proc[[#This Row],[CurrentParent]]</f>
        <v>1</v>
      </c>
      <c r="K1349" s="152" t="str">
        <f>IF(Proc[[#This Row],[Author]]="Marcela Urrego",VLOOKUP(LEFT(Proc[[#This Row],[Requested]],1),Table3[#All],2,0),VLOOKUP(Proc[[#This Row],[Author]],Table4[],2,0))</f>
        <v>LS</v>
      </c>
      <c r="L1349" s="44" t="s">
        <v>1970</v>
      </c>
      <c r="M1349" s="51">
        <v>45789.484120370369</v>
      </c>
      <c r="N1349" s="51">
        <v>45790</v>
      </c>
      <c r="O1349" s="51">
        <v>45790</v>
      </c>
      <c r="P1349" s="52" t="str">
        <f ca="1">IF(Proc[[#This Row],[DaysAgeing]]&gt;5,"yep","on track")</f>
        <v>on track</v>
      </c>
      <c r="Q1349" s="2">
        <f ca="1">IF(Proc[[#This Row],[DateClosed]]="",ABS(NETWORKDAYS(Proc[[#This Row],[DateOpened]],TODAY()))-1,ABS(NETWORKDAYS(Proc[[#This Row],[DateOpened]],Proc[[#This Row],[DateClosed]]))-1)</f>
        <v>1</v>
      </c>
      <c r="R1349" s="52" t="s">
        <v>488</v>
      </c>
      <c r="S1349" s="44"/>
      <c r="T1349" s="153">
        <v>1348</v>
      </c>
    </row>
    <row r="1350" spans="1:20" hidden="1">
      <c r="A1350" s="47" t="s">
        <v>2212</v>
      </c>
      <c r="B1350" s="111" t="str">
        <f>IFERROR(VLOOKUP(Proc[[#This Row],[App]],Table2[],3,0),"open")</f>
        <v>ok</v>
      </c>
      <c r="C1350" s="47" t="s">
        <v>369</v>
      </c>
      <c r="D1350" s="152" t="s">
        <v>8588</v>
      </c>
      <c r="E1350" s="152" t="s">
        <v>417</v>
      </c>
      <c r="F1350" s="85" t="s">
        <v>417</v>
      </c>
      <c r="G1350" s="47" t="s">
        <v>400</v>
      </c>
      <c r="H1350" s="44" t="str">
        <f>IF(Proc[[#This Row],[type]]="LFF (MDG-F)",MID(Proc[[#This Row],[Obj]],13,10),"")</f>
        <v/>
      </c>
      <c r="I1350" s="152"/>
      <c r="J1350" s="44" t="b">
        <f>Proc[[#This Row],[Requested]]=Proc[[#This Row],[CurrentParent]]</f>
        <v>1</v>
      </c>
      <c r="K1350" s="107" t="str">
        <f>IF(Proc[[#This Row],[Author]]="Marcela Urrego",VLOOKUP(LEFT(Proc[[#This Row],[Requested]],1),Table3[#All],2,0),VLOOKUP(Proc[[#This Row],[Author]],Table4[],2,0))</f>
        <v>LS</v>
      </c>
      <c r="L1350" s="44" t="s">
        <v>1970</v>
      </c>
      <c r="M1350" s="51">
        <v>45789.484120370369</v>
      </c>
      <c r="N1350" s="51">
        <v>45790</v>
      </c>
      <c r="O1350" s="51">
        <v>45790</v>
      </c>
      <c r="P1350" s="52" t="str">
        <f ca="1">IF(Proc[[#This Row],[DaysAgeing]]&gt;5,"yep","on track")</f>
        <v>on track</v>
      </c>
      <c r="Q1350" s="2">
        <f ca="1">IF(Proc[[#This Row],[DateClosed]]="",ABS(NETWORKDAYS(Proc[[#This Row],[DateOpened]],TODAY()))-1,ABS(NETWORKDAYS(Proc[[#This Row],[DateOpened]],Proc[[#This Row],[DateClosed]]))-1)</f>
        <v>1</v>
      </c>
      <c r="R1350" s="52" t="s">
        <v>488</v>
      </c>
      <c r="S1350" s="44"/>
      <c r="T1350" s="153">
        <v>1349</v>
      </c>
    </row>
    <row r="1351" spans="1:20" hidden="1">
      <c r="A1351" s="47" t="s">
        <v>2212</v>
      </c>
      <c r="B1351" s="152" t="str">
        <f>IFERROR(VLOOKUP(Proc[[#This Row],[App]],Table2[],3,0),"open")</f>
        <v>ok</v>
      </c>
      <c r="C1351" s="47" t="s">
        <v>369</v>
      </c>
      <c r="D1351" s="152" t="s">
        <v>8589</v>
      </c>
      <c r="E1351" s="152" t="s">
        <v>417</v>
      </c>
      <c r="F1351" s="152" t="s">
        <v>417</v>
      </c>
      <c r="G1351" s="47" t="s">
        <v>400</v>
      </c>
      <c r="H1351" s="44" t="str">
        <f>IF(Proc[[#This Row],[type]]="LFF (MDG-F)",MID(Proc[[#This Row],[Obj]],13,10),"")</f>
        <v/>
      </c>
      <c r="I1351" s="152"/>
      <c r="J1351" s="44" t="b">
        <f>Proc[[#This Row],[Requested]]=Proc[[#This Row],[CurrentParent]]</f>
        <v>1</v>
      </c>
      <c r="K1351" s="152" t="str">
        <f>IF(Proc[[#This Row],[Author]]="Marcela Urrego",VLOOKUP(LEFT(Proc[[#This Row],[Requested]],1),Table3[#All],2,0),VLOOKUP(Proc[[#This Row],[Author]],Table4[],2,0))</f>
        <v>LS</v>
      </c>
      <c r="L1351" s="44" t="s">
        <v>1970</v>
      </c>
      <c r="M1351" s="51">
        <v>45789.484120370369</v>
      </c>
      <c r="N1351" s="51">
        <v>45790</v>
      </c>
      <c r="O1351" s="51">
        <v>45790</v>
      </c>
      <c r="P1351" s="52" t="str">
        <f ca="1">IF(Proc[[#This Row],[DaysAgeing]]&gt;5,"yep","on track")</f>
        <v>on track</v>
      </c>
      <c r="Q1351" s="2">
        <f ca="1">IF(Proc[[#This Row],[DateClosed]]="",ABS(NETWORKDAYS(Proc[[#This Row],[DateOpened]],TODAY()))-1,ABS(NETWORKDAYS(Proc[[#This Row],[DateOpened]],Proc[[#This Row],[DateClosed]]))-1)</f>
        <v>1</v>
      </c>
      <c r="R1351" s="52" t="s">
        <v>488</v>
      </c>
      <c r="S1351" s="44"/>
      <c r="T1351" s="153">
        <v>1350</v>
      </c>
    </row>
    <row r="1352" spans="1:20" hidden="1">
      <c r="A1352" t="s">
        <v>2213</v>
      </c>
      <c r="B1352" s="152" t="str">
        <f>IFERROR(VLOOKUP(Proc[[#This Row],[App]],Table2[],3,0),"open")</f>
        <v>ok</v>
      </c>
      <c r="C1352" s="47" t="s">
        <v>369</v>
      </c>
      <c r="D1352" s="152" t="s">
        <v>2175</v>
      </c>
      <c r="E1352" s="152" t="s">
        <v>2176</v>
      </c>
      <c r="F1352" s="152" t="s">
        <v>2176</v>
      </c>
      <c r="G1352" s="47" t="s">
        <v>400</v>
      </c>
      <c r="H1352" s="44" t="str">
        <f>IF(Proc[[#This Row],[type]]="LFF (MDG-F)",MID(Proc[[#This Row],[Obj]],13,10),"")</f>
        <v/>
      </c>
      <c r="I1352" s="152"/>
      <c r="J1352" s="44" t="b">
        <f>Proc[[#This Row],[Requested]]=Proc[[#This Row],[CurrentParent]]</f>
        <v>1</v>
      </c>
      <c r="K1352" s="152" t="str">
        <f>IF(Proc[[#This Row],[Author]]="Marcela Urrego",VLOOKUP(LEFT(Proc[[#This Row],[Requested]],1),Table3[#All],2,0),VLOOKUP(Proc[[#This Row],[Author]],Table4[],2,0))</f>
        <v>LS</v>
      </c>
      <c r="L1352" s="44" t="s">
        <v>1970</v>
      </c>
      <c r="M1352" s="51">
        <v>45790.126087962963</v>
      </c>
      <c r="N1352" s="51">
        <v>45790</v>
      </c>
      <c r="O1352" s="51">
        <v>45790</v>
      </c>
      <c r="P1352" s="52" t="str">
        <f ca="1">IF(Proc[[#This Row],[DaysAgeing]]&gt;5,"yep","on track")</f>
        <v>on track</v>
      </c>
      <c r="Q1352" s="2">
        <f ca="1">IF(Proc[[#This Row],[DateClosed]]="",ABS(NETWORKDAYS(Proc[[#This Row],[DateOpened]],TODAY()))-1,ABS(NETWORKDAYS(Proc[[#This Row],[DateOpened]],Proc[[#This Row],[DateClosed]]))-1)</f>
        <v>0</v>
      </c>
      <c r="R1352" s="52" t="s">
        <v>488</v>
      </c>
      <c r="S1352" s="44"/>
      <c r="T1352" s="153">
        <v>1351</v>
      </c>
    </row>
    <row r="1353" spans="1:20" hidden="1">
      <c r="A1353" t="s">
        <v>2214</v>
      </c>
      <c r="B1353" s="152" t="str">
        <f>IFERROR(VLOOKUP(Proc[[#This Row],[App]],Table2[],3,0),"open")</f>
        <v>ok</v>
      </c>
      <c r="C1353" s="47" t="s">
        <v>369</v>
      </c>
      <c r="D1353" s="152" t="s">
        <v>8590</v>
      </c>
      <c r="E1353" s="152" t="s">
        <v>2215</v>
      </c>
      <c r="F1353" s="152" t="s">
        <v>2215</v>
      </c>
      <c r="G1353" s="47" t="s">
        <v>400</v>
      </c>
      <c r="H1353" s="44" t="str">
        <f>IF(Proc[[#This Row],[type]]="LFF (MDG-F)",MID(Proc[[#This Row],[Obj]],13,10),"")</f>
        <v/>
      </c>
      <c r="I1353" s="152"/>
      <c r="J1353" s="44" t="b">
        <f>Proc[[#This Row],[Requested]]=Proc[[#This Row],[CurrentParent]]</f>
        <v>1</v>
      </c>
      <c r="K1353" s="152" t="str">
        <f>IF(Proc[[#This Row],[Author]]="Marcela Urrego",VLOOKUP(LEFT(Proc[[#This Row],[Requested]],1),Table3[#All],2,0),VLOOKUP(Proc[[#This Row],[Author]],Table4[],2,0))</f>
        <v>LS</v>
      </c>
      <c r="L1353" s="44" t="s">
        <v>1970</v>
      </c>
      <c r="M1353" s="51">
        <v>45790.144409722219</v>
      </c>
      <c r="N1353" s="54">
        <v>45791</v>
      </c>
      <c r="O1353" s="54">
        <v>45791</v>
      </c>
      <c r="P1353" s="52" t="str">
        <f ca="1">IF(Proc[[#This Row],[DaysAgeing]]&gt;5,"yep","on track")</f>
        <v>on track</v>
      </c>
      <c r="Q1353" s="2">
        <f ca="1">IF(Proc[[#This Row],[DateClosed]]="",ABS(NETWORKDAYS(Proc[[#This Row],[DateOpened]],TODAY()))-1,ABS(NETWORKDAYS(Proc[[#This Row],[DateOpened]],Proc[[#This Row],[DateClosed]]))-1)</f>
        <v>1</v>
      </c>
      <c r="R1353" s="52" t="s">
        <v>488</v>
      </c>
      <c r="S1353" s="44"/>
      <c r="T1353" s="153">
        <v>1352</v>
      </c>
    </row>
    <row r="1354" spans="1:20" hidden="1">
      <c r="A1354" s="152" t="s">
        <v>2214</v>
      </c>
      <c r="B1354" s="152" t="str">
        <f>IFERROR(VLOOKUP(Proc[[#This Row],[App]],Table2[],3,0),"open")</f>
        <v>ok</v>
      </c>
      <c r="C1354" s="47" t="s">
        <v>369</v>
      </c>
      <c r="D1354" s="152" t="s">
        <v>8591</v>
      </c>
      <c r="E1354" s="152" t="s">
        <v>2216</v>
      </c>
      <c r="F1354" s="152" t="s">
        <v>2216</v>
      </c>
      <c r="G1354" s="47" t="s">
        <v>400</v>
      </c>
      <c r="H1354" s="44" t="str">
        <f>IF(Proc[[#This Row],[type]]="LFF (MDG-F)",MID(Proc[[#This Row],[Obj]],13,10),"")</f>
        <v/>
      </c>
      <c r="I1354" s="152"/>
      <c r="J1354" s="44" t="b">
        <f>Proc[[#This Row],[Requested]]=Proc[[#This Row],[CurrentParent]]</f>
        <v>1</v>
      </c>
      <c r="K1354" s="152" t="str">
        <f>IF(Proc[[#This Row],[Author]]="Marcela Urrego",VLOOKUP(LEFT(Proc[[#This Row],[Requested]],1),Table3[#All],2,0),VLOOKUP(Proc[[#This Row],[Author]],Table4[],2,0))</f>
        <v>LS</v>
      </c>
      <c r="L1354" s="44" t="s">
        <v>1970</v>
      </c>
      <c r="M1354" s="51">
        <v>45790.144409722219</v>
      </c>
      <c r="N1354" s="54">
        <v>45791</v>
      </c>
      <c r="O1354" s="54">
        <v>45791</v>
      </c>
      <c r="P1354" s="52" t="str">
        <f ca="1">IF(Proc[[#This Row],[DaysAgeing]]&gt;5,"yep","on track")</f>
        <v>on track</v>
      </c>
      <c r="Q1354" s="2">
        <f ca="1">IF(Proc[[#This Row],[DateClosed]]="",ABS(NETWORKDAYS(Proc[[#This Row],[DateOpened]],TODAY()))-1,ABS(NETWORKDAYS(Proc[[#This Row],[DateOpened]],Proc[[#This Row],[DateClosed]]))-1)</f>
        <v>1</v>
      </c>
      <c r="R1354" s="52" t="s">
        <v>488</v>
      </c>
      <c r="S1354" s="44"/>
      <c r="T1354" s="153">
        <v>1353</v>
      </c>
    </row>
    <row r="1355" spans="1:20" hidden="1">
      <c r="A1355" s="47" t="s">
        <v>2214</v>
      </c>
      <c r="B1355" s="152" t="str">
        <f>IFERROR(VLOOKUP(Proc[[#This Row],[App]],Table2[],3,0),"open")</f>
        <v>ok</v>
      </c>
      <c r="C1355" s="47" t="s">
        <v>369</v>
      </c>
      <c r="D1355" s="152" t="s">
        <v>8592</v>
      </c>
      <c r="E1355" s="152" t="s">
        <v>2217</v>
      </c>
      <c r="F1355" s="152" t="s">
        <v>2217</v>
      </c>
      <c r="G1355" s="47" t="s">
        <v>400</v>
      </c>
      <c r="H1355" s="44" t="str">
        <f>IF(Proc[[#This Row],[type]]="LFF (MDG-F)",MID(Proc[[#This Row],[Obj]],13,10),"")</f>
        <v/>
      </c>
      <c r="I1355" s="152"/>
      <c r="J1355" s="44" t="b">
        <f>Proc[[#This Row],[Requested]]=Proc[[#This Row],[CurrentParent]]</f>
        <v>1</v>
      </c>
      <c r="K1355" s="152" t="str">
        <f>IF(Proc[[#This Row],[Author]]="Marcela Urrego",VLOOKUP(LEFT(Proc[[#This Row],[Requested]],1),Table3[#All],2,0),VLOOKUP(Proc[[#This Row],[Author]],Table4[],2,0))</f>
        <v>LS</v>
      </c>
      <c r="L1355" s="44" t="s">
        <v>1970</v>
      </c>
      <c r="M1355" s="51">
        <v>45790.144409722219</v>
      </c>
      <c r="N1355" s="54">
        <v>45791</v>
      </c>
      <c r="O1355" s="54">
        <v>45791</v>
      </c>
      <c r="P1355" s="52" t="str">
        <f ca="1">IF(Proc[[#This Row],[DaysAgeing]]&gt;5,"yep","on track")</f>
        <v>on track</v>
      </c>
      <c r="Q1355" s="2">
        <f ca="1">IF(Proc[[#This Row],[DateClosed]]="",ABS(NETWORKDAYS(Proc[[#This Row],[DateOpened]],TODAY()))-1,ABS(NETWORKDAYS(Proc[[#This Row],[DateOpened]],Proc[[#This Row],[DateClosed]]))-1)</f>
        <v>1</v>
      </c>
      <c r="R1355" s="52" t="s">
        <v>488</v>
      </c>
      <c r="S1355" s="44"/>
      <c r="T1355" s="153">
        <v>1354</v>
      </c>
    </row>
    <row r="1356" spans="1:20" hidden="1">
      <c r="A1356" s="47" t="s">
        <v>2214</v>
      </c>
      <c r="B1356" s="152" t="str">
        <f>IFERROR(VLOOKUP(Proc[[#This Row],[App]],Table2[],3,0),"open")</f>
        <v>ok</v>
      </c>
      <c r="C1356" s="47" t="s">
        <v>369</v>
      </c>
      <c r="D1356" s="152" t="s">
        <v>8593</v>
      </c>
      <c r="E1356" s="152" t="s">
        <v>2218</v>
      </c>
      <c r="F1356" s="152" t="s">
        <v>2218</v>
      </c>
      <c r="G1356" s="47" t="s">
        <v>400</v>
      </c>
      <c r="H1356" s="44" t="str">
        <f>IF(Proc[[#This Row],[type]]="LFF (MDG-F)",MID(Proc[[#This Row],[Obj]],13,10),"")</f>
        <v/>
      </c>
      <c r="I1356" s="152"/>
      <c r="J1356" s="44" t="b">
        <f>Proc[[#This Row],[Requested]]=Proc[[#This Row],[CurrentParent]]</f>
        <v>1</v>
      </c>
      <c r="K1356" s="152" t="str">
        <f>IF(Proc[[#This Row],[Author]]="Marcela Urrego",VLOOKUP(LEFT(Proc[[#This Row],[Requested]],1),Table3[#All],2,0),VLOOKUP(Proc[[#This Row],[Author]],Table4[],2,0))</f>
        <v>LS</v>
      </c>
      <c r="L1356" s="44" t="s">
        <v>1970</v>
      </c>
      <c r="M1356" s="51">
        <v>45790.144409722219</v>
      </c>
      <c r="N1356" s="54">
        <v>45791</v>
      </c>
      <c r="O1356" s="54">
        <v>45791</v>
      </c>
      <c r="P1356" s="52" t="str">
        <f ca="1">IF(Proc[[#This Row],[DaysAgeing]]&gt;5,"yep","on track")</f>
        <v>on track</v>
      </c>
      <c r="Q1356" s="2">
        <f ca="1">IF(Proc[[#This Row],[DateClosed]]="",ABS(NETWORKDAYS(Proc[[#This Row],[DateOpened]],TODAY()))-1,ABS(NETWORKDAYS(Proc[[#This Row],[DateOpened]],Proc[[#This Row],[DateClosed]]))-1)</f>
        <v>1</v>
      </c>
      <c r="R1356" s="52" t="s">
        <v>488</v>
      </c>
      <c r="S1356" s="44"/>
      <c r="T1356" s="153">
        <v>1355</v>
      </c>
    </row>
    <row r="1357" spans="1:20" hidden="1">
      <c r="A1357" s="47" t="s">
        <v>2214</v>
      </c>
      <c r="B1357" s="152" t="str">
        <f>IFERROR(VLOOKUP(Proc[[#This Row],[App]],Table2[],3,0),"open")</f>
        <v>ok</v>
      </c>
      <c r="C1357" s="47" t="s">
        <v>369</v>
      </c>
      <c r="D1357" s="152" t="s">
        <v>8594</v>
      </c>
      <c r="E1357" s="152" t="s">
        <v>1866</v>
      </c>
      <c r="F1357" s="152" t="s">
        <v>1866</v>
      </c>
      <c r="G1357" s="47" t="s">
        <v>400</v>
      </c>
      <c r="H1357" s="44" t="str">
        <f>IF(Proc[[#This Row],[type]]="LFF (MDG-F)",MID(Proc[[#This Row],[Obj]],13,10),"")</f>
        <v/>
      </c>
      <c r="I1357" s="152"/>
      <c r="J1357" s="44" t="b">
        <f>Proc[[#This Row],[Requested]]=Proc[[#This Row],[CurrentParent]]</f>
        <v>1</v>
      </c>
      <c r="K1357" s="152" t="str">
        <f>IF(Proc[[#This Row],[Author]]="Marcela Urrego",VLOOKUP(LEFT(Proc[[#This Row],[Requested]],1),Table3[#All],2,0),VLOOKUP(Proc[[#This Row],[Author]],Table4[],2,0))</f>
        <v>LS</v>
      </c>
      <c r="L1357" s="44" t="s">
        <v>1970</v>
      </c>
      <c r="M1357" s="51">
        <v>45790.144409722219</v>
      </c>
      <c r="N1357" s="54">
        <v>45791</v>
      </c>
      <c r="O1357" s="54">
        <v>45791</v>
      </c>
      <c r="P1357" s="52" t="str">
        <f ca="1">IF(Proc[[#This Row],[DaysAgeing]]&gt;5,"yep","on track")</f>
        <v>on track</v>
      </c>
      <c r="Q1357" s="2">
        <f ca="1">IF(Proc[[#This Row],[DateClosed]]="",ABS(NETWORKDAYS(Proc[[#This Row],[DateOpened]],TODAY()))-1,ABS(NETWORKDAYS(Proc[[#This Row],[DateOpened]],Proc[[#This Row],[DateClosed]]))-1)</f>
        <v>1</v>
      </c>
      <c r="R1357" s="52" t="s">
        <v>488</v>
      </c>
      <c r="S1357" s="44"/>
      <c r="T1357" s="153">
        <v>1356</v>
      </c>
    </row>
    <row r="1358" spans="1:20" hidden="1">
      <c r="A1358" s="47" t="s">
        <v>2214</v>
      </c>
      <c r="B1358" s="152" t="str">
        <f>IFERROR(VLOOKUP(Proc[[#This Row],[App]],Table2[],3,0),"open")</f>
        <v>ok</v>
      </c>
      <c r="C1358" s="47" t="s">
        <v>369</v>
      </c>
      <c r="D1358" s="152" t="s">
        <v>8595</v>
      </c>
      <c r="E1358" s="152" t="s">
        <v>2219</v>
      </c>
      <c r="F1358" s="152" t="s">
        <v>2219</v>
      </c>
      <c r="G1358" s="47" t="s">
        <v>400</v>
      </c>
      <c r="H1358" s="44" t="str">
        <f>IF(Proc[[#This Row],[type]]="LFF (MDG-F)",MID(Proc[[#This Row],[Obj]],13,10),"")</f>
        <v/>
      </c>
      <c r="I1358" s="152"/>
      <c r="J1358" s="44" t="b">
        <f>Proc[[#This Row],[Requested]]=Proc[[#This Row],[CurrentParent]]</f>
        <v>1</v>
      </c>
      <c r="K1358" s="152" t="str">
        <f>IF(Proc[[#This Row],[Author]]="Marcela Urrego",VLOOKUP(LEFT(Proc[[#This Row],[Requested]],1),Table3[#All],2,0),VLOOKUP(Proc[[#This Row],[Author]],Table4[],2,0))</f>
        <v>LS</v>
      </c>
      <c r="L1358" s="44" t="s">
        <v>1970</v>
      </c>
      <c r="M1358" s="51">
        <v>45790.144409722219</v>
      </c>
      <c r="N1358" s="54">
        <v>45791</v>
      </c>
      <c r="O1358" s="54">
        <v>45791</v>
      </c>
      <c r="P1358" s="52" t="str">
        <f ca="1">IF(Proc[[#This Row],[DaysAgeing]]&gt;5,"yep","on track")</f>
        <v>on track</v>
      </c>
      <c r="Q1358" s="2">
        <f ca="1">IF(Proc[[#This Row],[DateClosed]]="",ABS(NETWORKDAYS(Proc[[#This Row],[DateOpened]],TODAY()))-1,ABS(NETWORKDAYS(Proc[[#This Row],[DateOpened]],Proc[[#This Row],[DateClosed]]))-1)</f>
        <v>1</v>
      </c>
      <c r="R1358" s="52" t="s">
        <v>488</v>
      </c>
      <c r="S1358" s="44"/>
      <c r="T1358" s="153">
        <v>1357</v>
      </c>
    </row>
    <row r="1359" spans="1:20" hidden="1">
      <c r="A1359" s="47" t="s">
        <v>2214</v>
      </c>
      <c r="B1359" s="152" t="str">
        <f>IFERROR(VLOOKUP(Proc[[#This Row],[App]],Table2[],3,0),"open")</f>
        <v>ok</v>
      </c>
      <c r="C1359" s="47" t="s">
        <v>369</v>
      </c>
      <c r="D1359" s="152" t="s">
        <v>8596</v>
      </c>
      <c r="E1359" s="152" t="s">
        <v>2215</v>
      </c>
      <c r="F1359" s="152" t="s">
        <v>2215</v>
      </c>
      <c r="G1359" t="s">
        <v>400</v>
      </c>
      <c r="H1359" s="44" t="str">
        <f>IF(Proc[[#This Row],[type]]="LFF (MDG-F)",MID(Proc[[#This Row],[Obj]],13,10),"")</f>
        <v/>
      </c>
      <c r="I1359" s="152"/>
      <c r="J1359" s="44" t="b">
        <f>Proc[[#This Row],[Requested]]=Proc[[#This Row],[CurrentParent]]</f>
        <v>1</v>
      </c>
      <c r="K1359" s="152" t="str">
        <f>IF(Proc[[#This Row],[Author]]="Marcela Urrego",VLOOKUP(LEFT(Proc[[#This Row],[Requested]],1),Table3[#All],2,0),VLOOKUP(Proc[[#This Row],[Author]],Table4[],2,0))</f>
        <v>LS</v>
      </c>
      <c r="L1359" s="44" t="s">
        <v>1970</v>
      </c>
      <c r="M1359" s="51">
        <v>45790.144409722219</v>
      </c>
      <c r="N1359" s="54">
        <v>45791</v>
      </c>
      <c r="O1359" s="54">
        <v>45791</v>
      </c>
      <c r="P1359" s="52" t="str">
        <f ca="1">IF(Proc[[#This Row],[DaysAgeing]]&gt;5,"yep","on track")</f>
        <v>on track</v>
      </c>
      <c r="Q1359" s="2">
        <f ca="1">IF(Proc[[#This Row],[DateClosed]]="",ABS(NETWORKDAYS(Proc[[#This Row],[DateOpened]],TODAY()))-1,ABS(NETWORKDAYS(Proc[[#This Row],[DateOpened]],Proc[[#This Row],[DateClosed]]))-1)</f>
        <v>1</v>
      </c>
      <c r="R1359" s="52" t="s">
        <v>488</v>
      </c>
      <c r="S1359" s="44"/>
      <c r="T1359" s="153">
        <v>1358</v>
      </c>
    </row>
    <row r="1360" spans="1:20" hidden="1">
      <c r="A1360" s="47" t="s">
        <v>2214</v>
      </c>
      <c r="B1360" s="152" t="str">
        <f>IFERROR(VLOOKUP(Proc[[#This Row],[App]],Table2[],3,0),"open")</f>
        <v>ok</v>
      </c>
      <c r="C1360" s="47" t="s">
        <v>369</v>
      </c>
      <c r="D1360" s="152" t="s">
        <v>8597</v>
      </c>
      <c r="E1360" s="152" t="s">
        <v>2220</v>
      </c>
      <c r="F1360" s="152" t="s">
        <v>2220</v>
      </c>
      <c r="G1360" t="s">
        <v>406</v>
      </c>
      <c r="H1360" s="44" t="str">
        <f>IF(Proc[[#This Row],[type]]="LFF (MDG-F)",MID(Proc[[#This Row],[Obj]],13,10),"")</f>
        <v>DE10OF0003</v>
      </c>
      <c r="I1360" s="152"/>
      <c r="J1360" s="44" t="b">
        <f>Proc[[#This Row],[Requested]]=Proc[[#This Row],[CurrentParent]]</f>
        <v>1</v>
      </c>
      <c r="K1360" s="152" t="str">
        <f>IF(Proc[[#This Row],[Author]]="Marcela Urrego",VLOOKUP(LEFT(Proc[[#This Row],[Requested]],1),Table3[#All],2,0),VLOOKUP(Proc[[#This Row],[Author]],Table4[],2,0))</f>
        <v>LS</v>
      </c>
      <c r="L1360" s="44" t="s">
        <v>1970</v>
      </c>
      <c r="M1360" s="51">
        <v>45790.144409722219</v>
      </c>
      <c r="N1360" s="54">
        <v>45791</v>
      </c>
      <c r="O1360" s="54">
        <v>45791</v>
      </c>
      <c r="P1360" s="52" t="str">
        <f ca="1">IF(Proc[[#This Row],[DaysAgeing]]&gt;5,"yep","on track")</f>
        <v>on track</v>
      </c>
      <c r="Q1360" s="2">
        <f ca="1">IF(Proc[[#This Row],[DateClosed]]="",ABS(NETWORKDAYS(Proc[[#This Row],[DateOpened]],TODAY()))-1,ABS(NETWORKDAYS(Proc[[#This Row],[DateOpened]],Proc[[#This Row],[DateClosed]]))-1)</f>
        <v>1</v>
      </c>
      <c r="R1360" s="52" t="s">
        <v>488</v>
      </c>
      <c r="S1360" s="44"/>
      <c r="T1360" s="153">
        <v>1359</v>
      </c>
    </row>
    <row r="1361" spans="1:20" hidden="1">
      <c r="A1361" s="47" t="s">
        <v>2214</v>
      </c>
      <c r="B1361" s="152" t="str">
        <f>IFERROR(VLOOKUP(Proc[[#This Row],[App]],Table2[],3,0),"open")</f>
        <v>ok</v>
      </c>
      <c r="C1361" s="47" t="s">
        <v>369</v>
      </c>
      <c r="D1361" s="152" t="s">
        <v>8598</v>
      </c>
      <c r="E1361" s="152" t="s">
        <v>2219</v>
      </c>
      <c r="F1361" s="152" t="s">
        <v>2219</v>
      </c>
      <c r="G1361" s="47" t="s">
        <v>406</v>
      </c>
      <c r="H1361" s="44" t="str">
        <f>IF(Proc[[#This Row],[type]]="LFF (MDG-F)",MID(Proc[[#This Row],[Obj]],13,10),"")</f>
        <v>1756OF0001</v>
      </c>
      <c r="I1361" s="152"/>
      <c r="J1361" s="44" t="b">
        <f>Proc[[#This Row],[Requested]]=Proc[[#This Row],[CurrentParent]]</f>
        <v>1</v>
      </c>
      <c r="K1361" s="152" t="str">
        <f>IF(Proc[[#This Row],[Author]]="Marcela Urrego",VLOOKUP(LEFT(Proc[[#This Row],[Requested]],1),Table3[#All],2,0),VLOOKUP(Proc[[#This Row],[Author]],Table4[],2,0))</f>
        <v>LS</v>
      </c>
      <c r="L1361" s="44" t="s">
        <v>1970</v>
      </c>
      <c r="M1361" s="51">
        <v>45790.144409722219</v>
      </c>
      <c r="N1361" s="54">
        <v>45791</v>
      </c>
      <c r="O1361" s="54">
        <v>45791</v>
      </c>
      <c r="P1361" s="52" t="str">
        <f ca="1">IF(Proc[[#This Row],[DaysAgeing]]&gt;5,"yep","on track")</f>
        <v>on track</v>
      </c>
      <c r="Q1361" s="2">
        <f ca="1">IF(Proc[[#This Row],[DateClosed]]="",ABS(NETWORKDAYS(Proc[[#This Row],[DateOpened]],TODAY()))-1,ABS(NETWORKDAYS(Proc[[#This Row],[DateOpened]],Proc[[#This Row],[DateClosed]]))-1)</f>
        <v>1</v>
      </c>
      <c r="R1361" s="52" t="s">
        <v>488</v>
      </c>
      <c r="S1361" s="44"/>
      <c r="T1361" s="153">
        <v>1360</v>
      </c>
    </row>
    <row r="1362" spans="1:20" hidden="1">
      <c r="A1362" s="47" t="s">
        <v>2214</v>
      </c>
      <c r="B1362" s="152" t="str">
        <f>IFERROR(VLOOKUP(Proc[[#This Row],[App]],Table2[],3,0),"open")</f>
        <v>ok</v>
      </c>
      <c r="C1362" s="47" t="s">
        <v>369</v>
      </c>
      <c r="D1362" s="152" t="s">
        <v>8599</v>
      </c>
      <c r="E1362" s="152" t="s">
        <v>2215</v>
      </c>
      <c r="F1362" s="152" t="s">
        <v>2215</v>
      </c>
      <c r="G1362" s="47" t="s">
        <v>406</v>
      </c>
      <c r="H1362" s="44" t="str">
        <f>IF(Proc[[#This Row],[type]]="LFF (MDG-F)",MID(Proc[[#This Row],[Obj]],13,10),"")</f>
        <v>1756OF0006</v>
      </c>
      <c r="I1362" s="152"/>
      <c r="J1362" s="44" t="b">
        <f>Proc[[#This Row],[Requested]]=Proc[[#This Row],[CurrentParent]]</f>
        <v>1</v>
      </c>
      <c r="K1362" s="152" t="str">
        <f>IF(Proc[[#This Row],[Author]]="Marcela Urrego",VLOOKUP(LEFT(Proc[[#This Row],[Requested]],1),Table3[#All],2,0),VLOOKUP(Proc[[#This Row],[Author]],Table4[],2,0))</f>
        <v>LS</v>
      </c>
      <c r="L1362" s="44" t="s">
        <v>1970</v>
      </c>
      <c r="M1362" s="51">
        <v>45790.144409722219</v>
      </c>
      <c r="N1362" s="54">
        <v>45791</v>
      </c>
      <c r="O1362" s="54">
        <v>45791</v>
      </c>
      <c r="P1362" s="52" t="str">
        <f ca="1">IF(Proc[[#This Row],[DaysAgeing]]&gt;5,"yep","on track")</f>
        <v>on track</v>
      </c>
      <c r="Q1362" s="2">
        <f ca="1">IF(Proc[[#This Row],[DateClosed]]="",ABS(NETWORKDAYS(Proc[[#This Row],[DateOpened]],TODAY()))-1,ABS(NETWORKDAYS(Proc[[#This Row],[DateOpened]],Proc[[#This Row],[DateClosed]]))-1)</f>
        <v>1</v>
      </c>
      <c r="R1362" s="52" t="s">
        <v>488</v>
      </c>
      <c r="S1362" s="44"/>
      <c r="T1362" s="153">
        <v>1361</v>
      </c>
    </row>
    <row r="1363" spans="1:20" hidden="1">
      <c r="A1363" s="47" t="s">
        <v>2214</v>
      </c>
      <c r="B1363" s="152" t="str">
        <f>IFERROR(VLOOKUP(Proc[[#This Row],[App]],Table2[],3,0),"open")</f>
        <v>ok</v>
      </c>
      <c r="C1363" s="47" t="s">
        <v>369</v>
      </c>
      <c r="D1363" s="152" t="s">
        <v>8600</v>
      </c>
      <c r="E1363" s="152" t="s">
        <v>2221</v>
      </c>
      <c r="F1363" s="152" t="s">
        <v>2221</v>
      </c>
      <c r="G1363" s="47" t="s">
        <v>406</v>
      </c>
      <c r="H1363" s="44" t="str">
        <f>IF(Proc[[#This Row],[type]]="LFF (MDG-F)",MID(Proc[[#This Row],[Obj]],13,10),"")</f>
        <v>1756OF7061</v>
      </c>
      <c r="I1363" s="152"/>
      <c r="J1363" s="44" t="b">
        <f>Proc[[#This Row],[Requested]]=Proc[[#This Row],[CurrentParent]]</f>
        <v>1</v>
      </c>
      <c r="K1363" s="152" t="str">
        <f>IF(Proc[[#This Row],[Author]]="Marcela Urrego",VLOOKUP(LEFT(Proc[[#This Row],[Requested]],1),Table3[#All],2,0),VLOOKUP(Proc[[#This Row],[Author]],Table4[],2,0))</f>
        <v>LS</v>
      </c>
      <c r="L1363" s="44" t="s">
        <v>1970</v>
      </c>
      <c r="M1363" s="51">
        <v>45790.144409722219</v>
      </c>
      <c r="N1363" s="54">
        <v>45791</v>
      </c>
      <c r="O1363" s="54">
        <v>45791</v>
      </c>
      <c r="P1363" s="52" t="str">
        <f ca="1">IF(Proc[[#This Row],[DaysAgeing]]&gt;5,"yep","on track")</f>
        <v>on track</v>
      </c>
      <c r="Q1363" s="2">
        <f ca="1">IF(Proc[[#This Row],[DateClosed]]="",ABS(NETWORKDAYS(Proc[[#This Row],[DateOpened]],TODAY()))-1,ABS(NETWORKDAYS(Proc[[#This Row],[DateOpened]],Proc[[#This Row],[DateClosed]]))-1)</f>
        <v>1</v>
      </c>
      <c r="R1363" s="52" t="s">
        <v>488</v>
      </c>
      <c r="S1363" s="44"/>
      <c r="T1363" s="153">
        <v>1362</v>
      </c>
    </row>
    <row r="1364" spans="1:20" hidden="1">
      <c r="A1364" s="47" t="s">
        <v>2214</v>
      </c>
      <c r="B1364" s="152" t="str">
        <f>IFERROR(VLOOKUP(Proc[[#This Row],[App]],Table2[],3,0),"open")</f>
        <v>ok</v>
      </c>
      <c r="C1364" s="47" t="s">
        <v>369</v>
      </c>
      <c r="D1364" s="152" t="s">
        <v>8601</v>
      </c>
      <c r="E1364" s="152" t="s">
        <v>2218</v>
      </c>
      <c r="F1364" s="152" t="s">
        <v>2218</v>
      </c>
      <c r="G1364" s="47" t="s">
        <v>406</v>
      </c>
      <c r="H1364" s="44" t="str">
        <f>IF(Proc[[#This Row],[type]]="LFF (MDG-F)",MID(Proc[[#This Row],[Obj]],13,10),"")</f>
        <v>1756OF7094</v>
      </c>
      <c r="I1364" s="152"/>
      <c r="J1364" s="44" t="b">
        <f>Proc[[#This Row],[Requested]]=Proc[[#This Row],[CurrentParent]]</f>
        <v>1</v>
      </c>
      <c r="K1364" s="152" t="str">
        <f>IF(Proc[[#This Row],[Author]]="Marcela Urrego",VLOOKUP(LEFT(Proc[[#This Row],[Requested]],1),Table3[#All],2,0),VLOOKUP(Proc[[#This Row],[Author]],Table4[],2,0))</f>
        <v>LS</v>
      </c>
      <c r="L1364" s="44" t="s">
        <v>1970</v>
      </c>
      <c r="M1364" s="51">
        <v>45790.144409722219</v>
      </c>
      <c r="N1364" s="54">
        <v>45791</v>
      </c>
      <c r="O1364" s="54">
        <v>45791</v>
      </c>
      <c r="P1364" s="52" t="str">
        <f ca="1">IF(Proc[[#This Row],[DaysAgeing]]&gt;5,"yep","on track")</f>
        <v>on track</v>
      </c>
      <c r="Q1364" s="2">
        <f ca="1">IF(Proc[[#This Row],[DateClosed]]="",ABS(NETWORKDAYS(Proc[[#This Row],[DateOpened]],TODAY()))-1,ABS(NETWORKDAYS(Proc[[#This Row],[DateOpened]],Proc[[#This Row],[DateClosed]]))-1)</f>
        <v>1</v>
      </c>
      <c r="R1364" s="52" t="s">
        <v>488</v>
      </c>
      <c r="S1364" s="44"/>
      <c r="T1364" s="153">
        <v>1363</v>
      </c>
    </row>
    <row r="1365" spans="1:20" hidden="1">
      <c r="A1365" s="47" t="s">
        <v>2214</v>
      </c>
      <c r="B1365" s="152" t="str">
        <f>IFERROR(VLOOKUP(Proc[[#This Row],[App]],Table2[],3,0),"open")</f>
        <v>ok</v>
      </c>
      <c r="C1365" s="47" t="s">
        <v>369</v>
      </c>
      <c r="D1365" s="152" t="s">
        <v>8602</v>
      </c>
      <c r="E1365" s="152" t="s">
        <v>2222</v>
      </c>
      <c r="F1365" s="152" t="s">
        <v>2222</v>
      </c>
      <c r="G1365" s="47" t="s">
        <v>406</v>
      </c>
      <c r="H1365" s="44" t="str">
        <f>IF(Proc[[#This Row],[type]]="LFF (MDG-F)",MID(Proc[[#This Row],[Obj]],13,10),"")</f>
        <v>2148OF0261</v>
      </c>
      <c r="I1365" s="152"/>
      <c r="J1365" s="44" t="b">
        <f>Proc[[#This Row],[Requested]]=Proc[[#This Row],[CurrentParent]]</f>
        <v>1</v>
      </c>
      <c r="K1365" s="152" t="str">
        <f>IF(Proc[[#This Row],[Author]]="Marcela Urrego",VLOOKUP(LEFT(Proc[[#This Row],[Requested]],1),Table3[#All],2,0),VLOOKUP(Proc[[#This Row],[Author]],Table4[],2,0))</f>
        <v>LS</v>
      </c>
      <c r="L1365" s="44" t="s">
        <v>1970</v>
      </c>
      <c r="M1365" s="51">
        <v>45790.144409722219</v>
      </c>
      <c r="N1365" s="54">
        <v>45791</v>
      </c>
      <c r="O1365" s="54">
        <v>45791</v>
      </c>
      <c r="P1365" s="52" t="str">
        <f ca="1">IF(Proc[[#This Row],[DaysAgeing]]&gt;5,"yep","on track")</f>
        <v>on track</v>
      </c>
      <c r="Q1365" s="2">
        <f ca="1">IF(Proc[[#This Row],[DateClosed]]="",ABS(NETWORKDAYS(Proc[[#This Row],[DateOpened]],TODAY()))-1,ABS(NETWORKDAYS(Proc[[#This Row],[DateOpened]],Proc[[#This Row],[DateClosed]]))-1)</f>
        <v>1</v>
      </c>
      <c r="R1365" s="52" t="s">
        <v>488</v>
      </c>
      <c r="S1365" s="44"/>
      <c r="T1365" s="153">
        <v>1364</v>
      </c>
    </row>
    <row r="1366" spans="1:20" hidden="1">
      <c r="A1366" s="47" t="s">
        <v>2214</v>
      </c>
      <c r="B1366" s="152" t="str">
        <f>IFERROR(VLOOKUP(Proc[[#This Row],[App]],Table2[],3,0),"open")</f>
        <v>ok</v>
      </c>
      <c r="C1366" s="47" t="s">
        <v>369</v>
      </c>
      <c r="D1366" s="152" t="s">
        <v>8603</v>
      </c>
      <c r="E1366" s="152" t="s">
        <v>2218</v>
      </c>
      <c r="F1366" s="152" t="s">
        <v>2218</v>
      </c>
      <c r="G1366" s="47" t="s">
        <v>400</v>
      </c>
      <c r="H1366" s="44" t="str">
        <f>IF(Proc[[#This Row],[type]]="LFF (MDG-F)",MID(Proc[[#This Row],[Obj]],13,10),"")</f>
        <v/>
      </c>
      <c r="I1366" s="152"/>
      <c r="J1366" s="44" t="b">
        <f>Proc[[#This Row],[Requested]]=Proc[[#This Row],[CurrentParent]]</f>
        <v>1</v>
      </c>
      <c r="K1366" s="152" t="str">
        <f>IF(Proc[[#This Row],[Author]]="Marcela Urrego",VLOOKUP(LEFT(Proc[[#This Row],[Requested]],1),Table3[#All],2,0),VLOOKUP(Proc[[#This Row],[Author]],Table4[],2,0))</f>
        <v>LS</v>
      </c>
      <c r="L1366" s="44" t="s">
        <v>1970</v>
      </c>
      <c r="M1366" s="51">
        <v>45790.144409722219</v>
      </c>
      <c r="N1366" s="54">
        <v>45791</v>
      </c>
      <c r="O1366" s="54">
        <v>45791</v>
      </c>
      <c r="P1366" s="52" t="str">
        <f ca="1">IF(Proc[[#This Row],[DaysAgeing]]&gt;5,"yep","on track")</f>
        <v>on track</v>
      </c>
      <c r="Q1366" s="2">
        <f ca="1">IF(Proc[[#This Row],[DateClosed]]="",ABS(NETWORKDAYS(Proc[[#This Row],[DateOpened]],TODAY()))-1,ABS(NETWORKDAYS(Proc[[#This Row],[DateOpened]],Proc[[#This Row],[DateClosed]]))-1)</f>
        <v>1</v>
      </c>
      <c r="R1366" s="52" t="s">
        <v>488</v>
      </c>
      <c r="S1366" s="44"/>
      <c r="T1366" s="153">
        <v>1365</v>
      </c>
    </row>
    <row r="1367" spans="1:20" hidden="1">
      <c r="A1367" s="47" t="s">
        <v>2214</v>
      </c>
      <c r="B1367" s="152" t="str">
        <f>IFERROR(VLOOKUP(Proc[[#This Row],[App]],Table2[],3,0),"open")</f>
        <v>ok</v>
      </c>
      <c r="C1367" s="47" t="s">
        <v>369</v>
      </c>
      <c r="D1367" s="152" t="s">
        <v>8604</v>
      </c>
      <c r="E1367" s="152" t="s">
        <v>2218</v>
      </c>
      <c r="F1367" s="152" t="s">
        <v>2218</v>
      </c>
      <c r="G1367" s="47" t="s">
        <v>400</v>
      </c>
      <c r="H1367" s="44" t="str">
        <f>IF(Proc[[#This Row],[type]]="LFF (MDG-F)",MID(Proc[[#This Row],[Obj]],13,10),"")</f>
        <v/>
      </c>
      <c r="I1367" s="152"/>
      <c r="J1367" s="44" t="b">
        <f>Proc[[#This Row],[Requested]]=Proc[[#This Row],[CurrentParent]]</f>
        <v>1</v>
      </c>
      <c r="K1367" s="152" t="str">
        <f>IF(Proc[[#This Row],[Author]]="Marcela Urrego",VLOOKUP(LEFT(Proc[[#This Row],[Requested]],1),Table3[#All],2,0),VLOOKUP(Proc[[#This Row],[Author]],Table4[],2,0))</f>
        <v>LS</v>
      </c>
      <c r="L1367" s="44" t="s">
        <v>1970</v>
      </c>
      <c r="M1367" s="51">
        <v>45790.144409722219</v>
      </c>
      <c r="N1367" s="54">
        <v>45791</v>
      </c>
      <c r="O1367" s="54">
        <v>45791</v>
      </c>
      <c r="P1367" s="52" t="str">
        <f ca="1">IF(Proc[[#This Row],[DaysAgeing]]&gt;5,"yep","on track")</f>
        <v>on track</v>
      </c>
      <c r="Q1367" s="2">
        <f ca="1">IF(Proc[[#This Row],[DateClosed]]="",ABS(NETWORKDAYS(Proc[[#This Row],[DateOpened]],TODAY()))-1,ABS(NETWORKDAYS(Proc[[#This Row],[DateOpened]],Proc[[#This Row],[DateClosed]]))-1)</f>
        <v>1</v>
      </c>
      <c r="R1367" s="52" t="s">
        <v>488</v>
      </c>
      <c r="S1367" s="44"/>
      <c r="T1367" s="153">
        <v>1366</v>
      </c>
    </row>
    <row r="1368" spans="1:20" hidden="1">
      <c r="A1368" s="47" t="s">
        <v>2214</v>
      </c>
      <c r="B1368" s="152" t="str">
        <f>IFERROR(VLOOKUP(Proc[[#This Row],[App]],Table2[],3,0),"open")</f>
        <v>ok</v>
      </c>
      <c r="C1368" s="47" t="s">
        <v>369</v>
      </c>
      <c r="D1368" s="152" t="s">
        <v>8605</v>
      </c>
      <c r="E1368" s="152" t="s">
        <v>2216</v>
      </c>
      <c r="F1368" s="152" t="s">
        <v>2216</v>
      </c>
      <c r="G1368" s="47" t="s">
        <v>400</v>
      </c>
      <c r="H1368" s="44" t="str">
        <f>IF(Proc[[#This Row],[type]]="LFF (MDG-F)",MID(Proc[[#This Row],[Obj]],13,10),"")</f>
        <v/>
      </c>
      <c r="I1368" s="152"/>
      <c r="J1368" s="44" t="b">
        <f>Proc[[#This Row],[Requested]]=Proc[[#This Row],[CurrentParent]]</f>
        <v>1</v>
      </c>
      <c r="K1368" s="152" t="str">
        <f>IF(Proc[[#This Row],[Author]]="Marcela Urrego",VLOOKUP(LEFT(Proc[[#This Row],[Requested]],1),Table3[#All],2,0),VLOOKUP(Proc[[#This Row],[Author]],Table4[],2,0))</f>
        <v>LS</v>
      </c>
      <c r="L1368" s="44" t="s">
        <v>1970</v>
      </c>
      <c r="M1368" s="51">
        <v>45790.144409722219</v>
      </c>
      <c r="N1368" s="54">
        <v>45791</v>
      </c>
      <c r="O1368" s="54">
        <v>45791</v>
      </c>
      <c r="P1368" s="52" t="str">
        <f ca="1">IF(Proc[[#This Row],[DaysAgeing]]&gt;5,"yep","on track")</f>
        <v>on track</v>
      </c>
      <c r="Q1368" s="2">
        <f ca="1">IF(Proc[[#This Row],[DateClosed]]="",ABS(NETWORKDAYS(Proc[[#This Row],[DateOpened]],TODAY()))-1,ABS(NETWORKDAYS(Proc[[#This Row],[DateOpened]],Proc[[#This Row],[DateClosed]]))-1)</f>
        <v>1</v>
      </c>
      <c r="R1368" s="52" t="s">
        <v>488</v>
      </c>
      <c r="S1368" s="44"/>
      <c r="T1368" s="153">
        <v>1367</v>
      </c>
    </row>
    <row r="1369" spans="1:20" hidden="1">
      <c r="A1369" s="47" t="s">
        <v>2214</v>
      </c>
      <c r="B1369" s="152" t="str">
        <f>IFERROR(VLOOKUP(Proc[[#This Row],[App]],Table2[],3,0),"open")</f>
        <v>ok</v>
      </c>
      <c r="C1369" s="47" t="s">
        <v>369</v>
      </c>
      <c r="D1369" s="152" t="s">
        <v>8606</v>
      </c>
      <c r="E1369" s="152" t="s">
        <v>2215</v>
      </c>
      <c r="F1369" s="152" t="s">
        <v>2215</v>
      </c>
      <c r="G1369" s="47" t="s">
        <v>400</v>
      </c>
      <c r="H1369" s="44" t="str">
        <f>IF(Proc[[#This Row],[type]]="LFF (MDG-F)",MID(Proc[[#This Row],[Obj]],13,10),"")</f>
        <v/>
      </c>
      <c r="I1369" s="152"/>
      <c r="J1369" s="44" t="b">
        <f>Proc[[#This Row],[Requested]]=Proc[[#This Row],[CurrentParent]]</f>
        <v>1</v>
      </c>
      <c r="K1369" s="152" t="str">
        <f>IF(Proc[[#This Row],[Author]]="Marcela Urrego",VLOOKUP(LEFT(Proc[[#This Row],[Requested]],1),Table3[#All],2,0),VLOOKUP(Proc[[#This Row],[Author]],Table4[],2,0))</f>
        <v>LS</v>
      </c>
      <c r="L1369" s="44" t="s">
        <v>1970</v>
      </c>
      <c r="M1369" s="51">
        <v>45790.144409722219</v>
      </c>
      <c r="N1369" s="54">
        <v>45791</v>
      </c>
      <c r="O1369" s="54">
        <v>45791</v>
      </c>
      <c r="P1369" s="52" t="str">
        <f ca="1">IF(Proc[[#This Row],[DaysAgeing]]&gt;5,"yep","on track")</f>
        <v>on track</v>
      </c>
      <c r="Q1369" s="2">
        <f ca="1">IF(Proc[[#This Row],[DateClosed]]="",ABS(NETWORKDAYS(Proc[[#This Row],[DateOpened]],TODAY()))-1,ABS(NETWORKDAYS(Proc[[#This Row],[DateOpened]],Proc[[#This Row],[DateClosed]]))-1)</f>
        <v>1</v>
      </c>
      <c r="R1369" s="52" t="s">
        <v>488</v>
      </c>
      <c r="S1369" s="44"/>
      <c r="T1369" s="153">
        <v>1368</v>
      </c>
    </row>
    <row r="1370" spans="1:20" hidden="1">
      <c r="A1370" s="47" t="s">
        <v>2214</v>
      </c>
      <c r="B1370" s="152" t="str">
        <f>IFERROR(VLOOKUP(Proc[[#This Row],[App]],Table2[],3,0),"open")</f>
        <v>ok</v>
      </c>
      <c r="C1370" s="47" t="s">
        <v>369</v>
      </c>
      <c r="D1370" s="152" t="s">
        <v>8607</v>
      </c>
      <c r="E1370" s="152" t="s">
        <v>2221</v>
      </c>
      <c r="F1370" s="152" t="s">
        <v>2221</v>
      </c>
      <c r="G1370" s="47" t="s">
        <v>400</v>
      </c>
      <c r="H1370" s="44" t="str">
        <f>IF(Proc[[#This Row],[type]]="LFF (MDG-F)",MID(Proc[[#This Row],[Obj]],13,10),"")</f>
        <v/>
      </c>
      <c r="I1370" s="152"/>
      <c r="J1370" s="44" t="b">
        <f>Proc[[#This Row],[Requested]]=Proc[[#This Row],[CurrentParent]]</f>
        <v>1</v>
      </c>
      <c r="K1370" s="152" t="str">
        <f>IF(Proc[[#This Row],[Author]]="Marcela Urrego",VLOOKUP(LEFT(Proc[[#This Row],[Requested]],1),Table3[#All],2,0),VLOOKUP(Proc[[#This Row],[Author]],Table4[],2,0))</f>
        <v>LS</v>
      </c>
      <c r="L1370" s="44" t="s">
        <v>1970</v>
      </c>
      <c r="M1370" s="51">
        <v>45790.144409722219</v>
      </c>
      <c r="N1370" s="54">
        <v>45791</v>
      </c>
      <c r="O1370" s="54">
        <v>45791</v>
      </c>
      <c r="P1370" s="52" t="str">
        <f ca="1">IF(Proc[[#This Row],[DaysAgeing]]&gt;5,"yep","on track")</f>
        <v>on track</v>
      </c>
      <c r="Q1370" s="2">
        <f ca="1">IF(Proc[[#This Row],[DateClosed]]="",ABS(NETWORKDAYS(Proc[[#This Row],[DateOpened]],TODAY()))-1,ABS(NETWORKDAYS(Proc[[#This Row],[DateOpened]],Proc[[#This Row],[DateClosed]]))-1)</f>
        <v>1</v>
      </c>
      <c r="R1370" s="52" t="s">
        <v>488</v>
      </c>
      <c r="S1370" s="44"/>
      <c r="T1370" s="153">
        <v>1369</v>
      </c>
    </row>
    <row r="1371" spans="1:20" hidden="1">
      <c r="A1371" s="47" t="s">
        <v>2214</v>
      </c>
      <c r="B1371" s="152" t="str">
        <f>IFERROR(VLOOKUP(Proc[[#This Row],[App]],Table2[],3,0),"open")</f>
        <v>ok</v>
      </c>
      <c r="C1371" s="47" t="s">
        <v>369</v>
      </c>
      <c r="D1371" s="152" t="s">
        <v>8608</v>
      </c>
      <c r="E1371" s="152" t="s">
        <v>2219</v>
      </c>
      <c r="F1371" s="152" t="s">
        <v>2219</v>
      </c>
      <c r="G1371" s="47" t="s">
        <v>400</v>
      </c>
      <c r="H1371" s="44" t="str">
        <f>IF(Proc[[#This Row],[type]]="LFF (MDG-F)",MID(Proc[[#This Row],[Obj]],13,10),"")</f>
        <v/>
      </c>
      <c r="I1371" s="152"/>
      <c r="J1371" s="44" t="b">
        <f>Proc[[#This Row],[Requested]]=Proc[[#This Row],[CurrentParent]]</f>
        <v>1</v>
      </c>
      <c r="K1371" s="152" t="str">
        <f>IF(Proc[[#This Row],[Author]]="Marcela Urrego",VLOOKUP(LEFT(Proc[[#This Row],[Requested]],1),Table3[#All],2,0),VLOOKUP(Proc[[#This Row],[Author]],Table4[],2,0))</f>
        <v>LS</v>
      </c>
      <c r="L1371" s="44" t="s">
        <v>1970</v>
      </c>
      <c r="M1371" s="51">
        <v>45790.144409722219</v>
      </c>
      <c r="N1371" s="54">
        <v>45791</v>
      </c>
      <c r="O1371" s="54">
        <v>45791</v>
      </c>
      <c r="P1371" s="52" t="str">
        <f ca="1">IF(Proc[[#This Row],[DaysAgeing]]&gt;5,"yep","on track")</f>
        <v>on track</v>
      </c>
      <c r="Q1371" s="2">
        <f ca="1">IF(Proc[[#This Row],[DateClosed]]="",ABS(NETWORKDAYS(Proc[[#This Row],[DateOpened]],TODAY()))-1,ABS(NETWORKDAYS(Proc[[#This Row],[DateOpened]],Proc[[#This Row],[DateClosed]]))-1)</f>
        <v>1</v>
      </c>
      <c r="R1371" s="52" t="s">
        <v>488</v>
      </c>
      <c r="S1371" s="44"/>
      <c r="T1371" s="153">
        <v>1370</v>
      </c>
    </row>
    <row r="1372" spans="1:20" hidden="1">
      <c r="A1372" s="47" t="s">
        <v>2214</v>
      </c>
      <c r="B1372" s="152" t="str">
        <f>IFERROR(VLOOKUP(Proc[[#This Row],[App]],Table2[],3,0),"open")</f>
        <v>ok</v>
      </c>
      <c r="C1372" s="47" t="s">
        <v>369</v>
      </c>
      <c r="D1372" s="152" t="s">
        <v>8609</v>
      </c>
      <c r="E1372" s="152" t="s">
        <v>2219</v>
      </c>
      <c r="F1372" s="152" t="s">
        <v>2219</v>
      </c>
      <c r="G1372" s="47" t="s">
        <v>400</v>
      </c>
      <c r="H1372" s="44" t="str">
        <f>IF(Proc[[#This Row],[type]]="LFF (MDG-F)",MID(Proc[[#This Row],[Obj]],13,10),"")</f>
        <v/>
      </c>
      <c r="I1372" s="152"/>
      <c r="J1372" s="44" t="b">
        <f>Proc[[#This Row],[Requested]]=Proc[[#This Row],[CurrentParent]]</f>
        <v>1</v>
      </c>
      <c r="K1372" s="152" t="str">
        <f>IF(Proc[[#This Row],[Author]]="Marcela Urrego",VLOOKUP(LEFT(Proc[[#This Row],[Requested]],1),Table3[#All],2,0),VLOOKUP(Proc[[#This Row],[Author]],Table4[],2,0))</f>
        <v>LS</v>
      </c>
      <c r="L1372" s="44" t="s">
        <v>1970</v>
      </c>
      <c r="M1372" s="51">
        <v>45790.144409722219</v>
      </c>
      <c r="N1372" s="54">
        <v>45791</v>
      </c>
      <c r="O1372" s="54">
        <v>45791</v>
      </c>
      <c r="P1372" s="52" t="str">
        <f ca="1">IF(Proc[[#This Row],[DaysAgeing]]&gt;5,"yep","on track")</f>
        <v>on track</v>
      </c>
      <c r="Q1372" s="2">
        <f ca="1">IF(Proc[[#This Row],[DateClosed]]="",ABS(NETWORKDAYS(Proc[[#This Row],[DateOpened]],TODAY()))-1,ABS(NETWORKDAYS(Proc[[#This Row],[DateOpened]],Proc[[#This Row],[DateClosed]]))-1)</f>
        <v>1</v>
      </c>
      <c r="R1372" s="52" t="s">
        <v>488</v>
      </c>
      <c r="S1372" s="44"/>
      <c r="T1372" s="153">
        <v>1371</v>
      </c>
    </row>
    <row r="1373" spans="1:20" hidden="1">
      <c r="A1373" s="47" t="s">
        <v>2214</v>
      </c>
      <c r="B1373" s="152" t="str">
        <f>IFERROR(VLOOKUP(Proc[[#This Row],[App]],Table2[],3,0),"open")</f>
        <v>ok</v>
      </c>
      <c r="C1373" s="47" t="s">
        <v>369</v>
      </c>
      <c r="D1373" s="152" t="s">
        <v>8610</v>
      </c>
      <c r="E1373" s="152" t="s">
        <v>2220</v>
      </c>
      <c r="F1373" s="152" t="s">
        <v>2220</v>
      </c>
      <c r="G1373" s="47" t="s">
        <v>400</v>
      </c>
      <c r="H1373" s="44" t="str">
        <f>IF(Proc[[#This Row],[type]]="LFF (MDG-F)",MID(Proc[[#This Row],[Obj]],13,10),"")</f>
        <v/>
      </c>
      <c r="I1373" s="152"/>
      <c r="J1373" s="44" t="b">
        <f>Proc[[#This Row],[Requested]]=Proc[[#This Row],[CurrentParent]]</f>
        <v>1</v>
      </c>
      <c r="K1373" s="152" t="str">
        <f>IF(Proc[[#This Row],[Author]]="Marcela Urrego",VLOOKUP(LEFT(Proc[[#This Row],[Requested]],1),Table3[#All],2,0),VLOOKUP(Proc[[#This Row],[Author]],Table4[],2,0))</f>
        <v>LS</v>
      </c>
      <c r="L1373" s="44" t="s">
        <v>1970</v>
      </c>
      <c r="M1373" s="51">
        <v>45790.144409722219</v>
      </c>
      <c r="N1373" s="54">
        <v>45791</v>
      </c>
      <c r="O1373" s="54">
        <v>45791</v>
      </c>
      <c r="P1373" s="52" t="str">
        <f ca="1">IF(Proc[[#This Row],[DaysAgeing]]&gt;5,"yep","on track")</f>
        <v>on track</v>
      </c>
      <c r="Q1373" s="2">
        <f ca="1">IF(Proc[[#This Row],[DateClosed]]="",ABS(NETWORKDAYS(Proc[[#This Row],[DateOpened]],TODAY()))-1,ABS(NETWORKDAYS(Proc[[#This Row],[DateOpened]],Proc[[#This Row],[DateClosed]]))-1)</f>
        <v>1</v>
      </c>
      <c r="R1373" s="52" t="s">
        <v>488</v>
      </c>
      <c r="S1373" s="44"/>
      <c r="T1373" s="153">
        <v>1372</v>
      </c>
    </row>
    <row r="1374" spans="1:20" hidden="1">
      <c r="A1374" s="47" t="s">
        <v>2214</v>
      </c>
      <c r="B1374" s="152" t="str">
        <f>IFERROR(VLOOKUP(Proc[[#This Row],[App]],Table2[],3,0),"open")</f>
        <v>ok</v>
      </c>
      <c r="C1374" s="47" t="s">
        <v>369</v>
      </c>
      <c r="D1374" s="152" t="s">
        <v>8611</v>
      </c>
      <c r="E1374" s="152" t="s">
        <v>2222</v>
      </c>
      <c r="F1374" s="152" t="s">
        <v>2222</v>
      </c>
      <c r="G1374" s="47" t="s">
        <v>400</v>
      </c>
      <c r="H1374" s="44" t="str">
        <f>IF(Proc[[#This Row],[type]]="LFF (MDG-F)",MID(Proc[[#This Row],[Obj]],13,10),"")</f>
        <v/>
      </c>
      <c r="I1374" s="152"/>
      <c r="J1374" s="44" t="b">
        <f>Proc[[#This Row],[Requested]]=Proc[[#This Row],[CurrentParent]]</f>
        <v>1</v>
      </c>
      <c r="K1374" s="152" t="str">
        <f>IF(Proc[[#This Row],[Author]]="Marcela Urrego",VLOOKUP(LEFT(Proc[[#This Row],[Requested]],1),Table3[#All],2,0),VLOOKUP(Proc[[#This Row],[Author]],Table4[],2,0))</f>
        <v>LS</v>
      </c>
      <c r="L1374" s="44" t="s">
        <v>1970</v>
      </c>
      <c r="M1374" s="51">
        <v>45790.144409722219</v>
      </c>
      <c r="N1374" s="54">
        <v>45791</v>
      </c>
      <c r="O1374" s="54">
        <v>45791</v>
      </c>
      <c r="P1374" s="52" t="str">
        <f ca="1">IF(Proc[[#This Row],[DaysAgeing]]&gt;5,"yep","on track")</f>
        <v>on track</v>
      </c>
      <c r="Q1374" s="2">
        <f ca="1">IF(Proc[[#This Row],[DateClosed]]="",ABS(NETWORKDAYS(Proc[[#This Row],[DateOpened]],TODAY()))-1,ABS(NETWORKDAYS(Proc[[#This Row],[DateOpened]],Proc[[#This Row],[DateClosed]]))-1)</f>
        <v>1</v>
      </c>
      <c r="R1374" s="52" t="s">
        <v>488</v>
      </c>
      <c r="S1374" s="44"/>
      <c r="T1374" s="153">
        <v>1373</v>
      </c>
    </row>
    <row r="1375" spans="1:20" hidden="1">
      <c r="A1375" s="47" t="s">
        <v>2214</v>
      </c>
      <c r="B1375" s="152" t="str">
        <f>IFERROR(VLOOKUP(Proc[[#This Row],[App]],Table2[],3,0),"open")</f>
        <v>ok</v>
      </c>
      <c r="C1375" s="47" t="s">
        <v>369</v>
      </c>
      <c r="D1375" s="152" t="s">
        <v>8612</v>
      </c>
      <c r="E1375" s="152" t="s">
        <v>2220</v>
      </c>
      <c r="F1375" s="152" t="s">
        <v>2220</v>
      </c>
      <c r="G1375" s="47" t="s">
        <v>400</v>
      </c>
      <c r="H1375" s="44" t="str">
        <f>IF(Proc[[#This Row],[type]]="LFF (MDG-F)",MID(Proc[[#This Row],[Obj]],13,10),"")</f>
        <v/>
      </c>
      <c r="I1375" s="152"/>
      <c r="J1375" s="44" t="b">
        <f>Proc[[#This Row],[Requested]]=Proc[[#This Row],[CurrentParent]]</f>
        <v>1</v>
      </c>
      <c r="K1375" s="152" t="str">
        <f>IF(Proc[[#This Row],[Author]]="Marcela Urrego",VLOOKUP(LEFT(Proc[[#This Row],[Requested]],1),Table3[#All],2,0),VLOOKUP(Proc[[#This Row],[Author]],Table4[],2,0))</f>
        <v>LS</v>
      </c>
      <c r="L1375" s="44" t="s">
        <v>1970</v>
      </c>
      <c r="M1375" s="51">
        <v>45790.144409722219</v>
      </c>
      <c r="N1375" s="54">
        <v>45791</v>
      </c>
      <c r="O1375" s="54">
        <v>45791</v>
      </c>
      <c r="P1375" s="52" t="str">
        <f ca="1">IF(Proc[[#This Row],[DaysAgeing]]&gt;5,"yep","on track")</f>
        <v>on track</v>
      </c>
      <c r="Q1375" s="2">
        <f ca="1">IF(Proc[[#This Row],[DateClosed]]="",ABS(NETWORKDAYS(Proc[[#This Row],[DateOpened]],TODAY()))-1,ABS(NETWORKDAYS(Proc[[#This Row],[DateOpened]],Proc[[#This Row],[DateClosed]]))-1)</f>
        <v>1</v>
      </c>
      <c r="R1375" s="52" t="s">
        <v>488</v>
      </c>
      <c r="S1375" s="44"/>
      <c r="T1375" s="153">
        <v>1374</v>
      </c>
    </row>
    <row r="1376" spans="1:20" hidden="1">
      <c r="A1376" s="47" t="s">
        <v>2214</v>
      </c>
      <c r="B1376" s="152" t="str">
        <f>IFERROR(VLOOKUP(Proc[[#This Row],[App]],Table2[],3,0),"open")</f>
        <v>ok</v>
      </c>
      <c r="C1376" s="47" t="s">
        <v>369</v>
      </c>
      <c r="D1376" s="152" t="s">
        <v>8613</v>
      </c>
      <c r="E1376" s="152" t="s">
        <v>2222</v>
      </c>
      <c r="F1376" s="152" t="s">
        <v>2222</v>
      </c>
      <c r="G1376" s="47" t="s">
        <v>400</v>
      </c>
      <c r="H1376" s="44" t="str">
        <f>IF(Proc[[#This Row],[type]]="LFF (MDG-F)",MID(Proc[[#This Row],[Obj]],13,10),"")</f>
        <v/>
      </c>
      <c r="I1376" s="152"/>
      <c r="J1376" s="44" t="b">
        <f>Proc[[#This Row],[Requested]]=Proc[[#This Row],[CurrentParent]]</f>
        <v>1</v>
      </c>
      <c r="K1376" s="152" t="str">
        <f>IF(Proc[[#This Row],[Author]]="Marcela Urrego",VLOOKUP(LEFT(Proc[[#This Row],[Requested]],1),Table3[#All],2,0),VLOOKUP(Proc[[#This Row],[Author]],Table4[],2,0))</f>
        <v>LS</v>
      </c>
      <c r="L1376" s="44" t="s">
        <v>1970</v>
      </c>
      <c r="M1376" s="51">
        <v>45790.144409722219</v>
      </c>
      <c r="N1376" s="54">
        <v>45791</v>
      </c>
      <c r="O1376" s="54">
        <v>45791</v>
      </c>
      <c r="P1376" s="52" t="str">
        <f ca="1">IF(Proc[[#This Row],[DaysAgeing]]&gt;5,"yep","on track")</f>
        <v>on track</v>
      </c>
      <c r="Q1376" s="2">
        <f ca="1">IF(Proc[[#This Row],[DateClosed]]="",ABS(NETWORKDAYS(Proc[[#This Row],[DateOpened]],TODAY()))-1,ABS(NETWORKDAYS(Proc[[#This Row],[DateOpened]],Proc[[#This Row],[DateClosed]]))-1)</f>
        <v>1</v>
      </c>
      <c r="R1376" s="52" t="s">
        <v>488</v>
      </c>
      <c r="S1376" s="44"/>
      <c r="T1376" s="153">
        <v>1375</v>
      </c>
    </row>
    <row r="1377" spans="1:20" hidden="1">
      <c r="A1377" s="47" t="s">
        <v>2214</v>
      </c>
      <c r="B1377" s="152" t="str">
        <f>IFERROR(VLOOKUP(Proc[[#This Row],[App]],Table2[],3,0),"open")</f>
        <v>ok</v>
      </c>
      <c r="C1377" s="47" t="s">
        <v>369</v>
      </c>
      <c r="D1377" s="152" t="s">
        <v>8614</v>
      </c>
      <c r="E1377" s="152" t="s">
        <v>2223</v>
      </c>
      <c r="F1377" s="152" t="s">
        <v>2223</v>
      </c>
      <c r="G1377" s="47" t="s">
        <v>400</v>
      </c>
      <c r="H1377" s="44" t="str">
        <f>IF(Proc[[#This Row],[type]]="LFF (MDG-F)",MID(Proc[[#This Row],[Obj]],13,10),"")</f>
        <v/>
      </c>
      <c r="I1377" s="152"/>
      <c r="J1377" s="44" t="b">
        <f>Proc[[#This Row],[Requested]]=Proc[[#This Row],[CurrentParent]]</f>
        <v>1</v>
      </c>
      <c r="K1377" s="152" t="str">
        <f>IF(Proc[[#This Row],[Author]]="Marcela Urrego",VLOOKUP(LEFT(Proc[[#This Row],[Requested]],1),Table3[#All],2,0),VLOOKUP(Proc[[#This Row],[Author]],Table4[],2,0))</f>
        <v>LS</v>
      </c>
      <c r="L1377" s="44" t="s">
        <v>1970</v>
      </c>
      <c r="M1377" s="51">
        <v>45790.144409722219</v>
      </c>
      <c r="N1377" s="54">
        <v>45791</v>
      </c>
      <c r="O1377" s="54">
        <v>45791</v>
      </c>
      <c r="P1377" s="52" t="str">
        <f ca="1">IF(Proc[[#This Row],[DaysAgeing]]&gt;5,"yep","on track")</f>
        <v>on track</v>
      </c>
      <c r="Q1377" s="2">
        <f ca="1">IF(Proc[[#This Row],[DateClosed]]="",ABS(NETWORKDAYS(Proc[[#This Row],[DateOpened]],TODAY()))-1,ABS(NETWORKDAYS(Proc[[#This Row],[DateOpened]],Proc[[#This Row],[DateClosed]]))-1)</f>
        <v>1</v>
      </c>
      <c r="R1377" s="52" t="s">
        <v>488</v>
      </c>
      <c r="S1377" s="44"/>
      <c r="T1377" s="153">
        <v>1376</v>
      </c>
    </row>
    <row r="1378" spans="1:20" hidden="1">
      <c r="A1378" s="47" t="s">
        <v>2214</v>
      </c>
      <c r="B1378" s="152" t="str">
        <f>IFERROR(VLOOKUP(Proc[[#This Row],[App]],Table2[],3,0),"open")</f>
        <v>ok</v>
      </c>
      <c r="C1378" s="47" t="s">
        <v>369</v>
      </c>
      <c r="D1378" s="152" t="s">
        <v>8615</v>
      </c>
      <c r="E1378" s="152" t="s">
        <v>2224</v>
      </c>
      <c r="F1378" s="152" t="s">
        <v>2224</v>
      </c>
      <c r="G1378" s="47" t="s">
        <v>400</v>
      </c>
      <c r="H1378" s="44" t="str">
        <f>IF(Proc[[#This Row],[type]]="LFF (MDG-F)",MID(Proc[[#This Row],[Obj]],13,10),"")</f>
        <v/>
      </c>
      <c r="I1378" s="152"/>
      <c r="J1378" s="44" t="b">
        <f>Proc[[#This Row],[Requested]]=Proc[[#This Row],[CurrentParent]]</f>
        <v>1</v>
      </c>
      <c r="K1378" s="152" t="str">
        <f>IF(Proc[[#This Row],[Author]]="Marcela Urrego",VLOOKUP(LEFT(Proc[[#This Row],[Requested]],1),Table3[#All],2,0),VLOOKUP(Proc[[#This Row],[Author]],Table4[],2,0))</f>
        <v>LS</v>
      </c>
      <c r="L1378" s="44" t="s">
        <v>1970</v>
      </c>
      <c r="M1378" s="51">
        <v>45790.144409722219</v>
      </c>
      <c r="N1378" s="54">
        <v>45791</v>
      </c>
      <c r="O1378" s="54">
        <v>45791</v>
      </c>
      <c r="P1378" s="52" t="str">
        <f ca="1">IF(Proc[[#This Row],[DaysAgeing]]&gt;5,"yep","on track")</f>
        <v>on track</v>
      </c>
      <c r="Q1378" s="2">
        <f ca="1">IF(Proc[[#This Row],[DateClosed]]="",ABS(NETWORKDAYS(Proc[[#This Row],[DateOpened]],TODAY()))-1,ABS(NETWORKDAYS(Proc[[#This Row],[DateOpened]],Proc[[#This Row],[DateClosed]]))-1)</f>
        <v>1</v>
      </c>
      <c r="R1378" s="52" t="s">
        <v>488</v>
      </c>
      <c r="S1378" s="44"/>
      <c r="T1378" s="153">
        <v>1377</v>
      </c>
    </row>
    <row r="1379" spans="1:20" hidden="1">
      <c r="A1379" s="47" t="s">
        <v>2214</v>
      </c>
      <c r="B1379" s="152" t="str">
        <f>IFERROR(VLOOKUP(Proc[[#This Row],[App]],Table2[],3,0),"open")</f>
        <v>ok</v>
      </c>
      <c r="C1379" s="47" t="s">
        <v>369</v>
      </c>
      <c r="D1379" s="152" t="s">
        <v>8616</v>
      </c>
      <c r="E1379" s="152" t="s">
        <v>2216</v>
      </c>
      <c r="F1379" s="152" t="s">
        <v>2216</v>
      </c>
      <c r="G1379" s="47" t="s">
        <v>400</v>
      </c>
      <c r="H1379" s="44" t="str">
        <f>IF(Proc[[#This Row],[type]]="LFF (MDG-F)",MID(Proc[[#This Row],[Obj]],13,10),"")</f>
        <v/>
      </c>
      <c r="I1379" s="152"/>
      <c r="J1379" s="44" t="b">
        <f>Proc[[#This Row],[Requested]]=Proc[[#This Row],[CurrentParent]]</f>
        <v>1</v>
      </c>
      <c r="K1379" s="152" t="str">
        <f>IF(Proc[[#This Row],[Author]]="Marcela Urrego",VLOOKUP(LEFT(Proc[[#This Row],[Requested]],1),Table3[#All],2,0),VLOOKUP(Proc[[#This Row],[Author]],Table4[],2,0))</f>
        <v>LS</v>
      </c>
      <c r="L1379" s="44" t="s">
        <v>1970</v>
      </c>
      <c r="M1379" s="51">
        <v>45790.144409722219</v>
      </c>
      <c r="N1379" s="54">
        <v>45791</v>
      </c>
      <c r="O1379" s="54">
        <v>45791</v>
      </c>
      <c r="P1379" s="52" t="str">
        <f ca="1">IF(Proc[[#This Row],[DaysAgeing]]&gt;5,"yep","on track")</f>
        <v>on track</v>
      </c>
      <c r="Q1379" s="2">
        <f ca="1">IF(Proc[[#This Row],[DateClosed]]="",ABS(NETWORKDAYS(Proc[[#This Row],[DateOpened]],TODAY()))-1,ABS(NETWORKDAYS(Proc[[#This Row],[DateOpened]],Proc[[#This Row],[DateClosed]]))-1)</f>
        <v>1</v>
      </c>
      <c r="R1379" s="52" t="s">
        <v>488</v>
      </c>
      <c r="S1379" s="44"/>
      <c r="T1379" s="153">
        <v>1378</v>
      </c>
    </row>
    <row r="1380" spans="1:20" hidden="1">
      <c r="A1380" s="47" t="s">
        <v>2214</v>
      </c>
      <c r="B1380" s="152" t="str">
        <f>IFERROR(VLOOKUP(Proc[[#This Row],[App]],Table2[],3,0),"open")</f>
        <v>ok</v>
      </c>
      <c r="C1380" s="47" t="s">
        <v>369</v>
      </c>
      <c r="D1380" s="152" t="s">
        <v>8617</v>
      </c>
      <c r="E1380" s="152" t="s">
        <v>2220</v>
      </c>
      <c r="F1380" s="152" t="s">
        <v>2220</v>
      </c>
      <c r="G1380" s="47" t="s">
        <v>400</v>
      </c>
      <c r="H1380" s="44" t="str">
        <f>IF(Proc[[#This Row],[type]]="LFF (MDG-F)",MID(Proc[[#This Row],[Obj]],13,10),"")</f>
        <v/>
      </c>
      <c r="I1380" s="152"/>
      <c r="J1380" s="44" t="b">
        <f>Proc[[#This Row],[Requested]]=Proc[[#This Row],[CurrentParent]]</f>
        <v>1</v>
      </c>
      <c r="K1380" s="152" t="str">
        <f>IF(Proc[[#This Row],[Author]]="Marcela Urrego",VLOOKUP(LEFT(Proc[[#This Row],[Requested]],1),Table3[#All],2,0),VLOOKUP(Proc[[#This Row],[Author]],Table4[],2,0))</f>
        <v>LS</v>
      </c>
      <c r="L1380" s="44" t="s">
        <v>1970</v>
      </c>
      <c r="M1380" s="51">
        <v>45790.144409722219</v>
      </c>
      <c r="N1380" s="54">
        <v>45791</v>
      </c>
      <c r="O1380" s="54">
        <v>45791</v>
      </c>
      <c r="P1380" s="52" t="str">
        <f ca="1">IF(Proc[[#This Row],[DaysAgeing]]&gt;5,"yep","on track")</f>
        <v>on track</v>
      </c>
      <c r="Q1380" s="2">
        <f ca="1">IF(Proc[[#This Row],[DateClosed]]="",ABS(NETWORKDAYS(Proc[[#This Row],[DateOpened]],TODAY()))-1,ABS(NETWORKDAYS(Proc[[#This Row],[DateOpened]],Proc[[#This Row],[DateClosed]]))-1)</f>
        <v>1</v>
      </c>
      <c r="R1380" s="52" t="s">
        <v>488</v>
      </c>
      <c r="S1380" s="44"/>
      <c r="T1380" s="153">
        <v>1379</v>
      </c>
    </row>
    <row r="1381" spans="1:20" hidden="1">
      <c r="A1381" s="47" t="s">
        <v>2214</v>
      </c>
      <c r="B1381" s="152" t="str">
        <f>IFERROR(VLOOKUP(Proc[[#This Row],[App]],Table2[],3,0),"open")</f>
        <v>ok</v>
      </c>
      <c r="C1381" s="47" t="s">
        <v>369</v>
      </c>
      <c r="D1381" s="152" t="s">
        <v>8618</v>
      </c>
      <c r="E1381" s="152" t="s">
        <v>2218</v>
      </c>
      <c r="F1381" s="152" t="s">
        <v>2218</v>
      </c>
      <c r="G1381" s="47" t="s">
        <v>400</v>
      </c>
      <c r="H1381" s="44" t="str">
        <f>IF(Proc[[#This Row],[type]]="LFF (MDG-F)",MID(Proc[[#This Row],[Obj]],13,10),"")</f>
        <v/>
      </c>
      <c r="I1381" s="152"/>
      <c r="J1381" s="44" t="b">
        <f>Proc[[#This Row],[Requested]]=Proc[[#This Row],[CurrentParent]]</f>
        <v>1</v>
      </c>
      <c r="K1381" s="152" t="str">
        <f>IF(Proc[[#This Row],[Author]]="Marcela Urrego",VLOOKUP(LEFT(Proc[[#This Row],[Requested]],1),Table3[#All],2,0),VLOOKUP(Proc[[#This Row],[Author]],Table4[],2,0))</f>
        <v>LS</v>
      </c>
      <c r="L1381" s="44" t="s">
        <v>1970</v>
      </c>
      <c r="M1381" s="51">
        <v>45790.144409722219</v>
      </c>
      <c r="N1381" s="54">
        <v>45791</v>
      </c>
      <c r="O1381" s="54">
        <v>45791</v>
      </c>
      <c r="P1381" s="52" t="str">
        <f ca="1">IF(Proc[[#This Row],[DaysAgeing]]&gt;5,"yep","on track")</f>
        <v>on track</v>
      </c>
      <c r="Q1381" s="2">
        <f ca="1">IF(Proc[[#This Row],[DateClosed]]="",ABS(NETWORKDAYS(Proc[[#This Row],[DateOpened]],TODAY()))-1,ABS(NETWORKDAYS(Proc[[#This Row],[DateOpened]],Proc[[#This Row],[DateClosed]]))-1)</f>
        <v>1</v>
      </c>
      <c r="R1381" s="52" t="s">
        <v>488</v>
      </c>
      <c r="S1381" s="44"/>
      <c r="T1381" s="153">
        <v>1380</v>
      </c>
    </row>
    <row r="1382" spans="1:20" hidden="1">
      <c r="A1382" s="47" t="s">
        <v>2214</v>
      </c>
      <c r="B1382" s="111" t="str">
        <f>IFERROR(VLOOKUP(Proc[[#This Row],[App]],Table2[],3,0),"open")</f>
        <v>ok</v>
      </c>
      <c r="C1382" s="47" t="s">
        <v>369</v>
      </c>
      <c r="D1382" s="152" t="s">
        <v>8619</v>
      </c>
      <c r="E1382" s="152" t="s">
        <v>2218</v>
      </c>
      <c r="F1382" s="85" t="s">
        <v>2218</v>
      </c>
      <c r="G1382" s="47" t="s">
        <v>400</v>
      </c>
      <c r="H1382" s="44" t="str">
        <f>IF(Proc[[#This Row],[type]]="LFF (MDG-F)",MID(Proc[[#This Row],[Obj]],13,10),"")</f>
        <v/>
      </c>
      <c r="I1382" s="152"/>
      <c r="J1382" s="44" t="b">
        <f>Proc[[#This Row],[Requested]]=Proc[[#This Row],[CurrentParent]]</f>
        <v>1</v>
      </c>
      <c r="K1382" s="107" t="str">
        <f>IF(Proc[[#This Row],[Author]]="Marcela Urrego",VLOOKUP(LEFT(Proc[[#This Row],[Requested]],1),Table3[#All],2,0),VLOOKUP(Proc[[#This Row],[Author]],Table4[],2,0))</f>
        <v>LS</v>
      </c>
      <c r="L1382" s="44" t="s">
        <v>1970</v>
      </c>
      <c r="M1382" s="51">
        <v>45790.144409722219</v>
      </c>
      <c r="N1382" s="54">
        <v>45791</v>
      </c>
      <c r="O1382" s="54">
        <v>45791</v>
      </c>
      <c r="P1382" s="52" t="str">
        <f ca="1">IF(Proc[[#This Row],[DaysAgeing]]&gt;5,"yep","on track")</f>
        <v>on track</v>
      </c>
      <c r="Q1382" s="2">
        <f ca="1">IF(Proc[[#This Row],[DateClosed]]="",ABS(NETWORKDAYS(Proc[[#This Row],[DateOpened]],TODAY()))-1,ABS(NETWORKDAYS(Proc[[#This Row],[DateOpened]],Proc[[#This Row],[DateClosed]]))-1)</f>
        <v>1</v>
      </c>
      <c r="R1382" s="52" t="s">
        <v>488</v>
      </c>
      <c r="S1382" s="44"/>
      <c r="T1382" s="153">
        <v>1381</v>
      </c>
    </row>
    <row r="1383" spans="1:20" hidden="1">
      <c r="A1383" s="47" t="s">
        <v>2214</v>
      </c>
      <c r="B1383" s="111" t="str">
        <f>IFERROR(VLOOKUP(Proc[[#This Row],[App]],Table2[],3,0),"open")</f>
        <v>ok</v>
      </c>
      <c r="C1383" s="47" t="s">
        <v>369</v>
      </c>
      <c r="D1383" s="152" t="s">
        <v>8620</v>
      </c>
      <c r="E1383" s="152" t="s">
        <v>2221</v>
      </c>
      <c r="F1383" s="85" t="s">
        <v>2221</v>
      </c>
      <c r="G1383" s="47" t="s">
        <v>400</v>
      </c>
      <c r="H1383" s="44" t="str">
        <f>IF(Proc[[#This Row],[type]]="LFF (MDG-F)",MID(Proc[[#This Row],[Obj]],13,10),"")</f>
        <v/>
      </c>
      <c r="I1383" s="152"/>
      <c r="J1383" s="44" t="b">
        <f>Proc[[#This Row],[Requested]]=Proc[[#This Row],[CurrentParent]]</f>
        <v>1</v>
      </c>
      <c r="K1383" s="107" t="str">
        <f>IF(Proc[[#This Row],[Author]]="Marcela Urrego",VLOOKUP(LEFT(Proc[[#This Row],[Requested]],1),Table3[#All],2,0),VLOOKUP(Proc[[#This Row],[Author]],Table4[],2,0))</f>
        <v>LS</v>
      </c>
      <c r="L1383" s="44" t="s">
        <v>1970</v>
      </c>
      <c r="M1383" s="51">
        <v>45790.144409722219</v>
      </c>
      <c r="N1383" s="54">
        <v>45791</v>
      </c>
      <c r="O1383" s="54">
        <v>45791</v>
      </c>
      <c r="P1383" s="52" t="str">
        <f ca="1">IF(Proc[[#This Row],[DaysAgeing]]&gt;5,"yep","on track")</f>
        <v>on track</v>
      </c>
      <c r="Q1383" s="2">
        <f ca="1">IF(Proc[[#This Row],[DateClosed]]="",ABS(NETWORKDAYS(Proc[[#This Row],[DateOpened]],TODAY()))-1,ABS(NETWORKDAYS(Proc[[#This Row],[DateOpened]],Proc[[#This Row],[DateClosed]]))-1)</f>
        <v>1</v>
      </c>
      <c r="R1383" s="52" t="s">
        <v>488</v>
      </c>
      <c r="S1383" s="44"/>
      <c r="T1383" s="153">
        <v>1382</v>
      </c>
    </row>
    <row r="1384" spans="1:20" hidden="1">
      <c r="A1384" s="47" t="s">
        <v>2214</v>
      </c>
      <c r="B1384" s="152" t="str">
        <f>IFERROR(VLOOKUP(Proc[[#This Row],[App]],Table2[],3,0),"open")</f>
        <v>ok</v>
      </c>
      <c r="C1384" s="47" t="s">
        <v>369</v>
      </c>
      <c r="D1384" s="152" t="s">
        <v>8621</v>
      </c>
      <c r="E1384" s="152" t="s">
        <v>2217</v>
      </c>
      <c r="F1384" s="152" t="s">
        <v>2217</v>
      </c>
      <c r="G1384" s="47" t="s">
        <v>400</v>
      </c>
      <c r="H1384" s="44" t="str">
        <f>IF(Proc[[#This Row],[type]]="LFF (MDG-F)",MID(Proc[[#This Row],[Obj]],13,10),"")</f>
        <v/>
      </c>
      <c r="I1384" s="152"/>
      <c r="J1384" s="44" t="b">
        <f>Proc[[#This Row],[Requested]]=Proc[[#This Row],[CurrentParent]]</f>
        <v>1</v>
      </c>
      <c r="K1384" s="152" t="str">
        <f>IF(Proc[[#This Row],[Author]]="Marcela Urrego",VLOOKUP(LEFT(Proc[[#This Row],[Requested]],1),Table3[#All],2,0),VLOOKUP(Proc[[#This Row],[Author]],Table4[],2,0))</f>
        <v>LS</v>
      </c>
      <c r="L1384" s="44" t="s">
        <v>1970</v>
      </c>
      <c r="M1384" s="51">
        <v>45790.144409722219</v>
      </c>
      <c r="N1384" s="54">
        <v>45791</v>
      </c>
      <c r="O1384" s="54">
        <v>45791</v>
      </c>
      <c r="P1384" s="52" t="str">
        <f ca="1">IF(Proc[[#This Row],[DaysAgeing]]&gt;5,"yep","on track")</f>
        <v>on track</v>
      </c>
      <c r="Q1384" s="2">
        <f ca="1">IF(Proc[[#This Row],[DateClosed]]="",ABS(NETWORKDAYS(Proc[[#This Row],[DateOpened]],TODAY()))-1,ABS(NETWORKDAYS(Proc[[#This Row],[DateOpened]],Proc[[#This Row],[DateClosed]]))-1)</f>
        <v>1</v>
      </c>
      <c r="R1384" s="52" t="s">
        <v>488</v>
      </c>
      <c r="S1384" s="44"/>
      <c r="T1384" s="153">
        <v>1383</v>
      </c>
    </row>
    <row r="1385" spans="1:20" hidden="1">
      <c r="A1385" s="47" t="s">
        <v>2214</v>
      </c>
      <c r="B1385" s="152" t="str">
        <f>IFERROR(VLOOKUP(Proc[[#This Row],[App]],Table2[],3,0),"open")</f>
        <v>ok</v>
      </c>
      <c r="C1385" s="47" t="s">
        <v>369</v>
      </c>
      <c r="D1385" s="152" t="s">
        <v>8622</v>
      </c>
      <c r="E1385" s="152" t="s">
        <v>2224</v>
      </c>
      <c r="F1385" s="152" t="s">
        <v>2224</v>
      </c>
      <c r="G1385" s="47" t="s">
        <v>400</v>
      </c>
      <c r="H1385" s="44" t="str">
        <f>IF(Proc[[#This Row],[type]]="LFF (MDG-F)",MID(Proc[[#This Row],[Obj]],13,10),"")</f>
        <v/>
      </c>
      <c r="I1385" s="152"/>
      <c r="J1385" s="44" t="b">
        <f>Proc[[#This Row],[Requested]]=Proc[[#This Row],[CurrentParent]]</f>
        <v>1</v>
      </c>
      <c r="K1385" s="152" t="str">
        <f>IF(Proc[[#This Row],[Author]]="Marcela Urrego",VLOOKUP(LEFT(Proc[[#This Row],[Requested]],1),Table3[#All],2,0),VLOOKUP(Proc[[#This Row],[Author]],Table4[],2,0))</f>
        <v>LS</v>
      </c>
      <c r="L1385" s="44" t="s">
        <v>1970</v>
      </c>
      <c r="M1385" s="51">
        <v>45790.144409722219</v>
      </c>
      <c r="N1385" s="54">
        <v>45791</v>
      </c>
      <c r="O1385" s="54">
        <v>45791</v>
      </c>
      <c r="P1385" s="52" t="str">
        <f ca="1">IF(Proc[[#This Row],[DaysAgeing]]&gt;5,"yep","on track")</f>
        <v>on track</v>
      </c>
      <c r="Q1385" s="2">
        <f ca="1">IF(Proc[[#This Row],[DateClosed]]="",ABS(NETWORKDAYS(Proc[[#This Row],[DateOpened]],TODAY()))-1,ABS(NETWORKDAYS(Proc[[#This Row],[DateOpened]],Proc[[#This Row],[DateClosed]]))-1)</f>
        <v>1</v>
      </c>
      <c r="R1385" s="52" t="s">
        <v>488</v>
      </c>
      <c r="S1385" s="44"/>
      <c r="T1385" s="153">
        <v>1384</v>
      </c>
    </row>
    <row r="1386" spans="1:20" hidden="1">
      <c r="A1386" s="47" t="s">
        <v>2214</v>
      </c>
      <c r="B1386" s="152" t="str">
        <f>IFERROR(VLOOKUP(Proc[[#This Row],[App]],Table2[],3,0),"open")</f>
        <v>ok</v>
      </c>
      <c r="C1386" s="47" t="s">
        <v>369</v>
      </c>
      <c r="D1386" s="152" t="s">
        <v>8623</v>
      </c>
      <c r="E1386" s="152" t="s">
        <v>2218</v>
      </c>
      <c r="F1386" s="152" t="s">
        <v>2218</v>
      </c>
      <c r="G1386" s="47" t="s">
        <v>400</v>
      </c>
      <c r="H1386" s="44" t="str">
        <f>IF(Proc[[#This Row],[type]]="LFF (MDG-F)",MID(Proc[[#This Row],[Obj]],13,10),"")</f>
        <v/>
      </c>
      <c r="I1386" s="152"/>
      <c r="J1386" s="44" t="b">
        <f>Proc[[#This Row],[Requested]]=Proc[[#This Row],[CurrentParent]]</f>
        <v>1</v>
      </c>
      <c r="K1386" s="152" t="str">
        <f>IF(Proc[[#This Row],[Author]]="Marcela Urrego",VLOOKUP(LEFT(Proc[[#This Row],[Requested]],1),Table3[#All],2,0),VLOOKUP(Proc[[#This Row],[Author]],Table4[],2,0))</f>
        <v>LS</v>
      </c>
      <c r="L1386" s="44" t="s">
        <v>1970</v>
      </c>
      <c r="M1386" s="51">
        <v>45790.144409722219</v>
      </c>
      <c r="N1386" s="54">
        <v>45791</v>
      </c>
      <c r="O1386" s="54">
        <v>45791</v>
      </c>
      <c r="P1386" s="52" t="str">
        <f ca="1">IF(Proc[[#This Row],[DaysAgeing]]&gt;5,"yep","on track")</f>
        <v>on track</v>
      </c>
      <c r="Q1386" s="2">
        <f ca="1">IF(Proc[[#This Row],[DateClosed]]="",ABS(NETWORKDAYS(Proc[[#This Row],[DateOpened]],TODAY()))-1,ABS(NETWORKDAYS(Proc[[#This Row],[DateOpened]],Proc[[#This Row],[DateClosed]]))-1)</f>
        <v>1</v>
      </c>
      <c r="R1386" s="52" t="s">
        <v>488</v>
      </c>
      <c r="S1386" s="44"/>
      <c r="T1386" s="153">
        <v>1385</v>
      </c>
    </row>
    <row r="1387" spans="1:20" hidden="1">
      <c r="A1387" s="47" t="s">
        <v>2214</v>
      </c>
      <c r="B1387" s="111" t="str">
        <f>IFERROR(VLOOKUP(Proc[[#This Row],[App]],Table2[],3,0),"open")</f>
        <v>ok</v>
      </c>
      <c r="C1387" s="47" t="s">
        <v>369</v>
      </c>
      <c r="D1387" s="152" t="s">
        <v>8624</v>
      </c>
      <c r="E1387" s="152" t="s">
        <v>2218</v>
      </c>
      <c r="F1387" s="85" t="s">
        <v>2218</v>
      </c>
      <c r="G1387" s="47" t="s">
        <v>400</v>
      </c>
      <c r="H1387" s="44" t="str">
        <f>IF(Proc[[#This Row],[type]]="LFF (MDG-F)",MID(Proc[[#This Row],[Obj]],13,10),"")</f>
        <v/>
      </c>
      <c r="I1387" s="152"/>
      <c r="J1387" s="44" t="b">
        <f>Proc[[#This Row],[Requested]]=Proc[[#This Row],[CurrentParent]]</f>
        <v>1</v>
      </c>
      <c r="K1387" s="107" t="str">
        <f>IF(Proc[[#This Row],[Author]]="Marcela Urrego",VLOOKUP(LEFT(Proc[[#This Row],[Requested]],1),Table3[#All],2,0),VLOOKUP(Proc[[#This Row],[Author]],Table4[],2,0))</f>
        <v>LS</v>
      </c>
      <c r="L1387" s="44" t="s">
        <v>1970</v>
      </c>
      <c r="M1387" s="51">
        <v>45790.144409722219</v>
      </c>
      <c r="N1387" s="54">
        <v>45791</v>
      </c>
      <c r="O1387" s="54">
        <v>45791</v>
      </c>
      <c r="P1387" s="52" t="str">
        <f ca="1">IF(Proc[[#This Row],[DaysAgeing]]&gt;5,"yep","on track")</f>
        <v>on track</v>
      </c>
      <c r="Q1387" s="2">
        <f ca="1">IF(Proc[[#This Row],[DateClosed]]="",ABS(NETWORKDAYS(Proc[[#This Row],[DateOpened]],TODAY()))-1,ABS(NETWORKDAYS(Proc[[#This Row],[DateOpened]],Proc[[#This Row],[DateClosed]]))-1)</f>
        <v>1</v>
      </c>
      <c r="R1387" s="52" t="s">
        <v>488</v>
      </c>
      <c r="S1387" s="44"/>
      <c r="T1387" s="153">
        <v>1386</v>
      </c>
    </row>
    <row r="1388" spans="1:20" hidden="1">
      <c r="A1388" s="47" t="s">
        <v>2214</v>
      </c>
      <c r="B1388" s="152" t="str">
        <f>IFERROR(VLOOKUP(Proc[[#This Row],[App]],Table2[],3,0),"open")</f>
        <v>ok</v>
      </c>
      <c r="C1388" s="47" t="s">
        <v>369</v>
      </c>
      <c r="D1388" s="152" t="s">
        <v>8625</v>
      </c>
      <c r="E1388" s="152" t="s">
        <v>2221</v>
      </c>
      <c r="F1388" s="152" t="s">
        <v>2221</v>
      </c>
      <c r="G1388" s="47" t="s">
        <v>400</v>
      </c>
      <c r="H1388" s="44" t="str">
        <f>IF(Proc[[#This Row],[type]]="LFF (MDG-F)",MID(Proc[[#This Row],[Obj]],13,10),"")</f>
        <v/>
      </c>
      <c r="I1388" s="152"/>
      <c r="J1388" s="44" t="b">
        <f>Proc[[#This Row],[Requested]]=Proc[[#This Row],[CurrentParent]]</f>
        <v>1</v>
      </c>
      <c r="K1388" s="152" t="str">
        <f>IF(Proc[[#This Row],[Author]]="Marcela Urrego",VLOOKUP(LEFT(Proc[[#This Row],[Requested]],1),Table3[#All],2,0),VLOOKUP(Proc[[#This Row],[Author]],Table4[],2,0))</f>
        <v>LS</v>
      </c>
      <c r="L1388" s="44" t="s">
        <v>1970</v>
      </c>
      <c r="M1388" s="51">
        <v>45790.144409722219</v>
      </c>
      <c r="N1388" s="54">
        <v>45791</v>
      </c>
      <c r="O1388" s="54">
        <v>45791</v>
      </c>
      <c r="P1388" s="52" t="str">
        <f ca="1">IF(Proc[[#This Row],[DaysAgeing]]&gt;5,"yep","on track")</f>
        <v>on track</v>
      </c>
      <c r="Q1388" s="2">
        <f ca="1">IF(Proc[[#This Row],[DateClosed]]="",ABS(NETWORKDAYS(Proc[[#This Row],[DateOpened]],TODAY()))-1,ABS(NETWORKDAYS(Proc[[#This Row],[DateOpened]],Proc[[#This Row],[DateClosed]]))-1)</f>
        <v>1</v>
      </c>
      <c r="R1388" s="52" t="s">
        <v>488</v>
      </c>
      <c r="S1388" s="44"/>
      <c r="T1388" s="153">
        <v>1387</v>
      </c>
    </row>
    <row r="1389" spans="1:20" hidden="1">
      <c r="A1389" s="47" t="s">
        <v>2214</v>
      </c>
      <c r="B1389" s="111" t="str">
        <f>IFERROR(VLOOKUP(Proc[[#This Row],[App]],Table2[],3,0),"open")</f>
        <v>ok</v>
      </c>
      <c r="C1389" s="47" t="s">
        <v>369</v>
      </c>
      <c r="D1389" s="152" t="s">
        <v>8626</v>
      </c>
      <c r="E1389" s="152" t="s">
        <v>2215</v>
      </c>
      <c r="F1389" s="85" t="s">
        <v>2215</v>
      </c>
      <c r="G1389" s="47" t="s">
        <v>400</v>
      </c>
      <c r="H1389" s="44" t="str">
        <f>IF(Proc[[#This Row],[type]]="LFF (MDG-F)",MID(Proc[[#This Row],[Obj]],13,10),"")</f>
        <v/>
      </c>
      <c r="I1389" s="152"/>
      <c r="J1389" s="44" t="b">
        <f>Proc[[#This Row],[Requested]]=Proc[[#This Row],[CurrentParent]]</f>
        <v>1</v>
      </c>
      <c r="K1389" s="107" t="str">
        <f>IF(Proc[[#This Row],[Author]]="Marcela Urrego",VLOOKUP(LEFT(Proc[[#This Row],[Requested]],1),Table3[#All],2,0),VLOOKUP(Proc[[#This Row],[Author]],Table4[],2,0))</f>
        <v>LS</v>
      </c>
      <c r="L1389" s="44" t="s">
        <v>1970</v>
      </c>
      <c r="M1389" s="51">
        <v>45790.144409722219</v>
      </c>
      <c r="N1389" s="54">
        <v>45791</v>
      </c>
      <c r="O1389" s="54">
        <v>45791</v>
      </c>
      <c r="P1389" s="52" t="str">
        <f ca="1">IF(Proc[[#This Row],[DaysAgeing]]&gt;5,"yep","on track")</f>
        <v>on track</v>
      </c>
      <c r="Q1389" s="2">
        <f ca="1">IF(Proc[[#This Row],[DateClosed]]="",ABS(NETWORKDAYS(Proc[[#This Row],[DateOpened]],TODAY()))-1,ABS(NETWORKDAYS(Proc[[#This Row],[DateOpened]],Proc[[#This Row],[DateClosed]]))-1)</f>
        <v>1</v>
      </c>
      <c r="R1389" s="52" t="s">
        <v>488</v>
      </c>
      <c r="S1389" s="44"/>
      <c r="T1389" s="153">
        <v>1388</v>
      </c>
    </row>
    <row r="1390" spans="1:20" hidden="1">
      <c r="A1390" s="47" t="s">
        <v>2214</v>
      </c>
      <c r="B1390" s="111" t="str">
        <f>IFERROR(VLOOKUP(Proc[[#This Row],[App]],Table2[],3,0),"open")</f>
        <v>ok</v>
      </c>
      <c r="C1390" s="47" t="s">
        <v>369</v>
      </c>
      <c r="D1390" s="152" t="s">
        <v>8627</v>
      </c>
      <c r="E1390" s="152" t="s">
        <v>2222</v>
      </c>
      <c r="F1390" s="152" t="s">
        <v>2222</v>
      </c>
      <c r="G1390" s="47" t="s">
        <v>400</v>
      </c>
      <c r="H1390" s="44" t="str">
        <f>IF(Proc[[#This Row],[type]]="LFF (MDG-F)",MID(Proc[[#This Row],[Obj]],13,10),"")</f>
        <v/>
      </c>
      <c r="I1390" s="152"/>
      <c r="J1390" s="44" t="b">
        <f>Proc[[#This Row],[Requested]]=Proc[[#This Row],[CurrentParent]]</f>
        <v>1</v>
      </c>
      <c r="K1390" s="107" t="str">
        <f>IF(Proc[[#This Row],[Author]]="Marcela Urrego",VLOOKUP(LEFT(Proc[[#This Row],[Requested]],1),Table3[#All],2,0),VLOOKUP(Proc[[#This Row],[Author]],Table4[],2,0))</f>
        <v>LS</v>
      </c>
      <c r="L1390" s="44" t="s">
        <v>1970</v>
      </c>
      <c r="M1390" s="51">
        <v>45790.144409722219</v>
      </c>
      <c r="N1390" s="54">
        <v>45791</v>
      </c>
      <c r="O1390" s="54">
        <v>45791</v>
      </c>
      <c r="P1390" s="52" t="str">
        <f ca="1">IF(Proc[[#This Row],[DaysAgeing]]&gt;5,"yep","on track")</f>
        <v>on track</v>
      </c>
      <c r="Q1390" s="2">
        <f ca="1">IF(Proc[[#This Row],[DateClosed]]="",ABS(NETWORKDAYS(Proc[[#This Row],[DateOpened]],TODAY()))-1,ABS(NETWORKDAYS(Proc[[#This Row],[DateOpened]],Proc[[#This Row],[DateClosed]]))-1)</f>
        <v>1</v>
      </c>
      <c r="R1390" s="52" t="s">
        <v>488</v>
      </c>
      <c r="S1390" s="44"/>
      <c r="T1390" s="153">
        <v>1389</v>
      </c>
    </row>
    <row r="1391" spans="1:20" hidden="1">
      <c r="A1391" s="47" t="s">
        <v>2214</v>
      </c>
      <c r="B1391" s="111" t="str">
        <f>IFERROR(VLOOKUP(Proc[[#This Row],[App]],Table2[],3,0),"open")</f>
        <v>ok</v>
      </c>
      <c r="C1391" s="47" t="s">
        <v>369</v>
      </c>
      <c r="D1391" s="152" t="s">
        <v>8628</v>
      </c>
      <c r="E1391" s="152" t="s">
        <v>2224</v>
      </c>
      <c r="F1391" s="152" t="s">
        <v>2224</v>
      </c>
      <c r="G1391" s="47" t="s">
        <v>400</v>
      </c>
      <c r="H1391" s="44" t="str">
        <f>IF(Proc[[#This Row],[type]]="LFF (MDG-F)",MID(Proc[[#This Row],[Obj]],13,10),"")</f>
        <v/>
      </c>
      <c r="I1391" s="152"/>
      <c r="J1391" s="44" t="b">
        <f>Proc[[#This Row],[Requested]]=Proc[[#This Row],[CurrentParent]]</f>
        <v>1</v>
      </c>
      <c r="K1391" s="107" t="str">
        <f>IF(Proc[[#This Row],[Author]]="Marcela Urrego",VLOOKUP(LEFT(Proc[[#This Row],[Requested]],1),Table3[#All],2,0),VLOOKUP(Proc[[#This Row],[Author]],Table4[],2,0))</f>
        <v>LS</v>
      </c>
      <c r="L1391" s="44" t="s">
        <v>1970</v>
      </c>
      <c r="M1391" s="51">
        <v>45790.144409722219</v>
      </c>
      <c r="N1391" s="54">
        <v>45791</v>
      </c>
      <c r="O1391" s="54">
        <v>45791</v>
      </c>
      <c r="P1391" s="52" t="str">
        <f ca="1">IF(Proc[[#This Row],[DaysAgeing]]&gt;5,"yep","on track")</f>
        <v>on track</v>
      </c>
      <c r="Q1391" s="2">
        <f ca="1">IF(Proc[[#This Row],[DateClosed]]="",ABS(NETWORKDAYS(Proc[[#This Row],[DateOpened]],TODAY()))-1,ABS(NETWORKDAYS(Proc[[#This Row],[DateOpened]],Proc[[#This Row],[DateClosed]]))-1)</f>
        <v>1</v>
      </c>
      <c r="R1391" s="52" t="s">
        <v>488</v>
      </c>
      <c r="S1391" s="44"/>
      <c r="T1391" s="153">
        <v>1390</v>
      </c>
    </row>
    <row r="1392" spans="1:20" hidden="1">
      <c r="A1392" s="47" t="s">
        <v>2214</v>
      </c>
      <c r="B1392" s="152" t="str">
        <f>IFERROR(VLOOKUP(Proc[[#This Row],[App]],Table2[],3,0),"open")</f>
        <v>ok</v>
      </c>
      <c r="C1392" s="47" t="s">
        <v>369</v>
      </c>
      <c r="D1392" s="152" t="s">
        <v>8629</v>
      </c>
      <c r="E1392" s="152" t="s">
        <v>2225</v>
      </c>
      <c r="F1392" s="152" t="s">
        <v>2225</v>
      </c>
      <c r="G1392" s="47" t="s">
        <v>400</v>
      </c>
      <c r="H1392" s="44" t="str">
        <f>IF(Proc[[#This Row],[type]]="LFF (MDG-F)",MID(Proc[[#This Row],[Obj]],13,10),"")</f>
        <v/>
      </c>
      <c r="I1392" s="152"/>
      <c r="J1392" s="44" t="b">
        <f>Proc[[#This Row],[Requested]]=Proc[[#This Row],[CurrentParent]]</f>
        <v>1</v>
      </c>
      <c r="K1392" s="152" t="str">
        <f>IF(Proc[[#This Row],[Author]]="Marcela Urrego",VLOOKUP(LEFT(Proc[[#This Row],[Requested]],1),Table3[#All],2,0),VLOOKUP(Proc[[#This Row],[Author]],Table4[],2,0))</f>
        <v>LS</v>
      </c>
      <c r="L1392" s="44" t="s">
        <v>1970</v>
      </c>
      <c r="M1392" s="51">
        <v>45790.144409722219</v>
      </c>
      <c r="N1392" s="54">
        <v>45791</v>
      </c>
      <c r="O1392" s="54">
        <v>45791</v>
      </c>
      <c r="P1392" s="52" t="str">
        <f ca="1">IF(Proc[[#This Row],[DaysAgeing]]&gt;5,"yep","on track")</f>
        <v>on track</v>
      </c>
      <c r="Q1392" s="2">
        <f ca="1">IF(Proc[[#This Row],[DateClosed]]="",ABS(NETWORKDAYS(Proc[[#This Row],[DateOpened]],TODAY()))-1,ABS(NETWORKDAYS(Proc[[#This Row],[DateOpened]],Proc[[#This Row],[DateClosed]]))-1)</f>
        <v>1</v>
      </c>
      <c r="R1392" s="52" t="s">
        <v>488</v>
      </c>
      <c r="S1392" s="44"/>
      <c r="T1392" s="153">
        <v>1391</v>
      </c>
    </row>
    <row r="1393" spans="1:20" hidden="1">
      <c r="A1393" s="47" t="s">
        <v>2214</v>
      </c>
      <c r="B1393" s="152" t="str">
        <f>IFERROR(VLOOKUP(Proc[[#This Row],[App]],Table2[],3,0),"open")</f>
        <v>ok</v>
      </c>
      <c r="C1393" s="47" t="s">
        <v>369</v>
      </c>
      <c r="D1393" s="152" t="s">
        <v>8630</v>
      </c>
      <c r="E1393" s="152" t="s">
        <v>2218</v>
      </c>
      <c r="F1393" s="152" t="s">
        <v>2218</v>
      </c>
      <c r="G1393" s="47" t="s">
        <v>400</v>
      </c>
      <c r="H1393" s="44" t="str">
        <f>IF(Proc[[#This Row],[type]]="LFF (MDG-F)",MID(Proc[[#This Row],[Obj]],13,10),"")</f>
        <v/>
      </c>
      <c r="I1393" s="152"/>
      <c r="J1393" s="44" t="b">
        <f>Proc[[#This Row],[Requested]]=Proc[[#This Row],[CurrentParent]]</f>
        <v>1</v>
      </c>
      <c r="K1393" s="152" t="str">
        <f>IF(Proc[[#This Row],[Author]]="Marcela Urrego",VLOOKUP(LEFT(Proc[[#This Row],[Requested]],1),Table3[#All],2,0),VLOOKUP(Proc[[#This Row],[Author]],Table4[],2,0))</f>
        <v>LS</v>
      </c>
      <c r="L1393" s="44" t="s">
        <v>1970</v>
      </c>
      <c r="M1393" s="51">
        <v>45790.144409722219</v>
      </c>
      <c r="N1393" s="54">
        <v>45791</v>
      </c>
      <c r="O1393" s="54">
        <v>45791</v>
      </c>
      <c r="P1393" s="52" t="str">
        <f ca="1">IF(Proc[[#This Row],[DaysAgeing]]&gt;5,"yep","on track")</f>
        <v>on track</v>
      </c>
      <c r="Q1393" s="2">
        <f ca="1">IF(Proc[[#This Row],[DateClosed]]="",ABS(NETWORKDAYS(Proc[[#This Row],[DateOpened]],TODAY()))-1,ABS(NETWORKDAYS(Proc[[#This Row],[DateOpened]],Proc[[#This Row],[DateClosed]]))-1)</f>
        <v>1</v>
      </c>
      <c r="R1393" s="52" t="s">
        <v>488</v>
      </c>
      <c r="S1393" s="44"/>
      <c r="T1393" s="153">
        <v>1392</v>
      </c>
    </row>
    <row r="1394" spans="1:20" hidden="1">
      <c r="A1394" s="47" t="s">
        <v>2214</v>
      </c>
      <c r="B1394" s="111" t="str">
        <f>IFERROR(VLOOKUP(Proc[[#This Row],[App]],Table2[],3,0),"open")</f>
        <v>ok</v>
      </c>
      <c r="C1394" s="47" t="s">
        <v>369</v>
      </c>
      <c r="D1394" s="152" t="s">
        <v>8631</v>
      </c>
      <c r="E1394" s="152" t="s">
        <v>2222</v>
      </c>
      <c r="F1394" s="85" t="s">
        <v>2222</v>
      </c>
      <c r="G1394" s="47" t="s">
        <v>400</v>
      </c>
      <c r="H1394" s="44" t="str">
        <f>IF(Proc[[#This Row],[type]]="LFF (MDG-F)",MID(Proc[[#This Row],[Obj]],13,10),"")</f>
        <v/>
      </c>
      <c r="I1394" s="152"/>
      <c r="J1394" s="44" t="b">
        <f>Proc[[#This Row],[Requested]]=Proc[[#This Row],[CurrentParent]]</f>
        <v>1</v>
      </c>
      <c r="K1394" s="107" t="str">
        <f>IF(Proc[[#This Row],[Author]]="Marcela Urrego",VLOOKUP(LEFT(Proc[[#This Row],[Requested]],1),Table3[#All],2,0),VLOOKUP(Proc[[#This Row],[Author]],Table4[],2,0))</f>
        <v>LS</v>
      </c>
      <c r="L1394" s="44" t="s">
        <v>1970</v>
      </c>
      <c r="M1394" s="51">
        <v>45790.144409722219</v>
      </c>
      <c r="N1394" s="54">
        <v>45791</v>
      </c>
      <c r="O1394" s="54">
        <v>45791</v>
      </c>
      <c r="P1394" s="52" t="str">
        <f ca="1">IF(Proc[[#This Row],[DaysAgeing]]&gt;5,"yep","on track")</f>
        <v>on track</v>
      </c>
      <c r="Q1394" s="2">
        <f ca="1">IF(Proc[[#This Row],[DateClosed]]="",ABS(NETWORKDAYS(Proc[[#This Row],[DateOpened]],TODAY()))-1,ABS(NETWORKDAYS(Proc[[#This Row],[DateOpened]],Proc[[#This Row],[DateClosed]]))-1)</f>
        <v>1</v>
      </c>
      <c r="R1394" s="52" t="s">
        <v>488</v>
      </c>
      <c r="S1394" s="44"/>
      <c r="T1394" s="153">
        <v>1393</v>
      </c>
    </row>
    <row r="1395" spans="1:20" hidden="1">
      <c r="A1395" s="47" t="s">
        <v>2214</v>
      </c>
      <c r="B1395" s="111" t="str">
        <f>IFERROR(VLOOKUP(Proc[[#This Row],[App]],Table2[],3,0),"open")</f>
        <v>ok</v>
      </c>
      <c r="C1395" s="47" t="s">
        <v>369</v>
      </c>
      <c r="D1395" s="152" t="s">
        <v>8632</v>
      </c>
      <c r="E1395" s="152" t="s">
        <v>2217</v>
      </c>
      <c r="F1395" s="152" t="s">
        <v>2217</v>
      </c>
      <c r="G1395" s="47" t="s">
        <v>400</v>
      </c>
      <c r="H1395" s="44" t="str">
        <f>IF(Proc[[#This Row],[type]]="LFF (MDG-F)",MID(Proc[[#This Row],[Obj]],13,10),"")</f>
        <v/>
      </c>
      <c r="I1395" s="152"/>
      <c r="J1395" s="44" t="b">
        <f>Proc[[#This Row],[Requested]]=Proc[[#This Row],[CurrentParent]]</f>
        <v>1</v>
      </c>
      <c r="K1395" s="107" t="str">
        <f>IF(Proc[[#This Row],[Author]]="Marcela Urrego",VLOOKUP(LEFT(Proc[[#This Row],[Requested]],1),Table3[#All],2,0),VLOOKUP(Proc[[#This Row],[Author]],Table4[],2,0))</f>
        <v>LS</v>
      </c>
      <c r="L1395" s="44" t="s">
        <v>1970</v>
      </c>
      <c r="M1395" s="51">
        <v>45790.144409722219</v>
      </c>
      <c r="N1395" s="54">
        <v>45791</v>
      </c>
      <c r="O1395" s="54">
        <v>45791</v>
      </c>
      <c r="P1395" s="52" t="str">
        <f ca="1">IF(Proc[[#This Row],[DaysAgeing]]&gt;5,"yep","on track")</f>
        <v>on track</v>
      </c>
      <c r="Q1395" s="2">
        <f ca="1">IF(Proc[[#This Row],[DateClosed]]="",ABS(NETWORKDAYS(Proc[[#This Row],[DateOpened]],TODAY()))-1,ABS(NETWORKDAYS(Proc[[#This Row],[DateOpened]],Proc[[#This Row],[DateClosed]]))-1)</f>
        <v>1</v>
      </c>
      <c r="R1395" s="52" t="s">
        <v>488</v>
      </c>
      <c r="S1395" s="44"/>
      <c r="T1395" s="153">
        <v>1394</v>
      </c>
    </row>
    <row r="1396" spans="1:20" hidden="1">
      <c r="A1396" s="47" t="s">
        <v>2214</v>
      </c>
      <c r="B1396" s="111" t="str">
        <f>IFERROR(VLOOKUP(Proc[[#This Row],[App]],Table2[],3,0),"open")</f>
        <v>ok</v>
      </c>
      <c r="C1396" s="47" t="s">
        <v>369</v>
      </c>
      <c r="D1396" s="152" t="s">
        <v>8633</v>
      </c>
      <c r="E1396" s="152" t="s">
        <v>2226</v>
      </c>
      <c r="F1396" s="85" t="s">
        <v>2226</v>
      </c>
      <c r="G1396" s="47" t="s">
        <v>400</v>
      </c>
      <c r="H1396" s="44" t="str">
        <f>IF(Proc[[#This Row],[type]]="LFF (MDG-F)",MID(Proc[[#This Row],[Obj]],13,10),"")</f>
        <v/>
      </c>
      <c r="I1396" s="152"/>
      <c r="J1396" s="44" t="b">
        <f>Proc[[#This Row],[Requested]]=Proc[[#This Row],[CurrentParent]]</f>
        <v>1</v>
      </c>
      <c r="K1396" s="107" t="str">
        <f>IF(Proc[[#This Row],[Author]]="Marcela Urrego",VLOOKUP(LEFT(Proc[[#This Row],[Requested]],1),Table3[#All],2,0),VLOOKUP(Proc[[#This Row],[Author]],Table4[],2,0))</f>
        <v>LS</v>
      </c>
      <c r="L1396" s="44" t="s">
        <v>1970</v>
      </c>
      <c r="M1396" s="51">
        <v>45790.144409722219</v>
      </c>
      <c r="N1396" s="54">
        <v>45791</v>
      </c>
      <c r="O1396" s="54">
        <v>45791</v>
      </c>
      <c r="P1396" s="52" t="str">
        <f ca="1">IF(Proc[[#This Row],[DaysAgeing]]&gt;5,"yep","on track")</f>
        <v>on track</v>
      </c>
      <c r="Q1396" s="2">
        <f ca="1">IF(Proc[[#This Row],[DateClosed]]="",ABS(NETWORKDAYS(Proc[[#This Row],[DateOpened]],TODAY()))-1,ABS(NETWORKDAYS(Proc[[#This Row],[DateOpened]],Proc[[#This Row],[DateClosed]]))-1)</f>
        <v>1</v>
      </c>
      <c r="R1396" s="52" t="s">
        <v>488</v>
      </c>
      <c r="S1396" s="44"/>
      <c r="T1396" s="153">
        <v>1395</v>
      </c>
    </row>
    <row r="1397" spans="1:20" hidden="1">
      <c r="A1397" s="47" t="s">
        <v>2214</v>
      </c>
      <c r="B1397" s="111" t="str">
        <f>IFERROR(VLOOKUP(Proc[[#This Row],[App]],Table2[],3,0),"open")</f>
        <v>ok</v>
      </c>
      <c r="C1397" s="47" t="s">
        <v>369</v>
      </c>
      <c r="D1397" s="152" t="s">
        <v>8634</v>
      </c>
      <c r="E1397" s="152" t="s">
        <v>2218</v>
      </c>
      <c r="F1397" s="85" t="s">
        <v>2218</v>
      </c>
      <c r="G1397" s="47" t="s">
        <v>400</v>
      </c>
      <c r="H1397" s="44" t="str">
        <f>IF(Proc[[#This Row],[type]]="LFF (MDG-F)",MID(Proc[[#This Row],[Obj]],13,10),"")</f>
        <v/>
      </c>
      <c r="I1397" s="152"/>
      <c r="J1397" s="44" t="b">
        <f>Proc[[#This Row],[Requested]]=Proc[[#This Row],[CurrentParent]]</f>
        <v>1</v>
      </c>
      <c r="K1397" s="107" t="str">
        <f>IF(Proc[[#This Row],[Author]]="Marcela Urrego",VLOOKUP(LEFT(Proc[[#This Row],[Requested]],1),Table3[#All],2,0),VLOOKUP(Proc[[#This Row],[Author]],Table4[],2,0))</f>
        <v>LS</v>
      </c>
      <c r="L1397" s="153" t="s">
        <v>1970</v>
      </c>
      <c r="M1397" s="51">
        <v>45790.144409722219</v>
      </c>
      <c r="N1397" s="54">
        <v>45791</v>
      </c>
      <c r="O1397" s="54">
        <v>45791</v>
      </c>
      <c r="P1397" s="52" t="str">
        <f ca="1">IF(Proc[[#This Row],[DaysAgeing]]&gt;5,"yep","on track")</f>
        <v>on track</v>
      </c>
      <c r="Q1397" s="2">
        <f ca="1">IF(Proc[[#This Row],[DateClosed]]="",ABS(NETWORKDAYS(Proc[[#This Row],[DateOpened]],TODAY()))-1,ABS(NETWORKDAYS(Proc[[#This Row],[DateOpened]],Proc[[#This Row],[DateClosed]]))-1)</f>
        <v>1</v>
      </c>
      <c r="R1397" s="52" t="s">
        <v>488</v>
      </c>
      <c r="S1397" s="44"/>
      <c r="T1397" s="153">
        <v>1396</v>
      </c>
    </row>
    <row r="1398" spans="1:20" hidden="1">
      <c r="A1398" s="47" t="s">
        <v>2214</v>
      </c>
      <c r="B1398" s="111" t="str">
        <f>IFERROR(VLOOKUP(Proc[[#This Row],[App]],Table2[],3,0),"open")</f>
        <v>ok</v>
      </c>
      <c r="C1398" s="47" t="s">
        <v>369</v>
      </c>
      <c r="D1398" s="152" t="s">
        <v>8635</v>
      </c>
      <c r="E1398" s="152" t="s">
        <v>2216</v>
      </c>
      <c r="F1398" s="152" t="s">
        <v>2216</v>
      </c>
      <c r="G1398" s="47" t="s">
        <v>400</v>
      </c>
      <c r="H1398" s="44" t="str">
        <f>IF(Proc[[#This Row],[type]]="LFF (MDG-F)",MID(Proc[[#This Row],[Obj]],13,10),"")</f>
        <v/>
      </c>
      <c r="I1398" s="152"/>
      <c r="J1398" s="44" t="b">
        <f>Proc[[#This Row],[Requested]]=Proc[[#This Row],[CurrentParent]]</f>
        <v>1</v>
      </c>
      <c r="K1398" s="107" t="str">
        <f>IF(Proc[[#This Row],[Author]]="Marcela Urrego",VLOOKUP(LEFT(Proc[[#This Row],[Requested]],1),Table3[#All],2,0),VLOOKUP(Proc[[#This Row],[Author]],Table4[],2,0))</f>
        <v>LS</v>
      </c>
      <c r="L1398" s="44" t="s">
        <v>1970</v>
      </c>
      <c r="M1398" s="51">
        <v>45790.144409722219</v>
      </c>
      <c r="N1398" s="54">
        <v>45791</v>
      </c>
      <c r="O1398" s="54">
        <v>45791</v>
      </c>
      <c r="P1398" s="52" t="str">
        <f ca="1">IF(Proc[[#This Row],[DaysAgeing]]&gt;5,"yep","on track")</f>
        <v>on track</v>
      </c>
      <c r="Q1398" s="2">
        <f ca="1">IF(Proc[[#This Row],[DateClosed]]="",ABS(NETWORKDAYS(Proc[[#This Row],[DateOpened]],TODAY()))-1,ABS(NETWORKDAYS(Proc[[#This Row],[DateOpened]],Proc[[#This Row],[DateClosed]]))-1)</f>
        <v>1</v>
      </c>
      <c r="R1398" s="52" t="s">
        <v>488</v>
      </c>
      <c r="S1398" s="44"/>
      <c r="T1398" s="153">
        <v>1397</v>
      </c>
    </row>
    <row r="1399" spans="1:20" hidden="1">
      <c r="A1399" s="47" t="s">
        <v>2214</v>
      </c>
      <c r="B1399" s="111" t="str">
        <f>IFERROR(VLOOKUP(Proc[[#This Row],[App]],Table2[],3,0),"open")</f>
        <v>ok</v>
      </c>
      <c r="C1399" s="47" t="s">
        <v>369</v>
      </c>
      <c r="D1399" s="152" t="s">
        <v>8636</v>
      </c>
      <c r="E1399" s="152" t="s">
        <v>2227</v>
      </c>
      <c r="F1399" s="152" t="s">
        <v>2227</v>
      </c>
      <c r="G1399" s="47" t="s">
        <v>400</v>
      </c>
      <c r="H1399" s="44" t="str">
        <f>IF(Proc[[#This Row],[type]]="LFF (MDG-F)",MID(Proc[[#This Row],[Obj]],13,10),"")</f>
        <v/>
      </c>
      <c r="I1399" s="152"/>
      <c r="J1399" s="44" t="b">
        <f>Proc[[#This Row],[Requested]]=Proc[[#This Row],[CurrentParent]]</f>
        <v>1</v>
      </c>
      <c r="K1399" s="107" t="str">
        <f>IF(Proc[[#This Row],[Author]]="Marcela Urrego",VLOOKUP(LEFT(Proc[[#This Row],[Requested]],1),Table3[#All],2,0),VLOOKUP(Proc[[#This Row],[Author]],Table4[],2,0))</f>
        <v>LS</v>
      </c>
      <c r="L1399" s="44" t="s">
        <v>1970</v>
      </c>
      <c r="M1399" s="51">
        <v>45790.144409722219</v>
      </c>
      <c r="N1399" s="54">
        <v>45791</v>
      </c>
      <c r="O1399" s="54">
        <v>45791</v>
      </c>
      <c r="P1399" s="52" t="str">
        <f ca="1">IF(Proc[[#This Row],[DaysAgeing]]&gt;5,"yep","on track")</f>
        <v>on track</v>
      </c>
      <c r="Q1399" s="2">
        <f ca="1">IF(Proc[[#This Row],[DateClosed]]="",ABS(NETWORKDAYS(Proc[[#This Row],[DateOpened]],TODAY()))-1,ABS(NETWORKDAYS(Proc[[#This Row],[DateOpened]],Proc[[#This Row],[DateClosed]]))-1)</f>
        <v>1</v>
      </c>
      <c r="R1399" s="52" t="s">
        <v>488</v>
      </c>
      <c r="S1399" s="44"/>
      <c r="T1399" s="153">
        <v>1398</v>
      </c>
    </row>
    <row r="1400" spans="1:20" hidden="1">
      <c r="A1400" s="47" t="s">
        <v>2214</v>
      </c>
      <c r="B1400" s="111" t="str">
        <f>IFERROR(VLOOKUP(Proc[[#This Row],[App]],Table2[],3,0),"open")</f>
        <v>ok</v>
      </c>
      <c r="C1400" s="47" t="s">
        <v>369</v>
      </c>
      <c r="D1400" s="152" t="s">
        <v>8637</v>
      </c>
      <c r="E1400" s="152" t="s">
        <v>2221</v>
      </c>
      <c r="F1400" s="85" t="s">
        <v>2221</v>
      </c>
      <c r="G1400" s="47" t="s">
        <v>400</v>
      </c>
      <c r="H1400" s="44" t="str">
        <f>IF(Proc[[#This Row],[type]]="LFF (MDG-F)",MID(Proc[[#This Row],[Obj]],13,10),"")</f>
        <v/>
      </c>
      <c r="I1400" s="152"/>
      <c r="J1400" s="44" t="b">
        <f>Proc[[#This Row],[Requested]]=Proc[[#This Row],[CurrentParent]]</f>
        <v>1</v>
      </c>
      <c r="K1400" s="107" t="str">
        <f>IF(Proc[[#This Row],[Author]]="Marcela Urrego",VLOOKUP(LEFT(Proc[[#This Row],[Requested]],1),Table3[#All],2,0),VLOOKUP(Proc[[#This Row],[Author]],Table4[],2,0))</f>
        <v>LS</v>
      </c>
      <c r="L1400" s="44" t="s">
        <v>1970</v>
      </c>
      <c r="M1400" s="51">
        <v>45790.144409722219</v>
      </c>
      <c r="N1400" s="54">
        <v>45791</v>
      </c>
      <c r="O1400" s="54">
        <v>45791</v>
      </c>
      <c r="P1400" s="52" t="str">
        <f ca="1">IF(Proc[[#This Row],[DaysAgeing]]&gt;5,"yep","on track")</f>
        <v>on track</v>
      </c>
      <c r="Q1400" s="2">
        <f ca="1">IF(Proc[[#This Row],[DateClosed]]="",ABS(NETWORKDAYS(Proc[[#This Row],[DateOpened]],TODAY()))-1,ABS(NETWORKDAYS(Proc[[#This Row],[DateOpened]],Proc[[#This Row],[DateClosed]]))-1)</f>
        <v>1</v>
      </c>
      <c r="R1400" s="52" t="s">
        <v>488</v>
      </c>
      <c r="S1400" s="44"/>
      <c r="T1400" s="153">
        <v>1399</v>
      </c>
    </row>
    <row r="1401" spans="1:20" hidden="1">
      <c r="A1401" s="47" t="s">
        <v>2214</v>
      </c>
      <c r="B1401" s="111" t="str">
        <f>IFERROR(VLOOKUP(Proc[[#This Row],[App]],Table2[],3,0),"open")</f>
        <v>ok</v>
      </c>
      <c r="C1401" s="47" t="s">
        <v>369</v>
      </c>
      <c r="D1401" s="152" t="s">
        <v>8638</v>
      </c>
      <c r="E1401" s="152" t="s">
        <v>2227</v>
      </c>
      <c r="F1401" s="85" t="s">
        <v>2227</v>
      </c>
      <c r="G1401" s="47" t="s">
        <v>400</v>
      </c>
      <c r="H1401" s="44" t="str">
        <f>IF(Proc[[#This Row],[type]]="LFF (MDG-F)",MID(Proc[[#This Row],[Obj]],13,10),"")</f>
        <v/>
      </c>
      <c r="I1401" s="152"/>
      <c r="J1401" s="44" t="b">
        <f>Proc[[#This Row],[Requested]]=Proc[[#This Row],[CurrentParent]]</f>
        <v>1</v>
      </c>
      <c r="K1401" s="107" t="str">
        <f>IF(Proc[[#This Row],[Author]]="Marcela Urrego",VLOOKUP(LEFT(Proc[[#This Row],[Requested]],1),Table3[#All],2,0),VLOOKUP(Proc[[#This Row],[Author]],Table4[],2,0))</f>
        <v>LS</v>
      </c>
      <c r="L1401" s="44" t="s">
        <v>1970</v>
      </c>
      <c r="M1401" s="51">
        <v>45790.144409722219</v>
      </c>
      <c r="N1401" s="54">
        <v>45791</v>
      </c>
      <c r="O1401" s="54">
        <v>45791</v>
      </c>
      <c r="P1401" s="52" t="str">
        <f ca="1">IF(Proc[[#This Row],[DaysAgeing]]&gt;5,"yep","on track")</f>
        <v>on track</v>
      </c>
      <c r="Q1401" s="2">
        <f ca="1">IF(Proc[[#This Row],[DateClosed]]="",ABS(NETWORKDAYS(Proc[[#This Row],[DateOpened]],TODAY()))-1,ABS(NETWORKDAYS(Proc[[#This Row],[DateOpened]],Proc[[#This Row],[DateClosed]]))-1)</f>
        <v>1</v>
      </c>
      <c r="R1401" s="52" t="s">
        <v>488</v>
      </c>
      <c r="S1401" s="44"/>
      <c r="T1401" s="153">
        <v>1400</v>
      </c>
    </row>
    <row r="1402" spans="1:20" hidden="1">
      <c r="A1402" s="47" t="s">
        <v>2214</v>
      </c>
      <c r="B1402" s="111" t="str">
        <f>IFERROR(VLOOKUP(Proc[[#This Row],[App]],Table2[],3,0),"open")</f>
        <v>ok</v>
      </c>
      <c r="C1402" s="47" t="s">
        <v>369</v>
      </c>
      <c r="D1402" s="152" t="s">
        <v>8639</v>
      </c>
      <c r="E1402" s="152" t="s">
        <v>2220</v>
      </c>
      <c r="F1402" s="152" t="s">
        <v>2220</v>
      </c>
      <c r="G1402" s="47" t="s">
        <v>400</v>
      </c>
      <c r="H1402" s="44" t="str">
        <f>IF(Proc[[#This Row],[type]]="LFF (MDG-F)",MID(Proc[[#This Row],[Obj]],13,10),"")</f>
        <v/>
      </c>
      <c r="I1402" s="152"/>
      <c r="J1402" s="44" t="b">
        <f>Proc[[#This Row],[Requested]]=Proc[[#This Row],[CurrentParent]]</f>
        <v>1</v>
      </c>
      <c r="K1402" s="107" t="str">
        <f>IF(Proc[[#This Row],[Author]]="Marcela Urrego",VLOOKUP(LEFT(Proc[[#This Row],[Requested]],1),Table3[#All],2,0),VLOOKUP(Proc[[#This Row],[Author]],Table4[],2,0))</f>
        <v>LS</v>
      </c>
      <c r="L1402" s="44" t="s">
        <v>1970</v>
      </c>
      <c r="M1402" s="51">
        <v>45790.144409722219</v>
      </c>
      <c r="N1402" s="54">
        <v>45791</v>
      </c>
      <c r="O1402" s="54">
        <v>45791</v>
      </c>
      <c r="P1402" s="52" t="str">
        <f ca="1">IF(Proc[[#This Row],[DaysAgeing]]&gt;5,"yep","on track")</f>
        <v>on track</v>
      </c>
      <c r="Q1402" s="2">
        <f ca="1">IF(Proc[[#This Row],[DateClosed]]="",ABS(NETWORKDAYS(Proc[[#This Row],[DateOpened]],TODAY()))-1,ABS(NETWORKDAYS(Proc[[#This Row],[DateOpened]],Proc[[#This Row],[DateClosed]]))-1)</f>
        <v>1</v>
      </c>
      <c r="R1402" s="52" t="s">
        <v>488</v>
      </c>
      <c r="S1402" s="44"/>
      <c r="T1402" s="153">
        <v>1401</v>
      </c>
    </row>
    <row r="1403" spans="1:20" hidden="1">
      <c r="A1403" s="47" t="s">
        <v>2214</v>
      </c>
      <c r="B1403" s="111" t="str">
        <f>IFERROR(VLOOKUP(Proc[[#This Row],[App]],Table2[],3,0),"open")</f>
        <v>ok</v>
      </c>
      <c r="C1403" s="47" t="s">
        <v>369</v>
      </c>
      <c r="D1403" s="152" t="s">
        <v>8640</v>
      </c>
      <c r="E1403" s="152" t="s">
        <v>2221</v>
      </c>
      <c r="F1403" s="152" t="s">
        <v>2221</v>
      </c>
      <c r="G1403" s="47" t="s">
        <v>400</v>
      </c>
      <c r="H1403" s="44" t="str">
        <f>IF(Proc[[#This Row],[type]]="LFF (MDG-F)",MID(Proc[[#This Row],[Obj]],13,10),"")</f>
        <v/>
      </c>
      <c r="I1403" s="152"/>
      <c r="J1403" s="44" t="b">
        <f>Proc[[#This Row],[Requested]]=Proc[[#This Row],[CurrentParent]]</f>
        <v>1</v>
      </c>
      <c r="K1403" s="107" t="str">
        <f>IF(Proc[[#This Row],[Author]]="Marcela Urrego",VLOOKUP(LEFT(Proc[[#This Row],[Requested]],1),Table3[#All],2,0),VLOOKUP(Proc[[#This Row],[Author]],Table4[],2,0))</f>
        <v>LS</v>
      </c>
      <c r="L1403" s="44" t="s">
        <v>1970</v>
      </c>
      <c r="M1403" s="51">
        <v>45790.144409722219</v>
      </c>
      <c r="N1403" s="54">
        <v>45791</v>
      </c>
      <c r="O1403" s="54">
        <v>45791</v>
      </c>
      <c r="P1403" s="52" t="str">
        <f ca="1">IF(Proc[[#This Row],[DaysAgeing]]&gt;5,"yep","on track")</f>
        <v>on track</v>
      </c>
      <c r="Q1403" s="2">
        <f ca="1">IF(Proc[[#This Row],[DateClosed]]="",ABS(NETWORKDAYS(Proc[[#This Row],[DateOpened]],TODAY()))-1,ABS(NETWORKDAYS(Proc[[#This Row],[DateOpened]],Proc[[#This Row],[DateClosed]]))-1)</f>
        <v>1</v>
      </c>
      <c r="R1403" s="52" t="s">
        <v>488</v>
      </c>
      <c r="S1403" s="44"/>
      <c r="T1403" s="153">
        <v>1402</v>
      </c>
    </row>
    <row r="1404" spans="1:20" hidden="1">
      <c r="A1404" s="47" t="s">
        <v>2214</v>
      </c>
      <c r="B1404" s="152" t="str">
        <f>IFERROR(VLOOKUP(Proc[[#This Row],[App]],Table2[],3,0),"open")</f>
        <v>ok</v>
      </c>
      <c r="C1404" s="47" t="s">
        <v>369</v>
      </c>
      <c r="D1404" s="152" t="s">
        <v>8641</v>
      </c>
      <c r="E1404" s="152" t="s">
        <v>2220</v>
      </c>
      <c r="F1404" s="152" t="s">
        <v>2220</v>
      </c>
      <c r="G1404" s="47" t="s">
        <v>400</v>
      </c>
      <c r="H1404" s="44" t="str">
        <f>IF(Proc[[#This Row],[type]]="LFF (MDG-F)",MID(Proc[[#This Row],[Obj]],13,10),"")</f>
        <v/>
      </c>
      <c r="I1404" s="152"/>
      <c r="J1404" s="44" t="b">
        <f>Proc[[#This Row],[Requested]]=Proc[[#This Row],[CurrentParent]]</f>
        <v>1</v>
      </c>
      <c r="K1404" s="152" t="str">
        <f>IF(Proc[[#This Row],[Author]]="Marcela Urrego",VLOOKUP(LEFT(Proc[[#This Row],[Requested]],1),Table3[#All],2,0),VLOOKUP(Proc[[#This Row],[Author]],Table4[],2,0))</f>
        <v>LS</v>
      </c>
      <c r="L1404" s="44" t="s">
        <v>1970</v>
      </c>
      <c r="M1404" s="51">
        <v>45790.144409722219</v>
      </c>
      <c r="N1404" s="54">
        <v>45791</v>
      </c>
      <c r="O1404" s="54">
        <v>45791</v>
      </c>
      <c r="P1404" s="52" t="str">
        <f ca="1">IF(Proc[[#This Row],[DaysAgeing]]&gt;5,"yep","on track")</f>
        <v>on track</v>
      </c>
      <c r="Q1404" s="2">
        <f ca="1">IF(Proc[[#This Row],[DateClosed]]="",ABS(NETWORKDAYS(Proc[[#This Row],[DateOpened]],TODAY()))-1,ABS(NETWORKDAYS(Proc[[#This Row],[DateOpened]],Proc[[#This Row],[DateClosed]]))-1)</f>
        <v>1</v>
      </c>
      <c r="R1404" s="52" t="s">
        <v>488</v>
      </c>
      <c r="S1404" s="44"/>
      <c r="T1404" s="153">
        <v>1403</v>
      </c>
    </row>
    <row r="1405" spans="1:20" hidden="1">
      <c r="A1405" s="47" t="s">
        <v>2214</v>
      </c>
      <c r="B1405" s="111" t="str">
        <f>IFERROR(VLOOKUP(Proc[[#This Row],[App]],Table2[],3,0),"open")</f>
        <v>ok</v>
      </c>
      <c r="C1405" s="47" t="s">
        <v>369</v>
      </c>
      <c r="D1405" s="152" t="s">
        <v>8642</v>
      </c>
      <c r="E1405" s="152" t="s">
        <v>2217</v>
      </c>
      <c r="F1405" s="152" t="s">
        <v>2217</v>
      </c>
      <c r="G1405" s="47" t="s">
        <v>400</v>
      </c>
      <c r="H1405" s="44" t="str">
        <f>IF(Proc[[#This Row],[type]]="LFF (MDG-F)",MID(Proc[[#This Row],[Obj]],13,10),"")</f>
        <v/>
      </c>
      <c r="I1405" s="152"/>
      <c r="J1405" s="44" t="b">
        <f>Proc[[#This Row],[Requested]]=Proc[[#This Row],[CurrentParent]]</f>
        <v>1</v>
      </c>
      <c r="K1405" s="107" t="str">
        <f>IF(Proc[[#This Row],[Author]]="Marcela Urrego",VLOOKUP(LEFT(Proc[[#This Row],[Requested]],1),Table3[#All],2,0),VLOOKUP(Proc[[#This Row],[Author]],Table4[],2,0))</f>
        <v>LS</v>
      </c>
      <c r="L1405" s="44" t="s">
        <v>1970</v>
      </c>
      <c r="M1405" s="51">
        <v>45790.144409722219</v>
      </c>
      <c r="N1405" s="54">
        <v>45791</v>
      </c>
      <c r="O1405" s="54">
        <v>45791</v>
      </c>
      <c r="P1405" s="52" t="str">
        <f ca="1">IF(Proc[[#This Row],[DaysAgeing]]&gt;5,"yep","on track")</f>
        <v>on track</v>
      </c>
      <c r="Q1405" s="2">
        <f ca="1">IF(Proc[[#This Row],[DateClosed]]="",ABS(NETWORKDAYS(Proc[[#This Row],[DateOpened]],TODAY()))-1,ABS(NETWORKDAYS(Proc[[#This Row],[DateOpened]],Proc[[#This Row],[DateClosed]]))-1)</f>
        <v>1</v>
      </c>
      <c r="R1405" s="52" t="s">
        <v>488</v>
      </c>
      <c r="S1405" s="44"/>
      <c r="T1405" s="153">
        <v>1404</v>
      </c>
    </row>
    <row r="1406" spans="1:20" hidden="1">
      <c r="A1406" s="47" t="s">
        <v>2214</v>
      </c>
      <c r="B1406" s="152" t="str">
        <f>IFERROR(VLOOKUP(Proc[[#This Row],[App]],Table2[],3,0),"open")</f>
        <v>ok</v>
      </c>
      <c r="C1406" s="47" t="s">
        <v>369</v>
      </c>
      <c r="D1406" s="152" t="s">
        <v>8643</v>
      </c>
      <c r="E1406" s="152" t="s">
        <v>2215</v>
      </c>
      <c r="F1406" s="152" t="s">
        <v>2215</v>
      </c>
      <c r="G1406" s="47" t="s">
        <v>400</v>
      </c>
      <c r="H1406" s="44" t="str">
        <f>IF(Proc[[#This Row],[type]]="LFF (MDG-F)",MID(Proc[[#This Row],[Obj]],13,10),"")</f>
        <v/>
      </c>
      <c r="I1406" s="152"/>
      <c r="J1406" s="44" t="b">
        <f>Proc[[#This Row],[Requested]]=Proc[[#This Row],[CurrentParent]]</f>
        <v>1</v>
      </c>
      <c r="K1406" s="152" t="str">
        <f>IF(Proc[[#This Row],[Author]]="Marcela Urrego",VLOOKUP(LEFT(Proc[[#This Row],[Requested]],1),Table3[#All],2,0),VLOOKUP(Proc[[#This Row],[Author]],Table4[],2,0))</f>
        <v>LS</v>
      </c>
      <c r="L1406" s="44" t="s">
        <v>1970</v>
      </c>
      <c r="M1406" s="51">
        <v>45790.144409722219</v>
      </c>
      <c r="N1406" s="54">
        <v>45791</v>
      </c>
      <c r="O1406" s="54">
        <v>45791</v>
      </c>
      <c r="P1406" s="52" t="str">
        <f ca="1">IF(Proc[[#This Row],[DaysAgeing]]&gt;5,"yep","on track")</f>
        <v>on track</v>
      </c>
      <c r="Q1406" s="2">
        <f ca="1">IF(Proc[[#This Row],[DateClosed]]="",ABS(NETWORKDAYS(Proc[[#This Row],[DateOpened]],TODAY()))-1,ABS(NETWORKDAYS(Proc[[#This Row],[DateOpened]],Proc[[#This Row],[DateClosed]]))-1)</f>
        <v>1</v>
      </c>
      <c r="R1406" s="52" t="s">
        <v>488</v>
      </c>
      <c r="S1406" s="44"/>
      <c r="T1406" s="153">
        <v>1405</v>
      </c>
    </row>
    <row r="1407" spans="1:20" hidden="1">
      <c r="A1407" s="47" t="s">
        <v>2214</v>
      </c>
      <c r="B1407" s="152" t="str">
        <f>IFERROR(VLOOKUP(Proc[[#This Row],[App]],Table2[],3,0),"open")</f>
        <v>ok</v>
      </c>
      <c r="C1407" s="47" t="s">
        <v>369</v>
      </c>
      <c r="D1407" s="152" t="s">
        <v>8644</v>
      </c>
      <c r="E1407" s="152" t="s">
        <v>2228</v>
      </c>
      <c r="F1407" s="152" t="s">
        <v>2228</v>
      </c>
      <c r="G1407" s="47" t="s">
        <v>400</v>
      </c>
      <c r="H1407" s="44" t="str">
        <f>IF(Proc[[#This Row],[type]]="LFF (MDG-F)",MID(Proc[[#This Row],[Obj]],13,10),"")</f>
        <v/>
      </c>
      <c r="I1407" s="152"/>
      <c r="J1407" s="44" t="b">
        <f>Proc[[#This Row],[Requested]]=Proc[[#This Row],[CurrentParent]]</f>
        <v>1</v>
      </c>
      <c r="K1407" s="152" t="str">
        <f>IF(Proc[[#This Row],[Author]]="Marcela Urrego",VLOOKUP(LEFT(Proc[[#This Row],[Requested]],1),Table3[#All],2,0),VLOOKUP(Proc[[#This Row],[Author]],Table4[],2,0))</f>
        <v>LS</v>
      </c>
      <c r="L1407" s="44" t="s">
        <v>1970</v>
      </c>
      <c r="M1407" s="51">
        <v>45790.144409722219</v>
      </c>
      <c r="N1407" s="54">
        <v>45791</v>
      </c>
      <c r="O1407" s="54">
        <v>45791</v>
      </c>
      <c r="P1407" s="52" t="str">
        <f ca="1">IF(Proc[[#This Row],[DaysAgeing]]&gt;5,"yep","on track")</f>
        <v>on track</v>
      </c>
      <c r="Q1407" s="2">
        <f ca="1">IF(Proc[[#This Row],[DateClosed]]="",ABS(NETWORKDAYS(Proc[[#This Row],[DateOpened]],TODAY()))-1,ABS(NETWORKDAYS(Proc[[#This Row],[DateOpened]],Proc[[#This Row],[DateClosed]]))-1)</f>
        <v>1</v>
      </c>
      <c r="R1407" s="52" t="s">
        <v>488</v>
      </c>
      <c r="S1407" s="44"/>
      <c r="T1407" s="153">
        <v>1406</v>
      </c>
    </row>
    <row r="1408" spans="1:20" hidden="1">
      <c r="A1408" s="47" t="s">
        <v>2214</v>
      </c>
      <c r="B1408" s="111" t="str">
        <f>IFERROR(VLOOKUP(Proc[[#This Row],[App]],Table2[],3,0),"open")</f>
        <v>ok</v>
      </c>
      <c r="C1408" s="47" t="s">
        <v>369</v>
      </c>
      <c r="D1408" s="152" t="s">
        <v>8645</v>
      </c>
      <c r="E1408" s="152" t="s">
        <v>2222</v>
      </c>
      <c r="F1408" s="85" t="s">
        <v>2222</v>
      </c>
      <c r="G1408" s="47" t="s">
        <v>400</v>
      </c>
      <c r="H1408" s="44" t="str">
        <f>IF(Proc[[#This Row],[type]]="LFF (MDG-F)",MID(Proc[[#This Row],[Obj]],13,10),"")</f>
        <v/>
      </c>
      <c r="I1408" s="152"/>
      <c r="J1408" s="44" t="b">
        <f>Proc[[#This Row],[Requested]]=Proc[[#This Row],[CurrentParent]]</f>
        <v>1</v>
      </c>
      <c r="K1408" s="107" t="str">
        <f>IF(Proc[[#This Row],[Author]]="Marcela Urrego",VLOOKUP(LEFT(Proc[[#This Row],[Requested]],1),Table3[#All],2,0),VLOOKUP(Proc[[#This Row],[Author]],Table4[],2,0))</f>
        <v>LS</v>
      </c>
      <c r="L1408" s="44" t="s">
        <v>1970</v>
      </c>
      <c r="M1408" s="51">
        <v>45790.144409722219</v>
      </c>
      <c r="N1408" s="54">
        <v>45791</v>
      </c>
      <c r="O1408" s="54">
        <v>45791</v>
      </c>
      <c r="P1408" s="52" t="str">
        <f ca="1">IF(Proc[[#This Row],[DaysAgeing]]&gt;5,"yep","on track")</f>
        <v>on track</v>
      </c>
      <c r="Q1408" s="2">
        <f ca="1">IF(Proc[[#This Row],[DateClosed]]="",ABS(NETWORKDAYS(Proc[[#This Row],[DateOpened]],TODAY()))-1,ABS(NETWORKDAYS(Proc[[#This Row],[DateOpened]],Proc[[#This Row],[DateClosed]]))-1)</f>
        <v>1</v>
      </c>
      <c r="R1408" s="140" t="s">
        <v>488</v>
      </c>
      <c r="S1408" s="44"/>
      <c r="T1408" s="153">
        <v>1407</v>
      </c>
    </row>
    <row r="1409" spans="1:20" hidden="1">
      <c r="A1409" s="47" t="s">
        <v>2214</v>
      </c>
      <c r="B1409" s="111" t="str">
        <f>IFERROR(VLOOKUP(Proc[[#This Row],[App]],Table2[],3,0),"open")</f>
        <v>ok</v>
      </c>
      <c r="C1409" s="47" t="s">
        <v>369</v>
      </c>
      <c r="D1409" s="152" t="s">
        <v>8646</v>
      </c>
      <c r="E1409" s="152" t="s">
        <v>2229</v>
      </c>
      <c r="F1409" s="85" t="s">
        <v>2229</v>
      </c>
      <c r="G1409" s="47" t="s">
        <v>400</v>
      </c>
      <c r="H1409" s="44" t="str">
        <f>IF(Proc[[#This Row],[type]]="LFF (MDG-F)",MID(Proc[[#This Row],[Obj]],13,10),"")</f>
        <v/>
      </c>
      <c r="I1409" s="152"/>
      <c r="J1409" s="44" t="b">
        <f>Proc[[#This Row],[Requested]]=Proc[[#This Row],[CurrentParent]]</f>
        <v>1</v>
      </c>
      <c r="K1409" s="107" t="str">
        <f>IF(Proc[[#This Row],[Author]]="Marcela Urrego",VLOOKUP(LEFT(Proc[[#This Row],[Requested]],1),Table3[#All],2,0),VLOOKUP(Proc[[#This Row],[Author]],Table4[],2,0))</f>
        <v>LS</v>
      </c>
      <c r="L1409" s="44" t="s">
        <v>1970</v>
      </c>
      <c r="M1409" s="51">
        <v>45790.144409722219</v>
      </c>
      <c r="N1409" s="54">
        <v>45791</v>
      </c>
      <c r="O1409" s="54">
        <v>45791</v>
      </c>
      <c r="P1409" s="52" t="str">
        <f ca="1">IF(Proc[[#This Row],[DaysAgeing]]&gt;5,"yep","on track")</f>
        <v>on track</v>
      </c>
      <c r="Q1409" s="2">
        <f ca="1">IF(Proc[[#This Row],[DateClosed]]="",ABS(NETWORKDAYS(Proc[[#This Row],[DateOpened]],TODAY()))-1,ABS(NETWORKDAYS(Proc[[#This Row],[DateOpened]],Proc[[#This Row],[DateClosed]]))-1)</f>
        <v>1</v>
      </c>
      <c r="R1409" s="52" t="s">
        <v>488</v>
      </c>
      <c r="S1409" s="44"/>
      <c r="T1409" s="153">
        <v>1408</v>
      </c>
    </row>
    <row r="1410" spans="1:20" hidden="1">
      <c r="A1410" s="47" t="s">
        <v>2214</v>
      </c>
      <c r="B1410" s="111" t="str">
        <f>IFERROR(VLOOKUP(Proc[[#This Row],[App]],Table2[],3,0),"open")</f>
        <v>ok</v>
      </c>
      <c r="C1410" s="47" t="s">
        <v>369</v>
      </c>
      <c r="D1410" s="152" t="s">
        <v>8647</v>
      </c>
      <c r="E1410" s="152" t="s">
        <v>2230</v>
      </c>
      <c r="F1410" s="152" t="s">
        <v>2230</v>
      </c>
      <c r="G1410" s="47" t="s">
        <v>400</v>
      </c>
      <c r="H1410" s="44" t="str">
        <f>IF(Proc[[#This Row],[type]]="LFF (MDG-F)",MID(Proc[[#This Row],[Obj]],13,10),"")</f>
        <v/>
      </c>
      <c r="I1410" s="152"/>
      <c r="J1410" s="44" t="b">
        <f>Proc[[#This Row],[Requested]]=Proc[[#This Row],[CurrentParent]]</f>
        <v>1</v>
      </c>
      <c r="K1410" s="107" t="str">
        <f>IF(Proc[[#This Row],[Author]]="Marcela Urrego",VLOOKUP(LEFT(Proc[[#This Row],[Requested]],1),Table3[#All],2,0),VLOOKUP(Proc[[#This Row],[Author]],Table4[],2,0))</f>
        <v>LS</v>
      </c>
      <c r="L1410" s="44" t="s">
        <v>1970</v>
      </c>
      <c r="M1410" s="51">
        <v>45790.144409722219</v>
      </c>
      <c r="N1410" s="54">
        <v>45791</v>
      </c>
      <c r="O1410" s="54">
        <v>45791</v>
      </c>
      <c r="P1410" s="52" t="str">
        <f ca="1">IF(Proc[[#This Row],[DaysAgeing]]&gt;5,"yep","on track")</f>
        <v>on track</v>
      </c>
      <c r="Q1410" s="2">
        <f ca="1">IF(Proc[[#This Row],[DateClosed]]="",ABS(NETWORKDAYS(Proc[[#This Row],[DateOpened]],TODAY()))-1,ABS(NETWORKDAYS(Proc[[#This Row],[DateOpened]],Proc[[#This Row],[DateClosed]]))-1)</f>
        <v>1</v>
      </c>
      <c r="R1410" s="52" t="s">
        <v>488</v>
      </c>
      <c r="S1410" s="44"/>
      <c r="T1410" s="153">
        <v>1409</v>
      </c>
    </row>
    <row r="1411" spans="1:20" hidden="1">
      <c r="A1411" s="47" t="s">
        <v>2214</v>
      </c>
      <c r="B1411" s="152" t="str">
        <f>IFERROR(VLOOKUP(Proc[[#This Row],[App]],Table2[],3,0),"open")</f>
        <v>ok</v>
      </c>
      <c r="C1411" s="47" t="s">
        <v>369</v>
      </c>
      <c r="D1411" s="152" t="s">
        <v>8648</v>
      </c>
      <c r="E1411" s="152" t="s">
        <v>2228</v>
      </c>
      <c r="F1411" s="152" t="s">
        <v>2228</v>
      </c>
      <c r="G1411" s="47" t="s">
        <v>400</v>
      </c>
      <c r="H1411" s="44" t="str">
        <f>IF(Proc[[#This Row],[type]]="LFF (MDG-F)",MID(Proc[[#This Row],[Obj]],13,10),"")</f>
        <v/>
      </c>
      <c r="I1411" s="152"/>
      <c r="J1411" s="44" t="b">
        <f>Proc[[#This Row],[Requested]]=Proc[[#This Row],[CurrentParent]]</f>
        <v>1</v>
      </c>
      <c r="K1411" s="152" t="str">
        <f>IF(Proc[[#This Row],[Author]]="Marcela Urrego",VLOOKUP(LEFT(Proc[[#This Row],[Requested]],1),Table3[#All],2,0),VLOOKUP(Proc[[#This Row],[Author]],Table4[],2,0))</f>
        <v>LS</v>
      </c>
      <c r="L1411" s="44" t="s">
        <v>1970</v>
      </c>
      <c r="M1411" s="51">
        <v>45790.144409722219</v>
      </c>
      <c r="N1411" s="54">
        <v>45791</v>
      </c>
      <c r="O1411" s="54">
        <v>45791</v>
      </c>
      <c r="P1411" s="52" t="str">
        <f ca="1">IF(Proc[[#This Row],[DaysAgeing]]&gt;5,"yep","on track")</f>
        <v>on track</v>
      </c>
      <c r="Q1411" s="2">
        <f ca="1">IF(Proc[[#This Row],[DateClosed]]="",ABS(NETWORKDAYS(Proc[[#This Row],[DateOpened]],TODAY()))-1,ABS(NETWORKDAYS(Proc[[#This Row],[DateOpened]],Proc[[#This Row],[DateClosed]]))-1)</f>
        <v>1</v>
      </c>
      <c r="R1411" s="52" t="s">
        <v>488</v>
      </c>
      <c r="S1411" s="44"/>
      <c r="T1411" s="153">
        <v>1410</v>
      </c>
    </row>
    <row r="1412" spans="1:20" hidden="1">
      <c r="A1412" s="47" t="s">
        <v>2214</v>
      </c>
      <c r="B1412" s="152" t="str">
        <f>IFERROR(VLOOKUP(Proc[[#This Row],[App]],Table2[],3,0),"open")</f>
        <v>ok</v>
      </c>
      <c r="C1412" s="47" t="s">
        <v>369</v>
      </c>
      <c r="D1412" s="152" t="s">
        <v>8649</v>
      </c>
      <c r="E1412" s="152" t="s">
        <v>2222</v>
      </c>
      <c r="F1412" s="152" t="s">
        <v>2222</v>
      </c>
      <c r="G1412" s="47" t="s">
        <v>400</v>
      </c>
      <c r="H1412" s="44" t="str">
        <f>IF(Proc[[#This Row],[type]]="LFF (MDG-F)",MID(Proc[[#This Row],[Obj]],13,10),"")</f>
        <v/>
      </c>
      <c r="I1412" s="152"/>
      <c r="J1412" s="44" t="b">
        <f>Proc[[#This Row],[Requested]]=Proc[[#This Row],[CurrentParent]]</f>
        <v>1</v>
      </c>
      <c r="K1412" s="152" t="str">
        <f>IF(Proc[[#This Row],[Author]]="Marcela Urrego",VLOOKUP(LEFT(Proc[[#This Row],[Requested]],1),Table3[#All],2,0),VLOOKUP(Proc[[#This Row],[Author]],Table4[],2,0))</f>
        <v>LS</v>
      </c>
      <c r="L1412" s="44" t="s">
        <v>1970</v>
      </c>
      <c r="M1412" s="51">
        <v>45790.144409722219</v>
      </c>
      <c r="N1412" s="54">
        <v>45791</v>
      </c>
      <c r="O1412" s="54">
        <v>45791</v>
      </c>
      <c r="P1412" s="52" t="str">
        <f ca="1">IF(Proc[[#This Row],[DaysAgeing]]&gt;5,"yep","on track")</f>
        <v>on track</v>
      </c>
      <c r="Q1412" s="2">
        <f ca="1">IF(Proc[[#This Row],[DateClosed]]="",ABS(NETWORKDAYS(Proc[[#This Row],[DateOpened]],TODAY()))-1,ABS(NETWORKDAYS(Proc[[#This Row],[DateOpened]],Proc[[#This Row],[DateClosed]]))-1)</f>
        <v>1</v>
      </c>
      <c r="R1412" s="52" t="s">
        <v>488</v>
      </c>
      <c r="S1412" s="44"/>
      <c r="T1412" s="153">
        <v>1411</v>
      </c>
    </row>
    <row r="1413" spans="1:20" hidden="1">
      <c r="A1413" s="47" t="s">
        <v>2214</v>
      </c>
      <c r="B1413" s="152" t="str">
        <f>IFERROR(VLOOKUP(Proc[[#This Row],[App]],Table2[],3,0),"open")</f>
        <v>ok</v>
      </c>
      <c r="C1413" s="47" t="s">
        <v>369</v>
      </c>
      <c r="D1413" s="152" t="s">
        <v>8650</v>
      </c>
      <c r="E1413" s="152" t="s">
        <v>2231</v>
      </c>
      <c r="F1413" s="152" t="s">
        <v>2231</v>
      </c>
      <c r="G1413" s="47" t="s">
        <v>400</v>
      </c>
      <c r="H1413" s="44" t="str">
        <f>IF(Proc[[#This Row],[type]]="LFF (MDG-F)",MID(Proc[[#This Row],[Obj]],13,10),"")</f>
        <v/>
      </c>
      <c r="I1413" s="152"/>
      <c r="J1413" s="44" t="b">
        <f>Proc[[#This Row],[Requested]]=Proc[[#This Row],[CurrentParent]]</f>
        <v>1</v>
      </c>
      <c r="K1413" s="152" t="str">
        <f>IF(Proc[[#This Row],[Author]]="Marcela Urrego",VLOOKUP(LEFT(Proc[[#This Row],[Requested]],1),Table3[#All],2,0),VLOOKUP(Proc[[#This Row],[Author]],Table4[],2,0))</f>
        <v>LS</v>
      </c>
      <c r="L1413" s="44" t="s">
        <v>1970</v>
      </c>
      <c r="M1413" s="51">
        <v>45790.144409722219</v>
      </c>
      <c r="N1413" s="54">
        <v>45791</v>
      </c>
      <c r="O1413" s="54">
        <v>45791</v>
      </c>
      <c r="P1413" s="52" t="str">
        <f ca="1">IF(Proc[[#This Row],[DaysAgeing]]&gt;5,"yep","on track")</f>
        <v>on track</v>
      </c>
      <c r="Q1413" s="2">
        <f ca="1">IF(Proc[[#This Row],[DateClosed]]="",ABS(NETWORKDAYS(Proc[[#This Row],[DateOpened]],TODAY()))-1,ABS(NETWORKDAYS(Proc[[#This Row],[DateOpened]],Proc[[#This Row],[DateClosed]]))-1)</f>
        <v>1</v>
      </c>
      <c r="R1413" s="52" t="s">
        <v>488</v>
      </c>
      <c r="S1413" s="44"/>
      <c r="T1413" s="153">
        <v>1412</v>
      </c>
    </row>
    <row r="1414" spans="1:20" hidden="1">
      <c r="A1414" s="47" t="s">
        <v>2214</v>
      </c>
      <c r="B1414" s="152" t="str">
        <f>IFERROR(VLOOKUP(Proc[[#This Row],[App]],Table2[],3,0),"open")</f>
        <v>ok</v>
      </c>
      <c r="C1414" s="47" t="s">
        <v>369</v>
      </c>
      <c r="D1414" s="152" t="s">
        <v>8651</v>
      </c>
      <c r="E1414" s="152" t="s">
        <v>2220</v>
      </c>
      <c r="F1414" s="152" t="s">
        <v>2220</v>
      </c>
      <c r="G1414" s="47" t="s">
        <v>400</v>
      </c>
      <c r="H1414" s="44" t="str">
        <f>IF(Proc[[#This Row],[type]]="LFF (MDG-F)",MID(Proc[[#This Row],[Obj]],13,10),"")</f>
        <v/>
      </c>
      <c r="I1414" s="152"/>
      <c r="J1414" s="44" t="b">
        <f>Proc[[#This Row],[Requested]]=Proc[[#This Row],[CurrentParent]]</f>
        <v>1</v>
      </c>
      <c r="K1414" s="152" t="str">
        <f>IF(Proc[[#This Row],[Author]]="Marcela Urrego",VLOOKUP(LEFT(Proc[[#This Row],[Requested]],1),Table3[#All],2,0),VLOOKUP(Proc[[#This Row],[Author]],Table4[],2,0))</f>
        <v>LS</v>
      </c>
      <c r="L1414" s="44" t="s">
        <v>1970</v>
      </c>
      <c r="M1414" s="51">
        <v>45790.144409722219</v>
      </c>
      <c r="N1414" s="54">
        <v>45791</v>
      </c>
      <c r="O1414" s="54">
        <v>45791</v>
      </c>
      <c r="P1414" s="52" t="str">
        <f ca="1">IF(Proc[[#This Row],[DaysAgeing]]&gt;5,"yep","on track")</f>
        <v>on track</v>
      </c>
      <c r="Q1414" s="2">
        <f ca="1">IF(Proc[[#This Row],[DateClosed]]="",ABS(NETWORKDAYS(Proc[[#This Row],[DateOpened]],TODAY()))-1,ABS(NETWORKDAYS(Proc[[#This Row],[DateOpened]],Proc[[#This Row],[DateClosed]]))-1)</f>
        <v>1</v>
      </c>
      <c r="R1414" s="52" t="s">
        <v>488</v>
      </c>
      <c r="S1414" s="44"/>
      <c r="T1414" s="153">
        <v>1413</v>
      </c>
    </row>
    <row r="1415" spans="1:20" hidden="1">
      <c r="A1415" s="47" t="s">
        <v>2214</v>
      </c>
      <c r="B1415" s="111" t="str">
        <f>IFERROR(VLOOKUP(Proc[[#This Row],[App]],Table2[],3,0),"open")</f>
        <v>ok</v>
      </c>
      <c r="C1415" s="47" t="s">
        <v>369</v>
      </c>
      <c r="D1415" s="152" t="s">
        <v>8652</v>
      </c>
      <c r="E1415" s="152" t="s">
        <v>2220</v>
      </c>
      <c r="F1415" s="85" t="s">
        <v>2220</v>
      </c>
      <c r="G1415" s="47" t="s">
        <v>400</v>
      </c>
      <c r="H1415" s="44" t="str">
        <f>IF(Proc[[#This Row],[type]]="LFF (MDG-F)",MID(Proc[[#This Row],[Obj]],13,10),"")</f>
        <v/>
      </c>
      <c r="I1415" s="152"/>
      <c r="J1415" s="44" t="b">
        <f>Proc[[#This Row],[Requested]]=Proc[[#This Row],[CurrentParent]]</f>
        <v>1</v>
      </c>
      <c r="K1415" s="107" t="str">
        <f>IF(Proc[[#This Row],[Author]]="Marcela Urrego",VLOOKUP(LEFT(Proc[[#This Row],[Requested]],1),Table3[#All],2,0),VLOOKUP(Proc[[#This Row],[Author]],Table4[],2,0))</f>
        <v>LS</v>
      </c>
      <c r="L1415" s="44" t="s">
        <v>1970</v>
      </c>
      <c r="M1415" s="51">
        <v>45790.144409722219</v>
      </c>
      <c r="N1415" s="54">
        <v>45791</v>
      </c>
      <c r="O1415" s="54">
        <v>45791</v>
      </c>
      <c r="P1415" s="52" t="str">
        <f ca="1">IF(Proc[[#This Row],[DaysAgeing]]&gt;5,"yep","on track")</f>
        <v>on track</v>
      </c>
      <c r="Q1415" s="2">
        <f ca="1">IF(Proc[[#This Row],[DateClosed]]="",ABS(NETWORKDAYS(Proc[[#This Row],[DateOpened]],TODAY()))-1,ABS(NETWORKDAYS(Proc[[#This Row],[DateOpened]],Proc[[#This Row],[DateClosed]]))-1)</f>
        <v>1</v>
      </c>
      <c r="R1415" s="52" t="s">
        <v>488</v>
      </c>
      <c r="S1415" s="44"/>
      <c r="T1415" s="153">
        <v>1414</v>
      </c>
    </row>
    <row r="1416" spans="1:20" hidden="1">
      <c r="A1416" s="47" t="s">
        <v>2214</v>
      </c>
      <c r="B1416" s="111" t="str">
        <f>IFERROR(VLOOKUP(Proc[[#This Row],[App]],Table2[],3,0),"open")</f>
        <v>ok</v>
      </c>
      <c r="C1416" s="47" t="s">
        <v>369</v>
      </c>
      <c r="D1416" s="152" t="s">
        <v>8653</v>
      </c>
      <c r="E1416" s="152" t="s">
        <v>2216</v>
      </c>
      <c r="F1416" s="85" t="s">
        <v>2216</v>
      </c>
      <c r="G1416" s="47" t="s">
        <v>400</v>
      </c>
      <c r="H1416" s="44" t="str">
        <f>IF(Proc[[#This Row],[type]]="LFF (MDG-F)",MID(Proc[[#This Row],[Obj]],13,10),"")</f>
        <v/>
      </c>
      <c r="I1416" s="152"/>
      <c r="J1416" s="44" t="b">
        <f>Proc[[#This Row],[Requested]]=Proc[[#This Row],[CurrentParent]]</f>
        <v>1</v>
      </c>
      <c r="K1416" s="107" t="str">
        <f>IF(Proc[[#This Row],[Author]]="Marcela Urrego",VLOOKUP(LEFT(Proc[[#This Row],[Requested]],1),Table3[#All],2,0),VLOOKUP(Proc[[#This Row],[Author]],Table4[],2,0))</f>
        <v>LS</v>
      </c>
      <c r="L1416" s="44" t="s">
        <v>1970</v>
      </c>
      <c r="M1416" s="51">
        <v>45790.144409722219</v>
      </c>
      <c r="N1416" s="54">
        <v>45791</v>
      </c>
      <c r="O1416" s="54">
        <v>45791</v>
      </c>
      <c r="P1416" s="52" t="str">
        <f ca="1">IF(Proc[[#This Row],[DaysAgeing]]&gt;5,"yep","on track")</f>
        <v>on track</v>
      </c>
      <c r="Q1416" s="2">
        <f ca="1">IF(Proc[[#This Row],[DateClosed]]="",ABS(NETWORKDAYS(Proc[[#This Row],[DateOpened]],TODAY()))-1,ABS(NETWORKDAYS(Proc[[#This Row],[DateOpened]],Proc[[#This Row],[DateClosed]]))-1)</f>
        <v>1</v>
      </c>
      <c r="R1416" s="52" t="s">
        <v>488</v>
      </c>
      <c r="S1416" s="44"/>
      <c r="T1416" s="153">
        <v>1415</v>
      </c>
    </row>
    <row r="1417" spans="1:20" hidden="1">
      <c r="A1417" s="47" t="s">
        <v>2214</v>
      </c>
      <c r="B1417" s="111" t="str">
        <f>IFERROR(VLOOKUP(Proc[[#This Row],[App]],Table2[],3,0),"open")</f>
        <v>ok</v>
      </c>
      <c r="C1417" s="47" t="s">
        <v>369</v>
      </c>
      <c r="D1417" s="152" t="s">
        <v>8654</v>
      </c>
      <c r="E1417" s="152" t="s">
        <v>2225</v>
      </c>
      <c r="F1417" s="85" t="s">
        <v>2225</v>
      </c>
      <c r="G1417" s="47" t="s">
        <v>400</v>
      </c>
      <c r="H1417" s="44" t="str">
        <f>IF(Proc[[#This Row],[type]]="LFF (MDG-F)",MID(Proc[[#This Row],[Obj]],13,10),"")</f>
        <v/>
      </c>
      <c r="I1417" s="152"/>
      <c r="J1417" s="44" t="b">
        <f>Proc[[#This Row],[Requested]]=Proc[[#This Row],[CurrentParent]]</f>
        <v>1</v>
      </c>
      <c r="K1417" s="107" t="str">
        <f>IF(Proc[[#This Row],[Author]]="Marcela Urrego",VLOOKUP(LEFT(Proc[[#This Row],[Requested]],1),Table3[#All],2,0),VLOOKUP(Proc[[#This Row],[Author]],Table4[],2,0))</f>
        <v>LS</v>
      </c>
      <c r="L1417" s="44" t="s">
        <v>1970</v>
      </c>
      <c r="M1417" s="51">
        <v>45790.144409722219</v>
      </c>
      <c r="N1417" s="54">
        <v>45791</v>
      </c>
      <c r="O1417" s="54">
        <v>45791</v>
      </c>
      <c r="P1417" s="52" t="str">
        <f ca="1">IF(Proc[[#This Row],[DaysAgeing]]&gt;5,"yep","on track")</f>
        <v>on track</v>
      </c>
      <c r="Q1417" s="2">
        <f ca="1">IF(Proc[[#This Row],[DateClosed]]="",ABS(NETWORKDAYS(Proc[[#This Row],[DateOpened]],TODAY()))-1,ABS(NETWORKDAYS(Proc[[#This Row],[DateOpened]],Proc[[#This Row],[DateClosed]]))-1)</f>
        <v>1</v>
      </c>
      <c r="R1417" s="52" t="s">
        <v>488</v>
      </c>
      <c r="S1417" s="44"/>
      <c r="T1417" s="153">
        <v>1416</v>
      </c>
    </row>
    <row r="1418" spans="1:20" hidden="1">
      <c r="A1418" s="47" t="s">
        <v>2214</v>
      </c>
      <c r="B1418" s="111" t="str">
        <f>IFERROR(VLOOKUP(Proc[[#This Row],[App]],Table2[],3,0),"open")</f>
        <v>ok</v>
      </c>
      <c r="C1418" s="47" t="s">
        <v>369</v>
      </c>
      <c r="D1418" s="152" t="s">
        <v>8655</v>
      </c>
      <c r="E1418" s="152" t="s">
        <v>2231</v>
      </c>
      <c r="F1418" s="85" t="s">
        <v>2231</v>
      </c>
      <c r="G1418" s="47" t="s">
        <v>400</v>
      </c>
      <c r="H1418" s="44" t="str">
        <f>IF(Proc[[#This Row],[type]]="LFF (MDG-F)",MID(Proc[[#This Row],[Obj]],13,10),"")</f>
        <v/>
      </c>
      <c r="I1418" s="152"/>
      <c r="J1418" s="44" t="b">
        <f>Proc[[#This Row],[Requested]]=Proc[[#This Row],[CurrentParent]]</f>
        <v>1</v>
      </c>
      <c r="K1418" s="107" t="str">
        <f>IF(Proc[[#This Row],[Author]]="Marcela Urrego",VLOOKUP(LEFT(Proc[[#This Row],[Requested]],1),Table3[#All],2,0),VLOOKUP(Proc[[#This Row],[Author]],Table4[],2,0))</f>
        <v>LS</v>
      </c>
      <c r="L1418" s="44" t="s">
        <v>1970</v>
      </c>
      <c r="M1418" s="51">
        <v>45790.144409722219</v>
      </c>
      <c r="N1418" s="54">
        <v>45791</v>
      </c>
      <c r="O1418" s="54">
        <v>45791</v>
      </c>
      <c r="P1418" s="52" t="str">
        <f ca="1">IF(Proc[[#This Row],[DaysAgeing]]&gt;5,"yep","on track")</f>
        <v>on track</v>
      </c>
      <c r="Q1418" s="2">
        <f ca="1">IF(Proc[[#This Row],[DateClosed]]="",ABS(NETWORKDAYS(Proc[[#This Row],[DateOpened]],TODAY()))-1,ABS(NETWORKDAYS(Proc[[#This Row],[DateOpened]],Proc[[#This Row],[DateClosed]]))-1)</f>
        <v>1</v>
      </c>
      <c r="R1418" s="52" t="s">
        <v>488</v>
      </c>
      <c r="S1418" s="44"/>
      <c r="T1418" s="153">
        <v>1417</v>
      </c>
    </row>
    <row r="1419" spans="1:20" hidden="1">
      <c r="A1419" s="47" t="s">
        <v>2214</v>
      </c>
      <c r="B1419" s="111" t="str">
        <f>IFERROR(VLOOKUP(Proc[[#This Row],[App]],Table2[],3,0),"open")</f>
        <v>ok</v>
      </c>
      <c r="C1419" s="47" t="s">
        <v>369</v>
      </c>
      <c r="D1419" s="152" t="s">
        <v>8656</v>
      </c>
      <c r="E1419" s="152" t="s">
        <v>2215</v>
      </c>
      <c r="F1419" s="85" t="s">
        <v>2215</v>
      </c>
      <c r="G1419" s="47" t="s">
        <v>400</v>
      </c>
      <c r="H1419" s="44" t="str">
        <f>IF(Proc[[#This Row],[type]]="LFF (MDG-F)",MID(Proc[[#This Row],[Obj]],13,10),"")</f>
        <v/>
      </c>
      <c r="I1419" s="152"/>
      <c r="J1419" s="44" t="b">
        <f>Proc[[#This Row],[Requested]]=Proc[[#This Row],[CurrentParent]]</f>
        <v>1</v>
      </c>
      <c r="K1419" s="107" t="str">
        <f>IF(Proc[[#This Row],[Author]]="Marcela Urrego",VLOOKUP(LEFT(Proc[[#This Row],[Requested]],1),Table3[#All],2,0),VLOOKUP(Proc[[#This Row],[Author]],Table4[],2,0))</f>
        <v>LS</v>
      </c>
      <c r="L1419" s="44" t="s">
        <v>1970</v>
      </c>
      <c r="M1419" s="51">
        <v>45790.144409722219</v>
      </c>
      <c r="N1419" s="54">
        <v>45791</v>
      </c>
      <c r="O1419" s="54">
        <v>45791</v>
      </c>
      <c r="P1419" s="52" t="str">
        <f ca="1">IF(Proc[[#This Row],[DaysAgeing]]&gt;5,"yep","on track")</f>
        <v>on track</v>
      </c>
      <c r="Q1419" s="2">
        <f ca="1">IF(Proc[[#This Row],[DateClosed]]="",ABS(NETWORKDAYS(Proc[[#This Row],[DateOpened]],TODAY()))-1,ABS(NETWORKDAYS(Proc[[#This Row],[DateOpened]],Proc[[#This Row],[DateClosed]]))-1)</f>
        <v>1</v>
      </c>
      <c r="R1419" s="52" t="s">
        <v>488</v>
      </c>
      <c r="S1419" s="44"/>
      <c r="T1419" s="153">
        <v>1418</v>
      </c>
    </row>
    <row r="1420" spans="1:20" hidden="1">
      <c r="A1420" s="47" t="s">
        <v>2214</v>
      </c>
      <c r="B1420" s="111" t="str">
        <f>IFERROR(VLOOKUP(Proc[[#This Row],[App]],Table2[],3,0),"open")</f>
        <v>ok</v>
      </c>
      <c r="C1420" s="47" t="s">
        <v>369</v>
      </c>
      <c r="D1420" s="152" t="s">
        <v>8657</v>
      </c>
      <c r="E1420" s="152" t="s">
        <v>2217</v>
      </c>
      <c r="F1420" s="85" t="s">
        <v>2217</v>
      </c>
      <c r="G1420" s="47" t="s">
        <v>400</v>
      </c>
      <c r="H1420" s="44" t="str">
        <f>IF(Proc[[#This Row],[type]]="LFF (MDG-F)",MID(Proc[[#This Row],[Obj]],13,10),"")</f>
        <v/>
      </c>
      <c r="I1420" s="152"/>
      <c r="J1420" s="44" t="b">
        <f>Proc[[#This Row],[Requested]]=Proc[[#This Row],[CurrentParent]]</f>
        <v>1</v>
      </c>
      <c r="K1420" s="107" t="str">
        <f>IF(Proc[[#This Row],[Author]]="Marcela Urrego",VLOOKUP(LEFT(Proc[[#This Row],[Requested]],1),Table3[#All],2,0),VLOOKUP(Proc[[#This Row],[Author]],Table4[],2,0))</f>
        <v>LS</v>
      </c>
      <c r="L1420" s="44" t="s">
        <v>1970</v>
      </c>
      <c r="M1420" s="51">
        <v>45790.144409722219</v>
      </c>
      <c r="N1420" s="54">
        <v>45791</v>
      </c>
      <c r="O1420" s="54">
        <v>45791</v>
      </c>
      <c r="P1420" s="52" t="str">
        <f ca="1">IF(Proc[[#This Row],[DaysAgeing]]&gt;5,"yep","on track")</f>
        <v>on track</v>
      </c>
      <c r="Q1420" s="2">
        <f ca="1">IF(Proc[[#This Row],[DateClosed]]="",ABS(NETWORKDAYS(Proc[[#This Row],[DateOpened]],TODAY()))-1,ABS(NETWORKDAYS(Proc[[#This Row],[DateOpened]],Proc[[#This Row],[DateClosed]]))-1)</f>
        <v>1</v>
      </c>
      <c r="R1420" s="52" t="s">
        <v>488</v>
      </c>
      <c r="S1420" s="44"/>
      <c r="T1420" s="153">
        <v>1419</v>
      </c>
    </row>
    <row r="1421" spans="1:20" hidden="1">
      <c r="A1421" s="47" t="s">
        <v>2214</v>
      </c>
      <c r="B1421" s="111" t="str">
        <f>IFERROR(VLOOKUP(Proc[[#This Row],[App]],Table2[],3,0),"open")</f>
        <v>ok</v>
      </c>
      <c r="C1421" s="47" t="s">
        <v>369</v>
      </c>
      <c r="D1421" s="152" t="s">
        <v>8658</v>
      </c>
      <c r="E1421" s="152" t="s">
        <v>2218</v>
      </c>
      <c r="F1421" s="85" t="s">
        <v>2218</v>
      </c>
      <c r="G1421" s="47" t="s">
        <v>400</v>
      </c>
      <c r="H1421" s="44" t="str">
        <f>IF(Proc[[#This Row],[type]]="LFF (MDG-F)",MID(Proc[[#This Row],[Obj]],13,10),"")</f>
        <v/>
      </c>
      <c r="I1421" s="152"/>
      <c r="J1421" s="44" t="b">
        <f>Proc[[#This Row],[Requested]]=Proc[[#This Row],[CurrentParent]]</f>
        <v>1</v>
      </c>
      <c r="K1421" s="107" t="str">
        <f>IF(Proc[[#This Row],[Author]]="Marcela Urrego",VLOOKUP(LEFT(Proc[[#This Row],[Requested]],1),Table3[#All],2,0),VLOOKUP(Proc[[#This Row],[Author]],Table4[],2,0))</f>
        <v>LS</v>
      </c>
      <c r="L1421" s="44" t="s">
        <v>1970</v>
      </c>
      <c r="M1421" s="51">
        <v>45790.144409722219</v>
      </c>
      <c r="N1421" s="54">
        <v>45791</v>
      </c>
      <c r="O1421" s="54">
        <v>45791</v>
      </c>
      <c r="P1421" s="52" t="str">
        <f ca="1">IF(Proc[[#This Row],[DaysAgeing]]&gt;5,"yep","on track")</f>
        <v>on track</v>
      </c>
      <c r="Q1421" s="2">
        <f ca="1">IF(Proc[[#This Row],[DateClosed]]="",ABS(NETWORKDAYS(Proc[[#This Row],[DateOpened]],TODAY()))-1,ABS(NETWORKDAYS(Proc[[#This Row],[DateOpened]],Proc[[#This Row],[DateClosed]]))-1)</f>
        <v>1</v>
      </c>
      <c r="R1421" s="52" t="s">
        <v>488</v>
      </c>
      <c r="S1421" s="44"/>
      <c r="T1421" s="153">
        <v>1420</v>
      </c>
    </row>
    <row r="1422" spans="1:20" hidden="1">
      <c r="A1422" s="47" t="s">
        <v>2214</v>
      </c>
      <c r="B1422" s="111" t="str">
        <f>IFERROR(VLOOKUP(Proc[[#This Row],[App]],Table2[],3,0),"open")</f>
        <v>ok</v>
      </c>
      <c r="C1422" s="47" t="s">
        <v>369</v>
      </c>
      <c r="D1422" s="152" t="s">
        <v>8659</v>
      </c>
      <c r="E1422" s="152" t="s">
        <v>2222</v>
      </c>
      <c r="F1422" s="85" t="s">
        <v>2222</v>
      </c>
      <c r="G1422" s="47" t="s">
        <v>400</v>
      </c>
      <c r="H1422" s="44" t="str">
        <f>IF(Proc[[#This Row],[type]]="LFF (MDG-F)",MID(Proc[[#This Row],[Obj]],13,10),"")</f>
        <v/>
      </c>
      <c r="I1422" s="152"/>
      <c r="J1422" s="44" t="b">
        <f>Proc[[#This Row],[Requested]]=Proc[[#This Row],[CurrentParent]]</f>
        <v>1</v>
      </c>
      <c r="K1422" s="107" t="str">
        <f>IF(Proc[[#This Row],[Author]]="Marcela Urrego",VLOOKUP(LEFT(Proc[[#This Row],[Requested]],1),Table3[#All],2,0),VLOOKUP(Proc[[#This Row],[Author]],Table4[],2,0))</f>
        <v>LS</v>
      </c>
      <c r="L1422" s="44" t="s">
        <v>1970</v>
      </c>
      <c r="M1422" s="51">
        <v>45790.144409722219</v>
      </c>
      <c r="N1422" s="54">
        <v>45791</v>
      </c>
      <c r="O1422" s="54">
        <v>45791</v>
      </c>
      <c r="P1422" s="52" t="str">
        <f ca="1">IF(Proc[[#This Row],[DaysAgeing]]&gt;5,"yep","on track")</f>
        <v>on track</v>
      </c>
      <c r="Q1422" s="2">
        <f ca="1">IF(Proc[[#This Row],[DateClosed]]="",ABS(NETWORKDAYS(Proc[[#This Row],[DateOpened]],TODAY()))-1,ABS(NETWORKDAYS(Proc[[#This Row],[DateOpened]],Proc[[#This Row],[DateClosed]]))-1)</f>
        <v>1</v>
      </c>
      <c r="R1422" s="52" t="s">
        <v>488</v>
      </c>
      <c r="S1422" s="44"/>
      <c r="T1422" s="153">
        <v>1421</v>
      </c>
    </row>
    <row r="1423" spans="1:20" hidden="1">
      <c r="A1423" s="47" t="s">
        <v>2214</v>
      </c>
      <c r="B1423" s="111" t="str">
        <f>IFERROR(VLOOKUP(Proc[[#This Row],[App]],Table2[],3,0),"open")</f>
        <v>ok</v>
      </c>
      <c r="C1423" s="47" t="s">
        <v>369</v>
      </c>
      <c r="D1423" s="152" t="s">
        <v>8660</v>
      </c>
      <c r="E1423" s="152" t="s">
        <v>2218</v>
      </c>
      <c r="F1423" s="85" t="s">
        <v>2218</v>
      </c>
      <c r="G1423" s="47" t="s">
        <v>400</v>
      </c>
      <c r="H1423" s="44" t="str">
        <f>IF(Proc[[#This Row],[type]]="LFF (MDG-F)",MID(Proc[[#This Row],[Obj]],13,10),"")</f>
        <v/>
      </c>
      <c r="I1423" s="152"/>
      <c r="J1423" s="44" t="b">
        <f>Proc[[#This Row],[Requested]]=Proc[[#This Row],[CurrentParent]]</f>
        <v>1</v>
      </c>
      <c r="K1423" s="107" t="str">
        <f>IF(Proc[[#This Row],[Author]]="Marcela Urrego",VLOOKUP(LEFT(Proc[[#This Row],[Requested]],1),Table3[#All],2,0),VLOOKUP(Proc[[#This Row],[Author]],Table4[],2,0))</f>
        <v>LS</v>
      </c>
      <c r="L1423" s="44" t="s">
        <v>1970</v>
      </c>
      <c r="M1423" s="51">
        <v>45790.144409722219</v>
      </c>
      <c r="N1423" s="54">
        <v>45791</v>
      </c>
      <c r="O1423" s="54">
        <v>45791</v>
      </c>
      <c r="P1423" s="52" t="str">
        <f ca="1">IF(Proc[[#This Row],[DaysAgeing]]&gt;5,"yep","on track")</f>
        <v>on track</v>
      </c>
      <c r="Q1423" s="2">
        <f ca="1">IF(Proc[[#This Row],[DateClosed]]="",ABS(NETWORKDAYS(Proc[[#This Row],[DateOpened]],TODAY()))-1,ABS(NETWORKDAYS(Proc[[#This Row],[DateOpened]],Proc[[#This Row],[DateClosed]]))-1)</f>
        <v>1</v>
      </c>
      <c r="R1423" s="52" t="s">
        <v>488</v>
      </c>
      <c r="S1423" s="44"/>
      <c r="T1423" s="153">
        <v>1422</v>
      </c>
    </row>
    <row r="1424" spans="1:20" hidden="1">
      <c r="A1424" s="47" t="s">
        <v>2214</v>
      </c>
      <c r="B1424" s="111" t="str">
        <f>IFERROR(VLOOKUP(Proc[[#This Row],[App]],Table2[],3,0),"open")</f>
        <v>ok</v>
      </c>
      <c r="C1424" s="47" t="s">
        <v>369</v>
      </c>
      <c r="D1424" s="152" t="s">
        <v>8661</v>
      </c>
      <c r="E1424" s="152" t="s">
        <v>2222</v>
      </c>
      <c r="F1424" s="85" t="s">
        <v>2222</v>
      </c>
      <c r="G1424" s="47" t="s">
        <v>400</v>
      </c>
      <c r="H1424" s="44" t="str">
        <f>IF(Proc[[#This Row],[type]]="LFF (MDG-F)",MID(Proc[[#This Row],[Obj]],13,10),"")</f>
        <v/>
      </c>
      <c r="I1424" s="152"/>
      <c r="J1424" s="44" t="b">
        <f>Proc[[#This Row],[Requested]]=Proc[[#This Row],[CurrentParent]]</f>
        <v>1</v>
      </c>
      <c r="K1424" s="107" t="str">
        <f>IF(Proc[[#This Row],[Author]]="Marcela Urrego",VLOOKUP(LEFT(Proc[[#This Row],[Requested]],1),Table3[#All],2,0),VLOOKUP(Proc[[#This Row],[Author]],Table4[],2,0))</f>
        <v>LS</v>
      </c>
      <c r="L1424" s="44" t="s">
        <v>1970</v>
      </c>
      <c r="M1424" s="51">
        <v>45790.144409722219</v>
      </c>
      <c r="N1424" s="54">
        <v>45791</v>
      </c>
      <c r="O1424" s="54">
        <v>45791</v>
      </c>
      <c r="P1424" s="52" t="str">
        <f ca="1">IF(Proc[[#This Row],[DaysAgeing]]&gt;5,"yep","on track")</f>
        <v>on track</v>
      </c>
      <c r="Q1424" s="2">
        <f ca="1">IF(Proc[[#This Row],[DateClosed]]="",ABS(NETWORKDAYS(Proc[[#This Row],[DateOpened]],TODAY()))-1,ABS(NETWORKDAYS(Proc[[#This Row],[DateOpened]],Proc[[#This Row],[DateClosed]]))-1)</f>
        <v>1</v>
      </c>
      <c r="R1424" s="52" t="s">
        <v>488</v>
      </c>
      <c r="S1424" s="44"/>
      <c r="T1424" s="153">
        <v>1423</v>
      </c>
    </row>
    <row r="1425" spans="1:20" hidden="1">
      <c r="A1425" s="47" t="s">
        <v>2214</v>
      </c>
      <c r="B1425" s="111" t="str">
        <f>IFERROR(VLOOKUP(Proc[[#This Row],[App]],Table2[],3,0),"open")</f>
        <v>ok</v>
      </c>
      <c r="C1425" s="47" t="s">
        <v>369</v>
      </c>
      <c r="D1425" s="152" t="s">
        <v>8662</v>
      </c>
      <c r="E1425" s="152" t="s">
        <v>2221</v>
      </c>
      <c r="F1425" s="85" t="s">
        <v>2221</v>
      </c>
      <c r="G1425" s="47" t="s">
        <v>400</v>
      </c>
      <c r="H1425" s="44" t="str">
        <f>IF(Proc[[#This Row],[type]]="LFF (MDG-F)",MID(Proc[[#This Row],[Obj]],13,10),"")</f>
        <v/>
      </c>
      <c r="I1425" s="152"/>
      <c r="J1425" s="44" t="b">
        <f>Proc[[#This Row],[Requested]]=Proc[[#This Row],[CurrentParent]]</f>
        <v>1</v>
      </c>
      <c r="K1425" s="107" t="str">
        <f>IF(Proc[[#This Row],[Author]]="Marcela Urrego",VLOOKUP(LEFT(Proc[[#This Row],[Requested]],1),Table3[#All],2,0),VLOOKUP(Proc[[#This Row],[Author]],Table4[],2,0))</f>
        <v>LS</v>
      </c>
      <c r="L1425" s="44" t="s">
        <v>1970</v>
      </c>
      <c r="M1425" s="51">
        <v>45790.144409722219</v>
      </c>
      <c r="N1425" s="54">
        <v>45791</v>
      </c>
      <c r="O1425" s="54">
        <v>45791</v>
      </c>
      <c r="P1425" s="52" t="str">
        <f ca="1">IF(Proc[[#This Row],[DaysAgeing]]&gt;5,"yep","on track")</f>
        <v>on track</v>
      </c>
      <c r="Q1425" s="2">
        <f ca="1">IF(Proc[[#This Row],[DateClosed]]="",ABS(NETWORKDAYS(Proc[[#This Row],[DateOpened]],TODAY()))-1,ABS(NETWORKDAYS(Proc[[#This Row],[DateOpened]],Proc[[#This Row],[DateClosed]]))-1)</f>
        <v>1</v>
      </c>
      <c r="R1425" s="52" t="s">
        <v>488</v>
      </c>
      <c r="S1425" s="44"/>
      <c r="T1425" s="153">
        <v>1424</v>
      </c>
    </row>
    <row r="1426" spans="1:20" hidden="1">
      <c r="A1426" s="47" t="s">
        <v>2214</v>
      </c>
      <c r="B1426" s="111" t="str">
        <f>IFERROR(VLOOKUP(Proc[[#This Row],[App]],Table2[],3,0),"open")</f>
        <v>ok</v>
      </c>
      <c r="C1426" s="47" t="s">
        <v>369</v>
      </c>
      <c r="D1426" s="152" t="s">
        <v>8663</v>
      </c>
      <c r="E1426" s="152" t="s">
        <v>2226</v>
      </c>
      <c r="F1426" s="85" t="s">
        <v>2226</v>
      </c>
      <c r="G1426" s="47" t="s">
        <v>400</v>
      </c>
      <c r="H1426" s="44" t="str">
        <f>IF(Proc[[#This Row],[type]]="LFF (MDG-F)",MID(Proc[[#This Row],[Obj]],13,10),"")</f>
        <v/>
      </c>
      <c r="I1426" s="152"/>
      <c r="J1426" s="44" t="b">
        <f>Proc[[#This Row],[Requested]]=Proc[[#This Row],[CurrentParent]]</f>
        <v>1</v>
      </c>
      <c r="K1426" s="107" t="str">
        <f>IF(Proc[[#This Row],[Author]]="Marcela Urrego",VLOOKUP(LEFT(Proc[[#This Row],[Requested]],1),Table3[#All],2,0),VLOOKUP(Proc[[#This Row],[Author]],Table4[],2,0))</f>
        <v>LS</v>
      </c>
      <c r="L1426" s="44" t="s">
        <v>1970</v>
      </c>
      <c r="M1426" s="51">
        <v>45790.144409722219</v>
      </c>
      <c r="N1426" s="54">
        <v>45791</v>
      </c>
      <c r="O1426" s="54">
        <v>45791</v>
      </c>
      <c r="P1426" s="52" t="str">
        <f ca="1">IF(Proc[[#This Row],[DaysAgeing]]&gt;5,"yep","on track")</f>
        <v>on track</v>
      </c>
      <c r="Q1426" s="2">
        <f ca="1">IF(Proc[[#This Row],[DateClosed]]="",ABS(NETWORKDAYS(Proc[[#This Row],[DateOpened]],TODAY()))-1,ABS(NETWORKDAYS(Proc[[#This Row],[DateOpened]],Proc[[#This Row],[DateClosed]]))-1)</f>
        <v>1</v>
      </c>
      <c r="R1426" s="52" t="s">
        <v>488</v>
      </c>
      <c r="S1426" s="44"/>
      <c r="T1426" s="153">
        <v>1425</v>
      </c>
    </row>
    <row r="1427" spans="1:20" hidden="1">
      <c r="A1427" s="47" t="s">
        <v>2214</v>
      </c>
      <c r="B1427" s="111" t="str">
        <f>IFERROR(VLOOKUP(Proc[[#This Row],[App]],Table2[],3,0),"open")</f>
        <v>ok</v>
      </c>
      <c r="C1427" s="47" t="s">
        <v>369</v>
      </c>
      <c r="D1427" s="152" t="s">
        <v>8664</v>
      </c>
      <c r="E1427" s="152" t="s">
        <v>2224</v>
      </c>
      <c r="F1427" s="85" t="s">
        <v>2224</v>
      </c>
      <c r="G1427" s="47" t="s">
        <v>400</v>
      </c>
      <c r="H1427" s="44" t="str">
        <f>IF(Proc[[#This Row],[type]]="LFF (MDG-F)",MID(Proc[[#This Row],[Obj]],13,10),"")</f>
        <v/>
      </c>
      <c r="I1427" s="152"/>
      <c r="J1427" s="44" t="b">
        <f>Proc[[#This Row],[Requested]]=Proc[[#This Row],[CurrentParent]]</f>
        <v>1</v>
      </c>
      <c r="K1427" s="107" t="str">
        <f>IF(Proc[[#This Row],[Author]]="Marcela Urrego",VLOOKUP(LEFT(Proc[[#This Row],[Requested]],1),Table3[#All],2,0),VLOOKUP(Proc[[#This Row],[Author]],Table4[],2,0))</f>
        <v>LS</v>
      </c>
      <c r="L1427" s="44" t="s">
        <v>1970</v>
      </c>
      <c r="M1427" s="51">
        <v>45790.144409722219</v>
      </c>
      <c r="N1427" s="54">
        <v>45791</v>
      </c>
      <c r="O1427" s="54">
        <v>45791</v>
      </c>
      <c r="P1427" s="52" t="str">
        <f ca="1">IF(Proc[[#This Row],[DaysAgeing]]&gt;5,"yep","on track")</f>
        <v>on track</v>
      </c>
      <c r="Q1427" s="2">
        <f ca="1">IF(Proc[[#This Row],[DateClosed]]="",ABS(NETWORKDAYS(Proc[[#This Row],[DateOpened]],TODAY()))-1,ABS(NETWORKDAYS(Proc[[#This Row],[DateOpened]],Proc[[#This Row],[DateClosed]]))-1)</f>
        <v>1</v>
      </c>
      <c r="R1427" s="52" t="s">
        <v>488</v>
      </c>
      <c r="S1427" s="44"/>
      <c r="T1427" s="153">
        <v>1426</v>
      </c>
    </row>
    <row r="1428" spans="1:20" hidden="1">
      <c r="A1428" s="47" t="s">
        <v>2214</v>
      </c>
      <c r="B1428" s="111" t="str">
        <f>IFERROR(VLOOKUP(Proc[[#This Row],[App]],Table2[],3,0),"open")</f>
        <v>ok</v>
      </c>
      <c r="C1428" s="47" t="s">
        <v>369</v>
      </c>
      <c r="D1428" s="152" t="s">
        <v>8665</v>
      </c>
      <c r="E1428" s="152" t="s">
        <v>2215</v>
      </c>
      <c r="F1428" s="85" t="s">
        <v>2215</v>
      </c>
      <c r="G1428" s="47" t="s">
        <v>400</v>
      </c>
      <c r="H1428" s="44" t="str">
        <f>IF(Proc[[#This Row],[type]]="LFF (MDG-F)",MID(Proc[[#This Row],[Obj]],13,10),"")</f>
        <v/>
      </c>
      <c r="I1428" s="152"/>
      <c r="J1428" s="44" t="b">
        <f>Proc[[#This Row],[Requested]]=Proc[[#This Row],[CurrentParent]]</f>
        <v>1</v>
      </c>
      <c r="K1428" s="107" t="str">
        <f>IF(Proc[[#This Row],[Author]]="Marcela Urrego",VLOOKUP(LEFT(Proc[[#This Row],[Requested]],1),Table3[#All],2,0),VLOOKUP(Proc[[#This Row],[Author]],Table4[],2,0))</f>
        <v>LS</v>
      </c>
      <c r="L1428" s="44" t="s">
        <v>1970</v>
      </c>
      <c r="M1428" s="51">
        <v>45790.144409722219</v>
      </c>
      <c r="N1428" s="54">
        <v>45791</v>
      </c>
      <c r="O1428" s="54">
        <v>45791</v>
      </c>
      <c r="P1428" s="52" t="str">
        <f ca="1">IF(Proc[[#This Row],[DaysAgeing]]&gt;5,"yep","on track")</f>
        <v>on track</v>
      </c>
      <c r="Q1428" s="2">
        <f ca="1">IF(Proc[[#This Row],[DateClosed]]="",ABS(NETWORKDAYS(Proc[[#This Row],[DateOpened]],TODAY()))-1,ABS(NETWORKDAYS(Proc[[#This Row],[DateOpened]],Proc[[#This Row],[DateClosed]]))-1)</f>
        <v>1</v>
      </c>
      <c r="R1428" s="52" t="s">
        <v>488</v>
      </c>
      <c r="S1428" s="44"/>
      <c r="T1428" s="153">
        <v>1427</v>
      </c>
    </row>
    <row r="1429" spans="1:20" hidden="1">
      <c r="A1429" s="47" t="s">
        <v>2214</v>
      </c>
      <c r="B1429" s="111" t="str">
        <f>IFERROR(VLOOKUP(Proc[[#This Row],[App]],Table2[],3,0),"open")</f>
        <v>ok</v>
      </c>
      <c r="C1429" s="47" t="s">
        <v>369</v>
      </c>
      <c r="D1429" s="152" t="s">
        <v>8666</v>
      </c>
      <c r="E1429" s="152" t="s">
        <v>2215</v>
      </c>
      <c r="F1429" s="85" t="s">
        <v>2215</v>
      </c>
      <c r="G1429" s="47" t="s">
        <v>400</v>
      </c>
      <c r="H1429" s="44" t="str">
        <f>IF(Proc[[#This Row],[type]]="LFF (MDG-F)",MID(Proc[[#This Row],[Obj]],13,10),"")</f>
        <v/>
      </c>
      <c r="I1429" s="152"/>
      <c r="J1429" s="44" t="b">
        <f>Proc[[#This Row],[Requested]]=Proc[[#This Row],[CurrentParent]]</f>
        <v>1</v>
      </c>
      <c r="K1429" s="107" t="str">
        <f>IF(Proc[[#This Row],[Author]]="Marcela Urrego",VLOOKUP(LEFT(Proc[[#This Row],[Requested]],1),Table3[#All],2,0),VLOOKUP(Proc[[#This Row],[Author]],Table4[],2,0))</f>
        <v>LS</v>
      </c>
      <c r="L1429" s="44" t="s">
        <v>1970</v>
      </c>
      <c r="M1429" s="51">
        <v>45790.144409722219</v>
      </c>
      <c r="N1429" s="54">
        <v>45791</v>
      </c>
      <c r="O1429" s="54">
        <v>45791</v>
      </c>
      <c r="P1429" s="52" t="str">
        <f ca="1">IF(Proc[[#This Row],[DaysAgeing]]&gt;5,"yep","on track")</f>
        <v>on track</v>
      </c>
      <c r="Q1429" s="2">
        <f ca="1">IF(Proc[[#This Row],[DateClosed]]="",ABS(NETWORKDAYS(Proc[[#This Row],[DateOpened]],TODAY()))-1,ABS(NETWORKDAYS(Proc[[#This Row],[DateOpened]],Proc[[#This Row],[DateClosed]]))-1)</f>
        <v>1</v>
      </c>
      <c r="R1429" s="52" t="s">
        <v>488</v>
      </c>
      <c r="S1429" s="44"/>
      <c r="T1429" s="153">
        <v>1428</v>
      </c>
    </row>
    <row r="1430" spans="1:20" hidden="1">
      <c r="A1430" s="47" t="s">
        <v>2214</v>
      </c>
      <c r="B1430" s="111" t="str">
        <f>IFERROR(VLOOKUP(Proc[[#This Row],[App]],Table2[],3,0),"open")</f>
        <v>ok</v>
      </c>
      <c r="C1430" s="47" t="s">
        <v>377</v>
      </c>
      <c r="D1430" s="152" t="s">
        <v>8667</v>
      </c>
      <c r="E1430" s="152" t="s">
        <v>2215</v>
      </c>
      <c r="F1430" s="72" t="s">
        <v>2215</v>
      </c>
      <c r="G1430" s="47" t="s">
        <v>400</v>
      </c>
      <c r="H1430" s="44" t="str">
        <f>IF(Proc[[#This Row],[type]]="LFF (MDG-F)",MID(Proc[[#This Row],[Obj]],13,10),"")</f>
        <v/>
      </c>
      <c r="I1430" s="152"/>
      <c r="J1430" s="44" t="b">
        <f>Proc[[#This Row],[Requested]]=Proc[[#This Row],[CurrentParent]]</f>
        <v>1</v>
      </c>
      <c r="K1430" s="107" t="str">
        <f>IF(Proc[[#This Row],[Author]]="Marcela Urrego",VLOOKUP(LEFT(Proc[[#This Row],[Requested]],1),Table3[#All],2,0),VLOOKUP(Proc[[#This Row],[Author]],Table4[],2,0))</f>
        <v>LS</v>
      </c>
      <c r="L1430" s="44" t="s">
        <v>1970</v>
      </c>
      <c r="M1430" s="51">
        <v>45790.144409722219</v>
      </c>
      <c r="N1430" s="51"/>
      <c r="O1430" s="51">
        <v>45791</v>
      </c>
      <c r="P1430" s="52" t="str">
        <f ca="1">IF(Proc[[#This Row],[DaysAgeing]]&gt;5,"yep","on track")</f>
        <v>on track</v>
      </c>
      <c r="Q1430" s="2">
        <f ca="1">IF(Proc[[#This Row],[DateClosed]]="",ABS(NETWORKDAYS(Proc[[#This Row],[DateOpened]],TODAY()))-1,ABS(NETWORKDAYS(Proc[[#This Row],[DateOpened]],Proc[[#This Row],[DateClosed]]))-1)</f>
        <v>1</v>
      </c>
      <c r="R1430" s="52" t="s">
        <v>488</v>
      </c>
      <c r="S1430" s="153" t="e">
        <f>VLOOKUP(Proc[[#This Row],[Obj]],#REF!,2,0)</f>
        <v>#REF!</v>
      </c>
      <c r="T1430" s="153">
        <v>1429</v>
      </c>
    </row>
    <row r="1431" spans="1:20" hidden="1">
      <c r="A1431" t="s">
        <v>2232</v>
      </c>
      <c r="B1431" s="111" t="str">
        <f>IFERROR(VLOOKUP(Proc[[#This Row],[App]],Table2[],3,0),"open")</f>
        <v>ok</v>
      </c>
      <c r="C1431" t="s">
        <v>369</v>
      </c>
      <c r="D1431" s="152" t="s">
        <v>8668</v>
      </c>
      <c r="E1431" s="152" t="s">
        <v>2233</v>
      </c>
      <c r="F1431" s="85" t="s">
        <v>2233</v>
      </c>
      <c r="G1431" s="47" t="s">
        <v>406</v>
      </c>
      <c r="H1431" s="44" t="str">
        <f>IF(Proc[[#This Row],[type]]="LFF (MDG-F)",MID(Proc[[#This Row],[Obj]],13,10),"")</f>
        <v>2123GM1021</v>
      </c>
      <c r="I1431" s="152"/>
      <c r="J1431" s="44" t="b">
        <f>Proc[[#This Row],[Requested]]=Proc[[#This Row],[CurrentParent]]</f>
        <v>1</v>
      </c>
      <c r="K1431" s="107" t="str">
        <f>IF(Proc[[#This Row],[Author]]="Marcela Urrego",VLOOKUP(LEFT(Proc[[#This Row],[Requested]],1),Table3[#All],2,0),VLOOKUP(Proc[[#This Row],[Author]],Table4[],2,0))</f>
        <v>MGF</v>
      </c>
      <c r="L1431" s="44" t="s">
        <v>1970</v>
      </c>
      <c r="M1431" s="51">
        <v>45790.361018518517</v>
      </c>
      <c r="N1431" s="51">
        <v>45790</v>
      </c>
      <c r="O1431" s="54">
        <v>45791</v>
      </c>
      <c r="P1431" s="52" t="str">
        <f ca="1">IF(Proc[[#This Row],[DaysAgeing]]&gt;5,"yep","on track")</f>
        <v>on track</v>
      </c>
      <c r="Q1431" s="2">
        <f ca="1">IF(Proc[[#This Row],[DateClosed]]="",ABS(NETWORKDAYS(Proc[[#This Row],[DateOpened]],TODAY()))-1,ABS(NETWORKDAYS(Proc[[#This Row],[DateOpened]],Proc[[#This Row],[DateClosed]]))-1)</f>
        <v>1</v>
      </c>
      <c r="R1431" s="52" t="s">
        <v>514</v>
      </c>
      <c r="S1431" s="44"/>
      <c r="T1431" s="153">
        <v>1430</v>
      </c>
    </row>
    <row r="1432" spans="1:20" hidden="1">
      <c r="A1432" s="47" t="s">
        <v>2232</v>
      </c>
      <c r="B1432" s="111" t="str">
        <f>IFERROR(VLOOKUP(Proc[[#This Row],[App]],Table2[],3,0),"open")</f>
        <v>ok</v>
      </c>
      <c r="C1432" s="55" t="s">
        <v>369</v>
      </c>
      <c r="D1432" s="152" t="s">
        <v>3959</v>
      </c>
      <c r="E1432" s="152" t="s">
        <v>2234</v>
      </c>
      <c r="F1432" s="85" t="s">
        <v>2234</v>
      </c>
      <c r="G1432" s="47" t="s">
        <v>406</v>
      </c>
      <c r="H1432" s="44" t="str">
        <f>IF(Proc[[#This Row],[type]]="LFF (MDG-F)",MID(Proc[[#This Row],[Obj]],13,10),"")</f>
        <v>2123GMB010</v>
      </c>
      <c r="I1432" s="152"/>
      <c r="J1432" s="44" t="b">
        <f>Proc[[#This Row],[Requested]]=Proc[[#This Row],[CurrentParent]]</f>
        <v>1</v>
      </c>
      <c r="K1432" s="107" t="str">
        <f>IF(Proc[[#This Row],[Author]]="Marcela Urrego",VLOOKUP(LEFT(Proc[[#This Row],[Requested]],1),Table3[#All],2,0),VLOOKUP(Proc[[#This Row],[Author]],Table4[],2,0))</f>
        <v>MGF</v>
      </c>
      <c r="L1432" s="44" t="s">
        <v>1970</v>
      </c>
      <c r="M1432" s="51">
        <v>45790.361018518517</v>
      </c>
      <c r="N1432" s="54">
        <v>45791</v>
      </c>
      <c r="O1432" s="54">
        <v>45791</v>
      </c>
      <c r="P1432" s="52" t="str">
        <f ca="1">IF(Proc[[#This Row],[DaysAgeing]]&gt;5,"yep","on track")</f>
        <v>on track</v>
      </c>
      <c r="Q1432" s="2">
        <f ca="1">IF(Proc[[#This Row],[DateClosed]]="",ABS(NETWORKDAYS(Proc[[#This Row],[DateOpened]],TODAY()))-1,ABS(NETWORKDAYS(Proc[[#This Row],[DateOpened]],Proc[[#This Row],[DateClosed]]))-1)</f>
        <v>1</v>
      </c>
      <c r="R1432" s="52" t="s">
        <v>514</v>
      </c>
      <c r="S1432" s="44"/>
      <c r="T1432" s="153">
        <v>1431</v>
      </c>
    </row>
    <row r="1433" spans="1:20" hidden="1">
      <c r="A1433" t="s">
        <v>2235</v>
      </c>
      <c r="B1433" s="111" t="str">
        <f>IFERROR(VLOOKUP(Proc[[#This Row],[App]],Table2[],3,0),"open")</f>
        <v>ok</v>
      </c>
      <c r="C1433" s="55" t="s">
        <v>369</v>
      </c>
      <c r="D1433" s="152" t="s">
        <v>6503</v>
      </c>
      <c r="E1433" s="152" t="s">
        <v>1424</v>
      </c>
      <c r="F1433" s="85" t="s">
        <v>1424</v>
      </c>
      <c r="G1433" s="47" t="s">
        <v>406</v>
      </c>
      <c r="H1433" s="44" t="str">
        <f>IF(Proc[[#This Row],[type]]="LFF (MDG-F)",MID(Proc[[#This Row],[Obj]],13,10),"")</f>
        <v>KE50C0FF10</v>
      </c>
      <c r="I1433" s="152"/>
      <c r="J1433" s="44" t="b">
        <f>Proc[[#This Row],[Requested]]=Proc[[#This Row],[CurrentParent]]</f>
        <v>1</v>
      </c>
      <c r="K1433" s="107" t="str">
        <f>IF(Proc[[#This Row],[Author]]="Marcela Urrego",VLOOKUP(LEFT(Proc[[#This Row],[Requested]],1),Table3[#All],2,0),VLOOKUP(Proc[[#This Row],[Author]],Table4[],2,0))</f>
        <v>LS</v>
      </c>
      <c r="L1433" s="44" t="s">
        <v>1970</v>
      </c>
      <c r="M1433" s="51">
        <v>45790.424861111111</v>
      </c>
      <c r="N1433" s="54">
        <v>45791</v>
      </c>
      <c r="O1433" s="54">
        <v>45791</v>
      </c>
      <c r="P1433" s="52" t="str">
        <f ca="1">IF(Proc[[#This Row],[DaysAgeing]]&gt;5,"yep","on track")</f>
        <v>on track</v>
      </c>
      <c r="Q1433" s="2">
        <f ca="1">IF(Proc[[#This Row],[DateClosed]]="",ABS(NETWORKDAYS(Proc[[#This Row],[DateOpened]],TODAY()))-1,ABS(NETWORKDAYS(Proc[[#This Row],[DateOpened]],Proc[[#This Row],[DateClosed]]))-1)</f>
        <v>1</v>
      </c>
      <c r="R1433" s="52" t="s">
        <v>488</v>
      </c>
      <c r="S1433" s="44"/>
      <c r="T1433" s="153">
        <v>1432</v>
      </c>
    </row>
    <row r="1434" spans="1:20" hidden="1">
      <c r="A1434" t="s">
        <v>2236</v>
      </c>
      <c r="B1434" s="111" t="str">
        <f>IFERROR(VLOOKUP(Proc[[#This Row],[App]],Table2[],3,0),"open")</f>
        <v>ok</v>
      </c>
      <c r="C1434" s="55" t="s">
        <v>369</v>
      </c>
      <c r="D1434" s="152" t="s">
        <v>8319</v>
      </c>
      <c r="E1434" s="152" t="s">
        <v>1891</v>
      </c>
      <c r="F1434" s="85" t="s">
        <v>1891</v>
      </c>
      <c r="G1434" t="s">
        <v>406</v>
      </c>
      <c r="H1434" s="44" t="str">
        <f>IF(Proc[[#This Row],[type]]="LFF (MDG-F)",MID(Proc[[#This Row],[Obj]],13,10),"")</f>
        <v>2148TASA01</v>
      </c>
      <c r="I1434" s="152"/>
      <c r="J1434" s="44" t="b">
        <f>Proc[[#This Row],[Requested]]=Proc[[#This Row],[CurrentParent]]</f>
        <v>1</v>
      </c>
      <c r="K1434" s="107" t="str">
        <f>IF(Proc[[#This Row],[Author]]="Marcela Urrego",VLOOKUP(LEFT(Proc[[#This Row],[Requested]],1),Table3[#All],2,0),VLOOKUP(Proc[[#This Row],[Author]],Table4[],2,0))</f>
        <v>LS</v>
      </c>
      <c r="L1434" s="56" t="s">
        <v>1970</v>
      </c>
      <c r="M1434" s="52">
        <v>45790.424861111111</v>
      </c>
      <c r="N1434" s="54"/>
      <c r="O1434" s="54"/>
      <c r="P1434" s="52" t="str">
        <f ca="1">IF(Proc[[#This Row],[DaysAgeing]]&gt;5,"yep","on track")</f>
        <v>yep</v>
      </c>
      <c r="Q1434" s="2">
        <f ca="1">IF(Proc[[#This Row],[DateClosed]]="",ABS(NETWORKDAYS(Proc[[#This Row],[DateOpened]],TODAY()))-1,ABS(NETWORKDAYS(Proc[[#This Row],[DateOpened]],Proc[[#This Row],[DateClosed]]))-1)</f>
        <v>233</v>
      </c>
      <c r="R1434" s="52" t="s">
        <v>488</v>
      </c>
      <c r="S1434" s="44"/>
      <c r="T1434" s="153">
        <v>1433</v>
      </c>
    </row>
    <row r="1435" spans="1:20" hidden="1">
      <c r="A1435" s="47" t="s">
        <v>2236</v>
      </c>
      <c r="B1435" s="111" t="str">
        <f>IFERROR(VLOOKUP(Proc[[#This Row],[App]],Table2[],3,0),"open")</f>
        <v>ok</v>
      </c>
      <c r="C1435" s="55" t="s">
        <v>369</v>
      </c>
      <c r="D1435" s="152" t="s">
        <v>8320</v>
      </c>
      <c r="E1435" s="152" t="s">
        <v>1891</v>
      </c>
      <c r="F1435" s="85" t="s">
        <v>1891</v>
      </c>
      <c r="G1435" s="55" t="s">
        <v>406</v>
      </c>
      <c r="H1435" s="44" t="str">
        <f>IF(Proc[[#This Row],[type]]="LFF (MDG-F)",MID(Proc[[#This Row],[Obj]],13,10),"")</f>
        <v>2148TASA99</v>
      </c>
      <c r="I1435" s="152"/>
      <c r="J1435" s="44" t="b">
        <f>Proc[[#This Row],[Requested]]=Proc[[#This Row],[CurrentParent]]</f>
        <v>1</v>
      </c>
      <c r="K1435" s="107" t="str">
        <f>IF(Proc[[#This Row],[Author]]="Marcela Urrego",VLOOKUP(LEFT(Proc[[#This Row],[Requested]],1),Table3[#All],2,0),VLOOKUP(Proc[[#This Row],[Author]],Table4[],2,0))</f>
        <v>LS</v>
      </c>
      <c r="L1435" s="56" t="s">
        <v>1970</v>
      </c>
      <c r="M1435" s="52">
        <v>45790.424861111111</v>
      </c>
      <c r="N1435" s="54"/>
      <c r="O1435" s="54"/>
      <c r="P1435" s="52" t="str">
        <f ca="1">IF(Proc[[#This Row],[DaysAgeing]]&gt;5,"yep","on track")</f>
        <v>yep</v>
      </c>
      <c r="Q1435" s="2">
        <f ca="1">IF(Proc[[#This Row],[DateClosed]]="",ABS(NETWORKDAYS(Proc[[#This Row],[DateOpened]],TODAY()))-1,ABS(NETWORKDAYS(Proc[[#This Row],[DateOpened]],Proc[[#This Row],[DateClosed]]))-1)</f>
        <v>233</v>
      </c>
      <c r="R1435" s="52" t="s">
        <v>488</v>
      </c>
      <c r="S1435" s="44"/>
      <c r="T1435" s="153">
        <v>1434</v>
      </c>
    </row>
    <row r="1436" spans="1:20" hidden="1">
      <c r="A1436" s="47" t="s">
        <v>2236</v>
      </c>
      <c r="B1436" s="111" t="str">
        <f>IFERROR(VLOOKUP(Proc[[#This Row],[App]],Table2[],3,0),"open")</f>
        <v>ok</v>
      </c>
      <c r="C1436" s="55" t="s">
        <v>369</v>
      </c>
      <c r="D1436" s="152" t="s">
        <v>8321</v>
      </c>
      <c r="E1436" s="152" t="s">
        <v>1891</v>
      </c>
      <c r="F1436" s="85" t="s">
        <v>1891</v>
      </c>
      <c r="G1436" s="55" t="s">
        <v>406</v>
      </c>
      <c r="H1436" s="44" t="str">
        <f>IF(Proc[[#This Row],[type]]="LFF (MDG-F)",MID(Proc[[#This Row],[Obj]],13,10),"")</f>
        <v>2148TASB00</v>
      </c>
      <c r="I1436" s="152"/>
      <c r="J1436" s="44" t="b">
        <f>Proc[[#This Row],[Requested]]=Proc[[#This Row],[CurrentParent]]</f>
        <v>1</v>
      </c>
      <c r="K1436" s="107" t="str">
        <f>IF(Proc[[#This Row],[Author]]="Marcela Urrego",VLOOKUP(LEFT(Proc[[#This Row],[Requested]],1),Table3[#All],2,0),VLOOKUP(Proc[[#This Row],[Author]],Table4[],2,0))</f>
        <v>LS</v>
      </c>
      <c r="L1436" s="56" t="s">
        <v>1970</v>
      </c>
      <c r="M1436" s="52">
        <v>45790.424861111111</v>
      </c>
      <c r="N1436" s="54"/>
      <c r="O1436" s="54"/>
      <c r="P1436" s="52" t="str">
        <f ca="1">IF(Proc[[#This Row],[DaysAgeing]]&gt;5,"yep","on track")</f>
        <v>yep</v>
      </c>
      <c r="Q1436" s="2">
        <f ca="1">IF(Proc[[#This Row],[DateClosed]]="",ABS(NETWORKDAYS(Proc[[#This Row],[DateOpened]],TODAY()))-1,ABS(NETWORKDAYS(Proc[[#This Row],[DateOpened]],Proc[[#This Row],[DateClosed]]))-1)</f>
        <v>233</v>
      </c>
      <c r="R1436" s="52" t="s">
        <v>488</v>
      </c>
      <c r="S1436" s="44"/>
      <c r="T1436" s="153">
        <v>1435</v>
      </c>
    </row>
    <row r="1437" spans="1:20" hidden="1">
      <c r="A1437" s="47" t="s">
        <v>2236</v>
      </c>
      <c r="B1437" s="111" t="str">
        <f>IFERROR(VLOOKUP(Proc[[#This Row],[App]],Table2[],3,0),"open")</f>
        <v>ok</v>
      </c>
      <c r="C1437" s="55" t="s">
        <v>369</v>
      </c>
      <c r="D1437" s="152" t="s">
        <v>8322</v>
      </c>
      <c r="E1437" s="152" t="s">
        <v>1891</v>
      </c>
      <c r="F1437" s="85" t="s">
        <v>1891</v>
      </c>
      <c r="G1437" s="55" t="s">
        <v>406</v>
      </c>
      <c r="H1437" s="44" t="str">
        <f>IF(Proc[[#This Row],[type]]="LFF (MDG-F)",MID(Proc[[#This Row],[Obj]],13,10),"")</f>
        <v>2148TASB01</v>
      </c>
      <c r="I1437" s="152"/>
      <c r="J1437" s="44" t="b">
        <f>Proc[[#This Row],[Requested]]=Proc[[#This Row],[CurrentParent]]</f>
        <v>1</v>
      </c>
      <c r="K1437" s="107" t="str">
        <f>IF(Proc[[#This Row],[Author]]="Marcela Urrego",VLOOKUP(LEFT(Proc[[#This Row],[Requested]],1),Table3[#All],2,0),VLOOKUP(Proc[[#This Row],[Author]],Table4[],2,0))</f>
        <v>LS</v>
      </c>
      <c r="L1437" s="56" t="s">
        <v>1970</v>
      </c>
      <c r="M1437" s="52">
        <v>45790.424861111111</v>
      </c>
      <c r="N1437" s="54"/>
      <c r="O1437" s="54"/>
      <c r="P1437" s="52" t="str">
        <f ca="1">IF(Proc[[#This Row],[DaysAgeing]]&gt;5,"yep","on track")</f>
        <v>yep</v>
      </c>
      <c r="Q1437" s="2">
        <f ca="1">IF(Proc[[#This Row],[DateClosed]]="",ABS(NETWORKDAYS(Proc[[#This Row],[DateOpened]],TODAY()))-1,ABS(NETWORKDAYS(Proc[[#This Row],[DateOpened]],Proc[[#This Row],[DateClosed]]))-1)</f>
        <v>233</v>
      </c>
      <c r="R1437" s="52" t="s">
        <v>488</v>
      </c>
      <c r="S1437" s="44"/>
      <c r="T1437" s="153">
        <v>1436</v>
      </c>
    </row>
    <row r="1438" spans="1:20" hidden="1">
      <c r="A1438" s="47" t="s">
        <v>2236</v>
      </c>
      <c r="B1438" s="111" t="str">
        <f>IFERROR(VLOOKUP(Proc[[#This Row],[App]],Table2[],3,0),"open")</f>
        <v>ok</v>
      </c>
      <c r="C1438" s="55" t="s">
        <v>369</v>
      </c>
      <c r="D1438" s="152" t="s">
        <v>8323</v>
      </c>
      <c r="E1438" s="152" t="s">
        <v>1891</v>
      </c>
      <c r="F1438" s="85" t="s">
        <v>1891</v>
      </c>
      <c r="G1438" s="55" t="s">
        <v>406</v>
      </c>
      <c r="H1438" s="44" t="str">
        <f>IF(Proc[[#This Row],[type]]="LFF (MDG-F)",MID(Proc[[#This Row],[Obj]],13,10),"")</f>
        <v>2148TASB99</v>
      </c>
      <c r="I1438" s="152"/>
      <c r="J1438" s="44" t="b">
        <f>Proc[[#This Row],[Requested]]=Proc[[#This Row],[CurrentParent]]</f>
        <v>1</v>
      </c>
      <c r="K1438" s="107" t="str">
        <f>IF(Proc[[#This Row],[Author]]="Marcela Urrego",VLOOKUP(LEFT(Proc[[#This Row],[Requested]],1),Table3[#All],2,0),VLOOKUP(Proc[[#This Row],[Author]],Table4[],2,0))</f>
        <v>LS</v>
      </c>
      <c r="L1438" s="56" t="s">
        <v>1970</v>
      </c>
      <c r="M1438" s="52">
        <v>45790.424861111111</v>
      </c>
      <c r="N1438" s="54"/>
      <c r="O1438" s="54"/>
      <c r="P1438" s="52" t="str">
        <f ca="1">IF(Proc[[#This Row],[DaysAgeing]]&gt;5,"yep","on track")</f>
        <v>yep</v>
      </c>
      <c r="Q1438" s="2">
        <f ca="1">IF(Proc[[#This Row],[DateClosed]]="",ABS(NETWORKDAYS(Proc[[#This Row],[DateOpened]],TODAY()))-1,ABS(NETWORKDAYS(Proc[[#This Row],[DateOpened]],Proc[[#This Row],[DateClosed]]))-1)</f>
        <v>233</v>
      </c>
      <c r="R1438" s="52" t="s">
        <v>488</v>
      </c>
      <c r="S1438" s="44"/>
      <c r="T1438" s="153">
        <v>1437</v>
      </c>
    </row>
    <row r="1439" spans="1:20" hidden="1">
      <c r="A1439" s="47" t="s">
        <v>2236</v>
      </c>
      <c r="B1439" s="111" t="str">
        <f>IFERROR(VLOOKUP(Proc[[#This Row],[App]],Table2[],3,0),"open")</f>
        <v>ok</v>
      </c>
      <c r="C1439" s="55" t="s">
        <v>369</v>
      </c>
      <c r="D1439" s="152" t="s">
        <v>8324</v>
      </c>
      <c r="E1439" s="152" t="s">
        <v>1891</v>
      </c>
      <c r="F1439" s="85" t="s">
        <v>1891</v>
      </c>
      <c r="G1439" s="55" t="s">
        <v>406</v>
      </c>
      <c r="H1439" s="44" t="str">
        <f>IF(Proc[[#This Row],[type]]="LFF (MDG-F)",MID(Proc[[#This Row],[Obj]],13,10),"")</f>
        <v>2148TBSZ20</v>
      </c>
      <c r="I1439" s="152"/>
      <c r="J1439" s="44" t="b">
        <f>Proc[[#This Row],[Requested]]=Proc[[#This Row],[CurrentParent]]</f>
        <v>1</v>
      </c>
      <c r="K1439" s="107" t="str">
        <f>IF(Proc[[#This Row],[Author]]="Marcela Urrego",VLOOKUP(LEFT(Proc[[#This Row],[Requested]],1),Table3[#All],2,0),VLOOKUP(Proc[[#This Row],[Author]],Table4[],2,0))</f>
        <v>LS</v>
      </c>
      <c r="L1439" s="56" t="s">
        <v>1970</v>
      </c>
      <c r="M1439" s="52">
        <v>45790.424861111111</v>
      </c>
      <c r="N1439" s="54"/>
      <c r="O1439" s="54"/>
      <c r="P1439" s="52" t="str">
        <f ca="1">IF(Proc[[#This Row],[DaysAgeing]]&gt;5,"yep","on track")</f>
        <v>yep</v>
      </c>
      <c r="Q1439" s="2">
        <f ca="1">IF(Proc[[#This Row],[DateClosed]]="",ABS(NETWORKDAYS(Proc[[#This Row],[DateOpened]],TODAY()))-1,ABS(NETWORKDAYS(Proc[[#This Row],[DateOpened]],Proc[[#This Row],[DateClosed]]))-1)</f>
        <v>233</v>
      </c>
      <c r="R1439" s="52" t="s">
        <v>488</v>
      </c>
      <c r="S1439" s="44"/>
      <c r="T1439" s="153">
        <v>1438</v>
      </c>
    </row>
    <row r="1440" spans="1:20" hidden="1">
      <c r="A1440" s="47" t="s">
        <v>2236</v>
      </c>
      <c r="B1440" s="111" t="str">
        <f>IFERROR(VLOOKUP(Proc[[#This Row],[App]],Table2[],3,0),"open")</f>
        <v>ok</v>
      </c>
      <c r="C1440" s="55" t="s">
        <v>369</v>
      </c>
      <c r="D1440" s="152" t="s">
        <v>8325</v>
      </c>
      <c r="E1440" s="152" t="s">
        <v>1891</v>
      </c>
      <c r="F1440" s="85" t="s">
        <v>1891</v>
      </c>
      <c r="G1440" s="55" t="s">
        <v>406</v>
      </c>
      <c r="H1440" s="44" t="str">
        <f>IF(Proc[[#This Row],[type]]="LFF (MDG-F)",MID(Proc[[#This Row],[Obj]],13,10),"")</f>
        <v>2148TBSZ21</v>
      </c>
      <c r="I1440" s="152"/>
      <c r="J1440" s="44" t="b">
        <f>Proc[[#This Row],[Requested]]=Proc[[#This Row],[CurrentParent]]</f>
        <v>1</v>
      </c>
      <c r="K1440" s="107" t="str">
        <f>IF(Proc[[#This Row],[Author]]="Marcela Urrego",VLOOKUP(LEFT(Proc[[#This Row],[Requested]],1),Table3[#All],2,0),VLOOKUP(Proc[[#This Row],[Author]],Table4[],2,0))</f>
        <v>LS</v>
      </c>
      <c r="L1440" s="56" t="s">
        <v>1970</v>
      </c>
      <c r="M1440" s="52">
        <v>45790.424861111111</v>
      </c>
      <c r="N1440" s="54"/>
      <c r="O1440" s="54"/>
      <c r="P1440" s="52" t="str">
        <f ca="1">IF(Proc[[#This Row],[DaysAgeing]]&gt;5,"yep","on track")</f>
        <v>yep</v>
      </c>
      <c r="Q1440" s="2">
        <f ca="1">IF(Proc[[#This Row],[DateClosed]]="",ABS(NETWORKDAYS(Proc[[#This Row],[DateOpened]],TODAY()))-1,ABS(NETWORKDAYS(Proc[[#This Row],[DateOpened]],Proc[[#This Row],[DateClosed]]))-1)</f>
        <v>233</v>
      </c>
      <c r="R1440" s="52" t="s">
        <v>488</v>
      </c>
      <c r="S1440" s="44"/>
      <c r="T1440" s="153">
        <v>1439</v>
      </c>
    </row>
    <row r="1441" spans="1:20" hidden="1">
      <c r="A1441" s="47" t="s">
        <v>2236</v>
      </c>
      <c r="B1441" s="111" t="str">
        <f>IFERROR(VLOOKUP(Proc[[#This Row],[App]],Table2[],3,0),"open")</f>
        <v>ok</v>
      </c>
      <c r="C1441" s="55" t="s">
        <v>369</v>
      </c>
      <c r="D1441" s="152" t="s">
        <v>8326</v>
      </c>
      <c r="E1441" s="152" t="s">
        <v>1891</v>
      </c>
      <c r="F1441" s="85" t="s">
        <v>1891</v>
      </c>
      <c r="G1441" s="55" t="s">
        <v>406</v>
      </c>
      <c r="H1441" s="44" t="str">
        <f>IF(Proc[[#This Row],[type]]="LFF (MDG-F)",MID(Proc[[#This Row],[Obj]],13,10),"")</f>
        <v>2148TFSZ64</v>
      </c>
      <c r="I1441" s="152"/>
      <c r="J1441" s="44" t="b">
        <f>Proc[[#This Row],[Requested]]=Proc[[#This Row],[CurrentParent]]</f>
        <v>1</v>
      </c>
      <c r="K1441" s="107" t="str">
        <f>IF(Proc[[#This Row],[Author]]="Marcela Urrego",VLOOKUP(LEFT(Proc[[#This Row],[Requested]],1),Table3[#All],2,0),VLOOKUP(Proc[[#This Row],[Author]],Table4[],2,0))</f>
        <v>LS</v>
      </c>
      <c r="L1441" s="56" t="s">
        <v>1970</v>
      </c>
      <c r="M1441" s="52">
        <v>45790.424861111111</v>
      </c>
      <c r="N1441" s="54"/>
      <c r="O1441" s="54"/>
      <c r="P1441" s="52" t="str">
        <f ca="1">IF(Proc[[#This Row],[DaysAgeing]]&gt;5,"yep","on track")</f>
        <v>yep</v>
      </c>
      <c r="Q1441" s="2">
        <f ca="1">IF(Proc[[#This Row],[DateClosed]]="",ABS(NETWORKDAYS(Proc[[#This Row],[DateOpened]],TODAY()))-1,ABS(NETWORKDAYS(Proc[[#This Row],[DateOpened]],Proc[[#This Row],[DateClosed]]))-1)</f>
        <v>233</v>
      </c>
      <c r="R1441" s="52" t="s">
        <v>488</v>
      </c>
      <c r="S1441" s="44"/>
      <c r="T1441" s="153">
        <v>1440</v>
      </c>
    </row>
    <row r="1442" spans="1:20" hidden="1">
      <c r="A1442" s="47" t="s">
        <v>2236</v>
      </c>
      <c r="B1442" s="111" t="str">
        <f>IFERROR(VLOOKUP(Proc[[#This Row],[App]],Table2[],3,0),"open")</f>
        <v>ok</v>
      </c>
      <c r="C1442" s="55" t="s">
        <v>369</v>
      </c>
      <c r="D1442" s="152" t="s">
        <v>8327</v>
      </c>
      <c r="E1442" s="152" t="s">
        <v>1891</v>
      </c>
      <c r="F1442" s="85" t="s">
        <v>1891</v>
      </c>
      <c r="G1442" s="55" t="s">
        <v>406</v>
      </c>
      <c r="H1442" s="44" t="str">
        <f>IF(Proc[[#This Row],[type]]="LFF (MDG-F)",MID(Proc[[#This Row],[Obj]],13,10),"")</f>
        <v>2148TKSZ70</v>
      </c>
      <c r="I1442" s="152"/>
      <c r="J1442" s="44" t="b">
        <f>Proc[[#This Row],[Requested]]=Proc[[#This Row],[CurrentParent]]</f>
        <v>1</v>
      </c>
      <c r="K1442" s="107" t="str">
        <f>IF(Proc[[#This Row],[Author]]="Marcela Urrego",VLOOKUP(LEFT(Proc[[#This Row],[Requested]],1),Table3[#All],2,0),VLOOKUP(Proc[[#This Row],[Author]],Table4[],2,0))</f>
        <v>LS</v>
      </c>
      <c r="L1442" s="56" t="s">
        <v>1970</v>
      </c>
      <c r="M1442" s="52">
        <v>45790.424861111111</v>
      </c>
      <c r="N1442" s="54"/>
      <c r="O1442" s="54"/>
      <c r="P1442" s="52" t="str">
        <f ca="1">IF(Proc[[#This Row],[DaysAgeing]]&gt;5,"yep","on track")</f>
        <v>yep</v>
      </c>
      <c r="Q1442" s="2">
        <f ca="1">IF(Proc[[#This Row],[DateClosed]]="",ABS(NETWORKDAYS(Proc[[#This Row],[DateOpened]],TODAY()))-1,ABS(NETWORKDAYS(Proc[[#This Row],[DateOpened]],Proc[[#This Row],[DateClosed]]))-1)</f>
        <v>233</v>
      </c>
      <c r="R1442" s="52" t="s">
        <v>488</v>
      </c>
      <c r="S1442" s="44"/>
      <c r="T1442" s="153">
        <v>1441</v>
      </c>
    </row>
    <row r="1443" spans="1:20" hidden="1">
      <c r="A1443" s="47" t="s">
        <v>2236</v>
      </c>
      <c r="B1443" s="111" t="str">
        <f>IFERROR(VLOOKUP(Proc[[#This Row],[App]],Table2[],3,0),"open")</f>
        <v>ok</v>
      </c>
      <c r="C1443" s="55" t="s">
        <v>369</v>
      </c>
      <c r="D1443" s="152" t="s">
        <v>8328</v>
      </c>
      <c r="E1443" s="152" t="s">
        <v>1891</v>
      </c>
      <c r="F1443" s="85" t="s">
        <v>1891</v>
      </c>
      <c r="G1443" s="55" t="s">
        <v>406</v>
      </c>
      <c r="H1443" s="44" t="str">
        <f>IF(Proc[[#This Row],[type]]="LFF (MDG-F)",MID(Proc[[#This Row],[Obj]],13,10),"")</f>
        <v>2148TQSZ91</v>
      </c>
      <c r="I1443" s="152"/>
      <c r="J1443" s="44" t="b">
        <f>Proc[[#This Row],[Requested]]=Proc[[#This Row],[CurrentParent]]</f>
        <v>1</v>
      </c>
      <c r="K1443" s="107" t="str">
        <f>IF(Proc[[#This Row],[Author]]="Marcela Urrego",VLOOKUP(LEFT(Proc[[#This Row],[Requested]],1),Table3[#All],2,0),VLOOKUP(Proc[[#This Row],[Author]],Table4[],2,0))</f>
        <v>LS</v>
      </c>
      <c r="L1443" s="56" t="s">
        <v>1970</v>
      </c>
      <c r="M1443" s="52">
        <v>45790.424861111111</v>
      </c>
      <c r="N1443" s="54"/>
      <c r="O1443" s="54"/>
      <c r="P1443" s="52" t="str">
        <f ca="1">IF(Proc[[#This Row],[DaysAgeing]]&gt;5,"yep","on track")</f>
        <v>yep</v>
      </c>
      <c r="Q1443" s="2">
        <f ca="1">IF(Proc[[#This Row],[DateClosed]]="",ABS(NETWORKDAYS(Proc[[#This Row],[DateOpened]],TODAY()))-1,ABS(NETWORKDAYS(Proc[[#This Row],[DateOpened]],Proc[[#This Row],[DateClosed]]))-1)</f>
        <v>233</v>
      </c>
      <c r="R1443" s="52" t="s">
        <v>488</v>
      </c>
      <c r="S1443" s="44"/>
      <c r="T1443" s="153">
        <v>1442</v>
      </c>
    </row>
    <row r="1444" spans="1:20" hidden="1">
      <c r="A1444" s="47" t="s">
        <v>2236</v>
      </c>
      <c r="B1444" s="111" t="str">
        <f>IFERROR(VLOOKUP(Proc[[#This Row],[App]],Table2[],3,0),"open")</f>
        <v>ok</v>
      </c>
      <c r="C1444" s="55" t="s">
        <v>369</v>
      </c>
      <c r="D1444" s="152" t="s">
        <v>8329</v>
      </c>
      <c r="E1444" s="152" t="s">
        <v>1891</v>
      </c>
      <c r="F1444" s="85" t="s">
        <v>1891</v>
      </c>
      <c r="G1444" s="55" t="s">
        <v>406</v>
      </c>
      <c r="H1444" s="44" t="str">
        <f>IF(Proc[[#This Row],[type]]="LFF (MDG-F)",MID(Proc[[#This Row],[Obj]],13,10),"")</f>
        <v>2148TQSZ92</v>
      </c>
      <c r="I1444" s="152"/>
      <c r="J1444" s="44" t="b">
        <f>Proc[[#This Row],[Requested]]=Proc[[#This Row],[CurrentParent]]</f>
        <v>1</v>
      </c>
      <c r="K1444" s="107" t="str">
        <f>IF(Proc[[#This Row],[Author]]="Marcela Urrego",VLOOKUP(LEFT(Proc[[#This Row],[Requested]],1),Table3[#All],2,0),VLOOKUP(Proc[[#This Row],[Author]],Table4[],2,0))</f>
        <v>LS</v>
      </c>
      <c r="L1444" s="56" t="s">
        <v>1970</v>
      </c>
      <c r="M1444" s="52">
        <v>45790.424861111111</v>
      </c>
      <c r="N1444" s="54"/>
      <c r="O1444" s="54"/>
      <c r="P1444" s="52" t="str">
        <f ca="1">IF(Proc[[#This Row],[DaysAgeing]]&gt;5,"yep","on track")</f>
        <v>yep</v>
      </c>
      <c r="Q1444" s="2">
        <f ca="1">IF(Proc[[#This Row],[DateClosed]]="",ABS(NETWORKDAYS(Proc[[#This Row],[DateOpened]],TODAY()))-1,ABS(NETWORKDAYS(Proc[[#This Row],[DateOpened]],Proc[[#This Row],[DateClosed]]))-1)</f>
        <v>233</v>
      </c>
      <c r="R1444" s="52" t="s">
        <v>488</v>
      </c>
      <c r="S1444" s="44"/>
      <c r="T1444" s="153">
        <v>1443</v>
      </c>
    </row>
    <row r="1445" spans="1:20" hidden="1">
      <c r="A1445" s="47" t="s">
        <v>2236</v>
      </c>
      <c r="B1445" s="111" t="str">
        <f>IFERROR(VLOOKUP(Proc[[#This Row],[App]],Table2[],3,0),"open")</f>
        <v>ok</v>
      </c>
      <c r="C1445" s="55" t="s">
        <v>369</v>
      </c>
      <c r="D1445" s="152" t="s">
        <v>8669</v>
      </c>
      <c r="E1445" s="152" t="s">
        <v>1891</v>
      </c>
      <c r="F1445" s="85" t="s">
        <v>1891</v>
      </c>
      <c r="G1445" s="55" t="s">
        <v>406</v>
      </c>
      <c r="H1445" s="44" t="str">
        <f>IF(Proc[[#This Row],[type]]="LFF (MDG-F)",MID(Proc[[#This Row],[Obj]],13,10),"")</f>
        <v>2148TCSZ30</v>
      </c>
      <c r="I1445" s="152"/>
      <c r="J1445" s="44" t="b">
        <f>Proc[[#This Row],[Requested]]=Proc[[#This Row],[CurrentParent]]</f>
        <v>1</v>
      </c>
      <c r="K1445" s="107" t="str">
        <f>IF(Proc[[#This Row],[Author]]="Marcela Urrego",VLOOKUP(LEFT(Proc[[#This Row],[Requested]],1),Table3[#All],2,0),VLOOKUP(Proc[[#This Row],[Author]],Table4[],2,0))</f>
        <v>LS</v>
      </c>
      <c r="L1445" s="56" t="s">
        <v>1970</v>
      </c>
      <c r="M1445" s="52">
        <v>45790.424861111111</v>
      </c>
      <c r="N1445" s="54"/>
      <c r="O1445" s="54"/>
      <c r="P1445" s="52" t="str">
        <f ca="1">IF(Proc[[#This Row],[DaysAgeing]]&gt;5,"yep","on track")</f>
        <v>yep</v>
      </c>
      <c r="Q1445" s="2">
        <f ca="1">IF(Proc[[#This Row],[DateClosed]]="",ABS(NETWORKDAYS(Proc[[#This Row],[DateOpened]],TODAY()))-1,ABS(NETWORKDAYS(Proc[[#This Row],[DateOpened]],Proc[[#This Row],[DateClosed]]))-1)</f>
        <v>233</v>
      </c>
      <c r="R1445" s="52" t="s">
        <v>488</v>
      </c>
      <c r="S1445" s="44"/>
      <c r="T1445" s="153">
        <v>1444</v>
      </c>
    </row>
    <row r="1446" spans="1:20" hidden="1">
      <c r="A1446" s="47" t="s">
        <v>2236</v>
      </c>
      <c r="B1446" s="111" t="str">
        <f>IFERROR(VLOOKUP(Proc[[#This Row],[App]],Table2[],3,0),"open")</f>
        <v>ok</v>
      </c>
      <c r="C1446" s="55" t="s">
        <v>369</v>
      </c>
      <c r="D1446" s="152" t="s">
        <v>8670</v>
      </c>
      <c r="E1446" s="152" t="s">
        <v>1891</v>
      </c>
      <c r="F1446" s="85" t="s">
        <v>1891</v>
      </c>
      <c r="G1446" s="55" t="s">
        <v>406</v>
      </c>
      <c r="H1446" s="44" t="str">
        <f>IF(Proc[[#This Row],[type]]="LFF (MDG-F)",MID(Proc[[#This Row],[Obj]],13,10),"")</f>
        <v>2148TFSZ60</v>
      </c>
      <c r="I1446" s="152"/>
      <c r="J1446" s="44" t="b">
        <f>Proc[[#This Row],[Requested]]=Proc[[#This Row],[CurrentParent]]</f>
        <v>1</v>
      </c>
      <c r="K1446" s="107" t="str">
        <f>IF(Proc[[#This Row],[Author]]="Marcela Urrego",VLOOKUP(LEFT(Proc[[#This Row],[Requested]],1),Table3[#All],2,0),VLOOKUP(Proc[[#This Row],[Author]],Table4[],2,0))</f>
        <v>LS</v>
      </c>
      <c r="L1446" s="56" t="s">
        <v>1970</v>
      </c>
      <c r="M1446" s="52">
        <v>45790.424861111111</v>
      </c>
      <c r="N1446" s="54"/>
      <c r="O1446" s="54"/>
      <c r="P1446" s="52" t="str">
        <f ca="1">IF(Proc[[#This Row],[DaysAgeing]]&gt;5,"yep","on track")</f>
        <v>yep</v>
      </c>
      <c r="Q1446" s="2">
        <f ca="1">IF(Proc[[#This Row],[DateClosed]]="",ABS(NETWORKDAYS(Proc[[#This Row],[DateOpened]],TODAY()))-1,ABS(NETWORKDAYS(Proc[[#This Row],[DateOpened]],Proc[[#This Row],[DateClosed]]))-1)</f>
        <v>233</v>
      </c>
      <c r="R1446" s="52" t="s">
        <v>488</v>
      </c>
      <c r="S1446" s="44"/>
      <c r="T1446" s="153">
        <v>1445</v>
      </c>
    </row>
    <row r="1447" spans="1:20" hidden="1">
      <c r="A1447" s="47" t="s">
        <v>2236</v>
      </c>
      <c r="B1447" s="111" t="str">
        <f>IFERROR(VLOOKUP(Proc[[#This Row],[App]],Table2[],3,0),"open")</f>
        <v>ok</v>
      </c>
      <c r="C1447" s="55" t="s">
        <v>369</v>
      </c>
      <c r="D1447" s="152" t="s">
        <v>8671</v>
      </c>
      <c r="E1447" s="152" t="s">
        <v>1891</v>
      </c>
      <c r="F1447" s="85" t="s">
        <v>1891</v>
      </c>
      <c r="G1447" s="55" t="s">
        <v>406</v>
      </c>
      <c r="H1447" s="44" t="str">
        <f>IF(Proc[[#This Row],[type]]="LFF (MDG-F)",MID(Proc[[#This Row],[Obj]],13,10),"")</f>
        <v>2148TFSZ61</v>
      </c>
      <c r="I1447" s="152"/>
      <c r="J1447" s="44" t="b">
        <f>Proc[[#This Row],[Requested]]=Proc[[#This Row],[CurrentParent]]</f>
        <v>1</v>
      </c>
      <c r="K1447" s="107" t="str">
        <f>IF(Proc[[#This Row],[Author]]="Marcela Urrego",VLOOKUP(LEFT(Proc[[#This Row],[Requested]],1),Table3[#All],2,0),VLOOKUP(Proc[[#This Row],[Author]],Table4[],2,0))</f>
        <v>LS</v>
      </c>
      <c r="L1447" s="56" t="s">
        <v>1970</v>
      </c>
      <c r="M1447" s="52">
        <v>45790.424861111111</v>
      </c>
      <c r="N1447" s="54"/>
      <c r="O1447" s="54"/>
      <c r="P1447" s="52" t="str">
        <f ca="1">IF(Proc[[#This Row],[DaysAgeing]]&gt;5,"yep","on track")</f>
        <v>yep</v>
      </c>
      <c r="Q1447" s="2">
        <f ca="1">IF(Proc[[#This Row],[DateClosed]]="",ABS(NETWORKDAYS(Proc[[#This Row],[DateOpened]],TODAY()))-1,ABS(NETWORKDAYS(Proc[[#This Row],[DateOpened]],Proc[[#This Row],[DateClosed]]))-1)</f>
        <v>233</v>
      </c>
      <c r="R1447" s="52" t="s">
        <v>488</v>
      </c>
      <c r="S1447" s="44"/>
      <c r="T1447" s="153">
        <v>1446</v>
      </c>
    </row>
    <row r="1448" spans="1:20" hidden="1">
      <c r="A1448" s="47" t="s">
        <v>2236</v>
      </c>
      <c r="B1448" s="111" t="str">
        <f>IFERROR(VLOOKUP(Proc[[#This Row],[App]],Table2[],3,0),"open")</f>
        <v>ok</v>
      </c>
      <c r="C1448" s="55" t="s">
        <v>369</v>
      </c>
      <c r="D1448" s="152" t="s">
        <v>4080</v>
      </c>
      <c r="E1448" s="152" t="s">
        <v>1891</v>
      </c>
      <c r="F1448" s="85" t="s">
        <v>1891</v>
      </c>
      <c r="G1448" s="55" t="s">
        <v>406</v>
      </c>
      <c r="H1448" s="44" t="str">
        <f>IF(Proc[[#This Row],[type]]="LFF (MDG-F)",MID(Proc[[#This Row],[Obj]],13,10),"")</f>
        <v>2148TFSZ62</v>
      </c>
      <c r="I1448" s="152"/>
      <c r="J1448" s="44" t="b">
        <f>Proc[[#This Row],[Requested]]=Proc[[#This Row],[CurrentParent]]</f>
        <v>1</v>
      </c>
      <c r="K1448" s="107" t="str">
        <f>IF(Proc[[#This Row],[Author]]="Marcela Urrego",VLOOKUP(LEFT(Proc[[#This Row],[Requested]],1),Table3[#All],2,0),VLOOKUP(Proc[[#This Row],[Author]],Table4[],2,0))</f>
        <v>LS</v>
      </c>
      <c r="L1448" s="56" t="s">
        <v>1970</v>
      </c>
      <c r="M1448" s="52">
        <v>45790.424861111111</v>
      </c>
      <c r="N1448" s="54"/>
      <c r="O1448" s="54"/>
      <c r="P1448" s="52" t="str">
        <f ca="1">IF(Proc[[#This Row],[DaysAgeing]]&gt;5,"yep","on track")</f>
        <v>yep</v>
      </c>
      <c r="Q1448" s="2">
        <f ca="1">IF(Proc[[#This Row],[DateClosed]]="",ABS(NETWORKDAYS(Proc[[#This Row],[DateOpened]],TODAY()))-1,ABS(NETWORKDAYS(Proc[[#This Row],[DateOpened]],Proc[[#This Row],[DateClosed]]))-1)</f>
        <v>233</v>
      </c>
      <c r="R1448" s="52" t="s">
        <v>488</v>
      </c>
      <c r="S1448" s="44"/>
      <c r="T1448" s="153">
        <v>1447</v>
      </c>
    </row>
    <row r="1449" spans="1:20" hidden="1">
      <c r="A1449" s="47" t="s">
        <v>2236</v>
      </c>
      <c r="B1449" s="111" t="str">
        <f>IFERROR(VLOOKUP(Proc[[#This Row],[App]],Table2[],3,0),"open")</f>
        <v>ok</v>
      </c>
      <c r="C1449" s="55" t="s">
        <v>369</v>
      </c>
      <c r="D1449" s="152" t="s">
        <v>8672</v>
      </c>
      <c r="E1449" s="152" t="s">
        <v>1891</v>
      </c>
      <c r="F1449" s="85" t="s">
        <v>1891</v>
      </c>
      <c r="G1449" s="55" t="s">
        <v>406</v>
      </c>
      <c r="H1449" s="44" t="str">
        <f>IF(Proc[[#This Row],[type]]="LFF (MDG-F)",MID(Proc[[#This Row],[Obj]],13,10),"")</f>
        <v>2148TFSZ63</v>
      </c>
      <c r="I1449" s="152"/>
      <c r="J1449" s="44" t="b">
        <f>Proc[[#This Row],[Requested]]=Proc[[#This Row],[CurrentParent]]</f>
        <v>1</v>
      </c>
      <c r="K1449" s="107" t="str">
        <f>IF(Proc[[#This Row],[Author]]="Marcela Urrego",VLOOKUP(LEFT(Proc[[#This Row],[Requested]],1),Table3[#All],2,0),VLOOKUP(Proc[[#This Row],[Author]],Table4[],2,0))</f>
        <v>LS</v>
      </c>
      <c r="L1449" s="56" t="s">
        <v>1970</v>
      </c>
      <c r="M1449" s="52">
        <v>45790.424861111111</v>
      </c>
      <c r="N1449" s="54"/>
      <c r="O1449" s="54"/>
      <c r="P1449" s="52" t="str">
        <f ca="1">IF(Proc[[#This Row],[DaysAgeing]]&gt;5,"yep","on track")</f>
        <v>yep</v>
      </c>
      <c r="Q1449" s="2">
        <f ca="1">IF(Proc[[#This Row],[DateClosed]]="",ABS(NETWORKDAYS(Proc[[#This Row],[DateOpened]],TODAY()))-1,ABS(NETWORKDAYS(Proc[[#This Row],[DateOpened]],Proc[[#This Row],[DateClosed]]))-1)</f>
        <v>233</v>
      </c>
      <c r="R1449" s="52" t="s">
        <v>488</v>
      </c>
      <c r="S1449" s="44"/>
      <c r="T1449" s="153">
        <v>1448</v>
      </c>
    </row>
    <row r="1450" spans="1:20" hidden="1">
      <c r="A1450" s="47" t="s">
        <v>2236</v>
      </c>
      <c r="B1450" s="111" t="str">
        <f>IFERROR(VLOOKUP(Proc[[#This Row],[App]],Table2[],3,0),"open")</f>
        <v>ok</v>
      </c>
      <c r="C1450" s="55" t="s">
        <v>369</v>
      </c>
      <c r="D1450" s="152" t="s">
        <v>2238</v>
      </c>
      <c r="E1450" s="152" t="s">
        <v>1891</v>
      </c>
      <c r="F1450" s="85" t="s">
        <v>1891</v>
      </c>
      <c r="G1450" s="55" t="s">
        <v>406</v>
      </c>
      <c r="H1450" s="44" t="str">
        <f>IF(Proc[[#This Row],[type]]="LFF (MDG-F)",MID(Proc[[#This Row],[Obj]],13,10),"")</f>
        <v>2148TASA00</v>
      </c>
      <c r="I1450" s="152"/>
      <c r="J1450" s="44" t="b">
        <f>Proc[[#This Row],[Requested]]=Proc[[#This Row],[CurrentParent]]</f>
        <v>1</v>
      </c>
      <c r="K1450" s="107" t="str">
        <f>IF(Proc[[#This Row],[Author]]="Marcela Urrego",VLOOKUP(LEFT(Proc[[#This Row],[Requested]],1),Table3[#All],2,0),VLOOKUP(Proc[[#This Row],[Author]],Table4[],2,0))</f>
        <v>LS</v>
      </c>
      <c r="L1450" s="56" t="s">
        <v>1970</v>
      </c>
      <c r="M1450" s="52">
        <v>45790.424861111111</v>
      </c>
      <c r="N1450" s="54"/>
      <c r="O1450" s="54"/>
      <c r="P1450" s="52" t="str">
        <f ca="1">IF(Proc[[#This Row],[DaysAgeing]]&gt;5,"yep","on track")</f>
        <v>yep</v>
      </c>
      <c r="Q1450" s="2">
        <f ca="1">IF(Proc[[#This Row],[DateClosed]]="",ABS(NETWORKDAYS(Proc[[#This Row],[DateOpened]],TODAY()))-1,ABS(NETWORKDAYS(Proc[[#This Row],[DateOpened]],Proc[[#This Row],[DateClosed]]))-1)</f>
        <v>233</v>
      </c>
      <c r="R1450" s="52" t="s">
        <v>488</v>
      </c>
      <c r="S1450" s="44"/>
      <c r="T1450" s="153">
        <v>1449</v>
      </c>
    </row>
    <row r="1451" spans="1:20" hidden="1">
      <c r="A1451" s="47" t="s">
        <v>2236</v>
      </c>
      <c r="B1451" s="111" t="str">
        <f>IFERROR(VLOOKUP(Proc[[#This Row],[App]],Table2[],3,0),"open")</f>
        <v>ok</v>
      </c>
      <c r="C1451" s="55" t="s">
        <v>369</v>
      </c>
      <c r="D1451" s="152" t="s">
        <v>2238</v>
      </c>
      <c r="E1451" s="152" t="s">
        <v>1891</v>
      </c>
      <c r="F1451" s="85" t="s">
        <v>1891</v>
      </c>
      <c r="G1451" s="55" t="s">
        <v>406</v>
      </c>
      <c r="H1451" s="44" t="str">
        <f>IF(Proc[[#This Row],[type]]="LFF (MDG-F)",MID(Proc[[#This Row],[Obj]],13,10),"")</f>
        <v>2148TASA00</v>
      </c>
      <c r="I1451" s="152"/>
      <c r="J1451" s="44" t="b">
        <f>Proc[[#This Row],[Requested]]=Proc[[#This Row],[CurrentParent]]</f>
        <v>1</v>
      </c>
      <c r="K1451" s="107" t="str">
        <f>IF(Proc[[#This Row],[Author]]="Marcela Urrego",VLOOKUP(LEFT(Proc[[#This Row],[Requested]],1),Table3[#All],2,0),VLOOKUP(Proc[[#This Row],[Author]],Table4[],2,0))</f>
        <v>LS</v>
      </c>
      <c r="L1451" s="56" t="s">
        <v>1970</v>
      </c>
      <c r="M1451" s="52">
        <v>45790.424861111111</v>
      </c>
      <c r="N1451" s="54"/>
      <c r="O1451" s="54"/>
      <c r="P1451" s="52" t="str">
        <f ca="1">IF(Proc[[#This Row],[DaysAgeing]]&gt;5,"yep","on track")</f>
        <v>yep</v>
      </c>
      <c r="Q1451" s="2">
        <f ca="1">IF(Proc[[#This Row],[DateClosed]]="",ABS(NETWORKDAYS(Proc[[#This Row],[DateOpened]],TODAY()))-1,ABS(NETWORKDAYS(Proc[[#This Row],[DateOpened]],Proc[[#This Row],[DateClosed]]))-1)</f>
        <v>233</v>
      </c>
      <c r="R1451" s="52" t="s">
        <v>488</v>
      </c>
      <c r="S1451" s="44"/>
      <c r="T1451" s="153">
        <v>1450</v>
      </c>
    </row>
    <row r="1452" spans="1:20" hidden="1">
      <c r="A1452" s="47" t="s">
        <v>2236</v>
      </c>
      <c r="B1452" s="111" t="str">
        <f>IFERROR(VLOOKUP(Proc[[#This Row],[App]],Table2[],3,0),"open")</f>
        <v>ok</v>
      </c>
      <c r="C1452" s="55" t="s">
        <v>369</v>
      </c>
      <c r="D1452" s="152" t="s">
        <v>8673</v>
      </c>
      <c r="E1452" s="152" t="s">
        <v>1891</v>
      </c>
      <c r="F1452" s="85" t="s">
        <v>1891</v>
      </c>
      <c r="G1452" s="55" t="s">
        <v>406</v>
      </c>
      <c r="H1452" s="44" t="str">
        <f>IF(Proc[[#This Row],[type]]="LFF (MDG-F)",MID(Proc[[#This Row],[Obj]],13,10),"")</f>
        <v>2148TASA00</v>
      </c>
      <c r="I1452" s="152"/>
      <c r="J1452" s="44" t="b">
        <f>Proc[[#This Row],[Requested]]=Proc[[#This Row],[CurrentParent]]</f>
        <v>1</v>
      </c>
      <c r="K1452" s="107" t="str">
        <f>IF(Proc[[#This Row],[Author]]="Marcela Urrego",VLOOKUP(LEFT(Proc[[#This Row],[Requested]],1),Table3[#All],2,0),VLOOKUP(Proc[[#This Row],[Author]],Table4[],2,0))</f>
        <v>LS</v>
      </c>
      <c r="L1452" s="56" t="s">
        <v>1970</v>
      </c>
      <c r="M1452" s="52">
        <v>45790.424861111111</v>
      </c>
      <c r="N1452" s="54"/>
      <c r="O1452" s="54"/>
      <c r="P1452" s="52" t="str">
        <f ca="1">IF(Proc[[#This Row],[DaysAgeing]]&gt;5,"yep","on track")</f>
        <v>yep</v>
      </c>
      <c r="Q1452" s="2">
        <f ca="1">IF(Proc[[#This Row],[DateClosed]]="",ABS(NETWORKDAYS(Proc[[#This Row],[DateOpened]],TODAY()))-1,ABS(NETWORKDAYS(Proc[[#This Row],[DateOpened]],Proc[[#This Row],[DateClosed]]))-1)</f>
        <v>233</v>
      </c>
      <c r="R1452" s="52" t="s">
        <v>488</v>
      </c>
      <c r="S1452" s="44"/>
      <c r="T1452" s="153">
        <v>1451</v>
      </c>
    </row>
    <row r="1453" spans="1:20" hidden="1">
      <c r="A1453" s="47" t="s">
        <v>2236</v>
      </c>
      <c r="B1453" s="111" t="str">
        <f>IFERROR(VLOOKUP(Proc[[#This Row],[App]],Table2[],3,0),"open")</f>
        <v>ok</v>
      </c>
      <c r="C1453" s="55" t="s">
        <v>369</v>
      </c>
      <c r="D1453" s="152" t="s">
        <v>2237</v>
      </c>
      <c r="E1453" s="152" t="s">
        <v>1891</v>
      </c>
      <c r="F1453" s="85" t="s">
        <v>1891</v>
      </c>
      <c r="G1453" s="55" t="s">
        <v>406</v>
      </c>
      <c r="H1453" s="44" t="str">
        <f>IF(Proc[[#This Row],[type]]="LFF (MDG-F)",MID(Proc[[#This Row],[Obj]],13,10),"")</f>
        <v>2148TASA00</v>
      </c>
      <c r="I1453" s="152"/>
      <c r="J1453" s="44" t="b">
        <f>Proc[[#This Row],[Requested]]=Proc[[#This Row],[CurrentParent]]</f>
        <v>1</v>
      </c>
      <c r="K1453" s="107" t="str">
        <f>IF(Proc[[#This Row],[Author]]="Marcela Urrego",VLOOKUP(LEFT(Proc[[#This Row],[Requested]],1),Table3[#All],2,0),VLOOKUP(Proc[[#This Row],[Author]],Table4[],2,0))</f>
        <v>LS</v>
      </c>
      <c r="L1453" s="56" t="s">
        <v>1970</v>
      </c>
      <c r="M1453" s="52">
        <v>45790.424861111111</v>
      </c>
      <c r="N1453" s="54"/>
      <c r="O1453" s="54"/>
      <c r="P1453" s="52" t="str">
        <f ca="1">IF(Proc[[#This Row],[DaysAgeing]]&gt;5,"yep","on track")</f>
        <v>yep</v>
      </c>
      <c r="Q1453" s="2">
        <f ca="1">IF(Proc[[#This Row],[DateClosed]]="",ABS(NETWORKDAYS(Proc[[#This Row],[DateOpened]],TODAY()))-1,ABS(NETWORKDAYS(Proc[[#This Row],[DateOpened]],Proc[[#This Row],[DateClosed]]))-1)</f>
        <v>233</v>
      </c>
      <c r="R1453" s="52" t="s">
        <v>488</v>
      </c>
      <c r="S1453" s="44"/>
      <c r="T1453" s="153">
        <v>1452</v>
      </c>
    </row>
    <row r="1454" spans="1:20" hidden="1">
      <c r="A1454" t="s">
        <v>2239</v>
      </c>
      <c r="B1454" s="111" t="str">
        <f>IFERROR(VLOOKUP(Proc[[#This Row],[App]],Table2[],3,0),"open")</f>
        <v>ok</v>
      </c>
      <c r="C1454" t="s">
        <v>369</v>
      </c>
      <c r="D1454" s="152" t="s">
        <v>8674</v>
      </c>
      <c r="E1454" s="152" t="s">
        <v>2242</v>
      </c>
      <c r="F1454" s="85" t="s">
        <v>2242</v>
      </c>
      <c r="G1454" s="55" t="s">
        <v>406</v>
      </c>
      <c r="H1454" s="56" t="str">
        <f>IF(Proc[[#This Row],[type]]="LFF (MDG-F)",MID(Proc[[#This Row],[Obj]],13,10),"")</f>
        <v>DE04G0IT99</v>
      </c>
      <c r="I1454" s="152"/>
      <c r="J1454" s="56" t="b">
        <f>Proc[[#This Row],[Requested]]=Proc[[#This Row],[CurrentParent]]</f>
        <v>1</v>
      </c>
      <c r="K1454" s="107" t="str">
        <f>IF(Proc[[#This Row],[Author]]="Marcela Urrego",VLOOKUP(LEFT(Proc[[#This Row],[Requested]],1),Table3[#All],2,0),VLOOKUP(Proc[[#This Row],[Author]],Table4[],2,0))</f>
        <v>MGF</v>
      </c>
      <c r="L1454" s="56" t="s">
        <v>1970</v>
      </c>
      <c r="M1454" s="52">
        <v>45790.424861111111</v>
      </c>
      <c r="N1454" s="54">
        <v>45796</v>
      </c>
      <c r="O1454" s="54">
        <v>45796</v>
      </c>
      <c r="P1454" s="52" t="str">
        <f ca="1">IF(Proc[[#This Row],[DaysAgeing]]&gt;5,"yep","on track")</f>
        <v>on track</v>
      </c>
      <c r="Q1454" s="2">
        <f ca="1">IF(Proc[[#This Row],[DateClosed]]="",ABS(NETWORKDAYS(Proc[[#This Row],[DateOpened]],TODAY()))-1,ABS(NETWORKDAYS(Proc[[#This Row],[DateOpened]],Proc[[#This Row],[DateClosed]]))-1)</f>
        <v>4</v>
      </c>
      <c r="R1454" s="52" t="s">
        <v>1067</v>
      </c>
      <c r="S1454" s="56"/>
      <c r="T1454" s="153">
        <v>1453</v>
      </c>
    </row>
    <row r="1455" spans="1:20" hidden="1">
      <c r="A1455" s="55" t="s">
        <v>2239</v>
      </c>
      <c r="B1455" s="111" t="str">
        <f>IFERROR(VLOOKUP(Proc[[#This Row],[App]],Table2[],3,0),"open")</f>
        <v>ok</v>
      </c>
      <c r="C1455" s="55" t="s">
        <v>369</v>
      </c>
      <c r="D1455" s="152" t="s">
        <v>8675</v>
      </c>
      <c r="E1455" s="152" t="s">
        <v>2242</v>
      </c>
      <c r="F1455" s="85" t="s">
        <v>2242</v>
      </c>
      <c r="G1455" s="55" t="s">
        <v>406</v>
      </c>
      <c r="H1455" s="56" t="str">
        <f>IF(Proc[[#This Row],[type]]="LFF (MDG-F)",MID(Proc[[#This Row],[Obj]],13,10),"")</f>
        <v>DE04O01001</v>
      </c>
      <c r="I1455" s="152"/>
      <c r="J1455" s="56" t="b">
        <f>Proc[[#This Row],[Requested]]=Proc[[#This Row],[CurrentParent]]</f>
        <v>1</v>
      </c>
      <c r="K1455" s="107" t="str">
        <f>IF(Proc[[#This Row],[Author]]="Marcela Urrego",VLOOKUP(LEFT(Proc[[#This Row],[Requested]],1),Table3[#All],2,0),VLOOKUP(Proc[[#This Row],[Author]],Table4[],2,0))</f>
        <v>MGF</v>
      </c>
      <c r="L1455" s="56" t="s">
        <v>1970</v>
      </c>
      <c r="M1455" s="52">
        <v>45790.424861111111</v>
      </c>
      <c r="N1455" s="54">
        <v>45796</v>
      </c>
      <c r="O1455" s="54">
        <v>45796</v>
      </c>
      <c r="P1455" s="52" t="str">
        <f ca="1">IF(Proc[[#This Row],[DaysAgeing]]&gt;5,"yep","on track")</f>
        <v>on track</v>
      </c>
      <c r="Q1455" s="2">
        <f ca="1">IF(Proc[[#This Row],[DateClosed]]="",ABS(NETWORKDAYS(Proc[[#This Row],[DateOpened]],TODAY()))-1,ABS(NETWORKDAYS(Proc[[#This Row],[DateOpened]],Proc[[#This Row],[DateClosed]]))-1)</f>
        <v>4</v>
      </c>
      <c r="R1455" s="52" t="s">
        <v>1067</v>
      </c>
      <c r="S1455" s="56"/>
      <c r="T1455" s="153">
        <v>1454</v>
      </c>
    </row>
    <row r="1456" spans="1:20" hidden="1">
      <c r="A1456" s="55" t="s">
        <v>2239</v>
      </c>
      <c r="B1456" s="111" t="str">
        <f>IFERROR(VLOOKUP(Proc[[#This Row],[App]],Table2[],3,0),"open")</f>
        <v>ok</v>
      </c>
      <c r="C1456" s="55" t="s">
        <v>369</v>
      </c>
      <c r="D1456" s="152" t="s">
        <v>8676</v>
      </c>
      <c r="E1456" s="152" t="s">
        <v>2242</v>
      </c>
      <c r="F1456" s="85" t="s">
        <v>2242</v>
      </c>
      <c r="G1456" s="55" t="s">
        <v>406</v>
      </c>
      <c r="H1456" s="56" t="str">
        <f>IF(Proc[[#This Row],[type]]="LFF (MDG-F)",MID(Proc[[#This Row],[Obj]],13,10),"")</f>
        <v>DE04O01002</v>
      </c>
      <c r="I1456" s="152"/>
      <c r="J1456" s="56" t="b">
        <f>Proc[[#This Row],[Requested]]=Proc[[#This Row],[CurrentParent]]</f>
        <v>1</v>
      </c>
      <c r="K1456" s="107" t="str">
        <f>IF(Proc[[#This Row],[Author]]="Marcela Urrego",VLOOKUP(LEFT(Proc[[#This Row],[Requested]],1),Table3[#All],2,0),VLOOKUP(Proc[[#This Row],[Author]],Table4[],2,0))</f>
        <v>MGF</v>
      </c>
      <c r="L1456" s="56" t="s">
        <v>1970</v>
      </c>
      <c r="M1456" s="52">
        <v>45790.424861111111</v>
      </c>
      <c r="N1456" s="54">
        <v>45796</v>
      </c>
      <c r="O1456" s="54">
        <v>45796</v>
      </c>
      <c r="P1456" s="52" t="str">
        <f ca="1">IF(Proc[[#This Row],[DaysAgeing]]&gt;5,"yep","on track")</f>
        <v>on track</v>
      </c>
      <c r="Q1456" s="2">
        <f ca="1">IF(Proc[[#This Row],[DateClosed]]="",ABS(NETWORKDAYS(Proc[[#This Row],[DateOpened]],TODAY()))-1,ABS(NETWORKDAYS(Proc[[#This Row],[DateOpened]],Proc[[#This Row],[DateClosed]]))-1)</f>
        <v>4</v>
      </c>
      <c r="R1456" s="52" t="s">
        <v>1067</v>
      </c>
      <c r="S1456" s="56"/>
      <c r="T1456" s="153">
        <v>1455</v>
      </c>
    </row>
    <row r="1457" spans="1:20" hidden="1">
      <c r="A1457" s="55" t="s">
        <v>2239</v>
      </c>
      <c r="B1457" s="152" t="str">
        <f>IFERROR(VLOOKUP(Proc[[#This Row],[App]],Table2[],3,0),"open")</f>
        <v>ok</v>
      </c>
      <c r="C1457" s="55" t="s">
        <v>369</v>
      </c>
      <c r="D1457" s="152" t="s">
        <v>8677</v>
      </c>
      <c r="E1457" s="152" t="s">
        <v>2241</v>
      </c>
      <c r="F1457" s="152" t="s">
        <v>2241</v>
      </c>
      <c r="G1457" s="55" t="s">
        <v>406</v>
      </c>
      <c r="H1457" s="56" t="str">
        <f>IF(Proc[[#This Row],[type]]="LFF (MDG-F)",MID(Proc[[#This Row],[Obj]],13,10),"")</f>
        <v>DE04Z03110</v>
      </c>
      <c r="I1457" s="152"/>
      <c r="J1457" s="56" t="b">
        <f>Proc[[#This Row],[Requested]]=Proc[[#This Row],[CurrentParent]]</f>
        <v>1</v>
      </c>
      <c r="K1457" s="152" t="str">
        <f>IF(Proc[[#This Row],[Author]]="Marcela Urrego",VLOOKUP(LEFT(Proc[[#This Row],[Requested]],1),Table3[#All],2,0),VLOOKUP(Proc[[#This Row],[Author]],Table4[],2,0))</f>
        <v>MGF</v>
      </c>
      <c r="L1457" s="56" t="s">
        <v>1970</v>
      </c>
      <c r="M1457" s="52">
        <v>45790.424861111111</v>
      </c>
      <c r="N1457" s="54">
        <v>45796</v>
      </c>
      <c r="O1457" s="54">
        <v>45796</v>
      </c>
      <c r="P1457" s="52" t="str">
        <f ca="1">IF(Proc[[#This Row],[DaysAgeing]]&gt;5,"yep","on track")</f>
        <v>on track</v>
      </c>
      <c r="Q1457" s="2">
        <f ca="1">IF(Proc[[#This Row],[DateClosed]]="",ABS(NETWORKDAYS(Proc[[#This Row],[DateOpened]],TODAY()))-1,ABS(NETWORKDAYS(Proc[[#This Row],[DateOpened]],Proc[[#This Row],[DateClosed]]))-1)</f>
        <v>4</v>
      </c>
      <c r="R1457" s="52" t="s">
        <v>1067</v>
      </c>
      <c r="S1457" s="56"/>
      <c r="T1457" s="153">
        <v>1456</v>
      </c>
    </row>
    <row r="1458" spans="1:20" hidden="1">
      <c r="A1458" s="55" t="s">
        <v>2239</v>
      </c>
      <c r="B1458" s="152" t="str">
        <f>IFERROR(VLOOKUP(Proc[[#This Row],[App]],Table2[],3,0),"open")</f>
        <v>ok</v>
      </c>
      <c r="C1458" s="55" t="s">
        <v>369</v>
      </c>
      <c r="D1458" s="152" t="s">
        <v>8678</v>
      </c>
      <c r="E1458" s="152" t="s">
        <v>2240</v>
      </c>
      <c r="F1458" s="152" t="s">
        <v>2240</v>
      </c>
      <c r="G1458" t="s">
        <v>400</v>
      </c>
      <c r="H1458" s="56" t="str">
        <f>IF(Proc[[#This Row],[type]]="LFF (MDG-F)",MID(Proc[[#This Row],[Obj]],13,10),"")</f>
        <v/>
      </c>
      <c r="I1458" s="152"/>
      <c r="J1458" s="56" t="b">
        <f>Proc[[#This Row],[Requested]]=Proc[[#This Row],[CurrentParent]]</f>
        <v>1</v>
      </c>
      <c r="K1458" s="152" t="str">
        <f>IF(Proc[[#This Row],[Author]]="Marcela Urrego",VLOOKUP(LEFT(Proc[[#This Row],[Requested]],1),Table3[#All],2,0),VLOOKUP(Proc[[#This Row],[Author]],Table4[],2,0))</f>
        <v>MGF</v>
      </c>
      <c r="L1458" s="56" t="s">
        <v>1970</v>
      </c>
      <c r="M1458" s="52">
        <v>45790.424861111111</v>
      </c>
      <c r="N1458" s="54">
        <v>45796</v>
      </c>
      <c r="O1458" s="54">
        <v>45796</v>
      </c>
      <c r="P1458" s="52" t="str">
        <f ca="1">IF(Proc[[#This Row],[DaysAgeing]]&gt;5,"yep","on track")</f>
        <v>on track</v>
      </c>
      <c r="Q1458" s="2">
        <f ca="1">IF(Proc[[#This Row],[DateClosed]]="",ABS(NETWORKDAYS(Proc[[#This Row],[DateOpened]],TODAY()))-1,ABS(NETWORKDAYS(Proc[[#This Row],[DateOpened]],Proc[[#This Row],[DateClosed]]))-1)</f>
        <v>4</v>
      </c>
      <c r="R1458" s="52" t="s">
        <v>1067</v>
      </c>
      <c r="S1458" s="56"/>
      <c r="T1458" s="153">
        <v>1457</v>
      </c>
    </row>
    <row r="1459" spans="1:20" hidden="1">
      <c r="A1459" s="55" t="s">
        <v>2239</v>
      </c>
      <c r="B1459" s="152" t="str">
        <f>IFERROR(VLOOKUP(Proc[[#This Row],[App]],Table2[],3,0),"open")</f>
        <v>ok</v>
      </c>
      <c r="C1459" s="55" t="s">
        <v>369</v>
      </c>
      <c r="D1459" s="152" t="s">
        <v>8679</v>
      </c>
      <c r="E1459" s="152" t="s">
        <v>2240</v>
      </c>
      <c r="F1459" s="152" t="s">
        <v>2240</v>
      </c>
      <c r="G1459" s="55" t="s">
        <v>400</v>
      </c>
      <c r="H1459" s="56" t="str">
        <f>IF(Proc[[#This Row],[type]]="LFF (MDG-F)",MID(Proc[[#This Row],[Obj]],13,10),"")</f>
        <v/>
      </c>
      <c r="I1459" s="152"/>
      <c r="J1459" s="56" t="b">
        <f>Proc[[#This Row],[Requested]]=Proc[[#This Row],[CurrentParent]]</f>
        <v>1</v>
      </c>
      <c r="K1459" s="152" t="str">
        <f>IF(Proc[[#This Row],[Author]]="Marcela Urrego",VLOOKUP(LEFT(Proc[[#This Row],[Requested]],1),Table3[#All],2,0),VLOOKUP(Proc[[#This Row],[Author]],Table4[],2,0))</f>
        <v>MGF</v>
      </c>
      <c r="L1459" s="56" t="s">
        <v>1970</v>
      </c>
      <c r="M1459" s="52">
        <v>45790.424861111111</v>
      </c>
      <c r="N1459" s="54">
        <v>45796</v>
      </c>
      <c r="O1459" s="54">
        <v>45796</v>
      </c>
      <c r="P1459" s="52" t="str">
        <f ca="1">IF(Proc[[#This Row],[DaysAgeing]]&gt;5,"yep","on track")</f>
        <v>on track</v>
      </c>
      <c r="Q1459" s="2">
        <f ca="1">IF(Proc[[#This Row],[DateClosed]]="",ABS(NETWORKDAYS(Proc[[#This Row],[DateOpened]],TODAY()))-1,ABS(NETWORKDAYS(Proc[[#This Row],[DateOpened]],Proc[[#This Row],[DateClosed]]))-1)</f>
        <v>4</v>
      </c>
      <c r="R1459" s="52" t="s">
        <v>1067</v>
      </c>
      <c r="S1459" s="56"/>
      <c r="T1459" s="153">
        <v>1458</v>
      </c>
    </row>
    <row r="1460" spans="1:20" hidden="1">
      <c r="A1460" s="55" t="s">
        <v>2239</v>
      </c>
      <c r="B1460" s="152" t="str">
        <f>IFERROR(VLOOKUP(Proc[[#This Row],[App]],Table2[],3,0),"open")</f>
        <v>ok</v>
      </c>
      <c r="C1460" s="55" t="s">
        <v>369</v>
      </c>
      <c r="D1460" s="152" t="s">
        <v>8680</v>
      </c>
      <c r="E1460" s="152" t="s">
        <v>2240</v>
      </c>
      <c r="F1460" s="152" t="s">
        <v>2240</v>
      </c>
      <c r="G1460" t="s">
        <v>406</v>
      </c>
      <c r="H1460" s="56" t="str">
        <f>IF(Proc[[#This Row],[type]]="LFF (MDG-F)",MID(Proc[[#This Row],[Obj]],13,10),"")</f>
        <v>CN01Z03105</v>
      </c>
      <c r="I1460" s="152"/>
      <c r="J1460" s="56" t="b">
        <f>Proc[[#This Row],[Requested]]=Proc[[#This Row],[CurrentParent]]</f>
        <v>1</v>
      </c>
      <c r="K1460" s="152" t="str">
        <f>IF(Proc[[#This Row],[Author]]="Marcela Urrego",VLOOKUP(LEFT(Proc[[#This Row],[Requested]],1),Table3[#All],2,0),VLOOKUP(Proc[[#This Row],[Author]],Table4[],2,0))</f>
        <v>MGF</v>
      </c>
      <c r="L1460" s="56" t="s">
        <v>1970</v>
      </c>
      <c r="M1460" s="52">
        <v>45790.424861111111</v>
      </c>
      <c r="N1460" s="54">
        <v>45796</v>
      </c>
      <c r="O1460" s="54">
        <v>45796</v>
      </c>
      <c r="P1460" s="52" t="str">
        <f ca="1">IF(Proc[[#This Row],[DaysAgeing]]&gt;5,"yep","on track")</f>
        <v>on track</v>
      </c>
      <c r="Q1460" s="2">
        <f ca="1">IF(Proc[[#This Row],[DateClosed]]="",ABS(NETWORKDAYS(Proc[[#This Row],[DateOpened]],TODAY()))-1,ABS(NETWORKDAYS(Proc[[#This Row],[DateOpened]],Proc[[#This Row],[DateClosed]]))-1)</f>
        <v>4</v>
      </c>
      <c r="R1460" s="52" t="s">
        <v>1067</v>
      </c>
      <c r="S1460" s="56"/>
      <c r="T1460" s="153">
        <v>1459</v>
      </c>
    </row>
    <row r="1461" spans="1:20" hidden="1">
      <c r="A1461" s="55" t="s">
        <v>2239</v>
      </c>
      <c r="B1461" s="111" t="str">
        <f>IFERROR(VLOOKUP(Proc[[#This Row],[App]],Table2[],3,0),"open")</f>
        <v>ok</v>
      </c>
      <c r="C1461" s="55" t="s">
        <v>369</v>
      </c>
      <c r="D1461" s="152" t="s">
        <v>8681</v>
      </c>
      <c r="E1461" s="152" t="s">
        <v>2240</v>
      </c>
      <c r="F1461" s="85" t="s">
        <v>2240</v>
      </c>
      <c r="G1461" s="55" t="s">
        <v>406</v>
      </c>
      <c r="H1461" s="56" t="str">
        <f>IF(Proc[[#This Row],[type]]="LFF (MDG-F)",MID(Proc[[#This Row],[Obj]],13,10),"")</f>
        <v>DE04Z03108</v>
      </c>
      <c r="I1461" s="152"/>
      <c r="J1461" s="56" t="b">
        <f>Proc[[#This Row],[Requested]]=Proc[[#This Row],[CurrentParent]]</f>
        <v>1</v>
      </c>
      <c r="K1461" s="107" t="str">
        <f>IF(Proc[[#This Row],[Author]]="Marcela Urrego",VLOOKUP(LEFT(Proc[[#This Row],[Requested]],1),Table3[#All],2,0),VLOOKUP(Proc[[#This Row],[Author]],Table4[],2,0))</f>
        <v>MGF</v>
      </c>
      <c r="L1461" s="56" t="s">
        <v>1970</v>
      </c>
      <c r="M1461" s="52">
        <v>45790.424861111111</v>
      </c>
      <c r="N1461" s="54">
        <v>45796</v>
      </c>
      <c r="O1461" s="54">
        <v>45796</v>
      </c>
      <c r="P1461" s="52" t="str">
        <f ca="1">IF(Proc[[#This Row],[DaysAgeing]]&gt;5,"yep","on track")</f>
        <v>on track</v>
      </c>
      <c r="Q1461" s="2">
        <f ca="1">IF(Proc[[#This Row],[DateClosed]]="",ABS(NETWORKDAYS(Proc[[#This Row],[DateOpened]],TODAY()))-1,ABS(NETWORKDAYS(Proc[[#This Row],[DateOpened]],Proc[[#This Row],[DateClosed]]))-1)</f>
        <v>4</v>
      </c>
      <c r="R1461" s="52" t="s">
        <v>1067</v>
      </c>
      <c r="S1461" s="56"/>
      <c r="T1461" s="153">
        <v>1460</v>
      </c>
    </row>
    <row r="1462" spans="1:20" hidden="1">
      <c r="A1462" s="55" t="s">
        <v>2239</v>
      </c>
      <c r="B1462" s="111" t="str">
        <f>IFERROR(VLOOKUP(Proc[[#This Row],[App]],Table2[],3,0),"open")</f>
        <v>ok</v>
      </c>
      <c r="C1462" s="55" t="s">
        <v>369</v>
      </c>
      <c r="D1462" s="152" t="s">
        <v>8682</v>
      </c>
      <c r="E1462" s="152" t="s">
        <v>2240</v>
      </c>
      <c r="F1462" s="85" t="s">
        <v>2240</v>
      </c>
      <c r="G1462" s="55" t="s">
        <v>406</v>
      </c>
      <c r="H1462" s="56" t="str">
        <f>IF(Proc[[#This Row],[type]]="LFF (MDG-F)",MID(Proc[[#This Row],[Obj]],13,10),"")</f>
        <v>DE10Z03113</v>
      </c>
      <c r="I1462" s="152"/>
      <c r="J1462" s="56" t="b">
        <f>Proc[[#This Row],[Requested]]=Proc[[#This Row],[CurrentParent]]</f>
        <v>1</v>
      </c>
      <c r="K1462" s="107" t="str">
        <f>IF(Proc[[#This Row],[Author]]="Marcela Urrego",VLOOKUP(LEFT(Proc[[#This Row],[Requested]],1),Table3[#All],2,0),VLOOKUP(Proc[[#This Row],[Author]],Table4[],2,0))</f>
        <v>MGF</v>
      </c>
      <c r="L1462" s="153" t="s">
        <v>1970</v>
      </c>
      <c r="M1462" s="52">
        <v>45790.424861111111</v>
      </c>
      <c r="N1462" s="54">
        <v>45796</v>
      </c>
      <c r="O1462" s="54">
        <v>45796</v>
      </c>
      <c r="P1462" s="52" t="str">
        <f ca="1">IF(Proc[[#This Row],[DaysAgeing]]&gt;5,"yep","on track")</f>
        <v>on track</v>
      </c>
      <c r="Q1462" s="2">
        <f ca="1">IF(Proc[[#This Row],[DateClosed]]="",ABS(NETWORKDAYS(Proc[[#This Row],[DateOpened]],TODAY()))-1,ABS(NETWORKDAYS(Proc[[#This Row],[DateOpened]],Proc[[#This Row],[DateClosed]]))-1)</f>
        <v>4</v>
      </c>
      <c r="R1462" s="52" t="s">
        <v>1067</v>
      </c>
      <c r="S1462" s="56"/>
      <c r="T1462" s="153">
        <v>1461</v>
      </c>
    </row>
    <row r="1463" spans="1:20" hidden="1">
      <c r="A1463" s="55" t="s">
        <v>2239</v>
      </c>
      <c r="B1463" s="111" t="str">
        <f>IFERROR(VLOOKUP(Proc[[#This Row],[App]],Table2[],3,0),"open")</f>
        <v>ok</v>
      </c>
      <c r="C1463" s="55" t="s">
        <v>369</v>
      </c>
      <c r="D1463" s="152" t="s">
        <v>8683</v>
      </c>
      <c r="E1463" s="152" t="s">
        <v>2240</v>
      </c>
      <c r="F1463" s="85" t="s">
        <v>2240</v>
      </c>
      <c r="G1463" s="55" t="s">
        <v>406</v>
      </c>
      <c r="H1463" s="56" t="str">
        <f>IF(Proc[[#This Row],[type]]="LFF (MDG-F)",MID(Proc[[#This Row],[Obj]],13,10),"")</f>
        <v>IN01Z03101</v>
      </c>
      <c r="I1463" s="152"/>
      <c r="J1463" s="56" t="b">
        <f>Proc[[#This Row],[Requested]]=Proc[[#This Row],[CurrentParent]]</f>
        <v>1</v>
      </c>
      <c r="K1463" s="107" t="str">
        <f>IF(Proc[[#This Row],[Author]]="Marcela Urrego",VLOOKUP(LEFT(Proc[[#This Row],[Requested]],1),Table3[#All],2,0),VLOOKUP(Proc[[#This Row],[Author]],Table4[],2,0))</f>
        <v>MGF</v>
      </c>
      <c r="L1463" s="56" t="s">
        <v>1970</v>
      </c>
      <c r="M1463" s="52">
        <v>45790.424861111111</v>
      </c>
      <c r="N1463" s="54">
        <v>45796</v>
      </c>
      <c r="O1463" s="54">
        <v>45796</v>
      </c>
      <c r="P1463" s="52" t="str">
        <f ca="1">IF(Proc[[#This Row],[DaysAgeing]]&gt;5,"yep","on track")</f>
        <v>on track</v>
      </c>
      <c r="Q1463" s="2">
        <f ca="1">IF(Proc[[#This Row],[DateClosed]]="",ABS(NETWORKDAYS(Proc[[#This Row],[DateOpened]],TODAY()))-1,ABS(NETWORKDAYS(Proc[[#This Row],[DateOpened]],Proc[[#This Row],[DateClosed]]))-1)</f>
        <v>4</v>
      </c>
      <c r="R1463" s="52" t="s">
        <v>1067</v>
      </c>
      <c r="S1463" s="56"/>
      <c r="T1463" s="153">
        <v>1462</v>
      </c>
    </row>
    <row r="1464" spans="1:20" hidden="1">
      <c r="A1464" s="55" t="s">
        <v>2239</v>
      </c>
      <c r="B1464" s="111" t="str">
        <f>IFERROR(VLOOKUP(Proc[[#This Row],[App]],Table2[],3,0),"open")</f>
        <v>ok</v>
      </c>
      <c r="C1464" s="55" t="s">
        <v>369</v>
      </c>
      <c r="D1464" s="152" t="s">
        <v>4324</v>
      </c>
      <c r="E1464" s="152" t="s">
        <v>2240</v>
      </c>
      <c r="F1464" s="152" t="s">
        <v>2240</v>
      </c>
      <c r="G1464" s="55" t="s">
        <v>406</v>
      </c>
      <c r="H1464" s="56" t="str">
        <f>IF(Proc[[#This Row],[type]]="LFF (MDG-F)",MID(Proc[[#This Row],[Obj]],13,10),"")</f>
        <v>JP01Z03103</v>
      </c>
      <c r="I1464" s="152"/>
      <c r="J1464" s="56" t="b">
        <f>Proc[[#This Row],[Requested]]=Proc[[#This Row],[CurrentParent]]</f>
        <v>1</v>
      </c>
      <c r="K1464" s="107" t="str">
        <f>IF(Proc[[#This Row],[Author]]="Marcela Urrego",VLOOKUP(LEFT(Proc[[#This Row],[Requested]],1),Table3[#All],2,0),VLOOKUP(Proc[[#This Row],[Author]],Table4[],2,0))</f>
        <v>MGF</v>
      </c>
      <c r="L1464" s="56" t="s">
        <v>1970</v>
      </c>
      <c r="M1464" s="52">
        <v>45790.424861111111</v>
      </c>
      <c r="N1464" s="54">
        <v>45796</v>
      </c>
      <c r="O1464" s="54">
        <v>45796</v>
      </c>
      <c r="P1464" s="52" t="str">
        <f ca="1">IF(Proc[[#This Row],[DaysAgeing]]&gt;5,"yep","on track")</f>
        <v>on track</v>
      </c>
      <c r="Q1464" s="2">
        <f ca="1">IF(Proc[[#This Row],[DateClosed]]="",ABS(NETWORKDAYS(Proc[[#This Row],[DateOpened]],TODAY()))-1,ABS(NETWORKDAYS(Proc[[#This Row],[DateOpened]],Proc[[#This Row],[DateClosed]]))-1)</f>
        <v>4</v>
      </c>
      <c r="R1464" s="52" t="s">
        <v>1067</v>
      </c>
      <c r="S1464" s="56"/>
      <c r="T1464" s="153">
        <v>1463</v>
      </c>
    </row>
    <row r="1465" spans="1:20" hidden="1">
      <c r="A1465" s="55" t="s">
        <v>2239</v>
      </c>
      <c r="B1465" s="111" t="str">
        <f>IFERROR(VLOOKUP(Proc[[#This Row],[App]],Table2[],3,0),"open")</f>
        <v>ok</v>
      </c>
      <c r="C1465" s="55" t="s">
        <v>369</v>
      </c>
      <c r="D1465" s="152" t="s">
        <v>8684</v>
      </c>
      <c r="E1465" s="152" t="s">
        <v>2240</v>
      </c>
      <c r="F1465" s="152" t="s">
        <v>2240</v>
      </c>
      <c r="G1465" s="55" t="s">
        <v>406</v>
      </c>
      <c r="H1465" s="56" t="str">
        <f>IF(Proc[[#This Row],[type]]="LFF (MDG-F)",MID(Proc[[#This Row],[Obj]],13,10),"")</f>
        <v>US01Z03107</v>
      </c>
      <c r="I1465" s="152"/>
      <c r="J1465" s="56" t="b">
        <f>Proc[[#This Row],[Requested]]=Proc[[#This Row],[CurrentParent]]</f>
        <v>1</v>
      </c>
      <c r="K1465" s="107" t="str">
        <f>IF(Proc[[#This Row],[Author]]="Marcela Urrego",VLOOKUP(LEFT(Proc[[#This Row],[Requested]],1),Table3[#All],2,0),VLOOKUP(Proc[[#This Row],[Author]],Table4[],2,0))</f>
        <v>MGF</v>
      </c>
      <c r="L1465" s="56" t="s">
        <v>1970</v>
      </c>
      <c r="M1465" s="52">
        <v>45790.424861111111</v>
      </c>
      <c r="N1465" s="54">
        <v>45796</v>
      </c>
      <c r="O1465" s="54">
        <v>45796</v>
      </c>
      <c r="P1465" s="52" t="str">
        <f ca="1">IF(Proc[[#This Row],[DaysAgeing]]&gt;5,"yep","on track")</f>
        <v>on track</v>
      </c>
      <c r="Q1465" s="2">
        <f ca="1">IF(Proc[[#This Row],[DateClosed]]="",ABS(NETWORKDAYS(Proc[[#This Row],[DateOpened]],TODAY()))-1,ABS(NETWORKDAYS(Proc[[#This Row],[DateOpened]],Proc[[#This Row],[DateClosed]]))-1)</f>
        <v>4</v>
      </c>
      <c r="R1465" s="52" t="s">
        <v>1067</v>
      </c>
      <c r="S1465" s="56"/>
      <c r="T1465" s="153">
        <v>1464</v>
      </c>
    </row>
    <row r="1466" spans="1:20" hidden="1">
      <c r="A1466" s="55" t="s">
        <v>2239</v>
      </c>
      <c r="B1466" s="152" t="str">
        <f>IFERROR(VLOOKUP(Proc[[#This Row],[App]],Table2[],3,0),"open")</f>
        <v>ok</v>
      </c>
      <c r="C1466" s="55" t="s">
        <v>369</v>
      </c>
      <c r="D1466" s="152" t="s">
        <v>8685</v>
      </c>
      <c r="E1466" s="152" t="s">
        <v>2240</v>
      </c>
      <c r="F1466" s="152" t="s">
        <v>2240</v>
      </c>
      <c r="G1466" s="55" t="s">
        <v>406</v>
      </c>
      <c r="H1466" s="56" t="str">
        <f>IF(Proc[[#This Row],[type]]="LFF (MDG-F)",MID(Proc[[#This Row],[Obj]],13,10),"")</f>
        <v>KR03Z03104</v>
      </c>
      <c r="I1466" s="152"/>
      <c r="J1466" s="56" t="b">
        <f>Proc[[#This Row],[Requested]]=Proc[[#This Row],[CurrentParent]]</f>
        <v>1</v>
      </c>
      <c r="K1466" s="152" t="str">
        <f>IF(Proc[[#This Row],[Author]]="Marcela Urrego",VLOOKUP(LEFT(Proc[[#This Row],[Requested]],1),Table3[#All],2,0),VLOOKUP(Proc[[#This Row],[Author]],Table4[],2,0))</f>
        <v>MGF</v>
      </c>
      <c r="L1466" s="56" t="s">
        <v>1970</v>
      </c>
      <c r="M1466" s="52">
        <v>45790.424861111111</v>
      </c>
      <c r="N1466" s="54">
        <v>45796</v>
      </c>
      <c r="O1466" s="54">
        <v>45796</v>
      </c>
      <c r="P1466" s="52" t="str">
        <f ca="1">IF(Proc[[#This Row],[DaysAgeing]]&gt;5,"yep","on track")</f>
        <v>on track</v>
      </c>
      <c r="Q1466" s="2">
        <f ca="1">IF(Proc[[#This Row],[DateClosed]]="",ABS(NETWORKDAYS(Proc[[#This Row],[DateOpened]],TODAY()))-1,ABS(NETWORKDAYS(Proc[[#This Row],[DateOpened]],Proc[[#This Row],[DateClosed]]))-1)</f>
        <v>4</v>
      </c>
      <c r="R1466" s="52" t="s">
        <v>1067</v>
      </c>
      <c r="S1466" s="56"/>
      <c r="T1466" s="153">
        <v>1465</v>
      </c>
    </row>
    <row r="1467" spans="1:20" hidden="1">
      <c r="A1467" s="55" t="s">
        <v>2239</v>
      </c>
      <c r="B1467" s="152" t="str">
        <f>IFERROR(VLOOKUP(Proc[[#This Row],[App]],Table2[],3,0),"open")</f>
        <v>ok</v>
      </c>
      <c r="C1467" s="55" t="s">
        <v>369</v>
      </c>
      <c r="D1467" s="152" t="s">
        <v>8686</v>
      </c>
      <c r="E1467" s="152" t="s">
        <v>2240</v>
      </c>
      <c r="F1467" s="152" t="s">
        <v>2240</v>
      </c>
      <c r="G1467" s="55" t="s">
        <v>406</v>
      </c>
      <c r="H1467" s="56" t="str">
        <f>IF(Proc[[#This Row],[type]]="LFF (MDG-F)",MID(Proc[[#This Row],[Obj]],13,10),"")</f>
        <v>US10Z03102</v>
      </c>
      <c r="I1467" s="152"/>
      <c r="J1467" s="56" t="b">
        <f>Proc[[#This Row],[Requested]]=Proc[[#This Row],[CurrentParent]]</f>
        <v>1</v>
      </c>
      <c r="K1467" s="152" t="str">
        <f>IF(Proc[[#This Row],[Author]]="Marcela Urrego",VLOOKUP(LEFT(Proc[[#This Row],[Requested]],1),Table3[#All],2,0),VLOOKUP(Proc[[#This Row],[Author]],Table4[],2,0))</f>
        <v>MGF</v>
      </c>
      <c r="L1467" s="56" t="s">
        <v>1970</v>
      </c>
      <c r="M1467" s="52">
        <v>45790.424861111111</v>
      </c>
      <c r="N1467" s="54">
        <v>45796</v>
      </c>
      <c r="O1467" s="54">
        <v>45796</v>
      </c>
      <c r="P1467" s="52" t="str">
        <f ca="1">IF(Proc[[#This Row],[DaysAgeing]]&gt;5,"yep","on track")</f>
        <v>on track</v>
      </c>
      <c r="Q1467" s="2">
        <f ca="1">IF(Proc[[#This Row],[DateClosed]]="",ABS(NETWORKDAYS(Proc[[#This Row],[DateOpened]],TODAY()))-1,ABS(NETWORKDAYS(Proc[[#This Row],[DateOpened]],Proc[[#This Row],[DateClosed]]))-1)</f>
        <v>4</v>
      </c>
      <c r="R1467" s="52" t="s">
        <v>1067</v>
      </c>
      <c r="S1467" s="56"/>
      <c r="T1467" s="153">
        <v>1466</v>
      </c>
    </row>
    <row r="1468" spans="1:20" hidden="1">
      <c r="A1468" s="55" t="s">
        <v>2239</v>
      </c>
      <c r="B1468" s="152" t="str">
        <f>IFERROR(VLOOKUP(Proc[[#This Row],[App]],Table2[],3,0),"open")</f>
        <v>ok</v>
      </c>
      <c r="C1468" s="55" t="s">
        <v>369</v>
      </c>
      <c r="D1468" s="152" t="s">
        <v>8687</v>
      </c>
      <c r="E1468" s="152" t="s">
        <v>2240</v>
      </c>
      <c r="F1468" s="152" t="s">
        <v>2240</v>
      </c>
      <c r="G1468" t="s">
        <v>400</v>
      </c>
      <c r="H1468" s="56" t="str">
        <f>IF(Proc[[#This Row],[type]]="LFF (MDG-F)",MID(Proc[[#This Row],[Obj]],13,10),"")</f>
        <v/>
      </c>
      <c r="I1468" s="152"/>
      <c r="J1468" s="56" t="b">
        <f>Proc[[#This Row],[Requested]]=Proc[[#This Row],[CurrentParent]]</f>
        <v>1</v>
      </c>
      <c r="K1468" s="152" t="str">
        <f>IF(Proc[[#This Row],[Author]]="Marcela Urrego",VLOOKUP(LEFT(Proc[[#This Row],[Requested]],1),Table3[#All],2,0),VLOOKUP(Proc[[#This Row],[Author]],Table4[],2,0))</f>
        <v>MGF</v>
      </c>
      <c r="L1468" s="56" t="s">
        <v>1970</v>
      </c>
      <c r="M1468" s="52">
        <v>45790.424861111111</v>
      </c>
      <c r="N1468" s="54">
        <v>45796</v>
      </c>
      <c r="O1468" s="54">
        <v>45796</v>
      </c>
      <c r="P1468" s="52" t="str">
        <f ca="1">IF(Proc[[#This Row],[DaysAgeing]]&gt;5,"yep","on track")</f>
        <v>on track</v>
      </c>
      <c r="Q1468" s="2">
        <f ca="1">IF(Proc[[#This Row],[DateClosed]]="",ABS(NETWORKDAYS(Proc[[#This Row],[DateOpened]],TODAY()))-1,ABS(NETWORKDAYS(Proc[[#This Row],[DateOpened]],Proc[[#This Row],[DateClosed]]))-1)</f>
        <v>4</v>
      </c>
      <c r="R1468" s="52" t="s">
        <v>1067</v>
      </c>
      <c r="S1468" s="56"/>
      <c r="T1468" s="153">
        <v>1467</v>
      </c>
    </row>
    <row r="1469" spans="1:20" hidden="1">
      <c r="A1469" s="55" t="s">
        <v>2239</v>
      </c>
      <c r="B1469" s="152" t="str">
        <f>IFERROR(VLOOKUP(Proc[[#This Row],[App]],Table2[],3,0),"open")</f>
        <v>ok</v>
      </c>
      <c r="C1469" s="55" t="s">
        <v>369</v>
      </c>
      <c r="D1469" s="152" t="s">
        <v>8688</v>
      </c>
      <c r="E1469" s="152" t="s">
        <v>2240</v>
      </c>
      <c r="F1469" s="152" t="s">
        <v>2240</v>
      </c>
      <c r="G1469" s="55" t="s">
        <v>400</v>
      </c>
      <c r="H1469" s="56" t="str">
        <f>IF(Proc[[#This Row],[type]]="LFF (MDG-F)",MID(Proc[[#This Row],[Obj]],13,10),"")</f>
        <v/>
      </c>
      <c r="I1469" s="152"/>
      <c r="J1469" s="56" t="b">
        <f>Proc[[#This Row],[Requested]]=Proc[[#This Row],[CurrentParent]]</f>
        <v>1</v>
      </c>
      <c r="K1469" s="152" t="str">
        <f>IF(Proc[[#This Row],[Author]]="Marcela Urrego",VLOOKUP(LEFT(Proc[[#This Row],[Requested]],1),Table3[#All],2,0),VLOOKUP(Proc[[#This Row],[Author]],Table4[],2,0))</f>
        <v>MGF</v>
      </c>
      <c r="L1469" s="56" t="s">
        <v>1970</v>
      </c>
      <c r="M1469" s="52">
        <v>45790.424861111111</v>
      </c>
      <c r="N1469" s="54">
        <v>45796</v>
      </c>
      <c r="O1469" s="54">
        <v>45796</v>
      </c>
      <c r="P1469" s="52" t="str">
        <f ca="1">IF(Proc[[#This Row],[DaysAgeing]]&gt;5,"yep","on track")</f>
        <v>on track</v>
      </c>
      <c r="Q1469" s="2">
        <f ca="1">IF(Proc[[#This Row],[DateClosed]]="",ABS(NETWORKDAYS(Proc[[#This Row],[DateOpened]],TODAY()))-1,ABS(NETWORKDAYS(Proc[[#This Row],[DateOpened]],Proc[[#This Row],[DateClosed]]))-1)</f>
        <v>4</v>
      </c>
      <c r="R1469" s="52" t="s">
        <v>1067</v>
      </c>
      <c r="S1469" s="56"/>
      <c r="T1469" s="153">
        <v>1468</v>
      </c>
    </row>
    <row r="1470" spans="1:20" hidden="1">
      <c r="A1470" s="55" t="s">
        <v>2239</v>
      </c>
      <c r="B1470" s="152" t="str">
        <f>IFERROR(VLOOKUP(Proc[[#This Row],[App]],Table2[],3,0),"open")</f>
        <v>ok</v>
      </c>
      <c r="C1470" s="55" t="s">
        <v>369</v>
      </c>
      <c r="D1470" s="152" t="s">
        <v>8689</v>
      </c>
      <c r="E1470" s="152" t="s">
        <v>2240</v>
      </c>
      <c r="F1470" s="152" t="s">
        <v>2240</v>
      </c>
      <c r="G1470" s="55" t="s">
        <v>400</v>
      </c>
      <c r="H1470" s="56" t="str">
        <f>IF(Proc[[#This Row],[type]]="LFF (MDG-F)",MID(Proc[[#This Row],[Obj]],13,10),"")</f>
        <v/>
      </c>
      <c r="I1470" s="152"/>
      <c r="J1470" s="56" t="b">
        <f>Proc[[#This Row],[Requested]]=Proc[[#This Row],[CurrentParent]]</f>
        <v>1</v>
      </c>
      <c r="K1470" s="152" t="str">
        <f>IF(Proc[[#This Row],[Author]]="Marcela Urrego",VLOOKUP(LEFT(Proc[[#This Row],[Requested]],1),Table3[#All],2,0),VLOOKUP(Proc[[#This Row],[Author]],Table4[],2,0))</f>
        <v>MGF</v>
      </c>
      <c r="L1470" s="56" t="s">
        <v>1970</v>
      </c>
      <c r="M1470" s="52">
        <v>45790.424861111111</v>
      </c>
      <c r="N1470" s="54">
        <v>45796</v>
      </c>
      <c r="O1470" s="54">
        <v>45796</v>
      </c>
      <c r="P1470" s="52" t="str">
        <f ca="1">IF(Proc[[#This Row],[DaysAgeing]]&gt;5,"yep","on track")</f>
        <v>on track</v>
      </c>
      <c r="Q1470" s="2">
        <f ca="1">IF(Proc[[#This Row],[DateClosed]]="",ABS(NETWORKDAYS(Proc[[#This Row],[DateOpened]],TODAY()))-1,ABS(NETWORKDAYS(Proc[[#This Row],[DateOpened]],Proc[[#This Row],[DateClosed]]))-1)</f>
        <v>4</v>
      </c>
      <c r="R1470" s="52" t="s">
        <v>1067</v>
      </c>
      <c r="S1470" s="56"/>
      <c r="T1470" s="153">
        <v>1469</v>
      </c>
    </row>
    <row r="1471" spans="1:20" hidden="1">
      <c r="A1471" s="55" t="s">
        <v>2239</v>
      </c>
      <c r="B1471" s="152" t="str">
        <f>IFERROR(VLOOKUP(Proc[[#This Row],[App]],Table2[],3,0),"open")</f>
        <v>ok</v>
      </c>
      <c r="C1471" s="55" t="s">
        <v>369</v>
      </c>
      <c r="D1471" s="152" t="s">
        <v>8690</v>
      </c>
      <c r="E1471" s="152" t="s">
        <v>2240</v>
      </c>
      <c r="F1471" s="152" t="s">
        <v>2240</v>
      </c>
      <c r="G1471" s="55" t="s">
        <v>400</v>
      </c>
      <c r="H1471" s="56" t="str">
        <f>IF(Proc[[#This Row],[type]]="LFF (MDG-F)",MID(Proc[[#This Row],[Obj]],13,10),"")</f>
        <v/>
      </c>
      <c r="I1471" s="152"/>
      <c r="J1471" s="56" t="b">
        <f>Proc[[#This Row],[Requested]]=Proc[[#This Row],[CurrentParent]]</f>
        <v>1</v>
      </c>
      <c r="K1471" s="152" t="str">
        <f>IF(Proc[[#This Row],[Author]]="Marcela Urrego",VLOOKUP(LEFT(Proc[[#This Row],[Requested]],1),Table3[#All],2,0),VLOOKUP(Proc[[#This Row],[Author]],Table4[],2,0))</f>
        <v>MGF</v>
      </c>
      <c r="L1471" s="56" t="s">
        <v>1970</v>
      </c>
      <c r="M1471" s="52">
        <v>45790.424861111111</v>
      </c>
      <c r="N1471" s="54">
        <v>45796</v>
      </c>
      <c r="O1471" s="54">
        <v>45796</v>
      </c>
      <c r="P1471" s="52" t="str">
        <f ca="1">IF(Proc[[#This Row],[DaysAgeing]]&gt;5,"yep","on track")</f>
        <v>on track</v>
      </c>
      <c r="Q1471" s="2">
        <f ca="1">IF(Proc[[#This Row],[DateClosed]]="",ABS(NETWORKDAYS(Proc[[#This Row],[DateOpened]],TODAY()))-1,ABS(NETWORKDAYS(Proc[[#This Row],[DateOpened]],Proc[[#This Row],[DateClosed]]))-1)</f>
        <v>4</v>
      </c>
      <c r="R1471" s="52" t="s">
        <v>1067</v>
      </c>
      <c r="S1471" s="56"/>
      <c r="T1471" s="153">
        <v>1470</v>
      </c>
    </row>
    <row r="1472" spans="1:20" hidden="1">
      <c r="A1472" s="55" t="s">
        <v>2239</v>
      </c>
      <c r="B1472" s="152" t="str">
        <f>IFERROR(VLOOKUP(Proc[[#This Row],[App]],Table2[],3,0),"open")</f>
        <v>ok</v>
      </c>
      <c r="C1472" s="55" t="s">
        <v>369</v>
      </c>
      <c r="D1472" s="152" t="s">
        <v>8691</v>
      </c>
      <c r="E1472" s="152" t="s">
        <v>2240</v>
      </c>
      <c r="F1472" s="152" t="s">
        <v>2240</v>
      </c>
      <c r="G1472" s="55" t="s">
        <v>400</v>
      </c>
      <c r="H1472" s="56" t="str">
        <f>IF(Proc[[#This Row],[type]]="LFF (MDG-F)",MID(Proc[[#This Row],[Obj]],13,10),"")</f>
        <v/>
      </c>
      <c r="I1472" s="152"/>
      <c r="J1472" s="56" t="b">
        <f>Proc[[#This Row],[Requested]]=Proc[[#This Row],[CurrentParent]]</f>
        <v>1</v>
      </c>
      <c r="K1472" s="152" t="str">
        <f>IF(Proc[[#This Row],[Author]]="Marcela Urrego",VLOOKUP(LEFT(Proc[[#This Row],[Requested]],1),Table3[#All],2,0),VLOOKUP(Proc[[#This Row],[Author]],Table4[],2,0))</f>
        <v>MGF</v>
      </c>
      <c r="L1472" s="56" t="s">
        <v>1970</v>
      </c>
      <c r="M1472" s="52">
        <v>45790.424861111111</v>
      </c>
      <c r="N1472" s="54">
        <v>45796</v>
      </c>
      <c r="O1472" s="54">
        <v>45796</v>
      </c>
      <c r="P1472" s="52" t="str">
        <f ca="1">IF(Proc[[#This Row],[DaysAgeing]]&gt;5,"yep","on track")</f>
        <v>on track</v>
      </c>
      <c r="Q1472" s="2">
        <f ca="1">IF(Proc[[#This Row],[DateClosed]]="",ABS(NETWORKDAYS(Proc[[#This Row],[DateOpened]],TODAY()))-1,ABS(NETWORKDAYS(Proc[[#This Row],[DateOpened]],Proc[[#This Row],[DateClosed]]))-1)</f>
        <v>4</v>
      </c>
      <c r="R1472" s="52" t="s">
        <v>1067</v>
      </c>
      <c r="S1472" s="56"/>
      <c r="T1472" s="153">
        <v>1471</v>
      </c>
    </row>
    <row r="1473" spans="1:20" hidden="1">
      <c r="A1473" s="55" t="s">
        <v>2239</v>
      </c>
      <c r="B1473" s="152" t="str">
        <f>IFERROR(VLOOKUP(Proc[[#This Row],[App]],Table2[],3,0),"open")</f>
        <v>ok</v>
      </c>
      <c r="C1473" s="55" t="s">
        <v>369</v>
      </c>
      <c r="D1473" s="152" t="s">
        <v>8692</v>
      </c>
      <c r="E1473" s="152" t="s">
        <v>2240</v>
      </c>
      <c r="F1473" s="152" t="s">
        <v>2240</v>
      </c>
      <c r="G1473" s="55" t="s">
        <v>400</v>
      </c>
      <c r="H1473" s="56" t="str">
        <f>IF(Proc[[#This Row],[type]]="LFF (MDG-F)",MID(Proc[[#This Row],[Obj]],13,10),"")</f>
        <v/>
      </c>
      <c r="I1473" s="152"/>
      <c r="J1473" s="56" t="b">
        <f>Proc[[#This Row],[Requested]]=Proc[[#This Row],[CurrentParent]]</f>
        <v>1</v>
      </c>
      <c r="K1473" s="152" t="str">
        <f>IF(Proc[[#This Row],[Author]]="Marcela Urrego",VLOOKUP(LEFT(Proc[[#This Row],[Requested]],1),Table3[#All],2,0),VLOOKUP(Proc[[#This Row],[Author]],Table4[],2,0))</f>
        <v>MGF</v>
      </c>
      <c r="L1473" s="56" t="s">
        <v>1970</v>
      </c>
      <c r="M1473" s="52">
        <v>45790.424861111111</v>
      </c>
      <c r="N1473" s="54">
        <v>45796</v>
      </c>
      <c r="O1473" s="54">
        <v>45796</v>
      </c>
      <c r="P1473" s="52" t="str">
        <f ca="1">IF(Proc[[#This Row],[DaysAgeing]]&gt;5,"yep","on track")</f>
        <v>on track</v>
      </c>
      <c r="Q1473" s="2">
        <f ca="1">IF(Proc[[#This Row],[DateClosed]]="",ABS(NETWORKDAYS(Proc[[#This Row],[DateOpened]],TODAY()))-1,ABS(NETWORKDAYS(Proc[[#This Row],[DateOpened]],Proc[[#This Row],[DateClosed]]))-1)</f>
        <v>4</v>
      </c>
      <c r="R1473" s="52" t="s">
        <v>1067</v>
      </c>
      <c r="S1473" s="56"/>
      <c r="T1473" s="153">
        <v>1472</v>
      </c>
    </row>
    <row r="1474" spans="1:20" hidden="1">
      <c r="A1474" s="55" t="s">
        <v>2239</v>
      </c>
      <c r="B1474" s="152" t="str">
        <f>IFERROR(VLOOKUP(Proc[[#This Row],[App]],Table2[],3,0),"open")</f>
        <v>ok</v>
      </c>
      <c r="C1474" s="55" t="s">
        <v>369</v>
      </c>
      <c r="D1474" s="152" t="s">
        <v>8693</v>
      </c>
      <c r="E1474" s="152" t="s">
        <v>2240</v>
      </c>
      <c r="F1474" s="152" t="s">
        <v>2240</v>
      </c>
      <c r="G1474" s="55" t="s">
        <v>400</v>
      </c>
      <c r="H1474" s="56" t="str">
        <f>IF(Proc[[#This Row],[type]]="LFF (MDG-F)",MID(Proc[[#This Row],[Obj]],13,10),"")</f>
        <v/>
      </c>
      <c r="I1474" s="152"/>
      <c r="J1474" s="56" t="b">
        <f>Proc[[#This Row],[Requested]]=Proc[[#This Row],[CurrentParent]]</f>
        <v>1</v>
      </c>
      <c r="K1474" s="152" t="str">
        <f>IF(Proc[[#This Row],[Author]]="Marcela Urrego",VLOOKUP(LEFT(Proc[[#This Row],[Requested]],1),Table3[#All],2,0),VLOOKUP(Proc[[#This Row],[Author]],Table4[],2,0))</f>
        <v>MGF</v>
      </c>
      <c r="L1474" s="56" t="s">
        <v>1970</v>
      </c>
      <c r="M1474" s="52">
        <v>45790.424861111111</v>
      </c>
      <c r="N1474" s="54">
        <v>45796</v>
      </c>
      <c r="O1474" s="54">
        <v>45796</v>
      </c>
      <c r="P1474" s="52" t="str">
        <f ca="1">IF(Proc[[#This Row],[DaysAgeing]]&gt;5,"yep","on track")</f>
        <v>on track</v>
      </c>
      <c r="Q1474" s="2">
        <f ca="1">IF(Proc[[#This Row],[DateClosed]]="",ABS(NETWORKDAYS(Proc[[#This Row],[DateOpened]],TODAY()))-1,ABS(NETWORKDAYS(Proc[[#This Row],[DateOpened]],Proc[[#This Row],[DateClosed]]))-1)</f>
        <v>4</v>
      </c>
      <c r="R1474" s="52" t="s">
        <v>1067</v>
      </c>
      <c r="S1474" s="56"/>
      <c r="T1474" s="153">
        <v>1473</v>
      </c>
    </row>
    <row r="1475" spans="1:20" hidden="1">
      <c r="A1475" s="55" t="s">
        <v>2239</v>
      </c>
      <c r="B1475" s="152" t="str">
        <f>IFERROR(VLOOKUP(Proc[[#This Row],[App]],Table2[],3,0),"open")</f>
        <v>ok</v>
      </c>
      <c r="C1475" s="55" t="s">
        <v>369</v>
      </c>
      <c r="D1475" s="152" t="s">
        <v>8694</v>
      </c>
      <c r="E1475" s="152" t="s">
        <v>2240</v>
      </c>
      <c r="F1475" s="152" t="s">
        <v>2240</v>
      </c>
      <c r="G1475" s="55" t="s">
        <v>400</v>
      </c>
      <c r="H1475" s="56" t="str">
        <f>IF(Proc[[#This Row],[type]]="LFF (MDG-F)",MID(Proc[[#This Row],[Obj]],13,10),"")</f>
        <v/>
      </c>
      <c r="I1475" s="152"/>
      <c r="J1475" s="56" t="b">
        <f>Proc[[#This Row],[Requested]]=Proc[[#This Row],[CurrentParent]]</f>
        <v>1</v>
      </c>
      <c r="K1475" s="152" t="str">
        <f>IF(Proc[[#This Row],[Author]]="Marcela Urrego",VLOOKUP(LEFT(Proc[[#This Row],[Requested]],1),Table3[#All],2,0),VLOOKUP(Proc[[#This Row],[Author]],Table4[],2,0))</f>
        <v>MGF</v>
      </c>
      <c r="L1475" s="56" t="s">
        <v>1970</v>
      </c>
      <c r="M1475" s="52">
        <v>45790.424861111111</v>
      </c>
      <c r="N1475" s="54">
        <v>45796</v>
      </c>
      <c r="O1475" s="54">
        <v>45796</v>
      </c>
      <c r="P1475" s="52" t="str">
        <f ca="1">IF(Proc[[#This Row],[DaysAgeing]]&gt;5,"yep","on track")</f>
        <v>on track</v>
      </c>
      <c r="Q1475" s="2">
        <f ca="1">IF(Proc[[#This Row],[DateClosed]]="",ABS(NETWORKDAYS(Proc[[#This Row],[DateOpened]],TODAY()))-1,ABS(NETWORKDAYS(Proc[[#This Row],[DateOpened]],Proc[[#This Row],[DateClosed]]))-1)</f>
        <v>4</v>
      </c>
      <c r="R1475" s="52" t="s">
        <v>1067</v>
      </c>
      <c r="S1475" s="56"/>
      <c r="T1475" s="153">
        <v>1474</v>
      </c>
    </row>
    <row r="1476" spans="1:20" hidden="1">
      <c r="A1476" s="55" t="s">
        <v>2239</v>
      </c>
      <c r="B1476" s="152" t="str">
        <f>IFERROR(VLOOKUP(Proc[[#This Row],[App]],Table2[],3,0),"open")</f>
        <v>ok</v>
      </c>
      <c r="C1476" s="55" t="s">
        <v>369</v>
      </c>
      <c r="D1476" s="152" t="s">
        <v>8695</v>
      </c>
      <c r="E1476" s="152" t="s">
        <v>2240</v>
      </c>
      <c r="F1476" s="152" t="s">
        <v>2240</v>
      </c>
      <c r="G1476" s="55" t="s">
        <v>400</v>
      </c>
      <c r="H1476" s="56" t="str">
        <f>IF(Proc[[#This Row],[type]]="LFF (MDG-F)",MID(Proc[[#This Row],[Obj]],13,10),"")</f>
        <v/>
      </c>
      <c r="I1476" s="152"/>
      <c r="J1476" s="56" t="b">
        <f>Proc[[#This Row],[Requested]]=Proc[[#This Row],[CurrentParent]]</f>
        <v>1</v>
      </c>
      <c r="K1476" s="152" t="str">
        <f>IF(Proc[[#This Row],[Author]]="Marcela Urrego",VLOOKUP(LEFT(Proc[[#This Row],[Requested]],1),Table3[#All],2,0),VLOOKUP(Proc[[#This Row],[Author]],Table4[],2,0))</f>
        <v>MGF</v>
      </c>
      <c r="L1476" s="56" t="s">
        <v>1970</v>
      </c>
      <c r="M1476" s="52">
        <v>45790.424861111111</v>
      </c>
      <c r="N1476" s="54">
        <v>45796</v>
      </c>
      <c r="O1476" s="54">
        <v>45796</v>
      </c>
      <c r="P1476" s="52" t="str">
        <f ca="1">IF(Proc[[#This Row],[DaysAgeing]]&gt;5,"yep","on track")</f>
        <v>on track</v>
      </c>
      <c r="Q1476" s="2">
        <f ca="1">IF(Proc[[#This Row],[DateClosed]]="",ABS(NETWORKDAYS(Proc[[#This Row],[DateOpened]],TODAY()))-1,ABS(NETWORKDAYS(Proc[[#This Row],[DateOpened]],Proc[[#This Row],[DateClosed]]))-1)</f>
        <v>4</v>
      </c>
      <c r="R1476" s="52" t="s">
        <v>1067</v>
      </c>
      <c r="S1476" s="56"/>
      <c r="T1476" s="153">
        <v>1475</v>
      </c>
    </row>
    <row r="1477" spans="1:20" hidden="1">
      <c r="A1477" t="s">
        <v>2243</v>
      </c>
      <c r="B1477" s="152" t="str">
        <f>IFERROR(VLOOKUP(Proc[[#This Row],[App]],Table2[],3,0),"open")</f>
        <v>ok</v>
      </c>
      <c r="C1477" s="55" t="s">
        <v>369</v>
      </c>
      <c r="D1477" s="152" t="s">
        <v>8177</v>
      </c>
      <c r="E1477" s="152" t="s">
        <v>2244</v>
      </c>
      <c r="F1477" s="152" t="s">
        <v>2244</v>
      </c>
      <c r="G1477" t="s">
        <v>406</v>
      </c>
      <c r="H1477" s="56" t="str">
        <f>IF(Proc[[#This Row],[type]]="LFF (MDG-F)",MID(Proc[[#This Row],[Obj]],13,10),"")</f>
        <v>AE50GCO220</v>
      </c>
      <c r="I1477" s="152"/>
      <c r="J1477" s="56" t="b">
        <f>Proc[[#This Row],[Requested]]=Proc[[#This Row],[CurrentParent]]</f>
        <v>1</v>
      </c>
      <c r="K1477" s="152" t="str">
        <f>IF(Proc[[#This Row],[Author]]="Marcela Urrego",VLOOKUP(LEFT(Proc[[#This Row],[Requested]],1),Table3[#All],2,0),VLOOKUP(Proc[[#This Row],[Author]],Table4[],2,0))</f>
        <v>MGF</v>
      </c>
      <c r="L1477" s="56" t="s">
        <v>1970</v>
      </c>
      <c r="M1477" s="54">
        <v>45791.342372685183</v>
      </c>
      <c r="N1477" s="54">
        <v>45792</v>
      </c>
      <c r="O1477" s="54">
        <v>45792</v>
      </c>
      <c r="P1477" s="57" t="str">
        <f ca="1">IF(Proc[[#This Row],[DaysAgeing]]&gt;5,"yep","on track")</f>
        <v>on track</v>
      </c>
      <c r="Q1477" s="2">
        <f ca="1">IF(Proc[[#This Row],[DateClosed]]="",ABS(NETWORKDAYS(Proc[[#This Row],[DateOpened]],TODAY()))-1,ABS(NETWORKDAYS(Proc[[#This Row],[DateOpened]],Proc[[#This Row],[DateClosed]]))-1)</f>
        <v>1</v>
      </c>
      <c r="R1477" s="57" t="s">
        <v>514</v>
      </c>
      <c r="S1477" s="56"/>
      <c r="T1477" s="153">
        <v>1476</v>
      </c>
    </row>
    <row r="1478" spans="1:20" hidden="1">
      <c r="A1478" s="55" t="s">
        <v>2243</v>
      </c>
      <c r="B1478" s="152" t="str">
        <f>IFERROR(VLOOKUP(Proc[[#This Row],[App]],Table2[],3,0),"open")</f>
        <v>ok</v>
      </c>
      <c r="C1478" s="55" t="s">
        <v>369</v>
      </c>
      <c r="D1478" s="152" t="s">
        <v>8696</v>
      </c>
      <c r="E1478" s="152" t="s">
        <v>2245</v>
      </c>
      <c r="F1478" s="152" t="s">
        <v>2245</v>
      </c>
      <c r="G1478" s="55" t="s">
        <v>406</v>
      </c>
      <c r="H1478" s="56" t="str">
        <f>IF(Proc[[#This Row],[type]]="LFF (MDG-F)",MID(Proc[[#This Row],[Obj]],13,10),"")</f>
        <v>CN90GMK003</v>
      </c>
      <c r="I1478" s="152"/>
      <c r="J1478" s="56" t="b">
        <f>Proc[[#This Row],[Requested]]=Proc[[#This Row],[CurrentParent]]</f>
        <v>1</v>
      </c>
      <c r="K1478" s="152" t="str">
        <f>IF(Proc[[#This Row],[Author]]="Marcela Urrego",VLOOKUP(LEFT(Proc[[#This Row],[Requested]],1),Table3[#All],2,0),VLOOKUP(Proc[[#This Row],[Author]],Table4[],2,0))</f>
        <v>MGF</v>
      </c>
      <c r="L1478" s="56" t="s">
        <v>1970</v>
      </c>
      <c r="M1478" s="54">
        <v>45791.342372685183</v>
      </c>
      <c r="N1478" s="54">
        <v>45792</v>
      </c>
      <c r="O1478" s="54">
        <v>45792</v>
      </c>
      <c r="P1478" s="57" t="str">
        <f ca="1">IF(Proc[[#This Row],[DaysAgeing]]&gt;5,"yep","on track")</f>
        <v>on track</v>
      </c>
      <c r="Q1478" s="2">
        <f ca="1">IF(Proc[[#This Row],[DateClosed]]="",ABS(NETWORKDAYS(Proc[[#This Row],[DateOpened]],TODAY()))-1,ABS(NETWORKDAYS(Proc[[#This Row],[DateOpened]],Proc[[#This Row],[DateClosed]]))-1)</f>
        <v>1</v>
      </c>
      <c r="R1478" s="57" t="s">
        <v>514</v>
      </c>
      <c r="S1478" s="56"/>
      <c r="T1478" s="153">
        <v>1477</v>
      </c>
    </row>
    <row r="1479" spans="1:20" hidden="1">
      <c r="A1479" s="55" t="s">
        <v>2243</v>
      </c>
      <c r="B1479" s="152" t="str">
        <f>IFERROR(VLOOKUP(Proc[[#This Row],[App]],Table2[],3,0),"open")</f>
        <v>ok</v>
      </c>
      <c r="C1479" s="55" t="s">
        <v>369</v>
      </c>
      <c r="D1479" s="152" t="s">
        <v>526</v>
      </c>
      <c r="E1479" s="152" t="s">
        <v>2246</v>
      </c>
      <c r="F1479" s="152" t="s">
        <v>2246</v>
      </c>
      <c r="G1479" s="55" t="s">
        <v>406</v>
      </c>
      <c r="H1479" s="56" t="str">
        <f>IF(Proc[[#This Row],[type]]="LFF (MDG-F)",MID(Proc[[#This Row],[Obj]],13,10),"")</f>
        <v>DE10624905</v>
      </c>
      <c r="I1479" s="152"/>
      <c r="J1479" s="56" t="b">
        <f>Proc[[#This Row],[Requested]]=Proc[[#This Row],[CurrentParent]]</f>
        <v>1</v>
      </c>
      <c r="K1479" s="152" t="str">
        <f>IF(Proc[[#This Row],[Author]]="Marcela Urrego",VLOOKUP(LEFT(Proc[[#This Row],[Requested]],1),Table3[#All],2,0),VLOOKUP(Proc[[#This Row],[Author]],Table4[],2,0))</f>
        <v>MGF</v>
      </c>
      <c r="L1479" s="56" t="s">
        <v>1970</v>
      </c>
      <c r="M1479" s="54">
        <v>45791.342372685183</v>
      </c>
      <c r="N1479" s="54">
        <v>45792</v>
      </c>
      <c r="O1479" s="54">
        <v>45792</v>
      </c>
      <c r="P1479" s="57" t="str">
        <f ca="1">IF(Proc[[#This Row],[DaysAgeing]]&gt;5,"yep","on track")</f>
        <v>on track</v>
      </c>
      <c r="Q1479" s="2">
        <f ca="1">IF(Proc[[#This Row],[DateClosed]]="",ABS(NETWORKDAYS(Proc[[#This Row],[DateOpened]],TODAY()))-1,ABS(NETWORKDAYS(Proc[[#This Row],[DateOpened]],Proc[[#This Row],[DateClosed]]))-1)</f>
        <v>1</v>
      </c>
      <c r="R1479" s="57" t="s">
        <v>514</v>
      </c>
      <c r="S1479" s="56"/>
      <c r="T1479" s="153">
        <v>1478</v>
      </c>
    </row>
    <row r="1480" spans="1:20" hidden="1">
      <c r="A1480" s="55" t="s">
        <v>2243</v>
      </c>
      <c r="B1480" s="152" t="str">
        <f>IFERROR(VLOOKUP(Proc[[#This Row],[App]],Table2[],3,0),"open")</f>
        <v>ok</v>
      </c>
      <c r="C1480" s="55" t="s">
        <v>369</v>
      </c>
      <c r="D1480" s="152" t="s">
        <v>527</v>
      </c>
      <c r="E1480" s="152" t="s">
        <v>2246</v>
      </c>
      <c r="F1480" s="152" t="s">
        <v>2246</v>
      </c>
      <c r="G1480" s="55" t="s">
        <v>406</v>
      </c>
      <c r="H1480" s="56" t="str">
        <f>IF(Proc[[#This Row],[type]]="LFF (MDG-F)",MID(Proc[[#This Row],[Obj]],13,10),"")</f>
        <v>DE10624906</v>
      </c>
      <c r="I1480" s="152"/>
      <c r="J1480" s="56" t="b">
        <f>Proc[[#This Row],[Requested]]=Proc[[#This Row],[CurrentParent]]</f>
        <v>1</v>
      </c>
      <c r="K1480" s="152" t="str">
        <f>IF(Proc[[#This Row],[Author]]="Marcela Urrego",VLOOKUP(LEFT(Proc[[#This Row],[Requested]],1),Table3[#All],2,0),VLOOKUP(Proc[[#This Row],[Author]],Table4[],2,0))</f>
        <v>MGF</v>
      </c>
      <c r="L1480" s="56" t="s">
        <v>1970</v>
      </c>
      <c r="M1480" s="54">
        <v>45791.342372685183</v>
      </c>
      <c r="N1480" s="54">
        <v>45792</v>
      </c>
      <c r="O1480" s="54">
        <v>45792</v>
      </c>
      <c r="P1480" s="57" t="str">
        <f ca="1">IF(Proc[[#This Row],[DaysAgeing]]&gt;5,"yep","on track")</f>
        <v>on track</v>
      </c>
      <c r="Q1480" s="2">
        <f ca="1">IF(Proc[[#This Row],[DateClosed]]="",ABS(NETWORKDAYS(Proc[[#This Row],[DateOpened]],TODAY()))-1,ABS(NETWORKDAYS(Proc[[#This Row],[DateOpened]],Proc[[#This Row],[DateClosed]]))-1)</f>
        <v>1</v>
      </c>
      <c r="R1480" s="57" t="s">
        <v>514</v>
      </c>
      <c r="S1480" s="56"/>
      <c r="T1480" s="153">
        <v>1479</v>
      </c>
    </row>
    <row r="1481" spans="1:20" hidden="1">
      <c r="A1481" s="55" t="s">
        <v>2243</v>
      </c>
      <c r="B1481" s="152" t="str">
        <f>IFERROR(VLOOKUP(Proc[[#This Row],[App]],Table2[],3,0),"open")</f>
        <v>ok</v>
      </c>
      <c r="C1481" s="55" t="s">
        <v>369</v>
      </c>
      <c r="D1481" s="152" t="s">
        <v>8697</v>
      </c>
      <c r="E1481" s="152" t="s">
        <v>2245</v>
      </c>
      <c r="F1481" s="152" t="s">
        <v>2245</v>
      </c>
      <c r="G1481" s="55" t="s">
        <v>406</v>
      </c>
      <c r="H1481" s="56" t="str">
        <f>IF(Proc[[#This Row],[type]]="LFF (MDG-F)",MID(Proc[[#This Row],[Obj]],13,10),"")</f>
        <v>DE10GM1057</v>
      </c>
      <c r="I1481" s="152"/>
      <c r="J1481" s="56" t="b">
        <f>Proc[[#This Row],[Requested]]=Proc[[#This Row],[CurrentParent]]</f>
        <v>1</v>
      </c>
      <c r="K1481" s="152" t="str">
        <f>IF(Proc[[#This Row],[Author]]="Marcela Urrego",VLOOKUP(LEFT(Proc[[#This Row],[Requested]],1),Table3[#All],2,0),VLOOKUP(Proc[[#This Row],[Author]],Table4[],2,0))</f>
        <v>MGF</v>
      </c>
      <c r="L1481" s="56" t="s">
        <v>1970</v>
      </c>
      <c r="M1481" s="54">
        <v>45791.342372685183</v>
      </c>
      <c r="N1481" s="54">
        <v>45792</v>
      </c>
      <c r="O1481" s="54">
        <v>45792</v>
      </c>
      <c r="P1481" s="57" t="str">
        <f ca="1">IF(Proc[[#This Row],[DaysAgeing]]&gt;5,"yep","on track")</f>
        <v>on track</v>
      </c>
      <c r="Q1481" s="2">
        <f ca="1">IF(Proc[[#This Row],[DateClosed]]="",ABS(NETWORKDAYS(Proc[[#This Row],[DateOpened]],TODAY()))-1,ABS(NETWORKDAYS(Proc[[#This Row],[DateOpened]],Proc[[#This Row],[DateClosed]]))-1)</f>
        <v>1</v>
      </c>
      <c r="R1481" s="57" t="s">
        <v>514</v>
      </c>
      <c r="S1481" s="56"/>
      <c r="T1481" s="153">
        <v>1480</v>
      </c>
    </row>
    <row r="1482" spans="1:20" hidden="1">
      <c r="A1482" s="55" t="s">
        <v>2243</v>
      </c>
      <c r="B1482" s="152" t="str">
        <f>IFERROR(VLOOKUP(Proc[[#This Row],[App]],Table2[],3,0),"open")</f>
        <v>ok</v>
      </c>
      <c r="C1482" s="55" t="s">
        <v>369</v>
      </c>
      <c r="D1482" s="152" t="s">
        <v>8698</v>
      </c>
      <c r="E1482" s="152" t="s">
        <v>2247</v>
      </c>
      <c r="F1482" s="152" t="s">
        <v>2247</v>
      </c>
      <c r="G1482" s="55" t="s">
        <v>406</v>
      </c>
      <c r="H1482" s="56" t="str">
        <f>IF(Proc[[#This Row],[type]]="LFF (MDG-F)",MID(Proc[[#This Row],[Obj]],13,10),"")</f>
        <v>DE10GMK003</v>
      </c>
      <c r="I1482" s="152"/>
      <c r="J1482" s="56" t="b">
        <f>Proc[[#This Row],[Requested]]=Proc[[#This Row],[CurrentParent]]</f>
        <v>1</v>
      </c>
      <c r="K1482" s="152" t="str">
        <f>IF(Proc[[#This Row],[Author]]="Marcela Urrego",VLOOKUP(LEFT(Proc[[#This Row],[Requested]],1),Table3[#All],2,0),VLOOKUP(Proc[[#This Row],[Author]],Table4[],2,0))</f>
        <v>MGF</v>
      </c>
      <c r="L1482" s="56" t="s">
        <v>1970</v>
      </c>
      <c r="M1482" s="54">
        <v>45791.342372685183</v>
      </c>
      <c r="N1482" s="54">
        <v>45792</v>
      </c>
      <c r="O1482" s="54">
        <v>45792</v>
      </c>
      <c r="P1482" s="57" t="str">
        <f ca="1">IF(Proc[[#This Row],[DaysAgeing]]&gt;5,"yep","on track")</f>
        <v>on track</v>
      </c>
      <c r="Q1482" s="2">
        <f ca="1">IF(Proc[[#This Row],[DateClosed]]="",ABS(NETWORKDAYS(Proc[[#This Row],[DateOpened]],TODAY()))-1,ABS(NETWORKDAYS(Proc[[#This Row],[DateOpened]],Proc[[#This Row],[DateClosed]]))-1)</f>
        <v>1</v>
      </c>
      <c r="R1482" s="57" t="s">
        <v>514</v>
      </c>
      <c r="S1482" s="56"/>
      <c r="T1482" s="153">
        <v>1481</v>
      </c>
    </row>
    <row r="1483" spans="1:20" hidden="1">
      <c r="A1483" s="55" t="s">
        <v>2243</v>
      </c>
      <c r="B1483" s="152" t="str">
        <f>IFERROR(VLOOKUP(Proc[[#This Row],[App]],Table2[],3,0),"open")</f>
        <v>ok</v>
      </c>
      <c r="C1483" s="55" t="s">
        <v>369</v>
      </c>
      <c r="D1483" s="152" t="s">
        <v>8699</v>
      </c>
      <c r="E1483" s="152" t="s">
        <v>2248</v>
      </c>
      <c r="F1483" s="152" t="s">
        <v>2248</v>
      </c>
      <c r="G1483" s="55" t="s">
        <v>406</v>
      </c>
      <c r="H1483" s="56" t="str">
        <f>IF(Proc[[#This Row],[type]]="LFF (MDG-F)",MID(Proc[[#This Row],[Obj]],13,10),"")</f>
        <v>DE10GMK004</v>
      </c>
      <c r="I1483" s="152"/>
      <c r="J1483" s="56" t="b">
        <f>Proc[[#This Row],[Requested]]=Proc[[#This Row],[CurrentParent]]</f>
        <v>1</v>
      </c>
      <c r="K1483" s="152" t="str">
        <f>IF(Proc[[#This Row],[Author]]="Marcela Urrego",VLOOKUP(LEFT(Proc[[#This Row],[Requested]],1),Table3[#All],2,0),VLOOKUP(Proc[[#This Row],[Author]],Table4[],2,0))</f>
        <v>MGF</v>
      </c>
      <c r="L1483" s="56" t="s">
        <v>1970</v>
      </c>
      <c r="M1483" s="54">
        <v>45791.342372685183</v>
      </c>
      <c r="N1483" s="54">
        <v>45792</v>
      </c>
      <c r="O1483" s="54">
        <v>45792</v>
      </c>
      <c r="P1483" s="57" t="str">
        <f ca="1">IF(Proc[[#This Row],[DaysAgeing]]&gt;5,"yep","on track")</f>
        <v>on track</v>
      </c>
      <c r="Q1483" s="2">
        <f ca="1">IF(Proc[[#This Row],[DateClosed]]="",ABS(NETWORKDAYS(Proc[[#This Row],[DateOpened]],TODAY()))-1,ABS(NETWORKDAYS(Proc[[#This Row],[DateOpened]],Proc[[#This Row],[DateClosed]]))-1)</f>
        <v>1</v>
      </c>
      <c r="R1483" s="57" t="s">
        <v>514</v>
      </c>
      <c r="S1483" s="56"/>
      <c r="T1483" s="153">
        <v>1482</v>
      </c>
    </row>
    <row r="1484" spans="1:20" hidden="1">
      <c r="A1484" s="55" t="s">
        <v>2243</v>
      </c>
      <c r="B1484" s="152" t="str">
        <f>IFERROR(VLOOKUP(Proc[[#This Row],[App]],Table2[],3,0),"open")</f>
        <v>ok</v>
      </c>
      <c r="C1484" s="55" t="s">
        <v>369</v>
      </c>
      <c r="D1484" s="152" t="s">
        <v>8700</v>
      </c>
      <c r="E1484" s="152" t="s">
        <v>2249</v>
      </c>
      <c r="F1484" s="152" t="s">
        <v>2249</v>
      </c>
      <c r="G1484" s="55" t="s">
        <v>406</v>
      </c>
      <c r="H1484" s="56" t="str">
        <f>IF(Proc[[#This Row],[type]]="LFF (MDG-F)",MID(Proc[[#This Row],[Obj]],13,10),"")</f>
        <v>DE10Z03107</v>
      </c>
      <c r="I1484" s="152"/>
      <c r="J1484" s="56" t="b">
        <f>Proc[[#This Row],[Requested]]=Proc[[#This Row],[CurrentParent]]</f>
        <v>1</v>
      </c>
      <c r="K1484" s="152" t="str">
        <f>IF(Proc[[#This Row],[Author]]="Marcela Urrego",VLOOKUP(LEFT(Proc[[#This Row],[Requested]],1),Table3[#All],2,0),VLOOKUP(Proc[[#This Row],[Author]],Table4[],2,0))</f>
        <v>MGF</v>
      </c>
      <c r="L1484" s="56" t="s">
        <v>1970</v>
      </c>
      <c r="M1484" s="54">
        <v>45791.342372685183</v>
      </c>
      <c r="N1484" s="54">
        <v>45792</v>
      </c>
      <c r="O1484" s="54">
        <v>45792</v>
      </c>
      <c r="P1484" s="57" t="str">
        <f ca="1">IF(Proc[[#This Row],[DaysAgeing]]&gt;5,"yep","on track")</f>
        <v>on track</v>
      </c>
      <c r="Q1484" s="2">
        <f ca="1">IF(Proc[[#This Row],[DateClosed]]="",ABS(NETWORKDAYS(Proc[[#This Row],[DateOpened]],TODAY()))-1,ABS(NETWORKDAYS(Proc[[#This Row],[DateOpened]],Proc[[#This Row],[DateClosed]]))-1)</f>
        <v>1</v>
      </c>
      <c r="R1484" s="57" t="s">
        <v>514</v>
      </c>
      <c r="S1484" s="56"/>
      <c r="T1484" s="153">
        <v>1483</v>
      </c>
    </row>
    <row r="1485" spans="1:20" hidden="1">
      <c r="A1485" s="55" t="s">
        <v>2243</v>
      </c>
      <c r="B1485" s="152" t="str">
        <f>IFERROR(VLOOKUP(Proc[[#This Row],[App]],Table2[],3,0),"open")</f>
        <v>ok</v>
      </c>
      <c r="C1485" s="55" t="s">
        <v>369</v>
      </c>
      <c r="D1485" s="152" t="s">
        <v>8701</v>
      </c>
      <c r="E1485" s="152" t="s">
        <v>2245</v>
      </c>
      <c r="F1485" s="152" t="s">
        <v>2245</v>
      </c>
      <c r="G1485" s="55" t="s">
        <v>406</v>
      </c>
      <c r="H1485" s="56" t="str">
        <f>IF(Proc[[#This Row],[type]]="LFF (MDG-F)",MID(Proc[[#This Row],[Obj]],13,10),"")</f>
        <v>DE10Z03108</v>
      </c>
      <c r="I1485" s="152"/>
      <c r="J1485" s="56" t="b">
        <f>Proc[[#This Row],[Requested]]=Proc[[#This Row],[CurrentParent]]</f>
        <v>1</v>
      </c>
      <c r="K1485" s="152" t="str">
        <f>IF(Proc[[#This Row],[Author]]="Marcela Urrego",VLOOKUP(LEFT(Proc[[#This Row],[Requested]],1),Table3[#All],2,0),VLOOKUP(Proc[[#This Row],[Author]],Table4[],2,0))</f>
        <v>MGF</v>
      </c>
      <c r="L1485" s="56" t="s">
        <v>1970</v>
      </c>
      <c r="M1485" s="54">
        <v>45791.342372685183</v>
      </c>
      <c r="N1485" s="54">
        <v>45792</v>
      </c>
      <c r="O1485" s="54">
        <v>45792</v>
      </c>
      <c r="P1485" s="57" t="str">
        <f ca="1">IF(Proc[[#This Row],[DaysAgeing]]&gt;5,"yep","on track")</f>
        <v>on track</v>
      </c>
      <c r="Q1485" s="2">
        <f ca="1">IF(Proc[[#This Row],[DateClosed]]="",ABS(NETWORKDAYS(Proc[[#This Row],[DateOpened]],TODAY()))-1,ABS(NETWORKDAYS(Proc[[#This Row],[DateOpened]],Proc[[#This Row],[DateClosed]]))-1)</f>
        <v>1</v>
      </c>
      <c r="R1485" s="57" t="s">
        <v>514</v>
      </c>
      <c r="S1485" s="56"/>
      <c r="T1485" s="153">
        <v>1484</v>
      </c>
    </row>
    <row r="1486" spans="1:20" hidden="1">
      <c r="A1486" s="55" t="s">
        <v>2243</v>
      </c>
      <c r="B1486" s="152" t="str">
        <f>IFERROR(VLOOKUP(Proc[[#This Row],[App]],Table2[],3,0),"open")</f>
        <v>ok</v>
      </c>
      <c r="C1486" s="55" t="s">
        <v>369</v>
      </c>
      <c r="D1486" s="152" t="s">
        <v>8702</v>
      </c>
      <c r="E1486" s="152" t="s">
        <v>2244</v>
      </c>
      <c r="F1486" s="152" t="s">
        <v>2244</v>
      </c>
      <c r="G1486" s="55" t="s">
        <v>406</v>
      </c>
      <c r="H1486" s="56" t="str">
        <f>IF(Proc[[#This Row],[type]]="LFF (MDG-F)",MID(Proc[[#This Row],[Obj]],13,10),"")</f>
        <v>DE10Z03109</v>
      </c>
      <c r="I1486" s="152"/>
      <c r="J1486" s="56" t="b">
        <f>Proc[[#This Row],[Requested]]=Proc[[#This Row],[CurrentParent]]</f>
        <v>1</v>
      </c>
      <c r="K1486" s="152" t="str">
        <f>IF(Proc[[#This Row],[Author]]="Marcela Urrego",VLOOKUP(LEFT(Proc[[#This Row],[Requested]],1),Table3[#All],2,0),VLOOKUP(Proc[[#This Row],[Author]],Table4[],2,0))</f>
        <v>MGF</v>
      </c>
      <c r="L1486" s="56" t="s">
        <v>1970</v>
      </c>
      <c r="M1486" s="54">
        <v>45791.342372685183</v>
      </c>
      <c r="N1486" s="54">
        <v>45792</v>
      </c>
      <c r="O1486" s="54">
        <v>45792</v>
      </c>
      <c r="P1486" s="57" t="str">
        <f ca="1">IF(Proc[[#This Row],[DaysAgeing]]&gt;5,"yep","on track")</f>
        <v>on track</v>
      </c>
      <c r="Q1486" s="2">
        <f ca="1">IF(Proc[[#This Row],[DateClosed]]="",ABS(NETWORKDAYS(Proc[[#This Row],[DateOpened]],TODAY()))-1,ABS(NETWORKDAYS(Proc[[#This Row],[DateOpened]],Proc[[#This Row],[DateClosed]]))-1)</f>
        <v>1</v>
      </c>
      <c r="R1486" s="57" t="s">
        <v>514</v>
      </c>
      <c r="S1486" s="56"/>
      <c r="T1486" s="153">
        <v>1485</v>
      </c>
    </row>
    <row r="1487" spans="1:20" hidden="1">
      <c r="A1487" s="55" t="s">
        <v>2243</v>
      </c>
      <c r="B1487" s="152" t="str">
        <f>IFERROR(VLOOKUP(Proc[[#This Row],[App]],Table2[],3,0),"open")</f>
        <v>ok</v>
      </c>
      <c r="C1487" s="55" t="s">
        <v>369</v>
      </c>
      <c r="D1487" s="152" t="s">
        <v>8703</v>
      </c>
      <c r="E1487" s="152" t="s">
        <v>2250</v>
      </c>
      <c r="F1487" s="152" t="s">
        <v>2250</v>
      </c>
      <c r="G1487" s="55" t="s">
        <v>406</v>
      </c>
      <c r="H1487" s="56" t="str">
        <f>IF(Proc[[#This Row],[type]]="LFF (MDG-F)",MID(Proc[[#This Row],[Obj]],13,10),"")</f>
        <v>DE10Z03110</v>
      </c>
      <c r="I1487" s="152"/>
      <c r="J1487" s="56" t="b">
        <f>Proc[[#This Row],[Requested]]=Proc[[#This Row],[CurrentParent]]</f>
        <v>1</v>
      </c>
      <c r="K1487" s="152" t="str">
        <f>IF(Proc[[#This Row],[Author]]="Marcela Urrego",VLOOKUP(LEFT(Proc[[#This Row],[Requested]],1),Table3[#All],2,0),VLOOKUP(Proc[[#This Row],[Author]],Table4[],2,0))</f>
        <v>MGF</v>
      </c>
      <c r="L1487" s="56" t="s">
        <v>1970</v>
      </c>
      <c r="M1487" s="54">
        <v>45791.342372685183</v>
      </c>
      <c r="N1487" s="54">
        <v>45792</v>
      </c>
      <c r="O1487" s="54">
        <v>45792</v>
      </c>
      <c r="P1487" s="57" t="str">
        <f ca="1">IF(Proc[[#This Row],[DaysAgeing]]&gt;5,"yep","on track")</f>
        <v>on track</v>
      </c>
      <c r="Q1487" s="2">
        <f ca="1">IF(Proc[[#This Row],[DateClosed]]="",ABS(NETWORKDAYS(Proc[[#This Row],[DateOpened]],TODAY()))-1,ABS(NETWORKDAYS(Proc[[#This Row],[DateOpened]],Proc[[#This Row],[DateClosed]]))-1)</f>
        <v>1</v>
      </c>
      <c r="R1487" s="57" t="s">
        <v>514</v>
      </c>
      <c r="S1487" s="56"/>
      <c r="T1487" s="153">
        <v>1486</v>
      </c>
    </row>
    <row r="1488" spans="1:20" hidden="1">
      <c r="A1488" s="55" t="s">
        <v>2243</v>
      </c>
      <c r="B1488" s="111" t="str">
        <f>IFERROR(VLOOKUP(Proc[[#This Row],[App]],Table2[],3,0),"open")</f>
        <v>ok</v>
      </c>
      <c r="C1488" s="55" t="s">
        <v>369</v>
      </c>
      <c r="D1488" s="152" t="s">
        <v>8704</v>
      </c>
      <c r="E1488" s="152" t="s">
        <v>2249</v>
      </c>
      <c r="F1488" s="152" t="s">
        <v>2249</v>
      </c>
      <c r="G1488" s="55" t="s">
        <v>406</v>
      </c>
      <c r="H1488" s="56" t="str">
        <f>IF(Proc[[#This Row],[type]]="LFF (MDG-F)",MID(Proc[[#This Row],[Obj]],13,10),"")</f>
        <v>1937GMK003</v>
      </c>
      <c r="I1488" s="152"/>
      <c r="J1488" s="56" t="b">
        <f>Proc[[#This Row],[Requested]]=Proc[[#This Row],[CurrentParent]]</f>
        <v>1</v>
      </c>
      <c r="K1488" s="107" t="str">
        <f>IF(Proc[[#This Row],[Author]]="Marcela Urrego",VLOOKUP(LEFT(Proc[[#This Row],[Requested]],1),Table3[#All],2,0),VLOOKUP(Proc[[#This Row],[Author]],Table4[],2,0))</f>
        <v>MGF</v>
      </c>
      <c r="L1488" s="56" t="s">
        <v>1970</v>
      </c>
      <c r="M1488" s="54">
        <v>45791.342372685183</v>
      </c>
      <c r="N1488" s="54">
        <v>45792</v>
      </c>
      <c r="O1488" s="54">
        <v>45792</v>
      </c>
      <c r="P1488" s="57" t="str">
        <f ca="1">IF(Proc[[#This Row],[DaysAgeing]]&gt;5,"yep","on track")</f>
        <v>on track</v>
      </c>
      <c r="Q1488" s="2">
        <f ca="1">IF(Proc[[#This Row],[DateClosed]]="",ABS(NETWORKDAYS(Proc[[#This Row],[DateOpened]],TODAY()))-1,ABS(NETWORKDAYS(Proc[[#This Row],[DateOpened]],Proc[[#This Row],[DateClosed]]))-1)</f>
        <v>1</v>
      </c>
      <c r="R1488" s="57" t="s">
        <v>514</v>
      </c>
      <c r="S1488" s="56"/>
      <c r="T1488" s="153">
        <v>1487</v>
      </c>
    </row>
    <row r="1489" spans="1:20" hidden="1">
      <c r="A1489" s="55" t="s">
        <v>2243</v>
      </c>
      <c r="B1489" s="152" t="str">
        <f>IFERROR(VLOOKUP(Proc[[#This Row],[App]],Table2[],3,0),"open")</f>
        <v>ok</v>
      </c>
      <c r="C1489" s="55" t="s">
        <v>369</v>
      </c>
      <c r="D1489" s="152" t="s">
        <v>8705</v>
      </c>
      <c r="E1489" s="152" t="s">
        <v>2244</v>
      </c>
      <c r="F1489" s="152" t="s">
        <v>2244</v>
      </c>
      <c r="G1489" s="55" t="s">
        <v>406</v>
      </c>
      <c r="H1489" s="56" t="str">
        <f>IF(Proc[[#This Row],[type]]="LFF (MDG-F)",MID(Proc[[#This Row],[Obj]],13,10),"")</f>
        <v>2025GMK003</v>
      </c>
      <c r="I1489" s="152"/>
      <c r="J1489" s="56" t="b">
        <f>Proc[[#This Row],[Requested]]=Proc[[#This Row],[CurrentParent]]</f>
        <v>1</v>
      </c>
      <c r="K1489" s="152" t="str">
        <f>IF(Proc[[#This Row],[Author]]="Marcela Urrego",VLOOKUP(LEFT(Proc[[#This Row],[Requested]],1),Table3[#All],2,0),VLOOKUP(Proc[[#This Row],[Author]],Table4[],2,0))</f>
        <v>MGF</v>
      </c>
      <c r="L1489" s="56" t="s">
        <v>1970</v>
      </c>
      <c r="M1489" s="54">
        <v>45791.342372685183</v>
      </c>
      <c r="N1489" s="54">
        <v>45792</v>
      </c>
      <c r="O1489" s="54">
        <v>45792</v>
      </c>
      <c r="P1489" s="57" t="str">
        <f ca="1">IF(Proc[[#This Row],[DaysAgeing]]&gt;5,"yep","on track")</f>
        <v>on track</v>
      </c>
      <c r="Q1489" s="2">
        <f ca="1">IF(Proc[[#This Row],[DateClosed]]="",ABS(NETWORKDAYS(Proc[[#This Row],[DateOpened]],TODAY()))-1,ABS(NETWORKDAYS(Proc[[#This Row],[DateOpened]],Proc[[#This Row],[DateClosed]]))-1)</f>
        <v>1</v>
      </c>
      <c r="R1489" s="57" t="s">
        <v>514</v>
      </c>
      <c r="S1489" s="56"/>
      <c r="T1489" s="153">
        <v>1488</v>
      </c>
    </row>
    <row r="1490" spans="1:20" hidden="1">
      <c r="A1490" s="55" t="s">
        <v>2243</v>
      </c>
      <c r="B1490" s="111" t="str">
        <f>IFERROR(VLOOKUP(Proc[[#This Row],[App]],Table2[],3,0),"open")</f>
        <v>ok</v>
      </c>
      <c r="C1490" s="55" t="s">
        <v>369</v>
      </c>
      <c r="D1490" s="152" t="s">
        <v>8706</v>
      </c>
      <c r="E1490" s="152" t="s">
        <v>2245</v>
      </c>
      <c r="F1490" s="152" t="s">
        <v>2245</v>
      </c>
      <c r="G1490" s="55" t="s">
        <v>406</v>
      </c>
      <c r="H1490" s="56" t="str">
        <f>IF(Proc[[#This Row],[type]]="LFF (MDG-F)",MID(Proc[[#This Row],[Obj]],13,10),"")</f>
        <v>2123Z03104</v>
      </c>
      <c r="I1490" s="152"/>
      <c r="J1490" s="56" t="b">
        <f>Proc[[#This Row],[Requested]]=Proc[[#This Row],[CurrentParent]]</f>
        <v>1</v>
      </c>
      <c r="K1490" s="107" t="str">
        <f>IF(Proc[[#This Row],[Author]]="Marcela Urrego",VLOOKUP(LEFT(Proc[[#This Row],[Requested]],1),Table3[#All],2,0),VLOOKUP(Proc[[#This Row],[Author]],Table4[],2,0))</f>
        <v>MGF</v>
      </c>
      <c r="L1490" s="56" t="s">
        <v>1970</v>
      </c>
      <c r="M1490" s="54">
        <v>45791.342372685183</v>
      </c>
      <c r="N1490" s="54">
        <v>45792</v>
      </c>
      <c r="O1490" s="54">
        <v>45792</v>
      </c>
      <c r="P1490" s="57" t="str">
        <f ca="1">IF(Proc[[#This Row],[DaysAgeing]]&gt;5,"yep","on track")</f>
        <v>on track</v>
      </c>
      <c r="Q1490" s="2">
        <f ca="1">IF(Proc[[#This Row],[DateClosed]]="",ABS(NETWORKDAYS(Proc[[#This Row],[DateOpened]],TODAY()))-1,ABS(NETWORKDAYS(Proc[[#This Row],[DateOpened]],Proc[[#This Row],[DateClosed]]))-1)</f>
        <v>1</v>
      </c>
      <c r="R1490" s="57" t="s">
        <v>514</v>
      </c>
      <c r="S1490" s="56"/>
      <c r="T1490" s="153">
        <v>1489</v>
      </c>
    </row>
    <row r="1491" spans="1:20" hidden="1">
      <c r="A1491" s="55" t="s">
        <v>2243</v>
      </c>
      <c r="B1491" s="111" t="str">
        <f>IFERROR(VLOOKUP(Proc[[#This Row],[App]],Table2[],3,0),"open")</f>
        <v>ok</v>
      </c>
      <c r="C1491" s="55" t="s">
        <v>369</v>
      </c>
      <c r="D1491" s="152" t="s">
        <v>8707</v>
      </c>
      <c r="E1491" s="152" t="s">
        <v>2244</v>
      </c>
      <c r="F1491" s="152" t="s">
        <v>2244</v>
      </c>
      <c r="G1491" t="s">
        <v>400</v>
      </c>
      <c r="H1491" s="56" t="str">
        <f>IF(Proc[[#This Row],[type]]="LFF (MDG-F)",MID(Proc[[#This Row],[Obj]],13,10),"")</f>
        <v/>
      </c>
      <c r="I1491" s="152"/>
      <c r="J1491" s="56" t="b">
        <f>Proc[[#This Row],[Requested]]=Proc[[#This Row],[CurrentParent]]</f>
        <v>1</v>
      </c>
      <c r="K1491" s="107" t="str">
        <f>IF(Proc[[#This Row],[Author]]="Marcela Urrego",VLOOKUP(LEFT(Proc[[#This Row],[Requested]],1),Table3[#All],2,0),VLOOKUP(Proc[[#This Row],[Author]],Table4[],2,0))</f>
        <v>MGF</v>
      </c>
      <c r="L1491" s="56" t="s">
        <v>1970</v>
      </c>
      <c r="M1491" s="54">
        <v>45791.342372685183</v>
      </c>
      <c r="N1491" s="54">
        <v>45792</v>
      </c>
      <c r="O1491" s="54">
        <v>45792</v>
      </c>
      <c r="P1491" s="57" t="str">
        <f ca="1">IF(Proc[[#This Row],[DaysAgeing]]&gt;5,"yep","on track")</f>
        <v>on track</v>
      </c>
      <c r="Q1491" s="2">
        <f ca="1">IF(Proc[[#This Row],[DateClosed]]="",ABS(NETWORKDAYS(Proc[[#This Row],[DateOpened]],TODAY()))-1,ABS(NETWORKDAYS(Proc[[#This Row],[DateOpened]],Proc[[#This Row],[DateClosed]]))-1)</f>
        <v>1</v>
      </c>
      <c r="R1491" s="57" t="s">
        <v>514</v>
      </c>
      <c r="S1491" s="56"/>
      <c r="T1491" s="153">
        <v>1490</v>
      </c>
    </row>
    <row r="1492" spans="1:20" hidden="1">
      <c r="A1492" s="55" t="s">
        <v>2243</v>
      </c>
      <c r="B1492" s="111" t="str">
        <f>IFERROR(VLOOKUP(Proc[[#This Row],[App]],Table2[],3,0),"open")</f>
        <v>ok</v>
      </c>
      <c r="C1492" s="55" t="s">
        <v>369</v>
      </c>
      <c r="D1492" s="152" t="s">
        <v>4446</v>
      </c>
      <c r="E1492" s="152" t="s">
        <v>2245</v>
      </c>
      <c r="F1492" s="152" t="s">
        <v>2245</v>
      </c>
      <c r="G1492" s="55" t="s">
        <v>400</v>
      </c>
      <c r="H1492" s="56" t="str">
        <f>IF(Proc[[#This Row],[type]]="LFF (MDG-F)",MID(Proc[[#This Row],[Obj]],13,10),"")</f>
        <v/>
      </c>
      <c r="I1492" s="152"/>
      <c r="J1492" s="56" t="b">
        <f>Proc[[#This Row],[Requested]]=Proc[[#This Row],[CurrentParent]]</f>
        <v>1</v>
      </c>
      <c r="K1492" s="107" t="str">
        <f>IF(Proc[[#This Row],[Author]]="Marcela Urrego",VLOOKUP(LEFT(Proc[[#This Row],[Requested]],1),Table3[#All],2,0),VLOOKUP(Proc[[#This Row],[Author]],Table4[],2,0))</f>
        <v>MGF</v>
      </c>
      <c r="L1492" s="56" t="s">
        <v>1970</v>
      </c>
      <c r="M1492" s="54">
        <v>45791.342372685183</v>
      </c>
      <c r="N1492" s="54">
        <v>45792</v>
      </c>
      <c r="O1492" s="54">
        <v>45792</v>
      </c>
      <c r="P1492" s="57" t="str">
        <f ca="1">IF(Proc[[#This Row],[DaysAgeing]]&gt;5,"yep","on track")</f>
        <v>on track</v>
      </c>
      <c r="Q1492" s="2">
        <f ca="1">IF(Proc[[#This Row],[DateClosed]]="",ABS(NETWORKDAYS(Proc[[#This Row],[DateOpened]],TODAY()))-1,ABS(NETWORKDAYS(Proc[[#This Row],[DateOpened]],Proc[[#This Row],[DateClosed]]))-1)</f>
        <v>1</v>
      </c>
      <c r="R1492" s="57" t="s">
        <v>514</v>
      </c>
      <c r="S1492" s="56"/>
      <c r="T1492" s="153">
        <v>1491</v>
      </c>
    </row>
    <row r="1493" spans="1:20" hidden="1">
      <c r="A1493" s="55" t="s">
        <v>2243</v>
      </c>
      <c r="B1493" s="111" t="str">
        <f>IFERROR(VLOOKUP(Proc[[#This Row],[App]],Table2[],3,0),"open")</f>
        <v>ok</v>
      </c>
      <c r="C1493" s="55" t="s">
        <v>369</v>
      </c>
      <c r="D1493" s="152" t="s">
        <v>8708</v>
      </c>
      <c r="E1493" s="152" t="s">
        <v>2248</v>
      </c>
      <c r="F1493" s="152" t="s">
        <v>2248</v>
      </c>
      <c r="G1493" s="55" t="s">
        <v>400</v>
      </c>
      <c r="H1493" s="56" t="str">
        <f>IF(Proc[[#This Row],[type]]="LFF (MDG-F)",MID(Proc[[#This Row],[Obj]],13,10),"")</f>
        <v/>
      </c>
      <c r="I1493" s="152"/>
      <c r="J1493" s="56" t="b">
        <f>Proc[[#This Row],[Requested]]=Proc[[#This Row],[CurrentParent]]</f>
        <v>1</v>
      </c>
      <c r="K1493" s="107" t="str">
        <f>IF(Proc[[#This Row],[Author]]="Marcela Urrego",VLOOKUP(LEFT(Proc[[#This Row],[Requested]],1),Table3[#All],2,0),VLOOKUP(Proc[[#This Row],[Author]],Table4[],2,0))</f>
        <v>MGF</v>
      </c>
      <c r="L1493" s="56" t="s">
        <v>1970</v>
      </c>
      <c r="M1493" s="54">
        <v>45791.342372685183</v>
      </c>
      <c r="N1493" s="54">
        <v>45792</v>
      </c>
      <c r="O1493" s="54">
        <v>45792</v>
      </c>
      <c r="P1493" s="57" t="str">
        <f ca="1">IF(Proc[[#This Row],[DaysAgeing]]&gt;5,"yep","on track")</f>
        <v>on track</v>
      </c>
      <c r="Q1493" s="2">
        <f ca="1">IF(Proc[[#This Row],[DateClosed]]="",ABS(NETWORKDAYS(Proc[[#This Row],[DateOpened]],TODAY()))-1,ABS(NETWORKDAYS(Proc[[#This Row],[DateOpened]],Proc[[#This Row],[DateClosed]]))-1)</f>
        <v>1</v>
      </c>
      <c r="R1493" s="57" t="s">
        <v>514</v>
      </c>
      <c r="S1493" s="56"/>
      <c r="T1493" s="153">
        <v>1492</v>
      </c>
    </row>
    <row r="1494" spans="1:20" hidden="1">
      <c r="A1494" s="55" t="s">
        <v>2243</v>
      </c>
      <c r="B1494" s="111" t="str">
        <f>IFERROR(VLOOKUP(Proc[[#This Row],[App]],Table2[],3,0),"open")</f>
        <v>ok</v>
      </c>
      <c r="C1494" s="55" t="s">
        <v>369</v>
      </c>
      <c r="D1494" s="152" t="s">
        <v>8709</v>
      </c>
      <c r="E1494" s="152" t="s">
        <v>2244</v>
      </c>
      <c r="F1494" s="152" t="s">
        <v>2244</v>
      </c>
      <c r="G1494" s="55" t="s">
        <v>400</v>
      </c>
      <c r="H1494" s="56" t="str">
        <f>IF(Proc[[#This Row],[type]]="LFF (MDG-F)",MID(Proc[[#This Row],[Obj]],13,10),"")</f>
        <v/>
      </c>
      <c r="I1494" s="152"/>
      <c r="J1494" s="56" t="b">
        <f>Proc[[#This Row],[Requested]]=Proc[[#This Row],[CurrentParent]]</f>
        <v>1</v>
      </c>
      <c r="K1494" s="107" t="str">
        <f>IF(Proc[[#This Row],[Author]]="Marcela Urrego",VLOOKUP(LEFT(Proc[[#This Row],[Requested]],1),Table3[#All],2,0),VLOOKUP(Proc[[#This Row],[Author]],Table4[],2,0))</f>
        <v>MGF</v>
      </c>
      <c r="L1494" s="56" t="s">
        <v>1970</v>
      </c>
      <c r="M1494" s="54">
        <v>45791.342372685183</v>
      </c>
      <c r="N1494" s="54">
        <v>45792</v>
      </c>
      <c r="O1494" s="54">
        <v>45792</v>
      </c>
      <c r="P1494" s="57" t="str">
        <f ca="1">IF(Proc[[#This Row],[DaysAgeing]]&gt;5,"yep","on track")</f>
        <v>on track</v>
      </c>
      <c r="Q1494" s="2">
        <f ca="1">IF(Proc[[#This Row],[DateClosed]]="",ABS(NETWORKDAYS(Proc[[#This Row],[DateOpened]],TODAY()))-1,ABS(NETWORKDAYS(Proc[[#This Row],[DateOpened]],Proc[[#This Row],[DateClosed]]))-1)</f>
        <v>1</v>
      </c>
      <c r="R1494" s="57" t="s">
        <v>514</v>
      </c>
      <c r="S1494" s="56"/>
      <c r="T1494" s="153">
        <v>1493</v>
      </c>
    </row>
    <row r="1495" spans="1:20" hidden="1">
      <c r="A1495" s="55" t="s">
        <v>2243</v>
      </c>
      <c r="B1495" s="111" t="str">
        <f>IFERROR(VLOOKUP(Proc[[#This Row],[App]],Table2[],3,0),"open")</f>
        <v>ok</v>
      </c>
      <c r="C1495" s="55" t="s">
        <v>369</v>
      </c>
      <c r="D1495" s="152" t="s">
        <v>8710</v>
      </c>
      <c r="E1495" s="152" t="s">
        <v>2245</v>
      </c>
      <c r="F1495" s="152" t="s">
        <v>2245</v>
      </c>
      <c r="G1495" s="55" t="s">
        <v>400</v>
      </c>
      <c r="H1495" s="56" t="str">
        <f>IF(Proc[[#This Row],[type]]="LFF (MDG-F)",MID(Proc[[#This Row],[Obj]],13,10),"")</f>
        <v/>
      </c>
      <c r="I1495" s="152"/>
      <c r="J1495" s="56" t="b">
        <f>Proc[[#This Row],[Requested]]=Proc[[#This Row],[CurrentParent]]</f>
        <v>1</v>
      </c>
      <c r="K1495" s="107" t="str">
        <f>IF(Proc[[#This Row],[Author]]="Marcela Urrego",VLOOKUP(LEFT(Proc[[#This Row],[Requested]],1),Table3[#All],2,0),VLOOKUP(Proc[[#This Row],[Author]],Table4[],2,0))</f>
        <v>MGF</v>
      </c>
      <c r="L1495" s="56" t="s">
        <v>1970</v>
      </c>
      <c r="M1495" s="54">
        <v>45791.342372685183</v>
      </c>
      <c r="N1495" s="54">
        <v>45792</v>
      </c>
      <c r="O1495" s="54">
        <v>45792</v>
      </c>
      <c r="P1495" s="57" t="str">
        <f ca="1">IF(Proc[[#This Row],[DaysAgeing]]&gt;5,"yep","on track")</f>
        <v>on track</v>
      </c>
      <c r="Q1495" s="2">
        <f ca="1">IF(Proc[[#This Row],[DateClosed]]="",ABS(NETWORKDAYS(Proc[[#This Row],[DateOpened]],TODAY()))-1,ABS(NETWORKDAYS(Proc[[#This Row],[DateOpened]],Proc[[#This Row],[DateClosed]]))-1)</f>
        <v>1</v>
      </c>
      <c r="R1495" s="57" t="s">
        <v>514</v>
      </c>
      <c r="S1495" s="56"/>
      <c r="T1495" s="153">
        <v>1494</v>
      </c>
    </row>
    <row r="1496" spans="1:20" hidden="1">
      <c r="A1496" t="s">
        <v>2251</v>
      </c>
      <c r="B1496" s="111" t="str">
        <f>IFERROR(VLOOKUP(Proc[[#This Row],[App]],Table2[],3,0),"open")</f>
        <v>ok</v>
      </c>
      <c r="C1496" s="55" t="s">
        <v>369</v>
      </c>
      <c r="D1496" s="152" t="s">
        <v>1995</v>
      </c>
      <c r="E1496" s="152" t="s">
        <v>2253</v>
      </c>
      <c r="F1496" s="152" t="s">
        <v>2253</v>
      </c>
      <c r="G1496" s="55" t="s">
        <v>400</v>
      </c>
      <c r="H1496" s="56" t="str">
        <f>IF(Proc[[#This Row],[type]]="LFF (MDG-F)",MID(Proc[[#This Row],[Obj]],13,10),"")</f>
        <v/>
      </c>
      <c r="I1496" s="152"/>
      <c r="J1496" s="56" t="b">
        <f>Proc[[#This Row],[Requested]]=Proc[[#This Row],[CurrentParent]]</f>
        <v>1</v>
      </c>
      <c r="K1496" s="107" t="str">
        <f>IF(Proc[[#This Row],[Author]]="Marcela Urrego",VLOOKUP(LEFT(Proc[[#This Row],[Requested]],1),Table3[#All],2,0),VLOOKUP(Proc[[#This Row],[Author]],Table4[],2,0))</f>
        <v>MGF</v>
      </c>
      <c r="L1496" s="56" t="s">
        <v>1970</v>
      </c>
      <c r="M1496" s="54">
        <v>45791.326874999999</v>
      </c>
      <c r="N1496" s="54">
        <v>45792</v>
      </c>
      <c r="O1496" s="54">
        <v>45792</v>
      </c>
      <c r="P1496" s="57" t="str">
        <f ca="1">IF(Proc[[#This Row],[DaysAgeing]]&gt;5,"yep","on track")</f>
        <v>on track</v>
      </c>
      <c r="Q1496" s="2">
        <f ca="1">IF(Proc[[#This Row],[DateClosed]]="",ABS(NETWORKDAYS(Proc[[#This Row],[DateOpened]],TODAY()))-1,ABS(NETWORKDAYS(Proc[[#This Row],[DateOpened]],Proc[[#This Row],[DateClosed]]))-1)</f>
        <v>1</v>
      </c>
      <c r="R1496" s="57" t="s">
        <v>514</v>
      </c>
      <c r="S1496" s="56"/>
      <c r="T1496" s="153">
        <v>1495</v>
      </c>
    </row>
    <row r="1497" spans="1:20" hidden="1">
      <c r="A1497" s="55" t="s">
        <v>2251</v>
      </c>
      <c r="B1497" s="111" t="str">
        <f>IFERROR(VLOOKUP(Proc[[#This Row],[App]],Table2[],3,0),"open")</f>
        <v>ok</v>
      </c>
      <c r="C1497" s="55" t="s">
        <v>369</v>
      </c>
      <c r="D1497" s="152" t="s">
        <v>2252</v>
      </c>
      <c r="E1497" s="152" t="s">
        <v>2254</v>
      </c>
      <c r="F1497" s="152" t="s">
        <v>2254</v>
      </c>
      <c r="G1497" s="55" t="s">
        <v>400</v>
      </c>
      <c r="H1497" s="56" t="str">
        <f>IF(Proc[[#This Row],[type]]="LFF (MDG-F)",MID(Proc[[#This Row],[Obj]],13,10),"")</f>
        <v/>
      </c>
      <c r="I1497" s="152"/>
      <c r="J1497" s="56" t="b">
        <f>Proc[[#This Row],[Requested]]=Proc[[#This Row],[CurrentParent]]</f>
        <v>1</v>
      </c>
      <c r="K1497" s="107" t="str">
        <f>IF(Proc[[#This Row],[Author]]="Marcela Urrego",VLOOKUP(LEFT(Proc[[#This Row],[Requested]],1),Table3[#All],2,0),VLOOKUP(Proc[[#This Row],[Author]],Table4[],2,0))</f>
        <v>MGF</v>
      </c>
      <c r="L1497" s="56" t="s">
        <v>1970</v>
      </c>
      <c r="M1497" s="54">
        <v>45791.326874999999</v>
      </c>
      <c r="N1497" s="54">
        <v>45792</v>
      </c>
      <c r="O1497" s="54">
        <v>45792</v>
      </c>
      <c r="P1497" s="57" t="str">
        <f ca="1">IF(Proc[[#This Row],[DaysAgeing]]&gt;5,"yep","on track")</f>
        <v>on track</v>
      </c>
      <c r="Q1497" s="2">
        <f ca="1">IF(Proc[[#This Row],[DateClosed]]="",ABS(NETWORKDAYS(Proc[[#This Row],[DateOpened]],TODAY()))-1,ABS(NETWORKDAYS(Proc[[#This Row],[DateOpened]],Proc[[#This Row],[DateClosed]]))-1)</f>
        <v>1</v>
      </c>
      <c r="R1497" s="57" t="s">
        <v>514</v>
      </c>
      <c r="S1497" s="56"/>
      <c r="T1497" s="153">
        <v>1496</v>
      </c>
    </row>
    <row r="1498" spans="1:20" hidden="1">
      <c r="A1498" t="s">
        <v>2255</v>
      </c>
      <c r="B1498" s="111" t="str">
        <f>IFERROR(VLOOKUP(Proc[[#This Row],[App]],Table2[],3,0),"open")</f>
        <v>ok</v>
      </c>
      <c r="C1498" s="55" t="s">
        <v>369</v>
      </c>
      <c r="D1498" s="152" t="s">
        <v>2256</v>
      </c>
      <c r="E1498" s="152" t="s">
        <v>2259</v>
      </c>
      <c r="F1498" s="152" t="s">
        <v>2259</v>
      </c>
      <c r="G1498" s="55" t="s">
        <v>400</v>
      </c>
      <c r="H1498" s="56" t="str">
        <f>IF(Proc[[#This Row],[type]]="LFF (MDG-F)",MID(Proc[[#This Row],[Obj]],13,10),"")</f>
        <v/>
      </c>
      <c r="I1498" s="152"/>
      <c r="J1498" s="56" t="b">
        <f>Proc[[#This Row],[Requested]]=Proc[[#This Row],[CurrentParent]]</f>
        <v>1</v>
      </c>
      <c r="K1498" s="107" t="str">
        <f>IF(Proc[[#This Row],[Author]]="Marcela Urrego",VLOOKUP(LEFT(Proc[[#This Row],[Requested]],1),Table3[#All],2,0),VLOOKUP(Proc[[#This Row],[Author]],Table4[],2,0))</f>
        <v>LS</v>
      </c>
      <c r="L1498" s="56" t="s">
        <v>1970</v>
      </c>
      <c r="M1498" s="54">
        <v>45792.391504629632</v>
      </c>
      <c r="N1498" s="54">
        <v>45796</v>
      </c>
      <c r="O1498" s="54">
        <v>45796</v>
      </c>
      <c r="P1498" s="57" t="str">
        <f ca="1">IF(Proc[[#This Row],[DaysAgeing]]&gt;5,"yep","on track")</f>
        <v>on track</v>
      </c>
      <c r="Q1498" s="2">
        <f ca="1">IF(Proc[[#This Row],[DateClosed]]="",ABS(NETWORKDAYS(Proc[[#This Row],[DateOpened]],TODAY()))-1,ABS(NETWORKDAYS(Proc[[#This Row],[DateOpened]],Proc[[#This Row],[DateClosed]]))-1)</f>
        <v>2</v>
      </c>
      <c r="R1498" s="57" t="s">
        <v>488</v>
      </c>
      <c r="S1498" s="56"/>
      <c r="T1498" s="153">
        <v>1497</v>
      </c>
    </row>
    <row r="1499" spans="1:20" hidden="1">
      <c r="A1499" s="55" t="s">
        <v>2255</v>
      </c>
      <c r="B1499" s="111" t="str">
        <f>IFERROR(VLOOKUP(Proc[[#This Row],[App]],Table2[],3,0),"open")</f>
        <v>ok</v>
      </c>
      <c r="C1499" s="55" t="s">
        <v>369</v>
      </c>
      <c r="D1499" s="152" t="s">
        <v>2257</v>
      </c>
      <c r="E1499" s="152" t="s">
        <v>2260</v>
      </c>
      <c r="F1499" s="152" t="s">
        <v>2260</v>
      </c>
      <c r="G1499" s="55" t="s">
        <v>400</v>
      </c>
      <c r="H1499" s="56" t="str">
        <f>IF(Proc[[#This Row],[type]]="LFF (MDG-F)",MID(Proc[[#This Row],[Obj]],13,10),"")</f>
        <v/>
      </c>
      <c r="I1499" s="152"/>
      <c r="J1499" s="56" t="b">
        <f>Proc[[#This Row],[Requested]]=Proc[[#This Row],[CurrentParent]]</f>
        <v>1</v>
      </c>
      <c r="K1499" s="107" t="str">
        <f>IF(Proc[[#This Row],[Author]]="Marcela Urrego",VLOOKUP(LEFT(Proc[[#This Row],[Requested]],1),Table3[#All],2,0),VLOOKUP(Proc[[#This Row],[Author]],Table4[],2,0))</f>
        <v>LS</v>
      </c>
      <c r="L1499" s="56" t="s">
        <v>1970</v>
      </c>
      <c r="M1499" s="54">
        <v>45792.391504629632</v>
      </c>
      <c r="N1499" s="54">
        <v>45796</v>
      </c>
      <c r="O1499" s="54">
        <v>45796</v>
      </c>
      <c r="P1499" s="57" t="str">
        <f ca="1">IF(Proc[[#This Row],[DaysAgeing]]&gt;5,"yep","on track")</f>
        <v>on track</v>
      </c>
      <c r="Q1499" s="2">
        <f ca="1">IF(Proc[[#This Row],[DateClosed]]="",ABS(NETWORKDAYS(Proc[[#This Row],[DateOpened]],TODAY()))-1,ABS(NETWORKDAYS(Proc[[#This Row],[DateOpened]],Proc[[#This Row],[DateClosed]]))-1)</f>
        <v>2</v>
      </c>
      <c r="R1499" s="57" t="s">
        <v>488</v>
      </c>
      <c r="S1499" s="56"/>
      <c r="T1499" s="153">
        <v>1498</v>
      </c>
    </row>
    <row r="1500" spans="1:20" hidden="1">
      <c r="A1500" s="55" t="s">
        <v>2255</v>
      </c>
      <c r="B1500" s="152" t="str">
        <f>IFERROR(VLOOKUP(Proc[[#This Row],[App]],Table2[],3,0),"open")</f>
        <v>ok</v>
      </c>
      <c r="C1500" s="55" t="s">
        <v>369</v>
      </c>
      <c r="D1500" s="152" t="s">
        <v>2258</v>
      </c>
      <c r="E1500" s="152" t="s">
        <v>2261</v>
      </c>
      <c r="F1500" s="152" t="s">
        <v>2261</v>
      </c>
      <c r="G1500" s="55" t="s">
        <v>400</v>
      </c>
      <c r="H1500" s="56" t="str">
        <f>IF(Proc[[#This Row],[type]]="LFF (MDG-F)",MID(Proc[[#This Row],[Obj]],13,10),"")</f>
        <v/>
      </c>
      <c r="I1500" s="152"/>
      <c r="J1500" s="56" t="b">
        <f>Proc[[#This Row],[Requested]]=Proc[[#This Row],[CurrentParent]]</f>
        <v>1</v>
      </c>
      <c r="K1500" s="152" t="str">
        <f>IF(Proc[[#This Row],[Author]]="Marcela Urrego",VLOOKUP(LEFT(Proc[[#This Row],[Requested]],1),Table3[#All],2,0),VLOOKUP(Proc[[#This Row],[Author]],Table4[],2,0))</f>
        <v>LS</v>
      </c>
      <c r="L1500" s="56" t="s">
        <v>1970</v>
      </c>
      <c r="M1500" s="54">
        <v>45792.391504629632</v>
      </c>
      <c r="N1500" s="54">
        <v>45796</v>
      </c>
      <c r="O1500" s="54">
        <v>45796</v>
      </c>
      <c r="P1500" s="57" t="str">
        <f ca="1">IF(Proc[[#This Row],[DaysAgeing]]&gt;5,"yep","on track")</f>
        <v>on track</v>
      </c>
      <c r="Q1500" s="2">
        <f ca="1">IF(Proc[[#This Row],[DateClosed]]="",ABS(NETWORKDAYS(Proc[[#This Row],[DateOpened]],TODAY()))-1,ABS(NETWORKDAYS(Proc[[#This Row],[DateOpened]],Proc[[#This Row],[DateClosed]]))-1)</f>
        <v>2</v>
      </c>
      <c r="R1500" s="57" t="s">
        <v>488</v>
      </c>
      <c r="S1500" s="56"/>
      <c r="T1500" s="153">
        <v>1499</v>
      </c>
    </row>
    <row r="1501" spans="1:20" hidden="1">
      <c r="A1501" t="s">
        <v>2262</v>
      </c>
      <c r="B1501" s="152" t="str">
        <f>IFERROR(VLOOKUP(Proc[[#This Row],[App]],Table2[],3,0),"open")</f>
        <v>ok</v>
      </c>
      <c r="C1501" s="55" t="s">
        <v>369</v>
      </c>
      <c r="D1501" s="152" t="s">
        <v>8711</v>
      </c>
      <c r="E1501" s="152" t="s">
        <v>2263</v>
      </c>
      <c r="F1501" s="152" t="s">
        <v>2263</v>
      </c>
      <c r="G1501" s="55" t="s">
        <v>400</v>
      </c>
      <c r="H1501" s="56" t="str">
        <f>IF(Proc[[#This Row],[type]]="LFF (MDG-F)",MID(Proc[[#This Row],[Obj]],13,10),"")</f>
        <v/>
      </c>
      <c r="I1501" s="152"/>
      <c r="J1501" s="56" t="b">
        <f>Proc[[#This Row],[Requested]]=Proc[[#This Row],[CurrentParent]]</f>
        <v>1</v>
      </c>
      <c r="K1501" s="152" t="str">
        <f>IF(Proc[[#This Row],[Author]]="Marcela Urrego",VLOOKUP(LEFT(Proc[[#This Row],[Requested]],1),Table3[#All],2,0),VLOOKUP(Proc[[#This Row],[Author]],Table4[],2,0))</f>
        <v>HC</v>
      </c>
      <c r="L1501" s="56" t="s">
        <v>1970</v>
      </c>
      <c r="M1501" s="54">
        <v>45791.7815162037</v>
      </c>
      <c r="N1501" s="54">
        <v>45796</v>
      </c>
      <c r="O1501" s="54">
        <v>45796</v>
      </c>
      <c r="P1501" s="57" t="str">
        <f ca="1">IF(Proc[[#This Row],[DaysAgeing]]&gt;5,"yep","on track")</f>
        <v>on track</v>
      </c>
      <c r="Q1501" s="2">
        <f ca="1">IF(Proc[[#This Row],[DateClosed]]="",ABS(NETWORKDAYS(Proc[[#This Row],[DateOpened]],TODAY()))-1,ABS(NETWORKDAYS(Proc[[#This Row],[DateOpened]],Proc[[#This Row],[DateClosed]]))-1)</f>
        <v>3</v>
      </c>
      <c r="R1501" s="57" t="s">
        <v>2268</v>
      </c>
      <c r="S1501" s="56"/>
      <c r="T1501" s="153">
        <v>1500</v>
      </c>
    </row>
    <row r="1502" spans="1:20" hidden="1">
      <c r="A1502" s="55" t="s">
        <v>2262</v>
      </c>
      <c r="B1502" s="152" t="str">
        <f>IFERROR(VLOOKUP(Proc[[#This Row],[App]],Table2[],3,0),"open")</f>
        <v>ok</v>
      </c>
      <c r="C1502" s="55" t="s">
        <v>369</v>
      </c>
      <c r="D1502" s="152" t="s">
        <v>8712</v>
      </c>
      <c r="E1502" s="152" t="s">
        <v>2264</v>
      </c>
      <c r="F1502" s="152" t="s">
        <v>2264</v>
      </c>
      <c r="G1502" s="55" t="s">
        <v>400</v>
      </c>
      <c r="H1502" s="56" t="str">
        <f>IF(Proc[[#This Row],[type]]="LFF (MDG-F)",MID(Proc[[#This Row],[Obj]],13,10),"")</f>
        <v/>
      </c>
      <c r="I1502" s="152"/>
      <c r="J1502" s="56" t="b">
        <f>Proc[[#This Row],[Requested]]=Proc[[#This Row],[CurrentParent]]</f>
        <v>1</v>
      </c>
      <c r="K1502" s="152" t="str">
        <f>IF(Proc[[#This Row],[Author]]="Marcela Urrego",VLOOKUP(LEFT(Proc[[#This Row],[Requested]],1),Table3[#All],2,0),VLOOKUP(Proc[[#This Row],[Author]],Table4[],2,0))</f>
        <v>HC</v>
      </c>
      <c r="L1502" s="56" t="s">
        <v>1970</v>
      </c>
      <c r="M1502" s="54">
        <v>45791.7815162037</v>
      </c>
      <c r="N1502" s="54">
        <v>45796</v>
      </c>
      <c r="O1502" s="54">
        <v>45796</v>
      </c>
      <c r="P1502" s="57" t="str">
        <f ca="1">IF(Proc[[#This Row],[DaysAgeing]]&gt;5,"yep","on track")</f>
        <v>on track</v>
      </c>
      <c r="Q1502" s="2">
        <f ca="1">IF(Proc[[#This Row],[DateClosed]]="",ABS(NETWORKDAYS(Proc[[#This Row],[DateOpened]],TODAY()))-1,ABS(NETWORKDAYS(Proc[[#This Row],[DateOpened]],Proc[[#This Row],[DateClosed]]))-1)</f>
        <v>3</v>
      </c>
      <c r="R1502" s="57" t="s">
        <v>2268</v>
      </c>
      <c r="S1502" s="56"/>
      <c r="T1502" s="153">
        <v>1501</v>
      </c>
    </row>
    <row r="1503" spans="1:20" hidden="1">
      <c r="A1503" s="55" t="s">
        <v>2262</v>
      </c>
      <c r="B1503" s="152" t="str">
        <f>IFERROR(VLOOKUP(Proc[[#This Row],[App]],Table2[],3,0),"open")</f>
        <v>ok</v>
      </c>
      <c r="C1503" s="55" t="s">
        <v>369</v>
      </c>
      <c r="D1503" s="152" t="s">
        <v>8713</v>
      </c>
      <c r="E1503" s="152" t="s">
        <v>2265</v>
      </c>
      <c r="F1503" s="152" t="s">
        <v>2265</v>
      </c>
      <c r="G1503" s="55" t="s">
        <v>400</v>
      </c>
      <c r="H1503" s="56" t="str">
        <f>IF(Proc[[#This Row],[type]]="LFF (MDG-F)",MID(Proc[[#This Row],[Obj]],13,10),"")</f>
        <v/>
      </c>
      <c r="I1503" s="152"/>
      <c r="J1503" s="56" t="b">
        <f>Proc[[#This Row],[Requested]]=Proc[[#This Row],[CurrentParent]]</f>
        <v>1</v>
      </c>
      <c r="K1503" s="152" t="str">
        <f>IF(Proc[[#This Row],[Author]]="Marcela Urrego",VLOOKUP(LEFT(Proc[[#This Row],[Requested]],1),Table3[#All],2,0),VLOOKUP(Proc[[#This Row],[Author]],Table4[],2,0))</f>
        <v>HC</v>
      </c>
      <c r="L1503" s="56" t="s">
        <v>1970</v>
      </c>
      <c r="M1503" s="54">
        <v>45791.7815162037</v>
      </c>
      <c r="N1503" s="54">
        <v>45796</v>
      </c>
      <c r="O1503" s="54">
        <v>45796</v>
      </c>
      <c r="P1503" s="57" t="str">
        <f ca="1">IF(Proc[[#This Row],[DaysAgeing]]&gt;5,"yep","on track")</f>
        <v>on track</v>
      </c>
      <c r="Q1503" s="2">
        <f ca="1">IF(Proc[[#This Row],[DateClosed]]="",ABS(NETWORKDAYS(Proc[[#This Row],[DateOpened]],TODAY()))-1,ABS(NETWORKDAYS(Proc[[#This Row],[DateOpened]],Proc[[#This Row],[DateClosed]]))-1)</f>
        <v>3</v>
      </c>
      <c r="R1503" s="57" t="s">
        <v>2268</v>
      </c>
      <c r="S1503" s="56"/>
      <c r="T1503" s="153">
        <v>1502</v>
      </c>
    </row>
    <row r="1504" spans="1:20" hidden="1">
      <c r="A1504" s="55" t="s">
        <v>2262</v>
      </c>
      <c r="B1504" s="152" t="str">
        <f>IFERROR(VLOOKUP(Proc[[#This Row],[App]],Table2[],3,0),"open")</f>
        <v>ok</v>
      </c>
      <c r="C1504" s="55" t="s">
        <v>369</v>
      </c>
      <c r="D1504" s="152" t="s">
        <v>8714</v>
      </c>
      <c r="E1504" s="152" t="s">
        <v>2266</v>
      </c>
      <c r="F1504" s="152" t="s">
        <v>2266</v>
      </c>
      <c r="G1504" s="55" t="s">
        <v>400</v>
      </c>
      <c r="H1504" s="56" t="str">
        <f>IF(Proc[[#This Row],[type]]="LFF (MDG-F)",MID(Proc[[#This Row],[Obj]],13,10),"")</f>
        <v/>
      </c>
      <c r="I1504" s="152"/>
      <c r="J1504" s="56" t="b">
        <f>Proc[[#This Row],[Requested]]=Proc[[#This Row],[CurrentParent]]</f>
        <v>1</v>
      </c>
      <c r="K1504" s="152" t="str">
        <f>IF(Proc[[#This Row],[Author]]="Marcela Urrego",VLOOKUP(LEFT(Proc[[#This Row],[Requested]],1),Table3[#All],2,0),VLOOKUP(Proc[[#This Row],[Author]],Table4[],2,0))</f>
        <v>HC</v>
      </c>
      <c r="L1504" s="56" t="s">
        <v>1970</v>
      </c>
      <c r="M1504" s="54">
        <v>45791.7815162037</v>
      </c>
      <c r="N1504" s="54">
        <v>45796</v>
      </c>
      <c r="O1504" s="54">
        <v>45796</v>
      </c>
      <c r="P1504" s="57" t="str">
        <f ca="1">IF(Proc[[#This Row],[DaysAgeing]]&gt;5,"yep","on track")</f>
        <v>on track</v>
      </c>
      <c r="Q1504" s="2">
        <f ca="1">IF(Proc[[#This Row],[DateClosed]]="",ABS(NETWORKDAYS(Proc[[#This Row],[DateOpened]],TODAY()))-1,ABS(NETWORKDAYS(Proc[[#This Row],[DateOpened]],Proc[[#This Row],[DateClosed]]))-1)</f>
        <v>3</v>
      </c>
      <c r="R1504" s="57" t="s">
        <v>2268</v>
      </c>
      <c r="S1504" s="56"/>
      <c r="T1504" s="153">
        <v>1503</v>
      </c>
    </row>
    <row r="1505" spans="1:20" hidden="1">
      <c r="A1505" s="55" t="s">
        <v>2262</v>
      </c>
      <c r="B1505" s="152" t="str">
        <f>IFERROR(VLOOKUP(Proc[[#This Row],[App]],Table2[],3,0),"open")</f>
        <v>ok</v>
      </c>
      <c r="C1505" s="55" t="s">
        <v>369</v>
      </c>
      <c r="D1505" s="152" t="s">
        <v>8715</v>
      </c>
      <c r="E1505" s="152" t="s">
        <v>2267</v>
      </c>
      <c r="F1505" s="152" t="s">
        <v>2267</v>
      </c>
      <c r="G1505" s="55" t="s">
        <v>400</v>
      </c>
      <c r="H1505" s="56" t="str">
        <f>IF(Proc[[#This Row],[type]]="LFF (MDG-F)",MID(Proc[[#This Row],[Obj]],13,10),"")</f>
        <v/>
      </c>
      <c r="I1505" s="152"/>
      <c r="J1505" s="56" t="b">
        <f>Proc[[#This Row],[Requested]]=Proc[[#This Row],[CurrentParent]]</f>
        <v>1</v>
      </c>
      <c r="K1505" s="152" t="str">
        <f>IF(Proc[[#This Row],[Author]]="Marcela Urrego",VLOOKUP(LEFT(Proc[[#This Row],[Requested]],1),Table3[#All],2,0),VLOOKUP(Proc[[#This Row],[Author]],Table4[],2,0))</f>
        <v>HC</v>
      </c>
      <c r="L1505" s="56" t="s">
        <v>1970</v>
      </c>
      <c r="M1505" s="54">
        <v>45791.7815162037</v>
      </c>
      <c r="N1505" s="54">
        <v>45796</v>
      </c>
      <c r="O1505" s="54">
        <v>45796</v>
      </c>
      <c r="P1505" s="57" t="str">
        <f ca="1">IF(Proc[[#This Row],[DaysAgeing]]&gt;5,"yep","on track")</f>
        <v>on track</v>
      </c>
      <c r="Q1505" s="2">
        <f ca="1">IF(Proc[[#This Row],[DateClosed]]="",ABS(NETWORKDAYS(Proc[[#This Row],[DateOpened]],TODAY()))-1,ABS(NETWORKDAYS(Proc[[#This Row],[DateOpened]],Proc[[#This Row],[DateClosed]]))-1)</f>
        <v>3</v>
      </c>
      <c r="R1505" s="57" t="s">
        <v>2268</v>
      </c>
      <c r="S1505" s="56"/>
      <c r="T1505" s="153">
        <v>1504</v>
      </c>
    </row>
    <row r="1506" spans="1:20" hidden="1">
      <c r="A1506" s="55" t="s">
        <v>2262</v>
      </c>
      <c r="B1506" s="152" t="str">
        <f>IFERROR(VLOOKUP(Proc[[#This Row],[App]],Table2[],3,0),"open")</f>
        <v>ok</v>
      </c>
      <c r="C1506" s="55" t="s">
        <v>369</v>
      </c>
      <c r="D1506" s="152" t="s">
        <v>8716</v>
      </c>
      <c r="E1506" s="152" t="s">
        <v>2267</v>
      </c>
      <c r="F1506" s="85" t="s">
        <v>2267</v>
      </c>
      <c r="G1506" s="55" t="s">
        <v>400</v>
      </c>
      <c r="H1506" s="56" t="str">
        <f>IF(Proc[[#This Row],[type]]="LFF (MDG-F)",MID(Proc[[#This Row],[Obj]],13,10),"")</f>
        <v/>
      </c>
      <c r="I1506" s="152"/>
      <c r="J1506" s="56" t="b">
        <f>Proc[[#This Row],[Requested]]=Proc[[#This Row],[CurrentParent]]</f>
        <v>1</v>
      </c>
      <c r="K1506" s="152" t="str">
        <f>IF(Proc[[#This Row],[Author]]="Marcela Urrego",VLOOKUP(LEFT(Proc[[#This Row],[Requested]],1),Table3[#All],2,0),VLOOKUP(Proc[[#This Row],[Author]],Table4[],2,0))</f>
        <v>HC</v>
      </c>
      <c r="L1506" s="56" t="s">
        <v>1970</v>
      </c>
      <c r="M1506" s="54">
        <v>45791.7815162037</v>
      </c>
      <c r="N1506" s="54">
        <v>45796</v>
      </c>
      <c r="O1506" s="54">
        <v>45796</v>
      </c>
      <c r="P1506" s="57" t="str">
        <f ca="1">IF(Proc[[#This Row],[DaysAgeing]]&gt;5,"yep","on track")</f>
        <v>on track</v>
      </c>
      <c r="Q1506" s="2">
        <f ca="1">IF(Proc[[#This Row],[DateClosed]]="",ABS(NETWORKDAYS(Proc[[#This Row],[DateOpened]],TODAY()))-1,ABS(NETWORKDAYS(Proc[[#This Row],[DateOpened]],Proc[[#This Row],[DateClosed]]))-1)</f>
        <v>3</v>
      </c>
      <c r="R1506" s="57" t="s">
        <v>2268</v>
      </c>
      <c r="S1506" s="56"/>
      <c r="T1506" s="153">
        <v>1505</v>
      </c>
    </row>
    <row r="1507" spans="1:20" hidden="1">
      <c r="A1507" s="55" t="s">
        <v>2262</v>
      </c>
      <c r="B1507" s="152" t="str">
        <f>IFERROR(VLOOKUP(Proc[[#This Row],[App]],Table2[],3,0),"open")</f>
        <v>ok</v>
      </c>
      <c r="C1507" s="55" t="s">
        <v>369</v>
      </c>
      <c r="D1507" s="152" t="s">
        <v>8717</v>
      </c>
      <c r="E1507" s="152" t="s">
        <v>2264</v>
      </c>
      <c r="F1507" s="152" t="s">
        <v>2264</v>
      </c>
      <c r="G1507" s="55" t="s">
        <v>400</v>
      </c>
      <c r="H1507" s="56" t="str">
        <f>IF(Proc[[#This Row],[type]]="LFF (MDG-F)",MID(Proc[[#This Row],[Obj]],13,10),"")</f>
        <v/>
      </c>
      <c r="I1507" s="152"/>
      <c r="J1507" s="56" t="b">
        <f>Proc[[#This Row],[Requested]]=Proc[[#This Row],[CurrentParent]]</f>
        <v>1</v>
      </c>
      <c r="K1507" s="152" t="str">
        <f>IF(Proc[[#This Row],[Author]]="Marcela Urrego",VLOOKUP(LEFT(Proc[[#This Row],[Requested]],1),Table3[#All],2,0),VLOOKUP(Proc[[#This Row],[Author]],Table4[],2,0))</f>
        <v>HC</v>
      </c>
      <c r="L1507" s="56" t="s">
        <v>1970</v>
      </c>
      <c r="M1507" s="54">
        <v>45791.7815162037</v>
      </c>
      <c r="N1507" s="54">
        <v>45796</v>
      </c>
      <c r="O1507" s="54">
        <v>45796</v>
      </c>
      <c r="P1507" s="57" t="str">
        <f ca="1">IF(Proc[[#This Row],[DaysAgeing]]&gt;5,"yep","on track")</f>
        <v>on track</v>
      </c>
      <c r="Q1507" s="2">
        <f ca="1">IF(Proc[[#This Row],[DateClosed]]="",ABS(NETWORKDAYS(Proc[[#This Row],[DateOpened]],TODAY()))-1,ABS(NETWORKDAYS(Proc[[#This Row],[DateOpened]],Proc[[#This Row],[DateClosed]]))-1)</f>
        <v>3</v>
      </c>
      <c r="R1507" s="57" t="s">
        <v>2268</v>
      </c>
      <c r="S1507" s="56"/>
      <c r="T1507" s="153">
        <v>1506</v>
      </c>
    </row>
    <row r="1508" spans="1:20" hidden="1">
      <c r="A1508" s="55" t="s">
        <v>2262</v>
      </c>
      <c r="B1508" s="111" t="str">
        <f>IFERROR(VLOOKUP(Proc[[#This Row],[App]],Table2[],3,0),"open")</f>
        <v>ok</v>
      </c>
      <c r="C1508" s="55" t="s">
        <v>369</v>
      </c>
      <c r="D1508" s="152" t="s">
        <v>8718</v>
      </c>
      <c r="E1508" s="152" t="s">
        <v>2264</v>
      </c>
      <c r="F1508" s="85" t="s">
        <v>2264</v>
      </c>
      <c r="G1508" s="55" t="s">
        <v>400</v>
      </c>
      <c r="H1508" s="56" t="str">
        <f>IF(Proc[[#This Row],[type]]="LFF (MDG-F)",MID(Proc[[#This Row],[Obj]],13,10),"")</f>
        <v/>
      </c>
      <c r="I1508" s="152"/>
      <c r="J1508" s="56" t="b">
        <f>Proc[[#This Row],[Requested]]=Proc[[#This Row],[CurrentParent]]</f>
        <v>1</v>
      </c>
      <c r="K1508" s="107" t="str">
        <f>IF(Proc[[#This Row],[Author]]="Marcela Urrego",VLOOKUP(LEFT(Proc[[#This Row],[Requested]],1),Table3[#All],2,0),VLOOKUP(Proc[[#This Row],[Author]],Table4[],2,0))</f>
        <v>HC</v>
      </c>
      <c r="L1508" s="56" t="s">
        <v>1970</v>
      </c>
      <c r="M1508" s="54">
        <v>45791.7815162037</v>
      </c>
      <c r="N1508" s="54">
        <v>45796</v>
      </c>
      <c r="O1508" s="54">
        <v>45796</v>
      </c>
      <c r="P1508" s="57" t="str">
        <f ca="1">IF(Proc[[#This Row],[DaysAgeing]]&gt;5,"yep","on track")</f>
        <v>on track</v>
      </c>
      <c r="Q1508" s="2">
        <f ca="1">IF(Proc[[#This Row],[DateClosed]]="",ABS(NETWORKDAYS(Proc[[#This Row],[DateOpened]],TODAY()))-1,ABS(NETWORKDAYS(Proc[[#This Row],[DateOpened]],Proc[[#This Row],[DateClosed]]))-1)</f>
        <v>3</v>
      </c>
      <c r="R1508" s="57" t="s">
        <v>2268</v>
      </c>
      <c r="S1508" s="56"/>
      <c r="T1508" s="153">
        <v>1507</v>
      </c>
    </row>
    <row r="1509" spans="1:20" hidden="1">
      <c r="A1509" s="55" t="s">
        <v>2262</v>
      </c>
      <c r="B1509" s="111" t="str">
        <f>IFERROR(VLOOKUP(Proc[[#This Row],[App]],Table2[],3,0),"open")</f>
        <v>ok</v>
      </c>
      <c r="C1509" s="55" t="s">
        <v>369</v>
      </c>
      <c r="D1509" s="152" t="s">
        <v>8719</v>
      </c>
      <c r="E1509" s="152" t="s">
        <v>2264</v>
      </c>
      <c r="F1509" s="85" t="s">
        <v>2264</v>
      </c>
      <c r="G1509" s="55" t="s">
        <v>400</v>
      </c>
      <c r="H1509" s="56" t="str">
        <f>IF(Proc[[#This Row],[type]]="LFF (MDG-F)",MID(Proc[[#This Row],[Obj]],13,10),"")</f>
        <v/>
      </c>
      <c r="I1509" s="152"/>
      <c r="J1509" s="56" t="b">
        <f>Proc[[#This Row],[Requested]]=Proc[[#This Row],[CurrentParent]]</f>
        <v>1</v>
      </c>
      <c r="K1509" s="107" t="str">
        <f>IF(Proc[[#This Row],[Author]]="Marcela Urrego",VLOOKUP(LEFT(Proc[[#This Row],[Requested]],1),Table3[#All],2,0),VLOOKUP(Proc[[#This Row],[Author]],Table4[],2,0))</f>
        <v>HC</v>
      </c>
      <c r="L1509" s="56" t="s">
        <v>1970</v>
      </c>
      <c r="M1509" s="54">
        <v>45791.7815162037</v>
      </c>
      <c r="N1509" s="54">
        <v>45796</v>
      </c>
      <c r="O1509" s="54">
        <v>45796</v>
      </c>
      <c r="P1509" s="57" t="str">
        <f ca="1">IF(Proc[[#This Row],[DaysAgeing]]&gt;5,"yep","on track")</f>
        <v>on track</v>
      </c>
      <c r="Q1509" s="2">
        <f ca="1">IF(Proc[[#This Row],[DateClosed]]="",ABS(NETWORKDAYS(Proc[[#This Row],[DateOpened]],TODAY()))-1,ABS(NETWORKDAYS(Proc[[#This Row],[DateOpened]],Proc[[#This Row],[DateClosed]]))-1)</f>
        <v>3</v>
      </c>
      <c r="R1509" s="57" t="s">
        <v>2268</v>
      </c>
      <c r="S1509" s="56"/>
      <c r="T1509" s="153">
        <v>1508</v>
      </c>
    </row>
    <row r="1510" spans="1:20" hidden="1">
      <c r="A1510" s="55" t="s">
        <v>2262</v>
      </c>
      <c r="B1510" s="111" t="str">
        <f>IFERROR(VLOOKUP(Proc[[#This Row],[App]],Table2[],3,0),"open")</f>
        <v>ok</v>
      </c>
      <c r="C1510" s="55" t="s">
        <v>369</v>
      </c>
      <c r="D1510" s="152" t="s">
        <v>8720</v>
      </c>
      <c r="E1510" s="152" t="s">
        <v>2264</v>
      </c>
      <c r="F1510" s="85" t="s">
        <v>2264</v>
      </c>
      <c r="G1510" s="55" t="s">
        <v>400</v>
      </c>
      <c r="H1510" s="56" t="str">
        <f>IF(Proc[[#This Row],[type]]="LFF (MDG-F)",MID(Proc[[#This Row],[Obj]],13,10),"")</f>
        <v/>
      </c>
      <c r="I1510" s="152"/>
      <c r="J1510" s="56" t="b">
        <f>Proc[[#This Row],[Requested]]=Proc[[#This Row],[CurrentParent]]</f>
        <v>1</v>
      </c>
      <c r="K1510" s="107" t="str">
        <f>IF(Proc[[#This Row],[Author]]="Marcela Urrego",VLOOKUP(LEFT(Proc[[#This Row],[Requested]],1),Table3[#All],2,0),VLOOKUP(Proc[[#This Row],[Author]],Table4[],2,0))</f>
        <v>HC</v>
      </c>
      <c r="L1510" s="56" t="s">
        <v>1970</v>
      </c>
      <c r="M1510" s="54">
        <v>45791.7815162037</v>
      </c>
      <c r="N1510" s="54">
        <v>45796</v>
      </c>
      <c r="O1510" s="54">
        <v>45796</v>
      </c>
      <c r="P1510" s="57" t="str">
        <f ca="1">IF(Proc[[#This Row],[DaysAgeing]]&gt;5,"yep","on track")</f>
        <v>on track</v>
      </c>
      <c r="Q1510" s="2">
        <f ca="1">IF(Proc[[#This Row],[DateClosed]]="",ABS(NETWORKDAYS(Proc[[#This Row],[DateOpened]],TODAY()))-1,ABS(NETWORKDAYS(Proc[[#This Row],[DateOpened]],Proc[[#This Row],[DateClosed]]))-1)</f>
        <v>3</v>
      </c>
      <c r="R1510" s="57" t="s">
        <v>2268</v>
      </c>
      <c r="S1510" s="56"/>
      <c r="T1510" s="153">
        <v>1509</v>
      </c>
    </row>
    <row r="1511" spans="1:20" hidden="1">
      <c r="A1511" s="55" t="s">
        <v>2262</v>
      </c>
      <c r="B1511" s="111" t="str">
        <f>IFERROR(VLOOKUP(Proc[[#This Row],[App]],Table2[],3,0),"open")</f>
        <v>ok</v>
      </c>
      <c r="C1511" s="55" t="s">
        <v>369</v>
      </c>
      <c r="D1511" s="152" t="s">
        <v>8721</v>
      </c>
      <c r="E1511" s="152" t="s">
        <v>2263</v>
      </c>
      <c r="F1511" s="85" t="s">
        <v>2263</v>
      </c>
      <c r="G1511" s="55" t="s">
        <v>400</v>
      </c>
      <c r="H1511" s="56" t="str">
        <f>IF(Proc[[#This Row],[type]]="LFF (MDG-F)",MID(Proc[[#This Row],[Obj]],13,10),"")</f>
        <v/>
      </c>
      <c r="I1511" s="152"/>
      <c r="J1511" s="56" t="b">
        <f>Proc[[#This Row],[Requested]]=Proc[[#This Row],[CurrentParent]]</f>
        <v>1</v>
      </c>
      <c r="K1511" s="107" t="str">
        <f>IF(Proc[[#This Row],[Author]]="Marcela Urrego",VLOOKUP(LEFT(Proc[[#This Row],[Requested]],1),Table3[#All],2,0),VLOOKUP(Proc[[#This Row],[Author]],Table4[],2,0))</f>
        <v>HC</v>
      </c>
      <c r="L1511" s="56" t="s">
        <v>1970</v>
      </c>
      <c r="M1511" s="54">
        <v>45791.7815162037</v>
      </c>
      <c r="N1511" s="54">
        <v>45796</v>
      </c>
      <c r="O1511" s="54">
        <v>45796</v>
      </c>
      <c r="P1511" s="57" t="str">
        <f ca="1">IF(Proc[[#This Row],[DaysAgeing]]&gt;5,"yep","on track")</f>
        <v>on track</v>
      </c>
      <c r="Q1511" s="2">
        <f ca="1">IF(Proc[[#This Row],[DateClosed]]="",ABS(NETWORKDAYS(Proc[[#This Row],[DateOpened]],TODAY()))-1,ABS(NETWORKDAYS(Proc[[#This Row],[DateOpened]],Proc[[#This Row],[DateClosed]]))-1)</f>
        <v>3</v>
      </c>
      <c r="R1511" s="57" t="s">
        <v>2268</v>
      </c>
      <c r="S1511" s="56"/>
      <c r="T1511" s="153">
        <v>1510</v>
      </c>
    </row>
    <row r="1512" spans="1:20" hidden="1">
      <c r="A1512" t="s">
        <v>2271</v>
      </c>
      <c r="B1512" s="111" t="str">
        <f>IFERROR(VLOOKUP(Proc[[#This Row],[App]],Table2[],3,0),"open")</f>
        <v>ok</v>
      </c>
      <c r="C1512" s="55" t="s">
        <v>369</v>
      </c>
      <c r="D1512" s="152" t="s">
        <v>2269</v>
      </c>
      <c r="E1512" s="152" t="s">
        <v>2270</v>
      </c>
      <c r="F1512" s="152" t="s">
        <v>2270</v>
      </c>
      <c r="G1512" s="55" t="s">
        <v>400</v>
      </c>
      <c r="H1512" s="56" t="str">
        <f>IF(Proc[[#This Row],[type]]="LFF (MDG-F)",MID(Proc[[#This Row],[Obj]],13,10),"")</f>
        <v/>
      </c>
      <c r="I1512" s="152"/>
      <c r="J1512" s="56" t="b">
        <f>Proc[[#This Row],[Requested]]=Proc[[#This Row],[CurrentParent]]</f>
        <v>1</v>
      </c>
      <c r="K1512" s="107" t="str">
        <f>IF(Proc[[#This Row],[Author]]="Marcela Urrego",VLOOKUP(LEFT(Proc[[#This Row],[Requested]],1),Table3[#All],2,0),VLOOKUP(Proc[[#This Row],[Author]],Table4[],2,0))</f>
        <v>LS</v>
      </c>
      <c r="L1512" s="56" t="s">
        <v>1970</v>
      </c>
      <c r="M1512" s="54">
        <v>45792.60396990741</v>
      </c>
      <c r="N1512" s="54">
        <v>45796</v>
      </c>
      <c r="O1512" s="54">
        <v>45796</v>
      </c>
      <c r="P1512" s="57" t="str">
        <f ca="1">IF(Proc[[#This Row],[DaysAgeing]]&gt;5,"yep","on track")</f>
        <v>on track</v>
      </c>
      <c r="Q1512" s="2">
        <f ca="1">IF(Proc[[#This Row],[DateClosed]]="",ABS(NETWORKDAYS(Proc[[#This Row],[DateOpened]],TODAY()))-1,ABS(NETWORKDAYS(Proc[[#This Row],[DateOpened]],Proc[[#This Row],[DateClosed]]))-1)</f>
        <v>2</v>
      </c>
      <c r="R1512" s="57" t="s">
        <v>2272</v>
      </c>
      <c r="S1512" s="56"/>
      <c r="T1512" s="153">
        <v>1511</v>
      </c>
    </row>
    <row r="1513" spans="1:20" hidden="1">
      <c r="A1513" t="s">
        <v>2273</v>
      </c>
      <c r="B1513" s="111" t="str">
        <f>IFERROR(VLOOKUP(Proc[[#This Row],[App]],Table2[],3,0),"open")</f>
        <v>ok</v>
      </c>
      <c r="C1513" s="55" t="s">
        <v>369</v>
      </c>
      <c r="D1513" s="152" t="s">
        <v>2876</v>
      </c>
      <c r="E1513" s="152" t="s">
        <v>1872</v>
      </c>
      <c r="F1513" s="85" t="s">
        <v>1872</v>
      </c>
      <c r="G1513" s="72" t="s">
        <v>406</v>
      </c>
      <c r="H1513" s="56" t="str">
        <f>IF(Proc[[#This Row],[type]]="LFF (MDG-F)",MID(Proc[[#This Row],[Obj]],13,10),"")</f>
        <v>DZ50GM1100</v>
      </c>
      <c r="I1513" s="152"/>
      <c r="J1513" s="56" t="b">
        <f>Proc[[#This Row],[Requested]]=Proc[[#This Row],[CurrentParent]]</f>
        <v>1</v>
      </c>
      <c r="K1513" s="107" t="str">
        <f>IF(Proc[[#This Row],[Author]]="Marcela Urrego",VLOOKUP(LEFT(Proc[[#This Row],[Requested]],1),Table3[#All],2,0),VLOOKUP(Proc[[#This Row],[Author]],Table4[],2,0))</f>
        <v>MGF</v>
      </c>
      <c r="L1513" s="56" t="s">
        <v>1970</v>
      </c>
      <c r="M1513" s="54">
        <v>45793.36509259259</v>
      </c>
      <c r="N1513" s="54"/>
      <c r="O1513" s="54"/>
      <c r="P1513" s="57" t="str">
        <f ca="1">IF(Proc[[#This Row],[DaysAgeing]]&gt;5,"yep","on track")</f>
        <v>yep</v>
      </c>
      <c r="Q1513" s="2">
        <f ca="1">IF(Proc[[#This Row],[DateClosed]]="",ABS(NETWORKDAYS(Proc[[#This Row],[DateOpened]],TODAY()))-1,ABS(NETWORKDAYS(Proc[[#This Row],[DateOpened]],Proc[[#This Row],[DateClosed]]))-1)</f>
        <v>230</v>
      </c>
      <c r="R1513" s="57" t="s">
        <v>514</v>
      </c>
      <c r="S1513" s="56"/>
      <c r="T1513" s="153">
        <v>1512</v>
      </c>
    </row>
    <row r="1514" spans="1:20" hidden="1">
      <c r="A1514" s="55" t="s">
        <v>2273</v>
      </c>
      <c r="B1514" s="152" t="str">
        <f>IFERROR(VLOOKUP(Proc[[#This Row],[App]],Table2[],3,0),"open")</f>
        <v>ok</v>
      </c>
      <c r="C1514" s="72" t="s">
        <v>369</v>
      </c>
      <c r="D1514" s="152" t="s">
        <v>2877</v>
      </c>
      <c r="E1514" s="152" t="s">
        <v>1872</v>
      </c>
      <c r="F1514" s="85" t="s">
        <v>1872</v>
      </c>
      <c r="G1514" s="72" t="s">
        <v>406</v>
      </c>
      <c r="H1514" s="56" t="str">
        <f>IF(Proc[[#This Row],[type]]="LFF (MDG-F)",MID(Proc[[#This Row],[Obj]],13,10),"")</f>
        <v>ZA50GM2100</v>
      </c>
      <c r="I1514" s="152"/>
      <c r="J1514" s="56" t="b">
        <f>Proc[[#This Row],[Requested]]=Proc[[#This Row],[CurrentParent]]</f>
        <v>1</v>
      </c>
      <c r="K1514" s="152" t="str">
        <f>IF(Proc[[#This Row],[Author]]="Marcela Urrego",VLOOKUP(LEFT(Proc[[#This Row],[Requested]],1),Table3[#All],2,0),VLOOKUP(Proc[[#This Row],[Author]],Table4[],2,0))</f>
        <v>MGF</v>
      </c>
      <c r="L1514" s="56" t="s">
        <v>1970</v>
      </c>
      <c r="M1514" s="54">
        <v>45793.36509259259</v>
      </c>
      <c r="N1514" s="54"/>
      <c r="O1514" s="54"/>
      <c r="P1514" s="57" t="str">
        <f ca="1">IF(Proc[[#This Row],[DaysAgeing]]&gt;5,"yep","on track")</f>
        <v>yep</v>
      </c>
      <c r="Q1514" s="2">
        <f ca="1">IF(Proc[[#This Row],[DateClosed]]="",ABS(NETWORKDAYS(Proc[[#This Row],[DateOpened]],TODAY()))-1,ABS(NETWORKDAYS(Proc[[#This Row],[DateOpened]],Proc[[#This Row],[DateClosed]]))-1)</f>
        <v>230</v>
      </c>
      <c r="R1514" s="57" t="s">
        <v>514</v>
      </c>
      <c r="S1514" s="56"/>
      <c r="T1514" s="153">
        <v>1513</v>
      </c>
    </row>
    <row r="1515" spans="1:20" s="72" customFormat="1" hidden="1">
      <c r="A1515" s="72" t="s">
        <v>2273</v>
      </c>
      <c r="B1515" s="111" t="str">
        <f>IFERROR(VLOOKUP(Proc[[#This Row],[App]],Table2[],3,0),"open")</f>
        <v>ok</v>
      </c>
      <c r="C1515" s="40" t="s">
        <v>369</v>
      </c>
      <c r="D1515" s="152" t="s">
        <v>2875</v>
      </c>
      <c r="E1515" s="152" t="s">
        <v>475</v>
      </c>
      <c r="F1515" s="152" t="s">
        <v>475</v>
      </c>
      <c r="G1515" s="72" t="s">
        <v>406</v>
      </c>
      <c r="H1515" s="65" t="str">
        <f>IF(Proc[[#This Row],[type]]="LFF (MDG-F)",MID(Proc[[#This Row],[Obj]],13,10),"")</f>
        <v>2053OF0000</v>
      </c>
      <c r="I1515" s="152"/>
      <c r="J1515" s="65" t="b">
        <f>Proc[[#This Row],[Requested]]=Proc[[#This Row],[CurrentParent]]</f>
        <v>1</v>
      </c>
      <c r="K1515" s="107" t="str">
        <f>IF(Proc[[#This Row],[Author]]="Marcela Urrego",VLOOKUP(LEFT(Proc[[#This Row],[Requested]],1),Table3[#All],2,0),VLOOKUP(Proc[[#This Row],[Author]],Table4[],2,0))</f>
        <v>MGF</v>
      </c>
      <c r="L1515" s="65" t="s">
        <v>1970</v>
      </c>
      <c r="M1515" s="70">
        <v>45793.36509259259</v>
      </c>
      <c r="N1515" s="70">
        <v>45825</v>
      </c>
      <c r="O1515" s="70">
        <v>45825</v>
      </c>
      <c r="P1515" s="70" t="str">
        <f ca="1">IF(Proc[[#This Row],[DaysAgeing]]&gt;5,"yep","on track")</f>
        <v>yep</v>
      </c>
      <c r="Q1515" s="2">
        <f ca="1">IF(Proc[[#This Row],[DateClosed]]="",ABS(NETWORKDAYS(Proc[[#This Row],[DateOpened]],TODAY()))-1,ABS(NETWORKDAYS(Proc[[#This Row],[DateOpened]],Proc[[#This Row],[DateClosed]]))-1)</f>
        <v>22</v>
      </c>
      <c r="R1515" s="70" t="s">
        <v>514</v>
      </c>
      <c r="S1515" s="65"/>
      <c r="T1515" s="153">
        <v>1514</v>
      </c>
    </row>
    <row r="1516" spans="1:20" s="72" customFormat="1" hidden="1">
      <c r="A1516" s="72" t="s">
        <v>2273</v>
      </c>
      <c r="B1516" s="111" t="str">
        <f>IFERROR(VLOOKUP(Proc[[#This Row],[App]],Table2[],3,0),"open")</f>
        <v>ok</v>
      </c>
      <c r="C1516" s="72" t="s">
        <v>369</v>
      </c>
      <c r="D1516" s="152" t="s">
        <v>1889</v>
      </c>
      <c r="E1516" s="152" t="s">
        <v>539</v>
      </c>
      <c r="F1516" s="152" t="s">
        <v>539</v>
      </c>
      <c r="G1516" s="72" t="s">
        <v>400</v>
      </c>
      <c r="H1516" s="65" t="str">
        <f>IF(Proc[[#This Row],[type]]="LFF (MDG-F)",MID(Proc[[#This Row],[Obj]],13,10),"")</f>
        <v/>
      </c>
      <c r="I1516" s="152"/>
      <c r="J1516" s="65" t="b">
        <f>Proc[[#This Row],[Requested]]=Proc[[#This Row],[CurrentParent]]</f>
        <v>1</v>
      </c>
      <c r="K1516" s="107" t="str">
        <f>IF(Proc[[#This Row],[Author]]="Marcela Urrego",VLOOKUP(LEFT(Proc[[#This Row],[Requested]],1),Table3[#All],2,0),VLOOKUP(Proc[[#This Row],[Author]],Table4[],2,0))</f>
        <v>MGF</v>
      </c>
      <c r="L1516" s="65" t="s">
        <v>1970</v>
      </c>
      <c r="M1516" s="70">
        <v>45793.36509259259</v>
      </c>
      <c r="N1516" s="70">
        <v>45825</v>
      </c>
      <c r="O1516" s="70">
        <v>45825</v>
      </c>
      <c r="P1516" s="70" t="str">
        <f ca="1">IF(Proc[[#This Row],[DaysAgeing]]&gt;5,"yep","on track")</f>
        <v>yep</v>
      </c>
      <c r="Q1516" s="2">
        <f ca="1">IF(Proc[[#This Row],[DateClosed]]="",ABS(NETWORKDAYS(Proc[[#This Row],[DateOpened]],TODAY()))-1,ABS(NETWORKDAYS(Proc[[#This Row],[DateOpened]],Proc[[#This Row],[DateClosed]]))-1)</f>
        <v>22</v>
      </c>
      <c r="R1516" s="70" t="s">
        <v>514</v>
      </c>
      <c r="S1516" s="65"/>
      <c r="T1516" s="153">
        <v>1515</v>
      </c>
    </row>
    <row r="1517" spans="1:20" hidden="1">
      <c r="A1517" t="s">
        <v>2274</v>
      </c>
      <c r="B1517" s="111" t="str">
        <f>IFERROR(VLOOKUP(Proc[[#This Row],[App]],Table2[],3,0),"open")</f>
        <v>ok</v>
      </c>
      <c r="C1517" s="55" t="s">
        <v>369</v>
      </c>
      <c r="D1517" s="152" t="s">
        <v>2275</v>
      </c>
      <c r="E1517" s="152" t="s">
        <v>2276</v>
      </c>
      <c r="F1517" s="85" t="s">
        <v>2276</v>
      </c>
      <c r="G1517" s="55" t="s">
        <v>400</v>
      </c>
      <c r="H1517" s="56" t="str">
        <f>IF(Proc[[#This Row],[type]]="LFF (MDG-F)",MID(Proc[[#This Row],[Obj]],13,10),"")</f>
        <v/>
      </c>
      <c r="I1517" s="152"/>
      <c r="J1517" s="56" t="b">
        <f>Proc[[#This Row],[Requested]]=Proc[[#This Row],[CurrentParent]]</f>
        <v>1</v>
      </c>
      <c r="K1517" s="107" t="str">
        <f>IF(Proc[[#This Row],[Author]]="Marcela Urrego",VLOOKUP(LEFT(Proc[[#This Row],[Requested]],1),Table3[#All],2,0),VLOOKUP(Proc[[#This Row],[Author]],Table4[],2,0))</f>
        <v>LS</v>
      </c>
      <c r="L1517" s="56" t="s">
        <v>1970</v>
      </c>
      <c r="M1517" s="54">
        <v>45793.901400462964</v>
      </c>
      <c r="N1517" s="54"/>
      <c r="O1517" s="54"/>
      <c r="P1517" s="57" t="str">
        <f ca="1">IF(Proc[[#This Row],[DaysAgeing]]&gt;5,"yep","on track")</f>
        <v>yep</v>
      </c>
      <c r="Q1517" s="2">
        <f ca="1">IF(Proc[[#This Row],[DateClosed]]="",ABS(NETWORKDAYS(Proc[[#This Row],[DateOpened]],TODAY()))-1,ABS(NETWORKDAYS(Proc[[#This Row],[DateOpened]],Proc[[#This Row],[DateClosed]]))-1)</f>
        <v>230</v>
      </c>
      <c r="R1517" s="57" t="s">
        <v>2272</v>
      </c>
      <c r="S1517" s="56"/>
      <c r="T1517" s="153">
        <v>1516</v>
      </c>
    </row>
    <row r="1518" spans="1:20" hidden="1">
      <c r="A1518" t="s">
        <v>2279</v>
      </c>
      <c r="B1518" s="111" t="str">
        <f>IFERROR(VLOOKUP(Proc[[#This Row],[App]],Table2[],3,0),"open")</f>
        <v>ok</v>
      </c>
      <c r="C1518" s="60" t="s">
        <v>369</v>
      </c>
      <c r="D1518" s="152" t="s">
        <v>2277</v>
      </c>
      <c r="E1518" s="152" t="s">
        <v>2278</v>
      </c>
      <c r="F1518" s="85" t="s">
        <v>2278</v>
      </c>
      <c r="G1518" t="s">
        <v>406</v>
      </c>
      <c r="H1518" s="56" t="str">
        <f>IF(Proc[[#This Row],[type]]="LFF (MDG-F)",MID(Proc[[#This Row],[Obj]],13,10),"")</f>
        <v>2137C00001</v>
      </c>
      <c r="I1518" s="152"/>
      <c r="J1518" s="56" t="b">
        <f>Proc[[#This Row],[Requested]]=Proc[[#This Row],[CurrentParent]]</f>
        <v>1</v>
      </c>
      <c r="K1518" s="107" t="str">
        <f>IF(Proc[[#This Row],[Author]]="Marcela Urrego",VLOOKUP(LEFT(Proc[[#This Row],[Requested]],1),Table3[#All],2,0),VLOOKUP(Proc[[#This Row],[Author]],Table4[],2,0))</f>
        <v>LS</v>
      </c>
      <c r="L1518" s="56" t="s">
        <v>1970</v>
      </c>
      <c r="M1518" s="54">
        <v>45793.901643518519</v>
      </c>
      <c r="N1518" s="54"/>
      <c r="O1518" s="54"/>
      <c r="P1518" s="57" t="str">
        <f ca="1">IF(Proc[[#This Row],[DaysAgeing]]&gt;5,"yep","on track")</f>
        <v>yep</v>
      </c>
      <c r="Q1518" s="2">
        <f ca="1">IF(Proc[[#This Row],[DateClosed]]="",ABS(NETWORKDAYS(Proc[[#This Row],[DateOpened]],TODAY()))-1,ABS(NETWORKDAYS(Proc[[#This Row],[DateOpened]],Proc[[#This Row],[DateClosed]]))-1)</f>
        <v>230</v>
      </c>
      <c r="R1518" s="57" t="s">
        <v>2272</v>
      </c>
      <c r="S1518" s="56"/>
      <c r="T1518" s="153">
        <v>1517</v>
      </c>
    </row>
    <row r="1519" spans="1:20" hidden="1">
      <c r="A1519" t="s">
        <v>2301</v>
      </c>
      <c r="B1519" s="111" t="str">
        <f>IFERROR(VLOOKUP(Proc[[#This Row],[App]],Table2[],3,0),"open")</f>
        <v>ok</v>
      </c>
      <c r="C1519" s="55" t="s">
        <v>369</v>
      </c>
      <c r="D1519" s="152" t="s">
        <v>2280</v>
      </c>
      <c r="E1519" s="152" t="s">
        <v>1690</v>
      </c>
      <c r="F1519" s="85" t="s">
        <v>1690</v>
      </c>
      <c r="G1519" s="55" t="s">
        <v>400</v>
      </c>
      <c r="H1519" s="56" t="str">
        <f>IF(Proc[[#This Row],[type]]="LFF (MDG-F)",MID(Proc[[#This Row],[Obj]],13,10),"")</f>
        <v/>
      </c>
      <c r="I1519" s="152"/>
      <c r="J1519" s="56" t="b">
        <f>Proc[[#This Row],[Requested]]=Proc[[#This Row],[CurrentParent]]</f>
        <v>1</v>
      </c>
      <c r="K1519" s="107" t="str">
        <f>IF(Proc[[#This Row],[Author]]="Marcela Urrego",VLOOKUP(LEFT(Proc[[#This Row],[Requested]],1),Table3[#All],2,0),VLOOKUP(Proc[[#This Row],[Author]],Table4[],2,0))</f>
        <v>HC</v>
      </c>
      <c r="L1519" s="56" t="s">
        <v>1970</v>
      </c>
      <c r="M1519" s="54">
        <v>45796.393090277779</v>
      </c>
      <c r="N1519" s="54"/>
      <c r="O1519" s="54"/>
      <c r="P1519" s="57" t="str">
        <f ca="1">IF(Proc[[#This Row],[DaysAgeing]]&gt;5,"yep","on track")</f>
        <v>yep</v>
      </c>
      <c r="Q1519" s="2">
        <f ca="1">IF(Proc[[#This Row],[DateClosed]]="",ABS(NETWORKDAYS(Proc[[#This Row],[DateOpened]],TODAY()))-1,ABS(NETWORKDAYS(Proc[[#This Row],[DateOpened]],Proc[[#This Row],[DateClosed]]))-1)</f>
        <v>229</v>
      </c>
      <c r="R1519" s="57" t="s">
        <v>477</v>
      </c>
      <c r="S1519" s="56"/>
      <c r="T1519" s="153">
        <v>1518</v>
      </c>
    </row>
    <row r="1520" spans="1:20" hidden="1">
      <c r="A1520" s="55" t="s">
        <v>2301</v>
      </c>
      <c r="B1520" s="111" t="str">
        <f>IFERROR(VLOOKUP(Proc[[#This Row],[App]],Table2[],3,0),"open")</f>
        <v>ok</v>
      </c>
      <c r="C1520" s="55" t="s">
        <v>369</v>
      </c>
      <c r="D1520" s="152" t="s">
        <v>2281</v>
      </c>
      <c r="E1520" s="152" t="s">
        <v>1690</v>
      </c>
      <c r="F1520" s="85" t="s">
        <v>1690</v>
      </c>
      <c r="G1520" s="55" t="s">
        <v>400</v>
      </c>
      <c r="H1520" s="56" t="str">
        <f>IF(Proc[[#This Row],[type]]="LFF (MDG-F)",MID(Proc[[#This Row],[Obj]],13,10),"")</f>
        <v/>
      </c>
      <c r="I1520" s="152"/>
      <c r="J1520" s="56" t="b">
        <f>Proc[[#This Row],[Requested]]=Proc[[#This Row],[CurrentParent]]</f>
        <v>1</v>
      </c>
      <c r="K1520" s="107" t="str">
        <f>IF(Proc[[#This Row],[Author]]="Marcela Urrego",VLOOKUP(LEFT(Proc[[#This Row],[Requested]],1),Table3[#All],2,0),VLOOKUP(Proc[[#This Row],[Author]],Table4[],2,0))</f>
        <v>HC</v>
      </c>
      <c r="L1520" s="56" t="s">
        <v>1970</v>
      </c>
      <c r="M1520" s="54">
        <v>45796.393090277779</v>
      </c>
      <c r="N1520" s="54"/>
      <c r="O1520" s="54"/>
      <c r="P1520" s="57" t="str">
        <f ca="1">IF(Proc[[#This Row],[DaysAgeing]]&gt;5,"yep","on track")</f>
        <v>yep</v>
      </c>
      <c r="Q1520" s="2">
        <f ca="1">IF(Proc[[#This Row],[DateClosed]]="",ABS(NETWORKDAYS(Proc[[#This Row],[DateOpened]],TODAY()))-1,ABS(NETWORKDAYS(Proc[[#This Row],[DateOpened]],Proc[[#This Row],[DateClosed]]))-1)</f>
        <v>229</v>
      </c>
      <c r="R1520" s="57" t="s">
        <v>477</v>
      </c>
      <c r="S1520" s="56"/>
      <c r="T1520" s="153">
        <v>1519</v>
      </c>
    </row>
    <row r="1521" spans="1:20" hidden="1">
      <c r="A1521" s="55" t="s">
        <v>2301</v>
      </c>
      <c r="B1521" s="111" t="str">
        <f>IFERROR(VLOOKUP(Proc[[#This Row],[App]],Table2[],3,0),"open")</f>
        <v>ok</v>
      </c>
      <c r="C1521" s="55" t="s">
        <v>369</v>
      </c>
      <c r="D1521" s="152" t="s">
        <v>2282</v>
      </c>
      <c r="E1521" s="152" t="s">
        <v>1690</v>
      </c>
      <c r="F1521" s="85" t="s">
        <v>1690</v>
      </c>
      <c r="G1521" s="55" t="s">
        <v>400</v>
      </c>
      <c r="H1521" s="56" t="str">
        <f>IF(Proc[[#This Row],[type]]="LFF (MDG-F)",MID(Proc[[#This Row],[Obj]],13,10),"")</f>
        <v/>
      </c>
      <c r="I1521" s="152"/>
      <c r="J1521" s="56" t="b">
        <f>Proc[[#This Row],[Requested]]=Proc[[#This Row],[CurrentParent]]</f>
        <v>1</v>
      </c>
      <c r="K1521" s="107" t="str">
        <f>IF(Proc[[#This Row],[Author]]="Marcela Urrego",VLOOKUP(LEFT(Proc[[#This Row],[Requested]],1),Table3[#All],2,0),VLOOKUP(Proc[[#This Row],[Author]],Table4[],2,0))</f>
        <v>HC</v>
      </c>
      <c r="L1521" s="56" t="s">
        <v>1970</v>
      </c>
      <c r="M1521" s="54">
        <v>45796.393090277779</v>
      </c>
      <c r="N1521" s="54"/>
      <c r="O1521" s="54"/>
      <c r="P1521" s="57" t="str">
        <f ca="1">IF(Proc[[#This Row],[DaysAgeing]]&gt;5,"yep","on track")</f>
        <v>yep</v>
      </c>
      <c r="Q1521" s="2">
        <f ca="1">IF(Proc[[#This Row],[DateClosed]]="",ABS(NETWORKDAYS(Proc[[#This Row],[DateOpened]],TODAY()))-1,ABS(NETWORKDAYS(Proc[[#This Row],[DateOpened]],Proc[[#This Row],[DateClosed]]))-1)</f>
        <v>229</v>
      </c>
      <c r="R1521" s="57" t="s">
        <v>477</v>
      </c>
      <c r="S1521" s="56"/>
      <c r="T1521" s="153">
        <v>1520</v>
      </c>
    </row>
    <row r="1522" spans="1:20" hidden="1">
      <c r="A1522" s="55" t="s">
        <v>2301</v>
      </c>
      <c r="B1522" s="111" t="str">
        <f>IFERROR(VLOOKUP(Proc[[#This Row],[App]],Table2[],3,0),"open")</f>
        <v>ok</v>
      </c>
      <c r="C1522" s="55" t="s">
        <v>369</v>
      </c>
      <c r="D1522" s="152" t="s">
        <v>2283</v>
      </c>
      <c r="E1522" s="152" t="s">
        <v>1690</v>
      </c>
      <c r="F1522" s="85" t="s">
        <v>1690</v>
      </c>
      <c r="G1522" s="55" t="s">
        <v>400</v>
      </c>
      <c r="H1522" s="56" t="str">
        <f>IF(Proc[[#This Row],[type]]="LFF (MDG-F)",MID(Proc[[#This Row],[Obj]],13,10),"")</f>
        <v/>
      </c>
      <c r="I1522" s="152"/>
      <c r="J1522" s="56" t="b">
        <f>Proc[[#This Row],[Requested]]=Proc[[#This Row],[CurrentParent]]</f>
        <v>1</v>
      </c>
      <c r="K1522" s="107" t="str">
        <f>IF(Proc[[#This Row],[Author]]="Marcela Urrego",VLOOKUP(LEFT(Proc[[#This Row],[Requested]],1),Table3[#All],2,0),VLOOKUP(Proc[[#This Row],[Author]],Table4[],2,0))</f>
        <v>HC</v>
      </c>
      <c r="L1522" s="56" t="s">
        <v>1970</v>
      </c>
      <c r="M1522" s="54">
        <v>45796.393090277779</v>
      </c>
      <c r="N1522" s="54"/>
      <c r="O1522" s="54"/>
      <c r="P1522" s="57" t="str">
        <f ca="1">IF(Proc[[#This Row],[DaysAgeing]]&gt;5,"yep","on track")</f>
        <v>yep</v>
      </c>
      <c r="Q1522" s="2">
        <f ca="1">IF(Proc[[#This Row],[DateClosed]]="",ABS(NETWORKDAYS(Proc[[#This Row],[DateOpened]],TODAY()))-1,ABS(NETWORKDAYS(Proc[[#This Row],[DateOpened]],Proc[[#This Row],[DateClosed]]))-1)</f>
        <v>229</v>
      </c>
      <c r="R1522" s="57" t="s">
        <v>477</v>
      </c>
      <c r="S1522" s="56"/>
      <c r="T1522" s="153">
        <v>1521</v>
      </c>
    </row>
    <row r="1523" spans="1:20" hidden="1">
      <c r="A1523" s="55" t="s">
        <v>2301</v>
      </c>
      <c r="B1523" s="111" t="str">
        <f>IFERROR(VLOOKUP(Proc[[#This Row],[App]],Table2[],3,0),"open")</f>
        <v>ok</v>
      </c>
      <c r="C1523" s="55" t="s">
        <v>369</v>
      </c>
      <c r="D1523" s="152" t="s">
        <v>2284</v>
      </c>
      <c r="E1523" s="152" t="s">
        <v>1690</v>
      </c>
      <c r="F1523" s="85" t="s">
        <v>1690</v>
      </c>
      <c r="G1523" s="55" t="s">
        <v>400</v>
      </c>
      <c r="H1523" s="56" t="str">
        <f>IF(Proc[[#This Row],[type]]="LFF (MDG-F)",MID(Proc[[#This Row],[Obj]],13,10),"")</f>
        <v/>
      </c>
      <c r="I1523" s="152"/>
      <c r="J1523" s="56" t="b">
        <f>Proc[[#This Row],[Requested]]=Proc[[#This Row],[CurrentParent]]</f>
        <v>1</v>
      </c>
      <c r="K1523" s="107" t="str">
        <f>IF(Proc[[#This Row],[Author]]="Marcela Urrego",VLOOKUP(LEFT(Proc[[#This Row],[Requested]],1),Table3[#All],2,0),VLOOKUP(Proc[[#This Row],[Author]],Table4[],2,0))</f>
        <v>HC</v>
      </c>
      <c r="L1523" s="56" t="s">
        <v>1970</v>
      </c>
      <c r="M1523" s="54">
        <v>45796.393090277779</v>
      </c>
      <c r="N1523" s="54"/>
      <c r="O1523" s="54"/>
      <c r="P1523" s="57" t="str">
        <f ca="1">IF(Proc[[#This Row],[DaysAgeing]]&gt;5,"yep","on track")</f>
        <v>yep</v>
      </c>
      <c r="Q1523" s="2">
        <f ca="1">IF(Proc[[#This Row],[DateClosed]]="",ABS(NETWORKDAYS(Proc[[#This Row],[DateOpened]],TODAY()))-1,ABS(NETWORKDAYS(Proc[[#This Row],[DateOpened]],Proc[[#This Row],[DateClosed]]))-1)</f>
        <v>229</v>
      </c>
      <c r="R1523" s="57" t="s">
        <v>477</v>
      </c>
      <c r="S1523" s="56"/>
      <c r="T1523" s="153">
        <v>1522</v>
      </c>
    </row>
    <row r="1524" spans="1:20" hidden="1">
      <c r="A1524" s="55" t="s">
        <v>2301</v>
      </c>
      <c r="B1524" s="111" t="str">
        <f>IFERROR(VLOOKUP(Proc[[#This Row],[App]],Table2[],3,0),"open")</f>
        <v>ok</v>
      </c>
      <c r="C1524" s="55" t="s">
        <v>369</v>
      </c>
      <c r="D1524" s="152" t="s">
        <v>2285</v>
      </c>
      <c r="E1524" s="152" t="s">
        <v>1690</v>
      </c>
      <c r="F1524" s="85" t="s">
        <v>1690</v>
      </c>
      <c r="G1524" s="55" t="s">
        <v>400</v>
      </c>
      <c r="H1524" s="56" t="str">
        <f>IF(Proc[[#This Row],[type]]="LFF (MDG-F)",MID(Proc[[#This Row],[Obj]],13,10),"")</f>
        <v/>
      </c>
      <c r="I1524" s="152"/>
      <c r="J1524" s="56" t="b">
        <f>Proc[[#This Row],[Requested]]=Proc[[#This Row],[CurrentParent]]</f>
        <v>1</v>
      </c>
      <c r="K1524" s="107" t="str">
        <f>IF(Proc[[#This Row],[Author]]="Marcela Urrego",VLOOKUP(LEFT(Proc[[#This Row],[Requested]],1),Table3[#All],2,0),VLOOKUP(Proc[[#This Row],[Author]],Table4[],2,0))</f>
        <v>HC</v>
      </c>
      <c r="L1524" s="56" t="s">
        <v>1970</v>
      </c>
      <c r="M1524" s="54">
        <v>45796.393090277779</v>
      </c>
      <c r="N1524" s="54"/>
      <c r="O1524" s="54"/>
      <c r="P1524" s="57" t="str">
        <f ca="1">IF(Proc[[#This Row],[DaysAgeing]]&gt;5,"yep","on track")</f>
        <v>yep</v>
      </c>
      <c r="Q1524" s="2">
        <f ca="1">IF(Proc[[#This Row],[DateClosed]]="",ABS(NETWORKDAYS(Proc[[#This Row],[DateOpened]],TODAY()))-1,ABS(NETWORKDAYS(Proc[[#This Row],[DateOpened]],Proc[[#This Row],[DateClosed]]))-1)</f>
        <v>229</v>
      </c>
      <c r="R1524" s="57" t="s">
        <v>477</v>
      </c>
      <c r="S1524" s="56"/>
      <c r="T1524" s="153">
        <v>1523</v>
      </c>
    </row>
    <row r="1525" spans="1:20" hidden="1">
      <c r="A1525" s="55" t="s">
        <v>2301</v>
      </c>
      <c r="B1525" s="111" t="str">
        <f>IFERROR(VLOOKUP(Proc[[#This Row],[App]],Table2[],3,0),"open")</f>
        <v>ok</v>
      </c>
      <c r="C1525" s="55" t="s">
        <v>369</v>
      </c>
      <c r="D1525" s="152" t="s">
        <v>2286</v>
      </c>
      <c r="E1525" s="152" t="s">
        <v>1690</v>
      </c>
      <c r="F1525" s="85" t="s">
        <v>1690</v>
      </c>
      <c r="G1525" s="55" t="s">
        <v>400</v>
      </c>
      <c r="H1525" s="56" t="str">
        <f>IF(Proc[[#This Row],[type]]="LFF (MDG-F)",MID(Proc[[#This Row],[Obj]],13,10),"")</f>
        <v/>
      </c>
      <c r="I1525" s="152"/>
      <c r="J1525" s="56" t="b">
        <f>Proc[[#This Row],[Requested]]=Proc[[#This Row],[CurrentParent]]</f>
        <v>1</v>
      </c>
      <c r="K1525" s="107" t="str">
        <f>IF(Proc[[#This Row],[Author]]="Marcela Urrego",VLOOKUP(LEFT(Proc[[#This Row],[Requested]],1),Table3[#All],2,0),VLOOKUP(Proc[[#This Row],[Author]],Table4[],2,0))</f>
        <v>HC</v>
      </c>
      <c r="L1525" s="56" t="s">
        <v>1970</v>
      </c>
      <c r="M1525" s="54">
        <v>45796.393090277779</v>
      </c>
      <c r="N1525" s="54"/>
      <c r="O1525" s="54"/>
      <c r="P1525" s="57" t="str">
        <f ca="1">IF(Proc[[#This Row],[DaysAgeing]]&gt;5,"yep","on track")</f>
        <v>yep</v>
      </c>
      <c r="Q1525" s="2">
        <f ca="1">IF(Proc[[#This Row],[DateClosed]]="",ABS(NETWORKDAYS(Proc[[#This Row],[DateOpened]],TODAY()))-1,ABS(NETWORKDAYS(Proc[[#This Row],[DateOpened]],Proc[[#This Row],[DateClosed]]))-1)</f>
        <v>229</v>
      </c>
      <c r="R1525" s="57" t="s">
        <v>477</v>
      </c>
      <c r="S1525" s="56"/>
      <c r="T1525" s="153">
        <v>1524</v>
      </c>
    </row>
    <row r="1526" spans="1:20" hidden="1">
      <c r="A1526" s="55" t="s">
        <v>2301</v>
      </c>
      <c r="B1526" s="111" t="str">
        <f>IFERROR(VLOOKUP(Proc[[#This Row],[App]],Table2[],3,0),"open")</f>
        <v>ok</v>
      </c>
      <c r="C1526" s="55" t="s">
        <v>369</v>
      </c>
      <c r="D1526" s="152" t="s">
        <v>2287</v>
      </c>
      <c r="E1526" s="152" t="s">
        <v>1690</v>
      </c>
      <c r="F1526" s="85" t="s">
        <v>1690</v>
      </c>
      <c r="G1526" s="55" t="s">
        <v>400</v>
      </c>
      <c r="H1526" s="56" t="str">
        <f>IF(Proc[[#This Row],[type]]="LFF (MDG-F)",MID(Proc[[#This Row],[Obj]],13,10),"")</f>
        <v/>
      </c>
      <c r="I1526" s="152"/>
      <c r="J1526" s="56" t="b">
        <f>Proc[[#This Row],[Requested]]=Proc[[#This Row],[CurrentParent]]</f>
        <v>1</v>
      </c>
      <c r="K1526" s="107" t="str">
        <f>IF(Proc[[#This Row],[Author]]="Marcela Urrego",VLOOKUP(LEFT(Proc[[#This Row],[Requested]],1),Table3[#All],2,0),VLOOKUP(Proc[[#This Row],[Author]],Table4[],2,0))</f>
        <v>HC</v>
      </c>
      <c r="L1526" s="56" t="s">
        <v>1970</v>
      </c>
      <c r="M1526" s="54">
        <v>45796.393090277779</v>
      </c>
      <c r="N1526" s="54"/>
      <c r="O1526" s="54"/>
      <c r="P1526" s="57" t="str">
        <f ca="1">IF(Proc[[#This Row],[DaysAgeing]]&gt;5,"yep","on track")</f>
        <v>yep</v>
      </c>
      <c r="Q1526" s="2">
        <f ca="1">IF(Proc[[#This Row],[DateClosed]]="",ABS(NETWORKDAYS(Proc[[#This Row],[DateOpened]],TODAY()))-1,ABS(NETWORKDAYS(Proc[[#This Row],[DateOpened]],Proc[[#This Row],[DateClosed]]))-1)</f>
        <v>229</v>
      </c>
      <c r="R1526" s="57" t="s">
        <v>477</v>
      </c>
      <c r="S1526" s="56"/>
      <c r="T1526" s="153">
        <v>1525</v>
      </c>
    </row>
    <row r="1527" spans="1:20" hidden="1">
      <c r="A1527" s="55" t="s">
        <v>2301</v>
      </c>
      <c r="B1527" s="111" t="str">
        <f>IFERROR(VLOOKUP(Proc[[#This Row],[App]],Table2[],3,0),"open")</f>
        <v>ok</v>
      </c>
      <c r="C1527" s="55" t="s">
        <v>369</v>
      </c>
      <c r="D1527" s="152" t="s">
        <v>2288</v>
      </c>
      <c r="E1527" s="152" t="s">
        <v>1690</v>
      </c>
      <c r="F1527" s="85" t="s">
        <v>1690</v>
      </c>
      <c r="G1527" s="55" t="s">
        <v>400</v>
      </c>
      <c r="H1527" s="56" t="str">
        <f>IF(Proc[[#This Row],[type]]="LFF (MDG-F)",MID(Proc[[#This Row],[Obj]],13,10),"")</f>
        <v/>
      </c>
      <c r="I1527" s="152"/>
      <c r="J1527" s="56" t="b">
        <f>Proc[[#This Row],[Requested]]=Proc[[#This Row],[CurrentParent]]</f>
        <v>1</v>
      </c>
      <c r="K1527" s="107" t="str">
        <f>IF(Proc[[#This Row],[Author]]="Marcela Urrego",VLOOKUP(LEFT(Proc[[#This Row],[Requested]],1),Table3[#All],2,0),VLOOKUP(Proc[[#This Row],[Author]],Table4[],2,0))</f>
        <v>HC</v>
      </c>
      <c r="L1527" s="56" t="s">
        <v>1970</v>
      </c>
      <c r="M1527" s="54">
        <v>45796.393090277779</v>
      </c>
      <c r="N1527" s="54"/>
      <c r="O1527" s="54"/>
      <c r="P1527" s="57" t="str">
        <f ca="1">IF(Proc[[#This Row],[DaysAgeing]]&gt;5,"yep","on track")</f>
        <v>yep</v>
      </c>
      <c r="Q1527" s="2">
        <f ca="1">IF(Proc[[#This Row],[DateClosed]]="",ABS(NETWORKDAYS(Proc[[#This Row],[DateOpened]],TODAY()))-1,ABS(NETWORKDAYS(Proc[[#This Row],[DateOpened]],Proc[[#This Row],[DateClosed]]))-1)</f>
        <v>229</v>
      </c>
      <c r="R1527" s="57" t="s">
        <v>477</v>
      </c>
      <c r="S1527" s="56"/>
      <c r="T1527" s="153">
        <v>1526</v>
      </c>
    </row>
    <row r="1528" spans="1:20" hidden="1">
      <c r="A1528" s="55" t="s">
        <v>2301</v>
      </c>
      <c r="B1528" s="111" t="str">
        <f>IFERROR(VLOOKUP(Proc[[#This Row],[App]],Table2[],3,0),"open")</f>
        <v>ok</v>
      </c>
      <c r="C1528" s="55" t="s">
        <v>369</v>
      </c>
      <c r="D1528" s="152" t="s">
        <v>2289</v>
      </c>
      <c r="E1528" s="152" t="s">
        <v>1690</v>
      </c>
      <c r="F1528" s="85" t="s">
        <v>1690</v>
      </c>
      <c r="G1528" s="55" t="s">
        <v>400</v>
      </c>
      <c r="H1528" s="56" t="str">
        <f>IF(Proc[[#This Row],[type]]="LFF (MDG-F)",MID(Proc[[#This Row],[Obj]],13,10),"")</f>
        <v/>
      </c>
      <c r="I1528" s="152"/>
      <c r="J1528" s="56" t="b">
        <f>Proc[[#This Row],[Requested]]=Proc[[#This Row],[CurrentParent]]</f>
        <v>1</v>
      </c>
      <c r="K1528" s="107" t="str">
        <f>IF(Proc[[#This Row],[Author]]="Marcela Urrego",VLOOKUP(LEFT(Proc[[#This Row],[Requested]],1),Table3[#All],2,0),VLOOKUP(Proc[[#This Row],[Author]],Table4[],2,0))</f>
        <v>HC</v>
      </c>
      <c r="L1528" s="56" t="s">
        <v>1970</v>
      </c>
      <c r="M1528" s="54">
        <v>45796.393090277779</v>
      </c>
      <c r="N1528" s="54"/>
      <c r="O1528" s="54"/>
      <c r="P1528" s="57" t="str">
        <f ca="1">IF(Proc[[#This Row],[DaysAgeing]]&gt;5,"yep","on track")</f>
        <v>yep</v>
      </c>
      <c r="Q1528" s="2">
        <f ca="1">IF(Proc[[#This Row],[DateClosed]]="",ABS(NETWORKDAYS(Proc[[#This Row],[DateOpened]],TODAY()))-1,ABS(NETWORKDAYS(Proc[[#This Row],[DateOpened]],Proc[[#This Row],[DateClosed]]))-1)</f>
        <v>229</v>
      </c>
      <c r="R1528" s="57" t="s">
        <v>477</v>
      </c>
      <c r="S1528" s="56"/>
      <c r="T1528" s="153">
        <v>1527</v>
      </c>
    </row>
    <row r="1529" spans="1:20" hidden="1">
      <c r="A1529" s="55" t="s">
        <v>2301</v>
      </c>
      <c r="B1529" s="111" t="str">
        <f>IFERROR(VLOOKUP(Proc[[#This Row],[App]],Table2[],3,0),"open")</f>
        <v>ok</v>
      </c>
      <c r="C1529" s="55" t="s">
        <v>369</v>
      </c>
      <c r="D1529" s="152" t="s">
        <v>2290</v>
      </c>
      <c r="E1529" s="152" t="s">
        <v>1690</v>
      </c>
      <c r="F1529" s="85" t="s">
        <v>1690</v>
      </c>
      <c r="G1529" s="55" t="s">
        <v>400</v>
      </c>
      <c r="H1529" s="56" t="str">
        <f>IF(Proc[[#This Row],[type]]="LFF (MDG-F)",MID(Proc[[#This Row],[Obj]],13,10),"")</f>
        <v/>
      </c>
      <c r="I1529" s="152"/>
      <c r="J1529" s="56" t="b">
        <f>Proc[[#This Row],[Requested]]=Proc[[#This Row],[CurrentParent]]</f>
        <v>1</v>
      </c>
      <c r="K1529" s="107" t="str">
        <f>IF(Proc[[#This Row],[Author]]="Marcela Urrego",VLOOKUP(LEFT(Proc[[#This Row],[Requested]],1),Table3[#All],2,0),VLOOKUP(Proc[[#This Row],[Author]],Table4[],2,0))</f>
        <v>HC</v>
      </c>
      <c r="L1529" s="56" t="s">
        <v>1970</v>
      </c>
      <c r="M1529" s="54">
        <v>45796.393090277779</v>
      </c>
      <c r="N1529" s="54"/>
      <c r="O1529" s="54"/>
      <c r="P1529" s="57" t="str">
        <f ca="1">IF(Proc[[#This Row],[DaysAgeing]]&gt;5,"yep","on track")</f>
        <v>yep</v>
      </c>
      <c r="Q1529" s="2">
        <f ca="1">IF(Proc[[#This Row],[DateClosed]]="",ABS(NETWORKDAYS(Proc[[#This Row],[DateOpened]],TODAY()))-1,ABS(NETWORKDAYS(Proc[[#This Row],[DateOpened]],Proc[[#This Row],[DateClosed]]))-1)</f>
        <v>229</v>
      </c>
      <c r="R1529" s="57" t="s">
        <v>477</v>
      </c>
      <c r="S1529" s="56"/>
      <c r="T1529" s="153">
        <v>1528</v>
      </c>
    </row>
    <row r="1530" spans="1:20" hidden="1">
      <c r="A1530" s="55" t="s">
        <v>2301</v>
      </c>
      <c r="B1530" s="111" t="str">
        <f>IFERROR(VLOOKUP(Proc[[#This Row],[App]],Table2[],3,0),"open")</f>
        <v>ok</v>
      </c>
      <c r="C1530" s="55" t="s">
        <v>369</v>
      </c>
      <c r="D1530" s="152" t="s">
        <v>2291</v>
      </c>
      <c r="E1530" s="152" t="s">
        <v>1690</v>
      </c>
      <c r="F1530" s="85" t="s">
        <v>1690</v>
      </c>
      <c r="G1530" s="55" t="s">
        <v>400</v>
      </c>
      <c r="H1530" s="56" t="str">
        <f>IF(Proc[[#This Row],[type]]="LFF (MDG-F)",MID(Proc[[#This Row],[Obj]],13,10),"")</f>
        <v/>
      </c>
      <c r="I1530" s="152"/>
      <c r="J1530" s="56" t="b">
        <f>Proc[[#This Row],[Requested]]=Proc[[#This Row],[CurrentParent]]</f>
        <v>1</v>
      </c>
      <c r="K1530" s="107" t="str">
        <f>IF(Proc[[#This Row],[Author]]="Marcela Urrego",VLOOKUP(LEFT(Proc[[#This Row],[Requested]],1),Table3[#All],2,0),VLOOKUP(Proc[[#This Row],[Author]],Table4[],2,0))</f>
        <v>HC</v>
      </c>
      <c r="L1530" s="56" t="s">
        <v>1970</v>
      </c>
      <c r="M1530" s="54">
        <v>45796.393090277779</v>
      </c>
      <c r="N1530" s="54"/>
      <c r="O1530" s="54"/>
      <c r="P1530" s="57" t="str">
        <f ca="1">IF(Proc[[#This Row],[DaysAgeing]]&gt;5,"yep","on track")</f>
        <v>yep</v>
      </c>
      <c r="Q1530" s="2">
        <f ca="1">IF(Proc[[#This Row],[DateClosed]]="",ABS(NETWORKDAYS(Proc[[#This Row],[DateOpened]],TODAY()))-1,ABS(NETWORKDAYS(Proc[[#This Row],[DateOpened]],Proc[[#This Row],[DateClosed]]))-1)</f>
        <v>229</v>
      </c>
      <c r="R1530" s="57" t="s">
        <v>477</v>
      </c>
      <c r="S1530" s="56"/>
      <c r="T1530" s="153">
        <v>1529</v>
      </c>
    </row>
    <row r="1531" spans="1:20" hidden="1">
      <c r="A1531" s="55" t="s">
        <v>2301</v>
      </c>
      <c r="B1531" s="111" t="str">
        <f>IFERROR(VLOOKUP(Proc[[#This Row],[App]],Table2[],3,0),"open")</f>
        <v>ok</v>
      </c>
      <c r="C1531" s="55" t="s">
        <v>369</v>
      </c>
      <c r="D1531" s="152" t="s">
        <v>2292</v>
      </c>
      <c r="E1531" s="152" t="s">
        <v>1690</v>
      </c>
      <c r="F1531" s="85" t="s">
        <v>1690</v>
      </c>
      <c r="G1531" s="55" t="s">
        <v>400</v>
      </c>
      <c r="H1531" s="56" t="str">
        <f>IF(Proc[[#This Row],[type]]="LFF (MDG-F)",MID(Proc[[#This Row],[Obj]],13,10),"")</f>
        <v/>
      </c>
      <c r="I1531" s="152"/>
      <c r="J1531" s="56" t="b">
        <f>Proc[[#This Row],[Requested]]=Proc[[#This Row],[CurrentParent]]</f>
        <v>1</v>
      </c>
      <c r="K1531" s="107" t="str">
        <f>IF(Proc[[#This Row],[Author]]="Marcela Urrego",VLOOKUP(LEFT(Proc[[#This Row],[Requested]],1),Table3[#All],2,0),VLOOKUP(Proc[[#This Row],[Author]],Table4[],2,0))</f>
        <v>HC</v>
      </c>
      <c r="L1531" s="56" t="s">
        <v>1970</v>
      </c>
      <c r="M1531" s="54">
        <v>45796.393090277779</v>
      </c>
      <c r="N1531" s="54"/>
      <c r="O1531" s="54"/>
      <c r="P1531" s="57" t="str">
        <f ca="1">IF(Proc[[#This Row],[DaysAgeing]]&gt;5,"yep","on track")</f>
        <v>yep</v>
      </c>
      <c r="Q1531" s="2">
        <f ca="1">IF(Proc[[#This Row],[DateClosed]]="",ABS(NETWORKDAYS(Proc[[#This Row],[DateOpened]],TODAY()))-1,ABS(NETWORKDAYS(Proc[[#This Row],[DateOpened]],Proc[[#This Row],[DateClosed]]))-1)</f>
        <v>229</v>
      </c>
      <c r="R1531" s="57" t="s">
        <v>477</v>
      </c>
      <c r="S1531" s="56"/>
      <c r="T1531" s="153">
        <v>1530</v>
      </c>
    </row>
    <row r="1532" spans="1:20" hidden="1">
      <c r="A1532" s="55" t="s">
        <v>2301</v>
      </c>
      <c r="B1532" s="111" t="str">
        <f>IFERROR(VLOOKUP(Proc[[#This Row],[App]],Table2[],3,0),"open")</f>
        <v>ok</v>
      </c>
      <c r="C1532" s="55" t="s">
        <v>369</v>
      </c>
      <c r="D1532" s="152" t="s">
        <v>2293</v>
      </c>
      <c r="E1532" s="152" t="s">
        <v>1690</v>
      </c>
      <c r="F1532" s="85" t="s">
        <v>1690</v>
      </c>
      <c r="G1532" s="55" t="s">
        <v>400</v>
      </c>
      <c r="H1532" s="56" t="str">
        <f>IF(Proc[[#This Row],[type]]="LFF (MDG-F)",MID(Proc[[#This Row],[Obj]],13,10),"")</f>
        <v/>
      </c>
      <c r="I1532" s="152"/>
      <c r="J1532" s="56" t="b">
        <f>Proc[[#This Row],[Requested]]=Proc[[#This Row],[CurrentParent]]</f>
        <v>1</v>
      </c>
      <c r="K1532" s="107" t="str">
        <f>IF(Proc[[#This Row],[Author]]="Marcela Urrego",VLOOKUP(LEFT(Proc[[#This Row],[Requested]],1),Table3[#All],2,0),VLOOKUP(Proc[[#This Row],[Author]],Table4[],2,0))</f>
        <v>HC</v>
      </c>
      <c r="L1532" s="56" t="s">
        <v>1970</v>
      </c>
      <c r="M1532" s="54">
        <v>45796.393090277779</v>
      </c>
      <c r="N1532" s="54"/>
      <c r="O1532" s="54"/>
      <c r="P1532" s="57" t="str">
        <f ca="1">IF(Proc[[#This Row],[DaysAgeing]]&gt;5,"yep","on track")</f>
        <v>yep</v>
      </c>
      <c r="Q1532" s="2">
        <f ca="1">IF(Proc[[#This Row],[DateClosed]]="",ABS(NETWORKDAYS(Proc[[#This Row],[DateOpened]],TODAY()))-1,ABS(NETWORKDAYS(Proc[[#This Row],[DateOpened]],Proc[[#This Row],[DateClosed]]))-1)</f>
        <v>229</v>
      </c>
      <c r="R1532" s="57" t="s">
        <v>477</v>
      </c>
      <c r="S1532" s="56"/>
      <c r="T1532" s="153">
        <v>1531</v>
      </c>
    </row>
    <row r="1533" spans="1:20" hidden="1">
      <c r="A1533" s="55" t="s">
        <v>2301</v>
      </c>
      <c r="B1533" s="111" t="str">
        <f>IFERROR(VLOOKUP(Proc[[#This Row],[App]],Table2[],3,0),"open")</f>
        <v>ok</v>
      </c>
      <c r="C1533" s="55" t="s">
        <v>369</v>
      </c>
      <c r="D1533" s="152" t="s">
        <v>2294</v>
      </c>
      <c r="E1533" s="152" t="s">
        <v>1690</v>
      </c>
      <c r="F1533" s="85" t="s">
        <v>1690</v>
      </c>
      <c r="G1533" s="55" t="s">
        <v>400</v>
      </c>
      <c r="H1533" s="56" t="str">
        <f>IF(Proc[[#This Row],[type]]="LFF (MDG-F)",MID(Proc[[#This Row],[Obj]],13,10),"")</f>
        <v/>
      </c>
      <c r="I1533" s="152"/>
      <c r="J1533" s="56" t="b">
        <f>Proc[[#This Row],[Requested]]=Proc[[#This Row],[CurrentParent]]</f>
        <v>1</v>
      </c>
      <c r="K1533" s="107" t="str">
        <f>IF(Proc[[#This Row],[Author]]="Marcela Urrego",VLOOKUP(LEFT(Proc[[#This Row],[Requested]],1),Table3[#All],2,0),VLOOKUP(Proc[[#This Row],[Author]],Table4[],2,0))</f>
        <v>HC</v>
      </c>
      <c r="L1533" s="56" t="s">
        <v>1970</v>
      </c>
      <c r="M1533" s="54">
        <v>45796.393090277779</v>
      </c>
      <c r="N1533" s="54"/>
      <c r="O1533" s="54"/>
      <c r="P1533" s="57" t="str">
        <f ca="1">IF(Proc[[#This Row],[DaysAgeing]]&gt;5,"yep","on track")</f>
        <v>yep</v>
      </c>
      <c r="Q1533" s="2">
        <f ca="1">IF(Proc[[#This Row],[DateClosed]]="",ABS(NETWORKDAYS(Proc[[#This Row],[DateOpened]],TODAY()))-1,ABS(NETWORKDAYS(Proc[[#This Row],[DateOpened]],Proc[[#This Row],[DateClosed]]))-1)</f>
        <v>229</v>
      </c>
      <c r="R1533" s="57" t="s">
        <v>477</v>
      </c>
      <c r="S1533" s="56"/>
      <c r="T1533" s="153">
        <v>1532</v>
      </c>
    </row>
    <row r="1534" spans="1:20" hidden="1">
      <c r="A1534" s="55" t="s">
        <v>2301</v>
      </c>
      <c r="B1534" s="111" t="str">
        <f>IFERROR(VLOOKUP(Proc[[#This Row],[App]],Table2[],3,0),"open")</f>
        <v>ok</v>
      </c>
      <c r="C1534" s="55" t="s">
        <v>369</v>
      </c>
      <c r="D1534" s="152" t="s">
        <v>2295</v>
      </c>
      <c r="E1534" s="152" t="s">
        <v>1690</v>
      </c>
      <c r="F1534" s="85" t="s">
        <v>1690</v>
      </c>
      <c r="G1534" s="55" t="s">
        <v>400</v>
      </c>
      <c r="H1534" s="56" t="str">
        <f>IF(Proc[[#This Row],[type]]="LFF (MDG-F)",MID(Proc[[#This Row],[Obj]],13,10),"")</f>
        <v/>
      </c>
      <c r="I1534" s="152"/>
      <c r="J1534" s="56" t="b">
        <f>Proc[[#This Row],[Requested]]=Proc[[#This Row],[CurrentParent]]</f>
        <v>1</v>
      </c>
      <c r="K1534" s="107" t="str">
        <f>IF(Proc[[#This Row],[Author]]="Marcela Urrego",VLOOKUP(LEFT(Proc[[#This Row],[Requested]],1),Table3[#All],2,0),VLOOKUP(Proc[[#This Row],[Author]],Table4[],2,0))</f>
        <v>HC</v>
      </c>
      <c r="L1534" s="56" t="s">
        <v>1970</v>
      </c>
      <c r="M1534" s="54">
        <v>45796.393090277779</v>
      </c>
      <c r="N1534" s="54"/>
      <c r="O1534" s="54"/>
      <c r="P1534" s="57" t="str">
        <f ca="1">IF(Proc[[#This Row],[DaysAgeing]]&gt;5,"yep","on track")</f>
        <v>yep</v>
      </c>
      <c r="Q1534" s="2">
        <f ca="1">IF(Proc[[#This Row],[DateClosed]]="",ABS(NETWORKDAYS(Proc[[#This Row],[DateOpened]],TODAY()))-1,ABS(NETWORKDAYS(Proc[[#This Row],[DateOpened]],Proc[[#This Row],[DateClosed]]))-1)</f>
        <v>229</v>
      </c>
      <c r="R1534" s="57" t="s">
        <v>477</v>
      </c>
      <c r="S1534" s="56"/>
      <c r="T1534" s="153">
        <v>1533</v>
      </c>
    </row>
    <row r="1535" spans="1:20" hidden="1">
      <c r="A1535" s="55" t="s">
        <v>2301</v>
      </c>
      <c r="B1535" s="111" t="str">
        <f>IFERROR(VLOOKUP(Proc[[#This Row],[App]],Table2[],3,0),"open")</f>
        <v>ok</v>
      </c>
      <c r="C1535" s="55" t="s">
        <v>369</v>
      </c>
      <c r="D1535" s="152" t="s">
        <v>2296</v>
      </c>
      <c r="E1535" s="152" t="s">
        <v>1690</v>
      </c>
      <c r="F1535" s="85" t="s">
        <v>1690</v>
      </c>
      <c r="G1535" s="55" t="s">
        <v>400</v>
      </c>
      <c r="H1535" s="56" t="str">
        <f>IF(Proc[[#This Row],[type]]="LFF (MDG-F)",MID(Proc[[#This Row],[Obj]],13,10),"")</f>
        <v/>
      </c>
      <c r="I1535" s="152"/>
      <c r="J1535" s="56" t="b">
        <f>Proc[[#This Row],[Requested]]=Proc[[#This Row],[CurrentParent]]</f>
        <v>1</v>
      </c>
      <c r="K1535" s="107" t="str">
        <f>IF(Proc[[#This Row],[Author]]="Marcela Urrego",VLOOKUP(LEFT(Proc[[#This Row],[Requested]],1),Table3[#All],2,0),VLOOKUP(Proc[[#This Row],[Author]],Table4[],2,0))</f>
        <v>HC</v>
      </c>
      <c r="L1535" s="56" t="s">
        <v>1970</v>
      </c>
      <c r="M1535" s="54">
        <v>45796.393090277779</v>
      </c>
      <c r="N1535" s="54"/>
      <c r="O1535" s="54"/>
      <c r="P1535" s="57" t="str">
        <f ca="1">IF(Proc[[#This Row],[DaysAgeing]]&gt;5,"yep","on track")</f>
        <v>yep</v>
      </c>
      <c r="Q1535" s="2">
        <f ca="1">IF(Proc[[#This Row],[DateClosed]]="",ABS(NETWORKDAYS(Proc[[#This Row],[DateOpened]],TODAY()))-1,ABS(NETWORKDAYS(Proc[[#This Row],[DateOpened]],Proc[[#This Row],[DateClosed]]))-1)</f>
        <v>229</v>
      </c>
      <c r="R1535" s="57" t="s">
        <v>477</v>
      </c>
      <c r="S1535" s="56"/>
      <c r="T1535" s="153">
        <v>1534</v>
      </c>
    </row>
    <row r="1536" spans="1:20" hidden="1">
      <c r="A1536" s="55" t="s">
        <v>2301</v>
      </c>
      <c r="B1536" s="111" t="str">
        <f>IFERROR(VLOOKUP(Proc[[#This Row],[App]],Table2[],3,0),"open")</f>
        <v>ok</v>
      </c>
      <c r="C1536" s="55" t="s">
        <v>369</v>
      </c>
      <c r="D1536" s="152" t="s">
        <v>2297</v>
      </c>
      <c r="E1536" s="152" t="s">
        <v>1690</v>
      </c>
      <c r="F1536" s="85" t="s">
        <v>1690</v>
      </c>
      <c r="G1536" s="55" t="s">
        <v>400</v>
      </c>
      <c r="H1536" s="56" t="str">
        <f>IF(Proc[[#This Row],[type]]="LFF (MDG-F)",MID(Proc[[#This Row],[Obj]],13,10),"")</f>
        <v/>
      </c>
      <c r="I1536" s="152"/>
      <c r="J1536" s="56" t="b">
        <f>Proc[[#This Row],[Requested]]=Proc[[#This Row],[CurrentParent]]</f>
        <v>1</v>
      </c>
      <c r="K1536" s="107" t="str">
        <f>IF(Proc[[#This Row],[Author]]="Marcela Urrego",VLOOKUP(LEFT(Proc[[#This Row],[Requested]],1),Table3[#All],2,0),VLOOKUP(Proc[[#This Row],[Author]],Table4[],2,0))</f>
        <v>HC</v>
      </c>
      <c r="L1536" s="56" t="s">
        <v>1970</v>
      </c>
      <c r="M1536" s="54">
        <v>45796.393090277779</v>
      </c>
      <c r="N1536" s="54"/>
      <c r="O1536" s="54"/>
      <c r="P1536" s="57" t="str">
        <f ca="1">IF(Proc[[#This Row],[DaysAgeing]]&gt;5,"yep","on track")</f>
        <v>yep</v>
      </c>
      <c r="Q1536" s="2">
        <f ca="1">IF(Proc[[#This Row],[DateClosed]]="",ABS(NETWORKDAYS(Proc[[#This Row],[DateOpened]],TODAY()))-1,ABS(NETWORKDAYS(Proc[[#This Row],[DateOpened]],Proc[[#This Row],[DateClosed]]))-1)</f>
        <v>229</v>
      </c>
      <c r="R1536" s="57" t="s">
        <v>477</v>
      </c>
      <c r="S1536" s="56"/>
      <c r="T1536" s="153">
        <v>1535</v>
      </c>
    </row>
    <row r="1537" spans="1:20" hidden="1">
      <c r="A1537" s="55" t="s">
        <v>2301</v>
      </c>
      <c r="B1537" s="111" t="str">
        <f>IFERROR(VLOOKUP(Proc[[#This Row],[App]],Table2[],3,0),"open")</f>
        <v>ok</v>
      </c>
      <c r="C1537" s="55" t="s">
        <v>369</v>
      </c>
      <c r="D1537" s="152" t="s">
        <v>2298</v>
      </c>
      <c r="E1537" s="152" t="s">
        <v>1690</v>
      </c>
      <c r="F1537" s="85" t="s">
        <v>1690</v>
      </c>
      <c r="G1537" s="55" t="s">
        <v>400</v>
      </c>
      <c r="H1537" s="56" t="str">
        <f>IF(Proc[[#This Row],[type]]="LFF (MDG-F)",MID(Proc[[#This Row],[Obj]],13,10),"")</f>
        <v/>
      </c>
      <c r="I1537" s="152"/>
      <c r="J1537" s="56" t="b">
        <f>Proc[[#This Row],[Requested]]=Proc[[#This Row],[CurrentParent]]</f>
        <v>1</v>
      </c>
      <c r="K1537" s="107" t="str">
        <f>IF(Proc[[#This Row],[Author]]="Marcela Urrego",VLOOKUP(LEFT(Proc[[#This Row],[Requested]],1),Table3[#All],2,0),VLOOKUP(Proc[[#This Row],[Author]],Table4[],2,0))</f>
        <v>HC</v>
      </c>
      <c r="L1537" s="56" t="s">
        <v>1970</v>
      </c>
      <c r="M1537" s="54">
        <v>45796.393090277779</v>
      </c>
      <c r="N1537" s="54"/>
      <c r="O1537" s="54"/>
      <c r="P1537" s="57" t="str">
        <f ca="1">IF(Proc[[#This Row],[DaysAgeing]]&gt;5,"yep","on track")</f>
        <v>yep</v>
      </c>
      <c r="Q1537" s="2">
        <f ca="1">IF(Proc[[#This Row],[DateClosed]]="",ABS(NETWORKDAYS(Proc[[#This Row],[DateOpened]],TODAY()))-1,ABS(NETWORKDAYS(Proc[[#This Row],[DateOpened]],Proc[[#This Row],[DateClosed]]))-1)</f>
        <v>229</v>
      </c>
      <c r="R1537" s="57" t="s">
        <v>477</v>
      </c>
      <c r="S1537" s="56"/>
      <c r="T1537" s="153">
        <v>1536</v>
      </c>
    </row>
    <row r="1538" spans="1:20" hidden="1">
      <c r="A1538" s="55" t="s">
        <v>2301</v>
      </c>
      <c r="B1538" s="111" t="str">
        <f>IFERROR(VLOOKUP(Proc[[#This Row],[App]],Table2[],3,0),"open")</f>
        <v>ok</v>
      </c>
      <c r="C1538" s="55" t="s">
        <v>369</v>
      </c>
      <c r="D1538" s="152" t="s">
        <v>2299</v>
      </c>
      <c r="E1538" s="152" t="s">
        <v>1690</v>
      </c>
      <c r="F1538" s="85" t="s">
        <v>1690</v>
      </c>
      <c r="G1538" s="55" t="s">
        <v>400</v>
      </c>
      <c r="H1538" s="56" t="str">
        <f>IF(Proc[[#This Row],[type]]="LFF (MDG-F)",MID(Proc[[#This Row],[Obj]],13,10),"")</f>
        <v/>
      </c>
      <c r="I1538" s="152"/>
      <c r="J1538" s="56" t="b">
        <f>Proc[[#This Row],[Requested]]=Proc[[#This Row],[CurrentParent]]</f>
        <v>1</v>
      </c>
      <c r="K1538" s="107" t="str">
        <f>IF(Proc[[#This Row],[Author]]="Marcela Urrego",VLOOKUP(LEFT(Proc[[#This Row],[Requested]],1),Table3[#All],2,0),VLOOKUP(Proc[[#This Row],[Author]],Table4[],2,0))</f>
        <v>HC</v>
      </c>
      <c r="L1538" s="56" t="s">
        <v>1970</v>
      </c>
      <c r="M1538" s="54">
        <v>45796.393090277779</v>
      </c>
      <c r="N1538" s="54"/>
      <c r="O1538" s="54"/>
      <c r="P1538" s="57" t="str">
        <f ca="1">IF(Proc[[#This Row],[DaysAgeing]]&gt;5,"yep","on track")</f>
        <v>yep</v>
      </c>
      <c r="Q1538" s="2">
        <f ca="1">IF(Proc[[#This Row],[DateClosed]]="",ABS(NETWORKDAYS(Proc[[#This Row],[DateOpened]],TODAY()))-1,ABS(NETWORKDAYS(Proc[[#This Row],[DateOpened]],Proc[[#This Row],[DateClosed]]))-1)</f>
        <v>229</v>
      </c>
      <c r="R1538" s="57" t="s">
        <v>477</v>
      </c>
      <c r="S1538" s="56"/>
      <c r="T1538" s="153">
        <v>1537</v>
      </c>
    </row>
    <row r="1539" spans="1:20" hidden="1">
      <c r="A1539" s="55" t="s">
        <v>2301</v>
      </c>
      <c r="B1539" s="111" t="str">
        <f>IFERROR(VLOOKUP(Proc[[#This Row],[App]],Table2[],3,0),"open")</f>
        <v>ok</v>
      </c>
      <c r="C1539" s="55" t="s">
        <v>369</v>
      </c>
      <c r="D1539" s="152" t="s">
        <v>2300</v>
      </c>
      <c r="E1539" s="152" t="s">
        <v>1690</v>
      </c>
      <c r="F1539" s="85" t="s">
        <v>1690</v>
      </c>
      <c r="G1539" s="55" t="s">
        <v>400</v>
      </c>
      <c r="H1539" s="56" t="str">
        <f>IF(Proc[[#This Row],[type]]="LFF (MDG-F)",MID(Proc[[#This Row],[Obj]],13,10),"")</f>
        <v/>
      </c>
      <c r="I1539" s="152"/>
      <c r="J1539" s="56" t="b">
        <f>Proc[[#This Row],[Requested]]=Proc[[#This Row],[CurrentParent]]</f>
        <v>1</v>
      </c>
      <c r="K1539" s="107" t="str">
        <f>IF(Proc[[#This Row],[Author]]="Marcela Urrego",VLOOKUP(LEFT(Proc[[#This Row],[Requested]],1),Table3[#All],2,0),VLOOKUP(Proc[[#This Row],[Author]],Table4[],2,0))</f>
        <v>HC</v>
      </c>
      <c r="L1539" s="56" t="s">
        <v>1970</v>
      </c>
      <c r="M1539" s="54">
        <v>45796.393090277779</v>
      </c>
      <c r="N1539" s="54"/>
      <c r="O1539" s="54"/>
      <c r="P1539" s="57" t="str">
        <f ca="1">IF(Proc[[#This Row],[DaysAgeing]]&gt;5,"yep","on track")</f>
        <v>yep</v>
      </c>
      <c r="Q1539" s="2">
        <f ca="1">IF(Proc[[#This Row],[DateClosed]]="",ABS(NETWORKDAYS(Proc[[#This Row],[DateOpened]],TODAY()))-1,ABS(NETWORKDAYS(Proc[[#This Row],[DateOpened]],Proc[[#This Row],[DateClosed]]))-1)</f>
        <v>229</v>
      </c>
      <c r="R1539" s="57" t="s">
        <v>477</v>
      </c>
      <c r="S1539" s="56"/>
      <c r="T1539" s="153">
        <v>1538</v>
      </c>
    </row>
    <row r="1540" spans="1:20" hidden="1">
      <c r="A1540" s="55" t="s">
        <v>2301</v>
      </c>
      <c r="B1540" s="111" t="str">
        <f>IFERROR(VLOOKUP(Proc[[#This Row],[App]],Table2[],3,0),"open")</f>
        <v>ok</v>
      </c>
      <c r="C1540" s="55" t="s">
        <v>369</v>
      </c>
      <c r="D1540" s="152" t="s">
        <v>8722</v>
      </c>
      <c r="E1540" s="152" t="s">
        <v>1690</v>
      </c>
      <c r="F1540" s="85" t="s">
        <v>1690</v>
      </c>
      <c r="G1540" s="55" t="s">
        <v>400</v>
      </c>
      <c r="H1540" s="56" t="str">
        <f>IF(Proc[[#This Row],[type]]="LFF (MDG-F)",MID(Proc[[#This Row],[Obj]],13,10),"")</f>
        <v/>
      </c>
      <c r="I1540" s="152"/>
      <c r="J1540" s="56" t="b">
        <f>Proc[[#This Row],[Requested]]=Proc[[#This Row],[CurrentParent]]</f>
        <v>1</v>
      </c>
      <c r="K1540" s="107" t="str">
        <f>IF(Proc[[#This Row],[Author]]="Marcela Urrego",VLOOKUP(LEFT(Proc[[#This Row],[Requested]],1),Table3[#All],2,0),VLOOKUP(Proc[[#This Row],[Author]],Table4[],2,0))</f>
        <v>HC</v>
      </c>
      <c r="L1540" s="56" t="s">
        <v>1970</v>
      </c>
      <c r="M1540" s="54">
        <v>45796.393090277779</v>
      </c>
      <c r="N1540" s="54"/>
      <c r="O1540" s="54"/>
      <c r="P1540" s="57" t="str">
        <f ca="1">IF(Proc[[#This Row],[DaysAgeing]]&gt;5,"yep","on track")</f>
        <v>yep</v>
      </c>
      <c r="Q1540" s="2">
        <f ca="1">IF(Proc[[#This Row],[DateClosed]]="",ABS(NETWORKDAYS(Proc[[#This Row],[DateOpened]],TODAY()))-1,ABS(NETWORKDAYS(Proc[[#This Row],[DateOpened]],Proc[[#This Row],[DateClosed]]))-1)</f>
        <v>229</v>
      </c>
      <c r="R1540" s="57" t="s">
        <v>477</v>
      </c>
      <c r="S1540" s="56"/>
      <c r="T1540" s="153">
        <v>1539</v>
      </c>
    </row>
    <row r="1541" spans="1:20" hidden="1">
      <c r="A1541" s="55" t="s">
        <v>2301</v>
      </c>
      <c r="B1541" s="111" t="str">
        <f>IFERROR(VLOOKUP(Proc[[#This Row],[App]],Table2[],3,0),"open")</f>
        <v>ok</v>
      </c>
      <c r="C1541" s="55" t="s">
        <v>369</v>
      </c>
      <c r="D1541" s="152" t="s">
        <v>8723</v>
      </c>
      <c r="E1541" s="152" t="s">
        <v>1690</v>
      </c>
      <c r="F1541" s="85" t="s">
        <v>1690</v>
      </c>
      <c r="G1541" s="55" t="s">
        <v>400</v>
      </c>
      <c r="H1541" s="56" t="str">
        <f>IF(Proc[[#This Row],[type]]="LFF (MDG-F)",MID(Proc[[#This Row],[Obj]],13,10),"")</f>
        <v/>
      </c>
      <c r="I1541" s="152"/>
      <c r="J1541" s="56" t="b">
        <f>Proc[[#This Row],[Requested]]=Proc[[#This Row],[CurrentParent]]</f>
        <v>1</v>
      </c>
      <c r="K1541" s="107" t="str">
        <f>IF(Proc[[#This Row],[Author]]="Marcela Urrego",VLOOKUP(LEFT(Proc[[#This Row],[Requested]],1),Table3[#All],2,0),VLOOKUP(Proc[[#This Row],[Author]],Table4[],2,0))</f>
        <v>HC</v>
      </c>
      <c r="L1541" s="56" t="s">
        <v>1970</v>
      </c>
      <c r="M1541" s="54">
        <v>45796.393090277779</v>
      </c>
      <c r="N1541" s="54"/>
      <c r="O1541" s="54"/>
      <c r="P1541" s="57" t="str">
        <f ca="1">IF(Proc[[#This Row],[DaysAgeing]]&gt;5,"yep","on track")</f>
        <v>yep</v>
      </c>
      <c r="Q1541" s="2">
        <f ca="1">IF(Proc[[#This Row],[DateClosed]]="",ABS(NETWORKDAYS(Proc[[#This Row],[DateOpened]],TODAY()))-1,ABS(NETWORKDAYS(Proc[[#This Row],[DateOpened]],Proc[[#This Row],[DateClosed]]))-1)</f>
        <v>229</v>
      </c>
      <c r="R1541" s="57" t="s">
        <v>477</v>
      </c>
      <c r="S1541" s="56"/>
      <c r="T1541" s="153">
        <v>1540</v>
      </c>
    </row>
    <row r="1542" spans="1:20" hidden="1">
      <c r="A1542" s="55" t="s">
        <v>2301</v>
      </c>
      <c r="B1542" s="111" t="str">
        <f>IFERROR(VLOOKUP(Proc[[#This Row],[App]],Table2[],3,0),"open")</f>
        <v>ok</v>
      </c>
      <c r="C1542" s="55" t="s">
        <v>369</v>
      </c>
      <c r="D1542" s="152" t="s">
        <v>8724</v>
      </c>
      <c r="E1542" s="152" t="s">
        <v>1690</v>
      </c>
      <c r="F1542" s="85" t="s">
        <v>1690</v>
      </c>
      <c r="G1542" s="55" t="s">
        <v>400</v>
      </c>
      <c r="H1542" s="56" t="str">
        <f>IF(Proc[[#This Row],[type]]="LFF (MDG-F)",MID(Proc[[#This Row],[Obj]],13,10),"")</f>
        <v/>
      </c>
      <c r="I1542" s="152"/>
      <c r="J1542" s="56" t="b">
        <f>Proc[[#This Row],[Requested]]=Proc[[#This Row],[CurrentParent]]</f>
        <v>1</v>
      </c>
      <c r="K1542" s="107" t="str">
        <f>IF(Proc[[#This Row],[Author]]="Marcela Urrego",VLOOKUP(LEFT(Proc[[#This Row],[Requested]],1),Table3[#All],2,0),VLOOKUP(Proc[[#This Row],[Author]],Table4[],2,0))</f>
        <v>HC</v>
      </c>
      <c r="L1542" s="56" t="s">
        <v>1970</v>
      </c>
      <c r="M1542" s="54">
        <v>45796.393090277779</v>
      </c>
      <c r="N1542" s="54"/>
      <c r="O1542" s="54"/>
      <c r="P1542" s="57" t="str">
        <f ca="1">IF(Proc[[#This Row],[DaysAgeing]]&gt;5,"yep","on track")</f>
        <v>yep</v>
      </c>
      <c r="Q1542" s="2">
        <f ca="1">IF(Proc[[#This Row],[DateClosed]]="",ABS(NETWORKDAYS(Proc[[#This Row],[DateOpened]],TODAY()))-1,ABS(NETWORKDAYS(Proc[[#This Row],[DateOpened]],Proc[[#This Row],[DateClosed]]))-1)</f>
        <v>229</v>
      </c>
      <c r="R1542" s="57" t="s">
        <v>477</v>
      </c>
      <c r="S1542" s="56"/>
      <c r="T1542" s="153">
        <v>1541</v>
      </c>
    </row>
    <row r="1543" spans="1:20" hidden="1">
      <c r="A1543" s="55" t="s">
        <v>2301</v>
      </c>
      <c r="B1543" s="111" t="str">
        <f>IFERROR(VLOOKUP(Proc[[#This Row],[App]],Table2[],3,0),"open")</f>
        <v>ok</v>
      </c>
      <c r="C1543" s="55" t="s">
        <v>369</v>
      </c>
      <c r="D1543" s="152" t="s">
        <v>8725</v>
      </c>
      <c r="E1543" s="152" t="s">
        <v>1690</v>
      </c>
      <c r="F1543" s="152" t="s">
        <v>1690</v>
      </c>
      <c r="G1543" s="55" t="s">
        <v>400</v>
      </c>
      <c r="H1543" s="56" t="str">
        <f>IF(Proc[[#This Row],[type]]="LFF (MDG-F)",MID(Proc[[#This Row],[Obj]],13,10),"")</f>
        <v/>
      </c>
      <c r="I1543" s="152"/>
      <c r="J1543" s="56" t="b">
        <f>Proc[[#This Row],[Requested]]=Proc[[#This Row],[CurrentParent]]</f>
        <v>1</v>
      </c>
      <c r="K1543" s="107" t="str">
        <f>IF(Proc[[#This Row],[Author]]="Marcela Urrego",VLOOKUP(LEFT(Proc[[#This Row],[Requested]],1),Table3[#All],2,0),VLOOKUP(Proc[[#This Row],[Author]],Table4[],2,0))</f>
        <v>HC</v>
      </c>
      <c r="L1543" s="56" t="s">
        <v>1970</v>
      </c>
      <c r="M1543" s="54">
        <v>45796.393090277779</v>
      </c>
      <c r="N1543" s="54"/>
      <c r="O1543" s="54"/>
      <c r="P1543" s="57" t="str">
        <f ca="1">IF(Proc[[#This Row],[DaysAgeing]]&gt;5,"yep","on track")</f>
        <v>yep</v>
      </c>
      <c r="Q1543" s="2">
        <f ca="1">IF(Proc[[#This Row],[DateClosed]]="",ABS(NETWORKDAYS(Proc[[#This Row],[DateOpened]],TODAY()))-1,ABS(NETWORKDAYS(Proc[[#This Row],[DateOpened]],Proc[[#This Row],[DateClosed]]))-1)</f>
        <v>229</v>
      </c>
      <c r="R1543" s="57" t="s">
        <v>477</v>
      </c>
      <c r="S1543" s="56"/>
      <c r="T1543" s="153">
        <v>1542</v>
      </c>
    </row>
    <row r="1544" spans="1:20" hidden="1">
      <c r="A1544" s="55" t="s">
        <v>2301</v>
      </c>
      <c r="B1544" s="111" t="str">
        <f>IFERROR(VLOOKUP(Proc[[#This Row],[App]],Table2[],3,0),"open")</f>
        <v>ok</v>
      </c>
      <c r="C1544" s="55" t="s">
        <v>369</v>
      </c>
      <c r="D1544" s="152" t="s">
        <v>8726</v>
      </c>
      <c r="E1544" s="152" t="s">
        <v>1690</v>
      </c>
      <c r="F1544" s="152" t="s">
        <v>1690</v>
      </c>
      <c r="G1544" s="55" t="s">
        <v>400</v>
      </c>
      <c r="H1544" s="56" t="str">
        <f>IF(Proc[[#This Row],[type]]="LFF (MDG-F)",MID(Proc[[#This Row],[Obj]],13,10),"")</f>
        <v/>
      </c>
      <c r="I1544" s="152"/>
      <c r="J1544" s="56" t="b">
        <f>Proc[[#This Row],[Requested]]=Proc[[#This Row],[CurrentParent]]</f>
        <v>1</v>
      </c>
      <c r="K1544" s="107" t="str">
        <f>IF(Proc[[#This Row],[Author]]="Marcela Urrego",VLOOKUP(LEFT(Proc[[#This Row],[Requested]],1),Table3[#All],2,0),VLOOKUP(Proc[[#This Row],[Author]],Table4[],2,0))</f>
        <v>HC</v>
      </c>
      <c r="L1544" s="56" t="s">
        <v>1970</v>
      </c>
      <c r="M1544" s="54">
        <v>45796.393090277779</v>
      </c>
      <c r="N1544" s="54"/>
      <c r="O1544" s="54"/>
      <c r="P1544" s="57" t="str">
        <f ca="1">IF(Proc[[#This Row],[DaysAgeing]]&gt;5,"yep","on track")</f>
        <v>yep</v>
      </c>
      <c r="Q1544" s="2">
        <f ca="1">IF(Proc[[#This Row],[DateClosed]]="",ABS(NETWORKDAYS(Proc[[#This Row],[DateOpened]],TODAY()))-1,ABS(NETWORKDAYS(Proc[[#This Row],[DateOpened]],Proc[[#This Row],[DateClosed]]))-1)</f>
        <v>229</v>
      </c>
      <c r="R1544" s="57" t="s">
        <v>477</v>
      </c>
      <c r="S1544" s="56"/>
      <c r="T1544" s="153">
        <v>1543</v>
      </c>
    </row>
    <row r="1545" spans="1:20" hidden="1">
      <c r="A1545" s="55" t="s">
        <v>2301</v>
      </c>
      <c r="B1545" s="111" t="str">
        <f>IFERROR(VLOOKUP(Proc[[#This Row],[App]],Table2[],3,0),"open")</f>
        <v>ok</v>
      </c>
      <c r="C1545" s="55" t="s">
        <v>369</v>
      </c>
      <c r="D1545" s="152" t="s">
        <v>8727</v>
      </c>
      <c r="E1545" s="152" t="s">
        <v>1690</v>
      </c>
      <c r="F1545" s="85" t="s">
        <v>1690</v>
      </c>
      <c r="G1545" s="55" t="s">
        <v>400</v>
      </c>
      <c r="H1545" s="56" t="str">
        <f>IF(Proc[[#This Row],[type]]="LFF (MDG-F)",MID(Proc[[#This Row],[Obj]],13,10),"")</f>
        <v/>
      </c>
      <c r="I1545" s="152"/>
      <c r="J1545" s="56" t="b">
        <f>Proc[[#This Row],[Requested]]=Proc[[#This Row],[CurrentParent]]</f>
        <v>1</v>
      </c>
      <c r="K1545" s="107" t="str">
        <f>IF(Proc[[#This Row],[Author]]="Marcela Urrego",VLOOKUP(LEFT(Proc[[#This Row],[Requested]],1),Table3[#All],2,0),VLOOKUP(Proc[[#This Row],[Author]],Table4[],2,0))</f>
        <v>HC</v>
      </c>
      <c r="L1545" s="153" t="s">
        <v>1970</v>
      </c>
      <c r="M1545" s="54">
        <v>45796.393090277779</v>
      </c>
      <c r="N1545" s="54"/>
      <c r="O1545" s="54"/>
      <c r="P1545" s="57" t="str">
        <f ca="1">IF(Proc[[#This Row],[DaysAgeing]]&gt;5,"yep","on track")</f>
        <v>yep</v>
      </c>
      <c r="Q1545" s="2">
        <f ca="1">IF(Proc[[#This Row],[DateClosed]]="",ABS(NETWORKDAYS(Proc[[#This Row],[DateOpened]],TODAY()))-1,ABS(NETWORKDAYS(Proc[[#This Row],[DateOpened]],Proc[[#This Row],[DateClosed]]))-1)</f>
        <v>229</v>
      </c>
      <c r="R1545" s="57" t="s">
        <v>477</v>
      </c>
      <c r="S1545" s="56"/>
      <c r="T1545" s="153">
        <v>1544</v>
      </c>
    </row>
    <row r="1546" spans="1:20" hidden="1">
      <c r="A1546" s="55" t="s">
        <v>2301</v>
      </c>
      <c r="B1546" s="111" t="str">
        <f>IFERROR(VLOOKUP(Proc[[#This Row],[App]],Table2[],3,0),"open")</f>
        <v>ok</v>
      </c>
      <c r="C1546" s="55" t="s">
        <v>369</v>
      </c>
      <c r="D1546" s="152" t="s">
        <v>8728</v>
      </c>
      <c r="E1546" s="152" t="s">
        <v>1690</v>
      </c>
      <c r="F1546" s="152" t="s">
        <v>1690</v>
      </c>
      <c r="G1546" s="55" t="s">
        <v>400</v>
      </c>
      <c r="H1546" s="56" t="str">
        <f>IF(Proc[[#This Row],[type]]="LFF (MDG-F)",MID(Proc[[#This Row],[Obj]],13,10),"")</f>
        <v/>
      </c>
      <c r="I1546" s="152"/>
      <c r="J1546" s="56" t="b">
        <f>Proc[[#This Row],[Requested]]=Proc[[#This Row],[CurrentParent]]</f>
        <v>1</v>
      </c>
      <c r="K1546" s="107" t="str">
        <f>IF(Proc[[#This Row],[Author]]="Marcela Urrego",VLOOKUP(LEFT(Proc[[#This Row],[Requested]],1),Table3[#All],2,0),VLOOKUP(Proc[[#This Row],[Author]],Table4[],2,0))</f>
        <v>HC</v>
      </c>
      <c r="L1546" s="56" t="s">
        <v>1970</v>
      </c>
      <c r="M1546" s="54">
        <v>45796.393090277779</v>
      </c>
      <c r="N1546" s="54"/>
      <c r="O1546" s="54"/>
      <c r="P1546" s="57" t="str">
        <f ca="1">IF(Proc[[#This Row],[DaysAgeing]]&gt;5,"yep","on track")</f>
        <v>yep</v>
      </c>
      <c r="Q1546" s="2">
        <f ca="1">IF(Proc[[#This Row],[DateClosed]]="",ABS(NETWORKDAYS(Proc[[#This Row],[DateOpened]],TODAY()))-1,ABS(NETWORKDAYS(Proc[[#This Row],[DateOpened]],Proc[[#This Row],[DateClosed]]))-1)</f>
        <v>229</v>
      </c>
      <c r="R1546" s="57" t="s">
        <v>477</v>
      </c>
      <c r="S1546" s="56"/>
      <c r="T1546" s="153">
        <v>1545</v>
      </c>
    </row>
    <row r="1547" spans="1:20" hidden="1">
      <c r="A1547" t="s">
        <v>2302</v>
      </c>
      <c r="B1547" s="111" t="str">
        <f>IFERROR(VLOOKUP(Proc[[#This Row],[App]],Table2[],3,0),"open")</f>
        <v>ok</v>
      </c>
      <c r="C1547" s="55" t="s">
        <v>369</v>
      </c>
      <c r="D1547" s="152" t="s">
        <v>8729</v>
      </c>
      <c r="E1547" s="152" t="s">
        <v>1702</v>
      </c>
      <c r="F1547" s="152" t="s">
        <v>1702</v>
      </c>
      <c r="G1547" s="55" t="s">
        <v>400</v>
      </c>
      <c r="H1547" s="56" t="str">
        <f>IF(Proc[[#This Row],[type]]="LFF (MDG-F)",MID(Proc[[#This Row],[Obj]],13,10),"")</f>
        <v/>
      </c>
      <c r="I1547" s="152"/>
      <c r="J1547" s="56" t="b">
        <f>Proc[[#This Row],[Requested]]=Proc[[#This Row],[CurrentParent]]</f>
        <v>1</v>
      </c>
      <c r="K1547" s="107" t="str">
        <f>IF(Proc[[#This Row],[Author]]="Marcela Urrego",VLOOKUP(LEFT(Proc[[#This Row],[Requested]],1),Table3[#All],2,0),VLOOKUP(Proc[[#This Row],[Author]],Table4[],2,0))</f>
        <v>HC</v>
      </c>
      <c r="L1547" s="56" t="s">
        <v>1970</v>
      </c>
      <c r="M1547" s="54">
        <v>45796.395428240743</v>
      </c>
      <c r="N1547" s="54"/>
      <c r="O1547" s="54"/>
      <c r="P1547" s="57" t="str">
        <f ca="1">IF(Proc[[#This Row],[DaysAgeing]]&gt;5,"yep","on track")</f>
        <v>yep</v>
      </c>
      <c r="Q1547" s="2">
        <f ca="1">IF(Proc[[#This Row],[DateClosed]]="",ABS(NETWORKDAYS(Proc[[#This Row],[DateOpened]],TODAY()))-1,ABS(NETWORKDAYS(Proc[[#This Row],[DateOpened]],Proc[[#This Row],[DateClosed]]))-1)</f>
        <v>229</v>
      </c>
      <c r="R1547" s="57" t="s">
        <v>477</v>
      </c>
      <c r="S1547" s="56"/>
      <c r="T1547" s="153">
        <v>1546</v>
      </c>
    </row>
    <row r="1548" spans="1:20" hidden="1">
      <c r="A1548" t="s">
        <v>2303</v>
      </c>
      <c r="B1548" s="111" t="str">
        <f>IFERROR(VLOOKUP(Proc[[#This Row],[App]],Table2[],3,0),"open")</f>
        <v>ok</v>
      </c>
      <c r="C1548" s="60" t="s">
        <v>369</v>
      </c>
      <c r="D1548" s="152" t="s">
        <v>8730</v>
      </c>
      <c r="E1548" s="152" t="s">
        <v>2264</v>
      </c>
      <c r="F1548" s="85" t="s">
        <v>2264</v>
      </c>
      <c r="G1548" t="s">
        <v>400</v>
      </c>
      <c r="H1548" s="56" t="str">
        <f>IF(Proc[[#This Row],[type]]="LFF (MDG-F)",MID(Proc[[#This Row],[Obj]],13,10),"")</f>
        <v/>
      </c>
      <c r="I1548" s="152"/>
      <c r="J1548" s="56" t="b">
        <f>Proc[[#This Row],[Requested]]=Proc[[#This Row],[CurrentParent]]</f>
        <v>1</v>
      </c>
      <c r="K1548" s="107" t="str">
        <f>IF(Proc[[#This Row],[Author]]="Marcela Urrego",VLOOKUP(LEFT(Proc[[#This Row],[Requested]],1),Table3[#All],2,0),VLOOKUP(Proc[[#This Row],[Author]],Table4[],2,0))</f>
        <v>HC</v>
      </c>
      <c r="L1548" s="56" t="s">
        <v>1970</v>
      </c>
      <c r="M1548" s="54">
        <v>45796.761319444442</v>
      </c>
      <c r="N1548" s="54"/>
      <c r="O1548" s="54"/>
      <c r="P1548" s="57" t="str">
        <f ca="1">IF(Proc[[#This Row],[DaysAgeing]]&gt;5,"yep","on track")</f>
        <v>yep</v>
      </c>
      <c r="Q1548" s="2">
        <f ca="1">IF(Proc[[#This Row],[DateClosed]]="",ABS(NETWORKDAYS(Proc[[#This Row],[DateOpened]],TODAY()))-1,ABS(NETWORKDAYS(Proc[[#This Row],[DateOpened]],Proc[[#This Row],[DateClosed]]))-1)</f>
        <v>229</v>
      </c>
      <c r="R1548" s="57" t="s">
        <v>2268</v>
      </c>
      <c r="S1548" s="56"/>
      <c r="T1548" s="153">
        <v>1547</v>
      </c>
    </row>
    <row r="1549" spans="1:20" hidden="1">
      <c r="A1549" t="s">
        <v>2304</v>
      </c>
      <c r="B1549" s="152" t="str">
        <f>IFERROR(VLOOKUP(Proc[[#This Row],[App]],Table2[],3,0),"open")</f>
        <v>ok</v>
      </c>
      <c r="C1549" s="60" t="s">
        <v>369</v>
      </c>
      <c r="D1549" s="152" t="s">
        <v>6764</v>
      </c>
      <c r="E1549" s="152" t="s">
        <v>1577</v>
      </c>
      <c r="F1549" s="152" t="s">
        <v>1577</v>
      </c>
      <c r="G1549" s="55" t="s">
        <v>400</v>
      </c>
      <c r="H1549" s="56" t="str">
        <f>IF(Proc[[#This Row],[type]]="LFF (MDG-F)",MID(Proc[[#This Row],[Obj]],13,10),"")</f>
        <v/>
      </c>
      <c r="I1549" s="152"/>
      <c r="J1549" s="56" t="b">
        <f>Proc[[#This Row],[Requested]]=Proc[[#This Row],[CurrentParent]]</f>
        <v>1</v>
      </c>
      <c r="K1549" s="152" t="str">
        <f>IF(Proc[[#This Row],[Author]]="Marcela Urrego",VLOOKUP(LEFT(Proc[[#This Row],[Requested]],1),Table3[#All],2,0),VLOOKUP(Proc[[#This Row],[Author]],Table4[],2,0))</f>
        <v>LS</v>
      </c>
      <c r="L1549" s="56" t="s">
        <v>1970</v>
      </c>
      <c r="M1549" s="54">
        <v>45797.153009259258</v>
      </c>
      <c r="N1549" s="54"/>
      <c r="O1549" s="54"/>
      <c r="P1549" s="57" t="str">
        <f ca="1">IF(Proc[[#This Row],[DaysAgeing]]&gt;5,"yep","on track")</f>
        <v>yep</v>
      </c>
      <c r="Q1549" s="2">
        <f ca="1">IF(Proc[[#This Row],[DateClosed]]="",ABS(NETWORKDAYS(Proc[[#This Row],[DateOpened]],TODAY()))-1,ABS(NETWORKDAYS(Proc[[#This Row],[DateOpened]],Proc[[#This Row],[DateClosed]]))-1)</f>
        <v>228</v>
      </c>
      <c r="R1549" s="57" t="s">
        <v>964</v>
      </c>
      <c r="S1549" s="56"/>
      <c r="T1549" s="153">
        <v>1548</v>
      </c>
    </row>
    <row r="1550" spans="1:20" hidden="1">
      <c r="A1550" s="55" t="s">
        <v>2304</v>
      </c>
      <c r="B1550" s="152" t="str">
        <f>IFERROR(VLOOKUP(Proc[[#This Row],[App]],Table2[],3,0),"open")</f>
        <v>ok</v>
      </c>
      <c r="C1550" s="60" t="s">
        <v>369</v>
      </c>
      <c r="D1550" s="152" t="s">
        <v>6765</v>
      </c>
      <c r="E1550" s="152" t="s">
        <v>1577</v>
      </c>
      <c r="F1550" s="152" t="s">
        <v>1577</v>
      </c>
      <c r="G1550" s="55" t="s">
        <v>400</v>
      </c>
      <c r="H1550" s="56" t="str">
        <f>IF(Proc[[#This Row],[type]]="LFF (MDG-F)",MID(Proc[[#This Row],[Obj]],13,10),"")</f>
        <v/>
      </c>
      <c r="I1550" s="152"/>
      <c r="J1550" s="56" t="b">
        <f>Proc[[#This Row],[Requested]]=Proc[[#This Row],[CurrentParent]]</f>
        <v>1</v>
      </c>
      <c r="K1550" s="152" t="str">
        <f>IF(Proc[[#This Row],[Author]]="Marcela Urrego",VLOOKUP(LEFT(Proc[[#This Row],[Requested]],1),Table3[#All],2,0),VLOOKUP(Proc[[#This Row],[Author]],Table4[],2,0))</f>
        <v>LS</v>
      </c>
      <c r="L1550" s="56" t="s">
        <v>1970</v>
      </c>
      <c r="M1550" s="54">
        <v>45797.153009259258</v>
      </c>
      <c r="N1550" s="54"/>
      <c r="O1550" s="54"/>
      <c r="P1550" s="57" t="str">
        <f ca="1">IF(Proc[[#This Row],[DaysAgeing]]&gt;5,"yep","on track")</f>
        <v>yep</v>
      </c>
      <c r="Q1550" s="2">
        <f ca="1">IF(Proc[[#This Row],[DateClosed]]="",ABS(NETWORKDAYS(Proc[[#This Row],[DateOpened]],TODAY()))-1,ABS(NETWORKDAYS(Proc[[#This Row],[DateOpened]],Proc[[#This Row],[DateClosed]]))-1)</f>
        <v>228</v>
      </c>
      <c r="R1550" s="57" t="s">
        <v>964</v>
      </c>
      <c r="S1550" s="56"/>
      <c r="T1550" s="153">
        <v>1549</v>
      </c>
    </row>
    <row r="1551" spans="1:20" hidden="1">
      <c r="A1551" s="55" t="s">
        <v>2304</v>
      </c>
      <c r="B1551" s="111" t="str">
        <f>IFERROR(VLOOKUP(Proc[[#This Row],[App]],Table2[],3,0),"open")</f>
        <v>ok</v>
      </c>
      <c r="C1551" s="60" t="s">
        <v>369</v>
      </c>
      <c r="D1551" s="152" t="s">
        <v>6766</v>
      </c>
      <c r="E1551" s="152" t="s">
        <v>1577</v>
      </c>
      <c r="F1551" s="85" t="s">
        <v>1577</v>
      </c>
      <c r="G1551" s="55" t="s">
        <v>400</v>
      </c>
      <c r="H1551" s="56" t="str">
        <f>IF(Proc[[#This Row],[type]]="LFF (MDG-F)",MID(Proc[[#This Row],[Obj]],13,10),"")</f>
        <v/>
      </c>
      <c r="I1551" s="152"/>
      <c r="J1551" s="56" t="b">
        <f>Proc[[#This Row],[Requested]]=Proc[[#This Row],[CurrentParent]]</f>
        <v>1</v>
      </c>
      <c r="K1551" s="107" t="str">
        <f>IF(Proc[[#This Row],[Author]]="Marcela Urrego",VLOOKUP(LEFT(Proc[[#This Row],[Requested]],1),Table3[#All],2,0),VLOOKUP(Proc[[#This Row],[Author]],Table4[],2,0))</f>
        <v>LS</v>
      </c>
      <c r="L1551" s="56" t="s">
        <v>1970</v>
      </c>
      <c r="M1551" s="54">
        <v>45797.153009259258</v>
      </c>
      <c r="N1551" s="54"/>
      <c r="O1551" s="54"/>
      <c r="P1551" s="57" t="str">
        <f ca="1">IF(Proc[[#This Row],[DaysAgeing]]&gt;5,"yep","on track")</f>
        <v>yep</v>
      </c>
      <c r="Q1551" s="2">
        <f ca="1">IF(Proc[[#This Row],[DateClosed]]="",ABS(NETWORKDAYS(Proc[[#This Row],[DateOpened]],TODAY()))-1,ABS(NETWORKDAYS(Proc[[#This Row],[DateOpened]],Proc[[#This Row],[DateClosed]]))-1)</f>
        <v>228</v>
      </c>
      <c r="R1551" s="57" t="s">
        <v>964</v>
      </c>
      <c r="S1551" s="56"/>
      <c r="T1551" s="153">
        <v>1550</v>
      </c>
    </row>
    <row r="1552" spans="1:20" hidden="1">
      <c r="A1552" s="55" t="s">
        <v>2304</v>
      </c>
      <c r="B1552" s="111" t="str">
        <f>IFERROR(VLOOKUP(Proc[[#This Row],[App]],Table2[],3,0),"open")</f>
        <v>ok</v>
      </c>
      <c r="C1552" s="60" t="s">
        <v>369</v>
      </c>
      <c r="D1552" s="152" t="s">
        <v>6767</v>
      </c>
      <c r="E1552" s="152" t="s">
        <v>1577</v>
      </c>
      <c r="F1552" s="85" t="s">
        <v>1577</v>
      </c>
      <c r="G1552" s="55" t="s">
        <v>400</v>
      </c>
      <c r="H1552" s="56" t="str">
        <f>IF(Proc[[#This Row],[type]]="LFF (MDG-F)",MID(Proc[[#This Row],[Obj]],13,10),"")</f>
        <v/>
      </c>
      <c r="I1552" s="152"/>
      <c r="J1552" s="56" t="b">
        <f>Proc[[#This Row],[Requested]]=Proc[[#This Row],[CurrentParent]]</f>
        <v>1</v>
      </c>
      <c r="K1552" s="107" t="str">
        <f>IF(Proc[[#This Row],[Author]]="Marcela Urrego",VLOOKUP(LEFT(Proc[[#This Row],[Requested]],1),Table3[#All],2,0),VLOOKUP(Proc[[#This Row],[Author]],Table4[],2,0))</f>
        <v>LS</v>
      </c>
      <c r="L1552" s="56" t="s">
        <v>1970</v>
      </c>
      <c r="M1552" s="54">
        <v>45797.153009259258</v>
      </c>
      <c r="N1552" s="54"/>
      <c r="O1552" s="54"/>
      <c r="P1552" s="57" t="str">
        <f ca="1">IF(Proc[[#This Row],[DaysAgeing]]&gt;5,"yep","on track")</f>
        <v>yep</v>
      </c>
      <c r="Q1552" s="2">
        <f ca="1">IF(Proc[[#This Row],[DateClosed]]="",ABS(NETWORKDAYS(Proc[[#This Row],[DateOpened]],TODAY()))-1,ABS(NETWORKDAYS(Proc[[#This Row],[DateOpened]],Proc[[#This Row],[DateClosed]]))-1)</f>
        <v>228</v>
      </c>
      <c r="R1552" s="57" t="s">
        <v>964</v>
      </c>
      <c r="S1552" s="56"/>
      <c r="T1552" s="153">
        <v>1551</v>
      </c>
    </row>
    <row r="1553" spans="1:20" hidden="1">
      <c r="A1553" s="55" t="s">
        <v>2304</v>
      </c>
      <c r="B1553" s="111" t="str">
        <f>IFERROR(VLOOKUP(Proc[[#This Row],[App]],Table2[],3,0),"open")</f>
        <v>ok</v>
      </c>
      <c r="C1553" s="60" t="s">
        <v>369</v>
      </c>
      <c r="D1553" s="152" t="s">
        <v>6768</v>
      </c>
      <c r="E1553" s="152" t="s">
        <v>1577</v>
      </c>
      <c r="F1553" s="85" t="s">
        <v>1577</v>
      </c>
      <c r="G1553" s="55" t="s">
        <v>400</v>
      </c>
      <c r="H1553" s="56" t="str">
        <f>IF(Proc[[#This Row],[type]]="LFF (MDG-F)",MID(Proc[[#This Row],[Obj]],13,10),"")</f>
        <v/>
      </c>
      <c r="I1553" s="152"/>
      <c r="J1553" s="56" t="b">
        <f>Proc[[#This Row],[Requested]]=Proc[[#This Row],[CurrentParent]]</f>
        <v>1</v>
      </c>
      <c r="K1553" s="107" t="str">
        <f>IF(Proc[[#This Row],[Author]]="Marcela Urrego",VLOOKUP(LEFT(Proc[[#This Row],[Requested]],1),Table3[#All],2,0),VLOOKUP(Proc[[#This Row],[Author]],Table4[],2,0))</f>
        <v>LS</v>
      </c>
      <c r="L1553" s="56" t="s">
        <v>1970</v>
      </c>
      <c r="M1553" s="54">
        <v>45797.153009259258</v>
      </c>
      <c r="N1553" s="54"/>
      <c r="O1553" s="54"/>
      <c r="P1553" s="57" t="str">
        <f ca="1">IF(Proc[[#This Row],[DaysAgeing]]&gt;5,"yep","on track")</f>
        <v>yep</v>
      </c>
      <c r="Q1553" s="2">
        <f ca="1">IF(Proc[[#This Row],[DateClosed]]="",ABS(NETWORKDAYS(Proc[[#This Row],[DateOpened]],TODAY()))-1,ABS(NETWORKDAYS(Proc[[#This Row],[DateOpened]],Proc[[#This Row],[DateClosed]]))-1)</f>
        <v>228</v>
      </c>
      <c r="R1553" s="57" t="s">
        <v>964</v>
      </c>
      <c r="S1553" s="56"/>
      <c r="T1553" s="153">
        <v>1552</v>
      </c>
    </row>
    <row r="1554" spans="1:20" hidden="1">
      <c r="A1554" s="55" t="s">
        <v>2304</v>
      </c>
      <c r="B1554" s="111" t="str">
        <f>IFERROR(VLOOKUP(Proc[[#This Row],[App]],Table2[],3,0),"open")</f>
        <v>ok</v>
      </c>
      <c r="C1554" s="60" t="s">
        <v>369</v>
      </c>
      <c r="D1554" s="152" t="s">
        <v>8731</v>
      </c>
      <c r="E1554" s="152" t="s">
        <v>1577</v>
      </c>
      <c r="F1554" s="85" t="s">
        <v>1577</v>
      </c>
      <c r="G1554" s="55" t="s">
        <v>400</v>
      </c>
      <c r="H1554" s="56" t="str">
        <f>IF(Proc[[#This Row],[type]]="LFF (MDG-F)",MID(Proc[[#This Row],[Obj]],13,10),"")</f>
        <v/>
      </c>
      <c r="I1554" s="152"/>
      <c r="J1554" s="56" t="b">
        <f>Proc[[#This Row],[Requested]]=Proc[[#This Row],[CurrentParent]]</f>
        <v>1</v>
      </c>
      <c r="K1554" s="107" t="str">
        <f>IF(Proc[[#This Row],[Author]]="Marcela Urrego",VLOOKUP(LEFT(Proc[[#This Row],[Requested]],1),Table3[#All],2,0),VLOOKUP(Proc[[#This Row],[Author]],Table4[],2,0))</f>
        <v>LS</v>
      </c>
      <c r="L1554" s="56" t="s">
        <v>1970</v>
      </c>
      <c r="M1554" s="54">
        <v>45797.153009259258</v>
      </c>
      <c r="N1554" s="54"/>
      <c r="O1554" s="54"/>
      <c r="P1554" s="57" t="str">
        <f ca="1">IF(Proc[[#This Row],[DaysAgeing]]&gt;5,"yep","on track")</f>
        <v>yep</v>
      </c>
      <c r="Q1554" s="2">
        <f ca="1">IF(Proc[[#This Row],[DateClosed]]="",ABS(NETWORKDAYS(Proc[[#This Row],[DateOpened]],TODAY()))-1,ABS(NETWORKDAYS(Proc[[#This Row],[DateOpened]],Proc[[#This Row],[DateClosed]]))-1)</f>
        <v>228</v>
      </c>
      <c r="R1554" s="57" t="s">
        <v>964</v>
      </c>
      <c r="S1554" s="56"/>
      <c r="T1554" s="153">
        <v>1553</v>
      </c>
    </row>
    <row r="1555" spans="1:20" hidden="1">
      <c r="A1555" s="55" t="s">
        <v>2304</v>
      </c>
      <c r="B1555" s="111" t="str">
        <f>IFERROR(VLOOKUP(Proc[[#This Row],[App]],Table2[],3,0),"open")</f>
        <v>ok</v>
      </c>
      <c r="C1555" s="60" t="s">
        <v>369</v>
      </c>
      <c r="D1555" s="152" t="s">
        <v>8732</v>
      </c>
      <c r="E1555" s="152" t="s">
        <v>2305</v>
      </c>
      <c r="F1555" s="85" t="s">
        <v>2305</v>
      </c>
      <c r="G1555" s="55" t="s">
        <v>400</v>
      </c>
      <c r="H1555" s="56" t="str">
        <f>IF(Proc[[#This Row],[type]]="LFF (MDG-F)",MID(Proc[[#This Row],[Obj]],13,10),"")</f>
        <v/>
      </c>
      <c r="I1555" s="152"/>
      <c r="J1555" s="56" t="b">
        <f>Proc[[#This Row],[Requested]]=Proc[[#This Row],[CurrentParent]]</f>
        <v>1</v>
      </c>
      <c r="K1555" s="107" t="str">
        <f>IF(Proc[[#This Row],[Author]]="Marcela Urrego",VLOOKUP(LEFT(Proc[[#This Row],[Requested]],1),Table3[#All],2,0),VLOOKUP(Proc[[#This Row],[Author]],Table4[],2,0))</f>
        <v>LS</v>
      </c>
      <c r="L1555" s="56" t="s">
        <v>1970</v>
      </c>
      <c r="M1555" s="54">
        <v>45797.153009259258</v>
      </c>
      <c r="N1555" s="54"/>
      <c r="O1555" s="54"/>
      <c r="P1555" s="57" t="str">
        <f ca="1">IF(Proc[[#This Row],[DaysAgeing]]&gt;5,"yep","on track")</f>
        <v>yep</v>
      </c>
      <c r="Q1555" s="2">
        <f ca="1">IF(Proc[[#This Row],[DateClosed]]="",ABS(NETWORKDAYS(Proc[[#This Row],[DateOpened]],TODAY()))-1,ABS(NETWORKDAYS(Proc[[#This Row],[DateOpened]],Proc[[#This Row],[DateClosed]]))-1)</f>
        <v>228</v>
      </c>
      <c r="R1555" s="57" t="s">
        <v>964</v>
      </c>
      <c r="S1555" s="56"/>
      <c r="T1555" s="153">
        <v>1554</v>
      </c>
    </row>
    <row r="1556" spans="1:20" hidden="1">
      <c r="A1556" s="55" t="s">
        <v>2304</v>
      </c>
      <c r="B1556" s="111" t="str">
        <f>IFERROR(VLOOKUP(Proc[[#This Row],[App]],Table2[],3,0),"open")</f>
        <v>ok</v>
      </c>
      <c r="C1556" s="60" t="s">
        <v>369</v>
      </c>
      <c r="D1556" s="152" t="s">
        <v>8733</v>
      </c>
      <c r="E1556" s="152" t="s">
        <v>1036</v>
      </c>
      <c r="F1556" s="85" t="s">
        <v>1036</v>
      </c>
      <c r="G1556" s="55" t="s">
        <v>400</v>
      </c>
      <c r="H1556" s="56" t="str">
        <f>IF(Proc[[#This Row],[type]]="LFF (MDG-F)",MID(Proc[[#This Row],[Obj]],13,10),"")</f>
        <v/>
      </c>
      <c r="I1556" s="152"/>
      <c r="J1556" s="56" t="b">
        <f>Proc[[#This Row],[Requested]]=Proc[[#This Row],[CurrentParent]]</f>
        <v>1</v>
      </c>
      <c r="K1556" s="107" t="str">
        <f>IF(Proc[[#This Row],[Author]]="Marcela Urrego",VLOOKUP(LEFT(Proc[[#This Row],[Requested]],1),Table3[#All],2,0),VLOOKUP(Proc[[#This Row],[Author]],Table4[],2,0))</f>
        <v>LS</v>
      </c>
      <c r="L1556" s="56" t="s">
        <v>1970</v>
      </c>
      <c r="M1556" s="54">
        <v>45797.153009259258</v>
      </c>
      <c r="N1556" s="54"/>
      <c r="O1556" s="54"/>
      <c r="P1556" s="57" t="str">
        <f ca="1">IF(Proc[[#This Row],[DaysAgeing]]&gt;5,"yep","on track")</f>
        <v>yep</v>
      </c>
      <c r="Q1556" s="2">
        <f ca="1">IF(Proc[[#This Row],[DateClosed]]="",ABS(NETWORKDAYS(Proc[[#This Row],[DateOpened]],TODAY()))-1,ABS(NETWORKDAYS(Proc[[#This Row],[DateOpened]],Proc[[#This Row],[DateClosed]]))-1)</f>
        <v>228</v>
      </c>
      <c r="R1556" s="57" t="s">
        <v>964</v>
      </c>
      <c r="S1556" s="56"/>
      <c r="T1556" s="153">
        <v>1555</v>
      </c>
    </row>
    <row r="1557" spans="1:20" hidden="1">
      <c r="A1557" s="55" t="s">
        <v>2304</v>
      </c>
      <c r="B1557" s="111" t="str">
        <f>IFERROR(VLOOKUP(Proc[[#This Row],[App]],Table2[],3,0),"open")</f>
        <v>ok</v>
      </c>
      <c r="C1557" s="60" t="s">
        <v>369</v>
      </c>
      <c r="D1557" s="152" t="s">
        <v>8734</v>
      </c>
      <c r="E1557" s="152" t="s">
        <v>1838</v>
      </c>
      <c r="F1557" s="85" t="s">
        <v>1838</v>
      </c>
      <c r="G1557" s="55" t="s">
        <v>400</v>
      </c>
      <c r="H1557" s="56" t="str">
        <f>IF(Proc[[#This Row],[type]]="LFF (MDG-F)",MID(Proc[[#This Row],[Obj]],13,10),"")</f>
        <v/>
      </c>
      <c r="I1557" s="152"/>
      <c r="J1557" s="56" t="b">
        <f>Proc[[#This Row],[Requested]]=Proc[[#This Row],[CurrentParent]]</f>
        <v>1</v>
      </c>
      <c r="K1557" s="107" t="str">
        <f>IF(Proc[[#This Row],[Author]]="Marcela Urrego",VLOOKUP(LEFT(Proc[[#This Row],[Requested]],1),Table3[#All],2,0),VLOOKUP(Proc[[#This Row],[Author]],Table4[],2,0))</f>
        <v>LS</v>
      </c>
      <c r="L1557" s="56" t="s">
        <v>1970</v>
      </c>
      <c r="M1557" s="54">
        <v>45797.153009259258</v>
      </c>
      <c r="N1557" s="54"/>
      <c r="O1557" s="54"/>
      <c r="P1557" s="57" t="str">
        <f ca="1">IF(Proc[[#This Row],[DaysAgeing]]&gt;5,"yep","on track")</f>
        <v>yep</v>
      </c>
      <c r="Q1557" s="2">
        <f ca="1">IF(Proc[[#This Row],[DateClosed]]="",ABS(NETWORKDAYS(Proc[[#This Row],[DateOpened]],TODAY()))-1,ABS(NETWORKDAYS(Proc[[#This Row],[DateOpened]],Proc[[#This Row],[DateClosed]]))-1)</f>
        <v>228</v>
      </c>
      <c r="R1557" s="57" t="s">
        <v>964</v>
      </c>
      <c r="S1557" s="56"/>
      <c r="T1557" s="153">
        <v>1556</v>
      </c>
    </row>
    <row r="1558" spans="1:20" hidden="1">
      <c r="A1558" s="55" t="s">
        <v>2304</v>
      </c>
      <c r="B1558" s="111" t="str">
        <f>IFERROR(VLOOKUP(Proc[[#This Row],[App]],Table2[],3,0),"open")</f>
        <v>ok</v>
      </c>
      <c r="C1558" s="60" t="s">
        <v>369</v>
      </c>
      <c r="D1558" s="152" t="s">
        <v>8735</v>
      </c>
      <c r="E1558" s="152" t="s">
        <v>2306</v>
      </c>
      <c r="F1558" s="85" t="s">
        <v>2306</v>
      </c>
      <c r="G1558" s="55" t="s">
        <v>400</v>
      </c>
      <c r="H1558" s="56" t="str">
        <f>IF(Proc[[#This Row],[type]]="LFF (MDG-F)",MID(Proc[[#This Row],[Obj]],13,10),"")</f>
        <v/>
      </c>
      <c r="I1558" s="152"/>
      <c r="J1558" s="56" t="b">
        <f>Proc[[#This Row],[Requested]]=Proc[[#This Row],[CurrentParent]]</f>
        <v>1</v>
      </c>
      <c r="K1558" s="107" t="str">
        <f>IF(Proc[[#This Row],[Author]]="Marcela Urrego",VLOOKUP(LEFT(Proc[[#This Row],[Requested]],1),Table3[#All],2,0),VLOOKUP(Proc[[#This Row],[Author]],Table4[],2,0))</f>
        <v>LS</v>
      </c>
      <c r="L1558" s="56" t="s">
        <v>1970</v>
      </c>
      <c r="M1558" s="54">
        <v>45797.153009259258</v>
      </c>
      <c r="N1558" s="54"/>
      <c r="O1558" s="54"/>
      <c r="P1558" s="57" t="str">
        <f ca="1">IF(Proc[[#This Row],[DaysAgeing]]&gt;5,"yep","on track")</f>
        <v>yep</v>
      </c>
      <c r="Q1558" s="2">
        <f ca="1">IF(Proc[[#This Row],[DateClosed]]="",ABS(NETWORKDAYS(Proc[[#This Row],[DateOpened]],TODAY()))-1,ABS(NETWORKDAYS(Proc[[#This Row],[DateOpened]],Proc[[#This Row],[DateClosed]]))-1)</f>
        <v>228</v>
      </c>
      <c r="R1558" s="57" t="s">
        <v>964</v>
      </c>
      <c r="S1558" s="56"/>
      <c r="T1558" s="153">
        <v>1557</v>
      </c>
    </row>
    <row r="1559" spans="1:20" hidden="1">
      <c r="A1559" t="s">
        <v>2307</v>
      </c>
      <c r="B1559" s="111" t="str">
        <f>IFERROR(VLOOKUP(Proc[[#This Row],[App]],Table2[],3,0),"open")</f>
        <v>ok</v>
      </c>
      <c r="C1559" s="60" t="s">
        <v>369</v>
      </c>
      <c r="D1559" s="152" t="s">
        <v>2321</v>
      </c>
      <c r="E1559" s="152" t="s">
        <v>2308</v>
      </c>
      <c r="F1559" s="85" t="s">
        <v>2308</v>
      </c>
      <c r="G1559" s="59" t="s">
        <v>400</v>
      </c>
      <c r="H1559" s="56" t="str">
        <f>IF(Proc[[#This Row],[type]]="LFF (MDG-F)",MID(Proc[[#This Row],[Obj]],13,10),"")</f>
        <v/>
      </c>
      <c r="I1559" s="152"/>
      <c r="J1559" s="56" t="b">
        <f>Proc[[#This Row],[Requested]]=Proc[[#This Row],[CurrentParent]]</f>
        <v>1</v>
      </c>
      <c r="K1559" s="107" t="str">
        <f>IF(Proc[[#This Row],[Author]]="Marcela Urrego",VLOOKUP(LEFT(Proc[[#This Row],[Requested]],1),Table3[#All],2,0),VLOOKUP(Proc[[#This Row],[Author]],Table4[],2,0))</f>
        <v>LS</v>
      </c>
      <c r="L1559" s="56" t="s">
        <v>1970</v>
      </c>
      <c r="M1559" s="57">
        <v>45797.153009259258</v>
      </c>
      <c r="N1559" s="58"/>
      <c r="O1559" s="58"/>
      <c r="P1559" s="57" t="str">
        <f ca="1">IF(Proc[[#This Row],[DaysAgeing]]&gt;5,"yep","on track")</f>
        <v>yep</v>
      </c>
      <c r="Q1559" s="2">
        <f ca="1">IF(Proc[[#This Row],[DateClosed]]="",ABS(NETWORKDAYS(Proc[[#This Row],[DateOpened]],TODAY()))-1,ABS(NETWORKDAYS(Proc[[#This Row],[DateOpened]],Proc[[#This Row],[DateClosed]]))-1)</f>
        <v>228</v>
      </c>
      <c r="R1559" s="57" t="s">
        <v>550</v>
      </c>
      <c r="S1559" s="56"/>
      <c r="T1559" s="153">
        <v>1558</v>
      </c>
    </row>
    <row r="1560" spans="1:20" hidden="1">
      <c r="A1560" s="59" t="s">
        <v>2307</v>
      </c>
      <c r="B1560" s="111" t="str">
        <f>IFERROR(VLOOKUP(Proc[[#This Row],[App]],Table2[],3,0),"open")</f>
        <v>ok</v>
      </c>
      <c r="C1560" s="60" t="s">
        <v>369</v>
      </c>
      <c r="D1560" s="152" t="s">
        <v>2322</v>
      </c>
      <c r="E1560" s="152" t="s">
        <v>2308</v>
      </c>
      <c r="F1560" s="85" t="s">
        <v>2308</v>
      </c>
      <c r="G1560" s="59" t="s">
        <v>400</v>
      </c>
      <c r="H1560" s="56" t="str">
        <f>IF(Proc[[#This Row],[type]]="LFF (MDG-F)",MID(Proc[[#This Row],[Obj]],13,10),"")</f>
        <v/>
      </c>
      <c r="I1560" s="152"/>
      <c r="J1560" s="56" t="b">
        <f>Proc[[#This Row],[Requested]]=Proc[[#This Row],[CurrentParent]]</f>
        <v>1</v>
      </c>
      <c r="K1560" s="107" t="str">
        <f>IF(Proc[[#This Row],[Author]]="Marcela Urrego",VLOOKUP(LEFT(Proc[[#This Row],[Requested]],1),Table3[#All],2,0),VLOOKUP(Proc[[#This Row],[Author]],Table4[],2,0))</f>
        <v>LS</v>
      </c>
      <c r="L1560" s="56" t="s">
        <v>1970</v>
      </c>
      <c r="M1560" s="57">
        <v>45797.153009259258</v>
      </c>
      <c r="N1560" s="58"/>
      <c r="O1560" s="58"/>
      <c r="P1560" s="57" t="str">
        <f ca="1">IF(Proc[[#This Row],[DaysAgeing]]&gt;5,"yep","on track")</f>
        <v>yep</v>
      </c>
      <c r="Q1560" s="2">
        <f ca="1">IF(Proc[[#This Row],[DateClosed]]="",ABS(NETWORKDAYS(Proc[[#This Row],[DateOpened]],TODAY()))-1,ABS(NETWORKDAYS(Proc[[#This Row],[DateOpened]],Proc[[#This Row],[DateClosed]]))-1)</f>
        <v>228</v>
      </c>
      <c r="R1560" s="57" t="s">
        <v>550</v>
      </c>
      <c r="S1560" s="56"/>
      <c r="T1560" s="153">
        <v>1559</v>
      </c>
    </row>
    <row r="1561" spans="1:20" hidden="1">
      <c r="A1561" s="59" t="s">
        <v>2307</v>
      </c>
      <c r="B1561" s="111" t="str">
        <f>IFERROR(VLOOKUP(Proc[[#This Row],[App]],Table2[],3,0),"open")</f>
        <v>ok</v>
      </c>
      <c r="C1561" s="60" t="s">
        <v>369</v>
      </c>
      <c r="D1561" s="152" t="s">
        <v>2323</v>
      </c>
      <c r="E1561" s="152" t="s">
        <v>2308</v>
      </c>
      <c r="F1561" s="85" t="s">
        <v>2308</v>
      </c>
      <c r="G1561" s="59" t="s">
        <v>400</v>
      </c>
      <c r="H1561" s="56" t="str">
        <f>IF(Proc[[#This Row],[type]]="LFF (MDG-F)",MID(Proc[[#This Row],[Obj]],13,10),"")</f>
        <v/>
      </c>
      <c r="I1561" s="152"/>
      <c r="J1561" s="56" t="b">
        <f>Proc[[#This Row],[Requested]]=Proc[[#This Row],[CurrentParent]]</f>
        <v>1</v>
      </c>
      <c r="K1561" s="107" t="str">
        <f>IF(Proc[[#This Row],[Author]]="Marcela Urrego",VLOOKUP(LEFT(Proc[[#This Row],[Requested]],1),Table3[#All],2,0),VLOOKUP(Proc[[#This Row],[Author]],Table4[],2,0))</f>
        <v>LS</v>
      </c>
      <c r="L1561" s="56" t="s">
        <v>1970</v>
      </c>
      <c r="M1561" s="57">
        <v>45797.153009259258</v>
      </c>
      <c r="N1561" s="58"/>
      <c r="O1561" s="58"/>
      <c r="P1561" s="57" t="str">
        <f ca="1">IF(Proc[[#This Row],[DaysAgeing]]&gt;5,"yep","on track")</f>
        <v>yep</v>
      </c>
      <c r="Q1561" s="2">
        <f ca="1">IF(Proc[[#This Row],[DateClosed]]="",ABS(NETWORKDAYS(Proc[[#This Row],[DateOpened]],TODAY()))-1,ABS(NETWORKDAYS(Proc[[#This Row],[DateOpened]],Proc[[#This Row],[DateClosed]]))-1)</f>
        <v>228</v>
      </c>
      <c r="R1561" s="57" t="s">
        <v>550</v>
      </c>
      <c r="S1561" s="56"/>
      <c r="T1561" s="153">
        <v>1560</v>
      </c>
    </row>
    <row r="1562" spans="1:20" hidden="1">
      <c r="A1562" t="s">
        <v>2309</v>
      </c>
      <c r="B1562" s="111" t="str">
        <f>IFERROR(VLOOKUP(Proc[[#This Row],[App]],Table2[],3,0),"open")</f>
        <v>ok</v>
      </c>
      <c r="C1562" t="s">
        <v>369</v>
      </c>
      <c r="D1562" s="152" t="s">
        <v>2310</v>
      </c>
      <c r="E1562" s="152" t="s">
        <v>2311</v>
      </c>
      <c r="F1562" s="85" t="s">
        <v>2311</v>
      </c>
      <c r="G1562" t="s">
        <v>400</v>
      </c>
      <c r="H1562" s="56" t="str">
        <f>IF(Proc[[#This Row],[type]]="LFF (MDG-F)",MID(Proc[[#This Row],[Obj]],13,10),"")</f>
        <v/>
      </c>
      <c r="I1562" s="152"/>
      <c r="J1562" s="56" t="b">
        <f>Proc[[#This Row],[Requested]]=Proc[[#This Row],[CurrentParent]]</f>
        <v>1</v>
      </c>
      <c r="K1562" s="107" t="str">
        <f>IF(Proc[[#This Row],[Author]]="Marcela Urrego",VLOOKUP(LEFT(Proc[[#This Row],[Requested]],1),Table3[#All],2,0),VLOOKUP(Proc[[#This Row],[Author]],Table4[],2,0))</f>
        <v>MGF</v>
      </c>
      <c r="L1562" s="56" t="s">
        <v>1970</v>
      </c>
      <c r="M1562" s="57">
        <v>45786.153009259258</v>
      </c>
      <c r="N1562" s="58">
        <v>45807</v>
      </c>
      <c r="O1562" s="58">
        <v>45807</v>
      </c>
      <c r="P1562" s="57" t="str">
        <f ca="1">IF(Proc[[#This Row],[DaysAgeing]]&gt;5,"yep","on track")</f>
        <v>yep</v>
      </c>
      <c r="Q1562" s="2">
        <f ca="1">IF(Proc[[#This Row],[DateClosed]]="",ABS(NETWORKDAYS(Proc[[#This Row],[DateOpened]],TODAY()))-1,ABS(NETWORKDAYS(Proc[[#This Row],[DateOpened]],Proc[[#This Row],[DateClosed]]))-1)</f>
        <v>15</v>
      </c>
      <c r="R1562" s="152" t="s">
        <v>514</v>
      </c>
      <c r="S1562" s="56"/>
      <c r="T1562" s="153">
        <v>1561</v>
      </c>
    </row>
    <row r="1563" spans="1:20" hidden="1">
      <c r="A1563" t="s">
        <v>2309</v>
      </c>
      <c r="B1563" s="111" t="str">
        <f>IFERROR(VLOOKUP(Proc[[#This Row],[App]],Table2[],3,0),"open")</f>
        <v>ok</v>
      </c>
      <c r="C1563" s="59" t="s">
        <v>369</v>
      </c>
      <c r="D1563" s="152" t="s">
        <v>2312</v>
      </c>
      <c r="E1563" s="152" t="s">
        <v>2311</v>
      </c>
      <c r="F1563" s="85" t="s">
        <v>2311</v>
      </c>
      <c r="G1563" s="59" t="s">
        <v>400</v>
      </c>
      <c r="H1563" s="56" t="str">
        <f>IF(Proc[[#This Row],[type]]="LFF (MDG-F)",MID(Proc[[#This Row],[Obj]],13,10),"")</f>
        <v/>
      </c>
      <c r="I1563" s="152"/>
      <c r="J1563" s="56" t="b">
        <f>Proc[[#This Row],[Requested]]=Proc[[#This Row],[CurrentParent]]</f>
        <v>1</v>
      </c>
      <c r="K1563" s="107" t="str">
        <f>IF(Proc[[#This Row],[Author]]="Marcela Urrego",VLOOKUP(LEFT(Proc[[#This Row],[Requested]],1),Table3[#All],2,0),VLOOKUP(Proc[[#This Row],[Author]],Table4[],2,0))</f>
        <v>MGF</v>
      </c>
      <c r="L1563" s="56" t="s">
        <v>1970</v>
      </c>
      <c r="M1563" s="57">
        <v>45786.153009259258</v>
      </c>
      <c r="N1563" s="58">
        <v>45807</v>
      </c>
      <c r="O1563" s="58">
        <v>45807</v>
      </c>
      <c r="P1563" s="57" t="str">
        <f ca="1">IF(Proc[[#This Row],[DaysAgeing]]&gt;5,"yep","on track")</f>
        <v>yep</v>
      </c>
      <c r="Q1563" s="2">
        <f ca="1">IF(Proc[[#This Row],[DateClosed]]="",ABS(NETWORKDAYS(Proc[[#This Row],[DateOpened]],TODAY()))-1,ABS(NETWORKDAYS(Proc[[#This Row],[DateOpened]],Proc[[#This Row],[DateClosed]]))-1)</f>
        <v>15</v>
      </c>
      <c r="R1563" s="152" t="s">
        <v>514</v>
      </c>
      <c r="S1563" s="56"/>
      <c r="T1563" s="153">
        <v>1562</v>
      </c>
    </row>
    <row r="1564" spans="1:20" hidden="1">
      <c r="A1564" t="s">
        <v>2309</v>
      </c>
      <c r="B1564" s="111" t="str">
        <f>IFERROR(VLOOKUP(Proc[[#This Row],[App]],Table2[],3,0),"open")</f>
        <v>ok</v>
      </c>
      <c r="C1564" s="60" t="s">
        <v>369</v>
      </c>
      <c r="D1564" s="152" t="s">
        <v>2313</v>
      </c>
      <c r="E1564" s="152" t="s">
        <v>2311</v>
      </c>
      <c r="F1564" s="85" t="s">
        <v>2311</v>
      </c>
      <c r="G1564" s="59" t="s">
        <v>406</v>
      </c>
      <c r="H1564" s="56" t="str">
        <f>IF(Proc[[#This Row],[type]]="LFF (MDG-F)",MID(Proc[[#This Row],[Obj]],13,10),"")</f>
        <v>DE10GMW030</v>
      </c>
      <c r="I1564" s="152"/>
      <c r="J1564" s="56" t="b">
        <f>Proc[[#This Row],[Requested]]=Proc[[#This Row],[CurrentParent]]</f>
        <v>1</v>
      </c>
      <c r="K1564" s="107" t="str">
        <f>IF(Proc[[#This Row],[Author]]="Marcela Urrego",VLOOKUP(LEFT(Proc[[#This Row],[Requested]],1),Table3[#All],2,0),VLOOKUP(Proc[[#This Row],[Author]],Table4[],2,0))</f>
        <v>MGF</v>
      </c>
      <c r="L1564" s="56" t="s">
        <v>1970</v>
      </c>
      <c r="M1564" s="57">
        <v>45786.153009259258</v>
      </c>
      <c r="N1564" s="58">
        <v>45807</v>
      </c>
      <c r="O1564" s="58">
        <v>45807</v>
      </c>
      <c r="P1564" s="57" t="str">
        <f ca="1">IF(Proc[[#This Row],[DaysAgeing]]&gt;5,"yep","on track")</f>
        <v>yep</v>
      </c>
      <c r="Q1564" s="2">
        <f ca="1">IF(Proc[[#This Row],[DateClosed]]="",ABS(NETWORKDAYS(Proc[[#This Row],[DateOpened]],TODAY()))-1,ABS(NETWORKDAYS(Proc[[#This Row],[DateOpened]],Proc[[#This Row],[DateClosed]]))-1)</f>
        <v>15</v>
      </c>
      <c r="R1564" s="152" t="s">
        <v>514</v>
      </c>
      <c r="S1564" s="56"/>
      <c r="T1564" s="153">
        <v>1563</v>
      </c>
    </row>
    <row r="1565" spans="1:20" hidden="1">
      <c r="A1565" t="s">
        <v>2309</v>
      </c>
      <c r="B1565" s="152" t="str">
        <f>IFERROR(VLOOKUP(Proc[[#This Row],[App]],Table2[],3,0),"open")</f>
        <v>ok</v>
      </c>
      <c r="C1565" s="59" t="s">
        <v>369</v>
      </c>
      <c r="D1565" s="152" t="s">
        <v>2314</v>
      </c>
      <c r="E1565" s="152" t="s">
        <v>2311</v>
      </c>
      <c r="F1565" s="152" t="s">
        <v>2311</v>
      </c>
      <c r="G1565" s="59" t="s">
        <v>400</v>
      </c>
      <c r="H1565" s="56" t="str">
        <f>IF(Proc[[#This Row],[type]]="LFF (MDG-F)",MID(Proc[[#This Row],[Obj]],13,10),"")</f>
        <v/>
      </c>
      <c r="I1565" s="152"/>
      <c r="J1565" s="56" t="b">
        <f>Proc[[#This Row],[Requested]]=Proc[[#This Row],[CurrentParent]]</f>
        <v>1</v>
      </c>
      <c r="K1565" s="152" t="str">
        <f>IF(Proc[[#This Row],[Author]]="Marcela Urrego",VLOOKUP(LEFT(Proc[[#This Row],[Requested]],1),Table3[#All],2,0),VLOOKUP(Proc[[#This Row],[Author]],Table4[],2,0))</f>
        <v>MGF</v>
      </c>
      <c r="L1565" s="56" t="s">
        <v>1970</v>
      </c>
      <c r="M1565" s="57">
        <v>45786.153009259258</v>
      </c>
      <c r="N1565" s="58">
        <v>45807</v>
      </c>
      <c r="O1565" s="58">
        <v>45807</v>
      </c>
      <c r="P1565" s="57" t="str">
        <f ca="1">IF(Proc[[#This Row],[DaysAgeing]]&gt;5,"yep","on track")</f>
        <v>yep</v>
      </c>
      <c r="Q1565" s="2">
        <f ca="1">IF(Proc[[#This Row],[DateClosed]]="",ABS(NETWORKDAYS(Proc[[#This Row],[DateOpened]],TODAY()))-1,ABS(NETWORKDAYS(Proc[[#This Row],[DateOpened]],Proc[[#This Row],[DateClosed]]))-1)</f>
        <v>15</v>
      </c>
      <c r="R1565" s="152" t="s">
        <v>514</v>
      </c>
      <c r="S1565" s="56"/>
      <c r="T1565" s="153">
        <v>1564</v>
      </c>
    </row>
    <row r="1566" spans="1:20" hidden="1">
      <c r="A1566" t="s">
        <v>2309</v>
      </c>
      <c r="B1566" s="111" t="str">
        <f>IFERROR(VLOOKUP(Proc[[#This Row],[App]],Table2[],3,0),"open")</f>
        <v>ok</v>
      </c>
      <c r="C1566" s="59" t="s">
        <v>369</v>
      </c>
      <c r="D1566" s="152" t="s">
        <v>2315</v>
      </c>
      <c r="E1566" s="152" t="s">
        <v>2311</v>
      </c>
      <c r="F1566" s="152" t="s">
        <v>2311</v>
      </c>
      <c r="G1566" s="59" t="s">
        <v>400</v>
      </c>
      <c r="H1566" s="56" t="str">
        <f>IF(Proc[[#This Row],[type]]="LFF (MDG-F)",MID(Proc[[#This Row],[Obj]],13,10),"")</f>
        <v/>
      </c>
      <c r="I1566" s="152"/>
      <c r="J1566" s="56" t="b">
        <f>Proc[[#This Row],[Requested]]=Proc[[#This Row],[CurrentParent]]</f>
        <v>1</v>
      </c>
      <c r="K1566" s="107" t="str">
        <f>IF(Proc[[#This Row],[Author]]="Marcela Urrego",VLOOKUP(LEFT(Proc[[#This Row],[Requested]],1),Table3[#All],2,0),VLOOKUP(Proc[[#This Row],[Author]],Table4[],2,0))</f>
        <v>MGF</v>
      </c>
      <c r="L1566" s="56" t="s">
        <v>1970</v>
      </c>
      <c r="M1566" s="57">
        <v>45786.153009259258</v>
      </c>
      <c r="N1566" s="58">
        <v>45807</v>
      </c>
      <c r="O1566" s="58">
        <v>45807</v>
      </c>
      <c r="P1566" s="57" t="str">
        <f ca="1">IF(Proc[[#This Row],[DaysAgeing]]&gt;5,"yep","on track")</f>
        <v>yep</v>
      </c>
      <c r="Q1566" s="2">
        <f ca="1">IF(Proc[[#This Row],[DateClosed]]="",ABS(NETWORKDAYS(Proc[[#This Row],[DateOpened]],TODAY()))-1,ABS(NETWORKDAYS(Proc[[#This Row],[DateOpened]],Proc[[#This Row],[DateClosed]]))-1)</f>
        <v>15</v>
      </c>
      <c r="R1566" s="152" t="s">
        <v>514</v>
      </c>
      <c r="S1566" s="56"/>
      <c r="T1566" s="153">
        <v>1565</v>
      </c>
    </row>
    <row r="1567" spans="1:20" hidden="1">
      <c r="A1567" t="s">
        <v>2309</v>
      </c>
      <c r="B1567" s="111" t="str">
        <f>IFERROR(VLOOKUP(Proc[[#This Row],[App]],Table2[],3,0),"open")</f>
        <v>ok</v>
      </c>
      <c r="C1567" s="60" t="s">
        <v>369</v>
      </c>
      <c r="D1567" s="152" t="s">
        <v>2316</v>
      </c>
      <c r="E1567" s="152" t="s">
        <v>2311</v>
      </c>
      <c r="F1567" s="152" t="s">
        <v>2311</v>
      </c>
      <c r="G1567" s="59" t="s">
        <v>406</v>
      </c>
      <c r="H1567" s="56" t="str">
        <f>IF(Proc[[#This Row],[type]]="LFF (MDG-F)",MID(Proc[[#This Row],[Obj]],13,10),"")</f>
        <v>CN90GHR110</v>
      </c>
      <c r="I1567" s="152"/>
      <c r="J1567" s="56" t="b">
        <f>Proc[[#This Row],[Requested]]=Proc[[#This Row],[CurrentParent]]</f>
        <v>1</v>
      </c>
      <c r="K1567" s="107" t="str">
        <f>IF(Proc[[#This Row],[Author]]="Marcela Urrego",VLOOKUP(LEFT(Proc[[#This Row],[Requested]],1),Table3[#All],2,0),VLOOKUP(Proc[[#This Row],[Author]],Table4[],2,0))</f>
        <v>MGF</v>
      </c>
      <c r="L1567" s="56" t="s">
        <v>1970</v>
      </c>
      <c r="M1567" s="57">
        <v>45786.153009259258</v>
      </c>
      <c r="N1567" s="58">
        <v>45807</v>
      </c>
      <c r="O1567" s="58">
        <v>45807</v>
      </c>
      <c r="P1567" s="57" t="str">
        <f ca="1">IF(Proc[[#This Row],[DaysAgeing]]&gt;5,"yep","on track")</f>
        <v>yep</v>
      </c>
      <c r="Q1567" s="2">
        <f ca="1">IF(Proc[[#This Row],[DateClosed]]="",ABS(NETWORKDAYS(Proc[[#This Row],[DateOpened]],TODAY()))-1,ABS(NETWORKDAYS(Proc[[#This Row],[DateOpened]],Proc[[#This Row],[DateClosed]]))-1)</f>
        <v>15</v>
      </c>
      <c r="R1567" s="152" t="s">
        <v>514</v>
      </c>
      <c r="S1567" s="56"/>
      <c r="T1567" s="153">
        <v>1566</v>
      </c>
    </row>
    <row r="1568" spans="1:20" hidden="1">
      <c r="A1568" t="s">
        <v>2317</v>
      </c>
      <c r="B1568" s="111" t="str">
        <f>IFERROR(VLOOKUP(Proc[[#This Row],[App]],Table2[],3,0),"open")</f>
        <v>ok</v>
      </c>
      <c r="C1568" s="60" t="s">
        <v>369</v>
      </c>
      <c r="D1568" s="152" t="s">
        <v>2324</v>
      </c>
      <c r="E1568" s="152" t="s">
        <v>2318</v>
      </c>
      <c r="F1568" s="152" t="s">
        <v>2318</v>
      </c>
      <c r="G1568" s="60" t="s">
        <v>400</v>
      </c>
      <c r="H1568" s="56" t="str">
        <f>IF(Proc[[#This Row],[type]]="LFF (MDG-F)",MID(Proc[[#This Row],[Obj]],13,10),"")</f>
        <v/>
      </c>
      <c r="I1568" s="152"/>
      <c r="J1568" s="56" t="b">
        <f>Proc[[#This Row],[Requested]]=Proc[[#This Row],[CurrentParent]]</f>
        <v>1</v>
      </c>
      <c r="K1568" s="107" t="str">
        <f>IF(Proc[[#This Row],[Author]]="Marcela Urrego",VLOOKUP(LEFT(Proc[[#This Row],[Requested]],1),Table3[#All],2,0),VLOOKUP(Proc[[#This Row],[Author]],Table4[],2,0))</f>
        <v>LS</v>
      </c>
      <c r="L1568" s="56" t="s">
        <v>1970</v>
      </c>
      <c r="M1568" s="57">
        <v>45797.153009259258</v>
      </c>
      <c r="N1568" s="58"/>
      <c r="O1568" s="58"/>
      <c r="P1568" s="57" t="str">
        <f ca="1">IF(Proc[[#This Row],[DaysAgeing]]&gt;5,"yep","on track")</f>
        <v>yep</v>
      </c>
      <c r="Q1568" s="2">
        <f ca="1">IF(Proc[[#This Row],[DateClosed]]="",ABS(NETWORKDAYS(Proc[[#This Row],[DateOpened]],TODAY()))-1,ABS(NETWORKDAYS(Proc[[#This Row],[DateOpened]],Proc[[#This Row],[DateClosed]]))-1)</f>
        <v>228</v>
      </c>
      <c r="R1568" s="57" t="s">
        <v>550</v>
      </c>
      <c r="S1568" s="56"/>
      <c r="T1568" s="153">
        <v>1567</v>
      </c>
    </row>
    <row r="1569" spans="1:20" hidden="1">
      <c r="A1569" t="s">
        <v>2319</v>
      </c>
      <c r="B1569" s="111" t="str">
        <f>IFERROR(VLOOKUP(Proc[[#This Row],[App]],Table2[],3,0),"open")</f>
        <v>ok</v>
      </c>
      <c r="C1569" s="60" t="s">
        <v>369</v>
      </c>
      <c r="D1569" s="152" t="s">
        <v>2325</v>
      </c>
      <c r="E1569" s="152" t="s">
        <v>2320</v>
      </c>
      <c r="F1569" s="152" t="s">
        <v>2320</v>
      </c>
      <c r="G1569" s="60" t="s">
        <v>400</v>
      </c>
      <c r="H1569" s="56" t="str">
        <f>IF(Proc[[#This Row],[type]]="LFF (MDG-F)",MID(Proc[[#This Row],[Obj]],13,10),"")</f>
        <v/>
      </c>
      <c r="I1569" s="152"/>
      <c r="J1569" s="56" t="b">
        <f>Proc[[#This Row],[Requested]]=Proc[[#This Row],[CurrentParent]]</f>
        <v>1</v>
      </c>
      <c r="K1569" s="107" t="str">
        <f>IF(Proc[[#This Row],[Author]]="Marcela Urrego",VLOOKUP(LEFT(Proc[[#This Row],[Requested]],1),Table3[#All],2,0),VLOOKUP(Proc[[#This Row],[Author]],Table4[],2,0))</f>
        <v>LS</v>
      </c>
      <c r="L1569" s="56" t="s">
        <v>1970</v>
      </c>
      <c r="M1569" s="57">
        <v>45797.153009259258</v>
      </c>
      <c r="N1569" s="58"/>
      <c r="O1569" s="58"/>
      <c r="P1569" s="57" t="str">
        <f ca="1">IF(Proc[[#This Row],[DaysAgeing]]&gt;5,"yep","on track")</f>
        <v>yep</v>
      </c>
      <c r="Q1569" s="2">
        <f ca="1">IF(Proc[[#This Row],[DateClosed]]="",ABS(NETWORKDAYS(Proc[[#This Row],[DateOpened]],TODAY()))-1,ABS(NETWORKDAYS(Proc[[#This Row],[DateOpened]],Proc[[#This Row],[DateClosed]]))-1)</f>
        <v>228</v>
      </c>
      <c r="R1569" s="57" t="s">
        <v>550</v>
      </c>
      <c r="S1569" s="56"/>
      <c r="T1569" s="153">
        <v>1568</v>
      </c>
    </row>
    <row r="1570" spans="1:20" hidden="1">
      <c r="A1570" s="60" t="s">
        <v>2319</v>
      </c>
      <c r="B1570" s="111" t="str">
        <f>IFERROR(VLOOKUP(Proc[[#This Row],[App]],Table2[],3,0),"open")</f>
        <v>ok</v>
      </c>
      <c r="C1570" s="60" t="s">
        <v>369</v>
      </c>
      <c r="D1570" s="152" t="s">
        <v>2326</v>
      </c>
      <c r="E1570" s="152" t="s">
        <v>2320</v>
      </c>
      <c r="F1570" s="152" t="s">
        <v>2320</v>
      </c>
      <c r="G1570" s="60" t="s">
        <v>400</v>
      </c>
      <c r="H1570" s="56" t="str">
        <f>IF(Proc[[#This Row],[type]]="LFF (MDG-F)",MID(Proc[[#This Row],[Obj]],13,10),"")</f>
        <v/>
      </c>
      <c r="I1570" s="152"/>
      <c r="J1570" s="56" t="b">
        <f>Proc[[#This Row],[Requested]]=Proc[[#This Row],[CurrentParent]]</f>
        <v>1</v>
      </c>
      <c r="K1570" s="107" t="str">
        <f>IF(Proc[[#This Row],[Author]]="Marcela Urrego",VLOOKUP(LEFT(Proc[[#This Row],[Requested]],1),Table3[#All],2,0),VLOOKUP(Proc[[#This Row],[Author]],Table4[],2,0))</f>
        <v>LS</v>
      </c>
      <c r="L1570" s="56" t="s">
        <v>1970</v>
      </c>
      <c r="M1570" s="57">
        <v>45797.153009259258</v>
      </c>
      <c r="N1570" s="58"/>
      <c r="O1570" s="58"/>
      <c r="P1570" s="57" t="str">
        <f ca="1">IF(Proc[[#This Row],[DaysAgeing]]&gt;5,"yep","on track")</f>
        <v>yep</v>
      </c>
      <c r="Q1570" s="2">
        <f ca="1">IF(Proc[[#This Row],[DateClosed]]="",ABS(NETWORKDAYS(Proc[[#This Row],[DateOpened]],TODAY()))-1,ABS(NETWORKDAYS(Proc[[#This Row],[DateOpened]],Proc[[#This Row],[DateClosed]]))-1)</f>
        <v>228</v>
      </c>
      <c r="R1570" s="57" t="s">
        <v>550</v>
      </c>
      <c r="S1570" s="56"/>
      <c r="T1570" s="153">
        <v>1569</v>
      </c>
    </row>
    <row r="1571" spans="1:20" hidden="1">
      <c r="A1571" s="60" t="s">
        <v>2319</v>
      </c>
      <c r="B1571" s="111" t="str">
        <f>IFERROR(VLOOKUP(Proc[[#This Row],[App]],Table2[],3,0),"open")</f>
        <v>ok</v>
      </c>
      <c r="C1571" s="60" t="s">
        <v>369</v>
      </c>
      <c r="D1571" s="152" t="s">
        <v>2327</v>
      </c>
      <c r="E1571" s="152" t="s">
        <v>2320</v>
      </c>
      <c r="F1571" s="152" t="s">
        <v>2320</v>
      </c>
      <c r="G1571" s="60" t="s">
        <v>400</v>
      </c>
      <c r="H1571" s="56" t="str">
        <f>IF(Proc[[#This Row],[type]]="LFF (MDG-F)",MID(Proc[[#This Row],[Obj]],13,10),"")</f>
        <v/>
      </c>
      <c r="I1571" s="152"/>
      <c r="J1571" s="56" t="b">
        <f>Proc[[#This Row],[Requested]]=Proc[[#This Row],[CurrentParent]]</f>
        <v>1</v>
      </c>
      <c r="K1571" s="107" t="str">
        <f>IF(Proc[[#This Row],[Author]]="Marcela Urrego",VLOOKUP(LEFT(Proc[[#This Row],[Requested]],1),Table3[#All],2,0),VLOOKUP(Proc[[#This Row],[Author]],Table4[],2,0))</f>
        <v>LS</v>
      </c>
      <c r="L1571" s="56" t="s">
        <v>1970</v>
      </c>
      <c r="M1571" s="57">
        <v>45797.153009259258</v>
      </c>
      <c r="N1571" s="58"/>
      <c r="O1571" s="58"/>
      <c r="P1571" s="57" t="str">
        <f ca="1">IF(Proc[[#This Row],[DaysAgeing]]&gt;5,"yep","on track")</f>
        <v>yep</v>
      </c>
      <c r="Q1571" s="2">
        <f ca="1">IF(Proc[[#This Row],[DateClosed]]="",ABS(NETWORKDAYS(Proc[[#This Row],[DateOpened]],TODAY()))-1,ABS(NETWORKDAYS(Proc[[#This Row],[DateOpened]],Proc[[#This Row],[DateClosed]]))-1)</f>
        <v>228</v>
      </c>
      <c r="R1571" s="57" t="s">
        <v>550</v>
      </c>
      <c r="S1571" s="56"/>
      <c r="T1571" s="153">
        <v>1570</v>
      </c>
    </row>
    <row r="1572" spans="1:20" hidden="1">
      <c r="A1572" s="60" t="s">
        <v>2319</v>
      </c>
      <c r="B1572" s="111" t="str">
        <f>IFERROR(VLOOKUP(Proc[[#This Row],[App]],Table2[],3,0),"open")</f>
        <v>ok</v>
      </c>
      <c r="C1572" s="60" t="s">
        <v>369</v>
      </c>
      <c r="D1572" s="152" t="s">
        <v>2328</v>
      </c>
      <c r="E1572" s="152" t="s">
        <v>2320</v>
      </c>
      <c r="F1572" s="152" t="s">
        <v>2320</v>
      </c>
      <c r="G1572" s="60" t="s">
        <v>400</v>
      </c>
      <c r="H1572" s="56" t="str">
        <f>IF(Proc[[#This Row],[type]]="LFF (MDG-F)",MID(Proc[[#This Row],[Obj]],13,10),"")</f>
        <v/>
      </c>
      <c r="I1572" s="152"/>
      <c r="J1572" s="56" t="b">
        <f>Proc[[#This Row],[Requested]]=Proc[[#This Row],[CurrentParent]]</f>
        <v>1</v>
      </c>
      <c r="K1572" s="107" t="str">
        <f>IF(Proc[[#This Row],[Author]]="Marcela Urrego",VLOOKUP(LEFT(Proc[[#This Row],[Requested]],1),Table3[#All],2,0),VLOOKUP(Proc[[#This Row],[Author]],Table4[],2,0))</f>
        <v>LS</v>
      </c>
      <c r="L1572" s="56" t="s">
        <v>1970</v>
      </c>
      <c r="M1572" s="57">
        <v>45797.153009259258</v>
      </c>
      <c r="N1572" s="58"/>
      <c r="O1572" s="58"/>
      <c r="P1572" s="57" t="str">
        <f ca="1">IF(Proc[[#This Row],[DaysAgeing]]&gt;5,"yep","on track")</f>
        <v>yep</v>
      </c>
      <c r="Q1572" s="2">
        <f ca="1">IF(Proc[[#This Row],[DateClosed]]="",ABS(NETWORKDAYS(Proc[[#This Row],[DateOpened]],TODAY()))-1,ABS(NETWORKDAYS(Proc[[#This Row],[DateOpened]],Proc[[#This Row],[DateClosed]]))-1)</f>
        <v>228</v>
      </c>
      <c r="R1572" s="57" t="s">
        <v>550</v>
      </c>
      <c r="S1572" s="56"/>
      <c r="T1572" s="153">
        <v>1571</v>
      </c>
    </row>
    <row r="1573" spans="1:20" hidden="1">
      <c r="A1573" t="s">
        <v>2329</v>
      </c>
      <c r="B1573" s="111" t="str">
        <f>IFERROR(VLOOKUP(Proc[[#This Row],[App]],Table2[],3,0),"open")</f>
        <v>ok</v>
      </c>
      <c r="C1573" s="60" t="s">
        <v>369</v>
      </c>
      <c r="D1573" s="152" t="s">
        <v>8736</v>
      </c>
      <c r="E1573" s="152" t="s">
        <v>2331</v>
      </c>
      <c r="F1573" s="152" t="s">
        <v>2331</v>
      </c>
      <c r="G1573" s="60" t="s">
        <v>400</v>
      </c>
      <c r="H1573" s="56" t="str">
        <f>IF(Proc[[#This Row],[type]]="LFF (MDG-F)",MID(Proc[[#This Row],[Obj]],13,10),"")</f>
        <v/>
      </c>
      <c r="I1573" s="152"/>
      <c r="J1573" s="56" t="b">
        <f>Proc[[#This Row],[Requested]]=Proc[[#This Row],[CurrentParent]]</f>
        <v>1</v>
      </c>
      <c r="K1573" s="107" t="str">
        <f>IF(Proc[[#This Row],[Author]]="Marcela Urrego",VLOOKUP(LEFT(Proc[[#This Row],[Requested]],1),Table3[#All],2,0),VLOOKUP(Proc[[#This Row],[Author]],Table4[],2,0))</f>
        <v>MGF</v>
      </c>
      <c r="L1573" s="56" t="s">
        <v>1970</v>
      </c>
      <c r="M1573" s="58">
        <v>45798.525590277779</v>
      </c>
      <c r="N1573" s="58">
        <v>45804</v>
      </c>
      <c r="O1573" s="58">
        <v>45804</v>
      </c>
      <c r="P1573" s="61" t="str">
        <f ca="1">IF(Proc[[#This Row],[DaysAgeing]]&gt;5,"yep","on track")</f>
        <v>on track</v>
      </c>
      <c r="Q1573" s="2">
        <f ca="1">IF(Proc[[#This Row],[DateClosed]]="",ABS(NETWORKDAYS(Proc[[#This Row],[DateOpened]],TODAY()))-1,ABS(NETWORKDAYS(Proc[[#This Row],[DateOpened]],Proc[[#This Row],[DateClosed]]))-1)</f>
        <v>4</v>
      </c>
      <c r="R1573" s="152" t="s">
        <v>514</v>
      </c>
      <c r="S1573" s="56"/>
      <c r="T1573" s="153">
        <v>1572</v>
      </c>
    </row>
    <row r="1574" spans="1:20" hidden="1">
      <c r="A1574" s="60" t="s">
        <v>2329</v>
      </c>
      <c r="B1574" s="111" t="str">
        <f>IFERROR(VLOOKUP(Proc[[#This Row],[App]],Table2[],3,0),"open")</f>
        <v>ok</v>
      </c>
      <c r="C1574" s="60" t="s">
        <v>369</v>
      </c>
      <c r="D1574" s="152" t="s">
        <v>2330</v>
      </c>
      <c r="E1574" s="152" t="s">
        <v>2332</v>
      </c>
      <c r="F1574" s="152" t="s">
        <v>2332</v>
      </c>
      <c r="G1574" s="60" t="s">
        <v>400</v>
      </c>
      <c r="H1574" s="56" t="str">
        <f>IF(Proc[[#This Row],[type]]="LFF (MDG-F)",MID(Proc[[#This Row],[Obj]],13,10),"")</f>
        <v/>
      </c>
      <c r="I1574" s="152"/>
      <c r="J1574" s="56" t="b">
        <f>Proc[[#This Row],[Requested]]=Proc[[#This Row],[CurrentParent]]</f>
        <v>1</v>
      </c>
      <c r="K1574" s="107" t="str">
        <f>IF(Proc[[#This Row],[Author]]="Marcela Urrego",VLOOKUP(LEFT(Proc[[#This Row],[Requested]],1),Table3[#All],2,0),VLOOKUP(Proc[[#This Row],[Author]],Table4[],2,0))</f>
        <v>MGF</v>
      </c>
      <c r="L1574" s="56" t="s">
        <v>1970</v>
      </c>
      <c r="M1574" s="58">
        <v>45798.525590277779</v>
      </c>
      <c r="N1574" s="58">
        <v>45804</v>
      </c>
      <c r="O1574" s="58">
        <v>45804</v>
      </c>
      <c r="P1574" s="61" t="str">
        <f ca="1">IF(Proc[[#This Row],[DaysAgeing]]&gt;5,"yep","on track")</f>
        <v>on track</v>
      </c>
      <c r="Q1574" s="2">
        <f ca="1">IF(Proc[[#This Row],[DateClosed]]="",ABS(NETWORKDAYS(Proc[[#This Row],[DateOpened]],TODAY()))-1,ABS(NETWORKDAYS(Proc[[#This Row],[DateOpened]],Proc[[#This Row],[DateClosed]]))-1)</f>
        <v>4</v>
      </c>
      <c r="R1574" s="152" t="s">
        <v>514</v>
      </c>
      <c r="S1574" s="56"/>
      <c r="T1574" s="153">
        <v>1573</v>
      </c>
    </row>
    <row r="1575" spans="1:20" hidden="1">
      <c r="A1575" t="s">
        <v>2334</v>
      </c>
      <c r="B1575" s="111" t="str">
        <f>IFERROR(VLOOKUP(Proc[[#This Row],[App]],Table2[],3,0),"open")</f>
        <v>ok</v>
      </c>
      <c r="C1575" s="60" t="s">
        <v>369</v>
      </c>
      <c r="D1575" s="152" t="s">
        <v>2333</v>
      </c>
      <c r="E1575" s="152" t="s">
        <v>479</v>
      </c>
      <c r="F1575" s="152" t="s">
        <v>479</v>
      </c>
      <c r="G1575" t="s">
        <v>400</v>
      </c>
      <c r="H1575" s="56" t="str">
        <f>IF(Proc[[#This Row],[type]]="LFF (MDG-F)",MID(Proc[[#This Row],[Obj]],13,10),"")</f>
        <v/>
      </c>
      <c r="I1575" s="152"/>
      <c r="J1575" s="56" t="b">
        <f>Proc[[#This Row],[Requested]]=Proc[[#This Row],[CurrentParent]]</f>
        <v>1</v>
      </c>
      <c r="K1575" s="107" t="str">
        <f>IF(Proc[[#This Row],[Author]]="Marcela Urrego",VLOOKUP(LEFT(Proc[[#This Row],[Requested]],1),Table3[#All],2,0),VLOOKUP(Proc[[#This Row],[Author]],Table4[],2,0))</f>
        <v>LS</v>
      </c>
      <c r="L1575" s="56" t="s">
        <v>1970</v>
      </c>
      <c r="M1575" s="58">
        <v>45798.593923611108</v>
      </c>
      <c r="N1575" s="58">
        <v>45804</v>
      </c>
      <c r="O1575" s="58">
        <v>45804</v>
      </c>
      <c r="P1575" s="61" t="str">
        <f ca="1">IF(Proc[[#This Row],[DaysAgeing]]&gt;5,"yep","on track")</f>
        <v>on track</v>
      </c>
      <c r="Q1575" s="2">
        <f ca="1">IF(Proc[[#This Row],[DateClosed]]="",ABS(NETWORKDAYS(Proc[[#This Row],[DateOpened]],TODAY()))-1,ABS(NETWORKDAYS(Proc[[#This Row],[DateOpened]],Proc[[#This Row],[DateClosed]]))-1)</f>
        <v>4</v>
      </c>
      <c r="R1575" s="61" t="s">
        <v>964</v>
      </c>
      <c r="S1575" s="56"/>
      <c r="T1575" s="153">
        <v>1574</v>
      </c>
    </row>
    <row r="1576" spans="1:20" hidden="1">
      <c r="A1576" t="s">
        <v>2335</v>
      </c>
      <c r="B1576" s="111" t="str">
        <f>IFERROR(VLOOKUP(Proc[[#This Row],[App]],Table2[],3,0),"open")</f>
        <v>ok</v>
      </c>
      <c r="C1576" s="60" t="s">
        <v>369</v>
      </c>
      <c r="D1576" s="152" t="s">
        <v>2336</v>
      </c>
      <c r="E1576" s="152" t="s">
        <v>2337</v>
      </c>
      <c r="F1576" s="85" t="s">
        <v>2337</v>
      </c>
      <c r="G1576" t="s">
        <v>400</v>
      </c>
      <c r="H1576" s="56" t="str">
        <f>IF(Proc[[#This Row],[type]]="LFF (MDG-F)",MID(Proc[[#This Row],[Obj]],13,10),"")</f>
        <v/>
      </c>
      <c r="I1576" s="152"/>
      <c r="J1576" s="56" t="b">
        <f>Proc[[#This Row],[Requested]]=Proc[[#This Row],[CurrentParent]]</f>
        <v>1</v>
      </c>
      <c r="K1576" s="107" t="str">
        <f>IF(Proc[[#This Row],[Author]]="Marcela Urrego",VLOOKUP(LEFT(Proc[[#This Row],[Requested]],1),Table3[#All],2,0),VLOOKUP(Proc[[#This Row],[Author]],Table4[],2,0))</f>
        <v>HC</v>
      </c>
      <c r="L1576" s="56" t="s">
        <v>1970</v>
      </c>
      <c r="M1576" s="58">
        <v>45800.417442129627</v>
      </c>
      <c r="N1576" s="58">
        <v>45806</v>
      </c>
      <c r="O1576" s="58">
        <v>45806</v>
      </c>
      <c r="P1576" s="61" t="str">
        <f ca="1">IF(Proc[[#This Row],[DaysAgeing]]&gt;5,"yep","on track")</f>
        <v>on track</v>
      </c>
      <c r="Q1576" s="2">
        <f ca="1">IF(Proc[[#This Row],[DateClosed]]="",ABS(NETWORKDAYS(Proc[[#This Row],[DateOpened]],TODAY()))-1,ABS(NETWORKDAYS(Proc[[#This Row],[DateOpened]],Proc[[#This Row],[DateClosed]]))-1)</f>
        <v>4</v>
      </c>
      <c r="R1576" s="61" t="s">
        <v>410</v>
      </c>
      <c r="S1576" s="56"/>
      <c r="T1576" s="153">
        <v>1575</v>
      </c>
    </row>
    <row r="1577" spans="1:20" hidden="1">
      <c r="A1577" t="s">
        <v>2340</v>
      </c>
      <c r="B1577" s="111" t="str">
        <f>IFERROR(VLOOKUP(Proc[[#This Row],[App]],Table2[],3,0),"open")</f>
        <v>ok</v>
      </c>
      <c r="C1577" s="60" t="s">
        <v>369</v>
      </c>
      <c r="D1577" s="152" t="s">
        <v>2338</v>
      </c>
      <c r="E1577" s="152" t="s">
        <v>1925</v>
      </c>
      <c r="F1577" s="152" t="s">
        <v>1925</v>
      </c>
      <c r="G1577" t="s">
        <v>406</v>
      </c>
      <c r="H1577" s="56" t="str">
        <f>IF(Proc[[#This Row],[type]]="LFF (MDG-F)",MID(Proc[[#This Row],[Obj]],13,10),"")</f>
        <v>DE20538638</v>
      </c>
      <c r="I1577" s="152"/>
      <c r="J1577" s="56" t="b">
        <f>Proc[[#This Row],[Requested]]=Proc[[#This Row],[CurrentParent]]</f>
        <v>1</v>
      </c>
      <c r="K1577" s="107" t="str">
        <f>IF(Proc[[#This Row],[Author]]="Marcela Urrego",VLOOKUP(LEFT(Proc[[#This Row],[Requested]],1),Table3[#All],2,0),VLOOKUP(Proc[[#This Row],[Author]],Table4[],2,0))</f>
        <v>MGF</v>
      </c>
      <c r="L1577" s="56" t="s">
        <v>1970</v>
      </c>
      <c r="M1577" s="58">
        <v>45800.33829861111</v>
      </c>
      <c r="N1577" s="58">
        <v>45806</v>
      </c>
      <c r="O1577" s="58">
        <v>45806</v>
      </c>
      <c r="P1577" s="61" t="str">
        <f ca="1">IF(Proc[[#This Row],[DaysAgeing]]&gt;5,"yep","on track")</f>
        <v>on track</v>
      </c>
      <c r="Q1577" s="2">
        <f ca="1">IF(Proc[[#This Row],[DateClosed]]="",ABS(NETWORKDAYS(Proc[[#This Row],[DateOpened]],TODAY()))-1,ABS(NETWORKDAYS(Proc[[#This Row],[DateOpened]],Proc[[#This Row],[DateClosed]]))-1)</f>
        <v>4</v>
      </c>
      <c r="R1577" s="61" t="s">
        <v>480</v>
      </c>
      <c r="S1577" s="56"/>
      <c r="T1577" s="153">
        <v>1576</v>
      </c>
    </row>
    <row r="1578" spans="1:20" hidden="1">
      <c r="A1578" s="60" t="s">
        <v>2340</v>
      </c>
      <c r="B1578" s="111" t="str">
        <f>IFERROR(VLOOKUP(Proc[[#This Row],[App]],Table2[],3,0),"open")</f>
        <v>ok</v>
      </c>
      <c r="C1578" s="60" t="s">
        <v>369</v>
      </c>
      <c r="D1578" s="152" t="s">
        <v>2339</v>
      </c>
      <c r="E1578" s="152" t="s">
        <v>1925</v>
      </c>
      <c r="F1578" s="152" t="s">
        <v>1925</v>
      </c>
      <c r="G1578" s="60" t="s">
        <v>406</v>
      </c>
      <c r="H1578" s="56" t="str">
        <f>IF(Proc[[#This Row],[type]]="LFF (MDG-F)",MID(Proc[[#This Row],[Obj]],13,10),"")</f>
        <v>DE10538638</v>
      </c>
      <c r="I1578" s="152"/>
      <c r="J1578" s="56" t="b">
        <f>Proc[[#This Row],[Requested]]=Proc[[#This Row],[CurrentParent]]</f>
        <v>1</v>
      </c>
      <c r="K1578" s="107" t="str">
        <f>IF(Proc[[#This Row],[Author]]="Marcela Urrego",VLOOKUP(LEFT(Proc[[#This Row],[Requested]],1),Table3[#All],2,0),VLOOKUP(Proc[[#This Row],[Author]],Table4[],2,0))</f>
        <v>MGF</v>
      </c>
      <c r="L1578" s="56" t="s">
        <v>1970</v>
      </c>
      <c r="M1578" s="58">
        <v>45800.33829861111</v>
      </c>
      <c r="N1578" s="58">
        <v>45806</v>
      </c>
      <c r="O1578" s="58">
        <v>45806</v>
      </c>
      <c r="P1578" s="61" t="str">
        <f ca="1">IF(Proc[[#This Row],[DaysAgeing]]&gt;5,"yep","on track")</f>
        <v>on track</v>
      </c>
      <c r="Q1578" s="2">
        <f ca="1">IF(Proc[[#This Row],[DateClosed]]="",ABS(NETWORKDAYS(Proc[[#This Row],[DateOpened]],TODAY()))-1,ABS(NETWORKDAYS(Proc[[#This Row],[DateOpened]],Proc[[#This Row],[DateClosed]]))-1)</f>
        <v>4</v>
      </c>
      <c r="R1578" s="61" t="s">
        <v>480</v>
      </c>
      <c r="S1578" s="56"/>
      <c r="T1578" s="153">
        <v>1577</v>
      </c>
    </row>
    <row r="1579" spans="1:20" hidden="1">
      <c r="A1579" t="s">
        <v>2343</v>
      </c>
      <c r="B1579" s="111" t="str">
        <f>IFERROR(VLOOKUP(Proc[[#This Row],[App]],Table2[],3,0),"open")</f>
        <v>ok</v>
      </c>
      <c r="C1579" s="60" t="s">
        <v>369</v>
      </c>
      <c r="D1579" s="152" t="s">
        <v>7469</v>
      </c>
      <c r="E1579" s="152" t="s">
        <v>2344</v>
      </c>
      <c r="F1579" s="152" t="s">
        <v>2344</v>
      </c>
      <c r="G1579" s="60" t="s">
        <v>400</v>
      </c>
      <c r="H1579" s="56" t="str">
        <f>IF(Proc[[#This Row],[type]]="LFF (MDG-F)",MID(Proc[[#This Row],[Obj]],13,10),"")</f>
        <v/>
      </c>
      <c r="I1579" s="152"/>
      <c r="J1579" s="56" t="b">
        <f>Proc[[#This Row],[Requested]]=Proc[[#This Row],[CurrentParent]]</f>
        <v>1</v>
      </c>
      <c r="K1579" s="107" t="str">
        <f>IF(Proc[[#This Row],[Author]]="Marcela Urrego",VLOOKUP(LEFT(Proc[[#This Row],[Requested]],1),Table3[#All],2,0),VLOOKUP(Proc[[#This Row],[Author]],Table4[],2,0))</f>
        <v>HC</v>
      </c>
      <c r="L1579" s="56" t="s">
        <v>1970</v>
      </c>
      <c r="M1579" s="58">
        <v>45800.37945601852</v>
      </c>
      <c r="N1579" s="58">
        <v>45804</v>
      </c>
      <c r="O1579" s="58">
        <v>45804</v>
      </c>
      <c r="P1579" s="61" t="str">
        <f ca="1">IF(Proc[[#This Row],[DaysAgeing]]&gt;5,"yep","on track")</f>
        <v>on track</v>
      </c>
      <c r="Q1579" s="2">
        <f ca="1">IF(Proc[[#This Row],[DateClosed]]="",ABS(NETWORKDAYS(Proc[[#This Row],[DateOpened]],TODAY()))-1,ABS(NETWORKDAYS(Proc[[#This Row],[DateOpened]],Proc[[#This Row],[DateClosed]]))-1)</f>
        <v>2</v>
      </c>
      <c r="R1579" s="61" t="s">
        <v>410</v>
      </c>
      <c r="S1579" s="56"/>
      <c r="T1579" s="153">
        <v>1578</v>
      </c>
    </row>
    <row r="1580" spans="1:20" hidden="1">
      <c r="A1580" s="60" t="s">
        <v>2343</v>
      </c>
      <c r="B1580" s="111" t="str">
        <f>IFERROR(VLOOKUP(Proc[[#This Row],[App]],Table2[],3,0),"open")</f>
        <v>ok</v>
      </c>
      <c r="C1580" s="60" t="s">
        <v>369</v>
      </c>
      <c r="D1580" s="152" t="s">
        <v>8737</v>
      </c>
      <c r="E1580" s="152" t="s">
        <v>2337</v>
      </c>
      <c r="F1580" s="152" t="s">
        <v>2337</v>
      </c>
      <c r="G1580" s="60" t="s">
        <v>400</v>
      </c>
      <c r="H1580" s="56" t="str">
        <f>IF(Proc[[#This Row],[type]]="LFF (MDG-F)",MID(Proc[[#This Row],[Obj]],13,10),"")</f>
        <v/>
      </c>
      <c r="I1580" s="152"/>
      <c r="J1580" s="56" t="b">
        <f>Proc[[#This Row],[Requested]]=Proc[[#This Row],[CurrentParent]]</f>
        <v>1</v>
      </c>
      <c r="K1580" s="107" t="str">
        <f>IF(Proc[[#This Row],[Author]]="Marcela Urrego",VLOOKUP(LEFT(Proc[[#This Row],[Requested]],1),Table3[#All],2,0),VLOOKUP(Proc[[#This Row],[Author]],Table4[],2,0))</f>
        <v>HC</v>
      </c>
      <c r="L1580" s="56" t="s">
        <v>1970</v>
      </c>
      <c r="M1580" s="58">
        <v>45800.37945601852</v>
      </c>
      <c r="N1580" s="58">
        <v>45804</v>
      </c>
      <c r="O1580" s="58">
        <v>45804</v>
      </c>
      <c r="P1580" s="61" t="str">
        <f ca="1">IF(Proc[[#This Row],[DaysAgeing]]&gt;5,"yep","on track")</f>
        <v>on track</v>
      </c>
      <c r="Q1580" s="2">
        <f ca="1">IF(Proc[[#This Row],[DateClosed]]="",ABS(NETWORKDAYS(Proc[[#This Row],[DateOpened]],TODAY()))-1,ABS(NETWORKDAYS(Proc[[#This Row],[DateOpened]],Proc[[#This Row],[DateClosed]]))-1)</f>
        <v>2</v>
      </c>
      <c r="R1580" s="61" t="s">
        <v>410</v>
      </c>
      <c r="S1580" s="56"/>
      <c r="T1580" s="153">
        <v>1579</v>
      </c>
    </row>
    <row r="1581" spans="1:20" hidden="1">
      <c r="A1581" s="60" t="s">
        <v>2343</v>
      </c>
      <c r="B1581" s="111" t="str">
        <f>IFERROR(VLOOKUP(Proc[[#This Row],[App]],Table2[],3,0),"open")</f>
        <v>ok</v>
      </c>
      <c r="C1581" s="60" t="s">
        <v>369</v>
      </c>
      <c r="D1581" s="152" t="s">
        <v>8738</v>
      </c>
      <c r="E1581" s="152" t="s">
        <v>2337</v>
      </c>
      <c r="F1581" s="152" t="s">
        <v>2337</v>
      </c>
      <c r="G1581" s="60" t="s">
        <v>400</v>
      </c>
      <c r="H1581" s="56" t="str">
        <f>IF(Proc[[#This Row],[type]]="LFF (MDG-F)",MID(Proc[[#This Row],[Obj]],13,10),"")</f>
        <v/>
      </c>
      <c r="I1581" s="152"/>
      <c r="J1581" s="56" t="b">
        <f>Proc[[#This Row],[Requested]]=Proc[[#This Row],[CurrentParent]]</f>
        <v>1</v>
      </c>
      <c r="K1581" s="107" t="str">
        <f>IF(Proc[[#This Row],[Author]]="Marcela Urrego",VLOOKUP(LEFT(Proc[[#This Row],[Requested]],1),Table3[#All],2,0),VLOOKUP(Proc[[#This Row],[Author]],Table4[],2,0))</f>
        <v>HC</v>
      </c>
      <c r="L1581" s="56" t="s">
        <v>1970</v>
      </c>
      <c r="M1581" s="58">
        <v>45800.37945601852</v>
      </c>
      <c r="N1581" s="58">
        <v>45804</v>
      </c>
      <c r="O1581" s="58">
        <v>45804</v>
      </c>
      <c r="P1581" s="61" t="str">
        <f ca="1">IF(Proc[[#This Row],[DaysAgeing]]&gt;5,"yep","on track")</f>
        <v>on track</v>
      </c>
      <c r="Q1581" s="2">
        <f ca="1">IF(Proc[[#This Row],[DateClosed]]="",ABS(NETWORKDAYS(Proc[[#This Row],[DateOpened]],TODAY()))-1,ABS(NETWORKDAYS(Proc[[#This Row],[DateOpened]],Proc[[#This Row],[DateClosed]]))-1)</f>
        <v>2</v>
      </c>
      <c r="R1581" s="61" t="s">
        <v>410</v>
      </c>
      <c r="S1581" s="56"/>
      <c r="T1581" s="153">
        <v>1580</v>
      </c>
    </row>
    <row r="1582" spans="1:20" hidden="1">
      <c r="A1582" s="60" t="s">
        <v>2343</v>
      </c>
      <c r="B1582" s="111" t="str">
        <f>IFERROR(VLOOKUP(Proc[[#This Row],[App]],Table2[],3,0),"open")</f>
        <v>ok</v>
      </c>
      <c r="C1582" s="60" t="s">
        <v>369</v>
      </c>
      <c r="D1582" s="152" t="s">
        <v>8739</v>
      </c>
      <c r="E1582" s="152" t="s">
        <v>2337</v>
      </c>
      <c r="F1582" s="152" t="s">
        <v>2337</v>
      </c>
      <c r="G1582" s="60" t="s">
        <v>400</v>
      </c>
      <c r="H1582" s="56" t="str">
        <f>IF(Proc[[#This Row],[type]]="LFF (MDG-F)",MID(Proc[[#This Row],[Obj]],13,10),"")</f>
        <v/>
      </c>
      <c r="I1582" s="152"/>
      <c r="J1582" s="56" t="b">
        <f>Proc[[#This Row],[Requested]]=Proc[[#This Row],[CurrentParent]]</f>
        <v>1</v>
      </c>
      <c r="K1582" s="107" t="str">
        <f>IF(Proc[[#This Row],[Author]]="Marcela Urrego",VLOOKUP(LEFT(Proc[[#This Row],[Requested]],1),Table3[#All],2,0),VLOOKUP(Proc[[#This Row],[Author]],Table4[],2,0))</f>
        <v>HC</v>
      </c>
      <c r="L1582" s="56" t="s">
        <v>1970</v>
      </c>
      <c r="M1582" s="58">
        <v>45800.37945601852</v>
      </c>
      <c r="N1582" s="58">
        <v>45804</v>
      </c>
      <c r="O1582" s="58">
        <v>45804</v>
      </c>
      <c r="P1582" s="61" t="str">
        <f ca="1">IF(Proc[[#This Row],[DaysAgeing]]&gt;5,"yep","on track")</f>
        <v>on track</v>
      </c>
      <c r="Q1582" s="2">
        <f ca="1">IF(Proc[[#This Row],[DateClosed]]="",ABS(NETWORKDAYS(Proc[[#This Row],[DateOpened]],TODAY()))-1,ABS(NETWORKDAYS(Proc[[#This Row],[DateOpened]],Proc[[#This Row],[DateClosed]]))-1)</f>
        <v>2</v>
      </c>
      <c r="R1582" s="61" t="s">
        <v>410</v>
      </c>
      <c r="S1582" s="56"/>
      <c r="T1582" s="153">
        <v>1581</v>
      </c>
    </row>
    <row r="1583" spans="1:20" hidden="1">
      <c r="A1583" s="60" t="s">
        <v>2343</v>
      </c>
      <c r="B1583" s="111" t="str">
        <f>IFERROR(VLOOKUP(Proc[[#This Row],[App]],Table2[],3,0),"open")</f>
        <v>ok</v>
      </c>
      <c r="C1583" s="60" t="s">
        <v>369</v>
      </c>
      <c r="D1583" s="152" t="s">
        <v>8740</v>
      </c>
      <c r="E1583" s="152" t="s">
        <v>2337</v>
      </c>
      <c r="F1583" s="152" t="s">
        <v>2337</v>
      </c>
      <c r="G1583" s="60" t="s">
        <v>400</v>
      </c>
      <c r="H1583" s="56" t="str">
        <f>IF(Proc[[#This Row],[type]]="LFF (MDG-F)",MID(Proc[[#This Row],[Obj]],13,10),"")</f>
        <v/>
      </c>
      <c r="I1583" s="152"/>
      <c r="J1583" s="56" t="b">
        <f>Proc[[#This Row],[Requested]]=Proc[[#This Row],[CurrentParent]]</f>
        <v>1</v>
      </c>
      <c r="K1583" s="107" t="str">
        <f>IF(Proc[[#This Row],[Author]]="Marcela Urrego",VLOOKUP(LEFT(Proc[[#This Row],[Requested]],1),Table3[#All],2,0),VLOOKUP(Proc[[#This Row],[Author]],Table4[],2,0))</f>
        <v>HC</v>
      </c>
      <c r="L1583" s="56" t="s">
        <v>1970</v>
      </c>
      <c r="M1583" s="58">
        <v>45800.37945601852</v>
      </c>
      <c r="N1583" s="58">
        <v>45804</v>
      </c>
      <c r="O1583" s="58">
        <v>45804</v>
      </c>
      <c r="P1583" s="61" t="str">
        <f ca="1">IF(Proc[[#This Row],[DaysAgeing]]&gt;5,"yep","on track")</f>
        <v>on track</v>
      </c>
      <c r="Q1583" s="2">
        <f ca="1">IF(Proc[[#This Row],[DateClosed]]="",ABS(NETWORKDAYS(Proc[[#This Row],[DateOpened]],TODAY()))-1,ABS(NETWORKDAYS(Proc[[#This Row],[DateOpened]],Proc[[#This Row],[DateClosed]]))-1)</f>
        <v>2</v>
      </c>
      <c r="R1583" s="61" t="s">
        <v>410</v>
      </c>
      <c r="S1583" s="56"/>
      <c r="T1583" s="153">
        <v>1582</v>
      </c>
    </row>
    <row r="1584" spans="1:20" hidden="1">
      <c r="A1584" s="60" t="s">
        <v>2343</v>
      </c>
      <c r="B1584" s="111" t="str">
        <f>IFERROR(VLOOKUP(Proc[[#This Row],[App]],Table2[],3,0),"open")</f>
        <v>ok</v>
      </c>
      <c r="C1584" s="60" t="s">
        <v>369</v>
      </c>
      <c r="D1584" s="152" t="s">
        <v>8741</v>
      </c>
      <c r="E1584" s="152" t="s">
        <v>2337</v>
      </c>
      <c r="F1584" s="152" t="s">
        <v>2337</v>
      </c>
      <c r="G1584" s="60" t="s">
        <v>400</v>
      </c>
      <c r="H1584" s="56" t="str">
        <f>IF(Proc[[#This Row],[type]]="LFF (MDG-F)",MID(Proc[[#This Row],[Obj]],13,10),"")</f>
        <v/>
      </c>
      <c r="I1584" s="152"/>
      <c r="J1584" s="56" t="b">
        <f>Proc[[#This Row],[Requested]]=Proc[[#This Row],[CurrentParent]]</f>
        <v>1</v>
      </c>
      <c r="K1584" s="107" t="str">
        <f>IF(Proc[[#This Row],[Author]]="Marcela Urrego",VLOOKUP(LEFT(Proc[[#This Row],[Requested]],1),Table3[#All],2,0),VLOOKUP(Proc[[#This Row],[Author]],Table4[],2,0))</f>
        <v>HC</v>
      </c>
      <c r="L1584" s="56" t="s">
        <v>1970</v>
      </c>
      <c r="M1584" s="58">
        <v>45800.37945601852</v>
      </c>
      <c r="N1584" s="58">
        <v>45804</v>
      </c>
      <c r="O1584" s="58">
        <v>45804</v>
      </c>
      <c r="P1584" s="61" t="str">
        <f ca="1">IF(Proc[[#This Row],[DaysAgeing]]&gt;5,"yep","on track")</f>
        <v>on track</v>
      </c>
      <c r="Q1584" s="2">
        <f ca="1">IF(Proc[[#This Row],[DateClosed]]="",ABS(NETWORKDAYS(Proc[[#This Row],[DateOpened]],TODAY()))-1,ABS(NETWORKDAYS(Proc[[#This Row],[DateOpened]],Proc[[#This Row],[DateClosed]]))-1)</f>
        <v>2</v>
      </c>
      <c r="R1584" s="61" t="s">
        <v>410</v>
      </c>
      <c r="S1584" s="56"/>
      <c r="T1584" s="153">
        <v>1583</v>
      </c>
    </row>
    <row r="1585" spans="1:20" hidden="1">
      <c r="A1585" s="60" t="s">
        <v>2343</v>
      </c>
      <c r="B1585" s="111" t="str">
        <f>IFERROR(VLOOKUP(Proc[[#This Row],[App]],Table2[],3,0),"open")</f>
        <v>ok</v>
      </c>
      <c r="C1585" s="60" t="s">
        <v>369</v>
      </c>
      <c r="D1585" s="152" t="s">
        <v>8742</v>
      </c>
      <c r="E1585" s="152" t="s">
        <v>2337</v>
      </c>
      <c r="F1585" s="152" t="s">
        <v>2337</v>
      </c>
      <c r="G1585" s="60" t="s">
        <v>400</v>
      </c>
      <c r="H1585" s="56" t="str">
        <f>IF(Proc[[#This Row],[type]]="LFF (MDG-F)",MID(Proc[[#This Row],[Obj]],13,10),"")</f>
        <v/>
      </c>
      <c r="I1585" s="152"/>
      <c r="J1585" s="56" t="b">
        <f>Proc[[#This Row],[Requested]]=Proc[[#This Row],[CurrentParent]]</f>
        <v>1</v>
      </c>
      <c r="K1585" s="107" t="str">
        <f>IF(Proc[[#This Row],[Author]]="Marcela Urrego",VLOOKUP(LEFT(Proc[[#This Row],[Requested]],1),Table3[#All],2,0),VLOOKUP(Proc[[#This Row],[Author]],Table4[],2,0))</f>
        <v>HC</v>
      </c>
      <c r="L1585" s="56" t="s">
        <v>1970</v>
      </c>
      <c r="M1585" s="58">
        <v>45800.37945601852</v>
      </c>
      <c r="N1585" s="58">
        <v>45804</v>
      </c>
      <c r="O1585" s="58">
        <v>45804</v>
      </c>
      <c r="P1585" s="61" t="str">
        <f ca="1">IF(Proc[[#This Row],[DaysAgeing]]&gt;5,"yep","on track")</f>
        <v>on track</v>
      </c>
      <c r="Q1585" s="2">
        <f ca="1">IF(Proc[[#This Row],[DateClosed]]="",ABS(NETWORKDAYS(Proc[[#This Row],[DateOpened]],TODAY()))-1,ABS(NETWORKDAYS(Proc[[#This Row],[DateOpened]],Proc[[#This Row],[DateClosed]]))-1)</f>
        <v>2</v>
      </c>
      <c r="R1585" s="61" t="s">
        <v>410</v>
      </c>
      <c r="S1585" s="56"/>
      <c r="T1585" s="153">
        <v>1584</v>
      </c>
    </row>
    <row r="1586" spans="1:20" hidden="1">
      <c r="A1586" s="60" t="s">
        <v>2343</v>
      </c>
      <c r="B1586" s="111" t="str">
        <f>IFERROR(VLOOKUP(Proc[[#This Row],[App]],Table2[],3,0),"open")</f>
        <v>ok</v>
      </c>
      <c r="C1586" s="60" t="s">
        <v>369</v>
      </c>
      <c r="D1586" s="152" t="s">
        <v>8743</v>
      </c>
      <c r="E1586" s="152" t="s">
        <v>2337</v>
      </c>
      <c r="F1586" s="152" t="s">
        <v>2337</v>
      </c>
      <c r="G1586" s="60" t="s">
        <v>400</v>
      </c>
      <c r="H1586" s="56" t="str">
        <f>IF(Proc[[#This Row],[type]]="LFF (MDG-F)",MID(Proc[[#This Row],[Obj]],13,10),"")</f>
        <v/>
      </c>
      <c r="I1586" s="152"/>
      <c r="J1586" s="56" t="b">
        <f>Proc[[#This Row],[Requested]]=Proc[[#This Row],[CurrentParent]]</f>
        <v>1</v>
      </c>
      <c r="K1586" s="107" t="str">
        <f>IF(Proc[[#This Row],[Author]]="Marcela Urrego",VLOOKUP(LEFT(Proc[[#This Row],[Requested]],1),Table3[#All],2,0),VLOOKUP(Proc[[#This Row],[Author]],Table4[],2,0))</f>
        <v>HC</v>
      </c>
      <c r="L1586" s="56" t="s">
        <v>1970</v>
      </c>
      <c r="M1586" s="58">
        <v>45800.37945601852</v>
      </c>
      <c r="N1586" s="58">
        <v>45804</v>
      </c>
      <c r="O1586" s="58">
        <v>45804</v>
      </c>
      <c r="P1586" s="61" t="str">
        <f ca="1">IF(Proc[[#This Row],[DaysAgeing]]&gt;5,"yep","on track")</f>
        <v>on track</v>
      </c>
      <c r="Q1586" s="2">
        <f ca="1">IF(Proc[[#This Row],[DateClosed]]="",ABS(NETWORKDAYS(Proc[[#This Row],[DateOpened]],TODAY()))-1,ABS(NETWORKDAYS(Proc[[#This Row],[DateOpened]],Proc[[#This Row],[DateClosed]]))-1)</f>
        <v>2</v>
      </c>
      <c r="R1586" s="61" t="s">
        <v>410</v>
      </c>
      <c r="S1586" s="56"/>
      <c r="T1586" s="153">
        <v>1585</v>
      </c>
    </row>
    <row r="1587" spans="1:20" hidden="1">
      <c r="A1587" s="60" t="s">
        <v>2343</v>
      </c>
      <c r="B1587" s="111" t="str">
        <f>IFERROR(VLOOKUP(Proc[[#This Row],[App]],Table2[],3,0),"open")</f>
        <v>ok</v>
      </c>
      <c r="C1587" s="60" t="s">
        <v>369</v>
      </c>
      <c r="D1587" s="152" t="s">
        <v>8744</v>
      </c>
      <c r="E1587" s="152" t="s">
        <v>2337</v>
      </c>
      <c r="F1587" s="152" t="s">
        <v>2337</v>
      </c>
      <c r="G1587" s="60" t="s">
        <v>400</v>
      </c>
      <c r="H1587" s="56" t="str">
        <f>IF(Proc[[#This Row],[type]]="LFF (MDG-F)",MID(Proc[[#This Row],[Obj]],13,10),"")</f>
        <v/>
      </c>
      <c r="I1587" s="152"/>
      <c r="J1587" s="56" t="b">
        <f>Proc[[#This Row],[Requested]]=Proc[[#This Row],[CurrentParent]]</f>
        <v>1</v>
      </c>
      <c r="K1587" s="107" t="str">
        <f>IF(Proc[[#This Row],[Author]]="Marcela Urrego",VLOOKUP(LEFT(Proc[[#This Row],[Requested]],1),Table3[#All],2,0),VLOOKUP(Proc[[#This Row],[Author]],Table4[],2,0))</f>
        <v>HC</v>
      </c>
      <c r="L1587" s="56" t="s">
        <v>1970</v>
      </c>
      <c r="M1587" s="58">
        <v>45800.37945601852</v>
      </c>
      <c r="N1587" s="58">
        <v>45804</v>
      </c>
      <c r="O1587" s="58">
        <v>45804</v>
      </c>
      <c r="P1587" s="61" t="str">
        <f ca="1">IF(Proc[[#This Row],[DaysAgeing]]&gt;5,"yep","on track")</f>
        <v>on track</v>
      </c>
      <c r="Q1587" s="2">
        <f ca="1">IF(Proc[[#This Row],[DateClosed]]="",ABS(NETWORKDAYS(Proc[[#This Row],[DateOpened]],TODAY()))-1,ABS(NETWORKDAYS(Proc[[#This Row],[DateOpened]],Proc[[#This Row],[DateClosed]]))-1)</f>
        <v>2</v>
      </c>
      <c r="R1587" s="61" t="s">
        <v>410</v>
      </c>
      <c r="S1587" s="56"/>
      <c r="T1587" s="153">
        <v>1586</v>
      </c>
    </row>
    <row r="1588" spans="1:20" hidden="1">
      <c r="A1588" t="s">
        <v>2345</v>
      </c>
      <c r="B1588" s="111" t="str">
        <f>IFERROR(VLOOKUP(Proc[[#This Row],[App]],Table2[],3,0),"open")</f>
        <v>ok</v>
      </c>
      <c r="C1588" s="60" t="s">
        <v>369</v>
      </c>
      <c r="D1588" s="152" t="s">
        <v>8479</v>
      </c>
      <c r="E1588" s="152" t="s">
        <v>2346</v>
      </c>
      <c r="F1588" s="152" t="s">
        <v>2346</v>
      </c>
      <c r="G1588" s="60" t="s">
        <v>400</v>
      </c>
      <c r="H1588" s="56" t="str">
        <f>IF(Proc[[#This Row],[type]]="LFF (MDG-F)",MID(Proc[[#This Row],[Obj]],13,10),"")</f>
        <v/>
      </c>
      <c r="I1588" s="152"/>
      <c r="J1588" s="56" t="b">
        <f>Proc[[#This Row],[Requested]]=Proc[[#This Row],[CurrentParent]]</f>
        <v>1</v>
      </c>
      <c r="K1588" s="107" t="str">
        <f>IF(Proc[[#This Row],[Author]]="Marcela Urrego",VLOOKUP(LEFT(Proc[[#This Row],[Requested]],1),Table3[#All],2,0),VLOOKUP(Proc[[#This Row],[Author]],Table4[],2,0))</f>
        <v>HC</v>
      </c>
      <c r="L1588" s="56" t="s">
        <v>1970</v>
      </c>
      <c r="M1588" s="58">
        <v>45800.450960648152</v>
      </c>
      <c r="N1588" s="58">
        <v>45804</v>
      </c>
      <c r="O1588" s="58">
        <v>45804</v>
      </c>
      <c r="P1588" s="61" t="str">
        <f ca="1">IF(Proc[[#This Row],[DaysAgeing]]&gt;5,"yep","on track")</f>
        <v>on track</v>
      </c>
      <c r="Q1588" s="2">
        <f ca="1">IF(Proc[[#This Row],[DateClosed]]="",ABS(NETWORKDAYS(Proc[[#This Row],[DateOpened]],TODAY()))-1,ABS(NETWORKDAYS(Proc[[#This Row],[DateOpened]],Proc[[#This Row],[DateClosed]]))-1)</f>
        <v>2</v>
      </c>
      <c r="R1588" s="61" t="s">
        <v>410</v>
      </c>
      <c r="S1588" s="56"/>
      <c r="T1588" s="153">
        <v>1587</v>
      </c>
    </row>
    <row r="1589" spans="1:20" hidden="1">
      <c r="A1589" s="60" t="s">
        <v>2345</v>
      </c>
      <c r="B1589" s="111" t="str">
        <f>IFERROR(VLOOKUP(Proc[[#This Row],[App]],Table2[],3,0),"open")</f>
        <v>ok</v>
      </c>
      <c r="C1589" s="60" t="s">
        <v>369</v>
      </c>
      <c r="D1589" s="152" t="s">
        <v>8480</v>
      </c>
      <c r="E1589" s="152" t="s">
        <v>2346</v>
      </c>
      <c r="F1589" s="152" t="s">
        <v>2346</v>
      </c>
      <c r="G1589" s="60" t="s">
        <v>400</v>
      </c>
      <c r="H1589" s="56" t="str">
        <f>IF(Proc[[#This Row],[type]]="LFF (MDG-F)",MID(Proc[[#This Row],[Obj]],13,10),"")</f>
        <v/>
      </c>
      <c r="I1589" s="152"/>
      <c r="J1589" s="56" t="b">
        <f>Proc[[#This Row],[Requested]]=Proc[[#This Row],[CurrentParent]]</f>
        <v>1</v>
      </c>
      <c r="K1589" s="107" t="str">
        <f>IF(Proc[[#This Row],[Author]]="Marcela Urrego",VLOOKUP(LEFT(Proc[[#This Row],[Requested]],1),Table3[#All],2,0),VLOOKUP(Proc[[#This Row],[Author]],Table4[],2,0))</f>
        <v>HC</v>
      </c>
      <c r="L1589" s="56" t="s">
        <v>1970</v>
      </c>
      <c r="M1589" s="58">
        <v>45800.450960648152</v>
      </c>
      <c r="N1589" s="58">
        <v>45804</v>
      </c>
      <c r="O1589" s="58">
        <v>45804</v>
      </c>
      <c r="P1589" s="61" t="str">
        <f ca="1">IF(Proc[[#This Row],[DaysAgeing]]&gt;5,"yep","on track")</f>
        <v>on track</v>
      </c>
      <c r="Q1589" s="2">
        <f ca="1">IF(Proc[[#This Row],[DateClosed]]="",ABS(NETWORKDAYS(Proc[[#This Row],[DateOpened]],TODAY()))-1,ABS(NETWORKDAYS(Proc[[#This Row],[DateOpened]],Proc[[#This Row],[DateClosed]]))-1)</f>
        <v>2</v>
      </c>
      <c r="R1589" s="61" t="s">
        <v>410</v>
      </c>
      <c r="S1589" s="56"/>
      <c r="T1589" s="153">
        <v>1588</v>
      </c>
    </row>
    <row r="1590" spans="1:20" hidden="1">
      <c r="A1590" s="60" t="s">
        <v>2345</v>
      </c>
      <c r="B1590" s="111" t="str">
        <f>IFERROR(VLOOKUP(Proc[[#This Row],[App]],Table2[],3,0),"open")</f>
        <v>ok</v>
      </c>
      <c r="C1590" s="60" t="s">
        <v>369</v>
      </c>
      <c r="D1590" s="152" t="s">
        <v>8481</v>
      </c>
      <c r="E1590" s="152" t="s">
        <v>2347</v>
      </c>
      <c r="F1590" s="152" t="s">
        <v>2347</v>
      </c>
      <c r="G1590" s="60" t="s">
        <v>400</v>
      </c>
      <c r="H1590" s="56" t="str">
        <f>IF(Proc[[#This Row],[type]]="LFF (MDG-F)",MID(Proc[[#This Row],[Obj]],13,10),"")</f>
        <v/>
      </c>
      <c r="I1590" s="152"/>
      <c r="J1590" s="56" t="b">
        <f>Proc[[#This Row],[Requested]]=Proc[[#This Row],[CurrentParent]]</f>
        <v>1</v>
      </c>
      <c r="K1590" s="107" t="str">
        <f>IF(Proc[[#This Row],[Author]]="Marcela Urrego",VLOOKUP(LEFT(Proc[[#This Row],[Requested]],1),Table3[#All],2,0),VLOOKUP(Proc[[#This Row],[Author]],Table4[],2,0))</f>
        <v>HC</v>
      </c>
      <c r="L1590" s="56" t="s">
        <v>1970</v>
      </c>
      <c r="M1590" s="58">
        <v>45800.450960648152</v>
      </c>
      <c r="N1590" s="58">
        <v>45804</v>
      </c>
      <c r="O1590" s="58">
        <v>45804</v>
      </c>
      <c r="P1590" s="61" t="str">
        <f ca="1">IF(Proc[[#This Row],[DaysAgeing]]&gt;5,"yep","on track")</f>
        <v>on track</v>
      </c>
      <c r="Q1590" s="2">
        <f ca="1">IF(Proc[[#This Row],[DateClosed]]="",ABS(NETWORKDAYS(Proc[[#This Row],[DateOpened]],TODAY()))-1,ABS(NETWORKDAYS(Proc[[#This Row],[DateOpened]],Proc[[#This Row],[DateClosed]]))-1)</f>
        <v>2</v>
      </c>
      <c r="R1590" s="61" t="s">
        <v>410</v>
      </c>
      <c r="S1590" s="56"/>
      <c r="T1590" s="153">
        <v>1589</v>
      </c>
    </row>
    <row r="1591" spans="1:20" hidden="1">
      <c r="A1591" s="60" t="s">
        <v>2345</v>
      </c>
      <c r="B1591" s="111" t="str">
        <f>IFERROR(VLOOKUP(Proc[[#This Row],[App]],Table2[],3,0),"open")</f>
        <v>ok</v>
      </c>
      <c r="C1591" s="60" t="s">
        <v>369</v>
      </c>
      <c r="D1591" s="152" t="s">
        <v>8482</v>
      </c>
      <c r="E1591" s="152" t="s">
        <v>2347</v>
      </c>
      <c r="F1591" s="152" t="s">
        <v>2347</v>
      </c>
      <c r="G1591" s="60" t="s">
        <v>400</v>
      </c>
      <c r="H1591" s="56" t="str">
        <f>IF(Proc[[#This Row],[type]]="LFF (MDG-F)",MID(Proc[[#This Row],[Obj]],13,10),"")</f>
        <v/>
      </c>
      <c r="I1591" s="152"/>
      <c r="J1591" s="56" t="b">
        <f>Proc[[#This Row],[Requested]]=Proc[[#This Row],[CurrentParent]]</f>
        <v>1</v>
      </c>
      <c r="K1591" s="107" t="str">
        <f>IF(Proc[[#This Row],[Author]]="Marcela Urrego",VLOOKUP(LEFT(Proc[[#This Row],[Requested]],1),Table3[#All],2,0),VLOOKUP(Proc[[#This Row],[Author]],Table4[],2,0))</f>
        <v>HC</v>
      </c>
      <c r="L1591" s="56" t="s">
        <v>1970</v>
      </c>
      <c r="M1591" s="58">
        <v>45800.450960648152</v>
      </c>
      <c r="N1591" s="58">
        <v>45804</v>
      </c>
      <c r="O1591" s="58">
        <v>45804</v>
      </c>
      <c r="P1591" s="61" t="str">
        <f ca="1">IF(Proc[[#This Row],[DaysAgeing]]&gt;5,"yep","on track")</f>
        <v>on track</v>
      </c>
      <c r="Q1591" s="2">
        <f ca="1">IF(Proc[[#This Row],[DateClosed]]="",ABS(NETWORKDAYS(Proc[[#This Row],[DateOpened]],TODAY()))-1,ABS(NETWORKDAYS(Proc[[#This Row],[DateOpened]],Proc[[#This Row],[DateClosed]]))-1)</f>
        <v>2</v>
      </c>
      <c r="R1591" s="61" t="s">
        <v>410</v>
      </c>
      <c r="S1591" s="56"/>
      <c r="T1591" s="153">
        <v>1590</v>
      </c>
    </row>
    <row r="1592" spans="1:20" hidden="1">
      <c r="A1592" s="60" t="s">
        <v>2345</v>
      </c>
      <c r="B1592" s="111" t="str">
        <f>IFERROR(VLOOKUP(Proc[[#This Row],[App]],Table2[],3,0),"open")</f>
        <v>ok</v>
      </c>
      <c r="C1592" s="60" t="s">
        <v>369</v>
      </c>
      <c r="D1592" s="152" t="s">
        <v>8483</v>
      </c>
      <c r="E1592" s="152" t="s">
        <v>2347</v>
      </c>
      <c r="F1592" s="152" t="s">
        <v>2347</v>
      </c>
      <c r="G1592" s="60" t="s">
        <v>400</v>
      </c>
      <c r="H1592" s="56" t="str">
        <f>IF(Proc[[#This Row],[type]]="LFF (MDG-F)",MID(Proc[[#This Row],[Obj]],13,10),"")</f>
        <v/>
      </c>
      <c r="I1592" s="152"/>
      <c r="J1592" s="56" t="b">
        <f>Proc[[#This Row],[Requested]]=Proc[[#This Row],[CurrentParent]]</f>
        <v>1</v>
      </c>
      <c r="K1592" s="107" t="str">
        <f>IF(Proc[[#This Row],[Author]]="Marcela Urrego",VLOOKUP(LEFT(Proc[[#This Row],[Requested]],1),Table3[#All],2,0),VLOOKUP(Proc[[#This Row],[Author]],Table4[],2,0))</f>
        <v>HC</v>
      </c>
      <c r="L1592" s="56" t="s">
        <v>1970</v>
      </c>
      <c r="M1592" s="58">
        <v>45800.450960648152</v>
      </c>
      <c r="N1592" s="58">
        <v>45804</v>
      </c>
      <c r="O1592" s="58">
        <v>45804</v>
      </c>
      <c r="P1592" s="61" t="str">
        <f ca="1">IF(Proc[[#This Row],[DaysAgeing]]&gt;5,"yep","on track")</f>
        <v>on track</v>
      </c>
      <c r="Q1592" s="2">
        <f ca="1">IF(Proc[[#This Row],[DateClosed]]="",ABS(NETWORKDAYS(Proc[[#This Row],[DateOpened]],TODAY()))-1,ABS(NETWORKDAYS(Proc[[#This Row],[DateOpened]],Proc[[#This Row],[DateClosed]]))-1)</f>
        <v>2</v>
      </c>
      <c r="R1592" s="61" t="s">
        <v>410</v>
      </c>
      <c r="S1592" s="56"/>
      <c r="T1592" s="153">
        <v>1591</v>
      </c>
    </row>
    <row r="1593" spans="1:20" hidden="1">
      <c r="A1593" s="60" t="s">
        <v>2345</v>
      </c>
      <c r="B1593" s="111" t="str">
        <f>IFERROR(VLOOKUP(Proc[[#This Row],[App]],Table2[],3,0),"open")</f>
        <v>ok</v>
      </c>
      <c r="C1593" s="60" t="s">
        <v>369</v>
      </c>
      <c r="D1593" s="152" t="s">
        <v>8484</v>
      </c>
      <c r="E1593" s="152" t="s">
        <v>2348</v>
      </c>
      <c r="F1593" s="152" t="s">
        <v>2348</v>
      </c>
      <c r="G1593" s="60" t="s">
        <v>400</v>
      </c>
      <c r="H1593" s="56" t="str">
        <f>IF(Proc[[#This Row],[type]]="LFF (MDG-F)",MID(Proc[[#This Row],[Obj]],13,10),"")</f>
        <v/>
      </c>
      <c r="I1593" s="152"/>
      <c r="J1593" s="56" t="b">
        <f>Proc[[#This Row],[Requested]]=Proc[[#This Row],[CurrentParent]]</f>
        <v>1</v>
      </c>
      <c r="K1593" s="107" t="str">
        <f>IF(Proc[[#This Row],[Author]]="Marcela Urrego",VLOOKUP(LEFT(Proc[[#This Row],[Requested]],1),Table3[#All],2,0),VLOOKUP(Proc[[#This Row],[Author]],Table4[],2,0))</f>
        <v>HC</v>
      </c>
      <c r="L1593" s="56" t="s">
        <v>1970</v>
      </c>
      <c r="M1593" s="58">
        <v>45800.450960648152</v>
      </c>
      <c r="N1593" s="58">
        <v>45804</v>
      </c>
      <c r="O1593" s="58">
        <v>45804</v>
      </c>
      <c r="P1593" s="61" t="str">
        <f ca="1">IF(Proc[[#This Row],[DaysAgeing]]&gt;5,"yep","on track")</f>
        <v>on track</v>
      </c>
      <c r="Q1593" s="2">
        <f ca="1">IF(Proc[[#This Row],[DateClosed]]="",ABS(NETWORKDAYS(Proc[[#This Row],[DateOpened]],TODAY()))-1,ABS(NETWORKDAYS(Proc[[#This Row],[DateOpened]],Proc[[#This Row],[DateClosed]]))-1)</f>
        <v>2</v>
      </c>
      <c r="R1593" s="61" t="s">
        <v>410</v>
      </c>
      <c r="S1593" s="56"/>
      <c r="T1593" s="153">
        <v>1592</v>
      </c>
    </row>
    <row r="1594" spans="1:20" hidden="1">
      <c r="A1594" s="60" t="s">
        <v>2345</v>
      </c>
      <c r="B1594" s="111" t="str">
        <f>IFERROR(VLOOKUP(Proc[[#This Row],[App]],Table2[],3,0),"open")</f>
        <v>ok</v>
      </c>
      <c r="C1594" s="60" t="s">
        <v>369</v>
      </c>
      <c r="D1594" s="152" t="s">
        <v>8485</v>
      </c>
      <c r="E1594" s="152" t="s">
        <v>2346</v>
      </c>
      <c r="F1594" s="152" t="s">
        <v>2346</v>
      </c>
      <c r="G1594" s="60" t="s">
        <v>400</v>
      </c>
      <c r="H1594" s="56" t="str">
        <f>IF(Proc[[#This Row],[type]]="LFF (MDG-F)",MID(Proc[[#This Row],[Obj]],13,10),"")</f>
        <v/>
      </c>
      <c r="I1594" s="152"/>
      <c r="J1594" s="56" t="b">
        <f>Proc[[#This Row],[Requested]]=Proc[[#This Row],[CurrentParent]]</f>
        <v>1</v>
      </c>
      <c r="K1594" s="107" t="str">
        <f>IF(Proc[[#This Row],[Author]]="Marcela Urrego",VLOOKUP(LEFT(Proc[[#This Row],[Requested]],1),Table3[#All],2,0),VLOOKUP(Proc[[#This Row],[Author]],Table4[],2,0))</f>
        <v>HC</v>
      </c>
      <c r="L1594" s="56" t="s">
        <v>1970</v>
      </c>
      <c r="M1594" s="58">
        <v>45800.450960648152</v>
      </c>
      <c r="N1594" s="58">
        <v>45804</v>
      </c>
      <c r="O1594" s="58">
        <v>45804</v>
      </c>
      <c r="P1594" s="61" t="str">
        <f ca="1">IF(Proc[[#This Row],[DaysAgeing]]&gt;5,"yep","on track")</f>
        <v>on track</v>
      </c>
      <c r="Q1594" s="2">
        <f ca="1">IF(Proc[[#This Row],[DateClosed]]="",ABS(NETWORKDAYS(Proc[[#This Row],[DateOpened]],TODAY()))-1,ABS(NETWORKDAYS(Proc[[#This Row],[DateOpened]],Proc[[#This Row],[DateClosed]]))-1)</f>
        <v>2</v>
      </c>
      <c r="R1594" s="61" t="s">
        <v>410</v>
      </c>
      <c r="S1594" s="56"/>
      <c r="T1594" s="153">
        <v>1593</v>
      </c>
    </row>
    <row r="1595" spans="1:20" hidden="1">
      <c r="A1595" s="60" t="s">
        <v>2345</v>
      </c>
      <c r="B1595" s="111" t="str">
        <f>IFERROR(VLOOKUP(Proc[[#This Row],[App]],Table2[],3,0),"open")</f>
        <v>ok</v>
      </c>
      <c r="C1595" s="60" t="s">
        <v>369</v>
      </c>
      <c r="D1595" s="152" t="s">
        <v>8486</v>
      </c>
      <c r="E1595" s="152" t="s">
        <v>2346</v>
      </c>
      <c r="F1595" s="152" t="s">
        <v>2346</v>
      </c>
      <c r="G1595" s="60" t="s">
        <v>400</v>
      </c>
      <c r="H1595" s="56" t="str">
        <f>IF(Proc[[#This Row],[type]]="LFF (MDG-F)",MID(Proc[[#This Row],[Obj]],13,10),"")</f>
        <v/>
      </c>
      <c r="I1595" s="152"/>
      <c r="J1595" s="56" t="b">
        <f>Proc[[#This Row],[Requested]]=Proc[[#This Row],[CurrentParent]]</f>
        <v>1</v>
      </c>
      <c r="K1595" s="107" t="str">
        <f>IF(Proc[[#This Row],[Author]]="Marcela Urrego",VLOOKUP(LEFT(Proc[[#This Row],[Requested]],1),Table3[#All],2,0),VLOOKUP(Proc[[#This Row],[Author]],Table4[],2,0))</f>
        <v>HC</v>
      </c>
      <c r="L1595" s="56" t="s">
        <v>1970</v>
      </c>
      <c r="M1595" s="58">
        <v>45800.450960648152</v>
      </c>
      <c r="N1595" s="58">
        <v>45804</v>
      </c>
      <c r="O1595" s="58">
        <v>45804</v>
      </c>
      <c r="P1595" s="61" t="str">
        <f ca="1">IF(Proc[[#This Row],[DaysAgeing]]&gt;5,"yep","on track")</f>
        <v>on track</v>
      </c>
      <c r="Q1595" s="2">
        <f ca="1">IF(Proc[[#This Row],[DateClosed]]="",ABS(NETWORKDAYS(Proc[[#This Row],[DateOpened]],TODAY()))-1,ABS(NETWORKDAYS(Proc[[#This Row],[DateOpened]],Proc[[#This Row],[DateClosed]]))-1)</f>
        <v>2</v>
      </c>
      <c r="R1595" s="61" t="s">
        <v>410</v>
      </c>
      <c r="S1595" s="56"/>
      <c r="T1595" s="153">
        <v>1594</v>
      </c>
    </row>
    <row r="1596" spans="1:20" hidden="1">
      <c r="A1596" s="60" t="s">
        <v>2345</v>
      </c>
      <c r="B1596" s="111" t="str">
        <f>IFERROR(VLOOKUP(Proc[[#This Row],[App]],Table2[],3,0),"open")</f>
        <v>ok</v>
      </c>
      <c r="C1596" s="60" t="s">
        <v>369</v>
      </c>
      <c r="D1596" s="152" t="s">
        <v>8487</v>
      </c>
      <c r="E1596" s="152" t="s">
        <v>2349</v>
      </c>
      <c r="F1596" s="152" t="s">
        <v>2349</v>
      </c>
      <c r="G1596" s="60" t="s">
        <v>400</v>
      </c>
      <c r="H1596" s="56" t="str">
        <f>IF(Proc[[#This Row],[type]]="LFF (MDG-F)",MID(Proc[[#This Row],[Obj]],13,10),"")</f>
        <v/>
      </c>
      <c r="I1596" s="152"/>
      <c r="J1596" s="56" t="b">
        <f>Proc[[#This Row],[Requested]]=Proc[[#This Row],[CurrentParent]]</f>
        <v>1</v>
      </c>
      <c r="K1596" s="107" t="str">
        <f>IF(Proc[[#This Row],[Author]]="Marcela Urrego",VLOOKUP(LEFT(Proc[[#This Row],[Requested]],1),Table3[#All],2,0),VLOOKUP(Proc[[#This Row],[Author]],Table4[],2,0))</f>
        <v>HC</v>
      </c>
      <c r="L1596" s="56" t="s">
        <v>1970</v>
      </c>
      <c r="M1596" s="58">
        <v>45800.450960648152</v>
      </c>
      <c r="N1596" s="58">
        <v>45804</v>
      </c>
      <c r="O1596" s="58">
        <v>45804</v>
      </c>
      <c r="P1596" s="61" t="str">
        <f ca="1">IF(Proc[[#This Row],[DaysAgeing]]&gt;5,"yep","on track")</f>
        <v>on track</v>
      </c>
      <c r="Q1596" s="2">
        <f ca="1">IF(Proc[[#This Row],[DateClosed]]="",ABS(NETWORKDAYS(Proc[[#This Row],[DateOpened]],TODAY()))-1,ABS(NETWORKDAYS(Proc[[#This Row],[DateOpened]],Proc[[#This Row],[DateClosed]]))-1)</f>
        <v>2</v>
      </c>
      <c r="R1596" s="61" t="s">
        <v>410</v>
      </c>
      <c r="S1596" s="56"/>
      <c r="T1596" s="153">
        <v>1595</v>
      </c>
    </row>
    <row r="1597" spans="1:20" hidden="1">
      <c r="A1597" s="60" t="s">
        <v>2345</v>
      </c>
      <c r="B1597" s="111" t="str">
        <f>IFERROR(VLOOKUP(Proc[[#This Row],[App]],Table2[],3,0),"open")</f>
        <v>ok</v>
      </c>
      <c r="C1597" s="60" t="s">
        <v>369</v>
      </c>
      <c r="D1597" s="152" t="s">
        <v>8488</v>
      </c>
      <c r="E1597" s="152" t="s">
        <v>2349</v>
      </c>
      <c r="F1597" s="152" t="s">
        <v>2349</v>
      </c>
      <c r="G1597" s="60" t="s">
        <v>400</v>
      </c>
      <c r="H1597" s="56" t="str">
        <f>IF(Proc[[#This Row],[type]]="LFF (MDG-F)",MID(Proc[[#This Row],[Obj]],13,10),"")</f>
        <v/>
      </c>
      <c r="I1597" s="152"/>
      <c r="J1597" s="56" t="b">
        <f>Proc[[#This Row],[Requested]]=Proc[[#This Row],[CurrentParent]]</f>
        <v>1</v>
      </c>
      <c r="K1597" s="107" t="str">
        <f>IF(Proc[[#This Row],[Author]]="Marcela Urrego",VLOOKUP(LEFT(Proc[[#This Row],[Requested]],1),Table3[#All],2,0),VLOOKUP(Proc[[#This Row],[Author]],Table4[],2,0))</f>
        <v>HC</v>
      </c>
      <c r="L1597" s="56" t="s">
        <v>1970</v>
      </c>
      <c r="M1597" s="58">
        <v>45800.450960648152</v>
      </c>
      <c r="N1597" s="58">
        <v>45804</v>
      </c>
      <c r="O1597" s="58">
        <v>45804</v>
      </c>
      <c r="P1597" s="61" t="str">
        <f ca="1">IF(Proc[[#This Row],[DaysAgeing]]&gt;5,"yep","on track")</f>
        <v>on track</v>
      </c>
      <c r="Q1597" s="2">
        <f ca="1">IF(Proc[[#This Row],[DateClosed]]="",ABS(NETWORKDAYS(Proc[[#This Row],[DateOpened]],TODAY()))-1,ABS(NETWORKDAYS(Proc[[#This Row],[DateOpened]],Proc[[#This Row],[DateClosed]]))-1)</f>
        <v>2</v>
      </c>
      <c r="R1597" s="61" t="s">
        <v>410</v>
      </c>
      <c r="S1597" s="56"/>
      <c r="T1597" s="153">
        <v>1596</v>
      </c>
    </row>
    <row r="1598" spans="1:20" hidden="1">
      <c r="A1598" s="60" t="s">
        <v>2345</v>
      </c>
      <c r="B1598" s="111" t="str">
        <f>IFERROR(VLOOKUP(Proc[[#This Row],[App]],Table2[],3,0),"open")</f>
        <v>ok</v>
      </c>
      <c r="C1598" s="60" t="s">
        <v>369</v>
      </c>
      <c r="D1598" s="152" t="s">
        <v>8489</v>
      </c>
      <c r="E1598" s="152" t="s">
        <v>2350</v>
      </c>
      <c r="F1598" s="152" t="s">
        <v>2350</v>
      </c>
      <c r="G1598" s="60" t="s">
        <v>400</v>
      </c>
      <c r="H1598" s="56" t="str">
        <f>IF(Proc[[#This Row],[type]]="LFF (MDG-F)",MID(Proc[[#This Row],[Obj]],13,10),"")</f>
        <v/>
      </c>
      <c r="I1598" s="152"/>
      <c r="J1598" s="56" t="b">
        <f>Proc[[#This Row],[Requested]]=Proc[[#This Row],[CurrentParent]]</f>
        <v>1</v>
      </c>
      <c r="K1598" s="107" t="str">
        <f>IF(Proc[[#This Row],[Author]]="Marcela Urrego",VLOOKUP(LEFT(Proc[[#This Row],[Requested]],1),Table3[#All],2,0),VLOOKUP(Proc[[#This Row],[Author]],Table4[],2,0))</f>
        <v>HC</v>
      </c>
      <c r="L1598" s="56" t="s">
        <v>1970</v>
      </c>
      <c r="M1598" s="58">
        <v>45800.450960648152</v>
      </c>
      <c r="N1598" s="58">
        <v>45804</v>
      </c>
      <c r="O1598" s="58">
        <v>45804</v>
      </c>
      <c r="P1598" s="61" t="str">
        <f ca="1">IF(Proc[[#This Row],[DaysAgeing]]&gt;5,"yep","on track")</f>
        <v>on track</v>
      </c>
      <c r="Q1598" s="2">
        <f ca="1">IF(Proc[[#This Row],[DateClosed]]="",ABS(NETWORKDAYS(Proc[[#This Row],[DateOpened]],TODAY()))-1,ABS(NETWORKDAYS(Proc[[#This Row],[DateOpened]],Proc[[#This Row],[DateClosed]]))-1)</f>
        <v>2</v>
      </c>
      <c r="R1598" s="61" t="s">
        <v>410</v>
      </c>
      <c r="S1598" s="56"/>
      <c r="T1598" s="153">
        <v>1597</v>
      </c>
    </row>
    <row r="1599" spans="1:20" hidden="1">
      <c r="A1599" s="60" t="s">
        <v>2345</v>
      </c>
      <c r="B1599" s="111" t="str">
        <f>IFERROR(VLOOKUP(Proc[[#This Row],[App]],Table2[],3,0),"open")</f>
        <v>ok</v>
      </c>
      <c r="C1599" s="60" t="s">
        <v>369</v>
      </c>
      <c r="D1599" s="152" t="s">
        <v>8490</v>
      </c>
      <c r="E1599" s="152" t="s">
        <v>2350</v>
      </c>
      <c r="F1599" s="152" t="s">
        <v>2350</v>
      </c>
      <c r="G1599" s="60" t="s">
        <v>400</v>
      </c>
      <c r="H1599" s="56" t="str">
        <f>IF(Proc[[#This Row],[type]]="LFF (MDG-F)",MID(Proc[[#This Row],[Obj]],13,10),"")</f>
        <v/>
      </c>
      <c r="I1599" s="152"/>
      <c r="J1599" s="56" t="b">
        <f>Proc[[#This Row],[Requested]]=Proc[[#This Row],[CurrentParent]]</f>
        <v>1</v>
      </c>
      <c r="K1599" s="107" t="str">
        <f>IF(Proc[[#This Row],[Author]]="Marcela Urrego",VLOOKUP(LEFT(Proc[[#This Row],[Requested]],1),Table3[#All],2,0),VLOOKUP(Proc[[#This Row],[Author]],Table4[],2,0))</f>
        <v>HC</v>
      </c>
      <c r="L1599" s="56" t="s">
        <v>1970</v>
      </c>
      <c r="M1599" s="58">
        <v>45800.450960648152</v>
      </c>
      <c r="N1599" s="58">
        <v>45804</v>
      </c>
      <c r="O1599" s="58">
        <v>45804</v>
      </c>
      <c r="P1599" s="61" t="str">
        <f ca="1">IF(Proc[[#This Row],[DaysAgeing]]&gt;5,"yep","on track")</f>
        <v>on track</v>
      </c>
      <c r="Q1599" s="2">
        <f ca="1">IF(Proc[[#This Row],[DateClosed]]="",ABS(NETWORKDAYS(Proc[[#This Row],[DateOpened]],TODAY()))-1,ABS(NETWORKDAYS(Proc[[#This Row],[DateOpened]],Proc[[#This Row],[DateClosed]]))-1)</f>
        <v>2</v>
      </c>
      <c r="R1599" s="61" t="s">
        <v>410</v>
      </c>
      <c r="S1599" s="56"/>
      <c r="T1599" s="153">
        <v>1598</v>
      </c>
    </row>
    <row r="1600" spans="1:20" hidden="1">
      <c r="A1600" s="60" t="s">
        <v>2345</v>
      </c>
      <c r="B1600" s="111" t="str">
        <f>IFERROR(VLOOKUP(Proc[[#This Row],[App]],Table2[],3,0),"open")</f>
        <v>ok</v>
      </c>
      <c r="C1600" s="60" t="s">
        <v>369</v>
      </c>
      <c r="D1600" s="152" t="s">
        <v>8491</v>
      </c>
      <c r="E1600" s="152" t="s">
        <v>2350</v>
      </c>
      <c r="F1600" s="152" t="s">
        <v>2350</v>
      </c>
      <c r="G1600" s="60" t="s">
        <v>400</v>
      </c>
      <c r="H1600" s="56" t="str">
        <f>IF(Proc[[#This Row],[type]]="LFF (MDG-F)",MID(Proc[[#This Row],[Obj]],13,10),"")</f>
        <v/>
      </c>
      <c r="I1600" s="152"/>
      <c r="J1600" s="56" t="b">
        <f>Proc[[#This Row],[Requested]]=Proc[[#This Row],[CurrentParent]]</f>
        <v>1</v>
      </c>
      <c r="K1600" s="107" t="str">
        <f>IF(Proc[[#This Row],[Author]]="Marcela Urrego",VLOOKUP(LEFT(Proc[[#This Row],[Requested]],1),Table3[#All],2,0),VLOOKUP(Proc[[#This Row],[Author]],Table4[],2,0))</f>
        <v>HC</v>
      </c>
      <c r="L1600" s="56" t="s">
        <v>1970</v>
      </c>
      <c r="M1600" s="58">
        <v>45800.450960648152</v>
      </c>
      <c r="N1600" s="58">
        <v>45804</v>
      </c>
      <c r="O1600" s="58">
        <v>45804</v>
      </c>
      <c r="P1600" s="61" t="str">
        <f ca="1">IF(Proc[[#This Row],[DaysAgeing]]&gt;5,"yep","on track")</f>
        <v>on track</v>
      </c>
      <c r="Q1600" s="2">
        <f ca="1">IF(Proc[[#This Row],[DateClosed]]="",ABS(NETWORKDAYS(Proc[[#This Row],[DateOpened]],TODAY()))-1,ABS(NETWORKDAYS(Proc[[#This Row],[DateOpened]],Proc[[#This Row],[DateClosed]]))-1)</f>
        <v>2</v>
      </c>
      <c r="R1600" s="61" t="s">
        <v>410</v>
      </c>
      <c r="S1600" s="56"/>
      <c r="T1600" s="153">
        <v>1599</v>
      </c>
    </row>
    <row r="1601" spans="1:20" hidden="1">
      <c r="A1601" s="60" t="s">
        <v>2345</v>
      </c>
      <c r="B1601" s="111" t="str">
        <f>IFERROR(VLOOKUP(Proc[[#This Row],[App]],Table2[],3,0),"open")</f>
        <v>ok</v>
      </c>
      <c r="C1601" s="60" t="s">
        <v>369</v>
      </c>
      <c r="D1601" s="152" t="s">
        <v>8492</v>
      </c>
      <c r="E1601" s="152" t="s">
        <v>2350</v>
      </c>
      <c r="F1601" s="152" t="s">
        <v>2350</v>
      </c>
      <c r="G1601" s="60" t="s">
        <v>400</v>
      </c>
      <c r="H1601" s="56" t="str">
        <f>IF(Proc[[#This Row],[type]]="LFF (MDG-F)",MID(Proc[[#This Row],[Obj]],13,10),"")</f>
        <v/>
      </c>
      <c r="I1601" s="152"/>
      <c r="J1601" s="56" t="b">
        <f>Proc[[#This Row],[Requested]]=Proc[[#This Row],[CurrentParent]]</f>
        <v>1</v>
      </c>
      <c r="K1601" s="107" t="str">
        <f>IF(Proc[[#This Row],[Author]]="Marcela Urrego",VLOOKUP(LEFT(Proc[[#This Row],[Requested]],1),Table3[#All],2,0),VLOOKUP(Proc[[#This Row],[Author]],Table4[],2,0))</f>
        <v>HC</v>
      </c>
      <c r="L1601" s="56" t="s">
        <v>1970</v>
      </c>
      <c r="M1601" s="58">
        <v>45800.450960648152</v>
      </c>
      <c r="N1601" s="58">
        <v>45804</v>
      </c>
      <c r="O1601" s="58">
        <v>45804</v>
      </c>
      <c r="P1601" s="61" t="str">
        <f ca="1">IF(Proc[[#This Row],[DaysAgeing]]&gt;5,"yep","on track")</f>
        <v>on track</v>
      </c>
      <c r="Q1601" s="2">
        <f ca="1">IF(Proc[[#This Row],[DateClosed]]="",ABS(NETWORKDAYS(Proc[[#This Row],[DateOpened]],TODAY()))-1,ABS(NETWORKDAYS(Proc[[#This Row],[DateOpened]],Proc[[#This Row],[DateClosed]]))-1)</f>
        <v>2</v>
      </c>
      <c r="R1601" s="61" t="s">
        <v>410</v>
      </c>
      <c r="S1601" s="56"/>
      <c r="T1601" s="153">
        <v>1600</v>
      </c>
    </row>
    <row r="1602" spans="1:20" hidden="1">
      <c r="A1602" s="60" t="s">
        <v>2345</v>
      </c>
      <c r="B1602" s="111" t="str">
        <f>IFERROR(VLOOKUP(Proc[[#This Row],[App]],Table2[],3,0),"open")</f>
        <v>ok</v>
      </c>
      <c r="C1602" s="60" t="s">
        <v>369</v>
      </c>
      <c r="D1602" s="152" t="s">
        <v>8493</v>
      </c>
      <c r="E1602" s="152" t="s">
        <v>2347</v>
      </c>
      <c r="F1602" s="152" t="s">
        <v>2347</v>
      </c>
      <c r="G1602" s="60" t="s">
        <v>400</v>
      </c>
      <c r="H1602" s="56" t="str">
        <f>IF(Proc[[#This Row],[type]]="LFF (MDG-F)",MID(Proc[[#This Row],[Obj]],13,10),"")</f>
        <v/>
      </c>
      <c r="I1602" s="152"/>
      <c r="J1602" s="56" t="b">
        <f>Proc[[#This Row],[Requested]]=Proc[[#This Row],[CurrentParent]]</f>
        <v>1</v>
      </c>
      <c r="K1602" s="107" t="str">
        <f>IF(Proc[[#This Row],[Author]]="Marcela Urrego",VLOOKUP(LEFT(Proc[[#This Row],[Requested]],1),Table3[#All],2,0),VLOOKUP(Proc[[#This Row],[Author]],Table4[],2,0))</f>
        <v>HC</v>
      </c>
      <c r="L1602" s="56" t="s">
        <v>1970</v>
      </c>
      <c r="M1602" s="58">
        <v>45800.450960648152</v>
      </c>
      <c r="N1602" s="58">
        <v>45804</v>
      </c>
      <c r="O1602" s="58">
        <v>45804</v>
      </c>
      <c r="P1602" s="61" t="str">
        <f ca="1">IF(Proc[[#This Row],[DaysAgeing]]&gt;5,"yep","on track")</f>
        <v>on track</v>
      </c>
      <c r="Q1602" s="2">
        <f ca="1">IF(Proc[[#This Row],[DateClosed]]="",ABS(NETWORKDAYS(Proc[[#This Row],[DateOpened]],TODAY()))-1,ABS(NETWORKDAYS(Proc[[#This Row],[DateOpened]],Proc[[#This Row],[DateClosed]]))-1)</f>
        <v>2</v>
      </c>
      <c r="R1602" s="61" t="s">
        <v>410</v>
      </c>
      <c r="S1602" s="56"/>
      <c r="T1602" s="153">
        <v>1601</v>
      </c>
    </row>
    <row r="1603" spans="1:20" hidden="1">
      <c r="A1603" s="60" t="s">
        <v>2345</v>
      </c>
      <c r="B1603" s="111" t="str">
        <f>IFERROR(VLOOKUP(Proc[[#This Row],[App]],Table2[],3,0),"open")</f>
        <v>ok</v>
      </c>
      <c r="C1603" s="60" t="s">
        <v>369</v>
      </c>
      <c r="D1603" s="152" t="s">
        <v>8494</v>
      </c>
      <c r="E1603" s="152" t="s">
        <v>2347</v>
      </c>
      <c r="F1603" s="152" t="s">
        <v>2347</v>
      </c>
      <c r="G1603" s="60" t="s">
        <v>400</v>
      </c>
      <c r="H1603" s="56" t="str">
        <f>IF(Proc[[#This Row],[type]]="LFF (MDG-F)",MID(Proc[[#This Row],[Obj]],13,10),"")</f>
        <v/>
      </c>
      <c r="I1603" s="152"/>
      <c r="J1603" s="56" t="b">
        <f>Proc[[#This Row],[Requested]]=Proc[[#This Row],[CurrentParent]]</f>
        <v>1</v>
      </c>
      <c r="K1603" s="107" t="str">
        <f>IF(Proc[[#This Row],[Author]]="Marcela Urrego",VLOOKUP(LEFT(Proc[[#This Row],[Requested]],1),Table3[#All],2,0),VLOOKUP(Proc[[#This Row],[Author]],Table4[],2,0))</f>
        <v>HC</v>
      </c>
      <c r="L1603" s="56" t="s">
        <v>1970</v>
      </c>
      <c r="M1603" s="58">
        <v>45800.450960648152</v>
      </c>
      <c r="N1603" s="58">
        <v>45804</v>
      </c>
      <c r="O1603" s="58">
        <v>45804</v>
      </c>
      <c r="P1603" s="61" t="str">
        <f ca="1">IF(Proc[[#This Row],[DaysAgeing]]&gt;5,"yep","on track")</f>
        <v>on track</v>
      </c>
      <c r="Q1603" s="2">
        <f ca="1">IF(Proc[[#This Row],[DateClosed]]="",ABS(NETWORKDAYS(Proc[[#This Row],[DateOpened]],TODAY()))-1,ABS(NETWORKDAYS(Proc[[#This Row],[DateOpened]],Proc[[#This Row],[DateClosed]]))-1)</f>
        <v>2</v>
      </c>
      <c r="R1603" s="61" t="s">
        <v>410</v>
      </c>
      <c r="S1603" s="56"/>
      <c r="T1603" s="153">
        <v>1602</v>
      </c>
    </row>
    <row r="1604" spans="1:20" hidden="1">
      <c r="A1604" s="60" t="s">
        <v>2345</v>
      </c>
      <c r="B1604" s="111" t="str">
        <f>IFERROR(VLOOKUP(Proc[[#This Row],[App]],Table2[],3,0),"open")</f>
        <v>ok</v>
      </c>
      <c r="C1604" s="60" t="s">
        <v>369</v>
      </c>
      <c r="D1604" s="152" t="s">
        <v>8495</v>
      </c>
      <c r="E1604" s="152" t="s">
        <v>2350</v>
      </c>
      <c r="F1604" s="152" t="s">
        <v>2350</v>
      </c>
      <c r="G1604" s="60" t="s">
        <v>400</v>
      </c>
      <c r="H1604" s="56" t="str">
        <f>IF(Proc[[#This Row],[type]]="LFF (MDG-F)",MID(Proc[[#This Row],[Obj]],13,10),"")</f>
        <v/>
      </c>
      <c r="I1604" s="152"/>
      <c r="J1604" s="56" t="b">
        <f>Proc[[#This Row],[Requested]]=Proc[[#This Row],[CurrentParent]]</f>
        <v>1</v>
      </c>
      <c r="K1604" s="107" t="str">
        <f>IF(Proc[[#This Row],[Author]]="Marcela Urrego",VLOOKUP(LEFT(Proc[[#This Row],[Requested]],1),Table3[#All],2,0),VLOOKUP(Proc[[#This Row],[Author]],Table4[],2,0))</f>
        <v>HC</v>
      </c>
      <c r="L1604" s="56" t="s">
        <v>1970</v>
      </c>
      <c r="M1604" s="58">
        <v>45800.450960648152</v>
      </c>
      <c r="N1604" s="58">
        <v>45804</v>
      </c>
      <c r="O1604" s="58">
        <v>45804</v>
      </c>
      <c r="P1604" s="61" t="str">
        <f ca="1">IF(Proc[[#This Row],[DaysAgeing]]&gt;5,"yep","on track")</f>
        <v>on track</v>
      </c>
      <c r="Q1604" s="2">
        <f ca="1">IF(Proc[[#This Row],[DateClosed]]="",ABS(NETWORKDAYS(Proc[[#This Row],[DateOpened]],TODAY()))-1,ABS(NETWORKDAYS(Proc[[#This Row],[DateOpened]],Proc[[#This Row],[DateClosed]]))-1)</f>
        <v>2</v>
      </c>
      <c r="R1604" s="61" t="s">
        <v>410</v>
      </c>
      <c r="S1604" s="56"/>
      <c r="T1604" s="153">
        <v>1603</v>
      </c>
    </row>
    <row r="1605" spans="1:20" hidden="1">
      <c r="A1605" s="60" t="s">
        <v>2345</v>
      </c>
      <c r="B1605" s="111" t="str">
        <f>IFERROR(VLOOKUP(Proc[[#This Row],[App]],Table2[],3,0),"open")</f>
        <v>ok</v>
      </c>
      <c r="C1605" s="60" t="s">
        <v>369</v>
      </c>
      <c r="D1605" s="152" t="s">
        <v>8496</v>
      </c>
      <c r="E1605" s="152" t="s">
        <v>2350</v>
      </c>
      <c r="F1605" s="152" t="s">
        <v>2350</v>
      </c>
      <c r="G1605" s="60" t="s">
        <v>400</v>
      </c>
      <c r="H1605" s="56" t="str">
        <f>IF(Proc[[#This Row],[type]]="LFF (MDG-F)",MID(Proc[[#This Row],[Obj]],13,10),"")</f>
        <v/>
      </c>
      <c r="I1605" s="152"/>
      <c r="J1605" s="56" t="b">
        <f>Proc[[#This Row],[Requested]]=Proc[[#This Row],[CurrentParent]]</f>
        <v>1</v>
      </c>
      <c r="K1605" s="107" t="str">
        <f>IF(Proc[[#This Row],[Author]]="Marcela Urrego",VLOOKUP(LEFT(Proc[[#This Row],[Requested]],1),Table3[#All],2,0),VLOOKUP(Proc[[#This Row],[Author]],Table4[],2,0))</f>
        <v>HC</v>
      </c>
      <c r="L1605" s="56" t="s">
        <v>1970</v>
      </c>
      <c r="M1605" s="58">
        <v>45800.450960648152</v>
      </c>
      <c r="N1605" s="58">
        <v>45804</v>
      </c>
      <c r="O1605" s="58">
        <v>45804</v>
      </c>
      <c r="P1605" s="61" t="str">
        <f ca="1">IF(Proc[[#This Row],[DaysAgeing]]&gt;5,"yep","on track")</f>
        <v>on track</v>
      </c>
      <c r="Q1605" s="2">
        <f ca="1">IF(Proc[[#This Row],[DateClosed]]="",ABS(NETWORKDAYS(Proc[[#This Row],[DateOpened]],TODAY()))-1,ABS(NETWORKDAYS(Proc[[#This Row],[DateOpened]],Proc[[#This Row],[DateClosed]]))-1)</f>
        <v>2</v>
      </c>
      <c r="R1605" s="61" t="s">
        <v>410</v>
      </c>
      <c r="S1605" s="56"/>
      <c r="T1605" s="153">
        <v>1604</v>
      </c>
    </row>
    <row r="1606" spans="1:20" hidden="1">
      <c r="A1606" s="60" t="s">
        <v>2345</v>
      </c>
      <c r="B1606" s="111" t="str">
        <f>IFERROR(VLOOKUP(Proc[[#This Row],[App]],Table2[],3,0),"open")</f>
        <v>ok</v>
      </c>
      <c r="C1606" s="60" t="s">
        <v>369</v>
      </c>
      <c r="D1606" s="152" t="s">
        <v>8497</v>
      </c>
      <c r="E1606" s="152" t="s">
        <v>2350</v>
      </c>
      <c r="F1606" s="152" t="s">
        <v>2350</v>
      </c>
      <c r="G1606" s="60" t="s">
        <v>400</v>
      </c>
      <c r="H1606" s="56" t="str">
        <f>IF(Proc[[#This Row],[type]]="LFF (MDG-F)",MID(Proc[[#This Row],[Obj]],13,10),"")</f>
        <v/>
      </c>
      <c r="I1606" s="152"/>
      <c r="J1606" s="56" t="b">
        <f>Proc[[#This Row],[Requested]]=Proc[[#This Row],[CurrentParent]]</f>
        <v>1</v>
      </c>
      <c r="K1606" s="107" t="str">
        <f>IF(Proc[[#This Row],[Author]]="Marcela Urrego",VLOOKUP(LEFT(Proc[[#This Row],[Requested]],1),Table3[#All],2,0),VLOOKUP(Proc[[#This Row],[Author]],Table4[],2,0))</f>
        <v>HC</v>
      </c>
      <c r="L1606" s="56" t="s">
        <v>1970</v>
      </c>
      <c r="M1606" s="58">
        <v>45800.450960648152</v>
      </c>
      <c r="N1606" s="58">
        <v>45804</v>
      </c>
      <c r="O1606" s="58">
        <v>45804</v>
      </c>
      <c r="P1606" s="61" t="str">
        <f ca="1">IF(Proc[[#This Row],[DaysAgeing]]&gt;5,"yep","on track")</f>
        <v>on track</v>
      </c>
      <c r="Q1606" s="2">
        <f ca="1">IF(Proc[[#This Row],[DateClosed]]="",ABS(NETWORKDAYS(Proc[[#This Row],[DateOpened]],TODAY()))-1,ABS(NETWORKDAYS(Proc[[#This Row],[DateOpened]],Proc[[#This Row],[DateClosed]]))-1)</f>
        <v>2</v>
      </c>
      <c r="R1606" s="61" t="s">
        <v>410</v>
      </c>
      <c r="S1606" s="56"/>
      <c r="T1606" s="153">
        <v>1605</v>
      </c>
    </row>
    <row r="1607" spans="1:20" hidden="1">
      <c r="A1607" s="60" t="s">
        <v>2345</v>
      </c>
      <c r="B1607" s="111" t="str">
        <f>IFERROR(VLOOKUP(Proc[[#This Row],[App]],Table2[],3,0),"open")</f>
        <v>ok</v>
      </c>
      <c r="C1607" s="60" t="s">
        <v>369</v>
      </c>
      <c r="D1607" s="152" t="s">
        <v>8498</v>
      </c>
      <c r="E1607" s="152" t="s">
        <v>2351</v>
      </c>
      <c r="F1607" s="152" t="s">
        <v>2351</v>
      </c>
      <c r="G1607" s="60" t="s">
        <v>400</v>
      </c>
      <c r="H1607" s="56" t="str">
        <f>IF(Proc[[#This Row],[type]]="LFF (MDG-F)",MID(Proc[[#This Row],[Obj]],13,10),"")</f>
        <v/>
      </c>
      <c r="I1607" s="152"/>
      <c r="J1607" s="56" t="b">
        <f>Proc[[#This Row],[Requested]]=Proc[[#This Row],[CurrentParent]]</f>
        <v>1</v>
      </c>
      <c r="K1607" s="107" t="str">
        <f>IF(Proc[[#This Row],[Author]]="Marcela Urrego",VLOOKUP(LEFT(Proc[[#This Row],[Requested]],1),Table3[#All],2,0),VLOOKUP(Proc[[#This Row],[Author]],Table4[],2,0))</f>
        <v>HC</v>
      </c>
      <c r="L1607" s="56" t="s">
        <v>1970</v>
      </c>
      <c r="M1607" s="58">
        <v>45800.450960648152</v>
      </c>
      <c r="N1607" s="58">
        <v>45804</v>
      </c>
      <c r="O1607" s="58">
        <v>45804</v>
      </c>
      <c r="P1607" s="61" t="str">
        <f ca="1">IF(Proc[[#This Row],[DaysAgeing]]&gt;5,"yep","on track")</f>
        <v>on track</v>
      </c>
      <c r="Q1607" s="2">
        <f ca="1">IF(Proc[[#This Row],[DateClosed]]="",ABS(NETWORKDAYS(Proc[[#This Row],[DateOpened]],TODAY()))-1,ABS(NETWORKDAYS(Proc[[#This Row],[DateOpened]],Proc[[#This Row],[DateClosed]]))-1)</f>
        <v>2</v>
      </c>
      <c r="R1607" s="61" t="s">
        <v>410</v>
      </c>
      <c r="S1607" s="56"/>
      <c r="T1607" s="153">
        <v>1606</v>
      </c>
    </row>
    <row r="1608" spans="1:20" hidden="1">
      <c r="A1608" s="60" t="s">
        <v>2345</v>
      </c>
      <c r="B1608" s="111" t="str">
        <f>IFERROR(VLOOKUP(Proc[[#This Row],[App]],Table2[],3,0),"open")</f>
        <v>ok</v>
      </c>
      <c r="C1608" s="60" t="s">
        <v>369</v>
      </c>
      <c r="D1608" s="152" t="s">
        <v>8499</v>
      </c>
      <c r="E1608" s="152" t="s">
        <v>2351</v>
      </c>
      <c r="F1608" s="152" t="s">
        <v>2351</v>
      </c>
      <c r="G1608" s="60" t="s">
        <v>400</v>
      </c>
      <c r="H1608" s="56" t="str">
        <f>IF(Proc[[#This Row],[type]]="LFF (MDG-F)",MID(Proc[[#This Row],[Obj]],13,10),"")</f>
        <v/>
      </c>
      <c r="I1608" s="152"/>
      <c r="J1608" s="56" t="b">
        <f>Proc[[#This Row],[Requested]]=Proc[[#This Row],[CurrentParent]]</f>
        <v>1</v>
      </c>
      <c r="K1608" s="107" t="str">
        <f>IF(Proc[[#This Row],[Author]]="Marcela Urrego",VLOOKUP(LEFT(Proc[[#This Row],[Requested]],1),Table3[#All],2,0),VLOOKUP(Proc[[#This Row],[Author]],Table4[],2,0))</f>
        <v>HC</v>
      </c>
      <c r="L1608" s="56" t="s">
        <v>1970</v>
      </c>
      <c r="M1608" s="58">
        <v>45800.450960648152</v>
      </c>
      <c r="N1608" s="58">
        <v>45804</v>
      </c>
      <c r="O1608" s="58">
        <v>45804</v>
      </c>
      <c r="P1608" s="61" t="str">
        <f ca="1">IF(Proc[[#This Row],[DaysAgeing]]&gt;5,"yep","on track")</f>
        <v>on track</v>
      </c>
      <c r="Q1608" s="2">
        <f ca="1">IF(Proc[[#This Row],[DateClosed]]="",ABS(NETWORKDAYS(Proc[[#This Row],[DateOpened]],TODAY()))-1,ABS(NETWORKDAYS(Proc[[#This Row],[DateOpened]],Proc[[#This Row],[DateClosed]]))-1)</f>
        <v>2</v>
      </c>
      <c r="R1608" s="61" t="s">
        <v>410</v>
      </c>
      <c r="S1608" s="56"/>
      <c r="T1608" s="153">
        <v>1607</v>
      </c>
    </row>
    <row r="1609" spans="1:20" hidden="1">
      <c r="A1609" s="60" t="s">
        <v>2345</v>
      </c>
      <c r="B1609" s="111" t="str">
        <f>IFERROR(VLOOKUP(Proc[[#This Row],[App]],Table2[],3,0),"open")</f>
        <v>ok</v>
      </c>
      <c r="C1609" s="60" t="s">
        <v>369</v>
      </c>
      <c r="D1609" s="152" t="s">
        <v>8500</v>
      </c>
      <c r="E1609" s="152" t="s">
        <v>2351</v>
      </c>
      <c r="F1609" s="152" t="s">
        <v>2351</v>
      </c>
      <c r="G1609" s="60" t="s">
        <v>400</v>
      </c>
      <c r="H1609" s="56" t="str">
        <f>IF(Proc[[#This Row],[type]]="LFF (MDG-F)",MID(Proc[[#This Row],[Obj]],13,10),"")</f>
        <v/>
      </c>
      <c r="I1609" s="152"/>
      <c r="J1609" s="56" t="b">
        <f>Proc[[#This Row],[Requested]]=Proc[[#This Row],[CurrentParent]]</f>
        <v>1</v>
      </c>
      <c r="K1609" s="107" t="str">
        <f>IF(Proc[[#This Row],[Author]]="Marcela Urrego",VLOOKUP(LEFT(Proc[[#This Row],[Requested]],1),Table3[#All],2,0),VLOOKUP(Proc[[#This Row],[Author]],Table4[],2,0))</f>
        <v>HC</v>
      </c>
      <c r="L1609" s="56" t="s">
        <v>1970</v>
      </c>
      <c r="M1609" s="58">
        <v>45800.450960648152</v>
      </c>
      <c r="N1609" s="58">
        <v>45804</v>
      </c>
      <c r="O1609" s="58">
        <v>45804</v>
      </c>
      <c r="P1609" s="61" t="str">
        <f ca="1">IF(Proc[[#This Row],[DaysAgeing]]&gt;5,"yep","on track")</f>
        <v>on track</v>
      </c>
      <c r="Q1609" s="2">
        <f ca="1">IF(Proc[[#This Row],[DateClosed]]="",ABS(NETWORKDAYS(Proc[[#This Row],[DateOpened]],TODAY()))-1,ABS(NETWORKDAYS(Proc[[#This Row],[DateOpened]],Proc[[#This Row],[DateClosed]]))-1)</f>
        <v>2</v>
      </c>
      <c r="R1609" s="61" t="s">
        <v>410</v>
      </c>
      <c r="S1609" s="56"/>
      <c r="T1609" s="153">
        <v>1608</v>
      </c>
    </row>
    <row r="1610" spans="1:20" hidden="1">
      <c r="A1610" s="60" t="s">
        <v>2345</v>
      </c>
      <c r="B1610" s="111" t="str">
        <f>IFERROR(VLOOKUP(Proc[[#This Row],[App]],Table2[],3,0),"open")</f>
        <v>ok</v>
      </c>
      <c r="C1610" s="60" t="s">
        <v>369</v>
      </c>
      <c r="D1610" s="152" t="s">
        <v>8501</v>
      </c>
      <c r="E1610" s="152" t="s">
        <v>2351</v>
      </c>
      <c r="F1610" s="152" t="s">
        <v>2351</v>
      </c>
      <c r="G1610" s="60" t="s">
        <v>400</v>
      </c>
      <c r="H1610" s="56" t="str">
        <f>IF(Proc[[#This Row],[type]]="LFF (MDG-F)",MID(Proc[[#This Row],[Obj]],13,10),"")</f>
        <v/>
      </c>
      <c r="I1610" s="152"/>
      <c r="J1610" s="56" t="b">
        <f>Proc[[#This Row],[Requested]]=Proc[[#This Row],[CurrentParent]]</f>
        <v>1</v>
      </c>
      <c r="K1610" s="107" t="str">
        <f>IF(Proc[[#This Row],[Author]]="Marcela Urrego",VLOOKUP(LEFT(Proc[[#This Row],[Requested]],1),Table3[#All],2,0),VLOOKUP(Proc[[#This Row],[Author]],Table4[],2,0))</f>
        <v>HC</v>
      </c>
      <c r="L1610" s="56" t="s">
        <v>1970</v>
      </c>
      <c r="M1610" s="58">
        <v>45800.450960648152</v>
      </c>
      <c r="N1610" s="58">
        <v>45804</v>
      </c>
      <c r="O1610" s="58">
        <v>45804</v>
      </c>
      <c r="P1610" s="61" t="str">
        <f ca="1">IF(Proc[[#This Row],[DaysAgeing]]&gt;5,"yep","on track")</f>
        <v>on track</v>
      </c>
      <c r="Q1610" s="2">
        <f ca="1">IF(Proc[[#This Row],[DateClosed]]="",ABS(NETWORKDAYS(Proc[[#This Row],[DateOpened]],TODAY()))-1,ABS(NETWORKDAYS(Proc[[#This Row],[DateOpened]],Proc[[#This Row],[DateClosed]]))-1)</f>
        <v>2</v>
      </c>
      <c r="R1610" s="61" t="s">
        <v>410</v>
      </c>
      <c r="S1610" s="56"/>
      <c r="T1610" s="153">
        <v>1609</v>
      </c>
    </row>
    <row r="1611" spans="1:20" hidden="1">
      <c r="A1611" s="60" t="s">
        <v>2345</v>
      </c>
      <c r="B1611" s="111" t="str">
        <f>IFERROR(VLOOKUP(Proc[[#This Row],[App]],Table2[],3,0),"open")</f>
        <v>ok</v>
      </c>
      <c r="C1611" s="60" t="s">
        <v>369</v>
      </c>
      <c r="D1611" s="152" t="s">
        <v>8502</v>
      </c>
      <c r="E1611" s="152" t="s">
        <v>2351</v>
      </c>
      <c r="F1611" s="152" t="s">
        <v>2351</v>
      </c>
      <c r="G1611" s="60" t="s">
        <v>400</v>
      </c>
      <c r="H1611" s="56" t="str">
        <f>IF(Proc[[#This Row],[type]]="LFF (MDG-F)",MID(Proc[[#This Row],[Obj]],13,10),"")</f>
        <v/>
      </c>
      <c r="I1611" s="152"/>
      <c r="J1611" s="56" t="b">
        <f>Proc[[#This Row],[Requested]]=Proc[[#This Row],[CurrentParent]]</f>
        <v>1</v>
      </c>
      <c r="K1611" s="107" t="str">
        <f>IF(Proc[[#This Row],[Author]]="Marcela Urrego",VLOOKUP(LEFT(Proc[[#This Row],[Requested]],1),Table3[#All],2,0),VLOOKUP(Proc[[#This Row],[Author]],Table4[],2,0))</f>
        <v>HC</v>
      </c>
      <c r="L1611" s="56" t="s">
        <v>1970</v>
      </c>
      <c r="M1611" s="58">
        <v>45800.450960648152</v>
      </c>
      <c r="N1611" s="58">
        <v>45804</v>
      </c>
      <c r="O1611" s="58">
        <v>45804</v>
      </c>
      <c r="P1611" s="61" t="str">
        <f ca="1">IF(Proc[[#This Row],[DaysAgeing]]&gt;5,"yep","on track")</f>
        <v>on track</v>
      </c>
      <c r="Q1611" s="2">
        <f ca="1">IF(Proc[[#This Row],[DateClosed]]="",ABS(NETWORKDAYS(Proc[[#This Row],[DateOpened]],TODAY()))-1,ABS(NETWORKDAYS(Proc[[#This Row],[DateOpened]],Proc[[#This Row],[DateClosed]]))-1)</f>
        <v>2</v>
      </c>
      <c r="R1611" s="61" t="s">
        <v>410</v>
      </c>
      <c r="S1611" s="56"/>
      <c r="T1611" s="153">
        <v>1610</v>
      </c>
    </row>
    <row r="1612" spans="1:20" hidden="1">
      <c r="A1612" s="60" t="s">
        <v>2345</v>
      </c>
      <c r="B1612" s="111" t="str">
        <f>IFERROR(VLOOKUP(Proc[[#This Row],[App]],Table2[],3,0),"open")</f>
        <v>ok</v>
      </c>
      <c r="C1612" s="60" t="s">
        <v>369</v>
      </c>
      <c r="D1612" s="152" t="s">
        <v>8503</v>
      </c>
      <c r="E1612" s="152" t="s">
        <v>2351</v>
      </c>
      <c r="F1612" s="152" t="s">
        <v>2351</v>
      </c>
      <c r="G1612" s="60" t="s">
        <v>400</v>
      </c>
      <c r="H1612" s="56" t="str">
        <f>IF(Proc[[#This Row],[type]]="LFF (MDG-F)",MID(Proc[[#This Row],[Obj]],13,10),"")</f>
        <v/>
      </c>
      <c r="I1612" s="152"/>
      <c r="J1612" s="56" t="b">
        <f>Proc[[#This Row],[Requested]]=Proc[[#This Row],[CurrentParent]]</f>
        <v>1</v>
      </c>
      <c r="K1612" s="107" t="str">
        <f>IF(Proc[[#This Row],[Author]]="Marcela Urrego",VLOOKUP(LEFT(Proc[[#This Row],[Requested]],1),Table3[#All],2,0),VLOOKUP(Proc[[#This Row],[Author]],Table4[],2,0))</f>
        <v>HC</v>
      </c>
      <c r="L1612" s="56" t="s">
        <v>1970</v>
      </c>
      <c r="M1612" s="58">
        <v>45800.450960648152</v>
      </c>
      <c r="N1612" s="58">
        <v>45804</v>
      </c>
      <c r="O1612" s="58">
        <v>45804</v>
      </c>
      <c r="P1612" s="61" t="str">
        <f ca="1">IF(Proc[[#This Row],[DaysAgeing]]&gt;5,"yep","on track")</f>
        <v>on track</v>
      </c>
      <c r="Q1612" s="2">
        <f ca="1">IF(Proc[[#This Row],[DateClosed]]="",ABS(NETWORKDAYS(Proc[[#This Row],[DateOpened]],TODAY()))-1,ABS(NETWORKDAYS(Proc[[#This Row],[DateOpened]],Proc[[#This Row],[DateClosed]]))-1)</f>
        <v>2</v>
      </c>
      <c r="R1612" s="61" t="s">
        <v>410</v>
      </c>
      <c r="S1612" s="56"/>
      <c r="T1612" s="153">
        <v>1611</v>
      </c>
    </row>
    <row r="1613" spans="1:20" hidden="1">
      <c r="A1613" s="60" t="s">
        <v>2345</v>
      </c>
      <c r="B1613" s="111" t="str">
        <f>IFERROR(VLOOKUP(Proc[[#This Row],[App]],Table2[],3,0),"open")</f>
        <v>ok</v>
      </c>
      <c r="C1613" s="60" t="s">
        <v>369</v>
      </c>
      <c r="D1613" s="152" t="s">
        <v>8504</v>
      </c>
      <c r="E1613" s="152" t="s">
        <v>2351</v>
      </c>
      <c r="F1613" s="152" t="s">
        <v>2351</v>
      </c>
      <c r="G1613" s="60" t="s">
        <v>400</v>
      </c>
      <c r="H1613" s="56" t="str">
        <f>IF(Proc[[#This Row],[type]]="LFF (MDG-F)",MID(Proc[[#This Row],[Obj]],13,10),"")</f>
        <v/>
      </c>
      <c r="I1613" s="152"/>
      <c r="J1613" s="56" t="b">
        <f>Proc[[#This Row],[Requested]]=Proc[[#This Row],[CurrentParent]]</f>
        <v>1</v>
      </c>
      <c r="K1613" s="107" t="str">
        <f>IF(Proc[[#This Row],[Author]]="Marcela Urrego",VLOOKUP(LEFT(Proc[[#This Row],[Requested]],1),Table3[#All],2,0),VLOOKUP(Proc[[#This Row],[Author]],Table4[],2,0))</f>
        <v>HC</v>
      </c>
      <c r="L1613" s="56" t="s">
        <v>1970</v>
      </c>
      <c r="M1613" s="58">
        <v>45800.450960648152</v>
      </c>
      <c r="N1613" s="58">
        <v>45804</v>
      </c>
      <c r="O1613" s="58">
        <v>45804</v>
      </c>
      <c r="P1613" s="61" t="str">
        <f ca="1">IF(Proc[[#This Row],[DaysAgeing]]&gt;5,"yep","on track")</f>
        <v>on track</v>
      </c>
      <c r="Q1613" s="2">
        <f ca="1">IF(Proc[[#This Row],[DateClosed]]="",ABS(NETWORKDAYS(Proc[[#This Row],[DateOpened]],TODAY()))-1,ABS(NETWORKDAYS(Proc[[#This Row],[DateOpened]],Proc[[#This Row],[DateClosed]]))-1)</f>
        <v>2</v>
      </c>
      <c r="R1613" s="61" t="s">
        <v>410</v>
      </c>
      <c r="S1613" s="56"/>
      <c r="T1613" s="153">
        <v>1612</v>
      </c>
    </row>
    <row r="1614" spans="1:20" hidden="1">
      <c r="A1614" s="60" t="s">
        <v>2345</v>
      </c>
      <c r="B1614" s="111" t="str">
        <f>IFERROR(VLOOKUP(Proc[[#This Row],[App]],Table2[],3,0),"open")</f>
        <v>ok</v>
      </c>
      <c r="C1614" s="60" t="s">
        <v>369</v>
      </c>
      <c r="D1614" s="152" t="s">
        <v>8505</v>
      </c>
      <c r="E1614" s="152" t="s">
        <v>2351</v>
      </c>
      <c r="F1614" s="152" t="s">
        <v>2351</v>
      </c>
      <c r="G1614" s="60" t="s">
        <v>400</v>
      </c>
      <c r="H1614" s="56" t="str">
        <f>IF(Proc[[#This Row],[type]]="LFF (MDG-F)",MID(Proc[[#This Row],[Obj]],13,10),"")</f>
        <v/>
      </c>
      <c r="I1614" s="152"/>
      <c r="J1614" s="56" t="b">
        <f>Proc[[#This Row],[Requested]]=Proc[[#This Row],[CurrentParent]]</f>
        <v>1</v>
      </c>
      <c r="K1614" s="107" t="str">
        <f>IF(Proc[[#This Row],[Author]]="Marcela Urrego",VLOOKUP(LEFT(Proc[[#This Row],[Requested]],1),Table3[#All],2,0),VLOOKUP(Proc[[#This Row],[Author]],Table4[],2,0))</f>
        <v>HC</v>
      </c>
      <c r="L1614" s="56" t="s">
        <v>1970</v>
      </c>
      <c r="M1614" s="58">
        <v>45800.450960648152</v>
      </c>
      <c r="N1614" s="58">
        <v>45804</v>
      </c>
      <c r="O1614" s="58">
        <v>45804</v>
      </c>
      <c r="P1614" s="61" t="str">
        <f ca="1">IF(Proc[[#This Row],[DaysAgeing]]&gt;5,"yep","on track")</f>
        <v>on track</v>
      </c>
      <c r="Q1614" s="2">
        <f ca="1">IF(Proc[[#This Row],[DateClosed]]="",ABS(NETWORKDAYS(Proc[[#This Row],[DateOpened]],TODAY()))-1,ABS(NETWORKDAYS(Proc[[#This Row],[DateOpened]],Proc[[#This Row],[DateClosed]]))-1)</f>
        <v>2</v>
      </c>
      <c r="R1614" s="61" t="s">
        <v>410</v>
      </c>
      <c r="S1614" s="56"/>
      <c r="T1614" s="153">
        <v>1613</v>
      </c>
    </row>
    <row r="1615" spans="1:20" hidden="1">
      <c r="A1615" s="60" t="s">
        <v>2345</v>
      </c>
      <c r="B1615" s="111" t="str">
        <f>IFERROR(VLOOKUP(Proc[[#This Row],[App]],Table2[],3,0),"open")</f>
        <v>ok</v>
      </c>
      <c r="C1615" s="60" t="s">
        <v>369</v>
      </c>
      <c r="D1615" s="152" t="s">
        <v>8506</v>
      </c>
      <c r="E1615" s="152" t="s">
        <v>2351</v>
      </c>
      <c r="F1615" s="152" t="s">
        <v>2351</v>
      </c>
      <c r="G1615" s="60" t="s">
        <v>400</v>
      </c>
      <c r="H1615" s="56" t="str">
        <f>IF(Proc[[#This Row],[type]]="LFF (MDG-F)",MID(Proc[[#This Row],[Obj]],13,10),"")</f>
        <v/>
      </c>
      <c r="I1615" s="152"/>
      <c r="J1615" s="56" t="b">
        <f>Proc[[#This Row],[Requested]]=Proc[[#This Row],[CurrentParent]]</f>
        <v>1</v>
      </c>
      <c r="K1615" s="107" t="str">
        <f>IF(Proc[[#This Row],[Author]]="Marcela Urrego",VLOOKUP(LEFT(Proc[[#This Row],[Requested]],1),Table3[#All],2,0),VLOOKUP(Proc[[#This Row],[Author]],Table4[],2,0))</f>
        <v>HC</v>
      </c>
      <c r="L1615" s="56" t="s">
        <v>1970</v>
      </c>
      <c r="M1615" s="58">
        <v>45800.450960648152</v>
      </c>
      <c r="N1615" s="58">
        <v>45804</v>
      </c>
      <c r="O1615" s="58">
        <v>45804</v>
      </c>
      <c r="P1615" s="61" t="str">
        <f ca="1">IF(Proc[[#This Row],[DaysAgeing]]&gt;5,"yep","on track")</f>
        <v>on track</v>
      </c>
      <c r="Q1615" s="2">
        <f ca="1">IF(Proc[[#This Row],[DateClosed]]="",ABS(NETWORKDAYS(Proc[[#This Row],[DateOpened]],TODAY()))-1,ABS(NETWORKDAYS(Proc[[#This Row],[DateOpened]],Proc[[#This Row],[DateClosed]]))-1)</f>
        <v>2</v>
      </c>
      <c r="R1615" s="61" t="s">
        <v>410</v>
      </c>
      <c r="S1615" s="56"/>
      <c r="T1615" s="153">
        <v>1614</v>
      </c>
    </row>
    <row r="1616" spans="1:20" hidden="1">
      <c r="A1616" s="60" t="s">
        <v>2345</v>
      </c>
      <c r="B1616" s="111" t="str">
        <f>IFERROR(VLOOKUP(Proc[[#This Row],[App]],Table2[],3,0),"open")</f>
        <v>ok</v>
      </c>
      <c r="C1616" s="60" t="s">
        <v>369</v>
      </c>
      <c r="D1616" s="152" t="s">
        <v>8507</v>
      </c>
      <c r="E1616" s="152" t="s">
        <v>2351</v>
      </c>
      <c r="F1616" s="152" t="s">
        <v>2351</v>
      </c>
      <c r="G1616" s="60" t="s">
        <v>400</v>
      </c>
      <c r="H1616" s="56" t="str">
        <f>IF(Proc[[#This Row],[type]]="LFF (MDG-F)",MID(Proc[[#This Row],[Obj]],13,10),"")</f>
        <v/>
      </c>
      <c r="I1616" s="152"/>
      <c r="J1616" s="56" t="b">
        <f>Proc[[#This Row],[Requested]]=Proc[[#This Row],[CurrentParent]]</f>
        <v>1</v>
      </c>
      <c r="K1616" s="107" t="str">
        <f>IF(Proc[[#This Row],[Author]]="Marcela Urrego",VLOOKUP(LEFT(Proc[[#This Row],[Requested]],1),Table3[#All],2,0),VLOOKUP(Proc[[#This Row],[Author]],Table4[],2,0))</f>
        <v>HC</v>
      </c>
      <c r="L1616" s="56" t="s">
        <v>1970</v>
      </c>
      <c r="M1616" s="58">
        <v>45800.450960648152</v>
      </c>
      <c r="N1616" s="58">
        <v>45804</v>
      </c>
      <c r="O1616" s="58">
        <v>45804</v>
      </c>
      <c r="P1616" s="61" t="str">
        <f ca="1">IF(Proc[[#This Row],[DaysAgeing]]&gt;5,"yep","on track")</f>
        <v>on track</v>
      </c>
      <c r="Q1616" s="2">
        <f ca="1">IF(Proc[[#This Row],[DateClosed]]="",ABS(NETWORKDAYS(Proc[[#This Row],[DateOpened]],TODAY()))-1,ABS(NETWORKDAYS(Proc[[#This Row],[DateOpened]],Proc[[#This Row],[DateClosed]]))-1)</f>
        <v>2</v>
      </c>
      <c r="R1616" s="61" t="s">
        <v>410</v>
      </c>
      <c r="S1616" s="56"/>
      <c r="T1616" s="153">
        <v>1615</v>
      </c>
    </row>
    <row r="1617" spans="1:20" hidden="1">
      <c r="A1617" s="60" t="s">
        <v>2345</v>
      </c>
      <c r="B1617" s="111" t="str">
        <f>IFERROR(VLOOKUP(Proc[[#This Row],[App]],Table2[],3,0),"open")</f>
        <v>ok</v>
      </c>
      <c r="C1617" s="60" t="s">
        <v>369</v>
      </c>
      <c r="D1617" s="152" t="s">
        <v>8508</v>
      </c>
      <c r="E1617" s="152" t="s">
        <v>2351</v>
      </c>
      <c r="F1617" s="152" t="s">
        <v>2351</v>
      </c>
      <c r="G1617" s="60" t="s">
        <v>400</v>
      </c>
      <c r="H1617" s="56" t="str">
        <f>IF(Proc[[#This Row],[type]]="LFF (MDG-F)",MID(Proc[[#This Row],[Obj]],13,10),"")</f>
        <v/>
      </c>
      <c r="I1617" s="152"/>
      <c r="J1617" s="56" t="b">
        <f>Proc[[#This Row],[Requested]]=Proc[[#This Row],[CurrentParent]]</f>
        <v>1</v>
      </c>
      <c r="K1617" s="107" t="str">
        <f>IF(Proc[[#This Row],[Author]]="Marcela Urrego",VLOOKUP(LEFT(Proc[[#This Row],[Requested]],1),Table3[#All],2,0),VLOOKUP(Proc[[#This Row],[Author]],Table4[],2,0))</f>
        <v>HC</v>
      </c>
      <c r="L1617" s="56" t="s">
        <v>1970</v>
      </c>
      <c r="M1617" s="58">
        <v>45800.450960648152</v>
      </c>
      <c r="N1617" s="58">
        <v>45804</v>
      </c>
      <c r="O1617" s="58">
        <v>45804</v>
      </c>
      <c r="P1617" s="61" t="str">
        <f ca="1">IF(Proc[[#This Row],[DaysAgeing]]&gt;5,"yep","on track")</f>
        <v>on track</v>
      </c>
      <c r="Q1617" s="2">
        <f ca="1">IF(Proc[[#This Row],[DateClosed]]="",ABS(NETWORKDAYS(Proc[[#This Row],[DateOpened]],TODAY()))-1,ABS(NETWORKDAYS(Proc[[#This Row],[DateOpened]],Proc[[#This Row],[DateClosed]]))-1)</f>
        <v>2</v>
      </c>
      <c r="R1617" s="61" t="s">
        <v>410</v>
      </c>
      <c r="S1617" s="56"/>
      <c r="T1617" s="153">
        <v>1616</v>
      </c>
    </row>
    <row r="1618" spans="1:20" hidden="1">
      <c r="A1618" s="60" t="s">
        <v>2345</v>
      </c>
      <c r="B1618" s="111" t="str">
        <f>IFERROR(VLOOKUP(Proc[[#This Row],[App]],Table2[],3,0),"open")</f>
        <v>ok</v>
      </c>
      <c r="C1618" s="60" t="s">
        <v>369</v>
      </c>
      <c r="D1618" s="152" t="s">
        <v>8509</v>
      </c>
      <c r="E1618" s="152" t="s">
        <v>2351</v>
      </c>
      <c r="F1618" s="152" t="s">
        <v>2351</v>
      </c>
      <c r="G1618" s="60" t="s">
        <v>400</v>
      </c>
      <c r="H1618" s="56" t="str">
        <f>IF(Proc[[#This Row],[type]]="LFF (MDG-F)",MID(Proc[[#This Row],[Obj]],13,10),"")</f>
        <v/>
      </c>
      <c r="I1618" s="152"/>
      <c r="J1618" s="56" t="b">
        <f>Proc[[#This Row],[Requested]]=Proc[[#This Row],[CurrentParent]]</f>
        <v>1</v>
      </c>
      <c r="K1618" s="107" t="str">
        <f>IF(Proc[[#This Row],[Author]]="Marcela Urrego",VLOOKUP(LEFT(Proc[[#This Row],[Requested]],1),Table3[#All],2,0),VLOOKUP(Proc[[#This Row],[Author]],Table4[],2,0))</f>
        <v>HC</v>
      </c>
      <c r="L1618" s="56" t="s">
        <v>1970</v>
      </c>
      <c r="M1618" s="58">
        <v>45800.450960648152</v>
      </c>
      <c r="N1618" s="58">
        <v>45804</v>
      </c>
      <c r="O1618" s="58">
        <v>45804</v>
      </c>
      <c r="P1618" s="61" t="str">
        <f ca="1">IF(Proc[[#This Row],[DaysAgeing]]&gt;5,"yep","on track")</f>
        <v>on track</v>
      </c>
      <c r="Q1618" s="2">
        <f ca="1">IF(Proc[[#This Row],[DateClosed]]="",ABS(NETWORKDAYS(Proc[[#This Row],[DateOpened]],TODAY()))-1,ABS(NETWORKDAYS(Proc[[#This Row],[DateOpened]],Proc[[#This Row],[DateClosed]]))-1)</f>
        <v>2</v>
      </c>
      <c r="R1618" s="61" t="s">
        <v>410</v>
      </c>
      <c r="S1618" s="56"/>
      <c r="T1618" s="153">
        <v>1617</v>
      </c>
    </row>
    <row r="1619" spans="1:20" hidden="1">
      <c r="A1619" s="60" t="s">
        <v>2345</v>
      </c>
      <c r="B1619" s="111" t="str">
        <f>IFERROR(VLOOKUP(Proc[[#This Row],[App]],Table2[],3,0),"open")</f>
        <v>ok</v>
      </c>
      <c r="C1619" s="60" t="s">
        <v>369</v>
      </c>
      <c r="D1619" s="152" t="s">
        <v>8510</v>
      </c>
      <c r="E1619" s="152" t="s">
        <v>2351</v>
      </c>
      <c r="F1619" s="85" t="s">
        <v>2351</v>
      </c>
      <c r="G1619" s="60" t="s">
        <v>400</v>
      </c>
      <c r="H1619" s="56" t="str">
        <f>IF(Proc[[#This Row],[type]]="LFF (MDG-F)",MID(Proc[[#This Row],[Obj]],13,10),"")</f>
        <v/>
      </c>
      <c r="I1619" s="152"/>
      <c r="J1619" s="56" t="b">
        <f>Proc[[#This Row],[Requested]]=Proc[[#This Row],[CurrentParent]]</f>
        <v>1</v>
      </c>
      <c r="K1619" s="107" t="str">
        <f>IF(Proc[[#This Row],[Author]]="Marcela Urrego",VLOOKUP(LEFT(Proc[[#This Row],[Requested]],1),Table3[#All],2,0),VLOOKUP(Proc[[#This Row],[Author]],Table4[],2,0))</f>
        <v>HC</v>
      </c>
      <c r="L1619" s="56" t="s">
        <v>1970</v>
      </c>
      <c r="M1619" s="58">
        <v>45800.450960648152</v>
      </c>
      <c r="N1619" s="58">
        <v>45804</v>
      </c>
      <c r="O1619" s="58">
        <v>45804</v>
      </c>
      <c r="P1619" s="61" t="str">
        <f ca="1">IF(Proc[[#This Row],[DaysAgeing]]&gt;5,"yep","on track")</f>
        <v>on track</v>
      </c>
      <c r="Q1619" s="2">
        <f ca="1">IF(Proc[[#This Row],[DateClosed]]="",ABS(NETWORKDAYS(Proc[[#This Row],[DateOpened]],TODAY()))-1,ABS(NETWORKDAYS(Proc[[#This Row],[DateOpened]],Proc[[#This Row],[DateClosed]]))-1)</f>
        <v>2</v>
      </c>
      <c r="R1619" s="61" t="s">
        <v>410</v>
      </c>
      <c r="S1619" s="56"/>
      <c r="T1619" s="153">
        <v>1618</v>
      </c>
    </row>
    <row r="1620" spans="1:20" hidden="1">
      <c r="A1620" s="60" t="s">
        <v>2345</v>
      </c>
      <c r="B1620" s="111" t="str">
        <f>IFERROR(VLOOKUP(Proc[[#This Row],[App]],Table2[],3,0),"open")</f>
        <v>ok</v>
      </c>
      <c r="C1620" s="60" t="s">
        <v>369</v>
      </c>
      <c r="D1620" s="152" t="s">
        <v>8511</v>
      </c>
      <c r="E1620" s="152" t="s">
        <v>2351</v>
      </c>
      <c r="F1620" s="152" t="s">
        <v>2351</v>
      </c>
      <c r="G1620" s="60" t="s">
        <v>400</v>
      </c>
      <c r="H1620" s="56" t="str">
        <f>IF(Proc[[#This Row],[type]]="LFF (MDG-F)",MID(Proc[[#This Row],[Obj]],13,10),"")</f>
        <v/>
      </c>
      <c r="I1620" s="152"/>
      <c r="J1620" s="56" t="b">
        <f>Proc[[#This Row],[Requested]]=Proc[[#This Row],[CurrentParent]]</f>
        <v>1</v>
      </c>
      <c r="K1620" s="107" t="str">
        <f>IF(Proc[[#This Row],[Author]]="Marcela Urrego",VLOOKUP(LEFT(Proc[[#This Row],[Requested]],1),Table3[#All],2,0),VLOOKUP(Proc[[#This Row],[Author]],Table4[],2,0))</f>
        <v>HC</v>
      </c>
      <c r="L1620" s="56" t="s">
        <v>1970</v>
      </c>
      <c r="M1620" s="58">
        <v>45800.450960648152</v>
      </c>
      <c r="N1620" s="58">
        <v>45804</v>
      </c>
      <c r="O1620" s="58">
        <v>45804</v>
      </c>
      <c r="P1620" s="61" t="str">
        <f ca="1">IF(Proc[[#This Row],[DaysAgeing]]&gt;5,"yep","on track")</f>
        <v>on track</v>
      </c>
      <c r="Q1620" s="2">
        <f ca="1">IF(Proc[[#This Row],[DateClosed]]="",ABS(NETWORKDAYS(Proc[[#This Row],[DateOpened]],TODAY()))-1,ABS(NETWORKDAYS(Proc[[#This Row],[DateOpened]],Proc[[#This Row],[DateClosed]]))-1)</f>
        <v>2</v>
      </c>
      <c r="R1620" s="61" t="s">
        <v>410</v>
      </c>
      <c r="S1620" s="56"/>
      <c r="T1620" s="153">
        <v>1619</v>
      </c>
    </row>
    <row r="1621" spans="1:20" hidden="1">
      <c r="A1621" s="60" t="s">
        <v>2345</v>
      </c>
      <c r="B1621" s="111" t="str">
        <f>IFERROR(VLOOKUP(Proc[[#This Row],[App]],Table2[],3,0),"open")</f>
        <v>ok</v>
      </c>
      <c r="C1621" s="60" t="s">
        <v>369</v>
      </c>
      <c r="D1621" s="152" t="s">
        <v>8512</v>
      </c>
      <c r="E1621" s="152" t="s">
        <v>2351</v>
      </c>
      <c r="F1621" s="152" t="s">
        <v>2351</v>
      </c>
      <c r="G1621" s="60" t="s">
        <v>400</v>
      </c>
      <c r="H1621" s="56" t="str">
        <f>IF(Proc[[#This Row],[type]]="LFF (MDG-F)",MID(Proc[[#This Row],[Obj]],13,10),"")</f>
        <v/>
      </c>
      <c r="I1621" s="152"/>
      <c r="J1621" s="56" t="b">
        <f>Proc[[#This Row],[Requested]]=Proc[[#This Row],[CurrentParent]]</f>
        <v>1</v>
      </c>
      <c r="K1621" s="107" t="str">
        <f>IF(Proc[[#This Row],[Author]]="Marcela Urrego",VLOOKUP(LEFT(Proc[[#This Row],[Requested]],1),Table3[#All],2,0),VLOOKUP(Proc[[#This Row],[Author]],Table4[],2,0))</f>
        <v>HC</v>
      </c>
      <c r="L1621" s="56" t="s">
        <v>1970</v>
      </c>
      <c r="M1621" s="58">
        <v>45800.450960648152</v>
      </c>
      <c r="N1621" s="58">
        <v>45804</v>
      </c>
      <c r="O1621" s="58">
        <v>45804</v>
      </c>
      <c r="P1621" s="61" t="str">
        <f ca="1">IF(Proc[[#This Row],[DaysAgeing]]&gt;5,"yep","on track")</f>
        <v>on track</v>
      </c>
      <c r="Q1621" s="2">
        <f ca="1">IF(Proc[[#This Row],[DateClosed]]="",ABS(NETWORKDAYS(Proc[[#This Row],[DateOpened]],TODAY()))-1,ABS(NETWORKDAYS(Proc[[#This Row],[DateOpened]],Proc[[#This Row],[DateClosed]]))-1)</f>
        <v>2</v>
      </c>
      <c r="R1621" s="61" t="s">
        <v>410</v>
      </c>
      <c r="S1621" s="56"/>
      <c r="T1621" s="153">
        <v>1620</v>
      </c>
    </row>
    <row r="1622" spans="1:20" hidden="1">
      <c r="A1622" s="60" t="s">
        <v>2345</v>
      </c>
      <c r="B1622" s="111" t="str">
        <f>IFERROR(VLOOKUP(Proc[[#This Row],[App]],Table2[],3,0),"open")</f>
        <v>ok</v>
      </c>
      <c r="C1622" s="60" t="s">
        <v>369</v>
      </c>
      <c r="D1622" s="152" t="s">
        <v>8513</v>
      </c>
      <c r="E1622" s="152" t="s">
        <v>2351</v>
      </c>
      <c r="F1622" s="152" t="s">
        <v>2351</v>
      </c>
      <c r="G1622" s="60" t="s">
        <v>400</v>
      </c>
      <c r="H1622" s="56" t="str">
        <f>IF(Proc[[#This Row],[type]]="LFF (MDG-F)",MID(Proc[[#This Row],[Obj]],13,10),"")</f>
        <v/>
      </c>
      <c r="I1622" s="152"/>
      <c r="J1622" s="56" t="b">
        <f>Proc[[#This Row],[Requested]]=Proc[[#This Row],[CurrentParent]]</f>
        <v>1</v>
      </c>
      <c r="K1622" s="107" t="str">
        <f>IF(Proc[[#This Row],[Author]]="Marcela Urrego",VLOOKUP(LEFT(Proc[[#This Row],[Requested]],1),Table3[#All],2,0),VLOOKUP(Proc[[#This Row],[Author]],Table4[],2,0))</f>
        <v>HC</v>
      </c>
      <c r="L1622" s="56" t="s">
        <v>1970</v>
      </c>
      <c r="M1622" s="58">
        <v>45800.450960648152</v>
      </c>
      <c r="N1622" s="58">
        <v>45804</v>
      </c>
      <c r="O1622" s="58">
        <v>45804</v>
      </c>
      <c r="P1622" s="61" t="str">
        <f ca="1">IF(Proc[[#This Row],[DaysAgeing]]&gt;5,"yep","on track")</f>
        <v>on track</v>
      </c>
      <c r="Q1622" s="2">
        <f ca="1">IF(Proc[[#This Row],[DateClosed]]="",ABS(NETWORKDAYS(Proc[[#This Row],[DateOpened]],TODAY()))-1,ABS(NETWORKDAYS(Proc[[#This Row],[DateOpened]],Proc[[#This Row],[DateClosed]]))-1)</f>
        <v>2</v>
      </c>
      <c r="R1622" s="61" t="s">
        <v>410</v>
      </c>
      <c r="S1622" s="56"/>
      <c r="T1622" s="153">
        <v>1621</v>
      </c>
    </row>
    <row r="1623" spans="1:20" hidden="1">
      <c r="A1623" s="60" t="s">
        <v>2345</v>
      </c>
      <c r="B1623" s="111" t="str">
        <f>IFERROR(VLOOKUP(Proc[[#This Row],[App]],Table2[],3,0),"open")</f>
        <v>ok</v>
      </c>
      <c r="C1623" s="60" t="s">
        <v>369</v>
      </c>
      <c r="D1623" s="152" t="s">
        <v>8514</v>
      </c>
      <c r="E1623" s="152" t="s">
        <v>2351</v>
      </c>
      <c r="F1623" s="152" t="s">
        <v>2351</v>
      </c>
      <c r="G1623" s="60" t="s">
        <v>400</v>
      </c>
      <c r="H1623" s="56" t="str">
        <f>IF(Proc[[#This Row],[type]]="LFF (MDG-F)",MID(Proc[[#This Row],[Obj]],13,10),"")</f>
        <v/>
      </c>
      <c r="I1623" s="152"/>
      <c r="J1623" s="56" t="b">
        <f>Proc[[#This Row],[Requested]]=Proc[[#This Row],[CurrentParent]]</f>
        <v>1</v>
      </c>
      <c r="K1623" s="107" t="str">
        <f>IF(Proc[[#This Row],[Author]]="Marcela Urrego",VLOOKUP(LEFT(Proc[[#This Row],[Requested]],1),Table3[#All],2,0),VLOOKUP(Proc[[#This Row],[Author]],Table4[],2,0))</f>
        <v>HC</v>
      </c>
      <c r="L1623" s="56" t="s">
        <v>1970</v>
      </c>
      <c r="M1623" s="58">
        <v>45800.450960648152</v>
      </c>
      <c r="N1623" s="58">
        <v>45804</v>
      </c>
      <c r="O1623" s="58">
        <v>45804</v>
      </c>
      <c r="P1623" s="61" t="str">
        <f ca="1">IF(Proc[[#This Row],[DaysAgeing]]&gt;5,"yep","on track")</f>
        <v>on track</v>
      </c>
      <c r="Q1623" s="2">
        <f ca="1">IF(Proc[[#This Row],[DateClosed]]="",ABS(NETWORKDAYS(Proc[[#This Row],[DateOpened]],TODAY()))-1,ABS(NETWORKDAYS(Proc[[#This Row],[DateOpened]],Proc[[#This Row],[DateClosed]]))-1)</f>
        <v>2</v>
      </c>
      <c r="R1623" s="61" t="s">
        <v>410</v>
      </c>
      <c r="S1623" s="56"/>
      <c r="T1623" s="153">
        <v>1622</v>
      </c>
    </row>
    <row r="1624" spans="1:20" hidden="1">
      <c r="A1624" s="60" t="s">
        <v>2345</v>
      </c>
      <c r="B1624" s="111" t="str">
        <f>IFERROR(VLOOKUP(Proc[[#This Row],[App]],Table2[],3,0),"open")</f>
        <v>ok</v>
      </c>
      <c r="C1624" s="60" t="s">
        <v>369</v>
      </c>
      <c r="D1624" s="152" t="s">
        <v>8515</v>
      </c>
      <c r="E1624" s="152" t="s">
        <v>2351</v>
      </c>
      <c r="F1624" s="152" t="s">
        <v>2351</v>
      </c>
      <c r="G1624" s="60" t="s">
        <v>400</v>
      </c>
      <c r="H1624" s="56" t="str">
        <f>IF(Proc[[#This Row],[type]]="LFF (MDG-F)",MID(Proc[[#This Row],[Obj]],13,10),"")</f>
        <v/>
      </c>
      <c r="I1624" s="152"/>
      <c r="J1624" s="56" t="b">
        <f>Proc[[#This Row],[Requested]]=Proc[[#This Row],[CurrentParent]]</f>
        <v>1</v>
      </c>
      <c r="K1624" s="107" t="str">
        <f>IF(Proc[[#This Row],[Author]]="Marcela Urrego",VLOOKUP(LEFT(Proc[[#This Row],[Requested]],1),Table3[#All],2,0),VLOOKUP(Proc[[#This Row],[Author]],Table4[],2,0))</f>
        <v>HC</v>
      </c>
      <c r="L1624" s="56" t="s">
        <v>1970</v>
      </c>
      <c r="M1624" s="58">
        <v>45800.450960648152</v>
      </c>
      <c r="N1624" s="58">
        <v>45804</v>
      </c>
      <c r="O1624" s="58">
        <v>45804</v>
      </c>
      <c r="P1624" s="61" t="str">
        <f ca="1">IF(Proc[[#This Row],[DaysAgeing]]&gt;5,"yep","on track")</f>
        <v>on track</v>
      </c>
      <c r="Q1624" s="2">
        <f ca="1">IF(Proc[[#This Row],[DateClosed]]="",ABS(NETWORKDAYS(Proc[[#This Row],[DateOpened]],TODAY()))-1,ABS(NETWORKDAYS(Proc[[#This Row],[DateOpened]],Proc[[#This Row],[DateClosed]]))-1)</f>
        <v>2</v>
      </c>
      <c r="R1624" s="61" t="s">
        <v>410</v>
      </c>
      <c r="S1624" s="56"/>
      <c r="T1624" s="153">
        <v>1623</v>
      </c>
    </row>
    <row r="1625" spans="1:20" hidden="1">
      <c r="A1625" s="60" t="s">
        <v>2345</v>
      </c>
      <c r="B1625" s="111" t="str">
        <f>IFERROR(VLOOKUP(Proc[[#This Row],[App]],Table2[],3,0),"open")</f>
        <v>ok</v>
      </c>
      <c r="C1625" s="60" t="s">
        <v>369</v>
      </c>
      <c r="D1625" s="152" t="s">
        <v>8516</v>
      </c>
      <c r="E1625" s="152" t="s">
        <v>2351</v>
      </c>
      <c r="F1625" s="152" t="s">
        <v>2351</v>
      </c>
      <c r="G1625" s="60" t="s">
        <v>400</v>
      </c>
      <c r="H1625" s="56" t="str">
        <f>IF(Proc[[#This Row],[type]]="LFF (MDG-F)",MID(Proc[[#This Row],[Obj]],13,10),"")</f>
        <v/>
      </c>
      <c r="I1625" s="152"/>
      <c r="J1625" s="56" t="b">
        <f>Proc[[#This Row],[Requested]]=Proc[[#This Row],[CurrentParent]]</f>
        <v>1</v>
      </c>
      <c r="K1625" s="107" t="str">
        <f>IF(Proc[[#This Row],[Author]]="Marcela Urrego",VLOOKUP(LEFT(Proc[[#This Row],[Requested]],1),Table3[#All],2,0),VLOOKUP(Proc[[#This Row],[Author]],Table4[],2,0))</f>
        <v>HC</v>
      </c>
      <c r="L1625" s="56" t="s">
        <v>1970</v>
      </c>
      <c r="M1625" s="58">
        <v>45800.450960648152</v>
      </c>
      <c r="N1625" s="58">
        <v>45804</v>
      </c>
      <c r="O1625" s="58">
        <v>45804</v>
      </c>
      <c r="P1625" s="61" t="str">
        <f ca="1">IF(Proc[[#This Row],[DaysAgeing]]&gt;5,"yep","on track")</f>
        <v>on track</v>
      </c>
      <c r="Q1625" s="2">
        <f ca="1">IF(Proc[[#This Row],[DateClosed]]="",ABS(NETWORKDAYS(Proc[[#This Row],[DateOpened]],TODAY()))-1,ABS(NETWORKDAYS(Proc[[#This Row],[DateOpened]],Proc[[#This Row],[DateClosed]]))-1)</f>
        <v>2</v>
      </c>
      <c r="R1625" s="61" t="s">
        <v>410</v>
      </c>
      <c r="S1625" s="56"/>
      <c r="T1625" s="153">
        <v>1624</v>
      </c>
    </row>
    <row r="1626" spans="1:20" hidden="1">
      <c r="A1626" s="60" t="s">
        <v>2345</v>
      </c>
      <c r="B1626" s="111" t="str">
        <f>IFERROR(VLOOKUP(Proc[[#This Row],[App]],Table2[],3,0),"open")</f>
        <v>ok</v>
      </c>
      <c r="C1626" s="60" t="s">
        <v>369</v>
      </c>
      <c r="D1626" s="152" t="s">
        <v>8517</v>
      </c>
      <c r="E1626" s="152" t="s">
        <v>2351</v>
      </c>
      <c r="F1626" s="152" t="s">
        <v>2351</v>
      </c>
      <c r="G1626" s="60" t="s">
        <v>400</v>
      </c>
      <c r="H1626" s="56" t="str">
        <f>IF(Proc[[#This Row],[type]]="LFF (MDG-F)",MID(Proc[[#This Row],[Obj]],13,10),"")</f>
        <v/>
      </c>
      <c r="I1626" s="152"/>
      <c r="J1626" s="56" t="b">
        <f>Proc[[#This Row],[Requested]]=Proc[[#This Row],[CurrentParent]]</f>
        <v>1</v>
      </c>
      <c r="K1626" s="107" t="str">
        <f>IF(Proc[[#This Row],[Author]]="Marcela Urrego",VLOOKUP(LEFT(Proc[[#This Row],[Requested]],1),Table3[#All],2,0),VLOOKUP(Proc[[#This Row],[Author]],Table4[],2,0))</f>
        <v>HC</v>
      </c>
      <c r="L1626" s="56" t="s">
        <v>1970</v>
      </c>
      <c r="M1626" s="58">
        <v>45800.450960648152</v>
      </c>
      <c r="N1626" s="58">
        <v>45804</v>
      </c>
      <c r="O1626" s="58">
        <v>45804</v>
      </c>
      <c r="P1626" s="61" t="str">
        <f ca="1">IF(Proc[[#This Row],[DaysAgeing]]&gt;5,"yep","on track")</f>
        <v>on track</v>
      </c>
      <c r="Q1626" s="2">
        <f ca="1">IF(Proc[[#This Row],[DateClosed]]="",ABS(NETWORKDAYS(Proc[[#This Row],[DateOpened]],TODAY()))-1,ABS(NETWORKDAYS(Proc[[#This Row],[DateOpened]],Proc[[#This Row],[DateClosed]]))-1)</f>
        <v>2</v>
      </c>
      <c r="R1626" s="61" t="s">
        <v>410</v>
      </c>
      <c r="S1626" s="56"/>
      <c r="T1626" s="153">
        <v>1625</v>
      </c>
    </row>
    <row r="1627" spans="1:20" hidden="1">
      <c r="A1627" s="60" t="s">
        <v>2345</v>
      </c>
      <c r="B1627" s="111" t="str">
        <f>IFERROR(VLOOKUP(Proc[[#This Row],[App]],Table2[],3,0),"open")</f>
        <v>ok</v>
      </c>
      <c r="C1627" s="60" t="s">
        <v>369</v>
      </c>
      <c r="D1627" s="152" t="s">
        <v>8518</v>
      </c>
      <c r="E1627" s="152" t="s">
        <v>2351</v>
      </c>
      <c r="F1627" s="152" t="s">
        <v>2351</v>
      </c>
      <c r="G1627" s="60" t="s">
        <v>400</v>
      </c>
      <c r="H1627" s="56" t="str">
        <f>IF(Proc[[#This Row],[type]]="LFF (MDG-F)",MID(Proc[[#This Row],[Obj]],13,10),"")</f>
        <v/>
      </c>
      <c r="I1627" s="152"/>
      <c r="J1627" s="56" t="b">
        <f>Proc[[#This Row],[Requested]]=Proc[[#This Row],[CurrentParent]]</f>
        <v>1</v>
      </c>
      <c r="K1627" s="107" t="str">
        <f>IF(Proc[[#This Row],[Author]]="Marcela Urrego",VLOOKUP(LEFT(Proc[[#This Row],[Requested]],1),Table3[#All],2,0),VLOOKUP(Proc[[#This Row],[Author]],Table4[],2,0))</f>
        <v>HC</v>
      </c>
      <c r="L1627" s="56" t="s">
        <v>1970</v>
      </c>
      <c r="M1627" s="58">
        <v>45800.450960648152</v>
      </c>
      <c r="N1627" s="58">
        <v>45804</v>
      </c>
      <c r="O1627" s="58">
        <v>45804</v>
      </c>
      <c r="P1627" s="61" t="str">
        <f ca="1">IF(Proc[[#This Row],[DaysAgeing]]&gt;5,"yep","on track")</f>
        <v>on track</v>
      </c>
      <c r="Q1627" s="2">
        <f ca="1">IF(Proc[[#This Row],[DateClosed]]="",ABS(NETWORKDAYS(Proc[[#This Row],[DateOpened]],TODAY()))-1,ABS(NETWORKDAYS(Proc[[#This Row],[DateOpened]],Proc[[#This Row],[DateClosed]]))-1)</f>
        <v>2</v>
      </c>
      <c r="R1627" s="61" t="s">
        <v>410</v>
      </c>
      <c r="S1627" s="56"/>
      <c r="T1627" s="153">
        <v>1626</v>
      </c>
    </row>
    <row r="1628" spans="1:20" hidden="1">
      <c r="A1628" s="60" t="s">
        <v>2345</v>
      </c>
      <c r="B1628" s="111" t="str">
        <f>IFERROR(VLOOKUP(Proc[[#This Row],[App]],Table2[],3,0),"open")</f>
        <v>ok</v>
      </c>
      <c r="C1628" s="60" t="s">
        <v>369</v>
      </c>
      <c r="D1628" s="152" t="s">
        <v>8519</v>
      </c>
      <c r="E1628" s="152" t="s">
        <v>2351</v>
      </c>
      <c r="F1628" s="152" t="s">
        <v>2351</v>
      </c>
      <c r="G1628" s="60" t="s">
        <v>400</v>
      </c>
      <c r="H1628" s="56" t="str">
        <f>IF(Proc[[#This Row],[type]]="LFF (MDG-F)",MID(Proc[[#This Row],[Obj]],13,10),"")</f>
        <v/>
      </c>
      <c r="I1628" s="152"/>
      <c r="J1628" s="56" t="b">
        <f>Proc[[#This Row],[Requested]]=Proc[[#This Row],[CurrentParent]]</f>
        <v>1</v>
      </c>
      <c r="K1628" s="107" t="str">
        <f>IF(Proc[[#This Row],[Author]]="Marcela Urrego",VLOOKUP(LEFT(Proc[[#This Row],[Requested]],1),Table3[#All],2,0),VLOOKUP(Proc[[#This Row],[Author]],Table4[],2,0))</f>
        <v>HC</v>
      </c>
      <c r="L1628" s="56" t="s">
        <v>1970</v>
      </c>
      <c r="M1628" s="58">
        <v>45800.450960648152</v>
      </c>
      <c r="N1628" s="58">
        <v>45804</v>
      </c>
      <c r="O1628" s="58">
        <v>45804</v>
      </c>
      <c r="P1628" s="61" t="str">
        <f ca="1">IF(Proc[[#This Row],[DaysAgeing]]&gt;5,"yep","on track")</f>
        <v>on track</v>
      </c>
      <c r="Q1628" s="2">
        <f ca="1">IF(Proc[[#This Row],[DateClosed]]="",ABS(NETWORKDAYS(Proc[[#This Row],[DateOpened]],TODAY()))-1,ABS(NETWORKDAYS(Proc[[#This Row],[DateOpened]],Proc[[#This Row],[DateClosed]]))-1)</f>
        <v>2</v>
      </c>
      <c r="R1628" s="61" t="s">
        <v>410</v>
      </c>
      <c r="S1628" s="56"/>
      <c r="T1628" s="153">
        <v>1627</v>
      </c>
    </row>
    <row r="1629" spans="1:20" hidden="1">
      <c r="A1629" s="60" t="s">
        <v>2345</v>
      </c>
      <c r="B1629" s="111" t="str">
        <f>IFERROR(VLOOKUP(Proc[[#This Row],[App]],Table2[],3,0),"open")</f>
        <v>ok</v>
      </c>
      <c r="C1629" s="60" t="s">
        <v>369</v>
      </c>
      <c r="D1629" s="152" t="s">
        <v>8520</v>
      </c>
      <c r="E1629" s="152" t="s">
        <v>2351</v>
      </c>
      <c r="F1629" s="152" t="s">
        <v>2351</v>
      </c>
      <c r="G1629" s="60" t="s">
        <v>400</v>
      </c>
      <c r="H1629" s="56" t="str">
        <f>IF(Proc[[#This Row],[type]]="LFF (MDG-F)",MID(Proc[[#This Row],[Obj]],13,10),"")</f>
        <v/>
      </c>
      <c r="I1629" s="152"/>
      <c r="J1629" s="56" t="b">
        <f>Proc[[#This Row],[Requested]]=Proc[[#This Row],[CurrentParent]]</f>
        <v>1</v>
      </c>
      <c r="K1629" s="107" t="str">
        <f>IF(Proc[[#This Row],[Author]]="Marcela Urrego",VLOOKUP(LEFT(Proc[[#This Row],[Requested]],1),Table3[#All],2,0),VLOOKUP(Proc[[#This Row],[Author]],Table4[],2,0))</f>
        <v>HC</v>
      </c>
      <c r="L1629" s="56" t="s">
        <v>1970</v>
      </c>
      <c r="M1629" s="58">
        <v>45800.450960648152</v>
      </c>
      <c r="N1629" s="58">
        <v>45804</v>
      </c>
      <c r="O1629" s="58">
        <v>45804</v>
      </c>
      <c r="P1629" s="61" t="str">
        <f ca="1">IF(Proc[[#This Row],[DaysAgeing]]&gt;5,"yep","on track")</f>
        <v>on track</v>
      </c>
      <c r="Q1629" s="2">
        <f ca="1">IF(Proc[[#This Row],[DateClosed]]="",ABS(NETWORKDAYS(Proc[[#This Row],[DateOpened]],TODAY()))-1,ABS(NETWORKDAYS(Proc[[#This Row],[DateOpened]],Proc[[#This Row],[DateClosed]]))-1)</f>
        <v>2</v>
      </c>
      <c r="R1629" s="61" t="s">
        <v>410</v>
      </c>
      <c r="S1629" s="56"/>
      <c r="T1629" s="153">
        <v>1628</v>
      </c>
    </row>
    <row r="1630" spans="1:20" hidden="1">
      <c r="A1630" s="60" t="s">
        <v>2345</v>
      </c>
      <c r="B1630" s="111" t="str">
        <f>IFERROR(VLOOKUP(Proc[[#This Row],[App]],Table2[],3,0),"open")</f>
        <v>ok</v>
      </c>
      <c r="C1630" s="60" t="s">
        <v>369</v>
      </c>
      <c r="D1630" s="152" t="s">
        <v>8521</v>
      </c>
      <c r="E1630" s="152" t="s">
        <v>2351</v>
      </c>
      <c r="F1630" s="152" t="s">
        <v>2351</v>
      </c>
      <c r="G1630" s="60" t="s">
        <v>400</v>
      </c>
      <c r="H1630" s="56" t="str">
        <f>IF(Proc[[#This Row],[type]]="LFF (MDG-F)",MID(Proc[[#This Row],[Obj]],13,10),"")</f>
        <v/>
      </c>
      <c r="I1630" s="152"/>
      <c r="J1630" s="56" t="b">
        <f>Proc[[#This Row],[Requested]]=Proc[[#This Row],[CurrentParent]]</f>
        <v>1</v>
      </c>
      <c r="K1630" s="107" t="str">
        <f>IF(Proc[[#This Row],[Author]]="Marcela Urrego",VLOOKUP(LEFT(Proc[[#This Row],[Requested]],1),Table3[#All],2,0),VLOOKUP(Proc[[#This Row],[Author]],Table4[],2,0))</f>
        <v>HC</v>
      </c>
      <c r="L1630" s="56" t="s">
        <v>1970</v>
      </c>
      <c r="M1630" s="58">
        <v>45800.450960648152</v>
      </c>
      <c r="N1630" s="58">
        <v>45804</v>
      </c>
      <c r="O1630" s="58">
        <v>45804</v>
      </c>
      <c r="P1630" s="61" t="str">
        <f ca="1">IF(Proc[[#This Row],[DaysAgeing]]&gt;5,"yep","on track")</f>
        <v>on track</v>
      </c>
      <c r="Q1630" s="2">
        <f ca="1">IF(Proc[[#This Row],[DateClosed]]="",ABS(NETWORKDAYS(Proc[[#This Row],[DateOpened]],TODAY()))-1,ABS(NETWORKDAYS(Proc[[#This Row],[DateOpened]],Proc[[#This Row],[DateClosed]]))-1)</f>
        <v>2</v>
      </c>
      <c r="R1630" s="61" t="s">
        <v>410</v>
      </c>
      <c r="S1630" s="56"/>
      <c r="T1630" s="153">
        <v>1629</v>
      </c>
    </row>
    <row r="1631" spans="1:20" hidden="1">
      <c r="A1631" s="60" t="s">
        <v>2345</v>
      </c>
      <c r="B1631" s="111" t="str">
        <f>IFERROR(VLOOKUP(Proc[[#This Row],[App]],Table2[],3,0),"open")</f>
        <v>ok</v>
      </c>
      <c r="C1631" s="60" t="s">
        <v>369</v>
      </c>
      <c r="D1631" s="152" t="s">
        <v>8522</v>
      </c>
      <c r="E1631" s="152" t="s">
        <v>2351</v>
      </c>
      <c r="F1631" s="152" t="s">
        <v>2351</v>
      </c>
      <c r="G1631" s="60" t="s">
        <v>400</v>
      </c>
      <c r="H1631" s="56" t="str">
        <f>IF(Proc[[#This Row],[type]]="LFF (MDG-F)",MID(Proc[[#This Row],[Obj]],13,10),"")</f>
        <v/>
      </c>
      <c r="I1631" s="152"/>
      <c r="J1631" s="56" t="b">
        <f>Proc[[#This Row],[Requested]]=Proc[[#This Row],[CurrentParent]]</f>
        <v>1</v>
      </c>
      <c r="K1631" s="107" t="str">
        <f>IF(Proc[[#This Row],[Author]]="Marcela Urrego",VLOOKUP(LEFT(Proc[[#This Row],[Requested]],1),Table3[#All],2,0),VLOOKUP(Proc[[#This Row],[Author]],Table4[],2,0))</f>
        <v>HC</v>
      </c>
      <c r="L1631" s="56" t="s">
        <v>1970</v>
      </c>
      <c r="M1631" s="58">
        <v>45800.450960648152</v>
      </c>
      <c r="N1631" s="58">
        <v>45804</v>
      </c>
      <c r="O1631" s="58">
        <v>45804</v>
      </c>
      <c r="P1631" s="61" t="str">
        <f ca="1">IF(Proc[[#This Row],[DaysAgeing]]&gt;5,"yep","on track")</f>
        <v>on track</v>
      </c>
      <c r="Q1631" s="2">
        <f ca="1">IF(Proc[[#This Row],[DateClosed]]="",ABS(NETWORKDAYS(Proc[[#This Row],[DateOpened]],TODAY()))-1,ABS(NETWORKDAYS(Proc[[#This Row],[DateOpened]],Proc[[#This Row],[DateClosed]]))-1)</f>
        <v>2</v>
      </c>
      <c r="R1631" s="61" t="s">
        <v>410</v>
      </c>
      <c r="S1631" s="56"/>
      <c r="T1631" s="153">
        <v>1630</v>
      </c>
    </row>
    <row r="1632" spans="1:20" hidden="1">
      <c r="A1632" s="60" t="s">
        <v>2345</v>
      </c>
      <c r="B1632" s="111" t="str">
        <f>IFERROR(VLOOKUP(Proc[[#This Row],[App]],Table2[],3,0),"open")</f>
        <v>ok</v>
      </c>
      <c r="C1632" s="60" t="s">
        <v>369</v>
      </c>
      <c r="D1632" s="152" t="s">
        <v>8523</v>
      </c>
      <c r="E1632" s="152" t="s">
        <v>2351</v>
      </c>
      <c r="F1632" s="152" t="s">
        <v>2351</v>
      </c>
      <c r="G1632" s="60" t="s">
        <v>400</v>
      </c>
      <c r="H1632" s="56" t="str">
        <f>IF(Proc[[#This Row],[type]]="LFF (MDG-F)",MID(Proc[[#This Row],[Obj]],13,10),"")</f>
        <v/>
      </c>
      <c r="I1632" s="152"/>
      <c r="J1632" s="56" t="b">
        <f>Proc[[#This Row],[Requested]]=Proc[[#This Row],[CurrentParent]]</f>
        <v>1</v>
      </c>
      <c r="K1632" s="107" t="str">
        <f>IF(Proc[[#This Row],[Author]]="Marcela Urrego",VLOOKUP(LEFT(Proc[[#This Row],[Requested]],1),Table3[#All],2,0),VLOOKUP(Proc[[#This Row],[Author]],Table4[],2,0))</f>
        <v>HC</v>
      </c>
      <c r="L1632" s="56" t="s">
        <v>1970</v>
      </c>
      <c r="M1632" s="58">
        <v>45800.450960648152</v>
      </c>
      <c r="N1632" s="58">
        <v>45804</v>
      </c>
      <c r="O1632" s="58">
        <v>45804</v>
      </c>
      <c r="P1632" s="61" t="str">
        <f ca="1">IF(Proc[[#This Row],[DaysAgeing]]&gt;5,"yep","on track")</f>
        <v>on track</v>
      </c>
      <c r="Q1632" s="2">
        <f ca="1">IF(Proc[[#This Row],[DateClosed]]="",ABS(NETWORKDAYS(Proc[[#This Row],[DateOpened]],TODAY()))-1,ABS(NETWORKDAYS(Proc[[#This Row],[DateOpened]],Proc[[#This Row],[DateClosed]]))-1)</f>
        <v>2</v>
      </c>
      <c r="R1632" s="61" t="s">
        <v>410</v>
      </c>
      <c r="S1632" s="56"/>
      <c r="T1632" s="153">
        <v>1631</v>
      </c>
    </row>
    <row r="1633" spans="1:20" hidden="1">
      <c r="A1633" s="60" t="s">
        <v>2345</v>
      </c>
      <c r="B1633" s="111" t="str">
        <f>IFERROR(VLOOKUP(Proc[[#This Row],[App]],Table2[],3,0),"open")</f>
        <v>ok</v>
      </c>
      <c r="C1633" s="60" t="s">
        <v>369</v>
      </c>
      <c r="D1633" s="152" t="s">
        <v>8524</v>
      </c>
      <c r="E1633" s="152" t="s">
        <v>2351</v>
      </c>
      <c r="F1633" s="152" t="s">
        <v>2351</v>
      </c>
      <c r="G1633" s="60" t="s">
        <v>400</v>
      </c>
      <c r="H1633" s="56" t="str">
        <f>IF(Proc[[#This Row],[type]]="LFF (MDG-F)",MID(Proc[[#This Row],[Obj]],13,10),"")</f>
        <v/>
      </c>
      <c r="I1633" s="152"/>
      <c r="J1633" s="56" t="b">
        <f>Proc[[#This Row],[Requested]]=Proc[[#This Row],[CurrentParent]]</f>
        <v>1</v>
      </c>
      <c r="K1633" s="107" t="str">
        <f>IF(Proc[[#This Row],[Author]]="Marcela Urrego",VLOOKUP(LEFT(Proc[[#This Row],[Requested]],1),Table3[#All],2,0),VLOOKUP(Proc[[#This Row],[Author]],Table4[],2,0))</f>
        <v>HC</v>
      </c>
      <c r="L1633" s="56" t="s">
        <v>1970</v>
      </c>
      <c r="M1633" s="58">
        <v>45800.450960648152</v>
      </c>
      <c r="N1633" s="58">
        <v>45804</v>
      </c>
      <c r="O1633" s="58">
        <v>45804</v>
      </c>
      <c r="P1633" s="61" t="str">
        <f ca="1">IF(Proc[[#This Row],[DaysAgeing]]&gt;5,"yep","on track")</f>
        <v>on track</v>
      </c>
      <c r="Q1633" s="2">
        <f ca="1">IF(Proc[[#This Row],[DateClosed]]="",ABS(NETWORKDAYS(Proc[[#This Row],[DateOpened]],TODAY()))-1,ABS(NETWORKDAYS(Proc[[#This Row],[DateOpened]],Proc[[#This Row],[DateClosed]]))-1)</f>
        <v>2</v>
      </c>
      <c r="R1633" s="61" t="s">
        <v>410</v>
      </c>
      <c r="S1633" s="56"/>
      <c r="T1633" s="153">
        <v>1632</v>
      </c>
    </row>
    <row r="1634" spans="1:20" hidden="1">
      <c r="A1634" s="60" t="s">
        <v>2345</v>
      </c>
      <c r="B1634" s="111" t="str">
        <f>IFERROR(VLOOKUP(Proc[[#This Row],[App]],Table2[],3,0),"open")</f>
        <v>ok</v>
      </c>
      <c r="C1634" s="60" t="s">
        <v>369</v>
      </c>
      <c r="D1634" s="152" t="s">
        <v>8525</v>
      </c>
      <c r="E1634" s="152" t="s">
        <v>2351</v>
      </c>
      <c r="F1634" s="152" t="s">
        <v>2351</v>
      </c>
      <c r="G1634" s="60" t="s">
        <v>400</v>
      </c>
      <c r="H1634" s="56" t="str">
        <f>IF(Proc[[#This Row],[type]]="LFF (MDG-F)",MID(Proc[[#This Row],[Obj]],13,10),"")</f>
        <v/>
      </c>
      <c r="I1634" s="152"/>
      <c r="J1634" s="56" t="b">
        <f>Proc[[#This Row],[Requested]]=Proc[[#This Row],[CurrentParent]]</f>
        <v>1</v>
      </c>
      <c r="K1634" s="107" t="str">
        <f>IF(Proc[[#This Row],[Author]]="Marcela Urrego",VLOOKUP(LEFT(Proc[[#This Row],[Requested]],1),Table3[#All],2,0),VLOOKUP(Proc[[#This Row],[Author]],Table4[],2,0))</f>
        <v>HC</v>
      </c>
      <c r="L1634" s="56" t="s">
        <v>1970</v>
      </c>
      <c r="M1634" s="58">
        <v>45800.450960648152</v>
      </c>
      <c r="N1634" s="58">
        <v>45804</v>
      </c>
      <c r="O1634" s="58">
        <v>45804</v>
      </c>
      <c r="P1634" s="61" t="str">
        <f ca="1">IF(Proc[[#This Row],[DaysAgeing]]&gt;5,"yep","on track")</f>
        <v>on track</v>
      </c>
      <c r="Q1634" s="2">
        <f ca="1">IF(Proc[[#This Row],[DateClosed]]="",ABS(NETWORKDAYS(Proc[[#This Row],[DateOpened]],TODAY()))-1,ABS(NETWORKDAYS(Proc[[#This Row],[DateOpened]],Proc[[#This Row],[DateClosed]]))-1)</f>
        <v>2</v>
      </c>
      <c r="R1634" s="61" t="s">
        <v>410</v>
      </c>
      <c r="S1634" s="56"/>
      <c r="T1634" s="153">
        <v>1633</v>
      </c>
    </row>
    <row r="1635" spans="1:20" hidden="1">
      <c r="A1635" s="60" t="s">
        <v>2345</v>
      </c>
      <c r="B1635" s="111" t="str">
        <f>IFERROR(VLOOKUP(Proc[[#This Row],[App]],Table2[],3,0),"open")</f>
        <v>ok</v>
      </c>
      <c r="C1635" s="60" t="s">
        <v>369</v>
      </c>
      <c r="D1635" s="152" t="s">
        <v>8526</v>
      </c>
      <c r="E1635" s="152" t="s">
        <v>2351</v>
      </c>
      <c r="F1635" s="152" t="s">
        <v>2351</v>
      </c>
      <c r="G1635" s="60" t="s">
        <v>400</v>
      </c>
      <c r="H1635" s="56" t="str">
        <f>IF(Proc[[#This Row],[type]]="LFF (MDG-F)",MID(Proc[[#This Row],[Obj]],13,10),"")</f>
        <v/>
      </c>
      <c r="I1635" s="152"/>
      <c r="J1635" s="56" t="b">
        <f>Proc[[#This Row],[Requested]]=Proc[[#This Row],[CurrentParent]]</f>
        <v>1</v>
      </c>
      <c r="K1635" s="107" t="str">
        <f>IF(Proc[[#This Row],[Author]]="Marcela Urrego",VLOOKUP(LEFT(Proc[[#This Row],[Requested]],1),Table3[#All],2,0),VLOOKUP(Proc[[#This Row],[Author]],Table4[],2,0))</f>
        <v>HC</v>
      </c>
      <c r="L1635" s="56" t="s">
        <v>1970</v>
      </c>
      <c r="M1635" s="58">
        <v>45800.450960648152</v>
      </c>
      <c r="N1635" s="58">
        <v>45804</v>
      </c>
      <c r="O1635" s="58">
        <v>45804</v>
      </c>
      <c r="P1635" s="61" t="str">
        <f ca="1">IF(Proc[[#This Row],[DaysAgeing]]&gt;5,"yep","on track")</f>
        <v>on track</v>
      </c>
      <c r="Q1635" s="2">
        <f ca="1">IF(Proc[[#This Row],[DateClosed]]="",ABS(NETWORKDAYS(Proc[[#This Row],[DateOpened]],TODAY()))-1,ABS(NETWORKDAYS(Proc[[#This Row],[DateOpened]],Proc[[#This Row],[DateClosed]]))-1)</f>
        <v>2</v>
      </c>
      <c r="R1635" s="61" t="s">
        <v>410</v>
      </c>
      <c r="S1635" s="56"/>
      <c r="T1635" s="153">
        <v>1634</v>
      </c>
    </row>
    <row r="1636" spans="1:20" hidden="1">
      <c r="A1636" s="60" t="s">
        <v>2345</v>
      </c>
      <c r="B1636" s="111" t="str">
        <f>IFERROR(VLOOKUP(Proc[[#This Row],[App]],Table2[],3,0),"open")</f>
        <v>ok</v>
      </c>
      <c r="C1636" s="60" t="s">
        <v>369</v>
      </c>
      <c r="D1636" s="152" t="s">
        <v>8527</v>
      </c>
      <c r="E1636" s="152" t="s">
        <v>2351</v>
      </c>
      <c r="F1636" s="152" t="s">
        <v>2351</v>
      </c>
      <c r="G1636" s="60" t="s">
        <v>400</v>
      </c>
      <c r="H1636" s="56" t="str">
        <f>IF(Proc[[#This Row],[type]]="LFF (MDG-F)",MID(Proc[[#This Row],[Obj]],13,10),"")</f>
        <v/>
      </c>
      <c r="I1636" s="152"/>
      <c r="J1636" s="56" t="b">
        <f>Proc[[#This Row],[Requested]]=Proc[[#This Row],[CurrentParent]]</f>
        <v>1</v>
      </c>
      <c r="K1636" s="107" t="str">
        <f>IF(Proc[[#This Row],[Author]]="Marcela Urrego",VLOOKUP(LEFT(Proc[[#This Row],[Requested]],1),Table3[#All],2,0),VLOOKUP(Proc[[#This Row],[Author]],Table4[],2,0))</f>
        <v>HC</v>
      </c>
      <c r="L1636" s="56" t="s">
        <v>1970</v>
      </c>
      <c r="M1636" s="58">
        <v>45800.450960648152</v>
      </c>
      <c r="N1636" s="58">
        <v>45804</v>
      </c>
      <c r="O1636" s="58">
        <v>45804</v>
      </c>
      <c r="P1636" s="61" t="str">
        <f ca="1">IF(Proc[[#This Row],[DaysAgeing]]&gt;5,"yep","on track")</f>
        <v>on track</v>
      </c>
      <c r="Q1636" s="2">
        <f ca="1">IF(Proc[[#This Row],[DateClosed]]="",ABS(NETWORKDAYS(Proc[[#This Row],[DateOpened]],TODAY()))-1,ABS(NETWORKDAYS(Proc[[#This Row],[DateOpened]],Proc[[#This Row],[DateClosed]]))-1)</f>
        <v>2</v>
      </c>
      <c r="R1636" s="61" t="s">
        <v>410</v>
      </c>
      <c r="S1636" s="56"/>
      <c r="T1636" s="153">
        <v>1635</v>
      </c>
    </row>
    <row r="1637" spans="1:20" hidden="1">
      <c r="A1637" s="60" t="s">
        <v>2345</v>
      </c>
      <c r="B1637" s="111" t="str">
        <f>IFERROR(VLOOKUP(Proc[[#This Row],[App]],Table2[],3,0),"open")</f>
        <v>ok</v>
      </c>
      <c r="C1637" s="60" t="s">
        <v>369</v>
      </c>
      <c r="D1637" s="152" t="s">
        <v>8528</v>
      </c>
      <c r="E1637" s="152" t="s">
        <v>2351</v>
      </c>
      <c r="F1637" s="152" t="s">
        <v>2351</v>
      </c>
      <c r="G1637" s="60" t="s">
        <v>400</v>
      </c>
      <c r="H1637" s="56" t="str">
        <f>IF(Proc[[#This Row],[type]]="LFF (MDG-F)",MID(Proc[[#This Row],[Obj]],13,10),"")</f>
        <v/>
      </c>
      <c r="I1637" s="152"/>
      <c r="J1637" s="56" t="b">
        <f>Proc[[#This Row],[Requested]]=Proc[[#This Row],[CurrentParent]]</f>
        <v>1</v>
      </c>
      <c r="K1637" s="107" t="str">
        <f>IF(Proc[[#This Row],[Author]]="Marcela Urrego",VLOOKUP(LEFT(Proc[[#This Row],[Requested]],1),Table3[#All],2,0),VLOOKUP(Proc[[#This Row],[Author]],Table4[],2,0))</f>
        <v>HC</v>
      </c>
      <c r="L1637" s="56" t="s">
        <v>1970</v>
      </c>
      <c r="M1637" s="58">
        <v>45800.450960648152</v>
      </c>
      <c r="N1637" s="58">
        <v>45804</v>
      </c>
      <c r="O1637" s="58">
        <v>45804</v>
      </c>
      <c r="P1637" s="61" t="str">
        <f ca="1">IF(Proc[[#This Row],[DaysAgeing]]&gt;5,"yep","on track")</f>
        <v>on track</v>
      </c>
      <c r="Q1637" s="2">
        <f ca="1">IF(Proc[[#This Row],[DateClosed]]="",ABS(NETWORKDAYS(Proc[[#This Row],[DateOpened]],TODAY()))-1,ABS(NETWORKDAYS(Proc[[#This Row],[DateOpened]],Proc[[#This Row],[DateClosed]]))-1)</f>
        <v>2</v>
      </c>
      <c r="R1637" s="61" t="s">
        <v>410</v>
      </c>
      <c r="S1637" s="56"/>
      <c r="T1637" s="153">
        <v>1636</v>
      </c>
    </row>
    <row r="1638" spans="1:20" hidden="1">
      <c r="A1638" s="60" t="s">
        <v>2345</v>
      </c>
      <c r="B1638" s="111" t="str">
        <f>IFERROR(VLOOKUP(Proc[[#This Row],[App]],Table2[],3,0),"open")</f>
        <v>ok</v>
      </c>
      <c r="C1638" s="60" t="s">
        <v>369</v>
      </c>
      <c r="D1638" s="152" t="s">
        <v>8529</v>
      </c>
      <c r="E1638" s="152" t="s">
        <v>2351</v>
      </c>
      <c r="F1638" s="152" t="s">
        <v>2351</v>
      </c>
      <c r="G1638" s="60" t="s">
        <v>400</v>
      </c>
      <c r="H1638" s="56" t="str">
        <f>IF(Proc[[#This Row],[type]]="LFF (MDG-F)",MID(Proc[[#This Row],[Obj]],13,10),"")</f>
        <v/>
      </c>
      <c r="I1638" s="152"/>
      <c r="J1638" s="56" t="b">
        <f>Proc[[#This Row],[Requested]]=Proc[[#This Row],[CurrentParent]]</f>
        <v>1</v>
      </c>
      <c r="K1638" s="107" t="str">
        <f>IF(Proc[[#This Row],[Author]]="Marcela Urrego",VLOOKUP(LEFT(Proc[[#This Row],[Requested]],1),Table3[#All],2,0),VLOOKUP(Proc[[#This Row],[Author]],Table4[],2,0))</f>
        <v>HC</v>
      </c>
      <c r="L1638" s="56" t="s">
        <v>1970</v>
      </c>
      <c r="M1638" s="58">
        <v>45800.450960648152</v>
      </c>
      <c r="N1638" s="58">
        <v>45804</v>
      </c>
      <c r="O1638" s="58">
        <v>45804</v>
      </c>
      <c r="P1638" s="61" t="str">
        <f ca="1">IF(Proc[[#This Row],[DaysAgeing]]&gt;5,"yep","on track")</f>
        <v>on track</v>
      </c>
      <c r="Q1638" s="2">
        <f ca="1">IF(Proc[[#This Row],[DateClosed]]="",ABS(NETWORKDAYS(Proc[[#This Row],[DateOpened]],TODAY()))-1,ABS(NETWORKDAYS(Proc[[#This Row],[DateOpened]],Proc[[#This Row],[DateClosed]]))-1)</f>
        <v>2</v>
      </c>
      <c r="R1638" s="61" t="s">
        <v>410</v>
      </c>
      <c r="S1638" s="56"/>
      <c r="T1638" s="153">
        <v>1637</v>
      </c>
    </row>
    <row r="1639" spans="1:20" hidden="1">
      <c r="A1639" s="60" t="s">
        <v>2345</v>
      </c>
      <c r="B1639" s="111" t="str">
        <f>IFERROR(VLOOKUP(Proc[[#This Row],[App]],Table2[],3,0),"open")</f>
        <v>ok</v>
      </c>
      <c r="C1639" s="60" t="s">
        <v>369</v>
      </c>
      <c r="D1639" s="152" t="s">
        <v>8530</v>
      </c>
      <c r="E1639" s="152" t="s">
        <v>2351</v>
      </c>
      <c r="F1639" s="152" t="s">
        <v>2351</v>
      </c>
      <c r="G1639" s="60" t="s">
        <v>400</v>
      </c>
      <c r="H1639" s="56" t="str">
        <f>IF(Proc[[#This Row],[type]]="LFF (MDG-F)",MID(Proc[[#This Row],[Obj]],13,10),"")</f>
        <v/>
      </c>
      <c r="I1639" s="152"/>
      <c r="J1639" s="56" t="b">
        <f>Proc[[#This Row],[Requested]]=Proc[[#This Row],[CurrentParent]]</f>
        <v>1</v>
      </c>
      <c r="K1639" s="107" t="str">
        <f>IF(Proc[[#This Row],[Author]]="Marcela Urrego",VLOOKUP(LEFT(Proc[[#This Row],[Requested]],1),Table3[#All],2,0),VLOOKUP(Proc[[#This Row],[Author]],Table4[],2,0))</f>
        <v>HC</v>
      </c>
      <c r="L1639" s="56" t="s">
        <v>1970</v>
      </c>
      <c r="M1639" s="58">
        <v>45800.450960648152</v>
      </c>
      <c r="N1639" s="58">
        <v>45804</v>
      </c>
      <c r="O1639" s="58">
        <v>45804</v>
      </c>
      <c r="P1639" s="61" t="str">
        <f ca="1">IF(Proc[[#This Row],[DaysAgeing]]&gt;5,"yep","on track")</f>
        <v>on track</v>
      </c>
      <c r="Q1639" s="2">
        <f ca="1">IF(Proc[[#This Row],[DateClosed]]="",ABS(NETWORKDAYS(Proc[[#This Row],[DateOpened]],TODAY()))-1,ABS(NETWORKDAYS(Proc[[#This Row],[DateOpened]],Proc[[#This Row],[DateClosed]]))-1)</f>
        <v>2</v>
      </c>
      <c r="R1639" s="61" t="s">
        <v>410</v>
      </c>
      <c r="S1639" s="56"/>
      <c r="T1639" s="153">
        <v>1638</v>
      </c>
    </row>
    <row r="1640" spans="1:20" hidden="1">
      <c r="A1640" s="60" t="s">
        <v>2345</v>
      </c>
      <c r="B1640" s="111" t="str">
        <f>IFERROR(VLOOKUP(Proc[[#This Row],[App]],Table2[],3,0),"open")</f>
        <v>ok</v>
      </c>
      <c r="C1640" s="60" t="s">
        <v>369</v>
      </c>
      <c r="D1640" s="152" t="s">
        <v>8531</v>
      </c>
      <c r="E1640" s="152" t="s">
        <v>2351</v>
      </c>
      <c r="F1640" s="152" t="s">
        <v>2351</v>
      </c>
      <c r="G1640" s="60" t="s">
        <v>400</v>
      </c>
      <c r="H1640" s="56" t="str">
        <f>IF(Proc[[#This Row],[type]]="LFF (MDG-F)",MID(Proc[[#This Row],[Obj]],13,10),"")</f>
        <v/>
      </c>
      <c r="I1640" s="152"/>
      <c r="J1640" s="56" t="b">
        <f>Proc[[#This Row],[Requested]]=Proc[[#This Row],[CurrentParent]]</f>
        <v>1</v>
      </c>
      <c r="K1640" s="107" t="str">
        <f>IF(Proc[[#This Row],[Author]]="Marcela Urrego",VLOOKUP(LEFT(Proc[[#This Row],[Requested]],1),Table3[#All],2,0),VLOOKUP(Proc[[#This Row],[Author]],Table4[],2,0))</f>
        <v>HC</v>
      </c>
      <c r="L1640" s="56" t="s">
        <v>1970</v>
      </c>
      <c r="M1640" s="58">
        <v>45800.450960648152</v>
      </c>
      <c r="N1640" s="58">
        <v>45804</v>
      </c>
      <c r="O1640" s="58">
        <v>45804</v>
      </c>
      <c r="P1640" s="61" t="str">
        <f ca="1">IF(Proc[[#This Row],[DaysAgeing]]&gt;5,"yep","on track")</f>
        <v>on track</v>
      </c>
      <c r="Q1640" s="2">
        <f ca="1">IF(Proc[[#This Row],[DateClosed]]="",ABS(NETWORKDAYS(Proc[[#This Row],[DateOpened]],TODAY()))-1,ABS(NETWORKDAYS(Proc[[#This Row],[DateOpened]],Proc[[#This Row],[DateClosed]]))-1)</f>
        <v>2</v>
      </c>
      <c r="R1640" s="61" t="s">
        <v>410</v>
      </c>
      <c r="S1640" s="56"/>
      <c r="T1640" s="153">
        <v>1639</v>
      </c>
    </row>
    <row r="1641" spans="1:20" hidden="1">
      <c r="A1641" s="60" t="s">
        <v>2345</v>
      </c>
      <c r="B1641" s="111" t="str">
        <f>IFERROR(VLOOKUP(Proc[[#This Row],[App]],Table2[],3,0),"open")</f>
        <v>ok</v>
      </c>
      <c r="C1641" s="60" t="s">
        <v>369</v>
      </c>
      <c r="D1641" s="152" t="s">
        <v>8532</v>
      </c>
      <c r="E1641" s="152" t="s">
        <v>2351</v>
      </c>
      <c r="F1641" s="152" t="s">
        <v>2351</v>
      </c>
      <c r="G1641" s="60" t="s">
        <v>400</v>
      </c>
      <c r="H1641" s="56" t="str">
        <f>IF(Proc[[#This Row],[type]]="LFF (MDG-F)",MID(Proc[[#This Row],[Obj]],13,10),"")</f>
        <v/>
      </c>
      <c r="I1641" s="152"/>
      <c r="J1641" s="56" t="b">
        <f>Proc[[#This Row],[Requested]]=Proc[[#This Row],[CurrentParent]]</f>
        <v>1</v>
      </c>
      <c r="K1641" s="107" t="str">
        <f>IF(Proc[[#This Row],[Author]]="Marcela Urrego",VLOOKUP(LEFT(Proc[[#This Row],[Requested]],1),Table3[#All],2,0),VLOOKUP(Proc[[#This Row],[Author]],Table4[],2,0))</f>
        <v>HC</v>
      </c>
      <c r="L1641" s="56" t="s">
        <v>1970</v>
      </c>
      <c r="M1641" s="58">
        <v>45800.450960648152</v>
      </c>
      <c r="N1641" s="58">
        <v>45804</v>
      </c>
      <c r="O1641" s="58">
        <v>45804</v>
      </c>
      <c r="P1641" s="61" t="str">
        <f ca="1">IF(Proc[[#This Row],[DaysAgeing]]&gt;5,"yep","on track")</f>
        <v>on track</v>
      </c>
      <c r="Q1641" s="2">
        <f ca="1">IF(Proc[[#This Row],[DateClosed]]="",ABS(NETWORKDAYS(Proc[[#This Row],[DateOpened]],TODAY()))-1,ABS(NETWORKDAYS(Proc[[#This Row],[DateOpened]],Proc[[#This Row],[DateClosed]]))-1)</f>
        <v>2</v>
      </c>
      <c r="R1641" s="61" t="s">
        <v>410</v>
      </c>
      <c r="S1641" s="56"/>
      <c r="T1641" s="153">
        <v>1640</v>
      </c>
    </row>
    <row r="1642" spans="1:20" hidden="1">
      <c r="A1642" s="60" t="s">
        <v>2345</v>
      </c>
      <c r="B1642" s="111" t="str">
        <f>IFERROR(VLOOKUP(Proc[[#This Row],[App]],Table2[],3,0),"open")</f>
        <v>ok</v>
      </c>
      <c r="C1642" s="60" t="s">
        <v>369</v>
      </c>
      <c r="D1642" s="152" t="s">
        <v>8533</v>
      </c>
      <c r="E1642" s="152" t="s">
        <v>2351</v>
      </c>
      <c r="F1642" s="152" t="s">
        <v>2351</v>
      </c>
      <c r="G1642" s="60" t="s">
        <v>400</v>
      </c>
      <c r="H1642" s="56" t="str">
        <f>IF(Proc[[#This Row],[type]]="LFF (MDG-F)",MID(Proc[[#This Row],[Obj]],13,10),"")</f>
        <v/>
      </c>
      <c r="I1642" s="152"/>
      <c r="J1642" s="56" t="b">
        <f>Proc[[#This Row],[Requested]]=Proc[[#This Row],[CurrentParent]]</f>
        <v>1</v>
      </c>
      <c r="K1642" s="107" t="str">
        <f>IF(Proc[[#This Row],[Author]]="Marcela Urrego",VLOOKUP(LEFT(Proc[[#This Row],[Requested]],1),Table3[#All],2,0),VLOOKUP(Proc[[#This Row],[Author]],Table4[],2,0))</f>
        <v>HC</v>
      </c>
      <c r="L1642" s="56" t="s">
        <v>1970</v>
      </c>
      <c r="M1642" s="58">
        <v>45800.450960648152</v>
      </c>
      <c r="N1642" s="58">
        <v>45804</v>
      </c>
      <c r="O1642" s="58">
        <v>45804</v>
      </c>
      <c r="P1642" s="61" t="str">
        <f ca="1">IF(Proc[[#This Row],[DaysAgeing]]&gt;5,"yep","on track")</f>
        <v>on track</v>
      </c>
      <c r="Q1642" s="2">
        <f ca="1">IF(Proc[[#This Row],[DateClosed]]="",ABS(NETWORKDAYS(Proc[[#This Row],[DateOpened]],TODAY()))-1,ABS(NETWORKDAYS(Proc[[#This Row],[DateOpened]],Proc[[#This Row],[DateClosed]]))-1)</f>
        <v>2</v>
      </c>
      <c r="R1642" s="61" t="s">
        <v>410</v>
      </c>
      <c r="S1642" s="56"/>
      <c r="T1642" s="153">
        <v>1641</v>
      </c>
    </row>
    <row r="1643" spans="1:20" hidden="1">
      <c r="A1643" t="s">
        <v>2352</v>
      </c>
      <c r="B1643" s="111" t="str">
        <f>IFERROR(VLOOKUP(Proc[[#This Row],[App]],Table2[],3,0),"open")</f>
        <v>ok</v>
      </c>
      <c r="C1643" s="60" t="s">
        <v>369</v>
      </c>
      <c r="D1643" s="152" t="s">
        <v>8745</v>
      </c>
      <c r="E1643" s="152" t="s">
        <v>1651</v>
      </c>
      <c r="F1643" s="152" t="s">
        <v>1651</v>
      </c>
      <c r="G1643" s="60" t="s">
        <v>400</v>
      </c>
      <c r="H1643" s="56" t="str">
        <f>IF(Proc[[#This Row],[type]]="LFF (MDG-F)",MID(Proc[[#This Row],[Obj]],13,10),"")</f>
        <v/>
      </c>
      <c r="I1643" s="152"/>
      <c r="J1643" s="56" t="b">
        <f>Proc[[#This Row],[Requested]]=Proc[[#This Row],[CurrentParent]]</f>
        <v>1</v>
      </c>
      <c r="K1643" s="107" t="str">
        <f>IF(Proc[[#This Row],[Author]]="Marcela Urrego",VLOOKUP(LEFT(Proc[[#This Row],[Requested]],1),Table3[#All],2,0),VLOOKUP(Proc[[#This Row],[Author]],Table4[],2,0))</f>
        <v>MGF</v>
      </c>
      <c r="L1643" s="56" t="s">
        <v>1970</v>
      </c>
      <c r="M1643" s="58">
        <v>45800.502141203702</v>
      </c>
      <c r="N1643" s="58">
        <v>45804</v>
      </c>
      <c r="O1643" s="58">
        <v>45804</v>
      </c>
      <c r="P1643" s="61" t="str">
        <f ca="1">IF(Proc[[#This Row],[DaysAgeing]]&gt;5,"yep","on track")</f>
        <v>on track</v>
      </c>
      <c r="Q1643" s="2">
        <f ca="1">IF(Proc[[#This Row],[DateClosed]]="",ABS(NETWORKDAYS(Proc[[#This Row],[DateOpened]],TODAY()))-1,ABS(NETWORKDAYS(Proc[[#This Row],[DateOpened]],Proc[[#This Row],[DateClosed]]))-1)</f>
        <v>2</v>
      </c>
      <c r="R1643" s="61" t="s">
        <v>514</v>
      </c>
      <c r="S1643" s="56"/>
      <c r="T1643" s="153">
        <v>1642</v>
      </c>
    </row>
    <row r="1644" spans="1:20" hidden="1">
      <c r="A1644" t="s">
        <v>2353</v>
      </c>
      <c r="B1644" s="111" t="str">
        <f>IFERROR(VLOOKUP(Proc[[#This Row],[App]],Table2[],3,0),"open")</f>
        <v>ok</v>
      </c>
      <c r="C1644" t="s">
        <v>369</v>
      </c>
      <c r="D1644" s="152" t="s">
        <v>8746</v>
      </c>
      <c r="E1644" s="152" t="s">
        <v>2390</v>
      </c>
      <c r="F1644" s="152" t="s">
        <v>2390</v>
      </c>
      <c r="G1644" s="60" t="s">
        <v>400</v>
      </c>
      <c r="H1644" s="56" t="str">
        <f>IF(Proc[[#This Row],[type]]="LFF (MDG-F)",MID(Proc[[#This Row],[Obj]],13,10),"")</f>
        <v/>
      </c>
      <c r="I1644" s="152"/>
      <c r="J1644" s="56" t="b">
        <f>Proc[[#This Row],[Requested]]=Proc[[#This Row],[CurrentParent]]</f>
        <v>1</v>
      </c>
      <c r="K1644" s="107" t="str">
        <f>IF(Proc[[#This Row],[Author]]="Marcela Urrego",VLOOKUP(LEFT(Proc[[#This Row],[Requested]],1),Table3[#All],2,0),VLOOKUP(Proc[[#This Row],[Author]],Table4[],2,0))</f>
        <v>LS</v>
      </c>
      <c r="L1644" s="56" t="s">
        <v>1970</v>
      </c>
      <c r="M1644" s="58">
        <v>45801.263680555552</v>
      </c>
      <c r="N1644" s="58"/>
      <c r="O1644" s="58"/>
      <c r="P1644" s="61" t="str">
        <f ca="1">IF(Proc[[#This Row],[DaysAgeing]]&gt;5,"yep","on track")</f>
        <v>yep</v>
      </c>
      <c r="Q1644" s="2">
        <f ca="1">IF(Proc[[#This Row],[DateClosed]]="",ABS(NETWORKDAYS(Proc[[#This Row],[DateOpened]],TODAY()))-1,ABS(NETWORKDAYS(Proc[[#This Row],[DateOpened]],Proc[[#This Row],[DateClosed]]))-1)</f>
        <v>224</v>
      </c>
      <c r="R1644" s="61" t="s">
        <v>488</v>
      </c>
      <c r="S1644" s="56"/>
      <c r="T1644" s="153">
        <v>1643</v>
      </c>
    </row>
    <row r="1645" spans="1:20" hidden="1">
      <c r="A1645" s="60" t="s">
        <v>2353</v>
      </c>
      <c r="B1645" s="111" t="str">
        <f>IFERROR(VLOOKUP(Proc[[#This Row],[App]],Table2[],3,0),"open")</f>
        <v>ok</v>
      </c>
      <c r="C1645" s="60" t="s">
        <v>369</v>
      </c>
      <c r="D1645" s="152" t="s">
        <v>2354</v>
      </c>
      <c r="E1645" s="152" t="s">
        <v>2391</v>
      </c>
      <c r="F1645" s="152" t="s">
        <v>2391</v>
      </c>
      <c r="G1645" s="60" t="s">
        <v>400</v>
      </c>
      <c r="H1645" s="56" t="str">
        <f>IF(Proc[[#This Row],[type]]="LFF (MDG-F)",MID(Proc[[#This Row],[Obj]],13,10),"")</f>
        <v/>
      </c>
      <c r="I1645" s="152"/>
      <c r="J1645" s="56" t="b">
        <f>Proc[[#This Row],[Requested]]=Proc[[#This Row],[CurrentParent]]</f>
        <v>1</v>
      </c>
      <c r="K1645" s="107" t="str">
        <f>IF(Proc[[#This Row],[Author]]="Marcela Urrego",VLOOKUP(LEFT(Proc[[#This Row],[Requested]],1),Table3[#All],2,0),VLOOKUP(Proc[[#This Row],[Author]],Table4[],2,0))</f>
        <v>LS</v>
      </c>
      <c r="L1645" s="56" t="s">
        <v>1970</v>
      </c>
      <c r="M1645" s="58">
        <v>45801.263680555552</v>
      </c>
      <c r="N1645" s="58"/>
      <c r="O1645" s="58"/>
      <c r="P1645" s="61" t="str">
        <f ca="1">IF(Proc[[#This Row],[DaysAgeing]]&gt;5,"yep","on track")</f>
        <v>yep</v>
      </c>
      <c r="Q1645" s="2">
        <f ca="1">IF(Proc[[#This Row],[DateClosed]]="",ABS(NETWORKDAYS(Proc[[#This Row],[DateOpened]],TODAY()))-1,ABS(NETWORKDAYS(Proc[[#This Row],[DateOpened]],Proc[[#This Row],[DateClosed]]))-1)</f>
        <v>224</v>
      </c>
      <c r="R1645" s="61" t="s">
        <v>488</v>
      </c>
      <c r="S1645" s="56"/>
      <c r="T1645" s="153">
        <v>1644</v>
      </c>
    </row>
    <row r="1646" spans="1:20" hidden="1">
      <c r="A1646" s="60" t="s">
        <v>2353</v>
      </c>
      <c r="B1646" s="111" t="str">
        <f>IFERROR(VLOOKUP(Proc[[#This Row],[App]],Table2[],3,0),"open")</f>
        <v>ok</v>
      </c>
      <c r="C1646" s="60" t="s">
        <v>369</v>
      </c>
      <c r="D1646" s="152" t="s">
        <v>2355</v>
      </c>
      <c r="E1646" s="152" t="s">
        <v>2391</v>
      </c>
      <c r="F1646" s="152" t="s">
        <v>2391</v>
      </c>
      <c r="G1646" s="60" t="s">
        <v>400</v>
      </c>
      <c r="H1646" s="56" t="str">
        <f>IF(Proc[[#This Row],[type]]="LFF (MDG-F)",MID(Proc[[#This Row],[Obj]],13,10),"")</f>
        <v/>
      </c>
      <c r="I1646" s="152"/>
      <c r="J1646" s="56" t="b">
        <f>Proc[[#This Row],[Requested]]=Proc[[#This Row],[CurrentParent]]</f>
        <v>1</v>
      </c>
      <c r="K1646" s="107" t="str">
        <f>IF(Proc[[#This Row],[Author]]="Marcela Urrego",VLOOKUP(LEFT(Proc[[#This Row],[Requested]],1),Table3[#All],2,0),VLOOKUP(Proc[[#This Row],[Author]],Table4[],2,0))</f>
        <v>LS</v>
      </c>
      <c r="L1646" s="56" t="s">
        <v>1970</v>
      </c>
      <c r="M1646" s="58">
        <v>45801.263680555552</v>
      </c>
      <c r="N1646" s="58"/>
      <c r="O1646" s="58"/>
      <c r="P1646" s="61" t="str">
        <f ca="1">IF(Proc[[#This Row],[DaysAgeing]]&gt;5,"yep","on track")</f>
        <v>yep</v>
      </c>
      <c r="Q1646" s="2">
        <f ca="1">IF(Proc[[#This Row],[DateClosed]]="",ABS(NETWORKDAYS(Proc[[#This Row],[DateOpened]],TODAY()))-1,ABS(NETWORKDAYS(Proc[[#This Row],[DateOpened]],Proc[[#This Row],[DateClosed]]))-1)</f>
        <v>224</v>
      </c>
      <c r="R1646" s="61" t="s">
        <v>488</v>
      </c>
      <c r="S1646" s="56"/>
      <c r="T1646" s="153">
        <v>1645</v>
      </c>
    </row>
    <row r="1647" spans="1:20" hidden="1">
      <c r="A1647" s="60" t="s">
        <v>2353</v>
      </c>
      <c r="B1647" s="111" t="str">
        <f>IFERROR(VLOOKUP(Proc[[#This Row],[App]],Table2[],3,0),"open")</f>
        <v>ok</v>
      </c>
      <c r="C1647" s="60" t="s">
        <v>369</v>
      </c>
      <c r="D1647" s="152" t="s">
        <v>8747</v>
      </c>
      <c r="E1647" s="152" t="s">
        <v>2392</v>
      </c>
      <c r="F1647" s="152" t="s">
        <v>2392</v>
      </c>
      <c r="G1647" s="60" t="s">
        <v>400</v>
      </c>
      <c r="H1647" s="56" t="str">
        <f>IF(Proc[[#This Row],[type]]="LFF (MDG-F)",MID(Proc[[#This Row],[Obj]],13,10),"")</f>
        <v/>
      </c>
      <c r="I1647" s="152"/>
      <c r="J1647" s="56" t="b">
        <f>Proc[[#This Row],[Requested]]=Proc[[#This Row],[CurrentParent]]</f>
        <v>1</v>
      </c>
      <c r="K1647" s="107" t="str">
        <f>IF(Proc[[#This Row],[Author]]="Marcela Urrego",VLOOKUP(LEFT(Proc[[#This Row],[Requested]],1),Table3[#All],2,0),VLOOKUP(Proc[[#This Row],[Author]],Table4[],2,0))</f>
        <v>LS</v>
      </c>
      <c r="L1647" s="56" t="s">
        <v>1970</v>
      </c>
      <c r="M1647" s="58">
        <v>45801.263680555552</v>
      </c>
      <c r="N1647" s="58"/>
      <c r="O1647" s="58"/>
      <c r="P1647" s="61" t="str">
        <f ca="1">IF(Proc[[#This Row],[DaysAgeing]]&gt;5,"yep","on track")</f>
        <v>yep</v>
      </c>
      <c r="Q1647" s="2">
        <f ca="1">IF(Proc[[#This Row],[DateClosed]]="",ABS(NETWORKDAYS(Proc[[#This Row],[DateOpened]],TODAY()))-1,ABS(NETWORKDAYS(Proc[[#This Row],[DateOpened]],Proc[[#This Row],[DateClosed]]))-1)</f>
        <v>224</v>
      </c>
      <c r="R1647" s="61" t="s">
        <v>488</v>
      </c>
      <c r="S1647" s="56"/>
      <c r="T1647" s="153">
        <v>1646</v>
      </c>
    </row>
    <row r="1648" spans="1:20" hidden="1">
      <c r="A1648" s="60" t="s">
        <v>2353</v>
      </c>
      <c r="B1648" s="111" t="str">
        <f>IFERROR(VLOOKUP(Proc[[#This Row],[App]],Table2[],3,0),"open")</f>
        <v>ok</v>
      </c>
      <c r="C1648" s="60" t="s">
        <v>369</v>
      </c>
      <c r="D1648" s="152" t="s">
        <v>8748</v>
      </c>
      <c r="E1648" s="152" t="s">
        <v>2393</v>
      </c>
      <c r="F1648" s="152" t="s">
        <v>2393</v>
      </c>
      <c r="G1648" s="60" t="s">
        <v>400</v>
      </c>
      <c r="H1648" s="56" t="str">
        <f>IF(Proc[[#This Row],[type]]="LFF (MDG-F)",MID(Proc[[#This Row],[Obj]],13,10),"")</f>
        <v/>
      </c>
      <c r="I1648" s="152"/>
      <c r="J1648" s="56" t="b">
        <f>Proc[[#This Row],[Requested]]=Proc[[#This Row],[CurrentParent]]</f>
        <v>1</v>
      </c>
      <c r="K1648" s="107" t="str">
        <f>IF(Proc[[#This Row],[Author]]="Marcela Urrego",VLOOKUP(LEFT(Proc[[#This Row],[Requested]],1),Table3[#All],2,0),VLOOKUP(Proc[[#This Row],[Author]],Table4[],2,0))</f>
        <v>LS</v>
      </c>
      <c r="L1648" s="56" t="s">
        <v>1970</v>
      </c>
      <c r="M1648" s="58">
        <v>45801.263680555552</v>
      </c>
      <c r="N1648" s="58"/>
      <c r="O1648" s="58"/>
      <c r="P1648" s="61" t="str">
        <f ca="1">IF(Proc[[#This Row],[DaysAgeing]]&gt;5,"yep","on track")</f>
        <v>yep</v>
      </c>
      <c r="Q1648" s="2">
        <f ca="1">IF(Proc[[#This Row],[DateClosed]]="",ABS(NETWORKDAYS(Proc[[#This Row],[DateOpened]],TODAY()))-1,ABS(NETWORKDAYS(Proc[[#This Row],[DateOpened]],Proc[[#This Row],[DateClosed]]))-1)</f>
        <v>224</v>
      </c>
      <c r="R1648" s="61" t="s">
        <v>488</v>
      </c>
      <c r="S1648" s="56"/>
      <c r="T1648" s="153">
        <v>1647</v>
      </c>
    </row>
    <row r="1649" spans="1:20" hidden="1">
      <c r="A1649" s="60" t="s">
        <v>2353</v>
      </c>
      <c r="B1649" s="111" t="str">
        <f>IFERROR(VLOOKUP(Proc[[#This Row],[App]],Table2[],3,0),"open")</f>
        <v>ok</v>
      </c>
      <c r="C1649" s="60" t="s">
        <v>369</v>
      </c>
      <c r="D1649" s="152" t="s">
        <v>8749</v>
      </c>
      <c r="E1649" s="152" t="s">
        <v>2393</v>
      </c>
      <c r="F1649" s="152" t="s">
        <v>2393</v>
      </c>
      <c r="G1649" s="60" t="s">
        <v>400</v>
      </c>
      <c r="H1649" s="56" t="str">
        <f>IF(Proc[[#This Row],[type]]="LFF (MDG-F)",MID(Proc[[#This Row],[Obj]],13,10),"")</f>
        <v/>
      </c>
      <c r="I1649" s="152"/>
      <c r="J1649" s="56" t="b">
        <f>Proc[[#This Row],[Requested]]=Proc[[#This Row],[CurrentParent]]</f>
        <v>1</v>
      </c>
      <c r="K1649" s="107" t="str">
        <f>IF(Proc[[#This Row],[Author]]="Marcela Urrego",VLOOKUP(LEFT(Proc[[#This Row],[Requested]],1),Table3[#All],2,0),VLOOKUP(Proc[[#This Row],[Author]],Table4[],2,0))</f>
        <v>LS</v>
      </c>
      <c r="L1649" s="56" t="s">
        <v>1970</v>
      </c>
      <c r="M1649" s="58">
        <v>45801.263680555552</v>
      </c>
      <c r="N1649" s="58"/>
      <c r="O1649" s="58"/>
      <c r="P1649" s="61" t="str">
        <f ca="1">IF(Proc[[#This Row],[DaysAgeing]]&gt;5,"yep","on track")</f>
        <v>yep</v>
      </c>
      <c r="Q1649" s="2">
        <f ca="1">IF(Proc[[#This Row],[DateClosed]]="",ABS(NETWORKDAYS(Proc[[#This Row],[DateOpened]],TODAY()))-1,ABS(NETWORKDAYS(Proc[[#This Row],[DateOpened]],Proc[[#This Row],[DateClosed]]))-1)</f>
        <v>224</v>
      </c>
      <c r="R1649" s="61" t="s">
        <v>488</v>
      </c>
      <c r="S1649" s="56"/>
      <c r="T1649" s="153">
        <v>1648</v>
      </c>
    </row>
    <row r="1650" spans="1:20" hidden="1">
      <c r="A1650" s="60" t="s">
        <v>2353</v>
      </c>
      <c r="B1650" s="111" t="str">
        <f>IFERROR(VLOOKUP(Proc[[#This Row],[App]],Table2[],3,0),"open")</f>
        <v>ok</v>
      </c>
      <c r="C1650" s="60" t="s">
        <v>369</v>
      </c>
      <c r="D1650" s="152" t="s">
        <v>8750</v>
      </c>
      <c r="E1650" s="152" t="s">
        <v>2393</v>
      </c>
      <c r="F1650" s="152" t="s">
        <v>2393</v>
      </c>
      <c r="G1650" s="60" t="s">
        <v>400</v>
      </c>
      <c r="H1650" s="56" t="str">
        <f>IF(Proc[[#This Row],[type]]="LFF (MDG-F)",MID(Proc[[#This Row],[Obj]],13,10),"")</f>
        <v/>
      </c>
      <c r="I1650" s="152"/>
      <c r="J1650" s="56" t="b">
        <f>Proc[[#This Row],[Requested]]=Proc[[#This Row],[CurrentParent]]</f>
        <v>1</v>
      </c>
      <c r="K1650" s="107" t="str">
        <f>IF(Proc[[#This Row],[Author]]="Marcela Urrego",VLOOKUP(LEFT(Proc[[#This Row],[Requested]],1),Table3[#All],2,0),VLOOKUP(Proc[[#This Row],[Author]],Table4[],2,0))</f>
        <v>LS</v>
      </c>
      <c r="L1650" s="56" t="s">
        <v>1970</v>
      </c>
      <c r="M1650" s="58">
        <v>45801.263680555552</v>
      </c>
      <c r="N1650" s="58"/>
      <c r="O1650" s="58"/>
      <c r="P1650" s="61" t="str">
        <f ca="1">IF(Proc[[#This Row],[DaysAgeing]]&gt;5,"yep","on track")</f>
        <v>yep</v>
      </c>
      <c r="Q1650" s="2">
        <f ca="1">IF(Proc[[#This Row],[DateClosed]]="",ABS(NETWORKDAYS(Proc[[#This Row],[DateOpened]],TODAY()))-1,ABS(NETWORKDAYS(Proc[[#This Row],[DateOpened]],Proc[[#This Row],[DateClosed]]))-1)</f>
        <v>224</v>
      </c>
      <c r="R1650" s="61" t="s">
        <v>488</v>
      </c>
      <c r="S1650" s="56"/>
      <c r="T1650" s="153">
        <v>1649</v>
      </c>
    </row>
    <row r="1651" spans="1:20" hidden="1">
      <c r="A1651" s="60" t="s">
        <v>2353</v>
      </c>
      <c r="B1651" s="111" t="str">
        <f>IFERROR(VLOOKUP(Proc[[#This Row],[App]],Table2[],3,0),"open")</f>
        <v>ok</v>
      </c>
      <c r="C1651" s="60" t="s">
        <v>369</v>
      </c>
      <c r="D1651" s="152" t="s">
        <v>2356</v>
      </c>
      <c r="E1651" s="152" t="s">
        <v>2394</v>
      </c>
      <c r="F1651" s="152" t="s">
        <v>2394</v>
      </c>
      <c r="G1651" s="60" t="s">
        <v>400</v>
      </c>
      <c r="H1651" s="56" t="str">
        <f>IF(Proc[[#This Row],[type]]="LFF (MDG-F)",MID(Proc[[#This Row],[Obj]],13,10),"")</f>
        <v/>
      </c>
      <c r="I1651" s="152"/>
      <c r="J1651" s="56" t="b">
        <f>Proc[[#This Row],[Requested]]=Proc[[#This Row],[CurrentParent]]</f>
        <v>1</v>
      </c>
      <c r="K1651" s="107" t="str">
        <f>IF(Proc[[#This Row],[Author]]="Marcela Urrego",VLOOKUP(LEFT(Proc[[#This Row],[Requested]],1),Table3[#All],2,0),VLOOKUP(Proc[[#This Row],[Author]],Table4[],2,0))</f>
        <v>LS</v>
      </c>
      <c r="L1651" s="56" t="s">
        <v>1970</v>
      </c>
      <c r="M1651" s="58">
        <v>45801.263680555552</v>
      </c>
      <c r="N1651" s="58"/>
      <c r="O1651" s="58"/>
      <c r="P1651" s="61" t="str">
        <f ca="1">IF(Proc[[#This Row],[DaysAgeing]]&gt;5,"yep","on track")</f>
        <v>yep</v>
      </c>
      <c r="Q1651" s="2">
        <f ca="1">IF(Proc[[#This Row],[DateClosed]]="",ABS(NETWORKDAYS(Proc[[#This Row],[DateOpened]],TODAY()))-1,ABS(NETWORKDAYS(Proc[[#This Row],[DateOpened]],Proc[[#This Row],[DateClosed]]))-1)</f>
        <v>224</v>
      </c>
      <c r="R1651" s="61" t="s">
        <v>488</v>
      </c>
      <c r="S1651" s="56"/>
      <c r="T1651" s="153">
        <v>1650</v>
      </c>
    </row>
    <row r="1652" spans="1:20" hidden="1">
      <c r="A1652" s="60" t="s">
        <v>2353</v>
      </c>
      <c r="B1652" s="111" t="str">
        <f>IFERROR(VLOOKUP(Proc[[#This Row],[App]],Table2[],3,0),"open")</f>
        <v>ok</v>
      </c>
      <c r="C1652" s="60" t="s">
        <v>369</v>
      </c>
      <c r="D1652" s="152" t="s">
        <v>2357</v>
      </c>
      <c r="E1652" s="152" t="s">
        <v>2391</v>
      </c>
      <c r="F1652" s="152" t="s">
        <v>2391</v>
      </c>
      <c r="G1652" s="60" t="s">
        <v>400</v>
      </c>
      <c r="H1652" s="56" t="str">
        <f>IF(Proc[[#This Row],[type]]="LFF (MDG-F)",MID(Proc[[#This Row],[Obj]],13,10),"")</f>
        <v/>
      </c>
      <c r="I1652" s="152"/>
      <c r="J1652" s="56" t="b">
        <f>Proc[[#This Row],[Requested]]=Proc[[#This Row],[CurrentParent]]</f>
        <v>1</v>
      </c>
      <c r="K1652" s="107" t="str">
        <f>IF(Proc[[#This Row],[Author]]="Marcela Urrego",VLOOKUP(LEFT(Proc[[#This Row],[Requested]],1),Table3[#All],2,0),VLOOKUP(Proc[[#This Row],[Author]],Table4[],2,0))</f>
        <v>LS</v>
      </c>
      <c r="L1652" s="56" t="s">
        <v>1970</v>
      </c>
      <c r="M1652" s="58">
        <v>45801.263680555552</v>
      </c>
      <c r="N1652" s="58"/>
      <c r="O1652" s="58"/>
      <c r="P1652" s="61" t="str">
        <f ca="1">IF(Proc[[#This Row],[DaysAgeing]]&gt;5,"yep","on track")</f>
        <v>yep</v>
      </c>
      <c r="Q1652" s="2">
        <f ca="1">IF(Proc[[#This Row],[DateClosed]]="",ABS(NETWORKDAYS(Proc[[#This Row],[DateOpened]],TODAY()))-1,ABS(NETWORKDAYS(Proc[[#This Row],[DateOpened]],Proc[[#This Row],[DateClosed]]))-1)</f>
        <v>224</v>
      </c>
      <c r="R1652" s="61" t="s">
        <v>488</v>
      </c>
      <c r="S1652" s="56"/>
      <c r="T1652" s="153">
        <v>1651</v>
      </c>
    </row>
    <row r="1653" spans="1:20" hidden="1">
      <c r="A1653" s="60" t="s">
        <v>2353</v>
      </c>
      <c r="B1653" s="111" t="str">
        <f>IFERROR(VLOOKUP(Proc[[#This Row],[App]],Table2[],3,0),"open")</f>
        <v>ok</v>
      </c>
      <c r="C1653" s="60" t="s">
        <v>369</v>
      </c>
      <c r="D1653" s="152" t="s">
        <v>2358</v>
      </c>
      <c r="E1653" s="152" t="s">
        <v>2395</v>
      </c>
      <c r="F1653" s="152" t="s">
        <v>2395</v>
      </c>
      <c r="G1653" s="60" t="s">
        <v>400</v>
      </c>
      <c r="H1653" s="56" t="str">
        <f>IF(Proc[[#This Row],[type]]="LFF (MDG-F)",MID(Proc[[#This Row],[Obj]],13,10),"")</f>
        <v/>
      </c>
      <c r="I1653" s="152"/>
      <c r="J1653" s="56" t="b">
        <f>Proc[[#This Row],[Requested]]=Proc[[#This Row],[CurrentParent]]</f>
        <v>1</v>
      </c>
      <c r="K1653" s="107" t="str">
        <f>IF(Proc[[#This Row],[Author]]="Marcela Urrego",VLOOKUP(LEFT(Proc[[#This Row],[Requested]],1),Table3[#All],2,0),VLOOKUP(Proc[[#This Row],[Author]],Table4[],2,0))</f>
        <v>LS</v>
      </c>
      <c r="L1653" s="56" t="s">
        <v>1970</v>
      </c>
      <c r="M1653" s="58">
        <v>45801.263680555552</v>
      </c>
      <c r="N1653" s="58"/>
      <c r="O1653" s="58"/>
      <c r="P1653" s="61" t="str">
        <f ca="1">IF(Proc[[#This Row],[DaysAgeing]]&gt;5,"yep","on track")</f>
        <v>yep</v>
      </c>
      <c r="Q1653" s="2">
        <f ca="1">IF(Proc[[#This Row],[DateClosed]]="",ABS(NETWORKDAYS(Proc[[#This Row],[DateOpened]],TODAY()))-1,ABS(NETWORKDAYS(Proc[[#This Row],[DateOpened]],Proc[[#This Row],[DateClosed]]))-1)</f>
        <v>224</v>
      </c>
      <c r="R1653" s="61" t="s">
        <v>488</v>
      </c>
      <c r="S1653" s="56"/>
      <c r="T1653" s="153">
        <v>1652</v>
      </c>
    </row>
    <row r="1654" spans="1:20" hidden="1">
      <c r="A1654" s="60" t="s">
        <v>2353</v>
      </c>
      <c r="B1654" s="111" t="str">
        <f>IFERROR(VLOOKUP(Proc[[#This Row],[App]],Table2[],3,0),"open")</f>
        <v>ok</v>
      </c>
      <c r="C1654" s="60" t="s">
        <v>369</v>
      </c>
      <c r="D1654" s="152" t="s">
        <v>2359</v>
      </c>
      <c r="E1654" s="152" t="s">
        <v>2396</v>
      </c>
      <c r="F1654" s="152" t="s">
        <v>2396</v>
      </c>
      <c r="G1654" s="60" t="s">
        <v>400</v>
      </c>
      <c r="H1654" s="56" t="str">
        <f>IF(Proc[[#This Row],[type]]="LFF (MDG-F)",MID(Proc[[#This Row],[Obj]],13,10),"")</f>
        <v/>
      </c>
      <c r="I1654" s="152"/>
      <c r="J1654" s="56" t="b">
        <f>Proc[[#This Row],[Requested]]=Proc[[#This Row],[CurrentParent]]</f>
        <v>1</v>
      </c>
      <c r="K1654" s="107" t="str">
        <f>IF(Proc[[#This Row],[Author]]="Marcela Urrego",VLOOKUP(LEFT(Proc[[#This Row],[Requested]],1),Table3[#All],2,0),VLOOKUP(Proc[[#This Row],[Author]],Table4[],2,0))</f>
        <v>LS</v>
      </c>
      <c r="L1654" s="56" t="s">
        <v>1970</v>
      </c>
      <c r="M1654" s="58">
        <v>45801.263680555552</v>
      </c>
      <c r="N1654" s="58"/>
      <c r="O1654" s="58"/>
      <c r="P1654" s="61" t="str">
        <f ca="1">IF(Proc[[#This Row],[DaysAgeing]]&gt;5,"yep","on track")</f>
        <v>yep</v>
      </c>
      <c r="Q1654" s="2">
        <f ca="1">IF(Proc[[#This Row],[DateClosed]]="",ABS(NETWORKDAYS(Proc[[#This Row],[DateOpened]],TODAY()))-1,ABS(NETWORKDAYS(Proc[[#This Row],[DateOpened]],Proc[[#This Row],[DateClosed]]))-1)</f>
        <v>224</v>
      </c>
      <c r="R1654" s="61" t="s">
        <v>488</v>
      </c>
      <c r="S1654" s="56"/>
      <c r="T1654" s="153">
        <v>1653</v>
      </c>
    </row>
    <row r="1655" spans="1:20" hidden="1">
      <c r="A1655" s="60" t="s">
        <v>2353</v>
      </c>
      <c r="B1655" s="111" t="str">
        <f>IFERROR(VLOOKUP(Proc[[#This Row],[App]],Table2[],3,0),"open")</f>
        <v>ok</v>
      </c>
      <c r="C1655" s="60" t="s">
        <v>369</v>
      </c>
      <c r="D1655" s="152" t="s">
        <v>2360</v>
      </c>
      <c r="E1655" s="152" t="s">
        <v>2396</v>
      </c>
      <c r="F1655" s="152" t="s">
        <v>2396</v>
      </c>
      <c r="G1655" s="60" t="s">
        <v>400</v>
      </c>
      <c r="H1655" s="56" t="str">
        <f>IF(Proc[[#This Row],[type]]="LFF (MDG-F)",MID(Proc[[#This Row],[Obj]],13,10),"")</f>
        <v/>
      </c>
      <c r="I1655" s="152"/>
      <c r="J1655" s="56" t="b">
        <f>Proc[[#This Row],[Requested]]=Proc[[#This Row],[CurrentParent]]</f>
        <v>1</v>
      </c>
      <c r="K1655" s="107" t="str">
        <f>IF(Proc[[#This Row],[Author]]="Marcela Urrego",VLOOKUP(LEFT(Proc[[#This Row],[Requested]],1),Table3[#All],2,0),VLOOKUP(Proc[[#This Row],[Author]],Table4[],2,0))</f>
        <v>LS</v>
      </c>
      <c r="L1655" s="56" t="s">
        <v>1970</v>
      </c>
      <c r="M1655" s="58">
        <v>45801.263680555552</v>
      </c>
      <c r="N1655" s="58"/>
      <c r="O1655" s="58"/>
      <c r="P1655" s="61" t="str">
        <f ca="1">IF(Proc[[#This Row],[DaysAgeing]]&gt;5,"yep","on track")</f>
        <v>yep</v>
      </c>
      <c r="Q1655" s="2">
        <f ca="1">IF(Proc[[#This Row],[DateClosed]]="",ABS(NETWORKDAYS(Proc[[#This Row],[DateOpened]],TODAY()))-1,ABS(NETWORKDAYS(Proc[[#This Row],[DateOpened]],Proc[[#This Row],[DateClosed]]))-1)</f>
        <v>224</v>
      </c>
      <c r="R1655" s="61" t="s">
        <v>488</v>
      </c>
      <c r="S1655" s="56"/>
      <c r="T1655" s="153">
        <v>1654</v>
      </c>
    </row>
    <row r="1656" spans="1:20" hidden="1">
      <c r="A1656" s="60" t="s">
        <v>2353</v>
      </c>
      <c r="B1656" s="111" t="str">
        <f>IFERROR(VLOOKUP(Proc[[#This Row],[App]],Table2[],3,0),"open")</f>
        <v>ok</v>
      </c>
      <c r="C1656" s="60" t="s">
        <v>369</v>
      </c>
      <c r="D1656" s="152" t="s">
        <v>8751</v>
      </c>
      <c r="E1656" s="152" t="s">
        <v>2397</v>
      </c>
      <c r="F1656" s="152" t="s">
        <v>2397</v>
      </c>
      <c r="G1656" s="60" t="s">
        <v>400</v>
      </c>
      <c r="H1656" s="56" t="str">
        <f>IF(Proc[[#This Row],[type]]="LFF (MDG-F)",MID(Proc[[#This Row],[Obj]],13,10),"")</f>
        <v/>
      </c>
      <c r="I1656" s="152"/>
      <c r="J1656" s="56" t="b">
        <f>Proc[[#This Row],[Requested]]=Proc[[#This Row],[CurrentParent]]</f>
        <v>1</v>
      </c>
      <c r="K1656" s="107" t="str">
        <f>IF(Proc[[#This Row],[Author]]="Marcela Urrego",VLOOKUP(LEFT(Proc[[#This Row],[Requested]],1),Table3[#All],2,0),VLOOKUP(Proc[[#This Row],[Author]],Table4[],2,0))</f>
        <v>LS</v>
      </c>
      <c r="L1656" s="56" t="s">
        <v>1970</v>
      </c>
      <c r="M1656" s="58">
        <v>45801.263680555552</v>
      </c>
      <c r="N1656" s="58"/>
      <c r="O1656" s="58"/>
      <c r="P1656" s="61" t="str">
        <f ca="1">IF(Proc[[#This Row],[DaysAgeing]]&gt;5,"yep","on track")</f>
        <v>yep</v>
      </c>
      <c r="Q1656" s="2">
        <f ca="1">IF(Proc[[#This Row],[DateClosed]]="",ABS(NETWORKDAYS(Proc[[#This Row],[DateOpened]],TODAY()))-1,ABS(NETWORKDAYS(Proc[[#This Row],[DateOpened]],Proc[[#This Row],[DateClosed]]))-1)</f>
        <v>224</v>
      </c>
      <c r="R1656" s="61" t="s">
        <v>488</v>
      </c>
      <c r="S1656" s="56"/>
      <c r="T1656" s="153">
        <v>1655</v>
      </c>
    </row>
    <row r="1657" spans="1:20" hidden="1">
      <c r="A1657" s="60" t="s">
        <v>2353</v>
      </c>
      <c r="B1657" s="111" t="str">
        <f>IFERROR(VLOOKUP(Proc[[#This Row],[App]],Table2[],3,0),"open")</f>
        <v>ok</v>
      </c>
      <c r="C1657" s="60" t="s">
        <v>369</v>
      </c>
      <c r="D1657" s="152" t="s">
        <v>2361</v>
      </c>
      <c r="E1657" s="152" t="s">
        <v>2391</v>
      </c>
      <c r="F1657" s="85" t="s">
        <v>2391</v>
      </c>
      <c r="G1657" s="60" t="s">
        <v>400</v>
      </c>
      <c r="H1657" s="56" t="str">
        <f>IF(Proc[[#This Row],[type]]="LFF (MDG-F)",MID(Proc[[#This Row],[Obj]],13,10),"")</f>
        <v/>
      </c>
      <c r="I1657" s="152"/>
      <c r="J1657" s="56" t="b">
        <f>Proc[[#This Row],[Requested]]=Proc[[#This Row],[CurrentParent]]</f>
        <v>1</v>
      </c>
      <c r="K1657" s="107" t="str">
        <f>IF(Proc[[#This Row],[Author]]="Marcela Urrego",VLOOKUP(LEFT(Proc[[#This Row],[Requested]],1),Table3[#All],2,0),VLOOKUP(Proc[[#This Row],[Author]],Table4[],2,0))</f>
        <v>LS</v>
      </c>
      <c r="L1657" s="56" t="s">
        <v>1970</v>
      </c>
      <c r="M1657" s="58">
        <v>45801.263680555552</v>
      </c>
      <c r="N1657" s="58"/>
      <c r="O1657" s="58"/>
      <c r="P1657" s="61" t="str">
        <f ca="1">IF(Proc[[#This Row],[DaysAgeing]]&gt;5,"yep","on track")</f>
        <v>yep</v>
      </c>
      <c r="Q1657" s="2">
        <f ca="1">IF(Proc[[#This Row],[DateClosed]]="",ABS(NETWORKDAYS(Proc[[#This Row],[DateOpened]],TODAY()))-1,ABS(NETWORKDAYS(Proc[[#This Row],[DateOpened]],Proc[[#This Row],[DateClosed]]))-1)</f>
        <v>224</v>
      </c>
      <c r="R1657" s="61" t="s">
        <v>488</v>
      </c>
      <c r="S1657" s="56"/>
      <c r="T1657" s="153">
        <v>1656</v>
      </c>
    </row>
    <row r="1658" spans="1:20" hidden="1">
      <c r="A1658" s="60" t="s">
        <v>2353</v>
      </c>
      <c r="B1658" s="111" t="str">
        <f>IFERROR(VLOOKUP(Proc[[#This Row],[App]],Table2[],3,0),"open")</f>
        <v>ok</v>
      </c>
      <c r="C1658" s="60" t="s">
        <v>369</v>
      </c>
      <c r="D1658" s="152" t="s">
        <v>8752</v>
      </c>
      <c r="E1658" s="152" t="s">
        <v>2398</v>
      </c>
      <c r="F1658" s="85" t="s">
        <v>2398</v>
      </c>
      <c r="G1658" s="60" t="s">
        <v>400</v>
      </c>
      <c r="H1658" s="56" t="str">
        <f>IF(Proc[[#This Row],[type]]="LFF (MDG-F)",MID(Proc[[#This Row],[Obj]],13,10),"")</f>
        <v/>
      </c>
      <c r="I1658" s="152"/>
      <c r="J1658" s="56" t="b">
        <f>Proc[[#This Row],[Requested]]=Proc[[#This Row],[CurrentParent]]</f>
        <v>1</v>
      </c>
      <c r="K1658" s="107" t="str">
        <f>IF(Proc[[#This Row],[Author]]="Marcela Urrego",VLOOKUP(LEFT(Proc[[#This Row],[Requested]],1),Table3[#All],2,0),VLOOKUP(Proc[[#This Row],[Author]],Table4[],2,0))</f>
        <v>LS</v>
      </c>
      <c r="L1658" s="56" t="s">
        <v>1970</v>
      </c>
      <c r="M1658" s="58">
        <v>45801.263680555552</v>
      </c>
      <c r="N1658" s="58"/>
      <c r="O1658" s="58"/>
      <c r="P1658" s="61" t="str">
        <f ca="1">IF(Proc[[#This Row],[DaysAgeing]]&gt;5,"yep","on track")</f>
        <v>yep</v>
      </c>
      <c r="Q1658" s="2">
        <f ca="1">IF(Proc[[#This Row],[DateClosed]]="",ABS(NETWORKDAYS(Proc[[#This Row],[DateOpened]],TODAY()))-1,ABS(NETWORKDAYS(Proc[[#This Row],[DateOpened]],Proc[[#This Row],[DateClosed]]))-1)</f>
        <v>224</v>
      </c>
      <c r="R1658" s="61" t="s">
        <v>488</v>
      </c>
      <c r="S1658" s="56"/>
      <c r="T1658" s="153">
        <v>1657</v>
      </c>
    </row>
    <row r="1659" spans="1:20" hidden="1">
      <c r="A1659" s="60" t="s">
        <v>2353</v>
      </c>
      <c r="B1659" s="111" t="str">
        <f>IFERROR(VLOOKUP(Proc[[#This Row],[App]],Table2[],3,0),"open")</f>
        <v>ok</v>
      </c>
      <c r="C1659" s="60" t="s">
        <v>369</v>
      </c>
      <c r="D1659" s="152" t="s">
        <v>2362</v>
      </c>
      <c r="E1659" s="152" t="s">
        <v>2391</v>
      </c>
      <c r="F1659" s="85" t="s">
        <v>2391</v>
      </c>
      <c r="G1659" s="60" t="s">
        <v>400</v>
      </c>
      <c r="H1659" s="56" t="str">
        <f>IF(Proc[[#This Row],[type]]="LFF (MDG-F)",MID(Proc[[#This Row],[Obj]],13,10),"")</f>
        <v/>
      </c>
      <c r="I1659" s="152"/>
      <c r="J1659" s="56" t="b">
        <f>Proc[[#This Row],[Requested]]=Proc[[#This Row],[CurrentParent]]</f>
        <v>1</v>
      </c>
      <c r="K1659" s="107" t="str">
        <f>IF(Proc[[#This Row],[Author]]="Marcela Urrego",VLOOKUP(LEFT(Proc[[#This Row],[Requested]],1),Table3[#All],2,0),VLOOKUP(Proc[[#This Row],[Author]],Table4[],2,0))</f>
        <v>LS</v>
      </c>
      <c r="L1659" s="56" t="s">
        <v>1970</v>
      </c>
      <c r="M1659" s="58">
        <v>45801.263680555552</v>
      </c>
      <c r="N1659" s="58"/>
      <c r="O1659" s="58"/>
      <c r="P1659" s="61" t="str">
        <f ca="1">IF(Proc[[#This Row],[DaysAgeing]]&gt;5,"yep","on track")</f>
        <v>yep</v>
      </c>
      <c r="Q1659" s="2">
        <f ca="1">IF(Proc[[#This Row],[DateClosed]]="",ABS(NETWORKDAYS(Proc[[#This Row],[DateOpened]],TODAY()))-1,ABS(NETWORKDAYS(Proc[[#This Row],[DateOpened]],Proc[[#This Row],[DateClosed]]))-1)</f>
        <v>224</v>
      </c>
      <c r="R1659" s="61" t="s">
        <v>488</v>
      </c>
      <c r="S1659" s="56"/>
      <c r="T1659" s="153">
        <v>1658</v>
      </c>
    </row>
    <row r="1660" spans="1:20" hidden="1">
      <c r="A1660" s="60" t="s">
        <v>2353</v>
      </c>
      <c r="B1660" s="111" t="str">
        <f>IFERROR(VLOOKUP(Proc[[#This Row],[App]],Table2[],3,0),"open")</f>
        <v>ok</v>
      </c>
      <c r="C1660" s="60" t="s">
        <v>369</v>
      </c>
      <c r="D1660" s="152" t="s">
        <v>2363</v>
      </c>
      <c r="E1660" s="152" t="s">
        <v>2391</v>
      </c>
      <c r="F1660" s="85" t="s">
        <v>2391</v>
      </c>
      <c r="G1660" s="60" t="s">
        <v>400</v>
      </c>
      <c r="H1660" s="56" t="str">
        <f>IF(Proc[[#This Row],[type]]="LFF (MDG-F)",MID(Proc[[#This Row],[Obj]],13,10),"")</f>
        <v/>
      </c>
      <c r="I1660" s="152"/>
      <c r="J1660" s="56" t="b">
        <f>Proc[[#This Row],[Requested]]=Proc[[#This Row],[CurrentParent]]</f>
        <v>1</v>
      </c>
      <c r="K1660" s="107" t="str">
        <f>IF(Proc[[#This Row],[Author]]="Marcela Urrego",VLOOKUP(LEFT(Proc[[#This Row],[Requested]],1),Table3[#All],2,0),VLOOKUP(Proc[[#This Row],[Author]],Table4[],2,0))</f>
        <v>LS</v>
      </c>
      <c r="L1660" s="56" t="s">
        <v>1970</v>
      </c>
      <c r="M1660" s="58">
        <v>45801.263680555552</v>
      </c>
      <c r="N1660" s="58"/>
      <c r="O1660" s="58"/>
      <c r="P1660" s="61" t="str">
        <f ca="1">IF(Proc[[#This Row],[DaysAgeing]]&gt;5,"yep","on track")</f>
        <v>yep</v>
      </c>
      <c r="Q1660" s="2">
        <f ca="1">IF(Proc[[#This Row],[DateClosed]]="",ABS(NETWORKDAYS(Proc[[#This Row],[DateOpened]],TODAY()))-1,ABS(NETWORKDAYS(Proc[[#This Row],[DateOpened]],Proc[[#This Row],[DateClosed]]))-1)</f>
        <v>224</v>
      </c>
      <c r="R1660" s="61" t="s">
        <v>488</v>
      </c>
      <c r="S1660" s="56"/>
      <c r="T1660" s="153">
        <v>1659</v>
      </c>
    </row>
    <row r="1661" spans="1:20" hidden="1">
      <c r="A1661" s="60" t="s">
        <v>2353</v>
      </c>
      <c r="B1661" s="111" t="str">
        <f>IFERROR(VLOOKUP(Proc[[#This Row],[App]],Table2[],3,0),"open")</f>
        <v>ok</v>
      </c>
      <c r="C1661" s="60" t="s">
        <v>369</v>
      </c>
      <c r="D1661" s="152" t="s">
        <v>8753</v>
      </c>
      <c r="E1661" s="152" t="s">
        <v>2399</v>
      </c>
      <c r="F1661" s="85" t="s">
        <v>2399</v>
      </c>
      <c r="G1661" s="60" t="s">
        <v>400</v>
      </c>
      <c r="H1661" s="56" t="str">
        <f>IF(Proc[[#This Row],[type]]="LFF (MDG-F)",MID(Proc[[#This Row],[Obj]],13,10),"")</f>
        <v/>
      </c>
      <c r="I1661" s="152"/>
      <c r="J1661" s="56" t="b">
        <f>Proc[[#This Row],[Requested]]=Proc[[#This Row],[CurrentParent]]</f>
        <v>1</v>
      </c>
      <c r="K1661" s="107" t="str">
        <f>IF(Proc[[#This Row],[Author]]="Marcela Urrego",VLOOKUP(LEFT(Proc[[#This Row],[Requested]],1),Table3[#All],2,0),VLOOKUP(Proc[[#This Row],[Author]],Table4[],2,0))</f>
        <v>LS</v>
      </c>
      <c r="L1661" s="56" t="s">
        <v>1970</v>
      </c>
      <c r="M1661" s="58">
        <v>45801.263680555552</v>
      </c>
      <c r="N1661" s="58"/>
      <c r="O1661" s="58"/>
      <c r="P1661" s="61" t="str">
        <f ca="1">IF(Proc[[#This Row],[DaysAgeing]]&gt;5,"yep","on track")</f>
        <v>yep</v>
      </c>
      <c r="Q1661" s="2">
        <f ca="1">IF(Proc[[#This Row],[DateClosed]]="",ABS(NETWORKDAYS(Proc[[#This Row],[DateOpened]],TODAY()))-1,ABS(NETWORKDAYS(Proc[[#This Row],[DateOpened]],Proc[[#This Row],[DateClosed]]))-1)</f>
        <v>224</v>
      </c>
      <c r="R1661" s="61" t="s">
        <v>488</v>
      </c>
      <c r="S1661" s="56"/>
      <c r="T1661" s="153">
        <v>1660</v>
      </c>
    </row>
    <row r="1662" spans="1:20" hidden="1">
      <c r="A1662" s="60" t="s">
        <v>2353</v>
      </c>
      <c r="B1662" s="111" t="str">
        <f>IFERROR(VLOOKUP(Proc[[#This Row],[App]],Table2[],3,0),"open")</f>
        <v>ok</v>
      </c>
      <c r="C1662" s="60" t="s">
        <v>369</v>
      </c>
      <c r="D1662" s="152" t="s">
        <v>8754</v>
      </c>
      <c r="E1662" s="152" t="s">
        <v>2400</v>
      </c>
      <c r="F1662" s="85" t="s">
        <v>2400</v>
      </c>
      <c r="G1662" s="60" t="s">
        <v>400</v>
      </c>
      <c r="H1662" s="56" t="str">
        <f>IF(Proc[[#This Row],[type]]="LFF (MDG-F)",MID(Proc[[#This Row],[Obj]],13,10),"")</f>
        <v/>
      </c>
      <c r="I1662" s="152"/>
      <c r="J1662" s="56" t="b">
        <f>Proc[[#This Row],[Requested]]=Proc[[#This Row],[CurrentParent]]</f>
        <v>1</v>
      </c>
      <c r="K1662" s="107" t="str">
        <f>IF(Proc[[#This Row],[Author]]="Marcela Urrego",VLOOKUP(LEFT(Proc[[#This Row],[Requested]],1),Table3[#All],2,0),VLOOKUP(Proc[[#This Row],[Author]],Table4[],2,0))</f>
        <v>LS</v>
      </c>
      <c r="L1662" s="56" t="s">
        <v>1970</v>
      </c>
      <c r="M1662" s="58">
        <v>45801.263680555552</v>
      </c>
      <c r="N1662" s="58"/>
      <c r="O1662" s="58"/>
      <c r="P1662" s="61" t="str">
        <f ca="1">IF(Proc[[#This Row],[DaysAgeing]]&gt;5,"yep","on track")</f>
        <v>yep</v>
      </c>
      <c r="Q1662" s="2">
        <f ca="1">IF(Proc[[#This Row],[DateClosed]]="",ABS(NETWORKDAYS(Proc[[#This Row],[DateOpened]],TODAY()))-1,ABS(NETWORKDAYS(Proc[[#This Row],[DateOpened]],Proc[[#This Row],[DateClosed]]))-1)</f>
        <v>224</v>
      </c>
      <c r="R1662" s="61" t="s">
        <v>488</v>
      </c>
      <c r="S1662" s="56"/>
      <c r="T1662" s="153">
        <v>1661</v>
      </c>
    </row>
    <row r="1663" spans="1:20" hidden="1">
      <c r="A1663" s="60" t="s">
        <v>2353</v>
      </c>
      <c r="B1663" s="111" t="str">
        <f>IFERROR(VLOOKUP(Proc[[#This Row],[App]],Table2[],3,0),"open")</f>
        <v>ok</v>
      </c>
      <c r="C1663" s="60" t="s">
        <v>369</v>
      </c>
      <c r="D1663" s="152" t="s">
        <v>2364</v>
      </c>
      <c r="E1663" s="152" t="s">
        <v>2391</v>
      </c>
      <c r="F1663" s="85" t="s">
        <v>2391</v>
      </c>
      <c r="G1663" s="60" t="s">
        <v>400</v>
      </c>
      <c r="H1663" s="56" t="str">
        <f>IF(Proc[[#This Row],[type]]="LFF (MDG-F)",MID(Proc[[#This Row],[Obj]],13,10),"")</f>
        <v/>
      </c>
      <c r="I1663" s="152"/>
      <c r="J1663" s="56" t="b">
        <f>Proc[[#This Row],[Requested]]=Proc[[#This Row],[CurrentParent]]</f>
        <v>1</v>
      </c>
      <c r="K1663" s="107" t="str">
        <f>IF(Proc[[#This Row],[Author]]="Marcela Urrego",VLOOKUP(LEFT(Proc[[#This Row],[Requested]],1),Table3[#All],2,0),VLOOKUP(Proc[[#This Row],[Author]],Table4[],2,0))</f>
        <v>LS</v>
      </c>
      <c r="L1663" s="56" t="s">
        <v>1970</v>
      </c>
      <c r="M1663" s="58">
        <v>45801.263680555552</v>
      </c>
      <c r="N1663" s="58"/>
      <c r="O1663" s="58"/>
      <c r="P1663" s="61" t="str">
        <f ca="1">IF(Proc[[#This Row],[DaysAgeing]]&gt;5,"yep","on track")</f>
        <v>yep</v>
      </c>
      <c r="Q1663" s="2">
        <f ca="1">IF(Proc[[#This Row],[DateClosed]]="",ABS(NETWORKDAYS(Proc[[#This Row],[DateOpened]],TODAY()))-1,ABS(NETWORKDAYS(Proc[[#This Row],[DateOpened]],Proc[[#This Row],[DateClosed]]))-1)</f>
        <v>224</v>
      </c>
      <c r="R1663" s="61" t="s">
        <v>488</v>
      </c>
      <c r="S1663" s="56"/>
      <c r="T1663" s="153">
        <v>1662</v>
      </c>
    </row>
    <row r="1664" spans="1:20" hidden="1">
      <c r="A1664" s="60" t="s">
        <v>2353</v>
      </c>
      <c r="B1664" s="111" t="str">
        <f>IFERROR(VLOOKUP(Proc[[#This Row],[App]],Table2[],3,0),"open")</f>
        <v>ok</v>
      </c>
      <c r="C1664" s="60" t="s">
        <v>369</v>
      </c>
      <c r="D1664" s="152" t="s">
        <v>2365</v>
      </c>
      <c r="E1664" s="152" t="s">
        <v>2391</v>
      </c>
      <c r="F1664" s="85" t="s">
        <v>2391</v>
      </c>
      <c r="G1664" s="60" t="s">
        <v>400</v>
      </c>
      <c r="H1664" s="56" t="str">
        <f>IF(Proc[[#This Row],[type]]="LFF (MDG-F)",MID(Proc[[#This Row],[Obj]],13,10),"")</f>
        <v/>
      </c>
      <c r="I1664" s="152"/>
      <c r="J1664" s="56" t="b">
        <f>Proc[[#This Row],[Requested]]=Proc[[#This Row],[CurrentParent]]</f>
        <v>1</v>
      </c>
      <c r="K1664" s="107" t="str">
        <f>IF(Proc[[#This Row],[Author]]="Marcela Urrego",VLOOKUP(LEFT(Proc[[#This Row],[Requested]],1),Table3[#All],2,0),VLOOKUP(Proc[[#This Row],[Author]],Table4[],2,0))</f>
        <v>LS</v>
      </c>
      <c r="L1664" s="56" t="s">
        <v>1970</v>
      </c>
      <c r="M1664" s="58">
        <v>45801.263680555552</v>
      </c>
      <c r="N1664" s="58"/>
      <c r="O1664" s="58"/>
      <c r="P1664" s="61" t="str">
        <f ca="1">IF(Proc[[#This Row],[DaysAgeing]]&gt;5,"yep","on track")</f>
        <v>yep</v>
      </c>
      <c r="Q1664" s="2">
        <f ca="1">IF(Proc[[#This Row],[DateClosed]]="",ABS(NETWORKDAYS(Proc[[#This Row],[DateOpened]],TODAY()))-1,ABS(NETWORKDAYS(Proc[[#This Row],[DateOpened]],Proc[[#This Row],[DateClosed]]))-1)</f>
        <v>224</v>
      </c>
      <c r="R1664" s="61" t="s">
        <v>488</v>
      </c>
      <c r="S1664" s="56"/>
      <c r="T1664" s="153">
        <v>1663</v>
      </c>
    </row>
    <row r="1665" spans="1:20" hidden="1">
      <c r="A1665" s="60" t="s">
        <v>2353</v>
      </c>
      <c r="B1665" s="111" t="str">
        <f>IFERROR(VLOOKUP(Proc[[#This Row],[App]],Table2[],3,0),"open")</f>
        <v>ok</v>
      </c>
      <c r="C1665" s="60" t="s">
        <v>369</v>
      </c>
      <c r="D1665" s="152" t="s">
        <v>2366</v>
      </c>
      <c r="E1665" s="152" t="s">
        <v>2391</v>
      </c>
      <c r="F1665" s="152" t="s">
        <v>2391</v>
      </c>
      <c r="G1665" s="60" t="s">
        <v>400</v>
      </c>
      <c r="H1665" s="56" t="str">
        <f>IF(Proc[[#This Row],[type]]="LFF (MDG-F)",MID(Proc[[#This Row],[Obj]],13,10),"")</f>
        <v/>
      </c>
      <c r="I1665" s="152"/>
      <c r="J1665" s="56" t="b">
        <f>Proc[[#This Row],[Requested]]=Proc[[#This Row],[CurrentParent]]</f>
        <v>1</v>
      </c>
      <c r="K1665" s="107" t="str">
        <f>IF(Proc[[#This Row],[Author]]="Marcela Urrego",VLOOKUP(LEFT(Proc[[#This Row],[Requested]],1),Table3[#All],2,0),VLOOKUP(Proc[[#This Row],[Author]],Table4[],2,0))</f>
        <v>LS</v>
      </c>
      <c r="L1665" s="56" t="s">
        <v>1970</v>
      </c>
      <c r="M1665" s="58">
        <v>45801.263680555552</v>
      </c>
      <c r="N1665" s="58"/>
      <c r="O1665" s="58"/>
      <c r="P1665" s="61" t="str">
        <f ca="1">IF(Proc[[#This Row],[DaysAgeing]]&gt;5,"yep","on track")</f>
        <v>yep</v>
      </c>
      <c r="Q1665" s="2">
        <f ca="1">IF(Proc[[#This Row],[DateClosed]]="",ABS(NETWORKDAYS(Proc[[#This Row],[DateOpened]],TODAY()))-1,ABS(NETWORKDAYS(Proc[[#This Row],[DateOpened]],Proc[[#This Row],[DateClosed]]))-1)</f>
        <v>224</v>
      </c>
      <c r="R1665" s="61" t="s">
        <v>488</v>
      </c>
      <c r="S1665" s="56"/>
      <c r="T1665" s="153">
        <v>1664</v>
      </c>
    </row>
    <row r="1666" spans="1:20" hidden="1">
      <c r="A1666" s="60" t="s">
        <v>2353</v>
      </c>
      <c r="B1666" s="111" t="str">
        <f>IFERROR(VLOOKUP(Proc[[#This Row],[App]],Table2[],3,0),"open")</f>
        <v>ok</v>
      </c>
      <c r="C1666" s="60" t="s">
        <v>369</v>
      </c>
      <c r="D1666" s="152" t="s">
        <v>8755</v>
      </c>
      <c r="E1666" s="152" t="s">
        <v>2401</v>
      </c>
      <c r="F1666" s="85" t="s">
        <v>2401</v>
      </c>
      <c r="G1666" s="60" t="s">
        <v>400</v>
      </c>
      <c r="H1666" s="56" t="str">
        <f>IF(Proc[[#This Row],[type]]="LFF (MDG-F)",MID(Proc[[#This Row],[Obj]],13,10),"")</f>
        <v/>
      </c>
      <c r="I1666" s="152"/>
      <c r="J1666" s="56" t="b">
        <f>Proc[[#This Row],[Requested]]=Proc[[#This Row],[CurrentParent]]</f>
        <v>1</v>
      </c>
      <c r="K1666" s="107" t="str">
        <f>IF(Proc[[#This Row],[Author]]="Marcela Urrego",VLOOKUP(LEFT(Proc[[#This Row],[Requested]],1),Table3[#All],2,0),VLOOKUP(Proc[[#This Row],[Author]],Table4[],2,0))</f>
        <v>LS</v>
      </c>
      <c r="L1666" s="56" t="s">
        <v>1970</v>
      </c>
      <c r="M1666" s="58">
        <v>45801.263680555552</v>
      </c>
      <c r="N1666" s="58"/>
      <c r="O1666" s="58"/>
      <c r="P1666" s="61" t="str">
        <f ca="1">IF(Proc[[#This Row],[DaysAgeing]]&gt;5,"yep","on track")</f>
        <v>yep</v>
      </c>
      <c r="Q1666" s="2">
        <f ca="1">IF(Proc[[#This Row],[DateClosed]]="",ABS(NETWORKDAYS(Proc[[#This Row],[DateOpened]],TODAY()))-1,ABS(NETWORKDAYS(Proc[[#This Row],[DateOpened]],Proc[[#This Row],[DateClosed]]))-1)</f>
        <v>224</v>
      </c>
      <c r="R1666" s="61" t="s">
        <v>488</v>
      </c>
      <c r="S1666" s="56"/>
      <c r="T1666" s="153">
        <v>1665</v>
      </c>
    </row>
    <row r="1667" spans="1:20" hidden="1">
      <c r="A1667" s="60" t="s">
        <v>2353</v>
      </c>
      <c r="B1667" s="111" t="str">
        <f>IFERROR(VLOOKUP(Proc[[#This Row],[App]],Table2[],3,0),"open")</f>
        <v>ok</v>
      </c>
      <c r="C1667" s="60" t="s">
        <v>369</v>
      </c>
      <c r="D1667" s="152" t="s">
        <v>2367</v>
      </c>
      <c r="E1667" s="152" t="s">
        <v>2391</v>
      </c>
      <c r="F1667" s="85" t="s">
        <v>2391</v>
      </c>
      <c r="G1667" s="60" t="s">
        <v>400</v>
      </c>
      <c r="H1667" s="56" t="str">
        <f>IF(Proc[[#This Row],[type]]="LFF (MDG-F)",MID(Proc[[#This Row],[Obj]],13,10),"")</f>
        <v/>
      </c>
      <c r="I1667" s="152"/>
      <c r="J1667" s="56" t="b">
        <f>Proc[[#This Row],[Requested]]=Proc[[#This Row],[CurrentParent]]</f>
        <v>1</v>
      </c>
      <c r="K1667" s="107" t="str">
        <f>IF(Proc[[#This Row],[Author]]="Marcela Urrego",VLOOKUP(LEFT(Proc[[#This Row],[Requested]],1),Table3[#All],2,0),VLOOKUP(Proc[[#This Row],[Author]],Table4[],2,0))</f>
        <v>LS</v>
      </c>
      <c r="L1667" s="56" t="s">
        <v>1970</v>
      </c>
      <c r="M1667" s="58">
        <v>45801.263680555552</v>
      </c>
      <c r="N1667" s="58"/>
      <c r="O1667" s="58"/>
      <c r="P1667" s="61" t="str">
        <f ca="1">IF(Proc[[#This Row],[DaysAgeing]]&gt;5,"yep","on track")</f>
        <v>yep</v>
      </c>
      <c r="Q1667" s="2">
        <f ca="1">IF(Proc[[#This Row],[DateClosed]]="",ABS(NETWORKDAYS(Proc[[#This Row],[DateOpened]],TODAY()))-1,ABS(NETWORKDAYS(Proc[[#This Row],[DateOpened]],Proc[[#This Row],[DateClosed]]))-1)</f>
        <v>224</v>
      </c>
      <c r="R1667" s="61" t="s">
        <v>488</v>
      </c>
      <c r="S1667" s="56"/>
      <c r="T1667" s="153">
        <v>1666</v>
      </c>
    </row>
    <row r="1668" spans="1:20" hidden="1">
      <c r="A1668" s="60" t="s">
        <v>2353</v>
      </c>
      <c r="B1668" s="111" t="str">
        <f>IFERROR(VLOOKUP(Proc[[#This Row],[App]],Table2[],3,0),"open")</f>
        <v>ok</v>
      </c>
      <c r="C1668" s="60" t="s">
        <v>369</v>
      </c>
      <c r="D1668" s="152" t="s">
        <v>2368</v>
      </c>
      <c r="E1668" s="152" t="s">
        <v>2402</v>
      </c>
      <c r="F1668" s="152" t="s">
        <v>2402</v>
      </c>
      <c r="G1668" s="60" t="s">
        <v>400</v>
      </c>
      <c r="H1668" s="56" t="str">
        <f>IF(Proc[[#This Row],[type]]="LFF (MDG-F)",MID(Proc[[#This Row],[Obj]],13,10),"")</f>
        <v/>
      </c>
      <c r="I1668" s="152"/>
      <c r="J1668" s="56" t="b">
        <f>Proc[[#This Row],[Requested]]=Proc[[#This Row],[CurrentParent]]</f>
        <v>1</v>
      </c>
      <c r="K1668" s="107" t="str">
        <f>IF(Proc[[#This Row],[Author]]="Marcela Urrego",VLOOKUP(LEFT(Proc[[#This Row],[Requested]],1),Table3[#All],2,0),VLOOKUP(Proc[[#This Row],[Author]],Table4[],2,0))</f>
        <v>LS</v>
      </c>
      <c r="L1668" s="56" t="s">
        <v>1970</v>
      </c>
      <c r="M1668" s="58">
        <v>45801.263680555552</v>
      </c>
      <c r="N1668" s="58"/>
      <c r="O1668" s="58"/>
      <c r="P1668" s="61" t="str">
        <f ca="1">IF(Proc[[#This Row],[DaysAgeing]]&gt;5,"yep","on track")</f>
        <v>yep</v>
      </c>
      <c r="Q1668" s="2">
        <f ca="1">IF(Proc[[#This Row],[DateClosed]]="",ABS(NETWORKDAYS(Proc[[#This Row],[DateOpened]],TODAY()))-1,ABS(NETWORKDAYS(Proc[[#This Row],[DateOpened]],Proc[[#This Row],[DateClosed]]))-1)</f>
        <v>224</v>
      </c>
      <c r="R1668" s="61" t="s">
        <v>488</v>
      </c>
      <c r="S1668" s="56"/>
      <c r="T1668" s="153">
        <v>1667</v>
      </c>
    </row>
    <row r="1669" spans="1:20" hidden="1">
      <c r="A1669" s="60" t="s">
        <v>2353</v>
      </c>
      <c r="B1669" s="111" t="str">
        <f>IFERROR(VLOOKUP(Proc[[#This Row],[App]],Table2[],3,0),"open")</f>
        <v>ok</v>
      </c>
      <c r="C1669" s="60" t="s">
        <v>369</v>
      </c>
      <c r="D1669" s="152" t="s">
        <v>6503</v>
      </c>
      <c r="E1669" s="152" t="s">
        <v>1424</v>
      </c>
      <c r="F1669" s="152" t="s">
        <v>1424</v>
      </c>
      <c r="G1669" t="s">
        <v>406</v>
      </c>
      <c r="H1669" s="56" t="str">
        <f>IF(Proc[[#This Row],[type]]="LFF (MDG-F)",MID(Proc[[#This Row],[Obj]],13,10),"")</f>
        <v>KE50C0FF10</v>
      </c>
      <c r="I1669" s="152"/>
      <c r="J1669" s="56" t="b">
        <f>Proc[[#This Row],[Requested]]=Proc[[#This Row],[CurrentParent]]</f>
        <v>1</v>
      </c>
      <c r="K1669" s="107" t="str">
        <f>IF(Proc[[#This Row],[Author]]="Marcela Urrego",VLOOKUP(LEFT(Proc[[#This Row],[Requested]],1),Table3[#All],2,0),VLOOKUP(Proc[[#This Row],[Author]],Table4[],2,0))</f>
        <v>LS</v>
      </c>
      <c r="L1669" s="56" t="s">
        <v>1970</v>
      </c>
      <c r="M1669" s="58">
        <v>45801.263680555552</v>
      </c>
      <c r="N1669" s="58">
        <v>45806</v>
      </c>
      <c r="O1669" s="58">
        <v>45806</v>
      </c>
      <c r="P1669" s="61" t="str">
        <f ca="1">IF(Proc[[#This Row],[DaysAgeing]]&gt;5,"yep","on track")</f>
        <v>on track</v>
      </c>
      <c r="Q1669" s="2">
        <f ca="1">IF(Proc[[#This Row],[DateClosed]]="",ABS(NETWORKDAYS(Proc[[#This Row],[DateOpened]],TODAY()))-1,ABS(NETWORKDAYS(Proc[[#This Row],[DateOpened]],Proc[[#This Row],[DateClosed]]))-1)</f>
        <v>3</v>
      </c>
      <c r="R1669" s="61" t="s">
        <v>488</v>
      </c>
      <c r="S1669" s="56"/>
      <c r="T1669" s="153">
        <v>1668</v>
      </c>
    </row>
    <row r="1670" spans="1:20" hidden="1">
      <c r="A1670" s="60" t="s">
        <v>2353</v>
      </c>
      <c r="B1670" s="111" t="str">
        <f>IFERROR(VLOOKUP(Proc[[#This Row],[App]],Table2[],3,0),"open")</f>
        <v>ok</v>
      </c>
      <c r="C1670" s="60" t="s">
        <v>369</v>
      </c>
      <c r="D1670" s="152" t="s">
        <v>8756</v>
      </c>
      <c r="E1670" s="152" t="s">
        <v>1833</v>
      </c>
      <c r="F1670" s="152" t="s">
        <v>1833</v>
      </c>
      <c r="G1670" s="60" t="s">
        <v>406</v>
      </c>
      <c r="H1670" s="56" t="str">
        <f>IF(Proc[[#This Row],[type]]="LFF (MDG-F)",MID(Proc[[#This Row],[Obj]],13,10),"")</f>
        <v>1756C00005</v>
      </c>
      <c r="I1670" s="152"/>
      <c r="J1670" s="56" t="b">
        <f>Proc[[#This Row],[Requested]]=Proc[[#This Row],[CurrentParent]]</f>
        <v>1</v>
      </c>
      <c r="K1670" s="107" t="str">
        <f>IF(Proc[[#This Row],[Author]]="Marcela Urrego",VLOOKUP(LEFT(Proc[[#This Row],[Requested]],1),Table3[#All],2,0),VLOOKUP(Proc[[#This Row],[Author]],Table4[],2,0))</f>
        <v>LS</v>
      </c>
      <c r="L1670" s="56" t="s">
        <v>1970</v>
      </c>
      <c r="M1670" s="58">
        <v>45801.263680555552</v>
      </c>
      <c r="N1670" s="58">
        <v>45806</v>
      </c>
      <c r="O1670" s="58">
        <v>45806</v>
      </c>
      <c r="P1670" s="61" t="str">
        <f ca="1">IF(Proc[[#This Row],[DaysAgeing]]&gt;5,"yep","on track")</f>
        <v>on track</v>
      </c>
      <c r="Q1670" s="2">
        <f ca="1">IF(Proc[[#This Row],[DateClosed]]="",ABS(NETWORKDAYS(Proc[[#This Row],[DateOpened]],TODAY()))-1,ABS(NETWORKDAYS(Proc[[#This Row],[DateOpened]],Proc[[#This Row],[DateClosed]]))-1)</f>
        <v>3</v>
      </c>
      <c r="R1670" s="61" t="s">
        <v>488</v>
      </c>
      <c r="S1670" s="56"/>
      <c r="T1670" s="153">
        <v>1669</v>
      </c>
    </row>
    <row r="1671" spans="1:20" hidden="1">
      <c r="A1671" s="60" t="s">
        <v>2353</v>
      </c>
      <c r="B1671" s="111" t="str">
        <f>IFERROR(VLOOKUP(Proc[[#This Row],[App]],Table2[],3,0),"open")</f>
        <v>ok</v>
      </c>
      <c r="C1671" s="60" t="s">
        <v>369</v>
      </c>
      <c r="D1671" s="152" t="s">
        <v>8757</v>
      </c>
      <c r="E1671" s="152" t="s">
        <v>2401</v>
      </c>
      <c r="F1671" s="85" t="s">
        <v>2401</v>
      </c>
      <c r="G1671" s="60" t="s">
        <v>406</v>
      </c>
      <c r="H1671" s="56" t="str">
        <f>IF(Proc[[#This Row],[type]]="LFF (MDG-F)",MID(Proc[[#This Row],[Obj]],13,10),"")</f>
        <v>1756CS7063</v>
      </c>
      <c r="I1671" s="152"/>
      <c r="J1671" s="56" t="b">
        <f>Proc[[#This Row],[Requested]]=Proc[[#This Row],[CurrentParent]]</f>
        <v>1</v>
      </c>
      <c r="K1671" s="107" t="str">
        <f>IF(Proc[[#This Row],[Author]]="Marcela Urrego",VLOOKUP(LEFT(Proc[[#This Row],[Requested]],1),Table3[#All],2,0),VLOOKUP(Proc[[#This Row],[Author]],Table4[],2,0))</f>
        <v>LS</v>
      </c>
      <c r="L1671" s="56" t="s">
        <v>1970</v>
      </c>
      <c r="M1671" s="58">
        <v>45801.263680555552</v>
      </c>
      <c r="N1671" s="58">
        <v>45806</v>
      </c>
      <c r="O1671" s="58">
        <v>45806</v>
      </c>
      <c r="P1671" s="61" t="str">
        <f ca="1">IF(Proc[[#This Row],[DaysAgeing]]&gt;5,"yep","on track")</f>
        <v>on track</v>
      </c>
      <c r="Q1671" s="2">
        <f ca="1">IF(Proc[[#This Row],[DateClosed]]="",ABS(NETWORKDAYS(Proc[[#This Row],[DateOpened]],TODAY()))-1,ABS(NETWORKDAYS(Proc[[#This Row],[DateOpened]],Proc[[#This Row],[DateClosed]]))-1)</f>
        <v>3</v>
      </c>
      <c r="R1671" s="61" t="s">
        <v>488</v>
      </c>
      <c r="S1671" s="56"/>
      <c r="T1671" s="153">
        <v>1670</v>
      </c>
    </row>
    <row r="1672" spans="1:20" hidden="1">
      <c r="A1672" s="60" t="s">
        <v>2353</v>
      </c>
      <c r="B1672" s="111" t="str">
        <f>IFERROR(VLOOKUP(Proc[[#This Row],[App]],Table2[],3,0),"open")</f>
        <v>ok</v>
      </c>
      <c r="C1672" s="60" t="s">
        <v>369</v>
      </c>
      <c r="D1672" s="152" t="s">
        <v>8758</v>
      </c>
      <c r="E1672" s="152" t="s">
        <v>2403</v>
      </c>
      <c r="F1672" s="85" t="s">
        <v>2403</v>
      </c>
      <c r="G1672" s="60" t="s">
        <v>406</v>
      </c>
      <c r="H1672" s="56" t="str">
        <f>IF(Proc[[#This Row],[type]]="LFF (MDG-F)",MID(Proc[[#This Row],[Obj]],13,10),"")</f>
        <v>1756CS7346</v>
      </c>
      <c r="I1672" s="152"/>
      <c r="J1672" s="56" t="b">
        <f>Proc[[#This Row],[Requested]]=Proc[[#This Row],[CurrentParent]]</f>
        <v>1</v>
      </c>
      <c r="K1672" s="107" t="str">
        <f>IF(Proc[[#This Row],[Author]]="Marcela Urrego",VLOOKUP(LEFT(Proc[[#This Row],[Requested]],1),Table3[#All],2,0),VLOOKUP(Proc[[#This Row],[Author]],Table4[],2,0))</f>
        <v>LS</v>
      </c>
      <c r="L1672" s="56" t="s">
        <v>1970</v>
      </c>
      <c r="M1672" s="58">
        <v>45801.263680555552</v>
      </c>
      <c r="N1672" s="58">
        <v>45806</v>
      </c>
      <c r="O1672" s="58">
        <v>45806</v>
      </c>
      <c r="P1672" s="61" t="str">
        <f ca="1">IF(Proc[[#This Row],[DaysAgeing]]&gt;5,"yep","on track")</f>
        <v>on track</v>
      </c>
      <c r="Q1672" s="2">
        <f ca="1">IF(Proc[[#This Row],[DateClosed]]="",ABS(NETWORKDAYS(Proc[[#This Row],[DateOpened]],TODAY()))-1,ABS(NETWORKDAYS(Proc[[#This Row],[DateOpened]],Proc[[#This Row],[DateClosed]]))-1)</f>
        <v>3</v>
      </c>
      <c r="R1672" s="61" t="s">
        <v>488</v>
      </c>
      <c r="S1672" s="56"/>
      <c r="T1672" s="153">
        <v>1671</v>
      </c>
    </row>
    <row r="1673" spans="1:20" hidden="1">
      <c r="A1673" s="60" t="s">
        <v>2353</v>
      </c>
      <c r="B1673" s="111" t="str">
        <f>IFERROR(VLOOKUP(Proc[[#This Row],[App]],Table2[],3,0),"open")</f>
        <v>ok</v>
      </c>
      <c r="C1673" s="60" t="s">
        <v>369</v>
      </c>
      <c r="D1673" s="152" t="s">
        <v>2369</v>
      </c>
      <c r="E1673" s="152" t="s">
        <v>2404</v>
      </c>
      <c r="F1673" s="85" t="s">
        <v>2404</v>
      </c>
      <c r="G1673" s="60" t="s">
        <v>406</v>
      </c>
      <c r="H1673" s="56" t="str">
        <f>IF(Proc[[#This Row],[type]]="LFF (MDG-F)",MID(Proc[[#This Row],[Obj]],13,10),"")</f>
        <v>1756OF0007</v>
      </c>
      <c r="I1673" s="152"/>
      <c r="J1673" s="56" t="b">
        <f>Proc[[#This Row],[Requested]]=Proc[[#This Row],[CurrentParent]]</f>
        <v>1</v>
      </c>
      <c r="K1673" s="107" t="str">
        <f>IF(Proc[[#This Row],[Author]]="Marcela Urrego",VLOOKUP(LEFT(Proc[[#This Row],[Requested]],1),Table3[#All],2,0),VLOOKUP(Proc[[#This Row],[Author]],Table4[],2,0))</f>
        <v>LS</v>
      </c>
      <c r="L1673" s="56" t="s">
        <v>1970</v>
      </c>
      <c r="M1673" s="58">
        <v>45801.263680555552</v>
      </c>
      <c r="N1673" s="58">
        <v>45806</v>
      </c>
      <c r="O1673" s="58">
        <v>45806</v>
      </c>
      <c r="P1673" s="61" t="str">
        <f ca="1">IF(Proc[[#This Row],[DaysAgeing]]&gt;5,"yep","on track")</f>
        <v>on track</v>
      </c>
      <c r="Q1673" s="2">
        <f ca="1">IF(Proc[[#This Row],[DateClosed]]="",ABS(NETWORKDAYS(Proc[[#This Row],[DateOpened]],TODAY()))-1,ABS(NETWORKDAYS(Proc[[#This Row],[DateOpened]],Proc[[#This Row],[DateClosed]]))-1)</f>
        <v>3</v>
      </c>
      <c r="R1673" s="61" t="s">
        <v>488</v>
      </c>
      <c r="S1673" s="56"/>
      <c r="T1673" s="153">
        <v>1672</v>
      </c>
    </row>
    <row r="1674" spans="1:20" hidden="1">
      <c r="A1674" s="60" t="s">
        <v>2353</v>
      </c>
      <c r="B1674" s="152" t="str">
        <f>IFERROR(VLOOKUP(Proc[[#This Row],[App]],Table2[],3,0),"open")</f>
        <v>ok</v>
      </c>
      <c r="C1674" s="60" t="s">
        <v>369</v>
      </c>
      <c r="D1674" s="152" t="s">
        <v>2370</v>
      </c>
      <c r="E1674" s="152" t="s">
        <v>2405</v>
      </c>
      <c r="F1674" s="152" t="s">
        <v>2405</v>
      </c>
      <c r="G1674" s="60" t="s">
        <v>406</v>
      </c>
      <c r="H1674" s="56" t="str">
        <f>IF(Proc[[#This Row],[type]]="LFF (MDG-F)",MID(Proc[[#This Row],[Obj]],13,10),"")</f>
        <v>1937L52686</v>
      </c>
      <c r="I1674" s="152"/>
      <c r="J1674" s="56" t="b">
        <f>Proc[[#This Row],[Requested]]=Proc[[#This Row],[CurrentParent]]</f>
        <v>1</v>
      </c>
      <c r="K1674" s="152" t="str">
        <f>IF(Proc[[#This Row],[Author]]="Marcela Urrego",VLOOKUP(LEFT(Proc[[#This Row],[Requested]],1),Table3[#All],2,0),VLOOKUP(Proc[[#This Row],[Author]],Table4[],2,0))</f>
        <v>LS</v>
      </c>
      <c r="L1674" s="56" t="s">
        <v>1970</v>
      </c>
      <c r="M1674" s="58">
        <v>45801.263680555552</v>
      </c>
      <c r="N1674" s="58">
        <v>45806</v>
      </c>
      <c r="O1674" s="58">
        <v>45806</v>
      </c>
      <c r="P1674" s="61" t="str">
        <f ca="1">IF(Proc[[#This Row],[DaysAgeing]]&gt;5,"yep","on track")</f>
        <v>on track</v>
      </c>
      <c r="Q1674" s="2">
        <f ca="1">IF(Proc[[#This Row],[DateClosed]]="",ABS(NETWORKDAYS(Proc[[#This Row],[DateOpened]],TODAY()))-1,ABS(NETWORKDAYS(Proc[[#This Row],[DateOpened]],Proc[[#This Row],[DateClosed]]))-1)</f>
        <v>3</v>
      </c>
      <c r="R1674" s="61" t="s">
        <v>488</v>
      </c>
      <c r="S1674" s="56"/>
      <c r="T1674" s="153">
        <v>1673</v>
      </c>
    </row>
    <row r="1675" spans="1:20" hidden="1">
      <c r="A1675" s="60" t="s">
        <v>2353</v>
      </c>
      <c r="B1675" s="152" t="str">
        <f>IFERROR(VLOOKUP(Proc[[#This Row],[App]],Table2[],3,0),"open")</f>
        <v>ok</v>
      </c>
      <c r="C1675" s="60" t="s">
        <v>369</v>
      </c>
      <c r="D1675" s="152" t="s">
        <v>8759</v>
      </c>
      <c r="E1675" s="152" t="s">
        <v>2392</v>
      </c>
      <c r="F1675" s="152" t="s">
        <v>2392</v>
      </c>
      <c r="G1675" s="60" t="s">
        <v>406</v>
      </c>
      <c r="H1675" s="56" t="str">
        <f>IF(Proc[[#This Row],[type]]="LFF (MDG-F)",MID(Proc[[#This Row],[Obj]],13,10),"")</f>
        <v>2025C01122</v>
      </c>
      <c r="I1675" s="152"/>
      <c r="J1675" s="56" t="b">
        <f>Proc[[#This Row],[Requested]]=Proc[[#This Row],[CurrentParent]]</f>
        <v>1</v>
      </c>
      <c r="K1675" s="152" t="str">
        <f>IF(Proc[[#This Row],[Author]]="Marcela Urrego",VLOOKUP(LEFT(Proc[[#This Row],[Requested]],1),Table3[#All],2,0),VLOOKUP(Proc[[#This Row],[Author]],Table4[],2,0))</f>
        <v>LS</v>
      </c>
      <c r="L1675" s="56" t="s">
        <v>1970</v>
      </c>
      <c r="M1675" s="58">
        <v>45801.263680555552</v>
      </c>
      <c r="N1675" s="58">
        <v>45806</v>
      </c>
      <c r="O1675" s="58">
        <v>45806</v>
      </c>
      <c r="P1675" s="61" t="str">
        <f ca="1">IF(Proc[[#This Row],[DaysAgeing]]&gt;5,"yep","on track")</f>
        <v>on track</v>
      </c>
      <c r="Q1675" s="2">
        <f ca="1">IF(Proc[[#This Row],[DateClosed]]="",ABS(NETWORKDAYS(Proc[[#This Row],[DateOpened]],TODAY()))-1,ABS(NETWORKDAYS(Proc[[#This Row],[DateOpened]],Proc[[#This Row],[DateClosed]]))-1)</f>
        <v>3</v>
      </c>
      <c r="R1675" s="61" t="s">
        <v>488</v>
      </c>
      <c r="S1675" s="56"/>
      <c r="T1675" s="153">
        <v>1674</v>
      </c>
    </row>
    <row r="1676" spans="1:20" hidden="1">
      <c r="A1676" s="60" t="s">
        <v>2353</v>
      </c>
      <c r="B1676" s="152" t="str">
        <f>IFERROR(VLOOKUP(Proc[[#This Row],[App]],Table2[],3,0),"open")</f>
        <v>ok</v>
      </c>
      <c r="C1676" s="60" t="s">
        <v>369</v>
      </c>
      <c r="D1676" s="152" t="s">
        <v>8760</v>
      </c>
      <c r="E1676" s="152" t="s">
        <v>2406</v>
      </c>
      <c r="F1676" s="152" t="s">
        <v>2406</v>
      </c>
      <c r="G1676" s="60" t="s">
        <v>406</v>
      </c>
      <c r="H1676" s="56" t="str">
        <f>IF(Proc[[#This Row],[type]]="LFF (MDG-F)",MID(Proc[[#This Row],[Obj]],13,10),"")</f>
        <v>2063C05891</v>
      </c>
      <c r="I1676" s="152"/>
      <c r="J1676" s="56" t="b">
        <f>Proc[[#This Row],[Requested]]=Proc[[#This Row],[CurrentParent]]</f>
        <v>1</v>
      </c>
      <c r="K1676" s="152" t="str">
        <f>IF(Proc[[#This Row],[Author]]="Marcela Urrego",VLOOKUP(LEFT(Proc[[#This Row],[Requested]],1),Table3[#All],2,0),VLOOKUP(Proc[[#This Row],[Author]],Table4[],2,0))</f>
        <v>LS</v>
      </c>
      <c r="L1676" s="56" t="s">
        <v>1970</v>
      </c>
      <c r="M1676" s="58">
        <v>45801.263680555552</v>
      </c>
      <c r="N1676" s="58">
        <v>45806</v>
      </c>
      <c r="O1676" s="58">
        <v>45806</v>
      </c>
      <c r="P1676" s="61" t="str">
        <f ca="1">IF(Proc[[#This Row],[DaysAgeing]]&gt;5,"yep","on track")</f>
        <v>on track</v>
      </c>
      <c r="Q1676" s="2">
        <f ca="1">IF(Proc[[#This Row],[DateClosed]]="",ABS(NETWORKDAYS(Proc[[#This Row],[DateOpened]],TODAY()))-1,ABS(NETWORKDAYS(Proc[[#This Row],[DateOpened]],Proc[[#This Row],[DateClosed]]))-1)</f>
        <v>3</v>
      </c>
      <c r="R1676" s="61" t="s">
        <v>488</v>
      </c>
      <c r="S1676" s="56"/>
      <c r="T1676" s="153">
        <v>1675</v>
      </c>
    </row>
    <row r="1677" spans="1:20" hidden="1">
      <c r="A1677" s="60" t="s">
        <v>2353</v>
      </c>
      <c r="B1677" s="152" t="str">
        <f>IFERROR(VLOOKUP(Proc[[#This Row],[App]],Table2[],3,0),"open")</f>
        <v>ok</v>
      </c>
      <c r="C1677" s="60" t="s">
        <v>369</v>
      </c>
      <c r="D1677" s="152" t="s">
        <v>8761</v>
      </c>
      <c r="E1677" s="152" t="s">
        <v>2407</v>
      </c>
      <c r="F1677" s="152" t="s">
        <v>2407</v>
      </c>
      <c r="G1677" s="60" t="s">
        <v>406</v>
      </c>
      <c r="H1677" s="56" t="str">
        <f>IF(Proc[[#This Row],[type]]="LFF (MDG-F)",MID(Proc[[#This Row],[Obj]],13,10),"")</f>
        <v>2063C06245</v>
      </c>
      <c r="I1677" s="152"/>
      <c r="J1677" s="56" t="b">
        <f>Proc[[#This Row],[Requested]]=Proc[[#This Row],[CurrentParent]]</f>
        <v>1</v>
      </c>
      <c r="K1677" s="152" t="str">
        <f>IF(Proc[[#This Row],[Author]]="Marcela Urrego",VLOOKUP(LEFT(Proc[[#This Row],[Requested]],1),Table3[#All],2,0),VLOOKUP(Proc[[#This Row],[Author]],Table4[],2,0))</f>
        <v>LS</v>
      </c>
      <c r="L1677" s="56" t="s">
        <v>1970</v>
      </c>
      <c r="M1677" s="58">
        <v>45801.263680555552</v>
      </c>
      <c r="N1677" s="58">
        <v>45806</v>
      </c>
      <c r="O1677" s="58">
        <v>45806</v>
      </c>
      <c r="P1677" s="61" t="str">
        <f ca="1">IF(Proc[[#This Row],[DaysAgeing]]&gt;5,"yep","on track")</f>
        <v>on track</v>
      </c>
      <c r="Q1677" s="2">
        <f ca="1">IF(Proc[[#This Row],[DateClosed]]="",ABS(NETWORKDAYS(Proc[[#This Row],[DateOpened]],TODAY()))-1,ABS(NETWORKDAYS(Proc[[#This Row],[DateOpened]],Proc[[#This Row],[DateClosed]]))-1)</f>
        <v>3</v>
      </c>
      <c r="R1677" s="61" t="s">
        <v>488</v>
      </c>
      <c r="S1677" s="56"/>
      <c r="T1677" s="153">
        <v>1676</v>
      </c>
    </row>
    <row r="1678" spans="1:20" hidden="1">
      <c r="A1678" s="60" t="s">
        <v>2353</v>
      </c>
      <c r="B1678" s="111" t="str">
        <f>IFERROR(VLOOKUP(Proc[[#This Row],[App]],Table2[],3,0),"open")</f>
        <v>ok</v>
      </c>
      <c r="C1678" s="60" t="s">
        <v>369</v>
      </c>
      <c r="D1678" s="152" t="s">
        <v>8762</v>
      </c>
      <c r="E1678" s="152" t="s">
        <v>2408</v>
      </c>
      <c r="F1678" s="85" t="s">
        <v>2408</v>
      </c>
      <c r="G1678" s="60" t="s">
        <v>406</v>
      </c>
      <c r="H1678" s="56" t="str">
        <f>IF(Proc[[#This Row],[type]]="LFF (MDG-F)",MID(Proc[[#This Row],[Obj]],13,10),"")</f>
        <v>2088C00662</v>
      </c>
      <c r="I1678" s="152"/>
      <c r="J1678" s="56" t="b">
        <f>Proc[[#This Row],[Requested]]=Proc[[#This Row],[CurrentParent]]</f>
        <v>1</v>
      </c>
      <c r="K1678" s="107" t="str">
        <f>IF(Proc[[#This Row],[Author]]="Marcela Urrego",VLOOKUP(LEFT(Proc[[#This Row],[Requested]],1),Table3[#All],2,0),VLOOKUP(Proc[[#This Row],[Author]],Table4[],2,0))</f>
        <v>LS</v>
      </c>
      <c r="L1678" s="56" t="s">
        <v>1970</v>
      </c>
      <c r="M1678" s="58">
        <v>45801.263680555552</v>
      </c>
      <c r="N1678" s="58">
        <v>45806</v>
      </c>
      <c r="O1678" s="58">
        <v>45806</v>
      </c>
      <c r="P1678" s="61" t="str">
        <f ca="1">IF(Proc[[#This Row],[DaysAgeing]]&gt;5,"yep","on track")</f>
        <v>on track</v>
      </c>
      <c r="Q1678" s="2">
        <f ca="1">IF(Proc[[#This Row],[DateClosed]]="",ABS(NETWORKDAYS(Proc[[#This Row],[DateOpened]],TODAY()))-1,ABS(NETWORKDAYS(Proc[[#This Row],[DateOpened]],Proc[[#This Row],[DateClosed]]))-1)</f>
        <v>3</v>
      </c>
      <c r="R1678" s="61" t="s">
        <v>488</v>
      </c>
      <c r="S1678" s="56"/>
      <c r="T1678" s="153">
        <v>1677</v>
      </c>
    </row>
    <row r="1679" spans="1:20" hidden="1">
      <c r="A1679" s="60" t="s">
        <v>2353</v>
      </c>
      <c r="B1679" s="111" t="str">
        <f>IFERROR(VLOOKUP(Proc[[#This Row],[App]],Table2[],3,0),"open")</f>
        <v>ok</v>
      </c>
      <c r="C1679" s="60" t="s">
        <v>369</v>
      </c>
      <c r="D1679" s="152" t="s">
        <v>2371</v>
      </c>
      <c r="E1679" s="152" t="s">
        <v>2402</v>
      </c>
      <c r="F1679" s="152" t="s">
        <v>2402</v>
      </c>
      <c r="G1679" s="60" t="s">
        <v>406</v>
      </c>
      <c r="H1679" s="56" t="str">
        <f>IF(Proc[[#This Row],[type]]="LFF (MDG-F)",MID(Proc[[#This Row],[Obj]],13,10),"")</f>
        <v>2088L50001</v>
      </c>
      <c r="I1679" s="152"/>
      <c r="J1679" s="56" t="b">
        <f>Proc[[#This Row],[Requested]]=Proc[[#This Row],[CurrentParent]]</f>
        <v>1</v>
      </c>
      <c r="K1679" s="107" t="str">
        <f>IF(Proc[[#This Row],[Author]]="Marcela Urrego",VLOOKUP(LEFT(Proc[[#This Row],[Requested]],1),Table3[#All],2,0),VLOOKUP(Proc[[#This Row],[Author]],Table4[],2,0))</f>
        <v>LS</v>
      </c>
      <c r="L1679" s="56" t="s">
        <v>1970</v>
      </c>
      <c r="M1679" s="58">
        <v>45801.263680555552</v>
      </c>
      <c r="N1679" s="58">
        <v>45806</v>
      </c>
      <c r="O1679" s="58">
        <v>45806</v>
      </c>
      <c r="P1679" s="61" t="str">
        <f ca="1">IF(Proc[[#This Row],[DaysAgeing]]&gt;5,"yep","on track")</f>
        <v>on track</v>
      </c>
      <c r="Q1679" s="2">
        <f ca="1">IF(Proc[[#This Row],[DateClosed]]="",ABS(NETWORKDAYS(Proc[[#This Row],[DateOpened]],TODAY()))-1,ABS(NETWORKDAYS(Proc[[#This Row],[DateOpened]],Proc[[#This Row],[DateClosed]]))-1)</f>
        <v>3</v>
      </c>
      <c r="R1679" s="61" t="s">
        <v>488</v>
      </c>
      <c r="S1679" s="56"/>
      <c r="T1679" s="153">
        <v>1678</v>
      </c>
    </row>
    <row r="1680" spans="1:20" hidden="1">
      <c r="A1680" s="60" t="s">
        <v>2353</v>
      </c>
      <c r="B1680" s="111" t="str">
        <f>IFERROR(VLOOKUP(Proc[[#This Row],[App]],Table2[],3,0),"open")</f>
        <v>ok</v>
      </c>
      <c r="C1680" s="60" t="s">
        <v>369</v>
      </c>
      <c r="D1680" s="152" t="s">
        <v>8763</v>
      </c>
      <c r="E1680" s="152" t="s">
        <v>2407</v>
      </c>
      <c r="F1680" s="85" t="s">
        <v>2407</v>
      </c>
      <c r="G1680" s="60" t="s">
        <v>406</v>
      </c>
      <c r="H1680" s="56" t="str">
        <f>IF(Proc[[#This Row],[type]]="LFF (MDG-F)",MID(Proc[[#This Row],[Obj]],13,10),"")</f>
        <v>2102CS0020</v>
      </c>
      <c r="I1680" s="152"/>
      <c r="J1680" s="56" t="b">
        <f>Proc[[#This Row],[Requested]]=Proc[[#This Row],[CurrentParent]]</f>
        <v>1</v>
      </c>
      <c r="K1680" s="107" t="str">
        <f>IF(Proc[[#This Row],[Author]]="Marcela Urrego",VLOOKUP(LEFT(Proc[[#This Row],[Requested]],1),Table3[#All],2,0),VLOOKUP(Proc[[#This Row],[Author]],Table4[],2,0))</f>
        <v>LS</v>
      </c>
      <c r="L1680" s="56" t="s">
        <v>1970</v>
      </c>
      <c r="M1680" s="58">
        <v>45801.263680555552</v>
      </c>
      <c r="N1680" s="58">
        <v>45806</v>
      </c>
      <c r="O1680" s="58">
        <v>45806</v>
      </c>
      <c r="P1680" s="61" t="str">
        <f ca="1">IF(Proc[[#This Row],[DaysAgeing]]&gt;5,"yep","on track")</f>
        <v>on track</v>
      </c>
      <c r="Q1680" s="2">
        <f ca="1">IF(Proc[[#This Row],[DateClosed]]="",ABS(NETWORKDAYS(Proc[[#This Row],[DateOpened]],TODAY()))-1,ABS(NETWORKDAYS(Proc[[#This Row],[DateOpened]],Proc[[#This Row],[DateClosed]]))-1)</f>
        <v>3</v>
      </c>
      <c r="R1680" s="61" t="s">
        <v>488</v>
      </c>
      <c r="S1680" s="56"/>
      <c r="T1680" s="153">
        <v>1679</v>
      </c>
    </row>
    <row r="1681" spans="1:20" hidden="1">
      <c r="A1681" s="60" t="s">
        <v>2353</v>
      </c>
      <c r="B1681" s="111" t="str">
        <f>IFERROR(VLOOKUP(Proc[[#This Row],[App]],Table2[],3,0),"open")</f>
        <v>ok</v>
      </c>
      <c r="C1681" s="60" t="s">
        <v>369</v>
      </c>
      <c r="D1681" s="152" t="s">
        <v>8764</v>
      </c>
      <c r="E1681" s="152" t="s">
        <v>2407</v>
      </c>
      <c r="F1681" s="85" t="s">
        <v>2407</v>
      </c>
      <c r="G1681" s="60" t="s">
        <v>406</v>
      </c>
      <c r="H1681" s="56" t="str">
        <f>IF(Proc[[#This Row],[type]]="LFF (MDG-F)",MID(Proc[[#This Row],[Obj]],13,10),"")</f>
        <v>2102CS0713</v>
      </c>
      <c r="I1681" s="152"/>
      <c r="J1681" s="56" t="b">
        <f>Proc[[#This Row],[Requested]]=Proc[[#This Row],[CurrentParent]]</f>
        <v>1</v>
      </c>
      <c r="K1681" s="107" t="str">
        <f>IF(Proc[[#This Row],[Author]]="Marcela Urrego",VLOOKUP(LEFT(Proc[[#This Row],[Requested]],1),Table3[#All],2,0),VLOOKUP(Proc[[#This Row],[Author]],Table4[],2,0))</f>
        <v>LS</v>
      </c>
      <c r="L1681" s="56" t="s">
        <v>1970</v>
      </c>
      <c r="M1681" s="58">
        <v>45801.263680555552</v>
      </c>
      <c r="N1681" s="58">
        <v>45806</v>
      </c>
      <c r="O1681" s="58">
        <v>45806</v>
      </c>
      <c r="P1681" s="61" t="str">
        <f ca="1">IF(Proc[[#This Row],[DaysAgeing]]&gt;5,"yep","on track")</f>
        <v>on track</v>
      </c>
      <c r="Q1681" s="2">
        <f ca="1">IF(Proc[[#This Row],[DateClosed]]="",ABS(NETWORKDAYS(Proc[[#This Row],[DateOpened]],TODAY()))-1,ABS(NETWORKDAYS(Proc[[#This Row],[DateOpened]],Proc[[#This Row],[DateClosed]]))-1)</f>
        <v>3</v>
      </c>
      <c r="R1681" s="61" t="s">
        <v>488</v>
      </c>
      <c r="S1681" s="56"/>
      <c r="T1681" s="153">
        <v>1680</v>
      </c>
    </row>
    <row r="1682" spans="1:20" hidden="1">
      <c r="A1682" s="60" t="s">
        <v>2353</v>
      </c>
      <c r="B1682" s="111" t="str">
        <f>IFERROR(VLOOKUP(Proc[[#This Row],[App]],Table2[],3,0),"open")</f>
        <v>ok</v>
      </c>
      <c r="C1682" s="60" t="s">
        <v>369</v>
      </c>
      <c r="D1682" s="152" t="s">
        <v>2372</v>
      </c>
      <c r="E1682" s="152" t="s">
        <v>2402</v>
      </c>
      <c r="F1682" s="85" t="s">
        <v>2402</v>
      </c>
      <c r="G1682" s="60" t="s">
        <v>406</v>
      </c>
      <c r="H1682" s="56" t="str">
        <f>IF(Proc[[#This Row],[type]]="LFF (MDG-F)",MID(Proc[[#This Row],[Obj]],13,10),"")</f>
        <v>2102OF0002</v>
      </c>
      <c r="I1682" s="152"/>
      <c r="J1682" s="56" t="b">
        <f>Proc[[#This Row],[Requested]]=Proc[[#This Row],[CurrentParent]]</f>
        <v>1</v>
      </c>
      <c r="K1682" s="107" t="str">
        <f>IF(Proc[[#This Row],[Author]]="Marcela Urrego",VLOOKUP(LEFT(Proc[[#This Row],[Requested]],1),Table3[#All],2,0),VLOOKUP(Proc[[#This Row],[Author]],Table4[],2,0))</f>
        <v>LS</v>
      </c>
      <c r="L1682" s="56" t="s">
        <v>1970</v>
      </c>
      <c r="M1682" s="58">
        <v>45801.263680555552</v>
      </c>
      <c r="N1682" s="58">
        <v>45806</v>
      </c>
      <c r="O1682" s="58">
        <v>45806</v>
      </c>
      <c r="P1682" s="61" t="str">
        <f ca="1">IF(Proc[[#This Row],[DaysAgeing]]&gt;5,"yep","on track")</f>
        <v>on track</v>
      </c>
      <c r="Q1682" s="2">
        <f ca="1">IF(Proc[[#This Row],[DateClosed]]="",ABS(NETWORKDAYS(Proc[[#This Row],[DateOpened]],TODAY()))-1,ABS(NETWORKDAYS(Proc[[#This Row],[DateOpened]],Proc[[#This Row],[DateClosed]]))-1)</f>
        <v>3</v>
      </c>
      <c r="R1682" s="61" t="s">
        <v>488</v>
      </c>
      <c r="S1682" s="56"/>
      <c r="T1682" s="153">
        <v>1681</v>
      </c>
    </row>
    <row r="1683" spans="1:20" hidden="1">
      <c r="A1683" s="60" t="s">
        <v>2353</v>
      </c>
      <c r="B1683" s="152" t="str">
        <f>IFERROR(VLOOKUP(Proc[[#This Row],[App]],Table2[],3,0),"open")</f>
        <v>ok</v>
      </c>
      <c r="C1683" s="60" t="s">
        <v>369</v>
      </c>
      <c r="D1683" s="152" t="s">
        <v>8765</v>
      </c>
      <c r="E1683" s="152" t="s">
        <v>2407</v>
      </c>
      <c r="F1683" s="152" t="s">
        <v>2407</v>
      </c>
      <c r="G1683" s="60" t="s">
        <v>406</v>
      </c>
      <c r="H1683" s="56" t="str">
        <f>IF(Proc[[#This Row],[type]]="LFF (MDG-F)",MID(Proc[[#This Row],[Obj]],13,10),"")</f>
        <v>2102TESZ81</v>
      </c>
      <c r="I1683" s="152"/>
      <c r="J1683" s="56" t="b">
        <f>Proc[[#This Row],[Requested]]=Proc[[#This Row],[CurrentParent]]</f>
        <v>1</v>
      </c>
      <c r="K1683" s="152" t="str">
        <f>IF(Proc[[#This Row],[Author]]="Marcela Urrego",VLOOKUP(LEFT(Proc[[#This Row],[Requested]],1),Table3[#All],2,0),VLOOKUP(Proc[[#This Row],[Author]],Table4[],2,0))</f>
        <v>LS</v>
      </c>
      <c r="L1683" s="56" t="s">
        <v>1970</v>
      </c>
      <c r="M1683" s="58">
        <v>45801.263680555552</v>
      </c>
      <c r="N1683" s="58">
        <v>45806</v>
      </c>
      <c r="O1683" s="58">
        <v>45806</v>
      </c>
      <c r="P1683" s="61" t="str">
        <f ca="1">IF(Proc[[#This Row],[DaysAgeing]]&gt;5,"yep","on track")</f>
        <v>on track</v>
      </c>
      <c r="Q1683" s="2">
        <f ca="1">IF(Proc[[#This Row],[DateClosed]]="",ABS(NETWORKDAYS(Proc[[#This Row],[DateOpened]],TODAY()))-1,ABS(NETWORKDAYS(Proc[[#This Row],[DateOpened]],Proc[[#This Row],[DateClosed]]))-1)</f>
        <v>3</v>
      </c>
      <c r="R1683" s="61" t="s">
        <v>488</v>
      </c>
      <c r="S1683" s="56"/>
      <c r="T1683" s="153">
        <v>1682</v>
      </c>
    </row>
    <row r="1684" spans="1:20" hidden="1">
      <c r="A1684" s="60" t="s">
        <v>2353</v>
      </c>
      <c r="B1684" s="111" t="str">
        <f>IFERROR(VLOOKUP(Proc[[#This Row],[App]],Table2[],3,0),"open")</f>
        <v>ok</v>
      </c>
      <c r="C1684" s="60" t="s">
        <v>369</v>
      </c>
      <c r="D1684" s="152" t="s">
        <v>2373</v>
      </c>
      <c r="E1684" s="152" t="s">
        <v>2404</v>
      </c>
      <c r="F1684" s="85" t="s">
        <v>2404</v>
      </c>
      <c r="G1684" s="60" t="s">
        <v>406</v>
      </c>
      <c r="H1684" s="56" t="str">
        <f>IF(Proc[[#This Row],[type]]="LFF (MDG-F)",MID(Proc[[#This Row],[Obj]],13,10),"")</f>
        <v>2103OF0001</v>
      </c>
      <c r="I1684" s="152"/>
      <c r="J1684" s="56" t="b">
        <f>Proc[[#This Row],[Requested]]=Proc[[#This Row],[CurrentParent]]</f>
        <v>1</v>
      </c>
      <c r="K1684" s="107" t="str">
        <f>IF(Proc[[#This Row],[Author]]="Marcela Urrego",VLOOKUP(LEFT(Proc[[#This Row],[Requested]],1),Table3[#All],2,0),VLOOKUP(Proc[[#This Row],[Author]],Table4[],2,0))</f>
        <v>LS</v>
      </c>
      <c r="L1684" s="56" t="s">
        <v>1970</v>
      </c>
      <c r="M1684" s="58">
        <v>45801.263680555552</v>
      </c>
      <c r="N1684" s="58">
        <v>45806</v>
      </c>
      <c r="O1684" s="58">
        <v>45806</v>
      </c>
      <c r="P1684" s="61" t="str">
        <f ca="1">IF(Proc[[#This Row],[DaysAgeing]]&gt;5,"yep","on track")</f>
        <v>on track</v>
      </c>
      <c r="Q1684" s="2">
        <f ca="1">IF(Proc[[#This Row],[DateClosed]]="",ABS(NETWORKDAYS(Proc[[#This Row],[DateOpened]],TODAY()))-1,ABS(NETWORKDAYS(Proc[[#This Row],[DateOpened]],Proc[[#This Row],[DateClosed]]))-1)</f>
        <v>3</v>
      </c>
      <c r="R1684" s="61" t="s">
        <v>488</v>
      </c>
      <c r="S1684" s="56"/>
      <c r="T1684" s="153">
        <v>1683</v>
      </c>
    </row>
    <row r="1685" spans="1:20" hidden="1">
      <c r="A1685" s="60" t="s">
        <v>2353</v>
      </c>
      <c r="B1685" s="111" t="str">
        <f>IFERROR(VLOOKUP(Proc[[#This Row],[App]],Table2[],3,0),"open")</f>
        <v>ok</v>
      </c>
      <c r="C1685" s="60" t="s">
        <v>369</v>
      </c>
      <c r="D1685" s="152" t="s">
        <v>8766</v>
      </c>
      <c r="E1685" s="152" t="s">
        <v>2403</v>
      </c>
      <c r="F1685" s="152" t="s">
        <v>2403</v>
      </c>
      <c r="G1685" s="60" t="s">
        <v>406</v>
      </c>
      <c r="H1685" s="56" t="str">
        <f>IF(Proc[[#This Row],[type]]="LFF (MDG-F)",MID(Proc[[#This Row],[Obj]],13,10),"")</f>
        <v>2123C00049</v>
      </c>
      <c r="I1685" s="152"/>
      <c r="J1685" s="56" t="b">
        <f>Proc[[#This Row],[Requested]]=Proc[[#This Row],[CurrentParent]]</f>
        <v>1</v>
      </c>
      <c r="K1685" s="107" t="str">
        <f>IF(Proc[[#This Row],[Author]]="Marcela Urrego",VLOOKUP(LEFT(Proc[[#This Row],[Requested]],1),Table3[#All],2,0),VLOOKUP(Proc[[#This Row],[Author]],Table4[],2,0))</f>
        <v>LS</v>
      </c>
      <c r="L1685" s="56" t="s">
        <v>1970</v>
      </c>
      <c r="M1685" s="58">
        <v>45801.263680555552</v>
      </c>
      <c r="N1685" s="58">
        <v>45806</v>
      </c>
      <c r="O1685" s="58">
        <v>45806</v>
      </c>
      <c r="P1685" s="61" t="str">
        <f ca="1">IF(Proc[[#This Row],[DaysAgeing]]&gt;5,"yep","on track")</f>
        <v>on track</v>
      </c>
      <c r="Q1685" s="2">
        <f ca="1">IF(Proc[[#This Row],[DateClosed]]="",ABS(NETWORKDAYS(Proc[[#This Row],[DateOpened]],TODAY()))-1,ABS(NETWORKDAYS(Proc[[#This Row],[DateOpened]],Proc[[#This Row],[DateClosed]]))-1)</f>
        <v>3</v>
      </c>
      <c r="R1685" s="61" t="s">
        <v>488</v>
      </c>
      <c r="S1685" s="56"/>
      <c r="T1685" s="153">
        <v>1684</v>
      </c>
    </row>
    <row r="1686" spans="1:20" hidden="1">
      <c r="A1686" s="60" t="s">
        <v>2353</v>
      </c>
      <c r="B1686" s="111" t="str">
        <f>IFERROR(VLOOKUP(Proc[[#This Row],[App]],Table2[],3,0),"open")</f>
        <v>ok</v>
      </c>
      <c r="C1686" s="60" t="s">
        <v>369</v>
      </c>
      <c r="D1686" s="152" t="s">
        <v>8767</v>
      </c>
      <c r="E1686" s="152" t="s">
        <v>2409</v>
      </c>
      <c r="F1686" s="152" t="s">
        <v>2409</v>
      </c>
      <c r="G1686" s="60" t="s">
        <v>406</v>
      </c>
      <c r="H1686" s="56" t="str">
        <f>IF(Proc[[#This Row],[type]]="LFF (MDG-F)",MID(Proc[[#This Row],[Obj]],13,10),"")</f>
        <v>2123CS0002</v>
      </c>
      <c r="I1686" s="152"/>
      <c r="J1686" s="56" t="b">
        <f>Proc[[#This Row],[Requested]]=Proc[[#This Row],[CurrentParent]]</f>
        <v>1</v>
      </c>
      <c r="K1686" s="107" t="str">
        <f>IF(Proc[[#This Row],[Author]]="Marcela Urrego",VLOOKUP(LEFT(Proc[[#This Row],[Requested]],1),Table3[#All],2,0),VLOOKUP(Proc[[#This Row],[Author]],Table4[],2,0))</f>
        <v>LS</v>
      </c>
      <c r="L1686" s="56" t="s">
        <v>1970</v>
      </c>
      <c r="M1686" s="58">
        <v>45801.263680555552</v>
      </c>
      <c r="N1686" s="58">
        <v>45806</v>
      </c>
      <c r="O1686" s="58">
        <v>45806</v>
      </c>
      <c r="P1686" s="61" t="str">
        <f ca="1">IF(Proc[[#This Row],[DaysAgeing]]&gt;5,"yep","on track")</f>
        <v>on track</v>
      </c>
      <c r="Q1686" s="2">
        <f ca="1">IF(Proc[[#This Row],[DateClosed]]="",ABS(NETWORKDAYS(Proc[[#This Row],[DateOpened]],TODAY()))-1,ABS(NETWORKDAYS(Proc[[#This Row],[DateOpened]],Proc[[#This Row],[DateClosed]]))-1)</f>
        <v>3</v>
      </c>
      <c r="R1686" s="61" t="s">
        <v>488</v>
      </c>
      <c r="S1686" s="56"/>
      <c r="T1686" s="153">
        <v>1685</v>
      </c>
    </row>
    <row r="1687" spans="1:20" hidden="1">
      <c r="A1687" s="60" t="s">
        <v>2353</v>
      </c>
      <c r="B1687" s="111" t="str">
        <f>IFERROR(VLOOKUP(Proc[[#This Row],[App]],Table2[],3,0),"open")</f>
        <v>ok</v>
      </c>
      <c r="C1687" s="60" t="s">
        <v>369</v>
      </c>
      <c r="D1687" s="152" t="s">
        <v>2374</v>
      </c>
      <c r="E1687" s="152" t="s">
        <v>2395</v>
      </c>
      <c r="F1687" s="152" t="s">
        <v>2395</v>
      </c>
      <c r="G1687" s="60" t="s">
        <v>406</v>
      </c>
      <c r="H1687" s="56" t="str">
        <f>IF(Proc[[#This Row],[type]]="LFF (MDG-F)",MID(Proc[[#This Row],[Obj]],13,10),"")</f>
        <v>2123L50008</v>
      </c>
      <c r="I1687" s="152"/>
      <c r="J1687" s="56" t="b">
        <f>Proc[[#This Row],[Requested]]=Proc[[#This Row],[CurrentParent]]</f>
        <v>1</v>
      </c>
      <c r="K1687" s="107" t="str">
        <f>IF(Proc[[#This Row],[Author]]="Marcela Urrego",VLOOKUP(LEFT(Proc[[#This Row],[Requested]],1),Table3[#All],2,0),VLOOKUP(Proc[[#This Row],[Author]],Table4[],2,0))</f>
        <v>LS</v>
      </c>
      <c r="L1687" s="56" t="s">
        <v>1970</v>
      </c>
      <c r="M1687" s="58">
        <v>45801.263680555552</v>
      </c>
      <c r="N1687" s="58">
        <v>45806</v>
      </c>
      <c r="O1687" s="58">
        <v>45806</v>
      </c>
      <c r="P1687" s="61" t="str">
        <f ca="1">IF(Proc[[#This Row],[DaysAgeing]]&gt;5,"yep","on track")</f>
        <v>on track</v>
      </c>
      <c r="Q1687" s="2">
        <f ca="1">IF(Proc[[#This Row],[DateClosed]]="",ABS(NETWORKDAYS(Proc[[#This Row],[DateOpened]],TODAY()))-1,ABS(NETWORKDAYS(Proc[[#This Row],[DateOpened]],Proc[[#This Row],[DateClosed]]))-1)</f>
        <v>3</v>
      </c>
      <c r="R1687" s="61" t="s">
        <v>488</v>
      </c>
      <c r="S1687" s="56"/>
      <c r="T1687" s="153">
        <v>1686</v>
      </c>
    </row>
    <row r="1688" spans="1:20" hidden="1">
      <c r="A1688" s="60" t="s">
        <v>2353</v>
      </c>
      <c r="B1688" s="111" t="str">
        <f>IFERROR(VLOOKUP(Proc[[#This Row],[App]],Table2[],3,0),"open")</f>
        <v>ok</v>
      </c>
      <c r="C1688" s="60" t="s">
        <v>369</v>
      </c>
      <c r="D1688" s="152" t="s">
        <v>2375</v>
      </c>
      <c r="E1688" s="152" t="s">
        <v>2410</v>
      </c>
      <c r="F1688" s="152" t="s">
        <v>2410</v>
      </c>
      <c r="G1688" s="60" t="s">
        <v>406</v>
      </c>
      <c r="H1688" s="56" t="str">
        <f>IF(Proc[[#This Row],[type]]="LFF (MDG-F)",MID(Proc[[#This Row],[Obj]],13,10),"")</f>
        <v>2125C00005</v>
      </c>
      <c r="I1688" s="152"/>
      <c r="J1688" s="56" t="b">
        <f>Proc[[#This Row],[Requested]]=Proc[[#This Row],[CurrentParent]]</f>
        <v>1</v>
      </c>
      <c r="K1688" s="107" t="str">
        <f>IF(Proc[[#This Row],[Author]]="Marcela Urrego",VLOOKUP(LEFT(Proc[[#This Row],[Requested]],1),Table3[#All],2,0),VLOOKUP(Proc[[#This Row],[Author]],Table4[],2,0))</f>
        <v>LS</v>
      </c>
      <c r="L1688" s="56" t="s">
        <v>1970</v>
      </c>
      <c r="M1688" s="58">
        <v>45801.263680555552</v>
      </c>
      <c r="N1688" s="58">
        <v>45806</v>
      </c>
      <c r="O1688" s="58">
        <v>45806</v>
      </c>
      <c r="P1688" s="61" t="str">
        <f ca="1">IF(Proc[[#This Row],[DaysAgeing]]&gt;5,"yep","on track")</f>
        <v>on track</v>
      </c>
      <c r="Q1688" s="2">
        <f ca="1">IF(Proc[[#This Row],[DateClosed]]="",ABS(NETWORKDAYS(Proc[[#This Row],[DateOpened]],TODAY()))-1,ABS(NETWORKDAYS(Proc[[#This Row],[DateOpened]],Proc[[#This Row],[DateClosed]]))-1)</f>
        <v>3</v>
      </c>
      <c r="R1688" s="61" t="s">
        <v>488</v>
      </c>
      <c r="S1688" s="56"/>
      <c r="T1688" s="153">
        <v>1687</v>
      </c>
    </row>
    <row r="1689" spans="1:20" hidden="1">
      <c r="A1689" s="60" t="s">
        <v>2353</v>
      </c>
      <c r="B1689" s="111" t="str">
        <f>IFERROR(VLOOKUP(Proc[[#This Row],[App]],Table2[],3,0),"open")</f>
        <v>ok</v>
      </c>
      <c r="C1689" s="60" t="s">
        <v>369</v>
      </c>
      <c r="D1689" s="152" t="s">
        <v>8768</v>
      </c>
      <c r="E1689" s="152" t="s">
        <v>2392</v>
      </c>
      <c r="F1689" s="152" t="s">
        <v>2392</v>
      </c>
      <c r="G1689" s="60" t="s">
        <v>406</v>
      </c>
      <c r="H1689" s="56" t="str">
        <f>IF(Proc[[#This Row],[type]]="LFF (MDG-F)",MID(Proc[[#This Row],[Obj]],13,10),"")</f>
        <v>2128C00002</v>
      </c>
      <c r="I1689" s="152"/>
      <c r="J1689" s="56" t="b">
        <f>Proc[[#This Row],[Requested]]=Proc[[#This Row],[CurrentParent]]</f>
        <v>1</v>
      </c>
      <c r="K1689" s="107" t="str">
        <f>IF(Proc[[#This Row],[Author]]="Marcela Urrego",VLOOKUP(LEFT(Proc[[#This Row],[Requested]],1),Table3[#All],2,0),VLOOKUP(Proc[[#This Row],[Author]],Table4[],2,0))</f>
        <v>LS</v>
      </c>
      <c r="L1689" s="56" t="s">
        <v>1970</v>
      </c>
      <c r="M1689" s="58">
        <v>45801.263680555552</v>
      </c>
      <c r="N1689" s="58">
        <v>45806</v>
      </c>
      <c r="O1689" s="58">
        <v>45806</v>
      </c>
      <c r="P1689" s="61" t="str">
        <f ca="1">IF(Proc[[#This Row],[DaysAgeing]]&gt;5,"yep","on track")</f>
        <v>on track</v>
      </c>
      <c r="Q1689" s="2">
        <f ca="1">IF(Proc[[#This Row],[DateClosed]]="",ABS(NETWORKDAYS(Proc[[#This Row],[DateOpened]],TODAY()))-1,ABS(NETWORKDAYS(Proc[[#This Row],[DateOpened]],Proc[[#This Row],[DateClosed]]))-1)</f>
        <v>3</v>
      </c>
      <c r="R1689" s="61" t="s">
        <v>488</v>
      </c>
      <c r="S1689" s="56"/>
      <c r="T1689" s="153">
        <v>1688</v>
      </c>
    </row>
    <row r="1690" spans="1:20" hidden="1">
      <c r="A1690" s="60" t="s">
        <v>2353</v>
      </c>
      <c r="B1690" s="111" t="str">
        <f>IFERROR(VLOOKUP(Proc[[#This Row],[App]],Table2[],3,0),"open")</f>
        <v>ok</v>
      </c>
      <c r="C1690" s="60" t="s">
        <v>369</v>
      </c>
      <c r="D1690" s="152" t="s">
        <v>8769</v>
      </c>
      <c r="E1690" s="152" t="s">
        <v>2411</v>
      </c>
      <c r="F1690" s="152" t="s">
        <v>2411</v>
      </c>
      <c r="G1690" s="60" t="s">
        <v>406</v>
      </c>
      <c r="H1690" s="56" t="str">
        <f>IF(Proc[[#This Row],[type]]="LFF (MDG-F)",MID(Proc[[#This Row],[Obj]],13,10),"")</f>
        <v>2137TPM813</v>
      </c>
      <c r="I1690" s="152"/>
      <c r="J1690" s="56" t="b">
        <f>Proc[[#This Row],[Requested]]=Proc[[#This Row],[CurrentParent]]</f>
        <v>1</v>
      </c>
      <c r="K1690" s="107" t="str">
        <f>IF(Proc[[#This Row],[Author]]="Marcela Urrego",VLOOKUP(LEFT(Proc[[#This Row],[Requested]],1),Table3[#All],2,0),VLOOKUP(Proc[[#This Row],[Author]],Table4[],2,0))</f>
        <v>LS</v>
      </c>
      <c r="L1690" s="56" t="s">
        <v>1970</v>
      </c>
      <c r="M1690" s="58">
        <v>45801.263680555552</v>
      </c>
      <c r="N1690" s="58">
        <v>45806</v>
      </c>
      <c r="O1690" s="58">
        <v>45806</v>
      </c>
      <c r="P1690" s="61" t="str">
        <f ca="1">IF(Proc[[#This Row],[DaysAgeing]]&gt;5,"yep","on track")</f>
        <v>on track</v>
      </c>
      <c r="Q1690" s="2">
        <f ca="1">IF(Proc[[#This Row],[DateClosed]]="",ABS(NETWORKDAYS(Proc[[#This Row],[DateOpened]],TODAY()))-1,ABS(NETWORKDAYS(Proc[[#This Row],[DateOpened]],Proc[[#This Row],[DateClosed]]))-1)</f>
        <v>3</v>
      </c>
      <c r="R1690" s="61" t="s">
        <v>488</v>
      </c>
      <c r="S1690" s="56"/>
      <c r="T1690" s="153">
        <v>1689</v>
      </c>
    </row>
    <row r="1691" spans="1:20" hidden="1">
      <c r="A1691" s="60" t="s">
        <v>2353</v>
      </c>
      <c r="B1691" s="111" t="str">
        <f>IFERROR(VLOOKUP(Proc[[#This Row],[App]],Table2[],3,0),"open")</f>
        <v>ok</v>
      </c>
      <c r="C1691" s="60" t="s">
        <v>369</v>
      </c>
      <c r="D1691" s="152" t="s">
        <v>8770</v>
      </c>
      <c r="E1691" s="152" t="s">
        <v>2411</v>
      </c>
      <c r="F1691" s="152" t="s">
        <v>2411</v>
      </c>
      <c r="G1691" s="60" t="s">
        <v>406</v>
      </c>
      <c r="H1691" s="56" t="str">
        <f>IF(Proc[[#This Row],[type]]="LFF (MDG-F)",MID(Proc[[#This Row],[Obj]],13,10),"")</f>
        <v>2137TPM819</v>
      </c>
      <c r="I1691" s="152"/>
      <c r="J1691" s="56" t="b">
        <f>Proc[[#This Row],[Requested]]=Proc[[#This Row],[CurrentParent]]</f>
        <v>1</v>
      </c>
      <c r="K1691" s="107" t="str">
        <f>IF(Proc[[#This Row],[Author]]="Marcela Urrego",VLOOKUP(LEFT(Proc[[#This Row],[Requested]],1),Table3[#All],2,0),VLOOKUP(Proc[[#This Row],[Author]],Table4[],2,0))</f>
        <v>LS</v>
      </c>
      <c r="L1691" s="56" t="s">
        <v>1970</v>
      </c>
      <c r="M1691" s="58">
        <v>45801.263680555552</v>
      </c>
      <c r="N1691" s="58">
        <v>45806</v>
      </c>
      <c r="O1691" s="58">
        <v>45806</v>
      </c>
      <c r="P1691" s="61" t="str">
        <f ca="1">IF(Proc[[#This Row],[DaysAgeing]]&gt;5,"yep","on track")</f>
        <v>on track</v>
      </c>
      <c r="Q1691" s="2">
        <f ca="1">IF(Proc[[#This Row],[DateClosed]]="",ABS(NETWORKDAYS(Proc[[#This Row],[DateOpened]],TODAY()))-1,ABS(NETWORKDAYS(Proc[[#This Row],[DateOpened]],Proc[[#This Row],[DateClosed]]))-1)</f>
        <v>3</v>
      </c>
      <c r="R1691" s="61" t="s">
        <v>488</v>
      </c>
      <c r="S1691" s="56"/>
      <c r="T1691" s="153">
        <v>1690</v>
      </c>
    </row>
    <row r="1692" spans="1:20" hidden="1">
      <c r="A1692" s="60" t="s">
        <v>2353</v>
      </c>
      <c r="B1692" s="111" t="str">
        <f>IFERROR(VLOOKUP(Proc[[#This Row],[App]],Table2[],3,0),"open")</f>
        <v>ok</v>
      </c>
      <c r="C1692" s="60" t="s">
        <v>369</v>
      </c>
      <c r="D1692" s="152" t="s">
        <v>2376</v>
      </c>
      <c r="E1692" s="152" t="s">
        <v>2405</v>
      </c>
      <c r="F1692" s="152" t="s">
        <v>2405</v>
      </c>
      <c r="G1692" s="60" t="s">
        <v>406</v>
      </c>
      <c r="H1692" s="56" t="str">
        <f>IF(Proc[[#This Row],[type]]="LFF (MDG-F)",MID(Proc[[#This Row],[Obj]],13,10),"")</f>
        <v>2148L50220</v>
      </c>
      <c r="I1692" s="152"/>
      <c r="J1692" s="56" t="b">
        <f>Proc[[#This Row],[Requested]]=Proc[[#This Row],[CurrentParent]]</f>
        <v>1</v>
      </c>
      <c r="K1692" s="107" t="str">
        <f>IF(Proc[[#This Row],[Author]]="Marcela Urrego",VLOOKUP(LEFT(Proc[[#This Row],[Requested]],1),Table3[#All],2,0),VLOOKUP(Proc[[#This Row],[Author]],Table4[],2,0))</f>
        <v>LS</v>
      </c>
      <c r="L1692" s="56" t="s">
        <v>1970</v>
      </c>
      <c r="M1692" s="58">
        <v>45801.263680555552</v>
      </c>
      <c r="N1692" s="58">
        <v>45806</v>
      </c>
      <c r="O1692" s="58">
        <v>45806</v>
      </c>
      <c r="P1692" s="61" t="str">
        <f ca="1">IF(Proc[[#This Row],[DaysAgeing]]&gt;5,"yep","on track")</f>
        <v>on track</v>
      </c>
      <c r="Q1692" s="2">
        <f ca="1">IF(Proc[[#This Row],[DateClosed]]="",ABS(NETWORKDAYS(Proc[[#This Row],[DateOpened]],TODAY()))-1,ABS(NETWORKDAYS(Proc[[#This Row],[DateOpened]],Proc[[#This Row],[DateClosed]]))-1)</f>
        <v>3</v>
      </c>
      <c r="R1692" s="61" t="s">
        <v>488</v>
      </c>
      <c r="S1692" s="56"/>
      <c r="T1692" s="153">
        <v>1691</v>
      </c>
    </row>
    <row r="1693" spans="1:20" hidden="1">
      <c r="A1693" s="60" t="s">
        <v>2353</v>
      </c>
      <c r="B1693" s="111" t="str">
        <f>IFERROR(VLOOKUP(Proc[[#This Row],[App]],Table2[],3,0),"open")</f>
        <v>ok</v>
      </c>
      <c r="C1693" s="60" t="s">
        <v>369</v>
      </c>
      <c r="D1693" s="152" t="s">
        <v>2377</v>
      </c>
      <c r="E1693" s="152" t="s">
        <v>2404</v>
      </c>
      <c r="F1693" s="152" t="s">
        <v>2404</v>
      </c>
      <c r="G1693" s="60" t="s">
        <v>400</v>
      </c>
      <c r="H1693" s="56" t="str">
        <f>IF(Proc[[#This Row],[type]]="LFF (MDG-F)",MID(Proc[[#This Row],[Obj]],13,10),"")</f>
        <v/>
      </c>
      <c r="I1693" s="152"/>
      <c r="J1693" s="56" t="b">
        <f>Proc[[#This Row],[Requested]]=Proc[[#This Row],[CurrentParent]]</f>
        <v>1</v>
      </c>
      <c r="K1693" s="107" t="str">
        <f>IF(Proc[[#This Row],[Author]]="Marcela Urrego",VLOOKUP(LEFT(Proc[[#This Row],[Requested]],1),Table3[#All],2,0),VLOOKUP(Proc[[#This Row],[Author]],Table4[],2,0))</f>
        <v>LS</v>
      </c>
      <c r="L1693" s="56" t="s">
        <v>1970</v>
      </c>
      <c r="M1693" s="58">
        <v>45801.263680555552</v>
      </c>
      <c r="N1693" s="58"/>
      <c r="O1693" s="58"/>
      <c r="P1693" s="61" t="str">
        <f ca="1">IF(Proc[[#This Row],[DaysAgeing]]&gt;5,"yep","on track")</f>
        <v>yep</v>
      </c>
      <c r="Q1693" s="2">
        <f ca="1">IF(Proc[[#This Row],[DateClosed]]="",ABS(NETWORKDAYS(Proc[[#This Row],[DateOpened]],TODAY()))-1,ABS(NETWORKDAYS(Proc[[#This Row],[DateOpened]],Proc[[#This Row],[DateClosed]]))-1)</f>
        <v>224</v>
      </c>
      <c r="R1693" s="61" t="s">
        <v>488</v>
      </c>
      <c r="S1693" s="56"/>
      <c r="T1693" s="153">
        <v>1692</v>
      </c>
    </row>
    <row r="1694" spans="1:20" hidden="1">
      <c r="A1694" s="60" t="s">
        <v>2353</v>
      </c>
      <c r="B1694" s="111" t="str">
        <f>IFERROR(VLOOKUP(Proc[[#This Row],[App]],Table2[],3,0),"open")</f>
        <v>ok</v>
      </c>
      <c r="C1694" s="60" t="s">
        <v>369</v>
      </c>
      <c r="D1694" s="152" t="s">
        <v>8771</v>
      </c>
      <c r="E1694" s="152" t="s">
        <v>2393</v>
      </c>
      <c r="F1694" s="152" t="s">
        <v>2393</v>
      </c>
      <c r="G1694" s="60" t="s">
        <v>400</v>
      </c>
      <c r="H1694" s="56" t="str">
        <f>IF(Proc[[#This Row],[type]]="LFF (MDG-F)",MID(Proc[[#This Row],[Obj]],13,10),"")</f>
        <v/>
      </c>
      <c r="I1694" s="152"/>
      <c r="J1694" s="56" t="b">
        <f>Proc[[#This Row],[Requested]]=Proc[[#This Row],[CurrentParent]]</f>
        <v>1</v>
      </c>
      <c r="K1694" s="107" t="str">
        <f>IF(Proc[[#This Row],[Author]]="Marcela Urrego",VLOOKUP(LEFT(Proc[[#This Row],[Requested]],1),Table3[#All],2,0),VLOOKUP(Proc[[#This Row],[Author]],Table4[],2,0))</f>
        <v>LS</v>
      </c>
      <c r="L1694" s="56" t="s">
        <v>1970</v>
      </c>
      <c r="M1694" s="58">
        <v>45801.263680555552</v>
      </c>
      <c r="N1694" s="58"/>
      <c r="O1694" s="58"/>
      <c r="P1694" s="61" t="str">
        <f ca="1">IF(Proc[[#This Row],[DaysAgeing]]&gt;5,"yep","on track")</f>
        <v>yep</v>
      </c>
      <c r="Q1694" s="2">
        <f ca="1">IF(Proc[[#This Row],[DateClosed]]="",ABS(NETWORKDAYS(Proc[[#This Row],[DateOpened]],TODAY()))-1,ABS(NETWORKDAYS(Proc[[#This Row],[DateOpened]],Proc[[#This Row],[DateClosed]]))-1)</f>
        <v>224</v>
      </c>
      <c r="R1694" s="61" t="s">
        <v>488</v>
      </c>
      <c r="S1694" s="56"/>
      <c r="T1694" s="153">
        <v>1693</v>
      </c>
    </row>
    <row r="1695" spans="1:20" hidden="1">
      <c r="A1695" s="60" t="s">
        <v>2353</v>
      </c>
      <c r="B1695" s="111" t="str">
        <f>IFERROR(VLOOKUP(Proc[[#This Row],[App]],Table2[],3,0),"open")</f>
        <v>ok</v>
      </c>
      <c r="C1695" s="60" t="s">
        <v>369</v>
      </c>
      <c r="D1695" s="152" t="s">
        <v>8772</v>
      </c>
      <c r="E1695" s="152" t="s">
        <v>2392</v>
      </c>
      <c r="F1695" s="152" t="s">
        <v>2392</v>
      </c>
      <c r="G1695" s="60" t="s">
        <v>400</v>
      </c>
      <c r="H1695" s="56" t="str">
        <f>IF(Proc[[#This Row],[type]]="LFF (MDG-F)",MID(Proc[[#This Row],[Obj]],13,10),"")</f>
        <v/>
      </c>
      <c r="I1695" s="152"/>
      <c r="J1695" s="56" t="b">
        <f>Proc[[#This Row],[Requested]]=Proc[[#This Row],[CurrentParent]]</f>
        <v>1</v>
      </c>
      <c r="K1695" s="107" t="str">
        <f>IF(Proc[[#This Row],[Author]]="Marcela Urrego",VLOOKUP(LEFT(Proc[[#This Row],[Requested]],1),Table3[#All],2,0),VLOOKUP(Proc[[#This Row],[Author]],Table4[],2,0))</f>
        <v>LS</v>
      </c>
      <c r="L1695" s="56" t="s">
        <v>1970</v>
      </c>
      <c r="M1695" s="58">
        <v>45801.263680555552</v>
      </c>
      <c r="N1695" s="58"/>
      <c r="O1695" s="58"/>
      <c r="P1695" s="61" t="str">
        <f ca="1">IF(Proc[[#This Row],[DaysAgeing]]&gt;5,"yep","on track")</f>
        <v>yep</v>
      </c>
      <c r="Q1695" s="2">
        <f ca="1">IF(Proc[[#This Row],[DateClosed]]="",ABS(NETWORKDAYS(Proc[[#This Row],[DateOpened]],TODAY()))-1,ABS(NETWORKDAYS(Proc[[#This Row],[DateOpened]],Proc[[#This Row],[DateClosed]]))-1)</f>
        <v>224</v>
      </c>
      <c r="R1695" s="61" t="s">
        <v>488</v>
      </c>
      <c r="S1695" s="56"/>
      <c r="T1695" s="153">
        <v>1694</v>
      </c>
    </row>
    <row r="1696" spans="1:20" hidden="1">
      <c r="A1696" s="60" t="s">
        <v>2353</v>
      </c>
      <c r="B1696" s="111" t="str">
        <f>IFERROR(VLOOKUP(Proc[[#This Row],[App]],Table2[],3,0),"open")</f>
        <v>ok</v>
      </c>
      <c r="C1696" s="60" t="s">
        <v>369</v>
      </c>
      <c r="D1696" s="152" t="s">
        <v>8773</v>
      </c>
      <c r="E1696" s="152" t="s">
        <v>2390</v>
      </c>
      <c r="F1696" s="152" t="s">
        <v>2390</v>
      </c>
      <c r="G1696" s="60" t="s">
        <v>400</v>
      </c>
      <c r="H1696" s="56" t="str">
        <f>IF(Proc[[#This Row],[type]]="LFF (MDG-F)",MID(Proc[[#This Row],[Obj]],13,10),"")</f>
        <v/>
      </c>
      <c r="I1696" s="152"/>
      <c r="J1696" s="56" t="b">
        <f>Proc[[#This Row],[Requested]]=Proc[[#This Row],[CurrentParent]]</f>
        <v>1</v>
      </c>
      <c r="K1696" s="107" t="str">
        <f>IF(Proc[[#This Row],[Author]]="Marcela Urrego",VLOOKUP(LEFT(Proc[[#This Row],[Requested]],1),Table3[#All],2,0),VLOOKUP(Proc[[#This Row],[Author]],Table4[],2,0))</f>
        <v>LS</v>
      </c>
      <c r="L1696" s="56" t="s">
        <v>1970</v>
      </c>
      <c r="M1696" s="58">
        <v>45801.263680555552</v>
      </c>
      <c r="N1696" s="58"/>
      <c r="O1696" s="58"/>
      <c r="P1696" s="61" t="str">
        <f ca="1">IF(Proc[[#This Row],[DaysAgeing]]&gt;5,"yep","on track")</f>
        <v>yep</v>
      </c>
      <c r="Q1696" s="2">
        <f ca="1">IF(Proc[[#This Row],[DateClosed]]="",ABS(NETWORKDAYS(Proc[[#This Row],[DateOpened]],TODAY()))-1,ABS(NETWORKDAYS(Proc[[#This Row],[DateOpened]],Proc[[#This Row],[DateClosed]]))-1)</f>
        <v>224</v>
      </c>
      <c r="R1696" s="61" t="s">
        <v>488</v>
      </c>
      <c r="S1696" s="56"/>
      <c r="T1696" s="153">
        <v>1695</v>
      </c>
    </row>
    <row r="1697" spans="1:20" hidden="1">
      <c r="A1697" s="60" t="s">
        <v>2353</v>
      </c>
      <c r="B1697" s="111" t="str">
        <f>IFERROR(VLOOKUP(Proc[[#This Row],[App]],Table2[],3,0),"open")</f>
        <v>ok</v>
      </c>
      <c r="C1697" s="60" t="s">
        <v>369</v>
      </c>
      <c r="D1697" s="152" t="s">
        <v>8774</v>
      </c>
      <c r="E1697" s="152" t="s">
        <v>2407</v>
      </c>
      <c r="F1697" s="152" t="s">
        <v>2407</v>
      </c>
      <c r="G1697" s="60" t="s">
        <v>400</v>
      </c>
      <c r="H1697" s="56" t="str">
        <f>IF(Proc[[#This Row],[type]]="LFF (MDG-F)",MID(Proc[[#This Row],[Obj]],13,10),"")</f>
        <v/>
      </c>
      <c r="I1697" s="152"/>
      <c r="J1697" s="56" t="b">
        <f>Proc[[#This Row],[Requested]]=Proc[[#This Row],[CurrentParent]]</f>
        <v>1</v>
      </c>
      <c r="K1697" s="107" t="str">
        <f>IF(Proc[[#This Row],[Author]]="Marcela Urrego",VLOOKUP(LEFT(Proc[[#This Row],[Requested]],1),Table3[#All],2,0),VLOOKUP(Proc[[#This Row],[Author]],Table4[],2,0))</f>
        <v>LS</v>
      </c>
      <c r="L1697" s="56" t="s">
        <v>1970</v>
      </c>
      <c r="M1697" s="58">
        <v>45801.263680555552</v>
      </c>
      <c r="N1697" s="58"/>
      <c r="O1697" s="58"/>
      <c r="P1697" s="61" t="str">
        <f ca="1">IF(Proc[[#This Row],[DaysAgeing]]&gt;5,"yep","on track")</f>
        <v>yep</v>
      </c>
      <c r="Q1697" s="2">
        <f ca="1">IF(Proc[[#This Row],[DateClosed]]="",ABS(NETWORKDAYS(Proc[[#This Row],[DateOpened]],TODAY()))-1,ABS(NETWORKDAYS(Proc[[#This Row],[DateOpened]],Proc[[#This Row],[DateClosed]]))-1)</f>
        <v>224</v>
      </c>
      <c r="R1697" s="61" t="s">
        <v>488</v>
      </c>
      <c r="S1697" s="56"/>
      <c r="T1697" s="153">
        <v>1696</v>
      </c>
    </row>
    <row r="1698" spans="1:20" hidden="1">
      <c r="A1698" s="60" t="s">
        <v>2353</v>
      </c>
      <c r="B1698" s="111" t="str">
        <f>IFERROR(VLOOKUP(Proc[[#This Row],[App]],Table2[],3,0),"open")</f>
        <v>ok</v>
      </c>
      <c r="C1698" s="60" t="s">
        <v>369</v>
      </c>
      <c r="D1698" s="152" t="s">
        <v>8775</v>
      </c>
      <c r="E1698" s="152" t="s">
        <v>2407</v>
      </c>
      <c r="F1698" s="152" t="s">
        <v>2407</v>
      </c>
      <c r="G1698" s="60" t="s">
        <v>400</v>
      </c>
      <c r="H1698" s="56" t="str">
        <f>IF(Proc[[#This Row],[type]]="LFF (MDG-F)",MID(Proc[[#This Row],[Obj]],13,10),"")</f>
        <v/>
      </c>
      <c r="I1698" s="152"/>
      <c r="J1698" s="56" t="b">
        <f>Proc[[#This Row],[Requested]]=Proc[[#This Row],[CurrentParent]]</f>
        <v>1</v>
      </c>
      <c r="K1698" s="107" t="str">
        <f>IF(Proc[[#This Row],[Author]]="Marcela Urrego",VLOOKUP(LEFT(Proc[[#This Row],[Requested]],1),Table3[#All],2,0),VLOOKUP(Proc[[#This Row],[Author]],Table4[],2,0))</f>
        <v>LS</v>
      </c>
      <c r="L1698" s="56" t="s">
        <v>1970</v>
      </c>
      <c r="M1698" s="58">
        <v>45801.263680555552</v>
      </c>
      <c r="N1698" s="58"/>
      <c r="O1698" s="58"/>
      <c r="P1698" s="61" t="str">
        <f ca="1">IF(Proc[[#This Row],[DaysAgeing]]&gt;5,"yep","on track")</f>
        <v>yep</v>
      </c>
      <c r="Q1698" s="2">
        <f ca="1">IF(Proc[[#This Row],[DateClosed]]="",ABS(NETWORKDAYS(Proc[[#This Row],[DateOpened]],TODAY()))-1,ABS(NETWORKDAYS(Proc[[#This Row],[DateOpened]],Proc[[#This Row],[DateClosed]]))-1)</f>
        <v>224</v>
      </c>
      <c r="R1698" s="61" t="s">
        <v>488</v>
      </c>
      <c r="S1698" s="56"/>
      <c r="T1698" s="153">
        <v>1697</v>
      </c>
    </row>
    <row r="1699" spans="1:20" hidden="1">
      <c r="A1699" s="60" t="s">
        <v>2353</v>
      </c>
      <c r="B1699" s="111" t="str">
        <f>IFERROR(VLOOKUP(Proc[[#This Row],[App]],Table2[],3,0),"open")</f>
        <v>ok</v>
      </c>
      <c r="C1699" s="60" t="s">
        <v>369</v>
      </c>
      <c r="D1699" s="152" t="s">
        <v>2378</v>
      </c>
      <c r="E1699" s="152" t="s">
        <v>2410</v>
      </c>
      <c r="F1699" s="152" t="s">
        <v>2410</v>
      </c>
      <c r="G1699" s="60" t="s">
        <v>400</v>
      </c>
      <c r="H1699" s="56" t="str">
        <f>IF(Proc[[#This Row],[type]]="LFF (MDG-F)",MID(Proc[[#This Row],[Obj]],13,10),"")</f>
        <v/>
      </c>
      <c r="I1699" s="152"/>
      <c r="J1699" s="56" t="b">
        <f>Proc[[#This Row],[Requested]]=Proc[[#This Row],[CurrentParent]]</f>
        <v>1</v>
      </c>
      <c r="K1699" s="107" t="str">
        <f>IF(Proc[[#This Row],[Author]]="Marcela Urrego",VLOOKUP(LEFT(Proc[[#This Row],[Requested]],1),Table3[#All],2,0),VLOOKUP(Proc[[#This Row],[Author]],Table4[],2,0))</f>
        <v>LS</v>
      </c>
      <c r="L1699" s="56" t="s">
        <v>1970</v>
      </c>
      <c r="M1699" s="58">
        <v>45801.263680555552</v>
      </c>
      <c r="N1699" s="58"/>
      <c r="O1699" s="58"/>
      <c r="P1699" s="61" t="str">
        <f ca="1">IF(Proc[[#This Row],[DaysAgeing]]&gt;5,"yep","on track")</f>
        <v>yep</v>
      </c>
      <c r="Q1699" s="2">
        <f ca="1">IF(Proc[[#This Row],[DateClosed]]="",ABS(NETWORKDAYS(Proc[[#This Row],[DateOpened]],TODAY()))-1,ABS(NETWORKDAYS(Proc[[#This Row],[DateOpened]],Proc[[#This Row],[DateClosed]]))-1)</f>
        <v>224</v>
      </c>
      <c r="R1699" s="61" t="s">
        <v>488</v>
      </c>
      <c r="S1699" s="56"/>
      <c r="T1699" s="153">
        <v>1698</v>
      </c>
    </row>
    <row r="1700" spans="1:20" hidden="1">
      <c r="A1700" s="60" t="s">
        <v>2353</v>
      </c>
      <c r="B1700" s="111" t="str">
        <f>IFERROR(VLOOKUP(Proc[[#This Row],[App]],Table2[],3,0),"open")</f>
        <v>ok</v>
      </c>
      <c r="C1700" s="60" t="s">
        <v>369</v>
      </c>
      <c r="D1700" s="152" t="s">
        <v>8776</v>
      </c>
      <c r="E1700" s="152" t="s">
        <v>2392</v>
      </c>
      <c r="F1700" s="152" t="s">
        <v>2392</v>
      </c>
      <c r="G1700" s="60" t="s">
        <v>400</v>
      </c>
      <c r="H1700" s="56" t="str">
        <f>IF(Proc[[#This Row],[type]]="LFF (MDG-F)",MID(Proc[[#This Row],[Obj]],13,10),"")</f>
        <v/>
      </c>
      <c r="I1700" s="152"/>
      <c r="J1700" s="56" t="b">
        <f>Proc[[#This Row],[Requested]]=Proc[[#This Row],[CurrentParent]]</f>
        <v>1</v>
      </c>
      <c r="K1700" s="107" t="str">
        <f>IF(Proc[[#This Row],[Author]]="Marcela Urrego",VLOOKUP(LEFT(Proc[[#This Row],[Requested]],1),Table3[#All],2,0),VLOOKUP(Proc[[#This Row],[Author]],Table4[],2,0))</f>
        <v>LS</v>
      </c>
      <c r="L1700" s="56" t="s">
        <v>1970</v>
      </c>
      <c r="M1700" s="58">
        <v>45801.263680555552</v>
      </c>
      <c r="N1700" s="58"/>
      <c r="O1700" s="58"/>
      <c r="P1700" s="61" t="str">
        <f ca="1">IF(Proc[[#This Row],[DaysAgeing]]&gt;5,"yep","on track")</f>
        <v>yep</v>
      </c>
      <c r="Q1700" s="2">
        <f ca="1">IF(Proc[[#This Row],[DateClosed]]="",ABS(NETWORKDAYS(Proc[[#This Row],[DateOpened]],TODAY()))-1,ABS(NETWORKDAYS(Proc[[#This Row],[DateOpened]],Proc[[#This Row],[DateClosed]]))-1)</f>
        <v>224</v>
      </c>
      <c r="R1700" s="61" t="s">
        <v>488</v>
      </c>
      <c r="S1700" s="56"/>
      <c r="T1700" s="153">
        <v>1699</v>
      </c>
    </row>
    <row r="1701" spans="1:20" hidden="1">
      <c r="A1701" s="60" t="s">
        <v>2353</v>
      </c>
      <c r="B1701" s="111" t="str">
        <f>IFERROR(VLOOKUP(Proc[[#This Row],[App]],Table2[],3,0),"open")</f>
        <v>ok</v>
      </c>
      <c r="C1701" s="60" t="s">
        <v>369</v>
      </c>
      <c r="D1701" s="152" t="s">
        <v>8284</v>
      </c>
      <c r="E1701" s="152" t="s">
        <v>2390</v>
      </c>
      <c r="F1701" s="152" t="s">
        <v>2390</v>
      </c>
      <c r="G1701" s="60" t="s">
        <v>400</v>
      </c>
      <c r="H1701" s="56" t="str">
        <f>IF(Proc[[#This Row],[type]]="LFF (MDG-F)",MID(Proc[[#This Row],[Obj]],13,10),"")</f>
        <v/>
      </c>
      <c r="I1701" s="152"/>
      <c r="J1701" s="56" t="b">
        <f>Proc[[#This Row],[Requested]]=Proc[[#This Row],[CurrentParent]]</f>
        <v>1</v>
      </c>
      <c r="K1701" s="107" t="str">
        <f>IF(Proc[[#This Row],[Author]]="Marcela Urrego",VLOOKUP(LEFT(Proc[[#This Row],[Requested]],1),Table3[#All],2,0),VLOOKUP(Proc[[#This Row],[Author]],Table4[],2,0))</f>
        <v>LS</v>
      </c>
      <c r="L1701" s="56" t="s">
        <v>1970</v>
      </c>
      <c r="M1701" s="58">
        <v>45801.263680555552</v>
      </c>
      <c r="N1701" s="58"/>
      <c r="O1701" s="58"/>
      <c r="P1701" s="61" t="str">
        <f ca="1">IF(Proc[[#This Row],[DaysAgeing]]&gt;5,"yep","on track")</f>
        <v>yep</v>
      </c>
      <c r="Q1701" s="2">
        <f ca="1">IF(Proc[[#This Row],[DateClosed]]="",ABS(NETWORKDAYS(Proc[[#This Row],[DateOpened]],TODAY()))-1,ABS(NETWORKDAYS(Proc[[#This Row],[DateOpened]],Proc[[#This Row],[DateClosed]]))-1)</f>
        <v>224</v>
      </c>
      <c r="R1701" s="61" t="s">
        <v>488</v>
      </c>
      <c r="S1701" s="56"/>
      <c r="T1701" s="153">
        <v>1700</v>
      </c>
    </row>
    <row r="1702" spans="1:20" hidden="1">
      <c r="A1702" s="60" t="s">
        <v>2353</v>
      </c>
      <c r="B1702" s="111" t="str">
        <f>IFERROR(VLOOKUP(Proc[[#This Row],[App]],Table2[],3,0),"open")</f>
        <v>ok</v>
      </c>
      <c r="C1702" s="60" t="s">
        <v>369</v>
      </c>
      <c r="D1702" s="152" t="s">
        <v>2379</v>
      </c>
      <c r="E1702" s="152" t="s">
        <v>2412</v>
      </c>
      <c r="F1702" s="152" t="s">
        <v>2412</v>
      </c>
      <c r="G1702" s="60" t="s">
        <v>400</v>
      </c>
      <c r="H1702" s="56" t="str">
        <f>IF(Proc[[#This Row],[type]]="LFF (MDG-F)",MID(Proc[[#This Row],[Obj]],13,10),"")</f>
        <v/>
      </c>
      <c r="I1702" s="152"/>
      <c r="J1702" s="56" t="b">
        <f>Proc[[#This Row],[Requested]]=Proc[[#This Row],[CurrentParent]]</f>
        <v>1</v>
      </c>
      <c r="K1702" s="107" t="str">
        <f>IF(Proc[[#This Row],[Author]]="Marcela Urrego",VLOOKUP(LEFT(Proc[[#This Row],[Requested]],1),Table3[#All],2,0),VLOOKUP(Proc[[#This Row],[Author]],Table4[],2,0))</f>
        <v>LS</v>
      </c>
      <c r="L1702" s="56" t="s">
        <v>1970</v>
      </c>
      <c r="M1702" s="58">
        <v>45801.263680555552</v>
      </c>
      <c r="N1702" s="58"/>
      <c r="O1702" s="58"/>
      <c r="P1702" s="61" t="str">
        <f ca="1">IF(Proc[[#This Row],[DaysAgeing]]&gt;5,"yep","on track")</f>
        <v>yep</v>
      </c>
      <c r="Q1702" s="2">
        <f ca="1">IF(Proc[[#This Row],[DateClosed]]="",ABS(NETWORKDAYS(Proc[[#This Row],[DateOpened]],TODAY()))-1,ABS(NETWORKDAYS(Proc[[#This Row],[DateOpened]],Proc[[#This Row],[DateClosed]]))-1)</f>
        <v>224</v>
      </c>
      <c r="R1702" s="61" t="s">
        <v>488</v>
      </c>
      <c r="S1702" s="56"/>
      <c r="T1702" s="153">
        <v>1701</v>
      </c>
    </row>
    <row r="1703" spans="1:20" hidden="1">
      <c r="A1703" s="60" t="s">
        <v>2353</v>
      </c>
      <c r="B1703" s="111" t="str">
        <f>IFERROR(VLOOKUP(Proc[[#This Row],[App]],Table2[],3,0),"open")</f>
        <v>ok</v>
      </c>
      <c r="C1703" s="60" t="s">
        <v>369</v>
      </c>
      <c r="D1703" s="152" t="s">
        <v>2380</v>
      </c>
      <c r="E1703" s="152" t="s">
        <v>2391</v>
      </c>
      <c r="F1703" s="152" t="s">
        <v>2391</v>
      </c>
      <c r="G1703" s="60" t="s">
        <v>400</v>
      </c>
      <c r="H1703" s="56" t="str">
        <f>IF(Proc[[#This Row],[type]]="LFF (MDG-F)",MID(Proc[[#This Row],[Obj]],13,10),"")</f>
        <v/>
      </c>
      <c r="I1703" s="152"/>
      <c r="J1703" s="56" t="b">
        <f>Proc[[#This Row],[Requested]]=Proc[[#This Row],[CurrentParent]]</f>
        <v>1</v>
      </c>
      <c r="K1703" s="107" t="str">
        <f>IF(Proc[[#This Row],[Author]]="Marcela Urrego",VLOOKUP(LEFT(Proc[[#This Row],[Requested]],1),Table3[#All],2,0),VLOOKUP(Proc[[#This Row],[Author]],Table4[],2,0))</f>
        <v>LS</v>
      </c>
      <c r="L1703" s="56" t="s">
        <v>1970</v>
      </c>
      <c r="M1703" s="58">
        <v>45801.263680555552</v>
      </c>
      <c r="N1703" s="58"/>
      <c r="O1703" s="58"/>
      <c r="P1703" s="61" t="str">
        <f ca="1">IF(Proc[[#This Row],[DaysAgeing]]&gt;5,"yep","on track")</f>
        <v>yep</v>
      </c>
      <c r="Q1703" s="2">
        <f ca="1">IF(Proc[[#This Row],[DateClosed]]="",ABS(NETWORKDAYS(Proc[[#This Row],[DateOpened]],TODAY()))-1,ABS(NETWORKDAYS(Proc[[#This Row],[DateOpened]],Proc[[#This Row],[DateClosed]]))-1)</f>
        <v>224</v>
      </c>
      <c r="R1703" s="61" t="s">
        <v>488</v>
      </c>
      <c r="S1703" s="56"/>
      <c r="T1703" s="153">
        <v>1702</v>
      </c>
    </row>
    <row r="1704" spans="1:20" hidden="1">
      <c r="A1704" s="60" t="s">
        <v>2353</v>
      </c>
      <c r="B1704" s="111" t="str">
        <f>IFERROR(VLOOKUP(Proc[[#This Row],[App]],Table2[],3,0),"open")</f>
        <v>ok</v>
      </c>
      <c r="C1704" s="60" t="s">
        <v>369</v>
      </c>
      <c r="D1704" s="152" t="s">
        <v>2381</v>
      </c>
      <c r="E1704" s="152" t="s">
        <v>2391</v>
      </c>
      <c r="F1704" s="152" t="s">
        <v>2391</v>
      </c>
      <c r="G1704" s="60" t="s">
        <v>400</v>
      </c>
      <c r="H1704" s="56" t="str">
        <f>IF(Proc[[#This Row],[type]]="LFF (MDG-F)",MID(Proc[[#This Row],[Obj]],13,10),"")</f>
        <v/>
      </c>
      <c r="I1704" s="152"/>
      <c r="J1704" s="56" t="b">
        <f>Proc[[#This Row],[Requested]]=Proc[[#This Row],[CurrentParent]]</f>
        <v>1</v>
      </c>
      <c r="K1704" s="107" t="str">
        <f>IF(Proc[[#This Row],[Author]]="Marcela Urrego",VLOOKUP(LEFT(Proc[[#This Row],[Requested]],1),Table3[#All],2,0),VLOOKUP(Proc[[#This Row],[Author]],Table4[],2,0))</f>
        <v>LS</v>
      </c>
      <c r="L1704" s="56" t="s">
        <v>1970</v>
      </c>
      <c r="M1704" s="58">
        <v>45801.263680555552</v>
      </c>
      <c r="N1704" s="58"/>
      <c r="O1704" s="58"/>
      <c r="P1704" s="61" t="str">
        <f ca="1">IF(Proc[[#This Row],[DaysAgeing]]&gt;5,"yep","on track")</f>
        <v>yep</v>
      </c>
      <c r="Q1704" s="2">
        <f ca="1">IF(Proc[[#This Row],[DateClosed]]="",ABS(NETWORKDAYS(Proc[[#This Row],[DateOpened]],TODAY()))-1,ABS(NETWORKDAYS(Proc[[#This Row],[DateOpened]],Proc[[#This Row],[DateClosed]]))-1)</f>
        <v>224</v>
      </c>
      <c r="R1704" s="61" t="s">
        <v>488</v>
      </c>
      <c r="S1704" s="56"/>
      <c r="T1704" s="153">
        <v>1703</v>
      </c>
    </row>
    <row r="1705" spans="1:20" hidden="1">
      <c r="A1705" s="60" t="s">
        <v>2353</v>
      </c>
      <c r="B1705" s="111" t="str">
        <f>IFERROR(VLOOKUP(Proc[[#This Row],[App]],Table2[],3,0),"open")</f>
        <v>ok</v>
      </c>
      <c r="C1705" s="60" t="s">
        <v>369</v>
      </c>
      <c r="D1705" s="152" t="s">
        <v>2382</v>
      </c>
      <c r="E1705" s="152" t="s">
        <v>2391</v>
      </c>
      <c r="F1705" s="152" t="s">
        <v>2391</v>
      </c>
      <c r="G1705" s="60" t="s">
        <v>400</v>
      </c>
      <c r="H1705" s="56" t="str">
        <f>IF(Proc[[#This Row],[type]]="LFF (MDG-F)",MID(Proc[[#This Row],[Obj]],13,10),"")</f>
        <v/>
      </c>
      <c r="I1705" s="152"/>
      <c r="J1705" s="56" t="b">
        <f>Proc[[#This Row],[Requested]]=Proc[[#This Row],[CurrentParent]]</f>
        <v>1</v>
      </c>
      <c r="K1705" s="107" t="str">
        <f>IF(Proc[[#This Row],[Author]]="Marcela Urrego",VLOOKUP(LEFT(Proc[[#This Row],[Requested]],1),Table3[#All],2,0),VLOOKUP(Proc[[#This Row],[Author]],Table4[],2,0))</f>
        <v>LS</v>
      </c>
      <c r="L1705" s="56" t="s">
        <v>1970</v>
      </c>
      <c r="M1705" s="58">
        <v>45801.263680555552</v>
      </c>
      <c r="N1705" s="58"/>
      <c r="O1705" s="58"/>
      <c r="P1705" s="61" t="str">
        <f ca="1">IF(Proc[[#This Row],[DaysAgeing]]&gt;5,"yep","on track")</f>
        <v>yep</v>
      </c>
      <c r="Q1705" s="2">
        <f ca="1">IF(Proc[[#This Row],[DateClosed]]="",ABS(NETWORKDAYS(Proc[[#This Row],[DateOpened]],TODAY()))-1,ABS(NETWORKDAYS(Proc[[#This Row],[DateOpened]],Proc[[#This Row],[DateClosed]]))-1)</f>
        <v>224</v>
      </c>
      <c r="R1705" s="61" t="s">
        <v>488</v>
      </c>
      <c r="S1705" s="56"/>
      <c r="T1705" s="153">
        <v>1704</v>
      </c>
    </row>
    <row r="1706" spans="1:20" hidden="1">
      <c r="A1706" s="60" t="s">
        <v>2353</v>
      </c>
      <c r="B1706" s="111" t="str">
        <f>IFERROR(VLOOKUP(Proc[[#This Row],[App]],Table2[],3,0),"open")</f>
        <v>ok</v>
      </c>
      <c r="C1706" s="60" t="s">
        <v>369</v>
      </c>
      <c r="D1706" s="152" t="s">
        <v>2383</v>
      </c>
      <c r="E1706" s="152" t="s">
        <v>2405</v>
      </c>
      <c r="F1706" s="152" t="s">
        <v>2405</v>
      </c>
      <c r="G1706" s="60" t="s">
        <v>400</v>
      </c>
      <c r="H1706" s="56" t="str">
        <f>IF(Proc[[#This Row],[type]]="LFF (MDG-F)",MID(Proc[[#This Row],[Obj]],13,10),"")</f>
        <v/>
      </c>
      <c r="I1706" s="152"/>
      <c r="J1706" s="56" t="b">
        <f>Proc[[#This Row],[Requested]]=Proc[[#This Row],[CurrentParent]]</f>
        <v>1</v>
      </c>
      <c r="K1706" s="107" t="str">
        <f>IF(Proc[[#This Row],[Author]]="Marcela Urrego",VLOOKUP(LEFT(Proc[[#This Row],[Requested]],1),Table3[#All],2,0),VLOOKUP(Proc[[#This Row],[Author]],Table4[],2,0))</f>
        <v>LS</v>
      </c>
      <c r="L1706" s="56" t="s">
        <v>1970</v>
      </c>
      <c r="M1706" s="58">
        <v>45801.263680555552</v>
      </c>
      <c r="N1706" s="58"/>
      <c r="O1706" s="58"/>
      <c r="P1706" s="61" t="str">
        <f ca="1">IF(Proc[[#This Row],[DaysAgeing]]&gt;5,"yep","on track")</f>
        <v>yep</v>
      </c>
      <c r="Q1706" s="2">
        <f ca="1">IF(Proc[[#This Row],[DateClosed]]="",ABS(NETWORKDAYS(Proc[[#This Row],[DateOpened]],TODAY()))-1,ABS(NETWORKDAYS(Proc[[#This Row],[DateOpened]],Proc[[#This Row],[DateClosed]]))-1)</f>
        <v>224</v>
      </c>
      <c r="R1706" s="61" t="s">
        <v>488</v>
      </c>
      <c r="S1706" s="56"/>
      <c r="T1706" s="153">
        <v>1705</v>
      </c>
    </row>
    <row r="1707" spans="1:20" hidden="1">
      <c r="A1707" s="60" t="s">
        <v>2353</v>
      </c>
      <c r="B1707" s="111" t="str">
        <f>IFERROR(VLOOKUP(Proc[[#This Row],[App]],Table2[],3,0),"open")</f>
        <v>ok</v>
      </c>
      <c r="C1707" s="60" t="s">
        <v>369</v>
      </c>
      <c r="D1707" s="152" t="s">
        <v>2384</v>
      </c>
      <c r="E1707" s="152" t="s">
        <v>2410</v>
      </c>
      <c r="F1707" s="152" t="s">
        <v>2410</v>
      </c>
      <c r="G1707" s="60" t="s">
        <v>400</v>
      </c>
      <c r="H1707" s="56" t="str">
        <f>IF(Proc[[#This Row],[type]]="LFF (MDG-F)",MID(Proc[[#This Row],[Obj]],13,10),"")</f>
        <v/>
      </c>
      <c r="I1707" s="152"/>
      <c r="J1707" s="56" t="b">
        <f>Proc[[#This Row],[Requested]]=Proc[[#This Row],[CurrentParent]]</f>
        <v>1</v>
      </c>
      <c r="K1707" s="107" t="str">
        <f>IF(Proc[[#This Row],[Author]]="Marcela Urrego",VLOOKUP(LEFT(Proc[[#This Row],[Requested]],1),Table3[#All],2,0),VLOOKUP(Proc[[#This Row],[Author]],Table4[],2,0))</f>
        <v>LS</v>
      </c>
      <c r="L1707" s="56" t="s">
        <v>1970</v>
      </c>
      <c r="M1707" s="58">
        <v>45801.263680555552</v>
      </c>
      <c r="N1707" s="58"/>
      <c r="O1707" s="58"/>
      <c r="P1707" s="61" t="str">
        <f ca="1">IF(Proc[[#This Row],[DaysAgeing]]&gt;5,"yep","on track")</f>
        <v>yep</v>
      </c>
      <c r="Q1707" s="2">
        <f ca="1">IF(Proc[[#This Row],[DateClosed]]="",ABS(NETWORKDAYS(Proc[[#This Row],[DateOpened]],TODAY()))-1,ABS(NETWORKDAYS(Proc[[#This Row],[DateOpened]],Proc[[#This Row],[DateClosed]]))-1)</f>
        <v>224</v>
      </c>
      <c r="R1707" s="61" t="s">
        <v>488</v>
      </c>
      <c r="S1707" s="56"/>
      <c r="T1707" s="153">
        <v>1706</v>
      </c>
    </row>
    <row r="1708" spans="1:20" hidden="1">
      <c r="A1708" s="60" t="s">
        <v>2353</v>
      </c>
      <c r="B1708" s="111" t="str">
        <f>IFERROR(VLOOKUP(Proc[[#This Row],[App]],Table2[],3,0),"open")</f>
        <v>ok</v>
      </c>
      <c r="C1708" s="60" t="s">
        <v>369</v>
      </c>
      <c r="D1708" s="152" t="s">
        <v>8777</v>
      </c>
      <c r="E1708" s="152" t="s">
        <v>2407</v>
      </c>
      <c r="F1708" s="152" t="s">
        <v>2407</v>
      </c>
      <c r="G1708" s="60" t="s">
        <v>400</v>
      </c>
      <c r="H1708" s="56" t="str">
        <f>IF(Proc[[#This Row],[type]]="LFF (MDG-F)",MID(Proc[[#This Row],[Obj]],13,10),"")</f>
        <v/>
      </c>
      <c r="I1708" s="152"/>
      <c r="J1708" s="56" t="b">
        <f>Proc[[#This Row],[Requested]]=Proc[[#This Row],[CurrentParent]]</f>
        <v>1</v>
      </c>
      <c r="K1708" s="107" t="str">
        <f>IF(Proc[[#This Row],[Author]]="Marcela Urrego",VLOOKUP(LEFT(Proc[[#This Row],[Requested]],1),Table3[#All],2,0),VLOOKUP(Proc[[#This Row],[Author]],Table4[],2,0))</f>
        <v>LS</v>
      </c>
      <c r="L1708" s="56" t="s">
        <v>1970</v>
      </c>
      <c r="M1708" s="58">
        <v>45801.263680555552</v>
      </c>
      <c r="N1708" s="58"/>
      <c r="O1708" s="58"/>
      <c r="P1708" s="61" t="str">
        <f ca="1">IF(Proc[[#This Row],[DaysAgeing]]&gt;5,"yep","on track")</f>
        <v>yep</v>
      </c>
      <c r="Q1708" s="2">
        <f ca="1">IF(Proc[[#This Row],[DateClosed]]="",ABS(NETWORKDAYS(Proc[[#This Row],[DateOpened]],TODAY()))-1,ABS(NETWORKDAYS(Proc[[#This Row],[DateOpened]],Proc[[#This Row],[DateClosed]]))-1)</f>
        <v>224</v>
      </c>
      <c r="R1708" s="61" t="s">
        <v>488</v>
      </c>
      <c r="S1708" s="56"/>
      <c r="T1708" s="153">
        <v>1707</v>
      </c>
    </row>
    <row r="1709" spans="1:20" hidden="1">
      <c r="A1709" s="60" t="s">
        <v>2353</v>
      </c>
      <c r="B1709" s="111" t="str">
        <f>IFERROR(VLOOKUP(Proc[[#This Row],[App]],Table2[],3,0),"open")</f>
        <v>ok</v>
      </c>
      <c r="C1709" s="60" t="s">
        <v>369</v>
      </c>
      <c r="D1709" s="152" t="s">
        <v>8778</v>
      </c>
      <c r="E1709" s="152" t="s">
        <v>2413</v>
      </c>
      <c r="F1709" s="152" t="s">
        <v>2413</v>
      </c>
      <c r="G1709" s="60" t="s">
        <v>400</v>
      </c>
      <c r="H1709" s="56" t="str">
        <f>IF(Proc[[#This Row],[type]]="LFF (MDG-F)",MID(Proc[[#This Row],[Obj]],13,10),"")</f>
        <v/>
      </c>
      <c r="I1709" s="152"/>
      <c r="J1709" s="56" t="b">
        <f>Proc[[#This Row],[Requested]]=Proc[[#This Row],[CurrentParent]]</f>
        <v>1</v>
      </c>
      <c r="K1709" s="107" t="str">
        <f>IF(Proc[[#This Row],[Author]]="Marcela Urrego",VLOOKUP(LEFT(Proc[[#This Row],[Requested]],1),Table3[#All],2,0),VLOOKUP(Proc[[#This Row],[Author]],Table4[],2,0))</f>
        <v>LS</v>
      </c>
      <c r="L1709" s="56" t="s">
        <v>1970</v>
      </c>
      <c r="M1709" s="58">
        <v>45801.263680555552</v>
      </c>
      <c r="N1709" s="58"/>
      <c r="O1709" s="58"/>
      <c r="P1709" s="61" t="str">
        <f ca="1">IF(Proc[[#This Row],[DaysAgeing]]&gt;5,"yep","on track")</f>
        <v>yep</v>
      </c>
      <c r="Q1709" s="2">
        <f ca="1">IF(Proc[[#This Row],[DateClosed]]="",ABS(NETWORKDAYS(Proc[[#This Row],[DateOpened]],TODAY()))-1,ABS(NETWORKDAYS(Proc[[#This Row],[DateOpened]],Proc[[#This Row],[DateClosed]]))-1)</f>
        <v>224</v>
      </c>
      <c r="R1709" s="61" t="s">
        <v>488</v>
      </c>
      <c r="S1709" s="56"/>
      <c r="T1709" s="153">
        <v>1708</v>
      </c>
    </row>
    <row r="1710" spans="1:20" hidden="1">
      <c r="A1710" s="60" t="s">
        <v>2353</v>
      </c>
      <c r="B1710" s="111" t="str">
        <f>IFERROR(VLOOKUP(Proc[[#This Row],[App]],Table2[],3,0),"open")</f>
        <v>ok</v>
      </c>
      <c r="C1710" s="60" t="s">
        <v>369</v>
      </c>
      <c r="D1710" s="152" t="s">
        <v>8779</v>
      </c>
      <c r="E1710" s="152" t="s">
        <v>2403</v>
      </c>
      <c r="F1710" s="152" t="s">
        <v>2403</v>
      </c>
      <c r="G1710" s="60" t="s">
        <v>400</v>
      </c>
      <c r="H1710" s="56" t="str">
        <f>IF(Proc[[#This Row],[type]]="LFF (MDG-F)",MID(Proc[[#This Row],[Obj]],13,10),"")</f>
        <v/>
      </c>
      <c r="I1710" s="152"/>
      <c r="J1710" s="56" t="b">
        <f>Proc[[#This Row],[Requested]]=Proc[[#This Row],[CurrentParent]]</f>
        <v>1</v>
      </c>
      <c r="K1710" s="107" t="str">
        <f>IF(Proc[[#This Row],[Author]]="Marcela Urrego",VLOOKUP(LEFT(Proc[[#This Row],[Requested]],1),Table3[#All],2,0),VLOOKUP(Proc[[#This Row],[Author]],Table4[],2,0))</f>
        <v>LS</v>
      </c>
      <c r="L1710" s="56" t="s">
        <v>1970</v>
      </c>
      <c r="M1710" s="58">
        <v>45801.263680555552</v>
      </c>
      <c r="N1710" s="58"/>
      <c r="O1710" s="58"/>
      <c r="P1710" s="61" t="str">
        <f ca="1">IF(Proc[[#This Row],[DaysAgeing]]&gt;5,"yep","on track")</f>
        <v>yep</v>
      </c>
      <c r="Q1710" s="2">
        <f ca="1">IF(Proc[[#This Row],[DateClosed]]="",ABS(NETWORKDAYS(Proc[[#This Row],[DateOpened]],TODAY()))-1,ABS(NETWORKDAYS(Proc[[#This Row],[DateOpened]],Proc[[#This Row],[DateClosed]]))-1)</f>
        <v>224</v>
      </c>
      <c r="R1710" s="61" t="s">
        <v>488</v>
      </c>
      <c r="S1710" s="56"/>
      <c r="T1710" s="153">
        <v>1709</v>
      </c>
    </row>
    <row r="1711" spans="1:20" hidden="1">
      <c r="A1711" s="60" t="s">
        <v>2353</v>
      </c>
      <c r="B1711" s="111" t="str">
        <f>IFERROR(VLOOKUP(Proc[[#This Row],[App]],Table2[],3,0),"open")</f>
        <v>ok</v>
      </c>
      <c r="C1711" s="60" t="s">
        <v>369</v>
      </c>
      <c r="D1711" s="152" t="s">
        <v>8780</v>
      </c>
      <c r="E1711" s="152" t="s">
        <v>2414</v>
      </c>
      <c r="F1711" s="152" t="s">
        <v>2414</v>
      </c>
      <c r="G1711" s="60" t="s">
        <v>400</v>
      </c>
      <c r="H1711" s="56" t="str">
        <f>IF(Proc[[#This Row],[type]]="LFF (MDG-F)",MID(Proc[[#This Row],[Obj]],13,10),"")</f>
        <v/>
      </c>
      <c r="I1711" s="152"/>
      <c r="J1711" s="56" t="b">
        <f>Proc[[#This Row],[Requested]]=Proc[[#This Row],[CurrentParent]]</f>
        <v>1</v>
      </c>
      <c r="K1711" s="107" t="str">
        <f>IF(Proc[[#This Row],[Author]]="Marcela Urrego",VLOOKUP(LEFT(Proc[[#This Row],[Requested]],1),Table3[#All],2,0),VLOOKUP(Proc[[#This Row],[Author]],Table4[],2,0))</f>
        <v>LS</v>
      </c>
      <c r="L1711" s="56" t="s">
        <v>1970</v>
      </c>
      <c r="M1711" s="58">
        <v>45801.263680555552</v>
      </c>
      <c r="N1711" s="58"/>
      <c r="O1711" s="58"/>
      <c r="P1711" s="61" t="str">
        <f ca="1">IF(Proc[[#This Row],[DaysAgeing]]&gt;5,"yep","on track")</f>
        <v>yep</v>
      </c>
      <c r="Q1711" s="2">
        <f ca="1">IF(Proc[[#This Row],[DateClosed]]="",ABS(NETWORKDAYS(Proc[[#This Row],[DateOpened]],TODAY()))-1,ABS(NETWORKDAYS(Proc[[#This Row],[DateOpened]],Proc[[#This Row],[DateClosed]]))-1)</f>
        <v>224</v>
      </c>
      <c r="R1711" s="61" t="s">
        <v>488</v>
      </c>
      <c r="S1711" s="56"/>
      <c r="T1711" s="153">
        <v>1710</v>
      </c>
    </row>
    <row r="1712" spans="1:20" hidden="1">
      <c r="A1712" s="60" t="s">
        <v>2353</v>
      </c>
      <c r="B1712" s="111" t="str">
        <f>IFERROR(VLOOKUP(Proc[[#This Row],[App]],Table2[],3,0),"open")</f>
        <v>ok</v>
      </c>
      <c r="C1712" s="60" t="s">
        <v>369</v>
      </c>
      <c r="D1712" s="152" t="s">
        <v>8246</v>
      </c>
      <c r="E1712" s="152" t="s">
        <v>2415</v>
      </c>
      <c r="F1712" s="152" t="s">
        <v>2415</v>
      </c>
      <c r="G1712" s="60" t="s">
        <v>400</v>
      </c>
      <c r="H1712" s="56" t="str">
        <f>IF(Proc[[#This Row],[type]]="LFF (MDG-F)",MID(Proc[[#This Row],[Obj]],13,10),"")</f>
        <v/>
      </c>
      <c r="I1712" s="152"/>
      <c r="J1712" s="56" t="b">
        <f>Proc[[#This Row],[Requested]]=Proc[[#This Row],[CurrentParent]]</f>
        <v>1</v>
      </c>
      <c r="K1712" s="107" t="str">
        <f>IF(Proc[[#This Row],[Author]]="Marcela Urrego",VLOOKUP(LEFT(Proc[[#This Row],[Requested]],1),Table3[#All],2,0),VLOOKUP(Proc[[#This Row],[Author]],Table4[],2,0))</f>
        <v>LS</v>
      </c>
      <c r="L1712" s="56" t="s">
        <v>1970</v>
      </c>
      <c r="M1712" s="58">
        <v>45801.263680555552</v>
      </c>
      <c r="N1712" s="58"/>
      <c r="O1712" s="58"/>
      <c r="P1712" s="61" t="str">
        <f ca="1">IF(Proc[[#This Row],[DaysAgeing]]&gt;5,"yep","on track")</f>
        <v>yep</v>
      </c>
      <c r="Q1712" s="2">
        <f ca="1">IF(Proc[[#This Row],[DateClosed]]="",ABS(NETWORKDAYS(Proc[[#This Row],[DateOpened]],TODAY()))-1,ABS(NETWORKDAYS(Proc[[#This Row],[DateOpened]],Proc[[#This Row],[DateClosed]]))-1)</f>
        <v>224</v>
      </c>
      <c r="R1712" s="61" t="s">
        <v>488</v>
      </c>
      <c r="S1712" s="56"/>
      <c r="T1712" s="153">
        <v>1711</v>
      </c>
    </row>
    <row r="1713" spans="1:20" hidden="1">
      <c r="A1713" s="60" t="s">
        <v>2353</v>
      </c>
      <c r="B1713" s="111" t="str">
        <f>IFERROR(VLOOKUP(Proc[[#This Row],[App]],Table2[],3,0),"open")</f>
        <v>ok</v>
      </c>
      <c r="C1713" s="60" t="s">
        <v>369</v>
      </c>
      <c r="D1713" s="152" t="s">
        <v>8781</v>
      </c>
      <c r="E1713" s="152" t="s">
        <v>2390</v>
      </c>
      <c r="F1713" s="152" t="s">
        <v>2390</v>
      </c>
      <c r="G1713" s="60" t="s">
        <v>400</v>
      </c>
      <c r="H1713" s="56" t="str">
        <f>IF(Proc[[#This Row],[type]]="LFF (MDG-F)",MID(Proc[[#This Row],[Obj]],13,10),"")</f>
        <v/>
      </c>
      <c r="I1713" s="152"/>
      <c r="J1713" s="56" t="b">
        <f>Proc[[#This Row],[Requested]]=Proc[[#This Row],[CurrentParent]]</f>
        <v>1</v>
      </c>
      <c r="K1713" s="107" t="str">
        <f>IF(Proc[[#This Row],[Author]]="Marcela Urrego",VLOOKUP(LEFT(Proc[[#This Row],[Requested]],1),Table3[#All],2,0),VLOOKUP(Proc[[#This Row],[Author]],Table4[],2,0))</f>
        <v>LS</v>
      </c>
      <c r="L1713" s="56" t="s">
        <v>1970</v>
      </c>
      <c r="M1713" s="58">
        <v>45801.263680555552</v>
      </c>
      <c r="N1713" s="58"/>
      <c r="O1713" s="58"/>
      <c r="P1713" s="61" t="str">
        <f ca="1">IF(Proc[[#This Row],[DaysAgeing]]&gt;5,"yep","on track")</f>
        <v>yep</v>
      </c>
      <c r="Q1713" s="2">
        <f ca="1">IF(Proc[[#This Row],[DateClosed]]="",ABS(NETWORKDAYS(Proc[[#This Row],[DateOpened]],TODAY()))-1,ABS(NETWORKDAYS(Proc[[#This Row],[DateOpened]],Proc[[#This Row],[DateClosed]]))-1)</f>
        <v>224</v>
      </c>
      <c r="R1713" s="61" t="s">
        <v>488</v>
      </c>
      <c r="S1713" s="56"/>
      <c r="T1713" s="153">
        <v>1712</v>
      </c>
    </row>
    <row r="1714" spans="1:20" hidden="1">
      <c r="A1714" s="60" t="s">
        <v>2353</v>
      </c>
      <c r="B1714" s="111" t="str">
        <f>IFERROR(VLOOKUP(Proc[[#This Row],[App]],Table2[],3,0),"open")</f>
        <v>ok</v>
      </c>
      <c r="C1714" s="60" t="s">
        <v>369</v>
      </c>
      <c r="D1714" s="152" t="s">
        <v>8247</v>
      </c>
      <c r="E1714" s="152" t="s">
        <v>2416</v>
      </c>
      <c r="F1714" s="152" t="s">
        <v>2416</v>
      </c>
      <c r="G1714" s="60" t="s">
        <v>400</v>
      </c>
      <c r="H1714" s="56" t="str">
        <f>IF(Proc[[#This Row],[type]]="LFF (MDG-F)",MID(Proc[[#This Row],[Obj]],13,10),"")</f>
        <v/>
      </c>
      <c r="I1714" s="152"/>
      <c r="J1714" s="56" t="b">
        <f>Proc[[#This Row],[Requested]]=Proc[[#This Row],[CurrentParent]]</f>
        <v>1</v>
      </c>
      <c r="K1714" s="107" t="str">
        <f>IF(Proc[[#This Row],[Author]]="Marcela Urrego",VLOOKUP(LEFT(Proc[[#This Row],[Requested]],1),Table3[#All],2,0),VLOOKUP(Proc[[#This Row],[Author]],Table4[],2,0))</f>
        <v>LS</v>
      </c>
      <c r="L1714" s="56" t="s">
        <v>1970</v>
      </c>
      <c r="M1714" s="58">
        <v>45801.263680555552</v>
      </c>
      <c r="N1714" s="58"/>
      <c r="O1714" s="58"/>
      <c r="P1714" s="61" t="str">
        <f ca="1">IF(Proc[[#This Row],[DaysAgeing]]&gt;5,"yep","on track")</f>
        <v>yep</v>
      </c>
      <c r="Q1714" s="2">
        <f ca="1">IF(Proc[[#This Row],[DateClosed]]="",ABS(NETWORKDAYS(Proc[[#This Row],[DateOpened]],TODAY()))-1,ABS(NETWORKDAYS(Proc[[#This Row],[DateOpened]],Proc[[#This Row],[DateClosed]]))-1)</f>
        <v>224</v>
      </c>
      <c r="R1714" s="61" t="s">
        <v>488</v>
      </c>
      <c r="S1714" s="56"/>
      <c r="T1714" s="153">
        <v>1713</v>
      </c>
    </row>
    <row r="1715" spans="1:20" hidden="1">
      <c r="A1715" s="60" t="s">
        <v>2353</v>
      </c>
      <c r="B1715" s="111" t="str">
        <f>IFERROR(VLOOKUP(Proc[[#This Row],[App]],Table2[],3,0),"open")</f>
        <v>ok</v>
      </c>
      <c r="C1715" s="60" t="s">
        <v>369</v>
      </c>
      <c r="D1715" s="152" t="s">
        <v>2385</v>
      </c>
      <c r="E1715" s="152" t="s">
        <v>2396</v>
      </c>
      <c r="F1715" s="152" t="s">
        <v>2396</v>
      </c>
      <c r="G1715" s="60" t="s">
        <v>400</v>
      </c>
      <c r="H1715" s="56" t="str">
        <f>IF(Proc[[#This Row],[type]]="LFF (MDG-F)",MID(Proc[[#This Row],[Obj]],13,10),"")</f>
        <v/>
      </c>
      <c r="I1715" s="152"/>
      <c r="J1715" s="56" t="b">
        <f>Proc[[#This Row],[Requested]]=Proc[[#This Row],[CurrentParent]]</f>
        <v>1</v>
      </c>
      <c r="K1715" s="107" t="str">
        <f>IF(Proc[[#This Row],[Author]]="Marcela Urrego",VLOOKUP(LEFT(Proc[[#This Row],[Requested]],1),Table3[#All],2,0),VLOOKUP(Proc[[#This Row],[Author]],Table4[],2,0))</f>
        <v>LS</v>
      </c>
      <c r="L1715" s="56" t="s">
        <v>1970</v>
      </c>
      <c r="M1715" s="58">
        <v>45801.263680555552</v>
      </c>
      <c r="N1715" s="58"/>
      <c r="O1715" s="58"/>
      <c r="P1715" s="61" t="str">
        <f ca="1">IF(Proc[[#This Row],[DaysAgeing]]&gt;5,"yep","on track")</f>
        <v>yep</v>
      </c>
      <c r="Q1715" s="2">
        <f ca="1">IF(Proc[[#This Row],[DateClosed]]="",ABS(NETWORKDAYS(Proc[[#This Row],[DateOpened]],TODAY()))-1,ABS(NETWORKDAYS(Proc[[#This Row],[DateOpened]],Proc[[#This Row],[DateClosed]]))-1)</f>
        <v>224</v>
      </c>
      <c r="R1715" s="61" t="s">
        <v>488</v>
      </c>
      <c r="S1715" s="56"/>
      <c r="T1715" s="153">
        <v>1714</v>
      </c>
    </row>
    <row r="1716" spans="1:20" hidden="1">
      <c r="A1716" s="60" t="s">
        <v>2353</v>
      </c>
      <c r="B1716" s="111" t="str">
        <f>IFERROR(VLOOKUP(Proc[[#This Row],[App]],Table2[],3,0),"open")</f>
        <v>ok</v>
      </c>
      <c r="C1716" s="60" t="s">
        <v>369</v>
      </c>
      <c r="D1716" s="152" t="s">
        <v>8782</v>
      </c>
      <c r="E1716" s="152" t="s">
        <v>2403</v>
      </c>
      <c r="F1716" s="152" t="s">
        <v>2403</v>
      </c>
      <c r="G1716" s="60" t="s">
        <v>400</v>
      </c>
      <c r="H1716" s="56" t="str">
        <f>IF(Proc[[#This Row],[type]]="LFF (MDG-F)",MID(Proc[[#This Row],[Obj]],13,10),"")</f>
        <v/>
      </c>
      <c r="I1716" s="152"/>
      <c r="J1716" s="56" t="b">
        <f>Proc[[#This Row],[Requested]]=Proc[[#This Row],[CurrentParent]]</f>
        <v>1</v>
      </c>
      <c r="K1716" s="107" t="str">
        <f>IF(Proc[[#This Row],[Author]]="Marcela Urrego",VLOOKUP(LEFT(Proc[[#This Row],[Requested]],1),Table3[#All],2,0),VLOOKUP(Proc[[#This Row],[Author]],Table4[],2,0))</f>
        <v>LS</v>
      </c>
      <c r="L1716" s="56" t="s">
        <v>1970</v>
      </c>
      <c r="M1716" s="58">
        <v>45801.263680555552</v>
      </c>
      <c r="N1716" s="58"/>
      <c r="O1716" s="58"/>
      <c r="P1716" s="61" t="str">
        <f ca="1">IF(Proc[[#This Row],[DaysAgeing]]&gt;5,"yep","on track")</f>
        <v>yep</v>
      </c>
      <c r="Q1716" s="2">
        <f ca="1">IF(Proc[[#This Row],[DateClosed]]="",ABS(NETWORKDAYS(Proc[[#This Row],[DateOpened]],TODAY()))-1,ABS(NETWORKDAYS(Proc[[#This Row],[DateOpened]],Proc[[#This Row],[DateClosed]]))-1)</f>
        <v>224</v>
      </c>
      <c r="R1716" s="61" t="s">
        <v>488</v>
      </c>
      <c r="S1716" s="56"/>
      <c r="T1716" s="153">
        <v>1715</v>
      </c>
    </row>
    <row r="1717" spans="1:20" hidden="1">
      <c r="A1717" s="60" t="s">
        <v>2353</v>
      </c>
      <c r="B1717" s="111" t="str">
        <f>IFERROR(VLOOKUP(Proc[[#This Row],[App]],Table2[],3,0),"open")</f>
        <v>ok</v>
      </c>
      <c r="C1717" s="60" t="s">
        <v>369</v>
      </c>
      <c r="D1717" s="152" t="s">
        <v>8783</v>
      </c>
      <c r="E1717" s="152" t="s">
        <v>2403</v>
      </c>
      <c r="F1717" s="152" t="s">
        <v>2403</v>
      </c>
      <c r="G1717" s="60" t="s">
        <v>400</v>
      </c>
      <c r="H1717" s="56" t="str">
        <f>IF(Proc[[#This Row],[type]]="LFF (MDG-F)",MID(Proc[[#This Row],[Obj]],13,10),"")</f>
        <v/>
      </c>
      <c r="I1717" s="152"/>
      <c r="J1717" s="56" t="b">
        <f>Proc[[#This Row],[Requested]]=Proc[[#This Row],[CurrentParent]]</f>
        <v>1</v>
      </c>
      <c r="K1717" s="107" t="str">
        <f>IF(Proc[[#This Row],[Author]]="Marcela Urrego",VLOOKUP(LEFT(Proc[[#This Row],[Requested]],1),Table3[#All],2,0),VLOOKUP(Proc[[#This Row],[Author]],Table4[],2,0))</f>
        <v>LS</v>
      </c>
      <c r="L1717" s="56" t="s">
        <v>1970</v>
      </c>
      <c r="M1717" s="58">
        <v>45801.263680555552</v>
      </c>
      <c r="N1717" s="58"/>
      <c r="O1717" s="58"/>
      <c r="P1717" s="61" t="str">
        <f ca="1">IF(Proc[[#This Row],[DaysAgeing]]&gt;5,"yep","on track")</f>
        <v>yep</v>
      </c>
      <c r="Q1717" s="2">
        <f ca="1">IF(Proc[[#This Row],[DateClosed]]="",ABS(NETWORKDAYS(Proc[[#This Row],[DateOpened]],TODAY()))-1,ABS(NETWORKDAYS(Proc[[#This Row],[DateOpened]],Proc[[#This Row],[DateClosed]]))-1)</f>
        <v>224</v>
      </c>
      <c r="R1717" s="61" t="s">
        <v>488</v>
      </c>
      <c r="S1717" s="56"/>
      <c r="T1717" s="153">
        <v>1716</v>
      </c>
    </row>
    <row r="1718" spans="1:20" hidden="1">
      <c r="A1718" s="60" t="s">
        <v>2353</v>
      </c>
      <c r="B1718" s="111" t="str">
        <f>IFERROR(VLOOKUP(Proc[[#This Row],[App]],Table2[],3,0),"open")</f>
        <v>ok</v>
      </c>
      <c r="C1718" s="60" t="s">
        <v>369</v>
      </c>
      <c r="D1718" s="152" t="s">
        <v>8784</v>
      </c>
      <c r="E1718" s="152" t="s">
        <v>2392</v>
      </c>
      <c r="F1718" s="152" t="s">
        <v>2392</v>
      </c>
      <c r="G1718" s="60" t="s">
        <v>400</v>
      </c>
      <c r="H1718" s="56" t="str">
        <f>IF(Proc[[#This Row],[type]]="LFF (MDG-F)",MID(Proc[[#This Row],[Obj]],13,10),"")</f>
        <v/>
      </c>
      <c r="I1718" s="152"/>
      <c r="J1718" s="56" t="b">
        <f>Proc[[#This Row],[Requested]]=Proc[[#This Row],[CurrentParent]]</f>
        <v>1</v>
      </c>
      <c r="K1718" s="107" t="str">
        <f>IF(Proc[[#This Row],[Author]]="Marcela Urrego",VLOOKUP(LEFT(Proc[[#This Row],[Requested]],1),Table3[#All],2,0),VLOOKUP(Proc[[#This Row],[Author]],Table4[],2,0))</f>
        <v>LS</v>
      </c>
      <c r="L1718" s="56" t="s">
        <v>1970</v>
      </c>
      <c r="M1718" s="58">
        <v>45801.263680555552</v>
      </c>
      <c r="N1718" s="58"/>
      <c r="O1718" s="58"/>
      <c r="P1718" s="61" t="str">
        <f ca="1">IF(Proc[[#This Row],[DaysAgeing]]&gt;5,"yep","on track")</f>
        <v>yep</v>
      </c>
      <c r="Q1718" s="2">
        <f ca="1">IF(Proc[[#This Row],[DateClosed]]="",ABS(NETWORKDAYS(Proc[[#This Row],[DateOpened]],TODAY()))-1,ABS(NETWORKDAYS(Proc[[#This Row],[DateOpened]],Proc[[#This Row],[DateClosed]]))-1)</f>
        <v>224</v>
      </c>
      <c r="R1718" s="61" t="s">
        <v>488</v>
      </c>
      <c r="S1718" s="56"/>
      <c r="T1718" s="153">
        <v>1717</v>
      </c>
    </row>
    <row r="1719" spans="1:20" hidden="1">
      <c r="A1719" s="60" t="s">
        <v>2353</v>
      </c>
      <c r="B1719" s="111" t="str">
        <f>IFERROR(VLOOKUP(Proc[[#This Row],[App]],Table2[],3,0),"open")</f>
        <v>ok</v>
      </c>
      <c r="C1719" s="60" t="s">
        <v>369</v>
      </c>
      <c r="D1719" s="152" t="s">
        <v>8785</v>
      </c>
      <c r="E1719" s="152" t="s">
        <v>2392</v>
      </c>
      <c r="F1719" s="152" t="s">
        <v>2392</v>
      </c>
      <c r="G1719" s="60" t="s">
        <v>400</v>
      </c>
      <c r="H1719" s="56" t="str">
        <f>IF(Proc[[#This Row],[type]]="LFF (MDG-F)",MID(Proc[[#This Row],[Obj]],13,10),"")</f>
        <v/>
      </c>
      <c r="I1719" s="152"/>
      <c r="J1719" s="56" t="b">
        <f>Proc[[#This Row],[Requested]]=Proc[[#This Row],[CurrentParent]]</f>
        <v>1</v>
      </c>
      <c r="K1719" s="107" t="str">
        <f>IF(Proc[[#This Row],[Author]]="Marcela Urrego",VLOOKUP(LEFT(Proc[[#This Row],[Requested]],1),Table3[#All],2,0),VLOOKUP(Proc[[#This Row],[Author]],Table4[],2,0))</f>
        <v>LS</v>
      </c>
      <c r="L1719" s="56" t="s">
        <v>1970</v>
      </c>
      <c r="M1719" s="58">
        <v>45801.263680555552</v>
      </c>
      <c r="N1719" s="58"/>
      <c r="O1719" s="58"/>
      <c r="P1719" s="61" t="str">
        <f ca="1">IF(Proc[[#This Row],[DaysAgeing]]&gt;5,"yep","on track")</f>
        <v>yep</v>
      </c>
      <c r="Q1719" s="2">
        <f ca="1">IF(Proc[[#This Row],[DateClosed]]="",ABS(NETWORKDAYS(Proc[[#This Row],[DateOpened]],TODAY()))-1,ABS(NETWORKDAYS(Proc[[#This Row],[DateOpened]],Proc[[#This Row],[DateClosed]]))-1)</f>
        <v>224</v>
      </c>
      <c r="R1719" s="61" t="s">
        <v>488</v>
      </c>
      <c r="S1719" s="56"/>
      <c r="T1719" s="153">
        <v>1718</v>
      </c>
    </row>
    <row r="1720" spans="1:20" hidden="1">
      <c r="A1720" s="60" t="s">
        <v>2353</v>
      </c>
      <c r="B1720" s="111" t="str">
        <f>IFERROR(VLOOKUP(Proc[[#This Row],[App]],Table2[],3,0),"open")</f>
        <v>ok</v>
      </c>
      <c r="C1720" s="60" t="s">
        <v>369</v>
      </c>
      <c r="D1720" s="152" t="s">
        <v>8786</v>
      </c>
      <c r="E1720" s="152" t="s">
        <v>2399</v>
      </c>
      <c r="F1720" s="152" t="s">
        <v>2399</v>
      </c>
      <c r="G1720" s="60" t="s">
        <v>400</v>
      </c>
      <c r="H1720" s="56" t="str">
        <f>IF(Proc[[#This Row],[type]]="LFF (MDG-F)",MID(Proc[[#This Row],[Obj]],13,10),"")</f>
        <v/>
      </c>
      <c r="I1720" s="152"/>
      <c r="J1720" s="56" t="b">
        <f>Proc[[#This Row],[Requested]]=Proc[[#This Row],[CurrentParent]]</f>
        <v>1</v>
      </c>
      <c r="K1720" s="107" t="str">
        <f>IF(Proc[[#This Row],[Author]]="Marcela Urrego",VLOOKUP(LEFT(Proc[[#This Row],[Requested]],1),Table3[#All],2,0),VLOOKUP(Proc[[#This Row],[Author]],Table4[],2,0))</f>
        <v>LS</v>
      </c>
      <c r="L1720" s="56" t="s">
        <v>1970</v>
      </c>
      <c r="M1720" s="58">
        <v>45801.263680555552</v>
      </c>
      <c r="N1720" s="58"/>
      <c r="O1720" s="58"/>
      <c r="P1720" s="61" t="str">
        <f ca="1">IF(Proc[[#This Row],[DaysAgeing]]&gt;5,"yep","on track")</f>
        <v>yep</v>
      </c>
      <c r="Q1720" s="2">
        <f ca="1">IF(Proc[[#This Row],[DateClosed]]="",ABS(NETWORKDAYS(Proc[[#This Row],[DateOpened]],TODAY()))-1,ABS(NETWORKDAYS(Proc[[#This Row],[DateOpened]],Proc[[#This Row],[DateClosed]]))-1)</f>
        <v>224</v>
      </c>
      <c r="R1720" s="61" t="s">
        <v>488</v>
      </c>
      <c r="S1720" s="56"/>
      <c r="T1720" s="153">
        <v>1719</v>
      </c>
    </row>
    <row r="1721" spans="1:20" hidden="1">
      <c r="A1721" s="60" t="s">
        <v>2353</v>
      </c>
      <c r="B1721" s="111" t="str">
        <f>IFERROR(VLOOKUP(Proc[[#This Row],[App]],Table2[],3,0),"open")</f>
        <v>ok</v>
      </c>
      <c r="C1721" s="60" t="s">
        <v>369</v>
      </c>
      <c r="D1721" s="152" t="s">
        <v>2386</v>
      </c>
      <c r="E1721" s="152" t="s">
        <v>2412</v>
      </c>
      <c r="F1721" s="152" t="s">
        <v>2412</v>
      </c>
      <c r="G1721" s="60" t="s">
        <v>400</v>
      </c>
      <c r="H1721" s="56" t="str">
        <f>IF(Proc[[#This Row],[type]]="LFF (MDG-F)",MID(Proc[[#This Row],[Obj]],13,10),"")</f>
        <v/>
      </c>
      <c r="I1721" s="152"/>
      <c r="J1721" s="56" t="b">
        <f>Proc[[#This Row],[Requested]]=Proc[[#This Row],[CurrentParent]]</f>
        <v>1</v>
      </c>
      <c r="K1721" s="107" t="str">
        <f>IF(Proc[[#This Row],[Author]]="Marcela Urrego",VLOOKUP(LEFT(Proc[[#This Row],[Requested]],1),Table3[#All],2,0),VLOOKUP(Proc[[#This Row],[Author]],Table4[],2,0))</f>
        <v>LS</v>
      </c>
      <c r="L1721" s="56" t="s">
        <v>1970</v>
      </c>
      <c r="M1721" s="58">
        <v>45801.263680555552</v>
      </c>
      <c r="N1721" s="58"/>
      <c r="O1721" s="58"/>
      <c r="P1721" s="61" t="str">
        <f ca="1">IF(Proc[[#This Row],[DaysAgeing]]&gt;5,"yep","on track")</f>
        <v>yep</v>
      </c>
      <c r="Q1721" s="2">
        <f ca="1">IF(Proc[[#This Row],[DateClosed]]="",ABS(NETWORKDAYS(Proc[[#This Row],[DateOpened]],TODAY()))-1,ABS(NETWORKDAYS(Proc[[#This Row],[DateOpened]],Proc[[#This Row],[DateClosed]]))-1)</f>
        <v>224</v>
      </c>
      <c r="R1721" s="61" t="s">
        <v>488</v>
      </c>
      <c r="S1721" s="56"/>
      <c r="T1721" s="153">
        <v>1720</v>
      </c>
    </row>
    <row r="1722" spans="1:20" hidden="1">
      <c r="A1722" s="60" t="s">
        <v>2353</v>
      </c>
      <c r="B1722" s="111" t="str">
        <f>IFERROR(VLOOKUP(Proc[[#This Row],[App]],Table2[],3,0),"open")</f>
        <v>ok</v>
      </c>
      <c r="C1722" s="60" t="s">
        <v>369</v>
      </c>
      <c r="D1722" s="152" t="s">
        <v>8787</v>
      </c>
      <c r="E1722" s="152" t="s">
        <v>2406</v>
      </c>
      <c r="F1722" s="152" t="s">
        <v>2406</v>
      </c>
      <c r="G1722" s="60" t="s">
        <v>400</v>
      </c>
      <c r="H1722" s="56" t="str">
        <f>IF(Proc[[#This Row],[type]]="LFF (MDG-F)",MID(Proc[[#This Row],[Obj]],13,10),"")</f>
        <v/>
      </c>
      <c r="I1722" s="152"/>
      <c r="J1722" s="56" t="b">
        <f>Proc[[#This Row],[Requested]]=Proc[[#This Row],[CurrentParent]]</f>
        <v>1</v>
      </c>
      <c r="K1722" s="107" t="str">
        <f>IF(Proc[[#This Row],[Author]]="Marcela Urrego",VLOOKUP(LEFT(Proc[[#This Row],[Requested]],1),Table3[#All],2,0),VLOOKUP(Proc[[#This Row],[Author]],Table4[],2,0))</f>
        <v>LS</v>
      </c>
      <c r="L1722" s="56" t="s">
        <v>1970</v>
      </c>
      <c r="M1722" s="58">
        <v>45801.263680555552</v>
      </c>
      <c r="N1722" s="58"/>
      <c r="O1722" s="58"/>
      <c r="P1722" s="61" t="str">
        <f ca="1">IF(Proc[[#This Row],[DaysAgeing]]&gt;5,"yep","on track")</f>
        <v>yep</v>
      </c>
      <c r="Q1722" s="2">
        <f ca="1">IF(Proc[[#This Row],[DateClosed]]="",ABS(NETWORKDAYS(Proc[[#This Row],[DateOpened]],TODAY()))-1,ABS(NETWORKDAYS(Proc[[#This Row],[DateOpened]],Proc[[#This Row],[DateClosed]]))-1)</f>
        <v>224</v>
      </c>
      <c r="R1722" s="61" t="s">
        <v>488</v>
      </c>
      <c r="S1722" s="56"/>
      <c r="T1722" s="153">
        <v>1721</v>
      </c>
    </row>
    <row r="1723" spans="1:20" hidden="1">
      <c r="A1723" s="60" t="s">
        <v>2353</v>
      </c>
      <c r="B1723" s="111" t="str">
        <f>IFERROR(VLOOKUP(Proc[[#This Row],[App]],Table2[],3,0),"open")</f>
        <v>ok</v>
      </c>
      <c r="C1723" s="60" t="s">
        <v>369</v>
      </c>
      <c r="D1723" s="152" t="s">
        <v>8788</v>
      </c>
      <c r="E1723" s="152" t="s">
        <v>2400</v>
      </c>
      <c r="F1723" s="152" t="s">
        <v>2400</v>
      </c>
      <c r="G1723" s="60" t="s">
        <v>400</v>
      </c>
      <c r="H1723" s="56" t="str">
        <f>IF(Proc[[#This Row],[type]]="LFF (MDG-F)",MID(Proc[[#This Row],[Obj]],13,10),"")</f>
        <v/>
      </c>
      <c r="I1723" s="152"/>
      <c r="J1723" s="56" t="b">
        <f>Proc[[#This Row],[Requested]]=Proc[[#This Row],[CurrentParent]]</f>
        <v>1</v>
      </c>
      <c r="K1723" s="107" t="str">
        <f>IF(Proc[[#This Row],[Author]]="Marcela Urrego",VLOOKUP(LEFT(Proc[[#This Row],[Requested]],1),Table3[#All],2,0),VLOOKUP(Proc[[#This Row],[Author]],Table4[],2,0))</f>
        <v>LS</v>
      </c>
      <c r="L1723" s="56" t="s">
        <v>1970</v>
      </c>
      <c r="M1723" s="58">
        <v>45801.263680555552</v>
      </c>
      <c r="N1723" s="58"/>
      <c r="O1723" s="58"/>
      <c r="P1723" s="61" t="str">
        <f ca="1">IF(Proc[[#This Row],[DaysAgeing]]&gt;5,"yep","on track")</f>
        <v>yep</v>
      </c>
      <c r="Q1723" s="2">
        <f ca="1">IF(Proc[[#This Row],[DateClosed]]="",ABS(NETWORKDAYS(Proc[[#This Row],[DateOpened]],TODAY()))-1,ABS(NETWORKDAYS(Proc[[#This Row],[DateOpened]],Proc[[#This Row],[DateClosed]]))-1)</f>
        <v>224</v>
      </c>
      <c r="R1723" s="61" t="s">
        <v>488</v>
      </c>
      <c r="S1723" s="56"/>
      <c r="T1723" s="153">
        <v>1722</v>
      </c>
    </row>
    <row r="1724" spans="1:20" hidden="1">
      <c r="A1724" s="60" t="s">
        <v>2353</v>
      </c>
      <c r="B1724" s="111" t="str">
        <f>IFERROR(VLOOKUP(Proc[[#This Row],[App]],Table2[],3,0),"open")</f>
        <v>ok</v>
      </c>
      <c r="C1724" s="60" t="s">
        <v>369</v>
      </c>
      <c r="D1724" s="152" t="s">
        <v>8789</v>
      </c>
      <c r="E1724" s="152" t="s">
        <v>2406</v>
      </c>
      <c r="F1724" s="152" t="s">
        <v>2406</v>
      </c>
      <c r="G1724" s="60" t="s">
        <v>400</v>
      </c>
      <c r="H1724" s="56" t="str">
        <f>IF(Proc[[#This Row],[type]]="LFF (MDG-F)",MID(Proc[[#This Row],[Obj]],13,10),"")</f>
        <v/>
      </c>
      <c r="I1724" s="152"/>
      <c r="J1724" s="56" t="b">
        <f>Proc[[#This Row],[Requested]]=Proc[[#This Row],[CurrentParent]]</f>
        <v>1</v>
      </c>
      <c r="K1724" s="107" t="str">
        <f>IF(Proc[[#This Row],[Author]]="Marcela Urrego",VLOOKUP(LEFT(Proc[[#This Row],[Requested]],1),Table3[#All],2,0),VLOOKUP(Proc[[#This Row],[Author]],Table4[],2,0))</f>
        <v>LS</v>
      </c>
      <c r="L1724" s="56" t="s">
        <v>1970</v>
      </c>
      <c r="M1724" s="58">
        <v>45801.263680555552</v>
      </c>
      <c r="N1724" s="58"/>
      <c r="O1724" s="58"/>
      <c r="P1724" s="61" t="str">
        <f ca="1">IF(Proc[[#This Row],[DaysAgeing]]&gt;5,"yep","on track")</f>
        <v>yep</v>
      </c>
      <c r="Q1724" s="2">
        <f ca="1">IF(Proc[[#This Row],[DateClosed]]="",ABS(NETWORKDAYS(Proc[[#This Row],[DateOpened]],TODAY()))-1,ABS(NETWORKDAYS(Proc[[#This Row],[DateOpened]],Proc[[#This Row],[DateClosed]]))-1)</f>
        <v>224</v>
      </c>
      <c r="R1724" s="61" t="s">
        <v>488</v>
      </c>
      <c r="S1724" s="56"/>
      <c r="T1724" s="153">
        <v>1723</v>
      </c>
    </row>
    <row r="1725" spans="1:20" hidden="1">
      <c r="A1725" s="60" t="s">
        <v>2353</v>
      </c>
      <c r="B1725" s="111" t="str">
        <f>IFERROR(VLOOKUP(Proc[[#This Row],[App]],Table2[],3,0),"open")</f>
        <v>ok</v>
      </c>
      <c r="C1725" s="60" t="s">
        <v>369</v>
      </c>
      <c r="D1725" s="152" t="s">
        <v>8790</v>
      </c>
      <c r="E1725" s="152" t="s">
        <v>2413</v>
      </c>
      <c r="F1725" s="152" t="s">
        <v>2413</v>
      </c>
      <c r="G1725" s="60" t="s">
        <v>400</v>
      </c>
      <c r="H1725" s="56" t="str">
        <f>IF(Proc[[#This Row],[type]]="LFF (MDG-F)",MID(Proc[[#This Row],[Obj]],13,10),"")</f>
        <v/>
      </c>
      <c r="I1725" s="152"/>
      <c r="J1725" s="56" t="b">
        <f>Proc[[#This Row],[Requested]]=Proc[[#This Row],[CurrentParent]]</f>
        <v>1</v>
      </c>
      <c r="K1725" s="107" t="str">
        <f>IF(Proc[[#This Row],[Author]]="Marcela Urrego",VLOOKUP(LEFT(Proc[[#This Row],[Requested]],1),Table3[#All],2,0),VLOOKUP(Proc[[#This Row],[Author]],Table4[],2,0))</f>
        <v>LS</v>
      </c>
      <c r="L1725" s="56" t="s">
        <v>1970</v>
      </c>
      <c r="M1725" s="58">
        <v>45801.263680555552</v>
      </c>
      <c r="N1725" s="58"/>
      <c r="O1725" s="58"/>
      <c r="P1725" s="61" t="str">
        <f ca="1">IF(Proc[[#This Row],[DaysAgeing]]&gt;5,"yep","on track")</f>
        <v>yep</v>
      </c>
      <c r="Q1725" s="2">
        <f ca="1">IF(Proc[[#This Row],[DateClosed]]="",ABS(NETWORKDAYS(Proc[[#This Row],[DateOpened]],TODAY()))-1,ABS(NETWORKDAYS(Proc[[#This Row],[DateOpened]],Proc[[#This Row],[DateClosed]]))-1)</f>
        <v>224</v>
      </c>
      <c r="R1725" s="61" t="s">
        <v>488</v>
      </c>
      <c r="S1725" s="56"/>
      <c r="T1725" s="153">
        <v>1724</v>
      </c>
    </row>
    <row r="1726" spans="1:20" hidden="1">
      <c r="A1726" s="60" t="s">
        <v>2353</v>
      </c>
      <c r="B1726" s="111" t="str">
        <f>IFERROR(VLOOKUP(Proc[[#This Row],[App]],Table2[],3,0),"open")</f>
        <v>ok</v>
      </c>
      <c r="C1726" s="60" t="s">
        <v>369</v>
      </c>
      <c r="D1726" s="152" t="s">
        <v>8791</v>
      </c>
      <c r="E1726" s="152" t="s">
        <v>2403</v>
      </c>
      <c r="F1726" s="152" t="s">
        <v>2403</v>
      </c>
      <c r="G1726" s="60" t="s">
        <v>400</v>
      </c>
      <c r="H1726" s="56" t="str">
        <f>IF(Proc[[#This Row],[type]]="LFF (MDG-F)",MID(Proc[[#This Row],[Obj]],13,10),"")</f>
        <v/>
      </c>
      <c r="I1726" s="152"/>
      <c r="J1726" s="56" t="b">
        <f>Proc[[#This Row],[Requested]]=Proc[[#This Row],[CurrentParent]]</f>
        <v>1</v>
      </c>
      <c r="K1726" s="107" t="str">
        <f>IF(Proc[[#This Row],[Author]]="Marcela Urrego",VLOOKUP(LEFT(Proc[[#This Row],[Requested]],1),Table3[#All],2,0),VLOOKUP(Proc[[#This Row],[Author]],Table4[],2,0))</f>
        <v>LS</v>
      </c>
      <c r="L1726" s="56" t="s">
        <v>1970</v>
      </c>
      <c r="M1726" s="58">
        <v>45801.263680555552</v>
      </c>
      <c r="N1726" s="58"/>
      <c r="O1726" s="58"/>
      <c r="P1726" s="61" t="str">
        <f ca="1">IF(Proc[[#This Row],[DaysAgeing]]&gt;5,"yep","on track")</f>
        <v>yep</v>
      </c>
      <c r="Q1726" s="2">
        <f ca="1">IF(Proc[[#This Row],[DateClosed]]="",ABS(NETWORKDAYS(Proc[[#This Row],[DateOpened]],TODAY()))-1,ABS(NETWORKDAYS(Proc[[#This Row],[DateOpened]],Proc[[#This Row],[DateClosed]]))-1)</f>
        <v>224</v>
      </c>
      <c r="R1726" s="61" t="s">
        <v>488</v>
      </c>
      <c r="S1726" s="56"/>
      <c r="T1726" s="153">
        <v>1725</v>
      </c>
    </row>
    <row r="1727" spans="1:20" hidden="1">
      <c r="A1727" s="60" t="s">
        <v>2353</v>
      </c>
      <c r="B1727" s="111" t="str">
        <f>IFERROR(VLOOKUP(Proc[[#This Row],[App]],Table2[],3,0),"open")</f>
        <v>ok</v>
      </c>
      <c r="C1727" s="60" t="s">
        <v>369</v>
      </c>
      <c r="D1727" s="152" t="s">
        <v>8792</v>
      </c>
      <c r="E1727" s="152" t="s">
        <v>2417</v>
      </c>
      <c r="F1727" s="152" t="s">
        <v>2417</v>
      </c>
      <c r="G1727" s="60" t="s">
        <v>400</v>
      </c>
      <c r="H1727" s="56" t="str">
        <f>IF(Proc[[#This Row],[type]]="LFF (MDG-F)",MID(Proc[[#This Row],[Obj]],13,10),"")</f>
        <v/>
      </c>
      <c r="I1727" s="152"/>
      <c r="J1727" s="56" t="b">
        <f>Proc[[#This Row],[Requested]]=Proc[[#This Row],[CurrentParent]]</f>
        <v>1</v>
      </c>
      <c r="K1727" s="107" t="str">
        <f>IF(Proc[[#This Row],[Author]]="Marcela Urrego",VLOOKUP(LEFT(Proc[[#This Row],[Requested]],1),Table3[#All],2,0),VLOOKUP(Proc[[#This Row],[Author]],Table4[],2,0))</f>
        <v>LS</v>
      </c>
      <c r="L1727" s="56" t="s">
        <v>1970</v>
      </c>
      <c r="M1727" s="58">
        <v>45801.263680555552</v>
      </c>
      <c r="N1727" s="58"/>
      <c r="O1727" s="58"/>
      <c r="P1727" s="61" t="str">
        <f ca="1">IF(Proc[[#This Row],[DaysAgeing]]&gt;5,"yep","on track")</f>
        <v>yep</v>
      </c>
      <c r="Q1727" s="2">
        <f ca="1">IF(Proc[[#This Row],[DateClosed]]="",ABS(NETWORKDAYS(Proc[[#This Row],[DateOpened]],TODAY()))-1,ABS(NETWORKDAYS(Proc[[#This Row],[DateOpened]],Proc[[#This Row],[DateClosed]]))-1)</f>
        <v>224</v>
      </c>
      <c r="R1727" s="61" t="s">
        <v>488</v>
      </c>
      <c r="S1727" s="56"/>
      <c r="T1727" s="153">
        <v>1726</v>
      </c>
    </row>
    <row r="1728" spans="1:20" hidden="1">
      <c r="A1728" s="60" t="s">
        <v>2353</v>
      </c>
      <c r="B1728" s="111" t="str">
        <f>IFERROR(VLOOKUP(Proc[[#This Row],[App]],Table2[],3,0),"open")</f>
        <v>ok</v>
      </c>
      <c r="C1728" s="60" t="s">
        <v>369</v>
      </c>
      <c r="D1728" s="152" t="s">
        <v>8793</v>
      </c>
      <c r="E1728" s="152" t="s">
        <v>2400</v>
      </c>
      <c r="F1728" s="152" t="s">
        <v>2400</v>
      </c>
      <c r="G1728" s="60" t="s">
        <v>400</v>
      </c>
      <c r="H1728" s="56" t="str">
        <f>IF(Proc[[#This Row],[type]]="LFF (MDG-F)",MID(Proc[[#This Row],[Obj]],13,10),"")</f>
        <v/>
      </c>
      <c r="I1728" s="152"/>
      <c r="J1728" s="56" t="b">
        <f>Proc[[#This Row],[Requested]]=Proc[[#This Row],[CurrentParent]]</f>
        <v>1</v>
      </c>
      <c r="K1728" s="107" t="str">
        <f>IF(Proc[[#This Row],[Author]]="Marcela Urrego",VLOOKUP(LEFT(Proc[[#This Row],[Requested]],1),Table3[#All],2,0),VLOOKUP(Proc[[#This Row],[Author]],Table4[],2,0))</f>
        <v>LS</v>
      </c>
      <c r="L1728" s="56" t="s">
        <v>1970</v>
      </c>
      <c r="M1728" s="58">
        <v>45801.263680555552</v>
      </c>
      <c r="N1728" s="58"/>
      <c r="O1728" s="58"/>
      <c r="P1728" s="61" t="str">
        <f ca="1">IF(Proc[[#This Row],[DaysAgeing]]&gt;5,"yep","on track")</f>
        <v>yep</v>
      </c>
      <c r="Q1728" s="2">
        <f ca="1">IF(Proc[[#This Row],[DateClosed]]="",ABS(NETWORKDAYS(Proc[[#This Row],[DateOpened]],TODAY()))-1,ABS(NETWORKDAYS(Proc[[#This Row],[DateOpened]],Proc[[#This Row],[DateClosed]]))-1)</f>
        <v>224</v>
      </c>
      <c r="R1728" s="61" t="s">
        <v>488</v>
      </c>
      <c r="S1728" s="56"/>
      <c r="T1728" s="153">
        <v>1727</v>
      </c>
    </row>
    <row r="1729" spans="1:20" hidden="1">
      <c r="A1729" s="60" t="s">
        <v>2353</v>
      </c>
      <c r="B1729" s="111" t="str">
        <f>IFERROR(VLOOKUP(Proc[[#This Row],[App]],Table2[],3,0),"open")</f>
        <v>ok</v>
      </c>
      <c r="C1729" s="60" t="s">
        <v>369</v>
      </c>
      <c r="D1729" s="152" t="s">
        <v>8794</v>
      </c>
      <c r="E1729" s="152" t="s">
        <v>2390</v>
      </c>
      <c r="F1729" s="152" t="s">
        <v>2390</v>
      </c>
      <c r="G1729" s="60" t="s">
        <v>400</v>
      </c>
      <c r="H1729" s="56" t="str">
        <f>IF(Proc[[#This Row],[type]]="LFF (MDG-F)",MID(Proc[[#This Row],[Obj]],13,10),"")</f>
        <v/>
      </c>
      <c r="I1729" s="152"/>
      <c r="J1729" s="56" t="b">
        <f>Proc[[#This Row],[Requested]]=Proc[[#This Row],[CurrentParent]]</f>
        <v>1</v>
      </c>
      <c r="K1729" s="107" t="str">
        <f>IF(Proc[[#This Row],[Author]]="Marcela Urrego",VLOOKUP(LEFT(Proc[[#This Row],[Requested]],1),Table3[#All],2,0),VLOOKUP(Proc[[#This Row],[Author]],Table4[],2,0))</f>
        <v>LS</v>
      </c>
      <c r="L1729" s="56" t="s">
        <v>1970</v>
      </c>
      <c r="M1729" s="58">
        <v>45801.263680555552</v>
      </c>
      <c r="N1729" s="58"/>
      <c r="O1729" s="58"/>
      <c r="P1729" s="61" t="str">
        <f ca="1">IF(Proc[[#This Row],[DaysAgeing]]&gt;5,"yep","on track")</f>
        <v>yep</v>
      </c>
      <c r="Q1729" s="2">
        <f ca="1">IF(Proc[[#This Row],[DateClosed]]="",ABS(NETWORKDAYS(Proc[[#This Row],[DateOpened]],TODAY()))-1,ABS(NETWORKDAYS(Proc[[#This Row],[DateOpened]],Proc[[#This Row],[DateClosed]]))-1)</f>
        <v>224</v>
      </c>
      <c r="R1729" s="61" t="s">
        <v>488</v>
      </c>
      <c r="S1729" s="56"/>
      <c r="T1729" s="153">
        <v>1728</v>
      </c>
    </row>
    <row r="1730" spans="1:20" hidden="1">
      <c r="A1730" s="60" t="s">
        <v>2353</v>
      </c>
      <c r="B1730" s="111" t="str">
        <f>IFERROR(VLOOKUP(Proc[[#This Row],[App]],Table2[],3,0),"open")</f>
        <v>ok</v>
      </c>
      <c r="C1730" s="60" t="s">
        <v>369</v>
      </c>
      <c r="D1730" s="152" t="s">
        <v>8795</v>
      </c>
      <c r="E1730" s="152" t="s">
        <v>2392</v>
      </c>
      <c r="F1730" s="152" t="s">
        <v>2392</v>
      </c>
      <c r="G1730" s="60" t="s">
        <v>400</v>
      </c>
      <c r="H1730" s="56" t="str">
        <f>IF(Proc[[#This Row],[type]]="LFF (MDG-F)",MID(Proc[[#This Row],[Obj]],13,10),"")</f>
        <v/>
      </c>
      <c r="I1730" s="152"/>
      <c r="J1730" s="56" t="b">
        <f>Proc[[#This Row],[Requested]]=Proc[[#This Row],[CurrentParent]]</f>
        <v>1</v>
      </c>
      <c r="K1730" s="107" t="str">
        <f>IF(Proc[[#This Row],[Author]]="Marcela Urrego",VLOOKUP(LEFT(Proc[[#This Row],[Requested]],1),Table3[#All],2,0),VLOOKUP(Proc[[#This Row],[Author]],Table4[],2,0))</f>
        <v>LS</v>
      </c>
      <c r="L1730" s="56" t="s">
        <v>1970</v>
      </c>
      <c r="M1730" s="58">
        <v>45801.263680555552</v>
      </c>
      <c r="N1730" s="58"/>
      <c r="O1730" s="58"/>
      <c r="P1730" s="61" t="str">
        <f ca="1">IF(Proc[[#This Row],[DaysAgeing]]&gt;5,"yep","on track")</f>
        <v>yep</v>
      </c>
      <c r="Q1730" s="2">
        <f ca="1">IF(Proc[[#This Row],[DateClosed]]="",ABS(NETWORKDAYS(Proc[[#This Row],[DateOpened]],TODAY()))-1,ABS(NETWORKDAYS(Proc[[#This Row],[DateOpened]],Proc[[#This Row],[DateClosed]]))-1)</f>
        <v>224</v>
      </c>
      <c r="R1730" s="61" t="s">
        <v>488</v>
      </c>
      <c r="S1730" s="56"/>
      <c r="T1730" s="153">
        <v>1729</v>
      </c>
    </row>
    <row r="1731" spans="1:20" hidden="1">
      <c r="A1731" s="60" t="s">
        <v>2353</v>
      </c>
      <c r="B1731" s="111" t="str">
        <f>IFERROR(VLOOKUP(Proc[[#This Row],[App]],Table2[],3,0),"open")</f>
        <v>ok</v>
      </c>
      <c r="C1731" s="60" t="s">
        <v>369</v>
      </c>
      <c r="D1731" s="152" t="s">
        <v>8796</v>
      </c>
      <c r="E1731" s="152" t="s">
        <v>2406</v>
      </c>
      <c r="F1731" s="152" t="s">
        <v>2406</v>
      </c>
      <c r="G1731" s="60" t="s">
        <v>400</v>
      </c>
      <c r="H1731" s="56" t="str">
        <f>IF(Proc[[#This Row],[type]]="LFF (MDG-F)",MID(Proc[[#This Row],[Obj]],13,10),"")</f>
        <v/>
      </c>
      <c r="I1731" s="152"/>
      <c r="J1731" s="56" t="b">
        <f>Proc[[#This Row],[Requested]]=Proc[[#This Row],[CurrentParent]]</f>
        <v>1</v>
      </c>
      <c r="K1731" s="107" t="str">
        <f>IF(Proc[[#This Row],[Author]]="Marcela Urrego",VLOOKUP(LEFT(Proc[[#This Row],[Requested]],1),Table3[#All],2,0),VLOOKUP(Proc[[#This Row],[Author]],Table4[],2,0))</f>
        <v>LS</v>
      </c>
      <c r="L1731" s="56" t="s">
        <v>1970</v>
      </c>
      <c r="M1731" s="58">
        <v>45801.263680555552</v>
      </c>
      <c r="N1731" s="58"/>
      <c r="O1731" s="58"/>
      <c r="P1731" s="61" t="str">
        <f ca="1">IF(Proc[[#This Row],[DaysAgeing]]&gt;5,"yep","on track")</f>
        <v>yep</v>
      </c>
      <c r="Q1731" s="2">
        <f ca="1">IF(Proc[[#This Row],[DateClosed]]="",ABS(NETWORKDAYS(Proc[[#This Row],[DateOpened]],TODAY()))-1,ABS(NETWORKDAYS(Proc[[#This Row],[DateOpened]],Proc[[#This Row],[DateClosed]]))-1)</f>
        <v>224</v>
      </c>
      <c r="R1731" s="61" t="s">
        <v>488</v>
      </c>
      <c r="S1731" s="56"/>
      <c r="T1731" s="153">
        <v>1730</v>
      </c>
    </row>
    <row r="1732" spans="1:20" hidden="1">
      <c r="A1732" s="60" t="s">
        <v>2353</v>
      </c>
      <c r="B1732" s="111" t="str">
        <f>IFERROR(VLOOKUP(Proc[[#This Row],[App]],Table2[],3,0),"open")</f>
        <v>ok</v>
      </c>
      <c r="C1732" s="60" t="s">
        <v>369</v>
      </c>
      <c r="D1732" s="152" t="s">
        <v>8797</v>
      </c>
      <c r="E1732" s="152" t="s">
        <v>2399</v>
      </c>
      <c r="F1732" s="152" t="s">
        <v>2399</v>
      </c>
      <c r="G1732" s="60" t="s">
        <v>400</v>
      </c>
      <c r="H1732" s="56" t="str">
        <f>IF(Proc[[#This Row],[type]]="LFF (MDG-F)",MID(Proc[[#This Row],[Obj]],13,10),"")</f>
        <v/>
      </c>
      <c r="I1732" s="152"/>
      <c r="J1732" s="56" t="b">
        <f>Proc[[#This Row],[Requested]]=Proc[[#This Row],[CurrentParent]]</f>
        <v>1</v>
      </c>
      <c r="K1732" s="107" t="str">
        <f>IF(Proc[[#This Row],[Author]]="Marcela Urrego",VLOOKUP(LEFT(Proc[[#This Row],[Requested]],1),Table3[#All],2,0),VLOOKUP(Proc[[#This Row],[Author]],Table4[],2,0))</f>
        <v>LS</v>
      </c>
      <c r="L1732" s="56" t="s">
        <v>1970</v>
      </c>
      <c r="M1732" s="58">
        <v>45801.263680555552</v>
      </c>
      <c r="N1732" s="58"/>
      <c r="O1732" s="58"/>
      <c r="P1732" s="61" t="str">
        <f ca="1">IF(Proc[[#This Row],[DaysAgeing]]&gt;5,"yep","on track")</f>
        <v>yep</v>
      </c>
      <c r="Q1732" s="2">
        <f ca="1">IF(Proc[[#This Row],[DateClosed]]="",ABS(NETWORKDAYS(Proc[[#This Row],[DateOpened]],TODAY()))-1,ABS(NETWORKDAYS(Proc[[#This Row],[DateOpened]],Proc[[#This Row],[DateClosed]]))-1)</f>
        <v>224</v>
      </c>
      <c r="R1732" s="61" t="s">
        <v>488</v>
      </c>
      <c r="S1732" s="56"/>
      <c r="T1732" s="153">
        <v>1731</v>
      </c>
    </row>
    <row r="1733" spans="1:20" hidden="1">
      <c r="A1733" s="60" t="s">
        <v>2353</v>
      </c>
      <c r="B1733" s="111" t="str">
        <f>IFERROR(VLOOKUP(Proc[[#This Row],[App]],Table2[],3,0),"open")</f>
        <v>ok</v>
      </c>
      <c r="C1733" s="60" t="s">
        <v>369</v>
      </c>
      <c r="D1733" s="152" t="s">
        <v>8798</v>
      </c>
      <c r="E1733" s="152" t="s">
        <v>2403</v>
      </c>
      <c r="F1733" s="152" t="s">
        <v>2403</v>
      </c>
      <c r="G1733" s="60" t="s">
        <v>400</v>
      </c>
      <c r="H1733" s="56" t="str">
        <f>IF(Proc[[#This Row],[type]]="LFF (MDG-F)",MID(Proc[[#This Row],[Obj]],13,10),"")</f>
        <v/>
      </c>
      <c r="I1733" s="152"/>
      <c r="J1733" s="56" t="b">
        <f>Proc[[#This Row],[Requested]]=Proc[[#This Row],[CurrentParent]]</f>
        <v>1</v>
      </c>
      <c r="K1733" s="107" t="str">
        <f>IF(Proc[[#This Row],[Author]]="Marcela Urrego",VLOOKUP(LEFT(Proc[[#This Row],[Requested]],1),Table3[#All],2,0),VLOOKUP(Proc[[#This Row],[Author]],Table4[],2,0))</f>
        <v>LS</v>
      </c>
      <c r="L1733" s="56" t="s">
        <v>1970</v>
      </c>
      <c r="M1733" s="58">
        <v>45801.263680555552</v>
      </c>
      <c r="N1733" s="58"/>
      <c r="O1733" s="58"/>
      <c r="P1733" s="61" t="str">
        <f ca="1">IF(Proc[[#This Row],[DaysAgeing]]&gt;5,"yep","on track")</f>
        <v>yep</v>
      </c>
      <c r="Q1733" s="2">
        <f ca="1">IF(Proc[[#This Row],[DateClosed]]="",ABS(NETWORKDAYS(Proc[[#This Row],[DateOpened]],TODAY()))-1,ABS(NETWORKDAYS(Proc[[#This Row],[DateOpened]],Proc[[#This Row],[DateClosed]]))-1)</f>
        <v>224</v>
      </c>
      <c r="R1733" s="61" t="s">
        <v>488</v>
      </c>
      <c r="S1733" s="56"/>
      <c r="T1733" s="153">
        <v>1732</v>
      </c>
    </row>
    <row r="1734" spans="1:20" hidden="1">
      <c r="A1734" s="60" t="s">
        <v>2353</v>
      </c>
      <c r="B1734" s="111" t="str">
        <f>IFERROR(VLOOKUP(Proc[[#This Row],[App]],Table2[],3,0),"open")</f>
        <v>ok</v>
      </c>
      <c r="C1734" s="60" t="s">
        <v>369</v>
      </c>
      <c r="D1734" s="152" t="s">
        <v>8799</v>
      </c>
      <c r="E1734" s="152" t="s">
        <v>2392</v>
      </c>
      <c r="F1734" s="152" t="s">
        <v>2392</v>
      </c>
      <c r="G1734" s="60" t="s">
        <v>400</v>
      </c>
      <c r="H1734" s="56" t="str">
        <f>IF(Proc[[#This Row],[type]]="LFF (MDG-F)",MID(Proc[[#This Row],[Obj]],13,10),"")</f>
        <v/>
      </c>
      <c r="I1734" s="152"/>
      <c r="J1734" s="56" t="b">
        <f>Proc[[#This Row],[Requested]]=Proc[[#This Row],[CurrentParent]]</f>
        <v>1</v>
      </c>
      <c r="K1734" s="107" t="str">
        <f>IF(Proc[[#This Row],[Author]]="Marcela Urrego",VLOOKUP(LEFT(Proc[[#This Row],[Requested]],1),Table3[#All],2,0),VLOOKUP(Proc[[#This Row],[Author]],Table4[],2,0))</f>
        <v>LS</v>
      </c>
      <c r="L1734" s="56" t="s">
        <v>1970</v>
      </c>
      <c r="M1734" s="58">
        <v>45801.263680555552</v>
      </c>
      <c r="N1734" s="58"/>
      <c r="O1734" s="58"/>
      <c r="P1734" s="61" t="str">
        <f ca="1">IF(Proc[[#This Row],[DaysAgeing]]&gt;5,"yep","on track")</f>
        <v>yep</v>
      </c>
      <c r="Q1734" s="2">
        <f ca="1">IF(Proc[[#This Row],[DateClosed]]="",ABS(NETWORKDAYS(Proc[[#This Row],[DateOpened]],TODAY()))-1,ABS(NETWORKDAYS(Proc[[#This Row],[DateOpened]],Proc[[#This Row],[DateClosed]]))-1)</f>
        <v>224</v>
      </c>
      <c r="R1734" s="61" t="s">
        <v>488</v>
      </c>
      <c r="S1734" s="56"/>
      <c r="T1734" s="153">
        <v>1733</v>
      </c>
    </row>
    <row r="1735" spans="1:20" hidden="1">
      <c r="A1735" s="60" t="s">
        <v>2353</v>
      </c>
      <c r="B1735" s="111" t="str">
        <f>IFERROR(VLOOKUP(Proc[[#This Row],[App]],Table2[],3,0),"open")</f>
        <v>ok</v>
      </c>
      <c r="C1735" s="60" t="s">
        <v>369</v>
      </c>
      <c r="D1735" s="152" t="s">
        <v>8800</v>
      </c>
      <c r="E1735" s="152" t="s">
        <v>2418</v>
      </c>
      <c r="F1735" s="152" t="s">
        <v>2418</v>
      </c>
      <c r="G1735" s="60" t="s">
        <v>400</v>
      </c>
      <c r="H1735" s="56" t="str">
        <f>IF(Proc[[#This Row],[type]]="LFF (MDG-F)",MID(Proc[[#This Row],[Obj]],13,10),"")</f>
        <v/>
      </c>
      <c r="I1735" s="152"/>
      <c r="J1735" s="56" t="b">
        <f>Proc[[#This Row],[Requested]]=Proc[[#This Row],[CurrentParent]]</f>
        <v>1</v>
      </c>
      <c r="K1735" s="107" t="str">
        <f>IF(Proc[[#This Row],[Author]]="Marcela Urrego",VLOOKUP(LEFT(Proc[[#This Row],[Requested]],1),Table3[#All],2,0),VLOOKUP(Proc[[#This Row],[Author]],Table4[],2,0))</f>
        <v>LS</v>
      </c>
      <c r="L1735" s="56" t="s">
        <v>1970</v>
      </c>
      <c r="M1735" s="58">
        <v>45801.263680555552</v>
      </c>
      <c r="N1735" s="58"/>
      <c r="O1735" s="58"/>
      <c r="P1735" s="61" t="str">
        <f ca="1">IF(Proc[[#This Row],[DaysAgeing]]&gt;5,"yep","on track")</f>
        <v>yep</v>
      </c>
      <c r="Q1735" s="2">
        <f ca="1">IF(Proc[[#This Row],[DateClosed]]="",ABS(NETWORKDAYS(Proc[[#This Row],[DateOpened]],TODAY()))-1,ABS(NETWORKDAYS(Proc[[#This Row],[DateOpened]],Proc[[#This Row],[DateClosed]]))-1)</f>
        <v>224</v>
      </c>
      <c r="R1735" s="61" t="s">
        <v>488</v>
      </c>
      <c r="S1735" s="56"/>
      <c r="T1735" s="153">
        <v>1734</v>
      </c>
    </row>
    <row r="1736" spans="1:20" hidden="1">
      <c r="A1736" s="60" t="s">
        <v>2353</v>
      </c>
      <c r="B1736" s="111" t="str">
        <f>IFERROR(VLOOKUP(Proc[[#This Row],[App]],Table2[],3,0),"open")</f>
        <v>ok</v>
      </c>
      <c r="C1736" s="60" t="s">
        <v>369</v>
      </c>
      <c r="D1736" s="152" t="s">
        <v>8801</v>
      </c>
      <c r="E1736" s="152" t="s">
        <v>2390</v>
      </c>
      <c r="F1736" s="152" t="s">
        <v>2390</v>
      </c>
      <c r="G1736" s="60" t="s">
        <v>400</v>
      </c>
      <c r="H1736" s="56" t="str">
        <f>IF(Proc[[#This Row],[type]]="LFF (MDG-F)",MID(Proc[[#This Row],[Obj]],13,10),"")</f>
        <v/>
      </c>
      <c r="I1736" s="152"/>
      <c r="J1736" s="56" t="b">
        <f>Proc[[#This Row],[Requested]]=Proc[[#This Row],[CurrentParent]]</f>
        <v>1</v>
      </c>
      <c r="K1736" s="107" t="str">
        <f>IF(Proc[[#This Row],[Author]]="Marcela Urrego",VLOOKUP(LEFT(Proc[[#This Row],[Requested]],1),Table3[#All],2,0),VLOOKUP(Proc[[#This Row],[Author]],Table4[],2,0))</f>
        <v>LS</v>
      </c>
      <c r="L1736" s="56" t="s">
        <v>1970</v>
      </c>
      <c r="M1736" s="58">
        <v>45801.263680555552</v>
      </c>
      <c r="N1736" s="58"/>
      <c r="O1736" s="58"/>
      <c r="P1736" s="61" t="str">
        <f ca="1">IF(Proc[[#This Row],[DaysAgeing]]&gt;5,"yep","on track")</f>
        <v>yep</v>
      </c>
      <c r="Q1736" s="2">
        <f ca="1">IF(Proc[[#This Row],[DateClosed]]="",ABS(NETWORKDAYS(Proc[[#This Row],[DateOpened]],TODAY()))-1,ABS(NETWORKDAYS(Proc[[#This Row],[DateOpened]],Proc[[#This Row],[DateClosed]]))-1)</f>
        <v>224</v>
      </c>
      <c r="R1736" s="61" t="s">
        <v>488</v>
      </c>
      <c r="S1736" s="56"/>
      <c r="T1736" s="153">
        <v>1735</v>
      </c>
    </row>
    <row r="1737" spans="1:20" hidden="1">
      <c r="A1737" s="60" t="s">
        <v>2353</v>
      </c>
      <c r="B1737" s="111" t="str">
        <f>IFERROR(VLOOKUP(Proc[[#This Row],[App]],Table2[],3,0),"open")</f>
        <v>ok</v>
      </c>
      <c r="C1737" s="60" t="s">
        <v>369</v>
      </c>
      <c r="D1737" s="152" t="s">
        <v>8802</v>
      </c>
      <c r="E1737" s="152" t="s">
        <v>2392</v>
      </c>
      <c r="F1737" s="152" t="s">
        <v>2392</v>
      </c>
      <c r="G1737" s="60" t="s">
        <v>400</v>
      </c>
      <c r="H1737" s="56" t="str">
        <f>IF(Proc[[#This Row],[type]]="LFF (MDG-F)",MID(Proc[[#This Row],[Obj]],13,10),"")</f>
        <v/>
      </c>
      <c r="I1737" s="152"/>
      <c r="J1737" s="56" t="b">
        <f>Proc[[#This Row],[Requested]]=Proc[[#This Row],[CurrentParent]]</f>
        <v>1</v>
      </c>
      <c r="K1737" s="107" t="str">
        <f>IF(Proc[[#This Row],[Author]]="Marcela Urrego",VLOOKUP(LEFT(Proc[[#This Row],[Requested]],1),Table3[#All],2,0),VLOOKUP(Proc[[#This Row],[Author]],Table4[],2,0))</f>
        <v>LS</v>
      </c>
      <c r="L1737" s="56" t="s">
        <v>1970</v>
      </c>
      <c r="M1737" s="58">
        <v>45801.263680555552</v>
      </c>
      <c r="N1737" s="58"/>
      <c r="O1737" s="58"/>
      <c r="P1737" s="61" t="str">
        <f ca="1">IF(Proc[[#This Row],[DaysAgeing]]&gt;5,"yep","on track")</f>
        <v>yep</v>
      </c>
      <c r="Q1737" s="2">
        <f ca="1">IF(Proc[[#This Row],[DateClosed]]="",ABS(NETWORKDAYS(Proc[[#This Row],[DateOpened]],TODAY()))-1,ABS(NETWORKDAYS(Proc[[#This Row],[DateOpened]],Proc[[#This Row],[DateClosed]]))-1)</f>
        <v>224</v>
      </c>
      <c r="R1737" s="61" t="s">
        <v>488</v>
      </c>
      <c r="S1737" s="56"/>
      <c r="T1737" s="153">
        <v>1736</v>
      </c>
    </row>
    <row r="1738" spans="1:20" hidden="1">
      <c r="A1738" s="60" t="s">
        <v>2353</v>
      </c>
      <c r="B1738" s="111" t="str">
        <f>IFERROR(VLOOKUP(Proc[[#This Row],[App]],Table2[],3,0),"open")</f>
        <v>ok</v>
      </c>
      <c r="C1738" s="60" t="s">
        <v>369</v>
      </c>
      <c r="D1738" s="152" t="s">
        <v>8803</v>
      </c>
      <c r="E1738" s="152" t="s">
        <v>2399</v>
      </c>
      <c r="F1738" s="152" t="s">
        <v>2399</v>
      </c>
      <c r="G1738" s="60" t="s">
        <v>400</v>
      </c>
      <c r="H1738" s="56" t="str">
        <f>IF(Proc[[#This Row],[type]]="LFF (MDG-F)",MID(Proc[[#This Row],[Obj]],13,10),"")</f>
        <v/>
      </c>
      <c r="I1738" s="152"/>
      <c r="J1738" s="56" t="b">
        <f>Proc[[#This Row],[Requested]]=Proc[[#This Row],[CurrentParent]]</f>
        <v>1</v>
      </c>
      <c r="K1738" s="107" t="str">
        <f>IF(Proc[[#This Row],[Author]]="Marcela Urrego",VLOOKUP(LEFT(Proc[[#This Row],[Requested]],1),Table3[#All],2,0),VLOOKUP(Proc[[#This Row],[Author]],Table4[],2,0))</f>
        <v>LS</v>
      </c>
      <c r="L1738" s="56" t="s">
        <v>1970</v>
      </c>
      <c r="M1738" s="58">
        <v>45801.263680555552</v>
      </c>
      <c r="N1738" s="58"/>
      <c r="O1738" s="58"/>
      <c r="P1738" s="61" t="str">
        <f ca="1">IF(Proc[[#This Row],[DaysAgeing]]&gt;5,"yep","on track")</f>
        <v>yep</v>
      </c>
      <c r="Q1738" s="2">
        <f ca="1">IF(Proc[[#This Row],[DateClosed]]="",ABS(NETWORKDAYS(Proc[[#This Row],[DateOpened]],TODAY()))-1,ABS(NETWORKDAYS(Proc[[#This Row],[DateOpened]],Proc[[#This Row],[DateClosed]]))-1)</f>
        <v>224</v>
      </c>
      <c r="R1738" s="61" t="s">
        <v>488</v>
      </c>
      <c r="S1738" s="56"/>
      <c r="T1738" s="153">
        <v>1737</v>
      </c>
    </row>
    <row r="1739" spans="1:20" hidden="1">
      <c r="A1739" s="60" t="s">
        <v>2353</v>
      </c>
      <c r="B1739" s="111" t="str">
        <f>IFERROR(VLOOKUP(Proc[[#This Row],[App]],Table2[],3,0),"open")</f>
        <v>ok</v>
      </c>
      <c r="C1739" s="60" t="s">
        <v>369</v>
      </c>
      <c r="D1739" s="152" t="s">
        <v>8804</v>
      </c>
      <c r="E1739" s="152" t="s">
        <v>2419</v>
      </c>
      <c r="F1739" s="85" t="s">
        <v>2419</v>
      </c>
      <c r="G1739" s="60" t="s">
        <v>400</v>
      </c>
      <c r="H1739" s="56" t="str">
        <f>IF(Proc[[#This Row],[type]]="LFF (MDG-F)",MID(Proc[[#This Row],[Obj]],13,10),"")</f>
        <v/>
      </c>
      <c r="I1739" s="152"/>
      <c r="J1739" s="56" t="b">
        <f>Proc[[#This Row],[Requested]]=Proc[[#This Row],[CurrentParent]]</f>
        <v>1</v>
      </c>
      <c r="K1739" s="107" t="str">
        <f>IF(Proc[[#This Row],[Author]]="Marcela Urrego",VLOOKUP(LEFT(Proc[[#This Row],[Requested]],1),Table3[#All],2,0),VLOOKUP(Proc[[#This Row],[Author]],Table4[],2,0))</f>
        <v>LS</v>
      </c>
      <c r="L1739" s="153" t="s">
        <v>1970</v>
      </c>
      <c r="M1739" s="58">
        <v>45801.263680555552</v>
      </c>
      <c r="N1739" s="58"/>
      <c r="O1739" s="58"/>
      <c r="P1739" s="61" t="str">
        <f ca="1">IF(Proc[[#This Row],[DaysAgeing]]&gt;5,"yep","on track")</f>
        <v>yep</v>
      </c>
      <c r="Q1739" s="2">
        <f ca="1">IF(Proc[[#This Row],[DateClosed]]="",ABS(NETWORKDAYS(Proc[[#This Row],[DateOpened]],TODAY()))-1,ABS(NETWORKDAYS(Proc[[#This Row],[DateOpened]],Proc[[#This Row],[DateClosed]]))-1)</f>
        <v>224</v>
      </c>
      <c r="R1739" s="61" t="s">
        <v>488</v>
      </c>
      <c r="S1739" s="56"/>
      <c r="T1739" s="153">
        <v>1738</v>
      </c>
    </row>
    <row r="1740" spans="1:20" hidden="1">
      <c r="A1740" s="60" t="s">
        <v>2353</v>
      </c>
      <c r="B1740" s="111" t="str">
        <f>IFERROR(VLOOKUP(Proc[[#This Row],[App]],Table2[],3,0),"open")</f>
        <v>ok</v>
      </c>
      <c r="C1740" s="60" t="s">
        <v>369</v>
      </c>
      <c r="D1740" s="152" t="s">
        <v>8805</v>
      </c>
      <c r="E1740" s="152" t="s">
        <v>2401</v>
      </c>
      <c r="F1740" s="85" t="s">
        <v>2401</v>
      </c>
      <c r="G1740" s="60" t="s">
        <v>400</v>
      </c>
      <c r="H1740" s="56" t="str">
        <f>IF(Proc[[#This Row],[type]]="LFF (MDG-F)",MID(Proc[[#This Row],[Obj]],13,10),"")</f>
        <v/>
      </c>
      <c r="I1740" s="152"/>
      <c r="J1740" s="56" t="b">
        <f>Proc[[#This Row],[Requested]]=Proc[[#This Row],[CurrentParent]]</f>
        <v>1</v>
      </c>
      <c r="K1740" s="107" t="str">
        <f>IF(Proc[[#This Row],[Author]]="Marcela Urrego",VLOOKUP(LEFT(Proc[[#This Row],[Requested]],1),Table3[#All],2,0),VLOOKUP(Proc[[#This Row],[Author]],Table4[],2,0))</f>
        <v>LS</v>
      </c>
      <c r="L1740" s="153" t="s">
        <v>1970</v>
      </c>
      <c r="M1740" s="58">
        <v>45801.263680555552</v>
      </c>
      <c r="N1740" s="58"/>
      <c r="O1740" s="58"/>
      <c r="P1740" s="61" t="str">
        <f ca="1">IF(Proc[[#This Row],[DaysAgeing]]&gt;5,"yep","on track")</f>
        <v>yep</v>
      </c>
      <c r="Q1740" s="2">
        <f ca="1">IF(Proc[[#This Row],[DateClosed]]="",ABS(NETWORKDAYS(Proc[[#This Row],[DateOpened]],TODAY()))-1,ABS(NETWORKDAYS(Proc[[#This Row],[DateOpened]],Proc[[#This Row],[DateClosed]]))-1)</f>
        <v>224</v>
      </c>
      <c r="R1740" s="61" t="s">
        <v>488</v>
      </c>
      <c r="S1740" s="56"/>
      <c r="T1740" s="153">
        <v>1739</v>
      </c>
    </row>
    <row r="1741" spans="1:20" hidden="1">
      <c r="A1741" s="60" t="s">
        <v>2353</v>
      </c>
      <c r="B1741" s="111" t="str">
        <f>IFERROR(VLOOKUP(Proc[[#This Row],[App]],Table2[],3,0),"open")</f>
        <v>ok</v>
      </c>
      <c r="C1741" s="60" t="s">
        <v>369</v>
      </c>
      <c r="D1741" s="152" t="s">
        <v>8806</v>
      </c>
      <c r="E1741" s="152" t="s">
        <v>2407</v>
      </c>
      <c r="F1741" s="85" t="s">
        <v>2407</v>
      </c>
      <c r="G1741" s="60" t="s">
        <v>400</v>
      </c>
      <c r="H1741" s="56" t="str">
        <f>IF(Proc[[#This Row],[type]]="LFF (MDG-F)",MID(Proc[[#This Row],[Obj]],13,10),"")</f>
        <v/>
      </c>
      <c r="I1741" s="152"/>
      <c r="J1741" s="56" t="b">
        <f>Proc[[#This Row],[Requested]]=Proc[[#This Row],[CurrentParent]]</f>
        <v>1</v>
      </c>
      <c r="K1741" s="107" t="str">
        <f>IF(Proc[[#This Row],[Author]]="Marcela Urrego",VLOOKUP(LEFT(Proc[[#This Row],[Requested]],1),Table3[#All],2,0),VLOOKUP(Proc[[#This Row],[Author]],Table4[],2,0))</f>
        <v>LS</v>
      </c>
      <c r="L1741" s="56" t="s">
        <v>1970</v>
      </c>
      <c r="M1741" s="58">
        <v>45801.263680555552</v>
      </c>
      <c r="N1741" s="58"/>
      <c r="O1741" s="58"/>
      <c r="P1741" s="61" t="str">
        <f ca="1">IF(Proc[[#This Row],[DaysAgeing]]&gt;5,"yep","on track")</f>
        <v>yep</v>
      </c>
      <c r="Q1741" s="2">
        <f ca="1">IF(Proc[[#This Row],[DateClosed]]="",ABS(NETWORKDAYS(Proc[[#This Row],[DateOpened]],TODAY()))-1,ABS(NETWORKDAYS(Proc[[#This Row],[DateOpened]],Proc[[#This Row],[DateClosed]]))-1)</f>
        <v>224</v>
      </c>
      <c r="R1741" s="61" t="s">
        <v>488</v>
      </c>
      <c r="S1741" s="56"/>
      <c r="T1741" s="153">
        <v>1740</v>
      </c>
    </row>
    <row r="1742" spans="1:20" hidden="1">
      <c r="A1742" s="60" t="s">
        <v>2353</v>
      </c>
      <c r="B1742" s="111" t="str">
        <f>IFERROR(VLOOKUP(Proc[[#This Row],[App]],Table2[],3,0),"open")</f>
        <v>ok</v>
      </c>
      <c r="C1742" s="60" t="s">
        <v>369</v>
      </c>
      <c r="D1742" s="152" t="s">
        <v>8807</v>
      </c>
      <c r="E1742" s="152" t="s">
        <v>2393</v>
      </c>
      <c r="F1742" s="85" t="s">
        <v>2393</v>
      </c>
      <c r="G1742" s="60" t="s">
        <v>400</v>
      </c>
      <c r="H1742" s="56" t="str">
        <f>IF(Proc[[#This Row],[type]]="LFF (MDG-F)",MID(Proc[[#This Row],[Obj]],13,10),"")</f>
        <v/>
      </c>
      <c r="I1742" s="152"/>
      <c r="J1742" s="56" t="b">
        <f>Proc[[#This Row],[Requested]]=Proc[[#This Row],[CurrentParent]]</f>
        <v>1</v>
      </c>
      <c r="K1742" s="107" t="str">
        <f>IF(Proc[[#This Row],[Author]]="Marcela Urrego",VLOOKUP(LEFT(Proc[[#This Row],[Requested]],1),Table3[#All],2,0),VLOOKUP(Proc[[#This Row],[Author]],Table4[],2,0))</f>
        <v>LS</v>
      </c>
      <c r="L1742" s="56" t="s">
        <v>1970</v>
      </c>
      <c r="M1742" s="58">
        <v>45801.263680555552</v>
      </c>
      <c r="N1742" s="58"/>
      <c r="O1742" s="58"/>
      <c r="P1742" s="61" t="str">
        <f ca="1">IF(Proc[[#This Row],[DaysAgeing]]&gt;5,"yep","on track")</f>
        <v>yep</v>
      </c>
      <c r="Q1742" s="2">
        <f ca="1">IF(Proc[[#This Row],[DateClosed]]="",ABS(NETWORKDAYS(Proc[[#This Row],[DateOpened]],TODAY()))-1,ABS(NETWORKDAYS(Proc[[#This Row],[DateOpened]],Proc[[#This Row],[DateClosed]]))-1)</f>
        <v>224</v>
      </c>
      <c r="R1742" s="61" t="s">
        <v>488</v>
      </c>
      <c r="S1742" s="56"/>
      <c r="T1742" s="153">
        <v>1741</v>
      </c>
    </row>
    <row r="1743" spans="1:20" hidden="1">
      <c r="A1743" s="60" t="s">
        <v>2353</v>
      </c>
      <c r="B1743" s="111" t="str">
        <f>IFERROR(VLOOKUP(Proc[[#This Row],[App]],Table2[],3,0),"open")</f>
        <v>ok</v>
      </c>
      <c r="C1743" s="60" t="s">
        <v>369</v>
      </c>
      <c r="D1743" s="152" t="s">
        <v>8808</v>
      </c>
      <c r="E1743" s="152" t="s">
        <v>2403</v>
      </c>
      <c r="F1743" s="152" t="s">
        <v>2403</v>
      </c>
      <c r="G1743" s="60" t="s">
        <v>400</v>
      </c>
      <c r="H1743" s="56" t="str">
        <f>IF(Proc[[#This Row],[type]]="LFF (MDG-F)",MID(Proc[[#This Row],[Obj]],13,10),"")</f>
        <v/>
      </c>
      <c r="I1743" s="152"/>
      <c r="J1743" s="56" t="b">
        <f>Proc[[#This Row],[Requested]]=Proc[[#This Row],[CurrentParent]]</f>
        <v>1</v>
      </c>
      <c r="K1743" s="107" t="str">
        <f>IF(Proc[[#This Row],[Author]]="Marcela Urrego",VLOOKUP(LEFT(Proc[[#This Row],[Requested]],1),Table3[#All],2,0),VLOOKUP(Proc[[#This Row],[Author]],Table4[],2,0))</f>
        <v>LS</v>
      </c>
      <c r="L1743" s="56" t="s">
        <v>1970</v>
      </c>
      <c r="M1743" s="58">
        <v>45801.263680555552</v>
      </c>
      <c r="N1743" s="58"/>
      <c r="O1743" s="58"/>
      <c r="P1743" s="61" t="str">
        <f ca="1">IF(Proc[[#This Row],[DaysAgeing]]&gt;5,"yep","on track")</f>
        <v>yep</v>
      </c>
      <c r="Q1743" s="2">
        <f ca="1">IF(Proc[[#This Row],[DateClosed]]="",ABS(NETWORKDAYS(Proc[[#This Row],[DateOpened]],TODAY()))-1,ABS(NETWORKDAYS(Proc[[#This Row],[DateOpened]],Proc[[#This Row],[DateClosed]]))-1)</f>
        <v>224</v>
      </c>
      <c r="R1743" s="61" t="s">
        <v>488</v>
      </c>
      <c r="S1743" s="56"/>
      <c r="T1743" s="153">
        <v>1742</v>
      </c>
    </row>
    <row r="1744" spans="1:20" hidden="1">
      <c r="A1744" s="60" t="s">
        <v>2353</v>
      </c>
      <c r="B1744" s="111" t="str">
        <f>IFERROR(VLOOKUP(Proc[[#This Row],[App]],Table2[],3,0),"open")</f>
        <v>ok</v>
      </c>
      <c r="C1744" s="60" t="s">
        <v>369</v>
      </c>
      <c r="D1744" s="152" t="s">
        <v>8809</v>
      </c>
      <c r="E1744" s="152" t="s">
        <v>2420</v>
      </c>
      <c r="F1744" s="152" t="s">
        <v>2420</v>
      </c>
      <c r="G1744" s="60" t="s">
        <v>400</v>
      </c>
      <c r="H1744" s="56" t="str">
        <f>IF(Proc[[#This Row],[type]]="LFF (MDG-F)",MID(Proc[[#This Row],[Obj]],13,10),"")</f>
        <v/>
      </c>
      <c r="I1744" s="152"/>
      <c r="J1744" s="56" t="b">
        <f>Proc[[#This Row],[Requested]]=Proc[[#This Row],[CurrentParent]]</f>
        <v>1</v>
      </c>
      <c r="K1744" s="107" t="str">
        <f>IF(Proc[[#This Row],[Author]]="Marcela Urrego",VLOOKUP(LEFT(Proc[[#This Row],[Requested]],1),Table3[#All],2,0),VLOOKUP(Proc[[#This Row],[Author]],Table4[],2,0))</f>
        <v>LS</v>
      </c>
      <c r="L1744" s="56" t="s">
        <v>1970</v>
      </c>
      <c r="M1744" s="58">
        <v>45801.263680555552</v>
      </c>
      <c r="N1744" s="58"/>
      <c r="O1744" s="58"/>
      <c r="P1744" s="61" t="str">
        <f ca="1">IF(Proc[[#This Row],[DaysAgeing]]&gt;5,"yep","on track")</f>
        <v>yep</v>
      </c>
      <c r="Q1744" s="2">
        <f ca="1">IF(Proc[[#This Row],[DateClosed]]="",ABS(NETWORKDAYS(Proc[[#This Row],[DateOpened]],TODAY()))-1,ABS(NETWORKDAYS(Proc[[#This Row],[DateOpened]],Proc[[#This Row],[DateClosed]]))-1)</f>
        <v>224</v>
      </c>
      <c r="R1744" s="61" t="s">
        <v>488</v>
      </c>
      <c r="S1744" s="56"/>
      <c r="T1744" s="153">
        <v>1743</v>
      </c>
    </row>
    <row r="1745" spans="1:20" hidden="1">
      <c r="A1745" s="60" t="s">
        <v>2353</v>
      </c>
      <c r="B1745" s="111" t="str">
        <f>IFERROR(VLOOKUP(Proc[[#This Row],[App]],Table2[],3,0),"open")</f>
        <v>ok</v>
      </c>
      <c r="C1745" s="60" t="s">
        <v>369</v>
      </c>
      <c r="D1745" s="152" t="s">
        <v>8810</v>
      </c>
      <c r="E1745" s="152" t="s">
        <v>2390</v>
      </c>
      <c r="F1745" s="85" t="s">
        <v>2390</v>
      </c>
      <c r="G1745" s="60" t="s">
        <v>400</v>
      </c>
      <c r="H1745" s="56" t="str">
        <f>IF(Proc[[#This Row],[type]]="LFF (MDG-F)",MID(Proc[[#This Row],[Obj]],13,10),"")</f>
        <v/>
      </c>
      <c r="I1745" s="152"/>
      <c r="J1745" s="56" t="b">
        <f>Proc[[#This Row],[Requested]]=Proc[[#This Row],[CurrentParent]]</f>
        <v>1</v>
      </c>
      <c r="K1745" s="107" t="str">
        <f>IF(Proc[[#This Row],[Author]]="Marcela Urrego",VLOOKUP(LEFT(Proc[[#This Row],[Requested]],1),Table3[#All],2,0),VLOOKUP(Proc[[#This Row],[Author]],Table4[],2,0))</f>
        <v>LS</v>
      </c>
      <c r="L1745" s="56" t="s">
        <v>1970</v>
      </c>
      <c r="M1745" s="58">
        <v>45801.263680555552</v>
      </c>
      <c r="N1745" s="58"/>
      <c r="O1745" s="58"/>
      <c r="P1745" s="61" t="str">
        <f ca="1">IF(Proc[[#This Row],[DaysAgeing]]&gt;5,"yep","on track")</f>
        <v>yep</v>
      </c>
      <c r="Q1745" s="2">
        <f ca="1">IF(Proc[[#This Row],[DateClosed]]="",ABS(NETWORKDAYS(Proc[[#This Row],[DateOpened]],TODAY()))-1,ABS(NETWORKDAYS(Proc[[#This Row],[DateOpened]],Proc[[#This Row],[DateClosed]]))-1)</f>
        <v>224</v>
      </c>
      <c r="R1745" s="61" t="s">
        <v>488</v>
      </c>
      <c r="S1745" s="56"/>
      <c r="T1745" s="153">
        <v>1744</v>
      </c>
    </row>
    <row r="1746" spans="1:20" hidden="1">
      <c r="A1746" s="60" t="s">
        <v>2353</v>
      </c>
      <c r="B1746" s="111" t="str">
        <f>IFERROR(VLOOKUP(Proc[[#This Row],[App]],Table2[],3,0),"open")</f>
        <v>ok</v>
      </c>
      <c r="C1746" s="60" t="s">
        <v>369</v>
      </c>
      <c r="D1746" s="152" t="s">
        <v>8811</v>
      </c>
      <c r="E1746" s="152" t="s">
        <v>1618</v>
      </c>
      <c r="F1746" s="85" t="s">
        <v>1618</v>
      </c>
      <c r="G1746" s="60" t="s">
        <v>400</v>
      </c>
      <c r="H1746" s="56" t="str">
        <f>IF(Proc[[#This Row],[type]]="LFF (MDG-F)",MID(Proc[[#This Row],[Obj]],13,10),"")</f>
        <v/>
      </c>
      <c r="I1746" s="152"/>
      <c r="J1746" s="56" t="b">
        <f>Proc[[#This Row],[Requested]]=Proc[[#This Row],[CurrentParent]]</f>
        <v>1</v>
      </c>
      <c r="K1746" s="107" t="str">
        <f>IF(Proc[[#This Row],[Author]]="Marcela Urrego",VLOOKUP(LEFT(Proc[[#This Row],[Requested]],1),Table3[#All],2,0),VLOOKUP(Proc[[#This Row],[Author]],Table4[],2,0))</f>
        <v>LS</v>
      </c>
      <c r="L1746" s="56" t="s">
        <v>1970</v>
      </c>
      <c r="M1746" s="58">
        <v>45801.263680555552</v>
      </c>
      <c r="N1746" s="58"/>
      <c r="O1746" s="58"/>
      <c r="P1746" s="61" t="str">
        <f ca="1">IF(Proc[[#This Row],[DaysAgeing]]&gt;5,"yep","on track")</f>
        <v>yep</v>
      </c>
      <c r="Q1746" s="2">
        <f ca="1">IF(Proc[[#This Row],[DateClosed]]="",ABS(NETWORKDAYS(Proc[[#This Row],[DateOpened]],TODAY()))-1,ABS(NETWORKDAYS(Proc[[#This Row],[DateOpened]],Proc[[#This Row],[DateClosed]]))-1)</f>
        <v>224</v>
      </c>
      <c r="R1746" s="61" t="s">
        <v>488</v>
      </c>
      <c r="S1746" s="56"/>
      <c r="T1746" s="153">
        <v>1745</v>
      </c>
    </row>
    <row r="1747" spans="1:20" hidden="1">
      <c r="A1747" s="60" t="s">
        <v>2353</v>
      </c>
      <c r="B1747" s="111" t="str">
        <f>IFERROR(VLOOKUP(Proc[[#This Row],[App]],Table2[],3,0),"open")</f>
        <v>ok</v>
      </c>
      <c r="C1747" s="60" t="s">
        <v>369</v>
      </c>
      <c r="D1747" s="152" t="s">
        <v>8812</v>
      </c>
      <c r="E1747" s="152" t="s">
        <v>2421</v>
      </c>
      <c r="F1747" s="152" t="s">
        <v>2421</v>
      </c>
      <c r="G1747" s="60" t="s">
        <v>400</v>
      </c>
      <c r="H1747" s="56" t="str">
        <f>IF(Proc[[#This Row],[type]]="LFF (MDG-F)",MID(Proc[[#This Row],[Obj]],13,10),"")</f>
        <v/>
      </c>
      <c r="I1747" s="152"/>
      <c r="J1747" s="56" t="b">
        <f>Proc[[#This Row],[Requested]]=Proc[[#This Row],[CurrentParent]]</f>
        <v>1</v>
      </c>
      <c r="K1747" s="107" t="str">
        <f>IF(Proc[[#This Row],[Author]]="Marcela Urrego",VLOOKUP(LEFT(Proc[[#This Row],[Requested]],1),Table3[#All],2,0),VLOOKUP(Proc[[#This Row],[Author]],Table4[],2,0))</f>
        <v>LS</v>
      </c>
      <c r="L1747" s="56" t="s">
        <v>1970</v>
      </c>
      <c r="M1747" s="58">
        <v>45801.263680555552</v>
      </c>
      <c r="N1747" s="58"/>
      <c r="O1747" s="58"/>
      <c r="P1747" s="61" t="str">
        <f ca="1">IF(Proc[[#This Row],[DaysAgeing]]&gt;5,"yep","on track")</f>
        <v>yep</v>
      </c>
      <c r="Q1747" s="2">
        <f ca="1">IF(Proc[[#This Row],[DateClosed]]="",ABS(NETWORKDAYS(Proc[[#This Row],[DateOpened]],TODAY()))-1,ABS(NETWORKDAYS(Proc[[#This Row],[DateOpened]],Proc[[#This Row],[DateClosed]]))-1)</f>
        <v>224</v>
      </c>
      <c r="R1747" s="61" t="s">
        <v>488</v>
      </c>
      <c r="S1747" s="56"/>
      <c r="T1747" s="153">
        <v>1746</v>
      </c>
    </row>
    <row r="1748" spans="1:20" hidden="1">
      <c r="A1748" s="60" t="s">
        <v>2353</v>
      </c>
      <c r="B1748" s="111" t="str">
        <f>IFERROR(VLOOKUP(Proc[[#This Row],[App]],Table2[],3,0),"open")</f>
        <v>ok</v>
      </c>
      <c r="C1748" s="60" t="s">
        <v>369</v>
      </c>
      <c r="D1748" s="152" t="s">
        <v>8813</v>
      </c>
      <c r="E1748" s="152" t="s">
        <v>2419</v>
      </c>
      <c r="F1748" s="85" t="s">
        <v>2419</v>
      </c>
      <c r="G1748" s="60" t="s">
        <v>400</v>
      </c>
      <c r="H1748" s="56" t="str">
        <f>IF(Proc[[#This Row],[type]]="LFF (MDG-F)",MID(Proc[[#This Row],[Obj]],13,10),"")</f>
        <v/>
      </c>
      <c r="I1748" s="152"/>
      <c r="J1748" s="56" t="b">
        <f>Proc[[#This Row],[Requested]]=Proc[[#This Row],[CurrentParent]]</f>
        <v>1</v>
      </c>
      <c r="K1748" s="107" t="str">
        <f>IF(Proc[[#This Row],[Author]]="Marcela Urrego",VLOOKUP(LEFT(Proc[[#This Row],[Requested]],1),Table3[#All],2,0),VLOOKUP(Proc[[#This Row],[Author]],Table4[],2,0))</f>
        <v>LS</v>
      </c>
      <c r="L1748" s="153" t="s">
        <v>1970</v>
      </c>
      <c r="M1748" s="58">
        <v>45801.263680555552</v>
      </c>
      <c r="N1748" s="58"/>
      <c r="O1748" s="58"/>
      <c r="P1748" s="61" t="str">
        <f ca="1">IF(Proc[[#This Row],[DaysAgeing]]&gt;5,"yep","on track")</f>
        <v>yep</v>
      </c>
      <c r="Q1748" s="2">
        <f ca="1">IF(Proc[[#This Row],[DateClosed]]="",ABS(NETWORKDAYS(Proc[[#This Row],[DateOpened]],TODAY()))-1,ABS(NETWORKDAYS(Proc[[#This Row],[DateOpened]],Proc[[#This Row],[DateClosed]]))-1)</f>
        <v>224</v>
      </c>
      <c r="R1748" s="61" t="s">
        <v>488</v>
      </c>
      <c r="S1748" s="56"/>
      <c r="T1748" s="153">
        <v>1747</v>
      </c>
    </row>
    <row r="1749" spans="1:20" hidden="1">
      <c r="A1749" s="60" t="s">
        <v>2353</v>
      </c>
      <c r="B1749" s="111" t="str">
        <f>IFERROR(VLOOKUP(Proc[[#This Row],[App]],Table2[],3,0),"open")</f>
        <v>ok</v>
      </c>
      <c r="C1749" s="60" t="s">
        <v>369</v>
      </c>
      <c r="D1749" s="152" t="s">
        <v>2387</v>
      </c>
      <c r="E1749" s="152" t="s">
        <v>2391</v>
      </c>
      <c r="F1749" s="85" t="s">
        <v>2391</v>
      </c>
      <c r="G1749" s="60" t="s">
        <v>400</v>
      </c>
      <c r="H1749" s="56" t="str">
        <f>IF(Proc[[#This Row],[type]]="LFF (MDG-F)",MID(Proc[[#This Row],[Obj]],13,10),"")</f>
        <v/>
      </c>
      <c r="I1749" s="152"/>
      <c r="J1749" s="56" t="b">
        <f>Proc[[#This Row],[Requested]]=Proc[[#This Row],[CurrentParent]]</f>
        <v>1</v>
      </c>
      <c r="K1749" s="107" t="str">
        <f>IF(Proc[[#This Row],[Author]]="Marcela Urrego",VLOOKUP(LEFT(Proc[[#This Row],[Requested]],1),Table3[#All],2,0),VLOOKUP(Proc[[#This Row],[Author]],Table4[],2,0))</f>
        <v>LS</v>
      </c>
      <c r="L1749" s="56" t="s">
        <v>1970</v>
      </c>
      <c r="M1749" s="58">
        <v>45801.263680555552</v>
      </c>
      <c r="N1749" s="58"/>
      <c r="O1749" s="58"/>
      <c r="P1749" s="61" t="str">
        <f ca="1">IF(Proc[[#This Row],[DaysAgeing]]&gt;5,"yep","on track")</f>
        <v>yep</v>
      </c>
      <c r="Q1749" s="2">
        <f ca="1">IF(Proc[[#This Row],[DateClosed]]="",ABS(NETWORKDAYS(Proc[[#This Row],[DateOpened]],TODAY()))-1,ABS(NETWORKDAYS(Proc[[#This Row],[DateOpened]],Proc[[#This Row],[DateClosed]]))-1)</f>
        <v>224</v>
      </c>
      <c r="R1749" s="61" t="s">
        <v>488</v>
      </c>
      <c r="S1749" s="56"/>
      <c r="T1749" s="153">
        <v>1748</v>
      </c>
    </row>
    <row r="1750" spans="1:20" hidden="1">
      <c r="A1750" s="60" t="s">
        <v>2353</v>
      </c>
      <c r="B1750" s="111" t="str">
        <f>IFERROR(VLOOKUP(Proc[[#This Row],[App]],Table2[],3,0),"open")</f>
        <v>ok</v>
      </c>
      <c r="C1750" s="60" t="s">
        <v>369</v>
      </c>
      <c r="D1750" s="152" t="s">
        <v>8814</v>
      </c>
      <c r="E1750" s="152" t="s">
        <v>1833</v>
      </c>
      <c r="F1750" s="152" t="s">
        <v>1833</v>
      </c>
      <c r="G1750" s="60" t="s">
        <v>400</v>
      </c>
      <c r="H1750" s="56" t="str">
        <f>IF(Proc[[#This Row],[type]]="LFF (MDG-F)",MID(Proc[[#This Row],[Obj]],13,10),"")</f>
        <v/>
      </c>
      <c r="I1750" s="152"/>
      <c r="J1750" s="56" t="b">
        <f>Proc[[#This Row],[Requested]]=Proc[[#This Row],[CurrentParent]]</f>
        <v>1</v>
      </c>
      <c r="K1750" s="107" t="str">
        <f>IF(Proc[[#This Row],[Author]]="Marcela Urrego",VLOOKUP(LEFT(Proc[[#This Row],[Requested]],1),Table3[#All],2,0),VLOOKUP(Proc[[#This Row],[Author]],Table4[],2,0))</f>
        <v>LS</v>
      </c>
      <c r="L1750" s="56" t="s">
        <v>1970</v>
      </c>
      <c r="M1750" s="58">
        <v>45801.263680555552</v>
      </c>
      <c r="N1750" s="58"/>
      <c r="O1750" s="58"/>
      <c r="P1750" s="61" t="str">
        <f ca="1">IF(Proc[[#This Row],[DaysAgeing]]&gt;5,"yep","on track")</f>
        <v>yep</v>
      </c>
      <c r="Q1750" s="2">
        <f ca="1">IF(Proc[[#This Row],[DateClosed]]="",ABS(NETWORKDAYS(Proc[[#This Row],[DateOpened]],TODAY()))-1,ABS(NETWORKDAYS(Proc[[#This Row],[DateOpened]],Proc[[#This Row],[DateClosed]]))-1)</f>
        <v>224</v>
      </c>
      <c r="R1750" s="61" t="s">
        <v>488</v>
      </c>
      <c r="S1750" s="56"/>
      <c r="T1750" s="153">
        <v>1749</v>
      </c>
    </row>
    <row r="1751" spans="1:20" hidden="1">
      <c r="A1751" s="60" t="s">
        <v>2353</v>
      </c>
      <c r="B1751" s="111" t="str">
        <f>IFERROR(VLOOKUP(Proc[[#This Row],[App]],Table2[],3,0),"open")</f>
        <v>ok</v>
      </c>
      <c r="C1751" s="60" t="s">
        <v>369</v>
      </c>
      <c r="D1751" s="152" t="s">
        <v>8815</v>
      </c>
      <c r="E1751" s="152" t="s">
        <v>2417</v>
      </c>
      <c r="F1751" s="85" t="s">
        <v>2417</v>
      </c>
      <c r="G1751" s="60" t="s">
        <v>400</v>
      </c>
      <c r="H1751" s="56" t="str">
        <f>IF(Proc[[#This Row],[type]]="LFF (MDG-F)",MID(Proc[[#This Row],[Obj]],13,10),"")</f>
        <v/>
      </c>
      <c r="I1751" s="152"/>
      <c r="J1751" s="56" t="b">
        <f>Proc[[#This Row],[Requested]]=Proc[[#This Row],[CurrentParent]]</f>
        <v>1</v>
      </c>
      <c r="K1751" s="107" t="str">
        <f>IF(Proc[[#This Row],[Author]]="Marcela Urrego",VLOOKUP(LEFT(Proc[[#This Row],[Requested]],1),Table3[#All],2,0),VLOOKUP(Proc[[#This Row],[Author]],Table4[],2,0))</f>
        <v>LS</v>
      </c>
      <c r="L1751" s="56" t="s">
        <v>1970</v>
      </c>
      <c r="M1751" s="58">
        <v>45801.263680555552</v>
      </c>
      <c r="N1751" s="58"/>
      <c r="O1751" s="58"/>
      <c r="P1751" s="61" t="str">
        <f ca="1">IF(Proc[[#This Row],[DaysAgeing]]&gt;5,"yep","on track")</f>
        <v>yep</v>
      </c>
      <c r="Q1751" s="2">
        <f ca="1">IF(Proc[[#This Row],[DateClosed]]="",ABS(NETWORKDAYS(Proc[[#This Row],[DateOpened]],TODAY()))-1,ABS(NETWORKDAYS(Proc[[#This Row],[DateOpened]],Proc[[#This Row],[DateClosed]]))-1)</f>
        <v>224</v>
      </c>
      <c r="R1751" s="61" t="s">
        <v>488</v>
      </c>
      <c r="S1751" s="56"/>
      <c r="T1751" s="153">
        <v>1750</v>
      </c>
    </row>
    <row r="1752" spans="1:20" hidden="1">
      <c r="A1752" s="60" t="s">
        <v>2353</v>
      </c>
      <c r="B1752" s="111" t="str">
        <f>IFERROR(VLOOKUP(Proc[[#This Row],[App]],Table2[],3,0),"open")</f>
        <v>ok</v>
      </c>
      <c r="C1752" s="60" t="s">
        <v>369</v>
      </c>
      <c r="D1752" s="152" t="s">
        <v>8816</v>
      </c>
      <c r="E1752" s="152" t="s">
        <v>2399</v>
      </c>
      <c r="F1752" s="85" t="s">
        <v>2399</v>
      </c>
      <c r="G1752" s="60" t="s">
        <v>400</v>
      </c>
      <c r="H1752" s="56" t="str">
        <f>IF(Proc[[#This Row],[type]]="LFF (MDG-F)",MID(Proc[[#This Row],[Obj]],13,10),"")</f>
        <v/>
      </c>
      <c r="I1752" s="152"/>
      <c r="J1752" s="56" t="b">
        <f>Proc[[#This Row],[Requested]]=Proc[[#This Row],[CurrentParent]]</f>
        <v>1</v>
      </c>
      <c r="K1752" s="107" t="str">
        <f>IF(Proc[[#This Row],[Author]]="Marcela Urrego",VLOOKUP(LEFT(Proc[[#This Row],[Requested]],1),Table3[#All],2,0),VLOOKUP(Proc[[#This Row],[Author]],Table4[],2,0))</f>
        <v>LS</v>
      </c>
      <c r="L1752" s="56" t="s">
        <v>1970</v>
      </c>
      <c r="M1752" s="58">
        <v>45801.263680555552</v>
      </c>
      <c r="N1752" s="58"/>
      <c r="O1752" s="58"/>
      <c r="P1752" s="61" t="str">
        <f ca="1">IF(Proc[[#This Row],[DaysAgeing]]&gt;5,"yep","on track")</f>
        <v>yep</v>
      </c>
      <c r="Q1752" s="2">
        <f ca="1">IF(Proc[[#This Row],[DateClosed]]="",ABS(NETWORKDAYS(Proc[[#This Row],[DateOpened]],TODAY()))-1,ABS(NETWORKDAYS(Proc[[#This Row],[DateOpened]],Proc[[#This Row],[DateClosed]]))-1)</f>
        <v>224</v>
      </c>
      <c r="R1752" s="61" t="s">
        <v>488</v>
      </c>
      <c r="S1752" s="56"/>
      <c r="T1752" s="153">
        <v>1751</v>
      </c>
    </row>
    <row r="1753" spans="1:20" hidden="1">
      <c r="A1753" s="60" t="s">
        <v>2353</v>
      </c>
      <c r="B1753" s="111" t="str">
        <f>IFERROR(VLOOKUP(Proc[[#This Row],[App]],Table2[],3,0),"open")</f>
        <v>ok</v>
      </c>
      <c r="C1753" s="60" t="s">
        <v>369</v>
      </c>
      <c r="D1753" s="152" t="s">
        <v>2388</v>
      </c>
      <c r="E1753" s="152" t="s">
        <v>2402</v>
      </c>
      <c r="F1753" s="85" t="s">
        <v>2402</v>
      </c>
      <c r="G1753" s="60" t="s">
        <v>400</v>
      </c>
      <c r="H1753" s="56" t="str">
        <f>IF(Proc[[#This Row],[type]]="LFF (MDG-F)",MID(Proc[[#This Row],[Obj]],13,10),"")</f>
        <v/>
      </c>
      <c r="I1753" s="152"/>
      <c r="J1753" s="56" t="b">
        <f>Proc[[#This Row],[Requested]]=Proc[[#This Row],[CurrentParent]]</f>
        <v>1</v>
      </c>
      <c r="K1753" s="107" t="str">
        <f>IF(Proc[[#This Row],[Author]]="Marcela Urrego",VLOOKUP(LEFT(Proc[[#This Row],[Requested]],1),Table3[#All],2,0),VLOOKUP(Proc[[#This Row],[Author]],Table4[],2,0))</f>
        <v>LS</v>
      </c>
      <c r="L1753" s="56" t="s">
        <v>1970</v>
      </c>
      <c r="M1753" s="58">
        <v>45801.263680555552</v>
      </c>
      <c r="N1753" s="58"/>
      <c r="O1753" s="58"/>
      <c r="P1753" s="61" t="str">
        <f ca="1">IF(Proc[[#This Row],[DaysAgeing]]&gt;5,"yep","on track")</f>
        <v>yep</v>
      </c>
      <c r="Q1753" s="2">
        <f ca="1">IF(Proc[[#This Row],[DateClosed]]="",ABS(NETWORKDAYS(Proc[[#This Row],[DateOpened]],TODAY()))-1,ABS(NETWORKDAYS(Proc[[#This Row],[DateOpened]],Proc[[#This Row],[DateClosed]]))-1)</f>
        <v>224</v>
      </c>
      <c r="R1753" s="61" t="s">
        <v>488</v>
      </c>
      <c r="S1753" s="56"/>
      <c r="T1753" s="153">
        <v>1752</v>
      </c>
    </row>
    <row r="1754" spans="1:20" hidden="1">
      <c r="A1754" s="60" t="s">
        <v>2353</v>
      </c>
      <c r="B1754" s="111" t="str">
        <f>IFERROR(VLOOKUP(Proc[[#This Row],[App]],Table2[],3,0),"open")</f>
        <v>ok</v>
      </c>
      <c r="C1754" s="60" t="s">
        <v>369</v>
      </c>
      <c r="D1754" s="152" t="s">
        <v>8817</v>
      </c>
      <c r="E1754" s="152" t="s">
        <v>2422</v>
      </c>
      <c r="F1754" s="85" t="s">
        <v>2422</v>
      </c>
      <c r="G1754" s="60" t="s">
        <v>400</v>
      </c>
      <c r="H1754" s="56" t="str">
        <f>IF(Proc[[#This Row],[type]]="LFF (MDG-F)",MID(Proc[[#This Row],[Obj]],13,10),"")</f>
        <v/>
      </c>
      <c r="I1754" s="152"/>
      <c r="J1754" s="56" t="b">
        <f>Proc[[#This Row],[Requested]]=Proc[[#This Row],[CurrentParent]]</f>
        <v>1</v>
      </c>
      <c r="K1754" s="107" t="str">
        <f>IF(Proc[[#This Row],[Author]]="Marcela Urrego",VLOOKUP(LEFT(Proc[[#This Row],[Requested]],1),Table3[#All],2,0),VLOOKUP(Proc[[#This Row],[Author]],Table4[],2,0))</f>
        <v>LS</v>
      </c>
      <c r="L1754" s="56" t="s">
        <v>1970</v>
      </c>
      <c r="M1754" s="58">
        <v>45801.263680555552</v>
      </c>
      <c r="N1754" s="58"/>
      <c r="O1754" s="58"/>
      <c r="P1754" s="61" t="str">
        <f ca="1">IF(Proc[[#This Row],[DaysAgeing]]&gt;5,"yep","on track")</f>
        <v>yep</v>
      </c>
      <c r="Q1754" s="2">
        <f ca="1">IF(Proc[[#This Row],[DateClosed]]="",ABS(NETWORKDAYS(Proc[[#This Row],[DateOpened]],TODAY()))-1,ABS(NETWORKDAYS(Proc[[#This Row],[DateOpened]],Proc[[#This Row],[DateClosed]]))-1)</f>
        <v>224</v>
      </c>
      <c r="R1754" s="61" t="s">
        <v>488</v>
      </c>
      <c r="S1754" s="56"/>
      <c r="T1754" s="153">
        <v>1753</v>
      </c>
    </row>
    <row r="1755" spans="1:20" hidden="1">
      <c r="A1755" s="60" t="s">
        <v>2353</v>
      </c>
      <c r="B1755" s="111" t="str">
        <f>IFERROR(VLOOKUP(Proc[[#This Row],[App]],Table2[],3,0),"open")</f>
        <v>ok</v>
      </c>
      <c r="C1755" s="60" t="s">
        <v>369</v>
      </c>
      <c r="D1755" s="152" t="s">
        <v>2389</v>
      </c>
      <c r="E1755" s="152" t="s">
        <v>2410</v>
      </c>
      <c r="F1755" s="85" t="s">
        <v>2410</v>
      </c>
      <c r="G1755" s="60" t="s">
        <v>400</v>
      </c>
      <c r="H1755" s="56" t="str">
        <f>IF(Proc[[#This Row],[type]]="LFF (MDG-F)",MID(Proc[[#This Row],[Obj]],13,10),"")</f>
        <v/>
      </c>
      <c r="I1755" s="152"/>
      <c r="J1755" s="56" t="b">
        <f>Proc[[#This Row],[Requested]]=Proc[[#This Row],[CurrentParent]]</f>
        <v>1</v>
      </c>
      <c r="K1755" s="107" t="str">
        <f>IF(Proc[[#This Row],[Author]]="Marcela Urrego",VLOOKUP(LEFT(Proc[[#This Row],[Requested]],1),Table3[#All],2,0),VLOOKUP(Proc[[#This Row],[Author]],Table4[],2,0))</f>
        <v>LS</v>
      </c>
      <c r="L1755" s="56" t="s">
        <v>1970</v>
      </c>
      <c r="M1755" s="58">
        <v>45801.263680555552</v>
      </c>
      <c r="N1755" s="58"/>
      <c r="O1755" s="58"/>
      <c r="P1755" s="61" t="str">
        <f ca="1">IF(Proc[[#This Row],[DaysAgeing]]&gt;5,"yep","on track")</f>
        <v>yep</v>
      </c>
      <c r="Q1755" s="2">
        <f ca="1">IF(Proc[[#This Row],[DateClosed]]="",ABS(NETWORKDAYS(Proc[[#This Row],[DateOpened]],TODAY()))-1,ABS(NETWORKDAYS(Proc[[#This Row],[DateOpened]],Proc[[#This Row],[DateClosed]]))-1)</f>
        <v>224</v>
      </c>
      <c r="R1755" s="61" t="s">
        <v>488</v>
      </c>
      <c r="S1755" s="56"/>
      <c r="T1755" s="153">
        <v>1754</v>
      </c>
    </row>
    <row r="1756" spans="1:20" hidden="1">
      <c r="A1756" t="s">
        <v>2423</v>
      </c>
      <c r="B1756" s="111" t="str">
        <f>IFERROR(VLOOKUP(Proc[[#This Row],[App]],Table2[],3,0),"open")</f>
        <v>ok</v>
      </c>
      <c r="C1756" s="60" t="s">
        <v>369</v>
      </c>
      <c r="D1756" s="152" t="s">
        <v>8818</v>
      </c>
      <c r="E1756" s="152" t="s">
        <v>2424</v>
      </c>
      <c r="F1756" s="85" t="s">
        <v>2424</v>
      </c>
      <c r="G1756" t="s">
        <v>406</v>
      </c>
      <c r="H1756" s="56" t="str">
        <f>IF(Proc[[#This Row],[type]]="LFF (MDG-F)",MID(Proc[[#This Row],[Obj]],13,10),"")</f>
        <v>DE10639300</v>
      </c>
      <c r="I1756" s="152"/>
      <c r="J1756" s="56" t="b">
        <f>Proc[[#This Row],[Requested]]=Proc[[#This Row],[CurrentParent]]</f>
        <v>1</v>
      </c>
      <c r="K1756" s="107" t="str">
        <f>IF(Proc[[#This Row],[Author]]="Marcela Urrego",VLOOKUP(LEFT(Proc[[#This Row],[Requested]],1),Table3[#All],2,0),VLOOKUP(Proc[[#This Row],[Author]],Table4[],2,0))</f>
        <v>LS</v>
      </c>
      <c r="L1756" s="153" t="s">
        <v>1970</v>
      </c>
      <c r="M1756" s="58">
        <v>45801.283206018517</v>
      </c>
      <c r="N1756" s="58">
        <v>45806</v>
      </c>
      <c r="O1756" s="58">
        <v>45806</v>
      </c>
      <c r="P1756" s="61" t="str">
        <f ca="1">IF(Proc[[#This Row],[DaysAgeing]]&gt;5,"yep","on track")</f>
        <v>on track</v>
      </c>
      <c r="Q1756" s="2">
        <f ca="1">IF(Proc[[#This Row],[DateClosed]]="",ABS(NETWORKDAYS(Proc[[#This Row],[DateOpened]],TODAY()))-1,ABS(NETWORKDAYS(Proc[[#This Row],[DateOpened]],Proc[[#This Row],[DateClosed]]))-1)</f>
        <v>3</v>
      </c>
      <c r="R1756" s="61" t="s">
        <v>488</v>
      </c>
      <c r="S1756" s="56"/>
      <c r="T1756" s="153">
        <v>1755</v>
      </c>
    </row>
    <row r="1757" spans="1:20" hidden="1">
      <c r="A1757" s="60" t="s">
        <v>2423</v>
      </c>
      <c r="B1757" s="111" t="str">
        <f>IFERROR(VLOOKUP(Proc[[#This Row],[App]],Table2[],3,0),"open")</f>
        <v>ok</v>
      </c>
      <c r="C1757" s="60" t="s">
        <v>369</v>
      </c>
      <c r="D1757" s="152" t="s">
        <v>8819</v>
      </c>
      <c r="E1757" s="152" t="s">
        <v>2425</v>
      </c>
      <c r="F1757" s="85" t="s">
        <v>2425</v>
      </c>
      <c r="G1757" s="60" t="s">
        <v>406</v>
      </c>
      <c r="H1757" s="56" t="str">
        <f>IF(Proc[[#This Row],[type]]="LFF (MDG-F)",MID(Proc[[#This Row],[Obj]],13,10),"")</f>
        <v>DE10650100</v>
      </c>
      <c r="I1757" s="152"/>
      <c r="J1757" s="56" t="b">
        <f>Proc[[#This Row],[Requested]]=Proc[[#This Row],[CurrentParent]]</f>
        <v>1</v>
      </c>
      <c r="K1757" s="107" t="str">
        <f>IF(Proc[[#This Row],[Author]]="Marcela Urrego",VLOOKUP(LEFT(Proc[[#This Row],[Requested]],1),Table3[#All],2,0),VLOOKUP(Proc[[#This Row],[Author]],Table4[],2,0))</f>
        <v>LS</v>
      </c>
      <c r="L1757" s="153" t="s">
        <v>1970</v>
      </c>
      <c r="M1757" s="58">
        <v>45801.283206018517</v>
      </c>
      <c r="N1757" s="58">
        <v>45806</v>
      </c>
      <c r="O1757" s="58">
        <v>45806</v>
      </c>
      <c r="P1757" s="61" t="str">
        <f ca="1">IF(Proc[[#This Row],[DaysAgeing]]&gt;5,"yep","on track")</f>
        <v>on track</v>
      </c>
      <c r="Q1757" s="2">
        <f ca="1">IF(Proc[[#This Row],[DateClosed]]="",ABS(NETWORKDAYS(Proc[[#This Row],[DateOpened]],TODAY()))-1,ABS(NETWORKDAYS(Proc[[#This Row],[DateOpened]],Proc[[#This Row],[DateClosed]]))-1)</f>
        <v>3</v>
      </c>
      <c r="R1757" s="61" t="s">
        <v>488</v>
      </c>
      <c r="S1757" s="56"/>
      <c r="T1757" s="153">
        <v>1756</v>
      </c>
    </row>
    <row r="1758" spans="1:20" hidden="1">
      <c r="A1758" s="60" t="s">
        <v>2423</v>
      </c>
      <c r="B1758" s="111" t="str">
        <f>IFERROR(VLOOKUP(Proc[[#This Row],[App]],Table2[],3,0),"open")</f>
        <v>ok</v>
      </c>
      <c r="C1758" s="60" t="s">
        <v>369</v>
      </c>
      <c r="D1758" s="152" t="s">
        <v>8180</v>
      </c>
      <c r="E1758" s="152" t="s">
        <v>2425</v>
      </c>
      <c r="F1758" s="85" t="s">
        <v>2425</v>
      </c>
      <c r="G1758" s="60" t="s">
        <v>406</v>
      </c>
      <c r="H1758" s="56" t="str">
        <f>IF(Proc[[#This Row],[type]]="LFF (MDG-F)",MID(Proc[[#This Row],[Obj]],13,10),"")</f>
        <v>DE10OF0005</v>
      </c>
      <c r="I1758" s="152"/>
      <c r="J1758" s="56" t="b">
        <f>Proc[[#This Row],[Requested]]=Proc[[#This Row],[CurrentParent]]</f>
        <v>1</v>
      </c>
      <c r="K1758" s="107" t="str">
        <f>IF(Proc[[#This Row],[Author]]="Marcela Urrego",VLOOKUP(LEFT(Proc[[#This Row],[Requested]],1),Table3[#All],2,0),VLOOKUP(Proc[[#This Row],[Author]],Table4[],2,0))</f>
        <v>LS</v>
      </c>
      <c r="L1758" s="56" t="s">
        <v>1970</v>
      </c>
      <c r="M1758" s="58">
        <v>45801.283206018517</v>
      </c>
      <c r="N1758" s="58">
        <v>45806</v>
      </c>
      <c r="O1758" s="58">
        <v>45806</v>
      </c>
      <c r="P1758" s="61" t="str">
        <f ca="1">IF(Proc[[#This Row],[DaysAgeing]]&gt;5,"yep","on track")</f>
        <v>on track</v>
      </c>
      <c r="Q1758" s="2">
        <f ca="1">IF(Proc[[#This Row],[DateClosed]]="",ABS(NETWORKDAYS(Proc[[#This Row],[DateOpened]],TODAY()))-1,ABS(NETWORKDAYS(Proc[[#This Row],[DateOpened]],Proc[[#This Row],[DateClosed]]))-1)</f>
        <v>3</v>
      </c>
      <c r="R1758" s="61" t="s">
        <v>488</v>
      </c>
      <c r="S1758" s="56"/>
      <c r="T1758" s="153">
        <v>1757</v>
      </c>
    </row>
    <row r="1759" spans="1:20" hidden="1">
      <c r="A1759" s="60" t="s">
        <v>2423</v>
      </c>
      <c r="B1759" s="152" t="str">
        <f>IFERROR(VLOOKUP(Proc[[#This Row],[App]],Table2[],3,0),"open")</f>
        <v>ok</v>
      </c>
      <c r="C1759" s="60" t="s">
        <v>369</v>
      </c>
      <c r="D1759" s="152" t="s">
        <v>8820</v>
      </c>
      <c r="E1759" s="152" t="s">
        <v>2425</v>
      </c>
      <c r="F1759" s="152" t="s">
        <v>2425</v>
      </c>
      <c r="G1759" s="60" t="s">
        <v>400</v>
      </c>
      <c r="H1759" s="56" t="str">
        <f>IF(Proc[[#This Row],[type]]="LFF (MDG-F)",MID(Proc[[#This Row],[Obj]],13,10),"")</f>
        <v/>
      </c>
      <c r="I1759" s="152"/>
      <c r="J1759" s="56" t="b">
        <f>Proc[[#This Row],[Requested]]=Proc[[#This Row],[CurrentParent]]</f>
        <v>1</v>
      </c>
      <c r="K1759" s="152" t="str">
        <f>IF(Proc[[#This Row],[Author]]="Marcela Urrego",VLOOKUP(LEFT(Proc[[#This Row],[Requested]],1),Table3[#All],2,0),VLOOKUP(Proc[[#This Row],[Author]],Table4[],2,0))</f>
        <v>LS</v>
      </c>
      <c r="L1759" s="56" t="s">
        <v>1970</v>
      </c>
      <c r="M1759" s="58">
        <v>45801.283206018517</v>
      </c>
      <c r="N1759" s="58"/>
      <c r="O1759" s="58"/>
      <c r="P1759" s="61" t="str">
        <f ca="1">IF(Proc[[#This Row],[DaysAgeing]]&gt;5,"yep","on track")</f>
        <v>yep</v>
      </c>
      <c r="Q1759" s="2">
        <f ca="1">IF(Proc[[#This Row],[DateClosed]]="",ABS(NETWORKDAYS(Proc[[#This Row],[DateOpened]],TODAY()))-1,ABS(NETWORKDAYS(Proc[[#This Row],[DateOpened]],Proc[[#This Row],[DateClosed]]))-1)</f>
        <v>224</v>
      </c>
      <c r="R1759" s="61" t="s">
        <v>488</v>
      </c>
      <c r="S1759" s="56"/>
      <c r="T1759" s="153">
        <v>1758</v>
      </c>
    </row>
    <row r="1760" spans="1:20" hidden="1">
      <c r="A1760" s="60" t="s">
        <v>2423</v>
      </c>
      <c r="B1760" s="152" t="str">
        <f>IFERROR(VLOOKUP(Proc[[#This Row],[App]],Table2[],3,0),"open")</f>
        <v>ok</v>
      </c>
      <c r="C1760" s="60" t="s">
        <v>369</v>
      </c>
      <c r="D1760" s="152" t="s">
        <v>8821</v>
      </c>
      <c r="E1760" s="152" t="s">
        <v>2425</v>
      </c>
      <c r="F1760" s="152" t="s">
        <v>2425</v>
      </c>
      <c r="G1760" s="60" t="s">
        <v>400</v>
      </c>
      <c r="H1760" s="56" t="str">
        <f>IF(Proc[[#This Row],[type]]="LFF (MDG-F)",MID(Proc[[#This Row],[Obj]],13,10),"")</f>
        <v/>
      </c>
      <c r="I1760" s="152"/>
      <c r="J1760" s="56" t="b">
        <f>Proc[[#This Row],[Requested]]=Proc[[#This Row],[CurrentParent]]</f>
        <v>1</v>
      </c>
      <c r="K1760" s="152" t="str">
        <f>IF(Proc[[#This Row],[Author]]="Marcela Urrego",VLOOKUP(LEFT(Proc[[#This Row],[Requested]],1),Table3[#All],2,0),VLOOKUP(Proc[[#This Row],[Author]],Table4[],2,0))</f>
        <v>LS</v>
      </c>
      <c r="L1760" s="56" t="s">
        <v>1970</v>
      </c>
      <c r="M1760" s="58">
        <v>45801.283206018517</v>
      </c>
      <c r="N1760" s="58"/>
      <c r="O1760" s="58"/>
      <c r="P1760" s="61" t="str">
        <f ca="1">IF(Proc[[#This Row],[DaysAgeing]]&gt;5,"yep","on track")</f>
        <v>yep</v>
      </c>
      <c r="Q1760" s="2">
        <f ca="1">IF(Proc[[#This Row],[DateClosed]]="",ABS(NETWORKDAYS(Proc[[#This Row],[DateOpened]],TODAY()))-1,ABS(NETWORKDAYS(Proc[[#This Row],[DateOpened]],Proc[[#This Row],[DateClosed]]))-1)</f>
        <v>224</v>
      </c>
      <c r="R1760" s="61" t="s">
        <v>488</v>
      </c>
      <c r="S1760" s="56"/>
      <c r="T1760" s="153">
        <v>1759</v>
      </c>
    </row>
    <row r="1761" spans="1:20" hidden="1">
      <c r="A1761" s="60" t="s">
        <v>2423</v>
      </c>
      <c r="B1761" s="111" t="str">
        <f>IFERROR(VLOOKUP(Proc[[#This Row],[App]],Table2[],3,0),"open")</f>
        <v>ok</v>
      </c>
      <c r="C1761" s="60" t="s">
        <v>369</v>
      </c>
      <c r="D1761" s="152" t="s">
        <v>8822</v>
      </c>
      <c r="E1761" s="152" t="s">
        <v>2424</v>
      </c>
      <c r="F1761" s="85" t="s">
        <v>2424</v>
      </c>
      <c r="G1761" s="60" t="s">
        <v>400</v>
      </c>
      <c r="H1761" s="56" t="str">
        <f>IF(Proc[[#This Row],[type]]="LFF (MDG-F)",MID(Proc[[#This Row],[Obj]],13,10),"")</f>
        <v/>
      </c>
      <c r="I1761" s="152"/>
      <c r="J1761" s="56" t="b">
        <f>Proc[[#This Row],[Requested]]=Proc[[#This Row],[CurrentParent]]</f>
        <v>1</v>
      </c>
      <c r="K1761" s="107" t="str">
        <f>IF(Proc[[#This Row],[Author]]="Marcela Urrego",VLOOKUP(LEFT(Proc[[#This Row],[Requested]],1),Table3[#All],2,0),VLOOKUP(Proc[[#This Row],[Author]],Table4[],2,0))</f>
        <v>LS</v>
      </c>
      <c r="L1761" s="56" t="s">
        <v>1970</v>
      </c>
      <c r="M1761" s="58">
        <v>45801.283206018517</v>
      </c>
      <c r="N1761" s="58"/>
      <c r="O1761" s="58"/>
      <c r="P1761" s="61" t="str">
        <f ca="1">IF(Proc[[#This Row],[DaysAgeing]]&gt;5,"yep","on track")</f>
        <v>yep</v>
      </c>
      <c r="Q1761" s="2">
        <f ca="1">IF(Proc[[#This Row],[DateClosed]]="",ABS(NETWORKDAYS(Proc[[#This Row],[DateOpened]],TODAY()))-1,ABS(NETWORKDAYS(Proc[[#This Row],[DateOpened]],Proc[[#This Row],[DateClosed]]))-1)</f>
        <v>224</v>
      </c>
      <c r="R1761" s="61" t="s">
        <v>488</v>
      </c>
      <c r="S1761" s="56"/>
      <c r="T1761" s="153">
        <v>1760</v>
      </c>
    </row>
    <row r="1762" spans="1:20" hidden="1">
      <c r="A1762" s="60" t="s">
        <v>2423</v>
      </c>
      <c r="B1762" s="111" t="str">
        <f>IFERROR(VLOOKUP(Proc[[#This Row],[App]],Table2[],3,0),"open")</f>
        <v>ok</v>
      </c>
      <c r="C1762" s="60" t="s">
        <v>369</v>
      </c>
      <c r="D1762" s="152" t="s">
        <v>8823</v>
      </c>
      <c r="E1762" s="152" t="s">
        <v>2426</v>
      </c>
      <c r="F1762" s="85" t="s">
        <v>2426</v>
      </c>
      <c r="G1762" s="60" t="s">
        <v>400</v>
      </c>
      <c r="H1762" s="56" t="str">
        <f>IF(Proc[[#This Row],[type]]="LFF (MDG-F)",MID(Proc[[#This Row],[Obj]],13,10),"")</f>
        <v/>
      </c>
      <c r="I1762" s="152"/>
      <c r="J1762" s="56" t="b">
        <f>Proc[[#This Row],[Requested]]=Proc[[#This Row],[CurrentParent]]</f>
        <v>1</v>
      </c>
      <c r="K1762" s="107" t="str">
        <f>IF(Proc[[#This Row],[Author]]="Marcela Urrego",VLOOKUP(LEFT(Proc[[#This Row],[Requested]],1),Table3[#All],2,0),VLOOKUP(Proc[[#This Row],[Author]],Table4[],2,0))</f>
        <v>LS</v>
      </c>
      <c r="L1762" s="153" t="s">
        <v>1970</v>
      </c>
      <c r="M1762" s="58">
        <v>45801.283206018517</v>
      </c>
      <c r="N1762" s="58"/>
      <c r="O1762" s="58"/>
      <c r="P1762" s="61" t="str">
        <f ca="1">IF(Proc[[#This Row],[DaysAgeing]]&gt;5,"yep","on track")</f>
        <v>yep</v>
      </c>
      <c r="Q1762" s="2">
        <f ca="1">IF(Proc[[#This Row],[DateClosed]]="",ABS(NETWORKDAYS(Proc[[#This Row],[DateOpened]],TODAY()))-1,ABS(NETWORKDAYS(Proc[[#This Row],[DateOpened]],Proc[[#This Row],[DateClosed]]))-1)</f>
        <v>224</v>
      </c>
      <c r="R1762" s="61" t="s">
        <v>488</v>
      </c>
      <c r="S1762" s="56"/>
      <c r="T1762" s="153">
        <v>1761</v>
      </c>
    </row>
    <row r="1763" spans="1:20" hidden="1">
      <c r="A1763" t="s">
        <v>2427</v>
      </c>
      <c r="B1763" s="111" t="str">
        <f>IFERROR(VLOOKUP(Proc[[#This Row],[App]],Table2[],3,0),"open")</f>
        <v>ok</v>
      </c>
      <c r="C1763" t="s">
        <v>369</v>
      </c>
      <c r="D1763" s="152" t="s">
        <v>8824</v>
      </c>
      <c r="E1763" s="152" t="s">
        <v>1690</v>
      </c>
      <c r="F1763" s="85" t="s">
        <v>1690</v>
      </c>
      <c r="G1763" s="60" t="s">
        <v>400</v>
      </c>
      <c r="H1763" s="56" t="str">
        <f>IF(Proc[[#This Row],[type]]="LFF (MDG-F)",MID(Proc[[#This Row],[Obj]],13,10),"")</f>
        <v/>
      </c>
      <c r="I1763" s="152"/>
      <c r="J1763" s="56" t="b">
        <f>Proc[[#This Row],[Requested]]=Proc[[#This Row],[CurrentParent]]</f>
        <v>1</v>
      </c>
      <c r="K1763" s="107" t="str">
        <f>IF(Proc[[#This Row],[Author]]="Marcela Urrego",VLOOKUP(LEFT(Proc[[#This Row],[Requested]],1),Table3[#All],2,0),VLOOKUP(Proc[[#This Row],[Author]],Table4[],2,0))</f>
        <v>HC</v>
      </c>
      <c r="L1763" s="153" t="s">
        <v>1970</v>
      </c>
      <c r="M1763" s="58">
        <v>45803.415173611109</v>
      </c>
      <c r="N1763" s="58">
        <v>45806</v>
      </c>
      <c r="O1763" s="58">
        <v>45806</v>
      </c>
      <c r="P1763" s="61" t="str">
        <f ca="1">IF(Proc[[#This Row],[DaysAgeing]]&gt;5,"yep","on track")</f>
        <v>on track</v>
      </c>
      <c r="Q1763" s="2">
        <f ca="1">IF(Proc[[#This Row],[DateClosed]]="",ABS(NETWORKDAYS(Proc[[#This Row],[DateOpened]],TODAY()))-1,ABS(NETWORKDAYS(Proc[[#This Row],[DateOpened]],Proc[[#This Row],[DateClosed]]))-1)</f>
        <v>3</v>
      </c>
      <c r="R1763" s="61" t="s">
        <v>477</v>
      </c>
      <c r="S1763" s="56"/>
      <c r="T1763" s="153">
        <v>1762</v>
      </c>
    </row>
    <row r="1764" spans="1:20" hidden="1">
      <c r="A1764" s="60" t="s">
        <v>2427</v>
      </c>
      <c r="B1764" s="111" t="str">
        <f>IFERROR(VLOOKUP(Proc[[#This Row],[App]],Table2[],3,0),"open")</f>
        <v>ok</v>
      </c>
      <c r="C1764" s="60" t="s">
        <v>369</v>
      </c>
      <c r="D1764" s="152" t="s">
        <v>2428</v>
      </c>
      <c r="E1764" s="152" t="s">
        <v>1690</v>
      </c>
      <c r="F1764" s="85" t="s">
        <v>1690</v>
      </c>
      <c r="G1764" s="60" t="s">
        <v>400</v>
      </c>
      <c r="H1764" s="56" t="str">
        <f>IF(Proc[[#This Row],[type]]="LFF (MDG-F)",MID(Proc[[#This Row],[Obj]],13,10),"")</f>
        <v/>
      </c>
      <c r="I1764" s="152"/>
      <c r="J1764" s="56" t="b">
        <f>Proc[[#This Row],[Requested]]=Proc[[#This Row],[CurrentParent]]</f>
        <v>1</v>
      </c>
      <c r="K1764" s="107" t="str">
        <f>IF(Proc[[#This Row],[Author]]="Marcela Urrego",VLOOKUP(LEFT(Proc[[#This Row],[Requested]],1),Table3[#All],2,0),VLOOKUP(Proc[[#This Row],[Author]],Table4[],2,0))</f>
        <v>HC</v>
      </c>
      <c r="L1764" s="153" t="s">
        <v>1970</v>
      </c>
      <c r="M1764" s="58">
        <v>45803.415173611109</v>
      </c>
      <c r="N1764" s="58">
        <v>45806</v>
      </c>
      <c r="O1764" s="58">
        <v>45806</v>
      </c>
      <c r="P1764" s="61" t="str">
        <f ca="1">IF(Proc[[#This Row],[DaysAgeing]]&gt;5,"yep","on track")</f>
        <v>on track</v>
      </c>
      <c r="Q1764" s="2">
        <f ca="1">IF(Proc[[#This Row],[DateClosed]]="",ABS(NETWORKDAYS(Proc[[#This Row],[DateOpened]],TODAY()))-1,ABS(NETWORKDAYS(Proc[[#This Row],[DateOpened]],Proc[[#This Row],[DateClosed]]))-1)</f>
        <v>3</v>
      </c>
      <c r="R1764" s="61" t="s">
        <v>477</v>
      </c>
      <c r="S1764" s="56"/>
      <c r="T1764" s="153">
        <v>1763</v>
      </c>
    </row>
    <row r="1765" spans="1:20" hidden="1">
      <c r="A1765" s="60" t="s">
        <v>2427</v>
      </c>
      <c r="B1765" s="111" t="str">
        <f>IFERROR(VLOOKUP(Proc[[#This Row],[App]],Table2[],3,0),"open")</f>
        <v>ok</v>
      </c>
      <c r="C1765" s="60" t="s">
        <v>369</v>
      </c>
      <c r="D1765" s="152" t="s">
        <v>2429</v>
      </c>
      <c r="E1765" s="152" t="s">
        <v>1690</v>
      </c>
      <c r="F1765" s="85" t="s">
        <v>1690</v>
      </c>
      <c r="G1765" s="60" t="s">
        <v>400</v>
      </c>
      <c r="H1765" s="56" t="str">
        <f>IF(Proc[[#This Row],[type]]="LFF (MDG-F)",MID(Proc[[#This Row],[Obj]],13,10),"")</f>
        <v/>
      </c>
      <c r="I1765" s="152"/>
      <c r="J1765" s="56" t="b">
        <f>Proc[[#This Row],[Requested]]=Proc[[#This Row],[CurrentParent]]</f>
        <v>1</v>
      </c>
      <c r="K1765" s="107" t="str">
        <f>IF(Proc[[#This Row],[Author]]="Marcela Urrego",VLOOKUP(LEFT(Proc[[#This Row],[Requested]],1),Table3[#All],2,0),VLOOKUP(Proc[[#This Row],[Author]],Table4[],2,0))</f>
        <v>HC</v>
      </c>
      <c r="L1765" s="153" t="s">
        <v>1970</v>
      </c>
      <c r="M1765" s="58">
        <v>45803.415173611109</v>
      </c>
      <c r="N1765" s="58">
        <v>45806</v>
      </c>
      <c r="O1765" s="58">
        <v>45806</v>
      </c>
      <c r="P1765" s="61" t="str">
        <f ca="1">IF(Proc[[#This Row],[DaysAgeing]]&gt;5,"yep","on track")</f>
        <v>on track</v>
      </c>
      <c r="Q1765" s="2">
        <f ca="1">IF(Proc[[#This Row],[DateClosed]]="",ABS(NETWORKDAYS(Proc[[#This Row],[DateOpened]],TODAY()))-1,ABS(NETWORKDAYS(Proc[[#This Row],[DateOpened]],Proc[[#This Row],[DateClosed]]))-1)</f>
        <v>3</v>
      </c>
      <c r="R1765" s="61" t="s">
        <v>477</v>
      </c>
      <c r="S1765" s="56"/>
      <c r="T1765" s="153">
        <v>1764</v>
      </c>
    </row>
    <row r="1766" spans="1:20" hidden="1">
      <c r="A1766" s="60" t="s">
        <v>2427</v>
      </c>
      <c r="B1766" s="111" t="str">
        <f>IFERROR(VLOOKUP(Proc[[#This Row],[App]],Table2[],3,0),"open")</f>
        <v>ok</v>
      </c>
      <c r="C1766" s="60" t="s">
        <v>369</v>
      </c>
      <c r="D1766" s="152" t="s">
        <v>2430</v>
      </c>
      <c r="E1766" s="152" t="s">
        <v>1690</v>
      </c>
      <c r="F1766" s="85" t="s">
        <v>1690</v>
      </c>
      <c r="G1766" s="60" t="s">
        <v>400</v>
      </c>
      <c r="H1766" s="56" t="str">
        <f>IF(Proc[[#This Row],[type]]="LFF (MDG-F)",MID(Proc[[#This Row],[Obj]],13,10),"")</f>
        <v/>
      </c>
      <c r="I1766" s="152"/>
      <c r="J1766" s="56" t="b">
        <f>Proc[[#This Row],[Requested]]=Proc[[#This Row],[CurrentParent]]</f>
        <v>1</v>
      </c>
      <c r="K1766" s="107" t="str">
        <f>IF(Proc[[#This Row],[Author]]="Marcela Urrego",VLOOKUP(LEFT(Proc[[#This Row],[Requested]],1),Table3[#All],2,0),VLOOKUP(Proc[[#This Row],[Author]],Table4[],2,0))</f>
        <v>HC</v>
      </c>
      <c r="L1766" s="153" t="s">
        <v>1970</v>
      </c>
      <c r="M1766" s="58">
        <v>45803.415173611109</v>
      </c>
      <c r="N1766" s="58">
        <v>45806</v>
      </c>
      <c r="O1766" s="58">
        <v>45806</v>
      </c>
      <c r="P1766" s="61" t="str">
        <f ca="1">IF(Proc[[#This Row],[DaysAgeing]]&gt;5,"yep","on track")</f>
        <v>on track</v>
      </c>
      <c r="Q1766" s="2">
        <f ca="1">IF(Proc[[#This Row],[DateClosed]]="",ABS(NETWORKDAYS(Proc[[#This Row],[DateOpened]],TODAY()))-1,ABS(NETWORKDAYS(Proc[[#This Row],[DateOpened]],Proc[[#This Row],[DateClosed]]))-1)</f>
        <v>3</v>
      </c>
      <c r="R1766" s="61" t="s">
        <v>477</v>
      </c>
      <c r="S1766" s="56"/>
      <c r="T1766" s="153">
        <v>1765</v>
      </c>
    </row>
    <row r="1767" spans="1:20" hidden="1">
      <c r="A1767" s="60" t="s">
        <v>2427</v>
      </c>
      <c r="B1767" s="152" t="str">
        <f>IFERROR(VLOOKUP(Proc[[#This Row],[App]],Table2[],3,0),"open")</f>
        <v>ok</v>
      </c>
      <c r="C1767" s="60" t="s">
        <v>369</v>
      </c>
      <c r="D1767" s="152" t="s">
        <v>2431</v>
      </c>
      <c r="E1767" s="152" t="s">
        <v>1690</v>
      </c>
      <c r="F1767" s="152" t="s">
        <v>1690</v>
      </c>
      <c r="G1767" s="60" t="s">
        <v>400</v>
      </c>
      <c r="H1767" s="56" t="str">
        <f>IF(Proc[[#This Row],[type]]="LFF (MDG-F)",MID(Proc[[#This Row],[Obj]],13,10),"")</f>
        <v/>
      </c>
      <c r="I1767" s="152"/>
      <c r="J1767" s="56" t="b">
        <f>Proc[[#This Row],[Requested]]=Proc[[#This Row],[CurrentParent]]</f>
        <v>1</v>
      </c>
      <c r="K1767" s="152" t="str">
        <f>IF(Proc[[#This Row],[Author]]="Marcela Urrego",VLOOKUP(LEFT(Proc[[#This Row],[Requested]],1),Table3[#All],2,0),VLOOKUP(Proc[[#This Row],[Author]],Table4[],2,0))</f>
        <v>HC</v>
      </c>
      <c r="L1767" s="56" t="s">
        <v>1970</v>
      </c>
      <c r="M1767" s="58">
        <v>45803.415173611109</v>
      </c>
      <c r="N1767" s="58">
        <v>45806</v>
      </c>
      <c r="O1767" s="58">
        <v>45806</v>
      </c>
      <c r="P1767" s="61" t="str">
        <f ca="1">IF(Proc[[#This Row],[DaysAgeing]]&gt;5,"yep","on track")</f>
        <v>on track</v>
      </c>
      <c r="Q1767" s="2">
        <f ca="1">IF(Proc[[#This Row],[DateClosed]]="",ABS(NETWORKDAYS(Proc[[#This Row],[DateOpened]],TODAY()))-1,ABS(NETWORKDAYS(Proc[[#This Row],[DateOpened]],Proc[[#This Row],[DateClosed]]))-1)</f>
        <v>3</v>
      </c>
      <c r="R1767" s="61" t="s">
        <v>477</v>
      </c>
      <c r="S1767" s="56"/>
      <c r="T1767" s="153">
        <v>1766</v>
      </c>
    </row>
    <row r="1768" spans="1:20" hidden="1">
      <c r="A1768" s="60" t="s">
        <v>2427</v>
      </c>
      <c r="B1768" s="152" t="str">
        <f>IFERROR(VLOOKUP(Proc[[#This Row],[App]],Table2[],3,0),"open")</f>
        <v>ok</v>
      </c>
      <c r="C1768" s="60" t="s">
        <v>369</v>
      </c>
      <c r="D1768" s="152" t="s">
        <v>2432</v>
      </c>
      <c r="E1768" s="152" t="s">
        <v>1690</v>
      </c>
      <c r="F1768" s="152" t="s">
        <v>1690</v>
      </c>
      <c r="G1768" s="60" t="s">
        <v>400</v>
      </c>
      <c r="H1768" s="56" t="str">
        <f>IF(Proc[[#This Row],[type]]="LFF (MDG-F)",MID(Proc[[#This Row],[Obj]],13,10),"")</f>
        <v/>
      </c>
      <c r="I1768" s="152"/>
      <c r="J1768" s="56" t="b">
        <f>Proc[[#This Row],[Requested]]=Proc[[#This Row],[CurrentParent]]</f>
        <v>1</v>
      </c>
      <c r="K1768" s="152" t="str">
        <f>IF(Proc[[#This Row],[Author]]="Marcela Urrego",VLOOKUP(LEFT(Proc[[#This Row],[Requested]],1),Table3[#All],2,0),VLOOKUP(Proc[[#This Row],[Author]],Table4[],2,0))</f>
        <v>HC</v>
      </c>
      <c r="L1768" s="56" t="s">
        <v>1970</v>
      </c>
      <c r="M1768" s="58">
        <v>45803.415173611109</v>
      </c>
      <c r="N1768" s="58">
        <v>45806</v>
      </c>
      <c r="O1768" s="58">
        <v>45806</v>
      </c>
      <c r="P1768" s="61" t="str">
        <f ca="1">IF(Proc[[#This Row],[DaysAgeing]]&gt;5,"yep","on track")</f>
        <v>on track</v>
      </c>
      <c r="Q1768" s="2">
        <f ca="1">IF(Proc[[#This Row],[DateClosed]]="",ABS(NETWORKDAYS(Proc[[#This Row],[DateOpened]],TODAY()))-1,ABS(NETWORKDAYS(Proc[[#This Row],[DateOpened]],Proc[[#This Row],[DateClosed]]))-1)</f>
        <v>3</v>
      </c>
      <c r="R1768" s="61" t="s">
        <v>477</v>
      </c>
      <c r="S1768" s="56"/>
      <c r="T1768" s="153">
        <v>1767</v>
      </c>
    </row>
    <row r="1769" spans="1:20" hidden="1">
      <c r="A1769" s="60" t="s">
        <v>2427</v>
      </c>
      <c r="B1769" s="152" t="str">
        <f>IFERROR(VLOOKUP(Proc[[#This Row],[App]],Table2[],3,0),"open")</f>
        <v>ok</v>
      </c>
      <c r="C1769" s="60" t="s">
        <v>369</v>
      </c>
      <c r="D1769" s="152" t="s">
        <v>2433</v>
      </c>
      <c r="E1769" s="152" t="s">
        <v>1690</v>
      </c>
      <c r="F1769" s="152" t="s">
        <v>1690</v>
      </c>
      <c r="G1769" s="60" t="s">
        <v>400</v>
      </c>
      <c r="H1769" s="56" t="str">
        <f>IF(Proc[[#This Row],[type]]="LFF (MDG-F)",MID(Proc[[#This Row],[Obj]],13,10),"")</f>
        <v/>
      </c>
      <c r="I1769" s="152"/>
      <c r="J1769" s="56" t="b">
        <f>Proc[[#This Row],[Requested]]=Proc[[#This Row],[CurrentParent]]</f>
        <v>1</v>
      </c>
      <c r="K1769" s="152" t="str">
        <f>IF(Proc[[#This Row],[Author]]="Marcela Urrego",VLOOKUP(LEFT(Proc[[#This Row],[Requested]],1),Table3[#All],2,0),VLOOKUP(Proc[[#This Row],[Author]],Table4[],2,0))</f>
        <v>HC</v>
      </c>
      <c r="L1769" s="56" t="s">
        <v>1970</v>
      </c>
      <c r="M1769" s="58">
        <v>45803.415173611109</v>
      </c>
      <c r="N1769" s="58">
        <v>45806</v>
      </c>
      <c r="O1769" s="58">
        <v>45806</v>
      </c>
      <c r="P1769" s="61" t="str">
        <f ca="1">IF(Proc[[#This Row],[DaysAgeing]]&gt;5,"yep","on track")</f>
        <v>on track</v>
      </c>
      <c r="Q1769" s="2">
        <f ca="1">IF(Proc[[#This Row],[DateClosed]]="",ABS(NETWORKDAYS(Proc[[#This Row],[DateOpened]],TODAY()))-1,ABS(NETWORKDAYS(Proc[[#This Row],[DateOpened]],Proc[[#This Row],[DateClosed]]))-1)</f>
        <v>3</v>
      </c>
      <c r="R1769" s="61" t="s">
        <v>477</v>
      </c>
      <c r="S1769" s="56"/>
      <c r="T1769" s="153">
        <v>1768</v>
      </c>
    </row>
    <row r="1770" spans="1:20" hidden="1">
      <c r="A1770" s="60" t="s">
        <v>2427</v>
      </c>
      <c r="B1770" s="152" t="str">
        <f>IFERROR(VLOOKUP(Proc[[#This Row],[App]],Table2[],3,0),"open")</f>
        <v>ok</v>
      </c>
      <c r="C1770" s="60" t="s">
        <v>369</v>
      </c>
      <c r="D1770" s="152" t="s">
        <v>2434</v>
      </c>
      <c r="E1770" s="152" t="s">
        <v>1690</v>
      </c>
      <c r="F1770" s="152" t="s">
        <v>1690</v>
      </c>
      <c r="G1770" s="60" t="s">
        <v>400</v>
      </c>
      <c r="H1770" s="56" t="str">
        <f>IF(Proc[[#This Row],[type]]="LFF (MDG-F)",MID(Proc[[#This Row],[Obj]],13,10),"")</f>
        <v/>
      </c>
      <c r="I1770" s="152"/>
      <c r="J1770" s="56" t="b">
        <f>Proc[[#This Row],[Requested]]=Proc[[#This Row],[CurrentParent]]</f>
        <v>1</v>
      </c>
      <c r="K1770" s="152" t="str">
        <f>IF(Proc[[#This Row],[Author]]="Marcela Urrego",VLOOKUP(LEFT(Proc[[#This Row],[Requested]],1),Table3[#All],2,0),VLOOKUP(Proc[[#This Row],[Author]],Table4[],2,0))</f>
        <v>HC</v>
      </c>
      <c r="L1770" s="56" t="s">
        <v>1970</v>
      </c>
      <c r="M1770" s="58">
        <v>45803.415173611109</v>
      </c>
      <c r="N1770" s="58">
        <v>45806</v>
      </c>
      <c r="O1770" s="58">
        <v>45806</v>
      </c>
      <c r="P1770" s="61" t="str">
        <f ca="1">IF(Proc[[#This Row],[DaysAgeing]]&gt;5,"yep","on track")</f>
        <v>on track</v>
      </c>
      <c r="Q1770" s="2">
        <f ca="1">IF(Proc[[#This Row],[DateClosed]]="",ABS(NETWORKDAYS(Proc[[#This Row],[DateOpened]],TODAY()))-1,ABS(NETWORKDAYS(Proc[[#This Row],[DateOpened]],Proc[[#This Row],[DateClosed]]))-1)</f>
        <v>3</v>
      </c>
      <c r="R1770" s="61" t="s">
        <v>477</v>
      </c>
      <c r="S1770" s="56"/>
      <c r="T1770" s="153">
        <v>1769</v>
      </c>
    </row>
    <row r="1771" spans="1:20" hidden="1">
      <c r="A1771" t="s">
        <v>2435</v>
      </c>
      <c r="B1771" s="152" t="str">
        <f>IFERROR(VLOOKUP(Proc[[#This Row],[App]],Table2[],3,0),"open")</f>
        <v>ok</v>
      </c>
      <c r="C1771" s="60" t="s">
        <v>369</v>
      </c>
      <c r="D1771" s="152" t="s">
        <v>8825</v>
      </c>
      <c r="E1771" s="152" t="s">
        <v>2436</v>
      </c>
      <c r="F1771" s="152" t="s">
        <v>2436</v>
      </c>
      <c r="G1771" t="s">
        <v>406</v>
      </c>
      <c r="H1771" s="56" t="str">
        <f>IF(Proc[[#This Row],[type]]="LFF (MDG-F)",MID(Proc[[#This Row],[Obj]],13,10),"")</f>
        <v>2102TMCZ91</v>
      </c>
      <c r="I1771" s="152"/>
      <c r="J1771" s="56" t="b">
        <f>Proc[[#This Row],[Requested]]=Proc[[#This Row],[CurrentParent]]</f>
        <v>1</v>
      </c>
      <c r="K1771" s="152" t="str">
        <f>IF(Proc[[#This Row],[Author]]="Marcela Urrego",VLOOKUP(LEFT(Proc[[#This Row],[Requested]],1),Table3[#All],2,0),VLOOKUP(Proc[[#This Row],[Author]],Table4[],2,0))</f>
        <v>LS</v>
      </c>
      <c r="L1771" s="56" t="s">
        <v>1970</v>
      </c>
      <c r="M1771" s="58">
        <v>45803.512962962966</v>
      </c>
      <c r="N1771" s="58">
        <v>45806</v>
      </c>
      <c r="O1771" s="58">
        <v>45806</v>
      </c>
      <c r="P1771" s="61" t="str">
        <f ca="1">IF(Proc[[#This Row],[DaysAgeing]]&gt;5,"yep","on track")</f>
        <v>on track</v>
      </c>
      <c r="Q1771" s="2">
        <f ca="1">IF(Proc[[#This Row],[DateClosed]]="",ABS(NETWORKDAYS(Proc[[#This Row],[DateOpened]],TODAY()))-1,ABS(NETWORKDAYS(Proc[[#This Row],[DateOpened]],Proc[[#This Row],[DateClosed]]))-1)</f>
        <v>3</v>
      </c>
      <c r="R1771" s="61" t="s">
        <v>488</v>
      </c>
      <c r="S1771" s="56"/>
      <c r="T1771" s="153">
        <v>1770</v>
      </c>
    </row>
    <row r="1772" spans="1:20" hidden="1">
      <c r="A1772" s="60" t="s">
        <v>2435</v>
      </c>
      <c r="B1772" s="111" t="str">
        <f>IFERROR(VLOOKUP(Proc[[#This Row],[App]],Table2[],3,0),"open")</f>
        <v>ok</v>
      </c>
      <c r="C1772" s="60" t="s">
        <v>369</v>
      </c>
      <c r="D1772" s="152" t="s">
        <v>8826</v>
      </c>
      <c r="E1772" s="152" t="s">
        <v>2436</v>
      </c>
      <c r="F1772" s="152" t="s">
        <v>2436</v>
      </c>
      <c r="G1772" s="60" t="s">
        <v>400</v>
      </c>
      <c r="H1772" s="56" t="str">
        <f>IF(Proc[[#This Row],[type]]="LFF (MDG-F)",MID(Proc[[#This Row],[Obj]],13,10),"")</f>
        <v/>
      </c>
      <c r="I1772" s="152"/>
      <c r="J1772" s="56" t="b">
        <f>Proc[[#This Row],[Requested]]=Proc[[#This Row],[CurrentParent]]</f>
        <v>1</v>
      </c>
      <c r="K1772" s="107" t="str">
        <f>IF(Proc[[#This Row],[Author]]="Marcela Urrego",VLOOKUP(LEFT(Proc[[#This Row],[Requested]],1),Table3[#All],2,0),VLOOKUP(Proc[[#This Row],[Author]],Table4[],2,0))</f>
        <v>LS</v>
      </c>
      <c r="L1772" s="56" t="s">
        <v>1970</v>
      </c>
      <c r="M1772" s="58">
        <v>45803.512962962966</v>
      </c>
      <c r="N1772" s="58">
        <v>45806</v>
      </c>
      <c r="O1772" s="58">
        <v>45806</v>
      </c>
      <c r="P1772" s="61" t="str">
        <f ca="1">IF(Proc[[#This Row],[DaysAgeing]]&gt;5,"yep","on track")</f>
        <v>on track</v>
      </c>
      <c r="Q1772" s="2">
        <f ca="1">IF(Proc[[#This Row],[DateClosed]]="",ABS(NETWORKDAYS(Proc[[#This Row],[DateOpened]],TODAY()))-1,ABS(NETWORKDAYS(Proc[[#This Row],[DateOpened]],Proc[[#This Row],[DateClosed]]))-1)</f>
        <v>3</v>
      </c>
      <c r="R1772" s="61" t="s">
        <v>488</v>
      </c>
      <c r="S1772" s="56"/>
      <c r="T1772" s="153">
        <v>1771</v>
      </c>
    </row>
    <row r="1773" spans="1:20" hidden="1">
      <c r="A1773" s="60" t="s">
        <v>2435</v>
      </c>
      <c r="B1773" s="152" t="str">
        <f>IFERROR(VLOOKUP(Proc[[#This Row],[App]],Table2[],3,0),"open")</f>
        <v>ok</v>
      </c>
      <c r="C1773" s="60" t="s">
        <v>369</v>
      </c>
      <c r="D1773" s="152" t="s">
        <v>8827</v>
      </c>
      <c r="E1773" s="152" t="s">
        <v>2436</v>
      </c>
      <c r="F1773" s="152" t="s">
        <v>2436</v>
      </c>
      <c r="G1773" s="60" t="s">
        <v>400</v>
      </c>
      <c r="H1773" s="56" t="str">
        <f>IF(Proc[[#This Row],[type]]="LFF (MDG-F)",MID(Proc[[#This Row],[Obj]],13,10),"")</f>
        <v/>
      </c>
      <c r="I1773" s="152"/>
      <c r="J1773" s="56" t="b">
        <f>Proc[[#This Row],[Requested]]=Proc[[#This Row],[CurrentParent]]</f>
        <v>1</v>
      </c>
      <c r="K1773" s="152" t="str">
        <f>IF(Proc[[#This Row],[Author]]="Marcela Urrego",VLOOKUP(LEFT(Proc[[#This Row],[Requested]],1),Table3[#All],2,0),VLOOKUP(Proc[[#This Row],[Author]],Table4[],2,0))</f>
        <v>LS</v>
      </c>
      <c r="L1773" s="56" t="s">
        <v>1970</v>
      </c>
      <c r="M1773" s="58">
        <v>45803.512962962966</v>
      </c>
      <c r="N1773" s="58">
        <v>45806</v>
      </c>
      <c r="O1773" s="58">
        <v>45806</v>
      </c>
      <c r="P1773" s="61" t="str">
        <f ca="1">IF(Proc[[#This Row],[DaysAgeing]]&gt;5,"yep","on track")</f>
        <v>on track</v>
      </c>
      <c r="Q1773" s="2">
        <f ca="1">IF(Proc[[#This Row],[DateClosed]]="",ABS(NETWORKDAYS(Proc[[#This Row],[DateOpened]],TODAY()))-1,ABS(NETWORKDAYS(Proc[[#This Row],[DateOpened]],Proc[[#This Row],[DateClosed]]))-1)</f>
        <v>3</v>
      </c>
      <c r="R1773" s="61" t="s">
        <v>488</v>
      </c>
      <c r="S1773" s="56"/>
      <c r="T1773" s="153">
        <v>1772</v>
      </c>
    </row>
    <row r="1774" spans="1:20" hidden="1">
      <c r="A1774" s="60" t="s">
        <v>2435</v>
      </c>
      <c r="B1774" s="152" t="str">
        <f>IFERROR(VLOOKUP(Proc[[#This Row],[App]],Table2[],3,0),"open")</f>
        <v>ok</v>
      </c>
      <c r="C1774" s="60" t="s">
        <v>369</v>
      </c>
      <c r="D1774" s="152" t="s">
        <v>8828</v>
      </c>
      <c r="E1774" s="152" t="s">
        <v>2436</v>
      </c>
      <c r="F1774" s="152" t="s">
        <v>2436</v>
      </c>
      <c r="G1774" s="60" t="s">
        <v>400</v>
      </c>
      <c r="H1774" s="56" t="str">
        <f>IF(Proc[[#This Row],[type]]="LFF (MDG-F)",MID(Proc[[#This Row],[Obj]],13,10),"")</f>
        <v/>
      </c>
      <c r="I1774" s="152"/>
      <c r="J1774" s="56" t="b">
        <f>Proc[[#This Row],[Requested]]=Proc[[#This Row],[CurrentParent]]</f>
        <v>1</v>
      </c>
      <c r="K1774" s="152" t="str">
        <f>IF(Proc[[#This Row],[Author]]="Marcela Urrego",VLOOKUP(LEFT(Proc[[#This Row],[Requested]],1),Table3[#All],2,0),VLOOKUP(Proc[[#This Row],[Author]],Table4[],2,0))</f>
        <v>LS</v>
      </c>
      <c r="L1774" s="56" t="s">
        <v>1970</v>
      </c>
      <c r="M1774" s="58">
        <v>45803.512962962966</v>
      </c>
      <c r="N1774" s="58">
        <v>45806</v>
      </c>
      <c r="O1774" s="58">
        <v>45806</v>
      </c>
      <c r="P1774" s="61" t="str">
        <f ca="1">IF(Proc[[#This Row],[DaysAgeing]]&gt;5,"yep","on track")</f>
        <v>on track</v>
      </c>
      <c r="Q1774" s="2">
        <f ca="1">IF(Proc[[#This Row],[DateClosed]]="",ABS(NETWORKDAYS(Proc[[#This Row],[DateOpened]],TODAY()))-1,ABS(NETWORKDAYS(Proc[[#This Row],[DateOpened]],Proc[[#This Row],[DateClosed]]))-1)</f>
        <v>3</v>
      </c>
      <c r="R1774" s="61" t="s">
        <v>488</v>
      </c>
      <c r="S1774" s="56"/>
      <c r="T1774" s="153">
        <v>1773</v>
      </c>
    </row>
    <row r="1775" spans="1:20" hidden="1">
      <c r="A1775" s="60" t="s">
        <v>2435</v>
      </c>
      <c r="B1775" s="152" t="str">
        <f>IFERROR(VLOOKUP(Proc[[#This Row],[App]],Table2[],3,0),"open")</f>
        <v>ok</v>
      </c>
      <c r="C1775" s="60" t="s">
        <v>369</v>
      </c>
      <c r="D1775" s="152" t="s">
        <v>8829</v>
      </c>
      <c r="E1775" s="152" t="s">
        <v>2436</v>
      </c>
      <c r="F1775" s="152" t="s">
        <v>2436</v>
      </c>
      <c r="G1775" s="60" t="s">
        <v>400</v>
      </c>
      <c r="H1775" s="56" t="str">
        <f>IF(Proc[[#This Row],[type]]="LFF (MDG-F)",MID(Proc[[#This Row],[Obj]],13,10),"")</f>
        <v/>
      </c>
      <c r="I1775" s="152"/>
      <c r="J1775" s="56" t="b">
        <f>Proc[[#This Row],[Requested]]=Proc[[#This Row],[CurrentParent]]</f>
        <v>1</v>
      </c>
      <c r="K1775" s="152" t="str">
        <f>IF(Proc[[#This Row],[Author]]="Marcela Urrego",VLOOKUP(LEFT(Proc[[#This Row],[Requested]],1),Table3[#All],2,0),VLOOKUP(Proc[[#This Row],[Author]],Table4[],2,0))</f>
        <v>LS</v>
      </c>
      <c r="L1775" s="56" t="s">
        <v>1970</v>
      </c>
      <c r="M1775" s="58">
        <v>45803.512962962966</v>
      </c>
      <c r="N1775" s="58">
        <v>45806</v>
      </c>
      <c r="O1775" s="58">
        <v>45806</v>
      </c>
      <c r="P1775" s="61" t="str">
        <f ca="1">IF(Proc[[#This Row],[DaysAgeing]]&gt;5,"yep","on track")</f>
        <v>on track</v>
      </c>
      <c r="Q1775" s="2">
        <f ca="1">IF(Proc[[#This Row],[DateClosed]]="",ABS(NETWORKDAYS(Proc[[#This Row],[DateOpened]],TODAY()))-1,ABS(NETWORKDAYS(Proc[[#This Row],[DateOpened]],Proc[[#This Row],[DateClosed]]))-1)</f>
        <v>3</v>
      </c>
      <c r="R1775" s="61" t="s">
        <v>488</v>
      </c>
      <c r="S1775" s="56"/>
      <c r="T1775" s="153">
        <v>1774</v>
      </c>
    </row>
    <row r="1776" spans="1:20" hidden="1">
      <c r="A1776" t="s">
        <v>2437</v>
      </c>
      <c r="B1776" s="152" t="str">
        <f>IFERROR(VLOOKUP(Proc[[#This Row],[App]],Table2[],3,0),"open")</f>
        <v>ok</v>
      </c>
      <c r="C1776" s="60" t="s">
        <v>369</v>
      </c>
      <c r="D1776" s="152" t="s">
        <v>8830</v>
      </c>
      <c r="E1776" s="152" t="s">
        <v>2438</v>
      </c>
      <c r="F1776" s="152" t="s">
        <v>2438</v>
      </c>
      <c r="G1776" s="60" t="s">
        <v>400</v>
      </c>
      <c r="H1776" s="56" t="str">
        <f>IF(Proc[[#This Row],[type]]="LFF (MDG-F)",MID(Proc[[#This Row],[Obj]],13,10),"")</f>
        <v/>
      </c>
      <c r="I1776" s="152"/>
      <c r="J1776" s="56" t="b">
        <f>Proc[[#This Row],[Requested]]=Proc[[#This Row],[CurrentParent]]</f>
        <v>1</v>
      </c>
      <c r="K1776" s="152" t="str">
        <f>IF(Proc[[#This Row],[Author]]="Marcela Urrego",VLOOKUP(LEFT(Proc[[#This Row],[Requested]],1),Table3[#All],2,0),VLOOKUP(Proc[[#This Row],[Author]],Table4[],2,0))</f>
        <v>MGF</v>
      </c>
      <c r="L1776" s="56" t="s">
        <v>1970</v>
      </c>
      <c r="M1776" s="58">
        <v>45803.669652777775</v>
      </c>
      <c r="N1776" s="58">
        <v>45806</v>
      </c>
      <c r="O1776" s="58">
        <v>45806</v>
      </c>
      <c r="P1776" s="61" t="str">
        <f ca="1">IF(Proc[[#This Row],[DaysAgeing]]&gt;5,"yep","on track")</f>
        <v>on track</v>
      </c>
      <c r="Q1776" s="2">
        <f ca="1">IF(Proc[[#This Row],[DateClosed]]="",ABS(NETWORKDAYS(Proc[[#This Row],[DateOpened]],TODAY()))-1,ABS(NETWORKDAYS(Proc[[#This Row],[DateOpened]],Proc[[#This Row],[DateClosed]]))-1)</f>
        <v>3</v>
      </c>
      <c r="R1776" s="61" t="s">
        <v>1067</v>
      </c>
      <c r="S1776" s="56"/>
      <c r="T1776" s="153">
        <v>1775</v>
      </c>
    </row>
    <row r="1777" spans="1:20" hidden="1">
      <c r="A1777" s="60" t="s">
        <v>2437</v>
      </c>
      <c r="B1777" s="152" t="str">
        <f>IFERROR(VLOOKUP(Proc[[#This Row],[App]],Table2[],3,0),"open")</f>
        <v>ok</v>
      </c>
      <c r="C1777" s="60" t="s">
        <v>369</v>
      </c>
      <c r="D1777" s="152" t="s">
        <v>8831</v>
      </c>
      <c r="E1777" s="152" t="s">
        <v>1630</v>
      </c>
      <c r="F1777" s="152" t="s">
        <v>1630</v>
      </c>
      <c r="G1777" s="60" t="s">
        <v>400</v>
      </c>
      <c r="H1777" s="56" t="str">
        <f>IF(Proc[[#This Row],[type]]="LFF (MDG-F)",MID(Proc[[#This Row],[Obj]],13,10),"")</f>
        <v/>
      </c>
      <c r="I1777" s="152"/>
      <c r="J1777" s="56" t="b">
        <f>Proc[[#This Row],[Requested]]=Proc[[#This Row],[CurrentParent]]</f>
        <v>1</v>
      </c>
      <c r="K1777" s="152" t="str">
        <f>IF(Proc[[#This Row],[Author]]="Marcela Urrego",VLOOKUP(LEFT(Proc[[#This Row],[Requested]],1),Table3[#All],2,0),VLOOKUP(Proc[[#This Row],[Author]],Table4[],2,0))</f>
        <v>MGF</v>
      </c>
      <c r="L1777" s="56" t="s">
        <v>1970</v>
      </c>
      <c r="M1777" s="58">
        <v>45803.669652777775</v>
      </c>
      <c r="N1777" s="58">
        <v>45806</v>
      </c>
      <c r="O1777" s="58">
        <v>45806</v>
      </c>
      <c r="P1777" s="61" t="str">
        <f ca="1">IF(Proc[[#This Row],[DaysAgeing]]&gt;5,"yep","on track")</f>
        <v>on track</v>
      </c>
      <c r="Q1777" s="2">
        <f ca="1">IF(Proc[[#This Row],[DateClosed]]="",ABS(NETWORKDAYS(Proc[[#This Row],[DateOpened]],TODAY()))-1,ABS(NETWORKDAYS(Proc[[#This Row],[DateOpened]],Proc[[#This Row],[DateClosed]]))-1)</f>
        <v>3</v>
      </c>
      <c r="R1777" s="61" t="s">
        <v>1067</v>
      </c>
      <c r="S1777" s="56"/>
      <c r="T1777" s="153">
        <v>1776</v>
      </c>
    </row>
    <row r="1778" spans="1:20" hidden="1">
      <c r="A1778" s="60" t="s">
        <v>2437</v>
      </c>
      <c r="B1778" s="152" t="str">
        <f>IFERROR(VLOOKUP(Proc[[#This Row],[App]],Table2[],3,0),"open")</f>
        <v>ok</v>
      </c>
      <c r="C1778" s="60" t="s">
        <v>369</v>
      </c>
      <c r="D1778" s="152" t="s">
        <v>8832</v>
      </c>
      <c r="E1778" s="152" t="s">
        <v>1628</v>
      </c>
      <c r="F1778" s="152" t="s">
        <v>1628</v>
      </c>
      <c r="G1778" s="60" t="s">
        <v>400</v>
      </c>
      <c r="H1778" s="56" t="str">
        <f>IF(Proc[[#This Row],[type]]="LFF (MDG-F)",MID(Proc[[#This Row],[Obj]],13,10),"")</f>
        <v/>
      </c>
      <c r="I1778" s="152"/>
      <c r="J1778" s="56" t="b">
        <f>Proc[[#This Row],[Requested]]=Proc[[#This Row],[CurrentParent]]</f>
        <v>1</v>
      </c>
      <c r="K1778" s="152" t="str">
        <f>IF(Proc[[#This Row],[Author]]="Marcela Urrego",VLOOKUP(LEFT(Proc[[#This Row],[Requested]],1),Table3[#All],2,0),VLOOKUP(Proc[[#This Row],[Author]],Table4[],2,0))</f>
        <v>MGF</v>
      </c>
      <c r="L1778" s="56" t="s">
        <v>1970</v>
      </c>
      <c r="M1778" s="58">
        <v>45803.669652777775</v>
      </c>
      <c r="N1778" s="58">
        <v>45806</v>
      </c>
      <c r="O1778" s="58">
        <v>45806</v>
      </c>
      <c r="P1778" s="61" t="str">
        <f ca="1">IF(Proc[[#This Row],[DaysAgeing]]&gt;5,"yep","on track")</f>
        <v>on track</v>
      </c>
      <c r="Q1778" s="2">
        <f ca="1">IF(Proc[[#This Row],[DateClosed]]="",ABS(NETWORKDAYS(Proc[[#This Row],[DateOpened]],TODAY()))-1,ABS(NETWORKDAYS(Proc[[#This Row],[DateOpened]],Proc[[#This Row],[DateClosed]]))-1)</f>
        <v>3</v>
      </c>
      <c r="R1778" s="61" t="s">
        <v>1067</v>
      </c>
      <c r="S1778" s="56"/>
      <c r="T1778" s="153">
        <v>1777</v>
      </c>
    </row>
    <row r="1779" spans="1:20" hidden="1">
      <c r="A1779" s="60" t="s">
        <v>2437</v>
      </c>
      <c r="B1779" s="111" t="str">
        <f>IFERROR(VLOOKUP(Proc[[#This Row],[App]],Table2[],3,0),"open")</f>
        <v>ok</v>
      </c>
      <c r="C1779" s="60" t="s">
        <v>369</v>
      </c>
      <c r="D1779" s="152" t="s">
        <v>8833</v>
      </c>
      <c r="E1779" s="152" t="s">
        <v>1628</v>
      </c>
      <c r="F1779" s="85" t="s">
        <v>1628</v>
      </c>
      <c r="G1779" s="60" t="s">
        <v>400</v>
      </c>
      <c r="H1779" s="56" t="str">
        <f>IF(Proc[[#This Row],[type]]="LFF (MDG-F)",MID(Proc[[#This Row],[Obj]],13,10),"")</f>
        <v/>
      </c>
      <c r="I1779" s="152"/>
      <c r="J1779" s="56" t="b">
        <f>Proc[[#This Row],[Requested]]=Proc[[#This Row],[CurrentParent]]</f>
        <v>1</v>
      </c>
      <c r="K1779" s="107" t="str">
        <f>IF(Proc[[#This Row],[Author]]="Marcela Urrego",VLOOKUP(LEFT(Proc[[#This Row],[Requested]],1),Table3[#All],2,0),VLOOKUP(Proc[[#This Row],[Author]],Table4[],2,0))</f>
        <v>MGF</v>
      </c>
      <c r="L1779" s="56" t="s">
        <v>1970</v>
      </c>
      <c r="M1779" s="58">
        <v>45803.669652777775</v>
      </c>
      <c r="N1779" s="58">
        <v>45806</v>
      </c>
      <c r="O1779" s="58">
        <v>45806</v>
      </c>
      <c r="P1779" s="61" t="str">
        <f ca="1">IF(Proc[[#This Row],[DaysAgeing]]&gt;5,"yep","on track")</f>
        <v>on track</v>
      </c>
      <c r="Q1779" s="2">
        <f ca="1">IF(Proc[[#This Row],[DateClosed]]="",ABS(NETWORKDAYS(Proc[[#This Row],[DateOpened]],TODAY()))-1,ABS(NETWORKDAYS(Proc[[#This Row],[DateOpened]],Proc[[#This Row],[DateClosed]]))-1)</f>
        <v>3</v>
      </c>
      <c r="R1779" s="61" t="s">
        <v>1067</v>
      </c>
      <c r="S1779" s="56"/>
      <c r="T1779" s="153">
        <v>1778</v>
      </c>
    </row>
    <row r="1780" spans="1:20" hidden="1">
      <c r="A1780" s="60" t="s">
        <v>2437</v>
      </c>
      <c r="B1780" s="111" t="str">
        <f>IFERROR(VLOOKUP(Proc[[#This Row],[App]],Table2[],3,0),"open")</f>
        <v>ok</v>
      </c>
      <c r="C1780" s="60" t="s">
        <v>369</v>
      </c>
      <c r="D1780" s="152" t="s">
        <v>8834</v>
      </c>
      <c r="E1780" s="152" t="s">
        <v>1628</v>
      </c>
      <c r="F1780" s="85" t="s">
        <v>1628</v>
      </c>
      <c r="G1780" s="60" t="s">
        <v>400</v>
      </c>
      <c r="H1780" s="56" t="str">
        <f>IF(Proc[[#This Row],[type]]="LFF (MDG-F)",MID(Proc[[#This Row],[Obj]],13,10),"")</f>
        <v/>
      </c>
      <c r="I1780" s="152"/>
      <c r="J1780" s="56" t="b">
        <f>Proc[[#This Row],[Requested]]=Proc[[#This Row],[CurrentParent]]</f>
        <v>1</v>
      </c>
      <c r="K1780" s="107" t="str">
        <f>IF(Proc[[#This Row],[Author]]="Marcela Urrego",VLOOKUP(LEFT(Proc[[#This Row],[Requested]],1),Table3[#All],2,0),VLOOKUP(Proc[[#This Row],[Author]],Table4[],2,0))</f>
        <v>MGF</v>
      </c>
      <c r="L1780" s="56" t="s">
        <v>1970</v>
      </c>
      <c r="M1780" s="58">
        <v>45803.669652777775</v>
      </c>
      <c r="N1780" s="58">
        <v>45806</v>
      </c>
      <c r="O1780" s="58">
        <v>45806</v>
      </c>
      <c r="P1780" s="61" t="str">
        <f ca="1">IF(Proc[[#This Row],[DaysAgeing]]&gt;5,"yep","on track")</f>
        <v>on track</v>
      </c>
      <c r="Q1780" s="2">
        <f ca="1">IF(Proc[[#This Row],[DateClosed]]="",ABS(NETWORKDAYS(Proc[[#This Row],[DateOpened]],TODAY()))-1,ABS(NETWORKDAYS(Proc[[#This Row],[DateOpened]],Proc[[#This Row],[DateClosed]]))-1)</f>
        <v>3</v>
      </c>
      <c r="R1780" s="61" t="s">
        <v>1067</v>
      </c>
      <c r="S1780" s="56"/>
      <c r="T1780" s="153">
        <v>1779</v>
      </c>
    </row>
    <row r="1781" spans="1:20" hidden="1">
      <c r="A1781" s="60" t="s">
        <v>2437</v>
      </c>
      <c r="B1781" s="111" t="str">
        <f>IFERROR(VLOOKUP(Proc[[#This Row],[App]],Table2[],3,0),"open")</f>
        <v>ok</v>
      </c>
      <c r="C1781" s="60" t="s">
        <v>369</v>
      </c>
      <c r="D1781" s="152" t="s">
        <v>8835</v>
      </c>
      <c r="E1781" s="152" t="s">
        <v>1628</v>
      </c>
      <c r="F1781" s="85" t="s">
        <v>1628</v>
      </c>
      <c r="G1781" s="60" t="s">
        <v>400</v>
      </c>
      <c r="H1781" s="56" t="str">
        <f>IF(Proc[[#This Row],[type]]="LFF (MDG-F)",MID(Proc[[#This Row],[Obj]],13,10),"")</f>
        <v/>
      </c>
      <c r="I1781" s="152"/>
      <c r="J1781" s="56" t="b">
        <f>Proc[[#This Row],[Requested]]=Proc[[#This Row],[CurrentParent]]</f>
        <v>1</v>
      </c>
      <c r="K1781" s="107" t="str">
        <f>IF(Proc[[#This Row],[Author]]="Marcela Urrego",VLOOKUP(LEFT(Proc[[#This Row],[Requested]],1),Table3[#All],2,0),VLOOKUP(Proc[[#This Row],[Author]],Table4[],2,0))</f>
        <v>MGF</v>
      </c>
      <c r="L1781" s="56" t="s">
        <v>1970</v>
      </c>
      <c r="M1781" s="58">
        <v>45803.669652777775</v>
      </c>
      <c r="N1781" s="58">
        <v>45806</v>
      </c>
      <c r="O1781" s="58">
        <v>45806</v>
      </c>
      <c r="P1781" s="61" t="str">
        <f ca="1">IF(Proc[[#This Row],[DaysAgeing]]&gt;5,"yep","on track")</f>
        <v>on track</v>
      </c>
      <c r="Q1781" s="2">
        <f ca="1">IF(Proc[[#This Row],[DateClosed]]="",ABS(NETWORKDAYS(Proc[[#This Row],[DateOpened]],TODAY()))-1,ABS(NETWORKDAYS(Proc[[#This Row],[DateOpened]],Proc[[#This Row],[DateClosed]]))-1)</f>
        <v>3</v>
      </c>
      <c r="R1781" s="61" t="s">
        <v>1067</v>
      </c>
      <c r="S1781" s="56"/>
      <c r="T1781" s="153">
        <v>1780</v>
      </c>
    </row>
    <row r="1782" spans="1:20" hidden="1">
      <c r="A1782" s="60" t="s">
        <v>2437</v>
      </c>
      <c r="B1782" s="111" t="str">
        <f>IFERROR(VLOOKUP(Proc[[#This Row],[App]],Table2[],3,0),"open")</f>
        <v>ok</v>
      </c>
      <c r="C1782" s="60" t="s">
        <v>369</v>
      </c>
      <c r="D1782" s="152" t="s">
        <v>8836</v>
      </c>
      <c r="E1782" s="152" t="s">
        <v>1628</v>
      </c>
      <c r="F1782" s="152" t="s">
        <v>1628</v>
      </c>
      <c r="G1782" s="60" t="s">
        <v>400</v>
      </c>
      <c r="H1782" s="56" t="str">
        <f>IF(Proc[[#This Row],[type]]="LFF (MDG-F)",MID(Proc[[#This Row],[Obj]],13,10),"")</f>
        <v/>
      </c>
      <c r="I1782" s="152"/>
      <c r="J1782" s="56" t="b">
        <f>Proc[[#This Row],[Requested]]=Proc[[#This Row],[CurrentParent]]</f>
        <v>1</v>
      </c>
      <c r="K1782" s="107" t="str">
        <f>IF(Proc[[#This Row],[Author]]="Marcela Urrego",VLOOKUP(LEFT(Proc[[#This Row],[Requested]],1),Table3[#All],2,0),VLOOKUP(Proc[[#This Row],[Author]],Table4[],2,0))</f>
        <v>MGF</v>
      </c>
      <c r="L1782" s="56" t="s">
        <v>1970</v>
      </c>
      <c r="M1782" s="58">
        <v>45803.669652777775</v>
      </c>
      <c r="N1782" s="58">
        <v>45806</v>
      </c>
      <c r="O1782" s="58">
        <v>45806</v>
      </c>
      <c r="P1782" s="61" t="str">
        <f ca="1">IF(Proc[[#This Row],[DaysAgeing]]&gt;5,"yep","on track")</f>
        <v>on track</v>
      </c>
      <c r="Q1782" s="2">
        <f ca="1">IF(Proc[[#This Row],[DateClosed]]="",ABS(NETWORKDAYS(Proc[[#This Row],[DateOpened]],TODAY()))-1,ABS(NETWORKDAYS(Proc[[#This Row],[DateOpened]],Proc[[#This Row],[DateClosed]]))-1)</f>
        <v>3</v>
      </c>
      <c r="R1782" s="61" t="s">
        <v>1067</v>
      </c>
      <c r="S1782" s="56"/>
      <c r="T1782" s="153">
        <v>1781</v>
      </c>
    </row>
    <row r="1783" spans="1:20" hidden="1">
      <c r="A1783" s="60" t="s">
        <v>2437</v>
      </c>
      <c r="B1783" s="111" t="str">
        <f>IFERROR(VLOOKUP(Proc[[#This Row],[App]],Table2[],3,0),"open")</f>
        <v>ok</v>
      </c>
      <c r="C1783" s="152" t="s">
        <v>369</v>
      </c>
      <c r="D1783" s="152" t="s">
        <v>8837</v>
      </c>
      <c r="E1783" s="152" t="s">
        <v>1628</v>
      </c>
      <c r="F1783" s="85" t="s">
        <v>1628</v>
      </c>
      <c r="G1783" s="60" t="s">
        <v>400</v>
      </c>
      <c r="H1783" s="56" t="str">
        <f>IF(Proc[[#This Row],[type]]="LFF (MDG-F)",MID(Proc[[#This Row],[Obj]],13,10),"")</f>
        <v/>
      </c>
      <c r="I1783" s="152"/>
      <c r="J1783" s="56" t="b">
        <f>Proc[[#This Row],[Requested]]=Proc[[#This Row],[CurrentParent]]</f>
        <v>1</v>
      </c>
      <c r="K1783" s="107" t="str">
        <f>IF(Proc[[#This Row],[Author]]="Marcela Urrego",VLOOKUP(LEFT(Proc[[#This Row],[Requested]],1),Table3[#All],2,0),VLOOKUP(Proc[[#This Row],[Author]],Table4[],2,0))</f>
        <v>MGF</v>
      </c>
      <c r="L1783" s="56" t="s">
        <v>1970</v>
      </c>
      <c r="M1783" s="58">
        <v>45803.669652777775</v>
      </c>
      <c r="N1783" s="58">
        <v>45806</v>
      </c>
      <c r="O1783" s="58">
        <v>45806</v>
      </c>
      <c r="P1783" s="61" t="str">
        <f ca="1">IF(Proc[[#This Row],[DaysAgeing]]&gt;5,"yep","on track")</f>
        <v>on track</v>
      </c>
      <c r="Q1783" s="2">
        <f ca="1">IF(Proc[[#This Row],[DateClosed]]="",ABS(NETWORKDAYS(Proc[[#This Row],[DateOpened]],TODAY()))-1,ABS(NETWORKDAYS(Proc[[#This Row],[DateOpened]],Proc[[#This Row],[DateClosed]]))-1)</f>
        <v>3</v>
      </c>
      <c r="R1783" s="61" t="s">
        <v>1067</v>
      </c>
      <c r="S1783" s="56"/>
      <c r="T1783" s="153">
        <v>1782</v>
      </c>
    </row>
    <row r="1784" spans="1:20" hidden="1">
      <c r="A1784" s="60" t="s">
        <v>2437</v>
      </c>
      <c r="B1784" s="152" t="str">
        <f>IFERROR(VLOOKUP(Proc[[#This Row],[App]],Table2[],3,0),"open")</f>
        <v>ok</v>
      </c>
      <c r="C1784" s="60" t="s">
        <v>369</v>
      </c>
      <c r="D1784" s="152" t="s">
        <v>8838</v>
      </c>
      <c r="E1784" s="152" t="s">
        <v>2439</v>
      </c>
      <c r="F1784" s="152" t="s">
        <v>2439</v>
      </c>
      <c r="G1784" s="60" t="s">
        <v>400</v>
      </c>
      <c r="H1784" s="56" t="str">
        <f>IF(Proc[[#This Row],[type]]="LFF (MDG-F)",MID(Proc[[#This Row],[Obj]],13,10),"")</f>
        <v/>
      </c>
      <c r="I1784" s="152"/>
      <c r="J1784" s="56" t="b">
        <f>Proc[[#This Row],[Requested]]=Proc[[#This Row],[CurrentParent]]</f>
        <v>1</v>
      </c>
      <c r="K1784" s="152" t="str">
        <f>IF(Proc[[#This Row],[Author]]="Marcela Urrego",VLOOKUP(LEFT(Proc[[#This Row],[Requested]],1),Table3[#All],2,0),VLOOKUP(Proc[[#This Row],[Author]],Table4[],2,0))</f>
        <v>MGF</v>
      </c>
      <c r="L1784" s="56" t="s">
        <v>1970</v>
      </c>
      <c r="M1784" s="58">
        <v>45803.669652777775</v>
      </c>
      <c r="N1784" s="58">
        <v>45806</v>
      </c>
      <c r="O1784" s="58">
        <v>45806</v>
      </c>
      <c r="P1784" s="61" t="str">
        <f ca="1">IF(Proc[[#This Row],[DaysAgeing]]&gt;5,"yep","on track")</f>
        <v>on track</v>
      </c>
      <c r="Q1784" s="2">
        <f ca="1">IF(Proc[[#This Row],[DateClosed]]="",ABS(NETWORKDAYS(Proc[[#This Row],[DateOpened]],TODAY()))-1,ABS(NETWORKDAYS(Proc[[#This Row],[DateOpened]],Proc[[#This Row],[DateClosed]]))-1)</f>
        <v>3</v>
      </c>
      <c r="R1784" s="61" t="s">
        <v>1067</v>
      </c>
      <c r="S1784" s="56"/>
      <c r="T1784" s="153">
        <v>1783</v>
      </c>
    </row>
    <row r="1785" spans="1:20" hidden="1">
      <c r="A1785" s="60" t="s">
        <v>2437</v>
      </c>
      <c r="B1785" s="152" t="str">
        <f>IFERROR(VLOOKUP(Proc[[#This Row],[App]],Table2[],3,0),"open")</f>
        <v>ok</v>
      </c>
      <c r="C1785" s="60" t="s">
        <v>369</v>
      </c>
      <c r="D1785" s="152" t="s">
        <v>8839</v>
      </c>
      <c r="E1785" s="152" t="s">
        <v>1204</v>
      </c>
      <c r="F1785" s="152" t="s">
        <v>1204</v>
      </c>
      <c r="G1785" s="60" t="s">
        <v>400</v>
      </c>
      <c r="H1785" s="56" t="str">
        <f>IF(Proc[[#This Row],[type]]="LFF (MDG-F)",MID(Proc[[#This Row],[Obj]],13,10),"")</f>
        <v/>
      </c>
      <c r="I1785" s="152"/>
      <c r="J1785" s="56" t="b">
        <f>Proc[[#This Row],[Requested]]=Proc[[#This Row],[CurrentParent]]</f>
        <v>1</v>
      </c>
      <c r="K1785" s="152" t="str">
        <f>IF(Proc[[#This Row],[Author]]="Marcela Urrego",VLOOKUP(LEFT(Proc[[#This Row],[Requested]],1),Table3[#All],2,0),VLOOKUP(Proc[[#This Row],[Author]],Table4[],2,0))</f>
        <v>MGF</v>
      </c>
      <c r="L1785" s="56" t="s">
        <v>1970</v>
      </c>
      <c r="M1785" s="58">
        <v>45803.669652777775</v>
      </c>
      <c r="N1785" s="58">
        <v>45806</v>
      </c>
      <c r="O1785" s="58">
        <v>45806</v>
      </c>
      <c r="P1785" s="61" t="str">
        <f ca="1">IF(Proc[[#This Row],[DaysAgeing]]&gt;5,"yep","on track")</f>
        <v>on track</v>
      </c>
      <c r="Q1785" s="2">
        <f ca="1">IF(Proc[[#This Row],[DateClosed]]="",ABS(NETWORKDAYS(Proc[[#This Row],[DateOpened]],TODAY()))-1,ABS(NETWORKDAYS(Proc[[#This Row],[DateOpened]],Proc[[#This Row],[DateClosed]]))-1)</f>
        <v>3</v>
      </c>
      <c r="R1785" s="61" t="s">
        <v>1067</v>
      </c>
      <c r="S1785" s="56"/>
      <c r="T1785" s="153">
        <v>1784</v>
      </c>
    </row>
    <row r="1786" spans="1:20" hidden="1">
      <c r="A1786" s="60" t="s">
        <v>2437</v>
      </c>
      <c r="B1786" s="152" t="str">
        <f>IFERROR(VLOOKUP(Proc[[#This Row],[App]],Table2[],3,0),"open")</f>
        <v>ok</v>
      </c>
      <c r="C1786" s="60" t="s">
        <v>369</v>
      </c>
      <c r="D1786" s="152" t="s">
        <v>8840</v>
      </c>
      <c r="E1786" s="152" t="s">
        <v>2440</v>
      </c>
      <c r="F1786" s="152" t="s">
        <v>2440</v>
      </c>
      <c r="G1786" s="60" t="s">
        <v>400</v>
      </c>
      <c r="H1786" s="56" t="str">
        <f>IF(Proc[[#This Row],[type]]="LFF (MDG-F)",MID(Proc[[#This Row],[Obj]],13,10),"")</f>
        <v/>
      </c>
      <c r="I1786" s="152"/>
      <c r="J1786" s="56" t="b">
        <f>Proc[[#This Row],[Requested]]=Proc[[#This Row],[CurrentParent]]</f>
        <v>1</v>
      </c>
      <c r="K1786" s="152" t="str">
        <f>IF(Proc[[#This Row],[Author]]="Marcela Urrego",VLOOKUP(LEFT(Proc[[#This Row],[Requested]],1),Table3[#All],2,0),VLOOKUP(Proc[[#This Row],[Author]],Table4[],2,0))</f>
        <v>MGF</v>
      </c>
      <c r="L1786" s="56" t="s">
        <v>1970</v>
      </c>
      <c r="M1786" s="58">
        <v>45803.669652777775</v>
      </c>
      <c r="N1786" s="58">
        <v>45806</v>
      </c>
      <c r="O1786" s="58">
        <v>45806</v>
      </c>
      <c r="P1786" s="61" t="str">
        <f ca="1">IF(Proc[[#This Row],[DaysAgeing]]&gt;5,"yep","on track")</f>
        <v>on track</v>
      </c>
      <c r="Q1786" s="2">
        <f ca="1">IF(Proc[[#This Row],[DateClosed]]="",ABS(NETWORKDAYS(Proc[[#This Row],[DateOpened]],TODAY()))-1,ABS(NETWORKDAYS(Proc[[#This Row],[DateOpened]],Proc[[#This Row],[DateClosed]]))-1)</f>
        <v>3</v>
      </c>
      <c r="R1786" s="61" t="s">
        <v>1067</v>
      </c>
      <c r="S1786" s="56"/>
      <c r="T1786" s="153">
        <v>1785</v>
      </c>
    </row>
    <row r="1787" spans="1:20" hidden="1">
      <c r="A1787" s="60" t="s">
        <v>2437</v>
      </c>
      <c r="B1787" s="152" t="str">
        <f>IFERROR(VLOOKUP(Proc[[#This Row],[App]],Table2[],3,0),"open")</f>
        <v>ok</v>
      </c>
      <c r="C1787" s="60" t="s">
        <v>369</v>
      </c>
      <c r="D1787" s="152" t="s">
        <v>2441</v>
      </c>
      <c r="E1787" s="152" t="s">
        <v>419</v>
      </c>
      <c r="F1787" s="152" t="s">
        <v>419</v>
      </c>
      <c r="G1787" s="60" t="s">
        <v>400</v>
      </c>
      <c r="H1787" s="56" t="str">
        <f>IF(Proc[[#This Row],[type]]="LFF (MDG-F)",MID(Proc[[#This Row],[Obj]],13,10),"")</f>
        <v/>
      </c>
      <c r="I1787" s="152"/>
      <c r="J1787" s="56" t="b">
        <f>Proc[[#This Row],[Requested]]=Proc[[#This Row],[CurrentParent]]</f>
        <v>1</v>
      </c>
      <c r="K1787" s="152" t="str">
        <f>IF(Proc[[#This Row],[Author]]="Marcela Urrego",VLOOKUP(LEFT(Proc[[#This Row],[Requested]],1),Table3[#All],2,0),VLOOKUP(Proc[[#This Row],[Author]],Table4[],2,0))</f>
        <v>MGF</v>
      </c>
      <c r="L1787" s="56" t="s">
        <v>1970</v>
      </c>
      <c r="M1787" s="58">
        <v>45803.669652777775</v>
      </c>
      <c r="N1787" s="58">
        <v>45806</v>
      </c>
      <c r="O1787" s="58">
        <v>45806</v>
      </c>
      <c r="P1787" s="61" t="str">
        <f ca="1">IF(Proc[[#This Row],[DaysAgeing]]&gt;5,"yep","on track")</f>
        <v>on track</v>
      </c>
      <c r="Q1787" s="2">
        <f ca="1">IF(Proc[[#This Row],[DateClosed]]="",ABS(NETWORKDAYS(Proc[[#This Row],[DateOpened]],TODAY()))-1,ABS(NETWORKDAYS(Proc[[#This Row],[DateOpened]],Proc[[#This Row],[DateClosed]]))-1)</f>
        <v>3</v>
      </c>
      <c r="R1787" s="61" t="s">
        <v>1067</v>
      </c>
      <c r="S1787" s="56"/>
      <c r="T1787" s="153">
        <v>1786</v>
      </c>
    </row>
    <row r="1788" spans="1:20" hidden="1">
      <c r="A1788" s="60" t="s">
        <v>2437</v>
      </c>
      <c r="B1788" s="152" t="str">
        <f>IFERROR(VLOOKUP(Proc[[#This Row],[App]],Table2[],3,0),"open")</f>
        <v>ok</v>
      </c>
      <c r="C1788" s="60" t="s">
        <v>369</v>
      </c>
      <c r="D1788" s="152" t="s">
        <v>2442</v>
      </c>
      <c r="E1788" s="152" t="s">
        <v>419</v>
      </c>
      <c r="F1788" s="152" t="s">
        <v>419</v>
      </c>
      <c r="G1788" s="60" t="s">
        <v>400</v>
      </c>
      <c r="H1788" s="56" t="str">
        <f>IF(Proc[[#This Row],[type]]="LFF (MDG-F)",MID(Proc[[#This Row],[Obj]],13,10),"")</f>
        <v/>
      </c>
      <c r="I1788" s="152"/>
      <c r="J1788" s="56" t="b">
        <f>Proc[[#This Row],[Requested]]=Proc[[#This Row],[CurrentParent]]</f>
        <v>1</v>
      </c>
      <c r="K1788" s="152" t="str">
        <f>IF(Proc[[#This Row],[Author]]="Marcela Urrego",VLOOKUP(LEFT(Proc[[#This Row],[Requested]],1),Table3[#All],2,0),VLOOKUP(Proc[[#This Row],[Author]],Table4[],2,0))</f>
        <v>MGF</v>
      </c>
      <c r="L1788" s="56" t="s">
        <v>1970</v>
      </c>
      <c r="M1788" s="58">
        <v>45803.669652777775</v>
      </c>
      <c r="N1788" s="58">
        <v>45806</v>
      </c>
      <c r="O1788" s="58">
        <v>45806</v>
      </c>
      <c r="P1788" s="61" t="str">
        <f ca="1">IF(Proc[[#This Row],[DaysAgeing]]&gt;5,"yep","on track")</f>
        <v>on track</v>
      </c>
      <c r="Q1788" s="2">
        <f ca="1">IF(Proc[[#This Row],[DateClosed]]="",ABS(NETWORKDAYS(Proc[[#This Row],[DateOpened]],TODAY()))-1,ABS(NETWORKDAYS(Proc[[#This Row],[DateOpened]],Proc[[#This Row],[DateClosed]]))-1)</f>
        <v>3</v>
      </c>
      <c r="R1788" s="61" t="s">
        <v>1067</v>
      </c>
      <c r="S1788" s="56"/>
      <c r="T1788" s="153">
        <v>1787</v>
      </c>
    </row>
    <row r="1789" spans="1:20" hidden="1">
      <c r="A1789" s="60" t="s">
        <v>2437</v>
      </c>
      <c r="B1789" s="152" t="str">
        <f>IFERROR(VLOOKUP(Proc[[#This Row],[App]],Table2[],3,0),"open")</f>
        <v>ok</v>
      </c>
      <c r="C1789" s="60" t="s">
        <v>369</v>
      </c>
      <c r="D1789" s="152" t="s">
        <v>2443</v>
      </c>
      <c r="E1789" s="152" t="s">
        <v>419</v>
      </c>
      <c r="F1789" s="152" t="s">
        <v>419</v>
      </c>
      <c r="G1789" s="60" t="s">
        <v>400</v>
      </c>
      <c r="H1789" s="56" t="str">
        <f>IF(Proc[[#This Row],[type]]="LFF (MDG-F)",MID(Proc[[#This Row],[Obj]],13,10),"")</f>
        <v/>
      </c>
      <c r="I1789" s="152"/>
      <c r="J1789" s="56" t="b">
        <f>Proc[[#This Row],[Requested]]=Proc[[#This Row],[CurrentParent]]</f>
        <v>1</v>
      </c>
      <c r="K1789" s="152" t="str">
        <f>IF(Proc[[#This Row],[Author]]="Marcela Urrego",VLOOKUP(LEFT(Proc[[#This Row],[Requested]],1),Table3[#All],2,0),VLOOKUP(Proc[[#This Row],[Author]],Table4[],2,0))</f>
        <v>MGF</v>
      </c>
      <c r="L1789" s="56" t="s">
        <v>1970</v>
      </c>
      <c r="M1789" s="58">
        <v>45803.669652777775</v>
      </c>
      <c r="N1789" s="58">
        <v>45806</v>
      </c>
      <c r="O1789" s="58">
        <v>45806</v>
      </c>
      <c r="P1789" s="61" t="str">
        <f ca="1">IF(Proc[[#This Row],[DaysAgeing]]&gt;5,"yep","on track")</f>
        <v>on track</v>
      </c>
      <c r="Q1789" s="2">
        <f ca="1">IF(Proc[[#This Row],[DateClosed]]="",ABS(NETWORKDAYS(Proc[[#This Row],[DateOpened]],TODAY()))-1,ABS(NETWORKDAYS(Proc[[#This Row],[DateOpened]],Proc[[#This Row],[DateClosed]]))-1)</f>
        <v>3</v>
      </c>
      <c r="R1789" s="61" t="s">
        <v>1067</v>
      </c>
      <c r="S1789" s="56"/>
      <c r="T1789" s="153">
        <v>1788</v>
      </c>
    </row>
    <row r="1790" spans="1:20" hidden="1">
      <c r="A1790" t="s">
        <v>2446</v>
      </c>
      <c r="B1790" s="152" t="str">
        <f>IFERROR(VLOOKUP(Proc[[#This Row],[App]],Table2[],3,0),"open")</f>
        <v>ok</v>
      </c>
      <c r="C1790" s="60" t="s">
        <v>369</v>
      </c>
      <c r="D1790" s="152" t="s">
        <v>8841</v>
      </c>
      <c r="E1790" s="152" t="s">
        <v>2444</v>
      </c>
      <c r="F1790" s="152" t="s">
        <v>2444</v>
      </c>
      <c r="G1790" s="60" t="s">
        <v>400</v>
      </c>
      <c r="H1790" s="56" t="str">
        <f>IF(Proc[[#This Row],[type]]="LFF (MDG-F)",MID(Proc[[#This Row],[Obj]],13,10),"")</f>
        <v/>
      </c>
      <c r="I1790" s="152"/>
      <c r="J1790" s="56" t="b">
        <f>Proc[[#This Row],[Requested]]=Proc[[#This Row],[CurrentParent]]</f>
        <v>1</v>
      </c>
      <c r="K1790" s="152" t="str">
        <f>IF(Proc[[#This Row],[Author]]="Marcela Urrego",VLOOKUP(LEFT(Proc[[#This Row],[Requested]],1),Table3[#All],2,0),VLOOKUP(Proc[[#This Row],[Author]],Table4[],2,0))</f>
        <v>HC</v>
      </c>
      <c r="L1790" s="56" t="s">
        <v>1970</v>
      </c>
      <c r="M1790" s="58">
        <v>45805.839305555557</v>
      </c>
      <c r="N1790" s="58">
        <v>45807</v>
      </c>
      <c r="O1790" s="58">
        <v>45807</v>
      </c>
      <c r="P1790" s="61" t="str">
        <f ca="1">IF(Proc[[#This Row],[DaysAgeing]]&gt;5,"yep","on track")</f>
        <v>on track</v>
      </c>
      <c r="Q1790" s="2">
        <f ca="1">IF(Proc[[#This Row],[DateClosed]]="",ABS(NETWORKDAYS(Proc[[#This Row],[DateOpened]],TODAY()))-1,ABS(NETWORKDAYS(Proc[[#This Row],[DateOpened]],Proc[[#This Row],[DateClosed]]))-1)</f>
        <v>2</v>
      </c>
      <c r="R1790" s="61" t="s">
        <v>1005</v>
      </c>
      <c r="S1790" s="56"/>
      <c r="T1790" s="153">
        <v>1789</v>
      </c>
    </row>
    <row r="1791" spans="1:20" hidden="1">
      <c r="A1791" s="60" t="s">
        <v>2446</v>
      </c>
      <c r="B1791" s="111" t="str">
        <f>IFERROR(VLOOKUP(Proc[[#This Row],[App]],Table2[],3,0),"open")</f>
        <v>ok</v>
      </c>
      <c r="C1791" s="60" t="s">
        <v>369</v>
      </c>
      <c r="D1791" s="152" t="s">
        <v>8842</v>
      </c>
      <c r="E1791" s="152" t="s">
        <v>2445</v>
      </c>
      <c r="F1791" s="85" t="s">
        <v>2445</v>
      </c>
      <c r="G1791" s="60" t="s">
        <v>400</v>
      </c>
      <c r="H1791" s="56" t="str">
        <f>IF(Proc[[#This Row],[type]]="LFF (MDG-F)",MID(Proc[[#This Row],[Obj]],13,10),"")</f>
        <v/>
      </c>
      <c r="I1791" s="152"/>
      <c r="J1791" s="56" t="b">
        <f>Proc[[#This Row],[Requested]]=Proc[[#This Row],[CurrentParent]]</f>
        <v>1</v>
      </c>
      <c r="K1791" s="107" t="str">
        <f>IF(Proc[[#This Row],[Author]]="Marcela Urrego",VLOOKUP(LEFT(Proc[[#This Row],[Requested]],1),Table3[#All],2,0),VLOOKUP(Proc[[#This Row],[Author]],Table4[],2,0))</f>
        <v>HC</v>
      </c>
      <c r="L1791" s="153" t="s">
        <v>1970</v>
      </c>
      <c r="M1791" s="58">
        <v>45805.839305555557</v>
      </c>
      <c r="N1791" s="58">
        <v>45807</v>
      </c>
      <c r="O1791" s="58">
        <v>45807</v>
      </c>
      <c r="P1791" s="61" t="str">
        <f ca="1">IF(Proc[[#This Row],[DaysAgeing]]&gt;5,"yep","on track")</f>
        <v>on track</v>
      </c>
      <c r="Q1791" s="2">
        <f ca="1">IF(Proc[[#This Row],[DateClosed]]="",ABS(NETWORKDAYS(Proc[[#This Row],[DateOpened]],TODAY()))-1,ABS(NETWORKDAYS(Proc[[#This Row],[DateOpened]],Proc[[#This Row],[DateClosed]]))-1)</f>
        <v>2</v>
      </c>
      <c r="R1791" s="61" t="s">
        <v>1005</v>
      </c>
      <c r="S1791" s="56"/>
      <c r="T1791" s="153">
        <v>1790</v>
      </c>
    </row>
    <row r="1792" spans="1:20" hidden="1">
      <c r="A1792" s="60" t="s">
        <v>2446</v>
      </c>
      <c r="B1792" s="111" t="str">
        <f>IFERROR(VLOOKUP(Proc[[#This Row],[App]],Table2[],3,0),"open")</f>
        <v>ok</v>
      </c>
      <c r="C1792" s="60" t="s">
        <v>369</v>
      </c>
      <c r="D1792" s="152" t="s">
        <v>8843</v>
      </c>
      <c r="E1792" s="152" t="s">
        <v>2445</v>
      </c>
      <c r="F1792" s="152" t="s">
        <v>2445</v>
      </c>
      <c r="G1792" s="60" t="s">
        <v>400</v>
      </c>
      <c r="H1792" s="56" t="str">
        <f>IF(Proc[[#This Row],[type]]="LFF (MDG-F)",MID(Proc[[#This Row],[Obj]],13,10),"")</f>
        <v/>
      </c>
      <c r="I1792" s="152"/>
      <c r="J1792" s="56" t="b">
        <f>Proc[[#This Row],[Requested]]=Proc[[#This Row],[CurrentParent]]</f>
        <v>1</v>
      </c>
      <c r="K1792" s="107" t="str">
        <f>IF(Proc[[#This Row],[Author]]="Marcela Urrego",VLOOKUP(LEFT(Proc[[#This Row],[Requested]],1),Table3[#All],2,0),VLOOKUP(Proc[[#This Row],[Author]],Table4[],2,0))</f>
        <v>HC</v>
      </c>
      <c r="L1792" s="56" t="s">
        <v>1970</v>
      </c>
      <c r="M1792" s="58">
        <v>45805.839305555557</v>
      </c>
      <c r="N1792" s="58">
        <v>45807</v>
      </c>
      <c r="O1792" s="58">
        <v>45807</v>
      </c>
      <c r="P1792" s="61" t="str">
        <f ca="1">IF(Proc[[#This Row],[DaysAgeing]]&gt;5,"yep","on track")</f>
        <v>on track</v>
      </c>
      <c r="Q1792" s="2">
        <f ca="1">IF(Proc[[#This Row],[DateClosed]]="",ABS(NETWORKDAYS(Proc[[#This Row],[DateOpened]],TODAY()))-1,ABS(NETWORKDAYS(Proc[[#This Row],[DateOpened]],Proc[[#This Row],[DateClosed]]))-1)</f>
        <v>2</v>
      </c>
      <c r="R1792" s="61" t="s">
        <v>1005</v>
      </c>
      <c r="S1792" s="56"/>
      <c r="T1792" s="153">
        <v>1791</v>
      </c>
    </row>
    <row r="1793" spans="1:20" hidden="1">
      <c r="A1793" t="s">
        <v>2447</v>
      </c>
      <c r="B1793" s="111" t="str">
        <f>IFERROR(VLOOKUP(Proc[[#This Row],[App]],Table2[],3,0),"open")</f>
        <v>ok</v>
      </c>
      <c r="C1793" t="s">
        <v>369</v>
      </c>
      <c r="D1793" s="152" t="s">
        <v>2448</v>
      </c>
      <c r="E1793" s="152" t="s">
        <v>2449</v>
      </c>
      <c r="F1793" s="152" t="s">
        <v>2449</v>
      </c>
      <c r="G1793" t="s">
        <v>400</v>
      </c>
      <c r="H1793" s="56" t="str">
        <f>IF(Proc[[#This Row],[type]]="LFF (MDG-F)",MID(Proc[[#This Row],[Obj]],13,10),"")</f>
        <v/>
      </c>
      <c r="I1793" s="152"/>
      <c r="J1793" s="56" t="b">
        <f>Proc[[#This Row],[Requested]]=Proc[[#This Row],[CurrentParent]]</f>
        <v>1</v>
      </c>
      <c r="K1793" s="107" t="str">
        <f>IF(Proc[[#This Row],[Author]]="Marcela Urrego",VLOOKUP(LEFT(Proc[[#This Row],[Requested]],1),Table3[#All],2,0),VLOOKUP(Proc[[#This Row],[Author]],Table4[],2,0))</f>
        <v>HC</v>
      </c>
      <c r="L1793" s="56" t="s">
        <v>1970</v>
      </c>
      <c r="M1793" s="58">
        <v>45806.431597222225</v>
      </c>
      <c r="N1793" s="58">
        <v>45810</v>
      </c>
      <c r="O1793" s="58">
        <v>45810</v>
      </c>
      <c r="P1793" s="61" t="str">
        <f ca="1">IF(Proc[[#This Row],[DaysAgeing]]&gt;5,"yep","on track")</f>
        <v>on track</v>
      </c>
      <c r="Q1793" s="2">
        <f ca="1">IF(Proc[[#This Row],[DateClosed]]="",ABS(NETWORKDAYS(Proc[[#This Row],[DateOpened]],TODAY()))-1,ABS(NETWORKDAYS(Proc[[#This Row],[DateOpened]],Proc[[#This Row],[DateClosed]]))-1)</f>
        <v>2</v>
      </c>
      <c r="R1793" s="61" t="s">
        <v>477</v>
      </c>
      <c r="S1793" s="56"/>
      <c r="T1793" s="153">
        <v>1792</v>
      </c>
    </row>
    <row r="1794" spans="1:20" hidden="1">
      <c r="A1794" s="60" t="s">
        <v>2447</v>
      </c>
      <c r="B1794" s="111" t="str">
        <f>IFERROR(VLOOKUP(Proc[[#This Row],[App]],Table2[],3,0),"open")</f>
        <v>ok</v>
      </c>
      <c r="C1794" s="60" t="s">
        <v>369</v>
      </c>
      <c r="D1794" s="152" t="s">
        <v>2450</v>
      </c>
      <c r="E1794" s="152" t="s">
        <v>2449</v>
      </c>
      <c r="F1794" s="152" t="s">
        <v>2449</v>
      </c>
      <c r="G1794" s="60" t="s">
        <v>400</v>
      </c>
      <c r="H1794" s="56" t="str">
        <f>IF(Proc[[#This Row],[type]]="LFF (MDG-F)",MID(Proc[[#This Row],[Obj]],13,10),"")</f>
        <v/>
      </c>
      <c r="I1794" s="152"/>
      <c r="J1794" s="56" t="b">
        <f>Proc[[#This Row],[Requested]]=Proc[[#This Row],[CurrentParent]]</f>
        <v>1</v>
      </c>
      <c r="K1794" s="107" t="str">
        <f>IF(Proc[[#This Row],[Author]]="Marcela Urrego",VLOOKUP(LEFT(Proc[[#This Row],[Requested]],1),Table3[#All],2,0),VLOOKUP(Proc[[#This Row],[Author]],Table4[],2,0))</f>
        <v>HC</v>
      </c>
      <c r="L1794" s="91" t="s">
        <v>1970</v>
      </c>
      <c r="M1794" s="58">
        <v>45806.431597222225</v>
      </c>
      <c r="N1794" s="58">
        <v>45810</v>
      </c>
      <c r="O1794" s="58">
        <v>45810</v>
      </c>
      <c r="P1794" s="61" t="str">
        <f ca="1">IF(Proc[[#This Row],[DaysAgeing]]&gt;5,"yep","on track")</f>
        <v>on track</v>
      </c>
      <c r="Q1794" s="2">
        <f ca="1">IF(Proc[[#This Row],[DateClosed]]="",ABS(NETWORKDAYS(Proc[[#This Row],[DateOpened]],TODAY()))-1,ABS(NETWORKDAYS(Proc[[#This Row],[DateOpened]],Proc[[#This Row],[DateClosed]]))-1)</f>
        <v>2</v>
      </c>
      <c r="R1794" s="61" t="s">
        <v>477</v>
      </c>
      <c r="S1794" s="56"/>
      <c r="T1794" s="153">
        <v>1793</v>
      </c>
    </row>
    <row r="1795" spans="1:20" hidden="1">
      <c r="A1795" s="60" t="s">
        <v>2447</v>
      </c>
      <c r="B1795" s="152" t="str">
        <f>IFERROR(VLOOKUP(Proc[[#This Row],[App]],Table2[],3,0),"open")</f>
        <v>ok</v>
      </c>
      <c r="C1795" s="60" t="s">
        <v>369</v>
      </c>
      <c r="D1795" s="152" t="s">
        <v>2451</v>
      </c>
      <c r="E1795" s="152" t="s">
        <v>2449</v>
      </c>
      <c r="F1795" s="152" t="s">
        <v>2449</v>
      </c>
      <c r="G1795" s="60" t="s">
        <v>400</v>
      </c>
      <c r="H1795" s="56" t="str">
        <f>IF(Proc[[#This Row],[type]]="LFF (MDG-F)",MID(Proc[[#This Row],[Obj]],13,10),"")</f>
        <v/>
      </c>
      <c r="I1795" s="152"/>
      <c r="J1795" s="56" t="b">
        <f>Proc[[#This Row],[Requested]]=Proc[[#This Row],[CurrentParent]]</f>
        <v>1</v>
      </c>
      <c r="K1795" s="152" t="str">
        <f>IF(Proc[[#This Row],[Author]]="Marcela Urrego",VLOOKUP(LEFT(Proc[[#This Row],[Requested]],1),Table3[#All],2,0),VLOOKUP(Proc[[#This Row],[Author]],Table4[],2,0))</f>
        <v>HC</v>
      </c>
      <c r="L1795" s="91" t="s">
        <v>1970</v>
      </c>
      <c r="M1795" s="58">
        <v>45806.431597222225</v>
      </c>
      <c r="N1795" s="58">
        <v>45810</v>
      </c>
      <c r="O1795" s="58">
        <v>45810</v>
      </c>
      <c r="P1795" s="61" t="str">
        <f ca="1">IF(Proc[[#This Row],[DaysAgeing]]&gt;5,"yep","on track")</f>
        <v>on track</v>
      </c>
      <c r="Q1795" s="2">
        <f ca="1">IF(Proc[[#This Row],[DateClosed]]="",ABS(NETWORKDAYS(Proc[[#This Row],[DateOpened]],TODAY()))-1,ABS(NETWORKDAYS(Proc[[#This Row],[DateOpened]],Proc[[#This Row],[DateClosed]]))-1)</f>
        <v>2</v>
      </c>
      <c r="R1795" s="61" t="s">
        <v>477</v>
      </c>
      <c r="S1795" s="56"/>
      <c r="T1795" s="153">
        <v>1794</v>
      </c>
    </row>
    <row r="1796" spans="1:20" hidden="1">
      <c r="A1796" s="60" t="s">
        <v>2447</v>
      </c>
      <c r="B1796" s="152" t="str">
        <f>IFERROR(VLOOKUP(Proc[[#This Row],[App]],Table2[],3,0),"open")</f>
        <v>ok</v>
      </c>
      <c r="C1796" s="60" t="s">
        <v>369</v>
      </c>
      <c r="D1796" s="152" t="s">
        <v>2452</v>
      </c>
      <c r="E1796" s="152" t="s">
        <v>2449</v>
      </c>
      <c r="F1796" s="152" t="s">
        <v>2449</v>
      </c>
      <c r="G1796" s="60" t="s">
        <v>400</v>
      </c>
      <c r="H1796" s="56" t="str">
        <f>IF(Proc[[#This Row],[type]]="LFF (MDG-F)",MID(Proc[[#This Row],[Obj]],13,10),"")</f>
        <v/>
      </c>
      <c r="I1796" s="152"/>
      <c r="J1796" s="56" t="b">
        <f>Proc[[#This Row],[Requested]]=Proc[[#This Row],[CurrentParent]]</f>
        <v>1</v>
      </c>
      <c r="K1796" s="152" t="str">
        <f>IF(Proc[[#This Row],[Author]]="Marcela Urrego",VLOOKUP(LEFT(Proc[[#This Row],[Requested]],1),Table3[#All],2,0),VLOOKUP(Proc[[#This Row],[Author]],Table4[],2,0))</f>
        <v>HC</v>
      </c>
      <c r="L1796" s="91" t="s">
        <v>1970</v>
      </c>
      <c r="M1796" s="58">
        <v>45806.431597222225</v>
      </c>
      <c r="N1796" s="58">
        <v>45810</v>
      </c>
      <c r="O1796" s="58">
        <v>45810</v>
      </c>
      <c r="P1796" s="61" t="str">
        <f ca="1">IF(Proc[[#This Row],[DaysAgeing]]&gt;5,"yep","on track")</f>
        <v>on track</v>
      </c>
      <c r="Q1796" s="2">
        <f ca="1">IF(Proc[[#This Row],[DateClosed]]="",ABS(NETWORKDAYS(Proc[[#This Row],[DateOpened]],TODAY()))-1,ABS(NETWORKDAYS(Proc[[#This Row],[DateOpened]],Proc[[#This Row],[DateClosed]]))-1)</f>
        <v>2</v>
      </c>
      <c r="R1796" s="61" t="s">
        <v>477</v>
      </c>
      <c r="S1796" s="56"/>
      <c r="T1796" s="153">
        <v>1795</v>
      </c>
    </row>
    <row r="1797" spans="1:20" hidden="1">
      <c r="A1797" s="60" t="s">
        <v>2447</v>
      </c>
      <c r="B1797" s="152" t="str">
        <f>IFERROR(VLOOKUP(Proc[[#This Row],[App]],Table2[],3,0),"open")</f>
        <v>ok</v>
      </c>
      <c r="C1797" s="60" t="s">
        <v>369</v>
      </c>
      <c r="D1797" s="152" t="s">
        <v>8844</v>
      </c>
      <c r="E1797" s="152" t="s">
        <v>2449</v>
      </c>
      <c r="F1797" s="152" t="s">
        <v>2449</v>
      </c>
      <c r="G1797" s="60" t="s">
        <v>400</v>
      </c>
      <c r="H1797" s="56" t="str">
        <f>IF(Proc[[#This Row],[type]]="LFF (MDG-F)",MID(Proc[[#This Row],[Obj]],13,10),"")</f>
        <v/>
      </c>
      <c r="I1797" s="152"/>
      <c r="J1797" s="56" t="b">
        <f>Proc[[#This Row],[Requested]]=Proc[[#This Row],[CurrentParent]]</f>
        <v>1</v>
      </c>
      <c r="K1797" s="152" t="str">
        <f>IF(Proc[[#This Row],[Author]]="Marcela Urrego",VLOOKUP(LEFT(Proc[[#This Row],[Requested]],1),Table3[#All],2,0),VLOOKUP(Proc[[#This Row],[Author]],Table4[],2,0))</f>
        <v>HC</v>
      </c>
      <c r="L1797" s="91" t="s">
        <v>1970</v>
      </c>
      <c r="M1797" s="58">
        <v>45806.431597222225</v>
      </c>
      <c r="N1797" s="58">
        <v>45810</v>
      </c>
      <c r="O1797" s="58">
        <v>45810</v>
      </c>
      <c r="P1797" s="61" t="str">
        <f ca="1">IF(Proc[[#This Row],[DaysAgeing]]&gt;5,"yep","on track")</f>
        <v>on track</v>
      </c>
      <c r="Q1797" s="2">
        <f ca="1">IF(Proc[[#This Row],[DateClosed]]="",ABS(NETWORKDAYS(Proc[[#This Row],[DateOpened]],TODAY()))-1,ABS(NETWORKDAYS(Proc[[#This Row],[DateOpened]],Proc[[#This Row],[DateClosed]]))-1)</f>
        <v>2</v>
      </c>
      <c r="R1797" s="61" t="s">
        <v>477</v>
      </c>
      <c r="S1797" s="56"/>
      <c r="T1797" s="153">
        <v>1796</v>
      </c>
    </row>
    <row r="1798" spans="1:20" hidden="1">
      <c r="A1798" s="60" t="s">
        <v>2447</v>
      </c>
      <c r="B1798" s="111" t="str">
        <f>IFERROR(VLOOKUP(Proc[[#This Row],[App]],Table2[],3,0),"open")</f>
        <v>ok</v>
      </c>
      <c r="C1798" s="60" t="s">
        <v>369</v>
      </c>
      <c r="D1798" s="152" t="s">
        <v>2453</v>
      </c>
      <c r="E1798" s="152" t="s">
        <v>2449</v>
      </c>
      <c r="F1798" s="152" t="s">
        <v>2449</v>
      </c>
      <c r="G1798" s="60" t="s">
        <v>400</v>
      </c>
      <c r="H1798" s="56" t="str">
        <f>IF(Proc[[#This Row],[type]]="LFF (MDG-F)",MID(Proc[[#This Row],[Obj]],13,10),"")</f>
        <v/>
      </c>
      <c r="I1798" s="152"/>
      <c r="J1798" s="56" t="b">
        <f>Proc[[#This Row],[Requested]]=Proc[[#This Row],[CurrentParent]]</f>
        <v>1</v>
      </c>
      <c r="K1798" s="107" t="str">
        <f>IF(Proc[[#This Row],[Author]]="Marcela Urrego",VLOOKUP(LEFT(Proc[[#This Row],[Requested]],1),Table3[#All],2,0),VLOOKUP(Proc[[#This Row],[Author]],Table4[],2,0))</f>
        <v>HC</v>
      </c>
      <c r="L1798" s="91" t="s">
        <v>1970</v>
      </c>
      <c r="M1798" s="58">
        <v>45806.431597222225</v>
      </c>
      <c r="N1798" s="58">
        <v>45810</v>
      </c>
      <c r="O1798" s="58">
        <v>45810</v>
      </c>
      <c r="P1798" s="61" t="str">
        <f ca="1">IF(Proc[[#This Row],[DaysAgeing]]&gt;5,"yep","on track")</f>
        <v>on track</v>
      </c>
      <c r="Q1798" s="2">
        <f ca="1">IF(Proc[[#This Row],[DateClosed]]="",ABS(NETWORKDAYS(Proc[[#This Row],[DateOpened]],TODAY()))-1,ABS(NETWORKDAYS(Proc[[#This Row],[DateOpened]],Proc[[#This Row],[DateClosed]]))-1)</f>
        <v>2</v>
      </c>
      <c r="R1798" s="61" t="s">
        <v>477</v>
      </c>
      <c r="S1798" s="56"/>
      <c r="T1798" s="153">
        <v>1797</v>
      </c>
    </row>
    <row r="1799" spans="1:20" hidden="1">
      <c r="A1799" t="s">
        <v>2454</v>
      </c>
      <c r="B1799" s="111" t="str">
        <f>IFERROR(VLOOKUP(Proc[[#This Row],[App]],Table2[],3,0),"open")</f>
        <v>ok</v>
      </c>
      <c r="C1799" s="60" t="s">
        <v>369</v>
      </c>
      <c r="D1799" s="152" t="s">
        <v>8845</v>
      </c>
      <c r="E1799" s="152" t="s">
        <v>2455</v>
      </c>
      <c r="F1799" s="152" t="s">
        <v>2455</v>
      </c>
      <c r="G1799" s="60" t="s">
        <v>400</v>
      </c>
      <c r="H1799" s="56" t="str">
        <f>IF(Proc[[#This Row],[type]]="LFF (MDG-F)",MID(Proc[[#This Row],[Obj]],13,10),"")</f>
        <v/>
      </c>
      <c r="I1799" s="152"/>
      <c r="J1799" s="56" t="b">
        <f>Proc[[#This Row],[Requested]]=Proc[[#This Row],[CurrentParent]]</f>
        <v>1</v>
      </c>
      <c r="K1799" s="107" t="str">
        <f>IF(Proc[[#This Row],[Author]]="Marcela Urrego",VLOOKUP(LEFT(Proc[[#This Row],[Requested]],1),Table3[#All],2,0),VLOOKUP(Proc[[#This Row],[Author]],Table4[],2,0))</f>
        <v>LS</v>
      </c>
      <c r="L1799" s="91" t="s">
        <v>1970</v>
      </c>
      <c r="M1799" s="58">
        <v>45806.445231481484</v>
      </c>
      <c r="N1799" s="58">
        <v>45810</v>
      </c>
      <c r="O1799" s="58">
        <v>45810</v>
      </c>
      <c r="P1799" s="61" t="str">
        <f ca="1">IF(Proc[[#This Row],[DaysAgeing]]&gt;5,"yep","on track")</f>
        <v>on track</v>
      </c>
      <c r="Q1799" s="2">
        <f ca="1">IF(Proc[[#This Row],[DateClosed]]="",ABS(NETWORKDAYS(Proc[[#This Row],[DateOpened]],TODAY()))-1,ABS(NETWORKDAYS(Proc[[#This Row],[DateOpened]],Proc[[#This Row],[DateClosed]]))-1)</f>
        <v>2</v>
      </c>
      <c r="R1799" s="61" t="s">
        <v>964</v>
      </c>
      <c r="S1799" s="56"/>
      <c r="T1799" s="153">
        <v>1798</v>
      </c>
    </row>
    <row r="1800" spans="1:20" hidden="1">
      <c r="A1800" s="60" t="s">
        <v>2454</v>
      </c>
      <c r="B1800" s="111" t="str">
        <f>IFERROR(VLOOKUP(Proc[[#This Row],[App]],Table2[],3,0),"open")</f>
        <v>ok</v>
      </c>
      <c r="C1800" s="60" t="s">
        <v>369</v>
      </c>
      <c r="D1800" s="152" t="s">
        <v>8846</v>
      </c>
      <c r="E1800" s="152" t="s">
        <v>2456</v>
      </c>
      <c r="F1800" s="152" t="s">
        <v>2456</v>
      </c>
      <c r="G1800" s="60" t="s">
        <v>400</v>
      </c>
      <c r="H1800" s="56" t="str">
        <f>IF(Proc[[#This Row],[type]]="LFF (MDG-F)",MID(Proc[[#This Row],[Obj]],13,10),"")</f>
        <v/>
      </c>
      <c r="I1800" s="152"/>
      <c r="J1800" s="56" t="b">
        <f>Proc[[#This Row],[Requested]]=Proc[[#This Row],[CurrentParent]]</f>
        <v>1</v>
      </c>
      <c r="K1800" s="107" t="str">
        <f>IF(Proc[[#This Row],[Author]]="Marcela Urrego",VLOOKUP(LEFT(Proc[[#This Row],[Requested]],1),Table3[#All],2,0),VLOOKUP(Proc[[#This Row],[Author]],Table4[],2,0))</f>
        <v>LS</v>
      </c>
      <c r="L1800" s="91" t="s">
        <v>1970</v>
      </c>
      <c r="M1800" s="58">
        <v>45806.445231481484</v>
      </c>
      <c r="N1800" s="58">
        <v>45810</v>
      </c>
      <c r="O1800" s="58">
        <v>45810</v>
      </c>
      <c r="P1800" s="61" t="str">
        <f ca="1">IF(Proc[[#This Row],[DaysAgeing]]&gt;5,"yep","on track")</f>
        <v>on track</v>
      </c>
      <c r="Q1800" s="2">
        <f ca="1">IF(Proc[[#This Row],[DateClosed]]="",ABS(NETWORKDAYS(Proc[[#This Row],[DateOpened]],TODAY()))-1,ABS(NETWORKDAYS(Proc[[#This Row],[DateOpened]],Proc[[#This Row],[DateClosed]]))-1)</f>
        <v>2</v>
      </c>
      <c r="R1800" s="61" t="s">
        <v>964</v>
      </c>
      <c r="S1800" s="56"/>
      <c r="T1800" s="153">
        <v>1799</v>
      </c>
    </row>
    <row r="1801" spans="1:20" hidden="1">
      <c r="A1801" s="60" t="s">
        <v>2454</v>
      </c>
      <c r="B1801" s="111" t="str">
        <f>IFERROR(VLOOKUP(Proc[[#This Row],[App]],Table2[],3,0),"open")</f>
        <v>ok</v>
      </c>
      <c r="C1801" s="60" t="s">
        <v>369</v>
      </c>
      <c r="D1801" s="152" t="s">
        <v>8847</v>
      </c>
      <c r="E1801" s="152" t="s">
        <v>2457</v>
      </c>
      <c r="F1801" s="152" t="s">
        <v>2457</v>
      </c>
      <c r="G1801" s="60" t="s">
        <v>400</v>
      </c>
      <c r="H1801" s="56" t="str">
        <f>IF(Proc[[#This Row],[type]]="LFF (MDG-F)",MID(Proc[[#This Row],[Obj]],13,10),"")</f>
        <v/>
      </c>
      <c r="I1801" s="152"/>
      <c r="J1801" s="56" t="b">
        <f>Proc[[#This Row],[Requested]]=Proc[[#This Row],[CurrentParent]]</f>
        <v>1</v>
      </c>
      <c r="K1801" s="107" t="str">
        <f>IF(Proc[[#This Row],[Author]]="Marcela Urrego",VLOOKUP(LEFT(Proc[[#This Row],[Requested]],1),Table3[#All],2,0),VLOOKUP(Proc[[#This Row],[Author]],Table4[],2,0))</f>
        <v>LS</v>
      </c>
      <c r="L1801" s="91" t="s">
        <v>1970</v>
      </c>
      <c r="M1801" s="58">
        <v>45806.445231481484</v>
      </c>
      <c r="N1801" s="58">
        <v>45810</v>
      </c>
      <c r="O1801" s="58">
        <v>45810</v>
      </c>
      <c r="P1801" s="61" t="str">
        <f ca="1">IF(Proc[[#This Row],[DaysAgeing]]&gt;5,"yep","on track")</f>
        <v>on track</v>
      </c>
      <c r="Q1801" s="2">
        <f ca="1">IF(Proc[[#This Row],[DateClosed]]="",ABS(NETWORKDAYS(Proc[[#This Row],[DateOpened]],TODAY()))-1,ABS(NETWORKDAYS(Proc[[#This Row],[DateOpened]],Proc[[#This Row],[DateClosed]]))-1)</f>
        <v>2</v>
      </c>
      <c r="R1801" s="61" t="s">
        <v>964</v>
      </c>
      <c r="S1801" s="56"/>
      <c r="T1801" s="153">
        <v>1800</v>
      </c>
    </row>
    <row r="1802" spans="1:20" hidden="1">
      <c r="A1802" s="60" t="s">
        <v>2454</v>
      </c>
      <c r="B1802" s="111" t="str">
        <f>IFERROR(VLOOKUP(Proc[[#This Row],[App]],Table2[],3,0),"open")</f>
        <v>ok</v>
      </c>
      <c r="C1802" s="60" t="s">
        <v>369</v>
      </c>
      <c r="D1802" s="152" t="s">
        <v>8848</v>
      </c>
      <c r="E1802" s="152" t="s">
        <v>1724</v>
      </c>
      <c r="F1802" s="152" t="s">
        <v>1724</v>
      </c>
      <c r="G1802" s="60" t="s">
        <v>400</v>
      </c>
      <c r="H1802" s="56" t="str">
        <f>IF(Proc[[#This Row],[type]]="LFF (MDG-F)",MID(Proc[[#This Row],[Obj]],13,10),"")</f>
        <v/>
      </c>
      <c r="I1802" s="152"/>
      <c r="J1802" s="56" t="b">
        <f>Proc[[#This Row],[Requested]]=Proc[[#This Row],[CurrentParent]]</f>
        <v>1</v>
      </c>
      <c r="K1802" s="107" t="str">
        <f>IF(Proc[[#This Row],[Author]]="Marcela Urrego",VLOOKUP(LEFT(Proc[[#This Row],[Requested]],1),Table3[#All],2,0),VLOOKUP(Proc[[#This Row],[Author]],Table4[],2,0))</f>
        <v>LS</v>
      </c>
      <c r="L1802" s="91" t="s">
        <v>1970</v>
      </c>
      <c r="M1802" s="58">
        <v>45806.445231481484</v>
      </c>
      <c r="N1802" s="58">
        <v>45810</v>
      </c>
      <c r="O1802" s="58">
        <v>45810</v>
      </c>
      <c r="P1802" s="61" t="str">
        <f ca="1">IF(Proc[[#This Row],[DaysAgeing]]&gt;5,"yep","on track")</f>
        <v>on track</v>
      </c>
      <c r="Q1802" s="2">
        <f ca="1">IF(Proc[[#This Row],[DateClosed]]="",ABS(NETWORKDAYS(Proc[[#This Row],[DateOpened]],TODAY()))-1,ABS(NETWORKDAYS(Proc[[#This Row],[DateOpened]],Proc[[#This Row],[DateClosed]]))-1)</f>
        <v>2</v>
      </c>
      <c r="R1802" s="61" t="s">
        <v>964</v>
      </c>
      <c r="S1802" s="56"/>
      <c r="T1802" s="153">
        <v>1801</v>
      </c>
    </row>
    <row r="1803" spans="1:20" hidden="1">
      <c r="A1803" s="60" t="s">
        <v>2454</v>
      </c>
      <c r="B1803" s="111" t="str">
        <f>IFERROR(VLOOKUP(Proc[[#This Row],[App]],Table2[],3,0),"open")</f>
        <v>ok</v>
      </c>
      <c r="C1803" s="60" t="s">
        <v>369</v>
      </c>
      <c r="D1803" s="152" t="s">
        <v>8849</v>
      </c>
      <c r="E1803" s="152" t="s">
        <v>1528</v>
      </c>
      <c r="F1803" s="152" t="s">
        <v>1528</v>
      </c>
      <c r="G1803" s="60" t="s">
        <v>400</v>
      </c>
      <c r="H1803" s="56" t="str">
        <f>IF(Proc[[#This Row],[type]]="LFF (MDG-F)",MID(Proc[[#This Row],[Obj]],13,10),"")</f>
        <v/>
      </c>
      <c r="I1803" s="152"/>
      <c r="J1803" s="56" t="b">
        <f>Proc[[#This Row],[Requested]]=Proc[[#This Row],[CurrentParent]]</f>
        <v>1</v>
      </c>
      <c r="K1803" s="107" t="str">
        <f>IF(Proc[[#This Row],[Author]]="Marcela Urrego",VLOOKUP(LEFT(Proc[[#This Row],[Requested]],1),Table3[#All],2,0),VLOOKUP(Proc[[#This Row],[Author]],Table4[],2,0))</f>
        <v>LS</v>
      </c>
      <c r="L1803" s="91" t="s">
        <v>1970</v>
      </c>
      <c r="M1803" s="58">
        <v>45806.445231481484</v>
      </c>
      <c r="N1803" s="58">
        <v>45810</v>
      </c>
      <c r="O1803" s="58">
        <v>45810</v>
      </c>
      <c r="P1803" s="61" t="str">
        <f ca="1">IF(Proc[[#This Row],[DaysAgeing]]&gt;5,"yep","on track")</f>
        <v>on track</v>
      </c>
      <c r="Q1803" s="2">
        <f ca="1">IF(Proc[[#This Row],[DateClosed]]="",ABS(NETWORKDAYS(Proc[[#This Row],[DateOpened]],TODAY()))-1,ABS(NETWORKDAYS(Proc[[#This Row],[DateOpened]],Proc[[#This Row],[DateClosed]]))-1)</f>
        <v>2</v>
      </c>
      <c r="R1803" s="61" t="s">
        <v>964</v>
      </c>
      <c r="S1803" s="56"/>
      <c r="T1803" s="153">
        <v>1802</v>
      </c>
    </row>
    <row r="1804" spans="1:20" hidden="1">
      <c r="A1804" t="s">
        <v>2460</v>
      </c>
      <c r="B1804" s="111" t="str">
        <f>IFERROR(VLOOKUP(Proc[[#This Row],[App]],Table2[],3,0),"open")</f>
        <v>ok</v>
      </c>
      <c r="C1804" s="60" t="s">
        <v>369</v>
      </c>
      <c r="D1804" s="152" t="s">
        <v>2458</v>
      </c>
      <c r="E1804" s="152" t="s">
        <v>2459</v>
      </c>
      <c r="F1804" s="152" t="s">
        <v>2459</v>
      </c>
      <c r="G1804" s="60" t="s">
        <v>406</v>
      </c>
      <c r="H1804" s="56" t="str">
        <f>IF(Proc[[#This Row],[type]]="LFF (MDG-F)",MID(Proc[[#This Row],[Obj]],13,10),"")</f>
        <v>DE10B45000</v>
      </c>
      <c r="I1804" s="152"/>
      <c r="J1804" s="56" t="b">
        <f>Proc[[#This Row],[Requested]]=Proc[[#This Row],[CurrentParent]]</f>
        <v>1</v>
      </c>
      <c r="K1804" s="107" t="str">
        <f>IF(Proc[[#This Row],[Author]]="Marcela Urrego",VLOOKUP(LEFT(Proc[[#This Row],[Requested]],1),Table3[#All],2,0),VLOOKUP(Proc[[#This Row],[Author]],Table4[],2,0))</f>
        <v>LS</v>
      </c>
      <c r="L1804" s="91" t="s">
        <v>1970</v>
      </c>
      <c r="M1804" s="58">
        <v>45806.678356481483</v>
      </c>
      <c r="N1804" s="58">
        <v>45810</v>
      </c>
      <c r="O1804" s="58">
        <v>45810</v>
      </c>
      <c r="P1804" s="61" t="str">
        <f ca="1">IF(Proc[[#This Row],[DaysAgeing]]&gt;5,"yep","on track")</f>
        <v>on track</v>
      </c>
      <c r="Q1804" s="2">
        <f ca="1">IF(Proc[[#This Row],[DateClosed]]="",ABS(NETWORKDAYS(Proc[[#This Row],[DateOpened]],TODAY()))-1,ABS(NETWORKDAYS(Proc[[#This Row],[DateOpened]],Proc[[#This Row],[DateClosed]]))-1)</f>
        <v>2</v>
      </c>
      <c r="R1804" s="61" t="s">
        <v>488</v>
      </c>
      <c r="S1804" s="56"/>
      <c r="T1804" s="153">
        <v>1803</v>
      </c>
    </row>
    <row r="1805" spans="1:20" hidden="1">
      <c r="A1805" t="s">
        <v>2461</v>
      </c>
      <c r="B1805" s="111" t="str">
        <f>IFERROR(VLOOKUP(Proc[[#This Row],[App]],Table2[],3,0),"open")</f>
        <v>ok</v>
      </c>
      <c r="C1805" s="60" t="s">
        <v>369</v>
      </c>
      <c r="D1805" s="152" t="s">
        <v>8850</v>
      </c>
      <c r="E1805" s="152" t="s">
        <v>2462</v>
      </c>
      <c r="F1805" s="152" t="s">
        <v>2462</v>
      </c>
      <c r="G1805" s="60" t="s">
        <v>400</v>
      </c>
      <c r="H1805" s="56" t="str">
        <f>IF(Proc[[#This Row],[type]]="LFF (MDG-F)",MID(Proc[[#This Row],[Obj]],13,10),"")</f>
        <v/>
      </c>
      <c r="I1805" s="152"/>
      <c r="J1805" s="56" t="b">
        <f>Proc[[#This Row],[Requested]]=Proc[[#This Row],[CurrentParent]]</f>
        <v>1</v>
      </c>
      <c r="K1805" s="107" t="str">
        <f>IF(Proc[[#This Row],[Author]]="Marcela Urrego",VLOOKUP(LEFT(Proc[[#This Row],[Requested]],1),Table3[#All],2,0),VLOOKUP(Proc[[#This Row],[Author]],Table4[],2,0))</f>
        <v>LS</v>
      </c>
      <c r="L1805" s="91" t="s">
        <v>1970</v>
      </c>
      <c r="M1805" s="58">
        <v>45805.495625000003</v>
      </c>
      <c r="N1805" s="58">
        <v>45810</v>
      </c>
      <c r="O1805" s="58">
        <v>45810</v>
      </c>
      <c r="P1805" s="61" t="str">
        <f ca="1">IF(Proc[[#This Row],[DaysAgeing]]&gt;5,"yep","on track")</f>
        <v>on track</v>
      </c>
      <c r="Q1805" s="2">
        <f ca="1">IF(Proc[[#This Row],[DateClosed]]="",ABS(NETWORKDAYS(Proc[[#This Row],[DateOpened]],TODAY()))-1,ABS(NETWORKDAYS(Proc[[#This Row],[DateOpened]],Proc[[#This Row],[DateClosed]]))-1)</f>
        <v>3</v>
      </c>
      <c r="R1805" s="61" t="s">
        <v>1252</v>
      </c>
      <c r="S1805" s="56"/>
      <c r="T1805" s="153">
        <v>1804</v>
      </c>
    </row>
    <row r="1806" spans="1:20" hidden="1">
      <c r="A1806" t="s">
        <v>2463</v>
      </c>
      <c r="B1806" s="111" t="str">
        <f>IFERROR(VLOOKUP(Proc[[#This Row],[App]],Table2[],3,0),"open")</f>
        <v>ok</v>
      </c>
      <c r="C1806" t="s">
        <v>369</v>
      </c>
      <c r="D1806" s="152" t="s">
        <v>2465</v>
      </c>
      <c r="E1806" s="152" t="s">
        <v>2464</v>
      </c>
      <c r="F1806" s="152" t="s">
        <v>2464</v>
      </c>
      <c r="G1806" s="60" t="s">
        <v>400</v>
      </c>
      <c r="H1806" s="56" t="str">
        <f>IF(Proc[[#This Row],[type]]="LFF (MDG-F)",MID(Proc[[#This Row],[Obj]],13,10),"")</f>
        <v/>
      </c>
      <c r="I1806" s="152"/>
      <c r="J1806" s="56" t="b">
        <f>Proc[[#This Row],[Requested]]=Proc[[#This Row],[CurrentParent]]</f>
        <v>1</v>
      </c>
      <c r="K1806" s="107" t="str">
        <f>IF(Proc[[#This Row],[Author]]="Marcela Urrego",VLOOKUP(LEFT(Proc[[#This Row],[Requested]],1),Table3[#All],2,0),VLOOKUP(Proc[[#This Row],[Author]],Table4[],2,0))</f>
        <v>HC</v>
      </c>
      <c r="L1806" s="91" t="s">
        <v>1970</v>
      </c>
      <c r="M1806" s="61">
        <v>45806.678356481483</v>
      </c>
      <c r="N1806" s="62">
        <v>45810</v>
      </c>
      <c r="O1806" s="62">
        <v>45810</v>
      </c>
      <c r="P1806" s="61" t="str">
        <f ca="1">IF(Proc[[#This Row],[DaysAgeing]]&gt;5,"yep","on track")</f>
        <v>on track</v>
      </c>
      <c r="Q1806" s="2">
        <f ca="1">IF(Proc[[#This Row],[DateClosed]]="",ABS(NETWORKDAYS(Proc[[#This Row],[DateOpened]],TODAY()))-1,ABS(NETWORKDAYS(Proc[[#This Row],[DateOpened]],Proc[[#This Row],[DateClosed]]))-1)</f>
        <v>2</v>
      </c>
      <c r="R1806" s="61" t="s">
        <v>477</v>
      </c>
      <c r="S1806" s="56"/>
      <c r="T1806" s="153">
        <v>1805</v>
      </c>
    </row>
    <row r="1807" spans="1:20" hidden="1">
      <c r="A1807" t="s">
        <v>2466</v>
      </c>
      <c r="B1807" s="111" t="str">
        <f>IFERROR(VLOOKUP(Proc[[#This Row],[App]],Table2[],3,0),"open")</f>
        <v>ok</v>
      </c>
      <c r="C1807" s="64" t="s">
        <v>369</v>
      </c>
      <c r="D1807" s="152" t="s">
        <v>2469</v>
      </c>
      <c r="E1807" s="152" t="s">
        <v>1675</v>
      </c>
      <c r="F1807" s="152" t="s">
        <v>1675</v>
      </c>
      <c r="G1807" s="63" t="s">
        <v>400</v>
      </c>
      <c r="H1807" s="56" t="str">
        <f>IF(Proc[[#This Row],[type]]="LFF (MDG-F)",MID(Proc[[#This Row],[Obj]],13,10),"")</f>
        <v/>
      </c>
      <c r="I1807" s="152"/>
      <c r="J1807" s="56" t="b">
        <f>Proc[[#This Row],[Requested]]=Proc[[#This Row],[CurrentParent]]</f>
        <v>1</v>
      </c>
      <c r="K1807" s="107" t="str">
        <f>IF(Proc[[#This Row],[Author]]="Marcela Urrego",VLOOKUP(LEFT(Proc[[#This Row],[Requested]],1),Table3[#All],2,0),VLOOKUP(Proc[[#This Row],[Author]],Table4[],2,0))</f>
        <v>HC</v>
      </c>
      <c r="L1807" s="91" t="s">
        <v>1970</v>
      </c>
      <c r="M1807" s="61">
        <v>45807.678356481483</v>
      </c>
      <c r="N1807" s="62">
        <v>45810</v>
      </c>
      <c r="O1807" s="62">
        <v>45810</v>
      </c>
      <c r="P1807" s="61" t="str">
        <f ca="1">IF(Proc[[#This Row],[DaysAgeing]]&gt;5,"yep","on track")</f>
        <v>on track</v>
      </c>
      <c r="Q1807" s="2">
        <f ca="1">IF(Proc[[#This Row],[DateClosed]]="",ABS(NETWORKDAYS(Proc[[#This Row],[DateOpened]],TODAY()))-1,ABS(NETWORKDAYS(Proc[[#This Row],[DateOpened]],Proc[[#This Row],[DateClosed]]))-1)</f>
        <v>1</v>
      </c>
      <c r="R1807" s="61" t="s">
        <v>737</v>
      </c>
      <c r="S1807" s="56"/>
      <c r="T1807" s="153">
        <v>1806</v>
      </c>
    </row>
    <row r="1808" spans="1:20" hidden="1">
      <c r="A1808" s="63" t="s">
        <v>2466</v>
      </c>
      <c r="B1808" s="111" t="str">
        <f>IFERROR(VLOOKUP(Proc[[#This Row],[App]],Table2[],3,0),"open")</f>
        <v>ok</v>
      </c>
      <c r="C1808" s="64" t="s">
        <v>369</v>
      </c>
      <c r="D1808" s="152" t="s">
        <v>2470</v>
      </c>
      <c r="E1808" s="152" t="s">
        <v>2467</v>
      </c>
      <c r="F1808" s="152" t="s">
        <v>2467</v>
      </c>
      <c r="G1808" s="63" t="s">
        <v>400</v>
      </c>
      <c r="H1808" s="56" t="str">
        <f>IF(Proc[[#This Row],[type]]="LFF (MDG-F)",MID(Proc[[#This Row],[Obj]],13,10),"")</f>
        <v/>
      </c>
      <c r="I1808" s="152"/>
      <c r="J1808" s="56" t="b">
        <f>Proc[[#This Row],[Requested]]=Proc[[#This Row],[CurrentParent]]</f>
        <v>1</v>
      </c>
      <c r="K1808" s="107" t="str">
        <f>IF(Proc[[#This Row],[Author]]="Marcela Urrego",VLOOKUP(LEFT(Proc[[#This Row],[Requested]],1),Table3[#All],2,0),VLOOKUP(Proc[[#This Row],[Author]],Table4[],2,0))</f>
        <v>HC</v>
      </c>
      <c r="L1808" s="91" t="s">
        <v>1970</v>
      </c>
      <c r="M1808" s="61">
        <v>45807.678356481483</v>
      </c>
      <c r="N1808" s="62">
        <v>45810</v>
      </c>
      <c r="O1808" s="62">
        <v>45810</v>
      </c>
      <c r="P1808" s="61" t="str">
        <f ca="1">IF(Proc[[#This Row],[DaysAgeing]]&gt;5,"yep","on track")</f>
        <v>on track</v>
      </c>
      <c r="Q1808" s="2">
        <f ca="1">IF(Proc[[#This Row],[DateClosed]]="",ABS(NETWORKDAYS(Proc[[#This Row],[DateOpened]],TODAY()))-1,ABS(NETWORKDAYS(Proc[[#This Row],[DateOpened]],Proc[[#This Row],[DateClosed]]))-1)</f>
        <v>1</v>
      </c>
      <c r="R1808" s="61" t="s">
        <v>737</v>
      </c>
      <c r="S1808" s="56"/>
      <c r="T1808" s="153">
        <v>1807</v>
      </c>
    </row>
    <row r="1809" spans="1:20" hidden="1">
      <c r="A1809" s="63" t="s">
        <v>2466</v>
      </c>
      <c r="B1809" s="111" t="str">
        <f>IFERROR(VLOOKUP(Proc[[#This Row],[App]],Table2[],3,0),"open")</f>
        <v>ok</v>
      </c>
      <c r="C1809" s="64" t="s">
        <v>369</v>
      </c>
      <c r="D1809" s="152" t="s">
        <v>2471</v>
      </c>
      <c r="E1809" s="152" t="s">
        <v>2467</v>
      </c>
      <c r="F1809" s="152" t="s">
        <v>2467</v>
      </c>
      <c r="G1809" s="63" t="s">
        <v>400</v>
      </c>
      <c r="H1809" s="56" t="str">
        <f>IF(Proc[[#This Row],[type]]="LFF (MDG-F)",MID(Proc[[#This Row],[Obj]],13,10),"")</f>
        <v/>
      </c>
      <c r="I1809" s="152"/>
      <c r="J1809" s="56" t="b">
        <f>Proc[[#This Row],[Requested]]=Proc[[#This Row],[CurrentParent]]</f>
        <v>1</v>
      </c>
      <c r="K1809" s="107" t="str">
        <f>IF(Proc[[#This Row],[Author]]="Marcela Urrego",VLOOKUP(LEFT(Proc[[#This Row],[Requested]],1),Table3[#All],2,0),VLOOKUP(Proc[[#This Row],[Author]],Table4[],2,0))</f>
        <v>HC</v>
      </c>
      <c r="L1809" s="91" t="s">
        <v>1970</v>
      </c>
      <c r="M1809" s="61">
        <v>45807.678356481483</v>
      </c>
      <c r="N1809" s="62">
        <v>45810</v>
      </c>
      <c r="O1809" s="62">
        <v>45810</v>
      </c>
      <c r="P1809" s="61" t="str">
        <f ca="1">IF(Proc[[#This Row],[DaysAgeing]]&gt;5,"yep","on track")</f>
        <v>on track</v>
      </c>
      <c r="Q1809" s="2">
        <f ca="1">IF(Proc[[#This Row],[DateClosed]]="",ABS(NETWORKDAYS(Proc[[#This Row],[DateOpened]],TODAY()))-1,ABS(NETWORKDAYS(Proc[[#This Row],[DateOpened]],Proc[[#This Row],[DateClosed]]))-1)</f>
        <v>1</v>
      </c>
      <c r="R1809" s="61" t="s">
        <v>737</v>
      </c>
      <c r="S1809" s="56"/>
      <c r="T1809" s="153">
        <v>1808</v>
      </c>
    </row>
    <row r="1810" spans="1:20" hidden="1">
      <c r="A1810" s="63" t="s">
        <v>2466</v>
      </c>
      <c r="B1810" s="111" t="str">
        <f>IFERROR(VLOOKUP(Proc[[#This Row],[App]],Table2[],3,0),"open")</f>
        <v>ok</v>
      </c>
      <c r="C1810" s="64" t="s">
        <v>369</v>
      </c>
      <c r="D1810" s="152" t="s">
        <v>2472</v>
      </c>
      <c r="E1810" s="152" t="s">
        <v>2467</v>
      </c>
      <c r="F1810" s="152" t="s">
        <v>2467</v>
      </c>
      <c r="G1810" s="63" t="s">
        <v>400</v>
      </c>
      <c r="H1810" s="56" t="str">
        <f>IF(Proc[[#This Row],[type]]="LFF (MDG-F)",MID(Proc[[#This Row],[Obj]],13,10),"")</f>
        <v/>
      </c>
      <c r="I1810" s="152"/>
      <c r="J1810" s="56" t="b">
        <f>Proc[[#This Row],[Requested]]=Proc[[#This Row],[CurrentParent]]</f>
        <v>1</v>
      </c>
      <c r="K1810" s="107" t="str">
        <f>IF(Proc[[#This Row],[Author]]="Marcela Urrego",VLOOKUP(LEFT(Proc[[#This Row],[Requested]],1),Table3[#All],2,0),VLOOKUP(Proc[[#This Row],[Author]],Table4[],2,0))</f>
        <v>HC</v>
      </c>
      <c r="L1810" s="91" t="s">
        <v>1970</v>
      </c>
      <c r="M1810" s="61">
        <v>45807.678356481483</v>
      </c>
      <c r="N1810" s="62">
        <v>45810</v>
      </c>
      <c r="O1810" s="62">
        <v>45810</v>
      </c>
      <c r="P1810" s="61" t="str">
        <f ca="1">IF(Proc[[#This Row],[DaysAgeing]]&gt;5,"yep","on track")</f>
        <v>on track</v>
      </c>
      <c r="Q1810" s="2">
        <f ca="1">IF(Proc[[#This Row],[DateClosed]]="",ABS(NETWORKDAYS(Proc[[#This Row],[DateOpened]],TODAY()))-1,ABS(NETWORKDAYS(Proc[[#This Row],[DateOpened]],Proc[[#This Row],[DateClosed]]))-1)</f>
        <v>1</v>
      </c>
      <c r="R1810" s="61" t="s">
        <v>737</v>
      </c>
      <c r="S1810" s="56"/>
      <c r="T1810" s="153">
        <v>1809</v>
      </c>
    </row>
    <row r="1811" spans="1:20" hidden="1">
      <c r="A1811" s="63" t="s">
        <v>2466</v>
      </c>
      <c r="B1811" s="111" t="str">
        <f>IFERROR(VLOOKUP(Proc[[#This Row],[App]],Table2[],3,0),"open")</f>
        <v>ok</v>
      </c>
      <c r="C1811" s="64" t="s">
        <v>369</v>
      </c>
      <c r="D1811" s="152" t="s">
        <v>2473</v>
      </c>
      <c r="E1811" s="152" t="s">
        <v>1688</v>
      </c>
      <c r="F1811" s="152" t="s">
        <v>1688</v>
      </c>
      <c r="G1811" s="63" t="s">
        <v>400</v>
      </c>
      <c r="H1811" s="56" t="str">
        <f>IF(Proc[[#This Row],[type]]="LFF (MDG-F)",MID(Proc[[#This Row],[Obj]],13,10),"")</f>
        <v/>
      </c>
      <c r="I1811" s="152"/>
      <c r="J1811" s="56" t="b">
        <f>Proc[[#This Row],[Requested]]=Proc[[#This Row],[CurrentParent]]</f>
        <v>1</v>
      </c>
      <c r="K1811" s="107" t="str">
        <f>IF(Proc[[#This Row],[Author]]="Marcela Urrego",VLOOKUP(LEFT(Proc[[#This Row],[Requested]],1),Table3[#All],2,0),VLOOKUP(Proc[[#This Row],[Author]],Table4[],2,0))</f>
        <v>HC</v>
      </c>
      <c r="L1811" s="91" t="s">
        <v>1970</v>
      </c>
      <c r="M1811" s="61">
        <v>45807.678356481483</v>
      </c>
      <c r="N1811" s="62">
        <v>45810</v>
      </c>
      <c r="O1811" s="62">
        <v>45810</v>
      </c>
      <c r="P1811" s="61" t="str">
        <f ca="1">IF(Proc[[#This Row],[DaysAgeing]]&gt;5,"yep","on track")</f>
        <v>on track</v>
      </c>
      <c r="Q1811" s="2">
        <f ca="1">IF(Proc[[#This Row],[DateClosed]]="",ABS(NETWORKDAYS(Proc[[#This Row],[DateOpened]],TODAY()))-1,ABS(NETWORKDAYS(Proc[[#This Row],[DateOpened]],Proc[[#This Row],[DateClosed]]))-1)</f>
        <v>1</v>
      </c>
      <c r="R1811" s="61" t="s">
        <v>737</v>
      </c>
      <c r="S1811" s="56"/>
      <c r="T1811" s="153">
        <v>1810</v>
      </c>
    </row>
    <row r="1812" spans="1:20" hidden="1">
      <c r="A1812" s="63" t="s">
        <v>2466</v>
      </c>
      <c r="B1812" s="111" t="str">
        <f>IFERROR(VLOOKUP(Proc[[#This Row],[App]],Table2[],3,0),"open")</f>
        <v>ok</v>
      </c>
      <c r="C1812" s="64" t="s">
        <v>369</v>
      </c>
      <c r="D1812" s="152" t="s">
        <v>2474</v>
      </c>
      <c r="E1812" s="152" t="s">
        <v>2468</v>
      </c>
      <c r="F1812" s="152" t="s">
        <v>2468</v>
      </c>
      <c r="G1812" s="63" t="s">
        <v>400</v>
      </c>
      <c r="H1812" s="56" t="str">
        <f>IF(Proc[[#This Row],[type]]="LFF (MDG-F)",MID(Proc[[#This Row],[Obj]],13,10),"")</f>
        <v/>
      </c>
      <c r="I1812" s="152"/>
      <c r="J1812" s="56" t="b">
        <f>Proc[[#This Row],[Requested]]=Proc[[#This Row],[CurrentParent]]</f>
        <v>1</v>
      </c>
      <c r="K1812" s="107" t="str">
        <f>IF(Proc[[#This Row],[Author]]="Marcela Urrego",VLOOKUP(LEFT(Proc[[#This Row],[Requested]],1),Table3[#All],2,0),VLOOKUP(Proc[[#This Row],[Author]],Table4[],2,0))</f>
        <v>HC</v>
      </c>
      <c r="L1812" s="91" t="s">
        <v>1970</v>
      </c>
      <c r="M1812" s="61">
        <v>45807.678356481483</v>
      </c>
      <c r="N1812" s="62">
        <v>45810</v>
      </c>
      <c r="O1812" s="62">
        <v>45810</v>
      </c>
      <c r="P1812" s="61" t="str">
        <f ca="1">IF(Proc[[#This Row],[DaysAgeing]]&gt;5,"yep","on track")</f>
        <v>on track</v>
      </c>
      <c r="Q1812" s="2">
        <f ca="1">IF(Proc[[#This Row],[DateClosed]]="",ABS(NETWORKDAYS(Proc[[#This Row],[DateOpened]],TODAY()))-1,ABS(NETWORKDAYS(Proc[[#This Row],[DateOpened]],Proc[[#This Row],[DateClosed]]))-1)</f>
        <v>1</v>
      </c>
      <c r="R1812" s="61" t="s">
        <v>737</v>
      </c>
      <c r="S1812" s="56"/>
      <c r="T1812" s="153">
        <v>1811</v>
      </c>
    </row>
    <row r="1813" spans="1:20" hidden="1">
      <c r="A1813" t="s">
        <v>2477</v>
      </c>
      <c r="B1813" s="111" t="str">
        <f>IFERROR(VLOOKUP(Proc[[#This Row],[App]],Table2[],3,0),"open")</f>
        <v>ok</v>
      </c>
      <c r="C1813" s="64" t="s">
        <v>369</v>
      </c>
      <c r="D1813" s="152" t="s">
        <v>2475</v>
      </c>
      <c r="E1813" s="152" t="s">
        <v>2476</v>
      </c>
      <c r="F1813" s="152" t="s">
        <v>2476</v>
      </c>
      <c r="G1813" s="64" t="s">
        <v>400</v>
      </c>
      <c r="H1813" s="65" t="str">
        <f>IF(Proc[[#This Row],[type]]="LFF (MDG-F)",MID(Proc[[#This Row],[Obj]],13,10),"")</f>
        <v/>
      </c>
      <c r="I1813" s="152"/>
      <c r="J1813" s="65" t="b">
        <f>Proc[[#This Row],[Requested]]=Proc[[#This Row],[CurrentParent]]</f>
        <v>1</v>
      </c>
      <c r="K1813" s="107" t="str">
        <f>IF(Proc[[#This Row],[Author]]="Marcela Urrego",VLOOKUP(LEFT(Proc[[#This Row],[Requested]],1),Table3[#All],2,0),VLOOKUP(Proc[[#This Row],[Author]],Table4[],2,0))</f>
        <v>HC</v>
      </c>
      <c r="L1813" s="91" t="s">
        <v>1970</v>
      </c>
      <c r="M1813" s="61">
        <v>45807.678356481483</v>
      </c>
      <c r="N1813" s="62">
        <v>45810</v>
      </c>
      <c r="O1813" s="62">
        <v>45810</v>
      </c>
      <c r="P1813" s="61" t="str">
        <f ca="1">IF(Proc[[#This Row],[DaysAgeing]]&gt;5,"yep","on track")</f>
        <v>on track</v>
      </c>
      <c r="Q1813" s="2">
        <f ca="1">IF(Proc[[#This Row],[DateClosed]]="",ABS(NETWORKDAYS(Proc[[#This Row],[DateOpened]],TODAY()))-1,ABS(NETWORKDAYS(Proc[[#This Row],[DateOpened]],Proc[[#This Row],[DateClosed]]))-1)</f>
        <v>1</v>
      </c>
      <c r="R1813" s="61" t="s">
        <v>2478</v>
      </c>
      <c r="S1813" s="65"/>
      <c r="T1813" s="153">
        <v>1812</v>
      </c>
    </row>
    <row r="1814" spans="1:20" hidden="1">
      <c r="A1814" t="s">
        <v>2479</v>
      </c>
      <c r="B1814" s="111" t="str">
        <f>IFERROR(VLOOKUP(Proc[[#This Row],[App]],Table2[],3,0),"open")</f>
        <v>ok</v>
      </c>
      <c r="C1814" s="64" t="s">
        <v>369</v>
      </c>
      <c r="D1814" s="152" t="s">
        <v>8851</v>
      </c>
      <c r="E1814" s="152" t="s">
        <v>2499</v>
      </c>
      <c r="F1814" s="152" t="s">
        <v>2499</v>
      </c>
      <c r="G1814" s="64" t="s">
        <v>400</v>
      </c>
      <c r="H1814" s="65" t="str">
        <f>IF(Proc[[#This Row],[type]]="LFF (MDG-F)",MID(Proc[[#This Row],[Obj]],13,10),"")</f>
        <v/>
      </c>
      <c r="I1814" s="152"/>
      <c r="J1814" s="65" t="b">
        <f>Proc[[#This Row],[Requested]]=Proc[[#This Row],[CurrentParent]]</f>
        <v>1</v>
      </c>
      <c r="K1814" s="107" t="str">
        <f>IF(Proc[[#This Row],[Author]]="Marcela Urrego",VLOOKUP(LEFT(Proc[[#This Row],[Requested]],1),Table3[#All],2,0),VLOOKUP(Proc[[#This Row],[Author]],Table4[],2,0))</f>
        <v>HC</v>
      </c>
      <c r="L1814" s="91" t="s">
        <v>1970</v>
      </c>
      <c r="M1814" s="61">
        <v>45807.678356481483</v>
      </c>
      <c r="N1814" s="62">
        <v>45810</v>
      </c>
      <c r="O1814" s="62">
        <v>45810</v>
      </c>
      <c r="P1814" s="61" t="str">
        <f ca="1">IF(Proc[[#This Row],[DaysAgeing]]&gt;5,"yep","on track")</f>
        <v>on track</v>
      </c>
      <c r="Q1814" s="2">
        <f ca="1">IF(Proc[[#This Row],[DateClosed]]="",ABS(NETWORKDAYS(Proc[[#This Row],[DateOpened]],TODAY()))-1,ABS(NETWORKDAYS(Proc[[#This Row],[DateOpened]],Proc[[#This Row],[DateClosed]]))-1)</f>
        <v>1</v>
      </c>
      <c r="R1814" s="61" t="s">
        <v>1005</v>
      </c>
      <c r="S1814" s="65"/>
      <c r="T1814" s="153">
        <v>1813</v>
      </c>
    </row>
    <row r="1815" spans="1:20" hidden="1">
      <c r="A1815" s="64" t="s">
        <v>2479</v>
      </c>
      <c r="B1815" s="111" t="str">
        <f>IFERROR(VLOOKUP(Proc[[#This Row],[App]],Table2[],3,0),"open")</f>
        <v>ok</v>
      </c>
      <c r="C1815" s="64" t="s">
        <v>369</v>
      </c>
      <c r="D1815" s="152" t="s">
        <v>2480</v>
      </c>
      <c r="E1815" s="152" t="s">
        <v>2192</v>
      </c>
      <c r="F1815" s="152" t="s">
        <v>2192</v>
      </c>
      <c r="G1815" s="64" t="s">
        <v>400</v>
      </c>
      <c r="H1815" s="65" t="str">
        <f>IF(Proc[[#This Row],[type]]="LFF (MDG-F)",MID(Proc[[#This Row],[Obj]],13,10),"")</f>
        <v/>
      </c>
      <c r="I1815" s="152"/>
      <c r="J1815" s="65" t="b">
        <f>Proc[[#This Row],[Requested]]=Proc[[#This Row],[CurrentParent]]</f>
        <v>1</v>
      </c>
      <c r="K1815" s="107" t="str">
        <f>IF(Proc[[#This Row],[Author]]="Marcela Urrego",VLOOKUP(LEFT(Proc[[#This Row],[Requested]],1),Table3[#All],2,0),VLOOKUP(Proc[[#This Row],[Author]],Table4[],2,0))</f>
        <v>HC</v>
      </c>
      <c r="L1815" s="91" t="s">
        <v>1970</v>
      </c>
      <c r="M1815" s="61">
        <v>45807.678356481483</v>
      </c>
      <c r="N1815" s="62">
        <v>45810</v>
      </c>
      <c r="O1815" s="62">
        <v>45810</v>
      </c>
      <c r="P1815" s="61" t="str">
        <f ca="1">IF(Proc[[#This Row],[DaysAgeing]]&gt;5,"yep","on track")</f>
        <v>on track</v>
      </c>
      <c r="Q1815" s="2">
        <f ca="1">IF(Proc[[#This Row],[DateClosed]]="",ABS(NETWORKDAYS(Proc[[#This Row],[DateOpened]],TODAY()))-1,ABS(NETWORKDAYS(Proc[[#This Row],[DateOpened]],Proc[[#This Row],[DateClosed]]))-1)</f>
        <v>1</v>
      </c>
      <c r="R1815" s="61" t="s">
        <v>1005</v>
      </c>
      <c r="S1815" s="65"/>
      <c r="T1815" s="153">
        <v>1814</v>
      </c>
    </row>
    <row r="1816" spans="1:20" hidden="1">
      <c r="A1816" s="64" t="s">
        <v>2479</v>
      </c>
      <c r="B1816" s="111" t="str">
        <f>IFERROR(VLOOKUP(Proc[[#This Row],[App]],Table2[],3,0),"open")</f>
        <v>ok</v>
      </c>
      <c r="C1816" s="64" t="s">
        <v>369</v>
      </c>
      <c r="D1816" s="152" t="s">
        <v>2481</v>
      </c>
      <c r="E1816" s="152" t="s">
        <v>2192</v>
      </c>
      <c r="F1816" s="152" t="s">
        <v>2192</v>
      </c>
      <c r="G1816" s="64" t="s">
        <v>400</v>
      </c>
      <c r="H1816" s="65" t="str">
        <f>IF(Proc[[#This Row],[type]]="LFF (MDG-F)",MID(Proc[[#This Row],[Obj]],13,10),"")</f>
        <v/>
      </c>
      <c r="I1816" s="152"/>
      <c r="J1816" s="65" t="b">
        <f>Proc[[#This Row],[Requested]]=Proc[[#This Row],[CurrentParent]]</f>
        <v>1</v>
      </c>
      <c r="K1816" s="107" t="str">
        <f>IF(Proc[[#This Row],[Author]]="Marcela Urrego",VLOOKUP(LEFT(Proc[[#This Row],[Requested]],1),Table3[#All],2,0),VLOOKUP(Proc[[#This Row],[Author]],Table4[],2,0))</f>
        <v>HC</v>
      </c>
      <c r="L1816" s="91" t="s">
        <v>1970</v>
      </c>
      <c r="M1816" s="61">
        <v>45807.678356481483</v>
      </c>
      <c r="N1816" s="62">
        <v>45810</v>
      </c>
      <c r="O1816" s="62">
        <v>45810</v>
      </c>
      <c r="P1816" s="61" t="str">
        <f ca="1">IF(Proc[[#This Row],[DaysAgeing]]&gt;5,"yep","on track")</f>
        <v>on track</v>
      </c>
      <c r="Q1816" s="2">
        <f ca="1">IF(Proc[[#This Row],[DateClosed]]="",ABS(NETWORKDAYS(Proc[[#This Row],[DateOpened]],TODAY()))-1,ABS(NETWORKDAYS(Proc[[#This Row],[DateOpened]],Proc[[#This Row],[DateClosed]]))-1)</f>
        <v>1</v>
      </c>
      <c r="R1816" s="61" t="s">
        <v>1005</v>
      </c>
      <c r="S1816" s="65"/>
      <c r="T1816" s="153">
        <v>1815</v>
      </c>
    </row>
    <row r="1817" spans="1:20" hidden="1">
      <c r="A1817" s="64" t="s">
        <v>2479</v>
      </c>
      <c r="B1817" s="111" t="str">
        <f>IFERROR(VLOOKUP(Proc[[#This Row],[App]],Table2[],3,0),"open")</f>
        <v>ok</v>
      </c>
      <c r="C1817" s="64" t="s">
        <v>369</v>
      </c>
      <c r="D1817" s="152" t="s">
        <v>2482</v>
      </c>
      <c r="E1817" s="152" t="s">
        <v>2192</v>
      </c>
      <c r="F1817" s="152" t="s">
        <v>2192</v>
      </c>
      <c r="G1817" s="64" t="s">
        <v>400</v>
      </c>
      <c r="H1817" s="65" t="str">
        <f>IF(Proc[[#This Row],[type]]="LFF (MDG-F)",MID(Proc[[#This Row],[Obj]],13,10),"")</f>
        <v/>
      </c>
      <c r="I1817" s="152"/>
      <c r="J1817" s="65" t="b">
        <f>Proc[[#This Row],[Requested]]=Proc[[#This Row],[CurrentParent]]</f>
        <v>1</v>
      </c>
      <c r="K1817" s="107" t="str">
        <f>IF(Proc[[#This Row],[Author]]="Marcela Urrego",VLOOKUP(LEFT(Proc[[#This Row],[Requested]],1),Table3[#All],2,0),VLOOKUP(Proc[[#This Row],[Author]],Table4[],2,0))</f>
        <v>HC</v>
      </c>
      <c r="L1817" s="91" t="s">
        <v>1970</v>
      </c>
      <c r="M1817" s="61">
        <v>45807.678356481483</v>
      </c>
      <c r="N1817" s="62">
        <v>45810</v>
      </c>
      <c r="O1817" s="62">
        <v>45810</v>
      </c>
      <c r="P1817" s="61" t="str">
        <f ca="1">IF(Proc[[#This Row],[DaysAgeing]]&gt;5,"yep","on track")</f>
        <v>on track</v>
      </c>
      <c r="Q1817" s="2">
        <f ca="1">IF(Proc[[#This Row],[DateClosed]]="",ABS(NETWORKDAYS(Proc[[#This Row],[DateOpened]],TODAY()))-1,ABS(NETWORKDAYS(Proc[[#This Row],[DateOpened]],Proc[[#This Row],[DateClosed]]))-1)</f>
        <v>1</v>
      </c>
      <c r="R1817" s="61" t="s">
        <v>1005</v>
      </c>
      <c r="S1817" s="65"/>
      <c r="T1817" s="153">
        <v>1816</v>
      </c>
    </row>
    <row r="1818" spans="1:20" hidden="1">
      <c r="A1818" s="64" t="s">
        <v>2479</v>
      </c>
      <c r="B1818" s="111" t="str">
        <f>IFERROR(VLOOKUP(Proc[[#This Row],[App]],Table2[],3,0),"open")</f>
        <v>ok</v>
      </c>
      <c r="C1818" s="64" t="s">
        <v>369</v>
      </c>
      <c r="D1818" s="152" t="s">
        <v>2483</v>
      </c>
      <c r="E1818" s="152" t="s">
        <v>2192</v>
      </c>
      <c r="F1818" s="152" t="s">
        <v>2192</v>
      </c>
      <c r="G1818" s="64" t="s">
        <v>400</v>
      </c>
      <c r="H1818" s="65" t="str">
        <f>IF(Proc[[#This Row],[type]]="LFF (MDG-F)",MID(Proc[[#This Row],[Obj]],13,10),"")</f>
        <v/>
      </c>
      <c r="I1818" s="152"/>
      <c r="J1818" s="65" t="b">
        <f>Proc[[#This Row],[Requested]]=Proc[[#This Row],[CurrentParent]]</f>
        <v>1</v>
      </c>
      <c r="K1818" s="107" t="str">
        <f>IF(Proc[[#This Row],[Author]]="Marcela Urrego",VLOOKUP(LEFT(Proc[[#This Row],[Requested]],1),Table3[#All],2,0),VLOOKUP(Proc[[#This Row],[Author]],Table4[],2,0))</f>
        <v>HC</v>
      </c>
      <c r="L1818" s="91" t="s">
        <v>1970</v>
      </c>
      <c r="M1818" s="61">
        <v>45807.678356481483</v>
      </c>
      <c r="N1818" s="62">
        <v>45810</v>
      </c>
      <c r="O1818" s="62">
        <v>45810</v>
      </c>
      <c r="P1818" s="61" t="str">
        <f ca="1">IF(Proc[[#This Row],[DaysAgeing]]&gt;5,"yep","on track")</f>
        <v>on track</v>
      </c>
      <c r="Q1818" s="2">
        <f ca="1">IF(Proc[[#This Row],[DateClosed]]="",ABS(NETWORKDAYS(Proc[[#This Row],[DateOpened]],TODAY()))-1,ABS(NETWORKDAYS(Proc[[#This Row],[DateOpened]],Proc[[#This Row],[DateClosed]]))-1)</f>
        <v>1</v>
      </c>
      <c r="R1818" s="61" t="s">
        <v>1005</v>
      </c>
      <c r="S1818" s="65"/>
      <c r="T1818" s="153">
        <v>1817</v>
      </c>
    </row>
    <row r="1819" spans="1:20" hidden="1">
      <c r="A1819" s="64" t="s">
        <v>2479</v>
      </c>
      <c r="B1819" s="111" t="str">
        <f>IFERROR(VLOOKUP(Proc[[#This Row],[App]],Table2[],3,0),"open")</f>
        <v>ok</v>
      </c>
      <c r="C1819" s="64" t="s">
        <v>369</v>
      </c>
      <c r="D1819" s="152" t="s">
        <v>2484</v>
      </c>
      <c r="E1819" s="152" t="s">
        <v>2192</v>
      </c>
      <c r="F1819" s="152" t="s">
        <v>2192</v>
      </c>
      <c r="G1819" s="64" t="s">
        <v>400</v>
      </c>
      <c r="H1819" s="65" t="str">
        <f>IF(Proc[[#This Row],[type]]="LFF (MDG-F)",MID(Proc[[#This Row],[Obj]],13,10),"")</f>
        <v/>
      </c>
      <c r="I1819" s="152"/>
      <c r="J1819" s="65" t="b">
        <f>Proc[[#This Row],[Requested]]=Proc[[#This Row],[CurrentParent]]</f>
        <v>1</v>
      </c>
      <c r="K1819" s="107" t="str">
        <f>IF(Proc[[#This Row],[Author]]="Marcela Urrego",VLOOKUP(LEFT(Proc[[#This Row],[Requested]],1),Table3[#All],2,0),VLOOKUP(Proc[[#This Row],[Author]],Table4[],2,0))</f>
        <v>HC</v>
      </c>
      <c r="L1819" s="91" t="s">
        <v>1970</v>
      </c>
      <c r="M1819" s="61">
        <v>45807.678356481483</v>
      </c>
      <c r="N1819" s="62">
        <v>45810</v>
      </c>
      <c r="O1819" s="62">
        <v>45810</v>
      </c>
      <c r="P1819" s="61" t="str">
        <f ca="1">IF(Proc[[#This Row],[DaysAgeing]]&gt;5,"yep","on track")</f>
        <v>on track</v>
      </c>
      <c r="Q1819" s="2">
        <f ca="1">IF(Proc[[#This Row],[DateClosed]]="",ABS(NETWORKDAYS(Proc[[#This Row],[DateOpened]],TODAY()))-1,ABS(NETWORKDAYS(Proc[[#This Row],[DateOpened]],Proc[[#This Row],[DateClosed]]))-1)</f>
        <v>1</v>
      </c>
      <c r="R1819" s="61" t="s">
        <v>1005</v>
      </c>
      <c r="S1819" s="65"/>
      <c r="T1819" s="153">
        <v>1818</v>
      </c>
    </row>
    <row r="1820" spans="1:20" hidden="1">
      <c r="A1820" s="64" t="s">
        <v>2479</v>
      </c>
      <c r="B1820" s="111" t="str">
        <f>IFERROR(VLOOKUP(Proc[[#This Row],[App]],Table2[],3,0),"open")</f>
        <v>ok</v>
      </c>
      <c r="C1820" s="64" t="s">
        <v>369</v>
      </c>
      <c r="D1820" s="152" t="s">
        <v>2485</v>
      </c>
      <c r="E1820" s="152" t="s">
        <v>2192</v>
      </c>
      <c r="F1820" s="85" t="s">
        <v>2192</v>
      </c>
      <c r="G1820" s="64" t="s">
        <v>400</v>
      </c>
      <c r="H1820" s="65" t="str">
        <f>IF(Proc[[#This Row],[type]]="LFF (MDG-F)",MID(Proc[[#This Row],[Obj]],13,10),"")</f>
        <v/>
      </c>
      <c r="I1820" s="152"/>
      <c r="J1820" s="65" t="b">
        <f>Proc[[#This Row],[Requested]]=Proc[[#This Row],[CurrentParent]]</f>
        <v>1</v>
      </c>
      <c r="K1820" s="107" t="str">
        <f>IF(Proc[[#This Row],[Author]]="Marcela Urrego",VLOOKUP(LEFT(Proc[[#This Row],[Requested]],1),Table3[#All],2,0),VLOOKUP(Proc[[#This Row],[Author]],Table4[],2,0))</f>
        <v>HC</v>
      </c>
      <c r="L1820" s="91" t="s">
        <v>1970</v>
      </c>
      <c r="M1820" s="61">
        <v>45807.678356481483</v>
      </c>
      <c r="N1820" s="62">
        <v>45810</v>
      </c>
      <c r="O1820" s="62">
        <v>45810</v>
      </c>
      <c r="P1820" s="61" t="str">
        <f ca="1">IF(Proc[[#This Row],[DaysAgeing]]&gt;5,"yep","on track")</f>
        <v>on track</v>
      </c>
      <c r="Q1820" s="2">
        <f ca="1">IF(Proc[[#This Row],[DateClosed]]="",ABS(NETWORKDAYS(Proc[[#This Row],[DateOpened]],TODAY()))-1,ABS(NETWORKDAYS(Proc[[#This Row],[DateOpened]],Proc[[#This Row],[DateClosed]]))-1)</f>
        <v>1</v>
      </c>
      <c r="R1820" s="140" t="s">
        <v>1005</v>
      </c>
      <c r="S1820" s="65"/>
      <c r="T1820" s="153">
        <v>1819</v>
      </c>
    </row>
    <row r="1821" spans="1:20" hidden="1">
      <c r="A1821" s="64" t="s">
        <v>2479</v>
      </c>
      <c r="B1821" s="152" t="str">
        <f>IFERROR(VLOOKUP(Proc[[#This Row],[App]],Table2[],3,0),"open")</f>
        <v>ok</v>
      </c>
      <c r="C1821" s="64" t="s">
        <v>369</v>
      </c>
      <c r="D1821" s="152" t="s">
        <v>2486</v>
      </c>
      <c r="E1821" s="152" t="s">
        <v>2192</v>
      </c>
      <c r="F1821" s="152" t="s">
        <v>2192</v>
      </c>
      <c r="G1821" s="64" t="s">
        <v>400</v>
      </c>
      <c r="H1821" s="65" t="str">
        <f>IF(Proc[[#This Row],[type]]="LFF (MDG-F)",MID(Proc[[#This Row],[Obj]],13,10),"")</f>
        <v/>
      </c>
      <c r="I1821" s="152"/>
      <c r="J1821" s="65" t="b">
        <f>Proc[[#This Row],[Requested]]=Proc[[#This Row],[CurrentParent]]</f>
        <v>1</v>
      </c>
      <c r="K1821" s="152" t="str">
        <f>IF(Proc[[#This Row],[Author]]="Marcela Urrego",VLOOKUP(LEFT(Proc[[#This Row],[Requested]],1),Table3[#All],2,0),VLOOKUP(Proc[[#This Row],[Author]],Table4[],2,0))</f>
        <v>HC</v>
      </c>
      <c r="L1821" s="91" t="s">
        <v>1970</v>
      </c>
      <c r="M1821" s="61">
        <v>45807.678356481483</v>
      </c>
      <c r="N1821" s="62">
        <v>45810</v>
      </c>
      <c r="O1821" s="62">
        <v>45810</v>
      </c>
      <c r="P1821" s="61" t="str">
        <f ca="1">IF(Proc[[#This Row],[DaysAgeing]]&gt;5,"yep","on track")</f>
        <v>on track</v>
      </c>
      <c r="Q1821" s="2">
        <f ca="1">IF(Proc[[#This Row],[DateClosed]]="",ABS(NETWORKDAYS(Proc[[#This Row],[DateOpened]],TODAY()))-1,ABS(NETWORKDAYS(Proc[[#This Row],[DateOpened]],Proc[[#This Row],[DateClosed]]))-1)</f>
        <v>1</v>
      </c>
      <c r="R1821" s="61" t="s">
        <v>1005</v>
      </c>
      <c r="S1821" s="65"/>
      <c r="T1821" s="153">
        <v>1820</v>
      </c>
    </row>
    <row r="1822" spans="1:20" hidden="1">
      <c r="A1822" s="64" t="s">
        <v>2479</v>
      </c>
      <c r="B1822" s="111" t="str">
        <f>IFERROR(VLOOKUP(Proc[[#This Row],[App]],Table2[],3,0),"open")</f>
        <v>ok</v>
      </c>
      <c r="C1822" s="64" t="s">
        <v>369</v>
      </c>
      <c r="D1822" s="152" t="s">
        <v>2487</v>
      </c>
      <c r="E1822" s="152" t="s">
        <v>2192</v>
      </c>
      <c r="F1822" s="85" t="s">
        <v>2192</v>
      </c>
      <c r="G1822" s="64" t="s">
        <v>400</v>
      </c>
      <c r="H1822" s="65" t="str">
        <f>IF(Proc[[#This Row],[type]]="LFF (MDG-F)",MID(Proc[[#This Row],[Obj]],13,10),"")</f>
        <v/>
      </c>
      <c r="I1822" s="152"/>
      <c r="J1822" s="65" t="b">
        <f>Proc[[#This Row],[Requested]]=Proc[[#This Row],[CurrentParent]]</f>
        <v>1</v>
      </c>
      <c r="K1822" s="107" t="str">
        <f>IF(Proc[[#This Row],[Author]]="Marcela Urrego",VLOOKUP(LEFT(Proc[[#This Row],[Requested]],1),Table3[#All],2,0),VLOOKUP(Proc[[#This Row],[Author]],Table4[],2,0))</f>
        <v>HC</v>
      </c>
      <c r="L1822" s="91" t="s">
        <v>1970</v>
      </c>
      <c r="M1822" s="61">
        <v>45807.678356481483</v>
      </c>
      <c r="N1822" s="62">
        <v>45810</v>
      </c>
      <c r="O1822" s="62">
        <v>45810</v>
      </c>
      <c r="P1822" s="61" t="str">
        <f ca="1">IF(Proc[[#This Row],[DaysAgeing]]&gt;5,"yep","on track")</f>
        <v>on track</v>
      </c>
      <c r="Q1822" s="2">
        <f ca="1">IF(Proc[[#This Row],[DateClosed]]="",ABS(NETWORKDAYS(Proc[[#This Row],[DateOpened]],TODAY()))-1,ABS(NETWORKDAYS(Proc[[#This Row],[DateOpened]],Proc[[#This Row],[DateClosed]]))-1)</f>
        <v>1</v>
      </c>
      <c r="R1822" s="61" t="s">
        <v>1005</v>
      </c>
      <c r="S1822" s="65"/>
      <c r="T1822" s="153">
        <v>1821</v>
      </c>
    </row>
    <row r="1823" spans="1:20" hidden="1">
      <c r="A1823" s="64" t="s">
        <v>2479</v>
      </c>
      <c r="B1823" s="111" t="str">
        <f>IFERROR(VLOOKUP(Proc[[#This Row],[App]],Table2[],3,0),"open")</f>
        <v>ok</v>
      </c>
      <c r="C1823" s="64" t="s">
        <v>369</v>
      </c>
      <c r="D1823" s="152" t="s">
        <v>2488</v>
      </c>
      <c r="E1823" s="152" t="s">
        <v>2192</v>
      </c>
      <c r="F1823" s="85" t="s">
        <v>2192</v>
      </c>
      <c r="G1823" s="64" t="s">
        <v>400</v>
      </c>
      <c r="H1823" s="65" t="str">
        <f>IF(Proc[[#This Row],[type]]="LFF (MDG-F)",MID(Proc[[#This Row],[Obj]],13,10),"")</f>
        <v/>
      </c>
      <c r="I1823" s="152"/>
      <c r="J1823" s="65" t="b">
        <f>Proc[[#This Row],[Requested]]=Proc[[#This Row],[CurrentParent]]</f>
        <v>1</v>
      </c>
      <c r="K1823" s="107" t="str">
        <f>IF(Proc[[#This Row],[Author]]="Marcela Urrego",VLOOKUP(LEFT(Proc[[#This Row],[Requested]],1),Table3[#All],2,0),VLOOKUP(Proc[[#This Row],[Author]],Table4[],2,0))</f>
        <v>HC</v>
      </c>
      <c r="L1823" s="153" t="s">
        <v>1970</v>
      </c>
      <c r="M1823" s="61">
        <v>45807.678356481483</v>
      </c>
      <c r="N1823" s="62">
        <v>45810</v>
      </c>
      <c r="O1823" s="62">
        <v>45810</v>
      </c>
      <c r="P1823" s="61" t="str">
        <f ca="1">IF(Proc[[#This Row],[DaysAgeing]]&gt;5,"yep","on track")</f>
        <v>on track</v>
      </c>
      <c r="Q1823" s="2">
        <f ca="1">IF(Proc[[#This Row],[DateClosed]]="",ABS(NETWORKDAYS(Proc[[#This Row],[DateOpened]],TODAY()))-1,ABS(NETWORKDAYS(Proc[[#This Row],[DateOpened]],Proc[[#This Row],[DateClosed]]))-1)</f>
        <v>1</v>
      </c>
      <c r="R1823" s="61" t="s">
        <v>1005</v>
      </c>
      <c r="S1823" s="65"/>
      <c r="T1823" s="153">
        <v>1822</v>
      </c>
    </row>
    <row r="1824" spans="1:20" hidden="1">
      <c r="A1824" s="64" t="s">
        <v>2479</v>
      </c>
      <c r="B1824" s="111" t="str">
        <f>IFERROR(VLOOKUP(Proc[[#This Row],[App]],Table2[],3,0),"open")</f>
        <v>ok</v>
      </c>
      <c r="C1824" s="64" t="s">
        <v>369</v>
      </c>
      <c r="D1824" s="152" t="s">
        <v>2489</v>
      </c>
      <c r="E1824" s="152" t="s">
        <v>2500</v>
      </c>
      <c r="F1824" s="85" t="s">
        <v>2500</v>
      </c>
      <c r="G1824" s="64" t="s">
        <v>400</v>
      </c>
      <c r="H1824" s="65" t="str">
        <f>IF(Proc[[#This Row],[type]]="LFF (MDG-F)",MID(Proc[[#This Row],[Obj]],13,10),"")</f>
        <v/>
      </c>
      <c r="I1824" s="152"/>
      <c r="J1824" s="65" t="b">
        <f>Proc[[#This Row],[Requested]]=Proc[[#This Row],[CurrentParent]]</f>
        <v>1</v>
      </c>
      <c r="K1824" s="107" t="str">
        <f>IF(Proc[[#This Row],[Author]]="Marcela Urrego",VLOOKUP(LEFT(Proc[[#This Row],[Requested]],1),Table3[#All],2,0),VLOOKUP(Proc[[#This Row],[Author]],Table4[],2,0))</f>
        <v>HC</v>
      </c>
      <c r="L1824" s="91" t="s">
        <v>1970</v>
      </c>
      <c r="M1824" s="61">
        <v>45807.678356481483</v>
      </c>
      <c r="N1824" s="62">
        <v>45810</v>
      </c>
      <c r="O1824" s="62">
        <v>45810</v>
      </c>
      <c r="P1824" s="61" t="str">
        <f ca="1">IF(Proc[[#This Row],[DaysAgeing]]&gt;5,"yep","on track")</f>
        <v>on track</v>
      </c>
      <c r="Q1824" s="2">
        <f ca="1">IF(Proc[[#This Row],[DateClosed]]="",ABS(NETWORKDAYS(Proc[[#This Row],[DateOpened]],TODAY()))-1,ABS(NETWORKDAYS(Proc[[#This Row],[DateOpened]],Proc[[#This Row],[DateClosed]]))-1)</f>
        <v>1</v>
      </c>
      <c r="R1824" s="61" t="s">
        <v>1005</v>
      </c>
      <c r="S1824" s="65"/>
      <c r="T1824" s="153">
        <v>1823</v>
      </c>
    </row>
    <row r="1825" spans="1:20" hidden="1">
      <c r="A1825" s="64" t="s">
        <v>2479</v>
      </c>
      <c r="B1825" s="152" t="str">
        <f>IFERROR(VLOOKUP(Proc[[#This Row],[App]],Table2[],3,0),"open")</f>
        <v>ok</v>
      </c>
      <c r="C1825" s="64" t="s">
        <v>369</v>
      </c>
      <c r="D1825" s="152" t="s">
        <v>2490</v>
      </c>
      <c r="E1825" s="152" t="s">
        <v>2189</v>
      </c>
      <c r="F1825" s="152" t="s">
        <v>2189</v>
      </c>
      <c r="G1825" s="64" t="s">
        <v>400</v>
      </c>
      <c r="H1825" s="65" t="str">
        <f>IF(Proc[[#This Row],[type]]="LFF (MDG-F)",MID(Proc[[#This Row],[Obj]],13,10),"")</f>
        <v/>
      </c>
      <c r="I1825" s="152"/>
      <c r="J1825" s="65" t="b">
        <f>Proc[[#This Row],[Requested]]=Proc[[#This Row],[CurrentParent]]</f>
        <v>1</v>
      </c>
      <c r="K1825" s="152" t="str">
        <f>IF(Proc[[#This Row],[Author]]="Marcela Urrego",VLOOKUP(LEFT(Proc[[#This Row],[Requested]],1),Table3[#All],2,0),VLOOKUP(Proc[[#This Row],[Author]],Table4[],2,0))</f>
        <v>HC</v>
      </c>
      <c r="L1825" s="91" t="s">
        <v>1970</v>
      </c>
      <c r="M1825" s="61">
        <v>45807.678356481483</v>
      </c>
      <c r="N1825" s="62">
        <v>45810</v>
      </c>
      <c r="O1825" s="62">
        <v>45810</v>
      </c>
      <c r="P1825" s="61" t="str">
        <f ca="1">IF(Proc[[#This Row],[DaysAgeing]]&gt;5,"yep","on track")</f>
        <v>on track</v>
      </c>
      <c r="Q1825" s="2">
        <f ca="1">IF(Proc[[#This Row],[DateClosed]]="",ABS(NETWORKDAYS(Proc[[#This Row],[DateOpened]],TODAY()))-1,ABS(NETWORKDAYS(Proc[[#This Row],[DateOpened]],Proc[[#This Row],[DateClosed]]))-1)</f>
        <v>1</v>
      </c>
      <c r="R1825" s="61" t="s">
        <v>1005</v>
      </c>
      <c r="S1825" s="65"/>
      <c r="T1825" s="153">
        <v>1824</v>
      </c>
    </row>
    <row r="1826" spans="1:20" hidden="1">
      <c r="A1826" s="64" t="s">
        <v>2479</v>
      </c>
      <c r="B1826" s="152" t="str">
        <f>IFERROR(VLOOKUP(Proc[[#This Row],[App]],Table2[],3,0),"open")</f>
        <v>ok</v>
      </c>
      <c r="C1826" s="64" t="s">
        <v>369</v>
      </c>
      <c r="D1826" s="152" t="s">
        <v>2491</v>
      </c>
      <c r="E1826" s="152" t="s">
        <v>2190</v>
      </c>
      <c r="F1826" s="152" t="s">
        <v>2190</v>
      </c>
      <c r="G1826" s="64" t="s">
        <v>400</v>
      </c>
      <c r="H1826" s="65" t="str">
        <f>IF(Proc[[#This Row],[type]]="LFF (MDG-F)",MID(Proc[[#This Row],[Obj]],13,10),"")</f>
        <v/>
      </c>
      <c r="I1826" s="152"/>
      <c r="J1826" s="65" t="b">
        <f>Proc[[#This Row],[Requested]]=Proc[[#This Row],[CurrentParent]]</f>
        <v>1</v>
      </c>
      <c r="K1826" s="152" t="str">
        <f>IF(Proc[[#This Row],[Author]]="Marcela Urrego",VLOOKUP(LEFT(Proc[[#This Row],[Requested]],1),Table3[#All],2,0),VLOOKUP(Proc[[#This Row],[Author]],Table4[],2,0))</f>
        <v>HC</v>
      </c>
      <c r="L1826" s="91" t="s">
        <v>1970</v>
      </c>
      <c r="M1826" s="61">
        <v>45807.678356481483</v>
      </c>
      <c r="N1826" s="62">
        <v>45810</v>
      </c>
      <c r="O1826" s="62">
        <v>45810</v>
      </c>
      <c r="P1826" s="61" t="str">
        <f ca="1">IF(Proc[[#This Row],[DaysAgeing]]&gt;5,"yep","on track")</f>
        <v>on track</v>
      </c>
      <c r="Q1826" s="2">
        <f ca="1">IF(Proc[[#This Row],[DateClosed]]="",ABS(NETWORKDAYS(Proc[[#This Row],[DateOpened]],TODAY()))-1,ABS(NETWORKDAYS(Proc[[#This Row],[DateOpened]],Proc[[#This Row],[DateClosed]]))-1)</f>
        <v>1</v>
      </c>
      <c r="R1826" s="61" t="s">
        <v>1005</v>
      </c>
      <c r="S1826" s="65"/>
      <c r="T1826" s="153">
        <v>1825</v>
      </c>
    </row>
    <row r="1827" spans="1:20" hidden="1">
      <c r="A1827" s="64" t="s">
        <v>2479</v>
      </c>
      <c r="B1827" s="111" t="str">
        <f>IFERROR(VLOOKUP(Proc[[#This Row],[App]],Table2[],3,0),"open")</f>
        <v>ok</v>
      </c>
      <c r="C1827" s="64" t="s">
        <v>369</v>
      </c>
      <c r="D1827" s="152" t="s">
        <v>2492</v>
      </c>
      <c r="E1827" s="152" t="s">
        <v>2192</v>
      </c>
      <c r="F1827" s="85" t="s">
        <v>2192</v>
      </c>
      <c r="G1827" s="64" t="s">
        <v>400</v>
      </c>
      <c r="H1827" s="65" t="str">
        <f>IF(Proc[[#This Row],[type]]="LFF (MDG-F)",MID(Proc[[#This Row],[Obj]],13,10),"")</f>
        <v/>
      </c>
      <c r="I1827" s="152"/>
      <c r="J1827" s="65" t="b">
        <f>Proc[[#This Row],[Requested]]=Proc[[#This Row],[CurrentParent]]</f>
        <v>1</v>
      </c>
      <c r="K1827" s="107" t="str">
        <f>IF(Proc[[#This Row],[Author]]="Marcela Urrego",VLOOKUP(LEFT(Proc[[#This Row],[Requested]],1),Table3[#All],2,0),VLOOKUP(Proc[[#This Row],[Author]],Table4[],2,0))</f>
        <v>HC</v>
      </c>
      <c r="L1827" s="91" t="s">
        <v>1970</v>
      </c>
      <c r="M1827" s="61">
        <v>45807.678356481483</v>
      </c>
      <c r="N1827" s="62">
        <v>45810</v>
      </c>
      <c r="O1827" s="62">
        <v>45810</v>
      </c>
      <c r="P1827" s="61" t="str">
        <f ca="1">IF(Proc[[#This Row],[DaysAgeing]]&gt;5,"yep","on track")</f>
        <v>on track</v>
      </c>
      <c r="Q1827" s="2">
        <f ca="1">IF(Proc[[#This Row],[DateClosed]]="",ABS(NETWORKDAYS(Proc[[#This Row],[DateOpened]],TODAY()))-1,ABS(NETWORKDAYS(Proc[[#This Row],[DateOpened]],Proc[[#This Row],[DateClosed]]))-1)</f>
        <v>1</v>
      </c>
      <c r="R1827" s="61" t="s">
        <v>1005</v>
      </c>
      <c r="S1827" s="65"/>
      <c r="T1827" s="153">
        <v>1826</v>
      </c>
    </row>
    <row r="1828" spans="1:20" hidden="1">
      <c r="A1828" s="64" t="s">
        <v>2479</v>
      </c>
      <c r="B1828" s="152" t="str">
        <f>IFERROR(VLOOKUP(Proc[[#This Row],[App]],Table2[],3,0),"open")</f>
        <v>ok</v>
      </c>
      <c r="C1828" s="64" t="s">
        <v>369</v>
      </c>
      <c r="D1828" s="152" t="s">
        <v>8852</v>
      </c>
      <c r="E1828" s="152" t="s">
        <v>2192</v>
      </c>
      <c r="F1828" s="152" t="s">
        <v>2192</v>
      </c>
      <c r="G1828" s="64" t="s">
        <v>400</v>
      </c>
      <c r="H1828" s="65" t="str">
        <f>IF(Proc[[#This Row],[type]]="LFF (MDG-F)",MID(Proc[[#This Row],[Obj]],13,10),"")</f>
        <v/>
      </c>
      <c r="I1828" s="152"/>
      <c r="J1828" s="65" t="b">
        <f>Proc[[#This Row],[Requested]]=Proc[[#This Row],[CurrentParent]]</f>
        <v>1</v>
      </c>
      <c r="K1828" s="152" t="str">
        <f>IF(Proc[[#This Row],[Author]]="Marcela Urrego",VLOOKUP(LEFT(Proc[[#This Row],[Requested]],1),Table3[#All],2,0),VLOOKUP(Proc[[#This Row],[Author]],Table4[],2,0))</f>
        <v>HC</v>
      </c>
      <c r="L1828" s="91" t="s">
        <v>1970</v>
      </c>
      <c r="M1828" s="61">
        <v>45807.678356481483</v>
      </c>
      <c r="N1828" s="62">
        <v>45810</v>
      </c>
      <c r="O1828" s="62">
        <v>45810</v>
      </c>
      <c r="P1828" s="61" t="str">
        <f ca="1">IF(Proc[[#This Row],[DaysAgeing]]&gt;5,"yep","on track")</f>
        <v>on track</v>
      </c>
      <c r="Q1828" s="2">
        <f ca="1">IF(Proc[[#This Row],[DateClosed]]="",ABS(NETWORKDAYS(Proc[[#This Row],[DateOpened]],TODAY()))-1,ABS(NETWORKDAYS(Proc[[#This Row],[DateOpened]],Proc[[#This Row],[DateClosed]]))-1)</f>
        <v>1</v>
      </c>
      <c r="R1828" s="61" t="s">
        <v>1005</v>
      </c>
      <c r="S1828" s="65"/>
      <c r="T1828" s="153">
        <v>1827</v>
      </c>
    </row>
    <row r="1829" spans="1:20" hidden="1">
      <c r="A1829" s="64" t="s">
        <v>2479</v>
      </c>
      <c r="B1829" s="152" t="str">
        <f>IFERROR(VLOOKUP(Proc[[#This Row],[App]],Table2[],3,0),"open")</f>
        <v>ok</v>
      </c>
      <c r="C1829" s="64" t="s">
        <v>369</v>
      </c>
      <c r="D1829" s="152" t="s">
        <v>2493</v>
      </c>
      <c r="E1829" s="152" t="s">
        <v>2190</v>
      </c>
      <c r="F1829" s="152" t="s">
        <v>2190</v>
      </c>
      <c r="G1829" s="64" t="s">
        <v>400</v>
      </c>
      <c r="H1829" s="65" t="str">
        <f>IF(Proc[[#This Row],[type]]="LFF (MDG-F)",MID(Proc[[#This Row],[Obj]],13,10),"")</f>
        <v/>
      </c>
      <c r="I1829" s="152"/>
      <c r="J1829" s="65" t="b">
        <f>Proc[[#This Row],[Requested]]=Proc[[#This Row],[CurrentParent]]</f>
        <v>1</v>
      </c>
      <c r="K1829" s="152" t="str">
        <f>IF(Proc[[#This Row],[Author]]="Marcela Urrego",VLOOKUP(LEFT(Proc[[#This Row],[Requested]],1),Table3[#All],2,0),VLOOKUP(Proc[[#This Row],[Author]],Table4[],2,0))</f>
        <v>HC</v>
      </c>
      <c r="L1829" s="91" t="s">
        <v>1970</v>
      </c>
      <c r="M1829" s="61">
        <v>45807.678356481483</v>
      </c>
      <c r="N1829" s="62">
        <v>45810</v>
      </c>
      <c r="O1829" s="62">
        <v>45810</v>
      </c>
      <c r="P1829" s="61" t="str">
        <f ca="1">IF(Proc[[#This Row],[DaysAgeing]]&gt;5,"yep","on track")</f>
        <v>on track</v>
      </c>
      <c r="Q1829" s="2">
        <f ca="1">IF(Proc[[#This Row],[DateClosed]]="",ABS(NETWORKDAYS(Proc[[#This Row],[DateOpened]],TODAY()))-1,ABS(NETWORKDAYS(Proc[[#This Row],[DateOpened]],Proc[[#This Row],[DateClosed]]))-1)</f>
        <v>1</v>
      </c>
      <c r="R1829" s="61" t="s">
        <v>1005</v>
      </c>
      <c r="S1829" s="65"/>
      <c r="T1829" s="153">
        <v>1828</v>
      </c>
    </row>
    <row r="1830" spans="1:20" hidden="1">
      <c r="A1830" s="64" t="s">
        <v>2479</v>
      </c>
      <c r="B1830" s="111" t="str">
        <f>IFERROR(VLOOKUP(Proc[[#This Row],[App]],Table2[],3,0),"open")</f>
        <v>ok</v>
      </c>
      <c r="C1830" s="64" t="s">
        <v>369</v>
      </c>
      <c r="D1830" s="152" t="s">
        <v>8853</v>
      </c>
      <c r="E1830" s="152" t="s">
        <v>2190</v>
      </c>
      <c r="F1830" s="152" t="s">
        <v>2190</v>
      </c>
      <c r="G1830" s="64" t="s">
        <v>400</v>
      </c>
      <c r="H1830" s="65" t="str">
        <f>IF(Proc[[#This Row],[type]]="LFF (MDG-F)",MID(Proc[[#This Row],[Obj]],13,10),"")</f>
        <v/>
      </c>
      <c r="I1830" s="152"/>
      <c r="J1830" s="65" t="b">
        <f>Proc[[#This Row],[Requested]]=Proc[[#This Row],[CurrentParent]]</f>
        <v>1</v>
      </c>
      <c r="K1830" s="107" t="str">
        <f>IF(Proc[[#This Row],[Author]]="Marcela Urrego",VLOOKUP(LEFT(Proc[[#This Row],[Requested]],1),Table3[#All],2,0),VLOOKUP(Proc[[#This Row],[Author]],Table4[],2,0))</f>
        <v>HC</v>
      </c>
      <c r="L1830" s="91" t="s">
        <v>1970</v>
      </c>
      <c r="M1830" s="61">
        <v>45807.678356481483</v>
      </c>
      <c r="N1830" s="62">
        <v>45810</v>
      </c>
      <c r="O1830" s="62">
        <v>45810</v>
      </c>
      <c r="P1830" s="61" t="str">
        <f ca="1">IF(Proc[[#This Row],[DaysAgeing]]&gt;5,"yep","on track")</f>
        <v>on track</v>
      </c>
      <c r="Q1830" s="2">
        <f ca="1">IF(Proc[[#This Row],[DateClosed]]="",ABS(NETWORKDAYS(Proc[[#This Row],[DateOpened]],TODAY()))-1,ABS(NETWORKDAYS(Proc[[#This Row],[DateOpened]],Proc[[#This Row],[DateClosed]]))-1)</f>
        <v>1</v>
      </c>
      <c r="R1830" s="61" t="s">
        <v>1005</v>
      </c>
      <c r="S1830" s="65"/>
      <c r="T1830" s="153">
        <v>1829</v>
      </c>
    </row>
    <row r="1831" spans="1:20" hidden="1">
      <c r="A1831" s="64" t="s">
        <v>2479</v>
      </c>
      <c r="B1831" s="111" t="str">
        <f>IFERROR(VLOOKUP(Proc[[#This Row],[App]],Table2[],3,0),"open")</f>
        <v>ok</v>
      </c>
      <c r="C1831" s="64" t="s">
        <v>369</v>
      </c>
      <c r="D1831" s="152" t="s">
        <v>8854</v>
      </c>
      <c r="E1831" s="152" t="s">
        <v>2189</v>
      </c>
      <c r="F1831" s="152" t="s">
        <v>2189</v>
      </c>
      <c r="G1831" s="64" t="s">
        <v>400</v>
      </c>
      <c r="H1831" s="65" t="str">
        <f>IF(Proc[[#This Row],[type]]="LFF (MDG-F)",MID(Proc[[#This Row],[Obj]],13,10),"")</f>
        <v/>
      </c>
      <c r="I1831" s="152"/>
      <c r="J1831" s="65" t="b">
        <f>Proc[[#This Row],[Requested]]=Proc[[#This Row],[CurrentParent]]</f>
        <v>1</v>
      </c>
      <c r="K1831" s="107" t="str">
        <f>IF(Proc[[#This Row],[Author]]="Marcela Urrego",VLOOKUP(LEFT(Proc[[#This Row],[Requested]],1),Table3[#All],2,0),VLOOKUP(Proc[[#This Row],[Author]],Table4[],2,0))</f>
        <v>HC</v>
      </c>
      <c r="L1831" s="91" t="s">
        <v>1970</v>
      </c>
      <c r="M1831" s="61">
        <v>45807.678356481483</v>
      </c>
      <c r="N1831" s="62">
        <v>45810</v>
      </c>
      <c r="O1831" s="62">
        <v>45810</v>
      </c>
      <c r="P1831" s="61" t="str">
        <f ca="1">IF(Proc[[#This Row],[DaysAgeing]]&gt;5,"yep","on track")</f>
        <v>on track</v>
      </c>
      <c r="Q1831" s="2">
        <f ca="1">IF(Proc[[#This Row],[DateClosed]]="",ABS(NETWORKDAYS(Proc[[#This Row],[DateOpened]],TODAY()))-1,ABS(NETWORKDAYS(Proc[[#This Row],[DateOpened]],Proc[[#This Row],[DateClosed]]))-1)</f>
        <v>1</v>
      </c>
      <c r="R1831" s="61" t="s">
        <v>1005</v>
      </c>
      <c r="S1831" s="65"/>
      <c r="T1831" s="153">
        <v>1830</v>
      </c>
    </row>
    <row r="1832" spans="1:20" hidden="1">
      <c r="A1832" s="64" t="s">
        <v>2479</v>
      </c>
      <c r="B1832" s="152" t="str">
        <f>IFERROR(VLOOKUP(Proc[[#This Row],[App]],Table2[],3,0),"open")</f>
        <v>ok</v>
      </c>
      <c r="C1832" s="64" t="s">
        <v>369</v>
      </c>
      <c r="D1832" s="152" t="s">
        <v>8855</v>
      </c>
      <c r="E1832" s="152" t="s">
        <v>2189</v>
      </c>
      <c r="F1832" s="152" t="s">
        <v>2189</v>
      </c>
      <c r="G1832" s="64" t="s">
        <v>400</v>
      </c>
      <c r="H1832" s="65" t="str">
        <f>IF(Proc[[#This Row],[type]]="LFF (MDG-F)",MID(Proc[[#This Row],[Obj]],13,10),"")</f>
        <v/>
      </c>
      <c r="I1832" s="152"/>
      <c r="J1832" s="65" t="b">
        <f>Proc[[#This Row],[Requested]]=Proc[[#This Row],[CurrentParent]]</f>
        <v>1</v>
      </c>
      <c r="K1832" s="152" t="str">
        <f>IF(Proc[[#This Row],[Author]]="Marcela Urrego",VLOOKUP(LEFT(Proc[[#This Row],[Requested]],1),Table3[#All],2,0),VLOOKUP(Proc[[#This Row],[Author]],Table4[],2,0))</f>
        <v>HC</v>
      </c>
      <c r="L1832" s="91" t="s">
        <v>1970</v>
      </c>
      <c r="M1832" s="61">
        <v>45807.678356481483</v>
      </c>
      <c r="N1832" s="62">
        <v>45810</v>
      </c>
      <c r="O1832" s="62">
        <v>45810</v>
      </c>
      <c r="P1832" s="61" t="str">
        <f ca="1">IF(Proc[[#This Row],[DaysAgeing]]&gt;5,"yep","on track")</f>
        <v>on track</v>
      </c>
      <c r="Q1832" s="2">
        <f ca="1">IF(Proc[[#This Row],[DateClosed]]="",ABS(NETWORKDAYS(Proc[[#This Row],[DateOpened]],TODAY()))-1,ABS(NETWORKDAYS(Proc[[#This Row],[DateOpened]],Proc[[#This Row],[DateClosed]]))-1)</f>
        <v>1</v>
      </c>
      <c r="R1832" s="61" t="s">
        <v>1005</v>
      </c>
      <c r="S1832" s="65"/>
      <c r="T1832" s="153">
        <v>1831</v>
      </c>
    </row>
    <row r="1833" spans="1:20" hidden="1">
      <c r="A1833" s="64" t="s">
        <v>2479</v>
      </c>
      <c r="B1833" s="152" t="str">
        <f>IFERROR(VLOOKUP(Proc[[#This Row],[App]],Table2[],3,0),"open")</f>
        <v>ok</v>
      </c>
      <c r="C1833" s="64" t="s">
        <v>369</v>
      </c>
      <c r="D1833" s="152" t="s">
        <v>8856</v>
      </c>
      <c r="E1833" s="152" t="s">
        <v>2189</v>
      </c>
      <c r="F1833" s="152" t="s">
        <v>2189</v>
      </c>
      <c r="G1833" s="64" t="s">
        <v>400</v>
      </c>
      <c r="H1833" s="65" t="str">
        <f>IF(Proc[[#This Row],[type]]="LFF (MDG-F)",MID(Proc[[#This Row],[Obj]],13,10),"")</f>
        <v/>
      </c>
      <c r="I1833" s="152"/>
      <c r="J1833" s="65" t="b">
        <f>Proc[[#This Row],[Requested]]=Proc[[#This Row],[CurrentParent]]</f>
        <v>1</v>
      </c>
      <c r="K1833" s="152" t="str">
        <f>IF(Proc[[#This Row],[Author]]="Marcela Urrego",VLOOKUP(LEFT(Proc[[#This Row],[Requested]],1),Table3[#All],2,0),VLOOKUP(Proc[[#This Row],[Author]],Table4[],2,0))</f>
        <v>HC</v>
      </c>
      <c r="L1833" s="91" t="s">
        <v>1970</v>
      </c>
      <c r="M1833" s="61">
        <v>45807.678356481483</v>
      </c>
      <c r="N1833" s="62">
        <v>45810</v>
      </c>
      <c r="O1833" s="62">
        <v>45810</v>
      </c>
      <c r="P1833" s="61" t="str">
        <f ca="1">IF(Proc[[#This Row],[DaysAgeing]]&gt;5,"yep","on track")</f>
        <v>on track</v>
      </c>
      <c r="Q1833" s="2">
        <f ca="1">IF(Proc[[#This Row],[DateClosed]]="",ABS(NETWORKDAYS(Proc[[#This Row],[DateOpened]],TODAY()))-1,ABS(NETWORKDAYS(Proc[[#This Row],[DateOpened]],Proc[[#This Row],[DateClosed]]))-1)</f>
        <v>1</v>
      </c>
      <c r="R1833" s="61" t="s">
        <v>1005</v>
      </c>
      <c r="S1833" s="65"/>
      <c r="T1833" s="153">
        <v>1832</v>
      </c>
    </row>
    <row r="1834" spans="1:20" hidden="1">
      <c r="A1834" s="64" t="s">
        <v>2479</v>
      </c>
      <c r="B1834" s="111" t="str">
        <f>IFERROR(VLOOKUP(Proc[[#This Row],[App]],Table2[],3,0),"open")</f>
        <v>ok</v>
      </c>
      <c r="C1834" s="64" t="s">
        <v>369</v>
      </c>
      <c r="D1834" s="152" t="s">
        <v>8857</v>
      </c>
      <c r="E1834" s="152" t="s">
        <v>2191</v>
      </c>
      <c r="F1834" s="152" t="s">
        <v>2191</v>
      </c>
      <c r="G1834" s="64" t="s">
        <v>400</v>
      </c>
      <c r="H1834" s="65" t="str">
        <f>IF(Proc[[#This Row],[type]]="LFF (MDG-F)",MID(Proc[[#This Row],[Obj]],13,10),"")</f>
        <v/>
      </c>
      <c r="I1834" s="152"/>
      <c r="J1834" s="65" t="b">
        <f>Proc[[#This Row],[Requested]]=Proc[[#This Row],[CurrentParent]]</f>
        <v>1</v>
      </c>
      <c r="K1834" s="107" t="str">
        <f>IF(Proc[[#This Row],[Author]]="Marcela Urrego",VLOOKUP(LEFT(Proc[[#This Row],[Requested]],1),Table3[#All],2,0),VLOOKUP(Proc[[#This Row],[Author]],Table4[],2,0))</f>
        <v>HC</v>
      </c>
      <c r="L1834" s="91" t="s">
        <v>1970</v>
      </c>
      <c r="M1834" s="61">
        <v>45807.678356481483</v>
      </c>
      <c r="N1834" s="62">
        <v>45810</v>
      </c>
      <c r="O1834" s="62">
        <v>45810</v>
      </c>
      <c r="P1834" s="61" t="str">
        <f ca="1">IF(Proc[[#This Row],[DaysAgeing]]&gt;5,"yep","on track")</f>
        <v>on track</v>
      </c>
      <c r="Q1834" s="2">
        <f ca="1">IF(Proc[[#This Row],[DateClosed]]="",ABS(NETWORKDAYS(Proc[[#This Row],[DateOpened]],TODAY()))-1,ABS(NETWORKDAYS(Proc[[#This Row],[DateOpened]],Proc[[#This Row],[DateClosed]]))-1)</f>
        <v>1</v>
      </c>
      <c r="R1834" s="61" t="s">
        <v>1005</v>
      </c>
      <c r="S1834" s="65"/>
      <c r="T1834" s="153">
        <v>1833</v>
      </c>
    </row>
    <row r="1835" spans="1:20" hidden="1">
      <c r="A1835" s="64" t="s">
        <v>2479</v>
      </c>
      <c r="B1835" s="111" t="str">
        <f>IFERROR(VLOOKUP(Proc[[#This Row],[App]],Table2[],3,0),"open")</f>
        <v>ok</v>
      </c>
      <c r="C1835" s="64" t="s">
        <v>369</v>
      </c>
      <c r="D1835" s="152" t="s">
        <v>8858</v>
      </c>
      <c r="E1835" s="152" t="s">
        <v>2191</v>
      </c>
      <c r="F1835" s="152" t="s">
        <v>2191</v>
      </c>
      <c r="G1835" s="64" t="s">
        <v>400</v>
      </c>
      <c r="H1835" s="65" t="str">
        <f>IF(Proc[[#This Row],[type]]="LFF (MDG-F)",MID(Proc[[#This Row],[Obj]],13,10),"")</f>
        <v/>
      </c>
      <c r="I1835" s="152"/>
      <c r="J1835" s="65" t="b">
        <f>Proc[[#This Row],[Requested]]=Proc[[#This Row],[CurrentParent]]</f>
        <v>1</v>
      </c>
      <c r="K1835" s="107" t="str">
        <f>IF(Proc[[#This Row],[Author]]="Marcela Urrego",VLOOKUP(LEFT(Proc[[#This Row],[Requested]],1),Table3[#All],2,0),VLOOKUP(Proc[[#This Row],[Author]],Table4[],2,0))</f>
        <v>HC</v>
      </c>
      <c r="L1835" s="91" t="s">
        <v>1970</v>
      </c>
      <c r="M1835" s="61">
        <v>45807.678356481483</v>
      </c>
      <c r="N1835" s="62">
        <v>45810</v>
      </c>
      <c r="O1835" s="62">
        <v>45810</v>
      </c>
      <c r="P1835" s="61" t="str">
        <f ca="1">IF(Proc[[#This Row],[DaysAgeing]]&gt;5,"yep","on track")</f>
        <v>on track</v>
      </c>
      <c r="Q1835" s="2">
        <f ca="1">IF(Proc[[#This Row],[DateClosed]]="",ABS(NETWORKDAYS(Proc[[#This Row],[DateOpened]],TODAY()))-1,ABS(NETWORKDAYS(Proc[[#This Row],[DateOpened]],Proc[[#This Row],[DateClosed]]))-1)</f>
        <v>1</v>
      </c>
      <c r="R1835" s="61" t="s">
        <v>1005</v>
      </c>
      <c r="S1835" s="65"/>
      <c r="T1835" s="153">
        <v>1834</v>
      </c>
    </row>
    <row r="1836" spans="1:20" hidden="1">
      <c r="A1836" s="64" t="s">
        <v>2479</v>
      </c>
      <c r="B1836" s="111" t="str">
        <f>IFERROR(VLOOKUP(Proc[[#This Row],[App]],Table2[],3,0),"open")</f>
        <v>ok</v>
      </c>
      <c r="C1836" s="64" t="s">
        <v>369</v>
      </c>
      <c r="D1836" s="152" t="s">
        <v>8859</v>
      </c>
      <c r="E1836" s="152" t="s">
        <v>2191</v>
      </c>
      <c r="F1836" s="85" t="s">
        <v>2191</v>
      </c>
      <c r="G1836" s="64" t="s">
        <v>400</v>
      </c>
      <c r="H1836" s="65" t="str">
        <f>IF(Proc[[#This Row],[type]]="LFF (MDG-F)",MID(Proc[[#This Row],[Obj]],13,10),"")</f>
        <v/>
      </c>
      <c r="I1836" s="152"/>
      <c r="J1836" s="65" t="b">
        <f>Proc[[#This Row],[Requested]]=Proc[[#This Row],[CurrentParent]]</f>
        <v>1</v>
      </c>
      <c r="K1836" s="107" t="str">
        <f>IF(Proc[[#This Row],[Author]]="Marcela Urrego",VLOOKUP(LEFT(Proc[[#This Row],[Requested]],1),Table3[#All],2,0),VLOOKUP(Proc[[#This Row],[Author]],Table4[],2,0))</f>
        <v>HC</v>
      </c>
      <c r="L1836" s="91" t="s">
        <v>1970</v>
      </c>
      <c r="M1836" s="61">
        <v>45807.678356481483</v>
      </c>
      <c r="N1836" s="62">
        <v>45810</v>
      </c>
      <c r="O1836" s="62">
        <v>45810</v>
      </c>
      <c r="P1836" s="61" t="str">
        <f ca="1">IF(Proc[[#This Row],[DaysAgeing]]&gt;5,"yep","on track")</f>
        <v>on track</v>
      </c>
      <c r="Q1836" s="2">
        <f ca="1">IF(Proc[[#This Row],[DateClosed]]="",ABS(NETWORKDAYS(Proc[[#This Row],[DateOpened]],TODAY()))-1,ABS(NETWORKDAYS(Proc[[#This Row],[DateOpened]],Proc[[#This Row],[DateClosed]]))-1)</f>
        <v>1</v>
      </c>
      <c r="R1836" s="61" t="s">
        <v>1005</v>
      </c>
      <c r="S1836" s="65"/>
      <c r="T1836" s="153">
        <v>1835</v>
      </c>
    </row>
    <row r="1837" spans="1:20" hidden="1">
      <c r="A1837" s="64" t="s">
        <v>2479</v>
      </c>
      <c r="B1837" s="111" t="str">
        <f>IFERROR(VLOOKUP(Proc[[#This Row],[App]],Table2[],3,0),"open")</f>
        <v>ok</v>
      </c>
      <c r="C1837" s="64" t="s">
        <v>369</v>
      </c>
      <c r="D1837" s="152" t="s">
        <v>8860</v>
      </c>
      <c r="E1837" s="152" t="s">
        <v>2190</v>
      </c>
      <c r="F1837" s="152" t="s">
        <v>2190</v>
      </c>
      <c r="G1837" s="64" t="s">
        <v>400</v>
      </c>
      <c r="H1837" s="65" t="str">
        <f>IF(Proc[[#This Row],[type]]="LFF (MDG-F)",MID(Proc[[#This Row],[Obj]],13,10),"")</f>
        <v/>
      </c>
      <c r="I1837" s="152"/>
      <c r="J1837" s="65" t="b">
        <f>Proc[[#This Row],[Requested]]=Proc[[#This Row],[CurrentParent]]</f>
        <v>1</v>
      </c>
      <c r="K1837" s="107" t="str">
        <f>IF(Proc[[#This Row],[Author]]="Marcela Urrego",VLOOKUP(LEFT(Proc[[#This Row],[Requested]],1),Table3[#All],2,0),VLOOKUP(Proc[[#This Row],[Author]],Table4[],2,0))</f>
        <v>HC</v>
      </c>
      <c r="L1837" s="91" t="s">
        <v>1970</v>
      </c>
      <c r="M1837" s="61">
        <v>45807.678356481483</v>
      </c>
      <c r="N1837" s="62">
        <v>45810</v>
      </c>
      <c r="O1837" s="62">
        <v>45810</v>
      </c>
      <c r="P1837" s="61" t="str">
        <f ca="1">IF(Proc[[#This Row],[DaysAgeing]]&gt;5,"yep","on track")</f>
        <v>on track</v>
      </c>
      <c r="Q1837" s="2">
        <f ca="1">IF(Proc[[#This Row],[DateClosed]]="",ABS(NETWORKDAYS(Proc[[#This Row],[DateOpened]],TODAY()))-1,ABS(NETWORKDAYS(Proc[[#This Row],[DateOpened]],Proc[[#This Row],[DateClosed]]))-1)</f>
        <v>1</v>
      </c>
      <c r="R1837" s="61" t="s">
        <v>1005</v>
      </c>
      <c r="S1837" s="65"/>
      <c r="T1837" s="153">
        <v>1836</v>
      </c>
    </row>
    <row r="1838" spans="1:20" hidden="1">
      <c r="A1838" s="64" t="s">
        <v>2479</v>
      </c>
      <c r="B1838" s="111" t="str">
        <f>IFERROR(VLOOKUP(Proc[[#This Row],[App]],Table2[],3,0),"open")</f>
        <v>ok</v>
      </c>
      <c r="C1838" s="64" t="s">
        <v>369</v>
      </c>
      <c r="D1838" s="152" t="s">
        <v>8861</v>
      </c>
      <c r="E1838" s="152" t="s">
        <v>2189</v>
      </c>
      <c r="F1838" s="152" t="s">
        <v>2189</v>
      </c>
      <c r="G1838" s="64" t="s">
        <v>400</v>
      </c>
      <c r="H1838" s="65" t="str">
        <f>IF(Proc[[#This Row],[type]]="LFF (MDG-F)",MID(Proc[[#This Row],[Obj]],13,10),"")</f>
        <v/>
      </c>
      <c r="I1838" s="152"/>
      <c r="J1838" s="65" t="b">
        <f>Proc[[#This Row],[Requested]]=Proc[[#This Row],[CurrentParent]]</f>
        <v>1</v>
      </c>
      <c r="K1838" s="107" t="str">
        <f>IF(Proc[[#This Row],[Author]]="Marcela Urrego",VLOOKUP(LEFT(Proc[[#This Row],[Requested]],1),Table3[#All],2,0),VLOOKUP(Proc[[#This Row],[Author]],Table4[],2,0))</f>
        <v>HC</v>
      </c>
      <c r="L1838" s="91" t="s">
        <v>1970</v>
      </c>
      <c r="M1838" s="61">
        <v>45807.678356481483</v>
      </c>
      <c r="N1838" s="62">
        <v>45810</v>
      </c>
      <c r="O1838" s="62">
        <v>45810</v>
      </c>
      <c r="P1838" s="61" t="str">
        <f ca="1">IF(Proc[[#This Row],[DaysAgeing]]&gt;5,"yep","on track")</f>
        <v>on track</v>
      </c>
      <c r="Q1838" s="2">
        <f ca="1">IF(Proc[[#This Row],[DateClosed]]="",ABS(NETWORKDAYS(Proc[[#This Row],[DateOpened]],TODAY()))-1,ABS(NETWORKDAYS(Proc[[#This Row],[DateOpened]],Proc[[#This Row],[DateClosed]]))-1)</f>
        <v>1</v>
      </c>
      <c r="R1838" s="61" t="s">
        <v>1005</v>
      </c>
      <c r="S1838" s="65"/>
      <c r="T1838" s="153">
        <v>1837</v>
      </c>
    </row>
    <row r="1839" spans="1:20" hidden="1">
      <c r="A1839" s="64" t="s">
        <v>2479</v>
      </c>
      <c r="B1839" s="111" t="str">
        <f>IFERROR(VLOOKUP(Proc[[#This Row],[App]],Table2[],3,0),"open")</f>
        <v>ok</v>
      </c>
      <c r="C1839" s="64" t="s">
        <v>369</v>
      </c>
      <c r="D1839" s="152" t="s">
        <v>8862</v>
      </c>
      <c r="E1839" s="152" t="s">
        <v>2189</v>
      </c>
      <c r="F1839" s="85" t="s">
        <v>2189</v>
      </c>
      <c r="G1839" s="64" t="s">
        <v>400</v>
      </c>
      <c r="H1839" s="65" t="str">
        <f>IF(Proc[[#This Row],[type]]="LFF (MDG-F)",MID(Proc[[#This Row],[Obj]],13,10),"")</f>
        <v/>
      </c>
      <c r="I1839" s="152"/>
      <c r="J1839" s="65" t="b">
        <f>Proc[[#This Row],[Requested]]=Proc[[#This Row],[CurrentParent]]</f>
        <v>1</v>
      </c>
      <c r="K1839" s="107" t="str">
        <f>IF(Proc[[#This Row],[Author]]="Marcela Urrego",VLOOKUP(LEFT(Proc[[#This Row],[Requested]],1),Table3[#All],2,0),VLOOKUP(Proc[[#This Row],[Author]],Table4[],2,0))</f>
        <v>HC</v>
      </c>
      <c r="L1839" s="153" t="s">
        <v>1970</v>
      </c>
      <c r="M1839" s="61">
        <v>45807.678356481483</v>
      </c>
      <c r="N1839" s="62">
        <v>45810</v>
      </c>
      <c r="O1839" s="62">
        <v>45810</v>
      </c>
      <c r="P1839" s="61" t="str">
        <f ca="1">IF(Proc[[#This Row],[DaysAgeing]]&gt;5,"yep","on track")</f>
        <v>on track</v>
      </c>
      <c r="Q1839" s="2">
        <f ca="1">IF(Proc[[#This Row],[DateClosed]]="",ABS(NETWORKDAYS(Proc[[#This Row],[DateOpened]],TODAY()))-1,ABS(NETWORKDAYS(Proc[[#This Row],[DateOpened]],Proc[[#This Row],[DateClosed]]))-1)</f>
        <v>1</v>
      </c>
      <c r="R1839" s="61" t="s">
        <v>1005</v>
      </c>
      <c r="S1839" s="65"/>
      <c r="T1839" s="153">
        <v>1838</v>
      </c>
    </row>
    <row r="1840" spans="1:20" hidden="1">
      <c r="A1840" s="64" t="s">
        <v>2479</v>
      </c>
      <c r="B1840" s="152" t="str">
        <f>IFERROR(VLOOKUP(Proc[[#This Row],[App]],Table2[],3,0),"open")</f>
        <v>ok</v>
      </c>
      <c r="C1840" s="64" t="s">
        <v>369</v>
      </c>
      <c r="D1840" s="152" t="s">
        <v>8863</v>
      </c>
      <c r="E1840" s="152" t="s">
        <v>2189</v>
      </c>
      <c r="F1840" s="152" t="s">
        <v>2189</v>
      </c>
      <c r="G1840" s="64" t="s">
        <v>400</v>
      </c>
      <c r="H1840" s="65" t="str">
        <f>IF(Proc[[#This Row],[type]]="LFF (MDG-F)",MID(Proc[[#This Row],[Obj]],13,10),"")</f>
        <v/>
      </c>
      <c r="I1840" s="152"/>
      <c r="J1840" s="65" t="b">
        <f>Proc[[#This Row],[Requested]]=Proc[[#This Row],[CurrentParent]]</f>
        <v>1</v>
      </c>
      <c r="K1840" s="152" t="str">
        <f>IF(Proc[[#This Row],[Author]]="Marcela Urrego",VLOOKUP(LEFT(Proc[[#This Row],[Requested]],1),Table3[#All],2,0),VLOOKUP(Proc[[#This Row],[Author]],Table4[],2,0))</f>
        <v>HC</v>
      </c>
      <c r="L1840" s="91" t="s">
        <v>1970</v>
      </c>
      <c r="M1840" s="61">
        <v>45807.678356481483</v>
      </c>
      <c r="N1840" s="62">
        <v>45810</v>
      </c>
      <c r="O1840" s="62">
        <v>45810</v>
      </c>
      <c r="P1840" s="61" t="str">
        <f ca="1">IF(Proc[[#This Row],[DaysAgeing]]&gt;5,"yep","on track")</f>
        <v>on track</v>
      </c>
      <c r="Q1840" s="2">
        <f ca="1">IF(Proc[[#This Row],[DateClosed]]="",ABS(NETWORKDAYS(Proc[[#This Row],[DateOpened]],TODAY()))-1,ABS(NETWORKDAYS(Proc[[#This Row],[DateOpened]],Proc[[#This Row],[DateClosed]]))-1)</f>
        <v>1</v>
      </c>
      <c r="R1840" s="61" t="s">
        <v>1005</v>
      </c>
      <c r="S1840" s="65"/>
      <c r="T1840" s="153">
        <v>1839</v>
      </c>
    </row>
    <row r="1841" spans="1:20" hidden="1">
      <c r="A1841" s="64" t="s">
        <v>2479</v>
      </c>
      <c r="B1841" s="152" t="str">
        <f>IFERROR(VLOOKUP(Proc[[#This Row],[App]],Table2[],3,0),"open")</f>
        <v>ok</v>
      </c>
      <c r="C1841" s="64" t="s">
        <v>369</v>
      </c>
      <c r="D1841" s="152" t="s">
        <v>2494</v>
      </c>
      <c r="E1841" s="152" t="s">
        <v>2500</v>
      </c>
      <c r="F1841" s="152" t="s">
        <v>2500</v>
      </c>
      <c r="G1841" s="64" t="s">
        <v>400</v>
      </c>
      <c r="H1841" s="65" t="str">
        <f>IF(Proc[[#This Row],[type]]="LFF (MDG-F)",MID(Proc[[#This Row],[Obj]],13,10),"")</f>
        <v/>
      </c>
      <c r="I1841" s="152"/>
      <c r="J1841" s="65" t="b">
        <f>Proc[[#This Row],[Requested]]=Proc[[#This Row],[CurrentParent]]</f>
        <v>1</v>
      </c>
      <c r="K1841" s="152" t="str">
        <f>IF(Proc[[#This Row],[Author]]="Marcela Urrego",VLOOKUP(LEFT(Proc[[#This Row],[Requested]],1),Table3[#All],2,0),VLOOKUP(Proc[[#This Row],[Author]],Table4[],2,0))</f>
        <v>HC</v>
      </c>
      <c r="L1841" s="91" t="s">
        <v>1970</v>
      </c>
      <c r="M1841" s="61">
        <v>45807.678356481483</v>
      </c>
      <c r="N1841" s="62">
        <v>45810</v>
      </c>
      <c r="O1841" s="62">
        <v>45810</v>
      </c>
      <c r="P1841" s="61" t="str">
        <f ca="1">IF(Proc[[#This Row],[DaysAgeing]]&gt;5,"yep","on track")</f>
        <v>on track</v>
      </c>
      <c r="Q1841" s="2">
        <f ca="1">IF(Proc[[#This Row],[DateClosed]]="",ABS(NETWORKDAYS(Proc[[#This Row],[DateOpened]],TODAY()))-1,ABS(NETWORKDAYS(Proc[[#This Row],[DateOpened]],Proc[[#This Row],[DateClosed]]))-1)</f>
        <v>1</v>
      </c>
      <c r="R1841" s="61" t="s">
        <v>1005</v>
      </c>
      <c r="S1841" s="65"/>
      <c r="T1841" s="153">
        <v>1840</v>
      </c>
    </row>
    <row r="1842" spans="1:20" hidden="1">
      <c r="A1842" s="64" t="s">
        <v>2479</v>
      </c>
      <c r="B1842" s="152" t="str">
        <f>IFERROR(VLOOKUP(Proc[[#This Row],[App]],Table2[],3,0),"open")</f>
        <v>ok</v>
      </c>
      <c r="C1842" s="64" t="s">
        <v>369</v>
      </c>
      <c r="D1842" s="152" t="s">
        <v>8864</v>
      </c>
      <c r="E1842" s="152" t="s">
        <v>2189</v>
      </c>
      <c r="F1842" s="152" t="s">
        <v>2189</v>
      </c>
      <c r="G1842" s="64" t="s">
        <v>400</v>
      </c>
      <c r="H1842" s="65" t="str">
        <f>IF(Proc[[#This Row],[type]]="LFF (MDG-F)",MID(Proc[[#This Row],[Obj]],13,10),"")</f>
        <v/>
      </c>
      <c r="I1842" s="152"/>
      <c r="J1842" s="65" t="b">
        <f>Proc[[#This Row],[Requested]]=Proc[[#This Row],[CurrentParent]]</f>
        <v>1</v>
      </c>
      <c r="K1842" s="152" t="str">
        <f>IF(Proc[[#This Row],[Author]]="Marcela Urrego",VLOOKUP(LEFT(Proc[[#This Row],[Requested]],1),Table3[#All],2,0),VLOOKUP(Proc[[#This Row],[Author]],Table4[],2,0))</f>
        <v>HC</v>
      </c>
      <c r="L1842" s="91" t="s">
        <v>1970</v>
      </c>
      <c r="M1842" s="61">
        <v>45807.678356481483</v>
      </c>
      <c r="N1842" s="62">
        <v>45810</v>
      </c>
      <c r="O1842" s="62">
        <v>45810</v>
      </c>
      <c r="P1842" s="61" t="str">
        <f ca="1">IF(Proc[[#This Row],[DaysAgeing]]&gt;5,"yep","on track")</f>
        <v>on track</v>
      </c>
      <c r="Q1842" s="2">
        <f ca="1">IF(Proc[[#This Row],[DateClosed]]="",ABS(NETWORKDAYS(Proc[[#This Row],[DateOpened]],TODAY()))-1,ABS(NETWORKDAYS(Proc[[#This Row],[DateOpened]],Proc[[#This Row],[DateClosed]]))-1)</f>
        <v>1</v>
      </c>
      <c r="R1842" s="61" t="s">
        <v>1005</v>
      </c>
      <c r="S1842" s="65"/>
      <c r="T1842" s="153">
        <v>1841</v>
      </c>
    </row>
    <row r="1843" spans="1:20" hidden="1">
      <c r="A1843" s="64" t="s">
        <v>2479</v>
      </c>
      <c r="B1843" s="152" t="str">
        <f>IFERROR(VLOOKUP(Proc[[#This Row],[App]],Table2[],3,0),"open")</f>
        <v>ok</v>
      </c>
      <c r="C1843" s="64" t="s">
        <v>369</v>
      </c>
      <c r="D1843" s="152" t="s">
        <v>8865</v>
      </c>
      <c r="E1843" s="152" t="s">
        <v>2189</v>
      </c>
      <c r="F1843" s="152" t="s">
        <v>2189</v>
      </c>
      <c r="G1843" s="64" t="s">
        <v>400</v>
      </c>
      <c r="H1843" s="65" t="str">
        <f>IF(Proc[[#This Row],[type]]="LFF (MDG-F)",MID(Proc[[#This Row],[Obj]],13,10),"")</f>
        <v/>
      </c>
      <c r="I1843" s="152"/>
      <c r="J1843" s="65" t="b">
        <f>Proc[[#This Row],[Requested]]=Proc[[#This Row],[CurrentParent]]</f>
        <v>1</v>
      </c>
      <c r="K1843" s="152" t="str">
        <f>IF(Proc[[#This Row],[Author]]="Marcela Urrego",VLOOKUP(LEFT(Proc[[#This Row],[Requested]],1),Table3[#All],2,0),VLOOKUP(Proc[[#This Row],[Author]],Table4[],2,0))</f>
        <v>HC</v>
      </c>
      <c r="L1843" s="91" t="s">
        <v>1970</v>
      </c>
      <c r="M1843" s="61">
        <v>45807.678356481483</v>
      </c>
      <c r="N1843" s="62">
        <v>45810</v>
      </c>
      <c r="O1843" s="62">
        <v>45810</v>
      </c>
      <c r="P1843" s="61" t="str">
        <f ca="1">IF(Proc[[#This Row],[DaysAgeing]]&gt;5,"yep","on track")</f>
        <v>on track</v>
      </c>
      <c r="Q1843" s="2">
        <f ca="1">IF(Proc[[#This Row],[DateClosed]]="",ABS(NETWORKDAYS(Proc[[#This Row],[DateOpened]],TODAY()))-1,ABS(NETWORKDAYS(Proc[[#This Row],[DateOpened]],Proc[[#This Row],[DateClosed]]))-1)</f>
        <v>1</v>
      </c>
      <c r="R1843" s="61" t="s">
        <v>1005</v>
      </c>
      <c r="S1843" s="65"/>
      <c r="T1843" s="153">
        <v>1842</v>
      </c>
    </row>
    <row r="1844" spans="1:20" hidden="1">
      <c r="A1844" s="64" t="s">
        <v>2479</v>
      </c>
      <c r="B1844" s="152" t="str">
        <f>IFERROR(VLOOKUP(Proc[[#This Row],[App]],Table2[],3,0),"open")</f>
        <v>ok</v>
      </c>
      <c r="C1844" s="64" t="s">
        <v>369</v>
      </c>
      <c r="D1844" s="152" t="s">
        <v>8866</v>
      </c>
      <c r="E1844" s="152" t="s">
        <v>2189</v>
      </c>
      <c r="F1844" s="152" t="s">
        <v>2189</v>
      </c>
      <c r="G1844" s="64" t="s">
        <v>400</v>
      </c>
      <c r="H1844" s="65" t="str">
        <f>IF(Proc[[#This Row],[type]]="LFF (MDG-F)",MID(Proc[[#This Row],[Obj]],13,10),"")</f>
        <v/>
      </c>
      <c r="I1844" s="152"/>
      <c r="J1844" s="65" t="b">
        <f>Proc[[#This Row],[Requested]]=Proc[[#This Row],[CurrentParent]]</f>
        <v>1</v>
      </c>
      <c r="K1844" s="152" t="str">
        <f>IF(Proc[[#This Row],[Author]]="Marcela Urrego",VLOOKUP(LEFT(Proc[[#This Row],[Requested]],1),Table3[#All],2,0),VLOOKUP(Proc[[#This Row],[Author]],Table4[],2,0))</f>
        <v>HC</v>
      </c>
      <c r="L1844" s="91" t="s">
        <v>1970</v>
      </c>
      <c r="M1844" s="61">
        <v>45807.678356481483</v>
      </c>
      <c r="N1844" s="62">
        <v>45810</v>
      </c>
      <c r="O1844" s="62">
        <v>45810</v>
      </c>
      <c r="P1844" s="61" t="str">
        <f ca="1">IF(Proc[[#This Row],[DaysAgeing]]&gt;5,"yep","on track")</f>
        <v>on track</v>
      </c>
      <c r="Q1844" s="2">
        <f ca="1">IF(Proc[[#This Row],[DateClosed]]="",ABS(NETWORKDAYS(Proc[[#This Row],[DateOpened]],TODAY()))-1,ABS(NETWORKDAYS(Proc[[#This Row],[DateOpened]],Proc[[#This Row],[DateClosed]]))-1)</f>
        <v>1</v>
      </c>
      <c r="R1844" s="61" t="s">
        <v>1005</v>
      </c>
      <c r="S1844" s="65"/>
      <c r="T1844" s="153">
        <v>1843</v>
      </c>
    </row>
    <row r="1845" spans="1:20" hidden="1">
      <c r="A1845" s="64" t="s">
        <v>2479</v>
      </c>
      <c r="B1845" s="152" t="str">
        <f>IFERROR(VLOOKUP(Proc[[#This Row],[App]],Table2[],3,0),"open")</f>
        <v>ok</v>
      </c>
      <c r="C1845" s="64" t="s">
        <v>369</v>
      </c>
      <c r="D1845" s="152" t="s">
        <v>8867</v>
      </c>
      <c r="E1845" s="152" t="s">
        <v>2191</v>
      </c>
      <c r="F1845" s="152" t="s">
        <v>2191</v>
      </c>
      <c r="G1845" s="64" t="s">
        <v>400</v>
      </c>
      <c r="H1845" s="65" t="str">
        <f>IF(Proc[[#This Row],[type]]="LFF (MDG-F)",MID(Proc[[#This Row],[Obj]],13,10),"")</f>
        <v/>
      </c>
      <c r="I1845" s="152"/>
      <c r="J1845" s="65" t="b">
        <f>Proc[[#This Row],[Requested]]=Proc[[#This Row],[CurrentParent]]</f>
        <v>1</v>
      </c>
      <c r="K1845" s="152" t="str">
        <f>IF(Proc[[#This Row],[Author]]="Marcela Urrego",VLOOKUP(LEFT(Proc[[#This Row],[Requested]],1),Table3[#All],2,0),VLOOKUP(Proc[[#This Row],[Author]],Table4[],2,0))</f>
        <v>HC</v>
      </c>
      <c r="L1845" s="91" t="s">
        <v>1970</v>
      </c>
      <c r="M1845" s="61">
        <v>45807.678356481483</v>
      </c>
      <c r="N1845" s="62">
        <v>45810</v>
      </c>
      <c r="O1845" s="62">
        <v>45810</v>
      </c>
      <c r="P1845" s="61" t="str">
        <f ca="1">IF(Proc[[#This Row],[DaysAgeing]]&gt;5,"yep","on track")</f>
        <v>on track</v>
      </c>
      <c r="Q1845" s="2">
        <f ca="1">IF(Proc[[#This Row],[DateClosed]]="",ABS(NETWORKDAYS(Proc[[#This Row],[DateOpened]],TODAY()))-1,ABS(NETWORKDAYS(Proc[[#This Row],[DateOpened]],Proc[[#This Row],[DateClosed]]))-1)</f>
        <v>1</v>
      </c>
      <c r="R1845" s="61" t="s">
        <v>1005</v>
      </c>
      <c r="S1845" s="65"/>
      <c r="T1845" s="153">
        <v>1844</v>
      </c>
    </row>
    <row r="1846" spans="1:20" hidden="1">
      <c r="A1846" s="64" t="s">
        <v>2479</v>
      </c>
      <c r="B1846" s="152" t="str">
        <f>IFERROR(VLOOKUP(Proc[[#This Row],[App]],Table2[],3,0),"open")</f>
        <v>ok</v>
      </c>
      <c r="C1846" s="64" t="s">
        <v>369</v>
      </c>
      <c r="D1846" s="152" t="s">
        <v>8868</v>
      </c>
      <c r="E1846" s="152" t="s">
        <v>2191</v>
      </c>
      <c r="F1846" s="152" t="s">
        <v>2191</v>
      </c>
      <c r="G1846" s="64" t="s">
        <v>400</v>
      </c>
      <c r="H1846" s="65" t="str">
        <f>IF(Proc[[#This Row],[type]]="LFF (MDG-F)",MID(Proc[[#This Row],[Obj]],13,10),"")</f>
        <v/>
      </c>
      <c r="I1846" s="152"/>
      <c r="J1846" s="65" t="b">
        <f>Proc[[#This Row],[Requested]]=Proc[[#This Row],[CurrentParent]]</f>
        <v>1</v>
      </c>
      <c r="K1846" s="152" t="str">
        <f>IF(Proc[[#This Row],[Author]]="Marcela Urrego",VLOOKUP(LEFT(Proc[[#This Row],[Requested]],1),Table3[#All],2,0),VLOOKUP(Proc[[#This Row],[Author]],Table4[],2,0))</f>
        <v>HC</v>
      </c>
      <c r="L1846" s="91" t="s">
        <v>1970</v>
      </c>
      <c r="M1846" s="61">
        <v>45807.678356481483</v>
      </c>
      <c r="N1846" s="62">
        <v>45810</v>
      </c>
      <c r="O1846" s="62">
        <v>45810</v>
      </c>
      <c r="P1846" s="61" t="str">
        <f ca="1">IF(Proc[[#This Row],[DaysAgeing]]&gt;5,"yep","on track")</f>
        <v>on track</v>
      </c>
      <c r="Q1846" s="2">
        <f ca="1">IF(Proc[[#This Row],[DateClosed]]="",ABS(NETWORKDAYS(Proc[[#This Row],[DateOpened]],TODAY()))-1,ABS(NETWORKDAYS(Proc[[#This Row],[DateOpened]],Proc[[#This Row],[DateClosed]]))-1)</f>
        <v>1</v>
      </c>
      <c r="R1846" s="61" t="s">
        <v>1005</v>
      </c>
      <c r="S1846" s="65"/>
      <c r="T1846" s="153">
        <v>1845</v>
      </c>
    </row>
    <row r="1847" spans="1:20" hidden="1">
      <c r="A1847" s="64" t="s">
        <v>2479</v>
      </c>
      <c r="B1847" s="152" t="str">
        <f>IFERROR(VLOOKUP(Proc[[#This Row],[App]],Table2[],3,0),"open")</f>
        <v>ok</v>
      </c>
      <c r="C1847" s="64" t="s">
        <v>369</v>
      </c>
      <c r="D1847" s="152" t="s">
        <v>8869</v>
      </c>
      <c r="E1847" s="152" t="s">
        <v>2191</v>
      </c>
      <c r="F1847" s="85" t="s">
        <v>2191</v>
      </c>
      <c r="G1847" s="64" t="s">
        <v>400</v>
      </c>
      <c r="H1847" s="65" t="str">
        <f>IF(Proc[[#This Row],[type]]="LFF (MDG-F)",MID(Proc[[#This Row],[Obj]],13,10),"")</f>
        <v/>
      </c>
      <c r="I1847" s="152"/>
      <c r="J1847" s="65" t="b">
        <f>Proc[[#This Row],[Requested]]=Proc[[#This Row],[CurrentParent]]</f>
        <v>1</v>
      </c>
      <c r="K1847" s="152" t="str">
        <f>IF(Proc[[#This Row],[Author]]="Marcela Urrego",VLOOKUP(LEFT(Proc[[#This Row],[Requested]],1),Table3[#All],2,0),VLOOKUP(Proc[[#This Row],[Author]],Table4[],2,0))</f>
        <v>HC</v>
      </c>
      <c r="L1847" s="91" t="s">
        <v>1970</v>
      </c>
      <c r="M1847" s="61">
        <v>45807.678356481483</v>
      </c>
      <c r="N1847" s="62">
        <v>45810</v>
      </c>
      <c r="O1847" s="62">
        <v>45810</v>
      </c>
      <c r="P1847" s="61" t="str">
        <f ca="1">IF(Proc[[#This Row],[DaysAgeing]]&gt;5,"yep","on track")</f>
        <v>on track</v>
      </c>
      <c r="Q1847" s="2">
        <f ca="1">IF(Proc[[#This Row],[DateClosed]]="",ABS(NETWORKDAYS(Proc[[#This Row],[DateOpened]],TODAY()))-1,ABS(NETWORKDAYS(Proc[[#This Row],[DateOpened]],Proc[[#This Row],[DateClosed]]))-1)</f>
        <v>1</v>
      </c>
      <c r="R1847" s="61" t="s">
        <v>1005</v>
      </c>
      <c r="S1847" s="65"/>
      <c r="T1847" s="153">
        <v>1846</v>
      </c>
    </row>
    <row r="1848" spans="1:20" hidden="1">
      <c r="A1848" s="64" t="s">
        <v>2479</v>
      </c>
      <c r="B1848" s="152" t="str">
        <f>IFERROR(VLOOKUP(Proc[[#This Row],[App]],Table2[],3,0),"open")</f>
        <v>ok</v>
      </c>
      <c r="C1848" s="64" t="s">
        <v>369</v>
      </c>
      <c r="D1848" s="152" t="s">
        <v>8870</v>
      </c>
      <c r="E1848" s="152" t="s">
        <v>2189</v>
      </c>
      <c r="F1848" s="152" t="s">
        <v>2189</v>
      </c>
      <c r="G1848" s="64" t="s">
        <v>400</v>
      </c>
      <c r="H1848" s="65" t="str">
        <f>IF(Proc[[#This Row],[type]]="LFF (MDG-F)",MID(Proc[[#This Row],[Obj]],13,10),"")</f>
        <v/>
      </c>
      <c r="I1848" s="152"/>
      <c r="J1848" s="65" t="b">
        <f>Proc[[#This Row],[Requested]]=Proc[[#This Row],[CurrentParent]]</f>
        <v>1</v>
      </c>
      <c r="K1848" s="152" t="str">
        <f>IF(Proc[[#This Row],[Author]]="Marcela Urrego",VLOOKUP(LEFT(Proc[[#This Row],[Requested]],1),Table3[#All],2,0),VLOOKUP(Proc[[#This Row],[Author]],Table4[],2,0))</f>
        <v>HC</v>
      </c>
      <c r="L1848" s="91" t="s">
        <v>1970</v>
      </c>
      <c r="M1848" s="61">
        <v>45807.678356481483</v>
      </c>
      <c r="N1848" s="62">
        <v>45810</v>
      </c>
      <c r="O1848" s="62">
        <v>45810</v>
      </c>
      <c r="P1848" s="61" t="str">
        <f ca="1">IF(Proc[[#This Row],[DaysAgeing]]&gt;5,"yep","on track")</f>
        <v>on track</v>
      </c>
      <c r="Q1848" s="2">
        <f ca="1">IF(Proc[[#This Row],[DateClosed]]="",ABS(NETWORKDAYS(Proc[[#This Row],[DateOpened]],TODAY()))-1,ABS(NETWORKDAYS(Proc[[#This Row],[DateOpened]],Proc[[#This Row],[DateClosed]]))-1)</f>
        <v>1</v>
      </c>
      <c r="R1848" s="61" t="s">
        <v>1005</v>
      </c>
      <c r="S1848" s="65"/>
      <c r="T1848" s="153">
        <v>1847</v>
      </c>
    </row>
    <row r="1849" spans="1:20" hidden="1">
      <c r="A1849" s="64" t="s">
        <v>2479</v>
      </c>
      <c r="B1849" s="152" t="str">
        <f>IFERROR(VLOOKUP(Proc[[#This Row],[App]],Table2[],3,0),"open")</f>
        <v>ok</v>
      </c>
      <c r="C1849" s="64" t="s">
        <v>369</v>
      </c>
      <c r="D1849" s="152" t="s">
        <v>8871</v>
      </c>
      <c r="E1849" s="152" t="s">
        <v>2189</v>
      </c>
      <c r="F1849" s="152" t="s">
        <v>2189</v>
      </c>
      <c r="G1849" s="64" t="s">
        <v>400</v>
      </c>
      <c r="H1849" s="65" t="str">
        <f>IF(Proc[[#This Row],[type]]="LFF (MDG-F)",MID(Proc[[#This Row],[Obj]],13,10),"")</f>
        <v/>
      </c>
      <c r="I1849" s="152"/>
      <c r="J1849" s="65" t="b">
        <f>Proc[[#This Row],[Requested]]=Proc[[#This Row],[CurrentParent]]</f>
        <v>1</v>
      </c>
      <c r="K1849" s="152" t="str">
        <f>IF(Proc[[#This Row],[Author]]="Marcela Urrego",VLOOKUP(LEFT(Proc[[#This Row],[Requested]],1),Table3[#All],2,0),VLOOKUP(Proc[[#This Row],[Author]],Table4[],2,0))</f>
        <v>HC</v>
      </c>
      <c r="L1849" s="91" t="s">
        <v>1970</v>
      </c>
      <c r="M1849" s="61">
        <v>45807.678356481483</v>
      </c>
      <c r="N1849" s="62">
        <v>45810</v>
      </c>
      <c r="O1849" s="62">
        <v>45810</v>
      </c>
      <c r="P1849" s="61" t="str">
        <f ca="1">IF(Proc[[#This Row],[DaysAgeing]]&gt;5,"yep","on track")</f>
        <v>on track</v>
      </c>
      <c r="Q1849" s="2">
        <f ca="1">IF(Proc[[#This Row],[DateClosed]]="",ABS(NETWORKDAYS(Proc[[#This Row],[DateOpened]],TODAY()))-1,ABS(NETWORKDAYS(Proc[[#This Row],[DateOpened]],Proc[[#This Row],[DateClosed]]))-1)</f>
        <v>1</v>
      </c>
      <c r="R1849" s="61" t="s">
        <v>1005</v>
      </c>
      <c r="S1849" s="65"/>
      <c r="T1849" s="153">
        <v>1848</v>
      </c>
    </row>
    <row r="1850" spans="1:20" hidden="1">
      <c r="A1850" s="64" t="s">
        <v>2479</v>
      </c>
      <c r="B1850" s="111" t="str">
        <f>IFERROR(VLOOKUP(Proc[[#This Row],[App]],Table2[],3,0),"open")</f>
        <v>ok</v>
      </c>
      <c r="C1850" s="64" t="s">
        <v>369</v>
      </c>
      <c r="D1850" s="152" t="s">
        <v>8872</v>
      </c>
      <c r="E1850" s="152" t="s">
        <v>2189</v>
      </c>
      <c r="F1850" s="85" t="s">
        <v>2189</v>
      </c>
      <c r="G1850" s="64" t="s">
        <v>400</v>
      </c>
      <c r="H1850" s="65" t="str">
        <f>IF(Proc[[#This Row],[type]]="LFF (MDG-F)",MID(Proc[[#This Row],[Obj]],13,10),"")</f>
        <v/>
      </c>
      <c r="I1850" s="152"/>
      <c r="J1850" s="65" t="b">
        <f>Proc[[#This Row],[Requested]]=Proc[[#This Row],[CurrentParent]]</f>
        <v>1</v>
      </c>
      <c r="K1850" s="107" t="str">
        <f>IF(Proc[[#This Row],[Author]]="Marcela Urrego",VLOOKUP(LEFT(Proc[[#This Row],[Requested]],1),Table3[#All],2,0),VLOOKUP(Proc[[#This Row],[Author]],Table4[],2,0))</f>
        <v>HC</v>
      </c>
      <c r="L1850" s="91" t="s">
        <v>1970</v>
      </c>
      <c r="M1850" s="61">
        <v>45807.678356481483</v>
      </c>
      <c r="N1850" s="62">
        <v>45810</v>
      </c>
      <c r="O1850" s="62">
        <v>45810</v>
      </c>
      <c r="P1850" s="61" t="str">
        <f ca="1">IF(Proc[[#This Row],[DaysAgeing]]&gt;5,"yep","on track")</f>
        <v>on track</v>
      </c>
      <c r="Q1850" s="2">
        <f ca="1">IF(Proc[[#This Row],[DateClosed]]="",ABS(NETWORKDAYS(Proc[[#This Row],[DateOpened]],TODAY()))-1,ABS(NETWORKDAYS(Proc[[#This Row],[DateOpened]],Proc[[#This Row],[DateClosed]]))-1)</f>
        <v>1</v>
      </c>
      <c r="R1850" s="140" t="s">
        <v>1005</v>
      </c>
      <c r="S1850" s="65"/>
      <c r="T1850" s="153">
        <v>1849</v>
      </c>
    </row>
    <row r="1851" spans="1:20" hidden="1">
      <c r="A1851" s="64" t="s">
        <v>2479</v>
      </c>
      <c r="B1851" s="152" t="str">
        <f>IFERROR(VLOOKUP(Proc[[#This Row],[App]],Table2[],3,0),"open")</f>
        <v>ok</v>
      </c>
      <c r="C1851" s="64" t="s">
        <v>369</v>
      </c>
      <c r="D1851" s="152" t="s">
        <v>8873</v>
      </c>
      <c r="E1851" s="152" t="s">
        <v>2189</v>
      </c>
      <c r="F1851" s="152" t="s">
        <v>2189</v>
      </c>
      <c r="G1851" s="64" t="s">
        <v>400</v>
      </c>
      <c r="H1851" s="65" t="str">
        <f>IF(Proc[[#This Row],[type]]="LFF (MDG-F)",MID(Proc[[#This Row],[Obj]],13,10),"")</f>
        <v/>
      </c>
      <c r="I1851" s="152"/>
      <c r="J1851" s="65" t="b">
        <f>Proc[[#This Row],[Requested]]=Proc[[#This Row],[CurrentParent]]</f>
        <v>1</v>
      </c>
      <c r="K1851" s="152" t="str">
        <f>IF(Proc[[#This Row],[Author]]="Marcela Urrego",VLOOKUP(LEFT(Proc[[#This Row],[Requested]],1),Table3[#All],2,0),VLOOKUP(Proc[[#This Row],[Author]],Table4[],2,0))</f>
        <v>HC</v>
      </c>
      <c r="L1851" s="91" t="s">
        <v>1970</v>
      </c>
      <c r="M1851" s="61">
        <v>45807.678356481483</v>
      </c>
      <c r="N1851" s="62">
        <v>45810</v>
      </c>
      <c r="O1851" s="62">
        <v>45810</v>
      </c>
      <c r="P1851" s="61" t="str">
        <f ca="1">IF(Proc[[#This Row],[DaysAgeing]]&gt;5,"yep","on track")</f>
        <v>on track</v>
      </c>
      <c r="Q1851" s="2">
        <f ca="1">IF(Proc[[#This Row],[DateClosed]]="",ABS(NETWORKDAYS(Proc[[#This Row],[DateOpened]],TODAY()))-1,ABS(NETWORKDAYS(Proc[[#This Row],[DateOpened]],Proc[[#This Row],[DateClosed]]))-1)</f>
        <v>1</v>
      </c>
      <c r="R1851" s="61" t="s">
        <v>1005</v>
      </c>
      <c r="S1851" s="65"/>
      <c r="T1851" s="153">
        <v>1850</v>
      </c>
    </row>
    <row r="1852" spans="1:20" hidden="1">
      <c r="A1852" s="64" t="s">
        <v>2479</v>
      </c>
      <c r="B1852" s="152" t="str">
        <f>IFERROR(VLOOKUP(Proc[[#This Row],[App]],Table2[],3,0),"open")</f>
        <v>ok</v>
      </c>
      <c r="C1852" s="64" t="s">
        <v>369</v>
      </c>
      <c r="D1852" s="152" t="s">
        <v>8874</v>
      </c>
      <c r="E1852" s="152" t="s">
        <v>2189</v>
      </c>
      <c r="F1852" s="152" t="s">
        <v>2189</v>
      </c>
      <c r="G1852" s="64" t="s">
        <v>400</v>
      </c>
      <c r="H1852" s="65" t="str">
        <f>IF(Proc[[#This Row],[type]]="LFF (MDG-F)",MID(Proc[[#This Row],[Obj]],13,10),"")</f>
        <v/>
      </c>
      <c r="I1852" s="152"/>
      <c r="J1852" s="65" t="b">
        <f>Proc[[#This Row],[Requested]]=Proc[[#This Row],[CurrentParent]]</f>
        <v>1</v>
      </c>
      <c r="K1852" s="152" t="str">
        <f>IF(Proc[[#This Row],[Author]]="Marcela Urrego",VLOOKUP(LEFT(Proc[[#This Row],[Requested]],1),Table3[#All],2,0),VLOOKUP(Proc[[#This Row],[Author]],Table4[],2,0))</f>
        <v>HC</v>
      </c>
      <c r="L1852" s="91" t="s">
        <v>1970</v>
      </c>
      <c r="M1852" s="61">
        <v>45807.678356481483</v>
      </c>
      <c r="N1852" s="62">
        <v>45810</v>
      </c>
      <c r="O1852" s="62">
        <v>45810</v>
      </c>
      <c r="P1852" s="61" t="str">
        <f ca="1">IF(Proc[[#This Row],[DaysAgeing]]&gt;5,"yep","on track")</f>
        <v>on track</v>
      </c>
      <c r="Q1852" s="2">
        <f ca="1">IF(Proc[[#This Row],[DateClosed]]="",ABS(NETWORKDAYS(Proc[[#This Row],[DateOpened]],TODAY()))-1,ABS(NETWORKDAYS(Proc[[#This Row],[DateOpened]],Proc[[#This Row],[DateClosed]]))-1)</f>
        <v>1</v>
      </c>
      <c r="R1852" s="61" t="s">
        <v>1005</v>
      </c>
      <c r="S1852" s="65"/>
      <c r="T1852" s="153">
        <v>1851</v>
      </c>
    </row>
    <row r="1853" spans="1:20" hidden="1">
      <c r="A1853" s="64" t="s">
        <v>2479</v>
      </c>
      <c r="B1853" s="152" t="str">
        <f>IFERROR(VLOOKUP(Proc[[#This Row],[App]],Table2[],3,0),"open")</f>
        <v>ok</v>
      </c>
      <c r="C1853" s="64" t="s">
        <v>369</v>
      </c>
      <c r="D1853" s="152" t="s">
        <v>8875</v>
      </c>
      <c r="E1853" s="152" t="s">
        <v>2190</v>
      </c>
      <c r="F1853" s="152" t="s">
        <v>2190</v>
      </c>
      <c r="G1853" s="64" t="s">
        <v>400</v>
      </c>
      <c r="H1853" s="65" t="str">
        <f>IF(Proc[[#This Row],[type]]="LFF (MDG-F)",MID(Proc[[#This Row],[Obj]],13,10),"")</f>
        <v/>
      </c>
      <c r="I1853" s="152"/>
      <c r="J1853" s="65" t="b">
        <f>Proc[[#This Row],[Requested]]=Proc[[#This Row],[CurrentParent]]</f>
        <v>1</v>
      </c>
      <c r="K1853" s="152" t="str">
        <f>IF(Proc[[#This Row],[Author]]="Marcela Urrego",VLOOKUP(LEFT(Proc[[#This Row],[Requested]],1),Table3[#All],2,0),VLOOKUP(Proc[[#This Row],[Author]],Table4[],2,0))</f>
        <v>HC</v>
      </c>
      <c r="L1853" s="91" t="s">
        <v>1970</v>
      </c>
      <c r="M1853" s="61">
        <v>45807.678356481483</v>
      </c>
      <c r="N1853" s="62">
        <v>45810</v>
      </c>
      <c r="O1853" s="62">
        <v>45810</v>
      </c>
      <c r="P1853" s="61" t="str">
        <f ca="1">IF(Proc[[#This Row],[DaysAgeing]]&gt;5,"yep","on track")</f>
        <v>on track</v>
      </c>
      <c r="Q1853" s="2">
        <f ca="1">IF(Proc[[#This Row],[DateClosed]]="",ABS(NETWORKDAYS(Proc[[#This Row],[DateOpened]],TODAY()))-1,ABS(NETWORKDAYS(Proc[[#This Row],[DateOpened]],Proc[[#This Row],[DateClosed]]))-1)</f>
        <v>1</v>
      </c>
      <c r="R1853" s="61" t="s">
        <v>1005</v>
      </c>
      <c r="S1853" s="65"/>
      <c r="T1853" s="153">
        <v>1852</v>
      </c>
    </row>
    <row r="1854" spans="1:20" hidden="1">
      <c r="A1854" s="64" t="s">
        <v>2479</v>
      </c>
      <c r="B1854" s="152" t="str">
        <f>IFERROR(VLOOKUP(Proc[[#This Row],[App]],Table2[],3,0),"open")</f>
        <v>ok</v>
      </c>
      <c r="C1854" s="64" t="s">
        <v>369</v>
      </c>
      <c r="D1854" s="152" t="s">
        <v>8876</v>
      </c>
      <c r="E1854" s="152" t="s">
        <v>2189</v>
      </c>
      <c r="F1854" s="152" t="s">
        <v>2189</v>
      </c>
      <c r="G1854" s="64" t="s">
        <v>400</v>
      </c>
      <c r="H1854" s="65" t="str">
        <f>IF(Proc[[#This Row],[type]]="LFF (MDG-F)",MID(Proc[[#This Row],[Obj]],13,10),"")</f>
        <v/>
      </c>
      <c r="I1854" s="152"/>
      <c r="J1854" s="65" t="b">
        <f>Proc[[#This Row],[Requested]]=Proc[[#This Row],[CurrentParent]]</f>
        <v>1</v>
      </c>
      <c r="K1854" s="152" t="str">
        <f>IF(Proc[[#This Row],[Author]]="Marcela Urrego",VLOOKUP(LEFT(Proc[[#This Row],[Requested]],1),Table3[#All],2,0),VLOOKUP(Proc[[#This Row],[Author]],Table4[],2,0))</f>
        <v>HC</v>
      </c>
      <c r="L1854" s="91" t="s">
        <v>1970</v>
      </c>
      <c r="M1854" s="61">
        <v>45807.678356481483</v>
      </c>
      <c r="N1854" s="62">
        <v>45810</v>
      </c>
      <c r="O1854" s="62">
        <v>45810</v>
      </c>
      <c r="P1854" s="61" t="str">
        <f ca="1">IF(Proc[[#This Row],[DaysAgeing]]&gt;5,"yep","on track")</f>
        <v>on track</v>
      </c>
      <c r="Q1854" s="2">
        <f ca="1">IF(Proc[[#This Row],[DateClosed]]="",ABS(NETWORKDAYS(Proc[[#This Row],[DateOpened]],TODAY()))-1,ABS(NETWORKDAYS(Proc[[#This Row],[DateOpened]],Proc[[#This Row],[DateClosed]]))-1)</f>
        <v>1</v>
      </c>
      <c r="R1854" s="61" t="s">
        <v>1005</v>
      </c>
      <c r="S1854" s="65"/>
      <c r="T1854" s="153">
        <v>1853</v>
      </c>
    </row>
    <row r="1855" spans="1:20" hidden="1">
      <c r="A1855" s="64" t="s">
        <v>2479</v>
      </c>
      <c r="B1855" s="111" t="str">
        <f>IFERROR(VLOOKUP(Proc[[#This Row],[App]],Table2[],3,0),"open")</f>
        <v>ok</v>
      </c>
      <c r="C1855" s="64" t="s">
        <v>369</v>
      </c>
      <c r="D1855" s="152" t="s">
        <v>8877</v>
      </c>
      <c r="E1855" s="152" t="s">
        <v>2189</v>
      </c>
      <c r="F1855" s="152" t="s">
        <v>2189</v>
      </c>
      <c r="G1855" s="64" t="s">
        <v>400</v>
      </c>
      <c r="H1855" s="65" t="str">
        <f>IF(Proc[[#This Row],[type]]="LFF (MDG-F)",MID(Proc[[#This Row],[Obj]],13,10),"")</f>
        <v/>
      </c>
      <c r="I1855" s="152"/>
      <c r="J1855" s="65" t="b">
        <f>Proc[[#This Row],[Requested]]=Proc[[#This Row],[CurrentParent]]</f>
        <v>1</v>
      </c>
      <c r="K1855" s="107" t="str">
        <f>IF(Proc[[#This Row],[Author]]="Marcela Urrego",VLOOKUP(LEFT(Proc[[#This Row],[Requested]],1),Table3[#All],2,0),VLOOKUP(Proc[[#This Row],[Author]],Table4[],2,0))</f>
        <v>HC</v>
      </c>
      <c r="L1855" s="91" t="s">
        <v>1970</v>
      </c>
      <c r="M1855" s="61">
        <v>45807.678356481483</v>
      </c>
      <c r="N1855" s="62">
        <v>45810</v>
      </c>
      <c r="O1855" s="62">
        <v>45810</v>
      </c>
      <c r="P1855" s="61" t="str">
        <f ca="1">IF(Proc[[#This Row],[DaysAgeing]]&gt;5,"yep","on track")</f>
        <v>on track</v>
      </c>
      <c r="Q1855" s="2">
        <f ca="1">IF(Proc[[#This Row],[DateClosed]]="",ABS(NETWORKDAYS(Proc[[#This Row],[DateOpened]],TODAY()))-1,ABS(NETWORKDAYS(Proc[[#This Row],[DateOpened]],Proc[[#This Row],[DateClosed]]))-1)</f>
        <v>1</v>
      </c>
      <c r="R1855" s="61" t="s">
        <v>1005</v>
      </c>
      <c r="S1855" s="65"/>
      <c r="T1855" s="153">
        <v>1854</v>
      </c>
    </row>
    <row r="1856" spans="1:20" hidden="1">
      <c r="A1856" s="64" t="s">
        <v>2479</v>
      </c>
      <c r="B1856" s="152" t="str">
        <f>IFERROR(VLOOKUP(Proc[[#This Row],[App]],Table2[],3,0),"open")</f>
        <v>ok</v>
      </c>
      <c r="C1856" s="64" t="s">
        <v>369</v>
      </c>
      <c r="D1856" s="152" t="s">
        <v>8878</v>
      </c>
      <c r="E1856" s="152" t="s">
        <v>2189</v>
      </c>
      <c r="F1856" s="152" t="s">
        <v>2189</v>
      </c>
      <c r="G1856" s="64" t="s">
        <v>400</v>
      </c>
      <c r="H1856" s="65" t="str">
        <f>IF(Proc[[#This Row],[type]]="LFF (MDG-F)",MID(Proc[[#This Row],[Obj]],13,10),"")</f>
        <v/>
      </c>
      <c r="I1856" s="152"/>
      <c r="J1856" s="65" t="b">
        <f>Proc[[#This Row],[Requested]]=Proc[[#This Row],[CurrentParent]]</f>
        <v>1</v>
      </c>
      <c r="K1856" s="152" t="str">
        <f>IF(Proc[[#This Row],[Author]]="Marcela Urrego",VLOOKUP(LEFT(Proc[[#This Row],[Requested]],1),Table3[#All],2,0),VLOOKUP(Proc[[#This Row],[Author]],Table4[],2,0))</f>
        <v>HC</v>
      </c>
      <c r="L1856" s="91" t="s">
        <v>1970</v>
      </c>
      <c r="M1856" s="61">
        <v>45807.678356481483</v>
      </c>
      <c r="N1856" s="62">
        <v>45810</v>
      </c>
      <c r="O1856" s="62">
        <v>45810</v>
      </c>
      <c r="P1856" s="61" t="str">
        <f ca="1">IF(Proc[[#This Row],[DaysAgeing]]&gt;5,"yep","on track")</f>
        <v>on track</v>
      </c>
      <c r="Q1856" s="2">
        <f ca="1">IF(Proc[[#This Row],[DateClosed]]="",ABS(NETWORKDAYS(Proc[[#This Row],[DateOpened]],TODAY()))-1,ABS(NETWORKDAYS(Proc[[#This Row],[DateOpened]],Proc[[#This Row],[DateClosed]]))-1)</f>
        <v>1</v>
      </c>
      <c r="R1856" s="61" t="s">
        <v>1005</v>
      </c>
      <c r="S1856" s="65"/>
      <c r="T1856" s="153">
        <v>1855</v>
      </c>
    </row>
    <row r="1857" spans="1:20" hidden="1">
      <c r="A1857" s="64" t="s">
        <v>2479</v>
      </c>
      <c r="B1857" s="152" t="str">
        <f>IFERROR(VLOOKUP(Proc[[#This Row],[App]],Table2[],3,0),"open")</f>
        <v>ok</v>
      </c>
      <c r="C1857" s="64" t="s">
        <v>369</v>
      </c>
      <c r="D1857" s="152" t="s">
        <v>8879</v>
      </c>
      <c r="E1857" s="152" t="s">
        <v>2189</v>
      </c>
      <c r="F1857" s="152" t="s">
        <v>2189</v>
      </c>
      <c r="G1857" s="64" t="s">
        <v>400</v>
      </c>
      <c r="H1857" s="65" t="str">
        <f>IF(Proc[[#This Row],[type]]="LFF (MDG-F)",MID(Proc[[#This Row],[Obj]],13,10),"")</f>
        <v/>
      </c>
      <c r="I1857" s="152"/>
      <c r="J1857" s="65" t="b">
        <f>Proc[[#This Row],[Requested]]=Proc[[#This Row],[CurrentParent]]</f>
        <v>1</v>
      </c>
      <c r="K1857" s="152" t="str">
        <f>IF(Proc[[#This Row],[Author]]="Marcela Urrego",VLOOKUP(LEFT(Proc[[#This Row],[Requested]],1),Table3[#All],2,0),VLOOKUP(Proc[[#This Row],[Author]],Table4[],2,0))</f>
        <v>HC</v>
      </c>
      <c r="L1857" s="91" t="s">
        <v>1970</v>
      </c>
      <c r="M1857" s="61">
        <v>45807.678356481483</v>
      </c>
      <c r="N1857" s="62">
        <v>45810</v>
      </c>
      <c r="O1857" s="62">
        <v>45810</v>
      </c>
      <c r="P1857" s="61" t="str">
        <f ca="1">IF(Proc[[#This Row],[DaysAgeing]]&gt;5,"yep","on track")</f>
        <v>on track</v>
      </c>
      <c r="Q1857" s="2">
        <f ca="1">IF(Proc[[#This Row],[DateClosed]]="",ABS(NETWORKDAYS(Proc[[#This Row],[DateOpened]],TODAY()))-1,ABS(NETWORKDAYS(Proc[[#This Row],[DateOpened]],Proc[[#This Row],[DateClosed]]))-1)</f>
        <v>1</v>
      </c>
      <c r="R1857" s="61" t="s">
        <v>1005</v>
      </c>
      <c r="S1857" s="65"/>
      <c r="T1857" s="153">
        <v>1856</v>
      </c>
    </row>
    <row r="1858" spans="1:20" hidden="1">
      <c r="A1858" s="64" t="s">
        <v>2479</v>
      </c>
      <c r="B1858" s="152" t="str">
        <f>IFERROR(VLOOKUP(Proc[[#This Row],[App]],Table2[],3,0),"open")</f>
        <v>ok</v>
      </c>
      <c r="C1858" s="64" t="s">
        <v>369</v>
      </c>
      <c r="D1858" s="152" t="s">
        <v>8880</v>
      </c>
      <c r="E1858" s="152" t="s">
        <v>2189</v>
      </c>
      <c r="F1858" s="152" t="s">
        <v>2189</v>
      </c>
      <c r="G1858" s="64" t="s">
        <v>400</v>
      </c>
      <c r="H1858" s="65" t="str">
        <f>IF(Proc[[#This Row],[type]]="LFF (MDG-F)",MID(Proc[[#This Row],[Obj]],13,10),"")</f>
        <v/>
      </c>
      <c r="I1858" s="152"/>
      <c r="J1858" s="65" t="b">
        <f>Proc[[#This Row],[Requested]]=Proc[[#This Row],[CurrentParent]]</f>
        <v>1</v>
      </c>
      <c r="K1858" s="152" t="str">
        <f>IF(Proc[[#This Row],[Author]]="Marcela Urrego",VLOOKUP(LEFT(Proc[[#This Row],[Requested]],1),Table3[#All],2,0),VLOOKUP(Proc[[#This Row],[Author]],Table4[],2,0))</f>
        <v>HC</v>
      </c>
      <c r="L1858" s="91" t="s">
        <v>1970</v>
      </c>
      <c r="M1858" s="61">
        <v>45807.678356481483</v>
      </c>
      <c r="N1858" s="62">
        <v>45810</v>
      </c>
      <c r="O1858" s="62">
        <v>45810</v>
      </c>
      <c r="P1858" s="61" t="str">
        <f ca="1">IF(Proc[[#This Row],[DaysAgeing]]&gt;5,"yep","on track")</f>
        <v>on track</v>
      </c>
      <c r="Q1858" s="2">
        <f ca="1">IF(Proc[[#This Row],[DateClosed]]="",ABS(NETWORKDAYS(Proc[[#This Row],[DateOpened]],TODAY()))-1,ABS(NETWORKDAYS(Proc[[#This Row],[DateOpened]],Proc[[#This Row],[DateClosed]]))-1)</f>
        <v>1</v>
      </c>
      <c r="R1858" s="61" t="s">
        <v>1005</v>
      </c>
      <c r="S1858" s="65"/>
      <c r="T1858" s="153">
        <v>1857</v>
      </c>
    </row>
    <row r="1859" spans="1:20" hidden="1">
      <c r="A1859" s="64" t="s">
        <v>2479</v>
      </c>
      <c r="B1859" s="152" t="str">
        <f>IFERROR(VLOOKUP(Proc[[#This Row],[App]],Table2[],3,0),"open")</f>
        <v>ok</v>
      </c>
      <c r="C1859" s="64" t="s">
        <v>369</v>
      </c>
      <c r="D1859" s="152" t="s">
        <v>8881</v>
      </c>
      <c r="E1859" s="152" t="s">
        <v>2191</v>
      </c>
      <c r="F1859" s="152" t="s">
        <v>2191</v>
      </c>
      <c r="G1859" s="64" t="s">
        <v>400</v>
      </c>
      <c r="H1859" s="65" t="str">
        <f>IF(Proc[[#This Row],[type]]="LFF (MDG-F)",MID(Proc[[#This Row],[Obj]],13,10),"")</f>
        <v/>
      </c>
      <c r="I1859" s="152"/>
      <c r="J1859" s="65" t="b">
        <f>Proc[[#This Row],[Requested]]=Proc[[#This Row],[CurrentParent]]</f>
        <v>1</v>
      </c>
      <c r="K1859" s="152" t="str">
        <f>IF(Proc[[#This Row],[Author]]="Marcela Urrego",VLOOKUP(LEFT(Proc[[#This Row],[Requested]],1),Table3[#All],2,0),VLOOKUP(Proc[[#This Row],[Author]],Table4[],2,0))</f>
        <v>HC</v>
      </c>
      <c r="L1859" s="91" t="s">
        <v>1970</v>
      </c>
      <c r="M1859" s="61">
        <v>45807.678356481483</v>
      </c>
      <c r="N1859" s="62">
        <v>45810</v>
      </c>
      <c r="O1859" s="62">
        <v>45810</v>
      </c>
      <c r="P1859" s="61" t="str">
        <f ca="1">IF(Proc[[#This Row],[DaysAgeing]]&gt;5,"yep","on track")</f>
        <v>on track</v>
      </c>
      <c r="Q1859" s="2">
        <f ca="1">IF(Proc[[#This Row],[DateClosed]]="",ABS(NETWORKDAYS(Proc[[#This Row],[DateOpened]],TODAY()))-1,ABS(NETWORKDAYS(Proc[[#This Row],[DateOpened]],Proc[[#This Row],[DateClosed]]))-1)</f>
        <v>1</v>
      </c>
      <c r="R1859" s="61" t="s">
        <v>1005</v>
      </c>
      <c r="S1859" s="65"/>
      <c r="T1859" s="153">
        <v>1858</v>
      </c>
    </row>
    <row r="1860" spans="1:20" hidden="1">
      <c r="A1860" s="64" t="s">
        <v>2479</v>
      </c>
      <c r="B1860" s="152" t="str">
        <f>IFERROR(VLOOKUP(Proc[[#This Row],[App]],Table2[],3,0),"open")</f>
        <v>ok</v>
      </c>
      <c r="C1860" s="64" t="s">
        <v>369</v>
      </c>
      <c r="D1860" s="152" t="s">
        <v>8882</v>
      </c>
      <c r="E1860" s="152" t="s">
        <v>2191</v>
      </c>
      <c r="F1860" s="152" t="s">
        <v>2191</v>
      </c>
      <c r="G1860" s="64" t="s">
        <v>400</v>
      </c>
      <c r="H1860" s="65" t="str">
        <f>IF(Proc[[#This Row],[type]]="LFF (MDG-F)",MID(Proc[[#This Row],[Obj]],13,10),"")</f>
        <v/>
      </c>
      <c r="I1860" s="152"/>
      <c r="J1860" s="65" t="b">
        <f>Proc[[#This Row],[Requested]]=Proc[[#This Row],[CurrentParent]]</f>
        <v>1</v>
      </c>
      <c r="K1860" s="152" t="str">
        <f>IF(Proc[[#This Row],[Author]]="Marcela Urrego",VLOOKUP(LEFT(Proc[[#This Row],[Requested]],1),Table3[#All],2,0),VLOOKUP(Proc[[#This Row],[Author]],Table4[],2,0))</f>
        <v>HC</v>
      </c>
      <c r="L1860" s="91" t="s">
        <v>1970</v>
      </c>
      <c r="M1860" s="61">
        <v>45807.678356481483</v>
      </c>
      <c r="N1860" s="62">
        <v>45810</v>
      </c>
      <c r="O1860" s="62">
        <v>45810</v>
      </c>
      <c r="P1860" s="61" t="str">
        <f ca="1">IF(Proc[[#This Row],[DaysAgeing]]&gt;5,"yep","on track")</f>
        <v>on track</v>
      </c>
      <c r="Q1860" s="2">
        <f ca="1">IF(Proc[[#This Row],[DateClosed]]="",ABS(NETWORKDAYS(Proc[[#This Row],[DateOpened]],TODAY()))-1,ABS(NETWORKDAYS(Proc[[#This Row],[DateOpened]],Proc[[#This Row],[DateClosed]]))-1)</f>
        <v>1</v>
      </c>
      <c r="R1860" s="61" t="s">
        <v>1005</v>
      </c>
      <c r="S1860" s="65"/>
      <c r="T1860" s="153">
        <v>1859</v>
      </c>
    </row>
    <row r="1861" spans="1:20" hidden="1">
      <c r="A1861" s="64" t="s">
        <v>2479</v>
      </c>
      <c r="B1861" s="152" t="str">
        <f>IFERROR(VLOOKUP(Proc[[#This Row],[App]],Table2[],3,0),"open")</f>
        <v>ok</v>
      </c>
      <c r="C1861" s="64" t="s">
        <v>369</v>
      </c>
      <c r="D1861" s="152" t="s">
        <v>8883</v>
      </c>
      <c r="E1861" s="152" t="s">
        <v>2191</v>
      </c>
      <c r="F1861" s="152" t="s">
        <v>2191</v>
      </c>
      <c r="G1861" s="64" t="s">
        <v>400</v>
      </c>
      <c r="H1861" s="65" t="str">
        <f>IF(Proc[[#This Row],[type]]="LFF (MDG-F)",MID(Proc[[#This Row],[Obj]],13,10),"")</f>
        <v/>
      </c>
      <c r="I1861" s="152"/>
      <c r="J1861" s="65" t="b">
        <f>Proc[[#This Row],[Requested]]=Proc[[#This Row],[CurrentParent]]</f>
        <v>1</v>
      </c>
      <c r="K1861" s="152" t="str">
        <f>IF(Proc[[#This Row],[Author]]="Marcela Urrego",VLOOKUP(LEFT(Proc[[#This Row],[Requested]],1),Table3[#All],2,0),VLOOKUP(Proc[[#This Row],[Author]],Table4[],2,0))</f>
        <v>HC</v>
      </c>
      <c r="L1861" s="91" t="s">
        <v>1970</v>
      </c>
      <c r="M1861" s="61">
        <v>45807.678356481483</v>
      </c>
      <c r="N1861" s="62">
        <v>45810</v>
      </c>
      <c r="O1861" s="62">
        <v>45810</v>
      </c>
      <c r="P1861" s="61" t="str">
        <f ca="1">IF(Proc[[#This Row],[DaysAgeing]]&gt;5,"yep","on track")</f>
        <v>on track</v>
      </c>
      <c r="Q1861" s="2">
        <f ca="1">IF(Proc[[#This Row],[DateClosed]]="",ABS(NETWORKDAYS(Proc[[#This Row],[DateOpened]],TODAY()))-1,ABS(NETWORKDAYS(Proc[[#This Row],[DateOpened]],Proc[[#This Row],[DateClosed]]))-1)</f>
        <v>1</v>
      </c>
      <c r="R1861" s="61" t="s">
        <v>1005</v>
      </c>
      <c r="S1861" s="65"/>
      <c r="T1861" s="153">
        <v>1860</v>
      </c>
    </row>
    <row r="1862" spans="1:20" hidden="1">
      <c r="A1862" s="64" t="s">
        <v>2479</v>
      </c>
      <c r="B1862" s="152" t="str">
        <f>IFERROR(VLOOKUP(Proc[[#This Row],[App]],Table2[],3,0),"open")</f>
        <v>ok</v>
      </c>
      <c r="C1862" s="64" t="s">
        <v>369</v>
      </c>
      <c r="D1862" s="152" t="s">
        <v>8884</v>
      </c>
      <c r="E1862" s="152" t="s">
        <v>2189</v>
      </c>
      <c r="F1862" s="152" t="s">
        <v>2189</v>
      </c>
      <c r="G1862" s="64" t="s">
        <v>400</v>
      </c>
      <c r="H1862" s="65" t="str">
        <f>IF(Proc[[#This Row],[type]]="LFF (MDG-F)",MID(Proc[[#This Row],[Obj]],13,10),"")</f>
        <v/>
      </c>
      <c r="I1862" s="152"/>
      <c r="J1862" s="65" t="b">
        <f>Proc[[#This Row],[Requested]]=Proc[[#This Row],[CurrentParent]]</f>
        <v>1</v>
      </c>
      <c r="K1862" s="152" t="str">
        <f>IF(Proc[[#This Row],[Author]]="Marcela Urrego",VLOOKUP(LEFT(Proc[[#This Row],[Requested]],1),Table3[#All],2,0),VLOOKUP(Proc[[#This Row],[Author]],Table4[],2,0))</f>
        <v>HC</v>
      </c>
      <c r="L1862" s="91" t="s">
        <v>1970</v>
      </c>
      <c r="M1862" s="61">
        <v>45807.678356481483</v>
      </c>
      <c r="N1862" s="62">
        <v>45810</v>
      </c>
      <c r="O1862" s="62">
        <v>45810</v>
      </c>
      <c r="P1862" s="61" t="str">
        <f ca="1">IF(Proc[[#This Row],[DaysAgeing]]&gt;5,"yep","on track")</f>
        <v>on track</v>
      </c>
      <c r="Q1862" s="2">
        <f ca="1">IF(Proc[[#This Row],[DateClosed]]="",ABS(NETWORKDAYS(Proc[[#This Row],[DateOpened]],TODAY()))-1,ABS(NETWORKDAYS(Proc[[#This Row],[DateOpened]],Proc[[#This Row],[DateClosed]]))-1)</f>
        <v>1</v>
      </c>
      <c r="R1862" s="61" t="s">
        <v>1005</v>
      </c>
      <c r="S1862" s="65"/>
      <c r="T1862" s="153">
        <v>1861</v>
      </c>
    </row>
    <row r="1863" spans="1:20" hidden="1">
      <c r="A1863" s="64" t="s">
        <v>2479</v>
      </c>
      <c r="B1863" s="152" t="str">
        <f>IFERROR(VLOOKUP(Proc[[#This Row],[App]],Table2[],3,0),"open")</f>
        <v>ok</v>
      </c>
      <c r="C1863" s="64" t="s">
        <v>369</v>
      </c>
      <c r="D1863" s="152" t="s">
        <v>2495</v>
      </c>
      <c r="E1863" s="152" t="s">
        <v>2500</v>
      </c>
      <c r="F1863" s="152" t="s">
        <v>2500</v>
      </c>
      <c r="G1863" s="64" t="s">
        <v>400</v>
      </c>
      <c r="H1863" s="65" t="str">
        <f>IF(Proc[[#This Row],[type]]="LFF (MDG-F)",MID(Proc[[#This Row],[Obj]],13,10),"")</f>
        <v/>
      </c>
      <c r="I1863" s="152"/>
      <c r="J1863" s="65" t="b">
        <f>Proc[[#This Row],[Requested]]=Proc[[#This Row],[CurrentParent]]</f>
        <v>1</v>
      </c>
      <c r="K1863" s="152" t="str">
        <f>IF(Proc[[#This Row],[Author]]="Marcela Urrego",VLOOKUP(LEFT(Proc[[#This Row],[Requested]],1),Table3[#All],2,0),VLOOKUP(Proc[[#This Row],[Author]],Table4[],2,0))</f>
        <v>HC</v>
      </c>
      <c r="L1863" s="91" t="s">
        <v>1970</v>
      </c>
      <c r="M1863" s="61">
        <v>45807.678356481483</v>
      </c>
      <c r="N1863" s="62">
        <v>45810</v>
      </c>
      <c r="O1863" s="62">
        <v>45810</v>
      </c>
      <c r="P1863" s="61" t="str">
        <f ca="1">IF(Proc[[#This Row],[DaysAgeing]]&gt;5,"yep","on track")</f>
        <v>on track</v>
      </c>
      <c r="Q1863" s="2">
        <f ca="1">IF(Proc[[#This Row],[DateClosed]]="",ABS(NETWORKDAYS(Proc[[#This Row],[DateOpened]],TODAY()))-1,ABS(NETWORKDAYS(Proc[[#This Row],[DateOpened]],Proc[[#This Row],[DateClosed]]))-1)</f>
        <v>1</v>
      </c>
      <c r="R1863" s="61" t="s">
        <v>1005</v>
      </c>
      <c r="S1863" s="65"/>
      <c r="T1863" s="153">
        <v>1862</v>
      </c>
    </row>
    <row r="1864" spans="1:20" hidden="1">
      <c r="A1864" s="64" t="s">
        <v>2479</v>
      </c>
      <c r="B1864" s="152" t="str">
        <f>IFERROR(VLOOKUP(Proc[[#This Row],[App]],Table2[],3,0),"open")</f>
        <v>ok</v>
      </c>
      <c r="C1864" s="64" t="s">
        <v>369</v>
      </c>
      <c r="D1864" s="152" t="s">
        <v>8885</v>
      </c>
      <c r="E1864" s="152" t="s">
        <v>2501</v>
      </c>
      <c r="F1864" s="152" t="s">
        <v>2501</v>
      </c>
      <c r="G1864" s="64" t="s">
        <v>400</v>
      </c>
      <c r="H1864" s="65" t="str">
        <f>IF(Proc[[#This Row],[type]]="LFF (MDG-F)",MID(Proc[[#This Row],[Obj]],13,10),"")</f>
        <v/>
      </c>
      <c r="I1864" s="152"/>
      <c r="J1864" s="65" t="b">
        <f>Proc[[#This Row],[Requested]]=Proc[[#This Row],[CurrentParent]]</f>
        <v>1</v>
      </c>
      <c r="K1864" s="152" t="str">
        <f>IF(Proc[[#This Row],[Author]]="Marcela Urrego",VLOOKUP(LEFT(Proc[[#This Row],[Requested]],1),Table3[#All],2,0),VLOOKUP(Proc[[#This Row],[Author]],Table4[],2,0))</f>
        <v>HC</v>
      </c>
      <c r="L1864" s="91" t="s">
        <v>1970</v>
      </c>
      <c r="M1864" s="61">
        <v>45807.678356481483</v>
      </c>
      <c r="N1864" s="62">
        <v>45810</v>
      </c>
      <c r="O1864" s="62">
        <v>45810</v>
      </c>
      <c r="P1864" s="61" t="str">
        <f ca="1">IF(Proc[[#This Row],[DaysAgeing]]&gt;5,"yep","on track")</f>
        <v>on track</v>
      </c>
      <c r="Q1864" s="2">
        <f ca="1">IF(Proc[[#This Row],[DateClosed]]="",ABS(NETWORKDAYS(Proc[[#This Row],[DateOpened]],TODAY()))-1,ABS(NETWORKDAYS(Proc[[#This Row],[DateOpened]],Proc[[#This Row],[DateClosed]]))-1)</f>
        <v>1</v>
      </c>
      <c r="R1864" s="61" t="s">
        <v>1005</v>
      </c>
      <c r="S1864" s="65"/>
      <c r="T1864" s="153">
        <v>1863</v>
      </c>
    </row>
    <row r="1865" spans="1:20" hidden="1">
      <c r="A1865" s="64" t="s">
        <v>2479</v>
      </c>
      <c r="B1865" s="152" t="str">
        <f>IFERROR(VLOOKUP(Proc[[#This Row],[App]],Table2[],3,0),"open")</f>
        <v>ok</v>
      </c>
      <c r="C1865" s="64" t="s">
        <v>369</v>
      </c>
      <c r="D1865" s="152" t="s">
        <v>8886</v>
      </c>
      <c r="E1865" s="152" t="s">
        <v>2503</v>
      </c>
      <c r="F1865" s="152" t="s">
        <v>2503</v>
      </c>
      <c r="G1865" s="64" t="s">
        <v>400</v>
      </c>
      <c r="H1865" s="65" t="str">
        <f>IF(Proc[[#This Row],[type]]="LFF (MDG-F)",MID(Proc[[#This Row],[Obj]],13,10),"")</f>
        <v/>
      </c>
      <c r="I1865" s="152"/>
      <c r="J1865" s="65" t="b">
        <f>Proc[[#This Row],[Requested]]=Proc[[#This Row],[CurrentParent]]</f>
        <v>1</v>
      </c>
      <c r="K1865" s="152" t="str">
        <f>IF(Proc[[#This Row],[Author]]="Marcela Urrego",VLOOKUP(LEFT(Proc[[#This Row],[Requested]],1),Table3[#All],2,0),VLOOKUP(Proc[[#This Row],[Author]],Table4[],2,0))</f>
        <v>HC</v>
      </c>
      <c r="L1865" s="91" t="s">
        <v>1970</v>
      </c>
      <c r="M1865" s="61">
        <v>45807.678356481483</v>
      </c>
      <c r="N1865" s="62">
        <v>45810</v>
      </c>
      <c r="O1865" s="62">
        <v>45810</v>
      </c>
      <c r="P1865" s="61" t="str">
        <f ca="1">IF(Proc[[#This Row],[DaysAgeing]]&gt;5,"yep","on track")</f>
        <v>on track</v>
      </c>
      <c r="Q1865" s="2">
        <f ca="1">IF(Proc[[#This Row],[DateClosed]]="",ABS(NETWORKDAYS(Proc[[#This Row],[DateOpened]],TODAY()))-1,ABS(NETWORKDAYS(Proc[[#This Row],[DateOpened]],Proc[[#This Row],[DateClosed]]))-1)</f>
        <v>1</v>
      </c>
      <c r="R1865" s="61" t="s">
        <v>1005</v>
      </c>
      <c r="S1865" s="65"/>
      <c r="T1865" s="153">
        <v>1864</v>
      </c>
    </row>
    <row r="1866" spans="1:20" hidden="1">
      <c r="A1866" s="64" t="s">
        <v>2479</v>
      </c>
      <c r="B1866" s="152" t="str">
        <f>IFERROR(VLOOKUP(Proc[[#This Row],[App]],Table2[],3,0),"open")</f>
        <v>ok</v>
      </c>
      <c r="C1866" s="64" t="s">
        <v>369</v>
      </c>
      <c r="D1866" s="152" t="s">
        <v>2496</v>
      </c>
      <c r="E1866" s="152" t="s">
        <v>2505</v>
      </c>
      <c r="F1866" s="152" t="s">
        <v>2505</v>
      </c>
      <c r="G1866" s="64" t="s">
        <v>400</v>
      </c>
      <c r="H1866" s="65" t="str">
        <f>IF(Proc[[#This Row],[type]]="LFF (MDG-F)",MID(Proc[[#This Row],[Obj]],13,10),"")</f>
        <v/>
      </c>
      <c r="I1866" s="152"/>
      <c r="J1866" s="65" t="b">
        <f>Proc[[#This Row],[Requested]]=Proc[[#This Row],[CurrentParent]]</f>
        <v>1</v>
      </c>
      <c r="K1866" s="152" t="str">
        <f>IF(Proc[[#This Row],[Author]]="Marcela Urrego",VLOOKUP(LEFT(Proc[[#This Row],[Requested]],1),Table3[#All],2,0),VLOOKUP(Proc[[#This Row],[Author]],Table4[],2,0))</f>
        <v>HC</v>
      </c>
      <c r="L1866" s="91" t="s">
        <v>1970</v>
      </c>
      <c r="M1866" s="61">
        <v>45807.678356481483</v>
      </c>
      <c r="N1866" s="62">
        <v>45810</v>
      </c>
      <c r="O1866" s="62">
        <v>45810</v>
      </c>
      <c r="P1866" s="61" t="str">
        <f ca="1">IF(Proc[[#This Row],[DaysAgeing]]&gt;5,"yep","on track")</f>
        <v>on track</v>
      </c>
      <c r="Q1866" s="2">
        <f ca="1">IF(Proc[[#This Row],[DateClosed]]="",ABS(NETWORKDAYS(Proc[[#This Row],[DateOpened]],TODAY()))-1,ABS(NETWORKDAYS(Proc[[#This Row],[DateOpened]],Proc[[#This Row],[DateClosed]]))-1)</f>
        <v>1</v>
      </c>
      <c r="R1866" s="61" t="s">
        <v>1005</v>
      </c>
      <c r="S1866" s="65"/>
      <c r="T1866" s="153">
        <v>1865</v>
      </c>
    </row>
    <row r="1867" spans="1:20" hidden="1">
      <c r="A1867" s="64" t="s">
        <v>2479</v>
      </c>
      <c r="B1867" s="152" t="str">
        <f>IFERROR(VLOOKUP(Proc[[#This Row],[App]],Table2[],3,0),"open")</f>
        <v>ok</v>
      </c>
      <c r="C1867" s="64" t="s">
        <v>369</v>
      </c>
      <c r="D1867" s="152" t="s">
        <v>8887</v>
      </c>
      <c r="E1867" s="152" t="s">
        <v>2501</v>
      </c>
      <c r="F1867" s="152" t="s">
        <v>2501</v>
      </c>
      <c r="G1867" s="64" t="s">
        <v>400</v>
      </c>
      <c r="H1867" s="65" t="str">
        <f>IF(Proc[[#This Row],[type]]="LFF (MDG-F)",MID(Proc[[#This Row],[Obj]],13,10),"")</f>
        <v/>
      </c>
      <c r="I1867" s="152"/>
      <c r="J1867" s="65" t="b">
        <f>Proc[[#This Row],[Requested]]=Proc[[#This Row],[CurrentParent]]</f>
        <v>1</v>
      </c>
      <c r="K1867" s="152" t="str">
        <f>IF(Proc[[#This Row],[Author]]="Marcela Urrego",VLOOKUP(LEFT(Proc[[#This Row],[Requested]],1),Table3[#All],2,0),VLOOKUP(Proc[[#This Row],[Author]],Table4[],2,0))</f>
        <v>HC</v>
      </c>
      <c r="L1867" s="91" t="s">
        <v>1970</v>
      </c>
      <c r="M1867" s="61">
        <v>45807.678356481483</v>
      </c>
      <c r="N1867" s="62">
        <v>45810</v>
      </c>
      <c r="O1867" s="62">
        <v>45810</v>
      </c>
      <c r="P1867" s="61" t="str">
        <f ca="1">IF(Proc[[#This Row],[DaysAgeing]]&gt;5,"yep","on track")</f>
        <v>on track</v>
      </c>
      <c r="Q1867" s="2">
        <f ca="1">IF(Proc[[#This Row],[DateClosed]]="",ABS(NETWORKDAYS(Proc[[#This Row],[DateOpened]],TODAY()))-1,ABS(NETWORKDAYS(Proc[[#This Row],[DateOpened]],Proc[[#This Row],[DateClosed]]))-1)</f>
        <v>1</v>
      </c>
      <c r="R1867" s="61" t="s">
        <v>1005</v>
      </c>
      <c r="S1867" s="65"/>
      <c r="T1867" s="153">
        <v>1866</v>
      </c>
    </row>
    <row r="1868" spans="1:20" hidden="1">
      <c r="A1868" s="64" t="s">
        <v>2479</v>
      </c>
      <c r="B1868" s="152" t="str">
        <f>IFERROR(VLOOKUP(Proc[[#This Row],[App]],Table2[],3,0),"open")</f>
        <v>ok</v>
      </c>
      <c r="C1868" s="64" t="s">
        <v>369</v>
      </c>
      <c r="D1868" s="152" t="s">
        <v>8888</v>
      </c>
      <c r="E1868" s="152" t="s">
        <v>2503</v>
      </c>
      <c r="F1868" s="152" t="s">
        <v>2503</v>
      </c>
      <c r="G1868" s="64" t="s">
        <v>400</v>
      </c>
      <c r="H1868" s="65" t="str">
        <f>IF(Proc[[#This Row],[type]]="LFF (MDG-F)",MID(Proc[[#This Row],[Obj]],13,10),"")</f>
        <v/>
      </c>
      <c r="I1868" s="152"/>
      <c r="J1868" s="65" t="b">
        <f>Proc[[#This Row],[Requested]]=Proc[[#This Row],[CurrentParent]]</f>
        <v>1</v>
      </c>
      <c r="K1868" s="152" t="str">
        <f>IF(Proc[[#This Row],[Author]]="Marcela Urrego",VLOOKUP(LEFT(Proc[[#This Row],[Requested]],1),Table3[#All],2,0),VLOOKUP(Proc[[#This Row],[Author]],Table4[],2,0))</f>
        <v>HC</v>
      </c>
      <c r="L1868" s="91" t="s">
        <v>1970</v>
      </c>
      <c r="M1868" s="61">
        <v>45807.678356481483</v>
      </c>
      <c r="N1868" s="62">
        <v>45810</v>
      </c>
      <c r="O1868" s="62">
        <v>45810</v>
      </c>
      <c r="P1868" s="61" t="str">
        <f ca="1">IF(Proc[[#This Row],[DaysAgeing]]&gt;5,"yep","on track")</f>
        <v>on track</v>
      </c>
      <c r="Q1868" s="2">
        <f ca="1">IF(Proc[[#This Row],[DateClosed]]="",ABS(NETWORKDAYS(Proc[[#This Row],[DateOpened]],TODAY()))-1,ABS(NETWORKDAYS(Proc[[#This Row],[DateOpened]],Proc[[#This Row],[DateClosed]]))-1)</f>
        <v>1</v>
      </c>
      <c r="R1868" s="61" t="s">
        <v>1005</v>
      </c>
      <c r="S1868" s="65"/>
      <c r="T1868" s="153">
        <v>1867</v>
      </c>
    </row>
    <row r="1869" spans="1:20" hidden="1">
      <c r="A1869" s="64" t="s">
        <v>2479</v>
      </c>
      <c r="B1869" s="152" t="str">
        <f>IFERROR(VLOOKUP(Proc[[#This Row],[App]],Table2[],3,0),"open")</f>
        <v>ok</v>
      </c>
      <c r="C1869" s="64" t="s">
        <v>369</v>
      </c>
      <c r="D1869" s="152" t="s">
        <v>8889</v>
      </c>
      <c r="E1869" s="152" t="s">
        <v>2503</v>
      </c>
      <c r="F1869" s="85" t="s">
        <v>2503</v>
      </c>
      <c r="G1869" s="64" t="s">
        <v>400</v>
      </c>
      <c r="H1869" s="65" t="str">
        <f>IF(Proc[[#This Row],[type]]="LFF (MDG-F)",MID(Proc[[#This Row],[Obj]],13,10),"")</f>
        <v/>
      </c>
      <c r="I1869" s="152"/>
      <c r="J1869" s="65" t="b">
        <f>Proc[[#This Row],[Requested]]=Proc[[#This Row],[CurrentParent]]</f>
        <v>1</v>
      </c>
      <c r="K1869" s="152" t="str">
        <f>IF(Proc[[#This Row],[Author]]="Marcela Urrego",VLOOKUP(LEFT(Proc[[#This Row],[Requested]],1),Table3[#All],2,0),VLOOKUP(Proc[[#This Row],[Author]],Table4[],2,0))</f>
        <v>HC</v>
      </c>
      <c r="L1869" s="91" t="s">
        <v>1970</v>
      </c>
      <c r="M1869" s="61">
        <v>45807.678356481483</v>
      </c>
      <c r="N1869" s="62">
        <v>45810</v>
      </c>
      <c r="O1869" s="62">
        <v>45810</v>
      </c>
      <c r="P1869" s="61" t="str">
        <f ca="1">IF(Proc[[#This Row],[DaysAgeing]]&gt;5,"yep","on track")</f>
        <v>on track</v>
      </c>
      <c r="Q1869" s="2">
        <f ca="1">IF(Proc[[#This Row],[DateClosed]]="",ABS(NETWORKDAYS(Proc[[#This Row],[DateOpened]],TODAY()))-1,ABS(NETWORKDAYS(Proc[[#This Row],[DateOpened]],Proc[[#This Row],[DateClosed]]))-1)</f>
        <v>1</v>
      </c>
      <c r="R1869" s="61" t="s">
        <v>1005</v>
      </c>
      <c r="S1869" s="65"/>
      <c r="T1869" s="153">
        <v>1868</v>
      </c>
    </row>
    <row r="1870" spans="1:20" hidden="1">
      <c r="A1870" s="64" t="s">
        <v>2479</v>
      </c>
      <c r="B1870" s="152" t="str">
        <f>IFERROR(VLOOKUP(Proc[[#This Row],[App]],Table2[],3,0),"open")</f>
        <v>ok</v>
      </c>
      <c r="C1870" s="64" t="s">
        <v>369</v>
      </c>
      <c r="D1870" s="152" t="s">
        <v>8890</v>
      </c>
      <c r="E1870" s="152" t="s">
        <v>2506</v>
      </c>
      <c r="F1870" s="152" t="s">
        <v>2506</v>
      </c>
      <c r="G1870" s="64" t="s">
        <v>400</v>
      </c>
      <c r="H1870" s="65" t="str">
        <f>IF(Proc[[#This Row],[type]]="LFF (MDG-F)",MID(Proc[[#This Row],[Obj]],13,10),"")</f>
        <v/>
      </c>
      <c r="I1870" s="152"/>
      <c r="J1870" s="65" t="b">
        <f>Proc[[#This Row],[Requested]]=Proc[[#This Row],[CurrentParent]]</f>
        <v>1</v>
      </c>
      <c r="K1870" s="152" t="str">
        <f>IF(Proc[[#This Row],[Author]]="Marcela Urrego",VLOOKUP(LEFT(Proc[[#This Row],[Requested]],1),Table3[#All],2,0),VLOOKUP(Proc[[#This Row],[Author]],Table4[],2,0))</f>
        <v>HC</v>
      </c>
      <c r="L1870" s="91" t="s">
        <v>1970</v>
      </c>
      <c r="M1870" s="61">
        <v>45807.678356481483</v>
      </c>
      <c r="N1870" s="62">
        <v>45810</v>
      </c>
      <c r="O1870" s="62">
        <v>45810</v>
      </c>
      <c r="P1870" s="61" t="str">
        <f ca="1">IF(Proc[[#This Row],[DaysAgeing]]&gt;5,"yep","on track")</f>
        <v>on track</v>
      </c>
      <c r="Q1870" s="2">
        <f ca="1">IF(Proc[[#This Row],[DateClosed]]="",ABS(NETWORKDAYS(Proc[[#This Row],[DateOpened]],TODAY()))-1,ABS(NETWORKDAYS(Proc[[#This Row],[DateOpened]],Proc[[#This Row],[DateClosed]]))-1)</f>
        <v>1</v>
      </c>
      <c r="R1870" s="61" t="s">
        <v>1005</v>
      </c>
      <c r="S1870" s="65"/>
      <c r="T1870" s="153">
        <v>1869</v>
      </c>
    </row>
    <row r="1871" spans="1:20" hidden="1">
      <c r="A1871" s="64" t="s">
        <v>2479</v>
      </c>
      <c r="B1871" s="152" t="str">
        <f>IFERROR(VLOOKUP(Proc[[#This Row],[App]],Table2[],3,0),"open")</f>
        <v>ok</v>
      </c>
      <c r="C1871" s="64" t="s">
        <v>369</v>
      </c>
      <c r="D1871" s="152" t="s">
        <v>2497</v>
      </c>
      <c r="E1871" s="152" t="s">
        <v>2505</v>
      </c>
      <c r="F1871" s="152" t="s">
        <v>2505</v>
      </c>
      <c r="G1871" s="64" t="s">
        <v>400</v>
      </c>
      <c r="H1871" s="65" t="str">
        <f>IF(Proc[[#This Row],[type]]="LFF (MDG-F)",MID(Proc[[#This Row],[Obj]],13,10),"")</f>
        <v/>
      </c>
      <c r="I1871" s="152"/>
      <c r="J1871" s="65" t="b">
        <f>Proc[[#This Row],[Requested]]=Proc[[#This Row],[CurrentParent]]</f>
        <v>1</v>
      </c>
      <c r="K1871" s="152" t="str">
        <f>IF(Proc[[#This Row],[Author]]="Marcela Urrego",VLOOKUP(LEFT(Proc[[#This Row],[Requested]],1),Table3[#All],2,0),VLOOKUP(Proc[[#This Row],[Author]],Table4[],2,0))</f>
        <v>HC</v>
      </c>
      <c r="L1871" s="91" t="s">
        <v>1970</v>
      </c>
      <c r="M1871" s="61">
        <v>45807.678356481483</v>
      </c>
      <c r="N1871" s="62">
        <v>45810</v>
      </c>
      <c r="O1871" s="62">
        <v>45810</v>
      </c>
      <c r="P1871" s="61" t="str">
        <f ca="1">IF(Proc[[#This Row],[DaysAgeing]]&gt;5,"yep","on track")</f>
        <v>on track</v>
      </c>
      <c r="Q1871" s="2">
        <f ca="1">IF(Proc[[#This Row],[DateClosed]]="",ABS(NETWORKDAYS(Proc[[#This Row],[DateOpened]],TODAY()))-1,ABS(NETWORKDAYS(Proc[[#This Row],[DateOpened]],Proc[[#This Row],[DateClosed]]))-1)</f>
        <v>1</v>
      </c>
      <c r="R1871" s="61" t="s">
        <v>1005</v>
      </c>
      <c r="S1871" s="65"/>
      <c r="T1871" s="153">
        <v>1870</v>
      </c>
    </row>
    <row r="1872" spans="1:20" hidden="1">
      <c r="A1872" s="64" t="s">
        <v>2479</v>
      </c>
      <c r="B1872" s="152" t="str">
        <f>IFERROR(VLOOKUP(Proc[[#This Row],[App]],Table2[],3,0),"open")</f>
        <v>ok</v>
      </c>
      <c r="C1872" s="64" t="s">
        <v>369</v>
      </c>
      <c r="D1872" s="152" t="s">
        <v>2498</v>
      </c>
      <c r="E1872" s="152" t="s">
        <v>2504</v>
      </c>
      <c r="F1872" s="152" t="s">
        <v>2504</v>
      </c>
      <c r="G1872" s="64" t="s">
        <v>400</v>
      </c>
      <c r="H1872" s="65" t="str">
        <f>IF(Proc[[#This Row],[type]]="LFF (MDG-F)",MID(Proc[[#This Row],[Obj]],13,10),"")</f>
        <v/>
      </c>
      <c r="I1872" s="152"/>
      <c r="J1872" s="65" t="b">
        <f>Proc[[#This Row],[Requested]]=Proc[[#This Row],[CurrentParent]]</f>
        <v>1</v>
      </c>
      <c r="K1872" s="152" t="str">
        <f>IF(Proc[[#This Row],[Author]]="Marcela Urrego",VLOOKUP(LEFT(Proc[[#This Row],[Requested]],1),Table3[#All],2,0),VLOOKUP(Proc[[#This Row],[Author]],Table4[],2,0))</f>
        <v>HC</v>
      </c>
      <c r="L1872" s="91" t="s">
        <v>1970</v>
      </c>
      <c r="M1872" s="61">
        <v>45807.678356481483</v>
      </c>
      <c r="N1872" s="62">
        <v>45810</v>
      </c>
      <c r="O1872" s="62">
        <v>45810</v>
      </c>
      <c r="P1872" s="61" t="str">
        <f ca="1">IF(Proc[[#This Row],[DaysAgeing]]&gt;5,"yep","on track")</f>
        <v>on track</v>
      </c>
      <c r="Q1872" s="2">
        <f ca="1">IF(Proc[[#This Row],[DateClosed]]="",ABS(NETWORKDAYS(Proc[[#This Row],[DateOpened]],TODAY()))-1,ABS(NETWORKDAYS(Proc[[#This Row],[DateOpened]],Proc[[#This Row],[DateClosed]]))-1)</f>
        <v>1</v>
      </c>
      <c r="R1872" s="61" t="s">
        <v>1005</v>
      </c>
      <c r="S1872" s="65"/>
      <c r="T1872" s="153">
        <v>1871</v>
      </c>
    </row>
    <row r="1873" spans="1:20" hidden="1">
      <c r="A1873" s="64" t="s">
        <v>2479</v>
      </c>
      <c r="B1873" s="152" t="str">
        <f>IFERROR(VLOOKUP(Proc[[#This Row],[App]],Table2[],3,0),"open")</f>
        <v>ok</v>
      </c>
      <c r="C1873" s="64" t="s">
        <v>369</v>
      </c>
      <c r="D1873" s="152" t="s">
        <v>8891</v>
      </c>
      <c r="E1873" s="152" t="s">
        <v>2503</v>
      </c>
      <c r="F1873" s="152" t="s">
        <v>2503</v>
      </c>
      <c r="G1873" s="64" t="s">
        <v>400</v>
      </c>
      <c r="H1873" s="65" t="str">
        <f>IF(Proc[[#This Row],[type]]="LFF (MDG-F)",MID(Proc[[#This Row],[Obj]],13,10),"")</f>
        <v/>
      </c>
      <c r="I1873" s="152"/>
      <c r="J1873" s="65" t="b">
        <f>Proc[[#This Row],[Requested]]=Proc[[#This Row],[CurrentParent]]</f>
        <v>1</v>
      </c>
      <c r="K1873" s="152" t="str">
        <f>IF(Proc[[#This Row],[Author]]="Marcela Urrego",VLOOKUP(LEFT(Proc[[#This Row],[Requested]],1),Table3[#All],2,0),VLOOKUP(Proc[[#This Row],[Author]],Table4[],2,0))</f>
        <v>HC</v>
      </c>
      <c r="L1873" s="91" t="s">
        <v>1970</v>
      </c>
      <c r="M1873" s="61">
        <v>45807.678356481483</v>
      </c>
      <c r="N1873" s="62">
        <v>45810</v>
      </c>
      <c r="O1873" s="62">
        <v>45810</v>
      </c>
      <c r="P1873" s="61" t="str">
        <f ca="1">IF(Proc[[#This Row],[DaysAgeing]]&gt;5,"yep","on track")</f>
        <v>on track</v>
      </c>
      <c r="Q1873" s="2">
        <f ca="1">IF(Proc[[#This Row],[DateClosed]]="",ABS(NETWORKDAYS(Proc[[#This Row],[DateOpened]],TODAY()))-1,ABS(NETWORKDAYS(Proc[[#This Row],[DateOpened]],Proc[[#This Row],[DateClosed]]))-1)</f>
        <v>1</v>
      </c>
      <c r="R1873" s="61" t="s">
        <v>1005</v>
      </c>
      <c r="S1873" s="65"/>
      <c r="T1873" s="153">
        <v>1872</v>
      </c>
    </row>
    <row r="1874" spans="1:20" hidden="1">
      <c r="A1874" s="64" t="s">
        <v>2479</v>
      </c>
      <c r="B1874" s="152" t="str">
        <f>IFERROR(VLOOKUP(Proc[[#This Row],[App]],Table2[],3,0),"open")</f>
        <v>ok</v>
      </c>
      <c r="C1874" s="64" t="s">
        <v>377</v>
      </c>
      <c r="D1874" s="152" t="s">
        <v>8892</v>
      </c>
      <c r="E1874" s="152" t="s">
        <v>2502</v>
      </c>
      <c r="F1874" s="152" t="s">
        <v>2502</v>
      </c>
      <c r="G1874" s="64" t="s">
        <v>400</v>
      </c>
      <c r="H1874" s="65" t="str">
        <f>IF(Proc[[#This Row],[type]]="LFF (MDG-F)",MID(Proc[[#This Row],[Obj]],13,10),"")</f>
        <v/>
      </c>
      <c r="I1874" s="152"/>
      <c r="J1874" s="65" t="b">
        <f>Proc[[#This Row],[Requested]]=Proc[[#This Row],[CurrentParent]]</f>
        <v>1</v>
      </c>
      <c r="K1874" s="152" t="str">
        <f>IF(Proc[[#This Row],[Author]]="Marcela Urrego",VLOOKUP(LEFT(Proc[[#This Row],[Requested]],1),Table3[#All],2,0),VLOOKUP(Proc[[#This Row],[Author]],Table4[],2,0))</f>
        <v>HC</v>
      </c>
      <c r="L1874" s="91" t="s">
        <v>1970</v>
      </c>
      <c r="M1874" s="61">
        <v>45807.678356481483</v>
      </c>
      <c r="N1874" s="62"/>
      <c r="O1874" s="62">
        <v>45810</v>
      </c>
      <c r="P1874" s="61" t="str">
        <f ca="1">IF(Proc[[#This Row],[DaysAgeing]]&gt;5,"yep","on track")</f>
        <v>on track</v>
      </c>
      <c r="Q1874" s="2">
        <f ca="1">IF(Proc[[#This Row],[DateClosed]]="",ABS(NETWORKDAYS(Proc[[#This Row],[DateOpened]],TODAY()))-1,ABS(NETWORKDAYS(Proc[[#This Row],[DateOpened]],Proc[[#This Row],[DateClosed]]))-1)</f>
        <v>1</v>
      </c>
      <c r="R1874" s="61" t="s">
        <v>1005</v>
      </c>
      <c r="S1874" s="153" t="e">
        <f>VLOOKUP(Proc[[#This Row],[Obj]],#REF!,2,0)</f>
        <v>#REF!</v>
      </c>
      <c r="T1874" s="153">
        <v>1873</v>
      </c>
    </row>
    <row r="1875" spans="1:20" hidden="1">
      <c r="A1875" s="64" t="s">
        <v>2479</v>
      </c>
      <c r="B1875" s="152" t="str">
        <f>IFERROR(VLOOKUP(Proc[[#This Row],[App]],Table2[],3,0),"open")</f>
        <v>ok</v>
      </c>
      <c r="C1875" s="64" t="s">
        <v>369</v>
      </c>
      <c r="D1875" s="152" t="s">
        <v>8893</v>
      </c>
      <c r="E1875" s="152" t="s">
        <v>2351</v>
      </c>
      <c r="F1875" s="152" t="s">
        <v>2351</v>
      </c>
      <c r="G1875" s="64" t="s">
        <v>400</v>
      </c>
      <c r="H1875" s="65" t="str">
        <f>IF(Proc[[#This Row],[type]]="LFF (MDG-F)",MID(Proc[[#This Row],[Obj]],13,10),"")</f>
        <v/>
      </c>
      <c r="I1875" s="152"/>
      <c r="J1875" s="65" t="b">
        <f>Proc[[#This Row],[Requested]]=Proc[[#This Row],[CurrentParent]]</f>
        <v>1</v>
      </c>
      <c r="K1875" s="152" t="str">
        <f>IF(Proc[[#This Row],[Author]]="Marcela Urrego",VLOOKUP(LEFT(Proc[[#This Row],[Requested]],1),Table3[#All],2,0),VLOOKUP(Proc[[#This Row],[Author]],Table4[],2,0))</f>
        <v>HC</v>
      </c>
      <c r="L1875" s="91" t="s">
        <v>1970</v>
      </c>
      <c r="M1875" s="61">
        <v>45807.678356481483</v>
      </c>
      <c r="N1875" s="62">
        <v>45810</v>
      </c>
      <c r="O1875" s="62">
        <v>45810</v>
      </c>
      <c r="P1875" s="61" t="str">
        <f ca="1">IF(Proc[[#This Row],[DaysAgeing]]&gt;5,"yep","on track")</f>
        <v>on track</v>
      </c>
      <c r="Q1875" s="2">
        <f ca="1">IF(Proc[[#This Row],[DateClosed]]="",ABS(NETWORKDAYS(Proc[[#This Row],[DateOpened]],TODAY()))-1,ABS(NETWORKDAYS(Proc[[#This Row],[DateOpened]],Proc[[#This Row],[DateClosed]]))-1)</f>
        <v>1</v>
      </c>
      <c r="R1875" s="61" t="s">
        <v>1005</v>
      </c>
      <c r="S1875" s="65"/>
      <c r="T1875" s="153">
        <v>1874</v>
      </c>
    </row>
    <row r="1876" spans="1:20" hidden="1">
      <c r="A1876" s="64" t="s">
        <v>2479</v>
      </c>
      <c r="B1876" s="111" t="str">
        <f>IFERROR(VLOOKUP(Proc[[#This Row],[App]],Table2[],3,0),"open")</f>
        <v>ok</v>
      </c>
      <c r="C1876" s="64" t="s">
        <v>369</v>
      </c>
      <c r="D1876" s="152" t="s">
        <v>8894</v>
      </c>
      <c r="E1876" s="152" t="s">
        <v>2351</v>
      </c>
      <c r="F1876" s="85" t="s">
        <v>2351</v>
      </c>
      <c r="G1876" s="64" t="s">
        <v>400</v>
      </c>
      <c r="H1876" s="65" t="str">
        <f>IF(Proc[[#This Row],[type]]="LFF (MDG-F)",MID(Proc[[#This Row],[Obj]],13,10),"")</f>
        <v/>
      </c>
      <c r="I1876" s="152"/>
      <c r="J1876" s="65" t="b">
        <f>Proc[[#This Row],[Requested]]=Proc[[#This Row],[CurrentParent]]</f>
        <v>1</v>
      </c>
      <c r="K1876" s="107" t="str">
        <f>IF(Proc[[#This Row],[Author]]="Marcela Urrego",VLOOKUP(LEFT(Proc[[#This Row],[Requested]],1),Table3[#All],2,0),VLOOKUP(Proc[[#This Row],[Author]],Table4[],2,0))</f>
        <v>HC</v>
      </c>
      <c r="L1876" s="91" t="s">
        <v>1970</v>
      </c>
      <c r="M1876" s="61">
        <v>45807.678356481483</v>
      </c>
      <c r="N1876" s="62">
        <v>45810</v>
      </c>
      <c r="O1876" s="62">
        <v>45810</v>
      </c>
      <c r="P1876" s="61" t="str">
        <f ca="1">IF(Proc[[#This Row],[DaysAgeing]]&gt;5,"yep","on track")</f>
        <v>on track</v>
      </c>
      <c r="Q1876" s="2">
        <f ca="1">IF(Proc[[#This Row],[DateClosed]]="",ABS(NETWORKDAYS(Proc[[#This Row],[DateOpened]],TODAY()))-1,ABS(NETWORKDAYS(Proc[[#This Row],[DateOpened]],Proc[[#This Row],[DateClosed]]))-1)</f>
        <v>1</v>
      </c>
      <c r="R1876" s="61" t="s">
        <v>1005</v>
      </c>
      <c r="S1876" s="65"/>
      <c r="T1876" s="153">
        <v>1875</v>
      </c>
    </row>
    <row r="1877" spans="1:20" hidden="1">
      <c r="A1877" s="64" t="s">
        <v>2479</v>
      </c>
      <c r="B1877" s="111" t="str">
        <f>IFERROR(VLOOKUP(Proc[[#This Row],[App]],Table2[],3,0),"open")</f>
        <v>ok</v>
      </c>
      <c r="C1877" s="64" t="s">
        <v>369</v>
      </c>
      <c r="D1877" s="152" t="s">
        <v>8895</v>
      </c>
      <c r="E1877" s="152" t="s">
        <v>2351</v>
      </c>
      <c r="F1877" s="85" t="s">
        <v>2351</v>
      </c>
      <c r="G1877" s="64" t="s">
        <v>400</v>
      </c>
      <c r="H1877" s="65" t="str">
        <f>IF(Proc[[#This Row],[type]]="LFF (MDG-F)",MID(Proc[[#This Row],[Obj]],13,10),"")</f>
        <v/>
      </c>
      <c r="I1877" s="152"/>
      <c r="J1877" s="65" t="b">
        <f>Proc[[#This Row],[Requested]]=Proc[[#This Row],[CurrentParent]]</f>
        <v>1</v>
      </c>
      <c r="K1877" s="107" t="str">
        <f>IF(Proc[[#This Row],[Author]]="Marcela Urrego",VLOOKUP(LEFT(Proc[[#This Row],[Requested]],1),Table3[#All],2,0),VLOOKUP(Proc[[#This Row],[Author]],Table4[],2,0))</f>
        <v>HC</v>
      </c>
      <c r="L1877" s="153" t="s">
        <v>1970</v>
      </c>
      <c r="M1877" s="61">
        <v>45807.678356481483</v>
      </c>
      <c r="N1877" s="62">
        <v>45810</v>
      </c>
      <c r="O1877" s="62">
        <v>45810</v>
      </c>
      <c r="P1877" s="61" t="str">
        <f ca="1">IF(Proc[[#This Row],[DaysAgeing]]&gt;5,"yep","on track")</f>
        <v>on track</v>
      </c>
      <c r="Q1877" s="2">
        <f ca="1">IF(Proc[[#This Row],[DateClosed]]="",ABS(NETWORKDAYS(Proc[[#This Row],[DateOpened]],TODAY()))-1,ABS(NETWORKDAYS(Proc[[#This Row],[DateOpened]],Proc[[#This Row],[DateClosed]]))-1)</f>
        <v>1</v>
      </c>
      <c r="R1877" s="61" t="s">
        <v>1005</v>
      </c>
      <c r="S1877" s="65"/>
      <c r="T1877" s="153">
        <v>1876</v>
      </c>
    </row>
    <row r="1878" spans="1:20" hidden="1">
      <c r="A1878" s="64" t="s">
        <v>2479</v>
      </c>
      <c r="B1878" s="111" t="str">
        <f>IFERROR(VLOOKUP(Proc[[#This Row],[App]],Table2[],3,0),"open")</f>
        <v>ok</v>
      </c>
      <c r="C1878" s="64" t="s">
        <v>369</v>
      </c>
      <c r="D1878" s="152" t="s">
        <v>8896</v>
      </c>
      <c r="E1878" s="152" t="s">
        <v>2351</v>
      </c>
      <c r="F1878" s="85" t="s">
        <v>2351</v>
      </c>
      <c r="G1878" s="64" t="s">
        <v>400</v>
      </c>
      <c r="H1878" s="65" t="str">
        <f>IF(Proc[[#This Row],[type]]="LFF (MDG-F)",MID(Proc[[#This Row],[Obj]],13,10),"")</f>
        <v/>
      </c>
      <c r="I1878" s="152"/>
      <c r="J1878" s="65" t="b">
        <f>Proc[[#This Row],[Requested]]=Proc[[#This Row],[CurrentParent]]</f>
        <v>1</v>
      </c>
      <c r="K1878" s="107" t="str">
        <f>IF(Proc[[#This Row],[Author]]="Marcela Urrego",VLOOKUP(LEFT(Proc[[#This Row],[Requested]],1),Table3[#All],2,0),VLOOKUP(Proc[[#This Row],[Author]],Table4[],2,0))</f>
        <v>HC</v>
      </c>
      <c r="L1878" s="153" t="s">
        <v>1970</v>
      </c>
      <c r="M1878" s="61">
        <v>45807.678356481483</v>
      </c>
      <c r="N1878" s="62">
        <v>45810</v>
      </c>
      <c r="O1878" s="62">
        <v>45810</v>
      </c>
      <c r="P1878" s="61" t="str">
        <f ca="1">IF(Proc[[#This Row],[DaysAgeing]]&gt;5,"yep","on track")</f>
        <v>on track</v>
      </c>
      <c r="Q1878" s="2">
        <f ca="1">IF(Proc[[#This Row],[DateClosed]]="",ABS(NETWORKDAYS(Proc[[#This Row],[DateOpened]],TODAY()))-1,ABS(NETWORKDAYS(Proc[[#This Row],[DateOpened]],Proc[[#This Row],[DateClosed]]))-1)</f>
        <v>1</v>
      </c>
      <c r="R1878" s="61" t="s">
        <v>1005</v>
      </c>
      <c r="S1878" s="65"/>
      <c r="T1878" s="153">
        <v>1877</v>
      </c>
    </row>
    <row r="1879" spans="1:20" hidden="1">
      <c r="A1879" s="64" t="s">
        <v>2479</v>
      </c>
      <c r="B1879" s="111" t="str">
        <f>IFERROR(VLOOKUP(Proc[[#This Row],[App]],Table2[],3,0),"open")</f>
        <v>ok</v>
      </c>
      <c r="C1879" s="64" t="s">
        <v>369</v>
      </c>
      <c r="D1879" s="152" t="s">
        <v>8897</v>
      </c>
      <c r="E1879" s="152" t="s">
        <v>2351</v>
      </c>
      <c r="F1879" s="85" t="s">
        <v>2351</v>
      </c>
      <c r="G1879" s="64" t="s">
        <v>400</v>
      </c>
      <c r="H1879" s="65" t="str">
        <f>IF(Proc[[#This Row],[type]]="LFF (MDG-F)",MID(Proc[[#This Row],[Obj]],13,10),"")</f>
        <v/>
      </c>
      <c r="I1879" s="152"/>
      <c r="J1879" s="65" t="b">
        <f>Proc[[#This Row],[Requested]]=Proc[[#This Row],[CurrentParent]]</f>
        <v>1</v>
      </c>
      <c r="K1879" s="107" t="str">
        <f>IF(Proc[[#This Row],[Author]]="Marcela Urrego",VLOOKUP(LEFT(Proc[[#This Row],[Requested]],1),Table3[#All],2,0),VLOOKUP(Proc[[#This Row],[Author]],Table4[],2,0))</f>
        <v>HC</v>
      </c>
      <c r="L1879" s="153" t="s">
        <v>1970</v>
      </c>
      <c r="M1879" s="61">
        <v>45807.678356481483</v>
      </c>
      <c r="N1879" s="62">
        <v>45810</v>
      </c>
      <c r="O1879" s="62">
        <v>45810</v>
      </c>
      <c r="P1879" s="61" t="str">
        <f ca="1">IF(Proc[[#This Row],[DaysAgeing]]&gt;5,"yep","on track")</f>
        <v>on track</v>
      </c>
      <c r="Q1879" s="2">
        <f ca="1">IF(Proc[[#This Row],[DateClosed]]="",ABS(NETWORKDAYS(Proc[[#This Row],[DateOpened]],TODAY()))-1,ABS(NETWORKDAYS(Proc[[#This Row],[DateOpened]],Proc[[#This Row],[DateClosed]]))-1)</f>
        <v>1</v>
      </c>
      <c r="R1879" s="61" t="s">
        <v>1005</v>
      </c>
      <c r="S1879" s="65"/>
      <c r="T1879" s="153">
        <v>1878</v>
      </c>
    </row>
    <row r="1880" spans="1:20" hidden="1">
      <c r="A1880" s="64" t="s">
        <v>2479</v>
      </c>
      <c r="B1880" s="111" t="str">
        <f>IFERROR(VLOOKUP(Proc[[#This Row],[App]],Table2[],3,0),"open")</f>
        <v>ok</v>
      </c>
      <c r="C1880" s="64" t="s">
        <v>369</v>
      </c>
      <c r="D1880" s="152" t="s">
        <v>8898</v>
      </c>
      <c r="E1880" s="152" t="s">
        <v>2351</v>
      </c>
      <c r="F1880" s="85" t="s">
        <v>2351</v>
      </c>
      <c r="G1880" s="64" t="s">
        <v>400</v>
      </c>
      <c r="H1880" s="65" t="str">
        <f>IF(Proc[[#This Row],[type]]="LFF (MDG-F)",MID(Proc[[#This Row],[Obj]],13,10),"")</f>
        <v/>
      </c>
      <c r="I1880" s="152"/>
      <c r="J1880" s="65" t="b">
        <f>Proc[[#This Row],[Requested]]=Proc[[#This Row],[CurrentParent]]</f>
        <v>1</v>
      </c>
      <c r="K1880" s="107" t="str">
        <f>IF(Proc[[#This Row],[Author]]="Marcela Urrego",VLOOKUP(LEFT(Proc[[#This Row],[Requested]],1),Table3[#All],2,0),VLOOKUP(Proc[[#This Row],[Author]],Table4[],2,0))</f>
        <v>HC</v>
      </c>
      <c r="L1880" s="153" t="s">
        <v>1970</v>
      </c>
      <c r="M1880" s="61">
        <v>45807.678356481483</v>
      </c>
      <c r="N1880" s="62">
        <v>45810</v>
      </c>
      <c r="O1880" s="62">
        <v>45810</v>
      </c>
      <c r="P1880" s="61" t="str">
        <f ca="1">IF(Proc[[#This Row],[DaysAgeing]]&gt;5,"yep","on track")</f>
        <v>on track</v>
      </c>
      <c r="Q1880" s="2">
        <f ca="1">IF(Proc[[#This Row],[DateClosed]]="",ABS(NETWORKDAYS(Proc[[#This Row],[DateOpened]],TODAY()))-1,ABS(NETWORKDAYS(Proc[[#This Row],[DateOpened]],Proc[[#This Row],[DateClosed]]))-1)</f>
        <v>1</v>
      </c>
      <c r="R1880" s="61" t="s">
        <v>1005</v>
      </c>
      <c r="S1880" s="65"/>
      <c r="T1880" s="153">
        <v>1879</v>
      </c>
    </row>
    <row r="1881" spans="1:20" hidden="1">
      <c r="A1881" s="64" t="s">
        <v>2479</v>
      </c>
      <c r="B1881" s="111" t="str">
        <f>IFERROR(VLOOKUP(Proc[[#This Row],[App]],Table2[],3,0),"open")</f>
        <v>ok</v>
      </c>
      <c r="C1881" s="64" t="s">
        <v>369</v>
      </c>
      <c r="D1881" s="152" t="s">
        <v>8899</v>
      </c>
      <c r="E1881" s="152" t="s">
        <v>2351</v>
      </c>
      <c r="F1881" s="85" t="s">
        <v>2351</v>
      </c>
      <c r="G1881" s="64" t="s">
        <v>400</v>
      </c>
      <c r="H1881" s="65" t="str">
        <f>IF(Proc[[#This Row],[type]]="LFF (MDG-F)",MID(Proc[[#This Row],[Obj]],13,10),"")</f>
        <v/>
      </c>
      <c r="I1881" s="152"/>
      <c r="J1881" s="65" t="b">
        <f>Proc[[#This Row],[Requested]]=Proc[[#This Row],[CurrentParent]]</f>
        <v>1</v>
      </c>
      <c r="K1881" s="107" t="str">
        <f>IF(Proc[[#This Row],[Author]]="Marcela Urrego",VLOOKUP(LEFT(Proc[[#This Row],[Requested]],1),Table3[#All],2,0),VLOOKUP(Proc[[#This Row],[Author]],Table4[],2,0))</f>
        <v>HC</v>
      </c>
      <c r="L1881" s="153" t="s">
        <v>1970</v>
      </c>
      <c r="M1881" s="61">
        <v>45807.678356481483</v>
      </c>
      <c r="N1881" s="62">
        <v>45810</v>
      </c>
      <c r="O1881" s="62">
        <v>45810</v>
      </c>
      <c r="P1881" s="61" t="str">
        <f ca="1">IF(Proc[[#This Row],[DaysAgeing]]&gt;5,"yep","on track")</f>
        <v>on track</v>
      </c>
      <c r="Q1881" s="2">
        <f ca="1">IF(Proc[[#This Row],[DateClosed]]="",ABS(NETWORKDAYS(Proc[[#This Row],[DateOpened]],TODAY()))-1,ABS(NETWORKDAYS(Proc[[#This Row],[DateOpened]],Proc[[#This Row],[DateClosed]]))-1)</f>
        <v>1</v>
      </c>
      <c r="R1881" s="61" t="s">
        <v>1005</v>
      </c>
      <c r="S1881" s="65"/>
      <c r="T1881" s="153">
        <v>1880</v>
      </c>
    </row>
    <row r="1882" spans="1:20" hidden="1">
      <c r="A1882" s="64" t="s">
        <v>2479</v>
      </c>
      <c r="B1882" s="111" t="str">
        <f>IFERROR(VLOOKUP(Proc[[#This Row],[App]],Table2[],3,0),"open")</f>
        <v>ok</v>
      </c>
      <c r="C1882" s="64" t="s">
        <v>369</v>
      </c>
      <c r="D1882" s="152" t="s">
        <v>8900</v>
      </c>
      <c r="E1882" s="152" t="s">
        <v>2351</v>
      </c>
      <c r="F1882" s="85" t="s">
        <v>2351</v>
      </c>
      <c r="G1882" s="64" t="s">
        <v>400</v>
      </c>
      <c r="H1882" s="65" t="str">
        <f>IF(Proc[[#This Row],[type]]="LFF (MDG-F)",MID(Proc[[#This Row],[Obj]],13,10),"")</f>
        <v/>
      </c>
      <c r="I1882" s="152"/>
      <c r="J1882" s="65" t="b">
        <f>Proc[[#This Row],[Requested]]=Proc[[#This Row],[CurrentParent]]</f>
        <v>1</v>
      </c>
      <c r="K1882" s="107" t="str">
        <f>IF(Proc[[#This Row],[Author]]="Marcela Urrego",VLOOKUP(LEFT(Proc[[#This Row],[Requested]],1),Table3[#All],2,0),VLOOKUP(Proc[[#This Row],[Author]],Table4[],2,0))</f>
        <v>HC</v>
      </c>
      <c r="L1882" s="153" t="s">
        <v>1970</v>
      </c>
      <c r="M1882" s="61">
        <v>45807.678356481483</v>
      </c>
      <c r="N1882" s="62">
        <v>45810</v>
      </c>
      <c r="O1882" s="62">
        <v>45810</v>
      </c>
      <c r="P1882" s="61" t="str">
        <f ca="1">IF(Proc[[#This Row],[DaysAgeing]]&gt;5,"yep","on track")</f>
        <v>on track</v>
      </c>
      <c r="Q1882" s="2">
        <f ca="1">IF(Proc[[#This Row],[DateClosed]]="",ABS(NETWORKDAYS(Proc[[#This Row],[DateOpened]],TODAY()))-1,ABS(NETWORKDAYS(Proc[[#This Row],[DateOpened]],Proc[[#This Row],[DateClosed]]))-1)</f>
        <v>1</v>
      </c>
      <c r="R1882" s="61" t="s">
        <v>1005</v>
      </c>
      <c r="S1882" s="65"/>
      <c r="T1882" s="153">
        <v>1881</v>
      </c>
    </row>
    <row r="1883" spans="1:20" hidden="1">
      <c r="A1883" s="64" t="s">
        <v>2479</v>
      </c>
      <c r="B1883" s="111" t="str">
        <f>IFERROR(VLOOKUP(Proc[[#This Row],[App]],Table2[],3,0),"open")</f>
        <v>ok</v>
      </c>
      <c r="C1883" s="64" t="s">
        <v>369</v>
      </c>
      <c r="D1883" s="152" t="s">
        <v>8901</v>
      </c>
      <c r="E1883" s="152" t="s">
        <v>2351</v>
      </c>
      <c r="F1883" s="85" t="s">
        <v>2351</v>
      </c>
      <c r="G1883" s="64" t="s">
        <v>400</v>
      </c>
      <c r="H1883" s="65" t="str">
        <f>IF(Proc[[#This Row],[type]]="LFF (MDG-F)",MID(Proc[[#This Row],[Obj]],13,10),"")</f>
        <v/>
      </c>
      <c r="I1883" s="152"/>
      <c r="J1883" s="65" t="b">
        <f>Proc[[#This Row],[Requested]]=Proc[[#This Row],[CurrentParent]]</f>
        <v>1</v>
      </c>
      <c r="K1883" s="107" t="str">
        <f>IF(Proc[[#This Row],[Author]]="Marcela Urrego",VLOOKUP(LEFT(Proc[[#This Row],[Requested]],1),Table3[#All],2,0),VLOOKUP(Proc[[#This Row],[Author]],Table4[],2,0))</f>
        <v>HC</v>
      </c>
      <c r="L1883" s="153" t="s">
        <v>1970</v>
      </c>
      <c r="M1883" s="61">
        <v>45807.678356481483</v>
      </c>
      <c r="N1883" s="62">
        <v>45810</v>
      </c>
      <c r="O1883" s="62">
        <v>45810</v>
      </c>
      <c r="P1883" s="61" t="str">
        <f ca="1">IF(Proc[[#This Row],[DaysAgeing]]&gt;5,"yep","on track")</f>
        <v>on track</v>
      </c>
      <c r="Q1883" s="2">
        <f ca="1">IF(Proc[[#This Row],[DateClosed]]="",ABS(NETWORKDAYS(Proc[[#This Row],[DateOpened]],TODAY()))-1,ABS(NETWORKDAYS(Proc[[#This Row],[DateOpened]],Proc[[#This Row],[DateClosed]]))-1)</f>
        <v>1</v>
      </c>
      <c r="R1883" s="61" t="s">
        <v>1005</v>
      </c>
      <c r="S1883" s="65"/>
      <c r="T1883" s="153">
        <v>1882</v>
      </c>
    </row>
    <row r="1884" spans="1:20" hidden="1">
      <c r="A1884" s="64" t="s">
        <v>2479</v>
      </c>
      <c r="B1884" s="111" t="str">
        <f>IFERROR(VLOOKUP(Proc[[#This Row],[App]],Table2[],3,0),"open")</f>
        <v>ok</v>
      </c>
      <c r="C1884" s="64" t="s">
        <v>369</v>
      </c>
      <c r="D1884" s="152" t="s">
        <v>8902</v>
      </c>
      <c r="E1884" s="152" t="s">
        <v>2351</v>
      </c>
      <c r="F1884" s="85" t="s">
        <v>2351</v>
      </c>
      <c r="G1884" s="64" t="s">
        <v>400</v>
      </c>
      <c r="H1884" s="65" t="str">
        <f>IF(Proc[[#This Row],[type]]="LFF (MDG-F)",MID(Proc[[#This Row],[Obj]],13,10),"")</f>
        <v/>
      </c>
      <c r="I1884" s="152"/>
      <c r="J1884" s="65" t="b">
        <f>Proc[[#This Row],[Requested]]=Proc[[#This Row],[CurrentParent]]</f>
        <v>1</v>
      </c>
      <c r="K1884" s="107" t="str">
        <f>IF(Proc[[#This Row],[Author]]="Marcela Urrego",VLOOKUP(LEFT(Proc[[#This Row],[Requested]],1),Table3[#All],2,0),VLOOKUP(Proc[[#This Row],[Author]],Table4[],2,0))</f>
        <v>HC</v>
      </c>
      <c r="L1884" s="153" t="s">
        <v>1970</v>
      </c>
      <c r="M1884" s="61">
        <v>45807.678356481483</v>
      </c>
      <c r="N1884" s="62">
        <v>45810</v>
      </c>
      <c r="O1884" s="62">
        <v>45810</v>
      </c>
      <c r="P1884" s="61" t="str">
        <f ca="1">IF(Proc[[#This Row],[DaysAgeing]]&gt;5,"yep","on track")</f>
        <v>on track</v>
      </c>
      <c r="Q1884" s="2">
        <f ca="1">IF(Proc[[#This Row],[DateClosed]]="",ABS(NETWORKDAYS(Proc[[#This Row],[DateOpened]],TODAY()))-1,ABS(NETWORKDAYS(Proc[[#This Row],[DateOpened]],Proc[[#This Row],[DateClosed]]))-1)</f>
        <v>1</v>
      </c>
      <c r="R1884" s="61" t="s">
        <v>1005</v>
      </c>
      <c r="S1884" s="65"/>
      <c r="T1884" s="153">
        <v>1883</v>
      </c>
    </row>
    <row r="1885" spans="1:20" hidden="1">
      <c r="A1885" s="64" t="s">
        <v>2479</v>
      </c>
      <c r="B1885" s="111" t="str">
        <f>IFERROR(VLOOKUP(Proc[[#This Row],[App]],Table2[],3,0),"open")</f>
        <v>ok</v>
      </c>
      <c r="C1885" s="64" t="s">
        <v>369</v>
      </c>
      <c r="D1885" s="152" t="s">
        <v>8903</v>
      </c>
      <c r="E1885" s="152" t="s">
        <v>2351</v>
      </c>
      <c r="F1885" s="85" t="s">
        <v>2351</v>
      </c>
      <c r="G1885" s="64" t="s">
        <v>400</v>
      </c>
      <c r="H1885" s="65" t="str">
        <f>IF(Proc[[#This Row],[type]]="LFF (MDG-F)",MID(Proc[[#This Row],[Obj]],13,10),"")</f>
        <v/>
      </c>
      <c r="I1885" s="152"/>
      <c r="J1885" s="65" t="b">
        <f>Proc[[#This Row],[Requested]]=Proc[[#This Row],[CurrentParent]]</f>
        <v>1</v>
      </c>
      <c r="K1885" s="107" t="str">
        <f>IF(Proc[[#This Row],[Author]]="Marcela Urrego",VLOOKUP(LEFT(Proc[[#This Row],[Requested]],1),Table3[#All],2,0),VLOOKUP(Proc[[#This Row],[Author]],Table4[],2,0))</f>
        <v>HC</v>
      </c>
      <c r="L1885" s="153" t="s">
        <v>1970</v>
      </c>
      <c r="M1885" s="61">
        <v>45807.678356481483</v>
      </c>
      <c r="N1885" s="62">
        <v>45810</v>
      </c>
      <c r="O1885" s="62">
        <v>45810</v>
      </c>
      <c r="P1885" s="61" t="str">
        <f ca="1">IF(Proc[[#This Row],[DaysAgeing]]&gt;5,"yep","on track")</f>
        <v>on track</v>
      </c>
      <c r="Q1885" s="2">
        <f ca="1">IF(Proc[[#This Row],[DateClosed]]="",ABS(NETWORKDAYS(Proc[[#This Row],[DateOpened]],TODAY()))-1,ABS(NETWORKDAYS(Proc[[#This Row],[DateOpened]],Proc[[#This Row],[DateClosed]]))-1)</f>
        <v>1</v>
      </c>
      <c r="R1885" s="61" t="s">
        <v>1005</v>
      </c>
      <c r="S1885" s="65"/>
      <c r="T1885" s="153">
        <v>1884</v>
      </c>
    </row>
    <row r="1886" spans="1:20" hidden="1">
      <c r="A1886" s="64" t="s">
        <v>2479</v>
      </c>
      <c r="B1886" s="111" t="str">
        <f>IFERROR(VLOOKUP(Proc[[#This Row],[App]],Table2[],3,0),"open")</f>
        <v>ok</v>
      </c>
      <c r="C1886" s="64" t="s">
        <v>369</v>
      </c>
      <c r="D1886" s="152" t="s">
        <v>8904</v>
      </c>
      <c r="E1886" s="152" t="s">
        <v>2351</v>
      </c>
      <c r="F1886" s="85" t="s">
        <v>2351</v>
      </c>
      <c r="G1886" s="64" t="s">
        <v>400</v>
      </c>
      <c r="H1886" s="65" t="str">
        <f>IF(Proc[[#This Row],[type]]="LFF (MDG-F)",MID(Proc[[#This Row],[Obj]],13,10),"")</f>
        <v/>
      </c>
      <c r="I1886" s="152"/>
      <c r="J1886" s="65" t="b">
        <f>Proc[[#This Row],[Requested]]=Proc[[#This Row],[CurrentParent]]</f>
        <v>1</v>
      </c>
      <c r="K1886" s="107" t="str">
        <f>IF(Proc[[#This Row],[Author]]="Marcela Urrego",VLOOKUP(LEFT(Proc[[#This Row],[Requested]],1),Table3[#All],2,0),VLOOKUP(Proc[[#This Row],[Author]],Table4[],2,0))</f>
        <v>HC</v>
      </c>
      <c r="L1886" s="153" t="s">
        <v>1970</v>
      </c>
      <c r="M1886" s="61">
        <v>45807.678356481483</v>
      </c>
      <c r="N1886" s="62">
        <v>45810</v>
      </c>
      <c r="O1886" s="62">
        <v>45810</v>
      </c>
      <c r="P1886" s="61" t="str">
        <f ca="1">IF(Proc[[#This Row],[DaysAgeing]]&gt;5,"yep","on track")</f>
        <v>on track</v>
      </c>
      <c r="Q1886" s="2">
        <f ca="1">IF(Proc[[#This Row],[DateClosed]]="",ABS(NETWORKDAYS(Proc[[#This Row],[DateOpened]],TODAY()))-1,ABS(NETWORKDAYS(Proc[[#This Row],[DateOpened]],Proc[[#This Row],[DateClosed]]))-1)</f>
        <v>1</v>
      </c>
      <c r="R1886" s="61" t="s">
        <v>1005</v>
      </c>
      <c r="S1886" s="65"/>
      <c r="T1886" s="153">
        <v>1885</v>
      </c>
    </row>
    <row r="1887" spans="1:20" hidden="1">
      <c r="A1887" s="64" t="s">
        <v>2479</v>
      </c>
      <c r="B1887" s="111" t="str">
        <f>IFERROR(VLOOKUP(Proc[[#This Row],[App]],Table2[],3,0),"open")</f>
        <v>ok</v>
      </c>
      <c r="C1887" s="64" t="s">
        <v>369</v>
      </c>
      <c r="D1887" s="152" t="s">
        <v>8905</v>
      </c>
      <c r="E1887" s="152" t="s">
        <v>2351</v>
      </c>
      <c r="F1887" s="85" t="s">
        <v>2351</v>
      </c>
      <c r="G1887" s="64" t="s">
        <v>400</v>
      </c>
      <c r="H1887" s="65" t="str">
        <f>IF(Proc[[#This Row],[type]]="LFF (MDG-F)",MID(Proc[[#This Row],[Obj]],13,10),"")</f>
        <v/>
      </c>
      <c r="I1887" s="152"/>
      <c r="J1887" s="65" t="b">
        <f>Proc[[#This Row],[Requested]]=Proc[[#This Row],[CurrentParent]]</f>
        <v>1</v>
      </c>
      <c r="K1887" s="107" t="str">
        <f>IF(Proc[[#This Row],[Author]]="Marcela Urrego",VLOOKUP(LEFT(Proc[[#This Row],[Requested]],1),Table3[#All],2,0),VLOOKUP(Proc[[#This Row],[Author]],Table4[],2,0))</f>
        <v>HC</v>
      </c>
      <c r="L1887" s="153" t="s">
        <v>1970</v>
      </c>
      <c r="M1887" s="61">
        <v>45807.678356481483</v>
      </c>
      <c r="N1887" s="62">
        <v>45810</v>
      </c>
      <c r="O1887" s="62">
        <v>45810</v>
      </c>
      <c r="P1887" s="61" t="str">
        <f ca="1">IF(Proc[[#This Row],[DaysAgeing]]&gt;5,"yep","on track")</f>
        <v>on track</v>
      </c>
      <c r="Q1887" s="2">
        <f ca="1">IF(Proc[[#This Row],[DateClosed]]="",ABS(NETWORKDAYS(Proc[[#This Row],[DateOpened]],TODAY()))-1,ABS(NETWORKDAYS(Proc[[#This Row],[DateOpened]],Proc[[#This Row],[DateClosed]]))-1)</f>
        <v>1</v>
      </c>
      <c r="R1887" s="61" t="s">
        <v>1005</v>
      </c>
      <c r="S1887" s="65"/>
      <c r="T1887" s="153">
        <v>1886</v>
      </c>
    </row>
    <row r="1888" spans="1:20" hidden="1">
      <c r="A1888" s="64" t="s">
        <v>2479</v>
      </c>
      <c r="B1888" s="111" t="str">
        <f>IFERROR(VLOOKUP(Proc[[#This Row],[App]],Table2[],3,0),"open")</f>
        <v>ok</v>
      </c>
      <c r="C1888" s="64" t="s">
        <v>369</v>
      </c>
      <c r="D1888" s="152" t="s">
        <v>8906</v>
      </c>
      <c r="E1888" s="152" t="s">
        <v>2351</v>
      </c>
      <c r="F1888" s="85" t="s">
        <v>2351</v>
      </c>
      <c r="G1888" s="64" t="s">
        <v>400</v>
      </c>
      <c r="H1888" s="65" t="str">
        <f>IF(Proc[[#This Row],[type]]="LFF (MDG-F)",MID(Proc[[#This Row],[Obj]],13,10),"")</f>
        <v/>
      </c>
      <c r="I1888" s="152"/>
      <c r="J1888" s="65" t="b">
        <f>Proc[[#This Row],[Requested]]=Proc[[#This Row],[CurrentParent]]</f>
        <v>1</v>
      </c>
      <c r="K1888" s="107" t="str">
        <f>IF(Proc[[#This Row],[Author]]="Marcela Urrego",VLOOKUP(LEFT(Proc[[#This Row],[Requested]],1),Table3[#All],2,0),VLOOKUP(Proc[[#This Row],[Author]],Table4[],2,0))</f>
        <v>HC</v>
      </c>
      <c r="L1888" s="153" t="s">
        <v>1970</v>
      </c>
      <c r="M1888" s="61">
        <v>45807.678356481483</v>
      </c>
      <c r="N1888" s="62">
        <v>45810</v>
      </c>
      <c r="O1888" s="62">
        <v>45810</v>
      </c>
      <c r="P1888" s="61" t="str">
        <f ca="1">IF(Proc[[#This Row],[DaysAgeing]]&gt;5,"yep","on track")</f>
        <v>on track</v>
      </c>
      <c r="Q1888" s="2">
        <f ca="1">IF(Proc[[#This Row],[DateClosed]]="",ABS(NETWORKDAYS(Proc[[#This Row],[DateOpened]],TODAY()))-1,ABS(NETWORKDAYS(Proc[[#This Row],[DateOpened]],Proc[[#This Row],[DateClosed]]))-1)</f>
        <v>1</v>
      </c>
      <c r="R1888" s="61" t="s">
        <v>1005</v>
      </c>
      <c r="S1888" s="65"/>
      <c r="T1888" s="153">
        <v>1887</v>
      </c>
    </row>
    <row r="1889" spans="1:20" hidden="1">
      <c r="A1889" s="64" t="s">
        <v>2479</v>
      </c>
      <c r="B1889" s="111" t="str">
        <f>IFERROR(VLOOKUP(Proc[[#This Row],[App]],Table2[],3,0),"open")</f>
        <v>ok</v>
      </c>
      <c r="C1889" s="64" t="s">
        <v>369</v>
      </c>
      <c r="D1889" s="152" t="s">
        <v>8907</v>
      </c>
      <c r="E1889" s="152" t="s">
        <v>2351</v>
      </c>
      <c r="F1889" s="85" t="s">
        <v>2351</v>
      </c>
      <c r="G1889" s="64" t="s">
        <v>400</v>
      </c>
      <c r="H1889" s="65" t="str">
        <f>IF(Proc[[#This Row],[type]]="LFF (MDG-F)",MID(Proc[[#This Row],[Obj]],13,10),"")</f>
        <v/>
      </c>
      <c r="I1889" s="152"/>
      <c r="J1889" s="65" t="b">
        <f>Proc[[#This Row],[Requested]]=Proc[[#This Row],[CurrentParent]]</f>
        <v>1</v>
      </c>
      <c r="K1889" s="107" t="str">
        <f>IF(Proc[[#This Row],[Author]]="Marcela Urrego",VLOOKUP(LEFT(Proc[[#This Row],[Requested]],1),Table3[#All],2,0),VLOOKUP(Proc[[#This Row],[Author]],Table4[],2,0))</f>
        <v>HC</v>
      </c>
      <c r="L1889" s="153" t="s">
        <v>1970</v>
      </c>
      <c r="M1889" s="61">
        <v>45807.678356481483</v>
      </c>
      <c r="N1889" s="62">
        <v>45810</v>
      </c>
      <c r="O1889" s="62">
        <v>45810</v>
      </c>
      <c r="P1889" s="61" t="str">
        <f ca="1">IF(Proc[[#This Row],[DaysAgeing]]&gt;5,"yep","on track")</f>
        <v>on track</v>
      </c>
      <c r="Q1889" s="2">
        <f ca="1">IF(Proc[[#This Row],[DateClosed]]="",ABS(NETWORKDAYS(Proc[[#This Row],[DateOpened]],TODAY()))-1,ABS(NETWORKDAYS(Proc[[#This Row],[DateOpened]],Proc[[#This Row],[DateClosed]]))-1)</f>
        <v>1</v>
      </c>
      <c r="R1889" s="61" t="s">
        <v>1005</v>
      </c>
      <c r="S1889" s="65"/>
      <c r="T1889" s="153">
        <v>1888</v>
      </c>
    </row>
    <row r="1890" spans="1:20" hidden="1">
      <c r="A1890" s="64" t="s">
        <v>2479</v>
      </c>
      <c r="B1890" s="111" t="str">
        <f>IFERROR(VLOOKUP(Proc[[#This Row],[App]],Table2[],3,0),"open")</f>
        <v>ok</v>
      </c>
      <c r="C1890" s="64" t="s">
        <v>369</v>
      </c>
      <c r="D1890" s="152" t="s">
        <v>8908</v>
      </c>
      <c r="E1890" s="152" t="s">
        <v>2351</v>
      </c>
      <c r="F1890" s="85" t="s">
        <v>2351</v>
      </c>
      <c r="G1890" s="64" t="s">
        <v>400</v>
      </c>
      <c r="H1890" s="65" t="str">
        <f>IF(Proc[[#This Row],[type]]="LFF (MDG-F)",MID(Proc[[#This Row],[Obj]],13,10),"")</f>
        <v/>
      </c>
      <c r="I1890" s="152"/>
      <c r="J1890" s="65" t="b">
        <f>Proc[[#This Row],[Requested]]=Proc[[#This Row],[CurrentParent]]</f>
        <v>1</v>
      </c>
      <c r="K1890" s="107" t="str">
        <f>IF(Proc[[#This Row],[Author]]="Marcela Urrego",VLOOKUP(LEFT(Proc[[#This Row],[Requested]],1),Table3[#All],2,0),VLOOKUP(Proc[[#This Row],[Author]],Table4[],2,0))</f>
        <v>HC</v>
      </c>
      <c r="L1890" s="153" t="s">
        <v>1970</v>
      </c>
      <c r="M1890" s="61">
        <v>45807.678356481483</v>
      </c>
      <c r="N1890" s="62">
        <v>45810</v>
      </c>
      <c r="O1890" s="62">
        <v>45810</v>
      </c>
      <c r="P1890" s="61" t="str">
        <f ca="1">IF(Proc[[#This Row],[DaysAgeing]]&gt;5,"yep","on track")</f>
        <v>on track</v>
      </c>
      <c r="Q1890" s="2">
        <f ca="1">IF(Proc[[#This Row],[DateClosed]]="",ABS(NETWORKDAYS(Proc[[#This Row],[DateOpened]],TODAY()))-1,ABS(NETWORKDAYS(Proc[[#This Row],[DateOpened]],Proc[[#This Row],[DateClosed]]))-1)</f>
        <v>1</v>
      </c>
      <c r="R1890" s="61" t="s">
        <v>1005</v>
      </c>
      <c r="S1890" s="65"/>
      <c r="T1890" s="153">
        <v>1889</v>
      </c>
    </row>
    <row r="1891" spans="1:20" hidden="1">
      <c r="A1891" s="64" t="s">
        <v>2479</v>
      </c>
      <c r="B1891" s="111" t="str">
        <f>IFERROR(VLOOKUP(Proc[[#This Row],[App]],Table2[],3,0),"open")</f>
        <v>ok</v>
      </c>
      <c r="C1891" s="64" t="s">
        <v>369</v>
      </c>
      <c r="D1891" s="152" t="s">
        <v>8909</v>
      </c>
      <c r="E1891" s="152" t="s">
        <v>2351</v>
      </c>
      <c r="F1891" s="85" t="s">
        <v>2351</v>
      </c>
      <c r="G1891" s="64" t="s">
        <v>400</v>
      </c>
      <c r="H1891" s="65" t="str">
        <f>IF(Proc[[#This Row],[type]]="LFF (MDG-F)",MID(Proc[[#This Row],[Obj]],13,10),"")</f>
        <v/>
      </c>
      <c r="I1891" s="152"/>
      <c r="J1891" s="65" t="b">
        <f>Proc[[#This Row],[Requested]]=Proc[[#This Row],[CurrentParent]]</f>
        <v>1</v>
      </c>
      <c r="K1891" s="107" t="str">
        <f>IF(Proc[[#This Row],[Author]]="Marcela Urrego",VLOOKUP(LEFT(Proc[[#This Row],[Requested]],1),Table3[#All],2,0),VLOOKUP(Proc[[#This Row],[Author]],Table4[],2,0))</f>
        <v>HC</v>
      </c>
      <c r="L1891" s="153" t="s">
        <v>1970</v>
      </c>
      <c r="M1891" s="61">
        <v>45807.678356481483</v>
      </c>
      <c r="N1891" s="62">
        <v>45810</v>
      </c>
      <c r="O1891" s="62">
        <v>45810</v>
      </c>
      <c r="P1891" s="61" t="str">
        <f ca="1">IF(Proc[[#This Row],[DaysAgeing]]&gt;5,"yep","on track")</f>
        <v>on track</v>
      </c>
      <c r="Q1891" s="2">
        <f ca="1">IF(Proc[[#This Row],[DateClosed]]="",ABS(NETWORKDAYS(Proc[[#This Row],[DateOpened]],TODAY()))-1,ABS(NETWORKDAYS(Proc[[#This Row],[DateOpened]],Proc[[#This Row],[DateClosed]]))-1)</f>
        <v>1</v>
      </c>
      <c r="R1891" s="61" t="s">
        <v>1005</v>
      </c>
      <c r="S1891" s="65"/>
      <c r="T1891" s="153">
        <v>1890</v>
      </c>
    </row>
    <row r="1892" spans="1:20" hidden="1">
      <c r="A1892" s="64" t="s">
        <v>2479</v>
      </c>
      <c r="B1892" s="111" t="str">
        <f>IFERROR(VLOOKUP(Proc[[#This Row],[App]],Table2[],3,0),"open")</f>
        <v>ok</v>
      </c>
      <c r="C1892" s="64" t="s">
        <v>369</v>
      </c>
      <c r="D1892" s="152" t="s">
        <v>8910</v>
      </c>
      <c r="E1892" s="152" t="s">
        <v>2351</v>
      </c>
      <c r="F1892" s="85" t="s">
        <v>2351</v>
      </c>
      <c r="G1892" s="64" t="s">
        <v>400</v>
      </c>
      <c r="H1892" s="65" t="str">
        <f>IF(Proc[[#This Row],[type]]="LFF (MDG-F)",MID(Proc[[#This Row],[Obj]],13,10),"")</f>
        <v/>
      </c>
      <c r="I1892" s="152"/>
      <c r="J1892" s="65" t="b">
        <f>Proc[[#This Row],[Requested]]=Proc[[#This Row],[CurrentParent]]</f>
        <v>1</v>
      </c>
      <c r="K1892" s="107" t="str">
        <f>IF(Proc[[#This Row],[Author]]="Marcela Urrego",VLOOKUP(LEFT(Proc[[#This Row],[Requested]],1),Table3[#All],2,0),VLOOKUP(Proc[[#This Row],[Author]],Table4[],2,0))</f>
        <v>HC</v>
      </c>
      <c r="L1892" s="153" t="s">
        <v>1970</v>
      </c>
      <c r="M1892" s="61">
        <v>45807.678356481483</v>
      </c>
      <c r="N1892" s="62">
        <v>45810</v>
      </c>
      <c r="O1892" s="62">
        <v>45810</v>
      </c>
      <c r="P1892" s="61" t="str">
        <f ca="1">IF(Proc[[#This Row],[DaysAgeing]]&gt;5,"yep","on track")</f>
        <v>on track</v>
      </c>
      <c r="Q1892" s="2">
        <f ca="1">IF(Proc[[#This Row],[DateClosed]]="",ABS(NETWORKDAYS(Proc[[#This Row],[DateOpened]],TODAY()))-1,ABS(NETWORKDAYS(Proc[[#This Row],[DateOpened]],Proc[[#This Row],[DateClosed]]))-1)</f>
        <v>1</v>
      </c>
      <c r="R1892" s="61" t="s">
        <v>1005</v>
      </c>
      <c r="S1892" s="65"/>
      <c r="T1892" s="153">
        <v>1891</v>
      </c>
    </row>
    <row r="1893" spans="1:20" hidden="1">
      <c r="A1893" s="64" t="s">
        <v>2479</v>
      </c>
      <c r="B1893" s="152" t="str">
        <f>IFERROR(VLOOKUP(Proc[[#This Row],[App]],Table2[],3,0),"open")</f>
        <v>ok</v>
      </c>
      <c r="C1893" s="64" t="s">
        <v>369</v>
      </c>
      <c r="D1893" s="152" t="s">
        <v>8911</v>
      </c>
      <c r="E1893" s="152" t="s">
        <v>2351</v>
      </c>
      <c r="F1893" s="152" t="s">
        <v>2351</v>
      </c>
      <c r="G1893" s="64" t="s">
        <v>400</v>
      </c>
      <c r="H1893" s="65" t="str">
        <f>IF(Proc[[#This Row],[type]]="LFF (MDG-F)",MID(Proc[[#This Row],[Obj]],13,10),"")</f>
        <v/>
      </c>
      <c r="I1893" s="152"/>
      <c r="J1893" s="65" t="b">
        <f>Proc[[#This Row],[Requested]]=Proc[[#This Row],[CurrentParent]]</f>
        <v>1</v>
      </c>
      <c r="K1893" s="152" t="str">
        <f>IF(Proc[[#This Row],[Author]]="Marcela Urrego",VLOOKUP(LEFT(Proc[[#This Row],[Requested]],1),Table3[#All],2,0),VLOOKUP(Proc[[#This Row],[Author]],Table4[],2,0))</f>
        <v>HC</v>
      </c>
      <c r="L1893" s="91" t="s">
        <v>1970</v>
      </c>
      <c r="M1893" s="61">
        <v>45807.678356481483</v>
      </c>
      <c r="N1893" s="62">
        <v>45810</v>
      </c>
      <c r="O1893" s="62">
        <v>45810</v>
      </c>
      <c r="P1893" s="61" t="str">
        <f ca="1">IF(Proc[[#This Row],[DaysAgeing]]&gt;5,"yep","on track")</f>
        <v>on track</v>
      </c>
      <c r="Q1893" s="2">
        <f ca="1">IF(Proc[[#This Row],[DateClosed]]="",ABS(NETWORKDAYS(Proc[[#This Row],[DateOpened]],TODAY()))-1,ABS(NETWORKDAYS(Proc[[#This Row],[DateOpened]],Proc[[#This Row],[DateClosed]]))-1)</f>
        <v>1</v>
      </c>
      <c r="R1893" s="61" t="s">
        <v>1005</v>
      </c>
      <c r="S1893" s="65"/>
      <c r="T1893" s="153">
        <v>1892</v>
      </c>
    </row>
    <row r="1894" spans="1:20" hidden="1">
      <c r="A1894" s="64" t="s">
        <v>2479</v>
      </c>
      <c r="B1894" s="152" t="str">
        <f>IFERROR(VLOOKUP(Proc[[#This Row],[App]],Table2[],3,0),"open")</f>
        <v>ok</v>
      </c>
      <c r="C1894" s="64" t="s">
        <v>369</v>
      </c>
      <c r="D1894" s="152" t="s">
        <v>8912</v>
      </c>
      <c r="E1894" s="152" t="s">
        <v>2351</v>
      </c>
      <c r="F1894" s="152" t="s">
        <v>2351</v>
      </c>
      <c r="G1894" s="64" t="s">
        <v>400</v>
      </c>
      <c r="H1894" s="65" t="str">
        <f>IF(Proc[[#This Row],[type]]="LFF (MDG-F)",MID(Proc[[#This Row],[Obj]],13,10),"")</f>
        <v/>
      </c>
      <c r="I1894" s="152"/>
      <c r="J1894" s="65" t="b">
        <f>Proc[[#This Row],[Requested]]=Proc[[#This Row],[CurrentParent]]</f>
        <v>1</v>
      </c>
      <c r="K1894" s="152" t="str">
        <f>IF(Proc[[#This Row],[Author]]="Marcela Urrego",VLOOKUP(LEFT(Proc[[#This Row],[Requested]],1),Table3[#All],2,0),VLOOKUP(Proc[[#This Row],[Author]],Table4[],2,0))</f>
        <v>HC</v>
      </c>
      <c r="L1894" s="91" t="s">
        <v>1970</v>
      </c>
      <c r="M1894" s="61">
        <v>45807.678356481483</v>
      </c>
      <c r="N1894" s="62">
        <v>45810</v>
      </c>
      <c r="O1894" s="62">
        <v>45810</v>
      </c>
      <c r="P1894" s="61" t="str">
        <f ca="1">IF(Proc[[#This Row],[DaysAgeing]]&gt;5,"yep","on track")</f>
        <v>on track</v>
      </c>
      <c r="Q1894" s="2">
        <f ca="1">IF(Proc[[#This Row],[DateClosed]]="",ABS(NETWORKDAYS(Proc[[#This Row],[DateOpened]],TODAY()))-1,ABS(NETWORKDAYS(Proc[[#This Row],[DateOpened]],Proc[[#This Row],[DateClosed]]))-1)</f>
        <v>1</v>
      </c>
      <c r="R1894" s="61" t="s">
        <v>1005</v>
      </c>
      <c r="S1894" s="65"/>
      <c r="T1894" s="153">
        <v>1893</v>
      </c>
    </row>
    <row r="1895" spans="1:20" hidden="1">
      <c r="A1895" s="64" t="s">
        <v>2479</v>
      </c>
      <c r="B1895" s="152" t="str">
        <f>IFERROR(VLOOKUP(Proc[[#This Row],[App]],Table2[],3,0),"open")</f>
        <v>ok</v>
      </c>
      <c r="C1895" s="64" t="s">
        <v>369</v>
      </c>
      <c r="D1895" s="152" t="s">
        <v>8913</v>
      </c>
      <c r="E1895" s="152" t="s">
        <v>2351</v>
      </c>
      <c r="F1895" s="152" t="s">
        <v>2351</v>
      </c>
      <c r="G1895" s="64" t="s">
        <v>400</v>
      </c>
      <c r="H1895" s="65" t="str">
        <f>IF(Proc[[#This Row],[type]]="LFF (MDG-F)",MID(Proc[[#This Row],[Obj]],13,10),"")</f>
        <v/>
      </c>
      <c r="I1895" s="152"/>
      <c r="J1895" s="65" t="b">
        <f>Proc[[#This Row],[Requested]]=Proc[[#This Row],[CurrentParent]]</f>
        <v>1</v>
      </c>
      <c r="K1895" s="152" t="str">
        <f>IF(Proc[[#This Row],[Author]]="Marcela Urrego",VLOOKUP(LEFT(Proc[[#This Row],[Requested]],1),Table3[#All],2,0),VLOOKUP(Proc[[#This Row],[Author]],Table4[],2,0))</f>
        <v>HC</v>
      </c>
      <c r="L1895" s="91" t="s">
        <v>1970</v>
      </c>
      <c r="M1895" s="61">
        <v>45807.678356481483</v>
      </c>
      <c r="N1895" s="62">
        <v>45810</v>
      </c>
      <c r="O1895" s="62">
        <v>45810</v>
      </c>
      <c r="P1895" s="61" t="str">
        <f ca="1">IF(Proc[[#This Row],[DaysAgeing]]&gt;5,"yep","on track")</f>
        <v>on track</v>
      </c>
      <c r="Q1895" s="2">
        <f ca="1">IF(Proc[[#This Row],[DateClosed]]="",ABS(NETWORKDAYS(Proc[[#This Row],[DateOpened]],TODAY()))-1,ABS(NETWORKDAYS(Proc[[#This Row],[DateOpened]],Proc[[#This Row],[DateClosed]]))-1)</f>
        <v>1</v>
      </c>
      <c r="R1895" s="61" t="s">
        <v>1005</v>
      </c>
      <c r="S1895" s="65"/>
      <c r="T1895" s="153">
        <v>1894</v>
      </c>
    </row>
    <row r="1896" spans="1:20" hidden="1">
      <c r="A1896" s="64" t="s">
        <v>2479</v>
      </c>
      <c r="B1896" s="152" t="str">
        <f>IFERROR(VLOOKUP(Proc[[#This Row],[App]],Table2[],3,0),"open")</f>
        <v>ok</v>
      </c>
      <c r="C1896" s="64" t="s">
        <v>369</v>
      </c>
      <c r="D1896" s="152" t="s">
        <v>8914</v>
      </c>
      <c r="E1896" s="152" t="s">
        <v>2351</v>
      </c>
      <c r="F1896" s="152" t="s">
        <v>2351</v>
      </c>
      <c r="G1896" s="64" t="s">
        <v>400</v>
      </c>
      <c r="H1896" s="65" t="str">
        <f>IF(Proc[[#This Row],[type]]="LFF (MDG-F)",MID(Proc[[#This Row],[Obj]],13,10),"")</f>
        <v/>
      </c>
      <c r="I1896" s="152"/>
      <c r="J1896" s="65" t="b">
        <f>Proc[[#This Row],[Requested]]=Proc[[#This Row],[CurrentParent]]</f>
        <v>1</v>
      </c>
      <c r="K1896" s="152" t="str">
        <f>IF(Proc[[#This Row],[Author]]="Marcela Urrego",VLOOKUP(LEFT(Proc[[#This Row],[Requested]],1),Table3[#All],2,0),VLOOKUP(Proc[[#This Row],[Author]],Table4[],2,0))</f>
        <v>HC</v>
      </c>
      <c r="L1896" s="91" t="s">
        <v>1970</v>
      </c>
      <c r="M1896" s="61">
        <v>45807.678356481483</v>
      </c>
      <c r="N1896" s="62">
        <v>45810</v>
      </c>
      <c r="O1896" s="62">
        <v>45810</v>
      </c>
      <c r="P1896" s="61" t="str">
        <f ca="1">IF(Proc[[#This Row],[DaysAgeing]]&gt;5,"yep","on track")</f>
        <v>on track</v>
      </c>
      <c r="Q1896" s="2">
        <f ca="1">IF(Proc[[#This Row],[DateClosed]]="",ABS(NETWORKDAYS(Proc[[#This Row],[DateOpened]],TODAY()))-1,ABS(NETWORKDAYS(Proc[[#This Row],[DateOpened]],Proc[[#This Row],[DateClosed]]))-1)</f>
        <v>1</v>
      </c>
      <c r="R1896" s="61" t="s">
        <v>1005</v>
      </c>
      <c r="S1896" s="65"/>
      <c r="T1896" s="153">
        <v>1895</v>
      </c>
    </row>
    <row r="1897" spans="1:20" hidden="1">
      <c r="A1897" s="64" t="s">
        <v>2479</v>
      </c>
      <c r="B1897" s="111" t="str">
        <f>IFERROR(VLOOKUP(Proc[[#This Row],[App]],Table2[],3,0),"open")</f>
        <v>ok</v>
      </c>
      <c r="C1897" s="64" t="s">
        <v>369</v>
      </c>
      <c r="D1897" s="152" t="s">
        <v>8915</v>
      </c>
      <c r="E1897" s="152" t="s">
        <v>2351</v>
      </c>
      <c r="F1897" s="152" t="s">
        <v>2351</v>
      </c>
      <c r="G1897" s="64" t="s">
        <v>400</v>
      </c>
      <c r="H1897" s="65" t="str">
        <f>IF(Proc[[#This Row],[type]]="LFF (MDG-F)",MID(Proc[[#This Row],[Obj]],13,10),"")</f>
        <v/>
      </c>
      <c r="I1897" s="152"/>
      <c r="J1897" s="65" t="b">
        <f>Proc[[#This Row],[Requested]]=Proc[[#This Row],[CurrentParent]]</f>
        <v>1</v>
      </c>
      <c r="K1897" s="107" t="str">
        <f>IF(Proc[[#This Row],[Author]]="Marcela Urrego",VLOOKUP(LEFT(Proc[[#This Row],[Requested]],1),Table3[#All],2,0),VLOOKUP(Proc[[#This Row],[Author]],Table4[],2,0))</f>
        <v>HC</v>
      </c>
      <c r="L1897" s="91" t="s">
        <v>1970</v>
      </c>
      <c r="M1897" s="61">
        <v>45807.678356481483</v>
      </c>
      <c r="N1897" s="62">
        <v>45810</v>
      </c>
      <c r="O1897" s="62">
        <v>45810</v>
      </c>
      <c r="P1897" s="61" t="str">
        <f ca="1">IF(Proc[[#This Row],[DaysAgeing]]&gt;5,"yep","on track")</f>
        <v>on track</v>
      </c>
      <c r="Q1897" s="2">
        <f ca="1">IF(Proc[[#This Row],[DateClosed]]="",ABS(NETWORKDAYS(Proc[[#This Row],[DateOpened]],TODAY()))-1,ABS(NETWORKDAYS(Proc[[#This Row],[DateOpened]],Proc[[#This Row],[DateClosed]]))-1)</f>
        <v>1</v>
      </c>
      <c r="R1897" s="61" t="s">
        <v>1005</v>
      </c>
      <c r="S1897" s="65"/>
      <c r="T1897" s="153">
        <v>1896</v>
      </c>
    </row>
    <row r="1898" spans="1:20" hidden="1">
      <c r="A1898" s="64" t="s">
        <v>2479</v>
      </c>
      <c r="B1898" s="152" t="str">
        <f>IFERROR(VLOOKUP(Proc[[#This Row],[App]],Table2[],3,0),"open")</f>
        <v>ok</v>
      </c>
      <c r="C1898" s="64" t="s">
        <v>369</v>
      </c>
      <c r="D1898" s="152" t="s">
        <v>8916</v>
      </c>
      <c r="E1898" s="152" t="s">
        <v>2351</v>
      </c>
      <c r="F1898" s="152" t="s">
        <v>2351</v>
      </c>
      <c r="G1898" s="64" t="s">
        <v>400</v>
      </c>
      <c r="H1898" s="65" t="str">
        <f>IF(Proc[[#This Row],[type]]="LFF (MDG-F)",MID(Proc[[#This Row],[Obj]],13,10),"")</f>
        <v/>
      </c>
      <c r="I1898" s="152"/>
      <c r="J1898" s="65" t="b">
        <f>Proc[[#This Row],[Requested]]=Proc[[#This Row],[CurrentParent]]</f>
        <v>1</v>
      </c>
      <c r="K1898" s="152" t="str">
        <f>IF(Proc[[#This Row],[Author]]="Marcela Urrego",VLOOKUP(LEFT(Proc[[#This Row],[Requested]],1),Table3[#All],2,0),VLOOKUP(Proc[[#This Row],[Author]],Table4[],2,0))</f>
        <v>HC</v>
      </c>
      <c r="L1898" s="91" t="s">
        <v>1970</v>
      </c>
      <c r="M1898" s="61">
        <v>45807.678356481483</v>
      </c>
      <c r="N1898" s="62">
        <v>45810</v>
      </c>
      <c r="O1898" s="62">
        <v>45810</v>
      </c>
      <c r="P1898" s="61" t="str">
        <f ca="1">IF(Proc[[#This Row],[DaysAgeing]]&gt;5,"yep","on track")</f>
        <v>on track</v>
      </c>
      <c r="Q1898" s="2">
        <f ca="1">IF(Proc[[#This Row],[DateClosed]]="",ABS(NETWORKDAYS(Proc[[#This Row],[DateOpened]],TODAY()))-1,ABS(NETWORKDAYS(Proc[[#This Row],[DateOpened]],Proc[[#This Row],[DateClosed]]))-1)</f>
        <v>1</v>
      </c>
      <c r="R1898" s="61" t="s">
        <v>1005</v>
      </c>
      <c r="S1898" s="65"/>
      <c r="T1898" s="153">
        <v>1897</v>
      </c>
    </row>
    <row r="1899" spans="1:20" hidden="1">
      <c r="A1899" s="64" t="s">
        <v>2479</v>
      </c>
      <c r="B1899" s="152" t="str">
        <f>IFERROR(VLOOKUP(Proc[[#This Row],[App]],Table2[],3,0),"open")</f>
        <v>ok</v>
      </c>
      <c r="C1899" s="64" t="s">
        <v>369</v>
      </c>
      <c r="D1899" s="152" t="s">
        <v>8917</v>
      </c>
      <c r="E1899" s="152" t="s">
        <v>2351</v>
      </c>
      <c r="F1899" s="152" t="s">
        <v>2351</v>
      </c>
      <c r="G1899" s="64" t="s">
        <v>400</v>
      </c>
      <c r="H1899" s="65" t="str">
        <f>IF(Proc[[#This Row],[type]]="LFF (MDG-F)",MID(Proc[[#This Row],[Obj]],13,10),"")</f>
        <v/>
      </c>
      <c r="I1899" s="152"/>
      <c r="J1899" s="65" t="b">
        <f>Proc[[#This Row],[Requested]]=Proc[[#This Row],[CurrentParent]]</f>
        <v>1</v>
      </c>
      <c r="K1899" s="152" t="str">
        <f>IF(Proc[[#This Row],[Author]]="Marcela Urrego",VLOOKUP(LEFT(Proc[[#This Row],[Requested]],1),Table3[#All],2,0),VLOOKUP(Proc[[#This Row],[Author]],Table4[],2,0))</f>
        <v>HC</v>
      </c>
      <c r="L1899" s="91" t="s">
        <v>1970</v>
      </c>
      <c r="M1899" s="61">
        <v>45807.678356481483</v>
      </c>
      <c r="N1899" s="62">
        <v>45810</v>
      </c>
      <c r="O1899" s="62">
        <v>45810</v>
      </c>
      <c r="P1899" s="61" t="str">
        <f ca="1">IF(Proc[[#This Row],[DaysAgeing]]&gt;5,"yep","on track")</f>
        <v>on track</v>
      </c>
      <c r="Q1899" s="2">
        <f ca="1">IF(Proc[[#This Row],[DateClosed]]="",ABS(NETWORKDAYS(Proc[[#This Row],[DateOpened]],TODAY()))-1,ABS(NETWORKDAYS(Proc[[#This Row],[DateOpened]],Proc[[#This Row],[DateClosed]]))-1)</f>
        <v>1</v>
      </c>
      <c r="R1899" s="61" t="s">
        <v>1005</v>
      </c>
      <c r="S1899" s="65"/>
      <c r="T1899" s="153">
        <v>1898</v>
      </c>
    </row>
    <row r="1900" spans="1:20" hidden="1">
      <c r="A1900" s="64" t="s">
        <v>2479</v>
      </c>
      <c r="B1900" s="152" t="str">
        <f>IFERROR(VLOOKUP(Proc[[#This Row],[App]],Table2[],3,0),"open")</f>
        <v>ok</v>
      </c>
      <c r="C1900" s="64" t="s">
        <v>369</v>
      </c>
      <c r="D1900" s="152" t="s">
        <v>8918</v>
      </c>
      <c r="E1900" s="152" t="s">
        <v>2351</v>
      </c>
      <c r="F1900" s="152" t="s">
        <v>2351</v>
      </c>
      <c r="G1900" s="64" t="s">
        <v>400</v>
      </c>
      <c r="H1900" s="65" t="str">
        <f>IF(Proc[[#This Row],[type]]="LFF (MDG-F)",MID(Proc[[#This Row],[Obj]],13,10),"")</f>
        <v/>
      </c>
      <c r="I1900" s="152"/>
      <c r="J1900" s="65" t="b">
        <f>Proc[[#This Row],[Requested]]=Proc[[#This Row],[CurrentParent]]</f>
        <v>1</v>
      </c>
      <c r="K1900" s="152" t="str">
        <f>IF(Proc[[#This Row],[Author]]="Marcela Urrego",VLOOKUP(LEFT(Proc[[#This Row],[Requested]],1),Table3[#All],2,0),VLOOKUP(Proc[[#This Row],[Author]],Table4[],2,0))</f>
        <v>HC</v>
      </c>
      <c r="L1900" s="91" t="s">
        <v>1970</v>
      </c>
      <c r="M1900" s="61">
        <v>45807.678356481483</v>
      </c>
      <c r="N1900" s="62">
        <v>45810</v>
      </c>
      <c r="O1900" s="62">
        <v>45810</v>
      </c>
      <c r="P1900" s="61" t="str">
        <f ca="1">IF(Proc[[#This Row],[DaysAgeing]]&gt;5,"yep","on track")</f>
        <v>on track</v>
      </c>
      <c r="Q1900" s="2">
        <f ca="1">IF(Proc[[#This Row],[DateClosed]]="",ABS(NETWORKDAYS(Proc[[#This Row],[DateOpened]],TODAY()))-1,ABS(NETWORKDAYS(Proc[[#This Row],[DateOpened]],Proc[[#This Row],[DateClosed]]))-1)</f>
        <v>1</v>
      </c>
      <c r="R1900" s="61" t="s">
        <v>1005</v>
      </c>
      <c r="S1900" s="65"/>
      <c r="T1900" s="153">
        <v>1899</v>
      </c>
    </row>
    <row r="1901" spans="1:20" hidden="1">
      <c r="A1901" s="64" t="s">
        <v>2479</v>
      </c>
      <c r="B1901" s="111" t="str">
        <f>IFERROR(VLOOKUP(Proc[[#This Row],[App]],Table2[],3,0),"open")</f>
        <v>ok</v>
      </c>
      <c r="C1901" s="64" t="s">
        <v>369</v>
      </c>
      <c r="D1901" s="152" t="s">
        <v>8919</v>
      </c>
      <c r="E1901" s="152" t="s">
        <v>2351</v>
      </c>
      <c r="F1901" s="85" t="s">
        <v>2351</v>
      </c>
      <c r="G1901" s="64" t="s">
        <v>400</v>
      </c>
      <c r="H1901" s="65" t="str">
        <f>IF(Proc[[#This Row],[type]]="LFF (MDG-F)",MID(Proc[[#This Row],[Obj]],13,10),"")</f>
        <v/>
      </c>
      <c r="I1901" s="152"/>
      <c r="J1901" s="65" t="b">
        <f>Proc[[#This Row],[Requested]]=Proc[[#This Row],[CurrentParent]]</f>
        <v>1</v>
      </c>
      <c r="K1901" s="107" t="str">
        <f>IF(Proc[[#This Row],[Author]]="Marcela Urrego",VLOOKUP(LEFT(Proc[[#This Row],[Requested]],1),Table3[#All],2,0),VLOOKUP(Proc[[#This Row],[Author]],Table4[],2,0))</f>
        <v>HC</v>
      </c>
      <c r="L1901" s="91" t="s">
        <v>1970</v>
      </c>
      <c r="M1901" s="61">
        <v>45807.678356481483</v>
      </c>
      <c r="N1901" s="62">
        <v>45810</v>
      </c>
      <c r="O1901" s="62">
        <v>45810</v>
      </c>
      <c r="P1901" s="61" t="str">
        <f ca="1">IF(Proc[[#This Row],[DaysAgeing]]&gt;5,"yep","on track")</f>
        <v>on track</v>
      </c>
      <c r="Q1901" s="2">
        <f ca="1">IF(Proc[[#This Row],[DateClosed]]="",ABS(NETWORKDAYS(Proc[[#This Row],[DateOpened]],TODAY()))-1,ABS(NETWORKDAYS(Proc[[#This Row],[DateOpened]],Proc[[#This Row],[DateClosed]]))-1)</f>
        <v>1</v>
      </c>
      <c r="R1901" s="61" t="s">
        <v>1005</v>
      </c>
      <c r="S1901" s="65"/>
      <c r="T1901" s="153">
        <v>1900</v>
      </c>
    </row>
    <row r="1902" spans="1:20" hidden="1">
      <c r="A1902" s="64" t="s">
        <v>2479</v>
      </c>
      <c r="B1902" s="152" t="str">
        <f>IFERROR(VLOOKUP(Proc[[#This Row],[App]],Table2[],3,0),"open")</f>
        <v>ok</v>
      </c>
      <c r="C1902" s="64" t="s">
        <v>369</v>
      </c>
      <c r="D1902" s="152" t="s">
        <v>8920</v>
      </c>
      <c r="E1902" s="152" t="s">
        <v>2351</v>
      </c>
      <c r="F1902" s="152" t="s">
        <v>2351</v>
      </c>
      <c r="G1902" s="64" t="s">
        <v>400</v>
      </c>
      <c r="H1902" s="65" t="str">
        <f>IF(Proc[[#This Row],[type]]="LFF (MDG-F)",MID(Proc[[#This Row],[Obj]],13,10),"")</f>
        <v/>
      </c>
      <c r="I1902" s="152"/>
      <c r="J1902" s="65" t="b">
        <f>Proc[[#This Row],[Requested]]=Proc[[#This Row],[CurrentParent]]</f>
        <v>1</v>
      </c>
      <c r="K1902" s="152" t="str">
        <f>IF(Proc[[#This Row],[Author]]="Marcela Urrego",VLOOKUP(LEFT(Proc[[#This Row],[Requested]],1),Table3[#All],2,0),VLOOKUP(Proc[[#This Row],[Author]],Table4[],2,0))</f>
        <v>HC</v>
      </c>
      <c r="L1902" s="91" t="s">
        <v>1970</v>
      </c>
      <c r="M1902" s="61">
        <v>45807.678356481483</v>
      </c>
      <c r="N1902" s="62">
        <v>45810</v>
      </c>
      <c r="O1902" s="62">
        <v>45810</v>
      </c>
      <c r="P1902" s="61" t="str">
        <f ca="1">IF(Proc[[#This Row],[DaysAgeing]]&gt;5,"yep","on track")</f>
        <v>on track</v>
      </c>
      <c r="Q1902" s="2">
        <f ca="1">IF(Proc[[#This Row],[DateClosed]]="",ABS(NETWORKDAYS(Proc[[#This Row],[DateOpened]],TODAY()))-1,ABS(NETWORKDAYS(Proc[[#This Row],[DateOpened]],Proc[[#This Row],[DateClosed]]))-1)</f>
        <v>1</v>
      </c>
      <c r="R1902" s="61" t="s">
        <v>1005</v>
      </c>
      <c r="S1902" s="65"/>
      <c r="T1902" s="153">
        <v>1901</v>
      </c>
    </row>
    <row r="1903" spans="1:20" hidden="1">
      <c r="A1903" s="64" t="s">
        <v>2479</v>
      </c>
      <c r="B1903" s="152" t="str">
        <f>IFERROR(VLOOKUP(Proc[[#This Row],[App]],Table2[],3,0),"open")</f>
        <v>ok</v>
      </c>
      <c r="C1903" s="64" t="s">
        <v>369</v>
      </c>
      <c r="D1903" s="152" t="s">
        <v>8921</v>
      </c>
      <c r="E1903" s="152" t="s">
        <v>2351</v>
      </c>
      <c r="F1903" s="152" t="s">
        <v>2351</v>
      </c>
      <c r="G1903" s="64" t="s">
        <v>400</v>
      </c>
      <c r="H1903" s="65" t="str">
        <f>IF(Proc[[#This Row],[type]]="LFF (MDG-F)",MID(Proc[[#This Row],[Obj]],13,10),"")</f>
        <v/>
      </c>
      <c r="I1903" s="152"/>
      <c r="J1903" s="65" t="b">
        <f>Proc[[#This Row],[Requested]]=Proc[[#This Row],[CurrentParent]]</f>
        <v>1</v>
      </c>
      <c r="K1903" s="152" t="str">
        <f>IF(Proc[[#This Row],[Author]]="Marcela Urrego",VLOOKUP(LEFT(Proc[[#This Row],[Requested]],1),Table3[#All],2,0),VLOOKUP(Proc[[#This Row],[Author]],Table4[],2,0))</f>
        <v>HC</v>
      </c>
      <c r="L1903" s="91" t="s">
        <v>1970</v>
      </c>
      <c r="M1903" s="61">
        <v>45807.678356481483</v>
      </c>
      <c r="N1903" s="62">
        <v>45810</v>
      </c>
      <c r="O1903" s="62">
        <v>45810</v>
      </c>
      <c r="P1903" s="61" t="str">
        <f ca="1">IF(Proc[[#This Row],[DaysAgeing]]&gt;5,"yep","on track")</f>
        <v>on track</v>
      </c>
      <c r="Q1903" s="2">
        <f ca="1">IF(Proc[[#This Row],[DateClosed]]="",ABS(NETWORKDAYS(Proc[[#This Row],[DateOpened]],TODAY()))-1,ABS(NETWORKDAYS(Proc[[#This Row],[DateOpened]],Proc[[#This Row],[DateClosed]]))-1)</f>
        <v>1</v>
      </c>
      <c r="R1903" s="61" t="s">
        <v>1005</v>
      </c>
      <c r="S1903" s="65"/>
      <c r="T1903" s="153">
        <v>1902</v>
      </c>
    </row>
    <row r="1904" spans="1:20" hidden="1">
      <c r="A1904" s="64" t="s">
        <v>2479</v>
      </c>
      <c r="B1904" s="152" t="str">
        <f>IFERROR(VLOOKUP(Proc[[#This Row],[App]],Table2[],3,0),"open")</f>
        <v>ok</v>
      </c>
      <c r="C1904" s="64" t="s">
        <v>369</v>
      </c>
      <c r="D1904" s="152" t="s">
        <v>8922</v>
      </c>
      <c r="E1904" s="152" t="s">
        <v>2351</v>
      </c>
      <c r="F1904" s="152" t="s">
        <v>2351</v>
      </c>
      <c r="G1904" s="64" t="s">
        <v>400</v>
      </c>
      <c r="H1904" s="65" t="str">
        <f>IF(Proc[[#This Row],[type]]="LFF (MDG-F)",MID(Proc[[#This Row],[Obj]],13,10),"")</f>
        <v/>
      </c>
      <c r="I1904" s="152"/>
      <c r="J1904" s="65" t="b">
        <f>Proc[[#This Row],[Requested]]=Proc[[#This Row],[CurrentParent]]</f>
        <v>1</v>
      </c>
      <c r="K1904" s="152" t="str">
        <f>IF(Proc[[#This Row],[Author]]="Marcela Urrego",VLOOKUP(LEFT(Proc[[#This Row],[Requested]],1),Table3[#All],2,0),VLOOKUP(Proc[[#This Row],[Author]],Table4[],2,0))</f>
        <v>HC</v>
      </c>
      <c r="L1904" s="91" t="s">
        <v>1970</v>
      </c>
      <c r="M1904" s="61">
        <v>45807.678356481483</v>
      </c>
      <c r="N1904" s="62">
        <v>45810</v>
      </c>
      <c r="O1904" s="62">
        <v>45810</v>
      </c>
      <c r="P1904" s="61" t="str">
        <f ca="1">IF(Proc[[#This Row],[DaysAgeing]]&gt;5,"yep","on track")</f>
        <v>on track</v>
      </c>
      <c r="Q1904" s="2">
        <f ca="1">IF(Proc[[#This Row],[DateClosed]]="",ABS(NETWORKDAYS(Proc[[#This Row],[DateOpened]],TODAY()))-1,ABS(NETWORKDAYS(Proc[[#This Row],[DateOpened]],Proc[[#This Row],[DateClosed]]))-1)</f>
        <v>1</v>
      </c>
      <c r="R1904" s="61" t="s">
        <v>1005</v>
      </c>
      <c r="S1904" s="65"/>
      <c r="T1904" s="153">
        <v>1903</v>
      </c>
    </row>
    <row r="1905" spans="1:20" hidden="1">
      <c r="A1905" s="64" t="s">
        <v>2479</v>
      </c>
      <c r="B1905" s="152" t="str">
        <f>IFERROR(VLOOKUP(Proc[[#This Row],[App]],Table2[],3,0),"open")</f>
        <v>ok</v>
      </c>
      <c r="C1905" s="64" t="s">
        <v>369</v>
      </c>
      <c r="D1905" s="152" t="s">
        <v>8923</v>
      </c>
      <c r="E1905" s="152" t="s">
        <v>2351</v>
      </c>
      <c r="F1905" s="152" t="s">
        <v>2351</v>
      </c>
      <c r="G1905" s="64" t="s">
        <v>400</v>
      </c>
      <c r="H1905" s="65" t="str">
        <f>IF(Proc[[#This Row],[type]]="LFF (MDG-F)",MID(Proc[[#This Row],[Obj]],13,10),"")</f>
        <v/>
      </c>
      <c r="I1905" s="152"/>
      <c r="J1905" s="65" t="b">
        <f>Proc[[#This Row],[Requested]]=Proc[[#This Row],[CurrentParent]]</f>
        <v>1</v>
      </c>
      <c r="K1905" s="152" t="str">
        <f>IF(Proc[[#This Row],[Author]]="Marcela Urrego",VLOOKUP(LEFT(Proc[[#This Row],[Requested]],1),Table3[#All],2,0),VLOOKUP(Proc[[#This Row],[Author]],Table4[],2,0))</f>
        <v>HC</v>
      </c>
      <c r="L1905" s="91" t="s">
        <v>1970</v>
      </c>
      <c r="M1905" s="61">
        <v>45807.678356481483</v>
      </c>
      <c r="N1905" s="62">
        <v>45810</v>
      </c>
      <c r="O1905" s="62">
        <v>45810</v>
      </c>
      <c r="P1905" s="61" t="str">
        <f ca="1">IF(Proc[[#This Row],[DaysAgeing]]&gt;5,"yep","on track")</f>
        <v>on track</v>
      </c>
      <c r="Q1905" s="2">
        <f ca="1">IF(Proc[[#This Row],[DateClosed]]="",ABS(NETWORKDAYS(Proc[[#This Row],[DateOpened]],TODAY()))-1,ABS(NETWORKDAYS(Proc[[#This Row],[DateOpened]],Proc[[#This Row],[DateClosed]]))-1)</f>
        <v>1</v>
      </c>
      <c r="R1905" s="61" t="s">
        <v>1005</v>
      </c>
      <c r="S1905" s="65"/>
      <c r="T1905" s="153">
        <v>1904</v>
      </c>
    </row>
    <row r="1906" spans="1:20" hidden="1">
      <c r="A1906" s="64" t="s">
        <v>2479</v>
      </c>
      <c r="B1906" s="152" t="str">
        <f>IFERROR(VLOOKUP(Proc[[#This Row],[App]],Table2[],3,0),"open")</f>
        <v>ok</v>
      </c>
      <c r="C1906" s="64" t="s">
        <v>369</v>
      </c>
      <c r="D1906" s="152" t="s">
        <v>8924</v>
      </c>
      <c r="E1906" s="152" t="s">
        <v>2351</v>
      </c>
      <c r="F1906" s="152" t="s">
        <v>2351</v>
      </c>
      <c r="G1906" s="64" t="s">
        <v>400</v>
      </c>
      <c r="H1906" s="65" t="str">
        <f>IF(Proc[[#This Row],[type]]="LFF (MDG-F)",MID(Proc[[#This Row],[Obj]],13,10),"")</f>
        <v/>
      </c>
      <c r="I1906" s="152"/>
      <c r="J1906" s="65" t="b">
        <f>Proc[[#This Row],[Requested]]=Proc[[#This Row],[CurrentParent]]</f>
        <v>1</v>
      </c>
      <c r="K1906" s="152" t="str">
        <f>IF(Proc[[#This Row],[Author]]="Marcela Urrego",VLOOKUP(LEFT(Proc[[#This Row],[Requested]],1),Table3[#All],2,0),VLOOKUP(Proc[[#This Row],[Author]],Table4[],2,0))</f>
        <v>HC</v>
      </c>
      <c r="L1906" s="91" t="s">
        <v>1970</v>
      </c>
      <c r="M1906" s="61">
        <v>45807.678356481483</v>
      </c>
      <c r="N1906" s="62">
        <v>45810</v>
      </c>
      <c r="O1906" s="62">
        <v>45810</v>
      </c>
      <c r="P1906" s="61" t="str">
        <f ca="1">IF(Proc[[#This Row],[DaysAgeing]]&gt;5,"yep","on track")</f>
        <v>on track</v>
      </c>
      <c r="Q1906" s="2">
        <f ca="1">IF(Proc[[#This Row],[DateClosed]]="",ABS(NETWORKDAYS(Proc[[#This Row],[DateOpened]],TODAY()))-1,ABS(NETWORKDAYS(Proc[[#This Row],[DateOpened]],Proc[[#This Row],[DateClosed]]))-1)</f>
        <v>1</v>
      </c>
      <c r="R1906" s="61" t="s">
        <v>1005</v>
      </c>
      <c r="S1906" s="65"/>
      <c r="T1906" s="153">
        <v>1905</v>
      </c>
    </row>
    <row r="1907" spans="1:20" hidden="1">
      <c r="A1907" s="64" t="s">
        <v>2479</v>
      </c>
      <c r="B1907" s="152" t="str">
        <f>IFERROR(VLOOKUP(Proc[[#This Row],[App]],Table2[],3,0),"open")</f>
        <v>ok</v>
      </c>
      <c r="C1907" s="64" t="s">
        <v>369</v>
      </c>
      <c r="D1907" s="152" t="s">
        <v>8925</v>
      </c>
      <c r="E1907" s="152" t="s">
        <v>2351</v>
      </c>
      <c r="F1907" s="152" t="s">
        <v>2351</v>
      </c>
      <c r="G1907" s="64" t="s">
        <v>400</v>
      </c>
      <c r="H1907" s="65" t="str">
        <f>IF(Proc[[#This Row],[type]]="LFF (MDG-F)",MID(Proc[[#This Row],[Obj]],13,10),"")</f>
        <v/>
      </c>
      <c r="I1907" s="152"/>
      <c r="J1907" s="65" t="b">
        <f>Proc[[#This Row],[Requested]]=Proc[[#This Row],[CurrentParent]]</f>
        <v>1</v>
      </c>
      <c r="K1907" s="152" t="str">
        <f>IF(Proc[[#This Row],[Author]]="Marcela Urrego",VLOOKUP(LEFT(Proc[[#This Row],[Requested]],1),Table3[#All],2,0),VLOOKUP(Proc[[#This Row],[Author]],Table4[],2,0))</f>
        <v>HC</v>
      </c>
      <c r="L1907" s="91" t="s">
        <v>1970</v>
      </c>
      <c r="M1907" s="61">
        <v>45807.678356481483</v>
      </c>
      <c r="N1907" s="62">
        <v>45810</v>
      </c>
      <c r="O1907" s="62">
        <v>45810</v>
      </c>
      <c r="P1907" s="61" t="str">
        <f ca="1">IF(Proc[[#This Row],[DaysAgeing]]&gt;5,"yep","on track")</f>
        <v>on track</v>
      </c>
      <c r="Q1907" s="2">
        <f ca="1">IF(Proc[[#This Row],[DateClosed]]="",ABS(NETWORKDAYS(Proc[[#This Row],[DateOpened]],TODAY()))-1,ABS(NETWORKDAYS(Proc[[#This Row],[DateOpened]],Proc[[#This Row],[DateClosed]]))-1)</f>
        <v>1</v>
      </c>
      <c r="R1907" s="61" t="s">
        <v>1005</v>
      </c>
      <c r="S1907" s="65"/>
      <c r="T1907" s="153">
        <v>1906</v>
      </c>
    </row>
    <row r="1908" spans="1:20" hidden="1">
      <c r="A1908" s="64" t="s">
        <v>2479</v>
      </c>
      <c r="B1908" s="111" t="str">
        <f>IFERROR(VLOOKUP(Proc[[#This Row],[App]],Table2[],3,0),"open")</f>
        <v>ok</v>
      </c>
      <c r="C1908" s="64" t="s">
        <v>369</v>
      </c>
      <c r="D1908" s="152" t="s">
        <v>8926</v>
      </c>
      <c r="E1908" s="152" t="s">
        <v>2351</v>
      </c>
      <c r="F1908" s="152" t="s">
        <v>2351</v>
      </c>
      <c r="G1908" s="64" t="s">
        <v>400</v>
      </c>
      <c r="H1908" s="65" t="str">
        <f>IF(Proc[[#This Row],[type]]="LFF (MDG-F)",MID(Proc[[#This Row],[Obj]],13,10),"")</f>
        <v/>
      </c>
      <c r="I1908" s="152"/>
      <c r="J1908" s="65" t="b">
        <f>Proc[[#This Row],[Requested]]=Proc[[#This Row],[CurrentParent]]</f>
        <v>1</v>
      </c>
      <c r="K1908" s="107" t="str">
        <f>IF(Proc[[#This Row],[Author]]="Marcela Urrego",VLOOKUP(LEFT(Proc[[#This Row],[Requested]],1),Table3[#All],2,0),VLOOKUP(Proc[[#This Row],[Author]],Table4[],2,0))</f>
        <v>HC</v>
      </c>
      <c r="L1908" s="91" t="s">
        <v>1970</v>
      </c>
      <c r="M1908" s="61">
        <v>45807.678356481483</v>
      </c>
      <c r="N1908" s="62">
        <v>45810</v>
      </c>
      <c r="O1908" s="62">
        <v>45810</v>
      </c>
      <c r="P1908" s="61" t="str">
        <f ca="1">IF(Proc[[#This Row],[DaysAgeing]]&gt;5,"yep","on track")</f>
        <v>on track</v>
      </c>
      <c r="Q1908" s="2">
        <f ca="1">IF(Proc[[#This Row],[DateClosed]]="",ABS(NETWORKDAYS(Proc[[#This Row],[DateOpened]],TODAY()))-1,ABS(NETWORKDAYS(Proc[[#This Row],[DateOpened]],Proc[[#This Row],[DateClosed]]))-1)</f>
        <v>1</v>
      </c>
      <c r="R1908" s="61" t="s">
        <v>1005</v>
      </c>
      <c r="S1908" s="65"/>
      <c r="T1908" s="153">
        <v>1907</v>
      </c>
    </row>
    <row r="1909" spans="1:20" hidden="1">
      <c r="A1909" s="64" t="s">
        <v>2479</v>
      </c>
      <c r="B1909" s="152" t="str">
        <f>IFERROR(VLOOKUP(Proc[[#This Row],[App]],Table2[],3,0),"open")</f>
        <v>ok</v>
      </c>
      <c r="C1909" s="64" t="s">
        <v>369</v>
      </c>
      <c r="D1909" s="152" t="s">
        <v>8927</v>
      </c>
      <c r="E1909" s="152" t="s">
        <v>2351</v>
      </c>
      <c r="F1909" s="152" t="s">
        <v>2351</v>
      </c>
      <c r="G1909" s="64" t="s">
        <v>400</v>
      </c>
      <c r="H1909" s="65" t="str">
        <f>IF(Proc[[#This Row],[type]]="LFF (MDG-F)",MID(Proc[[#This Row],[Obj]],13,10),"")</f>
        <v/>
      </c>
      <c r="I1909" s="152"/>
      <c r="J1909" s="65" t="b">
        <f>Proc[[#This Row],[Requested]]=Proc[[#This Row],[CurrentParent]]</f>
        <v>1</v>
      </c>
      <c r="K1909" s="152" t="str">
        <f>IF(Proc[[#This Row],[Author]]="Marcela Urrego",VLOOKUP(LEFT(Proc[[#This Row],[Requested]],1),Table3[#All],2,0),VLOOKUP(Proc[[#This Row],[Author]],Table4[],2,0))</f>
        <v>HC</v>
      </c>
      <c r="L1909" s="91" t="s">
        <v>1970</v>
      </c>
      <c r="M1909" s="61">
        <v>45807.678356481483</v>
      </c>
      <c r="N1909" s="62">
        <v>45810</v>
      </c>
      <c r="O1909" s="62">
        <v>45810</v>
      </c>
      <c r="P1909" s="61" t="str">
        <f ca="1">IF(Proc[[#This Row],[DaysAgeing]]&gt;5,"yep","on track")</f>
        <v>on track</v>
      </c>
      <c r="Q1909" s="2">
        <f ca="1">IF(Proc[[#This Row],[DateClosed]]="",ABS(NETWORKDAYS(Proc[[#This Row],[DateOpened]],TODAY()))-1,ABS(NETWORKDAYS(Proc[[#This Row],[DateOpened]],Proc[[#This Row],[DateClosed]]))-1)</f>
        <v>1</v>
      </c>
      <c r="R1909" s="61" t="s">
        <v>1005</v>
      </c>
      <c r="S1909" s="65"/>
      <c r="T1909" s="153">
        <v>1908</v>
      </c>
    </row>
    <row r="1910" spans="1:20" hidden="1">
      <c r="A1910" s="64" t="s">
        <v>2479</v>
      </c>
      <c r="B1910" s="152" t="str">
        <f>IFERROR(VLOOKUP(Proc[[#This Row],[App]],Table2[],3,0),"open")</f>
        <v>ok</v>
      </c>
      <c r="C1910" s="64" t="s">
        <v>369</v>
      </c>
      <c r="D1910" s="152" t="s">
        <v>8928</v>
      </c>
      <c r="E1910" s="152" t="s">
        <v>2351</v>
      </c>
      <c r="F1910" s="152" t="s">
        <v>2351</v>
      </c>
      <c r="G1910" s="64" t="s">
        <v>400</v>
      </c>
      <c r="H1910" s="65" t="str">
        <f>IF(Proc[[#This Row],[type]]="LFF (MDG-F)",MID(Proc[[#This Row],[Obj]],13,10),"")</f>
        <v/>
      </c>
      <c r="I1910" s="152"/>
      <c r="J1910" s="65" t="b">
        <f>Proc[[#This Row],[Requested]]=Proc[[#This Row],[CurrentParent]]</f>
        <v>1</v>
      </c>
      <c r="K1910" s="152" t="str">
        <f>IF(Proc[[#This Row],[Author]]="Marcela Urrego",VLOOKUP(LEFT(Proc[[#This Row],[Requested]],1),Table3[#All],2,0),VLOOKUP(Proc[[#This Row],[Author]],Table4[],2,0))</f>
        <v>HC</v>
      </c>
      <c r="L1910" s="91" t="s">
        <v>1970</v>
      </c>
      <c r="M1910" s="61">
        <v>45807.678356481483</v>
      </c>
      <c r="N1910" s="62">
        <v>45810</v>
      </c>
      <c r="O1910" s="62">
        <v>45810</v>
      </c>
      <c r="P1910" s="61" t="str">
        <f ca="1">IF(Proc[[#This Row],[DaysAgeing]]&gt;5,"yep","on track")</f>
        <v>on track</v>
      </c>
      <c r="Q1910" s="2">
        <f ca="1">IF(Proc[[#This Row],[DateClosed]]="",ABS(NETWORKDAYS(Proc[[#This Row],[DateOpened]],TODAY()))-1,ABS(NETWORKDAYS(Proc[[#This Row],[DateOpened]],Proc[[#This Row],[DateClosed]]))-1)</f>
        <v>1</v>
      </c>
      <c r="R1910" s="61" t="s">
        <v>1005</v>
      </c>
      <c r="S1910" s="65"/>
      <c r="T1910" s="153">
        <v>1909</v>
      </c>
    </row>
    <row r="1911" spans="1:20" hidden="1">
      <c r="A1911" s="64" t="s">
        <v>2479</v>
      </c>
      <c r="B1911" s="111" t="str">
        <f>IFERROR(VLOOKUP(Proc[[#This Row],[App]],Table2[],3,0),"open")</f>
        <v>ok</v>
      </c>
      <c r="C1911" s="64" t="s">
        <v>369</v>
      </c>
      <c r="D1911" s="152" t="s">
        <v>8929</v>
      </c>
      <c r="E1911" s="152" t="s">
        <v>2351</v>
      </c>
      <c r="F1911" s="152" t="s">
        <v>2351</v>
      </c>
      <c r="G1911" s="64" t="s">
        <v>400</v>
      </c>
      <c r="H1911" s="65" t="str">
        <f>IF(Proc[[#This Row],[type]]="LFF (MDG-F)",MID(Proc[[#This Row],[Obj]],13,10),"")</f>
        <v/>
      </c>
      <c r="I1911" s="152"/>
      <c r="J1911" s="65" t="b">
        <f>Proc[[#This Row],[Requested]]=Proc[[#This Row],[CurrentParent]]</f>
        <v>1</v>
      </c>
      <c r="K1911" s="107" t="str">
        <f>IF(Proc[[#This Row],[Author]]="Marcela Urrego",VLOOKUP(LEFT(Proc[[#This Row],[Requested]],1),Table3[#All],2,0),VLOOKUP(Proc[[#This Row],[Author]],Table4[],2,0))</f>
        <v>HC</v>
      </c>
      <c r="L1911" s="91" t="s">
        <v>1970</v>
      </c>
      <c r="M1911" s="61">
        <v>45807.678356481483</v>
      </c>
      <c r="N1911" s="62">
        <v>45810</v>
      </c>
      <c r="O1911" s="62">
        <v>45810</v>
      </c>
      <c r="P1911" s="61" t="str">
        <f ca="1">IF(Proc[[#This Row],[DaysAgeing]]&gt;5,"yep","on track")</f>
        <v>on track</v>
      </c>
      <c r="Q1911" s="2">
        <f ca="1">IF(Proc[[#This Row],[DateClosed]]="",ABS(NETWORKDAYS(Proc[[#This Row],[DateOpened]],TODAY()))-1,ABS(NETWORKDAYS(Proc[[#This Row],[DateOpened]],Proc[[#This Row],[DateClosed]]))-1)</f>
        <v>1</v>
      </c>
      <c r="R1911" s="61" t="s">
        <v>1005</v>
      </c>
      <c r="S1911" s="65"/>
      <c r="T1911" s="153">
        <v>1910</v>
      </c>
    </row>
    <row r="1912" spans="1:20" hidden="1">
      <c r="A1912" t="s">
        <v>2507</v>
      </c>
      <c r="B1912" s="111" t="str">
        <f>IFERROR(VLOOKUP(Proc[[#This Row],[App]],Table2[],3,0),"open")</f>
        <v>ok</v>
      </c>
      <c r="C1912" s="64" t="s">
        <v>377</v>
      </c>
      <c r="D1912" s="152" t="s">
        <v>8930</v>
      </c>
      <c r="E1912" s="152" t="s">
        <v>2824</v>
      </c>
      <c r="F1912" s="152" t="s">
        <v>2824</v>
      </c>
      <c r="G1912" s="64" t="s">
        <v>400</v>
      </c>
      <c r="H1912" s="65" t="str">
        <f>IF(Proc[[#This Row],[type]]="LFF (MDG-F)",MID(Proc[[#This Row],[Obj]],13,10),"")</f>
        <v/>
      </c>
      <c r="I1912" s="152"/>
      <c r="J1912" s="65" t="b">
        <f>Proc[[#This Row],[Requested]]=Proc[[#This Row],[CurrentParent]]</f>
        <v>1</v>
      </c>
      <c r="K1912" s="107" t="str">
        <f>IF(Proc[[#This Row],[Author]]="Marcela Urrego",VLOOKUP(LEFT(Proc[[#This Row],[Requested]],1),Table3[#All],2,0),VLOOKUP(Proc[[#This Row],[Author]],Table4[],2,0))</f>
        <v>HC</v>
      </c>
      <c r="L1912" s="91" t="s">
        <v>1970</v>
      </c>
      <c r="M1912" s="61">
        <v>45807.678356481483</v>
      </c>
      <c r="N1912" s="62"/>
      <c r="O1912" s="62">
        <v>45810</v>
      </c>
      <c r="P1912" s="61" t="str">
        <f ca="1">IF(Proc[[#This Row],[DaysAgeing]]&gt;5,"yep","on track")</f>
        <v>on track</v>
      </c>
      <c r="Q1912" s="2">
        <f ca="1">IF(Proc[[#This Row],[DateClosed]]="",ABS(NETWORKDAYS(Proc[[#This Row],[DateOpened]],TODAY()))-1,ABS(NETWORKDAYS(Proc[[#This Row],[DateOpened]],Proc[[#This Row],[DateClosed]]))-1)</f>
        <v>1</v>
      </c>
      <c r="R1912" s="61" t="s">
        <v>1005</v>
      </c>
      <c r="S1912" s="153" t="e">
        <f>VLOOKUP(Proc[[#This Row],[Obj]],#REF!,2,0)</f>
        <v>#REF!</v>
      </c>
      <c r="T1912" s="153">
        <v>1911</v>
      </c>
    </row>
    <row r="1913" spans="1:20" hidden="1">
      <c r="A1913" s="64" t="s">
        <v>2507</v>
      </c>
      <c r="B1913" s="152" t="str">
        <f>IFERROR(VLOOKUP(Proc[[#This Row],[App]],Table2[],3,0),"open")</f>
        <v>ok</v>
      </c>
      <c r="C1913" s="64" t="s">
        <v>369</v>
      </c>
      <c r="D1913" s="152" t="s">
        <v>2508</v>
      </c>
      <c r="E1913" s="152" t="s">
        <v>2825</v>
      </c>
      <c r="F1913" s="152" t="s">
        <v>2825</v>
      </c>
      <c r="G1913" s="64" t="s">
        <v>400</v>
      </c>
      <c r="H1913" s="65" t="str">
        <f>IF(Proc[[#This Row],[type]]="LFF (MDG-F)",MID(Proc[[#This Row],[Obj]],13,10),"")</f>
        <v/>
      </c>
      <c r="I1913" s="152"/>
      <c r="J1913" s="65" t="b">
        <f>Proc[[#This Row],[Requested]]=Proc[[#This Row],[CurrentParent]]</f>
        <v>1</v>
      </c>
      <c r="K1913" s="152" t="str">
        <f>IF(Proc[[#This Row],[Author]]="Marcela Urrego",VLOOKUP(LEFT(Proc[[#This Row],[Requested]],1),Table3[#All],2,0),VLOOKUP(Proc[[#This Row],[Author]],Table4[],2,0))</f>
        <v>HC</v>
      </c>
      <c r="L1913" s="91" t="s">
        <v>1970</v>
      </c>
      <c r="M1913" s="61">
        <v>45807.678356481483</v>
      </c>
      <c r="N1913" s="62">
        <v>45810</v>
      </c>
      <c r="O1913" s="62">
        <v>45810</v>
      </c>
      <c r="P1913" s="61" t="str">
        <f ca="1">IF(Proc[[#This Row],[DaysAgeing]]&gt;5,"yep","on track")</f>
        <v>on track</v>
      </c>
      <c r="Q1913" s="2">
        <f ca="1">IF(Proc[[#This Row],[DateClosed]]="",ABS(NETWORKDAYS(Proc[[#This Row],[DateOpened]],TODAY()))-1,ABS(NETWORKDAYS(Proc[[#This Row],[DateOpened]],Proc[[#This Row],[DateClosed]]))-1)</f>
        <v>1</v>
      </c>
      <c r="R1913" s="61" t="s">
        <v>1005</v>
      </c>
      <c r="S1913" s="65"/>
      <c r="T1913" s="153">
        <v>1912</v>
      </c>
    </row>
    <row r="1914" spans="1:20" hidden="1">
      <c r="A1914" s="64" t="s">
        <v>2507</v>
      </c>
      <c r="B1914" s="111" t="str">
        <f>IFERROR(VLOOKUP(Proc[[#This Row],[App]],Table2[],3,0),"open")</f>
        <v>ok</v>
      </c>
      <c r="C1914" s="64" t="s">
        <v>369</v>
      </c>
      <c r="D1914" s="152" t="s">
        <v>2509</v>
      </c>
      <c r="E1914" s="152" t="s">
        <v>2826</v>
      </c>
      <c r="F1914" s="152" t="s">
        <v>2826</v>
      </c>
      <c r="G1914" s="64" t="s">
        <v>400</v>
      </c>
      <c r="H1914" s="65" t="str">
        <f>IF(Proc[[#This Row],[type]]="LFF (MDG-F)",MID(Proc[[#This Row],[Obj]],13,10),"")</f>
        <v/>
      </c>
      <c r="I1914" s="152"/>
      <c r="J1914" s="65" t="b">
        <f>Proc[[#This Row],[Requested]]=Proc[[#This Row],[CurrentParent]]</f>
        <v>1</v>
      </c>
      <c r="K1914" s="107" t="str">
        <f>IF(Proc[[#This Row],[Author]]="Marcela Urrego",VLOOKUP(LEFT(Proc[[#This Row],[Requested]],1),Table3[#All],2,0),VLOOKUP(Proc[[#This Row],[Author]],Table4[],2,0))</f>
        <v>HC</v>
      </c>
      <c r="L1914" s="91" t="s">
        <v>1970</v>
      </c>
      <c r="M1914" s="61">
        <v>45807.678356481483</v>
      </c>
      <c r="N1914" s="62">
        <v>45810</v>
      </c>
      <c r="O1914" s="62">
        <v>45810</v>
      </c>
      <c r="P1914" s="61" t="str">
        <f ca="1">IF(Proc[[#This Row],[DaysAgeing]]&gt;5,"yep","on track")</f>
        <v>on track</v>
      </c>
      <c r="Q1914" s="2">
        <f ca="1">IF(Proc[[#This Row],[DateClosed]]="",ABS(NETWORKDAYS(Proc[[#This Row],[DateOpened]],TODAY()))-1,ABS(NETWORKDAYS(Proc[[#This Row],[DateOpened]],Proc[[#This Row],[DateClosed]]))-1)</f>
        <v>1</v>
      </c>
      <c r="R1914" s="61" t="s">
        <v>1005</v>
      </c>
      <c r="S1914" s="65"/>
      <c r="T1914" s="153">
        <v>1913</v>
      </c>
    </row>
    <row r="1915" spans="1:20" hidden="1">
      <c r="A1915" s="64" t="s">
        <v>2507</v>
      </c>
      <c r="B1915" s="111" t="str">
        <f>IFERROR(VLOOKUP(Proc[[#This Row],[App]],Table2[],3,0),"open")</f>
        <v>ok</v>
      </c>
      <c r="C1915" s="64" t="s">
        <v>369</v>
      </c>
      <c r="D1915" s="152" t="s">
        <v>2510</v>
      </c>
      <c r="E1915" s="152" t="s">
        <v>2826</v>
      </c>
      <c r="F1915" s="152" t="s">
        <v>2826</v>
      </c>
      <c r="G1915" s="64" t="s">
        <v>400</v>
      </c>
      <c r="H1915" s="65" t="str">
        <f>IF(Proc[[#This Row],[type]]="LFF (MDG-F)",MID(Proc[[#This Row],[Obj]],13,10),"")</f>
        <v/>
      </c>
      <c r="I1915" s="152"/>
      <c r="J1915" s="65" t="b">
        <f>Proc[[#This Row],[Requested]]=Proc[[#This Row],[CurrentParent]]</f>
        <v>1</v>
      </c>
      <c r="K1915" s="107" t="str">
        <f>IF(Proc[[#This Row],[Author]]="Marcela Urrego",VLOOKUP(LEFT(Proc[[#This Row],[Requested]],1),Table3[#All],2,0),VLOOKUP(Proc[[#This Row],[Author]],Table4[],2,0))</f>
        <v>HC</v>
      </c>
      <c r="L1915" s="91" t="s">
        <v>1970</v>
      </c>
      <c r="M1915" s="61">
        <v>45807.678356481483</v>
      </c>
      <c r="N1915" s="62">
        <v>45810</v>
      </c>
      <c r="O1915" s="62">
        <v>45810</v>
      </c>
      <c r="P1915" s="61" t="str">
        <f ca="1">IF(Proc[[#This Row],[DaysAgeing]]&gt;5,"yep","on track")</f>
        <v>on track</v>
      </c>
      <c r="Q1915" s="2">
        <f ca="1">IF(Proc[[#This Row],[DateClosed]]="",ABS(NETWORKDAYS(Proc[[#This Row],[DateOpened]],TODAY()))-1,ABS(NETWORKDAYS(Proc[[#This Row],[DateOpened]],Proc[[#This Row],[DateClosed]]))-1)</f>
        <v>1</v>
      </c>
      <c r="R1915" s="61" t="s">
        <v>1005</v>
      </c>
      <c r="S1915" s="65"/>
      <c r="T1915" s="153">
        <v>1914</v>
      </c>
    </row>
    <row r="1916" spans="1:20" hidden="1">
      <c r="A1916" s="64" t="s">
        <v>2507</v>
      </c>
      <c r="B1916" s="152" t="str">
        <f>IFERROR(VLOOKUP(Proc[[#This Row],[App]],Table2[],3,0),"open")</f>
        <v>ok</v>
      </c>
      <c r="C1916" s="64" t="s">
        <v>369</v>
      </c>
      <c r="D1916" s="152" t="s">
        <v>2511</v>
      </c>
      <c r="E1916" s="152" t="s">
        <v>2826</v>
      </c>
      <c r="F1916" s="85" t="s">
        <v>2826</v>
      </c>
      <c r="G1916" s="64" t="s">
        <v>400</v>
      </c>
      <c r="H1916" s="65" t="str">
        <f>IF(Proc[[#This Row],[type]]="LFF (MDG-F)",MID(Proc[[#This Row],[Obj]],13,10),"")</f>
        <v/>
      </c>
      <c r="I1916" s="152"/>
      <c r="J1916" s="65" t="b">
        <f>Proc[[#This Row],[Requested]]=Proc[[#This Row],[CurrentParent]]</f>
        <v>1</v>
      </c>
      <c r="K1916" s="152" t="str">
        <f>IF(Proc[[#This Row],[Author]]="Marcela Urrego",VLOOKUP(LEFT(Proc[[#This Row],[Requested]],1),Table3[#All],2,0),VLOOKUP(Proc[[#This Row],[Author]],Table4[],2,0))</f>
        <v>HC</v>
      </c>
      <c r="L1916" s="91" t="s">
        <v>1970</v>
      </c>
      <c r="M1916" s="61">
        <v>45807.678356481483</v>
      </c>
      <c r="N1916" s="62">
        <v>45810</v>
      </c>
      <c r="O1916" s="62">
        <v>45810</v>
      </c>
      <c r="P1916" s="61" t="str">
        <f ca="1">IF(Proc[[#This Row],[DaysAgeing]]&gt;5,"yep","on track")</f>
        <v>on track</v>
      </c>
      <c r="Q1916" s="2">
        <f ca="1">IF(Proc[[#This Row],[DateClosed]]="",ABS(NETWORKDAYS(Proc[[#This Row],[DateOpened]],TODAY()))-1,ABS(NETWORKDAYS(Proc[[#This Row],[DateOpened]],Proc[[#This Row],[DateClosed]]))-1)</f>
        <v>1</v>
      </c>
      <c r="R1916" s="61" t="s">
        <v>1005</v>
      </c>
      <c r="S1916" s="65"/>
      <c r="T1916" s="153">
        <v>1915</v>
      </c>
    </row>
    <row r="1917" spans="1:20" hidden="1">
      <c r="A1917" s="64" t="s">
        <v>2507</v>
      </c>
      <c r="B1917" s="152" t="str">
        <f>IFERROR(VLOOKUP(Proc[[#This Row],[App]],Table2[],3,0),"open")</f>
        <v>ok</v>
      </c>
      <c r="C1917" s="64" t="s">
        <v>369</v>
      </c>
      <c r="D1917" s="152" t="s">
        <v>2512</v>
      </c>
      <c r="E1917" s="152" t="s">
        <v>2826</v>
      </c>
      <c r="F1917" s="152" t="s">
        <v>2826</v>
      </c>
      <c r="G1917" s="64" t="s">
        <v>400</v>
      </c>
      <c r="H1917" s="65" t="str">
        <f>IF(Proc[[#This Row],[type]]="LFF (MDG-F)",MID(Proc[[#This Row],[Obj]],13,10),"")</f>
        <v/>
      </c>
      <c r="I1917" s="152"/>
      <c r="J1917" s="65" t="b">
        <f>Proc[[#This Row],[Requested]]=Proc[[#This Row],[CurrentParent]]</f>
        <v>1</v>
      </c>
      <c r="K1917" s="152" t="str">
        <f>IF(Proc[[#This Row],[Author]]="Marcela Urrego",VLOOKUP(LEFT(Proc[[#This Row],[Requested]],1),Table3[#All],2,0),VLOOKUP(Proc[[#This Row],[Author]],Table4[],2,0))</f>
        <v>HC</v>
      </c>
      <c r="L1917" s="91" t="s">
        <v>1970</v>
      </c>
      <c r="M1917" s="61">
        <v>45807.678356481483</v>
      </c>
      <c r="N1917" s="62">
        <v>45810</v>
      </c>
      <c r="O1917" s="62">
        <v>45810</v>
      </c>
      <c r="P1917" s="61" t="str">
        <f ca="1">IF(Proc[[#This Row],[DaysAgeing]]&gt;5,"yep","on track")</f>
        <v>on track</v>
      </c>
      <c r="Q1917" s="2">
        <f ca="1">IF(Proc[[#This Row],[DateClosed]]="",ABS(NETWORKDAYS(Proc[[#This Row],[DateOpened]],TODAY()))-1,ABS(NETWORKDAYS(Proc[[#This Row],[DateOpened]],Proc[[#This Row],[DateClosed]]))-1)</f>
        <v>1</v>
      </c>
      <c r="R1917" s="61" t="s">
        <v>1005</v>
      </c>
      <c r="S1917" s="65"/>
      <c r="T1917" s="153">
        <v>1916</v>
      </c>
    </row>
    <row r="1918" spans="1:20" hidden="1">
      <c r="A1918" s="64" t="s">
        <v>2507</v>
      </c>
      <c r="B1918" s="152" t="str">
        <f>IFERROR(VLOOKUP(Proc[[#This Row],[App]],Table2[],3,0),"open")</f>
        <v>ok</v>
      </c>
      <c r="C1918" s="64" t="s">
        <v>369</v>
      </c>
      <c r="D1918" s="152" t="s">
        <v>2513</v>
      </c>
      <c r="E1918" s="152" t="s">
        <v>2826</v>
      </c>
      <c r="F1918" s="152" t="s">
        <v>2826</v>
      </c>
      <c r="G1918" s="64" t="s">
        <v>400</v>
      </c>
      <c r="H1918" s="65" t="str">
        <f>IF(Proc[[#This Row],[type]]="LFF (MDG-F)",MID(Proc[[#This Row],[Obj]],13,10),"")</f>
        <v/>
      </c>
      <c r="I1918" s="152"/>
      <c r="J1918" s="65" t="b">
        <f>Proc[[#This Row],[Requested]]=Proc[[#This Row],[CurrentParent]]</f>
        <v>1</v>
      </c>
      <c r="K1918" s="152" t="str">
        <f>IF(Proc[[#This Row],[Author]]="Marcela Urrego",VLOOKUP(LEFT(Proc[[#This Row],[Requested]],1),Table3[#All],2,0),VLOOKUP(Proc[[#This Row],[Author]],Table4[],2,0))</f>
        <v>HC</v>
      </c>
      <c r="L1918" s="91" t="s">
        <v>1970</v>
      </c>
      <c r="M1918" s="61">
        <v>45807.678356481483</v>
      </c>
      <c r="N1918" s="62">
        <v>45810</v>
      </c>
      <c r="O1918" s="62">
        <v>45810</v>
      </c>
      <c r="P1918" s="61" t="str">
        <f ca="1">IF(Proc[[#This Row],[DaysAgeing]]&gt;5,"yep","on track")</f>
        <v>on track</v>
      </c>
      <c r="Q1918" s="2">
        <f ca="1">IF(Proc[[#This Row],[DateClosed]]="",ABS(NETWORKDAYS(Proc[[#This Row],[DateOpened]],TODAY()))-1,ABS(NETWORKDAYS(Proc[[#This Row],[DateOpened]],Proc[[#This Row],[DateClosed]]))-1)</f>
        <v>1</v>
      </c>
      <c r="R1918" s="61" t="s">
        <v>1005</v>
      </c>
      <c r="S1918" s="65"/>
      <c r="T1918" s="153">
        <v>1917</v>
      </c>
    </row>
    <row r="1919" spans="1:20" hidden="1">
      <c r="A1919" s="64" t="s">
        <v>2507</v>
      </c>
      <c r="B1919" s="152" t="str">
        <f>IFERROR(VLOOKUP(Proc[[#This Row],[App]],Table2[],3,0),"open")</f>
        <v>ok</v>
      </c>
      <c r="C1919" s="64" t="s">
        <v>369</v>
      </c>
      <c r="D1919" s="152" t="s">
        <v>2514</v>
      </c>
      <c r="E1919" s="152" t="s">
        <v>2826</v>
      </c>
      <c r="F1919" s="152" t="s">
        <v>2826</v>
      </c>
      <c r="G1919" s="64" t="s">
        <v>400</v>
      </c>
      <c r="H1919" s="65" t="str">
        <f>IF(Proc[[#This Row],[type]]="LFF (MDG-F)",MID(Proc[[#This Row],[Obj]],13,10),"")</f>
        <v/>
      </c>
      <c r="I1919" s="152"/>
      <c r="J1919" s="65" t="b">
        <f>Proc[[#This Row],[Requested]]=Proc[[#This Row],[CurrentParent]]</f>
        <v>1</v>
      </c>
      <c r="K1919" s="152" t="str">
        <f>IF(Proc[[#This Row],[Author]]="Marcela Urrego",VLOOKUP(LEFT(Proc[[#This Row],[Requested]],1),Table3[#All],2,0),VLOOKUP(Proc[[#This Row],[Author]],Table4[],2,0))</f>
        <v>HC</v>
      </c>
      <c r="L1919" s="91" t="s">
        <v>1970</v>
      </c>
      <c r="M1919" s="61">
        <v>45807.678356481483</v>
      </c>
      <c r="N1919" s="62">
        <v>45810</v>
      </c>
      <c r="O1919" s="62">
        <v>45810</v>
      </c>
      <c r="P1919" s="61" t="str">
        <f ca="1">IF(Proc[[#This Row],[DaysAgeing]]&gt;5,"yep","on track")</f>
        <v>on track</v>
      </c>
      <c r="Q1919" s="2">
        <f ca="1">IF(Proc[[#This Row],[DateClosed]]="",ABS(NETWORKDAYS(Proc[[#This Row],[DateOpened]],TODAY()))-1,ABS(NETWORKDAYS(Proc[[#This Row],[DateOpened]],Proc[[#This Row],[DateClosed]]))-1)</f>
        <v>1</v>
      </c>
      <c r="R1919" s="61" t="s">
        <v>1005</v>
      </c>
      <c r="S1919" s="65"/>
      <c r="T1919" s="153">
        <v>1918</v>
      </c>
    </row>
    <row r="1920" spans="1:20" hidden="1">
      <c r="A1920" s="64" t="s">
        <v>2507</v>
      </c>
      <c r="B1920" s="152" t="str">
        <f>IFERROR(VLOOKUP(Proc[[#This Row],[App]],Table2[],3,0),"open")</f>
        <v>ok</v>
      </c>
      <c r="C1920" s="64" t="s">
        <v>369</v>
      </c>
      <c r="D1920" s="152" t="s">
        <v>2515</v>
      </c>
      <c r="E1920" s="152" t="s">
        <v>2826</v>
      </c>
      <c r="F1920" s="152" t="s">
        <v>2826</v>
      </c>
      <c r="G1920" s="64" t="s">
        <v>400</v>
      </c>
      <c r="H1920" s="65" t="str">
        <f>IF(Proc[[#This Row],[type]]="LFF (MDG-F)",MID(Proc[[#This Row],[Obj]],13,10),"")</f>
        <v/>
      </c>
      <c r="I1920" s="152"/>
      <c r="J1920" s="65" t="b">
        <f>Proc[[#This Row],[Requested]]=Proc[[#This Row],[CurrentParent]]</f>
        <v>1</v>
      </c>
      <c r="K1920" s="152" t="str">
        <f>IF(Proc[[#This Row],[Author]]="Marcela Urrego",VLOOKUP(LEFT(Proc[[#This Row],[Requested]],1),Table3[#All],2,0),VLOOKUP(Proc[[#This Row],[Author]],Table4[],2,0))</f>
        <v>HC</v>
      </c>
      <c r="L1920" s="91" t="s">
        <v>1970</v>
      </c>
      <c r="M1920" s="61">
        <v>45807.678356481483</v>
      </c>
      <c r="N1920" s="62">
        <v>45810</v>
      </c>
      <c r="O1920" s="62">
        <v>45810</v>
      </c>
      <c r="P1920" s="61" t="str">
        <f ca="1">IF(Proc[[#This Row],[DaysAgeing]]&gt;5,"yep","on track")</f>
        <v>on track</v>
      </c>
      <c r="Q1920" s="2">
        <f ca="1">IF(Proc[[#This Row],[DateClosed]]="",ABS(NETWORKDAYS(Proc[[#This Row],[DateOpened]],TODAY()))-1,ABS(NETWORKDAYS(Proc[[#This Row],[DateOpened]],Proc[[#This Row],[DateClosed]]))-1)</f>
        <v>1</v>
      </c>
      <c r="R1920" s="61" t="s">
        <v>1005</v>
      </c>
      <c r="S1920" s="65"/>
      <c r="T1920" s="153">
        <v>1919</v>
      </c>
    </row>
    <row r="1921" spans="1:20" hidden="1">
      <c r="A1921" s="64" t="s">
        <v>2507</v>
      </c>
      <c r="B1921" s="152" t="str">
        <f>IFERROR(VLOOKUP(Proc[[#This Row],[App]],Table2[],3,0),"open")</f>
        <v>ok</v>
      </c>
      <c r="C1921" s="64" t="s">
        <v>369</v>
      </c>
      <c r="D1921" s="152" t="s">
        <v>2516</v>
      </c>
      <c r="E1921" s="152" t="s">
        <v>2826</v>
      </c>
      <c r="F1921" s="152" t="s">
        <v>2826</v>
      </c>
      <c r="G1921" s="64" t="s">
        <v>400</v>
      </c>
      <c r="H1921" s="65" t="str">
        <f>IF(Proc[[#This Row],[type]]="LFF (MDG-F)",MID(Proc[[#This Row],[Obj]],13,10),"")</f>
        <v/>
      </c>
      <c r="I1921" s="152"/>
      <c r="J1921" s="65" t="b">
        <f>Proc[[#This Row],[Requested]]=Proc[[#This Row],[CurrentParent]]</f>
        <v>1</v>
      </c>
      <c r="K1921" s="152" t="str">
        <f>IF(Proc[[#This Row],[Author]]="Marcela Urrego",VLOOKUP(LEFT(Proc[[#This Row],[Requested]],1),Table3[#All],2,0),VLOOKUP(Proc[[#This Row],[Author]],Table4[],2,0))</f>
        <v>HC</v>
      </c>
      <c r="L1921" s="91" t="s">
        <v>1970</v>
      </c>
      <c r="M1921" s="61">
        <v>45807.678356481483</v>
      </c>
      <c r="N1921" s="62">
        <v>45810</v>
      </c>
      <c r="O1921" s="62">
        <v>45810</v>
      </c>
      <c r="P1921" s="61" t="str">
        <f ca="1">IF(Proc[[#This Row],[DaysAgeing]]&gt;5,"yep","on track")</f>
        <v>on track</v>
      </c>
      <c r="Q1921" s="2">
        <f ca="1">IF(Proc[[#This Row],[DateClosed]]="",ABS(NETWORKDAYS(Proc[[#This Row],[DateOpened]],TODAY()))-1,ABS(NETWORKDAYS(Proc[[#This Row],[DateOpened]],Proc[[#This Row],[DateClosed]]))-1)</f>
        <v>1</v>
      </c>
      <c r="R1921" s="61" t="s">
        <v>1005</v>
      </c>
      <c r="S1921" s="65"/>
      <c r="T1921" s="153">
        <v>1920</v>
      </c>
    </row>
    <row r="1922" spans="1:20" hidden="1">
      <c r="A1922" s="64" t="s">
        <v>2507</v>
      </c>
      <c r="B1922" s="152" t="str">
        <f>IFERROR(VLOOKUP(Proc[[#This Row],[App]],Table2[],3,0),"open")</f>
        <v>ok</v>
      </c>
      <c r="C1922" s="64" t="s">
        <v>369</v>
      </c>
      <c r="D1922" s="152" t="s">
        <v>2517</v>
      </c>
      <c r="E1922" s="152" t="s">
        <v>2826</v>
      </c>
      <c r="F1922" s="152" t="s">
        <v>2826</v>
      </c>
      <c r="G1922" s="64" t="s">
        <v>400</v>
      </c>
      <c r="H1922" s="65" t="str">
        <f>IF(Proc[[#This Row],[type]]="LFF (MDG-F)",MID(Proc[[#This Row],[Obj]],13,10),"")</f>
        <v/>
      </c>
      <c r="I1922" s="152"/>
      <c r="J1922" s="65" t="b">
        <f>Proc[[#This Row],[Requested]]=Proc[[#This Row],[CurrentParent]]</f>
        <v>1</v>
      </c>
      <c r="K1922" s="152" t="str">
        <f>IF(Proc[[#This Row],[Author]]="Marcela Urrego",VLOOKUP(LEFT(Proc[[#This Row],[Requested]],1),Table3[#All],2,0),VLOOKUP(Proc[[#This Row],[Author]],Table4[],2,0))</f>
        <v>HC</v>
      </c>
      <c r="L1922" s="91" t="s">
        <v>1970</v>
      </c>
      <c r="M1922" s="61">
        <v>45807.678356481483</v>
      </c>
      <c r="N1922" s="62">
        <v>45810</v>
      </c>
      <c r="O1922" s="62">
        <v>45810</v>
      </c>
      <c r="P1922" s="61" t="str">
        <f ca="1">IF(Proc[[#This Row],[DaysAgeing]]&gt;5,"yep","on track")</f>
        <v>on track</v>
      </c>
      <c r="Q1922" s="2">
        <f ca="1">IF(Proc[[#This Row],[DateClosed]]="",ABS(NETWORKDAYS(Proc[[#This Row],[DateOpened]],TODAY()))-1,ABS(NETWORKDAYS(Proc[[#This Row],[DateOpened]],Proc[[#This Row],[DateClosed]]))-1)</f>
        <v>1</v>
      </c>
      <c r="R1922" s="61" t="s">
        <v>1005</v>
      </c>
      <c r="S1922" s="65"/>
      <c r="T1922" s="153">
        <v>1921</v>
      </c>
    </row>
    <row r="1923" spans="1:20" hidden="1">
      <c r="A1923" s="64" t="s">
        <v>2507</v>
      </c>
      <c r="B1923" s="152" t="str">
        <f>IFERROR(VLOOKUP(Proc[[#This Row],[App]],Table2[],3,0),"open")</f>
        <v>ok</v>
      </c>
      <c r="C1923" s="64" t="s">
        <v>369</v>
      </c>
      <c r="D1923" s="152" t="s">
        <v>2518</v>
      </c>
      <c r="E1923" s="152" t="s">
        <v>2826</v>
      </c>
      <c r="F1923" s="152" t="s">
        <v>2826</v>
      </c>
      <c r="G1923" s="64" t="s">
        <v>400</v>
      </c>
      <c r="H1923" s="65" t="str">
        <f>IF(Proc[[#This Row],[type]]="LFF (MDG-F)",MID(Proc[[#This Row],[Obj]],13,10),"")</f>
        <v/>
      </c>
      <c r="I1923" s="152"/>
      <c r="J1923" s="65" t="b">
        <f>Proc[[#This Row],[Requested]]=Proc[[#This Row],[CurrentParent]]</f>
        <v>1</v>
      </c>
      <c r="K1923" s="152" t="str">
        <f>IF(Proc[[#This Row],[Author]]="Marcela Urrego",VLOOKUP(LEFT(Proc[[#This Row],[Requested]],1),Table3[#All],2,0),VLOOKUP(Proc[[#This Row],[Author]],Table4[],2,0))</f>
        <v>HC</v>
      </c>
      <c r="L1923" s="91" t="s">
        <v>1970</v>
      </c>
      <c r="M1923" s="61">
        <v>45807.678356481483</v>
      </c>
      <c r="N1923" s="62">
        <v>45810</v>
      </c>
      <c r="O1923" s="62">
        <v>45810</v>
      </c>
      <c r="P1923" s="61" t="str">
        <f ca="1">IF(Proc[[#This Row],[DaysAgeing]]&gt;5,"yep","on track")</f>
        <v>on track</v>
      </c>
      <c r="Q1923" s="2">
        <f ca="1">IF(Proc[[#This Row],[DateClosed]]="",ABS(NETWORKDAYS(Proc[[#This Row],[DateOpened]],TODAY()))-1,ABS(NETWORKDAYS(Proc[[#This Row],[DateOpened]],Proc[[#This Row],[DateClosed]]))-1)</f>
        <v>1</v>
      </c>
      <c r="R1923" s="61" t="s">
        <v>1005</v>
      </c>
      <c r="S1923" s="65"/>
      <c r="T1923" s="153">
        <v>1922</v>
      </c>
    </row>
    <row r="1924" spans="1:20" hidden="1">
      <c r="A1924" s="64" t="s">
        <v>2507</v>
      </c>
      <c r="B1924" s="152" t="str">
        <f>IFERROR(VLOOKUP(Proc[[#This Row],[App]],Table2[],3,0),"open")</f>
        <v>ok</v>
      </c>
      <c r="C1924" s="64" t="s">
        <v>369</v>
      </c>
      <c r="D1924" s="152" t="s">
        <v>2519</v>
      </c>
      <c r="E1924" s="152" t="s">
        <v>2826</v>
      </c>
      <c r="F1924" s="152" t="s">
        <v>2826</v>
      </c>
      <c r="G1924" s="64" t="s">
        <v>400</v>
      </c>
      <c r="H1924" s="65" t="str">
        <f>IF(Proc[[#This Row],[type]]="LFF (MDG-F)",MID(Proc[[#This Row],[Obj]],13,10),"")</f>
        <v/>
      </c>
      <c r="I1924" s="152"/>
      <c r="J1924" s="65" t="b">
        <f>Proc[[#This Row],[Requested]]=Proc[[#This Row],[CurrentParent]]</f>
        <v>1</v>
      </c>
      <c r="K1924" s="152" t="str">
        <f>IF(Proc[[#This Row],[Author]]="Marcela Urrego",VLOOKUP(LEFT(Proc[[#This Row],[Requested]],1),Table3[#All],2,0),VLOOKUP(Proc[[#This Row],[Author]],Table4[],2,0))</f>
        <v>HC</v>
      </c>
      <c r="L1924" s="91" t="s">
        <v>1970</v>
      </c>
      <c r="M1924" s="61">
        <v>45807.678356481483</v>
      </c>
      <c r="N1924" s="62">
        <v>45810</v>
      </c>
      <c r="O1924" s="62">
        <v>45810</v>
      </c>
      <c r="P1924" s="61" t="str">
        <f ca="1">IF(Proc[[#This Row],[DaysAgeing]]&gt;5,"yep","on track")</f>
        <v>on track</v>
      </c>
      <c r="Q1924" s="2">
        <f ca="1">IF(Proc[[#This Row],[DateClosed]]="",ABS(NETWORKDAYS(Proc[[#This Row],[DateOpened]],TODAY()))-1,ABS(NETWORKDAYS(Proc[[#This Row],[DateOpened]],Proc[[#This Row],[DateClosed]]))-1)</f>
        <v>1</v>
      </c>
      <c r="R1924" s="61" t="s">
        <v>1005</v>
      </c>
      <c r="S1924" s="65"/>
      <c r="T1924" s="153">
        <v>1923</v>
      </c>
    </row>
    <row r="1925" spans="1:20" hidden="1">
      <c r="A1925" s="64" t="s">
        <v>2507</v>
      </c>
      <c r="B1925" s="152" t="str">
        <f>IFERROR(VLOOKUP(Proc[[#This Row],[App]],Table2[],3,0),"open")</f>
        <v>ok</v>
      </c>
      <c r="C1925" s="64" t="s">
        <v>369</v>
      </c>
      <c r="D1925" s="152" t="s">
        <v>2520</v>
      </c>
      <c r="E1925" s="152" t="s">
        <v>2826</v>
      </c>
      <c r="F1925" s="152" t="s">
        <v>2826</v>
      </c>
      <c r="G1925" s="64" t="s">
        <v>400</v>
      </c>
      <c r="H1925" s="65" t="str">
        <f>IF(Proc[[#This Row],[type]]="LFF (MDG-F)",MID(Proc[[#This Row],[Obj]],13,10),"")</f>
        <v/>
      </c>
      <c r="I1925" s="152"/>
      <c r="J1925" s="65" t="b">
        <f>Proc[[#This Row],[Requested]]=Proc[[#This Row],[CurrentParent]]</f>
        <v>1</v>
      </c>
      <c r="K1925" s="152" t="str">
        <f>IF(Proc[[#This Row],[Author]]="Marcela Urrego",VLOOKUP(LEFT(Proc[[#This Row],[Requested]],1),Table3[#All],2,0),VLOOKUP(Proc[[#This Row],[Author]],Table4[],2,0))</f>
        <v>HC</v>
      </c>
      <c r="L1925" s="91" t="s">
        <v>1970</v>
      </c>
      <c r="M1925" s="61">
        <v>45807.678356481483</v>
      </c>
      <c r="N1925" s="62">
        <v>45810</v>
      </c>
      <c r="O1925" s="62">
        <v>45810</v>
      </c>
      <c r="P1925" s="61" t="str">
        <f ca="1">IF(Proc[[#This Row],[DaysAgeing]]&gt;5,"yep","on track")</f>
        <v>on track</v>
      </c>
      <c r="Q1925" s="2">
        <f ca="1">IF(Proc[[#This Row],[DateClosed]]="",ABS(NETWORKDAYS(Proc[[#This Row],[DateOpened]],TODAY()))-1,ABS(NETWORKDAYS(Proc[[#This Row],[DateOpened]],Proc[[#This Row],[DateClosed]]))-1)</f>
        <v>1</v>
      </c>
      <c r="R1925" s="61" t="s">
        <v>1005</v>
      </c>
      <c r="S1925" s="65"/>
      <c r="T1925" s="153">
        <v>1924</v>
      </c>
    </row>
    <row r="1926" spans="1:20" hidden="1">
      <c r="A1926" s="64" t="s">
        <v>2507</v>
      </c>
      <c r="B1926" s="152" t="str">
        <f>IFERROR(VLOOKUP(Proc[[#This Row],[App]],Table2[],3,0),"open")</f>
        <v>ok</v>
      </c>
      <c r="C1926" s="64" t="s">
        <v>369</v>
      </c>
      <c r="D1926" s="152" t="s">
        <v>2521</v>
      </c>
      <c r="E1926" s="152" t="s">
        <v>2826</v>
      </c>
      <c r="F1926" s="152" t="s">
        <v>2826</v>
      </c>
      <c r="G1926" s="64" t="s">
        <v>400</v>
      </c>
      <c r="H1926" s="65" t="str">
        <f>IF(Proc[[#This Row],[type]]="LFF (MDG-F)",MID(Proc[[#This Row],[Obj]],13,10),"")</f>
        <v/>
      </c>
      <c r="I1926" s="152"/>
      <c r="J1926" s="65" t="b">
        <f>Proc[[#This Row],[Requested]]=Proc[[#This Row],[CurrentParent]]</f>
        <v>1</v>
      </c>
      <c r="K1926" s="152" t="str">
        <f>IF(Proc[[#This Row],[Author]]="Marcela Urrego",VLOOKUP(LEFT(Proc[[#This Row],[Requested]],1),Table3[#All],2,0),VLOOKUP(Proc[[#This Row],[Author]],Table4[],2,0))</f>
        <v>HC</v>
      </c>
      <c r="L1926" s="91" t="s">
        <v>1970</v>
      </c>
      <c r="M1926" s="61">
        <v>45807.678356481483</v>
      </c>
      <c r="N1926" s="62">
        <v>45810</v>
      </c>
      <c r="O1926" s="62">
        <v>45810</v>
      </c>
      <c r="P1926" s="61" t="str">
        <f ca="1">IF(Proc[[#This Row],[DaysAgeing]]&gt;5,"yep","on track")</f>
        <v>on track</v>
      </c>
      <c r="Q1926" s="2">
        <f ca="1">IF(Proc[[#This Row],[DateClosed]]="",ABS(NETWORKDAYS(Proc[[#This Row],[DateOpened]],TODAY()))-1,ABS(NETWORKDAYS(Proc[[#This Row],[DateOpened]],Proc[[#This Row],[DateClosed]]))-1)</f>
        <v>1</v>
      </c>
      <c r="R1926" s="61" t="s">
        <v>1005</v>
      </c>
      <c r="S1926" s="65"/>
      <c r="T1926" s="153">
        <v>1925</v>
      </c>
    </row>
    <row r="1927" spans="1:20" hidden="1">
      <c r="A1927" s="64" t="s">
        <v>2507</v>
      </c>
      <c r="B1927" s="152" t="str">
        <f>IFERROR(VLOOKUP(Proc[[#This Row],[App]],Table2[],3,0),"open")</f>
        <v>ok</v>
      </c>
      <c r="C1927" s="64" t="s">
        <v>369</v>
      </c>
      <c r="D1927" s="152" t="s">
        <v>2522</v>
      </c>
      <c r="E1927" s="152" t="s">
        <v>2826</v>
      </c>
      <c r="F1927" s="85" t="s">
        <v>2826</v>
      </c>
      <c r="G1927" s="64" t="s">
        <v>400</v>
      </c>
      <c r="H1927" s="65" t="str">
        <f>IF(Proc[[#This Row],[type]]="LFF (MDG-F)",MID(Proc[[#This Row],[Obj]],13,10),"")</f>
        <v/>
      </c>
      <c r="I1927" s="152"/>
      <c r="J1927" s="65" t="b">
        <f>Proc[[#This Row],[Requested]]=Proc[[#This Row],[CurrentParent]]</f>
        <v>1</v>
      </c>
      <c r="K1927" s="152" t="str">
        <f>IF(Proc[[#This Row],[Author]]="Marcela Urrego",VLOOKUP(LEFT(Proc[[#This Row],[Requested]],1),Table3[#All],2,0),VLOOKUP(Proc[[#This Row],[Author]],Table4[],2,0))</f>
        <v>HC</v>
      </c>
      <c r="L1927" s="91" t="s">
        <v>1970</v>
      </c>
      <c r="M1927" s="61">
        <v>45807.678356481483</v>
      </c>
      <c r="N1927" s="62">
        <v>45810</v>
      </c>
      <c r="O1927" s="62">
        <v>45810</v>
      </c>
      <c r="P1927" s="61" t="str">
        <f ca="1">IF(Proc[[#This Row],[DaysAgeing]]&gt;5,"yep","on track")</f>
        <v>on track</v>
      </c>
      <c r="Q1927" s="2">
        <f ca="1">IF(Proc[[#This Row],[DateClosed]]="",ABS(NETWORKDAYS(Proc[[#This Row],[DateOpened]],TODAY()))-1,ABS(NETWORKDAYS(Proc[[#This Row],[DateOpened]],Proc[[#This Row],[DateClosed]]))-1)</f>
        <v>1</v>
      </c>
      <c r="R1927" s="61" t="s">
        <v>1005</v>
      </c>
      <c r="S1927" s="65"/>
      <c r="T1927" s="153">
        <v>1926</v>
      </c>
    </row>
    <row r="1928" spans="1:20" hidden="1">
      <c r="A1928" s="64" t="s">
        <v>2507</v>
      </c>
      <c r="B1928" s="152" t="str">
        <f>IFERROR(VLOOKUP(Proc[[#This Row],[App]],Table2[],3,0),"open")</f>
        <v>ok</v>
      </c>
      <c r="C1928" s="64" t="s">
        <v>369</v>
      </c>
      <c r="D1928" s="152" t="s">
        <v>2523</v>
      </c>
      <c r="E1928" s="152" t="s">
        <v>2826</v>
      </c>
      <c r="F1928" s="152" t="s">
        <v>2826</v>
      </c>
      <c r="G1928" s="64" t="s">
        <v>400</v>
      </c>
      <c r="H1928" s="65" t="str">
        <f>IF(Proc[[#This Row],[type]]="LFF (MDG-F)",MID(Proc[[#This Row],[Obj]],13,10),"")</f>
        <v/>
      </c>
      <c r="I1928" s="152"/>
      <c r="J1928" s="65" t="b">
        <f>Proc[[#This Row],[Requested]]=Proc[[#This Row],[CurrentParent]]</f>
        <v>1</v>
      </c>
      <c r="K1928" s="152" t="str">
        <f>IF(Proc[[#This Row],[Author]]="Marcela Urrego",VLOOKUP(LEFT(Proc[[#This Row],[Requested]],1),Table3[#All],2,0),VLOOKUP(Proc[[#This Row],[Author]],Table4[],2,0))</f>
        <v>HC</v>
      </c>
      <c r="L1928" s="91" t="s">
        <v>1970</v>
      </c>
      <c r="M1928" s="61">
        <v>45807.678356481483</v>
      </c>
      <c r="N1928" s="62">
        <v>45810</v>
      </c>
      <c r="O1928" s="62">
        <v>45810</v>
      </c>
      <c r="P1928" s="61" t="str">
        <f ca="1">IF(Proc[[#This Row],[DaysAgeing]]&gt;5,"yep","on track")</f>
        <v>on track</v>
      </c>
      <c r="Q1928" s="2">
        <f ca="1">IF(Proc[[#This Row],[DateClosed]]="",ABS(NETWORKDAYS(Proc[[#This Row],[DateOpened]],TODAY()))-1,ABS(NETWORKDAYS(Proc[[#This Row],[DateOpened]],Proc[[#This Row],[DateClosed]]))-1)</f>
        <v>1</v>
      </c>
      <c r="R1928" s="61" t="s">
        <v>1005</v>
      </c>
      <c r="S1928" s="65"/>
      <c r="T1928" s="153">
        <v>1927</v>
      </c>
    </row>
    <row r="1929" spans="1:20" hidden="1">
      <c r="A1929" s="64" t="s">
        <v>2507</v>
      </c>
      <c r="B1929" s="152" t="str">
        <f>IFERROR(VLOOKUP(Proc[[#This Row],[App]],Table2[],3,0),"open")</f>
        <v>ok</v>
      </c>
      <c r="C1929" s="64" t="s">
        <v>369</v>
      </c>
      <c r="D1929" s="152" t="s">
        <v>2524</v>
      </c>
      <c r="E1929" s="152" t="s">
        <v>2826</v>
      </c>
      <c r="F1929" s="152" t="s">
        <v>2826</v>
      </c>
      <c r="G1929" s="64" t="s">
        <v>400</v>
      </c>
      <c r="H1929" s="65" t="str">
        <f>IF(Proc[[#This Row],[type]]="LFF (MDG-F)",MID(Proc[[#This Row],[Obj]],13,10),"")</f>
        <v/>
      </c>
      <c r="I1929" s="152"/>
      <c r="J1929" s="65" t="b">
        <f>Proc[[#This Row],[Requested]]=Proc[[#This Row],[CurrentParent]]</f>
        <v>1</v>
      </c>
      <c r="K1929" s="152" t="str">
        <f>IF(Proc[[#This Row],[Author]]="Marcela Urrego",VLOOKUP(LEFT(Proc[[#This Row],[Requested]],1),Table3[#All],2,0),VLOOKUP(Proc[[#This Row],[Author]],Table4[],2,0))</f>
        <v>HC</v>
      </c>
      <c r="L1929" s="91" t="s">
        <v>1970</v>
      </c>
      <c r="M1929" s="61">
        <v>45807.678356481483</v>
      </c>
      <c r="N1929" s="62">
        <v>45810</v>
      </c>
      <c r="O1929" s="62">
        <v>45810</v>
      </c>
      <c r="P1929" s="61" t="str">
        <f ca="1">IF(Proc[[#This Row],[DaysAgeing]]&gt;5,"yep","on track")</f>
        <v>on track</v>
      </c>
      <c r="Q1929" s="2">
        <f ca="1">IF(Proc[[#This Row],[DateClosed]]="",ABS(NETWORKDAYS(Proc[[#This Row],[DateOpened]],TODAY()))-1,ABS(NETWORKDAYS(Proc[[#This Row],[DateOpened]],Proc[[#This Row],[DateClosed]]))-1)</f>
        <v>1</v>
      </c>
      <c r="R1929" s="61" t="s">
        <v>1005</v>
      </c>
      <c r="S1929" s="65"/>
      <c r="T1929" s="153">
        <v>1928</v>
      </c>
    </row>
    <row r="1930" spans="1:20" hidden="1">
      <c r="A1930" s="64" t="s">
        <v>2507</v>
      </c>
      <c r="B1930" s="152" t="str">
        <f>IFERROR(VLOOKUP(Proc[[#This Row],[App]],Table2[],3,0),"open")</f>
        <v>ok</v>
      </c>
      <c r="C1930" s="64" t="s">
        <v>369</v>
      </c>
      <c r="D1930" s="152" t="s">
        <v>2525</v>
      </c>
      <c r="E1930" s="152" t="s">
        <v>2826</v>
      </c>
      <c r="F1930" s="152" t="s">
        <v>2826</v>
      </c>
      <c r="G1930" s="64" t="s">
        <v>400</v>
      </c>
      <c r="H1930" s="65" t="str">
        <f>IF(Proc[[#This Row],[type]]="LFF (MDG-F)",MID(Proc[[#This Row],[Obj]],13,10),"")</f>
        <v/>
      </c>
      <c r="I1930" s="152"/>
      <c r="J1930" s="65" t="b">
        <f>Proc[[#This Row],[Requested]]=Proc[[#This Row],[CurrentParent]]</f>
        <v>1</v>
      </c>
      <c r="K1930" s="152" t="str">
        <f>IF(Proc[[#This Row],[Author]]="Marcela Urrego",VLOOKUP(LEFT(Proc[[#This Row],[Requested]],1),Table3[#All],2,0),VLOOKUP(Proc[[#This Row],[Author]],Table4[],2,0))</f>
        <v>HC</v>
      </c>
      <c r="L1930" s="91" t="s">
        <v>1970</v>
      </c>
      <c r="M1930" s="61">
        <v>45807.678356481483</v>
      </c>
      <c r="N1930" s="62">
        <v>45810</v>
      </c>
      <c r="O1930" s="62">
        <v>45810</v>
      </c>
      <c r="P1930" s="61" t="str">
        <f ca="1">IF(Proc[[#This Row],[DaysAgeing]]&gt;5,"yep","on track")</f>
        <v>on track</v>
      </c>
      <c r="Q1930" s="2">
        <f ca="1">IF(Proc[[#This Row],[DateClosed]]="",ABS(NETWORKDAYS(Proc[[#This Row],[DateOpened]],TODAY()))-1,ABS(NETWORKDAYS(Proc[[#This Row],[DateOpened]],Proc[[#This Row],[DateClosed]]))-1)</f>
        <v>1</v>
      </c>
      <c r="R1930" s="61" t="s">
        <v>1005</v>
      </c>
      <c r="S1930" s="65"/>
      <c r="T1930" s="153">
        <v>1929</v>
      </c>
    </row>
    <row r="1931" spans="1:20" hidden="1">
      <c r="A1931" s="64" t="s">
        <v>2507</v>
      </c>
      <c r="B1931" s="152" t="str">
        <f>IFERROR(VLOOKUP(Proc[[#This Row],[App]],Table2[],3,0),"open")</f>
        <v>ok</v>
      </c>
      <c r="C1931" s="64" t="s">
        <v>369</v>
      </c>
      <c r="D1931" s="152" t="s">
        <v>2526</v>
      </c>
      <c r="E1931" s="152" t="s">
        <v>2826</v>
      </c>
      <c r="F1931" s="152" t="s">
        <v>2826</v>
      </c>
      <c r="G1931" s="64" t="s">
        <v>400</v>
      </c>
      <c r="H1931" s="65" t="str">
        <f>IF(Proc[[#This Row],[type]]="LFF (MDG-F)",MID(Proc[[#This Row],[Obj]],13,10),"")</f>
        <v/>
      </c>
      <c r="I1931" s="152"/>
      <c r="J1931" s="65" t="b">
        <f>Proc[[#This Row],[Requested]]=Proc[[#This Row],[CurrentParent]]</f>
        <v>1</v>
      </c>
      <c r="K1931" s="152" t="str">
        <f>IF(Proc[[#This Row],[Author]]="Marcela Urrego",VLOOKUP(LEFT(Proc[[#This Row],[Requested]],1),Table3[#All],2,0),VLOOKUP(Proc[[#This Row],[Author]],Table4[],2,0))</f>
        <v>HC</v>
      </c>
      <c r="L1931" s="91" t="s">
        <v>1970</v>
      </c>
      <c r="M1931" s="61">
        <v>45807.678356481483</v>
      </c>
      <c r="N1931" s="62">
        <v>45810</v>
      </c>
      <c r="O1931" s="62">
        <v>45810</v>
      </c>
      <c r="P1931" s="61" t="str">
        <f ca="1">IF(Proc[[#This Row],[DaysAgeing]]&gt;5,"yep","on track")</f>
        <v>on track</v>
      </c>
      <c r="Q1931" s="2">
        <f ca="1">IF(Proc[[#This Row],[DateClosed]]="",ABS(NETWORKDAYS(Proc[[#This Row],[DateOpened]],TODAY()))-1,ABS(NETWORKDAYS(Proc[[#This Row],[DateOpened]],Proc[[#This Row],[DateClosed]]))-1)</f>
        <v>1</v>
      </c>
      <c r="R1931" s="61" t="s">
        <v>1005</v>
      </c>
      <c r="S1931" s="65"/>
      <c r="T1931" s="153">
        <v>1930</v>
      </c>
    </row>
    <row r="1932" spans="1:20" hidden="1">
      <c r="A1932" s="64" t="s">
        <v>2507</v>
      </c>
      <c r="B1932" s="152" t="str">
        <f>IFERROR(VLOOKUP(Proc[[#This Row],[App]],Table2[],3,0),"open")</f>
        <v>ok</v>
      </c>
      <c r="C1932" s="64" t="s">
        <v>369</v>
      </c>
      <c r="D1932" s="152" t="s">
        <v>2527</v>
      </c>
      <c r="E1932" s="152" t="s">
        <v>2826</v>
      </c>
      <c r="F1932" s="152" t="s">
        <v>2826</v>
      </c>
      <c r="G1932" s="64" t="s">
        <v>400</v>
      </c>
      <c r="H1932" s="65" t="str">
        <f>IF(Proc[[#This Row],[type]]="LFF (MDG-F)",MID(Proc[[#This Row],[Obj]],13,10),"")</f>
        <v/>
      </c>
      <c r="I1932" s="152"/>
      <c r="J1932" s="65" t="b">
        <f>Proc[[#This Row],[Requested]]=Proc[[#This Row],[CurrentParent]]</f>
        <v>1</v>
      </c>
      <c r="K1932" s="152" t="str">
        <f>IF(Proc[[#This Row],[Author]]="Marcela Urrego",VLOOKUP(LEFT(Proc[[#This Row],[Requested]],1),Table3[#All],2,0),VLOOKUP(Proc[[#This Row],[Author]],Table4[],2,0))</f>
        <v>HC</v>
      </c>
      <c r="L1932" s="91" t="s">
        <v>1970</v>
      </c>
      <c r="M1932" s="61">
        <v>45807.678356481483</v>
      </c>
      <c r="N1932" s="62">
        <v>45810</v>
      </c>
      <c r="O1932" s="62">
        <v>45810</v>
      </c>
      <c r="P1932" s="61" t="str">
        <f ca="1">IF(Proc[[#This Row],[DaysAgeing]]&gt;5,"yep","on track")</f>
        <v>on track</v>
      </c>
      <c r="Q1932" s="2">
        <f ca="1">IF(Proc[[#This Row],[DateClosed]]="",ABS(NETWORKDAYS(Proc[[#This Row],[DateOpened]],TODAY()))-1,ABS(NETWORKDAYS(Proc[[#This Row],[DateOpened]],Proc[[#This Row],[DateClosed]]))-1)</f>
        <v>1</v>
      </c>
      <c r="R1932" s="61" t="s">
        <v>1005</v>
      </c>
      <c r="S1932" s="65"/>
      <c r="T1932" s="153">
        <v>1931</v>
      </c>
    </row>
    <row r="1933" spans="1:20" hidden="1">
      <c r="A1933" s="64" t="s">
        <v>2507</v>
      </c>
      <c r="B1933" s="152" t="str">
        <f>IFERROR(VLOOKUP(Proc[[#This Row],[App]],Table2[],3,0),"open")</f>
        <v>ok</v>
      </c>
      <c r="C1933" s="64" t="s">
        <v>369</v>
      </c>
      <c r="D1933" s="152" t="s">
        <v>2528</v>
      </c>
      <c r="E1933" s="152" t="s">
        <v>2826</v>
      </c>
      <c r="F1933" s="152" t="s">
        <v>2826</v>
      </c>
      <c r="G1933" s="64" t="s">
        <v>400</v>
      </c>
      <c r="H1933" s="65" t="str">
        <f>IF(Proc[[#This Row],[type]]="LFF (MDG-F)",MID(Proc[[#This Row],[Obj]],13,10),"")</f>
        <v/>
      </c>
      <c r="I1933" s="152"/>
      <c r="J1933" s="65" t="b">
        <f>Proc[[#This Row],[Requested]]=Proc[[#This Row],[CurrentParent]]</f>
        <v>1</v>
      </c>
      <c r="K1933" s="152" t="str">
        <f>IF(Proc[[#This Row],[Author]]="Marcela Urrego",VLOOKUP(LEFT(Proc[[#This Row],[Requested]],1),Table3[#All],2,0),VLOOKUP(Proc[[#This Row],[Author]],Table4[],2,0))</f>
        <v>HC</v>
      </c>
      <c r="L1933" s="91" t="s">
        <v>1970</v>
      </c>
      <c r="M1933" s="61">
        <v>45807.678356481483</v>
      </c>
      <c r="N1933" s="62">
        <v>45810</v>
      </c>
      <c r="O1933" s="62">
        <v>45810</v>
      </c>
      <c r="P1933" s="61" t="str">
        <f ca="1">IF(Proc[[#This Row],[DaysAgeing]]&gt;5,"yep","on track")</f>
        <v>on track</v>
      </c>
      <c r="Q1933" s="2">
        <f ca="1">IF(Proc[[#This Row],[DateClosed]]="",ABS(NETWORKDAYS(Proc[[#This Row],[DateOpened]],TODAY()))-1,ABS(NETWORKDAYS(Proc[[#This Row],[DateOpened]],Proc[[#This Row],[DateClosed]]))-1)</f>
        <v>1</v>
      </c>
      <c r="R1933" s="61" t="s">
        <v>1005</v>
      </c>
      <c r="S1933" s="65"/>
      <c r="T1933" s="153">
        <v>1932</v>
      </c>
    </row>
    <row r="1934" spans="1:20" hidden="1">
      <c r="A1934" s="64" t="s">
        <v>2507</v>
      </c>
      <c r="B1934" s="152" t="str">
        <f>IFERROR(VLOOKUP(Proc[[#This Row],[App]],Table2[],3,0),"open")</f>
        <v>ok</v>
      </c>
      <c r="C1934" s="64" t="s">
        <v>369</v>
      </c>
      <c r="D1934" s="152" t="s">
        <v>2529</v>
      </c>
      <c r="E1934" s="152" t="s">
        <v>2826</v>
      </c>
      <c r="F1934" s="152" t="s">
        <v>2826</v>
      </c>
      <c r="G1934" s="64" t="s">
        <v>400</v>
      </c>
      <c r="H1934" s="65" t="str">
        <f>IF(Proc[[#This Row],[type]]="LFF (MDG-F)",MID(Proc[[#This Row],[Obj]],13,10),"")</f>
        <v/>
      </c>
      <c r="I1934" s="152"/>
      <c r="J1934" s="65" t="b">
        <f>Proc[[#This Row],[Requested]]=Proc[[#This Row],[CurrentParent]]</f>
        <v>1</v>
      </c>
      <c r="K1934" s="152" t="str">
        <f>IF(Proc[[#This Row],[Author]]="Marcela Urrego",VLOOKUP(LEFT(Proc[[#This Row],[Requested]],1),Table3[#All],2,0),VLOOKUP(Proc[[#This Row],[Author]],Table4[],2,0))</f>
        <v>HC</v>
      </c>
      <c r="L1934" s="91" t="s">
        <v>1970</v>
      </c>
      <c r="M1934" s="61">
        <v>45807.678356481483</v>
      </c>
      <c r="N1934" s="62">
        <v>45810</v>
      </c>
      <c r="O1934" s="62">
        <v>45810</v>
      </c>
      <c r="P1934" s="61" t="str">
        <f ca="1">IF(Proc[[#This Row],[DaysAgeing]]&gt;5,"yep","on track")</f>
        <v>on track</v>
      </c>
      <c r="Q1934" s="2">
        <f ca="1">IF(Proc[[#This Row],[DateClosed]]="",ABS(NETWORKDAYS(Proc[[#This Row],[DateOpened]],TODAY()))-1,ABS(NETWORKDAYS(Proc[[#This Row],[DateOpened]],Proc[[#This Row],[DateClosed]]))-1)</f>
        <v>1</v>
      </c>
      <c r="R1934" s="61" t="s">
        <v>1005</v>
      </c>
      <c r="S1934" s="65"/>
      <c r="T1934" s="153">
        <v>1933</v>
      </c>
    </row>
    <row r="1935" spans="1:20" hidden="1">
      <c r="A1935" s="64" t="s">
        <v>2507</v>
      </c>
      <c r="B1935" s="152" t="str">
        <f>IFERROR(VLOOKUP(Proc[[#This Row],[App]],Table2[],3,0),"open")</f>
        <v>ok</v>
      </c>
      <c r="C1935" s="64" t="s">
        <v>369</v>
      </c>
      <c r="D1935" s="152" t="s">
        <v>2530</v>
      </c>
      <c r="E1935" s="152" t="s">
        <v>2826</v>
      </c>
      <c r="F1935" s="152" t="s">
        <v>2826</v>
      </c>
      <c r="G1935" s="64" t="s">
        <v>400</v>
      </c>
      <c r="H1935" s="65" t="str">
        <f>IF(Proc[[#This Row],[type]]="LFF (MDG-F)",MID(Proc[[#This Row],[Obj]],13,10),"")</f>
        <v/>
      </c>
      <c r="I1935" s="152"/>
      <c r="J1935" s="65" t="b">
        <f>Proc[[#This Row],[Requested]]=Proc[[#This Row],[CurrentParent]]</f>
        <v>1</v>
      </c>
      <c r="K1935" s="152" t="str">
        <f>IF(Proc[[#This Row],[Author]]="Marcela Urrego",VLOOKUP(LEFT(Proc[[#This Row],[Requested]],1),Table3[#All],2,0),VLOOKUP(Proc[[#This Row],[Author]],Table4[],2,0))</f>
        <v>HC</v>
      </c>
      <c r="L1935" s="91" t="s">
        <v>1970</v>
      </c>
      <c r="M1935" s="61">
        <v>45807.678356481483</v>
      </c>
      <c r="N1935" s="62">
        <v>45810</v>
      </c>
      <c r="O1935" s="62">
        <v>45810</v>
      </c>
      <c r="P1935" s="61" t="str">
        <f ca="1">IF(Proc[[#This Row],[DaysAgeing]]&gt;5,"yep","on track")</f>
        <v>on track</v>
      </c>
      <c r="Q1935" s="2">
        <f ca="1">IF(Proc[[#This Row],[DateClosed]]="",ABS(NETWORKDAYS(Proc[[#This Row],[DateOpened]],TODAY()))-1,ABS(NETWORKDAYS(Proc[[#This Row],[DateOpened]],Proc[[#This Row],[DateClosed]]))-1)</f>
        <v>1</v>
      </c>
      <c r="R1935" s="61" t="s">
        <v>1005</v>
      </c>
      <c r="S1935" s="65"/>
      <c r="T1935" s="153">
        <v>1934</v>
      </c>
    </row>
    <row r="1936" spans="1:20" hidden="1">
      <c r="A1936" s="64" t="s">
        <v>2507</v>
      </c>
      <c r="B1936" s="152" t="str">
        <f>IFERROR(VLOOKUP(Proc[[#This Row],[App]],Table2[],3,0),"open")</f>
        <v>ok</v>
      </c>
      <c r="C1936" s="64" t="s">
        <v>369</v>
      </c>
      <c r="D1936" s="152" t="s">
        <v>2531</v>
      </c>
      <c r="E1936" s="152" t="s">
        <v>2826</v>
      </c>
      <c r="F1936" s="152" t="s">
        <v>2826</v>
      </c>
      <c r="G1936" s="64" t="s">
        <v>400</v>
      </c>
      <c r="H1936" s="65" t="str">
        <f>IF(Proc[[#This Row],[type]]="LFF (MDG-F)",MID(Proc[[#This Row],[Obj]],13,10),"")</f>
        <v/>
      </c>
      <c r="I1936" s="152"/>
      <c r="J1936" s="65" t="b">
        <f>Proc[[#This Row],[Requested]]=Proc[[#This Row],[CurrentParent]]</f>
        <v>1</v>
      </c>
      <c r="K1936" s="152" t="str">
        <f>IF(Proc[[#This Row],[Author]]="Marcela Urrego",VLOOKUP(LEFT(Proc[[#This Row],[Requested]],1),Table3[#All],2,0),VLOOKUP(Proc[[#This Row],[Author]],Table4[],2,0))</f>
        <v>HC</v>
      </c>
      <c r="L1936" s="91" t="s">
        <v>1970</v>
      </c>
      <c r="M1936" s="61">
        <v>45807.678356481483</v>
      </c>
      <c r="N1936" s="62">
        <v>45810</v>
      </c>
      <c r="O1936" s="62">
        <v>45810</v>
      </c>
      <c r="P1936" s="61" t="str">
        <f ca="1">IF(Proc[[#This Row],[DaysAgeing]]&gt;5,"yep","on track")</f>
        <v>on track</v>
      </c>
      <c r="Q1936" s="2">
        <f ca="1">IF(Proc[[#This Row],[DateClosed]]="",ABS(NETWORKDAYS(Proc[[#This Row],[DateOpened]],TODAY()))-1,ABS(NETWORKDAYS(Proc[[#This Row],[DateOpened]],Proc[[#This Row],[DateClosed]]))-1)</f>
        <v>1</v>
      </c>
      <c r="R1936" s="61" t="s">
        <v>1005</v>
      </c>
      <c r="S1936" s="65"/>
      <c r="T1936" s="153">
        <v>1935</v>
      </c>
    </row>
    <row r="1937" spans="1:20" hidden="1">
      <c r="A1937" s="64" t="s">
        <v>2507</v>
      </c>
      <c r="B1937" s="152" t="str">
        <f>IFERROR(VLOOKUP(Proc[[#This Row],[App]],Table2[],3,0),"open")</f>
        <v>ok</v>
      </c>
      <c r="C1937" s="64" t="s">
        <v>369</v>
      </c>
      <c r="D1937" s="152" t="s">
        <v>2532</v>
      </c>
      <c r="E1937" s="152" t="s">
        <v>2826</v>
      </c>
      <c r="F1937" s="152" t="s">
        <v>2826</v>
      </c>
      <c r="G1937" s="64" t="s">
        <v>400</v>
      </c>
      <c r="H1937" s="65" t="str">
        <f>IF(Proc[[#This Row],[type]]="LFF (MDG-F)",MID(Proc[[#This Row],[Obj]],13,10),"")</f>
        <v/>
      </c>
      <c r="I1937" s="152"/>
      <c r="J1937" s="65" t="b">
        <f>Proc[[#This Row],[Requested]]=Proc[[#This Row],[CurrentParent]]</f>
        <v>1</v>
      </c>
      <c r="K1937" s="152" t="str">
        <f>IF(Proc[[#This Row],[Author]]="Marcela Urrego",VLOOKUP(LEFT(Proc[[#This Row],[Requested]],1),Table3[#All],2,0),VLOOKUP(Proc[[#This Row],[Author]],Table4[],2,0))</f>
        <v>HC</v>
      </c>
      <c r="L1937" s="91" t="s">
        <v>1970</v>
      </c>
      <c r="M1937" s="61">
        <v>45807.678356481483</v>
      </c>
      <c r="N1937" s="62">
        <v>45810</v>
      </c>
      <c r="O1937" s="62">
        <v>45810</v>
      </c>
      <c r="P1937" s="61" t="str">
        <f ca="1">IF(Proc[[#This Row],[DaysAgeing]]&gt;5,"yep","on track")</f>
        <v>on track</v>
      </c>
      <c r="Q1937" s="2">
        <f ca="1">IF(Proc[[#This Row],[DateClosed]]="",ABS(NETWORKDAYS(Proc[[#This Row],[DateOpened]],TODAY()))-1,ABS(NETWORKDAYS(Proc[[#This Row],[DateOpened]],Proc[[#This Row],[DateClosed]]))-1)</f>
        <v>1</v>
      </c>
      <c r="R1937" s="61" t="s">
        <v>1005</v>
      </c>
      <c r="S1937" s="65"/>
      <c r="T1937" s="153">
        <v>1936</v>
      </c>
    </row>
    <row r="1938" spans="1:20" hidden="1">
      <c r="A1938" s="64" t="s">
        <v>2507</v>
      </c>
      <c r="B1938" s="152" t="str">
        <f>IFERROR(VLOOKUP(Proc[[#This Row],[App]],Table2[],3,0),"open")</f>
        <v>ok</v>
      </c>
      <c r="C1938" s="64" t="s">
        <v>369</v>
      </c>
      <c r="D1938" s="152" t="s">
        <v>2533</v>
      </c>
      <c r="E1938" s="152" t="s">
        <v>2826</v>
      </c>
      <c r="F1938" s="152" t="s">
        <v>2826</v>
      </c>
      <c r="G1938" s="64" t="s">
        <v>400</v>
      </c>
      <c r="H1938" s="65" t="str">
        <f>IF(Proc[[#This Row],[type]]="LFF (MDG-F)",MID(Proc[[#This Row],[Obj]],13,10),"")</f>
        <v/>
      </c>
      <c r="I1938" s="152"/>
      <c r="J1938" s="65" t="b">
        <f>Proc[[#This Row],[Requested]]=Proc[[#This Row],[CurrentParent]]</f>
        <v>1</v>
      </c>
      <c r="K1938" s="152" t="str">
        <f>IF(Proc[[#This Row],[Author]]="Marcela Urrego",VLOOKUP(LEFT(Proc[[#This Row],[Requested]],1),Table3[#All],2,0),VLOOKUP(Proc[[#This Row],[Author]],Table4[],2,0))</f>
        <v>HC</v>
      </c>
      <c r="L1938" s="91" t="s">
        <v>1970</v>
      </c>
      <c r="M1938" s="61">
        <v>45807.678356481483</v>
      </c>
      <c r="N1938" s="62">
        <v>45810</v>
      </c>
      <c r="O1938" s="62">
        <v>45810</v>
      </c>
      <c r="P1938" s="61" t="str">
        <f ca="1">IF(Proc[[#This Row],[DaysAgeing]]&gt;5,"yep","on track")</f>
        <v>on track</v>
      </c>
      <c r="Q1938" s="2">
        <f ca="1">IF(Proc[[#This Row],[DateClosed]]="",ABS(NETWORKDAYS(Proc[[#This Row],[DateOpened]],TODAY()))-1,ABS(NETWORKDAYS(Proc[[#This Row],[DateOpened]],Proc[[#This Row],[DateClosed]]))-1)</f>
        <v>1</v>
      </c>
      <c r="R1938" s="61" t="s">
        <v>1005</v>
      </c>
      <c r="S1938" s="65"/>
      <c r="T1938" s="153">
        <v>1937</v>
      </c>
    </row>
    <row r="1939" spans="1:20" hidden="1">
      <c r="A1939" s="64" t="s">
        <v>2507</v>
      </c>
      <c r="B1939" s="152" t="str">
        <f>IFERROR(VLOOKUP(Proc[[#This Row],[App]],Table2[],3,0),"open")</f>
        <v>ok</v>
      </c>
      <c r="C1939" s="64" t="s">
        <v>369</v>
      </c>
      <c r="D1939" s="152" t="s">
        <v>2534</v>
      </c>
      <c r="E1939" s="152" t="s">
        <v>2826</v>
      </c>
      <c r="F1939" s="152" t="s">
        <v>2826</v>
      </c>
      <c r="G1939" s="64" t="s">
        <v>400</v>
      </c>
      <c r="H1939" s="65" t="str">
        <f>IF(Proc[[#This Row],[type]]="LFF (MDG-F)",MID(Proc[[#This Row],[Obj]],13,10),"")</f>
        <v/>
      </c>
      <c r="I1939" s="152"/>
      <c r="J1939" s="65" t="b">
        <f>Proc[[#This Row],[Requested]]=Proc[[#This Row],[CurrentParent]]</f>
        <v>1</v>
      </c>
      <c r="K1939" s="152" t="str">
        <f>IF(Proc[[#This Row],[Author]]="Marcela Urrego",VLOOKUP(LEFT(Proc[[#This Row],[Requested]],1),Table3[#All],2,0),VLOOKUP(Proc[[#This Row],[Author]],Table4[],2,0))</f>
        <v>HC</v>
      </c>
      <c r="L1939" s="91" t="s">
        <v>1970</v>
      </c>
      <c r="M1939" s="61">
        <v>45807.678356481483</v>
      </c>
      <c r="N1939" s="62">
        <v>45810</v>
      </c>
      <c r="O1939" s="62">
        <v>45810</v>
      </c>
      <c r="P1939" s="61" t="str">
        <f ca="1">IF(Proc[[#This Row],[DaysAgeing]]&gt;5,"yep","on track")</f>
        <v>on track</v>
      </c>
      <c r="Q1939" s="2">
        <f ca="1">IF(Proc[[#This Row],[DateClosed]]="",ABS(NETWORKDAYS(Proc[[#This Row],[DateOpened]],TODAY()))-1,ABS(NETWORKDAYS(Proc[[#This Row],[DateOpened]],Proc[[#This Row],[DateClosed]]))-1)</f>
        <v>1</v>
      </c>
      <c r="R1939" s="61" t="s">
        <v>1005</v>
      </c>
      <c r="S1939" s="65"/>
      <c r="T1939" s="153">
        <v>1938</v>
      </c>
    </row>
    <row r="1940" spans="1:20" hidden="1">
      <c r="A1940" s="64" t="s">
        <v>2507</v>
      </c>
      <c r="B1940" s="152" t="str">
        <f>IFERROR(VLOOKUP(Proc[[#This Row],[App]],Table2[],3,0),"open")</f>
        <v>ok</v>
      </c>
      <c r="C1940" s="64" t="s">
        <v>369</v>
      </c>
      <c r="D1940" s="152" t="s">
        <v>2535</v>
      </c>
      <c r="E1940" s="152" t="s">
        <v>2826</v>
      </c>
      <c r="F1940" s="152" t="s">
        <v>2826</v>
      </c>
      <c r="G1940" s="64" t="s">
        <v>400</v>
      </c>
      <c r="H1940" s="65" t="str">
        <f>IF(Proc[[#This Row],[type]]="LFF (MDG-F)",MID(Proc[[#This Row],[Obj]],13,10),"")</f>
        <v/>
      </c>
      <c r="I1940" s="152"/>
      <c r="J1940" s="65" t="b">
        <f>Proc[[#This Row],[Requested]]=Proc[[#This Row],[CurrentParent]]</f>
        <v>1</v>
      </c>
      <c r="K1940" s="152" t="str">
        <f>IF(Proc[[#This Row],[Author]]="Marcela Urrego",VLOOKUP(LEFT(Proc[[#This Row],[Requested]],1),Table3[#All],2,0),VLOOKUP(Proc[[#This Row],[Author]],Table4[],2,0))</f>
        <v>HC</v>
      </c>
      <c r="L1940" s="91" t="s">
        <v>1970</v>
      </c>
      <c r="M1940" s="61">
        <v>45807.678356481483</v>
      </c>
      <c r="N1940" s="62">
        <v>45810</v>
      </c>
      <c r="O1940" s="62">
        <v>45810</v>
      </c>
      <c r="P1940" s="61" t="str">
        <f ca="1">IF(Proc[[#This Row],[DaysAgeing]]&gt;5,"yep","on track")</f>
        <v>on track</v>
      </c>
      <c r="Q1940" s="2">
        <f ca="1">IF(Proc[[#This Row],[DateClosed]]="",ABS(NETWORKDAYS(Proc[[#This Row],[DateOpened]],TODAY()))-1,ABS(NETWORKDAYS(Proc[[#This Row],[DateOpened]],Proc[[#This Row],[DateClosed]]))-1)</f>
        <v>1</v>
      </c>
      <c r="R1940" s="61" t="s">
        <v>1005</v>
      </c>
      <c r="S1940" s="65"/>
      <c r="T1940" s="153">
        <v>1939</v>
      </c>
    </row>
    <row r="1941" spans="1:20" hidden="1">
      <c r="A1941" s="64" t="s">
        <v>2507</v>
      </c>
      <c r="B1941" s="152" t="str">
        <f>IFERROR(VLOOKUP(Proc[[#This Row],[App]],Table2[],3,0),"open")</f>
        <v>ok</v>
      </c>
      <c r="C1941" s="64" t="s">
        <v>369</v>
      </c>
      <c r="D1941" s="152" t="s">
        <v>2536</v>
      </c>
      <c r="E1941" s="152" t="s">
        <v>2826</v>
      </c>
      <c r="F1941" s="152" t="s">
        <v>2826</v>
      </c>
      <c r="G1941" s="64" t="s">
        <v>400</v>
      </c>
      <c r="H1941" s="65" t="str">
        <f>IF(Proc[[#This Row],[type]]="LFF (MDG-F)",MID(Proc[[#This Row],[Obj]],13,10),"")</f>
        <v/>
      </c>
      <c r="I1941" s="152"/>
      <c r="J1941" s="65" t="b">
        <f>Proc[[#This Row],[Requested]]=Proc[[#This Row],[CurrentParent]]</f>
        <v>1</v>
      </c>
      <c r="K1941" s="152" t="str">
        <f>IF(Proc[[#This Row],[Author]]="Marcela Urrego",VLOOKUP(LEFT(Proc[[#This Row],[Requested]],1),Table3[#All],2,0),VLOOKUP(Proc[[#This Row],[Author]],Table4[],2,0))</f>
        <v>HC</v>
      </c>
      <c r="L1941" s="91" t="s">
        <v>1970</v>
      </c>
      <c r="M1941" s="61">
        <v>45807.678356481483</v>
      </c>
      <c r="N1941" s="62">
        <v>45810</v>
      </c>
      <c r="O1941" s="62">
        <v>45810</v>
      </c>
      <c r="P1941" s="61" t="str">
        <f ca="1">IF(Proc[[#This Row],[DaysAgeing]]&gt;5,"yep","on track")</f>
        <v>on track</v>
      </c>
      <c r="Q1941" s="2">
        <f ca="1">IF(Proc[[#This Row],[DateClosed]]="",ABS(NETWORKDAYS(Proc[[#This Row],[DateOpened]],TODAY()))-1,ABS(NETWORKDAYS(Proc[[#This Row],[DateOpened]],Proc[[#This Row],[DateClosed]]))-1)</f>
        <v>1</v>
      </c>
      <c r="R1941" s="61" t="s">
        <v>1005</v>
      </c>
      <c r="S1941" s="65"/>
      <c r="T1941" s="153">
        <v>1940</v>
      </c>
    </row>
    <row r="1942" spans="1:20" hidden="1">
      <c r="A1942" s="64" t="s">
        <v>2507</v>
      </c>
      <c r="B1942" s="152" t="str">
        <f>IFERROR(VLOOKUP(Proc[[#This Row],[App]],Table2[],3,0),"open")</f>
        <v>ok</v>
      </c>
      <c r="C1942" s="64" t="s">
        <v>369</v>
      </c>
      <c r="D1942" s="152" t="s">
        <v>2537</v>
      </c>
      <c r="E1942" s="152" t="s">
        <v>2826</v>
      </c>
      <c r="F1942" s="85" t="s">
        <v>2826</v>
      </c>
      <c r="G1942" s="64" t="s">
        <v>400</v>
      </c>
      <c r="H1942" s="65" t="str">
        <f>IF(Proc[[#This Row],[type]]="LFF (MDG-F)",MID(Proc[[#This Row],[Obj]],13,10),"")</f>
        <v/>
      </c>
      <c r="I1942" s="152"/>
      <c r="J1942" s="65" t="b">
        <f>Proc[[#This Row],[Requested]]=Proc[[#This Row],[CurrentParent]]</f>
        <v>1</v>
      </c>
      <c r="K1942" s="152" t="str">
        <f>IF(Proc[[#This Row],[Author]]="Marcela Urrego",VLOOKUP(LEFT(Proc[[#This Row],[Requested]],1),Table3[#All],2,0),VLOOKUP(Proc[[#This Row],[Author]],Table4[],2,0))</f>
        <v>HC</v>
      </c>
      <c r="L1942" s="91" t="s">
        <v>1970</v>
      </c>
      <c r="M1942" s="61">
        <v>45807.678356481483</v>
      </c>
      <c r="N1942" s="62">
        <v>45810</v>
      </c>
      <c r="O1942" s="62">
        <v>45810</v>
      </c>
      <c r="P1942" s="61" t="str">
        <f ca="1">IF(Proc[[#This Row],[DaysAgeing]]&gt;5,"yep","on track")</f>
        <v>on track</v>
      </c>
      <c r="Q1942" s="2">
        <f ca="1">IF(Proc[[#This Row],[DateClosed]]="",ABS(NETWORKDAYS(Proc[[#This Row],[DateOpened]],TODAY()))-1,ABS(NETWORKDAYS(Proc[[#This Row],[DateOpened]],Proc[[#This Row],[DateClosed]]))-1)</f>
        <v>1</v>
      </c>
      <c r="R1942" s="61" t="s">
        <v>1005</v>
      </c>
      <c r="S1942" s="65"/>
      <c r="T1942" s="153">
        <v>1941</v>
      </c>
    </row>
    <row r="1943" spans="1:20" hidden="1">
      <c r="A1943" s="64" t="s">
        <v>2507</v>
      </c>
      <c r="B1943" s="152" t="str">
        <f>IFERROR(VLOOKUP(Proc[[#This Row],[App]],Table2[],3,0),"open")</f>
        <v>ok</v>
      </c>
      <c r="C1943" s="64" t="s">
        <v>369</v>
      </c>
      <c r="D1943" s="152" t="s">
        <v>2538</v>
      </c>
      <c r="E1943" s="152" t="s">
        <v>2826</v>
      </c>
      <c r="F1943" s="152" t="s">
        <v>2826</v>
      </c>
      <c r="G1943" s="64" t="s">
        <v>400</v>
      </c>
      <c r="H1943" s="65" t="str">
        <f>IF(Proc[[#This Row],[type]]="LFF (MDG-F)",MID(Proc[[#This Row],[Obj]],13,10),"")</f>
        <v/>
      </c>
      <c r="I1943" s="152"/>
      <c r="J1943" s="65" t="b">
        <f>Proc[[#This Row],[Requested]]=Proc[[#This Row],[CurrentParent]]</f>
        <v>1</v>
      </c>
      <c r="K1943" s="152" t="str">
        <f>IF(Proc[[#This Row],[Author]]="Marcela Urrego",VLOOKUP(LEFT(Proc[[#This Row],[Requested]],1),Table3[#All],2,0),VLOOKUP(Proc[[#This Row],[Author]],Table4[],2,0))</f>
        <v>HC</v>
      </c>
      <c r="L1943" s="91" t="s">
        <v>1970</v>
      </c>
      <c r="M1943" s="61">
        <v>45807.678356481483</v>
      </c>
      <c r="N1943" s="62">
        <v>45810</v>
      </c>
      <c r="O1943" s="62">
        <v>45810</v>
      </c>
      <c r="P1943" s="61" t="str">
        <f ca="1">IF(Proc[[#This Row],[DaysAgeing]]&gt;5,"yep","on track")</f>
        <v>on track</v>
      </c>
      <c r="Q1943" s="2">
        <f ca="1">IF(Proc[[#This Row],[DateClosed]]="",ABS(NETWORKDAYS(Proc[[#This Row],[DateOpened]],TODAY()))-1,ABS(NETWORKDAYS(Proc[[#This Row],[DateOpened]],Proc[[#This Row],[DateClosed]]))-1)</f>
        <v>1</v>
      </c>
      <c r="R1943" s="61" t="s">
        <v>1005</v>
      </c>
      <c r="S1943" s="65"/>
      <c r="T1943" s="153">
        <v>1942</v>
      </c>
    </row>
    <row r="1944" spans="1:20" hidden="1">
      <c r="A1944" s="64" t="s">
        <v>2507</v>
      </c>
      <c r="B1944" s="152" t="str">
        <f>IFERROR(VLOOKUP(Proc[[#This Row],[App]],Table2[],3,0),"open")</f>
        <v>ok</v>
      </c>
      <c r="C1944" s="64" t="s">
        <v>369</v>
      </c>
      <c r="D1944" s="152" t="s">
        <v>2539</v>
      </c>
      <c r="E1944" s="152" t="s">
        <v>2826</v>
      </c>
      <c r="F1944" s="85" t="s">
        <v>2826</v>
      </c>
      <c r="G1944" s="64" t="s">
        <v>400</v>
      </c>
      <c r="H1944" s="65" t="str">
        <f>IF(Proc[[#This Row],[type]]="LFF (MDG-F)",MID(Proc[[#This Row],[Obj]],13,10),"")</f>
        <v/>
      </c>
      <c r="I1944" s="152"/>
      <c r="J1944" s="65" t="b">
        <f>Proc[[#This Row],[Requested]]=Proc[[#This Row],[CurrentParent]]</f>
        <v>1</v>
      </c>
      <c r="K1944" s="152" t="str">
        <f>IF(Proc[[#This Row],[Author]]="Marcela Urrego",VLOOKUP(LEFT(Proc[[#This Row],[Requested]],1),Table3[#All],2,0),VLOOKUP(Proc[[#This Row],[Author]],Table4[],2,0))</f>
        <v>HC</v>
      </c>
      <c r="L1944" s="91" t="s">
        <v>1970</v>
      </c>
      <c r="M1944" s="61">
        <v>45807.678356481483</v>
      </c>
      <c r="N1944" s="62">
        <v>45810</v>
      </c>
      <c r="O1944" s="62">
        <v>45810</v>
      </c>
      <c r="P1944" s="61" t="str">
        <f ca="1">IF(Proc[[#This Row],[DaysAgeing]]&gt;5,"yep","on track")</f>
        <v>on track</v>
      </c>
      <c r="Q1944" s="2">
        <f ca="1">IF(Proc[[#This Row],[DateClosed]]="",ABS(NETWORKDAYS(Proc[[#This Row],[DateOpened]],TODAY()))-1,ABS(NETWORKDAYS(Proc[[#This Row],[DateOpened]],Proc[[#This Row],[DateClosed]]))-1)</f>
        <v>1</v>
      </c>
      <c r="R1944" s="61" t="s">
        <v>1005</v>
      </c>
      <c r="S1944" s="65"/>
      <c r="T1944" s="153">
        <v>1943</v>
      </c>
    </row>
    <row r="1945" spans="1:20" hidden="1">
      <c r="A1945" s="64" t="s">
        <v>2507</v>
      </c>
      <c r="B1945" s="152" t="str">
        <f>IFERROR(VLOOKUP(Proc[[#This Row],[App]],Table2[],3,0),"open")</f>
        <v>ok</v>
      </c>
      <c r="C1945" s="64" t="s">
        <v>369</v>
      </c>
      <c r="D1945" s="152" t="s">
        <v>2540</v>
      </c>
      <c r="E1945" s="152" t="s">
        <v>2826</v>
      </c>
      <c r="F1945" s="152" t="s">
        <v>2826</v>
      </c>
      <c r="G1945" s="64" t="s">
        <v>400</v>
      </c>
      <c r="H1945" s="65" t="str">
        <f>IF(Proc[[#This Row],[type]]="LFF (MDG-F)",MID(Proc[[#This Row],[Obj]],13,10),"")</f>
        <v/>
      </c>
      <c r="I1945" s="152"/>
      <c r="J1945" s="65" t="b">
        <f>Proc[[#This Row],[Requested]]=Proc[[#This Row],[CurrentParent]]</f>
        <v>1</v>
      </c>
      <c r="K1945" s="152" t="str">
        <f>IF(Proc[[#This Row],[Author]]="Marcela Urrego",VLOOKUP(LEFT(Proc[[#This Row],[Requested]],1),Table3[#All],2,0),VLOOKUP(Proc[[#This Row],[Author]],Table4[],2,0))</f>
        <v>HC</v>
      </c>
      <c r="L1945" s="91" t="s">
        <v>1970</v>
      </c>
      <c r="M1945" s="61">
        <v>45807.678356481483</v>
      </c>
      <c r="N1945" s="62">
        <v>45810</v>
      </c>
      <c r="O1945" s="62">
        <v>45810</v>
      </c>
      <c r="P1945" s="61" t="str">
        <f ca="1">IF(Proc[[#This Row],[DaysAgeing]]&gt;5,"yep","on track")</f>
        <v>on track</v>
      </c>
      <c r="Q1945" s="2">
        <f ca="1">IF(Proc[[#This Row],[DateClosed]]="",ABS(NETWORKDAYS(Proc[[#This Row],[DateOpened]],TODAY()))-1,ABS(NETWORKDAYS(Proc[[#This Row],[DateOpened]],Proc[[#This Row],[DateClosed]]))-1)</f>
        <v>1</v>
      </c>
      <c r="R1945" s="61" t="s">
        <v>1005</v>
      </c>
      <c r="S1945" s="65"/>
      <c r="T1945" s="153">
        <v>1944</v>
      </c>
    </row>
    <row r="1946" spans="1:20" hidden="1">
      <c r="A1946" s="64" t="s">
        <v>2507</v>
      </c>
      <c r="B1946" s="152" t="str">
        <f>IFERROR(VLOOKUP(Proc[[#This Row],[App]],Table2[],3,0),"open")</f>
        <v>ok</v>
      </c>
      <c r="C1946" s="64" t="s">
        <v>369</v>
      </c>
      <c r="D1946" s="152" t="s">
        <v>2541</v>
      </c>
      <c r="E1946" s="152" t="s">
        <v>2826</v>
      </c>
      <c r="F1946" s="152" t="s">
        <v>2826</v>
      </c>
      <c r="G1946" s="64" t="s">
        <v>400</v>
      </c>
      <c r="H1946" s="65" t="str">
        <f>IF(Proc[[#This Row],[type]]="LFF (MDG-F)",MID(Proc[[#This Row],[Obj]],13,10),"")</f>
        <v/>
      </c>
      <c r="I1946" s="152"/>
      <c r="J1946" s="65" t="b">
        <f>Proc[[#This Row],[Requested]]=Proc[[#This Row],[CurrentParent]]</f>
        <v>1</v>
      </c>
      <c r="K1946" s="152" t="str">
        <f>IF(Proc[[#This Row],[Author]]="Marcela Urrego",VLOOKUP(LEFT(Proc[[#This Row],[Requested]],1),Table3[#All],2,0),VLOOKUP(Proc[[#This Row],[Author]],Table4[],2,0))</f>
        <v>HC</v>
      </c>
      <c r="L1946" s="91" t="s">
        <v>1970</v>
      </c>
      <c r="M1946" s="61">
        <v>45807.678356481483</v>
      </c>
      <c r="N1946" s="62">
        <v>45810</v>
      </c>
      <c r="O1946" s="62">
        <v>45810</v>
      </c>
      <c r="P1946" s="61" t="str">
        <f ca="1">IF(Proc[[#This Row],[DaysAgeing]]&gt;5,"yep","on track")</f>
        <v>on track</v>
      </c>
      <c r="Q1946" s="2">
        <f ca="1">IF(Proc[[#This Row],[DateClosed]]="",ABS(NETWORKDAYS(Proc[[#This Row],[DateOpened]],TODAY()))-1,ABS(NETWORKDAYS(Proc[[#This Row],[DateOpened]],Proc[[#This Row],[DateClosed]]))-1)</f>
        <v>1</v>
      </c>
      <c r="R1946" s="61" t="s">
        <v>1005</v>
      </c>
      <c r="S1946" s="65"/>
      <c r="T1946" s="153">
        <v>1945</v>
      </c>
    </row>
    <row r="1947" spans="1:20" hidden="1">
      <c r="A1947" s="64" t="s">
        <v>2507</v>
      </c>
      <c r="B1947" s="152" t="str">
        <f>IFERROR(VLOOKUP(Proc[[#This Row],[App]],Table2[],3,0),"open")</f>
        <v>ok</v>
      </c>
      <c r="C1947" s="64" t="s">
        <v>369</v>
      </c>
      <c r="D1947" s="152" t="s">
        <v>2542</v>
      </c>
      <c r="E1947" s="152" t="s">
        <v>2826</v>
      </c>
      <c r="F1947" s="152" t="s">
        <v>2826</v>
      </c>
      <c r="G1947" s="64" t="s">
        <v>400</v>
      </c>
      <c r="H1947" s="65" t="str">
        <f>IF(Proc[[#This Row],[type]]="LFF (MDG-F)",MID(Proc[[#This Row],[Obj]],13,10),"")</f>
        <v/>
      </c>
      <c r="I1947" s="152"/>
      <c r="J1947" s="65" t="b">
        <f>Proc[[#This Row],[Requested]]=Proc[[#This Row],[CurrentParent]]</f>
        <v>1</v>
      </c>
      <c r="K1947" s="152" t="str">
        <f>IF(Proc[[#This Row],[Author]]="Marcela Urrego",VLOOKUP(LEFT(Proc[[#This Row],[Requested]],1),Table3[#All],2,0),VLOOKUP(Proc[[#This Row],[Author]],Table4[],2,0))</f>
        <v>HC</v>
      </c>
      <c r="L1947" s="91" t="s">
        <v>1970</v>
      </c>
      <c r="M1947" s="61">
        <v>45807.678356481483</v>
      </c>
      <c r="N1947" s="62">
        <v>45810</v>
      </c>
      <c r="O1947" s="62">
        <v>45810</v>
      </c>
      <c r="P1947" s="61" t="str">
        <f ca="1">IF(Proc[[#This Row],[DaysAgeing]]&gt;5,"yep","on track")</f>
        <v>on track</v>
      </c>
      <c r="Q1947" s="2">
        <f ca="1">IF(Proc[[#This Row],[DateClosed]]="",ABS(NETWORKDAYS(Proc[[#This Row],[DateOpened]],TODAY()))-1,ABS(NETWORKDAYS(Proc[[#This Row],[DateOpened]],Proc[[#This Row],[DateClosed]]))-1)</f>
        <v>1</v>
      </c>
      <c r="R1947" s="61" t="s">
        <v>1005</v>
      </c>
      <c r="S1947" s="65"/>
      <c r="T1947" s="153">
        <v>1946</v>
      </c>
    </row>
    <row r="1948" spans="1:20" hidden="1">
      <c r="A1948" s="64" t="s">
        <v>2507</v>
      </c>
      <c r="B1948" s="152" t="str">
        <f>IFERROR(VLOOKUP(Proc[[#This Row],[App]],Table2[],3,0),"open")</f>
        <v>ok</v>
      </c>
      <c r="C1948" s="64" t="s">
        <v>369</v>
      </c>
      <c r="D1948" s="152" t="s">
        <v>2543</v>
      </c>
      <c r="E1948" s="152" t="s">
        <v>2826</v>
      </c>
      <c r="F1948" s="152" t="s">
        <v>2826</v>
      </c>
      <c r="G1948" s="64" t="s">
        <v>400</v>
      </c>
      <c r="H1948" s="65" t="str">
        <f>IF(Proc[[#This Row],[type]]="LFF (MDG-F)",MID(Proc[[#This Row],[Obj]],13,10),"")</f>
        <v/>
      </c>
      <c r="I1948" s="152"/>
      <c r="J1948" s="65" t="b">
        <f>Proc[[#This Row],[Requested]]=Proc[[#This Row],[CurrentParent]]</f>
        <v>1</v>
      </c>
      <c r="K1948" s="152" t="str">
        <f>IF(Proc[[#This Row],[Author]]="Marcela Urrego",VLOOKUP(LEFT(Proc[[#This Row],[Requested]],1),Table3[#All],2,0),VLOOKUP(Proc[[#This Row],[Author]],Table4[],2,0))</f>
        <v>HC</v>
      </c>
      <c r="L1948" s="91" t="s">
        <v>1970</v>
      </c>
      <c r="M1948" s="61">
        <v>45807.678356481483</v>
      </c>
      <c r="N1948" s="62">
        <v>45810</v>
      </c>
      <c r="O1948" s="62">
        <v>45810</v>
      </c>
      <c r="P1948" s="61" t="str">
        <f ca="1">IF(Proc[[#This Row],[DaysAgeing]]&gt;5,"yep","on track")</f>
        <v>on track</v>
      </c>
      <c r="Q1948" s="2">
        <f ca="1">IF(Proc[[#This Row],[DateClosed]]="",ABS(NETWORKDAYS(Proc[[#This Row],[DateOpened]],TODAY()))-1,ABS(NETWORKDAYS(Proc[[#This Row],[DateOpened]],Proc[[#This Row],[DateClosed]]))-1)</f>
        <v>1</v>
      </c>
      <c r="R1948" s="61" t="s">
        <v>1005</v>
      </c>
      <c r="S1948" s="65"/>
      <c r="T1948" s="153">
        <v>1947</v>
      </c>
    </row>
    <row r="1949" spans="1:20" hidden="1">
      <c r="A1949" s="64" t="s">
        <v>2507</v>
      </c>
      <c r="B1949" s="152" t="str">
        <f>IFERROR(VLOOKUP(Proc[[#This Row],[App]],Table2[],3,0),"open")</f>
        <v>ok</v>
      </c>
      <c r="C1949" s="64" t="s">
        <v>369</v>
      </c>
      <c r="D1949" s="152" t="s">
        <v>2544</v>
      </c>
      <c r="E1949" s="152" t="s">
        <v>2826</v>
      </c>
      <c r="F1949" s="152" t="s">
        <v>2826</v>
      </c>
      <c r="G1949" s="64" t="s">
        <v>400</v>
      </c>
      <c r="H1949" s="65" t="str">
        <f>IF(Proc[[#This Row],[type]]="LFF (MDG-F)",MID(Proc[[#This Row],[Obj]],13,10),"")</f>
        <v/>
      </c>
      <c r="I1949" s="152"/>
      <c r="J1949" s="65" t="b">
        <f>Proc[[#This Row],[Requested]]=Proc[[#This Row],[CurrentParent]]</f>
        <v>1</v>
      </c>
      <c r="K1949" s="152" t="str">
        <f>IF(Proc[[#This Row],[Author]]="Marcela Urrego",VLOOKUP(LEFT(Proc[[#This Row],[Requested]],1),Table3[#All],2,0),VLOOKUP(Proc[[#This Row],[Author]],Table4[],2,0))</f>
        <v>HC</v>
      </c>
      <c r="L1949" s="91" t="s">
        <v>1970</v>
      </c>
      <c r="M1949" s="61">
        <v>45807.678356481483</v>
      </c>
      <c r="N1949" s="62">
        <v>45810</v>
      </c>
      <c r="O1949" s="62">
        <v>45810</v>
      </c>
      <c r="P1949" s="61" t="str">
        <f ca="1">IF(Proc[[#This Row],[DaysAgeing]]&gt;5,"yep","on track")</f>
        <v>on track</v>
      </c>
      <c r="Q1949" s="2">
        <f ca="1">IF(Proc[[#This Row],[DateClosed]]="",ABS(NETWORKDAYS(Proc[[#This Row],[DateOpened]],TODAY()))-1,ABS(NETWORKDAYS(Proc[[#This Row],[DateOpened]],Proc[[#This Row],[DateClosed]]))-1)</f>
        <v>1</v>
      </c>
      <c r="R1949" s="61" t="s">
        <v>1005</v>
      </c>
      <c r="S1949" s="65"/>
      <c r="T1949" s="153">
        <v>1948</v>
      </c>
    </row>
    <row r="1950" spans="1:20" hidden="1">
      <c r="A1950" s="64" t="s">
        <v>2507</v>
      </c>
      <c r="B1950" s="152" t="str">
        <f>IFERROR(VLOOKUP(Proc[[#This Row],[App]],Table2[],3,0),"open")</f>
        <v>ok</v>
      </c>
      <c r="C1950" s="64" t="s">
        <v>369</v>
      </c>
      <c r="D1950" s="152" t="s">
        <v>2545</v>
      </c>
      <c r="E1950" s="152" t="s">
        <v>2826</v>
      </c>
      <c r="F1950" s="152" t="s">
        <v>2826</v>
      </c>
      <c r="G1950" s="64" t="s">
        <v>400</v>
      </c>
      <c r="H1950" s="65" t="str">
        <f>IF(Proc[[#This Row],[type]]="LFF (MDG-F)",MID(Proc[[#This Row],[Obj]],13,10),"")</f>
        <v/>
      </c>
      <c r="I1950" s="152"/>
      <c r="J1950" s="65" t="b">
        <f>Proc[[#This Row],[Requested]]=Proc[[#This Row],[CurrentParent]]</f>
        <v>1</v>
      </c>
      <c r="K1950" s="152" t="str">
        <f>IF(Proc[[#This Row],[Author]]="Marcela Urrego",VLOOKUP(LEFT(Proc[[#This Row],[Requested]],1),Table3[#All],2,0),VLOOKUP(Proc[[#This Row],[Author]],Table4[],2,0))</f>
        <v>HC</v>
      </c>
      <c r="L1950" s="91" t="s">
        <v>1970</v>
      </c>
      <c r="M1950" s="61">
        <v>45807.678356481483</v>
      </c>
      <c r="N1950" s="62">
        <v>45810</v>
      </c>
      <c r="O1950" s="62">
        <v>45810</v>
      </c>
      <c r="P1950" s="61" t="str">
        <f ca="1">IF(Proc[[#This Row],[DaysAgeing]]&gt;5,"yep","on track")</f>
        <v>on track</v>
      </c>
      <c r="Q1950" s="2">
        <f ca="1">IF(Proc[[#This Row],[DateClosed]]="",ABS(NETWORKDAYS(Proc[[#This Row],[DateOpened]],TODAY()))-1,ABS(NETWORKDAYS(Proc[[#This Row],[DateOpened]],Proc[[#This Row],[DateClosed]]))-1)</f>
        <v>1</v>
      </c>
      <c r="R1950" s="61" t="s">
        <v>1005</v>
      </c>
      <c r="S1950" s="65"/>
      <c r="T1950" s="153">
        <v>1949</v>
      </c>
    </row>
    <row r="1951" spans="1:20" hidden="1">
      <c r="A1951" s="64" t="s">
        <v>2507</v>
      </c>
      <c r="B1951" s="152" t="str">
        <f>IFERROR(VLOOKUP(Proc[[#This Row],[App]],Table2[],3,0),"open")</f>
        <v>ok</v>
      </c>
      <c r="C1951" s="64" t="s">
        <v>369</v>
      </c>
      <c r="D1951" s="152" t="s">
        <v>2546</v>
      </c>
      <c r="E1951" s="152" t="s">
        <v>2826</v>
      </c>
      <c r="F1951" s="152" t="s">
        <v>2826</v>
      </c>
      <c r="G1951" s="64" t="s">
        <v>400</v>
      </c>
      <c r="H1951" s="65" t="str">
        <f>IF(Proc[[#This Row],[type]]="LFF (MDG-F)",MID(Proc[[#This Row],[Obj]],13,10),"")</f>
        <v/>
      </c>
      <c r="I1951" s="152"/>
      <c r="J1951" s="65" t="b">
        <f>Proc[[#This Row],[Requested]]=Proc[[#This Row],[CurrentParent]]</f>
        <v>1</v>
      </c>
      <c r="K1951" s="152" t="str">
        <f>IF(Proc[[#This Row],[Author]]="Marcela Urrego",VLOOKUP(LEFT(Proc[[#This Row],[Requested]],1),Table3[#All],2,0),VLOOKUP(Proc[[#This Row],[Author]],Table4[],2,0))</f>
        <v>HC</v>
      </c>
      <c r="L1951" s="91" t="s">
        <v>1970</v>
      </c>
      <c r="M1951" s="61">
        <v>45807.678356481483</v>
      </c>
      <c r="N1951" s="62">
        <v>45810</v>
      </c>
      <c r="O1951" s="62">
        <v>45810</v>
      </c>
      <c r="P1951" s="61" t="str">
        <f ca="1">IF(Proc[[#This Row],[DaysAgeing]]&gt;5,"yep","on track")</f>
        <v>on track</v>
      </c>
      <c r="Q1951" s="2">
        <f ca="1">IF(Proc[[#This Row],[DateClosed]]="",ABS(NETWORKDAYS(Proc[[#This Row],[DateOpened]],TODAY()))-1,ABS(NETWORKDAYS(Proc[[#This Row],[DateOpened]],Proc[[#This Row],[DateClosed]]))-1)</f>
        <v>1</v>
      </c>
      <c r="R1951" s="61" t="s">
        <v>1005</v>
      </c>
      <c r="S1951" s="65"/>
      <c r="T1951" s="153">
        <v>1950</v>
      </c>
    </row>
    <row r="1952" spans="1:20" hidden="1">
      <c r="A1952" s="64" t="s">
        <v>2507</v>
      </c>
      <c r="B1952" s="152" t="str">
        <f>IFERROR(VLOOKUP(Proc[[#This Row],[App]],Table2[],3,0),"open")</f>
        <v>ok</v>
      </c>
      <c r="C1952" s="64" t="s">
        <v>369</v>
      </c>
      <c r="D1952" s="152" t="s">
        <v>2547</v>
      </c>
      <c r="E1952" s="152" t="s">
        <v>2826</v>
      </c>
      <c r="F1952" s="152" t="s">
        <v>2826</v>
      </c>
      <c r="G1952" s="64" t="s">
        <v>400</v>
      </c>
      <c r="H1952" s="65" t="str">
        <f>IF(Proc[[#This Row],[type]]="LFF (MDG-F)",MID(Proc[[#This Row],[Obj]],13,10),"")</f>
        <v/>
      </c>
      <c r="I1952" s="152"/>
      <c r="J1952" s="65" t="b">
        <f>Proc[[#This Row],[Requested]]=Proc[[#This Row],[CurrentParent]]</f>
        <v>1</v>
      </c>
      <c r="K1952" s="152" t="str">
        <f>IF(Proc[[#This Row],[Author]]="Marcela Urrego",VLOOKUP(LEFT(Proc[[#This Row],[Requested]],1),Table3[#All],2,0),VLOOKUP(Proc[[#This Row],[Author]],Table4[],2,0))</f>
        <v>HC</v>
      </c>
      <c r="L1952" s="91" t="s">
        <v>1970</v>
      </c>
      <c r="M1952" s="61">
        <v>45807.678356481483</v>
      </c>
      <c r="N1952" s="62">
        <v>45810</v>
      </c>
      <c r="O1952" s="62">
        <v>45810</v>
      </c>
      <c r="P1952" s="61" t="str">
        <f ca="1">IF(Proc[[#This Row],[DaysAgeing]]&gt;5,"yep","on track")</f>
        <v>on track</v>
      </c>
      <c r="Q1952" s="2">
        <f ca="1">IF(Proc[[#This Row],[DateClosed]]="",ABS(NETWORKDAYS(Proc[[#This Row],[DateOpened]],TODAY()))-1,ABS(NETWORKDAYS(Proc[[#This Row],[DateOpened]],Proc[[#This Row],[DateClosed]]))-1)</f>
        <v>1</v>
      </c>
      <c r="R1952" s="61" t="s">
        <v>1005</v>
      </c>
      <c r="S1952" s="65"/>
      <c r="T1952" s="153">
        <v>1951</v>
      </c>
    </row>
    <row r="1953" spans="1:20" hidden="1">
      <c r="A1953" s="64" t="s">
        <v>2507</v>
      </c>
      <c r="B1953" s="152" t="str">
        <f>IFERROR(VLOOKUP(Proc[[#This Row],[App]],Table2[],3,0),"open")</f>
        <v>ok</v>
      </c>
      <c r="C1953" s="64" t="s">
        <v>369</v>
      </c>
      <c r="D1953" s="152" t="s">
        <v>2548</v>
      </c>
      <c r="E1953" s="152" t="s">
        <v>2826</v>
      </c>
      <c r="F1953" s="152" t="s">
        <v>2826</v>
      </c>
      <c r="G1953" s="64" t="s">
        <v>400</v>
      </c>
      <c r="H1953" s="65" t="str">
        <f>IF(Proc[[#This Row],[type]]="LFF (MDG-F)",MID(Proc[[#This Row],[Obj]],13,10),"")</f>
        <v/>
      </c>
      <c r="I1953" s="152"/>
      <c r="J1953" s="65" t="b">
        <f>Proc[[#This Row],[Requested]]=Proc[[#This Row],[CurrentParent]]</f>
        <v>1</v>
      </c>
      <c r="K1953" s="152" t="str">
        <f>IF(Proc[[#This Row],[Author]]="Marcela Urrego",VLOOKUP(LEFT(Proc[[#This Row],[Requested]],1),Table3[#All],2,0),VLOOKUP(Proc[[#This Row],[Author]],Table4[],2,0))</f>
        <v>HC</v>
      </c>
      <c r="L1953" s="91" t="s">
        <v>1970</v>
      </c>
      <c r="M1953" s="61">
        <v>45807.678356481483</v>
      </c>
      <c r="N1953" s="62">
        <v>45810</v>
      </c>
      <c r="O1953" s="62">
        <v>45810</v>
      </c>
      <c r="P1953" s="61" t="str">
        <f ca="1">IF(Proc[[#This Row],[DaysAgeing]]&gt;5,"yep","on track")</f>
        <v>on track</v>
      </c>
      <c r="Q1953" s="2">
        <f ca="1">IF(Proc[[#This Row],[DateClosed]]="",ABS(NETWORKDAYS(Proc[[#This Row],[DateOpened]],TODAY()))-1,ABS(NETWORKDAYS(Proc[[#This Row],[DateOpened]],Proc[[#This Row],[DateClosed]]))-1)</f>
        <v>1</v>
      </c>
      <c r="R1953" s="61" t="s">
        <v>1005</v>
      </c>
      <c r="S1953" s="65"/>
      <c r="T1953" s="153">
        <v>1952</v>
      </c>
    </row>
    <row r="1954" spans="1:20" hidden="1">
      <c r="A1954" s="64" t="s">
        <v>2507</v>
      </c>
      <c r="B1954" s="152" t="str">
        <f>IFERROR(VLOOKUP(Proc[[#This Row],[App]],Table2[],3,0),"open")</f>
        <v>ok</v>
      </c>
      <c r="C1954" s="64" t="s">
        <v>369</v>
      </c>
      <c r="D1954" s="152" t="s">
        <v>2549</v>
      </c>
      <c r="E1954" s="152" t="s">
        <v>2826</v>
      </c>
      <c r="F1954" s="152" t="s">
        <v>2826</v>
      </c>
      <c r="G1954" s="64" t="s">
        <v>400</v>
      </c>
      <c r="H1954" s="65" t="str">
        <f>IF(Proc[[#This Row],[type]]="LFF (MDG-F)",MID(Proc[[#This Row],[Obj]],13,10),"")</f>
        <v/>
      </c>
      <c r="I1954" s="152"/>
      <c r="J1954" s="65" t="b">
        <f>Proc[[#This Row],[Requested]]=Proc[[#This Row],[CurrentParent]]</f>
        <v>1</v>
      </c>
      <c r="K1954" s="152" t="str">
        <f>IF(Proc[[#This Row],[Author]]="Marcela Urrego",VLOOKUP(LEFT(Proc[[#This Row],[Requested]],1),Table3[#All],2,0),VLOOKUP(Proc[[#This Row],[Author]],Table4[],2,0))</f>
        <v>HC</v>
      </c>
      <c r="L1954" s="91" t="s">
        <v>1970</v>
      </c>
      <c r="M1954" s="61">
        <v>45807.678356481483</v>
      </c>
      <c r="N1954" s="62">
        <v>45810</v>
      </c>
      <c r="O1954" s="62">
        <v>45810</v>
      </c>
      <c r="P1954" s="61" t="str">
        <f ca="1">IF(Proc[[#This Row],[DaysAgeing]]&gt;5,"yep","on track")</f>
        <v>on track</v>
      </c>
      <c r="Q1954" s="2">
        <f ca="1">IF(Proc[[#This Row],[DateClosed]]="",ABS(NETWORKDAYS(Proc[[#This Row],[DateOpened]],TODAY()))-1,ABS(NETWORKDAYS(Proc[[#This Row],[DateOpened]],Proc[[#This Row],[DateClosed]]))-1)</f>
        <v>1</v>
      </c>
      <c r="R1954" s="61" t="s">
        <v>1005</v>
      </c>
      <c r="S1954" s="65"/>
      <c r="T1954" s="153">
        <v>1953</v>
      </c>
    </row>
    <row r="1955" spans="1:20" hidden="1">
      <c r="A1955" s="64" t="s">
        <v>2507</v>
      </c>
      <c r="B1955" s="152" t="str">
        <f>IFERROR(VLOOKUP(Proc[[#This Row],[App]],Table2[],3,0),"open")</f>
        <v>ok</v>
      </c>
      <c r="C1955" s="64" t="s">
        <v>369</v>
      </c>
      <c r="D1955" s="152" t="s">
        <v>2550</v>
      </c>
      <c r="E1955" s="152" t="s">
        <v>2826</v>
      </c>
      <c r="F1955" s="152" t="s">
        <v>2826</v>
      </c>
      <c r="G1955" s="64" t="s">
        <v>400</v>
      </c>
      <c r="H1955" s="65" t="str">
        <f>IF(Proc[[#This Row],[type]]="LFF (MDG-F)",MID(Proc[[#This Row],[Obj]],13,10),"")</f>
        <v/>
      </c>
      <c r="I1955" s="152"/>
      <c r="J1955" s="65" t="b">
        <f>Proc[[#This Row],[Requested]]=Proc[[#This Row],[CurrentParent]]</f>
        <v>1</v>
      </c>
      <c r="K1955" s="152" t="str">
        <f>IF(Proc[[#This Row],[Author]]="Marcela Urrego",VLOOKUP(LEFT(Proc[[#This Row],[Requested]],1),Table3[#All],2,0),VLOOKUP(Proc[[#This Row],[Author]],Table4[],2,0))</f>
        <v>HC</v>
      </c>
      <c r="L1955" s="91" t="s">
        <v>1970</v>
      </c>
      <c r="M1955" s="61">
        <v>45807.678356481483</v>
      </c>
      <c r="N1955" s="62">
        <v>45810</v>
      </c>
      <c r="O1955" s="62">
        <v>45810</v>
      </c>
      <c r="P1955" s="61" t="str">
        <f ca="1">IF(Proc[[#This Row],[DaysAgeing]]&gt;5,"yep","on track")</f>
        <v>on track</v>
      </c>
      <c r="Q1955" s="2">
        <f ca="1">IF(Proc[[#This Row],[DateClosed]]="",ABS(NETWORKDAYS(Proc[[#This Row],[DateOpened]],TODAY()))-1,ABS(NETWORKDAYS(Proc[[#This Row],[DateOpened]],Proc[[#This Row],[DateClosed]]))-1)</f>
        <v>1</v>
      </c>
      <c r="R1955" s="61" t="s">
        <v>1005</v>
      </c>
      <c r="S1955" s="65"/>
      <c r="T1955" s="153">
        <v>1954</v>
      </c>
    </row>
    <row r="1956" spans="1:20" hidden="1">
      <c r="A1956" s="64" t="s">
        <v>2507</v>
      </c>
      <c r="B1956" s="152" t="str">
        <f>IFERROR(VLOOKUP(Proc[[#This Row],[App]],Table2[],3,0),"open")</f>
        <v>ok</v>
      </c>
      <c r="C1956" s="64" t="s">
        <v>369</v>
      </c>
      <c r="D1956" s="152" t="s">
        <v>2551</v>
      </c>
      <c r="E1956" s="152" t="s">
        <v>2826</v>
      </c>
      <c r="F1956" s="152" t="s">
        <v>2826</v>
      </c>
      <c r="G1956" s="64" t="s">
        <v>400</v>
      </c>
      <c r="H1956" s="65" t="str">
        <f>IF(Proc[[#This Row],[type]]="LFF (MDG-F)",MID(Proc[[#This Row],[Obj]],13,10),"")</f>
        <v/>
      </c>
      <c r="I1956" s="152"/>
      <c r="J1956" s="65" t="b">
        <f>Proc[[#This Row],[Requested]]=Proc[[#This Row],[CurrentParent]]</f>
        <v>1</v>
      </c>
      <c r="K1956" s="152" t="str">
        <f>IF(Proc[[#This Row],[Author]]="Marcela Urrego",VLOOKUP(LEFT(Proc[[#This Row],[Requested]],1),Table3[#All],2,0),VLOOKUP(Proc[[#This Row],[Author]],Table4[],2,0))</f>
        <v>HC</v>
      </c>
      <c r="L1956" s="91" t="s">
        <v>1970</v>
      </c>
      <c r="M1956" s="61">
        <v>45807.678356481483</v>
      </c>
      <c r="N1956" s="62">
        <v>45810</v>
      </c>
      <c r="O1956" s="62">
        <v>45810</v>
      </c>
      <c r="P1956" s="61" t="str">
        <f ca="1">IF(Proc[[#This Row],[DaysAgeing]]&gt;5,"yep","on track")</f>
        <v>on track</v>
      </c>
      <c r="Q1956" s="2">
        <f ca="1">IF(Proc[[#This Row],[DateClosed]]="",ABS(NETWORKDAYS(Proc[[#This Row],[DateOpened]],TODAY()))-1,ABS(NETWORKDAYS(Proc[[#This Row],[DateOpened]],Proc[[#This Row],[DateClosed]]))-1)</f>
        <v>1</v>
      </c>
      <c r="R1956" s="61" t="s">
        <v>1005</v>
      </c>
      <c r="S1956" s="65"/>
      <c r="T1956" s="153">
        <v>1955</v>
      </c>
    </row>
    <row r="1957" spans="1:20" hidden="1">
      <c r="A1957" s="64" t="s">
        <v>2507</v>
      </c>
      <c r="B1957" s="152" t="str">
        <f>IFERROR(VLOOKUP(Proc[[#This Row],[App]],Table2[],3,0),"open")</f>
        <v>ok</v>
      </c>
      <c r="C1957" s="64" t="s">
        <v>369</v>
      </c>
      <c r="D1957" s="152" t="s">
        <v>2552</v>
      </c>
      <c r="E1957" s="152" t="s">
        <v>2826</v>
      </c>
      <c r="F1957" s="152" t="s">
        <v>2826</v>
      </c>
      <c r="G1957" s="64" t="s">
        <v>400</v>
      </c>
      <c r="H1957" s="65" t="str">
        <f>IF(Proc[[#This Row],[type]]="LFF (MDG-F)",MID(Proc[[#This Row],[Obj]],13,10),"")</f>
        <v/>
      </c>
      <c r="I1957" s="152"/>
      <c r="J1957" s="65" t="b">
        <f>Proc[[#This Row],[Requested]]=Proc[[#This Row],[CurrentParent]]</f>
        <v>1</v>
      </c>
      <c r="K1957" s="152" t="str">
        <f>IF(Proc[[#This Row],[Author]]="Marcela Urrego",VLOOKUP(LEFT(Proc[[#This Row],[Requested]],1),Table3[#All],2,0),VLOOKUP(Proc[[#This Row],[Author]],Table4[],2,0))</f>
        <v>HC</v>
      </c>
      <c r="L1957" s="91" t="s">
        <v>1970</v>
      </c>
      <c r="M1957" s="61">
        <v>45807.678356481483</v>
      </c>
      <c r="N1957" s="62">
        <v>45810</v>
      </c>
      <c r="O1957" s="62">
        <v>45810</v>
      </c>
      <c r="P1957" s="61" t="str">
        <f ca="1">IF(Proc[[#This Row],[DaysAgeing]]&gt;5,"yep","on track")</f>
        <v>on track</v>
      </c>
      <c r="Q1957" s="2">
        <f ca="1">IF(Proc[[#This Row],[DateClosed]]="",ABS(NETWORKDAYS(Proc[[#This Row],[DateOpened]],TODAY()))-1,ABS(NETWORKDAYS(Proc[[#This Row],[DateOpened]],Proc[[#This Row],[DateClosed]]))-1)</f>
        <v>1</v>
      </c>
      <c r="R1957" s="61" t="s">
        <v>1005</v>
      </c>
      <c r="S1957" s="65"/>
      <c r="T1957" s="153">
        <v>1956</v>
      </c>
    </row>
    <row r="1958" spans="1:20" hidden="1">
      <c r="A1958" s="64" t="s">
        <v>2507</v>
      </c>
      <c r="B1958" s="152" t="str">
        <f>IFERROR(VLOOKUP(Proc[[#This Row],[App]],Table2[],3,0),"open")</f>
        <v>ok</v>
      </c>
      <c r="C1958" s="64" t="s">
        <v>369</v>
      </c>
      <c r="D1958" s="152" t="s">
        <v>2553</v>
      </c>
      <c r="E1958" s="152" t="s">
        <v>2826</v>
      </c>
      <c r="F1958" s="152" t="s">
        <v>2826</v>
      </c>
      <c r="G1958" s="64" t="s">
        <v>400</v>
      </c>
      <c r="H1958" s="65" t="str">
        <f>IF(Proc[[#This Row],[type]]="LFF (MDG-F)",MID(Proc[[#This Row],[Obj]],13,10),"")</f>
        <v/>
      </c>
      <c r="I1958" s="152"/>
      <c r="J1958" s="65" t="b">
        <f>Proc[[#This Row],[Requested]]=Proc[[#This Row],[CurrentParent]]</f>
        <v>1</v>
      </c>
      <c r="K1958" s="152" t="str">
        <f>IF(Proc[[#This Row],[Author]]="Marcela Urrego",VLOOKUP(LEFT(Proc[[#This Row],[Requested]],1),Table3[#All],2,0),VLOOKUP(Proc[[#This Row],[Author]],Table4[],2,0))</f>
        <v>HC</v>
      </c>
      <c r="L1958" s="91" t="s">
        <v>1970</v>
      </c>
      <c r="M1958" s="61">
        <v>45807.678356481483</v>
      </c>
      <c r="N1958" s="62">
        <v>45810</v>
      </c>
      <c r="O1958" s="62">
        <v>45810</v>
      </c>
      <c r="P1958" s="61" t="str">
        <f ca="1">IF(Proc[[#This Row],[DaysAgeing]]&gt;5,"yep","on track")</f>
        <v>on track</v>
      </c>
      <c r="Q1958" s="2">
        <f ca="1">IF(Proc[[#This Row],[DateClosed]]="",ABS(NETWORKDAYS(Proc[[#This Row],[DateOpened]],TODAY()))-1,ABS(NETWORKDAYS(Proc[[#This Row],[DateOpened]],Proc[[#This Row],[DateClosed]]))-1)</f>
        <v>1</v>
      </c>
      <c r="R1958" s="61" t="s">
        <v>1005</v>
      </c>
      <c r="S1958" s="65"/>
      <c r="T1958" s="153">
        <v>1957</v>
      </c>
    </row>
    <row r="1959" spans="1:20" hidden="1">
      <c r="A1959" s="64" t="s">
        <v>2507</v>
      </c>
      <c r="B1959" s="152" t="str">
        <f>IFERROR(VLOOKUP(Proc[[#This Row],[App]],Table2[],3,0),"open")</f>
        <v>ok</v>
      </c>
      <c r="C1959" s="64" t="s">
        <v>369</v>
      </c>
      <c r="D1959" s="152" t="s">
        <v>2554</v>
      </c>
      <c r="E1959" s="152" t="s">
        <v>2826</v>
      </c>
      <c r="F1959" s="152" t="s">
        <v>2826</v>
      </c>
      <c r="G1959" s="64" t="s">
        <v>400</v>
      </c>
      <c r="H1959" s="65" t="str">
        <f>IF(Proc[[#This Row],[type]]="LFF (MDG-F)",MID(Proc[[#This Row],[Obj]],13,10),"")</f>
        <v/>
      </c>
      <c r="I1959" s="152"/>
      <c r="J1959" s="65" t="b">
        <f>Proc[[#This Row],[Requested]]=Proc[[#This Row],[CurrentParent]]</f>
        <v>1</v>
      </c>
      <c r="K1959" s="152" t="str">
        <f>IF(Proc[[#This Row],[Author]]="Marcela Urrego",VLOOKUP(LEFT(Proc[[#This Row],[Requested]],1),Table3[#All],2,0),VLOOKUP(Proc[[#This Row],[Author]],Table4[],2,0))</f>
        <v>HC</v>
      </c>
      <c r="L1959" s="91" t="s">
        <v>1970</v>
      </c>
      <c r="M1959" s="61">
        <v>45807.678356481483</v>
      </c>
      <c r="N1959" s="62">
        <v>45810</v>
      </c>
      <c r="O1959" s="62">
        <v>45810</v>
      </c>
      <c r="P1959" s="61" t="str">
        <f ca="1">IF(Proc[[#This Row],[DaysAgeing]]&gt;5,"yep","on track")</f>
        <v>on track</v>
      </c>
      <c r="Q1959" s="2">
        <f ca="1">IF(Proc[[#This Row],[DateClosed]]="",ABS(NETWORKDAYS(Proc[[#This Row],[DateOpened]],TODAY()))-1,ABS(NETWORKDAYS(Proc[[#This Row],[DateOpened]],Proc[[#This Row],[DateClosed]]))-1)</f>
        <v>1</v>
      </c>
      <c r="R1959" s="61" t="s">
        <v>1005</v>
      </c>
      <c r="S1959" s="65"/>
      <c r="T1959" s="153">
        <v>1958</v>
      </c>
    </row>
    <row r="1960" spans="1:20" hidden="1">
      <c r="A1960" s="64" t="s">
        <v>2507</v>
      </c>
      <c r="B1960" s="152" t="str">
        <f>IFERROR(VLOOKUP(Proc[[#This Row],[App]],Table2[],3,0),"open")</f>
        <v>ok</v>
      </c>
      <c r="C1960" s="64" t="s">
        <v>369</v>
      </c>
      <c r="D1960" s="152" t="s">
        <v>2555</v>
      </c>
      <c r="E1960" s="152" t="s">
        <v>2826</v>
      </c>
      <c r="F1960" s="152" t="s">
        <v>2826</v>
      </c>
      <c r="G1960" s="64" t="s">
        <v>400</v>
      </c>
      <c r="H1960" s="65" t="str">
        <f>IF(Proc[[#This Row],[type]]="LFF (MDG-F)",MID(Proc[[#This Row],[Obj]],13,10),"")</f>
        <v/>
      </c>
      <c r="I1960" s="152"/>
      <c r="J1960" s="65" t="b">
        <f>Proc[[#This Row],[Requested]]=Proc[[#This Row],[CurrentParent]]</f>
        <v>1</v>
      </c>
      <c r="K1960" s="152" t="str">
        <f>IF(Proc[[#This Row],[Author]]="Marcela Urrego",VLOOKUP(LEFT(Proc[[#This Row],[Requested]],1),Table3[#All],2,0),VLOOKUP(Proc[[#This Row],[Author]],Table4[],2,0))</f>
        <v>HC</v>
      </c>
      <c r="L1960" s="91" t="s">
        <v>1970</v>
      </c>
      <c r="M1960" s="61">
        <v>45807.678356481483</v>
      </c>
      <c r="N1960" s="62">
        <v>45810</v>
      </c>
      <c r="O1960" s="62">
        <v>45810</v>
      </c>
      <c r="P1960" s="61" t="str">
        <f ca="1">IF(Proc[[#This Row],[DaysAgeing]]&gt;5,"yep","on track")</f>
        <v>on track</v>
      </c>
      <c r="Q1960" s="2">
        <f ca="1">IF(Proc[[#This Row],[DateClosed]]="",ABS(NETWORKDAYS(Proc[[#This Row],[DateOpened]],TODAY()))-1,ABS(NETWORKDAYS(Proc[[#This Row],[DateOpened]],Proc[[#This Row],[DateClosed]]))-1)</f>
        <v>1</v>
      </c>
      <c r="R1960" s="61" t="s">
        <v>1005</v>
      </c>
      <c r="S1960" s="65"/>
      <c r="T1960" s="153">
        <v>1959</v>
      </c>
    </row>
    <row r="1961" spans="1:20" hidden="1">
      <c r="A1961" s="64" t="s">
        <v>2507</v>
      </c>
      <c r="B1961" s="152" t="str">
        <f>IFERROR(VLOOKUP(Proc[[#This Row],[App]],Table2[],3,0),"open")</f>
        <v>ok</v>
      </c>
      <c r="C1961" s="64" t="s">
        <v>369</v>
      </c>
      <c r="D1961" s="152" t="s">
        <v>8931</v>
      </c>
      <c r="E1961" s="152" t="s">
        <v>2824</v>
      </c>
      <c r="F1961" s="152" t="s">
        <v>2824</v>
      </c>
      <c r="G1961" s="64" t="s">
        <v>400</v>
      </c>
      <c r="H1961" s="65" t="str">
        <f>IF(Proc[[#This Row],[type]]="LFF (MDG-F)",MID(Proc[[#This Row],[Obj]],13,10),"")</f>
        <v/>
      </c>
      <c r="I1961" s="152"/>
      <c r="J1961" s="65" t="b">
        <f>Proc[[#This Row],[Requested]]=Proc[[#This Row],[CurrentParent]]</f>
        <v>1</v>
      </c>
      <c r="K1961" s="152" t="str">
        <f>IF(Proc[[#This Row],[Author]]="Marcela Urrego",VLOOKUP(LEFT(Proc[[#This Row],[Requested]],1),Table3[#All],2,0),VLOOKUP(Proc[[#This Row],[Author]],Table4[],2,0))</f>
        <v>HC</v>
      </c>
      <c r="L1961" s="91" t="s">
        <v>1970</v>
      </c>
      <c r="M1961" s="61">
        <v>45807.678356481483</v>
      </c>
      <c r="N1961" s="62">
        <v>45810</v>
      </c>
      <c r="O1961" s="62">
        <v>45810</v>
      </c>
      <c r="P1961" s="61" t="str">
        <f ca="1">IF(Proc[[#This Row],[DaysAgeing]]&gt;5,"yep","on track")</f>
        <v>on track</v>
      </c>
      <c r="Q1961" s="2">
        <f ca="1">IF(Proc[[#This Row],[DateClosed]]="",ABS(NETWORKDAYS(Proc[[#This Row],[DateOpened]],TODAY()))-1,ABS(NETWORKDAYS(Proc[[#This Row],[DateOpened]],Proc[[#This Row],[DateClosed]]))-1)</f>
        <v>1</v>
      </c>
      <c r="R1961" s="61" t="s">
        <v>1005</v>
      </c>
      <c r="S1961" s="65"/>
      <c r="T1961" s="153">
        <v>1960</v>
      </c>
    </row>
    <row r="1962" spans="1:20" hidden="1">
      <c r="A1962" s="64" t="s">
        <v>2507</v>
      </c>
      <c r="B1962" s="152" t="str">
        <f>IFERROR(VLOOKUP(Proc[[#This Row],[App]],Table2[],3,0),"open")</f>
        <v>ok</v>
      </c>
      <c r="C1962" s="64" t="s">
        <v>369</v>
      </c>
      <c r="D1962" s="152" t="s">
        <v>2556</v>
      </c>
      <c r="E1962" s="152" t="s">
        <v>2825</v>
      </c>
      <c r="F1962" s="152" t="s">
        <v>2825</v>
      </c>
      <c r="G1962" s="64" t="s">
        <v>400</v>
      </c>
      <c r="H1962" s="65" t="str">
        <f>IF(Proc[[#This Row],[type]]="LFF (MDG-F)",MID(Proc[[#This Row],[Obj]],13,10),"")</f>
        <v/>
      </c>
      <c r="I1962" s="152"/>
      <c r="J1962" s="65" t="b">
        <f>Proc[[#This Row],[Requested]]=Proc[[#This Row],[CurrentParent]]</f>
        <v>1</v>
      </c>
      <c r="K1962" s="152" t="str">
        <f>IF(Proc[[#This Row],[Author]]="Marcela Urrego",VLOOKUP(LEFT(Proc[[#This Row],[Requested]],1),Table3[#All],2,0),VLOOKUP(Proc[[#This Row],[Author]],Table4[],2,0))</f>
        <v>HC</v>
      </c>
      <c r="L1962" s="91" t="s">
        <v>1970</v>
      </c>
      <c r="M1962" s="61">
        <v>45807.678356481483</v>
      </c>
      <c r="N1962" s="62">
        <v>45810</v>
      </c>
      <c r="O1962" s="62">
        <v>45810</v>
      </c>
      <c r="P1962" s="61" t="str">
        <f ca="1">IF(Proc[[#This Row],[DaysAgeing]]&gt;5,"yep","on track")</f>
        <v>on track</v>
      </c>
      <c r="Q1962" s="2">
        <f ca="1">IF(Proc[[#This Row],[DateClosed]]="",ABS(NETWORKDAYS(Proc[[#This Row],[DateOpened]],TODAY()))-1,ABS(NETWORKDAYS(Proc[[#This Row],[DateOpened]],Proc[[#This Row],[DateClosed]]))-1)</f>
        <v>1</v>
      </c>
      <c r="R1962" s="61" t="s">
        <v>1005</v>
      </c>
      <c r="S1962" s="65"/>
      <c r="T1962" s="153">
        <v>1961</v>
      </c>
    </row>
    <row r="1963" spans="1:20" hidden="1">
      <c r="A1963" s="64" t="s">
        <v>2507</v>
      </c>
      <c r="B1963" s="152" t="str">
        <f>IFERROR(VLOOKUP(Proc[[#This Row],[App]],Table2[],3,0),"open")</f>
        <v>ok</v>
      </c>
      <c r="C1963" s="64" t="s">
        <v>369</v>
      </c>
      <c r="D1963" s="152" t="s">
        <v>2557</v>
      </c>
      <c r="E1963" s="152" t="s">
        <v>2826</v>
      </c>
      <c r="F1963" s="152" t="s">
        <v>2826</v>
      </c>
      <c r="G1963" s="64" t="s">
        <v>400</v>
      </c>
      <c r="H1963" s="65" t="str">
        <f>IF(Proc[[#This Row],[type]]="LFF (MDG-F)",MID(Proc[[#This Row],[Obj]],13,10),"")</f>
        <v/>
      </c>
      <c r="I1963" s="152"/>
      <c r="J1963" s="65" t="b">
        <f>Proc[[#This Row],[Requested]]=Proc[[#This Row],[CurrentParent]]</f>
        <v>1</v>
      </c>
      <c r="K1963" s="152" t="str">
        <f>IF(Proc[[#This Row],[Author]]="Marcela Urrego",VLOOKUP(LEFT(Proc[[#This Row],[Requested]],1),Table3[#All],2,0),VLOOKUP(Proc[[#This Row],[Author]],Table4[],2,0))</f>
        <v>HC</v>
      </c>
      <c r="L1963" s="91" t="s">
        <v>1970</v>
      </c>
      <c r="M1963" s="61">
        <v>45807.678356481483</v>
      </c>
      <c r="N1963" s="62">
        <v>45810</v>
      </c>
      <c r="O1963" s="62">
        <v>45810</v>
      </c>
      <c r="P1963" s="61" t="str">
        <f ca="1">IF(Proc[[#This Row],[DaysAgeing]]&gt;5,"yep","on track")</f>
        <v>on track</v>
      </c>
      <c r="Q1963" s="2">
        <f ca="1">IF(Proc[[#This Row],[DateClosed]]="",ABS(NETWORKDAYS(Proc[[#This Row],[DateOpened]],TODAY()))-1,ABS(NETWORKDAYS(Proc[[#This Row],[DateOpened]],Proc[[#This Row],[DateClosed]]))-1)</f>
        <v>1</v>
      </c>
      <c r="R1963" s="61" t="s">
        <v>1005</v>
      </c>
      <c r="S1963" s="65"/>
      <c r="T1963" s="153">
        <v>1962</v>
      </c>
    </row>
    <row r="1964" spans="1:20" hidden="1">
      <c r="A1964" s="64" t="s">
        <v>2507</v>
      </c>
      <c r="B1964" s="152" t="str">
        <f>IFERROR(VLOOKUP(Proc[[#This Row],[App]],Table2[],3,0),"open")</f>
        <v>ok</v>
      </c>
      <c r="C1964" s="64" t="s">
        <v>369</v>
      </c>
      <c r="D1964" s="152" t="s">
        <v>2558</v>
      </c>
      <c r="E1964" s="152" t="s">
        <v>2826</v>
      </c>
      <c r="F1964" s="152" t="s">
        <v>2826</v>
      </c>
      <c r="G1964" s="64" t="s">
        <v>400</v>
      </c>
      <c r="H1964" s="65" t="str">
        <f>IF(Proc[[#This Row],[type]]="LFF (MDG-F)",MID(Proc[[#This Row],[Obj]],13,10),"")</f>
        <v/>
      </c>
      <c r="I1964" s="152"/>
      <c r="J1964" s="65" t="b">
        <f>Proc[[#This Row],[Requested]]=Proc[[#This Row],[CurrentParent]]</f>
        <v>1</v>
      </c>
      <c r="K1964" s="152" t="str">
        <f>IF(Proc[[#This Row],[Author]]="Marcela Urrego",VLOOKUP(LEFT(Proc[[#This Row],[Requested]],1),Table3[#All],2,0),VLOOKUP(Proc[[#This Row],[Author]],Table4[],2,0))</f>
        <v>HC</v>
      </c>
      <c r="L1964" s="91" t="s">
        <v>1970</v>
      </c>
      <c r="M1964" s="61">
        <v>45807.678356481483</v>
      </c>
      <c r="N1964" s="62">
        <v>45810</v>
      </c>
      <c r="O1964" s="62">
        <v>45810</v>
      </c>
      <c r="P1964" s="61" t="str">
        <f ca="1">IF(Proc[[#This Row],[DaysAgeing]]&gt;5,"yep","on track")</f>
        <v>on track</v>
      </c>
      <c r="Q1964" s="2">
        <f ca="1">IF(Proc[[#This Row],[DateClosed]]="",ABS(NETWORKDAYS(Proc[[#This Row],[DateOpened]],TODAY()))-1,ABS(NETWORKDAYS(Proc[[#This Row],[DateOpened]],Proc[[#This Row],[DateClosed]]))-1)</f>
        <v>1</v>
      </c>
      <c r="R1964" s="61" t="s">
        <v>1005</v>
      </c>
      <c r="S1964" s="65"/>
      <c r="T1964" s="153">
        <v>1963</v>
      </c>
    </row>
    <row r="1965" spans="1:20" hidden="1">
      <c r="A1965" s="64" t="s">
        <v>2507</v>
      </c>
      <c r="B1965" s="152" t="str">
        <f>IFERROR(VLOOKUP(Proc[[#This Row],[App]],Table2[],3,0),"open")</f>
        <v>ok</v>
      </c>
      <c r="C1965" s="64" t="s">
        <v>369</v>
      </c>
      <c r="D1965" s="152" t="s">
        <v>2559</v>
      </c>
      <c r="E1965" s="152" t="s">
        <v>2826</v>
      </c>
      <c r="F1965" s="152" t="s">
        <v>2826</v>
      </c>
      <c r="G1965" s="64" t="s">
        <v>400</v>
      </c>
      <c r="H1965" s="65" t="str">
        <f>IF(Proc[[#This Row],[type]]="LFF (MDG-F)",MID(Proc[[#This Row],[Obj]],13,10),"")</f>
        <v/>
      </c>
      <c r="I1965" s="152"/>
      <c r="J1965" s="65" t="b">
        <f>Proc[[#This Row],[Requested]]=Proc[[#This Row],[CurrentParent]]</f>
        <v>1</v>
      </c>
      <c r="K1965" s="152" t="str">
        <f>IF(Proc[[#This Row],[Author]]="Marcela Urrego",VLOOKUP(LEFT(Proc[[#This Row],[Requested]],1),Table3[#All],2,0),VLOOKUP(Proc[[#This Row],[Author]],Table4[],2,0))</f>
        <v>HC</v>
      </c>
      <c r="L1965" s="91" t="s">
        <v>1970</v>
      </c>
      <c r="M1965" s="61">
        <v>45807.678356481483</v>
      </c>
      <c r="N1965" s="62">
        <v>45810</v>
      </c>
      <c r="O1965" s="62">
        <v>45810</v>
      </c>
      <c r="P1965" s="61" t="str">
        <f ca="1">IF(Proc[[#This Row],[DaysAgeing]]&gt;5,"yep","on track")</f>
        <v>on track</v>
      </c>
      <c r="Q1965" s="2">
        <f ca="1">IF(Proc[[#This Row],[DateClosed]]="",ABS(NETWORKDAYS(Proc[[#This Row],[DateOpened]],TODAY()))-1,ABS(NETWORKDAYS(Proc[[#This Row],[DateOpened]],Proc[[#This Row],[DateClosed]]))-1)</f>
        <v>1</v>
      </c>
      <c r="R1965" s="61" t="s">
        <v>1005</v>
      </c>
      <c r="S1965" s="65"/>
      <c r="T1965" s="153">
        <v>1964</v>
      </c>
    </row>
    <row r="1966" spans="1:20" hidden="1">
      <c r="A1966" s="64" t="s">
        <v>2507</v>
      </c>
      <c r="B1966" s="152" t="str">
        <f>IFERROR(VLOOKUP(Proc[[#This Row],[App]],Table2[],3,0),"open")</f>
        <v>ok</v>
      </c>
      <c r="C1966" s="64" t="s">
        <v>369</v>
      </c>
      <c r="D1966" s="152" t="s">
        <v>2560</v>
      </c>
      <c r="E1966" s="152" t="s">
        <v>2826</v>
      </c>
      <c r="F1966" s="152" t="s">
        <v>2826</v>
      </c>
      <c r="G1966" s="64" t="s">
        <v>400</v>
      </c>
      <c r="H1966" s="65" t="str">
        <f>IF(Proc[[#This Row],[type]]="LFF (MDG-F)",MID(Proc[[#This Row],[Obj]],13,10),"")</f>
        <v/>
      </c>
      <c r="I1966" s="152"/>
      <c r="J1966" s="65" t="b">
        <f>Proc[[#This Row],[Requested]]=Proc[[#This Row],[CurrentParent]]</f>
        <v>1</v>
      </c>
      <c r="K1966" s="152" t="str">
        <f>IF(Proc[[#This Row],[Author]]="Marcela Urrego",VLOOKUP(LEFT(Proc[[#This Row],[Requested]],1),Table3[#All],2,0),VLOOKUP(Proc[[#This Row],[Author]],Table4[],2,0))</f>
        <v>HC</v>
      </c>
      <c r="L1966" s="91" t="s">
        <v>1970</v>
      </c>
      <c r="M1966" s="61">
        <v>45807.678356481483</v>
      </c>
      <c r="N1966" s="62">
        <v>45810</v>
      </c>
      <c r="O1966" s="62">
        <v>45810</v>
      </c>
      <c r="P1966" s="61" t="str">
        <f ca="1">IF(Proc[[#This Row],[DaysAgeing]]&gt;5,"yep","on track")</f>
        <v>on track</v>
      </c>
      <c r="Q1966" s="2">
        <f ca="1">IF(Proc[[#This Row],[DateClosed]]="",ABS(NETWORKDAYS(Proc[[#This Row],[DateOpened]],TODAY()))-1,ABS(NETWORKDAYS(Proc[[#This Row],[DateOpened]],Proc[[#This Row],[DateClosed]]))-1)</f>
        <v>1</v>
      </c>
      <c r="R1966" s="61" t="s">
        <v>1005</v>
      </c>
      <c r="S1966" s="65"/>
      <c r="T1966" s="153">
        <v>1965</v>
      </c>
    </row>
    <row r="1967" spans="1:20" hidden="1">
      <c r="A1967" s="64" t="s">
        <v>2507</v>
      </c>
      <c r="B1967" s="152" t="str">
        <f>IFERROR(VLOOKUP(Proc[[#This Row],[App]],Table2[],3,0),"open")</f>
        <v>ok</v>
      </c>
      <c r="C1967" s="64" t="s">
        <v>369</v>
      </c>
      <c r="D1967" s="152" t="s">
        <v>2561</v>
      </c>
      <c r="E1967" s="152" t="s">
        <v>2826</v>
      </c>
      <c r="F1967" s="152" t="s">
        <v>2826</v>
      </c>
      <c r="G1967" s="64" t="s">
        <v>400</v>
      </c>
      <c r="H1967" s="65" t="str">
        <f>IF(Proc[[#This Row],[type]]="LFF (MDG-F)",MID(Proc[[#This Row],[Obj]],13,10),"")</f>
        <v/>
      </c>
      <c r="I1967" s="152"/>
      <c r="J1967" s="65" t="b">
        <f>Proc[[#This Row],[Requested]]=Proc[[#This Row],[CurrentParent]]</f>
        <v>1</v>
      </c>
      <c r="K1967" s="152" t="str">
        <f>IF(Proc[[#This Row],[Author]]="Marcela Urrego",VLOOKUP(LEFT(Proc[[#This Row],[Requested]],1),Table3[#All],2,0),VLOOKUP(Proc[[#This Row],[Author]],Table4[],2,0))</f>
        <v>HC</v>
      </c>
      <c r="L1967" s="91" t="s">
        <v>1970</v>
      </c>
      <c r="M1967" s="61">
        <v>45807.678356481483</v>
      </c>
      <c r="N1967" s="62">
        <v>45810</v>
      </c>
      <c r="O1967" s="62">
        <v>45810</v>
      </c>
      <c r="P1967" s="61" t="str">
        <f ca="1">IF(Proc[[#This Row],[DaysAgeing]]&gt;5,"yep","on track")</f>
        <v>on track</v>
      </c>
      <c r="Q1967" s="2">
        <f ca="1">IF(Proc[[#This Row],[DateClosed]]="",ABS(NETWORKDAYS(Proc[[#This Row],[DateOpened]],TODAY()))-1,ABS(NETWORKDAYS(Proc[[#This Row],[DateOpened]],Proc[[#This Row],[DateClosed]]))-1)</f>
        <v>1</v>
      </c>
      <c r="R1967" s="61" t="s">
        <v>1005</v>
      </c>
      <c r="S1967" s="65"/>
      <c r="T1967" s="153">
        <v>1966</v>
      </c>
    </row>
    <row r="1968" spans="1:20" hidden="1">
      <c r="A1968" s="64" t="s">
        <v>2507</v>
      </c>
      <c r="B1968" s="152" t="str">
        <f>IFERROR(VLOOKUP(Proc[[#This Row],[App]],Table2[],3,0),"open")</f>
        <v>ok</v>
      </c>
      <c r="C1968" s="64" t="s">
        <v>369</v>
      </c>
      <c r="D1968" s="152" t="s">
        <v>2562</v>
      </c>
      <c r="E1968" s="152" t="s">
        <v>2826</v>
      </c>
      <c r="F1968" s="152" t="s">
        <v>2826</v>
      </c>
      <c r="G1968" s="64" t="s">
        <v>400</v>
      </c>
      <c r="H1968" s="65" t="str">
        <f>IF(Proc[[#This Row],[type]]="LFF (MDG-F)",MID(Proc[[#This Row],[Obj]],13,10),"")</f>
        <v/>
      </c>
      <c r="I1968" s="152"/>
      <c r="J1968" s="65" t="b">
        <f>Proc[[#This Row],[Requested]]=Proc[[#This Row],[CurrentParent]]</f>
        <v>1</v>
      </c>
      <c r="K1968" s="152" t="str">
        <f>IF(Proc[[#This Row],[Author]]="Marcela Urrego",VLOOKUP(LEFT(Proc[[#This Row],[Requested]],1),Table3[#All],2,0),VLOOKUP(Proc[[#This Row],[Author]],Table4[],2,0))</f>
        <v>HC</v>
      </c>
      <c r="L1968" s="91" t="s">
        <v>1970</v>
      </c>
      <c r="M1968" s="61">
        <v>45807.678356481483</v>
      </c>
      <c r="N1968" s="62">
        <v>45810</v>
      </c>
      <c r="O1968" s="62">
        <v>45810</v>
      </c>
      <c r="P1968" s="61" t="str">
        <f ca="1">IF(Proc[[#This Row],[DaysAgeing]]&gt;5,"yep","on track")</f>
        <v>on track</v>
      </c>
      <c r="Q1968" s="2">
        <f ca="1">IF(Proc[[#This Row],[DateClosed]]="",ABS(NETWORKDAYS(Proc[[#This Row],[DateOpened]],TODAY()))-1,ABS(NETWORKDAYS(Proc[[#This Row],[DateOpened]],Proc[[#This Row],[DateClosed]]))-1)</f>
        <v>1</v>
      </c>
      <c r="R1968" s="61" t="s">
        <v>1005</v>
      </c>
      <c r="S1968" s="65"/>
      <c r="T1968" s="153">
        <v>1967</v>
      </c>
    </row>
    <row r="1969" spans="1:20" hidden="1">
      <c r="A1969" s="64" t="s">
        <v>2507</v>
      </c>
      <c r="B1969" s="152" t="str">
        <f>IFERROR(VLOOKUP(Proc[[#This Row],[App]],Table2[],3,0),"open")</f>
        <v>ok</v>
      </c>
      <c r="C1969" s="64" t="s">
        <v>369</v>
      </c>
      <c r="D1969" s="152" t="s">
        <v>2563</v>
      </c>
      <c r="E1969" s="152" t="s">
        <v>2826</v>
      </c>
      <c r="F1969" s="152" t="s">
        <v>2826</v>
      </c>
      <c r="G1969" s="64" t="s">
        <v>400</v>
      </c>
      <c r="H1969" s="65" t="str">
        <f>IF(Proc[[#This Row],[type]]="LFF (MDG-F)",MID(Proc[[#This Row],[Obj]],13,10),"")</f>
        <v/>
      </c>
      <c r="I1969" s="152"/>
      <c r="J1969" s="65" t="b">
        <f>Proc[[#This Row],[Requested]]=Proc[[#This Row],[CurrentParent]]</f>
        <v>1</v>
      </c>
      <c r="K1969" s="152" t="str">
        <f>IF(Proc[[#This Row],[Author]]="Marcela Urrego",VLOOKUP(LEFT(Proc[[#This Row],[Requested]],1),Table3[#All],2,0),VLOOKUP(Proc[[#This Row],[Author]],Table4[],2,0))</f>
        <v>HC</v>
      </c>
      <c r="L1969" s="91" t="s">
        <v>1970</v>
      </c>
      <c r="M1969" s="61">
        <v>45807.678356481483</v>
      </c>
      <c r="N1969" s="62">
        <v>45810</v>
      </c>
      <c r="O1969" s="62">
        <v>45810</v>
      </c>
      <c r="P1969" s="61" t="str">
        <f ca="1">IF(Proc[[#This Row],[DaysAgeing]]&gt;5,"yep","on track")</f>
        <v>on track</v>
      </c>
      <c r="Q1969" s="2">
        <f ca="1">IF(Proc[[#This Row],[DateClosed]]="",ABS(NETWORKDAYS(Proc[[#This Row],[DateOpened]],TODAY()))-1,ABS(NETWORKDAYS(Proc[[#This Row],[DateOpened]],Proc[[#This Row],[DateClosed]]))-1)</f>
        <v>1</v>
      </c>
      <c r="R1969" s="61" t="s">
        <v>1005</v>
      </c>
      <c r="S1969" s="65"/>
      <c r="T1969" s="153">
        <v>1968</v>
      </c>
    </row>
    <row r="1970" spans="1:20" hidden="1">
      <c r="A1970" s="64" t="s">
        <v>2507</v>
      </c>
      <c r="B1970" s="152" t="str">
        <f>IFERROR(VLOOKUP(Proc[[#This Row],[App]],Table2[],3,0),"open")</f>
        <v>ok</v>
      </c>
      <c r="C1970" s="64" t="s">
        <v>369</v>
      </c>
      <c r="D1970" s="152" t="s">
        <v>2564</v>
      </c>
      <c r="E1970" s="152" t="s">
        <v>2826</v>
      </c>
      <c r="F1970" s="152" t="s">
        <v>2826</v>
      </c>
      <c r="G1970" s="64" t="s">
        <v>400</v>
      </c>
      <c r="H1970" s="65" t="str">
        <f>IF(Proc[[#This Row],[type]]="LFF (MDG-F)",MID(Proc[[#This Row],[Obj]],13,10),"")</f>
        <v/>
      </c>
      <c r="I1970" s="152"/>
      <c r="J1970" s="65" t="b">
        <f>Proc[[#This Row],[Requested]]=Proc[[#This Row],[CurrentParent]]</f>
        <v>1</v>
      </c>
      <c r="K1970" s="152" t="str">
        <f>IF(Proc[[#This Row],[Author]]="Marcela Urrego",VLOOKUP(LEFT(Proc[[#This Row],[Requested]],1),Table3[#All],2,0),VLOOKUP(Proc[[#This Row],[Author]],Table4[],2,0))</f>
        <v>HC</v>
      </c>
      <c r="L1970" s="91" t="s">
        <v>1970</v>
      </c>
      <c r="M1970" s="61">
        <v>45807.678356481483</v>
      </c>
      <c r="N1970" s="62">
        <v>45810</v>
      </c>
      <c r="O1970" s="62">
        <v>45810</v>
      </c>
      <c r="P1970" s="61" t="str">
        <f ca="1">IF(Proc[[#This Row],[DaysAgeing]]&gt;5,"yep","on track")</f>
        <v>on track</v>
      </c>
      <c r="Q1970" s="2">
        <f ca="1">IF(Proc[[#This Row],[DateClosed]]="",ABS(NETWORKDAYS(Proc[[#This Row],[DateOpened]],TODAY()))-1,ABS(NETWORKDAYS(Proc[[#This Row],[DateOpened]],Proc[[#This Row],[DateClosed]]))-1)</f>
        <v>1</v>
      </c>
      <c r="R1970" s="61" t="s">
        <v>1005</v>
      </c>
      <c r="S1970" s="65"/>
      <c r="T1970" s="153">
        <v>1969</v>
      </c>
    </row>
    <row r="1971" spans="1:20" hidden="1">
      <c r="A1971" s="64" t="s">
        <v>2507</v>
      </c>
      <c r="B1971" s="152" t="str">
        <f>IFERROR(VLOOKUP(Proc[[#This Row],[App]],Table2[],3,0),"open")</f>
        <v>ok</v>
      </c>
      <c r="C1971" s="64" t="s">
        <v>369</v>
      </c>
      <c r="D1971" s="152" t="s">
        <v>2565</v>
      </c>
      <c r="E1971" s="152" t="s">
        <v>2826</v>
      </c>
      <c r="F1971" s="152" t="s">
        <v>2826</v>
      </c>
      <c r="G1971" s="64" t="s">
        <v>400</v>
      </c>
      <c r="H1971" s="65" t="str">
        <f>IF(Proc[[#This Row],[type]]="LFF (MDG-F)",MID(Proc[[#This Row],[Obj]],13,10),"")</f>
        <v/>
      </c>
      <c r="I1971" s="152"/>
      <c r="J1971" s="65" t="b">
        <f>Proc[[#This Row],[Requested]]=Proc[[#This Row],[CurrentParent]]</f>
        <v>1</v>
      </c>
      <c r="K1971" s="152" t="str">
        <f>IF(Proc[[#This Row],[Author]]="Marcela Urrego",VLOOKUP(LEFT(Proc[[#This Row],[Requested]],1),Table3[#All],2,0),VLOOKUP(Proc[[#This Row],[Author]],Table4[],2,0))</f>
        <v>HC</v>
      </c>
      <c r="L1971" s="91" t="s">
        <v>1970</v>
      </c>
      <c r="M1971" s="61">
        <v>45807.678356481483</v>
      </c>
      <c r="N1971" s="62">
        <v>45810</v>
      </c>
      <c r="O1971" s="62">
        <v>45810</v>
      </c>
      <c r="P1971" s="61" t="str">
        <f ca="1">IF(Proc[[#This Row],[DaysAgeing]]&gt;5,"yep","on track")</f>
        <v>on track</v>
      </c>
      <c r="Q1971" s="2">
        <f ca="1">IF(Proc[[#This Row],[DateClosed]]="",ABS(NETWORKDAYS(Proc[[#This Row],[DateOpened]],TODAY()))-1,ABS(NETWORKDAYS(Proc[[#This Row],[DateOpened]],Proc[[#This Row],[DateClosed]]))-1)</f>
        <v>1</v>
      </c>
      <c r="R1971" s="61" t="s">
        <v>1005</v>
      </c>
      <c r="S1971" s="65"/>
      <c r="T1971" s="153">
        <v>1970</v>
      </c>
    </row>
    <row r="1972" spans="1:20" hidden="1">
      <c r="A1972" s="64" t="s">
        <v>2507</v>
      </c>
      <c r="B1972" s="152" t="str">
        <f>IFERROR(VLOOKUP(Proc[[#This Row],[App]],Table2[],3,0),"open")</f>
        <v>ok</v>
      </c>
      <c r="C1972" s="64" t="s">
        <v>369</v>
      </c>
      <c r="D1972" s="152" t="s">
        <v>2566</v>
      </c>
      <c r="E1972" s="152" t="s">
        <v>2826</v>
      </c>
      <c r="F1972" s="152" t="s">
        <v>2826</v>
      </c>
      <c r="G1972" s="64" t="s">
        <v>400</v>
      </c>
      <c r="H1972" s="65" t="str">
        <f>IF(Proc[[#This Row],[type]]="LFF (MDG-F)",MID(Proc[[#This Row],[Obj]],13,10),"")</f>
        <v/>
      </c>
      <c r="I1972" s="152"/>
      <c r="J1972" s="65" t="b">
        <f>Proc[[#This Row],[Requested]]=Proc[[#This Row],[CurrentParent]]</f>
        <v>1</v>
      </c>
      <c r="K1972" s="152" t="str">
        <f>IF(Proc[[#This Row],[Author]]="Marcela Urrego",VLOOKUP(LEFT(Proc[[#This Row],[Requested]],1),Table3[#All],2,0),VLOOKUP(Proc[[#This Row],[Author]],Table4[],2,0))</f>
        <v>HC</v>
      </c>
      <c r="L1972" s="91" t="s">
        <v>1970</v>
      </c>
      <c r="M1972" s="61">
        <v>45807.678356481483</v>
      </c>
      <c r="N1972" s="62">
        <v>45810</v>
      </c>
      <c r="O1972" s="62">
        <v>45810</v>
      </c>
      <c r="P1972" s="61" t="str">
        <f ca="1">IF(Proc[[#This Row],[DaysAgeing]]&gt;5,"yep","on track")</f>
        <v>on track</v>
      </c>
      <c r="Q1972" s="2">
        <f ca="1">IF(Proc[[#This Row],[DateClosed]]="",ABS(NETWORKDAYS(Proc[[#This Row],[DateOpened]],TODAY()))-1,ABS(NETWORKDAYS(Proc[[#This Row],[DateOpened]],Proc[[#This Row],[DateClosed]]))-1)</f>
        <v>1</v>
      </c>
      <c r="R1972" s="61" t="s">
        <v>1005</v>
      </c>
      <c r="S1972" s="65"/>
      <c r="T1972" s="153">
        <v>1971</v>
      </c>
    </row>
    <row r="1973" spans="1:20" hidden="1">
      <c r="A1973" s="64" t="s">
        <v>2507</v>
      </c>
      <c r="B1973" s="152" t="str">
        <f>IFERROR(VLOOKUP(Proc[[#This Row],[App]],Table2[],3,0),"open")</f>
        <v>ok</v>
      </c>
      <c r="C1973" s="64" t="s">
        <v>369</v>
      </c>
      <c r="D1973" s="152" t="s">
        <v>2567</v>
      </c>
      <c r="E1973" s="152" t="s">
        <v>2826</v>
      </c>
      <c r="F1973" s="152" t="s">
        <v>2826</v>
      </c>
      <c r="G1973" s="64" t="s">
        <v>400</v>
      </c>
      <c r="H1973" s="65" t="str">
        <f>IF(Proc[[#This Row],[type]]="LFF (MDG-F)",MID(Proc[[#This Row],[Obj]],13,10),"")</f>
        <v/>
      </c>
      <c r="I1973" s="152"/>
      <c r="J1973" s="65" t="b">
        <f>Proc[[#This Row],[Requested]]=Proc[[#This Row],[CurrentParent]]</f>
        <v>1</v>
      </c>
      <c r="K1973" s="152" t="str">
        <f>IF(Proc[[#This Row],[Author]]="Marcela Urrego",VLOOKUP(LEFT(Proc[[#This Row],[Requested]],1),Table3[#All],2,0),VLOOKUP(Proc[[#This Row],[Author]],Table4[],2,0))</f>
        <v>HC</v>
      </c>
      <c r="L1973" s="91" t="s">
        <v>1970</v>
      </c>
      <c r="M1973" s="61">
        <v>45807.678356481483</v>
      </c>
      <c r="N1973" s="62">
        <v>45810</v>
      </c>
      <c r="O1973" s="62">
        <v>45810</v>
      </c>
      <c r="P1973" s="61" t="str">
        <f ca="1">IF(Proc[[#This Row],[DaysAgeing]]&gt;5,"yep","on track")</f>
        <v>on track</v>
      </c>
      <c r="Q1973" s="2">
        <f ca="1">IF(Proc[[#This Row],[DateClosed]]="",ABS(NETWORKDAYS(Proc[[#This Row],[DateOpened]],TODAY()))-1,ABS(NETWORKDAYS(Proc[[#This Row],[DateOpened]],Proc[[#This Row],[DateClosed]]))-1)</f>
        <v>1</v>
      </c>
      <c r="R1973" s="61" t="s">
        <v>1005</v>
      </c>
      <c r="S1973" s="65"/>
      <c r="T1973" s="153">
        <v>1972</v>
      </c>
    </row>
    <row r="1974" spans="1:20" hidden="1">
      <c r="A1974" s="64" t="s">
        <v>2507</v>
      </c>
      <c r="B1974" s="152" t="str">
        <f>IFERROR(VLOOKUP(Proc[[#This Row],[App]],Table2[],3,0),"open")</f>
        <v>ok</v>
      </c>
      <c r="C1974" s="64" t="s">
        <v>369</v>
      </c>
      <c r="D1974" s="152" t="s">
        <v>2568</v>
      </c>
      <c r="E1974" s="152" t="s">
        <v>2826</v>
      </c>
      <c r="F1974" s="152" t="s">
        <v>2826</v>
      </c>
      <c r="G1974" s="64" t="s">
        <v>400</v>
      </c>
      <c r="H1974" s="65" t="str">
        <f>IF(Proc[[#This Row],[type]]="LFF (MDG-F)",MID(Proc[[#This Row],[Obj]],13,10),"")</f>
        <v/>
      </c>
      <c r="I1974" s="152"/>
      <c r="J1974" s="65" t="b">
        <f>Proc[[#This Row],[Requested]]=Proc[[#This Row],[CurrentParent]]</f>
        <v>1</v>
      </c>
      <c r="K1974" s="152" t="str">
        <f>IF(Proc[[#This Row],[Author]]="Marcela Urrego",VLOOKUP(LEFT(Proc[[#This Row],[Requested]],1),Table3[#All],2,0),VLOOKUP(Proc[[#This Row],[Author]],Table4[],2,0))</f>
        <v>HC</v>
      </c>
      <c r="L1974" s="91" t="s">
        <v>1970</v>
      </c>
      <c r="M1974" s="61">
        <v>45807.678356481483</v>
      </c>
      <c r="N1974" s="62">
        <v>45810</v>
      </c>
      <c r="O1974" s="62">
        <v>45810</v>
      </c>
      <c r="P1974" s="61" t="str">
        <f ca="1">IF(Proc[[#This Row],[DaysAgeing]]&gt;5,"yep","on track")</f>
        <v>on track</v>
      </c>
      <c r="Q1974" s="2">
        <f ca="1">IF(Proc[[#This Row],[DateClosed]]="",ABS(NETWORKDAYS(Proc[[#This Row],[DateOpened]],TODAY()))-1,ABS(NETWORKDAYS(Proc[[#This Row],[DateOpened]],Proc[[#This Row],[DateClosed]]))-1)</f>
        <v>1</v>
      </c>
      <c r="R1974" s="61" t="s">
        <v>1005</v>
      </c>
      <c r="S1974" s="65"/>
      <c r="T1974" s="153">
        <v>1973</v>
      </c>
    </row>
    <row r="1975" spans="1:20" hidden="1">
      <c r="A1975" s="64" t="s">
        <v>2507</v>
      </c>
      <c r="B1975" s="152" t="str">
        <f>IFERROR(VLOOKUP(Proc[[#This Row],[App]],Table2[],3,0),"open")</f>
        <v>ok</v>
      </c>
      <c r="C1975" s="64" t="s">
        <v>369</v>
      </c>
      <c r="D1975" s="152" t="s">
        <v>2569</v>
      </c>
      <c r="E1975" s="152" t="s">
        <v>2826</v>
      </c>
      <c r="F1975" s="152" t="s">
        <v>2826</v>
      </c>
      <c r="G1975" s="64" t="s">
        <v>400</v>
      </c>
      <c r="H1975" s="65" t="str">
        <f>IF(Proc[[#This Row],[type]]="LFF (MDG-F)",MID(Proc[[#This Row],[Obj]],13,10),"")</f>
        <v/>
      </c>
      <c r="I1975" s="152"/>
      <c r="J1975" s="65" t="b">
        <f>Proc[[#This Row],[Requested]]=Proc[[#This Row],[CurrentParent]]</f>
        <v>1</v>
      </c>
      <c r="K1975" s="152" t="str">
        <f>IF(Proc[[#This Row],[Author]]="Marcela Urrego",VLOOKUP(LEFT(Proc[[#This Row],[Requested]],1),Table3[#All],2,0),VLOOKUP(Proc[[#This Row],[Author]],Table4[],2,0))</f>
        <v>HC</v>
      </c>
      <c r="L1975" s="91" t="s">
        <v>1970</v>
      </c>
      <c r="M1975" s="61">
        <v>45807.678356481483</v>
      </c>
      <c r="N1975" s="62">
        <v>45810</v>
      </c>
      <c r="O1975" s="62">
        <v>45810</v>
      </c>
      <c r="P1975" s="61" t="str">
        <f ca="1">IF(Proc[[#This Row],[DaysAgeing]]&gt;5,"yep","on track")</f>
        <v>on track</v>
      </c>
      <c r="Q1975" s="2">
        <f ca="1">IF(Proc[[#This Row],[DateClosed]]="",ABS(NETWORKDAYS(Proc[[#This Row],[DateOpened]],TODAY()))-1,ABS(NETWORKDAYS(Proc[[#This Row],[DateOpened]],Proc[[#This Row],[DateClosed]]))-1)</f>
        <v>1</v>
      </c>
      <c r="R1975" s="61" t="s">
        <v>1005</v>
      </c>
      <c r="S1975" s="65"/>
      <c r="T1975" s="153">
        <v>1974</v>
      </c>
    </row>
    <row r="1976" spans="1:20" hidden="1">
      <c r="A1976" s="64" t="s">
        <v>2507</v>
      </c>
      <c r="B1976" s="152" t="str">
        <f>IFERROR(VLOOKUP(Proc[[#This Row],[App]],Table2[],3,0),"open")</f>
        <v>ok</v>
      </c>
      <c r="C1976" s="64" t="s">
        <v>369</v>
      </c>
      <c r="D1976" s="152" t="s">
        <v>2570</v>
      </c>
      <c r="E1976" s="152" t="s">
        <v>2826</v>
      </c>
      <c r="F1976" s="152" t="s">
        <v>2826</v>
      </c>
      <c r="G1976" s="64" t="s">
        <v>400</v>
      </c>
      <c r="H1976" s="65" t="str">
        <f>IF(Proc[[#This Row],[type]]="LFF (MDG-F)",MID(Proc[[#This Row],[Obj]],13,10),"")</f>
        <v/>
      </c>
      <c r="I1976" s="152"/>
      <c r="J1976" s="65" t="b">
        <f>Proc[[#This Row],[Requested]]=Proc[[#This Row],[CurrentParent]]</f>
        <v>1</v>
      </c>
      <c r="K1976" s="152" t="str">
        <f>IF(Proc[[#This Row],[Author]]="Marcela Urrego",VLOOKUP(LEFT(Proc[[#This Row],[Requested]],1),Table3[#All],2,0),VLOOKUP(Proc[[#This Row],[Author]],Table4[],2,0))</f>
        <v>HC</v>
      </c>
      <c r="L1976" s="91" t="s">
        <v>1970</v>
      </c>
      <c r="M1976" s="61">
        <v>45807.678356481483</v>
      </c>
      <c r="N1976" s="62">
        <v>45810</v>
      </c>
      <c r="O1976" s="62">
        <v>45810</v>
      </c>
      <c r="P1976" s="61" t="str">
        <f ca="1">IF(Proc[[#This Row],[DaysAgeing]]&gt;5,"yep","on track")</f>
        <v>on track</v>
      </c>
      <c r="Q1976" s="2">
        <f ca="1">IF(Proc[[#This Row],[DateClosed]]="",ABS(NETWORKDAYS(Proc[[#This Row],[DateOpened]],TODAY()))-1,ABS(NETWORKDAYS(Proc[[#This Row],[DateOpened]],Proc[[#This Row],[DateClosed]]))-1)</f>
        <v>1</v>
      </c>
      <c r="R1976" s="61" t="s">
        <v>1005</v>
      </c>
      <c r="S1976" s="65"/>
      <c r="T1976" s="153">
        <v>1975</v>
      </c>
    </row>
    <row r="1977" spans="1:20" hidden="1">
      <c r="A1977" s="64" t="s">
        <v>2507</v>
      </c>
      <c r="B1977" s="152" t="str">
        <f>IFERROR(VLOOKUP(Proc[[#This Row],[App]],Table2[],3,0),"open")</f>
        <v>ok</v>
      </c>
      <c r="C1977" s="64" t="s">
        <v>369</v>
      </c>
      <c r="D1977" s="152" t="s">
        <v>2571</v>
      </c>
      <c r="E1977" s="152" t="s">
        <v>2826</v>
      </c>
      <c r="F1977" s="152" t="s">
        <v>2826</v>
      </c>
      <c r="G1977" s="64" t="s">
        <v>400</v>
      </c>
      <c r="H1977" s="65" t="str">
        <f>IF(Proc[[#This Row],[type]]="LFF (MDG-F)",MID(Proc[[#This Row],[Obj]],13,10),"")</f>
        <v/>
      </c>
      <c r="I1977" s="152"/>
      <c r="J1977" s="65" t="b">
        <f>Proc[[#This Row],[Requested]]=Proc[[#This Row],[CurrentParent]]</f>
        <v>1</v>
      </c>
      <c r="K1977" s="152" t="str">
        <f>IF(Proc[[#This Row],[Author]]="Marcela Urrego",VLOOKUP(LEFT(Proc[[#This Row],[Requested]],1),Table3[#All],2,0),VLOOKUP(Proc[[#This Row],[Author]],Table4[],2,0))</f>
        <v>HC</v>
      </c>
      <c r="L1977" s="91" t="s">
        <v>1970</v>
      </c>
      <c r="M1977" s="61">
        <v>45807.678356481483</v>
      </c>
      <c r="N1977" s="62">
        <v>45810</v>
      </c>
      <c r="O1977" s="62">
        <v>45810</v>
      </c>
      <c r="P1977" s="61" t="str">
        <f ca="1">IF(Proc[[#This Row],[DaysAgeing]]&gt;5,"yep","on track")</f>
        <v>on track</v>
      </c>
      <c r="Q1977" s="2">
        <f ca="1">IF(Proc[[#This Row],[DateClosed]]="",ABS(NETWORKDAYS(Proc[[#This Row],[DateOpened]],TODAY()))-1,ABS(NETWORKDAYS(Proc[[#This Row],[DateOpened]],Proc[[#This Row],[DateClosed]]))-1)</f>
        <v>1</v>
      </c>
      <c r="R1977" s="61" t="s">
        <v>1005</v>
      </c>
      <c r="S1977" s="65"/>
      <c r="T1977" s="153">
        <v>1976</v>
      </c>
    </row>
    <row r="1978" spans="1:20" hidden="1">
      <c r="A1978" s="64" t="s">
        <v>2507</v>
      </c>
      <c r="B1978" s="152" t="str">
        <f>IFERROR(VLOOKUP(Proc[[#This Row],[App]],Table2[],3,0),"open")</f>
        <v>ok</v>
      </c>
      <c r="C1978" s="64" t="s">
        <v>369</v>
      </c>
      <c r="D1978" s="152" t="s">
        <v>2572</v>
      </c>
      <c r="E1978" s="152" t="s">
        <v>2826</v>
      </c>
      <c r="F1978" s="152" t="s">
        <v>2826</v>
      </c>
      <c r="G1978" s="64" t="s">
        <v>400</v>
      </c>
      <c r="H1978" s="65" t="str">
        <f>IF(Proc[[#This Row],[type]]="LFF (MDG-F)",MID(Proc[[#This Row],[Obj]],13,10),"")</f>
        <v/>
      </c>
      <c r="I1978" s="152"/>
      <c r="J1978" s="65" t="b">
        <f>Proc[[#This Row],[Requested]]=Proc[[#This Row],[CurrentParent]]</f>
        <v>1</v>
      </c>
      <c r="K1978" s="152" t="str">
        <f>IF(Proc[[#This Row],[Author]]="Marcela Urrego",VLOOKUP(LEFT(Proc[[#This Row],[Requested]],1),Table3[#All],2,0),VLOOKUP(Proc[[#This Row],[Author]],Table4[],2,0))</f>
        <v>HC</v>
      </c>
      <c r="L1978" s="91" t="s">
        <v>1970</v>
      </c>
      <c r="M1978" s="61">
        <v>45807.678356481483</v>
      </c>
      <c r="N1978" s="62">
        <v>45810</v>
      </c>
      <c r="O1978" s="62">
        <v>45810</v>
      </c>
      <c r="P1978" s="61" t="str">
        <f ca="1">IF(Proc[[#This Row],[DaysAgeing]]&gt;5,"yep","on track")</f>
        <v>on track</v>
      </c>
      <c r="Q1978" s="2">
        <f ca="1">IF(Proc[[#This Row],[DateClosed]]="",ABS(NETWORKDAYS(Proc[[#This Row],[DateOpened]],TODAY()))-1,ABS(NETWORKDAYS(Proc[[#This Row],[DateOpened]],Proc[[#This Row],[DateClosed]]))-1)</f>
        <v>1</v>
      </c>
      <c r="R1978" s="61" t="s">
        <v>1005</v>
      </c>
      <c r="S1978" s="65"/>
      <c r="T1978" s="153">
        <v>1977</v>
      </c>
    </row>
    <row r="1979" spans="1:20" hidden="1">
      <c r="A1979" s="64" t="s">
        <v>2507</v>
      </c>
      <c r="B1979" s="152" t="str">
        <f>IFERROR(VLOOKUP(Proc[[#This Row],[App]],Table2[],3,0),"open")</f>
        <v>ok</v>
      </c>
      <c r="C1979" s="64" t="s">
        <v>369</v>
      </c>
      <c r="D1979" s="152" t="s">
        <v>2573</v>
      </c>
      <c r="E1979" s="152" t="s">
        <v>2826</v>
      </c>
      <c r="F1979" s="152" t="s">
        <v>2826</v>
      </c>
      <c r="G1979" s="64" t="s">
        <v>400</v>
      </c>
      <c r="H1979" s="65" t="str">
        <f>IF(Proc[[#This Row],[type]]="LFF (MDG-F)",MID(Proc[[#This Row],[Obj]],13,10),"")</f>
        <v/>
      </c>
      <c r="I1979" s="152"/>
      <c r="J1979" s="65" t="b">
        <f>Proc[[#This Row],[Requested]]=Proc[[#This Row],[CurrentParent]]</f>
        <v>1</v>
      </c>
      <c r="K1979" s="152" t="str">
        <f>IF(Proc[[#This Row],[Author]]="Marcela Urrego",VLOOKUP(LEFT(Proc[[#This Row],[Requested]],1),Table3[#All],2,0),VLOOKUP(Proc[[#This Row],[Author]],Table4[],2,0))</f>
        <v>HC</v>
      </c>
      <c r="L1979" s="91" t="s">
        <v>1970</v>
      </c>
      <c r="M1979" s="61">
        <v>45807.678356481483</v>
      </c>
      <c r="N1979" s="62">
        <v>45810</v>
      </c>
      <c r="O1979" s="62">
        <v>45810</v>
      </c>
      <c r="P1979" s="61" t="str">
        <f ca="1">IF(Proc[[#This Row],[DaysAgeing]]&gt;5,"yep","on track")</f>
        <v>on track</v>
      </c>
      <c r="Q1979" s="2">
        <f ca="1">IF(Proc[[#This Row],[DateClosed]]="",ABS(NETWORKDAYS(Proc[[#This Row],[DateOpened]],TODAY()))-1,ABS(NETWORKDAYS(Proc[[#This Row],[DateOpened]],Proc[[#This Row],[DateClosed]]))-1)</f>
        <v>1</v>
      </c>
      <c r="R1979" s="61" t="s">
        <v>1005</v>
      </c>
      <c r="S1979" s="65"/>
      <c r="T1979" s="153">
        <v>1978</v>
      </c>
    </row>
    <row r="1980" spans="1:20" hidden="1">
      <c r="A1980" s="64" t="s">
        <v>2507</v>
      </c>
      <c r="B1980" s="152" t="str">
        <f>IFERROR(VLOOKUP(Proc[[#This Row],[App]],Table2[],3,0),"open")</f>
        <v>ok</v>
      </c>
      <c r="C1980" s="64" t="s">
        <v>369</v>
      </c>
      <c r="D1980" s="152" t="s">
        <v>2574</v>
      </c>
      <c r="E1980" s="152" t="s">
        <v>2826</v>
      </c>
      <c r="F1980" s="152" t="s">
        <v>2826</v>
      </c>
      <c r="G1980" s="64" t="s">
        <v>400</v>
      </c>
      <c r="H1980" s="65" t="str">
        <f>IF(Proc[[#This Row],[type]]="LFF (MDG-F)",MID(Proc[[#This Row],[Obj]],13,10),"")</f>
        <v/>
      </c>
      <c r="I1980" s="152"/>
      <c r="J1980" s="65" t="b">
        <f>Proc[[#This Row],[Requested]]=Proc[[#This Row],[CurrentParent]]</f>
        <v>1</v>
      </c>
      <c r="K1980" s="152" t="str">
        <f>IF(Proc[[#This Row],[Author]]="Marcela Urrego",VLOOKUP(LEFT(Proc[[#This Row],[Requested]],1),Table3[#All],2,0),VLOOKUP(Proc[[#This Row],[Author]],Table4[],2,0))</f>
        <v>HC</v>
      </c>
      <c r="L1980" s="91" t="s">
        <v>1970</v>
      </c>
      <c r="M1980" s="61">
        <v>45807.678356481483</v>
      </c>
      <c r="N1980" s="62">
        <v>45810</v>
      </c>
      <c r="O1980" s="62">
        <v>45810</v>
      </c>
      <c r="P1980" s="61" t="str">
        <f ca="1">IF(Proc[[#This Row],[DaysAgeing]]&gt;5,"yep","on track")</f>
        <v>on track</v>
      </c>
      <c r="Q1980" s="2">
        <f ca="1">IF(Proc[[#This Row],[DateClosed]]="",ABS(NETWORKDAYS(Proc[[#This Row],[DateOpened]],TODAY()))-1,ABS(NETWORKDAYS(Proc[[#This Row],[DateOpened]],Proc[[#This Row],[DateClosed]]))-1)</f>
        <v>1</v>
      </c>
      <c r="R1980" s="61" t="s">
        <v>1005</v>
      </c>
      <c r="S1980" s="65"/>
      <c r="T1980" s="153">
        <v>1979</v>
      </c>
    </row>
    <row r="1981" spans="1:20" hidden="1">
      <c r="A1981" s="64" t="s">
        <v>2507</v>
      </c>
      <c r="B1981" s="152" t="str">
        <f>IFERROR(VLOOKUP(Proc[[#This Row],[App]],Table2[],3,0),"open")</f>
        <v>ok</v>
      </c>
      <c r="C1981" s="64" t="s">
        <v>369</v>
      </c>
      <c r="D1981" s="152" t="s">
        <v>2575</v>
      </c>
      <c r="E1981" s="152" t="s">
        <v>2826</v>
      </c>
      <c r="F1981" s="152" t="s">
        <v>2826</v>
      </c>
      <c r="G1981" s="64" t="s">
        <v>400</v>
      </c>
      <c r="H1981" s="65" t="str">
        <f>IF(Proc[[#This Row],[type]]="LFF (MDG-F)",MID(Proc[[#This Row],[Obj]],13,10),"")</f>
        <v/>
      </c>
      <c r="I1981" s="152"/>
      <c r="J1981" s="65" t="b">
        <f>Proc[[#This Row],[Requested]]=Proc[[#This Row],[CurrentParent]]</f>
        <v>1</v>
      </c>
      <c r="K1981" s="152" t="str">
        <f>IF(Proc[[#This Row],[Author]]="Marcela Urrego",VLOOKUP(LEFT(Proc[[#This Row],[Requested]],1),Table3[#All],2,0),VLOOKUP(Proc[[#This Row],[Author]],Table4[],2,0))</f>
        <v>HC</v>
      </c>
      <c r="L1981" s="91" t="s">
        <v>1970</v>
      </c>
      <c r="M1981" s="61">
        <v>45807.678356481483</v>
      </c>
      <c r="N1981" s="62">
        <v>45810</v>
      </c>
      <c r="O1981" s="62">
        <v>45810</v>
      </c>
      <c r="P1981" s="61" t="str">
        <f ca="1">IF(Proc[[#This Row],[DaysAgeing]]&gt;5,"yep","on track")</f>
        <v>on track</v>
      </c>
      <c r="Q1981" s="2">
        <f ca="1">IF(Proc[[#This Row],[DateClosed]]="",ABS(NETWORKDAYS(Proc[[#This Row],[DateOpened]],TODAY()))-1,ABS(NETWORKDAYS(Proc[[#This Row],[DateOpened]],Proc[[#This Row],[DateClosed]]))-1)</f>
        <v>1</v>
      </c>
      <c r="R1981" s="61" t="s">
        <v>1005</v>
      </c>
      <c r="S1981" s="65"/>
      <c r="T1981" s="153">
        <v>1980</v>
      </c>
    </row>
    <row r="1982" spans="1:20" hidden="1">
      <c r="A1982" s="64" t="s">
        <v>2507</v>
      </c>
      <c r="B1982" s="152" t="str">
        <f>IFERROR(VLOOKUP(Proc[[#This Row],[App]],Table2[],3,0),"open")</f>
        <v>ok</v>
      </c>
      <c r="C1982" s="64" t="s">
        <v>369</v>
      </c>
      <c r="D1982" s="152" t="s">
        <v>2576</v>
      </c>
      <c r="E1982" s="152" t="s">
        <v>2826</v>
      </c>
      <c r="F1982" s="152" t="s">
        <v>2826</v>
      </c>
      <c r="G1982" s="64" t="s">
        <v>400</v>
      </c>
      <c r="H1982" s="65" t="str">
        <f>IF(Proc[[#This Row],[type]]="LFF (MDG-F)",MID(Proc[[#This Row],[Obj]],13,10),"")</f>
        <v/>
      </c>
      <c r="I1982" s="152"/>
      <c r="J1982" s="65" t="b">
        <f>Proc[[#This Row],[Requested]]=Proc[[#This Row],[CurrentParent]]</f>
        <v>1</v>
      </c>
      <c r="K1982" s="152" t="str">
        <f>IF(Proc[[#This Row],[Author]]="Marcela Urrego",VLOOKUP(LEFT(Proc[[#This Row],[Requested]],1),Table3[#All],2,0),VLOOKUP(Proc[[#This Row],[Author]],Table4[],2,0))</f>
        <v>HC</v>
      </c>
      <c r="L1982" s="91" t="s">
        <v>1970</v>
      </c>
      <c r="M1982" s="61">
        <v>45807.678356481483</v>
      </c>
      <c r="N1982" s="62">
        <v>45810</v>
      </c>
      <c r="O1982" s="62">
        <v>45810</v>
      </c>
      <c r="P1982" s="61" t="str">
        <f ca="1">IF(Proc[[#This Row],[DaysAgeing]]&gt;5,"yep","on track")</f>
        <v>on track</v>
      </c>
      <c r="Q1982" s="2">
        <f ca="1">IF(Proc[[#This Row],[DateClosed]]="",ABS(NETWORKDAYS(Proc[[#This Row],[DateOpened]],TODAY()))-1,ABS(NETWORKDAYS(Proc[[#This Row],[DateOpened]],Proc[[#This Row],[DateClosed]]))-1)</f>
        <v>1</v>
      </c>
      <c r="R1982" s="61" t="s">
        <v>1005</v>
      </c>
      <c r="S1982" s="65"/>
      <c r="T1982" s="153">
        <v>1981</v>
      </c>
    </row>
    <row r="1983" spans="1:20" hidden="1">
      <c r="A1983" s="64" t="s">
        <v>2507</v>
      </c>
      <c r="B1983" s="152" t="str">
        <f>IFERROR(VLOOKUP(Proc[[#This Row],[App]],Table2[],3,0),"open")</f>
        <v>ok</v>
      </c>
      <c r="C1983" s="64" t="s">
        <v>369</v>
      </c>
      <c r="D1983" s="152" t="s">
        <v>2577</v>
      </c>
      <c r="E1983" s="152" t="s">
        <v>2826</v>
      </c>
      <c r="F1983" s="152" t="s">
        <v>2826</v>
      </c>
      <c r="G1983" s="64" t="s">
        <v>400</v>
      </c>
      <c r="H1983" s="65" t="str">
        <f>IF(Proc[[#This Row],[type]]="LFF (MDG-F)",MID(Proc[[#This Row],[Obj]],13,10),"")</f>
        <v/>
      </c>
      <c r="I1983" s="152"/>
      <c r="J1983" s="65" t="b">
        <f>Proc[[#This Row],[Requested]]=Proc[[#This Row],[CurrentParent]]</f>
        <v>1</v>
      </c>
      <c r="K1983" s="152" t="str">
        <f>IF(Proc[[#This Row],[Author]]="Marcela Urrego",VLOOKUP(LEFT(Proc[[#This Row],[Requested]],1),Table3[#All],2,0),VLOOKUP(Proc[[#This Row],[Author]],Table4[],2,0))</f>
        <v>HC</v>
      </c>
      <c r="L1983" s="91" t="s">
        <v>1970</v>
      </c>
      <c r="M1983" s="61">
        <v>45807.678356481483</v>
      </c>
      <c r="N1983" s="62">
        <v>45810</v>
      </c>
      <c r="O1983" s="62">
        <v>45810</v>
      </c>
      <c r="P1983" s="61" t="str">
        <f ca="1">IF(Proc[[#This Row],[DaysAgeing]]&gt;5,"yep","on track")</f>
        <v>on track</v>
      </c>
      <c r="Q1983" s="2">
        <f ca="1">IF(Proc[[#This Row],[DateClosed]]="",ABS(NETWORKDAYS(Proc[[#This Row],[DateOpened]],TODAY()))-1,ABS(NETWORKDAYS(Proc[[#This Row],[DateOpened]],Proc[[#This Row],[DateClosed]]))-1)</f>
        <v>1</v>
      </c>
      <c r="R1983" s="61" t="s">
        <v>1005</v>
      </c>
      <c r="S1983" s="65"/>
      <c r="T1983" s="153">
        <v>1982</v>
      </c>
    </row>
    <row r="1984" spans="1:20" hidden="1">
      <c r="A1984" s="64" t="s">
        <v>2507</v>
      </c>
      <c r="B1984" s="152" t="str">
        <f>IFERROR(VLOOKUP(Proc[[#This Row],[App]],Table2[],3,0),"open")</f>
        <v>ok</v>
      </c>
      <c r="C1984" s="64" t="s">
        <v>369</v>
      </c>
      <c r="D1984" s="152" t="s">
        <v>2578</v>
      </c>
      <c r="E1984" s="152" t="s">
        <v>2826</v>
      </c>
      <c r="F1984" s="152" t="s">
        <v>2826</v>
      </c>
      <c r="G1984" s="64" t="s">
        <v>400</v>
      </c>
      <c r="H1984" s="65" t="str">
        <f>IF(Proc[[#This Row],[type]]="LFF (MDG-F)",MID(Proc[[#This Row],[Obj]],13,10),"")</f>
        <v/>
      </c>
      <c r="I1984" s="152"/>
      <c r="J1984" s="65" t="b">
        <f>Proc[[#This Row],[Requested]]=Proc[[#This Row],[CurrentParent]]</f>
        <v>1</v>
      </c>
      <c r="K1984" s="152" t="str">
        <f>IF(Proc[[#This Row],[Author]]="Marcela Urrego",VLOOKUP(LEFT(Proc[[#This Row],[Requested]],1),Table3[#All],2,0),VLOOKUP(Proc[[#This Row],[Author]],Table4[],2,0))</f>
        <v>HC</v>
      </c>
      <c r="L1984" s="91" t="s">
        <v>1970</v>
      </c>
      <c r="M1984" s="61">
        <v>45807.678356481483</v>
      </c>
      <c r="N1984" s="62">
        <v>45810</v>
      </c>
      <c r="O1984" s="62">
        <v>45810</v>
      </c>
      <c r="P1984" s="61" t="str">
        <f ca="1">IF(Proc[[#This Row],[DaysAgeing]]&gt;5,"yep","on track")</f>
        <v>on track</v>
      </c>
      <c r="Q1984" s="2">
        <f ca="1">IF(Proc[[#This Row],[DateClosed]]="",ABS(NETWORKDAYS(Proc[[#This Row],[DateOpened]],TODAY()))-1,ABS(NETWORKDAYS(Proc[[#This Row],[DateOpened]],Proc[[#This Row],[DateClosed]]))-1)</f>
        <v>1</v>
      </c>
      <c r="R1984" s="61" t="s">
        <v>1005</v>
      </c>
      <c r="S1984" s="65"/>
      <c r="T1984" s="153">
        <v>1983</v>
      </c>
    </row>
    <row r="1985" spans="1:20" hidden="1">
      <c r="A1985" s="64" t="s">
        <v>2507</v>
      </c>
      <c r="B1985" s="152" t="str">
        <f>IFERROR(VLOOKUP(Proc[[#This Row],[App]],Table2[],3,0),"open")</f>
        <v>ok</v>
      </c>
      <c r="C1985" s="64" t="s">
        <v>369</v>
      </c>
      <c r="D1985" s="152" t="s">
        <v>2579</v>
      </c>
      <c r="E1985" s="152" t="s">
        <v>2826</v>
      </c>
      <c r="F1985" s="152" t="s">
        <v>2826</v>
      </c>
      <c r="G1985" s="64" t="s">
        <v>400</v>
      </c>
      <c r="H1985" s="65" t="str">
        <f>IF(Proc[[#This Row],[type]]="LFF (MDG-F)",MID(Proc[[#This Row],[Obj]],13,10),"")</f>
        <v/>
      </c>
      <c r="I1985" s="152"/>
      <c r="J1985" s="65" t="b">
        <f>Proc[[#This Row],[Requested]]=Proc[[#This Row],[CurrentParent]]</f>
        <v>1</v>
      </c>
      <c r="K1985" s="152" t="str">
        <f>IF(Proc[[#This Row],[Author]]="Marcela Urrego",VLOOKUP(LEFT(Proc[[#This Row],[Requested]],1),Table3[#All],2,0),VLOOKUP(Proc[[#This Row],[Author]],Table4[],2,0))</f>
        <v>HC</v>
      </c>
      <c r="L1985" s="91" t="s">
        <v>1970</v>
      </c>
      <c r="M1985" s="61">
        <v>45807.678356481483</v>
      </c>
      <c r="N1985" s="62">
        <v>45810</v>
      </c>
      <c r="O1985" s="62">
        <v>45810</v>
      </c>
      <c r="P1985" s="61" t="str">
        <f ca="1">IF(Proc[[#This Row],[DaysAgeing]]&gt;5,"yep","on track")</f>
        <v>on track</v>
      </c>
      <c r="Q1985" s="2">
        <f ca="1">IF(Proc[[#This Row],[DateClosed]]="",ABS(NETWORKDAYS(Proc[[#This Row],[DateOpened]],TODAY()))-1,ABS(NETWORKDAYS(Proc[[#This Row],[DateOpened]],Proc[[#This Row],[DateClosed]]))-1)</f>
        <v>1</v>
      </c>
      <c r="R1985" s="61" t="s">
        <v>1005</v>
      </c>
      <c r="S1985" s="65"/>
      <c r="T1985" s="153">
        <v>1984</v>
      </c>
    </row>
    <row r="1986" spans="1:20" hidden="1">
      <c r="A1986" s="64" t="s">
        <v>2507</v>
      </c>
      <c r="B1986" s="152" t="str">
        <f>IFERROR(VLOOKUP(Proc[[#This Row],[App]],Table2[],3,0),"open")</f>
        <v>ok</v>
      </c>
      <c r="C1986" s="64" t="s">
        <v>369</v>
      </c>
      <c r="D1986" s="152" t="s">
        <v>2580</v>
      </c>
      <c r="E1986" s="152" t="s">
        <v>2826</v>
      </c>
      <c r="F1986" s="152" t="s">
        <v>2826</v>
      </c>
      <c r="G1986" s="64" t="s">
        <v>400</v>
      </c>
      <c r="H1986" s="65" t="str">
        <f>IF(Proc[[#This Row],[type]]="LFF (MDG-F)",MID(Proc[[#This Row],[Obj]],13,10),"")</f>
        <v/>
      </c>
      <c r="I1986" s="152"/>
      <c r="J1986" s="65" t="b">
        <f>Proc[[#This Row],[Requested]]=Proc[[#This Row],[CurrentParent]]</f>
        <v>1</v>
      </c>
      <c r="K1986" s="152" t="str">
        <f>IF(Proc[[#This Row],[Author]]="Marcela Urrego",VLOOKUP(LEFT(Proc[[#This Row],[Requested]],1),Table3[#All],2,0),VLOOKUP(Proc[[#This Row],[Author]],Table4[],2,0))</f>
        <v>HC</v>
      </c>
      <c r="L1986" s="91" t="s">
        <v>1970</v>
      </c>
      <c r="M1986" s="61">
        <v>45807.678356481483</v>
      </c>
      <c r="N1986" s="62">
        <v>45810</v>
      </c>
      <c r="O1986" s="62">
        <v>45810</v>
      </c>
      <c r="P1986" s="61" t="str">
        <f ca="1">IF(Proc[[#This Row],[DaysAgeing]]&gt;5,"yep","on track")</f>
        <v>on track</v>
      </c>
      <c r="Q1986" s="2">
        <f ca="1">IF(Proc[[#This Row],[DateClosed]]="",ABS(NETWORKDAYS(Proc[[#This Row],[DateOpened]],TODAY()))-1,ABS(NETWORKDAYS(Proc[[#This Row],[DateOpened]],Proc[[#This Row],[DateClosed]]))-1)</f>
        <v>1</v>
      </c>
      <c r="R1986" s="61" t="s">
        <v>1005</v>
      </c>
      <c r="S1986" s="65"/>
      <c r="T1986" s="153">
        <v>1985</v>
      </c>
    </row>
    <row r="1987" spans="1:20" hidden="1">
      <c r="A1987" s="64" t="s">
        <v>2507</v>
      </c>
      <c r="B1987" s="152" t="str">
        <f>IFERROR(VLOOKUP(Proc[[#This Row],[App]],Table2[],3,0),"open")</f>
        <v>ok</v>
      </c>
      <c r="C1987" s="64" t="s">
        <v>369</v>
      </c>
      <c r="D1987" s="152" t="s">
        <v>2581</v>
      </c>
      <c r="E1987" s="152" t="s">
        <v>2826</v>
      </c>
      <c r="F1987" s="152" t="s">
        <v>2826</v>
      </c>
      <c r="G1987" s="64" t="s">
        <v>400</v>
      </c>
      <c r="H1987" s="65" t="str">
        <f>IF(Proc[[#This Row],[type]]="LFF (MDG-F)",MID(Proc[[#This Row],[Obj]],13,10),"")</f>
        <v/>
      </c>
      <c r="I1987" s="152"/>
      <c r="J1987" s="65" t="b">
        <f>Proc[[#This Row],[Requested]]=Proc[[#This Row],[CurrentParent]]</f>
        <v>1</v>
      </c>
      <c r="K1987" s="152" t="str">
        <f>IF(Proc[[#This Row],[Author]]="Marcela Urrego",VLOOKUP(LEFT(Proc[[#This Row],[Requested]],1),Table3[#All],2,0),VLOOKUP(Proc[[#This Row],[Author]],Table4[],2,0))</f>
        <v>HC</v>
      </c>
      <c r="L1987" s="91" t="s">
        <v>1970</v>
      </c>
      <c r="M1987" s="61">
        <v>45807.678356481483</v>
      </c>
      <c r="N1987" s="62">
        <v>45810</v>
      </c>
      <c r="O1987" s="62">
        <v>45810</v>
      </c>
      <c r="P1987" s="61" t="str">
        <f ca="1">IF(Proc[[#This Row],[DaysAgeing]]&gt;5,"yep","on track")</f>
        <v>on track</v>
      </c>
      <c r="Q1987" s="2">
        <f ca="1">IF(Proc[[#This Row],[DateClosed]]="",ABS(NETWORKDAYS(Proc[[#This Row],[DateOpened]],TODAY()))-1,ABS(NETWORKDAYS(Proc[[#This Row],[DateOpened]],Proc[[#This Row],[DateClosed]]))-1)</f>
        <v>1</v>
      </c>
      <c r="R1987" s="61" t="s">
        <v>1005</v>
      </c>
      <c r="S1987" s="65"/>
      <c r="T1987" s="153">
        <v>1986</v>
      </c>
    </row>
    <row r="1988" spans="1:20" hidden="1">
      <c r="A1988" s="64" t="s">
        <v>2507</v>
      </c>
      <c r="B1988" s="152" t="str">
        <f>IFERROR(VLOOKUP(Proc[[#This Row],[App]],Table2[],3,0),"open")</f>
        <v>ok</v>
      </c>
      <c r="C1988" s="64" t="s">
        <v>369</v>
      </c>
      <c r="D1988" s="152" t="s">
        <v>2582</v>
      </c>
      <c r="E1988" s="152" t="s">
        <v>2826</v>
      </c>
      <c r="F1988" s="152" t="s">
        <v>2826</v>
      </c>
      <c r="G1988" s="64" t="s">
        <v>400</v>
      </c>
      <c r="H1988" s="65" t="str">
        <f>IF(Proc[[#This Row],[type]]="LFF (MDG-F)",MID(Proc[[#This Row],[Obj]],13,10),"")</f>
        <v/>
      </c>
      <c r="I1988" s="152"/>
      <c r="J1988" s="65" t="b">
        <f>Proc[[#This Row],[Requested]]=Proc[[#This Row],[CurrentParent]]</f>
        <v>1</v>
      </c>
      <c r="K1988" s="152" t="str">
        <f>IF(Proc[[#This Row],[Author]]="Marcela Urrego",VLOOKUP(LEFT(Proc[[#This Row],[Requested]],1),Table3[#All],2,0),VLOOKUP(Proc[[#This Row],[Author]],Table4[],2,0))</f>
        <v>HC</v>
      </c>
      <c r="L1988" s="91" t="s">
        <v>1970</v>
      </c>
      <c r="M1988" s="61">
        <v>45807.678356481483</v>
      </c>
      <c r="N1988" s="62">
        <v>45810</v>
      </c>
      <c r="O1988" s="62">
        <v>45810</v>
      </c>
      <c r="P1988" s="61" t="str">
        <f ca="1">IF(Proc[[#This Row],[DaysAgeing]]&gt;5,"yep","on track")</f>
        <v>on track</v>
      </c>
      <c r="Q1988" s="2">
        <f ca="1">IF(Proc[[#This Row],[DateClosed]]="",ABS(NETWORKDAYS(Proc[[#This Row],[DateOpened]],TODAY()))-1,ABS(NETWORKDAYS(Proc[[#This Row],[DateOpened]],Proc[[#This Row],[DateClosed]]))-1)</f>
        <v>1</v>
      </c>
      <c r="R1988" s="61" t="s">
        <v>1005</v>
      </c>
      <c r="S1988" s="65"/>
      <c r="T1988" s="153">
        <v>1987</v>
      </c>
    </row>
    <row r="1989" spans="1:20" hidden="1">
      <c r="A1989" s="64" t="s">
        <v>2507</v>
      </c>
      <c r="B1989" s="152" t="str">
        <f>IFERROR(VLOOKUP(Proc[[#This Row],[App]],Table2[],3,0),"open")</f>
        <v>ok</v>
      </c>
      <c r="C1989" s="64" t="s">
        <v>369</v>
      </c>
      <c r="D1989" s="152" t="s">
        <v>2583</v>
      </c>
      <c r="E1989" s="152" t="s">
        <v>2826</v>
      </c>
      <c r="F1989" s="152" t="s">
        <v>2826</v>
      </c>
      <c r="G1989" s="64" t="s">
        <v>400</v>
      </c>
      <c r="H1989" s="65" t="str">
        <f>IF(Proc[[#This Row],[type]]="LFF (MDG-F)",MID(Proc[[#This Row],[Obj]],13,10),"")</f>
        <v/>
      </c>
      <c r="I1989" s="152"/>
      <c r="J1989" s="65" t="b">
        <f>Proc[[#This Row],[Requested]]=Proc[[#This Row],[CurrentParent]]</f>
        <v>1</v>
      </c>
      <c r="K1989" s="152" t="str">
        <f>IF(Proc[[#This Row],[Author]]="Marcela Urrego",VLOOKUP(LEFT(Proc[[#This Row],[Requested]],1),Table3[#All],2,0),VLOOKUP(Proc[[#This Row],[Author]],Table4[],2,0))</f>
        <v>HC</v>
      </c>
      <c r="L1989" s="91" t="s">
        <v>1970</v>
      </c>
      <c r="M1989" s="61">
        <v>45807.678356481483</v>
      </c>
      <c r="N1989" s="62">
        <v>45810</v>
      </c>
      <c r="O1989" s="62">
        <v>45810</v>
      </c>
      <c r="P1989" s="61" t="str">
        <f ca="1">IF(Proc[[#This Row],[DaysAgeing]]&gt;5,"yep","on track")</f>
        <v>on track</v>
      </c>
      <c r="Q1989" s="2">
        <f ca="1">IF(Proc[[#This Row],[DateClosed]]="",ABS(NETWORKDAYS(Proc[[#This Row],[DateOpened]],TODAY()))-1,ABS(NETWORKDAYS(Proc[[#This Row],[DateOpened]],Proc[[#This Row],[DateClosed]]))-1)</f>
        <v>1</v>
      </c>
      <c r="R1989" s="61" t="s">
        <v>1005</v>
      </c>
      <c r="S1989" s="65"/>
      <c r="T1989" s="153">
        <v>1988</v>
      </c>
    </row>
    <row r="1990" spans="1:20" hidden="1">
      <c r="A1990" s="64" t="s">
        <v>2507</v>
      </c>
      <c r="B1990" s="152" t="str">
        <f>IFERROR(VLOOKUP(Proc[[#This Row],[App]],Table2[],3,0),"open")</f>
        <v>ok</v>
      </c>
      <c r="C1990" s="64" t="s">
        <v>369</v>
      </c>
      <c r="D1990" s="152" t="s">
        <v>2584</v>
      </c>
      <c r="E1990" s="152" t="s">
        <v>2826</v>
      </c>
      <c r="F1990" s="152" t="s">
        <v>2826</v>
      </c>
      <c r="G1990" s="64" t="s">
        <v>400</v>
      </c>
      <c r="H1990" s="65" t="str">
        <f>IF(Proc[[#This Row],[type]]="LFF (MDG-F)",MID(Proc[[#This Row],[Obj]],13,10),"")</f>
        <v/>
      </c>
      <c r="I1990" s="152"/>
      <c r="J1990" s="65" t="b">
        <f>Proc[[#This Row],[Requested]]=Proc[[#This Row],[CurrentParent]]</f>
        <v>1</v>
      </c>
      <c r="K1990" s="152" t="str">
        <f>IF(Proc[[#This Row],[Author]]="Marcela Urrego",VLOOKUP(LEFT(Proc[[#This Row],[Requested]],1),Table3[#All],2,0),VLOOKUP(Proc[[#This Row],[Author]],Table4[],2,0))</f>
        <v>HC</v>
      </c>
      <c r="L1990" s="91" t="s">
        <v>1970</v>
      </c>
      <c r="M1990" s="61">
        <v>45807.678356481483</v>
      </c>
      <c r="N1990" s="62">
        <v>45810</v>
      </c>
      <c r="O1990" s="62">
        <v>45810</v>
      </c>
      <c r="P1990" s="61" t="str">
        <f ca="1">IF(Proc[[#This Row],[DaysAgeing]]&gt;5,"yep","on track")</f>
        <v>on track</v>
      </c>
      <c r="Q1990" s="2">
        <f ca="1">IF(Proc[[#This Row],[DateClosed]]="",ABS(NETWORKDAYS(Proc[[#This Row],[DateOpened]],TODAY()))-1,ABS(NETWORKDAYS(Proc[[#This Row],[DateOpened]],Proc[[#This Row],[DateClosed]]))-1)</f>
        <v>1</v>
      </c>
      <c r="R1990" s="61" t="s">
        <v>1005</v>
      </c>
      <c r="S1990" s="65"/>
      <c r="T1990" s="153">
        <v>1989</v>
      </c>
    </row>
    <row r="1991" spans="1:20" hidden="1">
      <c r="A1991" s="64" t="s">
        <v>2507</v>
      </c>
      <c r="B1991" s="152" t="str">
        <f>IFERROR(VLOOKUP(Proc[[#This Row],[App]],Table2[],3,0),"open")</f>
        <v>ok</v>
      </c>
      <c r="C1991" s="64" t="s">
        <v>369</v>
      </c>
      <c r="D1991" s="152" t="s">
        <v>2585</v>
      </c>
      <c r="E1991" s="152" t="s">
        <v>2826</v>
      </c>
      <c r="F1991" s="152" t="s">
        <v>2826</v>
      </c>
      <c r="G1991" s="64" t="s">
        <v>400</v>
      </c>
      <c r="H1991" s="65" t="str">
        <f>IF(Proc[[#This Row],[type]]="LFF (MDG-F)",MID(Proc[[#This Row],[Obj]],13,10),"")</f>
        <v/>
      </c>
      <c r="I1991" s="152"/>
      <c r="J1991" s="65" t="b">
        <f>Proc[[#This Row],[Requested]]=Proc[[#This Row],[CurrentParent]]</f>
        <v>1</v>
      </c>
      <c r="K1991" s="152" t="str">
        <f>IF(Proc[[#This Row],[Author]]="Marcela Urrego",VLOOKUP(LEFT(Proc[[#This Row],[Requested]],1),Table3[#All],2,0),VLOOKUP(Proc[[#This Row],[Author]],Table4[],2,0))</f>
        <v>HC</v>
      </c>
      <c r="L1991" s="91" t="s">
        <v>1970</v>
      </c>
      <c r="M1991" s="61">
        <v>45807.678356481483</v>
      </c>
      <c r="N1991" s="62">
        <v>45810</v>
      </c>
      <c r="O1991" s="62">
        <v>45810</v>
      </c>
      <c r="P1991" s="61" t="str">
        <f ca="1">IF(Proc[[#This Row],[DaysAgeing]]&gt;5,"yep","on track")</f>
        <v>on track</v>
      </c>
      <c r="Q1991" s="2">
        <f ca="1">IF(Proc[[#This Row],[DateClosed]]="",ABS(NETWORKDAYS(Proc[[#This Row],[DateOpened]],TODAY()))-1,ABS(NETWORKDAYS(Proc[[#This Row],[DateOpened]],Proc[[#This Row],[DateClosed]]))-1)</f>
        <v>1</v>
      </c>
      <c r="R1991" s="61" t="s">
        <v>1005</v>
      </c>
      <c r="S1991" s="65"/>
      <c r="T1991" s="153">
        <v>1990</v>
      </c>
    </row>
    <row r="1992" spans="1:20" hidden="1">
      <c r="A1992" s="64" t="s">
        <v>2507</v>
      </c>
      <c r="B1992" s="152" t="str">
        <f>IFERROR(VLOOKUP(Proc[[#This Row],[App]],Table2[],3,0),"open")</f>
        <v>ok</v>
      </c>
      <c r="C1992" s="64" t="s">
        <v>369</v>
      </c>
      <c r="D1992" s="152" t="s">
        <v>2586</v>
      </c>
      <c r="E1992" s="152" t="s">
        <v>2826</v>
      </c>
      <c r="F1992" s="152" t="s">
        <v>2826</v>
      </c>
      <c r="G1992" s="64" t="s">
        <v>400</v>
      </c>
      <c r="H1992" s="65" t="str">
        <f>IF(Proc[[#This Row],[type]]="LFF (MDG-F)",MID(Proc[[#This Row],[Obj]],13,10),"")</f>
        <v/>
      </c>
      <c r="I1992" s="152"/>
      <c r="J1992" s="65" t="b">
        <f>Proc[[#This Row],[Requested]]=Proc[[#This Row],[CurrentParent]]</f>
        <v>1</v>
      </c>
      <c r="K1992" s="152" t="str">
        <f>IF(Proc[[#This Row],[Author]]="Marcela Urrego",VLOOKUP(LEFT(Proc[[#This Row],[Requested]],1),Table3[#All],2,0),VLOOKUP(Proc[[#This Row],[Author]],Table4[],2,0))</f>
        <v>HC</v>
      </c>
      <c r="L1992" s="91" t="s">
        <v>1970</v>
      </c>
      <c r="M1992" s="61">
        <v>45807.678356481483</v>
      </c>
      <c r="N1992" s="62">
        <v>45810</v>
      </c>
      <c r="O1992" s="62">
        <v>45810</v>
      </c>
      <c r="P1992" s="61" t="str">
        <f ca="1">IF(Proc[[#This Row],[DaysAgeing]]&gt;5,"yep","on track")</f>
        <v>on track</v>
      </c>
      <c r="Q1992" s="2">
        <f ca="1">IF(Proc[[#This Row],[DateClosed]]="",ABS(NETWORKDAYS(Proc[[#This Row],[DateOpened]],TODAY()))-1,ABS(NETWORKDAYS(Proc[[#This Row],[DateOpened]],Proc[[#This Row],[DateClosed]]))-1)</f>
        <v>1</v>
      </c>
      <c r="R1992" s="61" t="s">
        <v>1005</v>
      </c>
      <c r="S1992" s="65"/>
      <c r="T1992" s="153">
        <v>1991</v>
      </c>
    </row>
    <row r="1993" spans="1:20" hidden="1">
      <c r="A1993" s="64" t="s">
        <v>2507</v>
      </c>
      <c r="B1993" s="152" t="str">
        <f>IFERROR(VLOOKUP(Proc[[#This Row],[App]],Table2[],3,0),"open")</f>
        <v>ok</v>
      </c>
      <c r="C1993" s="64" t="s">
        <v>369</v>
      </c>
      <c r="D1993" s="152" t="s">
        <v>2587</v>
      </c>
      <c r="E1993" s="152" t="s">
        <v>2826</v>
      </c>
      <c r="F1993" s="152" t="s">
        <v>2826</v>
      </c>
      <c r="G1993" s="64" t="s">
        <v>400</v>
      </c>
      <c r="H1993" s="65" t="str">
        <f>IF(Proc[[#This Row],[type]]="LFF (MDG-F)",MID(Proc[[#This Row],[Obj]],13,10),"")</f>
        <v/>
      </c>
      <c r="I1993" s="152"/>
      <c r="J1993" s="65" t="b">
        <f>Proc[[#This Row],[Requested]]=Proc[[#This Row],[CurrentParent]]</f>
        <v>1</v>
      </c>
      <c r="K1993" s="152" t="str">
        <f>IF(Proc[[#This Row],[Author]]="Marcela Urrego",VLOOKUP(LEFT(Proc[[#This Row],[Requested]],1),Table3[#All],2,0),VLOOKUP(Proc[[#This Row],[Author]],Table4[],2,0))</f>
        <v>HC</v>
      </c>
      <c r="L1993" s="91" t="s">
        <v>1970</v>
      </c>
      <c r="M1993" s="61">
        <v>45807.678356481483</v>
      </c>
      <c r="N1993" s="62">
        <v>45810</v>
      </c>
      <c r="O1993" s="62">
        <v>45810</v>
      </c>
      <c r="P1993" s="61" t="str">
        <f ca="1">IF(Proc[[#This Row],[DaysAgeing]]&gt;5,"yep","on track")</f>
        <v>on track</v>
      </c>
      <c r="Q1993" s="2">
        <f ca="1">IF(Proc[[#This Row],[DateClosed]]="",ABS(NETWORKDAYS(Proc[[#This Row],[DateOpened]],TODAY()))-1,ABS(NETWORKDAYS(Proc[[#This Row],[DateOpened]],Proc[[#This Row],[DateClosed]]))-1)</f>
        <v>1</v>
      </c>
      <c r="R1993" s="61" t="s">
        <v>1005</v>
      </c>
      <c r="S1993" s="65"/>
      <c r="T1993" s="153">
        <v>1992</v>
      </c>
    </row>
    <row r="1994" spans="1:20" hidden="1">
      <c r="A1994" s="64" t="s">
        <v>2507</v>
      </c>
      <c r="B1994" s="152" t="str">
        <f>IFERROR(VLOOKUP(Proc[[#This Row],[App]],Table2[],3,0),"open")</f>
        <v>ok</v>
      </c>
      <c r="C1994" s="64" t="s">
        <v>369</v>
      </c>
      <c r="D1994" s="152" t="s">
        <v>2588</v>
      </c>
      <c r="E1994" s="152" t="s">
        <v>2826</v>
      </c>
      <c r="F1994" s="152" t="s">
        <v>2826</v>
      </c>
      <c r="G1994" s="64" t="s">
        <v>400</v>
      </c>
      <c r="H1994" s="65" t="str">
        <f>IF(Proc[[#This Row],[type]]="LFF (MDG-F)",MID(Proc[[#This Row],[Obj]],13,10),"")</f>
        <v/>
      </c>
      <c r="I1994" s="152"/>
      <c r="J1994" s="65" t="b">
        <f>Proc[[#This Row],[Requested]]=Proc[[#This Row],[CurrentParent]]</f>
        <v>1</v>
      </c>
      <c r="K1994" s="152" t="str">
        <f>IF(Proc[[#This Row],[Author]]="Marcela Urrego",VLOOKUP(LEFT(Proc[[#This Row],[Requested]],1),Table3[#All],2,0),VLOOKUP(Proc[[#This Row],[Author]],Table4[],2,0))</f>
        <v>HC</v>
      </c>
      <c r="L1994" s="91" t="s">
        <v>1970</v>
      </c>
      <c r="M1994" s="61">
        <v>45807.678356481483</v>
      </c>
      <c r="N1994" s="62">
        <v>45810</v>
      </c>
      <c r="O1994" s="62">
        <v>45810</v>
      </c>
      <c r="P1994" s="61" t="str">
        <f ca="1">IF(Proc[[#This Row],[DaysAgeing]]&gt;5,"yep","on track")</f>
        <v>on track</v>
      </c>
      <c r="Q1994" s="2">
        <f ca="1">IF(Proc[[#This Row],[DateClosed]]="",ABS(NETWORKDAYS(Proc[[#This Row],[DateOpened]],TODAY()))-1,ABS(NETWORKDAYS(Proc[[#This Row],[DateOpened]],Proc[[#This Row],[DateClosed]]))-1)</f>
        <v>1</v>
      </c>
      <c r="R1994" s="61" t="s">
        <v>1005</v>
      </c>
      <c r="S1994" s="65"/>
      <c r="T1994" s="153">
        <v>1993</v>
      </c>
    </row>
    <row r="1995" spans="1:20" hidden="1">
      <c r="A1995" s="64" t="s">
        <v>2507</v>
      </c>
      <c r="B1995" s="152" t="str">
        <f>IFERROR(VLOOKUP(Proc[[#This Row],[App]],Table2[],3,0),"open")</f>
        <v>ok</v>
      </c>
      <c r="C1995" s="64" t="s">
        <v>369</v>
      </c>
      <c r="D1995" s="152" t="s">
        <v>2589</v>
      </c>
      <c r="E1995" s="152" t="s">
        <v>1767</v>
      </c>
      <c r="F1995" s="152" t="s">
        <v>1767</v>
      </c>
      <c r="G1995" s="64" t="s">
        <v>400</v>
      </c>
      <c r="H1995" s="65" t="str">
        <f>IF(Proc[[#This Row],[type]]="LFF (MDG-F)",MID(Proc[[#This Row],[Obj]],13,10),"")</f>
        <v/>
      </c>
      <c r="I1995" s="152"/>
      <c r="J1995" s="65" t="b">
        <f>Proc[[#This Row],[Requested]]=Proc[[#This Row],[CurrentParent]]</f>
        <v>1</v>
      </c>
      <c r="K1995" s="152" t="str">
        <f>IF(Proc[[#This Row],[Author]]="Marcela Urrego",VLOOKUP(LEFT(Proc[[#This Row],[Requested]],1),Table3[#All],2,0),VLOOKUP(Proc[[#This Row],[Author]],Table4[],2,0))</f>
        <v>HC</v>
      </c>
      <c r="L1995" s="91" t="s">
        <v>1970</v>
      </c>
      <c r="M1995" s="61">
        <v>45807.678356481483</v>
      </c>
      <c r="N1995" s="62">
        <v>45810</v>
      </c>
      <c r="O1995" s="62">
        <v>45810</v>
      </c>
      <c r="P1995" s="61" t="str">
        <f ca="1">IF(Proc[[#This Row],[DaysAgeing]]&gt;5,"yep","on track")</f>
        <v>on track</v>
      </c>
      <c r="Q1995" s="2">
        <f ca="1">IF(Proc[[#This Row],[DateClosed]]="",ABS(NETWORKDAYS(Proc[[#This Row],[DateOpened]],TODAY()))-1,ABS(NETWORKDAYS(Proc[[#This Row],[DateOpened]],Proc[[#This Row],[DateClosed]]))-1)</f>
        <v>1</v>
      </c>
      <c r="R1995" s="61" t="s">
        <v>1005</v>
      </c>
      <c r="S1995" s="65"/>
      <c r="T1995" s="153">
        <v>1994</v>
      </c>
    </row>
    <row r="1996" spans="1:20" hidden="1">
      <c r="A1996" s="64" t="s">
        <v>2507</v>
      </c>
      <c r="B1996" s="152" t="str">
        <f>IFERROR(VLOOKUP(Proc[[#This Row],[App]],Table2[],3,0),"open")</f>
        <v>ok</v>
      </c>
      <c r="C1996" s="64" t="s">
        <v>369</v>
      </c>
      <c r="D1996" s="152" t="s">
        <v>2590</v>
      </c>
      <c r="E1996" s="152" t="s">
        <v>1767</v>
      </c>
      <c r="F1996" s="152" t="s">
        <v>1767</v>
      </c>
      <c r="G1996" s="64" t="s">
        <v>400</v>
      </c>
      <c r="H1996" s="65" t="str">
        <f>IF(Proc[[#This Row],[type]]="LFF (MDG-F)",MID(Proc[[#This Row],[Obj]],13,10),"")</f>
        <v/>
      </c>
      <c r="I1996" s="152"/>
      <c r="J1996" s="65" t="b">
        <f>Proc[[#This Row],[Requested]]=Proc[[#This Row],[CurrentParent]]</f>
        <v>1</v>
      </c>
      <c r="K1996" s="152" t="str">
        <f>IF(Proc[[#This Row],[Author]]="Marcela Urrego",VLOOKUP(LEFT(Proc[[#This Row],[Requested]],1),Table3[#All],2,0),VLOOKUP(Proc[[#This Row],[Author]],Table4[],2,0))</f>
        <v>HC</v>
      </c>
      <c r="L1996" s="91" t="s">
        <v>1970</v>
      </c>
      <c r="M1996" s="61">
        <v>45807.678356481483</v>
      </c>
      <c r="N1996" s="62">
        <v>45810</v>
      </c>
      <c r="O1996" s="62">
        <v>45810</v>
      </c>
      <c r="P1996" s="61" t="str">
        <f ca="1">IF(Proc[[#This Row],[DaysAgeing]]&gt;5,"yep","on track")</f>
        <v>on track</v>
      </c>
      <c r="Q1996" s="2">
        <f ca="1">IF(Proc[[#This Row],[DateClosed]]="",ABS(NETWORKDAYS(Proc[[#This Row],[DateOpened]],TODAY()))-1,ABS(NETWORKDAYS(Proc[[#This Row],[DateOpened]],Proc[[#This Row],[DateClosed]]))-1)</f>
        <v>1</v>
      </c>
      <c r="R1996" s="61" t="s">
        <v>1005</v>
      </c>
      <c r="S1996" s="65"/>
      <c r="T1996" s="153">
        <v>1995</v>
      </c>
    </row>
    <row r="1997" spans="1:20" hidden="1">
      <c r="A1997" s="64" t="s">
        <v>2507</v>
      </c>
      <c r="B1997" s="152" t="str">
        <f>IFERROR(VLOOKUP(Proc[[#This Row],[App]],Table2[],3,0),"open")</f>
        <v>ok</v>
      </c>
      <c r="C1997" s="64" t="s">
        <v>369</v>
      </c>
      <c r="D1997" s="152" t="s">
        <v>2591</v>
      </c>
      <c r="E1997" s="152" t="s">
        <v>1767</v>
      </c>
      <c r="F1997" s="152" t="s">
        <v>1767</v>
      </c>
      <c r="G1997" s="64" t="s">
        <v>400</v>
      </c>
      <c r="H1997" s="65" t="str">
        <f>IF(Proc[[#This Row],[type]]="LFF (MDG-F)",MID(Proc[[#This Row],[Obj]],13,10),"")</f>
        <v/>
      </c>
      <c r="I1997" s="152"/>
      <c r="J1997" s="65" t="b">
        <f>Proc[[#This Row],[Requested]]=Proc[[#This Row],[CurrentParent]]</f>
        <v>1</v>
      </c>
      <c r="K1997" s="152" t="str">
        <f>IF(Proc[[#This Row],[Author]]="Marcela Urrego",VLOOKUP(LEFT(Proc[[#This Row],[Requested]],1),Table3[#All],2,0),VLOOKUP(Proc[[#This Row],[Author]],Table4[],2,0))</f>
        <v>HC</v>
      </c>
      <c r="L1997" s="91" t="s">
        <v>1970</v>
      </c>
      <c r="M1997" s="61">
        <v>45807.678356481483</v>
      </c>
      <c r="N1997" s="62">
        <v>45810</v>
      </c>
      <c r="O1997" s="62">
        <v>45810</v>
      </c>
      <c r="P1997" s="61" t="str">
        <f ca="1">IF(Proc[[#This Row],[DaysAgeing]]&gt;5,"yep","on track")</f>
        <v>on track</v>
      </c>
      <c r="Q1997" s="2">
        <f ca="1">IF(Proc[[#This Row],[DateClosed]]="",ABS(NETWORKDAYS(Proc[[#This Row],[DateOpened]],TODAY()))-1,ABS(NETWORKDAYS(Proc[[#This Row],[DateOpened]],Proc[[#This Row],[DateClosed]]))-1)</f>
        <v>1</v>
      </c>
      <c r="R1997" s="61" t="s">
        <v>1005</v>
      </c>
      <c r="S1997" s="65"/>
      <c r="T1997" s="153">
        <v>1996</v>
      </c>
    </row>
    <row r="1998" spans="1:20" hidden="1">
      <c r="A1998" s="64" t="s">
        <v>2507</v>
      </c>
      <c r="B1998" s="111" t="str">
        <f>IFERROR(VLOOKUP(Proc[[#This Row],[App]],Table2[],3,0),"open")</f>
        <v>ok</v>
      </c>
      <c r="C1998" s="64" t="s">
        <v>369</v>
      </c>
      <c r="D1998" s="152" t="s">
        <v>2592</v>
      </c>
      <c r="E1998" s="152" t="s">
        <v>2826</v>
      </c>
      <c r="F1998" s="152" t="s">
        <v>2826</v>
      </c>
      <c r="G1998" s="64" t="s">
        <v>400</v>
      </c>
      <c r="H1998" s="65" t="str">
        <f>IF(Proc[[#This Row],[type]]="LFF (MDG-F)",MID(Proc[[#This Row],[Obj]],13,10),"")</f>
        <v/>
      </c>
      <c r="I1998" s="152"/>
      <c r="J1998" s="65" t="b">
        <f>Proc[[#This Row],[Requested]]=Proc[[#This Row],[CurrentParent]]</f>
        <v>1</v>
      </c>
      <c r="K1998" s="107" t="str">
        <f>IF(Proc[[#This Row],[Author]]="Marcela Urrego",VLOOKUP(LEFT(Proc[[#This Row],[Requested]],1),Table3[#All],2,0),VLOOKUP(Proc[[#This Row],[Author]],Table4[],2,0))</f>
        <v>HC</v>
      </c>
      <c r="L1998" s="91" t="s">
        <v>1970</v>
      </c>
      <c r="M1998" s="61">
        <v>45807.678356481483</v>
      </c>
      <c r="N1998" s="62">
        <v>45810</v>
      </c>
      <c r="O1998" s="62">
        <v>45810</v>
      </c>
      <c r="P1998" s="61" t="str">
        <f ca="1">IF(Proc[[#This Row],[DaysAgeing]]&gt;5,"yep","on track")</f>
        <v>on track</v>
      </c>
      <c r="Q1998" s="2">
        <f ca="1">IF(Proc[[#This Row],[DateClosed]]="",ABS(NETWORKDAYS(Proc[[#This Row],[DateOpened]],TODAY()))-1,ABS(NETWORKDAYS(Proc[[#This Row],[DateOpened]],Proc[[#This Row],[DateClosed]]))-1)</f>
        <v>1</v>
      </c>
      <c r="R1998" s="61" t="s">
        <v>1005</v>
      </c>
      <c r="S1998" s="65"/>
      <c r="T1998" s="153">
        <v>1997</v>
      </c>
    </row>
    <row r="1999" spans="1:20" hidden="1">
      <c r="A1999" s="64" t="s">
        <v>2507</v>
      </c>
      <c r="B1999" s="111" t="str">
        <f>IFERROR(VLOOKUP(Proc[[#This Row],[App]],Table2[],3,0),"open")</f>
        <v>ok</v>
      </c>
      <c r="C1999" s="64" t="s">
        <v>369</v>
      </c>
      <c r="D1999" s="152" t="s">
        <v>2593</v>
      </c>
      <c r="E1999" s="152" t="s">
        <v>2826</v>
      </c>
      <c r="F1999" s="152" t="s">
        <v>2826</v>
      </c>
      <c r="G1999" s="64" t="s">
        <v>400</v>
      </c>
      <c r="H1999" s="65" t="str">
        <f>IF(Proc[[#This Row],[type]]="LFF (MDG-F)",MID(Proc[[#This Row],[Obj]],13,10),"")</f>
        <v/>
      </c>
      <c r="I1999" s="152"/>
      <c r="J1999" s="65" t="b">
        <f>Proc[[#This Row],[Requested]]=Proc[[#This Row],[CurrentParent]]</f>
        <v>1</v>
      </c>
      <c r="K1999" s="107" t="str">
        <f>IF(Proc[[#This Row],[Author]]="Marcela Urrego",VLOOKUP(LEFT(Proc[[#This Row],[Requested]],1),Table3[#All],2,0),VLOOKUP(Proc[[#This Row],[Author]],Table4[],2,0))</f>
        <v>HC</v>
      </c>
      <c r="L1999" s="91" t="s">
        <v>1970</v>
      </c>
      <c r="M1999" s="61">
        <v>45807.678356481483</v>
      </c>
      <c r="N1999" s="62">
        <v>45810</v>
      </c>
      <c r="O1999" s="62">
        <v>45810</v>
      </c>
      <c r="P1999" s="61" t="str">
        <f ca="1">IF(Proc[[#This Row],[DaysAgeing]]&gt;5,"yep","on track")</f>
        <v>on track</v>
      </c>
      <c r="Q1999" s="2">
        <f ca="1">IF(Proc[[#This Row],[DateClosed]]="",ABS(NETWORKDAYS(Proc[[#This Row],[DateOpened]],TODAY()))-1,ABS(NETWORKDAYS(Proc[[#This Row],[DateOpened]],Proc[[#This Row],[DateClosed]]))-1)</f>
        <v>1</v>
      </c>
      <c r="R1999" s="61" t="s">
        <v>1005</v>
      </c>
      <c r="S1999" s="65"/>
      <c r="T1999" s="153">
        <v>1998</v>
      </c>
    </row>
    <row r="2000" spans="1:20" hidden="1">
      <c r="A2000" s="64" t="s">
        <v>2507</v>
      </c>
      <c r="B2000" s="111" t="str">
        <f>IFERROR(VLOOKUP(Proc[[#This Row],[App]],Table2[],3,0),"open")</f>
        <v>ok</v>
      </c>
      <c r="C2000" s="64" t="s">
        <v>369</v>
      </c>
      <c r="D2000" s="152" t="s">
        <v>2594</v>
      </c>
      <c r="E2000" s="152" t="s">
        <v>2826</v>
      </c>
      <c r="F2000" s="152" t="s">
        <v>2826</v>
      </c>
      <c r="G2000" s="64" t="s">
        <v>400</v>
      </c>
      <c r="H2000" s="65" t="str">
        <f>IF(Proc[[#This Row],[type]]="LFF (MDG-F)",MID(Proc[[#This Row],[Obj]],13,10),"")</f>
        <v/>
      </c>
      <c r="I2000" s="152"/>
      <c r="J2000" s="65" t="b">
        <f>Proc[[#This Row],[Requested]]=Proc[[#This Row],[CurrentParent]]</f>
        <v>1</v>
      </c>
      <c r="K2000" s="107" t="str">
        <f>IF(Proc[[#This Row],[Author]]="Marcela Urrego",VLOOKUP(LEFT(Proc[[#This Row],[Requested]],1),Table3[#All],2,0),VLOOKUP(Proc[[#This Row],[Author]],Table4[],2,0))</f>
        <v>HC</v>
      </c>
      <c r="L2000" s="91" t="s">
        <v>1970</v>
      </c>
      <c r="M2000" s="61">
        <v>45807.678356481483</v>
      </c>
      <c r="N2000" s="62">
        <v>45810</v>
      </c>
      <c r="O2000" s="62">
        <v>45810</v>
      </c>
      <c r="P2000" s="61" t="str">
        <f ca="1">IF(Proc[[#This Row],[DaysAgeing]]&gt;5,"yep","on track")</f>
        <v>on track</v>
      </c>
      <c r="Q2000" s="2">
        <f ca="1">IF(Proc[[#This Row],[DateClosed]]="",ABS(NETWORKDAYS(Proc[[#This Row],[DateOpened]],TODAY()))-1,ABS(NETWORKDAYS(Proc[[#This Row],[DateOpened]],Proc[[#This Row],[DateClosed]]))-1)</f>
        <v>1</v>
      </c>
      <c r="R2000" s="61" t="s">
        <v>1005</v>
      </c>
      <c r="S2000" s="65"/>
      <c r="T2000" s="153">
        <v>1999</v>
      </c>
    </row>
    <row r="2001" spans="1:20" hidden="1">
      <c r="A2001" s="64" t="s">
        <v>2507</v>
      </c>
      <c r="B2001" s="111" t="str">
        <f>IFERROR(VLOOKUP(Proc[[#This Row],[App]],Table2[],3,0),"open")</f>
        <v>ok</v>
      </c>
      <c r="C2001" s="64" t="s">
        <v>369</v>
      </c>
      <c r="D2001" s="152" t="s">
        <v>2595</v>
      </c>
      <c r="E2001" s="152" t="s">
        <v>2826</v>
      </c>
      <c r="F2001" s="152" t="s">
        <v>2826</v>
      </c>
      <c r="G2001" s="64" t="s">
        <v>400</v>
      </c>
      <c r="H2001" s="65" t="str">
        <f>IF(Proc[[#This Row],[type]]="LFF (MDG-F)",MID(Proc[[#This Row],[Obj]],13,10),"")</f>
        <v/>
      </c>
      <c r="I2001" s="152"/>
      <c r="J2001" s="65" t="b">
        <f>Proc[[#This Row],[Requested]]=Proc[[#This Row],[CurrentParent]]</f>
        <v>1</v>
      </c>
      <c r="K2001" s="107" t="str">
        <f>IF(Proc[[#This Row],[Author]]="Marcela Urrego",VLOOKUP(LEFT(Proc[[#This Row],[Requested]],1),Table3[#All],2,0),VLOOKUP(Proc[[#This Row],[Author]],Table4[],2,0))</f>
        <v>HC</v>
      </c>
      <c r="L2001" s="91" t="s">
        <v>1970</v>
      </c>
      <c r="M2001" s="61">
        <v>45807.678356481483</v>
      </c>
      <c r="N2001" s="62">
        <v>45810</v>
      </c>
      <c r="O2001" s="62">
        <v>45810</v>
      </c>
      <c r="P2001" s="61" t="str">
        <f ca="1">IF(Proc[[#This Row],[DaysAgeing]]&gt;5,"yep","on track")</f>
        <v>on track</v>
      </c>
      <c r="Q2001" s="2">
        <f ca="1">IF(Proc[[#This Row],[DateClosed]]="",ABS(NETWORKDAYS(Proc[[#This Row],[DateOpened]],TODAY()))-1,ABS(NETWORKDAYS(Proc[[#This Row],[DateOpened]],Proc[[#This Row],[DateClosed]]))-1)</f>
        <v>1</v>
      </c>
      <c r="R2001" s="61" t="s">
        <v>1005</v>
      </c>
      <c r="S2001" s="65"/>
      <c r="T2001" s="153">
        <v>2000</v>
      </c>
    </row>
    <row r="2002" spans="1:20" hidden="1">
      <c r="A2002" s="64" t="s">
        <v>2507</v>
      </c>
      <c r="B2002" s="111" t="str">
        <f>IFERROR(VLOOKUP(Proc[[#This Row],[App]],Table2[],3,0),"open")</f>
        <v>ok</v>
      </c>
      <c r="C2002" s="64" t="s">
        <v>369</v>
      </c>
      <c r="D2002" s="152" t="s">
        <v>2596</v>
      </c>
      <c r="E2002" s="152" t="s">
        <v>2826</v>
      </c>
      <c r="F2002" s="152" t="s">
        <v>2826</v>
      </c>
      <c r="G2002" s="64" t="s">
        <v>400</v>
      </c>
      <c r="H2002" s="65" t="str">
        <f>IF(Proc[[#This Row],[type]]="LFF (MDG-F)",MID(Proc[[#This Row],[Obj]],13,10),"")</f>
        <v/>
      </c>
      <c r="I2002" s="152"/>
      <c r="J2002" s="65" t="b">
        <f>Proc[[#This Row],[Requested]]=Proc[[#This Row],[CurrentParent]]</f>
        <v>1</v>
      </c>
      <c r="K2002" s="107" t="str">
        <f>IF(Proc[[#This Row],[Author]]="Marcela Urrego",VLOOKUP(LEFT(Proc[[#This Row],[Requested]],1),Table3[#All],2,0),VLOOKUP(Proc[[#This Row],[Author]],Table4[],2,0))</f>
        <v>HC</v>
      </c>
      <c r="L2002" s="91" t="s">
        <v>1970</v>
      </c>
      <c r="M2002" s="61">
        <v>45807.678356481483</v>
      </c>
      <c r="N2002" s="62">
        <v>45810</v>
      </c>
      <c r="O2002" s="62">
        <v>45810</v>
      </c>
      <c r="P2002" s="61" t="str">
        <f ca="1">IF(Proc[[#This Row],[DaysAgeing]]&gt;5,"yep","on track")</f>
        <v>on track</v>
      </c>
      <c r="Q2002" s="2">
        <f ca="1">IF(Proc[[#This Row],[DateClosed]]="",ABS(NETWORKDAYS(Proc[[#This Row],[DateOpened]],TODAY()))-1,ABS(NETWORKDAYS(Proc[[#This Row],[DateOpened]],Proc[[#This Row],[DateClosed]]))-1)</f>
        <v>1</v>
      </c>
      <c r="R2002" s="61" t="s">
        <v>1005</v>
      </c>
      <c r="S2002" s="65"/>
      <c r="T2002" s="153">
        <v>2001</v>
      </c>
    </row>
    <row r="2003" spans="1:20" hidden="1">
      <c r="A2003" s="64" t="s">
        <v>2507</v>
      </c>
      <c r="B2003" s="111" t="str">
        <f>IFERROR(VLOOKUP(Proc[[#This Row],[App]],Table2[],3,0),"open")</f>
        <v>ok</v>
      </c>
      <c r="C2003" s="64" t="s">
        <v>369</v>
      </c>
      <c r="D2003" s="152" t="s">
        <v>2597</v>
      </c>
      <c r="E2003" s="152" t="s">
        <v>2826</v>
      </c>
      <c r="F2003" s="152" t="s">
        <v>2826</v>
      </c>
      <c r="G2003" s="64" t="s">
        <v>400</v>
      </c>
      <c r="H2003" s="65" t="str">
        <f>IF(Proc[[#This Row],[type]]="LFF (MDG-F)",MID(Proc[[#This Row],[Obj]],13,10),"")</f>
        <v/>
      </c>
      <c r="I2003" s="152"/>
      <c r="J2003" s="65" t="b">
        <f>Proc[[#This Row],[Requested]]=Proc[[#This Row],[CurrentParent]]</f>
        <v>1</v>
      </c>
      <c r="K2003" s="107" t="str">
        <f>IF(Proc[[#This Row],[Author]]="Marcela Urrego",VLOOKUP(LEFT(Proc[[#This Row],[Requested]],1),Table3[#All],2,0),VLOOKUP(Proc[[#This Row],[Author]],Table4[],2,0))</f>
        <v>HC</v>
      </c>
      <c r="L2003" s="91" t="s">
        <v>1970</v>
      </c>
      <c r="M2003" s="61">
        <v>45807.678356481483</v>
      </c>
      <c r="N2003" s="62">
        <v>45810</v>
      </c>
      <c r="O2003" s="62">
        <v>45810</v>
      </c>
      <c r="P2003" s="61" t="str">
        <f ca="1">IF(Proc[[#This Row],[DaysAgeing]]&gt;5,"yep","on track")</f>
        <v>on track</v>
      </c>
      <c r="Q2003" s="2">
        <f ca="1">IF(Proc[[#This Row],[DateClosed]]="",ABS(NETWORKDAYS(Proc[[#This Row],[DateOpened]],TODAY()))-1,ABS(NETWORKDAYS(Proc[[#This Row],[DateOpened]],Proc[[#This Row],[DateClosed]]))-1)</f>
        <v>1</v>
      </c>
      <c r="R2003" s="61" t="s">
        <v>1005</v>
      </c>
      <c r="S2003" s="65"/>
      <c r="T2003" s="153">
        <v>2002</v>
      </c>
    </row>
    <row r="2004" spans="1:20" hidden="1">
      <c r="A2004" s="64" t="s">
        <v>2507</v>
      </c>
      <c r="B2004" s="111" t="str">
        <f>IFERROR(VLOOKUP(Proc[[#This Row],[App]],Table2[],3,0),"open")</f>
        <v>ok</v>
      </c>
      <c r="C2004" s="64" t="s">
        <v>369</v>
      </c>
      <c r="D2004" s="152" t="s">
        <v>2598</v>
      </c>
      <c r="E2004" s="152" t="s">
        <v>1767</v>
      </c>
      <c r="F2004" s="152" t="s">
        <v>1767</v>
      </c>
      <c r="G2004" s="64" t="s">
        <v>400</v>
      </c>
      <c r="H2004" s="65" t="str">
        <f>IF(Proc[[#This Row],[type]]="LFF (MDG-F)",MID(Proc[[#This Row],[Obj]],13,10),"")</f>
        <v/>
      </c>
      <c r="I2004" s="152"/>
      <c r="J2004" s="65" t="b">
        <f>Proc[[#This Row],[Requested]]=Proc[[#This Row],[CurrentParent]]</f>
        <v>1</v>
      </c>
      <c r="K2004" s="107" t="str">
        <f>IF(Proc[[#This Row],[Author]]="Marcela Urrego",VLOOKUP(LEFT(Proc[[#This Row],[Requested]],1),Table3[#All],2,0),VLOOKUP(Proc[[#This Row],[Author]],Table4[],2,0))</f>
        <v>HC</v>
      </c>
      <c r="L2004" s="91" t="s">
        <v>1970</v>
      </c>
      <c r="M2004" s="61">
        <v>45807.678356481483</v>
      </c>
      <c r="N2004" s="62">
        <v>45810</v>
      </c>
      <c r="O2004" s="62">
        <v>45810</v>
      </c>
      <c r="P2004" s="61" t="str">
        <f ca="1">IF(Proc[[#This Row],[DaysAgeing]]&gt;5,"yep","on track")</f>
        <v>on track</v>
      </c>
      <c r="Q2004" s="2">
        <f ca="1">IF(Proc[[#This Row],[DateClosed]]="",ABS(NETWORKDAYS(Proc[[#This Row],[DateOpened]],TODAY()))-1,ABS(NETWORKDAYS(Proc[[#This Row],[DateOpened]],Proc[[#This Row],[DateClosed]]))-1)</f>
        <v>1</v>
      </c>
      <c r="R2004" s="61" t="s">
        <v>1005</v>
      </c>
      <c r="S2004" s="65"/>
      <c r="T2004" s="153">
        <v>2003</v>
      </c>
    </row>
    <row r="2005" spans="1:20" hidden="1">
      <c r="A2005" s="64" t="s">
        <v>2507</v>
      </c>
      <c r="B2005" s="111" t="str">
        <f>IFERROR(VLOOKUP(Proc[[#This Row],[App]],Table2[],3,0),"open")</f>
        <v>ok</v>
      </c>
      <c r="C2005" s="64" t="s">
        <v>369</v>
      </c>
      <c r="D2005" s="152" t="s">
        <v>2599</v>
      </c>
      <c r="E2005" s="152" t="s">
        <v>2826</v>
      </c>
      <c r="F2005" s="152" t="s">
        <v>2826</v>
      </c>
      <c r="G2005" s="64" t="s">
        <v>400</v>
      </c>
      <c r="H2005" s="65" t="str">
        <f>IF(Proc[[#This Row],[type]]="LFF (MDG-F)",MID(Proc[[#This Row],[Obj]],13,10),"")</f>
        <v/>
      </c>
      <c r="I2005" s="152"/>
      <c r="J2005" s="65" t="b">
        <f>Proc[[#This Row],[Requested]]=Proc[[#This Row],[CurrentParent]]</f>
        <v>1</v>
      </c>
      <c r="K2005" s="107" t="str">
        <f>IF(Proc[[#This Row],[Author]]="Marcela Urrego",VLOOKUP(LEFT(Proc[[#This Row],[Requested]],1),Table3[#All],2,0),VLOOKUP(Proc[[#This Row],[Author]],Table4[],2,0))</f>
        <v>HC</v>
      </c>
      <c r="L2005" s="91" t="s">
        <v>1970</v>
      </c>
      <c r="M2005" s="61">
        <v>45807.678356481483</v>
      </c>
      <c r="N2005" s="62">
        <v>45810</v>
      </c>
      <c r="O2005" s="62">
        <v>45810</v>
      </c>
      <c r="P2005" s="61" t="str">
        <f ca="1">IF(Proc[[#This Row],[DaysAgeing]]&gt;5,"yep","on track")</f>
        <v>on track</v>
      </c>
      <c r="Q2005" s="2">
        <f ca="1">IF(Proc[[#This Row],[DateClosed]]="",ABS(NETWORKDAYS(Proc[[#This Row],[DateOpened]],TODAY()))-1,ABS(NETWORKDAYS(Proc[[#This Row],[DateOpened]],Proc[[#This Row],[DateClosed]]))-1)</f>
        <v>1</v>
      </c>
      <c r="R2005" s="61" t="s">
        <v>1005</v>
      </c>
      <c r="S2005" s="65"/>
      <c r="T2005" s="153">
        <v>2004</v>
      </c>
    </row>
    <row r="2006" spans="1:20" hidden="1">
      <c r="A2006" s="64" t="s">
        <v>2507</v>
      </c>
      <c r="B2006" s="111" t="str">
        <f>IFERROR(VLOOKUP(Proc[[#This Row],[App]],Table2[],3,0),"open")</f>
        <v>ok</v>
      </c>
      <c r="C2006" s="64" t="s">
        <v>369</v>
      </c>
      <c r="D2006" s="152" t="s">
        <v>2600</v>
      </c>
      <c r="E2006" s="152" t="s">
        <v>2826</v>
      </c>
      <c r="F2006" s="152" t="s">
        <v>2826</v>
      </c>
      <c r="G2006" s="64" t="s">
        <v>400</v>
      </c>
      <c r="H2006" s="65" t="str">
        <f>IF(Proc[[#This Row],[type]]="LFF (MDG-F)",MID(Proc[[#This Row],[Obj]],13,10),"")</f>
        <v/>
      </c>
      <c r="I2006" s="152"/>
      <c r="J2006" s="65" t="b">
        <f>Proc[[#This Row],[Requested]]=Proc[[#This Row],[CurrentParent]]</f>
        <v>1</v>
      </c>
      <c r="K2006" s="107" t="str">
        <f>IF(Proc[[#This Row],[Author]]="Marcela Urrego",VLOOKUP(LEFT(Proc[[#This Row],[Requested]],1),Table3[#All],2,0),VLOOKUP(Proc[[#This Row],[Author]],Table4[],2,0))</f>
        <v>HC</v>
      </c>
      <c r="L2006" s="91" t="s">
        <v>1970</v>
      </c>
      <c r="M2006" s="61">
        <v>45807.678356481483</v>
      </c>
      <c r="N2006" s="62">
        <v>45810</v>
      </c>
      <c r="O2006" s="62">
        <v>45810</v>
      </c>
      <c r="P2006" s="61" t="str">
        <f ca="1">IF(Proc[[#This Row],[DaysAgeing]]&gt;5,"yep","on track")</f>
        <v>on track</v>
      </c>
      <c r="Q2006" s="2">
        <f ca="1">IF(Proc[[#This Row],[DateClosed]]="",ABS(NETWORKDAYS(Proc[[#This Row],[DateOpened]],TODAY()))-1,ABS(NETWORKDAYS(Proc[[#This Row],[DateOpened]],Proc[[#This Row],[DateClosed]]))-1)</f>
        <v>1</v>
      </c>
      <c r="R2006" s="61" t="s">
        <v>1005</v>
      </c>
      <c r="S2006" s="65"/>
      <c r="T2006" s="153">
        <v>2005</v>
      </c>
    </row>
    <row r="2007" spans="1:20" hidden="1">
      <c r="A2007" s="64" t="s">
        <v>2507</v>
      </c>
      <c r="B2007" s="111" t="str">
        <f>IFERROR(VLOOKUP(Proc[[#This Row],[App]],Table2[],3,0),"open")</f>
        <v>ok</v>
      </c>
      <c r="C2007" s="64" t="s">
        <v>369</v>
      </c>
      <c r="D2007" s="152" t="s">
        <v>2601</v>
      </c>
      <c r="E2007" s="152" t="s">
        <v>2826</v>
      </c>
      <c r="F2007" s="152" t="s">
        <v>2826</v>
      </c>
      <c r="G2007" s="64" t="s">
        <v>400</v>
      </c>
      <c r="H2007" s="65" t="str">
        <f>IF(Proc[[#This Row],[type]]="LFF (MDG-F)",MID(Proc[[#This Row],[Obj]],13,10),"")</f>
        <v/>
      </c>
      <c r="I2007" s="152"/>
      <c r="J2007" s="65" t="b">
        <f>Proc[[#This Row],[Requested]]=Proc[[#This Row],[CurrentParent]]</f>
        <v>1</v>
      </c>
      <c r="K2007" s="107" t="str">
        <f>IF(Proc[[#This Row],[Author]]="Marcela Urrego",VLOOKUP(LEFT(Proc[[#This Row],[Requested]],1),Table3[#All],2,0),VLOOKUP(Proc[[#This Row],[Author]],Table4[],2,0))</f>
        <v>HC</v>
      </c>
      <c r="L2007" s="91" t="s">
        <v>1970</v>
      </c>
      <c r="M2007" s="61">
        <v>45807.678356481483</v>
      </c>
      <c r="N2007" s="62">
        <v>45810</v>
      </c>
      <c r="O2007" s="62">
        <v>45810</v>
      </c>
      <c r="P2007" s="61" t="str">
        <f ca="1">IF(Proc[[#This Row],[DaysAgeing]]&gt;5,"yep","on track")</f>
        <v>on track</v>
      </c>
      <c r="Q2007" s="2">
        <f ca="1">IF(Proc[[#This Row],[DateClosed]]="",ABS(NETWORKDAYS(Proc[[#This Row],[DateOpened]],TODAY()))-1,ABS(NETWORKDAYS(Proc[[#This Row],[DateOpened]],Proc[[#This Row],[DateClosed]]))-1)</f>
        <v>1</v>
      </c>
      <c r="R2007" s="61" t="s">
        <v>1005</v>
      </c>
      <c r="S2007" s="65"/>
      <c r="T2007" s="153">
        <v>2006</v>
      </c>
    </row>
    <row r="2008" spans="1:20" hidden="1">
      <c r="A2008" s="64" t="s">
        <v>2507</v>
      </c>
      <c r="B2008" s="111" t="str">
        <f>IFERROR(VLOOKUP(Proc[[#This Row],[App]],Table2[],3,0),"open")</f>
        <v>ok</v>
      </c>
      <c r="C2008" s="64" t="s">
        <v>369</v>
      </c>
      <c r="D2008" s="152" t="s">
        <v>2602</v>
      </c>
      <c r="E2008" s="152" t="s">
        <v>2826</v>
      </c>
      <c r="F2008" s="152" t="s">
        <v>2826</v>
      </c>
      <c r="G2008" s="64" t="s">
        <v>400</v>
      </c>
      <c r="H2008" s="65" t="str">
        <f>IF(Proc[[#This Row],[type]]="LFF (MDG-F)",MID(Proc[[#This Row],[Obj]],13,10),"")</f>
        <v/>
      </c>
      <c r="I2008" s="152"/>
      <c r="J2008" s="65" t="b">
        <f>Proc[[#This Row],[Requested]]=Proc[[#This Row],[CurrentParent]]</f>
        <v>1</v>
      </c>
      <c r="K2008" s="107" t="str">
        <f>IF(Proc[[#This Row],[Author]]="Marcela Urrego",VLOOKUP(LEFT(Proc[[#This Row],[Requested]],1),Table3[#All],2,0),VLOOKUP(Proc[[#This Row],[Author]],Table4[],2,0))</f>
        <v>HC</v>
      </c>
      <c r="L2008" s="91" t="s">
        <v>1970</v>
      </c>
      <c r="M2008" s="61">
        <v>45807.678356481483</v>
      </c>
      <c r="N2008" s="62">
        <v>45810</v>
      </c>
      <c r="O2008" s="62">
        <v>45810</v>
      </c>
      <c r="P2008" s="61" t="str">
        <f ca="1">IF(Proc[[#This Row],[DaysAgeing]]&gt;5,"yep","on track")</f>
        <v>on track</v>
      </c>
      <c r="Q2008" s="2">
        <f ca="1">IF(Proc[[#This Row],[DateClosed]]="",ABS(NETWORKDAYS(Proc[[#This Row],[DateOpened]],TODAY()))-1,ABS(NETWORKDAYS(Proc[[#This Row],[DateOpened]],Proc[[#This Row],[DateClosed]]))-1)</f>
        <v>1</v>
      </c>
      <c r="R2008" s="61" t="s">
        <v>1005</v>
      </c>
      <c r="S2008" s="65"/>
      <c r="T2008" s="153">
        <v>2007</v>
      </c>
    </row>
    <row r="2009" spans="1:20" hidden="1">
      <c r="A2009" s="64" t="s">
        <v>2507</v>
      </c>
      <c r="B2009" s="111" t="str">
        <f>IFERROR(VLOOKUP(Proc[[#This Row],[App]],Table2[],3,0),"open")</f>
        <v>ok</v>
      </c>
      <c r="C2009" s="64" t="s">
        <v>369</v>
      </c>
      <c r="D2009" s="152" t="s">
        <v>2603</v>
      </c>
      <c r="E2009" s="152" t="s">
        <v>2826</v>
      </c>
      <c r="F2009" s="152" t="s">
        <v>2826</v>
      </c>
      <c r="G2009" s="64" t="s">
        <v>400</v>
      </c>
      <c r="H2009" s="65" t="str">
        <f>IF(Proc[[#This Row],[type]]="LFF (MDG-F)",MID(Proc[[#This Row],[Obj]],13,10),"")</f>
        <v/>
      </c>
      <c r="I2009" s="152"/>
      <c r="J2009" s="65" t="b">
        <f>Proc[[#This Row],[Requested]]=Proc[[#This Row],[CurrentParent]]</f>
        <v>1</v>
      </c>
      <c r="K2009" s="107" t="str">
        <f>IF(Proc[[#This Row],[Author]]="Marcela Urrego",VLOOKUP(LEFT(Proc[[#This Row],[Requested]],1),Table3[#All],2,0),VLOOKUP(Proc[[#This Row],[Author]],Table4[],2,0))</f>
        <v>HC</v>
      </c>
      <c r="L2009" s="91" t="s">
        <v>1970</v>
      </c>
      <c r="M2009" s="61">
        <v>45807.678356481483</v>
      </c>
      <c r="N2009" s="62">
        <v>45810</v>
      </c>
      <c r="O2009" s="62">
        <v>45810</v>
      </c>
      <c r="P2009" s="61" t="str">
        <f ca="1">IF(Proc[[#This Row],[DaysAgeing]]&gt;5,"yep","on track")</f>
        <v>on track</v>
      </c>
      <c r="Q2009" s="2">
        <f ca="1">IF(Proc[[#This Row],[DateClosed]]="",ABS(NETWORKDAYS(Proc[[#This Row],[DateOpened]],TODAY()))-1,ABS(NETWORKDAYS(Proc[[#This Row],[DateOpened]],Proc[[#This Row],[DateClosed]]))-1)</f>
        <v>1</v>
      </c>
      <c r="R2009" s="61" t="s">
        <v>1005</v>
      </c>
      <c r="S2009" s="65"/>
      <c r="T2009" s="153">
        <v>2008</v>
      </c>
    </row>
    <row r="2010" spans="1:20" hidden="1">
      <c r="A2010" s="64" t="s">
        <v>2507</v>
      </c>
      <c r="B2010" s="111" t="str">
        <f>IFERROR(VLOOKUP(Proc[[#This Row],[App]],Table2[],3,0),"open")</f>
        <v>ok</v>
      </c>
      <c r="C2010" s="64" t="s">
        <v>369</v>
      </c>
      <c r="D2010" s="152" t="s">
        <v>2604</v>
      </c>
      <c r="E2010" s="152" t="s">
        <v>2826</v>
      </c>
      <c r="F2010" s="152" t="s">
        <v>2826</v>
      </c>
      <c r="G2010" s="64" t="s">
        <v>400</v>
      </c>
      <c r="H2010" s="65" t="str">
        <f>IF(Proc[[#This Row],[type]]="LFF (MDG-F)",MID(Proc[[#This Row],[Obj]],13,10),"")</f>
        <v/>
      </c>
      <c r="I2010" s="152"/>
      <c r="J2010" s="65" t="b">
        <f>Proc[[#This Row],[Requested]]=Proc[[#This Row],[CurrentParent]]</f>
        <v>1</v>
      </c>
      <c r="K2010" s="107" t="str">
        <f>IF(Proc[[#This Row],[Author]]="Marcela Urrego",VLOOKUP(LEFT(Proc[[#This Row],[Requested]],1),Table3[#All],2,0),VLOOKUP(Proc[[#This Row],[Author]],Table4[],2,0))</f>
        <v>HC</v>
      </c>
      <c r="L2010" s="91" t="s">
        <v>1970</v>
      </c>
      <c r="M2010" s="61">
        <v>45807.678356481483</v>
      </c>
      <c r="N2010" s="62">
        <v>45810</v>
      </c>
      <c r="O2010" s="62">
        <v>45810</v>
      </c>
      <c r="P2010" s="61" t="str">
        <f ca="1">IF(Proc[[#This Row],[DaysAgeing]]&gt;5,"yep","on track")</f>
        <v>on track</v>
      </c>
      <c r="Q2010" s="2">
        <f ca="1">IF(Proc[[#This Row],[DateClosed]]="",ABS(NETWORKDAYS(Proc[[#This Row],[DateOpened]],TODAY()))-1,ABS(NETWORKDAYS(Proc[[#This Row],[DateOpened]],Proc[[#This Row],[DateClosed]]))-1)</f>
        <v>1</v>
      </c>
      <c r="R2010" s="61" t="s">
        <v>1005</v>
      </c>
      <c r="S2010" s="65"/>
      <c r="T2010" s="153">
        <v>2009</v>
      </c>
    </row>
    <row r="2011" spans="1:20" hidden="1">
      <c r="A2011" s="64" t="s">
        <v>2507</v>
      </c>
      <c r="B2011" s="111" t="str">
        <f>IFERROR(VLOOKUP(Proc[[#This Row],[App]],Table2[],3,0),"open")</f>
        <v>ok</v>
      </c>
      <c r="C2011" s="64" t="s">
        <v>369</v>
      </c>
      <c r="D2011" s="152" t="s">
        <v>2605</v>
      </c>
      <c r="E2011" s="152" t="s">
        <v>2826</v>
      </c>
      <c r="F2011" s="152" t="s">
        <v>2826</v>
      </c>
      <c r="G2011" s="64" t="s">
        <v>400</v>
      </c>
      <c r="H2011" s="65" t="str">
        <f>IF(Proc[[#This Row],[type]]="LFF (MDG-F)",MID(Proc[[#This Row],[Obj]],13,10),"")</f>
        <v/>
      </c>
      <c r="I2011" s="152"/>
      <c r="J2011" s="65" t="b">
        <f>Proc[[#This Row],[Requested]]=Proc[[#This Row],[CurrentParent]]</f>
        <v>1</v>
      </c>
      <c r="K2011" s="107" t="str">
        <f>IF(Proc[[#This Row],[Author]]="Marcela Urrego",VLOOKUP(LEFT(Proc[[#This Row],[Requested]],1),Table3[#All],2,0),VLOOKUP(Proc[[#This Row],[Author]],Table4[],2,0))</f>
        <v>HC</v>
      </c>
      <c r="L2011" s="91" t="s">
        <v>1970</v>
      </c>
      <c r="M2011" s="61">
        <v>45807.678356481483</v>
      </c>
      <c r="N2011" s="62">
        <v>45810</v>
      </c>
      <c r="O2011" s="62">
        <v>45810</v>
      </c>
      <c r="P2011" s="61" t="str">
        <f ca="1">IF(Proc[[#This Row],[DaysAgeing]]&gt;5,"yep","on track")</f>
        <v>on track</v>
      </c>
      <c r="Q2011" s="2">
        <f ca="1">IF(Proc[[#This Row],[DateClosed]]="",ABS(NETWORKDAYS(Proc[[#This Row],[DateOpened]],TODAY()))-1,ABS(NETWORKDAYS(Proc[[#This Row],[DateOpened]],Proc[[#This Row],[DateClosed]]))-1)</f>
        <v>1</v>
      </c>
      <c r="R2011" s="61" t="s">
        <v>1005</v>
      </c>
      <c r="S2011" s="65"/>
      <c r="T2011" s="153">
        <v>2010</v>
      </c>
    </row>
    <row r="2012" spans="1:20" hidden="1">
      <c r="A2012" s="64" t="s">
        <v>2507</v>
      </c>
      <c r="B2012" s="111" t="str">
        <f>IFERROR(VLOOKUP(Proc[[#This Row],[App]],Table2[],3,0),"open")</f>
        <v>ok</v>
      </c>
      <c r="C2012" s="64" t="s">
        <v>369</v>
      </c>
      <c r="D2012" s="152" t="s">
        <v>2606</v>
      </c>
      <c r="E2012" s="152" t="s">
        <v>2826</v>
      </c>
      <c r="F2012" s="152" t="s">
        <v>2826</v>
      </c>
      <c r="G2012" s="64" t="s">
        <v>400</v>
      </c>
      <c r="H2012" s="65" t="str">
        <f>IF(Proc[[#This Row],[type]]="LFF (MDG-F)",MID(Proc[[#This Row],[Obj]],13,10),"")</f>
        <v/>
      </c>
      <c r="I2012" s="152"/>
      <c r="J2012" s="65" t="b">
        <f>Proc[[#This Row],[Requested]]=Proc[[#This Row],[CurrentParent]]</f>
        <v>1</v>
      </c>
      <c r="K2012" s="107" t="str">
        <f>IF(Proc[[#This Row],[Author]]="Marcela Urrego",VLOOKUP(LEFT(Proc[[#This Row],[Requested]],1),Table3[#All],2,0),VLOOKUP(Proc[[#This Row],[Author]],Table4[],2,0))</f>
        <v>HC</v>
      </c>
      <c r="L2012" s="91" t="s">
        <v>1970</v>
      </c>
      <c r="M2012" s="61">
        <v>45807.678356481483</v>
      </c>
      <c r="N2012" s="62">
        <v>45810</v>
      </c>
      <c r="O2012" s="62">
        <v>45810</v>
      </c>
      <c r="P2012" s="61" t="str">
        <f ca="1">IF(Proc[[#This Row],[DaysAgeing]]&gt;5,"yep","on track")</f>
        <v>on track</v>
      </c>
      <c r="Q2012" s="2">
        <f ca="1">IF(Proc[[#This Row],[DateClosed]]="",ABS(NETWORKDAYS(Proc[[#This Row],[DateOpened]],TODAY()))-1,ABS(NETWORKDAYS(Proc[[#This Row],[DateOpened]],Proc[[#This Row],[DateClosed]]))-1)</f>
        <v>1</v>
      </c>
      <c r="R2012" s="61" t="s">
        <v>1005</v>
      </c>
      <c r="S2012" s="65"/>
      <c r="T2012" s="153">
        <v>2011</v>
      </c>
    </row>
    <row r="2013" spans="1:20" hidden="1">
      <c r="A2013" s="64" t="s">
        <v>2507</v>
      </c>
      <c r="B2013" s="111" t="str">
        <f>IFERROR(VLOOKUP(Proc[[#This Row],[App]],Table2[],3,0),"open")</f>
        <v>ok</v>
      </c>
      <c r="C2013" s="64" t="s">
        <v>369</v>
      </c>
      <c r="D2013" s="152" t="s">
        <v>2607</v>
      </c>
      <c r="E2013" s="152" t="s">
        <v>2826</v>
      </c>
      <c r="F2013" s="152" t="s">
        <v>2826</v>
      </c>
      <c r="G2013" s="64" t="s">
        <v>400</v>
      </c>
      <c r="H2013" s="65" t="str">
        <f>IF(Proc[[#This Row],[type]]="LFF (MDG-F)",MID(Proc[[#This Row],[Obj]],13,10),"")</f>
        <v/>
      </c>
      <c r="I2013" s="152"/>
      <c r="J2013" s="65" t="b">
        <f>Proc[[#This Row],[Requested]]=Proc[[#This Row],[CurrentParent]]</f>
        <v>1</v>
      </c>
      <c r="K2013" s="107" t="str">
        <f>IF(Proc[[#This Row],[Author]]="Marcela Urrego",VLOOKUP(LEFT(Proc[[#This Row],[Requested]],1),Table3[#All],2,0),VLOOKUP(Proc[[#This Row],[Author]],Table4[],2,0))</f>
        <v>HC</v>
      </c>
      <c r="L2013" s="91" t="s">
        <v>1970</v>
      </c>
      <c r="M2013" s="61">
        <v>45807.678356481483</v>
      </c>
      <c r="N2013" s="62">
        <v>45810</v>
      </c>
      <c r="O2013" s="62">
        <v>45810</v>
      </c>
      <c r="P2013" s="61" t="str">
        <f ca="1">IF(Proc[[#This Row],[DaysAgeing]]&gt;5,"yep","on track")</f>
        <v>on track</v>
      </c>
      <c r="Q2013" s="2">
        <f ca="1">IF(Proc[[#This Row],[DateClosed]]="",ABS(NETWORKDAYS(Proc[[#This Row],[DateOpened]],TODAY()))-1,ABS(NETWORKDAYS(Proc[[#This Row],[DateOpened]],Proc[[#This Row],[DateClosed]]))-1)</f>
        <v>1</v>
      </c>
      <c r="R2013" s="61" t="s">
        <v>1005</v>
      </c>
      <c r="S2013" s="65"/>
      <c r="T2013" s="153">
        <v>2012</v>
      </c>
    </row>
    <row r="2014" spans="1:20" hidden="1">
      <c r="A2014" s="64" t="s">
        <v>2507</v>
      </c>
      <c r="B2014" s="111" t="str">
        <f>IFERROR(VLOOKUP(Proc[[#This Row],[App]],Table2[],3,0),"open")</f>
        <v>ok</v>
      </c>
      <c r="C2014" s="64" t="s">
        <v>369</v>
      </c>
      <c r="D2014" s="152" t="s">
        <v>2608</v>
      </c>
      <c r="E2014" s="152" t="s">
        <v>2826</v>
      </c>
      <c r="F2014" s="152" t="s">
        <v>2826</v>
      </c>
      <c r="G2014" s="64" t="s">
        <v>400</v>
      </c>
      <c r="H2014" s="65" t="str">
        <f>IF(Proc[[#This Row],[type]]="LFF (MDG-F)",MID(Proc[[#This Row],[Obj]],13,10),"")</f>
        <v/>
      </c>
      <c r="I2014" s="152"/>
      <c r="J2014" s="65" t="b">
        <f>Proc[[#This Row],[Requested]]=Proc[[#This Row],[CurrentParent]]</f>
        <v>1</v>
      </c>
      <c r="K2014" s="107" t="str">
        <f>IF(Proc[[#This Row],[Author]]="Marcela Urrego",VLOOKUP(LEFT(Proc[[#This Row],[Requested]],1),Table3[#All],2,0),VLOOKUP(Proc[[#This Row],[Author]],Table4[],2,0))</f>
        <v>HC</v>
      </c>
      <c r="L2014" s="91" t="s">
        <v>1970</v>
      </c>
      <c r="M2014" s="61">
        <v>45807.678356481483</v>
      </c>
      <c r="N2014" s="62">
        <v>45810</v>
      </c>
      <c r="O2014" s="62">
        <v>45810</v>
      </c>
      <c r="P2014" s="61" t="str">
        <f ca="1">IF(Proc[[#This Row],[DaysAgeing]]&gt;5,"yep","on track")</f>
        <v>on track</v>
      </c>
      <c r="Q2014" s="2">
        <f ca="1">IF(Proc[[#This Row],[DateClosed]]="",ABS(NETWORKDAYS(Proc[[#This Row],[DateOpened]],TODAY()))-1,ABS(NETWORKDAYS(Proc[[#This Row],[DateOpened]],Proc[[#This Row],[DateClosed]]))-1)</f>
        <v>1</v>
      </c>
      <c r="R2014" s="61" t="s">
        <v>1005</v>
      </c>
      <c r="S2014" s="65"/>
      <c r="T2014" s="153">
        <v>2013</v>
      </c>
    </row>
    <row r="2015" spans="1:20" hidden="1">
      <c r="A2015" s="64" t="s">
        <v>2507</v>
      </c>
      <c r="B2015" s="111" t="str">
        <f>IFERROR(VLOOKUP(Proc[[#This Row],[App]],Table2[],3,0),"open")</f>
        <v>ok</v>
      </c>
      <c r="C2015" s="64" t="s">
        <v>369</v>
      </c>
      <c r="D2015" s="152" t="s">
        <v>2609</v>
      </c>
      <c r="E2015" s="152" t="s">
        <v>2826</v>
      </c>
      <c r="F2015" s="152" t="s">
        <v>2826</v>
      </c>
      <c r="G2015" s="64" t="s">
        <v>400</v>
      </c>
      <c r="H2015" s="65" t="str">
        <f>IF(Proc[[#This Row],[type]]="LFF (MDG-F)",MID(Proc[[#This Row],[Obj]],13,10),"")</f>
        <v/>
      </c>
      <c r="I2015" s="152"/>
      <c r="J2015" s="65" t="b">
        <f>Proc[[#This Row],[Requested]]=Proc[[#This Row],[CurrentParent]]</f>
        <v>1</v>
      </c>
      <c r="K2015" s="107" t="str">
        <f>IF(Proc[[#This Row],[Author]]="Marcela Urrego",VLOOKUP(LEFT(Proc[[#This Row],[Requested]],1),Table3[#All],2,0),VLOOKUP(Proc[[#This Row],[Author]],Table4[],2,0))</f>
        <v>HC</v>
      </c>
      <c r="L2015" s="91" t="s">
        <v>1970</v>
      </c>
      <c r="M2015" s="61">
        <v>45807.678356481483</v>
      </c>
      <c r="N2015" s="62">
        <v>45810</v>
      </c>
      <c r="O2015" s="62">
        <v>45810</v>
      </c>
      <c r="P2015" s="61" t="str">
        <f ca="1">IF(Proc[[#This Row],[DaysAgeing]]&gt;5,"yep","on track")</f>
        <v>on track</v>
      </c>
      <c r="Q2015" s="2">
        <f ca="1">IF(Proc[[#This Row],[DateClosed]]="",ABS(NETWORKDAYS(Proc[[#This Row],[DateOpened]],TODAY()))-1,ABS(NETWORKDAYS(Proc[[#This Row],[DateOpened]],Proc[[#This Row],[DateClosed]]))-1)</f>
        <v>1</v>
      </c>
      <c r="R2015" s="61" t="s">
        <v>1005</v>
      </c>
      <c r="S2015" s="65"/>
      <c r="T2015" s="153">
        <v>2014</v>
      </c>
    </row>
    <row r="2016" spans="1:20" hidden="1">
      <c r="A2016" s="64" t="s">
        <v>2507</v>
      </c>
      <c r="B2016" s="111" t="str">
        <f>IFERROR(VLOOKUP(Proc[[#This Row],[App]],Table2[],3,0),"open")</f>
        <v>ok</v>
      </c>
      <c r="C2016" s="64" t="s">
        <v>369</v>
      </c>
      <c r="D2016" s="152" t="s">
        <v>2610</v>
      </c>
      <c r="E2016" s="152" t="s">
        <v>1767</v>
      </c>
      <c r="F2016" s="152" t="s">
        <v>1767</v>
      </c>
      <c r="G2016" s="64" t="s">
        <v>400</v>
      </c>
      <c r="H2016" s="65" t="str">
        <f>IF(Proc[[#This Row],[type]]="LFF (MDG-F)",MID(Proc[[#This Row],[Obj]],13,10),"")</f>
        <v/>
      </c>
      <c r="I2016" s="152"/>
      <c r="J2016" s="65" t="b">
        <f>Proc[[#This Row],[Requested]]=Proc[[#This Row],[CurrentParent]]</f>
        <v>1</v>
      </c>
      <c r="K2016" s="107" t="str">
        <f>IF(Proc[[#This Row],[Author]]="Marcela Urrego",VLOOKUP(LEFT(Proc[[#This Row],[Requested]],1),Table3[#All],2,0),VLOOKUP(Proc[[#This Row],[Author]],Table4[],2,0))</f>
        <v>HC</v>
      </c>
      <c r="L2016" s="91" t="s">
        <v>1970</v>
      </c>
      <c r="M2016" s="61">
        <v>45807.678356481483</v>
      </c>
      <c r="N2016" s="62">
        <v>45810</v>
      </c>
      <c r="O2016" s="62">
        <v>45810</v>
      </c>
      <c r="P2016" s="61" t="str">
        <f ca="1">IF(Proc[[#This Row],[DaysAgeing]]&gt;5,"yep","on track")</f>
        <v>on track</v>
      </c>
      <c r="Q2016" s="2">
        <f ca="1">IF(Proc[[#This Row],[DateClosed]]="",ABS(NETWORKDAYS(Proc[[#This Row],[DateOpened]],TODAY()))-1,ABS(NETWORKDAYS(Proc[[#This Row],[DateOpened]],Proc[[#This Row],[DateClosed]]))-1)</f>
        <v>1</v>
      </c>
      <c r="R2016" s="61" t="s">
        <v>1005</v>
      </c>
      <c r="S2016" s="65"/>
      <c r="T2016" s="153">
        <v>2015</v>
      </c>
    </row>
    <row r="2017" spans="1:20" hidden="1">
      <c r="A2017" s="64" t="s">
        <v>2507</v>
      </c>
      <c r="B2017" s="152" t="str">
        <f>IFERROR(VLOOKUP(Proc[[#This Row],[App]],Table2[],3,0),"open")</f>
        <v>ok</v>
      </c>
      <c r="C2017" s="64" t="s">
        <v>369</v>
      </c>
      <c r="D2017" s="152" t="s">
        <v>2611</v>
      </c>
      <c r="E2017" s="152" t="s">
        <v>2826</v>
      </c>
      <c r="F2017" s="152" t="s">
        <v>2826</v>
      </c>
      <c r="G2017" s="64" t="s">
        <v>400</v>
      </c>
      <c r="H2017" s="65" t="str">
        <f>IF(Proc[[#This Row],[type]]="LFF (MDG-F)",MID(Proc[[#This Row],[Obj]],13,10),"")</f>
        <v/>
      </c>
      <c r="I2017" s="152"/>
      <c r="J2017" s="65" t="b">
        <f>Proc[[#This Row],[Requested]]=Proc[[#This Row],[CurrentParent]]</f>
        <v>1</v>
      </c>
      <c r="K2017" s="152" t="str">
        <f>IF(Proc[[#This Row],[Author]]="Marcela Urrego",VLOOKUP(LEFT(Proc[[#This Row],[Requested]],1),Table3[#All],2,0),VLOOKUP(Proc[[#This Row],[Author]],Table4[],2,0))</f>
        <v>HC</v>
      </c>
      <c r="L2017" s="91" t="s">
        <v>1970</v>
      </c>
      <c r="M2017" s="61">
        <v>45807.678356481483</v>
      </c>
      <c r="N2017" s="62">
        <v>45810</v>
      </c>
      <c r="O2017" s="62">
        <v>45810</v>
      </c>
      <c r="P2017" s="61" t="str">
        <f ca="1">IF(Proc[[#This Row],[DaysAgeing]]&gt;5,"yep","on track")</f>
        <v>on track</v>
      </c>
      <c r="Q2017" s="2">
        <f ca="1">IF(Proc[[#This Row],[DateClosed]]="",ABS(NETWORKDAYS(Proc[[#This Row],[DateOpened]],TODAY()))-1,ABS(NETWORKDAYS(Proc[[#This Row],[DateOpened]],Proc[[#This Row],[DateClosed]]))-1)</f>
        <v>1</v>
      </c>
      <c r="R2017" s="61" t="s">
        <v>1005</v>
      </c>
      <c r="S2017" s="65"/>
      <c r="T2017" s="153">
        <v>2016</v>
      </c>
    </row>
    <row r="2018" spans="1:20" hidden="1">
      <c r="A2018" s="64" t="s">
        <v>2507</v>
      </c>
      <c r="B2018" s="111" t="str">
        <f>IFERROR(VLOOKUP(Proc[[#This Row],[App]],Table2[],3,0),"open")</f>
        <v>ok</v>
      </c>
      <c r="C2018" s="64" t="s">
        <v>369</v>
      </c>
      <c r="D2018" s="152" t="s">
        <v>2612</v>
      </c>
      <c r="E2018" s="152" t="s">
        <v>1767</v>
      </c>
      <c r="F2018" s="85" t="s">
        <v>1767</v>
      </c>
      <c r="G2018" s="64" t="s">
        <v>400</v>
      </c>
      <c r="H2018" s="65" t="str">
        <f>IF(Proc[[#This Row],[type]]="LFF (MDG-F)",MID(Proc[[#This Row],[Obj]],13,10),"")</f>
        <v/>
      </c>
      <c r="I2018" s="152"/>
      <c r="J2018" s="65" t="b">
        <f>Proc[[#This Row],[Requested]]=Proc[[#This Row],[CurrentParent]]</f>
        <v>1</v>
      </c>
      <c r="K2018" s="107" t="str">
        <f>IF(Proc[[#This Row],[Author]]="Marcela Urrego",VLOOKUP(LEFT(Proc[[#This Row],[Requested]],1),Table3[#All],2,0),VLOOKUP(Proc[[#This Row],[Author]],Table4[],2,0))</f>
        <v>HC</v>
      </c>
      <c r="L2018" s="91" t="s">
        <v>1970</v>
      </c>
      <c r="M2018" s="61">
        <v>45807.678356481483</v>
      </c>
      <c r="N2018" s="62">
        <v>45810</v>
      </c>
      <c r="O2018" s="62">
        <v>45810</v>
      </c>
      <c r="P2018" s="61" t="str">
        <f ca="1">IF(Proc[[#This Row],[DaysAgeing]]&gt;5,"yep","on track")</f>
        <v>on track</v>
      </c>
      <c r="Q2018" s="2">
        <f ca="1">IF(Proc[[#This Row],[DateClosed]]="",ABS(NETWORKDAYS(Proc[[#This Row],[DateOpened]],TODAY()))-1,ABS(NETWORKDAYS(Proc[[#This Row],[DateOpened]],Proc[[#This Row],[DateClosed]]))-1)</f>
        <v>1</v>
      </c>
      <c r="R2018" s="61" t="s">
        <v>1005</v>
      </c>
      <c r="S2018" s="65"/>
      <c r="T2018" s="153">
        <v>2017</v>
      </c>
    </row>
    <row r="2019" spans="1:20" hidden="1">
      <c r="A2019" s="64" t="s">
        <v>2507</v>
      </c>
      <c r="B2019" s="111" t="str">
        <f>IFERROR(VLOOKUP(Proc[[#This Row],[App]],Table2[],3,0),"open")</f>
        <v>ok</v>
      </c>
      <c r="C2019" s="64" t="s">
        <v>369</v>
      </c>
      <c r="D2019" s="152" t="s">
        <v>2613</v>
      </c>
      <c r="E2019" s="152" t="s">
        <v>2826</v>
      </c>
      <c r="F2019" s="152" t="s">
        <v>2826</v>
      </c>
      <c r="G2019" s="64" t="s">
        <v>400</v>
      </c>
      <c r="H2019" s="65" t="str">
        <f>IF(Proc[[#This Row],[type]]="LFF (MDG-F)",MID(Proc[[#This Row],[Obj]],13,10),"")</f>
        <v/>
      </c>
      <c r="I2019" s="152"/>
      <c r="J2019" s="65" t="b">
        <f>Proc[[#This Row],[Requested]]=Proc[[#This Row],[CurrentParent]]</f>
        <v>1</v>
      </c>
      <c r="K2019" s="107" t="str">
        <f>IF(Proc[[#This Row],[Author]]="Marcela Urrego",VLOOKUP(LEFT(Proc[[#This Row],[Requested]],1),Table3[#All],2,0),VLOOKUP(Proc[[#This Row],[Author]],Table4[],2,0))</f>
        <v>HC</v>
      </c>
      <c r="L2019" s="91" t="s">
        <v>1970</v>
      </c>
      <c r="M2019" s="61">
        <v>45807.678356481483</v>
      </c>
      <c r="N2019" s="62">
        <v>45810</v>
      </c>
      <c r="O2019" s="62">
        <v>45810</v>
      </c>
      <c r="P2019" s="61" t="str">
        <f ca="1">IF(Proc[[#This Row],[DaysAgeing]]&gt;5,"yep","on track")</f>
        <v>on track</v>
      </c>
      <c r="Q2019" s="2">
        <f ca="1">IF(Proc[[#This Row],[DateClosed]]="",ABS(NETWORKDAYS(Proc[[#This Row],[DateOpened]],TODAY()))-1,ABS(NETWORKDAYS(Proc[[#This Row],[DateOpened]],Proc[[#This Row],[DateClosed]]))-1)</f>
        <v>1</v>
      </c>
      <c r="R2019" s="61" t="s">
        <v>1005</v>
      </c>
      <c r="S2019" s="65"/>
      <c r="T2019" s="153">
        <v>2018</v>
      </c>
    </row>
    <row r="2020" spans="1:20" hidden="1">
      <c r="A2020" s="64" t="s">
        <v>2507</v>
      </c>
      <c r="B2020" s="111" t="str">
        <f>IFERROR(VLOOKUP(Proc[[#This Row],[App]],Table2[],3,0),"open")</f>
        <v>ok</v>
      </c>
      <c r="C2020" s="64" t="s">
        <v>369</v>
      </c>
      <c r="D2020" s="152" t="s">
        <v>2614</v>
      </c>
      <c r="E2020" s="152" t="s">
        <v>2826</v>
      </c>
      <c r="F2020" s="152" t="s">
        <v>2826</v>
      </c>
      <c r="G2020" s="64" t="s">
        <v>400</v>
      </c>
      <c r="H2020" s="65" t="str">
        <f>IF(Proc[[#This Row],[type]]="LFF (MDG-F)",MID(Proc[[#This Row],[Obj]],13,10),"")</f>
        <v/>
      </c>
      <c r="I2020" s="152"/>
      <c r="J2020" s="65" t="b">
        <f>Proc[[#This Row],[Requested]]=Proc[[#This Row],[CurrentParent]]</f>
        <v>1</v>
      </c>
      <c r="K2020" s="107" t="str">
        <f>IF(Proc[[#This Row],[Author]]="Marcela Urrego",VLOOKUP(LEFT(Proc[[#This Row],[Requested]],1),Table3[#All],2,0),VLOOKUP(Proc[[#This Row],[Author]],Table4[],2,0))</f>
        <v>HC</v>
      </c>
      <c r="L2020" s="91" t="s">
        <v>1970</v>
      </c>
      <c r="M2020" s="61">
        <v>45807.678356481483</v>
      </c>
      <c r="N2020" s="62">
        <v>45810</v>
      </c>
      <c r="O2020" s="62">
        <v>45810</v>
      </c>
      <c r="P2020" s="61" t="str">
        <f ca="1">IF(Proc[[#This Row],[DaysAgeing]]&gt;5,"yep","on track")</f>
        <v>on track</v>
      </c>
      <c r="Q2020" s="2">
        <f ca="1">IF(Proc[[#This Row],[DateClosed]]="",ABS(NETWORKDAYS(Proc[[#This Row],[DateOpened]],TODAY()))-1,ABS(NETWORKDAYS(Proc[[#This Row],[DateOpened]],Proc[[#This Row],[DateClosed]]))-1)</f>
        <v>1</v>
      </c>
      <c r="R2020" s="61" t="s">
        <v>1005</v>
      </c>
      <c r="S2020" s="65"/>
      <c r="T2020" s="153">
        <v>2019</v>
      </c>
    </row>
    <row r="2021" spans="1:20" hidden="1">
      <c r="A2021" s="64" t="s">
        <v>2507</v>
      </c>
      <c r="B2021" s="111" t="str">
        <f>IFERROR(VLOOKUP(Proc[[#This Row],[App]],Table2[],3,0),"open")</f>
        <v>ok</v>
      </c>
      <c r="C2021" s="64" t="s">
        <v>369</v>
      </c>
      <c r="D2021" s="152" t="s">
        <v>2615</v>
      </c>
      <c r="E2021" s="152" t="s">
        <v>2826</v>
      </c>
      <c r="F2021" s="152" t="s">
        <v>2826</v>
      </c>
      <c r="G2021" s="64" t="s">
        <v>400</v>
      </c>
      <c r="H2021" s="65" t="str">
        <f>IF(Proc[[#This Row],[type]]="LFF (MDG-F)",MID(Proc[[#This Row],[Obj]],13,10),"")</f>
        <v/>
      </c>
      <c r="I2021" s="152"/>
      <c r="J2021" s="65" t="b">
        <f>Proc[[#This Row],[Requested]]=Proc[[#This Row],[CurrentParent]]</f>
        <v>1</v>
      </c>
      <c r="K2021" s="107" t="str">
        <f>IF(Proc[[#This Row],[Author]]="Marcela Urrego",VLOOKUP(LEFT(Proc[[#This Row],[Requested]],1),Table3[#All],2,0),VLOOKUP(Proc[[#This Row],[Author]],Table4[],2,0))</f>
        <v>HC</v>
      </c>
      <c r="L2021" s="91" t="s">
        <v>1970</v>
      </c>
      <c r="M2021" s="61">
        <v>45807.678356481483</v>
      </c>
      <c r="N2021" s="62">
        <v>45810</v>
      </c>
      <c r="O2021" s="62">
        <v>45810</v>
      </c>
      <c r="P2021" s="61" t="str">
        <f ca="1">IF(Proc[[#This Row],[DaysAgeing]]&gt;5,"yep","on track")</f>
        <v>on track</v>
      </c>
      <c r="Q2021" s="2">
        <f ca="1">IF(Proc[[#This Row],[DateClosed]]="",ABS(NETWORKDAYS(Proc[[#This Row],[DateOpened]],TODAY()))-1,ABS(NETWORKDAYS(Proc[[#This Row],[DateOpened]],Proc[[#This Row],[DateClosed]]))-1)</f>
        <v>1</v>
      </c>
      <c r="R2021" s="61" t="s">
        <v>1005</v>
      </c>
      <c r="S2021" s="65"/>
      <c r="T2021" s="153">
        <v>2020</v>
      </c>
    </row>
    <row r="2022" spans="1:20" hidden="1">
      <c r="A2022" s="64" t="s">
        <v>2507</v>
      </c>
      <c r="B2022" s="111" t="str">
        <f>IFERROR(VLOOKUP(Proc[[#This Row],[App]],Table2[],3,0),"open")</f>
        <v>ok</v>
      </c>
      <c r="C2022" s="64" t="s">
        <v>369</v>
      </c>
      <c r="D2022" s="152" t="s">
        <v>2616</v>
      </c>
      <c r="E2022" s="152" t="s">
        <v>2826</v>
      </c>
      <c r="F2022" s="152" t="s">
        <v>2826</v>
      </c>
      <c r="G2022" s="64" t="s">
        <v>400</v>
      </c>
      <c r="H2022" s="65" t="str">
        <f>IF(Proc[[#This Row],[type]]="LFF (MDG-F)",MID(Proc[[#This Row],[Obj]],13,10),"")</f>
        <v/>
      </c>
      <c r="I2022" s="152"/>
      <c r="J2022" s="65" t="b">
        <f>Proc[[#This Row],[Requested]]=Proc[[#This Row],[CurrentParent]]</f>
        <v>1</v>
      </c>
      <c r="K2022" s="107" t="str">
        <f>IF(Proc[[#This Row],[Author]]="Marcela Urrego",VLOOKUP(LEFT(Proc[[#This Row],[Requested]],1),Table3[#All],2,0),VLOOKUP(Proc[[#This Row],[Author]],Table4[],2,0))</f>
        <v>HC</v>
      </c>
      <c r="L2022" s="91" t="s">
        <v>1970</v>
      </c>
      <c r="M2022" s="61">
        <v>45807.678356481483</v>
      </c>
      <c r="N2022" s="62">
        <v>45810</v>
      </c>
      <c r="O2022" s="62">
        <v>45810</v>
      </c>
      <c r="P2022" s="61" t="str">
        <f ca="1">IF(Proc[[#This Row],[DaysAgeing]]&gt;5,"yep","on track")</f>
        <v>on track</v>
      </c>
      <c r="Q2022" s="2">
        <f ca="1">IF(Proc[[#This Row],[DateClosed]]="",ABS(NETWORKDAYS(Proc[[#This Row],[DateOpened]],TODAY()))-1,ABS(NETWORKDAYS(Proc[[#This Row],[DateOpened]],Proc[[#This Row],[DateClosed]]))-1)</f>
        <v>1</v>
      </c>
      <c r="R2022" s="61" t="s">
        <v>1005</v>
      </c>
      <c r="S2022" s="65"/>
      <c r="T2022" s="153">
        <v>2021</v>
      </c>
    </row>
    <row r="2023" spans="1:20" hidden="1">
      <c r="A2023" s="64" t="s">
        <v>2507</v>
      </c>
      <c r="B2023" s="111" t="str">
        <f>IFERROR(VLOOKUP(Proc[[#This Row],[App]],Table2[],3,0),"open")</f>
        <v>ok</v>
      </c>
      <c r="C2023" s="64" t="s">
        <v>369</v>
      </c>
      <c r="D2023" s="152" t="s">
        <v>2617</v>
      </c>
      <c r="E2023" s="152" t="s">
        <v>2826</v>
      </c>
      <c r="F2023" s="152" t="s">
        <v>2826</v>
      </c>
      <c r="G2023" s="64" t="s">
        <v>400</v>
      </c>
      <c r="H2023" s="65" t="str">
        <f>IF(Proc[[#This Row],[type]]="LFF (MDG-F)",MID(Proc[[#This Row],[Obj]],13,10),"")</f>
        <v/>
      </c>
      <c r="I2023" s="152"/>
      <c r="J2023" s="65" t="b">
        <f>Proc[[#This Row],[Requested]]=Proc[[#This Row],[CurrentParent]]</f>
        <v>1</v>
      </c>
      <c r="K2023" s="107" t="str">
        <f>IF(Proc[[#This Row],[Author]]="Marcela Urrego",VLOOKUP(LEFT(Proc[[#This Row],[Requested]],1),Table3[#All],2,0),VLOOKUP(Proc[[#This Row],[Author]],Table4[],2,0))</f>
        <v>HC</v>
      </c>
      <c r="L2023" s="91" t="s">
        <v>1970</v>
      </c>
      <c r="M2023" s="61">
        <v>45807.678356481483</v>
      </c>
      <c r="N2023" s="62">
        <v>45810</v>
      </c>
      <c r="O2023" s="62">
        <v>45810</v>
      </c>
      <c r="P2023" s="61" t="str">
        <f ca="1">IF(Proc[[#This Row],[DaysAgeing]]&gt;5,"yep","on track")</f>
        <v>on track</v>
      </c>
      <c r="Q2023" s="2">
        <f ca="1">IF(Proc[[#This Row],[DateClosed]]="",ABS(NETWORKDAYS(Proc[[#This Row],[DateOpened]],TODAY()))-1,ABS(NETWORKDAYS(Proc[[#This Row],[DateOpened]],Proc[[#This Row],[DateClosed]]))-1)</f>
        <v>1</v>
      </c>
      <c r="R2023" s="61" t="s">
        <v>1005</v>
      </c>
      <c r="S2023" s="65"/>
      <c r="T2023" s="153">
        <v>2022</v>
      </c>
    </row>
    <row r="2024" spans="1:20" hidden="1">
      <c r="A2024" s="64" t="s">
        <v>2507</v>
      </c>
      <c r="B2024" s="111" t="str">
        <f>IFERROR(VLOOKUP(Proc[[#This Row],[App]],Table2[],3,0),"open")</f>
        <v>ok</v>
      </c>
      <c r="C2024" s="64" t="s">
        <v>369</v>
      </c>
      <c r="D2024" s="152" t="s">
        <v>2618</v>
      </c>
      <c r="E2024" s="152" t="s">
        <v>2826</v>
      </c>
      <c r="F2024" s="152" t="s">
        <v>2826</v>
      </c>
      <c r="G2024" s="64" t="s">
        <v>400</v>
      </c>
      <c r="H2024" s="65" t="str">
        <f>IF(Proc[[#This Row],[type]]="LFF (MDG-F)",MID(Proc[[#This Row],[Obj]],13,10),"")</f>
        <v/>
      </c>
      <c r="I2024" s="152"/>
      <c r="J2024" s="65" t="b">
        <f>Proc[[#This Row],[Requested]]=Proc[[#This Row],[CurrentParent]]</f>
        <v>1</v>
      </c>
      <c r="K2024" s="107" t="str">
        <f>IF(Proc[[#This Row],[Author]]="Marcela Urrego",VLOOKUP(LEFT(Proc[[#This Row],[Requested]],1),Table3[#All],2,0),VLOOKUP(Proc[[#This Row],[Author]],Table4[],2,0))</f>
        <v>HC</v>
      </c>
      <c r="L2024" s="91" t="s">
        <v>1970</v>
      </c>
      <c r="M2024" s="61">
        <v>45807.678356481483</v>
      </c>
      <c r="N2024" s="62">
        <v>45810</v>
      </c>
      <c r="O2024" s="62">
        <v>45810</v>
      </c>
      <c r="P2024" s="61" t="str">
        <f ca="1">IF(Proc[[#This Row],[DaysAgeing]]&gt;5,"yep","on track")</f>
        <v>on track</v>
      </c>
      <c r="Q2024" s="2">
        <f ca="1">IF(Proc[[#This Row],[DateClosed]]="",ABS(NETWORKDAYS(Proc[[#This Row],[DateOpened]],TODAY()))-1,ABS(NETWORKDAYS(Proc[[#This Row],[DateOpened]],Proc[[#This Row],[DateClosed]]))-1)</f>
        <v>1</v>
      </c>
      <c r="R2024" s="61" t="s">
        <v>1005</v>
      </c>
      <c r="S2024" s="65"/>
      <c r="T2024" s="153">
        <v>2023</v>
      </c>
    </row>
    <row r="2025" spans="1:20" hidden="1">
      <c r="A2025" s="64" t="s">
        <v>2507</v>
      </c>
      <c r="B2025" s="111" t="str">
        <f>IFERROR(VLOOKUP(Proc[[#This Row],[App]],Table2[],3,0),"open")</f>
        <v>ok</v>
      </c>
      <c r="C2025" s="64" t="s">
        <v>369</v>
      </c>
      <c r="D2025" s="152" t="s">
        <v>2619</v>
      </c>
      <c r="E2025" s="152" t="s">
        <v>2826</v>
      </c>
      <c r="F2025" s="152" t="s">
        <v>2826</v>
      </c>
      <c r="G2025" s="64" t="s">
        <v>400</v>
      </c>
      <c r="H2025" s="65" t="str">
        <f>IF(Proc[[#This Row],[type]]="LFF (MDG-F)",MID(Proc[[#This Row],[Obj]],13,10),"")</f>
        <v/>
      </c>
      <c r="I2025" s="152"/>
      <c r="J2025" s="65" t="b">
        <f>Proc[[#This Row],[Requested]]=Proc[[#This Row],[CurrentParent]]</f>
        <v>1</v>
      </c>
      <c r="K2025" s="107" t="str">
        <f>IF(Proc[[#This Row],[Author]]="Marcela Urrego",VLOOKUP(LEFT(Proc[[#This Row],[Requested]],1),Table3[#All],2,0),VLOOKUP(Proc[[#This Row],[Author]],Table4[],2,0))</f>
        <v>HC</v>
      </c>
      <c r="L2025" s="91" t="s">
        <v>1970</v>
      </c>
      <c r="M2025" s="61">
        <v>45807.678356481483</v>
      </c>
      <c r="N2025" s="62">
        <v>45810</v>
      </c>
      <c r="O2025" s="62">
        <v>45810</v>
      </c>
      <c r="P2025" s="61" t="str">
        <f ca="1">IF(Proc[[#This Row],[DaysAgeing]]&gt;5,"yep","on track")</f>
        <v>on track</v>
      </c>
      <c r="Q2025" s="2">
        <f ca="1">IF(Proc[[#This Row],[DateClosed]]="",ABS(NETWORKDAYS(Proc[[#This Row],[DateOpened]],TODAY()))-1,ABS(NETWORKDAYS(Proc[[#This Row],[DateOpened]],Proc[[#This Row],[DateClosed]]))-1)</f>
        <v>1</v>
      </c>
      <c r="R2025" s="61" t="s">
        <v>1005</v>
      </c>
      <c r="S2025" s="65"/>
      <c r="T2025" s="153">
        <v>2024</v>
      </c>
    </row>
    <row r="2026" spans="1:20" hidden="1">
      <c r="A2026" s="64" t="s">
        <v>2507</v>
      </c>
      <c r="B2026" s="111" t="str">
        <f>IFERROR(VLOOKUP(Proc[[#This Row],[App]],Table2[],3,0),"open")</f>
        <v>ok</v>
      </c>
      <c r="C2026" s="64" t="s">
        <v>369</v>
      </c>
      <c r="D2026" s="152" t="s">
        <v>2620</v>
      </c>
      <c r="E2026" s="152" t="s">
        <v>2826</v>
      </c>
      <c r="F2026" s="152" t="s">
        <v>2826</v>
      </c>
      <c r="G2026" s="64" t="s">
        <v>400</v>
      </c>
      <c r="H2026" s="65" t="str">
        <f>IF(Proc[[#This Row],[type]]="LFF (MDG-F)",MID(Proc[[#This Row],[Obj]],13,10),"")</f>
        <v/>
      </c>
      <c r="I2026" s="152"/>
      <c r="J2026" s="65" t="b">
        <f>Proc[[#This Row],[Requested]]=Proc[[#This Row],[CurrentParent]]</f>
        <v>1</v>
      </c>
      <c r="K2026" s="107" t="str">
        <f>IF(Proc[[#This Row],[Author]]="Marcela Urrego",VLOOKUP(LEFT(Proc[[#This Row],[Requested]],1),Table3[#All],2,0),VLOOKUP(Proc[[#This Row],[Author]],Table4[],2,0))</f>
        <v>HC</v>
      </c>
      <c r="L2026" s="91" t="s">
        <v>1970</v>
      </c>
      <c r="M2026" s="61">
        <v>45807.678356481483</v>
      </c>
      <c r="N2026" s="62">
        <v>45810</v>
      </c>
      <c r="O2026" s="62">
        <v>45810</v>
      </c>
      <c r="P2026" s="61" t="str">
        <f ca="1">IF(Proc[[#This Row],[DaysAgeing]]&gt;5,"yep","on track")</f>
        <v>on track</v>
      </c>
      <c r="Q2026" s="2">
        <f ca="1">IF(Proc[[#This Row],[DateClosed]]="",ABS(NETWORKDAYS(Proc[[#This Row],[DateOpened]],TODAY()))-1,ABS(NETWORKDAYS(Proc[[#This Row],[DateOpened]],Proc[[#This Row],[DateClosed]]))-1)</f>
        <v>1</v>
      </c>
      <c r="R2026" s="61" t="s">
        <v>1005</v>
      </c>
      <c r="S2026" s="65"/>
      <c r="T2026" s="153">
        <v>2025</v>
      </c>
    </row>
    <row r="2027" spans="1:20" hidden="1">
      <c r="A2027" s="64" t="s">
        <v>2507</v>
      </c>
      <c r="B2027" s="111" t="str">
        <f>IFERROR(VLOOKUP(Proc[[#This Row],[App]],Table2[],3,0),"open")</f>
        <v>ok</v>
      </c>
      <c r="C2027" s="64" t="s">
        <v>369</v>
      </c>
      <c r="D2027" s="152" t="s">
        <v>2621</v>
      </c>
      <c r="E2027" s="152" t="s">
        <v>2826</v>
      </c>
      <c r="F2027" s="152" t="s">
        <v>2826</v>
      </c>
      <c r="G2027" s="64" t="s">
        <v>400</v>
      </c>
      <c r="H2027" s="65" t="str">
        <f>IF(Proc[[#This Row],[type]]="LFF (MDG-F)",MID(Proc[[#This Row],[Obj]],13,10),"")</f>
        <v/>
      </c>
      <c r="I2027" s="152"/>
      <c r="J2027" s="65" t="b">
        <f>Proc[[#This Row],[Requested]]=Proc[[#This Row],[CurrentParent]]</f>
        <v>1</v>
      </c>
      <c r="K2027" s="107" t="str">
        <f>IF(Proc[[#This Row],[Author]]="Marcela Urrego",VLOOKUP(LEFT(Proc[[#This Row],[Requested]],1),Table3[#All],2,0),VLOOKUP(Proc[[#This Row],[Author]],Table4[],2,0))</f>
        <v>HC</v>
      </c>
      <c r="L2027" s="91" t="s">
        <v>1970</v>
      </c>
      <c r="M2027" s="61">
        <v>45807.678356481483</v>
      </c>
      <c r="N2027" s="62">
        <v>45810</v>
      </c>
      <c r="O2027" s="62">
        <v>45810</v>
      </c>
      <c r="P2027" s="61" t="str">
        <f ca="1">IF(Proc[[#This Row],[DaysAgeing]]&gt;5,"yep","on track")</f>
        <v>on track</v>
      </c>
      <c r="Q2027" s="2">
        <f ca="1">IF(Proc[[#This Row],[DateClosed]]="",ABS(NETWORKDAYS(Proc[[#This Row],[DateOpened]],TODAY()))-1,ABS(NETWORKDAYS(Proc[[#This Row],[DateOpened]],Proc[[#This Row],[DateClosed]]))-1)</f>
        <v>1</v>
      </c>
      <c r="R2027" s="61" t="s">
        <v>1005</v>
      </c>
      <c r="S2027" s="65"/>
      <c r="T2027" s="153">
        <v>2026</v>
      </c>
    </row>
    <row r="2028" spans="1:20" hidden="1">
      <c r="A2028" s="64" t="s">
        <v>2507</v>
      </c>
      <c r="B2028" s="111" t="str">
        <f>IFERROR(VLOOKUP(Proc[[#This Row],[App]],Table2[],3,0),"open")</f>
        <v>ok</v>
      </c>
      <c r="C2028" s="64" t="s">
        <v>369</v>
      </c>
      <c r="D2028" s="152" t="s">
        <v>2622</v>
      </c>
      <c r="E2028" s="152" t="s">
        <v>2826</v>
      </c>
      <c r="F2028" s="152" t="s">
        <v>2826</v>
      </c>
      <c r="G2028" s="64" t="s">
        <v>400</v>
      </c>
      <c r="H2028" s="65" t="str">
        <f>IF(Proc[[#This Row],[type]]="LFF (MDG-F)",MID(Proc[[#This Row],[Obj]],13,10),"")</f>
        <v/>
      </c>
      <c r="I2028" s="152"/>
      <c r="J2028" s="65" t="b">
        <f>Proc[[#This Row],[Requested]]=Proc[[#This Row],[CurrentParent]]</f>
        <v>1</v>
      </c>
      <c r="K2028" s="107" t="str">
        <f>IF(Proc[[#This Row],[Author]]="Marcela Urrego",VLOOKUP(LEFT(Proc[[#This Row],[Requested]],1),Table3[#All],2,0),VLOOKUP(Proc[[#This Row],[Author]],Table4[],2,0))</f>
        <v>HC</v>
      </c>
      <c r="L2028" s="91" t="s">
        <v>1970</v>
      </c>
      <c r="M2028" s="61">
        <v>45807.678356481483</v>
      </c>
      <c r="N2028" s="62">
        <v>45810</v>
      </c>
      <c r="O2028" s="62">
        <v>45810</v>
      </c>
      <c r="P2028" s="61" t="str">
        <f ca="1">IF(Proc[[#This Row],[DaysAgeing]]&gt;5,"yep","on track")</f>
        <v>on track</v>
      </c>
      <c r="Q2028" s="2">
        <f ca="1">IF(Proc[[#This Row],[DateClosed]]="",ABS(NETWORKDAYS(Proc[[#This Row],[DateOpened]],TODAY()))-1,ABS(NETWORKDAYS(Proc[[#This Row],[DateOpened]],Proc[[#This Row],[DateClosed]]))-1)</f>
        <v>1</v>
      </c>
      <c r="R2028" s="61" t="s">
        <v>1005</v>
      </c>
      <c r="S2028" s="65"/>
      <c r="T2028" s="153">
        <v>2027</v>
      </c>
    </row>
    <row r="2029" spans="1:20" hidden="1">
      <c r="A2029" s="64" t="s">
        <v>2507</v>
      </c>
      <c r="B2029" s="111" t="str">
        <f>IFERROR(VLOOKUP(Proc[[#This Row],[App]],Table2[],3,0),"open")</f>
        <v>ok</v>
      </c>
      <c r="C2029" s="64" t="s">
        <v>369</v>
      </c>
      <c r="D2029" s="152" t="s">
        <v>2623</v>
      </c>
      <c r="E2029" s="152" t="s">
        <v>2826</v>
      </c>
      <c r="F2029" s="152" t="s">
        <v>2826</v>
      </c>
      <c r="G2029" s="64" t="s">
        <v>400</v>
      </c>
      <c r="H2029" s="65" t="str">
        <f>IF(Proc[[#This Row],[type]]="LFF (MDG-F)",MID(Proc[[#This Row],[Obj]],13,10),"")</f>
        <v/>
      </c>
      <c r="I2029" s="152"/>
      <c r="J2029" s="65" t="b">
        <f>Proc[[#This Row],[Requested]]=Proc[[#This Row],[CurrentParent]]</f>
        <v>1</v>
      </c>
      <c r="K2029" s="107" t="str">
        <f>IF(Proc[[#This Row],[Author]]="Marcela Urrego",VLOOKUP(LEFT(Proc[[#This Row],[Requested]],1),Table3[#All],2,0),VLOOKUP(Proc[[#This Row],[Author]],Table4[],2,0))</f>
        <v>HC</v>
      </c>
      <c r="L2029" s="91" t="s">
        <v>1970</v>
      </c>
      <c r="M2029" s="61">
        <v>45807.678356481483</v>
      </c>
      <c r="N2029" s="62">
        <v>45810</v>
      </c>
      <c r="O2029" s="62">
        <v>45810</v>
      </c>
      <c r="P2029" s="61" t="str">
        <f ca="1">IF(Proc[[#This Row],[DaysAgeing]]&gt;5,"yep","on track")</f>
        <v>on track</v>
      </c>
      <c r="Q2029" s="2">
        <f ca="1">IF(Proc[[#This Row],[DateClosed]]="",ABS(NETWORKDAYS(Proc[[#This Row],[DateOpened]],TODAY()))-1,ABS(NETWORKDAYS(Proc[[#This Row],[DateOpened]],Proc[[#This Row],[DateClosed]]))-1)</f>
        <v>1</v>
      </c>
      <c r="R2029" s="61" t="s">
        <v>1005</v>
      </c>
      <c r="S2029" s="65"/>
      <c r="T2029" s="153">
        <v>2028</v>
      </c>
    </row>
    <row r="2030" spans="1:20" hidden="1">
      <c r="A2030" s="64" t="s">
        <v>2507</v>
      </c>
      <c r="B2030" s="111" t="str">
        <f>IFERROR(VLOOKUP(Proc[[#This Row],[App]],Table2[],3,0),"open")</f>
        <v>ok</v>
      </c>
      <c r="C2030" s="64" t="s">
        <v>369</v>
      </c>
      <c r="D2030" s="152" t="s">
        <v>2624</v>
      </c>
      <c r="E2030" s="152" t="s">
        <v>2826</v>
      </c>
      <c r="F2030" s="152" t="s">
        <v>2826</v>
      </c>
      <c r="G2030" s="64" t="s">
        <v>400</v>
      </c>
      <c r="H2030" s="65" t="str">
        <f>IF(Proc[[#This Row],[type]]="LFF (MDG-F)",MID(Proc[[#This Row],[Obj]],13,10),"")</f>
        <v/>
      </c>
      <c r="I2030" s="152"/>
      <c r="J2030" s="65" t="b">
        <f>Proc[[#This Row],[Requested]]=Proc[[#This Row],[CurrentParent]]</f>
        <v>1</v>
      </c>
      <c r="K2030" s="107" t="str">
        <f>IF(Proc[[#This Row],[Author]]="Marcela Urrego",VLOOKUP(LEFT(Proc[[#This Row],[Requested]],1),Table3[#All],2,0),VLOOKUP(Proc[[#This Row],[Author]],Table4[],2,0))</f>
        <v>HC</v>
      </c>
      <c r="L2030" s="91" t="s">
        <v>1970</v>
      </c>
      <c r="M2030" s="61">
        <v>45807.678356481483</v>
      </c>
      <c r="N2030" s="62">
        <v>45810</v>
      </c>
      <c r="O2030" s="62">
        <v>45810</v>
      </c>
      <c r="P2030" s="61" t="str">
        <f ca="1">IF(Proc[[#This Row],[DaysAgeing]]&gt;5,"yep","on track")</f>
        <v>on track</v>
      </c>
      <c r="Q2030" s="2">
        <f ca="1">IF(Proc[[#This Row],[DateClosed]]="",ABS(NETWORKDAYS(Proc[[#This Row],[DateOpened]],TODAY()))-1,ABS(NETWORKDAYS(Proc[[#This Row],[DateOpened]],Proc[[#This Row],[DateClosed]]))-1)</f>
        <v>1</v>
      </c>
      <c r="R2030" s="61" t="s">
        <v>1005</v>
      </c>
      <c r="S2030" s="65"/>
      <c r="T2030" s="153">
        <v>2029</v>
      </c>
    </row>
    <row r="2031" spans="1:20" hidden="1">
      <c r="A2031" s="64" t="s">
        <v>2507</v>
      </c>
      <c r="B2031" s="152" t="str">
        <f>IFERROR(VLOOKUP(Proc[[#This Row],[App]],Table2[],3,0),"open")</f>
        <v>ok</v>
      </c>
      <c r="C2031" s="64" t="s">
        <v>369</v>
      </c>
      <c r="D2031" s="152" t="s">
        <v>2625</v>
      </c>
      <c r="E2031" s="152" t="s">
        <v>2826</v>
      </c>
      <c r="F2031" s="152" t="s">
        <v>2826</v>
      </c>
      <c r="G2031" s="64" t="s">
        <v>400</v>
      </c>
      <c r="H2031" s="65" t="str">
        <f>IF(Proc[[#This Row],[type]]="LFF (MDG-F)",MID(Proc[[#This Row],[Obj]],13,10),"")</f>
        <v/>
      </c>
      <c r="I2031" s="152"/>
      <c r="J2031" s="65" t="b">
        <f>Proc[[#This Row],[Requested]]=Proc[[#This Row],[CurrentParent]]</f>
        <v>1</v>
      </c>
      <c r="K2031" s="152" t="str">
        <f>IF(Proc[[#This Row],[Author]]="Marcela Urrego",VLOOKUP(LEFT(Proc[[#This Row],[Requested]],1),Table3[#All],2,0),VLOOKUP(Proc[[#This Row],[Author]],Table4[],2,0))</f>
        <v>HC</v>
      </c>
      <c r="L2031" s="91" t="s">
        <v>1970</v>
      </c>
      <c r="M2031" s="61">
        <v>45807.678356481483</v>
      </c>
      <c r="N2031" s="62">
        <v>45810</v>
      </c>
      <c r="O2031" s="62">
        <v>45810</v>
      </c>
      <c r="P2031" s="61" t="str">
        <f ca="1">IF(Proc[[#This Row],[DaysAgeing]]&gt;5,"yep","on track")</f>
        <v>on track</v>
      </c>
      <c r="Q2031" s="2">
        <f ca="1">IF(Proc[[#This Row],[DateClosed]]="",ABS(NETWORKDAYS(Proc[[#This Row],[DateOpened]],TODAY()))-1,ABS(NETWORKDAYS(Proc[[#This Row],[DateOpened]],Proc[[#This Row],[DateClosed]]))-1)</f>
        <v>1</v>
      </c>
      <c r="R2031" s="61" t="s">
        <v>1005</v>
      </c>
      <c r="S2031" s="65"/>
      <c r="T2031" s="153">
        <v>2030</v>
      </c>
    </row>
    <row r="2032" spans="1:20" hidden="1">
      <c r="A2032" s="64" t="s">
        <v>2507</v>
      </c>
      <c r="B2032" s="111" t="str">
        <f>IFERROR(VLOOKUP(Proc[[#This Row],[App]],Table2[],3,0),"open")</f>
        <v>ok</v>
      </c>
      <c r="C2032" s="64" t="s">
        <v>369</v>
      </c>
      <c r="D2032" s="152" t="s">
        <v>2626</v>
      </c>
      <c r="E2032" s="152" t="s">
        <v>2826</v>
      </c>
      <c r="F2032" s="152" t="s">
        <v>2826</v>
      </c>
      <c r="G2032" s="64" t="s">
        <v>400</v>
      </c>
      <c r="H2032" s="65" t="str">
        <f>IF(Proc[[#This Row],[type]]="LFF (MDG-F)",MID(Proc[[#This Row],[Obj]],13,10),"")</f>
        <v/>
      </c>
      <c r="I2032" s="152"/>
      <c r="J2032" s="65" t="b">
        <f>Proc[[#This Row],[Requested]]=Proc[[#This Row],[CurrentParent]]</f>
        <v>1</v>
      </c>
      <c r="K2032" s="107" t="str">
        <f>IF(Proc[[#This Row],[Author]]="Marcela Urrego",VLOOKUP(LEFT(Proc[[#This Row],[Requested]],1),Table3[#All],2,0),VLOOKUP(Proc[[#This Row],[Author]],Table4[],2,0))</f>
        <v>HC</v>
      </c>
      <c r="L2032" s="91" t="s">
        <v>1970</v>
      </c>
      <c r="M2032" s="61">
        <v>45807.678356481483</v>
      </c>
      <c r="N2032" s="62">
        <v>45810</v>
      </c>
      <c r="O2032" s="62">
        <v>45810</v>
      </c>
      <c r="P2032" s="61" t="str">
        <f ca="1">IF(Proc[[#This Row],[DaysAgeing]]&gt;5,"yep","on track")</f>
        <v>on track</v>
      </c>
      <c r="Q2032" s="2">
        <f ca="1">IF(Proc[[#This Row],[DateClosed]]="",ABS(NETWORKDAYS(Proc[[#This Row],[DateOpened]],TODAY()))-1,ABS(NETWORKDAYS(Proc[[#This Row],[DateOpened]],Proc[[#This Row],[DateClosed]]))-1)</f>
        <v>1</v>
      </c>
      <c r="R2032" s="61" t="s">
        <v>1005</v>
      </c>
      <c r="S2032" s="65"/>
      <c r="T2032" s="153">
        <v>2031</v>
      </c>
    </row>
    <row r="2033" spans="1:20" hidden="1">
      <c r="A2033" s="64" t="s">
        <v>2507</v>
      </c>
      <c r="B2033" s="111" t="str">
        <f>IFERROR(VLOOKUP(Proc[[#This Row],[App]],Table2[],3,0),"open")</f>
        <v>ok</v>
      </c>
      <c r="C2033" s="64" t="s">
        <v>369</v>
      </c>
      <c r="D2033" s="152" t="s">
        <v>2627</v>
      </c>
      <c r="E2033" s="152" t="s">
        <v>2826</v>
      </c>
      <c r="F2033" s="152" t="s">
        <v>2826</v>
      </c>
      <c r="G2033" s="64" t="s">
        <v>400</v>
      </c>
      <c r="H2033" s="65" t="str">
        <f>IF(Proc[[#This Row],[type]]="LFF (MDG-F)",MID(Proc[[#This Row],[Obj]],13,10),"")</f>
        <v/>
      </c>
      <c r="I2033" s="152"/>
      <c r="J2033" s="65" t="b">
        <f>Proc[[#This Row],[Requested]]=Proc[[#This Row],[CurrentParent]]</f>
        <v>1</v>
      </c>
      <c r="K2033" s="107" t="str">
        <f>IF(Proc[[#This Row],[Author]]="Marcela Urrego",VLOOKUP(LEFT(Proc[[#This Row],[Requested]],1),Table3[#All],2,0),VLOOKUP(Proc[[#This Row],[Author]],Table4[],2,0))</f>
        <v>HC</v>
      </c>
      <c r="L2033" s="91" t="s">
        <v>1970</v>
      </c>
      <c r="M2033" s="61">
        <v>45807.678356481483</v>
      </c>
      <c r="N2033" s="62">
        <v>45810</v>
      </c>
      <c r="O2033" s="62">
        <v>45810</v>
      </c>
      <c r="P2033" s="61" t="str">
        <f ca="1">IF(Proc[[#This Row],[DaysAgeing]]&gt;5,"yep","on track")</f>
        <v>on track</v>
      </c>
      <c r="Q2033" s="2">
        <f ca="1">IF(Proc[[#This Row],[DateClosed]]="",ABS(NETWORKDAYS(Proc[[#This Row],[DateOpened]],TODAY()))-1,ABS(NETWORKDAYS(Proc[[#This Row],[DateOpened]],Proc[[#This Row],[DateClosed]]))-1)</f>
        <v>1</v>
      </c>
      <c r="R2033" s="61" t="s">
        <v>1005</v>
      </c>
      <c r="S2033" s="65"/>
      <c r="T2033" s="153">
        <v>2032</v>
      </c>
    </row>
    <row r="2034" spans="1:20" hidden="1">
      <c r="A2034" s="64" t="s">
        <v>2507</v>
      </c>
      <c r="B2034" s="111" t="str">
        <f>IFERROR(VLOOKUP(Proc[[#This Row],[App]],Table2[],3,0),"open")</f>
        <v>ok</v>
      </c>
      <c r="C2034" s="64" t="s">
        <v>369</v>
      </c>
      <c r="D2034" s="152" t="s">
        <v>2628</v>
      </c>
      <c r="E2034" s="152" t="s">
        <v>2826</v>
      </c>
      <c r="F2034" s="152" t="s">
        <v>2826</v>
      </c>
      <c r="G2034" s="64" t="s">
        <v>400</v>
      </c>
      <c r="H2034" s="65" t="str">
        <f>IF(Proc[[#This Row],[type]]="LFF (MDG-F)",MID(Proc[[#This Row],[Obj]],13,10),"")</f>
        <v/>
      </c>
      <c r="I2034" s="152"/>
      <c r="J2034" s="65" t="b">
        <f>Proc[[#This Row],[Requested]]=Proc[[#This Row],[CurrentParent]]</f>
        <v>1</v>
      </c>
      <c r="K2034" s="107" t="str">
        <f>IF(Proc[[#This Row],[Author]]="Marcela Urrego",VLOOKUP(LEFT(Proc[[#This Row],[Requested]],1),Table3[#All],2,0),VLOOKUP(Proc[[#This Row],[Author]],Table4[],2,0))</f>
        <v>HC</v>
      </c>
      <c r="L2034" s="91" t="s">
        <v>1970</v>
      </c>
      <c r="M2034" s="61">
        <v>45807.678356481483</v>
      </c>
      <c r="N2034" s="62">
        <v>45810</v>
      </c>
      <c r="O2034" s="62">
        <v>45810</v>
      </c>
      <c r="P2034" s="61" t="str">
        <f ca="1">IF(Proc[[#This Row],[DaysAgeing]]&gt;5,"yep","on track")</f>
        <v>on track</v>
      </c>
      <c r="Q2034" s="2">
        <f ca="1">IF(Proc[[#This Row],[DateClosed]]="",ABS(NETWORKDAYS(Proc[[#This Row],[DateOpened]],TODAY()))-1,ABS(NETWORKDAYS(Proc[[#This Row],[DateOpened]],Proc[[#This Row],[DateClosed]]))-1)</f>
        <v>1</v>
      </c>
      <c r="R2034" s="61" t="s">
        <v>1005</v>
      </c>
      <c r="S2034" s="65"/>
      <c r="T2034" s="153">
        <v>2033</v>
      </c>
    </row>
    <row r="2035" spans="1:20" hidden="1">
      <c r="A2035" s="64" t="s">
        <v>2507</v>
      </c>
      <c r="B2035" s="111" t="str">
        <f>IFERROR(VLOOKUP(Proc[[#This Row],[App]],Table2[],3,0),"open")</f>
        <v>ok</v>
      </c>
      <c r="C2035" s="64" t="s">
        <v>369</v>
      </c>
      <c r="D2035" s="152" t="s">
        <v>2629</v>
      </c>
      <c r="E2035" s="152" t="s">
        <v>2826</v>
      </c>
      <c r="F2035" s="152" t="s">
        <v>2826</v>
      </c>
      <c r="G2035" s="64" t="s">
        <v>400</v>
      </c>
      <c r="H2035" s="65" t="str">
        <f>IF(Proc[[#This Row],[type]]="LFF (MDG-F)",MID(Proc[[#This Row],[Obj]],13,10),"")</f>
        <v/>
      </c>
      <c r="I2035" s="152"/>
      <c r="J2035" s="65" t="b">
        <f>Proc[[#This Row],[Requested]]=Proc[[#This Row],[CurrentParent]]</f>
        <v>1</v>
      </c>
      <c r="K2035" s="107" t="str">
        <f>IF(Proc[[#This Row],[Author]]="Marcela Urrego",VLOOKUP(LEFT(Proc[[#This Row],[Requested]],1),Table3[#All],2,0),VLOOKUP(Proc[[#This Row],[Author]],Table4[],2,0))</f>
        <v>HC</v>
      </c>
      <c r="L2035" s="91" t="s">
        <v>1970</v>
      </c>
      <c r="M2035" s="61">
        <v>45807.678356481483</v>
      </c>
      <c r="N2035" s="62">
        <v>45810</v>
      </c>
      <c r="O2035" s="62">
        <v>45810</v>
      </c>
      <c r="P2035" s="61" t="str">
        <f ca="1">IF(Proc[[#This Row],[DaysAgeing]]&gt;5,"yep","on track")</f>
        <v>on track</v>
      </c>
      <c r="Q2035" s="2">
        <f ca="1">IF(Proc[[#This Row],[DateClosed]]="",ABS(NETWORKDAYS(Proc[[#This Row],[DateOpened]],TODAY()))-1,ABS(NETWORKDAYS(Proc[[#This Row],[DateOpened]],Proc[[#This Row],[DateClosed]]))-1)</f>
        <v>1</v>
      </c>
      <c r="R2035" s="61" t="s">
        <v>1005</v>
      </c>
      <c r="S2035" s="65"/>
      <c r="T2035" s="153">
        <v>2034</v>
      </c>
    </row>
    <row r="2036" spans="1:20" hidden="1">
      <c r="A2036" s="64" t="s">
        <v>2507</v>
      </c>
      <c r="B2036" s="111" t="str">
        <f>IFERROR(VLOOKUP(Proc[[#This Row],[App]],Table2[],3,0),"open")</f>
        <v>ok</v>
      </c>
      <c r="C2036" s="64" t="s">
        <v>369</v>
      </c>
      <c r="D2036" s="152" t="s">
        <v>2630</v>
      </c>
      <c r="E2036" s="152" t="s">
        <v>2826</v>
      </c>
      <c r="F2036" s="152" t="s">
        <v>2826</v>
      </c>
      <c r="G2036" s="64" t="s">
        <v>400</v>
      </c>
      <c r="H2036" s="65" t="str">
        <f>IF(Proc[[#This Row],[type]]="LFF (MDG-F)",MID(Proc[[#This Row],[Obj]],13,10),"")</f>
        <v/>
      </c>
      <c r="I2036" s="152"/>
      <c r="J2036" s="65" t="b">
        <f>Proc[[#This Row],[Requested]]=Proc[[#This Row],[CurrentParent]]</f>
        <v>1</v>
      </c>
      <c r="K2036" s="107" t="str">
        <f>IF(Proc[[#This Row],[Author]]="Marcela Urrego",VLOOKUP(LEFT(Proc[[#This Row],[Requested]],1),Table3[#All],2,0),VLOOKUP(Proc[[#This Row],[Author]],Table4[],2,0))</f>
        <v>HC</v>
      </c>
      <c r="L2036" s="91" t="s">
        <v>1970</v>
      </c>
      <c r="M2036" s="61">
        <v>45807.678356481483</v>
      </c>
      <c r="N2036" s="62">
        <v>45810</v>
      </c>
      <c r="O2036" s="62">
        <v>45810</v>
      </c>
      <c r="P2036" s="61" t="str">
        <f ca="1">IF(Proc[[#This Row],[DaysAgeing]]&gt;5,"yep","on track")</f>
        <v>on track</v>
      </c>
      <c r="Q2036" s="2">
        <f ca="1">IF(Proc[[#This Row],[DateClosed]]="",ABS(NETWORKDAYS(Proc[[#This Row],[DateOpened]],TODAY()))-1,ABS(NETWORKDAYS(Proc[[#This Row],[DateOpened]],Proc[[#This Row],[DateClosed]]))-1)</f>
        <v>1</v>
      </c>
      <c r="R2036" s="61" t="s">
        <v>1005</v>
      </c>
      <c r="S2036" s="65"/>
      <c r="T2036" s="153">
        <v>2035</v>
      </c>
    </row>
    <row r="2037" spans="1:20" hidden="1">
      <c r="A2037" s="64" t="s">
        <v>2507</v>
      </c>
      <c r="B2037" s="111" t="str">
        <f>IFERROR(VLOOKUP(Proc[[#This Row],[App]],Table2[],3,0),"open")</f>
        <v>ok</v>
      </c>
      <c r="C2037" s="64" t="s">
        <v>369</v>
      </c>
      <c r="D2037" s="152" t="s">
        <v>2631</v>
      </c>
      <c r="E2037" s="152" t="s">
        <v>2826</v>
      </c>
      <c r="F2037" s="152" t="s">
        <v>2826</v>
      </c>
      <c r="G2037" s="64" t="s">
        <v>400</v>
      </c>
      <c r="H2037" s="65" t="str">
        <f>IF(Proc[[#This Row],[type]]="LFF (MDG-F)",MID(Proc[[#This Row],[Obj]],13,10),"")</f>
        <v/>
      </c>
      <c r="I2037" s="152"/>
      <c r="J2037" s="65" t="b">
        <f>Proc[[#This Row],[Requested]]=Proc[[#This Row],[CurrentParent]]</f>
        <v>1</v>
      </c>
      <c r="K2037" s="107" t="str">
        <f>IF(Proc[[#This Row],[Author]]="Marcela Urrego",VLOOKUP(LEFT(Proc[[#This Row],[Requested]],1),Table3[#All],2,0),VLOOKUP(Proc[[#This Row],[Author]],Table4[],2,0))</f>
        <v>HC</v>
      </c>
      <c r="L2037" s="91" t="s">
        <v>1970</v>
      </c>
      <c r="M2037" s="61">
        <v>45807.678356481483</v>
      </c>
      <c r="N2037" s="62">
        <v>45810</v>
      </c>
      <c r="O2037" s="62">
        <v>45810</v>
      </c>
      <c r="P2037" s="61" t="str">
        <f ca="1">IF(Proc[[#This Row],[DaysAgeing]]&gt;5,"yep","on track")</f>
        <v>on track</v>
      </c>
      <c r="Q2037" s="2">
        <f ca="1">IF(Proc[[#This Row],[DateClosed]]="",ABS(NETWORKDAYS(Proc[[#This Row],[DateOpened]],TODAY()))-1,ABS(NETWORKDAYS(Proc[[#This Row],[DateOpened]],Proc[[#This Row],[DateClosed]]))-1)</f>
        <v>1</v>
      </c>
      <c r="R2037" s="61" t="s">
        <v>1005</v>
      </c>
      <c r="S2037" s="65"/>
      <c r="T2037" s="153">
        <v>2036</v>
      </c>
    </row>
    <row r="2038" spans="1:20" hidden="1">
      <c r="A2038" s="64" t="s">
        <v>2507</v>
      </c>
      <c r="B2038" s="111" t="str">
        <f>IFERROR(VLOOKUP(Proc[[#This Row],[App]],Table2[],3,0),"open")</f>
        <v>ok</v>
      </c>
      <c r="C2038" s="64" t="s">
        <v>369</v>
      </c>
      <c r="D2038" s="152" t="s">
        <v>2632</v>
      </c>
      <c r="E2038" s="152" t="s">
        <v>2826</v>
      </c>
      <c r="F2038" s="152" t="s">
        <v>2826</v>
      </c>
      <c r="G2038" s="64" t="s">
        <v>400</v>
      </c>
      <c r="H2038" s="65" t="str">
        <f>IF(Proc[[#This Row],[type]]="LFF (MDG-F)",MID(Proc[[#This Row],[Obj]],13,10),"")</f>
        <v/>
      </c>
      <c r="I2038" s="152"/>
      <c r="J2038" s="65" t="b">
        <f>Proc[[#This Row],[Requested]]=Proc[[#This Row],[CurrentParent]]</f>
        <v>1</v>
      </c>
      <c r="K2038" s="107" t="str">
        <f>IF(Proc[[#This Row],[Author]]="Marcela Urrego",VLOOKUP(LEFT(Proc[[#This Row],[Requested]],1),Table3[#All],2,0),VLOOKUP(Proc[[#This Row],[Author]],Table4[],2,0))</f>
        <v>HC</v>
      </c>
      <c r="L2038" s="91" t="s">
        <v>1970</v>
      </c>
      <c r="M2038" s="61">
        <v>45807.678356481483</v>
      </c>
      <c r="N2038" s="62">
        <v>45810</v>
      </c>
      <c r="O2038" s="62">
        <v>45810</v>
      </c>
      <c r="P2038" s="61" t="str">
        <f ca="1">IF(Proc[[#This Row],[DaysAgeing]]&gt;5,"yep","on track")</f>
        <v>on track</v>
      </c>
      <c r="Q2038" s="2">
        <f ca="1">IF(Proc[[#This Row],[DateClosed]]="",ABS(NETWORKDAYS(Proc[[#This Row],[DateOpened]],TODAY()))-1,ABS(NETWORKDAYS(Proc[[#This Row],[DateOpened]],Proc[[#This Row],[DateClosed]]))-1)</f>
        <v>1</v>
      </c>
      <c r="R2038" s="61" t="s">
        <v>1005</v>
      </c>
      <c r="S2038" s="65"/>
      <c r="T2038" s="153">
        <v>2037</v>
      </c>
    </row>
    <row r="2039" spans="1:20" hidden="1">
      <c r="A2039" s="64" t="s">
        <v>2507</v>
      </c>
      <c r="B2039" s="111" t="str">
        <f>IFERROR(VLOOKUP(Proc[[#This Row],[App]],Table2[],3,0),"open")</f>
        <v>ok</v>
      </c>
      <c r="C2039" s="64" t="s">
        <v>369</v>
      </c>
      <c r="D2039" s="152" t="s">
        <v>2633</v>
      </c>
      <c r="E2039" s="152" t="s">
        <v>2826</v>
      </c>
      <c r="F2039" s="152" t="s">
        <v>2826</v>
      </c>
      <c r="G2039" s="64" t="s">
        <v>400</v>
      </c>
      <c r="H2039" s="65" t="str">
        <f>IF(Proc[[#This Row],[type]]="LFF (MDG-F)",MID(Proc[[#This Row],[Obj]],13,10),"")</f>
        <v/>
      </c>
      <c r="I2039" s="152"/>
      <c r="J2039" s="65" t="b">
        <f>Proc[[#This Row],[Requested]]=Proc[[#This Row],[CurrentParent]]</f>
        <v>1</v>
      </c>
      <c r="K2039" s="107" t="str">
        <f>IF(Proc[[#This Row],[Author]]="Marcela Urrego",VLOOKUP(LEFT(Proc[[#This Row],[Requested]],1),Table3[#All],2,0),VLOOKUP(Proc[[#This Row],[Author]],Table4[],2,0))</f>
        <v>HC</v>
      </c>
      <c r="L2039" s="91" t="s">
        <v>1970</v>
      </c>
      <c r="M2039" s="61">
        <v>45807.678356481483</v>
      </c>
      <c r="N2039" s="62">
        <v>45810</v>
      </c>
      <c r="O2039" s="62">
        <v>45810</v>
      </c>
      <c r="P2039" s="61" t="str">
        <f ca="1">IF(Proc[[#This Row],[DaysAgeing]]&gt;5,"yep","on track")</f>
        <v>on track</v>
      </c>
      <c r="Q2039" s="2">
        <f ca="1">IF(Proc[[#This Row],[DateClosed]]="",ABS(NETWORKDAYS(Proc[[#This Row],[DateOpened]],TODAY()))-1,ABS(NETWORKDAYS(Proc[[#This Row],[DateOpened]],Proc[[#This Row],[DateClosed]]))-1)</f>
        <v>1</v>
      </c>
      <c r="R2039" s="61" t="s">
        <v>1005</v>
      </c>
      <c r="S2039" s="65"/>
      <c r="T2039" s="153">
        <v>2038</v>
      </c>
    </row>
    <row r="2040" spans="1:20" hidden="1">
      <c r="A2040" s="64" t="s">
        <v>2507</v>
      </c>
      <c r="B2040" s="111" t="str">
        <f>IFERROR(VLOOKUP(Proc[[#This Row],[App]],Table2[],3,0),"open")</f>
        <v>ok</v>
      </c>
      <c r="C2040" s="64" t="s">
        <v>369</v>
      </c>
      <c r="D2040" s="152" t="s">
        <v>2634</v>
      </c>
      <c r="E2040" s="152" t="s">
        <v>2826</v>
      </c>
      <c r="F2040" s="152" t="s">
        <v>2826</v>
      </c>
      <c r="G2040" s="64" t="s">
        <v>400</v>
      </c>
      <c r="H2040" s="65" t="str">
        <f>IF(Proc[[#This Row],[type]]="LFF (MDG-F)",MID(Proc[[#This Row],[Obj]],13,10),"")</f>
        <v/>
      </c>
      <c r="I2040" s="152"/>
      <c r="J2040" s="65" t="b">
        <f>Proc[[#This Row],[Requested]]=Proc[[#This Row],[CurrentParent]]</f>
        <v>1</v>
      </c>
      <c r="K2040" s="107" t="str">
        <f>IF(Proc[[#This Row],[Author]]="Marcela Urrego",VLOOKUP(LEFT(Proc[[#This Row],[Requested]],1),Table3[#All],2,0),VLOOKUP(Proc[[#This Row],[Author]],Table4[],2,0))</f>
        <v>HC</v>
      </c>
      <c r="L2040" s="91" t="s">
        <v>1970</v>
      </c>
      <c r="M2040" s="61">
        <v>45807.678356481483</v>
      </c>
      <c r="N2040" s="62">
        <v>45810</v>
      </c>
      <c r="O2040" s="62">
        <v>45810</v>
      </c>
      <c r="P2040" s="61" t="str">
        <f ca="1">IF(Proc[[#This Row],[DaysAgeing]]&gt;5,"yep","on track")</f>
        <v>on track</v>
      </c>
      <c r="Q2040" s="2">
        <f ca="1">IF(Proc[[#This Row],[DateClosed]]="",ABS(NETWORKDAYS(Proc[[#This Row],[DateOpened]],TODAY()))-1,ABS(NETWORKDAYS(Proc[[#This Row],[DateOpened]],Proc[[#This Row],[DateClosed]]))-1)</f>
        <v>1</v>
      </c>
      <c r="R2040" s="61" t="s">
        <v>1005</v>
      </c>
      <c r="S2040" s="65"/>
      <c r="T2040" s="153">
        <v>2039</v>
      </c>
    </row>
    <row r="2041" spans="1:20" hidden="1">
      <c r="A2041" s="64" t="s">
        <v>2507</v>
      </c>
      <c r="B2041" s="152" t="str">
        <f>IFERROR(VLOOKUP(Proc[[#This Row],[App]],Table2[],3,0),"open")</f>
        <v>ok</v>
      </c>
      <c r="C2041" s="64" t="s">
        <v>369</v>
      </c>
      <c r="D2041" s="152" t="s">
        <v>2635</v>
      </c>
      <c r="E2041" s="152" t="s">
        <v>2826</v>
      </c>
      <c r="F2041" s="152" t="s">
        <v>2826</v>
      </c>
      <c r="G2041" s="64" t="s">
        <v>400</v>
      </c>
      <c r="H2041" s="65" t="str">
        <f>IF(Proc[[#This Row],[type]]="LFF (MDG-F)",MID(Proc[[#This Row],[Obj]],13,10),"")</f>
        <v/>
      </c>
      <c r="I2041" s="152"/>
      <c r="J2041" s="65" t="b">
        <f>Proc[[#This Row],[Requested]]=Proc[[#This Row],[CurrentParent]]</f>
        <v>1</v>
      </c>
      <c r="K2041" s="152" t="str">
        <f>IF(Proc[[#This Row],[Author]]="Marcela Urrego",VLOOKUP(LEFT(Proc[[#This Row],[Requested]],1),Table3[#All],2,0),VLOOKUP(Proc[[#This Row],[Author]],Table4[],2,0))</f>
        <v>HC</v>
      </c>
      <c r="L2041" s="91" t="s">
        <v>1970</v>
      </c>
      <c r="M2041" s="61">
        <v>45807.678356481483</v>
      </c>
      <c r="N2041" s="62">
        <v>45810</v>
      </c>
      <c r="O2041" s="62">
        <v>45810</v>
      </c>
      <c r="P2041" s="61" t="str">
        <f ca="1">IF(Proc[[#This Row],[DaysAgeing]]&gt;5,"yep","on track")</f>
        <v>on track</v>
      </c>
      <c r="Q2041" s="2">
        <f ca="1">IF(Proc[[#This Row],[DateClosed]]="",ABS(NETWORKDAYS(Proc[[#This Row],[DateOpened]],TODAY()))-1,ABS(NETWORKDAYS(Proc[[#This Row],[DateOpened]],Proc[[#This Row],[DateClosed]]))-1)</f>
        <v>1</v>
      </c>
      <c r="R2041" s="61" t="s">
        <v>1005</v>
      </c>
      <c r="S2041" s="65"/>
      <c r="T2041" s="153">
        <v>2040</v>
      </c>
    </row>
    <row r="2042" spans="1:20" hidden="1">
      <c r="A2042" s="64" t="s">
        <v>2507</v>
      </c>
      <c r="B2042" s="111" t="str">
        <f>IFERROR(VLOOKUP(Proc[[#This Row],[App]],Table2[],3,0),"open")</f>
        <v>ok</v>
      </c>
      <c r="C2042" s="64" t="s">
        <v>369</v>
      </c>
      <c r="D2042" s="152" t="s">
        <v>2636</v>
      </c>
      <c r="E2042" s="152" t="s">
        <v>2826</v>
      </c>
      <c r="F2042" s="152" t="s">
        <v>2826</v>
      </c>
      <c r="G2042" s="64" t="s">
        <v>400</v>
      </c>
      <c r="H2042" s="65" t="str">
        <f>IF(Proc[[#This Row],[type]]="LFF (MDG-F)",MID(Proc[[#This Row],[Obj]],13,10),"")</f>
        <v/>
      </c>
      <c r="I2042" s="152"/>
      <c r="J2042" s="65" t="b">
        <f>Proc[[#This Row],[Requested]]=Proc[[#This Row],[CurrentParent]]</f>
        <v>1</v>
      </c>
      <c r="K2042" s="107" t="str">
        <f>IF(Proc[[#This Row],[Author]]="Marcela Urrego",VLOOKUP(LEFT(Proc[[#This Row],[Requested]],1),Table3[#All],2,0),VLOOKUP(Proc[[#This Row],[Author]],Table4[],2,0))</f>
        <v>HC</v>
      </c>
      <c r="L2042" s="91" t="s">
        <v>1970</v>
      </c>
      <c r="M2042" s="61">
        <v>45807.678356481483</v>
      </c>
      <c r="N2042" s="62">
        <v>45810</v>
      </c>
      <c r="O2042" s="62">
        <v>45810</v>
      </c>
      <c r="P2042" s="61" t="str">
        <f ca="1">IF(Proc[[#This Row],[DaysAgeing]]&gt;5,"yep","on track")</f>
        <v>on track</v>
      </c>
      <c r="Q2042" s="2">
        <f ca="1">IF(Proc[[#This Row],[DateClosed]]="",ABS(NETWORKDAYS(Proc[[#This Row],[DateOpened]],TODAY()))-1,ABS(NETWORKDAYS(Proc[[#This Row],[DateOpened]],Proc[[#This Row],[DateClosed]]))-1)</f>
        <v>1</v>
      </c>
      <c r="R2042" s="61" t="s">
        <v>1005</v>
      </c>
      <c r="S2042" s="65"/>
      <c r="T2042" s="153">
        <v>2041</v>
      </c>
    </row>
    <row r="2043" spans="1:20" hidden="1">
      <c r="A2043" s="64" t="s">
        <v>2507</v>
      </c>
      <c r="B2043" s="111" t="str">
        <f>IFERROR(VLOOKUP(Proc[[#This Row],[App]],Table2[],3,0),"open")</f>
        <v>ok</v>
      </c>
      <c r="C2043" s="64" t="s">
        <v>369</v>
      </c>
      <c r="D2043" s="152" t="s">
        <v>2637</v>
      </c>
      <c r="E2043" s="152" t="s">
        <v>2826</v>
      </c>
      <c r="F2043" s="152" t="s">
        <v>2826</v>
      </c>
      <c r="G2043" s="64" t="s">
        <v>400</v>
      </c>
      <c r="H2043" s="65" t="str">
        <f>IF(Proc[[#This Row],[type]]="LFF (MDG-F)",MID(Proc[[#This Row],[Obj]],13,10),"")</f>
        <v/>
      </c>
      <c r="I2043" s="152"/>
      <c r="J2043" s="65" t="b">
        <f>Proc[[#This Row],[Requested]]=Proc[[#This Row],[CurrentParent]]</f>
        <v>1</v>
      </c>
      <c r="K2043" s="107" t="str">
        <f>IF(Proc[[#This Row],[Author]]="Marcela Urrego",VLOOKUP(LEFT(Proc[[#This Row],[Requested]],1),Table3[#All],2,0),VLOOKUP(Proc[[#This Row],[Author]],Table4[],2,0))</f>
        <v>HC</v>
      </c>
      <c r="L2043" s="91" t="s">
        <v>1970</v>
      </c>
      <c r="M2043" s="61">
        <v>45807.678356481483</v>
      </c>
      <c r="N2043" s="62">
        <v>45810</v>
      </c>
      <c r="O2043" s="62">
        <v>45810</v>
      </c>
      <c r="P2043" s="61" t="str">
        <f ca="1">IF(Proc[[#This Row],[DaysAgeing]]&gt;5,"yep","on track")</f>
        <v>on track</v>
      </c>
      <c r="Q2043" s="2">
        <f ca="1">IF(Proc[[#This Row],[DateClosed]]="",ABS(NETWORKDAYS(Proc[[#This Row],[DateOpened]],TODAY()))-1,ABS(NETWORKDAYS(Proc[[#This Row],[DateOpened]],Proc[[#This Row],[DateClosed]]))-1)</f>
        <v>1</v>
      </c>
      <c r="R2043" s="61" t="s">
        <v>1005</v>
      </c>
      <c r="S2043" s="65"/>
      <c r="T2043" s="153">
        <v>2042</v>
      </c>
    </row>
    <row r="2044" spans="1:20" hidden="1">
      <c r="A2044" s="64" t="s">
        <v>2507</v>
      </c>
      <c r="B2044" s="111" t="str">
        <f>IFERROR(VLOOKUP(Proc[[#This Row],[App]],Table2[],3,0),"open")</f>
        <v>ok</v>
      </c>
      <c r="C2044" s="64" t="s">
        <v>369</v>
      </c>
      <c r="D2044" s="152" t="s">
        <v>2638</v>
      </c>
      <c r="E2044" s="152" t="s">
        <v>2826</v>
      </c>
      <c r="F2044" s="152" t="s">
        <v>2826</v>
      </c>
      <c r="G2044" s="64" t="s">
        <v>400</v>
      </c>
      <c r="H2044" s="65" t="str">
        <f>IF(Proc[[#This Row],[type]]="LFF (MDG-F)",MID(Proc[[#This Row],[Obj]],13,10),"")</f>
        <v/>
      </c>
      <c r="I2044" s="152"/>
      <c r="J2044" s="65" t="b">
        <f>Proc[[#This Row],[Requested]]=Proc[[#This Row],[CurrentParent]]</f>
        <v>1</v>
      </c>
      <c r="K2044" s="107" t="str">
        <f>IF(Proc[[#This Row],[Author]]="Marcela Urrego",VLOOKUP(LEFT(Proc[[#This Row],[Requested]],1),Table3[#All],2,0),VLOOKUP(Proc[[#This Row],[Author]],Table4[],2,0))</f>
        <v>HC</v>
      </c>
      <c r="L2044" s="91" t="s">
        <v>1970</v>
      </c>
      <c r="M2044" s="61">
        <v>45807.678356481483</v>
      </c>
      <c r="N2044" s="62">
        <v>45810</v>
      </c>
      <c r="O2044" s="62">
        <v>45810</v>
      </c>
      <c r="P2044" s="61" t="str">
        <f ca="1">IF(Proc[[#This Row],[DaysAgeing]]&gt;5,"yep","on track")</f>
        <v>on track</v>
      </c>
      <c r="Q2044" s="2">
        <f ca="1">IF(Proc[[#This Row],[DateClosed]]="",ABS(NETWORKDAYS(Proc[[#This Row],[DateOpened]],TODAY()))-1,ABS(NETWORKDAYS(Proc[[#This Row],[DateOpened]],Proc[[#This Row],[DateClosed]]))-1)</f>
        <v>1</v>
      </c>
      <c r="R2044" s="61" t="s">
        <v>1005</v>
      </c>
      <c r="S2044" s="65"/>
      <c r="T2044" s="153">
        <v>2043</v>
      </c>
    </row>
    <row r="2045" spans="1:20" hidden="1">
      <c r="A2045" s="64" t="s">
        <v>2507</v>
      </c>
      <c r="B2045" s="111" t="str">
        <f>IFERROR(VLOOKUP(Proc[[#This Row],[App]],Table2[],3,0),"open")</f>
        <v>ok</v>
      </c>
      <c r="C2045" s="64" t="s">
        <v>369</v>
      </c>
      <c r="D2045" s="152" t="s">
        <v>2639</v>
      </c>
      <c r="E2045" s="152" t="s">
        <v>2826</v>
      </c>
      <c r="F2045" s="152" t="s">
        <v>2826</v>
      </c>
      <c r="G2045" s="64" t="s">
        <v>400</v>
      </c>
      <c r="H2045" s="65" t="str">
        <f>IF(Proc[[#This Row],[type]]="LFF (MDG-F)",MID(Proc[[#This Row],[Obj]],13,10),"")</f>
        <v/>
      </c>
      <c r="I2045" s="152"/>
      <c r="J2045" s="65" t="b">
        <f>Proc[[#This Row],[Requested]]=Proc[[#This Row],[CurrentParent]]</f>
        <v>1</v>
      </c>
      <c r="K2045" s="107" t="str">
        <f>IF(Proc[[#This Row],[Author]]="Marcela Urrego",VLOOKUP(LEFT(Proc[[#This Row],[Requested]],1),Table3[#All],2,0),VLOOKUP(Proc[[#This Row],[Author]],Table4[],2,0))</f>
        <v>HC</v>
      </c>
      <c r="L2045" s="91" t="s">
        <v>1970</v>
      </c>
      <c r="M2045" s="61">
        <v>45807.678356481483</v>
      </c>
      <c r="N2045" s="62">
        <v>45810</v>
      </c>
      <c r="O2045" s="62">
        <v>45810</v>
      </c>
      <c r="P2045" s="61" t="str">
        <f ca="1">IF(Proc[[#This Row],[DaysAgeing]]&gt;5,"yep","on track")</f>
        <v>on track</v>
      </c>
      <c r="Q2045" s="2">
        <f ca="1">IF(Proc[[#This Row],[DateClosed]]="",ABS(NETWORKDAYS(Proc[[#This Row],[DateOpened]],TODAY()))-1,ABS(NETWORKDAYS(Proc[[#This Row],[DateOpened]],Proc[[#This Row],[DateClosed]]))-1)</f>
        <v>1</v>
      </c>
      <c r="R2045" s="61" t="s">
        <v>1005</v>
      </c>
      <c r="S2045" s="65"/>
      <c r="T2045" s="153">
        <v>2044</v>
      </c>
    </row>
    <row r="2046" spans="1:20" hidden="1">
      <c r="A2046" s="64" t="s">
        <v>2507</v>
      </c>
      <c r="B2046" s="111" t="str">
        <f>IFERROR(VLOOKUP(Proc[[#This Row],[App]],Table2[],3,0),"open")</f>
        <v>ok</v>
      </c>
      <c r="C2046" s="64" t="s">
        <v>369</v>
      </c>
      <c r="D2046" s="152" t="s">
        <v>8932</v>
      </c>
      <c r="E2046" s="152" t="s">
        <v>1767</v>
      </c>
      <c r="F2046" s="152" t="s">
        <v>1767</v>
      </c>
      <c r="G2046" s="64" t="s">
        <v>400</v>
      </c>
      <c r="H2046" s="65" t="str">
        <f>IF(Proc[[#This Row],[type]]="LFF (MDG-F)",MID(Proc[[#This Row],[Obj]],13,10),"")</f>
        <v/>
      </c>
      <c r="I2046" s="152"/>
      <c r="J2046" s="65" t="b">
        <f>Proc[[#This Row],[Requested]]=Proc[[#This Row],[CurrentParent]]</f>
        <v>1</v>
      </c>
      <c r="K2046" s="107" t="str">
        <f>IF(Proc[[#This Row],[Author]]="Marcela Urrego",VLOOKUP(LEFT(Proc[[#This Row],[Requested]],1),Table3[#All],2,0),VLOOKUP(Proc[[#This Row],[Author]],Table4[],2,0))</f>
        <v>HC</v>
      </c>
      <c r="L2046" s="91" t="s">
        <v>1970</v>
      </c>
      <c r="M2046" s="61">
        <v>45807.678356481483</v>
      </c>
      <c r="N2046" s="62">
        <v>45810</v>
      </c>
      <c r="O2046" s="62">
        <v>45810</v>
      </c>
      <c r="P2046" s="61" t="str">
        <f ca="1">IF(Proc[[#This Row],[DaysAgeing]]&gt;5,"yep","on track")</f>
        <v>on track</v>
      </c>
      <c r="Q2046" s="2">
        <f ca="1">IF(Proc[[#This Row],[DateClosed]]="",ABS(NETWORKDAYS(Proc[[#This Row],[DateOpened]],TODAY()))-1,ABS(NETWORKDAYS(Proc[[#This Row],[DateOpened]],Proc[[#This Row],[DateClosed]]))-1)</f>
        <v>1</v>
      </c>
      <c r="R2046" s="61" t="s">
        <v>1005</v>
      </c>
      <c r="S2046" s="65"/>
      <c r="T2046" s="153">
        <v>2045</v>
      </c>
    </row>
    <row r="2047" spans="1:20" hidden="1">
      <c r="A2047" s="64" t="s">
        <v>2507</v>
      </c>
      <c r="B2047" s="111" t="str">
        <f>IFERROR(VLOOKUP(Proc[[#This Row],[App]],Table2[],3,0),"open")</f>
        <v>ok</v>
      </c>
      <c r="C2047" s="64" t="s">
        <v>369</v>
      </c>
      <c r="D2047" s="152" t="s">
        <v>2640</v>
      </c>
      <c r="E2047" s="152" t="s">
        <v>1767</v>
      </c>
      <c r="F2047" s="152" t="s">
        <v>1767</v>
      </c>
      <c r="G2047" s="64" t="s">
        <v>400</v>
      </c>
      <c r="H2047" s="65" t="str">
        <f>IF(Proc[[#This Row],[type]]="LFF (MDG-F)",MID(Proc[[#This Row],[Obj]],13,10),"")</f>
        <v/>
      </c>
      <c r="I2047" s="152"/>
      <c r="J2047" s="65" t="b">
        <f>Proc[[#This Row],[Requested]]=Proc[[#This Row],[CurrentParent]]</f>
        <v>1</v>
      </c>
      <c r="K2047" s="107" t="str">
        <f>IF(Proc[[#This Row],[Author]]="Marcela Urrego",VLOOKUP(LEFT(Proc[[#This Row],[Requested]],1),Table3[#All],2,0),VLOOKUP(Proc[[#This Row],[Author]],Table4[],2,0))</f>
        <v>HC</v>
      </c>
      <c r="L2047" s="91" t="s">
        <v>1970</v>
      </c>
      <c r="M2047" s="61">
        <v>45807.678356481483</v>
      </c>
      <c r="N2047" s="62">
        <v>45810</v>
      </c>
      <c r="O2047" s="62">
        <v>45810</v>
      </c>
      <c r="P2047" s="61" t="str">
        <f ca="1">IF(Proc[[#This Row],[DaysAgeing]]&gt;5,"yep","on track")</f>
        <v>on track</v>
      </c>
      <c r="Q2047" s="2">
        <f ca="1">IF(Proc[[#This Row],[DateClosed]]="",ABS(NETWORKDAYS(Proc[[#This Row],[DateOpened]],TODAY()))-1,ABS(NETWORKDAYS(Proc[[#This Row],[DateOpened]],Proc[[#This Row],[DateClosed]]))-1)</f>
        <v>1</v>
      </c>
      <c r="R2047" s="61" t="s">
        <v>1005</v>
      </c>
      <c r="S2047" s="65"/>
      <c r="T2047" s="153">
        <v>2046</v>
      </c>
    </row>
    <row r="2048" spans="1:20" hidden="1">
      <c r="A2048" s="64" t="s">
        <v>2507</v>
      </c>
      <c r="B2048" s="111" t="str">
        <f>IFERROR(VLOOKUP(Proc[[#This Row],[App]],Table2[],3,0),"open")</f>
        <v>ok</v>
      </c>
      <c r="C2048" s="64" t="s">
        <v>369</v>
      </c>
      <c r="D2048" s="152" t="s">
        <v>2641</v>
      </c>
      <c r="E2048" s="152" t="s">
        <v>2826</v>
      </c>
      <c r="F2048" s="152" t="s">
        <v>2826</v>
      </c>
      <c r="G2048" s="64" t="s">
        <v>400</v>
      </c>
      <c r="H2048" s="65" t="str">
        <f>IF(Proc[[#This Row],[type]]="LFF (MDG-F)",MID(Proc[[#This Row],[Obj]],13,10),"")</f>
        <v/>
      </c>
      <c r="I2048" s="152"/>
      <c r="J2048" s="65" t="b">
        <f>Proc[[#This Row],[Requested]]=Proc[[#This Row],[CurrentParent]]</f>
        <v>1</v>
      </c>
      <c r="K2048" s="107" t="str">
        <f>IF(Proc[[#This Row],[Author]]="Marcela Urrego",VLOOKUP(LEFT(Proc[[#This Row],[Requested]],1),Table3[#All],2,0),VLOOKUP(Proc[[#This Row],[Author]],Table4[],2,0))</f>
        <v>HC</v>
      </c>
      <c r="L2048" s="91" t="s">
        <v>1970</v>
      </c>
      <c r="M2048" s="61">
        <v>45807.678356481483</v>
      </c>
      <c r="N2048" s="62">
        <v>45810</v>
      </c>
      <c r="O2048" s="62">
        <v>45810</v>
      </c>
      <c r="P2048" s="61" t="str">
        <f ca="1">IF(Proc[[#This Row],[DaysAgeing]]&gt;5,"yep","on track")</f>
        <v>on track</v>
      </c>
      <c r="Q2048" s="2">
        <f ca="1">IF(Proc[[#This Row],[DateClosed]]="",ABS(NETWORKDAYS(Proc[[#This Row],[DateOpened]],TODAY()))-1,ABS(NETWORKDAYS(Proc[[#This Row],[DateOpened]],Proc[[#This Row],[DateClosed]]))-1)</f>
        <v>1</v>
      </c>
      <c r="R2048" s="61" t="s">
        <v>1005</v>
      </c>
      <c r="S2048" s="65"/>
      <c r="T2048" s="153">
        <v>2047</v>
      </c>
    </row>
    <row r="2049" spans="1:20" hidden="1">
      <c r="A2049" s="64" t="s">
        <v>2507</v>
      </c>
      <c r="B2049" s="111" t="str">
        <f>IFERROR(VLOOKUP(Proc[[#This Row],[App]],Table2[],3,0),"open")</f>
        <v>ok</v>
      </c>
      <c r="C2049" s="64" t="s">
        <v>369</v>
      </c>
      <c r="D2049" s="152" t="s">
        <v>2642</v>
      </c>
      <c r="E2049" s="152" t="s">
        <v>2826</v>
      </c>
      <c r="F2049" s="152" t="s">
        <v>2826</v>
      </c>
      <c r="G2049" s="64" t="s">
        <v>400</v>
      </c>
      <c r="H2049" s="65" t="str">
        <f>IF(Proc[[#This Row],[type]]="LFF (MDG-F)",MID(Proc[[#This Row],[Obj]],13,10),"")</f>
        <v/>
      </c>
      <c r="I2049" s="152"/>
      <c r="J2049" s="65" t="b">
        <f>Proc[[#This Row],[Requested]]=Proc[[#This Row],[CurrentParent]]</f>
        <v>1</v>
      </c>
      <c r="K2049" s="107" t="str">
        <f>IF(Proc[[#This Row],[Author]]="Marcela Urrego",VLOOKUP(LEFT(Proc[[#This Row],[Requested]],1),Table3[#All],2,0),VLOOKUP(Proc[[#This Row],[Author]],Table4[],2,0))</f>
        <v>HC</v>
      </c>
      <c r="L2049" s="91" t="s">
        <v>1970</v>
      </c>
      <c r="M2049" s="61">
        <v>45807.678356481483</v>
      </c>
      <c r="N2049" s="62">
        <v>45810</v>
      </c>
      <c r="O2049" s="62">
        <v>45810</v>
      </c>
      <c r="P2049" s="61" t="str">
        <f ca="1">IF(Proc[[#This Row],[DaysAgeing]]&gt;5,"yep","on track")</f>
        <v>on track</v>
      </c>
      <c r="Q2049" s="2">
        <f ca="1">IF(Proc[[#This Row],[DateClosed]]="",ABS(NETWORKDAYS(Proc[[#This Row],[DateOpened]],TODAY()))-1,ABS(NETWORKDAYS(Proc[[#This Row],[DateOpened]],Proc[[#This Row],[DateClosed]]))-1)</f>
        <v>1</v>
      </c>
      <c r="R2049" s="61" t="s">
        <v>1005</v>
      </c>
      <c r="S2049" s="65"/>
      <c r="T2049" s="153">
        <v>2048</v>
      </c>
    </row>
    <row r="2050" spans="1:20" hidden="1">
      <c r="A2050" s="64" t="s">
        <v>2507</v>
      </c>
      <c r="B2050" s="111" t="str">
        <f>IFERROR(VLOOKUP(Proc[[#This Row],[App]],Table2[],3,0),"open")</f>
        <v>ok</v>
      </c>
      <c r="C2050" s="64" t="s">
        <v>369</v>
      </c>
      <c r="D2050" s="152" t="s">
        <v>2643</v>
      </c>
      <c r="E2050" s="152" t="s">
        <v>2826</v>
      </c>
      <c r="F2050" s="152" t="s">
        <v>2826</v>
      </c>
      <c r="G2050" s="64" t="s">
        <v>400</v>
      </c>
      <c r="H2050" s="65" t="str">
        <f>IF(Proc[[#This Row],[type]]="LFF (MDG-F)",MID(Proc[[#This Row],[Obj]],13,10),"")</f>
        <v/>
      </c>
      <c r="I2050" s="152"/>
      <c r="J2050" s="65" t="b">
        <f>Proc[[#This Row],[Requested]]=Proc[[#This Row],[CurrentParent]]</f>
        <v>1</v>
      </c>
      <c r="K2050" s="107" t="str">
        <f>IF(Proc[[#This Row],[Author]]="Marcela Urrego",VLOOKUP(LEFT(Proc[[#This Row],[Requested]],1),Table3[#All],2,0),VLOOKUP(Proc[[#This Row],[Author]],Table4[],2,0))</f>
        <v>HC</v>
      </c>
      <c r="L2050" s="91" t="s">
        <v>1970</v>
      </c>
      <c r="M2050" s="61">
        <v>45807.678356481483</v>
      </c>
      <c r="N2050" s="62">
        <v>45810</v>
      </c>
      <c r="O2050" s="62">
        <v>45810</v>
      </c>
      <c r="P2050" s="61" t="str">
        <f ca="1">IF(Proc[[#This Row],[DaysAgeing]]&gt;5,"yep","on track")</f>
        <v>on track</v>
      </c>
      <c r="Q2050" s="2">
        <f ca="1">IF(Proc[[#This Row],[DateClosed]]="",ABS(NETWORKDAYS(Proc[[#This Row],[DateOpened]],TODAY()))-1,ABS(NETWORKDAYS(Proc[[#This Row],[DateOpened]],Proc[[#This Row],[DateClosed]]))-1)</f>
        <v>1</v>
      </c>
      <c r="R2050" s="61" t="s">
        <v>1005</v>
      </c>
      <c r="S2050" s="65"/>
      <c r="T2050" s="153">
        <v>2049</v>
      </c>
    </row>
    <row r="2051" spans="1:20" hidden="1">
      <c r="A2051" s="64" t="s">
        <v>2507</v>
      </c>
      <c r="B2051" s="111" t="str">
        <f>IFERROR(VLOOKUP(Proc[[#This Row],[App]],Table2[],3,0),"open")</f>
        <v>ok</v>
      </c>
      <c r="C2051" s="64" t="s">
        <v>369</v>
      </c>
      <c r="D2051" s="152" t="s">
        <v>2644</v>
      </c>
      <c r="E2051" s="152" t="s">
        <v>2826</v>
      </c>
      <c r="F2051" s="152" t="s">
        <v>2826</v>
      </c>
      <c r="G2051" s="64" t="s">
        <v>400</v>
      </c>
      <c r="H2051" s="65" t="str">
        <f>IF(Proc[[#This Row],[type]]="LFF (MDG-F)",MID(Proc[[#This Row],[Obj]],13,10),"")</f>
        <v/>
      </c>
      <c r="I2051" s="152"/>
      <c r="J2051" s="65" t="b">
        <f>Proc[[#This Row],[Requested]]=Proc[[#This Row],[CurrentParent]]</f>
        <v>1</v>
      </c>
      <c r="K2051" s="107" t="str">
        <f>IF(Proc[[#This Row],[Author]]="Marcela Urrego",VLOOKUP(LEFT(Proc[[#This Row],[Requested]],1),Table3[#All],2,0),VLOOKUP(Proc[[#This Row],[Author]],Table4[],2,0))</f>
        <v>HC</v>
      </c>
      <c r="L2051" s="91" t="s">
        <v>1970</v>
      </c>
      <c r="M2051" s="61">
        <v>45807.678356481483</v>
      </c>
      <c r="N2051" s="62">
        <v>45810</v>
      </c>
      <c r="O2051" s="62">
        <v>45810</v>
      </c>
      <c r="P2051" s="61" t="str">
        <f ca="1">IF(Proc[[#This Row],[DaysAgeing]]&gt;5,"yep","on track")</f>
        <v>on track</v>
      </c>
      <c r="Q2051" s="2">
        <f ca="1">IF(Proc[[#This Row],[DateClosed]]="",ABS(NETWORKDAYS(Proc[[#This Row],[DateOpened]],TODAY()))-1,ABS(NETWORKDAYS(Proc[[#This Row],[DateOpened]],Proc[[#This Row],[DateClosed]]))-1)</f>
        <v>1</v>
      </c>
      <c r="R2051" s="61" t="s">
        <v>1005</v>
      </c>
      <c r="S2051" s="65"/>
      <c r="T2051" s="153">
        <v>2050</v>
      </c>
    </row>
    <row r="2052" spans="1:20" hidden="1">
      <c r="A2052" s="64" t="s">
        <v>2507</v>
      </c>
      <c r="B2052" s="111" t="str">
        <f>IFERROR(VLOOKUP(Proc[[#This Row],[App]],Table2[],3,0),"open")</f>
        <v>ok</v>
      </c>
      <c r="C2052" s="64" t="s">
        <v>369</v>
      </c>
      <c r="D2052" s="152" t="s">
        <v>2645</v>
      </c>
      <c r="E2052" s="152" t="s">
        <v>2826</v>
      </c>
      <c r="F2052" s="152" t="s">
        <v>2826</v>
      </c>
      <c r="G2052" s="64" t="s">
        <v>400</v>
      </c>
      <c r="H2052" s="65" t="str">
        <f>IF(Proc[[#This Row],[type]]="LFF (MDG-F)",MID(Proc[[#This Row],[Obj]],13,10),"")</f>
        <v/>
      </c>
      <c r="I2052" s="152"/>
      <c r="J2052" s="65" t="b">
        <f>Proc[[#This Row],[Requested]]=Proc[[#This Row],[CurrentParent]]</f>
        <v>1</v>
      </c>
      <c r="K2052" s="107" t="str">
        <f>IF(Proc[[#This Row],[Author]]="Marcela Urrego",VLOOKUP(LEFT(Proc[[#This Row],[Requested]],1),Table3[#All],2,0),VLOOKUP(Proc[[#This Row],[Author]],Table4[],2,0))</f>
        <v>HC</v>
      </c>
      <c r="L2052" s="91" t="s">
        <v>1970</v>
      </c>
      <c r="M2052" s="61">
        <v>45807.678356481483</v>
      </c>
      <c r="N2052" s="62">
        <v>45810</v>
      </c>
      <c r="O2052" s="62">
        <v>45810</v>
      </c>
      <c r="P2052" s="61" t="str">
        <f ca="1">IF(Proc[[#This Row],[DaysAgeing]]&gt;5,"yep","on track")</f>
        <v>on track</v>
      </c>
      <c r="Q2052" s="2">
        <f ca="1">IF(Proc[[#This Row],[DateClosed]]="",ABS(NETWORKDAYS(Proc[[#This Row],[DateOpened]],TODAY()))-1,ABS(NETWORKDAYS(Proc[[#This Row],[DateOpened]],Proc[[#This Row],[DateClosed]]))-1)</f>
        <v>1</v>
      </c>
      <c r="R2052" s="61" t="s">
        <v>1005</v>
      </c>
      <c r="S2052" s="65"/>
      <c r="T2052" s="153">
        <v>2051</v>
      </c>
    </row>
    <row r="2053" spans="1:20" hidden="1">
      <c r="A2053" s="64" t="s">
        <v>2507</v>
      </c>
      <c r="B2053" s="111" t="str">
        <f>IFERROR(VLOOKUP(Proc[[#This Row],[App]],Table2[],3,0),"open")</f>
        <v>ok</v>
      </c>
      <c r="C2053" s="64" t="s">
        <v>369</v>
      </c>
      <c r="D2053" s="152" t="s">
        <v>2646</v>
      </c>
      <c r="E2053" s="152" t="s">
        <v>2826</v>
      </c>
      <c r="F2053" s="152" t="s">
        <v>2826</v>
      </c>
      <c r="G2053" s="64" t="s">
        <v>400</v>
      </c>
      <c r="H2053" s="65" t="str">
        <f>IF(Proc[[#This Row],[type]]="LFF (MDG-F)",MID(Proc[[#This Row],[Obj]],13,10),"")</f>
        <v/>
      </c>
      <c r="I2053" s="152"/>
      <c r="J2053" s="65" t="b">
        <f>Proc[[#This Row],[Requested]]=Proc[[#This Row],[CurrentParent]]</f>
        <v>1</v>
      </c>
      <c r="K2053" s="107" t="str">
        <f>IF(Proc[[#This Row],[Author]]="Marcela Urrego",VLOOKUP(LEFT(Proc[[#This Row],[Requested]],1),Table3[#All],2,0),VLOOKUP(Proc[[#This Row],[Author]],Table4[],2,0))</f>
        <v>HC</v>
      </c>
      <c r="L2053" s="91" t="s">
        <v>1970</v>
      </c>
      <c r="M2053" s="61">
        <v>45807.678356481483</v>
      </c>
      <c r="N2053" s="62">
        <v>45810</v>
      </c>
      <c r="O2053" s="62">
        <v>45810</v>
      </c>
      <c r="P2053" s="61" t="str">
        <f ca="1">IF(Proc[[#This Row],[DaysAgeing]]&gt;5,"yep","on track")</f>
        <v>on track</v>
      </c>
      <c r="Q2053" s="2">
        <f ca="1">IF(Proc[[#This Row],[DateClosed]]="",ABS(NETWORKDAYS(Proc[[#This Row],[DateOpened]],TODAY()))-1,ABS(NETWORKDAYS(Proc[[#This Row],[DateOpened]],Proc[[#This Row],[DateClosed]]))-1)</f>
        <v>1</v>
      </c>
      <c r="R2053" s="61" t="s">
        <v>1005</v>
      </c>
      <c r="S2053" s="65"/>
      <c r="T2053" s="153">
        <v>2052</v>
      </c>
    </row>
    <row r="2054" spans="1:20" hidden="1">
      <c r="A2054" s="64" t="s">
        <v>2507</v>
      </c>
      <c r="B2054" s="111" t="str">
        <f>IFERROR(VLOOKUP(Proc[[#This Row],[App]],Table2[],3,0),"open")</f>
        <v>ok</v>
      </c>
      <c r="C2054" s="64" t="s">
        <v>369</v>
      </c>
      <c r="D2054" s="152" t="s">
        <v>2647</v>
      </c>
      <c r="E2054" s="152" t="s">
        <v>2826</v>
      </c>
      <c r="F2054" s="152" t="s">
        <v>2826</v>
      </c>
      <c r="G2054" s="64" t="s">
        <v>400</v>
      </c>
      <c r="H2054" s="65" t="str">
        <f>IF(Proc[[#This Row],[type]]="LFF (MDG-F)",MID(Proc[[#This Row],[Obj]],13,10),"")</f>
        <v/>
      </c>
      <c r="I2054" s="152"/>
      <c r="J2054" s="65" t="b">
        <f>Proc[[#This Row],[Requested]]=Proc[[#This Row],[CurrentParent]]</f>
        <v>1</v>
      </c>
      <c r="K2054" s="107" t="str">
        <f>IF(Proc[[#This Row],[Author]]="Marcela Urrego",VLOOKUP(LEFT(Proc[[#This Row],[Requested]],1),Table3[#All],2,0),VLOOKUP(Proc[[#This Row],[Author]],Table4[],2,0))</f>
        <v>HC</v>
      </c>
      <c r="L2054" s="91" t="s">
        <v>1970</v>
      </c>
      <c r="M2054" s="61">
        <v>45807.678356481483</v>
      </c>
      <c r="N2054" s="62">
        <v>45810</v>
      </c>
      <c r="O2054" s="62">
        <v>45810</v>
      </c>
      <c r="P2054" s="61" t="str">
        <f ca="1">IF(Proc[[#This Row],[DaysAgeing]]&gt;5,"yep","on track")</f>
        <v>on track</v>
      </c>
      <c r="Q2054" s="2">
        <f ca="1">IF(Proc[[#This Row],[DateClosed]]="",ABS(NETWORKDAYS(Proc[[#This Row],[DateOpened]],TODAY()))-1,ABS(NETWORKDAYS(Proc[[#This Row],[DateOpened]],Proc[[#This Row],[DateClosed]]))-1)</f>
        <v>1</v>
      </c>
      <c r="R2054" s="61" t="s">
        <v>1005</v>
      </c>
      <c r="S2054" s="65"/>
      <c r="T2054" s="153">
        <v>2053</v>
      </c>
    </row>
    <row r="2055" spans="1:20" hidden="1">
      <c r="A2055" s="64" t="s">
        <v>2507</v>
      </c>
      <c r="B2055" s="111" t="str">
        <f>IFERROR(VLOOKUP(Proc[[#This Row],[App]],Table2[],3,0),"open")</f>
        <v>ok</v>
      </c>
      <c r="C2055" s="64" t="s">
        <v>369</v>
      </c>
      <c r="D2055" s="152" t="s">
        <v>2648</v>
      </c>
      <c r="E2055" s="152" t="s">
        <v>2826</v>
      </c>
      <c r="F2055" s="152" t="s">
        <v>2826</v>
      </c>
      <c r="G2055" s="64" t="s">
        <v>400</v>
      </c>
      <c r="H2055" s="65" t="str">
        <f>IF(Proc[[#This Row],[type]]="LFF (MDG-F)",MID(Proc[[#This Row],[Obj]],13,10),"")</f>
        <v/>
      </c>
      <c r="I2055" s="152"/>
      <c r="J2055" s="65" t="b">
        <f>Proc[[#This Row],[Requested]]=Proc[[#This Row],[CurrentParent]]</f>
        <v>1</v>
      </c>
      <c r="K2055" s="107" t="str">
        <f>IF(Proc[[#This Row],[Author]]="Marcela Urrego",VLOOKUP(LEFT(Proc[[#This Row],[Requested]],1),Table3[#All],2,0),VLOOKUP(Proc[[#This Row],[Author]],Table4[],2,0))</f>
        <v>HC</v>
      </c>
      <c r="L2055" s="91" t="s">
        <v>1970</v>
      </c>
      <c r="M2055" s="61">
        <v>45807.678356481483</v>
      </c>
      <c r="N2055" s="62">
        <v>45810</v>
      </c>
      <c r="O2055" s="62">
        <v>45810</v>
      </c>
      <c r="P2055" s="61" t="str">
        <f ca="1">IF(Proc[[#This Row],[DaysAgeing]]&gt;5,"yep","on track")</f>
        <v>on track</v>
      </c>
      <c r="Q2055" s="2">
        <f ca="1">IF(Proc[[#This Row],[DateClosed]]="",ABS(NETWORKDAYS(Proc[[#This Row],[DateOpened]],TODAY()))-1,ABS(NETWORKDAYS(Proc[[#This Row],[DateOpened]],Proc[[#This Row],[DateClosed]]))-1)</f>
        <v>1</v>
      </c>
      <c r="R2055" s="61" t="s">
        <v>1005</v>
      </c>
      <c r="S2055" s="65"/>
      <c r="T2055" s="153">
        <v>2054</v>
      </c>
    </row>
    <row r="2056" spans="1:20" hidden="1">
      <c r="A2056" s="64" t="s">
        <v>2507</v>
      </c>
      <c r="B2056" s="111" t="str">
        <f>IFERROR(VLOOKUP(Proc[[#This Row],[App]],Table2[],3,0),"open")</f>
        <v>ok</v>
      </c>
      <c r="C2056" s="64" t="s">
        <v>369</v>
      </c>
      <c r="D2056" s="152" t="s">
        <v>2649</v>
      </c>
      <c r="E2056" s="152" t="s">
        <v>2826</v>
      </c>
      <c r="F2056" s="152" t="s">
        <v>2826</v>
      </c>
      <c r="G2056" s="64" t="s">
        <v>400</v>
      </c>
      <c r="H2056" s="65" t="str">
        <f>IF(Proc[[#This Row],[type]]="LFF (MDG-F)",MID(Proc[[#This Row],[Obj]],13,10),"")</f>
        <v/>
      </c>
      <c r="I2056" s="152"/>
      <c r="J2056" s="65" t="b">
        <f>Proc[[#This Row],[Requested]]=Proc[[#This Row],[CurrentParent]]</f>
        <v>1</v>
      </c>
      <c r="K2056" s="107" t="str">
        <f>IF(Proc[[#This Row],[Author]]="Marcela Urrego",VLOOKUP(LEFT(Proc[[#This Row],[Requested]],1),Table3[#All],2,0),VLOOKUP(Proc[[#This Row],[Author]],Table4[],2,0))</f>
        <v>HC</v>
      </c>
      <c r="L2056" s="91" t="s">
        <v>1970</v>
      </c>
      <c r="M2056" s="61">
        <v>45807.678356481483</v>
      </c>
      <c r="N2056" s="62">
        <v>45810</v>
      </c>
      <c r="O2056" s="62">
        <v>45810</v>
      </c>
      <c r="P2056" s="61" t="str">
        <f ca="1">IF(Proc[[#This Row],[DaysAgeing]]&gt;5,"yep","on track")</f>
        <v>on track</v>
      </c>
      <c r="Q2056" s="2">
        <f ca="1">IF(Proc[[#This Row],[DateClosed]]="",ABS(NETWORKDAYS(Proc[[#This Row],[DateOpened]],TODAY()))-1,ABS(NETWORKDAYS(Proc[[#This Row],[DateOpened]],Proc[[#This Row],[DateClosed]]))-1)</f>
        <v>1</v>
      </c>
      <c r="R2056" s="61" t="s">
        <v>1005</v>
      </c>
      <c r="S2056" s="65"/>
      <c r="T2056" s="153">
        <v>2055</v>
      </c>
    </row>
    <row r="2057" spans="1:20" hidden="1">
      <c r="A2057" s="64" t="s">
        <v>2507</v>
      </c>
      <c r="B2057" s="111" t="str">
        <f>IFERROR(VLOOKUP(Proc[[#This Row],[App]],Table2[],3,0),"open")</f>
        <v>ok</v>
      </c>
      <c r="C2057" s="64" t="s">
        <v>369</v>
      </c>
      <c r="D2057" s="152" t="s">
        <v>2650</v>
      </c>
      <c r="E2057" s="152" t="s">
        <v>2826</v>
      </c>
      <c r="F2057" s="152" t="s">
        <v>2826</v>
      </c>
      <c r="G2057" s="64" t="s">
        <v>400</v>
      </c>
      <c r="H2057" s="65" t="str">
        <f>IF(Proc[[#This Row],[type]]="LFF (MDG-F)",MID(Proc[[#This Row],[Obj]],13,10),"")</f>
        <v/>
      </c>
      <c r="I2057" s="152"/>
      <c r="J2057" s="65" t="b">
        <f>Proc[[#This Row],[Requested]]=Proc[[#This Row],[CurrentParent]]</f>
        <v>1</v>
      </c>
      <c r="K2057" s="107" t="str">
        <f>IF(Proc[[#This Row],[Author]]="Marcela Urrego",VLOOKUP(LEFT(Proc[[#This Row],[Requested]],1),Table3[#All],2,0),VLOOKUP(Proc[[#This Row],[Author]],Table4[],2,0))</f>
        <v>HC</v>
      </c>
      <c r="L2057" s="91" t="s">
        <v>1970</v>
      </c>
      <c r="M2057" s="61">
        <v>45807.678356481483</v>
      </c>
      <c r="N2057" s="62">
        <v>45810</v>
      </c>
      <c r="O2057" s="62">
        <v>45810</v>
      </c>
      <c r="P2057" s="61" t="str">
        <f ca="1">IF(Proc[[#This Row],[DaysAgeing]]&gt;5,"yep","on track")</f>
        <v>on track</v>
      </c>
      <c r="Q2057" s="2">
        <f ca="1">IF(Proc[[#This Row],[DateClosed]]="",ABS(NETWORKDAYS(Proc[[#This Row],[DateOpened]],TODAY()))-1,ABS(NETWORKDAYS(Proc[[#This Row],[DateOpened]],Proc[[#This Row],[DateClosed]]))-1)</f>
        <v>1</v>
      </c>
      <c r="R2057" s="61" t="s">
        <v>1005</v>
      </c>
      <c r="S2057" s="65"/>
      <c r="T2057" s="153">
        <v>2056</v>
      </c>
    </row>
    <row r="2058" spans="1:20" hidden="1">
      <c r="A2058" s="64" t="s">
        <v>2507</v>
      </c>
      <c r="B2058" s="111" t="str">
        <f>IFERROR(VLOOKUP(Proc[[#This Row],[App]],Table2[],3,0),"open")</f>
        <v>ok</v>
      </c>
      <c r="C2058" s="64" t="s">
        <v>369</v>
      </c>
      <c r="D2058" s="152" t="s">
        <v>2651</v>
      </c>
      <c r="E2058" s="152" t="s">
        <v>2826</v>
      </c>
      <c r="F2058" s="152" t="s">
        <v>2826</v>
      </c>
      <c r="G2058" s="64" t="s">
        <v>400</v>
      </c>
      <c r="H2058" s="65" t="str">
        <f>IF(Proc[[#This Row],[type]]="LFF (MDG-F)",MID(Proc[[#This Row],[Obj]],13,10),"")</f>
        <v/>
      </c>
      <c r="I2058" s="152"/>
      <c r="J2058" s="65" t="b">
        <f>Proc[[#This Row],[Requested]]=Proc[[#This Row],[CurrentParent]]</f>
        <v>1</v>
      </c>
      <c r="K2058" s="107" t="str">
        <f>IF(Proc[[#This Row],[Author]]="Marcela Urrego",VLOOKUP(LEFT(Proc[[#This Row],[Requested]],1),Table3[#All],2,0),VLOOKUP(Proc[[#This Row],[Author]],Table4[],2,0))</f>
        <v>HC</v>
      </c>
      <c r="L2058" s="91" t="s">
        <v>1970</v>
      </c>
      <c r="M2058" s="61">
        <v>45807.678356481483</v>
      </c>
      <c r="N2058" s="62">
        <v>45810</v>
      </c>
      <c r="O2058" s="62">
        <v>45810</v>
      </c>
      <c r="P2058" s="61" t="str">
        <f ca="1">IF(Proc[[#This Row],[DaysAgeing]]&gt;5,"yep","on track")</f>
        <v>on track</v>
      </c>
      <c r="Q2058" s="2">
        <f ca="1">IF(Proc[[#This Row],[DateClosed]]="",ABS(NETWORKDAYS(Proc[[#This Row],[DateOpened]],TODAY()))-1,ABS(NETWORKDAYS(Proc[[#This Row],[DateOpened]],Proc[[#This Row],[DateClosed]]))-1)</f>
        <v>1</v>
      </c>
      <c r="R2058" s="61" t="s">
        <v>1005</v>
      </c>
      <c r="S2058" s="65"/>
      <c r="T2058" s="153">
        <v>2057</v>
      </c>
    </row>
    <row r="2059" spans="1:20" hidden="1">
      <c r="A2059" s="64" t="s">
        <v>2507</v>
      </c>
      <c r="B2059" s="111" t="str">
        <f>IFERROR(VLOOKUP(Proc[[#This Row],[App]],Table2[],3,0),"open")</f>
        <v>ok</v>
      </c>
      <c r="C2059" s="64" t="s">
        <v>369</v>
      </c>
      <c r="D2059" s="152" t="s">
        <v>2652</v>
      </c>
      <c r="E2059" s="152" t="s">
        <v>2826</v>
      </c>
      <c r="F2059" s="152" t="s">
        <v>2826</v>
      </c>
      <c r="G2059" s="64" t="s">
        <v>400</v>
      </c>
      <c r="H2059" s="65" t="str">
        <f>IF(Proc[[#This Row],[type]]="LFF (MDG-F)",MID(Proc[[#This Row],[Obj]],13,10),"")</f>
        <v/>
      </c>
      <c r="I2059" s="152"/>
      <c r="J2059" s="65" t="b">
        <f>Proc[[#This Row],[Requested]]=Proc[[#This Row],[CurrentParent]]</f>
        <v>1</v>
      </c>
      <c r="K2059" s="107" t="str">
        <f>IF(Proc[[#This Row],[Author]]="Marcela Urrego",VLOOKUP(LEFT(Proc[[#This Row],[Requested]],1),Table3[#All],2,0),VLOOKUP(Proc[[#This Row],[Author]],Table4[],2,0))</f>
        <v>HC</v>
      </c>
      <c r="L2059" s="91" t="s">
        <v>1970</v>
      </c>
      <c r="M2059" s="61">
        <v>45807.678356481483</v>
      </c>
      <c r="N2059" s="62">
        <v>45810</v>
      </c>
      <c r="O2059" s="62">
        <v>45810</v>
      </c>
      <c r="P2059" s="61" t="str">
        <f ca="1">IF(Proc[[#This Row],[DaysAgeing]]&gt;5,"yep","on track")</f>
        <v>on track</v>
      </c>
      <c r="Q2059" s="2">
        <f ca="1">IF(Proc[[#This Row],[DateClosed]]="",ABS(NETWORKDAYS(Proc[[#This Row],[DateOpened]],TODAY()))-1,ABS(NETWORKDAYS(Proc[[#This Row],[DateOpened]],Proc[[#This Row],[DateClosed]]))-1)</f>
        <v>1</v>
      </c>
      <c r="R2059" s="61" t="s">
        <v>1005</v>
      </c>
      <c r="S2059" s="65"/>
      <c r="T2059" s="153">
        <v>2058</v>
      </c>
    </row>
    <row r="2060" spans="1:20" hidden="1">
      <c r="A2060" s="64" t="s">
        <v>2507</v>
      </c>
      <c r="B2060" s="111" t="str">
        <f>IFERROR(VLOOKUP(Proc[[#This Row],[App]],Table2[],3,0),"open")</f>
        <v>ok</v>
      </c>
      <c r="C2060" s="64" t="s">
        <v>369</v>
      </c>
      <c r="D2060" s="152" t="s">
        <v>2653</v>
      </c>
      <c r="E2060" s="152" t="s">
        <v>2826</v>
      </c>
      <c r="F2060" s="152" t="s">
        <v>2826</v>
      </c>
      <c r="G2060" s="64" t="s">
        <v>400</v>
      </c>
      <c r="H2060" s="65" t="str">
        <f>IF(Proc[[#This Row],[type]]="LFF (MDG-F)",MID(Proc[[#This Row],[Obj]],13,10),"")</f>
        <v/>
      </c>
      <c r="I2060" s="152"/>
      <c r="J2060" s="65" t="b">
        <f>Proc[[#This Row],[Requested]]=Proc[[#This Row],[CurrentParent]]</f>
        <v>1</v>
      </c>
      <c r="K2060" s="107" t="str">
        <f>IF(Proc[[#This Row],[Author]]="Marcela Urrego",VLOOKUP(LEFT(Proc[[#This Row],[Requested]],1),Table3[#All],2,0),VLOOKUP(Proc[[#This Row],[Author]],Table4[],2,0))</f>
        <v>HC</v>
      </c>
      <c r="L2060" s="91" t="s">
        <v>1970</v>
      </c>
      <c r="M2060" s="61">
        <v>45807.678356481483</v>
      </c>
      <c r="N2060" s="62">
        <v>45810</v>
      </c>
      <c r="O2060" s="62">
        <v>45810</v>
      </c>
      <c r="P2060" s="61" t="str">
        <f ca="1">IF(Proc[[#This Row],[DaysAgeing]]&gt;5,"yep","on track")</f>
        <v>on track</v>
      </c>
      <c r="Q2060" s="2">
        <f ca="1">IF(Proc[[#This Row],[DateClosed]]="",ABS(NETWORKDAYS(Proc[[#This Row],[DateOpened]],TODAY()))-1,ABS(NETWORKDAYS(Proc[[#This Row],[DateOpened]],Proc[[#This Row],[DateClosed]]))-1)</f>
        <v>1</v>
      </c>
      <c r="R2060" s="61" t="s">
        <v>1005</v>
      </c>
      <c r="S2060" s="65"/>
      <c r="T2060" s="153">
        <v>2059</v>
      </c>
    </row>
    <row r="2061" spans="1:20" hidden="1">
      <c r="A2061" s="64" t="s">
        <v>2507</v>
      </c>
      <c r="B2061" s="111" t="str">
        <f>IFERROR(VLOOKUP(Proc[[#This Row],[App]],Table2[],3,0),"open")</f>
        <v>ok</v>
      </c>
      <c r="C2061" s="64" t="s">
        <v>369</v>
      </c>
      <c r="D2061" s="152" t="s">
        <v>2654</v>
      </c>
      <c r="E2061" s="152" t="s">
        <v>2826</v>
      </c>
      <c r="F2061" s="152" t="s">
        <v>2826</v>
      </c>
      <c r="G2061" s="64" t="s">
        <v>400</v>
      </c>
      <c r="H2061" s="65" t="str">
        <f>IF(Proc[[#This Row],[type]]="LFF (MDG-F)",MID(Proc[[#This Row],[Obj]],13,10),"")</f>
        <v/>
      </c>
      <c r="I2061" s="152"/>
      <c r="J2061" s="65" t="b">
        <f>Proc[[#This Row],[Requested]]=Proc[[#This Row],[CurrentParent]]</f>
        <v>1</v>
      </c>
      <c r="K2061" s="107" t="str">
        <f>IF(Proc[[#This Row],[Author]]="Marcela Urrego",VLOOKUP(LEFT(Proc[[#This Row],[Requested]],1),Table3[#All],2,0),VLOOKUP(Proc[[#This Row],[Author]],Table4[],2,0))</f>
        <v>HC</v>
      </c>
      <c r="L2061" s="91" t="s">
        <v>1970</v>
      </c>
      <c r="M2061" s="61">
        <v>45807.678356481483</v>
      </c>
      <c r="N2061" s="62">
        <v>45810</v>
      </c>
      <c r="O2061" s="62">
        <v>45810</v>
      </c>
      <c r="P2061" s="61" t="str">
        <f ca="1">IF(Proc[[#This Row],[DaysAgeing]]&gt;5,"yep","on track")</f>
        <v>on track</v>
      </c>
      <c r="Q2061" s="2">
        <f ca="1">IF(Proc[[#This Row],[DateClosed]]="",ABS(NETWORKDAYS(Proc[[#This Row],[DateOpened]],TODAY()))-1,ABS(NETWORKDAYS(Proc[[#This Row],[DateOpened]],Proc[[#This Row],[DateClosed]]))-1)</f>
        <v>1</v>
      </c>
      <c r="R2061" s="61" t="s">
        <v>1005</v>
      </c>
      <c r="S2061" s="65"/>
      <c r="T2061" s="153">
        <v>2060</v>
      </c>
    </row>
    <row r="2062" spans="1:20" hidden="1">
      <c r="A2062" s="64" t="s">
        <v>2507</v>
      </c>
      <c r="B2062" s="111" t="str">
        <f>IFERROR(VLOOKUP(Proc[[#This Row],[App]],Table2[],3,0),"open")</f>
        <v>ok</v>
      </c>
      <c r="C2062" s="64" t="s">
        <v>369</v>
      </c>
      <c r="D2062" s="152" t="s">
        <v>2655</v>
      </c>
      <c r="E2062" s="152" t="s">
        <v>2826</v>
      </c>
      <c r="F2062" s="152" t="s">
        <v>2826</v>
      </c>
      <c r="G2062" s="64" t="s">
        <v>400</v>
      </c>
      <c r="H2062" s="65" t="str">
        <f>IF(Proc[[#This Row],[type]]="LFF (MDG-F)",MID(Proc[[#This Row],[Obj]],13,10),"")</f>
        <v/>
      </c>
      <c r="I2062" s="152"/>
      <c r="J2062" s="65" t="b">
        <f>Proc[[#This Row],[Requested]]=Proc[[#This Row],[CurrentParent]]</f>
        <v>1</v>
      </c>
      <c r="K2062" s="107" t="str">
        <f>IF(Proc[[#This Row],[Author]]="Marcela Urrego",VLOOKUP(LEFT(Proc[[#This Row],[Requested]],1),Table3[#All],2,0),VLOOKUP(Proc[[#This Row],[Author]],Table4[],2,0))</f>
        <v>HC</v>
      </c>
      <c r="L2062" s="91" t="s">
        <v>1970</v>
      </c>
      <c r="M2062" s="61">
        <v>45807.678356481483</v>
      </c>
      <c r="N2062" s="62">
        <v>45810</v>
      </c>
      <c r="O2062" s="62">
        <v>45810</v>
      </c>
      <c r="P2062" s="61" t="str">
        <f ca="1">IF(Proc[[#This Row],[DaysAgeing]]&gt;5,"yep","on track")</f>
        <v>on track</v>
      </c>
      <c r="Q2062" s="2">
        <f ca="1">IF(Proc[[#This Row],[DateClosed]]="",ABS(NETWORKDAYS(Proc[[#This Row],[DateOpened]],TODAY()))-1,ABS(NETWORKDAYS(Proc[[#This Row],[DateOpened]],Proc[[#This Row],[DateClosed]]))-1)</f>
        <v>1</v>
      </c>
      <c r="R2062" s="61" t="s">
        <v>1005</v>
      </c>
      <c r="S2062" s="65"/>
      <c r="T2062" s="153">
        <v>2061</v>
      </c>
    </row>
    <row r="2063" spans="1:20" hidden="1">
      <c r="A2063" s="64" t="s">
        <v>2507</v>
      </c>
      <c r="B2063" s="111" t="str">
        <f>IFERROR(VLOOKUP(Proc[[#This Row],[App]],Table2[],3,0),"open")</f>
        <v>ok</v>
      </c>
      <c r="C2063" s="64" t="s">
        <v>369</v>
      </c>
      <c r="D2063" s="152" t="s">
        <v>2656</v>
      </c>
      <c r="E2063" s="152" t="s">
        <v>2826</v>
      </c>
      <c r="F2063" s="152" t="s">
        <v>2826</v>
      </c>
      <c r="G2063" s="64" t="s">
        <v>400</v>
      </c>
      <c r="H2063" s="65" t="str">
        <f>IF(Proc[[#This Row],[type]]="LFF (MDG-F)",MID(Proc[[#This Row],[Obj]],13,10),"")</f>
        <v/>
      </c>
      <c r="I2063" s="152"/>
      <c r="J2063" s="65" t="b">
        <f>Proc[[#This Row],[Requested]]=Proc[[#This Row],[CurrentParent]]</f>
        <v>1</v>
      </c>
      <c r="K2063" s="107" t="str">
        <f>IF(Proc[[#This Row],[Author]]="Marcela Urrego",VLOOKUP(LEFT(Proc[[#This Row],[Requested]],1),Table3[#All],2,0),VLOOKUP(Proc[[#This Row],[Author]],Table4[],2,0))</f>
        <v>HC</v>
      </c>
      <c r="L2063" s="91" t="s">
        <v>1970</v>
      </c>
      <c r="M2063" s="61">
        <v>45807.678356481483</v>
      </c>
      <c r="N2063" s="62">
        <v>45810</v>
      </c>
      <c r="O2063" s="62">
        <v>45810</v>
      </c>
      <c r="P2063" s="61" t="str">
        <f ca="1">IF(Proc[[#This Row],[DaysAgeing]]&gt;5,"yep","on track")</f>
        <v>on track</v>
      </c>
      <c r="Q2063" s="2">
        <f ca="1">IF(Proc[[#This Row],[DateClosed]]="",ABS(NETWORKDAYS(Proc[[#This Row],[DateOpened]],TODAY()))-1,ABS(NETWORKDAYS(Proc[[#This Row],[DateOpened]],Proc[[#This Row],[DateClosed]]))-1)</f>
        <v>1</v>
      </c>
      <c r="R2063" s="61" t="s">
        <v>1005</v>
      </c>
      <c r="S2063" s="65"/>
      <c r="T2063" s="153">
        <v>2062</v>
      </c>
    </row>
    <row r="2064" spans="1:20" hidden="1">
      <c r="A2064" s="64" t="s">
        <v>2507</v>
      </c>
      <c r="B2064" s="111" t="str">
        <f>IFERROR(VLOOKUP(Proc[[#This Row],[App]],Table2[],3,0),"open")</f>
        <v>ok</v>
      </c>
      <c r="C2064" s="64" t="s">
        <v>369</v>
      </c>
      <c r="D2064" s="152" t="s">
        <v>2657</v>
      </c>
      <c r="E2064" s="152" t="s">
        <v>2826</v>
      </c>
      <c r="F2064" s="152" t="s">
        <v>2826</v>
      </c>
      <c r="G2064" s="64" t="s">
        <v>400</v>
      </c>
      <c r="H2064" s="65" t="str">
        <f>IF(Proc[[#This Row],[type]]="LFF (MDG-F)",MID(Proc[[#This Row],[Obj]],13,10),"")</f>
        <v/>
      </c>
      <c r="I2064" s="152"/>
      <c r="J2064" s="65" t="b">
        <f>Proc[[#This Row],[Requested]]=Proc[[#This Row],[CurrentParent]]</f>
        <v>1</v>
      </c>
      <c r="K2064" s="107" t="str">
        <f>IF(Proc[[#This Row],[Author]]="Marcela Urrego",VLOOKUP(LEFT(Proc[[#This Row],[Requested]],1),Table3[#All],2,0),VLOOKUP(Proc[[#This Row],[Author]],Table4[],2,0))</f>
        <v>HC</v>
      </c>
      <c r="L2064" s="91" t="s">
        <v>1970</v>
      </c>
      <c r="M2064" s="61">
        <v>45807.678356481483</v>
      </c>
      <c r="N2064" s="62">
        <v>45810</v>
      </c>
      <c r="O2064" s="62">
        <v>45810</v>
      </c>
      <c r="P2064" s="61" t="str">
        <f ca="1">IF(Proc[[#This Row],[DaysAgeing]]&gt;5,"yep","on track")</f>
        <v>on track</v>
      </c>
      <c r="Q2064" s="2">
        <f ca="1">IF(Proc[[#This Row],[DateClosed]]="",ABS(NETWORKDAYS(Proc[[#This Row],[DateOpened]],TODAY()))-1,ABS(NETWORKDAYS(Proc[[#This Row],[DateOpened]],Proc[[#This Row],[DateClosed]]))-1)</f>
        <v>1</v>
      </c>
      <c r="R2064" s="61" t="s">
        <v>1005</v>
      </c>
      <c r="S2064" s="65"/>
      <c r="T2064" s="153">
        <v>2063</v>
      </c>
    </row>
    <row r="2065" spans="1:20" hidden="1">
      <c r="A2065" s="64" t="s">
        <v>2507</v>
      </c>
      <c r="B2065" s="111" t="str">
        <f>IFERROR(VLOOKUP(Proc[[#This Row],[App]],Table2[],3,0),"open")</f>
        <v>ok</v>
      </c>
      <c r="C2065" s="64" t="s">
        <v>369</v>
      </c>
      <c r="D2065" s="152" t="s">
        <v>2658</v>
      </c>
      <c r="E2065" s="152" t="s">
        <v>2826</v>
      </c>
      <c r="F2065" s="152" t="s">
        <v>2826</v>
      </c>
      <c r="G2065" s="64" t="s">
        <v>400</v>
      </c>
      <c r="H2065" s="65" t="str">
        <f>IF(Proc[[#This Row],[type]]="LFF (MDG-F)",MID(Proc[[#This Row],[Obj]],13,10),"")</f>
        <v/>
      </c>
      <c r="I2065" s="152"/>
      <c r="J2065" s="65" t="b">
        <f>Proc[[#This Row],[Requested]]=Proc[[#This Row],[CurrentParent]]</f>
        <v>1</v>
      </c>
      <c r="K2065" s="107" t="str">
        <f>IF(Proc[[#This Row],[Author]]="Marcela Urrego",VLOOKUP(LEFT(Proc[[#This Row],[Requested]],1),Table3[#All],2,0),VLOOKUP(Proc[[#This Row],[Author]],Table4[],2,0))</f>
        <v>HC</v>
      </c>
      <c r="L2065" s="91" t="s">
        <v>1970</v>
      </c>
      <c r="M2065" s="61">
        <v>45807.678356481483</v>
      </c>
      <c r="N2065" s="62">
        <v>45810</v>
      </c>
      <c r="O2065" s="62">
        <v>45810</v>
      </c>
      <c r="P2065" s="61" t="str">
        <f ca="1">IF(Proc[[#This Row],[DaysAgeing]]&gt;5,"yep","on track")</f>
        <v>on track</v>
      </c>
      <c r="Q2065" s="2">
        <f ca="1">IF(Proc[[#This Row],[DateClosed]]="",ABS(NETWORKDAYS(Proc[[#This Row],[DateOpened]],TODAY()))-1,ABS(NETWORKDAYS(Proc[[#This Row],[DateOpened]],Proc[[#This Row],[DateClosed]]))-1)</f>
        <v>1</v>
      </c>
      <c r="R2065" s="61" t="s">
        <v>1005</v>
      </c>
      <c r="S2065" s="65"/>
      <c r="T2065" s="153">
        <v>2064</v>
      </c>
    </row>
    <row r="2066" spans="1:20" hidden="1">
      <c r="A2066" s="64" t="s">
        <v>2507</v>
      </c>
      <c r="B2066" s="111" t="str">
        <f>IFERROR(VLOOKUP(Proc[[#This Row],[App]],Table2[],3,0),"open")</f>
        <v>ok</v>
      </c>
      <c r="C2066" s="64" t="s">
        <v>369</v>
      </c>
      <c r="D2066" s="152" t="s">
        <v>2659</v>
      </c>
      <c r="E2066" s="152" t="s">
        <v>2826</v>
      </c>
      <c r="F2066" s="152" t="s">
        <v>2826</v>
      </c>
      <c r="G2066" s="64" t="s">
        <v>400</v>
      </c>
      <c r="H2066" s="65" t="str">
        <f>IF(Proc[[#This Row],[type]]="LFF (MDG-F)",MID(Proc[[#This Row],[Obj]],13,10),"")</f>
        <v/>
      </c>
      <c r="I2066" s="152"/>
      <c r="J2066" s="65" t="b">
        <f>Proc[[#This Row],[Requested]]=Proc[[#This Row],[CurrentParent]]</f>
        <v>1</v>
      </c>
      <c r="K2066" s="107" t="str">
        <f>IF(Proc[[#This Row],[Author]]="Marcela Urrego",VLOOKUP(LEFT(Proc[[#This Row],[Requested]],1),Table3[#All],2,0),VLOOKUP(Proc[[#This Row],[Author]],Table4[],2,0))</f>
        <v>HC</v>
      </c>
      <c r="L2066" s="91" t="s">
        <v>1970</v>
      </c>
      <c r="M2066" s="61">
        <v>45807.678356481483</v>
      </c>
      <c r="N2066" s="62">
        <v>45810</v>
      </c>
      <c r="O2066" s="62">
        <v>45810</v>
      </c>
      <c r="P2066" s="61" t="str">
        <f ca="1">IF(Proc[[#This Row],[DaysAgeing]]&gt;5,"yep","on track")</f>
        <v>on track</v>
      </c>
      <c r="Q2066" s="2">
        <f ca="1">IF(Proc[[#This Row],[DateClosed]]="",ABS(NETWORKDAYS(Proc[[#This Row],[DateOpened]],TODAY()))-1,ABS(NETWORKDAYS(Proc[[#This Row],[DateOpened]],Proc[[#This Row],[DateClosed]]))-1)</f>
        <v>1</v>
      </c>
      <c r="R2066" s="61" t="s">
        <v>1005</v>
      </c>
      <c r="S2066" s="65"/>
      <c r="T2066" s="153">
        <v>2065</v>
      </c>
    </row>
    <row r="2067" spans="1:20" hidden="1">
      <c r="A2067" s="64" t="s">
        <v>2507</v>
      </c>
      <c r="B2067" s="111" t="str">
        <f>IFERROR(VLOOKUP(Proc[[#This Row],[App]],Table2[],3,0),"open")</f>
        <v>ok</v>
      </c>
      <c r="C2067" s="64" t="s">
        <v>369</v>
      </c>
      <c r="D2067" s="152" t="s">
        <v>2660</v>
      </c>
      <c r="E2067" s="152" t="s">
        <v>2826</v>
      </c>
      <c r="F2067" s="152" t="s">
        <v>2826</v>
      </c>
      <c r="G2067" s="64" t="s">
        <v>400</v>
      </c>
      <c r="H2067" s="65" t="str">
        <f>IF(Proc[[#This Row],[type]]="LFF (MDG-F)",MID(Proc[[#This Row],[Obj]],13,10),"")</f>
        <v/>
      </c>
      <c r="I2067" s="152"/>
      <c r="J2067" s="65" t="b">
        <f>Proc[[#This Row],[Requested]]=Proc[[#This Row],[CurrentParent]]</f>
        <v>1</v>
      </c>
      <c r="K2067" s="107" t="str">
        <f>IF(Proc[[#This Row],[Author]]="Marcela Urrego",VLOOKUP(LEFT(Proc[[#This Row],[Requested]],1),Table3[#All],2,0),VLOOKUP(Proc[[#This Row],[Author]],Table4[],2,0))</f>
        <v>HC</v>
      </c>
      <c r="L2067" s="91" t="s">
        <v>1970</v>
      </c>
      <c r="M2067" s="61">
        <v>45807.678356481483</v>
      </c>
      <c r="N2067" s="62">
        <v>45810</v>
      </c>
      <c r="O2067" s="62">
        <v>45810</v>
      </c>
      <c r="P2067" s="61" t="str">
        <f ca="1">IF(Proc[[#This Row],[DaysAgeing]]&gt;5,"yep","on track")</f>
        <v>on track</v>
      </c>
      <c r="Q2067" s="2">
        <f ca="1">IF(Proc[[#This Row],[DateClosed]]="",ABS(NETWORKDAYS(Proc[[#This Row],[DateOpened]],TODAY()))-1,ABS(NETWORKDAYS(Proc[[#This Row],[DateOpened]],Proc[[#This Row],[DateClosed]]))-1)</f>
        <v>1</v>
      </c>
      <c r="R2067" s="61" t="s">
        <v>1005</v>
      </c>
      <c r="S2067" s="65"/>
      <c r="T2067" s="153">
        <v>2066</v>
      </c>
    </row>
    <row r="2068" spans="1:20" hidden="1">
      <c r="A2068" s="64" t="s">
        <v>2507</v>
      </c>
      <c r="B2068" s="111" t="str">
        <f>IFERROR(VLOOKUP(Proc[[#This Row],[App]],Table2[],3,0),"open")</f>
        <v>ok</v>
      </c>
      <c r="C2068" s="64" t="s">
        <v>369</v>
      </c>
      <c r="D2068" s="152" t="s">
        <v>2661</v>
      </c>
      <c r="E2068" s="152" t="s">
        <v>2826</v>
      </c>
      <c r="F2068" s="152" t="s">
        <v>2826</v>
      </c>
      <c r="G2068" s="64" t="s">
        <v>400</v>
      </c>
      <c r="H2068" s="65" t="str">
        <f>IF(Proc[[#This Row],[type]]="LFF (MDG-F)",MID(Proc[[#This Row],[Obj]],13,10),"")</f>
        <v/>
      </c>
      <c r="I2068" s="152"/>
      <c r="J2068" s="65" t="b">
        <f>Proc[[#This Row],[Requested]]=Proc[[#This Row],[CurrentParent]]</f>
        <v>1</v>
      </c>
      <c r="K2068" s="107" t="str">
        <f>IF(Proc[[#This Row],[Author]]="Marcela Urrego",VLOOKUP(LEFT(Proc[[#This Row],[Requested]],1),Table3[#All],2,0),VLOOKUP(Proc[[#This Row],[Author]],Table4[],2,0))</f>
        <v>HC</v>
      </c>
      <c r="L2068" s="91" t="s">
        <v>1970</v>
      </c>
      <c r="M2068" s="61">
        <v>45807.678356481483</v>
      </c>
      <c r="N2068" s="62">
        <v>45810</v>
      </c>
      <c r="O2068" s="62">
        <v>45810</v>
      </c>
      <c r="P2068" s="61" t="str">
        <f ca="1">IF(Proc[[#This Row],[DaysAgeing]]&gt;5,"yep","on track")</f>
        <v>on track</v>
      </c>
      <c r="Q2068" s="2">
        <f ca="1">IF(Proc[[#This Row],[DateClosed]]="",ABS(NETWORKDAYS(Proc[[#This Row],[DateOpened]],TODAY()))-1,ABS(NETWORKDAYS(Proc[[#This Row],[DateOpened]],Proc[[#This Row],[DateClosed]]))-1)</f>
        <v>1</v>
      </c>
      <c r="R2068" s="61" t="s">
        <v>1005</v>
      </c>
      <c r="S2068" s="65"/>
      <c r="T2068" s="153">
        <v>2067</v>
      </c>
    </row>
    <row r="2069" spans="1:20" hidden="1">
      <c r="A2069" s="64" t="s">
        <v>2507</v>
      </c>
      <c r="B2069" s="111" t="str">
        <f>IFERROR(VLOOKUP(Proc[[#This Row],[App]],Table2[],3,0),"open")</f>
        <v>ok</v>
      </c>
      <c r="C2069" s="64" t="s">
        <v>369</v>
      </c>
      <c r="D2069" s="152" t="s">
        <v>2662</v>
      </c>
      <c r="E2069" s="152" t="s">
        <v>2826</v>
      </c>
      <c r="F2069" s="152" t="s">
        <v>2826</v>
      </c>
      <c r="G2069" s="64" t="s">
        <v>400</v>
      </c>
      <c r="H2069" s="65" t="str">
        <f>IF(Proc[[#This Row],[type]]="LFF (MDG-F)",MID(Proc[[#This Row],[Obj]],13,10),"")</f>
        <v/>
      </c>
      <c r="I2069" s="152"/>
      <c r="J2069" s="65" t="b">
        <f>Proc[[#This Row],[Requested]]=Proc[[#This Row],[CurrentParent]]</f>
        <v>1</v>
      </c>
      <c r="K2069" s="107" t="str">
        <f>IF(Proc[[#This Row],[Author]]="Marcela Urrego",VLOOKUP(LEFT(Proc[[#This Row],[Requested]],1),Table3[#All],2,0),VLOOKUP(Proc[[#This Row],[Author]],Table4[],2,0))</f>
        <v>HC</v>
      </c>
      <c r="L2069" s="91" t="s">
        <v>1970</v>
      </c>
      <c r="M2069" s="61">
        <v>45807.678356481483</v>
      </c>
      <c r="N2069" s="62">
        <v>45810</v>
      </c>
      <c r="O2069" s="62">
        <v>45810</v>
      </c>
      <c r="P2069" s="61" t="str">
        <f ca="1">IF(Proc[[#This Row],[DaysAgeing]]&gt;5,"yep","on track")</f>
        <v>on track</v>
      </c>
      <c r="Q2069" s="2">
        <f ca="1">IF(Proc[[#This Row],[DateClosed]]="",ABS(NETWORKDAYS(Proc[[#This Row],[DateOpened]],TODAY()))-1,ABS(NETWORKDAYS(Proc[[#This Row],[DateOpened]],Proc[[#This Row],[DateClosed]]))-1)</f>
        <v>1</v>
      </c>
      <c r="R2069" s="61" t="s">
        <v>1005</v>
      </c>
      <c r="S2069" s="65"/>
      <c r="T2069" s="153">
        <v>2068</v>
      </c>
    </row>
    <row r="2070" spans="1:20" hidden="1">
      <c r="A2070" s="64" t="s">
        <v>2507</v>
      </c>
      <c r="B2070" s="111" t="str">
        <f>IFERROR(VLOOKUP(Proc[[#This Row],[App]],Table2[],3,0),"open")</f>
        <v>ok</v>
      </c>
      <c r="C2070" s="64" t="s">
        <v>369</v>
      </c>
      <c r="D2070" s="152" t="s">
        <v>2663</v>
      </c>
      <c r="E2070" s="152" t="s">
        <v>2826</v>
      </c>
      <c r="F2070" s="152" t="s">
        <v>2826</v>
      </c>
      <c r="G2070" s="64" t="s">
        <v>400</v>
      </c>
      <c r="H2070" s="65" t="str">
        <f>IF(Proc[[#This Row],[type]]="LFF (MDG-F)",MID(Proc[[#This Row],[Obj]],13,10),"")</f>
        <v/>
      </c>
      <c r="I2070" s="152"/>
      <c r="J2070" s="65" t="b">
        <f>Proc[[#This Row],[Requested]]=Proc[[#This Row],[CurrentParent]]</f>
        <v>1</v>
      </c>
      <c r="K2070" s="107" t="str">
        <f>IF(Proc[[#This Row],[Author]]="Marcela Urrego",VLOOKUP(LEFT(Proc[[#This Row],[Requested]],1),Table3[#All],2,0),VLOOKUP(Proc[[#This Row],[Author]],Table4[],2,0))</f>
        <v>HC</v>
      </c>
      <c r="L2070" s="91" t="s">
        <v>1970</v>
      </c>
      <c r="M2070" s="61">
        <v>45807.678356481483</v>
      </c>
      <c r="N2070" s="62">
        <v>45810</v>
      </c>
      <c r="O2070" s="62">
        <v>45810</v>
      </c>
      <c r="P2070" s="61" t="str">
        <f ca="1">IF(Proc[[#This Row],[DaysAgeing]]&gt;5,"yep","on track")</f>
        <v>on track</v>
      </c>
      <c r="Q2070" s="2">
        <f ca="1">IF(Proc[[#This Row],[DateClosed]]="",ABS(NETWORKDAYS(Proc[[#This Row],[DateOpened]],TODAY()))-1,ABS(NETWORKDAYS(Proc[[#This Row],[DateOpened]],Proc[[#This Row],[DateClosed]]))-1)</f>
        <v>1</v>
      </c>
      <c r="R2070" s="61" t="s">
        <v>1005</v>
      </c>
      <c r="S2070" s="65"/>
      <c r="T2070" s="153">
        <v>2069</v>
      </c>
    </row>
    <row r="2071" spans="1:20" hidden="1">
      <c r="A2071" s="64" t="s">
        <v>2507</v>
      </c>
      <c r="B2071" s="111" t="str">
        <f>IFERROR(VLOOKUP(Proc[[#This Row],[App]],Table2[],3,0),"open")</f>
        <v>ok</v>
      </c>
      <c r="C2071" s="64" t="s">
        <v>369</v>
      </c>
      <c r="D2071" s="152" t="s">
        <v>2664</v>
      </c>
      <c r="E2071" s="152" t="s">
        <v>2826</v>
      </c>
      <c r="F2071" s="152" t="s">
        <v>2826</v>
      </c>
      <c r="G2071" s="64" t="s">
        <v>400</v>
      </c>
      <c r="H2071" s="65" t="str">
        <f>IF(Proc[[#This Row],[type]]="LFF (MDG-F)",MID(Proc[[#This Row],[Obj]],13,10),"")</f>
        <v/>
      </c>
      <c r="I2071" s="152"/>
      <c r="J2071" s="65" t="b">
        <f>Proc[[#This Row],[Requested]]=Proc[[#This Row],[CurrentParent]]</f>
        <v>1</v>
      </c>
      <c r="K2071" s="107" t="str">
        <f>IF(Proc[[#This Row],[Author]]="Marcela Urrego",VLOOKUP(LEFT(Proc[[#This Row],[Requested]],1),Table3[#All],2,0),VLOOKUP(Proc[[#This Row],[Author]],Table4[],2,0))</f>
        <v>HC</v>
      </c>
      <c r="L2071" s="91" t="s">
        <v>1970</v>
      </c>
      <c r="M2071" s="61">
        <v>45807.678356481483</v>
      </c>
      <c r="N2071" s="62">
        <v>45810</v>
      </c>
      <c r="O2071" s="62">
        <v>45810</v>
      </c>
      <c r="P2071" s="61" t="str">
        <f ca="1">IF(Proc[[#This Row],[DaysAgeing]]&gt;5,"yep","on track")</f>
        <v>on track</v>
      </c>
      <c r="Q2071" s="2">
        <f ca="1">IF(Proc[[#This Row],[DateClosed]]="",ABS(NETWORKDAYS(Proc[[#This Row],[DateOpened]],TODAY()))-1,ABS(NETWORKDAYS(Proc[[#This Row],[DateOpened]],Proc[[#This Row],[DateClosed]]))-1)</f>
        <v>1</v>
      </c>
      <c r="R2071" s="61" t="s">
        <v>1005</v>
      </c>
      <c r="S2071" s="65"/>
      <c r="T2071" s="153">
        <v>2070</v>
      </c>
    </row>
    <row r="2072" spans="1:20" hidden="1">
      <c r="A2072" s="64" t="s">
        <v>2507</v>
      </c>
      <c r="B2072" s="111" t="str">
        <f>IFERROR(VLOOKUP(Proc[[#This Row],[App]],Table2[],3,0),"open")</f>
        <v>ok</v>
      </c>
      <c r="C2072" s="64" t="s">
        <v>369</v>
      </c>
      <c r="D2072" s="152" t="s">
        <v>2665</v>
      </c>
      <c r="E2072" s="152" t="s">
        <v>2826</v>
      </c>
      <c r="F2072" s="152" t="s">
        <v>2826</v>
      </c>
      <c r="G2072" s="64" t="s">
        <v>400</v>
      </c>
      <c r="H2072" s="65" t="str">
        <f>IF(Proc[[#This Row],[type]]="LFF (MDG-F)",MID(Proc[[#This Row],[Obj]],13,10),"")</f>
        <v/>
      </c>
      <c r="I2072" s="152"/>
      <c r="J2072" s="65" t="b">
        <f>Proc[[#This Row],[Requested]]=Proc[[#This Row],[CurrentParent]]</f>
        <v>1</v>
      </c>
      <c r="K2072" s="107" t="str">
        <f>IF(Proc[[#This Row],[Author]]="Marcela Urrego",VLOOKUP(LEFT(Proc[[#This Row],[Requested]],1),Table3[#All],2,0),VLOOKUP(Proc[[#This Row],[Author]],Table4[],2,0))</f>
        <v>HC</v>
      </c>
      <c r="L2072" s="91" t="s">
        <v>1970</v>
      </c>
      <c r="M2072" s="61">
        <v>45807.678356481483</v>
      </c>
      <c r="N2072" s="62">
        <v>45810</v>
      </c>
      <c r="O2072" s="62">
        <v>45810</v>
      </c>
      <c r="P2072" s="61" t="str">
        <f ca="1">IF(Proc[[#This Row],[DaysAgeing]]&gt;5,"yep","on track")</f>
        <v>on track</v>
      </c>
      <c r="Q2072" s="2">
        <f ca="1">IF(Proc[[#This Row],[DateClosed]]="",ABS(NETWORKDAYS(Proc[[#This Row],[DateOpened]],TODAY()))-1,ABS(NETWORKDAYS(Proc[[#This Row],[DateOpened]],Proc[[#This Row],[DateClosed]]))-1)</f>
        <v>1</v>
      </c>
      <c r="R2072" s="61" t="s">
        <v>1005</v>
      </c>
      <c r="S2072" s="65"/>
      <c r="T2072" s="153">
        <v>2071</v>
      </c>
    </row>
    <row r="2073" spans="1:20" hidden="1">
      <c r="A2073" s="64" t="s">
        <v>2507</v>
      </c>
      <c r="B2073" s="111" t="str">
        <f>IFERROR(VLOOKUP(Proc[[#This Row],[App]],Table2[],3,0),"open")</f>
        <v>ok</v>
      </c>
      <c r="C2073" s="64" t="s">
        <v>369</v>
      </c>
      <c r="D2073" s="152" t="s">
        <v>2666</v>
      </c>
      <c r="E2073" s="152" t="s">
        <v>2826</v>
      </c>
      <c r="F2073" s="152" t="s">
        <v>2826</v>
      </c>
      <c r="G2073" s="64" t="s">
        <v>400</v>
      </c>
      <c r="H2073" s="65" t="str">
        <f>IF(Proc[[#This Row],[type]]="LFF (MDG-F)",MID(Proc[[#This Row],[Obj]],13,10),"")</f>
        <v/>
      </c>
      <c r="I2073" s="152"/>
      <c r="J2073" s="65" t="b">
        <f>Proc[[#This Row],[Requested]]=Proc[[#This Row],[CurrentParent]]</f>
        <v>1</v>
      </c>
      <c r="K2073" s="107" t="str">
        <f>IF(Proc[[#This Row],[Author]]="Marcela Urrego",VLOOKUP(LEFT(Proc[[#This Row],[Requested]],1),Table3[#All],2,0),VLOOKUP(Proc[[#This Row],[Author]],Table4[],2,0))</f>
        <v>HC</v>
      </c>
      <c r="L2073" s="91" t="s">
        <v>1970</v>
      </c>
      <c r="M2073" s="61">
        <v>45807.678356481483</v>
      </c>
      <c r="N2073" s="62">
        <v>45810</v>
      </c>
      <c r="O2073" s="62">
        <v>45810</v>
      </c>
      <c r="P2073" s="61" t="str">
        <f ca="1">IF(Proc[[#This Row],[DaysAgeing]]&gt;5,"yep","on track")</f>
        <v>on track</v>
      </c>
      <c r="Q2073" s="2">
        <f ca="1">IF(Proc[[#This Row],[DateClosed]]="",ABS(NETWORKDAYS(Proc[[#This Row],[DateOpened]],TODAY()))-1,ABS(NETWORKDAYS(Proc[[#This Row],[DateOpened]],Proc[[#This Row],[DateClosed]]))-1)</f>
        <v>1</v>
      </c>
      <c r="R2073" s="61" t="s">
        <v>1005</v>
      </c>
      <c r="S2073" s="65"/>
      <c r="T2073" s="153">
        <v>2072</v>
      </c>
    </row>
    <row r="2074" spans="1:20" hidden="1">
      <c r="A2074" s="64" t="s">
        <v>2507</v>
      </c>
      <c r="B2074" s="111" t="str">
        <f>IFERROR(VLOOKUP(Proc[[#This Row],[App]],Table2[],3,0),"open")</f>
        <v>ok</v>
      </c>
      <c r="C2074" s="64" t="s">
        <v>369</v>
      </c>
      <c r="D2074" s="152" t="s">
        <v>2667</v>
      </c>
      <c r="E2074" s="152" t="s">
        <v>2826</v>
      </c>
      <c r="F2074" s="152" t="s">
        <v>2826</v>
      </c>
      <c r="G2074" s="64" t="s">
        <v>400</v>
      </c>
      <c r="H2074" s="65" t="str">
        <f>IF(Proc[[#This Row],[type]]="LFF (MDG-F)",MID(Proc[[#This Row],[Obj]],13,10),"")</f>
        <v/>
      </c>
      <c r="I2074" s="152"/>
      <c r="J2074" s="65" t="b">
        <f>Proc[[#This Row],[Requested]]=Proc[[#This Row],[CurrentParent]]</f>
        <v>1</v>
      </c>
      <c r="K2074" s="107" t="str">
        <f>IF(Proc[[#This Row],[Author]]="Marcela Urrego",VLOOKUP(LEFT(Proc[[#This Row],[Requested]],1),Table3[#All],2,0),VLOOKUP(Proc[[#This Row],[Author]],Table4[],2,0))</f>
        <v>HC</v>
      </c>
      <c r="L2074" s="91" t="s">
        <v>1970</v>
      </c>
      <c r="M2074" s="61">
        <v>45807.678356481483</v>
      </c>
      <c r="N2074" s="62">
        <v>45810</v>
      </c>
      <c r="O2074" s="62">
        <v>45810</v>
      </c>
      <c r="P2074" s="61" t="str">
        <f ca="1">IF(Proc[[#This Row],[DaysAgeing]]&gt;5,"yep","on track")</f>
        <v>on track</v>
      </c>
      <c r="Q2074" s="2">
        <f ca="1">IF(Proc[[#This Row],[DateClosed]]="",ABS(NETWORKDAYS(Proc[[#This Row],[DateOpened]],TODAY()))-1,ABS(NETWORKDAYS(Proc[[#This Row],[DateOpened]],Proc[[#This Row],[DateClosed]]))-1)</f>
        <v>1</v>
      </c>
      <c r="R2074" s="61" t="s">
        <v>1005</v>
      </c>
      <c r="S2074" s="65"/>
      <c r="T2074" s="153">
        <v>2073</v>
      </c>
    </row>
    <row r="2075" spans="1:20" hidden="1">
      <c r="A2075" s="64" t="s">
        <v>2507</v>
      </c>
      <c r="B2075" s="111" t="str">
        <f>IFERROR(VLOOKUP(Proc[[#This Row],[App]],Table2[],3,0),"open")</f>
        <v>ok</v>
      </c>
      <c r="C2075" s="64" t="s">
        <v>369</v>
      </c>
      <c r="D2075" s="152" t="s">
        <v>2668</v>
      </c>
      <c r="E2075" s="152" t="s">
        <v>2826</v>
      </c>
      <c r="F2075" s="152" t="s">
        <v>2826</v>
      </c>
      <c r="G2075" s="64" t="s">
        <v>400</v>
      </c>
      <c r="H2075" s="65" t="str">
        <f>IF(Proc[[#This Row],[type]]="LFF (MDG-F)",MID(Proc[[#This Row],[Obj]],13,10),"")</f>
        <v/>
      </c>
      <c r="I2075" s="152"/>
      <c r="J2075" s="65" t="b">
        <f>Proc[[#This Row],[Requested]]=Proc[[#This Row],[CurrentParent]]</f>
        <v>1</v>
      </c>
      <c r="K2075" s="107" t="str">
        <f>IF(Proc[[#This Row],[Author]]="Marcela Urrego",VLOOKUP(LEFT(Proc[[#This Row],[Requested]],1),Table3[#All],2,0),VLOOKUP(Proc[[#This Row],[Author]],Table4[],2,0))</f>
        <v>HC</v>
      </c>
      <c r="L2075" s="91" t="s">
        <v>1970</v>
      </c>
      <c r="M2075" s="61">
        <v>45807.678356481483</v>
      </c>
      <c r="N2075" s="62">
        <v>45810</v>
      </c>
      <c r="O2075" s="62">
        <v>45810</v>
      </c>
      <c r="P2075" s="61" t="str">
        <f ca="1">IF(Proc[[#This Row],[DaysAgeing]]&gt;5,"yep","on track")</f>
        <v>on track</v>
      </c>
      <c r="Q2075" s="2">
        <f ca="1">IF(Proc[[#This Row],[DateClosed]]="",ABS(NETWORKDAYS(Proc[[#This Row],[DateOpened]],TODAY()))-1,ABS(NETWORKDAYS(Proc[[#This Row],[DateOpened]],Proc[[#This Row],[DateClosed]]))-1)</f>
        <v>1</v>
      </c>
      <c r="R2075" s="61" t="s">
        <v>1005</v>
      </c>
      <c r="S2075" s="65"/>
      <c r="T2075" s="153">
        <v>2074</v>
      </c>
    </row>
    <row r="2076" spans="1:20" hidden="1">
      <c r="A2076" s="64" t="s">
        <v>2507</v>
      </c>
      <c r="B2076" s="111" t="str">
        <f>IFERROR(VLOOKUP(Proc[[#This Row],[App]],Table2[],3,0),"open")</f>
        <v>ok</v>
      </c>
      <c r="C2076" s="64" t="s">
        <v>369</v>
      </c>
      <c r="D2076" s="152" t="s">
        <v>2669</v>
      </c>
      <c r="E2076" s="152" t="s">
        <v>2826</v>
      </c>
      <c r="F2076" s="152" t="s">
        <v>2826</v>
      </c>
      <c r="G2076" s="64" t="s">
        <v>400</v>
      </c>
      <c r="H2076" s="65" t="str">
        <f>IF(Proc[[#This Row],[type]]="LFF (MDG-F)",MID(Proc[[#This Row],[Obj]],13,10),"")</f>
        <v/>
      </c>
      <c r="I2076" s="152"/>
      <c r="J2076" s="65" t="b">
        <f>Proc[[#This Row],[Requested]]=Proc[[#This Row],[CurrentParent]]</f>
        <v>1</v>
      </c>
      <c r="K2076" s="107" t="str">
        <f>IF(Proc[[#This Row],[Author]]="Marcela Urrego",VLOOKUP(LEFT(Proc[[#This Row],[Requested]],1),Table3[#All],2,0),VLOOKUP(Proc[[#This Row],[Author]],Table4[],2,0))</f>
        <v>HC</v>
      </c>
      <c r="L2076" s="91" t="s">
        <v>1970</v>
      </c>
      <c r="M2076" s="61">
        <v>45807.678356481483</v>
      </c>
      <c r="N2076" s="62">
        <v>45810</v>
      </c>
      <c r="O2076" s="62">
        <v>45810</v>
      </c>
      <c r="P2076" s="61" t="str">
        <f ca="1">IF(Proc[[#This Row],[DaysAgeing]]&gt;5,"yep","on track")</f>
        <v>on track</v>
      </c>
      <c r="Q2076" s="2">
        <f ca="1">IF(Proc[[#This Row],[DateClosed]]="",ABS(NETWORKDAYS(Proc[[#This Row],[DateOpened]],TODAY()))-1,ABS(NETWORKDAYS(Proc[[#This Row],[DateOpened]],Proc[[#This Row],[DateClosed]]))-1)</f>
        <v>1</v>
      </c>
      <c r="R2076" s="61" t="s">
        <v>1005</v>
      </c>
      <c r="S2076" s="65"/>
      <c r="T2076" s="153">
        <v>2075</v>
      </c>
    </row>
    <row r="2077" spans="1:20" hidden="1">
      <c r="A2077" s="64" t="s">
        <v>2507</v>
      </c>
      <c r="B2077" s="111" t="str">
        <f>IFERROR(VLOOKUP(Proc[[#This Row],[App]],Table2[],3,0),"open")</f>
        <v>ok</v>
      </c>
      <c r="C2077" s="64" t="s">
        <v>369</v>
      </c>
      <c r="D2077" s="152" t="s">
        <v>2670</v>
      </c>
      <c r="E2077" s="152" t="s">
        <v>2826</v>
      </c>
      <c r="F2077" s="152" t="s">
        <v>2826</v>
      </c>
      <c r="G2077" s="64" t="s">
        <v>400</v>
      </c>
      <c r="H2077" s="65" t="str">
        <f>IF(Proc[[#This Row],[type]]="LFF (MDG-F)",MID(Proc[[#This Row],[Obj]],13,10),"")</f>
        <v/>
      </c>
      <c r="I2077" s="152"/>
      <c r="J2077" s="65" t="b">
        <f>Proc[[#This Row],[Requested]]=Proc[[#This Row],[CurrentParent]]</f>
        <v>1</v>
      </c>
      <c r="K2077" s="107" t="str">
        <f>IF(Proc[[#This Row],[Author]]="Marcela Urrego",VLOOKUP(LEFT(Proc[[#This Row],[Requested]],1),Table3[#All],2,0),VLOOKUP(Proc[[#This Row],[Author]],Table4[],2,0))</f>
        <v>HC</v>
      </c>
      <c r="L2077" s="91" t="s">
        <v>1970</v>
      </c>
      <c r="M2077" s="61">
        <v>45807.678356481483</v>
      </c>
      <c r="N2077" s="62">
        <v>45810</v>
      </c>
      <c r="O2077" s="62">
        <v>45810</v>
      </c>
      <c r="P2077" s="61" t="str">
        <f ca="1">IF(Proc[[#This Row],[DaysAgeing]]&gt;5,"yep","on track")</f>
        <v>on track</v>
      </c>
      <c r="Q2077" s="2">
        <f ca="1">IF(Proc[[#This Row],[DateClosed]]="",ABS(NETWORKDAYS(Proc[[#This Row],[DateOpened]],TODAY()))-1,ABS(NETWORKDAYS(Proc[[#This Row],[DateOpened]],Proc[[#This Row],[DateClosed]]))-1)</f>
        <v>1</v>
      </c>
      <c r="R2077" s="61" t="s">
        <v>1005</v>
      </c>
      <c r="S2077" s="65"/>
      <c r="T2077" s="153">
        <v>2076</v>
      </c>
    </row>
    <row r="2078" spans="1:20" hidden="1">
      <c r="A2078" s="64" t="s">
        <v>2507</v>
      </c>
      <c r="B2078" s="111" t="str">
        <f>IFERROR(VLOOKUP(Proc[[#This Row],[App]],Table2[],3,0),"open")</f>
        <v>ok</v>
      </c>
      <c r="C2078" s="64" t="s">
        <v>369</v>
      </c>
      <c r="D2078" s="152" t="s">
        <v>2671</v>
      </c>
      <c r="E2078" s="152" t="s">
        <v>2826</v>
      </c>
      <c r="F2078" s="152" t="s">
        <v>2826</v>
      </c>
      <c r="G2078" s="64" t="s">
        <v>400</v>
      </c>
      <c r="H2078" s="65" t="str">
        <f>IF(Proc[[#This Row],[type]]="LFF (MDG-F)",MID(Proc[[#This Row],[Obj]],13,10),"")</f>
        <v/>
      </c>
      <c r="I2078" s="152"/>
      <c r="J2078" s="65" t="b">
        <f>Proc[[#This Row],[Requested]]=Proc[[#This Row],[CurrentParent]]</f>
        <v>1</v>
      </c>
      <c r="K2078" s="107" t="str">
        <f>IF(Proc[[#This Row],[Author]]="Marcela Urrego",VLOOKUP(LEFT(Proc[[#This Row],[Requested]],1),Table3[#All],2,0),VLOOKUP(Proc[[#This Row],[Author]],Table4[],2,0))</f>
        <v>HC</v>
      </c>
      <c r="L2078" s="91" t="s">
        <v>1970</v>
      </c>
      <c r="M2078" s="61">
        <v>45807.678356481483</v>
      </c>
      <c r="N2078" s="62">
        <v>45810</v>
      </c>
      <c r="O2078" s="62">
        <v>45810</v>
      </c>
      <c r="P2078" s="61" t="str">
        <f ca="1">IF(Proc[[#This Row],[DaysAgeing]]&gt;5,"yep","on track")</f>
        <v>on track</v>
      </c>
      <c r="Q2078" s="2">
        <f ca="1">IF(Proc[[#This Row],[DateClosed]]="",ABS(NETWORKDAYS(Proc[[#This Row],[DateOpened]],TODAY()))-1,ABS(NETWORKDAYS(Proc[[#This Row],[DateOpened]],Proc[[#This Row],[DateClosed]]))-1)</f>
        <v>1</v>
      </c>
      <c r="R2078" s="61" t="s">
        <v>1005</v>
      </c>
      <c r="S2078" s="65"/>
      <c r="T2078" s="153">
        <v>2077</v>
      </c>
    </row>
    <row r="2079" spans="1:20" hidden="1">
      <c r="A2079" s="64" t="s">
        <v>2507</v>
      </c>
      <c r="B2079" s="111" t="str">
        <f>IFERROR(VLOOKUP(Proc[[#This Row],[App]],Table2[],3,0),"open")</f>
        <v>ok</v>
      </c>
      <c r="C2079" s="64" t="s">
        <v>369</v>
      </c>
      <c r="D2079" s="152" t="s">
        <v>2672</v>
      </c>
      <c r="E2079" s="152" t="s">
        <v>2826</v>
      </c>
      <c r="F2079" s="152" t="s">
        <v>2826</v>
      </c>
      <c r="G2079" s="64" t="s">
        <v>400</v>
      </c>
      <c r="H2079" s="65" t="str">
        <f>IF(Proc[[#This Row],[type]]="LFF (MDG-F)",MID(Proc[[#This Row],[Obj]],13,10),"")</f>
        <v/>
      </c>
      <c r="I2079" s="152"/>
      <c r="J2079" s="65" t="b">
        <f>Proc[[#This Row],[Requested]]=Proc[[#This Row],[CurrentParent]]</f>
        <v>1</v>
      </c>
      <c r="K2079" s="107" t="str">
        <f>IF(Proc[[#This Row],[Author]]="Marcela Urrego",VLOOKUP(LEFT(Proc[[#This Row],[Requested]],1),Table3[#All],2,0),VLOOKUP(Proc[[#This Row],[Author]],Table4[],2,0))</f>
        <v>HC</v>
      </c>
      <c r="L2079" s="91" t="s">
        <v>1970</v>
      </c>
      <c r="M2079" s="61">
        <v>45807.678356481483</v>
      </c>
      <c r="N2079" s="62">
        <v>45810</v>
      </c>
      <c r="O2079" s="62">
        <v>45810</v>
      </c>
      <c r="P2079" s="61" t="str">
        <f ca="1">IF(Proc[[#This Row],[DaysAgeing]]&gt;5,"yep","on track")</f>
        <v>on track</v>
      </c>
      <c r="Q2079" s="2">
        <f ca="1">IF(Proc[[#This Row],[DateClosed]]="",ABS(NETWORKDAYS(Proc[[#This Row],[DateOpened]],TODAY()))-1,ABS(NETWORKDAYS(Proc[[#This Row],[DateOpened]],Proc[[#This Row],[DateClosed]]))-1)</f>
        <v>1</v>
      </c>
      <c r="R2079" s="61" t="s">
        <v>1005</v>
      </c>
      <c r="S2079" s="65"/>
      <c r="T2079" s="153">
        <v>2078</v>
      </c>
    </row>
    <row r="2080" spans="1:20" hidden="1">
      <c r="A2080" s="64" t="s">
        <v>2507</v>
      </c>
      <c r="B2080" s="111" t="str">
        <f>IFERROR(VLOOKUP(Proc[[#This Row],[App]],Table2[],3,0),"open")</f>
        <v>ok</v>
      </c>
      <c r="C2080" s="64" t="s">
        <v>369</v>
      </c>
      <c r="D2080" s="152" t="s">
        <v>2673</v>
      </c>
      <c r="E2080" s="152" t="s">
        <v>2826</v>
      </c>
      <c r="F2080" s="152" t="s">
        <v>2826</v>
      </c>
      <c r="G2080" s="64" t="s">
        <v>400</v>
      </c>
      <c r="H2080" s="65" t="str">
        <f>IF(Proc[[#This Row],[type]]="LFF (MDG-F)",MID(Proc[[#This Row],[Obj]],13,10),"")</f>
        <v/>
      </c>
      <c r="I2080" s="152"/>
      <c r="J2080" s="65" t="b">
        <f>Proc[[#This Row],[Requested]]=Proc[[#This Row],[CurrentParent]]</f>
        <v>1</v>
      </c>
      <c r="K2080" s="107" t="str">
        <f>IF(Proc[[#This Row],[Author]]="Marcela Urrego",VLOOKUP(LEFT(Proc[[#This Row],[Requested]],1),Table3[#All],2,0),VLOOKUP(Proc[[#This Row],[Author]],Table4[],2,0))</f>
        <v>HC</v>
      </c>
      <c r="L2080" s="91" t="s">
        <v>1970</v>
      </c>
      <c r="M2080" s="61">
        <v>45807.678356481483</v>
      </c>
      <c r="N2080" s="62">
        <v>45810</v>
      </c>
      <c r="O2080" s="62">
        <v>45810</v>
      </c>
      <c r="P2080" s="61" t="str">
        <f ca="1">IF(Proc[[#This Row],[DaysAgeing]]&gt;5,"yep","on track")</f>
        <v>on track</v>
      </c>
      <c r="Q2080" s="2">
        <f ca="1">IF(Proc[[#This Row],[DateClosed]]="",ABS(NETWORKDAYS(Proc[[#This Row],[DateOpened]],TODAY()))-1,ABS(NETWORKDAYS(Proc[[#This Row],[DateOpened]],Proc[[#This Row],[DateClosed]]))-1)</f>
        <v>1</v>
      </c>
      <c r="R2080" s="61" t="s">
        <v>1005</v>
      </c>
      <c r="S2080" s="65"/>
      <c r="T2080" s="153">
        <v>2079</v>
      </c>
    </row>
    <row r="2081" spans="1:20" hidden="1">
      <c r="A2081" s="64" t="s">
        <v>2507</v>
      </c>
      <c r="B2081" s="111" t="str">
        <f>IFERROR(VLOOKUP(Proc[[#This Row],[App]],Table2[],3,0),"open")</f>
        <v>ok</v>
      </c>
      <c r="C2081" s="64" t="s">
        <v>369</v>
      </c>
      <c r="D2081" s="152" t="s">
        <v>2674</v>
      </c>
      <c r="E2081" s="152" t="s">
        <v>2826</v>
      </c>
      <c r="F2081" s="152" t="s">
        <v>2826</v>
      </c>
      <c r="G2081" s="64" t="s">
        <v>400</v>
      </c>
      <c r="H2081" s="65" t="str">
        <f>IF(Proc[[#This Row],[type]]="LFF (MDG-F)",MID(Proc[[#This Row],[Obj]],13,10),"")</f>
        <v/>
      </c>
      <c r="I2081" s="152"/>
      <c r="J2081" s="65" t="b">
        <f>Proc[[#This Row],[Requested]]=Proc[[#This Row],[CurrentParent]]</f>
        <v>1</v>
      </c>
      <c r="K2081" s="107" t="str">
        <f>IF(Proc[[#This Row],[Author]]="Marcela Urrego",VLOOKUP(LEFT(Proc[[#This Row],[Requested]],1),Table3[#All],2,0),VLOOKUP(Proc[[#This Row],[Author]],Table4[],2,0))</f>
        <v>HC</v>
      </c>
      <c r="L2081" s="91" t="s">
        <v>1970</v>
      </c>
      <c r="M2081" s="61">
        <v>45807.678356481483</v>
      </c>
      <c r="N2081" s="62">
        <v>45810</v>
      </c>
      <c r="O2081" s="62">
        <v>45810</v>
      </c>
      <c r="P2081" s="61" t="str">
        <f ca="1">IF(Proc[[#This Row],[DaysAgeing]]&gt;5,"yep","on track")</f>
        <v>on track</v>
      </c>
      <c r="Q2081" s="2">
        <f ca="1">IF(Proc[[#This Row],[DateClosed]]="",ABS(NETWORKDAYS(Proc[[#This Row],[DateOpened]],TODAY()))-1,ABS(NETWORKDAYS(Proc[[#This Row],[DateOpened]],Proc[[#This Row],[DateClosed]]))-1)</f>
        <v>1</v>
      </c>
      <c r="R2081" s="61" t="s">
        <v>1005</v>
      </c>
      <c r="S2081" s="65"/>
      <c r="T2081" s="153">
        <v>2080</v>
      </c>
    </row>
    <row r="2082" spans="1:20" hidden="1">
      <c r="A2082" s="64" t="s">
        <v>2507</v>
      </c>
      <c r="B2082" s="111" t="str">
        <f>IFERROR(VLOOKUP(Proc[[#This Row],[App]],Table2[],3,0),"open")</f>
        <v>ok</v>
      </c>
      <c r="C2082" s="64" t="s">
        <v>369</v>
      </c>
      <c r="D2082" s="152" t="s">
        <v>2675</v>
      </c>
      <c r="E2082" s="152" t="s">
        <v>2826</v>
      </c>
      <c r="F2082" s="152" t="s">
        <v>2826</v>
      </c>
      <c r="G2082" s="64" t="s">
        <v>400</v>
      </c>
      <c r="H2082" s="65" t="str">
        <f>IF(Proc[[#This Row],[type]]="LFF (MDG-F)",MID(Proc[[#This Row],[Obj]],13,10),"")</f>
        <v/>
      </c>
      <c r="I2082" s="152"/>
      <c r="J2082" s="65" t="b">
        <f>Proc[[#This Row],[Requested]]=Proc[[#This Row],[CurrentParent]]</f>
        <v>1</v>
      </c>
      <c r="K2082" s="107" t="str">
        <f>IF(Proc[[#This Row],[Author]]="Marcela Urrego",VLOOKUP(LEFT(Proc[[#This Row],[Requested]],1),Table3[#All],2,0),VLOOKUP(Proc[[#This Row],[Author]],Table4[],2,0))</f>
        <v>HC</v>
      </c>
      <c r="L2082" s="91" t="s">
        <v>1970</v>
      </c>
      <c r="M2082" s="61">
        <v>45807.678356481483</v>
      </c>
      <c r="N2082" s="62">
        <v>45810</v>
      </c>
      <c r="O2082" s="62">
        <v>45810</v>
      </c>
      <c r="P2082" s="61" t="str">
        <f ca="1">IF(Proc[[#This Row],[DaysAgeing]]&gt;5,"yep","on track")</f>
        <v>on track</v>
      </c>
      <c r="Q2082" s="2">
        <f ca="1">IF(Proc[[#This Row],[DateClosed]]="",ABS(NETWORKDAYS(Proc[[#This Row],[DateOpened]],TODAY()))-1,ABS(NETWORKDAYS(Proc[[#This Row],[DateOpened]],Proc[[#This Row],[DateClosed]]))-1)</f>
        <v>1</v>
      </c>
      <c r="R2082" s="61" t="s">
        <v>1005</v>
      </c>
      <c r="S2082" s="65"/>
      <c r="T2082" s="153">
        <v>2081</v>
      </c>
    </row>
    <row r="2083" spans="1:20" hidden="1">
      <c r="A2083" s="64" t="s">
        <v>2507</v>
      </c>
      <c r="B2083" s="111" t="str">
        <f>IFERROR(VLOOKUP(Proc[[#This Row],[App]],Table2[],3,0),"open")</f>
        <v>ok</v>
      </c>
      <c r="C2083" s="64" t="s">
        <v>369</v>
      </c>
      <c r="D2083" s="152" t="s">
        <v>2676</v>
      </c>
      <c r="E2083" s="152" t="s">
        <v>2826</v>
      </c>
      <c r="F2083" s="152" t="s">
        <v>2826</v>
      </c>
      <c r="G2083" s="64" t="s">
        <v>400</v>
      </c>
      <c r="H2083" s="65" t="str">
        <f>IF(Proc[[#This Row],[type]]="LFF (MDG-F)",MID(Proc[[#This Row],[Obj]],13,10),"")</f>
        <v/>
      </c>
      <c r="I2083" s="152"/>
      <c r="J2083" s="65" t="b">
        <f>Proc[[#This Row],[Requested]]=Proc[[#This Row],[CurrentParent]]</f>
        <v>1</v>
      </c>
      <c r="K2083" s="107" t="str">
        <f>IF(Proc[[#This Row],[Author]]="Marcela Urrego",VLOOKUP(LEFT(Proc[[#This Row],[Requested]],1),Table3[#All],2,0),VLOOKUP(Proc[[#This Row],[Author]],Table4[],2,0))</f>
        <v>HC</v>
      </c>
      <c r="L2083" s="91" t="s">
        <v>1970</v>
      </c>
      <c r="M2083" s="61">
        <v>45807.678356481483</v>
      </c>
      <c r="N2083" s="62">
        <v>45810</v>
      </c>
      <c r="O2083" s="62">
        <v>45810</v>
      </c>
      <c r="P2083" s="61" t="str">
        <f ca="1">IF(Proc[[#This Row],[DaysAgeing]]&gt;5,"yep","on track")</f>
        <v>on track</v>
      </c>
      <c r="Q2083" s="2">
        <f ca="1">IF(Proc[[#This Row],[DateClosed]]="",ABS(NETWORKDAYS(Proc[[#This Row],[DateOpened]],TODAY()))-1,ABS(NETWORKDAYS(Proc[[#This Row],[DateOpened]],Proc[[#This Row],[DateClosed]]))-1)</f>
        <v>1</v>
      </c>
      <c r="R2083" s="61" t="s">
        <v>1005</v>
      </c>
      <c r="S2083" s="65"/>
      <c r="T2083" s="153">
        <v>2082</v>
      </c>
    </row>
    <row r="2084" spans="1:20" hidden="1">
      <c r="A2084" s="64" t="s">
        <v>2507</v>
      </c>
      <c r="B2084" s="111" t="str">
        <f>IFERROR(VLOOKUP(Proc[[#This Row],[App]],Table2[],3,0),"open")</f>
        <v>ok</v>
      </c>
      <c r="C2084" s="64" t="s">
        <v>369</v>
      </c>
      <c r="D2084" s="152" t="s">
        <v>2677</v>
      </c>
      <c r="E2084" s="152" t="s">
        <v>2826</v>
      </c>
      <c r="F2084" s="152" t="s">
        <v>2826</v>
      </c>
      <c r="G2084" s="64" t="s">
        <v>400</v>
      </c>
      <c r="H2084" s="65" t="str">
        <f>IF(Proc[[#This Row],[type]]="LFF (MDG-F)",MID(Proc[[#This Row],[Obj]],13,10),"")</f>
        <v/>
      </c>
      <c r="I2084" s="152"/>
      <c r="J2084" s="65" t="b">
        <f>Proc[[#This Row],[Requested]]=Proc[[#This Row],[CurrentParent]]</f>
        <v>1</v>
      </c>
      <c r="K2084" s="107" t="str">
        <f>IF(Proc[[#This Row],[Author]]="Marcela Urrego",VLOOKUP(LEFT(Proc[[#This Row],[Requested]],1),Table3[#All],2,0),VLOOKUP(Proc[[#This Row],[Author]],Table4[],2,0))</f>
        <v>HC</v>
      </c>
      <c r="L2084" s="91" t="s">
        <v>1970</v>
      </c>
      <c r="M2084" s="61">
        <v>45807.678356481483</v>
      </c>
      <c r="N2084" s="62">
        <v>45810</v>
      </c>
      <c r="O2084" s="62">
        <v>45810</v>
      </c>
      <c r="P2084" s="61" t="str">
        <f ca="1">IF(Proc[[#This Row],[DaysAgeing]]&gt;5,"yep","on track")</f>
        <v>on track</v>
      </c>
      <c r="Q2084" s="2">
        <f ca="1">IF(Proc[[#This Row],[DateClosed]]="",ABS(NETWORKDAYS(Proc[[#This Row],[DateOpened]],TODAY()))-1,ABS(NETWORKDAYS(Proc[[#This Row],[DateOpened]],Proc[[#This Row],[DateClosed]]))-1)</f>
        <v>1</v>
      </c>
      <c r="R2084" s="61" t="s">
        <v>1005</v>
      </c>
      <c r="S2084" s="65"/>
      <c r="T2084" s="153">
        <v>2083</v>
      </c>
    </row>
    <row r="2085" spans="1:20" hidden="1">
      <c r="A2085" s="64" t="s">
        <v>2507</v>
      </c>
      <c r="B2085" s="111" t="str">
        <f>IFERROR(VLOOKUP(Proc[[#This Row],[App]],Table2[],3,0),"open")</f>
        <v>ok</v>
      </c>
      <c r="C2085" s="64" t="s">
        <v>369</v>
      </c>
      <c r="D2085" s="152" t="s">
        <v>2678</v>
      </c>
      <c r="E2085" s="152" t="s">
        <v>2826</v>
      </c>
      <c r="F2085" s="152" t="s">
        <v>2826</v>
      </c>
      <c r="G2085" s="64" t="s">
        <v>400</v>
      </c>
      <c r="H2085" s="65" t="str">
        <f>IF(Proc[[#This Row],[type]]="LFF (MDG-F)",MID(Proc[[#This Row],[Obj]],13,10),"")</f>
        <v/>
      </c>
      <c r="I2085" s="152"/>
      <c r="J2085" s="65" t="b">
        <f>Proc[[#This Row],[Requested]]=Proc[[#This Row],[CurrentParent]]</f>
        <v>1</v>
      </c>
      <c r="K2085" s="107" t="str">
        <f>IF(Proc[[#This Row],[Author]]="Marcela Urrego",VLOOKUP(LEFT(Proc[[#This Row],[Requested]],1),Table3[#All],2,0),VLOOKUP(Proc[[#This Row],[Author]],Table4[],2,0))</f>
        <v>HC</v>
      </c>
      <c r="L2085" s="91" t="s">
        <v>1970</v>
      </c>
      <c r="M2085" s="61">
        <v>45807.678356481483</v>
      </c>
      <c r="N2085" s="62">
        <v>45810</v>
      </c>
      <c r="O2085" s="62">
        <v>45810</v>
      </c>
      <c r="P2085" s="61" t="str">
        <f ca="1">IF(Proc[[#This Row],[DaysAgeing]]&gt;5,"yep","on track")</f>
        <v>on track</v>
      </c>
      <c r="Q2085" s="2">
        <f ca="1">IF(Proc[[#This Row],[DateClosed]]="",ABS(NETWORKDAYS(Proc[[#This Row],[DateOpened]],TODAY()))-1,ABS(NETWORKDAYS(Proc[[#This Row],[DateOpened]],Proc[[#This Row],[DateClosed]]))-1)</f>
        <v>1</v>
      </c>
      <c r="R2085" s="61" t="s">
        <v>1005</v>
      </c>
      <c r="S2085" s="65"/>
      <c r="T2085" s="153">
        <v>2084</v>
      </c>
    </row>
    <row r="2086" spans="1:20" hidden="1">
      <c r="A2086" s="64" t="s">
        <v>2507</v>
      </c>
      <c r="B2086" s="111" t="str">
        <f>IFERROR(VLOOKUP(Proc[[#This Row],[App]],Table2[],3,0),"open")</f>
        <v>ok</v>
      </c>
      <c r="C2086" s="64" t="s">
        <v>369</v>
      </c>
      <c r="D2086" s="152" t="s">
        <v>2679</v>
      </c>
      <c r="E2086" s="152" t="s">
        <v>2826</v>
      </c>
      <c r="F2086" s="152" t="s">
        <v>2826</v>
      </c>
      <c r="G2086" s="64" t="s">
        <v>400</v>
      </c>
      <c r="H2086" s="65" t="str">
        <f>IF(Proc[[#This Row],[type]]="LFF (MDG-F)",MID(Proc[[#This Row],[Obj]],13,10),"")</f>
        <v/>
      </c>
      <c r="I2086" s="152"/>
      <c r="J2086" s="65" t="b">
        <f>Proc[[#This Row],[Requested]]=Proc[[#This Row],[CurrentParent]]</f>
        <v>1</v>
      </c>
      <c r="K2086" s="107" t="str">
        <f>IF(Proc[[#This Row],[Author]]="Marcela Urrego",VLOOKUP(LEFT(Proc[[#This Row],[Requested]],1),Table3[#All],2,0),VLOOKUP(Proc[[#This Row],[Author]],Table4[],2,0))</f>
        <v>HC</v>
      </c>
      <c r="L2086" s="91" t="s">
        <v>1970</v>
      </c>
      <c r="M2086" s="61">
        <v>45807.678356481483</v>
      </c>
      <c r="N2086" s="62">
        <v>45810</v>
      </c>
      <c r="O2086" s="62">
        <v>45810</v>
      </c>
      <c r="P2086" s="61" t="str">
        <f ca="1">IF(Proc[[#This Row],[DaysAgeing]]&gt;5,"yep","on track")</f>
        <v>on track</v>
      </c>
      <c r="Q2086" s="2">
        <f ca="1">IF(Proc[[#This Row],[DateClosed]]="",ABS(NETWORKDAYS(Proc[[#This Row],[DateOpened]],TODAY()))-1,ABS(NETWORKDAYS(Proc[[#This Row],[DateOpened]],Proc[[#This Row],[DateClosed]]))-1)</f>
        <v>1</v>
      </c>
      <c r="R2086" s="61" t="s">
        <v>1005</v>
      </c>
      <c r="S2086" s="65"/>
      <c r="T2086" s="153">
        <v>2085</v>
      </c>
    </row>
    <row r="2087" spans="1:20" hidden="1">
      <c r="A2087" s="64" t="s">
        <v>2507</v>
      </c>
      <c r="B2087" s="111" t="str">
        <f>IFERROR(VLOOKUP(Proc[[#This Row],[App]],Table2[],3,0),"open")</f>
        <v>ok</v>
      </c>
      <c r="C2087" s="64" t="s">
        <v>369</v>
      </c>
      <c r="D2087" s="152" t="s">
        <v>2680</v>
      </c>
      <c r="E2087" s="152" t="s">
        <v>2826</v>
      </c>
      <c r="F2087" s="152" t="s">
        <v>2826</v>
      </c>
      <c r="G2087" s="64" t="s">
        <v>400</v>
      </c>
      <c r="H2087" s="65" t="str">
        <f>IF(Proc[[#This Row],[type]]="LFF (MDG-F)",MID(Proc[[#This Row],[Obj]],13,10),"")</f>
        <v/>
      </c>
      <c r="I2087" s="152"/>
      <c r="J2087" s="65" t="b">
        <f>Proc[[#This Row],[Requested]]=Proc[[#This Row],[CurrentParent]]</f>
        <v>1</v>
      </c>
      <c r="K2087" s="107" t="str">
        <f>IF(Proc[[#This Row],[Author]]="Marcela Urrego",VLOOKUP(LEFT(Proc[[#This Row],[Requested]],1),Table3[#All],2,0),VLOOKUP(Proc[[#This Row],[Author]],Table4[],2,0))</f>
        <v>HC</v>
      </c>
      <c r="L2087" s="91" t="s">
        <v>1970</v>
      </c>
      <c r="M2087" s="61">
        <v>45807.678356481483</v>
      </c>
      <c r="N2087" s="62">
        <v>45810</v>
      </c>
      <c r="O2087" s="62">
        <v>45810</v>
      </c>
      <c r="P2087" s="61" t="str">
        <f ca="1">IF(Proc[[#This Row],[DaysAgeing]]&gt;5,"yep","on track")</f>
        <v>on track</v>
      </c>
      <c r="Q2087" s="2">
        <f ca="1">IF(Proc[[#This Row],[DateClosed]]="",ABS(NETWORKDAYS(Proc[[#This Row],[DateOpened]],TODAY()))-1,ABS(NETWORKDAYS(Proc[[#This Row],[DateOpened]],Proc[[#This Row],[DateClosed]]))-1)</f>
        <v>1</v>
      </c>
      <c r="R2087" s="61" t="s">
        <v>1005</v>
      </c>
      <c r="S2087" s="65"/>
      <c r="T2087" s="153">
        <v>2086</v>
      </c>
    </row>
    <row r="2088" spans="1:20" hidden="1">
      <c r="A2088" s="64" t="s">
        <v>2507</v>
      </c>
      <c r="B2088" s="111" t="str">
        <f>IFERROR(VLOOKUP(Proc[[#This Row],[App]],Table2[],3,0),"open")</f>
        <v>ok</v>
      </c>
      <c r="C2088" s="64" t="s">
        <v>369</v>
      </c>
      <c r="D2088" s="152" t="s">
        <v>2681</v>
      </c>
      <c r="E2088" s="152" t="s">
        <v>2826</v>
      </c>
      <c r="F2088" s="152" t="s">
        <v>2826</v>
      </c>
      <c r="G2088" s="64" t="s">
        <v>400</v>
      </c>
      <c r="H2088" s="65" t="str">
        <f>IF(Proc[[#This Row],[type]]="LFF (MDG-F)",MID(Proc[[#This Row],[Obj]],13,10),"")</f>
        <v/>
      </c>
      <c r="I2088" s="152"/>
      <c r="J2088" s="65" t="b">
        <f>Proc[[#This Row],[Requested]]=Proc[[#This Row],[CurrentParent]]</f>
        <v>1</v>
      </c>
      <c r="K2088" s="107" t="str">
        <f>IF(Proc[[#This Row],[Author]]="Marcela Urrego",VLOOKUP(LEFT(Proc[[#This Row],[Requested]],1),Table3[#All],2,0),VLOOKUP(Proc[[#This Row],[Author]],Table4[],2,0))</f>
        <v>HC</v>
      </c>
      <c r="L2088" s="91" t="s">
        <v>1970</v>
      </c>
      <c r="M2088" s="61">
        <v>45807.678356481483</v>
      </c>
      <c r="N2088" s="62">
        <v>45810</v>
      </c>
      <c r="O2088" s="62">
        <v>45810</v>
      </c>
      <c r="P2088" s="61" t="str">
        <f ca="1">IF(Proc[[#This Row],[DaysAgeing]]&gt;5,"yep","on track")</f>
        <v>on track</v>
      </c>
      <c r="Q2088" s="2">
        <f ca="1">IF(Proc[[#This Row],[DateClosed]]="",ABS(NETWORKDAYS(Proc[[#This Row],[DateOpened]],TODAY()))-1,ABS(NETWORKDAYS(Proc[[#This Row],[DateOpened]],Proc[[#This Row],[DateClosed]]))-1)</f>
        <v>1</v>
      </c>
      <c r="R2088" s="61" t="s">
        <v>1005</v>
      </c>
      <c r="S2088" s="65"/>
      <c r="T2088" s="153">
        <v>2087</v>
      </c>
    </row>
    <row r="2089" spans="1:20" hidden="1">
      <c r="A2089" s="64" t="s">
        <v>2507</v>
      </c>
      <c r="B2089" s="111" t="str">
        <f>IFERROR(VLOOKUP(Proc[[#This Row],[App]],Table2[],3,0),"open")</f>
        <v>ok</v>
      </c>
      <c r="C2089" s="64" t="s">
        <v>369</v>
      </c>
      <c r="D2089" s="152" t="s">
        <v>2682</v>
      </c>
      <c r="E2089" s="152" t="s">
        <v>2826</v>
      </c>
      <c r="F2089" s="152" t="s">
        <v>2826</v>
      </c>
      <c r="G2089" s="64" t="s">
        <v>400</v>
      </c>
      <c r="H2089" s="65" t="str">
        <f>IF(Proc[[#This Row],[type]]="LFF (MDG-F)",MID(Proc[[#This Row],[Obj]],13,10),"")</f>
        <v/>
      </c>
      <c r="I2089" s="152"/>
      <c r="J2089" s="65" t="b">
        <f>Proc[[#This Row],[Requested]]=Proc[[#This Row],[CurrentParent]]</f>
        <v>1</v>
      </c>
      <c r="K2089" s="107" t="str">
        <f>IF(Proc[[#This Row],[Author]]="Marcela Urrego",VLOOKUP(LEFT(Proc[[#This Row],[Requested]],1),Table3[#All],2,0),VLOOKUP(Proc[[#This Row],[Author]],Table4[],2,0))</f>
        <v>HC</v>
      </c>
      <c r="L2089" s="91" t="s">
        <v>1970</v>
      </c>
      <c r="M2089" s="61">
        <v>45807.678356481483</v>
      </c>
      <c r="N2089" s="62">
        <v>45810</v>
      </c>
      <c r="O2089" s="62">
        <v>45810</v>
      </c>
      <c r="P2089" s="61" t="str">
        <f ca="1">IF(Proc[[#This Row],[DaysAgeing]]&gt;5,"yep","on track")</f>
        <v>on track</v>
      </c>
      <c r="Q2089" s="2">
        <f ca="1">IF(Proc[[#This Row],[DateClosed]]="",ABS(NETWORKDAYS(Proc[[#This Row],[DateOpened]],TODAY()))-1,ABS(NETWORKDAYS(Proc[[#This Row],[DateOpened]],Proc[[#This Row],[DateClosed]]))-1)</f>
        <v>1</v>
      </c>
      <c r="R2089" s="61" t="s">
        <v>1005</v>
      </c>
      <c r="S2089" s="65"/>
      <c r="T2089" s="153">
        <v>2088</v>
      </c>
    </row>
    <row r="2090" spans="1:20" hidden="1">
      <c r="A2090" s="64" t="s">
        <v>2507</v>
      </c>
      <c r="B2090" s="111" t="str">
        <f>IFERROR(VLOOKUP(Proc[[#This Row],[App]],Table2[],3,0),"open")</f>
        <v>ok</v>
      </c>
      <c r="C2090" s="64" t="s">
        <v>369</v>
      </c>
      <c r="D2090" s="152" t="s">
        <v>2683</v>
      </c>
      <c r="E2090" s="152" t="s">
        <v>2826</v>
      </c>
      <c r="F2090" s="152" t="s">
        <v>2826</v>
      </c>
      <c r="G2090" s="64" t="s">
        <v>400</v>
      </c>
      <c r="H2090" s="65" t="str">
        <f>IF(Proc[[#This Row],[type]]="LFF (MDG-F)",MID(Proc[[#This Row],[Obj]],13,10),"")</f>
        <v/>
      </c>
      <c r="I2090" s="152"/>
      <c r="J2090" s="65" t="b">
        <f>Proc[[#This Row],[Requested]]=Proc[[#This Row],[CurrentParent]]</f>
        <v>1</v>
      </c>
      <c r="K2090" s="107" t="str">
        <f>IF(Proc[[#This Row],[Author]]="Marcela Urrego",VLOOKUP(LEFT(Proc[[#This Row],[Requested]],1),Table3[#All],2,0),VLOOKUP(Proc[[#This Row],[Author]],Table4[],2,0))</f>
        <v>HC</v>
      </c>
      <c r="L2090" s="91" t="s">
        <v>1970</v>
      </c>
      <c r="M2090" s="61">
        <v>45807.678356481483</v>
      </c>
      <c r="N2090" s="62">
        <v>45810</v>
      </c>
      <c r="O2090" s="62">
        <v>45810</v>
      </c>
      <c r="P2090" s="61" t="str">
        <f ca="1">IF(Proc[[#This Row],[DaysAgeing]]&gt;5,"yep","on track")</f>
        <v>on track</v>
      </c>
      <c r="Q2090" s="2">
        <f ca="1">IF(Proc[[#This Row],[DateClosed]]="",ABS(NETWORKDAYS(Proc[[#This Row],[DateOpened]],TODAY()))-1,ABS(NETWORKDAYS(Proc[[#This Row],[DateOpened]],Proc[[#This Row],[DateClosed]]))-1)</f>
        <v>1</v>
      </c>
      <c r="R2090" s="61" t="s">
        <v>1005</v>
      </c>
      <c r="S2090" s="65"/>
      <c r="T2090" s="153">
        <v>2089</v>
      </c>
    </row>
    <row r="2091" spans="1:20" hidden="1">
      <c r="A2091" s="64" t="s">
        <v>2507</v>
      </c>
      <c r="B2091" s="111" t="str">
        <f>IFERROR(VLOOKUP(Proc[[#This Row],[App]],Table2[],3,0),"open")</f>
        <v>ok</v>
      </c>
      <c r="C2091" s="64" t="s">
        <v>369</v>
      </c>
      <c r="D2091" s="152" t="s">
        <v>2684</v>
      </c>
      <c r="E2091" s="152" t="s">
        <v>2826</v>
      </c>
      <c r="F2091" s="152" t="s">
        <v>2826</v>
      </c>
      <c r="G2091" s="64" t="s">
        <v>400</v>
      </c>
      <c r="H2091" s="65" t="str">
        <f>IF(Proc[[#This Row],[type]]="LFF (MDG-F)",MID(Proc[[#This Row],[Obj]],13,10),"")</f>
        <v/>
      </c>
      <c r="I2091" s="152"/>
      <c r="J2091" s="65" t="b">
        <f>Proc[[#This Row],[Requested]]=Proc[[#This Row],[CurrentParent]]</f>
        <v>1</v>
      </c>
      <c r="K2091" s="107" t="str">
        <f>IF(Proc[[#This Row],[Author]]="Marcela Urrego",VLOOKUP(LEFT(Proc[[#This Row],[Requested]],1),Table3[#All],2,0),VLOOKUP(Proc[[#This Row],[Author]],Table4[],2,0))</f>
        <v>HC</v>
      </c>
      <c r="L2091" s="91" t="s">
        <v>1970</v>
      </c>
      <c r="M2091" s="61">
        <v>45807.678356481483</v>
      </c>
      <c r="N2091" s="62">
        <v>45810</v>
      </c>
      <c r="O2091" s="62">
        <v>45810</v>
      </c>
      <c r="P2091" s="61" t="str">
        <f ca="1">IF(Proc[[#This Row],[DaysAgeing]]&gt;5,"yep","on track")</f>
        <v>on track</v>
      </c>
      <c r="Q2091" s="2">
        <f ca="1">IF(Proc[[#This Row],[DateClosed]]="",ABS(NETWORKDAYS(Proc[[#This Row],[DateOpened]],TODAY()))-1,ABS(NETWORKDAYS(Proc[[#This Row],[DateOpened]],Proc[[#This Row],[DateClosed]]))-1)</f>
        <v>1</v>
      </c>
      <c r="R2091" s="61" t="s">
        <v>1005</v>
      </c>
      <c r="S2091" s="65"/>
      <c r="T2091" s="153">
        <v>2090</v>
      </c>
    </row>
    <row r="2092" spans="1:20" hidden="1">
      <c r="A2092" s="64" t="s">
        <v>2507</v>
      </c>
      <c r="B2092" s="111" t="str">
        <f>IFERROR(VLOOKUP(Proc[[#This Row],[App]],Table2[],3,0),"open")</f>
        <v>ok</v>
      </c>
      <c r="C2092" s="64" t="s">
        <v>369</v>
      </c>
      <c r="D2092" s="152" t="s">
        <v>2685</v>
      </c>
      <c r="E2092" s="152" t="s">
        <v>2826</v>
      </c>
      <c r="F2092" s="152" t="s">
        <v>2826</v>
      </c>
      <c r="G2092" s="64" t="s">
        <v>400</v>
      </c>
      <c r="H2092" s="65" t="str">
        <f>IF(Proc[[#This Row],[type]]="LFF (MDG-F)",MID(Proc[[#This Row],[Obj]],13,10),"")</f>
        <v/>
      </c>
      <c r="I2092" s="152"/>
      <c r="J2092" s="65" t="b">
        <f>Proc[[#This Row],[Requested]]=Proc[[#This Row],[CurrentParent]]</f>
        <v>1</v>
      </c>
      <c r="K2092" s="107" t="str">
        <f>IF(Proc[[#This Row],[Author]]="Marcela Urrego",VLOOKUP(LEFT(Proc[[#This Row],[Requested]],1),Table3[#All],2,0),VLOOKUP(Proc[[#This Row],[Author]],Table4[],2,0))</f>
        <v>HC</v>
      </c>
      <c r="L2092" s="91" t="s">
        <v>1970</v>
      </c>
      <c r="M2092" s="61">
        <v>45807.678356481483</v>
      </c>
      <c r="N2092" s="62">
        <v>45810</v>
      </c>
      <c r="O2092" s="62">
        <v>45810</v>
      </c>
      <c r="P2092" s="61" t="str">
        <f ca="1">IF(Proc[[#This Row],[DaysAgeing]]&gt;5,"yep","on track")</f>
        <v>on track</v>
      </c>
      <c r="Q2092" s="2">
        <f ca="1">IF(Proc[[#This Row],[DateClosed]]="",ABS(NETWORKDAYS(Proc[[#This Row],[DateOpened]],TODAY()))-1,ABS(NETWORKDAYS(Proc[[#This Row],[DateOpened]],Proc[[#This Row],[DateClosed]]))-1)</f>
        <v>1</v>
      </c>
      <c r="R2092" s="61" t="s">
        <v>1005</v>
      </c>
      <c r="S2092" s="65"/>
      <c r="T2092" s="153">
        <v>2091</v>
      </c>
    </row>
    <row r="2093" spans="1:20" hidden="1">
      <c r="A2093" s="64" t="s">
        <v>2507</v>
      </c>
      <c r="B2093" s="111" t="str">
        <f>IFERROR(VLOOKUP(Proc[[#This Row],[App]],Table2[],3,0),"open")</f>
        <v>ok</v>
      </c>
      <c r="C2093" s="64" t="s">
        <v>369</v>
      </c>
      <c r="D2093" s="152" t="s">
        <v>2686</v>
      </c>
      <c r="E2093" s="152" t="s">
        <v>2826</v>
      </c>
      <c r="F2093" s="152" t="s">
        <v>2826</v>
      </c>
      <c r="G2093" s="64" t="s">
        <v>400</v>
      </c>
      <c r="H2093" s="65" t="str">
        <f>IF(Proc[[#This Row],[type]]="LFF (MDG-F)",MID(Proc[[#This Row],[Obj]],13,10),"")</f>
        <v/>
      </c>
      <c r="I2093" s="152"/>
      <c r="J2093" s="65" t="b">
        <f>Proc[[#This Row],[Requested]]=Proc[[#This Row],[CurrentParent]]</f>
        <v>1</v>
      </c>
      <c r="K2093" s="107" t="str">
        <f>IF(Proc[[#This Row],[Author]]="Marcela Urrego",VLOOKUP(LEFT(Proc[[#This Row],[Requested]],1),Table3[#All],2,0),VLOOKUP(Proc[[#This Row],[Author]],Table4[],2,0))</f>
        <v>HC</v>
      </c>
      <c r="L2093" s="91" t="s">
        <v>1970</v>
      </c>
      <c r="M2093" s="61">
        <v>45807.678356481483</v>
      </c>
      <c r="N2093" s="62">
        <v>45810</v>
      </c>
      <c r="O2093" s="62">
        <v>45810</v>
      </c>
      <c r="P2093" s="61" t="str">
        <f ca="1">IF(Proc[[#This Row],[DaysAgeing]]&gt;5,"yep","on track")</f>
        <v>on track</v>
      </c>
      <c r="Q2093" s="2">
        <f ca="1">IF(Proc[[#This Row],[DateClosed]]="",ABS(NETWORKDAYS(Proc[[#This Row],[DateOpened]],TODAY()))-1,ABS(NETWORKDAYS(Proc[[#This Row],[DateOpened]],Proc[[#This Row],[DateClosed]]))-1)</f>
        <v>1</v>
      </c>
      <c r="R2093" s="61" t="s">
        <v>1005</v>
      </c>
      <c r="S2093" s="65"/>
      <c r="T2093" s="153">
        <v>2092</v>
      </c>
    </row>
    <row r="2094" spans="1:20" hidden="1">
      <c r="A2094" s="64" t="s">
        <v>2507</v>
      </c>
      <c r="B2094" s="111" t="str">
        <f>IFERROR(VLOOKUP(Proc[[#This Row],[App]],Table2[],3,0),"open")</f>
        <v>ok</v>
      </c>
      <c r="C2094" s="64" t="s">
        <v>369</v>
      </c>
      <c r="D2094" s="152" t="s">
        <v>2687</v>
      </c>
      <c r="E2094" s="152" t="s">
        <v>2826</v>
      </c>
      <c r="F2094" s="152" t="s">
        <v>2826</v>
      </c>
      <c r="G2094" s="64" t="s">
        <v>400</v>
      </c>
      <c r="H2094" s="65" t="str">
        <f>IF(Proc[[#This Row],[type]]="LFF (MDG-F)",MID(Proc[[#This Row],[Obj]],13,10),"")</f>
        <v/>
      </c>
      <c r="I2094" s="152"/>
      <c r="J2094" s="65" t="b">
        <f>Proc[[#This Row],[Requested]]=Proc[[#This Row],[CurrentParent]]</f>
        <v>1</v>
      </c>
      <c r="K2094" s="107" t="str">
        <f>IF(Proc[[#This Row],[Author]]="Marcela Urrego",VLOOKUP(LEFT(Proc[[#This Row],[Requested]],1),Table3[#All],2,0),VLOOKUP(Proc[[#This Row],[Author]],Table4[],2,0))</f>
        <v>HC</v>
      </c>
      <c r="L2094" s="91" t="s">
        <v>1970</v>
      </c>
      <c r="M2094" s="61">
        <v>45807.678356481483</v>
      </c>
      <c r="N2094" s="62">
        <v>45810</v>
      </c>
      <c r="O2094" s="62">
        <v>45810</v>
      </c>
      <c r="P2094" s="61" t="str">
        <f ca="1">IF(Proc[[#This Row],[DaysAgeing]]&gt;5,"yep","on track")</f>
        <v>on track</v>
      </c>
      <c r="Q2094" s="2">
        <f ca="1">IF(Proc[[#This Row],[DateClosed]]="",ABS(NETWORKDAYS(Proc[[#This Row],[DateOpened]],TODAY()))-1,ABS(NETWORKDAYS(Proc[[#This Row],[DateOpened]],Proc[[#This Row],[DateClosed]]))-1)</f>
        <v>1</v>
      </c>
      <c r="R2094" s="61" t="s">
        <v>1005</v>
      </c>
      <c r="S2094" s="65"/>
      <c r="T2094" s="153">
        <v>2093</v>
      </c>
    </row>
    <row r="2095" spans="1:20" hidden="1">
      <c r="A2095" s="64" t="s">
        <v>2507</v>
      </c>
      <c r="B2095" s="111" t="str">
        <f>IFERROR(VLOOKUP(Proc[[#This Row],[App]],Table2[],3,0),"open")</f>
        <v>ok</v>
      </c>
      <c r="C2095" s="64" t="s">
        <v>369</v>
      </c>
      <c r="D2095" s="152" t="s">
        <v>2688</v>
      </c>
      <c r="E2095" s="152" t="s">
        <v>2826</v>
      </c>
      <c r="F2095" s="152" t="s">
        <v>2826</v>
      </c>
      <c r="G2095" s="64" t="s">
        <v>400</v>
      </c>
      <c r="H2095" s="65" t="str">
        <f>IF(Proc[[#This Row],[type]]="LFF (MDG-F)",MID(Proc[[#This Row],[Obj]],13,10),"")</f>
        <v/>
      </c>
      <c r="I2095" s="152"/>
      <c r="J2095" s="65" t="b">
        <f>Proc[[#This Row],[Requested]]=Proc[[#This Row],[CurrentParent]]</f>
        <v>1</v>
      </c>
      <c r="K2095" s="107" t="str">
        <f>IF(Proc[[#This Row],[Author]]="Marcela Urrego",VLOOKUP(LEFT(Proc[[#This Row],[Requested]],1),Table3[#All],2,0),VLOOKUP(Proc[[#This Row],[Author]],Table4[],2,0))</f>
        <v>HC</v>
      </c>
      <c r="L2095" s="91" t="s">
        <v>1970</v>
      </c>
      <c r="M2095" s="61">
        <v>45807.678356481483</v>
      </c>
      <c r="N2095" s="62">
        <v>45810</v>
      </c>
      <c r="O2095" s="62">
        <v>45810</v>
      </c>
      <c r="P2095" s="61" t="str">
        <f ca="1">IF(Proc[[#This Row],[DaysAgeing]]&gt;5,"yep","on track")</f>
        <v>on track</v>
      </c>
      <c r="Q2095" s="2">
        <f ca="1">IF(Proc[[#This Row],[DateClosed]]="",ABS(NETWORKDAYS(Proc[[#This Row],[DateOpened]],TODAY()))-1,ABS(NETWORKDAYS(Proc[[#This Row],[DateOpened]],Proc[[#This Row],[DateClosed]]))-1)</f>
        <v>1</v>
      </c>
      <c r="R2095" s="61" t="s">
        <v>1005</v>
      </c>
      <c r="S2095" s="65"/>
      <c r="T2095" s="153">
        <v>2094</v>
      </c>
    </row>
    <row r="2096" spans="1:20" hidden="1">
      <c r="A2096" s="64" t="s">
        <v>2507</v>
      </c>
      <c r="B2096" s="111" t="str">
        <f>IFERROR(VLOOKUP(Proc[[#This Row],[App]],Table2[],3,0),"open")</f>
        <v>ok</v>
      </c>
      <c r="C2096" s="64" t="s">
        <v>369</v>
      </c>
      <c r="D2096" s="152" t="s">
        <v>2689</v>
      </c>
      <c r="E2096" s="152" t="s">
        <v>2826</v>
      </c>
      <c r="F2096" s="152" t="s">
        <v>2826</v>
      </c>
      <c r="G2096" s="64" t="s">
        <v>400</v>
      </c>
      <c r="H2096" s="65" t="str">
        <f>IF(Proc[[#This Row],[type]]="LFF (MDG-F)",MID(Proc[[#This Row],[Obj]],13,10),"")</f>
        <v/>
      </c>
      <c r="I2096" s="152"/>
      <c r="J2096" s="65" t="b">
        <f>Proc[[#This Row],[Requested]]=Proc[[#This Row],[CurrentParent]]</f>
        <v>1</v>
      </c>
      <c r="K2096" s="107" t="str">
        <f>IF(Proc[[#This Row],[Author]]="Marcela Urrego",VLOOKUP(LEFT(Proc[[#This Row],[Requested]],1),Table3[#All],2,0),VLOOKUP(Proc[[#This Row],[Author]],Table4[],2,0))</f>
        <v>HC</v>
      </c>
      <c r="L2096" s="91" t="s">
        <v>1970</v>
      </c>
      <c r="M2096" s="61">
        <v>45807.678356481483</v>
      </c>
      <c r="N2096" s="62">
        <v>45810</v>
      </c>
      <c r="O2096" s="62">
        <v>45810</v>
      </c>
      <c r="P2096" s="61" t="str">
        <f ca="1">IF(Proc[[#This Row],[DaysAgeing]]&gt;5,"yep","on track")</f>
        <v>on track</v>
      </c>
      <c r="Q2096" s="2">
        <f ca="1">IF(Proc[[#This Row],[DateClosed]]="",ABS(NETWORKDAYS(Proc[[#This Row],[DateOpened]],TODAY()))-1,ABS(NETWORKDAYS(Proc[[#This Row],[DateOpened]],Proc[[#This Row],[DateClosed]]))-1)</f>
        <v>1</v>
      </c>
      <c r="R2096" s="61" t="s">
        <v>1005</v>
      </c>
      <c r="S2096" s="65"/>
      <c r="T2096" s="153">
        <v>2095</v>
      </c>
    </row>
    <row r="2097" spans="1:20" hidden="1">
      <c r="A2097" s="64" t="s">
        <v>2507</v>
      </c>
      <c r="B2097" s="111" t="str">
        <f>IFERROR(VLOOKUP(Proc[[#This Row],[App]],Table2[],3,0),"open")</f>
        <v>ok</v>
      </c>
      <c r="C2097" s="64" t="s">
        <v>369</v>
      </c>
      <c r="D2097" s="152" t="s">
        <v>2690</v>
      </c>
      <c r="E2097" s="152" t="s">
        <v>2826</v>
      </c>
      <c r="F2097" s="152" t="s">
        <v>2826</v>
      </c>
      <c r="G2097" s="64" t="s">
        <v>400</v>
      </c>
      <c r="H2097" s="65" t="str">
        <f>IF(Proc[[#This Row],[type]]="LFF (MDG-F)",MID(Proc[[#This Row],[Obj]],13,10),"")</f>
        <v/>
      </c>
      <c r="I2097" s="152"/>
      <c r="J2097" s="65" t="b">
        <f>Proc[[#This Row],[Requested]]=Proc[[#This Row],[CurrentParent]]</f>
        <v>1</v>
      </c>
      <c r="K2097" s="107" t="str">
        <f>IF(Proc[[#This Row],[Author]]="Marcela Urrego",VLOOKUP(LEFT(Proc[[#This Row],[Requested]],1),Table3[#All],2,0),VLOOKUP(Proc[[#This Row],[Author]],Table4[],2,0))</f>
        <v>HC</v>
      </c>
      <c r="L2097" s="91" t="s">
        <v>1970</v>
      </c>
      <c r="M2097" s="61">
        <v>45807.678356481483</v>
      </c>
      <c r="N2097" s="62">
        <v>45810</v>
      </c>
      <c r="O2097" s="62">
        <v>45810</v>
      </c>
      <c r="P2097" s="61" t="str">
        <f ca="1">IF(Proc[[#This Row],[DaysAgeing]]&gt;5,"yep","on track")</f>
        <v>on track</v>
      </c>
      <c r="Q2097" s="2">
        <f ca="1">IF(Proc[[#This Row],[DateClosed]]="",ABS(NETWORKDAYS(Proc[[#This Row],[DateOpened]],TODAY()))-1,ABS(NETWORKDAYS(Proc[[#This Row],[DateOpened]],Proc[[#This Row],[DateClosed]]))-1)</f>
        <v>1</v>
      </c>
      <c r="R2097" s="61" t="s">
        <v>1005</v>
      </c>
      <c r="S2097" s="65"/>
      <c r="T2097" s="153">
        <v>2096</v>
      </c>
    </row>
    <row r="2098" spans="1:20" hidden="1">
      <c r="A2098" s="64" t="s">
        <v>2507</v>
      </c>
      <c r="B2098" s="111" t="str">
        <f>IFERROR(VLOOKUP(Proc[[#This Row],[App]],Table2[],3,0),"open")</f>
        <v>ok</v>
      </c>
      <c r="C2098" s="64" t="s">
        <v>369</v>
      </c>
      <c r="D2098" s="152" t="s">
        <v>2691</v>
      </c>
      <c r="E2098" s="152" t="s">
        <v>2826</v>
      </c>
      <c r="F2098" s="152" t="s">
        <v>2826</v>
      </c>
      <c r="G2098" s="64" t="s">
        <v>400</v>
      </c>
      <c r="H2098" s="65" t="str">
        <f>IF(Proc[[#This Row],[type]]="LFF (MDG-F)",MID(Proc[[#This Row],[Obj]],13,10),"")</f>
        <v/>
      </c>
      <c r="I2098" s="152"/>
      <c r="J2098" s="65" t="b">
        <f>Proc[[#This Row],[Requested]]=Proc[[#This Row],[CurrentParent]]</f>
        <v>1</v>
      </c>
      <c r="K2098" s="107" t="str">
        <f>IF(Proc[[#This Row],[Author]]="Marcela Urrego",VLOOKUP(LEFT(Proc[[#This Row],[Requested]],1),Table3[#All],2,0),VLOOKUP(Proc[[#This Row],[Author]],Table4[],2,0))</f>
        <v>HC</v>
      </c>
      <c r="L2098" s="91" t="s">
        <v>1970</v>
      </c>
      <c r="M2098" s="61">
        <v>45807.678356481483</v>
      </c>
      <c r="N2098" s="62">
        <v>45810</v>
      </c>
      <c r="O2098" s="62">
        <v>45810</v>
      </c>
      <c r="P2098" s="61" t="str">
        <f ca="1">IF(Proc[[#This Row],[DaysAgeing]]&gt;5,"yep","on track")</f>
        <v>on track</v>
      </c>
      <c r="Q2098" s="2">
        <f ca="1">IF(Proc[[#This Row],[DateClosed]]="",ABS(NETWORKDAYS(Proc[[#This Row],[DateOpened]],TODAY()))-1,ABS(NETWORKDAYS(Proc[[#This Row],[DateOpened]],Proc[[#This Row],[DateClosed]]))-1)</f>
        <v>1</v>
      </c>
      <c r="R2098" s="61" t="s">
        <v>1005</v>
      </c>
      <c r="S2098" s="65"/>
      <c r="T2098" s="153">
        <v>2097</v>
      </c>
    </row>
    <row r="2099" spans="1:20" hidden="1">
      <c r="A2099" s="64" t="s">
        <v>2507</v>
      </c>
      <c r="B2099" s="111" t="str">
        <f>IFERROR(VLOOKUP(Proc[[#This Row],[App]],Table2[],3,0),"open")</f>
        <v>ok</v>
      </c>
      <c r="C2099" s="64" t="s">
        <v>369</v>
      </c>
      <c r="D2099" s="152" t="s">
        <v>2692</v>
      </c>
      <c r="E2099" s="152" t="s">
        <v>2826</v>
      </c>
      <c r="F2099" s="152" t="s">
        <v>2826</v>
      </c>
      <c r="G2099" s="64" t="s">
        <v>400</v>
      </c>
      <c r="H2099" s="65" t="str">
        <f>IF(Proc[[#This Row],[type]]="LFF (MDG-F)",MID(Proc[[#This Row],[Obj]],13,10),"")</f>
        <v/>
      </c>
      <c r="I2099" s="152"/>
      <c r="J2099" s="65" t="b">
        <f>Proc[[#This Row],[Requested]]=Proc[[#This Row],[CurrentParent]]</f>
        <v>1</v>
      </c>
      <c r="K2099" s="107" t="str">
        <f>IF(Proc[[#This Row],[Author]]="Marcela Urrego",VLOOKUP(LEFT(Proc[[#This Row],[Requested]],1),Table3[#All],2,0),VLOOKUP(Proc[[#This Row],[Author]],Table4[],2,0))</f>
        <v>HC</v>
      </c>
      <c r="L2099" s="91" t="s">
        <v>1970</v>
      </c>
      <c r="M2099" s="61">
        <v>45807.678356481483</v>
      </c>
      <c r="N2099" s="62">
        <v>45810</v>
      </c>
      <c r="O2099" s="62">
        <v>45810</v>
      </c>
      <c r="P2099" s="61" t="str">
        <f ca="1">IF(Proc[[#This Row],[DaysAgeing]]&gt;5,"yep","on track")</f>
        <v>on track</v>
      </c>
      <c r="Q2099" s="2">
        <f ca="1">IF(Proc[[#This Row],[DateClosed]]="",ABS(NETWORKDAYS(Proc[[#This Row],[DateOpened]],TODAY()))-1,ABS(NETWORKDAYS(Proc[[#This Row],[DateOpened]],Proc[[#This Row],[DateClosed]]))-1)</f>
        <v>1</v>
      </c>
      <c r="R2099" s="61" t="s">
        <v>1005</v>
      </c>
      <c r="S2099" s="65"/>
      <c r="T2099" s="153">
        <v>2098</v>
      </c>
    </row>
    <row r="2100" spans="1:20" hidden="1">
      <c r="A2100" s="64" t="s">
        <v>2507</v>
      </c>
      <c r="B2100" s="111" t="str">
        <f>IFERROR(VLOOKUP(Proc[[#This Row],[App]],Table2[],3,0),"open")</f>
        <v>ok</v>
      </c>
      <c r="C2100" s="64" t="s">
        <v>369</v>
      </c>
      <c r="D2100" s="152" t="s">
        <v>2693</v>
      </c>
      <c r="E2100" s="152" t="s">
        <v>2826</v>
      </c>
      <c r="F2100" s="152" t="s">
        <v>2826</v>
      </c>
      <c r="G2100" s="64" t="s">
        <v>400</v>
      </c>
      <c r="H2100" s="65" t="str">
        <f>IF(Proc[[#This Row],[type]]="LFF (MDG-F)",MID(Proc[[#This Row],[Obj]],13,10),"")</f>
        <v/>
      </c>
      <c r="I2100" s="152"/>
      <c r="J2100" s="65" t="b">
        <f>Proc[[#This Row],[Requested]]=Proc[[#This Row],[CurrentParent]]</f>
        <v>1</v>
      </c>
      <c r="K2100" s="107" t="str">
        <f>IF(Proc[[#This Row],[Author]]="Marcela Urrego",VLOOKUP(LEFT(Proc[[#This Row],[Requested]],1),Table3[#All],2,0),VLOOKUP(Proc[[#This Row],[Author]],Table4[],2,0))</f>
        <v>HC</v>
      </c>
      <c r="L2100" s="91" t="s">
        <v>1970</v>
      </c>
      <c r="M2100" s="61">
        <v>45807.678356481483</v>
      </c>
      <c r="N2100" s="62">
        <v>45810</v>
      </c>
      <c r="O2100" s="62">
        <v>45810</v>
      </c>
      <c r="P2100" s="61" t="str">
        <f ca="1">IF(Proc[[#This Row],[DaysAgeing]]&gt;5,"yep","on track")</f>
        <v>on track</v>
      </c>
      <c r="Q2100" s="2">
        <f ca="1">IF(Proc[[#This Row],[DateClosed]]="",ABS(NETWORKDAYS(Proc[[#This Row],[DateOpened]],TODAY()))-1,ABS(NETWORKDAYS(Proc[[#This Row],[DateOpened]],Proc[[#This Row],[DateClosed]]))-1)</f>
        <v>1</v>
      </c>
      <c r="R2100" s="61" t="s">
        <v>1005</v>
      </c>
      <c r="S2100" s="65"/>
      <c r="T2100" s="153">
        <v>2099</v>
      </c>
    </row>
    <row r="2101" spans="1:20" hidden="1">
      <c r="A2101" s="64" t="s">
        <v>2507</v>
      </c>
      <c r="B2101" s="111" t="str">
        <f>IFERROR(VLOOKUP(Proc[[#This Row],[App]],Table2[],3,0),"open")</f>
        <v>ok</v>
      </c>
      <c r="C2101" s="64" t="s">
        <v>369</v>
      </c>
      <c r="D2101" s="152" t="s">
        <v>2694</v>
      </c>
      <c r="E2101" s="152" t="s">
        <v>2826</v>
      </c>
      <c r="F2101" s="152" t="s">
        <v>2826</v>
      </c>
      <c r="G2101" s="64" t="s">
        <v>400</v>
      </c>
      <c r="H2101" s="65" t="str">
        <f>IF(Proc[[#This Row],[type]]="LFF (MDG-F)",MID(Proc[[#This Row],[Obj]],13,10),"")</f>
        <v/>
      </c>
      <c r="I2101" s="152"/>
      <c r="J2101" s="65" t="b">
        <f>Proc[[#This Row],[Requested]]=Proc[[#This Row],[CurrentParent]]</f>
        <v>1</v>
      </c>
      <c r="K2101" s="107" t="str">
        <f>IF(Proc[[#This Row],[Author]]="Marcela Urrego",VLOOKUP(LEFT(Proc[[#This Row],[Requested]],1),Table3[#All],2,0),VLOOKUP(Proc[[#This Row],[Author]],Table4[],2,0))</f>
        <v>HC</v>
      </c>
      <c r="L2101" s="91" t="s">
        <v>1970</v>
      </c>
      <c r="M2101" s="61">
        <v>45807.678356481483</v>
      </c>
      <c r="N2101" s="62">
        <v>45810</v>
      </c>
      <c r="O2101" s="62">
        <v>45810</v>
      </c>
      <c r="P2101" s="61" t="str">
        <f ca="1">IF(Proc[[#This Row],[DaysAgeing]]&gt;5,"yep","on track")</f>
        <v>on track</v>
      </c>
      <c r="Q2101" s="2">
        <f ca="1">IF(Proc[[#This Row],[DateClosed]]="",ABS(NETWORKDAYS(Proc[[#This Row],[DateOpened]],TODAY()))-1,ABS(NETWORKDAYS(Proc[[#This Row],[DateOpened]],Proc[[#This Row],[DateClosed]]))-1)</f>
        <v>1</v>
      </c>
      <c r="R2101" s="61" t="s">
        <v>1005</v>
      </c>
      <c r="S2101" s="65"/>
      <c r="T2101" s="153">
        <v>2100</v>
      </c>
    </row>
    <row r="2102" spans="1:20" hidden="1">
      <c r="A2102" s="64" t="s">
        <v>2507</v>
      </c>
      <c r="B2102" s="111" t="str">
        <f>IFERROR(VLOOKUP(Proc[[#This Row],[App]],Table2[],3,0),"open")</f>
        <v>ok</v>
      </c>
      <c r="C2102" s="64" t="s">
        <v>369</v>
      </c>
      <c r="D2102" s="152" t="s">
        <v>2695</v>
      </c>
      <c r="E2102" s="152" t="s">
        <v>2826</v>
      </c>
      <c r="F2102" s="152" t="s">
        <v>2826</v>
      </c>
      <c r="G2102" s="64" t="s">
        <v>400</v>
      </c>
      <c r="H2102" s="65" t="str">
        <f>IF(Proc[[#This Row],[type]]="LFF (MDG-F)",MID(Proc[[#This Row],[Obj]],13,10),"")</f>
        <v/>
      </c>
      <c r="I2102" s="152"/>
      <c r="J2102" s="65" t="b">
        <f>Proc[[#This Row],[Requested]]=Proc[[#This Row],[CurrentParent]]</f>
        <v>1</v>
      </c>
      <c r="K2102" s="107" t="str">
        <f>IF(Proc[[#This Row],[Author]]="Marcela Urrego",VLOOKUP(LEFT(Proc[[#This Row],[Requested]],1),Table3[#All],2,0),VLOOKUP(Proc[[#This Row],[Author]],Table4[],2,0))</f>
        <v>HC</v>
      </c>
      <c r="L2102" s="91" t="s">
        <v>1970</v>
      </c>
      <c r="M2102" s="61">
        <v>45807.678356481483</v>
      </c>
      <c r="N2102" s="62">
        <v>45810</v>
      </c>
      <c r="O2102" s="62">
        <v>45810</v>
      </c>
      <c r="P2102" s="61" t="str">
        <f ca="1">IF(Proc[[#This Row],[DaysAgeing]]&gt;5,"yep","on track")</f>
        <v>on track</v>
      </c>
      <c r="Q2102" s="2">
        <f ca="1">IF(Proc[[#This Row],[DateClosed]]="",ABS(NETWORKDAYS(Proc[[#This Row],[DateOpened]],TODAY()))-1,ABS(NETWORKDAYS(Proc[[#This Row],[DateOpened]],Proc[[#This Row],[DateClosed]]))-1)</f>
        <v>1</v>
      </c>
      <c r="R2102" s="61" t="s">
        <v>1005</v>
      </c>
      <c r="S2102" s="65"/>
      <c r="T2102" s="153">
        <v>2101</v>
      </c>
    </row>
    <row r="2103" spans="1:20" hidden="1">
      <c r="A2103" s="64" t="s">
        <v>2507</v>
      </c>
      <c r="B2103" s="152" t="str">
        <f>IFERROR(VLOOKUP(Proc[[#This Row],[App]],Table2[],3,0),"open")</f>
        <v>ok</v>
      </c>
      <c r="C2103" s="64" t="s">
        <v>369</v>
      </c>
      <c r="D2103" s="152" t="s">
        <v>2696</v>
      </c>
      <c r="E2103" s="152" t="s">
        <v>2826</v>
      </c>
      <c r="F2103" s="152" t="s">
        <v>2826</v>
      </c>
      <c r="G2103" s="64" t="s">
        <v>400</v>
      </c>
      <c r="H2103" s="65" t="str">
        <f>IF(Proc[[#This Row],[type]]="LFF (MDG-F)",MID(Proc[[#This Row],[Obj]],13,10),"")</f>
        <v/>
      </c>
      <c r="I2103" s="152"/>
      <c r="J2103" s="65" t="b">
        <f>Proc[[#This Row],[Requested]]=Proc[[#This Row],[CurrentParent]]</f>
        <v>1</v>
      </c>
      <c r="K2103" s="152" t="str">
        <f>IF(Proc[[#This Row],[Author]]="Marcela Urrego",VLOOKUP(LEFT(Proc[[#This Row],[Requested]],1),Table3[#All],2,0),VLOOKUP(Proc[[#This Row],[Author]],Table4[],2,0))</f>
        <v>HC</v>
      </c>
      <c r="L2103" s="91" t="s">
        <v>1970</v>
      </c>
      <c r="M2103" s="61">
        <v>45807.678356481483</v>
      </c>
      <c r="N2103" s="62">
        <v>45810</v>
      </c>
      <c r="O2103" s="62">
        <v>45810</v>
      </c>
      <c r="P2103" s="61" t="str">
        <f ca="1">IF(Proc[[#This Row],[DaysAgeing]]&gt;5,"yep","on track")</f>
        <v>on track</v>
      </c>
      <c r="Q2103" s="2">
        <f ca="1">IF(Proc[[#This Row],[DateClosed]]="",ABS(NETWORKDAYS(Proc[[#This Row],[DateOpened]],TODAY()))-1,ABS(NETWORKDAYS(Proc[[#This Row],[DateOpened]],Proc[[#This Row],[DateClosed]]))-1)</f>
        <v>1</v>
      </c>
      <c r="R2103" s="61" t="s">
        <v>1005</v>
      </c>
      <c r="S2103" s="65"/>
      <c r="T2103" s="153">
        <v>2102</v>
      </c>
    </row>
    <row r="2104" spans="1:20" hidden="1">
      <c r="A2104" s="64" t="s">
        <v>2507</v>
      </c>
      <c r="B2104" s="111" t="str">
        <f>IFERROR(VLOOKUP(Proc[[#This Row],[App]],Table2[],3,0),"open")</f>
        <v>ok</v>
      </c>
      <c r="C2104" s="64" t="s">
        <v>369</v>
      </c>
      <c r="D2104" s="152" t="s">
        <v>2697</v>
      </c>
      <c r="E2104" s="152" t="s">
        <v>2826</v>
      </c>
      <c r="F2104" s="152" t="s">
        <v>2826</v>
      </c>
      <c r="G2104" s="64" t="s">
        <v>400</v>
      </c>
      <c r="H2104" s="65" t="str">
        <f>IF(Proc[[#This Row],[type]]="LFF (MDG-F)",MID(Proc[[#This Row],[Obj]],13,10),"")</f>
        <v/>
      </c>
      <c r="I2104" s="152"/>
      <c r="J2104" s="65" t="b">
        <f>Proc[[#This Row],[Requested]]=Proc[[#This Row],[CurrentParent]]</f>
        <v>1</v>
      </c>
      <c r="K2104" s="107" t="str">
        <f>IF(Proc[[#This Row],[Author]]="Marcela Urrego",VLOOKUP(LEFT(Proc[[#This Row],[Requested]],1),Table3[#All],2,0),VLOOKUP(Proc[[#This Row],[Author]],Table4[],2,0))</f>
        <v>HC</v>
      </c>
      <c r="L2104" s="91" t="s">
        <v>1970</v>
      </c>
      <c r="M2104" s="61">
        <v>45807.678356481483</v>
      </c>
      <c r="N2104" s="62">
        <v>45810</v>
      </c>
      <c r="O2104" s="62">
        <v>45810</v>
      </c>
      <c r="P2104" s="61" t="str">
        <f ca="1">IF(Proc[[#This Row],[DaysAgeing]]&gt;5,"yep","on track")</f>
        <v>on track</v>
      </c>
      <c r="Q2104" s="2">
        <f ca="1">IF(Proc[[#This Row],[DateClosed]]="",ABS(NETWORKDAYS(Proc[[#This Row],[DateOpened]],TODAY()))-1,ABS(NETWORKDAYS(Proc[[#This Row],[DateOpened]],Proc[[#This Row],[DateClosed]]))-1)</f>
        <v>1</v>
      </c>
      <c r="R2104" s="61" t="s">
        <v>1005</v>
      </c>
      <c r="S2104" s="65"/>
      <c r="T2104" s="153">
        <v>2103</v>
      </c>
    </row>
    <row r="2105" spans="1:20" hidden="1">
      <c r="A2105" s="64" t="s">
        <v>2507</v>
      </c>
      <c r="B2105" s="111" t="str">
        <f>IFERROR(VLOOKUP(Proc[[#This Row],[App]],Table2[],3,0),"open")</f>
        <v>ok</v>
      </c>
      <c r="C2105" s="64" t="s">
        <v>369</v>
      </c>
      <c r="D2105" s="152" t="s">
        <v>2698</v>
      </c>
      <c r="E2105" s="152" t="s">
        <v>2826</v>
      </c>
      <c r="F2105" s="152" t="s">
        <v>2826</v>
      </c>
      <c r="G2105" s="64" t="s">
        <v>400</v>
      </c>
      <c r="H2105" s="65" t="str">
        <f>IF(Proc[[#This Row],[type]]="LFF (MDG-F)",MID(Proc[[#This Row],[Obj]],13,10),"")</f>
        <v/>
      </c>
      <c r="I2105" s="152"/>
      <c r="J2105" s="65" t="b">
        <f>Proc[[#This Row],[Requested]]=Proc[[#This Row],[CurrentParent]]</f>
        <v>1</v>
      </c>
      <c r="K2105" s="107" t="str">
        <f>IF(Proc[[#This Row],[Author]]="Marcela Urrego",VLOOKUP(LEFT(Proc[[#This Row],[Requested]],1),Table3[#All],2,0),VLOOKUP(Proc[[#This Row],[Author]],Table4[],2,0))</f>
        <v>HC</v>
      </c>
      <c r="L2105" s="91" t="s">
        <v>1970</v>
      </c>
      <c r="M2105" s="61">
        <v>45807.678356481483</v>
      </c>
      <c r="N2105" s="62">
        <v>45810</v>
      </c>
      <c r="O2105" s="62">
        <v>45810</v>
      </c>
      <c r="P2105" s="61" t="str">
        <f ca="1">IF(Proc[[#This Row],[DaysAgeing]]&gt;5,"yep","on track")</f>
        <v>on track</v>
      </c>
      <c r="Q2105" s="2">
        <f ca="1">IF(Proc[[#This Row],[DateClosed]]="",ABS(NETWORKDAYS(Proc[[#This Row],[DateOpened]],TODAY()))-1,ABS(NETWORKDAYS(Proc[[#This Row],[DateOpened]],Proc[[#This Row],[DateClosed]]))-1)</f>
        <v>1</v>
      </c>
      <c r="R2105" s="61" t="s">
        <v>1005</v>
      </c>
      <c r="S2105" s="65"/>
      <c r="T2105" s="153">
        <v>2104</v>
      </c>
    </row>
    <row r="2106" spans="1:20" hidden="1">
      <c r="A2106" s="64" t="s">
        <v>2507</v>
      </c>
      <c r="B2106" s="152" t="str">
        <f>IFERROR(VLOOKUP(Proc[[#This Row],[App]],Table2[],3,0),"open")</f>
        <v>ok</v>
      </c>
      <c r="C2106" s="64" t="s">
        <v>369</v>
      </c>
      <c r="D2106" s="152" t="s">
        <v>2699</v>
      </c>
      <c r="E2106" s="152" t="s">
        <v>2826</v>
      </c>
      <c r="F2106" s="152" t="s">
        <v>2826</v>
      </c>
      <c r="G2106" s="64" t="s">
        <v>400</v>
      </c>
      <c r="H2106" s="65" t="str">
        <f>IF(Proc[[#This Row],[type]]="LFF (MDG-F)",MID(Proc[[#This Row],[Obj]],13,10),"")</f>
        <v/>
      </c>
      <c r="I2106" s="152"/>
      <c r="J2106" s="65" t="b">
        <f>Proc[[#This Row],[Requested]]=Proc[[#This Row],[CurrentParent]]</f>
        <v>1</v>
      </c>
      <c r="K2106" s="152" t="str">
        <f>IF(Proc[[#This Row],[Author]]="Marcela Urrego",VLOOKUP(LEFT(Proc[[#This Row],[Requested]],1),Table3[#All],2,0),VLOOKUP(Proc[[#This Row],[Author]],Table4[],2,0))</f>
        <v>HC</v>
      </c>
      <c r="L2106" s="91" t="s">
        <v>1970</v>
      </c>
      <c r="M2106" s="61">
        <v>45807.678356481483</v>
      </c>
      <c r="N2106" s="62">
        <v>45810</v>
      </c>
      <c r="O2106" s="62">
        <v>45810</v>
      </c>
      <c r="P2106" s="61" t="str">
        <f ca="1">IF(Proc[[#This Row],[DaysAgeing]]&gt;5,"yep","on track")</f>
        <v>on track</v>
      </c>
      <c r="Q2106" s="2">
        <f ca="1">IF(Proc[[#This Row],[DateClosed]]="",ABS(NETWORKDAYS(Proc[[#This Row],[DateOpened]],TODAY()))-1,ABS(NETWORKDAYS(Proc[[#This Row],[DateOpened]],Proc[[#This Row],[DateClosed]]))-1)</f>
        <v>1</v>
      </c>
      <c r="R2106" s="61" t="s">
        <v>1005</v>
      </c>
      <c r="S2106" s="65"/>
      <c r="T2106" s="153">
        <v>2105</v>
      </c>
    </row>
    <row r="2107" spans="1:20" hidden="1">
      <c r="A2107" s="64" t="s">
        <v>2507</v>
      </c>
      <c r="B2107" s="111" t="str">
        <f>IFERROR(VLOOKUP(Proc[[#This Row],[App]],Table2[],3,0),"open")</f>
        <v>ok</v>
      </c>
      <c r="C2107" s="64" t="s">
        <v>369</v>
      </c>
      <c r="D2107" s="152" t="s">
        <v>2700</v>
      </c>
      <c r="E2107" s="152" t="s">
        <v>2826</v>
      </c>
      <c r="F2107" s="152" t="s">
        <v>2826</v>
      </c>
      <c r="G2107" s="64" t="s">
        <v>400</v>
      </c>
      <c r="H2107" s="65" t="str">
        <f>IF(Proc[[#This Row],[type]]="LFF (MDG-F)",MID(Proc[[#This Row],[Obj]],13,10),"")</f>
        <v/>
      </c>
      <c r="I2107" s="152"/>
      <c r="J2107" s="65" t="b">
        <f>Proc[[#This Row],[Requested]]=Proc[[#This Row],[CurrentParent]]</f>
        <v>1</v>
      </c>
      <c r="K2107" s="107" t="str">
        <f>IF(Proc[[#This Row],[Author]]="Marcela Urrego",VLOOKUP(LEFT(Proc[[#This Row],[Requested]],1),Table3[#All],2,0),VLOOKUP(Proc[[#This Row],[Author]],Table4[],2,0))</f>
        <v>HC</v>
      </c>
      <c r="L2107" s="91" t="s">
        <v>1970</v>
      </c>
      <c r="M2107" s="61">
        <v>45807.678356481483</v>
      </c>
      <c r="N2107" s="62">
        <v>45810</v>
      </c>
      <c r="O2107" s="62">
        <v>45810</v>
      </c>
      <c r="P2107" s="61" t="str">
        <f ca="1">IF(Proc[[#This Row],[DaysAgeing]]&gt;5,"yep","on track")</f>
        <v>on track</v>
      </c>
      <c r="Q2107" s="2">
        <f ca="1">IF(Proc[[#This Row],[DateClosed]]="",ABS(NETWORKDAYS(Proc[[#This Row],[DateOpened]],TODAY()))-1,ABS(NETWORKDAYS(Proc[[#This Row],[DateOpened]],Proc[[#This Row],[DateClosed]]))-1)</f>
        <v>1</v>
      </c>
      <c r="R2107" s="61" t="s">
        <v>1005</v>
      </c>
      <c r="S2107" s="65"/>
      <c r="T2107" s="153">
        <v>2106</v>
      </c>
    </row>
    <row r="2108" spans="1:20" hidden="1">
      <c r="A2108" s="64" t="s">
        <v>2507</v>
      </c>
      <c r="B2108" s="111" t="str">
        <f>IFERROR(VLOOKUP(Proc[[#This Row],[App]],Table2[],3,0),"open")</f>
        <v>ok</v>
      </c>
      <c r="C2108" s="64" t="s">
        <v>369</v>
      </c>
      <c r="D2108" s="152" t="s">
        <v>2701</v>
      </c>
      <c r="E2108" s="152" t="s">
        <v>2826</v>
      </c>
      <c r="F2108" s="152" t="s">
        <v>2826</v>
      </c>
      <c r="G2108" s="64" t="s">
        <v>400</v>
      </c>
      <c r="H2108" s="65" t="str">
        <f>IF(Proc[[#This Row],[type]]="LFF (MDG-F)",MID(Proc[[#This Row],[Obj]],13,10),"")</f>
        <v/>
      </c>
      <c r="I2108" s="152"/>
      <c r="J2108" s="65" t="b">
        <f>Proc[[#This Row],[Requested]]=Proc[[#This Row],[CurrentParent]]</f>
        <v>1</v>
      </c>
      <c r="K2108" s="107" t="str">
        <f>IF(Proc[[#This Row],[Author]]="Marcela Urrego",VLOOKUP(LEFT(Proc[[#This Row],[Requested]],1),Table3[#All],2,0),VLOOKUP(Proc[[#This Row],[Author]],Table4[],2,0))</f>
        <v>HC</v>
      </c>
      <c r="L2108" s="91" t="s">
        <v>1970</v>
      </c>
      <c r="M2108" s="61">
        <v>45807.678356481483</v>
      </c>
      <c r="N2108" s="62">
        <v>45810</v>
      </c>
      <c r="O2108" s="62">
        <v>45810</v>
      </c>
      <c r="P2108" s="61" t="str">
        <f ca="1">IF(Proc[[#This Row],[DaysAgeing]]&gt;5,"yep","on track")</f>
        <v>on track</v>
      </c>
      <c r="Q2108" s="2">
        <f ca="1">IF(Proc[[#This Row],[DateClosed]]="",ABS(NETWORKDAYS(Proc[[#This Row],[DateOpened]],TODAY()))-1,ABS(NETWORKDAYS(Proc[[#This Row],[DateOpened]],Proc[[#This Row],[DateClosed]]))-1)</f>
        <v>1</v>
      </c>
      <c r="R2108" s="61" t="s">
        <v>1005</v>
      </c>
      <c r="S2108" s="65"/>
      <c r="T2108" s="153">
        <v>2107</v>
      </c>
    </row>
    <row r="2109" spans="1:20" hidden="1">
      <c r="A2109" s="64" t="s">
        <v>2507</v>
      </c>
      <c r="B2109" s="152" t="str">
        <f>IFERROR(VLOOKUP(Proc[[#This Row],[App]],Table2[],3,0),"open")</f>
        <v>ok</v>
      </c>
      <c r="C2109" s="64" t="s">
        <v>369</v>
      </c>
      <c r="D2109" s="152" t="s">
        <v>2702</v>
      </c>
      <c r="E2109" s="152" t="s">
        <v>2826</v>
      </c>
      <c r="F2109" s="152" t="s">
        <v>2826</v>
      </c>
      <c r="G2109" s="64" t="s">
        <v>400</v>
      </c>
      <c r="H2109" s="65" t="str">
        <f>IF(Proc[[#This Row],[type]]="LFF (MDG-F)",MID(Proc[[#This Row],[Obj]],13,10),"")</f>
        <v/>
      </c>
      <c r="I2109" s="152"/>
      <c r="J2109" s="65" t="b">
        <f>Proc[[#This Row],[Requested]]=Proc[[#This Row],[CurrentParent]]</f>
        <v>1</v>
      </c>
      <c r="K2109" s="152" t="str">
        <f>IF(Proc[[#This Row],[Author]]="Marcela Urrego",VLOOKUP(LEFT(Proc[[#This Row],[Requested]],1),Table3[#All],2,0),VLOOKUP(Proc[[#This Row],[Author]],Table4[],2,0))</f>
        <v>HC</v>
      </c>
      <c r="L2109" s="91" t="s">
        <v>1970</v>
      </c>
      <c r="M2109" s="61">
        <v>45807.678356481483</v>
      </c>
      <c r="N2109" s="62">
        <v>45810</v>
      </c>
      <c r="O2109" s="62">
        <v>45810</v>
      </c>
      <c r="P2109" s="61" t="str">
        <f ca="1">IF(Proc[[#This Row],[DaysAgeing]]&gt;5,"yep","on track")</f>
        <v>on track</v>
      </c>
      <c r="Q2109" s="2">
        <f ca="1">IF(Proc[[#This Row],[DateClosed]]="",ABS(NETWORKDAYS(Proc[[#This Row],[DateOpened]],TODAY()))-1,ABS(NETWORKDAYS(Proc[[#This Row],[DateOpened]],Proc[[#This Row],[DateClosed]]))-1)</f>
        <v>1</v>
      </c>
      <c r="R2109" s="61" t="s">
        <v>1005</v>
      </c>
      <c r="S2109" s="65"/>
      <c r="T2109" s="153">
        <v>2108</v>
      </c>
    </row>
    <row r="2110" spans="1:20" hidden="1">
      <c r="A2110" s="64" t="s">
        <v>2507</v>
      </c>
      <c r="B2110" s="111" t="str">
        <f>IFERROR(VLOOKUP(Proc[[#This Row],[App]],Table2[],3,0),"open")</f>
        <v>ok</v>
      </c>
      <c r="C2110" s="64" t="s">
        <v>369</v>
      </c>
      <c r="D2110" s="152" t="s">
        <v>2703</v>
      </c>
      <c r="E2110" s="152" t="s">
        <v>2826</v>
      </c>
      <c r="F2110" s="152" t="s">
        <v>2826</v>
      </c>
      <c r="G2110" s="64" t="s">
        <v>400</v>
      </c>
      <c r="H2110" s="65" t="str">
        <f>IF(Proc[[#This Row],[type]]="LFF (MDG-F)",MID(Proc[[#This Row],[Obj]],13,10),"")</f>
        <v/>
      </c>
      <c r="I2110" s="152"/>
      <c r="J2110" s="65" t="b">
        <f>Proc[[#This Row],[Requested]]=Proc[[#This Row],[CurrentParent]]</f>
        <v>1</v>
      </c>
      <c r="K2110" s="107" t="str">
        <f>IF(Proc[[#This Row],[Author]]="Marcela Urrego",VLOOKUP(LEFT(Proc[[#This Row],[Requested]],1),Table3[#All],2,0),VLOOKUP(Proc[[#This Row],[Author]],Table4[],2,0))</f>
        <v>HC</v>
      </c>
      <c r="L2110" s="91" t="s">
        <v>1970</v>
      </c>
      <c r="M2110" s="61">
        <v>45807.678356481483</v>
      </c>
      <c r="N2110" s="62">
        <v>45810</v>
      </c>
      <c r="O2110" s="62">
        <v>45810</v>
      </c>
      <c r="P2110" s="61" t="str">
        <f ca="1">IF(Proc[[#This Row],[DaysAgeing]]&gt;5,"yep","on track")</f>
        <v>on track</v>
      </c>
      <c r="Q2110" s="2">
        <f ca="1">IF(Proc[[#This Row],[DateClosed]]="",ABS(NETWORKDAYS(Proc[[#This Row],[DateOpened]],TODAY()))-1,ABS(NETWORKDAYS(Proc[[#This Row],[DateOpened]],Proc[[#This Row],[DateClosed]]))-1)</f>
        <v>1</v>
      </c>
      <c r="R2110" s="61" t="s">
        <v>1005</v>
      </c>
      <c r="S2110" s="65"/>
      <c r="T2110" s="153">
        <v>2109</v>
      </c>
    </row>
    <row r="2111" spans="1:20" hidden="1">
      <c r="A2111" s="64" t="s">
        <v>2507</v>
      </c>
      <c r="B2111" s="111" t="str">
        <f>IFERROR(VLOOKUP(Proc[[#This Row],[App]],Table2[],3,0),"open")</f>
        <v>ok</v>
      </c>
      <c r="C2111" s="64" t="s">
        <v>369</v>
      </c>
      <c r="D2111" s="152" t="s">
        <v>2704</v>
      </c>
      <c r="E2111" s="152" t="s">
        <v>2826</v>
      </c>
      <c r="F2111" s="152" t="s">
        <v>2826</v>
      </c>
      <c r="G2111" s="64" t="s">
        <v>400</v>
      </c>
      <c r="H2111" s="65" t="str">
        <f>IF(Proc[[#This Row],[type]]="LFF (MDG-F)",MID(Proc[[#This Row],[Obj]],13,10),"")</f>
        <v/>
      </c>
      <c r="I2111" s="152"/>
      <c r="J2111" s="65" t="b">
        <f>Proc[[#This Row],[Requested]]=Proc[[#This Row],[CurrentParent]]</f>
        <v>1</v>
      </c>
      <c r="K2111" s="107" t="str">
        <f>IF(Proc[[#This Row],[Author]]="Marcela Urrego",VLOOKUP(LEFT(Proc[[#This Row],[Requested]],1),Table3[#All],2,0),VLOOKUP(Proc[[#This Row],[Author]],Table4[],2,0))</f>
        <v>HC</v>
      </c>
      <c r="L2111" s="91" t="s">
        <v>1970</v>
      </c>
      <c r="M2111" s="61">
        <v>45807.678356481483</v>
      </c>
      <c r="N2111" s="62">
        <v>45810</v>
      </c>
      <c r="O2111" s="62">
        <v>45810</v>
      </c>
      <c r="P2111" s="61" t="str">
        <f ca="1">IF(Proc[[#This Row],[DaysAgeing]]&gt;5,"yep","on track")</f>
        <v>on track</v>
      </c>
      <c r="Q2111" s="2">
        <f ca="1">IF(Proc[[#This Row],[DateClosed]]="",ABS(NETWORKDAYS(Proc[[#This Row],[DateOpened]],TODAY()))-1,ABS(NETWORKDAYS(Proc[[#This Row],[DateOpened]],Proc[[#This Row],[DateClosed]]))-1)</f>
        <v>1</v>
      </c>
      <c r="R2111" s="61" t="s">
        <v>1005</v>
      </c>
      <c r="S2111" s="65"/>
      <c r="T2111" s="153">
        <v>2110</v>
      </c>
    </row>
    <row r="2112" spans="1:20" hidden="1">
      <c r="A2112" s="64" t="s">
        <v>2507</v>
      </c>
      <c r="B2112" s="152" t="str">
        <f>IFERROR(VLOOKUP(Proc[[#This Row],[App]],Table2[],3,0),"open")</f>
        <v>ok</v>
      </c>
      <c r="C2112" s="64" t="s">
        <v>369</v>
      </c>
      <c r="D2112" s="152" t="s">
        <v>2705</v>
      </c>
      <c r="E2112" s="152" t="s">
        <v>1767</v>
      </c>
      <c r="F2112" s="152" t="s">
        <v>1767</v>
      </c>
      <c r="G2112" s="64" t="s">
        <v>400</v>
      </c>
      <c r="H2112" s="65" t="str">
        <f>IF(Proc[[#This Row],[type]]="LFF (MDG-F)",MID(Proc[[#This Row],[Obj]],13,10),"")</f>
        <v/>
      </c>
      <c r="I2112" s="152"/>
      <c r="J2112" s="65" t="b">
        <f>Proc[[#This Row],[Requested]]=Proc[[#This Row],[CurrentParent]]</f>
        <v>1</v>
      </c>
      <c r="K2112" s="152" t="str">
        <f>IF(Proc[[#This Row],[Author]]="Marcela Urrego",VLOOKUP(LEFT(Proc[[#This Row],[Requested]],1),Table3[#All],2,0),VLOOKUP(Proc[[#This Row],[Author]],Table4[],2,0))</f>
        <v>HC</v>
      </c>
      <c r="L2112" s="91" t="s">
        <v>1970</v>
      </c>
      <c r="M2112" s="61">
        <v>45807.678356481483</v>
      </c>
      <c r="N2112" s="62">
        <v>45810</v>
      </c>
      <c r="O2112" s="62">
        <v>45810</v>
      </c>
      <c r="P2112" s="61" t="str">
        <f ca="1">IF(Proc[[#This Row],[DaysAgeing]]&gt;5,"yep","on track")</f>
        <v>on track</v>
      </c>
      <c r="Q2112" s="2">
        <f ca="1">IF(Proc[[#This Row],[DateClosed]]="",ABS(NETWORKDAYS(Proc[[#This Row],[DateOpened]],TODAY()))-1,ABS(NETWORKDAYS(Proc[[#This Row],[DateOpened]],Proc[[#This Row],[DateClosed]]))-1)</f>
        <v>1</v>
      </c>
      <c r="R2112" s="61" t="s">
        <v>1005</v>
      </c>
      <c r="S2112" s="65"/>
      <c r="T2112" s="153">
        <v>2111</v>
      </c>
    </row>
    <row r="2113" spans="1:20" hidden="1">
      <c r="A2113" s="64" t="s">
        <v>2507</v>
      </c>
      <c r="B2113" s="111" t="str">
        <f>IFERROR(VLOOKUP(Proc[[#This Row],[App]],Table2[],3,0),"open")</f>
        <v>ok</v>
      </c>
      <c r="C2113" s="64" t="s">
        <v>369</v>
      </c>
      <c r="D2113" s="152" t="s">
        <v>2706</v>
      </c>
      <c r="E2113" s="152" t="s">
        <v>2826</v>
      </c>
      <c r="F2113" s="152" t="s">
        <v>2826</v>
      </c>
      <c r="G2113" s="64" t="s">
        <v>400</v>
      </c>
      <c r="H2113" s="65" t="str">
        <f>IF(Proc[[#This Row],[type]]="LFF (MDG-F)",MID(Proc[[#This Row],[Obj]],13,10),"")</f>
        <v/>
      </c>
      <c r="I2113" s="152"/>
      <c r="J2113" s="65" t="b">
        <f>Proc[[#This Row],[Requested]]=Proc[[#This Row],[CurrentParent]]</f>
        <v>1</v>
      </c>
      <c r="K2113" s="107" t="str">
        <f>IF(Proc[[#This Row],[Author]]="Marcela Urrego",VLOOKUP(LEFT(Proc[[#This Row],[Requested]],1),Table3[#All],2,0),VLOOKUP(Proc[[#This Row],[Author]],Table4[],2,0))</f>
        <v>HC</v>
      </c>
      <c r="L2113" s="91" t="s">
        <v>1970</v>
      </c>
      <c r="M2113" s="61">
        <v>45807.678356481483</v>
      </c>
      <c r="N2113" s="62">
        <v>45810</v>
      </c>
      <c r="O2113" s="62">
        <v>45810</v>
      </c>
      <c r="P2113" s="61" t="str">
        <f ca="1">IF(Proc[[#This Row],[DaysAgeing]]&gt;5,"yep","on track")</f>
        <v>on track</v>
      </c>
      <c r="Q2113" s="2">
        <f ca="1">IF(Proc[[#This Row],[DateClosed]]="",ABS(NETWORKDAYS(Proc[[#This Row],[DateOpened]],TODAY()))-1,ABS(NETWORKDAYS(Proc[[#This Row],[DateOpened]],Proc[[#This Row],[DateClosed]]))-1)</f>
        <v>1</v>
      </c>
      <c r="R2113" s="61" t="s">
        <v>1005</v>
      </c>
      <c r="S2113" s="65"/>
      <c r="T2113" s="153">
        <v>2112</v>
      </c>
    </row>
    <row r="2114" spans="1:20" hidden="1">
      <c r="A2114" s="64" t="s">
        <v>2507</v>
      </c>
      <c r="B2114" s="111" t="str">
        <f>IFERROR(VLOOKUP(Proc[[#This Row],[App]],Table2[],3,0),"open")</f>
        <v>ok</v>
      </c>
      <c r="C2114" s="64" t="s">
        <v>369</v>
      </c>
      <c r="D2114" s="152" t="s">
        <v>2707</v>
      </c>
      <c r="E2114" s="152" t="s">
        <v>2826</v>
      </c>
      <c r="F2114" s="152" t="s">
        <v>2826</v>
      </c>
      <c r="G2114" s="64" t="s">
        <v>400</v>
      </c>
      <c r="H2114" s="65" t="str">
        <f>IF(Proc[[#This Row],[type]]="LFF (MDG-F)",MID(Proc[[#This Row],[Obj]],13,10),"")</f>
        <v/>
      </c>
      <c r="I2114" s="152"/>
      <c r="J2114" s="65" t="b">
        <f>Proc[[#This Row],[Requested]]=Proc[[#This Row],[CurrentParent]]</f>
        <v>1</v>
      </c>
      <c r="K2114" s="107" t="str">
        <f>IF(Proc[[#This Row],[Author]]="Marcela Urrego",VLOOKUP(LEFT(Proc[[#This Row],[Requested]],1),Table3[#All],2,0),VLOOKUP(Proc[[#This Row],[Author]],Table4[],2,0))</f>
        <v>HC</v>
      </c>
      <c r="L2114" s="91" t="s">
        <v>1970</v>
      </c>
      <c r="M2114" s="61">
        <v>45807.678356481483</v>
      </c>
      <c r="N2114" s="62">
        <v>45810</v>
      </c>
      <c r="O2114" s="62">
        <v>45810</v>
      </c>
      <c r="P2114" s="61" t="str">
        <f ca="1">IF(Proc[[#This Row],[DaysAgeing]]&gt;5,"yep","on track")</f>
        <v>on track</v>
      </c>
      <c r="Q2114" s="2">
        <f ca="1">IF(Proc[[#This Row],[DateClosed]]="",ABS(NETWORKDAYS(Proc[[#This Row],[DateOpened]],TODAY()))-1,ABS(NETWORKDAYS(Proc[[#This Row],[DateOpened]],Proc[[#This Row],[DateClosed]]))-1)</f>
        <v>1</v>
      </c>
      <c r="R2114" s="61" t="s">
        <v>1005</v>
      </c>
      <c r="S2114" s="65"/>
      <c r="T2114" s="153">
        <v>2113</v>
      </c>
    </row>
    <row r="2115" spans="1:20" hidden="1">
      <c r="A2115" s="64" t="s">
        <v>2507</v>
      </c>
      <c r="B2115" s="152" t="str">
        <f>IFERROR(VLOOKUP(Proc[[#This Row],[App]],Table2[],3,0),"open")</f>
        <v>ok</v>
      </c>
      <c r="C2115" s="64" t="s">
        <v>369</v>
      </c>
      <c r="D2115" s="152" t="s">
        <v>2708</v>
      </c>
      <c r="E2115" s="152" t="s">
        <v>2826</v>
      </c>
      <c r="F2115" s="152" t="s">
        <v>2826</v>
      </c>
      <c r="G2115" s="64" t="s">
        <v>400</v>
      </c>
      <c r="H2115" s="65" t="str">
        <f>IF(Proc[[#This Row],[type]]="LFF (MDG-F)",MID(Proc[[#This Row],[Obj]],13,10),"")</f>
        <v/>
      </c>
      <c r="I2115" s="152"/>
      <c r="J2115" s="65" t="b">
        <f>Proc[[#This Row],[Requested]]=Proc[[#This Row],[CurrentParent]]</f>
        <v>1</v>
      </c>
      <c r="K2115" s="152" t="str">
        <f>IF(Proc[[#This Row],[Author]]="Marcela Urrego",VLOOKUP(LEFT(Proc[[#This Row],[Requested]],1),Table3[#All],2,0),VLOOKUP(Proc[[#This Row],[Author]],Table4[],2,0))</f>
        <v>HC</v>
      </c>
      <c r="L2115" s="91" t="s">
        <v>1970</v>
      </c>
      <c r="M2115" s="61">
        <v>45807.678356481483</v>
      </c>
      <c r="N2115" s="62">
        <v>45810</v>
      </c>
      <c r="O2115" s="62">
        <v>45810</v>
      </c>
      <c r="P2115" s="61" t="str">
        <f ca="1">IF(Proc[[#This Row],[DaysAgeing]]&gt;5,"yep","on track")</f>
        <v>on track</v>
      </c>
      <c r="Q2115" s="2">
        <f ca="1">IF(Proc[[#This Row],[DateClosed]]="",ABS(NETWORKDAYS(Proc[[#This Row],[DateOpened]],TODAY()))-1,ABS(NETWORKDAYS(Proc[[#This Row],[DateOpened]],Proc[[#This Row],[DateClosed]]))-1)</f>
        <v>1</v>
      </c>
      <c r="R2115" s="61" t="s">
        <v>1005</v>
      </c>
      <c r="S2115" s="65"/>
      <c r="T2115" s="153">
        <v>2114</v>
      </c>
    </row>
    <row r="2116" spans="1:20" hidden="1">
      <c r="A2116" s="64" t="s">
        <v>2507</v>
      </c>
      <c r="B2116" s="111" t="str">
        <f>IFERROR(VLOOKUP(Proc[[#This Row],[App]],Table2[],3,0),"open")</f>
        <v>ok</v>
      </c>
      <c r="C2116" s="64" t="s">
        <v>369</v>
      </c>
      <c r="D2116" s="152" t="s">
        <v>2709</v>
      </c>
      <c r="E2116" s="152" t="s">
        <v>2826</v>
      </c>
      <c r="F2116" s="152" t="s">
        <v>2826</v>
      </c>
      <c r="G2116" s="64" t="s">
        <v>400</v>
      </c>
      <c r="H2116" s="65" t="str">
        <f>IF(Proc[[#This Row],[type]]="LFF (MDG-F)",MID(Proc[[#This Row],[Obj]],13,10),"")</f>
        <v/>
      </c>
      <c r="I2116" s="152"/>
      <c r="J2116" s="65" t="b">
        <f>Proc[[#This Row],[Requested]]=Proc[[#This Row],[CurrentParent]]</f>
        <v>1</v>
      </c>
      <c r="K2116" s="107" t="str">
        <f>IF(Proc[[#This Row],[Author]]="Marcela Urrego",VLOOKUP(LEFT(Proc[[#This Row],[Requested]],1),Table3[#All],2,0),VLOOKUP(Proc[[#This Row],[Author]],Table4[],2,0))</f>
        <v>HC</v>
      </c>
      <c r="L2116" s="91" t="s">
        <v>1970</v>
      </c>
      <c r="M2116" s="61">
        <v>45807.678356481483</v>
      </c>
      <c r="N2116" s="62">
        <v>45810</v>
      </c>
      <c r="O2116" s="62">
        <v>45810</v>
      </c>
      <c r="P2116" s="61" t="str">
        <f ca="1">IF(Proc[[#This Row],[DaysAgeing]]&gt;5,"yep","on track")</f>
        <v>on track</v>
      </c>
      <c r="Q2116" s="2">
        <f ca="1">IF(Proc[[#This Row],[DateClosed]]="",ABS(NETWORKDAYS(Proc[[#This Row],[DateOpened]],TODAY()))-1,ABS(NETWORKDAYS(Proc[[#This Row],[DateOpened]],Proc[[#This Row],[DateClosed]]))-1)</f>
        <v>1</v>
      </c>
      <c r="R2116" s="61" t="s">
        <v>1005</v>
      </c>
      <c r="S2116" s="65"/>
      <c r="T2116" s="153">
        <v>2115</v>
      </c>
    </row>
    <row r="2117" spans="1:20" hidden="1">
      <c r="A2117" s="64" t="s">
        <v>2507</v>
      </c>
      <c r="B2117" s="111" t="str">
        <f>IFERROR(VLOOKUP(Proc[[#This Row],[App]],Table2[],3,0),"open")</f>
        <v>ok</v>
      </c>
      <c r="C2117" s="64" t="s">
        <v>369</v>
      </c>
      <c r="D2117" s="152" t="s">
        <v>2710</v>
      </c>
      <c r="E2117" s="152" t="s">
        <v>2826</v>
      </c>
      <c r="F2117" s="152" t="s">
        <v>2826</v>
      </c>
      <c r="G2117" s="64" t="s">
        <v>400</v>
      </c>
      <c r="H2117" s="65" t="str">
        <f>IF(Proc[[#This Row],[type]]="LFF (MDG-F)",MID(Proc[[#This Row],[Obj]],13,10),"")</f>
        <v/>
      </c>
      <c r="I2117" s="152"/>
      <c r="J2117" s="65" t="b">
        <f>Proc[[#This Row],[Requested]]=Proc[[#This Row],[CurrentParent]]</f>
        <v>1</v>
      </c>
      <c r="K2117" s="107" t="str">
        <f>IF(Proc[[#This Row],[Author]]="Marcela Urrego",VLOOKUP(LEFT(Proc[[#This Row],[Requested]],1),Table3[#All],2,0),VLOOKUP(Proc[[#This Row],[Author]],Table4[],2,0))</f>
        <v>HC</v>
      </c>
      <c r="L2117" s="91" t="s">
        <v>1970</v>
      </c>
      <c r="M2117" s="61">
        <v>45807.678356481483</v>
      </c>
      <c r="N2117" s="62">
        <v>45810</v>
      </c>
      <c r="O2117" s="62">
        <v>45810</v>
      </c>
      <c r="P2117" s="61" t="str">
        <f ca="1">IF(Proc[[#This Row],[DaysAgeing]]&gt;5,"yep","on track")</f>
        <v>on track</v>
      </c>
      <c r="Q2117" s="2">
        <f ca="1">IF(Proc[[#This Row],[DateClosed]]="",ABS(NETWORKDAYS(Proc[[#This Row],[DateOpened]],TODAY()))-1,ABS(NETWORKDAYS(Proc[[#This Row],[DateOpened]],Proc[[#This Row],[DateClosed]]))-1)</f>
        <v>1</v>
      </c>
      <c r="R2117" s="61" t="s">
        <v>1005</v>
      </c>
      <c r="S2117" s="65"/>
      <c r="T2117" s="153">
        <v>2116</v>
      </c>
    </row>
    <row r="2118" spans="1:20" hidden="1">
      <c r="A2118" s="64" t="s">
        <v>2507</v>
      </c>
      <c r="B2118" s="111" t="str">
        <f>IFERROR(VLOOKUP(Proc[[#This Row],[App]],Table2[],3,0),"open")</f>
        <v>ok</v>
      </c>
      <c r="C2118" s="64" t="s">
        <v>369</v>
      </c>
      <c r="D2118" s="152" t="s">
        <v>2711</v>
      </c>
      <c r="E2118" s="152" t="s">
        <v>1767</v>
      </c>
      <c r="F2118" s="152" t="s">
        <v>1767</v>
      </c>
      <c r="G2118" s="64" t="s">
        <v>400</v>
      </c>
      <c r="H2118" s="65" t="str">
        <f>IF(Proc[[#This Row],[type]]="LFF (MDG-F)",MID(Proc[[#This Row],[Obj]],13,10),"")</f>
        <v/>
      </c>
      <c r="I2118" s="152"/>
      <c r="J2118" s="65" t="b">
        <f>Proc[[#This Row],[Requested]]=Proc[[#This Row],[CurrentParent]]</f>
        <v>1</v>
      </c>
      <c r="K2118" s="107" t="str">
        <f>IF(Proc[[#This Row],[Author]]="Marcela Urrego",VLOOKUP(LEFT(Proc[[#This Row],[Requested]],1),Table3[#All],2,0),VLOOKUP(Proc[[#This Row],[Author]],Table4[],2,0))</f>
        <v>HC</v>
      </c>
      <c r="L2118" s="91" t="s">
        <v>1970</v>
      </c>
      <c r="M2118" s="61">
        <v>45807.678356481483</v>
      </c>
      <c r="N2118" s="62">
        <v>45810</v>
      </c>
      <c r="O2118" s="62">
        <v>45810</v>
      </c>
      <c r="P2118" s="61" t="str">
        <f ca="1">IF(Proc[[#This Row],[DaysAgeing]]&gt;5,"yep","on track")</f>
        <v>on track</v>
      </c>
      <c r="Q2118" s="2">
        <f ca="1">IF(Proc[[#This Row],[DateClosed]]="",ABS(NETWORKDAYS(Proc[[#This Row],[DateOpened]],TODAY()))-1,ABS(NETWORKDAYS(Proc[[#This Row],[DateOpened]],Proc[[#This Row],[DateClosed]]))-1)</f>
        <v>1</v>
      </c>
      <c r="R2118" s="61" t="s">
        <v>1005</v>
      </c>
      <c r="S2118" s="65"/>
      <c r="T2118" s="153">
        <v>2117</v>
      </c>
    </row>
    <row r="2119" spans="1:20" hidden="1">
      <c r="A2119" s="64" t="s">
        <v>2507</v>
      </c>
      <c r="B2119" s="111" t="str">
        <f>IFERROR(VLOOKUP(Proc[[#This Row],[App]],Table2[],3,0),"open")</f>
        <v>ok</v>
      </c>
      <c r="C2119" s="64" t="s">
        <v>369</v>
      </c>
      <c r="D2119" s="152" t="s">
        <v>2712</v>
      </c>
      <c r="E2119" s="152" t="s">
        <v>1767</v>
      </c>
      <c r="F2119" s="152" t="s">
        <v>1767</v>
      </c>
      <c r="G2119" s="64" t="s">
        <v>400</v>
      </c>
      <c r="H2119" s="65" t="str">
        <f>IF(Proc[[#This Row],[type]]="LFF (MDG-F)",MID(Proc[[#This Row],[Obj]],13,10),"")</f>
        <v/>
      </c>
      <c r="I2119" s="152"/>
      <c r="J2119" s="65" t="b">
        <f>Proc[[#This Row],[Requested]]=Proc[[#This Row],[CurrentParent]]</f>
        <v>1</v>
      </c>
      <c r="K2119" s="107" t="str">
        <f>IF(Proc[[#This Row],[Author]]="Marcela Urrego",VLOOKUP(LEFT(Proc[[#This Row],[Requested]],1),Table3[#All],2,0),VLOOKUP(Proc[[#This Row],[Author]],Table4[],2,0))</f>
        <v>HC</v>
      </c>
      <c r="L2119" s="91" t="s">
        <v>1970</v>
      </c>
      <c r="M2119" s="61">
        <v>45807.678356481483</v>
      </c>
      <c r="N2119" s="62">
        <v>45810</v>
      </c>
      <c r="O2119" s="62">
        <v>45810</v>
      </c>
      <c r="P2119" s="61" t="str">
        <f ca="1">IF(Proc[[#This Row],[DaysAgeing]]&gt;5,"yep","on track")</f>
        <v>on track</v>
      </c>
      <c r="Q2119" s="2">
        <f ca="1">IF(Proc[[#This Row],[DateClosed]]="",ABS(NETWORKDAYS(Proc[[#This Row],[DateOpened]],TODAY()))-1,ABS(NETWORKDAYS(Proc[[#This Row],[DateOpened]],Proc[[#This Row],[DateClosed]]))-1)</f>
        <v>1</v>
      </c>
      <c r="R2119" s="61" t="s">
        <v>1005</v>
      </c>
      <c r="S2119" s="65"/>
      <c r="T2119" s="153">
        <v>2118</v>
      </c>
    </row>
    <row r="2120" spans="1:20" hidden="1">
      <c r="A2120" s="64" t="s">
        <v>2507</v>
      </c>
      <c r="B2120" s="111" t="str">
        <f>IFERROR(VLOOKUP(Proc[[#This Row],[App]],Table2[],3,0),"open")</f>
        <v>ok</v>
      </c>
      <c r="C2120" s="64" t="s">
        <v>369</v>
      </c>
      <c r="D2120" s="152" t="s">
        <v>2713</v>
      </c>
      <c r="E2120" s="152" t="s">
        <v>1767</v>
      </c>
      <c r="F2120" s="152" t="s">
        <v>1767</v>
      </c>
      <c r="G2120" s="64" t="s">
        <v>400</v>
      </c>
      <c r="H2120" s="65" t="str">
        <f>IF(Proc[[#This Row],[type]]="LFF (MDG-F)",MID(Proc[[#This Row],[Obj]],13,10),"")</f>
        <v/>
      </c>
      <c r="I2120" s="152"/>
      <c r="J2120" s="65" t="b">
        <f>Proc[[#This Row],[Requested]]=Proc[[#This Row],[CurrentParent]]</f>
        <v>1</v>
      </c>
      <c r="K2120" s="107" t="str">
        <f>IF(Proc[[#This Row],[Author]]="Marcela Urrego",VLOOKUP(LEFT(Proc[[#This Row],[Requested]],1),Table3[#All],2,0),VLOOKUP(Proc[[#This Row],[Author]],Table4[],2,0))</f>
        <v>HC</v>
      </c>
      <c r="L2120" s="91" t="s">
        <v>1970</v>
      </c>
      <c r="M2120" s="61">
        <v>45807.678356481483</v>
      </c>
      <c r="N2120" s="62">
        <v>45810</v>
      </c>
      <c r="O2120" s="62">
        <v>45810</v>
      </c>
      <c r="P2120" s="61" t="str">
        <f ca="1">IF(Proc[[#This Row],[DaysAgeing]]&gt;5,"yep","on track")</f>
        <v>on track</v>
      </c>
      <c r="Q2120" s="2">
        <f ca="1">IF(Proc[[#This Row],[DateClosed]]="",ABS(NETWORKDAYS(Proc[[#This Row],[DateOpened]],TODAY()))-1,ABS(NETWORKDAYS(Proc[[#This Row],[DateOpened]],Proc[[#This Row],[DateClosed]]))-1)</f>
        <v>1</v>
      </c>
      <c r="R2120" s="61" t="s">
        <v>1005</v>
      </c>
      <c r="S2120" s="65"/>
      <c r="T2120" s="153">
        <v>2119</v>
      </c>
    </row>
    <row r="2121" spans="1:20" hidden="1">
      <c r="A2121" s="64" t="s">
        <v>2507</v>
      </c>
      <c r="B2121" s="111" t="str">
        <f>IFERROR(VLOOKUP(Proc[[#This Row],[App]],Table2[],3,0),"open")</f>
        <v>ok</v>
      </c>
      <c r="C2121" s="64" t="s">
        <v>369</v>
      </c>
      <c r="D2121" s="152" t="s">
        <v>2714</v>
      </c>
      <c r="E2121" s="152" t="s">
        <v>2827</v>
      </c>
      <c r="F2121" s="152" t="s">
        <v>2827</v>
      </c>
      <c r="G2121" s="64" t="s">
        <v>400</v>
      </c>
      <c r="H2121" s="65" t="str">
        <f>IF(Proc[[#This Row],[type]]="LFF (MDG-F)",MID(Proc[[#This Row],[Obj]],13,10),"")</f>
        <v/>
      </c>
      <c r="I2121" s="152"/>
      <c r="J2121" s="65" t="b">
        <f>Proc[[#This Row],[Requested]]=Proc[[#This Row],[CurrentParent]]</f>
        <v>1</v>
      </c>
      <c r="K2121" s="107" t="str">
        <f>IF(Proc[[#This Row],[Author]]="Marcela Urrego",VLOOKUP(LEFT(Proc[[#This Row],[Requested]],1),Table3[#All],2,0),VLOOKUP(Proc[[#This Row],[Author]],Table4[],2,0))</f>
        <v>HC</v>
      </c>
      <c r="L2121" s="91" t="s">
        <v>1970</v>
      </c>
      <c r="M2121" s="61">
        <v>45807.678356481483</v>
      </c>
      <c r="N2121" s="62">
        <v>45810</v>
      </c>
      <c r="O2121" s="62">
        <v>45810</v>
      </c>
      <c r="P2121" s="61" t="str">
        <f ca="1">IF(Proc[[#This Row],[DaysAgeing]]&gt;5,"yep","on track")</f>
        <v>on track</v>
      </c>
      <c r="Q2121" s="2">
        <f ca="1">IF(Proc[[#This Row],[DateClosed]]="",ABS(NETWORKDAYS(Proc[[#This Row],[DateOpened]],TODAY()))-1,ABS(NETWORKDAYS(Proc[[#This Row],[DateOpened]],Proc[[#This Row],[DateClosed]]))-1)</f>
        <v>1</v>
      </c>
      <c r="R2121" s="61" t="s">
        <v>1005</v>
      </c>
      <c r="S2121" s="65"/>
      <c r="T2121" s="153">
        <v>2120</v>
      </c>
    </row>
    <row r="2122" spans="1:20" hidden="1">
      <c r="A2122" s="64" t="s">
        <v>2507</v>
      </c>
      <c r="B2122" s="111" t="str">
        <f>IFERROR(VLOOKUP(Proc[[#This Row],[App]],Table2[],3,0),"open")</f>
        <v>ok</v>
      </c>
      <c r="C2122" s="64" t="s">
        <v>369</v>
      </c>
      <c r="D2122" s="152" t="s">
        <v>2715</v>
      </c>
      <c r="E2122" s="152" t="s">
        <v>2826</v>
      </c>
      <c r="F2122" s="152" t="s">
        <v>2826</v>
      </c>
      <c r="G2122" s="64" t="s">
        <v>400</v>
      </c>
      <c r="H2122" s="65" t="str">
        <f>IF(Proc[[#This Row],[type]]="LFF (MDG-F)",MID(Proc[[#This Row],[Obj]],13,10),"")</f>
        <v/>
      </c>
      <c r="I2122" s="152"/>
      <c r="J2122" s="65" t="b">
        <f>Proc[[#This Row],[Requested]]=Proc[[#This Row],[CurrentParent]]</f>
        <v>1</v>
      </c>
      <c r="K2122" s="107" t="str">
        <f>IF(Proc[[#This Row],[Author]]="Marcela Urrego",VLOOKUP(LEFT(Proc[[#This Row],[Requested]],1),Table3[#All],2,0),VLOOKUP(Proc[[#This Row],[Author]],Table4[],2,0))</f>
        <v>HC</v>
      </c>
      <c r="L2122" s="91" t="s">
        <v>1970</v>
      </c>
      <c r="M2122" s="61">
        <v>45807.678356481483</v>
      </c>
      <c r="N2122" s="62">
        <v>45810</v>
      </c>
      <c r="O2122" s="62">
        <v>45810</v>
      </c>
      <c r="P2122" s="61" t="str">
        <f ca="1">IF(Proc[[#This Row],[DaysAgeing]]&gt;5,"yep","on track")</f>
        <v>on track</v>
      </c>
      <c r="Q2122" s="2">
        <f ca="1">IF(Proc[[#This Row],[DateClosed]]="",ABS(NETWORKDAYS(Proc[[#This Row],[DateOpened]],TODAY()))-1,ABS(NETWORKDAYS(Proc[[#This Row],[DateOpened]],Proc[[#This Row],[DateClosed]]))-1)</f>
        <v>1</v>
      </c>
      <c r="R2122" s="61" t="s">
        <v>1005</v>
      </c>
      <c r="S2122" s="65"/>
      <c r="T2122" s="153">
        <v>2121</v>
      </c>
    </row>
    <row r="2123" spans="1:20" hidden="1">
      <c r="A2123" s="64" t="s">
        <v>2507</v>
      </c>
      <c r="B2123" s="111" t="str">
        <f>IFERROR(VLOOKUP(Proc[[#This Row],[App]],Table2[],3,0),"open")</f>
        <v>ok</v>
      </c>
      <c r="C2123" s="64" t="s">
        <v>369</v>
      </c>
      <c r="D2123" s="152" t="s">
        <v>2716</v>
      </c>
      <c r="E2123" s="152" t="s">
        <v>2826</v>
      </c>
      <c r="F2123" s="152" t="s">
        <v>2826</v>
      </c>
      <c r="G2123" s="64" t="s">
        <v>400</v>
      </c>
      <c r="H2123" s="65" t="str">
        <f>IF(Proc[[#This Row],[type]]="LFF (MDG-F)",MID(Proc[[#This Row],[Obj]],13,10),"")</f>
        <v/>
      </c>
      <c r="I2123" s="152"/>
      <c r="J2123" s="65" t="b">
        <f>Proc[[#This Row],[Requested]]=Proc[[#This Row],[CurrentParent]]</f>
        <v>1</v>
      </c>
      <c r="K2123" s="107" t="str">
        <f>IF(Proc[[#This Row],[Author]]="Marcela Urrego",VLOOKUP(LEFT(Proc[[#This Row],[Requested]],1),Table3[#All],2,0),VLOOKUP(Proc[[#This Row],[Author]],Table4[],2,0))</f>
        <v>HC</v>
      </c>
      <c r="L2123" s="91" t="s">
        <v>1970</v>
      </c>
      <c r="M2123" s="61">
        <v>45807.678356481483</v>
      </c>
      <c r="N2123" s="62">
        <v>45810</v>
      </c>
      <c r="O2123" s="62">
        <v>45810</v>
      </c>
      <c r="P2123" s="61" t="str">
        <f ca="1">IF(Proc[[#This Row],[DaysAgeing]]&gt;5,"yep","on track")</f>
        <v>on track</v>
      </c>
      <c r="Q2123" s="2">
        <f ca="1">IF(Proc[[#This Row],[DateClosed]]="",ABS(NETWORKDAYS(Proc[[#This Row],[DateOpened]],TODAY()))-1,ABS(NETWORKDAYS(Proc[[#This Row],[DateOpened]],Proc[[#This Row],[DateClosed]]))-1)</f>
        <v>1</v>
      </c>
      <c r="R2123" s="61" t="s">
        <v>1005</v>
      </c>
      <c r="S2123" s="65"/>
      <c r="T2123" s="153">
        <v>2122</v>
      </c>
    </row>
    <row r="2124" spans="1:20" hidden="1">
      <c r="A2124" s="64" t="s">
        <v>2507</v>
      </c>
      <c r="B2124" s="111" t="str">
        <f>IFERROR(VLOOKUP(Proc[[#This Row],[App]],Table2[],3,0),"open")</f>
        <v>ok</v>
      </c>
      <c r="C2124" s="64" t="s">
        <v>369</v>
      </c>
      <c r="D2124" s="152" t="s">
        <v>2717</v>
      </c>
      <c r="E2124" s="152" t="s">
        <v>2826</v>
      </c>
      <c r="F2124" s="152" t="s">
        <v>2826</v>
      </c>
      <c r="G2124" s="64" t="s">
        <v>400</v>
      </c>
      <c r="H2124" s="65" t="str">
        <f>IF(Proc[[#This Row],[type]]="LFF (MDG-F)",MID(Proc[[#This Row],[Obj]],13,10),"")</f>
        <v/>
      </c>
      <c r="I2124" s="152"/>
      <c r="J2124" s="65" t="b">
        <f>Proc[[#This Row],[Requested]]=Proc[[#This Row],[CurrentParent]]</f>
        <v>1</v>
      </c>
      <c r="K2124" s="107" t="str">
        <f>IF(Proc[[#This Row],[Author]]="Marcela Urrego",VLOOKUP(LEFT(Proc[[#This Row],[Requested]],1),Table3[#All],2,0),VLOOKUP(Proc[[#This Row],[Author]],Table4[],2,0))</f>
        <v>HC</v>
      </c>
      <c r="L2124" s="91" t="s">
        <v>1970</v>
      </c>
      <c r="M2124" s="61">
        <v>45807.678356481483</v>
      </c>
      <c r="N2124" s="62">
        <v>45810</v>
      </c>
      <c r="O2124" s="62">
        <v>45810</v>
      </c>
      <c r="P2124" s="61" t="str">
        <f ca="1">IF(Proc[[#This Row],[DaysAgeing]]&gt;5,"yep","on track")</f>
        <v>on track</v>
      </c>
      <c r="Q2124" s="2">
        <f ca="1">IF(Proc[[#This Row],[DateClosed]]="",ABS(NETWORKDAYS(Proc[[#This Row],[DateOpened]],TODAY()))-1,ABS(NETWORKDAYS(Proc[[#This Row],[DateOpened]],Proc[[#This Row],[DateClosed]]))-1)</f>
        <v>1</v>
      </c>
      <c r="R2124" s="61" t="s">
        <v>1005</v>
      </c>
      <c r="S2124" s="65"/>
      <c r="T2124" s="153">
        <v>2123</v>
      </c>
    </row>
    <row r="2125" spans="1:20" hidden="1">
      <c r="A2125" s="64" t="s">
        <v>2507</v>
      </c>
      <c r="B2125" s="111" t="str">
        <f>IFERROR(VLOOKUP(Proc[[#This Row],[App]],Table2[],3,0),"open")</f>
        <v>ok</v>
      </c>
      <c r="C2125" s="64" t="s">
        <v>369</v>
      </c>
      <c r="D2125" s="152" t="s">
        <v>2718</v>
      </c>
      <c r="E2125" s="152" t="s">
        <v>2826</v>
      </c>
      <c r="F2125" s="152" t="s">
        <v>2826</v>
      </c>
      <c r="G2125" s="64" t="s">
        <v>400</v>
      </c>
      <c r="H2125" s="65" t="str">
        <f>IF(Proc[[#This Row],[type]]="LFF (MDG-F)",MID(Proc[[#This Row],[Obj]],13,10),"")</f>
        <v/>
      </c>
      <c r="I2125" s="152"/>
      <c r="J2125" s="65" t="b">
        <f>Proc[[#This Row],[Requested]]=Proc[[#This Row],[CurrentParent]]</f>
        <v>1</v>
      </c>
      <c r="K2125" s="107" t="str">
        <f>IF(Proc[[#This Row],[Author]]="Marcela Urrego",VLOOKUP(LEFT(Proc[[#This Row],[Requested]],1),Table3[#All],2,0),VLOOKUP(Proc[[#This Row],[Author]],Table4[],2,0))</f>
        <v>HC</v>
      </c>
      <c r="L2125" s="91" t="s">
        <v>1970</v>
      </c>
      <c r="M2125" s="61">
        <v>45807.678356481483</v>
      </c>
      <c r="N2125" s="62">
        <v>45810</v>
      </c>
      <c r="O2125" s="62">
        <v>45810</v>
      </c>
      <c r="P2125" s="61" t="str">
        <f ca="1">IF(Proc[[#This Row],[DaysAgeing]]&gt;5,"yep","on track")</f>
        <v>on track</v>
      </c>
      <c r="Q2125" s="2">
        <f ca="1">IF(Proc[[#This Row],[DateClosed]]="",ABS(NETWORKDAYS(Proc[[#This Row],[DateOpened]],TODAY()))-1,ABS(NETWORKDAYS(Proc[[#This Row],[DateOpened]],Proc[[#This Row],[DateClosed]]))-1)</f>
        <v>1</v>
      </c>
      <c r="R2125" s="61" t="s">
        <v>1005</v>
      </c>
      <c r="S2125" s="65"/>
      <c r="T2125" s="153">
        <v>2124</v>
      </c>
    </row>
    <row r="2126" spans="1:20" hidden="1">
      <c r="A2126" s="64" t="s">
        <v>2507</v>
      </c>
      <c r="B2126" s="111" t="str">
        <f>IFERROR(VLOOKUP(Proc[[#This Row],[App]],Table2[],3,0),"open")</f>
        <v>ok</v>
      </c>
      <c r="C2126" s="64" t="s">
        <v>369</v>
      </c>
      <c r="D2126" s="152" t="s">
        <v>2719</v>
      </c>
      <c r="E2126" s="152" t="s">
        <v>2826</v>
      </c>
      <c r="F2126" s="152" t="s">
        <v>2826</v>
      </c>
      <c r="G2126" s="64" t="s">
        <v>400</v>
      </c>
      <c r="H2126" s="65" t="str">
        <f>IF(Proc[[#This Row],[type]]="LFF (MDG-F)",MID(Proc[[#This Row],[Obj]],13,10),"")</f>
        <v/>
      </c>
      <c r="I2126" s="152"/>
      <c r="J2126" s="65" t="b">
        <f>Proc[[#This Row],[Requested]]=Proc[[#This Row],[CurrentParent]]</f>
        <v>1</v>
      </c>
      <c r="K2126" s="107" t="str">
        <f>IF(Proc[[#This Row],[Author]]="Marcela Urrego",VLOOKUP(LEFT(Proc[[#This Row],[Requested]],1),Table3[#All],2,0),VLOOKUP(Proc[[#This Row],[Author]],Table4[],2,0))</f>
        <v>HC</v>
      </c>
      <c r="L2126" s="91" t="s">
        <v>1970</v>
      </c>
      <c r="M2126" s="61">
        <v>45807.678356481483</v>
      </c>
      <c r="N2126" s="62">
        <v>45810</v>
      </c>
      <c r="O2126" s="62">
        <v>45810</v>
      </c>
      <c r="P2126" s="61" t="str">
        <f ca="1">IF(Proc[[#This Row],[DaysAgeing]]&gt;5,"yep","on track")</f>
        <v>on track</v>
      </c>
      <c r="Q2126" s="2">
        <f ca="1">IF(Proc[[#This Row],[DateClosed]]="",ABS(NETWORKDAYS(Proc[[#This Row],[DateOpened]],TODAY()))-1,ABS(NETWORKDAYS(Proc[[#This Row],[DateOpened]],Proc[[#This Row],[DateClosed]]))-1)</f>
        <v>1</v>
      </c>
      <c r="R2126" s="61" t="s">
        <v>1005</v>
      </c>
      <c r="S2126" s="65"/>
      <c r="T2126" s="153">
        <v>2125</v>
      </c>
    </row>
    <row r="2127" spans="1:20" hidden="1">
      <c r="A2127" s="64" t="s">
        <v>2507</v>
      </c>
      <c r="B2127" s="111" t="str">
        <f>IFERROR(VLOOKUP(Proc[[#This Row],[App]],Table2[],3,0),"open")</f>
        <v>ok</v>
      </c>
      <c r="C2127" s="64" t="s">
        <v>369</v>
      </c>
      <c r="D2127" s="152" t="s">
        <v>2720</v>
      </c>
      <c r="E2127" s="152" t="s">
        <v>2826</v>
      </c>
      <c r="F2127" s="152" t="s">
        <v>2826</v>
      </c>
      <c r="G2127" s="64" t="s">
        <v>400</v>
      </c>
      <c r="H2127" s="65" t="str">
        <f>IF(Proc[[#This Row],[type]]="LFF (MDG-F)",MID(Proc[[#This Row],[Obj]],13,10),"")</f>
        <v/>
      </c>
      <c r="I2127" s="152"/>
      <c r="J2127" s="65" t="b">
        <f>Proc[[#This Row],[Requested]]=Proc[[#This Row],[CurrentParent]]</f>
        <v>1</v>
      </c>
      <c r="K2127" s="107" t="str">
        <f>IF(Proc[[#This Row],[Author]]="Marcela Urrego",VLOOKUP(LEFT(Proc[[#This Row],[Requested]],1),Table3[#All],2,0),VLOOKUP(Proc[[#This Row],[Author]],Table4[],2,0))</f>
        <v>HC</v>
      </c>
      <c r="L2127" s="91" t="s">
        <v>1970</v>
      </c>
      <c r="M2127" s="61">
        <v>45807.678356481483</v>
      </c>
      <c r="N2127" s="62">
        <v>45810</v>
      </c>
      <c r="O2127" s="62">
        <v>45810</v>
      </c>
      <c r="P2127" s="61" t="str">
        <f ca="1">IF(Proc[[#This Row],[DaysAgeing]]&gt;5,"yep","on track")</f>
        <v>on track</v>
      </c>
      <c r="Q2127" s="2">
        <f ca="1">IF(Proc[[#This Row],[DateClosed]]="",ABS(NETWORKDAYS(Proc[[#This Row],[DateOpened]],TODAY()))-1,ABS(NETWORKDAYS(Proc[[#This Row],[DateOpened]],Proc[[#This Row],[DateClosed]]))-1)</f>
        <v>1</v>
      </c>
      <c r="R2127" s="61" t="s">
        <v>1005</v>
      </c>
      <c r="S2127" s="65"/>
      <c r="T2127" s="153">
        <v>2126</v>
      </c>
    </row>
    <row r="2128" spans="1:20" hidden="1">
      <c r="A2128" s="64" t="s">
        <v>2507</v>
      </c>
      <c r="B2128" s="111" t="str">
        <f>IFERROR(VLOOKUP(Proc[[#This Row],[App]],Table2[],3,0),"open")</f>
        <v>ok</v>
      </c>
      <c r="C2128" s="64" t="s">
        <v>369</v>
      </c>
      <c r="D2128" s="152" t="s">
        <v>2721</v>
      </c>
      <c r="E2128" s="152" t="s">
        <v>2826</v>
      </c>
      <c r="F2128" s="152" t="s">
        <v>2826</v>
      </c>
      <c r="G2128" s="64" t="s">
        <v>400</v>
      </c>
      <c r="H2128" s="65" t="str">
        <f>IF(Proc[[#This Row],[type]]="LFF (MDG-F)",MID(Proc[[#This Row],[Obj]],13,10),"")</f>
        <v/>
      </c>
      <c r="I2128" s="152"/>
      <c r="J2128" s="65" t="b">
        <f>Proc[[#This Row],[Requested]]=Proc[[#This Row],[CurrentParent]]</f>
        <v>1</v>
      </c>
      <c r="K2128" s="107" t="str">
        <f>IF(Proc[[#This Row],[Author]]="Marcela Urrego",VLOOKUP(LEFT(Proc[[#This Row],[Requested]],1),Table3[#All],2,0),VLOOKUP(Proc[[#This Row],[Author]],Table4[],2,0))</f>
        <v>HC</v>
      </c>
      <c r="L2128" s="91" t="s">
        <v>1970</v>
      </c>
      <c r="M2128" s="61">
        <v>45807.678356481483</v>
      </c>
      <c r="N2128" s="62">
        <v>45810</v>
      </c>
      <c r="O2128" s="62">
        <v>45810</v>
      </c>
      <c r="P2128" s="61" t="str">
        <f ca="1">IF(Proc[[#This Row],[DaysAgeing]]&gt;5,"yep","on track")</f>
        <v>on track</v>
      </c>
      <c r="Q2128" s="2">
        <f ca="1">IF(Proc[[#This Row],[DateClosed]]="",ABS(NETWORKDAYS(Proc[[#This Row],[DateOpened]],TODAY()))-1,ABS(NETWORKDAYS(Proc[[#This Row],[DateOpened]],Proc[[#This Row],[DateClosed]]))-1)</f>
        <v>1</v>
      </c>
      <c r="R2128" s="61" t="s">
        <v>1005</v>
      </c>
      <c r="S2128" s="65"/>
      <c r="T2128" s="153">
        <v>2127</v>
      </c>
    </row>
    <row r="2129" spans="1:20" hidden="1">
      <c r="A2129" s="64" t="s">
        <v>2507</v>
      </c>
      <c r="B2129" s="111" t="str">
        <f>IFERROR(VLOOKUP(Proc[[#This Row],[App]],Table2[],3,0),"open")</f>
        <v>ok</v>
      </c>
      <c r="C2129" s="64" t="s">
        <v>369</v>
      </c>
      <c r="D2129" s="152" t="s">
        <v>2722</v>
      </c>
      <c r="E2129" s="152" t="s">
        <v>2826</v>
      </c>
      <c r="F2129" s="152" t="s">
        <v>2826</v>
      </c>
      <c r="G2129" s="64" t="s">
        <v>400</v>
      </c>
      <c r="H2129" s="65" t="str">
        <f>IF(Proc[[#This Row],[type]]="LFF (MDG-F)",MID(Proc[[#This Row],[Obj]],13,10),"")</f>
        <v/>
      </c>
      <c r="I2129" s="152"/>
      <c r="J2129" s="65" t="b">
        <f>Proc[[#This Row],[Requested]]=Proc[[#This Row],[CurrentParent]]</f>
        <v>1</v>
      </c>
      <c r="K2129" s="107" t="str">
        <f>IF(Proc[[#This Row],[Author]]="Marcela Urrego",VLOOKUP(LEFT(Proc[[#This Row],[Requested]],1),Table3[#All],2,0),VLOOKUP(Proc[[#This Row],[Author]],Table4[],2,0))</f>
        <v>HC</v>
      </c>
      <c r="L2129" s="91" t="s">
        <v>1970</v>
      </c>
      <c r="M2129" s="61">
        <v>45807.678356481483</v>
      </c>
      <c r="N2129" s="62">
        <v>45810</v>
      </c>
      <c r="O2129" s="62">
        <v>45810</v>
      </c>
      <c r="P2129" s="61" t="str">
        <f ca="1">IF(Proc[[#This Row],[DaysAgeing]]&gt;5,"yep","on track")</f>
        <v>on track</v>
      </c>
      <c r="Q2129" s="2">
        <f ca="1">IF(Proc[[#This Row],[DateClosed]]="",ABS(NETWORKDAYS(Proc[[#This Row],[DateOpened]],TODAY()))-1,ABS(NETWORKDAYS(Proc[[#This Row],[DateOpened]],Proc[[#This Row],[DateClosed]]))-1)</f>
        <v>1</v>
      </c>
      <c r="R2129" s="61" t="s">
        <v>1005</v>
      </c>
      <c r="S2129" s="65"/>
      <c r="T2129" s="153">
        <v>2128</v>
      </c>
    </row>
    <row r="2130" spans="1:20" hidden="1">
      <c r="A2130" s="64" t="s">
        <v>2507</v>
      </c>
      <c r="B2130" s="111" t="str">
        <f>IFERROR(VLOOKUP(Proc[[#This Row],[App]],Table2[],3,0),"open")</f>
        <v>ok</v>
      </c>
      <c r="C2130" s="64" t="s">
        <v>369</v>
      </c>
      <c r="D2130" s="152" t="s">
        <v>2723</v>
      </c>
      <c r="E2130" s="152" t="s">
        <v>2826</v>
      </c>
      <c r="F2130" s="152" t="s">
        <v>2826</v>
      </c>
      <c r="G2130" s="64" t="s">
        <v>400</v>
      </c>
      <c r="H2130" s="65" t="str">
        <f>IF(Proc[[#This Row],[type]]="LFF (MDG-F)",MID(Proc[[#This Row],[Obj]],13,10),"")</f>
        <v/>
      </c>
      <c r="I2130" s="152"/>
      <c r="J2130" s="65" t="b">
        <f>Proc[[#This Row],[Requested]]=Proc[[#This Row],[CurrentParent]]</f>
        <v>1</v>
      </c>
      <c r="K2130" s="107" t="str">
        <f>IF(Proc[[#This Row],[Author]]="Marcela Urrego",VLOOKUP(LEFT(Proc[[#This Row],[Requested]],1),Table3[#All],2,0),VLOOKUP(Proc[[#This Row],[Author]],Table4[],2,0))</f>
        <v>HC</v>
      </c>
      <c r="L2130" s="91" t="s">
        <v>1970</v>
      </c>
      <c r="M2130" s="61">
        <v>45807.678356481483</v>
      </c>
      <c r="N2130" s="62">
        <v>45810</v>
      </c>
      <c r="O2130" s="62">
        <v>45810</v>
      </c>
      <c r="P2130" s="61" t="str">
        <f ca="1">IF(Proc[[#This Row],[DaysAgeing]]&gt;5,"yep","on track")</f>
        <v>on track</v>
      </c>
      <c r="Q2130" s="2">
        <f ca="1">IF(Proc[[#This Row],[DateClosed]]="",ABS(NETWORKDAYS(Proc[[#This Row],[DateOpened]],TODAY()))-1,ABS(NETWORKDAYS(Proc[[#This Row],[DateOpened]],Proc[[#This Row],[DateClosed]]))-1)</f>
        <v>1</v>
      </c>
      <c r="R2130" s="61" t="s">
        <v>1005</v>
      </c>
      <c r="S2130" s="65"/>
      <c r="T2130" s="153">
        <v>2129</v>
      </c>
    </row>
    <row r="2131" spans="1:20" hidden="1">
      <c r="A2131" s="64" t="s">
        <v>2507</v>
      </c>
      <c r="B2131" s="111" t="str">
        <f>IFERROR(VLOOKUP(Proc[[#This Row],[App]],Table2[],3,0),"open")</f>
        <v>ok</v>
      </c>
      <c r="C2131" s="64" t="s">
        <v>369</v>
      </c>
      <c r="D2131" s="152" t="s">
        <v>2724</v>
      </c>
      <c r="E2131" s="152" t="s">
        <v>2826</v>
      </c>
      <c r="F2131" s="152" t="s">
        <v>2826</v>
      </c>
      <c r="G2131" s="64" t="s">
        <v>400</v>
      </c>
      <c r="H2131" s="65" t="str">
        <f>IF(Proc[[#This Row],[type]]="LFF (MDG-F)",MID(Proc[[#This Row],[Obj]],13,10),"")</f>
        <v/>
      </c>
      <c r="I2131" s="152"/>
      <c r="J2131" s="65" t="b">
        <f>Proc[[#This Row],[Requested]]=Proc[[#This Row],[CurrentParent]]</f>
        <v>1</v>
      </c>
      <c r="K2131" s="107" t="str">
        <f>IF(Proc[[#This Row],[Author]]="Marcela Urrego",VLOOKUP(LEFT(Proc[[#This Row],[Requested]],1),Table3[#All],2,0),VLOOKUP(Proc[[#This Row],[Author]],Table4[],2,0))</f>
        <v>HC</v>
      </c>
      <c r="L2131" s="91" t="s">
        <v>1970</v>
      </c>
      <c r="M2131" s="61">
        <v>45807.678356481483</v>
      </c>
      <c r="N2131" s="62">
        <v>45810</v>
      </c>
      <c r="O2131" s="62">
        <v>45810</v>
      </c>
      <c r="P2131" s="61" t="str">
        <f ca="1">IF(Proc[[#This Row],[DaysAgeing]]&gt;5,"yep","on track")</f>
        <v>on track</v>
      </c>
      <c r="Q2131" s="2">
        <f ca="1">IF(Proc[[#This Row],[DateClosed]]="",ABS(NETWORKDAYS(Proc[[#This Row],[DateOpened]],TODAY()))-1,ABS(NETWORKDAYS(Proc[[#This Row],[DateOpened]],Proc[[#This Row],[DateClosed]]))-1)</f>
        <v>1</v>
      </c>
      <c r="R2131" s="61" t="s">
        <v>1005</v>
      </c>
      <c r="S2131" s="65"/>
      <c r="T2131" s="153">
        <v>2130</v>
      </c>
    </row>
    <row r="2132" spans="1:20" hidden="1">
      <c r="A2132" s="64" t="s">
        <v>2507</v>
      </c>
      <c r="B2132" s="111" t="str">
        <f>IFERROR(VLOOKUP(Proc[[#This Row],[App]],Table2[],3,0),"open")</f>
        <v>ok</v>
      </c>
      <c r="C2132" s="64" t="s">
        <v>369</v>
      </c>
      <c r="D2132" s="152" t="s">
        <v>2725</v>
      </c>
      <c r="E2132" s="152" t="s">
        <v>2826</v>
      </c>
      <c r="F2132" s="152" t="s">
        <v>2826</v>
      </c>
      <c r="G2132" s="64" t="s">
        <v>400</v>
      </c>
      <c r="H2132" s="65" t="str">
        <f>IF(Proc[[#This Row],[type]]="LFF (MDG-F)",MID(Proc[[#This Row],[Obj]],13,10),"")</f>
        <v/>
      </c>
      <c r="I2132" s="152"/>
      <c r="J2132" s="65" t="b">
        <f>Proc[[#This Row],[Requested]]=Proc[[#This Row],[CurrentParent]]</f>
        <v>1</v>
      </c>
      <c r="K2132" s="107" t="str">
        <f>IF(Proc[[#This Row],[Author]]="Marcela Urrego",VLOOKUP(LEFT(Proc[[#This Row],[Requested]],1),Table3[#All],2,0),VLOOKUP(Proc[[#This Row],[Author]],Table4[],2,0))</f>
        <v>HC</v>
      </c>
      <c r="L2132" s="91" t="s">
        <v>1970</v>
      </c>
      <c r="M2132" s="61">
        <v>45807.678356481483</v>
      </c>
      <c r="N2132" s="62">
        <v>45810</v>
      </c>
      <c r="O2132" s="62">
        <v>45810</v>
      </c>
      <c r="P2132" s="61" t="str">
        <f ca="1">IF(Proc[[#This Row],[DaysAgeing]]&gt;5,"yep","on track")</f>
        <v>on track</v>
      </c>
      <c r="Q2132" s="2">
        <f ca="1">IF(Proc[[#This Row],[DateClosed]]="",ABS(NETWORKDAYS(Proc[[#This Row],[DateOpened]],TODAY()))-1,ABS(NETWORKDAYS(Proc[[#This Row],[DateOpened]],Proc[[#This Row],[DateClosed]]))-1)</f>
        <v>1</v>
      </c>
      <c r="R2132" s="61" t="s">
        <v>1005</v>
      </c>
      <c r="S2132" s="65"/>
      <c r="T2132" s="153">
        <v>2131</v>
      </c>
    </row>
    <row r="2133" spans="1:20" hidden="1">
      <c r="A2133" s="64" t="s">
        <v>2507</v>
      </c>
      <c r="B2133" s="111" t="str">
        <f>IFERROR(VLOOKUP(Proc[[#This Row],[App]],Table2[],3,0),"open")</f>
        <v>ok</v>
      </c>
      <c r="C2133" s="64" t="s">
        <v>369</v>
      </c>
      <c r="D2133" s="152" t="s">
        <v>2726</v>
      </c>
      <c r="E2133" s="152" t="s">
        <v>2826</v>
      </c>
      <c r="F2133" s="152" t="s">
        <v>2826</v>
      </c>
      <c r="G2133" s="64" t="s">
        <v>400</v>
      </c>
      <c r="H2133" s="65" t="str">
        <f>IF(Proc[[#This Row],[type]]="LFF (MDG-F)",MID(Proc[[#This Row],[Obj]],13,10),"")</f>
        <v/>
      </c>
      <c r="I2133" s="152"/>
      <c r="J2133" s="65" t="b">
        <f>Proc[[#This Row],[Requested]]=Proc[[#This Row],[CurrentParent]]</f>
        <v>1</v>
      </c>
      <c r="K2133" s="107" t="str">
        <f>IF(Proc[[#This Row],[Author]]="Marcela Urrego",VLOOKUP(LEFT(Proc[[#This Row],[Requested]],1),Table3[#All],2,0),VLOOKUP(Proc[[#This Row],[Author]],Table4[],2,0))</f>
        <v>HC</v>
      </c>
      <c r="L2133" s="91" t="s">
        <v>1970</v>
      </c>
      <c r="M2133" s="61">
        <v>45807.678356481483</v>
      </c>
      <c r="N2133" s="62">
        <v>45810</v>
      </c>
      <c r="O2133" s="62">
        <v>45810</v>
      </c>
      <c r="P2133" s="61" t="str">
        <f ca="1">IF(Proc[[#This Row],[DaysAgeing]]&gt;5,"yep","on track")</f>
        <v>on track</v>
      </c>
      <c r="Q2133" s="2">
        <f ca="1">IF(Proc[[#This Row],[DateClosed]]="",ABS(NETWORKDAYS(Proc[[#This Row],[DateOpened]],TODAY()))-1,ABS(NETWORKDAYS(Proc[[#This Row],[DateOpened]],Proc[[#This Row],[DateClosed]]))-1)</f>
        <v>1</v>
      </c>
      <c r="R2133" s="61" t="s">
        <v>1005</v>
      </c>
      <c r="S2133" s="65"/>
      <c r="T2133" s="153">
        <v>2132</v>
      </c>
    </row>
    <row r="2134" spans="1:20" hidden="1">
      <c r="A2134" s="64" t="s">
        <v>2507</v>
      </c>
      <c r="B2134" s="111" t="str">
        <f>IFERROR(VLOOKUP(Proc[[#This Row],[App]],Table2[],3,0),"open")</f>
        <v>ok</v>
      </c>
      <c r="C2134" s="64" t="s">
        <v>369</v>
      </c>
      <c r="D2134" s="152" t="s">
        <v>2727</v>
      </c>
      <c r="E2134" s="152" t="s">
        <v>2826</v>
      </c>
      <c r="F2134" s="152" t="s">
        <v>2826</v>
      </c>
      <c r="G2134" s="64" t="s">
        <v>400</v>
      </c>
      <c r="H2134" s="65" t="str">
        <f>IF(Proc[[#This Row],[type]]="LFF (MDG-F)",MID(Proc[[#This Row],[Obj]],13,10),"")</f>
        <v/>
      </c>
      <c r="I2134" s="152"/>
      <c r="J2134" s="65" t="b">
        <f>Proc[[#This Row],[Requested]]=Proc[[#This Row],[CurrentParent]]</f>
        <v>1</v>
      </c>
      <c r="K2134" s="107" t="str">
        <f>IF(Proc[[#This Row],[Author]]="Marcela Urrego",VLOOKUP(LEFT(Proc[[#This Row],[Requested]],1),Table3[#All],2,0),VLOOKUP(Proc[[#This Row],[Author]],Table4[],2,0))</f>
        <v>HC</v>
      </c>
      <c r="L2134" s="91" t="s">
        <v>1970</v>
      </c>
      <c r="M2134" s="61">
        <v>45807.678356481483</v>
      </c>
      <c r="N2134" s="62">
        <v>45810</v>
      </c>
      <c r="O2134" s="62">
        <v>45810</v>
      </c>
      <c r="P2134" s="61" t="str">
        <f ca="1">IF(Proc[[#This Row],[DaysAgeing]]&gt;5,"yep","on track")</f>
        <v>on track</v>
      </c>
      <c r="Q2134" s="2">
        <f ca="1">IF(Proc[[#This Row],[DateClosed]]="",ABS(NETWORKDAYS(Proc[[#This Row],[DateOpened]],TODAY()))-1,ABS(NETWORKDAYS(Proc[[#This Row],[DateOpened]],Proc[[#This Row],[DateClosed]]))-1)</f>
        <v>1</v>
      </c>
      <c r="R2134" s="61" t="s">
        <v>1005</v>
      </c>
      <c r="S2134" s="65"/>
      <c r="T2134" s="153">
        <v>2133</v>
      </c>
    </row>
    <row r="2135" spans="1:20" hidden="1">
      <c r="A2135" s="64" t="s">
        <v>2507</v>
      </c>
      <c r="B2135" s="111" t="str">
        <f>IFERROR(VLOOKUP(Proc[[#This Row],[App]],Table2[],3,0),"open")</f>
        <v>ok</v>
      </c>
      <c r="C2135" s="64" t="s">
        <v>369</v>
      </c>
      <c r="D2135" s="152" t="s">
        <v>2728</v>
      </c>
      <c r="E2135" s="152" t="s">
        <v>2826</v>
      </c>
      <c r="F2135" s="152" t="s">
        <v>2826</v>
      </c>
      <c r="G2135" s="64" t="s">
        <v>400</v>
      </c>
      <c r="H2135" s="65" t="str">
        <f>IF(Proc[[#This Row],[type]]="LFF (MDG-F)",MID(Proc[[#This Row],[Obj]],13,10),"")</f>
        <v/>
      </c>
      <c r="I2135" s="152"/>
      <c r="J2135" s="65" t="b">
        <f>Proc[[#This Row],[Requested]]=Proc[[#This Row],[CurrentParent]]</f>
        <v>1</v>
      </c>
      <c r="K2135" s="107" t="str">
        <f>IF(Proc[[#This Row],[Author]]="Marcela Urrego",VLOOKUP(LEFT(Proc[[#This Row],[Requested]],1),Table3[#All],2,0),VLOOKUP(Proc[[#This Row],[Author]],Table4[],2,0))</f>
        <v>HC</v>
      </c>
      <c r="L2135" s="91" t="s">
        <v>1970</v>
      </c>
      <c r="M2135" s="61">
        <v>45807.678356481483</v>
      </c>
      <c r="N2135" s="62">
        <v>45810</v>
      </c>
      <c r="O2135" s="62">
        <v>45810</v>
      </c>
      <c r="P2135" s="61" t="str">
        <f ca="1">IF(Proc[[#This Row],[DaysAgeing]]&gt;5,"yep","on track")</f>
        <v>on track</v>
      </c>
      <c r="Q2135" s="2">
        <f ca="1">IF(Proc[[#This Row],[DateClosed]]="",ABS(NETWORKDAYS(Proc[[#This Row],[DateOpened]],TODAY()))-1,ABS(NETWORKDAYS(Proc[[#This Row],[DateOpened]],Proc[[#This Row],[DateClosed]]))-1)</f>
        <v>1</v>
      </c>
      <c r="R2135" s="61" t="s">
        <v>1005</v>
      </c>
      <c r="S2135" s="65"/>
      <c r="T2135" s="153">
        <v>2134</v>
      </c>
    </row>
    <row r="2136" spans="1:20" hidden="1">
      <c r="A2136" s="64" t="s">
        <v>2507</v>
      </c>
      <c r="B2136" s="111" t="str">
        <f>IFERROR(VLOOKUP(Proc[[#This Row],[App]],Table2[],3,0),"open")</f>
        <v>ok</v>
      </c>
      <c r="C2136" s="64" t="s">
        <v>369</v>
      </c>
      <c r="D2136" s="152" t="s">
        <v>2729</v>
      </c>
      <c r="E2136" s="152" t="s">
        <v>2826</v>
      </c>
      <c r="F2136" s="152" t="s">
        <v>2826</v>
      </c>
      <c r="G2136" s="64" t="s">
        <v>400</v>
      </c>
      <c r="H2136" s="65" t="str">
        <f>IF(Proc[[#This Row],[type]]="LFF (MDG-F)",MID(Proc[[#This Row],[Obj]],13,10),"")</f>
        <v/>
      </c>
      <c r="I2136" s="152"/>
      <c r="J2136" s="65" t="b">
        <f>Proc[[#This Row],[Requested]]=Proc[[#This Row],[CurrentParent]]</f>
        <v>1</v>
      </c>
      <c r="K2136" s="107" t="str">
        <f>IF(Proc[[#This Row],[Author]]="Marcela Urrego",VLOOKUP(LEFT(Proc[[#This Row],[Requested]],1),Table3[#All],2,0),VLOOKUP(Proc[[#This Row],[Author]],Table4[],2,0))</f>
        <v>HC</v>
      </c>
      <c r="L2136" s="91" t="s">
        <v>1970</v>
      </c>
      <c r="M2136" s="61">
        <v>45807.678356481483</v>
      </c>
      <c r="N2136" s="62">
        <v>45810</v>
      </c>
      <c r="O2136" s="62">
        <v>45810</v>
      </c>
      <c r="P2136" s="61" t="str">
        <f ca="1">IF(Proc[[#This Row],[DaysAgeing]]&gt;5,"yep","on track")</f>
        <v>on track</v>
      </c>
      <c r="Q2136" s="2">
        <f ca="1">IF(Proc[[#This Row],[DateClosed]]="",ABS(NETWORKDAYS(Proc[[#This Row],[DateOpened]],TODAY()))-1,ABS(NETWORKDAYS(Proc[[#This Row],[DateOpened]],Proc[[#This Row],[DateClosed]]))-1)</f>
        <v>1</v>
      </c>
      <c r="R2136" s="61" t="s">
        <v>1005</v>
      </c>
      <c r="S2136" s="65"/>
      <c r="T2136" s="153">
        <v>2135</v>
      </c>
    </row>
    <row r="2137" spans="1:20" hidden="1">
      <c r="A2137" s="64" t="s">
        <v>2507</v>
      </c>
      <c r="B2137" s="111" t="str">
        <f>IFERROR(VLOOKUP(Proc[[#This Row],[App]],Table2[],3,0),"open")</f>
        <v>ok</v>
      </c>
      <c r="C2137" s="64" t="s">
        <v>369</v>
      </c>
      <c r="D2137" s="152" t="s">
        <v>2730</v>
      </c>
      <c r="E2137" s="152" t="s">
        <v>2826</v>
      </c>
      <c r="F2137" s="152" t="s">
        <v>2826</v>
      </c>
      <c r="G2137" s="64" t="s">
        <v>400</v>
      </c>
      <c r="H2137" s="65" t="str">
        <f>IF(Proc[[#This Row],[type]]="LFF (MDG-F)",MID(Proc[[#This Row],[Obj]],13,10),"")</f>
        <v/>
      </c>
      <c r="I2137" s="152"/>
      <c r="J2137" s="65" t="b">
        <f>Proc[[#This Row],[Requested]]=Proc[[#This Row],[CurrentParent]]</f>
        <v>1</v>
      </c>
      <c r="K2137" s="107" t="str">
        <f>IF(Proc[[#This Row],[Author]]="Marcela Urrego",VLOOKUP(LEFT(Proc[[#This Row],[Requested]],1),Table3[#All],2,0),VLOOKUP(Proc[[#This Row],[Author]],Table4[],2,0))</f>
        <v>HC</v>
      </c>
      <c r="L2137" s="91" t="s">
        <v>1970</v>
      </c>
      <c r="M2137" s="61">
        <v>45807.678356481483</v>
      </c>
      <c r="N2137" s="62">
        <v>45810</v>
      </c>
      <c r="O2137" s="62">
        <v>45810</v>
      </c>
      <c r="P2137" s="61" t="str">
        <f ca="1">IF(Proc[[#This Row],[DaysAgeing]]&gt;5,"yep","on track")</f>
        <v>on track</v>
      </c>
      <c r="Q2137" s="2">
        <f ca="1">IF(Proc[[#This Row],[DateClosed]]="",ABS(NETWORKDAYS(Proc[[#This Row],[DateOpened]],TODAY()))-1,ABS(NETWORKDAYS(Proc[[#This Row],[DateOpened]],Proc[[#This Row],[DateClosed]]))-1)</f>
        <v>1</v>
      </c>
      <c r="R2137" s="61" t="s">
        <v>1005</v>
      </c>
      <c r="S2137" s="65"/>
      <c r="T2137" s="153">
        <v>2136</v>
      </c>
    </row>
    <row r="2138" spans="1:20" hidden="1">
      <c r="A2138" s="64" t="s">
        <v>2507</v>
      </c>
      <c r="B2138" s="111" t="str">
        <f>IFERROR(VLOOKUP(Proc[[#This Row],[App]],Table2[],3,0),"open")</f>
        <v>ok</v>
      </c>
      <c r="C2138" s="64" t="s">
        <v>369</v>
      </c>
      <c r="D2138" s="152" t="s">
        <v>2731</v>
      </c>
      <c r="E2138" s="152" t="s">
        <v>2826</v>
      </c>
      <c r="F2138" s="152" t="s">
        <v>2826</v>
      </c>
      <c r="G2138" s="64" t="s">
        <v>400</v>
      </c>
      <c r="H2138" s="65" t="str">
        <f>IF(Proc[[#This Row],[type]]="LFF (MDG-F)",MID(Proc[[#This Row],[Obj]],13,10),"")</f>
        <v/>
      </c>
      <c r="I2138" s="152"/>
      <c r="J2138" s="65" t="b">
        <f>Proc[[#This Row],[Requested]]=Proc[[#This Row],[CurrentParent]]</f>
        <v>1</v>
      </c>
      <c r="K2138" s="107" t="str">
        <f>IF(Proc[[#This Row],[Author]]="Marcela Urrego",VLOOKUP(LEFT(Proc[[#This Row],[Requested]],1),Table3[#All],2,0),VLOOKUP(Proc[[#This Row],[Author]],Table4[],2,0))</f>
        <v>HC</v>
      </c>
      <c r="L2138" s="91" t="s">
        <v>1970</v>
      </c>
      <c r="M2138" s="61">
        <v>45807.678356481483</v>
      </c>
      <c r="N2138" s="62">
        <v>45810</v>
      </c>
      <c r="O2138" s="62">
        <v>45810</v>
      </c>
      <c r="P2138" s="61" t="str">
        <f ca="1">IF(Proc[[#This Row],[DaysAgeing]]&gt;5,"yep","on track")</f>
        <v>on track</v>
      </c>
      <c r="Q2138" s="2">
        <f ca="1">IF(Proc[[#This Row],[DateClosed]]="",ABS(NETWORKDAYS(Proc[[#This Row],[DateOpened]],TODAY()))-1,ABS(NETWORKDAYS(Proc[[#This Row],[DateOpened]],Proc[[#This Row],[DateClosed]]))-1)</f>
        <v>1</v>
      </c>
      <c r="R2138" s="61" t="s">
        <v>1005</v>
      </c>
      <c r="S2138" s="65"/>
      <c r="T2138" s="153">
        <v>2137</v>
      </c>
    </row>
    <row r="2139" spans="1:20" hidden="1">
      <c r="A2139" s="64" t="s">
        <v>2507</v>
      </c>
      <c r="B2139" s="111" t="str">
        <f>IFERROR(VLOOKUP(Proc[[#This Row],[App]],Table2[],3,0),"open")</f>
        <v>ok</v>
      </c>
      <c r="C2139" s="64" t="s">
        <v>369</v>
      </c>
      <c r="D2139" s="152" t="s">
        <v>2732</v>
      </c>
      <c r="E2139" s="152" t="s">
        <v>2826</v>
      </c>
      <c r="F2139" s="152" t="s">
        <v>2826</v>
      </c>
      <c r="G2139" s="64" t="s">
        <v>400</v>
      </c>
      <c r="H2139" s="65" t="str">
        <f>IF(Proc[[#This Row],[type]]="LFF (MDG-F)",MID(Proc[[#This Row],[Obj]],13,10),"")</f>
        <v/>
      </c>
      <c r="I2139" s="152"/>
      <c r="J2139" s="65" t="b">
        <f>Proc[[#This Row],[Requested]]=Proc[[#This Row],[CurrentParent]]</f>
        <v>1</v>
      </c>
      <c r="K2139" s="107" t="str">
        <f>IF(Proc[[#This Row],[Author]]="Marcela Urrego",VLOOKUP(LEFT(Proc[[#This Row],[Requested]],1),Table3[#All],2,0),VLOOKUP(Proc[[#This Row],[Author]],Table4[],2,0))</f>
        <v>HC</v>
      </c>
      <c r="L2139" s="91" t="s">
        <v>1970</v>
      </c>
      <c r="M2139" s="61">
        <v>45807.678356481483</v>
      </c>
      <c r="N2139" s="62">
        <v>45810</v>
      </c>
      <c r="O2139" s="62">
        <v>45810</v>
      </c>
      <c r="P2139" s="61" t="str">
        <f ca="1">IF(Proc[[#This Row],[DaysAgeing]]&gt;5,"yep","on track")</f>
        <v>on track</v>
      </c>
      <c r="Q2139" s="2">
        <f ca="1">IF(Proc[[#This Row],[DateClosed]]="",ABS(NETWORKDAYS(Proc[[#This Row],[DateOpened]],TODAY()))-1,ABS(NETWORKDAYS(Proc[[#This Row],[DateOpened]],Proc[[#This Row],[DateClosed]]))-1)</f>
        <v>1</v>
      </c>
      <c r="R2139" s="61" t="s">
        <v>1005</v>
      </c>
      <c r="S2139" s="65"/>
      <c r="T2139" s="153">
        <v>2138</v>
      </c>
    </row>
    <row r="2140" spans="1:20" hidden="1">
      <c r="A2140" s="64" t="s">
        <v>2507</v>
      </c>
      <c r="B2140" s="111" t="str">
        <f>IFERROR(VLOOKUP(Proc[[#This Row],[App]],Table2[],3,0),"open")</f>
        <v>ok</v>
      </c>
      <c r="C2140" s="64" t="s">
        <v>369</v>
      </c>
      <c r="D2140" s="152" t="s">
        <v>2733</v>
      </c>
      <c r="E2140" s="152" t="s">
        <v>2826</v>
      </c>
      <c r="F2140" s="152" t="s">
        <v>2826</v>
      </c>
      <c r="G2140" s="64" t="s">
        <v>400</v>
      </c>
      <c r="H2140" s="65" t="str">
        <f>IF(Proc[[#This Row],[type]]="LFF (MDG-F)",MID(Proc[[#This Row],[Obj]],13,10),"")</f>
        <v/>
      </c>
      <c r="I2140" s="152"/>
      <c r="J2140" s="65" t="b">
        <f>Proc[[#This Row],[Requested]]=Proc[[#This Row],[CurrentParent]]</f>
        <v>1</v>
      </c>
      <c r="K2140" s="107" t="str">
        <f>IF(Proc[[#This Row],[Author]]="Marcela Urrego",VLOOKUP(LEFT(Proc[[#This Row],[Requested]],1),Table3[#All],2,0),VLOOKUP(Proc[[#This Row],[Author]],Table4[],2,0))</f>
        <v>HC</v>
      </c>
      <c r="L2140" s="91" t="s">
        <v>1970</v>
      </c>
      <c r="M2140" s="61">
        <v>45807.678356481483</v>
      </c>
      <c r="N2140" s="62">
        <v>45810</v>
      </c>
      <c r="O2140" s="62">
        <v>45810</v>
      </c>
      <c r="P2140" s="61" t="str">
        <f ca="1">IF(Proc[[#This Row],[DaysAgeing]]&gt;5,"yep","on track")</f>
        <v>on track</v>
      </c>
      <c r="Q2140" s="2">
        <f ca="1">IF(Proc[[#This Row],[DateClosed]]="",ABS(NETWORKDAYS(Proc[[#This Row],[DateOpened]],TODAY()))-1,ABS(NETWORKDAYS(Proc[[#This Row],[DateOpened]],Proc[[#This Row],[DateClosed]]))-1)</f>
        <v>1</v>
      </c>
      <c r="R2140" s="61" t="s">
        <v>1005</v>
      </c>
      <c r="S2140" s="65"/>
      <c r="T2140" s="153">
        <v>2139</v>
      </c>
    </row>
    <row r="2141" spans="1:20" hidden="1">
      <c r="A2141" s="64" t="s">
        <v>2507</v>
      </c>
      <c r="B2141" s="111" t="str">
        <f>IFERROR(VLOOKUP(Proc[[#This Row],[App]],Table2[],3,0),"open")</f>
        <v>ok</v>
      </c>
      <c r="C2141" s="64" t="s">
        <v>369</v>
      </c>
      <c r="D2141" s="152" t="s">
        <v>2734</v>
      </c>
      <c r="E2141" s="152" t="s">
        <v>2826</v>
      </c>
      <c r="F2141" s="152" t="s">
        <v>2826</v>
      </c>
      <c r="G2141" s="64" t="s">
        <v>400</v>
      </c>
      <c r="H2141" s="65" t="str">
        <f>IF(Proc[[#This Row],[type]]="LFF (MDG-F)",MID(Proc[[#This Row],[Obj]],13,10),"")</f>
        <v/>
      </c>
      <c r="I2141" s="152"/>
      <c r="J2141" s="65" t="b">
        <f>Proc[[#This Row],[Requested]]=Proc[[#This Row],[CurrentParent]]</f>
        <v>1</v>
      </c>
      <c r="K2141" s="107" t="str">
        <f>IF(Proc[[#This Row],[Author]]="Marcela Urrego",VLOOKUP(LEFT(Proc[[#This Row],[Requested]],1),Table3[#All],2,0),VLOOKUP(Proc[[#This Row],[Author]],Table4[],2,0))</f>
        <v>HC</v>
      </c>
      <c r="L2141" s="91" t="s">
        <v>1970</v>
      </c>
      <c r="M2141" s="61">
        <v>45807.678356481483</v>
      </c>
      <c r="N2141" s="62">
        <v>45810</v>
      </c>
      <c r="O2141" s="62">
        <v>45810</v>
      </c>
      <c r="P2141" s="61" t="str">
        <f ca="1">IF(Proc[[#This Row],[DaysAgeing]]&gt;5,"yep","on track")</f>
        <v>on track</v>
      </c>
      <c r="Q2141" s="2">
        <f ca="1">IF(Proc[[#This Row],[DateClosed]]="",ABS(NETWORKDAYS(Proc[[#This Row],[DateOpened]],TODAY()))-1,ABS(NETWORKDAYS(Proc[[#This Row],[DateOpened]],Proc[[#This Row],[DateClosed]]))-1)</f>
        <v>1</v>
      </c>
      <c r="R2141" s="61" t="s">
        <v>1005</v>
      </c>
      <c r="S2141" s="65"/>
      <c r="T2141" s="153">
        <v>2140</v>
      </c>
    </row>
    <row r="2142" spans="1:20" hidden="1">
      <c r="A2142" s="64" t="s">
        <v>2507</v>
      </c>
      <c r="B2142" s="111" t="str">
        <f>IFERROR(VLOOKUP(Proc[[#This Row],[App]],Table2[],3,0),"open")</f>
        <v>ok</v>
      </c>
      <c r="C2142" s="64" t="s">
        <v>369</v>
      </c>
      <c r="D2142" s="152" t="s">
        <v>2735</v>
      </c>
      <c r="E2142" s="152" t="s">
        <v>2826</v>
      </c>
      <c r="F2142" s="152" t="s">
        <v>2826</v>
      </c>
      <c r="G2142" s="64" t="s">
        <v>400</v>
      </c>
      <c r="H2142" s="65" t="str">
        <f>IF(Proc[[#This Row],[type]]="LFF (MDG-F)",MID(Proc[[#This Row],[Obj]],13,10),"")</f>
        <v/>
      </c>
      <c r="I2142" s="152"/>
      <c r="J2142" s="65" t="b">
        <f>Proc[[#This Row],[Requested]]=Proc[[#This Row],[CurrentParent]]</f>
        <v>1</v>
      </c>
      <c r="K2142" s="107" t="str">
        <f>IF(Proc[[#This Row],[Author]]="Marcela Urrego",VLOOKUP(LEFT(Proc[[#This Row],[Requested]],1),Table3[#All],2,0),VLOOKUP(Proc[[#This Row],[Author]],Table4[],2,0))</f>
        <v>HC</v>
      </c>
      <c r="L2142" s="91" t="s">
        <v>1970</v>
      </c>
      <c r="M2142" s="61">
        <v>45807.678356481483</v>
      </c>
      <c r="N2142" s="62">
        <v>45810</v>
      </c>
      <c r="O2142" s="62">
        <v>45810</v>
      </c>
      <c r="P2142" s="61" t="str">
        <f ca="1">IF(Proc[[#This Row],[DaysAgeing]]&gt;5,"yep","on track")</f>
        <v>on track</v>
      </c>
      <c r="Q2142" s="2">
        <f ca="1">IF(Proc[[#This Row],[DateClosed]]="",ABS(NETWORKDAYS(Proc[[#This Row],[DateOpened]],TODAY()))-1,ABS(NETWORKDAYS(Proc[[#This Row],[DateOpened]],Proc[[#This Row],[DateClosed]]))-1)</f>
        <v>1</v>
      </c>
      <c r="R2142" s="61" t="s">
        <v>1005</v>
      </c>
      <c r="S2142" s="65"/>
      <c r="T2142" s="153">
        <v>2141</v>
      </c>
    </row>
    <row r="2143" spans="1:20" hidden="1">
      <c r="A2143" s="64" t="s">
        <v>2507</v>
      </c>
      <c r="B2143" s="111" t="str">
        <f>IFERROR(VLOOKUP(Proc[[#This Row],[App]],Table2[],3,0),"open")</f>
        <v>ok</v>
      </c>
      <c r="C2143" s="64" t="s">
        <v>369</v>
      </c>
      <c r="D2143" s="152" t="s">
        <v>2736</v>
      </c>
      <c r="E2143" s="152" t="s">
        <v>2826</v>
      </c>
      <c r="F2143" s="152" t="s">
        <v>2826</v>
      </c>
      <c r="G2143" s="64" t="s">
        <v>400</v>
      </c>
      <c r="H2143" s="65" t="str">
        <f>IF(Proc[[#This Row],[type]]="LFF (MDG-F)",MID(Proc[[#This Row],[Obj]],13,10),"")</f>
        <v/>
      </c>
      <c r="I2143" s="152"/>
      <c r="J2143" s="65" t="b">
        <f>Proc[[#This Row],[Requested]]=Proc[[#This Row],[CurrentParent]]</f>
        <v>1</v>
      </c>
      <c r="K2143" s="107" t="str">
        <f>IF(Proc[[#This Row],[Author]]="Marcela Urrego",VLOOKUP(LEFT(Proc[[#This Row],[Requested]],1),Table3[#All],2,0),VLOOKUP(Proc[[#This Row],[Author]],Table4[],2,0))</f>
        <v>HC</v>
      </c>
      <c r="L2143" s="91" t="s">
        <v>1970</v>
      </c>
      <c r="M2143" s="61">
        <v>45807.678356481483</v>
      </c>
      <c r="N2143" s="62">
        <v>45810</v>
      </c>
      <c r="O2143" s="62">
        <v>45810</v>
      </c>
      <c r="P2143" s="61" t="str">
        <f ca="1">IF(Proc[[#This Row],[DaysAgeing]]&gt;5,"yep","on track")</f>
        <v>on track</v>
      </c>
      <c r="Q2143" s="2">
        <f ca="1">IF(Proc[[#This Row],[DateClosed]]="",ABS(NETWORKDAYS(Proc[[#This Row],[DateOpened]],TODAY()))-1,ABS(NETWORKDAYS(Proc[[#This Row],[DateOpened]],Proc[[#This Row],[DateClosed]]))-1)</f>
        <v>1</v>
      </c>
      <c r="R2143" s="61" t="s">
        <v>1005</v>
      </c>
      <c r="S2143" s="65"/>
      <c r="T2143" s="153">
        <v>2142</v>
      </c>
    </row>
    <row r="2144" spans="1:20" hidden="1">
      <c r="A2144" s="64" t="s">
        <v>2507</v>
      </c>
      <c r="B2144" s="111" t="str">
        <f>IFERROR(VLOOKUP(Proc[[#This Row],[App]],Table2[],3,0),"open")</f>
        <v>ok</v>
      </c>
      <c r="C2144" s="64" t="s">
        <v>369</v>
      </c>
      <c r="D2144" s="152" t="s">
        <v>2737</v>
      </c>
      <c r="E2144" s="152" t="s">
        <v>2826</v>
      </c>
      <c r="F2144" s="152" t="s">
        <v>2826</v>
      </c>
      <c r="G2144" s="64" t="s">
        <v>400</v>
      </c>
      <c r="H2144" s="65" t="str">
        <f>IF(Proc[[#This Row],[type]]="LFF (MDG-F)",MID(Proc[[#This Row],[Obj]],13,10),"")</f>
        <v/>
      </c>
      <c r="I2144" s="152"/>
      <c r="J2144" s="65" t="b">
        <f>Proc[[#This Row],[Requested]]=Proc[[#This Row],[CurrentParent]]</f>
        <v>1</v>
      </c>
      <c r="K2144" s="107" t="str">
        <f>IF(Proc[[#This Row],[Author]]="Marcela Urrego",VLOOKUP(LEFT(Proc[[#This Row],[Requested]],1),Table3[#All],2,0),VLOOKUP(Proc[[#This Row],[Author]],Table4[],2,0))</f>
        <v>HC</v>
      </c>
      <c r="L2144" s="91" t="s">
        <v>1970</v>
      </c>
      <c r="M2144" s="61">
        <v>45807.678356481483</v>
      </c>
      <c r="N2144" s="62">
        <v>45810</v>
      </c>
      <c r="O2144" s="62">
        <v>45810</v>
      </c>
      <c r="P2144" s="61" t="str">
        <f ca="1">IF(Proc[[#This Row],[DaysAgeing]]&gt;5,"yep","on track")</f>
        <v>on track</v>
      </c>
      <c r="Q2144" s="2">
        <f ca="1">IF(Proc[[#This Row],[DateClosed]]="",ABS(NETWORKDAYS(Proc[[#This Row],[DateOpened]],TODAY()))-1,ABS(NETWORKDAYS(Proc[[#This Row],[DateOpened]],Proc[[#This Row],[DateClosed]]))-1)</f>
        <v>1</v>
      </c>
      <c r="R2144" s="61" t="s">
        <v>1005</v>
      </c>
      <c r="S2144" s="65"/>
      <c r="T2144" s="153">
        <v>2143</v>
      </c>
    </row>
    <row r="2145" spans="1:20" hidden="1">
      <c r="A2145" s="64" t="s">
        <v>2507</v>
      </c>
      <c r="B2145" s="111" t="str">
        <f>IFERROR(VLOOKUP(Proc[[#This Row],[App]],Table2[],3,0),"open")</f>
        <v>ok</v>
      </c>
      <c r="C2145" s="64" t="s">
        <v>369</v>
      </c>
      <c r="D2145" s="152" t="s">
        <v>2738</v>
      </c>
      <c r="E2145" s="152" t="s">
        <v>2826</v>
      </c>
      <c r="F2145" s="152" t="s">
        <v>2826</v>
      </c>
      <c r="G2145" s="64" t="s">
        <v>400</v>
      </c>
      <c r="H2145" s="65" t="str">
        <f>IF(Proc[[#This Row],[type]]="LFF (MDG-F)",MID(Proc[[#This Row],[Obj]],13,10),"")</f>
        <v/>
      </c>
      <c r="I2145" s="152"/>
      <c r="J2145" s="65" t="b">
        <f>Proc[[#This Row],[Requested]]=Proc[[#This Row],[CurrentParent]]</f>
        <v>1</v>
      </c>
      <c r="K2145" s="107" t="str">
        <f>IF(Proc[[#This Row],[Author]]="Marcela Urrego",VLOOKUP(LEFT(Proc[[#This Row],[Requested]],1),Table3[#All],2,0),VLOOKUP(Proc[[#This Row],[Author]],Table4[],2,0))</f>
        <v>HC</v>
      </c>
      <c r="L2145" s="91" t="s">
        <v>1970</v>
      </c>
      <c r="M2145" s="61">
        <v>45807.678356481483</v>
      </c>
      <c r="N2145" s="62">
        <v>45810</v>
      </c>
      <c r="O2145" s="62">
        <v>45810</v>
      </c>
      <c r="P2145" s="61" t="str">
        <f ca="1">IF(Proc[[#This Row],[DaysAgeing]]&gt;5,"yep","on track")</f>
        <v>on track</v>
      </c>
      <c r="Q2145" s="2">
        <f ca="1">IF(Proc[[#This Row],[DateClosed]]="",ABS(NETWORKDAYS(Proc[[#This Row],[DateOpened]],TODAY()))-1,ABS(NETWORKDAYS(Proc[[#This Row],[DateOpened]],Proc[[#This Row],[DateClosed]]))-1)</f>
        <v>1</v>
      </c>
      <c r="R2145" s="61" t="s">
        <v>1005</v>
      </c>
      <c r="S2145" s="65"/>
      <c r="T2145" s="153">
        <v>2144</v>
      </c>
    </row>
    <row r="2146" spans="1:20" hidden="1">
      <c r="A2146" s="64" t="s">
        <v>2507</v>
      </c>
      <c r="B2146" s="111" t="str">
        <f>IFERROR(VLOOKUP(Proc[[#This Row],[App]],Table2[],3,0),"open")</f>
        <v>ok</v>
      </c>
      <c r="C2146" s="64" t="s">
        <v>369</v>
      </c>
      <c r="D2146" s="152" t="s">
        <v>2739</v>
      </c>
      <c r="E2146" s="152" t="s">
        <v>2826</v>
      </c>
      <c r="F2146" s="152" t="s">
        <v>2826</v>
      </c>
      <c r="G2146" s="64" t="s">
        <v>400</v>
      </c>
      <c r="H2146" s="65" t="str">
        <f>IF(Proc[[#This Row],[type]]="LFF (MDG-F)",MID(Proc[[#This Row],[Obj]],13,10),"")</f>
        <v/>
      </c>
      <c r="I2146" s="152"/>
      <c r="J2146" s="65" t="b">
        <f>Proc[[#This Row],[Requested]]=Proc[[#This Row],[CurrentParent]]</f>
        <v>1</v>
      </c>
      <c r="K2146" s="107" t="str">
        <f>IF(Proc[[#This Row],[Author]]="Marcela Urrego",VLOOKUP(LEFT(Proc[[#This Row],[Requested]],1),Table3[#All],2,0),VLOOKUP(Proc[[#This Row],[Author]],Table4[],2,0))</f>
        <v>HC</v>
      </c>
      <c r="L2146" s="91" t="s">
        <v>1970</v>
      </c>
      <c r="M2146" s="61">
        <v>45807.678356481483</v>
      </c>
      <c r="N2146" s="62">
        <v>45810</v>
      </c>
      <c r="O2146" s="62">
        <v>45810</v>
      </c>
      <c r="P2146" s="61" t="str">
        <f ca="1">IF(Proc[[#This Row],[DaysAgeing]]&gt;5,"yep","on track")</f>
        <v>on track</v>
      </c>
      <c r="Q2146" s="2">
        <f ca="1">IF(Proc[[#This Row],[DateClosed]]="",ABS(NETWORKDAYS(Proc[[#This Row],[DateOpened]],TODAY()))-1,ABS(NETWORKDAYS(Proc[[#This Row],[DateOpened]],Proc[[#This Row],[DateClosed]]))-1)</f>
        <v>1</v>
      </c>
      <c r="R2146" s="61" t="s">
        <v>1005</v>
      </c>
      <c r="S2146" s="65"/>
      <c r="T2146" s="153">
        <v>2145</v>
      </c>
    </row>
    <row r="2147" spans="1:20" hidden="1">
      <c r="A2147" s="64" t="s">
        <v>2507</v>
      </c>
      <c r="B2147" s="111" t="str">
        <f>IFERROR(VLOOKUP(Proc[[#This Row],[App]],Table2[],3,0),"open")</f>
        <v>ok</v>
      </c>
      <c r="C2147" s="64" t="s">
        <v>369</v>
      </c>
      <c r="D2147" s="152" t="s">
        <v>2740</v>
      </c>
      <c r="E2147" s="152" t="s">
        <v>2826</v>
      </c>
      <c r="F2147" s="152" t="s">
        <v>2826</v>
      </c>
      <c r="G2147" s="64" t="s">
        <v>400</v>
      </c>
      <c r="H2147" s="65" t="str">
        <f>IF(Proc[[#This Row],[type]]="LFF (MDG-F)",MID(Proc[[#This Row],[Obj]],13,10),"")</f>
        <v/>
      </c>
      <c r="I2147" s="152"/>
      <c r="J2147" s="65" t="b">
        <f>Proc[[#This Row],[Requested]]=Proc[[#This Row],[CurrentParent]]</f>
        <v>1</v>
      </c>
      <c r="K2147" s="107" t="str">
        <f>IF(Proc[[#This Row],[Author]]="Marcela Urrego",VLOOKUP(LEFT(Proc[[#This Row],[Requested]],1),Table3[#All],2,0),VLOOKUP(Proc[[#This Row],[Author]],Table4[],2,0))</f>
        <v>HC</v>
      </c>
      <c r="L2147" s="91" t="s">
        <v>1970</v>
      </c>
      <c r="M2147" s="61">
        <v>45807.678356481483</v>
      </c>
      <c r="N2147" s="62">
        <v>45810</v>
      </c>
      <c r="O2147" s="62">
        <v>45810</v>
      </c>
      <c r="P2147" s="61" t="str">
        <f ca="1">IF(Proc[[#This Row],[DaysAgeing]]&gt;5,"yep","on track")</f>
        <v>on track</v>
      </c>
      <c r="Q2147" s="2">
        <f ca="1">IF(Proc[[#This Row],[DateClosed]]="",ABS(NETWORKDAYS(Proc[[#This Row],[DateOpened]],TODAY()))-1,ABS(NETWORKDAYS(Proc[[#This Row],[DateOpened]],Proc[[#This Row],[DateClosed]]))-1)</f>
        <v>1</v>
      </c>
      <c r="R2147" s="61" t="s">
        <v>1005</v>
      </c>
      <c r="S2147" s="65"/>
      <c r="T2147" s="153">
        <v>2146</v>
      </c>
    </row>
    <row r="2148" spans="1:20" hidden="1">
      <c r="A2148" s="64" t="s">
        <v>2507</v>
      </c>
      <c r="B2148" s="111" t="str">
        <f>IFERROR(VLOOKUP(Proc[[#This Row],[App]],Table2[],3,0),"open")</f>
        <v>ok</v>
      </c>
      <c r="C2148" s="64" t="s">
        <v>369</v>
      </c>
      <c r="D2148" s="152" t="s">
        <v>2741</v>
      </c>
      <c r="E2148" s="152" t="s">
        <v>2826</v>
      </c>
      <c r="F2148" s="152" t="s">
        <v>2826</v>
      </c>
      <c r="G2148" s="64" t="s">
        <v>400</v>
      </c>
      <c r="H2148" s="65" t="str">
        <f>IF(Proc[[#This Row],[type]]="LFF (MDG-F)",MID(Proc[[#This Row],[Obj]],13,10),"")</f>
        <v/>
      </c>
      <c r="I2148" s="152"/>
      <c r="J2148" s="65" t="b">
        <f>Proc[[#This Row],[Requested]]=Proc[[#This Row],[CurrentParent]]</f>
        <v>1</v>
      </c>
      <c r="K2148" s="107" t="str">
        <f>IF(Proc[[#This Row],[Author]]="Marcela Urrego",VLOOKUP(LEFT(Proc[[#This Row],[Requested]],1),Table3[#All],2,0),VLOOKUP(Proc[[#This Row],[Author]],Table4[],2,0))</f>
        <v>HC</v>
      </c>
      <c r="L2148" s="91" t="s">
        <v>1970</v>
      </c>
      <c r="M2148" s="61">
        <v>45807.678356481483</v>
      </c>
      <c r="N2148" s="62">
        <v>45810</v>
      </c>
      <c r="O2148" s="62">
        <v>45810</v>
      </c>
      <c r="P2148" s="61" t="str">
        <f ca="1">IF(Proc[[#This Row],[DaysAgeing]]&gt;5,"yep","on track")</f>
        <v>on track</v>
      </c>
      <c r="Q2148" s="2">
        <f ca="1">IF(Proc[[#This Row],[DateClosed]]="",ABS(NETWORKDAYS(Proc[[#This Row],[DateOpened]],TODAY()))-1,ABS(NETWORKDAYS(Proc[[#This Row],[DateOpened]],Proc[[#This Row],[DateClosed]]))-1)</f>
        <v>1</v>
      </c>
      <c r="R2148" s="61" t="s">
        <v>1005</v>
      </c>
      <c r="S2148" s="65"/>
      <c r="T2148" s="153">
        <v>2147</v>
      </c>
    </row>
    <row r="2149" spans="1:20" hidden="1">
      <c r="A2149" s="64" t="s">
        <v>2507</v>
      </c>
      <c r="B2149" s="111" t="str">
        <f>IFERROR(VLOOKUP(Proc[[#This Row],[App]],Table2[],3,0),"open")</f>
        <v>ok</v>
      </c>
      <c r="C2149" s="64" t="s">
        <v>369</v>
      </c>
      <c r="D2149" s="152" t="s">
        <v>2742</v>
      </c>
      <c r="E2149" s="152" t="s">
        <v>2826</v>
      </c>
      <c r="F2149" s="152" t="s">
        <v>2826</v>
      </c>
      <c r="G2149" s="64" t="s">
        <v>400</v>
      </c>
      <c r="H2149" s="65" t="str">
        <f>IF(Proc[[#This Row],[type]]="LFF (MDG-F)",MID(Proc[[#This Row],[Obj]],13,10),"")</f>
        <v/>
      </c>
      <c r="I2149" s="152"/>
      <c r="J2149" s="65" t="b">
        <f>Proc[[#This Row],[Requested]]=Proc[[#This Row],[CurrentParent]]</f>
        <v>1</v>
      </c>
      <c r="K2149" s="107" t="str">
        <f>IF(Proc[[#This Row],[Author]]="Marcela Urrego",VLOOKUP(LEFT(Proc[[#This Row],[Requested]],1),Table3[#All],2,0),VLOOKUP(Proc[[#This Row],[Author]],Table4[],2,0))</f>
        <v>HC</v>
      </c>
      <c r="L2149" s="91" t="s">
        <v>1970</v>
      </c>
      <c r="M2149" s="61">
        <v>45807.678356481483</v>
      </c>
      <c r="N2149" s="62">
        <v>45810</v>
      </c>
      <c r="O2149" s="62">
        <v>45810</v>
      </c>
      <c r="P2149" s="61" t="str">
        <f ca="1">IF(Proc[[#This Row],[DaysAgeing]]&gt;5,"yep","on track")</f>
        <v>on track</v>
      </c>
      <c r="Q2149" s="2">
        <f ca="1">IF(Proc[[#This Row],[DateClosed]]="",ABS(NETWORKDAYS(Proc[[#This Row],[DateOpened]],TODAY()))-1,ABS(NETWORKDAYS(Proc[[#This Row],[DateOpened]],Proc[[#This Row],[DateClosed]]))-1)</f>
        <v>1</v>
      </c>
      <c r="R2149" s="61" t="s">
        <v>1005</v>
      </c>
      <c r="S2149" s="65"/>
      <c r="T2149" s="153">
        <v>2148</v>
      </c>
    </row>
    <row r="2150" spans="1:20" hidden="1">
      <c r="A2150" s="64" t="s">
        <v>2507</v>
      </c>
      <c r="B2150" s="111" t="str">
        <f>IFERROR(VLOOKUP(Proc[[#This Row],[App]],Table2[],3,0),"open")</f>
        <v>ok</v>
      </c>
      <c r="C2150" s="64" t="s">
        <v>369</v>
      </c>
      <c r="D2150" s="152" t="s">
        <v>2743</v>
      </c>
      <c r="E2150" s="152" t="s">
        <v>2826</v>
      </c>
      <c r="F2150" s="152" t="s">
        <v>2826</v>
      </c>
      <c r="G2150" s="64" t="s">
        <v>400</v>
      </c>
      <c r="H2150" s="65" t="str">
        <f>IF(Proc[[#This Row],[type]]="LFF (MDG-F)",MID(Proc[[#This Row],[Obj]],13,10),"")</f>
        <v/>
      </c>
      <c r="I2150" s="152"/>
      <c r="J2150" s="65" t="b">
        <f>Proc[[#This Row],[Requested]]=Proc[[#This Row],[CurrentParent]]</f>
        <v>1</v>
      </c>
      <c r="K2150" s="107" t="str">
        <f>IF(Proc[[#This Row],[Author]]="Marcela Urrego",VLOOKUP(LEFT(Proc[[#This Row],[Requested]],1),Table3[#All],2,0),VLOOKUP(Proc[[#This Row],[Author]],Table4[],2,0))</f>
        <v>HC</v>
      </c>
      <c r="L2150" s="91" t="s">
        <v>1970</v>
      </c>
      <c r="M2150" s="61">
        <v>45807.678356481483</v>
      </c>
      <c r="N2150" s="62">
        <v>45810</v>
      </c>
      <c r="O2150" s="62">
        <v>45810</v>
      </c>
      <c r="P2150" s="61" t="str">
        <f ca="1">IF(Proc[[#This Row],[DaysAgeing]]&gt;5,"yep","on track")</f>
        <v>on track</v>
      </c>
      <c r="Q2150" s="2">
        <f ca="1">IF(Proc[[#This Row],[DateClosed]]="",ABS(NETWORKDAYS(Proc[[#This Row],[DateOpened]],TODAY()))-1,ABS(NETWORKDAYS(Proc[[#This Row],[DateOpened]],Proc[[#This Row],[DateClosed]]))-1)</f>
        <v>1</v>
      </c>
      <c r="R2150" s="61" t="s">
        <v>1005</v>
      </c>
      <c r="S2150" s="65"/>
      <c r="T2150" s="153">
        <v>2149</v>
      </c>
    </row>
    <row r="2151" spans="1:20" hidden="1">
      <c r="A2151" s="64" t="s">
        <v>2507</v>
      </c>
      <c r="B2151" s="111" t="str">
        <f>IFERROR(VLOOKUP(Proc[[#This Row],[App]],Table2[],3,0),"open")</f>
        <v>ok</v>
      </c>
      <c r="C2151" s="64" t="s">
        <v>369</v>
      </c>
      <c r="D2151" s="152" t="s">
        <v>2744</v>
      </c>
      <c r="E2151" s="152" t="s">
        <v>2826</v>
      </c>
      <c r="F2151" s="152" t="s">
        <v>2826</v>
      </c>
      <c r="G2151" s="64" t="s">
        <v>400</v>
      </c>
      <c r="H2151" s="65" t="str">
        <f>IF(Proc[[#This Row],[type]]="LFF (MDG-F)",MID(Proc[[#This Row],[Obj]],13,10),"")</f>
        <v/>
      </c>
      <c r="I2151" s="152"/>
      <c r="J2151" s="65" t="b">
        <f>Proc[[#This Row],[Requested]]=Proc[[#This Row],[CurrentParent]]</f>
        <v>1</v>
      </c>
      <c r="K2151" s="107" t="str">
        <f>IF(Proc[[#This Row],[Author]]="Marcela Urrego",VLOOKUP(LEFT(Proc[[#This Row],[Requested]],1),Table3[#All],2,0),VLOOKUP(Proc[[#This Row],[Author]],Table4[],2,0))</f>
        <v>HC</v>
      </c>
      <c r="L2151" s="91" t="s">
        <v>1970</v>
      </c>
      <c r="M2151" s="61">
        <v>45807.678356481483</v>
      </c>
      <c r="N2151" s="62">
        <v>45810</v>
      </c>
      <c r="O2151" s="62">
        <v>45810</v>
      </c>
      <c r="P2151" s="61" t="str">
        <f ca="1">IF(Proc[[#This Row],[DaysAgeing]]&gt;5,"yep","on track")</f>
        <v>on track</v>
      </c>
      <c r="Q2151" s="2">
        <f ca="1">IF(Proc[[#This Row],[DateClosed]]="",ABS(NETWORKDAYS(Proc[[#This Row],[DateOpened]],TODAY()))-1,ABS(NETWORKDAYS(Proc[[#This Row],[DateOpened]],Proc[[#This Row],[DateClosed]]))-1)</f>
        <v>1</v>
      </c>
      <c r="R2151" s="61" t="s">
        <v>1005</v>
      </c>
      <c r="S2151" s="65"/>
      <c r="T2151" s="153">
        <v>2150</v>
      </c>
    </row>
    <row r="2152" spans="1:20" hidden="1">
      <c r="A2152" s="64" t="s">
        <v>2507</v>
      </c>
      <c r="B2152" s="111" t="str">
        <f>IFERROR(VLOOKUP(Proc[[#This Row],[App]],Table2[],3,0),"open")</f>
        <v>ok</v>
      </c>
      <c r="C2152" s="64" t="s">
        <v>369</v>
      </c>
      <c r="D2152" s="152" t="s">
        <v>2745</v>
      </c>
      <c r="E2152" s="152" t="s">
        <v>2826</v>
      </c>
      <c r="F2152" s="152" t="s">
        <v>2826</v>
      </c>
      <c r="G2152" s="64" t="s">
        <v>400</v>
      </c>
      <c r="H2152" s="65" t="str">
        <f>IF(Proc[[#This Row],[type]]="LFF (MDG-F)",MID(Proc[[#This Row],[Obj]],13,10),"")</f>
        <v/>
      </c>
      <c r="I2152" s="152"/>
      <c r="J2152" s="65" t="b">
        <f>Proc[[#This Row],[Requested]]=Proc[[#This Row],[CurrentParent]]</f>
        <v>1</v>
      </c>
      <c r="K2152" s="107" t="str">
        <f>IF(Proc[[#This Row],[Author]]="Marcela Urrego",VLOOKUP(LEFT(Proc[[#This Row],[Requested]],1),Table3[#All],2,0),VLOOKUP(Proc[[#This Row],[Author]],Table4[],2,0))</f>
        <v>HC</v>
      </c>
      <c r="L2152" s="91" t="s">
        <v>1970</v>
      </c>
      <c r="M2152" s="61">
        <v>45807.678356481483</v>
      </c>
      <c r="N2152" s="62">
        <v>45810</v>
      </c>
      <c r="O2152" s="62">
        <v>45810</v>
      </c>
      <c r="P2152" s="61" t="str">
        <f ca="1">IF(Proc[[#This Row],[DaysAgeing]]&gt;5,"yep","on track")</f>
        <v>on track</v>
      </c>
      <c r="Q2152" s="2">
        <f ca="1">IF(Proc[[#This Row],[DateClosed]]="",ABS(NETWORKDAYS(Proc[[#This Row],[DateOpened]],TODAY()))-1,ABS(NETWORKDAYS(Proc[[#This Row],[DateOpened]],Proc[[#This Row],[DateClosed]]))-1)</f>
        <v>1</v>
      </c>
      <c r="R2152" s="61" t="s">
        <v>1005</v>
      </c>
      <c r="S2152" s="65"/>
      <c r="T2152" s="153">
        <v>2151</v>
      </c>
    </row>
    <row r="2153" spans="1:20" hidden="1">
      <c r="A2153" s="64" t="s">
        <v>2507</v>
      </c>
      <c r="B2153" s="111" t="str">
        <f>IFERROR(VLOOKUP(Proc[[#This Row],[App]],Table2[],3,0),"open")</f>
        <v>ok</v>
      </c>
      <c r="C2153" s="64" t="s">
        <v>369</v>
      </c>
      <c r="D2153" s="152" t="s">
        <v>2746</v>
      </c>
      <c r="E2153" s="152" t="s">
        <v>2826</v>
      </c>
      <c r="F2153" s="152" t="s">
        <v>2826</v>
      </c>
      <c r="G2153" s="64" t="s">
        <v>400</v>
      </c>
      <c r="H2153" s="65" t="str">
        <f>IF(Proc[[#This Row],[type]]="LFF (MDG-F)",MID(Proc[[#This Row],[Obj]],13,10),"")</f>
        <v/>
      </c>
      <c r="I2153" s="152"/>
      <c r="J2153" s="65" t="b">
        <f>Proc[[#This Row],[Requested]]=Proc[[#This Row],[CurrentParent]]</f>
        <v>1</v>
      </c>
      <c r="K2153" s="107" t="str">
        <f>IF(Proc[[#This Row],[Author]]="Marcela Urrego",VLOOKUP(LEFT(Proc[[#This Row],[Requested]],1),Table3[#All],2,0),VLOOKUP(Proc[[#This Row],[Author]],Table4[],2,0))</f>
        <v>HC</v>
      </c>
      <c r="L2153" s="91" t="s">
        <v>1970</v>
      </c>
      <c r="M2153" s="61">
        <v>45807.678356481483</v>
      </c>
      <c r="N2153" s="62">
        <v>45810</v>
      </c>
      <c r="O2153" s="62">
        <v>45810</v>
      </c>
      <c r="P2153" s="61" t="str">
        <f ca="1">IF(Proc[[#This Row],[DaysAgeing]]&gt;5,"yep","on track")</f>
        <v>on track</v>
      </c>
      <c r="Q2153" s="2">
        <f ca="1">IF(Proc[[#This Row],[DateClosed]]="",ABS(NETWORKDAYS(Proc[[#This Row],[DateOpened]],TODAY()))-1,ABS(NETWORKDAYS(Proc[[#This Row],[DateOpened]],Proc[[#This Row],[DateClosed]]))-1)</f>
        <v>1</v>
      </c>
      <c r="R2153" s="61" t="s">
        <v>1005</v>
      </c>
      <c r="S2153" s="65"/>
      <c r="T2153" s="153">
        <v>2152</v>
      </c>
    </row>
    <row r="2154" spans="1:20" hidden="1">
      <c r="A2154" s="64" t="s">
        <v>2507</v>
      </c>
      <c r="B2154" s="111" t="str">
        <f>IFERROR(VLOOKUP(Proc[[#This Row],[App]],Table2[],3,0),"open")</f>
        <v>ok</v>
      </c>
      <c r="C2154" s="64" t="s">
        <v>369</v>
      </c>
      <c r="D2154" s="152" t="s">
        <v>2747</v>
      </c>
      <c r="E2154" s="152" t="s">
        <v>2826</v>
      </c>
      <c r="F2154" s="152" t="s">
        <v>2826</v>
      </c>
      <c r="G2154" s="64" t="s">
        <v>400</v>
      </c>
      <c r="H2154" s="65" t="str">
        <f>IF(Proc[[#This Row],[type]]="LFF (MDG-F)",MID(Proc[[#This Row],[Obj]],13,10),"")</f>
        <v/>
      </c>
      <c r="I2154" s="152"/>
      <c r="J2154" s="65" t="b">
        <f>Proc[[#This Row],[Requested]]=Proc[[#This Row],[CurrentParent]]</f>
        <v>1</v>
      </c>
      <c r="K2154" s="107" t="str">
        <f>IF(Proc[[#This Row],[Author]]="Marcela Urrego",VLOOKUP(LEFT(Proc[[#This Row],[Requested]],1),Table3[#All],2,0),VLOOKUP(Proc[[#This Row],[Author]],Table4[],2,0))</f>
        <v>HC</v>
      </c>
      <c r="L2154" s="91" t="s">
        <v>1970</v>
      </c>
      <c r="M2154" s="61">
        <v>45807.678356481483</v>
      </c>
      <c r="N2154" s="62">
        <v>45810</v>
      </c>
      <c r="O2154" s="62">
        <v>45810</v>
      </c>
      <c r="P2154" s="61" t="str">
        <f ca="1">IF(Proc[[#This Row],[DaysAgeing]]&gt;5,"yep","on track")</f>
        <v>on track</v>
      </c>
      <c r="Q2154" s="2">
        <f ca="1">IF(Proc[[#This Row],[DateClosed]]="",ABS(NETWORKDAYS(Proc[[#This Row],[DateOpened]],TODAY()))-1,ABS(NETWORKDAYS(Proc[[#This Row],[DateOpened]],Proc[[#This Row],[DateClosed]]))-1)</f>
        <v>1</v>
      </c>
      <c r="R2154" s="61" t="s">
        <v>1005</v>
      </c>
      <c r="S2154" s="65"/>
      <c r="T2154" s="153">
        <v>2153</v>
      </c>
    </row>
    <row r="2155" spans="1:20" hidden="1">
      <c r="A2155" s="64" t="s">
        <v>2507</v>
      </c>
      <c r="B2155" s="111" t="str">
        <f>IFERROR(VLOOKUP(Proc[[#This Row],[App]],Table2[],3,0),"open")</f>
        <v>ok</v>
      </c>
      <c r="C2155" s="64" t="s">
        <v>369</v>
      </c>
      <c r="D2155" s="152" t="s">
        <v>2748</v>
      </c>
      <c r="E2155" s="152" t="s">
        <v>2826</v>
      </c>
      <c r="F2155" s="152" t="s">
        <v>2826</v>
      </c>
      <c r="G2155" s="64" t="s">
        <v>400</v>
      </c>
      <c r="H2155" s="65" t="str">
        <f>IF(Proc[[#This Row],[type]]="LFF (MDG-F)",MID(Proc[[#This Row],[Obj]],13,10),"")</f>
        <v/>
      </c>
      <c r="I2155" s="152"/>
      <c r="J2155" s="65" t="b">
        <f>Proc[[#This Row],[Requested]]=Proc[[#This Row],[CurrentParent]]</f>
        <v>1</v>
      </c>
      <c r="K2155" s="107" t="str">
        <f>IF(Proc[[#This Row],[Author]]="Marcela Urrego",VLOOKUP(LEFT(Proc[[#This Row],[Requested]],1),Table3[#All],2,0),VLOOKUP(Proc[[#This Row],[Author]],Table4[],2,0))</f>
        <v>HC</v>
      </c>
      <c r="L2155" s="91" t="s">
        <v>1970</v>
      </c>
      <c r="M2155" s="61">
        <v>45807.678356481483</v>
      </c>
      <c r="N2155" s="62">
        <v>45810</v>
      </c>
      <c r="O2155" s="62">
        <v>45810</v>
      </c>
      <c r="P2155" s="61" t="str">
        <f ca="1">IF(Proc[[#This Row],[DaysAgeing]]&gt;5,"yep","on track")</f>
        <v>on track</v>
      </c>
      <c r="Q2155" s="2">
        <f ca="1">IF(Proc[[#This Row],[DateClosed]]="",ABS(NETWORKDAYS(Proc[[#This Row],[DateOpened]],TODAY()))-1,ABS(NETWORKDAYS(Proc[[#This Row],[DateOpened]],Proc[[#This Row],[DateClosed]]))-1)</f>
        <v>1</v>
      </c>
      <c r="R2155" s="61" t="s">
        <v>1005</v>
      </c>
      <c r="S2155" s="65"/>
      <c r="T2155" s="153">
        <v>2154</v>
      </c>
    </row>
    <row r="2156" spans="1:20" hidden="1">
      <c r="A2156" s="64" t="s">
        <v>2507</v>
      </c>
      <c r="B2156" s="111" t="str">
        <f>IFERROR(VLOOKUP(Proc[[#This Row],[App]],Table2[],3,0),"open")</f>
        <v>ok</v>
      </c>
      <c r="C2156" s="64" t="s">
        <v>369</v>
      </c>
      <c r="D2156" s="152" t="s">
        <v>2749</v>
      </c>
      <c r="E2156" s="152" t="s">
        <v>2826</v>
      </c>
      <c r="F2156" s="152" t="s">
        <v>2826</v>
      </c>
      <c r="G2156" s="64" t="s">
        <v>400</v>
      </c>
      <c r="H2156" s="65" t="str">
        <f>IF(Proc[[#This Row],[type]]="LFF (MDG-F)",MID(Proc[[#This Row],[Obj]],13,10),"")</f>
        <v/>
      </c>
      <c r="I2156" s="152"/>
      <c r="J2156" s="65" t="b">
        <f>Proc[[#This Row],[Requested]]=Proc[[#This Row],[CurrentParent]]</f>
        <v>1</v>
      </c>
      <c r="K2156" s="107" t="str">
        <f>IF(Proc[[#This Row],[Author]]="Marcela Urrego",VLOOKUP(LEFT(Proc[[#This Row],[Requested]],1),Table3[#All],2,0),VLOOKUP(Proc[[#This Row],[Author]],Table4[],2,0))</f>
        <v>HC</v>
      </c>
      <c r="L2156" s="91" t="s">
        <v>1970</v>
      </c>
      <c r="M2156" s="61">
        <v>45807.678356481483</v>
      </c>
      <c r="N2156" s="62">
        <v>45810</v>
      </c>
      <c r="O2156" s="62">
        <v>45810</v>
      </c>
      <c r="P2156" s="61" t="str">
        <f ca="1">IF(Proc[[#This Row],[DaysAgeing]]&gt;5,"yep","on track")</f>
        <v>on track</v>
      </c>
      <c r="Q2156" s="2">
        <f ca="1">IF(Proc[[#This Row],[DateClosed]]="",ABS(NETWORKDAYS(Proc[[#This Row],[DateOpened]],TODAY()))-1,ABS(NETWORKDAYS(Proc[[#This Row],[DateOpened]],Proc[[#This Row],[DateClosed]]))-1)</f>
        <v>1</v>
      </c>
      <c r="R2156" s="61" t="s">
        <v>1005</v>
      </c>
      <c r="S2156" s="65"/>
      <c r="T2156" s="153">
        <v>2155</v>
      </c>
    </row>
    <row r="2157" spans="1:20" hidden="1">
      <c r="A2157" s="64" t="s">
        <v>2507</v>
      </c>
      <c r="B2157" s="111" t="str">
        <f>IFERROR(VLOOKUP(Proc[[#This Row],[App]],Table2[],3,0),"open")</f>
        <v>ok</v>
      </c>
      <c r="C2157" s="64" t="s">
        <v>369</v>
      </c>
      <c r="D2157" s="152" t="s">
        <v>2750</v>
      </c>
      <c r="E2157" s="152" t="s">
        <v>2826</v>
      </c>
      <c r="F2157" s="152" t="s">
        <v>2826</v>
      </c>
      <c r="G2157" s="64" t="s">
        <v>400</v>
      </c>
      <c r="H2157" s="65" t="str">
        <f>IF(Proc[[#This Row],[type]]="LFF (MDG-F)",MID(Proc[[#This Row],[Obj]],13,10),"")</f>
        <v/>
      </c>
      <c r="I2157" s="152"/>
      <c r="J2157" s="65" t="b">
        <f>Proc[[#This Row],[Requested]]=Proc[[#This Row],[CurrentParent]]</f>
        <v>1</v>
      </c>
      <c r="K2157" s="107" t="str">
        <f>IF(Proc[[#This Row],[Author]]="Marcela Urrego",VLOOKUP(LEFT(Proc[[#This Row],[Requested]],1),Table3[#All],2,0),VLOOKUP(Proc[[#This Row],[Author]],Table4[],2,0))</f>
        <v>HC</v>
      </c>
      <c r="L2157" s="91" t="s">
        <v>1970</v>
      </c>
      <c r="M2157" s="61">
        <v>45807.678356481483</v>
      </c>
      <c r="N2157" s="62">
        <v>45810</v>
      </c>
      <c r="O2157" s="62">
        <v>45810</v>
      </c>
      <c r="P2157" s="61" t="str">
        <f ca="1">IF(Proc[[#This Row],[DaysAgeing]]&gt;5,"yep","on track")</f>
        <v>on track</v>
      </c>
      <c r="Q2157" s="2">
        <f ca="1">IF(Proc[[#This Row],[DateClosed]]="",ABS(NETWORKDAYS(Proc[[#This Row],[DateOpened]],TODAY()))-1,ABS(NETWORKDAYS(Proc[[#This Row],[DateOpened]],Proc[[#This Row],[DateClosed]]))-1)</f>
        <v>1</v>
      </c>
      <c r="R2157" s="61" t="s">
        <v>1005</v>
      </c>
      <c r="S2157" s="65"/>
      <c r="T2157" s="153">
        <v>2156</v>
      </c>
    </row>
    <row r="2158" spans="1:20" hidden="1">
      <c r="A2158" s="64" t="s">
        <v>2507</v>
      </c>
      <c r="B2158" s="111" t="str">
        <f>IFERROR(VLOOKUP(Proc[[#This Row],[App]],Table2[],3,0),"open")</f>
        <v>ok</v>
      </c>
      <c r="C2158" s="64" t="s">
        <v>369</v>
      </c>
      <c r="D2158" s="152" t="s">
        <v>2751</v>
      </c>
      <c r="E2158" s="152" t="s">
        <v>2826</v>
      </c>
      <c r="F2158" s="152" t="s">
        <v>2826</v>
      </c>
      <c r="G2158" s="64" t="s">
        <v>400</v>
      </c>
      <c r="H2158" s="65" t="str">
        <f>IF(Proc[[#This Row],[type]]="LFF (MDG-F)",MID(Proc[[#This Row],[Obj]],13,10),"")</f>
        <v/>
      </c>
      <c r="I2158" s="152"/>
      <c r="J2158" s="65" t="b">
        <f>Proc[[#This Row],[Requested]]=Proc[[#This Row],[CurrentParent]]</f>
        <v>1</v>
      </c>
      <c r="K2158" s="107" t="str">
        <f>IF(Proc[[#This Row],[Author]]="Marcela Urrego",VLOOKUP(LEFT(Proc[[#This Row],[Requested]],1),Table3[#All],2,0),VLOOKUP(Proc[[#This Row],[Author]],Table4[],2,0))</f>
        <v>HC</v>
      </c>
      <c r="L2158" s="91" t="s">
        <v>1970</v>
      </c>
      <c r="M2158" s="61">
        <v>45807.678356481483</v>
      </c>
      <c r="N2158" s="62">
        <v>45810</v>
      </c>
      <c r="O2158" s="62">
        <v>45810</v>
      </c>
      <c r="P2158" s="61" t="str">
        <f ca="1">IF(Proc[[#This Row],[DaysAgeing]]&gt;5,"yep","on track")</f>
        <v>on track</v>
      </c>
      <c r="Q2158" s="2">
        <f ca="1">IF(Proc[[#This Row],[DateClosed]]="",ABS(NETWORKDAYS(Proc[[#This Row],[DateOpened]],TODAY()))-1,ABS(NETWORKDAYS(Proc[[#This Row],[DateOpened]],Proc[[#This Row],[DateClosed]]))-1)</f>
        <v>1</v>
      </c>
      <c r="R2158" s="61" t="s">
        <v>1005</v>
      </c>
      <c r="S2158" s="65"/>
      <c r="T2158" s="153">
        <v>2157</v>
      </c>
    </row>
    <row r="2159" spans="1:20" hidden="1">
      <c r="A2159" s="64" t="s">
        <v>2507</v>
      </c>
      <c r="B2159" s="111" t="str">
        <f>IFERROR(VLOOKUP(Proc[[#This Row],[App]],Table2[],3,0),"open")</f>
        <v>ok</v>
      </c>
      <c r="C2159" s="64" t="s">
        <v>369</v>
      </c>
      <c r="D2159" s="152" t="s">
        <v>2752</v>
      </c>
      <c r="E2159" s="152" t="s">
        <v>2826</v>
      </c>
      <c r="F2159" s="152" t="s">
        <v>2826</v>
      </c>
      <c r="G2159" s="64" t="s">
        <v>400</v>
      </c>
      <c r="H2159" s="65" t="str">
        <f>IF(Proc[[#This Row],[type]]="LFF (MDG-F)",MID(Proc[[#This Row],[Obj]],13,10),"")</f>
        <v/>
      </c>
      <c r="I2159" s="152"/>
      <c r="J2159" s="65" t="b">
        <f>Proc[[#This Row],[Requested]]=Proc[[#This Row],[CurrentParent]]</f>
        <v>1</v>
      </c>
      <c r="K2159" s="107" t="str">
        <f>IF(Proc[[#This Row],[Author]]="Marcela Urrego",VLOOKUP(LEFT(Proc[[#This Row],[Requested]],1),Table3[#All],2,0),VLOOKUP(Proc[[#This Row],[Author]],Table4[],2,0))</f>
        <v>HC</v>
      </c>
      <c r="L2159" s="91" t="s">
        <v>1970</v>
      </c>
      <c r="M2159" s="61">
        <v>45807.678356481483</v>
      </c>
      <c r="N2159" s="62">
        <v>45810</v>
      </c>
      <c r="O2159" s="62">
        <v>45810</v>
      </c>
      <c r="P2159" s="61" t="str">
        <f ca="1">IF(Proc[[#This Row],[DaysAgeing]]&gt;5,"yep","on track")</f>
        <v>on track</v>
      </c>
      <c r="Q2159" s="2">
        <f ca="1">IF(Proc[[#This Row],[DateClosed]]="",ABS(NETWORKDAYS(Proc[[#This Row],[DateOpened]],TODAY()))-1,ABS(NETWORKDAYS(Proc[[#This Row],[DateOpened]],Proc[[#This Row],[DateClosed]]))-1)</f>
        <v>1</v>
      </c>
      <c r="R2159" s="61" t="s">
        <v>1005</v>
      </c>
      <c r="S2159" s="65"/>
      <c r="T2159" s="153">
        <v>2158</v>
      </c>
    </row>
    <row r="2160" spans="1:20" hidden="1">
      <c r="A2160" s="64" t="s">
        <v>2507</v>
      </c>
      <c r="B2160" s="111" t="str">
        <f>IFERROR(VLOOKUP(Proc[[#This Row],[App]],Table2[],3,0),"open")</f>
        <v>ok</v>
      </c>
      <c r="C2160" s="64" t="s">
        <v>369</v>
      </c>
      <c r="D2160" s="152" t="s">
        <v>2753</v>
      </c>
      <c r="E2160" s="152" t="s">
        <v>2826</v>
      </c>
      <c r="F2160" s="152" t="s">
        <v>2826</v>
      </c>
      <c r="G2160" s="64" t="s">
        <v>400</v>
      </c>
      <c r="H2160" s="65" t="str">
        <f>IF(Proc[[#This Row],[type]]="LFF (MDG-F)",MID(Proc[[#This Row],[Obj]],13,10),"")</f>
        <v/>
      </c>
      <c r="I2160" s="152"/>
      <c r="J2160" s="65" t="b">
        <f>Proc[[#This Row],[Requested]]=Proc[[#This Row],[CurrentParent]]</f>
        <v>1</v>
      </c>
      <c r="K2160" s="107" t="str">
        <f>IF(Proc[[#This Row],[Author]]="Marcela Urrego",VLOOKUP(LEFT(Proc[[#This Row],[Requested]],1),Table3[#All],2,0),VLOOKUP(Proc[[#This Row],[Author]],Table4[],2,0))</f>
        <v>HC</v>
      </c>
      <c r="L2160" s="91" t="s">
        <v>1970</v>
      </c>
      <c r="M2160" s="61">
        <v>45807.678356481483</v>
      </c>
      <c r="N2160" s="62">
        <v>45810</v>
      </c>
      <c r="O2160" s="62">
        <v>45810</v>
      </c>
      <c r="P2160" s="61" t="str">
        <f ca="1">IF(Proc[[#This Row],[DaysAgeing]]&gt;5,"yep","on track")</f>
        <v>on track</v>
      </c>
      <c r="Q2160" s="2">
        <f ca="1">IF(Proc[[#This Row],[DateClosed]]="",ABS(NETWORKDAYS(Proc[[#This Row],[DateOpened]],TODAY()))-1,ABS(NETWORKDAYS(Proc[[#This Row],[DateOpened]],Proc[[#This Row],[DateClosed]]))-1)</f>
        <v>1</v>
      </c>
      <c r="R2160" s="61" t="s">
        <v>1005</v>
      </c>
      <c r="S2160" s="65"/>
      <c r="T2160" s="153">
        <v>2159</v>
      </c>
    </row>
    <row r="2161" spans="1:20" hidden="1">
      <c r="A2161" s="64" t="s">
        <v>2507</v>
      </c>
      <c r="B2161" s="111" t="str">
        <f>IFERROR(VLOOKUP(Proc[[#This Row],[App]],Table2[],3,0),"open")</f>
        <v>ok</v>
      </c>
      <c r="C2161" s="64" t="s">
        <v>369</v>
      </c>
      <c r="D2161" s="152" t="s">
        <v>2754</v>
      </c>
      <c r="E2161" s="152" t="s">
        <v>2826</v>
      </c>
      <c r="F2161" s="152" t="s">
        <v>2826</v>
      </c>
      <c r="G2161" s="64" t="s">
        <v>400</v>
      </c>
      <c r="H2161" s="65" t="str">
        <f>IF(Proc[[#This Row],[type]]="LFF (MDG-F)",MID(Proc[[#This Row],[Obj]],13,10),"")</f>
        <v/>
      </c>
      <c r="I2161" s="152"/>
      <c r="J2161" s="65" t="b">
        <f>Proc[[#This Row],[Requested]]=Proc[[#This Row],[CurrentParent]]</f>
        <v>1</v>
      </c>
      <c r="K2161" s="107" t="str">
        <f>IF(Proc[[#This Row],[Author]]="Marcela Urrego",VLOOKUP(LEFT(Proc[[#This Row],[Requested]],1),Table3[#All],2,0),VLOOKUP(Proc[[#This Row],[Author]],Table4[],2,0))</f>
        <v>HC</v>
      </c>
      <c r="L2161" s="91" t="s">
        <v>1970</v>
      </c>
      <c r="M2161" s="61">
        <v>45807.678356481483</v>
      </c>
      <c r="N2161" s="62">
        <v>45810</v>
      </c>
      <c r="O2161" s="62">
        <v>45810</v>
      </c>
      <c r="P2161" s="61" t="str">
        <f ca="1">IF(Proc[[#This Row],[DaysAgeing]]&gt;5,"yep","on track")</f>
        <v>on track</v>
      </c>
      <c r="Q2161" s="2">
        <f ca="1">IF(Proc[[#This Row],[DateClosed]]="",ABS(NETWORKDAYS(Proc[[#This Row],[DateOpened]],TODAY()))-1,ABS(NETWORKDAYS(Proc[[#This Row],[DateOpened]],Proc[[#This Row],[DateClosed]]))-1)</f>
        <v>1</v>
      </c>
      <c r="R2161" s="61" t="s">
        <v>1005</v>
      </c>
      <c r="S2161" s="65"/>
      <c r="T2161" s="153">
        <v>2160</v>
      </c>
    </row>
    <row r="2162" spans="1:20" hidden="1">
      <c r="A2162" s="64" t="s">
        <v>2507</v>
      </c>
      <c r="B2162" s="111" t="str">
        <f>IFERROR(VLOOKUP(Proc[[#This Row],[App]],Table2[],3,0),"open")</f>
        <v>ok</v>
      </c>
      <c r="C2162" s="64" t="s">
        <v>369</v>
      </c>
      <c r="D2162" s="152" t="s">
        <v>2755</v>
      </c>
      <c r="E2162" s="152" t="s">
        <v>2826</v>
      </c>
      <c r="F2162" s="152" t="s">
        <v>2826</v>
      </c>
      <c r="G2162" s="64" t="s">
        <v>400</v>
      </c>
      <c r="H2162" s="65" t="str">
        <f>IF(Proc[[#This Row],[type]]="LFF (MDG-F)",MID(Proc[[#This Row],[Obj]],13,10),"")</f>
        <v/>
      </c>
      <c r="I2162" s="152"/>
      <c r="J2162" s="65" t="b">
        <f>Proc[[#This Row],[Requested]]=Proc[[#This Row],[CurrentParent]]</f>
        <v>1</v>
      </c>
      <c r="K2162" s="107" t="str">
        <f>IF(Proc[[#This Row],[Author]]="Marcela Urrego",VLOOKUP(LEFT(Proc[[#This Row],[Requested]],1),Table3[#All],2,0),VLOOKUP(Proc[[#This Row],[Author]],Table4[],2,0))</f>
        <v>HC</v>
      </c>
      <c r="L2162" s="91" t="s">
        <v>1970</v>
      </c>
      <c r="M2162" s="61">
        <v>45807.678356481483</v>
      </c>
      <c r="N2162" s="62">
        <v>45810</v>
      </c>
      <c r="O2162" s="62">
        <v>45810</v>
      </c>
      <c r="P2162" s="61" t="str">
        <f ca="1">IF(Proc[[#This Row],[DaysAgeing]]&gt;5,"yep","on track")</f>
        <v>on track</v>
      </c>
      <c r="Q2162" s="2">
        <f ca="1">IF(Proc[[#This Row],[DateClosed]]="",ABS(NETWORKDAYS(Proc[[#This Row],[DateOpened]],TODAY()))-1,ABS(NETWORKDAYS(Proc[[#This Row],[DateOpened]],Proc[[#This Row],[DateClosed]]))-1)</f>
        <v>1</v>
      </c>
      <c r="R2162" s="61" t="s">
        <v>1005</v>
      </c>
      <c r="S2162" s="65"/>
      <c r="T2162" s="153">
        <v>2161</v>
      </c>
    </row>
    <row r="2163" spans="1:20" hidden="1">
      <c r="A2163" s="64" t="s">
        <v>2507</v>
      </c>
      <c r="B2163" s="111" t="str">
        <f>IFERROR(VLOOKUP(Proc[[#This Row],[App]],Table2[],3,0),"open")</f>
        <v>ok</v>
      </c>
      <c r="C2163" s="64" t="s">
        <v>369</v>
      </c>
      <c r="D2163" s="152" t="s">
        <v>2756</v>
      </c>
      <c r="E2163" s="152" t="s">
        <v>2826</v>
      </c>
      <c r="F2163" s="152" t="s">
        <v>2826</v>
      </c>
      <c r="G2163" s="64" t="s">
        <v>400</v>
      </c>
      <c r="H2163" s="65" t="str">
        <f>IF(Proc[[#This Row],[type]]="LFF (MDG-F)",MID(Proc[[#This Row],[Obj]],13,10),"")</f>
        <v/>
      </c>
      <c r="I2163" s="152"/>
      <c r="J2163" s="65" t="b">
        <f>Proc[[#This Row],[Requested]]=Proc[[#This Row],[CurrentParent]]</f>
        <v>1</v>
      </c>
      <c r="K2163" s="107" t="str">
        <f>IF(Proc[[#This Row],[Author]]="Marcela Urrego",VLOOKUP(LEFT(Proc[[#This Row],[Requested]],1),Table3[#All],2,0),VLOOKUP(Proc[[#This Row],[Author]],Table4[],2,0))</f>
        <v>HC</v>
      </c>
      <c r="L2163" s="91" t="s">
        <v>1970</v>
      </c>
      <c r="M2163" s="61">
        <v>45807.678356481483</v>
      </c>
      <c r="N2163" s="62">
        <v>45810</v>
      </c>
      <c r="O2163" s="62">
        <v>45810</v>
      </c>
      <c r="P2163" s="61" t="str">
        <f ca="1">IF(Proc[[#This Row],[DaysAgeing]]&gt;5,"yep","on track")</f>
        <v>on track</v>
      </c>
      <c r="Q2163" s="2">
        <f ca="1">IF(Proc[[#This Row],[DateClosed]]="",ABS(NETWORKDAYS(Proc[[#This Row],[DateOpened]],TODAY()))-1,ABS(NETWORKDAYS(Proc[[#This Row],[DateOpened]],Proc[[#This Row],[DateClosed]]))-1)</f>
        <v>1</v>
      </c>
      <c r="R2163" s="61" t="s">
        <v>1005</v>
      </c>
      <c r="S2163" s="65"/>
      <c r="T2163" s="153">
        <v>2162</v>
      </c>
    </row>
    <row r="2164" spans="1:20" hidden="1">
      <c r="A2164" s="64" t="s">
        <v>2507</v>
      </c>
      <c r="B2164" s="111" t="str">
        <f>IFERROR(VLOOKUP(Proc[[#This Row],[App]],Table2[],3,0),"open")</f>
        <v>ok</v>
      </c>
      <c r="C2164" s="64" t="s">
        <v>369</v>
      </c>
      <c r="D2164" s="152" t="s">
        <v>2757</v>
      </c>
      <c r="E2164" s="152" t="s">
        <v>2826</v>
      </c>
      <c r="F2164" s="152" t="s">
        <v>2826</v>
      </c>
      <c r="G2164" s="64" t="s">
        <v>400</v>
      </c>
      <c r="H2164" s="65" t="str">
        <f>IF(Proc[[#This Row],[type]]="LFF (MDG-F)",MID(Proc[[#This Row],[Obj]],13,10),"")</f>
        <v/>
      </c>
      <c r="I2164" s="152"/>
      <c r="J2164" s="65" t="b">
        <f>Proc[[#This Row],[Requested]]=Proc[[#This Row],[CurrentParent]]</f>
        <v>1</v>
      </c>
      <c r="K2164" s="107" t="str">
        <f>IF(Proc[[#This Row],[Author]]="Marcela Urrego",VLOOKUP(LEFT(Proc[[#This Row],[Requested]],1),Table3[#All],2,0),VLOOKUP(Proc[[#This Row],[Author]],Table4[],2,0))</f>
        <v>HC</v>
      </c>
      <c r="L2164" s="91" t="s">
        <v>1970</v>
      </c>
      <c r="M2164" s="61">
        <v>45807.678356481483</v>
      </c>
      <c r="N2164" s="62">
        <v>45810</v>
      </c>
      <c r="O2164" s="62">
        <v>45810</v>
      </c>
      <c r="P2164" s="61" t="str">
        <f ca="1">IF(Proc[[#This Row],[DaysAgeing]]&gt;5,"yep","on track")</f>
        <v>on track</v>
      </c>
      <c r="Q2164" s="2">
        <f ca="1">IF(Proc[[#This Row],[DateClosed]]="",ABS(NETWORKDAYS(Proc[[#This Row],[DateOpened]],TODAY()))-1,ABS(NETWORKDAYS(Proc[[#This Row],[DateOpened]],Proc[[#This Row],[DateClosed]]))-1)</f>
        <v>1</v>
      </c>
      <c r="R2164" s="61" t="s">
        <v>1005</v>
      </c>
      <c r="S2164" s="65"/>
      <c r="T2164" s="153">
        <v>2163</v>
      </c>
    </row>
    <row r="2165" spans="1:20" hidden="1">
      <c r="A2165" s="64" t="s">
        <v>2507</v>
      </c>
      <c r="B2165" s="111" t="str">
        <f>IFERROR(VLOOKUP(Proc[[#This Row],[App]],Table2[],3,0),"open")</f>
        <v>ok</v>
      </c>
      <c r="C2165" s="64" t="s">
        <v>369</v>
      </c>
      <c r="D2165" s="152" t="s">
        <v>2758</v>
      </c>
      <c r="E2165" s="152" t="s">
        <v>2826</v>
      </c>
      <c r="F2165" s="152" t="s">
        <v>2826</v>
      </c>
      <c r="G2165" s="64" t="s">
        <v>400</v>
      </c>
      <c r="H2165" s="65" t="str">
        <f>IF(Proc[[#This Row],[type]]="LFF (MDG-F)",MID(Proc[[#This Row],[Obj]],13,10),"")</f>
        <v/>
      </c>
      <c r="I2165" s="152"/>
      <c r="J2165" s="65" t="b">
        <f>Proc[[#This Row],[Requested]]=Proc[[#This Row],[CurrentParent]]</f>
        <v>1</v>
      </c>
      <c r="K2165" s="107" t="str">
        <f>IF(Proc[[#This Row],[Author]]="Marcela Urrego",VLOOKUP(LEFT(Proc[[#This Row],[Requested]],1),Table3[#All],2,0),VLOOKUP(Proc[[#This Row],[Author]],Table4[],2,0))</f>
        <v>HC</v>
      </c>
      <c r="L2165" s="91" t="s">
        <v>1970</v>
      </c>
      <c r="M2165" s="61">
        <v>45807.678356481483</v>
      </c>
      <c r="N2165" s="62">
        <v>45810</v>
      </c>
      <c r="O2165" s="62">
        <v>45810</v>
      </c>
      <c r="P2165" s="61" t="str">
        <f ca="1">IF(Proc[[#This Row],[DaysAgeing]]&gt;5,"yep","on track")</f>
        <v>on track</v>
      </c>
      <c r="Q2165" s="2">
        <f ca="1">IF(Proc[[#This Row],[DateClosed]]="",ABS(NETWORKDAYS(Proc[[#This Row],[DateOpened]],TODAY()))-1,ABS(NETWORKDAYS(Proc[[#This Row],[DateOpened]],Proc[[#This Row],[DateClosed]]))-1)</f>
        <v>1</v>
      </c>
      <c r="R2165" s="61" t="s">
        <v>1005</v>
      </c>
      <c r="S2165" s="65"/>
      <c r="T2165" s="153">
        <v>2164</v>
      </c>
    </row>
    <row r="2166" spans="1:20" hidden="1">
      <c r="A2166" s="64" t="s">
        <v>2507</v>
      </c>
      <c r="B2166" s="111" t="str">
        <f>IFERROR(VLOOKUP(Proc[[#This Row],[App]],Table2[],3,0),"open")</f>
        <v>ok</v>
      </c>
      <c r="C2166" s="64" t="s">
        <v>369</v>
      </c>
      <c r="D2166" s="152" t="s">
        <v>2759</v>
      </c>
      <c r="E2166" s="152" t="s">
        <v>2826</v>
      </c>
      <c r="F2166" s="152" t="s">
        <v>2826</v>
      </c>
      <c r="G2166" s="64" t="s">
        <v>400</v>
      </c>
      <c r="H2166" s="65" t="str">
        <f>IF(Proc[[#This Row],[type]]="LFF (MDG-F)",MID(Proc[[#This Row],[Obj]],13,10),"")</f>
        <v/>
      </c>
      <c r="I2166" s="152"/>
      <c r="J2166" s="65" t="b">
        <f>Proc[[#This Row],[Requested]]=Proc[[#This Row],[CurrentParent]]</f>
        <v>1</v>
      </c>
      <c r="K2166" s="107" t="str">
        <f>IF(Proc[[#This Row],[Author]]="Marcela Urrego",VLOOKUP(LEFT(Proc[[#This Row],[Requested]],1),Table3[#All],2,0),VLOOKUP(Proc[[#This Row],[Author]],Table4[],2,0))</f>
        <v>HC</v>
      </c>
      <c r="L2166" s="91" t="s">
        <v>1970</v>
      </c>
      <c r="M2166" s="61">
        <v>45807.678356481483</v>
      </c>
      <c r="N2166" s="62">
        <v>45810</v>
      </c>
      <c r="O2166" s="62">
        <v>45810</v>
      </c>
      <c r="P2166" s="61" t="str">
        <f ca="1">IF(Proc[[#This Row],[DaysAgeing]]&gt;5,"yep","on track")</f>
        <v>on track</v>
      </c>
      <c r="Q2166" s="2">
        <f ca="1">IF(Proc[[#This Row],[DateClosed]]="",ABS(NETWORKDAYS(Proc[[#This Row],[DateOpened]],TODAY()))-1,ABS(NETWORKDAYS(Proc[[#This Row],[DateOpened]],Proc[[#This Row],[DateClosed]]))-1)</f>
        <v>1</v>
      </c>
      <c r="R2166" s="61" t="s">
        <v>1005</v>
      </c>
      <c r="S2166" s="65"/>
      <c r="T2166" s="153">
        <v>2165</v>
      </c>
    </row>
    <row r="2167" spans="1:20" hidden="1">
      <c r="A2167" s="64" t="s">
        <v>2507</v>
      </c>
      <c r="B2167" s="111" t="str">
        <f>IFERROR(VLOOKUP(Proc[[#This Row],[App]],Table2[],3,0),"open")</f>
        <v>ok</v>
      </c>
      <c r="C2167" s="64" t="s">
        <v>369</v>
      </c>
      <c r="D2167" s="152" t="s">
        <v>2760</v>
      </c>
      <c r="E2167" s="152" t="s">
        <v>2826</v>
      </c>
      <c r="F2167" s="152" t="s">
        <v>2826</v>
      </c>
      <c r="G2167" s="64" t="s">
        <v>400</v>
      </c>
      <c r="H2167" s="65" t="str">
        <f>IF(Proc[[#This Row],[type]]="LFF (MDG-F)",MID(Proc[[#This Row],[Obj]],13,10),"")</f>
        <v/>
      </c>
      <c r="I2167" s="152"/>
      <c r="J2167" s="65" t="b">
        <f>Proc[[#This Row],[Requested]]=Proc[[#This Row],[CurrentParent]]</f>
        <v>1</v>
      </c>
      <c r="K2167" s="107" t="str">
        <f>IF(Proc[[#This Row],[Author]]="Marcela Urrego",VLOOKUP(LEFT(Proc[[#This Row],[Requested]],1),Table3[#All],2,0),VLOOKUP(Proc[[#This Row],[Author]],Table4[],2,0))</f>
        <v>HC</v>
      </c>
      <c r="L2167" s="91" t="s">
        <v>1970</v>
      </c>
      <c r="M2167" s="61">
        <v>45807.678356481483</v>
      </c>
      <c r="N2167" s="62">
        <v>45810</v>
      </c>
      <c r="O2167" s="62">
        <v>45810</v>
      </c>
      <c r="P2167" s="61" t="str">
        <f ca="1">IF(Proc[[#This Row],[DaysAgeing]]&gt;5,"yep","on track")</f>
        <v>on track</v>
      </c>
      <c r="Q2167" s="2">
        <f ca="1">IF(Proc[[#This Row],[DateClosed]]="",ABS(NETWORKDAYS(Proc[[#This Row],[DateOpened]],TODAY()))-1,ABS(NETWORKDAYS(Proc[[#This Row],[DateOpened]],Proc[[#This Row],[DateClosed]]))-1)</f>
        <v>1</v>
      </c>
      <c r="R2167" s="61" t="s">
        <v>1005</v>
      </c>
      <c r="S2167" s="65"/>
      <c r="T2167" s="153">
        <v>2166</v>
      </c>
    </row>
    <row r="2168" spans="1:20" hidden="1">
      <c r="A2168" s="64" t="s">
        <v>2507</v>
      </c>
      <c r="B2168" s="111" t="str">
        <f>IFERROR(VLOOKUP(Proc[[#This Row],[App]],Table2[],3,0),"open")</f>
        <v>ok</v>
      </c>
      <c r="C2168" s="64" t="s">
        <v>369</v>
      </c>
      <c r="D2168" s="152" t="s">
        <v>2761</v>
      </c>
      <c r="E2168" s="152" t="s">
        <v>2826</v>
      </c>
      <c r="F2168" s="152" t="s">
        <v>2826</v>
      </c>
      <c r="G2168" s="64" t="s">
        <v>400</v>
      </c>
      <c r="H2168" s="65" t="str">
        <f>IF(Proc[[#This Row],[type]]="LFF (MDG-F)",MID(Proc[[#This Row],[Obj]],13,10),"")</f>
        <v/>
      </c>
      <c r="I2168" s="152"/>
      <c r="J2168" s="65" t="b">
        <f>Proc[[#This Row],[Requested]]=Proc[[#This Row],[CurrentParent]]</f>
        <v>1</v>
      </c>
      <c r="K2168" s="107" t="str">
        <f>IF(Proc[[#This Row],[Author]]="Marcela Urrego",VLOOKUP(LEFT(Proc[[#This Row],[Requested]],1),Table3[#All],2,0),VLOOKUP(Proc[[#This Row],[Author]],Table4[],2,0))</f>
        <v>HC</v>
      </c>
      <c r="L2168" s="91" t="s">
        <v>1970</v>
      </c>
      <c r="M2168" s="61">
        <v>45807.678356481483</v>
      </c>
      <c r="N2168" s="62">
        <v>45810</v>
      </c>
      <c r="O2168" s="62">
        <v>45810</v>
      </c>
      <c r="P2168" s="61" t="str">
        <f ca="1">IF(Proc[[#This Row],[DaysAgeing]]&gt;5,"yep","on track")</f>
        <v>on track</v>
      </c>
      <c r="Q2168" s="2">
        <f ca="1">IF(Proc[[#This Row],[DateClosed]]="",ABS(NETWORKDAYS(Proc[[#This Row],[DateOpened]],TODAY()))-1,ABS(NETWORKDAYS(Proc[[#This Row],[DateOpened]],Proc[[#This Row],[DateClosed]]))-1)</f>
        <v>1</v>
      </c>
      <c r="R2168" s="61" t="s">
        <v>1005</v>
      </c>
      <c r="S2168" s="65"/>
      <c r="T2168" s="153">
        <v>2167</v>
      </c>
    </row>
    <row r="2169" spans="1:20" hidden="1">
      <c r="A2169" s="64" t="s">
        <v>2507</v>
      </c>
      <c r="B2169" s="111" t="str">
        <f>IFERROR(VLOOKUP(Proc[[#This Row],[App]],Table2[],3,0),"open")</f>
        <v>ok</v>
      </c>
      <c r="C2169" s="64" t="s">
        <v>369</v>
      </c>
      <c r="D2169" s="152" t="s">
        <v>2762</v>
      </c>
      <c r="E2169" s="152" t="s">
        <v>2826</v>
      </c>
      <c r="F2169" s="152" t="s">
        <v>2826</v>
      </c>
      <c r="G2169" s="64" t="s">
        <v>400</v>
      </c>
      <c r="H2169" s="65" t="str">
        <f>IF(Proc[[#This Row],[type]]="LFF (MDG-F)",MID(Proc[[#This Row],[Obj]],13,10),"")</f>
        <v/>
      </c>
      <c r="I2169" s="152"/>
      <c r="J2169" s="65" t="b">
        <f>Proc[[#This Row],[Requested]]=Proc[[#This Row],[CurrentParent]]</f>
        <v>1</v>
      </c>
      <c r="K2169" s="107" t="str">
        <f>IF(Proc[[#This Row],[Author]]="Marcela Urrego",VLOOKUP(LEFT(Proc[[#This Row],[Requested]],1),Table3[#All],2,0),VLOOKUP(Proc[[#This Row],[Author]],Table4[],2,0))</f>
        <v>HC</v>
      </c>
      <c r="L2169" s="91" t="s">
        <v>1970</v>
      </c>
      <c r="M2169" s="61">
        <v>45807.678356481483</v>
      </c>
      <c r="N2169" s="62">
        <v>45810</v>
      </c>
      <c r="O2169" s="62">
        <v>45810</v>
      </c>
      <c r="P2169" s="61" t="str">
        <f ca="1">IF(Proc[[#This Row],[DaysAgeing]]&gt;5,"yep","on track")</f>
        <v>on track</v>
      </c>
      <c r="Q2169" s="2">
        <f ca="1">IF(Proc[[#This Row],[DateClosed]]="",ABS(NETWORKDAYS(Proc[[#This Row],[DateOpened]],TODAY()))-1,ABS(NETWORKDAYS(Proc[[#This Row],[DateOpened]],Proc[[#This Row],[DateClosed]]))-1)</f>
        <v>1</v>
      </c>
      <c r="R2169" s="61" t="s">
        <v>1005</v>
      </c>
      <c r="S2169" s="65"/>
      <c r="T2169" s="153">
        <v>2168</v>
      </c>
    </row>
    <row r="2170" spans="1:20" hidden="1">
      <c r="A2170" s="64" t="s">
        <v>2507</v>
      </c>
      <c r="B2170" s="111" t="str">
        <f>IFERROR(VLOOKUP(Proc[[#This Row],[App]],Table2[],3,0),"open")</f>
        <v>ok</v>
      </c>
      <c r="C2170" s="64" t="s">
        <v>369</v>
      </c>
      <c r="D2170" s="152" t="s">
        <v>2763</v>
      </c>
      <c r="E2170" s="152" t="s">
        <v>2826</v>
      </c>
      <c r="F2170" s="152" t="s">
        <v>2826</v>
      </c>
      <c r="G2170" s="64" t="s">
        <v>400</v>
      </c>
      <c r="H2170" s="65" t="str">
        <f>IF(Proc[[#This Row],[type]]="LFF (MDG-F)",MID(Proc[[#This Row],[Obj]],13,10),"")</f>
        <v/>
      </c>
      <c r="I2170" s="152"/>
      <c r="J2170" s="65" t="b">
        <f>Proc[[#This Row],[Requested]]=Proc[[#This Row],[CurrentParent]]</f>
        <v>1</v>
      </c>
      <c r="K2170" s="107" t="str">
        <f>IF(Proc[[#This Row],[Author]]="Marcela Urrego",VLOOKUP(LEFT(Proc[[#This Row],[Requested]],1),Table3[#All],2,0),VLOOKUP(Proc[[#This Row],[Author]],Table4[],2,0))</f>
        <v>HC</v>
      </c>
      <c r="L2170" s="91" t="s">
        <v>1970</v>
      </c>
      <c r="M2170" s="61">
        <v>45807.678356481483</v>
      </c>
      <c r="N2170" s="62">
        <v>45810</v>
      </c>
      <c r="O2170" s="62">
        <v>45810</v>
      </c>
      <c r="P2170" s="61" t="str">
        <f ca="1">IF(Proc[[#This Row],[DaysAgeing]]&gt;5,"yep","on track")</f>
        <v>on track</v>
      </c>
      <c r="Q2170" s="2">
        <f ca="1">IF(Proc[[#This Row],[DateClosed]]="",ABS(NETWORKDAYS(Proc[[#This Row],[DateOpened]],TODAY()))-1,ABS(NETWORKDAYS(Proc[[#This Row],[DateOpened]],Proc[[#This Row],[DateClosed]]))-1)</f>
        <v>1</v>
      </c>
      <c r="R2170" s="61" t="s">
        <v>1005</v>
      </c>
      <c r="S2170" s="65"/>
      <c r="T2170" s="153">
        <v>2169</v>
      </c>
    </row>
    <row r="2171" spans="1:20" hidden="1">
      <c r="A2171" s="64" t="s">
        <v>2507</v>
      </c>
      <c r="B2171" s="111" t="str">
        <f>IFERROR(VLOOKUP(Proc[[#This Row],[App]],Table2[],3,0),"open")</f>
        <v>ok</v>
      </c>
      <c r="C2171" s="64" t="s">
        <v>369</v>
      </c>
      <c r="D2171" s="152" t="s">
        <v>2764</v>
      </c>
      <c r="E2171" s="152" t="s">
        <v>2826</v>
      </c>
      <c r="F2171" s="152" t="s">
        <v>2826</v>
      </c>
      <c r="G2171" s="64" t="s">
        <v>400</v>
      </c>
      <c r="H2171" s="65" t="str">
        <f>IF(Proc[[#This Row],[type]]="LFF (MDG-F)",MID(Proc[[#This Row],[Obj]],13,10),"")</f>
        <v/>
      </c>
      <c r="I2171" s="152"/>
      <c r="J2171" s="65" t="b">
        <f>Proc[[#This Row],[Requested]]=Proc[[#This Row],[CurrentParent]]</f>
        <v>1</v>
      </c>
      <c r="K2171" s="107" t="str">
        <f>IF(Proc[[#This Row],[Author]]="Marcela Urrego",VLOOKUP(LEFT(Proc[[#This Row],[Requested]],1),Table3[#All],2,0),VLOOKUP(Proc[[#This Row],[Author]],Table4[],2,0))</f>
        <v>HC</v>
      </c>
      <c r="L2171" s="91" t="s">
        <v>1970</v>
      </c>
      <c r="M2171" s="61">
        <v>45807.678356481483</v>
      </c>
      <c r="N2171" s="62">
        <v>45810</v>
      </c>
      <c r="O2171" s="62">
        <v>45810</v>
      </c>
      <c r="P2171" s="61" t="str">
        <f ca="1">IF(Proc[[#This Row],[DaysAgeing]]&gt;5,"yep","on track")</f>
        <v>on track</v>
      </c>
      <c r="Q2171" s="2">
        <f ca="1">IF(Proc[[#This Row],[DateClosed]]="",ABS(NETWORKDAYS(Proc[[#This Row],[DateOpened]],TODAY()))-1,ABS(NETWORKDAYS(Proc[[#This Row],[DateOpened]],Proc[[#This Row],[DateClosed]]))-1)</f>
        <v>1</v>
      </c>
      <c r="R2171" s="61" t="s">
        <v>1005</v>
      </c>
      <c r="S2171" s="65"/>
      <c r="T2171" s="153">
        <v>2170</v>
      </c>
    </row>
    <row r="2172" spans="1:20" hidden="1">
      <c r="A2172" s="64" t="s">
        <v>2507</v>
      </c>
      <c r="B2172" s="111" t="str">
        <f>IFERROR(VLOOKUP(Proc[[#This Row],[App]],Table2[],3,0),"open")</f>
        <v>ok</v>
      </c>
      <c r="C2172" s="64" t="s">
        <v>369</v>
      </c>
      <c r="D2172" s="152" t="s">
        <v>2765</v>
      </c>
      <c r="E2172" s="152" t="s">
        <v>2826</v>
      </c>
      <c r="F2172" s="152" t="s">
        <v>2826</v>
      </c>
      <c r="G2172" s="64" t="s">
        <v>400</v>
      </c>
      <c r="H2172" s="65" t="str">
        <f>IF(Proc[[#This Row],[type]]="LFF (MDG-F)",MID(Proc[[#This Row],[Obj]],13,10),"")</f>
        <v/>
      </c>
      <c r="I2172" s="152"/>
      <c r="J2172" s="65" t="b">
        <f>Proc[[#This Row],[Requested]]=Proc[[#This Row],[CurrentParent]]</f>
        <v>1</v>
      </c>
      <c r="K2172" s="107" t="str">
        <f>IF(Proc[[#This Row],[Author]]="Marcela Urrego",VLOOKUP(LEFT(Proc[[#This Row],[Requested]],1),Table3[#All],2,0),VLOOKUP(Proc[[#This Row],[Author]],Table4[],2,0))</f>
        <v>HC</v>
      </c>
      <c r="L2172" s="91" t="s">
        <v>1970</v>
      </c>
      <c r="M2172" s="61">
        <v>45807.678356481483</v>
      </c>
      <c r="N2172" s="62">
        <v>45810</v>
      </c>
      <c r="O2172" s="62">
        <v>45810</v>
      </c>
      <c r="P2172" s="61" t="str">
        <f ca="1">IF(Proc[[#This Row],[DaysAgeing]]&gt;5,"yep","on track")</f>
        <v>on track</v>
      </c>
      <c r="Q2172" s="2">
        <f ca="1">IF(Proc[[#This Row],[DateClosed]]="",ABS(NETWORKDAYS(Proc[[#This Row],[DateOpened]],TODAY()))-1,ABS(NETWORKDAYS(Proc[[#This Row],[DateOpened]],Proc[[#This Row],[DateClosed]]))-1)</f>
        <v>1</v>
      </c>
      <c r="R2172" s="61" t="s">
        <v>1005</v>
      </c>
      <c r="S2172" s="65"/>
      <c r="T2172" s="153">
        <v>2171</v>
      </c>
    </row>
    <row r="2173" spans="1:20" hidden="1">
      <c r="A2173" s="64" t="s">
        <v>2507</v>
      </c>
      <c r="B2173" s="111" t="str">
        <f>IFERROR(VLOOKUP(Proc[[#This Row],[App]],Table2[],3,0),"open")</f>
        <v>ok</v>
      </c>
      <c r="C2173" s="64" t="s">
        <v>369</v>
      </c>
      <c r="D2173" s="152" t="s">
        <v>2766</v>
      </c>
      <c r="E2173" s="152" t="s">
        <v>2826</v>
      </c>
      <c r="F2173" s="152" t="s">
        <v>2826</v>
      </c>
      <c r="G2173" s="64" t="s">
        <v>400</v>
      </c>
      <c r="H2173" s="65" t="str">
        <f>IF(Proc[[#This Row],[type]]="LFF (MDG-F)",MID(Proc[[#This Row],[Obj]],13,10),"")</f>
        <v/>
      </c>
      <c r="I2173" s="152"/>
      <c r="J2173" s="65" t="b">
        <f>Proc[[#This Row],[Requested]]=Proc[[#This Row],[CurrentParent]]</f>
        <v>1</v>
      </c>
      <c r="K2173" s="107" t="str">
        <f>IF(Proc[[#This Row],[Author]]="Marcela Urrego",VLOOKUP(LEFT(Proc[[#This Row],[Requested]],1),Table3[#All],2,0),VLOOKUP(Proc[[#This Row],[Author]],Table4[],2,0))</f>
        <v>HC</v>
      </c>
      <c r="L2173" s="91" t="s">
        <v>1970</v>
      </c>
      <c r="M2173" s="61">
        <v>45807.678356481483</v>
      </c>
      <c r="N2173" s="62">
        <v>45810</v>
      </c>
      <c r="O2173" s="62">
        <v>45810</v>
      </c>
      <c r="P2173" s="61" t="str">
        <f ca="1">IF(Proc[[#This Row],[DaysAgeing]]&gt;5,"yep","on track")</f>
        <v>on track</v>
      </c>
      <c r="Q2173" s="2">
        <f ca="1">IF(Proc[[#This Row],[DateClosed]]="",ABS(NETWORKDAYS(Proc[[#This Row],[DateOpened]],TODAY()))-1,ABS(NETWORKDAYS(Proc[[#This Row],[DateOpened]],Proc[[#This Row],[DateClosed]]))-1)</f>
        <v>1</v>
      </c>
      <c r="R2173" s="61" t="s">
        <v>1005</v>
      </c>
      <c r="S2173" s="65"/>
      <c r="T2173" s="153">
        <v>2172</v>
      </c>
    </row>
    <row r="2174" spans="1:20" hidden="1">
      <c r="A2174" s="64" t="s">
        <v>2507</v>
      </c>
      <c r="B2174" s="111" t="str">
        <f>IFERROR(VLOOKUP(Proc[[#This Row],[App]],Table2[],3,0),"open")</f>
        <v>ok</v>
      </c>
      <c r="C2174" s="64" t="s">
        <v>369</v>
      </c>
      <c r="D2174" s="152" t="s">
        <v>2767</v>
      </c>
      <c r="E2174" s="152" t="s">
        <v>2826</v>
      </c>
      <c r="F2174" s="152" t="s">
        <v>2826</v>
      </c>
      <c r="G2174" s="64" t="s">
        <v>400</v>
      </c>
      <c r="H2174" s="65" t="str">
        <f>IF(Proc[[#This Row],[type]]="LFF (MDG-F)",MID(Proc[[#This Row],[Obj]],13,10),"")</f>
        <v/>
      </c>
      <c r="I2174" s="152"/>
      <c r="J2174" s="65" t="b">
        <f>Proc[[#This Row],[Requested]]=Proc[[#This Row],[CurrentParent]]</f>
        <v>1</v>
      </c>
      <c r="K2174" s="107" t="str">
        <f>IF(Proc[[#This Row],[Author]]="Marcela Urrego",VLOOKUP(LEFT(Proc[[#This Row],[Requested]],1),Table3[#All],2,0),VLOOKUP(Proc[[#This Row],[Author]],Table4[],2,0))</f>
        <v>HC</v>
      </c>
      <c r="L2174" s="91" t="s">
        <v>1970</v>
      </c>
      <c r="M2174" s="61">
        <v>45807.678356481483</v>
      </c>
      <c r="N2174" s="62">
        <v>45810</v>
      </c>
      <c r="O2174" s="62">
        <v>45810</v>
      </c>
      <c r="P2174" s="61" t="str">
        <f ca="1">IF(Proc[[#This Row],[DaysAgeing]]&gt;5,"yep","on track")</f>
        <v>on track</v>
      </c>
      <c r="Q2174" s="2">
        <f ca="1">IF(Proc[[#This Row],[DateClosed]]="",ABS(NETWORKDAYS(Proc[[#This Row],[DateOpened]],TODAY()))-1,ABS(NETWORKDAYS(Proc[[#This Row],[DateOpened]],Proc[[#This Row],[DateClosed]]))-1)</f>
        <v>1</v>
      </c>
      <c r="R2174" s="61" t="s">
        <v>1005</v>
      </c>
      <c r="S2174" s="65"/>
      <c r="T2174" s="153">
        <v>2173</v>
      </c>
    </row>
    <row r="2175" spans="1:20" hidden="1">
      <c r="A2175" s="64" t="s">
        <v>2507</v>
      </c>
      <c r="B2175" s="111" t="str">
        <f>IFERROR(VLOOKUP(Proc[[#This Row],[App]],Table2[],3,0),"open")</f>
        <v>ok</v>
      </c>
      <c r="C2175" s="64" t="s">
        <v>369</v>
      </c>
      <c r="D2175" s="152" t="s">
        <v>2768</v>
      </c>
      <c r="E2175" s="152" t="s">
        <v>2826</v>
      </c>
      <c r="F2175" s="152" t="s">
        <v>2826</v>
      </c>
      <c r="G2175" s="64" t="s">
        <v>400</v>
      </c>
      <c r="H2175" s="65" t="str">
        <f>IF(Proc[[#This Row],[type]]="LFF (MDG-F)",MID(Proc[[#This Row],[Obj]],13,10),"")</f>
        <v/>
      </c>
      <c r="I2175" s="152"/>
      <c r="J2175" s="65" t="b">
        <f>Proc[[#This Row],[Requested]]=Proc[[#This Row],[CurrentParent]]</f>
        <v>1</v>
      </c>
      <c r="K2175" s="107" t="str">
        <f>IF(Proc[[#This Row],[Author]]="Marcela Urrego",VLOOKUP(LEFT(Proc[[#This Row],[Requested]],1),Table3[#All],2,0),VLOOKUP(Proc[[#This Row],[Author]],Table4[],2,0))</f>
        <v>HC</v>
      </c>
      <c r="L2175" s="91" t="s">
        <v>1970</v>
      </c>
      <c r="M2175" s="61">
        <v>45807.678356481483</v>
      </c>
      <c r="N2175" s="62">
        <v>45810</v>
      </c>
      <c r="O2175" s="62">
        <v>45810</v>
      </c>
      <c r="P2175" s="61" t="str">
        <f ca="1">IF(Proc[[#This Row],[DaysAgeing]]&gt;5,"yep","on track")</f>
        <v>on track</v>
      </c>
      <c r="Q2175" s="2">
        <f ca="1">IF(Proc[[#This Row],[DateClosed]]="",ABS(NETWORKDAYS(Proc[[#This Row],[DateOpened]],TODAY()))-1,ABS(NETWORKDAYS(Proc[[#This Row],[DateOpened]],Proc[[#This Row],[DateClosed]]))-1)</f>
        <v>1</v>
      </c>
      <c r="R2175" s="61" t="s">
        <v>1005</v>
      </c>
      <c r="S2175" s="65"/>
      <c r="T2175" s="153">
        <v>2174</v>
      </c>
    </row>
    <row r="2176" spans="1:20" hidden="1">
      <c r="A2176" s="64" t="s">
        <v>2507</v>
      </c>
      <c r="B2176" s="111" t="str">
        <f>IFERROR(VLOOKUP(Proc[[#This Row],[App]],Table2[],3,0),"open")</f>
        <v>ok</v>
      </c>
      <c r="C2176" s="64" t="s">
        <v>369</v>
      </c>
      <c r="D2176" s="152" t="s">
        <v>2769</v>
      </c>
      <c r="E2176" s="152" t="s">
        <v>2826</v>
      </c>
      <c r="F2176" s="152" t="s">
        <v>2826</v>
      </c>
      <c r="G2176" s="64" t="s">
        <v>400</v>
      </c>
      <c r="H2176" s="65" t="str">
        <f>IF(Proc[[#This Row],[type]]="LFF (MDG-F)",MID(Proc[[#This Row],[Obj]],13,10),"")</f>
        <v/>
      </c>
      <c r="I2176" s="152"/>
      <c r="J2176" s="65" t="b">
        <f>Proc[[#This Row],[Requested]]=Proc[[#This Row],[CurrentParent]]</f>
        <v>1</v>
      </c>
      <c r="K2176" s="107" t="str">
        <f>IF(Proc[[#This Row],[Author]]="Marcela Urrego",VLOOKUP(LEFT(Proc[[#This Row],[Requested]],1),Table3[#All],2,0),VLOOKUP(Proc[[#This Row],[Author]],Table4[],2,0))</f>
        <v>HC</v>
      </c>
      <c r="L2176" s="91" t="s">
        <v>1970</v>
      </c>
      <c r="M2176" s="61">
        <v>45807.678356481483</v>
      </c>
      <c r="N2176" s="62">
        <v>45810</v>
      </c>
      <c r="O2176" s="62">
        <v>45810</v>
      </c>
      <c r="P2176" s="61" t="str">
        <f ca="1">IF(Proc[[#This Row],[DaysAgeing]]&gt;5,"yep","on track")</f>
        <v>on track</v>
      </c>
      <c r="Q2176" s="2">
        <f ca="1">IF(Proc[[#This Row],[DateClosed]]="",ABS(NETWORKDAYS(Proc[[#This Row],[DateOpened]],TODAY()))-1,ABS(NETWORKDAYS(Proc[[#This Row],[DateOpened]],Proc[[#This Row],[DateClosed]]))-1)</f>
        <v>1</v>
      </c>
      <c r="R2176" s="61" t="s">
        <v>1005</v>
      </c>
      <c r="S2176" s="65"/>
      <c r="T2176" s="153">
        <v>2175</v>
      </c>
    </row>
    <row r="2177" spans="1:20" hidden="1">
      <c r="A2177" s="64" t="s">
        <v>2507</v>
      </c>
      <c r="B2177" s="111" t="str">
        <f>IFERROR(VLOOKUP(Proc[[#This Row],[App]],Table2[],3,0),"open")</f>
        <v>ok</v>
      </c>
      <c r="C2177" s="64" t="s">
        <v>369</v>
      </c>
      <c r="D2177" s="152" t="s">
        <v>2770</v>
      </c>
      <c r="E2177" s="152" t="s">
        <v>2826</v>
      </c>
      <c r="F2177" s="152" t="s">
        <v>2826</v>
      </c>
      <c r="G2177" s="64" t="s">
        <v>400</v>
      </c>
      <c r="H2177" s="65" t="str">
        <f>IF(Proc[[#This Row],[type]]="LFF (MDG-F)",MID(Proc[[#This Row],[Obj]],13,10),"")</f>
        <v/>
      </c>
      <c r="I2177" s="152"/>
      <c r="J2177" s="65" t="b">
        <f>Proc[[#This Row],[Requested]]=Proc[[#This Row],[CurrentParent]]</f>
        <v>1</v>
      </c>
      <c r="K2177" s="107" t="str">
        <f>IF(Proc[[#This Row],[Author]]="Marcela Urrego",VLOOKUP(LEFT(Proc[[#This Row],[Requested]],1),Table3[#All],2,0),VLOOKUP(Proc[[#This Row],[Author]],Table4[],2,0))</f>
        <v>HC</v>
      </c>
      <c r="L2177" s="91" t="s">
        <v>1970</v>
      </c>
      <c r="M2177" s="61">
        <v>45807.678356481483</v>
      </c>
      <c r="N2177" s="62">
        <v>45810</v>
      </c>
      <c r="O2177" s="62">
        <v>45810</v>
      </c>
      <c r="P2177" s="61" t="str">
        <f ca="1">IF(Proc[[#This Row],[DaysAgeing]]&gt;5,"yep","on track")</f>
        <v>on track</v>
      </c>
      <c r="Q2177" s="2">
        <f ca="1">IF(Proc[[#This Row],[DateClosed]]="",ABS(NETWORKDAYS(Proc[[#This Row],[DateOpened]],TODAY()))-1,ABS(NETWORKDAYS(Proc[[#This Row],[DateOpened]],Proc[[#This Row],[DateClosed]]))-1)</f>
        <v>1</v>
      </c>
      <c r="R2177" s="61" t="s">
        <v>1005</v>
      </c>
      <c r="S2177" s="65"/>
      <c r="T2177" s="153">
        <v>2176</v>
      </c>
    </row>
    <row r="2178" spans="1:20" hidden="1">
      <c r="A2178" s="64" t="s">
        <v>2507</v>
      </c>
      <c r="B2178" s="111" t="str">
        <f>IFERROR(VLOOKUP(Proc[[#This Row],[App]],Table2[],3,0),"open")</f>
        <v>ok</v>
      </c>
      <c r="C2178" s="64" t="s">
        <v>369</v>
      </c>
      <c r="D2178" s="152" t="s">
        <v>2771</v>
      </c>
      <c r="E2178" s="152" t="s">
        <v>2826</v>
      </c>
      <c r="F2178" s="152" t="s">
        <v>2826</v>
      </c>
      <c r="G2178" s="64" t="s">
        <v>400</v>
      </c>
      <c r="H2178" s="65" t="str">
        <f>IF(Proc[[#This Row],[type]]="LFF (MDG-F)",MID(Proc[[#This Row],[Obj]],13,10),"")</f>
        <v/>
      </c>
      <c r="I2178" s="152"/>
      <c r="J2178" s="65" t="b">
        <f>Proc[[#This Row],[Requested]]=Proc[[#This Row],[CurrentParent]]</f>
        <v>1</v>
      </c>
      <c r="K2178" s="107" t="str">
        <f>IF(Proc[[#This Row],[Author]]="Marcela Urrego",VLOOKUP(LEFT(Proc[[#This Row],[Requested]],1),Table3[#All],2,0),VLOOKUP(Proc[[#This Row],[Author]],Table4[],2,0))</f>
        <v>HC</v>
      </c>
      <c r="L2178" s="91" t="s">
        <v>1970</v>
      </c>
      <c r="M2178" s="61">
        <v>45807.678356481483</v>
      </c>
      <c r="N2178" s="62">
        <v>45810</v>
      </c>
      <c r="O2178" s="62">
        <v>45810</v>
      </c>
      <c r="P2178" s="61" t="str">
        <f ca="1">IF(Proc[[#This Row],[DaysAgeing]]&gt;5,"yep","on track")</f>
        <v>on track</v>
      </c>
      <c r="Q2178" s="2">
        <f ca="1">IF(Proc[[#This Row],[DateClosed]]="",ABS(NETWORKDAYS(Proc[[#This Row],[DateOpened]],TODAY()))-1,ABS(NETWORKDAYS(Proc[[#This Row],[DateOpened]],Proc[[#This Row],[DateClosed]]))-1)</f>
        <v>1</v>
      </c>
      <c r="R2178" s="61" t="s">
        <v>1005</v>
      </c>
      <c r="S2178" s="65"/>
      <c r="T2178" s="153">
        <v>2177</v>
      </c>
    </row>
    <row r="2179" spans="1:20" hidden="1">
      <c r="A2179" s="64" t="s">
        <v>2507</v>
      </c>
      <c r="B2179" s="111" t="str">
        <f>IFERROR(VLOOKUP(Proc[[#This Row],[App]],Table2[],3,0),"open")</f>
        <v>ok</v>
      </c>
      <c r="C2179" s="64" t="s">
        <v>369</v>
      </c>
      <c r="D2179" s="152" t="s">
        <v>2772</v>
      </c>
      <c r="E2179" s="152" t="s">
        <v>2826</v>
      </c>
      <c r="F2179" s="152" t="s">
        <v>2826</v>
      </c>
      <c r="G2179" s="64" t="s">
        <v>400</v>
      </c>
      <c r="H2179" s="65" t="str">
        <f>IF(Proc[[#This Row],[type]]="LFF (MDG-F)",MID(Proc[[#This Row],[Obj]],13,10),"")</f>
        <v/>
      </c>
      <c r="I2179" s="152"/>
      <c r="J2179" s="65" t="b">
        <f>Proc[[#This Row],[Requested]]=Proc[[#This Row],[CurrentParent]]</f>
        <v>1</v>
      </c>
      <c r="K2179" s="107" t="str">
        <f>IF(Proc[[#This Row],[Author]]="Marcela Urrego",VLOOKUP(LEFT(Proc[[#This Row],[Requested]],1),Table3[#All],2,0),VLOOKUP(Proc[[#This Row],[Author]],Table4[],2,0))</f>
        <v>HC</v>
      </c>
      <c r="L2179" s="91" t="s">
        <v>1970</v>
      </c>
      <c r="M2179" s="61">
        <v>45807.678356481483</v>
      </c>
      <c r="N2179" s="62">
        <v>45810</v>
      </c>
      <c r="O2179" s="62">
        <v>45810</v>
      </c>
      <c r="P2179" s="61" t="str">
        <f ca="1">IF(Proc[[#This Row],[DaysAgeing]]&gt;5,"yep","on track")</f>
        <v>on track</v>
      </c>
      <c r="Q2179" s="2">
        <f ca="1">IF(Proc[[#This Row],[DateClosed]]="",ABS(NETWORKDAYS(Proc[[#This Row],[DateOpened]],TODAY()))-1,ABS(NETWORKDAYS(Proc[[#This Row],[DateOpened]],Proc[[#This Row],[DateClosed]]))-1)</f>
        <v>1</v>
      </c>
      <c r="R2179" s="61" t="s">
        <v>1005</v>
      </c>
      <c r="S2179" s="65"/>
      <c r="T2179" s="153">
        <v>2178</v>
      </c>
    </row>
    <row r="2180" spans="1:20" hidden="1">
      <c r="A2180" s="64" t="s">
        <v>2507</v>
      </c>
      <c r="B2180" s="111" t="str">
        <f>IFERROR(VLOOKUP(Proc[[#This Row],[App]],Table2[],3,0),"open")</f>
        <v>ok</v>
      </c>
      <c r="C2180" s="64" t="s">
        <v>369</v>
      </c>
      <c r="D2180" s="152" t="s">
        <v>2773</v>
      </c>
      <c r="E2180" s="152" t="s">
        <v>2826</v>
      </c>
      <c r="F2180" s="152" t="s">
        <v>2826</v>
      </c>
      <c r="G2180" s="64" t="s">
        <v>400</v>
      </c>
      <c r="H2180" s="65" t="str">
        <f>IF(Proc[[#This Row],[type]]="LFF (MDG-F)",MID(Proc[[#This Row],[Obj]],13,10),"")</f>
        <v/>
      </c>
      <c r="I2180" s="152"/>
      <c r="J2180" s="65" t="b">
        <f>Proc[[#This Row],[Requested]]=Proc[[#This Row],[CurrentParent]]</f>
        <v>1</v>
      </c>
      <c r="K2180" s="107" t="str">
        <f>IF(Proc[[#This Row],[Author]]="Marcela Urrego",VLOOKUP(LEFT(Proc[[#This Row],[Requested]],1),Table3[#All],2,0),VLOOKUP(Proc[[#This Row],[Author]],Table4[],2,0))</f>
        <v>HC</v>
      </c>
      <c r="L2180" s="91" t="s">
        <v>1970</v>
      </c>
      <c r="M2180" s="61">
        <v>45807.678356481483</v>
      </c>
      <c r="N2180" s="62">
        <v>45810</v>
      </c>
      <c r="O2180" s="62">
        <v>45810</v>
      </c>
      <c r="P2180" s="61" t="str">
        <f ca="1">IF(Proc[[#This Row],[DaysAgeing]]&gt;5,"yep","on track")</f>
        <v>on track</v>
      </c>
      <c r="Q2180" s="2">
        <f ca="1">IF(Proc[[#This Row],[DateClosed]]="",ABS(NETWORKDAYS(Proc[[#This Row],[DateOpened]],TODAY()))-1,ABS(NETWORKDAYS(Proc[[#This Row],[DateOpened]],Proc[[#This Row],[DateClosed]]))-1)</f>
        <v>1</v>
      </c>
      <c r="R2180" s="61" t="s">
        <v>1005</v>
      </c>
      <c r="S2180" s="65"/>
      <c r="T2180" s="153">
        <v>2179</v>
      </c>
    </row>
    <row r="2181" spans="1:20" hidden="1">
      <c r="A2181" s="64" t="s">
        <v>2507</v>
      </c>
      <c r="B2181" s="111" t="str">
        <f>IFERROR(VLOOKUP(Proc[[#This Row],[App]],Table2[],3,0),"open")</f>
        <v>ok</v>
      </c>
      <c r="C2181" s="64" t="s">
        <v>369</v>
      </c>
      <c r="D2181" s="152" t="s">
        <v>2774</v>
      </c>
      <c r="E2181" s="152" t="s">
        <v>2826</v>
      </c>
      <c r="F2181" s="152" t="s">
        <v>2826</v>
      </c>
      <c r="G2181" s="64" t="s">
        <v>400</v>
      </c>
      <c r="H2181" s="65" t="str">
        <f>IF(Proc[[#This Row],[type]]="LFF (MDG-F)",MID(Proc[[#This Row],[Obj]],13,10),"")</f>
        <v/>
      </c>
      <c r="I2181" s="152"/>
      <c r="J2181" s="65" t="b">
        <f>Proc[[#This Row],[Requested]]=Proc[[#This Row],[CurrentParent]]</f>
        <v>1</v>
      </c>
      <c r="K2181" s="107" t="str">
        <f>IF(Proc[[#This Row],[Author]]="Marcela Urrego",VLOOKUP(LEFT(Proc[[#This Row],[Requested]],1),Table3[#All],2,0),VLOOKUP(Proc[[#This Row],[Author]],Table4[],2,0))</f>
        <v>HC</v>
      </c>
      <c r="L2181" s="91" t="s">
        <v>1970</v>
      </c>
      <c r="M2181" s="61">
        <v>45807.678356481483</v>
      </c>
      <c r="N2181" s="62">
        <v>45810</v>
      </c>
      <c r="O2181" s="62">
        <v>45810</v>
      </c>
      <c r="P2181" s="61" t="str">
        <f ca="1">IF(Proc[[#This Row],[DaysAgeing]]&gt;5,"yep","on track")</f>
        <v>on track</v>
      </c>
      <c r="Q2181" s="2">
        <f ca="1">IF(Proc[[#This Row],[DateClosed]]="",ABS(NETWORKDAYS(Proc[[#This Row],[DateOpened]],TODAY()))-1,ABS(NETWORKDAYS(Proc[[#This Row],[DateOpened]],Proc[[#This Row],[DateClosed]]))-1)</f>
        <v>1</v>
      </c>
      <c r="R2181" s="61" t="s">
        <v>1005</v>
      </c>
      <c r="S2181" s="65"/>
      <c r="T2181" s="153">
        <v>2180</v>
      </c>
    </row>
    <row r="2182" spans="1:20" hidden="1">
      <c r="A2182" s="64" t="s">
        <v>2507</v>
      </c>
      <c r="B2182" s="111" t="str">
        <f>IFERROR(VLOOKUP(Proc[[#This Row],[App]],Table2[],3,0),"open")</f>
        <v>ok</v>
      </c>
      <c r="C2182" s="64" t="s">
        <v>369</v>
      </c>
      <c r="D2182" s="152" t="s">
        <v>2775</v>
      </c>
      <c r="E2182" s="152" t="s">
        <v>2826</v>
      </c>
      <c r="F2182" s="152" t="s">
        <v>2826</v>
      </c>
      <c r="G2182" s="64" t="s">
        <v>400</v>
      </c>
      <c r="H2182" s="65" t="str">
        <f>IF(Proc[[#This Row],[type]]="LFF (MDG-F)",MID(Proc[[#This Row],[Obj]],13,10),"")</f>
        <v/>
      </c>
      <c r="I2182" s="152"/>
      <c r="J2182" s="65" t="b">
        <f>Proc[[#This Row],[Requested]]=Proc[[#This Row],[CurrentParent]]</f>
        <v>1</v>
      </c>
      <c r="K2182" s="107" t="str">
        <f>IF(Proc[[#This Row],[Author]]="Marcela Urrego",VLOOKUP(LEFT(Proc[[#This Row],[Requested]],1),Table3[#All],2,0),VLOOKUP(Proc[[#This Row],[Author]],Table4[],2,0))</f>
        <v>HC</v>
      </c>
      <c r="L2182" s="91" t="s">
        <v>1970</v>
      </c>
      <c r="M2182" s="61">
        <v>45807.678356481483</v>
      </c>
      <c r="N2182" s="62">
        <v>45810</v>
      </c>
      <c r="O2182" s="62">
        <v>45810</v>
      </c>
      <c r="P2182" s="61" t="str">
        <f ca="1">IF(Proc[[#This Row],[DaysAgeing]]&gt;5,"yep","on track")</f>
        <v>on track</v>
      </c>
      <c r="Q2182" s="2">
        <f ca="1">IF(Proc[[#This Row],[DateClosed]]="",ABS(NETWORKDAYS(Proc[[#This Row],[DateOpened]],TODAY()))-1,ABS(NETWORKDAYS(Proc[[#This Row],[DateOpened]],Proc[[#This Row],[DateClosed]]))-1)</f>
        <v>1</v>
      </c>
      <c r="R2182" s="61" t="s">
        <v>1005</v>
      </c>
      <c r="S2182" s="65"/>
      <c r="T2182" s="153">
        <v>2181</v>
      </c>
    </row>
    <row r="2183" spans="1:20" hidden="1">
      <c r="A2183" s="64" t="s">
        <v>2507</v>
      </c>
      <c r="B2183" s="111" t="str">
        <f>IFERROR(VLOOKUP(Proc[[#This Row],[App]],Table2[],3,0),"open")</f>
        <v>ok</v>
      </c>
      <c r="C2183" s="64" t="s">
        <v>369</v>
      </c>
      <c r="D2183" s="152" t="s">
        <v>2776</v>
      </c>
      <c r="E2183" s="152" t="s">
        <v>2826</v>
      </c>
      <c r="F2183" s="152" t="s">
        <v>2826</v>
      </c>
      <c r="G2183" s="64" t="s">
        <v>400</v>
      </c>
      <c r="H2183" s="65" t="str">
        <f>IF(Proc[[#This Row],[type]]="LFF (MDG-F)",MID(Proc[[#This Row],[Obj]],13,10),"")</f>
        <v/>
      </c>
      <c r="I2183" s="152"/>
      <c r="J2183" s="65" t="b">
        <f>Proc[[#This Row],[Requested]]=Proc[[#This Row],[CurrentParent]]</f>
        <v>1</v>
      </c>
      <c r="K2183" s="107" t="str">
        <f>IF(Proc[[#This Row],[Author]]="Marcela Urrego",VLOOKUP(LEFT(Proc[[#This Row],[Requested]],1),Table3[#All],2,0),VLOOKUP(Proc[[#This Row],[Author]],Table4[],2,0))</f>
        <v>HC</v>
      </c>
      <c r="L2183" s="91" t="s">
        <v>1970</v>
      </c>
      <c r="M2183" s="61">
        <v>45807.678356481483</v>
      </c>
      <c r="N2183" s="62">
        <v>45810</v>
      </c>
      <c r="O2183" s="62">
        <v>45810</v>
      </c>
      <c r="P2183" s="61" t="str">
        <f ca="1">IF(Proc[[#This Row],[DaysAgeing]]&gt;5,"yep","on track")</f>
        <v>on track</v>
      </c>
      <c r="Q2183" s="2">
        <f ca="1">IF(Proc[[#This Row],[DateClosed]]="",ABS(NETWORKDAYS(Proc[[#This Row],[DateOpened]],TODAY()))-1,ABS(NETWORKDAYS(Proc[[#This Row],[DateOpened]],Proc[[#This Row],[DateClosed]]))-1)</f>
        <v>1</v>
      </c>
      <c r="R2183" s="61" t="s">
        <v>1005</v>
      </c>
      <c r="S2183" s="65"/>
      <c r="T2183" s="153">
        <v>2182</v>
      </c>
    </row>
    <row r="2184" spans="1:20" hidden="1">
      <c r="A2184" s="64" t="s">
        <v>2507</v>
      </c>
      <c r="B2184" s="111" t="str">
        <f>IFERROR(VLOOKUP(Proc[[#This Row],[App]],Table2[],3,0),"open")</f>
        <v>ok</v>
      </c>
      <c r="C2184" s="64" t="s">
        <v>369</v>
      </c>
      <c r="D2184" s="152" t="s">
        <v>2777</v>
      </c>
      <c r="E2184" s="152" t="s">
        <v>2826</v>
      </c>
      <c r="F2184" s="152" t="s">
        <v>2826</v>
      </c>
      <c r="G2184" s="64" t="s">
        <v>400</v>
      </c>
      <c r="H2184" s="65" t="str">
        <f>IF(Proc[[#This Row],[type]]="LFF (MDG-F)",MID(Proc[[#This Row],[Obj]],13,10),"")</f>
        <v/>
      </c>
      <c r="I2184" s="152"/>
      <c r="J2184" s="65" t="b">
        <f>Proc[[#This Row],[Requested]]=Proc[[#This Row],[CurrentParent]]</f>
        <v>1</v>
      </c>
      <c r="K2184" s="107" t="str">
        <f>IF(Proc[[#This Row],[Author]]="Marcela Urrego",VLOOKUP(LEFT(Proc[[#This Row],[Requested]],1),Table3[#All],2,0),VLOOKUP(Proc[[#This Row],[Author]],Table4[],2,0))</f>
        <v>HC</v>
      </c>
      <c r="L2184" s="91" t="s">
        <v>1970</v>
      </c>
      <c r="M2184" s="61">
        <v>45807.678356481483</v>
      </c>
      <c r="N2184" s="62">
        <v>45810</v>
      </c>
      <c r="O2184" s="62">
        <v>45810</v>
      </c>
      <c r="P2184" s="61" t="str">
        <f ca="1">IF(Proc[[#This Row],[DaysAgeing]]&gt;5,"yep","on track")</f>
        <v>on track</v>
      </c>
      <c r="Q2184" s="2">
        <f ca="1">IF(Proc[[#This Row],[DateClosed]]="",ABS(NETWORKDAYS(Proc[[#This Row],[DateOpened]],TODAY()))-1,ABS(NETWORKDAYS(Proc[[#This Row],[DateOpened]],Proc[[#This Row],[DateClosed]]))-1)</f>
        <v>1</v>
      </c>
      <c r="R2184" s="61" t="s">
        <v>1005</v>
      </c>
      <c r="S2184" s="65"/>
      <c r="T2184" s="153">
        <v>2183</v>
      </c>
    </row>
    <row r="2185" spans="1:20" hidden="1">
      <c r="A2185" s="64" t="s">
        <v>2507</v>
      </c>
      <c r="B2185" s="111" t="str">
        <f>IFERROR(VLOOKUP(Proc[[#This Row],[App]],Table2[],3,0),"open")</f>
        <v>ok</v>
      </c>
      <c r="C2185" s="64" t="s">
        <v>369</v>
      </c>
      <c r="D2185" s="152" t="s">
        <v>2778</v>
      </c>
      <c r="E2185" s="152" t="s">
        <v>2826</v>
      </c>
      <c r="F2185" s="152" t="s">
        <v>2826</v>
      </c>
      <c r="G2185" s="64" t="s">
        <v>400</v>
      </c>
      <c r="H2185" s="65" t="str">
        <f>IF(Proc[[#This Row],[type]]="LFF (MDG-F)",MID(Proc[[#This Row],[Obj]],13,10),"")</f>
        <v/>
      </c>
      <c r="I2185" s="152"/>
      <c r="J2185" s="65" t="b">
        <f>Proc[[#This Row],[Requested]]=Proc[[#This Row],[CurrentParent]]</f>
        <v>1</v>
      </c>
      <c r="K2185" s="107" t="str">
        <f>IF(Proc[[#This Row],[Author]]="Marcela Urrego",VLOOKUP(LEFT(Proc[[#This Row],[Requested]],1),Table3[#All],2,0),VLOOKUP(Proc[[#This Row],[Author]],Table4[],2,0))</f>
        <v>HC</v>
      </c>
      <c r="L2185" s="91" t="s">
        <v>1970</v>
      </c>
      <c r="M2185" s="61">
        <v>45807.678356481483</v>
      </c>
      <c r="N2185" s="62">
        <v>45810</v>
      </c>
      <c r="O2185" s="62">
        <v>45810</v>
      </c>
      <c r="P2185" s="61" t="str">
        <f ca="1">IF(Proc[[#This Row],[DaysAgeing]]&gt;5,"yep","on track")</f>
        <v>on track</v>
      </c>
      <c r="Q2185" s="2">
        <f ca="1">IF(Proc[[#This Row],[DateClosed]]="",ABS(NETWORKDAYS(Proc[[#This Row],[DateOpened]],TODAY()))-1,ABS(NETWORKDAYS(Proc[[#This Row],[DateOpened]],Proc[[#This Row],[DateClosed]]))-1)</f>
        <v>1</v>
      </c>
      <c r="R2185" s="61" t="s">
        <v>1005</v>
      </c>
      <c r="S2185" s="65"/>
      <c r="T2185" s="153">
        <v>2184</v>
      </c>
    </row>
    <row r="2186" spans="1:20" hidden="1">
      <c r="A2186" s="64" t="s">
        <v>2507</v>
      </c>
      <c r="B2186" s="111" t="str">
        <f>IFERROR(VLOOKUP(Proc[[#This Row],[App]],Table2[],3,0),"open")</f>
        <v>ok</v>
      </c>
      <c r="C2186" s="64" t="s">
        <v>369</v>
      </c>
      <c r="D2186" s="152" t="s">
        <v>2779</v>
      </c>
      <c r="E2186" s="152" t="s">
        <v>2826</v>
      </c>
      <c r="F2186" s="152" t="s">
        <v>2826</v>
      </c>
      <c r="G2186" s="64" t="s">
        <v>400</v>
      </c>
      <c r="H2186" s="65" t="str">
        <f>IF(Proc[[#This Row],[type]]="LFF (MDG-F)",MID(Proc[[#This Row],[Obj]],13,10),"")</f>
        <v/>
      </c>
      <c r="I2186" s="152"/>
      <c r="J2186" s="65" t="b">
        <f>Proc[[#This Row],[Requested]]=Proc[[#This Row],[CurrentParent]]</f>
        <v>1</v>
      </c>
      <c r="K2186" s="107" t="str">
        <f>IF(Proc[[#This Row],[Author]]="Marcela Urrego",VLOOKUP(LEFT(Proc[[#This Row],[Requested]],1),Table3[#All],2,0),VLOOKUP(Proc[[#This Row],[Author]],Table4[],2,0))</f>
        <v>HC</v>
      </c>
      <c r="L2186" s="91" t="s">
        <v>1970</v>
      </c>
      <c r="M2186" s="61">
        <v>45807.678356481483</v>
      </c>
      <c r="N2186" s="62">
        <v>45810</v>
      </c>
      <c r="O2186" s="62">
        <v>45810</v>
      </c>
      <c r="P2186" s="61" t="str">
        <f ca="1">IF(Proc[[#This Row],[DaysAgeing]]&gt;5,"yep","on track")</f>
        <v>on track</v>
      </c>
      <c r="Q2186" s="2">
        <f ca="1">IF(Proc[[#This Row],[DateClosed]]="",ABS(NETWORKDAYS(Proc[[#This Row],[DateOpened]],TODAY()))-1,ABS(NETWORKDAYS(Proc[[#This Row],[DateOpened]],Proc[[#This Row],[DateClosed]]))-1)</f>
        <v>1</v>
      </c>
      <c r="R2186" s="61" t="s">
        <v>1005</v>
      </c>
      <c r="S2186" s="65"/>
      <c r="T2186" s="153">
        <v>2185</v>
      </c>
    </row>
    <row r="2187" spans="1:20" hidden="1">
      <c r="A2187" s="64" t="s">
        <v>2507</v>
      </c>
      <c r="B2187" s="111" t="str">
        <f>IFERROR(VLOOKUP(Proc[[#This Row],[App]],Table2[],3,0),"open")</f>
        <v>ok</v>
      </c>
      <c r="C2187" s="64" t="s">
        <v>369</v>
      </c>
      <c r="D2187" s="152" t="s">
        <v>2780</v>
      </c>
      <c r="E2187" s="152" t="s">
        <v>2826</v>
      </c>
      <c r="F2187" s="152" t="s">
        <v>2826</v>
      </c>
      <c r="G2187" s="64" t="s">
        <v>400</v>
      </c>
      <c r="H2187" s="65" t="str">
        <f>IF(Proc[[#This Row],[type]]="LFF (MDG-F)",MID(Proc[[#This Row],[Obj]],13,10),"")</f>
        <v/>
      </c>
      <c r="I2187" s="152"/>
      <c r="J2187" s="65" t="b">
        <f>Proc[[#This Row],[Requested]]=Proc[[#This Row],[CurrentParent]]</f>
        <v>1</v>
      </c>
      <c r="K2187" s="107" t="str">
        <f>IF(Proc[[#This Row],[Author]]="Marcela Urrego",VLOOKUP(LEFT(Proc[[#This Row],[Requested]],1),Table3[#All],2,0),VLOOKUP(Proc[[#This Row],[Author]],Table4[],2,0))</f>
        <v>HC</v>
      </c>
      <c r="L2187" s="91" t="s">
        <v>1970</v>
      </c>
      <c r="M2187" s="61">
        <v>45807.678356481483</v>
      </c>
      <c r="N2187" s="62">
        <v>45810</v>
      </c>
      <c r="O2187" s="62">
        <v>45810</v>
      </c>
      <c r="P2187" s="61" t="str">
        <f ca="1">IF(Proc[[#This Row],[DaysAgeing]]&gt;5,"yep","on track")</f>
        <v>on track</v>
      </c>
      <c r="Q2187" s="2">
        <f ca="1">IF(Proc[[#This Row],[DateClosed]]="",ABS(NETWORKDAYS(Proc[[#This Row],[DateOpened]],TODAY()))-1,ABS(NETWORKDAYS(Proc[[#This Row],[DateOpened]],Proc[[#This Row],[DateClosed]]))-1)</f>
        <v>1</v>
      </c>
      <c r="R2187" s="61" t="s">
        <v>1005</v>
      </c>
      <c r="S2187" s="65"/>
      <c r="T2187" s="153">
        <v>2186</v>
      </c>
    </row>
    <row r="2188" spans="1:20" hidden="1">
      <c r="A2188" s="64" t="s">
        <v>2507</v>
      </c>
      <c r="B2188" s="111" t="str">
        <f>IFERROR(VLOOKUP(Proc[[#This Row],[App]],Table2[],3,0),"open")</f>
        <v>ok</v>
      </c>
      <c r="C2188" s="64" t="s">
        <v>369</v>
      </c>
      <c r="D2188" s="152" t="s">
        <v>2781</v>
      </c>
      <c r="E2188" s="152" t="s">
        <v>2826</v>
      </c>
      <c r="F2188" s="152" t="s">
        <v>2826</v>
      </c>
      <c r="G2188" s="64" t="s">
        <v>400</v>
      </c>
      <c r="H2188" s="65" t="str">
        <f>IF(Proc[[#This Row],[type]]="LFF (MDG-F)",MID(Proc[[#This Row],[Obj]],13,10),"")</f>
        <v/>
      </c>
      <c r="I2188" s="152"/>
      <c r="J2188" s="65" t="b">
        <f>Proc[[#This Row],[Requested]]=Proc[[#This Row],[CurrentParent]]</f>
        <v>1</v>
      </c>
      <c r="K2188" s="107" t="str">
        <f>IF(Proc[[#This Row],[Author]]="Marcela Urrego",VLOOKUP(LEFT(Proc[[#This Row],[Requested]],1),Table3[#All],2,0),VLOOKUP(Proc[[#This Row],[Author]],Table4[],2,0))</f>
        <v>HC</v>
      </c>
      <c r="L2188" s="91" t="s">
        <v>1970</v>
      </c>
      <c r="M2188" s="61">
        <v>45807.678356481483</v>
      </c>
      <c r="N2188" s="62">
        <v>45810</v>
      </c>
      <c r="O2188" s="62">
        <v>45810</v>
      </c>
      <c r="P2188" s="61" t="str">
        <f ca="1">IF(Proc[[#This Row],[DaysAgeing]]&gt;5,"yep","on track")</f>
        <v>on track</v>
      </c>
      <c r="Q2188" s="2">
        <f ca="1">IF(Proc[[#This Row],[DateClosed]]="",ABS(NETWORKDAYS(Proc[[#This Row],[DateOpened]],TODAY()))-1,ABS(NETWORKDAYS(Proc[[#This Row],[DateOpened]],Proc[[#This Row],[DateClosed]]))-1)</f>
        <v>1</v>
      </c>
      <c r="R2188" s="61" t="s">
        <v>1005</v>
      </c>
      <c r="S2188" s="65"/>
      <c r="T2188" s="153">
        <v>2187</v>
      </c>
    </row>
    <row r="2189" spans="1:20" hidden="1">
      <c r="A2189" s="64" t="s">
        <v>2507</v>
      </c>
      <c r="B2189" s="111" t="str">
        <f>IFERROR(VLOOKUP(Proc[[#This Row],[App]],Table2[],3,0),"open")</f>
        <v>ok</v>
      </c>
      <c r="C2189" s="64" t="s">
        <v>369</v>
      </c>
      <c r="D2189" s="152" t="s">
        <v>2782</v>
      </c>
      <c r="E2189" s="152" t="s">
        <v>2826</v>
      </c>
      <c r="F2189" s="152" t="s">
        <v>2826</v>
      </c>
      <c r="G2189" s="64" t="s">
        <v>400</v>
      </c>
      <c r="H2189" s="65" t="str">
        <f>IF(Proc[[#This Row],[type]]="LFF (MDG-F)",MID(Proc[[#This Row],[Obj]],13,10),"")</f>
        <v/>
      </c>
      <c r="I2189" s="152"/>
      <c r="J2189" s="65" t="b">
        <f>Proc[[#This Row],[Requested]]=Proc[[#This Row],[CurrentParent]]</f>
        <v>1</v>
      </c>
      <c r="K2189" s="107" t="str">
        <f>IF(Proc[[#This Row],[Author]]="Marcela Urrego",VLOOKUP(LEFT(Proc[[#This Row],[Requested]],1),Table3[#All],2,0),VLOOKUP(Proc[[#This Row],[Author]],Table4[],2,0))</f>
        <v>HC</v>
      </c>
      <c r="L2189" s="91" t="s">
        <v>1970</v>
      </c>
      <c r="M2189" s="61">
        <v>45807.678356481483</v>
      </c>
      <c r="N2189" s="62">
        <v>45810</v>
      </c>
      <c r="O2189" s="62">
        <v>45810</v>
      </c>
      <c r="P2189" s="61" t="str">
        <f ca="1">IF(Proc[[#This Row],[DaysAgeing]]&gt;5,"yep","on track")</f>
        <v>on track</v>
      </c>
      <c r="Q2189" s="2">
        <f ca="1">IF(Proc[[#This Row],[DateClosed]]="",ABS(NETWORKDAYS(Proc[[#This Row],[DateOpened]],TODAY()))-1,ABS(NETWORKDAYS(Proc[[#This Row],[DateOpened]],Proc[[#This Row],[DateClosed]]))-1)</f>
        <v>1</v>
      </c>
      <c r="R2189" s="61" t="s">
        <v>1005</v>
      </c>
      <c r="S2189" s="65"/>
      <c r="T2189" s="153">
        <v>2188</v>
      </c>
    </row>
    <row r="2190" spans="1:20" hidden="1">
      <c r="A2190" s="64" t="s">
        <v>2507</v>
      </c>
      <c r="B2190" s="111" t="str">
        <f>IFERROR(VLOOKUP(Proc[[#This Row],[App]],Table2[],3,0),"open")</f>
        <v>ok</v>
      </c>
      <c r="C2190" s="64" t="s">
        <v>369</v>
      </c>
      <c r="D2190" s="152" t="s">
        <v>2783</v>
      </c>
      <c r="E2190" s="152" t="s">
        <v>2826</v>
      </c>
      <c r="F2190" s="152" t="s">
        <v>2826</v>
      </c>
      <c r="G2190" s="64" t="s">
        <v>400</v>
      </c>
      <c r="H2190" s="65" t="str">
        <f>IF(Proc[[#This Row],[type]]="LFF (MDG-F)",MID(Proc[[#This Row],[Obj]],13,10),"")</f>
        <v/>
      </c>
      <c r="I2190" s="152"/>
      <c r="J2190" s="65" t="b">
        <f>Proc[[#This Row],[Requested]]=Proc[[#This Row],[CurrentParent]]</f>
        <v>1</v>
      </c>
      <c r="K2190" s="107" t="str">
        <f>IF(Proc[[#This Row],[Author]]="Marcela Urrego",VLOOKUP(LEFT(Proc[[#This Row],[Requested]],1),Table3[#All],2,0),VLOOKUP(Proc[[#This Row],[Author]],Table4[],2,0))</f>
        <v>HC</v>
      </c>
      <c r="L2190" s="91" t="s">
        <v>1970</v>
      </c>
      <c r="M2190" s="61">
        <v>45807.678356481483</v>
      </c>
      <c r="N2190" s="62">
        <v>45810</v>
      </c>
      <c r="O2190" s="62">
        <v>45810</v>
      </c>
      <c r="P2190" s="61" t="str">
        <f ca="1">IF(Proc[[#This Row],[DaysAgeing]]&gt;5,"yep","on track")</f>
        <v>on track</v>
      </c>
      <c r="Q2190" s="2">
        <f ca="1">IF(Proc[[#This Row],[DateClosed]]="",ABS(NETWORKDAYS(Proc[[#This Row],[DateOpened]],TODAY()))-1,ABS(NETWORKDAYS(Proc[[#This Row],[DateOpened]],Proc[[#This Row],[DateClosed]]))-1)</f>
        <v>1</v>
      </c>
      <c r="R2190" s="61" t="s">
        <v>1005</v>
      </c>
      <c r="S2190" s="65"/>
      <c r="T2190" s="153">
        <v>2189</v>
      </c>
    </row>
    <row r="2191" spans="1:20" hidden="1">
      <c r="A2191" s="64" t="s">
        <v>2507</v>
      </c>
      <c r="B2191" s="152" t="str">
        <f>IFERROR(VLOOKUP(Proc[[#This Row],[App]],Table2[],3,0),"open")</f>
        <v>ok</v>
      </c>
      <c r="C2191" s="64" t="s">
        <v>369</v>
      </c>
      <c r="D2191" s="152" t="s">
        <v>2784</v>
      </c>
      <c r="E2191" s="152" t="s">
        <v>2826</v>
      </c>
      <c r="F2191" s="152" t="s">
        <v>2826</v>
      </c>
      <c r="G2191" s="64" t="s">
        <v>400</v>
      </c>
      <c r="H2191" s="65" t="str">
        <f>IF(Proc[[#This Row],[type]]="LFF (MDG-F)",MID(Proc[[#This Row],[Obj]],13,10),"")</f>
        <v/>
      </c>
      <c r="I2191" s="152"/>
      <c r="J2191" s="65" t="b">
        <f>Proc[[#This Row],[Requested]]=Proc[[#This Row],[CurrentParent]]</f>
        <v>1</v>
      </c>
      <c r="K2191" s="152" t="str">
        <f>IF(Proc[[#This Row],[Author]]="Marcela Urrego",VLOOKUP(LEFT(Proc[[#This Row],[Requested]],1),Table3[#All],2,0),VLOOKUP(Proc[[#This Row],[Author]],Table4[],2,0))</f>
        <v>HC</v>
      </c>
      <c r="L2191" s="91" t="s">
        <v>1970</v>
      </c>
      <c r="M2191" s="61">
        <v>45807.678356481483</v>
      </c>
      <c r="N2191" s="62">
        <v>45810</v>
      </c>
      <c r="O2191" s="62">
        <v>45810</v>
      </c>
      <c r="P2191" s="61" t="str">
        <f ca="1">IF(Proc[[#This Row],[DaysAgeing]]&gt;5,"yep","on track")</f>
        <v>on track</v>
      </c>
      <c r="Q2191" s="2">
        <f ca="1">IF(Proc[[#This Row],[DateClosed]]="",ABS(NETWORKDAYS(Proc[[#This Row],[DateOpened]],TODAY()))-1,ABS(NETWORKDAYS(Proc[[#This Row],[DateOpened]],Proc[[#This Row],[DateClosed]]))-1)</f>
        <v>1</v>
      </c>
      <c r="R2191" s="61" t="s">
        <v>1005</v>
      </c>
      <c r="S2191" s="65"/>
      <c r="T2191" s="153">
        <v>2190</v>
      </c>
    </row>
    <row r="2192" spans="1:20" hidden="1">
      <c r="A2192" s="64" t="s">
        <v>2507</v>
      </c>
      <c r="B2192" s="111" t="str">
        <f>IFERROR(VLOOKUP(Proc[[#This Row],[App]],Table2[],3,0),"open")</f>
        <v>ok</v>
      </c>
      <c r="C2192" s="64" t="s">
        <v>369</v>
      </c>
      <c r="D2192" s="152" t="s">
        <v>2785</v>
      </c>
      <c r="E2192" s="152" t="s">
        <v>2826</v>
      </c>
      <c r="F2192" s="152" t="s">
        <v>2826</v>
      </c>
      <c r="G2192" s="64" t="s">
        <v>400</v>
      </c>
      <c r="H2192" s="65" t="str">
        <f>IF(Proc[[#This Row],[type]]="LFF (MDG-F)",MID(Proc[[#This Row],[Obj]],13,10),"")</f>
        <v/>
      </c>
      <c r="I2192" s="152"/>
      <c r="J2192" s="65" t="b">
        <f>Proc[[#This Row],[Requested]]=Proc[[#This Row],[CurrentParent]]</f>
        <v>1</v>
      </c>
      <c r="K2192" s="107" t="str">
        <f>IF(Proc[[#This Row],[Author]]="Marcela Urrego",VLOOKUP(LEFT(Proc[[#This Row],[Requested]],1),Table3[#All],2,0),VLOOKUP(Proc[[#This Row],[Author]],Table4[],2,0))</f>
        <v>HC</v>
      </c>
      <c r="L2192" s="91" t="s">
        <v>1970</v>
      </c>
      <c r="M2192" s="61">
        <v>45807.678356481483</v>
      </c>
      <c r="N2192" s="62">
        <v>45810</v>
      </c>
      <c r="O2192" s="62">
        <v>45810</v>
      </c>
      <c r="P2192" s="61" t="str">
        <f ca="1">IF(Proc[[#This Row],[DaysAgeing]]&gt;5,"yep","on track")</f>
        <v>on track</v>
      </c>
      <c r="Q2192" s="2">
        <f ca="1">IF(Proc[[#This Row],[DateClosed]]="",ABS(NETWORKDAYS(Proc[[#This Row],[DateOpened]],TODAY()))-1,ABS(NETWORKDAYS(Proc[[#This Row],[DateOpened]],Proc[[#This Row],[DateClosed]]))-1)</f>
        <v>1</v>
      </c>
      <c r="R2192" s="61" t="s">
        <v>1005</v>
      </c>
      <c r="S2192" s="65"/>
      <c r="T2192" s="153">
        <v>2191</v>
      </c>
    </row>
    <row r="2193" spans="1:20" hidden="1">
      <c r="A2193" s="64" t="s">
        <v>2507</v>
      </c>
      <c r="B2193" s="111" t="str">
        <f>IFERROR(VLOOKUP(Proc[[#This Row],[App]],Table2[],3,0),"open")</f>
        <v>ok</v>
      </c>
      <c r="C2193" s="64" t="s">
        <v>369</v>
      </c>
      <c r="D2193" s="152" t="s">
        <v>2786</v>
      </c>
      <c r="E2193" s="152" t="s">
        <v>2826</v>
      </c>
      <c r="F2193" s="152" t="s">
        <v>2826</v>
      </c>
      <c r="G2193" s="64" t="s">
        <v>400</v>
      </c>
      <c r="H2193" s="65" t="str">
        <f>IF(Proc[[#This Row],[type]]="LFF (MDG-F)",MID(Proc[[#This Row],[Obj]],13,10),"")</f>
        <v/>
      </c>
      <c r="I2193" s="152"/>
      <c r="J2193" s="65" t="b">
        <f>Proc[[#This Row],[Requested]]=Proc[[#This Row],[CurrentParent]]</f>
        <v>1</v>
      </c>
      <c r="K2193" s="107" t="str">
        <f>IF(Proc[[#This Row],[Author]]="Marcela Urrego",VLOOKUP(LEFT(Proc[[#This Row],[Requested]],1),Table3[#All],2,0),VLOOKUP(Proc[[#This Row],[Author]],Table4[],2,0))</f>
        <v>HC</v>
      </c>
      <c r="L2193" s="91" t="s">
        <v>1970</v>
      </c>
      <c r="M2193" s="61">
        <v>45807.678356481483</v>
      </c>
      <c r="N2193" s="62">
        <v>45810</v>
      </c>
      <c r="O2193" s="62">
        <v>45810</v>
      </c>
      <c r="P2193" s="61" t="str">
        <f ca="1">IF(Proc[[#This Row],[DaysAgeing]]&gt;5,"yep","on track")</f>
        <v>on track</v>
      </c>
      <c r="Q2193" s="2">
        <f ca="1">IF(Proc[[#This Row],[DateClosed]]="",ABS(NETWORKDAYS(Proc[[#This Row],[DateOpened]],TODAY()))-1,ABS(NETWORKDAYS(Proc[[#This Row],[DateOpened]],Proc[[#This Row],[DateClosed]]))-1)</f>
        <v>1</v>
      </c>
      <c r="R2193" s="61" t="s">
        <v>1005</v>
      </c>
      <c r="S2193" s="65"/>
      <c r="T2193" s="153">
        <v>2192</v>
      </c>
    </row>
    <row r="2194" spans="1:20" hidden="1">
      <c r="A2194" s="64" t="s">
        <v>2507</v>
      </c>
      <c r="B2194" s="111" t="str">
        <f>IFERROR(VLOOKUP(Proc[[#This Row],[App]],Table2[],3,0),"open")</f>
        <v>ok</v>
      </c>
      <c r="C2194" s="64" t="s">
        <v>369</v>
      </c>
      <c r="D2194" s="152" t="s">
        <v>2787</v>
      </c>
      <c r="E2194" s="152" t="s">
        <v>2826</v>
      </c>
      <c r="F2194" s="152" t="s">
        <v>2826</v>
      </c>
      <c r="G2194" s="64" t="s">
        <v>400</v>
      </c>
      <c r="H2194" s="65" t="str">
        <f>IF(Proc[[#This Row],[type]]="LFF (MDG-F)",MID(Proc[[#This Row],[Obj]],13,10),"")</f>
        <v/>
      </c>
      <c r="I2194" s="152"/>
      <c r="J2194" s="65" t="b">
        <f>Proc[[#This Row],[Requested]]=Proc[[#This Row],[CurrentParent]]</f>
        <v>1</v>
      </c>
      <c r="K2194" s="107" t="str">
        <f>IF(Proc[[#This Row],[Author]]="Marcela Urrego",VLOOKUP(LEFT(Proc[[#This Row],[Requested]],1),Table3[#All],2,0),VLOOKUP(Proc[[#This Row],[Author]],Table4[],2,0))</f>
        <v>HC</v>
      </c>
      <c r="L2194" s="91" t="s">
        <v>1970</v>
      </c>
      <c r="M2194" s="61">
        <v>45807.678356481483</v>
      </c>
      <c r="N2194" s="62">
        <v>45810</v>
      </c>
      <c r="O2194" s="62">
        <v>45810</v>
      </c>
      <c r="P2194" s="61" t="str">
        <f ca="1">IF(Proc[[#This Row],[DaysAgeing]]&gt;5,"yep","on track")</f>
        <v>on track</v>
      </c>
      <c r="Q2194" s="2">
        <f ca="1">IF(Proc[[#This Row],[DateClosed]]="",ABS(NETWORKDAYS(Proc[[#This Row],[DateOpened]],TODAY()))-1,ABS(NETWORKDAYS(Proc[[#This Row],[DateOpened]],Proc[[#This Row],[DateClosed]]))-1)</f>
        <v>1</v>
      </c>
      <c r="R2194" s="61" t="s">
        <v>1005</v>
      </c>
      <c r="S2194" s="65"/>
      <c r="T2194" s="153">
        <v>2193</v>
      </c>
    </row>
    <row r="2195" spans="1:20" hidden="1">
      <c r="A2195" s="64" t="s">
        <v>2507</v>
      </c>
      <c r="B2195" s="111" t="str">
        <f>IFERROR(VLOOKUP(Proc[[#This Row],[App]],Table2[],3,0),"open")</f>
        <v>ok</v>
      </c>
      <c r="C2195" s="64" t="s">
        <v>369</v>
      </c>
      <c r="D2195" s="152" t="s">
        <v>2788</v>
      </c>
      <c r="E2195" s="152" t="s">
        <v>2826</v>
      </c>
      <c r="F2195" s="152" t="s">
        <v>2826</v>
      </c>
      <c r="G2195" s="64" t="s">
        <v>400</v>
      </c>
      <c r="H2195" s="65" t="str">
        <f>IF(Proc[[#This Row],[type]]="LFF (MDG-F)",MID(Proc[[#This Row],[Obj]],13,10),"")</f>
        <v/>
      </c>
      <c r="I2195" s="152"/>
      <c r="J2195" s="65" t="b">
        <f>Proc[[#This Row],[Requested]]=Proc[[#This Row],[CurrentParent]]</f>
        <v>1</v>
      </c>
      <c r="K2195" s="107" t="str">
        <f>IF(Proc[[#This Row],[Author]]="Marcela Urrego",VLOOKUP(LEFT(Proc[[#This Row],[Requested]],1),Table3[#All],2,0),VLOOKUP(Proc[[#This Row],[Author]],Table4[],2,0))</f>
        <v>HC</v>
      </c>
      <c r="L2195" s="91" t="s">
        <v>1970</v>
      </c>
      <c r="M2195" s="61">
        <v>45807.678356481483</v>
      </c>
      <c r="N2195" s="62">
        <v>45810</v>
      </c>
      <c r="O2195" s="62">
        <v>45810</v>
      </c>
      <c r="P2195" s="61" t="str">
        <f ca="1">IF(Proc[[#This Row],[DaysAgeing]]&gt;5,"yep","on track")</f>
        <v>on track</v>
      </c>
      <c r="Q2195" s="2">
        <f ca="1">IF(Proc[[#This Row],[DateClosed]]="",ABS(NETWORKDAYS(Proc[[#This Row],[DateOpened]],TODAY()))-1,ABS(NETWORKDAYS(Proc[[#This Row],[DateOpened]],Proc[[#This Row],[DateClosed]]))-1)</f>
        <v>1</v>
      </c>
      <c r="R2195" s="61" t="s">
        <v>1005</v>
      </c>
      <c r="S2195" s="65"/>
      <c r="T2195" s="153">
        <v>2194</v>
      </c>
    </row>
    <row r="2196" spans="1:20" hidden="1">
      <c r="A2196" s="64" t="s">
        <v>2507</v>
      </c>
      <c r="B2196" s="111" t="str">
        <f>IFERROR(VLOOKUP(Proc[[#This Row],[App]],Table2[],3,0),"open")</f>
        <v>ok</v>
      </c>
      <c r="C2196" s="64" t="s">
        <v>369</v>
      </c>
      <c r="D2196" s="152" t="s">
        <v>2789</v>
      </c>
      <c r="E2196" s="152" t="s">
        <v>2826</v>
      </c>
      <c r="F2196" s="152" t="s">
        <v>2826</v>
      </c>
      <c r="G2196" s="64" t="s">
        <v>400</v>
      </c>
      <c r="H2196" s="65" t="str">
        <f>IF(Proc[[#This Row],[type]]="LFF (MDG-F)",MID(Proc[[#This Row],[Obj]],13,10),"")</f>
        <v/>
      </c>
      <c r="I2196" s="152"/>
      <c r="J2196" s="65" t="b">
        <f>Proc[[#This Row],[Requested]]=Proc[[#This Row],[CurrentParent]]</f>
        <v>1</v>
      </c>
      <c r="K2196" s="107" t="str">
        <f>IF(Proc[[#This Row],[Author]]="Marcela Urrego",VLOOKUP(LEFT(Proc[[#This Row],[Requested]],1),Table3[#All],2,0),VLOOKUP(Proc[[#This Row],[Author]],Table4[],2,0))</f>
        <v>HC</v>
      </c>
      <c r="L2196" s="91" t="s">
        <v>1970</v>
      </c>
      <c r="M2196" s="61">
        <v>45807.678356481483</v>
      </c>
      <c r="N2196" s="62">
        <v>45810</v>
      </c>
      <c r="O2196" s="62">
        <v>45810</v>
      </c>
      <c r="P2196" s="61" t="str">
        <f ca="1">IF(Proc[[#This Row],[DaysAgeing]]&gt;5,"yep","on track")</f>
        <v>on track</v>
      </c>
      <c r="Q2196" s="2">
        <f ca="1">IF(Proc[[#This Row],[DateClosed]]="",ABS(NETWORKDAYS(Proc[[#This Row],[DateOpened]],TODAY()))-1,ABS(NETWORKDAYS(Proc[[#This Row],[DateOpened]],Proc[[#This Row],[DateClosed]]))-1)</f>
        <v>1</v>
      </c>
      <c r="R2196" s="61" t="s">
        <v>1005</v>
      </c>
      <c r="S2196" s="65"/>
      <c r="T2196" s="153">
        <v>2195</v>
      </c>
    </row>
    <row r="2197" spans="1:20" hidden="1">
      <c r="A2197" s="64" t="s">
        <v>2507</v>
      </c>
      <c r="B2197" s="111" t="str">
        <f>IFERROR(VLOOKUP(Proc[[#This Row],[App]],Table2[],3,0),"open")</f>
        <v>ok</v>
      </c>
      <c r="C2197" s="64" t="s">
        <v>369</v>
      </c>
      <c r="D2197" s="152" t="s">
        <v>2790</v>
      </c>
      <c r="E2197" s="152" t="s">
        <v>2826</v>
      </c>
      <c r="F2197" s="152" t="s">
        <v>2826</v>
      </c>
      <c r="G2197" s="64" t="s">
        <v>400</v>
      </c>
      <c r="H2197" s="65" t="str">
        <f>IF(Proc[[#This Row],[type]]="LFF (MDG-F)",MID(Proc[[#This Row],[Obj]],13,10),"")</f>
        <v/>
      </c>
      <c r="I2197" s="152"/>
      <c r="J2197" s="65" t="b">
        <f>Proc[[#This Row],[Requested]]=Proc[[#This Row],[CurrentParent]]</f>
        <v>1</v>
      </c>
      <c r="K2197" s="107" t="str">
        <f>IF(Proc[[#This Row],[Author]]="Marcela Urrego",VLOOKUP(LEFT(Proc[[#This Row],[Requested]],1),Table3[#All],2,0),VLOOKUP(Proc[[#This Row],[Author]],Table4[],2,0))</f>
        <v>HC</v>
      </c>
      <c r="L2197" s="91" t="s">
        <v>1970</v>
      </c>
      <c r="M2197" s="61">
        <v>45807.678356481483</v>
      </c>
      <c r="N2197" s="62">
        <v>45810</v>
      </c>
      <c r="O2197" s="62">
        <v>45810</v>
      </c>
      <c r="P2197" s="61" t="str">
        <f ca="1">IF(Proc[[#This Row],[DaysAgeing]]&gt;5,"yep","on track")</f>
        <v>on track</v>
      </c>
      <c r="Q2197" s="2">
        <f ca="1">IF(Proc[[#This Row],[DateClosed]]="",ABS(NETWORKDAYS(Proc[[#This Row],[DateOpened]],TODAY()))-1,ABS(NETWORKDAYS(Proc[[#This Row],[DateOpened]],Proc[[#This Row],[DateClosed]]))-1)</f>
        <v>1</v>
      </c>
      <c r="R2197" s="61" t="s">
        <v>1005</v>
      </c>
      <c r="S2197" s="65"/>
      <c r="T2197" s="153">
        <v>2196</v>
      </c>
    </row>
    <row r="2198" spans="1:20" hidden="1">
      <c r="A2198" s="64" t="s">
        <v>2507</v>
      </c>
      <c r="B2198" s="111" t="str">
        <f>IFERROR(VLOOKUP(Proc[[#This Row],[App]],Table2[],3,0),"open")</f>
        <v>ok</v>
      </c>
      <c r="C2198" s="64" t="s">
        <v>369</v>
      </c>
      <c r="D2198" s="152" t="s">
        <v>2791</v>
      </c>
      <c r="E2198" s="152" t="s">
        <v>2826</v>
      </c>
      <c r="F2198" s="152" t="s">
        <v>2826</v>
      </c>
      <c r="G2198" s="64" t="s">
        <v>400</v>
      </c>
      <c r="H2198" s="65" t="str">
        <f>IF(Proc[[#This Row],[type]]="LFF (MDG-F)",MID(Proc[[#This Row],[Obj]],13,10),"")</f>
        <v/>
      </c>
      <c r="I2198" s="152"/>
      <c r="J2198" s="65" t="b">
        <f>Proc[[#This Row],[Requested]]=Proc[[#This Row],[CurrentParent]]</f>
        <v>1</v>
      </c>
      <c r="K2198" s="107" t="str">
        <f>IF(Proc[[#This Row],[Author]]="Marcela Urrego",VLOOKUP(LEFT(Proc[[#This Row],[Requested]],1),Table3[#All],2,0),VLOOKUP(Proc[[#This Row],[Author]],Table4[],2,0))</f>
        <v>HC</v>
      </c>
      <c r="L2198" s="91" t="s">
        <v>1970</v>
      </c>
      <c r="M2198" s="61">
        <v>45807.678356481483</v>
      </c>
      <c r="N2198" s="62">
        <v>45810</v>
      </c>
      <c r="O2198" s="62">
        <v>45810</v>
      </c>
      <c r="P2198" s="61" t="str">
        <f ca="1">IF(Proc[[#This Row],[DaysAgeing]]&gt;5,"yep","on track")</f>
        <v>on track</v>
      </c>
      <c r="Q2198" s="2">
        <f ca="1">IF(Proc[[#This Row],[DateClosed]]="",ABS(NETWORKDAYS(Proc[[#This Row],[DateOpened]],TODAY()))-1,ABS(NETWORKDAYS(Proc[[#This Row],[DateOpened]],Proc[[#This Row],[DateClosed]]))-1)</f>
        <v>1</v>
      </c>
      <c r="R2198" s="61" t="s">
        <v>1005</v>
      </c>
      <c r="S2198" s="65"/>
      <c r="T2198" s="153">
        <v>2197</v>
      </c>
    </row>
    <row r="2199" spans="1:20" hidden="1">
      <c r="A2199" s="64" t="s">
        <v>2507</v>
      </c>
      <c r="B2199" s="111" t="str">
        <f>IFERROR(VLOOKUP(Proc[[#This Row],[App]],Table2[],3,0),"open")</f>
        <v>ok</v>
      </c>
      <c r="C2199" s="64" t="s">
        <v>369</v>
      </c>
      <c r="D2199" s="152" t="s">
        <v>2792</v>
      </c>
      <c r="E2199" s="152" t="s">
        <v>2826</v>
      </c>
      <c r="F2199" s="152" t="s">
        <v>2826</v>
      </c>
      <c r="G2199" s="64" t="s">
        <v>400</v>
      </c>
      <c r="H2199" s="65" t="str">
        <f>IF(Proc[[#This Row],[type]]="LFF (MDG-F)",MID(Proc[[#This Row],[Obj]],13,10),"")</f>
        <v/>
      </c>
      <c r="I2199" s="152"/>
      <c r="J2199" s="65" t="b">
        <f>Proc[[#This Row],[Requested]]=Proc[[#This Row],[CurrentParent]]</f>
        <v>1</v>
      </c>
      <c r="K2199" s="107" t="str">
        <f>IF(Proc[[#This Row],[Author]]="Marcela Urrego",VLOOKUP(LEFT(Proc[[#This Row],[Requested]],1),Table3[#All],2,0),VLOOKUP(Proc[[#This Row],[Author]],Table4[],2,0))</f>
        <v>HC</v>
      </c>
      <c r="L2199" s="91" t="s">
        <v>1970</v>
      </c>
      <c r="M2199" s="61">
        <v>45807.678356481483</v>
      </c>
      <c r="N2199" s="62">
        <v>45810</v>
      </c>
      <c r="O2199" s="62">
        <v>45810</v>
      </c>
      <c r="P2199" s="61" t="str">
        <f ca="1">IF(Proc[[#This Row],[DaysAgeing]]&gt;5,"yep","on track")</f>
        <v>on track</v>
      </c>
      <c r="Q2199" s="2">
        <f ca="1">IF(Proc[[#This Row],[DateClosed]]="",ABS(NETWORKDAYS(Proc[[#This Row],[DateOpened]],TODAY()))-1,ABS(NETWORKDAYS(Proc[[#This Row],[DateOpened]],Proc[[#This Row],[DateClosed]]))-1)</f>
        <v>1</v>
      </c>
      <c r="R2199" s="61" t="s">
        <v>1005</v>
      </c>
      <c r="S2199" s="65"/>
      <c r="T2199" s="153">
        <v>2198</v>
      </c>
    </row>
    <row r="2200" spans="1:20" hidden="1">
      <c r="A2200" s="64" t="s">
        <v>2507</v>
      </c>
      <c r="B2200" s="111" t="str">
        <f>IFERROR(VLOOKUP(Proc[[#This Row],[App]],Table2[],3,0),"open")</f>
        <v>ok</v>
      </c>
      <c r="C2200" s="64" t="s">
        <v>369</v>
      </c>
      <c r="D2200" s="152" t="s">
        <v>2793</v>
      </c>
      <c r="E2200" s="152" t="s">
        <v>2826</v>
      </c>
      <c r="F2200" s="152" t="s">
        <v>2826</v>
      </c>
      <c r="G2200" s="64" t="s">
        <v>400</v>
      </c>
      <c r="H2200" s="65" t="str">
        <f>IF(Proc[[#This Row],[type]]="LFF (MDG-F)",MID(Proc[[#This Row],[Obj]],13,10),"")</f>
        <v/>
      </c>
      <c r="I2200" s="152"/>
      <c r="J2200" s="65" t="b">
        <f>Proc[[#This Row],[Requested]]=Proc[[#This Row],[CurrentParent]]</f>
        <v>1</v>
      </c>
      <c r="K2200" s="107" t="str">
        <f>IF(Proc[[#This Row],[Author]]="Marcela Urrego",VLOOKUP(LEFT(Proc[[#This Row],[Requested]],1),Table3[#All],2,0),VLOOKUP(Proc[[#This Row],[Author]],Table4[],2,0))</f>
        <v>HC</v>
      </c>
      <c r="L2200" s="91" t="s">
        <v>1970</v>
      </c>
      <c r="M2200" s="61">
        <v>45807.678356481483</v>
      </c>
      <c r="N2200" s="62">
        <v>45810</v>
      </c>
      <c r="O2200" s="62">
        <v>45810</v>
      </c>
      <c r="P2200" s="61" t="str">
        <f ca="1">IF(Proc[[#This Row],[DaysAgeing]]&gt;5,"yep","on track")</f>
        <v>on track</v>
      </c>
      <c r="Q2200" s="2">
        <f ca="1">IF(Proc[[#This Row],[DateClosed]]="",ABS(NETWORKDAYS(Proc[[#This Row],[DateOpened]],TODAY()))-1,ABS(NETWORKDAYS(Proc[[#This Row],[DateOpened]],Proc[[#This Row],[DateClosed]]))-1)</f>
        <v>1</v>
      </c>
      <c r="R2200" s="61" t="s">
        <v>1005</v>
      </c>
      <c r="S2200" s="65"/>
      <c r="T2200" s="153">
        <v>2199</v>
      </c>
    </row>
    <row r="2201" spans="1:20" hidden="1">
      <c r="A2201" s="64" t="s">
        <v>2507</v>
      </c>
      <c r="B2201" s="111" t="str">
        <f>IFERROR(VLOOKUP(Proc[[#This Row],[App]],Table2[],3,0),"open")</f>
        <v>ok</v>
      </c>
      <c r="C2201" s="64" t="s">
        <v>369</v>
      </c>
      <c r="D2201" s="152" t="s">
        <v>2794</v>
      </c>
      <c r="E2201" s="152" t="s">
        <v>2826</v>
      </c>
      <c r="F2201" s="152" t="s">
        <v>2826</v>
      </c>
      <c r="G2201" s="64" t="s">
        <v>400</v>
      </c>
      <c r="H2201" s="65" t="str">
        <f>IF(Proc[[#This Row],[type]]="LFF (MDG-F)",MID(Proc[[#This Row],[Obj]],13,10),"")</f>
        <v/>
      </c>
      <c r="I2201" s="152"/>
      <c r="J2201" s="65" t="b">
        <f>Proc[[#This Row],[Requested]]=Proc[[#This Row],[CurrentParent]]</f>
        <v>1</v>
      </c>
      <c r="K2201" s="107" t="str">
        <f>IF(Proc[[#This Row],[Author]]="Marcela Urrego",VLOOKUP(LEFT(Proc[[#This Row],[Requested]],1),Table3[#All],2,0),VLOOKUP(Proc[[#This Row],[Author]],Table4[],2,0))</f>
        <v>HC</v>
      </c>
      <c r="L2201" s="91" t="s">
        <v>1970</v>
      </c>
      <c r="M2201" s="61">
        <v>45807.678356481483</v>
      </c>
      <c r="N2201" s="62">
        <v>45810</v>
      </c>
      <c r="O2201" s="62">
        <v>45810</v>
      </c>
      <c r="P2201" s="61" t="str">
        <f ca="1">IF(Proc[[#This Row],[DaysAgeing]]&gt;5,"yep","on track")</f>
        <v>on track</v>
      </c>
      <c r="Q2201" s="2">
        <f ca="1">IF(Proc[[#This Row],[DateClosed]]="",ABS(NETWORKDAYS(Proc[[#This Row],[DateOpened]],TODAY()))-1,ABS(NETWORKDAYS(Proc[[#This Row],[DateOpened]],Proc[[#This Row],[DateClosed]]))-1)</f>
        <v>1</v>
      </c>
      <c r="R2201" s="61" t="s">
        <v>1005</v>
      </c>
      <c r="S2201" s="65"/>
      <c r="T2201" s="153">
        <v>2200</v>
      </c>
    </row>
    <row r="2202" spans="1:20" hidden="1">
      <c r="A2202" s="64" t="s">
        <v>2507</v>
      </c>
      <c r="B2202" s="111" t="str">
        <f>IFERROR(VLOOKUP(Proc[[#This Row],[App]],Table2[],3,0),"open")</f>
        <v>ok</v>
      </c>
      <c r="C2202" s="64" t="s">
        <v>369</v>
      </c>
      <c r="D2202" s="152" t="s">
        <v>2795</v>
      </c>
      <c r="E2202" s="152" t="s">
        <v>2826</v>
      </c>
      <c r="F2202" s="152" t="s">
        <v>2826</v>
      </c>
      <c r="G2202" s="64" t="s">
        <v>400</v>
      </c>
      <c r="H2202" s="65" t="str">
        <f>IF(Proc[[#This Row],[type]]="LFF (MDG-F)",MID(Proc[[#This Row],[Obj]],13,10),"")</f>
        <v/>
      </c>
      <c r="I2202" s="152"/>
      <c r="J2202" s="65" t="b">
        <f>Proc[[#This Row],[Requested]]=Proc[[#This Row],[CurrentParent]]</f>
        <v>1</v>
      </c>
      <c r="K2202" s="107" t="str">
        <f>IF(Proc[[#This Row],[Author]]="Marcela Urrego",VLOOKUP(LEFT(Proc[[#This Row],[Requested]],1),Table3[#All],2,0),VLOOKUP(Proc[[#This Row],[Author]],Table4[],2,0))</f>
        <v>HC</v>
      </c>
      <c r="L2202" s="91" t="s">
        <v>1970</v>
      </c>
      <c r="M2202" s="61">
        <v>45807.678356481483</v>
      </c>
      <c r="N2202" s="62">
        <v>45810</v>
      </c>
      <c r="O2202" s="62">
        <v>45810</v>
      </c>
      <c r="P2202" s="61" t="str">
        <f ca="1">IF(Proc[[#This Row],[DaysAgeing]]&gt;5,"yep","on track")</f>
        <v>on track</v>
      </c>
      <c r="Q2202" s="2">
        <f ca="1">IF(Proc[[#This Row],[DateClosed]]="",ABS(NETWORKDAYS(Proc[[#This Row],[DateOpened]],TODAY()))-1,ABS(NETWORKDAYS(Proc[[#This Row],[DateOpened]],Proc[[#This Row],[DateClosed]]))-1)</f>
        <v>1</v>
      </c>
      <c r="R2202" s="61" t="s">
        <v>1005</v>
      </c>
      <c r="S2202" s="65"/>
      <c r="T2202" s="153">
        <v>2201</v>
      </c>
    </row>
    <row r="2203" spans="1:20" hidden="1">
      <c r="A2203" s="64" t="s">
        <v>2507</v>
      </c>
      <c r="B2203" s="111" t="str">
        <f>IFERROR(VLOOKUP(Proc[[#This Row],[App]],Table2[],3,0),"open")</f>
        <v>ok</v>
      </c>
      <c r="C2203" s="64" t="s">
        <v>369</v>
      </c>
      <c r="D2203" s="152" t="s">
        <v>2796</v>
      </c>
      <c r="E2203" s="152" t="s">
        <v>2826</v>
      </c>
      <c r="F2203" s="152" t="s">
        <v>2826</v>
      </c>
      <c r="G2203" s="64" t="s">
        <v>400</v>
      </c>
      <c r="H2203" s="65" t="str">
        <f>IF(Proc[[#This Row],[type]]="LFF (MDG-F)",MID(Proc[[#This Row],[Obj]],13,10),"")</f>
        <v/>
      </c>
      <c r="I2203" s="152"/>
      <c r="J2203" s="65" t="b">
        <f>Proc[[#This Row],[Requested]]=Proc[[#This Row],[CurrentParent]]</f>
        <v>1</v>
      </c>
      <c r="K2203" s="107" t="str">
        <f>IF(Proc[[#This Row],[Author]]="Marcela Urrego",VLOOKUP(LEFT(Proc[[#This Row],[Requested]],1),Table3[#All],2,0),VLOOKUP(Proc[[#This Row],[Author]],Table4[],2,0))</f>
        <v>HC</v>
      </c>
      <c r="L2203" s="91" t="s">
        <v>1970</v>
      </c>
      <c r="M2203" s="61">
        <v>45807.678356481483</v>
      </c>
      <c r="N2203" s="62">
        <v>45810</v>
      </c>
      <c r="O2203" s="62">
        <v>45810</v>
      </c>
      <c r="P2203" s="61" t="str">
        <f ca="1">IF(Proc[[#This Row],[DaysAgeing]]&gt;5,"yep","on track")</f>
        <v>on track</v>
      </c>
      <c r="Q2203" s="2">
        <f ca="1">IF(Proc[[#This Row],[DateClosed]]="",ABS(NETWORKDAYS(Proc[[#This Row],[DateOpened]],TODAY()))-1,ABS(NETWORKDAYS(Proc[[#This Row],[DateOpened]],Proc[[#This Row],[DateClosed]]))-1)</f>
        <v>1</v>
      </c>
      <c r="R2203" s="61" t="s">
        <v>1005</v>
      </c>
      <c r="S2203" s="65"/>
      <c r="T2203" s="153">
        <v>2202</v>
      </c>
    </row>
    <row r="2204" spans="1:20" hidden="1">
      <c r="A2204" s="64" t="s">
        <v>2507</v>
      </c>
      <c r="B2204" s="111" t="str">
        <f>IFERROR(VLOOKUP(Proc[[#This Row],[App]],Table2[],3,0),"open")</f>
        <v>ok</v>
      </c>
      <c r="C2204" s="64" t="s">
        <v>369</v>
      </c>
      <c r="D2204" s="152" t="s">
        <v>2797</v>
      </c>
      <c r="E2204" s="152" t="s">
        <v>2826</v>
      </c>
      <c r="F2204" s="152" t="s">
        <v>2826</v>
      </c>
      <c r="G2204" s="64" t="s">
        <v>400</v>
      </c>
      <c r="H2204" s="65" t="str">
        <f>IF(Proc[[#This Row],[type]]="LFF (MDG-F)",MID(Proc[[#This Row],[Obj]],13,10),"")</f>
        <v/>
      </c>
      <c r="I2204" s="152"/>
      <c r="J2204" s="65" t="b">
        <f>Proc[[#This Row],[Requested]]=Proc[[#This Row],[CurrentParent]]</f>
        <v>1</v>
      </c>
      <c r="K2204" s="107" t="str">
        <f>IF(Proc[[#This Row],[Author]]="Marcela Urrego",VLOOKUP(LEFT(Proc[[#This Row],[Requested]],1),Table3[#All],2,0),VLOOKUP(Proc[[#This Row],[Author]],Table4[],2,0))</f>
        <v>HC</v>
      </c>
      <c r="L2204" s="91" t="s">
        <v>1970</v>
      </c>
      <c r="M2204" s="61">
        <v>45807.678356481483</v>
      </c>
      <c r="N2204" s="62">
        <v>45810</v>
      </c>
      <c r="O2204" s="62">
        <v>45810</v>
      </c>
      <c r="P2204" s="61" t="str">
        <f ca="1">IF(Proc[[#This Row],[DaysAgeing]]&gt;5,"yep","on track")</f>
        <v>on track</v>
      </c>
      <c r="Q2204" s="2">
        <f ca="1">IF(Proc[[#This Row],[DateClosed]]="",ABS(NETWORKDAYS(Proc[[#This Row],[DateOpened]],TODAY()))-1,ABS(NETWORKDAYS(Proc[[#This Row],[DateOpened]],Proc[[#This Row],[DateClosed]]))-1)</f>
        <v>1</v>
      </c>
      <c r="R2204" s="61" t="s">
        <v>1005</v>
      </c>
      <c r="S2204" s="65"/>
      <c r="T2204" s="153">
        <v>2203</v>
      </c>
    </row>
    <row r="2205" spans="1:20" hidden="1">
      <c r="A2205" s="64" t="s">
        <v>2507</v>
      </c>
      <c r="B2205" s="111" t="str">
        <f>IFERROR(VLOOKUP(Proc[[#This Row],[App]],Table2[],3,0),"open")</f>
        <v>ok</v>
      </c>
      <c r="C2205" s="64" t="s">
        <v>369</v>
      </c>
      <c r="D2205" s="152" t="s">
        <v>2798</v>
      </c>
      <c r="E2205" s="152" t="s">
        <v>2826</v>
      </c>
      <c r="F2205" s="152" t="s">
        <v>2826</v>
      </c>
      <c r="G2205" s="64" t="s">
        <v>400</v>
      </c>
      <c r="H2205" s="65" t="str">
        <f>IF(Proc[[#This Row],[type]]="LFF (MDG-F)",MID(Proc[[#This Row],[Obj]],13,10),"")</f>
        <v/>
      </c>
      <c r="I2205" s="152"/>
      <c r="J2205" s="65" t="b">
        <f>Proc[[#This Row],[Requested]]=Proc[[#This Row],[CurrentParent]]</f>
        <v>1</v>
      </c>
      <c r="K2205" s="107" t="str">
        <f>IF(Proc[[#This Row],[Author]]="Marcela Urrego",VLOOKUP(LEFT(Proc[[#This Row],[Requested]],1),Table3[#All],2,0),VLOOKUP(Proc[[#This Row],[Author]],Table4[],2,0))</f>
        <v>HC</v>
      </c>
      <c r="L2205" s="91" t="s">
        <v>1970</v>
      </c>
      <c r="M2205" s="61">
        <v>45807.678356481483</v>
      </c>
      <c r="N2205" s="62">
        <v>45810</v>
      </c>
      <c r="O2205" s="62">
        <v>45810</v>
      </c>
      <c r="P2205" s="61" t="str">
        <f ca="1">IF(Proc[[#This Row],[DaysAgeing]]&gt;5,"yep","on track")</f>
        <v>on track</v>
      </c>
      <c r="Q2205" s="2">
        <f ca="1">IF(Proc[[#This Row],[DateClosed]]="",ABS(NETWORKDAYS(Proc[[#This Row],[DateOpened]],TODAY()))-1,ABS(NETWORKDAYS(Proc[[#This Row],[DateOpened]],Proc[[#This Row],[DateClosed]]))-1)</f>
        <v>1</v>
      </c>
      <c r="R2205" s="61" t="s">
        <v>1005</v>
      </c>
      <c r="S2205" s="65"/>
      <c r="T2205" s="153">
        <v>2204</v>
      </c>
    </row>
    <row r="2206" spans="1:20" hidden="1">
      <c r="A2206" s="64" t="s">
        <v>2507</v>
      </c>
      <c r="B2206" s="111" t="str">
        <f>IFERROR(VLOOKUP(Proc[[#This Row],[App]],Table2[],3,0),"open")</f>
        <v>ok</v>
      </c>
      <c r="C2206" s="64" t="s">
        <v>369</v>
      </c>
      <c r="D2206" s="152" t="s">
        <v>2799</v>
      </c>
      <c r="E2206" s="152" t="s">
        <v>2826</v>
      </c>
      <c r="F2206" s="152" t="s">
        <v>2826</v>
      </c>
      <c r="G2206" s="64" t="s">
        <v>400</v>
      </c>
      <c r="H2206" s="65" t="str">
        <f>IF(Proc[[#This Row],[type]]="LFF (MDG-F)",MID(Proc[[#This Row],[Obj]],13,10),"")</f>
        <v/>
      </c>
      <c r="I2206" s="152"/>
      <c r="J2206" s="65" t="b">
        <f>Proc[[#This Row],[Requested]]=Proc[[#This Row],[CurrentParent]]</f>
        <v>1</v>
      </c>
      <c r="K2206" s="107" t="str">
        <f>IF(Proc[[#This Row],[Author]]="Marcela Urrego",VLOOKUP(LEFT(Proc[[#This Row],[Requested]],1),Table3[#All],2,0),VLOOKUP(Proc[[#This Row],[Author]],Table4[],2,0))</f>
        <v>HC</v>
      </c>
      <c r="L2206" s="91" t="s">
        <v>1970</v>
      </c>
      <c r="M2206" s="61">
        <v>45807.678356481483</v>
      </c>
      <c r="N2206" s="62">
        <v>45810</v>
      </c>
      <c r="O2206" s="62">
        <v>45810</v>
      </c>
      <c r="P2206" s="61" t="str">
        <f ca="1">IF(Proc[[#This Row],[DaysAgeing]]&gt;5,"yep","on track")</f>
        <v>on track</v>
      </c>
      <c r="Q2206" s="2">
        <f ca="1">IF(Proc[[#This Row],[DateClosed]]="",ABS(NETWORKDAYS(Proc[[#This Row],[DateOpened]],TODAY()))-1,ABS(NETWORKDAYS(Proc[[#This Row],[DateOpened]],Proc[[#This Row],[DateClosed]]))-1)</f>
        <v>1</v>
      </c>
      <c r="R2206" s="61" t="s">
        <v>1005</v>
      </c>
      <c r="S2206" s="65"/>
      <c r="T2206" s="153">
        <v>2205</v>
      </c>
    </row>
    <row r="2207" spans="1:20" hidden="1">
      <c r="A2207" s="64" t="s">
        <v>2507</v>
      </c>
      <c r="B2207" s="111" t="str">
        <f>IFERROR(VLOOKUP(Proc[[#This Row],[App]],Table2[],3,0),"open")</f>
        <v>ok</v>
      </c>
      <c r="C2207" s="64" t="s">
        <v>369</v>
      </c>
      <c r="D2207" s="152" t="s">
        <v>2800</v>
      </c>
      <c r="E2207" s="152" t="s">
        <v>2826</v>
      </c>
      <c r="F2207" s="152" t="s">
        <v>2826</v>
      </c>
      <c r="G2207" s="64" t="s">
        <v>400</v>
      </c>
      <c r="H2207" s="65" t="str">
        <f>IF(Proc[[#This Row],[type]]="LFF (MDG-F)",MID(Proc[[#This Row],[Obj]],13,10),"")</f>
        <v/>
      </c>
      <c r="I2207" s="152"/>
      <c r="J2207" s="65" t="b">
        <f>Proc[[#This Row],[Requested]]=Proc[[#This Row],[CurrentParent]]</f>
        <v>1</v>
      </c>
      <c r="K2207" s="107" t="str">
        <f>IF(Proc[[#This Row],[Author]]="Marcela Urrego",VLOOKUP(LEFT(Proc[[#This Row],[Requested]],1),Table3[#All],2,0),VLOOKUP(Proc[[#This Row],[Author]],Table4[],2,0))</f>
        <v>HC</v>
      </c>
      <c r="L2207" s="91" t="s">
        <v>1970</v>
      </c>
      <c r="M2207" s="61">
        <v>45807.678356481483</v>
      </c>
      <c r="N2207" s="62">
        <v>45810</v>
      </c>
      <c r="O2207" s="62">
        <v>45810</v>
      </c>
      <c r="P2207" s="61" t="str">
        <f ca="1">IF(Proc[[#This Row],[DaysAgeing]]&gt;5,"yep","on track")</f>
        <v>on track</v>
      </c>
      <c r="Q2207" s="2">
        <f ca="1">IF(Proc[[#This Row],[DateClosed]]="",ABS(NETWORKDAYS(Proc[[#This Row],[DateOpened]],TODAY()))-1,ABS(NETWORKDAYS(Proc[[#This Row],[DateOpened]],Proc[[#This Row],[DateClosed]]))-1)</f>
        <v>1</v>
      </c>
      <c r="R2207" s="61" t="s">
        <v>1005</v>
      </c>
      <c r="S2207" s="65"/>
      <c r="T2207" s="153">
        <v>2206</v>
      </c>
    </row>
    <row r="2208" spans="1:20" hidden="1">
      <c r="A2208" s="64" t="s">
        <v>2507</v>
      </c>
      <c r="B2208" s="111" t="str">
        <f>IFERROR(VLOOKUP(Proc[[#This Row],[App]],Table2[],3,0),"open")</f>
        <v>ok</v>
      </c>
      <c r="C2208" s="64" t="s">
        <v>369</v>
      </c>
      <c r="D2208" s="152" t="s">
        <v>2801</v>
      </c>
      <c r="E2208" s="152" t="s">
        <v>2826</v>
      </c>
      <c r="F2208" s="152" t="s">
        <v>2826</v>
      </c>
      <c r="G2208" s="64" t="s">
        <v>400</v>
      </c>
      <c r="H2208" s="65" t="str">
        <f>IF(Proc[[#This Row],[type]]="LFF (MDG-F)",MID(Proc[[#This Row],[Obj]],13,10),"")</f>
        <v/>
      </c>
      <c r="I2208" s="152"/>
      <c r="J2208" s="65" t="b">
        <f>Proc[[#This Row],[Requested]]=Proc[[#This Row],[CurrentParent]]</f>
        <v>1</v>
      </c>
      <c r="K2208" s="107" t="str">
        <f>IF(Proc[[#This Row],[Author]]="Marcela Urrego",VLOOKUP(LEFT(Proc[[#This Row],[Requested]],1),Table3[#All],2,0),VLOOKUP(Proc[[#This Row],[Author]],Table4[],2,0))</f>
        <v>HC</v>
      </c>
      <c r="L2208" s="91" t="s">
        <v>1970</v>
      </c>
      <c r="M2208" s="61">
        <v>45807.678356481483</v>
      </c>
      <c r="N2208" s="62">
        <v>45810</v>
      </c>
      <c r="O2208" s="62">
        <v>45810</v>
      </c>
      <c r="P2208" s="61" t="str">
        <f ca="1">IF(Proc[[#This Row],[DaysAgeing]]&gt;5,"yep","on track")</f>
        <v>on track</v>
      </c>
      <c r="Q2208" s="2">
        <f ca="1">IF(Proc[[#This Row],[DateClosed]]="",ABS(NETWORKDAYS(Proc[[#This Row],[DateOpened]],TODAY()))-1,ABS(NETWORKDAYS(Proc[[#This Row],[DateOpened]],Proc[[#This Row],[DateClosed]]))-1)</f>
        <v>1</v>
      </c>
      <c r="R2208" s="61" t="s">
        <v>1005</v>
      </c>
      <c r="S2208" s="65"/>
      <c r="T2208" s="153">
        <v>2207</v>
      </c>
    </row>
    <row r="2209" spans="1:20" hidden="1">
      <c r="A2209" s="64" t="s">
        <v>2507</v>
      </c>
      <c r="B2209" s="111" t="str">
        <f>IFERROR(VLOOKUP(Proc[[#This Row],[App]],Table2[],3,0),"open")</f>
        <v>ok</v>
      </c>
      <c r="C2209" s="64" t="s">
        <v>369</v>
      </c>
      <c r="D2209" s="152" t="s">
        <v>2802</v>
      </c>
      <c r="E2209" s="152" t="s">
        <v>2826</v>
      </c>
      <c r="F2209" s="152" t="s">
        <v>2826</v>
      </c>
      <c r="G2209" s="64" t="s">
        <v>400</v>
      </c>
      <c r="H2209" s="65" t="str">
        <f>IF(Proc[[#This Row],[type]]="LFF (MDG-F)",MID(Proc[[#This Row],[Obj]],13,10),"")</f>
        <v/>
      </c>
      <c r="I2209" s="152"/>
      <c r="J2209" s="65" t="b">
        <f>Proc[[#This Row],[Requested]]=Proc[[#This Row],[CurrentParent]]</f>
        <v>1</v>
      </c>
      <c r="K2209" s="107" t="str">
        <f>IF(Proc[[#This Row],[Author]]="Marcela Urrego",VLOOKUP(LEFT(Proc[[#This Row],[Requested]],1),Table3[#All],2,0),VLOOKUP(Proc[[#This Row],[Author]],Table4[],2,0))</f>
        <v>HC</v>
      </c>
      <c r="L2209" s="91" t="s">
        <v>1970</v>
      </c>
      <c r="M2209" s="61">
        <v>45807.678356481483</v>
      </c>
      <c r="N2209" s="62">
        <v>45810</v>
      </c>
      <c r="O2209" s="62">
        <v>45810</v>
      </c>
      <c r="P2209" s="61" t="str">
        <f ca="1">IF(Proc[[#This Row],[DaysAgeing]]&gt;5,"yep","on track")</f>
        <v>on track</v>
      </c>
      <c r="Q2209" s="2">
        <f ca="1">IF(Proc[[#This Row],[DateClosed]]="",ABS(NETWORKDAYS(Proc[[#This Row],[DateOpened]],TODAY()))-1,ABS(NETWORKDAYS(Proc[[#This Row],[DateOpened]],Proc[[#This Row],[DateClosed]]))-1)</f>
        <v>1</v>
      </c>
      <c r="R2209" s="61" t="s">
        <v>1005</v>
      </c>
      <c r="S2209" s="65"/>
      <c r="T2209" s="153">
        <v>2208</v>
      </c>
    </row>
    <row r="2210" spans="1:20" hidden="1">
      <c r="A2210" s="64" t="s">
        <v>2507</v>
      </c>
      <c r="B2210" s="111" t="str">
        <f>IFERROR(VLOOKUP(Proc[[#This Row],[App]],Table2[],3,0),"open")</f>
        <v>ok</v>
      </c>
      <c r="C2210" s="64" t="s">
        <v>369</v>
      </c>
      <c r="D2210" s="152" t="s">
        <v>2803</v>
      </c>
      <c r="E2210" s="152" t="s">
        <v>2826</v>
      </c>
      <c r="F2210" s="152" t="s">
        <v>2826</v>
      </c>
      <c r="G2210" s="64" t="s">
        <v>400</v>
      </c>
      <c r="H2210" s="65" t="str">
        <f>IF(Proc[[#This Row],[type]]="LFF (MDG-F)",MID(Proc[[#This Row],[Obj]],13,10),"")</f>
        <v/>
      </c>
      <c r="I2210" s="152"/>
      <c r="J2210" s="65" t="b">
        <f>Proc[[#This Row],[Requested]]=Proc[[#This Row],[CurrentParent]]</f>
        <v>1</v>
      </c>
      <c r="K2210" s="107" t="str">
        <f>IF(Proc[[#This Row],[Author]]="Marcela Urrego",VLOOKUP(LEFT(Proc[[#This Row],[Requested]],1),Table3[#All],2,0),VLOOKUP(Proc[[#This Row],[Author]],Table4[],2,0))</f>
        <v>HC</v>
      </c>
      <c r="L2210" s="91" t="s">
        <v>1970</v>
      </c>
      <c r="M2210" s="61">
        <v>45807.678356481483</v>
      </c>
      <c r="N2210" s="62">
        <v>45810</v>
      </c>
      <c r="O2210" s="62">
        <v>45810</v>
      </c>
      <c r="P2210" s="61" t="str">
        <f ca="1">IF(Proc[[#This Row],[DaysAgeing]]&gt;5,"yep","on track")</f>
        <v>on track</v>
      </c>
      <c r="Q2210" s="2">
        <f ca="1">IF(Proc[[#This Row],[DateClosed]]="",ABS(NETWORKDAYS(Proc[[#This Row],[DateOpened]],TODAY()))-1,ABS(NETWORKDAYS(Proc[[#This Row],[DateOpened]],Proc[[#This Row],[DateClosed]]))-1)</f>
        <v>1</v>
      </c>
      <c r="R2210" s="61" t="s">
        <v>1005</v>
      </c>
      <c r="S2210" s="65"/>
      <c r="T2210" s="153">
        <v>2209</v>
      </c>
    </row>
    <row r="2211" spans="1:20" hidden="1">
      <c r="A2211" s="64" t="s">
        <v>2507</v>
      </c>
      <c r="B2211" s="111" t="str">
        <f>IFERROR(VLOOKUP(Proc[[#This Row],[App]],Table2[],3,0),"open")</f>
        <v>ok</v>
      </c>
      <c r="C2211" s="64" t="s">
        <v>369</v>
      </c>
      <c r="D2211" s="152" t="s">
        <v>2804</v>
      </c>
      <c r="E2211" s="152" t="s">
        <v>2826</v>
      </c>
      <c r="F2211" s="152" t="s">
        <v>2826</v>
      </c>
      <c r="G2211" s="64" t="s">
        <v>400</v>
      </c>
      <c r="H2211" s="65" t="str">
        <f>IF(Proc[[#This Row],[type]]="LFF (MDG-F)",MID(Proc[[#This Row],[Obj]],13,10),"")</f>
        <v/>
      </c>
      <c r="I2211" s="152"/>
      <c r="J2211" s="65" t="b">
        <f>Proc[[#This Row],[Requested]]=Proc[[#This Row],[CurrentParent]]</f>
        <v>1</v>
      </c>
      <c r="K2211" s="107" t="str">
        <f>IF(Proc[[#This Row],[Author]]="Marcela Urrego",VLOOKUP(LEFT(Proc[[#This Row],[Requested]],1),Table3[#All],2,0),VLOOKUP(Proc[[#This Row],[Author]],Table4[],2,0))</f>
        <v>HC</v>
      </c>
      <c r="L2211" s="91" t="s">
        <v>1970</v>
      </c>
      <c r="M2211" s="61">
        <v>45807.678356481483</v>
      </c>
      <c r="N2211" s="62">
        <v>45810</v>
      </c>
      <c r="O2211" s="62">
        <v>45810</v>
      </c>
      <c r="P2211" s="61" t="str">
        <f ca="1">IF(Proc[[#This Row],[DaysAgeing]]&gt;5,"yep","on track")</f>
        <v>on track</v>
      </c>
      <c r="Q2211" s="2">
        <f ca="1">IF(Proc[[#This Row],[DateClosed]]="",ABS(NETWORKDAYS(Proc[[#This Row],[DateOpened]],TODAY()))-1,ABS(NETWORKDAYS(Proc[[#This Row],[DateOpened]],Proc[[#This Row],[DateClosed]]))-1)</f>
        <v>1</v>
      </c>
      <c r="R2211" s="61" t="s">
        <v>1005</v>
      </c>
      <c r="S2211" s="65"/>
      <c r="T2211" s="153">
        <v>2210</v>
      </c>
    </row>
    <row r="2212" spans="1:20" hidden="1">
      <c r="A2212" s="64" t="s">
        <v>2507</v>
      </c>
      <c r="B2212" s="111" t="str">
        <f>IFERROR(VLOOKUP(Proc[[#This Row],[App]],Table2[],3,0),"open")</f>
        <v>ok</v>
      </c>
      <c r="C2212" s="64" t="s">
        <v>369</v>
      </c>
      <c r="D2212" s="152" t="s">
        <v>2805</v>
      </c>
      <c r="E2212" s="152" t="s">
        <v>1767</v>
      </c>
      <c r="F2212" s="152" t="s">
        <v>1767</v>
      </c>
      <c r="G2212" s="64" t="s">
        <v>400</v>
      </c>
      <c r="H2212" s="65" t="str">
        <f>IF(Proc[[#This Row],[type]]="LFF (MDG-F)",MID(Proc[[#This Row],[Obj]],13,10),"")</f>
        <v/>
      </c>
      <c r="I2212" s="152"/>
      <c r="J2212" s="65" t="b">
        <f>Proc[[#This Row],[Requested]]=Proc[[#This Row],[CurrentParent]]</f>
        <v>1</v>
      </c>
      <c r="K2212" s="107" t="str">
        <f>IF(Proc[[#This Row],[Author]]="Marcela Urrego",VLOOKUP(LEFT(Proc[[#This Row],[Requested]],1),Table3[#All],2,0),VLOOKUP(Proc[[#This Row],[Author]],Table4[],2,0))</f>
        <v>HC</v>
      </c>
      <c r="L2212" s="91" t="s">
        <v>1970</v>
      </c>
      <c r="M2212" s="61">
        <v>45807.678356481483</v>
      </c>
      <c r="N2212" s="62">
        <v>45810</v>
      </c>
      <c r="O2212" s="62">
        <v>45810</v>
      </c>
      <c r="P2212" s="61" t="str">
        <f ca="1">IF(Proc[[#This Row],[DaysAgeing]]&gt;5,"yep","on track")</f>
        <v>on track</v>
      </c>
      <c r="Q2212" s="2">
        <f ca="1">IF(Proc[[#This Row],[DateClosed]]="",ABS(NETWORKDAYS(Proc[[#This Row],[DateOpened]],TODAY()))-1,ABS(NETWORKDAYS(Proc[[#This Row],[DateOpened]],Proc[[#This Row],[DateClosed]]))-1)</f>
        <v>1</v>
      </c>
      <c r="R2212" s="61" t="s">
        <v>1005</v>
      </c>
      <c r="S2212" s="65"/>
      <c r="T2212" s="153">
        <v>2211</v>
      </c>
    </row>
    <row r="2213" spans="1:20" hidden="1">
      <c r="A2213" s="64" t="s">
        <v>2507</v>
      </c>
      <c r="B2213" s="111" t="str">
        <f>IFERROR(VLOOKUP(Proc[[#This Row],[App]],Table2[],3,0),"open")</f>
        <v>ok</v>
      </c>
      <c r="C2213" s="64" t="s">
        <v>369</v>
      </c>
      <c r="D2213" s="152" t="s">
        <v>2806</v>
      </c>
      <c r="E2213" s="152" t="s">
        <v>2826</v>
      </c>
      <c r="F2213" s="152" t="s">
        <v>2826</v>
      </c>
      <c r="G2213" s="64" t="s">
        <v>400</v>
      </c>
      <c r="H2213" s="65" t="str">
        <f>IF(Proc[[#This Row],[type]]="LFF (MDG-F)",MID(Proc[[#This Row],[Obj]],13,10),"")</f>
        <v/>
      </c>
      <c r="I2213" s="152"/>
      <c r="J2213" s="65" t="b">
        <f>Proc[[#This Row],[Requested]]=Proc[[#This Row],[CurrentParent]]</f>
        <v>1</v>
      </c>
      <c r="K2213" s="107" t="str">
        <f>IF(Proc[[#This Row],[Author]]="Marcela Urrego",VLOOKUP(LEFT(Proc[[#This Row],[Requested]],1),Table3[#All],2,0),VLOOKUP(Proc[[#This Row],[Author]],Table4[],2,0))</f>
        <v>HC</v>
      </c>
      <c r="L2213" s="91" t="s">
        <v>1970</v>
      </c>
      <c r="M2213" s="61">
        <v>45807.678356481483</v>
      </c>
      <c r="N2213" s="62">
        <v>45810</v>
      </c>
      <c r="O2213" s="62">
        <v>45810</v>
      </c>
      <c r="P2213" s="61" t="str">
        <f ca="1">IF(Proc[[#This Row],[DaysAgeing]]&gt;5,"yep","on track")</f>
        <v>on track</v>
      </c>
      <c r="Q2213" s="2">
        <f ca="1">IF(Proc[[#This Row],[DateClosed]]="",ABS(NETWORKDAYS(Proc[[#This Row],[DateOpened]],TODAY()))-1,ABS(NETWORKDAYS(Proc[[#This Row],[DateOpened]],Proc[[#This Row],[DateClosed]]))-1)</f>
        <v>1</v>
      </c>
      <c r="R2213" s="61" t="s">
        <v>1005</v>
      </c>
      <c r="S2213" s="65"/>
      <c r="T2213" s="153">
        <v>2212</v>
      </c>
    </row>
    <row r="2214" spans="1:20" hidden="1">
      <c r="A2214" s="64" t="s">
        <v>2507</v>
      </c>
      <c r="B2214" s="111" t="str">
        <f>IFERROR(VLOOKUP(Proc[[#This Row],[App]],Table2[],3,0),"open")</f>
        <v>ok</v>
      </c>
      <c r="C2214" s="64" t="s">
        <v>369</v>
      </c>
      <c r="D2214" s="152" t="s">
        <v>2807</v>
      </c>
      <c r="E2214" s="152" t="s">
        <v>2826</v>
      </c>
      <c r="F2214" s="152" t="s">
        <v>2826</v>
      </c>
      <c r="G2214" s="64" t="s">
        <v>400</v>
      </c>
      <c r="H2214" s="65" t="str">
        <f>IF(Proc[[#This Row],[type]]="LFF (MDG-F)",MID(Proc[[#This Row],[Obj]],13,10),"")</f>
        <v/>
      </c>
      <c r="I2214" s="152"/>
      <c r="J2214" s="65" t="b">
        <f>Proc[[#This Row],[Requested]]=Proc[[#This Row],[CurrentParent]]</f>
        <v>1</v>
      </c>
      <c r="K2214" s="107" t="str">
        <f>IF(Proc[[#This Row],[Author]]="Marcela Urrego",VLOOKUP(LEFT(Proc[[#This Row],[Requested]],1),Table3[#All],2,0),VLOOKUP(Proc[[#This Row],[Author]],Table4[],2,0))</f>
        <v>HC</v>
      </c>
      <c r="L2214" s="91" t="s">
        <v>1970</v>
      </c>
      <c r="M2214" s="61">
        <v>45807.678356481483</v>
      </c>
      <c r="N2214" s="62">
        <v>45810</v>
      </c>
      <c r="O2214" s="62">
        <v>45810</v>
      </c>
      <c r="P2214" s="61" t="str">
        <f ca="1">IF(Proc[[#This Row],[DaysAgeing]]&gt;5,"yep","on track")</f>
        <v>on track</v>
      </c>
      <c r="Q2214" s="2">
        <f ca="1">IF(Proc[[#This Row],[DateClosed]]="",ABS(NETWORKDAYS(Proc[[#This Row],[DateOpened]],TODAY()))-1,ABS(NETWORKDAYS(Proc[[#This Row],[DateOpened]],Proc[[#This Row],[DateClosed]]))-1)</f>
        <v>1</v>
      </c>
      <c r="R2214" s="61" t="s">
        <v>1005</v>
      </c>
      <c r="S2214" s="65"/>
      <c r="T2214" s="153">
        <v>2213</v>
      </c>
    </row>
    <row r="2215" spans="1:20" hidden="1">
      <c r="A2215" s="64" t="s">
        <v>2507</v>
      </c>
      <c r="B2215" s="111" t="str">
        <f>IFERROR(VLOOKUP(Proc[[#This Row],[App]],Table2[],3,0),"open")</f>
        <v>ok</v>
      </c>
      <c r="C2215" s="64" t="s">
        <v>369</v>
      </c>
      <c r="D2215" s="152" t="s">
        <v>2808</v>
      </c>
      <c r="E2215" s="152" t="s">
        <v>2826</v>
      </c>
      <c r="F2215" s="152" t="s">
        <v>2826</v>
      </c>
      <c r="G2215" s="64" t="s">
        <v>400</v>
      </c>
      <c r="H2215" s="65" t="str">
        <f>IF(Proc[[#This Row],[type]]="LFF (MDG-F)",MID(Proc[[#This Row],[Obj]],13,10),"")</f>
        <v/>
      </c>
      <c r="I2215" s="152"/>
      <c r="J2215" s="65" t="b">
        <f>Proc[[#This Row],[Requested]]=Proc[[#This Row],[CurrentParent]]</f>
        <v>1</v>
      </c>
      <c r="K2215" s="107" t="str">
        <f>IF(Proc[[#This Row],[Author]]="Marcela Urrego",VLOOKUP(LEFT(Proc[[#This Row],[Requested]],1),Table3[#All],2,0),VLOOKUP(Proc[[#This Row],[Author]],Table4[],2,0))</f>
        <v>HC</v>
      </c>
      <c r="L2215" s="91" t="s">
        <v>1970</v>
      </c>
      <c r="M2215" s="61">
        <v>45807.678356481483</v>
      </c>
      <c r="N2215" s="62">
        <v>45810</v>
      </c>
      <c r="O2215" s="62">
        <v>45810</v>
      </c>
      <c r="P2215" s="61" t="str">
        <f ca="1">IF(Proc[[#This Row],[DaysAgeing]]&gt;5,"yep","on track")</f>
        <v>on track</v>
      </c>
      <c r="Q2215" s="2">
        <f ca="1">IF(Proc[[#This Row],[DateClosed]]="",ABS(NETWORKDAYS(Proc[[#This Row],[DateOpened]],TODAY()))-1,ABS(NETWORKDAYS(Proc[[#This Row],[DateOpened]],Proc[[#This Row],[DateClosed]]))-1)</f>
        <v>1</v>
      </c>
      <c r="R2215" s="61" t="s">
        <v>1005</v>
      </c>
      <c r="S2215" s="65"/>
      <c r="T2215" s="153">
        <v>2214</v>
      </c>
    </row>
    <row r="2216" spans="1:20" hidden="1">
      <c r="A2216" s="64" t="s">
        <v>2507</v>
      </c>
      <c r="B2216" s="111" t="str">
        <f>IFERROR(VLOOKUP(Proc[[#This Row],[App]],Table2[],3,0),"open")</f>
        <v>ok</v>
      </c>
      <c r="C2216" s="64" t="s">
        <v>369</v>
      </c>
      <c r="D2216" s="152" t="s">
        <v>2809</v>
      </c>
      <c r="E2216" s="152" t="s">
        <v>2826</v>
      </c>
      <c r="F2216" s="152" t="s">
        <v>2826</v>
      </c>
      <c r="G2216" s="64" t="s">
        <v>400</v>
      </c>
      <c r="H2216" s="65" t="str">
        <f>IF(Proc[[#This Row],[type]]="LFF (MDG-F)",MID(Proc[[#This Row],[Obj]],13,10),"")</f>
        <v/>
      </c>
      <c r="I2216" s="152"/>
      <c r="J2216" s="65" t="b">
        <f>Proc[[#This Row],[Requested]]=Proc[[#This Row],[CurrentParent]]</f>
        <v>1</v>
      </c>
      <c r="K2216" s="107" t="str">
        <f>IF(Proc[[#This Row],[Author]]="Marcela Urrego",VLOOKUP(LEFT(Proc[[#This Row],[Requested]],1),Table3[#All],2,0),VLOOKUP(Proc[[#This Row],[Author]],Table4[],2,0))</f>
        <v>HC</v>
      </c>
      <c r="L2216" s="91" t="s">
        <v>1970</v>
      </c>
      <c r="M2216" s="61">
        <v>45807.678356481483</v>
      </c>
      <c r="N2216" s="62">
        <v>45810</v>
      </c>
      <c r="O2216" s="62">
        <v>45810</v>
      </c>
      <c r="P2216" s="61" t="str">
        <f ca="1">IF(Proc[[#This Row],[DaysAgeing]]&gt;5,"yep","on track")</f>
        <v>on track</v>
      </c>
      <c r="Q2216" s="2">
        <f ca="1">IF(Proc[[#This Row],[DateClosed]]="",ABS(NETWORKDAYS(Proc[[#This Row],[DateOpened]],TODAY()))-1,ABS(NETWORKDAYS(Proc[[#This Row],[DateOpened]],Proc[[#This Row],[DateClosed]]))-1)</f>
        <v>1</v>
      </c>
      <c r="R2216" s="61" t="s">
        <v>1005</v>
      </c>
      <c r="S2216" s="65"/>
      <c r="T2216" s="153">
        <v>2215</v>
      </c>
    </row>
    <row r="2217" spans="1:20" hidden="1">
      <c r="A2217" s="64" t="s">
        <v>2507</v>
      </c>
      <c r="B2217" s="111" t="str">
        <f>IFERROR(VLOOKUP(Proc[[#This Row],[App]],Table2[],3,0),"open")</f>
        <v>ok</v>
      </c>
      <c r="C2217" s="64" t="s">
        <v>369</v>
      </c>
      <c r="D2217" s="152" t="s">
        <v>2810</v>
      </c>
      <c r="E2217" s="152" t="s">
        <v>2826</v>
      </c>
      <c r="F2217" s="152" t="s">
        <v>2826</v>
      </c>
      <c r="G2217" s="64" t="s">
        <v>400</v>
      </c>
      <c r="H2217" s="65" t="str">
        <f>IF(Proc[[#This Row],[type]]="LFF (MDG-F)",MID(Proc[[#This Row],[Obj]],13,10),"")</f>
        <v/>
      </c>
      <c r="I2217" s="152"/>
      <c r="J2217" s="65" t="b">
        <f>Proc[[#This Row],[Requested]]=Proc[[#This Row],[CurrentParent]]</f>
        <v>1</v>
      </c>
      <c r="K2217" s="107" t="str">
        <f>IF(Proc[[#This Row],[Author]]="Marcela Urrego",VLOOKUP(LEFT(Proc[[#This Row],[Requested]],1),Table3[#All],2,0),VLOOKUP(Proc[[#This Row],[Author]],Table4[],2,0))</f>
        <v>HC</v>
      </c>
      <c r="L2217" s="91" t="s">
        <v>1970</v>
      </c>
      <c r="M2217" s="61">
        <v>45807.678356481483</v>
      </c>
      <c r="N2217" s="62">
        <v>45810</v>
      </c>
      <c r="O2217" s="62">
        <v>45810</v>
      </c>
      <c r="P2217" s="61" t="str">
        <f ca="1">IF(Proc[[#This Row],[DaysAgeing]]&gt;5,"yep","on track")</f>
        <v>on track</v>
      </c>
      <c r="Q2217" s="2">
        <f ca="1">IF(Proc[[#This Row],[DateClosed]]="",ABS(NETWORKDAYS(Proc[[#This Row],[DateOpened]],TODAY()))-1,ABS(NETWORKDAYS(Proc[[#This Row],[DateOpened]],Proc[[#This Row],[DateClosed]]))-1)</f>
        <v>1</v>
      </c>
      <c r="R2217" s="61" t="s">
        <v>1005</v>
      </c>
      <c r="S2217" s="65"/>
      <c r="T2217" s="153">
        <v>2216</v>
      </c>
    </row>
    <row r="2218" spans="1:20" hidden="1">
      <c r="A2218" s="64" t="s">
        <v>2507</v>
      </c>
      <c r="B2218" s="111" t="str">
        <f>IFERROR(VLOOKUP(Proc[[#This Row],[App]],Table2[],3,0),"open")</f>
        <v>ok</v>
      </c>
      <c r="C2218" s="64" t="s">
        <v>369</v>
      </c>
      <c r="D2218" s="152" t="s">
        <v>2811</v>
      </c>
      <c r="E2218" s="152" t="s">
        <v>2826</v>
      </c>
      <c r="F2218" s="152" t="s">
        <v>2826</v>
      </c>
      <c r="G2218" s="64" t="s">
        <v>400</v>
      </c>
      <c r="H2218" s="65" t="str">
        <f>IF(Proc[[#This Row],[type]]="LFF (MDG-F)",MID(Proc[[#This Row],[Obj]],13,10),"")</f>
        <v/>
      </c>
      <c r="I2218" s="152"/>
      <c r="J2218" s="65" t="b">
        <f>Proc[[#This Row],[Requested]]=Proc[[#This Row],[CurrentParent]]</f>
        <v>1</v>
      </c>
      <c r="K2218" s="107" t="str">
        <f>IF(Proc[[#This Row],[Author]]="Marcela Urrego",VLOOKUP(LEFT(Proc[[#This Row],[Requested]],1),Table3[#All],2,0),VLOOKUP(Proc[[#This Row],[Author]],Table4[],2,0))</f>
        <v>HC</v>
      </c>
      <c r="L2218" s="91" t="s">
        <v>1970</v>
      </c>
      <c r="M2218" s="61">
        <v>45807.678356481483</v>
      </c>
      <c r="N2218" s="62">
        <v>45810</v>
      </c>
      <c r="O2218" s="62">
        <v>45810</v>
      </c>
      <c r="P2218" s="61" t="str">
        <f ca="1">IF(Proc[[#This Row],[DaysAgeing]]&gt;5,"yep","on track")</f>
        <v>on track</v>
      </c>
      <c r="Q2218" s="2">
        <f ca="1">IF(Proc[[#This Row],[DateClosed]]="",ABS(NETWORKDAYS(Proc[[#This Row],[DateOpened]],TODAY()))-1,ABS(NETWORKDAYS(Proc[[#This Row],[DateOpened]],Proc[[#This Row],[DateClosed]]))-1)</f>
        <v>1</v>
      </c>
      <c r="R2218" s="61" t="s">
        <v>1005</v>
      </c>
      <c r="S2218" s="65"/>
      <c r="T2218" s="153">
        <v>2217</v>
      </c>
    </row>
    <row r="2219" spans="1:20" hidden="1">
      <c r="A2219" s="64" t="s">
        <v>2507</v>
      </c>
      <c r="B2219" s="111" t="str">
        <f>IFERROR(VLOOKUP(Proc[[#This Row],[App]],Table2[],3,0),"open")</f>
        <v>ok</v>
      </c>
      <c r="C2219" s="64" t="s">
        <v>369</v>
      </c>
      <c r="D2219" s="152" t="s">
        <v>2812</v>
      </c>
      <c r="E2219" s="152" t="s">
        <v>2826</v>
      </c>
      <c r="F2219" s="152" t="s">
        <v>2826</v>
      </c>
      <c r="G2219" s="64" t="s">
        <v>400</v>
      </c>
      <c r="H2219" s="65" t="str">
        <f>IF(Proc[[#This Row],[type]]="LFF (MDG-F)",MID(Proc[[#This Row],[Obj]],13,10),"")</f>
        <v/>
      </c>
      <c r="I2219" s="152"/>
      <c r="J2219" s="65" t="b">
        <f>Proc[[#This Row],[Requested]]=Proc[[#This Row],[CurrentParent]]</f>
        <v>1</v>
      </c>
      <c r="K2219" s="107" t="str">
        <f>IF(Proc[[#This Row],[Author]]="Marcela Urrego",VLOOKUP(LEFT(Proc[[#This Row],[Requested]],1),Table3[#All],2,0),VLOOKUP(Proc[[#This Row],[Author]],Table4[],2,0))</f>
        <v>HC</v>
      </c>
      <c r="L2219" s="91" t="s">
        <v>1970</v>
      </c>
      <c r="M2219" s="61">
        <v>45807.678356481483</v>
      </c>
      <c r="N2219" s="62">
        <v>45810</v>
      </c>
      <c r="O2219" s="62">
        <v>45810</v>
      </c>
      <c r="P2219" s="61" t="str">
        <f ca="1">IF(Proc[[#This Row],[DaysAgeing]]&gt;5,"yep","on track")</f>
        <v>on track</v>
      </c>
      <c r="Q2219" s="2">
        <f ca="1">IF(Proc[[#This Row],[DateClosed]]="",ABS(NETWORKDAYS(Proc[[#This Row],[DateOpened]],TODAY()))-1,ABS(NETWORKDAYS(Proc[[#This Row],[DateOpened]],Proc[[#This Row],[DateClosed]]))-1)</f>
        <v>1</v>
      </c>
      <c r="R2219" s="61" t="s">
        <v>1005</v>
      </c>
      <c r="S2219" s="65"/>
      <c r="T2219" s="153">
        <v>2218</v>
      </c>
    </row>
    <row r="2220" spans="1:20" hidden="1">
      <c r="A2220" s="64" t="s">
        <v>2507</v>
      </c>
      <c r="B2220" s="111" t="str">
        <f>IFERROR(VLOOKUP(Proc[[#This Row],[App]],Table2[],3,0),"open")</f>
        <v>ok</v>
      </c>
      <c r="C2220" s="64" t="s">
        <v>369</v>
      </c>
      <c r="D2220" s="152" t="s">
        <v>2813</v>
      </c>
      <c r="E2220" s="152" t="s">
        <v>2826</v>
      </c>
      <c r="F2220" s="152" t="s">
        <v>2826</v>
      </c>
      <c r="G2220" s="64" t="s">
        <v>400</v>
      </c>
      <c r="H2220" s="65" t="str">
        <f>IF(Proc[[#This Row],[type]]="LFF (MDG-F)",MID(Proc[[#This Row],[Obj]],13,10),"")</f>
        <v/>
      </c>
      <c r="I2220" s="152"/>
      <c r="J2220" s="65" t="b">
        <f>Proc[[#This Row],[Requested]]=Proc[[#This Row],[CurrentParent]]</f>
        <v>1</v>
      </c>
      <c r="K2220" s="107" t="str">
        <f>IF(Proc[[#This Row],[Author]]="Marcela Urrego",VLOOKUP(LEFT(Proc[[#This Row],[Requested]],1),Table3[#All],2,0),VLOOKUP(Proc[[#This Row],[Author]],Table4[],2,0))</f>
        <v>HC</v>
      </c>
      <c r="L2220" s="91" t="s">
        <v>1970</v>
      </c>
      <c r="M2220" s="61">
        <v>45807.678356481483</v>
      </c>
      <c r="N2220" s="62">
        <v>45810</v>
      </c>
      <c r="O2220" s="62">
        <v>45810</v>
      </c>
      <c r="P2220" s="61" t="str">
        <f ca="1">IF(Proc[[#This Row],[DaysAgeing]]&gt;5,"yep","on track")</f>
        <v>on track</v>
      </c>
      <c r="Q2220" s="2">
        <f ca="1">IF(Proc[[#This Row],[DateClosed]]="",ABS(NETWORKDAYS(Proc[[#This Row],[DateOpened]],TODAY()))-1,ABS(NETWORKDAYS(Proc[[#This Row],[DateOpened]],Proc[[#This Row],[DateClosed]]))-1)</f>
        <v>1</v>
      </c>
      <c r="R2220" s="61" t="s">
        <v>1005</v>
      </c>
      <c r="S2220" s="65"/>
      <c r="T2220" s="153">
        <v>2219</v>
      </c>
    </row>
    <row r="2221" spans="1:20" hidden="1">
      <c r="A2221" s="64" t="s">
        <v>2507</v>
      </c>
      <c r="B2221" s="111" t="str">
        <f>IFERROR(VLOOKUP(Proc[[#This Row],[App]],Table2[],3,0),"open")</f>
        <v>ok</v>
      </c>
      <c r="C2221" s="64" t="s">
        <v>369</v>
      </c>
      <c r="D2221" s="152" t="s">
        <v>2814</v>
      </c>
      <c r="E2221" s="152" t="s">
        <v>2826</v>
      </c>
      <c r="F2221" s="152" t="s">
        <v>2826</v>
      </c>
      <c r="G2221" s="64" t="s">
        <v>400</v>
      </c>
      <c r="H2221" s="65" t="str">
        <f>IF(Proc[[#This Row],[type]]="LFF (MDG-F)",MID(Proc[[#This Row],[Obj]],13,10),"")</f>
        <v/>
      </c>
      <c r="I2221" s="152"/>
      <c r="J2221" s="65" t="b">
        <f>Proc[[#This Row],[Requested]]=Proc[[#This Row],[CurrentParent]]</f>
        <v>1</v>
      </c>
      <c r="K2221" s="107" t="str">
        <f>IF(Proc[[#This Row],[Author]]="Marcela Urrego",VLOOKUP(LEFT(Proc[[#This Row],[Requested]],1),Table3[#All],2,0),VLOOKUP(Proc[[#This Row],[Author]],Table4[],2,0))</f>
        <v>HC</v>
      </c>
      <c r="L2221" s="91" t="s">
        <v>1970</v>
      </c>
      <c r="M2221" s="61">
        <v>45807.678356481483</v>
      </c>
      <c r="N2221" s="62">
        <v>45810</v>
      </c>
      <c r="O2221" s="62">
        <v>45810</v>
      </c>
      <c r="P2221" s="61" t="str">
        <f ca="1">IF(Proc[[#This Row],[DaysAgeing]]&gt;5,"yep","on track")</f>
        <v>on track</v>
      </c>
      <c r="Q2221" s="2">
        <f ca="1">IF(Proc[[#This Row],[DateClosed]]="",ABS(NETWORKDAYS(Proc[[#This Row],[DateOpened]],TODAY()))-1,ABS(NETWORKDAYS(Proc[[#This Row],[DateOpened]],Proc[[#This Row],[DateClosed]]))-1)</f>
        <v>1</v>
      </c>
      <c r="R2221" s="61" t="s">
        <v>1005</v>
      </c>
      <c r="S2221" s="65"/>
      <c r="T2221" s="153">
        <v>2220</v>
      </c>
    </row>
    <row r="2222" spans="1:20" hidden="1">
      <c r="A2222" s="64" t="s">
        <v>2507</v>
      </c>
      <c r="B2222" s="111" t="str">
        <f>IFERROR(VLOOKUP(Proc[[#This Row],[App]],Table2[],3,0),"open")</f>
        <v>ok</v>
      </c>
      <c r="C2222" s="64" t="s">
        <v>369</v>
      </c>
      <c r="D2222" s="152" t="s">
        <v>2815</v>
      </c>
      <c r="E2222" s="152" t="s">
        <v>2826</v>
      </c>
      <c r="F2222" s="152" t="s">
        <v>2826</v>
      </c>
      <c r="G2222" s="64" t="s">
        <v>400</v>
      </c>
      <c r="H2222" s="65" t="str">
        <f>IF(Proc[[#This Row],[type]]="LFF (MDG-F)",MID(Proc[[#This Row],[Obj]],13,10),"")</f>
        <v/>
      </c>
      <c r="I2222" s="152"/>
      <c r="J2222" s="65" t="b">
        <f>Proc[[#This Row],[Requested]]=Proc[[#This Row],[CurrentParent]]</f>
        <v>1</v>
      </c>
      <c r="K2222" s="107" t="str">
        <f>IF(Proc[[#This Row],[Author]]="Marcela Urrego",VLOOKUP(LEFT(Proc[[#This Row],[Requested]],1),Table3[#All],2,0),VLOOKUP(Proc[[#This Row],[Author]],Table4[],2,0))</f>
        <v>HC</v>
      </c>
      <c r="L2222" s="91" t="s">
        <v>1970</v>
      </c>
      <c r="M2222" s="61">
        <v>45807.678356481483</v>
      </c>
      <c r="N2222" s="62">
        <v>45810</v>
      </c>
      <c r="O2222" s="62">
        <v>45810</v>
      </c>
      <c r="P2222" s="61" t="str">
        <f ca="1">IF(Proc[[#This Row],[DaysAgeing]]&gt;5,"yep","on track")</f>
        <v>on track</v>
      </c>
      <c r="Q2222" s="2">
        <f ca="1">IF(Proc[[#This Row],[DateClosed]]="",ABS(NETWORKDAYS(Proc[[#This Row],[DateOpened]],TODAY()))-1,ABS(NETWORKDAYS(Proc[[#This Row],[DateOpened]],Proc[[#This Row],[DateClosed]]))-1)</f>
        <v>1</v>
      </c>
      <c r="R2222" s="61" t="s">
        <v>1005</v>
      </c>
      <c r="S2222" s="65"/>
      <c r="T2222" s="153">
        <v>2221</v>
      </c>
    </row>
    <row r="2223" spans="1:20" hidden="1">
      <c r="A2223" s="64" t="s">
        <v>2507</v>
      </c>
      <c r="B2223" s="111" t="str">
        <f>IFERROR(VLOOKUP(Proc[[#This Row],[App]],Table2[],3,0),"open")</f>
        <v>ok</v>
      </c>
      <c r="C2223" s="64" t="s">
        <v>369</v>
      </c>
      <c r="D2223" s="152" t="s">
        <v>2816</v>
      </c>
      <c r="E2223" s="152" t="s">
        <v>2826</v>
      </c>
      <c r="F2223" s="152" t="s">
        <v>2826</v>
      </c>
      <c r="G2223" s="64" t="s">
        <v>400</v>
      </c>
      <c r="H2223" s="65" t="str">
        <f>IF(Proc[[#This Row],[type]]="LFF (MDG-F)",MID(Proc[[#This Row],[Obj]],13,10),"")</f>
        <v/>
      </c>
      <c r="I2223" s="152"/>
      <c r="J2223" s="65" t="b">
        <f>Proc[[#This Row],[Requested]]=Proc[[#This Row],[CurrentParent]]</f>
        <v>1</v>
      </c>
      <c r="K2223" s="107" t="str">
        <f>IF(Proc[[#This Row],[Author]]="Marcela Urrego",VLOOKUP(LEFT(Proc[[#This Row],[Requested]],1),Table3[#All],2,0),VLOOKUP(Proc[[#This Row],[Author]],Table4[],2,0))</f>
        <v>HC</v>
      </c>
      <c r="L2223" s="91" t="s">
        <v>1970</v>
      </c>
      <c r="M2223" s="61">
        <v>45807.678356481483</v>
      </c>
      <c r="N2223" s="62">
        <v>45810</v>
      </c>
      <c r="O2223" s="62">
        <v>45810</v>
      </c>
      <c r="P2223" s="61" t="str">
        <f ca="1">IF(Proc[[#This Row],[DaysAgeing]]&gt;5,"yep","on track")</f>
        <v>on track</v>
      </c>
      <c r="Q2223" s="2">
        <f ca="1">IF(Proc[[#This Row],[DateClosed]]="",ABS(NETWORKDAYS(Proc[[#This Row],[DateOpened]],TODAY()))-1,ABS(NETWORKDAYS(Proc[[#This Row],[DateOpened]],Proc[[#This Row],[DateClosed]]))-1)</f>
        <v>1</v>
      </c>
      <c r="R2223" s="61" t="s">
        <v>1005</v>
      </c>
      <c r="S2223" s="65"/>
      <c r="T2223" s="153">
        <v>2222</v>
      </c>
    </row>
    <row r="2224" spans="1:20" hidden="1">
      <c r="A2224" s="64" t="s">
        <v>2507</v>
      </c>
      <c r="B2224" s="111" t="str">
        <f>IFERROR(VLOOKUP(Proc[[#This Row],[App]],Table2[],3,0),"open")</f>
        <v>ok</v>
      </c>
      <c r="C2224" s="64" t="s">
        <v>369</v>
      </c>
      <c r="D2224" s="152" t="s">
        <v>2817</v>
      </c>
      <c r="E2224" s="152" t="s">
        <v>2826</v>
      </c>
      <c r="F2224" s="152" t="s">
        <v>2826</v>
      </c>
      <c r="G2224" s="64" t="s">
        <v>400</v>
      </c>
      <c r="H2224" s="65" t="str">
        <f>IF(Proc[[#This Row],[type]]="LFF (MDG-F)",MID(Proc[[#This Row],[Obj]],13,10),"")</f>
        <v/>
      </c>
      <c r="I2224" s="152"/>
      <c r="J2224" s="65" t="b">
        <f>Proc[[#This Row],[Requested]]=Proc[[#This Row],[CurrentParent]]</f>
        <v>1</v>
      </c>
      <c r="K2224" s="107" t="str">
        <f>IF(Proc[[#This Row],[Author]]="Marcela Urrego",VLOOKUP(LEFT(Proc[[#This Row],[Requested]],1),Table3[#All],2,0),VLOOKUP(Proc[[#This Row],[Author]],Table4[],2,0))</f>
        <v>HC</v>
      </c>
      <c r="L2224" s="91" t="s">
        <v>1970</v>
      </c>
      <c r="M2224" s="61">
        <v>45807.678356481483</v>
      </c>
      <c r="N2224" s="62">
        <v>45810</v>
      </c>
      <c r="O2224" s="62">
        <v>45810</v>
      </c>
      <c r="P2224" s="61" t="str">
        <f ca="1">IF(Proc[[#This Row],[DaysAgeing]]&gt;5,"yep","on track")</f>
        <v>on track</v>
      </c>
      <c r="Q2224" s="2">
        <f ca="1">IF(Proc[[#This Row],[DateClosed]]="",ABS(NETWORKDAYS(Proc[[#This Row],[DateOpened]],TODAY()))-1,ABS(NETWORKDAYS(Proc[[#This Row],[DateOpened]],Proc[[#This Row],[DateClosed]]))-1)</f>
        <v>1</v>
      </c>
      <c r="R2224" s="61" t="s">
        <v>1005</v>
      </c>
      <c r="S2224" s="65"/>
      <c r="T2224" s="153">
        <v>2223</v>
      </c>
    </row>
    <row r="2225" spans="1:20" hidden="1">
      <c r="A2225" s="64" t="s">
        <v>2507</v>
      </c>
      <c r="B2225" s="111" t="str">
        <f>IFERROR(VLOOKUP(Proc[[#This Row],[App]],Table2[],3,0),"open")</f>
        <v>ok</v>
      </c>
      <c r="C2225" s="64" t="s">
        <v>369</v>
      </c>
      <c r="D2225" s="152" t="s">
        <v>2818</v>
      </c>
      <c r="E2225" s="152" t="s">
        <v>2826</v>
      </c>
      <c r="F2225" s="152" t="s">
        <v>2826</v>
      </c>
      <c r="G2225" s="64" t="s">
        <v>400</v>
      </c>
      <c r="H2225" s="65" t="str">
        <f>IF(Proc[[#This Row],[type]]="LFF (MDG-F)",MID(Proc[[#This Row],[Obj]],13,10),"")</f>
        <v/>
      </c>
      <c r="I2225" s="152"/>
      <c r="J2225" s="65" t="b">
        <f>Proc[[#This Row],[Requested]]=Proc[[#This Row],[CurrentParent]]</f>
        <v>1</v>
      </c>
      <c r="K2225" s="107" t="str">
        <f>IF(Proc[[#This Row],[Author]]="Marcela Urrego",VLOOKUP(LEFT(Proc[[#This Row],[Requested]],1),Table3[#All],2,0),VLOOKUP(Proc[[#This Row],[Author]],Table4[],2,0))</f>
        <v>HC</v>
      </c>
      <c r="L2225" s="91" t="s">
        <v>1970</v>
      </c>
      <c r="M2225" s="61">
        <v>45807.678356481483</v>
      </c>
      <c r="N2225" s="62">
        <v>45810</v>
      </c>
      <c r="O2225" s="62">
        <v>45810</v>
      </c>
      <c r="P2225" s="61" t="str">
        <f ca="1">IF(Proc[[#This Row],[DaysAgeing]]&gt;5,"yep","on track")</f>
        <v>on track</v>
      </c>
      <c r="Q2225" s="2">
        <f ca="1">IF(Proc[[#This Row],[DateClosed]]="",ABS(NETWORKDAYS(Proc[[#This Row],[DateOpened]],TODAY()))-1,ABS(NETWORKDAYS(Proc[[#This Row],[DateOpened]],Proc[[#This Row],[DateClosed]]))-1)</f>
        <v>1</v>
      </c>
      <c r="R2225" s="61" t="s">
        <v>1005</v>
      </c>
      <c r="S2225" s="65"/>
      <c r="T2225" s="153">
        <v>2224</v>
      </c>
    </row>
    <row r="2226" spans="1:20" hidden="1">
      <c r="A2226" s="64" t="s">
        <v>2507</v>
      </c>
      <c r="B2226" s="152" t="str">
        <f>IFERROR(VLOOKUP(Proc[[#This Row],[App]],Table2[],3,0),"open")</f>
        <v>ok</v>
      </c>
      <c r="C2226" s="64" t="s">
        <v>369</v>
      </c>
      <c r="D2226" s="152" t="s">
        <v>2819</v>
      </c>
      <c r="E2226" s="152" t="s">
        <v>2826</v>
      </c>
      <c r="F2226" s="152" t="s">
        <v>2826</v>
      </c>
      <c r="G2226" s="64" t="s">
        <v>400</v>
      </c>
      <c r="H2226" s="65" t="str">
        <f>IF(Proc[[#This Row],[type]]="LFF (MDG-F)",MID(Proc[[#This Row],[Obj]],13,10),"")</f>
        <v/>
      </c>
      <c r="I2226" s="152"/>
      <c r="J2226" s="65" t="b">
        <f>Proc[[#This Row],[Requested]]=Proc[[#This Row],[CurrentParent]]</f>
        <v>1</v>
      </c>
      <c r="K2226" s="152" t="str">
        <f>IF(Proc[[#This Row],[Author]]="Marcela Urrego",VLOOKUP(LEFT(Proc[[#This Row],[Requested]],1),Table3[#All],2,0),VLOOKUP(Proc[[#This Row],[Author]],Table4[],2,0))</f>
        <v>HC</v>
      </c>
      <c r="L2226" s="91" t="s">
        <v>1970</v>
      </c>
      <c r="M2226" s="61">
        <v>45807.678356481483</v>
      </c>
      <c r="N2226" s="62">
        <v>45810</v>
      </c>
      <c r="O2226" s="62">
        <v>45810</v>
      </c>
      <c r="P2226" s="61" t="str">
        <f ca="1">IF(Proc[[#This Row],[DaysAgeing]]&gt;5,"yep","on track")</f>
        <v>on track</v>
      </c>
      <c r="Q2226" s="2">
        <f ca="1">IF(Proc[[#This Row],[DateClosed]]="",ABS(NETWORKDAYS(Proc[[#This Row],[DateOpened]],TODAY()))-1,ABS(NETWORKDAYS(Proc[[#This Row],[DateOpened]],Proc[[#This Row],[DateClosed]]))-1)</f>
        <v>1</v>
      </c>
      <c r="R2226" s="61" t="s">
        <v>1005</v>
      </c>
      <c r="S2226" s="65"/>
      <c r="T2226" s="153">
        <v>2225</v>
      </c>
    </row>
    <row r="2227" spans="1:20" hidden="1">
      <c r="A2227" s="64" t="s">
        <v>2507</v>
      </c>
      <c r="B2227" s="152" t="str">
        <f>IFERROR(VLOOKUP(Proc[[#This Row],[App]],Table2[],3,0),"open")</f>
        <v>ok</v>
      </c>
      <c r="C2227" s="64" t="s">
        <v>369</v>
      </c>
      <c r="D2227" s="152" t="s">
        <v>2820</v>
      </c>
      <c r="E2227" s="152" t="s">
        <v>2826</v>
      </c>
      <c r="F2227" s="152" t="s">
        <v>2826</v>
      </c>
      <c r="G2227" s="64" t="s">
        <v>400</v>
      </c>
      <c r="H2227" s="65" t="str">
        <f>IF(Proc[[#This Row],[type]]="LFF (MDG-F)",MID(Proc[[#This Row],[Obj]],13,10),"")</f>
        <v/>
      </c>
      <c r="I2227" s="152"/>
      <c r="J2227" s="65" t="b">
        <f>Proc[[#This Row],[Requested]]=Proc[[#This Row],[CurrentParent]]</f>
        <v>1</v>
      </c>
      <c r="K2227" s="152" t="str">
        <f>IF(Proc[[#This Row],[Author]]="Marcela Urrego",VLOOKUP(LEFT(Proc[[#This Row],[Requested]],1),Table3[#All],2,0),VLOOKUP(Proc[[#This Row],[Author]],Table4[],2,0))</f>
        <v>HC</v>
      </c>
      <c r="L2227" s="91" t="s">
        <v>1970</v>
      </c>
      <c r="M2227" s="61">
        <v>45807.678356481483</v>
      </c>
      <c r="N2227" s="62">
        <v>45810</v>
      </c>
      <c r="O2227" s="62">
        <v>45810</v>
      </c>
      <c r="P2227" s="61" t="str">
        <f ca="1">IF(Proc[[#This Row],[DaysAgeing]]&gt;5,"yep","on track")</f>
        <v>on track</v>
      </c>
      <c r="Q2227" s="2">
        <f ca="1">IF(Proc[[#This Row],[DateClosed]]="",ABS(NETWORKDAYS(Proc[[#This Row],[DateOpened]],TODAY()))-1,ABS(NETWORKDAYS(Proc[[#This Row],[DateOpened]],Proc[[#This Row],[DateClosed]]))-1)</f>
        <v>1</v>
      </c>
      <c r="R2227" s="61" t="s">
        <v>1005</v>
      </c>
      <c r="S2227" s="65"/>
      <c r="T2227" s="153">
        <v>2226</v>
      </c>
    </row>
    <row r="2228" spans="1:20" hidden="1">
      <c r="A2228" s="64" t="s">
        <v>2507</v>
      </c>
      <c r="B2228" s="111" t="str">
        <f>IFERROR(VLOOKUP(Proc[[#This Row],[App]],Table2[],3,0),"open")</f>
        <v>ok</v>
      </c>
      <c r="C2228" s="64" t="s">
        <v>369</v>
      </c>
      <c r="D2228" s="152" t="s">
        <v>2821</v>
      </c>
      <c r="E2228" s="152" t="s">
        <v>2826</v>
      </c>
      <c r="F2228" s="152" t="s">
        <v>2826</v>
      </c>
      <c r="G2228" s="64" t="s">
        <v>400</v>
      </c>
      <c r="H2228" s="65" t="str">
        <f>IF(Proc[[#This Row],[type]]="LFF (MDG-F)",MID(Proc[[#This Row],[Obj]],13,10),"")</f>
        <v/>
      </c>
      <c r="I2228" s="152"/>
      <c r="J2228" s="65" t="b">
        <f>Proc[[#This Row],[Requested]]=Proc[[#This Row],[CurrentParent]]</f>
        <v>1</v>
      </c>
      <c r="K2228" s="107" t="str">
        <f>IF(Proc[[#This Row],[Author]]="Marcela Urrego",VLOOKUP(LEFT(Proc[[#This Row],[Requested]],1),Table3[#All],2,0),VLOOKUP(Proc[[#This Row],[Author]],Table4[],2,0))</f>
        <v>HC</v>
      </c>
      <c r="L2228" s="91" t="s">
        <v>1970</v>
      </c>
      <c r="M2228" s="61">
        <v>45807.678356481483</v>
      </c>
      <c r="N2228" s="62">
        <v>45810</v>
      </c>
      <c r="O2228" s="62">
        <v>45810</v>
      </c>
      <c r="P2228" s="61" t="str">
        <f ca="1">IF(Proc[[#This Row],[DaysAgeing]]&gt;5,"yep","on track")</f>
        <v>on track</v>
      </c>
      <c r="Q2228" s="2">
        <f ca="1">IF(Proc[[#This Row],[DateClosed]]="",ABS(NETWORKDAYS(Proc[[#This Row],[DateOpened]],TODAY()))-1,ABS(NETWORKDAYS(Proc[[#This Row],[DateOpened]],Proc[[#This Row],[DateClosed]]))-1)</f>
        <v>1</v>
      </c>
      <c r="R2228" s="61" t="s">
        <v>1005</v>
      </c>
      <c r="S2228" s="65"/>
      <c r="T2228" s="153">
        <v>2227</v>
      </c>
    </row>
    <row r="2229" spans="1:20" hidden="1">
      <c r="A2229" s="64" t="s">
        <v>2507</v>
      </c>
      <c r="B2229" s="111" t="str">
        <f>IFERROR(VLOOKUP(Proc[[#This Row],[App]],Table2[],3,0),"open")</f>
        <v>ok</v>
      </c>
      <c r="C2229" s="64" t="s">
        <v>369</v>
      </c>
      <c r="D2229" s="152" t="s">
        <v>2822</v>
      </c>
      <c r="E2229" s="152" t="s">
        <v>2826</v>
      </c>
      <c r="F2229" s="152" t="s">
        <v>2826</v>
      </c>
      <c r="G2229" s="64" t="s">
        <v>400</v>
      </c>
      <c r="H2229" s="65" t="str">
        <f>IF(Proc[[#This Row],[type]]="LFF (MDG-F)",MID(Proc[[#This Row],[Obj]],13,10),"")</f>
        <v/>
      </c>
      <c r="I2229" s="152"/>
      <c r="J2229" s="65" t="b">
        <f>Proc[[#This Row],[Requested]]=Proc[[#This Row],[CurrentParent]]</f>
        <v>1</v>
      </c>
      <c r="K2229" s="107" t="str">
        <f>IF(Proc[[#This Row],[Author]]="Marcela Urrego",VLOOKUP(LEFT(Proc[[#This Row],[Requested]],1),Table3[#All],2,0),VLOOKUP(Proc[[#This Row],[Author]],Table4[],2,0))</f>
        <v>HC</v>
      </c>
      <c r="L2229" s="91" t="s">
        <v>1970</v>
      </c>
      <c r="M2229" s="61">
        <v>45807.678356481483</v>
      </c>
      <c r="N2229" s="62">
        <v>45810</v>
      </c>
      <c r="O2229" s="62">
        <v>45810</v>
      </c>
      <c r="P2229" s="61" t="str">
        <f ca="1">IF(Proc[[#This Row],[DaysAgeing]]&gt;5,"yep","on track")</f>
        <v>on track</v>
      </c>
      <c r="Q2229" s="2">
        <f ca="1">IF(Proc[[#This Row],[DateClosed]]="",ABS(NETWORKDAYS(Proc[[#This Row],[DateOpened]],TODAY()))-1,ABS(NETWORKDAYS(Proc[[#This Row],[DateOpened]],Proc[[#This Row],[DateClosed]]))-1)</f>
        <v>1</v>
      </c>
      <c r="R2229" s="61" t="s">
        <v>1005</v>
      </c>
      <c r="S2229" s="65"/>
      <c r="T2229" s="153">
        <v>2228</v>
      </c>
    </row>
    <row r="2230" spans="1:20" hidden="1">
      <c r="A2230" s="64" t="s">
        <v>2507</v>
      </c>
      <c r="B2230" s="152" t="str">
        <f>IFERROR(VLOOKUP(Proc[[#This Row],[App]],Table2[],3,0),"open")</f>
        <v>ok</v>
      </c>
      <c r="C2230" s="64" t="s">
        <v>369</v>
      </c>
      <c r="D2230" s="152" t="s">
        <v>2823</v>
      </c>
      <c r="E2230" s="152" t="s">
        <v>1767</v>
      </c>
      <c r="F2230" s="152" t="s">
        <v>1767</v>
      </c>
      <c r="G2230" s="64" t="s">
        <v>400</v>
      </c>
      <c r="H2230" s="65" t="str">
        <f>IF(Proc[[#This Row],[type]]="LFF (MDG-F)",MID(Proc[[#This Row],[Obj]],13,10),"")</f>
        <v/>
      </c>
      <c r="I2230" s="152"/>
      <c r="J2230" s="65" t="b">
        <f>Proc[[#This Row],[Requested]]=Proc[[#This Row],[CurrentParent]]</f>
        <v>1</v>
      </c>
      <c r="K2230" s="152" t="str">
        <f>IF(Proc[[#This Row],[Author]]="Marcela Urrego",VLOOKUP(LEFT(Proc[[#This Row],[Requested]],1),Table3[#All],2,0),VLOOKUP(Proc[[#This Row],[Author]],Table4[],2,0))</f>
        <v>HC</v>
      </c>
      <c r="L2230" s="91" t="s">
        <v>1970</v>
      </c>
      <c r="M2230" s="61">
        <v>45807.678356481483</v>
      </c>
      <c r="N2230" s="62">
        <v>45810</v>
      </c>
      <c r="O2230" s="62">
        <v>45810</v>
      </c>
      <c r="P2230" s="61" t="str">
        <f ca="1">IF(Proc[[#This Row],[DaysAgeing]]&gt;5,"yep","on track")</f>
        <v>on track</v>
      </c>
      <c r="Q2230" s="2">
        <f ca="1">IF(Proc[[#This Row],[DateClosed]]="",ABS(NETWORKDAYS(Proc[[#This Row],[DateOpened]],TODAY()))-1,ABS(NETWORKDAYS(Proc[[#This Row],[DateOpened]],Proc[[#This Row],[DateClosed]]))-1)</f>
        <v>1</v>
      </c>
      <c r="R2230" s="61" t="s">
        <v>1005</v>
      </c>
      <c r="S2230" s="65"/>
      <c r="T2230" s="153">
        <v>2229</v>
      </c>
    </row>
    <row r="2231" spans="1:20" hidden="1">
      <c r="A2231" t="s">
        <v>2463</v>
      </c>
      <c r="B2231" s="152" t="str">
        <f>IFERROR(VLOOKUP(Proc[[#This Row],[App]],Table2[],3,0),"open")</f>
        <v>ok</v>
      </c>
      <c r="C2231" s="64" t="s">
        <v>369</v>
      </c>
      <c r="D2231" s="152" t="s">
        <v>2465</v>
      </c>
      <c r="E2231" s="152" t="s">
        <v>2464</v>
      </c>
      <c r="F2231" s="152" t="s">
        <v>2464</v>
      </c>
      <c r="G2231" s="64" t="s">
        <v>400</v>
      </c>
      <c r="H2231" s="65" t="str">
        <f>IF(Proc[[#This Row],[type]]="LFF (MDG-F)",MID(Proc[[#This Row],[Obj]],13,10),"")</f>
        <v/>
      </c>
      <c r="I2231" s="152"/>
      <c r="J2231" s="65" t="b">
        <f>Proc[[#This Row],[Requested]]=Proc[[#This Row],[CurrentParent]]</f>
        <v>1</v>
      </c>
      <c r="K2231" s="152" t="str">
        <f>IF(Proc[[#This Row],[Author]]="Marcela Urrego",VLOOKUP(LEFT(Proc[[#This Row],[Requested]],1),Table3[#All],2,0),VLOOKUP(Proc[[#This Row],[Author]],Table4[],2,0))</f>
        <v>HC</v>
      </c>
      <c r="L2231" s="91" t="s">
        <v>1970</v>
      </c>
      <c r="M2231" s="62">
        <v>45806.441412037035</v>
      </c>
      <c r="N2231" s="62">
        <v>45810</v>
      </c>
      <c r="O2231" s="62">
        <v>45810</v>
      </c>
      <c r="P2231" s="66" t="str">
        <f ca="1">IF(Proc[[#This Row],[DaysAgeing]]&gt;5,"yep","on track")</f>
        <v>on track</v>
      </c>
      <c r="Q2231" s="2">
        <f ca="1">IF(Proc[[#This Row],[DateClosed]]="",ABS(NETWORKDAYS(Proc[[#This Row],[DateOpened]],TODAY()))-1,ABS(NETWORKDAYS(Proc[[#This Row],[DateOpened]],Proc[[#This Row],[DateClosed]]))-1)</f>
        <v>2</v>
      </c>
      <c r="R2231" s="66" t="s">
        <v>477</v>
      </c>
      <c r="S2231" s="65"/>
      <c r="T2231" s="153">
        <v>2230</v>
      </c>
    </row>
    <row r="2232" spans="1:20" hidden="1">
      <c r="A2232" t="s">
        <v>2828</v>
      </c>
      <c r="B2232" s="111" t="str">
        <f>IFERROR(VLOOKUP(Proc[[#This Row],[App]],Table2[],3,0),"open")</f>
        <v>ok</v>
      </c>
      <c r="C2232" t="s">
        <v>369</v>
      </c>
      <c r="D2232" s="152" t="s">
        <v>8933</v>
      </c>
      <c r="E2232" s="152" t="s">
        <v>1431</v>
      </c>
      <c r="F2232" s="152" t="s">
        <v>1431</v>
      </c>
      <c r="G2232" s="64" t="s">
        <v>400</v>
      </c>
      <c r="H2232" s="65" t="str">
        <f>IF(Proc[[#This Row],[type]]="LFF (MDG-F)",MID(Proc[[#This Row],[Obj]],13,10),"")</f>
        <v/>
      </c>
      <c r="I2232" s="152"/>
      <c r="J2232" s="65" t="b">
        <f>Proc[[#This Row],[Requested]]=Proc[[#This Row],[CurrentParent]]</f>
        <v>1</v>
      </c>
      <c r="K2232" s="107" t="str">
        <f>IF(Proc[[#This Row],[Author]]="Marcela Urrego",VLOOKUP(LEFT(Proc[[#This Row],[Requested]],1),Table3[#All],2,0),VLOOKUP(Proc[[#This Row],[Author]],Table4[],2,0))</f>
        <v>LS</v>
      </c>
      <c r="L2232" s="91" t="s">
        <v>1970</v>
      </c>
      <c r="M2232" s="62">
        <v>45810.136655092596</v>
      </c>
      <c r="N2232" s="62">
        <v>45811</v>
      </c>
      <c r="O2232" s="62">
        <v>45811</v>
      </c>
      <c r="P2232" s="66" t="str">
        <f ca="1">IF(Proc[[#This Row],[DaysAgeing]]&gt;5,"yep","on track")</f>
        <v>on track</v>
      </c>
      <c r="Q2232" s="2">
        <f ca="1">IF(Proc[[#This Row],[DateClosed]]="",ABS(NETWORKDAYS(Proc[[#This Row],[DateOpened]],TODAY()))-1,ABS(NETWORKDAYS(Proc[[#This Row],[DateOpened]],Proc[[#This Row],[DateClosed]]))-1)</f>
        <v>1</v>
      </c>
      <c r="R2232" s="66" t="s">
        <v>488</v>
      </c>
      <c r="S2232" s="65"/>
      <c r="T2232" s="153">
        <v>2231</v>
      </c>
    </row>
    <row r="2233" spans="1:20" hidden="1">
      <c r="A2233" t="s">
        <v>2829</v>
      </c>
      <c r="B2233" s="111" t="str">
        <f>IFERROR(VLOOKUP(Proc[[#This Row],[App]],Table2[],3,0),"open")</f>
        <v>ok</v>
      </c>
      <c r="C2233" t="s">
        <v>369</v>
      </c>
      <c r="D2233" s="152" t="s">
        <v>2830</v>
      </c>
      <c r="E2233" s="152" t="s">
        <v>1872</v>
      </c>
      <c r="F2233" s="152" t="s">
        <v>1872</v>
      </c>
      <c r="G2233" t="s">
        <v>406</v>
      </c>
      <c r="H2233" s="65" t="str">
        <f>IF(Proc[[#This Row],[type]]="LFF (MDG-F)",MID(Proc[[#This Row],[Obj]],13,10),"")</f>
        <v>CZ50GIT01D</v>
      </c>
      <c r="I2233" s="152"/>
      <c r="J2233" s="65" t="b">
        <f>Proc[[#This Row],[Requested]]=Proc[[#This Row],[CurrentParent]]</f>
        <v>1</v>
      </c>
      <c r="K2233" s="107" t="str">
        <f>IF(Proc[[#This Row],[Author]]="Marcela Urrego",VLOOKUP(LEFT(Proc[[#This Row],[Requested]],1),Table3[#All],2,0),VLOOKUP(Proc[[#This Row],[Author]],Table4[],2,0))</f>
        <v>MGF</v>
      </c>
      <c r="L2233" s="91" t="s">
        <v>1970</v>
      </c>
      <c r="M2233" s="62">
        <v>45810.40115740741</v>
      </c>
      <c r="N2233" s="62">
        <v>45811</v>
      </c>
      <c r="O2233" s="62">
        <v>45811</v>
      </c>
      <c r="P2233" s="66" t="str">
        <f ca="1">IF(Proc[[#This Row],[DaysAgeing]]&gt;5,"yep","on track")</f>
        <v>on track</v>
      </c>
      <c r="Q2233" s="2">
        <f ca="1">IF(Proc[[#This Row],[DateClosed]]="",ABS(NETWORKDAYS(Proc[[#This Row],[DateOpened]],TODAY()))-1,ABS(NETWORKDAYS(Proc[[#This Row],[DateOpened]],Proc[[#This Row],[DateClosed]]))-1)</f>
        <v>1</v>
      </c>
      <c r="R2233" s="66" t="s">
        <v>514</v>
      </c>
      <c r="S2233" s="65"/>
      <c r="T2233" s="153">
        <v>2232</v>
      </c>
    </row>
    <row r="2234" spans="1:20" hidden="1">
      <c r="A2234" s="64" t="s">
        <v>2829</v>
      </c>
      <c r="B2234" s="111" t="str">
        <f>IFERROR(VLOOKUP(Proc[[#This Row],[App]],Table2[],3,0),"open")</f>
        <v>ok</v>
      </c>
      <c r="C2234" s="64" t="s">
        <v>369</v>
      </c>
      <c r="D2234" s="152" t="s">
        <v>2831</v>
      </c>
      <c r="E2234" s="152" t="s">
        <v>1872</v>
      </c>
      <c r="F2234" s="85" t="s">
        <v>1872</v>
      </c>
      <c r="G2234" s="64" t="s">
        <v>406</v>
      </c>
      <c r="H2234" s="65" t="str">
        <f>IF(Proc[[#This Row],[type]]="LFF (MDG-F)",MID(Proc[[#This Row],[Obj]],13,10),"")</f>
        <v>CZ50GM1000</v>
      </c>
      <c r="I2234" s="152"/>
      <c r="J2234" s="65" t="b">
        <f>Proc[[#This Row],[Requested]]=Proc[[#This Row],[CurrentParent]]</f>
        <v>1</v>
      </c>
      <c r="K2234" s="107" t="str">
        <f>IF(Proc[[#This Row],[Author]]="Marcela Urrego",VLOOKUP(LEFT(Proc[[#This Row],[Requested]],1),Table3[#All],2,0),VLOOKUP(Proc[[#This Row],[Author]],Table4[],2,0))</f>
        <v>MGF</v>
      </c>
      <c r="L2234" s="91" t="s">
        <v>1970</v>
      </c>
      <c r="M2234" s="62">
        <v>45810.40115740741</v>
      </c>
      <c r="N2234" s="62">
        <v>45811</v>
      </c>
      <c r="O2234" s="62">
        <v>45811</v>
      </c>
      <c r="P2234" s="66" t="str">
        <f ca="1">IF(Proc[[#This Row],[DaysAgeing]]&gt;5,"yep","on track")</f>
        <v>on track</v>
      </c>
      <c r="Q2234" s="2">
        <f ca="1">IF(Proc[[#This Row],[DateClosed]]="",ABS(NETWORKDAYS(Proc[[#This Row],[DateOpened]],TODAY()))-1,ABS(NETWORKDAYS(Proc[[#This Row],[DateOpened]],Proc[[#This Row],[DateClosed]]))-1)</f>
        <v>1</v>
      </c>
      <c r="R2234" s="66" t="s">
        <v>514</v>
      </c>
      <c r="S2234" s="65"/>
      <c r="T2234" s="153">
        <v>2233</v>
      </c>
    </row>
    <row r="2235" spans="1:20" hidden="1">
      <c r="A2235" s="64" t="s">
        <v>2829</v>
      </c>
      <c r="B2235" s="111" t="str">
        <f>IFERROR(VLOOKUP(Proc[[#This Row],[App]],Table2[],3,0),"open")</f>
        <v>ok</v>
      </c>
      <c r="C2235" s="64" t="s">
        <v>369</v>
      </c>
      <c r="D2235" s="152" t="s">
        <v>2832</v>
      </c>
      <c r="E2235" s="152" t="s">
        <v>1872</v>
      </c>
      <c r="F2235" s="152" t="s">
        <v>1872</v>
      </c>
      <c r="G2235" s="64" t="s">
        <v>406</v>
      </c>
      <c r="H2235" s="65" t="str">
        <f>IF(Proc[[#This Row],[type]]="LFF (MDG-F)",MID(Proc[[#This Row],[Obj]],13,10),"")</f>
        <v>CZ50GIT01M</v>
      </c>
      <c r="I2235" s="152"/>
      <c r="J2235" s="65" t="b">
        <f>Proc[[#This Row],[Requested]]=Proc[[#This Row],[CurrentParent]]</f>
        <v>1</v>
      </c>
      <c r="K2235" s="107" t="str">
        <f>IF(Proc[[#This Row],[Author]]="Marcela Urrego",VLOOKUP(LEFT(Proc[[#This Row],[Requested]],1),Table3[#All],2,0),VLOOKUP(Proc[[#This Row],[Author]],Table4[],2,0))</f>
        <v>MGF</v>
      </c>
      <c r="L2235" s="91" t="s">
        <v>1970</v>
      </c>
      <c r="M2235" s="62">
        <v>45810.40115740741</v>
      </c>
      <c r="N2235" s="62">
        <v>45811</v>
      </c>
      <c r="O2235" s="62">
        <v>45811</v>
      </c>
      <c r="P2235" s="66" t="str">
        <f ca="1">IF(Proc[[#This Row],[DaysAgeing]]&gt;5,"yep","on track")</f>
        <v>on track</v>
      </c>
      <c r="Q2235" s="2">
        <f ca="1">IF(Proc[[#This Row],[DateClosed]]="",ABS(NETWORKDAYS(Proc[[#This Row],[DateOpened]],TODAY()))-1,ABS(NETWORKDAYS(Proc[[#This Row],[DateOpened]],Proc[[#This Row],[DateClosed]]))-1)</f>
        <v>1</v>
      </c>
      <c r="R2235" s="66" t="s">
        <v>514</v>
      </c>
      <c r="S2235" s="65"/>
      <c r="T2235" s="153">
        <v>2234</v>
      </c>
    </row>
    <row r="2236" spans="1:20" hidden="1">
      <c r="A2236" s="64" t="s">
        <v>2829</v>
      </c>
      <c r="B2236" s="111" t="str">
        <f>IFERROR(VLOOKUP(Proc[[#This Row],[App]],Table2[],3,0),"open")</f>
        <v>ok</v>
      </c>
      <c r="C2236" s="64" t="s">
        <v>369</v>
      </c>
      <c r="D2236" s="152" t="s">
        <v>2831</v>
      </c>
      <c r="E2236" s="152" t="s">
        <v>1872</v>
      </c>
      <c r="F2236" s="152" t="s">
        <v>1872</v>
      </c>
      <c r="G2236" s="64" t="s">
        <v>406</v>
      </c>
      <c r="H2236" s="65" t="str">
        <f>IF(Proc[[#This Row],[type]]="LFF (MDG-F)",MID(Proc[[#This Row],[Obj]],13,10),"")</f>
        <v>CZ50GM1000</v>
      </c>
      <c r="I2236" s="152"/>
      <c r="J2236" s="65" t="b">
        <f>Proc[[#This Row],[Requested]]=Proc[[#This Row],[CurrentParent]]</f>
        <v>1</v>
      </c>
      <c r="K2236" s="107" t="str">
        <f>IF(Proc[[#This Row],[Author]]="Marcela Urrego",VLOOKUP(LEFT(Proc[[#This Row],[Requested]],1),Table3[#All],2,0),VLOOKUP(Proc[[#This Row],[Author]],Table4[],2,0))</f>
        <v>MGF</v>
      </c>
      <c r="L2236" s="91" t="s">
        <v>1970</v>
      </c>
      <c r="M2236" s="62">
        <v>45810.40115740741</v>
      </c>
      <c r="N2236" s="62">
        <v>45811</v>
      </c>
      <c r="O2236" s="62">
        <v>45811</v>
      </c>
      <c r="P2236" s="66" t="str">
        <f ca="1">IF(Proc[[#This Row],[DaysAgeing]]&gt;5,"yep","on track")</f>
        <v>on track</v>
      </c>
      <c r="Q2236" s="2">
        <f ca="1">IF(Proc[[#This Row],[DateClosed]]="",ABS(NETWORKDAYS(Proc[[#This Row],[DateOpened]],TODAY()))-1,ABS(NETWORKDAYS(Proc[[#This Row],[DateOpened]],Proc[[#This Row],[DateClosed]]))-1)</f>
        <v>1</v>
      </c>
      <c r="R2236" s="66" t="s">
        <v>514</v>
      </c>
      <c r="S2236" s="65"/>
      <c r="T2236" s="153">
        <v>2235</v>
      </c>
    </row>
    <row r="2237" spans="1:20" hidden="1">
      <c r="A2237" s="64" t="s">
        <v>2829</v>
      </c>
      <c r="B2237" s="111" t="str">
        <f>IFERROR(VLOOKUP(Proc[[#This Row],[App]],Table2[],3,0),"open")</f>
        <v>ok</v>
      </c>
      <c r="C2237" s="64" t="s">
        <v>369</v>
      </c>
      <c r="D2237" s="152" t="s">
        <v>2833</v>
      </c>
      <c r="E2237" s="152" t="s">
        <v>1872</v>
      </c>
      <c r="F2237" s="152" t="s">
        <v>1872</v>
      </c>
      <c r="G2237" s="64" t="s">
        <v>406</v>
      </c>
      <c r="H2237" s="65" t="str">
        <f>IF(Proc[[#This Row],[type]]="LFF (MDG-F)",MID(Proc[[#This Row],[Obj]],13,10),"")</f>
        <v>CZ50OF0007</v>
      </c>
      <c r="I2237" s="152"/>
      <c r="J2237" s="65" t="b">
        <f>Proc[[#This Row],[Requested]]=Proc[[#This Row],[CurrentParent]]</f>
        <v>1</v>
      </c>
      <c r="K2237" s="107" t="str">
        <f>IF(Proc[[#This Row],[Author]]="Marcela Urrego",VLOOKUP(LEFT(Proc[[#This Row],[Requested]],1),Table3[#All],2,0),VLOOKUP(Proc[[#This Row],[Author]],Table4[],2,0))</f>
        <v>MGF</v>
      </c>
      <c r="L2237" s="91" t="s">
        <v>1970</v>
      </c>
      <c r="M2237" s="62">
        <v>45810.40115740741</v>
      </c>
      <c r="N2237" s="62">
        <v>45811</v>
      </c>
      <c r="O2237" s="62">
        <v>45811</v>
      </c>
      <c r="P2237" s="66" t="str">
        <f ca="1">IF(Proc[[#This Row],[DaysAgeing]]&gt;5,"yep","on track")</f>
        <v>on track</v>
      </c>
      <c r="Q2237" s="2">
        <f ca="1">IF(Proc[[#This Row],[DateClosed]]="",ABS(NETWORKDAYS(Proc[[#This Row],[DateOpened]],TODAY()))-1,ABS(NETWORKDAYS(Proc[[#This Row],[DateOpened]],Proc[[#This Row],[DateClosed]]))-1)</f>
        <v>1</v>
      </c>
      <c r="R2237" s="66" t="s">
        <v>514</v>
      </c>
      <c r="S2237" s="65"/>
      <c r="T2237" s="153">
        <v>2236</v>
      </c>
    </row>
    <row r="2238" spans="1:20" hidden="1">
      <c r="A2238" t="s">
        <v>2835</v>
      </c>
      <c r="B2238" s="111" t="str">
        <f>IFERROR(VLOOKUP(Proc[[#This Row],[App]],Table2[],3,0),"open")</f>
        <v>ok</v>
      </c>
      <c r="C2238" t="s">
        <v>369</v>
      </c>
      <c r="D2238" s="152" t="s">
        <v>2842</v>
      </c>
      <c r="E2238" s="152" t="s">
        <v>660</v>
      </c>
      <c r="F2238" s="152" t="s">
        <v>660</v>
      </c>
      <c r="G2238" t="s">
        <v>400</v>
      </c>
      <c r="H2238" s="65" t="str">
        <f>IF(Proc[[#This Row],[type]]="LFF (MDG-F)",MID(Proc[[#This Row],[Obj]],13,10),"")</f>
        <v/>
      </c>
      <c r="I2238" s="152"/>
      <c r="J2238" s="65" t="b">
        <f>Proc[[#This Row],[Requested]]=Proc[[#This Row],[CurrentParent]]</f>
        <v>1</v>
      </c>
      <c r="K2238" s="107" t="str">
        <f>IF(Proc[[#This Row],[Author]]="Marcela Urrego",VLOOKUP(LEFT(Proc[[#This Row],[Requested]],1),Table3[#All],2,0),VLOOKUP(Proc[[#This Row],[Author]],Table4[],2,0))</f>
        <v>MGF</v>
      </c>
      <c r="L2238" s="91" t="s">
        <v>1970</v>
      </c>
      <c r="M2238" s="62">
        <v>45810.524050925924</v>
      </c>
      <c r="N2238" s="62">
        <v>45811</v>
      </c>
      <c r="O2238" s="62">
        <v>45811</v>
      </c>
      <c r="P2238" s="66" t="str">
        <f ca="1">IF(Proc[[#This Row],[DaysAgeing]]&gt;5,"yep","on track")</f>
        <v>on track</v>
      </c>
      <c r="Q2238" s="2">
        <f ca="1">IF(Proc[[#This Row],[DateClosed]]="",ABS(NETWORKDAYS(Proc[[#This Row],[DateOpened]],TODAY()))-1,ABS(NETWORKDAYS(Proc[[#This Row],[DateOpened]],Proc[[#This Row],[DateClosed]]))-1)</f>
        <v>1</v>
      </c>
      <c r="R2238" s="66" t="s">
        <v>1377</v>
      </c>
      <c r="S2238" s="65"/>
      <c r="T2238" s="153">
        <v>2237</v>
      </c>
    </row>
    <row r="2239" spans="1:20" hidden="1">
      <c r="A2239" s="64" t="s">
        <v>2835</v>
      </c>
      <c r="B2239" s="111" t="str">
        <f>IFERROR(VLOOKUP(Proc[[#This Row],[App]],Table2[],3,0),"open")</f>
        <v>ok</v>
      </c>
      <c r="C2239" s="64" t="s">
        <v>369</v>
      </c>
      <c r="D2239" s="152" t="s">
        <v>2836</v>
      </c>
      <c r="E2239" s="152" t="s">
        <v>2008</v>
      </c>
      <c r="F2239" s="152" t="s">
        <v>2008</v>
      </c>
      <c r="G2239" t="s">
        <v>406</v>
      </c>
      <c r="H2239" s="65" t="str">
        <f>IF(Proc[[#This Row],[type]]="LFF (MDG-F)",MID(Proc[[#This Row],[Obj]],13,10),"")</f>
        <v>CH75GIT060</v>
      </c>
      <c r="I2239" s="152"/>
      <c r="J2239" s="65" t="b">
        <f>Proc[[#This Row],[Requested]]=Proc[[#This Row],[CurrentParent]]</f>
        <v>1</v>
      </c>
      <c r="K2239" s="107" t="str">
        <f>IF(Proc[[#This Row],[Author]]="Marcela Urrego",VLOOKUP(LEFT(Proc[[#This Row],[Requested]],1),Table3[#All],2,0),VLOOKUP(Proc[[#This Row],[Author]],Table4[],2,0))</f>
        <v>MGF</v>
      </c>
      <c r="L2239" s="91" t="s">
        <v>1970</v>
      </c>
      <c r="M2239" s="62">
        <v>45810.524050925924</v>
      </c>
      <c r="N2239" s="62">
        <v>45811</v>
      </c>
      <c r="O2239" s="62">
        <v>45811</v>
      </c>
      <c r="P2239" s="66" t="str">
        <f ca="1">IF(Proc[[#This Row],[DaysAgeing]]&gt;5,"yep","on track")</f>
        <v>on track</v>
      </c>
      <c r="Q2239" s="2">
        <f ca="1">IF(Proc[[#This Row],[DateClosed]]="",ABS(NETWORKDAYS(Proc[[#This Row],[DateOpened]],TODAY()))-1,ABS(NETWORKDAYS(Proc[[#This Row],[DateOpened]],Proc[[#This Row],[DateClosed]]))-1)</f>
        <v>1</v>
      </c>
      <c r="R2239" s="66" t="s">
        <v>1377</v>
      </c>
      <c r="S2239" s="65"/>
      <c r="T2239" s="153">
        <v>2238</v>
      </c>
    </row>
    <row r="2240" spans="1:20" hidden="1">
      <c r="A2240" s="64" t="s">
        <v>2835</v>
      </c>
      <c r="B2240" s="111" t="str">
        <f>IFERROR(VLOOKUP(Proc[[#This Row],[App]],Table2[],3,0),"open")</f>
        <v>ok</v>
      </c>
      <c r="C2240" s="64" t="s">
        <v>369</v>
      </c>
      <c r="D2240" s="152" t="s">
        <v>2837</v>
      </c>
      <c r="E2240" s="152" t="s">
        <v>1820</v>
      </c>
      <c r="F2240" s="152" t="s">
        <v>1820</v>
      </c>
      <c r="G2240" s="64" t="s">
        <v>406</v>
      </c>
      <c r="H2240" s="65" t="str">
        <f>IF(Proc[[#This Row],[type]]="LFF (MDG-F)",MID(Proc[[#This Row],[Obj]],13,10),"")</f>
        <v>DE10653700</v>
      </c>
      <c r="I2240" s="152"/>
      <c r="J2240" s="65" t="b">
        <f>Proc[[#This Row],[Requested]]=Proc[[#This Row],[CurrentParent]]</f>
        <v>1</v>
      </c>
      <c r="K2240" s="107" t="str">
        <f>IF(Proc[[#This Row],[Author]]="Marcela Urrego",VLOOKUP(LEFT(Proc[[#This Row],[Requested]],1),Table3[#All],2,0),VLOOKUP(Proc[[#This Row],[Author]],Table4[],2,0))</f>
        <v>MGF</v>
      </c>
      <c r="L2240" s="91" t="s">
        <v>1970</v>
      </c>
      <c r="M2240" s="62">
        <v>45810.524050925924</v>
      </c>
      <c r="N2240" s="62">
        <v>45811</v>
      </c>
      <c r="O2240" s="62">
        <v>45811</v>
      </c>
      <c r="P2240" s="66" t="str">
        <f ca="1">IF(Proc[[#This Row],[DaysAgeing]]&gt;5,"yep","on track")</f>
        <v>on track</v>
      </c>
      <c r="Q2240" s="2">
        <f ca="1">IF(Proc[[#This Row],[DateClosed]]="",ABS(NETWORKDAYS(Proc[[#This Row],[DateOpened]],TODAY()))-1,ABS(NETWORKDAYS(Proc[[#This Row],[DateOpened]],Proc[[#This Row],[DateClosed]]))-1)</f>
        <v>1</v>
      </c>
      <c r="R2240" s="66" t="s">
        <v>1377</v>
      </c>
      <c r="S2240" s="65"/>
      <c r="T2240" s="153">
        <v>2239</v>
      </c>
    </row>
    <row r="2241" spans="1:20" hidden="1">
      <c r="A2241" s="64" t="s">
        <v>2835</v>
      </c>
      <c r="B2241" s="111" t="str">
        <f>IFERROR(VLOOKUP(Proc[[#This Row],[App]],Table2[],3,0),"open")</f>
        <v>ok</v>
      </c>
      <c r="C2241" s="64" t="s">
        <v>369</v>
      </c>
      <c r="D2241" s="152" t="s">
        <v>2838</v>
      </c>
      <c r="E2241" s="152" t="s">
        <v>1822</v>
      </c>
      <c r="F2241" s="152" t="s">
        <v>1822</v>
      </c>
      <c r="G2241" s="64" t="s">
        <v>400</v>
      </c>
      <c r="H2241" s="65" t="str">
        <f>IF(Proc[[#This Row],[type]]="LFF (MDG-F)",MID(Proc[[#This Row],[Obj]],13,10),"")</f>
        <v/>
      </c>
      <c r="I2241" s="152"/>
      <c r="J2241" s="65" t="b">
        <f>Proc[[#This Row],[Requested]]=Proc[[#This Row],[CurrentParent]]</f>
        <v>1</v>
      </c>
      <c r="K2241" s="107" t="str">
        <f>IF(Proc[[#This Row],[Author]]="Marcela Urrego",VLOOKUP(LEFT(Proc[[#This Row],[Requested]],1),Table3[#All],2,0),VLOOKUP(Proc[[#This Row],[Author]],Table4[],2,0))</f>
        <v>MGF</v>
      </c>
      <c r="L2241" s="91" t="s">
        <v>1970</v>
      </c>
      <c r="M2241" s="62">
        <v>45810.524050925924</v>
      </c>
      <c r="N2241" s="62">
        <v>45811</v>
      </c>
      <c r="O2241" s="62">
        <v>45811</v>
      </c>
      <c r="P2241" s="66" t="str">
        <f ca="1">IF(Proc[[#This Row],[DaysAgeing]]&gt;5,"yep","on track")</f>
        <v>on track</v>
      </c>
      <c r="Q2241" s="2">
        <f ca="1">IF(Proc[[#This Row],[DateClosed]]="",ABS(NETWORKDAYS(Proc[[#This Row],[DateOpened]],TODAY()))-1,ABS(NETWORKDAYS(Proc[[#This Row],[DateOpened]],Proc[[#This Row],[DateClosed]]))-1)</f>
        <v>1</v>
      </c>
      <c r="R2241" s="66" t="s">
        <v>1377</v>
      </c>
      <c r="S2241" s="65"/>
      <c r="T2241" s="153">
        <v>2240</v>
      </c>
    </row>
    <row r="2242" spans="1:20" hidden="1">
      <c r="A2242" s="64" t="s">
        <v>2835</v>
      </c>
      <c r="B2242" s="111" t="str">
        <f>IFERROR(VLOOKUP(Proc[[#This Row],[App]],Table2[],3,0),"open")</f>
        <v>ok</v>
      </c>
      <c r="C2242" s="64" t="s">
        <v>369</v>
      </c>
      <c r="D2242" s="152" t="s">
        <v>2839</v>
      </c>
      <c r="E2242" s="152" t="s">
        <v>1822</v>
      </c>
      <c r="F2242" s="152" t="s">
        <v>1822</v>
      </c>
      <c r="G2242" s="64" t="s">
        <v>400</v>
      </c>
      <c r="H2242" s="65" t="str">
        <f>IF(Proc[[#This Row],[type]]="LFF (MDG-F)",MID(Proc[[#This Row],[Obj]],13,10),"")</f>
        <v/>
      </c>
      <c r="I2242" s="152"/>
      <c r="J2242" s="65" t="b">
        <f>Proc[[#This Row],[Requested]]=Proc[[#This Row],[CurrentParent]]</f>
        <v>1</v>
      </c>
      <c r="K2242" s="107" t="str">
        <f>IF(Proc[[#This Row],[Author]]="Marcela Urrego",VLOOKUP(LEFT(Proc[[#This Row],[Requested]],1),Table3[#All],2,0),VLOOKUP(Proc[[#This Row],[Author]],Table4[],2,0))</f>
        <v>MGF</v>
      </c>
      <c r="L2242" s="91" t="s">
        <v>1970</v>
      </c>
      <c r="M2242" s="62">
        <v>45810.524050925924</v>
      </c>
      <c r="N2242" s="62">
        <v>45811</v>
      </c>
      <c r="O2242" s="62">
        <v>45811</v>
      </c>
      <c r="P2242" s="66" t="str">
        <f ca="1">IF(Proc[[#This Row],[DaysAgeing]]&gt;5,"yep","on track")</f>
        <v>on track</v>
      </c>
      <c r="Q2242" s="2">
        <f ca="1">IF(Proc[[#This Row],[DateClosed]]="",ABS(NETWORKDAYS(Proc[[#This Row],[DateOpened]],TODAY()))-1,ABS(NETWORKDAYS(Proc[[#This Row],[DateOpened]],Proc[[#This Row],[DateClosed]]))-1)</f>
        <v>1</v>
      </c>
      <c r="R2242" s="66" t="s">
        <v>1377</v>
      </c>
      <c r="S2242" s="65"/>
      <c r="T2242" s="153">
        <v>2241</v>
      </c>
    </row>
    <row r="2243" spans="1:20" hidden="1">
      <c r="A2243" s="64" t="s">
        <v>2835</v>
      </c>
      <c r="B2243" s="152" t="str">
        <f>IFERROR(VLOOKUP(Proc[[#This Row],[App]],Table2[],3,0),"open")</f>
        <v>ok</v>
      </c>
      <c r="C2243" s="64" t="s">
        <v>369</v>
      </c>
      <c r="D2243" s="152" t="s">
        <v>2840</v>
      </c>
      <c r="E2243" s="152" t="s">
        <v>1822</v>
      </c>
      <c r="F2243" s="152" t="s">
        <v>1822</v>
      </c>
      <c r="G2243" s="64" t="s">
        <v>400</v>
      </c>
      <c r="H2243" s="65" t="str">
        <f>IF(Proc[[#This Row],[type]]="LFF (MDG-F)",MID(Proc[[#This Row],[Obj]],13,10),"")</f>
        <v/>
      </c>
      <c r="I2243" s="152"/>
      <c r="J2243" s="65" t="b">
        <f>Proc[[#This Row],[Requested]]=Proc[[#This Row],[CurrentParent]]</f>
        <v>1</v>
      </c>
      <c r="K2243" s="152" t="str">
        <f>IF(Proc[[#This Row],[Author]]="Marcela Urrego",VLOOKUP(LEFT(Proc[[#This Row],[Requested]],1),Table3[#All],2,0),VLOOKUP(Proc[[#This Row],[Author]],Table4[],2,0))</f>
        <v>MGF</v>
      </c>
      <c r="L2243" s="91" t="s">
        <v>1970</v>
      </c>
      <c r="M2243" s="62">
        <v>45810.524050925924</v>
      </c>
      <c r="N2243" s="62">
        <v>45811</v>
      </c>
      <c r="O2243" s="62">
        <v>45811</v>
      </c>
      <c r="P2243" s="66" t="str">
        <f ca="1">IF(Proc[[#This Row],[DaysAgeing]]&gt;5,"yep","on track")</f>
        <v>on track</v>
      </c>
      <c r="Q2243" s="2">
        <f ca="1">IF(Proc[[#This Row],[DateClosed]]="",ABS(NETWORKDAYS(Proc[[#This Row],[DateOpened]],TODAY()))-1,ABS(NETWORKDAYS(Proc[[#This Row],[DateOpened]],Proc[[#This Row],[DateClosed]]))-1)</f>
        <v>1</v>
      </c>
      <c r="R2243" s="66" t="s">
        <v>1377</v>
      </c>
      <c r="S2243" s="65"/>
      <c r="T2243" s="153">
        <v>2242</v>
      </c>
    </row>
    <row r="2244" spans="1:20" hidden="1">
      <c r="A2244" s="64" t="s">
        <v>2835</v>
      </c>
      <c r="B2244" s="152" t="str">
        <f>IFERROR(VLOOKUP(Proc[[#This Row],[App]],Table2[],3,0),"open")</f>
        <v>ok</v>
      </c>
      <c r="C2244" s="64" t="s">
        <v>369</v>
      </c>
      <c r="D2244" s="152" t="s">
        <v>2841</v>
      </c>
      <c r="E2244" s="152" t="s">
        <v>425</v>
      </c>
      <c r="F2244" s="152" t="s">
        <v>425</v>
      </c>
      <c r="G2244" s="64" t="s">
        <v>400</v>
      </c>
      <c r="H2244" s="65" t="str">
        <f>IF(Proc[[#This Row],[type]]="LFF (MDG-F)",MID(Proc[[#This Row],[Obj]],13,10),"")</f>
        <v/>
      </c>
      <c r="I2244" s="152"/>
      <c r="J2244" s="65" t="b">
        <f>Proc[[#This Row],[Requested]]=Proc[[#This Row],[CurrentParent]]</f>
        <v>1</v>
      </c>
      <c r="K2244" s="152" t="str">
        <f>IF(Proc[[#This Row],[Author]]="Marcela Urrego",VLOOKUP(LEFT(Proc[[#This Row],[Requested]],1),Table3[#All],2,0),VLOOKUP(Proc[[#This Row],[Author]],Table4[],2,0))</f>
        <v>MGF</v>
      </c>
      <c r="L2244" s="91" t="s">
        <v>1970</v>
      </c>
      <c r="M2244" s="62">
        <v>45810.524050925924</v>
      </c>
      <c r="N2244" s="62">
        <v>45811</v>
      </c>
      <c r="O2244" s="62">
        <v>45811</v>
      </c>
      <c r="P2244" s="66" t="str">
        <f ca="1">IF(Proc[[#This Row],[DaysAgeing]]&gt;5,"yep","on track")</f>
        <v>on track</v>
      </c>
      <c r="Q2244" s="2">
        <f ca="1">IF(Proc[[#This Row],[DateClosed]]="",ABS(NETWORKDAYS(Proc[[#This Row],[DateOpened]],TODAY()))-1,ABS(NETWORKDAYS(Proc[[#This Row],[DateOpened]],Proc[[#This Row],[DateClosed]]))-1)</f>
        <v>1</v>
      </c>
      <c r="R2244" s="66" t="s">
        <v>1377</v>
      </c>
      <c r="S2244" s="65"/>
      <c r="T2244" s="153">
        <v>2243</v>
      </c>
    </row>
    <row r="2245" spans="1:20" hidden="1">
      <c r="A2245" t="s">
        <v>2843</v>
      </c>
      <c r="B2245" s="152" t="str">
        <f>IFERROR(VLOOKUP(Proc[[#This Row],[App]],Table2[],3,0),"open")</f>
        <v>ok</v>
      </c>
      <c r="C2245" t="s">
        <v>369</v>
      </c>
      <c r="D2245" s="152" t="s">
        <v>8934</v>
      </c>
      <c r="E2245" s="152" t="s">
        <v>2844</v>
      </c>
      <c r="F2245" s="152" t="s">
        <v>2844</v>
      </c>
      <c r="G2245" s="64" t="s">
        <v>400</v>
      </c>
      <c r="H2245" s="65" t="str">
        <f>IF(Proc[[#This Row],[type]]="LFF (MDG-F)",MID(Proc[[#This Row],[Obj]],13,10),"")</f>
        <v/>
      </c>
      <c r="I2245" s="152"/>
      <c r="J2245" s="65" t="b">
        <f>Proc[[#This Row],[Requested]]=Proc[[#This Row],[CurrentParent]]</f>
        <v>1</v>
      </c>
      <c r="K2245" s="152" t="str">
        <f>IF(Proc[[#This Row],[Author]]="Marcela Urrego",VLOOKUP(LEFT(Proc[[#This Row],[Requested]],1),Table3[#All],2,0),VLOOKUP(Proc[[#This Row],[Author]],Table4[],2,0))</f>
        <v>HC</v>
      </c>
      <c r="L2245" s="91" t="s">
        <v>1970</v>
      </c>
      <c r="M2245" s="62">
        <v>45811.460358796299</v>
      </c>
      <c r="N2245" s="62"/>
      <c r="O2245" s="62"/>
      <c r="P2245" s="66" t="str">
        <f ca="1">IF(Proc[[#This Row],[DaysAgeing]]&gt;5,"yep","on track")</f>
        <v>yep</v>
      </c>
      <c r="Q2245" s="2">
        <f ca="1">IF(Proc[[#This Row],[DateClosed]]="",ABS(NETWORKDAYS(Proc[[#This Row],[DateOpened]],TODAY()))-1,ABS(NETWORKDAYS(Proc[[#This Row],[DateOpened]],Proc[[#This Row],[DateClosed]]))-1)</f>
        <v>218</v>
      </c>
      <c r="R2245" s="66" t="s">
        <v>758</v>
      </c>
      <c r="S2245" s="65"/>
      <c r="T2245" s="153">
        <v>2244</v>
      </c>
    </row>
    <row r="2246" spans="1:20" hidden="1">
      <c r="A2246" t="s">
        <v>2847</v>
      </c>
      <c r="B2246" s="111" t="str">
        <f>IFERROR(VLOOKUP(Proc[[#This Row],[App]],Table2[],3,0),"open")</f>
        <v>ok</v>
      </c>
      <c r="C2246" s="68" t="s">
        <v>369</v>
      </c>
      <c r="D2246" s="152" t="s">
        <v>2845</v>
      </c>
      <c r="E2246" s="152" t="s">
        <v>413</v>
      </c>
      <c r="F2246" s="152" t="s">
        <v>2846</v>
      </c>
      <c r="G2246" s="68" t="s">
        <v>400</v>
      </c>
      <c r="H2246" s="65" t="str">
        <f>IF(Proc[[#This Row],[type]]="LFF (MDG-F)",MID(Proc[[#This Row],[Obj]],13,10),"")</f>
        <v/>
      </c>
      <c r="I2246" s="152"/>
      <c r="J2246" s="65" t="b">
        <f>Proc[[#This Row],[Requested]]=Proc[[#This Row],[CurrentParent]]</f>
        <v>0</v>
      </c>
      <c r="K2246" s="107" t="str">
        <f>IF(Proc[[#This Row],[Author]]="Marcela Urrego",VLOOKUP(LEFT(Proc[[#This Row],[Requested]],1),Table3[#All],2,0),VLOOKUP(Proc[[#This Row],[Author]],Table4[],2,0))</f>
        <v>MGF</v>
      </c>
      <c r="L2246" s="91" t="s">
        <v>1970</v>
      </c>
      <c r="M2246" s="66">
        <v>45811.460358796299</v>
      </c>
      <c r="N2246" s="67"/>
      <c r="O2246" s="67"/>
      <c r="P2246" s="66" t="str">
        <f ca="1">IF(Proc[[#This Row],[DaysAgeing]]&gt;5,"yep","on track")</f>
        <v>yep</v>
      </c>
      <c r="Q2246" s="2">
        <f ca="1">IF(Proc[[#This Row],[DateClosed]]="",ABS(NETWORKDAYS(Proc[[#This Row],[DateOpened]],TODAY()))-1,ABS(NETWORKDAYS(Proc[[#This Row],[DateOpened]],Proc[[#This Row],[DateClosed]]))-1)</f>
        <v>218</v>
      </c>
      <c r="R2246" s="66" t="s">
        <v>514</v>
      </c>
      <c r="S2246" s="65"/>
      <c r="T2246" s="153">
        <v>2245</v>
      </c>
    </row>
    <row r="2247" spans="1:20" hidden="1">
      <c r="A2247" t="s">
        <v>2848</v>
      </c>
      <c r="B2247" s="111" t="str">
        <f>IFERROR(VLOOKUP(Proc[[#This Row],[App]],Table2[],3,0),"open")</f>
        <v>ok</v>
      </c>
      <c r="C2247" s="72" t="s">
        <v>369</v>
      </c>
      <c r="D2247" s="152" t="s">
        <v>2849</v>
      </c>
      <c r="E2247" s="152" t="s">
        <v>2850</v>
      </c>
      <c r="F2247" s="152" t="s">
        <v>2850</v>
      </c>
      <c r="G2247" s="68" t="s">
        <v>400</v>
      </c>
      <c r="H2247" s="65" t="str">
        <f>IF(Proc[[#This Row],[type]]="LFF (MDG-F)",MID(Proc[[#This Row],[Obj]],13,10),"")</f>
        <v/>
      </c>
      <c r="I2247" s="152"/>
      <c r="J2247" s="65" t="b">
        <f>Proc[[#This Row],[Requested]]=Proc[[#This Row],[CurrentParent]]</f>
        <v>1</v>
      </c>
      <c r="K2247" s="107" t="str">
        <f>IF(Proc[[#This Row],[Author]]="Marcela Urrego",VLOOKUP(LEFT(Proc[[#This Row],[Requested]],1),Table3[#All],2,0),VLOOKUP(Proc[[#This Row],[Author]],Table4[],2,0))</f>
        <v>LS</v>
      </c>
      <c r="L2247" s="91" t="s">
        <v>1970</v>
      </c>
      <c r="M2247" s="66">
        <v>45811.460358796299</v>
      </c>
      <c r="N2247" s="67">
        <v>45819</v>
      </c>
      <c r="O2247" s="70">
        <v>45819</v>
      </c>
      <c r="P2247" s="66" t="str">
        <f ca="1">IF(Proc[[#This Row],[DaysAgeing]]&gt;5,"yep","on track")</f>
        <v>yep</v>
      </c>
      <c r="Q2247" s="2">
        <f ca="1">IF(Proc[[#This Row],[DateClosed]]="",ABS(NETWORKDAYS(Proc[[#This Row],[DateOpened]],TODAY()))-1,ABS(NETWORKDAYS(Proc[[#This Row],[DateOpened]],Proc[[#This Row],[DateClosed]]))-1)</f>
        <v>6</v>
      </c>
      <c r="R2247" s="66" t="s">
        <v>488</v>
      </c>
      <c r="S2247" s="65"/>
      <c r="T2247" s="153">
        <v>2246</v>
      </c>
    </row>
    <row r="2248" spans="1:20" hidden="1">
      <c r="A2248" t="s">
        <v>2852</v>
      </c>
      <c r="B2248" s="152" t="str">
        <f>IFERROR(VLOOKUP(Proc[[#This Row],[App]],Table2[],3,0),"open")</f>
        <v>ok</v>
      </c>
      <c r="C2248" s="68" t="s">
        <v>369</v>
      </c>
      <c r="D2248" s="152" t="s">
        <v>2853</v>
      </c>
      <c r="E2248" s="152" t="s">
        <v>1226</v>
      </c>
      <c r="F2248" s="152" t="s">
        <v>1226</v>
      </c>
      <c r="G2248" s="68" t="s">
        <v>400</v>
      </c>
      <c r="H2248" s="65" t="str">
        <f>IF(Proc[[#This Row],[type]]="LFF (MDG-F)",MID(Proc[[#This Row],[Obj]],13,10),"")</f>
        <v/>
      </c>
      <c r="I2248" s="152"/>
      <c r="J2248" s="65" t="b">
        <f>Proc[[#This Row],[Requested]]=Proc[[#This Row],[CurrentParent]]</f>
        <v>1</v>
      </c>
      <c r="K2248" s="152" t="str">
        <f>IF(Proc[[#This Row],[Author]]="Marcela Urrego",VLOOKUP(LEFT(Proc[[#This Row],[Requested]],1),Table3[#All],2,0),VLOOKUP(Proc[[#This Row],[Author]],Table4[],2,0))</f>
        <v>LS</v>
      </c>
      <c r="L2248" s="91" t="s">
        <v>1970</v>
      </c>
      <c r="M2248" s="66">
        <v>45811.460358796299</v>
      </c>
      <c r="N2248" s="70">
        <v>45819</v>
      </c>
      <c r="O2248" s="70">
        <v>45819</v>
      </c>
      <c r="P2248" s="66" t="str">
        <f ca="1">IF(Proc[[#This Row],[DaysAgeing]]&gt;5,"yep","on track")</f>
        <v>yep</v>
      </c>
      <c r="Q2248" s="2">
        <f ca="1">IF(Proc[[#This Row],[DateClosed]]="",ABS(NETWORKDAYS(Proc[[#This Row],[DateOpened]],TODAY()))-1,ABS(NETWORKDAYS(Proc[[#This Row],[DateOpened]],Proc[[#This Row],[DateClosed]]))-1)</f>
        <v>6</v>
      </c>
      <c r="R2248" s="66" t="s">
        <v>488</v>
      </c>
      <c r="S2248" s="65"/>
      <c r="T2248" s="153">
        <v>2247</v>
      </c>
    </row>
    <row r="2249" spans="1:20" hidden="1">
      <c r="A2249" t="s">
        <v>2852</v>
      </c>
      <c r="B2249" s="152" t="str">
        <f>IFERROR(VLOOKUP(Proc[[#This Row],[App]],Table2[],3,0),"open")</f>
        <v>ok</v>
      </c>
      <c r="C2249" s="68" t="s">
        <v>377</v>
      </c>
      <c r="D2249" s="152" t="s">
        <v>8935</v>
      </c>
      <c r="E2249" s="152" t="s">
        <v>2215</v>
      </c>
      <c r="F2249" s="152" t="s">
        <v>2851</v>
      </c>
      <c r="G2249" s="68" t="s">
        <v>400</v>
      </c>
      <c r="H2249" s="65" t="str">
        <f>IF(Proc[[#This Row],[type]]="LFF (MDG-F)",MID(Proc[[#This Row],[Obj]],13,10),"")</f>
        <v/>
      </c>
      <c r="I2249" s="152"/>
      <c r="J2249" s="65" t="b">
        <f>Proc[[#This Row],[Requested]]=Proc[[#This Row],[CurrentParent]]</f>
        <v>0</v>
      </c>
      <c r="K2249" s="152" t="str">
        <f>IF(Proc[[#This Row],[Author]]="Marcela Urrego",VLOOKUP(LEFT(Proc[[#This Row],[Requested]],1),Table3[#All],2,0),VLOOKUP(Proc[[#This Row],[Author]],Table4[],2,0))</f>
        <v>LS</v>
      </c>
      <c r="L2249" s="91" t="s">
        <v>1970</v>
      </c>
      <c r="M2249" s="66">
        <v>45811.460358796299</v>
      </c>
      <c r="N2249" s="67"/>
      <c r="O2249" s="67">
        <v>45819</v>
      </c>
      <c r="P2249" s="66" t="str">
        <f ca="1">IF(Proc[[#This Row],[DaysAgeing]]&gt;5,"yep","on track")</f>
        <v>yep</v>
      </c>
      <c r="Q2249" s="2">
        <f ca="1">IF(Proc[[#This Row],[DateClosed]]="",ABS(NETWORKDAYS(Proc[[#This Row],[DateOpened]],TODAY()))-1,ABS(NETWORKDAYS(Proc[[#This Row],[DateOpened]],Proc[[#This Row],[DateClosed]]))-1)</f>
        <v>6</v>
      </c>
      <c r="R2249" s="66" t="s">
        <v>488</v>
      </c>
      <c r="S2249" s="153" t="e">
        <f>VLOOKUP(Proc[[#This Row],[Obj]],#REF!,2,0)</f>
        <v>#REF!</v>
      </c>
      <c r="T2249" s="153">
        <v>2248</v>
      </c>
    </row>
    <row r="2250" spans="1:20" hidden="1">
      <c r="A2250" t="s">
        <v>2864</v>
      </c>
      <c r="B2250" s="152" t="str">
        <f>IFERROR(VLOOKUP(Proc[[#This Row],[App]],Table2[],3,0),"open")</f>
        <v>ok</v>
      </c>
      <c r="C2250" s="72" t="s">
        <v>369</v>
      </c>
      <c r="D2250" s="152" t="s">
        <v>2854</v>
      </c>
      <c r="E2250" s="152" t="s">
        <v>2862</v>
      </c>
      <c r="F2250" s="152" t="s">
        <v>2862</v>
      </c>
      <c r="G2250" t="s">
        <v>406</v>
      </c>
      <c r="H2250" s="65" t="str">
        <f>IF(Proc[[#This Row],[type]]="LFF (MDG-F)",MID(Proc[[#This Row],[Obj]],13,10),"")</f>
        <v>DE20538353</v>
      </c>
      <c r="I2250" s="152"/>
      <c r="J2250" s="65" t="b">
        <f>Proc[[#This Row],[Requested]]=Proc[[#This Row],[CurrentParent]]</f>
        <v>1</v>
      </c>
      <c r="K2250" s="152" t="str">
        <f>IF(Proc[[#This Row],[Author]]="Marcela Urrego",VLOOKUP(LEFT(Proc[[#This Row],[Requested]],1),Table3[#All],2,0),VLOOKUP(Proc[[#This Row],[Author]],Table4[],2,0))</f>
        <v>MGF</v>
      </c>
      <c r="L2250" s="91" t="s">
        <v>1970</v>
      </c>
      <c r="M2250" s="67">
        <v>45814.369039351855</v>
      </c>
      <c r="N2250" s="70">
        <v>45819</v>
      </c>
      <c r="O2250" s="70">
        <v>45819</v>
      </c>
      <c r="P2250" s="69" t="str">
        <f ca="1">IF(Proc[[#This Row],[DaysAgeing]]&gt;5,"yep","on track")</f>
        <v>on track</v>
      </c>
      <c r="Q2250" s="2">
        <f ca="1">IF(Proc[[#This Row],[DateClosed]]="",ABS(NETWORKDAYS(Proc[[#This Row],[DateOpened]],TODAY()))-1,ABS(NETWORKDAYS(Proc[[#This Row],[DateOpened]],Proc[[#This Row],[DateClosed]]))-1)</f>
        <v>3</v>
      </c>
      <c r="R2250" s="69" t="s">
        <v>480</v>
      </c>
      <c r="S2250" s="65"/>
      <c r="T2250" s="153">
        <v>2249</v>
      </c>
    </row>
    <row r="2251" spans="1:20" hidden="1">
      <c r="A2251" s="68" t="s">
        <v>2864</v>
      </c>
      <c r="B2251" s="152" t="str">
        <f>IFERROR(VLOOKUP(Proc[[#This Row],[App]],Table2[],3,0),"open")</f>
        <v>ok</v>
      </c>
      <c r="C2251" s="72" t="s">
        <v>369</v>
      </c>
      <c r="D2251" s="152" t="s">
        <v>2855</v>
      </c>
      <c r="E2251" s="152" t="s">
        <v>2863</v>
      </c>
      <c r="F2251" s="152" t="s">
        <v>2863</v>
      </c>
      <c r="G2251" s="68" t="s">
        <v>406</v>
      </c>
      <c r="H2251" s="65" t="str">
        <f>IF(Proc[[#This Row],[type]]="LFF (MDG-F)",MID(Proc[[#This Row],[Obj]],13,10),"")</f>
        <v>DE10538353</v>
      </c>
      <c r="I2251" s="152"/>
      <c r="J2251" s="65" t="b">
        <f>Proc[[#This Row],[Requested]]=Proc[[#This Row],[CurrentParent]]</f>
        <v>1</v>
      </c>
      <c r="K2251" s="152" t="str">
        <f>IF(Proc[[#This Row],[Author]]="Marcela Urrego",VLOOKUP(LEFT(Proc[[#This Row],[Requested]],1),Table3[#All],2,0),VLOOKUP(Proc[[#This Row],[Author]],Table4[],2,0))</f>
        <v>MGF</v>
      </c>
      <c r="L2251" s="91" t="s">
        <v>1970</v>
      </c>
      <c r="M2251" s="67">
        <v>45814.369039351855</v>
      </c>
      <c r="N2251" s="70">
        <v>45819</v>
      </c>
      <c r="O2251" s="70">
        <v>45819</v>
      </c>
      <c r="P2251" s="69" t="str">
        <f ca="1">IF(Proc[[#This Row],[DaysAgeing]]&gt;5,"yep","on track")</f>
        <v>on track</v>
      </c>
      <c r="Q2251" s="2">
        <f ca="1">IF(Proc[[#This Row],[DateClosed]]="",ABS(NETWORKDAYS(Proc[[#This Row],[DateOpened]],TODAY()))-1,ABS(NETWORKDAYS(Proc[[#This Row],[DateOpened]],Proc[[#This Row],[DateClosed]]))-1)</f>
        <v>3</v>
      </c>
      <c r="R2251" s="69" t="s">
        <v>480</v>
      </c>
      <c r="S2251" s="65"/>
      <c r="T2251" s="153">
        <v>2250</v>
      </c>
    </row>
    <row r="2252" spans="1:20" hidden="1">
      <c r="A2252" s="68" t="s">
        <v>2864</v>
      </c>
      <c r="B2252" s="152" t="str">
        <f>IFERROR(VLOOKUP(Proc[[#This Row],[App]],Table2[],3,0),"open")</f>
        <v>ok</v>
      </c>
      <c r="C2252" s="72" t="s">
        <v>369</v>
      </c>
      <c r="D2252" s="152" t="s">
        <v>2856</v>
      </c>
      <c r="E2252" s="152" t="s">
        <v>2342</v>
      </c>
      <c r="F2252" s="152" t="s">
        <v>2342</v>
      </c>
      <c r="G2252" s="68" t="s">
        <v>406</v>
      </c>
      <c r="H2252" s="65" t="str">
        <f>IF(Proc[[#This Row],[type]]="LFF (MDG-F)",MID(Proc[[#This Row],[Obj]],13,10),"")</f>
        <v>DE10538602</v>
      </c>
      <c r="I2252" s="152"/>
      <c r="J2252" s="65" t="b">
        <f>Proc[[#This Row],[Requested]]=Proc[[#This Row],[CurrentParent]]</f>
        <v>1</v>
      </c>
      <c r="K2252" s="152" t="str">
        <f>IF(Proc[[#This Row],[Author]]="Marcela Urrego",VLOOKUP(LEFT(Proc[[#This Row],[Requested]],1),Table3[#All],2,0),VLOOKUP(Proc[[#This Row],[Author]],Table4[],2,0))</f>
        <v>MGF</v>
      </c>
      <c r="L2252" s="91" t="s">
        <v>1970</v>
      </c>
      <c r="M2252" s="67">
        <v>45814.369039351855</v>
      </c>
      <c r="N2252" s="70">
        <v>45819</v>
      </c>
      <c r="O2252" s="70">
        <v>45819</v>
      </c>
      <c r="P2252" s="69" t="str">
        <f ca="1">IF(Proc[[#This Row],[DaysAgeing]]&gt;5,"yep","on track")</f>
        <v>on track</v>
      </c>
      <c r="Q2252" s="2">
        <f ca="1">IF(Proc[[#This Row],[DateClosed]]="",ABS(NETWORKDAYS(Proc[[#This Row],[DateOpened]],TODAY()))-1,ABS(NETWORKDAYS(Proc[[#This Row],[DateOpened]],Proc[[#This Row],[DateClosed]]))-1)</f>
        <v>3</v>
      </c>
      <c r="R2252" s="69" t="s">
        <v>480</v>
      </c>
      <c r="S2252" s="65"/>
      <c r="T2252" s="153">
        <v>2251</v>
      </c>
    </row>
    <row r="2253" spans="1:20" hidden="1">
      <c r="A2253" s="68" t="s">
        <v>2864</v>
      </c>
      <c r="B2253" s="152" t="str">
        <f>IFERROR(VLOOKUP(Proc[[#This Row],[App]],Table2[],3,0),"open")</f>
        <v>ok</v>
      </c>
      <c r="C2253" s="72" t="s">
        <v>369</v>
      </c>
      <c r="D2253" s="152" t="s">
        <v>2857</v>
      </c>
      <c r="E2253" s="152" t="s">
        <v>2342</v>
      </c>
      <c r="F2253" s="152" t="s">
        <v>2342</v>
      </c>
      <c r="G2253" s="68" t="s">
        <v>406</v>
      </c>
      <c r="H2253" s="65" t="str">
        <f>IF(Proc[[#This Row],[type]]="LFF (MDG-F)",MID(Proc[[#This Row],[Obj]],13,10),"")</f>
        <v>DE10538603</v>
      </c>
      <c r="I2253" s="152"/>
      <c r="J2253" s="65" t="b">
        <f>Proc[[#This Row],[Requested]]=Proc[[#This Row],[CurrentParent]]</f>
        <v>1</v>
      </c>
      <c r="K2253" s="152" t="str">
        <f>IF(Proc[[#This Row],[Author]]="Marcela Urrego",VLOOKUP(LEFT(Proc[[#This Row],[Requested]],1),Table3[#All],2,0),VLOOKUP(Proc[[#This Row],[Author]],Table4[],2,0))</f>
        <v>MGF</v>
      </c>
      <c r="L2253" s="91" t="s">
        <v>1970</v>
      </c>
      <c r="M2253" s="67">
        <v>45814.369039351855</v>
      </c>
      <c r="N2253" s="70">
        <v>45819</v>
      </c>
      <c r="O2253" s="70">
        <v>45819</v>
      </c>
      <c r="P2253" s="69" t="str">
        <f ca="1">IF(Proc[[#This Row],[DaysAgeing]]&gt;5,"yep","on track")</f>
        <v>on track</v>
      </c>
      <c r="Q2253" s="2">
        <f ca="1">IF(Proc[[#This Row],[DateClosed]]="",ABS(NETWORKDAYS(Proc[[#This Row],[DateOpened]],TODAY()))-1,ABS(NETWORKDAYS(Proc[[#This Row],[DateOpened]],Proc[[#This Row],[DateClosed]]))-1)</f>
        <v>3</v>
      </c>
      <c r="R2253" s="69" t="s">
        <v>480</v>
      </c>
      <c r="S2253" s="65"/>
      <c r="T2253" s="153">
        <v>2252</v>
      </c>
    </row>
    <row r="2254" spans="1:20" hidden="1">
      <c r="A2254" s="68" t="s">
        <v>2864</v>
      </c>
      <c r="B2254" s="152" t="str">
        <f>IFERROR(VLOOKUP(Proc[[#This Row],[App]],Table2[],3,0),"open")</f>
        <v>ok</v>
      </c>
      <c r="C2254" s="72" t="s">
        <v>369</v>
      </c>
      <c r="D2254" s="152" t="s">
        <v>2858</v>
      </c>
      <c r="E2254" s="152" t="s">
        <v>2342</v>
      </c>
      <c r="F2254" s="152" t="s">
        <v>2342</v>
      </c>
      <c r="G2254" s="68" t="s">
        <v>406</v>
      </c>
      <c r="H2254" s="65" t="str">
        <f>IF(Proc[[#This Row],[type]]="LFF (MDG-F)",MID(Proc[[#This Row],[Obj]],13,10),"")</f>
        <v>DE10538604</v>
      </c>
      <c r="I2254" s="152"/>
      <c r="J2254" s="65" t="b">
        <f>Proc[[#This Row],[Requested]]=Proc[[#This Row],[CurrentParent]]</f>
        <v>1</v>
      </c>
      <c r="K2254" s="152" t="str">
        <f>IF(Proc[[#This Row],[Author]]="Marcela Urrego",VLOOKUP(LEFT(Proc[[#This Row],[Requested]],1),Table3[#All],2,0),VLOOKUP(Proc[[#This Row],[Author]],Table4[],2,0))</f>
        <v>MGF</v>
      </c>
      <c r="L2254" s="91" t="s">
        <v>1970</v>
      </c>
      <c r="M2254" s="67">
        <v>45814.369039351855</v>
      </c>
      <c r="N2254" s="70">
        <v>45819</v>
      </c>
      <c r="O2254" s="70">
        <v>45819</v>
      </c>
      <c r="P2254" s="69" t="str">
        <f ca="1">IF(Proc[[#This Row],[DaysAgeing]]&gt;5,"yep","on track")</f>
        <v>on track</v>
      </c>
      <c r="Q2254" s="2">
        <f ca="1">IF(Proc[[#This Row],[DateClosed]]="",ABS(NETWORKDAYS(Proc[[#This Row],[DateOpened]],TODAY()))-1,ABS(NETWORKDAYS(Proc[[#This Row],[DateOpened]],Proc[[#This Row],[DateClosed]]))-1)</f>
        <v>3</v>
      </c>
      <c r="R2254" s="69" t="s">
        <v>480</v>
      </c>
      <c r="S2254" s="65"/>
      <c r="T2254" s="153">
        <v>2253</v>
      </c>
    </row>
    <row r="2255" spans="1:20" hidden="1">
      <c r="A2255" s="68" t="s">
        <v>2864</v>
      </c>
      <c r="B2255" s="152" t="str">
        <f>IFERROR(VLOOKUP(Proc[[#This Row],[App]],Table2[],3,0),"open")</f>
        <v>ok</v>
      </c>
      <c r="C2255" s="72" t="s">
        <v>369</v>
      </c>
      <c r="D2255" s="152" t="s">
        <v>2859</v>
      </c>
      <c r="E2255" s="152" t="s">
        <v>2341</v>
      </c>
      <c r="F2255" s="152" t="s">
        <v>2341</v>
      </c>
      <c r="G2255" s="68" t="s">
        <v>406</v>
      </c>
      <c r="H2255" s="65" t="str">
        <f>IF(Proc[[#This Row],[type]]="LFF (MDG-F)",MID(Proc[[#This Row],[Obj]],13,10),"")</f>
        <v>DE20538602</v>
      </c>
      <c r="I2255" s="152"/>
      <c r="J2255" s="65" t="b">
        <f>Proc[[#This Row],[Requested]]=Proc[[#This Row],[CurrentParent]]</f>
        <v>1</v>
      </c>
      <c r="K2255" s="152" t="str">
        <f>IF(Proc[[#This Row],[Author]]="Marcela Urrego",VLOOKUP(LEFT(Proc[[#This Row],[Requested]],1),Table3[#All],2,0),VLOOKUP(Proc[[#This Row],[Author]],Table4[],2,0))</f>
        <v>MGF</v>
      </c>
      <c r="L2255" s="91" t="s">
        <v>1970</v>
      </c>
      <c r="M2255" s="67">
        <v>45814.369039351855</v>
      </c>
      <c r="N2255" s="70">
        <v>45819</v>
      </c>
      <c r="O2255" s="70">
        <v>45819</v>
      </c>
      <c r="P2255" s="69" t="str">
        <f ca="1">IF(Proc[[#This Row],[DaysAgeing]]&gt;5,"yep","on track")</f>
        <v>on track</v>
      </c>
      <c r="Q2255" s="2">
        <f ca="1">IF(Proc[[#This Row],[DateClosed]]="",ABS(NETWORKDAYS(Proc[[#This Row],[DateOpened]],TODAY()))-1,ABS(NETWORKDAYS(Proc[[#This Row],[DateOpened]],Proc[[#This Row],[DateClosed]]))-1)</f>
        <v>3</v>
      </c>
      <c r="R2255" s="69" t="s">
        <v>480</v>
      </c>
      <c r="S2255" s="65"/>
      <c r="T2255" s="153">
        <v>2254</v>
      </c>
    </row>
    <row r="2256" spans="1:20" hidden="1">
      <c r="A2256" s="68" t="s">
        <v>2864</v>
      </c>
      <c r="B2256" s="152" t="str">
        <f>IFERROR(VLOOKUP(Proc[[#This Row],[App]],Table2[],3,0),"open")</f>
        <v>ok</v>
      </c>
      <c r="C2256" s="72" t="s">
        <v>369</v>
      </c>
      <c r="D2256" s="152" t="s">
        <v>2860</v>
      </c>
      <c r="E2256" s="152" t="s">
        <v>2341</v>
      </c>
      <c r="F2256" s="152" t="s">
        <v>2341</v>
      </c>
      <c r="G2256" s="68" t="s">
        <v>406</v>
      </c>
      <c r="H2256" s="65" t="str">
        <f>IF(Proc[[#This Row],[type]]="LFF (MDG-F)",MID(Proc[[#This Row],[Obj]],13,10),"")</f>
        <v>DE20538603</v>
      </c>
      <c r="I2256" s="152"/>
      <c r="J2256" s="65" t="b">
        <f>Proc[[#This Row],[Requested]]=Proc[[#This Row],[CurrentParent]]</f>
        <v>1</v>
      </c>
      <c r="K2256" s="152" t="str">
        <f>IF(Proc[[#This Row],[Author]]="Marcela Urrego",VLOOKUP(LEFT(Proc[[#This Row],[Requested]],1),Table3[#All],2,0),VLOOKUP(Proc[[#This Row],[Author]],Table4[],2,0))</f>
        <v>MGF</v>
      </c>
      <c r="L2256" s="91" t="s">
        <v>1970</v>
      </c>
      <c r="M2256" s="67">
        <v>45814.369039351855</v>
      </c>
      <c r="N2256" s="70">
        <v>45819</v>
      </c>
      <c r="O2256" s="70">
        <v>45819</v>
      </c>
      <c r="P2256" s="69" t="str">
        <f ca="1">IF(Proc[[#This Row],[DaysAgeing]]&gt;5,"yep","on track")</f>
        <v>on track</v>
      </c>
      <c r="Q2256" s="2">
        <f ca="1">IF(Proc[[#This Row],[DateClosed]]="",ABS(NETWORKDAYS(Proc[[#This Row],[DateOpened]],TODAY()))-1,ABS(NETWORKDAYS(Proc[[#This Row],[DateOpened]],Proc[[#This Row],[DateClosed]]))-1)</f>
        <v>3</v>
      </c>
      <c r="R2256" s="69" t="s">
        <v>480</v>
      </c>
      <c r="S2256" s="65"/>
      <c r="T2256" s="153">
        <v>2255</v>
      </c>
    </row>
    <row r="2257" spans="1:20" hidden="1">
      <c r="A2257" s="68" t="s">
        <v>2864</v>
      </c>
      <c r="B2257" s="152" t="str">
        <f>IFERROR(VLOOKUP(Proc[[#This Row],[App]],Table2[],3,0),"open")</f>
        <v>ok</v>
      </c>
      <c r="C2257" s="72" t="s">
        <v>369</v>
      </c>
      <c r="D2257" s="152" t="s">
        <v>2861</v>
      </c>
      <c r="E2257" s="152" t="s">
        <v>2341</v>
      </c>
      <c r="F2257" s="152" t="s">
        <v>2341</v>
      </c>
      <c r="G2257" s="68" t="s">
        <v>406</v>
      </c>
      <c r="H2257" s="65" t="str">
        <f>IF(Proc[[#This Row],[type]]="LFF (MDG-F)",MID(Proc[[#This Row],[Obj]],13,10),"")</f>
        <v>DE20538604</v>
      </c>
      <c r="I2257" s="152"/>
      <c r="J2257" s="65" t="b">
        <f>Proc[[#This Row],[Requested]]=Proc[[#This Row],[CurrentParent]]</f>
        <v>1</v>
      </c>
      <c r="K2257" s="152" t="str">
        <f>IF(Proc[[#This Row],[Author]]="Marcela Urrego",VLOOKUP(LEFT(Proc[[#This Row],[Requested]],1),Table3[#All],2,0),VLOOKUP(Proc[[#This Row],[Author]],Table4[],2,0))</f>
        <v>MGF</v>
      </c>
      <c r="L2257" s="91" t="s">
        <v>1970</v>
      </c>
      <c r="M2257" s="67">
        <v>45814.369039351855</v>
      </c>
      <c r="N2257" s="70">
        <v>45819</v>
      </c>
      <c r="O2257" s="70">
        <v>45819</v>
      </c>
      <c r="P2257" s="69" t="str">
        <f ca="1">IF(Proc[[#This Row],[DaysAgeing]]&gt;5,"yep","on track")</f>
        <v>on track</v>
      </c>
      <c r="Q2257" s="2">
        <f ca="1">IF(Proc[[#This Row],[DateClosed]]="",ABS(NETWORKDAYS(Proc[[#This Row],[DateOpened]],TODAY()))-1,ABS(NETWORKDAYS(Proc[[#This Row],[DateOpened]],Proc[[#This Row],[DateClosed]]))-1)</f>
        <v>3</v>
      </c>
      <c r="R2257" s="69" t="s">
        <v>480</v>
      </c>
      <c r="S2257" s="65"/>
      <c r="T2257" s="153">
        <v>2256</v>
      </c>
    </row>
    <row r="2258" spans="1:20" hidden="1">
      <c r="A2258" t="s">
        <v>2866</v>
      </c>
      <c r="B2258" s="152" t="str">
        <f>IFERROR(VLOOKUP(Proc[[#This Row],[App]],Table2[],3,0),"open")</f>
        <v>ok</v>
      </c>
      <c r="C2258" s="72" t="s">
        <v>369</v>
      </c>
      <c r="D2258" s="152" t="s">
        <v>2865</v>
      </c>
      <c r="E2258" s="152" t="s">
        <v>2850</v>
      </c>
      <c r="F2258" s="152" t="s">
        <v>2850</v>
      </c>
      <c r="G2258" t="s">
        <v>400</v>
      </c>
      <c r="H2258" s="65" t="str">
        <f>IF(Proc[[#This Row],[type]]="LFF (MDG-F)",MID(Proc[[#This Row],[Obj]],13,10),"")</f>
        <v/>
      </c>
      <c r="I2258" s="152"/>
      <c r="J2258" s="65" t="b">
        <f>Proc[[#This Row],[Requested]]=Proc[[#This Row],[CurrentParent]]</f>
        <v>1</v>
      </c>
      <c r="K2258" s="152" t="str">
        <f>IF(Proc[[#This Row],[Author]]="Marcela Urrego",VLOOKUP(LEFT(Proc[[#This Row],[Requested]],1),Table3[#All],2,0),VLOOKUP(Proc[[#This Row],[Author]],Table4[],2,0))</f>
        <v>LS</v>
      </c>
      <c r="L2258" s="91" t="s">
        <v>1970</v>
      </c>
      <c r="M2258" s="69">
        <v>45818.369039351855</v>
      </c>
      <c r="N2258" s="70">
        <v>45819</v>
      </c>
      <c r="O2258" s="70">
        <v>45819</v>
      </c>
      <c r="P2258" s="69" t="str">
        <f ca="1">IF(Proc[[#This Row],[DaysAgeing]]&gt;5,"yep","on track")</f>
        <v>on track</v>
      </c>
      <c r="Q2258" s="2">
        <f ca="1">IF(Proc[[#This Row],[DateClosed]]="",ABS(NETWORKDAYS(Proc[[#This Row],[DateOpened]],TODAY()))-1,ABS(NETWORKDAYS(Proc[[#This Row],[DateOpened]],Proc[[#This Row],[DateClosed]]))-1)</f>
        <v>1</v>
      </c>
      <c r="R2258" s="69" t="s">
        <v>488</v>
      </c>
      <c r="S2258" s="65"/>
      <c r="T2258" s="153">
        <v>2257</v>
      </c>
    </row>
    <row r="2259" spans="1:20" hidden="1">
      <c r="A2259" t="s">
        <v>2867</v>
      </c>
      <c r="B2259" s="152" t="str">
        <f>IFERROR(VLOOKUP(Proc[[#This Row],[App]],Table2[],3,0),"open")</f>
        <v>ok</v>
      </c>
      <c r="C2259" s="72" t="s">
        <v>369</v>
      </c>
      <c r="D2259" s="152" t="s">
        <v>2887</v>
      </c>
      <c r="E2259" s="152" t="s">
        <v>2868</v>
      </c>
      <c r="F2259" s="152" t="s">
        <v>2868</v>
      </c>
      <c r="G2259" s="71" t="s">
        <v>406</v>
      </c>
      <c r="H2259" s="65" t="str">
        <f>IF(Proc[[#This Row],[type]]="LFF (MDG-F)",MID(Proc[[#This Row],[Obj]],13,10),"")</f>
        <v>DE10594600</v>
      </c>
      <c r="I2259" s="152"/>
      <c r="J2259" s="65" t="b">
        <f>Proc[[#This Row],[Requested]]=Proc[[#This Row],[CurrentParent]]</f>
        <v>1</v>
      </c>
      <c r="K2259" s="152" t="str">
        <f>IF(Proc[[#This Row],[Author]]="Marcela Urrego",VLOOKUP(LEFT(Proc[[#This Row],[Requested]],1),Table3[#All],2,0),VLOOKUP(Proc[[#This Row],[Author]],Table4[],2,0))</f>
        <v>MGF</v>
      </c>
      <c r="L2259" s="65" t="s">
        <v>1970</v>
      </c>
      <c r="M2259" s="69">
        <v>45818.369039351855</v>
      </c>
      <c r="N2259" s="70"/>
      <c r="O2259" s="70"/>
      <c r="P2259" s="69" t="str">
        <f ca="1">IF(Proc[[#This Row],[DaysAgeing]]&gt;5,"yep","on track")</f>
        <v>yep</v>
      </c>
      <c r="Q2259" s="2">
        <f ca="1">IF(Proc[[#This Row],[DateClosed]]="",ABS(NETWORKDAYS(Proc[[#This Row],[DateOpened]],TODAY()))-1,ABS(NETWORKDAYS(Proc[[#This Row],[DateOpened]],Proc[[#This Row],[DateClosed]]))-1)</f>
        <v>213</v>
      </c>
      <c r="R2259" s="69" t="s">
        <v>514</v>
      </c>
      <c r="S2259" s="65"/>
      <c r="T2259" s="153">
        <v>2258</v>
      </c>
    </row>
    <row r="2260" spans="1:20" hidden="1">
      <c r="A2260" s="71" t="s">
        <v>2867</v>
      </c>
      <c r="B2260" s="152" t="str">
        <f>IFERROR(VLOOKUP(Proc[[#This Row],[App]],Table2[],3,0),"open")</f>
        <v>ok</v>
      </c>
      <c r="C2260" s="71" t="s">
        <v>369</v>
      </c>
      <c r="D2260" s="152" t="s">
        <v>2886</v>
      </c>
      <c r="E2260" s="152" t="s">
        <v>2869</v>
      </c>
      <c r="F2260" s="152" t="s">
        <v>2869</v>
      </c>
      <c r="G2260" s="71" t="s">
        <v>406</v>
      </c>
      <c r="H2260" s="65" t="str">
        <f>IF(Proc[[#This Row],[type]]="LFF (MDG-F)",MID(Proc[[#This Row],[Obj]],13,10),"")</f>
        <v>DE10629410</v>
      </c>
      <c r="I2260" s="152"/>
      <c r="J2260" s="65" t="b">
        <f>Proc[[#This Row],[Requested]]=Proc[[#This Row],[CurrentParent]]</f>
        <v>1</v>
      </c>
      <c r="K2260" s="152" t="str">
        <f>IF(Proc[[#This Row],[Author]]="Marcela Urrego",VLOOKUP(LEFT(Proc[[#This Row],[Requested]],1),Table3[#All],2,0),VLOOKUP(Proc[[#This Row],[Author]],Table4[],2,0))</f>
        <v>MGF</v>
      </c>
      <c r="L2260" s="65" t="s">
        <v>1970</v>
      </c>
      <c r="M2260" s="69">
        <v>45818.369039351855</v>
      </c>
      <c r="N2260" s="70"/>
      <c r="O2260" s="70"/>
      <c r="P2260" s="69" t="str">
        <f ca="1">IF(Proc[[#This Row],[DaysAgeing]]&gt;5,"yep","on track")</f>
        <v>yep</v>
      </c>
      <c r="Q2260" s="2">
        <f ca="1">IF(Proc[[#This Row],[DateClosed]]="",ABS(NETWORKDAYS(Proc[[#This Row],[DateOpened]],TODAY()))-1,ABS(NETWORKDAYS(Proc[[#This Row],[DateOpened]],Proc[[#This Row],[DateClosed]]))-1)</f>
        <v>213</v>
      </c>
      <c r="R2260" s="69" t="s">
        <v>514</v>
      </c>
      <c r="S2260" s="65"/>
      <c r="T2260" s="153">
        <v>2259</v>
      </c>
    </row>
    <row r="2261" spans="1:20" hidden="1">
      <c r="A2261" t="s">
        <v>2871</v>
      </c>
      <c r="B2261" s="152" t="str">
        <f>IFERROR(VLOOKUP(Proc[[#This Row],[App]],Table2[],3,0),"open")</f>
        <v>ok</v>
      </c>
      <c r="C2261" s="72" t="s">
        <v>369</v>
      </c>
      <c r="D2261" s="152" t="s">
        <v>2870</v>
      </c>
      <c r="E2261" s="152" t="s">
        <v>2259</v>
      </c>
      <c r="F2261" s="152" t="s">
        <v>2259</v>
      </c>
      <c r="G2261" t="s">
        <v>400</v>
      </c>
      <c r="H2261" s="65" t="str">
        <f>IF(Proc[[#This Row],[type]]="LFF (MDG-F)",MID(Proc[[#This Row],[Obj]],13,10),"")</f>
        <v/>
      </c>
      <c r="I2261" s="152"/>
      <c r="J2261" s="65" t="b">
        <f>Proc[[#This Row],[Requested]]=Proc[[#This Row],[CurrentParent]]</f>
        <v>1</v>
      </c>
      <c r="K2261" s="152" t="str">
        <f>IF(Proc[[#This Row],[Author]]="Marcela Urrego",VLOOKUP(LEFT(Proc[[#This Row],[Requested]],1),Table3[#All],2,0),VLOOKUP(Proc[[#This Row],[Author]],Table4[],2,0))</f>
        <v>LS</v>
      </c>
      <c r="L2261" s="91" t="s">
        <v>1970</v>
      </c>
      <c r="M2261" s="69">
        <v>45818.369039351855</v>
      </c>
      <c r="N2261" s="70">
        <v>45819</v>
      </c>
      <c r="O2261" s="70">
        <v>45819</v>
      </c>
      <c r="P2261" s="69" t="str">
        <f ca="1">IF(Proc[[#This Row],[DaysAgeing]]&gt;5,"yep","on track")</f>
        <v>on track</v>
      </c>
      <c r="Q2261" s="2">
        <f ca="1">IF(Proc[[#This Row],[DateClosed]]="",ABS(NETWORKDAYS(Proc[[#This Row],[DateOpened]],TODAY()))-1,ABS(NETWORKDAYS(Proc[[#This Row],[DateOpened]],Proc[[#This Row],[DateClosed]]))-1)</f>
        <v>1</v>
      </c>
      <c r="R2261" s="69" t="s">
        <v>488</v>
      </c>
      <c r="S2261" s="65"/>
      <c r="T2261" s="153">
        <v>2260</v>
      </c>
    </row>
    <row r="2262" spans="1:20" hidden="1">
      <c r="A2262" t="s">
        <v>2874</v>
      </c>
      <c r="B2262" s="152" t="str">
        <f>IFERROR(VLOOKUP(Proc[[#This Row],[App]],Table2[],3,0),"open")</f>
        <v>ok</v>
      </c>
      <c r="C2262" t="s">
        <v>369</v>
      </c>
      <c r="D2262" s="152" t="s">
        <v>8936</v>
      </c>
      <c r="E2262" s="152" t="s">
        <v>1203</v>
      </c>
      <c r="F2262" s="152" t="s">
        <v>1203</v>
      </c>
      <c r="G2262" t="s">
        <v>400</v>
      </c>
      <c r="H2262" s="65" t="str">
        <f>IF(Proc[[#This Row],[type]]="LFF (MDG-F)",MID(Proc[[#This Row],[Obj]],13,10),"")</f>
        <v/>
      </c>
      <c r="I2262" s="152"/>
      <c r="J2262" s="65" t="b">
        <f>Proc[[#This Row],[Requested]]=Proc[[#This Row],[CurrentParent]]</f>
        <v>1</v>
      </c>
      <c r="K2262" s="152" t="str">
        <f>IF(Proc[[#This Row],[Author]]="Marcela Urrego",VLOOKUP(LEFT(Proc[[#This Row],[Requested]],1),Table3[#All],2,0),VLOOKUP(Proc[[#This Row],[Author]],Table4[],2,0))</f>
        <v>EL</v>
      </c>
      <c r="L2262" s="65" t="s">
        <v>1970</v>
      </c>
      <c r="M2262" s="70">
        <v>45819.48096064815</v>
      </c>
      <c r="N2262" s="70">
        <v>45825</v>
      </c>
      <c r="O2262" s="70">
        <v>45825</v>
      </c>
      <c r="P2262" s="73" t="str">
        <f ca="1">IF(Proc[[#This Row],[DaysAgeing]]&gt;5,"yep","on track")</f>
        <v>on track</v>
      </c>
      <c r="Q2262" s="2">
        <f ca="1">IF(Proc[[#This Row],[DateClosed]]="",ABS(NETWORKDAYS(Proc[[#This Row],[DateOpened]],TODAY()))-1,ABS(NETWORKDAYS(Proc[[#This Row],[DateOpened]],Proc[[#This Row],[DateClosed]]))-1)</f>
        <v>4</v>
      </c>
      <c r="R2262" s="73" t="s">
        <v>774</v>
      </c>
      <c r="S2262" s="65"/>
      <c r="T2262" s="153">
        <v>2261</v>
      </c>
    </row>
    <row r="2263" spans="1:20" hidden="1">
      <c r="A2263" s="72" t="s">
        <v>2874</v>
      </c>
      <c r="B2263" s="152" t="str">
        <f>IFERROR(VLOOKUP(Proc[[#This Row],[App]],Table2[],3,0),"open")</f>
        <v>ok</v>
      </c>
      <c r="C2263" s="72" t="s">
        <v>369</v>
      </c>
      <c r="D2263" s="152" t="s">
        <v>8937</v>
      </c>
      <c r="E2263" s="152" t="s">
        <v>1204</v>
      </c>
      <c r="F2263" s="152" t="s">
        <v>1204</v>
      </c>
      <c r="G2263" s="72" t="s">
        <v>400</v>
      </c>
      <c r="H2263" s="65" t="str">
        <f>IF(Proc[[#This Row],[type]]="LFF (MDG-F)",MID(Proc[[#This Row],[Obj]],13,10),"")</f>
        <v/>
      </c>
      <c r="I2263" s="152"/>
      <c r="J2263" s="65" t="b">
        <f>Proc[[#This Row],[Requested]]=Proc[[#This Row],[CurrentParent]]</f>
        <v>1</v>
      </c>
      <c r="K2263" s="152" t="str">
        <f>IF(Proc[[#This Row],[Author]]="Marcela Urrego",VLOOKUP(LEFT(Proc[[#This Row],[Requested]],1),Table3[#All],2,0),VLOOKUP(Proc[[#This Row],[Author]],Table4[],2,0))</f>
        <v>EL</v>
      </c>
      <c r="L2263" s="65" t="s">
        <v>1970</v>
      </c>
      <c r="M2263" s="70">
        <v>45819.48096064815</v>
      </c>
      <c r="N2263" s="70">
        <v>45825</v>
      </c>
      <c r="O2263" s="70">
        <v>45825</v>
      </c>
      <c r="P2263" s="73" t="str">
        <f ca="1">IF(Proc[[#This Row],[DaysAgeing]]&gt;5,"yep","on track")</f>
        <v>on track</v>
      </c>
      <c r="Q2263" s="2">
        <f ca="1">IF(Proc[[#This Row],[DateClosed]]="",ABS(NETWORKDAYS(Proc[[#This Row],[DateOpened]],TODAY()))-1,ABS(NETWORKDAYS(Proc[[#This Row],[DateOpened]],Proc[[#This Row],[DateClosed]]))-1)</f>
        <v>4</v>
      </c>
      <c r="R2263" s="73" t="s">
        <v>774</v>
      </c>
      <c r="S2263" s="65"/>
      <c r="T2263" s="153">
        <v>2262</v>
      </c>
    </row>
    <row r="2264" spans="1:20" hidden="1">
      <c r="A2264" s="72" t="s">
        <v>2874</v>
      </c>
      <c r="B2264" s="152" t="str">
        <f>IFERROR(VLOOKUP(Proc[[#This Row],[App]],Table2[],3,0),"open")</f>
        <v>ok</v>
      </c>
      <c r="C2264" s="72" t="s">
        <v>369</v>
      </c>
      <c r="D2264" s="152" t="s">
        <v>8938</v>
      </c>
      <c r="E2264" s="152" t="s">
        <v>1204</v>
      </c>
      <c r="F2264" s="152" t="s">
        <v>1204</v>
      </c>
      <c r="G2264" s="72" t="s">
        <v>400</v>
      </c>
      <c r="H2264" s="65" t="str">
        <f>IF(Proc[[#This Row],[type]]="LFF (MDG-F)",MID(Proc[[#This Row],[Obj]],13,10),"")</f>
        <v/>
      </c>
      <c r="I2264" s="152"/>
      <c r="J2264" s="65" t="b">
        <f>Proc[[#This Row],[Requested]]=Proc[[#This Row],[CurrentParent]]</f>
        <v>1</v>
      </c>
      <c r="K2264" s="152" t="str">
        <f>IF(Proc[[#This Row],[Author]]="Marcela Urrego",VLOOKUP(LEFT(Proc[[#This Row],[Requested]],1),Table3[#All],2,0),VLOOKUP(Proc[[#This Row],[Author]],Table4[],2,0))</f>
        <v>EL</v>
      </c>
      <c r="L2264" s="65" t="s">
        <v>1970</v>
      </c>
      <c r="M2264" s="70">
        <v>45819.48096064815</v>
      </c>
      <c r="N2264" s="70">
        <v>45825</v>
      </c>
      <c r="O2264" s="70">
        <v>45825</v>
      </c>
      <c r="P2264" s="73" t="str">
        <f ca="1">IF(Proc[[#This Row],[DaysAgeing]]&gt;5,"yep","on track")</f>
        <v>on track</v>
      </c>
      <c r="Q2264" s="2">
        <f ca="1">IF(Proc[[#This Row],[DateClosed]]="",ABS(NETWORKDAYS(Proc[[#This Row],[DateOpened]],TODAY()))-1,ABS(NETWORKDAYS(Proc[[#This Row],[DateOpened]],Proc[[#This Row],[DateClosed]]))-1)</f>
        <v>4</v>
      </c>
      <c r="R2264" s="73" t="s">
        <v>774</v>
      </c>
      <c r="S2264" s="65"/>
      <c r="T2264" s="153">
        <v>2263</v>
      </c>
    </row>
    <row r="2265" spans="1:20" hidden="1">
      <c r="A2265" s="72" t="s">
        <v>2874</v>
      </c>
      <c r="B2265" s="152" t="str">
        <f>IFERROR(VLOOKUP(Proc[[#This Row],[App]],Table2[],3,0),"open")</f>
        <v>ok</v>
      </c>
      <c r="C2265" s="72" t="s">
        <v>369</v>
      </c>
      <c r="D2265" s="152" t="s">
        <v>8939</v>
      </c>
      <c r="E2265" s="152" t="s">
        <v>2872</v>
      </c>
      <c r="F2265" s="152" t="s">
        <v>2872</v>
      </c>
      <c r="G2265" s="72" t="s">
        <v>400</v>
      </c>
      <c r="H2265" s="65" t="str">
        <f>IF(Proc[[#This Row],[type]]="LFF (MDG-F)",MID(Proc[[#This Row],[Obj]],13,10),"")</f>
        <v/>
      </c>
      <c r="I2265" s="152"/>
      <c r="J2265" s="65" t="b">
        <f>Proc[[#This Row],[Requested]]=Proc[[#This Row],[CurrentParent]]</f>
        <v>1</v>
      </c>
      <c r="K2265" s="152" t="str">
        <f>IF(Proc[[#This Row],[Author]]="Marcela Urrego",VLOOKUP(LEFT(Proc[[#This Row],[Requested]],1),Table3[#All],2,0),VLOOKUP(Proc[[#This Row],[Author]],Table4[],2,0))</f>
        <v>EL</v>
      </c>
      <c r="L2265" s="65" t="s">
        <v>1970</v>
      </c>
      <c r="M2265" s="70">
        <v>45819.48096064815</v>
      </c>
      <c r="N2265" s="70">
        <v>45825</v>
      </c>
      <c r="O2265" s="70">
        <v>45825</v>
      </c>
      <c r="P2265" s="73" t="str">
        <f ca="1">IF(Proc[[#This Row],[DaysAgeing]]&gt;5,"yep","on track")</f>
        <v>on track</v>
      </c>
      <c r="Q2265" s="2">
        <f ca="1">IF(Proc[[#This Row],[DateClosed]]="",ABS(NETWORKDAYS(Proc[[#This Row],[DateOpened]],TODAY()))-1,ABS(NETWORKDAYS(Proc[[#This Row],[DateOpened]],Proc[[#This Row],[DateClosed]]))-1)</f>
        <v>4</v>
      </c>
      <c r="R2265" s="73" t="s">
        <v>774</v>
      </c>
      <c r="S2265" s="65"/>
      <c r="T2265" s="153">
        <v>2264</v>
      </c>
    </row>
    <row r="2266" spans="1:20" hidden="1">
      <c r="A2266" s="72" t="s">
        <v>2874</v>
      </c>
      <c r="B2266" s="152" t="str">
        <f>IFERROR(VLOOKUP(Proc[[#This Row],[App]],Table2[],3,0),"open")</f>
        <v>ok</v>
      </c>
      <c r="C2266" s="72" t="s">
        <v>369</v>
      </c>
      <c r="D2266" s="152" t="s">
        <v>8940</v>
      </c>
      <c r="E2266" s="152" t="s">
        <v>2872</v>
      </c>
      <c r="F2266" s="152" t="s">
        <v>2872</v>
      </c>
      <c r="G2266" s="72" t="s">
        <v>400</v>
      </c>
      <c r="H2266" s="65" t="str">
        <f>IF(Proc[[#This Row],[type]]="LFF (MDG-F)",MID(Proc[[#This Row],[Obj]],13,10),"")</f>
        <v/>
      </c>
      <c r="I2266" s="152"/>
      <c r="J2266" s="65" t="b">
        <f>Proc[[#This Row],[Requested]]=Proc[[#This Row],[CurrentParent]]</f>
        <v>1</v>
      </c>
      <c r="K2266" s="152" t="str">
        <f>IF(Proc[[#This Row],[Author]]="Marcela Urrego",VLOOKUP(LEFT(Proc[[#This Row],[Requested]],1),Table3[#All],2,0),VLOOKUP(Proc[[#This Row],[Author]],Table4[],2,0))</f>
        <v>EL</v>
      </c>
      <c r="L2266" s="65" t="s">
        <v>1970</v>
      </c>
      <c r="M2266" s="70">
        <v>45819.48096064815</v>
      </c>
      <c r="N2266" s="70">
        <v>45825</v>
      </c>
      <c r="O2266" s="70">
        <v>45825</v>
      </c>
      <c r="P2266" s="73" t="str">
        <f ca="1">IF(Proc[[#This Row],[DaysAgeing]]&gt;5,"yep","on track")</f>
        <v>on track</v>
      </c>
      <c r="Q2266" s="2">
        <f ca="1">IF(Proc[[#This Row],[DateClosed]]="",ABS(NETWORKDAYS(Proc[[#This Row],[DateOpened]],TODAY()))-1,ABS(NETWORKDAYS(Proc[[#This Row],[DateOpened]],Proc[[#This Row],[DateClosed]]))-1)</f>
        <v>4</v>
      </c>
      <c r="R2266" s="73" t="s">
        <v>774</v>
      </c>
      <c r="S2266" s="65"/>
      <c r="T2266" s="153">
        <v>2265</v>
      </c>
    </row>
    <row r="2267" spans="1:20" hidden="1">
      <c r="A2267" s="72" t="s">
        <v>2874</v>
      </c>
      <c r="B2267" s="152" t="str">
        <f>IFERROR(VLOOKUP(Proc[[#This Row],[App]],Table2[],3,0),"open")</f>
        <v>ok</v>
      </c>
      <c r="C2267" s="72" t="s">
        <v>369</v>
      </c>
      <c r="D2267" s="152" t="s">
        <v>8941</v>
      </c>
      <c r="E2267" s="152" t="s">
        <v>2873</v>
      </c>
      <c r="F2267" s="152" t="s">
        <v>2873</v>
      </c>
      <c r="G2267" s="72" t="s">
        <v>400</v>
      </c>
      <c r="H2267" s="65" t="str">
        <f>IF(Proc[[#This Row],[type]]="LFF (MDG-F)",MID(Proc[[#This Row],[Obj]],13,10),"")</f>
        <v/>
      </c>
      <c r="I2267" s="152"/>
      <c r="J2267" s="65" t="b">
        <f>Proc[[#This Row],[Requested]]=Proc[[#This Row],[CurrentParent]]</f>
        <v>1</v>
      </c>
      <c r="K2267" s="152" t="str">
        <f>IF(Proc[[#This Row],[Author]]="Marcela Urrego",VLOOKUP(LEFT(Proc[[#This Row],[Requested]],1),Table3[#All],2,0),VLOOKUP(Proc[[#This Row],[Author]],Table4[],2,0))</f>
        <v>EL</v>
      </c>
      <c r="L2267" s="65" t="s">
        <v>1970</v>
      </c>
      <c r="M2267" s="70">
        <v>45819.48096064815</v>
      </c>
      <c r="N2267" s="70">
        <v>45825</v>
      </c>
      <c r="O2267" s="70">
        <v>45825</v>
      </c>
      <c r="P2267" s="73" t="str">
        <f ca="1">IF(Proc[[#This Row],[DaysAgeing]]&gt;5,"yep","on track")</f>
        <v>on track</v>
      </c>
      <c r="Q2267" s="2">
        <f ca="1">IF(Proc[[#This Row],[DateClosed]]="",ABS(NETWORKDAYS(Proc[[#This Row],[DateOpened]],TODAY()))-1,ABS(NETWORKDAYS(Proc[[#This Row],[DateOpened]],Proc[[#This Row],[DateClosed]]))-1)</f>
        <v>4</v>
      </c>
      <c r="R2267" s="73" t="s">
        <v>774</v>
      </c>
      <c r="S2267" s="65"/>
      <c r="T2267" s="153">
        <v>2266</v>
      </c>
    </row>
    <row r="2268" spans="1:20" hidden="1">
      <c r="A2268" s="72" t="s">
        <v>2874</v>
      </c>
      <c r="B2268" s="152" t="str">
        <f>IFERROR(VLOOKUP(Proc[[#This Row],[App]],Table2[],3,0),"open")</f>
        <v>ok</v>
      </c>
      <c r="C2268" s="72" t="s">
        <v>369</v>
      </c>
      <c r="D2268" s="152" t="s">
        <v>8942</v>
      </c>
      <c r="E2268" s="152" t="s">
        <v>2873</v>
      </c>
      <c r="F2268" s="152" t="s">
        <v>2873</v>
      </c>
      <c r="G2268" s="72" t="s">
        <v>400</v>
      </c>
      <c r="H2268" s="65" t="str">
        <f>IF(Proc[[#This Row],[type]]="LFF (MDG-F)",MID(Proc[[#This Row],[Obj]],13,10),"")</f>
        <v/>
      </c>
      <c r="I2268" s="152"/>
      <c r="J2268" s="65" t="b">
        <f>Proc[[#This Row],[Requested]]=Proc[[#This Row],[CurrentParent]]</f>
        <v>1</v>
      </c>
      <c r="K2268" s="152" t="str">
        <f>IF(Proc[[#This Row],[Author]]="Marcela Urrego",VLOOKUP(LEFT(Proc[[#This Row],[Requested]],1),Table3[#All],2,0),VLOOKUP(Proc[[#This Row],[Author]],Table4[],2,0))</f>
        <v>EL</v>
      </c>
      <c r="L2268" s="65" t="s">
        <v>1970</v>
      </c>
      <c r="M2268" s="70">
        <v>45819.48096064815</v>
      </c>
      <c r="N2268" s="70">
        <v>45825</v>
      </c>
      <c r="O2268" s="70">
        <v>45825</v>
      </c>
      <c r="P2268" s="73" t="str">
        <f ca="1">IF(Proc[[#This Row],[DaysAgeing]]&gt;5,"yep","on track")</f>
        <v>on track</v>
      </c>
      <c r="Q2268" s="2">
        <f ca="1">IF(Proc[[#This Row],[DateClosed]]="",ABS(NETWORKDAYS(Proc[[#This Row],[DateOpened]],TODAY()))-1,ABS(NETWORKDAYS(Proc[[#This Row],[DateOpened]],Proc[[#This Row],[DateClosed]]))-1)</f>
        <v>4</v>
      </c>
      <c r="R2268" s="73" t="s">
        <v>774</v>
      </c>
      <c r="S2268" s="65"/>
      <c r="T2268" s="153">
        <v>2267</v>
      </c>
    </row>
    <row r="2269" spans="1:20" hidden="1">
      <c r="A2269" t="s">
        <v>2878</v>
      </c>
      <c r="B2269" s="152" t="str">
        <f>IFERROR(VLOOKUP(Proc[[#This Row],[App]],Table2[],3,0),"open")</f>
        <v>ok</v>
      </c>
      <c r="C2269" s="72" t="s">
        <v>369</v>
      </c>
      <c r="D2269" s="152" t="s">
        <v>8943</v>
      </c>
      <c r="E2269" s="152" t="s">
        <v>2881</v>
      </c>
      <c r="F2269" s="152" t="s">
        <v>2881</v>
      </c>
      <c r="G2269" s="72" t="s">
        <v>400</v>
      </c>
      <c r="H2269" s="65" t="str">
        <f>IF(Proc[[#This Row],[type]]="LFF (MDG-F)",MID(Proc[[#This Row],[Obj]],13,10),"")</f>
        <v/>
      </c>
      <c r="I2269" s="152"/>
      <c r="J2269" s="65" t="b">
        <f>Proc[[#This Row],[Requested]]=Proc[[#This Row],[CurrentParent]]</f>
        <v>1</v>
      </c>
      <c r="K2269" s="152" t="str">
        <f>IF(Proc[[#This Row],[Author]]="Marcela Urrego",VLOOKUP(LEFT(Proc[[#This Row],[Requested]],1),Table3[#All],2,0),VLOOKUP(Proc[[#This Row],[Author]],Table4[],2,0))</f>
        <v>HC</v>
      </c>
      <c r="L2269" s="65" t="s">
        <v>1970</v>
      </c>
      <c r="M2269" s="73">
        <v>45825.48096064815</v>
      </c>
      <c r="N2269" s="74">
        <v>45825</v>
      </c>
      <c r="O2269" s="74">
        <v>45825</v>
      </c>
      <c r="P2269" s="73" t="str">
        <f ca="1">IF(Proc[[#This Row],[DaysAgeing]]&gt;5,"yep","on track")</f>
        <v>on track</v>
      </c>
      <c r="Q2269" s="2">
        <f ca="1">IF(Proc[[#This Row],[DateClosed]]="",ABS(NETWORKDAYS(Proc[[#This Row],[DateOpened]],TODAY()))-1,ABS(NETWORKDAYS(Proc[[#This Row],[DateOpened]],Proc[[#This Row],[DateClosed]]))-1)</f>
        <v>0</v>
      </c>
      <c r="R2269" s="73" t="s">
        <v>410</v>
      </c>
      <c r="S2269" s="65"/>
      <c r="T2269" s="153">
        <v>2268</v>
      </c>
    </row>
    <row r="2270" spans="1:20" hidden="1">
      <c r="A2270" s="72" t="s">
        <v>2878</v>
      </c>
      <c r="B2270" s="152" t="str">
        <f>IFERROR(VLOOKUP(Proc[[#This Row],[App]],Table2[],3,0),"open")</f>
        <v>ok</v>
      </c>
      <c r="C2270" s="72" t="s">
        <v>369</v>
      </c>
      <c r="D2270" s="152" t="s">
        <v>8944</v>
      </c>
      <c r="E2270" s="152" t="s">
        <v>2882</v>
      </c>
      <c r="F2270" s="152" t="s">
        <v>2882</v>
      </c>
      <c r="G2270" s="72" t="s">
        <v>400</v>
      </c>
      <c r="H2270" s="65" t="str">
        <f>IF(Proc[[#This Row],[type]]="LFF (MDG-F)",MID(Proc[[#This Row],[Obj]],13,10),"")</f>
        <v/>
      </c>
      <c r="I2270" s="152"/>
      <c r="J2270" s="65" t="b">
        <f>Proc[[#This Row],[Requested]]=Proc[[#This Row],[CurrentParent]]</f>
        <v>1</v>
      </c>
      <c r="K2270" s="152" t="str">
        <f>IF(Proc[[#This Row],[Author]]="Marcela Urrego",VLOOKUP(LEFT(Proc[[#This Row],[Requested]],1),Table3[#All],2,0),VLOOKUP(Proc[[#This Row],[Author]],Table4[],2,0))</f>
        <v>HC</v>
      </c>
      <c r="L2270" s="65" t="s">
        <v>1970</v>
      </c>
      <c r="M2270" s="73">
        <v>45825.48096064815</v>
      </c>
      <c r="N2270" s="74">
        <v>45825</v>
      </c>
      <c r="O2270" s="74">
        <v>45825</v>
      </c>
      <c r="P2270" s="73" t="str">
        <f ca="1">IF(Proc[[#This Row],[DaysAgeing]]&gt;5,"yep","on track")</f>
        <v>on track</v>
      </c>
      <c r="Q2270" s="2">
        <f ca="1">IF(Proc[[#This Row],[DateClosed]]="",ABS(NETWORKDAYS(Proc[[#This Row],[DateOpened]],TODAY()))-1,ABS(NETWORKDAYS(Proc[[#This Row],[DateOpened]],Proc[[#This Row],[DateClosed]]))-1)</f>
        <v>0</v>
      </c>
      <c r="R2270" s="73" t="s">
        <v>410</v>
      </c>
      <c r="S2270" s="65"/>
      <c r="T2270" s="153">
        <v>2269</v>
      </c>
    </row>
    <row r="2271" spans="1:20" hidden="1">
      <c r="A2271" s="72" t="s">
        <v>2878</v>
      </c>
      <c r="B2271" s="152" t="str">
        <f>IFERROR(VLOOKUP(Proc[[#This Row],[App]],Table2[],3,0),"open")</f>
        <v>ok</v>
      </c>
      <c r="C2271" s="72" t="s">
        <v>369</v>
      </c>
      <c r="D2271" s="152" t="s">
        <v>8945</v>
      </c>
      <c r="E2271" s="152" t="s">
        <v>2882</v>
      </c>
      <c r="F2271" s="152" t="s">
        <v>2882</v>
      </c>
      <c r="G2271" s="72" t="s">
        <v>400</v>
      </c>
      <c r="H2271" s="65" t="str">
        <f>IF(Proc[[#This Row],[type]]="LFF (MDG-F)",MID(Proc[[#This Row],[Obj]],13,10),"")</f>
        <v/>
      </c>
      <c r="I2271" s="152"/>
      <c r="J2271" s="65" t="b">
        <f>Proc[[#This Row],[Requested]]=Proc[[#This Row],[CurrentParent]]</f>
        <v>1</v>
      </c>
      <c r="K2271" s="152" t="str">
        <f>IF(Proc[[#This Row],[Author]]="Marcela Urrego",VLOOKUP(LEFT(Proc[[#This Row],[Requested]],1),Table3[#All],2,0),VLOOKUP(Proc[[#This Row],[Author]],Table4[],2,0))</f>
        <v>HC</v>
      </c>
      <c r="L2271" s="65" t="s">
        <v>1970</v>
      </c>
      <c r="M2271" s="73">
        <v>45825.48096064815</v>
      </c>
      <c r="N2271" s="74">
        <v>45825</v>
      </c>
      <c r="O2271" s="74">
        <v>45825</v>
      </c>
      <c r="P2271" s="73" t="str">
        <f ca="1">IF(Proc[[#This Row],[DaysAgeing]]&gt;5,"yep","on track")</f>
        <v>on track</v>
      </c>
      <c r="Q2271" s="2">
        <f ca="1">IF(Proc[[#This Row],[DateClosed]]="",ABS(NETWORKDAYS(Proc[[#This Row],[DateOpened]],TODAY()))-1,ABS(NETWORKDAYS(Proc[[#This Row],[DateOpened]],Proc[[#This Row],[DateClosed]]))-1)</f>
        <v>0</v>
      </c>
      <c r="R2271" s="73" t="s">
        <v>410</v>
      </c>
      <c r="S2271" s="65"/>
      <c r="T2271" s="153">
        <v>2270</v>
      </c>
    </row>
    <row r="2272" spans="1:20" hidden="1">
      <c r="A2272" s="72" t="s">
        <v>2878</v>
      </c>
      <c r="B2272" s="152" t="str">
        <f>IFERROR(VLOOKUP(Proc[[#This Row],[App]],Table2[],3,0),"open")</f>
        <v>ok</v>
      </c>
      <c r="C2272" s="72" t="s">
        <v>369</v>
      </c>
      <c r="D2272" s="152" t="s">
        <v>8946</v>
      </c>
      <c r="E2272" s="152" t="s">
        <v>2882</v>
      </c>
      <c r="F2272" s="152" t="s">
        <v>2882</v>
      </c>
      <c r="G2272" s="72" t="s">
        <v>400</v>
      </c>
      <c r="H2272" s="65" t="str">
        <f>IF(Proc[[#This Row],[type]]="LFF (MDG-F)",MID(Proc[[#This Row],[Obj]],13,10),"")</f>
        <v/>
      </c>
      <c r="I2272" s="152"/>
      <c r="J2272" s="65" t="b">
        <f>Proc[[#This Row],[Requested]]=Proc[[#This Row],[CurrentParent]]</f>
        <v>1</v>
      </c>
      <c r="K2272" s="152" t="str">
        <f>IF(Proc[[#This Row],[Author]]="Marcela Urrego",VLOOKUP(LEFT(Proc[[#This Row],[Requested]],1),Table3[#All],2,0),VLOOKUP(Proc[[#This Row],[Author]],Table4[],2,0))</f>
        <v>HC</v>
      </c>
      <c r="L2272" s="65" t="s">
        <v>1970</v>
      </c>
      <c r="M2272" s="73">
        <v>45825.48096064815</v>
      </c>
      <c r="N2272" s="74">
        <v>45825</v>
      </c>
      <c r="O2272" s="74">
        <v>45825</v>
      </c>
      <c r="P2272" s="73" t="str">
        <f ca="1">IF(Proc[[#This Row],[DaysAgeing]]&gt;5,"yep","on track")</f>
        <v>on track</v>
      </c>
      <c r="Q2272" s="2">
        <f ca="1">IF(Proc[[#This Row],[DateClosed]]="",ABS(NETWORKDAYS(Proc[[#This Row],[DateOpened]],TODAY()))-1,ABS(NETWORKDAYS(Proc[[#This Row],[DateOpened]],Proc[[#This Row],[DateClosed]]))-1)</f>
        <v>0</v>
      </c>
      <c r="R2272" s="73" t="s">
        <v>410</v>
      </c>
      <c r="S2272" s="65"/>
      <c r="T2272" s="153">
        <v>2271</v>
      </c>
    </row>
    <row r="2273" spans="1:20" hidden="1">
      <c r="A2273" s="72" t="s">
        <v>2878</v>
      </c>
      <c r="B2273" s="152" t="str">
        <f>IFERROR(VLOOKUP(Proc[[#This Row],[App]],Table2[],3,0),"open")</f>
        <v>ok</v>
      </c>
      <c r="C2273" s="72" t="s">
        <v>369</v>
      </c>
      <c r="D2273" s="152" t="s">
        <v>2879</v>
      </c>
      <c r="E2273" s="152" t="s">
        <v>2881</v>
      </c>
      <c r="F2273" s="152" t="s">
        <v>2881</v>
      </c>
      <c r="G2273" s="72" t="s">
        <v>400</v>
      </c>
      <c r="H2273" s="65" t="str">
        <f>IF(Proc[[#This Row],[type]]="LFF (MDG-F)",MID(Proc[[#This Row],[Obj]],13,10),"")</f>
        <v/>
      </c>
      <c r="I2273" s="152"/>
      <c r="J2273" s="65" t="b">
        <f>Proc[[#This Row],[Requested]]=Proc[[#This Row],[CurrentParent]]</f>
        <v>1</v>
      </c>
      <c r="K2273" s="152" t="str">
        <f>IF(Proc[[#This Row],[Author]]="Marcela Urrego",VLOOKUP(LEFT(Proc[[#This Row],[Requested]],1),Table3[#All],2,0),VLOOKUP(Proc[[#This Row],[Author]],Table4[],2,0))</f>
        <v>HC</v>
      </c>
      <c r="L2273" s="65" t="s">
        <v>1970</v>
      </c>
      <c r="M2273" s="73">
        <v>45825.48096064815</v>
      </c>
      <c r="N2273" s="74">
        <v>45825</v>
      </c>
      <c r="O2273" s="74">
        <v>45825</v>
      </c>
      <c r="P2273" s="73" t="str">
        <f ca="1">IF(Proc[[#This Row],[DaysAgeing]]&gt;5,"yep","on track")</f>
        <v>on track</v>
      </c>
      <c r="Q2273" s="2">
        <f ca="1">IF(Proc[[#This Row],[DateClosed]]="",ABS(NETWORKDAYS(Proc[[#This Row],[DateOpened]],TODAY()))-1,ABS(NETWORKDAYS(Proc[[#This Row],[DateOpened]],Proc[[#This Row],[DateClosed]]))-1)</f>
        <v>0</v>
      </c>
      <c r="R2273" s="73" t="s">
        <v>410</v>
      </c>
      <c r="S2273" s="65"/>
      <c r="T2273" s="153">
        <v>2272</v>
      </c>
    </row>
    <row r="2274" spans="1:20" hidden="1">
      <c r="A2274" s="72" t="s">
        <v>2878</v>
      </c>
      <c r="B2274" s="152" t="str">
        <f>IFERROR(VLOOKUP(Proc[[#This Row],[App]],Table2[],3,0),"open")</f>
        <v>ok</v>
      </c>
      <c r="C2274" s="72" t="s">
        <v>369</v>
      </c>
      <c r="D2274" s="152" t="s">
        <v>2880</v>
      </c>
      <c r="E2274" s="152" t="s">
        <v>2881</v>
      </c>
      <c r="F2274" s="152" t="s">
        <v>2881</v>
      </c>
      <c r="G2274" s="72" t="s">
        <v>400</v>
      </c>
      <c r="H2274" s="65" t="str">
        <f>IF(Proc[[#This Row],[type]]="LFF (MDG-F)",MID(Proc[[#This Row],[Obj]],13,10),"")</f>
        <v/>
      </c>
      <c r="I2274" s="152"/>
      <c r="J2274" s="65" t="b">
        <f>Proc[[#This Row],[Requested]]=Proc[[#This Row],[CurrentParent]]</f>
        <v>1</v>
      </c>
      <c r="K2274" s="152" t="str">
        <f>IF(Proc[[#This Row],[Author]]="Marcela Urrego",VLOOKUP(LEFT(Proc[[#This Row],[Requested]],1),Table3[#All],2,0),VLOOKUP(Proc[[#This Row],[Author]],Table4[],2,0))</f>
        <v>HC</v>
      </c>
      <c r="L2274" s="65" t="s">
        <v>1970</v>
      </c>
      <c r="M2274" s="73">
        <v>45825.48096064815</v>
      </c>
      <c r="N2274" s="74">
        <v>45825</v>
      </c>
      <c r="O2274" s="74">
        <v>45825</v>
      </c>
      <c r="P2274" s="73" t="str">
        <f ca="1">IF(Proc[[#This Row],[DaysAgeing]]&gt;5,"yep","on track")</f>
        <v>on track</v>
      </c>
      <c r="Q2274" s="2">
        <f ca="1">IF(Proc[[#This Row],[DateClosed]]="",ABS(NETWORKDAYS(Proc[[#This Row],[DateOpened]],TODAY()))-1,ABS(NETWORKDAYS(Proc[[#This Row],[DateOpened]],Proc[[#This Row],[DateClosed]]))-1)</f>
        <v>0</v>
      </c>
      <c r="R2274" s="73" t="s">
        <v>410</v>
      </c>
      <c r="S2274" s="65"/>
      <c r="T2274" s="153">
        <v>2273</v>
      </c>
    </row>
    <row r="2275" spans="1:20" hidden="1">
      <c r="A2275" s="72" t="s">
        <v>2878</v>
      </c>
      <c r="B2275" s="152" t="str">
        <f>IFERROR(VLOOKUP(Proc[[#This Row],[App]],Table2[],3,0),"open")</f>
        <v>ok</v>
      </c>
      <c r="C2275" s="72" t="s">
        <v>369</v>
      </c>
      <c r="D2275" s="152" t="s">
        <v>8947</v>
      </c>
      <c r="E2275" s="152" t="s">
        <v>2881</v>
      </c>
      <c r="F2275" s="152" t="s">
        <v>2881</v>
      </c>
      <c r="G2275" s="72" t="s">
        <v>400</v>
      </c>
      <c r="H2275" s="65" t="str">
        <f>IF(Proc[[#This Row],[type]]="LFF (MDG-F)",MID(Proc[[#This Row],[Obj]],13,10),"")</f>
        <v/>
      </c>
      <c r="I2275" s="152"/>
      <c r="J2275" s="65" t="b">
        <f>Proc[[#This Row],[Requested]]=Proc[[#This Row],[CurrentParent]]</f>
        <v>1</v>
      </c>
      <c r="K2275" s="152" t="str">
        <f>IF(Proc[[#This Row],[Author]]="Marcela Urrego",VLOOKUP(LEFT(Proc[[#This Row],[Requested]],1),Table3[#All],2,0),VLOOKUP(Proc[[#This Row],[Author]],Table4[],2,0))</f>
        <v>HC</v>
      </c>
      <c r="L2275" s="65" t="s">
        <v>1970</v>
      </c>
      <c r="M2275" s="73">
        <v>45825.48096064815</v>
      </c>
      <c r="N2275" s="74">
        <v>45825</v>
      </c>
      <c r="O2275" s="74">
        <v>45825</v>
      </c>
      <c r="P2275" s="73" t="str">
        <f ca="1">IF(Proc[[#This Row],[DaysAgeing]]&gt;5,"yep","on track")</f>
        <v>on track</v>
      </c>
      <c r="Q2275" s="2">
        <f ca="1">IF(Proc[[#This Row],[DateClosed]]="",ABS(NETWORKDAYS(Proc[[#This Row],[DateOpened]],TODAY()))-1,ABS(NETWORKDAYS(Proc[[#This Row],[DateOpened]],Proc[[#This Row],[DateClosed]]))-1)</f>
        <v>0</v>
      </c>
      <c r="R2275" s="73" t="s">
        <v>410</v>
      </c>
      <c r="S2275" s="65"/>
      <c r="T2275" s="153">
        <v>2274</v>
      </c>
    </row>
    <row r="2276" spans="1:20" hidden="1">
      <c r="A2276" s="72" t="s">
        <v>2878</v>
      </c>
      <c r="B2276" s="152" t="str">
        <f>IFERROR(VLOOKUP(Proc[[#This Row],[App]],Table2[],3,0),"open")</f>
        <v>ok</v>
      </c>
      <c r="C2276" s="72" t="s">
        <v>369</v>
      </c>
      <c r="D2276" s="152" t="s">
        <v>8948</v>
      </c>
      <c r="E2276" s="152" t="s">
        <v>2834</v>
      </c>
      <c r="F2276" s="152" t="s">
        <v>2834</v>
      </c>
      <c r="G2276" s="72" t="s">
        <v>400</v>
      </c>
      <c r="H2276" s="65" t="str">
        <f>IF(Proc[[#This Row],[type]]="LFF (MDG-F)",MID(Proc[[#This Row],[Obj]],13,10),"")</f>
        <v/>
      </c>
      <c r="I2276" s="152"/>
      <c r="J2276" s="65" t="b">
        <f>Proc[[#This Row],[Requested]]=Proc[[#This Row],[CurrentParent]]</f>
        <v>1</v>
      </c>
      <c r="K2276" s="152" t="str">
        <f>IF(Proc[[#This Row],[Author]]="Marcela Urrego",VLOOKUP(LEFT(Proc[[#This Row],[Requested]],1),Table3[#All],2,0),VLOOKUP(Proc[[#This Row],[Author]],Table4[],2,0))</f>
        <v>HC</v>
      </c>
      <c r="L2276" s="65" t="s">
        <v>1970</v>
      </c>
      <c r="M2276" s="73">
        <v>45825.48096064815</v>
      </c>
      <c r="N2276" s="74">
        <v>45825</v>
      </c>
      <c r="O2276" s="74">
        <v>45825</v>
      </c>
      <c r="P2276" s="73" t="str">
        <f ca="1">IF(Proc[[#This Row],[DaysAgeing]]&gt;5,"yep","on track")</f>
        <v>on track</v>
      </c>
      <c r="Q2276" s="2">
        <f ca="1">IF(Proc[[#This Row],[DateClosed]]="",ABS(NETWORKDAYS(Proc[[#This Row],[DateOpened]],TODAY()))-1,ABS(NETWORKDAYS(Proc[[#This Row],[DateOpened]],Proc[[#This Row],[DateClosed]]))-1)</f>
        <v>0</v>
      </c>
      <c r="R2276" s="73" t="s">
        <v>410</v>
      </c>
      <c r="S2276" s="65"/>
      <c r="T2276" s="153">
        <v>2275</v>
      </c>
    </row>
    <row r="2277" spans="1:20" hidden="1">
      <c r="A2277" s="72" t="s">
        <v>2878</v>
      </c>
      <c r="B2277" s="152" t="str">
        <f>IFERROR(VLOOKUP(Proc[[#This Row],[App]],Table2[],3,0),"open")</f>
        <v>ok</v>
      </c>
      <c r="C2277" s="72" t="s">
        <v>369</v>
      </c>
      <c r="D2277" s="152" t="s">
        <v>8949</v>
      </c>
      <c r="E2277" s="152" t="s">
        <v>2882</v>
      </c>
      <c r="F2277" s="152" t="s">
        <v>2882</v>
      </c>
      <c r="G2277" s="72" t="s">
        <v>400</v>
      </c>
      <c r="H2277" s="65" t="str">
        <f>IF(Proc[[#This Row],[type]]="LFF (MDG-F)",MID(Proc[[#This Row],[Obj]],13,10),"")</f>
        <v/>
      </c>
      <c r="I2277" s="152"/>
      <c r="J2277" s="65" t="b">
        <f>Proc[[#This Row],[Requested]]=Proc[[#This Row],[CurrentParent]]</f>
        <v>1</v>
      </c>
      <c r="K2277" s="152" t="str">
        <f>IF(Proc[[#This Row],[Author]]="Marcela Urrego",VLOOKUP(LEFT(Proc[[#This Row],[Requested]],1),Table3[#All],2,0),VLOOKUP(Proc[[#This Row],[Author]],Table4[],2,0))</f>
        <v>HC</v>
      </c>
      <c r="L2277" s="65" t="s">
        <v>1970</v>
      </c>
      <c r="M2277" s="73">
        <v>45825.48096064815</v>
      </c>
      <c r="N2277" s="74">
        <v>45825</v>
      </c>
      <c r="O2277" s="74">
        <v>45825</v>
      </c>
      <c r="P2277" s="73" t="str">
        <f ca="1">IF(Proc[[#This Row],[DaysAgeing]]&gt;5,"yep","on track")</f>
        <v>on track</v>
      </c>
      <c r="Q2277" s="2">
        <f ca="1">IF(Proc[[#This Row],[DateClosed]]="",ABS(NETWORKDAYS(Proc[[#This Row],[DateOpened]],TODAY()))-1,ABS(NETWORKDAYS(Proc[[#This Row],[DateOpened]],Proc[[#This Row],[DateClosed]]))-1)</f>
        <v>0</v>
      </c>
      <c r="R2277" s="73" t="s">
        <v>410</v>
      </c>
      <c r="S2277" s="65"/>
      <c r="T2277" s="153">
        <v>2276</v>
      </c>
    </row>
    <row r="2278" spans="1:20" hidden="1">
      <c r="A2278" s="72" t="s">
        <v>2878</v>
      </c>
      <c r="B2278" s="152" t="str">
        <f>IFERROR(VLOOKUP(Proc[[#This Row],[App]],Table2[],3,0),"open")</f>
        <v>ok</v>
      </c>
      <c r="C2278" s="72" t="s">
        <v>369</v>
      </c>
      <c r="D2278" s="152" t="s">
        <v>8950</v>
      </c>
      <c r="E2278" s="152" t="s">
        <v>2881</v>
      </c>
      <c r="F2278" s="152" t="s">
        <v>2881</v>
      </c>
      <c r="G2278" s="72" t="s">
        <v>400</v>
      </c>
      <c r="H2278" s="65" t="str">
        <f>IF(Proc[[#This Row],[type]]="LFF (MDG-F)",MID(Proc[[#This Row],[Obj]],13,10),"")</f>
        <v/>
      </c>
      <c r="I2278" s="152"/>
      <c r="J2278" s="65" t="b">
        <f>Proc[[#This Row],[Requested]]=Proc[[#This Row],[CurrentParent]]</f>
        <v>1</v>
      </c>
      <c r="K2278" s="152" t="str">
        <f>IF(Proc[[#This Row],[Author]]="Marcela Urrego",VLOOKUP(LEFT(Proc[[#This Row],[Requested]],1),Table3[#All],2,0),VLOOKUP(Proc[[#This Row],[Author]],Table4[],2,0))</f>
        <v>HC</v>
      </c>
      <c r="L2278" s="65" t="s">
        <v>1970</v>
      </c>
      <c r="M2278" s="73">
        <v>45825.48096064815</v>
      </c>
      <c r="N2278" s="74">
        <v>45825</v>
      </c>
      <c r="O2278" s="74">
        <v>45825</v>
      </c>
      <c r="P2278" s="73" t="str">
        <f ca="1">IF(Proc[[#This Row],[DaysAgeing]]&gt;5,"yep","on track")</f>
        <v>on track</v>
      </c>
      <c r="Q2278" s="2">
        <f ca="1">IF(Proc[[#This Row],[DateClosed]]="",ABS(NETWORKDAYS(Proc[[#This Row],[DateOpened]],TODAY()))-1,ABS(NETWORKDAYS(Proc[[#This Row],[DateOpened]],Proc[[#This Row],[DateClosed]]))-1)</f>
        <v>0</v>
      </c>
      <c r="R2278" s="73" t="s">
        <v>410</v>
      </c>
      <c r="S2278" s="65"/>
      <c r="T2278" s="153">
        <v>2277</v>
      </c>
    </row>
    <row r="2279" spans="1:20" hidden="1">
      <c r="A2279" s="72" t="s">
        <v>2878</v>
      </c>
      <c r="B2279" s="152" t="str">
        <f>IFERROR(VLOOKUP(Proc[[#This Row],[App]],Table2[],3,0),"open")</f>
        <v>ok</v>
      </c>
      <c r="C2279" s="72" t="s">
        <v>369</v>
      </c>
      <c r="D2279" s="152" t="s">
        <v>8951</v>
      </c>
      <c r="E2279" s="152" t="s">
        <v>2881</v>
      </c>
      <c r="F2279" s="152" t="s">
        <v>2881</v>
      </c>
      <c r="G2279" s="72" t="s">
        <v>400</v>
      </c>
      <c r="H2279" s="65" t="str">
        <f>IF(Proc[[#This Row],[type]]="LFF (MDG-F)",MID(Proc[[#This Row],[Obj]],13,10),"")</f>
        <v/>
      </c>
      <c r="I2279" s="152"/>
      <c r="J2279" s="65" t="b">
        <f>Proc[[#This Row],[Requested]]=Proc[[#This Row],[CurrentParent]]</f>
        <v>1</v>
      </c>
      <c r="K2279" s="152" t="str">
        <f>IF(Proc[[#This Row],[Author]]="Marcela Urrego",VLOOKUP(LEFT(Proc[[#This Row],[Requested]],1),Table3[#All],2,0),VLOOKUP(Proc[[#This Row],[Author]],Table4[],2,0))</f>
        <v>HC</v>
      </c>
      <c r="L2279" s="65" t="s">
        <v>1970</v>
      </c>
      <c r="M2279" s="73">
        <v>45825.48096064815</v>
      </c>
      <c r="N2279" s="74">
        <v>45825</v>
      </c>
      <c r="O2279" s="74">
        <v>45825</v>
      </c>
      <c r="P2279" s="73" t="str">
        <f ca="1">IF(Proc[[#This Row],[DaysAgeing]]&gt;5,"yep","on track")</f>
        <v>on track</v>
      </c>
      <c r="Q2279" s="2">
        <f ca="1">IF(Proc[[#This Row],[DateClosed]]="",ABS(NETWORKDAYS(Proc[[#This Row],[DateOpened]],TODAY()))-1,ABS(NETWORKDAYS(Proc[[#This Row],[DateOpened]],Proc[[#This Row],[DateClosed]]))-1)</f>
        <v>0</v>
      </c>
      <c r="R2279" s="73" t="s">
        <v>410</v>
      </c>
      <c r="S2279" s="65"/>
      <c r="T2279" s="153">
        <v>2278</v>
      </c>
    </row>
    <row r="2280" spans="1:20" hidden="1">
      <c r="A2280" s="72" t="s">
        <v>2878</v>
      </c>
      <c r="B2280" s="152" t="str">
        <f>IFERROR(VLOOKUP(Proc[[#This Row],[App]],Table2[],3,0),"open")</f>
        <v>ok</v>
      </c>
      <c r="C2280" s="72" t="s">
        <v>369</v>
      </c>
      <c r="D2280" s="152" t="s">
        <v>8952</v>
      </c>
      <c r="E2280" s="152" t="s">
        <v>2881</v>
      </c>
      <c r="F2280" s="152" t="s">
        <v>2881</v>
      </c>
      <c r="G2280" s="72" t="s">
        <v>400</v>
      </c>
      <c r="H2280" s="65" t="str">
        <f>IF(Proc[[#This Row],[type]]="LFF (MDG-F)",MID(Proc[[#This Row],[Obj]],13,10),"")</f>
        <v/>
      </c>
      <c r="I2280" s="152"/>
      <c r="J2280" s="65" t="b">
        <f>Proc[[#This Row],[Requested]]=Proc[[#This Row],[CurrentParent]]</f>
        <v>1</v>
      </c>
      <c r="K2280" s="152" t="str">
        <f>IF(Proc[[#This Row],[Author]]="Marcela Urrego",VLOOKUP(LEFT(Proc[[#This Row],[Requested]],1),Table3[#All],2,0),VLOOKUP(Proc[[#This Row],[Author]],Table4[],2,0))</f>
        <v>HC</v>
      </c>
      <c r="L2280" s="65" t="s">
        <v>1970</v>
      </c>
      <c r="M2280" s="73">
        <v>45825.48096064815</v>
      </c>
      <c r="N2280" s="74">
        <v>45825</v>
      </c>
      <c r="O2280" s="74">
        <v>45825</v>
      </c>
      <c r="P2280" s="73" t="str">
        <f ca="1">IF(Proc[[#This Row],[DaysAgeing]]&gt;5,"yep","on track")</f>
        <v>on track</v>
      </c>
      <c r="Q2280" s="2">
        <f ca="1">IF(Proc[[#This Row],[DateClosed]]="",ABS(NETWORKDAYS(Proc[[#This Row],[DateOpened]],TODAY()))-1,ABS(NETWORKDAYS(Proc[[#This Row],[DateOpened]],Proc[[#This Row],[DateClosed]]))-1)</f>
        <v>0</v>
      </c>
      <c r="R2280" s="73" t="s">
        <v>410</v>
      </c>
      <c r="S2280" s="65"/>
      <c r="T2280" s="153">
        <v>2279</v>
      </c>
    </row>
    <row r="2281" spans="1:20" hidden="1">
      <c r="A2281" s="72" t="s">
        <v>2878</v>
      </c>
      <c r="B2281" s="152" t="str">
        <f>IFERROR(VLOOKUP(Proc[[#This Row],[App]],Table2[],3,0),"open")</f>
        <v>ok</v>
      </c>
      <c r="C2281" s="72" t="s">
        <v>369</v>
      </c>
      <c r="D2281" s="152" t="s">
        <v>8953</v>
      </c>
      <c r="E2281" s="152" t="s">
        <v>2881</v>
      </c>
      <c r="F2281" s="152" t="s">
        <v>2881</v>
      </c>
      <c r="G2281" s="72" t="s">
        <v>400</v>
      </c>
      <c r="H2281" s="65" t="str">
        <f>IF(Proc[[#This Row],[type]]="LFF (MDG-F)",MID(Proc[[#This Row],[Obj]],13,10),"")</f>
        <v/>
      </c>
      <c r="I2281" s="152"/>
      <c r="J2281" s="65" t="b">
        <f>Proc[[#This Row],[Requested]]=Proc[[#This Row],[CurrentParent]]</f>
        <v>1</v>
      </c>
      <c r="K2281" s="152" t="str">
        <f>IF(Proc[[#This Row],[Author]]="Marcela Urrego",VLOOKUP(LEFT(Proc[[#This Row],[Requested]],1),Table3[#All],2,0),VLOOKUP(Proc[[#This Row],[Author]],Table4[],2,0))</f>
        <v>HC</v>
      </c>
      <c r="L2281" s="65" t="s">
        <v>1970</v>
      </c>
      <c r="M2281" s="73">
        <v>45825.48096064815</v>
      </c>
      <c r="N2281" s="74">
        <v>45825</v>
      </c>
      <c r="O2281" s="74">
        <v>45825</v>
      </c>
      <c r="P2281" s="73" t="str">
        <f ca="1">IF(Proc[[#This Row],[DaysAgeing]]&gt;5,"yep","on track")</f>
        <v>on track</v>
      </c>
      <c r="Q2281" s="2">
        <f ca="1">IF(Proc[[#This Row],[DateClosed]]="",ABS(NETWORKDAYS(Proc[[#This Row],[DateOpened]],TODAY()))-1,ABS(NETWORKDAYS(Proc[[#This Row],[DateOpened]],Proc[[#This Row],[DateClosed]]))-1)</f>
        <v>0</v>
      </c>
      <c r="R2281" s="73" t="s">
        <v>410</v>
      </c>
      <c r="S2281" s="65"/>
      <c r="T2281" s="153">
        <v>2280</v>
      </c>
    </row>
    <row r="2282" spans="1:20" hidden="1">
      <c r="A2282" s="72" t="s">
        <v>2878</v>
      </c>
      <c r="B2282" s="152" t="str">
        <f>IFERROR(VLOOKUP(Proc[[#This Row],[App]],Table2[],3,0),"open")</f>
        <v>ok</v>
      </c>
      <c r="C2282" s="72" t="s">
        <v>369</v>
      </c>
      <c r="D2282" s="152" t="s">
        <v>8954</v>
      </c>
      <c r="E2282" s="152" t="s">
        <v>2881</v>
      </c>
      <c r="F2282" s="152" t="s">
        <v>2881</v>
      </c>
      <c r="G2282" s="72" t="s">
        <v>400</v>
      </c>
      <c r="H2282" s="65" t="str">
        <f>IF(Proc[[#This Row],[type]]="LFF (MDG-F)",MID(Proc[[#This Row],[Obj]],13,10),"")</f>
        <v/>
      </c>
      <c r="I2282" s="152"/>
      <c r="J2282" s="65" t="b">
        <f>Proc[[#This Row],[Requested]]=Proc[[#This Row],[CurrentParent]]</f>
        <v>1</v>
      </c>
      <c r="K2282" s="152" t="str">
        <f>IF(Proc[[#This Row],[Author]]="Marcela Urrego",VLOOKUP(LEFT(Proc[[#This Row],[Requested]],1),Table3[#All],2,0),VLOOKUP(Proc[[#This Row],[Author]],Table4[],2,0))</f>
        <v>HC</v>
      </c>
      <c r="L2282" s="65" t="s">
        <v>1970</v>
      </c>
      <c r="M2282" s="73">
        <v>45825.48096064815</v>
      </c>
      <c r="N2282" s="74">
        <v>45825</v>
      </c>
      <c r="O2282" s="74">
        <v>45825</v>
      </c>
      <c r="P2282" s="73" t="str">
        <f ca="1">IF(Proc[[#This Row],[DaysAgeing]]&gt;5,"yep","on track")</f>
        <v>on track</v>
      </c>
      <c r="Q2282" s="2">
        <f ca="1">IF(Proc[[#This Row],[DateClosed]]="",ABS(NETWORKDAYS(Proc[[#This Row],[DateOpened]],TODAY()))-1,ABS(NETWORKDAYS(Proc[[#This Row],[DateOpened]],Proc[[#This Row],[DateClosed]]))-1)</f>
        <v>0</v>
      </c>
      <c r="R2282" s="73" t="s">
        <v>410</v>
      </c>
      <c r="S2282" s="65"/>
      <c r="T2282" s="153">
        <v>2281</v>
      </c>
    </row>
    <row r="2283" spans="1:20" hidden="1">
      <c r="A2283" s="72" t="s">
        <v>2878</v>
      </c>
      <c r="B2283" s="152" t="str">
        <f>IFERROR(VLOOKUP(Proc[[#This Row],[App]],Table2[],3,0),"open")</f>
        <v>ok</v>
      </c>
      <c r="C2283" s="72" t="s">
        <v>369</v>
      </c>
      <c r="D2283" s="152" t="s">
        <v>8955</v>
      </c>
      <c r="E2283" s="152" t="s">
        <v>2881</v>
      </c>
      <c r="F2283" s="152" t="s">
        <v>2881</v>
      </c>
      <c r="G2283" s="72" t="s">
        <v>400</v>
      </c>
      <c r="H2283" s="65" t="str">
        <f>IF(Proc[[#This Row],[type]]="LFF (MDG-F)",MID(Proc[[#This Row],[Obj]],13,10),"")</f>
        <v/>
      </c>
      <c r="I2283" s="152"/>
      <c r="J2283" s="65" t="b">
        <f>Proc[[#This Row],[Requested]]=Proc[[#This Row],[CurrentParent]]</f>
        <v>1</v>
      </c>
      <c r="K2283" s="152" t="str">
        <f>IF(Proc[[#This Row],[Author]]="Marcela Urrego",VLOOKUP(LEFT(Proc[[#This Row],[Requested]],1),Table3[#All],2,0),VLOOKUP(Proc[[#This Row],[Author]],Table4[],2,0))</f>
        <v>HC</v>
      </c>
      <c r="L2283" s="65" t="s">
        <v>1970</v>
      </c>
      <c r="M2283" s="73">
        <v>45825.48096064815</v>
      </c>
      <c r="N2283" s="74">
        <v>45825</v>
      </c>
      <c r="O2283" s="74">
        <v>45825</v>
      </c>
      <c r="P2283" s="73" t="str">
        <f ca="1">IF(Proc[[#This Row],[DaysAgeing]]&gt;5,"yep","on track")</f>
        <v>on track</v>
      </c>
      <c r="Q2283" s="2">
        <f ca="1">IF(Proc[[#This Row],[DateClosed]]="",ABS(NETWORKDAYS(Proc[[#This Row],[DateOpened]],TODAY()))-1,ABS(NETWORKDAYS(Proc[[#This Row],[DateOpened]],Proc[[#This Row],[DateClosed]]))-1)</f>
        <v>0</v>
      </c>
      <c r="R2283" s="73" t="s">
        <v>410</v>
      </c>
      <c r="S2283" s="65"/>
      <c r="T2283" s="153">
        <v>2282</v>
      </c>
    </row>
    <row r="2284" spans="1:20" hidden="1">
      <c r="A2284" s="72" t="s">
        <v>2878</v>
      </c>
      <c r="B2284" s="152" t="str">
        <f>IFERROR(VLOOKUP(Proc[[#This Row],[App]],Table2[],3,0),"open")</f>
        <v>ok</v>
      </c>
      <c r="C2284" s="72" t="s">
        <v>369</v>
      </c>
      <c r="D2284" s="152" t="s">
        <v>8956</v>
      </c>
      <c r="E2284" s="152" t="s">
        <v>2881</v>
      </c>
      <c r="F2284" s="152" t="s">
        <v>2881</v>
      </c>
      <c r="G2284" s="72" t="s">
        <v>400</v>
      </c>
      <c r="H2284" s="65" t="str">
        <f>IF(Proc[[#This Row],[type]]="LFF (MDG-F)",MID(Proc[[#This Row],[Obj]],13,10),"")</f>
        <v/>
      </c>
      <c r="I2284" s="152"/>
      <c r="J2284" s="65" t="b">
        <f>Proc[[#This Row],[Requested]]=Proc[[#This Row],[CurrentParent]]</f>
        <v>1</v>
      </c>
      <c r="K2284" s="152" t="str">
        <f>IF(Proc[[#This Row],[Author]]="Marcela Urrego",VLOOKUP(LEFT(Proc[[#This Row],[Requested]],1),Table3[#All],2,0),VLOOKUP(Proc[[#This Row],[Author]],Table4[],2,0))</f>
        <v>HC</v>
      </c>
      <c r="L2284" s="65" t="s">
        <v>1970</v>
      </c>
      <c r="M2284" s="73">
        <v>45825.48096064815</v>
      </c>
      <c r="N2284" s="74">
        <v>45825</v>
      </c>
      <c r="O2284" s="74">
        <v>45825</v>
      </c>
      <c r="P2284" s="73" t="str">
        <f ca="1">IF(Proc[[#This Row],[DaysAgeing]]&gt;5,"yep","on track")</f>
        <v>on track</v>
      </c>
      <c r="Q2284" s="2">
        <f ca="1">IF(Proc[[#This Row],[DateClosed]]="",ABS(NETWORKDAYS(Proc[[#This Row],[DateOpened]],TODAY()))-1,ABS(NETWORKDAYS(Proc[[#This Row],[DateOpened]],Proc[[#This Row],[DateClosed]]))-1)</f>
        <v>0</v>
      </c>
      <c r="R2284" s="73" t="s">
        <v>410</v>
      </c>
      <c r="S2284" s="65"/>
      <c r="T2284" s="153">
        <v>2283</v>
      </c>
    </row>
    <row r="2285" spans="1:20" hidden="1">
      <c r="A2285" s="72" t="s">
        <v>2878</v>
      </c>
      <c r="B2285" s="152" t="str">
        <f>IFERROR(VLOOKUP(Proc[[#This Row],[App]],Table2[],3,0),"open")</f>
        <v>ok</v>
      </c>
      <c r="C2285" s="72" t="s">
        <v>369</v>
      </c>
      <c r="D2285" s="152" t="s">
        <v>8957</v>
      </c>
      <c r="E2285" s="152" t="s">
        <v>2881</v>
      </c>
      <c r="F2285" s="152" t="s">
        <v>2881</v>
      </c>
      <c r="G2285" s="72" t="s">
        <v>400</v>
      </c>
      <c r="H2285" s="65" t="str">
        <f>IF(Proc[[#This Row],[type]]="LFF (MDG-F)",MID(Proc[[#This Row],[Obj]],13,10),"")</f>
        <v/>
      </c>
      <c r="I2285" s="152"/>
      <c r="J2285" s="65" t="b">
        <f>Proc[[#This Row],[Requested]]=Proc[[#This Row],[CurrentParent]]</f>
        <v>1</v>
      </c>
      <c r="K2285" s="152" t="str">
        <f>IF(Proc[[#This Row],[Author]]="Marcela Urrego",VLOOKUP(LEFT(Proc[[#This Row],[Requested]],1),Table3[#All],2,0),VLOOKUP(Proc[[#This Row],[Author]],Table4[],2,0))</f>
        <v>HC</v>
      </c>
      <c r="L2285" s="65" t="s">
        <v>1970</v>
      </c>
      <c r="M2285" s="73">
        <v>45825.48096064815</v>
      </c>
      <c r="N2285" s="74">
        <v>45825</v>
      </c>
      <c r="O2285" s="74">
        <v>45825</v>
      </c>
      <c r="P2285" s="73" t="str">
        <f ca="1">IF(Proc[[#This Row],[DaysAgeing]]&gt;5,"yep","on track")</f>
        <v>on track</v>
      </c>
      <c r="Q2285" s="2">
        <f ca="1">IF(Proc[[#This Row],[DateClosed]]="",ABS(NETWORKDAYS(Proc[[#This Row],[DateOpened]],TODAY()))-1,ABS(NETWORKDAYS(Proc[[#This Row],[DateOpened]],Proc[[#This Row],[DateClosed]]))-1)</f>
        <v>0</v>
      </c>
      <c r="R2285" s="73" t="s">
        <v>410</v>
      </c>
      <c r="S2285" s="65"/>
      <c r="T2285" s="153">
        <v>2284</v>
      </c>
    </row>
    <row r="2286" spans="1:20" hidden="1">
      <c r="A2286" s="72" t="s">
        <v>2878</v>
      </c>
      <c r="B2286" s="152" t="str">
        <f>IFERROR(VLOOKUP(Proc[[#This Row],[App]],Table2[],3,0),"open")</f>
        <v>ok</v>
      </c>
      <c r="C2286" s="72" t="s">
        <v>369</v>
      </c>
      <c r="D2286" s="152" t="s">
        <v>8958</v>
      </c>
      <c r="E2286" s="152" t="s">
        <v>2881</v>
      </c>
      <c r="F2286" s="152" t="s">
        <v>2881</v>
      </c>
      <c r="G2286" s="72" t="s">
        <v>400</v>
      </c>
      <c r="H2286" s="65" t="str">
        <f>IF(Proc[[#This Row],[type]]="LFF (MDG-F)",MID(Proc[[#This Row],[Obj]],13,10),"")</f>
        <v/>
      </c>
      <c r="I2286" s="152"/>
      <c r="J2286" s="65" t="b">
        <f>Proc[[#This Row],[Requested]]=Proc[[#This Row],[CurrentParent]]</f>
        <v>1</v>
      </c>
      <c r="K2286" s="152" t="str">
        <f>IF(Proc[[#This Row],[Author]]="Marcela Urrego",VLOOKUP(LEFT(Proc[[#This Row],[Requested]],1),Table3[#All],2,0),VLOOKUP(Proc[[#This Row],[Author]],Table4[],2,0))</f>
        <v>HC</v>
      </c>
      <c r="L2286" s="65" t="s">
        <v>1970</v>
      </c>
      <c r="M2286" s="73">
        <v>45825.48096064815</v>
      </c>
      <c r="N2286" s="74">
        <v>45825</v>
      </c>
      <c r="O2286" s="74">
        <v>45825</v>
      </c>
      <c r="P2286" s="73" t="str">
        <f ca="1">IF(Proc[[#This Row],[DaysAgeing]]&gt;5,"yep","on track")</f>
        <v>on track</v>
      </c>
      <c r="Q2286" s="2">
        <f ca="1">IF(Proc[[#This Row],[DateClosed]]="",ABS(NETWORKDAYS(Proc[[#This Row],[DateOpened]],TODAY()))-1,ABS(NETWORKDAYS(Proc[[#This Row],[DateOpened]],Proc[[#This Row],[DateClosed]]))-1)</f>
        <v>0</v>
      </c>
      <c r="R2286" s="73" t="s">
        <v>410</v>
      </c>
      <c r="S2286" s="65"/>
      <c r="T2286" s="153">
        <v>2285</v>
      </c>
    </row>
    <row r="2287" spans="1:20" hidden="1">
      <c r="A2287" s="72" t="s">
        <v>2878</v>
      </c>
      <c r="B2287" s="152" t="str">
        <f>IFERROR(VLOOKUP(Proc[[#This Row],[App]],Table2[],3,0),"open")</f>
        <v>ok</v>
      </c>
      <c r="C2287" s="72" t="s">
        <v>369</v>
      </c>
      <c r="D2287" s="152" t="s">
        <v>8959</v>
      </c>
      <c r="E2287" s="152" t="s">
        <v>2881</v>
      </c>
      <c r="F2287" s="152" t="s">
        <v>2881</v>
      </c>
      <c r="G2287" s="72" t="s">
        <v>400</v>
      </c>
      <c r="H2287" s="65" t="str">
        <f>IF(Proc[[#This Row],[type]]="LFF (MDG-F)",MID(Proc[[#This Row],[Obj]],13,10),"")</f>
        <v/>
      </c>
      <c r="I2287" s="152"/>
      <c r="J2287" s="65" t="b">
        <f>Proc[[#This Row],[Requested]]=Proc[[#This Row],[CurrentParent]]</f>
        <v>1</v>
      </c>
      <c r="K2287" s="152" t="str">
        <f>IF(Proc[[#This Row],[Author]]="Marcela Urrego",VLOOKUP(LEFT(Proc[[#This Row],[Requested]],1),Table3[#All],2,0),VLOOKUP(Proc[[#This Row],[Author]],Table4[],2,0))</f>
        <v>HC</v>
      </c>
      <c r="L2287" s="65" t="s">
        <v>1970</v>
      </c>
      <c r="M2287" s="73">
        <v>45825.48096064815</v>
      </c>
      <c r="N2287" s="74">
        <v>45825</v>
      </c>
      <c r="O2287" s="74">
        <v>45825</v>
      </c>
      <c r="P2287" s="73" t="str">
        <f ca="1">IF(Proc[[#This Row],[DaysAgeing]]&gt;5,"yep","on track")</f>
        <v>on track</v>
      </c>
      <c r="Q2287" s="2">
        <f ca="1">IF(Proc[[#This Row],[DateClosed]]="",ABS(NETWORKDAYS(Proc[[#This Row],[DateOpened]],TODAY()))-1,ABS(NETWORKDAYS(Proc[[#This Row],[DateOpened]],Proc[[#This Row],[DateClosed]]))-1)</f>
        <v>0</v>
      </c>
      <c r="R2287" s="73" t="s">
        <v>410</v>
      </c>
      <c r="S2287" s="65"/>
      <c r="T2287" s="153">
        <v>2286</v>
      </c>
    </row>
    <row r="2288" spans="1:20" hidden="1">
      <c r="A2288" s="72" t="s">
        <v>2878</v>
      </c>
      <c r="B2288" s="111" t="str">
        <f>IFERROR(VLOOKUP(Proc[[#This Row],[App]],Table2[],3,0),"open")</f>
        <v>ok</v>
      </c>
      <c r="C2288" s="72" t="s">
        <v>369</v>
      </c>
      <c r="D2288" s="152" t="s">
        <v>8960</v>
      </c>
      <c r="E2288" s="152" t="s">
        <v>2881</v>
      </c>
      <c r="F2288" s="85" t="s">
        <v>2881</v>
      </c>
      <c r="G2288" s="72" t="s">
        <v>400</v>
      </c>
      <c r="H2288" s="65" t="str">
        <f>IF(Proc[[#This Row],[type]]="LFF (MDG-F)",MID(Proc[[#This Row],[Obj]],13,10),"")</f>
        <v/>
      </c>
      <c r="I2288" s="152"/>
      <c r="J2288" s="65" t="b">
        <f>Proc[[#This Row],[Requested]]=Proc[[#This Row],[CurrentParent]]</f>
        <v>1</v>
      </c>
      <c r="K2288" s="107" t="str">
        <f>IF(Proc[[#This Row],[Author]]="Marcela Urrego",VLOOKUP(LEFT(Proc[[#This Row],[Requested]],1),Table3[#All],2,0),VLOOKUP(Proc[[#This Row],[Author]],Table4[],2,0))</f>
        <v>HC</v>
      </c>
      <c r="L2288" s="65" t="s">
        <v>1970</v>
      </c>
      <c r="M2288" s="73">
        <v>45825.48096064815</v>
      </c>
      <c r="N2288" s="74">
        <v>45825</v>
      </c>
      <c r="O2288" s="74">
        <v>45825</v>
      </c>
      <c r="P2288" s="73" t="str">
        <f ca="1">IF(Proc[[#This Row],[DaysAgeing]]&gt;5,"yep","on track")</f>
        <v>on track</v>
      </c>
      <c r="Q2288" s="2">
        <f ca="1">IF(Proc[[#This Row],[DateClosed]]="",ABS(NETWORKDAYS(Proc[[#This Row],[DateOpened]],TODAY()))-1,ABS(NETWORKDAYS(Proc[[#This Row],[DateOpened]],Proc[[#This Row],[DateClosed]]))-1)</f>
        <v>0</v>
      </c>
      <c r="R2288" s="73" t="s">
        <v>410</v>
      </c>
      <c r="S2288" s="65"/>
      <c r="T2288" s="153">
        <v>2287</v>
      </c>
    </row>
    <row r="2289" spans="1:20" hidden="1">
      <c r="A2289" s="72" t="s">
        <v>2878</v>
      </c>
      <c r="B2289" s="111" t="str">
        <f>IFERROR(VLOOKUP(Proc[[#This Row],[App]],Table2[],3,0),"open")</f>
        <v>ok</v>
      </c>
      <c r="C2289" s="72" t="s">
        <v>369</v>
      </c>
      <c r="D2289" s="152" t="s">
        <v>8961</v>
      </c>
      <c r="E2289" s="152" t="s">
        <v>2881</v>
      </c>
      <c r="F2289" s="85" t="s">
        <v>2881</v>
      </c>
      <c r="G2289" s="72" t="s">
        <v>400</v>
      </c>
      <c r="H2289" s="65" t="str">
        <f>IF(Proc[[#This Row],[type]]="LFF (MDG-F)",MID(Proc[[#This Row],[Obj]],13,10),"")</f>
        <v/>
      </c>
      <c r="I2289" s="152"/>
      <c r="J2289" s="65" t="b">
        <f>Proc[[#This Row],[Requested]]=Proc[[#This Row],[CurrentParent]]</f>
        <v>1</v>
      </c>
      <c r="K2289" s="107" t="str">
        <f>IF(Proc[[#This Row],[Author]]="Marcela Urrego",VLOOKUP(LEFT(Proc[[#This Row],[Requested]],1),Table3[#All],2,0),VLOOKUP(Proc[[#This Row],[Author]],Table4[],2,0))</f>
        <v>HC</v>
      </c>
      <c r="L2289" s="65" t="s">
        <v>1970</v>
      </c>
      <c r="M2289" s="73">
        <v>45825.48096064815</v>
      </c>
      <c r="N2289" s="74">
        <v>45825</v>
      </c>
      <c r="O2289" s="74">
        <v>45825</v>
      </c>
      <c r="P2289" s="73" t="str">
        <f ca="1">IF(Proc[[#This Row],[DaysAgeing]]&gt;5,"yep","on track")</f>
        <v>on track</v>
      </c>
      <c r="Q2289" s="2">
        <f ca="1">IF(Proc[[#This Row],[DateClosed]]="",ABS(NETWORKDAYS(Proc[[#This Row],[DateOpened]],TODAY()))-1,ABS(NETWORKDAYS(Proc[[#This Row],[DateOpened]],Proc[[#This Row],[DateClosed]]))-1)</f>
        <v>0</v>
      </c>
      <c r="R2289" s="73" t="s">
        <v>410</v>
      </c>
      <c r="S2289" s="65"/>
      <c r="T2289" s="153">
        <v>2288</v>
      </c>
    </row>
    <row r="2290" spans="1:20" hidden="1">
      <c r="A2290" s="72" t="s">
        <v>2878</v>
      </c>
      <c r="B2290" s="111" t="str">
        <f>IFERROR(VLOOKUP(Proc[[#This Row],[App]],Table2[],3,0),"open")</f>
        <v>ok</v>
      </c>
      <c r="C2290" s="72" t="s">
        <v>369</v>
      </c>
      <c r="D2290" s="152" t="s">
        <v>8962</v>
      </c>
      <c r="E2290" s="152" t="s">
        <v>2881</v>
      </c>
      <c r="F2290" s="85" t="s">
        <v>2881</v>
      </c>
      <c r="G2290" s="72" t="s">
        <v>400</v>
      </c>
      <c r="H2290" s="65" t="str">
        <f>IF(Proc[[#This Row],[type]]="LFF (MDG-F)",MID(Proc[[#This Row],[Obj]],13,10),"")</f>
        <v/>
      </c>
      <c r="I2290" s="152"/>
      <c r="J2290" s="65" t="b">
        <f>Proc[[#This Row],[Requested]]=Proc[[#This Row],[CurrentParent]]</f>
        <v>1</v>
      </c>
      <c r="K2290" s="107" t="str">
        <f>IF(Proc[[#This Row],[Author]]="Marcela Urrego",VLOOKUP(LEFT(Proc[[#This Row],[Requested]],1),Table3[#All],2,0),VLOOKUP(Proc[[#This Row],[Author]],Table4[],2,0))</f>
        <v>HC</v>
      </c>
      <c r="L2290" s="65" t="s">
        <v>1970</v>
      </c>
      <c r="M2290" s="73">
        <v>45825.48096064815</v>
      </c>
      <c r="N2290" s="74">
        <v>45825</v>
      </c>
      <c r="O2290" s="74">
        <v>45825</v>
      </c>
      <c r="P2290" s="73" t="str">
        <f ca="1">IF(Proc[[#This Row],[DaysAgeing]]&gt;5,"yep","on track")</f>
        <v>on track</v>
      </c>
      <c r="Q2290" s="2">
        <f ca="1">IF(Proc[[#This Row],[DateClosed]]="",ABS(NETWORKDAYS(Proc[[#This Row],[DateOpened]],TODAY()))-1,ABS(NETWORKDAYS(Proc[[#This Row],[DateOpened]],Proc[[#This Row],[DateClosed]]))-1)</f>
        <v>0</v>
      </c>
      <c r="R2290" s="73" t="s">
        <v>410</v>
      </c>
      <c r="S2290" s="65"/>
      <c r="T2290" s="153">
        <v>2289</v>
      </c>
    </row>
    <row r="2291" spans="1:20" hidden="1">
      <c r="A2291" s="72" t="s">
        <v>2878</v>
      </c>
      <c r="B2291" s="152" t="str">
        <f>IFERROR(VLOOKUP(Proc[[#This Row],[App]],Table2[],3,0),"open")</f>
        <v>ok</v>
      </c>
      <c r="C2291" s="72" t="s">
        <v>369</v>
      </c>
      <c r="D2291" s="152" t="s">
        <v>8963</v>
      </c>
      <c r="E2291" s="152" t="s">
        <v>2881</v>
      </c>
      <c r="F2291" s="152" t="s">
        <v>2881</v>
      </c>
      <c r="G2291" s="72" t="s">
        <v>400</v>
      </c>
      <c r="H2291" s="65" t="str">
        <f>IF(Proc[[#This Row],[type]]="LFF (MDG-F)",MID(Proc[[#This Row],[Obj]],13,10),"")</f>
        <v/>
      </c>
      <c r="I2291" s="152"/>
      <c r="J2291" s="65" t="b">
        <f>Proc[[#This Row],[Requested]]=Proc[[#This Row],[CurrentParent]]</f>
        <v>1</v>
      </c>
      <c r="K2291" s="152" t="str">
        <f>IF(Proc[[#This Row],[Author]]="Marcela Urrego",VLOOKUP(LEFT(Proc[[#This Row],[Requested]],1),Table3[#All],2,0),VLOOKUP(Proc[[#This Row],[Author]],Table4[],2,0))</f>
        <v>HC</v>
      </c>
      <c r="L2291" s="65" t="s">
        <v>1970</v>
      </c>
      <c r="M2291" s="73">
        <v>45825.48096064815</v>
      </c>
      <c r="N2291" s="74">
        <v>45825</v>
      </c>
      <c r="O2291" s="74">
        <v>45825</v>
      </c>
      <c r="P2291" s="73" t="str">
        <f ca="1">IF(Proc[[#This Row],[DaysAgeing]]&gt;5,"yep","on track")</f>
        <v>on track</v>
      </c>
      <c r="Q2291" s="2">
        <f ca="1">IF(Proc[[#This Row],[DateClosed]]="",ABS(NETWORKDAYS(Proc[[#This Row],[DateOpened]],TODAY()))-1,ABS(NETWORKDAYS(Proc[[#This Row],[DateOpened]],Proc[[#This Row],[DateClosed]]))-1)</f>
        <v>0</v>
      </c>
      <c r="R2291" s="73" t="s">
        <v>410</v>
      </c>
      <c r="S2291" s="65"/>
      <c r="T2291" s="153">
        <v>2290</v>
      </c>
    </row>
    <row r="2292" spans="1:20" hidden="1">
      <c r="A2292" s="72" t="s">
        <v>2878</v>
      </c>
      <c r="B2292" s="111" t="str">
        <f>IFERROR(VLOOKUP(Proc[[#This Row],[App]],Table2[],3,0),"open")</f>
        <v>ok</v>
      </c>
      <c r="C2292" s="72" t="s">
        <v>369</v>
      </c>
      <c r="D2292" s="152" t="s">
        <v>8964</v>
      </c>
      <c r="E2292" s="152" t="s">
        <v>2881</v>
      </c>
      <c r="F2292" s="85" t="s">
        <v>2881</v>
      </c>
      <c r="G2292" s="72" t="s">
        <v>400</v>
      </c>
      <c r="H2292" s="65" t="str">
        <f>IF(Proc[[#This Row],[type]]="LFF (MDG-F)",MID(Proc[[#This Row],[Obj]],13,10),"")</f>
        <v/>
      </c>
      <c r="I2292" s="152"/>
      <c r="J2292" s="65" t="b">
        <f>Proc[[#This Row],[Requested]]=Proc[[#This Row],[CurrentParent]]</f>
        <v>1</v>
      </c>
      <c r="K2292" s="107" t="str">
        <f>IF(Proc[[#This Row],[Author]]="Marcela Urrego",VLOOKUP(LEFT(Proc[[#This Row],[Requested]],1),Table3[#All],2,0),VLOOKUP(Proc[[#This Row],[Author]],Table4[],2,0))</f>
        <v>HC</v>
      </c>
      <c r="L2292" s="65" t="s">
        <v>1970</v>
      </c>
      <c r="M2292" s="73">
        <v>45825.48096064815</v>
      </c>
      <c r="N2292" s="74">
        <v>45825</v>
      </c>
      <c r="O2292" s="74">
        <v>45825</v>
      </c>
      <c r="P2292" s="73" t="str">
        <f ca="1">IF(Proc[[#This Row],[DaysAgeing]]&gt;5,"yep","on track")</f>
        <v>on track</v>
      </c>
      <c r="Q2292" s="2">
        <f ca="1">IF(Proc[[#This Row],[DateClosed]]="",ABS(NETWORKDAYS(Proc[[#This Row],[DateOpened]],TODAY()))-1,ABS(NETWORKDAYS(Proc[[#This Row],[DateOpened]],Proc[[#This Row],[DateClosed]]))-1)</f>
        <v>0</v>
      </c>
      <c r="R2292" s="73" t="s">
        <v>410</v>
      </c>
      <c r="S2292" s="65"/>
      <c r="T2292" s="153">
        <v>2291</v>
      </c>
    </row>
    <row r="2293" spans="1:20" hidden="1">
      <c r="A2293" s="72" t="s">
        <v>2878</v>
      </c>
      <c r="B2293" s="152" t="str">
        <f>IFERROR(VLOOKUP(Proc[[#This Row],[App]],Table2[],3,0),"open")</f>
        <v>ok</v>
      </c>
      <c r="C2293" s="72" t="s">
        <v>369</v>
      </c>
      <c r="D2293" s="152" t="s">
        <v>8965</v>
      </c>
      <c r="E2293" s="152" t="s">
        <v>2882</v>
      </c>
      <c r="F2293" s="152" t="s">
        <v>2882</v>
      </c>
      <c r="G2293" s="72" t="s">
        <v>400</v>
      </c>
      <c r="H2293" s="65" t="str">
        <f>IF(Proc[[#This Row],[type]]="LFF (MDG-F)",MID(Proc[[#This Row],[Obj]],13,10),"")</f>
        <v/>
      </c>
      <c r="I2293" s="152"/>
      <c r="J2293" s="65" t="b">
        <f>Proc[[#This Row],[Requested]]=Proc[[#This Row],[CurrentParent]]</f>
        <v>1</v>
      </c>
      <c r="K2293" s="152" t="str">
        <f>IF(Proc[[#This Row],[Author]]="Marcela Urrego",VLOOKUP(LEFT(Proc[[#This Row],[Requested]],1),Table3[#All],2,0),VLOOKUP(Proc[[#This Row],[Author]],Table4[],2,0))</f>
        <v>HC</v>
      </c>
      <c r="L2293" s="65" t="s">
        <v>1970</v>
      </c>
      <c r="M2293" s="73">
        <v>45825.48096064815</v>
      </c>
      <c r="N2293" s="74">
        <v>45825</v>
      </c>
      <c r="O2293" s="74">
        <v>45825</v>
      </c>
      <c r="P2293" s="73" t="str">
        <f ca="1">IF(Proc[[#This Row],[DaysAgeing]]&gt;5,"yep","on track")</f>
        <v>on track</v>
      </c>
      <c r="Q2293" s="2">
        <f ca="1">IF(Proc[[#This Row],[DateClosed]]="",ABS(NETWORKDAYS(Proc[[#This Row],[DateOpened]],TODAY()))-1,ABS(NETWORKDAYS(Proc[[#This Row],[DateOpened]],Proc[[#This Row],[DateClosed]]))-1)</f>
        <v>0</v>
      </c>
      <c r="R2293" s="73" t="s">
        <v>410</v>
      </c>
      <c r="S2293" s="65"/>
      <c r="T2293" s="153">
        <v>2292</v>
      </c>
    </row>
    <row r="2294" spans="1:20" hidden="1">
      <c r="A2294" s="72" t="s">
        <v>2878</v>
      </c>
      <c r="B2294" s="152" t="str">
        <f>IFERROR(VLOOKUP(Proc[[#This Row],[App]],Table2[],3,0),"open")</f>
        <v>ok</v>
      </c>
      <c r="C2294" s="72" t="s">
        <v>369</v>
      </c>
      <c r="D2294" s="152" t="s">
        <v>8966</v>
      </c>
      <c r="E2294" s="152" t="s">
        <v>2882</v>
      </c>
      <c r="F2294" s="152" t="s">
        <v>2882</v>
      </c>
      <c r="G2294" s="72" t="s">
        <v>400</v>
      </c>
      <c r="H2294" s="65" t="str">
        <f>IF(Proc[[#This Row],[type]]="LFF (MDG-F)",MID(Proc[[#This Row],[Obj]],13,10),"")</f>
        <v/>
      </c>
      <c r="I2294" s="152"/>
      <c r="J2294" s="65" t="b">
        <f>Proc[[#This Row],[Requested]]=Proc[[#This Row],[CurrentParent]]</f>
        <v>1</v>
      </c>
      <c r="K2294" s="152" t="str">
        <f>IF(Proc[[#This Row],[Author]]="Marcela Urrego",VLOOKUP(LEFT(Proc[[#This Row],[Requested]],1),Table3[#All],2,0),VLOOKUP(Proc[[#This Row],[Author]],Table4[],2,0))</f>
        <v>HC</v>
      </c>
      <c r="L2294" s="65" t="s">
        <v>1970</v>
      </c>
      <c r="M2294" s="73">
        <v>45825.48096064815</v>
      </c>
      <c r="N2294" s="74">
        <v>45825</v>
      </c>
      <c r="O2294" s="74">
        <v>45825</v>
      </c>
      <c r="P2294" s="73" t="str">
        <f ca="1">IF(Proc[[#This Row],[DaysAgeing]]&gt;5,"yep","on track")</f>
        <v>on track</v>
      </c>
      <c r="Q2294" s="2">
        <f ca="1">IF(Proc[[#This Row],[DateClosed]]="",ABS(NETWORKDAYS(Proc[[#This Row],[DateOpened]],TODAY()))-1,ABS(NETWORKDAYS(Proc[[#This Row],[DateOpened]],Proc[[#This Row],[DateClosed]]))-1)</f>
        <v>0</v>
      </c>
      <c r="R2294" s="73" t="s">
        <v>410</v>
      </c>
      <c r="S2294" s="65"/>
      <c r="T2294" s="153">
        <v>2293</v>
      </c>
    </row>
    <row r="2295" spans="1:20" hidden="1">
      <c r="A2295" s="72" t="s">
        <v>2878</v>
      </c>
      <c r="B2295" s="152" t="str">
        <f>IFERROR(VLOOKUP(Proc[[#This Row],[App]],Table2[],3,0),"open")</f>
        <v>ok</v>
      </c>
      <c r="C2295" s="72" t="s">
        <v>369</v>
      </c>
      <c r="D2295" s="152" t="s">
        <v>8967</v>
      </c>
      <c r="E2295" s="152" t="s">
        <v>2882</v>
      </c>
      <c r="F2295" s="152" t="s">
        <v>2882</v>
      </c>
      <c r="G2295" s="72" t="s">
        <v>400</v>
      </c>
      <c r="H2295" s="65" t="str">
        <f>IF(Proc[[#This Row],[type]]="LFF (MDG-F)",MID(Proc[[#This Row],[Obj]],13,10),"")</f>
        <v/>
      </c>
      <c r="I2295" s="152"/>
      <c r="J2295" s="65" t="b">
        <f>Proc[[#This Row],[Requested]]=Proc[[#This Row],[CurrentParent]]</f>
        <v>1</v>
      </c>
      <c r="K2295" s="152" t="str">
        <f>IF(Proc[[#This Row],[Author]]="Marcela Urrego",VLOOKUP(LEFT(Proc[[#This Row],[Requested]],1),Table3[#All],2,0),VLOOKUP(Proc[[#This Row],[Author]],Table4[],2,0))</f>
        <v>HC</v>
      </c>
      <c r="L2295" s="65" t="s">
        <v>1970</v>
      </c>
      <c r="M2295" s="73">
        <v>45825.48096064815</v>
      </c>
      <c r="N2295" s="74">
        <v>45825</v>
      </c>
      <c r="O2295" s="74">
        <v>45825</v>
      </c>
      <c r="P2295" s="73" t="str">
        <f ca="1">IF(Proc[[#This Row],[DaysAgeing]]&gt;5,"yep","on track")</f>
        <v>on track</v>
      </c>
      <c r="Q2295" s="2">
        <f ca="1">IF(Proc[[#This Row],[DateClosed]]="",ABS(NETWORKDAYS(Proc[[#This Row],[DateOpened]],TODAY()))-1,ABS(NETWORKDAYS(Proc[[#This Row],[DateOpened]],Proc[[#This Row],[DateClosed]]))-1)</f>
        <v>0</v>
      </c>
      <c r="R2295" s="73" t="s">
        <v>410</v>
      </c>
      <c r="S2295" s="65"/>
      <c r="T2295" s="153">
        <v>2294</v>
      </c>
    </row>
    <row r="2296" spans="1:20" hidden="1">
      <c r="A2296" s="72" t="s">
        <v>2878</v>
      </c>
      <c r="B2296" s="111" t="str">
        <f>IFERROR(VLOOKUP(Proc[[#This Row],[App]],Table2[],3,0),"open")</f>
        <v>ok</v>
      </c>
      <c r="C2296" s="72" t="s">
        <v>369</v>
      </c>
      <c r="D2296" s="152" t="s">
        <v>8968</v>
      </c>
      <c r="E2296" s="152" t="s">
        <v>2882</v>
      </c>
      <c r="F2296" s="85" t="s">
        <v>2882</v>
      </c>
      <c r="G2296" s="72" t="s">
        <v>400</v>
      </c>
      <c r="H2296" s="65" t="str">
        <f>IF(Proc[[#This Row],[type]]="LFF (MDG-F)",MID(Proc[[#This Row],[Obj]],13,10),"")</f>
        <v/>
      </c>
      <c r="I2296" s="152"/>
      <c r="J2296" s="65" t="b">
        <f>Proc[[#This Row],[Requested]]=Proc[[#This Row],[CurrentParent]]</f>
        <v>1</v>
      </c>
      <c r="K2296" s="107" t="str">
        <f>IF(Proc[[#This Row],[Author]]="Marcela Urrego",VLOOKUP(LEFT(Proc[[#This Row],[Requested]],1),Table3[#All],2,0),VLOOKUP(Proc[[#This Row],[Author]],Table4[],2,0))</f>
        <v>HC</v>
      </c>
      <c r="L2296" s="65" t="s">
        <v>1970</v>
      </c>
      <c r="M2296" s="73">
        <v>45825.48096064815</v>
      </c>
      <c r="N2296" s="74">
        <v>45825</v>
      </c>
      <c r="O2296" s="74">
        <v>45825</v>
      </c>
      <c r="P2296" s="73" t="str">
        <f ca="1">IF(Proc[[#This Row],[DaysAgeing]]&gt;5,"yep","on track")</f>
        <v>on track</v>
      </c>
      <c r="Q2296" s="2">
        <f ca="1">IF(Proc[[#This Row],[DateClosed]]="",ABS(NETWORKDAYS(Proc[[#This Row],[DateOpened]],TODAY()))-1,ABS(NETWORKDAYS(Proc[[#This Row],[DateOpened]],Proc[[#This Row],[DateClosed]]))-1)</f>
        <v>0</v>
      </c>
      <c r="R2296" s="73" t="s">
        <v>410</v>
      </c>
      <c r="S2296" s="65"/>
      <c r="T2296" s="153">
        <v>2295</v>
      </c>
    </row>
    <row r="2297" spans="1:20" hidden="1">
      <c r="A2297" s="72" t="s">
        <v>2878</v>
      </c>
      <c r="B2297" s="111" t="str">
        <f>IFERROR(VLOOKUP(Proc[[#This Row],[App]],Table2[],3,0),"open")</f>
        <v>ok</v>
      </c>
      <c r="C2297" s="72" t="s">
        <v>369</v>
      </c>
      <c r="D2297" s="152" t="s">
        <v>8969</v>
      </c>
      <c r="E2297" s="152" t="s">
        <v>2882</v>
      </c>
      <c r="F2297" s="85" t="s">
        <v>2882</v>
      </c>
      <c r="G2297" s="72" t="s">
        <v>400</v>
      </c>
      <c r="H2297" s="65" t="str">
        <f>IF(Proc[[#This Row],[type]]="LFF (MDG-F)",MID(Proc[[#This Row],[Obj]],13,10),"")</f>
        <v/>
      </c>
      <c r="I2297" s="152"/>
      <c r="J2297" s="65" t="b">
        <f>Proc[[#This Row],[Requested]]=Proc[[#This Row],[CurrentParent]]</f>
        <v>1</v>
      </c>
      <c r="K2297" s="107" t="str">
        <f>IF(Proc[[#This Row],[Author]]="Marcela Urrego",VLOOKUP(LEFT(Proc[[#This Row],[Requested]],1),Table3[#All],2,0),VLOOKUP(Proc[[#This Row],[Author]],Table4[],2,0))</f>
        <v>HC</v>
      </c>
      <c r="L2297" s="65" t="s">
        <v>1970</v>
      </c>
      <c r="M2297" s="73">
        <v>45825.48096064815</v>
      </c>
      <c r="N2297" s="74">
        <v>45825</v>
      </c>
      <c r="O2297" s="74">
        <v>45825</v>
      </c>
      <c r="P2297" s="73" t="str">
        <f ca="1">IF(Proc[[#This Row],[DaysAgeing]]&gt;5,"yep","on track")</f>
        <v>on track</v>
      </c>
      <c r="Q2297" s="2">
        <f ca="1">IF(Proc[[#This Row],[DateClosed]]="",ABS(NETWORKDAYS(Proc[[#This Row],[DateOpened]],TODAY()))-1,ABS(NETWORKDAYS(Proc[[#This Row],[DateOpened]],Proc[[#This Row],[DateClosed]]))-1)</f>
        <v>0</v>
      </c>
      <c r="R2297" s="73" t="s">
        <v>410</v>
      </c>
      <c r="S2297" s="65"/>
      <c r="T2297" s="153">
        <v>2296</v>
      </c>
    </row>
    <row r="2298" spans="1:20" hidden="1">
      <c r="A2298" s="72" t="s">
        <v>2878</v>
      </c>
      <c r="B2298" s="111" t="str">
        <f>IFERROR(VLOOKUP(Proc[[#This Row],[App]],Table2[],3,0),"open")</f>
        <v>ok</v>
      </c>
      <c r="C2298" s="72" t="s">
        <v>369</v>
      </c>
      <c r="D2298" s="152" t="s">
        <v>8970</v>
      </c>
      <c r="E2298" s="152" t="s">
        <v>2881</v>
      </c>
      <c r="F2298" s="85" t="s">
        <v>2881</v>
      </c>
      <c r="G2298" s="72" t="s">
        <v>400</v>
      </c>
      <c r="H2298" s="65" t="str">
        <f>IF(Proc[[#This Row],[type]]="LFF (MDG-F)",MID(Proc[[#This Row],[Obj]],13,10),"")</f>
        <v/>
      </c>
      <c r="I2298" s="152"/>
      <c r="J2298" s="65" t="b">
        <f>Proc[[#This Row],[Requested]]=Proc[[#This Row],[CurrentParent]]</f>
        <v>1</v>
      </c>
      <c r="K2298" s="107" t="str">
        <f>IF(Proc[[#This Row],[Author]]="Marcela Urrego",VLOOKUP(LEFT(Proc[[#This Row],[Requested]],1),Table3[#All],2,0),VLOOKUP(Proc[[#This Row],[Author]],Table4[],2,0))</f>
        <v>HC</v>
      </c>
      <c r="L2298" s="153" t="s">
        <v>1970</v>
      </c>
      <c r="M2298" s="73">
        <v>45825.48096064815</v>
      </c>
      <c r="N2298" s="74">
        <v>45825</v>
      </c>
      <c r="O2298" s="74">
        <v>45825</v>
      </c>
      <c r="P2298" s="73" t="str">
        <f ca="1">IF(Proc[[#This Row],[DaysAgeing]]&gt;5,"yep","on track")</f>
        <v>on track</v>
      </c>
      <c r="Q2298" s="2">
        <f ca="1">IF(Proc[[#This Row],[DateClosed]]="",ABS(NETWORKDAYS(Proc[[#This Row],[DateOpened]],TODAY()))-1,ABS(NETWORKDAYS(Proc[[#This Row],[DateOpened]],Proc[[#This Row],[DateClosed]]))-1)</f>
        <v>0</v>
      </c>
      <c r="R2298" s="73" t="s">
        <v>410</v>
      </c>
      <c r="S2298" s="65"/>
      <c r="T2298" s="153">
        <v>2297</v>
      </c>
    </row>
    <row r="2299" spans="1:20" hidden="1">
      <c r="A2299" s="72" t="s">
        <v>2878</v>
      </c>
      <c r="B2299" s="111" t="str">
        <f>IFERROR(VLOOKUP(Proc[[#This Row],[App]],Table2[],3,0),"open")</f>
        <v>ok</v>
      </c>
      <c r="C2299" s="72" t="s">
        <v>369</v>
      </c>
      <c r="D2299" s="152" t="s">
        <v>8971</v>
      </c>
      <c r="E2299" s="152" t="s">
        <v>2881</v>
      </c>
      <c r="F2299" s="152" t="s">
        <v>2881</v>
      </c>
      <c r="G2299" s="72" t="s">
        <v>400</v>
      </c>
      <c r="H2299" s="65" t="str">
        <f>IF(Proc[[#This Row],[type]]="LFF (MDG-F)",MID(Proc[[#This Row],[Obj]],13,10),"")</f>
        <v/>
      </c>
      <c r="I2299" s="152"/>
      <c r="J2299" s="65" t="b">
        <f>Proc[[#This Row],[Requested]]=Proc[[#This Row],[CurrentParent]]</f>
        <v>1</v>
      </c>
      <c r="K2299" s="107" t="str">
        <f>IF(Proc[[#This Row],[Author]]="Marcela Urrego",VLOOKUP(LEFT(Proc[[#This Row],[Requested]],1),Table3[#All],2,0),VLOOKUP(Proc[[#This Row],[Author]],Table4[],2,0))</f>
        <v>HC</v>
      </c>
      <c r="L2299" s="65" t="s">
        <v>1970</v>
      </c>
      <c r="M2299" s="73">
        <v>45825.48096064815</v>
      </c>
      <c r="N2299" s="74">
        <v>45825</v>
      </c>
      <c r="O2299" s="74">
        <v>45825</v>
      </c>
      <c r="P2299" s="73" t="str">
        <f ca="1">IF(Proc[[#This Row],[DaysAgeing]]&gt;5,"yep","on track")</f>
        <v>on track</v>
      </c>
      <c r="Q2299" s="2">
        <f ca="1">IF(Proc[[#This Row],[DateClosed]]="",ABS(NETWORKDAYS(Proc[[#This Row],[DateOpened]],TODAY()))-1,ABS(NETWORKDAYS(Proc[[#This Row],[DateOpened]],Proc[[#This Row],[DateClosed]]))-1)</f>
        <v>0</v>
      </c>
      <c r="R2299" s="73" t="s">
        <v>410</v>
      </c>
      <c r="S2299" s="65"/>
      <c r="T2299" s="153">
        <v>2298</v>
      </c>
    </row>
    <row r="2300" spans="1:20" hidden="1">
      <c r="A2300" s="72" t="s">
        <v>2878</v>
      </c>
      <c r="B2300" s="111" t="str">
        <f>IFERROR(VLOOKUP(Proc[[#This Row],[App]],Table2[],3,0),"open")</f>
        <v>ok</v>
      </c>
      <c r="C2300" s="72" t="s">
        <v>369</v>
      </c>
      <c r="D2300" s="152" t="s">
        <v>8972</v>
      </c>
      <c r="E2300" s="152" t="s">
        <v>2882</v>
      </c>
      <c r="F2300" s="85" t="s">
        <v>2882</v>
      </c>
      <c r="G2300" s="72" t="s">
        <v>400</v>
      </c>
      <c r="H2300" s="65" t="str">
        <f>IF(Proc[[#This Row],[type]]="LFF (MDG-F)",MID(Proc[[#This Row],[Obj]],13,10),"")</f>
        <v/>
      </c>
      <c r="I2300" s="152"/>
      <c r="J2300" s="65" t="b">
        <f>Proc[[#This Row],[Requested]]=Proc[[#This Row],[CurrentParent]]</f>
        <v>1</v>
      </c>
      <c r="K2300" s="107" t="str">
        <f>IF(Proc[[#This Row],[Author]]="Marcela Urrego",VLOOKUP(LEFT(Proc[[#This Row],[Requested]],1),Table3[#All],2,0),VLOOKUP(Proc[[#This Row],[Author]],Table4[],2,0))</f>
        <v>HC</v>
      </c>
      <c r="L2300" s="65" t="s">
        <v>1970</v>
      </c>
      <c r="M2300" s="73">
        <v>45825.48096064815</v>
      </c>
      <c r="N2300" s="74">
        <v>45825</v>
      </c>
      <c r="O2300" s="74">
        <v>45825</v>
      </c>
      <c r="P2300" s="73" t="str">
        <f ca="1">IF(Proc[[#This Row],[DaysAgeing]]&gt;5,"yep","on track")</f>
        <v>on track</v>
      </c>
      <c r="Q2300" s="2">
        <f ca="1">IF(Proc[[#This Row],[DateClosed]]="",ABS(NETWORKDAYS(Proc[[#This Row],[DateOpened]],TODAY()))-1,ABS(NETWORKDAYS(Proc[[#This Row],[DateOpened]],Proc[[#This Row],[DateClosed]]))-1)</f>
        <v>0</v>
      </c>
      <c r="R2300" s="140" t="s">
        <v>410</v>
      </c>
      <c r="S2300" s="65"/>
      <c r="T2300" s="153">
        <v>2299</v>
      </c>
    </row>
    <row r="2301" spans="1:20" hidden="1">
      <c r="A2301" s="72" t="s">
        <v>2878</v>
      </c>
      <c r="B2301" s="152" t="str">
        <f>IFERROR(VLOOKUP(Proc[[#This Row],[App]],Table2[],3,0),"open")</f>
        <v>ok</v>
      </c>
      <c r="C2301" s="72" t="s">
        <v>369</v>
      </c>
      <c r="D2301" s="152" t="s">
        <v>8973</v>
      </c>
      <c r="E2301" s="152" t="s">
        <v>2883</v>
      </c>
      <c r="F2301" s="152" t="s">
        <v>2883</v>
      </c>
      <c r="G2301" s="72" t="s">
        <v>400</v>
      </c>
      <c r="H2301" s="65" t="str">
        <f>IF(Proc[[#This Row],[type]]="LFF (MDG-F)",MID(Proc[[#This Row],[Obj]],13,10),"")</f>
        <v/>
      </c>
      <c r="I2301" s="152"/>
      <c r="J2301" s="65" t="b">
        <f>Proc[[#This Row],[Requested]]=Proc[[#This Row],[CurrentParent]]</f>
        <v>1</v>
      </c>
      <c r="K2301" s="152" t="str">
        <f>IF(Proc[[#This Row],[Author]]="Marcela Urrego",VLOOKUP(LEFT(Proc[[#This Row],[Requested]],1),Table3[#All],2,0),VLOOKUP(Proc[[#This Row],[Author]],Table4[],2,0))</f>
        <v>HC</v>
      </c>
      <c r="L2301" s="65" t="s">
        <v>1970</v>
      </c>
      <c r="M2301" s="73">
        <v>45825.48096064815</v>
      </c>
      <c r="N2301" s="74">
        <v>45825</v>
      </c>
      <c r="O2301" s="74">
        <v>45825</v>
      </c>
      <c r="P2301" s="73" t="str">
        <f ca="1">IF(Proc[[#This Row],[DaysAgeing]]&gt;5,"yep","on track")</f>
        <v>on track</v>
      </c>
      <c r="Q2301" s="2">
        <f ca="1">IF(Proc[[#This Row],[DateClosed]]="",ABS(NETWORKDAYS(Proc[[#This Row],[DateOpened]],TODAY()))-1,ABS(NETWORKDAYS(Proc[[#This Row],[DateOpened]],Proc[[#This Row],[DateClosed]]))-1)</f>
        <v>0</v>
      </c>
      <c r="R2301" s="73" t="s">
        <v>410</v>
      </c>
      <c r="S2301" s="65"/>
      <c r="T2301" s="153">
        <v>2300</v>
      </c>
    </row>
    <row r="2302" spans="1:20" hidden="1">
      <c r="A2302" s="72" t="s">
        <v>2878</v>
      </c>
      <c r="B2302" s="111" t="str">
        <f>IFERROR(VLOOKUP(Proc[[#This Row],[App]],Table2[],3,0),"open")</f>
        <v>ok</v>
      </c>
      <c r="C2302" s="72" t="s">
        <v>369</v>
      </c>
      <c r="D2302" s="152" t="s">
        <v>2884</v>
      </c>
      <c r="E2302" s="152" t="s">
        <v>2881</v>
      </c>
      <c r="F2302" s="152" t="s">
        <v>2881</v>
      </c>
      <c r="G2302" s="72" t="s">
        <v>406</v>
      </c>
      <c r="H2302" s="65" t="str">
        <f>IF(Proc[[#This Row],[type]]="LFF (MDG-F)",MID(Proc[[#This Row],[Obj]],13,10),"")</f>
        <v>TN50Z01000</v>
      </c>
      <c r="I2302" s="152"/>
      <c r="J2302" s="65" t="b">
        <f>Proc[[#This Row],[Requested]]=Proc[[#This Row],[CurrentParent]]</f>
        <v>1</v>
      </c>
      <c r="K2302" s="107" t="str">
        <f>IF(Proc[[#This Row],[Author]]="Marcela Urrego",VLOOKUP(LEFT(Proc[[#This Row],[Requested]],1),Table3[#All],2,0),VLOOKUP(Proc[[#This Row],[Author]],Table4[],2,0))</f>
        <v>HC</v>
      </c>
      <c r="L2302" s="65" t="s">
        <v>1970</v>
      </c>
      <c r="M2302" s="73">
        <v>45825.48096064815</v>
      </c>
      <c r="N2302" s="74"/>
      <c r="O2302" s="74"/>
      <c r="P2302" s="73" t="str">
        <f ca="1">IF(Proc[[#This Row],[DaysAgeing]]&gt;5,"yep","on track")</f>
        <v>yep</v>
      </c>
      <c r="Q2302" s="2">
        <f ca="1">IF(Proc[[#This Row],[DateClosed]]="",ABS(NETWORKDAYS(Proc[[#This Row],[DateOpened]],TODAY()))-1,ABS(NETWORKDAYS(Proc[[#This Row],[DateOpened]],Proc[[#This Row],[DateClosed]]))-1)</f>
        <v>208</v>
      </c>
      <c r="R2302" s="73" t="s">
        <v>410</v>
      </c>
      <c r="S2302" s="65"/>
      <c r="T2302" s="153">
        <v>2301</v>
      </c>
    </row>
    <row r="2303" spans="1:20" hidden="1">
      <c r="A2303" s="72" t="s">
        <v>2878</v>
      </c>
      <c r="B2303" s="111" t="str">
        <f>IFERROR(VLOOKUP(Proc[[#This Row],[App]],Table2[],3,0),"open")</f>
        <v>ok</v>
      </c>
      <c r="C2303" s="72" t="s">
        <v>369</v>
      </c>
      <c r="D2303" s="152" t="s">
        <v>2885</v>
      </c>
      <c r="E2303" s="152" t="s">
        <v>2881</v>
      </c>
      <c r="F2303" s="152" t="s">
        <v>2881</v>
      </c>
      <c r="G2303" s="72" t="s">
        <v>406</v>
      </c>
      <c r="H2303" s="65" t="str">
        <f>IF(Proc[[#This Row],[type]]="LFF (MDG-F)",MID(Proc[[#This Row],[Obj]],13,10),"")</f>
        <v>TN60Z01000</v>
      </c>
      <c r="I2303" s="152"/>
      <c r="J2303" s="65" t="b">
        <f>Proc[[#This Row],[Requested]]=Proc[[#This Row],[CurrentParent]]</f>
        <v>1</v>
      </c>
      <c r="K2303" s="107" t="str">
        <f>IF(Proc[[#This Row],[Author]]="Marcela Urrego",VLOOKUP(LEFT(Proc[[#This Row],[Requested]],1),Table3[#All],2,0),VLOOKUP(Proc[[#This Row],[Author]],Table4[],2,0))</f>
        <v>HC</v>
      </c>
      <c r="L2303" s="65" t="s">
        <v>1970</v>
      </c>
      <c r="M2303" s="73">
        <v>45825.48096064815</v>
      </c>
      <c r="N2303" s="74"/>
      <c r="O2303" s="74"/>
      <c r="P2303" s="73" t="str">
        <f ca="1">IF(Proc[[#This Row],[DaysAgeing]]&gt;5,"yep","on track")</f>
        <v>yep</v>
      </c>
      <c r="Q2303" s="2">
        <f ca="1">IF(Proc[[#This Row],[DateClosed]]="",ABS(NETWORKDAYS(Proc[[#This Row],[DateOpened]],TODAY()))-1,ABS(NETWORKDAYS(Proc[[#This Row],[DateOpened]],Proc[[#This Row],[DateClosed]]))-1)</f>
        <v>208</v>
      </c>
      <c r="R2303" s="73" t="s">
        <v>410</v>
      </c>
      <c r="S2303" s="65"/>
      <c r="T2303" s="153">
        <v>2302</v>
      </c>
    </row>
    <row r="2304" spans="1:20" hidden="1">
      <c r="A2304" t="s">
        <v>2888</v>
      </c>
      <c r="B2304" s="152" t="str">
        <f>IFERROR(VLOOKUP(Proc[[#This Row],[App]],Table2[],3,0),"open")</f>
        <v>ok</v>
      </c>
      <c r="C2304" s="72" t="s">
        <v>369</v>
      </c>
      <c r="D2304" s="152" t="s">
        <v>2889</v>
      </c>
      <c r="E2304" s="152" t="s">
        <v>1923</v>
      </c>
      <c r="F2304" s="152" t="s">
        <v>1923</v>
      </c>
      <c r="G2304" t="s">
        <v>400</v>
      </c>
      <c r="H2304" s="65" t="str">
        <f>IF(Proc[[#This Row],[type]]="LFF (MDG-F)",MID(Proc[[#This Row],[Obj]],13,10),"")</f>
        <v/>
      </c>
      <c r="I2304" s="152"/>
      <c r="J2304" s="65" t="b">
        <f>Proc[[#This Row],[Requested]]=Proc[[#This Row],[CurrentParent]]</f>
        <v>1</v>
      </c>
      <c r="K2304" s="152" t="str">
        <f>IF(Proc[[#This Row],[Author]]="Marcela Urrego",VLOOKUP(LEFT(Proc[[#This Row],[Requested]],1),Table3[#All],2,0),VLOOKUP(Proc[[#This Row],[Author]],Table4[],2,0))</f>
        <v>HC</v>
      </c>
      <c r="L2304" s="65" t="s">
        <v>1970</v>
      </c>
      <c r="M2304" s="74">
        <v>45825.147986111115</v>
      </c>
      <c r="N2304" s="74"/>
      <c r="O2304" s="74"/>
      <c r="P2304" s="75" t="str">
        <f ca="1">IF(Proc[[#This Row],[DaysAgeing]]&gt;5,"yep","on track")</f>
        <v>yep</v>
      </c>
      <c r="Q2304" s="2">
        <f ca="1">IF(Proc[[#This Row],[DateClosed]]="",ABS(NETWORKDAYS(Proc[[#This Row],[DateOpened]],TODAY()))-1,ABS(NETWORKDAYS(Proc[[#This Row],[DateOpened]],Proc[[#This Row],[DateClosed]]))-1)</f>
        <v>208</v>
      </c>
      <c r="R2304" s="75" t="s">
        <v>947</v>
      </c>
      <c r="S2304" s="65"/>
      <c r="T2304" s="153">
        <v>2303</v>
      </c>
    </row>
    <row r="2305" spans="1:20" hidden="1">
      <c r="A2305" t="s">
        <v>2895</v>
      </c>
      <c r="B2305" s="152" t="str">
        <f>IFERROR(VLOOKUP(Proc[[#This Row],[App]],Table2[],3,0),"open")</f>
        <v>ok</v>
      </c>
      <c r="C2305" s="72" t="s">
        <v>369</v>
      </c>
      <c r="D2305" s="152" t="s">
        <v>2890</v>
      </c>
      <c r="E2305" s="152" t="s">
        <v>479</v>
      </c>
      <c r="F2305" s="152" t="s">
        <v>479</v>
      </c>
      <c r="G2305" s="72" t="s">
        <v>400</v>
      </c>
      <c r="H2305" s="65" t="str">
        <f>IF(Proc[[#This Row],[type]]="LFF (MDG-F)",MID(Proc[[#This Row],[Obj]],13,10),"")</f>
        <v/>
      </c>
      <c r="I2305" s="152"/>
      <c r="J2305" s="65" t="b">
        <f>Proc[[#This Row],[Requested]]=Proc[[#This Row],[CurrentParent]]</f>
        <v>1</v>
      </c>
      <c r="K2305" s="152" t="str">
        <f>IF(Proc[[#This Row],[Author]]="Marcela Urrego",VLOOKUP(LEFT(Proc[[#This Row],[Requested]],1),Table3[#All],2,0),VLOOKUP(Proc[[#This Row],[Author]],Table4[],2,0))</f>
        <v>LS</v>
      </c>
      <c r="L2305" s="65" t="s">
        <v>1970</v>
      </c>
      <c r="M2305" s="74">
        <v>45825.378379629627</v>
      </c>
      <c r="N2305" s="74"/>
      <c r="O2305" s="74"/>
      <c r="P2305" s="75" t="str">
        <f ca="1">IF(Proc[[#This Row],[DaysAgeing]]&gt;5,"yep","on track")</f>
        <v>yep</v>
      </c>
      <c r="Q2305" s="2">
        <f ca="1">IF(Proc[[#This Row],[DateClosed]]="",ABS(NETWORKDAYS(Proc[[#This Row],[DateOpened]],TODAY()))-1,ABS(NETWORKDAYS(Proc[[#This Row],[DateOpened]],Proc[[#This Row],[DateClosed]]))-1)</f>
        <v>208</v>
      </c>
      <c r="R2305" s="75" t="s">
        <v>964</v>
      </c>
      <c r="S2305" s="65"/>
      <c r="T2305" s="153">
        <v>2304</v>
      </c>
    </row>
    <row r="2306" spans="1:20" hidden="1">
      <c r="A2306" s="72" t="s">
        <v>2895</v>
      </c>
      <c r="B2306" s="152" t="str">
        <f>IFERROR(VLOOKUP(Proc[[#This Row],[App]],Table2[],3,0),"open")</f>
        <v>ok</v>
      </c>
      <c r="C2306" s="72" t="s">
        <v>369</v>
      </c>
      <c r="D2306" s="152" t="s">
        <v>2891</v>
      </c>
      <c r="E2306" s="152" t="s">
        <v>1577</v>
      </c>
      <c r="F2306" s="152" t="s">
        <v>1577</v>
      </c>
      <c r="G2306" s="72" t="s">
        <v>400</v>
      </c>
      <c r="H2306" s="65" t="str">
        <f>IF(Proc[[#This Row],[type]]="LFF (MDG-F)",MID(Proc[[#This Row],[Obj]],13,10),"")</f>
        <v/>
      </c>
      <c r="I2306" s="152"/>
      <c r="J2306" s="65" t="b">
        <f>Proc[[#This Row],[Requested]]=Proc[[#This Row],[CurrentParent]]</f>
        <v>1</v>
      </c>
      <c r="K2306" s="152" t="str">
        <f>IF(Proc[[#This Row],[Author]]="Marcela Urrego",VLOOKUP(LEFT(Proc[[#This Row],[Requested]],1),Table3[#All],2,0),VLOOKUP(Proc[[#This Row],[Author]],Table4[],2,0))</f>
        <v>LS</v>
      </c>
      <c r="L2306" s="65" t="s">
        <v>1970</v>
      </c>
      <c r="M2306" s="74">
        <v>45825.378379629627</v>
      </c>
      <c r="N2306" s="74"/>
      <c r="O2306" s="74"/>
      <c r="P2306" s="75" t="str">
        <f ca="1">IF(Proc[[#This Row],[DaysAgeing]]&gt;5,"yep","on track")</f>
        <v>yep</v>
      </c>
      <c r="Q2306" s="2">
        <f ca="1">IF(Proc[[#This Row],[DateClosed]]="",ABS(NETWORKDAYS(Proc[[#This Row],[DateOpened]],TODAY()))-1,ABS(NETWORKDAYS(Proc[[#This Row],[DateOpened]],Proc[[#This Row],[DateClosed]]))-1)</f>
        <v>208</v>
      </c>
      <c r="R2306" s="75" t="s">
        <v>964</v>
      </c>
      <c r="S2306" s="65"/>
      <c r="T2306" s="153">
        <v>2305</v>
      </c>
    </row>
    <row r="2307" spans="1:20" hidden="1">
      <c r="A2307" s="72" t="s">
        <v>2895</v>
      </c>
      <c r="B2307" s="111" t="str">
        <f>IFERROR(VLOOKUP(Proc[[#This Row],[App]],Table2[],3,0),"open")</f>
        <v>ok</v>
      </c>
      <c r="C2307" s="72" t="s">
        <v>369</v>
      </c>
      <c r="D2307" s="152" t="s">
        <v>2892</v>
      </c>
      <c r="E2307" s="152" t="s">
        <v>479</v>
      </c>
      <c r="F2307" s="85" t="s">
        <v>479</v>
      </c>
      <c r="G2307" s="72" t="s">
        <v>400</v>
      </c>
      <c r="H2307" s="65" t="str">
        <f>IF(Proc[[#This Row],[type]]="LFF (MDG-F)",MID(Proc[[#This Row],[Obj]],13,10),"")</f>
        <v/>
      </c>
      <c r="I2307" s="152"/>
      <c r="J2307" s="65" t="b">
        <f>Proc[[#This Row],[Requested]]=Proc[[#This Row],[CurrentParent]]</f>
        <v>1</v>
      </c>
      <c r="K2307" s="107" t="str">
        <f>IF(Proc[[#This Row],[Author]]="Marcela Urrego",VLOOKUP(LEFT(Proc[[#This Row],[Requested]],1),Table3[#All],2,0),VLOOKUP(Proc[[#This Row],[Author]],Table4[],2,0))</f>
        <v>LS</v>
      </c>
      <c r="L2307" s="153" t="s">
        <v>1970</v>
      </c>
      <c r="M2307" s="74">
        <v>45825.378379629627</v>
      </c>
      <c r="N2307" s="74"/>
      <c r="O2307" s="74"/>
      <c r="P2307" s="75" t="str">
        <f ca="1">IF(Proc[[#This Row],[DaysAgeing]]&gt;5,"yep","on track")</f>
        <v>yep</v>
      </c>
      <c r="Q2307" s="2">
        <f ca="1">IF(Proc[[#This Row],[DateClosed]]="",ABS(NETWORKDAYS(Proc[[#This Row],[DateOpened]],TODAY()))-1,ABS(NETWORKDAYS(Proc[[#This Row],[DateOpened]],Proc[[#This Row],[DateClosed]]))-1)</f>
        <v>208</v>
      </c>
      <c r="R2307" s="75" t="s">
        <v>964</v>
      </c>
      <c r="S2307" s="65"/>
      <c r="T2307" s="153">
        <v>2306</v>
      </c>
    </row>
    <row r="2308" spans="1:20" hidden="1">
      <c r="A2308" s="72" t="s">
        <v>2895</v>
      </c>
      <c r="B2308" s="152" t="str">
        <f>IFERROR(VLOOKUP(Proc[[#This Row],[App]],Table2[],3,0),"open")</f>
        <v>ok</v>
      </c>
      <c r="C2308" s="72" t="s">
        <v>369</v>
      </c>
      <c r="D2308" s="152" t="s">
        <v>2893</v>
      </c>
      <c r="E2308" s="152" t="s">
        <v>1577</v>
      </c>
      <c r="F2308" s="152" t="s">
        <v>1577</v>
      </c>
      <c r="G2308" s="72" t="s">
        <v>400</v>
      </c>
      <c r="H2308" s="65" t="str">
        <f>IF(Proc[[#This Row],[type]]="LFF (MDG-F)",MID(Proc[[#This Row],[Obj]],13,10),"")</f>
        <v/>
      </c>
      <c r="I2308" s="152"/>
      <c r="J2308" s="65" t="b">
        <f>Proc[[#This Row],[Requested]]=Proc[[#This Row],[CurrentParent]]</f>
        <v>1</v>
      </c>
      <c r="K2308" s="152" t="str">
        <f>IF(Proc[[#This Row],[Author]]="Marcela Urrego",VLOOKUP(LEFT(Proc[[#This Row],[Requested]],1),Table3[#All],2,0),VLOOKUP(Proc[[#This Row],[Author]],Table4[],2,0))</f>
        <v>LS</v>
      </c>
      <c r="L2308" s="65" t="s">
        <v>1970</v>
      </c>
      <c r="M2308" s="74">
        <v>45825.378379629627</v>
      </c>
      <c r="N2308" s="74"/>
      <c r="O2308" s="74"/>
      <c r="P2308" s="75" t="str">
        <f ca="1">IF(Proc[[#This Row],[DaysAgeing]]&gt;5,"yep","on track")</f>
        <v>yep</v>
      </c>
      <c r="Q2308" s="2">
        <f ca="1">IF(Proc[[#This Row],[DateClosed]]="",ABS(NETWORKDAYS(Proc[[#This Row],[DateOpened]],TODAY()))-1,ABS(NETWORKDAYS(Proc[[#This Row],[DateOpened]],Proc[[#This Row],[DateClosed]]))-1)</f>
        <v>208</v>
      </c>
      <c r="R2308" s="75" t="s">
        <v>964</v>
      </c>
      <c r="S2308" s="65"/>
      <c r="T2308" s="153">
        <v>2307</v>
      </c>
    </row>
    <row r="2309" spans="1:20" hidden="1">
      <c r="A2309" s="72" t="s">
        <v>2895</v>
      </c>
      <c r="B2309" s="152" t="str">
        <f>IFERROR(VLOOKUP(Proc[[#This Row],[App]],Table2[],3,0),"open")</f>
        <v>ok</v>
      </c>
      <c r="C2309" s="72" t="s">
        <v>369</v>
      </c>
      <c r="D2309" s="152" t="s">
        <v>2894</v>
      </c>
      <c r="E2309" s="152" t="s">
        <v>447</v>
      </c>
      <c r="F2309" s="152" t="s">
        <v>447</v>
      </c>
      <c r="G2309" s="72" t="s">
        <v>400</v>
      </c>
      <c r="H2309" s="65" t="str">
        <f>IF(Proc[[#This Row],[type]]="LFF (MDG-F)",MID(Proc[[#This Row],[Obj]],13,10),"")</f>
        <v/>
      </c>
      <c r="I2309" s="152"/>
      <c r="J2309" s="65" t="b">
        <f>Proc[[#This Row],[Requested]]=Proc[[#This Row],[CurrentParent]]</f>
        <v>1</v>
      </c>
      <c r="K2309" s="152" t="str">
        <f>IF(Proc[[#This Row],[Author]]="Marcela Urrego",VLOOKUP(LEFT(Proc[[#This Row],[Requested]],1),Table3[#All],2,0),VLOOKUP(Proc[[#This Row],[Author]],Table4[],2,0))</f>
        <v>LS</v>
      </c>
      <c r="L2309" s="65" t="s">
        <v>1970</v>
      </c>
      <c r="M2309" s="74">
        <v>45825.378379629627</v>
      </c>
      <c r="N2309" s="74"/>
      <c r="O2309" s="74"/>
      <c r="P2309" s="75" t="str">
        <f ca="1">IF(Proc[[#This Row],[DaysAgeing]]&gt;5,"yep","on track")</f>
        <v>yep</v>
      </c>
      <c r="Q2309" s="2">
        <f ca="1">IF(Proc[[#This Row],[DateClosed]]="",ABS(NETWORKDAYS(Proc[[#This Row],[DateOpened]],TODAY()))-1,ABS(NETWORKDAYS(Proc[[#This Row],[DateOpened]],Proc[[#This Row],[DateClosed]]))-1)</f>
        <v>208</v>
      </c>
      <c r="R2309" s="75" t="s">
        <v>964</v>
      </c>
      <c r="S2309" s="65"/>
      <c r="T2309" s="153">
        <v>2308</v>
      </c>
    </row>
    <row r="2310" spans="1:20" hidden="1">
      <c r="A2310" t="s">
        <v>2896</v>
      </c>
      <c r="B2310" s="152" t="str">
        <f>IFERROR(VLOOKUP(Proc[[#This Row],[App]],Table2[],3,0),"open")</f>
        <v>ok</v>
      </c>
      <c r="C2310" s="72" t="s">
        <v>369</v>
      </c>
      <c r="D2310" s="152" t="s">
        <v>2897</v>
      </c>
      <c r="E2310" s="152" t="s">
        <v>2953</v>
      </c>
      <c r="F2310" s="152" t="s">
        <v>2953</v>
      </c>
      <c r="G2310" s="72" t="s">
        <v>400</v>
      </c>
      <c r="H2310" s="65" t="str">
        <f>IF(Proc[[#This Row],[type]]="LFF (MDG-F)",MID(Proc[[#This Row],[Obj]],13,10),"")</f>
        <v/>
      </c>
      <c r="I2310" s="152"/>
      <c r="J2310" s="65" t="b">
        <f>Proc[[#This Row],[Requested]]=Proc[[#This Row],[CurrentParent]]</f>
        <v>1</v>
      </c>
      <c r="K2310" s="152" t="str">
        <f>IF(Proc[[#This Row],[Author]]="Marcela Urrego",VLOOKUP(LEFT(Proc[[#This Row],[Requested]],1),Table3[#All],2,0),VLOOKUP(Proc[[#This Row],[Author]],Table4[],2,0))</f>
        <v>EL</v>
      </c>
      <c r="L2310" s="65" t="s">
        <v>1970</v>
      </c>
      <c r="M2310" s="74">
        <v>45825.476678240739</v>
      </c>
      <c r="N2310" s="74"/>
      <c r="O2310" s="74"/>
      <c r="P2310" s="75" t="str">
        <f ca="1">IF(Proc[[#This Row],[DaysAgeing]]&gt;5,"yep","on track")</f>
        <v>yep</v>
      </c>
      <c r="Q2310" s="2">
        <f ca="1">IF(Proc[[#This Row],[DateClosed]]="",ABS(NETWORKDAYS(Proc[[#This Row],[DateOpened]],TODAY()))-1,ABS(NETWORKDAYS(Proc[[#This Row],[DateOpened]],Proc[[#This Row],[DateClosed]]))-1)</f>
        <v>208</v>
      </c>
      <c r="R2310" s="75" t="s">
        <v>774</v>
      </c>
      <c r="S2310" s="65"/>
      <c r="T2310" s="153">
        <v>2309</v>
      </c>
    </row>
    <row r="2311" spans="1:20" hidden="1">
      <c r="A2311" s="72" t="s">
        <v>2896</v>
      </c>
      <c r="B2311" s="152" t="str">
        <f>IFERROR(VLOOKUP(Proc[[#This Row],[App]],Table2[],3,0),"open")</f>
        <v>ok</v>
      </c>
      <c r="C2311" s="72" t="s">
        <v>369</v>
      </c>
      <c r="D2311" s="152" t="s">
        <v>2898</v>
      </c>
      <c r="E2311" s="152" t="s">
        <v>2953</v>
      </c>
      <c r="F2311" s="152" t="s">
        <v>2953</v>
      </c>
      <c r="G2311" s="72" t="s">
        <v>400</v>
      </c>
      <c r="H2311" s="65" t="str">
        <f>IF(Proc[[#This Row],[type]]="LFF (MDG-F)",MID(Proc[[#This Row],[Obj]],13,10),"")</f>
        <v/>
      </c>
      <c r="I2311" s="152"/>
      <c r="J2311" s="65" t="b">
        <f>Proc[[#This Row],[Requested]]=Proc[[#This Row],[CurrentParent]]</f>
        <v>1</v>
      </c>
      <c r="K2311" s="152" t="str">
        <f>IF(Proc[[#This Row],[Author]]="Marcela Urrego",VLOOKUP(LEFT(Proc[[#This Row],[Requested]],1),Table3[#All],2,0),VLOOKUP(Proc[[#This Row],[Author]],Table4[],2,0))</f>
        <v>EL</v>
      </c>
      <c r="L2311" s="65" t="s">
        <v>1970</v>
      </c>
      <c r="M2311" s="74">
        <v>45825.476678240739</v>
      </c>
      <c r="N2311" s="74"/>
      <c r="O2311" s="74"/>
      <c r="P2311" s="75" t="str">
        <f ca="1">IF(Proc[[#This Row],[DaysAgeing]]&gt;5,"yep","on track")</f>
        <v>yep</v>
      </c>
      <c r="Q2311" s="2">
        <f ca="1">IF(Proc[[#This Row],[DateClosed]]="",ABS(NETWORKDAYS(Proc[[#This Row],[DateOpened]],TODAY()))-1,ABS(NETWORKDAYS(Proc[[#This Row],[DateOpened]],Proc[[#This Row],[DateClosed]]))-1)</f>
        <v>208</v>
      </c>
      <c r="R2311" s="75" t="s">
        <v>774</v>
      </c>
      <c r="S2311" s="65"/>
      <c r="T2311" s="153">
        <v>2310</v>
      </c>
    </row>
    <row r="2312" spans="1:20" hidden="1">
      <c r="A2312" s="72" t="s">
        <v>2896</v>
      </c>
      <c r="B2312" s="152" t="str">
        <f>IFERROR(VLOOKUP(Proc[[#This Row],[App]],Table2[],3,0),"open")</f>
        <v>ok</v>
      </c>
      <c r="C2312" s="72" t="s">
        <v>369</v>
      </c>
      <c r="D2312" s="152" t="s">
        <v>2899</v>
      </c>
      <c r="E2312" s="152" t="s">
        <v>2953</v>
      </c>
      <c r="F2312" s="152" t="s">
        <v>2953</v>
      </c>
      <c r="G2312" s="72" t="s">
        <v>400</v>
      </c>
      <c r="H2312" s="65" t="str">
        <f>IF(Proc[[#This Row],[type]]="LFF (MDG-F)",MID(Proc[[#This Row],[Obj]],13,10),"")</f>
        <v/>
      </c>
      <c r="I2312" s="152"/>
      <c r="J2312" s="65" t="b">
        <f>Proc[[#This Row],[Requested]]=Proc[[#This Row],[CurrentParent]]</f>
        <v>1</v>
      </c>
      <c r="K2312" s="152" t="str">
        <f>IF(Proc[[#This Row],[Author]]="Marcela Urrego",VLOOKUP(LEFT(Proc[[#This Row],[Requested]],1),Table3[#All],2,0),VLOOKUP(Proc[[#This Row],[Author]],Table4[],2,0))</f>
        <v>EL</v>
      </c>
      <c r="L2312" s="65" t="s">
        <v>1970</v>
      </c>
      <c r="M2312" s="74">
        <v>45825.476678240739</v>
      </c>
      <c r="N2312" s="74"/>
      <c r="O2312" s="74"/>
      <c r="P2312" s="75" t="str">
        <f ca="1">IF(Proc[[#This Row],[DaysAgeing]]&gt;5,"yep","on track")</f>
        <v>yep</v>
      </c>
      <c r="Q2312" s="2">
        <f ca="1">IF(Proc[[#This Row],[DateClosed]]="",ABS(NETWORKDAYS(Proc[[#This Row],[DateOpened]],TODAY()))-1,ABS(NETWORKDAYS(Proc[[#This Row],[DateOpened]],Proc[[#This Row],[DateClosed]]))-1)</f>
        <v>208</v>
      </c>
      <c r="R2312" s="75" t="s">
        <v>774</v>
      </c>
      <c r="S2312" s="65"/>
      <c r="T2312" s="153">
        <v>2311</v>
      </c>
    </row>
    <row r="2313" spans="1:20" hidden="1">
      <c r="A2313" s="72" t="s">
        <v>2896</v>
      </c>
      <c r="B2313" s="152" t="str">
        <f>IFERROR(VLOOKUP(Proc[[#This Row],[App]],Table2[],3,0),"open")</f>
        <v>ok</v>
      </c>
      <c r="C2313" s="72" t="s">
        <v>369</v>
      </c>
      <c r="D2313" s="152" t="s">
        <v>2900</v>
      </c>
      <c r="E2313" s="152" t="s">
        <v>2953</v>
      </c>
      <c r="F2313" s="152" t="s">
        <v>2953</v>
      </c>
      <c r="G2313" s="72" t="s">
        <v>400</v>
      </c>
      <c r="H2313" s="65" t="str">
        <f>IF(Proc[[#This Row],[type]]="LFF (MDG-F)",MID(Proc[[#This Row],[Obj]],13,10),"")</f>
        <v/>
      </c>
      <c r="I2313" s="152"/>
      <c r="J2313" s="65" t="b">
        <f>Proc[[#This Row],[Requested]]=Proc[[#This Row],[CurrentParent]]</f>
        <v>1</v>
      </c>
      <c r="K2313" s="152" t="str">
        <f>IF(Proc[[#This Row],[Author]]="Marcela Urrego",VLOOKUP(LEFT(Proc[[#This Row],[Requested]],1),Table3[#All],2,0),VLOOKUP(Proc[[#This Row],[Author]],Table4[],2,0))</f>
        <v>EL</v>
      </c>
      <c r="L2313" s="65" t="s">
        <v>1970</v>
      </c>
      <c r="M2313" s="74">
        <v>45825.476678240739</v>
      </c>
      <c r="N2313" s="74"/>
      <c r="O2313" s="74"/>
      <c r="P2313" s="75" t="str">
        <f ca="1">IF(Proc[[#This Row],[DaysAgeing]]&gt;5,"yep","on track")</f>
        <v>yep</v>
      </c>
      <c r="Q2313" s="2">
        <f ca="1">IF(Proc[[#This Row],[DateClosed]]="",ABS(NETWORKDAYS(Proc[[#This Row],[DateOpened]],TODAY()))-1,ABS(NETWORKDAYS(Proc[[#This Row],[DateOpened]],Proc[[#This Row],[DateClosed]]))-1)</f>
        <v>208</v>
      </c>
      <c r="R2313" s="75" t="s">
        <v>774</v>
      </c>
      <c r="S2313" s="65"/>
      <c r="T2313" s="153">
        <v>2312</v>
      </c>
    </row>
    <row r="2314" spans="1:20" hidden="1">
      <c r="A2314" s="72" t="s">
        <v>2896</v>
      </c>
      <c r="B2314" s="111" t="str">
        <f>IFERROR(VLOOKUP(Proc[[#This Row],[App]],Table2[],3,0),"open")</f>
        <v>ok</v>
      </c>
      <c r="C2314" s="72" t="s">
        <v>369</v>
      </c>
      <c r="D2314" s="152" t="s">
        <v>2901</v>
      </c>
      <c r="E2314" s="152" t="s">
        <v>2953</v>
      </c>
      <c r="F2314" s="152" t="s">
        <v>2953</v>
      </c>
      <c r="G2314" s="72" t="s">
        <v>400</v>
      </c>
      <c r="H2314" s="65" t="str">
        <f>IF(Proc[[#This Row],[type]]="LFF (MDG-F)",MID(Proc[[#This Row],[Obj]],13,10),"")</f>
        <v/>
      </c>
      <c r="I2314" s="152"/>
      <c r="J2314" s="65" t="b">
        <f>Proc[[#This Row],[Requested]]=Proc[[#This Row],[CurrentParent]]</f>
        <v>1</v>
      </c>
      <c r="K2314" s="107" t="str">
        <f>IF(Proc[[#This Row],[Author]]="Marcela Urrego",VLOOKUP(LEFT(Proc[[#This Row],[Requested]],1),Table3[#All],2,0),VLOOKUP(Proc[[#This Row],[Author]],Table4[],2,0))</f>
        <v>EL</v>
      </c>
      <c r="L2314" s="65" t="s">
        <v>1970</v>
      </c>
      <c r="M2314" s="74">
        <v>45825.476678240739</v>
      </c>
      <c r="N2314" s="74"/>
      <c r="O2314" s="74"/>
      <c r="P2314" s="75" t="str">
        <f ca="1">IF(Proc[[#This Row],[DaysAgeing]]&gt;5,"yep","on track")</f>
        <v>yep</v>
      </c>
      <c r="Q2314" s="2">
        <f ca="1">IF(Proc[[#This Row],[DateClosed]]="",ABS(NETWORKDAYS(Proc[[#This Row],[DateOpened]],TODAY()))-1,ABS(NETWORKDAYS(Proc[[#This Row],[DateOpened]],Proc[[#This Row],[DateClosed]]))-1)</f>
        <v>208</v>
      </c>
      <c r="R2314" s="75" t="s">
        <v>774</v>
      </c>
      <c r="S2314" s="65"/>
      <c r="T2314" s="153">
        <v>2313</v>
      </c>
    </row>
    <row r="2315" spans="1:20" hidden="1">
      <c r="A2315" s="72" t="s">
        <v>2896</v>
      </c>
      <c r="B2315" s="152" t="str">
        <f>IFERROR(VLOOKUP(Proc[[#This Row],[App]],Table2[],3,0),"open")</f>
        <v>ok</v>
      </c>
      <c r="C2315" s="72" t="s">
        <v>369</v>
      </c>
      <c r="D2315" s="152" t="s">
        <v>2902</v>
      </c>
      <c r="E2315" s="152" t="s">
        <v>2953</v>
      </c>
      <c r="F2315" s="152" t="s">
        <v>2953</v>
      </c>
      <c r="G2315" s="72" t="s">
        <v>400</v>
      </c>
      <c r="H2315" s="65" t="str">
        <f>IF(Proc[[#This Row],[type]]="LFF (MDG-F)",MID(Proc[[#This Row],[Obj]],13,10),"")</f>
        <v/>
      </c>
      <c r="I2315" s="152"/>
      <c r="J2315" s="65" t="b">
        <f>Proc[[#This Row],[Requested]]=Proc[[#This Row],[CurrentParent]]</f>
        <v>1</v>
      </c>
      <c r="K2315" s="152" t="str">
        <f>IF(Proc[[#This Row],[Author]]="Marcela Urrego",VLOOKUP(LEFT(Proc[[#This Row],[Requested]],1),Table3[#All],2,0),VLOOKUP(Proc[[#This Row],[Author]],Table4[],2,0))</f>
        <v>EL</v>
      </c>
      <c r="L2315" s="65" t="s">
        <v>1970</v>
      </c>
      <c r="M2315" s="74">
        <v>45825.476678240739</v>
      </c>
      <c r="N2315" s="74"/>
      <c r="O2315" s="74"/>
      <c r="P2315" s="75" t="str">
        <f ca="1">IF(Proc[[#This Row],[DaysAgeing]]&gt;5,"yep","on track")</f>
        <v>yep</v>
      </c>
      <c r="Q2315" s="2">
        <f ca="1">IF(Proc[[#This Row],[DateClosed]]="",ABS(NETWORKDAYS(Proc[[#This Row],[DateOpened]],TODAY()))-1,ABS(NETWORKDAYS(Proc[[#This Row],[DateOpened]],Proc[[#This Row],[DateClosed]]))-1)</f>
        <v>208</v>
      </c>
      <c r="R2315" s="75" t="s">
        <v>774</v>
      </c>
      <c r="S2315" s="65"/>
      <c r="T2315" s="153">
        <v>2314</v>
      </c>
    </row>
    <row r="2316" spans="1:20" hidden="1">
      <c r="A2316" s="72" t="s">
        <v>2896</v>
      </c>
      <c r="B2316" s="152" t="str">
        <f>IFERROR(VLOOKUP(Proc[[#This Row],[App]],Table2[],3,0),"open")</f>
        <v>ok</v>
      </c>
      <c r="C2316" s="72" t="s">
        <v>369</v>
      </c>
      <c r="D2316" s="152" t="s">
        <v>2903</v>
      </c>
      <c r="E2316" s="152" t="s">
        <v>2953</v>
      </c>
      <c r="F2316" s="152" t="s">
        <v>2953</v>
      </c>
      <c r="G2316" s="72" t="s">
        <v>400</v>
      </c>
      <c r="H2316" s="65" t="str">
        <f>IF(Proc[[#This Row],[type]]="LFF (MDG-F)",MID(Proc[[#This Row],[Obj]],13,10),"")</f>
        <v/>
      </c>
      <c r="I2316" s="152"/>
      <c r="J2316" s="65" t="b">
        <f>Proc[[#This Row],[Requested]]=Proc[[#This Row],[CurrentParent]]</f>
        <v>1</v>
      </c>
      <c r="K2316" s="152" t="str">
        <f>IF(Proc[[#This Row],[Author]]="Marcela Urrego",VLOOKUP(LEFT(Proc[[#This Row],[Requested]],1),Table3[#All],2,0),VLOOKUP(Proc[[#This Row],[Author]],Table4[],2,0))</f>
        <v>EL</v>
      </c>
      <c r="L2316" s="65" t="s">
        <v>1970</v>
      </c>
      <c r="M2316" s="74">
        <v>45825.476678240739</v>
      </c>
      <c r="N2316" s="74"/>
      <c r="O2316" s="74"/>
      <c r="P2316" s="75" t="str">
        <f ca="1">IF(Proc[[#This Row],[DaysAgeing]]&gt;5,"yep","on track")</f>
        <v>yep</v>
      </c>
      <c r="Q2316" s="2">
        <f ca="1">IF(Proc[[#This Row],[DateClosed]]="",ABS(NETWORKDAYS(Proc[[#This Row],[DateOpened]],TODAY()))-1,ABS(NETWORKDAYS(Proc[[#This Row],[DateOpened]],Proc[[#This Row],[DateClosed]]))-1)</f>
        <v>208</v>
      </c>
      <c r="R2316" s="75" t="s">
        <v>774</v>
      </c>
      <c r="S2316" s="65"/>
      <c r="T2316" s="153">
        <v>2315</v>
      </c>
    </row>
    <row r="2317" spans="1:20" hidden="1">
      <c r="A2317" s="72" t="s">
        <v>2896</v>
      </c>
      <c r="B2317" s="152" t="str">
        <f>IFERROR(VLOOKUP(Proc[[#This Row],[App]],Table2[],3,0),"open")</f>
        <v>ok</v>
      </c>
      <c r="C2317" s="72" t="s">
        <v>369</v>
      </c>
      <c r="D2317" s="152" t="s">
        <v>2904</v>
      </c>
      <c r="E2317" s="152" t="s">
        <v>2954</v>
      </c>
      <c r="F2317" s="152" t="s">
        <v>2954</v>
      </c>
      <c r="G2317" s="72" t="s">
        <v>400</v>
      </c>
      <c r="H2317" s="65" t="str">
        <f>IF(Proc[[#This Row],[type]]="LFF (MDG-F)",MID(Proc[[#This Row],[Obj]],13,10),"")</f>
        <v/>
      </c>
      <c r="I2317" s="152"/>
      <c r="J2317" s="65" t="b">
        <f>Proc[[#This Row],[Requested]]=Proc[[#This Row],[CurrentParent]]</f>
        <v>1</v>
      </c>
      <c r="K2317" s="152" t="str">
        <f>IF(Proc[[#This Row],[Author]]="Marcela Urrego",VLOOKUP(LEFT(Proc[[#This Row],[Requested]],1),Table3[#All],2,0),VLOOKUP(Proc[[#This Row],[Author]],Table4[],2,0))</f>
        <v>EL</v>
      </c>
      <c r="L2317" s="65" t="s">
        <v>1970</v>
      </c>
      <c r="M2317" s="74">
        <v>45825.476678240739</v>
      </c>
      <c r="N2317" s="74"/>
      <c r="O2317" s="74"/>
      <c r="P2317" s="75" t="str">
        <f ca="1">IF(Proc[[#This Row],[DaysAgeing]]&gt;5,"yep","on track")</f>
        <v>yep</v>
      </c>
      <c r="Q2317" s="2">
        <f ca="1">IF(Proc[[#This Row],[DateClosed]]="",ABS(NETWORKDAYS(Proc[[#This Row],[DateOpened]],TODAY()))-1,ABS(NETWORKDAYS(Proc[[#This Row],[DateOpened]],Proc[[#This Row],[DateClosed]]))-1)</f>
        <v>208</v>
      </c>
      <c r="R2317" s="75" t="s">
        <v>774</v>
      </c>
      <c r="S2317" s="65"/>
      <c r="T2317" s="153">
        <v>2316</v>
      </c>
    </row>
    <row r="2318" spans="1:20" hidden="1">
      <c r="A2318" s="72" t="s">
        <v>2896</v>
      </c>
      <c r="B2318" s="152" t="str">
        <f>IFERROR(VLOOKUP(Proc[[#This Row],[App]],Table2[],3,0),"open")</f>
        <v>ok</v>
      </c>
      <c r="C2318" s="72" t="s">
        <v>369</v>
      </c>
      <c r="D2318" s="152" t="s">
        <v>2905</v>
      </c>
      <c r="E2318" s="152" t="s">
        <v>2954</v>
      </c>
      <c r="F2318" s="152" t="s">
        <v>2954</v>
      </c>
      <c r="G2318" s="72" t="s">
        <v>400</v>
      </c>
      <c r="H2318" s="65" t="str">
        <f>IF(Proc[[#This Row],[type]]="LFF (MDG-F)",MID(Proc[[#This Row],[Obj]],13,10),"")</f>
        <v/>
      </c>
      <c r="I2318" s="152"/>
      <c r="J2318" s="65" t="b">
        <f>Proc[[#This Row],[Requested]]=Proc[[#This Row],[CurrentParent]]</f>
        <v>1</v>
      </c>
      <c r="K2318" s="152" t="str">
        <f>IF(Proc[[#This Row],[Author]]="Marcela Urrego",VLOOKUP(LEFT(Proc[[#This Row],[Requested]],1),Table3[#All],2,0),VLOOKUP(Proc[[#This Row],[Author]],Table4[],2,0))</f>
        <v>EL</v>
      </c>
      <c r="L2318" s="65" t="s">
        <v>1970</v>
      </c>
      <c r="M2318" s="74">
        <v>45825.476678240739</v>
      </c>
      <c r="N2318" s="74"/>
      <c r="O2318" s="74"/>
      <c r="P2318" s="75" t="str">
        <f ca="1">IF(Proc[[#This Row],[DaysAgeing]]&gt;5,"yep","on track")</f>
        <v>yep</v>
      </c>
      <c r="Q2318" s="2">
        <f ca="1">IF(Proc[[#This Row],[DateClosed]]="",ABS(NETWORKDAYS(Proc[[#This Row],[DateOpened]],TODAY()))-1,ABS(NETWORKDAYS(Proc[[#This Row],[DateOpened]],Proc[[#This Row],[DateClosed]]))-1)</f>
        <v>208</v>
      </c>
      <c r="R2318" s="75" t="s">
        <v>774</v>
      </c>
      <c r="S2318" s="65"/>
      <c r="T2318" s="153">
        <v>2317</v>
      </c>
    </row>
    <row r="2319" spans="1:20" hidden="1">
      <c r="A2319" s="72" t="s">
        <v>2896</v>
      </c>
      <c r="B2319" s="111" t="str">
        <f>IFERROR(VLOOKUP(Proc[[#This Row],[App]],Table2[],3,0),"open")</f>
        <v>ok</v>
      </c>
      <c r="C2319" s="72" t="s">
        <v>369</v>
      </c>
      <c r="D2319" s="152" t="s">
        <v>2906</v>
      </c>
      <c r="E2319" s="152" t="s">
        <v>2954</v>
      </c>
      <c r="F2319" s="85" t="s">
        <v>2954</v>
      </c>
      <c r="G2319" s="72" t="s">
        <v>400</v>
      </c>
      <c r="H2319" s="65" t="str">
        <f>IF(Proc[[#This Row],[type]]="LFF (MDG-F)",MID(Proc[[#This Row],[Obj]],13,10),"")</f>
        <v/>
      </c>
      <c r="I2319" s="152"/>
      <c r="J2319" s="65" t="b">
        <f>Proc[[#This Row],[Requested]]=Proc[[#This Row],[CurrentParent]]</f>
        <v>1</v>
      </c>
      <c r="K2319" s="107" t="str">
        <f>IF(Proc[[#This Row],[Author]]="Marcela Urrego",VLOOKUP(LEFT(Proc[[#This Row],[Requested]],1),Table3[#All],2,0),VLOOKUP(Proc[[#This Row],[Author]],Table4[],2,0))</f>
        <v>EL</v>
      </c>
      <c r="L2319" s="65" t="s">
        <v>1970</v>
      </c>
      <c r="M2319" s="74">
        <v>45825.476678240739</v>
      </c>
      <c r="N2319" s="74"/>
      <c r="O2319" s="74"/>
      <c r="P2319" s="75" t="str">
        <f ca="1">IF(Proc[[#This Row],[DaysAgeing]]&gt;5,"yep","on track")</f>
        <v>yep</v>
      </c>
      <c r="Q2319" s="2">
        <f ca="1">IF(Proc[[#This Row],[DateClosed]]="",ABS(NETWORKDAYS(Proc[[#This Row],[DateOpened]],TODAY()))-1,ABS(NETWORKDAYS(Proc[[#This Row],[DateOpened]],Proc[[#This Row],[DateClosed]]))-1)</f>
        <v>208</v>
      </c>
      <c r="R2319" s="140" t="s">
        <v>774</v>
      </c>
      <c r="S2319" s="65"/>
      <c r="T2319" s="153">
        <v>2318</v>
      </c>
    </row>
    <row r="2320" spans="1:20" hidden="1">
      <c r="A2320" s="72" t="s">
        <v>2896</v>
      </c>
      <c r="B2320" s="152" t="str">
        <f>IFERROR(VLOOKUP(Proc[[#This Row],[App]],Table2[],3,0),"open")</f>
        <v>ok</v>
      </c>
      <c r="C2320" s="72" t="s">
        <v>369</v>
      </c>
      <c r="D2320" s="152" t="s">
        <v>2907</v>
      </c>
      <c r="E2320" s="152" t="s">
        <v>2954</v>
      </c>
      <c r="F2320" s="152" t="s">
        <v>2954</v>
      </c>
      <c r="G2320" s="72" t="s">
        <v>400</v>
      </c>
      <c r="H2320" s="65" t="str">
        <f>IF(Proc[[#This Row],[type]]="LFF (MDG-F)",MID(Proc[[#This Row],[Obj]],13,10),"")</f>
        <v/>
      </c>
      <c r="I2320" s="152"/>
      <c r="J2320" s="65" t="b">
        <f>Proc[[#This Row],[Requested]]=Proc[[#This Row],[CurrentParent]]</f>
        <v>1</v>
      </c>
      <c r="K2320" s="152" t="str">
        <f>IF(Proc[[#This Row],[Author]]="Marcela Urrego",VLOOKUP(LEFT(Proc[[#This Row],[Requested]],1),Table3[#All],2,0),VLOOKUP(Proc[[#This Row],[Author]],Table4[],2,0))</f>
        <v>EL</v>
      </c>
      <c r="L2320" s="65" t="s">
        <v>1970</v>
      </c>
      <c r="M2320" s="74">
        <v>45825.476678240739</v>
      </c>
      <c r="N2320" s="74"/>
      <c r="O2320" s="74"/>
      <c r="P2320" s="75" t="str">
        <f ca="1">IF(Proc[[#This Row],[DaysAgeing]]&gt;5,"yep","on track")</f>
        <v>yep</v>
      </c>
      <c r="Q2320" s="2">
        <f ca="1">IF(Proc[[#This Row],[DateClosed]]="",ABS(NETWORKDAYS(Proc[[#This Row],[DateOpened]],TODAY()))-1,ABS(NETWORKDAYS(Proc[[#This Row],[DateOpened]],Proc[[#This Row],[DateClosed]]))-1)</f>
        <v>208</v>
      </c>
      <c r="R2320" s="75" t="s">
        <v>774</v>
      </c>
      <c r="S2320" s="65"/>
      <c r="T2320" s="153">
        <v>2319</v>
      </c>
    </row>
    <row r="2321" spans="1:20" hidden="1">
      <c r="A2321" s="72" t="s">
        <v>2896</v>
      </c>
      <c r="B2321" s="111" t="str">
        <f>IFERROR(VLOOKUP(Proc[[#This Row],[App]],Table2[],3,0),"open")</f>
        <v>ok</v>
      </c>
      <c r="C2321" s="72" t="s">
        <v>369</v>
      </c>
      <c r="D2321" s="152" t="s">
        <v>2908</v>
      </c>
      <c r="E2321" s="152" t="s">
        <v>2954</v>
      </c>
      <c r="F2321" s="152" t="s">
        <v>2954</v>
      </c>
      <c r="G2321" s="72" t="s">
        <v>400</v>
      </c>
      <c r="H2321" s="65" t="str">
        <f>IF(Proc[[#This Row],[type]]="LFF (MDG-F)",MID(Proc[[#This Row],[Obj]],13,10),"")</f>
        <v/>
      </c>
      <c r="I2321" s="152"/>
      <c r="J2321" s="65" t="b">
        <f>Proc[[#This Row],[Requested]]=Proc[[#This Row],[CurrentParent]]</f>
        <v>1</v>
      </c>
      <c r="K2321" s="107" t="str">
        <f>IF(Proc[[#This Row],[Author]]="Marcela Urrego",VLOOKUP(LEFT(Proc[[#This Row],[Requested]],1),Table3[#All],2,0),VLOOKUP(Proc[[#This Row],[Author]],Table4[],2,0))</f>
        <v>EL</v>
      </c>
      <c r="L2321" s="65" t="s">
        <v>1970</v>
      </c>
      <c r="M2321" s="74">
        <v>45825.476678240739</v>
      </c>
      <c r="N2321" s="74"/>
      <c r="O2321" s="74"/>
      <c r="P2321" s="75" t="str">
        <f ca="1">IF(Proc[[#This Row],[DaysAgeing]]&gt;5,"yep","on track")</f>
        <v>yep</v>
      </c>
      <c r="Q2321" s="2">
        <f ca="1">IF(Proc[[#This Row],[DateClosed]]="",ABS(NETWORKDAYS(Proc[[#This Row],[DateOpened]],TODAY()))-1,ABS(NETWORKDAYS(Proc[[#This Row],[DateOpened]],Proc[[#This Row],[DateClosed]]))-1)</f>
        <v>208</v>
      </c>
      <c r="R2321" s="75" t="s">
        <v>774</v>
      </c>
      <c r="S2321" s="65"/>
      <c r="T2321" s="153">
        <v>2320</v>
      </c>
    </row>
    <row r="2322" spans="1:20" hidden="1">
      <c r="A2322" s="72" t="s">
        <v>2896</v>
      </c>
      <c r="B2322" s="111" t="str">
        <f>IFERROR(VLOOKUP(Proc[[#This Row],[App]],Table2[],3,0),"open")</f>
        <v>ok</v>
      </c>
      <c r="C2322" s="72" t="s">
        <v>369</v>
      </c>
      <c r="D2322" s="152" t="s">
        <v>2909</v>
      </c>
      <c r="E2322" s="152" t="s">
        <v>2954</v>
      </c>
      <c r="F2322" s="152" t="s">
        <v>2954</v>
      </c>
      <c r="G2322" s="72" t="s">
        <v>400</v>
      </c>
      <c r="H2322" s="65" t="str">
        <f>IF(Proc[[#This Row],[type]]="LFF (MDG-F)",MID(Proc[[#This Row],[Obj]],13,10),"")</f>
        <v/>
      </c>
      <c r="I2322" s="152"/>
      <c r="J2322" s="65" t="b">
        <f>Proc[[#This Row],[Requested]]=Proc[[#This Row],[CurrentParent]]</f>
        <v>1</v>
      </c>
      <c r="K2322" s="107" t="str">
        <f>IF(Proc[[#This Row],[Author]]="Marcela Urrego",VLOOKUP(LEFT(Proc[[#This Row],[Requested]],1),Table3[#All],2,0),VLOOKUP(Proc[[#This Row],[Author]],Table4[],2,0))</f>
        <v>EL</v>
      </c>
      <c r="L2322" s="65" t="s">
        <v>1970</v>
      </c>
      <c r="M2322" s="74">
        <v>45825.476678240739</v>
      </c>
      <c r="N2322" s="74"/>
      <c r="O2322" s="74"/>
      <c r="P2322" s="75" t="str">
        <f ca="1">IF(Proc[[#This Row],[DaysAgeing]]&gt;5,"yep","on track")</f>
        <v>yep</v>
      </c>
      <c r="Q2322" s="2">
        <f ca="1">IF(Proc[[#This Row],[DateClosed]]="",ABS(NETWORKDAYS(Proc[[#This Row],[DateOpened]],TODAY()))-1,ABS(NETWORKDAYS(Proc[[#This Row],[DateOpened]],Proc[[#This Row],[DateClosed]]))-1)</f>
        <v>208</v>
      </c>
      <c r="R2322" s="75" t="s">
        <v>774</v>
      </c>
      <c r="S2322" s="65"/>
      <c r="T2322" s="153">
        <v>2321</v>
      </c>
    </row>
    <row r="2323" spans="1:20" hidden="1">
      <c r="A2323" s="72" t="s">
        <v>2896</v>
      </c>
      <c r="B2323" s="111" t="str">
        <f>IFERROR(VLOOKUP(Proc[[#This Row],[App]],Table2[],3,0),"open")</f>
        <v>ok</v>
      </c>
      <c r="C2323" s="72" t="s">
        <v>369</v>
      </c>
      <c r="D2323" s="152" t="s">
        <v>2910</v>
      </c>
      <c r="E2323" s="152" t="s">
        <v>2954</v>
      </c>
      <c r="F2323" s="152" t="s">
        <v>2954</v>
      </c>
      <c r="G2323" s="72" t="s">
        <v>400</v>
      </c>
      <c r="H2323" s="65" t="str">
        <f>IF(Proc[[#This Row],[type]]="LFF (MDG-F)",MID(Proc[[#This Row],[Obj]],13,10),"")</f>
        <v/>
      </c>
      <c r="I2323" s="152"/>
      <c r="J2323" s="65" t="b">
        <f>Proc[[#This Row],[Requested]]=Proc[[#This Row],[CurrentParent]]</f>
        <v>1</v>
      </c>
      <c r="K2323" s="107" t="str">
        <f>IF(Proc[[#This Row],[Author]]="Marcela Urrego",VLOOKUP(LEFT(Proc[[#This Row],[Requested]],1),Table3[#All],2,0),VLOOKUP(Proc[[#This Row],[Author]],Table4[],2,0))</f>
        <v>EL</v>
      </c>
      <c r="L2323" s="65" t="s">
        <v>1970</v>
      </c>
      <c r="M2323" s="74">
        <v>45825.476678240739</v>
      </c>
      <c r="N2323" s="74"/>
      <c r="O2323" s="74"/>
      <c r="P2323" s="75" t="str">
        <f ca="1">IF(Proc[[#This Row],[DaysAgeing]]&gt;5,"yep","on track")</f>
        <v>yep</v>
      </c>
      <c r="Q2323" s="2">
        <f ca="1">IF(Proc[[#This Row],[DateClosed]]="",ABS(NETWORKDAYS(Proc[[#This Row],[DateOpened]],TODAY()))-1,ABS(NETWORKDAYS(Proc[[#This Row],[DateOpened]],Proc[[#This Row],[DateClosed]]))-1)</f>
        <v>208</v>
      </c>
      <c r="R2323" s="75" t="s">
        <v>774</v>
      </c>
      <c r="S2323" s="65"/>
      <c r="T2323" s="153">
        <v>2322</v>
      </c>
    </row>
    <row r="2324" spans="1:20" hidden="1">
      <c r="A2324" s="72" t="s">
        <v>2896</v>
      </c>
      <c r="B2324" s="111" t="str">
        <f>IFERROR(VLOOKUP(Proc[[#This Row],[App]],Table2[],3,0),"open")</f>
        <v>ok</v>
      </c>
      <c r="C2324" s="72" t="s">
        <v>369</v>
      </c>
      <c r="D2324" s="152" t="s">
        <v>2911</v>
      </c>
      <c r="E2324" s="152" t="s">
        <v>2954</v>
      </c>
      <c r="F2324" s="152" t="s">
        <v>2954</v>
      </c>
      <c r="G2324" s="72" t="s">
        <v>400</v>
      </c>
      <c r="H2324" s="65" t="str">
        <f>IF(Proc[[#This Row],[type]]="LFF (MDG-F)",MID(Proc[[#This Row],[Obj]],13,10),"")</f>
        <v/>
      </c>
      <c r="I2324" s="152"/>
      <c r="J2324" s="65" t="b">
        <f>Proc[[#This Row],[Requested]]=Proc[[#This Row],[CurrentParent]]</f>
        <v>1</v>
      </c>
      <c r="K2324" s="107" t="str">
        <f>IF(Proc[[#This Row],[Author]]="Marcela Urrego",VLOOKUP(LEFT(Proc[[#This Row],[Requested]],1),Table3[#All],2,0),VLOOKUP(Proc[[#This Row],[Author]],Table4[],2,0))</f>
        <v>EL</v>
      </c>
      <c r="L2324" s="65" t="s">
        <v>1970</v>
      </c>
      <c r="M2324" s="74">
        <v>45825.476678240739</v>
      </c>
      <c r="N2324" s="74"/>
      <c r="O2324" s="74"/>
      <c r="P2324" s="75" t="str">
        <f ca="1">IF(Proc[[#This Row],[DaysAgeing]]&gt;5,"yep","on track")</f>
        <v>yep</v>
      </c>
      <c r="Q2324" s="2">
        <f ca="1">IF(Proc[[#This Row],[DateClosed]]="",ABS(NETWORKDAYS(Proc[[#This Row],[DateOpened]],TODAY()))-1,ABS(NETWORKDAYS(Proc[[#This Row],[DateOpened]],Proc[[#This Row],[DateClosed]]))-1)</f>
        <v>208</v>
      </c>
      <c r="R2324" s="75" t="s">
        <v>774</v>
      </c>
      <c r="S2324" s="65"/>
      <c r="T2324" s="153">
        <v>2323</v>
      </c>
    </row>
    <row r="2325" spans="1:20" hidden="1">
      <c r="A2325" s="72" t="s">
        <v>2896</v>
      </c>
      <c r="B2325" s="111" t="str">
        <f>IFERROR(VLOOKUP(Proc[[#This Row],[App]],Table2[],3,0),"open")</f>
        <v>ok</v>
      </c>
      <c r="C2325" s="72" t="s">
        <v>369</v>
      </c>
      <c r="D2325" s="152" t="s">
        <v>2912</v>
      </c>
      <c r="E2325" s="152" t="s">
        <v>2954</v>
      </c>
      <c r="F2325" s="85" t="s">
        <v>2954</v>
      </c>
      <c r="G2325" s="72" t="s">
        <v>400</v>
      </c>
      <c r="H2325" s="65" t="str">
        <f>IF(Proc[[#This Row],[type]]="LFF (MDG-F)",MID(Proc[[#This Row],[Obj]],13,10),"")</f>
        <v/>
      </c>
      <c r="I2325" s="152"/>
      <c r="J2325" s="65" t="b">
        <f>Proc[[#This Row],[Requested]]=Proc[[#This Row],[CurrentParent]]</f>
        <v>1</v>
      </c>
      <c r="K2325" s="107" t="str">
        <f>IF(Proc[[#This Row],[Author]]="Marcela Urrego",VLOOKUP(LEFT(Proc[[#This Row],[Requested]],1),Table3[#All],2,0),VLOOKUP(Proc[[#This Row],[Author]],Table4[],2,0))</f>
        <v>EL</v>
      </c>
      <c r="L2325" s="65" t="s">
        <v>1970</v>
      </c>
      <c r="M2325" s="74">
        <v>45825.476678240739</v>
      </c>
      <c r="N2325" s="74"/>
      <c r="O2325" s="74"/>
      <c r="P2325" s="75" t="str">
        <f ca="1">IF(Proc[[#This Row],[DaysAgeing]]&gt;5,"yep","on track")</f>
        <v>yep</v>
      </c>
      <c r="Q2325" s="2">
        <f ca="1">IF(Proc[[#This Row],[DateClosed]]="",ABS(NETWORKDAYS(Proc[[#This Row],[DateOpened]],TODAY()))-1,ABS(NETWORKDAYS(Proc[[#This Row],[DateOpened]],Proc[[#This Row],[DateClosed]]))-1)</f>
        <v>208</v>
      </c>
      <c r="R2325" s="75" t="s">
        <v>774</v>
      </c>
      <c r="S2325" s="65"/>
      <c r="T2325" s="153">
        <v>2324</v>
      </c>
    </row>
    <row r="2326" spans="1:20" hidden="1">
      <c r="A2326" s="72" t="s">
        <v>2896</v>
      </c>
      <c r="B2326" s="152" t="str">
        <f>IFERROR(VLOOKUP(Proc[[#This Row],[App]],Table2[],3,0),"open")</f>
        <v>ok</v>
      </c>
      <c r="C2326" s="72" t="s">
        <v>369</v>
      </c>
      <c r="D2326" s="152" t="s">
        <v>2913</v>
      </c>
      <c r="E2326" s="152" t="s">
        <v>2954</v>
      </c>
      <c r="F2326" s="152" t="s">
        <v>2954</v>
      </c>
      <c r="G2326" s="72" t="s">
        <v>400</v>
      </c>
      <c r="H2326" s="65" t="str">
        <f>IF(Proc[[#This Row],[type]]="LFF (MDG-F)",MID(Proc[[#This Row],[Obj]],13,10),"")</f>
        <v/>
      </c>
      <c r="I2326" s="152"/>
      <c r="J2326" s="65" t="b">
        <f>Proc[[#This Row],[Requested]]=Proc[[#This Row],[CurrentParent]]</f>
        <v>1</v>
      </c>
      <c r="K2326" s="152" t="str">
        <f>IF(Proc[[#This Row],[Author]]="Marcela Urrego",VLOOKUP(LEFT(Proc[[#This Row],[Requested]],1),Table3[#All],2,0),VLOOKUP(Proc[[#This Row],[Author]],Table4[],2,0))</f>
        <v>EL</v>
      </c>
      <c r="L2326" s="65" t="s">
        <v>1970</v>
      </c>
      <c r="M2326" s="74">
        <v>45825.476678240739</v>
      </c>
      <c r="N2326" s="74"/>
      <c r="O2326" s="74"/>
      <c r="P2326" s="75" t="str">
        <f ca="1">IF(Proc[[#This Row],[DaysAgeing]]&gt;5,"yep","on track")</f>
        <v>yep</v>
      </c>
      <c r="Q2326" s="2">
        <f ca="1">IF(Proc[[#This Row],[DateClosed]]="",ABS(NETWORKDAYS(Proc[[#This Row],[DateOpened]],TODAY()))-1,ABS(NETWORKDAYS(Proc[[#This Row],[DateOpened]],Proc[[#This Row],[DateClosed]]))-1)</f>
        <v>208</v>
      </c>
      <c r="R2326" s="75" t="s">
        <v>774</v>
      </c>
      <c r="S2326" s="65"/>
      <c r="T2326" s="153">
        <v>2325</v>
      </c>
    </row>
    <row r="2327" spans="1:20" hidden="1">
      <c r="A2327" s="72" t="s">
        <v>2896</v>
      </c>
      <c r="B2327" s="152" t="str">
        <f>IFERROR(VLOOKUP(Proc[[#This Row],[App]],Table2[],3,0),"open")</f>
        <v>ok</v>
      </c>
      <c r="C2327" s="72" t="s">
        <v>369</v>
      </c>
      <c r="D2327" s="152" t="s">
        <v>2914</v>
      </c>
      <c r="E2327" s="152" t="s">
        <v>2954</v>
      </c>
      <c r="F2327" s="152" t="s">
        <v>2954</v>
      </c>
      <c r="G2327" s="72" t="s">
        <v>400</v>
      </c>
      <c r="H2327" s="65" t="str">
        <f>IF(Proc[[#This Row],[type]]="LFF (MDG-F)",MID(Proc[[#This Row],[Obj]],13,10),"")</f>
        <v/>
      </c>
      <c r="I2327" s="152"/>
      <c r="J2327" s="65" t="b">
        <f>Proc[[#This Row],[Requested]]=Proc[[#This Row],[CurrentParent]]</f>
        <v>1</v>
      </c>
      <c r="K2327" s="152" t="str">
        <f>IF(Proc[[#This Row],[Author]]="Marcela Urrego",VLOOKUP(LEFT(Proc[[#This Row],[Requested]],1),Table3[#All],2,0),VLOOKUP(Proc[[#This Row],[Author]],Table4[],2,0))</f>
        <v>EL</v>
      </c>
      <c r="L2327" s="65" t="s">
        <v>1970</v>
      </c>
      <c r="M2327" s="74">
        <v>45825.476678240739</v>
      </c>
      <c r="N2327" s="74"/>
      <c r="O2327" s="74"/>
      <c r="P2327" s="75" t="str">
        <f ca="1">IF(Proc[[#This Row],[DaysAgeing]]&gt;5,"yep","on track")</f>
        <v>yep</v>
      </c>
      <c r="Q2327" s="2">
        <f ca="1">IF(Proc[[#This Row],[DateClosed]]="",ABS(NETWORKDAYS(Proc[[#This Row],[DateOpened]],TODAY()))-1,ABS(NETWORKDAYS(Proc[[#This Row],[DateOpened]],Proc[[#This Row],[DateClosed]]))-1)</f>
        <v>208</v>
      </c>
      <c r="R2327" s="75" t="s">
        <v>774</v>
      </c>
      <c r="S2327" s="65"/>
      <c r="T2327" s="153">
        <v>2326</v>
      </c>
    </row>
    <row r="2328" spans="1:20" hidden="1">
      <c r="A2328" s="72" t="s">
        <v>2896</v>
      </c>
      <c r="B2328" s="111" t="str">
        <f>IFERROR(VLOOKUP(Proc[[#This Row],[App]],Table2[],3,0),"open")</f>
        <v>ok</v>
      </c>
      <c r="C2328" s="72" t="s">
        <v>369</v>
      </c>
      <c r="D2328" s="152" t="s">
        <v>2915</v>
      </c>
      <c r="E2328" s="152" t="s">
        <v>2954</v>
      </c>
      <c r="F2328" s="152" t="s">
        <v>2954</v>
      </c>
      <c r="G2328" s="72" t="s">
        <v>400</v>
      </c>
      <c r="H2328" s="65" t="str">
        <f>IF(Proc[[#This Row],[type]]="LFF (MDG-F)",MID(Proc[[#This Row],[Obj]],13,10),"")</f>
        <v/>
      </c>
      <c r="I2328" s="152"/>
      <c r="J2328" s="65" t="b">
        <f>Proc[[#This Row],[Requested]]=Proc[[#This Row],[CurrentParent]]</f>
        <v>1</v>
      </c>
      <c r="K2328" s="107" t="str">
        <f>IF(Proc[[#This Row],[Author]]="Marcela Urrego",VLOOKUP(LEFT(Proc[[#This Row],[Requested]],1),Table3[#All],2,0),VLOOKUP(Proc[[#This Row],[Author]],Table4[],2,0))</f>
        <v>EL</v>
      </c>
      <c r="L2328" s="65" t="s">
        <v>1970</v>
      </c>
      <c r="M2328" s="74">
        <v>45825.476678240739</v>
      </c>
      <c r="N2328" s="74"/>
      <c r="O2328" s="74"/>
      <c r="P2328" s="75" t="str">
        <f ca="1">IF(Proc[[#This Row],[DaysAgeing]]&gt;5,"yep","on track")</f>
        <v>yep</v>
      </c>
      <c r="Q2328" s="2">
        <f ca="1">IF(Proc[[#This Row],[DateClosed]]="",ABS(NETWORKDAYS(Proc[[#This Row],[DateOpened]],TODAY()))-1,ABS(NETWORKDAYS(Proc[[#This Row],[DateOpened]],Proc[[#This Row],[DateClosed]]))-1)</f>
        <v>208</v>
      </c>
      <c r="R2328" s="75" t="s">
        <v>774</v>
      </c>
      <c r="S2328" s="65"/>
      <c r="T2328" s="153">
        <v>2327</v>
      </c>
    </row>
    <row r="2329" spans="1:20" hidden="1">
      <c r="A2329" s="72" t="s">
        <v>2896</v>
      </c>
      <c r="B2329" s="111" t="str">
        <f>IFERROR(VLOOKUP(Proc[[#This Row],[App]],Table2[],3,0),"open")</f>
        <v>ok</v>
      </c>
      <c r="C2329" s="72" t="s">
        <v>369</v>
      </c>
      <c r="D2329" s="152" t="s">
        <v>2916</v>
      </c>
      <c r="E2329" s="152" t="s">
        <v>2954</v>
      </c>
      <c r="F2329" s="152" t="s">
        <v>2954</v>
      </c>
      <c r="G2329" s="72" t="s">
        <v>400</v>
      </c>
      <c r="H2329" s="65" t="str">
        <f>IF(Proc[[#This Row],[type]]="LFF (MDG-F)",MID(Proc[[#This Row],[Obj]],13,10),"")</f>
        <v/>
      </c>
      <c r="I2329" s="152"/>
      <c r="J2329" s="65" t="b">
        <f>Proc[[#This Row],[Requested]]=Proc[[#This Row],[CurrentParent]]</f>
        <v>1</v>
      </c>
      <c r="K2329" s="107" t="str">
        <f>IF(Proc[[#This Row],[Author]]="Marcela Urrego",VLOOKUP(LEFT(Proc[[#This Row],[Requested]],1),Table3[#All],2,0),VLOOKUP(Proc[[#This Row],[Author]],Table4[],2,0))</f>
        <v>EL</v>
      </c>
      <c r="L2329" s="65" t="s">
        <v>1970</v>
      </c>
      <c r="M2329" s="74">
        <v>45825.476678240739</v>
      </c>
      <c r="N2329" s="74"/>
      <c r="O2329" s="74"/>
      <c r="P2329" s="75" t="str">
        <f ca="1">IF(Proc[[#This Row],[DaysAgeing]]&gt;5,"yep","on track")</f>
        <v>yep</v>
      </c>
      <c r="Q2329" s="2">
        <f ca="1">IF(Proc[[#This Row],[DateClosed]]="",ABS(NETWORKDAYS(Proc[[#This Row],[DateOpened]],TODAY()))-1,ABS(NETWORKDAYS(Proc[[#This Row],[DateOpened]],Proc[[#This Row],[DateClosed]]))-1)</f>
        <v>208</v>
      </c>
      <c r="R2329" s="75" t="s">
        <v>774</v>
      </c>
      <c r="S2329" s="65"/>
      <c r="T2329" s="153">
        <v>2328</v>
      </c>
    </row>
    <row r="2330" spans="1:20" hidden="1">
      <c r="A2330" s="72" t="s">
        <v>2896</v>
      </c>
      <c r="B2330" s="111" t="str">
        <f>IFERROR(VLOOKUP(Proc[[#This Row],[App]],Table2[],3,0),"open")</f>
        <v>ok</v>
      </c>
      <c r="C2330" s="72" t="s">
        <v>369</v>
      </c>
      <c r="D2330" s="152" t="s">
        <v>2917</v>
      </c>
      <c r="E2330" s="152" t="s">
        <v>2954</v>
      </c>
      <c r="F2330" s="152" t="s">
        <v>2954</v>
      </c>
      <c r="G2330" s="72" t="s">
        <v>400</v>
      </c>
      <c r="H2330" s="65" t="str">
        <f>IF(Proc[[#This Row],[type]]="LFF (MDG-F)",MID(Proc[[#This Row],[Obj]],13,10),"")</f>
        <v/>
      </c>
      <c r="I2330" s="152"/>
      <c r="J2330" s="65" t="b">
        <f>Proc[[#This Row],[Requested]]=Proc[[#This Row],[CurrentParent]]</f>
        <v>1</v>
      </c>
      <c r="K2330" s="107" t="str">
        <f>IF(Proc[[#This Row],[Author]]="Marcela Urrego",VLOOKUP(LEFT(Proc[[#This Row],[Requested]],1),Table3[#All],2,0),VLOOKUP(Proc[[#This Row],[Author]],Table4[],2,0))</f>
        <v>EL</v>
      </c>
      <c r="L2330" s="65" t="s">
        <v>1970</v>
      </c>
      <c r="M2330" s="74">
        <v>45825.476678240739</v>
      </c>
      <c r="N2330" s="74"/>
      <c r="O2330" s="74"/>
      <c r="P2330" s="75" t="str">
        <f ca="1">IF(Proc[[#This Row],[DaysAgeing]]&gt;5,"yep","on track")</f>
        <v>yep</v>
      </c>
      <c r="Q2330" s="2">
        <f ca="1">IF(Proc[[#This Row],[DateClosed]]="",ABS(NETWORKDAYS(Proc[[#This Row],[DateOpened]],TODAY()))-1,ABS(NETWORKDAYS(Proc[[#This Row],[DateOpened]],Proc[[#This Row],[DateClosed]]))-1)</f>
        <v>208</v>
      </c>
      <c r="R2330" s="75" t="s">
        <v>774</v>
      </c>
      <c r="S2330" s="65"/>
      <c r="T2330" s="153">
        <v>2329</v>
      </c>
    </row>
    <row r="2331" spans="1:20" hidden="1">
      <c r="A2331" s="72" t="s">
        <v>2896</v>
      </c>
      <c r="B2331" s="152" t="str">
        <f>IFERROR(VLOOKUP(Proc[[#This Row],[App]],Table2[],3,0),"open")</f>
        <v>ok</v>
      </c>
      <c r="C2331" s="72" t="s">
        <v>369</v>
      </c>
      <c r="D2331" s="152" t="s">
        <v>2918</v>
      </c>
      <c r="E2331" s="152" t="s">
        <v>2954</v>
      </c>
      <c r="F2331" s="152" t="s">
        <v>2954</v>
      </c>
      <c r="G2331" s="72" t="s">
        <v>400</v>
      </c>
      <c r="H2331" s="65" t="str">
        <f>IF(Proc[[#This Row],[type]]="LFF (MDG-F)",MID(Proc[[#This Row],[Obj]],13,10),"")</f>
        <v/>
      </c>
      <c r="I2331" s="152"/>
      <c r="J2331" s="65" t="b">
        <f>Proc[[#This Row],[Requested]]=Proc[[#This Row],[CurrentParent]]</f>
        <v>1</v>
      </c>
      <c r="K2331" s="152" t="str">
        <f>IF(Proc[[#This Row],[Author]]="Marcela Urrego",VLOOKUP(LEFT(Proc[[#This Row],[Requested]],1),Table3[#All],2,0),VLOOKUP(Proc[[#This Row],[Author]],Table4[],2,0))</f>
        <v>EL</v>
      </c>
      <c r="L2331" s="65" t="s">
        <v>1970</v>
      </c>
      <c r="M2331" s="74">
        <v>45825.476678240739</v>
      </c>
      <c r="N2331" s="74"/>
      <c r="O2331" s="74"/>
      <c r="P2331" s="75" t="str">
        <f ca="1">IF(Proc[[#This Row],[DaysAgeing]]&gt;5,"yep","on track")</f>
        <v>yep</v>
      </c>
      <c r="Q2331" s="2">
        <f ca="1">IF(Proc[[#This Row],[DateClosed]]="",ABS(NETWORKDAYS(Proc[[#This Row],[DateOpened]],TODAY()))-1,ABS(NETWORKDAYS(Proc[[#This Row],[DateOpened]],Proc[[#This Row],[DateClosed]]))-1)</f>
        <v>208</v>
      </c>
      <c r="R2331" s="75" t="s">
        <v>774</v>
      </c>
      <c r="S2331" s="65"/>
      <c r="T2331" s="153">
        <v>2330</v>
      </c>
    </row>
    <row r="2332" spans="1:20" hidden="1">
      <c r="A2332" s="72" t="s">
        <v>2896</v>
      </c>
      <c r="B2332" s="152" t="str">
        <f>IFERROR(VLOOKUP(Proc[[#This Row],[App]],Table2[],3,0),"open")</f>
        <v>ok</v>
      </c>
      <c r="C2332" s="72" t="s">
        <v>369</v>
      </c>
      <c r="D2332" s="152" t="s">
        <v>2919</v>
      </c>
      <c r="E2332" s="152" t="s">
        <v>2954</v>
      </c>
      <c r="F2332" s="152" t="s">
        <v>2954</v>
      </c>
      <c r="G2332" s="72" t="s">
        <v>400</v>
      </c>
      <c r="H2332" s="65" t="str">
        <f>IF(Proc[[#This Row],[type]]="LFF (MDG-F)",MID(Proc[[#This Row],[Obj]],13,10),"")</f>
        <v/>
      </c>
      <c r="I2332" s="152"/>
      <c r="J2332" s="65" t="b">
        <f>Proc[[#This Row],[Requested]]=Proc[[#This Row],[CurrentParent]]</f>
        <v>1</v>
      </c>
      <c r="K2332" s="152" t="str">
        <f>IF(Proc[[#This Row],[Author]]="Marcela Urrego",VLOOKUP(LEFT(Proc[[#This Row],[Requested]],1),Table3[#All],2,0),VLOOKUP(Proc[[#This Row],[Author]],Table4[],2,0))</f>
        <v>EL</v>
      </c>
      <c r="L2332" s="65" t="s">
        <v>1970</v>
      </c>
      <c r="M2332" s="74">
        <v>45825.476678240739</v>
      </c>
      <c r="N2332" s="74"/>
      <c r="O2332" s="74"/>
      <c r="P2332" s="75" t="str">
        <f ca="1">IF(Proc[[#This Row],[DaysAgeing]]&gt;5,"yep","on track")</f>
        <v>yep</v>
      </c>
      <c r="Q2332" s="2">
        <f ca="1">IF(Proc[[#This Row],[DateClosed]]="",ABS(NETWORKDAYS(Proc[[#This Row],[DateOpened]],TODAY()))-1,ABS(NETWORKDAYS(Proc[[#This Row],[DateOpened]],Proc[[#This Row],[DateClosed]]))-1)</f>
        <v>208</v>
      </c>
      <c r="R2332" s="75" t="s">
        <v>774</v>
      </c>
      <c r="S2332" s="65"/>
      <c r="T2332" s="153">
        <v>2331</v>
      </c>
    </row>
    <row r="2333" spans="1:20" hidden="1">
      <c r="A2333" s="72" t="s">
        <v>2896</v>
      </c>
      <c r="B2333" s="152" t="str">
        <f>IFERROR(VLOOKUP(Proc[[#This Row],[App]],Table2[],3,0),"open")</f>
        <v>ok</v>
      </c>
      <c r="C2333" s="72" t="s">
        <v>369</v>
      </c>
      <c r="D2333" s="152" t="s">
        <v>2920</v>
      </c>
      <c r="E2333" s="152" t="s">
        <v>2954</v>
      </c>
      <c r="F2333" s="152" t="s">
        <v>2954</v>
      </c>
      <c r="G2333" s="72" t="s">
        <v>400</v>
      </c>
      <c r="H2333" s="65" t="str">
        <f>IF(Proc[[#This Row],[type]]="LFF (MDG-F)",MID(Proc[[#This Row],[Obj]],13,10),"")</f>
        <v/>
      </c>
      <c r="I2333" s="152"/>
      <c r="J2333" s="65" t="b">
        <f>Proc[[#This Row],[Requested]]=Proc[[#This Row],[CurrentParent]]</f>
        <v>1</v>
      </c>
      <c r="K2333" s="152" t="str">
        <f>IF(Proc[[#This Row],[Author]]="Marcela Urrego",VLOOKUP(LEFT(Proc[[#This Row],[Requested]],1),Table3[#All],2,0),VLOOKUP(Proc[[#This Row],[Author]],Table4[],2,0))</f>
        <v>EL</v>
      </c>
      <c r="L2333" s="65" t="s">
        <v>1970</v>
      </c>
      <c r="M2333" s="74">
        <v>45825.476678240739</v>
      </c>
      <c r="N2333" s="74"/>
      <c r="O2333" s="74"/>
      <c r="P2333" s="75" t="str">
        <f ca="1">IF(Proc[[#This Row],[DaysAgeing]]&gt;5,"yep","on track")</f>
        <v>yep</v>
      </c>
      <c r="Q2333" s="2">
        <f ca="1">IF(Proc[[#This Row],[DateClosed]]="",ABS(NETWORKDAYS(Proc[[#This Row],[DateOpened]],TODAY()))-1,ABS(NETWORKDAYS(Proc[[#This Row],[DateOpened]],Proc[[#This Row],[DateClosed]]))-1)</f>
        <v>208</v>
      </c>
      <c r="R2333" s="75" t="s">
        <v>774</v>
      </c>
      <c r="S2333" s="65"/>
      <c r="T2333" s="153">
        <v>2332</v>
      </c>
    </row>
    <row r="2334" spans="1:20" hidden="1">
      <c r="A2334" s="72" t="s">
        <v>2896</v>
      </c>
      <c r="B2334" s="152" t="str">
        <f>IFERROR(VLOOKUP(Proc[[#This Row],[App]],Table2[],3,0),"open")</f>
        <v>ok</v>
      </c>
      <c r="C2334" s="72" t="s">
        <v>369</v>
      </c>
      <c r="D2334" s="152" t="s">
        <v>2921</v>
      </c>
      <c r="E2334" s="152" t="s">
        <v>2954</v>
      </c>
      <c r="F2334" s="152" t="s">
        <v>2954</v>
      </c>
      <c r="G2334" s="72" t="s">
        <v>400</v>
      </c>
      <c r="H2334" s="65" t="str">
        <f>IF(Proc[[#This Row],[type]]="LFF (MDG-F)",MID(Proc[[#This Row],[Obj]],13,10),"")</f>
        <v/>
      </c>
      <c r="I2334" s="152"/>
      <c r="J2334" s="65" t="b">
        <f>Proc[[#This Row],[Requested]]=Proc[[#This Row],[CurrentParent]]</f>
        <v>1</v>
      </c>
      <c r="K2334" s="152" t="str">
        <f>IF(Proc[[#This Row],[Author]]="Marcela Urrego",VLOOKUP(LEFT(Proc[[#This Row],[Requested]],1),Table3[#All],2,0),VLOOKUP(Proc[[#This Row],[Author]],Table4[],2,0))</f>
        <v>EL</v>
      </c>
      <c r="L2334" s="65" t="s">
        <v>1970</v>
      </c>
      <c r="M2334" s="74">
        <v>45825.476678240739</v>
      </c>
      <c r="N2334" s="74"/>
      <c r="O2334" s="74"/>
      <c r="P2334" s="75" t="str">
        <f ca="1">IF(Proc[[#This Row],[DaysAgeing]]&gt;5,"yep","on track")</f>
        <v>yep</v>
      </c>
      <c r="Q2334" s="2">
        <f ca="1">IF(Proc[[#This Row],[DateClosed]]="",ABS(NETWORKDAYS(Proc[[#This Row],[DateOpened]],TODAY()))-1,ABS(NETWORKDAYS(Proc[[#This Row],[DateOpened]],Proc[[#This Row],[DateClosed]]))-1)</f>
        <v>208</v>
      </c>
      <c r="R2334" s="75" t="s">
        <v>774</v>
      </c>
      <c r="S2334" s="65"/>
      <c r="T2334" s="153">
        <v>2333</v>
      </c>
    </row>
    <row r="2335" spans="1:20" hidden="1">
      <c r="A2335" s="72" t="s">
        <v>2896</v>
      </c>
      <c r="B2335" s="111" t="str">
        <f>IFERROR(VLOOKUP(Proc[[#This Row],[App]],Table2[],3,0),"open")</f>
        <v>ok</v>
      </c>
      <c r="C2335" s="72" t="s">
        <v>369</v>
      </c>
      <c r="D2335" s="152" t="s">
        <v>2922</v>
      </c>
      <c r="E2335" s="152" t="s">
        <v>2953</v>
      </c>
      <c r="F2335" s="85" t="s">
        <v>2953</v>
      </c>
      <c r="G2335" s="72" t="s">
        <v>400</v>
      </c>
      <c r="H2335" s="65" t="str">
        <f>IF(Proc[[#This Row],[type]]="LFF (MDG-F)",MID(Proc[[#This Row],[Obj]],13,10),"")</f>
        <v/>
      </c>
      <c r="I2335" s="152"/>
      <c r="J2335" s="65" t="b">
        <f>Proc[[#This Row],[Requested]]=Proc[[#This Row],[CurrentParent]]</f>
        <v>1</v>
      </c>
      <c r="K2335" s="107" t="str">
        <f>IF(Proc[[#This Row],[Author]]="Marcela Urrego",VLOOKUP(LEFT(Proc[[#This Row],[Requested]],1),Table3[#All],2,0),VLOOKUP(Proc[[#This Row],[Author]],Table4[],2,0))</f>
        <v>EL</v>
      </c>
      <c r="L2335" s="153" t="s">
        <v>1970</v>
      </c>
      <c r="M2335" s="74">
        <v>45825.476678240739</v>
      </c>
      <c r="N2335" s="74"/>
      <c r="O2335" s="74"/>
      <c r="P2335" s="75" t="str">
        <f ca="1">IF(Proc[[#This Row],[DaysAgeing]]&gt;5,"yep","on track")</f>
        <v>yep</v>
      </c>
      <c r="Q2335" s="2">
        <f ca="1">IF(Proc[[#This Row],[DateClosed]]="",ABS(NETWORKDAYS(Proc[[#This Row],[DateOpened]],TODAY()))-1,ABS(NETWORKDAYS(Proc[[#This Row],[DateOpened]],Proc[[#This Row],[DateClosed]]))-1)</f>
        <v>208</v>
      </c>
      <c r="R2335" s="75" t="s">
        <v>774</v>
      </c>
      <c r="S2335" s="65"/>
      <c r="T2335" s="153">
        <v>2334</v>
      </c>
    </row>
    <row r="2336" spans="1:20" hidden="1">
      <c r="A2336" s="72" t="s">
        <v>2896</v>
      </c>
      <c r="B2336" s="111" t="str">
        <f>IFERROR(VLOOKUP(Proc[[#This Row],[App]],Table2[],3,0),"open")</f>
        <v>ok</v>
      </c>
      <c r="C2336" s="72" t="s">
        <v>369</v>
      </c>
      <c r="D2336" s="152" t="s">
        <v>2923</v>
      </c>
      <c r="E2336" s="152" t="s">
        <v>2953</v>
      </c>
      <c r="F2336" s="85" t="s">
        <v>2953</v>
      </c>
      <c r="G2336" s="72" t="s">
        <v>400</v>
      </c>
      <c r="H2336" s="65" t="str">
        <f>IF(Proc[[#This Row],[type]]="LFF (MDG-F)",MID(Proc[[#This Row],[Obj]],13,10),"")</f>
        <v/>
      </c>
      <c r="I2336" s="152"/>
      <c r="J2336" s="65" t="b">
        <f>Proc[[#This Row],[Requested]]=Proc[[#This Row],[CurrentParent]]</f>
        <v>1</v>
      </c>
      <c r="K2336" s="107" t="str">
        <f>IF(Proc[[#This Row],[Author]]="Marcela Urrego",VLOOKUP(LEFT(Proc[[#This Row],[Requested]],1),Table3[#All],2,0),VLOOKUP(Proc[[#This Row],[Author]],Table4[],2,0))</f>
        <v>EL</v>
      </c>
      <c r="L2336" s="65" t="s">
        <v>1970</v>
      </c>
      <c r="M2336" s="74">
        <v>45825.476678240739</v>
      </c>
      <c r="N2336" s="74"/>
      <c r="O2336" s="74"/>
      <c r="P2336" s="75" t="str">
        <f ca="1">IF(Proc[[#This Row],[DaysAgeing]]&gt;5,"yep","on track")</f>
        <v>yep</v>
      </c>
      <c r="Q2336" s="2">
        <f ca="1">IF(Proc[[#This Row],[DateClosed]]="",ABS(NETWORKDAYS(Proc[[#This Row],[DateOpened]],TODAY()))-1,ABS(NETWORKDAYS(Proc[[#This Row],[DateOpened]],Proc[[#This Row],[DateClosed]]))-1)</f>
        <v>208</v>
      </c>
      <c r="R2336" s="140" t="s">
        <v>774</v>
      </c>
      <c r="S2336" s="65"/>
      <c r="T2336" s="153">
        <v>2335</v>
      </c>
    </row>
    <row r="2337" spans="1:20" hidden="1">
      <c r="A2337" s="72" t="s">
        <v>2896</v>
      </c>
      <c r="B2337" s="152" t="str">
        <f>IFERROR(VLOOKUP(Proc[[#This Row],[App]],Table2[],3,0),"open")</f>
        <v>ok</v>
      </c>
      <c r="C2337" s="72" t="s">
        <v>369</v>
      </c>
      <c r="D2337" s="152" t="s">
        <v>2924</v>
      </c>
      <c r="E2337" s="152" t="s">
        <v>2953</v>
      </c>
      <c r="F2337" s="152" t="s">
        <v>2953</v>
      </c>
      <c r="G2337" s="72" t="s">
        <v>400</v>
      </c>
      <c r="H2337" s="65" t="str">
        <f>IF(Proc[[#This Row],[type]]="LFF (MDG-F)",MID(Proc[[#This Row],[Obj]],13,10),"")</f>
        <v/>
      </c>
      <c r="I2337" s="152"/>
      <c r="J2337" s="65" t="b">
        <f>Proc[[#This Row],[Requested]]=Proc[[#This Row],[CurrentParent]]</f>
        <v>1</v>
      </c>
      <c r="K2337" s="152" t="str">
        <f>IF(Proc[[#This Row],[Author]]="Marcela Urrego",VLOOKUP(LEFT(Proc[[#This Row],[Requested]],1),Table3[#All],2,0),VLOOKUP(Proc[[#This Row],[Author]],Table4[],2,0))</f>
        <v>EL</v>
      </c>
      <c r="L2337" s="65" t="s">
        <v>1970</v>
      </c>
      <c r="M2337" s="74">
        <v>45825.476678240739</v>
      </c>
      <c r="N2337" s="74"/>
      <c r="O2337" s="74"/>
      <c r="P2337" s="75" t="str">
        <f ca="1">IF(Proc[[#This Row],[DaysAgeing]]&gt;5,"yep","on track")</f>
        <v>yep</v>
      </c>
      <c r="Q2337" s="2">
        <f ca="1">IF(Proc[[#This Row],[DateClosed]]="",ABS(NETWORKDAYS(Proc[[#This Row],[DateOpened]],TODAY()))-1,ABS(NETWORKDAYS(Proc[[#This Row],[DateOpened]],Proc[[#This Row],[DateClosed]]))-1)</f>
        <v>208</v>
      </c>
      <c r="R2337" s="75" t="s">
        <v>774</v>
      </c>
      <c r="S2337" s="65"/>
      <c r="T2337" s="153">
        <v>2336</v>
      </c>
    </row>
    <row r="2338" spans="1:20" hidden="1">
      <c r="A2338" s="72" t="s">
        <v>2896</v>
      </c>
      <c r="B2338" s="111" t="str">
        <f>IFERROR(VLOOKUP(Proc[[#This Row],[App]],Table2[],3,0),"open")</f>
        <v>ok</v>
      </c>
      <c r="C2338" s="72" t="s">
        <v>369</v>
      </c>
      <c r="D2338" s="152" t="s">
        <v>2925</v>
      </c>
      <c r="E2338" s="152" t="s">
        <v>2953</v>
      </c>
      <c r="F2338" s="85" t="s">
        <v>2953</v>
      </c>
      <c r="G2338" s="72" t="s">
        <v>400</v>
      </c>
      <c r="H2338" s="65" t="str">
        <f>IF(Proc[[#This Row],[type]]="LFF (MDG-F)",MID(Proc[[#This Row],[Obj]],13,10),"")</f>
        <v/>
      </c>
      <c r="I2338" s="152"/>
      <c r="J2338" s="65" t="b">
        <f>Proc[[#This Row],[Requested]]=Proc[[#This Row],[CurrentParent]]</f>
        <v>1</v>
      </c>
      <c r="K2338" s="107" t="str">
        <f>IF(Proc[[#This Row],[Author]]="Marcela Urrego",VLOOKUP(LEFT(Proc[[#This Row],[Requested]],1),Table3[#All],2,0),VLOOKUP(Proc[[#This Row],[Author]],Table4[],2,0))</f>
        <v>EL</v>
      </c>
      <c r="L2338" s="65" t="s">
        <v>1970</v>
      </c>
      <c r="M2338" s="74">
        <v>45825.476678240739</v>
      </c>
      <c r="N2338" s="74"/>
      <c r="O2338" s="74"/>
      <c r="P2338" s="75" t="str">
        <f ca="1">IF(Proc[[#This Row],[DaysAgeing]]&gt;5,"yep","on track")</f>
        <v>yep</v>
      </c>
      <c r="Q2338" s="2">
        <f ca="1">IF(Proc[[#This Row],[DateClosed]]="",ABS(NETWORKDAYS(Proc[[#This Row],[DateOpened]],TODAY()))-1,ABS(NETWORKDAYS(Proc[[#This Row],[DateOpened]],Proc[[#This Row],[DateClosed]]))-1)</f>
        <v>208</v>
      </c>
      <c r="R2338" s="75" t="s">
        <v>774</v>
      </c>
      <c r="S2338" s="65"/>
      <c r="T2338" s="153">
        <v>2337</v>
      </c>
    </row>
    <row r="2339" spans="1:20" hidden="1">
      <c r="A2339" s="72" t="s">
        <v>2896</v>
      </c>
      <c r="B2339" s="152" t="str">
        <f>IFERROR(VLOOKUP(Proc[[#This Row],[App]],Table2[],3,0),"open")</f>
        <v>ok</v>
      </c>
      <c r="C2339" s="72" t="s">
        <v>369</v>
      </c>
      <c r="D2339" s="152" t="s">
        <v>2926</v>
      </c>
      <c r="E2339" s="152" t="s">
        <v>2953</v>
      </c>
      <c r="F2339" s="152" t="s">
        <v>2953</v>
      </c>
      <c r="G2339" s="72" t="s">
        <v>400</v>
      </c>
      <c r="H2339" s="65" t="str">
        <f>IF(Proc[[#This Row],[type]]="LFF (MDG-F)",MID(Proc[[#This Row],[Obj]],13,10),"")</f>
        <v/>
      </c>
      <c r="I2339" s="152"/>
      <c r="J2339" s="65" t="b">
        <f>Proc[[#This Row],[Requested]]=Proc[[#This Row],[CurrentParent]]</f>
        <v>1</v>
      </c>
      <c r="K2339" s="152" t="str">
        <f>IF(Proc[[#This Row],[Author]]="Marcela Urrego",VLOOKUP(LEFT(Proc[[#This Row],[Requested]],1),Table3[#All],2,0),VLOOKUP(Proc[[#This Row],[Author]],Table4[],2,0))</f>
        <v>EL</v>
      </c>
      <c r="L2339" s="65" t="s">
        <v>1970</v>
      </c>
      <c r="M2339" s="74">
        <v>45825.476678240739</v>
      </c>
      <c r="N2339" s="74"/>
      <c r="O2339" s="74"/>
      <c r="P2339" s="75" t="str">
        <f ca="1">IF(Proc[[#This Row],[DaysAgeing]]&gt;5,"yep","on track")</f>
        <v>yep</v>
      </c>
      <c r="Q2339" s="2">
        <f ca="1">IF(Proc[[#This Row],[DateClosed]]="",ABS(NETWORKDAYS(Proc[[#This Row],[DateOpened]],TODAY()))-1,ABS(NETWORKDAYS(Proc[[#This Row],[DateOpened]],Proc[[#This Row],[DateClosed]]))-1)</f>
        <v>208</v>
      </c>
      <c r="R2339" s="75" t="s">
        <v>774</v>
      </c>
      <c r="S2339" s="65"/>
      <c r="T2339" s="153">
        <v>2338</v>
      </c>
    </row>
    <row r="2340" spans="1:20" hidden="1">
      <c r="A2340" s="72" t="s">
        <v>2896</v>
      </c>
      <c r="B2340" s="152" t="str">
        <f>IFERROR(VLOOKUP(Proc[[#This Row],[App]],Table2[],3,0),"open")</f>
        <v>ok</v>
      </c>
      <c r="C2340" s="72" t="s">
        <v>369</v>
      </c>
      <c r="D2340" s="152" t="s">
        <v>2927</v>
      </c>
      <c r="E2340" s="152" t="s">
        <v>2953</v>
      </c>
      <c r="F2340" s="152" t="s">
        <v>2953</v>
      </c>
      <c r="G2340" s="72" t="s">
        <v>400</v>
      </c>
      <c r="H2340" s="65" t="str">
        <f>IF(Proc[[#This Row],[type]]="LFF (MDG-F)",MID(Proc[[#This Row],[Obj]],13,10),"")</f>
        <v/>
      </c>
      <c r="I2340" s="152"/>
      <c r="J2340" s="65" t="b">
        <f>Proc[[#This Row],[Requested]]=Proc[[#This Row],[CurrentParent]]</f>
        <v>1</v>
      </c>
      <c r="K2340" s="152" t="str">
        <f>IF(Proc[[#This Row],[Author]]="Marcela Urrego",VLOOKUP(LEFT(Proc[[#This Row],[Requested]],1),Table3[#All],2,0),VLOOKUP(Proc[[#This Row],[Author]],Table4[],2,0))</f>
        <v>EL</v>
      </c>
      <c r="L2340" s="65" t="s">
        <v>1970</v>
      </c>
      <c r="M2340" s="74">
        <v>45825.476678240739</v>
      </c>
      <c r="N2340" s="74"/>
      <c r="O2340" s="74"/>
      <c r="P2340" s="75" t="str">
        <f ca="1">IF(Proc[[#This Row],[DaysAgeing]]&gt;5,"yep","on track")</f>
        <v>yep</v>
      </c>
      <c r="Q2340" s="2">
        <f ca="1">IF(Proc[[#This Row],[DateClosed]]="",ABS(NETWORKDAYS(Proc[[#This Row],[DateOpened]],TODAY()))-1,ABS(NETWORKDAYS(Proc[[#This Row],[DateOpened]],Proc[[#This Row],[DateClosed]]))-1)</f>
        <v>208</v>
      </c>
      <c r="R2340" s="75" t="s">
        <v>774</v>
      </c>
      <c r="S2340" s="65"/>
      <c r="T2340" s="153">
        <v>2339</v>
      </c>
    </row>
    <row r="2341" spans="1:20" hidden="1">
      <c r="A2341" s="72" t="s">
        <v>2896</v>
      </c>
      <c r="B2341" s="152" t="str">
        <f>IFERROR(VLOOKUP(Proc[[#This Row],[App]],Table2[],3,0),"open")</f>
        <v>ok</v>
      </c>
      <c r="C2341" s="72" t="s">
        <v>369</v>
      </c>
      <c r="D2341" s="152" t="s">
        <v>2928</v>
      </c>
      <c r="E2341" s="152" t="s">
        <v>2953</v>
      </c>
      <c r="F2341" s="152" t="s">
        <v>2953</v>
      </c>
      <c r="G2341" s="72" t="s">
        <v>400</v>
      </c>
      <c r="H2341" s="65" t="str">
        <f>IF(Proc[[#This Row],[type]]="LFF (MDG-F)",MID(Proc[[#This Row],[Obj]],13,10),"")</f>
        <v/>
      </c>
      <c r="I2341" s="152"/>
      <c r="J2341" s="65" t="b">
        <f>Proc[[#This Row],[Requested]]=Proc[[#This Row],[CurrentParent]]</f>
        <v>1</v>
      </c>
      <c r="K2341" s="152" t="str">
        <f>IF(Proc[[#This Row],[Author]]="Marcela Urrego",VLOOKUP(LEFT(Proc[[#This Row],[Requested]],1),Table3[#All],2,0),VLOOKUP(Proc[[#This Row],[Author]],Table4[],2,0))</f>
        <v>EL</v>
      </c>
      <c r="L2341" s="65" t="s">
        <v>1970</v>
      </c>
      <c r="M2341" s="74">
        <v>45825.476678240739</v>
      </c>
      <c r="N2341" s="74"/>
      <c r="O2341" s="74"/>
      <c r="P2341" s="75" t="str">
        <f ca="1">IF(Proc[[#This Row],[DaysAgeing]]&gt;5,"yep","on track")</f>
        <v>yep</v>
      </c>
      <c r="Q2341" s="2">
        <f ca="1">IF(Proc[[#This Row],[DateClosed]]="",ABS(NETWORKDAYS(Proc[[#This Row],[DateOpened]],TODAY()))-1,ABS(NETWORKDAYS(Proc[[#This Row],[DateOpened]],Proc[[#This Row],[DateClosed]]))-1)</f>
        <v>208</v>
      </c>
      <c r="R2341" s="75" t="s">
        <v>774</v>
      </c>
      <c r="S2341" s="65"/>
      <c r="T2341" s="153">
        <v>2340</v>
      </c>
    </row>
    <row r="2342" spans="1:20" hidden="1">
      <c r="A2342" s="72" t="s">
        <v>2896</v>
      </c>
      <c r="B2342" s="152" t="str">
        <f>IFERROR(VLOOKUP(Proc[[#This Row],[App]],Table2[],3,0),"open")</f>
        <v>ok</v>
      </c>
      <c r="C2342" s="72" t="s">
        <v>369</v>
      </c>
      <c r="D2342" s="152" t="s">
        <v>2929</v>
      </c>
      <c r="E2342" s="152" t="s">
        <v>2953</v>
      </c>
      <c r="F2342" s="152" t="s">
        <v>2953</v>
      </c>
      <c r="G2342" s="72" t="s">
        <v>400</v>
      </c>
      <c r="H2342" s="65" t="str">
        <f>IF(Proc[[#This Row],[type]]="LFF (MDG-F)",MID(Proc[[#This Row],[Obj]],13,10),"")</f>
        <v/>
      </c>
      <c r="I2342" s="152"/>
      <c r="J2342" s="65" t="b">
        <f>Proc[[#This Row],[Requested]]=Proc[[#This Row],[CurrentParent]]</f>
        <v>1</v>
      </c>
      <c r="K2342" s="152" t="str">
        <f>IF(Proc[[#This Row],[Author]]="Marcela Urrego",VLOOKUP(LEFT(Proc[[#This Row],[Requested]],1),Table3[#All],2,0),VLOOKUP(Proc[[#This Row],[Author]],Table4[],2,0))</f>
        <v>EL</v>
      </c>
      <c r="L2342" s="65" t="s">
        <v>1970</v>
      </c>
      <c r="M2342" s="74">
        <v>45825.476678240739</v>
      </c>
      <c r="N2342" s="74"/>
      <c r="O2342" s="74"/>
      <c r="P2342" s="75" t="str">
        <f ca="1">IF(Proc[[#This Row],[DaysAgeing]]&gt;5,"yep","on track")</f>
        <v>yep</v>
      </c>
      <c r="Q2342" s="2">
        <f ca="1">IF(Proc[[#This Row],[DateClosed]]="",ABS(NETWORKDAYS(Proc[[#This Row],[DateOpened]],TODAY()))-1,ABS(NETWORKDAYS(Proc[[#This Row],[DateOpened]],Proc[[#This Row],[DateClosed]]))-1)</f>
        <v>208</v>
      </c>
      <c r="R2342" s="75" t="s">
        <v>774</v>
      </c>
      <c r="S2342" s="65"/>
      <c r="T2342" s="153">
        <v>2341</v>
      </c>
    </row>
    <row r="2343" spans="1:20" hidden="1">
      <c r="A2343" s="72" t="s">
        <v>2896</v>
      </c>
      <c r="B2343" s="152" t="str">
        <f>IFERROR(VLOOKUP(Proc[[#This Row],[App]],Table2[],3,0),"open")</f>
        <v>ok</v>
      </c>
      <c r="C2343" s="72" t="s">
        <v>369</v>
      </c>
      <c r="D2343" s="152" t="s">
        <v>2930</v>
      </c>
      <c r="E2343" s="152" t="s">
        <v>2954</v>
      </c>
      <c r="F2343" s="152" t="s">
        <v>2954</v>
      </c>
      <c r="G2343" s="72" t="s">
        <v>400</v>
      </c>
      <c r="H2343" s="65" t="str">
        <f>IF(Proc[[#This Row],[type]]="LFF (MDG-F)",MID(Proc[[#This Row],[Obj]],13,10),"")</f>
        <v/>
      </c>
      <c r="I2343" s="152"/>
      <c r="J2343" s="65" t="b">
        <f>Proc[[#This Row],[Requested]]=Proc[[#This Row],[CurrentParent]]</f>
        <v>1</v>
      </c>
      <c r="K2343" s="152" t="str">
        <f>IF(Proc[[#This Row],[Author]]="Marcela Urrego",VLOOKUP(LEFT(Proc[[#This Row],[Requested]],1),Table3[#All],2,0),VLOOKUP(Proc[[#This Row],[Author]],Table4[],2,0))</f>
        <v>EL</v>
      </c>
      <c r="L2343" s="65" t="s">
        <v>1970</v>
      </c>
      <c r="M2343" s="74">
        <v>45825.476678240739</v>
      </c>
      <c r="N2343" s="74"/>
      <c r="O2343" s="74"/>
      <c r="P2343" s="75" t="str">
        <f ca="1">IF(Proc[[#This Row],[DaysAgeing]]&gt;5,"yep","on track")</f>
        <v>yep</v>
      </c>
      <c r="Q2343" s="2">
        <f ca="1">IF(Proc[[#This Row],[DateClosed]]="",ABS(NETWORKDAYS(Proc[[#This Row],[DateOpened]],TODAY()))-1,ABS(NETWORKDAYS(Proc[[#This Row],[DateOpened]],Proc[[#This Row],[DateClosed]]))-1)</f>
        <v>208</v>
      </c>
      <c r="R2343" s="75" t="s">
        <v>774</v>
      </c>
      <c r="S2343" s="65"/>
      <c r="T2343" s="153">
        <v>2342</v>
      </c>
    </row>
    <row r="2344" spans="1:20" hidden="1">
      <c r="A2344" s="72" t="s">
        <v>2896</v>
      </c>
      <c r="B2344" s="152" t="str">
        <f>IFERROR(VLOOKUP(Proc[[#This Row],[App]],Table2[],3,0),"open")</f>
        <v>ok</v>
      </c>
      <c r="C2344" s="72" t="s">
        <v>369</v>
      </c>
      <c r="D2344" s="152" t="s">
        <v>2931</v>
      </c>
      <c r="E2344" s="152" t="s">
        <v>2954</v>
      </c>
      <c r="F2344" s="152" t="s">
        <v>2954</v>
      </c>
      <c r="G2344" s="72" t="s">
        <v>400</v>
      </c>
      <c r="H2344" s="65" t="str">
        <f>IF(Proc[[#This Row],[type]]="LFF (MDG-F)",MID(Proc[[#This Row],[Obj]],13,10),"")</f>
        <v/>
      </c>
      <c r="I2344" s="152"/>
      <c r="J2344" s="65" t="b">
        <f>Proc[[#This Row],[Requested]]=Proc[[#This Row],[CurrentParent]]</f>
        <v>1</v>
      </c>
      <c r="K2344" s="152" t="str">
        <f>IF(Proc[[#This Row],[Author]]="Marcela Urrego",VLOOKUP(LEFT(Proc[[#This Row],[Requested]],1),Table3[#All],2,0),VLOOKUP(Proc[[#This Row],[Author]],Table4[],2,0))</f>
        <v>EL</v>
      </c>
      <c r="L2344" s="65" t="s">
        <v>1970</v>
      </c>
      <c r="M2344" s="74">
        <v>45825.476678240739</v>
      </c>
      <c r="N2344" s="74"/>
      <c r="O2344" s="74"/>
      <c r="P2344" s="75" t="str">
        <f ca="1">IF(Proc[[#This Row],[DaysAgeing]]&gt;5,"yep","on track")</f>
        <v>yep</v>
      </c>
      <c r="Q2344" s="2">
        <f ca="1">IF(Proc[[#This Row],[DateClosed]]="",ABS(NETWORKDAYS(Proc[[#This Row],[DateOpened]],TODAY()))-1,ABS(NETWORKDAYS(Proc[[#This Row],[DateOpened]],Proc[[#This Row],[DateClosed]]))-1)</f>
        <v>208</v>
      </c>
      <c r="R2344" s="75" t="s">
        <v>774</v>
      </c>
      <c r="S2344" s="65"/>
      <c r="T2344" s="153">
        <v>2343</v>
      </c>
    </row>
    <row r="2345" spans="1:20" hidden="1">
      <c r="A2345" s="72" t="s">
        <v>2896</v>
      </c>
      <c r="B2345" s="152" t="str">
        <f>IFERROR(VLOOKUP(Proc[[#This Row],[App]],Table2[],3,0),"open")</f>
        <v>ok</v>
      </c>
      <c r="C2345" s="72" t="s">
        <v>369</v>
      </c>
      <c r="D2345" s="152" t="s">
        <v>2932</v>
      </c>
      <c r="E2345" s="152" t="s">
        <v>2954</v>
      </c>
      <c r="F2345" s="152" t="s">
        <v>2954</v>
      </c>
      <c r="G2345" s="72" t="s">
        <v>400</v>
      </c>
      <c r="H2345" s="65" t="str">
        <f>IF(Proc[[#This Row],[type]]="LFF (MDG-F)",MID(Proc[[#This Row],[Obj]],13,10),"")</f>
        <v/>
      </c>
      <c r="I2345" s="152"/>
      <c r="J2345" s="65" t="b">
        <f>Proc[[#This Row],[Requested]]=Proc[[#This Row],[CurrentParent]]</f>
        <v>1</v>
      </c>
      <c r="K2345" s="152" t="str">
        <f>IF(Proc[[#This Row],[Author]]="Marcela Urrego",VLOOKUP(LEFT(Proc[[#This Row],[Requested]],1),Table3[#All],2,0),VLOOKUP(Proc[[#This Row],[Author]],Table4[],2,0))</f>
        <v>EL</v>
      </c>
      <c r="L2345" s="65" t="s">
        <v>1970</v>
      </c>
      <c r="M2345" s="74">
        <v>45825.476678240739</v>
      </c>
      <c r="N2345" s="74"/>
      <c r="O2345" s="74"/>
      <c r="P2345" s="75" t="str">
        <f ca="1">IF(Proc[[#This Row],[DaysAgeing]]&gt;5,"yep","on track")</f>
        <v>yep</v>
      </c>
      <c r="Q2345" s="2">
        <f ca="1">IF(Proc[[#This Row],[DateClosed]]="",ABS(NETWORKDAYS(Proc[[#This Row],[DateOpened]],TODAY()))-1,ABS(NETWORKDAYS(Proc[[#This Row],[DateOpened]],Proc[[#This Row],[DateClosed]]))-1)</f>
        <v>208</v>
      </c>
      <c r="R2345" s="75" t="s">
        <v>774</v>
      </c>
      <c r="S2345" s="65"/>
      <c r="T2345" s="153">
        <v>2344</v>
      </c>
    </row>
    <row r="2346" spans="1:20" hidden="1">
      <c r="A2346" s="72" t="s">
        <v>2896</v>
      </c>
      <c r="B2346" s="152" t="str">
        <f>IFERROR(VLOOKUP(Proc[[#This Row],[App]],Table2[],3,0),"open")</f>
        <v>ok</v>
      </c>
      <c r="C2346" s="72" t="s">
        <v>369</v>
      </c>
      <c r="D2346" s="152" t="s">
        <v>2933</v>
      </c>
      <c r="E2346" s="152" t="s">
        <v>2954</v>
      </c>
      <c r="F2346" s="152" t="s">
        <v>2954</v>
      </c>
      <c r="G2346" s="72" t="s">
        <v>400</v>
      </c>
      <c r="H2346" s="65" t="str">
        <f>IF(Proc[[#This Row],[type]]="LFF (MDG-F)",MID(Proc[[#This Row],[Obj]],13,10),"")</f>
        <v/>
      </c>
      <c r="I2346" s="152"/>
      <c r="J2346" s="65" t="b">
        <f>Proc[[#This Row],[Requested]]=Proc[[#This Row],[CurrentParent]]</f>
        <v>1</v>
      </c>
      <c r="K2346" s="152" t="str">
        <f>IF(Proc[[#This Row],[Author]]="Marcela Urrego",VLOOKUP(LEFT(Proc[[#This Row],[Requested]],1),Table3[#All],2,0),VLOOKUP(Proc[[#This Row],[Author]],Table4[],2,0))</f>
        <v>EL</v>
      </c>
      <c r="L2346" s="65" t="s">
        <v>1970</v>
      </c>
      <c r="M2346" s="74">
        <v>45825.476678240739</v>
      </c>
      <c r="N2346" s="74"/>
      <c r="O2346" s="74"/>
      <c r="P2346" s="75" t="str">
        <f ca="1">IF(Proc[[#This Row],[DaysAgeing]]&gt;5,"yep","on track")</f>
        <v>yep</v>
      </c>
      <c r="Q2346" s="2">
        <f ca="1">IF(Proc[[#This Row],[DateClosed]]="",ABS(NETWORKDAYS(Proc[[#This Row],[DateOpened]],TODAY()))-1,ABS(NETWORKDAYS(Proc[[#This Row],[DateOpened]],Proc[[#This Row],[DateClosed]]))-1)</f>
        <v>208</v>
      </c>
      <c r="R2346" s="75" t="s">
        <v>774</v>
      </c>
      <c r="S2346" s="65"/>
      <c r="T2346" s="153">
        <v>2345</v>
      </c>
    </row>
    <row r="2347" spans="1:20" hidden="1">
      <c r="A2347" s="72" t="s">
        <v>2896</v>
      </c>
      <c r="B2347" s="152" t="str">
        <f>IFERROR(VLOOKUP(Proc[[#This Row],[App]],Table2[],3,0),"open")</f>
        <v>ok</v>
      </c>
      <c r="C2347" s="72" t="s">
        <v>369</v>
      </c>
      <c r="D2347" s="152" t="s">
        <v>2934</v>
      </c>
      <c r="E2347" s="152" t="s">
        <v>2954</v>
      </c>
      <c r="F2347" s="152" t="s">
        <v>2954</v>
      </c>
      <c r="G2347" s="72" t="s">
        <v>400</v>
      </c>
      <c r="H2347" s="65" t="str">
        <f>IF(Proc[[#This Row],[type]]="LFF (MDG-F)",MID(Proc[[#This Row],[Obj]],13,10),"")</f>
        <v/>
      </c>
      <c r="I2347" s="152"/>
      <c r="J2347" s="65" t="b">
        <f>Proc[[#This Row],[Requested]]=Proc[[#This Row],[CurrentParent]]</f>
        <v>1</v>
      </c>
      <c r="K2347" s="152" t="str">
        <f>IF(Proc[[#This Row],[Author]]="Marcela Urrego",VLOOKUP(LEFT(Proc[[#This Row],[Requested]],1),Table3[#All],2,0),VLOOKUP(Proc[[#This Row],[Author]],Table4[],2,0))</f>
        <v>EL</v>
      </c>
      <c r="L2347" s="65" t="s">
        <v>1970</v>
      </c>
      <c r="M2347" s="74">
        <v>45825.476678240739</v>
      </c>
      <c r="N2347" s="74"/>
      <c r="O2347" s="74"/>
      <c r="P2347" s="75" t="str">
        <f ca="1">IF(Proc[[#This Row],[DaysAgeing]]&gt;5,"yep","on track")</f>
        <v>yep</v>
      </c>
      <c r="Q2347" s="2">
        <f ca="1">IF(Proc[[#This Row],[DateClosed]]="",ABS(NETWORKDAYS(Proc[[#This Row],[DateOpened]],TODAY()))-1,ABS(NETWORKDAYS(Proc[[#This Row],[DateOpened]],Proc[[#This Row],[DateClosed]]))-1)</f>
        <v>208</v>
      </c>
      <c r="R2347" s="75" t="s">
        <v>774</v>
      </c>
      <c r="S2347" s="65"/>
      <c r="T2347" s="153">
        <v>2346</v>
      </c>
    </row>
    <row r="2348" spans="1:20" hidden="1">
      <c r="A2348" s="72" t="s">
        <v>2896</v>
      </c>
      <c r="B2348" s="111" t="str">
        <f>IFERROR(VLOOKUP(Proc[[#This Row],[App]],Table2[],3,0),"open")</f>
        <v>ok</v>
      </c>
      <c r="C2348" s="72" t="s">
        <v>369</v>
      </c>
      <c r="D2348" s="152" t="s">
        <v>2935</v>
      </c>
      <c r="E2348" s="152" t="s">
        <v>2954</v>
      </c>
      <c r="F2348" s="85" t="s">
        <v>2954</v>
      </c>
      <c r="G2348" s="72" t="s">
        <v>400</v>
      </c>
      <c r="H2348" s="65" t="str">
        <f>IF(Proc[[#This Row],[type]]="LFF (MDG-F)",MID(Proc[[#This Row],[Obj]],13,10),"")</f>
        <v/>
      </c>
      <c r="I2348" s="152"/>
      <c r="J2348" s="65" t="b">
        <f>Proc[[#This Row],[Requested]]=Proc[[#This Row],[CurrentParent]]</f>
        <v>1</v>
      </c>
      <c r="K2348" s="107" t="str">
        <f>IF(Proc[[#This Row],[Author]]="Marcela Urrego",VLOOKUP(LEFT(Proc[[#This Row],[Requested]],1),Table3[#All],2,0),VLOOKUP(Proc[[#This Row],[Author]],Table4[],2,0))</f>
        <v>EL</v>
      </c>
      <c r="L2348" s="65" t="s">
        <v>1970</v>
      </c>
      <c r="M2348" s="74">
        <v>45825.476678240739</v>
      </c>
      <c r="N2348" s="74"/>
      <c r="O2348" s="74"/>
      <c r="P2348" s="75" t="str">
        <f ca="1">IF(Proc[[#This Row],[DaysAgeing]]&gt;5,"yep","on track")</f>
        <v>yep</v>
      </c>
      <c r="Q2348" s="2">
        <f ca="1">IF(Proc[[#This Row],[DateClosed]]="",ABS(NETWORKDAYS(Proc[[#This Row],[DateOpened]],TODAY()))-1,ABS(NETWORKDAYS(Proc[[#This Row],[DateOpened]],Proc[[#This Row],[DateClosed]]))-1)</f>
        <v>208</v>
      </c>
      <c r="R2348" s="140" t="s">
        <v>774</v>
      </c>
      <c r="S2348" s="65"/>
      <c r="T2348" s="153">
        <v>2347</v>
      </c>
    </row>
    <row r="2349" spans="1:20" hidden="1">
      <c r="A2349" s="72" t="s">
        <v>2896</v>
      </c>
      <c r="B2349" s="152" t="str">
        <f>IFERROR(VLOOKUP(Proc[[#This Row],[App]],Table2[],3,0),"open")</f>
        <v>ok</v>
      </c>
      <c r="C2349" s="72" t="s">
        <v>369</v>
      </c>
      <c r="D2349" s="152" t="s">
        <v>2936</v>
      </c>
      <c r="E2349" s="152" t="s">
        <v>2954</v>
      </c>
      <c r="F2349" s="152" t="s">
        <v>2954</v>
      </c>
      <c r="G2349" s="72" t="s">
        <v>400</v>
      </c>
      <c r="H2349" s="65" t="str">
        <f>IF(Proc[[#This Row],[type]]="LFF (MDG-F)",MID(Proc[[#This Row],[Obj]],13,10),"")</f>
        <v/>
      </c>
      <c r="I2349" s="152"/>
      <c r="J2349" s="65" t="b">
        <f>Proc[[#This Row],[Requested]]=Proc[[#This Row],[CurrentParent]]</f>
        <v>1</v>
      </c>
      <c r="K2349" s="152" t="str">
        <f>IF(Proc[[#This Row],[Author]]="Marcela Urrego",VLOOKUP(LEFT(Proc[[#This Row],[Requested]],1),Table3[#All],2,0),VLOOKUP(Proc[[#This Row],[Author]],Table4[],2,0))</f>
        <v>EL</v>
      </c>
      <c r="L2349" s="65" t="s">
        <v>1970</v>
      </c>
      <c r="M2349" s="74">
        <v>45825.476678240739</v>
      </c>
      <c r="N2349" s="74"/>
      <c r="O2349" s="74"/>
      <c r="P2349" s="75" t="str">
        <f ca="1">IF(Proc[[#This Row],[DaysAgeing]]&gt;5,"yep","on track")</f>
        <v>yep</v>
      </c>
      <c r="Q2349" s="2">
        <f ca="1">IF(Proc[[#This Row],[DateClosed]]="",ABS(NETWORKDAYS(Proc[[#This Row],[DateOpened]],TODAY()))-1,ABS(NETWORKDAYS(Proc[[#This Row],[DateOpened]],Proc[[#This Row],[DateClosed]]))-1)</f>
        <v>208</v>
      </c>
      <c r="R2349" s="75" t="s">
        <v>774</v>
      </c>
      <c r="S2349" s="65"/>
      <c r="T2349" s="153">
        <v>2348</v>
      </c>
    </row>
    <row r="2350" spans="1:20" hidden="1">
      <c r="A2350" s="72" t="s">
        <v>2896</v>
      </c>
      <c r="B2350" s="111" t="str">
        <f>IFERROR(VLOOKUP(Proc[[#This Row],[App]],Table2[],3,0),"open")</f>
        <v>ok</v>
      </c>
      <c r="C2350" s="72" t="s">
        <v>369</v>
      </c>
      <c r="D2350" s="152" t="s">
        <v>2937</v>
      </c>
      <c r="E2350" s="152" t="s">
        <v>2954</v>
      </c>
      <c r="F2350" s="152" t="s">
        <v>2954</v>
      </c>
      <c r="G2350" s="72" t="s">
        <v>400</v>
      </c>
      <c r="H2350" s="65" t="str">
        <f>IF(Proc[[#This Row],[type]]="LFF (MDG-F)",MID(Proc[[#This Row],[Obj]],13,10),"")</f>
        <v/>
      </c>
      <c r="I2350" s="152"/>
      <c r="J2350" s="65" t="b">
        <f>Proc[[#This Row],[Requested]]=Proc[[#This Row],[CurrentParent]]</f>
        <v>1</v>
      </c>
      <c r="K2350" s="107" t="str">
        <f>IF(Proc[[#This Row],[Author]]="Marcela Urrego",VLOOKUP(LEFT(Proc[[#This Row],[Requested]],1),Table3[#All],2,0),VLOOKUP(Proc[[#This Row],[Author]],Table4[],2,0))</f>
        <v>EL</v>
      </c>
      <c r="L2350" s="65" t="s">
        <v>1970</v>
      </c>
      <c r="M2350" s="74">
        <v>45825.476678240739</v>
      </c>
      <c r="N2350" s="74"/>
      <c r="O2350" s="74"/>
      <c r="P2350" s="75" t="str">
        <f ca="1">IF(Proc[[#This Row],[DaysAgeing]]&gt;5,"yep","on track")</f>
        <v>yep</v>
      </c>
      <c r="Q2350" s="2">
        <f ca="1">IF(Proc[[#This Row],[DateClosed]]="",ABS(NETWORKDAYS(Proc[[#This Row],[DateOpened]],TODAY()))-1,ABS(NETWORKDAYS(Proc[[#This Row],[DateOpened]],Proc[[#This Row],[DateClosed]]))-1)</f>
        <v>208</v>
      </c>
      <c r="R2350" s="75" t="s">
        <v>774</v>
      </c>
      <c r="S2350" s="65"/>
      <c r="T2350" s="153">
        <v>2349</v>
      </c>
    </row>
    <row r="2351" spans="1:20" hidden="1">
      <c r="A2351" s="72" t="s">
        <v>2896</v>
      </c>
      <c r="B2351" s="152" t="str">
        <f>IFERROR(VLOOKUP(Proc[[#This Row],[App]],Table2[],3,0),"open")</f>
        <v>ok</v>
      </c>
      <c r="C2351" s="72" t="s">
        <v>369</v>
      </c>
      <c r="D2351" s="152" t="s">
        <v>2938</v>
      </c>
      <c r="E2351" s="152" t="s">
        <v>2954</v>
      </c>
      <c r="F2351" s="152" t="s">
        <v>2954</v>
      </c>
      <c r="G2351" s="72" t="s">
        <v>400</v>
      </c>
      <c r="H2351" s="65" t="str">
        <f>IF(Proc[[#This Row],[type]]="LFF (MDG-F)",MID(Proc[[#This Row],[Obj]],13,10),"")</f>
        <v/>
      </c>
      <c r="I2351" s="152"/>
      <c r="J2351" s="65" t="b">
        <f>Proc[[#This Row],[Requested]]=Proc[[#This Row],[CurrentParent]]</f>
        <v>1</v>
      </c>
      <c r="K2351" s="152" t="str">
        <f>IF(Proc[[#This Row],[Author]]="Marcela Urrego",VLOOKUP(LEFT(Proc[[#This Row],[Requested]],1),Table3[#All],2,0),VLOOKUP(Proc[[#This Row],[Author]],Table4[],2,0))</f>
        <v>EL</v>
      </c>
      <c r="L2351" s="65" t="s">
        <v>1970</v>
      </c>
      <c r="M2351" s="74">
        <v>45825.476678240739</v>
      </c>
      <c r="N2351" s="74"/>
      <c r="O2351" s="74"/>
      <c r="P2351" s="75" t="str">
        <f ca="1">IF(Proc[[#This Row],[DaysAgeing]]&gt;5,"yep","on track")</f>
        <v>yep</v>
      </c>
      <c r="Q2351" s="2">
        <f ca="1">IF(Proc[[#This Row],[DateClosed]]="",ABS(NETWORKDAYS(Proc[[#This Row],[DateOpened]],TODAY()))-1,ABS(NETWORKDAYS(Proc[[#This Row],[DateOpened]],Proc[[#This Row],[DateClosed]]))-1)</f>
        <v>208</v>
      </c>
      <c r="R2351" s="75" t="s">
        <v>774</v>
      </c>
      <c r="S2351" s="65"/>
      <c r="T2351" s="153">
        <v>2350</v>
      </c>
    </row>
    <row r="2352" spans="1:20" hidden="1">
      <c r="A2352" s="72" t="s">
        <v>2896</v>
      </c>
      <c r="B2352" s="152" t="str">
        <f>IFERROR(VLOOKUP(Proc[[#This Row],[App]],Table2[],3,0),"open")</f>
        <v>ok</v>
      </c>
      <c r="C2352" s="72" t="s">
        <v>369</v>
      </c>
      <c r="D2352" s="152" t="s">
        <v>2939</v>
      </c>
      <c r="E2352" s="152" t="s">
        <v>2954</v>
      </c>
      <c r="F2352" s="152" t="s">
        <v>2954</v>
      </c>
      <c r="G2352" s="72" t="s">
        <v>400</v>
      </c>
      <c r="H2352" s="65" t="str">
        <f>IF(Proc[[#This Row],[type]]="LFF (MDG-F)",MID(Proc[[#This Row],[Obj]],13,10),"")</f>
        <v/>
      </c>
      <c r="I2352" s="152"/>
      <c r="J2352" s="65" t="b">
        <f>Proc[[#This Row],[Requested]]=Proc[[#This Row],[CurrentParent]]</f>
        <v>1</v>
      </c>
      <c r="K2352" s="152" t="str">
        <f>IF(Proc[[#This Row],[Author]]="Marcela Urrego",VLOOKUP(LEFT(Proc[[#This Row],[Requested]],1),Table3[#All],2,0),VLOOKUP(Proc[[#This Row],[Author]],Table4[],2,0))</f>
        <v>EL</v>
      </c>
      <c r="L2352" s="65" t="s">
        <v>1970</v>
      </c>
      <c r="M2352" s="74">
        <v>45825.476678240739</v>
      </c>
      <c r="N2352" s="74"/>
      <c r="O2352" s="74"/>
      <c r="P2352" s="75" t="str">
        <f ca="1">IF(Proc[[#This Row],[DaysAgeing]]&gt;5,"yep","on track")</f>
        <v>yep</v>
      </c>
      <c r="Q2352" s="2">
        <f ca="1">IF(Proc[[#This Row],[DateClosed]]="",ABS(NETWORKDAYS(Proc[[#This Row],[DateOpened]],TODAY()))-1,ABS(NETWORKDAYS(Proc[[#This Row],[DateOpened]],Proc[[#This Row],[DateClosed]]))-1)</f>
        <v>208</v>
      </c>
      <c r="R2352" s="75" t="s">
        <v>774</v>
      </c>
      <c r="S2352" s="65"/>
      <c r="T2352" s="153">
        <v>2351</v>
      </c>
    </row>
    <row r="2353" spans="1:20" hidden="1">
      <c r="A2353" s="72" t="s">
        <v>2896</v>
      </c>
      <c r="B2353" s="152" t="str">
        <f>IFERROR(VLOOKUP(Proc[[#This Row],[App]],Table2[],3,0),"open")</f>
        <v>ok</v>
      </c>
      <c r="C2353" s="72" t="s">
        <v>369</v>
      </c>
      <c r="D2353" s="152" t="s">
        <v>2940</v>
      </c>
      <c r="E2353" s="152" t="s">
        <v>2954</v>
      </c>
      <c r="F2353" s="152" t="s">
        <v>2954</v>
      </c>
      <c r="G2353" s="72" t="s">
        <v>400</v>
      </c>
      <c r="H2353" s="65" t="str">
        <f>IF(Proc[[#This Row],[type]]="LFF (MDG-F)",MID(Proc[[#This Row],[Obj]],13,10),"")</f>
        <v/>
      </c>
      <c r="I2353" s="152"/>
      <c r="J2353" s="65" t="b">
        <f>Proc[[#This Row],[Requested]]=Proc[[#This Row],[CurrentParent]]</f>
        <v>1</v>
      </c>
      <c r="K2353" s="152" t="str">
        <f>IF(Proc[[#This Row],[Author]]="Marcela Urrego",VLOOKUP(LEFT(Proc[[#This Row],[Requested]],1),Table3[#All],2,0),VLOOKUP(Proc[[#This Row],[Author]],Table4[],2,0))</f>
        <v>EL</v>
      </c>
      <c r="L2353" s="65" t="s">
        <v>1970</v>
      </c>
      <c r="M2353" s="74">
        <v>45825.476678240739</v>
      </c>
      <c r="N2353" s="74"/>
      <c r="O2353" s="74"/>
      <c r="P2353" s="75" t="str">
        <f ca="1">IF(Proc[[#This Row],[DaysAgeing]]&gt;5,"yep","on track")</f>
        <v>yep</v>
      </c>
      <c r="Q2353" s="2">
        <f ca="1">IF(Proc[[#This Row],[DateClosed]]="",ABS(NETWORKDAYS(Proc[[#This Row],[DateOpened]],TODAY()))-1,ABS(NETWORKDAYS(Proc[[#This Row],[DateOpened]],Proc[[#This Row],[DateClosed]]))-1)</f>
        <v>208</v>
      </c>
      <c r="R2353" s="75" t="s">
        <v>774</v>
      </c>
      <c r="S2353" s="65"/>
      <c r="T2353" s="153">
        <v>2352</v>
      </c>
    </row>
    <row r="2354" spans="1:20" hidden="1">
      <c r="A2354" s="72" t="s">
        <v>2896</v>
      </c>
      <c r="B2354" s="152" t="str">
        <f>IFERROR(VLOOKUP(Proc[[#This Row],[App]],Table2[],3,0),"open")</f>
        <v>ok</v>
      </c>
      <c r="C2354" s="72" t="s">
        <v>369</v>
      </c>
      <c r="D2354" s="152" t="s">
        <v>2941</v>
      </c>
      <c r="E2354" s="152" t="s">
        <v>2954</v>
      </c>
      <c r="F2354" s="152" t="s">
        <v>2954</v>
      </c>
      <c r="G2354" s="72" t="s">
        <v>400</v>
      </c>
      <c r="H2354" s="65" t="str">
        <f>IF(Proc[[#This Row],[type]]="LFF (MDG-F)",MID(Proc[[#This Row],[Obj]],13,10),"")</f>
        <v/>
      </c>
      <c r="I2354" s="152"/>
      <c r="J2354" s="65" t="b">
        <f>Proc[[#This Row],[Requested]]=Proc[[#This Row],[CurrentParent]]</f>
        <v>1</v>
      </c>
      <c r="K2354" s="152" t="str">
        <f>IF(Proc[[#This Row],[Author]]="Marcela Urrego",VLOOKUP(LEFT(Proc[[#This Row],[Requested]],1),Table3[#All],2,0),VLOOKUP(Proc[[#This Row],[Author]],Table4[],2,0))</f>
        <v>EL</v>
      </c>
      <c r="L2354" s="65" t="s">
        <v>1970</v>
      </c>
      <c r="M2354" s="74">
        <v>45825.476678240739</v>
      </c>
      <c r="N2354" s="74"/>
      <c r="O2354" s="74"/>
      <c r="P2354" s="75" t="str">
        <f ca="1">IF(Proc[[#This Row],[DaysAgeing]]&gt;5,"yep","on track")</f>
        <v>yep</v>
      </c>
      <c r="Q2354" s="2">
        <f ca="1">IF(Proc[[#This Row],[DateClosed]]="",ABS(NETWORKDAYS(Proc[[#This Row],[DateOpened]],TODAY()))-1,ABS(NETWORKDAYS(Proc[[#This Row],[DateOpened]],Proc[[#This Row],[DateClosed]]))-1)</f>
        <v>208</v>
      </c>
      <c r="R2354" s="75" t="s">
        <v>774</v>
      </c>
      <c r="S2354" s="65"/>
      <c r="T2354" s="153">
        <v>2353</v>
      </c>
    </row>
    <row r="2355" spans="1:20" hidden="1">
      <c r="A2355" s="72" t="s">
        <v>2896</v>
      </c>
      <c r="B2355" s="152" t="str">
        <f>IFERROR(VLOOKUP(Proc[[#This Row],[App]],Table2[],3,0),"open")</f>
        <v>ok</v>
      </c>
      <c r="C2355" s="72" t="s">
        <v>369</v>
      </c>
      <c r="D2355" s="152" t="s">
        <v>2942</v>
      </c>
      <c r="E2355" s="152" t="s">
        <v>2954</v>
      </c>
      <c r="F2355" s="152" t="s">
        <v>2954</v>
      </c>
      <c r="G2355" s="72" t="s">
        <v>400</v>
      </c>
      <c r="H2355" s="65" t="str">
        <f>IF(Proc[[#This Row],[type]]="LFF (MDG-F)",MID(Proc[[#This Row],[Obj]],13,10),"")</f>
        <v/>
      </c>
      <c r="I2355" s="152"/>
      <c r="J2355" s="65" t="b">
        <f>Proc[[#This Row],[Requested]]=Proc[[#This Row],[CurrentParent]]</f>
        <v>1</v>
      </c>
      <c r="K2355" s="152" t="str">
        <f>IF(Proc[[#This Row],[Author]]="Marcela Urrego",VLOOKUP(LEFT(Proc[[#This Row],[Requested]],1),Table3[#All],2,0),VLOOKUP(Proc[[#This Row],[Author]],Table4[],2,0))</f>
        <v>EL</v>
      </c>
      <c r="L2355" s="65" t="s">
        <v>1970</v>
      </c>
      <c r="M2355" s="74">
        <v>45825.476678240739</v>
      </c>
      <c r="N2355" s="74"/>
      <c r="O2355" s="74"/>
      <c r="P2355" s="75" t="str">
        <f ca="1">IF(Proc[[#This Row],[DaysAgeing]]&gt;5,"yep","on track")</f>
        <v>yep</v>
      </c>
      <c r="Q2355" s="2">
        <f ca="1">IF(Proc[[#This Row],[DateClosed]]="",ABS(NETWORKDAYS(Proc[[#This Row],[DateOpened]],TODAY()))-1,ABS(NETWORKDAYS(Proc[[#This Row],[DateOpened]],Proc[[#This Row],[DateClosed]]))-1)</f>
        <v>208</v>
      </c>
      <c r="R2355" s="75" t="s">
        <v>774</v>
      </c>
      <c r="S2355" s="65"/>
      <c r="T2355" s="153">
        <v>2354</v>
      </c>
    </row>
    <row r="2356" spans="1:20" hidden="1">
      <c r="A2356" s="72" t="s">
        <v>2896</v>
      </c>
      <c r="B2356" s="152" t="str">
        <f>IFERROR(VLOOKUP(Proc[[#This Row],[App]],Table2[],3,0),"open")</f>
        <v>ok</v>
      </c>
      <c r="C2356" s="72" t="s">
        <v>369</v>
      </c>
      <c r="D2356" s="152" t="s">
        <v>2943</v>
      </c>
      <c r="E2356" s="152" t="s">
        <v>2954</v>
      </c>
      <c r="F2356" s="152" t="s">
        <v>2954</v>
      </c>
      <c r="G2356" s="72" t="s">
        <v>400</v>
      </c>
      <c r="H2356" s="65" t="str">
        <f>IF(Proc[[#This Row],[type]]="LFF (MDG-F)",MID(Proc[[#This Row],[Obj]],13,10),"")</f>
        <v/>
      </c>
      <c r="I2356" s="152"/>
      <c r="J2356" s="65" t="b">
        <f>Proc[[#This Row],[Requested]]=Proc[[#This Row],[CurrentParent]]</f>
        <v>1</v>
      </c>
      <c r="K2356" s="152" t="str">
        <f>IF(Proc[[#This Row],[Author]]="Marcela Urrego",VLOOKUP(LEFT(Proc[[#This Row],[Requested]],1),Table3[#All],2,0),VLOOKUP(Proc[[#This Row],[Author]],Table4[],2,0))</f>
        <v>EL</v>
      </c>
      <c r="L2356" s="65" t="s">
        <v>1970</v>
      </c>
      <c r="M2356" s="74">
        <v>45825.476678240739</v>
      </c>
      <c r="N2356" s="74"/>
      <c r="O2356" s="74"/>
      <c r="P2356" s="75" t="str">
        <f ca="1">IF(Proc[[#This Row],[DaysAgeing]]&gt;5,"yep","on track")</f>
        <v>yep</v>
      </c>
      <c r="Q2356" s="2">
        <f ca="1">IF(Proc[[#This Row],[DateClosed]]="",ABS(NETWORKDAYS(Proc[[#This Row],[DateOpened]],TODAY()))-1,ABS(NETWORKDAYS(Proc[[#This Row],[DateOpened]],Proc[[#This Row],[DateClosed]]))-1)</f>
        <v>208</v>
      </c>
      <c r="R2356" s="75" t="s">
        <v>774</v>
      </c>
      <c r="S2356" s="65"/>
      <c r="T2356" s="153">
        <v>2355</v>
      </c>
    </row>
    <row r="2357" spans="1:20" hidden="1">
      <c r="A2357" s="72" t="s">
        <v>2896</v>
      </c>
      <c r="B2357" s="152" t="str">
        <f>IFERROR(VLOOKUP(Proc[[#This Row],[App]],Table2[],3,0),"open")</f>
        <v>ok</v>
      </c>
      <c r="C2357" s="72" t="s">
        <v>369</v>
      </c>
      <c r="D2357" s="152" t="s">
        <v>2944</v>
      </c>
      <c r="E2357" s="152" t="s">
        <v>2954</v>
      </c>
      <c r="F2357" s="152" t="s">
        <v>2954</v>
      </c>
      <c r="G2357" s="72" t="s">
        <v>400</v>
      </c>
      <c r="H2357" s="65" t="str">
        <f>IF(Proc[[#This Row],[type]]="LFF (MDG-F)",MID(Proc[[#This Row],[Obj]],13,10),"")</f>
        <v/>
      </c>
      <c r="I2357" s="152"/>
      <c r="J2357" s="65" t="b">
        <f>Proc[[#This Row],[Requested]]=Proc[[#This Row],[CurrentParent]]</f>
        <v>1</v>
      </c>
      <c r="K2357" s="152" t="str">
        <f>IF(Proc[[#This Row],[Author]]="Marcela Urrego",VLOOKUP(LEFT(Proc[[#This Row],[Requested]],1),Table3[#All],2,0),VLOOKUP(Proc[[#This Row],[Author]],Table4[],2,0))</f>
        <v>EL</v>
      </c>
      <c r="L2357" s="65" t="s">
        <v>1970</v>
      </c>
      <c r="M2357" s="74">
        <v>45825.476678240739</v>
      </c>
      <c r="N2357" s="74"/>
      <c r="O2357" s="74"/>
      <c r="P2357" s="75" t="str">
        <f ca="1">IF(Proc[[#This Row],[DaysAgeing]]&gt;5,"yep","on track")</f>
        <v>yep</v>
      </c>
      <c r="Q2357" s="2">
        <f ca="1">IF(Proc[[#This Row],[DateClosed]]="",ABS(NETWORKDAYS(Proc[[#This Row],[DateOpened]],TODAY()))-1,ABS(NETWORKDAYS(Proc[[#This Row],[DateOpened]],Proc[[#This Row],[DateClosed]]))-1)</f>
        <v>208</v>
      </c>
      <c r="R2357" s="75" t="s">
        <v>774</v>
      </c>
      <c r="S2357" s="65"/>
      <c r="T2357" s="153">
        <v>2356</v>
      </c>
    </row>
    <row r="2358" spans="1:20" hidden="1">
      <c r="A2358" s="72" t="s">
        <v>2896</v>
      </c>
      <c r="B2358" s="152" t="str">
        <f>IFERROR(VLOOKUP(Proc[[#This Row],[App]],Table2[],3,0),"open")</f>
        <v>ok</v>
      </c>
      <c r="C2358" s="72" t="s">
        <v>369</v>
      </c>
      <c r="D2358" s="152" t="s">
        <v>2945</v>
      </c>
      <c r="E2358" s="152" t="s">
        <v>2954</v>
      </c>
      <c r="F2358" s="85" t="s">
        <v>2954</v>
      </c>
      <c r="G2358" s="72" t="s">
        <v>400</v>
      </c>
      <c r="H2358" s="65" t="str">
        <f>IF(Proc[[#This Row],[type]]="LFF (MDG-F)",MID(Proc[[#This Row],[Obj]],13,10),"")</f>
        <v/>
      </c>
      <c r="I2358" s="152"/>
      <c r="J2358" s="65" t="b">
        <f>Proc[[#This Row],[Requested]]=Proc[[#This Row],[CurrentParent]]</f>
        <v>1</v>
      </c>
      <c r="K2358" s="152" t="str">
        <f>IF(Proc[[#This Row],[Author]]="Marcela Urrego",VLOOKUP(LEFT(Proc[[#This Row],[Requested]],1),Table3[#All],2,0),VLOOKUP(Proc[[#This Row],[Author]],Table4[],2,0))</f>
        <v>EL</v>
      </c>
      <c r="L2358" s="65" t="s">
        <v>1970</v>
      </c>
      <c r="M2358" s="74">
        <v>45825.476678240739</v>
      </c>
      <c r="N2358" s="74"/>
      <c r="O2358" s="74"/>
      <c r="P2358" s="75" t="str">
        <f ca="1">IF(Proc[[#This Row],[DaysAgeing]]&gt;5,"yep","on track")</f>
        <v>yep</v>
      </c>
      <c r="Q2358" s="2">
        <f ca="1">IF(Proc[[#This Row],[DateClosed]]="",ABS(NETWORKDAYS(Proc[[#This Row],[DateOpened]],TODAY()))-1,ABS(NETWORKDAYS(Proc[[#This Row],[DateOpened]],Proc[[#This Row],[DateClosed]]))-1)</f>
        <v>208</v>
      </c>
      <c r="R2358" s="75" t="s">
        <v>774</v>
      </c>
      <c r="S2358" s="65"/>
      <c r="T2358" s="153">
        <v>2357</v>
      </c>
    </row>
    <row r="2359" spans="1:20" hidden="1">
      <c r="A2359" s="72" t="s">
        <v>2896</v>
      </c>
      <c r="B2359" s="152" t="str">
        <f>IFERROR(VLOOKUP(Proc[[#This Row],[App]],Table2[],3,0),"open")</f>
        <v>ok</v>
      </c>
      <c r="C2359" s="72" t="s">
        <v>369</v>
      </c>
      <c r="D2359" s="152" t="s">
        <v>2946</v>
      </c>
      <c r="E2359" s="152" t="s">
        <v>2954</v>
      </c>
      <c r="F2359" s="152" t="s">
        <v>2954</v>
      </c>
      <c r="G2359" s="72" t="s">
        <v>400</v>
      </c>
      <c r="H2359" s="65" t="str">
        <f>IF(Proc[[#This Row],[type]]="LFF (MDG-F)",MID(Proc[[#This Row],[Obj]],13,10),"")</f>
        <v/>
      </c>
      <c r="I2359" s="152"/>
      <c r="J2359" s="65" t="b">
        <f>Proc[[#This Row],[Requested]]=Proc[[#This Row],[CurrentParent]]</f>
        <v>1</v>
      </c>
      <c r="K2359" s="152" t="str">
        <f>IF(Proc[[#This Row],[Author]]="Marcela Urrego",VLOOKUP(LEFT(Proc[[#This Row],[Requested]],1),Table3[#All],2,0),VLOOKUP(Proc[[#This Row],[Author]],Table4[],2,0))</f>
        <v>EL</v>
      </c>
      <c r="L2359" s="65" t="s">
        <v>1970</v>
      </c>
      <c r="M2359" s="74">
        <v>45825.476678240739</v>
      </c>
      <c r="N2359" s="74"/>
      <c r="O2359" s="74"/>
      <c r="P2359" s="75" t="str">
        <f ca="1">IF(Proc[[#This Row],[DaysAgeing]]&gt;5,"yep","on track")</f>
        <v>yep</v>
      </c>
      <c r="Q2359" s="2">
        <f ca="1">IF(Proc[[#This Row],[DateClosed]]="",ABS(NETWORKDAYS(Proc[[#This Row],[DateOpened]],TODAY()))-1,ABS(NETWORKDAYS(Proc[[#This Row],[DateOpened]],Proc[[#This Row],[DateClosed]]))-1)</f>
        <v>208</v>
      </c>
      <c r="R2359" s="75" t="s">
        <v>774</v>
      </c>
      <c r="S2359" s="65"/>
      <c r="T2359" s="153">
        <v>2358</v>
      </c>
    </row>
    <row r="2360" spans="1:20" hidden="1">
      <c r="A2360" s="72" t="s">
        <v>2896</v>
      </c>
      <c r="B2360" s="152" t="str">
        <f>IFERROR(VLOOKUP(Proc[[#This Row],[App]],Table2[],3,0),"open")</f>
        <v>ok</v>
      </c>
      <c r="C2360" s="72" t="s">
        <v>369</v>
      </c>
      <c r="D2360" s="152" t="s">
        <v>2947</v>
      </c>
      <c r="E2360" s="152" t="s">
        <v>2954</v>
      </c>
      <c r="F2360" s="152" t="s">
        <v>2954</v>
      </c>
      <c r="G2360" s="72" t="s">
        <v>400</v>
      </c>
      <c r="H2360" s="65" t="str">
        <f>IF(Proc[[#This Row],[type]]="LFF (MDG-F)",MID(Proc[[#This Row],[Obj]],13,10),"")</f>
        <v/>
      </c>
      <c r="I2360" s="152"/>
      <c r="J2360" s="65" t="b">
        <f>Proc[[#This Row],[Requested]]=Proc[[#This Row],[CurrentParent]]</f>
        <v>1</v>
      </c>
      <c r="K2360" s="152" t="str">
        <f>IF(Proc[[#This Row],[Author]]="Marcela Urrego",VLOOKUP(LEFT(Proc[[#This Row],[Requested]],1),Table3[#All],2,0),VLOOKUP(Proc[[#This Row],[Author]],Table4[],2,0))</f>
        <v>EL</v>
      </c>
      <c r="L2360" s="65" t="s">
        <v>1970</v>
      </c>
      <c r="M2360" s="74">
        <v>45825.476678240739</v>
      </c>
      <c r="N2360" s="74"/>
      <c r="O2360" s="74"/>
      <c r="P2360" s="75" t="str">
        <f ca="1">IF(Proc[[#This Row],[DaysAgeing]]&gt;5,"yep","on track")</f>
        <v>yep</v>
      </c>
      <c r="Q2360" s="2">
        <f ca="1">IF(Proc[[#This Row],[DateClosed]]="",ABS(NETWORKDAYS(Proc[[#This Row],[DateOpened]],TODAY()))-1,ABS(NETWORKDAYS(Proc[[#This Row],[DateOpened]],Proc[[#This Row],[DateClosed]]))-1)</f>
        <v>208</v>
      </c>
      <c r="R2360" s="75" t="s">
        <v>774</v>
      </c>
      <c r="S2360" s="65"/>
      <c r="T2360" s="153">
        <v>2359</v>
      </c>
    </row>
    <row r="2361" spans="1:20" hidden="1">
      <c r="A2361" s="72" t="s">
        <v>2896</v>
      </c>
      <c r="B2361" s="152" t="str">
        <f>IFERROR(VLOOKUP(Proc[[#This Row],[App]],Table2[],3,0),"open")</f>
        <v>ok</v>
      </c>
      <c r="C2361" s="72" t="s">
        <v>369</v>
      </c>
      <c r="D2361" s="152" t="s">
        <v>2948</v>
      </c>
      <c r="E2361" s="152" t="s">
        <v>2954</v>
      </c>
      <c r="F2361" s="152" t="s">
        <v>2954</v>
      </c>
      <c r="G2361" s="72" t="s">
        <v>400</v>
      </c>
      <c r="H2361" s="65" t="str">
        <f>IF(Proc[[#This Row],[type]]="LFF (MDG-F)",MID(Proc[[#This Row],[Obj]],13,10),"")</f>
        <v/>
      </c>
      <c r="I2361" s="152"/>
      <c r="J2361" s="65" t="b">
        <f>Proc[[#This Row],[Requested]]=Proc[[#This Row],[CurrentParent]]</f>
        <v>1</v>
      </c>
      <c r="K2361" s="152" t="str">
        <f>IF(Proc[[#This Row],[Author]]="Marcela Urrego",VLOOKUP(LEFT(Proc[[#This Row],[Requested]],1),Table3[#All],2,0),VLOOKUP(Proc[[#This Row],[Author]],Table4[],2,0))</f>
        <v>EL</v>
      </c>
      <c r="L2361" s="65" t="s">
        <v>1970</v>
      </c>
      <c r="M2361" s="74">
        <v>45825.476678240739</v>
      </c>
      <c r="N2361" s="74"/>
      <c r="O2361" s="74"/>
      <c r="P2361" s="75" t="str">
        <f ca="1">IF(Proc[[#This Row],[DaysAgeing]]&gt;5,"yep","on track")</f>
        <v>yep</v>
      </c>
      <c r="Q2361" s="2">
        <f ca="1">IF(Proc[[#This Row],[DateClosed]]="",ABS(NETWORKDAYS(Proc[[#This Row],[DateOpened]],TODAY()))-1,ABS(NETWORKDAYS(Proc[[#This Row],[DateOpened]],Proc[[#This Row],[DateClosed]]))-1)</f>
        <v>208</v>
      </c>
      <c r="R2361" s="75" t="s">
        <v>774</v>
      </c>
      <c r="S2361" s="65"/>
      <c r="T2361" s="153">
        <v>2360</v>
      </c>
    </row>
    <row r="2362" spans="1:20" hidden="1">
      <c r="A2362" s="72" t="s">
        <v>2896</v>
      </c>
      <c r="B2362" s="152" t="str">
        <f>IFERROR(VLOOKUP(Proc[[#This Row],[App]],Table2[],3,0),"open")</f>
        <v>ok</v>
      </c>
      <c r="C2362" s="72" t="s">
        <v>369</v>
      </c>
      <c r="D2362" s="152" t="s">
        <v>2949</v>
      </c>
      <c r="E2362" s="152" t="s">
        <v>2954</v>
      </c>
      <c r="F2362" s="152" t="s">
        <v>2954</v>
      </c>
      <c r="G2362" s="72" t="s">
        <v>400</v>
      </c>
      <c r="H2362" s="65" t="str">
        <f>IF(Proc[[#This Row],[type]]="LFF (MDG-F)",MID(Proc[[#This Row],[Obj]],13,10),"")</f>
        <v/>
      </c>
      <c r="I2362" s="152"/>
      <c r="J2362" s="65" t="b">
        <f>Proc[[#This Row],[Requested]]=Proc[[#This Row],[CurrentParent]]</f>
        <v>1</v>
      </c>
      <c r="K2362" s="152" t="str">
        <f>IF(Proc[[#This Row],[Author]]="Marcela Urrego",VLOOKUP(LEFT(Proc[[#This Row],[Requested]],1),Table3[#All],2,0),VLOOKUP(Proc[[#This Row],[Author]],Table4[],2,0))</f>
        <v>EL</v>
      </c>
      <c r="L2362" s="65" t="s">
        <v>1970</v>
      </c>
      <c r="M2362" s="74">
        <v>45825.476678240739</v>
      </c>
      <c r="N2362" s="74"/>
      <c r="O2362" s="74"/>
      <c r="P2362" s="75" t="str">
        <f ca="1">IF(Proc[[#This Row],[DaysAgeing]]&gt;5,"yep","on track")</f>
        <v>yep</v>
      </c>
      <c r="Q2362" s="2">
        <f ca="1">IF(Proc[[#This Row],[DateClosed]]="",ABS(NETWORKDAYS(Proc[[#This Row],[DateOpened]],TODAY()))-1,ABS(NETWORKDAYS(Proc[[#This Row],[DateOpened]],Proc[[#This Row],[DateClosed]]))-1)</f>
        <v>208</v>
      </c>
      <c r="R2362" s="75" t="s">
        <v>774</v>
      </c>
      <c r="S2362" s="65"/>
      <c r="T2362" s="153">
        <v>2361</v>
      </c>
    </row>
    <row r="2363" spans="1:20" hidden="1">
      <c r="A2363" s="72" t="s">
        <v>2896</v>
      </c>
      <c r="B2363" s="152" t="str">
        <f>IFERROR(VLOOKUP(Proc[[#This Row],[App]],Table2[],3,0),"open")</f>
        <v>ok</v>
      </c>
      <c r="C2363" s="72" t="s">
        <v>369</v>
      </c>
      <c r="D2363" s="152" t="s">
        <v>2950</v>
      </c>
      <c r="E2363" s="152" t="s">
        <v>2954</v>
      </c>
      <c r="F2363" s="152" t="s">
        <v>2954</v>
      </c>
      <c r="G2363" s="72" t="s">
        <v>400</v>
      </c>
      <c r="H2363" s="65" t="str">
        <f>IF(Proc[[#This Row],[type]]="LFF (MDG-F)",MID(Proc[[#This Row],[Obj]],13,10),"")</f>
        <v/>
      </c>
      <c r="I2363" s="152"/>
      <c r="J2363" s="65" t="b">
        <f>Proc[[#This Row],[Requested]]=Proc[[#This Row],[CurrentParent]]</f>
        <v>1</v>
      </c>
      <c r="K2363" s="152" t="str">
        <f>IF(Proc[[#This Row],[Author]]="Marcela Urrego",VLOOKUP(LEFT(Proc[[#This Row],[Requested]],1),Table3[#All],2,0),VLOOKUP(Proc[[#This Row],[Author]],Table4[],2,0))</f>
        <v>EL</v>
      </c>
      <c r="L2363" s="65" t="s">
        <v>1970</v>
      </c>
      <c r="M2363" s="74">
        <v>45825.476678240739</v>
      </c>
      <c r="N2363" s="74"/>
      <c r="O2363" s="74"/>
      <c r="P2363" s="75" t="str">
        <f ca="1">IF(Proc[[#This Row],[DaysAgeing]]&gt;5,"yep","on track")</f>
        <v>yep</v>
      </c>
      <c r="Q2363" s="2">
        <f ca="1">IF(Proc[[#This Row],[DateClosed]]="",ABS(NETWORKDAYS(Proc[[#This Row],[DateOpened]],TODAY()))-1,ABS(NETWORKDAYS(Proc[[#This Row],[DateOpened]],Proc[[#This Row],[DateClosed]]))-1)</f>
        <v>208</v>
      </c>
      <c r="R2363" s="75" t="s">
        <v>774</v>
      </c>
      <c r="S2363" s="65"/>
      <c r="T2363" s="153">
        <v>2362</v>
      </c>
    </row>
    <row r="2364" spans="1:20" hidden="1">
      <c r="A2364" s="72" t="s">
        <v>2896</v>
      </c>
      <c r="B2364" s="111" t="str">
        <f>IFERROR(VLOOKUP(Proc[[#This Row],[App]],Table2[],3,0),"open")</f>
        <v>ok</v>
      </c>
      <c r="C2364" s="72" t="s">
        <v>369</v>
      </c>
      <c r="D2364" s="152" t="s">
        <v>2951</v>
      </c>
      <c r="E2364" s="152" t="s">
        <v>2953</v>
      </c>
      <c r="F2364" s="152" t="s">
        <v>2953</v>
      </c>
      <c r="G2364" s="72" t="s">
        <v>400</v>
      </c>
      <c r="H2364" s="65" t="str">
        <f>IF(Proc[[#This Row],[type]]="LFF (MDG-F)",MID(Proc[[#This Row],[Obj]],13,10),"")</f>
        <v/>
      </c>
      <c r="I2364" s="152"/>
      <c r="J2364" s="65" t="b">
        <f>Proc[[#This Row],[Requested]]=Proc[[#This Row],[CurrentParent]]</f>
        <v>1</v>
      </c>
      <c r="K2364" s="107" t="str">
        <f>IF(Proc[[#This Row],[Author]]="Marcela Urrego",VLOOKUP(LEFT(Proc[[#This Row],[Requested]],1),Table3[#All],2,0),VLOOKUP(Proc[[#This Row],[Author]],Table4[],2,0))</f>
        <v>EL</v>
      </c>
      <c r="L2364" s="65" t="s">
        <v>1970</v>
      </c>
      <c r="M2364" s="74">
        <v>45825.476678240739</v>
      </c>
      <c r="N2364" s="74"/>
      <c r="O2364" s="74"/>
      <c r="P2364" s="75" t="str">
        <f ca="1">IF(Proc[[#This Row],[DaysAgeing]]&gt;5,"yep","on track")</f>
        <v>yep</v>
      </c>
      <c r="Q2364" s="2">
        <f ca="1">IF(Proc[[#This Row],[DateClosed]]="",ABS(NETWORKDAYS(Proc[[#This Row],[DateOpened]],TODAY()))-1,ABS(NETWORKDAYS(Proc[[#This Row],[DateOpened]],Proc[[#This Row],[DateClosed]]))-1)</f>
        <v>208</v>
      </c>
      <c r="R2364" s="75" t="s">
        <v>774</v>
      </c>
      <c r="S2364" s="65"/>
      <c r="T2364" s="153">
        <v>2363</v>
      </c>
    </row>
    <row r="2365" spans="1:20" hidden="1">
      <c r="A2365" s="72" t="s">
        <v>2896</v>
      </c>
      <c r="B2365" s="111" t="str">
        <f>IFERROR(VLOOKUP(Proc[[#This Row],[App]],Table2[],3,0),"open")</f>
        <v>ok</v>
      </c>
      <c r="C2365" s="72" t="s">
        <v>369</v>
      </c>
      <c r="D2365" s="152" t="s">
        <v>2952</v>
      </c>
      <c r="E2365" s="152" t="s">
        <v>2954</v>
      </c>
      <c r="F2365" s="152" t="s">
        <v>2954</v>
      </c>
      <c r="G2365" s="72" t="s">
        <v>400</v>
      </c>
      <c r="H2365" s="65" t="str">
        <f>IF(Proc[[#This Row],[type]]="LFF (MDG-F)",MID(Proc[[#This Row],[Obj]],13,10),"")</f>
        <v/>
      </c>
      <c r="I2365" s="152"/>
      <c r="J2365" s="65" t="b">
        <f>Proc[[#This Row],[Requested]]=Proc[[#This Row],[CurrentParent]]</f>
        <v>1</v>
      </c>
      <c r="K2365" s="107" t="str">
        <f>IF(Proc[[#This Row],[Author]]="Marcela Urrego",VLOOKUP(LEFT(Proc[[#This Row],[Requested]],1),Table3[#All],2,0),VLOOKUP(Proc[[#This Row],[Author]],Table4[],2,0))</f>
        <v>EL</v>
      </c>
      <c r="L2365" s="65" t="s">
        <v>1970</v>
      </c>
      <c r="M2365" s="74">
        <v>45825.476678240739</v>
      </c>
      <c r="N2365" s="74"/>
      <c r="O2365" s="74"/>
      <c r="P2365" s="75" t="str">
        <f ca="1">IF(Proc[[#This Row],[DaysAgeing]]&gt;5,"yep","on track")</f>
        <v>yep</v>
      </c>
      <c r="Q2365" s="2">
        <f ca="1">IF(Proc[[#This Row],[DateClosed]]="",ABS(NETWORKDAYS(Proc[[#This Row],[DateOpened]],TODAY()))-1,ABS(NETWORKDAYS(Proc[[#This Row],[DateOpened]],Proc[[#This Row],[DateClosed]]))-1)</f>
        <v>208</v>
      </c>
      <c r="R2365" s="75" t="s">
        <v>774</v>
      </c>
      <c r="S2365" s="65"/>
      <c r="T2365" s="153">
        <v>2364</v>
      </c>
    </row>
    <row r="2366" spans="1:20" hidden="1">
      <c r="A2366" s="72" t="s">
        <v>2896</v>
      </c>
      <c r="B2366" s="111" t="str">
        <f>IFERROR(VLOOKUP(Proc[[#This Row],[App]],Table2[],3,0),"open")</f>
        <v>ok</v>
      </c>
      <c r="C2366" s="72" t="s">
        <v>369</v>
      </c>
      <c r="D2366" s="152" t="s">
        <v>2955</v>
      </c>
      <c r="E2366" s="152" t="s">
        <v>2953</v>
      </c>
      <c r="F2366" s="152" t="s">
        <v>2953</v>
      </c>
      <c r="G2366" t="s">
        <v>406</v>
      </c>
      <c r="H2366" s="65" t="str">
        <f>IF(Proc[[#This Row],[type]]="LFF (MDG-F)",MID(Proc[[#This Row],[Obj]],13,10),"")</f>
        <v>DE10N11700</v>
      </c>
      <c r="I2366" s="152"/>
      <c r="J2366" s="65" t="b">
        <f>Proc[[#This Row],[Requested]]=Proc[[#This Row],[CurrentParent]]</f>
        <v>1</v>
      </c>
      <c r="K2366" s="107" t="str">
        <f>IF(Proc[[#This Row],[Author]]="Marcela Urrego",VLOOKUP(LEFT(Proc[[#This Row],[Requested]],1),Table3[#All],2,0),VLOOKUP(Proc[[#This Row],[Author]],Table4[],2,0))</f>
        <v>EL</v>
      </c>
      <c r="L2366" s="65" t="s">
        <v>1970</v>
      </c>
      <c r="M2366" s="74">
        <v>45825.476678240739</v>
      </c>
      <c r="N2366" s="74"/>
      <c r="O2366" s="74"/>
      <c r="P2366" s="75" t="str">
        <f ca="1">IF(Proc[[#This Row],[DaysAgeing]]&gt;5,"yep","on track")</f>
        <v>yep</v>
      </c>
      <c r="Q2366" s="2">
        <f ca="1">IF(Proc[[#This Row],[DateClosed]]="",ABS(NETWORKDAYS(Proc[[#This Row],[DateOpened]],TODAY()))-1,ABS(NETWORKDAYS(Proc[[#This Row],[DateOpened]],Proc[[#This Row],[DateClosed]]))-1)</f>
        <v>208</v>
      </c>
      <c r="R2366" s="75" t="s">
        <v>774</v>
      </c>
      <c r="S2366" s="65"/>
      <c r="T2366" s="153">
        <v>2365</v>
      </c>
    </row>
    <row r="2367" spans="1:20" hidden="1">
      <c r="A2367" s="72" t="s">
        <v>2896</v>
      </c>
      <c r="B2367" s="152" t="str">
        <f>IFERROR(VLOOKUP(Proc[[#This Row],[App]],Table2[],3,0),"open")</f>
        <v>ok</v>
      </c>
      <c r="C2367" s="72" t="s">
        <v>369</v>
      </c>
      <c r="D2367" s="152" t="s">
        <v>2956</v>
      </c>
      <c r="E2367" s="152" t="s">
        <v>2953</v>
      </c>
      <c r="F2367" s="152" t="s">
        <v>2953</v>
      </c>
      <c r="G2367" s="72" t="s">
        <v>406</v>
      </c>
      <c r="H2367" s="65" t="str">
        <f>IF(Proc[[#This Row],[type]]="LFF (MDG-F)",MID(Proc[[#This Row],[Obj]],13,10),"")</f>
        <v>DE10N11714</v>
      </c>
      <c r="I2367" s="152"/>
      <c r="J2367" s="65" t="b">
        <f>Proc[[#This Row],[Requested]]=Proc[[#This Row],[CurrentParent]]</f>
        <v>1</v>
      </c>
      <c r="K2367" s="152" t="str">
        <f>IF(Proc[[#This Row],[Author]]="Marcela Urrego",VLOOKUP(LEFT(Proc[[#This Row],[Requested]],1),Table3[#All],2,0),VLOOKUP(Proc[[#This Row],[Author]],Table4[],2,0))</f>
        <v>EL</v>
      </c>
      <c r="L2367" s="65" t="s">
        <v>1970</v>
      </c>
      <c r="M2367" s="74">
        <v>45825.476678240739</v>
      </c>
      <c r="N2367" s="74"/>
      <c r="O2367" s="74"/>
      <c r="P2367" s="75" t="str">
        <f ca="1">IF(Proc[[#This Row],[DaysAgeing]]&gt;5,"yep","on track")</f>
        <v>yep</v>
      </c>
      <c r="Q2367" s="2">
        <f ca="1">IF(Proc[[#This Row],[DateClosed]]="",ABS(NETWORKDAYS(Proc[[#This Row],[DateOpened]],TODAY()))-1,ABS(NETWORKDAYS(Proc[[#This Row],[DateOpened]],Proc[[#This Row],[DateClosed]]))-1)</f>
        <v>208</v>
      </c>
      <c r="R2367" s="75" t="s">
        <v>774</v>
      </c>
      <c r="S2367" s="65"/>
      <c r="T2367" s="153">
        <v>2366</v>
      </c>
    </row>
    <row r="2368" spans="1:20" hidden="1">
      <c r="A2368" s="72" t="s">
        <v>2896</v>
      </c>
      <c r="B2368" s="152" t="str">
        <f>IFERROR(VLOOKUP(Proc[[#This Row],[App]],Table2[],3,0),"open")</f>
        <v>ok</v>
      </c>
      <c r="C2368" s="72" t="s">
        <v>369</v>
      </c>
      <c r="D2368" s="152" t="s">
        <v>2957</v>
      </c>
      <c r="E2368" s="152" t="s">
        <v>2953</v>
      </c>
      <c r="F2368" s="152" t="s">
        <v>2953</v>
      </c>
      <c r="G2368" s="72" t="s">
        <v>406</v>
      </c>
      <c r="H2368" s="65" t="str">
        <f>IF(Proc[[#This Row],[type]]="LFF (MDG-F)",MID(Proc[[#This Row],[Obj]],13,10),"")</f>
        <v>DE10N11716</v>
      </c>
      <c r="I2368" s="152"/>
      <c r="J2368" s="65" t="b">
        <f>Proc[[#This Row],[Requested]]=Proc[[#This Row],[CurrentParent]]</f>
        <v>1</v>
      </c>
      <c r="K2368" s="152" t="str">
        <f>IF(Proc[[#This Row],[Author]]="Marcela Urrego",VLOOKUP(LEFT(Proc[[#This Row],[Requested]],1),Table3[#All],2,0),VLOOKUP(Proc[[#This Row],[Author]],Table4[],2,0))</f>
        <v>EL</v>
      </c>
      <c r="L2368" s="65" t="s">
        <v>1970</v>
      </c>
      <c r="M2368" s="74">
        <v>45825.476678240739</v>
      </c>
      <c r="N2368" s="74"/>
      <c r="O2368" s="74"/>
      <c r="P2368" s="75" t="str">
        <f ca="1">IF(Proc[[#This Row],[DaysAgeing]]&gt;5,"yep","on track")</f>
        <v>yep</v>
      </c>
      <c r="Q2368" s="2">
        <f ca="1">IF(Proc[[#This Row],[DateClosed]]="",ABS(NETWORKDAYS(Proc[[#This Row],[DateOpened]],TODAY()))-1,ABS(NETWORKDAYS(Proc[[#This Row],[DateOpened]],Proc[[#This Row],[DateClosed]]))-1)</f>
        <v>208</v>
      </c>
      <c r="R2368" s="75" t="s">
        <v>774</v>
      </c>
      <c r="S2368" s="65"/>
      <c r="T2368" s="153">
        <v>2367</v>
      </c>
    </row>
    <row r="2369" spans="1:20" hidden="1">
      <c r="A2369" s="72" t="s">
        <v>2896</v>
      </c>
      <c r="B2369" s="152" t="str">
        <f>IFERROR(VLOOKUP(Proc[[#This Row],[App]],Table2[],3,0),"open")</f>
        <v>ok</v>
      </c>
      <c r="C2369" s="72" t="s">
        <v>369</v>
      </c>
      <c r="D2369" s="152" t="s">
        <v>2958</v>
      </c>
      <c r="E2369" s="152" t="s">
        <v>2953</v>
      </c>
      <c r="F2369" s="152" t="s">
        <v>2953</v>
      </c>
      <c r="G2369" s="72" t="s">
        <v>406</v>
      </c>
      <c r="H2369" s="65" t="str">
        <f>IF(Proc[[#This Row],[type]]="LFF (MDG-F)",MID(Proc[[#This Row],[Obj]],13,10),"")</f>
        <v>DE10N11720</v>
      </c>
      <c r="I2369" s="152"/>
      <c r="J2369" s="65" t="b">
        <f>Proc[[#This Row],[Requested]]=Proc[[#This Row],[CurrentParent]]</f>
        <v>1</v>
      </c>
      <c r="K2369" s="152" t="str">
        <f>IF(Proc[[#This Row],[Author]]="Marcela Urrego",VLOOKUP(LEFT(Proc[[#This Row],[Requested]],1),Table3[#All],2,0),VLOOKUP(Proc[[#This Row],[Author]],Table4[],2,0))</f>
        <v>EL</v>
      </c>
      <c r="L2369" s="65" t="s">
        <v>1970</v>
      </c>
      <c r="M2369" s="74">
        <v>45825.476678240739</v>
      </c>
      <c r="N2369" s="74"/>
      <c r="O2369" s="74"/>
      <c r="P2369" s="75" t="str">
        <f ca="1">IF(Proc[[#This Row],[DaysAgeing]]&gt;5,"yep","on track")</f>
        <v>yep</v>
      </c>
      <c r="Q2369" s="2">
        <f ca="1">IF(Proc[[#This Row],[DateClosed]]="",ABS(NETWORKDAYS(Proc[[#This Row],[DateOpened]],TODAY()))-1,ABS(NETWORKDAYS(Proc[[#This Row],[DateOpened]],Proc[[#This Row],[DateClosed]]))-1)</f>
        <v>208</v>
      </c>
      <c r="R2369" s="75" t="s">
        <v>774</v>
      </c>
      <c r="S2369" s="65"/>
      <c r="T2369" s="153">
        <v>2368</v>
      </c>
    </row>
    <row r="2370" spans="1:20" hidden="1">
      <c r="A2370" s="72" t="s">
        <v>2896</v>
      </c>
      <c r="B2370" s="152" t="str">
        <f>IFERROR(VLOOKUP(Proc[[#This Row],[App]],Table2[],3,0),"open")</f>
        <v>ok</v>
      </c>
      <c r="C2370" s="72" t="s">
        <v>369</v>
      </c>
      <c r="D2370" s="152" t="s">
        <v>2959</v>
      </c>
      <c r="E2370" s="152" t="s">
        <v>2953</v>
      </c>
      <c r="F2370" s="152" t="s">
        <v>2953</v>
      </c>
      <c r="G2370" s="72" t="s">
        <v>406</v>
      </c>
      <c r="H2370" s="65" t="str">
        <f>IF(Proc[[#This Row],[type]]="LFF (MDG-F)",MID(Proc[[#This Row],[Obj]],13,10),"")</f>
        <v>DE10N11722</v>
      </c>
      <c r="I2370" s="152"/>
      <c r="J2370" s="65" t="b">
        <f>Proc[[#This Row],[Requested]]=Proc[[#This Row],[CurrentParent]]</f>
        <v>1</v>
      </c>
      <c r="K2370" s="152" t="str">
        <f>IF(Proc[[#This Row],[Author]]="Marcela Urrego",VLOOKUP(LEFT(Proc[[#This Row],[Requested]],1),Table3[#All],2,0),VLOOKUP(Proc[[#This Row],[Author]],Table4[],2,0))</f>
        <v>EL</v>
      </c>
      <c r="L2370" s="65" t="s">
        <v>1970</v>
      </c>
      <c r="M2370" s="74">
        <v>45825.476678240739</v>
      </c>
      <c r="N2370" s="74"/>
      <c r="O2370" s="74"/>
      <c r="P2370" s="75" t="str">
        <f ca="1">IF(Proc[[#This Row],[DaysAgeing]]&gt;5,"yep","on track")</f>
        <v>yep</v>
      </c>
      <c r="Q2370" s="2">
        <f ca="1">IF(Proc[[#This Row],[DateClosed]]="",ABS(NETWORKDAYS(Proc[[#This Row],[DateOpened]],TODAY()))-1,ABS(NETWORKDAYS(Proc[[#This Row],[DateOpened]],Proc[[#This Row],[DateClosed]]))-1)</f>
        <v>208</v>
      </c>
      <c r="R2370" s="75" t="s">
        <v>774</v>
      </c>
      <c r="S2370" s="65"/>
      <c r="T2370" s="153">
        <v>2369</v>
      </c>
    </row>
    <row r="2371" spans="1:20" hidden="1">
      <c r="A2371" s="72" t="s">
        <v>2896</v>
      </c>
      <c r="B2371" s="152" t="str">
        <f>IFERROR(VLOOKUP(Proc[[#This Row],[App]],Table2[],3,0),"open")</f>
        <v>ok</v>
      </c>
      <c r="C2371" s="72" t="s">
        <v>369</v>
      </c>
      <c r="D2371" s="152" t="s">
        <v>2960</v>
      </c>
      <c r="E2371" s="152" t="s">
        <v>2953</v>
      </c>
      <c r="F2371" s="152" t="s">
        <v>2953</v>
      </c>
      <c r="G2371" s="72" t="s">
        <v>406</v>
      </c>
      <c r="H2371" s="65" t="str">
        <f>IF(Proc[[#This Row],[type]]="LFF (MDG-F)",MID(Proc[[#This Row],[Obj]],13,10),"")</f>
        <v>DE10N11740</v>
      </c>
      <c r="I2371" s="152"/>
      <c r="J2371" s="65" t="b">
        <f>Proc[[#This Row],[Requested]]=Proc[[#This Row],[CurrentParent]]</f>
        <v>1</v>
      </c>
      <c r="K2371" s="152" t="str">
        <f>IF(Proc[[#This Row],[Author]]="Marcela Urrego",VLOOKUP(LEFT(Proc[[#This Row],[Requested]],1),Table3[#All],2,0),VLOOKUP(Proc[[#This Row],[Author]],Table4[],2,0))</f>
        <v>EL</v>
      </c>
      <c r="L2371" s="65" t="s">
        <v>1970</v>
      </c>
      <c r="M2371" s="74">
        <v>45825.476678240739</v>
      </c>
      <c r="N2371" s="74"/>
      <c r="O2371" s="74"/>
      <c r="P2371" s="75" t="str">
        <f ca="1">IF(Proc[[#This Row],[DaysAgeing]]&gt;5,"yep","on track")</f>
        <v>yep</v>
      </c>
      <c r="Q2371" s="2">
        <f ca="1">IF(Proc[[#This Row],[DateClosed]]="",ABS(NETWORKDAYS(Proc[[#This Row],[DateOpened]],TODAY()))-1,ABS(NETWORKDAYS(Proc[[#This Row],[DateOpened]],Proc[[#This Row],[DateClosed]]))-1)</f>
        <v>208</v>
      </c>
      <c r="R2371" s="75" t="s">
        <v>774</v>
      </c>
      <c r="S2371" s="65"/>
      <c r="T2371" s="153">
        <v>2370</v>
      </c>
    </row>
    <row r="2372" spans="1:20" hidden="1">
      <c r="A2372" s="72" t="s">
        <v>2896</v>
      </c>
      <c r="B2372" s="152" t="str">
        <f>IFERROR(VLOOKUP(Proc[[#This Row],[App]],Table2[],3,0),"open")</f>
        <v>ok</v>
      </c>
      <c r="C2372" s="72" t="s">
        <v>369</v>
      </c>
      <c r="D2372" s="152" t="s">
        <v>2961</v>
      </c>
      <c r="E2372" s="152" t="s">
        <v>2953</v>
      </c>
      <c r="F2372" s="152" t="s">
        <v>2953</v>
      </c>
      <c r="G2372" s="72" t="s">
        <v>406</v>
      </c>
      <c r="H2372" s="65" t="str">
        <f>IF(Proc[[#This Row],[type]]="LFF (MDG-F)",MID(Proc[[#This Row],[Obj]],13,10),"")</f>
        <v>DE10N11750</v>
      </c>
      <c r="I2372" s="152"/>
      <c r="J2372" s="65" t="b">
        <f>Proc[[#This Row],[Requested]]=Proc[[#This Row],[CurrentParent]]</f>
        <v>1</v>
      </c>
      <c r="K2372" s="152" t="str">
        <f>IF(Proc[[#This Row],[Author]]="Marcela Urrego",VLOOKUP(LEFT(Proc[[#This Row],[Requested]],1),Table3[#All],2,0),VLOOKUP(Proc[[#This Row],[Author]],Table4[],2,0))</f>
        <v>EL</v>
      </c>
      <c r="L2372" s="65" t="s">
        <v>1970</v>
      </c>
      <c r="M2372" s="74">
        <v>45825.476678240739</v>
      </c>
      <c r="N2372" s="74"/>
      <c r="O2372" s="74"/>
      <c r="P2372" s="75" t="str">
        <f ca="1">IF(Proc[[#This Row],[DaysAgeing]]&gt;5,"yep","on track")</f>
        <v>yep</v>
      </c>
      <c r="Q2372" s="2">
        <f ca="1">IF(Proc[[#This Row],[DateClosed]]="",ABS(NETWORKDAYS(Proc[[#This Row],[DateOpened]],TODAY()))-1,ABS(NETWORKDAYS(Proc[[#This Row],[DateOpened]],Proc[[#This Row],[DateClosed]]))-1)</f>
        <v>208</v>
      </c>
      <c r="R2372" s="75" t="s">
        <v>774</v>
      </c>
      <c r="S2372" s="65"/>
      <c r="T2372" s="153">
        <v>2371</v>
      </c>
    </row>
    <row r="2373" spans="1:20" hidden="1">
      <c r="A2373" s="72" t="s">
        <v>2896</v>
      </c>
      <c r="B2373" s="152" t="str">
        <f>IFERROR(VLOOKUP(Proc[[#This Row],[App]],Table2[],3,0),"open")</f>
        <v>ok</v>
      </c>
      <c r="C2373" s="72" t="s">
        <v>369</v>
      </c>
      <c r="D2373" s="152" t="s">
        <v>2962</v>
      </c>
      <c r="E2373" s="152" t="s">
        <v>2953</v>
      </c>
      <c r="F2373" s="152" t="s">
        <v>2953</v>
      </c>
      <c r="G2373" s="72" t="s">
        <v>406</v>
      </c>
      <c r="H2373" s="65" t="str">
        <f>IF(Proc[[#This Row],[type]]="LFF (MDG-F)",MID(Proc[[#This Row],[Obj]],13,10),"")</f>
        <v>DE10N11780</v>
      </c>
      <c r="I2373" s="152"/>
      <c r="J2373" s="65" t="b">
        <f>Proc[[#This Row],[Requested]]=Proc[[#This Row],[CurrentParent]]</f>
        <v>1</v>
      </c>
      <c r="K2373" s="152" t="str">
        <f>IF(Proc[[#This Row],[Author]]="Marcela Urrego",VLOOKUP(LEFT(Proc[[#This Row],[Requested]],1),Table3[#All],2,0),VLOOKUP(Proc[[#This Row],[Author]],Table4[],2,0))</f>
        <v>EL</v>
      </c>
      <c r="L2373" s="65" t="s">
        <v>1970</v>
      </c>
      <c r="M2373" s="74">
        <v>45825.476678240739</v>
      </c>
      <c r="N2373" s="74"/>
      <c r="O2373" s="74"/>
      <c r="P2373" s="75" t="str">
        <f ca="1">IF(Proc[[#This Row],[DaysAgeing]]&gt;5,"yep","on track")</f>
        <v>yep</v>
      </c>
      <c r="Q2373" s="2">
        <f ca="1">IF(Proc[[#This Row],[DateClosed]]="",ABS(NETWORKDAYS(Proc[[#This Row],[DateOpened]],TODAY()))-1,ABS(NETWORKDAYS(Proc[[#This Row],[DateOpened]],Proc[[#This Row],[DateClosed]]))-1)</f>
        <v>208</v>
      </c>
      <c r="R2373" s="75" t="s">
        <v>774</v>
      </c>
      <c r="S2373" s="65"/>
      <c r="T2373" s="153">
        <v>2372</v>
      </c>
    </row>
    <row r="2374" spans="1:20" hidden="1">
      <c r="A2374" s="72" t="s">
        <v>2896</v>
      </c>
      <c r="B2374" s="152" t="str">
        <f>IFERROR(VLOOKUP(Proc[[#This Row],[App]],Table2[],3,0),"open")</f>
        <v>ok</v>
      </c>
      <c r="C2374" s="72" t="s">
        <v>369</v>
      </c>
      <c r="D2374" s="152" t="s">
        <v>2963</v>
      </c>
      <c r="E2374" s="152" t="s">
        <v>2954</v>
      </c>
      <c r="F2374" s="152" t="s">
        <v>2954</v>
      </c>
      <c r="G2374" s="72" t="s">
        <v>406</v>
      </c>
      <c r="H2374" s="65" t="str">
        <f>IF(Proc[[#This Row],[type]]="LFF (MDG-F)",MID(Proc[[#This Row],[Obj]],13,10),"")</f>
        <v>DE10N11800</v>
      </c>
      <c r="I2374" s="152"/>
      <c r="J2374" s="65" t="b">
        <f>Proc[[#This Row],[Requested]]=Proc[[#This Row],[CurrentParent]]</f>
        <v>1</v>
      </c>
      <c r="K2374" s="152" t="str">
        <f>IF(Proc[[#This Row],[Author]]="Marcela Urrego",VLOOKUP(LEFT(Proc[[#This Row],[Requested]],1),Table3[#All],2,0),VLOOKUP(Proc[[#This Row],[Author]],Table4[],2,0))</f>
        <v>EL</v>
      </c>
      <c r="L2374" s="65" t="s">
        <v>1970</v>
      </c>
      <c r="M2374" s="74">
        <v>45825.476678240739</v>
      </c>
      <c r="N2374" s="74"/>
      <c r="O2374" s="74"/>
      <c r="P2374" s="75" t="str">
        <f ca="1">IF(Proc[[#This Row],[DaysAgeing]]&gt;5,"yep","on track")</f>
        <v>yep</v>
      </c>
      <c r="Q2374" s="2">
        <f ca="1">IF(Proc[[#This Row],[DateClosed]]="",ABS(NETWORKDAYS(Proc[[#This Row],[DateOpened]],TODAY()))-1,ABS(NETWORKDAYS(Proc[[#This Row],[DateOpened]],Proc[[#This Row],[DateClosed]]))-1)</f>
        <v>208</v>
      </c>
      <c r="R2374" s="75" t="s">
        <v>774</v>
      </c>
      <c r="S2374" s="65"/>
      <c r="T2374" s="153">
        <v>2373</v>
      </c>
    </row>
    <row r="2375" spans="1:20" hidden="1">
      <c r="A2375" s="72" t="s">
        <v>2896</v>
      </c>
      <c r="B2375" s="152" t="str">
        <f>IFERROR(VLOOKUP(Proc[[#This Row],[App]],Table2[],3,0),"open")</f>
        <v>ok</v>
      </c>
      <c r="C2375" s="72" t="s">
        <v>369</v>
      </c>
      <c r="D2375" s="152" t="s">
        <v>2964</v>
      </c>
      <c r="E2375" s="152" t="s">
        <v>2954</v>
      </c>
      <c r="F2375" s="152" t="s">
        <v>2954</v>
      </c>
      <c r="G2375" s="72" t="s">
        <v>406</v>
      </c>
      <c r="H2375" s="65" t="str">
        <f>IF(Proc[[#This Row],[type]]="LFF (MDG-F)",MID(Proc[[#This Row],[Obj]],13,10),"")</f>
        <v>DE10N11812</v>
      </c>
      <c r="I2375" s="152"/>
      <c r="J2375" s="65" t="b">
        <f>Proc[[#This Row],[Requested]]=Proc[[#This Row],[CurrentParent]]</f>
        <v>1</v>
      </c>
      <c r="K2375" s="152" t="str">
        <f>IF(Proc[[#This Row],[Author]]="Marcela Urrego",VLOOKUP(LEFT(Proc[[#This Row],[Requested]],1),Table3[#All],2,0),VLOOKUP(Proc[[#This Row],[Author]],Table4[],2,0))</f>
        <v>EL</v>
      </c>
      <c r="L2375" s="65" t="s">
        <v>1970</v>
      </c>
      <c r="M2375" s="74">
        <v>45825.476678240739</v>
      </c>
      <c r="N2375" s="74"/>
      <c r="O2375" s="74"/>
      <c r="P2375" s="75" t="str">
        <f ca="1">IF(Proc[[#This Row],[DaysAgeing]]&gt;5,"yep","on track")</f>
        <v>yep</v>
      </c>
      <c r="Q2375" s="2">
        <f ca="1">IF(Proc[[#This Row],[DateClosed]]="",ABS(NETWORKDAYS(Proc[[#This Row],[DateOpened]],TODAY()))-1,ABS(NETWORKDAYS(Proc[[#This Row],[DateOpened]],Proc[[#This Row],[DateClosed]]))-1)</f>
        <v>208</v>
      </c>
      <c r="R2375" s="75" t="s">
        <v>774</v>
      </c>
      <c r="S2375" s="65"/>
      <c r="T2375" s="153">
        <v>2374</v>
      </c>
    </row>
    <row r="2376" spans="1:20" hidden="1">
      <c r="A2376" s="72" t="s">
        <v>2896</v>
      </c>
      <c r="B2376" s="111" t="str">
        <f>IFERROR(VLOOKUP(Proc[[#This Row],[App]],Table2[],3,0),"open")</f>
        <v>ok</v>
      </c>
      <c r="C2376" s="72" t="s">
        <v>369</v>
      </c>
      <c r="D2376" s="152" t="s">
        <v>2965</v>
      </c>
      <c r="E2376" s="152" t="s">
        <v>2954</v>
      </c>
      <c r="F2376" s="85" t="s">
        <v>2954</v>
      </c>
      <c r="G2376" s="72" t="s">
        <v>406</v>
      </c>
      <c r="H2376" s="65" t="str">
        <f>IF(Proc[[#This Row],[type]]="LFF (MDG-F)",MID(Proc[[#This Row],[Obj]],13,10),"")</f>
        <v>DE10N11813</v>
      </c>
      <c r="I2376" s="152"/>
      <c r="J2376" s="65" t="b">
        <f>Proc[[#This Row],[Requested]]=Proc[[#This Row],[CurrentParent]]</f>
        <v>1</v>
      </c>
      <c r="K2376" s="107" t="str">
        <f>IF(Proc[[#This Row],[Author]]="Marcela Urrego",VLOOKUP(LEFT(Proc[[#This Row],[Requested]],1),Table3[#All],2,0),VLOOKUP(Proc[[#This Row],[Author]],Table4[],2,0))</f>
        <v>EL</v>
      </c>
      <c r="L2376" s="65" t="s">
        <v>1970</v>
      </c>
      <c r="M2376" s="74">
        <v>45825.476678240739</v>
      </c>
      <c r="N2376" s="74"/>
      <c r="O2376" s="74"/>
      <c r="P2376" s="75" t="str">
        <f ca="1">IF(Proc[[#This Row],[DaysAgeing]]&gt;5,"yep","on track")</f>
        <v>yep</v>
      </c>
      <c r="Q2376" s="2">
        <f ca="1">IF(Proc[[#This Row],[DateClosed]]="",ABS(NETWORKDAYS(Proc[[#This Row],[DateOpened]],TODAY()))-1,ABS(NETWORKDAYS(Proc[[#This Row],[DateOpened]],Proc[[#This Row],[DateClosed]]))-1)</f>
        <v>208</v>
      </c>
      <c r="R2376" s="140" t="s">
        <v>774</v>
      </c>
      <c r="S2376" s="65"/>
      <c r="T2376" s="153">
        <v>2375</v>
      </c>
    </row>
    <row r="2377" spans="1:20" hidden="1">
      <c r="A2377" s="72" t="s">
        <v>2896</v>
      </c>
      <c r="B2377" s="111" t="str">
        <f>IFERROR(VLOOKUP(Proc[[#This Row],[App]],Table2[],3,0),"open")</f>
        <v>ok</v>
      </c>
      <c r="C2377" s="72" t="s">
        <v>369</v>
      </c>
      <c r="D2377" s="152" t="s">
        <v>2966</v>
      </c>
      <c r="E2377" s="152" t="s">
        <v>2954</v>
      </c>
      <c r="F2377" s="85" t="s">
        <v>2954</v>
      </c>
      <c r="G2377" s="72" t="s">
        <v>406</v>
      </c>
      <c r="H2377" s="65" t="str">
        <f>IF(Proc[[#This Row],[type]]="LFF (MDG-F)",MID(Proc[[#This Row],[Obj]],13,10),"")</f>
        <v>DE10N11814</v>
      </c>
      <c r="I2377" s="152"/>
      <c r="J2377" s="65" t="b">
        <f>Proc[[#This Row],[Requested]]=Proc[[#This Row],[CurrentParent]]</f>
        <v>1</v>
      </c>
      <c r="K2377" s="107" t="str">
        <f>IF(Proc[[#This Row],[Author]]="Marcela Urrego",VLOOKUP(LEFT(Proc[[#This Row],[Requested]],1),Table3[#All],2,0),VLOOKUP(Proc[[#This Row],[Author]],Table4[],2,0))</f>
        <v>EL</v>
      </c>
      <c r="L2377" s="65" t="s">
        <v>1970</v>
      </c>
      <c r="M2377" s="74">
        <v>45825.476678240739</v>
      </c>
      <c r="N2377" s="74"/>
      <c r="O2377" s="74"/>
      <c r="P2377" s="75" t="str">
        <f ca="1">IF(Proc[[#This Row],[DaysAgeing]]&gt;5,"yep","on track")</f>
        <v>yep</v>
      </c>
      <c r="Q2377" s="2">
        <f ca="1">IF(Proc[[#This Row],[DateClosed]]="",ABS(NETWORKDAYS(Proc[[#This Row],[DateOpened]],TODAY()))-1,ABS(NETWORKDAYS(Proc[[#This Row],[DateOpened]],Proc[[#This Row],[DateClosed]]))-1)</f>
        <v>208</v>
      </c>
      <c r="R2377" s="140" t="s">
        <v>774</v>
      </c>
      <c r="S2377" s="65"/>
      <c r="T2377" s="153">
        <v>2376</v>
      </c>
    </row>
    <row r="2378" spans="1:20" hidden="1">
      <c r="A2378" s="72" t="s">
        <v>2896</v>
      </c>
      <c r="B2378" s="152" t="str">
        <f>IFERROR(VLOOKUP(Proc[[#This Row],[App]],Table2[],3,0),"open")</f>
        <v>ok</v>
      </c>
      <c r="C2378" s="72" t="s">
        <v>369</v>
      </c>
      <c r="D2378" s="152" t="s">
        <v>2967</v>
      </c>
      <c r="E2378" s="152" t="s">
        <v>2954</v>
      </c>
      <c r="F2378" s="152" t="s">
        <v>2954</v>
      </c>
      <c r="G2378" s="72" t="s">
        <v>406</v>
      </c>
      <c r="H2378" s="65" t="str">
        <f>IF(Proc[[#This Row],[type]]="LFF (MDG-F)",MID(Proc[[#This Row],[Obj]],13,10),"")</f>
        <v>DE10N11816</v>
      </c>
      <c r="I2378" s="152"/>
      <c r="J2378" s="65" t="b">
        <f>Proc[[#This Row],[Requested]]=Proc[[#This Row],[CurrentParent]]</f>
        <v>1</v>
      </c>
      <c r="K2378" s="152" t="str">
        <f>IF(Proc[[#This Row],[Author]]="Marcela Urrego",VLOOKUP(LEFT(Proc[[#This Row],[Requested]],1),Table3[#All],2,0),VLOOKUP(Proc[[#This Row],[Author]],Table4[],2,0))</f>
        <v>EL</v>
      </c>
      <c r="L2378" s="65" t="s">
        <v>1970</v>
      </c>
      <c r="M2378" s="74">
        <v>45825.476678240739</v>
      </c>
      <c r="N2378" s="74"/>
      <c r="O2378" s="74"/>
      <c r="P2378" s="75" t="str">
        <f ca="1">IF(Proc[[#This Row],[DaysAgeing]]&gt;5,"yep","on track")</f>
        <v>yep</v>
      </c>
      <c r="Q2378" s="2">
        <f ca="1">IF(Proc[[#This Row],[DateClosed]]="",ABS(NETWORKDAYS(Proc[[#This Row],[DateOpened]],TODAY()))-1,ABS(NETWORKDAYS(Proc[[#This Row],[DateOpened]],Proc[[#This Row],[DateClosed]]))-1)</f>
        <v>208</v>
      </c>
      <c r="R2378" s="75" t="s">
        <v>774</v>
      </c>
      <c r="S2378" s="65"/>
      <c r="T2378" s="153">
        <v>2377</v>
      </c>
    </row>
    <row r="2379" spans="1:20" hidden="1">
      <c r="A2379" s="72" t="s">
        <v>2896</v>
      </c>
      <c r="B2379" s="111" t="str">
        <f>IFERROR(VLOOKUP(Proc[[#This Row],[App]],Table2[],3,0),"open")</f>
        <v>ok</v>
      </c>
      <c r="C2379" s="72" t="s">
        <v>369</v>
      </c>
      <c r="D2379" s="152" t="s">
        <v>2968</v>
      </c>
      <c r="E2379" s="152" t="s">
        <v>2954</v>
      </c>
      <c r="F2379" s="85" t="s">
        <v>2954</v>
      </c>
      <c r="G2379" s="72" t="s">
        <v>406</v>
      </c>
      <c r="H2379" s="65" t="str">
        <f>IF(Proc[[#This Row],[type]]="LFF (MDG-F)",MID(Proc[[#This Row],[Obj]],13,10),"")</f>
        <v>DE10N11818</v>
      </c>
      <c r="I2379" s="152"/>
      <c r="J2379" s="65" t="b">
        <f>Proc[[#This Row],[Requested]]=Proc[[#This Row],[CurrentParent]]</f>
        <v>1</v>
      </c>
      <c r="K2379" s="107" t="str">
        <f>IF(Proc[[#This Row],[Author]]="Marcela Urrego",VLOOKUP(LEFT(Proc[[#This Row],[Requested]],1),Table3[#All],2,0),VLOOKUP(Proc[[#This Row],[Author]],Table4[],2,0))</f>
        <v>EL</v>
      </c>
      <c r="L2379" s="65" t="s">
        <v>1970</v>
      </c>
      <c r="M2379" s="74">
        <v>45825.476678240739</v>
      </c>
      <c r="N2379" s="74"/>
      <c r="O2379" s="74"/>
      <c r="P2379" s="75" t="str">
        <f ca="1">IF(Proc[[#This Row],[DaysAgeing]]&gt;5,"yep","on track")</f>
        <v>yep</v>
      </c>
      <c r="Q2379" s="2">
        <f ca="1">IF(Proc[[#This Row],[DateClosed]]="",ABS(NETWORKDAYS(Proc[[#This Row],[DateOpened]],TODAY()))-1,ABS(NETWORKDAYS(Proc[[#This Row],[DateOpened]],Proc[[#This Row],[DateClosed]]))-1)</f>
        <v>208</v>
      </c>
      <c r="R2379" s="75" t="s">
        <v>774</v>
      </c>
      <c r="S2379" s="65"/>
      <c r="T2379" s="153">
        <v>2378</v>
      </c>
    </row>
    <row r="2380" spans="1:20" hidden="1">
      <c r="A2380" s="72" t="s">
        <v>2896</v>
      </c>
      <c r="B2380" s="111" t="str">
        <f>IFERROR(VLOOKUP(Proc[[#This Row],[App]],Table2[],3,0),"open")</f>
        <v>ok</v>
      </c>
      <c r="C2380" s="72" t="s">
        <v>369</v>
      </c>
      <c r="D2380" s="152" t="s">
        <v>2969</v>
      </c>
      <c r="E2380" s="152" t="s">
        <v>2954</v>
      </c>
      <c r="F2380" s="85" t="s">
        <v>2954</v>
      </c>
      <c r="G2380" s="72" t="s">
        <v>406</v>
      </c>
      <c r="H2380" s="65" t="str">
        <f>IF(Proc[[#This Row],[type]]="LFF (MDG-F)",MID(Proc[[#This Row],[Obj]],13,10),"")</f>
        <v>DE10N11820</v>
      </c>
      <c r="I2380" s="152"/>
      <c r="J2380" s="65" t="b">
        <f>Proc[[#This Row],[Requested]]=Proc[[#This Row],[CurrentParent]]</f>
        <v>1</v>
      </c>
      <c r="K2380" s="107" t="str">
        <f>IF(Proc[[#This Row],[Author]]="Marcela Urrego",VLOOKUP(LEFT(Proc[[#This Row],[Requested]],1),Table3[#All],2,0),VLOOKUP(Proc[[#This Row],[Author]],Table4[],2,0))</f>
        <v>EL</v>
      </c>
      <c r="L2380" s="65" t="s">
        <v>1970</v>
      </c>
      <c r="M2380" s="74">
        <v>45825.476678240739</v>
      </c>
      <c r="N2380" s="74"/>
      <c r="O2380" s="74"/>
      <c r="P2380" s="75" t="str">
        <f ca="1">IF(Proc[[#This Row],[DaysAgeing]]&gt;5,"yep","on track")</f>
        <v>yep</v>
      </c>
      <c r="Q2380" s="2">
        <f ca="1">IF(Proc[[#This Row],[DateClosed]]="",ABS(NETWORKDAYS(Proc[[#This Row],[DateOpened]],TODAY()))-1,ABS(NETWORKDAYS(Proc[[#This Row],[DateOpened]],Proc[[#This Row],[DateClosed]]))-1)</f>
        <v>208</v>
      </c>
      <c r="R2380" s="140" t="s">
        <v>774</v>
      </c>
      <c r="S2380" s="65"/>
      <c r="T2380" s="153">
        <v>2379</v>
      </c>
    </row>
    <row r="2381" spans="1:20" hidden="1">
      <c r="A2381" s="72" t="s">
        <v>2896</v>
      </c>
      <c r="B2381" s="152" t="str">
        <f>IFERROR(VLOOKUP(Proc[[#This Row],[App]],Table2[],3,0),"open")</f>
        <v>ok</v>
      </c>
      <c r="C2381" s="72" t="s">
        <v>369</v>
      </c>
      <c r="D2381" s="152" t="s">
        <v>2970</v>
      </c>
      <c r="E2381" s="152" t="s">
        <v>2954</v>
      </c>
      <c r="F2381" s="152" t="s">
        <v>2954</v>
      </c>
      <c r="G2381" s="72" t="s">
        <v>406</v>
      </c>
      <c r="H2381" s="65" t="str">
        <f>IF(Proc[[#This Row],[type]]="LFF (MDG-F)",MID(Proc[[#This Row],[Obj]],13,10),"")</f>
        <v>DE10N11826</v>
      </c>
      <c r="I2381" s="152"/>
      <c r="J2381" s="65" t="b">
        <f>Proc[[#This Row],[Requested]]=Proc[[#This Row],[CurrentParent]]</f>
        <v>1</v>
      </c>
      <c r="K2381" s="152" t="str">
        <f>IF(Proc[[#This Row],[Author]]="Marcela Urrego",VLOOKUP(LEFT(Proc[[#This Row],[Requested]],1),Table3[#All],2,0),VLOOKUP(Proc[[#This Row],[Author]],Table4[],2,0))</f>
        <v>EL</v>
      </c>
      <c r="L2381" s="65" t="s">
        <v>1970</v>
      </c>
      <c r="M2381" s="74">
        <v>45825.476678240739</v>
      </c>
      <c r="N2381" s="74"/>
      <c r="O2381" s="74"/>
      <c r="P2381" s="75" t="str">
        <f ca="1">IF(Proc[[#This Row],[DaysAgeing]]&gt;5,"yep","on track")</f>
        <v>yep</v>
      </c>
      <c r="Q2381" s="2">
        <f ca="1">IF(Proc[[#This Row],[DateClosed]]="",ABS(NETWORKDAYS(Proc[[#This Row],[DateOpened]],TODAY()))-1,ABS(NETWORKDAYS(Proc[[#This Row],[DateOpened]],Proc[[#This Row],[DateClosed]]))-1)</f>
        <v>208</v>
      </c>
      <c r="R2381" s="75" t="s">
        <v>774</v>
      </c>
      <c r="S2381" s="65"/>
      <c r="T2381" s="153">
        <v>2380</v>
      </c>
    </row>
    <row r="2382" spans="1:20" hidden="1">
      <c r="A2382" s="72" t="s">
        <v>2896</v>
      </c>
      <c r="B2382" s="111" t="str">
        <f>IFERROR(VLOOKUP(Proc[[#This Row],[App]],Table2[],3,0),"open")</f>
        <v>ok</v>
      </c>
      <c r="C2382" s="72" t="s">
        <v>369</v>
      </c>
      <c r="D2382" s="152" t="s">
        <v>2971</v>
      </c>
      <c r="E2382" s="152" t="s">
        <v>2954</v>
      </c>
      <c r="F2382" s="85" t="s">
        <v>2954</v>
      </c>
      <c r="G2382" s="72" t="s">
        <v>406</v>
      </c>
      <c r="H2382" s="65" t="str">
        <f>IF(Proc[[#This Row],[type]]="LFF (MDG-F)",MID(Proc[[#This Row],[Obj]],13,10),"")</f>
        <v>DE10N11830</v>
      </c>
      <c r="I2382" s="152"/>
      <c r="J2382" s="65" t="b">
        <f>Proc[[#This Row],[Requested]]=Proc[[#This Row],[CurrentParent]]</f>
        <v>1</v>
      </c>
      <c r="K2382" s="107" t="str">
        <f>IF(Proc[[#This Row],[Author]]="Marcela Urrego",VLOOKUP(LEFT(Proc[[#This Row],[Requested]],1),Table3[#All],2,0),VLOOKUP(Proc[[#This Row],[Author]],Table4[],2,0))</f>
        <v>EL</v>
      </c>
      <c r="L2382" s="65" t="s">
        <v>1970</v>
      </c>
      <c r="M2382" s="74">
        <v>45825.476678240739</v>
      </c>
      <c r="N2382" s="74"/>
      <c r="O2382" s="74"/>
      <c r="P2382" s="75" t="str">
        <f ca="1">IF(Proc[[#This Row],[DaysAgeing]]&gt;5,"yep","on track")</f>
        <v>yep</v>
      </c>
      <c r="Q2382" s="2">
        <f ca="1">IF(Proc[[#This Row],[DateClosed]]="",ABS(NETWORKDAYS(Proc[[#This Row],[DateOpened]],TODAY()))-1,ABS(NETWORKDAYS(Proc[[#This Row],[DateOpened]],Proc[[#This Row],[DateClosed]]))-1)</f>
        <v>208</v>
      </c>
      <c r="R2382" s="75" t="s">
        <v>774</v>
      </c>
      <c r="S2382" s="65"/>
      <c r="T2382" s="153">
        <v>2381</v>
      </c>
    </row>
    <row r="2383" spans="1:20" hidden="1">
      <c r="A2383" s="72" t="s">
        <v>2896</v>
      </c>
      <c r="B2383" s="111" t="str">
        <f>IFERROR(VLOOKUP(Proc[[#This Row],[App]],Table2[],3,0),"open")</f>
        <v>ok</v>
      </c>
      <c r="C2383" s="72" t="s">
        <v>369</v>
      </c>
      <c r="D2383" s="152" t="s">
        <v>2972</v>
      </c>
      <c r="E2383" s="152" t="s">
        <v>2954</v>
      </c>
      <c r="F2383" s="152" t="s">
        <v>2954</v>
      </c>
      <c r="G2383" s="72" t="s">
        <v>406</v>
      </c>
      <c r="H2383" s="65" t="str">
        <f>IF(Proc[[#This Row],[type]]="LFF (MDG-F)",MID(Proc[[#This Row],[Obj]],13,10),"")</f>
        <v>DE10N11840</v>
      </c>
      <c r="I2383" s="152"/>
      <c r="J2383" s="65" t="b">
        <f>Proc[[#This Row],[Requested]]=Proc[[#This Row],[CurrentParent]]</f>
        <v>1</v>
      </c>
      <c r="K2383" s="152" t="str">
        <f>IF(Proc[[#This Row],[Author]]="Marcela Urrego",VLOOKUP(LEFT(Proc[[#This Row],[Requested]],1),Table3[#All],2,0),VLOOKUP(Proc[[#This Row],[Author]],Table4[],2,0))</f>
        <v>EL</v>
      </c>
      <c r="L2383" s="65" t="s">
        <v>1970</v>
      </c>
      <c r="M2383" s="74">
        <v>45825.476678240739</v>
      </c>
      <c r="N2383" s="74"/>
      <c r="O2383" s="74"/>
      <c r="P2383" s="75" t="str">
        <f ca="1">IF(Proc[[#This Row],[DaysAgeing]]&gt;5,"yep","on track")</f>
        <v>yep</v>
      </c>
      <c r="Q2383" s="2">
        <f ca="1">IF(Proc[[#This Row],[DateClosed]]="",ABS(NETWORKDAYS(Proc[[#This Row],[DateOpened]],TODAY()))-1,ABS(NETWORKDAYS(Proc[[#This Row],[DateOpened]],Proc[[#This Row],[DateClosed]]))-1)</f>
        <v>208</v>
      </c>
      <c r="R2383" s="75" t="s">
        <v>774</v>
      </c>
      <c r="S2383" s="65"/>
      <c r="T2383" s="153">
        <v>2382</v>
      </c>
    </row>
    <row r="2384" spans="1:20" hidden="1">
      <c r="A2384" s="72" t="s">
        <v>2896</v>
      </c>
      <c r="B2384" s="152" t="str">
        <f>IFERROR(VLOOKUP(Proc[[#This Row],[App]],Table2[],3,0),"open")</f>
        <v>ok</v>
      </c>
      <c r="C2384" s="72" t="s">
        <v>369</v>
      </c>
      <c r="D2384" s="152" t="s">
        <v>2973</v>
      </c>
      <c r="E2384" s="152" t="s">
        <v>2954</v>
      </c>
      <c r="F2384" s="152" t="s">
        <v>2954</v>
      </c>
      <c r="G2384" s="72" t="s">
        <v>406</v>
      </c>
      <c r="H2384" s="65" t="str">
        <f>IF(Proc[[#This Row],[type]]="LFF (MDG-F)",MID(Proc[[#This Row],[Obj]],13,10),"")</f>
        <v>DE10N11850</v>
      </c>
      <c r="I2384" s="152"/>
      <c r="J2384" s="65" t="b">
        <f>Proc[[#This Row],[Requested]]=Proc[[#This Row],[CurrentParent]]</f>
        <v>1</v>
      </c>
      <c r="K2384" s="152" t="str">
        <f>IF(Proc[[#This Row],[Author]]="Marcela Urrego",VLOOKUP(LEFT(Proc[[#This Row],[Requested]],1),Table3[#All],2,0),VLOOKUP(Proc[[#This Row],[Author]],Table4[],2,0))</f>
        <v>EL</v>
      </c>
      <c r="L2384" s="65" t="s">
        <v>1970</v>
      </c>
      <c r="M2384" s="74">
        <v>45825.476678240739</v>
      </c>
      <c r="N2384" s="74"/>
      <c r="O2384" s="74"/>
      <c r="P2384" s="75" t="str">
        <f ca="1">IF(Proc[[#This Row],[DaysAgeing]]&gt;5,"yep","on track")</f>
        <v>yep</v>
      </c>
      <c r="Q2384" s="2">
        <f ca="1">IF(Proc[[#This Row],[DateClosed]]="",ABS(NETWORKDAYS(Proc[[#This Row],[DateOpened]],TODAY()))-1,ABS(NETWORKDAYS(Proc[[#This Row],[DateOpened]],Proc[[#This Row],[DateClosed]]))-1)</f>
        <v>208</v>
      </c>
      <c r="R2384" s="75" t="s">
        <v>774</v>
      </c>
      <c r="S2384" s="65"/>
      <c r="T2384" s="153">
        <v>2383</v>
      </c>
    </row>
    <row r="2385" spans="1:20" hidden="1">
      <c r="A2385" s="72" t="s">
        <v>2896</v>
      </c>
      <c r="B2385" s="111" t="str">
        <f>IFERROR(VLOOKUP(Proc[[#This Row],[App]],Table2[],3,0),"open")</f>
        <v>ok</v>
      </c>
      <c r="C2385" s="72" t="s">
        <v>369</v>
      </c>
      <c r="D2385" s="152" t="s">
        <v>2974</v>
      </c>
      <c r="E2385" s="152" t="s">
        <v>2954</v>
      </c>
      <c r="F2385" s="152" t="s">
        <v>2954</v>
      </c>
      <c r="G2385" s="72" t="s">
        <v>406</v>
      </c>
      <c r="H2385" s="65" t="str">
        <f>IF(Proc[[#This Row],[type]]="LFF (MDG-F)",MID(Proc[[#This Row],[Obj]],13,10),"")</f>
        <v>DE10N11855</v>
      </c>
      <c r="I2385" s="152"/>
      <c r="J2385" s="65" t="b">
        <f>Proc[[#This Row],[Requested]]=Proc[[#This Row],[CurrentParent]]</f>
        <v>1</v>
      </c>
      <c r="K2385" s="107" t="str">
        <f>IF(Proc[[#This Row],[Author]]="Marcela Urrego",VLOOKUP(LEFT(Proc[[#This Row],[Requested]],1),Table3[#All],2,0),VLOOKUP(Proc[[#This Row],[Author]],Table4[],2,0))</f>
        <v>EL</v>
      </c>
      <c r="L2385" s="65" t="s">
        <v>1970</v>
      </c>
      <c r="M2385" s="74">
        <v>45825.476678240739</v>
      </c>
      <c r="N2385" s="74"/>
      <c r="O2385" s="74"/>
      <c r="P2385" s="75" t="str">
        <f ca="1">IF(Proc[[#This Row],[DaysAgeing]]&gt;5,"yep","on track")</f>
        <v>yep</v>
      </c>
      <c r="Q2385" s="2">
        <f ca="1">IF(Proc[[#This Row],[DateClosed]]="",ABS(NETWORKDAYS(Proc[[#This Row],[DateOpened]],TODAY()))-1,ABS(NETWORKDAYS(Proc[[#This Row],[DateOpened]],Proc[[#This Row],[DateClosed]]))-1)</f>
        <v>208</v>
      </c>
      <c r="R2385" s="75" t="s">
        <v>774</v>
      </c>
      <c r="S2385" s="65"/>
      <c r="T2385" s="153">
        <v>2384</v>
      </c>
    </row>
    <row r="2386" spans="1:20" hidden="1">
      <c r="A2386" s="72" t="s">
        <v>2896</v>
      </c>
      <c r="B2386" s="111" t="str">
        <f>IFERROR(VLOOKUP(Proc[[#This Row],[App]],Table2[],3,0),"open")</f>
        <v>ok</v>
      </c>
      <c r="C2386" s="72" t="s">
        <v>369</v>
      </c>
      <c r="D2386" s="152" t="s">
        <v>2975</v>
      </c>
      <c r="E2386" s="152" t="s">
        <v>2954</v>
      </c>
      <c r="F2386" s="152" t="s">
        <v>2954</v>
      </c>
      <c r="G2386" s="72" t="s">
        <v>406</v>
      </c>
      <c r="H2386" s="65" t="str">
        <f>IF(Proc[[#This Row],[type]]="LFF (MDG-F)",MID(Proc[[#This Row],[Obj]],13,10),"")</f>
        <v>DE10N11860</v>
      </c>
      <c r="I2386" s="152"/>
      <c r="J2386" s="65" t="b">
        <f>Proc[[#This Row],[Requested]]=Proc[[#This Row],[CurrentParent]]</f>
        <v>1</v>
      </c>
      <c r="K2386" s="107" t="str">
        <f>IF(Proc[[#This Row],[Author]]="Marcela Urrego",VLOOKUP(LEFT(Proc[[#This Row],[Requested]],1),Table3[#All],2,0),VLOOKUP(Proc[[#This Row],[Author]],Table4[],2,0))</f>
        <v>EL</v>
      </c>
      <c r="L2386" s="65" t="s">
        <v>1970</v>
      </c>
      <c r="M2386" s="74">
        <v>45825.476678240739</v>
      </c>
      <c r="N2386" s="74"/>
      <c r="O2386" s="74"/>
      <c r="P2386" s="75" t="str">
        <f ca="1">IF(Proc[[#This Row],[DaysAgeing]]&gt;5,"yep","on track")</f>
        <v>yep</v>
      </c>
      <c r="Q2386" s="2">
        <f ca="1">IF(Proc[[#This Row],[DateClosed]]="",ABS(NETWORKDAYS(Proc[[#This Row],[DateOpened]],TODAY()))-1,ABS(NETWORKDAYS(Proc[[#This Row],[DateOpened]],Proc[[#This Row],[DateClosed]]))-1)</f>
        <v>208</v>
      </c>
      <c r="R2386" s="75" t="s">
        <v>774</v>
      </c>
      <c r="S2386" s="65"/>
      <c r="T2386" s="153">
        <v>2385</v>
      </c>
    </row>
    <row r="2387" spans="1:20" hidden="1">
      <c r="A2387" s="72" t="s">
        <v>2896</v>
      </c>
      <c r="B2387" s="152" t="str">
        <f>IFERROR(VLOOKUP(Proc[[#This Row],[App]],Table2[],3,0),"open")</f>
        <v>ok</v>
      </c>
      <c r="C2387" s="72" t="s">
        <v>369</v>
      </c>
      <c r="D2387" s="152" t="s">
        <v>2976</v>
      </c>
      <c r="E2387" s="152" t="s">
        <v>2954</v>
      </c>
      <c r="F2387" s="152" t="s">
        <v>2954</v>
      </c>
      <c r="G2387" s="72" t="s">
        <v>406</v>
      </c>
      <c r="H2387" s="65" t="str">
        <f>IF(Proc[[#This Row],[type]]="LFF (MDG-F)",MID(Proc[[#This Row],[Obj]],13,10),"")</f>
        <v>DE10N11863</v>
      </c>
      <c r="I2387" s="152"/>
      <c r="J2387" s="65" t="b">
        <f>Proc[[#This Row],[Requested]]=Proc[[#This Row],[CurrentParent]]</f>
        <v>1</v>
      </c>
      <c r="K2387" s="152" t="str">
        <f>IF(Proc[[#This Row],[Author]]="Marcela Urrego",VLOOKUP(LEFT(Proc[[#This Row],[Requested]],1),Table3[#All],2,0),VLOOKUP(Proc[[#This Row],[Author]],Table4[],2,0))</f>
        <v>EL</v>
      </c>
      <c r="L2387" s="65" t="s">
        <v>1970</v>
      </c>
      <c r="M2387" s="74">
        <v>45825.476678240739</v>
      </c>
      <c r="N2387" s="74"/>
      <c r="O2387" s="74"/>
      <c r="P2387" s="75" t="str">
        <f ca="1">IF(Proc[[#This Row],[DaysAgeing]]&gt;5,"yep","on track")</f>
        <v>yep</v>
      </c>
      <c r="Q2387" s="2">
        <f ca="1">IF(Proc[[#This Row],[DateClosed]]="",ABS(NETWORKDAYS(Proc[[#This Row],[DateOpened]],TODAY()))-1,ABS(NETWORKDAYS(Proc[[#This Row],[DateOpened]],Proc[[#This Row],[DateClosed]]))-1)</f>
        <v>208</v>
      </c>
      <c r="R2387" s="75" t="s">
        <v>774</v>
      </c>
      <c r="S2387" s="65"/>
      <c r="T2387" s="153">
        <v>2386</v>
      </c>
    </row>
    <row r="2388" spans="1:20" hidden="1">
      <c r="A2388" s="72" t="s">
        <v>2896</v>
      </c>
      <c r="B2388" s="152" t="str">
        <f>IFERROR(VLOOKUP(Proc[[#This Row],[App]],Table2[],3,0),"open")</f>
        <v>ok</v>
      </c>
      <c r="C2388" s="72" t="s">
        <v>369</v>
      </c>
      <c r="D2388" s="152" t="s">
        <v>2977</v>
      </c>
      <c r="E2388" s="152" t="s">
        <v>2954</v>
      </c>
      <c r="F2388" s="152" t="s">
        <v>2954</v>
      </c>
      <c r="G2388" s="72" t="s">
        <v>406</v>
      </c>
      <c r="H2388" s="65" t="str">
        <f>IF(Proc[[#This Row],[type]]="LFF (MDG-F)",MID(Proc[[#This Row],[Obj]],13,10),"")</f>
        <v>DE10N11864</v>
      </c>
      <c r="I2388" s="152"/>
      <c r="J2388" s="65" t="b">
        <f>Proc[[#This Row],[Requested]]=Proc[[#This Row],[CurrentParent]]</f>
        <v>1</v>
      </c>
      <c r="K2388" s="152" t="str">
        <f>IF(Proc[[#This Row],[Author]]="Marcela Urrego",VLOOKUP(LEFT(Proc[[#This Row],[Requested]],1),Table3[#All],2,0),VLOOKUP(Proc[[#This Row],[Author]],Table4[],2,0))</f>
        <v>EL</v>
      </c>
      <c r="L2388" s="65" t="s">
        <v>1970</v>
      </c>
      <c r="M2388" s="74">
        <v>45825.476678240739</v>
      </c>
      <c r="N2388" s="74"/>
      <c r="O2388" s="74"/>
      <c r="P2388" s="75" t="str">
        <f ca="1">IF(Proc[[#This Row],[DaysAgeing]]&gt;5,"yep","on track")</f>
        <v>yep</v>
      </c>
      <c r="Q2388" s="2">
        <f ca="1">IF(Proc[[#This Row],[DateClosed]]="",ABS(NETWORKDAYS(Proc[[#This Row],[DateOpened]],TODAY()))-1,ABS(NETWORKDAYS(Proc[[#This Row],[DateOpened]],Proc[[#This Row],[DateClosed]]))-1)</f>
        <v>208</v>
      </c>
      <c r="R2388" s="75" t="s">
        <v>774</v>
      </c>
      <c r="S2388" s="65"/>
      <c r="T2388" s="153">
        <v>2387</v>
      </c>
    </row>
    <row r="2389" spans="1:20" hidden="1">
      <c r="A2389" s="72" t="s">
        <v>2896</v>
      </c>
      <c r="B2389" s="152" t="str">
        <f>IFERROR(VLOOKUP(Proc[[#This Row],[App]],Table2[],3,0),"open")</f>
        <v>ok</v>
      </c>
      <c r="C2389" s="72" t="s">
        <v>369</v>
      </c>
      <c r="D2389" s="152" t="s">
        <v>2978</v>
      </c>
      <c r="E2389" s="152" t="s">
        <v>2954</v>
      </c>
      <c r="F2389" s="85" t="s">
        <v>2954</v>
      </c>
      <c r="G2389" s="72" t="s">
        <v>406</v>
      </c>
      <c r="H2389" s="65" t="str">
        <f>IF(Proc[[#This Row],[type]]="LFF (MDG-F)",MID(Proc[[#This Row],[Obj]],13,10),"")</f>
        <v>DE10N11870</v>
      </c>
      <c r="I2389" s="152"/>
      <c r="J2389" s="65" t="b">
        <f>Proc[[#This Row],[Requested]]=Proc[[#This Row],[CurrentParent]]</f>
        <v>1</v>
      </c>
      <c r="K2389" s="152" t="str">
        <f>IF(Proc[[#This Row],[Author]]="Marcela Urrego",VLOOKUP(LEFT(Proc[[#This Row],[Requested]],1),Table3[#All],2,0),VLOOKUP(Proc[[#This Row],[Author]],Table4[],2,0))</f>
        <v>EL</v>
      </c>
      <c r="L2389" s="65" t="s">
        <v>1970</v>
      </c>
      <c r="M2389" s="74">
        <v>45825.476678240739</v>
      </c>
      <c r="N2389" s="74"/>
      <c r="O2389" s="74"/>
      <c r="P2389" s="75" t="str">
        <f ca="1">IF(Proc[[#This Row],[DaysAgeing]]&gt;5,"yep","on track")</f>
        <v>yep</v>
      </c>
      <c r="Q2389" s="2">
        <f ca="1">IF(Proc[[#This Row],[DateClosed]]="",ABS(NETWORKDAYS(Proc[[#This Row],[DateOpened]],TODAY()))-1,ABS(NETWORKDAYS(Proc[[#This Row],[DateOpened]],Proc[[#This Row],[DateClosed]]))-1)</f>
        <v>208</v>
      </c>
      <c r="R2389" s="75" t="s">
        <v>774</v>
      </c>
      <c r="S2389" s="65"/>
      <c r="T2389" s="153">
        <v>2388</v>
      </c>
    </row>
    <row r="2390" spans="1:20" hidden="1">
      <c r="A2390" s="72" t="s">
        <v>2896</v>
      </c>
      <c r="B2390" s="152" t="str">
        <f>IFERROR(VLOOKUP(Proc[[#This Row],[App]],Table2[],3,0),"open")</f>
        <v>ok</v>
      </c>
      <c r="C2390" s="72" t="s">
        <v>369</v>
      </c>
      <c r="D2390" s="152" t="s">
        <v>2979</v>
      </c>
      <c r="E2390" s="152" t="s">
        <v>2954</v>
      </c>
      <c r="F2390" s="152" t="s">
        <v>2954</v>
      </c>
      <c r="G2390" s="72" t="s">
        <v>406</v>
      </c>
      <c r="H2390" s="65" t="str">
        <f>IF(Proc[[#This Row],[type]]="LFF (MDG-F)",MID(Proc[[#This Row],[Obj]],13,10),"")</f>
        <v>DE10N11880</v>
      </c>
      <c r="I2390" s="152"/>
      <c r="J2390" s="65" t="b">
        <f>Proc[[#This Row],[Requested]]=Proc[[#This Row],[CurrentParent]]</f>
        <v>1</v>
      </c>
      <c r="K2390" s="152" t="str">
        <f>IF(Proc[[#This Row],[Author]]="Marcela Urrego",VLOOKUP(LEFT(Proc[[#This Row],[Requested]],1),Table3[#All],2,0),VLOOKUP(Proc[[#This Row],[Author]],Table4[],2,0))</f>
        <v>EL</v>
      </c>
      <c r="L2390" s="65" t="s">
        <v>1970</v>
      </c>
      <c r="M2390" s="74">
        <v>45825.476678240739</v>
      </c>
      <c r="N2390" s="74"/>
      <c r="O2390" s="74"/>
      <c r="P2390" s="75" t="str">
        <f ca="1">IF(Proc[[#This Row],[DaysAgeing]]&gt;5,"yep","on track")</f>
        <v>yep</v>
      </c>
      <c r="Q2390" s="2">
        <f ca="1">IF(Proc[[#This Row],[DateClosed]]="",ABS(NETWORKDAYS(Proc[[#This Row],[DateOpened]],TODAY()))-1,ABS(NETWORKDAYS(Proc[[#This Row],[DateOpened]],Proc[[#This Row],[DateClosed]]))-1)</f>
        <v>208</v>
      </c>
      <c r="R2390" s="75" t="s">
        <v>774</v>
      </c>
      <c r="S2390" s="65"/>
      <c r="T2390" s="153">
        <v>2389</v>
      </c>
    </row>
    <row r="2391" spans="1:20" hidden="1">
      <c r="A2391" s="72" t="s">
        <v>2896</v>
      </c>
      <c r="B2391" s="152" t="str">
        <f>IFERROR(VLOOKUP(Proc[[#This Row],[App]],Table2[],3,0),"open")</f>
        <v>ok</v>
      </c>
      <c r="C2391" s="72" t="s">
        <v>369</v>
      </c>
      <c r="D2391" s="152" t="s">
        <v>2980</v>
      </c>
      <c r="E2391" s="152" t="s">
        <v>2954</v>
      </c>
      <c r="F2391" s="152" t="s">
        <v>2954</v>
      </c>
      <c r="G2391" s="72" t="s">
        <v>406</v>
      </c>
      <c r="H2391" s="65" t="str">
        <f>IF(Proc[[#This Row],[type]]="LFF (MDG-F)",MID(Proc[[#This Row],[Obj]],13,10),"")</f>
        <v>DE10N11881</v>
      </c>
      <c r="I2391" s="152"/>
      <c r="J2391" s="65" t="b">
        <f>Proc[[#This Row],[Requested]]=Proc[[#This Row],[CurrentParent]]</f>
        <v>1</v>
      </c>
      <c r="K2391" s="152" t="str">
        <f>IF(Proc[[#This Row],[Author]]="Marcela Urrego",VLOOKUP(LEFT(Proc[[#This Row],[Requested]],1),Table3[#All],2,0),VLOOKUP(Proc[[#This Row],[Author]],Table4[],2,0))</f>
        <v>EL</v>
      </c>
      <c r="L2391" s="65" t="s">
        <v>1970</v>
      </c>
      <c r="M2391" s="74">
        <v>45825.476678240739</v>
      </c>
      <c r="N2391" s="74"/>
      <c r="O2391" s="74"/>
      <c r="P2391" s="75" t="str">
        <f ca="1">IF(Proc[[#This Row],[DaysAgeing]]&gt;5,"yep","on track")</f>
        <v>yep</v>
      </c>
      <c r="Q2391" s="2">
        <f ca="1">IF(Proc[[#This Row],[DateClosed]]="",ABS(NETWORKDAYS(Proc[[#This Row],[DateOpened]],TODAY()))-1,ABS(NETWORKDAYS(Proc[[#This Row],[DateOpened]],Proc[[#This Row],[DateClosed]]))-1)</f>
        <v>208</v>
      </c>
      <c r="R2391" s="75" t="s">
        <v>774</v>
      </c>
      <c r="S2391" s="65"/>
      <c r="T2391" s="153">
        <v>2390</v>
      </c>
    </row>
    <row r="2392" spans="1:20" hidden="1">
      <c r="A2392" t="s">
        <v>2981</v>
      </c>
      <c r="B2392" s="152" t="str">
        <f>IFERROR(VLOOKUP(Proc[[#This Row],[App]],Table2[],3,0),"open")</f>
        <v>ok</v>
      </c>
      <c r="C2392" s="72" t="s">
        <v>369</v>
      </c>
      <c r="D2392" s="152" t="s">
        <v>8974</v>
      </c>
      <c r="E2392" s="152" t="s">
        <v>419</v>
      </c>
      <c r="F2392" s="152" t="s">
        <v>419</v>
      </c>
      <c r="G2392" t="s">
        <v>400</v>
      </c>
      <c r="H2392" s="65" t="str">
        <f>IF(Proc[[#This Row],[type]]="LFF (MDG-F)",MID(Proc[[#This Row],[Obj]],13,10),"")</f>
        <v/>
      </c>
      <c r="I2392" s="152"/>
      <c r="J2392" s="65" t="b">
        <f>Proc[[#This Row],[Requested]]=Proc[[#This Row],[CurrentParent]]</f>
        <v>1</v>
      </c>
      <c r="K2392" s="152" t="str">
        <f>IF(Proc[[#This Row],[Author]]="Marcela Urrego",VLOOKUP(LEFT(Proc[[#This Row],[Requested]],1),Table3[#All],2,0),VLOOKUP(Proc[[#This Row],[Author]],Table4[],2,0))</f>
        <v>EL</v>
      </c>
      <c r="L2392" s="65" t="s">
        <v>1970</v>
      </c>
      <c r="M2392" s="74">
        <v>45825.508958333332</v>
      </c>
      <c r="N2392" s="74"/>
      <c r="O2392" s="74"/>
      <c r="P2392" s="75" t="str">
        <f ca="1">IF(Proc[[#This Row],[DaysAgeing]]&gt;5,"yep","on track")</f>
        <v>yep</v>
      </c>
      <c r="Q2392" s="2">
        <f ca="1">IF(Proc[[#This Row],[DateClosed]]="",ABS(NETWORKDAYS(Proc[[#This Row],[DateOpened]],TODAY()))-1,ABS(NETWORKDAYS(Proc[[#This Row],[DateOpened]],Proc[[#This Row],[DateClosed]]))-1)</f>
        <v>208</v>
      </c>
      <c r="R2392" s="75" t="s">
        <v>774</v>
      </c>
      <c r="S2392" s="65"/>
      <c r="T2392" s="153">
        <v>2391</v>
      </c>
    </row>
    <row r="2393" spans="1:20" hidden="1">
      <c r="A2393" s="72" t="s">
        <v>2981</v>
      </c>
      <c r="B2393" s="152" t="str">
        <f>IFERROR(VLOOKUP(Proc[[#This Row],[App]],Table2[],3,0),"open")</f>
        <v>ok</v>
      </c>
      <c r="C2393" s="72" t="s">
        <v>369</v>
      </c>
      <c r="D2393" s="152" t="s">
        <v>8975</v>
      </c>
      <c r="E2393" s="152" t="s">
        <v>419</v>
      </c>
      <c r="F2393" s="152" t="s">
        <v>419</v>
      </c>
      <c r="G2393" s="72" t="s">
        <v>400</v>
      </c>
      <c r="H2393" s="65" t="str">
        <f>IF(Proc[[#This Row],[type]]="LFF (MDG-F)",MID(Proc[[#This Row],[Obj]],13,10),"")</f>
        <v/>
      </c>
      <c r="I2393" s="152"/>
      <c r="J2393" s="65" t="b">
        <f>Proc[[#This Row],[Requested]]=Proc[[#This Row],[CurrentParent]]</f>
        <v>1</v>
      </c>
      <c r="K2393" s="152" t="str">
        <f>IF(Proc[[#This Row],[Author]]="Marcela Urrego",VLOOKUP(LEFT(Proc[[#This Row],[Requested]],1),Table3[#All],2,0),VLOOKUP(Proc[[#This Row],[Author]],Table4[],2,0))</f>
        <v>EL</v>
      </c>
      <c r="L2393" s="65" t="s">
        <v>1970</v>
      </c>
      <c r="M2393" s="74">
        <v>45825.508958333332</v>
      </c>
      <c r="N2393" s="74"/>
      <c r="O2393" s="74"/>
      <c r="P2393" s="75" t="str">
        <f ca="1">IF(Proc[[#This Row],[DaysAgeing]]&gt;5,"yep","on track")</f>
        <v>yep</v>
      </c>
      <c r="Q2393" s="2">
        <f ca="1">IF(Proc[[#This Row],[DateClosed]]="",ABS(NETWORKDAYS(Proc[[#This Row],[DateOpened]],TODAY()))-1,ABS(NETWORKDAYS(Proc[[#This Row],[DateOpened]],Proc[[#This Row],[DateClosed]]))-1)</f>
        <v>208</v>
      </c>
      <c r="R2393" s="75" t="s">
        <v>774</v>
      </c>
      <c r="S2393" s="65"/>
      <c r="T2393" s="153">
        <v>2392</v>
      </c>
    </row>
    <row r="2394" spans="1:20" hidden="1">
      <c r="A2394" s="72" t="s">
        <v>2981</v>
      </c>
      <c r="B2394" s="152" t="str">
        <f>IFERROR(VLOOKUP(Proc[[#This Row],[App]],Table2[],3,0),"open")</f>
        <v>ok</v>
      </c>
      <c r="C2394" s="72" t="s">
        <v>369</v>
      </c>
      <c r="D2394" s="152" t="s">
        <v>8976</v>
      </c>
      <c r="E2394" s="152" t="s">
        <v>419</v>
      </c>
      <c r="F2394" s="152" t="s">
        <v>419</v>
      </c>
      <c r="G2394" s="72" t="s">
        <v>400</v>
      </c>
      <c r="H2394" s="65" t="str">
        <f>IF(Proc[[#This Row],[type]]="LFF (MDG-F)",MID(Proc[[#This Row],[Obj]],13,10),"")</f>
        <v/>
      </c>
      <c r="I2394" s="152"/>
      <c r="J2394" s="65" t="b">
        <f>Proc[[#This Row],[Requested]]=Proc[[#This Row],[CurrentParent]]</f>
        <v>1</v>
      </c>
      <c r="K2394" s="152" t="str">
        <f>IF(Proc[[#This Row],[Author]]="Marcela Urrego",VLOOKUP(LEFT(Proc[[#This Row],[Requested]],1),Table3[#All],2,0),VLOOKUP(Proc[[#This Row],[Author]],Table4[],2,0))</f>
        <v>EL</v>
      </c>
      <c r="L2394" s="65" t="s">
        <v>1970</v>
      </c>
      <c r="M2394" s="74">
        <v>45825.508958333332</v>
      </c>
      <c r="N2394" s="74"/>
      <c r="O2394" s="74"/>
      <c r="P2394" s="75" t="str">
        <f ca="1">IF(Proc[[#This Row],[DaysAgeing]]&gt;5,"yep","on track")</f>
        <v>yep</v>
      </c>
      <c r="Q2394" s="2">
        <f ca="1">IF(Proc[[#This Row],[DateClosed]]="",ABS(NETWORKDAYS(Proc[[#This Row],[DateOpened]],TODAY()))-1,ABS(NETWORKDAYS(Proc[[#This Row],[DateOpened]],Proc[[#This Row],[DateClosed]]))-1)</f>
        <v>208</v>
      </c>
      <c r="R2394" s="75" t="s">
        <v>774</v>
      </c>
      <c r="S2394" s="65"/>
      <c r="T2394" s="153">
        <v>2393</v>
      </c>
    </row>
    <row r="2395" spans="1:20" hidden="1">
      <c r="A2395" s="72" t="s">
        <v>2981</v>
      </c>
      <c r="B2395" s="152" t="str">
        <f>IFERROR(VLOOKUP(Proc[[#This Row],[App]],Table2[],3,0),"open")</f>
        <v>ok</v>
      </c>
      <c r="C2395" s="72" t="s">
        <v>369</v>
      </c>
      <c r="D2395" s="152" t="s">
        <v>8977</v>
      </c>
      <c r="E2395" s="152" t="s">
        <v>419</v>
      </c>
      <c r="F2395" s="152" t="s">
        <v>419</v>
      </c>
      <c r="G2395" s="72" t="s">
        <v>400</v>
      </c>
      <c r="H2395" s="65" t="str">
        <f>IF(Proc[[#This Row],[type]]="LFF (MDG-F)",MID(Proc[[#This Row],[Obj]],13,10),"")</f>
        <v/>
      </c>
      <c r="I2395" s="152"/>
      <c r="J2395" s="65" t="b">
        <f>Proc[[#This Row],[Requested]]=Proc[[#This Row],[CurrentParent]]</f>
        <v>1</v>
      </c>
      <c r="K2395" s="152" t="str">
        <f>IF(Proc[[#This Row],[Author]]="Marcela Urrego",VLOOKUP(LEFT(Proc[[#This Row],[Requested]],1),Table3[#All],2,0),VLOOKUP(Proc[[#This Row],[Author]],Table4[],2,0))</f>
        <v>EL</v>
      </c>
      <c r="L2395" s="65" t="s">
        <v>1970</v>
      </c>
      <c r="M2395" s="74">
        <v>45825.508958333332</v>
      </c>
      <c r="N2395" s="74"/>
      <c r="O2395" s="74"/>
      <c r="P2395" s="75" t="str">
        <f ca="1">IF(Proc[[#This Row],[DaysAgeing]]&gt;5,"yep","on track")</f>
        <v>yep</v>
      </c>
      <c r="Q2395" s="2">
        <f ca="1">IF(Proc[[#This Row],[DateClosed]]="",ABS(NETWORKDAYS(Proc[[#This Row],[DateOpened]],TODAY()))-1,ABS(NETWORKDAYS(Proc[[#This Row],[DateOpened]],Proc[[#This Row],[DateClosed]]))-1)</f>
        <v>208</v>
      </c>
      <c r="R2395" s="75" t="s">
        <v>774</v>
      </c>
      <c r="S2395" s="65"/>
      <c r="T2395" s="153">
        <v>2394</v>
      </c>
    </row>
    <row r="2396" spans="1:20" hidden="1">
      <c r="A2396" s="72" t="s">
        <v>2981</v>
      </c>
      <c r="B2396" s="152" t="str">
        <f>IFERROR(VLOOKUP(Proc[[#This Row],[App]],Table2[],3,0),"open")</f>
        <v>ok</v>
      </c>
      <c r="C2396" s="72" t="s">
        <v>369</v>
      </c>
      <c r="D2396" s="152" t="s">
        <v>8978</v>
      </c>
      <c r="E2396" s="152" t="s">
        <v>419</v>
      </c>
      <c r="F2396" s="152" t="s">
        <v>419</v>
      </c>
      <c r="G2396" s="72" t="s">
        <v>400</v>
      </c>
      <c r="H2396" s="65" t="str">
        <f>IF(Proc[[#This Row],[type]]="LFF (MDG-F)",MID(Proc[[#This Row],[Obj]],13,10),"")</f>
        <v/>
      </c>
      <c r="I2396" s="152"/>
      <c r="J2396" s="65" t="b">
        <f>Proc[[#This Row],[Requested]]=Proc[[#This Row],[CurrentParent]]</f>
        <v>1</v>
      </c>
      <c r="K2396" s="152" t="str">
        <f>IF(Proc[[#This Row],[Author]]="Marcela Urrego",VLOOKUP(LEFT(Proc[[#This Row],[Requested]],1),Table3[#All],2,0),VLOOKUP(Proc[[#This Row],[Author]],Table4[],2,0))</f>
        <v>EL</v>
      </c>
      <c r="L2396" s="65" t="s">
        <v>1970</v>
      </c>
      <c r="M2396" s="74">
        <v>45825.508958333332</v>
      </c>
      <c r="N2396" s="74"/>
      <c r="O2396" s="74"/>
      <c r="P2396" s="75" t="str">
        <f ca="1">IF(Proc[[#This Row],[DaysAgeing]]&gt;5,"yep","on track")</f>
        <v>yep</v>
      </c>
      <c r="Q2396" s="2">
        <f ca="1">IF(Proc[[#This Row],[DateClosed]]="",ABS(NETWORKDAYS(Proc[[#This Row],[DateOpened]],TODAY()))-1,ABS(NETWORKDAYS(Proc[[#This Row],[DateOpened]],Proc[[#This Row],[DateClosed]]))-1)</f>
        <v>208</v>
      </c>
      <c r="R2396" s="75" t="s">
        <v>774</v>
      </c>
      <c r="S2396" s="65"/>
      <c r="T2396" s="153">
        <v>2395</v>
      </c>
    </row>
    <row r="2397" spans="1:20" hidden="1">
      <c r="A2397" s="72" t="s">
        <v>2981</v>
      </c>
      <c r="B2397" s="152" t="str">
        <f>IFERROR(VLOOKUP(Proc[[#This Row],[App]],Table2[],3,0),"open")</f>
        <v>ok</v>
      </c>
      <c r="C2397" s="72" t="s">
        <v>369</v>
      </c>
      <c r="D2397" s="152" t="s">
        <v>8979</v>
      </c>
      <c r="E2397" s="152" t="s">
        <v>419</v>
      </c>
      <c r="F2397" s="152" t="s">
        <v>419</v>
      </c>
      <c r="G2397" s="72" t="s">
        <v>400</v>
      </c>
      <c r="H2397" s="65" t="str">
        <f>IF(Proc[[#This Row],[type]]="LFF (MDG-F)",MID(Proc[[#This Row],[Obj]],13,10),"")</f>
        <v/>
      </c>
      <c r="I2397" s="152"/>
      <c r="J2397" s="65" t="b">
        <f>Proc[[#This Row],[Requested]]=Proc[[#This Row],[CurrentParent]]</f>
        <v>1</v>
      </c>
      <c r="K2397" s="152" t="str">
        <f>IF(Proc[[#This Row],[Author]]="Marcela Urrego",VLOOKUP(LEFT(Proc[[#This Row],[Requested]],1),Table3[#All],2,0),VLOOKUP(Proc[[#This Row],[Author]],Table4[],2,0))</f>
        <v>EL</v>
      </c>
      <c r="L2397" s="65" t="s">
        <v>1970</v>
      </c>
      <c r="M2397" s="74">
        <v>45825.508958333332</v>
      </c>
      <c r="N2397" s="74"/>
      <c r="O2397" s="74"/>
      <c r="P2397" s="75" t="str">
        <f ca="1">IF(Proc[[#This Row],[DaysAgeing]]&gt;5,"yep","on track")</f>
        <v>yep</v>
      </c>
      <c r="Q2397" s="2">
        <f ca="1">IF(Proc[[#This Row],[DateClosed]]="",ABS(NETWORKDAYS(Proc[[#This Row],[DateOpened]],TODAY()))-1,ABS(NETWORKDAYS(Proc[[#This Row],[DateOpened]],Proc[[#This Row],[DateClosed]]))-1)</f>
        <v>208</v>
      </c>
      <c r="R2397" s="75" t="s">
        <v>774</v>
      </c>
      <c r="S2397" s="65"/>
      <c r="T2397" s="153">
        <v>2396</v>
      </c>
    </row>
    <row r="2398" spans="1:20" hidden="1">
      <c r="A2398" s="72" t="s">
        <v>2981</v>
      </c>
      <c r="B2398" s="152" t="str">
        <f>IFERROR(VLOOKUP(Proc[[#This Row],[App]],Table2[],3,0),"open")</f>
        <v>ok</v>
      </c>
      <c r="C2398" s="72" t="s">
        <v>369</v>
      </c>
      <c r="D2398" s="152" t="s">
        <v>8980</v>
      </c>
      <c r="E2398" s="152" t="s">
        <v>419</v>
      </c>
      <c r="F2398" s="152" t="s">
        <v>419</v>
      </c>
      <c r="G2398" s="72" t="s">
        <v>400</v>
      </c>
      <c r="H2398" s="65" t="str">
        <f>IF(Proc[[#This Row],[type]]="LFF (MDG-F)",MID(Proc[[#This Row],[Obj]],13,10),"")</f>
        <v/>
      </c>
      <c r="I2398" s="152"/>
      <c r="J2398" s="65" t="b">
        <f>Proc[[#This Row],[Requested]]=Proc[[#This Row],[CurrentParent]]</f>
        <v>1</v>
      </c>
      <c r="K2398" s="152" t="str">
        <f>IF(Proc[[#This Row],[Author]]="Marcela Urrego",VLOOKUP(LEFT(Proc[[#This Row],[Requested]],1),Table3[#All],2,0),VLOOKUP(Proc[[#This Row],[Author]],Table4[],2,0))</f>
        <v>EL</v>
      </c>
      <c r="L2398" s="65" t="s">
        <v>1970</v>
      </c>
      <c r="M2398" s="74">
        <v>45825.508958333332</v>
      </c>
      <c r="N2398" s="74"/>
      <c r="O2398" s="74"/>
      <c r="P2398" s="75" t="str">
        <f ca="1">IF(Proc[[#This Row],[DaysAgeing]]&gt;5,"yep","on track")</f>
        <v>yep</v>
      </c>
      <c r="Q2398" s="2">
        <f ca="1">IF(Proc[[#This Row],[DateClosed]]="",ABS(NETWORKDAYS(Proc[[#This Row],[DateOpened]],TODAY()))-1,ABS(NETWORKDAYS(Proc[[#This Row],[DateOpened]],Proc[[#This Row],[DateClosed]]))-1)</f>
        <v>208</v>
      </c>
      <c r="R2398" s="75" t="s">
        <v>774</v>
      </c>
      <c r="S2398" s="65"/>
      <c r="T2398" s="153">
        <v>2397</v>
      </c>
    </row>
    <row r="2399" spans="1:20" hidden="1">
      <c r="A2399" s="72" t="s">
        <v>2981</v>
      </c>
      <c r="B2399" s="152" t="str">
        <f>IFERROR(VLOOKUP(Proc[[#This Row],[App]],Table2[],3,0),"open")</f>
        <v>ok</v>
      </c>
      <c r="C2399" s="72" t="s">
        <v>369</v>
      </c>
      <c r="D2399" s="152" t="s">
        <v>8981</v>
      </c>
      <c r="E2399" s="152" t="s">
        <v>419</v>
      </c>
      <c r="F2399" s="152" t="s">
        <v>419</v>
      </c>
      <c r="G2399" s="72" t="s">
        <v>400</v>
      </c>
      <c r="H2399" s="65" t="str">
        <f>IF(Proc[[#This Row],[type]]="LFF (MDG-F)",MID(Proc[[#This Row],[Obj]],13,10),"")</f>
        <v/>
      </c>
      <c r="I2399" s="152"/>
      <c r="J2399" s="65" t="b">
        <f>Proc[[#This Row],[Requested]]=Proc[[#This Row],[CurrentParent]]</f>
        <v>1</v>
      </c>
      <c r="K2399" s="152" t="str">
        <f>IF(Proc[[#This Row],[Author]]="Marcela Urrego",VLOOKUP(LEFT(Proc[[#This Row],[Requested]],1),Table3[#All],2,0),VLOOKUP(Proc[[#This Row],[Author]],Table4[],2,0))</f>
        <v>EL</v>
      </c>
      <c r="L2399" s="65" t="s">
        <v>1970</v>
      </c>
      <c r="M2399" s="74">
        <v>45825.508958333332</v>
      </c>
      <c r="N2399" s="74"/>
      <c r="O2399" s="74"/>
      <c r="P2399" s="75" t="str">
        <f ca="1">IF(Proc[[#This Row],[DaysAgeing]]&gt;5,"yep","on track")</f>
        <v>yep</v>
      </c>
      <c r="Q2399" s="2">
        <f ca="1">IF(Proc[[#This Row],[DateClosed]]="",ABS(NETWORKDAYS(Proc[[#This Row],[DateOpened]],TODAY()))-1,ABS(NETWORKDAYS(Proc[[#This Row],[DateOpened]],Proc[[#This Row],[DateClosed]]))-1)</f>
        <v>208</v>
      </c>
      <c r="R2399" s="75" t="s">
        <v>774</v>
      </c>
      <c r="S2399" s="65"/>
      <c r="T2399" s="153">
        <v>2398</v>
      </c>
    </row>
    <row r="2400" spans="1:20" hidden="1">
      <c r="A2400" s="72" t="s">
        <v>2981</v>
      </c>
      <c r="B2400" s="152" t="str">
        <f>IFERROR(VLOOKUP(Proc[[#This Row],[App]],Table2[],3,0),"open")</f>
        <v>ok</v>
      </c>
      <c r="C2400" s="72" t="s">
        <v>369</v>
      </c>
      <c r="D2400" s="152" t="s">
        <v>8982</v>
      </c>
      <c r="E2400" s="152" t="s">
        <v>419</v>
      </c>
      <c r="F2400" s="152" t="s">
        <v>419</v>
      </c>
      <c r="G2400" s="72" t="s">
        <v>400</v>
      </c>
      <c r="H2400" s="65" t="str">
        <f>IF(Proc[[#This Row],[type]]="LFF (MDG-F)",MID(Proc[[#This Row],[Obj]],13,10),"")</f>
        <v/>
      </c>
      <c r="I2400" s="152"/>
      <c r="J2400" s="65" t="b">
        <f>Proc[[#This Row],[Requested]]=Proc[[#This Row],[CurrentParent]]</f>
        <v>1</v>
      </c>
      <c r="K2400" s="152" t="str">
        <f>IF(Proc[[#This Row],[Author]]="Marcela Urrego",VLOOKUP(LEFT(Proc[[#This Row],[Requested]],1),Table3[#All],2,0),VLOOKUP(Proc[[#This Row],[Author]],Table4[],2,0))</f>
        <v>EL</v>
      </c>
      <c r="L2400" s="65" t="s">
        <v>1970</v>
      </c>
      <c r="M2400" s="74">
        <v>45825.508958333332</v>
      </c>
      <c r="N2400" s="74"/>
      <c r="O2400" s="74"/>
      <c r="P2400" s="75" t="str">
        <f ca="1">IF(Proc[[#This Row],[DaysAgeing]]&gt;5,"yep","on track")</f>
        <v>yep</v>
      </c>
      <c r="Q2400" s="2">
        <f ca="1">IF(Proc[[#This Row],[DateClosed]]="",ABS(NETWORKDAYS(Proc[[#This Row],[DateOpened]],TODAY()))-1,ABS(NETWORKDAYS(Proc[[#This Row],[DateOpened]],Proc[[#This Row],[DateClosed]]))-1)</f>
        <v>208</v>
      </c>
      <c r="R2400" s="75" t="s">
        <v>774</v>
      </c>
      <c r="S2400" s="65"/>
      <c r="T2400" s="153">
        <v>2399</v>
      </c>
    </row>
    <row r="2401" spans="1:20" hidden="1">
      <c r="A2401" s="72" t="s">
        <v>2981</v>
      </c>
      <c r="B2401" s="152" t="str">
        <f>IFERROR(VLOOKUP(Proc[[#This Row],[App]],Table2[],3,0),"open")</f>
        <v>ok</v>
      </c>
      <c r="C2401" s="72" t="s">
        <v>369</v>
      </c>
      <c r="D2401" s="152" t="s">
        <v>8983</v>
      </c>
      <c r="E2401" s="152" t="s">
        <v>419</v>
      </c>
      <c r="F2401" s="152" t="s">
        <v>419</v>
      </c>
      <c r="G2401" s="72" t="s">
        <v>400</v>
      </c>
      <c r="H2401" s="65" t="str">
        <f>IF(Proc[[#This Row],[type]]="LFF (MDG-F)",MID(Proc[[#This Row],[Obj]],13,10),"")</f>
        <v/>
      </c>
      <c r="I2401" s="152"/>
      <c r="J2401" s="65" t="b">
        <f>Proc[[#This Row],[Requested]]=Proc[[#This Row],[CurrentParent]]</f>
        <v>1</v>
      </c>
      <c r="K2401" s="152" t="str">
        <f>IF(Proc[[#This Row],[Author]]="Marcela Urrego",VLOOKUP(LEFT(Proc[[#This Row],[Requested]],1),Table3[#All],2,0),VLOOKUP(Proc[[#This Row],[Author]],Table4[],2,0))</f>
        <v>EL</v>
      </c>
      <c r="L2401" s="65" t="s">
        <v>1970</v>
      </c>
      <c r="M2401" s="74">
        <v>45825.508958333332</v>
      </c>
      <c r="N2401" s="74"/>
      <c r="O2401" s="74"/>
      <c r="P2401" s="75" t="str">
        <f ca="1">IF(Proc[[#This Row],[DaysAgeing]]&gt;5,"yep","on track")</f>
        <v>yep</v>
      </c>
      <c r="Q2401" s="2">
        <f ca="1">IF(Proc[[#This Row],[DateClosed]]="",ABS(NETWORKDAYS(Proc[[#This Row],[DateOpened]],TODAY()))-1,ABS(NETWORKDAYS(Proc[[#This Row],[DateOpened]],Proc[[#This Row],[DateClosed]]))-1)</f>
        <v>208</v>
      </c>
      <c r="R2401" s="75" t="s">
        <v>774</v>
      </c>
      <c r="S2401" s="65"/>
      <c r="T2401" s="153">
        <v>2400</v>
      </c>
    </row>
    <row r="2402" spans="1:20" hidden="1">
      <c r="A2402" s="72" t="s">
        <v>2981</v>
      </c>
      <c r="B2402" s="152" t="str">
        <f>IFERROR(VLOOKUP(Proc[[#This Row],[App]],Table2[],3,0),"open")</f>
        <v>ok</v>
      </c>
      <c r="C2402" s="72" t="s">
        <v>369</v>
      </c>
      <c r="D2402" s="152" t="s">
        <v>8984</v>
      </c>
      <c r="E2402" s="152" t="s">
        <v>1876</v>
      </c>
      <c r="F2402" s="85" t="s">
        <v>1876</v>
      </c>
      <c r="G2402" s="72" t="s">
        <v>400</v>
      </c>
      <c r="H2402" s="65" t="str">
        <f>IF(Proc[[#This Row],[type]]="LFF (MDG-F)",MID(Proc[[#This Row],[Obj]],13,10),"")</f>
        <v/>
      </c>
      <c r="I2402" s="152"/>
      <c r="J2402" s="65" t="b">
        <f>Proc[[#This Row],[Requested]]=Proc[[#This Row],[CurrentParent]]</f>
        <v>1</v>
      </c>
      <c r="K2402" s="152" t="str">
        <f>IF(Proc[[#This Row],[Author]]="Marcela Urrego",VLOOKUP(LEFT(Proc[[#This Row],[Requested]],1),Table3[#All],2,0),VLOOKUP(Proc[[#This Row],[Author]],Table4[],2,0))</f>
        <v>EL</v>
      </c>
      <c r="L2402" s="65" t="s">
        <v>1970</v>
      </c>
      <c r="M2402" s="74">
        <v>45825.508958333332</v>
      </c>
      <c r="N2402" s="74"/>
      <c r="O2402" s="74"/>
      <c r="P2402" s="75" t="str">
        <f ca="1">IF(Proc[[#This Row],[DaysAgeing]]&gt;5,"yep","on track")</f>
        <v>yep</v>
      </c>
      <c r="Q2402" s="2">
        <f ca="1">IF(Proc[[#This Row],[DateClosed]]="",ABS(NETWORKDAYS(Proc[[#This Row],[DateOpened]],TODAY()))-1,ABS(NETWORKDAYS(Proc[[#This Row],[DateOpened]],Proc[[#This Row],[DateClosed]]))-1)</f>
        <v>208</v>
      </c>
      <c r="R2402" s="75" t="s">
        <v>774</v>
      </c>
      <c r="S2402" s="65"/>
      <c r="T2402" s="153">
        <v>2401</v>
      </c>
    </row>
    <row r="2403" spans="1:20" hidden="1">
      <c r="A2403" s="72" t="s">
        <v>2981</v>
      </c>
      <c r="B2403" s="152" t="str">
        <f>IFERROR(VLOOKUP(Proc[[#This Row],[App]],Table2[],3,0),"open")</f>
        <v>ok</v>
      </c>
      <c r="C2403" s="72" t="s">
        <v>369</v>
      </c>
      <c r="D2403" s="152" t="s">
        <v>8985</v>
      </c>
      <c r="E2403" s="152" t="s">
        <v>1876</v>
      </c>
      <c r="F2403" s="152" t="s">
        <v>1876</v>
      </c>
      <c r="G2403" s="72" t="s">
        <v>400</v>
      </c>
      <c r="H2403" s="65" t="str">
        <f>IF(Proc[[#This Row],[type]]="LFF (MDG-F)",MID(Proc[[#This Row],[Obj]],13,10),"")</f>
        <v/>
      </c>
      <c r="I2403" s="152"/>
      <c r="J2403" s="65" t="b">
        <f>Proc[[#This Row],[Requested]]=Proc[[#This Row],[CurrentParent]]</f>
        <v>1</v>
      </c>
      <c r="K2403" s="152" t="str">
        <f>IF(Proc[[#This Row],[Author]]="Marcela Urrego",VLOOKUP(LEFT(Proc[[#This Row],[Requested]],1),Table3[#All],2,0),VLOOKUP(Proc[[#This Row],[Author]],Table4[],2,0))</f>
        <v>EL</v>
      </c>
      <c r="L2403" s="65" t="s">
        <v>1970</v>
      </c>
      <c r="M2403" s="74">
        <v>45825.508958333332</v>
      </c>
      <c r="N2403" s="74"/>
      <c r="O2403" s="74"/>
      <c r="P2403" s="75" t="str">
        <f ca="1">IF(Proc[[#This Row],[DaysAgeing]]&gt;5,"yep","on track")</f>
        <v>yep</v>
      </c>
      <c r="Q2403" s="2">
        <f ca="1">IF(Proc[[#This Row],[DateClosed]]="",ABS(NETWORKDAYS(Proc[[#This Row],[DateOpened]],TODAY()))-1,ABS(NETWORKDAYS(Proc[[#This Row],[DateOpened]],Proc[[#This Row],[DateClosed]]))-1)</f>
        <v>208</v>
      </c>
      <c r="R2403" s="75" t="s">
        <v>774</v>
      </c>
      <c r="S2403" s="65"/>
      <c r="T2403" s="153">
        <v>2402</v>
      </c>
    </row>
    <row r="2404" spans="1:20" hidden="1">
      <c r="A2404" s="72" t="s">
        <v>2981</v>
      </c>
      <c r="B2404" s="152" t="str">
        <f>IFERROR(VLOOKUP(Proc[[#This Row],[App]],Table2[],3,0),"open")</f>
        <v>ok</v>
      </c>
      <c r="C2404" s="72" t="s">
        <v>369</v>
      </c>
      <c r="D2404" s="152" t="s">
        <v>8986</v>
      </c>
      <c r="E2404" s="152" t="s">
        <v>1876</v>
      </c>
      <c r="F2404" s="152" t="s">
        <v>1876</v>
      </c>
      <c r="G2404" s="72" t="s">
        <v>400</v>
      </c>
      <c r="H2404" s="65" t="str">
        <f>IF(Proc[[#This Row],[type]]="LFF (MDG-F)",MID(Proc[[#This Row],[Obj]],13,10),"")</f>
        <v/>
      </c>
      <c r="I2404" s="152"/>
      <c r="J2404" s="65" t="b">
        <f>Proc[[#This Row],[Requested]]=Proc[[#This Row],[CurrentParent]]</f>
        <v>1</v>
      </c>
      <c r="K2404" s="152" t="str">
        <f>IF(Proc[[#This Row],[Author]]="Marcela Urrego",VLOOKUP(LEFT(Proc[[#This Row],[Requested]],1),Table3[#All],2,0),VLOOKUP(Proc[[#This Row],[Author]],Table4[],2,0))</f>
        <v>EL</v>
      </c>
      <c r="L2404" s="65" t="s">
        <v>1970</v>
      </c>
      <c r="M2404" s="74">
        <v>45825.508958333332</v>
      </c>
      <c r="N2404" s="74"/>
      <c r="O2404" s="74"/>
      <c r="P2404" s="75" t="str">
        <f ca="1">IF(Proc[[#This Row],[DaysAgeing]]&gt;5,"yep","on track")</f>
        <v>yep</v>
      </c>
      <c r="Q2404" s="2">
        <f ca="1">IF(Proc[[#This Row],[DateClosed]]="",ABS(NETWORKDAYS(Proc[[#This Row],[DateOpened]],TODAY()))-1,ABS(NETWORKDAYS(Proc[[#This Row],[DateOpened]],Proc[[#This Row],[DateClosed]]))-1)</f>
        <v>208</v>
      </c>
      <c r="R2404" s="75" t="s">
        <v>774</v>
      </c>
      <c r="S2404" s="65"/>
      <c r="T2404" s="153">
        <v>2403</v>
      </c>
    </row>
    <row r="2405" spans="1:20" hidden="1">
      <c r="A2405" s="72" t="s">
        <v>2981</v>
      </c>
      <c r="B2405" s="152" t="str">
        <f>IFERROR(VLOOKUP(Proc[[#This Row],[App]],Table2[],3,0),"open")</f>
        <v>ok</v>
      </c>
      <c r="C2405" s="72" t="s">
        <v>369</v>
      </c>
      <c r="D2405" s="152" t="s">
        <v>8987</v>
      </c>
      <c r="E2405" s="152" t="s">
        <v>1876</v>
      </c>
      <c r="F2405" s="152" t="s">
        <v>1876</v>
      </c>
      <c r="G2405" s="72" t="s">
        <v>400</v>
      </c>
      <c r="H2405" s="65" t="str">
        <f>IF(Proc[[#This Row],[type]]="LFF (MDG-F)",MID(Proc[[#This Row],[Obj]],13,10),"")</f>
        <v/>
      </c>
      <c r="I2405" s="152"/>
      <c r="J2405" s="65" t="b">
        <f>Proc[[#This Row],[Requested]]=Proc[[#This Row],[CurrentParent]]</f>
        <v>1</v>
      </c>
      <c r="K2405" s="152" t="str">
        <f>IF(Proc[[#This Row],[Author]]="Marcela Urrego",VLOOKUP(LEFT(Proc[[#This Row],[Requested]],1),Table3[#All],2,0),VLOOKUP(Proc[[#This Row],[Author]],Table4[],2,0))</f>
        <v>EL</v>
      </c>
      <c r="L2405" s="65" t="s">
        <v>1970</v>
      </c>
      <c r="M2405" s="74">
        <v>45825.508958333332</v>
      </c>
      <c r="N2405" s="74"/>
      <c r="O2405" s="74"/>
      <c r="P2405" s="75" t="str">
        <f ca="1">IF(Proc[[#This Row],[DaysAgeing]]&gt;5,"yep","on track")</f>
        <v>yep</v>
      </c>
      <c r="Q2405" s="2">
        <f ca="1">IF(Proc[[#This Row],[DateClosed]]="",ABS(NETWORKDAYS(Proc[[#This Row],[DateOpened]],TODAY()))-1,ABS(NETWORKDAYS(Proc[[#This Row],[DateOpened]],Proc[[#This Row],[DateClosed]]))-1)</f>
        <v>208</v>
      </c>
      <c r="R2405" s="75" t="s">
        <v>774</v>
      </c>
      <c r="S2405" s="65"/>
      <c r="T2405" s="153">
        <v>2404</v>
      </c>
    </row>
    <row r="2406" spans="1:20" hidden="1">
      <c r="A2406" t="s">
        <v>2982</v>
      </c>
      <c r="B2406" s="152" t="str">
        <f>IFERROR(VLOOKUP(Proc[[#This Row],[App]],Table2[],3,0),"open")</f>
        <v>ok</v>
      </c>
      <c r="C2406" s="72" t="s">
        <v>369</v>
      </c>
      <c r="D2406" s="152" t="s">
        <v>8988</v>
      </c>
      <c r="E2406" s="152" t="s">
        <v>1968</v>
      </c>
      <c r="F2406" s="152" t="s">
        <v>1968</v>
      </c>
      <c r="G2406" t="s">
        <v>406</v>
      </c>
      <c r="H2406" s="65" t="str">
        <f>IF(Proc[[#This Row],[type]]="LFF (MDG-F)",MID(Proc[[#This Row],[Obj]],13,10),"")</f>
        <v>CH50L95008</v>
      </c>
      <c r="I2406" s="152"/>
      <c r="J2406" s="65" t="b">
        <f>Proc[[#This Row],[Requested]]=Proc[[#This Row],[CurrentParent]]</f>
        <v>1</v>
      </c>
      <c r="K2406" s="152" t="str">
        <f>IF(Proc[[#This Row],[Author]]="Marcela Urrego",VLOOKUP(LEFT(Proc[[#This Row],[Requested]],1),Table3[#All],2,0),VLOOKUP(Proc[[#This Row],[Author]],Table4[],2,0))</f>
        <v>HC</v>
      </c>
      <c r="L2406" s="65" t="s">
        <v>1970</v>
      </c>
      <c r="M2406" s="75">
        <v>45825.508958333332</v>
      </c>
      <c r="N2406" s="76"/>
      <c r="O2406" s="76"/>
      <c r="P2406" s="75" t="str">
        <f ca="1">IF(Proc[[#This Row],[DaysAgeing]]&gt;5,"yep","on track")</f>
        <v>yep</v>
      </c>
      <c r="Q2406" s="2">
        <f ca="1">IF(Proc[[#This Row],[DateClosed]]="",ABS(NETWORKDAYS(Proc[[#This Row],[DateOpened]],TODAY()))-1,ABS(NETWORKDAYS(Proc[[#This Row],[DateOpened]],Proc[[#This Row],[DateClosed]]))-1)</f>
        <v>208</v>
      </c>
      <c r="R2406" s="75" t="s">
        <v>2478</v>
      </c>
      <c r="S2406" s="65"/>
      <c r="T2406" s="153">
        <v>2405</v>
      </c>
    </row>
    <row r="2407" spans="1:20" hidden="1">
      <c r="A2407" t="s">
        <v>2985</v>
      </c>
      <c r="B2407" s="152" t="str">
        <f>IFERROR(VLOOKUP(Proc[[#This Row],[App]],Table2[],3,0),"open")</f>
        <v>ok</v>
      </c>
      <c r="C2407" t="s">
        <v>377</v>
      </c>
      <c r="D2407" s="152" t="s">
        <v>2983</v>
      </c>
      <c r="E2407" s="152" t="s">
        <v>2984</v>
      </c>
      <c r="F2407" s="65"/>
      <c r="G2407" s="72" t="s">
        <v>400</v>
      </c>
      <c r="H2407" s="65" t="str">
        <f>IF(Proc[[#This Row],[type]]="LFF (MDG-F)",MID(Proc[[#This Row],[Obj]],13,10),"")</f>
        <v/>
      </c>
      <c r="I2407" s="152"/>
      <c r="J2407" s="65" t="b">
        <f>Proc[[#This Row],[Requested]]=Proc[[#This Row],[CurrentParent]]</f>
        <v>0</v>
      </c>
      <c r="K2407" s="152" t="str">
        <f>IF(Proc[[#This Row],[Author]]="Marcela Urrego",VLOOKUP(LEFT(Proc[[#This Row],[Requested]],1),Table3[#All],2,0),VLOOKUP(Proc[[#This Row],[Author]],Table4[],2,0))</f>
        <v>LS</v>
      </c>
      <c r="L2407" s="91" t="s">
        <v>1970</v>
      </c>
      <c r="M2407" s="75">
        <v>45828.508958333332</v>
      </c>
      <c r="N2407" s="76"/>
      <c r="O2407" s="76">
        <v>45831</v>
      </c>
      <c r="P2407" s="75" t="str">
        <f ca="1">IF(Proc[[#This Row],[DaysAgeing]]&gt;5,"yep","on track")</f>
        <v>on track</v>
      </c>
      <c r="Q2407" s="2">
        <f ca="1">IF(Proc[[#This Row],[DateClosed]]="",ABS(NETWORKDAYS(Proc[[#This Row],[DateOpened]],TODAY()))-1,ABS(NETWORKDAYS(Proc[[#This Row],[DateOpened]],Proc[[#This Row],[DateClosed]]))-1)</f>
        <v>1</v>
      </c>
      <c r="R2407" s="75" t="s">
        <v>964</v>
      </c>
      <c r="S2407" s="65"/>
      <c r="T2407" s="153">
        <v>2406</v>
      </c>
    </row>
    <row r="2408" spans="1:20" hidden="1">
      <c r="A2408" t="s">
        <v>2986</v>
      </c>
      <c r="B2408" s="111" t="str">
        <f>IFERROR(VLOOKUP(Proc[[#This Row],[App]],Table2[],3,0),"open")</f>
        <v>ok</v>
      </c>
      <c r="C2408" s="72" t="s">
        <v>369</v>
      </c>
      <c r="D2408" s="152" t="s">
        <v>2061</v>
      </c>
      <c r="E2408" s="152" t="s">
        <v>2062</v>
      </c>
      <c r="F2408" s="152" t="s">
        <v>2062</v>
      </c>
      <c r="G2408" s="72" t="s">
        <v>400</v>
      </c>
      <c r="H2408" s="65" t="str">
        <f>IF(Proc[[#This Row],[type]]="LFF (MDG-F)",MID(Proc[[#This Row],[Obj]],13,10),"")</f>
        <v/>
      </c>
      <c r="I2408" s="152"/>
      <c r="J2408" s="65" t="b">
        <f>Proc[[#This Row],[Requested]]=Proc[[#This Row],[CurrentParent]]</f>
        <v>1</v>
      </c>
      <c r="K2408" s="107" t="str">
        <f>IF(Proc[[#This Row],[Author]]="Marcela Urrego",VLOOKUP(LEFT(Proc[[#This Row],[Requested]],1),Table3[#All],2,0),VLOOKUP(Proc[[#This Row],[Author]],Table4[],2,0))</f>
        <v>LS</v>
      </c>
      <c r="L2408" s="91" t="s">
        <v>1970</v>
      </c>
      <c r="M2408" s="75">
        <v>45828.508958333332</v>
      </c>
      <c r="N2408" s="76">
        <v>45831</v>
      </c>
      <c r="O2408" s="76">
        <v>45831</v>
      </c>
      <c r="P2408" s="75" t="str">
        <f ca="1">IF(Proc[[#This Row],[DaysAgeing]]&gt;5,"yep","on track")</f>
        <v>on track</v>
      </c>
      <c r="Q2408" s="2">
        <f ca="1">IF(Proc[[#This Row],[DateClosed]]="",ABS(NETWORKDAYS(Proc[[#This Row],[DateOpened]],TODAY()))-1,ABS(NETWORKDAYS(Proc[[#This Row],[DateOpened]],Proc[[#This Row],[DateClosed]]))-1)</f>
        <v>1</v>
      </c>
      <c r="R2408" s="75" t="s">
        <v>2063</v>
      </c>
      <c r="S2408" s="65"/>
      <c r="T2408" s="153">
        <v>2407</v>
      </c>
    </row>
    <row r="2409" spans="1:20" hidden="1">
      <c r="A2409" t="s">
        <v>2990</v>
      </c>
      <c r="B2409" s="111" t="str">
        <f>IFERROR(VLOOKUP(Proc[[#This Row],[App]],Table2[],3,0),"open")</f>
        <v>ok</v>
      </c>
      <c r="C2409" t="s">
        <v>377</v>
      </c>
      <c r="D2409" s="152" t="s">
        <v>8989</v>
      </c>
      <c r="E2409" s="152" t="s">
        <v>2988</v>
      </c>
      <c r="F2409" s="65"/>
      <c r="G2409" s="72" t="s">
        <v>400</v>
      </c>
      <c r="H2409" s="65" t="str">
        <f>IF(Proc[[#This Row],[type]]="LFF (MDG-F)",MID(Proc[[#This Row],[Obj]],13,10),"")</f>
        <v/>
      </c>
      <c r="I2409" s="152"/>
      <c r="J2409" s="65" t="b">
        <f>Proc[[#This Row],[Requested]]=Proc[[#This Row],[CurrentParent]]</f>
        <v>0</v>
      </c>
      <c r="K2409" s="107" t="str">
        <f>IF(Proc[[#This Row],[Author]]="Marcela Urrego",VLOOKUP(LEFT(Proc[[#This Row],[Requested]],1),Table3[#All],2,0),VLOOKUP(Proc[[#This Row],[Author]],Table4[],2,0))</f>
        <v>HC</v>
      </c>
      <c r="L2409" s="91" t="s">
        <v>1970</v>
      </c>
      <c r="M2409" s="76">
        <v>45828.384247685186</v>
      </c>
      <c r="N2409" s="76"/>
      <c r="O2409" s="76"/>
      <c r="P2409" s="77" t="str">
        <f ca="1">IF(Proc[[#This Row],[DaysAgeing]]&gt;5,"yep","on track")</f>
        <v>yep</v>
      </c>
      <c r="Q2409" s="2">
        <f ca="1">IF(Proc[[#This Row],[DateClosed]]="",ABS(NETWORKDAYS(Proc[[#This Row],[DateOpened]],TODAY()))-1,ABS(NETWORKDAYS(Proc[[#This Row],[DateOpened]],Proc[[#This Row],[DateClosed]]))-1)</f>
        <v>205</v>
      </c>
      <c r="R2409" s="77" t="s">
        <v>415</v>
      </c>
      <c r="S2409" s="65"/>
      <c r="T2409" s="153">
        <v>2408</v>
      </c>
    </row>
    <row r="2410" spans="1:20" hidden="1">
      <c r="A2410" s="72" t="s">
        <v>2990</v>
      </c>
      <c r="B2410" s="111" t="str">
        <f>IFERROR(VLOOKUP(Proc[[#This Row],[App]],Table2[],3,0),"open")</f>
        <v>ok</v>
      </c>
      <c r="C2410" s="72" t="s">
        <v>369</v>
      </c>
      <c r="D2410" s="152" t="s">
        <v>8990</v>
      </c>
      <c r="E2410" s="152" t="s">
        <v>2989</v>
      </c>
      <c r="F2410" s="87" t="s">
        <v>2989</v>
      </c>
      <c r="G2410" s="72" t="s">
        <v>400</v>
      </c>
      <c r="H2410" s="65" t="str">
        <f>IF(Proc[[#This Row],[type]]="LFF (MDG-F)",MID(Proc[[#This Row],[Obj]],13,10),"")</f>
        <v/>
      </c>
      <c r="I2410" s="152"/>
      <c r="J2410" s="65" t="b">
        <f>Proc[[#This Row],[Requested]]=Proc[[#This Row],[CurrentParent]]</f>
        <v>1</v>
      </c>
      <c r="K2410" s="107" t="str">
        <f>IF(Proc[[#This Row],[Author]]="Marcela Urrego",VLOOKUP(LEFT(Proc[[#This Row],[Requested]],1),Table3[#All],2,0),VLOOKUP(Proc[[#This Row],[Author]],Table4[],2,0))</f>
        <v>HC</v>
      </c>
      <c r="L2410" s="91" t="s">
        <v>1970</v>
      </c>
      <c r="M2410" s="76">
        <v>45828.384247685186</v>
      </c>
      <c r="N2410" s="76"/>
      <c r="O2410" s="76"/>
      <c r="P2410" s="77" t="str">
        <f ca="1">IF(Proc[[#This Row],[DaysAgeing]]&gt;5,"yep","on track")</f>
        <v>yep</v>
      </c>
      <c r="Q2410" s="2">
        <f ca="1">IF(Proc[[#This Row],[DateClosed]]="",ABS(NETWORKDAYS(Proc[[#This Row],[DateOpened]],TODAY()))-1,ABS(NETWORKDAYS(Proc[[#This Row],[DateOpened]],Proc[[#This Row],[DateClosed]]))-1)</f>
        <v>205</v>
      </c>
      <c r="R2410" s="77" t="s">
        <v>415</v>
      </c>
      <c r="S2410" s="65"/>
      <c r="T2410" s="153">
        <v>2409</v>
      </c>
    </row>
    <row r="2411" spans="1:20" hidden="1">
      <c r="A2411" s="72" t="s">
        <v>2990</v>
      </c>
      <c r="B2411" s="152" t="str">
        <f>IFERROR(VLOOKUP(Proc[[#This Row],[App]],Table2[],3,0),"open")</f>
        <v>ok</v>
      </c>
      <c r="C2411" s="72" t="s">
        <v>369</v>
      </c>
      <c r="D2411" s="152" t="s">
        <v>8991</v>
      </c>
      <c r="E2411" s="152" t="s">
        <v>2989</v>
      </c>
      <c r="F2411" s="87" t="s">
        <v>2989</v>
      </c>
      <c r="G2411" s="72" t="s">
        <v>400</v>
      </c>
      <c r="H2411" s="65" t="str">
        <f>IF(Proc[[#This Row],[type]]="LFF (MDG-F)",MID(Proc[[#This Row],[Obj]],13,10),"")</f>
        <v/>
      </c>
      <c r="I2411" s="152"/>
      <c r="J2411" s="65" t="b">
        <f>Proc[[#This Row],[Requested]]=Proc[[#This Row],[CurrentParent]]</f>
        <v>1</v>
      </c>
      <c r="K2411" s="152" t="str">
        <f>IF(Proc[[#This Row],[Author]]="Marcela Urrego",VLOOKUP(LEFT(Proc[[#This Row],[Requested]],1),Table3[#All],2,0),VLOOKUP(Proc[[#This Row],[Author]],Table4[],2,0))</f>
        <v>HC</v>
      </c>
      <c r="L2411" s="91" t="s">
        <v>1970</v>
      </c>
      <c r="M2411" s="76">
        <v>45828.384247685186</v>
      </c>
      <c r="N2411" s="76"/>
      <c r="O2411" s="76"/>
      <c r="P2411" s="77" t="str">
        <f ca="1">IF(Proc[[#This Row],[DaysAgeing]]&gt;5,"yep","on track")</f>
        <v>yep</v>
      </c>
      <c r="Q2411" s="2">
        <f ca="1">IF(Proc[[#This Row],[DateClosed]]="",ABS(NETWORKDAYS(Proc[[#This Row],[DateOpened]],TODAY()))-1,ABS(NETWORKDAYS(Proc[[#This Row],[DateOpened]],Proc[[#This Row],[DateClosed]]))-1)</f>
        <v>205</v>
      </c>
      <c r="R2411" s="77" t="s">
        <v>415</v>
      </c>
      <c r="S2411" s="65"/>
      <c r="T2411" s="153">
        <v>2410</v>
      </c>
    </row>
    <row r="2412" spans="1:20" hidden="1">
      <c r="A2412" s="72" t="s">
        <v>2990</v>
      </c>
      <c r="B2412" s="152" t="str">
        <f>IFERROR(VLOOKUP(Proc[[#This Row],[App]],Table2[],3,0),"open")</f>
        <v>ok</v>
      </c>
      <c r="C2412" s="85" t="s">
        <v>369</v>
      </c>
      <c r="D2412" s="152" t="s">
        <v>2987</v>
      </c>
      <c r="E2412" s="152" t="s">
        <v>2989</v>
      </c>
      <c r="F2412" s="87" t="s">
        <v>2989</v>
      </c>
      <c r="G2412" s="72" t="s">
        <v>400</v>
      </c>
      <c r="H2412" s="65" t="str">
        <f>IF(Proc[[#This Row],[type]]="LFF (MDG-F)",MID(Proc[[#This Row],[Obj]],13,10),"")</f>
        <v/>
      </c>
      <c r="I2412" s="152"/>
      <c r="J2412" s="65" t="b">
        <f>Proc[[#This Row],[Requested]]=Proc[[#This Row],[CurrentParent]]</f>
        <v>1</v>
      </c>
      <c r="K2412" s="152" t="str">
        <f>IF(Proc[[#This Row],[Author]]="Marcela Urrego",VLOOKUP(LEFT(Proc[[#This Row],[Requested]],1),Table3[#All],2,0),VLOOKUP(Proc[[#This Row],[Author]],Table4[],2,0))</f>
        <v>HC</v>
      </c>
      <c r="L2412" s="91" t="s">
        <v>1970</v>
      </c>
      <c r="M2412" s="76">
        <v>45828.384247685186</v>
      </c>
      <c r="N2412" s="76"/>
      <c r="O2412" s="76"/>
      <c r="P2412" s="77" t="str">
        <f ca="1">IF(Proc[[#This Row],[DaysAgeing]]&gt;5,"yep","on track")</f>
        <v>yep</v>
      </c>
      <c r="Q2412" s="2">
        <f ca="1">IF(Proc[[#This Row],[DateClosed]]="",ABS(NETWORKDAYS(Proc[[#This Row],[DateOpened]],TODAY()))-1,ABS(NETWORKDAYS(Proc[[#This Row],[DateOpened]],Proc[[#This Row],[DateClosed]]))-1)</f>
        <v>205</v>
      </c>
      <c r="R2412" s="77" t="s">
        <v>415</v>
      </c>
      <c r="S2412" s="65"/>
      <c r="T2412" s="153">
        <v>2411</v>
      </c>
    </row>
    <row r="2413" spans="1:20" hidden="1">
      <c r="A2413" t="s">
        <v>2985</v>
      </c>
      <c r="B2413" s="152" t="str">
        <f>IFERROR(VLOOKUP(Proc[[#This Row],[App]],Table2[],3,0),"open")</f>
        <v>ok</v>
      </c>
      <c r="C2413" s="72" t="s">
        <v>369</v>
      </c>
      <c r="D2413" s="152" t="s">
        <v>2991</v>
      </c>
      <c r="E2413" s="152" t="s">
        <v>2984</v>
      </c>
      <c r="F2413" s="87" t="s">
        <v>2984</v>
      </c>
      <c r="G2413" s="72" t="s">
        <v>400</v>
      </c>
      <c r="H2413" s="65" t="str">
        <f>IF(Proc[[#This Row],[type]]="LFF (MDG-F)",MID(Proc[[#This Row],[Obj]],13,10),"")</f>
        <v/>
      </c>
      <c r="I2413" s="152"/>
      <c r="J2413" s="65" t="b">
        <f>Proc[[#This Row],[Requested]]=Proc[[#This Row],[CurrentParent]]</f>
        <v>1</v>
      </c>
      <c r="K2413" s="152" t="str">
        <f>IF(Proc[[#This Row],[Author]]="Marcela Urrego",VLOOKUP(LEFT(Proc[[#This Row],[Requested]],1),Table3[#All],2,0),VLOOKUP(Proc[[#This Row],[Author]],Table4[],2,0))</f>
        <v>LS</v>
      </c>
      <c r="L2413" s="91" t="s">
        <v>1970</v>
      </c>
      <c r="M2413" s="77">
        <v>45827.384247685186</v>
      </c>
      <c r="N2413" s="78"/>
      <c r="O2413" s="78"/>
      <c r="P2413" s="77" t="str">
        <f ca="1">IF(Proc[[#This Row],[DaysAgeing]]&gt;5,"yep","on track")</f>
        <v>yep</v>
      </c>
      <c r="Q2413" s="2">
        <f ca="1">IF(Proc[[#This Row],[DateClosed]]="",ABS(NETWORKDAYS(Proc[[#This Row],[DateOpened]],TODAY()))-1,ABS(NETWORKDAYS(Proc[[#This Row],[DateOpened]],Proc[[#This Row],[DateClosed]]))-1)</f>
        <v>206</v>
      </c>
      <c r="R2413" s="77" t="s">
        <v>964</v>
      </c>
      <c r="S2413" s="65"/>
      <c r="T2413" s="153">
        <v>2412</v>
      </c>
    </row>
    <row r="2414" spans="1:20" hidden="1">
      <c r="A2414" t="s">
        <v>2992</v>
      </c>
      <c r="B2414" s="152" t="str">
        <f>IFERROR(VLOOKUP(Proc[[#This Row],[App]],Table2[],3,0),"open")</f>
        <v>ok</v>
      </c>
      <c r="C2414" t="s">
        <v>369</v>
      </c>
      <c r="D2414" s="152" t="s">
        <v>2993</v>
      </c>
      <c r="E2414" s="152" t="s">
        <v>2995</v>
      </c>
      <c r="F2414" s="87" t="s">
        <v>2995</v>
      </c>
      <c r="G2414" t="s">
        <v>400</v>
      </c>
      <c r="H2414" s="65" t="str">
        <f>IF(Proc[[#This Row],[type]]="LFF (MDG-F)",MID(Proc[[#This Row],[Obj]],13,10),"")</f>
        <v/>
      </c>
      <c r="I2414" s="152"/>
      <c r="J2414" s="65" t="b">
        <f>Proc[[#This Row],[Requested]]=Proc[[#This Row],[CurrentParent]]</f>
        <v>1</v>
      </c>
      <c r="K2414" s="152" t="str">
        <f>IF(Proc[[#This Row],[Author]]="Marcela Urrego",VLOOKUP(LEFT(Proc[[#This Row],[Requested]],1),Table3[#All],2,0),VLOOKUP(Proc[[#This Row],[Author]],Table4[],2,0))</f>
        <v>LS</v>
      </c>
      <c r="L2414" s="91" t="s">
        <v>1970</v>
      </c>
      <c r="M2414" s="77">
        <v>45832.384247685186</v>
      </c>
      <c r="N2414" s="78">
        <v>45839</v>
      </c>
      <c r="O2414" s="78">
        <v>45839</v>
      </c>
      <c r="P2414" s="77" t="str">
        <f ca="1">IF(Proc[[#This Row],[DaysAgeing]]&gt;5,"yep","on track")</f>
        <v>on track</v>
      </c>
      <c r="Q2414" s="2">
        <f ca="1">IF(Proc[[#This Row],[DateClosed]]="",ABS(NETWORKDAYS(Proc[[#This Row],[DateOpened]],TODAY()))-1,ABS(NETWORKDAYS(Proc[[#This Row],[DateOpened]],Proc[[#This Row],[DateClosed]]))-1)</f>
        <v>5</v>
      </c>
      <c r="R2414" s="77" t="s">
        <v>964</v>
      </c>
      <c r="S2414" s="65"/>
      <c r="T2414" s="153">
        <v>2413</v>
      </c>
    </row>
    <row r="2415" spans="1:20" hidden="1">
      <c r="A2415" s="72" t="s">
        <v>2992</v>
      </c>
      <c r="B2415" s="152" t="str">
        <f>IFERROR(VLOOKUP(Proc[[#This Row],[App]],Table2[],3,0),"open")</f>
        <v>ok</v>
      </c>
      <c r="C2415" s="72" t="s">
        <v>369</v>
      </c>
      <c r="D2415" s="152" t="s">
        <v>2994</v>
      </c>
      <c r="E2415" s="152" t="s">
        <v>1994</v>
      </c>
      <c r="F2415" s="87" t="s">
        <v>1994</v>
      </c>
      <c r="G2415" t="s">
        <v>406</v>
      </c>
      <c r="H2415" s="65" t="str">
        <f>IF(Proc[[#This Row],[type]]="LFF (MDG-F)",MID(Proc[[#This Row],[Obj]],13,10),"")</f>
        <v>DE10B20210</v>
      </c>
      <c r="I2415" s="152"/>
      <c r="J2415" s="65" t="b">
        <f>Proc[[#This Row],[Requested]]=Proc[[#This Row],[CurrentParent]]</f>
        <v>1</v>
      </c>
      <c r="K2415" s="152" t="str">
        <f>IF(Proc[[#This Row],[Author]]="Marcela Urrego",VLOOKUP(LEFT(Proc[[#This Row],[Requested]],1),Table3[#All],2,0),VLOOKUP(Proc[[#This Row],[Author]],Table4[],2,0))</f>
        <v>LS</v>
      </c>
      <c r="L2415" s="91" t="s">
        <v>1970</v>
      </c>
      <c r="M2415" s="77">
        <v>45832.384247685186</v>
      </c>
      <c r="N2415" s="78">
        <v>45839</v>
      </c>
      <c r="O2415" s="78">
        <v>45839</v>
      </c>
      <c r="P2415" s="77" t="str">
        <f ca="1">IF(Proc[[#This Row],[DaysAgeing]]&gt;5,"yep","on track")</f>
        <v>on track</v>
      </c>
      <c r="Q2415" s="2">
        <f ca="1">IF(Proc[[#This Row],[DateClosed]]="",ABS(NETWORKDAYS(Proc[[#This Row],[DateOpened]],TODAY()))-1,ABS(NETWORKDAYS(Proc[[#This Row],[DateOpened]],Proc[[#This Row],[DateClosed]]))-1)</f>
        <v>5</v>
      </c>
      <c r="R2415" s="77" t="s">
        <v>964</v>
      </c>
      <c r="S2415" s="65"/>
      <c r="T2415" s="153">
        <v>2414</v>
      </c>
    </row>
    <row r="2416" spans="1:20" hidden="1">
      <c r="A2416" t="s">
        <v>2996</v>
      </c>
      <c r="B2416" s="111" t="str">
        <f>IFERROR(VLOOKUP(Proc[[#This Row],[App]],Table2[],3,0),"open")</f>
        <v>ok</v>
      </c>
      <c r="C2416" s="85" t="s">
        <v>369</v>
      </c>
      <c r="D2416" s="152" t="s">
        <v>3467</v>
      </c>
      <c r="E2416" s="152" t="s">
        <v>2997</v>
      </c>
      <c r="F2416" s="85" t="s">
        <v>2997</v>
      </c>
      <c r="G2416" t="s">
        <v>406</v>
      </c>
      <c r="H2416" s="65" t="str">
        <f>IF(Proc[[#This Row],[type]]="LFF (MDG-F)",MID(Proc[[#This Row],[Obj]],13,10),"")</f>
        <v>2123OF0033</v>
      </c>
      <c r="I2416" s="152"/>
      <c r="J2416" s="65" t="b">
        <f>Proc[[#This Row],[Requested]]=Proc[[#This Row],[CurrentParent]]</f>
        <v>1</v>
      </c>
      <c r="K2416" s="107" t="str">
        <f>IF(Proc[[#This Row],[Author]]="Marcela Urrego",VLOOKUP(LEFT(Proc[[#This Row],[Requested]],1),Table3[#All],2,0),VLOOKUP(Proc[[#This Row],[Author]],Table4[],2,0))</f>
        <v>MGF</v>
      </c>
      <c r="L2416" s="91" t="s">
        <v>1970</v>
      </c>
      <c r="M2416" s="78">
        <v>45832.666238425925</v>
      </c>
      <c r="N2416" s="78"/>
      <c r="O2416" s="78"/>
      <c r="P2416" s="79" t="str">
        <f ca="1">IF(Proc[[#This Row],[DaysAgeing]]&gt;5,"yep","on track")</f>
        <v>yep</v>
      </c>
      <c r="Q2416" s="2">
        <f ca="1">IF(Proc[[#This Row],[DateClosed]]="",ABS(NETWORKDAYS(Proc[[#This Row],[DateOpened]],TODAY()))-1,ABS(NETWORKDAYS(Proc[[#This Row],[DateOpened]],Proc[[#This Row],[DateClosed]]))-1)</f>
        <v>203</v>
      </c>
      <c r="R2416" s="79" t="s">
        <v>514</v>
      </c>
      <c r="S2416" s="65"/>
      <c r="T2416" s="153">
        <v>2415</v>
      </c>
    </row>
    <row r="2417" spans="1:20" hidden="1">
      <c r="A2417" s="72" t="s">
        <v>2996</v>
      </c>
      <c r="B2417" s="152" t="str">
        <f>IFERROR(VLOOKUP(Proc[[#This Row],[App]],Table2[],3,0),"open")</f>
        <v>ok</v>
      </c>
      <c r="C2417" s="72" t="s">
        <v>369</v>
      </c>
      <c r="D2417" s="152" t="s">
        <v>1956</v>
      </c>
      <c r="E2417" s="152" t="s">
        <v>473</v>
      </c>
      <c r="F2417" s="152" t="s">
        <v>473</v>
      </c>
      <c r="G2417" s="72" t="s">
        <v>406</v>
      </c>
      <c r="H2417" s="65" t="str">
        <f>IF(Proc[[#This Row],[type]]="LFF (MDG-F)",MID(Proc[[#This Row],[Obj]],13,10),"")</f>
        <v>CH75GM8300</v>
      </c>
      <c r="I2417" s="152"/>
      <c r="J2417" s="65" t="b">
        <f>Proc[[#This Row],[Requested]]=Proc[[#This Row],[CurrentParent]]</f>
        <v>1</v>
      </c>
      <c r="K2417" s="152" t="str">
        <f>IF(Proc[[#This Row],[Author]]="Marcela Urrego",VLOOKUP(LEFT(Proc[[#This Row],[Requested]],1),Table3[#All],2,0),VLOOKUP(Proc[[#This Row],[Author]],Table4[],2,0))</f>
        <v>MGF</v>
      </c>
      <c r="L2417" s="91" t="s">
        <v>1970</v>
      </c>
      <c r="M2417" s="78">
        <v>45832.666238425925</v>
      </c>
      <c r="N2417" s="78"/>
      <c r="O2417" s="78"/>
      <c r="P2417" s="79" t="str">
        <f ca="1">IF(Proc[[#This Row],[DaysAgeing]]&gt;5,"yep","on track")</f>
        <v>yep</v>
      </c>
      <c r="Q2417" s="2">
        <f ca="1">IF(Proc[[#This Row],[DateClosed]]="",ABS(NETWORKDAYS(Proc[[#This Row],[DateOpened]],TODAY()))-1,ABS(NETWORKDAYS(Proc[[#This Row],[DateOpened]],Proc[[#This Row],[DateClosed]]))-1)</f>
        <v>203</v>
      </c>
      <c r="R2417" s="79" t="s">
        <v>514</v>
      </c>
      <c r="S2417" s="65"/>
      <c r="T2417" s="153">
        <v>2416</v>
      </c>
    </row>
    <row r="2418" spans="1:20" hidden="1">
      <c r="A2418" t="s">
        <v>2998</v>
      </c>
      <c r="B2418" s="152" t="str">
        <f>IFERROR(VLOOKUP(Proc[[#This Row],[App]],Table2[],3,0),"open")</f>
        <v>ok</v>
      </c>
      <c r="C2418" s="72" t="s">
        <v>369</v>
      </c>
      <c r="D2418" s="152" t="s">
        <v>4073</v>
      </c>
      <c r="E2418" s="152" t="s">
        <v>3000</v>
      </c>
      <c r="F2418" s="87" t="s">
        <v>3000</v>
      </c>
      <c r="G2418" s="72" t="s">
        <v>406</v>
      </c>
      <c r="H2418" s="65" t="str">
        <f>IF(Proc[[#This Row],[type]]="LFF (MDG-F)",MID(Proc[[#This Row],[Obj]],13,10),"")</f>
        <v>2068TAUA00</v>
      </c>
      <c r="I2418" s="152"/>
      <c r="J2418" s="65" t="b">
        <f>Proc[[#This Row],[Requested]]=Proc[[#This Row],[CurrentParent]]</f>
        <v>1</v>
      </c>
      <c r="K2418" s="152" t="str">
        <f>IF(Proc[[#This Row],[Author]]="Marcela Urrego",VLOOKUP(LEFT(Proc[[#This Row],[Requested]],1),Table3[#All],2,0),VLOOKUP(Proc[[#This Row],[Author]],Table4[],2,0))</f>
        <v>EL</v>
      </c>
      <c r="L2418" s="91" t="s">
        <v>1970</v>
      </c>
      <c r="M2418" s="78">
        <v>45835.60900462963</v>
      </c>
      <c r="N2418" s="78">
        <v>45839</v>
      </c>
      <c r="O2418" s="78">
        <v>45839</v>
      </c>
      <c r="P2418" s="79" t="str">
        <f ca="1">IF(Proc[[#This Row],[DaysAgeing]]&gt;5,"yep","on track")</f>
        <v>on track</v>
      </c>
      <c r="Q2418" s="2">
        <f ca="1">IF(Proc[[#This Row],[DateClosed]]="",ABS(NETWORKDAYS(Proc[[#This Row],[DateOpened]],TODAY()))-1,ABS(NETWORKDAYS(Proc[[#This Row],[DateOpened]],Proc[[#This Row],[DateClosed]]))-1)</f>
        <v>2</v>
      </c>
      <c r="R2418" s="79" t="s">
        <v>774</v>
      </c>
      <c r="S2418" s="65"/>
      <c r="T2418" s="153">
        <v>2417</v>
      </c>
    </row>
    <row r="2419" spans="1:20" hidden="1">
      <c r="A2419" s="72" t="s">
        <v>2998</v>
      </c>
      <c r="B2419" s="111" t="str">
        <f>IFERROR(VLOOKUP(Proc[[#This Row],[App]],Table2[],3,0),"open")</f>
        <v>ok</v>
      </c>
      <c r="C2419" s="72" t="s">
        <v>369</v>
      </c>
      <c r="D2419" s="152" t="s">
        <v>4074</v>
      </c>
      <c r="E2419" s="152" t="s">
        <v>3000</v>
      </c>
      <c r="F2419" s="153" t="s">
        <v>3000</v>
      </c>
      <c r="G2419" s="72" t="s">
        <v>406</v>
      </c>
      <c r="H2419" s="65" t="str">
        <f>IF(Proc[[#This Row],[type]]="LFF (MDG-F)",MID(Proc[[#This Row],[Obj]],13,10),"")</f>
        <v>2068TAUA99</v>
      </c>
      <c r="I2419" s="152"/>
      <c r="J2419" s="65" t="b">
        <f>Proc[[#This Row],[Requested]]=Proc[[#This Row],[CurrentParent]]</f>
        <v>1</v>
      </c>
      <c r="K2419" s="107" t="str">
        <f>IF(Proc[[#This Row],[Author]]="Marcela Urrego",VLOOKUP(LEFT(Proc[[#This Row],[Requested]],1),Table3[#All],2,0),VLOOKUP(Proc[[#This Row],[Author]],Table4[],2,0))</f>
        <v>EL</v>
      </c>
      <c r="L2419" s="91" t="s">
        <v>1970</v>
      </c>
      <c r="M2419" s="78">
        <v>45835.60900462963</v>
      </c>
      <c r="N2419" s="78">
        <v>45839</v>
      </c>
      <c r="O2419" s="78">
        <v>45839</v>
      </c>
      <c r="P2419" s="79" t="str">
        <f ca="1">IF(Proc[[#This Row],[DaysAgeing]]&gt;5,"yep","on track")</f>
        <v>on track</v>
      </c>
      <c r="Q2419" s="2">
        <f ca="1">IF(Proc[[#This Row],[DateClosed]]="",ABS(NETWORKDAYS(Proc[[#This Row],[DateOpened]],TODAY()))-1,ABS(NETWORKDAYS(Proc[[#This Row],[DateOpened]],Proc[[#This Row],[DateClosed]]))-1)</f>
        <v>2</v>
      </c>
      <c r="R2419" s="79" t="s">
        <v>774</v>
      </c>
      <c r="S2419" s="65"/>
      <c r="T2419" s="153">
        <v>2418</v>
      </c>
    </row>
    <row r="2420" spans="1:20" hidden="1">
      <c r="A2420" s="72" t="s">
        <v>2998</v>
      </c>
      <c r="B2420" s="152" t="str">
        <f>IFERROR(VLOOKUP(Proc[[#This Row],[App]],Table2[],3,0),"open")</f>
        <v>ok</v>
      </c>
      <c r="C2420" s="72" t="s">
        <v>369</v>
      </c>
      <c r="D2420" s="152" t="s">
        <v>4075</v>
      </c>
      <c r="E2420" s="152" t="s">
        <v>3000</v>
      </c>
      <c r="F2420" s="87" t="s">
        <v>3000</v>
      </c>
      <c r="G2420" s="72" t="s">
        <v>406</v>
      </c>
      <c r="H2420" s="65" t="str">
        <f>IF(Proc[[#This Row],[type]]="LFF (MDG-F)",MID(Proc[[#This Row],[Obj]],13,10),"")</f>
        <v>2068TBUZ21</v>
      </c>
      <c r="I2420" s="152"/>
      <c r="J2420" s="65" t="b">
        <f>Proc[[#This Row],[Requested]]=Proc[[#This Row],[CurrentParent]]</f>
        <v>1</v>
      </c>
      <c r="K2420" s="152" t="str">
        <f>IF(Proc[[#This Row],[Author]]="Marcela Urrego",VLOOKUP(LEFT(Proc[[#This Row],[Requested]],1),Table3[#All],2,0),VLOOKUP(Proc[[#This Row],[Author]],Table4[],2,0))</f>
        <v>EL</v>
      </c>
      <c r="L2420" s="91" t="s">
        <v>1970</v>
      </c>
      <c r="M2420" s="78">
        <v>45835.60900462963</v>
      </c>
      <c r="N2420" s="78">
        <v>45839</v>
      </c>
      <c r="O2420" s="78">
        <v>45839</v>
      </c>
      <c r="P2420" s="79" t="str">
        <f ca="1">IF(Proc[[#This Row],[DaysAgeing]]&gt;5,"yep","on track")</f>
        <v>on track</v>
      </c>
      <c r="Q2420" s="2">
        <f ca="1">IF(Proc[[#This Row],[DateClosed]]="",ABS(NETWORKDAYS(Proc[[#This Row],[DateOpened]],TODAY()))-1,ABS(NETWORKDAYS(Proc[[#This Row],[DateOpened]],Proc[[#This Row],[DateClosed]]))-1)</f>
        <v>2</v>
      </c>
      <c r="R2420" s="79" t="s">
        <v>774</v>
      </c>
      <c r="S2420" s="65"/>
      <c r="T2420" s="153">
        <v>2419</v>
      </c>
    </row>
    <row r="2421" spans="1:20" hidden="1">
      <c r="A2421" s="72" t="s">
        <v>2998</v>
      </c>
      <c r="B2421" s="152" t="str">
        <f>IFERROR(VLOOKUP(Proc[[#This Row],[App]],Table2[],3,0),"open")</f>
        <v>ok</v>
      </c>
      <c r="C2421" s="72" t="s">
        <v>369</v>
      </c>
      <c r="D2421" s="152" t="s">
        <v>4076</v>
      </c>
      <c r="E2421" s="152" t="s">
        <v>3000</v>
      </c>
      <c r="F2421" s="87" t="s">
        <v>3000</v>
      </c>
      <c r="G2421" s="72" t="s">
        <v>406</v>
      </c>
      <c r="H2421" s="65" t="str">
        <f>IF(Proc[[#This Row],[type]]="LFF (MDG-F)",MID(Proc[[#This Row],[Obj]],13,10),"")</f>
        <v>2068TFUZ61</v>
      </c>
      <c r="I2421" s="152"/>
      <c r="J2421" s="65" t="b">
        <f>Proc[[#This Row],[Requested]]=Proc[[#This Row],[CurrentParent]]</f>
        <v>1</v>
      </c>
      <c r="K2421" s="152" t="str">
        <f>IF(Proc[[#This Row],[Author]]="Marcela Urrego",VLOOKUP(LEFT(Proc[[#This Row],[Requested]],1),Table3[#All],2,0),VLOOKUP(Proc[[#This Row],[Author]],Table4[],2,0))</f>
        <v>EL</v>
      </c>
      <c r="L2421" s="91" t="s">
        <v>1970</v>
      </c>
      <c r="M2421" s="78">
        <v>45835.60900462963</v>
      </c>
      <c r="N2421" s="78">
        <v>45839</v>
      </c>
      <c r="O2421" s="78">
        <v>45839</v>
      </c>
      <c r="P2421" s="79" t="str">
        <f ca="1">IF(Proc[[#This Row],[DaysAgeing]]&gt;5,"yep","on track")</f>
        <v>on track</v>
      </c>
      <c r="Q2421" s="2">
        <f ca="1">IF(Proc[[#This Row],[DateClosed]]="",ABS(NETWORKDAYS(Proc[[#This Row],[DateOpened]],TODAY()))-1,ABS(NETWORKDAYS(Proc[[#This Row],[DateOpened]],Proc[[#This Row],[DateClosed]]))-1)</f>
        <v>2</v>
      </c>
      <c r="R2421" s="79" t="s">
        <v>774</v>
      </c>
      <c r="S2421" s="65"/>
      <c r="T2421" s="153">
        <v>2420</v>
      </c>
    </row>
    <row r="2422" spans="1:20" hidden="1">
      <c r="A2422" s="72" t="s">
        <v>2998</v>
      </c>
      <c r="B2422" s="152" t="str">
        <f>IFERROR(VLOOKUP(Proc[[#This Row],[App]],Table2[],3,0),"open")</f>
        <v>ok</v>
      </c>
      <c r="C2422" s="72" t="s">
        <v>369</v>
      </c>
      <c r="D2422" s="152" t="s">
        <v>4077</v>
      </c>
      <c r="E2422" s="152" t="s">
        <v>3000</v>
      </c>
      <c r="F2422" s="87" t="s">
        <v>3000</v>
      </c>
      <c r="G2422" s="72" t="s">
        <v>406</v>
      </c>
      <c r="H2422" s="65" t="str">
        <f>IF(Proc[[#This Row],[type]]="LFF (MDG-F)",MID(Proc[[#This Row],[Obj]],13,10),"")</f>
        <v>2068TKUZ70</v>
      </c>
      <c r="I2422" s="152"/>
      <c r="J2422" s="65" t="b">
        <f>Proc[[#This Row],[Requested]]=Proc[[#This Row],[CurrentParent]]</f>
        <v>1</v>
      </c>
      <c r="K2422" s="152" t="str">
        <f>IF(Proc[[#This Row],[Author]]="Marcela Urrego",VLOOKUP(LEFT(Proc[[#This Row],[Requested]],1),Table3[#All],2,0),VLOOKUP(Proc[[#This Row],[Author]],Table4[],2,0))</f>
        <v>EL</v>
      </c>
      <c r="L2422" s="91" t="s">
        <v>1970</v>
      </c>
      <c r="M2422" s="78">
        <v>45835.60900462963</v>
      </c>
      <c r="N2422" s="78">
        <v>45839</v>
      </c>
      <c r="O2422" s="78">
        <v>45839</v>
      </c>
      <c r="P2422" s="79" t="str">
        <f ca="1">IF(Proc[[#This Row],[DaysAgeing]]&gt;5,"yep","on track")</f>
        <v>on track</v>
      </c>
      <c r="Q2422" s="2">
        <f ca="1">IF(Proc[[#This Row],[DateClosed]]="",ABS(NETWORKDAYS(Proc[[#This Row],[DateOpened]],TODAY()))-1,ABS(NETWORKDAYS(Proc[[#This Row],[DateOpened]],Proc[[#This Row],[DateClosed]]))-1)</f>
        <v>2</v>
      </c>
      <c r="R2422" s="79" t="s">
        <v>774</v>
      </c>
      <c r="S2422" s="65"/>
      <c r="T2422" s="153">
        <v>2421</v>
      </c>
    </row>
    <row r="2423" spans="1:20" hidden="1">
      <c r="A2423" s="72" t="s">
        <v>2998</v>
      </c>
      <c r="B2423" s="152" t="str">
        <f>IFERROR(VLOOKUP(Proc[[#This Row],[App]],Table2[],3,0),"open")</f>
        <v>ok</v>
      </c>
      <c r="C2423" s="72" t="s">
        <v>369</v>
      </c>
      <c r="D2423" s="152" t="s">
        <v>4078</v>
      </c>
      <c r="E2423" s="152" t="s">
        <v>3000</v>
      </c>
      <c r="F2423" s="87" t="s">
        <v>3000</v>
      </c>
      <c r="G2423" s="72" t="s">
        <v>406</v>
      </c>
      <c r="H2423" s="65" t="str">
        <f>IF(Proc[[#This Row],[type]]="LFF (MDG-F)",MID(Proc[[#This Row],[Obj]],13,10),"")</f>
        <v>2068TQUZ90</v>
      </c>
      <c r="I2423" s="152"/>
      <c r="J2423" s="65" t="b">
        <f>Proc[[#This Row],[Requested]]=Proc[[#This Row],[CurrentParent]]</f>
        <v>1</v>
      </c>
      <c r="K2423" s="152" t="str">
        <f>IF(Proc[[#This Row],[Author]]="Marcela Urrego",VLOOKUP(LEFT(Proc[[#This Row],[Requested]],1),Table3[#All],2,0),VLOOKUP(Proc[[#This Row],[Author]],Table4[],2,0))</f>
        <v>EL</v>
      </c>
      <c r="L2423" s="91" t="s">
        <v>1970</v>
      </c>
      <c r="M2423" s="78">
        <v>45835.60900462963</v>
      </c>
      <c r="N2423" s="78">
        <v>45839</v>
      </c>
      <c r="O2423" s="78">
        <v>45839</v>
      </c>
      <c r="P2423" s="79" t="str">
        <f ca="1">IF(Proc[[#This Row],[DaysAgeing]]&gt;5,"yep","on track")</f>
        <v>on track</v>
      </c>
      <c r="Q2423" s="2">
        <f ca="1">IF(Proc[[#This Row],[DateClosed]]="",ABS(NETWORKDAYS(Proc[[#This Row],[DateOpened]],TODAY()))-1,ABS(NETWORKDAYS(Proc[[#This Row],[DateOpened]],Proc[[#This Row],[DateClosed]]))-1)</f>
        <v>2</v>
      </c>
      <c r="R2423" s="79" t="s">
        <v>774</v>
      </c>
      <c r="S2423" s="65"/>
      <c r="T2423" s="153">
        <v>2422</v>
      </c>
    </row>
    <row r="2424" spans="1:20" hidden="1">
      <c r="A2424" s="72" t="s">
        <v>2998</v>
      </c>
      <c r="B2424" s="152" t="str">
        <f>IFERROR(VLOOKUP(Proc[[#This Row],[App]],Table2[],3,0),"open")</f>
        <v>ok</v>
      </c>
      <c r="C2424" s="72" t="s">
        <v>369</v>
      </c>
      <c r="D2424" s="152" t="s">
        <v>2999</v>
      </c>
      <c r="E2424" s="152" t="s">
        <v>3000</v>
      </c>
      <c r="F2424" s="87" t="s">
        <v>3000</v>
      </c>
      <c r="G2424" s="72" t="s">
        <v>406</v>
      </c>
      <c r="H2424" s="65" t="str">
        <f>IF(Proc[[#This Row],[type]]="LFF (MDG-F)",MID(Proc[[#This Row],[Obj]],13,10),"")</f>
        <v>2068TAUA01</v>
      </c>
      <c r="I2424" s="152"/>
      <c r="J2424" s="65" t="b">
        <f>Proc[[#This Row],[Requested]]=Proc[[#This Row],[CurrentParent]]</f>
        <v>1</v>
      </c>
      <c r="K2424" s="152" t="str">
        <f>IF(Proc[[#This Row],[Author]]="Marcela Urrego",VLOOKUP(LEFT(Proc[[#This Row],[Requested]],1),Table3[#All],2,0),VLOOKUP(Proc[[#This Row],[Author]],Table4[],2,0))</f>
        <v>EL</v>
      </c>
      <c r="L2424" s="91" t="s">
        <v>1970</v>
      </c>
      <c r="M2424" s="78">
        <v>45835.60900462963</v>
      </c>
      <c r="N2424" s="78">
        <v>45839</v>
      </c>
      <c r="O2424" s="78">
        <v>45839</v>
      </c>
      <c r="P2424" s="79" t="str">
        <f ca="1">IF(Proc[[#This Row],[DaysAgeing]]&gt;5,"yep","on track")</f>
        <v>on track</v>
      </c>
      <c r="Q2424" s="2">
        <f ca="1">IF(Proc[[#This Row],[DateClosed]]="",ABS(NETWORKDAYS(Proc[[#This Row],[DateOpened]],TODAY()))-1,ABS(NETWORKDAYS(Proc[[#This Row],[DateOpened]],Proc[[#This Row],[DateClosed]]))-1)</f>
        <v>2</v>
      </c>
      <c r="R2424" s="79" t="s">
        <v>774</v>
      </c>
      <c r="S2424" s="65"/>
      <c r="T2424" s="153">
        <v>2423</v>
      </c>
    </row>
    <row r="2425" spans="1:20" hidden="1">
      <c r="A2425" s="72" t="s">
        <v>2998</v>
      </c>
      <c r="B2425" s="111" t="str">
        <f>IFERROR(VLOOKUP(Proc[[#This Row],[App]],Table2[],3,0),"open")</f>
        <v>ok</v>
      </c>
      <c r="C2425" s="72" t="s">
        <v>377</v>
      </c>
      <c r="D2425" s="152" t="s">
        <v>8992</v>
      </c>
      <c r="E2425" s="152" t="s">
        <v>3000</v>
      </c>
      <c r="F2425" s="153" t="s">
        <v>3001</v>
      </c>
      <c r="G2425" s="72" t="s">
        <v>400</v>
      </c>
      <c r="H2425" s="65" t="str">
        <f>IF(Proc[[#This Row],[type]]="LFF (MDG-F)",MID(Proc[[#This Row],[Obj]],13,10),"")</f>
        <v/>
      </c>
      <c r="I2425" s="152"/>
      <c r="J2425" s="65" t="b">
        <f>Proc[[#This Row],[Requested]]=Proc[[#This Row],[CurrentParent]]</f>
        <v>0</v>
      </c>
      <c r="K2425" s="107" t="str">
        <f>IF(Proc[[#This Row],[Author]]="Marcela Urrego",VLOOKUP(LEFT(Proc[[#This Row],[Requested]],1),Table3[#All],2,0),VLOOKUP(Proc[[#This Row],[Author]],Table4[],2,0))</f>
        <v>EL</v>
      </c>
      <c r="L2425" s="91" t="s">
        <v>1970</v>
      </c>
      <c r="M2425" s="78">
        <v>45835.60900462963</v>
      </c>
      <c r="N2425" s="78"/>
      <c r="O2425" s="78">
        <v>45839</v>
      </c>
      <c r="P2425" s="79" t="str">
        <f ca="1">IF(Proc[[#This Row],[DaysAgeing]]&gt;5,"yep","on track")</f>
        <v>on track</v>
      </c>
      <c r="Q2425" s="2">
        <f ca="1">IF(Proc[[#This Row],[DateClosed]]="",ABS(NETWORKDAYS(Proc[[#This Row],[DateOpened]],TODAY()))-1,ABS(NETWORKDAYS(Proc[[#This Row],[DateOpened]],Proc[[#This Row],[DateClosed]]))-1)</f>
        <v>2</v>
      </c>
      <c r="R2425" s="79" t="s">
        <v>774</v>
      </c>
      <c r="S2425" s="65"/>
      <c r="T2425" s="153">
        <v>2424</v>
      </c>
    </row>
    <row r="2426" spans="1:20" hidden="1">
      <c r="A2426" s="72" t="s">
        <v>2998</v>
      </c>
      <c r="B2426" s="152" t="str">
        <f>IFERROR(VLOOKUP(Proc[[#This Row],[App]],Table2[],3,0),"open")</f>
        <v>ok</v>
      </c>
      <c r="C2426" s="72" t="s">
        <v>377</v>
      </c>
      <c r="D2426" s="152" t="s">
        <v>8993</v>
      </c>
      <c r="E2426" s="152" t="s">
        <v>3000</v>
      </c>
      <c r="F2426" s="65" t="s">
        <v>3001</v>
      </c>
      <c r="G2426" s="72" t="s">
        <v>400</v>
      </c>
      <c r="H2426" s="65" t="str">
        <f>IF(Proc[[#This Row],[type]]="LFF (MDG-F)",MID(Proc[[#This Row],[Obj]],13,10),"")</f>
        <v/>
      </c>
      <c r="I2426" s="152"/>
      <c r="J2426" s="65" t="b">
        <f>Proc[[#This Row],[Requested]]=Proc[[#This Row],[CurrentParent]]</f>
        <v>0</v>
      </c>
      <c r="K2426" s="152" t="str">
        <f>IF(Proc[[#This Row],[Author]]="Marcela Urrego",VLOOKUP(LEFT(Proc[[#This Row],[Requested]],1),Table3[#All],2,0),VLOOKUP(Proc[[#This Row],[Author]],Table4[],2,0))</f>
        <v>EL</v>
      </c>
      <c r="L2426" s="91" t="s">
        <v>1970</v>
      </c>
      <c r="M2426" s="78">
        <v>45835.60900462963</v>
      </c>
      <c r="N2426" s="78"/>
      <c r="O2426" s="78">
        <v>45839</v>
      </c>
      <c r="P2426" s="79" t="str">
        <f ca="1">IF(Proc[[#This Row],[DaysAgeing]]&gt;5,"yep","on track")</f>
        <v>on track</v>
      </c>
      <c r="Q2426" s="2">
        <f ca="1">IF(Proc[[#This Row],[DateClosed]]="",ABS(NETWORKDAYS(Proc[[#This Row],[DateOpened]],TODAY()))-1,ABS(NETWORKDAYS(Proc[[#This Row],[DateOpened]],Proc[[#This Row],[DateClosed]]))-1)</f>
        <v>2</v>
      </c>
      <c r="R2426" s="79" t="s">
        <v>774</v>
      </c>
      <c r="S2426" s="65"/>
      <c r="T2426" s="153">
        <v>2425</v>
      </c>
    </row>
    <row r="2427" spans="1:20" hidden="1">
      <c r="A2427" t="s">
        <v>3003</v>
      </c>
      <c r="B2427" s="152" t="str">
        <f>IFERROR(VLOOKUP(Proc[[#This Row],[App]],Table2[],3,0),"open")</f>
        <v>ok</v>
      </c>
      <c r="C2427" t="s">
        <v>369</v>
      </c>
      <c r="D2427" s="152" t="s">
        <v>3002</v>
      </c>
      <c r="E2427" s="152" t="s">
        <v>3004</v>
      </c>
      <c r="F2427" s="87" t="s">
        <v>3004</v>
      </c>
      <c r="G2427" s="72" t="s">
        <v>400</v>
      </c>
      <c r="H2427" s="65" t="str">
        <f>IF(Proc[[#This Row],[type]]="LFF (MDG-F)",MID(Proc[[#This Row],[Obj]],13,10),"")</f>
        <v/>
      </c>
      <c r="I2427" s="152"/>
      <c r="J2427" s="65" t="b">
        <f>Proc[[#This Row],[Requested]]=Proc[[#This Row],[CurrentParent]]</f>
        <v>1</v>
      </c>
      <c r="K2427" s="152" t="str">
        <f>IF(Proc[[#This Row],[Author]]="Marcela Urrego",VLOOKUP(LEFT(Proc[[#This Row],[Requested]],1),Table3[#All],2,0),VLOOKUP(Proc[[#This Row],[Author]],Table4[],2,0))</f>
        <v>MGF</v>
      </c>
      <c r="L2427" s="91" t="s">
        <v>1970</v>
      </c>
      <c r="M2427" s="78">
        <v>45834.753379629627</v>
      </c>
      <c r="N2427" s="78">
        <v>45839</v>
      </c>
      <c r="O2427" s="78">
        <v>45839</v>
      </c>
      <c r="P2427" s="79" t="str">
        <f ca="1">IF(Proc[[#This Row],[DaysAgeing]]&gt;5,"yep","on track")</f>
        <v>on track</v>
      </c>
      <c r="Q2427" s="2">
        <f ca="1">IF(Proc[[#This Row],[DateClosed]]="",ABS(NETWORKDAYS(Proc[[#This Row],[DateOpened]],TODAY()))-1,ABS(NETWORKDAYS(Proc[[#This Row],[DateOpened]],Proc[[#This Row],[DateClosed]]))-1)</f>
        <v>3</v>
      </c>
      <c r="R2427" s="79" t="s">
        <v>541</v>
      </c>
      <c r="S2427" s="65"/>
      <c r="T2427" s="153">
        <v>2426</v>
      </c>
    </row>
    <row r="2428" spans="1:20" hidden="1">
      <c r="A2428" s="72" t="s">
        <v>3003</v>
      </c>
      <c r="B2428" s="152" t="str">
        <f>IFERROR(VLOOKUP(Proc[[#This Row],[App]],Table2[],3,0),"open")</f>
        <v>ok</v>
      </c>
      <c r="C2428" s="72" t="s">
        <v>369</v>
      </c>
      <c r="D2428" s="152" t="s">
        <v>8994</v>
      </c>
      <c r="E2428" s="152" t="s">
        <v>3005</v>
      </c>
      <c r="F2428" s="87" t="s">
        <v>3005</v>
      </c>
      <c r="G2428" s="72" t="s">
        <v>400</v>
      </c>
      <c r="H2428" s="65" t="str">
        <f>IF(Proc[[#This Row],[type]]="LFF (MDG-F)",MID(Proc[[#This Row],[Obj]],13,10),"")</f>
        <v/>
      </c>
      <c r="I2428" s="152"/>
      <c r="J2428" s="65" t="b">
        <f>Proc[[#This Row],[Requested]]=Proc[[#This Row],[CurrentParent]]</f>
        <v>1</v>
      </c>
      <c r="K2428" s="152" t="str">
        <f>IF(Proc[[#This Row],[Author]]="Marcela Urrego",VLOOKUP(LEFT(Proc[[#This Row],[Requested]],1),Table3[#All],2,0),VLOOKUP(Proc[[#This Row],[Author]],Table4[],2,0))</f>
        <v>MGF</v>
      </c>
      <c r="L2428" s="91" t="s">
        <v>1970</v>
      </c>
      <c r="M2428" s="78">
        <v>45834.753379629627</v>
      </c>
      <c r="N2428" s="78">
        <v>45839</v>
      </c>
      <c r="O2428" s="78">
        <v>45839</v>
      </c>
      <c r="P2428" s="79" t="str">
        <f ca="1">IF(Proc[[#This Row],[DaysAgeing]]&gt;5,"yep","on track")</f>
        <v>on track</v>
      </c>
      <c r="Q2428" s="2">
        <f ca="1">IF(Proc[[#This Row],[DateClosed]]="",ABS(NETWORKDAYS(Proc[[#This Row],[DateOpened]],TODAY()))-1,ABS(NETWORKDAYS(Proc[[#This Row],[DateOpened]],Proc[[#This Row],[DateClosed]]))-1)</f>
        <v>3</v>
      </c>
      <c r="R2428" s="79" t="s">
        <v>541</v>
      </c>
      <c r="S2428" s="65"/>
      <c r="T2428" s="153">
        <v>2427</v>
      </c>
    </row>
    <row r="2429" spans="1:20" hidden="1">
      <c r="A2429" t="s">
        <v>3007</v>
      </c>
      <c r="B2429" s="152" t="str">
        <f>IFERROR(VLOOKUP(Proc[[#This Row],[App]],Table2[],3,0),"open")</f>
        <v>ok</v>
      </c>
      <c r="C2429" t="s">
        <v>369</v>
      </c>
      <c r="D2429" s="152" t="s">
        <v>3544</v>
      </c>
      <c r="E2429" s="152" t="s">
        <v>3006</v>
      </c>
      <c r="F2429" s="87" t="s">
        <v>3006</v>
      </c>
      <c r="G2429" s="72" t="s">
        <v>400</v>
      </c>
      <c r="H2429" s="65" t="str">
        <f>IF(Proc[[#This Row],[type]]="LFF (MDG-F)",MID(Proc[[#This Row],[Obj]],13,10),"")</f>
        <v/>
      </c>
      <c r="I2429" s="152"/>
      <c r="J2429" s="65" t="b">
        <f>Proc[[#This Row],[Requested]]=Proc[[#This Row],[CurrentParent]]</f>
        <v>1</v>
      </c>
      <c r="K2429" s="152" t="str">
        <f>IF(Proc[[#This Row],[Author]]="Marcela Urrego",VLOOKUP(LEFT(Proc[[#This Row],[Requested]],1),Table3[#All],2,0),VLOOKUP(Proc[[#This Row],[Author]],Table4[],2,0))</f>
        <v>HC</v>
      </c>
      <c r="L2429" s="65" t="s">
        <v>3524</v>
      </c>
      <c r="M2429" s="78">
        <v>45839.405046296299</v>
      </c>
      <c r="N2429" s="78">
        <v>45840</v>
      </c>
      <c r="O2429" s="78">
        <v>45840</v>
      </c>
      <c r="P2429" s="79" t="str">
        <f ca="1">IF(Proc[[#This Row],[DaysAgeing]]&gt;5,"yep","on track")</f>
        <v>on track</v>
      </c>
      <c r="Q2429" s="2">
        <f ca="1">IF(Proc[[#This Row],[DateClosed]]="",ABS(NETWORKDAYS(Proc[[#This Row],[DateOpened]],TODAY()))-1,ABS(NETWORKDAYS(Proc[[#This Row],[DateOpened]],Proc[[#This Row],[DateClosed]]))-1)</f>
        <v>1</v>
      </c>
      <c r="R2429" s="79" t="s">
        <v>410</v>
      </c>
      <c r="S2429" s="65"/>
      <c r="T2429" s="153">
        <v>2428</v>
      </c>
    </row>
    <row r="2430" spans="1:20" hidden="1">
      <c r="A2430" t="s">
        <v>3008</v>
      </c>
      <c r="B2430" s="152" t="str">
        <f>IFERROR(VLOOKUP(Proc[[#This Row],[App]],Table2[],3,0),"open")</f>
        <v>ok</v>
      </c>
      <c r="C2430" s="72" t="s">
        <v>369</v>
      </c>
      <c r="D2430" s="152" t="s">
        <v>3009</v>
      </c>
      <c r="E2430" s="152" t="s">
        <v>1577</v>
      </c>
      <c r="F2430" s="87" t="s">
        <v>1577</v>
      </c>
      <c r="G2430" s="72" t="s">
        <v>400</v>
      </c>
      <c r="H2430" s="65" t="str">
        <f>IF(Proc[[#This Row],[type]]="LFF (MDG-F)",MID(Proc[[#This Row],[Obj]],13,10),"")</f>
        <v/>
      </c>
      <c r="I2430" s="152"/>
      <c r="J2430" s="65" t="b">
        <f>Proc[[#This Row],[Requested]]=Proc[[#This Row],[CurrentParent]]</f>
        <v>1</v>
      </c>
      <c r="K2430" s="152" t="str">
        <f>IF(Proc[[#This Row],[Author]]="Marcela Urrego",VLOOKUP(LEFT(Proc[[#This Row],[Requested]],1),Table3[#All],2,0),VLOOKUP(Proc[[#This Row],[Author]],Table4[],2,0))</f>
        <v>LS</v>
      </c>
      <c r="L2430" s="91" t="s">
        <v>1970</v>
      </c>
      <c r="M2430" s="78">
        <v>45838.524548611109</v>
      </c>
      <c r="N2430" s="78">
        <v>45840</v>
      </c>
      <c r="O2430" s="78">
        <v>45840</v>
      </c>
      <c r="P2430" s="79" t="str">
        <f ca="1">IF(Proc[[#This Row],[DaysAgeing]]&gt;5,"yep","on track")</f>
        <v>on track</v>
      </c>
      <c r="Q2430" s="2">
        <f ca="1">IF(Proc[[#This Row],[DateClosed]]="",ABS(NETWORKDAYS(Proc[[#This Row],[DateOpened]],TODAY()))-1,ABS(NETWORKDAYS(Proc[[#This Row],[DateOpened]],Proc[[#This Row],[DateClosed]]))-1)</f>
        <v>2</v>
      </c>
      <c r="R2430" s="79" t="s">
        <v>964</v>
      </c>
      <c r="S2430" s="65"/>
      <c r="T2430" s="153">
        <v>2429</v>
      </c>
    </row>
    <row r="2431" spans="1:20" hidden="1">
      <c r="A2431" s="72" t="s">
        <v>3008</v>
      </c>
      <c r="B2431" s="152" t="str">
        <f>IFERROR(VLOOKUP(Proc[[#This Row],[App]],Table2[],3,0),"open")</f>
        <v>ok</v>
      </c>
      <c r="C2431" s="72" t="s">
        <v>369</v>
      </c>
      <c r="D2431" s="152" t="s">
        <v>3010</v>
      </c>
      <c r="E2431" s="152" t="s">
        <v>1577</v>
      </c>
      <c r="F2431" s="87" t="s">
        <v>1577</v>
      </c>
      <c r="G2431" s="72" t="s">
        <v>400</v>
      </c>
      <c r="H2431" s="65" t="str">
        <f>IF(Proc[[#This Row],[type]]="LFF (MDG-F)",MID(Proc[[#This Row],[Obj]],13,10),"")</f>
        <v/>
      </c>
      <c r="I2431" s="152"/>
      <c r="J2431" s="65" t="b">
        <f>Proc[[#This Row],[Requested]]=Proc[[#This Row],[CurrentParent]]</f>
        <v>1</v>
      </c>
      <c r="K2431" s="152" t="str">
        <f>IF(Proc[[#This Row],[Author]]="Marcela Urrego",VLOOKUP(LEFT(Proc[[#This Row],[Requested]],1),Table3[#All],2,0),VLOOKUP(Proc[[#This Row],[Author]],Table4[],2,0))</f>
        <v>LS</v>
      </c>
      <c r="L2431" s="91" t="s">
        <v>1970</v>
      </c>
      <c r="M2431" s="78">
        <v>45838.524548611109</v>
      </c>
      <c r="N2431" s="78">
        <v>45840</v>
      </c>
      <c r="O2431" s="78">
        <v>45840</v>
      </c>
      <c r="P2431" s="79" t="str">
        <f ca="1">IF(Proc[[#This Row],[DaysAgeing]]&gt;5,"yep","on track")</f>
        <v>on track</v>
      </c>
      <c r="Q2431" s="2">
        <f ca="1">IF(Proc[[#This Row],[DateClosed]]="",ABS(NETWORKDAYS(Proc[[#This Row],[DateOpened]],TODAY()))-1,ABS(NETWORKDAYS(Proc[[#This Row],[DateOpened]],Proc[[#This Row],[DateClosed]]))-1)</f>
        <v>2</v>
      </c>
      <c r="R2431" s="79" t="s">
        <v>964</v>
      </c>
      <c r="S2431" s="65"/>
      <c r="T2431" s="153">
        <v>2430</v>
      </c>
    </row>
    <row r="2432" spans="1:20" hidden="1">
      <c r="A2432" s="72" t="s">
        <v>3008</v>
      </c>
      <c r="B2432" s="111" t="str">
        <f>IFERROR(VLOOKUP(Proc[[#This Row],[App]],Table2[],3,0),"open")</f>
        <v>ok</v>
      </c>
      <c r="C2432" s="72" t="s">
        <v>369</v>
      </c>
      <c r="D2432" s="152" t="s">
        <v>3011</v>
      </c>
      <c r="E2432" s="152" t="s">
        <v>1577</v>
      </c>
      <c r="F2432" s="87" t="s">
        <v>1577</v>
      </c>
      <c r="G2432" s="72" t="s">
        <v>400</v>
      </c>
      <c r="H2432" s="65" t="str">
        <f>IF(Proc[[#This Row],[type]]="LFF (MDG-F)",MID(Proc[[#This Row],[Obj]],13,10),"")</f>
        <v/>
      </c>
      <c r="I2432" s="152"/>
      <c r="J2432" s="65" t="b">
        <f>Proc[[#This Row],[Requested]]=Proc[[#This Row],[CurrentParent]]</f>
        <v>1</v>
      </c>
      <c r="K2432" s="107" t="str">
        <f>IF(Proc[[#This Row],[Author]]="Marcela Urrego",VLOOKUP(LEFT(Proc[[#This Row],[Requested]],1),Table3[#All],2,0),VLOOKUP(Proc[[#This Row],[Author]],Table4[],2,0))</f>
        <v>LS</v>
      </c>
      <c r="L2432" s="91" t="s">
        <v>1970</v>
      </c>
      <c r="M2432" s="78">
        <v>45838.524548611109</v>
      </c>
      <c r="N2432" s="78">
        <v>45840</v>
      </c>
      <c r="O2432" s="78">
        <v>45840</v>
      </c>
      <c r="P2432" s="79" t="str">
        <f ca="1">IF(Proc[[#This Row],[DaysAgeing]]&gt;5,"yep","on track")</f>
        <v>on track</v>
      </c>
      <c r="Q2432" s="2">
        <f ca="1">IF(Proc[[#This Row],[DateClosed]]="",ABS(NETWORKDAYS(Proc[[#This Row],[DateOpened]],TODAY()))-1,ABS(NETWORKDAYS(Proc[[#This Row],[DateOpened]],Proc[[#This Row],[DateClosed]]))-1)</f>
        <v>2</v>
      </c>
      <c r="R2432" s="79" t="s">
        <v>964</v>
      </c>
      <c r="S2432" s="65"/>
      <c r="T2432" s="153">
        <v>2431</v>
      </c>
    </row>
    <row r="2433" spans="1:20" hidden="1">
      <c r="A2433" s="72" t="s">
        <v>3008</v>
      </c>
      <c r="B2433" s="111" t="str">
        <f>IFERROR(VLOOKUP(Proc[[#This Row],[App]],Table2[],3,0),"open")</f>
        <v>ok</v>
      </c>
      <c r="C2433" s="72" t="s">
        <v>369</v>
      </c>
      <c r="D2433" s="152" t="s">
        <v>3012</v>
      </c>
      <c r="E2433" s="152" t="s">
        <v>1577</v>
      </c>
      <c r="F2433" s="87" t="s">
        <v>1577</v>
      </c>
      <c r="G2433" s="72" t="s">
        <v>400</v>
      </c>
      <c r="H2433" s="65" t="str">
        <f>IF(Proc[[#This Row],[type]]="LFF (MDG-F)",MID(Proc[[#This Row],[Obj]],13,10),"")</f>
        <v/>
      </c>
      <c r="I2433" s="152"/>
      <c r="J2433" s="65" t="b">
        <f>Proc[[#This Row],[Requested]]=Proc[[#This Row],[CurrentParent]]</f>
        <v>1</v>
      </c>
      <c r="K2433" s="107" t="str">
        <f>IF(Proc[[#This Row],[Author]]="Marcela Urrego",VLOOKUP(LEFT(Proc[[#This Row],[Requested]],1),Table3[#All],2,0),VLOOKUP(Proc[[#This Row],[Author]],Table4[],2,0))</f>
        <v>LS</v>
      </c>
      <c r="L2433" s="91" t="s">
        <v>1970</v>
      </c>
      <c r="M2433" s="78">
        <v>45838.524548611109</v>
      </c>
      <c r="N2433" s="78">
        <v>45840</v>
      </c>
      <c r="O2433" s="78">
        <v>45840</v>
      </c>
      <c r="P2433" s="79" t="str">
        <f ca="1">IF(Proc[[#This Row],[DaysAgeing]]&gt;5,"yep","on track")</f>
        <v>on track</v>
      </c>
      <c r="Q2433" s="2">
        <f ca="1">IF(Proc[[#This Row],[DateClosed]]="",ABS(NETWORKDAYS(Proc[[#This Row],[DateOpened]],TODAY()))-1,ABS(NETWORKDAYS(Proc[[#This Row],[DateOpened]],Proc[[#This Row],[DateClosed]]))-1)</f>
        <v>2</v>
      </c>
      <c r="R2433" s="79" t="s">
        <v>964</v>
      </c>
      <c r="S2433" s="65"/>
      <c r="T2433" s="153">
        <v>2432</v>
      </c>
    </row>
    <row r="2434" spans="1:20" hidden="1">
      <c r="A2434" s="72" t="s">
        <v>3008</v>
      </c>
      <c r="B2434" s="111" t="str">
        <f>IFERROR(VLOOKUP(Proc[[#This Row],[App]],Table2[],3,0),"open")</f>
        <v>ok</v>
      </c>
      <c r="C2434" s="72" t="s">
        <v>369</v>
      </c>
      <c r="D2434" s="152" t="s">
        <v>3013</v>
      </c>
      <c r="E2434" s="152" t="s">
        <v>1577</v>
      </c>
      <c r="F2434" s="87" t="s">
        <v>1577</v>
      </c>
      <c r="G2434" s="72" t="s">
        <v>400</v>
      </c>
      <c r="H2434" s="65" t="str">
        <f>IF(Proc[[#This Row],[type]]="LFF (MDG-F)",MID(Proc[[#This Row],[Obj]],13,10),"")</f>
        <v/>
      </c>
      <c r="I2434" s="152"/>
      <c r="J2434" s="65" t="b">
        <f>Proc[[#This Row],[Requested]]=Proc[[#This Row],[CurrentParent]]</f>
        <v>1</v>
      </c>
      <c r="K2434" s="107" t="str">
        <f>IF(Proc[[#This Row],[Author]]="Marcela Urrego",VLOOKUP(LEFT(Proc[[#This Row],[Requested]],1),Table3[#All],2,0),VLOOKUP(Proc[[#This Row],[Author]],Table4[],2,0))</f>
        <v>LS</v>
      </c>
      <c r="L2434" s="91" t="s">
        <v>1970</v>
      </c>
      <c r="M2434" s="78">
        <v>45838.524548611109</v>
      </c>
      <c r="N2434" s="78">
        <v>45840</v>
      </c>
      <c r="O2434" s="78">
        <v>45840</v>
      </c>
      <c r="P2434" s="79" t="str">
        <f ca="1">IF(Proc[[#This Row],[DaysAgeing]]&gt;5,"yep","on track")</f>
        <v>on track</v>
      </c>
      <c r="Q2434" s="2">
        <f ca="1">IF(Proc[[#This Row],[DateClosed]]="",ABS(NETWORKDAYS(Proc[[#This Row],[DateOpened]],TODAY()))-1,ABS(NETWORKDAYS(Proc[[#This Row],[DateOpened]],Proc[[#This Row],[DateClosed]]))-1)</f>
        <v>2</v>
      </c>
      <c r="R2434" s="79" t="s">
        <v>964</v>
      </c>
      <c r="S2434" s="65"/>
      <c r="T2434" s="153">
        <v>2433</v>
      </c>
    </row>
    <row r="2435" spans="1:20" hidden="1">
      <c r="A2435" s="72" t="s">
        <v>3008</v>
      </c>
      <c r="B2435" s="111" t="str">
        <f>IFERROR(VLOOKUP(Proc[[#This Row],[App]],Table2[],3,0),"open")</f>
        <v>ok</v>
      </c>
      <c r="C2435" s="72" t="s">
        <v>369</v>
      </c>
      <c r="D2435" s="152" t="s">
        <v>3014</v>
      </c>
      <c r="E2435" s="152" t="s">
        <v>1577</v>
      </c>
      <c r="F2435" s="87" t="s">
        <v>1577</v>
      </c>
      <c r="G2435" s="72" t="s">
        <v>400</v>
      </c>
      <c r="H2435" s="65" t="str">
        <f>IF(Proc[[#This Row],[type]]="LFF (MDG-F)",MID(Proc[[#This Row],[Obj]],13,10),"")</f>
        <v/>
      </c>
      <c r="I2435" s="152"/>
      <c r="J2435" s="65" t="b">
        <f>Proc[[#This Row],[Requested]]=Proc[[#This Row],[CurrentParent]]</f>
        <v>1</v>
      </c>
      <c r="K2435" s="107" t="str">
        <f>IF(Proc[[#This Row],[Author]]="Marcela Urrego",VLOOKUP(LEFT(Proc[[#This Row],[Requested]],1),Table3[#All],2,0),VLOOKUP(Proc[[#This Row],[Author]],Table4[],2,0))</f>
        <v>LS</v>
      </c>
      <c r="L2435" s="91" t="s">
        <v>1970</v>
      </c>
      <c r="M2435" s="78">
        <v>45838.524548611109</v>
      </c>
      <c r="N2435" s="78">
        <v>45840</v>
      </c>
      <c r="O2435" s="78">
        <v>45840</v>
      </c>
      <c r="P2435" s="79" t="str">
        <f ca="1">IF(Proc[[#This Row],[DaysAgeing]]&gt;5,"yep","on track")</f>
        <v>on track</v>
      </c>
      <c r="Q2435" s="2">
        <f ca="1">IF(Proc[[#This Row],[DateClosed]]="",ABS(NETWORKDAYS(Proc[[#This Row],[DateOpened]],TODAY()))-1,ABS(NETWORKDAYS(Proc[[#This Row],[DateOpened]],Proc[[#This Row],[DateClosed]]))-1)</f>
        <v>2</v>
      </c>
      <c r="R2435" s="79" t="s">
        <v>964</v>
      </c>
      <c r="S2435" s="65"/>
      <c r="T2435" s="153">
        <v>2434</v>
      </c>
    </row>
    <row r="2436" spans="1:20" hidden="1">
      <c r="A2436" s="72" t="s">
        <v>3008</v>
      </c>
      <c r="B2436" s="152" t="str">
        <f>IFERROR(VLOOKUP(Proc[[#This Row],[App]],Table2[],3,0),"open")</f>
        <v>ok</v>
      </c>
      <c r="C2436" s="72" t="s">
        <v>369</v>
      </c>
      <c r="D2436" s="152" t="s">
        <v>3015</v>
      </c>
      <c r="E2436" s="152" t="s">
        <v>1577</v>
      </c>
      <c r="F2436" s="87" t="s">
        <v>1577</v>
      </c>
      <c r="G2436" s="72" t="s">
        <v>400</v>
      </c>
      <c r="H2436" s="65" t="str">
        <f>IF(Proc[[#This Row],[type]]="LFF (MDG-F)",MID(Proc[[#This Row],[Obj]],13,10),"")</f>
        <v/>
      </c>
      <c r="I2436" s="152"/>
      <c r="J2436" s="65" t="b">
        <f>Proc[[#This Row],[Requested]]=Proc[[#This Row],[CurrentParent]]</f>
        <v>1</v>
      </c>
      <c r="K2436" s="152" t="str">
        <f>IF(Proc[[#This Row],[Author]]="Marcela Urrego",VLOOKUP(LEFT(Proc[[#This Row],[Requested]],1),Table3[#All],2,0),VLOOKUP(Proc[[#This Row],[Author]],Table4[],2,0))</f>
        <v>LS</v>
      </c>
      <c r="L2436" s="91" t="s">
        <v>1970</v>
      </c>
      <c r="M2436" s="78">
        <v>45838.524548611109</v>
      </c>
      <c r="N2436" s="78">
        <v>45840</v>
      </c>
      <c r="O2436" s="78">
        <v>45840</v>
      </c>
      <c r="P2436" s="79" t="str">
        <f ca="1">IF(Proc[[#This Row],[DaysAgeing]]&gt;5,"yep","on track")</f>
        <v>on track</v>
      </c>
      <c r="Q2436" s="2">
        <f ca="1">IF(Proc[[#This Row],[DateClosed]]="",ABS(NETWORKDAYS(Proc[[#This Row],[DateOpened]],TODAY()))-1,ABS(NETWORKDAYS(Proc[[#This Row],[DateOpened]],Proc[[#This Row],[DateClosed]]))-1)</f>
        <v>2</v>
      </c>
      <c r="R2436" s="79" t="s">
        <v>964</v>
      </c>
      <c r="S2436" s="65"/>
      <c r="T2436" s="153">
        <v>2435</v>
      </c>
    </row>
    <row r="2437" spans="1:20" hidden="1">
      <c r="A2437" s="72" t="s">
        <v>3008</v>
      </c>
      <c r="B2437" s="152" t="str">
        <f>IFERROR(VLOOKUP(Proc[[#This Row],[App]],Table2[],3,0),"open")</f>
        <v>ok</v>
      </c>
      <c r="C2437" s="72" t="s">
        <v>369</v>
      </c>
      <c r="D2437" s="152" t="s">
        <v>3016</v>
      </c>
      <c r="E2437" s="152" t="s">
        <v>1577</v>
      </c>
      <c r="F2437" s="87" t="s">
        <v>1577</v>
      </c>
      <c r="G2437" s="72" t="s">
        <v>400</v>
      </c>
      <c r="H2437" s="65" t="str">
        <f>IF(Proc[[#This Row],[type]]="LFF (MDG-F)",MID(Proc[[#This Row],[Obj]],13,10),"")</f>
        <v/>
      </c>
      <c r="I2437" s="152"/>
      <c r="J2437" s="65" t="b">
        <f>Proc[[#This Row],[Requested]]=Proc[[#This Row],[CurrentParent]]</f>
        <v>1</v>
      </c>
      <c r="K2437" s="152" t="str">
        <f>IF(Proc[[#This Row],[Author]]="Marcela Urrego",VLOOKUP(LEFT(Proc[[#This Row],[Requested]],1),Table3[#All],2,0),VLOOKUP(Proc[[#This Row],[Author]],Table4[],2,0))</f>
        <v>LS</v>
      </c>
      <c r="L2437" s="91" t="s">
        <v>1970</v>
      </c>
      <c r="M2437" s="78">
        <v>45838.524548611109</v>
      </c>
      <c r="N2437" s="78">
        <v>45840</v>
      </c>
      <c r="O2437" s="78">
        <v>45840</v>
      </c>
      <c r="P2437" s="79" t="str">
        <f ca="1">IF(Proc[[#This Row],[DaysAgeing]]&gt;5,"yep","on track")</f>
        <v>on track</v>
      </c>
      <c r="Q2437" s="2">
        <f ca="1">IF(Proc[[#This Row],[DateClosed]]="",ABS(NETWORKDAYS(Proc[[#This Row],[DateOpened]],TODAY()))-1,ABS(NETWORKDAYS(Proc[[#This Row],[DateOpened]],Proc[[#This Row],[DateClosed]]))-1)</f>
        <v>2</v>
      </c>
      <c r="R2437" s="79" t="s">
        <v>964</v>
      </c>
      <c r="S2437" s="65"/>
      <c r="T2437" s="153">
        <v>2436</v>
      </c>
    </row>
    <row r="2438" spans="1:20" hidden="1">
      <c r="A2438" s="72" t="s">
        <v>3008</v>
      </c>
      <c r="B2438" s="152" t="str">
        <f>IFERROR(VLOOKUP(Proc[[#This Row],[App]],Table2[],3,0),"open")</f>
        <v>ok</v>
      </c>
      <c r="C2438" s="72" t="s">
        <v>369</v>
      </c>
      <c r="D2438" s="152" t="s">
        <v>3017</v>
      </c>
      <c r="E2438" s="152" t="s">
        <v>1577</v>
      </c>
      <c r="F2438" s="87" t="s">
        <v>1577</v>
      </c>
      <c r="G2438" s="72" t="s">
        <v>400</v>
      </c>
      <c r="H2438" s="65" t="str">
        <f>IF(Proc[[#This Row],[type]]="LFF (MDG-F)",MID(Proc[[#This Row],[Obj]],13,10),"")</f>
        <v/>
      </c>
      <c r="I2438" s="152"/>
      <c r="J2438" s="65" t="b">
        <f>Proc[[#This Row],[Requested]]=Proc[[#This Row],[CurrentParent]]</f>
        <v>1</v>
      </c>
      <c r="K2438" s="152" t="str">
        <f>IF(Proc[[#This Row],[Author]]="Marcela Urrego",VLOOKUP(LEFT(Proc[[#This Row],[Requested]],1),Table3[#All],2,0),VLOOKUP(Proc[[#This Row],[Author]],Table4[],2,0))</f>
        <v>LS</v>
      </c>
      <c r="L2438" s="91" t="s">
        <v>1970</v>
      </c>
      <c r="M2438" s="78">
        <v>45838.524548611109</v>
      </c>
      <c r="N2438" s="78">
        <v>45840</v>
      </c>
      <c r="O2438" s="78">
        <v>45840</v>
      </c>
      <c r="P2438" s="79" t="str">
        <f ca="1">IF(Proc[[#This Row],[DaysAgeing]]&gt;5,"yep","on track")</f>
        <v>on track</v>
      </c>
      <c r="Q2438" s="2">
        <f ca="1">IF(Proc[[#This Row],[DateClosed]]="",ABS(NETWORKDAYS(Proc[[#This Row],[DateOpened]],TODAY()))-1,ABS(NETWORKDAYS(Proc[[#This Row],[DateOpened]],Proc[[#This Row],[DateClosed]]))-1)</f>
        <v>2</v>
      </c>
      <c r="R2438" s="79" t="s">
        <v>964</v>
      </c>
      <c r="S2438" s="65"/>
      <c r="T2438" s="153">
        <v>2437</v>
      </c>
    </row>
    <row r="2439" spans="1:20" hidden="1">
      <c r="A2439" s="72" t="s">
        <v>3008</v>
      </c>
      <c r="B2439" s="152" t="str">
        <f>IFERROR(VLOOKUP(Proc[[#This Row],[App]],Table2[],3,0),"open")</f>
        <v>ok</v>
      </c>
      <c r="C2439" s="72" t="s">
        <v>369</v>
      </c>
      <c r="D2439" s="152" t="s">
        <v>3018</v>
      </c>
      <c r="E2439" s="152" t="s">
        <v>1577</v>
      </c>
      <c r="F2439" s="87" t="s">
        <v>1577</v>
      </c>
      <c r="G2439" s="72" t="s">
        <v>400</v>
      </c>
      <c r="H2439" s="65" t="str">
        <f>IF(Proc[[#This Row],[type]]="LFF (MDG-F)",MID(Proc[[#This Row],[Obj]],13,10),"")</f>
        <v/>
      </c>
      <c r="I2439" s="152"/>
      <c r="J2439" s="65" t="b">
        <f>Proc[[#This Row],[Requested]]=Proc[[#This Row],[CurrentParent]]</f>
        <v>1</v>
      </c>
      <c r="K2439" s="152" t="str">
        <f>IF(Proc[[#This Row],[Author]]="Marcela Urrego",VLOOKUP(LEFT(Proc[[#This Row],[Requested]],1),Table3[#All],2,0),VLOOKUP(Proc[[#This Row],[Author]],Table4[],2,0))</f>
        <v>LS</v>
      </c>
      <c r="L2439" s="91" t="s">
        <v>1970</v>
      </c>
      <c r="M2439" s="78">
        <v>45838.524548611109</v>
      </c>
      <c r="N2439" s="78">
        <v>45840</v>
      </c>
      <c r="O2439" s="78">
        <v>45840</v>
      </c>
      <c r="P2439" s="79" t="str">
        <f ca="1">IF(Proc[[#This Row],[DaysAgeing]]&gt;5,"yep","on track")</f>
        <v>on track</v>
      </c>
      <c r="Q2439" s="2">
        <f ca="1">IF(Proc[[#This Row],[DateClosed]]="",ABS(NETWORKDAYS(Proc[[#This Row],[DateOpened]],TODAY()))-1,ABS(NETWORKDAYS(Proc[[#This Row],[DateOpened]],Proc[[#This Row],[DateClosed]]))-1)</f>
        <v>2</v>
      </c>
      <c r="R2439" s="79" t="s">
        <v>964</v>
      </c>
      <c r="S2439" s="65"/>
      <c r="T2439" s="153">
        <v>2438</v>
      </c>
    </row>
    <row r="2440" spans="1:20" hidden="1">
      <c r="A2440" s="72" t="s">
        <v>3008</v>
      </c>
      <c r="B2440" s="111" t="str">
        <f>IFERROR(VLOOKUP(Proc[[#This Row],[App]],Table2[],3,0),"open")</f>
        <v>ok</v>
      </c>
      <c r="C2440" s="72" t="s">
        <v>369</v>
      </c>
      <c r="D2440" s="152" t="s">
        <v>3019</v>
      </c>
      <c r="E2440" s="152" t="s">
        <v>1577</v>
      </c>
      <c r="F2440" s="153" t="s">
        <v>1577</v>
      </c>
      <c r="G2440" s="72" t="s">
        <v>400</v>
      </c>
      <c r="H2440" s="65" t="str">
        <f>IF(Proc[[#This Row],[type]]="LFF (MDG-F)",MID(Proc[[#This Row],[Obj]],13,10),"")</f>
        <v/>
      </c>
      <c r="I2440" s="152"/>
      <c r="J2440" s="65" t="b">
        <f>Proc[[#This Row],[Requested]]=Proc[[#This Row],[CurrentParent]]</f>
        <v>1</v>
      </c>
      <c r="K2440" s="107" t="str">
        <f>IF(Proc[[#This Row],[Author]]="Marcela Urrego",VLOOKUP(LEFT(Proc[[#This Row],[Requested]],1),Table3[#All],2,0),VLOOKUP(Proc[[#This Row],[Author]],Table4[],2,0))</f>
        <v>LS</v>
      </c>
      <c r="L2440" s="153" t="s">
        <v>1970</v>
      </c>
      <c r="M2440" s="78">
        <v>45838.524548611109</v>
      </c>
      <c r="N2440" s="78">
        <v>45840</v>
      </c>
      <c r="O2440" s="78">
        <v>45840</v>
      </c>
      <c r="P2440" s="79" t="str">
        <f ca="1">IF(Proc[[#This Row],[DaysAgeing]]&gt;5,"yep","on track")</f>
        <v>on track</v>
      </c>
      <c r="Q2440" s="2">
        <f ca="1">IF(Proc[[#This Row],[DateClosed]]="",ABS(NETWORKDAYS(Proc[[#This Row],[DateOpened]],TODAY()))-1,ABS(NETWORKDAYS(Proc[[#This Row],[DateOpened]],Proc[[#This Row],[DateClosed]]))-1)</f>
        <v>2</v>
      </c>
      <c r="R2440" s="79" t="s">
        <v>964</v>
      </c>
      <c r="S2440" s="65"/>
      <c r="T2440" s="153">
        <v>2439</v>
      </c>
    </row>
    <row r="2441" spans="1:20" hidden="1">
      <c r="A2441" s="72" t="s">
        <v>3008</v>
      </c>
      <c r="B2441" s="152" t="str">
        <f>IFERROR(VLOOKUP(Proc[[#This Row],[App]],Table2[],3,0),"open")</f>
        <v>ok</v>
      </c>
      <c r="C2441" s="72" t="s">
        <v>369</v>
      </c>
      <c r="D2441" s="152" t="s">
        <v>3020</v>
      </c>
      <c r="E2441" s="152" t="s">
        <v>1577</v>
      </c>
      <c r="F2441" s="87" t="s">
        <v>1577</v>
      </c>
      <c r="G2441" s="72" t="s">
        <v>400</v>
      </c>
      <c r="H2441" s="65" t="str">
        <f>IF(Proc[[#This Row],[type]]="LFF (MDG-F)",MID(Proc[[#This Row],[Obj]],13,10),"")</f>
        <v/>
      </c>
      <c r="I2441" s="152"/>
      <c r="J2441" s="65" t="b">
        <f>Proc[[#This Row],[Requested]]=Proc[[#This Row],[CurrentParent]]</f>
        <v>1</v>
      </c>
      <c r="K2441" s="152" t="str">
        <f>IF(Proc[[#This Row],[Author]]="Marcela Urrego",VLOOKUP(LEFT(Proc[[#This Row],[Requested]],1),Table3[#All],2,0),VLOOKUP(Proc[[#This Row],[Author]],Table4[],2,0))</f>
        <v>LS</v>
      </c>
      <c r="L2441" s="91" t="s">
        <v>1970</v>
      </c>
      <c r="M2441" s="78">
        <v>45838.524548611109</v>
      </c>
      <c r="N2441" s="78">
        <v>45840</v>
      </c>
      <c r="O2441" s="78">
        <v>45840</v>
      </c>
      <c r="P2441" s="79" t="str">
        <f ca="1">IF(Proc[[#This Row],[DaysAgeing]]&gt;5,"yep","on track")</f>
        <v>on track</v>
      </c>
      <c r="Q2441" s="2">
        <f ca="1">IF(Proc[[#This Row],[DateClosed]]="",ABS(NETWORKDAYS(Proc[[#This Row],[DateOpened]],TODAY()))-1,ABS(NETWORKDAYS(Proc[[#This Row],[DateOpened]],Proc[[#This Row],[DateClosed]]))-1)</f>
        <v>2</v>
      </c>
      <c r="R2441" s="79" t="s">
        <v>964</v>
      </c>
      <c r="S2441" s="65"/>
      <c r="T2441" s="153">
        <v>2440</v>
      </c>
    </row>
    <row r="2442" spans="1:20" hidden="1">
      <c r="A2442" s="72" t="s">
        <v>3008</v>
      </c>
      <c r="B2442" s="152" t="str">
        <f>IFERROR(VLOOKUP(Proc[[#This Row],[App]],Table2[],3,0),"open")</f>
        <v>ok</v>
      </c>
      <c r="C2442" s="72" t="s">
        <v>369</v>
      </c>
      <c r="D2442" s="152" t="s">
        <v>3021</v>
      </c>
      <c r="E2442" s="152" t="s">
        <v>1577</v>
      </c>
      <c r="F2442" s="87" t="s">
        <v>1577</v>
      </c>
      <c r="G2442" s="72" t="s">
        <v>400</v>
      </c>
      <c r="H2442" s="65" t="str">
        <f>IF(Proc[[#This Row],[type]]="LFF (MDG-F)",MID(Proc[[#This Row],[Obj]],13,10),"")</f>
        <v/>
      </c>
      <c r="I2442" s="152"/>
      <c r="J2442" s="65" t="b">
        <f>Proc[[#This Row],[Requested]]=Proc[[#This Row],[CurrentParent]]</f>
        <v>1</v>
      </c>
      <c r="K2442" s="152" t="str">
        <f>IF(Proc[[#This Row],[Author]]="Marcela Urrego",VLOOKUP(LEFT(Proc[[#This Row],[Requested]],1),Table3[#All],2,0),VLOOKUP(Proc[[#This Row],[Author]],Table4[],2,0))</f>
        <v>LS</v>
      </c>
      <c r="L2442" s="91" t="s">
        <v>1970</v>
      </c>
      <c r="M2442" s="78">
        <v>45838.524548611109</v>
      </c>
      <c r="N2442" s="78">
        <v>45840</v>
      </c>
      <c r="O2442" s="78">
        <v>45840</v>
      </c>
      <c r="P2442" s="79" t="str">
        <f ca="1">IF(Proc[[#This Row],[DaysAgeing]]&gt;5,"yep","on track")</f>
        <v>on track</v>
      </c>
      <c r="Q2442" s="2">
        <f ca="1">IF(Proc[[#This Row],[DateClosed]]="",ABS(NETWORKDAYS(Proc[[#This Row],[DateOpened]],TODAY()))-1,ABS(NETWORKDAYS(Proc[[#This Row],[DateOpened]],Proc[[#This Row],[DateClosed]]))-1)</f>
        <v>2</v>
      </c>
      <c r="R2442" s="79" t="s">
        <v>964</v>
      </c>
      <c r="S2442" s="65"/>
      <c r="T2442" s="153">
        <v>2441</v>
      </c>
    </row>
    <row r="2443" spans="1:20" hidden="1">
      <c r="A2443" s="72" t="s">
        <v>3008</v>
      </c>
      <c r="B2443" s="152" t="str">
        <f>IFERROR(VLOOKUP(Proc[[#This Row],[App]],Table2[],3,0),"open")</f>
        <v>ok</v>
      </c>
      <c r="C2443" s="72" t="s">
        <v>369</v>
      </c>
      <c r="D2443" s="152" t="s">
        <v>3022</v>
      </c>
      <c r="E2443" s="152" t="s">
        <v>1577</v>
      </c>
      <c r="F2443" s="87" t="s">
        <v>1577</v>
      </c>
      <c r="G2443" s="72" t="s">
        <v>400</v>
      </c>
      <c r="H2443" s="65" t="str">
        <f>IF(Proc[[#This Row],[type]]="LFF (MDG-F)",MID(Proc[[#This Row],[Obj]],13,10),"")</f>
        <v/>
      </c>
      <c r="I2443" s="152"/>
      <c r="J2443" s="65" t="b">
        <f>Proc[[#This Row],[Requested]]=Proc[[#This Row],[CurrentParent]]</f>
        <v>1</v>
      </c>
      <c r="K2443" s="152" t="str">
        <f>IF(Proc[[#This Row],[Author]]="Marcela Urrego",VLOOKUP(LEFT(Proc[[#This Row],[Requested]],1),Table3[#All],2,0),VLOOKUP(Proc[[#This Row],[Author]],Table4[],2,0))</f>
        <v>LS</v>
      </c>
      <c r="L2443" s="91" t="s">
        <v>1970</v>
      </c>
      <c r="M2443" s="78">
        <v>45838.524548611109</v>
      </c>
      <c r="N2443" s="78">
        <v>45840</v>
      </c>
      <c r="O2443" s="78">
        <v>45840</v>
      </c>
      <c r="P2443" s="79" t="str">
        <f ca="1">IF(Proc[[#This Row],[DaysAgeing]]&gt;5,"yep","on track")</f>
        <v>on track</v>
      </c>
      <c r="Q2443" s="2">
        <f ca="1">IF(Proc[[#This Row],[DateClosed]]="",ABS(NETWORKDAYS(Proc[[#This Row],[DateOpened]],TODAY()))-1,ABS(NETWORKDAYS(Proc[[#This Row],[DateOpened]],Proc[[#This Row],[DateClosed]]))-1)</f>
        <v>2</v>
      </c>
      <c r="R2443" s="79" t="s">
        <v>964</v>
      </c>
      <c r="S2443" s="65"/>
      <c r="T2443" s="153">
        <v>2442</v>
      </c>
    </row>
    <row r="2444" spans="1:20" hidden="1">
      <c r="A2444" s="72" t="s">
        <v>3008</v>
      </c>
      <c r="B2444" s="152" t="str">
        <f>IFERROR(VLOOKUP(Proc[[#This Row],[App]],Table2[],3,0),"open")</f>
        <v>ok</v>
      </c>
      <c r="C2444" s="72" t="s">
        <v>369</v>
      </c>
      <c r="D2444" s="152" t="s">
        <v>3023</v>
      </c>
      <c r="E2444" s="152" t="s">
        <v>1577</v>
      </c>
      <c r="F2444" s="87" t="s">
        <v>1577</v>
      </c>
      <c r="G2444" s="72" t="s">
        <v>400</v>
      </c>
      <c r="H2444" s="65" t="str">
        <f>IF(Proc[[#This Row],[type]]="LFF (MDG-F)",MID(Proc[[#This Row],[Obj]],13,10),"")</f>
        <v/>
      </c>
      <c r="I2444" s="152"/>
      <c r="J2444" s="65" t="b">
        <f>Proc[[#This Row],[Requested]]=Proc[[#This Row],[CurrentParent]]</f>
        <v>1</v>
      </c>
      <c r="K2444" s="152" t="str">
        <f>IF(Proc[[#This Row],[Author]]="Marcela Urrego",VLOOKUP(LEFT(Proc[[#This Row],[Requested]],1),Table3[#All],2,0),VLOOKUP(Proc[[#This Row],[Author]],Table4[],2,0))</f>
        <v>LS</v>
      </c>
      <c r="L2444" s="91" t="s">
        <v>1970</v>
      </c>
      <c r="M2444" s="78">
        <v>45838.524548611109</v>
      </c>
      <c r="N2444" s="78">
        <v>45840</v>
      </c>
      <c r="O2444" s="78">
        <v>45840</v>
      </c>
      <c r="P2444" s="79" t="str">
        <f ca="1">IF(Proc[[#This Row],[DaysAgeing]]&gt;5,"yep","on track")</f>
        <v>on track</v>
      </c>
      <c r="Q2444" s="2">
        <f ca="1">IF(Proc[[#This Row],[DateClosed]]="",ABS(NETWORKDAYS(Proc[[#This Row],[DateOpened]],TODAY()))-1,ABS(NETWORKDAYS(Proc[[#This Row],[DateOpened]],Proc[[#This Row],[DateClosed]]))-1)</f>
        <v>2</v>
      </c>
      <c r="R2444" s="79" t="s">
        <v>964</v>
      </c>
      <c r="S2444" s="65"/>
      <c r="T2444" s="153">
        <v>2443</v>
      </c>
    </row>
    <row r="2445" spans="1:20" hidden="1">
      <c r="A2445" s="72" t="s">
        <v>3008</v>
      </c>
      <c r="B2445" s="152" t="str">
        <f>IFERROR(VLOOKUP(Proc[[#This Row],[App]],Table2[],3,0),"open")</f>
        <v>ok</v>
      </c>
      <c r="C2445" s="72" t="s">
        <v>369</v>
      </c>
      <c r="D2445" s="152" t="s">
        <v>3024</v>
      </c>
      <c r="E2445" s="152" t="s">
        <v>1577</v>
      </c>
      <c r="F2445" s="87" t="s">
        <v>1577</v>
      </c>
      <c r="G2445" s="72" t="s">
        <v>400</v>
      </c>
      <c r="H2445" s="65" t="str">
        <f>IF(Proc[[#This Row],[type]]="LFF (MDG-F)",MID(Proc[[#This Row],[Obj]],13,10),"")</f>
        <v/>
      </c>
      <c r="I2445" s="152"/>
      <c r="J2445" s="65" t="b">
        <f>Proc[[#This Row],[Requested]]=Proc[[#This Row],[CurrentParent]]</f>
        <v>1</v>
      </c>
      <c r="K2445" s="152" t="str">
        <f>IF(Proc[[#This Row],[Author]]="Marcela Urrego",VLOOKUP(LEFT(Proc[[#This Row],[Requested]],1),Table3[#All],2,0),VLOOKUP(Proc[[#This Row],[Author]],Table4[],2,0))</f>
        <v>LS</v>
      </c>
      <c r="L2445" s="91" t="s">
        <v>1970</v>
      </c>
      <c r="M2445" s="78">
        <v>45838.524548611109</v>
      </c>
      <c r="N2445" s="78">
        <v>45840</v>
      </c>
      <c r="O2445" s="78">
        <v>45840</v>
      </c>
      <c r="P2445" s="79" t="str">
        <f ca="1">IF(Proc[[#This Row],[DaysAgeing]]&gt;5,"yep","on track")</f>
        <v>on track</v>
      </c>
      <c r="Q2445" s="2">
        <f ca="1">IF(Proc[[#This Row],[DateClosed]]="",ABS(NETWORKDAYS(Proc[[#This Row],[DateOpened]],TODAY()))-1,ABS(NETWORKDAYS(Proc[[#This Row],[DateOpened]],Proc[[#This Row],[DateClosed]]))-1)</f>
        <v>2</v>
      </c>
      <c r="R2445" s="79" t="s">
        <v>964</v>
      </c>
      <c r="S2445" s="65"/>
      <c r="T2445" s="153">
        <v>2444</v>
      </c>
    </row>
    <row r="2446" spans="1:20" hidden="1">
      <c r="A2446" s="72" t="s">
        <v>3008</v>
      </c>
      <c r="B2446" s="152" t="str">
        <f>IFERROR(VLOOKUP(Proc[[#This Row],[App]],Table2[],3,0),"open")</f>
        <v>ok</v>
      </c>
      <c r="C2446" s="72" t="s">
        <v>369</v>
      </c>
      <c r="D2446" s="152" t="s">
        <v>3025</v>
      </c>
      <c r="E2446" s="152" t="s">
        <v>1577</v>
      </c>
      <c r="F2446" s="153" t="s">
        <v>1577</v>
      </c>
      <c r="G2446" s="72" t="s">
        <v>400</v>
      </c>
      <c r="H2446" s="65" t="str">
        <f>IF(Proc[[#This Row],[type]]="LFF (MDG-F)",MID(Proc[[#This Row],[Obj]],13,10),"")</f>
        <v/>
      </c>
      <c r="I2446" s="152"/>
      <c r="J2446" s="65" t="b">
        <f>Proc[[#This Row],[Requested]]=Proc[[#This Row],[CurrentParent]]</f>
        <v>1</v>
      </c>
      <c r="K2446" s="152" t="str">
        <f>IF(Proc[[#This Row],[Author]]="Marcela Urrego",VLOOKUP(LEFT(Proc[[#This Row],[Requested]],1),Table3[#All],2,0),VLOOKUP(Proc[[#This Row],[Author]],Table4[],2,0))</f>
        <v>LS</v>
      </c>
      <c r="L2446" s="91" t="s">
        <v>1970</v>
      </c>
      <c r="M2446" s="78">
        <v>45838.524548611109</v>
      </c>
      <c r="N2446" s="78">
        <v>45840</v>
      </c>
      <c r="O2446" s="78">
        <v>45840</v>
      </c>
      <c r="P2446" s="79" t="str">
        <f ca="1">IF(Proc[[#This Row],[DaysAgeing]]&gt;5,"yep","on track")</f>
        <v>on track</v>
      </c>
      <c r="Q2446" s="2">
        <f ca="1">IF(Proc[[#This Row],[DateClosed]]="",ABS(NETWORKDAYS(Proc[[#This Row],[DateOpened]],TODAY()))-1,ABS(NETWORKDAYS(Proc[[#This Row],[DateOpened]],Proc[[#This Row],[DateClosed]]))-1)</f>
        <v>2</v>
      </c>
      <c r="R2446" s="79" t="s">
        <v>964</v>
      </c>
      <c r="S2446" s="65"/>
      <c r="T2446" s="153">
        <v>2445</v>
      </c>
    </row>
    <row r="2447" spans="1:20" hidden="1">
      <c r="A2447" s="72" t="s">
        <v>3008</v>
      </c>
      <c r="B2447" s="152" t="str">
        <f>IFERROR(VLOOKUP(Proc[[#This Row],[App]],Table2[],3,0),"open")</f>
        <v>ok</v>
      </c>
      <c r="C2447" s="72" t="s">
        <v>369</v>
      </c>
      <c r="D2447" s="152" t="s">
        <v>3026</v>
      </c>
      <c r="E2447" s="152" t="s">
        <v>1577</v>
      </c>
      <c r="F2447" s="87" t="s">
        <v>1577</v>
      </c>
      <c r="G2447" s="72" t="s">
        <v>400</v>
      </c>
      <c r="H2447" s="65" t="str">
        <f>IF(Proc[[#This Row],[type]]="LFF (MDG-F)",MID(Proc[[#This Row],[Obj]],13,10),"")</f>
        <v/>
      </c>
      <c r="I2447" s="152"/>
      <c r="J2447" s="65" t="b">
        <f>Proc[[#This Row],[Requested]]=Proc[[#This Row],[CurrentParent]]</f>
        <v>1</v>
      </c>
      <c r="K2447" s="152" t="str">
        <f>IF(Proc[[#This Row],[Author]]="Marcela Urrego",VLOOKUP(LEFT(Proc[[#This Row],[Requested]],1),Table3[#All],2,0),VLOOKUP(Proc[[#This Row],[Author]],Table4[],2,0))</f>
        <v>LS</v>
      </c>
      <c r="L2447" s="91" t="s">
        <v>1970</v>
      </c>
      <c r="M2447" s="78">
        <v>45838.524548611109</v>
      </c>
      <c r="N2447" s="78">
        <v>45840</v>
      </c>
      <c r="O2447" s="78">
        <v>45840</v>
      </c>
      <c r="P2447" s="79" t="str">
        <f ca="1">IF(Proc[[#This Row],[DaysAgeing]]&gt;5,"yep","on track")</f>
        <v>on track</v>
      </c>
      <c r="Q2447" s="2">
        <f ca="1">IF(Proc[[#This Row],[DateClosed]]="",ABS(NETWORKDAYS(Proc[[#This Row],[DateOpened]],TODAY()))-1,ABS(NETWORKDAYS(Proc[[#This Row],[DateOpened]],Proc[[#This Row],[DateClosed]]))-1)</f>
        <v>2</v>
      </c>
      <c r="R2447" s="79" t="s">
        <v>964</v>
      </c>
      <c r="S2447" s="65"/>
      <c r="T2447" s="153">
        <v>2446</v>
      </c>
    </row>
    <row r="2448" spans="1:20" hidden="1">
      <c r="A2448" s="72" t="s">
        <v>3008</v>
      </c>
      <c r="B2448" s="152" t="str">
        <f>IFERROR(VLOOKUP(Proc[[#This Row],[App]],Table2[],3,0),"open")</f>
        <v>ok</v>
      </c>
      <c r="C2448" s="72" t="s">
        <v>369</v>
      </c>
      <c r="D2448" s="152" t="s">
        <v>3027</v>
      </c>
      <c r="E2448" s="152" t="s">
        <v>1577</v>
      </c>
      <c r="F2448" s="87" t="s">
        <v>1577</v>
      </c>
      <c r="G2448" s="72" t="s">
        <v>400</v>
      </c>
      <c r="H2448" s="65" t="str">
        <f>IF(Proc[[#This Row],[type]]="LFF (MDG-F)",MID(Proc[[#This Row],[Obj]],13,10),"")</f>
        <v/>
      </c>
      <c r="I2448" s="152"/>
      <c r="J2448" s="65" t="b">
        <f>Proc[[#This Row],[Requested]]=Proc[[#This Row],[CurrentParent]]</f>
        <v>1</v>
      </c>
      <c r="K2448" s="152" t="str">
        <f>IF(Proc[[#This Row],[Author]]="Marcela Urrego",VLOOKUP(LEFT(Proc[[#This Row],[Requested]],1),Table3[#All],2,0),VLOOKUP(Proc[[#This Row],[Author]],Table4[],2,0))</f>
        <v>LS</v>
      </c>
      <c r="L2448" s="91" t="s">
        <v>1970</v>
      </c>
      <c r="M2448" s="78">
        <v>45838.524548611109</v>
      </c>
      <c r="N2448" s="78">
        <v>45840</v>
      </c>
      <c r="O2448" s="78">
        <v>45840</v>
      </c>
      <c r="P2448" s="79" t="str">
        <f ca="1">IF(Proc[[#This Row],[DaysAgeing]]&gt;5,"yep","on track")</f>
        <v>on track</v>
      </c>
      <c r="Q2448" s="2">
        <f ca="1">IF(Proc[[#This Row],[DateClosed]]="",ABS(NETWORKDAYS(Proc[[#This Row],[DateOpened]],TODAY()))-1,ABS(NETWORKDAYS(Proc[[#This Row],[DateOpened]],Proc[[#This Row],[DateClosed]]))-1)</f>
        <v>2</v>
      </c>
      <c r="R2448" s="79" t="s">
        <v>964</v>
      </c>
      <c r="S2448" s="65"/>
      <c r="T2448" s="153">
        <v>2447</v>
      </c>
    </row>
    <row r="2449" spans="1:20" hidden="1">
      <c r="A2449" s="72" t="s">
        <v>3008</v>
      </c>
      <c r="B2449" s="152" t="str">
        <f>IFERROR(VLOOKUP(Proc[[#This Row],[App]],Table2[],3,0),"open")</f>
        <v>ok</v>
      </c>
      <c r="C2449" s="72" t="s">
        <v>369</v>
      </c>
      <c r="D2449" s="152" t="s">
        <v>3028</v>
      </c>
      <c r="E2449" s="152" t="s">
        <v>1577</v>
      </c>
      <c r="F2449" s="87" t="s">
        <v>1577</v>
      </c>
      <c r="G2449" s="72" t="s">
        <v>400</v>
      </c>
      <c r="H2449" s="65" t="str">
        <f>IF(Proc[[#This Row],[type]]="LFF (MDG-F)",MID(Proc[[#This Row],[Obj]],13,10),"")</f>
        <v/>
      </c>
      <c r="I2449" s="152"/>
      <c r="J2449" s="65" t="b">
        <f>Proc[[#This Row],[Requested]]=Proc[[#This Row],[CurrentParent]]</f>
        <v>1</v>
      </c>
      <c r="K2449" s="152" t="str">
        <f>IF(Proc[[#This Row],[Author]]="Marcela Urrego",VLOOKUP(LEFT(Proc[[#This Row],[Requested]],1),Table3[#All],2,0),VLOOKUP(Proc[[#This Row],[Author]],Table4[],2,0))</f>
        <v>LS</v>
      </c>
      <c r="L2449" s="91" t="s">
        <v>1970</v>
      </c>
      <c r="M2449" s="78">
        <v>45838.524548611109</v>
      </c>
      <c r="N2449" s="78">
        <v>45840</v>
      </c>
      <c r="O2449" s="78">
        <v>45840</v>
      </c>
      <c r="P2449" s="79" t="str">
        <f ca="1">IF(Proc[[#This Row],[DaysAgeing]]&gt;5,"yep","on track")</f>
        <v>on track</v>
      </c>
      <c r="Q2449" s="2">
        <f ca="1">IF(Proc[[#This Row],[DateClosed]]="",ABS(NETWORKDAYS(Proc[[#This Row],[DateOpened]],TODAY()))-1,ABS(NETWORKDAYS(Proc[[#This Row],[DateOpened]],Proc[[#This Row],[DateClosed]]))-1)</f>
        <v>2</v>
      </c>
      <c r="R2449" s="79" t="s">
        <v>964</v>
      </c>
      <c r="S2449" s="65"/>
      <c r="T2449" s="153">
        <v>2448</v>
      </c>
    </row>
    <row r="2450" spans="1:20" hidden="1">
      <c r="A2450" s="72" t="s">
        <v>3008</v>
      </c>
      <c r="B2450" s="152" t="str">
        <f>IFERROR(VLOOKUP(Proc[[#This Row],[App]],Table2[],3,0),"open")</f>
        <v>ok</v>
      </c>
      <c r="C2450" s="72" t="s">
        <v>369</v>
      </c>
      <c r="D2450" s="152" t="s">
        <v>3029</v>
      </c>
      <c r="E2450" s="152" t="s">
        <v>1577</v>
      </c>
      <c r="F2450" s="87" t="s">
        <v>1577</v>
      </c>
      <c r="G2450" s="72" t="s">
        <v>400</v>
      </c>
      <c r="H2450" s="65" t="str">
        <f>IF(Proc[[#This Row],[type]]="LFF (MDG-F)",MID(Proc[[#This Row],[Obj]],13,10),"")</f>
        <v/>
      </c>
      <c r="I2450" s="152"/>
      <c r="J2450" s="65" t="b">
        <f>Proc[[#This Row],[Requested]]=Proc[[#This Row],[CurrentParent]]</f>
        <v>1</v>
      </c>
      <c r="K2450" s="152" t="str">
        <f>IF(Proc[[#This Row],[Author]]="Marcela Urrego",VLOOKUP(LEFT(Proc[[#This Row],[Requested]],1),Table3[#All],2,0),VLOOKUP(Proc[[#This Row],[Author]],Table4[],2,0))</f>
        <v>LS</v>
      </c>
      <c r="L2450" s="91" t="s">
        <v>1970</v>
      </c>
      <c r="M2450" s="78">
        <v>45838.524548611109</v>
      </c>
      <c r="N2450" s="78">
        <v>45840</v>
      </c>
      <c r="O2450" s="78">
        <v>45840</v>
      </c>
      <c r="P2450" s="79" t="str">
        <f ca="1">IF(Proc[[#This Row],[DaysAgeing]]&gt;5,"yep","on track")</f>
        <v>on track</v>
      </c>
      <c r="Q2450" s="2">
        <f ca="1">IF(Proc[[#This Row],[DateClosed]]="",ABS(NETWORKDAYS(Proc[[#This Row],[DateOpened]],TODAY()))-1,ABS(NETWORKDAYS(Proc[[#This Row],[DateOpened]],Proc[[#This Row],[DateClosed]]))-1)</f>
        <v>2</v>
      </c>
      <c r="R2450" s="79" t="s">
        <v>964</v>
      </c>
      <c r="S2450" s="65"/>
      <c r="T2450" s="153">
        <v>2449</v>
      </c>
    </row>
    <row r="2451" spans="1:20" hidden="1">
      <c r="A2451" s="72" t="s">
        <v>3008</v>
      </c>
      <c r="B2451" s="152" t="str">
        <f>IFERROR(VLOOKUP(Proc[[#This Row],[App]],Table2[],3,0),"open")</f>
        <v>ok</v>
      </c>
      <c r="C2451" s="72" t="s">
        <v>369</v>
      </c>
      <c r="D2451" s="152" t="s">
        <v>3030</v>
      </c>
      <c r="E2451" s="152" t="s">
        <v>1577</v>
      </c>
      <c r="F2451" s="87" t="s">
        <v>1577</v>
      </c>
      <c r="G2451" s="72" t="s">
        <v>400</v>
      </c>
      <c r="H2451" s="65" t="str">
        <f>IF(Proc[[#This Row],[type]]="LFF (MDG-F)",MID(Proc[[#This Row],[Obj]],13,10),"")</f>
        <v/>
      </c>
      <c r="I2451" s="152"/>
      <c r="J2451" s="65" t="b">
        <f>Proc[[#This Row],[Requested]]=Proc[[#This Row],[CurrentParent]]</f>
        <v>1</v>
      </c>
      <c r="K2451" s="152" t="str">
        <f>IF(Proc[[#This Row],[Author]]="Marcela Urrego",VLOOKUP(LEFT(Proc[[#This Row],[Requested]],1),Table3[#All],2,0),VLOOKUP(Proc[[#This Row],[Author]],Table4[],2,0))</f>
        <v>LS</v>
      </c>
      <c r="L2451" s="91" t="s">
        <v>1970</v>
      </c>
      <c r="M2451" s="78">
        <v>45838.524548611109</v>
      </c>
      <c r="N2451" s="78">
        <v>45840</v>
      </c>
      <c r="O2451" s="78">
        <v>45840</v>
      </c>
      <c r="P2451" s="79" t="str">
        <f ca="1">IF(Proc[[#This Row],[DaysAgeing]]&gt;5,"yep","on track")</f>
        <v>on track</v>
      </c>
      <c r="Q2451" s="2">
        <f ca="1">IF(Proc[[#This Row],[DateClosed]]="",ABS(NETWORKDAYS(Proc[[#This Row],[DateOpened]],TODAY()))-1,ABS(NETWORKDAYS(Proc[[#This Row],[DateOpened]],Proc[[#This Row],[DateClosed]]))-1)</f>
        <v>2</v>
      </c>
      <c r="R2451" s="79" t="s">
        <v>964</v>
      </c>
      <c r="S2451" s="65"/>
      <c r="T2451" s="153">
        <v>2450</v>
      </c>
    </row>
    <row r="2452" spans="1:20" hidden="1">
      <c r="A2452" s="72" t="s">
        <v>3008</v>
      </c>
      <c r="B2452" s="152" t="str">
        <f>IFERROR(VLOOKUP(Proc[[#This Row],[App]],Table2[],3,0),"open")</f>
        <v>ok</v>
      </c>
      <c r="C2452" s="72" t="s">
        <v>369</v>
      </c>
      <c r="D2452" s="152" t="s">
        <v>3031</v>
      </c>
      <c r="E2452" s="152" t="s">
        <v>1577</v>
      </c>
      <c r="F2452" s="87" t="s">
        <v>1577</v>
      </c>
      <c r="G2452" s="72" t="s">
        <v>400</v>
      </c>
      <c r="H2452" s="65" t="str">
        <f>IF(Proc[[#This Row],[type]]="LFF (MDG-F)",MID(Proc[[#This Row],[Obj]],13,10),"")</f>
        <v/>
      </c>
      <c r="I2452" s="152"/>
      <c r="J2452" s="65" t="b">
        <f>Proc[[#This Row],[Requested]]=Proc[[#This Row],[CurrentParent]]</f>
        <v>1</v>
      </c>
      <c r="K2452" s="152" t="str">
        <f>IF(Proc[[#This Row],[Author]]="Marcela Urrego",VLOOKUP(LEFT(Proc[[#This Row],[Requested]],1),Table3[#All],2,0),VLOOKUP(Proc[[#This Row],[Author]],Table4[],2,0))</f>
        <v>LS</v>
      </c>
      <c r="L2452" s="91" t="s">
        <v>1970</v>
      </c>
      <c r="M2452" s="78">
        <v>45838.524548611109</v>
      </c>
      <c r="N2452" s="78">
        <v>45840</v>
      </c>
      <c r="O2452" s="78">
        <v>45840</v>
      </c>
      <c r="P2452" s="79" t="str">
        <f ca="1">IF(Proc[[#This Row],[DaysAgeing]]&gt;5,"yep","on track")</f>
        <v>on track</v>
      </c>
      <c r="Q2452" s="2">
        <f ca="1">IF(Proc[[#This Row],[DateClosed]]="",ABS(NETWORKDAYS(Proc[[#This Row],[DateOpened]],TODAY()))-1,ABS(NETWORKDAYS(Proc[[#This Row],[DateOpened]],Proc[[#This Row],[DateClosed]]))-1)</f>
        <v>2</v>
      </c>
      <c r="R2452" s="79" t="s">
        <v>964</v>
      </c>
      <c r="S2452" s="65"/>
      <c r="T2452" s="153">
        <v>2451</v>
      </c>
    </row>
    <row r="2453" spans="1:20" hidden="1">
      <c r="A2453" s="72" t="s">
        <v>3008</v>
      </c>
      <c r="B2453" s="152" t="str">
        <f>IFERROR(VLOOKUP(Proc[[#This Row],[App]],Table2[],3,0),"open")</f>
        <v>ok</v>
      </c>
      <c r="C2453" s="72" t="s">
        <v>369</v>
      </c>
      <c r="D2453" s="152" t="s">
        <v>3032</v>
      </c>
      <c r="E2453" s="152" t="s">
        <v>1577</v>
      </c>
      <c r="F2453" s="87" t="s">
        <v>1577</v>
      </c>
      <c r="G2453" s="72" t="s">
        <v>400</v>
      </c>
      <c r="H2453" s="65" t="str">
        <f>IF(Proc[[#This Row],[type]]="LFF (MDG-F)",MID(Proc[[#This Row],[Obj]],13,10),"")</f>
        <v/>
      </c>
      <c r="I2453" s="152"/>
      <c r="J2453" s="65" t="b">
        <f>Proc[[#This Row],[Requested]]=Proc[[#This Row],[CurrentParent]]</f>
        <v>1</v>
      </c>
      <c r="K2453" s="152" t="str">
        <f>IF(Proc[[#This Row],[Author]]="Marcela Urrego",VLOOKUP(LEFT(Proc[[#This Row],[Requested]],1),Table3[#All],2,0),VLOOKUP(Proc[[#This Row],[Author]],Table4[],2,0))</f>
        <v>LS</v>
      </c>
      <c r="L2453" s="91" t="s">
        <v>1970</v>
      </c>
      <c r="M2453" s="78">
        <v>45838.524548611109</v>
      </c>
      <c r="N2453" s="78">
        <v>45840</v>
      </c>
      <c r="O2453" s="78">
        <v>45840</v>
      </c>
      <c r="P2453" s="79" t="str">
        <f ca="1">IF(Proc[[#This Row],[DaysAgeing]]&gt;5,"yep","on track")</f>
        <v>on track</v>
      </c>
      <c r="Q2453" s="2">
        <f ca="1">IF(Proc[[#This Row],[DateClosed]]="",ABS(NETWORKDAYS(Proc[[#This Row],[DateOpened]],TODAY()))-1,ABS(NETWORKDAYS(Proc[[#This Row],[DateOpened]],Proc[[#This Row],[DateClosed]]))-1)</f>
        <v>2</v>
      </c>
      <c r="R2453" s="79" t="s">
        <v>964</v>
      </c>
      <c r="S2453" s="65"/>
      <c r="T2453" s="153">
        <v>2452</v>
      </c>
    </row>
    <row r="2454" spans="1:20" hidden="1">
      <c r="A2454" s="72" t="s">
        <v>3008</v>
      </c>
      <c r="B2454" s="152" t="str">
        <f>IFERROR(VLOOKUP(Proc[[#This Row],[App]],Table2[],3,0),"open")</f>
        <v>ok</v>
      </c>
      <c r="C2454" s="72" t="s">
        <v>369</v>
      </c>
      <c r="D2454" s="152" t="s">
        <v>3033</v>
      </c>
      <c r="E2454" s="152" t="s">
        <v>1577</v>
      </c>
      <c r="F2454" s="87" t="s">
        <v>1577</v>
      </c>
      <c r="G2454" s="72" t="s">
        <v>400</v>
      </c>
      <c r="H2454" s="65" t="str">
        <f>IF(Proc[[#This Row],[type]]="LFF (MDG-F)",MID(Proc[[#This Row],[Obj]],13,10),"")</f>
        <v/>
      </c>
      <c r="I2454" s="152"/>
      <c r="J2454" s="65" t="b">
        <f>Proc[[#This Row],[Requested]]=Proc[[#This Row],[CurrentParent]]</f>
        <v>1</v>
      </c>
      <c r="K2454" s="152" t="str">
        <f>IF(Proc[[#This Row],[Author]]="Marcela Urrego",VLOOKUP(LEFT(Proc[[#This Row],[Requested]],1),Table3[#All],2,0),VLOOKUP(Proc[[#This Row],[Author]],Table4[],2,0))</f>
        <v>LS</v>
      </c>
      <c r="L2454" s="91" t="s">
        <v>1970</v>
      </c>
      <c r="M2454" s="78">
        <v>45838.524548611109</v>
      </c>
      <c r="N2454" s="78">
        <v>45840</v>
      </c>
      <c r="O2454" s="78">
        <v>45840</v>
      </c>
      <c r="P2454" s="79" t="str">
        <f ca="1">IF(Proc[[#This Row],[DaysAgeing]]&gt;5,"yep","on track")</f>
        <v>on track</v>
      </c>
      <c r="Q2454" s="2">
        <f ca="1">IF(Proc[[#This Row],[DateClosed]]="",ABS(NETWORKDAYS(Proc[[#This Row],[DateOpened]],TODAY()))-1,ABS(NETWORKDAYS(Proc[[#This Row],[DateOpened]],Proc[[#This Row],[DateClosed]]))-1)</f>
        <v>2</v>
      </c>
      <c r="R2454" s="79" t="s">
        <v>964</v>
      </c>
      <c r="S2454" s="65"/>
      <c r="T2454" s="153">
        <v>2453</v>
      </c>
    </row>
    <row r="2455" spans="1:20" hidden="1">
      <c r="A2455" s="72" t="s">
        <v>3008</v>
      </c>
      <c r="B2455" s="152" t="str">
        <f>IFERROR(VLOOKUP(Proc[[#This Row],[App]],Table2[],3,0),"open")</f>
        <v>ok</v>
      </c>
      <c r="C2455" s="72" t="s">
        <v>369</v>
      </c>
      <c r="D2455" s="152" t="s">
        <v>3034</v>
      </c>
      <c r="E2455" s="152" t="s">
        <v>1577</v>
      </c>
      <c r="F2455" s="87" t="s">
        <v>1577</v>
      </c>
      <c r="G2455" s="72" t="s">
        <v>400</v>
      </c>
      <c r="H2455" s="65" t="str">
        <f>IF(Proc[[#This Row],[type]]="LFF (MDG-F)",MID(Proc[[#This Row],[Obj]],13,10),"")</f>
        <v/>
      </c>
      <c r="I2455" s="152"/>
      <c r="J2455" s="65" t="b">
        <f>Proc[[#This Row],[Requested]]=Proc[[#This Row],[CurrentParent]]</f>
        <v>1</v>
      </c>
      <c r="K2455" s="152" t="str">
        <f>IF(Proc[[#This Row],[Author]]="Marcela Urrego",VLOOKUP(LEFT(Proc[[#This Row],[Requested]],1),Table3[#All],2,0),VLOOKUP(Proc[[#This Row],[Author]],Table4[],2,0))</f>
        <v>LS</v>
      </c>
      <c r="L2455" s="91" t="s">
        <v>1970</v>
      </c>
      <c r="M2455" s="78">
        <v>45838.524548611109</v>
      </c>
      <c r="N2455" s="78">
        <v>45840</v>
      </c>
      <c r="O2455" s="78">
        <v>45840</v>
      </c>
      <c r="P2455" s="79" t="str">
        <f ca="1">IF(Proc[[#This Row],[DaysAgeing]]&gt;5,"yep","on track")</f>
        <v>on track</v>
      </c>
      <c r="Q2455" s="2">
        <f ca="1">IF(Proc[[#This Row],[DateClosed]]="",ABS(NETWORKDAYS(Proc[[#This Row],[DateOpened]],TODAY()))-1,ABS(NETWORKDAYS(Proc[[#This Row],[DateOpened]],Proc[[#This Row],[DateClosed]]))-1)</f>
        <v>2</v>
      </c>
      <c r="R2455" s="79" t="s">
        <v>964</v>
      </c>
      <c r="S2455" s="65"/>
      <c r="T2455" s="153">
        <v>2454</v>
      </c>
    </row>
    <row r="2456" spans="1:20" hidden="1">
      <c r="A2456" s="72" t="s">
        <v>3008</v>
      </c>
      <c r="B2456" s="152" t="str">
        <f>IFERROR(VLOOKUP(Proc[[#This Row],[App]],Table2[],3,0),"open")</f>
        <v>ok</v>
      </c>
      <c r="C2456" s="72" t="s">
        <v>369</v>
      </c>
      <c r="D2456" s="152" t="s">
        <v>3035</v>
      </c>
      <c r="E2456" s="152" t="s">
        <v>1577</v>
      </c>
      <c r="F2456" s="87" t="s">
        <v>1577</v>
      </c>
      <c r="G2456" s="72" t="s">
        <v>400</v>
      </c>
      <c r="H2456" s="65" t="str">
        <f>IF(Proc[[#This Row],[type]]="LFF (MDG-F)",MID(Proc[[#This Row],[Obj]],13,10),"")</f>
        <v/>
      </c>
      <c r="I2456" s="152"/>
      <c r="J2456" s="65" t="b">
        <f>Proc[[#This Row],[Requested]]=Proc[[#This Row],[CurrentParent]]</f>
        <v>1</v>
      </c>
      <c r="K2456" s="152" t="str">
        <f>IF(Proc[[#This Row],[Author]]="Marcela Urrego",VLOOKUP(LEFT(Proc[[#This Row],[Requested]],1),Table3[#All],2,0),VLOOKUP(Proc[[#This Row],[Author]],Table4[],2,0))</f>
        <v>LS</v>
      </c>
      <c r="L2456" s="91" t="s">
        <v>1970</v>
      </c>
      <c r="M2456" s="78">
        <v>45838.524548611109</v>
      </c>
      <c r="N2456" s="78">
        <v>45840</v>
      </c>
      <c r="O2456" s="78">
        <v>45840</v>
      </c>
      <c r="P2456" s="79" t="str">
        <f ca="1">IF(Proc[[#This Row],[DaysAgeing]]&gt;5,"yep","on track")</f>
        <v>on track</v>
      </c>
      <c r="Q2456" s="2">
        <f ca="1">IF(Proc[[#This Row],[DateClosed]]="",ABS(NETWORKDAYS(Proc[[#This Row],[DateOpened]],TODAY()))-1,ABS(NETWORKDAYS(Proc[[#This Row],[DateOpened]],Proc[[#This Row],[DateClosed]]))-1)</f>
        <v>2</v>
      </c>
      <c r="R2456" s="79" t="s">
        <v>964</v>
      </c>
      <c r="S2456" s="65"/>
      <c r="T2456" s="153">
        <v>2455</v>
      </c>
    </row>
    <row r="2457" spans="1:20" hidden="1">
      <c r="A2457" s="72" t="s">
        <v>3008</v>
      </c>
      <c r="B2457" s="152" t="str">
        <f>IFERROR(VLOOKUP(Proc[[#This Row],[App]],Table2[],3,0),"open")</f>
        <v>ok</v>
      </c>
      <c r="C2457" s="72" t="s">
        <v>369</v>
      </c>
      <c r="D2457" s="152" t="s">
        <v>3036</v>
      </c>
      <c r="E2457" s="152" t="s">
        <v>1577</v>
      </c>
      <c r="F2457" s="87" t="s">
        <v>1577</v>
      </c>
      <c r="G2457" s="72" t="s">
        <v>400</v>
      </c>
      <c r="H2457" s="65" t="str">
        <f>IF(Proc[[#This Row],[type]]="LFF (MDG-F)",MID(Proc[[#This Row],[Obj]],13,10),"")</f>
        <v/>
      </c>
      <c r="I2457" s="152"/>
      <c r="J2457" s="65" t="b">
        <f>Proc[[#This Row],[Requested]]=Proc[[#This Row],[CurrentParent]]</f>
        <v>1</v>
      </c>
      <c r="K2457" s="152" t="str">
        <f>IF(Proc[[#This Row],[Author]]="Marcela Urrego",VLOOKUP(LEFT(Proc[[#This Row],[Requested]],1),Table3[#All],2,0),VLOOKUP(Proc[[#This Row],[Author]],Table4[],2,0))</f>
        <v>LS</v>
      </c>
      <c r="L2457" s="91" t="s">
        <v>1970</v>
      </c>
      <c r="M2457" s="78">
        <v>45838.524548611109</v>
      </c>
      <c r="N2457" s="78">
        <v>45840</v>
      </c>
      <c r="O2457" s="78">
        <v>45840</v>
      </c>
      <c r="P2457" s="79" t="str">
        <f ca="1">IF(Proc[[#This Row],[DaysAgeing]]&gt;5,"yep","on track")</f>
        <v>on track</v>
      </c>
      <c r="Q2457" s="2">
        <f ca="1">IF(Proc[[#This Row],[DateClosed]]="",ABS(NETWORKDAYS(Proc[[#This Row],[DateOpened]],TODAY()))-1,ABS(NETWORKDAYS(Proc[[#This Row],[DateOpened]],Proc[[#This Row],[DateClosed]]))-1)</f>
        <v>2</v>
      </c>
      <c r="R2457" s="79" t="s">
        <v>964</v>
      </c>
      <c r="S2457" s="65"/>
      <c r="T2457" s="153">
        <v>2456</v>
      </c>
    </row>
    <row r="2458" spans="1:20" hidden="1">
      <c r="A2458" s="72" t="s">
        <v>3008</v>
      </c>
      <c r="B2458" s="152" t="str">
        <f>IFERROR(VLOOKUP(Proc[[#This Row],[App]],Table2[],3,0),"open")</f>
        <v>ok</v>
      </c>
      <c r="C2458" s="72" t="s">
        <v>369</v>
      </c>
      <c r="D2458" s="152" t="s">
        <v>3037</v>
      </c>
      <c r="E2458" s="152" t="s">
        <v>1577</v>
      </c>
      <c r="F2458" s="87" t="s">
        <v>1577</v>
      </c>
      <c r="G2458" s="72" t="s">
        <v>400</v>
      </c>
      <c r="H2458" s="65" t="str">
        <f>IF(Proc[[#This Row],[type]]="LFF (MDG-F)",MID(Proc[[#This Row],[Obj]],13,10),"")</f>
        <v/>
      </c>
      <c r="I2458" s="152"/>
      <c r="J2458" s="65" t="b">
        <f>Proc[[#This Row],[Requested]]=Proc[[#This Row],[CurrentParent]]</f>
        <v>1</v>
      </c>
      <c r="K2458" s="152" t="str">
        <f>IF(Proc[[#This Row],[Author]]="Marcela Urrego",VLOOKUP(LEFT(Proc[[#This Row],[Requested]],1),Table3[#All],2,0),VLOOKUP(Proc[[#This Row],[Author]],Table4[],2,0))</f>
        <v>LS</v>
      </c>
      <c r="L2458" s="91" t="s">
        <v>1970</v>
      </c>
      <c r="M2458" s="78">
        <v>45838.524548611109</v>
      </c>
      <c r="N2458" s="78">
        <v>45840</v>
      </c>
      <c r="O2458" s="78">
        <v>45840</v>
      </c>
      <c r="P2458" s="79" t="str">
        <f ca="1">IF(Proc[[#This Row],[DaysAgeing]]&gt;5,"yep","on track")</f>
        <v>on track</v>
      </c>
      <c r="Q2458" s="2">
        <f ca="1">IF(Proc[[#This Row],[DateClosed]]="",ABS(NETWORKDAYS(Proc[[#This Row],[DateOpened]],TODAY()))-1,ABS(NETWORKDAYS(Proc[[#This Row],[DateOpened]],Proc[[#This Row],[DateClosed]]))-1)</f>
        <v>2</v>
      </c>
      <c r="R2458" s="79" t="s">
        <v>964</v>
      </c>
      <c r="S2458" s="65"/>
      <c r="T2458" s="153">
        <v>2457</v>
      </c>
    </row>
    <row r="2459" spans="1:20" hidden="1">
      <c r="A2459" s="72" t="s">
        <v>3008</v>
      </c>
      <c r="B2459" s="152" t="str">
        <f>IFERROR(VLOOKUP(Proc[[#This Row],[App]],Table2[],3,0),"open")</f>
        <v>ok</v>
      </c>
      <c r="C2459" s="72" t="s">
        <v>369</v>
      </c>
      <c r="D2459" s="152" t="s">
        <v>3038</v>
      </c>
      <c r="E2459" s="152" t="s">
        <v>1577</v>
      </c>
      <c r="F2459" s="87" t="s">
        <v>1577</v>
      </c>
      <c r="G2459" s="72" t="s">
        <v>400</v>
      </c>
      <c r="H2459" s="65" t="str">
        <f>IF(Proc[[#This Row],[type]]="LFF (MDG-F)",MID(Proc[[#This Row],[Obj]],13,10),"")</f>
        <v/>
      </c>
      <c r="I2459" s="152"/>
      <c r="J2459" s="65" t="b">
        <f>Proc[[#This Row],[Requested]]=Proc[[#This Row],[CurrentParent]]</f>
        <v>1</v>
      </c>
      <c r="K2459" s="152" t="str">
        <f>IF(Proc[[#This Row],[Author]]="Marcela Urrego",VLOOKUP(LEFT(Proc[[#This Row],[Requested]],1),Table3[#All],2,0),VLOOKUP(Proc[[#This Row],[Author]],Table4[],2,0))</f>
        <v>LS</v>
      </c>
      <c r="L2459" s="91" t="s">
        <v>1970</v>
      </c>
      <c r="M2459" s="78">
        <v>45838.524548611109</v>
      </c>
      <c r="N2459" s="78">
        <v>45840</v>
      </c>
      <c r="O2459" s="78">
        <v>45840</v>
      </c>
      <c r="P2459" s="79" t="str">
        <f ca="1">IF(Proc[[#This Row],[DaysAgeing]]&gt;5,"yep","on track")</f>
        <v>on track</v>
      </c>
      <c r="Q2459" s="2">
        <f ca="1">IF(Proc[[#This Row],[DateClosed]]="",ABS(NETWORKDAYS(Proc[[#This Row],[DateOpened]],TODAY()))-1,ABS(NETWORKDAYS(Proc[[#This Row],[DateOpened]],Proc[[#This Row],[DateClosed]]))-1)</f>
        <v>2</v>
      </c>
      <c r="R2459" s="79" t="s">
        <v>964</v>
      </c>
      <c r="S2459" s="65"/>
      <c r="T2459" s="153">
        <v>2458</v>
      </c>
    </row>
    <row r="2460" spans="1:20" hidden="1">
      <c r="A2460" s="72" t="s">
        <v>3008</v>
      </c>
      <c r="B2460" s="152" t="str">
        <f>IFERROR(VLOOKUP(Proc[[#This Row],[App]],Table2[],3,0),"open")</f>
        <v>ok</v>
      </c>
      <c r="C2460" s="72" t="s">
        <v>369</v>
      </c>
      <c r="D2460" s="152" t="s">
        <v>3039</v>
      </c>
      <c r="E2460" s="152" t="s">
        <v>1577</v>
      </c>
      <c r="F2460" s="87" t="s">
        <v>1577</v>
      </c>
      <c r="G2460" s="72" t="s">
        <v>400</v>
      </c>
      <c r="H2460" s="65" t="str">
        <f>IF(Proc[[#This Row],[type]]="LFF (MDG-F)",MID(Proc[[#This Row],[Obj]],13,10),"")</f>
        <v/>
      </c>
      <c r="I2460" s="152"/>
      <c r="J2460" s="65" t="b">
        <f>Proc[[#This Row],[Requested]]=Proc[[#This Row],[CurrentParent]]</f>
        <v>1</v>
      </c>
      <c r="K2460" s="152" t="str">
        <f>IF(Proc[[#This Row],[Author]]="Marcela Urrego",VLOOKUP(LEFT(Proc[[#This Row],[Requested]],1),Table3[#All],2,0),VLOOKUP(Proc[[#This Row],[Author]],Table4[],2,0))</f>
        <v>LS</v>
      </c>
      <c r="L2460" s="91" t="s">
        <v>1970</v>
      </c>
      <c r="M2460" s="78">
        <v>45838.524548611109</v>
      </c>
      <c r="N2460" s="78">
        <v>45840</v>
      </c>
      <c r="O2460" s="78">
        <v>45840</v>
      </c>
      <c r="P2460" s="79" t="str">
        <f ca="1">IF(Proc[[#This Row],[DaysAgeing]]&gt;5,"yep","on track")</f>
        <v>on track</v>
      </c>
      <c r="Q2460" s="2">
        <f ca="1">IF(Proc[[#This Row],[DateClosed]]="",ABS(NETWORKDAYS(Proc[[#This Row],[DateOpened]],TODAY()))-1,ABS(NETWORKDAYS(Proc[[#This Row],[DateOpened]],Proc[[#This Row],[DateClosed]]))-1)</f>
        <v>2</v>
      </c>
      <c r="R2460" s="79" t="s">
        <v>964</v>
      </c>
      <c r="S2460" s="65"/>
      <c r="T2460" s="153">
        <v>2459</v>
      </c>
    </row>
    <row r="2461" spans="1:20" hidden="1">
      <c r="A2461" s="72" t="s">
        <v>3008</v>
      </c>
      <c r="B2461" s="152" t="str">
        <f>IFERROR(VLOOKUP(Proc[[#This Row],[App]],Table2[],3,0),"open")</f>
        <v>ok</v>
      </c>
      <c r="C2461" s="72" t="s">
        <v>369</v>
      </c>
      <c r="D2461" s="152" t="s">
        <v>3040</v>
      </c>
      <c r="E2461" s="152" t="s">
        <v>1577</v>
      </c>
      <c r="F2461" s="87" t="s">
        <v>1577</v>
      </c>
      <c r="G2461" s="72" t="s">
        <v>400</v>
      </c>
      <c r="H2461" s="65" t="str">
        <f>IF(Proc[[#This Row],[type]]="LFF (MDG-F)",MID(Proc[[#This Row],[Obj]],13,10),"")</f>
        <v/>
      </c>
      <c r="I2461" s="152"/>
      <c r="J2461" s="65" t="b">
        <f>Proc[[#This Row],[Requested]]=Proc[[#This Row],[CurrentParent]]</f>
        <v>1</v>
      </c>
      <c r="K2461" s="152" t="str">
        <f>IF(Proc[[#This Row],[Author]]="Marcela Urrego",VLOOKUP(LEFT(Proc[[#This Row],[Requested]],1),Table3[#All],2,0),VLOOKUP(Proc[[#This Row],[Author]],Table4[],2,0))</f>
        <v>LS</v>
      </c>
      <c r="L2461" s="91" t="s">
        <v>1970</v>
      </c>
      <c r="M2461" s="78">
        <v>45838.524548611109</v>
      </c>
      <c r="N2461" s="78">
        <v>45840</v>
      </c>
      <c r="O2461" s="78">
        <v>45840</v>
      </c>
      <c r="P2461" s="79" t="str">
        <f ca="1">IF(Proc[[#This Row],[DaysAgeing]]&gt;5,"yep","on track")</f>
        <v>on track</v>
      </c>
      <c r="Q2461" s="2">
        <f ca="1">IF(Proc[[#This Row],[DateClosed]]="",ABS(NETWORKDAYS(Proc[[#This Row],[DateOpened]],TODAY()))-1,ABS(NETWORKDAYS(Proc[[#This Row],[DateOpened]],Proc[[#This Row],[DateClosed]]))-1)</f>
        <v>2</v>
      </c>
      <c r="R2461" s="79" t="s">
        <v>964</v>
      </c>
      <c r="S2461" s="65"/>
      <c r="T2461" s="153">
        <v>2460</v>
      </c>
    </row>
    <row r="2462" spans="1:20" hidden="1">
      <c r="A2462" s="72" t="s">
        <v>3008</v>
      </c>
      <c r="B2462" s="152" t="str">
        <f>IFERROR(VLOOKUP(Proc[[#This Row],[App]],Table2[],3,0),"open")</f>
        <v>ok</v>
      </c>
      <c r="C2462" s="72" t="s">
        <v>369</v>
      </c>
      <c r="D2462" s="152" t="s">
        <v>3041</v>
      </c>
      <c r="E2462" s="152" t="s">
        <v>1577</v>
      </c>
      <c r="F2462" s="87" t="s">
        <v>1577</v>
      </c>
      <c r="G2462" s="72" t="s">
        <v>400</v>
      </c>
      <c r="H2462" s="65" t="str">
        <f>IF(Proc[[#This Row],[type]]="LFF (MDG-F)",MID(Proc[[#This Row],[Obj]],13,10),"")</f>
        <v/>
      </c>
      <c r="I2462" s="152"/>
      <c r="J2462" s="65" t="b">
        <f>Proc[[#This Row],[Requested]]=Proc[[#This Row],[CurrentParent]]</f>
        <v>1</v>
      </c>
      <c r="K2462" s="152" t="str">
        <f>IF(Proc[[#This Row],[Author]]="Marcela Urrego",VLOOKUP(LEFT(Proc[[#This Row],[Requested]],1),Table3[#All],2,0),VLOOKUP(Proc[[#This Row],[Author]],Table4[],2,0))</f>
        <v>LS</v>
      </c>
      <c r="L2462" s="91" t="s">
        <v>1970</v>
      </c>
      <c r="M2462" s="78">
        <v>45838.524548611109</v>
      </c>
      <c r="N2462" s="78">
        <v>45840</v>
      </c>
      <c r="O2462" s="78">
        <v>45840</v>
      </c>
      <c r="P2462" s="79" t="str">
        <f ca="1">IF(Proc[[#This Row],[DaysAgeing]]&gt;5,"yep","on track")</f>
        <v>on track</v>
      </c>
      <c r="Q2462" s="2">
        <f ca="1">IF(Proc[[#This Row],[DateClosed]]="",ABS(NETWORKDAYS(Proc[[#This Row],[DateOpened]],TODAY()))-1,ABS(NETWORKDAYS(Proc[[#This Row],[DateOpened]],Proc[[#This Row],[DateClosed]]))-1)</f>
        <v>2</v>
      </c>
      <c r="R2462" s="79" t="s">
        <v>964</v>
      </c>
      <c r="S2462" s="65"/>
      <c r="T2462" s="153">
        <v>2461</v>
      </c>
    </row>
    <row r="2463" spans="1:20" hidden="1">
      <c r="A2463" s="72" t="s">
        <v>3008</v>
      </c>
      <c r="B2463" s="152" t="str">
        <f>IFERROR(VLOOKUP(Proc[[#This Row],[App]],Table2[],3,0),"open")</f>
        <v>ok</v>
      </c>
      <c r="C2463" s="72" t="s">
        <v>369</v>
      </c>
      <c r="D2463" s="152" t="s">
        <v>3042</v>
      </c>
      <c r="E2463" s="152" t="s">
        <v>1577</v>
      </c>
      <c r="F2463" s="87" t="s">
        <v>1577</v>
      </c>
      <c r="G2463" s="72" t="s">
        <v>400</v>
      </c>
      <c r="H2463" s="65" t="str">
        <f>IF(Proc[[#This Row],[type]]="LFF (MDG-F)",MID(Proc[[#This Row],[Obj]],13,10),"")</f>
        <v/>
      </c>
      <c r="I2463" s="152"/>
      <c r="J2463" s="65" t="b">
        <f>Proc[[#This Row],[Requested]]=Proc[[#This Row],[CurrentParent]]</f>
        <v>1</v>
      </c>
      <c r="K2463" s="152" t="str">
        <f>IF(Proc[[#This Row],[Author]]="Marcela Urrego",VLOOKUP(LEFT(Proc[[#This Row],[Requested]],1),Table3[#All],2,0),VLOOKUP(Proc[[#This Row],[Author]],Table4[],2,0))</f>
        <v>LS</v>
      </c>
      <c r="L2463" s="91" t="s">
        <v>1970</v>
      </c>
      <c r="M2463" s="78">
        <v>45838.524548611109</v>
      </c>
      <c r="N2463" s="78">
        <v>45840</v>
      </c>
      <c r="O2463" s="78">
        <v>45840</v>
      </c>
      <c r="P2463" s="79" t="str">
        <f ca="1">IF(Proc[[#This Row],[DaysAgeing]]&gt;5,"yep","on track")</f>
        <v>on track</v>
      </c>
      <c r="Q2463" s="2">
        <f ca="1">IF(Proc[[#This Row],[DateClosed]]="",ABS(NETWORKDAYS(Proc[[#This Row],[DateOpened]],TODAY()))-1,ABS(NETWORKDAYS(Proc[[#This Row],[DateOpened]],Proc[[#This Row],[DateClosed]]))-1)</f>
        <v>2</v>
      </c>
      <c r="R2463" s="79" t="s">
        <v>964</v>
      </c>
      <c r="S2463" s="65"/>
      <c r="T2463" s="153">
        <v>2462</v>
      </c>
    </row>
    <row r="2464" spans="1:20" hidden="1">
      <c r="A2464" s="72" t="s">
        <v>3008</v>
      </c>
      <c r="B2464" s="152" t="str">
        <f>IFERROR(VLOOKUP(Proc[[#This Row],[App]],Table2[],3,0),"open")</f>
        <v>ok</v>
      </c>
      <c r="C2464" s="72" t="s">
        <v>369</v>
      </c>
      <c r="D2464" s="152" t="s">
        <v>3043</v>
      </c>
      <c r="E2464" s="152" t="s">
        <v>1577</v>
      </c>
      <c r="F2464" s="87" t="s">
        <v>1577</v>
      </c>
      <c r="G2464" s="72" t="s">
        <v>400</v>
      </c>
      <c r="H2464" s="65" t="str">
        <f>IF(Proc[[#This Row],[type]]="LFF (MDG-F)",MID(Proc[[#This Row],[Obj]],13,10),"")</f>
        <v/>
      </c>
      <c r="I2464" s="152"/>
      <c r="J2464" s="65" t="b">
        <f>Proc[[#This Row],[Requested]]=Proc[[#This Row],[CurrentParent]]</f>
        <v>1</v>
      </c>
      <c r="K2464" s="152" t="str">
        <f>IF(Proc[[#This Row],[Author]]="Marcela Urrego",VLOOKUP(LEFT(Proc[[#This Row],[Requested]],1),Table3[#All],2,0),VLOOKUP(Proc[[#This Row],[Author]],Table4[],2,0))</f>
        <v>LS</v>
      </c>
      <c r="L2464" s="91" t="s">
        <v>1970</v>
      </c>
      <c r="M2464" s="78">
        <v>45838.524548611109</v>
      </c>
      <c r="N2464" s="78">
        <v>45840</v>
      </c>
      <c r="O2464" s="78">
        <v>45840</v>
      </c>
      <c r="P2464" s="79" t="str">
        <f ca="1">IF(Proc[[#This Row],[DaysAgeing]]&gt;5,"yep","on track")</f>
        <v>on track</v>
      </c>
      <c r="Q2464" s="2">
        <f ca="1">IF(Proc[[#This Row],[DateClosed]]="",ABS(NETWORKDAYS(Proc[[#This Row],[DateOpened]],TODAY()))-1,ABS(NETWORKDAYS(Proc[[#This Row],[DateOpened]],Proc[[#This Row],[DateClosed]]))-1)</f>
        <v>2</v>
      </c>
      <c r="R2464" s="79" t="s">
        <v>964</v>
      </c>
      <c r="S2464" s="65"/>
      <c r="T2464" s="153">
        <v>2463</v>
      </c>
    </row>
    <row r="2465" spans="1:20" hidden="1">
      <c r="A2465" s="72" t="s">
        <v>3008</v>
      </c>
      <c r="B2465" s="152" t="str">
        <f>IFERROR(VLOOKUP(Proc[[#This Row],[App]],Table2[],3,0),"open")</f>
        <v>ok</v>
      </c>
      <c r="C2465" s="72" t="s">
        <v>369</v>
      </c>
      <c r="D2465" s="152" t="s">
        <v>3044</v>
      </c>
      <c r="E2465" s="152" t="s">
        <v>1577</v>
      </c>
      <c r="F2465" s="87" t="s">
        <v>1577</v>
      </c>
      <c r="G2465" s="72" t="s">
        <v>400</v>
      </c>
      <c r="H2465" s="65" t="str">
        <f>IF(Proc[[#This Row],[type]]="LFF (MDG-F)",MID(Proc[[#This Row],[Obj]],13,10),"")</f>
        <v/>
      </c>
      <c r="I2465" s="152"/>
      <c r="J2465" s="65" t="b">
        <f>Proc[[#This Row],[Requested]]=Proc[[#This Row],[CurrentParent]]</f>
        <v>1</v>
      </c>
      <c r="K2465" s="152" t="str">
        <f>IF(Proc[[#This Row],[Author]]="Marcela Urrego",VLOOKUP(LEFT(Proc[[#This Row],[Requested]],1),Table3[#All],2,0),VLOOKUP(Proc[[#This Row],[Author]],Table4[],2,0))</f>
        <v>LS</v>
      </c>
      <c r="L2465" s="91" t="s">
        <v>1970</v>
      </c>
      <c r="M2465" s="78">
        <v>45838.524548611109</v>
      </c>
      <c r="N2465" s="78">
        <v>45840</v>
      </c>
      <c r="O2465" s="78">
        <v>45840</v>
      </c>
      <c r="P2465" s="79" t="str">
        <f ca="1">IF(Proc[[#This Row],[DaysAgeing]]&gt;5,"yep","on track")</f>
        <v>on track</v>
      </c>
      <c r="Q2465" s="2">
        <f ca="1">IF(Proc[[#This Row],[DateClosed]]="",ABS(NETWORKDAYS(Proc[[#This Row],[DateOpened]],TODAY()))-1,ABS(NETWORKDAYS(Proc[[#This Row],[DateOpened]],Proc[[#This Row],[DateClosed]]))-1)</f>
        <v>2</v>
      </c>
      <c r="R2465" s="79" t="s">
        <v>964</v>
      </c>
      <c r="S2465" s="65"/>
      <c r="T2465" s="153">
        <v>2464</v>
      </c>
    </row>
    <row r="2466" spans="1:20" hidden="1">
      <c r="A2466" s="72" t="s">
        <v>3008</v>
      </c>
      <c r="B2466" s="152" t="str">
        <f>IFERROR(VLOOKUP(Proc[[#This Row],[App]],Table2[],3,0),"open")</f>
        <v>ok</v>
      </c>
      <c r="C2466" s="72" t="s">
        <v>369</v>
      </c>
      <c r="D2466" s="152" t="s">
        <v>3045</v>
      </c>
      <c r="E2466" s="152" t="s">
        <v>1577</v>
      </c>
      <c r="F2466" s="87" t="s">
        <v>1577</v>
      </c>
      <c r="G2466" s="72" t="s">
        <v>400</v>
      </c>
      <c r="H2466" s="65" t="str">
        <f>IF(Proc[[#This Row],[type]]="LFF (MDG-F)",MID(Proc[[#This Row],[Obj]],13,10),"")</f>
        <v/>
      </c>
      <c r="I2466" s="152"/>
      <c r="J2466" s="65" t="b">
        <f>Proc[[#This Row],[Requested]]=Proc[[#This Row],[CurrentParent]]</f>
        <v>1</v>
      </c>
      <c r="K2466" s="152" t="str">
        <f>IF(Proc[[#This Row],[Author]]="Marcela Urrego",VLOOKUP(LEFT(Proc[[#This Row],[Requested]],1),Table3[#All],2,0),VLOOKUP(Proc[[#This Row],[Author]],Table4[],2,0))</f>
        <v>LS</v>
      </c>
      <c r="L2466" s="91" t="s">
        <v>1970</v>
      </c>
      <c r="M2466" s="78">
        <v>45838.524548611109</v>
      </c>
      <c r="N2466" s="78">
        <v>45840</v>
      </c>
      <c r="O2466" s="78">
        <v>45840</v>
      </c>
      <c r="P2466" s="79" t="str">
        <f ca="1">IF(Proc[[#This Row],[DaysAgeing]]&gt;5,"yep","on track")</f>
        <v>on track</v>
      </c>
      <c r="Q2466" s="2">
        <f ca="1">IF(Proc[[#This Row],[DateClosed]]="",ABS(NETWORKDAYS(Proc[[#This Row],[DateOpened]],TODAY()))-1,ABS(NETWORKDAYS(Proc[[#This Row],[DateOpened]],Proc[[#This Row],[DateClosed]]))-1)</f>
        <v>2</v>
      </c>
      <c r="R2466" s="79" t="s">
        <v>964</v>
      </c>
      <c r="S2466" s="65"/>
      <c r="T2466" s="153">
        <v>2465</v>
      </c>
    </row>
    <row r="2467" spans="1:20" hidden="1">
      <c r="A2467" s="72" t="s">
        <v>3008</v>
      </c>
      <c r="B2467" s="152" t="str">
        <f>IFERROR(VLOOKUP(Proc[[#This Row],[App]],Table2[],3,0),"open")</f>
        <v>ok</v>
      </c>
      <c r="C2467" s="72" t="s">
        <v>369</v>
      </c>
      <c r="D2467" s="152" t="s">
        <v>3046</v>
      </c>
      <c r="E2467" s="152" t="s">
        <v>1577</v>
      </c>
      <c r="F2467" s="87" t="s">
        <v>1577</v>
      </c>
      <c r="G2467" s="72" t="s">
        <v>400</v>
      </c>
      <c r="H2467" s="65" t="str">
        <f>IF(Proc[[#This Row],[type]]="LFF (MDG-F)",MID(Proc[[#This Row],[Obj]],13,10),"")</f>
        <v/>
      </c>
      <c r="I2467" s="152"/>
      <c r="J2467" s="65" t="b">
        <f>Proc[[#This Row],[Requested]]=Proc[[#This Row],[CurrentParent]]</f>
        <v>1</v>
      </c>
      <c r="K2467" s="152" t="str">
        <f>IF(Proc[[#This Row],[Author]]="Marcela Urrego",VLOOKUP(LEFT(Proc[[#This Row],[Requested]],1),Table3[#All],2,0),VLOOKUP(Proc[[#This Row],[Author]],Table4[],2,0))</f>
        <v>LS</v>
      </c>
      <c r="L2467" s="91" t="s">
        <v>1970</v>
      </c>
      <c r="M2467" s="78">
        <v>45838.524548611109</v>
      </c>
      <c r="N2467" s="78">
        <v>45840</v>
      </c>
      <c r="O2467" s="78">
        <v>45840</v>
      </c>
      <c r="P2467" s="79" t="str">
        <f ca="1">IF(Proc[[#This Row],[DaysAgeing]]&gt;5,"yep","on track")</f>
        <v>on track</v>
      </c>
      <c r="Q2467" s="2">
        <f ca="1">IF(Proc[[#This Row],[DateClosed]]="",ABS(NETWORKDAYS(Proc[[#This Row],[DateOpened]],TODAY()))-1,ABS(NETWORKDAYS(Proc[[#This Row],[DateOpened]],Proc[[#This Row],[DateClosed]]))-1)</f>
        <v>2</v>
      </c>
      <c r="R2467" s="79" t="s">
        <v>964</v>
      </c>
      <c r="S2467" s="65"/>
      <c r="T2467" s="153">
        <v>2466</v>
      </c>
    </row>
    <row r="2468" spans="1:20" hidden="1">
      <c r="A2468" s="72" t="s">
        <v>3008</v>
      </c>
      <c r="B2468" s="152" t="str">
        <f>IFERROR(VLOOKUP(Proc[[#This Row],[App]],Table2[],3,0),"open")</f>
        <v>ok</v>
      </c>
      <c r="C2468" s="72" t="s">
        <v>369</v>
      </c>
      <c r="D2468" s="152" t="s">
        <v>3047</v>
      </c>
      <c r="E2468" s="152" t="s">
        <v>1577</v>
      </c>
      <c r="F2468" s="87" t="s">
        <v>1577</v>
      </c>
      <c r="G2468" s="72" t="s">
        <v>400</v>
      </c>
      <c r="H2468" s="65" t="str">
        <f>IF(Proc[[#This Row],[type]]="LFF (MDG-F)",MID(Proc[[#This Row],[Obj]],13,10),"")</f>
        <v/>
      </c>
      <c r="I2468" s="152"/>
      <c r="J2468" s="65" t="b">
        <f>Proc[[#This Row],[Requested]]=Proc[[#This Row],[CurrentParent]]</f>
        <v>1</v>
      </c>
      <c r="K2468" s="152" t="str">
        <f>IF(Proc[[#This Row],[Author]]="Marcela Urrego",VLOOKUP(LEFT(Proc[[#This Row],[Requested]],1),Table3[#All],2,0),VLOOKUP(Proc[[#This Row],[Author]],Table4[],2,0))</f>
        <v>LS</v>
      </c>
      <c r="L2468" s="91" t="s">
        <v>1970</v>
      </c>
      <c r="M2468" s="78">
        <v>45838.524548611109</v>
      </c>
      <c r="N2468" s="78">
        <v>45840</v>
      </c>
      <c r="O2468" s="78">
        <v>45840</v>
      </c>
      <c r="P2468" s="79" t="str">
        <f ca="1">IF(Proc[[#This Row],[DaysAgeing]]&gt;5,"yep","on track")</f>
        <v>on track</v>
      </c>
      <c r="Q2468" s="2">
        <f ca="1">IF(Proc[[#This Row],[DateClosed]]="",ABS(NETWORKDAYS(Proc[[#This Row],[DateOpened]],TODAY()))-1,ABS(NETWORKDAYS(Proc[[#This Row],[DateOpened]],Proc[[#This Row],[DateClosed]]))-1)</f>
        <v>2</v>
      </c>
      <c r="R2468" s="79" t="s">
        <v>964</v>
      </c>
      <c r="S2468" s="65"/>
      <c r="T2468" s="153">
        <v>2467</v>
      </c>
    </row>
    <row r="2469" spans="1:20" hidden="1">
      <c r="A2469" s="72" t="s">
        <v>3008</v>
      </c>
      <c r="B2469" s="152" t="str">
        <f>IFERROR(VLOOKUP(Proc[[#This Row],[App]],Table2[],3,0),"open")</f>
        <v>ok</v>
      </c>
      <c r="C2469" s="72" t="s">
        <v>369</v>
      </c>
      <c r="D2469" s="152" t="s">
        <v>3048</v>
      </c>
      <c r="E2469" s="152" t="s">
        <v>1577</v>
      </c>
      <c r="F2469" s="87" t="s">
        <v>1577</v>
      </c>
      <c r="G2469" s="72" t="s">
        <v>400</v>
      </c>
      <c r="H2469" s="65" t="str">
        <f>IF(Proc[[#This Row],[type]]="LFF (MDG-F)",MID(Proc[[#This Row],[Obj]],13,10),"")</f>
        <v/>
      </c>
      <c r="I2469" s="152"/>
      <c r="J2469" s="65" t="b">
        <f>Proc[[#This Row],[Requested]]=Proc[[#This Row],[CurrentParent]]</f>
        <v>1</v>
      </c>
      <c r="K2469" s="152" t="str">
        <f>IF(Proc[[#This Row],[Author]]="Marcela Urrego",VLOOKUP(LEFT(Proc[[#This Row],[Requested]],1),Table3[#All],2,0),VLOOKUP(Proc[[#This Row],[Author]],Table4[],2,0))</f>
        <v>LS</v>
      </c>
      <c r="L2469" s="91" t="s">
        <v>1970</v>
      </c>
      <c r="M2469" s="78">
        <v>45838.524548611109</v>
      </c>
      <c r="N2469" s="78">
        <v>45840</v>
      </c>
      <c r="O2469" s="78">
        <v>45840</v>
      </c>
      <c r="P2469" s="79" t="str">
        <f ca="1">IF(Proc[[#This Row],[DaysAgeing]]&gt;5,"yep","on track")</f>
        <v>on track</v>
      </c>
      <c r="Q2469" s="2">
        <f ca="1">IF(Proc[[#This Row],[DateClosed]]="",ABS(NETWORKDAYS(Proc[[#This Row],[DateOpened]],TODAY()))-1,ABS(NETWORKDAYS(Proc[[#This Row],[DateOpened]],Proc[[#This Row],[DateClosed]]))-1)</f>
        <v>2</v>
      </c>
      <c r="R2469" s="79" t="s">
        <v>964</v>
      </c>
      <c r="S2469" s="65"/>
      <c r="T2469" s="153">
        <v>2468</v>
      </c>
    </row>
    <row r="2470" spans="1:20" hidden="1">
      <c r="A2470" s="72" t="s">
        <v>3008</v>
      </c>
      <c r="B2470" s="152" t="str">
        <f>IFERROR(VLOOKUP(Proc[[#This Row],[App]],Table2[],3,0),"open")</f>
        <v>ok</v>
      </c>
      <c r="C2470" s="72" t="s">
        <v>369</v>
      </c>
      <c r="D2470" s="152" t="s">
        <v>3049</v>
      </c>
      <c r="E2470" s="152" t="s">
        <v>1577</v>
      </c>
      <c r="F2470" s="87" t="s">
        <v>1577</v>
      </c>
      <c r="G2470" s="72" t="s">
        <v>400</v>
      </c>
      <c r="H2470" s="65" t="str">
        <f>IF(Proc[[#This Row],[type]]="LFF (MDG-F)",MID(Proc[[#This Row],[Obj]],13,10),"")</f>
        <v/>
      </c>
      <c r="I2470" s="152"/>
      <c r="J2470" s="65" t="b">
        <f>Proc[[#This Row],[Requested]]=Proc[[#This Row],[CurrentParent]]</f>
        <v>1</v>
      </c>
      <c r="K2470" s="152" t="str">
        <f>IF(Proc[[#This Row],[Author]]="Marcela Urrego",VLOOKUP(LEFT(Proc[[#This Row],[Requested]],1),Table3[#All],2,0),VLOOKUP(Proc[[#This Row],[Author]],Table4[],2,0))</f>
        <v>LS</v>
      </c>
      <c r="L2470" s="91" t="s">
        <v>1970</v>
      </c>
      <c r="M2470" s="78">
        <v>45838.524548611109</v>
      </c>
      <c r="N2470" s="78">
        <v>45840</v>
      </c>
      <c r="O2470" s="78">
        <v>45840</v>
      </c>
      <c r="P2470" s="79" t="str">
        <f ca="1">IF(Proc[[#This Row],[DaysAgeing]]&gt;5,"yep","on track")</f>
        <v>on track</v>
      </c>
      <c r="Q2470" s="2">
        <f ca="1">IF(Proc[[#This Row],[DateClosed]]="",ABS(NETWORKDAYS(Proc[[#This Row],[DateOpened]],TODAY()))-1,ABS(NETWORKDAYS(Proc[[#This Row],[DateOpened]],Proc[[#This Row],[DateClosed]]))-1)</f>
        <v>2</v>
      </c>
      <c r="R2470" s="79" t="s">
        <v>964</v>
      </c>
      <c r="S2470" s="65"/>
      <c r="T2470" s="153">
        <v>2469</v>
      </c>
    </row>
    <row r="2471" spans="1:20" hidden="1">
      <c r="A2471" s="72" t="s">
        <v>3008</v>
      </c>
      <c r="B2471" s="152" t="str">
        <f>IFERROR(VLOOKUP(Proc[[#This Row],[App]],Table2[],3,0),"open")</f>
        <v>ok</v>
      </c>
      <c r="C2471" s="72" t="s">
        <v>369</v>
      </c>
      <c r="D2471" s="152" t="s">
        <v>3050</v>
      </c>
      <c r="E2471" s="152" t="s">
        <v>1577</v>
      </c>
      <c r="F2471" s="87" t="s">
        <v>1577</v>
      </c>
      <c r="G2471" s="72" t="s">
        <v>400</v>
      </c>
      <c r="H2471" s="65" t="str">
        <f>IF(Proc[[#This Row],[type]]="LFF (MDG-F)",MID(Proc[[#This Row],[Obj]],13,10),"")</f>
        <v/>
      </c>
      <c r="I2471" s="152"/>
      <c r="J2471" s="65" t="b">
        <f>Proc[[#This Row],[Requested]]=Proc[[#This Row],[CurrentParent]]</f>
        <v>1</v>
      </c>
      <c r="K2471" s="152" t="str">
        <f>IF(Proc[[#This Row],[Author]]="Marcela Urrego",VLOOKUP(LEFT(Proc[[#This Row],[Requested]],1),Table3[#All],2,0),VLOOKUP(Proc[[#This Row],[Author]],Table4[],2,0))</f>
        <v>LS</v>
      </c>
      <c r="L2471" s="91" t="s">
        <v>1970</v>
      </c>
      <c r="M2471" s="78">
        <v>45838.524548611109</v>
      </c>
      <c r="N2471" s="78">
        <v>45840</v>
      </c>
      <c r="O2471" s="78">
        <v>45840</v>
      </c>
      <c r="P2471" s="79" t="str">
        <f ca="1">IF(Proc[[#This Row],[DaysAgeing]]&gt;5,"yep","on track")</f>
        <v>on track</v>
      </c>
      <c r="Q2471" s="2">
        <f ca="1">IF(Proc[[#This Row],[DateClosed]]="",ABS(NETWORKDAYS(Proc[[#This Row],[DateOpened]],TODAY()))-1,ABS(NETWORKDAYS(Proc[[#This Row],[DateOpened]],Proc[[#This Row],[DateClosed]]))-1)</f>
        <v>2</v>
      </c>
      <c r="R2471" s="79" t="s">
        <v>964</v>
      </c>
      <c r="S2471" s="65"/>
      <c r="T2471" s="153">
        <v>2470</v>
      </c>
    </row>
    <row r="2472" spans="1:20" hidden="1">
      <c r="A2472" s="72" t="s">
        <v>3008</v>
      </c>
      <c r="B2472" s="152" t="str">
        <f>IFERROR(VLOOKUP(Proc[[#This Row],[App]],Table2[],3,0),"open")</f>
        <v>ok</v>
      </c>
      <c r="C2472" s="72" t="s">
        <v>369</v>
      </c>
      <c r="D2472" s="152" t="s">
        <v>3051</v>
      </c>
      <c r="E2472" s="152" t="s">
        <v>1577</v>
      </c>
      <c r="F2472" s="87" t="s">
        <v>1577</v>
      </c>
      <c r="G2472" s="72" t="s">
        <v>400</v>
      </c>
      <c r="H2472" s="65" t="str">
        <f>IF(Proc[[#This Row],[type]]="LFF (MDG-F)",MID(Proc[[#This Row],[Obj]],13,10),"")</f>
        <v/>
      </c>
      <c r="I2472" s="152"/>
      <c r="J2472" s="65" t="b">
        <f>Proc[[#This Row],[Requested]]=Proc[[#This Row],[CurrentParent]]</f>
        <v>1</v>
      </c>
      <c r="K2472" s="152" t="str">
        <f>IF(Proc[[#This Row],[Author]]="Marcela Urrego",VLOOKUP(LEFT(Proc[[#This Row],[Requested]],1),Table3[#All],2,0),VLOOKUP(Proc[[#This Row],[Author]],Table4[],2,0))</f>
        <v>LS</v>
      </c>
      <c r="L2472" s="91" t="s">
        <v>1970</v>
      </c>
      <c r="M2472" s="78">
        <v>45838.524548611109</v>
      </c>
      <c r="N2472" s="78">
        <v>45840</v>
      </c>
      <c r="O2472" s="78">
        <v>45840</v>
      </c>
      <c r="P2472" s="79" t="str">
        <f ca="1">IF(Proc[[#This Row],[DaysAgeing]]&gt;5,"yep","on track")</f>
        <v>on track</v>
      </c>
      <c r="Q2472" s="2">
        <f ca="1">IF(Proc[[#This Row],[DateClosed]]="",ABS(NETWORKDAYS(Proc[[#This Row],[DateOpened]],TODAY()))-1,ABS(NETWORKDAYS(Proc[[#This Row],[DateOpened]],Proc[[#This Row],[DateClosed]]))-1)</f>
        <v>2</v>
      </c>
      <c r="R2472" s="79" t="s">
        <v>964</v>
      </c>
      <c r="S2472" s="65"/>
      <c r="T2472" s="153">
        <v>2471</v>
      </c>
    </row>
    <row r="2473" spans="1:20" hidden="1">
      <c r="A2473" s="72" t="s">
        <v>3008</v>
      </c>
      <c r="B2473" s="152" t="str">
        <f>IFERROR(VLOOKUP(Proc[[#This Row],[App]],Table2[],3,0),"open")</f>
        <v>ok</v>
      </c>
      <c r="C2473" s="72" t="s">
        <v>369</v>
      </c>
      <c r="D2473" s="152" t="s">
        <v>3052</v>
      </c>
      <c r="E2473" s="152" t="s">
        <v>1577</v>
      </c>
      <c r="F2473" s="87" t="s">
        <v>1577</v>
      </c>
      <c r="G2473" s="72" t="s">
        <v>400</v>
      </c>
      <c r="H2473" s="65" t="str">
        <f>IF(Proc[[#This Row],[type]]="LFF (MDG-F)",MID(Proc[[#This Row],[Obj]],13,10),"")</f>
        <v/>
      </c>
      <c r="I2473" s="152"/>
      <c r="J2473" s="65" t="b">
        <f>Proc[[#This Row],[Requested]]=Proc[[#This Row],[CurrentParent]]</f>
        <v>1</v>
      </c>
      <c r="K2473" s="152" t="str">
        <f>IF(Proc[[#This Row],[Author]]="Marcela Urrego",VLOOKUP(LEFT(Proc[[#This Row],[Requested]],1),Table3[#All],2,0),VLOOKUP(Proc[[#This Row],[Author]],Table4[],2,0))</f>
        <v>LS</v>
      </c>
      <c r="L2473" s="91" t="s">
        <v>1970</v>
      </c>
      <c r="M2473" s="78">
        <v>45838.524548611109</v>
      </c>
      <c r="N2473" s="78">
        <v>45840</v>
      </c>
      <c r="O2473" s="78">
        <v>45840</v>
      </c>
      <c r="P2473" s="79" t="str">
        <f ca="1">IF(Proc[[#This Row],[DaysAgeing]]&gt;5,"yep","on track")</f>
        <v>on track</v>
      </c>
      <c r="Q2473" s="2">
        <f ca="1">IF(Proc[[#This Row],[DateClosed]]="",ABS(NETWORKDAYS(Proc[[#This Row],[DateOpened]],TODAY()))-1,ABS(NETWORKDAYS(Proc[[#This Row],[DateOpened]],Proc[[#This Row],[DateClosed]]))-1)</f>
        <v>2</v>
      </c>
      <c r="R2473" s="79" t="s">
        <v>964</v>
      </c>
      <c r="S2473" s="65"/>
      <c r="T2473" s="153">
        <v>2472</v>
      </c>
    </row>
    <row r="2474" spans="1:20" hidden="1">
      <c r="A2474" s="72" t="s">
        <v>3008</v>
      </c>
      <c r="B2474" s="111" t="str">
        <f>IFERROR(VLOOKUP(Proc[[#This Row],[App]],Table2[],3,0),"open")</f>
        <v>ok</v>
      </c>
      <c r="C2474" s="72" t="s">
        <v>369</v>
      </c>
      <c r="D2474" s="152" t="s">
        <v>3053</v>
      </c>
      <c r="E2474" s="152" t="s">
        <v>1577</v>
      </c>
      <c r="F2474" s="153" t="s">
        <v>1577</v>
      </c>
      <c r="G2474" s="72" t="s">
        <v>400</v>
      </c>
      <c r="H2474" s="65" t="str">
        <f>IF(Proc[[#This Row],[type]]="LFF (MDG-F)",MID(Proc[[#This Row],[Obj]],13,10),"")</f>
        <v/>
      </c>
      <c r="I2474" s="152"/>
      <c r="J2474" s="65" t="b">
        <f>Proc[[#This Row],[Requested]]=Proc[[#This Row],[CurrentParent]]</f>
        <v>1</v>
      </c>
      <c r="K2474" s="107" t="str">
        <f>IF(Proc[[#This Row],[Author]]="Marcela Urrego",VLOOKUP(LEFT(Proc[[#This Row],[Requested]],1),Table3[#All],2,0),VLOOKUP(Proc[[#This Row],[Author]],Table4[],2,0))</f>
        <v>LS</v>
      </c>
      <c r="L2474" s="91" t="s">
        <v>1970</v>
      </c>
      <c r="M2474" s="78">
        <v>45838.524548611109</v>
      </c>
      <c r="N2474" s="78">
        <v>45840</v>
      </c>
      <c r="O2474" s="78">
        <v>45840</v>
      </c>
      <c r="P2474" s="79" t="str">
        <f ca="1">IF(Proc[[#This Row],[DaysAgeing]]&gt;5,"yep","on track")</f>
        <v>on track</v>
      </c>
      <c r="Q2474" s="2">
        <f ca="1">IF(Proc[[#This Row],[DateClosed]]="",ABS(NETWORKDAYS(Proc[[#This Row],[DateOpened]],TODAY()))-1,ABS(NETWORKDAYS(Proc[[#This Row],[DateOpened]],Proc[[#This Row],[DateClosed]]))-1)</f>
        <v>2</v>
      </c>
      <c r="R2474" s="79" t="s">
        <v>964</v>
      </c>
      <c r="S2474" s="65"/>
      <c r="T2474" s="153">
        <v>2473</v>
      </c>
    </row>
    <row r="2475" spans="1:20" hidden="1">
      <c r="A2475" s="72" t="s">
        <v>3008</v>
      </c>
      <c r="B2475" s="152" t="str">
        <f>IFERROR(VLOOKUP(Proc[[#This Row],[App]],Table2[],3,0),"open")</f>
        <v>ok</v>
      </c>
      <c r="C2475" s="72" t="s">
        <v>369</v>
      </c>
      <c r="D2475" s="152" t="s">
        <v>3054</v>
      </c>
      <c r="E2475" s="152" t="s">
        <v>1577</v>
      </c>
      <c r="F2475" s="87" t="s">
        <v>1577</v>
      </c>
      <c r="G2475" s="72" t="s">
        <v>400</v>
      </c>
      <c r="H2475" s="65" t="str">
        <f>IF(Proc[[#This Row],[type]]="LFF (MDG-F)",MID(Proc[[#This Row],[Obj]],13,10),"")</f>
        <v/>
      </c>
      <c r="I2475" s="152"/>
      <c r="J2475" s="65" t="b">
        <f>Proc[[#This Row],[Requested]]=Proc[[#This Row],[CurrentParent]]</f>
        <v>1</v>
      </c>
      <c r="K2475" s="152" t="str">
        <f>IF(Proc[[#This Row],[Author]]="Marcela Urrego",VLOOKUP(LEFT(Proc[[#This Row],[Requested]],1),Table3[#All],2,0),VLOOKUP(Proc[[#This Row],[Author]],Table4[],2,0))</f>
        <v>LS</v>
      </c>
      <c r="L2475" s="91" t="s">
        <v>1970</v>
      </c>
      <c r="M2475" s="78">
        <v>45838.524548611109</v>
      </c>
      <c r="N2475" s="78">
        <v>45840</v>
      </c>
      <c r="O2475" s="78">
        <v>45840</v>
      </c>
      <c r="P2475" s="79" t="str">
        <f ca="1">IF(Proc[[#This Row],[DaysAgeing]]&gt;5,"yep","on track")</f>
        <v>on track</v>
      </c>
      <c r="Q2475" s="2">
        <f ca="1">IF(Proc[[#This Row],[DateClosed]]="",ABS(NETWORKDAYS(Proc[[#This Row],[DateOpened]],TODAY()))-1,ABS(NETWORKDAYS(Proc[[#This Row],[DateOpened]],Proc[[#This Row],[DateClosed]]))-1)</f>
        <v>2</v>
      </c>
      <c r="R2475" s="79" t="s">
        <v>964</v>
      </c>
      <c r="S2475" s="65"/>
      <c r="T2475" s="153">
        <v>2474</v>
      </c>
    </row>
    <row r="2476" spans="1:20" hidden="1">
      <c r="A2476" s="72" t="s">
        <v>3008</v>
      </c>
      <c r="B2476" s="111" t="str">
        <f>IFERROR(VLOOKUP(Proc[[#This Row],[App]],Table2[],3,0),"open")</f>
        <v>ok</v>
      </c>
      <c r="C2476" s="72" t="s">
        <v>369</v>
      </c>
      <c r="D2476" s="152" t="s">
        <v>3055</v>
      </c>
      <c r="E2476" s="152" t="s">
        <v>1577</v>
      </c>
      <c r="F2476" s="153" t="s">
        <v>1577</v>
      </c>
      <c r="G2476" s="72" t="s">
        <v>400</v>
      </c>
      <c r="H2476" s="65" t="str">
        <f>IF(Proc[[#This Row],[type]]="LFF (MDG-F)",MID(Proc[[#This Row],[Obj]],13,10),"")</f>
        <v/>
      </c>
      <c r="I2476" s="152"/>
      <c r="J2476" s="65" t="b">
        <f>Proc[[#This Row],[Requested]]=Proc[[#This Row],[CurrentParent]]</f>
        <v>1</v>
      </c>
      <c r="K2476" s="107" t="str">
        <f>IF(Proc[[#This Row],[Author]]="Marcela Urrego",VLOOKUP(LEFT(Proc[[#This Row],[Requested]],1),Table3[#All],2,0),VLOOKUP(Proc[[#This Row],[Author]],Table4[],2,0))</f>
        <v>LS</v>
      </c>
      <c r="L2476" s="91" t="s">
        <v>1970</v>
      </c>
      <c r="M2476" s="78">
        <v>45838.524548611109</v>
      </c>
      <c r="N2476" s="78">
        <v>45840</v>
      </c>
      <c r="O2476" s="78">
        <v>45840</v>
      </c>
      <c r="P2476" s="79" t="str">
        <f ca="1">IF(Proc[[#This Row],[DaysAgeing]]&gt;5,"yep","on track")</f>
        <v>on track</v>
      </c>
      <c r="Q2476" s="2">
        <f ca="1">IF(Proc[[#This Row],[DateClosed]]="",ABS(NETWORKDAYS(Proc[[#This Row],[DateOpened]],TODAY()))-1,ABS(NETWORKDAYS(Proc[[#This Row],[DateOpened]],Proc[[#This Row],[DateClosed]]))-1)</f>
        <v>2</v>
      </c>
      <c r="R2476" s="79" t="s">
        <v>964</v>
      </c>
      <c r="S2476" s="65"/>
      <c r="T2476" s="153">
        <v>2475</v>
      </c>
    </row>
    <row r="2477" spans="1:20" hidden="1">
      <c r="A2477" s="72" t="s">
        <v>3008</v>
      </c>
      <c r="B2477" s="111" t="str">
        <f>IFERROR(VLOOKUP(Proc[[#This Row],[App]],Table2[],3,0),"open")</f>
        <v>ok</v>
      </c>
      <c r="C2477" s="72" t="s">
        <v>369</v>
      </c>
      <c r="D2477" s="152" t="s">
        <v>3056</v>
      </c>
      <c r="E2477" s="152" t="s">
        <v>3057</v>
      </c>
      <c r="F2477" s="153" t="s">
        <v>3057</v>
      </c>
      <c r="G2477" s="72" t="s">
        <v>400</v>
      </c>
      <c r="H2477" s="65" t="str">
        <f>IF(Proc[[#This Row],[type]]="LFF (MDG-F)",MID(Proc[[#This Row],[Obj]],13,10),"")</f>
        <v/>
      </c>
      <c r="I2477" s="152"/>
      <c r="J2477" s="65" t="b">
        <f>Proc[[#This Row],[Requested]]=Proc[[#This Row],[CurrentParent]]</f>
        <v>1</v>
      </c>
      <c r="K2477" s="107" t="str">
        <f>IF(Proc[[#This Row],[Author]]="Marcela Urrego",VLOOKUP(LEFT(Proc[[#This Row],[Requested]],1),Table3[#All],2,0),VLOOKUP(Proc[[#This Row],[Author]],Table4[],2,0))</f>
        <v>LS</v>
      </c>
      <c r="L2477" s="91" t="s">
        <v>1970</v>
      </c>
      <c r="M2477" s="78">
        <v>45838.524548611109</v>
      </c>
      <c r="N2477" s="78">
        <v>45840</v>
      </c>
      <c r="O2477" s="78">
        <v>45840</v>
      </c>
      <c r="P2477" s="79" t="str">
        <f ca="1">IF(Proc[[#This Row],[DaysAgeing]]&gt;5,"yep","on track")</f>
        <v>on track</v>
      </c>
      <c r="Q2477" s="2">
        <f ca="1">IF(Proc[[#This Row],[DateClosed]]="",ABS(NETWORKDAYS(Proc[[#This Row],[DateOpened]],TODAY()))-1,ABS(NETWORKDAYS(Proc[[#This Row],[DateOpened]],Proc[[#This Row],[DateClosed]]))-1)</f>
        <v>2</v>
      </c>
      <c r="R2477" s="79" t="s">
        <v>964</v>
      </c>
      <c r="S2477" s="65"/>
      <c r="T2477" s="153">
        <v>2476</v>
      </c>
    </row>
    <row r="2478" spans="1:20" hidden="1">
      <c r="A2478" s="72" t="s">
        <v>3008</v>
      </c>
      <c r="B2478" s="152" t="str">
        <f>IFERROR(VLOOKUP(Proc[[#This Row],[App]],Table2[],3,0),"open")</f>
        <v>ok</v>
      </c>
      <c r="C2478" s="72" t="s">
        <v>369</v>
      </c>
      <c r="D2478" s="152" t="s">
        <v>3058</v>
      </c>
      <c r="E2478" s="152" t="s">
        <v>1832</v>
      </c>
      <c r="F2478" s="87" t="s">
        <v>1832</v>
      </c>
      <c r="G2478" s="72" t="s">
        <v>400</v>
      </c>
      <c r="H2478" s="65" t="str">
        <f>IF(Proc[[#This Row],[type]]="LFF (MDG-F)",MID(Proc[[#This Row],[Obj]],13,10),"")</f>
        <v/>
      </c>
      <c r="I2478" s="152"/>
      <c r="J2478" s="65" t="b">
        <f>Proc[[#This Row],[Requested]]=Proc[[#This Row],[CurrentParent]]</f>
        <v>1</v>
      </c>
      <c r="K2478" s="152" t="str">
        <f>IF(Proc[[#This Row],[Author]]="Marcela Urrego",VLOOKUP(LEFT(Proc[[#This Row],[Requested]],1),Table3[#All],2,0),VLOOKUP(Proc[[#This Row],[Author]],Table4[],2,0))</f>
        <v>LS</v>
      </c>
      <c r="L2478" s="91" t="s">
        <v>1970</v>
      </c>
      <c r="M2478" s="78">
        <v>45838.524548611109</v>
      </c>
      <c r="N2478" s="78">
        <v>45840</v>
      </c>
      <c r="O2478" s="78">
        <v>45840</v>
      </c>
      <c r="P2478" s="79" t="str">
        <f ca="1">IF(Proc[[#This Row],[DaysAgeing]]&gt;5,"yep","on track")</f>
        <v>on track</v>
      </c>
      <c r="Q2478" s="2">
        <f ca="1">IF(Proc[[#This Row],[DateClosed]]="",ABS(NETWORKDAYS(Proc[[#This Row],[DateOpened]],TODAY()))-1,ABS(NETWORKDAYS(Proc[[#This Row],[DateOpened]],Proc[[#This Row],[DateClosed]]))-1)</f>
        <v>2</v>
      </c>
      <c r="R2478" s="79" t="s">
        <v>964</v>
      </c>
      <c r="S2478" s="65"/>
      <c r="T2478" s="153">
        <v>2477</v>
      </c>
    </row>
    <row r="2479" spans="1:20" hidden="1">
      <c r="A2479" s="72" t="s">
        <v>3008</v>
      </c>
      <c r="B2479" s="152" t="str">
        <f>IFERROR(VLOOKUP(Proc[[#This Row],[App]],Table2[],3,0),"open")</f>
        <v>ok</v>
      </c>
      <c r="C2479" s="72" t="s">
        <v>369</v>
      </c>
      <c r="D2479" s="152" t="s">
        <v>3059</v>
      </c>
      <c r="E2479" s="152" t="s">
        <v>3060</v>
      </c>
      <c r="F2479" s="87" t="s">
        <v>3060</v>
      </c>
      <c r="G2479" s="72" t="s">
        <v>400</v>
      </c>
      <c r="H2479" s="65" t="str">
        <f>IF(Proc[[#This Row],[type]]="LFF (MDG-F)",MID(Proc[[#This Row],[Obj]],13,10),"")</f>
        <v/>
      </c>
      <c r="I2479" s="152"/>
      <c r="J2479" s="65" t="b">
        <f>Proc[[#This Row],[Requested]]=Proc[[#This Row],[CurrentParent]]</f>
        <v>1</v>
      </c>
      <c r="K2479" s="152" t="str">
        <f>IF(Proc[[#This Row],[Author]]="Marcela Urrego",VLOOKUP(LEFT(Proc[[#This Row],[Requested]],1),Table3[#All],2,0),VLOOKUP(Proc[[#This Row],[Author]],Table4[],2,0))</f>
        <v>LS</v>
      </c>
      <c r="L2479" s="91" t="s">
        <v>1970</v>
      </c>
      <c r="M2479" s="78">
        <v>45838.524548611109</v>
      </c>
      <c r="N2479" s="78">
        <v>45840</v>
      </c>
      <c r="O2479" s="78">
        <v>45840</v>
      </c>
      <c r="P2479" s="79" t="str">
        <f ca="1">IF(Proc[[#This Row],[DaysAgeing]]&gt;5,"yep","on track")</f>
        <v>on track</v>
      </c>
      <c r="Q2479" s="2">
        <f ca="1">IF(Proc[[#This Row],[DateClosed]]="",ABS(NETWORKDAYS(Proc[[#This Row],[DateOpened]],TODAY()))-1,ABS(NETWORKDAYS(Proc[[#This Row],[DateOpened]],Proc[[#This Row],[DateClosed]]))-1)</f>
        <v>2</v>
      </c>
      <c r="R2479" s="79" t="s">
        <v>964</v>
      </c>
      <c r="S2479" s="65"/>
      <c r="T2479" s="153">
        <v>2478</v>
      </c>
    </row>
    <row r="2480" spans="1:20" hidden="1">
      <c r="A2480" s="72" t="s">
        <v>3008</v>
      </c>
      <c r="B2480" s="152" t="str">
        <f>IFERROR(VLOOKUP(Proc[[#This Row],[App]],Table2[],3,0),"open")</f>
        <v>ok</v>
      </c>
      <c r="C2480" s="72" t="s">
        <v>369</v>
      </c>
      <c r="D2480" s="152" t="s">
        <v>3061</v>
      </c>
      <c r="E2480" s="152" t="s">
        <v>3062</v>
      </c>
      <c r="F2480" s="87" t="s">
        <v>3062</v>
      </c>
      <c r="G2480" s="72" t="s">
        <v>400</v>
      </c>
      <c r="H2480" s="65" t="str">
        <f>IF(Proc[[#This Row],[type]]="LFF (MDG-F)",MID(Proc[[#This Row],[Obj]],13,10),"")</f>
        <v/>
      </c>
      <c r="I2480" s="152"/>
      <c r="J2480" s="65" t="b">
        <f>Proc[[#This Row],[Requested]]=Proc[[#This Row],[CurrentParent]]</f>
        <v>1</v>
      </c>
      <c r="K2480" s="152" t="str">
        <f>IF(Proc[[#This Row],[Author]]="Marcela Urrego",VLOOKUP(LEFT(Proc[[#This Row],[Requested]],1),Table3[#All],2,0),VLOOKUP(Proc[[#This Row],[Author]],Table4[],2,0))</f>
        <v>LS</v>
      </c>
      <c r="L2480" s="91" t="s">
        <v>1970</v>
      </c>
      <c r="M2480" s="78">
        <v>45838.524548611109</v>
      </c>
      <c r="N2480" s="78">
        <v>45840</v>
      </c>
      <c r="O2480" s="78">
        <v>45840</v>
      </c>
      <c r="P2480" s="79" t="str">
        <f ca="1">IF(Proc[[#This Row],[DaysAgeing]]&gt;5,"yep","on track")</f>
        <v>on track</v>
      </c>
      <c r="Q2480" s="2">
        <f ca="1">IF(Proc[[#This Row],[DateClosed]]="",ABS(NETWORKDAYS(Proc[[#This Row],[DateOpened]],TODAY()))-1,ABS(NETWORKDAYS(Proc[[#This Row],[DateOpened]],Proc[[#This Row],[DateClosed]]))-1)</f>
        <v>2</v>
      </c>
      <c r="R2480" s="79" t="s">
        <v>964</v>
      </c>
      <c r="S2480" s="65"/>
      <c r="T2480" s="153">
        <v>2479</v>
      </c>
    </row>
    <row r="2481" spans="1:20" hidden="1">
      <c r="A2481" s="72" t="s">
        <v>3008</v>
      </c>
      <c r="B2481" s="152" t="str">
        <f>IFERROR(VLOOKUP(Proc[[#This Row],[App]],Table2[],3,0),"open")</f>
        <v>ok</v>
      </c>
      <c r="C2481" s="72" t="s">
        <v>369</v>
      </c>
      <c r="D2481" s="152" t="s">
        <v>3063</v>
      </c>
      <c r="E2481" s="152" t="s">
        <v>3064</v>
      </c>
      <c r="F2481" s="87" t="s">
        <v>3064</v>
      </c>
      <c r="G2481" s="72" t="s">
        <v>400</v>
      </c>
      <c r="H2481" s="65" t="str">
        <f>IF(Proc[[#This Row],[type]]="LFF (MDG-F)",MID(Proc[[#This Row],[Obj]],13,10),"")</f>
        <v/>
      </c>
      <c r="I2481" s="152"/>
      <c r="J2481" s="65" t="b">
        <f>Proc[[#This Row],[Requested]]=Proc[[#This Row],[CurrentParent]]</f>
        <v>1</v>
      </c>
      <c r="K2481" s="152" t="str">
        <f>IF(Proc[[#This Row],[Author]]="Marcela Urrego",VLOOKUP(LEFT(Proc[[#This Row],[Requested]],1),Table3[#All],2,0),VLOOKUP(Proc[[#This Row],[Author]],Table4[],2,0))</f>
        <v>LS</v>
      </c>
      <c r="L2481" s="91" t="s">
        <v>1970</v>
      </c>
      <c r="M2481" s="78">
        <v>45838.524548611109</v>
      </c>
      <c r="N2481" s="78">
        <v>45840</v>
      </c>
      <c r="O2481" s="78">
        <v>45840</v>
      </c>
      <c r="P2481" s="79" t="str">
        <f ca="1">IF(Proc[[#This Row],[DaysAgeing]]&gt;5,"yep","on track")</f>
        <v>on track</v>
      </c>
      <c r="Q2481" s="2">
        <f ca="1">IF(Proc[[#This Row],[DateClosed]]="",ABS(NETWORKDAYS(Proc[[#This Row],[DateOpened]],TODAY()))-1,ABS(NETWORKDAYS(Proc[[#This Row],[DateOpened]],Proc[[#This Row],[DateClosed]]))-1)</f>
        <v>2</v>
      </c>
      <c r="R2481" s="79" t="s">
        <v>964</v>
      </c>
      <c r="S2481" s="65"/>
      <c r="T2481" s="153">
        <v>2480</v>
      </c>
    </row>
    <row r="2482" spans="1:20" hidden="1">
      <c r="A2482" s="72" t="s">
        <v>3008</v>
      </c>
      <c r="B2482" s="152" t="str">
        <f>IFERROR(VLOOKUP(Proc[[#This Row],[App]],Table2[],3,0),"open")</f>
        <v>ok</v>
      </c>
      <c r="C2482" s="72" t="s">
        <v>369</v>
      </c>
      <c r="D2482" s="152" t="s">
        <v>3065</v>
      </c>
      <c r="E2482" s="152" t="s">
        <v>523</v>
      </c>
      <c r="F2482" s="87" t="s">
        <v>523</v>
      </c>
      <c r="G2482" s="72" t="s">
        <v>400</v>
      </c>
      <c r="H2482" s="65" t="str">
        <f>IF(Proc[[#This Row],[type]]="LFF (MDG-F)",MID(Proc[[#This Row],[Obj]],13,10),"")</f>
        <v/>
      </c>
      <c r="I2482" s="152"/>
      <c r="J2482" s="65" t="b">
        <f>Proc[[#This Row],[Requested]]=Proc[[#This Row],[CurrentParent]]</f>
        <v>1</v>
      </c>
      <c r="K2482" s="152" t="str">
        <f>IF(Proc[[#This Row],[Author]]="Marcela Urrego",VLOOKUP(LEFT(Proc[[#This Row],[Requested]],1),Table3[#All],2,0),VLOOKUP(Proc[[#This Row],[Author]],Table4[],2,0))</f>
        <v>LS</v>
      </c>
      <c r="L2482" s="91" t="s">
        <v>1970</v>
      </c>
      <c r="M2482" s="78">
        <v>45838.524548611109</v>
      </c>
      <c r="N2482" s="78">
        <v>45840</v>
      </c>
      <c r="O2482" s="78">
        <v>45840</v>
      </c>
      <c r="P2482" s="79" t="str">
        <f ca="1">IF(Proc[[#This Row],[DaysAgeing]]&gt;5,"yep","on track")</f>
        <v>on track</v>
      </c>
      <c r="Q2482" s="2">
        <f ca="1">IF(Proc[[#This Row],[DateClosed]]="",ABS(NETWORKDAYS(Proc[[#This Row],[DateOpened]],TODAY()))-1,ABS(NETWORKDAYS(Proc[[#This Row],[DateOpened]],Proc[[#This Row],[DateClosed]]))-1)</f>
        <v>2</v>
      </c>
      <c r="R2482" s="79" t="s">
        <v>964</v>
      </c>
      <c r="S2482" s="65"/>
      <c r="T2482" s="153">
        <v>2481</v>
      </c>
    </row>
    <row r="2483" spans="1:20" hidden="1">
      <c r="A2483" s="72" t="s">
        <v>3008</v>
      </c>
      <c r="B2483" s="152" t="str">
        <f>IFERROR(VLOOKUP(Proc[[#This Row],[App]],Table2[],3,0),"open")</f>
        <v>ok</v>
      </c>
      <c r="C2483" s="72" t="s">
        <v>369</v>
      </c>
      <c r="D2483" s="152" t="s">
        <v>3066</v>
      </c>
      <c r="E2483" s="152" t="s">
        <v>523</v>
      </c>
      <c r="F2483" s="87" t="s">
        <v>523</v>
      </c>
      <c r="G2483" s="72" t="s">
        <v>400</v>
      </c>
      <c r="H2483" s="65" t="str">
        <f>IF(Proc[[#This Row],[type]]="LFF (MDG-F)",MID(Proc[[#This Row],[Obj]],13,10),"")</f>
        <v/>
      </c>
      <c r="I2483" s="152"/>
      <c r="J2483" s="65" t="b">
        <f>Proc[[#This Row],[Requested]]=Proc[[#This Row],[CurrentParent]]</f>
        <v>1</v>
      </c>
      <c r="K2483" s="152" t="str">
        <f>IF(Proc[[#This Row],[Author]]="Marcela Urrego",VLOOKUP(LEFT(Proc[[#This Row],[Requested]],1),Table3[#All],2,0),VLOOKUP(Proc[[#This Row],[Author]],Table4[],2,0))</f>
        <v>LS</v>
      </c>
      <c r="L2483" s="91" t="s">
        <v>1970</v>
      </c>
      <c r="M2483" s="78">
        <v>45838.524548611109</v>
      </c>
      <c r="N2483" s="78">
        <v>45840</v>
      </c>
      <c r="O2483" s="78">
        <v>45840</v>
      </c>
      <c r="P2483" s="79" t="str">
        <f ca="1">IF(Proc[[#This Row],[DaysAgeing]]&gt;5,"yep","on track")</f>
        <v>on track</v>
      </c>
      <c r="Q2483" s="2">
        <f ca="1">IF(Proc[[#This Row],[DateClosed]]="",ABS(NETWORKDAYS(Proc[[#This Row],[DateOpened]],TODAY()))-1,ABS(NETWORKDAYS(Proc[[#This Row],[DateOpened]],Proc[[#This Row],[DateClosed]]))-1)</f>
        <v>2</v>
      </c>
      <c r="R2483" s="79" t="s">
        <v>964</v>
      </c>
      <c r="S2483" s="65"/>
      <c r="T2483" s="153">
        <v>2482</v>
      </c>
    </row>
    <row r="2484" spans="1:20" hidden="1">
      <c r="A2484" s="72" t="s">
        <v>3008</v>
      </c>
      <c r="B2484" s="152" t="str">
        <f>IFERROR(VLOOKUP(Proc[[#This Row],[App]],Table2[],3,0),"open")</f>
        <v>ok</v>
      </c>
      <c r="C2484" s="72" t="s">
        <v>369</v>
      </c>
      <c r="D2484" s="152" t="s">
        <v>3067</v>
      </c>
      <c r="E2484" s="152" t="s">
        <v>3068</v>
      </c>
      <c r="F2484" s="87" t="s">
        <v>3068</v>
      </c>
      <c r="G2484" s="72" t="s">
        <v>400</v>
      </c>
      <c r="H2484" s="65" t="str">
        <f>IF(Proc[[#This Row],[type]]="LFF (MDG-F)",MID(Proc[[#This Row],[Obj]],13,10),"")</f>
        <v/>
      </c>
      <c r="I2484" s="152"/>
      <c r="J2484" s="65" t="b">
        <f>Proc[[#This Row],[Requested]]=Proc[[#This Row],[CurrentParent]]</f>
        <v>1</v>
      </c>
      <c r="K2484" s="152" t="str">
        <f>IF(Proc[[#This Row],[Author]]="Marcela Urrego",VLOOKUP(LEFT(Proc[[#This Row],[Requested]],1),Table3[#All],2,0),VLOOKUP(Proc[[#This Row],[Author]],Table4[],2,0))</f>
        <v>LS</v>
      </c>
      <c r="L2484" s="91" t="s">
        <v>1970</v>
      </c>
      <c r="M2484" s="78">
        <v>45838.524548611109</v>
      </c>
      <c r="N2484" s="78">
        <v>45840</v>
      </c>
      <c r="O2484" s="78">
        <v>45840</v>
      </c>
      <c r="P2484" s="79" t="str">
        <f ca="1">IF(Proc[[#This Row],[DaysAgeing]]&gt;5,"yep","on track")</f>
        <v>on track</v>
      </c>
      <c r="Q2484" s="2">
        <f ca="1">IF(Proc[[#This Row],[DateClosed]]="",ABS(NETWORKDAYS(Proc[[#This Row],[DateOpened]],TODAY()))-1,ABS(NETWORKDAYS(Proc[[#This Row],[DateOpened]],Proc[[#This Row],[DateClosed]]))-1)</f>
        <v>2</v>
      </c>
      <c r="R2484" s="79" t="s">
        <v>964</v>
      </c>
      <c r="S2484" s="65"/>
      <c r="T2484" s="153">
        <v>2483</v>
      </c>
    </row>
    <row r="2485" spans="1:20" hidden="1">
      <c r="A2485" s="72" t="s">
        <v>3008</v>
      </c>
      <c r="B2485" s="152" t="str">
        <f>IFERROR(VLOOKUP(Proc[[#This Row],[App]],Table2[],3,0),"open")</f>
        <v>ok</v>
      </c>
      <c r="C2485" s="72" t="s">
        <v>369</v>
      </c>
      <c r="D2485" s="152" t="s">
        <v>3069</v>
      </c>
      <c r="E2485" s="152" t="s">
        <v>2404</v>
      </c>
      <c r="F2485" s="87" t="s">
        <v>2404</v>
      </c>
      <c r="G2485" s="72" t="s">
        <v>400</v>
      </c>
      <c r="H2485" s="65" t="str">
        <f>IF(Proc[[#This Row],[type]]="LFF (MDG-F)",MID(Proc[[#This Row],[Obj]],13,10),"")</f>
        <v/>
      </c>
      <c r="I2485" s="152"/>
      <c r="J2485" s="65" t="b">
        <f>Proc[[#This Row],[Requested]]=Proc[[#This Row],[CurrentParent]]</f>
        <v>1</v>
      </c>
      <c r="K2485" s="152" t="str">
        <f>IF(Proc[[#This Row],[Author]]="Marcela Urrego",VLOOKUP(LEFT(Proc[[#This Row],[Requested]],1),Table3[#All],2,0),VLOOKUP(Proc[[#This Row],[Author]],Table4[],2,0))</f>
        <v>LS</v>
      </c>
      <c r="L2485" s="91" t="s">
        <v>1970</v>
      </c>
      <c r="M2485" s="78">
        <v>45838.524548611109</v>
      </c>
      <c r="N2485" s="78">
        <v>45840</v>
      </c>
      <c r="O2485" s="78">
        <v>45840</v>
      </c>
      <c r="P2485" s="79" t="str">
        <f ca="1">IF(Proc[[#This Row],[DaysAgeing]]&gt;5,"yep","on track")</f>
        <v>on track</v>
      </c>
      <c r="Q2485" s="2">
        <f ca="1">IF(Proc[[#This Row],[DateClosed]]="",ABS(NETWORKDAYS(Proc[[#This Row],[DateOpened]],TODAY()))-1,ABS(NETWORKDAYS(Proc[[#This Row],[DateOpened]],Proc[[#This Row],[DateClosed]]))-1)</f>
        <v>2</v>
      </c>
      <c r="R2485" s="79" t="s">
        <v>964</v>
      </c>
      <c r="S2485" s="65"/>
      <c r="T2485" s="153">
        <v>2484</v>
      </c>
    </row>
    <row r="2486" spans="1:20" hidden="1">
      <c r="A2486" s="72" t="s">
        <v>3008</v>
      </c>
      <c r="B2486" s="152" t="str">
        <f>IFERROR(VLOOKUP(Proc[[#This Row],[App]],Table2[],3,0),"open")</f>
        <v>ok</v>
      </c>
      <c r="C2486" s="72" t="s">
        <v>369</v>
      </c>
      <c r="D2486" s="152" t="s">
        <v>3070</v>
      </c>
      <c r="E2486" s="152" t="s">
        <v>2404</v>
      </c>
      <c r="F2486" s="87" t="s">
        <v>2404</v>
      </c>
      <c r="G2486" s="72" t="s">
        <v>400</v>
      </c>
      <c r="H2486" s="65" t="str">
        <f>IF(Proc[[#This Row],[type]]="LFF (MDG-F)",MID(Proc[[#This Row],[Obj]],13,10),"")</f>
        <v/>
      </c>
      <c r="I2486" s="152"/>
      <c r="J2486" s="65" t="b">
        <f>Proc[[#This Row],[Requested]]=Proc[[#This Row],[CurrentParent]]</f>
        <v>1</v>
      </c>
      <c r="K2486" s="152" t="str">
        <f>IF(Proc[[#This Row],[Author]]="Marcela Urrego",VLOOKUP(LEFT(Proc[[#This Row],[Requested]],1),Table3[#All],2,0),VLOOKUP(Proc[[#This Row],[Author]],Table4[],2,0))</f>
        <v>LS</v>
      </c>
      <c r="L2486" s="91" t="s">
        <v>1970</v>
      </c>
      <c r="M2486" s="78">
        <v>45838.524548611109</v>
      </c>
      <c r="N2486" s="78">
        <v>45840</v>
      </c>
      <c r="O2486" s="78">
        <v>45840</v>
      </c>
      <c r="P2486" s="79" t="str">
        <f ca="1">IF(Proc[[#This Row],[DaysAgeing]]&gt;5,"yep","on track")</f>
        <v>on track</v>
      </c>
      <c r="Q2486" s="2">
        <f ca="1">IF(Proc[[#This Row],[DateClosed]]="",ABS(NETWORKDAYS(Proc[[#This Row],[DateOpened]],TODAY()))-1,ABS(NETWORKDAYS(Proc[[#This Row],[DateOpened]],Proc[[#This Row],[DateClosed]]))-1)</f>
        <v>2</v>
      </c>
      <c r="R2486" s="79" t="s">
        <v>964</v>
      </c>
      <c r="S2486" s="65"/>
      <c r="T2486" s="153">
        <v>2485</v>
      </c>
    </row>
    <row r="2487" spans="1:20" hidden="1">
      <c r="A2487" s="72" t="s">
        <v>3008</v>
      </c>
      <c r="B2487" s="152" t="str">
        <f>IFERROR(VLOOKUP(Proc[[#This Row],[App]],Table2[],3,0),"open")</f>
        <v>ok</v>
      </c>
      <c r="C2487" s="72" t="s">
        <v>369</v>
      </c>
      <c r="D2487" s="152" t="s">
        <v>3071</v>
      </c>
      <c r="E2487" s="152" t="s">
        <v>3072</v>
      </c>
      <c r="F2487" s="87" t="s">
        <v>3072</v>
      </c>
      <c r="G2487" s="72" t="s">
        <v>400</v>
      </c>
      <c r="H2487" s="65" t="str">
        <f>IF(Proc[[#This Row],[type]]="LFF (MDG-F)",MID(Proc[[#This Row],[Obj]],13,10),"")</f>
        <v/>
      </c>
      <c r="I2487" s="152"/>
      <c r="J2487" s="65" t="b">
        <f>Proc[[#This Row],[Requested]]=Proc[[#This Row],[CurrentParent]]</f>
        <v>1</v>
      </c>
      <c r="K2487" s="152" t="str">
        <f>IF(Proc[[#This Row],[Author]]="Marcela Urrego",VLOOKUP(LEFT(Proc[[#This Row],[Requested]],1),Table3[#All],2,0),VLOOKUP(Proc[[#This Row],[Author]],Table4[],2,0))</f>
        <v>LS</v>
      </c>
      <c r="L2487" s="91" t="s">
        <v>1970</v>
      </c>
      <c r="M2487" s="78">
        <v>45838.524548611109</v>
      </c>
      <c r="N2487" s="78">
        <v>45840</v>
      </c>
      <c r="O2487" s="78">
        <v>45840</v>
      </c>
      <c r="P2487" s="79" t="str">
        <f ca="1">IF(Proc[[#This Row],[DaysAgeing]]&gt;5,"yep","on track")</f>
        <v>on track</v>
      </c>
      <c r="Q2487" s="2">
        <f ca="1">IF(Proc[[#This Row],[DateClosed]]="",ABS(NETWORKDAYS(Proc[[#This Row],[DateOpened]],TODAY()))-1,ABS(NETWORKDAYS(Proc[[#This Row],[DateOpened]],Proc[[#This Row],[DateClosed]]))-1)</f>
        <v>2</v>
      </c>
      <c r="R2487" s="79" t="s">
        <v>964</v>
      </c>
      <c r="S2487" s="65"/>
      <c r="T2487" s="153">
        <v>2486</v>
      </c>
    </row>
    <row r="2488" spans="1:20" hidden="1">
      <c r="A2488" t="s">
        <v>3085</v>
      </c>
      <c r="B2488" s="152" t="str">
        <f>IFERROR(VLOOKUP(Proc[[#This Row],[App]],Table2[],3,0),"open")</f>
        <v>ok</v>
      </c>
      <c r="C2488" s="85" t="s">
        <v>369</v>
      </c>
      <c r="D2488" s="152" t="s">
        <v>3073</v>
      </c>
      <c r="E2488" s="152" t="s">
        <v>3082</v>
      </c>
      <c r="F2488" s="152" t="s">
        <v>3082</v>
      </c>
      <c r="G2488" s="72" t="s">
        <v>406</v>
      </c>
      <c r="H2488" s="65" t="str">
        <f>IF(Proc[[#This Row],[type]]="LFF (MDG-F)",MID(Proc[[#This Row],[Obj]],13,10),"")</f>
        <v>DE10677800</v>
      </c>
      <c r="I2488" s="152"/>
      <c r="J2488" s="65" t="b">
        <f>Proc[[#This Row],[Requested]]=Proc[[#This Row],[CurrentParent]]</f>
        <v>1</v>
      </c>
      <c r="K2488" s="152" t="str">
        <f>IF(Proc[[#This Row],[Author]]="Marcela Urrego",VLOOKUP(LEFT(Proc[[#This Row],[Requested]],1),Table3[#All],2,0),VLOOKUP(Proc[[#This Row],[Author]],Table4[],2,0))</f>
        <v>MGF</v>
      </c>
      <c r="L2488" s="91" t="s">
        <v>3524</v>
      </c>
      <c r="M2488" s="78">
        <v>45839.516793981478</v>
      </c>
      <c r="N2488" s="78">
        <v>45841</v>
      </c>
      <c r="O2488" s="78"/>
      <c r="P2488" s="79" t="str">
        <f ca="1">IF(Proc[[#This Row],[DaysAgeing]]&gt;5,"yep","on track")</f>
        <v>yep</v>
      </c>
      <c r="Q2488" s="2">
        <f ca="1">IF(Proc[[#This Row],[DateClosed]]="",ABS(NETWORKDAYS(Proc[[#This Row],[DateOpened]],TODAY()))-1,ABS(NETWORKDAYS(Proc[[#This Row],[DateOpened]],Proc[[#This Row],[DateClosed]]))-1)</f>
        <v>198</v>
      </c>
      <c r="R2488" s="79" t="s">
        <v>1377</v>
      </c>
      <c r="S2488" s="65"/>
      <c r="T2488" s="153">
        <v>2487</v>
      </c>
    </row>
    <row r="2489" spans="1:20" hidden="1">
      <c r="A2489" s="72" t="s">
        <v>3085</v>
      </c>
      <c r="B2489" s="152" t="str">
        <f>IFERROR(VLOOKUP(Proc[[#This Row],[App]],Table2[],3,0),"open")</f>
        <v>ok</v>
      </c>
      <c r="C2489" s="85" t="s">
        <v>377</v>
      </c>
      <c r="D2489" s="152" t="s">
        <v>1805</v>
      </c>
      <c r="E2489" s="152" t="s">
        <v>430</v>
      </c>
      <c r="F2489" s="65" t="s">
        <v>4085</v>
      </c>
      <c r="G2489" s="72" t="s">
        <v>406</v>
      </c>
      <c r="H2489" s="65" t="str">
        <f>IF(Proc[[#This Row],[type]]="LFF (MDG-F)",MID(Proc[[#This Row],[Obj]],13,10),"")</f>
        <v>DE65GIT032</v>
      </c>
      <c r="I2489" s="152"/>
      <c r="J2489" s="65" t="b">
        <f>Proc[[#This Row],[Requested]]=Proc[[#This Row],[CurrentParent]]</f>
        <v>0</v>
      </c>
      <c r="K2489" s="152" t="str">
        <f>IF(Proc[[#This Row],[Author]]="Marcela Urrego",VLOOKUP(LEFT(Proc[[#This Row],[Requested]],1),Table3[#All],2,0),VLOOKUP(Proc[[#This Row],[Author]],Table4[],2,0))</f>
        <v>MGF</v>
      </c>
      <c r="L2489" s="91" t="s">
        <v>3524</v>
      </c>
      <c r="M2489" s="78">
        <v>45839.516793981478</v>
      </c>
      <c r="N2489" s="84"/>
      <c r="O2489" s="84"/>
      <c r="P2489" s="79" t="str">
        <f ca="1">IF(Proc[[#This Row],[DaysAgeing]]&gt;5,"yep","on track")</f>
        <v>yep</v>
      </c>
      <c r="Q2489" s="2">
        <f ca="1">IF(Proc[[#This Row],[DateClosed]]="",ABS(NETWORKDAYS(Proc[[#This Row],[DateOpened]],TODAY()))-1,ABS(NETWORKDAYS(Proc[[#This Row],[DateOpened]],Proc[[#This Row],[DateClosed]]))-1)</f>
        <v>198</v>
      </c>
      <c r="R2489" s="79" t="s">
        <v>1377</v>
      </c>
      <c r="S2489" s="65"/>
      <c r="T2489" s="153">
        <v>2488</v>
      </c>
    </row>
    <row r="2490" spans="1:20" hidden="1">
      <c r="A2490" s="72" t="s">
        <v>3085</v>
      </c>
      <c r="B2490" s="152" t="str">
        <f>IFERROR(VLOOKUP(Proc[[#This Row],[App]],Table2[],3,0),"open")</f>
        <v>ok</v>
      </c>
      <c r="C2490" s="90" t="s">
        <v>369</v>
      </c>
      <c r="D2490" s="152" t="s">
        <v>3074</v>
      </c>
      <c r="E2490" s="152" t="s">
        <v>3083</v>
      </c>
      <c r="F2490" s="152" t="s">
        <v>3083</v>
      </c>
      <c r="G2490" s="72" t="s">
        <v>406</v>
      </c>
      <c r="H2490" s="65" t="str">
        <f>IF(Proc[[#This Row],[type]]="LFF (MDG-F)",MID(Proc[[#This Row],[Obj]],13,10),"")</f>
        <v>ES50GIT40L</v>
      </c>
      <c r="I2490" s="152"/>
      <c r="J2490" s="65" t="b">
        <f>Proc[[#This Row],[Requested]]=Proc[[#This Row],[CurrentParent]]</f>
        <v>1</v>
      </c>
      <c r="K2490" s="152" t="str">
        <f>IF(Proc[[#This Row],[Author]]="Marcela Urrego",VLOOKUP(LEFT(Proc[[#This Row],[Requested]],1),Table3[#All],2,0),VLOOKUP(Proc[[#This Row],[Author]],Table4[],2,0))</f>
        <v>MGF</v>
      </c>
      <c r="L2490" s="91" t="s">
        <v>3524</v>
      </c>
      <c r="M2490" s="78">
        <v>45839.516793981478</v>
      </c>
      <c r="N2490" s="78">
        <v>45841</v>
      </c>
      <c r="O2490" s="78"/>
      <c r="P2490" s="79" t="str">
        <f ca="1">IF(Proc[[#This Row],[DaysAgeing]]&gt;5,"yep","on track")</f>
        <v>yep</v>
      </c>
      <c r="Q2490" s="2">
        <f ca="1">IF(Proc[[#This Row],[DateClosed]]="",ABS(NETWORKDAYS(Proc[[#This Row],[DateOpened]],TODAY()))-1,ABS(NETWORKDAYS(Proc[[#This Row],[DateOpened]],Proc[[#This Row],[DateClosed]]))-1)</f>
        <v>198</v>
      </c>
      <c r="R2490" s="79" t="s">
        <v>1377</v>
      </c>
      <c r="S2490" s="65"/>
      <c r="T2490" s="153">
        <v>2489</v>
      </c>
    </row>
    <row r="2491" spans="1:20" hidden="1">
      <c r="A2491" s="72" t="s">
        <v>3085</v>
      </c>
      <c r="B2491" s="152" t="str">
        <f>IFERROR(VLOOKUP(Proc[[#This Row],[App]],Table2[],3,0),"open")</f>
        <v>ok</v>
      </c>
      <c r="C2491" s="90" t="s">
        <v>369</v>
      </c>
      <c r="D2491" s="152" t="s">
        <v>3075</v>
      </c>
      <c r="E2491" s="152" t="s">
        <v>2008</v>
      </c>
      <c r="F2491" s="152" t="s">
        <v>2008</v>
      </c>
      <c r="G2491" t="s">
        <v>406</v>
      </c>
      <c r="H2491" s="65" t="str">
        <f>IF(Proc[[#This Row],[type]]="LFF (MDG-F)",MID(Proc[[#This Row],[Obj]],13,10),"")</f>
        <v>IT50GIT025</v>
      </c>
      <c r="I2491" s="152"/>
      <c r="J2491" s="65" t="b">
        <f>Proc[[#This Row],[Requested]]=Proc[[#This Row],[CurrentParent]]</f>
        <v>1</v>
      </c>
      <c r="K2491" s="152" t="str">
        <f>IF(Proc[[#This Row],[Author]]="Marcela Urrego",VLOOKUP(LEFT(Proc[[#This Row],[Requested]],1),Table3[#All],2,0),VLOOKUP(Proc[[#This Row],[Author]],Table4[],2,0))</f>
        <v>MGF</v>
      </c>
      <c r="L2491" s="91" t="s">
        <v>3524</v>
      </c>
      <c r="M2491" s="78">
        <v>45839.516793981478</v>
      </c>
      <c r="N2491" s="78">
        <v>45841</v>
      </c>
      <c r="O2491" s="78"/>
      <c r="P2491" s="79" t="str">
        <f ca="1">IF(Proc[[#This Row],[DaysAgeing]]&gt;5,"yep","on track")</f>
        <v>yep</v>
      </c>
      <c r="Q2491" s="2">
        <f ca="1">IF(Proc[[#This Row],[DateClosed]]="",ABS(NETWORKDAYS(Proc[[#This Row],[DateOpened]],TODAY()))-1,ABS(NETWORKDAYS(Proc[[#This Row],[DateOpened]],Proc[[#This Row],[DateClosed]]))-1)</f>
        <v>198</v>
      </c>
      <c r="R2491" s="79" t="s">
        <v>1377</v>
      </c>
      <c r="S2491" s="65"/>
      <c r="T2491" s="153">
        <v>2490</v>
      </c>
    </row>
    <row r="2492" spans="1:20" hidden="1">
      <c r="A2492" s="72" t="s">
        <v>3085</v>
      </c>
      <c r="B2492" s="152" t="str">
        <f>IFERROR(VLOOKUP(Proc[[#This Row],[App]],Table2[],3,0),"open")</f>
        <v>ok</v>
      </c>
      <c r="C2492" s="90" t="s">
        <v>369</v>
      </c>
      <c r="D2492" s="152" t="s">
        <v>3076</v>
      </c>
      <c r="E2492" s="152" t="s">
        <v>427</v>
      </c>
      <c r="F2492" s="152" t="s">
        <v>427</v>
      </c>
      <c r="G2492" t="s">
        <v>400</v>
      </c>
      <c r="H2492" s="65" t="str">
        <f>IF(Proc[[#This Row],[type]]="LFF (MDG-F)",MID(Proc[[#This Row],[Obj]],13,10),"")</f>
        <v/>
      </c>
      <c r="I2492" s="152"/>
      <c r="J2492" s="65" t="b">
        <f>Proc[[#This Row],[Requested]]=Proc[[#This Row],[CurrentParent]]</f>
        <v>1</v>
      </c>
      <c r="K2492" s="152" t="str">
        <f>IF(Proc[[#This Row],[Author]]="Marcela Urrego",VLOOKUP(LEFT(Proc[[#This Row],[Requested]],1),Table3[#All],2,0),VLOOKUP(Proc[[#This Row],[Author]],Table4[],2,0))</f>
        <v>MGF</v>
      </c>
      <c r="L2492" s="91" t="s">
        <v>3524</v>
      </c>
      <c r="M2492" s="78">
        <v>45839.516793981478</v>
      </c>
      <c r="N2492" s="78">
        <v>45841</v>
      </c>
      <c r="O2492" s="78"/>
      <c r="P2492" s="79" t="str">
        <f ca="1">IF(Proc[[#This Row],[DaysAgeing]]&gt;5,"yep","on track")</f>
        <v>yep</v>
      </c>
      <c r="Q2492" s="2">
        <f ca="1">IF(Proc[[#This Row],[DateClosed]]="",ABS(NETWORKDAYS(Proc[[#This Row],[DateOpened]],TODAY()))-1,ABS(NETWORKDAYS(Proc[[#This Row],[DateOpened]],Proc[[#This Row],[DateClosed]]))-1)</f>
        <v>198</v>
      </c>
      <c r="R2492" s="79" t="s">
        <v>1377</v>
      </c>
      <c r="S2492" s="65"/>
      <c r="T2492" s="153">
        <v>2491</v>
      </c>
    </row>
    <row r="2493" spans="1:20" hidden="1">
      <c r="A2493" s="72" t="s">
        <v>3085</v>
      </c>
      <c r="B2493" s="152" t="str">
        <f>IFERROR(VLOOKUP(Proc[[#This Row],[App]],Table2[],3,0),"open")</f>
        <v>ok</v>
      </c>
      <c r="C2493" s="90" t="s">
        <v>369</v>
      </c>
      <c r="D2493" s="152" t="s">
        <v>3077</v>
      </c>
      <c r="E2493" s="152" t="s">
        <v>3084</v>
      </c>
      <c r="F2493" s="152" t="s">
        <v>3084</v>
      </c>
      <c r="G2493" s="72" t="s">
        <v>400</v>
      </c>
      <c r="H2493" s="65" t="str">
        <f>IF(Proc[[#This Row],[type]]="LFF (MDG-F)",MID(Proc[[#This Row],[Obj]],13,10),"")</f>
        <v/>
      </c>
      <c r="I2493" s="152"/>
      <c r="J2493" s="65" t="b">
        <f>Proc[[#This Row],[Requested]]=Proc[[#This Row],[CurrentParent]]</f>
        <v>1</v>
      </c>
      <c r="K2493" s="152" t="str">
        <f>IF(Proc[[#This Row],[Author]]="Marcela Urrego",VLOOKUP(LEFT(Proc[[#This Row],[Requested]],1),Table3[#All],2,0),VLOOKUP(Proc[[#This Row],[Author]],Table4[],2,0))</f>
        <v>MGF</v>
      </c>
      <c r="L2493" s="91" t="s">
        <v>3524</v>
      </c>
      <c r="M2493" s="78">
        <v>45839.516793981478</v>
      </c>
      <c r="N2493" s="78">
        <v>45841</v>
      </c>
      <c r="O2493" s="78"/>
      <c r="P2493" s="79" t="str">
        <f ca="1">IF(Proc[[#This Row],[DaysAgeing]]&gt;5,"yep","on track")</f>
        <v>yep</v>
      </c>
      <c r="Q2493" s="2">
        <f ca="1">IF(Proc[[#This Row],[DateClosed]]="",ABS(NETWORKDAYS(Proc[[#This Row],[DateOpened]],TODAY()))-1,ABS(NETWORKDAYS(Proc[[#This Row],[DateOpened]],Proc[[#This Row],[DateClosed]]))-1)</f>
        <v>198</v>
      </c>
      <c r="R2493" s="79" t="s">
        <v>1377</v>
      </c>
      <c r="S2493" s="65"/>
      <c r="T2493" s="153">
        <v>2492</v>
      </c>
    </row>
    <row r="2494" spans="1:20" hidden="1">
      <c r="A2494" s="72" t="s">
        <v>3085</v>
      </c>
      <c r="B2494" s="152" t="str">
        <f>IFERROR(VLOOKUP(Proc[[#This Row],[App]],Table2[],3,0),"open")</f>
        <v>ok</v>
      </c>
      <c r="C2494" s="90" t="s">
        <v>369</v>
      </c>
      <c r="D2494" s="152" t="s">
        <v>3078</v>
      </c>
      <c r="E2494" s="152" t="s">
        <v>427</v>
      </c>
      <c r="F2494" s="152" t="s">
        <v>427</v>
      </c>
      <c r="G2494" s="72" t="s">
        <v>400</v>
      </c>
      <c r="H2494" s="65" t="str">
        <f>IF(Proc[[#This Row],[type]]="LFF (MDG-F)",MID(Proc[[#This Row],[Obj]],13,10),"")</f>
        <v/>
      </c>
      <c r="I2494" s="152"/>
      <c r="J2494" s="65" t="b">
        <f>Proc[[#This Row],[Requested]]=Proc[[#This Row],[CurrentParent]]</f>
        <v>1</v>
      </c>
      <c r="K2494" s="152" t="str">
        <f>IF(Proc[[#This Row],[Author]]="Marcela Urrego",VLOOKUP(LEFT(Proc[[#This Row],[Requested]],1),Table3[#All],2,0),VLOOKUP(Proc[[#This Row],[Author]],Table4[],2,0))</f>
        <v>MGF</v>
      </c>
      <c r="L2494" s="91" t="s">
        <v>3524</v>
      </c>
      <c r="M2494" s="78">
        <v>45839.516793981478</v>
      </c>
      <c r="N2494" s="78">
        <v>45841</v>
      </c>
      <c r="O2494" s="78"/>
      <c r="P2494" s="79" t="str">
        <f ca="1">IF(Proc[[#This Row],[DaysAgeing]]&gt;5,"yep","on track")</f>
        <v>yep</v>
      </c>
      <c r="Q2494" s="2">
        <f ca="1">IF(Proc[[#This Row],[DateClosed]]="",ABS(NETWORKDAYS(Proc[[#This Row],[DateOpened]],TODAY()))-1,ABS(NETWORKDAYS(Proc[[#This Row],[DateOpened]],Proc[[#This Row],[DateClosed]]))-1)</f>
        <v>198</v>
      </c>
      <c r="R2494" s="79" t="s">
        <v>1377</v>
      </c>
      <c r="S2494" s="65"/>
      <c r="T2494" s="153">
        <v>2493</v>
      </c>
    </row>
    <row r="2495" spans="1:20" hidden="1">
      <c r="A2495" s="72" t="s">
        <v>3085</v>
      </c>
      <c r="B2495" s="152" t="str">
        <f>IFERROR(VLOOKUP(Proc[[#This Row],[App]],Table2[],3,0),"open")</f>
        <v>ok</v>
      </c>
      <c r="C2495" s="90" t="s">
        <v>369</v>
      </c>
      <c r="D2495" s="152" t="s">
        <v>3079</v>
      </c>
      <c r="E2495" s="152" t="s">
        <v>3084</v>
      </c>
      <c r="F2495" s="152" t="s">
        <v>3084</v>
      </c>
      <c r="G2495" s="72" t="s">
        <v>400</v>
      </c>
      <c r="H2495" s="65" t="str">
        <f>IF(Proc[[#This Row],[type]]="LFF (MDG-F)",MID(Proc[[#This Row],[Obj]],13,10),"")</f>
        <v/>
      </c>
      <c r="I2495" s="152"/>
      <c r="J2495" s="65" t="b">
        <f>Proc[[#This Row],[Requested]]=Proc[[#This Row],[CurrentParent]]</f>
        <v>1</v>
      </c>
      <c r="K2495" s="152" t="str">
        <f>IF(Proc[[#This Row],[Author]]="Marcela Urrego",VLOOKUP(LEFT(Proc[[#This Row],[Requested]],1),Table3[#All],2,0),VLOOKUP(Proc[[#This Row],[Author]],Table4[],2,0))</f>
        <v>MGF</v>
      </c>
      <c r="L2495" s="91" t="s">
        <v>3524</v>
      </c>
      <c r="M2495" s="78">
        <v>45839.516793981478</v>
      </c>
      <c r="N2495" s="78">
        <v>45841</v>
      </c>
      <c r="O2495" s="78"/>
      <c r="P2495" s="79" t="str">
        <f ca="1">IF(Proc[[#This Row],[DaysAgeing]]&gt;5,"yep","on track")</f>
        <v>yep</v>
      </c>
      <c r="Q2495" s="2">
        <f ca="1">IF(Proc[[#This Row],[DateClosed]]="",ABS(NETWORKDAYS(Proc[[#This Row],[DateOpened]],TODAY()))-1,ABS(NETWORKDAYS(Proc[[#This Row],[DateOpened]],Proc[[#This Row],[DateClosed]]))-1)</f>
        <v>198</v>
      </c>
      <c r="R2495" s="79" t="s">
        <v>1377</v>
      </c>
      <c r="S2495" s="65"/>
      <c r="T2495" s="153">
        <v>2494</v>
      </c>
    </row>
    <row r="2496" spans="1:20" hidden="1">
      <c r="A2496" s="72" t="s">
        <v>3085</v>
      </c>
      <c r="B2496" s="152" t="str">
        <f>IFERROR(VLOOKUP(Proc[[#This Row],[App]],Table2[],3,0),"open")</f>
        <v>ok</v>
      </c>
      <c r="C2496" s="90" t="s">
        <v>369</v>
      </c>
      <c r="D2496" s="152" t="s">
        <v>3080</v>
      </c>
      <c r="E2496" s="152" t="s">
        <v>3084</v>
      </c>
      <c r="F2496" s="152" t="s">
        <v>3084</v>
      </c>
      <c r="G2496" s="72" t="s">
        <v>400</v>
      </c>
      <c r="H2496" s="65" t="str">
        <f>IF(Proc[[#This Row],[type]]="LFF (MDG-F)",MID(Proc[[#This Row],[Obj]],13,10),"")</f>
        <v/>
      </c>
      <c r="I2496" s="152"/>
      <c r="J2496" s="65" t="b">
        <f>Proc[[#This Row],[Requested]]=Proc[[#This Row],[CurrentParent]]</f>
        <v>1</v>
      </c>
      <c r="K2496" s="152" t="str">
        <f>IF(Proc[[#This Row],[Author]]="Marcela Urrego",VLOOKUP(LEFT(Proc[[#This Row],[Requested]],1),Table3[#All],2,0),VLOOKUP(Proc[[#This Row],[Author]],Table4[],2,0))</f>
        <v>MGF</v>
      </c>
      <c r="L2496" s="91" t="s">
        <v>3524</v>
      </c>
      <c r="M2496" s="78">
        <v>45839.516793981478</v>
      </c>
      <c r="N2496" s="78">
        <v>45841</v>
      </c>
      <c r="O2496" s="78"/>
      <c r="P2496" s="79" t="str">
        <f ca="1">IF(Proc[[#This Row],[DaysAgeing]]&gt;5,"yep","on track")</f>
        <v>yep</v>
      </c>
      <c r="Q2496" s="2">
        <f ca="1">IF(Proc[[#This Row],[DateClosed]]="",ABS(NETWORKDAYS(Proc[[#This Row],[DateOpened]],TODAY()))-1,ABS(NETWORKDAYS(Proc[[#This Row],[DateOpened]],Proc[[#This Row],[DateClosed]]))-1)</f>
        <v>198</v>
      </c>
      <c r="R2496" s="79" t="s">
        <v>1377</v>
      </c>
      <c r="S2496" s="65"/>
      <c r="T2496" s="153">
        <v>2495</v>
      </c>
    </row>
    <row r="2497" spans="1:20" hidden="1">
      <c r="A2497" s="72" t="s">
        <v>3085</v>
      </c>
      <c r="B2497" s="152" t="str">
        <f>IFERROR(VLOOKUP(Proc[[#This Row],[App]],Table2[],3,0),"open")</f>
        <v>ok</v>
      </c>
      <c r="C2497" s="90" t="s">
        <v>369</v>
      </c>
      <c r="D2497" s="152" t="s">
        <v>3081</v>
      </c>
      <c r="E2497" s="152" t="s">
        <v>425</v>
      </c>
      <c r="F2497" s="152" t="s">
        <v>425</v>
      </c>
      <c r="G2497" s="72" t="s">
        <v>400</v>
      </c>
      <c r="H2497" s="65" t="str">
        <f>IF(Proc[[#This Row],[type]]="LFF (MDG-F)",MID(Proc[[#This Row],[Obj]],13,10),"")</f>
        <v/>
      </c>
      <c r="I2497" s="152"/>
      <c r="J2497" s="65" t="b">
        <f>Proc[[#This Row],[Requested]]=Proc[[#This Row],[CurrentParent]]</f>
        <v>1</v>
      </c>
      <c r="K2497" s="152" t="str">
        <f>IF(Proc[[#This Row],[Author]]="Marcela Urrego",VLOOKUP(LEFT(Proc[[#This Row],[Requested]],1),Table3[#All],2,0),VLOOKUP(Proc[[#This Row],[Author]],Table4[],2,0))</f>
        <v>MGF</v>
      </c>
      <c r="L2497" s="91" t="s">
        <v>3524</v>
      </c>
      <c r="M2497" s="78">
        <v>45839.516793981478</v>
      </c>
      <c r="N2497" s="78">
        <v>45841</v>
      </c>
      <c r="O2497" s="78"/>
      <c r="P2497" s="79" t="str">
        <f ca="1">IF(Proc[[#This Row],[DaysAgeing]]&gt;5,"yep","on track")</f>
        <v>yep</v>
      </c>
      <c r="Q2497" s="2">
        <f ca="1">IF(Proc[[#This Row],[DateClosed]]="",ABS(NETWORKDAYS(Proc[[#This Row],[DateOpened]],TODAY()))-1,ABS(NETWORKDAYS(Proc[[#This Row],[DateOpened]],Proc[[#This Row],[DateClosed]]))-1)</f>
        <v>198</v>
      </c>
      <c r="R2497" s="79" t="s">
        <v>1377</v>
      </c>
      <c r="S2497" s="65"/>
      <c r="T2497" s="153">
        <v>2496</v>
      </c>
    </row>
    <row r="2498" spans="1:20" hidden="1">
      <c r="A2498" s="72" t="s">
        <v>3085</v>
      </c>
      <c r="B2498" s="152" t="str">
        <f>IFERROR(VLOOKUP(Proc[[#This Row],[App]],Table2[],3,0),"open")</f>
        <v>ok</v>
      </c>
      <c r="C2498" s="90" t="s">
        <v>369</v>
      </c>
      <c r="D2498" s="152" t="s">
        <v>2001</v>
      </c>
      <c r="E2498" s="152" t="s">
        <v>2008</v>
      </c>
      <c r="F2498" s="152" t="s">
        <v>2008</v>
      </c>
      <c r="G2498" s="72" t="s">
        <v>400</v>
      </c>
      <c r="H2498" s="65" t="str">
        <f>IF(Proc[[#This Row],[type]]="LFF (MDG-F)",MID(Proc[[#This Row],[Obj]],13,10),"")</f>
        <v/>
      </c>
      <c r="I2498" s="152"/>
      <c r="J2498" s="65" t="b">
        <f>Proc[[#This Row],[Requested]]=Proc[[#This Row],[CurrentParent]]</f>
        <v>1</v>
      </c>
      <c r="K2498" s="152" t="str">
        <f>IF(Proc[[#This Row],[Author]]="Marcela Urrego",VLOOKUP(LEFT(Proc[[#This Row],[Requested]],1),Table3[#All],2,0),VLOOKUP(Proc[[#This Row],[Author]],Table4[],2,0))</f>
        <v>MGF</v>
      </c>
      <c r="L2498" s="91" t="s">
        <v>3524</v>
      </c>
      <c r="M2498" s="78">
        <v>45839.516793981478</v>
      </c>
      <c r="N2498" s="78">
        <v>45841</v>
      </c>
      <c r="O2498" s="78"/>
      <c r="P2498" s="79" t="str">
        <f ca="1">IF(Proc[[#This Row],[DaysAgeing]]&gt;5,"yep","on track")</f>
        <v>yep</v>
      </c>
      <c r="Q2498" s="2">
        <f ca="1">IF(Proc[[#This Row],[DateClosed]]="",ABS(NETWORKDAYS(Proc[[#This Row],[DateOpened]],TODAY()))-1,ABS(NETWORKDAYS(Proc[[#This Row],[DateOpened]],Proc[[#This Row],[DateClosed]]))-1)</f>
        <v>198</v>
      </c>
      <c r="R2498" s="79" t="s">
        <v>1377</v>
      </c>
      <c r="S2498" s="65"/>
      <c r="T2498" s="153">
        <v>2497</v>
      </c>
    </row>
    <row r="2499" spans="1:20" hidden="1">
      <c r="A2499" t="s">
        <v>3086</v>
      </c>
      <c r="B2499" s="152" t="str">
        <f>IFERROR(VLOOKUP(Proc[[#This Row],[App]],Table2[],3,0),"open")</f>
        <v>ok</v>
      </c>
      <c r="C2499" s="72" t="s">
        <v>369</v>
      </c>
      <c r="D2499" s="152" t="s">
        <v>8995</v>
      </c>
      <c r="E2499" s="152" t="s">
        <v>1936</v>
      </c>
      <c r="F2499" s="87" t="s">
        <v>1936</v>
      </c>
      <c r="G2499" s="72" t="s">
        <v>400</v>
      </c>
      <c r="H2499" s="65" t="str">
        <f>IF(Proc[[#This Row],[type]]="LFF (MDG-F)",MID(Proc[[#This Row],[Obj]],13,10),"")</f>
        <v/>
      </c>
      <c r="I2499" s="152"/>
      <c r="J2499" s="65" t="b">
        <f>Proc[[#This Row],[Requested]]=Proc[[#This Row],[CurrentParent]]</f>
        <v>1</v>
      </c>
      <c r="K2499" s="152" t="str">
        <f>IF(Proc[[#This Row],[Author]]="Marcela Urrego",VLOOKUP(LEFT(Proc[[#This Row],[Requested]],1),Table3[#All],2,0),VLOOKUP(Proc[[#This Row],[Author]],Table4[],2,0))</f>
        <v>HC</v>
      </c>
      <c r="L2499" s="91" t="s">
        <v>3524</v>
      </c>
      <c r="M2499" s="78">
        <v>45840.384687500002</v>
      </c>
      <c r="N2499" s="78">
        <v>45841</v>
      </c>
      <c r="O2499" s="78">
        <v>45841</v>
      </c>
      <c r="P2499" s="79" t="str">
        <f ca="1">IF(Proc[[#This Row],[DaysAgeing]]&gt;5,"yep","on track")</f>
        <v>on track</v>
      </c>
      <c r="Q2499" s="2">
        <f ca="1">IF(Proc[[#This Row],[DateClosed]]="",ABS(NETWORKDAYS(Proc[[#This Row],[DateOpened]],TODAY()))-1,ABS(NETWORKDAYS(Proc[[#This Row],[DateOpened]],Proc[[#This Row],[DateClosed]]))-1)</f>
        <v>1</v>
      </c>
      <c r="R2499" s="79" t="s">
        <v>3087</v>
      </c>
      <c r="S2499" s="65"/>
      <c r="T2499" s="153">
        <v>2498</v>
      </c>
    </row>
    <row r="2500" spans="1:20" hidden="1">
      <c r="A2500" t="s">
        <v>3088</v>
      </c>
      <c r="B2500" s="152" t="str">
        <f>IFERROR(VLOOKUP(Proc[[#This Row],[App]],Table2[],3,0),"open")</f>
        <v>ok</v>
      </c>
      <c r="C2500" s="72" t="s">
        <v>369</v>
      </c>
      <c r="D2500" s="152" t="s">
        <v>8996</v>
      </c>
      <c r="E2500" s="152" t="s">
        <v>3445</v>
      </c>
      <c r="F2500" s="153" t="s">
        <v>3445</v>
      </c>
      <c r="G2500" t="s">
        <v>400</v>
      </c>
      <c r="H2500" s="65" t="str">
        <f>IF(Proc[[#This Row],[type]]="LFF (MDG-F)",MID(Proc[[#This Row],[Obj]],13,10),"")</f>
        <v/>
      </c>
      <c r="I2500" s="152"/>
      <c r="J2500" s="65" t="b">
        <f>Proc[[#This Row],[Requested]]=Proc[[#This Row],[CurrentParent]]</f>
        <v>1</v>
      </c>
      <c r="K2500" s="152" t="str">
        <f>IF(Proc[[#This Row],[Author]]="Marcela Urrego",VLOOKUP(LEFT(Proc[[#This Row],[Requested]],1),Table3[#All],2,0),VLOOKUP(Proc[[#This Row],[Author]],Table4[],2,0))</f>
        <v>LS</v>
      </c>
      <c r="L2500" s="91" t="s">
        <v>3524</v>
      </c>
      <c r="M2500" s="78">
        <v>45841.242280092592</v>
      </c>
      <c r="N2500" s="78"/>
      <c r="O2500" s="78"/>
      <c r="P2500" s="79" t="str">
        <f ca="1">IF(Proc[[#This Row],[DaysAgeing]]&gt;5,"yep","on track")</f>
        <v>yep</v>
      </c>
      <c r="Q2500" s="2">
        <f ca="1">IF(Proc[[#This Row],[DateClosed]]="",ABS(NETWORKDAYS(Proc[[#This Row],[DateOpened]],TODAY()))-1,ABS(NETWORKDAYS(Proc[[#This Row],[DateOpened]],Proc[[#This Row],[DateClosed]]))-1)</f>
        <v>196</v>
      </c>
      <c r="R2500" s="79" t="s">
        <v>488</v>
      </c>
      <c r="S2500" s="65"/>
      <c r="T2500" s="153">
        <v>2499</v>
      </c>
    </row>
    <row r="2501" spans="1:20" hidden="1">
      <c r="A2501" t="s">
        <v>3089</v>
      </c>
      <c r="B2501" s="111" t="str">
        <f>IFERROR(VLOOKUP(Proc[[#This Row],[App]],Table2[],3,0),"open")</f>
        <v>ok</v>
      </c>
      <c r="C2501" s="72" t="s">
        <v>369</v>
      </c>
      <c r="D2501" s="152" t="s">
        <v>8997</v>
      </c>
      <c r="E2501" s="152" t="s">
        <v>3090</v>
      </c>
      <c r="F2501" s="153" t="s">
        <v>3090</v>
      </c>
      <c r="G2501" s="72" t="s">
        <v>400</v>
      </c>
      <c r="H2501" s="65" t="str">
        <f>IF(Proc[[#This Row],[type]]="LFF (MDG-F)",MID(Proc[[#This Row],[Obj]],13,10),"")</f>
        <v/>
      </c>
      <c r="I2501" s="152"/>
      <c r="J2501" s="65" t="b">
        <f>Proc[[#This Row],[Requested]]=Proc[[#This Row],[CurrentParent]]</f>
        <v>1</v>
      </c>
      <c r="K2501" s="107" t="str">
        <f>IF(Proc[[#This Row],[Author]]="Marcela Urrego",VLOOKUP(LEFT(Proc[[#This Row],[Requested]],1),Table3[#All],2,0),VLOOKUP(Proc[[#This Row],[Author]],Table4[],2,0))</f>
        <v>LS</v>
      </c>
      <c r="L2501" s="91" t="s">
        <v>3524</v>
      </c>
      <c r="M2501" s="78">
        <v>45841.224687499998</v>
      </c>
      <c r="N2501" s="78"/>
      <c r="O2501" s="78"/>
      <c r="P2501" s="79" t="str">
        <f ca="1">IF(Proc[[#This Row],[DaysAgeing]]&gt;5,"yep","on track")</f>
        <v>yep</v>
      </c>
      <c r="Q2501" s="2">
        <f ca="1">IF(Proc[[#This Row],[DateClosed]]="",ABS(NETWORKDAYS(Proc[[#This Row],[DateOpened]],TODAY()))-1,ABS(NETWORKDAYS(Proc[[#This Row],[DateOpened]],Proc[[#This Row],[DateClosed]]))-1)</f>
        <v>196</v>
      </c>
      <c r="R2501" s="79" t="s">
        <v>488</v>
      </c>
      <c r="S2501" s="65"/>
      <c r="T2501" s="153">
        <v>2500</v>
      </c>
    </row>
    <row r="2502" spans="1:20" hidden="1">
      <c r="A2502" t="s">
        <v>3091</v>
      </c>
      <c r="B2502" s="152" t="str">
        <f>IFERROR(VLOOKUP(Proc[[#This Row],[App]],Table2[],3,0),"open")</f>
        <v>ok</v>
      </c>
      <c r="C2502" s="85" t="s">
        <v>369</v>
      </c>
      <c r="D2502" s="152" t="s">
        <v>3092</v>
      </c>
      <c r="E2502" s="152" t="s">
        <v>3403</v>
      </c>
      <c r="F2502" s="65" t="s">
        <v>3403</v>
      </c>
      <c r="G2502" s="72" t="s">
        <v>406</v>
      </c>
      <c r="H2502" s="65" t="str">
        <f>IF(Proc[[#This Row],[type]]="LFF (MDG-F)",MID(Proc[[#This Row],[Obj]],13,10),"")</f>
        <v>DE20122000</v>
      </c>
      <c r="I2502" s="152"/>
      <c r="J2502" s="65" t="b">
        <f>Proc[[#This Row],[Requested]]=Proc[[#This Row],[CurrentParent]]</f>
        <v>1</v>
      </c>
      <c r="K2502" s="152" t="str">
        <f>IF(Proc[[#This Row],[Author]]="Marcela Urrego",VLOOKUP(LEFT(Proc[[#This Row],[Requested]],1),Table3[#All],2,0),VLOOKUP(Proc[[#This Row],[Author]],Table4[],2,0))</f>
        <v>MGF</v>
      </c>
      <c r="L2502" s="91" t="s">
        <v>3524</v>
      </c>
      <c r="M2502" s="78">
        <v>45841.453541666669</v>
      </c>
      <c r="N2502" s="78"/>
      <c r="O2502" s="78"/>
      <c r="P2502" s="79" t="str">
        <f ca="1">IF(Proc[[#This Row],[DaysAgeing]]&gt;5,"yep","on track")</f>
        <v>yep</v>
      </c>
      <c r="Q2502" s="2">
        <f ca="1">IF(Proc[[#This Row],[DateClosed]]="",ABS(NETWORKDAYS(Proc[[#This Row],[DateOpened]],TODAY()))-1,ABS(NETWORKDAYS(Proc[[#This Row],[DateOpened]],Proc[[#This Row],[DateClosed]]))-1)</f>
        <v>196</v>
      </c>
      <c r="R2502" s="79" t="s">
        <v>484</v>
      </c>
      <c r="S2502" s="65"/>
      <c r="T2502" s="153">
        <v>2501</v>
      </c>
    </row>
    <row r="2503" spans="1:20" hidden="1">
      <c r="A2503" s="72" t="s">
        <v>3091</v>
      </c>
      <c r="B2503" s="111" t="str">
        <f>IFERROR(VLOOKUP(Proc[[#This Row],[App]],Table2[],3,0),"open")</f>
        <v>ok</v>
      </c>
      <c r="C2503" s="85" t="s">
        <v>369</v>
      </c>
      <c r="D2503" s="152" t="s">
        <v>3093</v>
      </c>
      <c r="E2503" s="152" t="s">
        <v>3403</v>
      </c>
      <c r="F2503" s="65" t="s">
        <v>3403</v>
      </c>
      <c r="G2503" s="72" t="s">
        <v>406</v>
      </c>
      <c r="H2503" s="65" t="str">
        <f>IF(Proc[[#This Row],[type]]="LFF (MDG-F)",MID(Proc[[#This Row],[Obj]],13,10),"")</f>
        <v>DE20123000</v>
      </c>
      <c r="I2503" s="152"/>
      <c r="J2503" s="65" t="b">
        <f>Proc[[#This Row],[Requested]]=Proc[[#This Row],[CurrentParent]]</f>
        <v>1</v>
      </c>
      <c r="K2503" s="107" t="str">
        <f>IF(Proc[[#This Row],[Author]]="Marcela Urrego",VLOOKUP(LEFT(Proc[[#This Row],[Requested]],1),Table3[#All],2,0),VLOOKUP(Proc[[#This Row],[Author]],Table4[],2,0))</f>
        <v>MGF</v>
      </c>
      <c r="L2503" s="91" t="s">
        <v>3524</v>
      </c>
      <c r="M2503" s="78">
        <v>45841.453541666669</v>
      </c>
      <c r="N2503" s="78"/>
      <c r="O2503" s="78"/>
      <c r="P2503" s="79" t="str">
        <f ca="1">IF(Proc[[#This Row],[DaysAgeing]]&gt;5,"yep","on track")</f>
        <v>yep</v>
      </c>
      <c r="Q2503" s="2">
        <f ca="1">IF(Proc[[#This Row],[DateClosed]]="",ABS(NETWORKDAYS(Proc[[#This Row],[DateOpened]],TODAY()))-1,ABS(NETWORKDAYS(Proc[[#This Row],[DateOpened]],Proc[[#This Row],[DateClosed]]))-1)</f>
        <v>196</v>
      </c>
      <c r="R2503" s="79" t="s">
        <v>484</v>
      </c>
      <c r="S2503" s="65"/>
      <c r="T2503" s="153">
        <v>2502</v>
      </c>
    </row>
    <row r="2504" spans="1:20" hidden="1">
      <c r="A2504" s="72" t="s">
        <v>3091</v>
      </c>
      <c r="B2504" s="152" t="str">
        <f>IFERROR(VLOOKUP(Proc[[#This Row],[App]],Table2[],3,0),"open")</f>
        <v>ok</v>
      </c>
      <c r="C2504" s="85" t="s">
        <v>369</v>
      </c>
      <c r="D2504" s="152" t="s">
        <v>3094</v>
      </c>
      <c r="E2504" s="152" t="s">
        <v>3404</v>
      </c>
      <c r="F2504" s="65" t="s">
        <v>3404</v>
      </c>
      <c r="G2504" s="72" t="s">
        <v>406</v>
      </c>
      <c r="H2504" s="65" t="str">
        <f>IF(Proc[[#This Row],[type]]="LFF (MDG-F)",MID(Proc[[#This Row],[Obj]],13,10),"")</f>
        <v>DE10515800</v>
      </c>
      <c r="I2504" s="152"/>
      <c r="J2504" s="65" t="b">
        <f>Proc[[#This Row],[Requested]]=Proc[[#This Row],[CurrentParent]]</f>
        <v>1</v>
      </c>
      <c r="K2504" s="152" t="str">
        <f>IF(Proc[[#This Row],[Author]]="Marcela Urrego",VLOOKUP(LEFT(Proc[[#This Row],[Requested]],1),Table3[#All],2,0),VLOOKUP(Proc[[#This Row],[Author]],Table4[],2,0))</f>
        <v>MGF</v>
      </c>
      <c r="L2504" s="91" t="s">
        <v>3524</v>
      </c>
      <c r="M2504" s="78">
        <v>45841.453541666669</v>
      </c>
      <c r="N2504" s="78"/>
      <c r="O2504" s="78"/>
      <c r="P2504" s="79" t="str">
        <f ca="1">IF(Proc[[#This Row],[DaysAgeing]]&gt;5,"yep","on track")</f>
        <v>yep</v>
      </c>
      <c r="Q2504" s="2">
        <f ca="1">IF(Proc[[#This Row],[DateClosed]]="",ABS(NETWORKDAYS(Proc[[#This Row],[DateOpened]],TODAY()))-1,ABS(NETWORKDAYS(Proc[[#This Row],[DateOpened]],Proc[[#This Row],[DateClosed]]))-1)</f>
        <v>196</v>
      </c>
      <c r="R2504" s="79" t="s">
        <v>484</v>
      </c>
      <c r="S2504" s="65"/>
      <c r="T2504" s="153">
        <v>2503</v>
      </c>
    </row>
    <row r="2505" spans="1:20" hidden="1">
      <c r="A2505" s="72" t="s">
        <v>3091</v>
      </c>
      <c r="B2505" s="111" t="str">
        <f>IFERROR(VLOOKUP(Proc[[#This Row],[App]],Table2[],3,0),"open")</f>
        <v>ok</v>
      </c>
      <c r="C2505" s="85" t="s">
        <v>369</v>
      </c>
      <c r="D2505" s="152" t="s">
        <v>3095</v>
      </c>
      <c r="E2505" s="152" t="s">
        <v>3404</v>
      </c>
      <c r="F2505" s="153" t="s">
        <v>3404</v>
      </c>
      <c r="G2505" s="72" t="s">
        <v>406</v>
      </c>
      <c r="H2505" s="65" t="str">
        <f>IF(Proc[[#This Row],[type]]="LFF (MDG-F)",MID(Proc[[#This Row],[Obj]],13,10),"")</f>
        <v>DE10538021</v>
      </c>
      <c r="I2505" s="152"/>
      <c r="J2505" s="65" t="b">
        <f>Proc[[#This Row],[Requested]]=Proc[[#This Row],[CurrentParent]]</f>
        <v>1</v>
      </c>
      <c r="K2505" s="107" t="str">
        <f>IF(Proc[[#This Row],[Author]]="Marcela Urrego",VLOOKUP(LEFT(Proc[[#This Row],[Requested]],1),Table3[#All],2,0),VLOOKUP(Proc[[#This Row],[Author]],Table4[],2,0))</f>
        <v>MGF</v>
      </c>
      <c r="L2505" s="153" t="s">
        <v>3524</v>
      </c>
      <c r="M2505" s="78">
        <v>45841.453541666669</v>
      </c>
      <c r="N2505" s="78"/>
      <c r="O2505" s="78"/>
      <c r="P2505" s="79" t="str">
        <f ca="1">IF(Proc[[#This Row],[DaysAgeing]]&gt;5,"yep","on track")</f>
        <v>yep</v>
      </c>
      <c r="Q2505" s="2">
        <f ca="1">IF(Proc[[#This Row],[DateClosed]]="",ABS(NETWORKDAYS(Proc[[#This Row],[DateOpened]],TODAY()))-1,ABS(NETWORKDAYS(Proc[[#This Row],[DateOpened]],Proc[[#This Row],[DateClosed]]))-1)</f>
        <v>196</v>
      </c>
      <c r="R2505" s="79" t="s">
        <v>484</v>
      </c>
      <c r="S2505" s="65"/>
      <c r="T2505" s="153">
        <v>2504</v>
      </c>
    </row>
    <row r="2506" spans="1:20" hidden="1">
      <c r="A2506" s="72" t="s">
        <v>3091</v>
      </c>
      <c r="B2506" s="111" t="str">
        <f>IFERROR(VLOOKUP(Proc[[#This Row],[App]],Table2[],3,0),"open")</f>
        <v>ok</v>
      </c>
      <c r="C2506" s="85" t="s">
        <v>369</v>
      </c>
      <c r="D2506" s="152" t="s">
        <v>3096</v>
      </c>
      <c r="E2506" s="152" t="s">
        <v>3404</v>
      </c>
      <c r="F2506" s="65" t="s">
        <v>3404</v>
      </c>
      <c r="G2506" s="72" t="s">
        <v>406</v>
      </c>
      <c r="H2506" s="65" t="str">
        <f>IF(Proc[[#This Row],[type]]="LFF (MDG-F)",MID(Proc[[#This Row],[Obj]],13,10),"")</f>
        <v>DE10566000</v>
      </c>
      <c r="I2506" s="152"/>
      <c r="J2506" s="65" t="b">
        <f>Proc[[#This Row],[Requested]]=Proc[[#This Row],[CurrentParent]]</f>
        <v>1</v>
      </c>
      <c r="K2506" s="107" t="str">
        <f>IF(Proc[[#This Row],[Author]]="Marcela Urrego",VLOOKUP(LEFT(Proc[[#This Row],[Requested]],1),Table3[#All],2,0),VLOOKUP(Proc[[#This Row],[Author]],Table4[],2,0))</f>
        <v>MGF</v>
      </c>
      <c r="L2506" s="91" t="s">
        <v>3524</v>
      </c>
      <c r="M2506" s="78">
        <v>45841.453541666669</v>
      </c>
      <c r="N2506" s="78"/>
      <c r="O2506" s="78"/>
      <c r="P2506" s="79" t="str">
        <f ca="1">IF(Proc[[#This Row],[DaysAgeing]]&gt;5,"yep","on track")</f>
        <v>yep</v>
      </c>
      <c r="Q2506" s="2">
        <f ca="1">IF(Proc[[#This Row],[DateClosed]]="",ABS(NETWORKDAYS(Proc[[#This Row],[DateOpened]],TODAY()))-1,ABS(NETWORKDAYS(Proc[[#This Row],[DateOpened]],Proc[[#This Row],[DateClosed]]))-1)</f>
        <v>196</v>
      </c>
      <c r="R2506" s="79" t="s">
        <v>484</v>
      </c>
      <c r="S2506" s="65"/>
      <c r="T2506" s="153">
        <v>2505</v>
      </c>
    </row>
    <row r="2507" spans="1:20" hidden="1">
      <c r="A2507" s="72" t="s">
        <v>3091</v>
      </c>
      <c r="B2507" s="152" t="str">
        <f>IFERROR(VLOOKUP(Proc[[#This Row],[App]],Table2[],3,0),"open")</f>
        <v>ok</v>
      </c>
      <c r="C2507" s="85" t="s">
        <v>369</v>
      </c>
      <c r="D2507" s="152" t="s">
        <v>3097</v>
      </c>
      <c r="E2507" s="152" t="s">
        <v>3405</v>
      </c>
      <c r="F2507" s="65" t="s">
        <v>3405</v>
      </c>
      <c r="G2507" s="72" t="s">
        <v>406</v>
      </c>
      <c r="H2507" s="65" t="str">
        <f>IF(Proc[[#This Row],[type]]="LFF (MDG-F)",MID(Proc[[#This Row],[Obj]],13,10),"")</f>
        <v>DE10537833</v>
      </c>
      <c r="I2507" s="152"/>
      <c r="J2507" s="65" t="b">
        <f>Proc[[#This Row],[Requested]]=Proc[[#This Row],[CurrentParent]]</f>
        <v>1</v>
      </c>
      <c r="K2507" s="152" t="str">
        <f>IF(Proc[[#This Row],[Author]]="Marcela Urrego",VLOOKUP(LEFT(Proc[[#This Row],[Requested]],1),Table3[#All],2,0),VLOOKUP(Proc[[#This Row],[Author]],Table4[],2,0))</f>
        <v>MGF</v>
      </c>
      <c r="L2507" s="91" t="s">
        <v>3524</v>
      </c>
      <c r="M2507" s="78">
        <v>45841.453541666669</v>
      </c>
      <c r="N2507" s="78"/>
      <c r="O2507" s="78"/>
      <c r="P2507" s="79" t="str">
        <f ca="1">IF(Proc[[#This Row],[DaysAgeing]]&gt;5,"yep","on track")</f>
        <v>yep</v>
      </c>
      <c r="Q2507" s="2">
        <f ca="1">IF(Proc[[#This Row],[DateClosed]]="",ABS(NETWORKDAYS(Proc[[#This Row],[DateOpened]],TODAY()))-1,ABS(NETWORKDAYS(Proc[[#This Row],[DateOpened]],Proc[[#This Row],[DateClosed]]))-1)</f>
        <v>196</v>
      </c>
      <c r="R2507" s="79" t="s">
        <v>484</v>
      </c>
      <c r="S2507" s="65"/>
      <c r="T2507" s="153">
        <v>2506</v>
      </c>
    </row>
    <row r="2508" spans="1:20" hidden="1">
      <c r="A2508" s="72" t="s">
        <v>3091</v>
      </c>
      <c r="B2508" s="111" t="str">
        <f>IFERROR(VLOOKUP(Proc[[#This Row],[App]],Table2[],3,0),"open")</f>
        <v>ok</v>
      </c>
      <c r="C2508" s="85" t="s">
        <v>369</v>
      </c>
      <c r="D2508" s="152" t="s">
        <v>3098</v>
      </c>
      <c r="E2508" s="152" t="s">
        <v>3405</v>
      </c>
      <c r="F2508" s="153" t="s">
        <v>3405</v>
      </c>
      <c r="G2508" s="72" t="s">
        <v>406</v>
      </c>
      <c r="H2508" s="65" t="str">
        <f>IF(Proc[[#This Row],[type]]="LFF (MDG-F)",MID(Proc[[#This Row],[Obj]],13,10),"")</f>
        <v>DE10538012</v>
      </c>
      <c r="I2508" s="152"/>
      <c r="J2508" s="65" t="b">
        <f>Proc[[#This Row],[Requested]]=Proc[[#This Row],[CurrentParent]]</f>
        <v>1</v>
      </c>
      <c r="K2508" s="107" t="str">
        <f>IF(Proc[[#This Row],[Author]]="Marcela Urrego",VLOOKUP(LEFT(Proc[[#This Row],[Requested]],1),Table3[#All],2,0),VLOOKUP(Proc[[#This Row],[Author]],Table4[],2,0))</f>
        <v>MGF</v>
      </c>
      <c r="L2508" s="153" t="s">
        <v>3524</v>
      </c>
      <c r="M2508" s="78">
        <v>45841.453541666669</v>
      </c>
      <c r="N2508" s="78"/>
      <c r="O2508" s="78"/>
      <c r="P2508" s="79" t="str">
        <f ca="1">IF(Proc[[#This Row],[DaysAgeing]]&gt;5,"yep","on track")</f>
        <v>yep</v>
      </c>
      <c r="Q2508" s="2">
        <f ca="1">IF(Proc[[#This Row],[DateClosed]]="",ABS(NETWORKDAYS(Proc[[#This Row],[DateOpened]],TODAY()))-1,ABS(NETWORKDAYS(Proc[[#This Row],[DateOpened]],Proc[[#This Row],[DateClosed]]))-1)</f>
        <v>196</v>
      </c>
      <c r="R2508" s="79" t="s">
        <v>484</v>
      </c>
      <c r="S2508" s="65"/>
      <c r="T2508" s="153">
        <v>2507</v>
      </c>
    </row>
    <row r="2509" spans="1:20" hidden="1">
      <c r="A2509" s="72" t="s">
        <v>3091</v>
      </c>
      <c r="B2509" s="111" t="str">
        <f>IFERROR(VLOOKUP(Proc[[#This Row],[App]],Table2[],3,0),"open")</f>
        <v>ok</v>
      </c>
      <c r="C2509" s="85" t="s">
        <v>369</v>
      </c>
      <c r="D2509" s="152" t="s">
        <v>3099</v>
      </c>
      <c r="E2509" s="152" t="s">
        <v>3405</v>
      </c>
      <c r="F2509" s="153" t="s">
        <v>3405</v>
      </c>
      <c r="G2509" s="72" t="s">
        <v>406</v>
      </c>
      <c r="H2509" s="65" t="str">
        <f>IF(Proc[[#This Row],[type]]="LFF (MDG-F)",MID(Proc[[#This Row],[Obj]],13,10),"")</f>
        <v>DE10538014</v>
      </c>
      <c r="I2509" s="152"/>
      <c r="J2509" s="65" t="b">
        <f>Proc[[#This Row],[Requested]]=Proc[[#This Row],[CurrentParent]]</f>
        <v>1</v>
      </c>
      <c r="K2509" s="107" t="str">
        <f>IF(Proc[[#This Row],[Author]]="Marcela Urrego",VLOOKUP(LEFT(Proc[[#This Row],[Requested]],1),Table3[#All],2,0),VLOOKUP(Proc[[#This Row],[Author]],Table4[],2,0))</f>
        <v>MGF</v>
      </c>
      <c r="L2509" s="91" t="s">
        <v>3524</v>
      </c>
      <c r="M2509" s="78">
        <v>45841.453541666669</v>
      </c>
      <c r="N2509" s="78"/>
      <c r="O2509" s="78"/>
      <c r="P2509" s="79" t="str">
        <f ca="1">IF(Proc[[#This Row],[DaysAgeing]]&gt;5,"yep","on track")</f>
        <v>yep</v>
      </c>
      <c r="Q2509" s="2">
        <f ca="1">IF(Proc[[#This Row],[DateClosed]]="",ABS(NETWORKDAYS(Proc[[#This Row],[DateOpened]],TODAY()))-1,ABS(NETWORKDAYS(Proc[[#This Row],[DateOpened]],Proc[[#This Row],[DateClosed]]))-1)</f>
        <v>196</v>
      </c>
      <c r="R2509" s="79" t="s">
        <v>484</v>
      </c>
      <c r="S2509" s="65"/>
      <c r="T2509" s="153">
        <v>2508</v>
      </c>
    </row>
    <row r="2510" spans="1:20" hidden="1">
      <c r="A2510" s="72" t="s">
        <v>3091</v>
      </c>
      <c r="B2510" s="111" t="str">
        <f>IFERROR(VLOOKUP(Proc[[#This Row],[App]],Table2[],3,0),"open")</f>
        <v>ok</v>
      </c>
      <c r="C2510" s="85" t="s">
        <v>369</v>
      </c>
      <c r="D2510" s="152" t="s">
        <v>3100</v>
      </c>
      <c r="E2510" s="152" t="s">
        <v>3405</v>
      </c>
      <c r="F2510" s="153" t="s">
        <v>3405</v>
      </c>
      <c r="G2510" s="72" t="s">
        <v>406</v>
      </c>
      <c r="H2510" s="65" t="str">
        <f>IF(Proc[[#This Row],[type]]="LFF (MDG-F)",MID(Proc[[#This Row],[Obj]],13,10),"")</f>
        <v>DE10538015</v>
      </c>
      <c r="I2510" s="152"/>
      <c r="J2510" s="65" t="b">
        <f>Proc[[#This Row],[Requested]]=Proc[[#This Row],[CurrentParent]]</f>
        <v>1</v>
      </c>
      <c r="K2510" s="107" t="str">
        <f>IF(Proc[[#This Row],[Author]]="Marcela Urrego",VLOOKUP(LEFT(Proc[[#This Row],[Requested]],1),Table3[#All],2,0),VLOOKUP(Proc[[#This Row],[Author]],Table4[],2,0))</f>
        <v>MGF</v>
      </c>
      <c r="L2510" s="153" t="s">
        <v>3524</v>
      </c>
      <c r="M2510" s="78">
        <v>45841.453541666669</v>
      </c>
      <c r="N2510" s="78"/>
      <c r="O2510" s="78"/>
      <c r="P2510" s="79" t="str">
        <f ca="1">IF(Proc[[#This Row],[DaysAgeing]]&gt;5,"yep","on track")</f>
        <v>yep</v>
      </c>
      <c r="Q2510" s="2">
        <f ca="1">IF(Proc[[#This Row],[DateClosed]]="",ABS(NETWORKDAYS(Proc[[#This Row],[DateOpened]],TODAY()))-1,ABS(NETWORKDAYS(Proc[[#This Row],[DateOpened]],Proc[[#This Row],[DateClosed]]))-1)</f>
        <v>196</v>
      </c>
      <c r="R2510" s="79" t="s">
        <v>484</v>
      </c>
      <c r="S2510" s="65"/>
      <c r="T2510" s="153">
        <v>2509</v>
      </c>
    </row>
    <row r="2511" spans="1:20" hidden="1">
      <c r="A2511" s="72" t="s">
        <v>3091</v>
      </c>
      <c r="B2511" s="111" t="str">
        <f>IFERROR(VLOOKUP(Proc[[#This Row],[App]],Table2[],3,0),"open")</f>
        <v>ok</v>
      </c>
      <c r="C2511" s="85" t="s">
        <v>369</v>
      </c>
      <c r="D2511" s="152" t="s">
        <v>3101</v>
      </c>
      <c r="E2511" s="152" t="s">
        <v>3405</v>
      </c>
      <c r="F2511" s="65" t="s">
        <v>3405</v>
      </c>
      <c r="G2511" s="72" t="s">
        <v>406</v>
      </c>
      <c r="H2511" s="65" t="str">
        <f>IF(Proc[[#This Row],[type]]="LFF (MDG-F)",MID(Proc[[#This Row],[Obj]],13,10),"")</f>
        <v>DE10538017</v>
      </c>
      <c r="I2511" s="152"/>
      <c r="J2511" s="65" t="b">
        <f>Proc[[#This Row],[Requested]]=Proc[[#This Row],[CurrentParent]]</f>
        <v>1</v>
      </c>
      <c r="K2511" s="107" t="str">
        <f>IF(Proc[[#This Row],[Author]]="Marcela Urrego",VLOOKUP(LEFT(Proc[[#This Row],[Requested]],1),Table3[#All],2,0),VLOOKUP(Proc[[#This Row],[Author]],Table4[],2,0))</f>
        <v>MGF</v>
      </c>
      <c r="L2511" s="91" t="s">
        <v>3524</v>
      </c>
      <c r="M2511" s="78">
        <v>45841.453541666669</v>
      </c>
      <c r="N2511" s="78"/>
      <c r="O2511" s="78"/>
      <c r="P2511" s="79" t="str">
        <f ca="1">IF(Proc[[#This Row],[DaysAgeing]]&gt;5,"yep","on track")</f>
        <v>yep</v>
      </c>
      <c r="Q2511" s="2">
        <f ca="1">IF(Proc[[#This Row],[DateClosed]]="",ABS(NETWORKDAYS(Proc[[#This Row],[DateOpened]],TODAY()))-1,ABS(NETWORKDAYS(Proc[[#This Row],[DateOpened]],Proc[[#This Row],[DateClosed]]))-1)</f>
        <v>196</v>
      </c>
      <c r="R2511" s="79" t="s">
        <v>484</v>
      </c>
      <c r="S2511" s="65"/>
      <c r="T2511" s="153">
        <v>2510</v>
      </c>
    </row>
    <row r="2512" spans="1:20" hidden="1">
      <c r="A2512" s="72" t="s">
        <v>3091</v>
      </c>
      <c r="B2512" s="111" t="str">
        <f>IFERROR(VLOOKUP(Proc[[#This Row],[App]],Table2[],3,0),"open")</f>
        <v>ok</v>
      </c>
      <c r="C2512" s="85" t="s">
        <v>369</v>
      </c>
      <c r="D2512" s="152" t="s">
        <v>3102</v>
      </c>
      <c r="E2512" s="152" t="s">
        <v>3405</v>
      </c>
      <c r="F2512" s="153" t="s">
        <v>3405</v>
      </c>
      <c r="G2512" s="72" t="s">
        <v>406</v>
      </c>
      <c r="H2512" s="65" t="str">
        <f>IF(Proc[[#This Row],[type]]="LFF (MDG-F)",MID(Proc[[#This Row],[Obj]],13,10),"")</f>
        <v>DE10538018</v>
      </c>
      <c r="I2512" s="152"/>
      <c r="J2512" s="65" t="b">
        <f>Proc[[#This Row],[Requested]]=Proc[[#This Row],[CurrentParent]]</f>
        <v>1</v>
      </c>
      <c r="K2512" s="107" t="str">
        <f>IF(Proc[[#This Row],[Author]]="Marcela Urrego",VLOOKUP(LEFT(Proc[[#This Row],[Requested]],1),Table3[#All],2,0),VLOOKUP(Proc[[#This Row],[Author]],Table4[],2,0))</f>
        <v>MGF</v>
      </c>
      <c r="L2512" s="153" t="s">
        <v>3524</v>
      </c>
      <c r="M2512" s="78">
        <v>45841.453541666669</v>
      </c>
      <c r="N2512" s="78"/>
      <c r="O2512" s="78"/>
      <c r="P2512" s="79" t="str">
        <f ca="1">IF(Proc[[#This Row],[DaysAgeing]]&gt;5,"yep","on track")</f>
        <v>yep</v>
      </c>
      <c r="Q2512" s="2">
        <f ca="1">IF(Proc[[#This Row],[DateClosed]]="",ABS(NETWORKDAYS(Proc[[#This Row],[DateOpened]],TODAY()))-1,ABS(NETWORKDAYS(Proc[[#This Row],[DateOpened]],Proc[[#This Row],[DateClosed]]))-1)</f>
        <v>196</v>
      </c>
      <c r="R2512" s="79" t="s">
        <v>484</v>
      </c>
      <c r="S2512" s="65"/>
      <c r="T2512" s="153">
        <v>2511</v>
      </c>
    </row>
    <row r="2513" spans="1:20" hidden="1">
      <c r="A2513" s="72" t="s">
        <v>3091</v>
      </c>
      <c r="B2513" s="111" t="str">
        <f>IFERROR(VLOOKUP(Proc[[#This Row],[App]],Table2[],3,0),"open")</f>
        <v>ok</v>
      </c>
      <c r="C2513" s="85" t="s">
        <v>369</v>
      </c>
      <c r="D2513" s="152" t="s">
        <v>3103</v>
      </c>
      <c r="E2513" s="152" t="s">
        <v>3405</v>
      </c>
      <c r="F2513" s="65" t="s">
        <v>3405</v>
      </c>
      <c r="G2513" s="72" t="s">
        <v>406</v>
      </c>
      <c r="H2513" s="65" t="str">
        <f>IF(Proc[[#This Row],[type]]="LFF (MDG-F)",MID(Proc[[#This Row],[Obj]],13,10),"")</f>
        <v>DE10538132</v>
      </c>
      <c r="I2513" s="152"/>
      <c r="J2513" s="65" t="b">
        <f>Proc[[#This Row],[Requested]]=Proc[[#This Row],[CurrentParent]]</f>
        <v>1</v>
      </c>
      <c r="K2513" s="107" t="str">
        <f>IF(Proc[[#This Row],[Author]]="Marcela Urrego",VLOOKUP(LEFT(Proc[[#This Row],[Requested]],1),Table3[#All],2,0),VLOOKUP(Proc[[#This Row],[Author]],Table4[],2,0))</f>
        <v>MGF</v>
      </c>
      <c r="L2513" s="91" t="s">
        <v>3524</v>
      </c>
      <c r="M2513" s="78">
        <v>45841.453541666669</v>
      </c>
      <c r="N2513" s="78"/>
      <c r="O2513" s="78"/>
      <c r="P2513" s="79" t="str">
        <f ca="1">IF(Proc[[#This Row],[DaysAgeing]]&gt;5,"yep","on track")</f>
        <v>yep</v>
      </c>
      <c r="Q2513" s="2">
        <f ca="1">IF(Proc[[#This Row],[DateClosed]]="",ABS(NETWORKDAYS(Proc[[#This Row],[DateOpened]],TODAY()))-1,ABS(NETWORKDAYS(Proc[[#This Row],[DateOpened]],Proc[[#This Row],[DateClosed]]))-1)</f>
        <v>196</v>
      </c>
      <c r="R2513" s="79" t="s">
        <v>484</v>
      </c>
      <c r="S2513" s="65"/>
      <c r="T2513" s="153">
        <v>2512</v>
      </c>
    </row>
    <row r="2514" spans="1:20" hidden="1">
      <c r="A2514" s="72" t="s">
        <v>3091</v>
      </c>
      <c r="B2514" s="111" t="str">
        <f>IFERROR(VLOOKUP(Proc[[#This Row],[App]],Table2[],3,0),"open")</f>
        <v>ok</v>
      </c>
      <c r="C2514" s="85" t="s">
        <v>369</v>
      </c>
      <c r="D2514" s="152" t="s">
        <v>3104</v>
      </c>
      <c r="E2514" s="152" t="s">
        <v>3406</v>
      </c>
      <c r="F2514" s="65" t="s">
        <v>3406</v>
      </c>
      <c r="G2514" s="72" t="s">
        <v>406</v>
      </c>
      <c r="H2514" s="65" t="str">
        <f>IF(Proc[[#This Row],[type]]="LFF (MDG-F)",MID(Proc[[#This Row],[Obj]],13,10),"")</f>
        <v>DE10538101</v>
      </c>
      <c r="I2514" s="152"/>
      <c r="J2514" s="65" t="b">
        <f>Proc[[#This Row],[Requested]]=Proc[[#This Row],[CurrentParent]]</f>
        <v>1</v>
      </c>
      <c r="K2514" s="107" t="str">
        <f>IF(Proc[[#This Row],[Author]]="Marcela Urrego",VLOOKUP(LEFT(Proc[[#This Row],[Requested]],1),Table3[#All],2,0),VLOOKUP(Proc[[#This Row],[Author]],Table4[],2,0))</f>
        <v>MGF</v>
      </c>
      <c r="L2514" s="91" t="s">
        <v>3524</v>
      </c>
      <c r="M2514" s="78">
        <v>45841.453541666669</v>
      </c>
      <c r="N2514" s="78"/>
      <c r="O2514" s="78"/>
      <c r="P2514" s="79" t="str">
        <f ca="1">IF(Proc[[#This Row],[DaysAgeing]]&gt;5,"yep","on track")</f>
        <v>yep</v>
      </c>
      <c r="Q2514" s="2">
        <f ca="1">IF(Proc[[#This Row],[DateClosed]]="",ABS(NETWORKDAYS(Proc[[#This Row],[DateOpened]],TODAY()))-1,ABS(NETWORKDAYS(Proc[[#This Row],[DateOpened]],Proc[[#This Row],[DateClosed]]))-1)</f>
        <v>196</v>
      </c>
      <c r="R2514" s="79" t="s">
        <v>484</v>
      </c>
      <c r="S2514" s="65"/>
      <c r="T2514" s="153">
        <v>2513</v>
      </c>
    </row>
    <row r="2515" spans="1:20" hidden="1">
      <c r="A2515" s="72" t="s">
        <v>3091</v>
      </c>
      <c r="B2515" s="111" t="str">
        <f>IFERROR(VLOOKUP(Proc[[#This Row],[App]],Table2[],3,0),"open")</f>
        <v>ok</v>
      </c>
      <c r="C2515" s="85" t="s">
        <v>369</v>
      </c>
      <c r="D2515" s="152" t="s">
        <v>3105</v>
      </c>
      <c r="E2515" s="152" t="s">
        <v>3406</v>
      </c>
      <c r="F2515" s="153" t="s">
        <v>3406</v>
      </c>
      <c r="G2515" s="72" t="s">
        <v>406</v>
      </c>
      <c r="H2515" s="65" t="str">
        <f>IF(Proc[[#This Row],[type]]="LFF (MDG-F)",MID(Proc[[#This Row],[Obj]],13,10),"")</f>
        <v>DE10538102</v>
      </c>
      <c r="I2515" s="152"/>
      <c r="J2515" s="65" t="b">
        <f>Proc[[#This Row],[Requested]]=Proc[[#This Row],[CurrentParent]]</f>
        <v>1</v>
      </c>
      <c r="K2515" s="107" t="str">
        <f>IF(Proc[[#This Row],[Author]]="Marcela Urrego",VLOOKUP(LEFT(Proc[[#This Row],[Requested]],1),Table3[#All],2,0),VLOOKUP(Proc[[#This Row],[Author]],Table4[],2,0))</f>
        <v>MGF</v>
      </c>
      <c r="L2515" s="153" t="s">
        <v>3524</v>
      </c>
      <c r="M2515" s="78">
        <v>45841.453541666669</v>
      </c>
      <c r="N2515" s="78"/>
      <c r="O2515" s="78"/>
      <c r="P2515" s="79" t="str">
        <f ca="1">IF(Proc[[#This Row],[DaysAgeing]]&gt;5,"yep","on track")</f>
        <v>yep</v>
      </c>
      <c r="Q2515" s="2">
        <f ca="1">IF(Proc[[#This Row],[DateClosed]]="",ABS(NETWORKDAYS(Proc[[#This Row],[DateOpened]],TODAY()))-1,ABS(NETWORKDAYS(Proc[[#This Row],[DateOpened]],Proc[[#This Row],[DateClosed]]))-1)</f>
        <v>196</v>
      </c>
      <c r="R2515" s="79" t="s">
        <v>484</v>
      </c>
      <c r="S2515" s="65"/>
      <c r="T2515" s="153">
        <v>2514</v>
      </c>
    </row>
    <row r="2516" spans="1:20" hidden="1">
      <c r="A2516" s="72" t="s">
        <v>3091</v>
      </c>
      <c r="B2516" s="111" t="str">
        <f>IFERROR(VLOOKUP(Proc[[#This Row],[App]],Table2[],3,0),"open")</f>
        <v>ok</v>
      </c>
      <c r="C2516" s="85" t="s">
        <v>369</v>
      </c>
      <c r="D2516" s="152" t="s">
        <v>3106</v>
      </c>
      <c r="E2516" s="152" t="s">
        <v>3406</v>
      </c>
      <c r="F2516" s="153" t="s">
        <v>3406</v>
      </c>
      <c r="G2516" s="72" t="s">
        <v>406</v>
      </c>
      <c r="H2516" s="65" t="str">
        <f>IF(Proc[[#This Row],[type]]="LFF (MDG-F)",MID(Proc[[#This Row],[Obj]],13,10),"")</f>
        <v>DE10538104</v>
      </c>
      <c r="I2516" s="152"/>
      <c r="J2516" s="65" t="b">
        <f>Proc[[#This Row],[Requested]]=Proc[[#This Row],[CurrentParent]]</f>
        <v>1</v>
      </c>
      <c r="K2516" s="107" t="str">
        <f>IF(Proc[[#This Row],[Author]]="Marcela Urrego",VLOOKUP(LEFT(Proc[[#This Row],[Requested]],1),Table3[#All],2,0),VLOOKUP(Proc[[#This Row],[Author]],Table4[],2,0))</f>
        <v>MGF</v>
      </c>
      <c r="L2516" s="91" t="s">
        <v>3524</v>
      </c>
      <c r="M2516" s="78">
        <v>45841.453541666669</v>
      </c>
      <c r="N2516" s="78"/>
      <c r="O2516" s="78"/>
      <c r="P2516" s="79" t="str">
        <f ca="1">IF(Proc[[#This Row],[DaysAgeing]]&gt;5,"yep","on track")</f>
        <v>yep</v>
      </c>
      <c r="Q2516" s="2">
        <f ca="1">IF(Proc[[#This Row],[DateClosed]]="",ABS(NETWORKDAYS(Proc[[#This Row],[DateOpened]],TODAY()))-1,ABS(NETWORKDAYS(Proc[[#This Row],[DateOpened]],Proc[[#This Row],[DateClosed]]))-1)</f>
        <v>196</v>
      </c>
      <c r="R2516" s="79" t="s">
        <v>484</v>
      </c>
      <c r="S2516" s="65"/>
      <c r="T2516" s="153">
        <v>2515</v>
      </c>
    </row>
    <row r="2517" spans="1:20" hidden="1">
      <c r="A2517" s="72" t="s">
        <v>3091</v>
      </c>
      <c r="B2517" s="111" t="str">
        <f>IFERROR(VLOOKUP(Proc[[#This Row],[App]],Table2[],3,0),"open")</f>
        <v>ok</v>
      </c>
      <c r="C2517" s="85" t="s">
        <v>369</v>
      </c>
      <c r="D2517" s="152" t="s">
        <v>3107</v>
      </c>
      <c r="E2517" s="152" t="s">
        <v>3407</v>
      </c>
      <c r="F2517" s="153" t="s">
        <v>3407</v>
      </c>
      <c r="G2517" s="72" t="s">
        <v>406</v>
      </c>
      <c r="H2517" s="65" t="str">
        <f>IF(Proc[[#This Row],[type]]="LFF (MDG-F)",MID(Proc[[#This Row],[Obj]],13,10),"")</f>
        <v>DE10538109</v>
      </c>
      <c r="I2517" s="152"/>
      <c r="J2517" s="65" t="b">
        <f>Proc[[#This Row],[Requested]]=Proc[[#This Row],[CurrentParent]]</f>
        <v>1</v>
      </c>
      <c r="K2517" s="107" t="str">
        <f>IF(Proc[[#This Row],[Author]]="Marcela Urrego",VLOOKUP(LEFT(Proc[[#This Row],[Requested]],1),Table3[#All],2,0),VLOOKUP(Proc[[#This Row],[Author]],Table4[],2,0))</f>
        <v>MGF</v>
      </c>
      <c r="L2517" s="91" t="s">
        <v>3524</v>
      </c>
      <c r="M2517" s="78">
        <v>45841.453541666669</v>
      </c>
      <c r="N2517" s="78"/>
      <c r="O2517" s="78"/>
      <c r="P2517" s="79" t="str">
        <f ca="1">IF(Proc[[#This Row],[DaysAgeing]]&gt;5,"yep","on track")</f>
        <v>yep</v>
      </c>
      <c r="Q2517" s="2">
        <f ca="1">IF(Proc[[#This Row],[DateClosed]]="",ABS(NETWORKDAYS(Proc[[#This Row],[DateOpened]],TODAY()))-1,ABS(NETWORKDAYS(Proc[[#This Row],[DateOpened]],Proc[[#This Row],[DateClosed]]))-1)</f>
        <v>196</v>
      </c>
      <c r="R2517" s="79" t="s">
        <v>484</v>
      </c>
      <c r="S2517" s="65"/>
      <c r="T2517" s="153">
        <v>2516</v>
      </c>
    </row>
    <row r="2518" spans="1:20" hidden="1">
      <c r="A2518" s="72" t="s">
        <v>3091</v>
      </c>
      <c r="B2518" s="111" t="str">
        <f>IFERROR(VLOOKUP(Proc[[#This Row],[App]],Table2[],3,0),"open")</f>
        <v>ok</v>
      </c>
      <c r="C2518" s="85" t="s">
        <v>369</v>
      </c>
      <c r="D2518" s="152" t="s">
        <v>3108</v>
      </c>
      <c r="E2518" s="152" t="s">
        <v>3406</v>
      </c>
      <c r="F2518" s="65" t="s">
        <v>3406</v>
      </c>
      <c r="G2518" s="72" t="s">
        <v>406</v>
      </c>
      <c r="H2518" s="65" t="str">
        <f>IF(Proc[[#This Row],[type]]="LFF (MDG-F)",MID(Proc[[#This Row],[Obj]],13,10),"")</f>
        <v>DE10538116</v>
      </c>
      <c r="I2518" s="152"/>
      <c r="J2518" s="65" t="b">
        <f>Proc[[#This Row],[Requested]]=Proc[[#This Row],[CurrentParent]]</f>
        <v>1</v>
      </c>
      <c r="K2518" s="107" t="str">
        <f>IF(Proc[[#This Row],[Author]]="Marcela Urrego",VLOOKUP(LEFT(Proc[[#This Row],[Requested]],1),Table3[#All],2,0),VLOOKUP(Proc[[#This Row],[Author]],Table4[],2,0))</f>
        <v>MGF</v>
      </c>
      <c r="L2518" s="91" t="s">
        <v>3524</v>
      </c>
      <c r="M2518" s="78">
        <v>45841.453541666669</v>
      </c>
      <c r="N2518" s="78"/>
      <c r="O2518" s="78"/>
      <c r="P2518" s="79" t="str">
        <f ca="1">IF(Proc[[#This Row],[DaysAgeing]]&gt;5,"yep","on track")</f>
        <v>yep</v>
      </c>
      <c r="Q2518" s="2">
        <f ca="1">IF(Proc[[#This Row],[DateClosed]]="",ABS(NETWORKDAYS(Proc[[#This Row],[DateOpened]],TODAY()))-1,ABS(NETWORKDAYS(Proc[[#This Row],[DateOpened]],Proc[[#This Row],[DateClosed]]))-1)</f>
        <v>196</v>
      </c>
      <c r="R2518" s="79" t="s">
        <v>484</v>
      </c>
      <c r="S2518" s="65"/>
      <c r="T2518" s="153">
        <v>2517</v>
      </c>
    </row>
    <row r="2519" spans="1:20" hidden="1">
      <c r="A2519" s="72" t="s">
        <v>3091</v>
      </c>
      <c r="B2519" s="152" t="str">
        <f>IFERROR(VLOOKUP(Proc[[#This Row],[App]],Table2[],3,0),"open")</f>
        <v>ok</v>
      </c>
      <c r="C2519" s="85" t="s">
        <v>369</v>
      </c>
      <c r="D2519" s="152" t="s">
        <v>3109</v>
      </c>
      <c r="E2519" s="152" t="s">
        <v>3407</v>
      </c>
      <c r="F2519" s="65" t="s">
        <v>3407</v>
      </c>
      <c r="G2519" s="72" t="s">
        <v>406</v>
      </c>
      <c r="H2519" s="65" t="str">
        <f>IF(Proc[[#This Row],[type]]="LFF (MDG-F)",MID(Proc[[#This Row],[Obj]],13,10),"")</f>
        <v>DE10538123</v>
      </c>
      <c r="I2519" s="152"/>
      <c r="J2519" s="65" t="b">
        <f>Proc[[#This Row],[Requested]]=Proc[[#This Row],[CurrentParent]]</f>
        <v>1</v>
      </c>
      <c r="K2519" s="152" t="str">
        <f>IF(Proc[[#This Row],[Author]]="Marcela Urrego",VLOOKUP(LEFT(Proc[[#This Row],[Requested]],1),Table3[#All],2,0),VLOOKUP(Proc[[#This Row],[Author]],Table4[],2,0))</f>
        <v>MGF</v>
      </c>
      <c r="L2519" s="91" t="s">
        <v>3524</v>
      </c>
      <c r="M2519" s="78">
        <v>45841.453541666669</v>
      </c>
      <c r="N2519" s="78"/>
      <c r="O2519" s="78"/>
      <c r="P2519" s="79" t="str">
        <f ca="1">IF(Proc[[#This Row],[DaysAgeing]]&gt;5,"yep","on track")</f>
        <v>yep</v>
      </c>
      <c r="Q2519" s="2">
        <f ca="1">IF(Proc[[#This Row],[DateClosed]]="",ABS(NETWORKDAYS(Proc[[#This Row],[DateOpened]],TODAY()))-1,ABS(NETWORKDAYS(Proc[[#This Row],[DateOpened]],Proc[[#This Row],[DateClosed]]))-1)</f>
        <v>196</v>
      </c>
      <c r="R2519" s="79" t="s">
        <v>484</v>
      </c>
      <c r="S2519" s="65"/>
      <c r="T2519" s="153">
        <v>2518</v>
      </c>
    </row>
    <row r="2520" spans="1:20" hidden="1">
      <c r="A2520" s="72" t="s">
        <v>3091</v>
      </c>
      <c r="B2520" s="152" t="str">
        <f>IFERROR(VLOOKUP(Proc[[#This Row],[App]],Table2[],3,0),"open")</f>
        <v>ok</v>
      </c>
      <c r="C2520" s="85" t="s">
        <v>369</v>
      </c>
      <c r="D2520" s="152" t="s">
        <v>3110</v>
      </c>
      <c r="E2520" s="152" t="s">
        <v>3408</v>
      </c>
      <c r="F2520" s="65" t="s">
        <v>3408</v>
      </c>
      <c r="G2520" s="72" t="s">
        <v>406</v>
      </c>
      <c r="H2520" s="65" t="str">
        <f>IF(Proc[[#This Row],[type]]="LFF (MDG-F)",MID(Proc[[#This Row],[Obj]],13,10),"")</f>
        <v>DE10538128</v>
      </c>
      <c r="I2520" s="152"/>
      <c r="J2520" s="65" t="b">
        <f>Proc[[#This Row],[Requested]]=Proc[[#This Row],[CurrentParent]]</f>
        <v>1</v>
      </c>
      <c r="K2520" s="152" t="str">
        <f>IF(Proc[[#This Row],[Author]]="Marcela Urrego",VLOOKUP(LEFT(Proc[[#This Row],[Requested]],1),Table3[#All],2,0),VLOOKUP(Proc[[#This Row],[Author]],Table4[],2,0))</f>
        <v>MGF</v>
      </c>
      <c r="L2520" s="91" t="s">
        <v>3524</v>
      </c>
      <c r="M2520" s="78">
        <v>45841.453541666669</v>
      </c>
      <c r="N2520" s="78"/>
      <c r="O2520" s="78"/>
      <c r="P2520" s="79" t="str">
        <f ca="1">IF(Proc[[#This Row],[DaysAgeing]]&gt;5,"yep","on track")</f>
        <v>yep</v>
      </c>
      <c r="Q2520" s="2">
        <f ca="1">IF(Proc[[#This Row],[DateClosed]]="",ABS(NETWORKDAYS(Proc[[#This Row],[DateOpened]],TODAY()))-1,ABS(NETWORKDAYS(Proc[[#This Row],[DateOpened]],Proc[[#This Row],[DateClosed]]))-1)</f>
        <v>196</v>
      </c>
      <c r="R2520" s="79" t="s">
        <v>484</v>
      </c>
      <c r="S2520" s="65"/>
      <c r="T2520" s="153">
        <v>2519</v>
      </c>
    </row>
    <row r="2521" spans="1:20" hidden="1">
      <c r="A2521" s="72" t="s">
        <v>3091</v>
      </c>
      <c r="B2521" s="152" t="str">
        <f>IFERROR(VLOOKUP(Proc[[#This Row],[App]],Table2[],3,0),"open")</f>
        <v>ok</v>
      </c>
      <c r="C2521" s="85" t="s">
        <v>369</v>
      </c>
      <c r="D2521" s="152" t="s">
        <v>3111</v>
      </c>
      <c r="E2521" s="152" t="s">
        <v>3407</v>
      </c>
      <c r="F2521" s="65" t="s">
        <v>3407</v>
      </c>
      <c r="G2521" s="72" t="s">
        <v>406</v>
      </c>
      <c r="H2521" s="65" t="str">
        <f>IF(Proc[[#This Row],[type]]="LFF (MDG-F)",MID(Proc[[#This Row],[Obj]],13,10),"")</f>
        <v>DE10538146</v>
      </c>
      <c r="I2521" s="152"/>
      <c r="J2521" s="65" t="b">
        <f>Proc[[#This Row],[Requested]]=Proc[[#This Row],[CurrentParent]]</f>
        <v>1</v>
      </c>
      <c r="K2521" s="152" t="str">
        <f>IF(Proc[[#This Row],[Author]]="Marcela Urrego",VLOOKUP(LEFT(Proc[[#This Row],[Requested]],1),Table3[#All],2,0),VLOOKUP(Proc[[#This Row],[Author]],Table4[],2,0))</f>
        <v>MGF</v>
      </c>
      <c r="L2521" s="91" t="s">
        <v>3524</v>
      </c>
      <c r="M2521" s="78">
        <v>45841.453541666669</v>
      </c>
      <c r="N2521" s="78"/>
      <c r="O2521" s="78"/>
      <c r="P2521" s="79" t="str">
        <f ca="1">IF(Proc[[#This Row],[DaysAgeing]]&gt;5,"yep","on track")</f>
        <v>yep</v>
      </c>
      <c r="Q2521" s="2">
        <f ca="1">IF(Proc[[#This Row],[DateClosed]]="",ABS(NETWORKDAYS(Proc[[#This Row],[DateOpened]],TODAY()))-1,ABS(NETWORKDAYS(Proc[[#This Row],[DateOpened]],Proc[[#This Row],[DateClosed]]))-1)</f>
        <v>196</v>
      </c>
      <c r="R2521" s="79" t="s">
        <v>484</v>
      </c>
      <c r="S2521" s="65"/>
      <c r="T2521" s="153">
        <v>2520</v>
      </c>
    </row>
    <row r="2522" spans="1:20" hidden="1">
      <c r="A2522" s="72" t="s">
        <v>3091</v>
      </c>
      <c r="B2522" s="152" t="str">
        <f>IFERROR(VLOOKUP(Proc[[#This Row],[App]],Table2[],3,0),"open")</f>
        <v>ok</v>
      </c>
      <c r="C2522" s="85" t="s">
        <v>369</v>
      </c>
      <c r="D2522" s="152" t="s">
        <v>3112</v>
      </c>
      <c r="E2522" s="152" t="s">
        <v>3407</v>
      </c>
      <c r="F2522" s="65" t="s">
        <v>3407</v>
      </c>
      <c r="G2522" s="72" t="s">
        <v>406</v>
      </c>
      <c r="H2522" s="65" t="str">
        <f>IF(Proc[[#This Row],[type]]="LFF (MDG-F)",MID(Proc[[#This Row],[Obj]],13,10),"")</f>
        <v>DE10538150</v>
      </c>
      <c r="I2522" s="152"/>
      <c r="J2522" s="65" t="b">
        <f>Proc[[#This Row],[Requested]]=Proc[[#This Row],[CurrentParent]]</f>
        <v>1</v>
      </c>
      <c r="K2522" s="152" t="str">
        <f>IF(Proc[[#This Row],[Author]]="Marcela Urrego",VLOOKUP(LEFT(Proc[[#This Row],[Requested]],1),Table3[#All],2,0),VLOOKUP(Proc[[#This Row],[Author]],Table4[],2,0))</f>
        <v>MGF</v>
      </c>
      <c r="L2522" s="91" t="s">
        <v>3524</v>
      </c>
      <c r="M2522" s="78">
        <v>45841.453541666669</v>
      </c>
      <c r="N2522" s="78"/>
      <c r="O2522" s="78"/>
      <c r="P2522" s="79" t="str">
        <f ca="1">IF(Proc[[#This Row],[DaysAgeing]]&gt;5,"yep","on track")</f>
        <v>yep</v>
      </c>
      <c r="Q2522" s="2">
        <f ca="1">IF(Proc[[#This Row],[DateClosed]]="",ABS(NETWORKDAYS(Proc[[#This Row],[DateOpened]],TODAY()))-1,ABS(NETWORKDAYS(Proc[[#This Row],[DateOpened]],Proc[[#This Row],[DateClosed]]))-1)</f>
        <v>196</v>
      </c>
      <c r="R2522" s="79" t="s">
        <v>484</v>
      </c>
      <c r="S2522" s="65"/>
      <c r="T2522" s="153">
        <v>2521</v>
      </c>
    </row>
    <row r="2523" spans="1:20" hidden="1">
      <c r="A2523" s="72" t="s">
        <v>3091</v>
      </c>
      <c r="B2523" s="152" t="str">
        <f>IFERROR(VLOOKUP(Proc[[#This Row],[App]],Table2[],3,0),"open")</f>
        <v>ok</v>
      </c>
      <c r="C2523" s="85" t="s">
        <v>369</v>
      </c>
      <c r="D2523" s="152" t="s">
        <v>3113</v>
      </c>
      <c r="E2523" s="152" t="s">
        <v>3406</v>
      </c>
      <c r="F2523" s="65" t="s">
        <v>3406</v>
      </c>
      <c r="G2523" s="72" t="s">
        <v>406</v>
      </c>
      <c r="H2523" s="65" t="str">
        <f>IF(Proc[[#This Row],[type]]="LFF (MDG-F)",MID(Proc[[#This Row],[Obj]],13,10),"")</f>
        <v>DE10538152</v>
      </c>
      <c r="I2523" s="152"/>
      <c r="J2523" s="65" t="b">
        <f>Proc[[#This Row],[Requested]]=Proc[[#This Row],[CurrentParent]]</f>
        <v>1</v>
      </c>
      <c r="K2523" s="152" t="str">
        <f>IF(Proc[[#This Row],[Author]]="Marcela Urrego",VLOOKUP(LEFT(Proc[[#This Row],[Requested]],1),Table3[#All],2,0),VLOOKUP(Proc[[#This Row],[Author]],Table4[],2,0))</f>
        <v>MGF</v>
      </c>
      <c r="L2523" s="91" t="s">
        <v>3524</v>
      </c>
      <c r="M2523" s="78">
        <v>45841.453541666669</v>
      </c>
      <c r="N2523" s="78"/>
      <c r="O2523" s="78"/>
      <c r="P2523" s="79" t="str">
        <f ca="1">IF(Proc[[#This Row],[DaysAgeing]]&gt;5,"yep","on track")</f>
        <v>yep</v>
      </c>
      <c r="Q2523" s="2">
        <f ca="1">IF(Proc[[#This Row],[DateClosed]]="",ABS(NETWORKDAYS(Proc[[#This Row],[DateOpened]],TODAY()))-1,ABS(NETWORKDAYS(Proc[[#This Row],[DateOpened]],Proc[[#This Row],[DateClosed]]))-1)</f>
        <v>196</v>
      </c>
      <c r="R2523" s="79" t="s">
        <v>484</v>
      </c>
      <c r="S2523" s="65"/>
      <c r="T2523" s="153">
        <v>2522</v>
      </c>
    </row>
    <row r="2524" spans="1:20" hidden="1">
      <c r="A2524" s="72" t="s">
        <v>3091</v>
      </c>
      <c r="B2524" s="152" t="str">
        <f>IFERROR(VLOOKUP(Proc[[#This Row],[App]],Table2[],3,0),"open")</f>
        <v>ok</v>
      </c>
      <c r="C2524" s="85" t="s">
        <v>369</v>
      </c>
      <c r="D2524" s="152" t="s">
        <v>3114</v>
      </c>
      <c r="E2524" s="152" t="s">
        <v>3406</v>
      </c>
      <c r="F2524" s="65" t="s">
        <v>3406</v>
      </c>
      <c r="G2524" s="72" t="s">
        <v>406</v>
      </c>
      <c r="H2524" s="65" t="str">
        <f>IF(Proc[[#This Row],[type]]="LFF (MDG-F)",MID(Proc[[#This Row],[Obj]],13,10),"")</f>
        <v>DE10538157</v>
      </c>
      <c r="I2524" s="152"/>
      <c r="J2524" s="65" t="b">
        <f>Proc[[#This Row],[Requested]]=Proc[[#This Row],[CurrentParent]]</f>
        <v>1</v>
      </c>
      <c r="K2524" s="152" t="str">
        <f>IF(Proc[[#This Row],[Author]]="Marcela Urrego",VLOOKUP(LEFT(Proc[[#This Row],[Requested]],1),Table3[#All],2,0),VLOOKUP(Proc[[#This Row],[Author]],Table4[],2,0))</f>
        <v>MGF</v>
      </c>
      <c r="L2524" s="91" t="s">
        <v>3524</v>
      </c>
      <c r="M2524" s="78">
        <v>45841.453541666669</v>
      </c>
      <c r="N2524" s="78"/>
      <c r="O2524" s="78"/>
      <c r="P2524" s="79" t="str">
        <f ca="1">IF(Proc[[#This Row],[DaysAgeing]]&gt;5,"yep","on track")</f>
        <v>yep</v>
      </c>
      <c r="Q2524" s="2">
        <f ca="1">IF(Proc[[#This Row],[DateClosed]]="",ABS(NETWORKDAYS(Proc[[#This Row],[DateOpened]],TODAY()))-1,ABS(NETWORKDAYS(Proc[[#This Row],[DateOpened]],Proc[[#This Row],[DateClosed]]))-1)</f>
        <v>196</v>
      </c>
      <c r="R2524" s="79" t="s">
        <v>484</v>
      </c>
      <c r="S2524" s="65"/>
      <c r="T2524" s="153">
        <v>2523</v>
      </c>
    </row>
    <row r="2525" spans="1:20" hidden="1">
      <c r="A2525" s="72" t="s">
        <v>3091</v>
      </c>
      <c r="B2525" s="152" t="str">
        <f>IFERROR(VLOOKUP(Proc[[#This Row],[App]],Table2[],3,0),"open")</f>
        <v>ok</v>
      </c>
      <c r="C2525" s="85" t="s">
        <v>369</v>
      </c>
      <c r="D2525" s="152" t="s">
        <v>3115</v>
      </c>
      <c r="E2525" s="152" t="s">
        <v>3406</v>
      </c>
      <c r="F2525" s="65" t="s">
        <v>3406</v>
      </c>
      <c r="G2525" s="72" t="s">
        <v>406</v>
      </c>
      <c r="H2525" s="65" t="str">
        <f>IF(Proc[[#This Row],[type]]="LFF (MDG-F)",MID(Proc[[#This Row],[Obj]],13,10),"")</f>
        <v>DE10538158</v>
      </c>
      <c r="I2525" s="152"/>
      <c r="J2525" s="65" t="b">
        <f>Proc[[#This Row],[Requested]]=Proc[[#This Row],[CurrentParent]]</f>
        <v>1</v>
      </c>
      <c r="K2525" s="152" t="str">
        <f>IF(Proc[[#This Row],[Author]]="Marcela Urrego",VLOOKUP(LEFT(Proc[[#This Row],[Requested]],1),Table3[#All],2,0),VLOOKUP(Proc[[#This Row],[Author]],Table4[],2,0))</f>
        <v>MGF</v>
      </c>
      <c r="L2525" s="91" t="s">
        <v>3524</v>
      </c>
      <c r="M2525" s="78">
        <v>45841.453541666669</v>
      </c>
      <c r="N2525" s="78"/>
      <c r="O2525" s="78"/>
      <c r="P2525" s="79" t="str">
        <f ca="1">IF(Proc[[#This Row],[DaysAgeing]]&gt;5,"yep","on track")</f>
        <v>yep</v>
      </c>
      <c r="Q2525" s="2">
        <f ca="1">IF(Proc[[#This Row],[DateClosed]]="",ABS(NETWORKDAYS(Proc[[#This Row],[DateOpened]],TODAY()))-1,ABS(NETWORKDAYS(Proc[[#This Row],[DateOpened]],Proc[[#This Row],[DateClosed]]))-1)</f>
        <v>196</v>
      </c>
      <c r="R2525" s="79" t="s">
        <v>484</v>
      </c>
      <c r="S2525" s="65"/>
      <c r="T2525" s="153">
        <v>2524</v>
      </c>
    </row>
    <row r="2526" spans="1:20" hidden="1">
      <c r="A2526" s="72" t="s">
        <v>3091</v>
      </c>
      <c r="B2526" s="152" t="str">
        <f>IFERROR(VLOOKUP(Proc[[#This Row],[App]],Table2[],3,0),"open")</f>
        <v>ok</v>
      </c>
      <c r="C2526" s="85" t="s">
        <v>369</v>
      </c>
      <c r="D2526" s="152" t="s">
        <v>3116</v>
      </c>
      <c r="E2526" s="152" t="s">
        <v>3406</v>
      </c>
      <c r="F2526" s="65" t="s">
        <v>3406</v>
      </c>
      <c r="G2526" s="72" t="s">
        <v>406</v>
      </c>
      <c r="H2526" s="65" t="str">
        <f>IF(Proc[[#This Row],[type]]="LFF (MDG-F)",MID(Proc[[#This Row],[Obj]],13,10),"")</f>
        <v>DE10538159</v>
      </c>
      <c r="I2526" s="152"/>
      <c r="J2526" s="65" t="b">
        <f>Proc[[#This Row],[Requested]]=Proc[[#This Row],[CurrentParent]]</f>
        <v>1</v>
      </c>
      <c r="K2526" s="152" t="str">
        <f>IF(Proc[[#This Row],[Author]]="Marcela Urrego",VLOOKUP(LEFT(Proc[[#This Row],[Requested]],1),Table3[#All],2,0),VLOOKUP(Proc[[#This Row],[Author]],Table4[],2,0))</f>
        <v>MGF</v>
      </c>
      <c r="L2526" s="91" t="s">
        <v>3524</v>
      </c>
      <c r="M2526" s="78">
        <v>45841.453541666669</v>
      </c>
      <c r="N2526" s="78"/>
      <c r="O2526" s="78"/>
      <c r="P2526" s="79" t="str">
        <f ca="1">IF(Proc[[#This Row],[DaysAgeing]]&gt;5,"yep","on track")</f>
        <v>yep</v>
      </c>
      <c r="Q2526" s="2">
        <f ca="1">IF(Proc[[#This Row],[DateClosed]]="",ABS(NETWORKDAYS(Proc[[#This Row],[DateOpened]],TODAY()))-1,ABS(NETWORKDAYS(Proc[[#This Row],[DateOpened]],Proc[[#This Row],[DateClosed]]))-1)</f>
        <v>196</v>
      </c>
      <c r="R2526" s="79" t="s">
        <v>484</v>
      </c>
      <c r="S2526" s="65"/>
      <c r="T2526" s="153">
        <v>2525</v>
      </c>
    </row>
    <row r="2527" spans="1:20" hidden="1">
      <c r="A2527" s="72" t="s">
        <v>3091</v>
      </c>
      <c r="B2527" s="152" t="str">
        <f>IFERROR(VLOOKUP(Proc[[#This Row],[App]],Table2[],3,0),"open")</f>
        <v>ok</v>
      </c>
      <c r="C2527" s="85" t="s">
        <v>369</v>
      </c>
      <c r="D2527" s="152" t="s">
        <v>3117</v>
      </c>
      <c r="E2527" s="152" t="s">
        <v>3406</v>
      </c>
      <c r="F2527" s="65" t="s">
        <v>3406</v>
      </c>
      <c r="G2527" s="72" t="s">
        <v>406</v>
      </c>
      <c r="H2527" s="65" t="str">
        <f>IF(Proc[[#This Row],[type]]="LFF (MDG-F)",MID(Proc[[#This Row],[Obj]],13,10),"")</f>
        <v>DE10538179</v>
      </c>
      <c r="I2527" s="152"/>
      <c r="J2527" s="65" t="b">
        <f>Proc[[#This Row],[Requested]]=Proc[[#This Row],[CurrentParent]]</f>
        <v>1</v>
      </c>
      <c r="K2527" s="152" t="str">
        <f>IF(Proc[[#This Row],[Author]]="Marcela Urrego",VLOOKUP(LEFT(Proc[[#This Row],[Requested]],1),Table3[#All],2,0),VLOOKUP(Proc[[#This Row],[Author]],Table4[],2,0))</f>
        <v>MGF</v>
      </c>
      <c r="L2527" s="91" t="s">
        <v>3524</v>
      </c>
      <c r="M2527" s="78">
        <v>45841.453541666669</v>
      </c>
      <c r="N2527" s="78"/>
      <c r="O2527" s="78"/>
      <c r="P2527" s="79" t="str">
        <f ca="1">IF(Proc[[#This Row],[DaysAgeing]]&gt;5,"yep","on track")</f>
        <v>yep</v>
      </c>
      <c r="Q2527" s="2">
        <f ca="1">IF(Proc[[#This Row],[DateClosed]]="",ABS(NETWORKDAYS(Proc[[#This Row],[DateOpened]],TODAY()))-1,ABS(NETWORKDAYS(Proc[[#This Row],[DateOpened]],Proc[[#This Row],[DateClosed]]))-1)</f>
        <v>196</v>
      </c>
      <c r="R2527" s="79" t="s">
        <v>484</v>
      </c>
      <c r="S2527" s="65"/>
      <c r="T2527" s="153">
        <v>2526</v>
      </c>
    </row>
    <row r="2528" spans="1:20" hidden="1">
      <c r="A2528" s="72" t="s">
        <v>3091</v>
      </c>
      <c r="B2528" s="152" t="str">
        <f>IFERROR(VLOOKUP(Proc[[#This Row],[App]],Table2[],3,0),"open")</f>
        <v>ok</v>
      </c>
      <c r="C2528" s="85" t="s">
        <v>369</v>
      </c>
      <c r="D2528" s="152" t="s">
        <v>3118</v>
      </c>
      <c r="E2528" s="152" t="s">
        <v>3408</v>
      </c>
      <c r="F2528" s="65" t="s">
        <v>3408</v>
      </c>
      <c r="G2528" s="72" t="s">
        <v>406</v>
      </c>
      <c r="H2528" s="65" t="str">
        <f>IF(Proc[[#This Row],[type]]="LFF (MDG-F)",MID(Proc[[#This Row],[Obj]],13,10),"")</f>
        <v>DE10538180</v>
      </c>
      <c r="I2528" s="152"/>
      <c r="J2528" s="65" t="b">
        <f>Proc[[#This Row],[Requested]]=Proc[[#This Row],[CurrentParent]]</f>
        <v>1</v>
      </c>
      <c r="K2528" s="152" t="str">
        <f>IF(Proc[[#This Row],[Author]]="Marcela Urrego",VLOOKUP(LEFT(Proc[[#This Row],[Requested]],1),Table3[#All],2,0),VLOOKUP(Proc[[#This Row],[Author]],Table4[],2,0))</f>
        <v>MGF</v>
      </c>
      <c r="L2528" s="91" t="s">
        <v>3524</v>
      </c>
      <c r="M2528" s="78">
        <v>45841.453541666669</v>
      </c>
      <c r="N2528" s="78"/>
      <c r="O2528" s="78"/>
      <c r="P2528" s="79" t="str">
        <f ca="1">IF(Proc[[#This Row],[DaysAgeing]]&gt;5,"yep","on track")</f>
        <v>yep</v>
      </c>
      <c r="Q2528" s="2">
        <f ca="1">IF(Proc[[#This Row],[DateClosed]]="",ABS(NETWORKDAYS(Proc[[#This Row],[DateOpened]],TODAY()))-1,ABS(NETWORKDAYS(Proc[[#This Row],[DateOpened]],Proc[[#This Row],[DateClosed]]))-1)</f>
        <v>196</v>
      </c>
      <c r="R2528" s="79" t="s">
        <v>484</v>
      </c>
      <c r="S2528" s="65"/>
      <c r="T2528" s="153">
        <v>2527</v>
      </c>
    </row>
    <row r="2529" spans="1:20" hidden="1">
      <c r="A2529" s="72" t="s">
        <v>3091</v>
      </c>
      <c r="B2529" s="111" t="str">
        <f>IFERROR(VLOOKUP(Proc[[#This Row],[App]],Table2[],3,0),"open")</f>
        <v>ok</v>
      </c>
      <c r="C2529" s="85" t="s">
        <v>369</v>
      </c>
      <c r="D2529" s="152" t="s">
        <v>3119</v>
      </c>
      <c r="E2529" s="152" t="s">
        <v>3406</v>
      </c>
      <c r="F2529" s="153" t="s">
        <v>3406</v>
      </c>
      <c r="G2529" s="72" t="s">
        <v>406</v>
      </c>
      <c r="H2529" s="65" t="str">
        <f>IF(Proc[[#This Row],[type]]="LFF (MDG-F)",MID(Proc[[#This Row],[Obj]],13,10),"")</f>
        <v>DE10538181</v>
      </c>
      <c r="I2529" s="152"/>
      <c r="J2529" s="65" t="b">
        <f>Proc[[#This Row],[Requested]]=Proc[[#This Row],[CurrentParent]]</f>
        <v>1</v>
      </c>
      <c r="K2529" s="107" t="str">
        <f>IF(Proc[[#This Row],[Author]]="Marcela Urrego",VLOOKUP(LEFT(Proc[[#This Row],[Requested]],1),Table3[#All],2,0),VLOOKUP(Proc[[#This Row],[Author]],Table4[],2,0))</f>
        <v>MGF</v>
      </c>
      <c r="L2529" s="91" t="s">
        <v>3524</v>
      </c>
      <c r="M2529" s="78">
        <v>45841.453541666669</v>
      </c>
      <c r="N2529" s="78"/>
      <c r="O2529" s="78"/>
      <c r="P2529" s="79" t="str">
        <f ca="1">IF(Proc[[#This Row],[DaysAgeing]]&gt;5,"yep","on track")</f>
        <v>yep</v>
      </c>
      <c r="Q2529" s="2">
        <f ca="1">IF(Proc[[#This Row],[DateClosed]]="",ABS(NETWORKDAYS(Proc[[#This Row],[DateOpened]],TODAY()))-1,ABS(NETWORKDAYS(Proc[[#This Row],[DateOpened]],Proc[[#This Row],[DateClosed]]))-1)</f>
        <v>196</v>
      </c>
      <c r="R2529" s="79" t="s">
        <v>484</v>
      </c>
      <c r="S2529" s="65"/>
      <c r="T2529" s="153">
        <v>2528</v>
      </c>
    </row>
    <row r="2530" spans="1:20" hidden="1">
      <c r="A2530" s="72" t="s">
        <v>3091</v>
      </c>
      <c r="B2530" s="152" t="str">
        <f>IFERROR(VLOOKUP(Proc[[#This Row],[App]],Table2[],3,0),"open")</f>
        <v>ok</v>
      </c>
      <c r="C2530" s="85" t="s">
        <v>369</v>
      </c>
      <c r="D2530" s="152" t="s">
        <v>3120</v>
      </c>
      <c r="E2530" s="152" t="s">
        <v>3406</v>
      </c>
      <c r="F2530" s="65" t="s">
        <v>3406</v>
      </c>
      <c r="G2530" s="72" t="s">
        <v>406</v>
      </c>
      <c r="H2530" s="65" t="str">
        <f>IF(Proc[[#This Row],[type]]="LFF (MDG-F)",MID(Proc[[#This Row],[Obj]],13,10),"")</f>
        <v>DE10538182</v>
      </c>
      <c r="I2530" s="152"/>
      <c r="J2530" s="65" t="b">
        <f>Proc[[#This Row],[Requested]]=Proc[[#This Row],[CurrentParent]]</f>
        <v>1</v>
      </c>
      <c r="K2530" s="152" t="str">
        <f>IF(Proc[[#This Row],[Author]]="Marcela Urrego",VLOOKUP(LEFT(Proc[[#This Row],[Requested]],1),Table3[#All],2,0),VLOOKUP(Proc[[#This Row],[Author]],Table4[],2,0))</f>
        <v>MGF</v>
      </c>
      <c r="L2530" s="91" t="s">
        <v>3524</v>
      </c>
      <c r="M2530" s="78">
        <v>45841.453541666669</v>
      </c>
      <c r="N2530" s="78"/>
      <c r="O2530" s="78"/>
      <c r="P2530" s="79" t="str">
        <f ca="1">IF(Proc[[#This Row],[DaysAgeing]]&gt;5,"yep","on track")</f>
        <v>yep</v>
      </c>
      <c r="Q2530" s="2">
        <f ca="1">IF(Proc[[#This Row],[DateClosed]]="",ABS(NETWORKDAYS(Proc[[#This Row],[DateOpened]],TODAY()))-1,ABS(NETWORKDAYS(Proc[[#This Row],[DateOpened]],Proc[[#This Row],[DateClosed]]))-1)</f>
        <v>196</v>
      </c>
      <c r="R2530" s="79" t="s">
        <v>484</v>
      </c>
      <c r="S2530" s="65"/>
      <c r="T2530" s="153">
        <v>2529</v>
      </c>
    </row>
    <row r="2531" spans="1:20" hidden="1">
      <c r="A2531" s="72" t="s">
        <v>3091</v>
      </c>
      <c r="B2531" s="152" t="str">
        <f>IFERROR(VLOOKUP(Proc[[#This Row],[App]],Table2[],3,0),"open")</f>
        <v>ok</v>
      </c>
      <c r="C2531" s="85" t="s">
        <v>369</v>
      </c>
      <c r="D2531" s="152" t="s">
        <v>3121</v>
      </c>
      <c r="E2531" s="152" t="s">
        <v>3406</v>
      </c>
      <c r="F2531" s="65" t="s">
        <v>3406</v>
      </c>
      <c r="G2531" s="72" t="s">
        <v>406</v>
      </c>
      <c r="H2531" s="65" t="str">
        <f>IF(Proc[[#This Row],[type]]="LFF (MDG-F)",MID(Proc[[#This Row],[Obj]],13,10),"")</f>
        <v>DE10538183</v>
      </c>
      <c r="I2531" s="152"/>
      <c r="J2531" s="65" t="b">
        <f>Proc[[#This Row],[Requested]]=Proc[[#This Row],[CurrentParent]]</f>
        <v>1</v>
      </c>
      <c r="K2531" s="152" t="str">
        <f>IF(Proc[[#This Row],[Author]]="Marcela Urrego",VLOOKUP(LEFT(Proc[[#This Row],[Requested]],1),Table3[#All],2,0),VLOOKUP(Proc[[#This Row],[Author]],Table4[],2,0))</f>
        <v>MGF</v>
      </c>
      <c r="L2531" s="91" t="s">
        <v>3524</v>
      </c>
      <c r="M2531" s="78">
        <v>45841.453541666669</v>
      </c>
      <c r="N2531" s="78"/>
      <c r="O2531" s="78"/>
      <c r="P2531" s="79" t="str">
        <f ca="1">IF(Proc[[#This Row],[DaysAgeing]]&gt;5,"yep","on track")</f>
        <v>yep</v>
      </c>
      <c r="Q2531" s="2">
        <f ca="1">IF(Proc[[#This Row],[DateClosed]]="",ABS(NETWORKDAYS(Proc[[#This Row],[DateOpened]],TODAY()))-1,ABS(NETWORKDAYS(Proc[[#This Row],[DateOpened]],Proc[[#This Row],[DateClosed]]))-1)</f>
        <v>196</v>
      </c>
      <c r="R2531" s="79" t="s">
        <v>484</v>
      </c>
      <c r="S2531" s="65"/>
      <c r="T2531" s="153">
        <v>2530</v>
      </c>
    </row>
    <row r="2532" spans="1:20" hidden="1">
      <c r="A2532" s="72" t="s">
        <v>3091</v>
      </c>
      <c r="B2532" s="152" t="str">
        <f>IFERROR(VLOOKUP(Proc[[#This Row],[App]],Table2[],3,0),"open")</f>
        <v>ok</v>
      </c>
      <c r="C2532" s="85" t="s">
        <v>369</v>
      </c>
      <c r="D2532" s="152" t="s">
        <v>3122</v>
      </c>
      <c r="E2532" s="152" t="s">
        <v>3408</v>
      </c>
      <c r="F2532" s="65" t="s">
        <v>3408</v>
      </c>
      <c r="G2532" s="72" t="s">
        <v>406</v>
      </c>
      <c r="H2532" s="65" t="str">
        <f>IF(Proc[[#This Row],[type]]="LFF (MDG-F)",MID(Proc[[#This Row],[Obj]],13,10),"")</f>
        <v>DE10538187</v>
      </c>
      <c r="I2532" s="152"/>
      <c r="J2532" s="65" t="b">
        <f>Proc[[#This Row],[Requested]]=Proc[[#This Row],[CurrentParent]]</f>
        <v>1</v>
      </c>
      <c r="K2532" s="152" t="str">
        <f>IF(Proc[[#This Row],[Author]]="Marcela Urrego",VLOOKUP(LEFT(Proc[[#This Row],[Requested]],1),Table3[#All],2,0),VLOOKUP(Proc[[#This Row],[Author]],Table4[],2,0))</f>
        <v>MGF</v>
      </c>
      <c r="L2532" s="91" t="s">
        <v>3524</v>
      </c>
      <c r="M2532" s="78">
        <v>45841.453541666669</v>
      </c>
      <c r="N2532" s="78"/>
      <c r="O2532" s="78"/>
      <c r="P2532" s="79" t="str">
        <f ca="1">IF(Proc[[#This Row],[DaysAgeing]]&gt;5,"yep","on track")</f>
        <v>yep</v>
      </c>
      <c r="Q2532" s="2">
        <f ca="1">IF(Proc[[#This Row],[DateClosed]]="",ABS(NETWORKDAYS(Proc[[#This Row],[DateOpened]],TODAY()))-1,ABS(NETWORKDAYS(Proc[[#This Row],[DateOpened]],Proc[[#This Row],[DateClosed]]))-1)</f>
        <v>196</v>
      </c>
      <c r="R2532" s="79" t="s">
        <v>484</v>
      </c>
      <c r="S2532" s="65"/>
      <c r="T2532" s="153">
        <v>2531</v>
      </c>
    </row>
    <row r="2533" spans="1:20" hidden="1">
      <c r="A2533" s="72" t="s">
        <v>3091</v>
      </c>
      <c r="B2533" s="152" t="str">
        <f>IFERROR(VLOOKUP(Proc[[#This Row],[App]],Table2[],3,0),"open")</f>
        <v>ok</v>
      </c>
      <c r="C2533" s="85" t="s">
        <v>369</v>
      </c>
      <c r="D2533" s="152" t="s">
        <v>3123</v>
      </c>
      <c r="E2533" s="152" t="s">
        <v>3406</v>
      </c>
      <c r="F2533" s="65" t="s">
        <v>3406</v>
      </c>
      <c r="G2533" s="72" t="s">
        <v>406</v>
      </c>
      <c r="H2533" s="65" t="str">
        <f>IF(Proc[[#This Row],[type]]="LFF (MDG-F)",MID(Proc[[#This Row],[Obj]],13,10),"")</f>
        <v>DE10538188</v>
      </c>
      <c r="I2533" s="152"/>
      <c r="J2533" s="65" t="b">
        <f>Proc[[#This Row],[Requested]]=Proc[[#This Row],[CurrentParent]]</f>
        <v>1</v>
      </c>
      <c r="K2533" s="152" t="str">
        <f>IF(Proc[[#This Row],[Author]]="Marcela Urrego",VLOOKUP(LEFT(Proc[[#This Row],[Requested]],1),Table3[#All],2,0),VLOOKUP(Proc[[#This Row],[Author]],Table4[],2,0))</f>
        <v>MGF</v>
      </c>
      <c r="L2533" s="91" t="s">
        <v>3524</v>
      </c>
      <c r="M2533" s="78">
        <v>45841.453541666669</v>
      </c>
      <c r="N2533" s="78"/>
      <c r="O2533" s="78"/>
      <c r="P2533" s="79" t="str">
        <f ca="1">IF(Proc[[#This Row],[DaysAgeing]]&gt;5,"yep","on track")</f>
        <v>yep</v>
      </c>
      <c r="Q2533" s="2">
        <f ca="1">IF(Proc[[#This Row],[DateClosed]]="",ABS(NETWORKDAYS(Proc[[#This Row],[DateOpened]],TODAY()))-1,ABS(NETWORKDAYS(Proc[[#This Row],[DateOpened]],Proc[[#This Row],[DateClosed]]))-1)</f>
        <v>196</v>
      </c>
      <c r="R2533" s="79" t="s">
        <v>484</v>
      </c>
      <c r="S2533" s="65"/>
      <c r="T2533" s="153">
        <v>2532</v>
      </c>
    </row>
    <row r="2534" spans="1:20" hidden="1">
      <c r="A2534" s="72" t="s">
        <v>3091</v>
      </c>
      <c r="B2534" s="152" t="str">
        <f>IFERROR(VLOOKUP(Proc[[#This Row],[App]],Table2[],3,0),"open")</f>
        <v>ok</v>
      </c>
      <c r="C2534" s="85" t="s">
        <v>369</v>
      </c>
      <c r="D2534" s="152" t="s">
        <v>3124</v>
      </c>
      <c r="E2534" s="152" t="s">
        <v>3406</v>
      </c>
      <c r="F2534" s="65" t="s">
        <v>3406</v>
      </c>
      <c r="G2534" s="72" t="s">
        <v>406</v>
      </c>
      <c r="H2534" s="65" t="str">
        <f>IF(Proc[[#This Row],[type]]="LFF (MDG-F)",MID(Proc[[#This Row],[Obj]],13,10),"")</f>
        <v>DE10538189</v>
      </c>
      <c r="I2534" s="152"/>
      <c r="J2534" s="65" t="b">
        <f>Proc[[#This Row],[Requested]]=Proc[[#This Row],[CurrentParent]]</f>
        <v>1</v>
      </c>
      <c r="K2534" s="152" t="str">
        <f>IF(Proc[[#This Row],[Author]]="Marcela Urrego",VLOOKUP(LEFT(Proc[[#This Row],[Requested]],1),Table3[#All],2,0),VLOOKUP(Proc[[#This Row],[Author]],Table4[],2,0))</f>
        <v>MGF</v>
      </c>
      <c r="L2534" s="91" t="s">
        <v>3524</v>
      </c>
      <c r="M2534" s="78">
        <v>45841.453541666669</v>
      </c>
      <c r="N2534" s="78"/>
      <c r="O2534" s="78"/>
      <c r="P2534" s="79" t="str">
        <f ca="1">IF(Proc[[#This Row],[DaysAgeing]]&gt;5,"yep","on track")</f>
        <v>yep</v>
      </c>
      <c r="Q2534" s="2">
        <f ca="1">IF(Proc[[#This Row],[DateClosed]]="",ABS(NETWORKDAYS(Proc[[#This Row],[DateOpened]],TODAY()))-1,ABS(NETWORKDAYS(Proc[[#This Row],[DateOpened]],Proc[[#This Row],[DateClosed]]))-1)</f>
        <v>196</v>
      </c>
      <c r="R2534" s="79" t="s">
        <v>484</v>
      </c>
      <c r="S2534" s="65"/>
      <c r="T2534" s="153">
        <v>2533</v>
      </c>
    </row>
    <row r="2535" spans="1:20" hidden="1">
      <c r="A2535" s="72" t="s">
        <v>3091</v>
      </c>
      <c r="B2535" s="152" t="str">
        <f>IFERROR(VLOOKUP(Proc[[#This Row],[App]],Table2[],3,0),"open")</f>
        <v>ok</v>
      </c>
      <c r="C2535" s="85" t="s">
        <v>369</v>
      </c>
      <c r="D2535" s="152" t="s">
        <v>3125</v>
      </c>
      <c r="E2535" s="152" t="s">
        <v>3406</v>
      </c>
      <c r="F2535" s="65" t="s">
        <v>3406</v>
      </c>
      <c r="G2535" s="72" t="s">
        <v>406</v>
      </c>
      <c r="H2535" s="65" t="str">
        <f>IF(Proc[[#This Row],[type]]="LFF (MDG-F)",MID(Proc[[#This Row],[Obj]],13,10),"")</f>
        <v>DE10538196</v>
      </c>
      <c r="I2535" s="152"/>
      <c r="J2535" s="65" t="b">
        <f>Proc[[#This Row],[Requested]]=Proc[[#This Row],[CurrentParent]]</f>
        <v>1</v>
      </c>
      <c r="K2535" s="152" t="str">
        <f>IF(Proc[[#This Row],[Author]]="Marcela Urrego",VLOOKUP(LEFT(Proc[[#This Row],[Requested]],1),Table3[#All],2,0),VLOOKUP(Proc[[#This Row],[Author]],Table4[],2,0))</f>
        <v>MGF</v>
      </c>
      <c r="L2535" s="91" t="s">
        <v>3524</v>
      </c>
      <c r="M2535" s="78">
        <v>45841.453541666669</v>
      </c>
      <c r="N2535" s="78"/>
      <c r="O2535" s="78"/>
      <c r="P2535" s="79" t="str">
        <f ca="1">IF(Proc[[#This Row],[DaysAgeing]]&gt;5,"yep","on track")</f>
        <v>yep</v>
      </c>
      <c r="Q2535" s="2">
        <f ca="1">IF(Proc[[#This Row],[DateClosed]]="",ABS(NETWORKDAYS(Proc[[#This Row],[DateOpened]],TODAY()))-1,ABS(NETWORKDAYS(Proc[[#This Row],[DateOpened]],Proc[[#This Row],[DateClosed]]))-1)</f>
        <v>196</v>
      </c>
      <c r="R2535" s="79" t="s">
        <v>484</v>
      </c>
      <c r="S2535" s="65"/>
      <c r="T2535" s="153">
        <v>2534</v>
      </c>
    </row>
    <row r="2536" spans="1:20" hidden="1">
      <c r="A2536" s="72" t="s">
        <v>3091</v>
      </c>
      <c r="B2536" s="152" t="str">
        <f>IFERROR(VLOOKUP(Proc[[#This Row],[App]],Table2[],3,0),"open")</f>
        <v>ok</v>
      </c>
      <c r="C2536" s="85" t="s">
        <v>369</v>
      </c>
      <c r="D2536" s="152" t="s">
        <v>3126</v>
      </c>
      <c r="E2536" s="152" t="s">
        <v>3407</v>
      </c>
      <c r="F2536" s="65" t="s">
        <v>3407</v>
      </c>
      <c r="G2536" s="72" t="s">
        <v>406</v>
      </c>
      <c r="H2536" s="65" t="str">
        <f>IF(Proc[[#This Row],[type]]="LFF (MDG-F)",MID(Proc[[#This Row],[Obj]],13,10),"")</f>
        <v>DE10538236</v>
      </c>
      <c r="I2536" s="152"/>
      <c r="J2536" s="65" t="b">
        <f>Proc[[#This Row],[Requested]]=Proc[[#This Row],[CurrentParent]]</f>
        <v>1</v>
      </c>
      <c r="K2536" s="152" t="str">
        <f>IF(Proc[[#This Row],[Author]]="Marcela Urrego",VLOOKUP(LEFT(Proc[[#This Row],[Requested]],1),Table3[#All],2,0),VLOOKUP(Proc[[#This Row],[Author]],Table4[],2,0))</f>
        <v>MGF</v>
      </c>
      <c r="L2536" s="91" t="s">
        <v>3524</v>
      </c>
      <c r="M2536" s="78">
        <v>45841.453541666669</v>
      </c>
      <c r="N2536" s="78"/>
      <c r="O2536" s="78"/>
      <c r="P2536" s="79" t="str">
        <f ca="1">IF(Proc[[#This Row],[DaysAgeing]]&gt;5,"yep","on track")</f>
        <v>yep</v>
      </c>
      <c r="Q2536" s="2">
        <f ca="1">IF(Proc[[#This Row],[DateClosed]]="",ABS(NETWORKDAYS(Proc[[#This Row],[DateOpened]],TODAY()))-1,ABS(NETWORKDAYS(Proc[[#This Row],[DateOpened]],Proc[[#This Row],[DateClosed]]))-1)</f>
        <v>196</v>
      </c>
      <c r="R2536" s="79" t="s">
        <v>484</v>
      </c>
      <c r="S2536" s="65"/>
      <c r="T2536" s="153">
        <v>2535</v>
      </c>
    </row>
    <row r="2537" spans="1:20" hidden="1">
      <c r="A2537" s="72" t="s">
        <v>3091</v>
      </c>
      <c r="B2537" s="152" t="str">
        <f>IFERROR(VLOOKUP(Proc[[#This Row],[App]],Table2[],3,0),"open")</f>
        <v>ok</v>
      </c>
      <c r="C2537" s="85" t="s">
        <v>369</v>
      </c>
      <c r="D2537" s="152" t="s">
        <v>3127</v>
      </c>
      <c r="E2537" s="152" t="s">
        <v>3406</v>
      </c>
      <c r="F2537" s="65" t="s">
        <v>3406</v>
      </c>
      <c r="G2537" s="72" t="s">
        <v>406</v>
      </c>
      <c r="H2537" s="65" t="str">
        <f>IF(Proc[[#This Row],[type]]="LFF (MDG-F)",MID(Proc[[#This Row],[Obj]],13,10),"")</f>
        <v>DE10538470</v>
      </c>
      <c r="I2537" s="152"/>
      <c r="J2537" s="65" t="b">
        <f>Proc[[#This Row],[Requested]]=Proc[[#This Row],[CurrentParent]]</f>
        <v>1</v>
      </c>
      <c r="K2537" s="152" t="str">
        <f>IF(Proc[[#This Row],[Author]]="Marcela Urrego",VLOOKUP(LEFT(Proc[[#This Row],[Requested]],1),Table3[#All],2,0),VLOOKUP(Proc[[#This Row],[Author]],Table4[],2,0))</f>
        <v>MGF</v>
      </c>
      <c r="L2537" s="91" t="s">
        <v>3524</v>
      </c>
      <c r="M2537" s="78">
        <v>45841.453541666669</v>
      </c>
      <c r="N2537" s="78"/>
      <c r="O2537" s="78"/>
      <c r="P2537" s="79" t="str">
        <f ca="1">IF(Proc[[#This Row],[DaysAgeing]]&gt;5,"yep","on track")</f>
        <v>yep</v>
      </c>
      <c r="Q2537" s="2">
        <f ca="1">IF(Proc[[#This Row],[DateClosed]]="",ABS(NETWORKDAYS(Proc[[#This Row],[DateOpened]],TODAY()))-1,ABS(NETWORKDAYS(Proc[[#This Row],[DateOpened]],Proc[[#This Row],[DateClosed]]))-1)</f>
        <v>196</v>
      </c>
      <c r="R2537" s="79" t="s">
        <v>484</v>
      </c>
      <c r="S2537" s="65"/>
      <c r="T2537" s="153">
        <v>2536</v>
      </c>
    </row>
    <row r="2538" spans="1:20" hidden="1">
      <c r="A2538" s="72" t="s">
        <v>3091</v>
      </c>
      <c r="B2538" s="152" t="str">
        <f>IFERROR(VLOOKUP(Proc[[#This Row],[App]],Table2[],3,0),"open")</f>
        <v>ok</v>
      </c>
      <c r="C2538" s="85" t="s">
        <v>369</v>
      </c>
      <c r="D2538" s="152" t="s">
        <v>3128</v>
      </c>
      <c r="E2538" s="152" t="s">
        <v>3408</v>
      </c>
      <c r="F2538" s="65" t="s">
        <v>3408</v>
      </c>
      <c r="G2538" s="72" t="s">
        <v>406</v>
      </c>
      <c r="H2538" s="65" t="str">
        <f>IF(Proc[[#This Row],[type]]="LFF (MDG-F)",MID(Proc[[#This Row],[Obj]],13,10),"")</f>
        <v>DE10538472</v>
      </c>
      <c r="I2538" s="152"/>
      <c r="J2538" s="65" t="b">
        <f>Proc[[#This Row],[Requested]]=Proc[[#This Row],[CurrentParent]]</f>
        <v>1</v>
      </c>
      <c r="K2538" s="152" t="str">
        <f>IF(Proc[[#This Row],[Author]]="Marcela Urrego",VLOOKUP(LEFT(Proc[[#This Row],[Requested]],1),Table3[#All],2,0),VLOOKUP(Proc[[#This Row],[Author]],Table4[],2,0))</f>
        <v>MGF</v>
      </c>
      <c r="L2538" s="91" t="s">
        <v>3524</v>
      </c>
      <c r="M2538" s="78">
        <v>45841.453541666669</v>
      </c>
      <c r="N2538" s="78"/>
      <c r="O2538" s="78"/>
      <c r="P2538" s="79" t="str">
        <f ca="1">IF(Proc[[#This Row],[DaysAgeing]]&gt;5,"yep","on track")</f>
        <v>yep</v>
      </c>
      <c r="Q2538" s="2">
        <f ca="1">IF(Proc[[#This Row],[DateClosed]]="",ABS(NETWORKDAYS(Proc[[#This Row],[DateOpened]],TODAY()))-1,ABS(NETWORKDAYS(Proc[[#This Row],[DateOpened]],Proc[[#This Row],[DateClosed]]))-1)</f>
        <v>196</v>
      </c>
      <c r="R2538" s="79" t="s">
        <v>484</v>
      </c>
      <c r="S2538" s="65"/>
      <c r="T2538" s="153">
        <v>2537</v>
      </c>
    </row>
    <row r="2539" spans="1:20" hidden="1">
      <c r="A2539" s="72" t="s">
        <v>3091</v>
      </c>
      <c r="B2539" s="152" t="str">
        <f>IFERROR(VLOOKUP(Proc[[#This Row],[App]],Table2[],3,0),"open")</f>
        <v>ok</v>
      </c>
      <c r="C2539" s="85" t="s">
        <v>369</v>
      </c>
      <c r="D2539" s="152" t="s">
        <v>3129</v>
      </c>
      <c r="E2539" s="152" t="s">
        <v>3408</v>
      </c>
      <c r="F2539" s="65" t="s">
        <v>3408</v>
      </c>
      <c r="G2539" s="72" t="s">
        <v>406</v>
      </c>
      <c r="H2539" s="65" t="str">
        <f>IF(Proc[[#This Row],[type]]="LFF (MDG-F)",MID(Proc[[#This Row],[Obj]],13,10),"")</f>
        <v>DE10538473</v>
      </c>
      <c r="I2539" s="152"/>
      <c r="J2539" s="65" t="b">
        <f>Proc[[#This Row],[Requested]]=Proc[[#This Row],[CurrentParent]]</f>
        <v>1</v>
      </c>
      <c r="K2539" s="152" t="str">
        <f>IF(Proc[[#This Row],[Author]]="Marcela Urrego",VLOOKUP(LEFT(Proc[[#This Row],[Requested]],1),Table3[#All],2,0),VLOOKUP(Proc[[#This Row],[Author]],Table4[],2,0))</f>
        <v>MGF</v>
      </c>
      <c r="L2539" s="91" t="s">
        <v>3524</v>
      </c>
      <c r="M2539" s="78">
        <v>45841.453541666669</v>
      </c>
      <c r="N2539" s="78"/>
      <c r="O2539" s="78"/>
      <c r="P2539" s="79" t="str">
        <f ca="1">IF(Proc[[#This Row],[DaysAgeing]]&gt;5,"yep","on track")</f>
        <v>yep</v>
      </c>
      <c r="Q2539" s="2">
        <f ca="1">IF(Proc[[#This Row],[DateClosed]]="",ABS(NETWORKDAYS(Proc[[#This Row],[DateOpened]],TODAY()))-1,ABS(NETWORKDAYS(Proc[[#This Row],[DateOpened]],Proc[[#This Row],[DateClosed]]))-1)</f>
        <v>196</v>
      </c>
      <c r="R2539" s="79" t="s">
        <v>484</v>
      </c>
      <c r="S2539" s="65"/>
      <c r="T2539" s="153">
        <v>2538</v>
      </c>
    </row>
    <row r="2540" spans="1:20" hidden="1">
      <c r="A2540" s="72" t="s">
        <v>3091</v>
      </c>
      <c r="B2540" s="152" t="str">
        <f>IFERROR(VLOOKUP(Proc[[#This Row],[App]],Table2[],3,0),"open")</f>
        <v>ok</v>
      </c>
      <c r="C2540" s="85" t="s">
        <v>369</v>
      </c>
      <c r="D2540" s="152" t="s">
        <v>3130</v>
      </c>
      <c r="E2540" s="152" t="s">
        <v>3406</v>
      </c>
      <c r="F2540" s="65" t="s">
        <v>3406</v>
      </c>
      <c r="G2540" s="72" t="s">
        <v>406</v>
      </c>
      <c r="H2540" s="65" t="str">
        <f>IF(Proc[[#This Row],[type]]="LFF (MDG-F)",MID(Proc[[#This Row],[Obj]],13,10),"")</f>
        <v>DE10538762</v>
      </c>
      <c r="I2540" s="152"/>
      <c r="J2540" s="65" t="b">
        <f>Proc[[#This Row],[Requested]]=Proc[[#This Row],[CurrentParent]]</f>
        <v>1</v>
      </c>
      <c r="K2540" s="152" t="str">
        <f>IF(Proc[[#This Row],[Author]]="Marcela Urrego",VLOOKUP(LEFT(Proc[[#This Row],[Requested]],1),Table3[#All],2,0),VLOOKUP(Proc[[#This Row],[Author]],Table4[],2,0))</f>
        <v>MGF</v>
      </c>
      <c r="L2540" s="91" t="s">
        <v>3524</v>
      </c>
      <c r="M2540" s="78">
        <v>45841.453541666669</v>
      </c>
      <c r="N2540" s="78"/>
      <c r="O2540" s="78"/>
      <c r="P2540" s="79" t="str">
        <f ca="1">IF(Proc[[#This Row],[DaysAgeing]]&gt;5,"yep","on track")</f>
        <v>yep</v>
      </c>
      <c r="Q2540" s="2">
        <f ca="1">IF(Proc[[#This Row],[DateClosed]]="",ABS(NETWORKDAYS(Proc[[#This Row],[DateOpened]],TODAY()))-1,ABS(NETWORKDAYS(Proc[[#This Row],[DateOpened]],Proc[[#This Row],[DateClosed]]))-1)</f>
        <v>196</v>
      </c>
      <c r="R2540" s="140" t="s">
        <v>484</v>
      </c>
      <c r="S2540" s="65"/>
      <c r="T2540" s="153">
        <v>2539</v>
      </c>
    </row>
    <row r="2541" spans="1:20" hidden="1">
      <c r="A2541" s="72" t="s">
        <v>3091</v>
      </c>
      <c r="B2541" s="152" t="str">
        <f>IFERROR(VLOOKUP(Proc[[#This Row],[App]],Table2[],3,0),"open")</f>
        <v>ok</v>
      </c>
      <c r="C2541" s="85" t="s">
        <v>369</v>
      </c>
      <c r="D2541" s="152" t="s">
        <v>3131</v>
      </c>
      <c r="E2541" s="152" t="s">
        <v>3406</v>
      </c>
      <c r="F2541" s="65" t="s">
        <v>3406</v>
      </c>
      <c r="G2541" s="72" t="s">
        <v>406</v>
      </c>
      <c r="H2541" s="65" t="str">
        <f>IF(Proc[[#This Row],[type]]="LFF (MDG-F)",MID(Proc[[#This Row],[Obj]],13,10),"")</f>
        <v>DE10538961</v>
      </c>
      <c r="I2541" s="152"/>
      <c r="J2541" s="65" t="b">
        <f>Proc[[#This Row],[Requested]]=Proc[[#This Row],[CurrentParent]]</f>
        <v>1</v>
      </c>
      <c r="K2541" s="152" t="str">
        <f>IF(Proc[[#This Row],[Author]]="Marcela Urrego",VLOOKUP(LEFT(Proc[[#This Row],[Requested]],1),Table3[#All],2,0),VLOOKUP(Proc[[#This Row],[Author]],Table4[],2,0))</f>
        <v>MGF</v>
      </c>
      <c r="L2541" s="91" t="s">
        <v>3524</v>
      </c>
      <c r="M2541" s="78">
        <v>45841.453541666669</v>
      </c>
      <c r="N2541" s="78"/>
      <c r="O2541" s="78"/>
      <c r="P2541" s="79" t="str">
        <f ca="1">IF(Proc[[#This Row],[DaysAgeing]]&gt;5,"yep","on track")</f>
        <v>yep</v>
      </c>
      <c r="Q2541" s="2">
        <f ca="1">IF(Proc[[#This Row],[DateClosed]]="",ABS(NETWORKDAYS(Proc[[#This Row],[DateOpened]],TODAY()))-1,ABS(NETWORKDAYS(Proc[[#This Row],[DateOpened]],Proc[[#This Row],[DateClosed]]))-1)</f>
        <v>196</v>
      </c>
      <c r="R2541" s="79" t="s">
        <v>484</v>
      </c>
      <c r="S2541" s="65"/>
      <c r="T2541" s="153">
        <v>2540</v>
      </c>
    </row>
    <row r="2542" spans="1:20" hidden="1">
      <c r="A2542" s="72" t="s">
        <v>3091</v>
      </c>
      <c r="B2542" s="152" t="str">
        <f>IFERROR(VLOOKUP(Proc[[#This Row],[App]],Table2[],3,0),"open")</f>
        <v>ok</v>
      </c>
      <c r="C2542" s="85" t="s">
        <v>369</v>
      </c>
      <c r="D2542" s="152" t="s">
        <v>3132</v>
      </c>
      <c r="E2542" s="152" t="s">
        <v>3406</v>
      </c>
      <c r="F2542" s="65" t="s">
        <v>3406</v>
      </c>
      <c r="G2542" s="72" t="s">
        <v>406</v>
      </c>
      <c r="H2542" s="65" t="str">
        <f>IF(Proc[[#This Row],[type]]="LFF (MDG-F)",MID(Proc[[#This Row],[Obj]],13,10),"")</f>
        <v>DE10538962</v>
      </c>
      <c r="I2542" s="152"/>
      <c r="J2542" s="65" t="b">
        <f>Proc[[#This Row],[Requested]]=Proc[[#This Row],[CurrentParent]]</f>
        <v>1</v>
      </c>
      <c r="K2542" s="152" t="str">
        <f>IF(Proc[[#This Row],[Author]]="Marcela Urrego",VLOOKUP(LEFT(Proc[[#This Row],[Requested]],1),Table3[#All],2,0),VLOOKUP(Proc[[#This Row],[Author]],Table4[],2,0))</f>
        <v>MGF</v>
      </c>
      <c r="L2542" s="91" t="s">
        <v>3524</v>
      </c>
      <c r="M2542" s="78">
        <v>45841.453541666669</v>
      </c>
      <c r="N2542" s="78"/>
      <c r="O2542" s="78"/>
      <c r="P2542" s="79" t="str">
        <f ca="1">IF(Proc[[#This Row],[DaysAgeing]]&gt;5,"yep","on track")</f>
        <v>yep</v>
      </c>
      <c r="Q2542" s="2">
        <f ca="1">IF(Proc[[#This Row],[DateClosed]]="",ABS(NETWORKDAYS(Proc[[#This Row],[DateOpened]],TODAY()))-1,ABS(NETWORKDAYS(Proc[[#This Row],[DateOpened]],Proc[[#This Row],[DateClosed]]))-1)</f>
        <v>196</v>
      </c>
      <c r="R2542" s="79" t="s">
        <v>484</v>
      </c>
      <c r="S2542" s="65"/>
      <c r="T2542" s="153">
        <v>2541</v>
      </c>
    </row>
    <row r="2543" spans="1:20" hidden="1">
      <c r="A2543" s="72" t="s">
        <v>3091</v>
      </c>
      <c r="B2543" s="152" t="str">
        <f>IFERROR(VLOOKUP(Proc[[#This Row],[App]],Table2[],3,0),"open")</f>
        <v>ok</v>
      </c>
      <c r="C2543" s="85" t="s">
        <v>369</v>
      </c>
      <c r="D2543" s="152" t="s">
        <v>3133</v>
      </c>
      <c r="E2543" s="152" t="s">
        <v>3407</v>
      </c>
      <c r="F2543" s="65" t="s">
        <v>3407</v>
      </c>
      <c r="G2543" s="72" t="s">
        <v>406</v>
      </c>
      <c r="H2543" s="65" t="str">
        <f>IF(Proc[[#This Row],[type]]="LFF (MDG-F)",MID(Proc[[#This Row],[Obj]],13,10),"")</f>
        <v>DE10538963</v>
      </c>
      <c r="I2543" s="152"/>
      <c r="J2543" s="65" t="b">
        <f>Proc[[#This Row],[Requested]]=Proc[[#This Row],[CurrentParent]]</f>
        <v>1</v>
      </c>
      <c r="K2543" s="152" t="str">
        <f>IF(Proc[[#This Row],[Author]]="Marcela Urrego",VLOOKUP(LEFT(Proc[[#This Row],[Requested]],1),Table3[#All],2,0),VLOOKUP(Proc[[#This Row],[Author]],Table4[],2,0))</f>
        <v>MGF</v>
      </c>
      <c r="L2543" s="91" t="s">
        <v>3524</v>
      </c>
      <c r="M2543" s="78">
        <v>45841.453541666669</v>
      </c>
      <c r="N2543" s="78"/>
      <c r="O2543" s="78"/>
      <c r="P2543" s="79" t="str">
        <f ca="1">IF(Proc[[#This Row],[DaysAgeing]]&gt;5,"yep","on track")</f>
        <v>yep</v>
      </c>
      <c r="Q2543" s="2">
        <f ca="1">IF(Proc[[#This Row],[DateClosed]]="",ABS(NETWORKDAYS(Proc[[#This Row],[DateOpened]],TODAY()))-1,ABS(NETWORKDAYS(Proc[[#This Row],[DateOpened]],Proc[[#This Row],[DateClosed]]))-1)</f>
        <v>196</v>
      </c>
      <c r="R2543" s="79" t="s">
        <v>484</v>
      </c>
      <c r="S2543" s="65"/>
      <c r="T2543" s="153">
        <v>2542</v>
      </c>
    </row>
    <row r="2544" spans="1:20" hidden="1">
      <c r="A2544" s="72" t="s">
        <v>3091</v>
      </c>
      <c r="B2544" s="152" t="str">
        <f>IFERROR(VLOOKUP(Proc[[#This Row],[App]],Table2[],3,0),"open")</f>
        <v>ok</v>
      </c>
      <c r="C2544" s="85" t="s">
        <v>369</v>
      </c>
      <c r="D2544" s="152" t="s">
        <v>3134</v>
      </c>
      <c r="E2544" s="152" t="s">
        <v>3407</v>
      </c>
      <c r="F2544" s="65" t="s">
        <v>3407</v>
      </c>
      <c r="G2544" s="72" t="s">
        <v>406</v>
      </c>
      <c r="H2544" s="65" t="str">
        <f>IF(Proc[[#This Row],[type]]="LFF (MDG-F)",MID(Proc[[#This Row],[Obj]],13,10),"")</f>
        <v>DE10538964</v>
      </c>
      <c r="I2544" s="152"/>
      <c r="J2544" s="65" t="b">
        <f>Proc[[#This Row],[Requested]]=Proc[[#This Row],[CurrentParent]]</f>
        <v>1</v>
      </c>
      <c r="K2544" s="152" t="str">
        <f>IF(Proc[[#This Row],[Author]]="Marcela Urrego",VLOOKUP(LEFT(Proc[[#This Row],[Requested]],1),Table3[#All],2,0),VLOOKUP(Proc[[#This Row],[Author]],Table4[],2,0))</f>
        <v>MGF</v>
      </c>
      <c r="L2544" s="91" t="s">
        <v>3524</v>
      </c>
      <c r="M2544" s="78">
        <v>45841.453541666669</v>
      </c>
      <c r="N2544" s="78"/>
      <c r="O2544" s="78"/>
      <c r="P2544" s="79" t="str">
        <f ca="1">IF(Proc[[#This Row],[DaysAgeing]]&gt;5,"yep","on track")</f>
        <v>yep</v>
      </c>
      <c r="Q2544" s="2">
        <f ca="1">IF(Proc[[#This Row],[DateClosed]]="",ABS(NETWORKDAYS(Proc[[#This Row],[DateOpened]],TODAY()))-1,ABS(NETWORKDAYS(Proc[[#This Row],[DateOpened]],Proc[[#This Row],[DateClosed]]))-1)</f>
        <v>196</v>
      </c>
      <c r="R2544" s="79" t="s">
        <v>484</v>
      </c>
      <c r="S2544" s="65"/>
      <c r="T2544" s="153">
        <v>2543</v>
      </c>
    </row>
    <row r="2545" spans="1:20" hidden="1">
      <c r="A2545" s="72" t="s">
        <v>3091</v>
      </c>
      <c r="B2545" s="152" t="str">
        <f>IFERROR(VLOOKUP(Proc[[#This Row],[App]],Table2[],3,0),"open")</f>
        <v>ok</v>
      </c>
      <c r="C2545" s="85" t="s">
        <v>369</v>
      </c>
      <c r="D2545" s="152" t="s">
        <v>3135</v>
      </c>
      <c r="E2545" s="152" t="s">
        <v>3407</v>
      </c>
      <c r="F2545" s="65" t="s">
        <v>3407</v>
      </c>
      <c r="G2545" s="72" t="s">
        <v>406</v>
      </c>
      <c r="H2545" s="65" t="str">
        <f>IF(Proc[[#This Row],[type]]="LFF (MDG-F)",MID(Proc[[#This Row],[Obj]],13,10),"")</f>
        <v>DE10538965</v>
      </c>
      <c r="I2545" s="152"/>
      <c r="J2545" s="65" t="b">
        <f>Proc[[#This Row],[Requested]]=Proc[[#This Row],[CurrentParent]]</f>
        <v>1</v>
      </c>
      <c r="K2545" s="152" t="str">
        <f>IF(Proc[[#This Row],[Author]]="Marcela Urrego",VLOOKUP(LEFT(Proc[[#This Row],[Requested]],1),Table3[#All],2,0),VLOOKUP(Proc[[#This Row],[Author]],Table4[],2,0))</f>
        <v>MGF</v>
      </c>
      <c r="L2545" s="91" t="s">
        <v>3524</v>
      </c>
      <c r="M2545" s="78">
        <v>45841.453541666669</v>
      </c>
      <c r="N2545" s="78"/>
      <c r="O2545" s="78"/>
      <c r="P2545" s="79" t="str">
        <f ca="1">IF(Proc[[#This Row],[DaysAgeing]]&gt;5,"yep","on track")</f>
        <v>yep</v>
      </c>
      <c r="Q2545" s="2">
        <f ca="1">IF(Proc[[#This Row],[DateClosed]]="",ABS(NETWORKDAYS(Proc[[#This Row],[DateOpened]],TODAY()))-1,ABS(NETWORKDAYS(Proc[[#This Row],[DateOpened]],Proc[[#This Row],[DateClosed]]))-1)</f>
        <v>196</v>
      </c>
      <c r="R2545" s="79" t="s">
        <v>484</v>
      </c>
      <c r="S2545" s="65"/>
      <c r="T2545" s="153">
        <v>2544</v>
      </c>
    </row>
    <row r="2546" spans="1:20" hidden="1">
      <c r="A2546" s="72" t="s">
        <v>3091</v>
      </c>
      <c r="B2546" s="152" t="str">
        <f>IFERROR(VLOOKUP(Proc[[#This Row],[App]],Table2[],3,0),"open")</f>
        <v>ok</v>
      </c>
      <c r="C2546" s="85" t="s">
        <v>369</v>
      </c>
      <c r="D2546" s="152" t="s">
        <v>3136</v>
      </c>
      <c r="E2546" s="152" t="s">
        <v>3407</v>
      </c>
      <c r="F2546" s="65" t="s">
        <v>3407</v>
      </c>
      <c r="G2546" s="72" t="s">
        <v>406</v>
      </c>
      <c r="H2546" s="65" t="str">
        <f>IF(Proc[[#This Row],[type]]="LFF (MDG-F)",MID(Proc[[#This Row],[Obj]],13,10),"")</f>
        <v>DE10538966</v>
      </c>
      <c r="I2546" s="152"/>
      <c r="J2546" s="65" t="b">
        <f>Proc[[#This Row],[Requested]]=Proc[[#This Row],[CurrentParent]]</f>
        <v>1</v>
      </c>
      <c r="K2546" s="152" t="str">
        <f>IF(Proc[[#This Row],[Author]]="Marcela Urrego",VLOOKUP(LEFT(Proc[[#This Row],[Requested]],1),Table3[#All],2,0),VLOOKUP(Proc[[#This Row],[Author]],Table4[],2,0))</f>
        <v>MGF</v>
      </c>
      <c r="L2546" s="91" t="s">
        <v>3524</v>
      </c>
      <c r="M2546" s="78">
        <v>45841.453541666669</v>
      </c>
      <c r="N2546" s="78"/>
      <c r="O2546" s="78"/>
      <c r="P2546" s="79" t="str">
        <f ca="1">IF(Proc[[#This Row],[DaysAgeing]]&gt;5,"yep","on track")</f>
        <v>yep</v>
      </c>
      <c r="Q2546" s="2">
        <f ca="1">IF(Proc[[#This Row],[DateClosed]]="",ABS(NETWORKDAYS(Proc[[#This Row],[DateOpened]],TODAY()))-1,ABS(NETWORKDAYS(Proc[[#This Row],[DateOpened]],Proc[[#This Row],[DateClosed]]))-1)</f>
        <v>196</v>
      </c>
      <c r="R2546" s="79" t="s">
        <v>484</v>
      </c>
      <c r="S2546" s="65"/>
      <c r="T2546" s="153">
        <v>2545</v>
      </c>
    </row>
    <row r="2547" spans="1:20" hidden="1">
      <c r="A2547" s="72" t="s">
        <v>3091</v>
      </c>
      <c r="B2547" s="152" t="str">
        <f>IFERROR(VLOOKUP(Proc[[#This Row],[App]],Table2[],3,0),"open")</f>
        <v>ok</v>
      </c>
      <c r="C2547" s="85" t="s">
        <v>369</v>
      </c>
      <c r="D2547" s="152" t="s">
        <v>3137</v>
      </c>
      <c r="E2547" s="152" t="s">
        <v>3407</v>
      </c>
      <c r="F2547" s="65" t="s">
        <v>3407</v>
      </c>
      <c r="G2547" s="72" t="s">
        <v>406</v>
      </c>
      <c r="H2547" s="65" t="str">
        <f>IF(Proc[[#This Row],[type]]="LFF (MDG-F)",MID(Proc[[#This Row],[Obj]],13,10),"")</f>
        <v>DE10538967</v>
      </c>
      <c r="I2547" s="152"/>
      <c r="J2547" s="65" t="b">
        <f>Proc[[#This Row],[Requested]]=Proc[[#This Row],[CurrentParent]]</f>
        <v>1</v>
      </c>
      <c r="K2547" s="152" t="str">
        <f>IF(Proc[[#This Row],[Author]]="Marcela Urrego",VLOOKUP(LEFT(Proc[[#This Row],[Requested]],1),Table3[#All],2,0),VLOOKUP(Proc[[#This Row],[Author]],Table4[],2,0))</f>
        <v>MGF</v>
      </c>
      <c r="L2547" s="91" t="s">
        <v>3524</v>
      </c>
      <c r="M2547" s="78">
        <v>45841.453541666669</v>
      </c>
      <c r="N2547" s="78"/>
      <c r="O2547" s="78"/>
      <c r="P2547" s="79" t="str">
        <f ca="1">IF(Proc[[#This Row],[DaysAgeing]]&gt;5,"yep","on track")</f>
        <v>yep</v>
      </c>
      <c r="Q2547" s="2">
        <f ca="1">IF(Proc[[#This Row],[DateClosed]]="",ABS(NETWORKDAYS(Proc[[#This Row],[DateOpened]],TODAY()))-1,ABS(NETWORKDAYS(Proc[[#This Row],[DateOpened]],Proc[[#This Row],[DateClosed]]))-1)</f>
        <v>196</v>
      </c>
      <c r="R2547" s="79" t="s">
        <v>484</v>
      </c>
      <c r="S2547" s="65"/>
      <c r="T2547" s="153">
        <v>2546</v>
      </c>
    </row>
    <row r="2548" spans="1:20" hidden="1">
      <c r="A2548" s="72" t="s">
        <v>3091</v>
      </c>
      <c r="B2548" s="152" t="str">
        <f>IFERROR(VLOOKUP(Proc[[#This Row],[App]],Table2[],3,0),"open")</f>
        <v>ok</v>
      </c>
      <c r="C2548" s="85" t="s">
        <v>369</v>
      </c>
      <c r="D2548" s="152" t="s">
        <v>3138</v>
      </c>
      <c r="E2548" s="152" t="s">
        <v>3407</v>
      </c>
      <c r="F2548" s="65" t="s">
        <v>3407</v>
      </c>
      <c r="G2548" s="72" t="s">
        <v>406</v>
      </c>
      <c r="H2548" s="65" t="str">
        <f>IF(Proc[[#This Row],[type]]="LFF (MDG-F)",MID(Proc[[#This Row],[Obj]],13,10),"")</f>
        <v>DE10538968</v>
      </c>
      <c r="I2548" s="152"/>
      <c r="J2548" s="65" t="b">
        <f>Proc[[#This Row],[Requested]]=Proc[[#This Row],[CurrentParent]]</f>
        <v>1</v>
      </c>
      <c r="K2548" s="152" t="str">
        <f>IF(Proc[[#This Row],[Author]]="Marcela Urrego",VLOOKUP(LEFT(Proc[[#This Row],[Requested]],1),Table3[#All],2,0),VLOOKUP(Proc[[#This Row],[Author]],Table4[],2,0))</f>
        <v>MGF</v>
      </c>
      <c r="L2548" s="91" t="s">
        <v>3524</v>
      </c>
      <c r="M2548" s="78">
        <v>45841.453541666669</v>
      </c>
      <c r="N2548" s="78"/>
      <c r="O2548" s="78"/>
      <c r="P2548" s="79" t="str">
        <f ca="1">IF(Proc[[#This Row],[DaysAgeing]]&gt;5,"yep","on track")</f>
        <v>yep</v>
      </c>
      <c r="Q2548" s="2">
        <f ca="1">IF(Proc[[#This Row],[DateClosed]]="",ABS(NETWORKDAYS(Proc[[#This Row],[DateOpened]],TODAY()))-1,ABS(NETWORKDAYS(Proc[[#This Row],[DateOpened]],Proc[[#This Row],[DateClosed]]))-1)</f>
        <v>196</v>
      </c>
      <c r="R2548" s="79" t="s">
        <v>484</v>
      </c>
      <c r="S2548" s="65"/>
      <c r="T2548" s="153">
        <v>2547</v>
      </c>
    </row>
    <row r="2549" spans="1:20" hidden="1">
      <c r="A2549" s="72" t="s">
        <v>3091</v>
      </c>
      <c r="B2549" s="152" t="str">
        <f>IFERROR(VLOOKUP(Proc[[#This Row],[App]],Table2[],3,0),"open")</f>
        <v>ok</v>
      </c>
      <c r="C2549" s="85" t="s">
        <v>369</v>
      </c>
      <c r="D2549" s="152" t="s">
        <v>3139</v>
      </c>
      <c r="E2549" s="152" t="s">
        <v>3407</v>
      </c>
      <c r="F2549" s="65" t="s">
        <v>3407</v>
      </c>
      <c r="G2549" s="72" t="s">
        <v>406</v>
      </c>
      <c r="H2549" s="65" t="str">
        <f>IF(Proc[[#This Row],[type]]="LFF (MDG-F)",MID(Proc[[#This Row],[Obj]],13,10),"")</f>
        <v>DE10538969</v>
      </c>
      <c r="I2549" s="152"/>
      <c r="J2549" s="65" t="b">
        <f>Proc[[#This Row],[Requested]]=Proc[[#This Row],[CurrentParent]]</f>
        <v>1</v>
      </c>
      <c r="K2549" s="152" t="str">
        <f>IF(Proc[[#This Row],[Author]]="Marcela Urrego",VLOOKUP(LEFT(Proc[[#This Row],[Requested]],1),Table3[#All],2,0),VLOOKUP(Proc[[#This Row],[Author]],Table4[],2,0))</f>
        <v>MGF</v>
      </c>
      <c r="L2549" s="91" t="s">
        <v>3524</v>
      </c>
      <c r="M2549" s="78">
        <v>45841.453541666669</v>
      </c>
      <c r="N2549" s="78"/>
      <c r="O2549" s="78"/>
      <c r="P2549" s="79" t="str">
        <f ca="1">IF(Proc[[#This Row],[DaysAgeing]]&gt;5,"yep","on track")</f>
        <v>yep</v>
      </c>
      <c r="Q2549" s="2">
        <f ca="1">IF(Proc[[#This Row],[DateClosed]]="",ABS(NETWORKDAYS(Proc[[#This Row],[DateOpened]],TODAY()))-1,ABS(NETWORKDAYS(Proc[[#This Row],[DateOpened]],Proc[[#This Row],[DateClosed]]))-1)</f>
        <v>196</v>
      </c>
      <c r="R2549" s="79" t="s">
        <v>484</v>
      </c>
      <c r="S2549" s="65"/>
      <c r="T2549" s="153">
        <v>2548</v>
      </c>
    </row>
    <row r="2550" spans="1:20" hidden="1">
      <c r="A2550" s="72" t="s">
        <v>3091</v>
      </c>
      <c r="B2550" s="152" t="str">
        <f>IFERROR(VLOOKUP(Proc[[#This Row],[App]],Table2[],3,0),"open")</f>
        <v>ok</v>
      </c>
      <c r="C2550" s="85" t="s">
        <v>369</v>
      </c>
      <c r="D2550" s="152" t="s">
        <v>3140</v>
      </c>
      <c r="E2550" s="152" t="s">
        <v>3407</v>
      </c>
      <c r="F2550" s="65" t="s">
        <v>3407</v>
      </c>
      <c r="G2550" s="72" t="s">
        <v>406</v>
      </c>
      <c r="H2550" s="65" t="str">
        <f>IF(Proc[[#This Row],[type]]="LFF (MDG-F)",MID(Proc[[#This Row],[Obj]],13,10),"")</f>
        <v>DE10538970</v>
      </c>
      <c r="I2550" s="152"/>
      <c r="J2550" s="65" t="b">
        <f>Proc[[#This Row],[Requested]]=Proc[[#This Row],[CurrentParent]]</f>
        <v>1</v>
      </c>
      <c r="K2550" s="152" t="str">
        <f>IF(Proc[[#This Row],[Author]]="Marcela Urrego",VLOOKUP(LEFT(Proc[[#This Row],[Requested]],1),Table3[#All],2,0),VLOOKUP(Proc[[#This Row],[Author]],Table4[],2,0))</f>
        <v>MGF</v>
      </c>
      <c r="L2550" s="91" t="s">
        <v>3524</v>
      </c>
      <c r="M2550" s="78">
        <v>45841.453541666669</v>
      </c>
      <c r="N2550" s="78"/>
      <c r="O2550" s="78"/>
      <c r="P2550" s="79" t="str">
        <f ca="1">IF(Proc[[#This Row],[DaysAgeing]]&gt;5,"yep","on track")</f>
        <v>yep</v>
      </c>
      <c r="Q2550" s="2">
        <f ca="1">IF(Proc[[#This Row],[DateClosed]]="",ABS(NETWORKDAYS(Proc[[#This Row],[DateOpened]],TODAY()))-1,ABS(NETWORKDAYS(Proc[[#This Row],[DateOpened]],Proc[[#This Row],[DateClosed]]))-1)</f>
        <v>196</v>
      </c>
      <c r="R2550" s="79" t="s">
        <v>484</v>
      </c>
      <c r="S2550" s="65"/>
      <c r="T2550" s="153">
        <v>2549</v>
      </c>
    </row>
    <row r="2551" spans="1:20" hidden="1">
      <c r="A2551" s="72" t="s">
        <v>3091</v>
      </c>
      <c r="B2551" s="152" t="str">
        <f>IFERROR(VLOOKUP(Proc[[#This Row],[App]],Table2[],3,0),"open")</f>
        <v>ok</v>
      </c>
      <c r="C2551" s="85" t="s">
        <v>369</v>
      </c>
      <c r="D2551" s="152" t="s">
        <v>3141</v>
      </c>
      <c r="E2551" s="152" t="s">
        <v>3407</v>
      </c>
      <c r="F2551" s="65" t="s">
        <v>3407</v>
      </c>
      <c r="G2551" s="72" t="s">
        <v>406</v>
      </c>
      <c r="H2551" s="65" t="str">
        <f>IF(Proc[[#This Row],[type]]="LFF (MDG-F)",MID(Proc[[#This Row],[Obj]],13,10),"")</f>
        <v>DE10538971</v>
      </c>
      <c r="I2551" s="152"/>
      <c r="J2551" s="65" t="b">
        <f>Proc[[#This Row],[Requested]]=Proc[[#This Row],[CurrentParent]]</f>
        <v>1</v>
      </c>
      <c r="K2551" s="152" t="str">
        <f>IF(Proc[[#This Row],[Author]]="Marcela Urrego",VLOOKUP(LEFT(Proc[[#This Row],[Requested]],1),Table3[#All],2,0),VLOOKUP(Proc[[#This Row],[Author]],Table4[],2,0))</f>
        <v>MGF</v>
      </c>
      <c r="L2551" s="91" t="s">
        <v>3524</v>
      </c>
      <c r="M2551" s="78">
        <v>45841.453541666669</v>
      </c>
      <c r="N2551" s="78"/>
      <c r="O2551" s="78"/>
      <c r="P2551" s="79" t="str">
        <f ca="1">IF(Proc[[#This Row],[DaysAgeing]]&gt;5,"yep","on track")</f>
        <v>yep</v>
      </c>
      <c r="Q2551" s="2">
        <f ca="1">IF(Proc[[#This Row],[DateClosed]]="",ABS(NETWORKDAYS(Proc[[#This Row],[DateOpened]],TODAY()))-1,ABS(NETWORKDAYS(Proc[[#This Row],[DateOpened]],Proc[[#This Row],[DateClosed]]))-1)</f>
        <v>196</v>
      </c>
      <c r="R2551" s="79" t="s">
        <v>484</v>
      </c>
      <c r="S2551" s="65"/>
      <c r="T2551" s="153">
        <v>2550</v>
      </c>
    </row>
    <row r="2552" spans="1:20" hidden="1">
      <c r="A2552" s="72" t="s">
        <v>3091</v>
      </c>
      <c r="B2552" s="152" t="str">
        <f>IFERROR(VLOOKUP(Proc[[#This Row],[App]],Table2[],3,0),"open")</f>
        <v>ok</v>
      </c>
      <c r="C2552" s="85" t="s">
        <v>369</v>
      </c>
      <c r="D2552" s="152" t="s">
        <v>3142</v>
      </c>
      <c r="E2552" s="152" t="s">
        <v>3407</v>
      </c>
      <c r="F2552" s="65" t="s">
        <v>3407</v>
      </c>
      <c r="G2552" s="72" t="s">
        <v>406</v>
      </c>
      <c r="H2552" s="65" t="str">
        <f>IF(Proc[[#This Row],[type]]="LFF (MDG-F)",MID(Proc[[#This Row],[Obj]],13,10),"")</f>
        <v>DE10538972</v>
      </c>
      <c r="I2552" s="152"/>
      <c r="J2552" s="65" t="b">
        <f>Proc[[#This Row],[Requested]]=Proc[[#This Row],[CurrentParent]]</f>
        <v>1</v>
      </c>
      <c r="K2552" s="152" t="str">
        <f>IF(Proc[[#This Row],[Author]]="Marcela Urrego",VLOOKUP(LEFT(Proc[[#This Row],[Requested]],1),Table3[#All],2,0),VLOOKUP(Proc[[#This Row],[Author]],Table4[],2,0))</f>
        <v>MGF</v>
      </c>
      <c r="L2552" s="91" t="s">
        <v>3524</v>
      </c>
      <c r="M2552" s="78">
        <v>45841.453541666669</v>
      </c>
      <c r="N2552" s="78"/>
      <c r="O2552" s="78"/>
      <c r="P2552" s="79" t="str">
        <f ca="1">IF(Proc[[#This Row],[DaysAgeing]]&gt;5,"yep","on track")</f>
        <v>yep</v>
      </c>
      <c r="Q2552" s="2">
        <f ca="1">IF(Proc[[#This Row],[DateClosed]]="",ABS(NETWORKDAYS(Proc[[#This Row],[DateOpened]],TODAY()))-1,ABS(NETWORKDAYS(Proc[[#This Row],[DateOpened]],Proc[[#This Row],[DateClosed]]))-1)</f>
        <v>196</v>
      </c>
      <c r="R2552" s="79" t="s">
        <v>484</v>
      </c>
      <c r="S2552" s="65"/>
      <c r="T2552" s="153">
        <v>2551</v>
      </c>
    </row>
    <row r="2553" spans="1:20" hidden="1">
      <c r="A2553" s="72" t="s">
        <v>3091</v>
      </c>
      <c r="B2553" s="152" t="str">
        <f>IFERROR(VLOOKUP(Proc[[#This Row],[App]],Table2[],3,0),"open")</f>
        <v>ok</v>
      </c>
      <c r="C2553" s="85" t="s">
        <v>369</v>
      </c>
      <c r="D2553" s="152" t="s">
        <v>3143</v>
      </c>
      <c r="E2553" s="152" t="s">
        <v>3407</v>
      </c>
      <c r="F2553" s="65" t="s">
        <v>3407</v>
      </c>
      <c r="G2553" s="72" t="s">
        <v>406</v>
      </c>
      <c r="H2553" s="65" t="str">
        <f>IF(Proc[[#This Row],[type]]="LFF (MDG-F)",MID(Proc[[#This Row],[Obj]],13,10),"")</f>
        <v>DE10538973</v>
      </c>
      <c r="I2553" s="152"/>
      <c r="J2553" s="65" t="b">
        <f>Proc[[#This Row],[Requested]]=Proc[[#This Row],[CurrentParent]]</f>
        <v>1</v>
      </c>
      <c r="K2553" s="152" t="str">
        <f>IF(Proc[[#This Row],[Author]]="Marcela Urrego",VLOOKUP(LEFT(Proc[[#This Row],[Requested]],1),Table3[#All],2,0),VLOOKUP(Proc[[#This Row],[Author]],Table4[],2,0))</f>
        <v>MGF</v>
      </c>
      <c r="L2553" s="91" t="s">
        <v>3524</v>
      </c>
      <c r="M2553" s="78">
        <v>45841.453541666669</v>
      </c>
      <c r="N2553" s="78"/>
      <c r="O2553" s="78"/>
      <c r="P2553" s="79" t="str">
        <f ca="1">IF(Proc[[#This Row],[DaysAgeing]]&gt;5,"yep","on track")</f>
        <v>yep</v>
      </c>
      <c r="Q2553" s="2">
        <f ca="1">IF(Proc[[#This Row],[DateClosed]]="",ABS(NETWORKDAYS(Proc[[#This Row],[DateOpened]],TODAY()))-1,ABS(NETWORKDAYS(Proc[[#This Row],[DateOpened]],Proc[[#This Row],[DateClosed]]))-1)</f>
        <v>196</v>
      </c>
      <c r="R2553" s="79" t="s">
        <v>484</v>
      </c>
      <c r="S2553" s="65"/>
      <c r="T2553" s="153">
        <v>2552</v>
      </c>
    </row>
    <row r="2554" spans="1:20" hidden="1">
      <c r="A2554" s="72" t="s">
        <v>3091</v>
      </c>
      <c r="B2554" s="152" t="str">
        <f>IFERROR(VLOOKUP(Proc[[#This Row],[App]],Table2[],3,0),"open")</f>
        <v>ok</v>
      </c>
      <c r="C2554" s="85" t="s">
        <v>369</v>
      </c>
      <c r="D2554" s="152" t="s">
        <v>3144</v>
      </c>
      <c r="E2554" s="152" t="s">
        <v>3407</v>
      </c>
      <c r="F2554" s="65" t="s">
        <v>3407</v>
      </c>
      <c r="G2554" s="72" t="s">
        <v>406</v>
      </c>
      <c r="H2554" s="65" t="str">
        <f>IF(Proc[[#This Row],[type]]="LFF (MDG-F)",MID(Proc[[#This Row],[Obj]],13,10),"")</f>
        <v>DE10538974</v>
      </c>
      <c r="I2554" s="152"/>
      <c r="J2554" s="65" t="b">
        <f>Proc[[#This Row],[Requested]]=Proc[[#This Row],[CurrentParent]]</f>
        <v>1</v>
      </c>
      <c r="K2554" s="152" t="str">
        <f>IF(Proc[[#This Row],[Author]]="Marcela Urrego",VLOOKUP(LEFT(Proc[[#This Row],[Requested]],1),Table3[#All],2,0),VLOOKUP(Proc[[#This Row],[Author]],Table4[],2,0))</f>
        <v>MGF</v>
      </c>
      <c r="L2554" s="91" t="s">
        <v>3524</v>
      </c>
      <c r="M2554" s="78">
        <v>45841.453541666669</v>
      </c>
      <c r="N2554" s="78"/>
      <c r="O2554" s="78"/>
      <c r="P2554" s="79" t="str">
        <f ca="1">IF(Proc[[#This Row],[DaysAgeing]]&gt;5,"yep","on track")</f>
        <v>yep</v>
      </c>
      <c r="Q2554" s="2">
        <f ca="1">IF(Proc[[#This Row],[DateClosed]]="",ABS(NETWORKDAYS(Proc[[#This Row],[DateOpened]],TODAY()))-1,ABS(NETWORKDAYS(Proc[[#This Row],[DateOpened]],Proc[[#This Row],[DateClosed]]))-1)</f>
        <v>196</v>
      </c>
      <c r="R2554" s="79" t="s">
        <v>484</v>
      </c>
      <c r="S2554" s="65"/>
      <c r="T2554" s="153">
        <v>2553</v>
      </c>
    </row>
    <row r="2555" spans="1:20" hidden="1">
      <c r="A2555" s="72" t="s">
        <v>3091</v>
      </c>
      <c r="B2555" s="152" t="str">
        <f>IFERROR(VLOOKUP(Proc[[#This Row],[App]],Table2[],3,0),"open")</f>
        <v>ok</v>
      </c>
      <c r="C2555" s="85" t="s">
        <v>369</v>
      </c>
      <c r="D2555" s="152" t="s">
        <v>3145</v>
      </c>
      <c r="E2555" s="152" t="s">
        <v>3407</v>
      </c>
      <c r="F2555" s="65" t="s">
        <v>3407</v>
      </c>
      <c r="G2555" s="72" t="s">
        <v>406</v>
      </c>
      <c r="H2555" s="65" t="str">
        <f>IF(Proc[[#This Row],[type]]="LFF (MDG-F)",MID(Proc[[#This Row],[Obj]],13,10),"")</f>
        <v>DE10538975</v>
      </c>
      <c r="I2555" s="152"/>
      <c r="J2555" s="65" t="b">
        <f>Proc[[#This Row],[Requested]]=Proc[[#This Row],[CurrentParent]]</f>
        <v>1</v>
      </c>
      <c r="K2555" s="152" t="str">
        <f>IF(Proc[[#This Row],[Author]]="Marcela Urrego",VLOOKUP(LEFT(Proc[[#This Row],[Requested]],1),Table3[#All],2,0),VLOOKUP(Proc[[#This Row],[Author]],Table4[],2,0))</f>
        <v>MGF</v>
      </c>
      <c r="L2555" s="91" t="s">
        <v>3524</v>
      </c>
      <c r="M2555" s="78">
        <v>45841.453541666669</v>
      </c>
      <c r="N2555" s="78"/>
      <c r="O2555" s="78"/>
      <c r="P2555" s="79" t="str">
        <f ca="1">IF(Proc[[#This Row],[DaysAgeing]]&gt;5,"yep","on track")</f>
        <v>yep</v>
      </c>
      <c r="Q2555" s="2">
        <f ca="1">IF(Proc[[#This Row],[DateClosed]]="",ABS(NETWORKDAYS(Proc[[#This Row],[DateOpened]],TODAY()))-1,ABS(NETWORKDAYS(Proc[[#This Row],[DateOpened]],Proc[[#This Row],[DateClosed]]))-1)</f>
        <v>196</v>
      </c>
      <c r="R2555" s="79" t="s">
        <v>484</v>
      </c>
      <c r="S2555" s="65"/>
      <c r="T2555" s="153">
        <v>2554</v>
      </c>
    </row>
    <row r="2556" spans="1:20" hidden="1">
      <c r="A2556" s="72" t="s">
        <v>3091</v>
      </c>
      <c r="B2556" s="152" t="str">
        <f>IFERROR(VLOOKUP(Proc[[#This Row],[App]],Table2[],3,0),"open")</f>
        <v>ok</v>
      </c>
      <c r="C2556" s="85" t="s">
        <v>369</v>
      </c>
      <c r="D2556" s="152" t="s">
        <v>3146</v>
      </c>
      <c r="E2556" s="152" t="s">
        <v>3407</v>
      </c>
      <c r="F2556" s="65" t="s">
        <v>3407</v>
      </c>
      <c r="G2556" s="72" t="s">
        <v>406</v>
      </c>
      <c r="H2556" s="65" t="str">
        <f>IF(Proc[[#This Row],[type]]="LFF (MDG-F)",MID(Proc[[#This Row],[Obj]],13,10),"")</f>
        <v>DE10538977</v>
      </c>
      <c r="I2556" s="152"/>
      <c r="J2556" s="65" t="b">
        <f>Proc[[#This Row],[Requested]]=Proc[[#This Row],[CurrentParent]]</f>
        <v>1</v>
      </c>
      <c r="K2556" s="152" t="str">
        <f>IF(Proc[[#This Row],[Author]]="Marcela Urrego",VLOOKUP(LEFT(Proc[[#This Row],[Requested]],1),Table3[#All],2,0),VLOOKUP(Proc[[#This Row],[Author]],Table4[],2,0))</f>
        <v>MGF</v>
      </c>
      <c r="L2556" s="91" t="s">
        <v>3524</v>
      </c>
      <c r="M2556" s="78">
        <v>45841.453541666669</v>
      </c>
      <c r="N2556" s="78"/>
      <c r="O2556" s="78"/>
      <c r="P2556" s="79" t="str">
        <f ca="1">IF(Proc[[#This Row],[DaysAgeing]]&gt;5,"yep","on track")</f>
        <v>yep</v>
      </c>
      <c r="Q2556" s="2">
        <f ca="1">IF(Proc[[#This Row],[DateClosed]]="",ABS(NETWORKDAYS(Proc[[#This Row],[DateOpened]],TODAY()))-1,ABS(NETWORKDAYS(Proc[[#This Row],[DateOpened]],Proc[[#This Row],[DateClosed]]))-1)</f>
        <v>196</v>
      </c>
      <c r="R2556" s="79" t="s">
        <v>484</v>
      </c>
      <c r="S2556" s="65"/>
      <c r="T2556" s="153">
        <v>2555</v>
      </c>
    </row>
    <row r="2557" spans="1:20" hidden="1">
      <c r="A2557" s="72" t="s">
        <v>3091</v>
      </c>
      <c r="B2557" s="152" t="str">
        <f>IFERROR(VLOOKUP(Proc[[#This Row],[App]],Table2[],3,0),"open")</f>
        <v>ok</v>
      </c>
      <c r="C2557" s="85" t="s">
        <v>369</v>
      </c>
      <c r="D2557" s="152" t="s">
        <v>3147</v>
      </c>
      <c r="E2557" s="152" t="s">
        <v>3406</v>
      </c>
      <c r="F2557" s="65" t="s">
        <v>3406</v>
      </c>
      <c r="G2557" s="72" t="s">
        <v>406</v>
      </c>
      <c r="H2557" s="65" t="str">
        <f>IF(Proc[[#This Row],[type]]="LFF (MDG-F)",MID(Proc[[#This Row],[Obj]],13,10),"")</f>
        <v>DE10538979</v>
      </c>
      <c r="I2557" s="152"/>
      <c r="J2557" s="65" t="b">
        <f>Proc[[#This Row],[Requested]]=Proc[[#This Row],[CurrentParent]]</f>
        <v>1</v>
      </c>
      <c r="K2557" s="152" t="str">
        <f>IF(Proc[[#This Row],[Author]]="Marcela Urrego",VLOOKUP(LEFT(Proc[[#This Row],[Requested]],1),Table3[#All],2,0),VLOOKUP(Proc[[#This Row],[Author]],Table4[],2,0))</f>
        <v>MGF</v>
      </c>
      <c r="L2557" s="91" t="s">
        <v>3524</v>
      </c>
      <c r="M2557" s="78">
        <v>45841.453541666669</v>
      </c>
      <c r="N2557" s="78"/>
      <c r="O2557" s="78"/>
      <c r="P2557" s="79" t="str">
        <f ca="1">IF(Proc[[#This Row],[DaysAgeing]]&gt;5,"yep","on track")</f>
        <v>yep</v>
      </c>
      <c r="Q2557" s="2">
        <f ca="1">IF(Proc[[#This Row],[DateClosed]]="",ABS(NETWORKDAYS(Proc[[#This Row],[DateOpened]],TODAY()))-1,ABS(NETWORKDAYS(Proc[[#This Row],[DateOpened]],Proc[[#This Row],[DateClosed]]))-1)</f>
        <v>196</v>
      </c>
      <c r="R2557" s="79" t="s">
        <v>484</v>
      </c>
      <c r="S2557" s="65"/>
      <c r="T2557" s="153">
        <v>2556</v>
      </c>
    </row>
    <row r="2558" spans="1:20" hidden="1">
      <c r="A2558" s="72" t="s">
        <v>3091</v>
      </c>
      <c r="B2558" s="152" t="str">
        <f>IFERROR(VLOOKUP(Proc[[#This Row],[App]],Table2[],3,0),"open")</f>
        <v>ok</v>
      </c>
      <c r="C2558" s="85" t="s">
        <v>369</v>
      </c>
      <c r="D2558" s="152" t="s">
        <v>3148</v>
      </c>
      <c r="E2558" s="152" t="s">
        <v>3406</v>
      </c>
      <c r="F2558" s="65" t="s">
        <v>3406</v>
      </c>
      <c r="G2558" s="72" t="s">
        <v>406</v>
      </c>
      <c r="H2558" s="65" t="str">
        <f>IF(Proc[[#This Row],[type]]="LFF (MDG-F)",MID(Proc[[#This Row],[Obj]],13,10),"")</f>
        <v>DE10538980</v>
      </c>
      <c r="I2558" s="152"/>
      <c r="J2558" s="65" t="b">
        <f>Proc[[#This Row],[Requested]]=Proc[[#This Row],[CurrentParent]]</f>
        <v>1</v>
      </c>
      <c r="K2558" s="152" t="str">
        <f>IF(Proc[[#This Row],[Author]]="Marcela Urrego",VLOOKUP(LEFT(Proc[[#This Row],[Requested]],1),Table3[#All],2,0),VLOOKUP(Proc[[#This Row],[Author]],Table4[],2,0))</f>
        <v>MGF</v>
      </c>
      <c r="L2558" s="91" t="s">
        <v>3524</v>
      </c>
      <c r="M2558" s="78">
        <v>45841.453541666669</v>
      </c>
      <c r="N2558" s="78"/>
      <c r="O2558" s="78"/>
      <c r="P2558" s="79" t="str">
        <f ca="1">IF(Proc[[#This Row],[DaysAgeing]]&gt;5,"yep","on track")</f>
        <v>yep</v>
      </c>
      <c r="Q2558" s="2">
        <f ca="1">IF(Proc[[#This Row],[DateClosed]]="",ABS(NETWORKDAYS(Proc[[#This Row],[DateOpened]],TODAY()))-1,ABS(NETWORKDAYS(Proc[[#This Row],[DateOpened]],Proc[[#This Row],[DateClosed]]))-1)</f>
        <v>196</v>
      </c>
      <c r="R2558" s="79" t="s">
        <v>484</v>
      </c>
      <c r="S2558" s="65"/>
      <c r="T2558" s="153">
        <v>2557</v>
      </c>
    </row>
    <row r="2559" spans="1:20" hidden="1">
      <c r="A2559" s="72" t="s">
        <v>3091</v>
      </c>
      <c r="B2559" s="152" t="str">
        <f>IFERROR(VLOOKUP(Proc[[#This Row],[App]],Table2[],3,0),"open")</f>
        <v>ok</v>
      </c>
      <c r="C2559" s="85" t="s">
        <v>369</v>
      </c>
      <c r="D2559" s="152" t="s">
        <v>3149</v>
      </c>
      <c r="E2559" s="152" t="s">
        <v>3406</v>
      </c>
      <c r="F2559" s="65" t="s">
        <v>3406</v>
      </c>
      <c r="G2559" s="72" t="s">
        <v>406</v>
      </c>
      <c r="H2559" s="65" t="str">
        <f>IF(Proc[[#This Row],[type]]="LFF (MDG-F)",MID(Proc[[#This Row],[Obj]],13,10),"")</f>
        <v>DE10538982</v>
      </c>
      <c r="I2559" s="152"/>
      <c r="J2559" s="65" t="b">
        <f>Proc[[#This Row],[Requested]]=Proc[[#This Row],[CurrentParent]]</f>
        <v>1</v>
      </c>
      <c r="K2559" s="152" t="str">
        <f>IF(Proc[[#This Row],[Author]]="Marcela Urrego",VLOOKUP(LEFT(Proc[[#This Row],[Requested]],1),Table3[#All],2,0),VLOOKUP(Proc[[#This Row],[Author]],Table4[],2,0))</f>
        <v>MGF</v>
      </c>
      <c r="L2559" s="91" t="s">
        <v>3524</v>
      </c>
      <c r="M2559" s="78">
        <v>45841.453541666669</v>
      </c>
      <c r="N2559" s="78"/>
      <c r="O2559" s="78"/>
      <c r="P2559" s="79" t="str">
        <f ca="1">IF(Proc[[#This Row],[DaysAgeing]]&gt;5,"yep","on track")</f>
        <v>yep</v>
      </c>
      <c r="Q2559" s="2">
        <f ca="1">IF(Proc[[#This Row],[DateClosed]]="",ABS(NETWORKDAYS(Proc[[#This Row],[DateOpened]],TODAY()))-1,ABS(NETWORKDAYS(Proc[[#This Row],[DateOpened]],Proc[[#This Row],[DateClosed]]))-1)</f>
        <v>196</v>
      </c>
      <c r="R2559" s="79" t="s">
        <v>484</v>
      </c>
      <c r="S2559" s="65"/>
      <c r="T2559" s="153">
        <v>2558</v>
      </c>
    </row>
    <row r="2560" spans="1:20" hidden="1">
      <c r="A2560" s="72" t="s">
        <v>3091</v>
      </c>
      <c r="B2560" s="111" t="str">
        <f>IFERROR(VLOOKUP(Proc[[#This Row],[App]],Table2[],3,0),"open")</f>
        <v>ok</v>
      </c>
      <c r="C2560" s="85" t="s">
        <v>369</v>
      </c>
      <c r="D2560" s="152" t="s">
        <v>3150</v>
      </c>
      <c r="E2560" s="152" t="s">
        <v>3407</v>
      </c>
      <c r="F2560" s="153" t="s">
        <v>3407</v>
      </c>
      <c r="G2560" s="72" t="s">
        <v>406</v>
      </c>
      <c r="H2560" s="65" t="str">
        <f>IF(Proc[[#This Row],[type]]="LFF (MDG-F)",MID(Proc[[#This Row],[Obj]],13,10),"")</f>
        <v>DE10538984</v>
      </c>
      <c r="I2560" s="152"/>
      <c r="J2560" s="65" t="b">
        <f>Proc[[#This Row],[Requested]]=Proc[[#This Row],[CurrentParent]]</f>
        <v>1</v>
      </c>
      <c r="K2560" s="107" t="str">
        <f>IF(Proc[[#This Row],[Author]]="Marcela Urrego",VLOOKUP(LEFT(Proc[[#This Row],[Requested]],1),Table3[#All],2,0),VLOOKUP(Proc[[#This Row],[Author]],Table4[],2,0))</f>
        <v>MGF</v>
      </c>
      <c r="L2560" s="91" t="s">
        <v>3524</v>
      </c>
      <c r="M2560" s="78">
        <v>45841.453541666669</v>
      </c>
      <c r="N2560" s="78"/>
      <c r="O2560" s="78"/>
      <c r="P2560" s="79" t="str">
        <f ca="1">IF(Proc[[#This Row],[DaysAgeing]]&gt;5,"yep","on track")</f>
        <v>yep</v>
      </c>
      <c r="Q2560" s="2">
        <f ca="1">IF(Proc[[#This Row],[DateClosed]]="",ABS(NETWORKDAYS(Proc[[#This Row],[DateOpened]],TODAY()))-1,ABS(NETWORKDAYS(Proc[[#This Row],[DateOpened]],Proc[[#This Row],[DateClosed]]))-1)</f>
        <v>196</v>
      </c>
      <c r="R2560" s="79" t="s">
        <v>484</v>
      </c>
      <c r="S2560" s="65"/>
      <c r="T2560" s="153">
        <v>2559</v>
      </c>
    </row>
    <row r="2561" spans="1:20" hidden="1">
      <c r="A2561" s="72" t="s">
        <v>3091</v>
      </c>
      <c r="B2561" s="152" t="str">
        <f>IFERROR(VLOOKUP(Proc[[#This Row],[App]],Table2[],3,0),"open")</f>
        <v>ok</v>
      </c>
      <c r="C2561" s="85" t="s">
        <v>369</v>
      </c>
      <c r="D2561" s="152" t="s">
        <v>3151</v>
      </c>
      <c r="E2561" s="152" t="s">
        <v>3407</v>
      </c>
      <c r="F2561" s="65" t="s">
        <v>3407</v>
      </c>
      <c r="G2561" s="72" t="s">
        <v>406</v>
      </c>
      <c r="H2561" s="65" t="str">
        <f>IF(Proc[[#This Row],[type]]="LFF (MDG-F)",MID(Proc[[#This Row],[Obj]],13,10),"")</f>
        <v>DE10538985</v>
      </c>
      <c r="I2561" s="152"/>
      <c r="J2561" s="65" t="b">
        <f>Proc[[#This Row],[Requested]]=Proc[[#This Row],[CurrentParent]]</f>
        <v>1</v>
      </c>
      <c r="K2561" s="152" t="str">
        <f>IF(Proc[[#This Row],[Author]]="Marcela Urrego",VLOOKUP(LEFT(Proc[[#This Row],[Requested]],1),Table3[#All],2,0),VLOOKUP(Proc[[#This Row],[Author]],Table4[],2,0))</f>
        <v>MGF</v>
      </c>
      <c r="L2561" s="91" t="s">
        <v>3524</v>
      </c>
      <c r="M2561" s="78">
        <v>45841.453541666669</v>
      </c>
      <c r="N2561" s="78"/>
      <c r="O2561" s="78"/>
      <c r="P2561" s="79" t="str">
        <f ca="1">IF(Proc[[#This Row],[DaysAgeing]]&gt;5,"yep","on track")</f>
        <v>yep</v>
      </c>
      <c r="Q2561" s="2">
        <f ca="1">IF(Proc[[#This Row],[DateClosed]]="",ABS(NETWORKDAYS(Proc[[#This Row],[DateOpened]],TODAY()))-1,ABS(NETWORKDAYS(Proc[[#This Row],[DateOpened]],Proc[[#This Row],[DateClosed]]))-1)</f>
        <v>196</v>
      </c>
      <c r="R2561" s="79" t="s">
        <v>484</v>
      </c>
      <c r="S2561" s="65"/>
      <c r="T2561" s="153">
        <v>2560</v>
      </c>
    </row>
    <row r="2562" spans="1:20" hidden="1">
      <c r="A2562" s="72" t="s">
        <v>3091</v>
      </c>
      <c r="B2562" s="152" t="str">
        <f>IFERROR(VLOOKUP(Proc[[#This Row],[App]],Table2[],3,0),"open")</f>
        <v>ok</v>
      </c>
      <c r="C2562" s="85" t="s">
        <v>369</v>
      </c>
      <c r="D2562" s="152" t="s">
        <v>3152</v>
      </c>
      <c r="E2562" s="152" t="s">
        <v>3407</v>
      </c>
      <c r="F2562" s="65" t="s">
        <v>3407</v>
      </c>
      <c r="G2562" s="72" t="s">
        <v>406</v>
      </c>
      <c r="H2562" s="65" t="str">
        <f>IF(Proc[[#This Row],[type]]="LFF (MDG-F)",MID(Proc[[#This Row],[Obj]],13,10),"")</f>
        <v>DE10538994</v>
      </c>
      <c r="I2562" s="152"/>
      <c r="J2562" s="65" t="b">
        <f>Proc[[#This Row],[Requested]]=Proc[[#This Row],[CurrentParent]]</f>
        <v>1</v>
      </c>
      <c r="K2562" s="152" t="str">
        <f>IF(Proc[[#This Row],[Author]]="Marcela Urrego",VLOOKUP(LEFT(Proc[[#This Row],[Requested]],1),Table3[#All],2,0),VLOOKUP(Proc[[#This Row],[Author]],Table4[],2,0))</f>
        <v>MGF</v>
      </c>
      <c r="L2562" s="91" t="s">
        <v>3524</v>
      </c>
      <c r="M2562" s="78">
        <v>45841.453541666669</v>
      </c>
      <c r="N2562" s="78"/>
      <c r="O2562" s="78"/>
      <c r="P2562" s="79" t="str">
        <f ca="1">IF(Proc[[#This Row],[DaysAgeing]]&gt;5,"yep","on track")</f>
        <v>yep</v>
      </c>
      <c r="Q2562" s="2">
        <f ca="1">IF(Proc[[#This Row],[DateClosed]]="",ABS(NETWORKDAYS(Proc[[#This Row],[DateOpened]],TODAY()))-1,ABS(NETWORKDAYS(Proc[[#This Row],[DateOpened]],Proc[[#This Row],[DateClosed]]))-1)</f>
        <v>196</v>
      </c>
      <c r="R2562" s="79" t="s">
        <v>484</v>
      </c>
      <c r="S2562" s="65"/>
      <c r="T2562" s="153">
        <v>2561</v>
      </c>
    </row>
    <row r="2563" spans="1:20" hidden="1">
      <c r="A2563" s="72" t="s">
        <v>3091</v>
      </c>
      <c r="B2563" s="152" t="str">
        <f>IFERROR(VLOOKUP(Proc[[#This Row],[App]],Table2[],3,0),"open")</f>
        <v>ok</v>
      </c>
      <c r="C2563" s="85" t="s">
        <v>369</v>
      </c>
      <c r="D2563" s="152" t="s">
        <v>3153</v>
      </c>
      <c r="E2563" s="152" t="s">
        <v>3407</v>
      </c>
      <c r="F2563" s="65" t="s">
        <v>3407</v>
      </c>
      <c r="G2563" s="72" t="s">
        <v>406</v>
      </c>
      <c r="H2563" s="65" t="str">
        <f>IF(Proc[[#This Row],[type]]="LFF (MDG-F)",MID(Proc[[#This Row],[Obj]],13,10),"")</f>
        <v>DE10539930</v>
      </c>
      <c r="I2563" s="152"/>
      <c r="J2563" s="65" t="b">
        <f>Proc[[#This Row],[Requested]]=Proc[[#This Row],[CurrentParent]]</f>
        <v>1</v>
      </c>
      <c r="K2563" s="152" t="str">
        <f>IF(Proc[[#This Row],[Author]]="Marcela Urrego",VLOOKUP(LEFT(Proc[[#This Row],[Requested]],1),Table3[#All],2,0),VLOOKUP(Proc[[#This Row],[Author]],Table4[],2,0))</f>
        <v>MGF</v>
      </c>
      <c r="L2563" s="91" t="s">
        <v>3524</v>
      </c>
      <c r="M2563" s="78">
        <v>45841.453541666669</v>
      </c>
      <c r="N2563" s="78"/>
      <c r="O2563" s="78"/>
      <c r="P2563" s="79" t="str">
        <f ca="1">IF(Proc[[#This Row],[DaysAgeing]]&gt;5,"yep","on track")</f>
        <v>yep</v>
      </c>
      <c r="Q2563" s="2">
        <f ca="1">IF(Proc[[#This Row],[DateClosed]]="",ABS(NETWORKDAYS(Proc[[#This Row],[DateOpened]],TODAY()))-1,ABS(NETWORKDAYS(Proc[[#This Row],[DateOpened]],Proc[[#This Row],[DateClosed]]))-1)</f>
        <v>196</v>
      </c>
      <c r="R2563" s="79" t="s">
        <v>484</v>
      </c>
      <c r="S2563" s="65"/>
      <c r="T2563" s="153">
        <v>2562</v>
      </c>
    </row>
    <row r="2564" spans="1:20" hidden="1">
      <c r="A2564" s="72" t="s">
        <v>3091</v>
      </c>
      <c r="B2564" s="152" t="str">
        <f>IFERROR(VLOOKUP(Proc[[#This Row],[App]],Table2[],3,0),"open")</f>
        <v>ok</v>
      </c>
      <c r="C2564" s="85" t="s">
        <v>369</v>
      </c>
      <c r="D2564" s="152" t="s">
        <v>3154</v>
      </c>
      <c r="E2564" s="152" t="s">
        <v>3407</v>
      </c>
      <c r="F2564" s="65" t="s">
        <v>3407</v>
      </c>
      <c r="G2564" s="72" t="s">
        <v>406</v>
      </c>
      <c r="H2564" s="65" t="str">
        <f>IF(Proc[[#This Row],[type]]="LFF (MDG-F)",MID(Proc[[#This Row],[Obj]],13,10),"")</f>
        <v>DE10539931</v>
      </c>
      <c r="I2564" s="152"/>
      <c r="J2564" s="65" t="b">
        <f>Proc[[#This Row],[Requested]]=Proc[[#This Row],[CurrentParent]]</f>
        <v>1</v>
      </c>
      <c r="K2564" s="152" t="str">
        <f>IF(Proc[[#This Row],[Author]]="Marcela Urrego",VLOOKUP(LEFT(Proc[[#This Row],[Requested]],1),Table3[#All],2,0),VLOOKUP(Proc[[#This Row],[Author]],Table4[],2,0))</f>
        <v>MGF</v>
      </c>
      <c r="L2564" s="91" t="s">
        <v>3524</v>
      </c>
      <c r="M2564" s="78">
        <v>45841.453541666669</v>
      </c>
      <c r="N2564" s="78"/>
      <c r="O2564" s="78"/>
      <c r="P2564" s="79" t="str">
        <f ca="1">IF(Proc[[#This Row],[DaysAgeing]]&gt;5,"yep","on track")</f>
        <v>yep</v>
      </c>
      <c r="Q2564" s="2">
        <f ca="1">IF(Proc[[#This Row],[DateClosed]]="",ABS(NETWORKDAYS(Proc[[#This Row],[DateOpened]],TODAY()))-1,ABS(NETWORKDAYS(Proc[[#This Row],[DateOpened]],Proc[[#This Row],[DateClosed]]))-1)</f>
        <v>196</v>
      </c>
      <c r="R2564" s="79" t="s">
        <v>484</v>
      </c>
      <c r="S2564" s="65"/>
      <c r="T2564" s="153">
        <v>2563</v>
      </c>
    </row>
    <row r="2565" spans="1:20" hidden="1">
      <c r="A2565" s="72" t="s">
        <v>3091</v>
      </c>
      <c r="B2565" s="152" t="str">
        <f>IFERROR(VLOOKUP(Proc[[#This Row],[App]],Table2[],3,0),"open")</f>
        <v>ok</v>
      </c>
      <c r="C2565" s="85" t="s">
        <v>369</v>
      </c>
      <c r="D2565" s="152" t="s">
        <v>3155</v>
      </c>
      <c r="E2565" s="152" t="s">
        <v>3407</v>
      </c>
      <c r="F2565" s="65" t="s">
        <v>3407</v>
      </c>
      <c r="G2565" s="72" t="s">
        <v>406</v>
      </c>
      <c r="H2565" s="65" t="str">
        <f>IF(Proc[[#This Row],[type]]="LFF (MDG-F)",MID(Proc[[#This Row],[Obj]],13,10),"")</f>
        <v>DE10539932</v>
      </c>
      <c r="I2565" s="152"/>
      <c r="J2565" s="65" t="b">
        <f>Proc[[#This Row],[Requested]]=Proc[[#This Row],[CurrentParent]]</f>
        <v>1</v>
      </c>
      <c r="K2565" s="152" t="str">
        <f>IF(Proc[[#This Row],[Author]]="Marcela Urrego",VLOOKUP(LEFT(Proc[[#This Row],[Requested]],1),Table3[#All],2,0),VLOOKUP(Proc[[#This Row],[Author]],Table4[],2,0))</f>
        <v>MGF</v>
      </c>
      <c r="L2565" s="91" t="s">
        <v>3524</v>
      </c>
      <c r="M2565" s="78">
        <v>45841.453541666669</v>
      </c>
      <c r="N2565" s="78"/>
      <c r="O2565" s="78"/>
      <c r="P2565" s="79" t="str">
        <f ca="1">IF(Proc[[#This Row],[DaysAgeing]]&gt;5,"yep","on track")</f>
        <v>yep</v>
      </c>
      <c r="Q2565" s="2">
        <f ca="1">IF(Proc[[#This Row],[DateClosed]]="",ABS(NETWORKDAYS(Proc[[#This Row],[DateOpened]],TODAY()))-1,ABS(NETWORKDAYS(Proc[[#This Row],[DateOpened]],Proc[[#This Row],[DateClosed]]))-1)</f>
        <v>196</v>
      </c>
      <c r="R2565" s="79" t="s">
        <v>484</v>
      </c>
      <c r="S2565" s="65"/>
      <c r="T2565" s="153">
        <v>2564</v>
      </c>
    </row>
    <row r="2566" spans="1:20" hidden="1">
      <c r="A2566" s="72" t="s">
        <v>3091</v>
      </c>
      <c r="B2566" s="152" t="str">
        <f>IFERROR(VLOOKUP(Proc[[#This Row],[App]],Table2[],3,0),"open")</f>
        <v>ok</v>
      </c>
      <c r="C2566" s="85" t="s">
        <v>369</v>
      </c>
      <c r="D2566" s="152" t="s">
        <v>3156</v>
      </c>
      <c r="E2566" s="152" t="s">
        <v>3407</v>
      </c>
      <c r="F2566" s="65" t="s">
        <v>3407</v>
      </c>
      <c r="G2566" s="72" t="s">
        <v>406</v>
      </c>
      <c r="H2566" s="65" t="str">
        <f>IF(Proc[[#This Row],[type]]="LFF (MDG-F)",MID(Proc[[#This Row],[Obj]],13,10),"")</f>
        <v>DE10539934</v>
      </c>
      <c r="I2566" s="152"/>
      <c r="J2566" s="65" t="b">
        <f>Proc[[#This Row],[Requested]]=Proc[[#This Row],[CurrentParent]]</f>
        <v>1</v>
      </c>
      <c r="K2566" s="152" t="str">
        <f>IF(Proc[[#This Row],[Author]]="Marcela Urrego",VLOOKUP(LEFT(Proc[[#This Row],[Requested]],1),Table3[#All],2,0),VLOOKUP(Proc[[#This Row],[Author]],Table4[],2,0))</f>
        <v>MGF</v>
      </c>
      <c r="L2566" s="91" t="s">
        <v>3524</v>
      </c>
      <c r="M2566" s="78">
        <v>45841.453541666669</v>
      </c>
      <c r="N2566" s="78"/>
      <c r="O2566" s="78"/>
      <c r="P2566" s="79" t="str">
        <f ca="1">IF(Proc[[#This Row],[DaysAgeing]]&gt;5,"yep","on track")</f>
        <v>yep</v>
      </c>
      <c r="Q2566" s="2">
        <f ca="1">IF(Proc[[#This Row],[DateClosed]]="",ABS(NETWORKDAYS(Proc[[#This Row],[DateOpened]],TODAY()))-1,ABS(NETWORKDAYS(Proc[[#This Row],[DateOpened]],Proc[[#This Row],[DateClosed]]))-1)</f>
        <v>196</v>
      </c>
      <c r="R2566" s="79" t="s">
        <v>484</v>
      </c>
      <c r="S2566" s="65"/>
      <c r="T2566" s="153">
        <v>2565</v>
      </c>
    </row>
    <row r="2567" spans="1:20" hidden="1">
      <c r="A2567" s="72" t="s">
        <v>3091</v>
      </c>
      <c r="B2567" s="152" t="str">
        <f>IFERROR(VLOOKUP(Proc[[#This Row],[App]],Table2[],3,0),"open")</f>
        <v>ok</v>
      </c>
      <c r="C2567" s="85" t="s">
        <v>369</v>
      </c>
      <c r="D2567" s="152" t="s">
        <v>3157</v>
      </c>
      <c r="E2567" s="152" t="s">
        <v>3407</v>
      </c>
      <c r="F2567" s="65" t="s">
        <v>3407</v>
      </c>
      <c r="G2567" s="72" t="s">
        <v>406</v>
      </c>
      <c r="H2567" s="65" t="str">
        <f>IF(Proc[[#This Row],[type]]="LFF (MDG-F)",MID(Proc[[#This Row],[Obj]],13,10),"")</f>
        <v>DE10539935</v>
      </c>
      <c r="I2567" s="152"/>
      <c r="J2567" s="65" t="b">
        <f>Proc[[#This Row],[Requested]]=Proc[[#This Row],[CurrentParent]]</f>
        <v>1</v>
      </c>
      <c r="K2567" s="152" t="str">
        <f>IF(Proc[[#This Row],[Author]]="Marcela Urrego",VLOOKUP(LEFT(Proc[[#This Row],[Requested]],1),Table3[#All],2,0),VLOOKUP(Proc[[#This Row],[Author]],Table4[],2,0))</f>
        <v>MGF</v>
      </c>
      <c r="L2567" s="91" t="s">
        <v>3524</v>
      </c>
      <c r="M2567" s="78">
        <v>45841.453541666669</v>
      </c>
      <c r="N2567" s="78"/>
      <c r="O2567" s="78"/>
      <c r="P2567" s="79" t="str">
        <f ca="1">IF(Proc[[#This Row],[DaysAgeing]]&gt;5,"yep","on track")</f>
        <v>yep</v>
      </c>
      <c r="Q2567" s="2">
        <f ca="1">IF(Proc[[#This Row],[DateClosed]]="",ABS(NETWORKDAYS(Proc[[#This Row],[DateOpened]],TODAY()))-1,ABS(NETWORKDAYS(Proc[[#This Row],[DateOpened]],Proc[[#This Row],[DateClosed]]))-1)</f>
        <v>196</v>
      </c>
      <c r="R2567" s="79" t="s">
        <v>484</v>
      </c>
      <c r="S2567" s="65"/>
      <c r="T2567" s="153">
        <v>2566</v>
      </c>
    </row>
    <row r="2568" spans="1:20" hidden="1">
      <c r="A2568" s="72" t="s">
        <v>3091</v>
      </c>
      <c r="B2568" s="152" t="str">
        <f>IFERROR(VLOOKUP(Proc[[#This Row],[App]],Table2[],3,0),"open")</f>
        <v>ok</v>
      </c>
      <c r="C2568" s="85" t="s">
        <v>369</v>
      </c>
      <c r="D2568" s="152" t="s">
        <v>3158</v>
      </c>
      <c r="E2568" s="152" t="s">
        <v>3407</v>
      </c>
      <c r="F2568" s="65" t="s">
        <v>3407</v>
      </c>
      <c r="G2568" s="72" t="s">
        <v>406</v>
      </c>
      <c r="H2568" s="65" t="str">
        <f>IF(Proc[[#This Row],[type]]="LFF (MDG-F)",MID(Proc[[#This Row],[Obj]],13,10),"")</f>
        <v>DE10539936</v>
      </c>
      <c r="I2568" s="152"/>
      <c r="J2568" s="65" t="b">
        <f>Proc[[#This Row],[Requested]]=Proc[[#This Row],[CurrentParent]]</f>
        <v>1</v>
      </c>
      <c r="K2568" s="152" t="str">
        <f>IF(Proc[[#This Row],[Author]]="Marcela Urrego",VLOOKUP(LEFT(Proc[[#This Row],[Requested]],1),Table3[#All],2,0),VLOOKUP(Proc[[#This Row],[Author]],Table4[],2,0))</f>
        <v>MGF</v>
      </c>
      <c r="L2568" s="91" t="s">
        <v>3524</v>
      </c>
      <c r="M2568" s="78">
        <v>45841.453541666669</v>
      </c>
      <c r="N2568" s="78"/>
      <c r="O2568" s="78"/>
      <c r="P2568" s="79" t="str">
        <f ca="1">IF(Proc[[#This Row],[DaysAgeing]]&gt;5,"yep","on track")</f>
        <v>yep</v>
      </c>
      <c r="Q2568" s="2">
        <f ca="1">IF(Proc[[#This Row],[DateClosed]]="",ABS(NETWORKDAYS(Proc[[#This Row],[DateOpened]],TODAY()))-1,ABS(NETWORKDAYS(Proc[[#This Row],[DateOpened]],Proc[[#This Row],[DateClosed]]))-1)</f>
        <v>196</v>
      </c>
      <c r="R2568" s="79" t="s">
        <v>484</v>
      </c>
      <c r="S2568" s="65"/>
      <c r="T2568" s="153">
        <v>2567</v>
      </c>
    </row>
    <row r="2569" spans="1:20" hidden="1">
      <c r="A2569" s="72" t="s">
        <v>3091</v>
      </c>
      <c r="B2569" s="111" t="str">
        <f>IFERROR(VLOOKUP(Proc[[#This Row],[App]],Table2[],3,0),"open")</f>
        <v>ok</v>
      </c>
      <c r="C2569" s="85" t="s">
        <v>369</v>
      </c>
      <c r="D2569" s="152" t="s">
        <v>3159</v>
      </c>
      <c r="E2569" s="152" t="s">
        <v>3407</v>
      </c>
      <c r="F2569" s="153" t="s">
        <v>3407</v>
      </c>
      <c r="G2569" s="72" t="s">
        <v>406</v>
      </c>
      <c r="H2569" s="65" t="str">
        <f>IF(Proc[[#This Row],[type]]="LFF (MDG-F)",MID(Proc[[#This Row],[Obj]],13,10),"")</f>
        <v>DE10539937</v>
      </c>
      <c r="I2569" s="152"/>
      <c r="J2569" s="65" t="b">
        <f>Proc[[#This Row],[Requested]]=Proc[[#This Row],[CurrentParent]]</f>
        <v>1</v>
      </c>
      <c r="K2569" s="107" t="str">
        <f>IF(Proc[[#This Row],[Author]]="Marcela Urrego",VLOOKUP(LEFT(Proc[[#This Row],[Requested]],1),Table3[#All],2,0),VLOOKUP(Proc[[#This Row],[Author]],Table4[],2,0))</f>
        <v>MGF</v>
      </c>
      <c r="L2569" s="91" t="s">
        <v>3524</v>
      </c>
      <c r="M2569" s="78">
        <v>45841.453541666669</v>
      </c>
      <c r="N2569" s="78"/>
      <c r="O2569" s="78"/>
      <c r="P2569" s="79" t="str">
        <f ca="1">IF(Proc[[#This Row],[DaysAgeing]]&gt;5,"yep","on track")</f>
        <v>yep</v>
      </c>
      <c r="Q2569" s="2">
        <f ca="1">IF(Proc[[#This Row],[DateClosed]]="",ABS(NETWORKDAYS(Proc[[#This Row],[DateOpened]],TODAY()))-1,ABS(NETWORKDAYS(Proc[[#This Row],[DateOpened]],Proc[[#This Row],[DateClosed]]))-1)</f>
        <v>196</v>
      </c>
      <c r="R2569" s="79" t="s">
        <v>484</v>
      </c>
      <c r="S2569" s="65"/>
      <c r="T2569" s="153">
        <v>2568</v>
      </c>
    </row>
    <row r="2570" spans="1:20" hidden="1">
      <c r="A2570" s="72" t="s">
        <v>3091</v>
      </c>
      <c r="B2570" s="152" t="str">
        <f>IFERROR(VLOOKUP(Proc[[#This Row],[App]],Table2[],3,0),"open")</f>
        <v>ok</v>
      </c>
      <c r="C2570" s="85" t="s">
        <v>369</v>
      </c>
      <c r="D2570" s="152" t="s">
        <v>3160</v>
      </c>
      <c r="E2570" s="152" t="s">
        <v>3407</v>
      </c>
      <c r="F2570" s="65" t="s">
        <v>3407</v>
      </c>
      <c r="G2570" s="72" t="s">
        <v>406</v>
      </c>
      <c r="H2570" s="65" t="str">
        <f>IF(Proc[[#This Row],[type]]="LFF (MDG-F)",MID(Proc[[#This Row],[Obj]],13,10),"")</f>
        <v>DE10539938</v>
      </c>
      <c r="I2570" s="152"/>
      <c r="J2570" s="65" t="b">
        <f>Proc[[#This Row],[Requested]]=Proc[[#This Row],[CurrentParent]]</f>
        <v>1</v>
      </c>
      <c r="K2570" s="152" t="str">
        <f>IF(Proc[[#This Row],[Author]]="Marcela Urrego",VLOOKUP(LEFT(Proc[[#This Row],[Requested]],1),Table3[#All],2,0),VLOOKUP(Proc[[#This Row],[Author]],Table4[],2,0))</f>
        <v>MGF</v>
      </c>
      <c r="L2570" s="91" t="s">
        <v>3524</v>
      </c>
      <c r="M2570" s="78">
        <v>45841.453541666669</v>
      </c>
      <c r="N2570" s="78"/>
      <c r="O2570" s="78"/>
      <c r="P2570" s="79" t="str">
        <f ca="1">IF(Proc[[#This Row],[DaysAgeing]]&gt;5,"yep","on track")</f>
        <v>yep</v>
      </c>
      <c r="Q2570" s="2">
        <f ca="1">IF(Proc[[#This Row],[DateClosed]]="",ABS(NETWORKDAYS(Proc[[#This Row],[DateOpened]],TODAY()))-1,ABS(NETWORKDAYS(Proc[[#This Row],[DateOpened]],Proc[[#This Row],[DateClosed]]))-1)</f>
        <v>196</v>
      </c>
      <c r="R2570" s="79" t="s">
        <v>484</v>
      </c>
      <c r="S2570" s="65"/>
      <c r="T2570" s="153">
        <v>2569</v>
      </c>
    </row>
    <row r="2571" spans="1:20" hidden="1">
      <c r="A2571" s="72" t="s">
        <v>3091</v>
      </c>
      <c r="B2571" s="152" t="str">
        <f>IFERROR(VLOOKUP(Proc[[#This Row],[App]],Table2[],3,0),"open")</f>
        <v>ok</v>
      </c>
      <c r="C2571" s="85" t="s">
        <v>369</v>
      </c>
      <c r="D2571" s="152" t="s">
        <v>3161</v>
      </c>
      <c r="E2571" s="152" t="s">
        <v>3407</v>
      </c>
      <c r="F2571" s="65" t="s">
        <v>3407</v>
      </c>
      <c r="G2571" s="72" t="s">
        <v>406</v>
      </c>
      <c r="H2571" s="65" t="str">
        <f>IF(Proc[[#This Row],[type]]="LFF (MDG-F)",MID(Proc[[#This Row],[Obj]],13,10),"")</f>
        <v>DE10539939</v>
      </c>
      <c r="I2571" s="152"/>
      <c r="J2571" s="65" t="b">
        <f>Proc[[#This Row],[Requested]]=Proc[[#This Row],[CurrentParent]]</f>
        <v>1</v>
      </c>
      <c r="K2571" s="152" t="str">
        <f>IF(Proc[[#This Row],[Author]]="Marcela Urrego",VLOOKUP(LEFT(Proc[[#This Row],[Requested]],1),Table3[#All],2,0),VLOOKUP(Proc[[#This Row],[Author]],Table4[],2,0))</f>
        <v>MGF</v>
      </c>
      <c r="L2571" s="91" t="s">
        <v>3524</v>
      </c>
      <c r="M2571" s="78">
        <v>45841.453541666669</v>
      </c>
      <c r="N2571" s="78"/>
      <c r="O2571" s="78"/>
      <c r="P2571" s="79" t="str">
        <f ca="1">IF(Proc[[#This Row],[DaysAgeing]]&gt;5,"yep","on track")</f>
        <v>yep</v>
      </c>
      <c r="Q2571" s="2">
        <f ca="1">IF(Proc[[#This Row],[DateClosed]]="",ABS(NETWORKDAYS(Proc[[#This Row],[DateOpened]],TODAY()))-1,ABS(NETWORKDAYS(Proc[[#This Row],[DateOpened]],Proc[[#This Row],[DateClosed]]))-1)</f>
        <v>196</v>
      </c>
      <c r="R2571" s="79" t="s">
        <v>484</v>
      </c>
      <c r="S2571" s="65"/>
      <c r="T2571" s="153">
        <v>2570</v>
      </c>
    </row>
    <row r="2572" spans="1:20" hidden="1">
      <c r="A2572" s="72" t="s">
        <v>3091</v>
      </c>
      <c r="B2572" s="152" t="str">
        <f>IFERROR(VLOOKUP(Proc[[#This Row],[App]],Table2[],3,0),"open")</f>
        <v>ok</v>
      </c>
      <c r="C2572" s="85" t="s">
        <v>369</v>
      </c>
      <c r="D2572" s="152" t="s">
        <v>3162</v>
      </c>
      <c r="E2572" s="152" t="s">
        <v>3407</v>
      </c>
      <c r="F2572" s="65" t="s">
        <v>3407</v>
      </c>
      <c r="G2572" s="72" t="s">
        <v>406</v>
      </c>
      <c r="H2572" s="65" t="str">
        <f>IF(Proc[[#This Row],[type]]="LFF (MDG-F)",MID(Proc[[#This Row],[Obj]],13,10),"")</f>
        <v>DE10539940</v>
      </c>
      <c r="I2572" s="152"/>
      <c r="J2572" s="65" t="b">
        <f>Proc[[#This Row],[Requested]]=Proc[[#This Row],[CurrentParent]]</f>
        <v>1</v>
      </c>
      <c r="K2572" s="152" t="str">
        <f>IF(Proc[[#This Row],[Author]]="Marcela Urrego",VLOOKUP(LEFT(Proc[[#This Row],[Requested]],1),Table3[#All],2,0),VLOOKUP(Proc[[#This Row],[Author]],Table4[],2,0))</f>
        <v>MGF</v>
      </c>
      <c r="L2572" s="91" t="s">
        <v>3524</v>
      </c>
      <c r="M2572" s="78">
        <v>45841.453541666669</v>
      </c>
      <c r="N2572" s="78"/>
      <c r="O2572" s="78"/>
      <c r="P2572" s="79" t="str">
        <f ca="1">IF(Proc[[#This Row],[DaysAgeing]]&gt;5,"yep","on track")</f>
        <v>yep</v>
      </c>
      <c r="Q2572" s="2">
        <f ca="1">IF(Proc[[#This Row],[DateClosed]]="",ABS(NETWORKDAYS(Proc[[#This Row],[DateOpened]],TODAY()))-1,ABS(NETWORKDAYS(Proc[[#This Row],[DateOpened]],Proc[[#This Row],[DateClosed]]))-1)</f>
        <v>196</v>
      </c>
      <c r="R2572" s="79" t="s">
        <v>484</v>
      </c>
      <c r="S2572" s="65"/>
      <c r="T2572" s="153">
        <v>2571</v>
      </c>
    </row>
    <row r="2573" spans="1:20" hidden="1">
      <c r="A2573" s="72" t="s">
        <v>3091</v>
      </c>
      <c r="B2573" s="111" t="str">
        <f>IFERROR(VLOOKUP(Proc[[#This Row],[App]],Table2[],3,0),"open")</f>
        <v>ok</v>
      </c>
      <c r="C2573" s="85" t="s">
        <v>369</v>
      </c>
      <c r="D2573" s="152" t="s">
        <v>3163</v>
      </c>
      <c r="E2573" s="152" t="s">
        <v>3407</v>
      </c>
      <c r="F2573" s="153" t="s">
        <v>3407</v>
      </c>
      <c r="G2573" s="72" t="s">
        <v>406</v>
      </c>
      <c r="H2573" s="65" t="str">
        <f>IF(Proc[[#This Row],[type]]="LFF (MDG-F)",MID(Proc[[#This Row],[Obj]],13,10),"")</f>
        <v>DE10539941</v>
      </c>
      <c r="I2573" s="152"/>
      <c r="J2573" s="65" t="b">
        <f>Proc[[#This Row],[Requested]]=Proc[[#This Row],[CurrentParent]]</f>
        <v>1</v>
      </c>
      <c r="K2573" s="107" t="str">
        <f>IF(Proc[[#This Row],[Author]]="Marcela Urrego",VLOOKUP(LEFT(Proc[[#This Row],[Requested]],1),Table3[#All],2,0),VLOOKUP(Proc[[#This Row],[Author]],Table4[],2,0))</f>
        <v>MGF</v>
      </c>
      <c r="L2573" s="91" t="s">
        <v>3524</v>
      </c>
      <c r="M2573" s="78">
        <v>45841.453541666669</v>
      </c>
      <c r="N2573" s="78"/>
      <c r="O2573" s="78"/>
      <c r="P2573" s="79" t="str">
        <f ca="1">IF(Proc[[#This Row],[DaysAgeing]]&gt;5,"yep","on track")</f>
        <v>yep</v>
      </c>
      <c r="Q2573" s="2">
        <f ca="1">IF(Proc[[#This Row],[DateClosed]]="",ABS(NETWORKDAYS(Proc[[#This Row],[DateOpened]],TODAY()))-1,ABS(NETWORKDAYS(Proc[[#This Row],[DateOpened]],Proc[[#This Row],[DateClosed]]))-1)</f>
        <v>196</v>
      </c>
      <c r="R2573" s="79" t="s">
        <v>484</v>
      </c>
      <c r="S2573" s="65"/>
      <c r="T2573" s="153">
        <v>2572</v>
      </c>
    </row>
    <row r="2574" spans="1:20" hidden="1">
      <c r="A2574" s="72" t="s">
        <v>3091</v>
      </c>
      <c r="B2574" s="111" t="str">
        <f>IFERROR(VLOOKUP(Proc[[#This Row],[App]],Table2[],3,0),"open")</f>
        <v>ok</v>
      </c>
      <c r="C2574" s="85" t="s">
        <v>369</v>
      </c>
      <c r="D2574" s="152" t="s">
        <v>3164</v>
      </c>
      <c r="E2574" s="152" t="s">
        <v>3407</v>
      </c>
      <c r="F2574" s="153" t="s">
        <v>3407</v>
      </c>
      <c r="G2574" s="72" t="s">
        <v>406</v>
      </c>
      <c r="H2574" s="65" t="str">
        <f>IF(Proc[[#This Row],[type]]="LFF (MDG-F)",MID(Proc[[#This Row],[Obj]],13,10),"")</f>
        <v>DE10539942</v>
      </c>
      <c r="I2574" s="152"/>
      <c r="J2574" s="65" t="b">
        <f>Proc[[#This Row],[Requested]]=Proc[[#This Row],[CurrentParent]]</f>
        <v>1</v>
      </c>
      <c r="K2574" s="107" t="str">
        <f>IF(Proc[[#This Row],[Author]]="Marcela Urrego",VLOOKUP(LEFT(Proc[[#This Row],[Requested]],1),Table3[#All],2,0),VLOOKUP(Proc[[#This Row],[Author]],Table4[],2,0))</f>
        <v>MGF</v>
      </c>
      <c r="L2574" s="91" t="s">
        <v>3524</v>
      </c>
      <c r="M2574" s="78">
        <v>45841.453541666669</v>
      </c>
      <c r="N2574" s="78"/>
      <c r="O2574" s="78"/>
      <c r="P2574" s="79" t="str">
        <f ca="1">IF(Proc[[#This Row],[DaysAgeing]]&gt;5,"yep","on track")</f>
        <v>yep</v>
      </c>
      <c r="Q2574" s="2">
        <f ca="1">IF(Proc[[#This Row],[DateClosed]]="",ABS(NETWORKDAYS(Proc[[#This Row],[DateOpened]],TODAY()))-1,ABS(NETWORKDAYS(Proc[[#This Row],[DateOpened]],Proc[[#This Row],[DateClosed]]))-1)</f>
        <v>196</v>
      </c>
      <c r="R2574" s="79" t="s">
        <v>484</v>
      </c>
      <c r="S2574" s="65"/>
      <c r="T2574" s="153">
        <v>2573</v>
      </c>
    </row>
    <row r="2575" spans="1:20" hidden="1">
      <c r="A2575" s="72" t="s">
        <v>3091</v>
      </c>
      <c r="B2575" s="111" t="str">
        <f>IFERROR(VLOOKUP(Proc[[#This Row],[App]],Table2[],3,0),"open")</f>
        <v>ok</v>
      </c>
      <c r="C2575" s="85" t="s">
        <v>369</v>
      </c>
      <c r="D2575" s="152" t="s">
        <v>3165</v>
      </c>
      <c r="E2575" s="152" t="s">
        <v>3407</v>
      </c>
      <c r="F2575" s="153" t="s">
        <v>3407</v>
      </c>
      <c r="G2575" s="72" t="s">
        <v>406</v>
      </c>
      <c r="H2575" s="65" t="str">
        <f>IF(Proc[[#This Row],[type]]="LFF (MDG-F)",MID(Proc[[#This Row],[Obj]],13,10),"")</f>
        <v>DE10539943</v>
      </c>
      <c r="I2575" s="152"/>
      <c r="J2575" s="65" t="b">
        <f>Proc[[#This Row],[Requested]]=Proc[[#This Row],[CurrentParent]]</f>
        <v>1</v>
      </c>
      <c r="K2575" s="107" t="str">
        <f>IF(Proc[[#This Row],[Author]]="Marcela Urrego",VLOOKUP(LEFT(Proc[[#This Row],[Requested]],1),Table3[#All],2,0),VLOOKUP(Proc[[#This Row],[Author]],Table4[],2,0))</f>
        <v>MGF</v>
      </c>
      <c r="L2575" s="91" t="s">
        <v>3524</v>
      </c>
      <c r="M2575" s="78">
        <v>45841.453541666669</v>
      </c>
      <c r="N2575" s="78"/>
      <c r="O2575" s="78"/>
      <c r="P2575" s="79" t="str">
        <f ca="1">IF(Proc[[#This Row],[DaysAgeing]]&gt;5,"yep","on track")</f>
        <v>yep</v>
      </c>
      <c r="Q2575" s="2">
        <f ca="1">IF(Proc[[#This Row],[DateClosed]]="",ABS(NETWORKDAYS(Proc[[#This Row],[DateOpened]],TODAY()))-1,ABS(NETWORKDAYS(Proc[[#This Row],[DateOpened]],Proc[[#This Row],[DateClosed]]))-1)</f>
        <v>196</v>
      </c>
      <c r="R2575" s="79" t="s">
        <v>484</v>
      </c>
      <c r="S2575" s="65"/>
      <c r="T2575" s="153">
        <v>2574</v>
      </c>
    </row>
    <row r="2576" spans="1:20" hidden="1">
      <c r="A2576" s="72" t="s">
        <v>3091</v>
      </c>
      <c r="B2576" s="111" t="str">
        <f>IFERROR(VLOOKUP(Proc[[#This Row],[App]],Table2[],3,0),"open")</f>
        <v>ok</v>
      </c>
      <c r="C2576" s="85" t="s">
        <v>369</v>
      </c>
      <c r="D2576" s="152" t="s">
        <v>3166</v>
      </c>
      <c r="E2576" s="152" t="s">
        <v>3407</v>
      </c>
      <c r="F2576" s="153" t="s">
        <v>3407</v>
      </c>
      <c r="G2576" s="72" t="s">
        <v>406</v>
      </c>
      <c r="H2576" s="65" t="str">
        <f>IF(Proc[[#This Row],[type]]="LFF (MDG-F)",MID(Proc[[#This Row],[Obj]],13,10),"")</f>
        <v>DE10539944</v>
      </c>
      <c r="I2576" s="152"/>
      <c r="J2576" s="65" t="b">
        <f>Proc[[#This Row],[Requested]]=Proc[[#This Row],[CurrentParent]]</f>
        <v>1</v>
      </c>
      <c r="K2576" s="107" t="str">
        <f>IF(Proc[[#This Row],[Author]]="Marcela Urrego",VLOOKUP(LEFT(Proc[[#This Row],[Requested]],1),Table3[#All],2,0),VLOOKUP(Proc[[#This Row],[Author]],Table4[],2,0))</f>
        <v>MGF</v>
      </c>
      <c r="L2576" s="91" t="s">
        <v>3524</v>
      </c>
      <c r="M2576" s="78">
        <v>45841.453541666669</v>
      </c>
      <c r="N2576" s="78"/>
      <c r="O2576" s="78"/>
      <c r="P2576" s="79" t="str">
        <f ca="1">IF(Proc[[#This Row],[DaysAgeing]]&gt;5,"yep","on track")</f>
        <v>yep</v>
      </c>
      <c r="Q2576" s="2">
        <f ca="1">IF(Proc[[#This Row],[DateClosed]]="",ABS(NETWORKDAYS(Proc[[#This Row],[DateOpened]],TODAY()))-1,ABS(NETWORKDAYS(Proc[[#This Row],[DateOpened]],Proc[[#This Row],[DateClosed]]))-1)</f>
        <v>196</v>
      </c>
      <c r="R2576" s="79" t="s">
        <v>484</v>
      </c>
      <c r="S2576" s="65"/>
      <c r="T2576" s="153">
        <v>2575</v>
      </c>
    </row>
    <row r="2577" spans="1:20" hidden="1">
      <c r="A2577" s="72" t="s">
        <v>3091</v>
      </c>
      <c r="B2577" s="111" t="str">
        <f>IFERROR(VLOOKUP(Proc[[#This Row],[App]],Table2[],3,0),"open")</f>
        <v>ok</v>
      </c>
      <c r="C2577" s="85" t="s">
        <v>369</v>
      </c>
      <c r="D2577" s="152" t="s">
        <v>3167</v>
      </c>
      <c r="E2577" s="152" t="s">
        <v>3407</v>
      </c>
      <c r="F2577" s="153" t="s">
        <v>3407</v>
      </c>
      <c r="G2577" s="72" t="s">
        <v>406</v>
      </c>
      <c r="H2577" s="65" t="str">
        <f>IF(Proc[[#This Row],[type]]="LFF (MDG-F)",MID(Proc[[#This Row],[Obj]],13,10),"")</f>
        <v>DE10539995</v>
      </c>
      <c r="I2577" s="152"/>
      <c r="J2577" s="65" t="b">
        <f>Proc[[#This Row],[Requested]]=Proc[[#This Row],[CurrentParent]]</f>
        <v>1</v>
      </c>
      <c r="K2577" s="107" t="str">
        <f>IF(Proc[[#This Row],[Author]]="Marcela Urrego",VLOOKUP(LEFT(Proc[[#This Row],[Requested]],1),Table3[#All],2,0),VLOOKUP(Proc[[#This Row],[Author]],Table4[],2,0))</f>
        <v>MGF</v>
      </c>
      <c r="L2577" s="91" t="s">
        <v>3524</v>
      </c>
      <c r="M2577" s="78">
        <v>45841.453541666669</v>
      </c>
      <c r="N2577" s="78"/>
      <c r="O2577" s="78"/>
      <c r="P2577" s="79" t="str">
        <f ca="1">IF(Proc[[#This Row],[DaysAgeing]]&gt;5,"yep","on track")</f>
        <v>yep</v>
      </c>
      <c r="Q2577" s="2">
        <f ca="1">IF(Proc[[#This Row],[DateClosed]]="",ABS(NETWORKDAYS(Proc[[#This Row],[DateOpened]],TODAY()))-1,ABS(NETWORKDAYS(Proc[[#This Row],[DateOpened]],Proc[[#This Row],[DateClosed]]))-1)</f>
        <v>196</v>
      </c>
      <c r="R2577" s="79" t="s">
        <v>484</v>
      </c>
      <c r="S2577" s="65"/>
      <c r="T2577" s="153">
        <v>2576</v>
      </c>
    </row>
    <row r="2578" spans="1:20" hidden="1">
      <c r="A2578" s="72" t="s">
        <v>3091</v>
      </c>
      <c r="B2578" s="152" t="str">
        <f>IFERROR(VLOOKUP(Proc[[#This Row],[App]],Table2[],3,0),"open")</f>
        <v>ok</v>
      </c>
      <c r="C2578" s="85" t="s">
        <v>369</v>
      </c>
      <c r="D2578" s="152" t="s">
        <v>3168</v>
      </c>
      <c r="E2578" s="152" t="s">
        <v>3409</v>
      </c>
      <c r="F2578" s="65" t="s">
        <v>3409</v>
      </c>
      <c r="G2578" s="72" t="s">
        <v>406</v>
      </c>
      <c r="H2578" s="65" t="str">
        <f>IF(Proc[[#This Row],[type]]="LFF (MDG-F)",MID(Proc[[#This Row],[Obj]],13,10),"")</f>
        <v>DE10538103</v>
      </c>
      <c r="I2578" s="152"/>
      <c r="J2578" s="65" t="b">
        <f>Proc[[#This Row],[Requested]]=Proc[[#This Row],[CurrentParent]]</f>
        <v>1</v>
      </c>
      <c r="K2578" s="152" t="str">
        <f>IF(Proc[[#This Row],[Author]]="Marcela Urrego",VLOOKUP(LEFT(Proc[[#This Row],[Requested]],1),Table3[#All],2,0),VLOOKUP(Proc[[#This Row],[Author]],Table4[],2,0))</f>
        <v>MGF</v>
      </c>
      <c r="L2578" s="91" t="s">
        <v>3524</v>
      </c>
      <c r="M2578" s="78">
        <v>45841.453541666669</v>
      </c>
      <c r="N2578" s="78"/>
      <c r="O2578" s="78"/>
      <c r="P2578" s="79" t="str">
        <f ca="1">IF(Proc[[#This Row],[DaysAgeing]]&gt;5,"yep","on track")</f>
        <v>yep</v>
      </c>
      <c r="Q2578" s="2">
        <f ca="1">IF(Proc[[#This Row],[DateClosed]]="",ABS(NETWORKDAYS(Proc[[#This Row],[DateOpened]],TODAY()))-1,ABS(NETWORKDAYS(Proc[[#This Row],[DateOpened]],Proc[[#This Row],[DateClosed]]))-1)</f>
        <v>196</v>
      </c>
      <c r="R2578" s="79" t="s">
        <v>484</v>
      </c>
      <c r="S2578" s="65"/>
      <c r="T2578" s="153">
        <v>2577</v>
      </c>
    </row>
    <row r="2579" spans="1:20" hidden="1">
      <c r="A2579" s="72" t="s">
        <v>3091</v>
      </c>
      <c r="B2579" s="152" t="str">
        <f>IFERROR(VLOOKUP(Proc[[#This Row],[App]],Table2[],3,0),"open")</f>
        <v>ok</v>
      </c>
      <c r="C2579" s="85" t="s">
        <v>369</v>
      </c>
      <c r="D2579" s="152" t="s">
        <v>3169</v>
      </c>
      <c r="E2579" s="152" t="s">
        <v>3410</v>
      </c>
      <c r="F2579" s="65" t="s">
        <v>3410</v>
      </c>
      <c r="G2579" s="72" t="s">
        <v>406</v>
      </c>
      <c r="H2579" s="65" t="str">
        <f>IF(Proc[[#This Row],[type]]="LFF (MDG-F)",MID(Proc[[#This Row],[Obj]],13,10),"")</f>
        <v>DE10538108</v>
      </c>
      <c r="I2579" s="152"/>
      <c r="J2579" s="65" t="b">
        <f>Proc[[#This Row],[Requested]]=Proc[[#This Row],[CurrentParent]]</f>
        <v>1</v>
      </c>
      <c r="K2579" s="152" t="str">
        <f>IF(Proc[[#This Row],[Author]]="Marcela Urrego",VLOOKUP(LEFT(Proc[[#This Row],[Requested]],1),Table3[#All],2,0),VLOOKUP(Proc[[#This Row],[Author]],Table4[],2,0))</f>
        <v>MGF</v>
      </c>
      <c r="L2579" s="91" t="s">
        <v>3524</v>
      </c>
      <c r="M2579" s="78">
        <v>45841.453541666669</v>
      </c>
      <c r="N2579" s="78"/>
      <c r="O2579" s="78"/>
      <c r="P2579" s="79" t="str">
        <f ca="1">IF(Proc[[#This Row],[DaysAgeing]]&gt;5,"yep","on track")</f>
        <v>yep</v>
      </c>
      <c r="Q2579" s="2">
        <f ca="1">IF(Proc[[#This Row],[DateClosed]]="",ABS(NETWORKDAYS(Proc[[#This Row],[DateOpened]],TODAY()))-1,ABS(NETWORKDAYS(Proc[[#This Row],[DateOpened]],Proc[[#This Row],[DateClosed]]))-1)</f>
        <v>196</v>
      </c>
      <c r="R2579" s="79" t="s">
        <v>484</v>
      </c>
      <c r="S2579" s="65"/>
      <c r="T2579" s="153">
        <v>2578</v>
      </c>
    </row>
    <row r="2580" spans="1:20" hidden="1">
      <c r="A2580" s="72" t="s">
        <v>3091</v>
      </c>
      <c r="B2580" s="152" t="str">
        <f>IFERROR(VLOOKUP(Proc[[#This Row],[App]],Table2[],3,0),"open")</f>
        <v>ok</v>
      </c>
      <c r="C2580" s="85" t="s">
        <v>369</v>
      </c>
      <c r="D2580" s="152" t="s">
        <v>3170</v>
      </c>
      <c r="E2580" s="152" t="s">
        <v>3409</v>
      </c>
      <c r="F2580" s="65" t="s">
        <v>3409</v>
      </c>
      <c r="G2580" s="72" t="s">
        <v>406</v>
      </c>
      <c r="H2580" s="65" t="str">
        <f>IF(Proc[[#This Row],[type]]="LFF (MDG-F)",MID(Proc[[#This Row],[Obj]],13,10),"")</f>
        <v>DE10538110</v>
      </c>
      <c r="I2580" s="152"/>
      <c r="J2580" s="65" t="b">
        <f>Proc[[#This Row],[Requested]]=Proc[[#This Row],[CurrentParent]]</f>
        <v>1</v>
      </c>
      <c r="K2580" s="152" t="str">
        <f>IF(Proc[[#This Row],[Author]]="Marcela Urrego",VLOOKUP(LEFT(Proc[[#This Row],[Requested]],1),Table3[#All],2,0),VLOOKUP(Proc[[#This Row],[Author]],Table4[],2,0))</f>
        <v>MGF</v>
      </c>
      <c r="L2580" s="91" t="s">
        <v>3524</v>
      </c>
      <c r="M2580" s="78">
        <v>45841.453541666669</v>
      </c>
      <c r="N2580" s="78"/>
      <c r="O2580" s="78"/>
      <c r="P2580" s="79" t="str">
        <f ca="1">IF(Proc[[#This Row],[DaysAgeing]]&gt;5,"yep","on track")</f>
        <v>yep</v>
      </c>
      <c r="Q2580" s="2">
        <f ca="1">IF(Proc[[#This Row],[DateClosed]]="",ABS(NETWORKDAYS(Proc[[#This Row],[DateOpened]],TODAY()))-1,ABS(NETWORKDAYS(Proc[[#This Row],[DateOpened]],Proc[[#This Row],[DateClosed]]))-1)</f>
        <v>196</v>
      </c>
      <c r="R2580" s="79" t="s">
        <v>484</v>
      </c>
      <c r="S2580" s="65"/>
      <c r="T2580" s="153">
        <v>2579</v>
      </c>
    </row>
    <row r="2581" spans="1:20" hidden="1">
      <c r="A2581" s="72" t="s">
        <v>3091</v>
      </c>
      <c r="B2581" s="152" t="str">
        <f>IFERROR(VLOOKUP(Proc[[#This Row],[App]],Table2[],3,0),"open")</f>
        <v>ok</v>
      </c>
      <c r="C2581" s="85" t="s">
        <v>369</v>
      </c>
      <c r="D2581" s="152" t="s">
        <v>3171</v>
      </c>
      <c r="E2581" s="152" t="s">
        <v>3411</v>
      </c>
      <c r="F2581" s="65" t="s">
        <v>3411</v>
      </c>
      <c r="G2581" s="72" t="s">
        <v>406</v>
      </c>
      <c r="H2581" s="65" t="str">
        <f>IF(Proc[[#This Row],[type]]="LFF (MDG-F)",MID(Proc[[#This Row],[Obj]],13,10),"")</f>
        <v>DE10538111</v>
      </c>
      <c r="I2581" s="152"/>
      <c r="J2581" s="65" t="b">
        <f>Proc[[#This Row],[Requested]]=Proc[[#This Row],[CurrentParent]]</f>
        <v>1</v>
      </c>
      <c r="K2581" s="152" t="str">
        <f>IF(Proc[[#This Row],[Author]]="Marcela Urrego",VLOOKUP(LEFT(Proc[[#This Row],[Requested]],1),Table3[#All],2,0),VLOOKUP(Proc[[#This Row],[Author]],Table4[],2,0))</f>
        <v>MGF</v>
      </c>
      <c r="L2581" s="91" t="s">
        <v>3524</v>
      </c>
      <c r="M2581" s="78">
        <v>45841.453541666669</v>
      </c>
      <c r="N2581" s="78"/>
      <c r="O2581" s="78"/>
      <c r="P2581" s="79" t="str">
        <f ca="1">IF(Proc[[#This Row],[DaysAgeing]]&gt;5,"yep","on track")</f>
        <v>yep</v>
      </c>
      <c r="Q2581" s="2">
        <f ca="1">IF(Proc[[#This Row],[DateClosed]]="",ABS(NETWORKDAYS(Proc[[#This Row],[DateOpened]],TODAY()))-1,ABS(NETWORKDAYS(Proc[[#This Row],[DateOpened]],Proc[[#This Row],[DateClosed]]))-1)</f>
        <v>196</v>
      </c>
      <c r="R2581" s="79" t="s">
        <v>484</v>
      </c>
      <c r="S2581" s="65"/>
      <c r="T2581" s="153">
        <v>2580</v>
      </c>
    </row>
    <row r="2582" spans="1:20" hidden="1">
      <c r="A2582" s="72" t="s">
        <v>3091</v>
      </c>
      <c r="B2582" s="152" t="str">
        <f>IFERROR(VLOOKUP(Proc[[#This Row],[App]],Table2[],3,0),"open")</f>
        <v>ok</v>
      </c>
      <c r="C2582" s="85" t="s">
        <v>369</v>
      </c>
      <c r="D2582" s="152" t="s">
        <v>3172</v>
      </c>
      <c r="E2582" s="152" t="s">
        <v>3409</v>
      </c>
      <c r="F2582" s="65" t="s">
        <v>3409</v>
      </c>
      <c r="G2582" s="72" t="s">
        <v>406</v>
      </c>
      <c r="H2582" s="65" t="str">
        <f>IF(Proc[[#This Row],[type]]="LFF (MDG-F)",MID(Proc[[#This Row],[Obj]],13,10),"")</f>
        <v>DE10538112</v>
      </c>
      <c r="I2582" s="152"/>
      <c r="J2582" s="65" t="b">
        <f>Proc[[#This Row],[Requested]]=Proc[[#This Row],[CurrentParent]]</f>
        <v>1</v>
      </c>
      <c r="K2582" s="152" t="str">
        <f>IF(Proc[[#This Row],[Author]]="Marcela Urrego",VLOOKUP(LEFT(Proc[[#This Row],[Requested]],1),Table3[#All],2,0),VLOOKUP(Proc[[#This Row],[Author]],Table4[],2,0))</f>
        <v>MGF</v>
      </c>
      <c r="L2582" s="91" t="s">
        <v>3524</v>
      </c>
      <c r="M2582" s="78">
        <v>45841.453541666669</v>
      </c>
      <c r="N2582" s="78"/>
      <c r="O2582" s="78"/>
      <c r="P2582" s="79" t="str">
        <f ca="1">IF(Proc[[#This Row],[DaysAgeing]]&gt;5,"yep","on track")</f>
        <v>yep</v>
      </c>
      <c r="Q2582" s="2">
        <f ca="1">IF(Proc[[#This Row],[DateClosed]]="",ABS(NETWORKDAYS(Proc[[#This Row],[DateOpened]],TODAY()))-1,ABS(NETWORKDAYS(Proc[[#This Row],[DateOpened]],Proc[[#This Row],[DateClosed]]))-1)</f>
        <v>196</v>
      </c>
      <c r="R2582" s="79" t="s">
        <v>484</v>
      </c>
      <c r="S2582" s="65"/>
      <c r="T2582" s="153">
        <v>2581</v>
      </c>
    </row>
    <row r="2583" spans="1:20" hidden="1">
      <c r="A2583" s="72" t="s">
        <v>3091</v>
      </c>
      <c r="B2583" s="152" t="str">
        <f>IFERROR(VLOOKUP(Proc[[#This Row],[App]],Table2[],3,0),"open")</f>
        <v>ok</v>
      </c>
      <c r="C2583" s="85" t="s">
        <v>369</v>
      </c>
      <c r="D2583" s="152" t="s">
        <v>3173</v>
      </c>
      <c r="E2583" s="152" t="s">
        <v>3409</v>
      </c>
      <c r="F2583" s="65" t="s">
        <v>3409</v>
      </c>
      <c r="G2583" s="72" t="s">
        <v>406</v>
      </c>
      <c r="H2583" s="65" t="str">
        <f>IF(Proc[[#This Row],[type]]="LFF (MDG-F)",MID(Proc[[#This Row],[Obj]],13,10),"")</f>
        <v>DE10538113</v>
      </c>
      <c r="I2583" s="152"/>
      <c r="J2583" s="65" t="b">
        <f>Proc[[#This Row],[Requested]]=Proc[[#This Row],[CurrentParent]]</f>
        <v>1</v>
      </c>
      <c r="K2583" s="152" t="str">
        <f>IF(Proc[[#This Row],[Author]]="Marcela Urrego",VLOOKUP(LEFT(Proc[[#This Row],[Requested]],1),Table3[#All],2,0),VLOOKUP(Proc[[#This Row],[Author]],Table4[],2,0))</f>
        <v>MGF</v>
      </c>
      <c r="L2583" s="91" t="s">
        <v>3524</v>
      </c>
      <c r="M2583" s="78">
        <v>45841.453541666669</v>
      </c>
      <c r="N2583" s="78"/>
      <c r="O2583" s="78"/>
      <c r="P2583" s="79" t="str">
        <f ca="1">IF(Proc[[#This Row],[DaysAgeing]]&gt;5,"yep","on track")</f>
        <v>yep</v>
      </c>
      <c r="Q2583" s="2">
        <f ca="1">IF(Proc[[#This Row],[DateClosed]]="",ABS(NETWORKDAYS(Proc[[#This Row],[DateOpened]],TODAY()))-1,ABS(NETWORKDAYS(Proc[[#This Row],[DateOpened]],Proc[[#This Row],[DateClosed]]))-1)</f>
        <v>196</v>
      </c>
      <c r="R2583" s="79" t="s">
        <v>484</v>
      </c>
      <c r="S2583" s="65"/>
      <c r="T2583" s="153">
        <v>2582</v>
      </c>
    </row>
    <row r="2584" spans="1:20" hidden="1">
      <c r="A2584" s="72" t="s">
        <v>3091</v>
      </c>
      <c r="B2584" s="152" t="str">
        <f>IFERROR(VLOOKUP(Proc[[#This Row],[App]],Table2[],3,0),"open")</f>
        <v>ok</v>
      </c>
      <c r="C2584" s="85" t="s">
        <v>369</v>
      </c>
      <c r="D2584" s="152" t="s">
        <v>3174</v>
      </c>
      <c r="E2584" s="152" t="s">
        <v>3409</v>
      </c>
      <c r="F2584" s="65" t="s">
        <v>3409</v>
      </c>
      <c r="G2584" s="72" t="s">
        <v>406</v>
      </c>
      <c r="H2584" s="65" t="str">
        <f>IF(Proc[[#This Row],[type]]="LFF (MDG-F)",MID(Proc[[#This Row],[Obj]],13,10),"")</f>
        <v>DE10538114</v>
      </c>
      <c r="I2584" s="152"/>
      <c r="J2584" s="65" t="b">
        <f>Proc[[#This Row],[Requested]]=Proc[[#This Row],[CurrentParent]]</f>
        <v>1</v>
      </c>
      <c r="K2584" s="152" t="str">
        <f>IF(Proc[[#This Row],[Author]]="Marcela Urrego",VLOOKUP(LEFT(Proc[[#This Row],[Requested]],1),Table3[#All],2,0),VLOOKUP(Proc[[#This Row],[Author]],Table4[],2,0))</f>
        <v>MGF</v>
      </c>
      <c r="L2584" s="91" t="s">
        <v>3524</v>
      </c>
      <c r="M2584" s="78">
        <v>45841.453541666669</v>
      </c>
      <c r="N2584" s="78"/>
      <c r="O2584" s="78"/>
      <c r="P2584" s="79" t="str">
        <f ca="1">IF(Proc[[#This Row],[DaysAgeing]]&gt;5,"yep","on track")</f>
        <v>yep</v>
      </c>
      <c r="Q2584" s="2">
        <f ca="1">IF(Proc[[#This Row],[DateClosed]]="",ABS(NETWORKDAYS(Proc[[#This Row],[DateOpened]],TODAY()))-1,ABS(NETWORKDAYS(Proc[[#This Row],[DateOpened]],Proc[[#This Row],[DateClosed]]))-1)</f>
        <v>196</v>
      </c>
      <c r="R2584" s="79" t="s">
        <v>484</v>
      </c>
      <c r="S2584" s="65"/>
      <c r="T2584" s="153">
        <v>2583</v>
      </c>
    </row>
    <row r="2585" spans="1:20" hidden="1">
      <c r="A2585" s="72" t="s">
        <v>3091</v>
      </c>
      <c r="B2585" s="152" t="str">
        <f>IFERROR(VLOOKUP(Proc[[#This Row],[App]],Table2[],3,0),"open")</f>
        <v>ok</v>
      </c>
      <c r="C2585" s="85" t="s">
        <v>369</v>
      </c>
      <c r="D2585" s="152" t="s">
        <v>3175</v>
      </c>
      <c r="E2585" s="152" t="s">
        <v>3411</v>
      </c>
      <c r="F2585" s="65" t="s">
        <v>3411</v>
      </c>
      <c r="G2585" s="72" t="s">
        <v>406</v>
      </c>
      <c r="H2585" s="65" t="str">
        <f>IF(Proc[[#This Row],[type]]="LFF (MDG-F)",MID(Proc[[#This Row],[Obj]],13,10),"")</f>
        <v>DE10538115</v>
      </c>
      <c r="I2585" s="152"/>
      <c r="J2585" s="65" t="b">
        <f>Proc[[#This Row],[Requested]]=Proc[[#This Row],[CurrentParent]]</f>
        <v>1</v>
      </c>
      <c r="K2585" s="152" t="str">
        <f>IF(Proc[[#This Row],[Author]]="Marcela Urrego",VLOOKUP(LEFT(Proc[[#This Row],[Requested]],1),Table3[#All],2,0),VLOOKUP(Proc[[#This Row],[Author]],Table4[],2,0))</f>
        <v>MGF</v>
      </c>
      <c r="L2585" s="91" t="s">
        <v>3524</v>
      </c>
      <c r="M2585" s="78">
        <v>45841.453541666669</v>
      </c>
      <c r="N2585" s="78"/>
      <c r="O2585" s="78"/>
      <c r="P2585" s="79" t="str">
        <f ca="1">IF(Proc[[#This Row],[DaysAgeing]]&gt;5,"yep","on track")</f>
        <v>yep</v>
      </c>
      <c r="Q2585" s="2">
        <f ca="1">IF(Proc[[#This Row],[DateClosed]]="",ABS(NETWORKDAYS(Proc[[#This Row],[DateOpened]],TODAY()))-1,ABS(NETWORKDAYS(Proc[[#This Row],[DateOpened]],Proc[[#This Row],[DateClosed]]))-1)</f>
        <v>196</v>
      </c>
      <c r="R2585" s="79" t="s">
        <v>484</v>
      </c>
      <c r="S2585" s="65"/>
      <c r="T2585" s="153">
        <v>2584</v>
      </c>
    </row>
    <row r="2586" spans="1:20" hidden="1">
      <c r="A2586" s="72" t="s">
        <v>3091</v>
      </c>
      <c r="B2586" s="152" t="str">
        <f>IFERROR(VLOOKUP(Proc[[#This Row],[App]],Table2[],3,0),"open")</f>
        <v>ok</v>
      </c>
      <c r="C2586" s="85" t="s">
        <v>369</v>
      </c>
      <c r="D2586" s="152" t="s">
        <v>3176</v>
      </c>
      <c r="E2586" s="152" t="s">
        <v>3410</v>
      </c>
      <c r="F2586" s="65" t="s">
        <v>3410</v>
      </c>
      <c r="G2586" s="72" t="s">
        <v>406</v>
      </c>
      <c r="H2586" s="65" t="str">
        <f>IF(Proc[[#This Row],[type]]="LFF (MDG-F)",MID(Proc[[#This Row],[Obj]],13,10),"")</f>
        <v>DE10538117</v>
      </c>
      <c r="I2586" s="152"/>
      <c r="J2586" s="65" t="b">
        <f>Proc[[#This Row],[Requested]]=Proc[[#This Row],[CurrentParent]]</f>
        <v>1</v>
      </c>
      <c r="K2586" s="152" t="str">
        <f>IF(Proc[[#This Row],[Author]]="Marcela Urrego",VLOOKUP(LEFT(Proc[[#This Row],[Requested]],1),Table3[#All],2,0),VLOOKUP(Proc[[#This Row],[Author]],Table4[],2,0))</f>
        <v>MGF</v>
      </c>
      <c r="L2586" s="91" t="s">
        <v>3524</v>
      </c>
      <c r="M2586" s="78">
        <v>45841.453541666669</v>
      </c>
      <c r="N2586" s="78"/>
      <c r="O2586" s="78"/>
      <c r="P2586" s="79" t="str">
        <f ca="1">IF(Proc[[#This Row],[DaysAgeing]]&gt;5,"yep","on track")</f>
        <v>yep</v>
      </c>
      <c r="Q2586" s="2">
        <f ca="1">IF(Proc[[#This Row],[DateClosed]]="",ABS(NETWORKDAYS(Proc[[#This Row],[DateOpened]],TODAY()))-1,ABS(NETWORKDAYS(Proc[[#This Row],[DateOpened]],Proc[[#This Row],[DateClosed]]))-1)</f>
        <v>196</v>
      </c>
      <c r="R2586" s="79" t="s">
        <v>484</v>
      </c>
      <c r="S2586" s="65"/>
      <c r="T2586" s="153">
        <v>2585</v>
      </c>
    </row>
    <row r="2587" spans="1:20" hidden="1">
      <c r="A2587" s="72" t="s">
        <v>3091</v>
      </c>
      <c r="B2587" s="152" t="str">
        <f>IFERROR(VLOOKUP(Proc[[#This Row],[App]],Table2[],3,0),"open")</f>
        <v>ok</v>
      </c>
      <c r="C2587" s="85" t="s">
        <v>369</v>
      </c>
      <c r="D2587" s="152" t="s">
        <v>3177</v>
      </c>
      <c r="E2587" s="152" t="s">
        <v>3409</v>
      </c>
      <c r="F2587" s="65" t="s">
        <v>3409</v>
      </c>
      <c r="G2587" s="72" t="s">
        <v>406</v>
      </c>
      <c r="H2587" s="65" t="str">
        <f>IF(Proc[[#This Row],[type]]="LFF (MDG-F)",MID(Proc[[#This Row],[Obj]],13,10),"")</f>
        <v>DE10538119</v>
      </c>
      <c r="I2587" s="152"/>
      <c r="J2587" s="65" t="b">
        <f>Proc[[#This Row],[Requested]]=Proc[[#This Row],[CurrentParent]]</f>
        <v>1</v>
      </c>
      <c r="K2587" s="152" t="str">
        <f>IF(Proc[[#This Row],[Author]]="Marcela Urrego",VLOOKUP(LEFT(Proc[[#This Row],[Requested]],1),Table3[#All],2,0),VLOOKUP(Proc[[#This Row],[Author]],Table4[],2,0))</f>
        <v>MGF</v>
      </c>
      <c r="L2587" s="91" t="s">
        <v>3524</v>
      </c>
      <c r="M2587" s="78">
        <v>45841.453541666669</v>
      </c>
      <c r="N2587" s="78"/>
      <c r="O2587" s="78"/>
      <c r="P2587" s="79" t="str">
        <f ca="1">IF(Proc[[#This Row],[DaysAgeing]]&gt;5,"yep","on track")</f>
        <v>yep</v>
      </c>
      <c r="Q2587" s="2">
        <f ca="1">IF(Proc[[#This Row],[DateClosed]]="",ABS(NETWORKDAYS(Proc[[#This Row],[DateOpened]],TODAY()))-1,ABS(NETWORKDAYS(Proc[[#This Row],[DateOpened]],Proc[[#This Row],[DateClosed]]))-1)</f>
        <v>196</v>
      </c>
      <c r="R2587" s="79" t="s">
        <v>484</v>
      </c>
      <c r="S2587" s="65"/>
      <c r="T2587" s="153">
        <v>2586</v>
      </c>
    </row>
    <row r="2588" spans="1:20" hidden="1">
      <c r="A2588" s="72" t="s">
        <v>3091</v>
      </c>
      <c r="B2588" s="152" t="str">
        <f>IFERROR(VLOOKUP(Proc[[#This Row],[App]],Table2[],3,0),"open")</f>
        <v>ok</v>
      </c>
      <c r="C2588" s="85" t="s">
        <v>369</v>
      </c>
      <c r="D2588" s="152" t="s">
        <v>3178</v>
      </c>
      <c r="E2588" s="152" t="s">
        <v>3409</v>
      </c>
      <c r="F2588" s="65" t="s">
        <v>3409</v>
      </c>
      <c r="G2588" s="72" t="s">
        <v>406</v>
      </c>
      <c r="H2588" s="65" t="str">
        <f>IF(Proc[[#This Row],[type]]="LFF (MDG-F)",MID(Proc[[#This Row],[Obj]],13,10),"")</f>
        <v>DE10538120</v>
      </c>
      <c r="I2588" s="152"/>
      <c r="J2588" s="65" t="b">
        <f>Proc[[#This Row],[Requested]]=Proc[[#This Row],[CurrentParent]]</f>
        <v>1</v>
      </c>
      <c r="K2588" s="152" t="str">
        <f>IF(Proc[[#This Row],[Author]]="Marcela Urrego",VLOOKUP(LEFT(Proc[[#This Row],[Requested]],1),Table3[#All],2,0),VLOOKUP(Proc[[#This Row],[Author]],Table4[],2,0))</f>
        <v>MGF</v>
      </c>
      <c r="L2588" s="91" t="s">
        <v>3524</v>
      </c>
      <c r="M2588" s="78">
        <v>45841.453541666669</v>
      </c>
      <c r="N2588" s="78"/>
      <c r="O2588" s="78"/>
      <c r="P2588" s="79" t="str">
        <f ca="1">IF(Proc[[#This Row],[DaysAgeing]]&gt;5,"yep","on track")</f>
        <v>yep</v>
      </c>
      <c r="Q2588" s="2">
        <f ca="1">IF(Proc[[#This Row],[DateClosed]]="",ABS(NETWORKDAYS(Proc[[#This Row],[DateOpened]],TODAY()))-1,ABS(NETWORKDAYS(Proc[[#This Row],[DateOpened]],Proc[[#This Row],[DateClosed]]))-1)</f>
        <v>196</v>
      </c>
      <c r="R2588" s="79" t="s">
        <v>484</v>
      </c>
      <c r="S2588" s="65"/>
      <c r="T2588" s="153">
        <v>2587</v>
      </c>
    </row>
    <row r="2589" spans="1:20" hidden="1">
      <c r="A2589" s="72" t="s">
        <v>3091</v>
      </c>
      <c r="B2589" s="152" t="str">
        <f>IFERROR(VLOOKUP(Proc[[#This Row],[App]],Table2[],3,0),"open")</f>
        <v>ok</v>
      </c>
      <c r="C2589" s="85" t="s">
        <v>369</v>
      </c>
      <c r="D2589" s="152" t="s">
        <v>3179</v>
      </c>
      <c r="E2589" s="152" t="s">
        <v>3409</v>
      </c>
      <c r="F2589" s="65" t="s">
        <v>3409</v>
      </c>
      <c r="G2589" s="72" t="s">
        <v>406</v>
      </c>
      <c r="H2589" s="65" t="str">
        <f>IF(Proc[[#This Row],[type]]="LFF (MDG-F)",MID(Proc[[#This Row],[Obj]],13,10),"")</f>
        <v>DE10538121</v>
      </c>
      <c r="I2589" s="152"/>
      <c r="J2589" s="65" t="b">
        <f>Proc[[#This Row],[Requested]]=Proc[[#This Row],[CurrentParent]]</f>
        <v>1</v>
      </c>
      <c r="K2589" s="152" t="str">
        <f>IF(Proc[[#This Row],[Author]]="Marcela Urrego",VLOOKUP(LEFT(Proc[[#This Row],[Requested]],1),Table3[#All],2,0),VLOOKUP(Proc[[#This Row],[Author]],Table4[],2,0))</f>
        <v>MGF</v>
      </c>
      <c r="L2589" s="91" t="s">
        <v>3524</v>
      </c>
      <c r="M2589" s="78">
        <v>45841.453541666669</v>
      </c>
      <c r="N2589" s="78"/>
      <c r="O2589" s="78"/>
      <c r="P2589" s="79" t="str">
        <f ca="1">IF(Proc[[#This Row],[DaysAgeing]]&gt;5,"yep","on track")</f>
        <v>yep</v>
      </c>
      <c r="Q2589" s="2">
        <f ca="1">IF(Proc[[#This Row],[DateClosed]]="",ABS(NETWORKDAYS(Proc[[#This Row],[DateOpened]],TODAY()))-1,ABS(NETWORKDAYS(Proc[[#This Row],[DateOpened]],Proc[[#This Row],[DateClosed]]))-1)</f>
        <v>196</v>
      </c>
      <c r="R2589" s="79" t="s">
        <v>484</v>
      </c>
      <c r="S2589" s="65"/>
      <c r="T2589" s="153">
        <v>2588</v>
      </c>
    </row>
    <row r="2590" spans="1:20" hidden="1">
      <c r="A2590" s="72" t="s">
        <v>3091</v>
      </c>
      <c r="B2590" s="111" t="str">
        <f>IFERROR(VLOOKUP(Proc[[#This Row],[App]],Table2[],3,0),"open")</f>
        <v>ok</v>
      </c>
      <c r="C2590" s="85" t="s">
        <v>369</v>
      </c>
      <c r="D2590" s="152" t="s">
        <v>3180</v>
      </c>
      <c r="E2590" s="152" t="s">
        <v>3409</v>
      </c>
      <c r="F2590" s="153" t="s">
        <v>3409</v>
      </c>
      <c r="G2590" s="72" t="s">
        <v>406</v>
      </c>
      <c r="H2590" s="65" t="str">
        <f>IF(Proc[[#This Row],[type]]="LFF (MDG-F)",MID(Proc[[#This Row],[Obj]],13,10),"")</f>
        <v>DE10538122</v>
      </c>
      <c r="I2590" s="152"/>
      <c r="J2590" s="65" t="b">
        <f>Proc[[#This Row],[Requested]]=Proc[[#This Row],[CurrentParent]]</f>
        <v>1</v>
      </c>
      <c r="K2590" s="107" t="str">
        <f>IF(Proc[[#This Row],[Author]]="Marcela Urrego",VLOOKUP(LEFT(Proc[[#This Row],[Requested]],1),Table3[#All],2,0),VLOOKUP(Proc[[#This Row],[Author]],Table4[],2,0))</f>
        <v>MGF</v>
      </c>
      <c r="L2590" s="91" t="s">
        <v>3524</v>
      </c>
      <c r="M2590" s="78">
        <v>45841.453541666669</v>
      </c>
      <c r="N2590" s="78"/>
      <c r="O2590" s="78"/>
      <c r="P2590" s="79" t="str">
        <f ca="1">IF(Proc[[#This Row],[DaysAgeing]]&gt;5,"yep","on track")</f>
        <v>yep</v>
      </c>
      <c r="Q2590" s="2">
        <f ca="1">IF(Proc[[#This Row],[DateClosed]]="",ABS(NETWORKDAYS(Proc[[#This Row],[DateOpened]],TODAY()))-1,ABS(NETWORKDAYS(Proc[[#This Row],[DateOpened]],Proc[[#This Row],[DateClosed]]))-1)</f>
        <v>196</v>
      </c>
      <c r="R2590" s="79" t="s">
        <v>484</v>
      </c>
      <c r="S2590" s="65"/>
      <c r="T2590" s="153">
        <v>2589</v>
      </c>
    </row>
    <row r="2591" spans="1:20" hidden="1">
      <c r="A2591" s="72" t="s">
        <v>3091</v>
      </c>
      <c r="B2591" s="152" t="str">
        <f>IFERROR(VLOOKUP(Proc[[#This Row],[App]],Table2[],3,0),"open")</f>
        <v>ok</v>
      </c>
      <c r="C2591" s="85" t="s">
        <v>369</v>
      </c>
      <c r="D2591" s="152" t="s">
        <v>3181</v>
      </c>
      <c r="E2591" s="152" t="s">
        <v>3409</v>
      </c>
      <c r="F2591" s="65" t="s">
        <v>3409</v>
      </c>
      <c r="G2591" s="72" t="s">
        <v>406</v>
      </c>
      <c r="H2591" s="65" t="str">
        <f>IF(Proc[[#This Row],[type]]="LFF (MDG-F)",MID(Proc[[#This Row],[Obj]],13,10),"")</f>
        <v>DE10538124</v>
      </c>
      <c r="I2591" s="152"/>
      <c r="J2591" s="65" t="b">
        <f>Proc[[#This Row],[Requested]]=Proc[[#This Row],[CurrentParent]]</f>
        <v>1</v>
      </c>
      <c r="K2591" s="152" t="str">
        <f>IF(Proc[[#This Row],[Author]]="Marcela Urrego",VLOOKUP(LEFT(Proc[[#This Row],[Requested]],1),Table3[#All],2,0),VLOOKUP(Proc[[#This Row],[Author]],Table4[],2,0))</f>
        <v>MGF</v>
      </c>
      <c r="L2591" s="91" t="s">
        <v>3524</v>
      </c>
      <c r="M2591" s="78">
        <v>45841.453541666669</v>
      </c>
      <c r="N2591" s="78"/>
      <c r="O2591" s="78"/>
      <c r="P2591" s="79" t="str">
        <f ca="1">IF(Proc[[#This Row],[DaysAgeing]]&gt;5,"yep","on track")</f>
        <v>yep</v>
      </c>
      <c r="Q2591" s="2">
        <f ca="1">IF(Proc[[#This Row],[DateClosed]]="",ABS(NETWORKDAYS(Proc[[#This Row],[DateOpened]],TODAY()))-1,ABS(NETWORKDAYS(Proc[[#This Row],[DateOpened]],Proc[[#This Row],[DateClosed]]))-1)</f>
        <v>196</v>
      </c>
      <c r="R2591" s="79" t="s">
        <v>484</v>
      </c>
      <c r="S2591" s="65"/>
      <c r="T2591" s="153">
        <v>2590</v>
      </c>
    </row>
    <row r="2592" spans="1:20" hidden="1">
      <c r="A2592" s="72" t="s">
        <v>3091</v>
      </c>
      <c r="B2592" s="152" t="str">
        <f>IFERROR(VLOOKUP(Proc[[#This Row],[App]],Table2[],3,0),"open")</f>
        <v>ok</v>
      </c>
      <c r="C2592" s="85" t="s">
        <v>369</v>
      </c>
      <c r="D2592" s="152" t="s">
        <v>3182</v>
      </c>
      <c r="E2592" s="152" t="s">
        <v>3409</v>
      </c>
      <c r="F2592" s="65" t="s">
        <v>3409</v>
      </c>
      <c r="G2592" s="72" t="s">
        <v>406</v>
      </c>
      <c r="H2592" s="65" t="str">
        <f>IF(Proc[[#This Row],[type]]="LFF (MDG-F)",MID(Proc[[#This Row],[Obj]],13,10),"")</f>
        <v>DE10538129</v>
      </c>
      <c r="I2592" s="152"/>
      <c r="J2592" s="65" t="b">
        <f>Proc[[#This Row],[Requested]]=Proc[[#This Row],[CurrentParent]]</f>
        <v>1</v>
      </c>
      <c r="K2592" s="152" t="str">
        <f>IF(Proc[[#This Row],[Author]]="Marcela Urrego",VLOOKUP(LEFT(Proc[[#This Row],[Requested]],1),Table3[#All],2,0),VLOOKUP(Proc[[#This Row],[Author]],Table4[],2,0))</f>
        <v>MGF</v>
      </c>
      <c r="L2592" s="91" t="s">
        <v>3524</v>
      </c>
      <c r="M2592" s="78">
        <v>45841.453541666669</v>
      </c>
      <c r="N2592" s="78"/>
      <c r="O2592" s="78"/>
      <c r="P2592" s="79" t="str">
        <f ca="1">IF(Proc[[#This Row],[DaysAgeing]]&gt;5,"yep","on track")</f>
        <v>yep</v>
      </c>
      <c r="Q2592" s="2">
        <f ca="1">IF(Proc[[#This Row],[DateClosed]]="",ABS(NETWORKDAYS(Proc[[#This Row],[DateOpened]],TODAY()))-1,ABS(NETWORKDAYS(Proc[[#This Row],[DateOpened]],Proc[[#This Row],[DateClosed]]))-1)</f>
        <v>196</v>
      </c>
      <c r="R2592" s="140" t="s">
        <v>484</v>
      </c>
      <c r="S2592" s="65"/>
      <c r="T2592" s="153">
        <v>2591</v>
      </c>
    </row>
    <row r="2593" spans="1:20" hidden="1">
      <c r="A2593" s="72" t="s">
        <v>3091</v>
      </c>
      <c r="B2593" s="111" t="str">
        <f>IFERROR(VLOOKUP(Proc[[#This Row],[App]],Table2[],3,0),"open")</f>
        <v>ok</v>
      </c>
      <c r="C2593" s="85" t="s">
        <v>369</v>
      </c>
      <c r="D2593" s="152" t="s">
        <v>3183</v>
      </c>
      <c r="E2593" s="152" t="s">
        <v>3409</v>
      </c>
      <c r="F2593" s="153" t="s">
        <v>3409</v>
      </c>
      <c r="G2593" s="72" t="s">
        <v>406</v>
      </c>
      <c r="H2593" s="65" t="str">
        <f>IF(Proc[[#This Row],[type]]="LFF (MDG-F)",MID(Proc[[#This Row],[Obj]],13,10),"")</f>
        <v>DE10538130</v>
      </c>
      <c r="I2593" s="152"/>
      <c r="J2593" s="65" t="b">
        <f>Proc[[#This Row],[Requested]]=Proc[[#This Row],[CurrentParent]]</f>
        <v>1</v>
      </c>
      <c r="K2593" s="107" t="str">
        <f>IF(Proc[[#This Row],[Author]]="Marcela Urrego",VLOOKUP(LEFT(Proc[[#This Row],[Requested]],1),Table3[#All],2,0),VLOOKUP(Proc[[#This Row],[Author]],Table4[],2,0))</f>
        <v>MGF</v>
      </c>
      <c r="L2593" s="153" t="s">
        <v>3524</v>
      </c>
      <c r="M2593" s="78">
        <v>45841.453541666669</v>
      </c>
      <c r="N2593" s="78"/>
      <c r="O2593" s="78"/>
      <c r="P2593" s="79" t="str">
        <f ca="1">IF(Proc[[#This Row],[DaysAgeing]]&gt;5,"yep","on track")</f>
        <v>yep</v>
      </c>
      <c r="Q2593" s="2">
        <f ca="1">IF(Proc[[#This Row],[DateClosed]]="",ABS(NETWORKDAYS(Proc[[#This Row],[DateOpened]],TODAY()))-1,ABS(NETWORKDAYS(Proc[[#This Row],[DateOpened]],Proc[[#This Row],[DateClosed]]))-1)</f>
        <v>196</v>
      </c>
      <c r="R2593" s="79" t="s">
        <v>484</v>
      </c>
      <c r="S2593" s="65"/>
      <c r="T2593" s="153">
        <v>2592</v>
      </c>
    </row>
    <row r="2594" spans="1:20" hidden="1">
      <c r="A2594" s="72" t="s">
        <v>3091</v>
      </c>
      <c r="B2594" s="111" t="str">
        <f>IFERROR(VLOOKUP(Proc[[#This Row],[App]],Table2[],3,0),"open")</f>
        <v>ok</v>
      </c>
      <c r="C2594" s="85" t="s">
        <v>369</v>
      </c>
      <c r="D2594" s="152" t="s">
        <v>3184</v>
      </c>
      <c r="E2594" s="152" t="s">
        <v>3409</v>
      </c>
      <c r="F2594" s="153" t="s">
        <v>3409</v>
      </c>
      <c r="G2594" s="72" t="s">
        <v>406</v>
      </c>
      <c r="H2594" s="65" t="str">
        <f>IF(Proc[[#This Row],[type]]="LFF (MDG-F)",MID(Proc[[#This Row],[Obj]],13,10),"")</f>
        <v>DE10538131</v>
      </c>
      <c r="I2594" s="152"/>
      <c r="J2594" s="65" t="b">
        <f>Proc[[#This Row],[Requested]]=Proc[[#This Row],[CurrentParent]]</f>
        <v>1</v>
      </c>
      <c r="K2594" s="107" t="str">
        <f>IF(Proc[[#This Row],[Author]]="Marcela Urrego",VLOOKUP(LEFT(Proc[[#This Row],[Requested]],1),Table3[#All],2,0),VLOOKUP(Proc[[#This Row],[Author]],Table4[],2,0))</f>
        <v>MGF</v>
      </c>
      <c r="L2594" s="91" t="s">
        <v>3524</v>
      </c>
      <c r="M2594" s="78">
        <v>45841.453541666669</v>
      </c>
      <c r="N2594" s="78"/>
      <c r="O2594" s="78"/>
      <c r="P2594" s="79" t="str">
        <f ca="1">IF(Proc[[#This Row],[DaysAgeing]]&gt;5,"yep","on track")</f>
        <v>yep</v>
      </c>
      <c r="Q2594" s="2">
        <f ca="1">IF(Proc[[#This Row],[DateClosed]]="",ABS(NETWORKDAYS(Proc[[#This Row],[DateOpened]],TODAY()))-1,ABS(NETWORKDAYS(Proc[[#This Row],[DateOpened]],Proc[[#This Row],[DateClosed]]))-1)</f>
        <v>196</v>
      </c>
      <c r="R2594" s="79" t="s">
        <v>484</v>
      </c>
      <c r="S2594" s="65"/>
      <c r="T2594" s="153">
        <v>2593</v>
      </c>
    </row>
    <row r="2595" spans="1:20" hidden="1">
      <c r="A2595" s="72" t="s">
        <v>3091</v>
      </c>
      <c r="B2595" s="111" t="str">
        <f>IFERROR(VLOOKUP(Proc[[#This Row],[App]],Table2[],3,0),"open")</f>
        <v>ok</v>
      </c>
      <c r="C2595" s="85" t="s">
        <v>369</v>
      </c>
      <c r="D2595" s="152" t="s">
        <v>3185</v>
      </c>
      <c r="E2595" s="152" t="s">
        <v>3409</v>
      </c>
      <c r="F2595" s="153" t="s">
        <v>3409</v>
      </c>
      <c r="G2595" s="72" t="s">
        <v>406</v>
      </c>
      <c r="H2595" s="65" t="str">
        <f>IF(Proc[[#This Row],[type]]="LFF (MDG-F)",MID(Proc[[#This Row],[Obj]],13,10),"")</f>
        <v>DE10538133</v>
      </c>
      <c r="I2595" s="152"/>
      <c r="J2595" s="65" t="b">
        <f>Proc[[#This Row],[Requested]]=Proc[[#This Row],[CurrentParent]]</f>
        <v>1</v>
      </c>
      <c r="K2595" s="107" t="str">
        <f>IF(Proc[[#This Row],[Author]]="Marcela Urrego",VLOOKUP(LEFT(Proc[[#This Row],[Requested]],1),Table3[#All],2,0),VLOOKUP(Proc[[#This Row],[Author]],Table4[],2,0))</f>
        <v>MGF</v>
      </c>
      <c r="L2595" s="91" t="s">
        <v>3524</v>
      </c>
      <c r="M2595" s="78">
        <v>45841.453541666669</v>
      </c>
      <c r="N2595" s="78"/>
      <c r="O2595" s="78"/>
      <c r="P2595" s="79" t="str">
        <f ca="1">IF(Proc[[#This Row],[DaysAgeing]]&gt;5,"yep","on track")</f>
        <v>yep</v>
      </c>
      <c r="Q2595" s="2">
        <f ca="1">IF(Proc[[#This Row],[DateClosed]]="",ABS(NETWORKDAYS(Proc[[#This Row],[DateOpened]],TODAY()))-1,ABS(NETWORKDAYS(Proc[[#This Row],[DateOpened]],Proc[[#This Row],[DateClosed]]))-1)</f>
        <v>196</v>
      </c>
      <c r="R2595" s="79" t="s">
        <v>484</v>
      </c>
      <c r="S2595" s="65"/>
      <c r="T2595" s="153">
        <v>2594</v>
      </c>
    </row>
    <row r="2596" spans="1:20" hidden="1">
      <c r="A2596" s="72" t="s">
        <v>3091</v>
      </c>
      <c r="B2596" s="152" t="str">
        <f>IFERROR(VLOOKUP(Proc[[#This Row],[App]],Table2[],3,0),"open")</f>
        <v>ok</v>
      </c>
      <c r="C2596" s="85" t="s">
        <v>369</v>
      </c>
      <c r="D2596" s="152" t="s">
        <v>3186</v>
      </c>
      <c r="E2596" s="152" t="s">
        <v>3409</v>
      </c>
      <c r="F2596" s="65" t="s">
        <v>3409</v>
      </c>
      <c r="G2596" s="72" t="s">
        <v>406</v>
      </c>
      <c r="H2596" s="65" t="str">
        <f>IF(Proc[[#This Row],[type]]="LFF (MDG-F)",MID(Proc[[#This Row],[Obj]],13,10),"")</f>
        <v>DE10538134</v>
      </c>
      <c r="I2596" s="152"/>
      <c r="J2596" s="65" t="b">
        <f>Proc[[#This Row],[Requested]]=Proc[[#This Row],[CurrentParent]]</f>
        <v>1</v>
      </c>
      <c r="K2596" s="152" t="str">
        <f>IF(Proc[[#This Row],[Author]]="Marcela Urrego",VLOOKUP(LEFT(Proc[[#This Row],[Requested]],1),Table3[#All],2,0),VLOOKUP(Proc[[#This Row],[Author]],Table4[],2,0))</f>
        <v>MGF</v>
      </c>
      <c r="L2596" s="91" t="s">
        <v>3524</v>
      </c>
      <c r="M2596" s="78">
        <v>45841.453541666669</v>
      </c>
      <c r="N2596" s="78"/>
      <c r="O2596" s="78"/>
      <c r="P2596" s="79" t="str">
        <f ca="1">IF(Proc[[#This Row],[DaysAgeing]]&gt;5,"yep","on track")</f>
        <v>yep</v>
      </c>
      <c r="Q2596" s="2">
        <f ca="1">IF(Proc[[#This Row],[DateClosed]]="",ABS(NETWORKDAYS(Proc[[#This Row],[DateOpened]],TODAY()))-1,ABS(NETWORKDAYS(Proc[[#This Row],[DateOpened]],Proc[[#This Row],[DateClosed]]))-1)</f>
        <v>196</v>
      </c>
      <c r="R2596" s="79" t="s">
        <v>484</v>
      </c>
      <c r="S2596" s="65"/>
      <c r="T2596" s="153">
        <v>2595</v>
      </c>
    </row>
    <row r="2597" spans="1:20" hidden="1">
      <c r="A2597" s="72" t="s">
        <v>3091</v>
      </c>
      <c r="B2597" s="152" t="str">
        <f>IFERROR(VLOOKUP(Proc[[#This Row],[App]],Table2[],3,0),"open")</f>
        <v>ok</v>
      </c>
      <c r="C2597" s="85" t="s">
        <v>369</v>
      </c>
      <c r="D2597" s="152" t="s">
        <v>3187</v>
      </c>
      <c r="E2597" s="152" t="s">
        <v>3409</v>
      </c>
      <c r="F2597" s="65" t="s">
        <v>3409</v>
      </c>
      <c r="G2597" s="72" t="s">
        <v>406</v>
      </c>
      <c r="H2597" s="65" t="str">
        <f>IF(Proc[[#This Row],[type]]="LFF (MDG-F)",MID(Proc[[#This Row],[Obj]],13,10),"")</f>
        <v>DE10538135</v>
      </c>
      <c r="I2597" s="152"/>
      <c r="J2597" s="65" t="b">
        <f>Proc[[#This Row],[Requested]]=Proc[[#This Row],[CurrentParent]]</f>
        <v>1</v>
      </c>
      <c r="K2597" s="152" t="str">
        <f>IF(Proc[[#This Row],[Author]]="Marcela Urrego",VLOOKUP(LEFT(Proc[[#This Row],[Requested]],1),Table3[#All],2,0),VLOOKUP(Proc[[#This Row],[Author]],Table4[],2,0))</f>
        <v>MGF</v>
      </c>
      <c r="L2597" s="91" t="s">
        <v>3524</v>
      </c>
      <c r="M2597" s="78">
        <v>45841.453541666669</v>
      </c>
      <c r="N2597" s="78"/>
      <c r="O2597" s="78"/>
      <c r="P2597" s="79" t="str">
        <f ca="1">IF(Proc[[#This Row],[DaysAgeing]]&gt;5,"yep","on track")</f>
        <v>yep</v>
      </c>
      <c r="Q2597" s="2">
        <f ca="1">IF(Proc[[#This Row],[DateClosed]]="",ABS(NETWORKDAYS(Proc[[#This Row],[DateOpened]],TODAY()))-1,ABS(NETWORKDAYS(Proc[[#This Row],[DateOpened]],Proc[[#This Row],[DateClosed]]))-1)</f>
        <v>196</v>
      </c>
      <c r="R2597" s="79" t="s">
        <v>484</v>
      </c>
      <c r="S2597" s="65"/>
      <c r="T2597" s="153">
        <v>2596</v>
      </c>
    </row>
    <row r="2598" spans="1:20" hidden="1">
      <c r="A2598" s="72" t="s">
        <v>3091</v>
      </c>
      <c r="B2598" s="111" t="str">
        <f>IFERROR(VLOOKUP(Proc[[#This Row],[App]],Table2[],3,0),"open")</f>
        <v>ok</v>
      </c>
      <c r="C2598" s="85" t="s">
        <v>369</v>
      </c>
      <c r="D2598" s="152" t="s">
        <v>3188</v>
      </c>
      <c r="E2598" s="152" t="s">
        <v>3409</v>
      </c>
      <c r="F2598" s="65" t="s">
        <v>3409</v>
      </c>
      <c r="G2598" s="72" t="s">
        <v>406</v>
      </c>
      <c r="H2598" s="65" t="str">
        <f>IF(Proc[[#This Row],[type]]="LFF (MDG-F)",MID(Proc[[#This Row],[Obj]],13,10),"")</f>
        <v>DE10538138</v>
      </c>
      <c r="I2598" s="152"/>
      <c r="J2598" s="65" t="b">
        <f>Proc[[#This Row],[Requested]]=Proc[[#This Row],[CurrentParent]]</f>
        <v>1</v>
      </c>
      <c r="K2598" s="107" t="str">
        <f>IF(Proc[[#This Row],[Author]]="Marcela Urrego",VLOOKUP(LEFT(Proc[[#This Row],[Requested]],1),Table3[#All],2,0),VLOOKUP(Proc[[#This Row],[Author]],Table4[],2,0))</f>
        <v>MGF</v>
      </c>
      <c r="L2598" s="91" t="s">
        <v>3524</v>
      </c>
      <c r="M2598" s="78">
        <v>45841.453541666669</v>
      </c>
      <c r="N2598" s="78"/>
      <c r="O2598" s="78"/>
      <c r="P2598" s="79" t="str">
        <f ca="1">IF(Proc[[#This Row],[DaysAgeing]]&gt;5,"yep","on track")</f>
        <v>yep</v>
      </c>
      <c r="Q2598" s="2">
        <f ca="1">IF(Proc[[#This Row],[DateClosed]]="",ABS(NETWORKDAYS(Proc[[#This Row],[DateOpened]],TODAY()))-1,ABS(NETWORKDAYS(Proc[[#This Row],[DateOpened]],Proc[[#This Row],[DateClosed]]))-1)</f>
        <v>196</v>
      </c>
      <c r="R2598" s="79" t="s">
        <v>484</v>
      </c>
      <c r="S2598" s="65"/>
      <c r="T2598" s="153">
        <v>2597</v>
      </c>
    </row>
    <row r="2599" spans="1:20" hidden="1">
      <c r="A2599" s="72" t="s">
        <v>3091</v>
      </c>
      <c r="B2599" s="111" t="str">
        <f>IFERROR(VLOOKUP(Proc[[#This Row],[App]],Table2[],3,0),"open")</f>
        <v>ok</v>
      </c>
      <c r="C2599" s="85" t="s">
        <v>369</v>
      </c>
      <c r="D2599" s="152" t="s">
        <v>3189</v>
      </c>
      <c r="E2599" s="152" t="s">
        <v>3409</v>
      </c>
      <c r="F2599" s="65" t="s">
        <v>3409</v>
      </c>
      <c r="G2599" s="72" t="s">
        <v>406</v>
      </c>
      <c r="H2599" s="65" t="str">
        <f>IF(Proc[[#This Row],[type]]="LFF (MDG-F)",MID(Proc[[#This Row],[Obj]],13,10),"")</f>
        <v>DE10538139</v>
      </c>
      <c r="I2599" s="152"/>
      <c r="J2599" s="65" t="b">
        <f>Proc[[#This Row],[Requested]]=Proc[[#This Row],[CurrentParent]]</f>
        <v>1</v>
      </c>
      <c r="K2599" s="107" t="str">
        <f>IF(Proc[[#This Row],[Author]]="Marcela Urrego",VLOOKUP(LEFT(Proc[[#This Row],[Requested]],1),Table3[#All],2,0),VLOOKUP(Proc[[#This Row],[Author]],Table4[],2,0))</f>
        <v>MGF</v>
      </c>
      <c r="L2599" s="91" t="s">
        <v>3524</v>
      </c>
      <c r="M2599" s="78">
        <v>45841.453541666669</v>
      </c>
      <c r="N2599" s="78"/>
      <c r="O2599" s="78"/>
      <c r="P2599" s="79" t="str">
        <f ca="1">IF(Proc[[#This Row],[DaysAgeing]]&gt;5,"yep","on track")</f>
        <v>yep</v>
      </c>
      <c r="Q2599" s="2">
        <f ca="1">IF(Proc[[#This Row],[DateClosed]]="",ABS(NETWORKDAYS(Proc[[#This Row],[DateOpened]],TODAY()))-1,ABS(NETWORKDAYS(Proc[[#This Row],[DateOpened]],Proc[[#This Row],[DateClosed]]))-1)</f>
        <v>196</v>
      </c>
      <c r="R2599" s="79" t="s">
        <v>484</v>
      </c>
      <c r="S2599" s="65"/>
      <c r="T2599" s="153">
        <v>2598</v>
      </c>
    </row>
    <row r="2600" spans="1:20" hidden="1">
      <c r="A2600" s="72" t="s">
        <v>3091</v>
      </c>
      <c r="B2600" s="152" t="str">
        <f>IFERROR(VLOOKUP(Proc[[#This Row],[App]],Table2[],3,0),"open")</f>
        <v>ok</v>
      </c>
      <c r="C2600" s="85" t="s">
        <v>369</v>
      </c>
      <c r="D2600" s="152" t="s">
        <v>3190</v>
      </c>
      <c r="E2600" s="152" t="s">
        <v>3409</v>
      </c>
      <c r="F2600" s="65" t="s">
        <v>3409</v>
      </c>
      <c r="G2600" s="72" t="s">
        <v>406</v>
      </c>
      <c r="H2600" s="65" t="str">
        <f>IF(Proc[[#This Row],[type]]="LFF (MDG-F)",MID(Proc[[#This Row],[Obj]],13,10),"")</f>
        <v>DE10538142</v>
      </c>
      <c r="I2600" s="152"/>
      <c r="J2600" s="65" t="b">
        <f>Proc[[#This Row],[Requested]]=Proc[[#This Row],[CurrentParent]]</f>
        <v>1</v>
      </c>
      <c r="K2600" s="152" t="str">
        <f>IF(Proc[[#This Row],[Author]]="Marcela Urrego",VLOOKUP(LEFT(Proc[[#This Row],[Requested]],1),Table3[#All],2,0),VLOOKUP(Proc[[#This Row],[Author]],Table4[],2,0))</f>
        <v>MGF</v>
      </c>
      <c r="L2600" s="91" t="s">
        <v>3524</v>
      </c>
      <c r="M2600" s="78">
        <v>45841.453541666669</v>
      </c>
      <c r="N2600" s="78"/>
      <c r="O2600" s="78"/>
      <c r="P2600" s="79" t="str">
        <f ca="1">IF(Proc[[#This Row],[DaysAgeing]]&gt;5,"yep","on track")</f>
        <v>yep</v>
      </c>
      <c r="Q2600" s="2">
        <f ca="1">IF(Proc[[#This Row],[DateClosed]]="",ABS(NETWORKDAYS(Proc[[#This Row],[DateOpened]],TODAY()))-1,ABS(NETWORKDAYS(Proc[[#This Row],[DateOpened]],Proc[[#This Row],[DateClosed]]))-1)</f>
        <v>196</v>
      </c>
      <c r="R2600" s="79" t="s">
        <v>484</v>
      </c>
      <c r="S2600" s="65"/>
      <c r="T2600" s="153">
        <v>2599</v>
      </c>
    </row>
    <row r="2601" spans="1:20" hidden="1">
      <c r="A2601" s="72" t="s">
        <v>3091</v>
      </c>
      <c r="B2601" s="152" t="str">
        <f>IFERROR(VLOOKUP(Proc[[#This Row],[App]],Table2[],3,0),"open")</f>
        <v>ok</v>
      </c>
      <c r="C2601" s="85" t="s">
        <v>369</v>
      </c>
      <c r="D2601" s="152" t="s">
        <v>3191</v>
      </c>
      <c r="E2601" s="152" t="s">
        <v>3409</v>
      </c>
      <c r="F2601" s="65" t="s">
        <v>3409</v>
      </c>
      <c r="G2601" s="72" t="s">
        <v>406</v>
      </c>
      <c r="H2601" s="65" t="str">
        <f>IF(Proc[[#This Row],[type]]="LFF (MDG-F)",MID(Proc[[#This Row],[Obj]],13,10),"")</f>
        <v>DE10538144</v>
      </c>
      <c r="I2601" s="152"/>
      <c r="J2601" s="65" t="b">
        <f>Proc[[#This Row],[Requested]]=Proc[[#This Row],[CurrentParent]]</f>
        <v>1</v>
      </c>
      <c r="K2601" s="152" t="str">
        <f>IF(Proc[[#This Row],[Author]]="Marcela Urrego",VLOOKUP(LEFT(Proc[[#This Row],[Requested]],1),Table3[#All],2,0),VLOOKUP(Proc[[#This Row],[Author]],Table4[],2,0))</f>
        <v>MGF</v>
      </c>
      <c r="L2601" s="91" t="s">
        <v>3524</v>
      </c>
      <c r="M2601" s="78">
        <v>45841.453541666669</v>
      </c>
      <c r="N2601" s="78"/>
      <c r="O2601" s="78"/>
      <c r="P2601" s="79" t="str">
        <f ca="1">IF(Proc[[#This Row],[DaysAgeing]]&gt;5,"yep","on track")</f>
        <v>yep</v>
      </c>
      <c r="Q2601" s="2">
        <f ca="1">IF(Proc[[#This Row],[DateClosed]]="",ABS(NETWORKDAYS(Proc[[#This Row],[DateOpened]],TODAY()))-1,ABS(NETWORKDAYS(Proc[[#This Row],[DateOpened]],Proc[[#This Row],[DateClosed]]))-1)</f>
        <v>196</v>
      </c>
      <c r="R2601" s="79" t="s">
        <v>484</v>
      </c>
      <c r="S2601" s="65"/>
      <c r="T2601" s="153">
        <v>2600</v>
      </c>
    </row>
    <row r="2602" spans="1:20" hidden="1">
      <c r="A2602" s="72" t="s">
        <v>3091</v>
      </c>
      <c r="B2602" s="111" t="str">
        <f>IFERROR(VLOOKUP(Proc[[#This Row],[App]],Table2[],3,0),"open")</f>
        <v>ok</v>
      </c>
      <c r="C2602" s="85" t="s">
        <v>369</v>
      </c>
      <c r="D2602" s="152" t="s">
        <v>3192</v>
      </c>
      <c r="E2602" s="152" t="s">
        <v>3409</v>
      </c>
      <c r="F2602" s="153" t="s">
        <v>3409</v>
      </c>
      <c r="G2602" s="72" t="s">
        <v>406</v>
      </c>
      <c r="H2602" s="65" t="str">
        <f>IF(Proc[[#This Row],[type]]="LFF (MDG-F)",MID(Proc[[#This Row],[Obj]],13,10),"")</f>
        <v>DE10538161</v>
      </c>
      <c r="I2602" s="152"/>
      <c r="J2602" s="65" t="b">
        <f>Proc[[#This Row],[Requested]]=Proc[[#This Row],[CurrentParent]]</f>
        <v>1</v>
      </c>
      <c r="K2602" s="107" t="str">
        <f>IF(Proc[[#This Row],[Author]]="Marcela Urrego",VLOOKUP(LEFT(Proc[[#This Row],[Requested]],1),Table3[#All],2,0),VLOOKUP(Proc[[#This Row],[Author]],Table4[],2,0))</f>
        <v>MGF</v>
      </c>
      <c r="L2602" s="153" t="s">
        <v>3524</v>
      </c>
      <c r="M2602" s="78">
        <v>45841.453541666669</v>
      </c>
      <c r="N2602" s="78"/>
      <c r="O2602" s="78"/>
      <c r="P2602" s="79" t="str">
        <f ca="1">IF(Proc[[#This Row],[DaysAgeing]]&gt;5,"yep","on track")</f>
        <v>yep</v>
      </c>
      <c r="Q2602" s="2">
        <f ca="1">IF(Proc[[#This Row],[DateClosed]]="",ABS(NETWORKDAYS(Proc[[#This Row],[DateOpened]],TODAY()))-1,ABS(NETWORKDAYS(Proc[[#This Row],[DateOpened]],Proc[[#This Row],[DateClosed]]))-1)</f>
        <v>196</v>
      </c>
      <c r="R2602" s="79" t="s">
        <v>484</v>
      </c>
      <c r="S2602" s="65"/>
      <c r="T2602" s="153">
        <v>2601</v>
      </c>
    </row>
    <row r="2603" spans="1:20" hidden="1">
      <c r="A2603" s="72" t="s">
        <v>3091</v>
      </c>
      <c r="B2603" s="152" t="str">
        <f>IFERROR(VLOOKUP(Proc[[#This Row],[App]],Table2[],3,0),"open")</f>
        <v>ok</v>
      </c>
      <c r="C2603" s="85" t="s">
        <v>369</v>
      </c>
      <c r="D2603" s="152" t="s">
        <v>3193</v>
      </c>
      <c r="E2603" s="152" t="s">
        <v>3410</v>
      </c>
      <c r="F2603" s="65" t="s">
        <v>3410</v>
      </c>
      <c r="G2603" s="72" t="s">
        <v>406</v>
      </c>
      <c r="H2603" s="65" t="str">
        <f>IF(Proc[[#This Row],[type]]="LFF (MDG-F)",MID(Proc[[#This Row],[Obj]],13,10),"")</f>
        <v>DE10538174</v>
      </c>
      <c r="I2603" s="152"/>
      <c r="J2603" s="65" t="b">
        <f>Proc[[#This Row],[Requested]]=Proc[[#This Row],[CurrentParent]]</f>
        <v>1</v>
      </c>
      <c r="K2603" s="152" t="str">
        <f>IF(Proc[[#This Row],[Author]]="Marcela Urrego",VLOOKUP(LEFT(Proc[[#This Row],[Requested]],1),Table3[#All],2,0),VLOOKUP(Proc[[#This Row],[Author]],Table4[],2,0))</f>
        <v>MGF</v>
      </c>
      <c r="L2603" s="91" t="s">
        <v>3524</v>
      </c>
      <c r="M2603" s="78">
        <v>45841.453541666669</v>
      </c>
      <c r="N2603" s="78"/>
      <c r="O2603" s="78"/>
      <c r="P2603" s="79" t="str">
        <f ca="1">IF(Proc[[#This Row],[DaysAgeing]]&gt;5,"yep","on track")</f>
        <v>yep</v>
      </c>
      <c r="Q2603" s="2">
        <f ca="1">IF(Proc[[#This Row],[DateClosed]]="",ABS(NETWORKDAYS(Proc[[#This Row],[DateOpened]],TODAY()))-1,ABS(NETWORKDAYS(Proc[[#This Row],[DateOpened]],Proc[[#This Row],[DateClosed]]))-1)</f>
        <v>196</v>
      </c>
      <c r="R2603" s="79" t="s">
        <v>484</v>
      </c>
      <c r="S2603" s="65"/>
      <c r="T2603" s="153">
        <v>2602</v>
      </c>
    </row>
    <row r="2604" spans="1:20" hidden="1">
      <c r="A2604" s="72" t="s">
        <v>3091</v>
      </c>
      <c r="B2604" s="152" t="str">
        <f>IFERROR(VLOOKUP(Proc[[#This Row],[App]],Table2[],3,0),"open")</f>
        <v>ok</v>
      </c>
      <c r="C2604" s="85" t="s">
        <v>369</v>
      </c>
      <c r="D2604" s="152" t="s">
        <v>3194</v>
      </c>
      <c r="E2604" s="152" t="s">
        <v>3410</v>
      </c>
      <c r="F2604" s="65" t="s">
        <v>3410</v>
      </c>
      <c r="G2604" s="72" t="s">
        <v>406</v>
      </c>
      <c r="H2604" s="65" t="str">
        <f>IF(Proc[[#This Row],[type]]="LFF (MDG-F)",MID(Proc[[#This Row],[Obj]],13,10),"")</f>
        <v>DE10538178</v>
      </c>
      <c r="I2604" s="152"/>
      <c r="J2604" s="65" t="b">
        <f>Proc[[#This Row],[Requested]]=Proc[[#This Row],[CurrentParent]]</f>
        <v>1</v>
      </c>
      <c r="K2604" s="152" t="str">
        <f>IF(Proc[[#This Row],[Author]]="Marcela Urrego",VLOOKUP(LEFT(Proc[[#This Row],[Requested]],1),Table3[#All],2,0),VLOOKUP(Proc[[#This Row],[Author]],Table4[],2,0))</f>
        <v>MGF</v>
      </c>
      <c r="L2604" s="91" t="s">
        <v>3524</v>
      </c>
      <c r="M2604" s="78">
        <v>45841.453541666669</v>
      </c>
      <c r="N2604" s="78"/>
      <c r="O2604" s="78"/>
      <c r="P2604" s="79" t="str">
        <f ca="1">IF(Proc[[#This Row],[DaysAgeing]]&gt;5,"yep","on track")</f>
        <v>yep</v>
      </c>
      <c r="Q2604" s="2">
        <f ca="1">IF(Proc[[#This Row],[DateClosed]]="",ABS(NETWORKDAYS(Proc[[#This Row],[DateOpened]],TODAY()))-1,ABS(NETWORKDAYS(Proc[[#This Row],[DateOpened]],Proc[[#This Row],[DateClosed]]))-1)</f>
        <v>196</v>
      </c>
      <c r="R2604" s="79" t="s">
        <v>484</v>
      </c>
      <c r="S2604" s="65"/>
      <c r="T2604" s="153">
        <v>2603</v>
      </c>
    </row>
    <row r="2605" spans="1:20" hidden="1">
      <c r="A2605" s="72" t="s">
        <v>3091</v>
      </c>
      <c r="B2605" s="152" t="str">
        <f>IFERROR(VLOOKUP(Proc[[#This Row],[App]],Table2[],3,0),"open")</f>
        <v>ok</v>
      </c>
      <c r="C2605" s="85" t="s">
        <v>369</v>
      </c>
      <c r="D2605" s="152" t="s">
        <v>3195</v>
      </c>
      <c r="E2605" s="152" t="s">
        <v>3409</v>
      </c>
      <c r="F2605" s="65" t="s">
        <v>3409</v>
      </c>
      <c r="G2605" s="72" t="s">
        <v>406</v>
      </c>
      <c r="H2605" s="65" t="str">
        <f>IF(Proc[[#This Row],[type]]="LFF (MDG-F)",MID(Proc[[#This Row],[Obj]],13,10),"")</f>
        <v>DE10538192</v>
      </c>
      <c r="I2605" s="152"/>
      <c r="J2605" s="65" t="b">
        <f>Proc[[#This Row],[Requested]]=Proc[[#This Row],[CurrentParent]]</f>
        <v>1</v>
      </c>
      <c r="K2605" s="152" t="str">
        <f>IF(Proc[[#This Row],[Author]]="Marcela Urrego",VLOOKUP(LEFT(Proc[[#This Row],[Requested]],1),Table3[#All],2,0),VLOOKUP(Proc[[#This Row],[Author]],Table4[],2,0))</f>
        <v>MGF</v>
      </c>
      <c r="L2605" s="91" t="s">
        <v>3524</v>
      </c>
      <c r="M2605" s="78">
        <v>45841.453541666669</v>
      </c>
      <c r="N2605" s="78"/>
      <c r="O2605" s="78"/>
      <c r="P2605" s="79" t="str">
        <f ca="1">IF(Proc[[#This Row],[DaysAgeing]]&gt;5,"yep","on track")</f>
        <v>yep</v>
      </c>
      <c r="Q2605" s="2">
        <f ca="1">IF(Proc[[#This Row],[DateClosed]]="",ABS(NETWORKDAYS(Proc[[#This Row],[DateOpened]],TODAY()))-1,ABS(NETWORKDAYS(Proc[[#This Row],[DateOpened]],Proc[[#This Row],[DateClosed]]))-1)</f>
        <v>196</v>
      </c>
      <c r="R2605" s="79" t="s">
        <v>484</v>
      </c>
      <c r="S2605" s="65"/>
      <c r="T2605" s="153">
        <v>2604</v>
      </c>
    </row>
    <row r="2606" spans="1:20" hidden="1">
      <c r="A2606" s="72" t="s">
        <v>3091</v>
      </c>
      <c r="B2606" s="152" t="str">
        <f>IFERROR(VLOOKUP(Proc[[#This Row],[App]],Table2[],3,0),"open")</f>
        <v>ok</v>
      </c>
      <c r="C2606" s="85" t="s">
        <v>369</v>
      </c>
      <c r="D2606" s="152" t="s">
        <v>3196</v>
      </c>
      <c r="E2606" s="152" t="s">
        <v>3410</v>
      </c>
      <c r="F2606" s="65" t="s">
        <v>3410</v>
      </c>
      <c r="G2606" s="72" t="s">
        <v>406</v>
      </c>
      <c r="H2606" s="65" t="str">
        <f>IF(Proc[[#This Row],[type]]="LFF (MDG-F)",MID(Proc[[#This Row],[Obj]],13,10),"")</f>
        <v>DE10538397</v>
      </c>
      <c r="I2606" s="152"/>
      <c r="J2606" s="65" t="b">
        <f>Proc[[#This Row],[Requested]]=Proc[[#This Row],[CurrentParent]]</f>
        <v>1</v>
      </c>
      <c r="K2606" s="152" t="str">
        <f>IF(Proc[[#This Row],[Author]]="Marcela Urrego",VLOOKUP(LEFT(Proc[[#This Row],[Requested]],1),Table3[#All],2,0),VLOOKUP(Proc[[#This Row],[Author]],Table4[],2,0))</f>
        <v>MGF</v>
      </c>
      <c r="L2606" s="91" t="s">
        <v>3524</v>
      </c>
      <c r="M2606" s="78">
        <v>45841.453541666669</v>
      </c>
      <c r="N2606" s="78"/>
      <c r="O2606" s="78"/>
      <c r="P2606" s="79" t="str">
        <f ca="1">IF(Proc[[#This Row],[DaysAgeing]]&gt;5,"yep","on track")</f>
        <v>yep</v>
      </c>
      <c r="Q2606" s="2">
        <f ca="1">IF(Proc[[#This Row],[DateClosed]]="",ABS(NETWORKDAYS(Proc[[#This Row],[DateOpened]],TODAY()))-1,ABS(NETWORKDAYS(Proc[[#This Row],[DateOpened]],Proc[[#This Row],[DateClosed]]))-1)</f>
        <v>196</v>
      </c>
      <c r="R2606" s="79" t="s">
        <v>484</v>
      </c>
      <c r="S2606" s="65"/>
      <c r="T2606" s="153">
        <v>2605</v>
      </c>
    </row>
    <row r="2607" spans="1:20" hidden="1">
      <c r="A2607" s="72" t="s">
        <v>3091</v>
      </c>
      <c r="B2607" s="152" t="str">
        <f>IFERROR(VLOOKUP(Proc[[#This Row],[App]],Table2[],3,0),"open")</f>
        <v>ok</v>
      </c>
      <c r="C2607" s="85" t="s">
        <v>369</v>
      </c>
      <c r="D2607" s="152" t="s">
        <v>3197</v>
      </c>
      <c r="E2607" s="152" t="s">
        <v>3409</v>
      </c>
      <c r="F2607" s="65" t="s">
        <v>3409</v>
      </c>
      <c r="G2607" s="72" t="s">
        <v>406</v>
      </c>
      <c r="H2607" s="65" t="str">
        <f>IF(Proc[[#This Row],[type]]="LFF (MDG-F)",MID(Proc[[#This Row],[Obj]],13,10),"")</f>
        <v>DE10538556</v>
      </c>
      <c r="I2607" s="152"/>
      <c r="J2607" s="65" t="b">
        <f>Proc[[#This Row],[Requested]]=Proc[[#This Row],[CurrentParent]]</f>
        <v>1</v>
      </c>
      <c r="K2607" s="152" t="str">
        <f>IF(Proc[[#This Row],[Author]]="Marcela Urrego",VLOOKUP(LEFT(Proc[[#This Row],[Requested]],1),Table3[#All],2,0),VLOOKUP(Proc[[#This Row],[Author]],Table4[],2,0))</f>
        <v>MGF</v>
      </c>
      <c r="L2607" s="91" t="s">
        <v>3524</v>
      </c>
      <c r="M2607" s="78">
        <v>45841.453541666669</v>
      </c>
      <c r="N2607" s="78"/>
      <c r="O2607" s="78"/>
      <c r="P2607" s="79" t="str">
        <f ca="1">IF(Proc[[#This Row],[DaysAgeing]]&gt;5,"yep","on track")</f>
        <v>yep</v>
      </c>
      <c r="Q2607" s="2">
        <f ca="1">IF(Proc[[#This Row],[DateClosed]]="",ABS(NETWORKDAYS(Proc[[#This Row],[DateOpened]],TODAY()))-1,ABS(NETWORKDAYS(Proc[[#This Row],[DateOpened]],Proc[[#This Row],[DateClosed]]))-1)</f>
        <v>196</v>
      </c>
      <c r="R2607" s="79" t="s">
        <v>484</v>
      </c>
      <c r="S2607" s="65"/>
      <c r="T2607" s="153">
        <v>2606</v>
      </c>
    </row>
    <row r="2608" spans="1:20" hidden="1">
      <c r="A2608" s="72" t="s">
        <v>3091</v>
      </c>
      <c r="B2608" s="152" t="str">
        <f>IFERROR(VLOOKUP(Proc[[#This Row],[App]],Table2[],3,0),"open")</f>
        <v>ok</v>
      </c>
      <c r="C2608" s="85" t="s">
        <v>369</v>
      </c>
      <c r="D2608" s="152" t="s">
        <v>3198</v>
      </c>
      <c r="E2608" s="152" t="s">
        <v>3410</v>
      </c>
      <c r="F2608" s="65" t="s">
        <v>3410</v>
      </c>
      <c r="G2608" s="72" t="s">
        <v>406</v>
      </c>
      <c r="H2608" s="65" t="str">
        <f>IF(Proc[[#This Row],[type]]="LFF (MDG-F)",MID(Proc[[#This Row],[Obj]],13,10),"")</f>
        <v>DE10538654</v>
      </c>
      <c r="I2608" s="152"/>
      <c r="J2608" s="65" t="b">
        <f>Proc[[#This Row],[Requested]]=Proc[[#This Row],[CurrentParent]]</f>
        <v>1</v>
      </c>
      <c r="K2608" s="152" t="str">
        <f>IF(Proc[[#This Row],[Author]]="Marcela Urrego",VLOOKUP(LEFT(Proc[[#This Row],[Requested]],1),Table3[#All],2,0),VLOOKUP(Proc[[#This Row],[Author]],Table4[],2,0))</f>
        <v>MGF</v>
      </c>
      <c r="L2608" s="91" t="s">
        <v>3524</v>
      </c>
      <c r="M2608" s="78">
        <v>45841.453541666669</v>
      </c>
      <c r="N2608" s="78"/>
      <c r="O2608" s="78"/>
      <c r="P2608" s="79" t="str">
        <f ca="1">IF(Proc[[#This Row],[DaysAgeing]]&gt;5,"yep","on track")</f>
        <v>yep</v>
      </c>
      <c r="Q2608" s="2">
        <f ca="1">IF(Proc[[#This Row],[DateClosed]]="",ABS(NETWORKDAYS(Proc[[#This Row],[DateOpened]],TODAY()))-1,ABS(NETWORKDAYS(Proc[[#This Row],[DateOpened]],Proc[[#This Row],[DateClosed]]))-1)</f>
        <v>196</v>
      </c>
      <c r="R2608" s="79" t="s">
        <v>484</v>
      </c>
      <c r="S2608" s="65"/>
      <c r="T2608" s="153">
        <v>2607</v>
      </c>
    </row>
    <row r="2609" spans="1:20" hidden="1">
      <c r="A2609" s="72" t="s">
        <v>3091</v>
      </c>
      <c r="B2609" s="152" t="str">
        <f>IFERROR(VLOOKUP(Proc[[#This Row],[App]],Table2[],3,0),"open")</f>
        <v>ok</v>
      </c>
      <c r="C2609" s="85" t="s">
        <v>369</v>
      </c>
      <c r="D2609" s="152" t="s">
        <v>3199</v>
      </c>
      <c r="E2609" s="152" t="s">
        <v>3409</v>
      </c>
      <c r="F2609" s="65" t="s">
        <v>3409</v>
      </c>
      <c r="G2609" s="72" t="s">
        <v>406</v>
      </c>
      <c r="H2609" s="65" t="str">
        <f>IF(Proc[[#This Row],[type]]="LFF (MDG-F)",MID(Proc[[#This Row],[Obj]],13,10),"")</f>
        <v>DE10579990</v>
      </c>
      <c r="I2609" s="152"/>
      <c r="J2609" s="65" t="b">
        <f>Proc[[#This Row],[Requested]]=Proc[[#This Row],[CurrentParent]]</f>
        <v>1</v>
      </c>
      <c r="K2609" s="152" t="str">
        <f>IF(Proc[[#This Row],[Author]]="Marcela Urrego",VLOOKUP(LEFT(Proc[[#This Row],[Requested]],1),Table3[#All],2,0),VLOOKUP(Proc[[#This Row],[Author]],Table4[],2,0))</f>
        <v>MGF</v>
      </c>
      <c r="L2609" s="91" t="s">
        <v>3524</v>
      </c>
      <c r="M2609" s="78">
        <v>45841.453541666669</v>
      </c>
      <c r="N2609" s="78"/>
      <c r="O2609" s="78"/>
      <c r="P2609" s="79" t="str">
        <f ca="1">IF(Proc[[#This Row],[DaysAgeing]]&gt;5,"yep","on track")</f>
        <v>yep</v>
      </c>
      <c r="Q2609" s="2">
        <f ca="1">IF(Proc[[#This Row],[DateClosed]]="",ABS(NETWORKDAYS(Proc[[#This Row],[DateOpened]],TODAY()))-1,ABS(NETWORKDAYS(Proc[[#This Row],[DateOpened]],Proc[[#This Row],[DateClosed]]))-1)</f>
        <v>196</v>
      </c>
      <c r="R2609" s="79" t="s">
        <v>484</v>
      </c>
      <c r="S2609" s="65"/>
      <c r="T2609" s="153">
        <v>2608</v>
      </c>
    </row>
    <row r="2610" spans="1:20" hidden="1">
      <c r="A2610" s="72" t="s">
        <v>3091</v>
      </c>
      <c r="B2610" s="152" t="str">
        <f>IFERROR(VLOOKUP(Proc[[#This Row],[App]],Table2[],3,0),"open")</f>
        <v>ok</v>
      </c>
      <c r="C2610" s="85" t="s">
        <v>369</v>
      </c>
      <c r="D2610" s="152" t="s">
        <v>3200</v>
      </c>
      <c r="E2610" s="152" t="s">
        <v>3410</v>
      </c>
      <c r="F2610" s="65" t="s">
        <v>3410</v>
      </c>
      <c r="G2610" s="72" t="s">
        <v>406</v>
      </c>
      <c r="H2610" s="65" t="str">
        <f>IF(Proc[[#This Row],[type]]="LFF (MDG-F)",MID(Proc[[#This Row],[Obj]],13,10),"")</f>
        <v>DE10538107</v>
      </c>
      <c r="I2610" s="152"/>
      <c r="J2610" s="65" t="b">
        <f>Proc[[#This Row],[Requested]]=Proc[[#This Row],[CurrentParent]]</f>
        <v>1</v>
      </c>
      <c r="K2610" s="152" t="str">
        <f>IF(Proc[[#This Row],[Author]]="Marcela Urrego",VLOOKUP(LEFT(Proc[[#This Row],[Requested]],1),Table3[#All],2,0),VLOOKUP(Proc[[#This Row],[Author]],Table4[],2,0))</f>
        <v>MGF</v>
      </c>
      <c r="L2610" s="91" t="s">
        <v>3524</v>
      </c>
      <c r="M2610" s="78">
        <v>45841.453541666669</v>
      </c>
      <c r="N2610" s="78"/>
      <c r="O2610" s="78"/>
      <c r="P2610" s="79" t="str">
        <f ca="1">IF(Proc[[#This Row],[DaysAgeing]]&gt;5,"yep","on track")</f>
        <v>yep</v>
      </c>
      <c r="Q2610" s="2">
        <f ca="1">IF(Proc[[#This Row],[DateClosed]]="",ABS(NETWORKDAYS(Proc[[#This Row],[DateOpened]],TODAY()))-1,ABS(NETWORKDAYS(Proc[[#This Row],[DateOpened]],Proc[[#This Row],[DateClosed]]))-1)</f>
        <v>196</v>
      </c>
      <c r="R2610" s="79" t="s">
        <v>484</v>
      </c>
      <c r="S2610" s="65"/>
      <c r="T2610" s="153">
        <v>2609</v>
      </c>
    </row>
    <row r="2611" spans="1:20" hidden="1">
      <c r="A2611" s="72" t="s">
        <v>3091</v>
      </c>
      <c r="B2611" s="152" t="str">
        <f>IFERROR(VLOOKUP(Proc[[#This Row],[App]],Table2[],3,0),"open")</f>
        <v>ok</v>
      </c>
      <c r="C2611" s="85" t="s">
        <v>369</v>
      </c>
      <c r="D2611" s="152" t="s">
        <v>3201</v>
      </c>
      <c r="E2611" s="152" t="s">
        <v>3412</v>
      </c>
      <c r="F2611" s="65" t="s">
        <v>3412</v>
      </c>
      <c r="G2611" s="72" t="s">
        <v>406</v>
      </c>
      <c r="H2611" s="65" t="str">
        <f>IF(Proc[[#This Row],[type]]="LFF (MDG-F)",MID(Proc[[#This Row],[Obj]],13,10),"")</f>
        <v>DE10538118</v>
      </c>
      <c r="I2611" s="152"/>
      <c r="J2611" s="65" t="b">
        <f>Proc[[#This Row],[Requested]]=Proc[[#This Row],[CurrentParent]]</f>
        <v>1</v>
      </c>
      <c r="K2611" s="152" t="str">
        <f>IF(Proc[[#This Row],[Author]]="Marcela Urrego",VLOOKUP(LEFT(Proc[[#This Row],[Requested]],1),Table3[#All],2,0),VLOOKUP(Proc[[#This Row],[Author]],Table4[],2,0))</f>
        <v>MGF</v>
      </c>
      <c r="L2611" s="91" t="s">
        <v>3524</v>
      </c>
      <c r="M2611" s="78">
        <v>45841.453541666669</v>
      </c>
      <c r="N2611" s="78"/>
      <c r="O2611" s="78"/>
      <c r="P2611" s="79" t="str">
        <f ca="1">IF(Proc[[#This Row],[DaysAgeing]]&gt;5,"yep","on track")</f>
        <v>yep</v>
      </c>
      <c r="Q2611" s="2">
        <f ca="1">IF(Proc[[#This Row],[DateClosed]]="",ABS(NETWORKDAYS(Proc[[#This Row],[DateOpened]],TODAY()))-1,ABS(NETWORKDAYS(Proc[[#This Row],[DateOpened]],Proc[[#This Row],[DateClosed]]))-1)</f>
        <v>196</v>
      </c>
      <c r="R2611" s="79" t="s">
        <v>484</v>
      </c>
      <c r="S2611" s="65"/>
      <c r="T2611" s="153">
        <v>2610</v>
      </c>
    </row>
    <row r="2612" spans="1:20" hidden="1">
      <c r="A2612" s="72" t="s">
        <v>3091</v>
      </c>
      <c r="B2612" s="152" t="str">
        <f>IFERROR(VLOOKUP(Proc[[#This Row],[App]],Table2[],3,0),"open")</f>
        <v>ok</v>
      </c>
      <c r="C2612" s="85" t="s">
        <v>369</v>
      </c>
      <c r="D2612" s="152" t="s">
        <v>3202</v>
      </c>
      <c r="E2612" s="152" t="s">
        <v>3410</v>
      </c>
      <c r="F2612" s="65" t="s">
        <v>3410</v>
      </c>
      <c r="G2612" s="72" t="s">
        <v>406</v>
      </c>
      <c r="H2612" s="65" t="str">
        <f>IF(Proc[[#This Row],[type]]="LFF (MDG-F)",MID(Proc[[#This Row],[Obj]],13,10),"")</f>
        <v>DE10538136</v>
      </c>
      <c r="I2612" s="152"/>
      <c r="J2612" s="65" t="b">
        <f>Proc[[#This Row],[Requested]]=Proc[[#This Row],[CurrentParent]]</f>
        <v>1</v>
      </c>
      <c r="K2612" s="152" t="str">
        <f>IF(Proc[[#This Row],[Author]]="Marcela Urrego",VLOOKUP(LEFT(Proc[[#This Row],[Requested]],1),Table3[#All],2,0),VLOOKUP(Proc[[#This Row],[Author]],Table4[],2,0))</f>
        <v>MGF</v>
      </c>
      <c r="L2612" s="91" t="s">
        <v>3524</v>
      </c>
      <c r="M2612" s="78">
        <v>45841.453541666669</v>
      </c>
      <c r="N2612" s="78"/>
      <c r="O2612" s="78"/>
      <c r="P2612" s="79" t="str">
        <f ca="1">IF(Proc[[#This Row],[DaysAgeing]]&gt;5,"yep","on track")</f>
        <v>yep</v>
      </c>
      <c r="Q2612" s="2">
        <f ca="1">IF(Proc[[#This Row],[DateClosed]]="",ABS(NETWORKDAYS(Proc[[#This Row],[DateOpened]],TODAY()))-1,ABS(NETWORKDAYS(Proc[[#This Row],[DateOpened]],Proc[[#This Row],[DateClosed]]))-1)</f>
        <v>196</v>
      </c>
      <c r="R2612" s="79" t="s">
        <v>484</v>
      </c>
      <c r="S2612" s="65"/>
      <c r="T2612" s="153">
        <v>2611</v>
      </c>
    </row>
    <row r="2613" spans="1:20" hidden="1">
      <c r="A2613" s="72" t="s">
        <v>3091</v>
      </c>
      <c r="B2613" s="152" t="str">
        <f>IFERROR(VLOOKUP(Proc[[#This Row],[App]],Table2[],3,0),"open")</f>
        <v>ok</v>
      </c>
      <c r="C2613" s="85" t="s">
        <v>369</v>
      </c>
      <c r="D2613" s="152" t="s">
        <v>3203</v>
      </c>
      <c r="E2613" s="152" t="s">
        <v>3410</v>
      </c>
      <c r="F2613" s="65" t="s">
        <v>3410</v>
      </c>
      <c r="G2613" s="72" t="s">
        <v>406</v>
      </c>
      <c r="H2613" s="65" t="str">
        <f>IF(Proc[[#This Row],[type]]="LFF (MDG-F)",MID(Proc[[#This Row],[Obj]],13,10),"")</f>
        <v>DE10538137</v>
      </c>
      <c r="I2613" s="152"/>
      <c r="J2613" s="65" t="b">
        <f>Proc[[#This Row],[Requested]]=Proc[[#This Row],[CurrentParent]]</f>
        <v>1</v>
      </c>
      <c r="K2613" s="152" t="str">
        <f>IF(Proc[[#This Row],[Author]]="Marcela Urrego",VLOOKUP(LEFT(Proc[[#This Row],[Requested]],1),Table3[#All],2,0),VLOOKUP(Proc[[#This Row],[Author]],Table4[],2,0))</f>
        <v>MGF</v>
      </c>
      <c r="L2613" s="91" t="s">
        <v>3524</v>
      </c>
      <c r="M2613" s="78">
        <v>45841.453541666669</v>
      </c>
      <c r="N2613" s="78"/>
      <c r="O2613" s="78"/>
      <c r="P2613" s="79" t="str">
        <f ca="1">IF(Proc[[#This Row],[DaysAgeing]]&gt;5,"yep","on track")</f>
        <v>yep</v>
      </c>
      <c r="Q2613" s="2">
        <f ca="1">IF(Proc[[#This Row],[DateClosed]]="",ABS(NETWORKDAYS(Proc[[#This Row],[DateOpened]],TODAY()))-1,ABS(NETWORKDAYS(Proc[[#This Row],[DateOpened]],Proc[[#This Row],[DateClosed]]))-1)</f>
        <v>196</v>
      </c>
      <c r="R2613" s="79" t="s">
        <v>484</v>
      </c>
      <c r="S2613" s="65"/>
      <c r="T2613" s="153">
        <v>2612</v>
      </c>
    </row>
    <row r="2614" spans="1:20" hidden="1">
      <c r="A2614" s="72" t="s">
        <v>3091</v>
      </c>
      <c r="B2614" s="152" t="str">
        <f>IFERROR(VLOOKUP(Proc[[#This Row],[App]],Table2[],3,0),"open")</f>
        <v>ok</v>
      </c>
      <c r="C2614" s="85" t="s">
        <v>369</v>
      </c>
      <c r="D2614" s="152" t="s">
        <v>3204</v>
      </c>
      <c r="E2614" s="152" t="s">
        <v>3410</v>
      </c>
      <c r="F2614" s="65" t="s">
        <v>3410</v>
      </c>
      <c r="G2614" s="72" t="s">
        <v>406</v>
      </c>
      <c r="H2614" s="65" t="str">
        <f>IF(Proc[[#This Row],[type]]="LFF (MDG-F)",MID(Proc[[#This Row],[Obj]],13,10),"")</f>
        <v>DE10538141</v>
      </c>
      <c r="I2614" s="152"/>
      <c r="J2614" s="65" t="b">
        <f>Proc[[#This Row],[Requested]]=Proc[[#This Row],[CurrentParent]]</f>
        <v>1</v>
      </c>
      <c r="K2614" s="152" t="str">
        <f>IF(Proc[[#This Row],[Author]]="Marcela Urrego",VLOOKUP(LEFT(Proc[[#This Row],[Requested]],1),Table3[#All],2,0),VLOOKUP(Proc[[#This Row],[Author]],Table4[],2,0))</f>
        <v>MGF</v>
      </c>
      <c r="L2614" s="91" t="s">
        <v>3524</v>
      </c>
      <c r="M2614" s="78">
        <v>45841.453541666669</v>
      </c>
      <c r="N2614" s="78"/>
      <c r="O2614" s="78"/>
      <c r="P2614" s="79" t="str">
        <f ca="1">IF(Proc[[#This Row],[DaysAgeing]]&gt;5,"yep","on track")</f>
        <v>yep</v>
      </c>
      <c r="Q2614" s="2">
        <f ca="1">IF(Proc[[#This Row],[DateClosed]]="",ABS(NETWORKDAYS(Proc[[#This Row],[DateOpened]],TODAY()))-1,ABS(NETWORKDAYS(Proc[[#This Row],[DateOpened]],Proc[[#This Row],[DateClosed]]))-1)</f>
        <v>196</v>
      </c>
      <c r="R2614" s="79" t="s">
        <v>484</v>
      </c>
      <c r="S2614" s="65"/>
      <c r="T2614" s="153">
        <v>2613</v>
      </c>
    </row>
    <row r="2615" spans="1:20" hidden="1">
      <c r="A2615" s="72" t="s">
        <v>3091</v>
      </c>
      <c r="B2615" s="152" t="str">
        <f>IFERROR(VLOOKUP(Proc[[#This Row],[App]],Table2[],3,0),"open")</f>
        <v>ok</v>
      </c>
      <c r="C2615" s="85" t="s">
        <v>369</v>
      </c>
      <c r="D2615" s="152" t="s">
        <v>3205</v>
      </c>
      <c r="E2615" s="152" t="s">
        <v>3410</v>
      </c>
      <c r="F2615" s="65" t="s">
        <v>3410</v>
      </c>
      <c r="G2615" s="72" t="s">
        <v>406</v>
      </c>
      <c r="H2615" s="65" t="str">
        <f>IF(Proc[[#This Row],[type]]="LFF (MDG-F)",MID(Proc[[#This Row],[Obj]],13,10),"")</f>
        <v>DE10538143</v>
      </c>
      <c r="I2615" s="152"/>
      <c r="J2615" s="65" t="b">
        <f>Proc[[#This Row],[Requested]]=Proc[[#This Row],[CurrentParent]]</f>
        <v>1</v>
      </c>
      <c r="K2615" s="152" t="str">
        <f>IF(Proc[[#This Row],[Author]]="Marcela Urrego",VLOOKUP(LEFT(Proc[[#This Row],[Requested]],1),Table3[#All],2,0),VLOOKUP(Proc[[#This Row],[Author]],Table4[],2,0))</f>
        <v>MGF</v>
      </c>
      <c r="L2615" s="91" t="s">
        <v>3524</v>
      </c>
      <c r="M2615" s="78">
        <v>45841.453541666669</v>
      </c>
      <c r="N2615" s="78"/>
      <c r="O2615" s="78"/>
      <c r="P2615" s="79" t="str">
        <f ca="1">IF(Proc[[#This Row],[DaysAgeing]]&gt;5,"yep","on track")</f>
        <v>yep</v>
      </c>
      <c r="Q2615" s="2">
        <f ca="1">IF(Proc[[#This Row],[DateClosed]]="",ABS(NETWORKDAYS(Proc[[#This Row],[DateOpened]],TODAY()))-1,ABS(NETWORKDAYS(Proc[[#This Row],[DateOpened]],Proc[[#This Row],[DateClosed]]))-1)</f>
        <v>196</v>
      </c>
      <c r="R2615" s="79" t="s">
        <v>484</v>
      </c>
      <c r="S2615" s="65"/>
      <c r="T2615" s="153">
        <v>2614</v>
      </c>
    </row>
    <row r="2616" spans="1:20" hidden="1">
      <c r="A2616" s="72" t="s">
        <v>3091</v>
      </c>
      <c r="B2616" s="152" t="str">
        <f>IFERROR(VLOOKUP(Proc[[#This Row],[App]],Table2[],3,0),"open")</f>
        <v>ok</v>
      </c>
      <c r="C2616" s="85" t="s">
        <v>369</v>
      </c>
      <c r="D2616" s="152" t="s">
        <v>3206</v>
      </c>
      <c r="E2616" s="152" t="s">
        <v>3410</v>
      </c>
      <c r="F2616" s="65" t="s">
        <v>3410</v>
      </c>
      <c r="G2616" s="72" t="s">
        <v>406</v>
      </c>
      <c r="H2616" s="65" t="str">
        <f>IF(Proc[[#This Row],[type]]="LFF (MDG-F)",MID(Proc[[#This Row],[Obj]],13,10),"")</f>
        <v>DE10538147</v>
      </c>
      <c r="I2616" s="152"/>
      <c r="J2616" s="65" t="b">
        <f>Proc[[#This Row],[Requested]]=Proc[[#This Row],[CurrentParent]]</f>
        <v>1</v>
      </c>
      <c r="K2616" s="152" t="str">
        <f>IF(Proc[[#This Row],[Author]]="Marcela Urrego",VLOOKUP(LEFT(Proc[[#This Row],[Requested]],1),Table3[#All],2,0),VLOOKUP(Proc[[#This Row],[Author]],Table4[],2,0))</f>
        <v>MGF</v>
      </c>
      <c r="L2616" s="91" t="s">
        <v>3524</v>
      </c>
      <c r="M2616" s="78">
        <v>45841.453541666669</v>
      </c>
      <c r="N2616" s="78"/>
      <c r="O2616" s="78"/>
      <c r="P2616" s="79" t="str">
        <f ca="1">IF(Proc[[#This Row],[DaysAgeing]]&gt;5,"yep","on track")</f>
        <v>yep</v>
      </c>
      <c r="Q2616" s="2">
        <f ca="1">IF(Proc[[#This Row],[DateClosed]]="",ABS(NETWORKDAYS(Proc[[#This Row],[DateOpened]],TODAY()))-1,ABS(NETWORKDAYS(Proc[[#This Row],[DateOpened]],Proc[[#This Row],[DateClosed]]))-1)</f>
        <v>196</v>
      </c>
      <c r="R2616" s="79" t="s">
        <v>484</v>
      </c>
      <c r="S2616" s="65"/>
      <c r="T2616" s="153">
        <v>2615</v>
      </c>
    </row>
    <row r="2617" spans="1:20" hidden="1">
      <c r="A2617" s="72" t="s">
        <v>3091</v>
      </c>
      <c r="B2617" s="152" t="str">
        <f>IFERROR(VLOOKUP(Proc[[#This Row],[App]],Table2[],3,0),"open")</f>
        <v>ok</v>
      </c>
      <c r="C2617" s="85" t="s">
        <v>369</v>
      </c>
      <c r="D2617" s="152" t="s">
        <v>3207</v>
      </c>
      <c r="E2617" s="152" t="s">
        <v>3413</v>
      </c>
      <c r="F2617" s="65" t="s">
        <v>3413</v>
      </c>
      <c r="G2617" s="72" t="s">
        <v>406</v>
      </c>
      <c r="H2617" s="65" t="str">
        <f>IF(Proc[[#This Row],[type]]="LFF (MDG-F)",MID(Proc[[#This Row],[Obj]],13,10),"")</f>
        <v>DE10538148</v>
      </c>
      <c r="I2617" s="152"/>
      <c r="J2617" s="65" t="b">
        <f>Proc[[#This Row],[Requested]]=Proc[[#This Row],[CurrentParent]]</f>
        <v>1</v>
      </c>
      <c r="K2617" s="152" t="str">
        <f>IF(Proc[[#This Row],[Author]]="Marcela Urrego",VLOOKUP(LEFT(Proc[[#This Row],[Requested]],1),Table3[#All],2,0),VLOOKUP(Proc[[#This Row],[Author]],Table4[],2,0))</f>
        <v>MGF</v>
      </c>
      <c r="L2617" s="91" t="s">
        <v>3524</v>
      </c>
      <c r="M2617" s="78">
        <v>45841.453541666669</v>
      </c>
      <c r="N2617" s="78"/>
      <c r="O2617" s="78"/>
      <c r="P2617" s="79" t="str">
        <f ca="1">IF(Proc[[#This Row],[DaysAgeing]]&gt;5,"yep","on track")</f>
        <v>yep</v>
      </c>
      <c r="Q2617" s="2">
        <f ca="1">IF(Proc[[#This Row],[DateClosed]]="",ABS(NETWORKDAYS(Proc[[#This Row],[DateOpened]],TODAY()))-1,ABS(NETWORKDAYS(Proc[[#This Row],[DateOpened]],Proc[[#This Row],[DateClosed]]))-1)</f>
        <v>196</v>
      </c>
      <c r="R2617" s="79" t="s">
        <v>484</v>
      </c>
      <c r="S2617" s="65"/>
      <c r="T2617" s="153">
        <v>2616</v>
      </c>
    </row>
    <row r="2618" spans="1:20" hidden="1">
      <c r="A2618" s="72" t="s">
        <v>3091</v>
      </c>
      <c r="B2618" s="152" t="str">
        <f>IFERROR(VLOOKUP(Proc[[#This Row],[App]],Table2[],3,0),"open")</f>
        <v>ok</v>
      </c>
      <c r="C2618" s="85" t="s">
        <v>369</v>
      </c>
      <c r="D2618" s="152" t="s">
        <v>3208</v>
      </c>
      <c r="E2618" s="152" t="s">
        <v>3410</v>
      </c>
      <c r="F2618" s="65" t="s">
        <v>3410</v>
      </c>
      <c r="G2618" s="72" t="s">
        <v>406</v>
      </c>
      <c r="H2618" s="65" t="str">
        <f>IF(Proc[[#This Row],[type]]="LFF (MDG-F)",MID(Proc[[#This Row],[Obj]],13,10),"")</f>
        <v>DE10538151</v>
      </c>
      <c r="I2618" s="152"/>
      <c r="J2618" s="65" t="b">
        <f>Proc[[#This Row],[Requested]]=Proc[[#This Row],[CurrentParent]]</f>
        <v>1</v>
      </c>
      <c r="K2618" s="152" t="str">
        <f>IF(Proc[[#This Row],[Author]]="Marcela Urrego",VLOOKUP(LEFT(Proc[[#This Row],[Requested]],1),Table3[#All],2,0),VLOOKUP(Proc[[#This Row],[Author]],Table4[],2,0))</f>
        <v>MGF</v>
      </c>
      <c r="L2618" s="91" t="s">
        <v>3524</v>
      </c>
      <c r="M2618" s="78">
        <v>45841.453541666669</v>
      </c>
      <c r="N2618" s="78"/>
      <c r="O2618" s="78"/>
      <c r="P2618" s="79" t="str">
        <f ca="1">IF(Proc[[#This Row],[DaysAgeing]]&gt;5,"yep","on track")</f>
        <v>yep</v>
      </c>
      <c r="Q2618" s="2">
        <f ca="1">IF(Proc[[#This Row],[DateClosed]]="",ABS(NETWORKDAYS(Proc[[#This Row],[DateOpened]],TODAY()))-1,ABS(NETWORKDAYS(Proc[[#This Row],[DateOpened]],Proc[[#This Row],[DateClosed]]))-1)</f>
        <v>196</v>
      </c>
      <c r="R2618" s="79" t="s">
        <v>484</v>
      </c>
      <c r="S2618" s="65"/>
      <c r="T2618" s="153">
        <v>2617</v>
      </c>
    </row>
    <row r="2619" spans="1:20" hidden="1">
      <c r="A2619" s="72" t="s">
        <v>3091</v>
      </c>
      <c r="B2619" s="152" t="str">
        <f>IFERROR(VLOOKUP(Proc[[#This Row],[App]],Table2[],3,0),"open")</f>
        <v>ok</v>
      </c>
      <c r="C2619" s="85" t="s">
        <v>369</v>
      </c>
      <c r="D2619" s="152" t="s">
        <v>3209</v>
      </c>
      <c r="E2619" s="152" t="s">
        <v>3410</v>
      </c>
      <c r="F2619" s="65" t="s">
        <v>3410</v>
      </c>
      <c r="G2619" s="72" t="s">
        <v>406</v>
      </c>
      <c r="H2619" s="65" t="str">
        <f>IF(Proc[[#This Row],[type]]="LFF (MDG-F)",MID(Proc[[#This Row],[Obj]],13,10),"")</f>
        <v>DE10538153</v>
      </c>
      <c r="I2619" s="152"/>
      <c r="J2619" s="65" t="b">
        <f>Proc[[#This Row],[Requested]]=Proc[[#This Row],[CurrentParent]]</f>
        <v>1</v>
      </c>
      <c r="K2619" s="152" t="str">
        <f>IF(Proc[[#This Row],[Author]]="Marcela Urrego",VLOOKUP(LEFT(Proc[[#This Row],[Requested]],1),Table3[#All],2,0),VLOOKUP(Proc[[#This Row],[Author]],Table4[],2,0))</f>
        <v>MGF</v>
      </c>
      <c r="L2619" s="91" t="s">
        <v>3524</v>
      </c>
      <c r="M2619" s="78">
        <v>45841.453541666669</v>
      </c>
      <c r="N2619" s="78"/>
      <c r="O2619" s="78"/>
      <c r="P2619" s="79" t="str">
        <f ca="1">IF(Proc[[#This Row],[DaysAgeing]]&gt;5,"yep","on track")</f>
        <v>yep</v>
      </c>
      <c r="Q2619" s="2">
        <f ca="1">IF(Proc[[#This Row],[DateClosed]]="",ABS(NETWORKDAYS(Proc[[#This Row],[DateOpened]],TODAY()))-1,ABS(NETWORKDAYS(Proc[[#This Row],[DateOpened]],Proc[[#This Row],[DateClosed]]))-1)</f>
        <v>196</v>
      </c>
      <c r="R2619" s="79" t="s">
        <v>484</v>
      </c>
      <c r="S2619" s="65"/>
      <c r="T2619" s="153">
        <v>2618</v>
      </c>
    </row>
    <row r="2620" spans="1:20" hidden="1">
      <c r="A2620" s="72" t="s">
        <v>3091</v>
      </c>
      <c r="B2620" s="152" t="str">
        <f>IFERROR(VLOOKUP(Proc[[#This Row],[App]],Table2[],3,0),"open")</f>
        <v>ok</v>
      </c>
      <c r="C2620" s="85" t="s">
        <v>369</v>
      </c>
      <c r="D2620" s="152" t="s">
        <v>3210</v>
      </c>
      <c r="E2620" s="152" t="s">
        <v>3410</v>
      </c>
      <c r="F2620" s="65" t="s">
        <v>3410</v>
      </c>
      <c r="G2620" s="72" t="s">
        <v>406</v>
      </c>
      <c r="H2620" s="65" t="str">
        <f>IF(Proc[[#This Row],[type]]="LFF (MDG-F)",MID(Proc[[#This Row],[Obj]],13,10),"")</f>
        <v>DE10538160</v>
      </c>
      <c r="I2620" s="152"/>
      <c r="J2620" s="65" t="b">
        <f>Proc[[#This Row],[Requested]]=Proc[[#This Row],[CurrentParent]]</f>
        <v>1</v>
      </c>
      <c r="K2620" s="152" t="str">
        <f>IF(Proc[[#This Row],[Author]]="Marcela Urrego",VLOOKUP(LEFT(Proc[[#This Row],[Requested]],1),Table3[#All],2,0),VLOOKUP(Proc[[#This Row],[Author]],Table4[],2,0))</f>
        <v>MGF</v>
      </c>
      <c r="L2620" s="91" t="s">
        <v>3524</v>
      </c>
      <c r="M2620" s="78">
        <v>45841.453541666669</v>
      </c>
      <c r="N2620" s="78"/>
      <c r="O2620" s="78"/>
      <c r="P2620" s="79" t="str">
        <f ca="1">IF(Proc[[#This Row],[DaysAgeing]]&gt;5,"yep","on track")</f>
        <v>yep</v>
      </c>
      <c r="Q2620" s="2">
        <f ca="1">IF(Proc[[#This Row],[DateClosed]]="",ABS(NETWORKDAYS(Proc[[#This Row],[DateOpened]],TODAY()))-1,ABS(NETWORKDAYS(Proc[[#This Row],[DateOpened]],Proc[[#This Row],[DateClosed]]))-1)</f>
        <v>196</v>
      </c>
      <c r="R2620" s="79" t="s">
        <v>484</v>
      </c>
      <c r="S2620" s="65"/>
      <c r="T2620" s="153">
        <v>2619</v>
      </c>
    </row>
    <row r="2621" spans="1:20" hidden="1">
      <c r="A2621" s="72" t="s">
        <v>3091</v>
      </c>
      <c r="B2621" s="152" t="str">
        <f>IFERROR(VLOOKUP(Proc[[#This Row],[App]],Table2[],3,0),"open")</f>
        <v>ok</v>
      </c>
      <c r="C2621" s="85" t="s">
        <v>369</v>
      </c>
      <c r="D2621" s="152" t="s">
        <v>3211</v>
      </c>
      <c r="E2621" s="152" t="s">
        <v>3410</v>
      </c>
      <c r="F2621" s="65" t="s">
        <v>3410</v>
      </c>
      <c r="G2621" s="72" t="s">
        <v>406</v>
      </c>
      <c r="H2621" s="65" t="str">
        <f>IF(Proc[[#This Row],[type]]="LFF (MDG-F)",MID(Proc[[#This Row],[Obj]],13,10),"")</f>
        <v>DE10538162</v>
      </c>
      <c r="I2621" s="152"/>
      <c r="J2621" s="65" t="b">
        <f>Proc[[#This Row],[Requested]]=Proc[[#This Row],[CurrentParent]]</f>
        <v>1</v>
      </c>
      <c r="K2621" s="152" t="str">
        <f>IF(Proc[[#This Row],[Author]]="Marcela Urrego",VLOOKUP(LEFT(Proc[[#This Row],[Requested]],1),Table3[#All],2,0),VLOOKUP(Proc[[#This Row],[Author]],Table4[],2,0))</f>
        <v>MGF</v>
      </c>
      <c r="L2621" s="91" t="s">
        <v>3524</v>
      </c>
      <c r="M2621" s="78">
        <v>45841.453541666669</v>
      </c>
      <c r="N2621" s="78"/>
      <c r="O2621" s="78"/>
      <c r="P2621" s="79" t="str">
        <f ca="1">IF(Proc[[#This Row],[DaysAgeing]]&gt;5,"yep","on track")</f>
        <v>yep</v>
      </c>
      <c r="Q2621" s="2">
        <f ca="1">IF(Proc[[#This Row],[DateClosed]]="",ABS(NETWORKDAYS(Proc[[#This Row],[DateOpened]],TODAY()))-1,ABS(NETWORKDAYS(Proc[[#This Row],[DateOpened]],Proc[[#This Row],[DateClosed]]))-1)</f>
        <v>196</v>
      </c>
      <c r="R2621" s="79" t="s">
        <v>484</v>
      </c>
      <c r="S2621" s="65"/>
      <c r="T2621" s="153">
        <v>2620</v>
      </c>
    </row>
    <row r="2622" spans="1:20" hidden="1">
      <c r="A2622" s="72" t="s">
        <v>3091</v>
      </c>
      <c r="B2622" s="152" t="str">
        <f>IFERROR(VLOOKUP(Proc[[#This Row],[App]],Table2[],3,0),"open")</f>
        <v>ok</v>
      </c>
      <c r="C2622" s="85" t="s">
        <v>369</v>
      </c>
      <c r="D2622" s="152" t="s">
        <v>3212</v>
      </c>
      <c r="E2622" s="152" t="s">
        <v>3413</v>
      </c>
      <c r="F2622" s="65" t="s">
        <v>3413</v>
      </c>
      <c r="G2622" s="72" t="s">
        <v>406</v>
      </c>
      <c r="H2622" s="65" t="str">
        <f>IF(Proc[[#This Row],[type]]="LFF (MDG-F)",MID(Proc[[#This Row],[Obj]],13,10),"")</f>
        <v>DE10538163</v>
      </c>
      <c r="I2622" s="152"/>
      <c r="J2622" s="65" t="b">
        <f>Proc[[#This Row],[Requested]]=Proc[[#This Row],[CurrentParent]]</f>
        <v>1</v>
      </c>
      <c r="K2622" s="152" t="str">
        <f>IF(Proc[[#This Row],[Author]]="Marcela Urrego",VLOOKUP(LEFT(Proc[[#This Row],[Requested]],1),Table3[#All],2,0),VLOOKUP(Proc[[#This Row],[Author]],Table4[],2,0))</f>
        <v>MGF</v>
      </c>
      <c r="L2622" s="91" t="s">
        <v>3524</v>
      </c>
      <c r="M2622" s="78">
        <v>45841.453541666669</v>
      </c>
      <c r="N2622" s="78"/>
      <c r="O2622" s="78"/>
      <c r="P2622" s="79" t="str">
        <f ca="1">IF(Proc[[#This Row],[DaysAgeing]]&gt;5,"yep","on track")</f>
        <v>yep</v>
      </c>
      <c r="Q2622" s="2">
        <f ca="1">IF(Proc[[#This Row],[DateClosed]]="",ABS(NETWORKDAYS(Proc[[#This Row],[DateOpened]],TODAY()))-1,ABS(NETWORKDAYS(Proc[[#This Row],[DateOpened]],Proc[[#This Row],[DateClosed]]))-1)</f>
        <v>196</v>
      </c>
      <c r="R2622" s="79" t="s">
        <v>484</v>
      </c>
      <c r="S2622" s="65"/>
      <c r="T2622" s="153">
        <v>2621</v>
      </c>
    </row>
    <row r="2623" spans="1:20" hidden="1">
      <c r="A2623" s="72" t="s">
        <v>3091</v>
      </c>
      <c r="B2623" s="152" t="str">
        <f>IFERROR(VLOOKUP(Proc[[#This Row],[App]],Table2[],3,0),"open")</f>
        <v>ok</v>
      </c>
      <c r="C2623" s="85" t="s">
        <v>369</v>
      </c>
      <c r="D2623" s="152" t="s">
        <v>3213</v>
      </c>
      <c r="E2623" s="152" t="s">
        <v>3410</v>
      </c>
      <c r="F2623" s="65" t="s">
        <v>3410</v>
      </c>
      <c r="G2623" s="72" t="s">
        <v>406</v>
      </c>
      <c r="H2623" s="65" t="str">
        <f>IF(Proc[[#This Row],[type]]="LFF (MDG-F)",MID(Proc[[#This Row],[Obj]],13,10),"")</f>
        <v>DE10538164</v>
      </c>
      <c r="I2623" s="152"/>
      <c r="J2623" s="65" t="b">
        <f>Proc[[#This Row],[Requested]]=Proc[[#This Row],[CurrentParent]]</f>
        <v>1</v>
      </c>
      <c r="K2623" s="152" t="str">
        <f>IF(Proc[[#This Row],[Author]]="Marcela Urrego",VLOOKUP(LEFT(Proc[[#This Row],[Requested]],1),Table3[#All],2,0),VLOOKUP(Proc[[#This Row],[Author]],Table4[],2,0))</f>
        <v>MGF</v>
      </c>
      <c r="L2623" s="91" t="s">
        <v>3524</v>
      </c>
      <c r="M2623" s="78">
        <v>45841.453541666669</v>
      </c>
      <c r="N2623" s="78"/>
      <c r="O2623" s="78"/>
      <c r="P2623" s="79" t="str">
        <f ca="1">IF(Proc[[#This Row],[DaysAgeing]]&gt;5,"yep","on track")</f>
        <v>yep</v>
      </c>
      <c r="Q2623" s="2">
        <f ca="1">IF(Proc[[#This Row],[DateClosed]]="",ABS(NETWORKDAYS(Proc[[#This Row],[DateOpened]],TODAY()))-1,ABS(NETWORKDAYS(Proc[[#This Row],[DateOpened]],Proc[[#This Row],[DateClosed]]))-1)</f>
        <v>196</v>
      </c>
      <c r="R2623" s="79" t="s">
        <v>484</v>
      </c>
      <c r="S2623" s="65"/>
      <c r="T2623" s="153">
        <v>2622</v>
      </c>
    </row>
    <row r="2624" spans="1:20" hidden="1">
      <c r="A2624" s="72" t="s">
        <v>3091</v>
      </c>
      <c r="B2624" s="152" t="str">
        <f>IFERROR(VLOOKUP(Proc[[#This Row],[App]],Table2[],3,0),"open")</f>
        <v>ok</v>
      </c>
      <c r="C2624" s="85" t="s">
        <v>369</v>
      </c>
      <c r="D2624" s="152" t="s">
        <v>3214</v>
      </c>
      <c r="E2624" s="152" t="s">
        <v>3410</v>
      </c>
      <c r="F2624" s="65" t="s">
        <v>3410</v>
      </c>
      <c r="G2624" s="72" t="s">
        <v>406</v>
      </c>
      <c r="H2624" s="65" t="str">
        <f>IF(Proc[[#This Row],[type]]="LFF (MDG-F)",MID(Proc[[#This Row],[Obj]],13,10),"")</f>
        <v>DE10538166</v>
      </c>
      <c r="I2624" s="152"/>
      <c r="J2624" s="65" t="b">
        <f>Proc[[#This Row],[Requested]]=Proc[[#This Row],[CurrentParent]]</f>
        <v>1</v>
      </c>
      <c r="K2624" s="152" t="str">
        <f>IF(Proc[[#This Row],[Author]]="Marcela Urrego",VLOOKUP(LEFT(Proc[[#This Row],[Requested]],1),Table3[#All],2,0),VLOOKUP(Proc[[#This Row],[Author]],Table4[],2,0))</f>
        <v>MGF</v>
      </c>
      <c r="L2624" s="91" t="s">
        <v>3524</v>
      </c>
      <c r="M2624" s="78">
        <v>45841.453541666669</v>
      </c>
      <c r="N2624" s="78"/>
      <c r="O2624" s="78"/>
      <c r="P2624" s="79" t="str">
        <f ca="1">IF(Proc[[#This Row],[DaysAgeing]]&gt;5,"yep","on track")</f>
        <v>yep</v>
      </c>
      <c r="Q2624" s="2">
        <f ca="1">IF(Proc[[#This Row],[DateClosed]]="",ABS(NETWORKDAYS(Proc[[#This Row],[DateOpened]],TODAY()))-1,ABS(NETWORKDAYS(Proc[[#This Row],[DateOpened]],Proc[[#This Row],[DateClosed]]))-1)</f>
        <v>196</v>
      </c>
      <c r="R2624" s="79" t="s">
        <v>484</v>
      </c>
      <c r="S2624" s="65"/>
      <c r="T2624" s="153">
        <v>2623</v>
      </c>
    </row>
    <row r="2625" spans="1:20" hidden="1">
      <c r="A2625" s="72" t="s">
        <v>3091</v>
      </c>
      <c r="B2625" s="152" t="str">
        <f>IFERROR(VLOOKUP(Proc[[#This Row],[App]],Table2[],3,0),"open")</f>
        <v>ok</v>
      </c>
      <c r="C2625" s="85" t="s">
        <v>369</v>
      </c>
      <c r="D2625" s="152" t="s">
        <v>3215</v>
      </c>
      <c r="E2625" s="152" t="s">
        <v>3409</v>
      </c>
      <c r="F2625" s="65" t="s">
        <v>3409</v>
      </c>
      <c r="G2625" s="72" t="s">
        <v>406</v>
      </c>
      <c r="H2625" s="65" t="str">
        <f>IF(Proc[[#This Row],[type]]="LFF (MDG-F)",MID(Proc[[#This Row],[Obj]],13,10),"")</f>
        <v>DE10538167</v>
      </c>
      <c r="I2625" s="152"/>
      <c r="J2625" s="65" t="b">
        <f>Proc[[#This Row],[Requested]]=Proc[[#This Row],[CurrentParent]]</f>
        <v>1</v>
      </c>
      <c r="K2625" s="152" t="str">
        <f>IF(Proc[[#This Row],[Author]]="Marcela Urrego",VLOOKUP(LEFT(Proc[[#This Row],[Requested]],1),Table3[#All],2,0),VLOOKUP(Proc[[#This Row],[Author]],Table4[],2,0))</f>
        <v>MGF</v>
      </c>
      <c r="L2625" s="91" t="s">
        <v>3524</v>
      </c>
      <c r="M2625" s="78">
        <v>45841.453541666669</v>
      </c>
      <c r="N2625" s="78"/>
      <c r="O2625" s="78"/>
      <c r="P2625" s="79" t="str">
        <f ca="1">IF(Proc[[#This Row],[DaysAgeing]]&gt;5,"yep","on track")</f>
        <v>yep</v>
      </c>
      <c r="Q2625" s="2">
        <f ca="1">IF(Proc[[#This Row],[DateClosed]]="",ABS(NETWORKDAYS(Proc[[#This Row],[DateOpened]],TODAY()))-1,ABS(NETWORKDAYS(Proc[[#This Row],[DateOpened]],Proc[[#This Row],[DateClosed]]))-1)</f>
        <v>196</v>
      </c>
      <c r="R2625" s="79" t="s">
        <v>484</v>
      </c>
      <c r="S2625" s="65"/>
      <c r="T2625" s="153">
        <v>2624</v>
      </c>
    </row>
    <row r="2626" spans="1:20" hidden="1">
      <c r="A2626" s="72" t="s">
        <v>3091</v>
      </c>
      <c r="B2626" s="152" t="str">
        <f>IFERROR(VLOOKUP(Proc[[#This Row],[App]],Table2[],3,0),"open")</f>
        <v>ok</v>
      </c>
      <c r="C2626" s="85" t="s">
        <v>369</v>
      </c>
      <c r="D2626" s="152" t="s">
        <v>3216</v>
      </c>
      <c r="E2626" s="152" t="s">
        <v>3410</v>
      </c>
      <c r="F2626" s="65" t="s">
        <v>3410</v>
      </c>
      <c r="G2626" s="72" t="s">
        <v>406</v>
      </c>
      <c r="H2626" s="65" t="str">
        <f>IF(Proc[[#This Row],[type]]="LFF (MDG-F)",MID(Proc[[#This Row],[Obj]],13,10),"")</f>
        <v>DE10538168</v>
      </c>
      <c r="I2626" s="152"/>
      <c r="J2626" s="65" t="b">
        <f>Proc[[#This Row],[Requested]]=Proc[[#This Row],[CurrentParent]]</f>
        <v>1</v>
      </c>
      <c r="K2626" s="152" t="str">
        <f>IF(Proc[[#This Row],[Author]]="Marcela Urrego",VLOOKUP(LEFT(Proc[[#This Row],[Requested]],1),Table3[#All],2,0),VLOOKUP(Proc[[#This Row],[Author]],Table4[],2,0))</f>
        <v>MGF</v>
      </c>
      <c r="L2626" s="91" t="s">
        <v>3524</v>
      </c>
      <c r="M2626" s="78">
        <v>45841.453541666669</v>
      </c>
      <c r="N2626" s="78"/>
      <c r="O2626" s="78"/>
      <c r="P2626" s="79" t="str">
        <f ca="1">IF(Proc[[#This Row],[DaysAgeing]]&gt;5,"yep","on track")</f>
        <v>yep</v>
      </c>
      <c r="Q2626" s="2">
        <f ca="1">IF(Proc[[#This Row],[DateClosed]]="",ABS(NETWORKDAYS(Proc[[#This Row],[DateOpened]],TODAY()))-1,ABS(NETWORKDAYS(Proc[[#This Row],[DateOpened]],Proc[[#This Row],[DateClosed]]))-1)</f>
        <v>196</v>
      </c>
      <c r="R2626" s="79" t="s">
        <v>484</v>
      </c>
      <c r="S2626" s="65"/>
      <c r="T2626" s="153">
        <v>2625</v>
      </c>
    </row>
    <row r="2627" spans="1:20" hidden="1">
      <c r="A2627" s="72" t="s">
        <v>3091</v>
      </c>
      <c r="B2627" s="152" t="str">
        <f>IFERROR(VLOOKUP(Proc[[#This Row],[App]],Table2[],3,0),"open")</f>
        <v>ok</v>
      </c>
      <c r="C2627" s="85" t="s">
        <v>369</v>
      </c>
      <c r="D2627" s="152" t="s">
        <v>3217</v>
      </c>
      <c r="E2627" s="152" t="s">
        <v>3410</v>
      </c>
      <c r="F2627" s="65" t="s">
        <v>3410</v>
      </c>
      <c r="G2627" s="72" t="s">
        <v>406</v>
      </c>
      <c r="H2627" s="65" t="str">
        <f>IF(Proc[[#This Row],[type]]="LFF (MDG-F)",MID(Proc[[#This Row],[Obj]],13,10),"")</f>
        <v>DE10538171</v>
      </c>
      <c r="I2627" s="152"/>
      <c r="J2627" s="65" t="b">
        <f>Proc[[#This Row],[Requested]]=Proc[[#This Row],[CurrentParent]]</f>
        <v>1</v>
      </c>
      <c r="K2627" s="152" t="str">
        <f>IF(Proc[[#This Row],[Author]]="Marcela Urrego",VLOOKUP(LEFT(Proc[[#This Row],[Requested]],1),Table3[#All],2,0),VLOOKUP(Proc[[#This Row],[Author]],Table4[],2,0))</f>
        <v>MGF</v>
      </c>
      <c r="L2627" s="91" t="s">
        <v>3524</v>
      </c>
      <c r="M2627" s="78">
        <v>45841.453541666669</v>
      </c>
      <c r="N2627" s="78"/>
      <c r="O2627" s="78"/>
      <c r="P2627" s="79" t="str">
        <f ca="1">IF(Proc[[#This Row],[DaysAgeing]]&gt;5,"yep","on track")</f>
        <v>yep</v>
      </c>
      <c r="Q2627" s="2">
        <f ca="1">IF(Proc[[#This Row],[DateClosed]]="",ABS(NETWORKDAYS(Proc[[#This Row],[DateOpened]],TODAY()))-1,ABS(NETWORKDAYS(Proc[[#This Row],[DateOpened]],Proc[[#This Row],[DateClosed]]))-1)</f>
        <v>196</v>
      </c>
      <c r="R2627" s="79" t="s">
        <v>484</v>
      </c>
      <c r="S2627" s="65"/>
      <c r="T2627" s="153">
        <v>2626</v>
      </c>
    </row>
    <row r="2628" spans="1:20" hidden="1">
      <c r="A2628" s="72" t="s">
        <v>3091</v>
      </c>
      <c r="B2628" s="152" t="str">
        <f>IFERROR(VLOOKUP(Proc[[#This Row],[App]],Table2[],3,0),"open")</f>
        <v>ok</v>
      </c>
      <c r="C2628" s="85" t="s">
        <v>369</v>
      </c>
      <c r="D2628" s="152" t="s">
        <v>3218</v>
      </c>
      <c r="E2628" s="152" t="s">
        <v>3412</v>
      </c>
      <c r="F2628" s="65" t="s">
        <v>3412</v>
      </c>
      <c r="G2628" s="72" t="s">
        <v>406</v>
      </c>
      <c r="H2628" s="65" t="str">
        <f>IF(Proc[[#This Row],[type]]="LFF (MDG-F)",MID(Proc[[#This Row],[Obj]],13,10),"")</f>
        <v>DE10538175</v>
      </c>
      <c r="I2628" s="152"/>
      <c r="J2628" s="65" t="b">
        <f>Proc[[#This Row],[Requested]]=Proc[[#This Row],[CurrentParent]]</f>
        <v>1</v>
      </c>
      <c r="K2628" s="152" t="str">
        <f>IF(Proc[[#This Row],[Author]]="Marcela Urrego",VLOOKUP(LEFT(Proc[[#This Row],[Requested]],1),Table3[#All],2,0),VLOOKUP(Proc[[#This Row],[Author]],Table4[],2,0))</f>
        <v>MGF</v>
      </c>
      <c r="L2628" s="91" t="s">
        <v>3524</v>
      </c>
      <c r="M2628" s="78">
        <v>45841.453541666669</v>
      </c>
      <c r="N2628" s="78"/>
      <c r="O2628" s="78"/>
      <c r="P2628" s="79" t="str">
        <f ca="1">IF(Proc[[#This Row],[DaysAgeing]]&gt;5,"yep","on track")</f>
        <v>yep</v>
      </c>
      <c r="Q2628" s="2">
        <f ca="1">IF(Proc[[#This Row],[DateClosed]]="",ABS(NETWORKDAYS(Proc[[#This Row],[DateOpened]],TODAY()))-1,ABS(NETWORKDAYS(Proc[[#This Row],[DateOpened]],Proc[[#This Row],[DateClosed]]))-1)</f>
        <v>196</v>
      </c>
      <c r="R2628" s="79" t="s">
        <v>484</v>
      </c>
      <c r="S2628" s="65"/>
      <c r="T2628" s="153">
        <v>2627</v>
      </c>
    </row>
    <row r="2629" spans="1:20" hidden="1">
      <c r="A2629" s="72" t="s">
        <v>3091</v>
      </c>
      <c r="B2629" s="152" t="str">
        <f>IFERROR(VLOOKUP(Proc[[#This Row],[App]],Table2[],3,0),"open")</f>
        <v>ok</v>
      </c>
      <c r="C2629" s="85" t="s">
        <v>369</v>
      </c>
      <c r="D2629" s="152" t="s">
        <v>3219</v>
      </c>
      <c r="E2629" s="152" t="s">
        <v>3410</v>
      </c>
      <c r="F2629" s="65" t="s">
        <v>3410</v>
      </c>
      <c r="G2629" s="72" t="s">
        <v>406</v>
      </c>
      <c r="H2629" s="65" t="str">
        <f>IF(Proc[[#This Row],[type]]="LFF (MDG-F)",MID(Proc[[#This Row],[Obj]],13,10),"")</f>
        <v>DE10538176</v>
      </c>
      <c r="I2629" s="152"/>
      <c r="J2629" s="65" t="b">
        <f>Proc[[#This Row],[Requested]]=Proc[[#This Row],[CurrentParent]]</f>
        <v>1</v>
      </c>
      <c r="K2629" s="152" t="str">
        <f>IF(Proc[[#This Row],[Author]]="Marcela Urrego",VLOOKUP(LEFT(Proc[[#This Row],[Requested]],1),Table3[#All],2,0),VLOOKUP(Proc[[#This Row],[Author]],Table4[],2,0))</f>
        <v>MGF</v>
      </c>
      <c r="L2629" s="91" t="s">
        <v>3524</v>
      </c>
      <c r="M2629" s="78">
        <v>45841.453541666669</v>
      </c>
      <c r="N2629" s="78"/>
      <c r="O2629" s="78"/>
      <c r="P2629" s="79" t="str">
        <f ca="1">IF(Proc[[#This Row],[DaysAgeing]]&gt;5,"yep","on track")</f>
        <v>yep</v>
      </c>
      <c r="Q2629" s="2">
        <f ca="1">IF(Proc[[#This Row],[DateClosed]]="",ABS(NETWORKDAYS(Proc[[#This Row],[DateOpened]],TODAY()))-1,ABS(NETWORKDAYS(Proc[[#This Row],[DateOpened]],Proc[[#This Row],[DateClosed]]))-1)</f>
        <v>196</v>
      </c>
      <c r="R2629" s="79" t="s">
        <v>484</v>
      </c>
      <c r="S2629" s="65"/>
      <c r="T2629" s="153">
        <v>2628</v>
      </c>
    </row>
    <row r="2630" spans="1:20" hidden="1">
      <c r="A2630" s="72" t="s">
        <v>3091</v>
      </c>
      <c r="B2630" s="152" t="str">
        <f>IFERROR(VLOOKUP(Proc[[#This Row],[App]],Table2[],3,0),"open")</f>
        <v>ok</v>
      </c>
      <c r="C2630" s="85" t="s">
        <v>369</v>
      </c>
      <c r="D2630" s="152" t="s">
        <v>3220</v>
      </c>
      <c r="E2630" s="152" t="s">
        <v>3410</v>
      </c>
      <c r="F2630" s="65" t="s">
        <v>3410</v>
      </c>
      <c r="G2630" s="72" t="s">
        <v>406</v>
      </c>
      <c r="H2630" s="65" t="str">
        <f>IF(Proc[[#This Row],[type]]="LFF (MDG-F)",MID(Proc[[#This Row],[Obj]],13,10),"")</f>
        <v>DE10538177</v>
      </c>
      <c r="I2630" s="152"/>
      <c r="J2630" s="65" t="b">
        <f>Proc[[#This Row],[Requested]]=Proc[[#This Row],[CurrentParent]]</f>
        <v>1</v>
      </c>
      <c r="K2630" s="152" t="str">
        <f>IF(Proc[[#This Row],[Author]]="Marcela Urrego",VLOOKUP(LEFT(Proc[[#This Row],[Requested]],1),Table3[#All],2,0),VLOOKUP(Proc[[#This Row],[Author]],Table4[],2,0))</f>
        <v>MGF</v>
      </c>
      <c r="L2630" s="91" t="s">
        <v>3524</v>
      </c>
      <c r="M2630" s="78">
        <v>45841.453541666669</v>
      </c>
      <c r="N2630" s="78"/>
      <c r="O2630" s="78"/>
      <c r="P2630" s="79" t="str">
        <f ca="1">IF(Proc[[#This Row],[DaysAgeing]]&gt;5,"yep","on track")</f>
        <v>yep</v>
      </c>
      <c r="Q2630" s="2">
        <f ca="1">IF(Proc[[#This Row],[DateClosed]]="",ABS(NETWORKDAYS(Proc[[#This Row],[DateOpened]],TODAY()))-1,ABS(NETWORKDAYS(Proc[[#This Row],[DateOpened]],Proc[[#This Row],[DateClosed]]))-1)</f>
        <v>196</v>
      </c>
      <c r="R2630" s="79" t="s">
        <v>484</v>
      </c>
      <c r="S2630" s="65"/>
      <c r="T2630" s="153">
        <v>2629</v>
      </c>
    </row>
    <row r="2631" spans="1:20" hidden="1">
      <c r="A2631" s="72" t="s">
        <v>3091</v>
      </c>
      <c r="B2631" s="152" t="str">
        <f>IFERROR(VLOOKUP(Proc[[#This Row],[App]],Table2[],3,0),"open")</f>
        <v>ok</v>
      </c>
      <c r="C2631" s="85" t="s">
        <v>369</v>
      </c>
      <c r="D2631" s="152" t="s">
        <v>3221</v>
      </c>
      <c r="E2631" s="152" t="s">
        <v>3410</v>
      </c>
      <c r="F2631" s="65" t="s">
        <v>3410</v>
      </c>
      <c r="G2631" s="72" t="s">
        <v>406</v>
      </c>
      <c r="H2631" s="65" t="str">
        <f>IF(Proc[[#This Row],[type]]="LFF (MDG-F)",MID(Proc[[#This Row],[Obj]],13,10),"")</f>
        <v>DE10538184</v>
      </c>
      <c r="I2631" s="152"/>
      <c r="J2631" s="65" t="b">
        <f>Proc[[#This Row],[Requested]]=Proc[[#This Row],[CurrentParent]]</f>
        <v>1</v>
      </c>
      <c r="K2631" s="152" t="str">
        <f>IF(Proc[[#This Row],[Author]]="Marcela Urrego",VLOOKUP(LEFT(Proc[[#This Row],[Requested]],1),Table3[#All],2,0),VLOOKUP(Proc[[#This Row],[Author]],Table4[],2,0))</f>
        <v>MGF</v>
      </c>
      <c r="L2631" s="91" t="s">
        <v>3524</v>
      </c>
      <c r="M2631" s="78">
        <v>45841.453541666669</v>
      </c>
      <c r="N2631" s="78"/>
      <c r="O2631" s="78"/>
      <c r="P2631" s="79" t="str">
        <f ca="1">IF(Proc[[#This Row],[DaysAgeing]]&gt;5,"yep","on track")</f>
        <v>yep</v>
      </c>
      <c r="Q2631" s="2">
        <f ca="1">IF(Proc[[#This Row],[DateClosed]]="",ABS(NETWORKDAYS(Proc[[#This Row],[DateOpened]],TODAY()))-1,ABS(NETWORKDAYS(Proc[[#This Row],[DateOpened]],Proc[[#This Row],[DateClosed]]))-1)</f>
        <v>196</v>
      </c>
      <c r="R2631" s="79" t="s">
        <v>484</v>
      </c>
      <c r="S2631" s="65"/>
      <c r="T2631" s="153">
        <v>2630</v>
      </c>
    </row>
    <row r="2632" spans="1:20" hidden="1">
      <c r="A2632" s="72" t="s">
        <v>3091</v>
      </c>
      <c r="B2632" s="152" t="str">
        <f>IFERROR(VLOOKUP(Proc[[#This Row],[App]],Table2[],3,0),"open")</f>
        <v>ok</v>
      </c>
      <c r="C2632" s="85" t="s">
        <v>369</v>
      </c>
      <c r="D2632" s="152" t="s">
        <v>3222</v>
      </c>
      <c r="E2632" s="152" t="s">
        <v>3412</v>
      </c>
      <c r="F2632" s="65" t="s">
        <v>3412</v>
      </c>
      <c r="G2632" s="72" t="s">
        <v>406</v>
      </c>
      <c r="H2632" s="65" t="str">
        <f>IF(Proc[[#This Row],[type]]="LFF (MDG-F)",MID(Proc[[#This Row],[Obj]],13,10),"")</f>
        <v>DE10538185</v>
      </c>
      <c r="I2632" s="152"/>
      <c r="J2632" s="65" t="b">
        <f>Proc[[#This Row],[Requested]]=Proc[[#This Row],[CurrentParent]]</f>
        <v>1</v>
      </c>
      <c r="K2632" s="152" t="str">
        <f>IF(Proc[[#This Row],[Author]]="Marcela Urrego",VLOOKUP(LEFT(Proc[[#This Row],[Requested]],1),Table3[#All],2,0),VLOOKUP(Proc[[#This Row],[Author]],Table4[],2,0))</f>
        <v>MGF</v>
      </c>
      <c r="L2632" s="91" t="s">
        <v>3524</v>
      </c>
      <c r="M2632" s="78">
        <v>45841.453541666669</v>
      </c>
      <c r="N2632" s="78"/>
      <c r="O2632" s="78"/>
      <c r="P2632" s="79" t="str">
        <f ca="1">IF(Proc[[#This Row],[DaysAgeing]]&gt;5,"yep","on track")</f>
        <v>yep</v>
      </c>
      <c r="Q2632" s="2">
        <f ca="1">IF(Proc[[#This Row],[DateClosed]]="",ABS(NETWORKDAYS(Proc[[#This Row],[DateOpened]],TODAY()))-1,ABS(NETWORKDAYS(Proc[[#This Row],[DateOpened]],Proc[[#This Row],[DateClosed]]))-1)</f>
        <v>196</v>
      </c>
      <c r="R2632" s="79" t="s">
        <v>484</v>
      </c>
      <c r="S2632" s="65"/>
      <c r="T2632" s="153">
        <v>2631</v>
      </c>
    </row>
    <row r="2633" spans="1:20" hidden="1">
      <c r="A2633" s="72" t="s">
        <v>3091</v>
      </c>
      <c r="B2633" s="152" t="str">
        <f>IFERROR(VLOOKUP(Proc[[#This Row],[App]],Table2[],3,0),"open")</f>
        <v>ok</v>
      </c>
      <c r="C2633" s="85" t="s">
        <v>369</v>
      </c>
      <c r="D2633" s="152" t="s">
        <v>3223</v>
      </c>
      <c r="E2633" s="152" t="s">
        <v>3412</v>
      </c>
      <c r="F2633" s="65" t="s">
        <v>3412</v>
      </c>
      <c r="G2633" s="72" t="s">
        <v>406</v>
      </c>
      <c r="H2633" s="65" t="str">
        <f>IF(Proc[[#This Row],[type]]="LFF (MDG-F)",MID(Proc[[#This Row],[Obj]],13,10),"")</f>
        <v>DE10538186</v>
      </c>
      <c r="I2633" s="152"/>
      <c r="J2633" s="65" t="b">
        <f>Proc[[#This Row],[Requested]]=Proc[[#This Row],[CurrentParent]]</f>
        <v>1</v>
      </c>
      <c r="K2633" s="152" t="str">
        <f>IF(Proc[[#This Row],[Author]]="Marcela Urrego",VLOOKUP(LEFT(Proc[[#This Row],[Requested]],1),Table3[#All],2,0),VLOOKUP(Proc[[#This Row],[Author]],Table4[],2,0))</f>
        <v>MGF</v>
      </c>
      <c r="L2633" s="91" t="s">
        <v>3524</v>
      </c>
      <c r="M2633" s="78">
        <v>45841.453541666669</v>
      </c>
      <c r="N2633" s="78"/>
      <c r="O2633" s="78"/>
      <c r="P2633" s="79" t="str">
        <f ca="1">IF(Proc[[#This Row],[DaysAgeing]]&gt;5,"yep","on track")</f>
        <v>yep</v>
      </c>
      <c r="Q2633" s="2">
        <f ca="1">IF(Proc[[#This Row],[DateClosed]]="",ABS(NETWORKDAYS(Proc[[#This Row],[DateOpened]],TODAY()))-1,ABS(NETWORKDAYS(Proc[[#This Row],[DateOpened]],Proc[[#This Row],[DateClosed]]))-1)</f>
        <v>196</v>
      </c>
      <c r="R2633" s="79" t="s">
        <v>484</v>
      </c>
      <c r="S2633" s="65"/>
      <c r="T2633" s="153">
        <v>2632</v>
      </c>
    </row>
    <row r="2634" spans="1:20" hidden="1">
      <c r="A2634" s="72" t="s">
        <v>3091</v>
      </c>
      <c r="B2634" s="152" t="str">
        <f>IFERROR(VLOOKUP(Proc[[#This Row],[App]],Table2[],3,0),"open")</f>
        <v>ok</v>
      </c>
      <c r="C2634" s="85" t="s">
        <v>369</v>
      </c>
      <c r="D2634" s="152" t="s">
        <v>3224</v>
      </c>
      <c r="E2634" s="152" t="s">
        <v>3413</v>
      </c>
      <c r="F2634" s="65" t="s">
        <v>3413</v>
      </c>
      <c r="G2634" s="72" t="s">
        <v>406</v>
      </c>
      <c r="H2634" s="65" t="str">
        <f>IF(Proc[[#This Row],[type]]="LFF (MDG-F)",MID(Proc[[#This Row],[Obj]],13,10),"")</f>
        <v>DE10538193</v>
      </c>
      <c r="I2634" s="152"/>
      <c r="J2634" s="65" t="b">
        <f>Proc[[#This Row],[Requested]]=Proc[[#This Row],[CurrentParent]]</f>
        <v>1</v>
      </c>
      <c r="K2634" s="152" t="str">
        <f>IF(Proc[[#This Row],[Author]]="Marcela Urrego",VLOOKUP(LEFT(Proc[[#This Row],[Requested]],1),Table3[#All],2,0),VLOOKUP(Proc[[#This Row],[Author]],Table4[],2,0))</f>
        <v>MGF</v>
      </c>
      <c r="L2634" s="91" t="s">
        <v>3524</v>
      </c>
      <c r="M2634" s="78">
        <v>45841.453541666669</v>
      </c>
      <c r="N2634" s="78"/>
      <c r="O2634" s="78"/>
      <c r="P2634" s="79" t="str">
        <f ca="1">IF(Proc[[#This Row],[DaysAgeing]]&gt;5,"yep","on track")</f>
        <v>yep</v>
      </c>
      <c r="Q2634" s="2">
        <f ca="1">IF(Proc[[#This Row],[DateClosed]]="",ABS(NETWORKDAYS(Proc[[#This Row],[DateOpened]],TODAY()))-1,ABS(NETWORKDAYS(Proc[[#This Row],[DateOpened]],Proc[[#This Row],[DateClosed]]))-1)</f>
        <v>196</v>
      </c>
      <c r="R2634" s="79" t="s">
        <v>484</v>
      </c>
      <c r="S2634" s="65"/>
      <c r="T2634" s="153">
        <v>2633</v>
      </c>
    </row>
    <row r="2635" spans="1:20" hidden="1">
      <c r="A2635" s="72" t="s">
        <v>3091</v>
      </c>
      <c r="B2635" s="111" t="str">
        <f>IFERROR(VLOOKUP(Proc[[#This Row],[App]],Table2[],3,0),"open")</f>
        <v>ok</v>
      </c>
      <c r="C2635" s="85" t="s">
        <v>369</v>
      </c>
      <c r="D2635" s="152" t="s">
        <v>3225</v>
      </c>
      <c r="E2635" s="152" t="s">
        <v>3413</v>
      </c>
      <c r="F2635" s="153" t="s">
        <v>3413</v>
      </c>
      <c r="G2635" s="72" t="s">
        <v>406</v>
      </c>
      <c r="H2635" s="65" t="str">
        <f>IF(Proc[[#This Row],[type]]="LFF (MDG-F)",MID(Proc[[#This Row],[Obj]],13,10),"")</f>
        <v>DE10538194</v>
      </c>
      <c r="I2635" s="152"/>
      <c r="J2635" s="65" t="b">
        <f>Proc[[#This Row],[Requested]]=Proc[[#This Row],[CurrentParent]]</f>
        <v>1</v>
      </c>
      <c r="K2635" s="107" t="str">
        <f>IF(Proc[[#This Row],[Author]]="Marcela Urrego",VLOOKUP(LEFT(Proc[[#This Row],[Requested]],1),Table3[#All],2,0),VLOOKUP(Proc[[#This Row],[Author]],Table4[],2,0))</f>
        <v>MGF</v>
      </c>
      <c r="L2635" s="153" t="s">
        <v>3524</v>
      </c>
      <c r="M2635" s="78">
        <v>45841.453541666669</v>
      </c>
      <c r="N2635" s="78"/>
      <c r="O2635" s="78"/>
      <c r="P2635" s="79" t="str">
        <f ca="1">IF(Proc[[#This Row],[DaysAgeing]]&gt;5,"yep","on track")</f>
        <v>yep</v>
      </c>
      <c r="Q2635" s="2">
        <f ca="1">IF(Proc[[#This Row],[DateClosed]]="",ABS(NETWORKDAYS(Proc[[#This Row],[DateOpened]],TODAY()))-1,ABS(NETWORKDAYS(Proc[[#This Row],[DateOpened]],Proc[[#This Row],[DateClosed]]))-1)</f>
        <v>196</v>
      </c>
      <c r="R2635" s="79" t="s">
        <v>484</v>
      </c>
      <c r="S2635" s="65"/>
      <c r="T2635" s="153">
        <v>2634</v>
      </c>
    </row>
    <row r="2636" spans="1:20" hidden="1">
      <c r="A2636" s="72" t="s">
        <v>3091</v>
      </c>
      <c r="B2636" s="152" t="str">
        <f>IFERROR(VLOOKUP(Proc[[#This Row],[App]],Table2[],3,0),"open")</f>
        <v>ok</v>
      </c>
      <c r="C2636" s="85" t="s">
        <v>369</v>
      </c>
      <c r="D2636" s="152" t="s">
        <v>3226</v>
      </c>
      <c r="E2636" s="152" t="s">
        <v>3413</v>
      </c>
      <c r="F2636" s="65" t="s">
        <v>3413</v>
      </c>
      <c r="G2636" s="72" t="s">
        <v>406</v>
      </c>
      <c r="H2636" s="65" t="str">
        <f>IF(Proc[[#This Row],[type]]="LFF (MDG-F)",MID(Proc[[#This Row],[Obj]],13,10),"")</f>
        <v>DE10538195</v>
      </c>
      <c r="I2636" s="152"/>
      <c r="J2636" s="65" t="b">
        <f>Proc[[#This Row],[Requested]]=Proc[[#This Row],[CurrentParent]]</f>
        <v>1</v>
      </c>
      <c r="K2636" s="152" t="str">
        <f>IF(Proc[[#This Row],[Author]]="Marcela Urrego",VLOOKUP(LEFT(Proc[[#This Row],[Requested]],1),Table3[#All],2,0),VLOOKUP(Proc[[#This Row],[Author]],Table4[],2,0))</f>
        <v>MGF</v>
      </c>
      <c r="L2636" s="91" t="s">
        <v>3524</v>
      </c>
      <c r="M2636" s="78">
        <v>45841.453541666669</v>
      </c>
      <c r="N2636" s="78"/>
      <c r="O2636" s="78"/>
      <c r="P2636" s="79" t="str">
        <f ca="1">IF(Proc[[#This Row],[DaysAgeing]]&gt;5,"yep","on track")</f>
        <v>yep</v>
      </c>
      <c r="Q2636" s="2">
        <f ca="1">IF(Proc[[#This Row],[DateClosed]]="",ABS(NETWORKDAYS(Proc[[#This Row],[DateOpened]],TODAY()))-1,ABS(NETWORKDAYS(Proc[[#This Row],[DateOpened]],Proc[[#This Row],[DateClosed]]))-1)</f>
        <v>196</v>
      </c>
      <c r="R2636" s="79" t="s">
        <v>484</v>
      </c>
      <c r="S2636" s="65"/>
      <c r="T2636" s="153">
        <v>2635</v>
      </c>
    </row>
    <row r="2637" spans="1:20" hidden="1">
      <c r="A2637" s="72" t="s">
        <v>3091</v>
      </c>
      <c r="B2637" s="152" t="str">
        <f>IFERROR(VLOOKUP(Proc[[#This Row],[App]],Table2[],3,0),"open")</f>
        <v>ok</v>
      </c>
      <c r="C2637" s="85" t="s">
        <v>369</v>
      </c>
      <c r="D2637" s="152" t="s">
        <v>3227</v>
      </c>
      <c r="E2637" s="152" t="s">
        <v>3410</v>
      </c>
      <c r="F2637" s="65" t="s">
        <v>3410</v>
      </c>
      <c r="G2637" s="72" t="s">
        <v>406</v>
      </c>
      <c r="H2637" s="65" t="str">
        <f>IF(Proc[[#This Row],[type]]="LFF (MDG-F)",MID(Proc[[#This Row],[Obj]],13,10),"")</f>
        <v>DE10538197</v>
      </c>
      <c r="I2637" s="152"/>
      <c r="J2637" s="65" t="b">
        <f>Proc[[#This Row],[Requested]]=Proc[[#This Row],[CurrentParent]]</f>
        <v>1</v>
      </c>
      <c r="K2637" s="152" t="str">
        <f>IF(Proc[[#This Row],[Author]]="Marcela Urrego",VLOOKUP(LEFT(Proc[[#This Row],[Requested]],1),Table3[#All],2,0),VLOOKUP(Proc[[#This Row],[Author]],Table4[],2,0))</f>
        <v>MGF</v>
      </c>
      <c r="L2637" s="91" t="s">
        <v>3524</v>
      </c>
      <c r="M2637" s="78">
        <v>45841.453541666669</v>
      </c>
      <c r="N2637" s="78"/>
      <c r="O2637" s="78"/>
      <c r="P2637" s="79" t="str">
        <f ca="1">IF(Proc[[#This Row],[DaysAgeing]]&gt;5,"yep","on track")</f>
        <v>yep</v>
      </c>
      <c r="Q2637" s="2">
        <f ca="1">IF(Proc[[#This Row],[DateClosed]]="",ABS(NETWORKDAYS(Proc[[#This Row],[DateOpened]],TODAY()))-1,ABS(NETWORKDAYS(Proc[[#This Row],[DateOpened]],Proc[[#This Row],[DateClosed]]))-1)</f>
        <v>196</v>
      </c>
      <c r="R2637" s="79" t="s">
        <v>484</v>
      </c>
      <c r="S2637" s="65"/>
      <c r="T2637" s="153">
        <v>2636</v>
      </c>
    </row>
    <row r="2638" spans="1:20" hidden="1">
      <c r="A2638" s="72" t="s">
        <v>3091</v>
      </c>
      <c r="B2638" s="152" t="str">
        <f>IFERROR(VLOOKUP(Proc[[#This Row],[App]],Table2[],3,0),"open")</f>
        <v>ok</v>
      </c>
      <c r="C2638" s="85" t="s">
        <v>369</v>
      </c>
      <c r="D2638" s="152" t="s">
        <v>3228</v>
      </c>
      <c r="E2638" s="152" t="s">
        <v>3410</v>
      </c>
      <c r="F2638" s="65" t="s">
        <v>3410</v>
      </c>
      <c r="G2638" s="72" t="s">
        <v>406</v>
      </c>
      <c r="H2638" s="65" t="str">
        <f>IF(Proc[[#This Row],[type]]="LFF (MDG-F)",MID(Proc[[#This Row],[Obj]],13,10),"")</f>
        <v>DE10538712</v>
      </c>
      <c r="I2638" s="152"/>
      <c r="J2638" s="65" t="b">
        <f>Proc[[#This Row],[Requested]]=Proc[[#This Row],[CurrentParent]]</f>
        <v>1</v>
      </c>
      <c r="K2638" s="152" t="str">
        <f>IF(Proc[[#This Row],[Author]]="Marcela Urrego",VLOOKUP(LEFT(Proc[[#This Row],[Requested]],1),Table3[#All],2,0),VLOOKUP(Proc[[#This Row],[Author]],Table4[],2,0))</f>
        <v>MGF</v>
      </c>
      <c r="L2638" s="91" t="s">
        <v>3524</v>
      </c>
      <c r="M2638" s="78">
        <v>45841.453541666669</v>
      </c>
      <c r="N2638" s="78"/>
      <c r="O2638" s="78"/>
      <c r="P2638" s="79" t="str">
        <f ca="1">IF(Proc[[#This Row],[DaysAgeing]]&gt;5,"yep","on track")</f>
        <v>yep</v>
      </c>
      <c r="Q2638" s="2">
        <f ca="1">IF(Proc[[#This Row],[DateClosed]]="",ABS(NETWORKDAYS(Proc[[#This Row],[DateOpened]],TODAY()))-1,ABS(NETWORKDAYS(Proc[[#This Row],[DateOpened]],Proc[[#This Row],[DateClosed]]))-1)</f>
        <v>196</v>
      </c>
      <c r="R2638" s="79" t="s">
        <v>484</v>
      </c>
      <c r="S2638" s="65"/>
      <c r="T2638" s="153">
        <v>2637</v>
      </c>
    </row>
    <row r="2639" spans="1:20" hidden="1">
      <c r="A2639" s="72" t="s">
        <v>3091</v>
      </c>
      <c r="B2639" s="152" t="str">
        <f>IFERROR(VLOOKUP(Proc[[#This Row],[App]],Table2[],3,0),"open")</f>
        <v>ok</v>
      </c>
      <c r="C2639" s="85" t="s">
        <v>369</v>
      </c>
      <c r="D2639" s="152" t="s">
        <v>3229</v>
      </c>
      <c r="E2639" s="152" t="s">
        <v>3412</v>
      </c>
      <c r="F2639" s="65" t="s">
        <v>3412</v>
      </c>
      <c r="G2639" s="72" t="s">
        <v>406</v>
      </c>
      <c r="H2639" s="65" t="str">
        <f>IF(Proc[[#This Row],[type]]="LFF (MDG-F)",MID(Proc[[#This Row],[Obj]],13,10),"")</f>
        <v>DE10538713</v>
      </c>
      <c r="I2639" s="152"/>
      <c r="J2639" s="65" t="b">
        <f>Proc[[#This Row],[Requested]]=Proc[[#This Row],[CurrentParent]]</f>
        <v>1</v>
      </c>
      <c r="K2639" s="152" t="str">
        <f>IF(Proc[[#This Row],[Author]]="Marcela Urrego",VLOOKUP(LEFT(Proc[[#This Row],[Requested]],1),Table3[#All],2,0),VLOOKUP(Proc[[#This Row],[Author]],Table4[],2,0))</f>
        <v>MGF</v>
      </c>
      <c r="L2639" s="91" t="s">
        <v>3524</v>
      </c>
      <c r="M2639" s="78">
        <v>45841.453541666669</v>
      </c>
      <c r="N2639" s="78"/>
      <c r="O2639" s="78"/>
      <c r="P2639" s="79" t="str">
        <f ca="1">IF(Proc[[#This Row],[DaysAgeing]]&gt;5,"yep","on track")</f>
        <v>yep</v>
      </c>
      <c r="Q2639" s="2">
        <f ca="1">IF(Proc[[#This Row],[DateClosed]]="",ABS(NETWORKDAYS(Proc[[#This Row],[DateOpened]],TODAY()))-1,ABS(NETWORKDAYS(Proc[[#This Row],[DateOpened]],Proc[[#This Row],[DateClosed]]))-1)</f>
        <v>196</v>
      </c>
      <c r="R2639" s="79" t="s">
        <v>484</v>
      </c>
      <c r="S2639" s="65"/>
      <c r="T2639" s="153">
        <v>2638</v>
      </c>
    </row>
    <row r="2640" spans="1:20" hidden="1">
      <c r="A2640" s="72" t="s">
        <v>3091</v>
      </c>
      <c r="B2640" s="152" t="str">
        <f>IFERROR(VLOOKUP(Proc[[#This Row],[App]],Table2[],3,0),"open")</f>
        <v>ok</v>
      </c>
      <c r="C2640" s="85" t="s">
        <v>369</v>
      </c>
      <c r="D2640" s="152" t="s">
        <v>3230</v>
      </c>
      <c r="E2640" s="152" t="s">
        <v>3412</v>
      </c>
      <c r="F2640" s="65" t="s">
        <v>3412</v>
      </c>
      <c r="G2640" s="72" t="s">
        <v>406</v>
      </c>
      <c r="H2640" s="65" t="str">
        <f>IF(Proc[[#This Row],[type]]="LFF (MDG-F)",MID(Proc[[#This Row],[Obj]],13,10),"")</f>
        <v>DE10538714</v>
      </c>
      <c r="I2640" s="152"/>
      <c r="J2640" s="65" t="b">
        <f>Proc[[#This Row],[Requested]]=Proc[[#This Row],[CurrentParent]]</f>
        <v>1</v>
      </c>
      <c r="K2640" s="152" t="str">
        <f>IF(Proc[[#This Row],[Author]]="Marcela Urrego",VLOOKUP(LEFT(Proc[[#This Row],[Requested]],1),Table3[#All],2,0),VLOOKUP(Proc[[#This Row],[Author]],Table4[],2,0))</f>
        <v>MGF</v>
      </c>
      <c r="L2640" s="91" t="s">
        <v>3524</v>
      </c>
      <c r="M2640" s="78">
        <v>45841.453541666669</v>
      </c>
      <c r="N2640" s="78"/>
      <c r="O2640" s="78"/>
      <c r="P2640" s="79" t="str">
        <f ca="1">IF(Proc[[#This Row],[DaysAgeing]]&gt;5,"yep","on track")</f>
        <v>yep</v>
      </c>
      <c r="Q2640" s="2">
        <f ca="1">IF(Proc[[#This Row],[DateClosed]]="",ABS(NETWORKDAYS(Proc[[#This Row],[DateOpened]],TODAY()))-1,ABS(NETWORKDAYS(Proc[[#This Row],[DateOpened]],Proc[[#This Row],[DateClosed]]))-1)</f>
        <v>196</v>
      </c>
      <c r="R2640" s="79" t="s">
        <v>484</v>
      </c>
      <c r="S2640" s="65"/>
      <c r="T2640" s="153">
        <v>2639</v>
      </c>
    </row>
    <row r="2641" spans="1:20" hidden="1">
      <c r="A2641" s="72" t="s">
        <v>3091</v>
      </c>
      <c r="B2641" s="152" t="str">
        <f>IFERROR(VLOOKUP(Proc[[#This Row],[App]],Table2[],3,0),"open")</f>
        <v>ok</v>
      </c>
      <c r="C2641" s="85" t="s">
        <v>369</v>
      </c>
      <c r="D2641" s="152" t="s">
        <v>3231</v>
      </c>
      <c r="E2641" s="152" t="s">
        <v>3412</v>
      </c>
      <c r="F2641" s="65" t="s">
        <v>3412</v>
      </c>
      <c r="G2641" s="72" t="s">
        <v>406</v>
      </c>
      <c r="H2641" s="65" t="str">
        <f>IF(Proc[[#This Row],[type]]="LFF (MDG-F)",MID(Proc[[#This Row],[Obj]],13,10),"")</f>
        <v>DE10538715</v>
      </c>
      <c r="I2641" s="152"/>
      <c r="J2641" s="65" t="b">
        <f>Proc[[#This Row],[Requested]]=Proc[[#This Row],[CurrentParent]]</f>
        <v>1</v>
      </c>
      <c r="K2641" s="152" t="str">
        <f>IF(Proc[[#This Row],[Author]]="Marcela Urrego",VLOOKUP(LEFT(Proc[[#This Row],[Requested]],1),Table3[#All],2,0),VLOOKUP(Proc[[#This Row],[Author]],Table4[],2,0))</f>
        <v>MGF</v>
      </c>
      <c r="L2641" s="91" t="s">
        <v>3524</v>
      </c>
      <c r="M2641" s="78">
        <v>45841.453541666669</v>
      </c>
      <c r="N2641" s="78"/>
      <c r="O2641" s="78"/>
      <c r="P2641" s="79" t="str">
        <f ca="1">IF(Proc[[#This Row],[DaysAgeing]]&gt;5,"yep","on track")</f>
        <v>yep</v>
      </c>
      <c r="Q2641" s="2">
        <f ca="1">IF(Proc[[#This Row],[DateClosed]]="",ABS(NETWORKDAYS(Proc[[#This Row],[DateOpened]],TODAY()))-1,ABS(NETWORKDAYS(Proc[[#This Row],[DateOpened]],Proc[[#This Row],[DateClosed]]))-1)</f>
        <v>196</v>
      </c>
      <c r="R2641" s="79" t="s">
        <v>484</v>
      </c>
      <c r="S2641" s="65"/>
      <c r="T2641" s="153">
        <v>2640</v>
      </c>
    </row>
    <row r="2642" spans="1:20" hidden="1">
      <c r="A2642" s="72" t="s">
        <v>3091</v>
      </c>
      <c r="B2642" s="152" t="str">
        <f>IFERROR(VLOOKUP(Proc[[#This Row],[App]],Table2[],3,0),"open")</f>
        <v>ok</v>
      </c>
      <c r="C2642" s="85" t="s">
        <v>369</v>
      </c>
      <c r="D2642" s="152" t="s">
        <v>3232</v>
      </c>
      <c r="E2642" s="152" t="s">
        <v>3412</v>
      </c>
      <c r="F2642" s="65" t="s">
        <v>3412</v>
      </c>
      <c r="G2642" s="72" t="s">
        <v>406</v>
      </c>
      <c r="H2642" s="65" t="str">
        <f>IF(Proc[[#This Row],[type]]="LFF (MDG-F)",MID(Proc[[#This Row],[Obj]],13,10),"")</f>
        <v>DE10538716</v>
      </c>
      <c r="I2642" s="152"/>
      <c r="J2642" s="65" t="b">
        <f>Proc[[#This Row],[Requested]]=Proc[[#This Row],[CurrentParent]]</f>
        <v>1</v>
      </c>
      <c r="K2642" s="152" t="str">
        <f>IF(Proc[[#This Row],[Author]]="Marcela Urrego",VLOOKUP(LEFT(Proc[[#This Row],[Requested]],1),Table3[#All],2,0),VLOOKUP(Proc[[#This Row],[Author]],Table4[],2,0))</f>
        <v>MGF</v>
      </c>
      <c r="L2642" s="91" t="s">
        <v>3524</v>
      </c>
      <c r="M2642" s="78">
        <v>45841.453541666669</v>
      </c>
      <c r="N2642" s="78"/>
      <c r="O2642" s="78"/>
      <c r="P2642" s="79" t="str">
        <f ca="1">IF(Proc[[#This Row],[DaysAgeing]]&gt;5,"yep","on track")</f>
        <v>yep</v>
      </c>
      <c r="Q2642" s="2">
        <f ca="1">IF(Proc[[#This Row],[DateClosed]]="",ABS(NETWORKDAYS(Proc[[#This Row],[DateOpened]],TODAY()))-1,ABS(NETWORKDAYS(Proc[[#This Row],[DateOpened]],Proc[[#This Row],[DateClosed]]))-1)</f>
        <v>196</v>
      </c>
      <c r="R2642" s="79" t="s">
        <v>484</v>
      </c>
      <c r="S2642" s="65"/>
      <c r="T2642" s="153">
        <v>2641</v>
      </c>
    </row>
    <row r="2643" spans="1:20" hidden="1">
      <c r="A2643" s="72" t="s">
        <v>3091</v>
      </c>
      <c r="B2643" s="152" t="str">
        <f>IFERROR(VLOOKUP(Proc[[#This Row],[App]],Table2[],3,0),"open")</f>
        <v>ok</v>
      </c>
      <c r="C2643" s="85" t="s">
        <v>369</v>
      </c>
      <c r="D2643" s="152" t="s">
        <v>3233</v>
      </c>
      <c r="E2643" s="152" t="s">
        <v>3410</v>
      </c>
      <c r="F2643" s="65" t="s">
        <v>3410</v>
      </c>
      <c r="G2643" s="72" t="s">
        <v>406</v>
      </c>
      <c r="H2643" s="65" t="str">
        <f>IF(Proc[[#This Row],[type]]="LFF (MDG-F)",MID(Proc[[#This Row],[Obj]],13,10),"")</f>
        <v>DE10538717</v>
      </c>
      <c r="I2643" s="152"/>
      <c r="J2643" s="65" t="b">
        <f>Proc[[#This Row],[Requested]]=Proc[[#This Row],[CurrentParent]]</f>
        <v>1</v>
      </c>
      <c r="K2643" s="152" t="str">
        <f>IF(Proc[[#This Row],[Author]]="Marcela Urrego",VLOOKUP(LEFT(Proc[[#This Row],[Requested]],1),Table3[#All],2,0),VLOOKUP(Proc[[#This Row],[Author]],Table4[],2,0))</f>
        <v>MGF</v>
      </c>
      <c r="L2643" s="91" t="s">
        <v>3524</v>
      </c>
      <c r="M2643" s="78">
        <v>45841.453541666669</v>
      </c>
      <c r="N2643" s="78"/>
      <c r="O2643" s="78"/>
      <c r="P2643" s="79" t="str">
        <f ca="1">IF(Proc[[#This Row],[DaysAgeing]]&gt;5,"yep","on track")</f>
        <v>yep</v>
      </c>
      <c r="Q2643" s="2">
        <f ca="1">IF(Proc[[#This Row],[DateClosed]]="",ABS(NETWORKDAYS(Proc[[#This Row],[DateOpened]],TODAY()))-1,ABS(NETWORKDAYS(Proc[[#This Row],[DateOpened]],Proc[[#This Row],[DateClosed]]))-1)</f>
        <v>196</v>
      </c>
      <c r="R2643" s="79" t="s">
        <v>484</v>
      </c>
      <c r="S2643" s="65"/>
      <c r="T2643" s="153">
        <v>2642</v>
      </c>
    </row>
    <row r="2644" spans="1:20" hidden="1">
      <c r="A2644" s="72" t="s">
        <v>3091</v>
      </c>
      <c r="B2644" s="152" t="str">
        <f>IFERROR(VLOOKUP(Proc[[#This Row],[App]],Table2[],3,0),"open")</f>
        <v>ok</v>
      </c>
      <c r="C2644" s="85" t="s">
        <v>369</v>
      </c>
      <c r="D2644" s="152" t="s">
        <v>3234</v>
      </c>
      <c r="E2644" s="152" t="s">
        <v>3410</v>
      </c>
      <c r="F2644" s="65" t="s">
        <v>3410</v>
      </c>
      <c r="G2644" s="72" t="s">
        <v>406</v>
      </c>
      <c r="H2644" s="65" t="str">
        <f>IF(Proc[[#This Row],[type]]="LFF (MDG-F)",MID(Proc[[#This Row],[Obj]],13,10),"")</f>
        <v>DE10538887</v>
      </c>
      <c r="I2644" s="152"/>
      <c r="J2644" s="65" t="b">
        <f>Proc[[#This Row],[Requested]]=Proc[[#This Row],[CurrentParent]]</f>
        <v>1</v>
      </c>
      <c r="K2644" s="152" t="str">
        <f>IF(Proc[[#This Row],[Author]]="Marcela Urrego",VLOOKUP(LEFT(Proc[[#This Row],[Requested]],1),Table3[#All],2,0),VLOOKUP(Proc[[#This Row],[Author]],Table4[],2,0))</f>
        <v>MGF</v>
      </c>
      <c r="L2644" s="91" t="s">
        <v>3524</v>
      </c>
      <c r="M2644" s="78">
        <v>45841.453541666669</v>
      </c>
      <c r="N2644" s="78"/>
      <c r="O2644" s="78"/>
      <c r="P2644" s="79" t="str">
        <f ca="1">IF(Proc[[#This Row],[DaysAgeing]]&gt;5,"yep","on track")</f>
        <v>yep</v>
      </c>
      <c r="Q2644" s="2">
        <f ca="1">IF(Proc[[#This Row],[DateClosed]]="",ABS(NETWORKDAYS(Proc[[#This Row],[DateOpened]],TODAY()))-1,ABS(NETWORKDAYS(Proc[[#This Row],[DateOpened]],Proc[[#This Row],[DateClosed]]))-1)</f>
        <v>196</v>
      </c>
      <c r="R2644" s="79" t="s">
        <v>484</v>
      </c>
      <c r="S2644" s="65"/>
      <c r="T2644" s="153">
        <v>2643</v>
      </c>
    </row>
    <row r="2645" spans="1:20" hidden="1">
      <c r="A2645" s="72" t="s">
        <v>3091</v>
      </c>
      <c r="B2645" s="152" t="str">
        <f>IFERROR(VLOOKUP(Proc[[#This Row],[App]],Table2[],3,0),"open")</f>
        <v>ok</v>
      </c>
      <c r="C2645" s="85" t="s">
        <v>369</v>
      </c>
      <c r="D2645" s="152" t="s">
        <v>3235</v>
      </c>
      <c r="E2645" s="152" t="s">
        <v>3410</v>
      </c>
      <c r="F2645" s="65" t="s">
        <v>3410</v>
      </c>
      <c r="G2645" s="72" t="s">
        <v>406</v>
      </c>
      <c r="H2645" s="65" t="str">
        <f>IF(Proc[[#This Row],[type]]="LFF (MDG-F)",MID(Proc[[#This Row],[Obj]],13,10),"")</f>
        <v>DE10538920</v>
      </c>
      <c r="I2645" s="152"/>
      <c r="J2645" s="65" t="b">
        <f>Proc[[#This Row],[Requested]]=Proc[[#This Row],[CurrentParent]]</f>
        <v>1</v>
      </c>
      <c r="K2645" s="152" t="str">
        <f>IF(Proc[[#This Row],[Author]]="Marcela Urrego",VLOOKUP(LEFT(Proc[[#This Row],[Requested]],1),Table3[#All],2,0),VLOOKUP(Proc[[#This Row],[Author]],Table4[],2,0))</f>
        <v>MGF</v>
      </c>
      <c r="L2645" s="91" t="s">
        <v>3524</v>
      </c>
      <c r="M2645" s="78">
        <v>45841.453541666669</v>
      </c>
      <c r="N2645" s="78"/>
      <c r="O2645" s="78"/>
      <c r="P2645" s="79" t="str">
        <f ca="1">IF(Proc[[#This Row],[DaysAgeing]]&gt;5,"yep","on track")</f>
        <v>yep</v>
      </c>
      <c r="Q2645" s="2">
        <f ca="1">IF(Proc[[#This Row],[DateClosed]]="",ABS(NETWORKDAYS(Proc[[#This Row],[DateOpened]],TODAY()))-1,ABS(NETWORKDAYS(Proc[[#This Row],[DateOpened]],Proc[[#This Row],[DateClosed]]))-1)</f>
        <v>196</v>
      </c>
      <c r="R2645" s="79" t="s">
        <v>484</v>
      </c>
      <c r="S2645" s="65"/>
      <c r="T2645" s="153">
        <v>2644</v>
      </c>
    </row>
    <row r="2646" spans="1:20" hidden="1">
      <c r="A2646" s="72" t="s">
        <v>3091</v>
      </c>
      <c r="B2646" s="152" t="str">
        <f>IFERROR(VLOOKUP(Proc[[#This Row],[App]],Table2[],3,0),"open")</f>
        <v>ok</v>
      </c>
      <c r="C2646" s="85" t="s">
        <v>369</v>
      </c>
      <c r="D2646" s="152" t="s">
        <v>3236</v>
      </c>
      <c r="E2646" s="152" t="s">
        <v>3410</v>
      </c>
      <c r="F2646" s="65" t="s">
        <v>3410</v>
      </c>
      <c r="G2646" s="72" t="s">
        <v>406</v>
      </c>
      <c r="H2646" s="65" t="str">
        <f>IF(Proc[[#This Row],[type]]="LFF (MDG-F)",MID(Proc[[#This Row],[Obj]],13,10),"")</f>
        <v>DE10538921</v>
      </c>
      <c r="I2646" s="152"/>
      <c r="J2646" s="65" t="b">
        <f>Proc[[#This Row],[Requested]]=Proc[[#This Row],[CurrentParent]]</f>
        <v>1</v>
      </c>
      <c r="K2646" s="152" t="str">
        <f>IF(Proc[[#This Row],[Author]]="Marcela Urrego",VLOOKUP(LEFT(Proc[[#This Row],[Requested]],1),Table3[#All],2,0),VLOOKUP(Proc[[#This Row],[Author]],Table4[],2,0))</f>
        <v>MGF</v>
      </c>
      <c r="L2646" s="91" t="s">
        <v>3524</v>
      </c>
      <c r="M2646" s="78">
        <v>45841.453541666669</v>
      </c>
      <c r="N2646" s="78"/>
      <c r="O2646" s="78"/>
      <c r="P2646" s="79" t="str">
        <f ca="1">IF(Proc[[#This Row],[DaysAgeing]]&gt;5,"yep","on track")</f>
        <v>yep</v>
      </c>
      <c r="Q2646" s="2">
        <f ca="1">IF(Proc[[#This Row],[DateClosed]]="",ABS(NETWORKDAYS(Proc[[#This Row],[DateOpened]],TODAY()))-1,ABS(NETWORKDAYS(Proc[[#This Row],[DateOpened]],Proc[[#This Row],[DateClosed]]))-1)</f>
        <v>196</v>
      </c>
      <c r="R2646" s="79" t="s">
        <v>484</v>
      </c>
      <c r="S2646" s="65"/>
      <c r="T2646" s="153">
        <v>2645</v>
      </c>
    </row>
    <row r="2647" spans="1:20" hidden="1">
      <c r="A2647" s="72" t="s">
        <v>3091</v>
      </c>
      <c r="B2647" s="152" t="str">
        <f>IFERROR(VLOOKUP(Proc[[#This Row],[App]],Table2[],3,0),"open")</f>
        <v>ok</v>
      </c>
      <c r="C2647" s="85" t="s">
        <v>369</v>
      </c>
      <c r="D2647" s="152" t="s">
        <v>3237</v>
      </c>
      <c r="E2647" s="152" t="s">
        <v>3412</v>
      </c>
      <c r="F2647" s="65" t="s">
        <v>3412</v>
      </c>
      <c r="G2647" s="72" t="s">
        <v>406</v>
      </c>
      <c r="H2647" s="65" t="str">
        <f>IF(Proc[[#This Row],[type]]="LFF (MDG-F)",MID(Proc[[#This Row],[Obj]],13,10),"")</f>
        <v>DE10538978</v>
      </c>
      <c r="I2647" s="152"/>
      <c r="J2647" s="65" t="b">
        <f>Proc[[#This Row],[Requested]]=Proc[[#This Row],[CurrentParent]]</f>
        <v>1</v>
      </c>
      <c r="K2647" s="152" t="str">
        <f>IF(Proc[[#This Row],[Author]]="Marcela Urrego",VLOOKUP(LEFT(Proc[[#This Row],[Requested]],1),Table3[#All],2,0),VLOOKUP(Proc[[#This Row],[Author]],Table4[],2,0))</f>
        <v>MGF</v>
      </c>
      <c r="L2647" s="91" t="s">
        <v>3524</v>
      </c>
      <c r="M2647" s="78">
        <v>45841.453541666669</v>
      </c>
      <c r="N2647" s="78"/>
      <c r="O2647" s="78"/>
      <c r="P2647" s="79" t="str">
        <f ca="1">IF(Proc[[#This Row],[DaysAgeing]]&gt;5,"yep","on track")</f>
        <v>yep</v>
      </c>
      <c r="Q2647" s="2">
        <f ca="1">IF(Proc[[#This Row],[DateClosed]]="",ABS(NETWORKDAYS(Proc[[#This Row],[DateOpened]],TODAY()))-1,ABS(NETWORKDAYS(Proc[[#This Row],[DateOpened]],Proc[[#This Row],[DateClosed]]))-1)</f>
        <v>196</v>
      </c>
      <c r="R2647" s="79" t="s">
        <v>484</v>
      </c>
      <c r="S2647" s="65"/>
      <c r="T2647" s="153">
        <v>2646</v>
      </c>
    </row>
    <row r="2648" spans="1:20" hidden="1">
      <c r="A2648" s="72" t="s">
        <v>3091</v>
      </c>
      <c r="B2648" s="152" t="str">
        <f>IFERROR(VLOOKUP(Proc[[#This Row],[App]],Table2[],3,0),"open")</f>
        <v>ok</v>
      </c>
      <c r="C2648" s="85" t="s">
        <v>369</v>
      </c>
      <c r="D2648" s="152" t="s">
        <v>3238</v>
      </c>
      <c r="E2648" s="152" t="s">
        <v>3413</v>
      </c>
      <c r="F2648" s="65" t="s">
        <v>3413</v>
      </c>
      <c r="G2648" s="72" t="s">
        <v>406</v>
      </c>
      <c r="H2648" s="65" t="str">
        <f>IF(Proc[[#This Row],[type]]="LFF (MDG-F)",MID(Proc[[#This Row],[Obj]],13,10),"")</f>
        <v>DE10539001</v>
      </c>
      <c r="I2648" s="152"/>
      <c r="J2648" s="65" t="b">
        <f>Proc[[#This Row],[Requested]]=Proc[[#This Row],[CurrentParent]]</f>
        <v>1</v>
      </c>
      <c r="K2648" s="152" t="str">
        <f>IF(Proc[[#This Row],[Author]]="Marcela Urrego",VLOOKUP(LEFT(Proc[[#This Row],[Requested]],1),Table3[#All],2,0),VLOOKUP(Proc[[#This Row],[Author]],Table4[],2,0))</f>
        <v>MGF</v>
      </c>
      <c r="L2648" s="91" t="s">
        <v>3524</v>
      </c>
      <c r="M2648" s="78">
        <v>45841.453541666669</v>
      </c>
      <c r="N2648" s="78"/>
      <c r="O2648" s="78"/>
      <c r="P2648" s="79" t="str">
        <f ca="1">IF(Proc[[#This Row],[DaysAgeing]]&gt;5,"yep","on track")</f>
        <v>yep</v>
      </c>
      <c r="Q2648" s="2">
        <f ca="1">IF(Proc[[#This Row],[DateClosed]]="",ABS(NETWORKDAYS(Proc[[#This Row],[DateOpened]],TODAY()))-1,ABS(NETWORKDAYS(Proc[[#This Row],[DateOpened]],Proc[[#This Row],[DateClosed]]))-1)</f>
        <v>196</v>
      </c>
      <c r="R2648" s="79" t="s">
        <v>484</v>
      </c>
      <c r="S2648" s="65"/>
      <c r="T2648" s="153">
        <v>2647</v>
      </c>
    </row>
    <row r="2649" spans="1:20" hidden="1">
      <c r="A2649" s="72" t="s">
        <v>3091</v>
      </c>
      <c r="B2649" s="152" t="str">
        <f>IFERROR(VLOOKUP(Proc[[#This Row],[App]],Table2[],3,0),"open")</f>
        <v>ok</v>
      </c>
      <c r="C2649" s="85" t="s">
        <v>369</v>
      </c>
      <c r="D2649" s="152" t="s">
        <v>3239</v>
      </c>
      <c r="E2649" s="152" t="s">
        <v>3413</v>
      </c>
      <c r="F2649" s="65" t="s">
        <v>3413</v>
      </c>
      <c r="G2649" s="72" t="s">
        <v>406</v>
      </c>
      <c r="H2649" s="65" t="str">
        <f>IF(Proc[[#This Row],[type]]="LFF (MDG-F)",MID(Proc[[#This Row],[Obj]],13,10),"")</f>
        <v>DE10539002</v>
      </c>
      <c r="I2649" s="152"/>
      <c r="J2649" s="65" t="b">
        <f>Proc[[#This Row],[Requested]]=Proc[[#This Row],[CurrentParent]]</f>
        <v>1</v>
      </c>
      <c r="K2649" s="152" t="str">
        <f>IF(Proc[[#This Row],[Author]]="Marcela Urrego",VLOOKUP(LEFT(Proc[[#This Row],[Requested]],1),Table3[#All],2,0),VLOOKUP(Proc[[#This Row],[Author]],Table4[],2,0))</f>
        <v>MGF</v>
      </c>
      <c r="L2649" s="91" t="s">
        <v>3524</v>
      </c>
      <c r="M2649" s="78">
        <v>45841.453541666669</v>
      </c>
      <c r="N2649" s="78"/>
      <c r="O2649" s="78"/>
      <c r="P2649" s="79" t="str">
        <f ca="1">IF(Proc[[#This Row],[DaysAgeing]]&gt;5,"yep","on track")</f>
        <v>yep</v>
      </c>
      <c r="Q2649" s="2">
        <f ca="1">IF(Proc[[#This Row],[DateClosed]]="",ABS(NETWORKDAYS(Proc[[#This Row],[DateOpened]],TODAY()))-1,ABS(NETWORKDAYS(Proc[[#This Row],[DateOpened]],Proc[[#This Row],[DateClosed]]))-1)</f>
        <v>196</v>
      </c>
      <c r="R2649" s="79" t="s">
        <v>484</v>
      </c>
      <c r="S2649" s="65"/>
      <c r="T2649" s="153">
        <v>2648</v>
      </c>
    </row>
    <row r="2650" spans="1:20" hidden="1">
      <c r="A2650" s="72" t="s">
        <v>3091</v>
      </c>
      <c r="B2650" s="152" t="str">
        <f>IFERROR(VLOOKUP(Proc[[#This Row],[App]],Table2[],3,0),"open")</f>
        <v>ok</v>
      </c>
      <c r="C2650" s="85" t="s">
        <v>369</v>
      </c>
      <c r="D2650" s="152" t="s">
        <v>3240</v>
      </c>
      <c r="E2650" s="152" t="s">
        <v>3413</v>
      </c>
      <c r="F2650" s="65" t="s">
        <v>3413</v>
      </c>
      <c r="G2650" s="72" t="s">
        <v>406</v>
      </c>
      <c r="H2650" s="65" t="str">
        <f>IF(Proc[[#This Row],[type]]="LFF (MDG-F)",MID(Proc[[#This Row],[Obj]],13,10),"")</f>
        <v>DE10539004</v>
      </c>
      <c r="I2650" s="152"/>
      <c r="J2650" s="65" t="b">
        <f>Proc[[#This Row],[Requested]]=Proc[[#This Row],[CurrentParent]]</f>
        <v>1</v>
      </c>
      <c r="K2650" s="152" t="str">
        <f>IF(Proc[[#This Row],[Author]]="Marcela Urrego",VLOOKUP(LEFT(Proc[[#This Row],[Requested]],1),Table3[#All],2,0),VLOOKUP(Proc[[#This Row],[Author]],Table4[],2,0))</f>
        <v>MGF</v>
      </c>
      <c r="L2650" s="91" t="s">
        <v>3524</v>
      </c>
      <c r="M2650" s="78">
        <v>45841.453541666669</v>
      </c>
      <c r="N2650" s="78"/>
      <c r="O2650" s="78"/>
      <c r="P2650" s="79" t="str">
        <f ca="1">IF(Proc[[#This Row],[DaysAgeing]]&gt;5,"yep","on track")</f>
        <v>yep</v>
      </c>
      <c r="Q2650" s="2">
        <f ca="1">IF(Proc[[#This Row],[DateClosed]]="",ABS(NETWORKDAYS(Proc[[#This Row],[DateOpened]],TODAY()))-1,ABS(NETWORKDAYS(Proc[[#This Row],[DateOpened]],Proc[[#This Row],[DateClosed]]))-1)</f>
        <v>196</v>
      </c>
      <c r="R2650" s="79" t="s">
        <v>484</v>
      </c>
      <c r="S2650" s="65"/>
      <c r="T2650" s="153">
        <v>2649</v>
      </c>
    </row>
    <row r="2651" spans="1:20" hidden="1">
      <c r="A2651" s="72" t="s">
        <v>3091</v>
      </c>
      <c r="B2651" s="152" t="str">
        <f>IFERROR(VLOOKUP(Proc[[#This Row],[App]],Table2[],3,0),"open")</f>
        <v>ok</v>
      </c>
      <c r="C2651" s="85" t="s">
        <v>369</v>
      </c>
      <c r="D2651" s="152" t="s">
        <v>3241</v>
      </c>
      <c r="E2651" s="152" t="s">
        <v>3413</v>
      </c>
      <c r="F2651" s="65" t="s">
        <v>3413</v>
      </c>
      <c r="G2651" s="72" t="s">
        <v>406</v>
      </c>
      <c r="H2651" s="65" t="str">
        <f>IF(Proc[[#This Row],[type]]="LFF (MDG-F)",MID(Proc[[#This Row],[Obj]],13,10),"")</f>
        <v>DE10567500</v>
      </c>
      <c r="I2651" s="152"/>
      <c r="J2651" s="65" t="b">
        <f>Proc[[#This Row],[Requested]]=Proc[[#This Row],[CurrentParent]]</f>
        <v>1</v>
      </c>
      <c r="K2651" s="152" t="str">
        <f>IF(Proc[[#This Row],[Author]]="Marcela Urrego",VLOOKUP(LEFT(Proc[[#This Row],[Requested]],1),Table3[#All],2,0),VLOOKUP(Proc[[#This Row],[Author]],Table4[],2,0))</f>
        <v>MGF</v>
      </c>
      <c r="L2651" s="91" t="s">
        <v>3524</v>
      </c>
      <c r="M2651" s="78">
        <v>45841.453541666669</v>
      </c>
      <c r="N2651" s="78"/>
      <c r="O2651" s="78"/>
      <c r="P2651" s="79" t="str">
        <f ca="1">IF(Proc[[#This Row],[DaysAgeing]]&gt;5,"yep","on track")</f>
        <v>yep</v>
      </c>
      <c r="Q2651" s="2">
        <f ca="1">IF(Proc[[#This Row],[DateClosed]]="",ABS(NETWORKDAYS(Proc[[#This Row],[DateOpened]],TODAY()))-1,ABS(NETWORKDAYS(Proc[[#This Row],[DateOpened]],Proc[[#This Row],[DateClosed]]))-1)</f>
        <v>196</v>
      </c>
      <c r="R2651" s="79" t="s">
        <v>484</v>
      </c>
      <c r="S2651" s="65"/>
      <c r="T2651" s="153">
        <v>2650</v>
      </c>
    </row>
    <row r="2652" spans="1:20" hidden="1">
      <c r="A2652" s="72" t="s">
        <v>3091</v>
      </c>
      <c r="B2652" s="152" t="str">
        <f>IFERROR(VLOOKUP(Proc[[#This Row],[App]],Table2[],3,0),"open")</f>
        <v>ok</v>
      </c>
      <c r="C2652" s="85" t="s">
        <v>369</v>
      </c>
      <c r="D2652" s="152" t="s">
        <v>3242</v>
      </c>
      <c r="E2652" s="152" t="s">
        <v>3410</v>
      </c>
      <c r="F2652" s="65" t="s">
        <v>3410</v>
      </c>
      <c r="G2652" s="72" t="s">
        <v>406</v>
      </c>
      <c r="H2652" s="65" t="str">
        <f>IF(Proc[[#This Row],[type]]="LFF (MDG-F)",MID(Proc[[#This Row],[Obj]],13,10),"")</f>
        <v>DE10569401</v>
      </c>
      <c r="I2652" s="152"/>
      <c r="J2652" s="65" t="b">
        <f>Proc[[#This Row],[Requested]]=Proc[[#This Row],[CurrentParent]]</f>
        <v>1</v>
      </c>
      <c r="K2652" s="152" t="str">
        <f>IF(Proc[[#This Row],[Author]]="Marcela Urrego",VLOOKUP(LEFT(Proc[[#This Row],[Requested]],1),Table3[#All],2,0),VLOOKUP(Proc[[#This Row],[Author]],Table4[],2,0))</f>
        <v>MGF</v>
      </c>
      <c r="L2652" s="91" t="s">
        <v>3524</v>
      </c>
      <c r="M2652" s="78">
        <v>45841.453541666669</v>
      </c>
      <c r="N2652" s="78"/>
      <c r="O2652" s="78"/>
      <c r="P2652" s="79" t="str">
        <f ca="1">IF(Proc[[#This Row],[DaysAgeing]]&gt;5,"yep","on track")</f>
        <v>yep</v>
      </c>
      <c r="Q2652" s="2">
        <f ca="1">IF(Proc[[#This Row],[DateClosed]]="",ABS(NETWORKDAYS(Proc[[#This Row],[DateOpened]],TODAY()))-1,ABS(NETWORKDAYS(Proc[[#This Row],[DateOpened]],Proc[[#This Row],[DateClosed]]))-1)</f>
        <v>196</v>
      </c>
      <c r="R2652" s="79" t="s">
        <v>484</v>
      </c>
      <c r="S2652" s="65"/>
      <c r="T2652" s="153">
        <v>2651</v>
      </c>
    </row>
    <row r="2653" spans="1:20" hidden="1">
      <c r="A2653" s="72" t="s">
        <v>3091</v>
      </c>
      <c r="B2653" s="152" t="str">
        <f>IFERROR(VLOOKUP(Proc[[#This Row],[App]],Table2[],3,0),"open")</f>
        <v>ok</v>
      </c>
      <c r="C2653" s="85" t="s">
        <v>369</v>
      </c>
      <c r="D2653" s="152" t="s">
        <v>3243</v>
      </c>
      <c r="E2653" s="152" t="s">
        <v>3409</v>
      </c>
      <c r="F2653" s="65" t="s">
        <v>3409</v>
      </c>
      <c r="G2653" s="72" t="s">
        <v>406</v>
      </c>
      <c r="H2653" s="65" t="str">
        <f>IF(Proc[[#This Row],[type]]="LFF (MDG-F)",MID(Proc[[#This Row],[Obj]],13,10),"")</f>
        <v>DE10538145</v>
      </c>
      <c r="I2653" s="152"/>
      <c r="J2653" s="65" t="b">
        <f>Proc[[#This Row],[Requested]]=Proc[[#This Row],[CurrentParent]]</f>
        <v>1</v>
      </c>
      <c r="K2653" s="152" t="str">
        <f>IF(Proc[[#This Row],[Author]]="Marcela Urrego",VLOOKUP(LEFT(Proc[[#This Row],[Requested]],1),Table3[#All],2,0),VLOOKUP(Proc[[#This Row],[Author]],Table4[],2,0))</f>
        <v>MGF</v>
      </c>
      <c r="L2653" s="91" t="s">
        <v>3524</v>
      </c>
      <c r="M2653" s="78">
        <v>45841.453541666669</v>
      </c>
      <c r="N2653" s="78"/>
      <c r="O2653" s="78"/>
      <c r="P2653" s="79" t="str">
        <f ca="1">IF(Proc[[#This Row],[DaysAgeing]]&gt;5,"yep","on track")</f>
        <v>yep</v>
      </c>
      <c r="Q2653" s="2">
        <f ca="1">IF(Proc[[#This Row],[DateClosed]]="",ABS(NETWORKDAYS(Proc[[#This Row],[DateOpened]],TODAY()))-1,ABS(NETWORKDAYS(Proc[[#This Row],[DateOpened]],Proc[[#This Row],[DateClosed]]))-1)</f>
        <v>196</v>
      </c>
      <c r="R2653" s="79" t="s">
        <v>484</v>
      </c>
      <c r="S2653" s="65"/>
      <c r="T2653" s="153">
        <v>2652</v>
      </c>
    </row>
    <row r="2654" spans="1:20" hidden="1">
      <c r="A2654" s="72" t="s">
        <v>3091</v>
      </c>
      <c r="B2654" s="152" t="str">
        <f>IFERROR(VLOOKUP(Proc[[#This Row],[App]],Table2[],3,0),"open")</f>
        <v>ok</v>
      </c>
      <c r="C2654" s="85" t="s">
        <v>369</v>
      </c>
      <c r="D2654" s="152" t="s">
        <v>3244</v>
      </c>
      <c r="E2654" s="152" t="s">
        <v>3409</v>
      </c>
      <c r="F2654" s="65" t="s">
        <v>3409</v>
      </c>
      <c r="G2654" s="72" t="s">
        <v>406</v>
      </c>
      <c r="H2654" s="65" t="str">
        <f>IF(Proc[[#This Row],[type]]="LFF (MDG-F)",MID(Proc[[#This Row],[Obj]],13,10),"")</f>
        <v>DE10538190</v>
      </c>
      <c r="I2654" s="152"/>
      <c r="J2654" s="65" t="b">
        <f>Proc[[#This Row],[Requested]]=Proc[[#This Row],[CurrentParent]]</f>
        <v>1</v>
      </c>
      <c r="K2654" s="152" t="str">
        <f>IF(Proc[[#This Row],[Author]]="Marcela Urrego",VLOOKUP(LEFT(Proc[[#This Row],[Requested]],1),Table3[#All],2,0),VLOOKUP(Proc[[#This Row],[Author]],Table4[],2,0))</f>
        <v>MGF</v>
      </c>
      <c r="L2654" s="91" t="s">
        <v>3524</v>
      </c>
      <c r="M2654" s="78">
        <v>45841.453541666669</v>
      </c>
      <c r="N2654" s="78"/>
      <c r="O2654" s="78"/>
      <c r="P2654" s="79" t="str">
        <f ca="1">IF(Proc[[#This Row],[DaysAgeing]]&gt;5,"yep","on track")</f>
        <v>yep</v>
      </c>
      <c r="Q2654" s="2">
        <f ca="1">IF(Proc[[#This Row],[DateClosed]]="",ABS(NETWORKDAYS(Proc[[#This Row],[DateOpened]],TODAY()))-1,ABS(NETWORKDAYS(Proc[[#This Row],[DateOpened]],Proc[[#This Row],[DateClosed]]))-1)</f>
        <v>196</v>
      </c>
      <c r="R2654" s="79" t="s">
        <v>484</v>
      </c>
      <c r="S2654" s="65"/>
      <c r="T2654" s="153">
        <v>2653</v>
      </c>
    </row>
    <row r="2655" spans="1:20" hidden="1">
      <c r="A2655" s="72" t="s">
        <v>3091</v>
      </c>
      <c r="B2655" s="152" t="str">
        <f>IFERROR(VLOOKUP(Proc[[#This Row],[App]],Table2[],3,0),"open")</f>
        <v>ok</v>
      </c>
      <c r="C2655" s="85" t="s">
        <v>369</v>
      </c>
      <c r="D2655" s="152" t="s">
        <v>3245</v>
      </c>
      <c r="E2655" s="152" t="s">
        <v>3413</v>
      </c>
      <c r="F2655" s="65" t="s">
        <v>3413</v>
      </c>
      <c r="G2655" s="72" t="s">
        <v>406</v>
      </c>
      <c r="H2655" s="65" t="str">
        <f>IF(Proc[[#This Row],[type]]="LFF (MDG-F)",MID(Proc[[#This Row],[Obj]],13,10),"")</f>
        <v>DE10539003</v>
      </c>
      <c r="I2655" s="152"/>
      <c r="J2655" s="65" t="b">
        <f>Proc[[#This Row],[Requested]]=Proc[[#This Row],[CurrentParent]]</f>
        <v>1</v>
      </c>
      <c r="K2655" s="152" t="str">
        <f>IF(Proc[[#This Row],[Author]]="Marcela Urrego",VLOOKUP(LEFT(Proc[[#This Row],[Requested]],1),Table3[#All],2,0),VLOOKUP(Proc[[#This Row],[Author]],Table4[],2,0))</f>
        <v>MGF</v>
      </c>
      <c r="L2655" s="91" t="s">
        <v>3524</v>
      </c>
      <c r="M2655" s="78">
        <v>45841.453541666669</v>
      </c>
      <c r="N2655" s="78"/>
      <c r="O2655" s="78"/>
      <c r="P2655" s="79" t="str">
        <f ca="1">IF(Proc[[#This Row],[DaysAgeing]]&gt;5,"yep","on track")</f>
        <v>yep</v>
      </c>
      <c r="Q2655" s="2">
        <f ca="1">IF(Proc[[#This Row],[DateClosed]]="",ABS(NETWORKDAYS(Proc[[#This Row],[DateOpened]],TODAY()))-1,ABS(NETWORKDAYS(Proc[[#This Row],[DateOpened]],Proc[[#This Row],[DateClosed]]))-1)</f>
        <v>196</v>
      </c>
      <c r="R2655" s="79" t="s">
        <v>484</v>
      </c>
      <c r="S2655" s="65"/>
      <c r="T2655" s="153">
        <v>2654</v>
      </c>
    </row>
    <row r="2656" spans="1:20" hidden="1">
      <c r="A2656" s="72" t="s">
        <v>3091</v>
      </c>
      <c r="B2656" s="152" t="str">
        <f>IFERROR(VLOOKUP(Proc[[#This Row],[App]],Table2[],3,0),"open")</f>
        <v>ok</v>
      </c>
      <c r="C2656" s="85" t="s">
        <v>369</v>
      </c>
      <c r="D2656" s="152" t="s">
        <v>3246</v>
      </c>
      <c r="E2656" s="152" t="s">
        <v>3409</v>
      </c>
      <c r="F2656" s="65" t="s">
        <v>3409</v>
      </c>
      <c r="G2656" s="72" t="s">
        <v>406</v>
      </c>
      <c r="H2656" s="65" t="str">
        <f>IF(Proc[[#This Row],[type]]="LFF (MDG-F)",MID(Proc[[#This Row],[Obj]],13,10),"")</f>
        <v>DE10567400</v>
      </c>
      <c r="I2656" s="152"/>
      <c r="J2656" s="65" t="b">
        <f>Proc[[#This Row],[Requested]]=Proc[[#This Row],[CurrentParent]]</f>
        <v>1</v>
      </c>
      <c r="K2656" s="152" t="str">
        <f>IF(Proc[[#This Row],[Author]]="Marcela Urrego",VLOOKUP(LEFT(Proc[[#This Row],[Requested]],1),Table3[#All],2,0),VLOOKUP(Proc[[#This Row],[Author]],Table4[],2,0))</f>
        <v>MGF</v>
      </c>
      <c r="L2656" s="91" t="s">
        <v>3524</v>
      </c>
      <c r="M2656" s="78">
        <v>45841.453541666669</v>
      </c>
      <c r="N2656" s="78"/>
      <c r="O2656" s="78"/>
      <c r="P2656" s="79" t="str">
        <f ca="1">IF(Proc[[#This Row],[DaysAgeing]]&gt;5,"yep","on track")</f>
        <v>yep</v>
      </c>
      <c r="Q2656" s="2">
        <f ca="1">IF(Proc[[#This Row],[DateClosed]]="",ABS(NETWORKDAYS(Proc[[#This Row],[DateOpened]],TODAY()))-1,ABS(NETWORKDAYS(Proc[[#This Row],[DateOpened]],Proc[[#This Row],[DateClosed]]))-1)</f>
        <v>196</v>
      </c>
      <c r="R2656" s="79" t="s">
        <v>484</v>
      </c>
      <c r="S2656" s="65"/>
      <c r="T2656" s="153">
        <v>2655</v>
      </c>
    </row>
    <row r="2657" spans="1:20" hidden="1">
      <c r="A2657" s="72" t="s">
        <v>3091</v>
      </c>
      <c r="B2657" s="152" t="str">
        <f>IFERROR(VLOOKUP(Proc[[#This Row],[App]],Table2[],3,0),"open")</f>
        <v>ok</v>
      </c>
      <c r="C2657" s="85" t="s">
        <v>369</v>
      </c>
      <c r="D2657" s="152" t="s">
        <v>3247</v>
      </c>
      <c r="E2657" s="152" t="s">
        <v>3414</v>
      </c>
      <c r="F2657" s="65" t="s">
        <v>3414</v>
      </c>
      <c r="G2657" s="72" t="s">
        <v>406</v>
      </c>
      <c r="H2657" s="65" t="str">
        <f>IF(Proc[[#This Row],[type]]="LFF (MDG-F)",MID(Proc[[#This Row],[Obj]],13,10),"")</f>
        <v>DE20510800</v>
      </c>
      <c r="I2657" s="152"/>
      <c r="J2657" s="65" t="b">
        <f>Proc[[#This Row],[Requested]]=Proc[[#This Row],[CurrentParent]]</f>
        <v>1</v>
      </c>
      <c r="K2657" s="152" t="str">
        <f>IF(Proc[[#This Row],[Author]]="Marcela Urrego",VLOOKUP(LEFT(Proc[[#This Row],[Requested]],1),Table3[#All],2,0),VLOOKUP(Proc[[#This Row],[Author]],Table4[],2,0))</f>
        <v>MGF</v>
      </c>
      <c r="L2657" s="91" t="s">
        <v>3524</v>
      </c>
      <c r="M2657" s="78">
        <v>45841.453541666669</v>
      </c>
      <c r="N2657" s="78"/>
      <c r="O2657" s="78"/>
      <c r="P2657" s="79" t="str">
        <f ca="1">IF(Proc[[#This Row],[DaysAgeing]]&gt;5,"yep","on track")</f>
        <v>yep</v>
      </c>
      <c r="Q2657" s="2">
        <f ca="1">IF(Proc[[#This Row],[DateClosed]]="",ABS(NETWORKDAYS(Proc[[#This Row],[DateOpened]],TODAY()))-1,ABS(NETWORKDAYS(Proc[[#This Row],[DateOpened]],Proc[[#This Row],[DateClosed]]))-1)</f>
        <v>196</v>
      </c>
      <c r="R2657" s="79" t="s">
        <v>484</v>
      </c>
      <c r="S2657" s="65"/>
      <c r="T2657" s="153">
        <v>2656</v>
      </c>
    </row>
    <row r="2658" spans="1:20" hidden="1">
      <c r="A2658" s="72" t="s">
        <v>3091</v>
      </c>
      <c r="B2658" s="152" t="str">
        <f>IFERROR(VLOOKUP(Proc[[#This Row],[App]],Table2[],3,0),"open")</f>
        <v>ok</v>
      </c>
      <c r="C2658" s="85" t="s">
        <v>369</v>
      </c>
      <c r="D2658" s="152" t="s">
        <v>3248</v>
      </c>
      <c r="E2658" s="152" t="s">
        <v>3414</v>
      </c>
      <c r="F2658" s="65" t="s">
        <v>3414</v>
      </c>
      <c r="G2658" s="72" t="s">
        <v>406</v>
      </c>
      <c r="H2658" s="65" t="str">
        <f>IF(Proc[[#This Row],[type]]="LFF (MDG-F)",MID(Proc[[#This Row],[Obj]],13,10),"")</f>
        <v>DE20516800</v>
      </c>
      <c r="I2658" s="152"/>
      <c r="J2658" s="65" t="b">
        <f>Proc[[#This Row],[Requested]]=Proc[[#This Row],[CurrentParent]]</f>
        <v>1</v>
      </c>
      <c r="K2658" s="152" t="str">
        <f>IF(Proc[[#This Row],[Author]]="Marcela Urrego",VLOOKUP(LEFT(Proc[[#This Row],[Requested]],1),Table3[#All],2,0),VLOOKUP(Proc[[#This Row],[Author]],Table4[],2,0))</f>
        <v>MGF</v>
      </c>
      <c r="L2658" s="91" t="s">
        <v>3524</v>
      </c>
      <c r="M2658" s="78">
        <v>45841.453541666669</v>
      </c>
      <c r="N2658" s="78"/>
      <c r="O2658" s="78"/>
      <c r="P2658" s="79" t="str">
        <f ca="1">IF(Proc[[#This Row],[DaysAgeing]]&gt;5,"yep","on track")</f>
        <v>yep</v>
      </c>
      <c r="Q2658" s="2">
        <f ca="1">IF(Proc[[#This Row],[DateClosed]]="",ABS(NETWORKDAYS(Proc[[#This Row],[DateOpened]],TODAY()))-1,ABS(NETWORKDAYS(Proc[[#This Row],[DateOpened]],Proc[[#This Row],[DateClosed]]))-1)</f>
        <v>196</v>
      </c>
      <c r="R2658" s="79" t="s">
        <v>484</v>
      </c>
      <c r="S2658" s="65"/>
      <c r="T2658" s="153">
        <v>2657</v>
      </c>
    </row>
    <row r="2659" spans="1:20" hidden="1">
      <c r="A2659" s="72" t="s">
        <v>3091</v>
      </c>
      <c r="B2659" s="152" t="str">
        <f>IFERROR(VLOOKUP(Proc[[#This Row],[App]],Table2[],3,0),"open")</f>
        <v>ok</v>
      </c>
      <c r="C2659" s="85" t="s">
        <v>369</v>
      </c>
      <c r="D2659" s="152" t="s">
        <v>3249</v>
      </c>
      <c r="E2659" s="152" t="s">
        <v>3414</v>
      </c>
      <c r="F2659" s="65" t="s">
        <v>3414</v>
      </c>
      <c r="G2659" s="72" t="s">
        <v>406</v>
      </c>
      <c r="H2659" s="65" t="str">
        <f>IF(Proc[[#This Row],[type]]="LFF (MDG-F)",MID(Proc[[#This Row],[Obj]],13,10),"")</f>
        <v>DE20518800</v>
      </c>
      <c r="I2659" s="152"/>
      <c r="J2659" s="65" t="b">
        <f>Proc[[#This Row],[Requested]]=Proc[[#This Row],[CurrentParent]]</f>
        <v>1</v>
      </c>
      <c r="K2659" s="152" t="str">
        <f>IF(Proc[[#This Row],[Author]]="Marcela Urrego",VLOOKUP(LEFT(Proc[[#This Row],[Requested]],1),Table3[#All],2,0),VLOOKUP(Proc[[#This Row],[Author]],Table4[],2,0))</f>
        <v>MGF</v>
      </c>
      <c r="L2659" s="91" t="s">
        <v>3524</v>
      </c>
      <c r="M2659" s="78">
        <v>45841.453541666669</v>
      </c>
      <c r="N2659" s="78"/>
      <c r="O2659" s="78"/>
      <c r="P2659" s="79" t="str">
        <f ca="1">IF(Proc[[#This Row],[DaysAgeing]]&gt;5,"yep","on track")</f>
        <v>yep</v>
      </c>
      <c r="Q2659" s="2">
        <f ca="1">IF(Proc[[#This Row],[DateClosed]]="",ABS(NETWORKDAYS(Proc[[#This Row],[DateOpened]],TODAY()))-1,ABS(NETWORKDAYS(Proc[[#This Row],[DateOpened]],Proc[[#This Row],[DateClosed]]))-1)</f>
        <v>196</v>
      </c>
      <c r="R2659" s="79" t="s">
        <v>484</v>
      </c>
      <c r="S2659" s="65"/>
      <c r="T2659" s="153">
        <v>2658</v>
      </c>
    </row>
    <row r="2660" spans="1:20" hidden="1">
      <c r="A2660" s="72" t="s">
        <v>3091</v>
      </c>
      <c r="B2660" s="152" t="str">
        <f>IFERROR(VLOOKUP(Proc[[#This Row],[App]],Table2[],3,0),"open")</f>
        <v>ok</v>
      </c>
      <c r="C2660" s="85" t="s">
        <v>369</v>
      </c>
      <c r="D2660" s="152" t="s">
        <v>3250</v>
      </c>
      <c r="E2660" s="152" t="s">
        <v>3414</v>
      </c>
      <c r="F2660" s="65" t="s">
        <v>3414</v>
      </c>
      <c r="G2660" s="72" t="s">
        <v>406</v>
      </c>
      <c r="H2660" s="65" t="str">
        <f>IF(Proc[[#This Row],[type]]="LFF (MDG-F)",MID(Proc[[#This Row],[Obj]],13,10),"")</f>
        <v>DE20518900</v>
      </c>
      <c r="I2660" s="152"/>
      <c r="J2660" s="65" t="b">
        <f>Proc[[#This Row],[Requested]]=Proc[[#This Row],[CurrentParent]]</f>
        <v>1</v>
      </c>
      <c r="K2660" s="152" t="str">
        <f>IF(Proc[[#This Row],[Author]]="Marcela Urrego",VLOOKUP(LEFT(Proc[[#This Row],[Requested]],1),Table3[#All],2,0),VLOOKUP(Proc[[#This Row],[Author]],Table4[],2,0))</f>
        <v>MGF</v>
      </c>
      <c r="L2660" s="91" t="s">
        <v>3524</v>
      </c>
      <c r="M2660" s="78">
        <v>45841.453541666669</v>
      </c>
      <c r="N2660" s="78"/>
      <c r="O2660" s="78"/>
      <c r="P2660" s="79" t="str">
        <f ca="1">IF(Proc[[#This Row],[DaysAgeing]]&gt;5,"yep","on track")</f>
        <v>yep</v>
      </c>
      <c r="Q2660" s="2">
        <f ca="1">IF(Proc[[#This Row],[DateClosed]]="",ABS(NETWORKDAYS(Proc[[#This Row],[DateOpened]],TODAY()))-1,ABS(NETWORKDAYS(Proc[[#This Row],[DateOpened]],Proc[[#This Row],[DateClosed]]))-1)</f>
        <v>196</v>
      </c>
      <c r="R2660" s="79" t="s">
        <v>484</v>
      </c>
      <c r="S2660" s="65"/>
      <c r="T2660" s="153">
        <v>2659</v>
      </c>
    </row>
    <row r="2661" spans="1:20" hidden="1">
      <c r="A2661" s="72" t="s">
        <v>3091</v>
      </c>
      <c r="B2661" s="152" t="str">
        <f>IFERROR(VLOOKUP(Proc[[#This Row],[App]],Table2[],3,0),"open")</f>
        <v>ok</v>
      </c>
      <c r="C2661" s="85" t="s">
        <v>369</v>
      </c>
      <c r="D2661" s="152" t="s">
        <v>3251</v>
      </c>
      <c r="E2661" s="152" t="s">
        <v>3414</v>
      </c>
      <c r="F2661" s="65" t="s">
        <v>3414</v>
      </c>
      <c r="G2661" s="72" t="s">
        <v>406</v>
      </c>
      <c r="H2661" s="65" t="str">
        <f>IF(Proc[[#This Row],[type]]="LFF (MDG-F)",MID(Proc[[#This Row],[Obj]],13,10),"")</f>
        <v>DE20538199</v>
      </c>
      <c r="I2661" s="152"/>
      <c r="J2661" s="65" t="b">
        <f>Proc[[#This Row],[Requested]]=Proc[[#This Row],[CurrentParent]]</f>
        <v>1</v>
      </c>
      <c r="K2661" s="152" t="str">
        <f>IF(Proc[[#This Row],[Author]]="Marcela Urrego",VLOOKUP(LEFT(Proc[[#This Row],[Requested]],1),Table3[#All],2,0),VLOOKUP(Proc[[#This Row],[Author]],Table4[],2,0))</f>
        <v>MGF</v>
      </c>
      <c r="L2661" s="91" t="s">
        <v>3524</v>
      </c>
      <c r="M2661" s="78">
        <v>45841.453541666669</v>
      </c>
      <c r="N2661" s="78"/>
      <c r="O2661" s="78"/>
      <c r="P2661" s="79" t="str">
        <f ca="1">IF(Proc[[#This Row],[DaysAgeing]]&gt;5,"yep","on track")</f>
        <v>yep</v>
      </c>
      <c r="Q2661" s="2">
        <f ca="1">IF(Proc[[#This Row],[DateClosed]]="",ABS(NETWORKDAYS(Proc[[#This Row],[DateOpened]],TODAY()))-1,ABS(NETWORKDAYS(Proc[[#This Row],[DateOpened]],Proc[[#This Row],[DateClosed]]))-1)</f>
        <v>196</v>
      </c>
      <c r="R2661" s="79" t="s">
        <v>484</v>
      </c>
      <c r="S2661" s="65"/>
      <c r="T2661" s="153">
        <v>2660</v>
      </c>
    </row>
    <row r="2662" spans="1:20" hidden="1">
      <c r="A2662" s="72" t="s">
        <v>3091</v>
      </c>
      <c r="B2662" s="152" t="str">
        <f>IFERROR(VLOOKUP(Proc[[#This Row],[App]],Table2[],3,0),"open")</f>
        <v>ok</v>
      </c>
      <c r="C2662" s="85" t="s">
        <v>369</v>
      </c>
      <c r="D2662" s="152" t="s">
        <v>3252</v>
      </c>
      <c r="E2662" s="152" t="s">
        <v>3414</v>
      </c>
      <c r="F2662" s="65" t="s">
        <v>3414</v>
      </c>
      <c r="G2662" s="72" t="s">
        <v>406</v>
      </c>
      <c r="H2662" s="65" t="str">
        <f>IF(Proc[[#This Row],[type]]="LFF (MDG-F)",MID(Proc[[#This Row],[Obj]],13,10),"")</f>
        <v>DE20542000</v>
      </c>
      <c r="I2662" s="152"/>
      <c r="J2662" s="65" t="b">
        <f>Proc[[#This Row],[Requested]]=Proc[[#This Row],[CurrentParent]]</f>
        <v>1</v>
      </c>
      <c r="K2662" s="152" t="str">
        <f>IF(Proc[[#This Row],[Author]]="Marcela Urrego",VLOOKUP(LEFT(Proc[[#This Row],[Requested]],1),Table3[#All],2,0),VLOOKUP(Proc[[#This Row],[Author]],Table4[],2,0))</f>
        <v>MGF</v>
      </c>
      <c r="L2662" s="91" t="s">
        <v>3524</v>
      </c>
      <c r="M2662" s="78">
        <v>45841.453541666669</v>
      </c>
      <c r="N2662" s="78"/>
      <c r="O2662" s="78"/>
      <c r="P2662" s="79" t="str">
        <f ca="1">IF(Proc[[#This Row],[DaysAgeing]]&gt;5,"yep","on track")</f>
        <v>yep</v>
      </c>
      <c r="Q2662" s="2">
        <f ca="1">IF(Proc[[#This Row],[DateClosed]]="",ABS(NETWORKDAYS(Proc[[#This Row],[DateOpened]],TODAY()))-1,ABS(NETWORKDAYS(Proc[[#This Row],[DateOpened]],Proc[[#This Row],[DateClosed]]))-1)</f>
        <v>196</v>
      </c>
      <c r="R2662" s="79" t="s">
        <v>484</v>
      </c>
      <c r="S2662" s="65"/>
      <c r="T2662" s="153">
        <v>2661</v>
      </c>
    </row>
    <row r="2663" spans="1:20" hidden="1">
      <c r="A2663" s="72" t="s">
        <v>3091</v>
      </c>
      <c r="B2663" s="111" t="str">
        <f>IFERROR(VLOOKUP(Proc[[#This Row],[App]],Table2[],3,0),"open")</f>
        <v>ok</v>
      </c>
      <c r="C2663" s="85" t="s">
        <v>369</v>
      </c>
      <c r="D2663" s="152" t="s">
        <v>3253</v>
      </c>
      <c r="E2663" s="152" t="s">
        <v>3415</v>
      </c>
      <c r="F2663" s="153" t="s">
        <v>3415</v>
      </c>
      <c r="G2663" s="72" t="s">
        <v>406</v>
      </c>
      <c r="H2663" s="65" t="str">
        <f>IF(Proc[[#This Row],[type]]="LFF (MDG-F)",MID(Proc[[#This Row],[Obj]],13,10),"")</f>
        <v>DE20537833</v>
      </c>
      <c r="I2663" s="152"/>
      <c r="J2663" s="65" t="b">
        <f>Proc[[#This Row],[Requested]]=Proc[[#This Row],[CurrentParent]]</f>
        <v>1</v>
      </c>
      <c r="K2663" s="107" t="str">
        <f>IF(Proc[[#This Row],[Author]]="Marcela Urrego",VLOOKUP(LEFT(Proc[[#This Row],[Requested]],1),Table3[#All],2,0),VLOOKUP(Proc[[#This Row],[Author]],Table4[],2,0))</f>
        <v>MGF</v>
      </c>
      <c r="L2663" s="91" t="s">
        <v>3524</v>
      </c>
      <c r="M2663" s="78">
        <v>45841.453541666669</v>
      </c>
      <c r="N2663" s="78"/>
      <c r="O2663" s="78"/>
      <c r="P2663" s="79" t="str">
        <f ca="1">IF(Proc[[#This Row],[DaysAgeing]]&gt;5,"yep","on track")</f>
        <v>yep</v>
      </c>
      <c r="Q2663" s="2">
        <f ca="1">IF(Proc[[#This Row],[DateClosed]]="",ABS(NETWORKDAYS(Proc[[#This Row],[DateOpened]],TODAY()))-1,ABS(NETWORKDAYS(Proc[[#This Row],[DateOpened]],Proc[[#This Row],[DateClosed]]))-1)</f>
        <v>196</v>
      </c>
      <c r="R2663" s="79" t="s">
        <v>484</v>
      </c>
      <c r="S2663" s="65"/>
      <c r="T2663" s="153">
        <v>2662</v>
      </c>
    </row>
    <row r="2664" spans="1:20" hidden="1">
      <c r="A2664" s="72" t="s">
        <v>3091</v>
      </c>
      <c r="B2664" s="152" t="str">
        <f>IFERROR(VLOOKUP(Proc[[#This Row],[App]],Table2[],3,0),"open")</f>
        <v>ok</v>
      </c>
      <c r="C2664" s="85" t="s">
        <v>369</v>
      </c>
      <c r="D2664" s="152" t="s">
        <v>3254</v>
      </c>
      <c r="E2664" s="152" t="s">
        <v>3415</v>
      </c>
      <c r="F2664" s="65" t="s">
        <v>3415</v>
      </c>
      <c r="G2664" s="72" t="s">
        <v>406</v>
      </c>
      <c r="H2664" s="65" t="str">
        <f>IF(Proc[[#This Row],[type]]="LFF (MDG-F)",MID(Proc[[#This Row],[Obj]],13,10),"")</f>
        <v>DE20538012</v>
      </c>
      <c r="I2664" s="152"/>
      <c r="J2664" s="65" t="b">
        <f>Proc[[#This Row],[Requested]]=Proc[[#This Row],[CurrentParent]]</f>
        <v>1</v>
      </c>
      <c r="K2664" s="152" t="str">
        <f>IF(Proc[[#This Row],[Author]]="Marcela Urrego",VLOOKUP(LEFT(Proc[[#This Row],[Requested]],1),Table3[#All],2,0),VLOOKUP(Proc[[#This Row],[Author]],Table4[],2,0))</f>
        <v>MGF</v>
      </c>
      <c r="L2664" s="91" t="s">
        <v>3524</v>
      </c>
      <c r="M2664" s="78">
        <v>45841.453541666669</v>
      </c>
      <c r="N2664" s="78"/>
      <c r="O2664" s="78"/>
      <c r="P2664" s="79" t="str">
        <f ca="1">IF(Proc[[#This Row],[DaysAgeing]]&gt;5,"yep","on track")</f>
        <v>yep</v>
      </c>
      <c r="Q2664" s="2">
        <f ca="1">IF(Proc[[#This Row],[DateClosed]]="",ABS(NETWORKDAYS(Proc[[#This Row],[DateOpened]],TODAY()))-1,ABS(NETWORKDAYS(Proc[[#This Row],[DateOpened]],Proc[[#This Row],[DateClosed]]))-1)</f>
        <v>196</v>
      </c>
      <c r="R2664" s="79" t="s">
        <v>484</v>
      </c>
      <c r="S2664" s="65"/>
      <c r="T2664" s="153">
        <v>2663</v>
      </c>
    </row>
    <row r="2665" spans="1:20" hidden="1">
      <c r="A2665" s="72" t="s">
        <v>3091</v>
      </c>
      <c r="B2665" s="152" t="str">
        <f>IFERROR(VLOOKUP(Proc[[#This Row],[App]],Table2[],3,0),"open")</f>
        <v>ok</v>
      </c>
      <c r="C2665" s="85" t="s">
        <v>369</v>
      </c>
      <c r="D2665" s="152" t="s">
        <v>3255</v>
      </c>
      <c r="E2665" s="152" t="s">
        <v>3415</v>
      </c>
      <c r="F2665" s="65" t="s">
        <v>3415</v>
      </c>
      <c r="G2665" s="72" t="s">
        <v>406</v>
      </c>
      <c r="H2665" s="65" t="str">
        <f>IF(Proc[[#This Row],[type]]="LFF (MDG-F)",MID(Proc[[#This Row],[Obj]],13,10),"")</f>
        <v>DE20538014</v>
      </c>
      <c r="I2665" s="152"/>
      <c r="J2665" s="65" t="b">
        <f>Proc[[#This Row],[Requested]]=Proc[[#This Row],[CurrentParent]]</f>
        <v>1</v>
      </c>
      <c r="K2665" s="152" t="str">
        <f>IF(Proc[[#This Row],[Author]]="Marcela Urrego",VLOOKUP(LEFT(Proc[[#This Row],[Requested]],1),Table3[#All],2,0),VLOOKUP(Proc[[#This Row],[Author]],Table4[],2,0))</f>
        <v>MGF</v>
      </c>
      <c r="L2665" s="91" t="s">
        <v>3524</v>
      </c>
      <c r="M2665" s="78">
        <v>45841.453541666669</v>
      </c>
      <c r="N2665" s="78"/>
      <c r="O2665" s="78"/>
      <c r="P2665" s="79" t="str">
        <f ca="1">IF(Proc[[#This Row],[DaysAgeing]]&gt;5,"yep","on track")</f>
        <v>yep</v>
      </c>
      <c r="Q2665" s="2">
        <f ca="1">IF(Proc[[#This Row],[DateClosed]]="",ABS(NETWORKDAYS(Proc[[#This Row],[DateOpened]],TODAY()))-1,ABS(NETWORKDAYS(Proc[[#This Row],[DateOpened]],Proc[[#This Row],[DateClosed]]))-1)</f>
        <v>196</v>
      </c>
      <c r="R2665" s="79" t="s">
        <v>484</v>
      </c>
      <c r="S2665" s="65"/>
      <c r="T2665" s="153">
        <v>2664</v>
      </c>
    </row>
    <row r="2666" spans="1:20" hidden="1">
      <c r="A2666" s="72" t="s">
        <v>3091</v>
      </c>
      <c r="B2666" s="152" t="str">
        <f>IFERROR(VLOOKUP(Proc[[#This Row],[App]],Table2[],3,0),"open")</f>
        <v>ok</v>
      </c>
      <c r="C2666" s="85" t="s">
        <v>369</v>
      </c>
      <c r="D2666" s="152" t="s">
        <v>3256</v>
      </c>
      <c r="E2666" s="152" t="s">
        <v>3415</v>
      </c>
      <c r="F2666" s="65" t="s">
        <v>3415</v>
      </c>
      <c r="G2666" s="72" t="s">
        <v>406</v>
      </c>
      <c r="H2666" s="65" t="str">
        <f>IF(Proc[[#This Row],[type]]="LFF (MDG-F)",MID(Proc[[#This Row],[Obj]],13,10),"")</f>
        <v>DE20538015</v>
      </c>
      <c r="I2666" s="152"/>
      <c r="J2666" s="65" t="b">
        <f>Proc[[#This Row],[Requested]]=Proc[[#This Row],[CurrentParent]]</f>
        <v>1</v>
      </c>
      <c r="K2666" s="152" t="str">
        <f>IF(Proc[[#This Row],[Author]]="Marcela Urrego",VLOOKUP(LEFT(Proc[[#This Row],[Requested]],1),Table3[#All],2,0),VLOOKUP(Proc[[#This Row],[Author]],Table4[],2,0))</f>
        <v>MGF</v>
      </c>
      <c r="L2666" s="91" t="s">
        <v>3524</v>
      </c>
      <c r="M2666" s="78">
        <v>45841.453541666669</v>
      </c>
      <c r="N2666" s="78"/>
      <c r="O2666" s="78"/>
      <c r="P2666" s="79" t="str">
        <f ca="1">IF(Proc[[#This Row],[DaysAgeing]]&gt;5,"yep","on track")</f>
        <v>yep</v>
      </c>
      <c r="Q2666" s="2">
        <f ca="1">IF(Proc[[#This Row],[DateClosed]]="",ABS(NETWORKDAYS(Proc[[#This Row],[DateOpened]],TODAY()))-1,ABS(NETWORKDAYS(Proc[[#This Row],[DateOpened]],Proc[[#This Row],[DateClosed]]))-1)</f>
        <v>196</v>
      </c>
      <c r="R2666" s="79" t="s">
        <v>484</v>
      </c>
      <c r="S2666" s="65"/>
      <c r="T2666" s="153">
        <v>2665</v>
      </c>
    </row>
    <row r="2667" spans="1:20" hidden="1">
      <c r="A2667" s="72" t="s">
        <v>3091</v>
      </c>
      <c r="B2667" s="152" t="str">
        <f>IFERROR(VLOOKUP(Proc[[#This Row],[App]],Table2[],3,0),"open")</f>
        <v>ok</v>
      </c>
      <c r="C2667" s="85" t="s">
        <v>369</v>
      </c>
      <c r="D2667" s="152" t="s">
        <v>3257</v>
      </c>
      <c r="E2667" s="152" t="s">
        <v>3415</v>
      </c>
      <c r="F2667" s="65" t="s">
        <v>3415</v>
      </c>
      <c r="G2667" s="72" t="s">
        <v>406</v>
      </c>
      <c r="H2667" s="65" t="str">
        <f>IF(Proc[[#This Row],[type]]="LFF (MDG-F)",MID(Proc[[#This Row],[Obj]],13,10),"")</f>
        <v>DE20538017</v>
      </c>
      <c r="I2667" s="152"/>
      <c r="J2667" s="65" t="b">
        <f>Proc[[#This Row],[Requested]]=Proc[[#This Row],[CurrentParent]]</f>
        <v>1</v>
      </c>
      <c r="K2667" s="152" t="str">
        <f>IF(Proc[[#This Row],[Author]]="Marcela Urrego",VLOOKUP(LEFT(Proc[[#This Row],[Requested]],1),Table3[#All],2,0),VLOOKUP(Proc[[#This Row],[Author]],Table4[],2,0))</f>
        <v>MGF</v>
      </c>
      <c r="L2667" s="91" t="s">
        <v>3524</v>
      </c>
      <c r="M2667" s="78">
        <v>45841.453541666669</v>
      </c>
      <c r="N2667" s="78"/>
      <c r="O2667" s="78"/>
      <c r="P2667" s="79" t="str">
        <f ca="1">IF(Proc[[#This Row],[DaysAgeing]]&gt;5,"yep","on track")</f>
        <v>yep</v>
      </c>
      <c r="Q2667" s="2">
        <f ca="1">IF(Proc[[#This Row],[DateClosed]]="",ABS(NETWORKDAYS(Proc[[#This Row],[DateOpened]],TODAY()))-1,ABS(NETWORKDAYS(Proc[[#This Row],[DateOpened]],Proc[[#This Row],[DateClosed]]))-1)</f>
        <v>196</v>
      </c>
      <c r="R2667" s="79" t="s">
        <v>484</v>
      </c>
      <c r="S2667" s="65"/>
      <c r="T2667" s="153">
        <v>2666</v>
      </c>
    </row>
    <row r="2668" spans="1:20" hidden="1">
      <c r="A2668" s="72" t="s">
        <v>3091</v>
      </c>
      <c r="B2668" s="152" t="str">
        <f>IFERROR(VLOOKUP(Proc[[#This Row],[App]],Table2[],3,0),"open")</f>
        <v>ok</v>
      </c>
      <c r="C2668" s="85" t="s">
        <v>369</v>
      </c>
      <c r="D2668" s="152" t="s">
        <v>3258</v>
      </c>
      <c r="E2668" s="152" t="s">
        <v>3415</v>
      </c>
      <c r="F2668" s="65" t="s">
        <v>3415</v>
      </c>
      <c r="G2668" s="72" t="s">
        <v>406</v>
      </c>
      <c r="H2668" s="65" t="str">
        <f>IF(Proc[[#This Row],[type]]="LFF (MDG-F)",MID(Proc[[#This Row],[Obj]],13,10),"")</f>
        <v>DE20538018</v>
      </c>
      <c r="I2668" s="152"/>
      <c r="J2668" s="65" t="b">
        <f>Proc[[#This Row],[Requested]]=Proc[[#This Row],[CurrentParent]]</f>
        <v>1</v>
      </c>
      <c r="K2668" s="152" t="str">
        <f>IF(Proc[[#This Row],[Author]]="Marcela Urrego",VLOOKUP(LEFT(Proc[[#This Row],[Requested]],1),Table3[#All],2,0),VLOOKUP(Proc[[#This Row],[Author]],Table4[],2,0))</f>
        <v>MGF</v>
      </c>
      <c r="L2668" s="91" t="s">
        <v>3524</v>
      </c>
      <c r="M2668" s="78">
        <v>45841.453541666669</v>
      </c>
      <c r="N2668" s="78"/>
      <c r="O2668" s="78"/>
      <c r="P2668" s="79" t="str">
        <f ca="1">IF(Proc[[#This Row],[DaysAgeing]]&gt;5,"yep","on track")</f>
        <v>yep</v>
      </c>
      <c r="Q2668" s="2">
        <f ca="1">IF(Proc[[#This Row],[DateClosed]]="",ABS(NETWORKDAYS(Proc[[#This Row],[DateOpened]],TODAY()))-1,ABS(NETWORKDAYS(Proc[[#This Row],[DateOpened]],Proc[[#This Row],[DateClosed]]))-1)</f>
        <v>196</v>
      </c>
      <c r="R2668" s="79" t="s">
        <v>484</v>
      </c>
      <c r="S2668" s="65"/>
      <c r="T2668" s="153">
        <v>2667</v>
      </c>
    </row>
    <row r="2669" spans="1:20" hidden="1">
      <c r="A2669" s="72" t="s">
        <v>3091</v>
      </c>
      <c r="B2669" s="111" t="str">
        <f>IFERROR(VLOOKUP(Proc[[#This Row],[App]],Table2[],3,0),"open")</f>
        <v>ok</v>
      </c>
      <c r="C2669" s="85" t="s">
        <v>369</v>
      </c>
      <c r="D2669" s="152" t="s">
        <v>3259</v>
      </c>
      <c r="E2669" s="152" t="s">
        <v>3415</v>
      </c>
      <c r="F2669" s="65" t="s">
        <v>3415</v>
      </c>
      <c r="G2669" s="72" t="s">
        <v>406</v>
      </c>
      <c r="H2669" s="65" t="str">
        <f>IF(Proc[[#This Row],[type]]="LFF (MDG-F)",MID(Proc[[#This Row],[Obj]],13,10),"")</f>
        <v>DE20538132</v>
      </c>
      <c r="I2669" s="152"/>
      <c r="J2669" s="65" t="b">
        <f>Proc[[#This Row],[Requested]]=Proc[[#This Row],[CurrentParent]]</f>
        <v>1</v>
      </c>
      <c r="K2669" s="107" t="str">
        <f>IF(Proc[[#This Row],[Author]]="Marcela Urrego",VLOOKUP(LEFT(Proc[[#This Row],[Requested]],1),Table3[#All],2,0),VLOOKUP(Proc[[#This Row],[Author]],Table4[],2,0))</f>
        <v>MGF</v>
      </c>
      <c r="L2669" s="91" t="s">
        <v>3524</v>
      </c>
      <c r="M2669" s="78">
        <v>45841.453541666669</v>
      </c>
      <c r="N2669" s="78"/>
      <c r="O2669" s="78"/>
      <c r="P2669" s="79" t="str">
        <f ca="1">IF(Proc[[#This Row],[DaysAgeing]]&gt;5,"yep","on track")</f>
        <v>yep</v>
      </c>
      <c r="Q2669" s="2">
        <f ca="1">IF(Proc[[#This Row],[DateClosed]]="",ABS(NETWORKDAYS(Proc[[#This Row],[DateOpened]],TODAY()))-1,ABS(NETWORKDAYS(Proc[[#This Row],[DateOpened]],Proc[[#This Row],[DateClosed]]))-1)</f>
        <v>196</v>
      </c>
      <c r="R2669" s="79" t="s">
        <v>484</v>
      </c>
      <c r="S2669" s="65"/>
      <c r="T2669" s="153">
        <v>2668</v>
      </c>
    </row>
    <row r="2670" spans="1:20" hidden="1">
      <c r="A2670" s="72" t="s">
        <v>3091</v>
      </c>
      <c r="B2670" s="152" t="str">
        <f>IFERROR(VLOOKUP(Proc[[#This Row],[App]],Table2[],3,0),"open")</f>
        <v>ok</v>
      </c>
      <c r="C2670" s="85" t="s">
        <v>369</v>
      </c>
      <c r="D2670" s="152" t="s">
        <v>3260</v>
      </c>
      <c r="E2670" s="152" t="s">
        <v>3416</v>
      </c>
      <c r="F2670" s="65" t="s">
        <v>3416</v>
      </c>
      <c r="G2670" s="72" t="s">
        <v>406</v>
      </c>
      <c r="H2670" s="65" t="str">
        <f>IF(Proc[[#This Row],[type]]="LFF (MDG-F)",MID(Proc[[#This Row],[Obj]],13,10),"")</f>
        <v>DE20538101</v>
      </c>
      <c r="I2670" s="152"/>
      <c r="J2670" s="65" t="b">
        <f>Proc[[#This Row],[Requested]]=Proc[[#This Row],[CurrentParent]]</f>
        <v>1</v>
      </c>
      <c r="K2670" s="152" t="str">
        <f>IF(Proc[[#This Row],[Author]]="Marcela Urrego",VLOOKUP(LEFT(Proc[[#This Row],[Requested]],1),Table3[#All],2,0),VLOOKUP(Proc[[#This Row],[Author]],Table4[],2,0))</f>
        <v>MGF</v>
      </c>
      <c r="L2670" s="91" t="s">
        <v>3524</v>
      </c>
      <c r="M2670" s="78">
        <v>45841.453541666669</v>
      </c>
      <c r="N2670" s="78"/>
      <c r="O2670" s="78"/>
      <c r="P2670" s="79" t="str">
        <f ca="1">IF(Proc[[#This Row],[DaysAgeing]]&gt;5,"yep","on track")</f>
        <v>yep</v>
      </c>
      <c r="Q2670" s="2">
        <f ca="1">IF(Proc[[#This Row],[DateClosed]]="",ABS(NETWORKDAYS(Proc[[#This Row],[DateOpened]],TODAY()))-1,ABS(NETWORKDAYS(Proc[[#This Row],[DateOpened]],Proc[[#This Row],[DateClosed]]))-1)</f>
        <v>196</v>
      </c>
      <c r="R2670" s="79" t="s">
        <v>484</v>
      </c>
      <c r="S2670" s="65"/>
      <c r="T2670" s="153">
        <v>2669</v>
      </c>
    </row>
    <row r="2671" spans="1:20" hidden="1">
      <c r="A2671" s="72" t="s">
        <v>3091</v>
      </c>
      <c r="B2671" s="152" t="str">
        <f>IFERROR(VLOOKUP(Proc[[#This Row],[App]],Table2[],3,0),"open")</f>
        <v>ok</v>
      </c>
      <c r="C2671" s="85" t="s">
        <v>369</v>
      </c>
      <c r="D2671" s="152" t="s">
        <v>3261</v>
      </c>
      <c r="E2671" s="152" t="s">
        <v>3416</v>
      </c>
      <c r="F2671" s="65" t="s">
        <v>3416</v>
      </c>
      <c r="G2671" s="72" t="s">
        <v>406</v>
      </c>
      <c r="H2671" s="65" t="str">
        <f>IF(Proc[[#This Row],[type]]="LFF (MDG-F)",MID(Proc[[#This Row],[Obj]],13,10),"")</f>
        <v>DE20538102</v>
      </c>
      <c r="I2671" s="152"/>
      <c r="J2671" s="65" t="b">
        <f>Proc[[#This Row],[Requested]]=Proc[[#This Row],[CurrentParent]]</f>
        <v>1</v>
      </c>
      <c r="K2671" s="152" t="str">
        <f>IF(Proc[[#This Row],[Author]]="Marcela Urrego",VLOOKUP(LEFT(Proc[[#This Row],[Requested]],1),Table3[#All],2,0),VLOOKUP(Proc[[#This Row],[Author]],Table4[],2,0))</f>
        <v>MGF</v>
      </c>
      <c r="L2671" s="91" t="s">
        <v>3524</v>
      </c>
      <c r="M2671" s="78">
        <v>45841.453541666669</v>
      </c>
      <c r="N2671" s="78"/>
      <c r="O2671" s="78"/>
      <c r="P2671" s="79" t="str">
        <f ca="1">IF(Proc[[#This Row],[DaysAgeing]]&gt;5,"yep","on track")</f>
        <v>yep</v>
      </c>
      <c r="Q2671" s="2">
        <f ca="1">IF(Proc[[#This Row],[DateClosed]]="",ABS(NETWORKDAYS(Proc[[#This Row],[DateOpened]],TODAY()))-1,ABS(NETWORKDAYS(Proc[[#This Row],[DateOpened]],Proc[[#This Row],[DateClosed]]))-1)</f>
        <v>196</v>
      </c>
      <c r="R2671" s="79" t="s">
        <v>484</v>
      </c>
      <c r="S2671" s="65"/>
      <c r="T2671" s="153">
        <v>2670</v>
      </c>
    </row>
    <row r="2672" spans="1:20" hidden="1">
      <c r="A2672" s="72" t="s">
        <v>3091</v>
      </c>
      <c r="B2672" s="152" t="str">
        <f>IFERROR(VLOOKUP(Proc[[#This Row],[App]],Table2[],3,0),"open")</f>
        <v>ok</v>
      </c>
      <c r="C2672" s="85" t="s">
        <v>369</v>
      </c>
      <c r="D2672" s="152" t="s">
        <v>3262</v>
      </c>
      <c r="E2672" s="152" t="s">
        <v>3416</v>
      </c>
      <c r="F2672" s="65" t="s">
        <v>3416</v>
      </c>
      <c r="G2672" s="72" t="s">
        <v>406</v>
      </c>
      <c r="H2672" s="65" t="str">
        <f>IF(Proc[[#This Row],[type]]="LFF (MDG-F)",MID(Proc[[#This Row],[Obj]],13,10),"")</f>
        <v>DE20538104</v>
      </c>
      <c r="I2672" s="152"/>
      <c r="J2672" s="65" t="b">
        <f>Proc[[#This Row],[Requested]]=Proc[[#This Row],[CurrentParent]]</f>
        <v>1</v>
      </c>
      <c r="K2672" s="152" t="str">
        <f>IF(Proc[[#This Row],[Author]]="Marcela Urrego",VLOOKUP(LEFT(Proc[[#This Row],[Requested]],1),Table3[#All],2,0),VLOOKUP(Proc[[#This Row],[Author]],Table4[],2,0))</f>
        <v>MGF</v>
      </c>
      <c r="L2672" s="91" t="s">
        <v>3524</v>
      </c>
      <c r="M2672" s="78">
        <v>45841.453541666669</v>
      </c>
      <c r="N2672" s="78"/>
      <c r="O2672" s="78"/>
      <c r="P2672" s="79" t="str">
        <f ca="1">IF(Proc[[#This Row],[DaysAgeing]]&gt;5,"yep","on track")</f>
        <v>yep</v>
      </c>
      <c r="Q2672" s="2">
        <f ca="1">IF(Proc[[#This Row],[DateClosed]]="",ABS(NETWORKDAYS(Proc[[#This Row],[DateOpened]],TODAY()))-1,ABS(NETWORKDAYS(Proc[[#This Row],[DateOpened]],Proc[[#This Row],[DateClosed]]))-1)</f>
        <v>196</v>
      </c>
      <c r="R2672" s="79" t="s">
        <v>484</v>
      </c>
      <c r="S2672" s="65"/>
      <c r="T2672" s="153">
        <v>2671</v>
      </c>
    </row>
    <row r="2673" spans="1:20" hidden="1">
      <c r="A2673" s="72" t="s">
        <v>3091</v>
      </c>
      <c r="B2673" s="152" t="str">
        <f>IFERROR(VLOOKUP(Proc[[#This Row],[App]],Table2[],3,0),"open")</f>
        <v>ok</v>
      </c>
      <c r="C2673" s="85" t="s">
        <v>369</v>
      </c>
      <c r="D2673" s="152" t="s">
        <v>3263</v>
      </c>
      <c r="E2673" s="152" t="s">
        <v>3417</v>
      </c>
      <c r="F2673" s="65" t="s">
        <v>3417</v>
      </c>
      <c r="G2673" s="72" t="s">
        <v>406</v>
      </c>
      <c r="H2673" s="65" t="str">
        <f>IF(Proc[[#This Row],[type]]="LFF (MDG-F)",MID(Proc[[#This Row],[Obj]],13,10),"")</f>
        <v>DE20538109</v>
      </c>
      <c r="I2673" s="152"/>
      <c r="J2673" s="65" t="b">
        <f>Proc[[#This Row],[Requested]]=Proc[[#This Row],[CurrentParent]]</f>
        <v>1</v>
      </c>
      <c r="K2673" s="152" t="str">
        <f>IF(Proc[[#This Row],[Author]]="Marcela Urrego",VLOOKUP(LEFT(Proc[[#This Row],[Requested]],1),Table3[#All],2,0),VLOOKUP(Proc[[#This Row],[Author]],Table4[],2,0))</f>
        <v>MGF</v>
      </c>
      <c r="L2673" s="91" t="s">
        <v>3524</v>
      </c>
      <c r="M2673" s="78">
        <v>45841.453541666669</v>
      </c>
      <c r="N2673" s="78"/>
      <c r="O2673" s="78"/>
      <c r="P2673" s="79" t="str">
        <f ca="1">IF(Proc[[#This Row],[DaysAgeing]]&gt;5,"yep","on track")</f>
        <v>yep</v>
      </c>
      <c r="Q2673" s="2">
        <f ca="1">IF(Proc[[#This Row],[DateClosed]]="",ABS(NETWORKDAYS(Proc[[#This Row],[DateOpened]],TODAY()))-1,ABS(NETWORKDAYS(Proc[[#This Row],[DateOpened]],Proc[[#This Row],[DateClosed]]))-1)</f>
        <v>196</v>
      </c>
      <c r="R2673" s="79" t="s">
        <v>484</v>
      </c>
      <c r="S2673" s="65"/>
      <c r="T2673" s="153">
        <v>2672</v>
      </c>
    </row>
    <row r="2674" spans="1:20" hidden="1">
      <c r="A2674" s="72" t="s">
        <v>3091</v>
      </c>
      <c r="B2674" s="152" t="str">
        <f>IFERROR(VLOOKUP(Proc[[#This Row],[App]],Table2[],3,0),"open")</f>
        <v>ok</v>
      </c>
      <c r="C2674" s="85" t="s">
        <v>369</v>
      </c>
      <c r="D2674" s="152" t="s">
        <v>3264</v>
      </c>
      <c r="E2674" s="152" t="s">
        <v>3416</v>
      </c>
      <c r="F2674" s="65" t="s">
        <v>3416</v>
      </c>
      <c r="G2674" s="72" t="s">
        <v>406</v>
      </c>
      <c r="H2674" s="65" t="str">
        <f>IF(Proc[[#This Row],[type]]="LFF (MDG-F)",MID(Proc[[#This Row],[Obj]],13,10),"")</f>
        <v>DE20538116</v>
      </c>
      <c r="I2674" s="152"/>
      <c r="J2674" s="65" t="b">
        <f>Proc[[#This Row],[Requested]]=Proc[[#This Row],[CurrentParent]]</f>
        <v>1</v>
      </c>
      <c r="K2674" s="152" t="str">
        <f>IF(Proc[[#This Row],[Author]]="Marcela Urrego",VLOOKUP(LEFT(Proc[[#This Row],[Requested]],1),Table3[#All],2,0),VLOOKUP(Proc[[#This Row],[Author]],Table4[],2,0))</f>
        <v>MGF</v>
      </c>
      <c r="L2674" s="91" t="s">
        <v>3524</v>
      </c>
      <c r="M2674" s="78">
        <v>45841.453541666669</v>
      </c>
      <c r="N2674" s="78"/>
      <c r="O2674" s="78"/>
      <c r="P2674" s="79" t="str">
        <f ca="1">IF(Proc[[#This Row],[DaysAgeing]]&gt;5,"yep","on track")</f>
        <v>yep</v>
      </c>
      <c r="Q2674" s="2">
        <f ca="1">IF(Proc[[#This Row],[DateClosed]]="",ABS(NETWORKDAYS(Proc[[#This Row],[DateOpened]],TODAY()))-1,ABS(NETWORKDAYS(Proc[[#This Row],[DateOpened]],Proc[[#This Row],[DateClosed]]))-1)</f>
        <v>196</v>
      </c>
      <c r="R2674" s="79" t="s">
        <v>484</v>
      </c>
      <c r="S2674" s="65"/>
      <c r="T2674" s="153">
        <v>2673</v>
      </c>
    </row>
    <row r="2675" spans="1:20" hidden="1">
      <c r="A2675" s="72" t="s">
        <v>3091</v>
      </c>
      <c r="B2675" s="152" t="str">
        <f>IFERROR(VLOOKUP(Proc[[#This Row],[App]],Table2[],3,0),"open")</f>
        <v>ok</v>
      </c>
      <c r="C2675" s="85" t="s">
        <v>369</v>
      </c>
      <c r="D2675" s="152" t="s">
        <v>3265</v>
      </c>
      <c r="E2675" s="152" t="s">
        <v>3417</v>
      </c>
      <c r="F2675" s="65" t="s">
        <v>3417</v>
      </c>
      <c r="G2675" s="72" t="s">
        <v>406</v>
      </c>
      <c r="H2675" s="65" t="str">
        <f>IF(Proc[[#This Row],[type]]="LFF (MDG-F)",MID(Proc[[#This Row],[Obj]],13,10),"")</f>
        <v>DE20538123</v>
      </c>
      <c r="I2675" s="152"/>
      <c r="J2675" s="65" t="b">
        <f>Proc[[#This Row],[Requested]]=Proc[[#This Row],[CurrentParent]]</f>
        <v>1</v>
      </c>
      <c r="K2675" s="152" t="str">
        <f>IF(Proc[[#This Row],[Author]]="Marcela Urrego",VLOOKUP(LEFT(Proc[[#This Row],[Requested]],1),Table3[#All],2,0),VLOOKUP(Proc[[#This Row],[Author]],Table4[],2,0))</f>
        <v>MGF</v>
      </c>
      <c r="L2675" s="91" t="s">
        <v>3524</v>
      </c>
      <c r="M2675" s="78">
        <v>45841.453541666669</v>
      </c>
      <c r="N2675" s="78"/>
      <c r="O2675" s="78"/>
      <c r="P2675" s="79" t="str">
        <f ca="1">IF(Proc[[#This Row],[DaysAgeing]]&gt;5,"yep","on track")</f>
        <v>yep</v>
      </c>
      <c r="Q2675" s="2">
        <f ca="1">IF(Proc[[#This Row],[DateClosed]]="",ABS(NETWORKDAYS(Proc[[#This Row],[DateOpened]],TODAY()))-1,ABS(NETWORKDAYS(Proc[[#This Row],[DateOpened]],Proc[[#This Row],[DateClosed]]))-1)</f>
        <v>196</v>
      </c>
      <c r="R2675" s="79" t="s">
        <v>484</v>
      </c>
      <c r="S2675" s="65"/>
      <c r="T2675" s="153">
        <v>2674</v>
      </c>
    </row>
    <row r="2676" spans="1:20" hidden="1">
      <c r="A2676" s="72" t="s">
        <v>3091</v>
      </c>
      <c r="B2676" s="152" t="str">
        <f>IFERROR(VLOOKUP(Proc[[#This Row],[App]],Table2[],3,0),"open")</f>
        <v>ok</v>
      </c>
      <c r="C2676" s="85" t="s">
        <v>369</v>
      </c>
      <c r="D2676" s="152" t="s">
        <v>3266</v>
      </c>
      <c r="E2676" s="152" t="s">
        <v>3418</v>
      </c>
      <c r="F2676" s="65" t="s">
        <v>3418</v>
      </c>
      <c r="G2676" s="72" t="s">
        <v>406</v>
      </c>
      <c r="H2676" s="65" t="str">
        <f>IF(Proc[[#This Row],[type]]="LFF (MDG-F)",MID(Proc[[#This Row],[Obj]],13,10),"")</f>
        <v>DE20538128</v>
      </c>
      <c r="I2676" s="152"/>
      <c r="J2676" s="65" t="b">
        <f>Proc[[#This Row],[Requested]]=Proc[[#This Row],[CurrentParent]]</f>
        <v>1</v>
      </c>
      <c r="K2676" s="152" t="str">
        <f>IF(Proc[[#This Row],[Author]]="Marcela Urrego",VLOOKUP(LEFT(Proc[[#This Row],[Requested]],1),Table3[#All],2,0),VLOOKUP(Proc[[#This Row],[Author]],Table4[],2,0))</f>
        <v>MGF</v>
      </c>
      <c r="L2676" s="91" t="s">
        <v>3524</v>
      </c>
      <c r="M2676" s="78">
        <v>45841.453541666669</v>
      </c>
      <c r="N2676" s="78"/>
      <c r="O2676" s="78"/>
      <c r="P2676" s="79" t="str">
        <f ca="1">IF(Proc[[#This Row],[DaysAgeing]]&gt;5,"yep","on track")</f>
        <v>yep</v>
      </c>
      <c r="Q2676" s="2">
        <f ca="1">IF(Proc[[#This Row],[DateClosed]]="",ABS(NETWORKDAYS(Proc[[#This Row],[DateOpened]],TODAY()))-1,ABS(NETWORKDAYS(Proc[[#This Row],[DateOpened]],Proc[[#This Row],[DateClosed]]))-1)</f>
        <v>196</v>
      </c>
      <c r="R2676" s="79" t="s">
        <v>484</v>
      </c>
      <c r="S2676" s="65"/>
      <c r="T2676" s="153">
        <v>2675</v>
      </c>
    </row>
    <row r="2677" spans="1:20" hidden="1">
      <c r="A2677" s="72" t="s">
        <v>3091</v>
      </c>
      <c r="B2677" s="152" t="str">
        <f>IFERROR(VLOOKUP(Proc[[#This Row],[App]],Table2[],3,0),"open")</f>
        <v>ok</v>
      </c>
      <c r="C2677" s="85" t="s">
        <v>369</v>
      </c>
      <c r="D2677" s="152" t="s">
        <v>3267</v>
      </c>
      <c r="E2677" s="152" t="s">
        <v>3417</v>
      </c>
      <c r="F2677" s="65" t="s">
        <v>3417</v>
      </c>
      <c r="G2677" s="72" t="s">
        <v>406</v>
      </c>
      <c r="H2677" s="65" t="str">
        <f>IF(Proc[[#This Row],[type]]="LFF (MDG-F)",MID(Proc[[#This Row],[Obj]],13,10),"")</f>
        <v>DE20538146</v>
      </c>
      <c r="I2677" s="152"/>
      <c r="J2677" s="65" t="b">
        <f>Proc[[#This Row],[Requested]]=Proc[[#This Row],[CurrentParent]]</f>
        <v>1</v>
      </c>
      <c r="K2677" s="152" t="str">
        <f>IF(Proc[[#This Row],[Author]]="Marcela Urrego",VLOOKUP(LEFT(Proc[[#This Row],[Requested]],1),Table3[#All],2,0),VLOOKUP(Proc[[#This Row],[Author]],Table4[],2,0))</f>
        <v>MGF</v>
      </c>
      <c r="L2677" s="91" t="s">
        <v>3524</v>
      </c>
      <c r="M2677" s="78">
        <v>45841.453541666669</v>
      </c>
      <c r="N2677" s="78"/>
      <c r="O2677" s="78"/>
      <c r="P2677" s="79" t="str">
        <f ca="1">IF(Proc[[#This Row],[DaysAgeing]]&gt;5,"yep","on track")</f>
        <v>yep</v>
      </c>
      <c r="Q2677" s="2">
        <f ca="1">IF(Proc[[#This Row],[DateClosed]]="",ABS(NETWORKDAYS(Proc[[#This Row],[DateOpened]],TODAY()))-1,ABS(NETWORKDAYS(Proc[[#This Row],[DateOpened]],Proc[[#This Row],[DateClosed]]))-1)</f>
        <v>196</v>
      </c>
      <c r="R2677" s="79" t="s">
        <v>484</v>
      </c>
      <c r="S2677" s="65"/>
      <c r="T2677" s="153">
        <v>2676</v>
      </c>
    </row>
    <row r="2678" spans="1:20" hidden="1">
      <c r="A2678" s="72" t="s">
        <v>3091</v>
      </c>
      <c r="B2678" s="152" t="str">
        <f>IFERROR(VLOOKUP(Proc[[#This Row],[App]],Table2[],3,0),"open")</f>
        <v>ok</v>
      </c>
      <c r="C2678" s="85" t="s">
        <v>369</v>
      </c>
      <c r="D2678" s="152" t="s">
        <v>3268</v>
      </c>
      <c r="E2678" s="152" t="s">
        <v>3417</v>
      </c>
      <c r="F2678" s="65" t="s">
        <v>3417</v>
      </c>
      <c r="G2678" s="72" t="s">
        <v>406</v>
      </c>
      <c r="H2678" s="65" t="str">
        <f>IF(Proc[[#This Row],[type]]="LFF (MDG-F)",MID(Proc[[#This Row],[Obj]],13,10),"")</f>
        <v>DE20538150</v>
      </c>
      <c r="I2678" s="152"/>
      <c r="J2678" s="65" t="b">
        <f>Proc[[#This Row],[Requested]]=Proc[[#This Row],[CurrentParent]]</f>
        <v>1</v>
      </c>
      <c r="K2678" s="152" t="str">
        <f>IF(Proc[[#This Row],[Author]]="Marcela Urrego",VLOOKUP(LEFT(Proc[[#This Row],[Requested]],1),Table3[#All],2,0),VLOOKUP(Proc[[#This Row],[Author]],Table4[],2,0))</f>
        <v>MGF</v>
      </c>
      <c r="L2678" s="91" t="s">
        <v>3524</v>
      </c>
      <c r="M2678" s="78">
        <v>45841.453541666669</v>
      </c>
      <c r="N2678" s="78"/>
      <c r="O2678" s="78"/>
      <c r="P2678" s="79" t="str">
        <f ca="1">IF(Proc[[#This Row],[DaysAgeing]]&gt;5,"yep","on track")</f>
        <v>yep</v>
      </c>
      <c r="Q2678" s="2">
        <f ca="1">IF(Proc[[#This Row],[DateClosed]]="",ABS(NETWORKDAYS(Proc[[#This Row],[DateOpened]],TODAY()))-1,ABS(NETWORKDAYS(Proc[[#This Row],[DateOpened]],Proc[[#This Row],[DateClosed]]))-1)</f>
        <v>196</v>
      </c>
      <c r="R2678" s="79" t="s">
        <v>484</v>
      </c>
      <c r="S2678" s="65"/>
      <c r="T2678" s="153">
        <v>2677</v>
      </c>
    </row>
    <row r="2679" spans="1:20" hidden="1">
      <c r="A2679" s="72" t="s">
        <v>3091</v>
      </c>
      <c r="B2679" s="152" t="str">
        <f>IFERROR(VLOOKUP(Proc[[#This Row],[App]],Table2[],3,0),"open")</f>
        <v>ok</v>
      </c>
      <c r="C2679" s="85" t="s">
        <v>369</v>
      </c>
      <c r="D2679" s="152" t="s">
        <v>3269</v>
      </c>
      <c r="E2679" s="152" t="s">
        <v>3416</v>
      </c>
      <c r="F2679" s="65" t="s">
        <v>3416</v>
      </c>
      <c r="G2679" s="72" t="s">
        <v>406</v>
      </c>
      <c r="H2679" s="65" t="str">
        <f>IF(Proc[[#This Row],[type]]="LFF (MDG-F)",MID(Proc[[#This Row],[Obj]],13,10),"")</f>
        <v>DE20538152</v>
      </c>
      <c r="I2679" s="152"/>
      <c r="J2679" s="65" t="b">
        <f>Proc[[#This Row],[Requested]]=Proc[[#This Row],[CurrentParent]]</f>
        <v>1</v>
      </c>
      <c r="K2679" s="152" t="str">
        <f>IF(Proc[[#This Row],[Author]]="Marcela Urrego",VLOOKUP(LEFT(Proc[[#This Row],[Requested]],1),Table3[#All],2,0),VLOOKUP(Proc[[#This Row],[Author]],Table4[],2,0))</f>
        <v>MGF</v>
      </c>
      <c r="L2679" s="91" t="s">
        <v>3524</v>
      </c>
      <c r="M2679" s="78">
        <v>45841.453541666669</v>
      </c>
      <c r="N2679" s="78"/>
      <c r="O2679" s="78"/>
      <c r="P2679" s="79" t="str">
        <f ca="1">IF(Proc[[#This Row],[DaysAgeing]]&gt;5,"yep","on track")</f>
        <v>yep</v>
      </c>
      <c r="Q2679" s="2">
        <f ca="1">IF(Proc[[#This Row],[DateClosed]]="",ABS(NETWORKDAYS(Proc[[#This Row],[DateOpened]],TODAY()))-1,ABS(NETWORKDAYS(Proc[[#This Row],[DateOpened]],Proc[[#This Row],[DateClosed]]))-1)</f>
        <v>196</v>
      </c>
      <c r="R2679" s="79" t="s">
        <v>484</v>
      </c>
      <c r="S2679" s="65"/>
      <c r="T2679" s="153">
        <v>2678</v>
      </c>
    </row>
    <row r="2680" spans="1:20" hidden="1">
      <c r="A2680" s="72" t="s">
        <v>3091</v>
      </c>
      <c r="B2680" s="152" t="str">
        <f>IFERROR(VLOOKUP(Proc[[#This Row],[App]],Table2[],3,0),"open")</f>
        <v>ok</v>
      </c>
      <c r="C2680" s="85" t="s">
        <v>369</v>
      </c>
      <c r="D2680" s="152" t="s">
        <v>3270</v>
      </c>
      <c r="E2680" s="152" t="s">
        <v>3416</v>
      </c>
      <c r="F2680" s="65" t="s">
        <v>3416</v>
      </c>
      <c r="G2680" s="72" t="s">
        <v>406</v>
      </c>
      <c r="H2680" s="65" t="str">
        <f>IF(Proc[[#This Row],[type]]="LFF (MDG-F)",MID(Proc[[#This Row],[Obj]],13,10),"")</f>
        <v>DE20538157</v>
      </c>
      <c r="I2680" s="152"/>
      <c r="J2680" s="65" t="b">
        <f>Proc[[#This Row],[Requested]]=Proc[[#This Row],[CurrentParent]]</f>
        <v>1</v>
      </c>
      <c r="K2680" s="152" t="str">
        <f>IF(Proc[[#This Row],[Author]]="Marcela Urrego",VLOOKUP(LEFT(Proc[[#This Row],[Requested]],1),Table3[#All],2,0),VLOOKUP(Proc[[#This Row],[Author]],Table4[],2,0))</f>
        <v>MGF</v>
      </c>
      <c r="L2680" s="91" t="s">
        <v>3524</v>
      </c>
      <c r="M2680" s="78">
        <v>45841.453541666669</v>
      </c>
      <c r="N2680" s="78"/>
      <c r="O2680" s="78"/>
      <c r="P2680" s="79" t="str">
        <f ca="1">IF(Proc[[#This Row],[DaysAgeing]]&gt;5,"yep","on track")</f>
        <v>yep</v>
      </c>
      <c r="Q2680" s="2">
        <f ca="1">IF(Proc[[#This Row],[DateClosed]]="",ABS(NETWORKDAYS(Proc[[#This Row],[DateOpened]],TODAY()))-1,ABS(NETWORKDAYS(Proc[[#This Row],[DateOpened]],Proc[[#This Row],[DateClosed]]))-1)</f>
        <v>196</v>
      </c>
      <c r="R2680" s="79" t="s">
        <v>484</v>
      </c>
      <c r="S2680" s="65"/>
      <c r="T2680" s="153">
        <v>2679</v>
      </c>
    </row>
    <row r="2681" spans="1:20" hidden="1">
      <c r="A2681" s="72" t="s">
        <v>3091</v>
      </c>
      <c r="B2681" s="111" t="str">
        <f>IFERROR(VLOOKUP(Proc[[#This Row],[App]],Table2[],3,0),"open")</f>
        <v>ok</v>
      </c>
      <c r="C2681" s="85" t="s">
        <v>369</v>
      </c>
      <c r="D2681" s="152" t="s">
        <v>3271</v>
      </c>
      <c r="E2681" s="152" t="s">
        <v>3416</v>
      </c>
      <c r="F2681" s="153" t="s">
        <v>3416</v>
      </c>
      <c r="G2681" s="72" t="s">
        <v>406</v>
      </c>
      <c r="H2681" s="65" t="str">
        <f>IF(Proc[[#This Row],[type]]="LFF (MDG-F)",MID(Proc[[#This Row],[Obj]],13,10),"")</f>
        <v>DE20538158</v>
      </c>
      <c r="I2681" s="152"/>
      <c r="J2681" s="65" t="b">
        <f>Proc[[#This Row],[Requested]]=Proc[[#This Row],[CurrentParent]]</f>
        <v>1</v>
      </c>
      <c r="K2681" s="107" t="str">
        <f>IF(Proc[[#This Row],[Author]]="Marcela Urrego",VLOOKUP(LEFT(Proc[[#This Row],[Requested]],1),Table3[#All],2,0),VLOOKUP(Proc[[#This Row],[Author]],Table4[],2,0))</f>
        <v>MGF</v>
      </c>
      <c r="L2681" s="91" t="s">
        <v>3524</v>
      </c>
      <c r="M2681" s="78">
        <v>45841.453541666669</v>
      </c>
      <c r="N2681" s="78"/>
      <c r="O2681" s="78"/>
      <c r="P2681" s="79" t="str">
        <f ca="1">IF(Proc[[#This Row],[DaysAgeing]]&gt;5,"yep","on track")</f>
        <v>yep</v>
      </c>
      <c r="Q2681" s="2">
        <f ca="1">IF(Proc[[#This Row],[DateClosed]]="",ABS(NETWORKDAYS(Proc[[#This Row],[DateOpened]],TODAY()))-1,ABS(NETWORKDAYS(Proc[[#This Row],[DateOpened]],Proc[[#This Row],[DateClosed]]))-1)</f>
        <v>196</v>
      </c>
      <c r="R2681" s="79" t="s">
        <v>484</v>
      </c>
      <c r="S2681" s="65"/>
      <c r="T2681" s="153">
        <v>2680</v>
      </c>
    </row>
    <row r="2682" spans="1:20" hidden="1">
      <c r="A2682" s="72" t="s">
        <v>3091</v>
      </c>
      <c r="B2682" s="152" t="str">
        <f>IFERROR(VLOOKUP(Proc[[#This Row],[App]],Table2[],3,0),"open")</f>
        <v>ok</v>
      </c>
      <c r="C2682" s="85" t="s">
        <v>369</v>
      </c>
      <c r="D2682" s="152" t="s">
        <v>3272</v>
      </c>
      <c r="E2682" s="152" t="s">
        <v>3416</v>
      </c>
      <c r="F2682" s="65" t="s">
        <v>3416</v>
      </c>
      <c r="G2682" s="72" t="s">
        <v>406</v>
      </c>
      <c r="H2682" s="65" t="str">
        <f>IF(Proc[[#This Row],[type]]="LFF (MDG-F)",MID(Proc[[#This Row],[Obj]],13,10),"")</f>
        <v>DE20538159</v>
      </c>
      <c r="I2682" s="152"/>
      <c r="J2682" s="65" t="b">
        <f>Proc[[#This Row],[Requested]]=Proc[[#This Row],[CurrentParent]]</f>
        <v>1</v>
      </c>
      <c r="K2682" s="152" t="str">
        <f>IF(Proc[[#This Row],[Author]]="Marcela Urrego",VLOOKUP(LEFT(Proc[[#This Row],[Requested]],1),Table3[#All],2,0),VLOOKUP(Proc[[#This Row],[Author]],Table4[],2,0))</f>
        <v>MGF</v>
      </c>
      <c r="L2682" s="91" t="s">
        <v>3524</v>
      </c>
      <c r="M2682" s="78">
        <v>45841.453541666669</v>
      </c>
      <c r="N2682" s="78"/>
      <c r="O2682" s="78"/>
      <c r="P2682" s="79" t="str">
        <f ca="1">IF(Proc[[#This Row],[DaysAgeing]]&gt;5,"yep","on track")</f>
        <v>yep</v>
      </c>
      <c r="Q2682" s="2">
        <f ca="1">IF(Proc[[#This Row],[DateClosed]]="",ABS(NETWORKDAYS(Proc[[#This Row],[DateOpened]],TODAY()))-1,ABS(NETWORKDAYS(Proc[[#This Row],[DateOpened]],Proc[[#This Row],[DateClosed]]))-1)</f>
        <v>196</v>
      </c>
      <c r="R2682" s="79" t="s">
        <v>484</v>
      </c>
      <c r="S2682" s="65"/>
      <c r="T2682" s="153">
        <v>2681</v>
      </c>
    </row>
    <row r="2683" spans="1:20" hidden="1">
      <c r="A2683" s="72" t="s">
        <v>3091</v>
      </c>
      <c r="B2683" s="152" t="str">
        <f>IFERROR(VLOOKUP(Proc[[#This Row],[App]],Table2[],3,0),"open")</f>
        <v>ok</v>
      </c>
      <c r="C2683" s="85" t="s">
        <v>369</v>
      </c>
      <c r="D2683" s="152" t="s">
        <v>3273</v>
      </c>
      <c r="E2683" s="152" t="s">
        <v>3416</v>
      </c>
      <c r="F2683" s="65" t="s">
        <v>3416</v>
      </c>
      <c r="G2683" s="72" t="s">
        <v>406</v>
      </c>
      <c r="H2683" s="65" t="str">
        <f>IF(Proc[[#This Row],[type]]="LFF (MDG-F)",MID(Proc[[#This Row],[Obj]],13,10),"")</f>
        <v>DE20538179</v>
      </c>
      <c r="I2683" s="152"/>
      <c r="J2683" s="65" t="b">
        <f>Proc[[#This Row],[Requested]]=Proc[[#This Row],[CurrentParent]]</f>
        <v>1</v>
      </c>
      <c r="K2683" s="152" t="str">
        <f>IF(Proc[[#This Row],[Author]]="Marcela Urrego",VLOOKUP(LEFT(Proc[[#This Row],[Requested]],1),Table3[#All],2,0),VLOOKUP(Proc[[#This Row],[Author]],Table4[],2,0))</f>
        <v>MGF</v>
      </c>
      <c r="L2683" s="91" t="s">
        <v>3524</v>
      </c>
      <c r="M2683" s="78">
        <v>45841.453541666669</v>
      </c>
      <c r="N2683" s="78"/>
      <c r="O2683" s="78"/>
      <c r="P2683" s="79" t="str">
        <f ca="1">IF(Proc[[#This Row],[DaysAgeing]]&gt;5,"yep","on track")</f>
        <v>yep</v>
      </c>
      <c r="Q2683" s="2">
        <f ca="1">IF(Proc[[#This Row],[DateClosed]]="",ABS(NETWORKDAYS(Proc[[#This Row],[DateOpened]],TODAY()))-1,ABS(NETWORKDAYS(Proc[[#This Row],[DateOpened]],Proc[[#This Row],[DateClosed]]))-1)</f>
        <v>196</v>
      </c>
      <c r="R2683" s="79" t="s">
        <v>484</v>
      </c>
      <c r="S2683" s="65"/>
      <c r="T2683" s="153">
        <v>2682</v>
      </c>
    </row>
    <row r="2684" spans="1:20" hidden="1">
      <c r="A2684" s="72" t="s">
        <v>3091</v>
      </c>
      <c r="B2684" s="152" t="str">
        <f>IFERROR(VLOOKUP(Proc[[#This Row],[App]],Table2[],3,0),"open")</f>
        <v>ok</v>
      </c>
      <c r="C2684" s="85" t="s">
        <v>369</v>
      </c>
      <c r="D2684" s="152" t="s">
        <v>3274</v>
      </c>
      <c r="E2684" s="152" t="s">
        <v>3418</v>
      </c>
      <c r="F2684" s="65" t="s">
        <v>3418</v>
      </c>
      <c r="G2684" s="72" t="s">
        <v>406</v>
      </c>
      <c r="H2684" s="65" t="str">
        <f>IF(Proc[[#This Row],[type]]="LFF (MDG-F)",MID(Proc[[#This Row],[Obj]],13,10),"")</f>
        <v>DE20538180</v>
      </c>
      <c r="I2684" s="152"/>
      <c r="J2684" s="65" t="b">
        <f>Proc[[#This Row],[Requested]]=Proc[[#This Row],[CurrentParent]]</f>
        <v>1</v>
      </c>
      <c r="K2684" s="152" t="str">
        <f>IF(Proc[[#This Row],[Author]]="Marcela Urrego",VLOOKUP(LEFT(Proc[[#This Row],[Requested]],1),Table3[#All],2,0),VLOOKUP(Proc[[#This Row],[Author]],Table4[],2,0))</f>
        <v>MGF</v>
      </c>
      <c r="L2684" s="91" t="s">
        <v>3524</v>
      </c>
      <c r="M2684" s="78">
        <v>45841.453541666669</v>
      </c>
      <c r="N2684" s="78"/>
      <c r="O2684" s="78"/>
      <c r="P2684" s="79" t="str">
        <f ca="1">IF(Proc[[#This Row],[DaysAgeing]]&gt;5,"yep","on track")</f>
        <v>yep</v>
      </c>
      <c r="Q2684" s="2">
        <f ca="1">IF(Proc[[#This Row],[DateClosed]]="",ABS(NETWORKDAYS(Proc[[#This Row],[DateOpened]],TODAY()))-1,ABS(NETWORKDAYS(Proc[[#This Row],[DateOpened]],Proc[[#This Row],[DateClosed]]))-1)</f>
        <v>196</v>
      </c>
      <c r="R2684" s="79" t="s">
        <v>484</v>
      </c>
      <c r="S2684" s="65"/>
      <c r="T2684" s="153">
        <v>2683</v>
      </c>
    </row>
    <row r="2685" spans="1:20" hidden="1">
      <c r="A2685" s="72" t="s">
        <v>3091</v>
      </c>
      <c r="B2685" s="111" t="str">
        <f>IFERROR(VLOOKUP(Proc[[#This Row],[App]],Table2[],3,0),"open")</f>
        <v>ok</v>
      </c>
      <c r="C2685" s="85" t="s">
        <v>369</v>
      </c>
      <c r="D2685" s="152" t="s">
        <v>3275</v>
      </c>
      <c r="E2685" s="152" t="s">
        <v>3416</v>
      </c>
      <c r="F2685" s="153" t="s">
        <v>3416</v>
      </c>
      <c r="G2685" s="72" t="s">
        <v>406</v>
      </c>
      <c r="H2685" s="65" t="str">
        <f>IF(Proc[[#This Row],[type]]="LFF (MDG-F)",MID(Proc[[#This Row],[Obj]],13,10),"")</f>
        <v>DE20538181</v>
      </c>
      <c r="I2685" s="152"/>
      <c r="J2685" s="65" t="b">
        <f>Proc[[#This Row],[Requested]]=Proc[[#This Row],[CurrentParent]]</f>
        <v>1</v>
      </c>
      <c r="K2685" s="107" t="str">
        <f>IF(Proc[[#This Row],[Author]]="Marcela Urrego",VLOOKUP(LEFT(Proc[[#This Row],[Requested]],1),Table3[#All],2,0),VLOOKUP(Proc[[#This Row],[Author]],Table4[],2,0))</f>
        <v>MGF</v>
      </c>
      <c r="L2685" s="91" t="s">
        <v>3524</v>
      </c>
      <c r="M2685" s="78">
        <v>45841.453541666669</v>
      </c>
      <c r="N2685" s="78"/>
      <c r="O2685" s="78"/>
      <c r="P2685" s="79" t="str">
        <f ca="1">IF(Proc[[#This Row],[DaysAgeing]]&gt;5,"yep","on track")</f>
        <v>yep</v>
      </c>
      <c r="Q2685" s="2">
        <f ca="1">IF(Proc[[#This Row],[DateClosed]]="",ABS(NETWORKDAYS(Proc[[#This Row],[DateOpened]],TODAY()))-1,ABS(NETWORKDAYS(Proc[[#This Row],[DateOpened]],Proc[[#This Row],[DateClosed]]))-1)</f>
        <v>196</v>
      </c>
      <c r="R2685" s="79" t="s">
        <v>484</v>
      </c>
      <c r="S2685" s="65"/>
      <c r="T2685" s="153">
        <v>2684</v>
      </c>
    </row>
    <row r="2686" spans="1:20" hidden="1">
      <c r="A2686" s="72" t="s">
        <v>3091</v>
      </c>
      <c r="B2686" s="152" t="str">
        <f>IFERROR(VLOOKUP(Proc[[#This Row],[App]],Table2[],3,0),"open")</f>
        <v>ok</v>
      </c>
      <c r="C2686" s="85" t="s">
        <v>369</v>
      </c>
      <c r="D2686" s="152" t="s">
        <v>3276</v>
      </c>
      <c r="E2686" s="152" t="s">
        <v>3416</v>
      </c>
      <c r="F2686" s="65" t="s">
        <v>3416</v>
      </c>
      <c r="G2686" s="72" t="s">
        <v>406</v>
      </c>
      <c r="H2686" s="65" t="str">
        <f>IF(Proc[[#This Row],[type]]="LFF (MDG-F)",MID(Proc[[#This Row],[Obj]],13,10),"")</f>
        <v>DE20538182</v>
      </c>
      <c r="I2686" s="152"/>
      <c r="J2686" s="65" t="b">
        <f>Proc[[#This Row],[Requested]]=Proc[[#This Row],[CurrentParent]]</f>
        <v>1</v>
      </c>
      <c r="K2686" s="152" t="str">
        <f>IF(Proc[[#This Row],[Author]]="Marcela Urrego",VLOOKUP(LEFT(Proc[[#This Row],[Requested]],1),Table3[#All],2,0),VLOOKUP(Proc[[#This Row],[Author]],Table4[],2,0))</f>
        <v>MGF</v>
      </c>
      <c r="L2686" s="91" t="s">
        <v>3524</v>
      </c>
      <c r="M2686" s="78">
        <v>45841.453541666669</v>
      </c>
      <c r="N2686" s="78"/>
      <c r="O2686" s="78"/>
      <c r="P2686" s="79" t="str">
        <f ca="1">IF(Proc[[#This Row],[DaysAgeing]]&gt;5,"yep","on track")</f>
        <v>yep</v>
      </c>
      <c r="Q2686" s="2">
        <f ca="1">IF(Proc[[#This Row],[DateClosed]]="",ABS(NETWORKDAYS(Proc[[#This Row],[DateOpened]],TODAY()))-1,ABS(NETWORKDAYS(Proc[[#This Row],[DateOpened]],Proc[[#This Row],[DateClosed]]))-1)</f>
        <v>196</v>
      </c>
      <c r="R2686" s="79" t="s">
        <v>484</v>
      </c>
      <c r="S2686" s="65"/>
      <c r="T2686" s="153">
        <v>2685</v>
      </c>
    </row>
    <row r="2687" spans="1:20" hidden="1">
      <c r="A2687" s="72" t="s">
        <v>3091</v>
      </c>
      <c r="B2687" s="111" t="str">
        <f>IFERROR(VLOOKUP(Proc[[#This Row],[App]],Table2[],3,0),"open")</f>
        <v>ok</v>
      </c>
      <c r="C2687" s="85" t="s">
        <v>369</v>
      </c>
      <c r="D2687" s="152" t="s">
        <v>3277</v>
      </c>
      <c r="E2687" s="152" t="s">
        <v>3416</v>
      </c>
      <c r="F2687" s="153" t="s">
        <v>3416</v>
      </c>
      <c r="G2687" s="72" t="s">
        <v>406</v>
      </c>
      <c r="H2687" s="65" t="str">
        <f>IF(Proc[[#This Row],[type]]="LFF (MDG-F)",MID(Proc[[#This Row],[Obj]],13,10),"")</f>
        <v>DE20538183</v>
      </c>
      <c r="I2687" s="152"/>
      <c r="J2687" s="65" t="b">
        <f>Proc[[#This Row],[Requested]]=Proc[[#This Row],[CurrentParent]]</f>
        <v>1</v>
      </c>
      <c r="K2687" s="107" t="str">
        <f>IF(Proc[[#This Row],[Author]]="Marcela Urrego",VLOOKUP(LEFT(Proc[[#This Row],[Requested]],1),Table3[#All],2,0),VLOOKUP(Proc[[#This Row],[Author]],Table4[],2,0))</f>
        <v>MGF</v>
      </c>
      <c r="L2687" s="91" t="s">
        <v>3524</v>
      </c>
      <c r="M2687" s="78">
        <v>45841.453541666669</v>
      </c>
      <c r="N2687" s="78"/>
      <c r="O2687" s="78"/>
      <c r="P2687" s="79" t="str">
        <f ca="1">IF(Proc[[#This Row],[DaysAgeing]]&gt;5,"yep","on track")</f>
        <v>yep</v>
      </c>
      <c r="Q2687" s="2">
        <f ca="1">IF(Proc[[#This Row],[DateClosed]]="",ABS(NETWORKDAYS(Proc[[#This Row],[DateOpened]],TODAY()))-1,ABS(NETWORKDAYS(Proc[[#This Row],[DateOpened]],Proc[[#This Row],[DateClosed]]))-1)</f>
        <v>196</v>
      </c>
      <c r="R2687" s="79" t="s">
        <v>484</v>
      </c>
      <c r="S2687" s="65"/>
      <c r="T2687" s="153">
        <v>2686</v>
      </c>
    </row>
    <row r="2688" spans="1:20" hidden="1">
      <c r="A2688" s="72" t="s">
        <v>3091</v>
      </c>
      <c r="B2688" s="152" t="str">
        <f>IFERROR(VLOOKUP(Proc[[#This Row],[App]],Table2[],3,0),"open")</f>
        <v>ok</v>
      </c>
      <c r="C2688" s="85" t="s">
        <v>369</v>
      </c>
      <c r="D2688" s="152" t="s">
        <v>3278</v>
      </c>
      <c r="E2688" s="152" t="s">
        <v>3418</v>
      </c>
      <c r="F2688" s="65" t="s">
        <v>3418</v>
      </c>
      <c r="G2688" s="72" t="s">
        <v>406</v>
      </c>
      <c r="H2688" s="65" t="str">
        <f>IF(Proc[[#This Row],[type]]="LFF (MDG-F)",MID(Proc[[#This Row],[Obj]],13,10),"")</f>
        <v>DE20538187</v>
      </c>
      <c r="I2688" s="152"/>
      <c r="J2688" s="65" t="b">
        <f>Proc[[#This Row],[Requested]]=Proc[[#This Row],[CurrentParent]]</f>
        <v>1</v>
      </c>
      <c r="K2688" s="152" t="str">
        <f>IF(Proc[[#This Row],[Author]]="Marcela Urrego",VLOOKUP(LEFT(Proc[[#This Row],[Requested]],1),Table3[#All],2,0),VLOOKUP(Proc[[#This Row],[Author]],Table4[],2,0))</f>
        <v>MGF</v>
      </c>
      <c r="L2688" s="91" t="s">
        <v>3524</v>
      </c>
      <c r="M2688" s="78">
        <v>45841.453541666669</v>
      </c>
      <c r="N2688" s="78"/>
      <c r="O2688" s="78"/>
      <c r="P2688" s="79" t="str">
        <f ca="1">IF(Proc[[#This Row],[DaysAgeing]]&gt;5,"yep","on track")</f>
        <v>yep</v>
      </c>
      <c r="Q2688" s="2">
        <f ca="1">IF(Proc[[#This Row],[DateClosed]]="",ABS(NETWORKDAYS(Proc[[#This Row],[DateOpened]],TODAY()))-1,ABS(NETWORKDAYS(Proc[[#This Row],[DateOpened]],Proc[[#This Row],[DateClosed]]))-1)</f>
        <v>196</v>
      </c>
      <c r="R2688" s="79" t="s">
        <v>484</v>
      </c>
      <c r="S2688" s="65"/>
      <c r="T2688" s="153">
        <v>2687</v>
      </c>
    </row>
    <row r="2689" spans="1:20" hidden="1">
      <c r="A2689" s="72" t="s">
        <v>3091</v>
      </c>
      <c r="B2689" s="152" t="str">
        <f>IFERROR(VLOOKUP(Proc[[#This Row],[App]],Table2[],3,0),"open")</f>
        <v>ok</v>
      </c>
      <c r="C2689" s="85" t="s">
        <v>369</v>
      </c>
      <c r="D2689" s="152" t="s">
        <v>3279</v>
      </c>
      <c r="E2689" s="152" t="s">
        <v>3416</v>
      </c>
      <c r="F2689" s="65" t="s">
        <v>3416</v>
      </c>
      <c r="G2689" s="72" t="s">
        <v>406</v>
      </c>
      <c r="H2689" s="65" t="str">
        <f>IF(Proc[[#This Row],[type]]="LFF (MDG-F)",MID(Proc[[#This Row],[Obj]],13,10),"")</f>
        <v>DE20538188</v>
      </c>
      <c r="I2689" s="152"/>
      <c r="J2689" s="65" t="b">
        <f>Proc[[#This Row],[Requested]]=Proc[[#This Row],[CurrentParent]]</f>
        <v>1</v>
      </c>
      <c r="K2689" s="152" t="str">
        <f>IF(Proc[[#This Row],[Author]]="Marcela Urrego",VLOOKUP(LEFT(Proc[[#This Row],[Requested]],1),Table3[#All],2,0),VLOOKUP(Proc[[#This Row],[Author]],Table4[],2,0))</f>
        <v>MGF</v>
      </c>
      <c r="L2689" s="91" t="s">
        <v>3524</v>
      </c>
      <c r="M2689" s="78">
        <v>45841.453541666669</v>
      </c>
      <c r="N2689" s="78"/>
      <c r="O2689" s="78"/>
      <c r="P2689" s="79" t="str">
        <f ca="1">IF(Proc[[#This Row],[DaysAgeing]]&gt;5,"yep","on track")</f>
        <v>yep</v>
      </c>
      <c r="Q2689" s="2">
        <f ca="1">IF(Proc[[#This Row],[DateClosed]]="",ABS(NETWORKDAYS(Proc[[#This Row],[DateOpened]],TODAY()))-1,ABS(NETWORKDAYS(Proc[[#This Row],[DateOpened]],Proc[[#This Row],[DateClosed]]))-1)</f>
        <v>196</v>
      </c>
      <c r="R2689" s="79" t="s">
        <v>484</v>
      </c>
      <c r="S2689" s="65"/>
      <c r="T2689" s="153">
        <v>2688</v>
      </c>
    </row>
    <row r="2690" spans="1:20" hidden="1">
      <c r="A2690" s="72" t="s">
        <v>3091</v>
      </c>
      <c r="B2690" s="152" t="str">
        <f>IFERROR(VLOOKUP(Proc[[#This Row],[App]],Table2[],3,0),"open")</f>
        <v>ok</v>
      </c>
      <c r="C2690" s="85" t="s">
        <v>369</v>
      </c>
      <c r="D2690" s="152" t="s">
        <v>3280</v>
      </c>
      <c r="E2690" s="152" t="s">
        <v>3416</v>
      </c>
      <c r="F2690" s="65" t="s">
        <v>3416</v>
      </c>
      <c r="G2690" s="72" t="s">
        <v>406</v>
      </c>
      <c r="H2690" s="65" t="str">
        <f>IF(Proc[[#This Row],[type]]="LFF (MDG-F)",MID(Proc[[#This Row],[Obj]],13,10),"")</f>
        <v>DE20538189</v>
      </c>
      <c r="I2690" s="152"/>
      <c r="J2690" s="65" t="b">
        <f>Proc[[#This Row],[Requested]]=Proc[[#This Row],[CurrentParent]]</f>
        <v>1</v>
      </c>
      <c r="K2690" s="152" t="str">
        <f>IF(Proc[[#This Row],[Author]]="Marcela Urrego",VLOOKUP(LEFT(Proc[[#This Row],[Requested]],1),Table3[#All],2,0),VLOOKUP(Proc[[#This Row],[Author]],Table4[],2,0))</f>
        <v>MGF</v>
      </c>
      <c r="L2690" s="91" t="s">
        <v>3524</v>
      </c>
      <c r="M2690" s="78">
        <v>45841.453541666669</v>
      </c>
      <c r="N2690" s="78"/>
      <c r="O2690" s="78"/>
      <c r="P2690" s="79" t="str">
        <f ca="1">IF(Proc[[#This Row],[DaysAgeing]]&gt;5,"yep","on track")</f>
        <v>yep</v>
      </c>
      <c r="Q2690" s="2">
        <f ca="1">IF(Proc[[#This Row],[DateClosed]]="",ABS(NETWORKDAYS(Proc[[#This Row],[DateOpened]],TODAY()))-1,ABS(NETWORKDAYS(Proc[[#This Row],[DateOpened]],Proc[[#This Row],[DateClosed]]))-1)</f>
        <v>196</v>
      </c>
      <c r="R2690" s="79" t="s">
        <v>484</v>
      </c>
      <c r="S2690" s="65"/>
      <c r="T2690" s="153">
        <v>2689</v>
      </c>
    </row>
    <row r="2691" spans="1:20" hidden="1">
      <c r="A2691" s="72" t="s">
        <v>3091</v>
      </c>
      <c r="B2691" s="152" t="str">
        <f>IFERROR(VLOOKUP(Proc[[#This Row],[App]],Table2[],3,0),"open")</f>
        <v>ok</v>
      </c>
      <c r="C2691" s="85" t="s">
        <v>369</v>
      </c>
      <c r="D2691" s="152" t="s">
        <v>3281</v>
      </c>
      <c r="E2691" s="152" t="s">
        <v>3416</v>
      </c>
      <c r="F2691" s="65" t="s">
        <v>3416</v>
      </c>
      <c r="G2691" s="72" t="s">
        <v>406</v>
      </c>
      <c r="H2691" s="65" t="str">
        <f>IF(Proc[[#This Row],[type]]="LFF (MDG-F)",MID(Proc[[#This Row],[Obj]],13,10),"")</f>
        <v>DE20538196</v>
      </c>
      <c r="I2691" s="152"/>
      <c r="J2691" s="65" t="b">
        <f>Proc[[#This Row],[Requested]]=Proc[[#This Row],[CurrentParent]]</f>
        <v>1</v>
      </c>
      <c r="K2691" s="152" t="str">
        <f>IF(Proc[[#This Row],[Author]]="Marcela Urrego",VLOOKUP(LEFT(Proc[[#This Row],[Requested]],1),Table3[#All],2,0),VLOOKUP(Proc[[#This Row],[Author]],Table4[],2,0))</f>
        <v>MGF</v>
      </c>
      <c r="L2691" s="91" t="s">
        <v>3524</v>
      </c>
      <c r="M2691" s="78">
        <v>45841.453541666669</v>
      </c>
      <c r="N2691" s="78"/>
      <c r="O2691" s="78"/>
      <c r="P2691" s="79" t="str">
        <f ca="1">IF(Proc[[#This Row],[DaysAgeing]]&gt;5,"yep","on track")</f>
        <v>yep</v>
      </c>
      <c r="Q2691" s="2">
        <f ca="1">IF(Proc[[#This Row],[DateClosed]]="",ABS(NETWORKDAYS(Proc[[#This Row],[DateOpened]],TODAY()))-1,ABS(NETWORKDAYS(Proc[[#This Row],[DateOpened]],Proc[[#This Row],[DateClosed]]))-1)</f>
        <v>196</v>
      </c>
      <c r="R2691" s="79" t="s">
        <v>484</v>
      </c>
      <c r="S2691" s="65"/>
      <c r="T2691" s="153">
        <v>2690</v>
      </c>
    </row>
    <row r="2692" spans="1:20" hidden="1">
      <c r="A2692" s="72" t="s">
        <v>3091</v>
      </c>
      <c r="B2692" s="152" t="str">
        <f>IFERROR(VLOOKUP(Proc[[#This Row],[App]],Table2[],3,0),"open")</f>
        <v>ok</v>
      </c>
      <c r="C2692" s="85" t="s">
        <v>369</v>
      </c>
      <c r="D2692" s="152" t="s">
        <v>3282</v>
      </c>
      <c r="E2692" s="152" t="s">
        <v>3417</v>
      </c>
      <c r="F2692" s="65" t="s">
        <v>3417</v>
      </c>
      <c r="G2692" s="72" t="s">
        <v>406</v>
      </c>
      <c r="H2692" s="65" t="str">
        <f>IF(Proc[[#This Row],[type]]="LFF (MDG-F)",MID(Proc[[#This Row],[Obj]],13,10),"")</f>
        <v>DE20538236</v>
      </c>
      <c r="I2692" s="152"/>
      <c r="J2692" s="65" t="b">
        <f>Proc[[#This Row],[Requested]]=Proc[[#This Row],[CurrentParent]]</f>
        <v>1</v>
      </c>
      <c r="K2692" s="152" t="str">
        <f>IF(Proc[[#This Row],[Author]]="Marcela Urrego",VLOOKUP(LEFT(Proc[[#This Row],[Requested]],1),Table3[#All],2,0),VLOOKUP(Proc[[#This Row],[Author]],Table4[],2,0))</f>
        <v>MGF</v>
      </c>
      <c r="L2692" s="91" t="s">
        <v>3524</v>
      </c>
      <c r="M2692" s="78">
        <v>45841.453541666669</v>
      </c>
      <c r="N2692" s="78"/>
      <c r="O2692" s="78"/>
      <c r="P2692" s="79" t="str">
        <f ca="1">IF(Proc[[#This Row],[DaysAgeing]]&gt;5,"yep","on track")</f>
        <v>yep</v>
      </c>
      <c r="Q2692" s="2">
        <f ca="1">IF(Proc[[#This Row],[DateClosed]]="",ABS(NETWORKDAYS(Proc[[#This Row],[DateOpened]],TODAY()))-1,ABS(NETWORKDAYS(Proc[[#This Row],[DateOpened]],Proc[[#This Row],[DateClosed]]))-1)</f>
        <v>196</v>
      </c>
      <c r="R2692" s="79" t="s">
        <v>484</v>
      </c>
      <c r="S2692" s="65"/>
      <c r="T2692" s="153">
        <v>2691</v>
      </c>
    </row>
    <row r="2693" spans="1:20" hidden="1">
      <c r="A2693" s="72" t="s">
        <v>3091</v>
      </c>
      <c r="B2693" s="152" t="str">
        <f>IFERROR(VLOOKUP(Proc[[#This Row],[App]],Table2[],3,0),"open")</f>
        <v>ok</v>
      </c>
      <c r="C2693" s="85" t="s">
        <v>369</v>
      </c>
      <c r="D2693" s="152" t="s">
        <v>3283</v>
      </c>
      <c r="E2693" s="152" t="s">
        <v>3416</v>
      </c>
      <c r="F2693" s="65" t="s">
        <v>3416</v>
      </c>
      <c r="G2693" s="72" t="s">
        <v>406</v>
      </c>
      <c r="H2693" s="65" t="str">
        <f>IF(Proc[[#This Row],[type]]="LFF (MDG-F)",MID(Proc[[#This Row],[Obj]],13,10),"")</f>
        <v>DE20538470</v>
      </c>
      <c r="I2693" s="152"/>
      <c r="J2693" s="65" t="b">
        <f>Proc[[#This Row],[Requested]]=Proc[[#This Row],[CurrentParent]]</f>
        <v>1</v>
      </c>
      <c r="K2693" s="152" t="str">
        <f>IF(Proc[[#This Row],[Author]]="Marcela Urrego",VLOOKUP(LEFT(Proc[[#This Row],[Requested]],1),Table3[#All],2,0),VLOOKUP(Proc[[#This Row],[Author]],Table4[],2,0))</f>
        <v>MGF</v>
      </c>
      <c r="L2693" s="91" t="s">
        <v>3524</v>
      </c>
      <c r="M2693" s="78">
        <v>45841.453541666669</v>
      </c>
      <c r="N2693" s="78"/>
      <c r="O2693" s="78"/>
      <c r="P2693" s="79" t="str">
        <f ca="1">IF(Proc[[#This Row],[DaysAgeing]]&gt;5,"yep","on track")</f>
        <v>yep</v>
      </c>
      <c r="Q2693" s="2">
        <f ca="1">IF(Proc[[#This Row],[DateClosed]]="",ABS(NETWORKDAYS(Proc[[#This Row],[DateOpened]],TODAY()))-1,ABS(NETWORKDAYS(Proc[[#This Row],[DateOpened]],Proc[[#This Row],[DateClosed]]))-1)</f>
        <v>196</v>
      </c>
      <c r="R2693" s="79" t="s">
        <v>484</v>
      </c>
      <c r="S2693" s="65"/>
      <c r="T2693" s="153">
        <v>2692</v>
      </c>
    </row>
    <row r="2694" spans="1:20" hidden="1">
      <c r="A2694" s="72" t="s">
        <v>3091</v>
      </c>
      <c r="B2694" s="152" t="str">
        <f>IFERROR(VLOOKUP(Proc[[#This Row],[App]],Table2[],3,0),"open")</f>
        <v>ok</v>
      </c>
      <c r="C2694" s="85" t="s">
        <v>369</v>
      </c>
      <c r="D2694" s="152" t="s">
        <v>3284</v>
      </c>
      <c r="E2694" s="152" t="s">
        <v>3418</v>
      </c>
      <c r="F2694" s="65" t="s">
        <v>3418</v>
      </c>
      <c r="G2694" s="72" t="s">
        <v>406</v>
      </c>
      <c r="H2694" s="65" t="str">
        <f>IF(Proc[[#This Row],[type]]="LFF (MDG-F)",MID(Proc[[#This Row],[Obj]],13,10),"")</f>
        <v>DE20538472</v>
      </c>
      <c r="I2694" s="152"/>
      <c r="J2694" s="65" t="b">
        <f>Proc[[#This Row],[Requested]]=Proc[[#This Row],[CurrentParent]]</f>
        <v>1</v>
      </c>
      <c r="K2694" s="152" t="str">
        <f>IF(Proc[[#This Row],[Author]]="Marcela Urrego",VLOOKUP(LEFT(Proc[[#This Row],[Requested]],1),Table3[#All],2,0),VLOOKUP(Proc[[#This Row],[Author]],Table4[],2,0))</f>
        <v>MGF</v>
      </c>
      <c r="L2694" s="91" t="s">
        <v>3524</v>
      </c>
      <c r="M2694" s="78">
        <v>45841.453541666669</v>
      </c>
      <c r="N2694" s="78"/>
      <c r="O2694" s="78"/>
      <c r="P2694" s="79" t="str">
        <f ca="1">IF(Proc[[#This Row],[DaysAgeing]]&gt;5,"yep","on track")</f>
        <v>yep</v>
      </c>
      <c r="Q2694" s="2">
        <f ca="1">IF(Proc[[#This Row],[DateClosed]]="",ABS(NETWORKDAYS(Proc[[#This Row],[DateOpened]],TODAY()))-1,ABS(NETWORKDAYS(Proc[[#This Row],[DateOpened]],Proc[[#This Row],[DateClosed]]))-1)</f>
        <v>196</v>
      </c>
      <c r="R2694" s="79" t="s">
        <v>484</v>
      </c>
      <c r="S2694" s="65"/>
      <c r="T2694" s="153">
        <v>2693</v>
      </c>
    </row>
    <row r="2695" spans="1:20" hidden="1">
      <c r="A2695" s="72" t="s">
        <v>3091</v>
      </c>
      <c r="B2695" s="152" t="str">
        <f>IFERROR(VLOOKUP(Proc[[#This Row],[App]],Table2[],3,0),"open")</f>
        <v>ok</v>
      </c>
      <c r="C2695" s="85" t="s">
        <v>369</v>
      </c>
      <c r="D2695" s="152" t="s">
        <v>3285</v>
      </c>
      <c r="E2695" s="152" t="s">
        <v>3418</v>
      </c>
      <c r="F2695" s="65" t="s">
        <v>3418</v>
      </c>
      <c r="G2695" s="72" t="s">
        <v>406</v>
      </c>
      <c r="H2695" s="65" t="str">
        <f>IF(Proc[[#This Row],[type]]="LFF (MDG-F)",MID(Proc[[#This Row],[Obj]],13,10),"")</f>
        <v>DE20538473</v>
      </c>
      <c r="I2695" s="152"/>
      <c r="J2695" s="65" t="b">
        <f>Proc[[#This Row],[Requested]]=Proc[[#This Row],[CurrentParent]]</f>
        <v>1</v>
      </c>
      <c r="K2695" s="152" t="str">
        <f>IF(Proc[[#This Row],[Author]]="Marcela Urrego",VLOOKUP(LEFT(Proc[[#This Row],[Requested]],1),Table3[#All],2,0),VLOOKUP(Proc[[#This Row],[Author]],Table4[],2,0))</f>
        <v>MGF</v>
      </c>
      <c r="L2695" s="91" t="s">
        <v>3524</v>
      </c>
      <c r="M2695" s="78">
        <v>45841.453541666669</v>
      </c>
      <c r="N2695" s="78"/>
      <c r="O2695" s="78"/>
      <c r="P2695" s="79" t="str">
        <f ca="1">IF(Proc[[#This Row],[DaysAgeing]]&gt;5,"yep","on track")</f>
        <v>yep</v>
      </c>
      <c r="Q2695" s="2">
        <f ca="1">IF(Proc[[#This Row],[DateClosed]]="",ABS(NETWORKDAYS(Proc[[#This Row],[DateOpened]],TODAY()))-1,ABS(NETWORKDAYS(Proc[[#This Row],[DateOpened]],Proc[[#This Row],[DateClosed]]))-1)</f>
        <v>196</v>
      </c>
      <c r="R2695" s="79" t="s">
        <v>484</v>
      </c>
      <c r="S2695" s="65"/>
      <c r="T2695" s="153">
        <v>2694</v>
      </c>
    </row>
    <row r="2696" spans="1:20" hidden="1">
      <c r="A2696" s="72" t="s">
        <v>3091</v>
      </c>
      <c r="B2696" s="152" t="str">
        <f>IFERROR(VLOOKUP(Proc[[#This Row],[App]],Table2[],3,0),"open")</f>
        <v>ok</v>
      </c>
      <c r="C2696" s="85" t="s">
        <v>369</v>
      </c>
      <c r="D2696" s="152" t="s">
        <v>3286</v>
      </c>
      <c r="E2696" s="152" t="s">
        <v>3416</v>
      </c>
      <c r="F2696" s="65" t="s">
        <v>3416</v>
      </c>
      <c r="G2696" s="72" t="s">
        <v>406</v>
      </c>
      <c r="H2696" s="65" t="str">
        <f>IF(Proc[[#This Row],[type]]="LFF (MDG-F)",MID(Proc[[#This Row],[Obj]],13,10),"")</f>
        <v>DE20538762</v>
      </c>
      <c r="I2696" s="152"/>
      <c r="J2696" s="65" t="b">
        <f>Proc[[#This Row],[Requested]]=Proc[[#This Row],[CurrentParent]]</f>
        <v>1</v>
      </c>
      <c r="K2696" s="152" t="str">
        <f>IF(Proc[[#This Row],[Author]]="Marcela Urrego",VLOOKUP(LEFT(Proc[[#This Row],[Requested]],1),Table3[#All],2,0),VLOOKUP(Proc[[#This Row],[Author]],Table4[],2,0))</f>
        <v>MGF</v>
      </c>
      <c r="L2696" s="91" t="s">
        <v>3524</v>
      </c>
      <c r="M2696" s="78">
        <v>45841.453541666669</v>
      </c>
      <c r="N2696" s="78"/>
      <c r="O2696" s="78"/>
      <c r="P2696" s="79" t="str">
        <f ca="1">IF(Proc[[#This Row],[DaysAgeing]]&gt;5,"yep","on track")</f>
        <v>yep</v>
      </c>
      <c r="Q2696" s="2">
        <f ca="1">IF(Proc[[#This Row],[DateClosed]]="",ABS(NETWORKDAYS(Proc[[#This Row],[DateOpened]],TODAY()))-1,ABS(NETWORKDAYS(Proc[[#This Row],[DateOpened]],Proc[[#This Row],[DateClosed]]))-1)</f>
        <v>196</v>
      </c>
      <c r="R2696" s="79" t="s">
        <v>484</v>
      </c>
      <c r="S2696" s="65"/>
      <c r="T2696" s="153">
        <v>2695</v>
      </c>
    </row>
    <row r="2697" spans="1:20" hidden="1">
      <c r="A2697" s="72" t="s">
        <v>3091</v>
      </c>
      <c r="B2697" s="152" t="str">
        <f>IFERROR(VLOOKUP(Proc[[#This Row],[App]],Table2[],3,0),"open")</f>
        <v>ok</v>
      </c>
      <c r="C2697" s="85" t="s">
        <v>369</v>
      </c>
      <c r="D2697" s="152" t="s">
        <v>3287</v>
      </c>
      <c r="E2697" s="152" t="s">
        <v>3416</v>
      </c>
      <c r="F2697" s="65" t="s">
        <v>3416</v>
      </c>
      <c r="G2697" s="72" t="s">
        <v>406</v>
      </c>
      <c r="H2697" s="65" t="str">
        <f>IF(Proc[[#This Row],[type]]="LFF (MDG-F)",MID(Proc[[#This Row],[Obj]],13,10),"")</f>
        <v>DE20538961</v>
      </c>
      <c r="I2697" s="152"/>
      <c r="J2697" s="65" t="b">
        <f>Proc[[#This Row],[Requested]]=Proc[[#This Row],[CurrentParent]]</f>
        <v>1</v>
      </c>
      <c r="K2697" s="152" t="str">
        <f>IF(Proc[[#This Row],[Author]]="Marcela Urrego",VLOOKUP(LEFT(Proc[[#This Row],[Requested]],1),Table3[#All],2,0),VLOOKUP(Proc[[#This Row],[Author]],Table4[],2,0))</f>
        <v>MGF</v>
      </c>
      <c r="L2697" s="91" t="s">
        <v>3524</v>
      </c>
      <c r="M2697" s="78">
        <v>45841.453541666669</v>
      </c>
      <c r="N2697" s="78"/>
      <c r="O2697" s="78"/>
      <c r="P2697" s="79" t="str">
        <f ca="1">IF(Proc[[#This Row],[DaysAgeing]]&gt;5,"yep","on track")</f>
        <v>yep</v>
      </c>
      <c r="Q2697" s="2">
        <f ca="1">IF(Proc[[#This Row],[DateClosed]]="",ABS(NETWORKDAYS(Proc[[#This Row],[DateOpened]],TODAY()))-1,ABS(NETWORKDAYS(Proc[[#This Row],[DateOpened]],Proc[[#This Row],[DateClosed]]))-1)</f>
        <v>196</v>
      </c>
      <c r="R2697" s="79" t="s">
        <v>484</v>
      </c>
      <c r="S2697" s="65"/>
      <c r="T2697" s="153">
        <v>2696</v>
      </c>
    </row>
    <row r="2698" spans="1:20" hidden="1">
      <c r="A2698" s="72" t="s">
        <v>3091</v>
      </c>
      <c r="B2698" s="111" t="str">
        <f>IFERROR(VLOOKUP(Proc[[#This Row],[App]],Table2[],3,0),"open")</f>
        <v>ok</v>
      </c>
      <c r="C2698" s="85" t="s">
        <v>369</v>
      </c>
      <c r="D2698" s="152" t="s">
        <v>3288</v>
      </c>
      <c r="E2698" s="152" t="s">
        <v>3416</v>
      </c>
      <c r="F2698" s="153" t="s">
        <v>3416</v>
      </c>
      <c r="G2698" s="72" t="s">
        <v>406</v>
      </c>
      <c r="H2698" s="65" t="str">
        <f>IF(Proc[[#This Row],[type]]="LFF (MDG-F)",MID(Proc[[#This Row],[Obj]],13,10),"")</f>
        <v>DE20538962</v>
      </c>
      <c r="I2698" s="152"/>
      <c r="J2698" s="65" t="b">
        <f>Proc[[#This Row],[Requested]]=Proc[[#This Row],[CurrentParent]]</f>
        <v>1</v>
      </c>
      <c r="K2698" s="107" t="str">
        <f>IF(Proc[[#This Row],[Author]]="Marcela Urrego",VLOOKUP(LEFT(Proc[[#This Row],[Requested]],1),Table3[#All],2,0),VLOOKUP(Proc[[#This Row],[Author]],Table4[],2,0))</f>
        <v>MGF</v>
      </c>
      <c r="L2698" s="91" t="s">
        <v>3524</v>
      </c>
      <c r="M2698" s="78">
        <v>45841.453541666669</v>
      </c>
      <c r="N2698" s="78"/>
      <c r="O2698" s="78"/>
      <c r="P2698" s="79" t="str">
        <f ca="1">IF(Proc[[#This Row],[DaysAgeing]]&gt;5,"yep","on track")</f>
        <v>yep</v>
      </c>
      <c r="Q2698" s="2">
        <f ca="1">IF(Proc[[#This Row],[DateClosed]]="",ABS(NETWORKDAYS(Proc[[#This Row],[DateOpened]],TODAY()))-1,ABS(NETWORKDAYS(Proc[[#This Row],[DateOpened]],Proc[[#This Row],[DateClosed]]))-1)</f>
        <v>196</v>
      </c>
      <c r="R2698" s="79" t="s">
        <v>484</v>
      </c>
      <c r="S2698" s="65"/>
      <c r="T2698" s="153">
        <v>2697</v>
      </c>
    </row>
    <row r="2699" spans="1:20" hidden="1">
      <c r="A2699" s="72" t="s">
        <v>3091</v>
      </c>
      <c r="B2699" s="111" t="str">
        <f>IFERROR(VLOOKUP(Proc[[#This Row],[App]],Table2[],3,0),"open")</f>
        <v>ok</v>
      </c>
      <c r="C2699" s="85" t="s">
        <v>369</v>
      </c>
      <c r="D2699" s="152" t="s">
        <v>3289</v>
      </c>
      <c r="E2699" s="152" t="s">
        <v>3417</v>
      </c>
      <c r="F2699" s="65" t="s">
        <v>3417</v>
      </c>
      <c r="G2699" s="72" t="s">
        <v>406</v>
      </c>
      <c r="H2699" s="65" t="str">
        <f>IF(Proc[[#This Row],[type]]="LFF (MDG-F)",MID(Proc[[#This Row],[Obj]],13,10),"")</f>
        <v>DE20538963</v>
      </c>
      <c r="I2699" s="152"/>
      <c r="J2699" s="65" t="b">
        <f>Proc[[#This Row],[Requested]]=Proc[[#This Row],[CurrentParent]]</f>
        <v>1</v>
      </c>
      <c r="K2699" s="107" t="str">
        <f>IF(Proc[[#This Row],[Author]]="Marcela Urrego",VLOOKUP(LEFT(Proc[[#This Row],[Requested]],1),Table3[#All],2,0),VLOOKUP(Proc[[#This Row],[Author]],Table4[],2,0))</f>
        <v>MGF</v>
      </c>
      <c r="L2699" s="91" t="s">
        <v>3524</v>
      </c>
      <c r="M2699" s="78">
        <v>45841.453541666669</v>
      </c>
      <c r="N2699" s="78"/>
      <c r="O2699" s="78"/>
      <c r="P2699" s="79" t="str">
        <f ca="1">IF(Proc[[#This Row],[DaysAgeing]]&gt;5,"yep","on track")</f>
        <v>yep</v>
      </c>
      <c r="Q2699" s="2">
        <f ca="1">IF(Proc[[#This Row],[DateClosed]]="",ABS(NETWORKDAYS(Proc[[#This Row],[DateOpened]],TODAY()))-1,ABS(NETWORKDAYS(Proc[[#This Row],[DateOpened]],Proc[[#This Row],[DateClosed]]))-1)</f>
        <v>196</v>
      </c>
      <c r="R2699" s="79" t="s">
        <v>484</v>
      </c>
      <c r="S2699" s="65"/>
      <c r="T2699" s="153">
        <v>2698</v>
      </c>
    </row>
    <row r="2700" spans="1:20" hidden="1">
      <c r="A2700" s="72" t="s">
        <v>3091</v>
      </c>
      <c r="B2700" s="152" t="str">
        <f>IFERROR(VLOOKUP(Proc[[#This Row],[App]],Table2[],3,0),"open")</f>
        <v>ok</v>
      </c>
      <c r="C2700" s="85" t="s">
        <v>369</v>
      </c>
      <c r="D2700" s="152" t="s">
        <v>3290</v>
      </c>
      <c r="E2700" s="152" t="s">
        <v>3417</v>
      </c>
      <c r="F2700" s="65" t="s">
        <v>3417</v>
      </c>
      <c r="G2700" s="72" t="s">
        <v>406</v>
      </c>
      <c r="H2700" s="65" t="str">
        <f>IF(Proc[[#This Row],[type]]="LFF (MDG-F)",MID(Proc[[#This Row],[Obj]],13,10),"")</f>
        <v>DE20538964</v>
      </c>
      <c r="I2700" s="152"/>
      <c r="J2700" s="65" t="b">
        <f>Proc[[#This Row],[Requested]]=Proc[[#This Row],[CurrentParent]]</f>
        <v>1</v>
      </c>
      <c r="K2700" s="152" t="str">
        <f>IF(Proc[[#This Row],[Author]]="Marcela Urrego",VLOOKUP(LEFT(Proc[[#This Row],[Requested]],1),Table3[#All],2,0),VLOOKUP(Proc[[#This Row],[Author]],Table4[],2,0))</f>
        <v>MGF</v>
      </c>
      <c r="L2700" s="91" t="s">
        <v>3524</v>
      </c>
      <c r="M2700" s="78">
        <v>45841.453541666669</v>
      </c>
      <c r="N2700" s="78"/>
      <c r="O2700" s="78"/>
      <c r="P2700" s="79" t="str">
        <f ca="1">IF(Proc[[#This Row],[DaysAgeing]]&gt;5,"yep","on track")</f>
        <v>yep</v>
      </c>
      <c r="Q2700" s="2">
        <f ca="1">IF(Proc[[#This Row],[DateClosed]]="",ABS(NETWORKDAYS(Proc[[#This Row],[DateOpened]],TODAY()))-1,ABS(NETWORKDAYS(Proc[[#This Row],[DateOpened]],Proc[[#This Row],[DateClosed]]))-1)</f>
        <v>196</v>
      </c>
      <c r="R2700" s="79" t="s">
        <v>484</v>
      </c>
      <c r="S2700" s="65"/>
      <c r="T2700" s="153">
        <v>2699</v>
      </c>
    </row>
    <row r="2701" spans="1:20" hidden="1">
      <c r="A2701" s="72" t="s">
        <v>3091</v>
      </c>
      <c r="B2701" s="152" t="str">
        <f>IFERROR(VLOOKUP(Proc[[#This Row],[App]],Table2[],3,0),"open")</f>
        <v>ok</v>
      </c>
      <c r="C2701" s="85" t="s">
        <v>369</v>
      </c>
      <c r="D2701" s="152" t="s">
        <v>3291</v>
      </c>
      <c r="E2701" s="152" t="s">
        <v>3417</v>
      </c>
      <c r="F2701" s="65" t="s">
        <v>3417</v>
      </c>
      <c r="G2701" s="72" t="s">
        <v>406</v>
      </c>
      <c r="H2701" s="65" t="str">
        <f>IF(Proc[[#This Row],[type]]="LFF (MDG-F)",MID(Proc[[#This Row],[Obj]],13,10),"")</f>
        <v>DE20538965</v>
      </c>
      <c r="I2701" s="152"/>
      <c r="J2701" s="65" t="b">
        <f>Proc[[#This Row],[Requested]]=Proc[[#This Row],[CurrentParent]]</f>
        <v>1</v>
      </c>
      <c r="K2701" s="152" t="str">
        <f>IF(Proc[[#This Row],[Author]]="Marcela Urrego",VLOOKUP(LEFT(Proc[[#This Row],[Requested]],1),Table3[#All],2,0),VLOOKUP(Proc[[#This Row],[Author]],Table4[],2,0))</f>
        <v>MGF</v>
      </c>
      <c r="L2701" s="91" t="s">
        <v>3524</v>
      </c>
      <c r="M2701" s="78">
        <v>45841.453541666669</v>
      </c>
      <c r="N2701" s="78"/>
      <c r="O2701" s="78"/>
      <c r="P2701" s="79" t="str">
        <f ca="1">IF(Proc[[#This Row],[DaysAgeing]]&gt;5,"yep","on track")</f>
        <v>yep</v>
      </c>
      <c r="Q2701" s="2">
        <f ca="1">IF(Proc[[#This Row],[DateClosed]]="",ABS(NETWORKDAYS(Proc[[#This Row],[DateOpened]],TODAY()))-1,ABS(NETWORKDAYS(Proc[[#This Row],[DateOpened]],Proc[[#This Row],[DateClosed]]))-1)</f>
        <v>196</v>
      </c>
      <c r="R2701" s="79" t="s">
        <v>484</v>
      </c>
      <c r="S2701" s="65"/>
      <c r="T2701" s="153">
        <v>2700</v>
      </c>
    </row>
    <row r="2702" spans="1:20" hidden="1">
      <c r="A2702" s="72" t="s">
        <v>3091</v>
      </c>
      <c r="B2702" s="111" t="str">
        <f>IFERROR(VLOOKUP(Proc[[#This Row],[App]],Table2[],3,0),"open")</f>
        <v>ok</v>
      </c>
      <c r="C2702" s="85" t="s">
        <v>369</v>
      </c>
      <c r="D2702" s="152" t="s">
        <v>3292</v>
      </c>
      <c r="E2702" s="152" t="s">
        <v>3417</v>
      </c>
      <c r="F2702" s="153" t="s">
        <v>3417</v>
      </c>
      <c r="G2702" s="72" t="s">
        <v>406</v>
      </c>
      <c r="H2702" s="65" t="str">
        <f>IF(Proc[[#This Row],[type]]="LFF (MDG-F)",MID(Proc[[#This Row],[Obj]],13,10),"")</f>
        <v>DE20538966</v>
      </c>
      <c r="I2702" s="152"/>
      <c r="J2702" s="65" t="b">
        <f>Proc[[#This Row],[Requested]]=Proc[[#This Row],[CurrentParent]]</f>
        <v>1</v>
      </c>
      <c r="K2702" s="107" t="str">
        <f>IF(Proc[[#This Row],[Author]]="Marcela Urrego",VLOOKUP(LEFT(Proc[[#This Row],[Requested]],1),Table3[#All],2,0),VLOOKUP(Proc[[#This Row],[Author]],Table4[],2,0))</f>
        <v>MGF</v>
      </c>
      <c r="L2702" s="91" t="s">
        <v>3524</v>
      </c>
      <c r="M2702" s="78">
        <v>45841.453541666669</v>
      </c>
      <c r="N2702" s="78"/>
      <c r="O2702" s="78"/>
      <c r="P2702" s="79" t="str">
        <f ca="1">IF(Proc[[#This Row],[DaysAgeing]]&gt;5,"yep","on track")</f>
        <v>yep</v>
      </c>
      <c r="Q2702" s="2">
        <f ca="1">IF(Proc[[#This Row],[DateClosed]]="",ABS(NETWORKDAYS(Proc[[#This Row],[DateOpened]],TODAY()))-1,ABS(NETWORKDAYS(Proc[[#This Row],[DateOpened]],Proc[[#This Row],[DateClosed]]))-1)</f>
        <v>196</v>
      </c>
      <c r="R2702" s="79" t="s">
        <v>484</v>
      </c>
      <c r="S2702" s="65"/>
      <c r="T2702" s="153">
        <v>2701</v>
      </c>
    </row>
    <row r="2703" spans="1:20" hidden="1">
      <c r="A2703" s="72" t="s">
        <v>3091</v>
      </c>
      <c r="B2703" s="152" t="str">
        <f>IFERROR(VLOOKUP(Proc[[#This Row],[App]],Table2[],3,0),"open")</f>
        <v>ok</v>
      </c>
      <c r="C2703" s="85" t="s">
        <v>369</v>
      </c>
      <c r="D2703" s="152" t="s">
        <v>3293</v>
      </c>
      <c r="E2703" s="152" t="s">
        <v>3417</v>
      </c>
      <c r="F2703" s="65" t="s">
        <v>3417</v>
      </c>
      <c r="G2703" s="72" t="s">
        <v>406</v>
      </c>
      <c r="H2703" s="65" t="str">
        <f>IF(Proc[[#This Row],[type]]="LFF (MDG-F)",MID(Proc[[#This Row],[Obj]],13,10),"")</f>
        <v>DE20538967</v>
      </c>
      <c r="I2703" s="152"/>
      <c r="J2703" s="65" t="b">
        <f>Proc[[#This Row],[Requested]]=Proc[[#This Row],[CurrentParent]]</f>
        <v>1</v>
      </c>
      <c r="K2703" s="152" t="str">
        <f>IF(Proc[[#This Row],[Author]]="Marcela Urrego",VLOOKUP(LEFT(Proc[[#This Row],[Requested]],1),Table3[#All],2,0),VLOOKUP(Proc[[#This Row],[Author]],Table4[],2,0))</f>
        <v>MGF</v>
      </c>
      <c r="L2703" s="91" t="s">
        <v>3524</v>
      </c>
      <c r="M2703" s="78">
        <v>45841.453541666669</v>
      </c>
      <c r="N2703" s="78"/>
      <c r="O2703" s="78"/>
      <c r="P2703" s="79" t="str">
        <f ca="1">IF(Proc[[#This Row],[DaysAgeing]]&gt;5,"yep","on track")</f>
        <v>yep</v>
      </c>
      <c r="Q2703" s="2">
        <f ca="1">IF(Proc[[#This Row],[DateClosed]]="",ABS(NETWORKDAYS(Proc[[#This Row],[DateOpened]],TODAY()))-1,ABS(NETWORKDAYS(Proc[[#This Row],[DateOpened]],Proc[[#This Row],[DateClosed]]))-1)</f>
        <v>196</v>
      </c>
      <c r="R2703" s="79" t="s">
        <v>484</v>
      </c>
      <c r="S2703" s="65"/>
      <c r="T2703" s="153">
        <v>2702</v>
      </c>
    </row>
    <row r="2704" spans="1:20" hidden="1">
      <c r="A2704" s="72" t="s">
        <v>3091</v>
      </c>
      <c r="B2704" s="152" t="str">
        <f>IFERROR(VLOOKUP(Proc[[#This Row],[App]],Table2[],3,0),"open")</f>
        <v>ok</v>
      </c>
      <c r="C2704" s="85" t="s">
        <v>369</v>
      </c>
      <c r="D2704" s="152" t="s">
        <v>3294</v>
      </c>
      <c r="E2704" s="152" t="s">
        <v>3417</v>
      </c>
      <c r="F2704" s="65" t="s">
        <v>3417</v>
      </c>
      <c r="G2704" s="72" t="s">
        <v>406</v>
      </c>
      <c r="H2704" s="65" t="str">
        <f>IF(Proc[[#This Row],[type]]="LFF (MDG-F)",MID(Proc[[#This Row],[Obj]],13,10),"")</f>
        <v>DE20538968</v>
      </c>
      <c r="I2704" s="152"/>
      <c r="J2704" s="65" t="b">
        <f>Proc[[#This Row],[Requested]]=Proc[[#This Row],[CurrentParent]]</f>
        <v>1</v>
      </c>
      <c r="K2704" s="152" t="str">
        <f>IF(Proc[[#This Row],[Author]]="Marcela Urrego",VLOOKUP(LEFT(Proc[[#This Row],[Requested]],1),Table3[#All],2,0),VLOOKUP(Proc[[#This Row],[Author]],Table4[],2,0))</f>
        <v>MGF</v>
      </c>
      <c r="L2704" s="91" t="s">
        <v>3524</v>
      </c>
      <c r="M2704" s="78">
        <v>45841.453541666669</v>
      </c>
      <c r="N2704" s="78"/>
      <c r="O2704" s="78"/>
      <c r="P2704" s="79" t="str">
        <f ca="1">IF(Proc[[#This Row],[DaysAgeing]]&gt;5,"yep","on track")</f>
        <v>yep</v>
      </c>
      <c r="Q2704" s="2">
        <f ca="1">IF(Proc[[#This Row],[DateClosed]]="",ABS(NETWORKDAYS(Proc[[#This Row],[DateOpened]],TODAY()))-1,ABS(NETWORKDAYS(Proc[[#This Row],[DateOpened]],Proc[[#This Row],[DateClosed]]))-1)</f>
        <v>196</v>
      </c>
      <c r="R2704" s="79" t="s">
        <v>484</v>
      </c>
      <c r="S2704" s="65"/>
      <c r="T2704" s="153">
        <v>2703</v>
      </c>
    </row>
    <row r="2705" spans="1:20" hidden="1">
      <c r="A2705" s="72" t="s">
        <v>3091</v>
      </c>
      <c r="B2705" s="152" t="str">
        <f>IFERROR(VLOOKUP(Proc[[#This Row],[App]],Table2[],3,0),"open")</f>
        <v>ok</v>
      </c>
      <c r="C2705" s="85" t="s">
        <v>369</v>
      </c>
      <c r="D2705" s="152" t="s">
        <v>3295</v>
      </c>
      <c r="E2705" s="152" t="s">
        <v>3417</v>
      </c>
      <c r="F2705" s="65" t="s">
        <v>3417</v>
      </c>
      <c r="G2705" s="72" t="s">
        <v>406</v>
      </c>
      <c r="H2705" s="65" t="str">
        <f>IF(Proc[[#This Row],[type]]="LFF (MDG-F)",MID(Proc[[#This Row],[Obj]],13,10),"")</f>
        <v>DE20538969</v>
      </c>
      <c r="I2705" s="152"/>
      <c r="J2705" s="65" t="b">
        <f>Proc[[#This Row],[Requested]]=Proc[[#This Row],[CurrentParent]]</f>
        <v>1</v>
      </c>
      <c r="K2705" s="152" t="str">
        <f>IF(Proc[[#This Row],[Author]]="Marcela Urrego",VLOOKUP(LEFT(Proc[[#This Row],[Requested]],1),Table3[#All],2,0),VLOOKUP(Proc[[#This Row],[Author]],Table4[],2,0))</f>
        <v>MGF</v>
      </c>
      <c r="L2705" s="91" t="s">
        <v>3524</v>
      </c>
      <c r="M2705" s="78">
        <v>45841.453541666669</v>
      </c>
      <c r="N2705" s="78"/>
      <c r="O2705" s="78"/>
      <c r="P2705" s="79" t="str">
        <f ca="1">IF(Proc[[#This Row],[DaysAgeing]]&gt;5,"yep","on track")</f>
        <v>yep</v>
      </c>
      <c r="Q2705" s="2">
        <f ca="1">IF(Proc[[#This Row],[DateClosed]]="",ABS(NETWORKDAYS(Proc[[#This Row],[DateOpened]],TODAY()))-1,ABS(NETWORKDAYS(Proc[[#This Row],[DateOpened]],Proc[[#This Row],[DateClosed]]))-1)</f>
        <v>196</v>
      </c>
      <c r="R2705" s="79" t="s">
        <v>484</v>
      </c>
      <c r="S2705" s="65"/>
      <c r="T2705" s="153">
        <v>2704</v>
      </c>
    </row>
    <row r="2706" spans="1:20" hidden="1">
      <c r="A2706" s="72" t="s">
        <v>3091</v>
      </c>
      <c r="B2706" s="152" t="str">
        <f>IFERROR(VLOOKUP(Proc[[#This Row],[App]],Table2[],3,0),"open")</f>
        <v>ok</v>
      </c>
      <c r="C2706" s="85" t="s">
        <v>369</v>
      </c>
      <c r="D2706" s="152" t="s">
        <v>3296</v>
      </c>
      <c r="E2706" s="152" t="s">
        <v>3417</v>
      </c>
      <c r="F2706" s="65" t="s">
        <v>3417</v>
      </c>
      <c r="G2706" s="72" t="s">
        <v>406</v>
      </c>
      <c r="H2706" s="65" t="str">
        <f>IF(Proc[[#This Row],[type]]="LFF (MDG-F)",MID(Proc[[#This Row],[Obj]],13,10),"")</f>
        <v>DE20538970</v>
      </c>
      <c r="I2706" s="152"/>
      <c r="J2706" s="65" t="b">
        <f>Proc[[#This Row],[Requested]]=Proc[[#This Row],[CurrentParent]]</f>
        <v>1</v>
      </c>
      <c r="K2706" s="152" t="str">
        <f>IF(Proc[[#This Row],[Author]]="Marcela Urrego",VLOOKUP(LEFT(Proc[[#This Row],[Requested]],1),Table3[#All],2,0),VLOOKUP(Proc[[#This Row],[Author]],Table4[],2,0))</f>
        <v>MGF</v>
      </c>
      <c r="L2706" s="91" t="s">
        <v>3524</v>
      </c>
      <c r="M2706" s="78">
        <v>45841.453541666669</v>
      </c>
      <c r="N2706" s="78"/>
      <c r="O2706" s="78"/>
      <c r="P2706" s="79" t="str">
        <f ca="1">IF(Proc[[#This Row],[DaysAgeing]]&gt;5,"yep","on track")</f>
        <v>yep</v>
      </c>
      <c r="Q2706" s="2">
        <f ca="1">IF(Proc[[#This Row],[DateClosed]]="",ABS(NETWORKDAYS(Proc[[#This Row],[DateOpened]],TODAY()))-1,ABS(NETWORKDAYS(Proc[[#This Row],[DateOpened]],Proc[[#This Row],[DateClosed]]))-1)</f>
        <v>196</v>
      </c>
      <c r="R2706" s="79" t="s">
        <v>484</v>
      </c>
      <c r="S2706" s="65"/>
      <c r="T2706" s="153">
        <v>2705</v>
      </c>
    </row>
    <row r="2707" spans="1:20" hidden="1">
      <c r="A2707" s="72" t="s">
        <v>3091</v>
      </c>
      <c r="B2707" s="152" t="str">
        <f>IFERROR(VLOOKUP(Proc[[#This Row],[App]],Table2[],3,0),"open")</f>
        <v>ok</v>
      </c>
      <c r="C2707" s="85" t="s">
        <v>369</v>
      </c>
      <c r="D2707" s="152" t="s">
        <v>3297</v>
      </c>
      <c r="E2707" s="152" t="s">
        <v>3417</v>
      </c>
      <c r="F2707" s="65" t="s">
        <v>3417</v>
      </c>
      <c r="G2707" s="72" t="s">
        <v>406</v>
      </c>
      <c r="H2707" s="65" t="str">
        <f>IF(Proc[[#This Row],[type]]="LFF (MDG-F)",MID(Proc[[#This Row],[Obj]],13,10),"")</f>
        <v>DE20538971</v>
      </c>
      <c r="I2707" s="152"/>
      <c r="J2707" s="65" t="b">
        <f>Proc[[#This Row],[Requested]]=Proc[[#This Row],[CurrentParent]]</f>
        <v>1</v>
      </c>
      <c r="K2707" s="152" t="str">
        <f>IF(Proc[[#This Row],[Author]]="Marcela Urrego",VLOOKUP(LEFT(Proc[[#This Row],[Requested]],1),Table3[#All],2,0),VLOOKUP(Proc[[#This Row],[Author]],Table4[],2,0))</f>
        <v>MGF</v>
      </c>
      <c r="L2707" s="91" t="s">
        <v>3524</v>
      </c>
      <c r="M2707" s="78">
        <v>45841.453541666669</v>
      </c>
      <c r="N2707" s="78"/>
      <c r="O2707" s="78"/>
      <c r="P2707" s="79" t="str">
        <f ca="1">IF(Proc[[#This Row],[DaysAgeing]]&gt;5,"yep","on track")</f>
        <v>yep</v>
      </c>
      <c r="Q2707" s="2">
        <f ca="1">IF(Proc[[#This Row],[DateClosed]]="",ABS(NETWORKDAYS(Proc[[#This Row],[DateOpened]],TODAY()))-1,ABS(NETWORKDAYS(Proc[[#This Row],[DateOpened]],Proc[[#This Row],[DateClosed]]))-1)</f>
        <v>196</v>
      </c>
      <c r="R2707" s="79" t="s">
        <v>484</v>
      </c>
      <c r="S2707" s="65"/>
      <c r="T2707" s="153">
        <v>2706</v>
      </c>
    </row>
    <row r="2708" spans="1:20" hidden="1">
      <c r="A2708" s="72" t="s">
        <v>3091</v>
      </c>
      <c r="B2708" s="152" t="str">
        <f>IFERROR(VLOOKUP(Proc[[#This Row],[App]],Table2[],3,0),"open")</f>
        <v>ok</v>
      </c>
      <c r="C2708" s="85" t="s">
        <v>369</v>
      </c>
      <c r="D2708" s="152" t="s">
        <v>3298</v>
      </c>
      <c r="E2708" s="152" t="s">
        <v>3417</v>
      </c>
      <c r="F2708" s="65" t="s">
        <v>3417</v>
      </c>
      <c r="G2708" s="72" t="s">
        <v>406</v>
      </c>
      <c r="H2708" s="65" t="str">
        <f>IF(Proc[[#This Row],[type]]="LFF (MDG-F)",MID(Proc[[#This Row],[Obj]],13,10),"")</f>
        <v>DE20538972</v>
      </c>
      <c r="I2708" s="152"/>
      <c r="J2708" s="65" t="b">
        <f>Proc[[#This Row],[Requested]]=Proc[[#This Row],[CurrentParent]]</f>
        <v>1</v>
      </c>
      <c r="K2708" s="152" t="str">
        <f>IF(Proc[[#This Row],[Author]]="Marcela Urrego",VLOOKUP(LEFT(Proc[[#This Row],[Requested]],1),Table3[#All],2,0),VLOOKUP(Proc[[#This Row],[Author]],Table4[],2,0))</f>
        <v>MGF</v>
      </c>
      <c r="L2708" s="91" t="s">
        <v>3524</v>
      </c>
      <c r="M2708" s="78">
        <v>45841.453541666669</v>
      </c>
      <c r="N2708" s="78"/>
      <c r="O2708" s="78"/>
      <c r="P2708" s="79" t="str">
        <f ca="1">IF(Proc[[#This Row],[DaysAgeing]]&gt;5,"yep","on track")</f>
        <v>yep</v>
      </c>
      <c r="Q2708" s="2">
        <f ca="1">IF(Proc[[#This Row],[DateClosed]]="",ABS(NETWORKDAYS(Proc[[#This Row],[DateOpened]],TODAY()))-1,ABS(NETWORKDAYS(Proc[[#This Row],[DateOpened]],Proc[[#This Row],[DateClosed]]))-1)</f>
        <v>196</v>
      </c>
      <c r="R2708" s="79" t="s">
        <v>484</v>
      </c>
      <c r="S2708" s="65"/>
      <c r="T2708" s="153">
        <v>2707</v>
      </c>
    </row>
    <row r="2709" spans="1:20" hidden="1">
      <c r="A2709" s="72" t="s">
        <v>3091</v>
      </c>
      <c r="B2709" s="152" t="str">
        <f>IFERROR(VLOOKUP(Proc[[#This Row],[App]],Table2[],3,0),"open")</f>
        <v>ok</v>
      </c>
      <c r="C2709" s="85" t="s">
        <v>369</v>
      </c>
      <c r="D2709" s="152" t="s">
        <v>3299</v>
      </c>
      <c r="E2709" s="152" t="s">
        <v>3417</v>
      </c>
      <c r="F2709" s="65" t="s">
        <v>3417</v>
      </c>
      <c r="G2709" s="72" t="s">
        <v>406</v>
      </c>
      <c r="H2709" s="65" t="str">
        <f>IF(Proc[[#This Row],[type]]="LFF (MDG-F)",MID(Proc[[#This Row],[Obj]],13,10),"")</f>
        <v>DE20538973</v>
      </c>
      <c r="I2709" s="152"/>
      <c r="J2709" s="65" t="b">
        <f>Proc[[#This Row],[Requested]]=Proc[[#This Row],[CurrentParent]]</f>
        <v>1</v>
      </c>
      <c r="K2709" s="152" t="str">
        <f>IF(Proc[[#This Row],[Author]]="Marcela Urrego",VLOOKUP(LEFT(Proc[[#This Row],[Requested]],1),Table3[#All],2,0),VLOOKUP(Proc[[#This Row],[Author]],Table4[],2,0))</f>
        <v>MGF</v>
      </c>
      <c r="L2709" s="91" t="s">
        <v>3524</v>
      </c>
      <c r="M2709" s="78">
        <v>45841.453541666669</v>
      </c>
      <c r="N2709" s="78"/>
      <c r="O2709" s="78"/>
      <c r="P2709" s="79" t="str">
        <f ca="1">IF(Proc[[#This Row],[DaysAgeing]]&gt;5,"yep","on track")</f>
        <v>yep</v>
      </c>
      <c r="Q2709" s="2">
        <f ca="1">IF(Proc[[#This Row],[DateClosed]]="",ABS(NETWORKDAYS(Proc[[#This Row],[DateOpened]],TODAY()))-1,ABS(NETWORKDAYS(Proc[[#This Row],[DateOpened]],Proc[[#This Row],[DateClosed]]))-1)</f>
        <v>196</v>
      </c>
      <c r="R2709" s="79" t="s">
        <v>484</v>
      </c>
      <c r="S2709" s="65"/>
      <c r="T2709" s="153">
        <v>2708</v>
      </c>
    </row>
    <row r="2710" spans="1:20" hidden="1">
      <c r="A2710" s="72" t="s">
        <v>3091</v>
      </c>
      <c r="B2710" s="152" t="str">
        <f>IFERROR(VLOOKUP(Proc[[#This Row],[App]],Table2[],3,0),"open")</f>
        <v>ok</v>
      </c>
      <c r="C2710" s="85" t="s">
        <v>369</v>
      </c>
      <c r="D2710" s="152" t="s">
        <v>3300</v>
      </c>
      <c r="E2710" s="152" t="s">
        <v>3417</v>
      </c>
      <c r="F2710" s="65" t="s">
        <v>3417</v>
      </c>
      <c r="G2710" s="72" t="s">
        <v>406</v>
      </c>
      <c r="H2710" s="65" t="str">
        <f>IF(Proc[[#This Row],[type]]="LFF (MDG-F)",MID(Proc[[#This Row],[Obj]],13,10),"")</f>
        <v>DE20538974</v>
      </c>
      <c r="I2710" s="152"/>
      <c r="J2710" s="65" t="b">
        <f>Proc[[#This Row],[Requested]]=Proc[[#This Row],[CurrentParent]]</f>
        <v>1</v>
      </c>
      <c r="K2710" s="152" t="str">
        <f>IF(Proc[[#This Row],[Author]]="Marcela Urrego",VLOOKUP(LEFT(Proc[[#This Row],[Requested]],1),Table3[#All],2,0),VLOOKUP(Proc[[#This Row],[Author]],Table4[],2,0))</f>
        <v>MGF</v>
      </c>
      <c r="L2710" s="91" t="s">
        <v>3524</v>
      </c>
      <c r="M2710" s="78">
        <v>45841.453541666669</v>
      </c>
      <c r="N2710" s="78"/>
      <c r="O2710" s="78"/>
      <c r="P2710" s="79" t="str">
        <f ca="1">IF(Proc[[#This Row],[DaysAgeing]]&gt;5,"yep","on track")</f>
        <v>yep</v>
      </c>
      <c r="Q2710" s="2">
        <f ca="1">IF(Proc[[#This Row],[DateClosed]]="",ABS(NETWORKDAYS(Proc[[#This Row],[DateOpened]],TODAY()))-1,ABS(NETWORKDAYS(Proc[[#This Row],[DateOpened]],Proc[[#This Row],[DateClosed]]))-1)</f>
        <v>196</v>
      </c>
      <c r="R2710" s="79" t="s">
        <v>484</v>
      </c>
      <c r="S2710" s="65"/>
      <c r="T2710" s="153">
        <v>2709</v>
      </c>
    </row>
    <row r="2711" spans="1:20" hidden="1">
      <c r="A2711" s="72" t="s">
        <v>3091</v>
      </c>
      <c r="B2711" s="152" t="str">
        <f>IFERROR(VLOOKUP(Proc[[#This Row],[App]],Table2[],3,0),"open")</f>
        <v>ok</v>
      </c>
      <c r="C2711" s="85" t="s">
        <v>369</v>
      </c>
      <c r="D2711" s="152" t="s">
        <v>3301</v>
      </c>
      <c r="E2711" s="152" t="s">
        <v>3417</v>
      </c>
      <c r="F2711" s="65" t="s">
        <v>3417</v>
      </c>
      <c r="G2711" s="72" t="s">
        <v>406</v>
      </c>
      <c r="H2711" s="65" t="str">
        <f>IF(Proc[[#This Row],[type]]="LFF (MDG-F)",MID(Proc[[#This Row],[Obj]],13,10),"")</f>
        <v>DE20538975</v>
      </c>
      <c r="I2711" s="152"/>
      <c r="J2711" s="65" t="b">
        <f>Proc[[#This Row],[Requested]]=Proc[[#This Row],[CurrentParent]]</f>
        <v>1</v>
      </c>
      <c r="K2711" s="152" t="str">
        <f>IF(Proc[[#This Row],[Author]]="Marcela Urrego",VLOOKUP(LEFT(Proc[[#This Row],[Requested]],1),Table3[#All],2,0),VLOOKUP(Proc[[#This Row],[Author]],Table4[],2,0))</f>
        <v>MGF</v>
      </c>
      <c r="L2711" s="91" t="s">
        <v>3524</v>
      </c>
      <c r="M2711" s="78">
        <v>45841.453541666669</v>
      </c>
      <c r="N2711" s="78"/>
      <c r="O2711" s="78"/>
      <c r="P2711" s="79" t="str">
        <f ca="1">IF(Proc[[#This Row],[DaysAgeing]]&gt;5,"yep","on track")</f>
        <v>yep</v>
      </c>
      <c r="Q2711" s="2">
        <f ca="1">IF(Proc[[#This Row],[DateClosed]]="",ABS(NETWORKDAYS(Proc[[#This Row],[DateOpened]],TODAY()))-1,ABS(NETWORKDAYS(Proc[[#This Row],[DateOpened]],Proc[[#This Row],[DateClosed]]))-1)</f>
        <v>196</v>
      </c>
      <c r="R2711" s="79" t="s">
        <v>484</v>
      </c>
      <c r="S2711" s="65"/>
      <c r="T2711" s="153">
        <v>2710</v>
      </c>
    </row>
    <row r="2712" spans="1:20" hidden="1">
      <c r="A2712" s="72" t="s">
        <v>3091</v>
      </c>
      <c r="B2712" s="152" t="str">
        <f>IFERROR(VLOOKUP(Proc[[#This Row],[App]],Table2[],3,0),"open")</f>
        <v>ok</v>
      </c>
      <c r="C2712" s="85" t="s">
        <v>369</v>
      </c>
      <c r="D2712" s="152" t="s">
        <v>3302</v>
      </c>
      <c r="E2712" s="152" t="s">
        <v>3417</v>
      </c>
      <c r="F2712" s="65" t="s">
        <v>3417</v>
      </c>
      <c r="G2712" s="72" t="s">
        <v>406</v>
      </c>
      <c r="H2712" s="65" t="str">
        <f>IF(Proc[[#This Row],[type]]="LFF (MDG-F)",MID(Proc[[#This Row],[Obj]],13,10),"")</f>
        <v>DE20538977</v>
      </c>
      <c r="I2712" s="152"/>
      <c r="J2712" s="65" t="b">
        <f>Proc[[#This Row],[Requested]]=Proc[[#This Row],[CurrentParent]]</f>
        <v>1</v>
      </c>
      <c r="K2712" s="152" t="str">
        <f>IF(Proc[[#This Row],[Author]]="Marcela Urrego",VLOOKUP(LEFT(Proc[[#This Row],[Requested]],1),Table3[#All],2,0),VLOOKUP(Proc[[#This Row],[Author]],Table4[],2,0))</f>
        <v>MGF</v>
      </c>
      <c r="L2712" s="91" t="s">
        <v>3524</v>
      </c>
      <c r="M2712" s="78">
        <v>45841.453541666669</v>
      </c>
      <c r="N2712" s="78"/>
      <c r="O2712" s="78"/>
      <c r="P2712" s="79" t="str">
        <f ca="1">IF(Proc[[#This Row],[DaysAgeing]]&gt;5,"yep","on track")</f>
        <v>yep</v>
      </c>
      <c r="Q2712" s="2">
        <f ca="1">IF(Proc[[#This Row],[DateClosed]]="",ABS(NETWORKDAYS(Proc[[#This Row],[DateOpened]],TODAY()))-1,ABS(NETWORKDAYS(Proc[[#This Row],[DateOpened]],Proc[[#This Row],[DateClosed]]))-1)</f>
        <v>196</v>
      </c>
      <c r="R2712" s="79" t="s">
        <v>484</v>
      </c>
      <c r="S2712" s="65"/>
      <c r="T2712" s="153">
        <v>2711</v>
      </c>
    </row>
    <row r="2713" spans="1:20" hidden="1">
      <c r="A2713" s="72" t="s">
        <v>3091</v>
      </c>
      <c r="B2713" s="152" t="str">
        <f>IFERROR(VLOOKUP(Proc[[#This Row],[App]],Table2[],3,0),"open")</f>
        <v>ok</v>
      </c>
      <c r="C2713" s="85" t="s">
        <v>369</v>
      </c>
      <c r="D2713" s="152" t="s">
        <v>3303</v>
      </c>
      <c r="E2713" s="152" t="s">
        <v>3416</v>
      </c>
      <c r="F2713" s="65" t="s">
        <v>3416</v>
      </c>
      <c r="G2713" s="72" t="s">
        <v>406</v>
      </c>
      <c r="H2713" s="65" t="str">
        <f>IF(Proc[[#This Row],[type]]="LFF (MDG-F)",MID(Proc[[#This Row],[Obj]],13,10),"")</f>
        <v>DE20538979</v>
      </c>
      <c r="I2713" s="152"/>
      <c r="J2713" s="65" t="b">
        <f>Proc[[#This Row],[Requested]]=Proc[[#This Row],[CurrentParent]]</f>
        <v>1</v>
      </c>
      <c r="K2713" s="152" t="str">
        <f>IF(Proc[[#This Row],[Author]]="Marcela Urrego",VLOOKUP(LEFT(Proc[[#This Row],[Requested]],1),Table3[#All],2,0),VLOOKUP(Proc[[#This Row],[Author]],Table4[],2,0))</f>
        <v>MGF</v>
      </c>
      <c r="L2713" s="91" t="s">
        <v>3524</v>
      </c>
      <c r="M2713" s="78">
        <v>45841.453541666669</v>
      </c>
      <c r="N2713" s="78"/>
      <c r="O2713" s="78"/>
      <c r="P2713" s="79" t="str">
        <f ca="1">IF(Proc[[#This Row],[DaysAgeing]]&gt;5,"yep","on track")</f>
        <v>yep</v>
      </c>
      <c r="Q2713" s="2">
        <f ca="1">IF(Proc[[#This Row],[DateClosed]]="",ABS(NETWORKDAYS(Proc[[#This Row],[DateOpened]],TODAY()))-1,ABS(NETWORKDAYS(Proc[[#This Row],[DateOpened]],Proc[[#This Row],[DateClosed]]))-1)</f>
        <v>196</v>
      </c>
      <c r="R2713" s="79" t="s">
        <v>484</v>
      </c>
      <c r="S2713" s="65"/>
      <c r="T2713" s="153">
        <v>2712</v>
      </c>
    </row>
    <row r="2714" spans="1:20" hidden="1">
      <c r="A2714" s="72" t="s">
        <v>3091</v>
      </c>
      <c r="B2714" s="152" t="str">
        <f>IFERROR(VLOOKUP(Proc[[#This Row],[App]],Table2[],3,0),"open")</f>
        <v>ok</v>
      </c>
      <c r="C2714" s="85" t="s">
        <v>369</v>
      </c>
      <c r="D2714" s="152" t="s">
        <v>3304</v>
      </c>
      <c r="E2714" s="152" t="s">
        <v>3416</v>
      </c>
      <c r="F2714" s="65" t="s">
        <v>3416</v>
      </c>
      <c r="G2714" s="72" t="s">
        <v>406</v>
      </c>
      <c r="H2714" s="65" t="str">
        <f>IF(Proc[[#This Row],[type]]="LFF (MDG-F)",MID(Proc[[#This Row],[Obj]],13,10),"")</f>
        <v>DE20538980</v>
      </c>
      <c r="I2714" s="152"/>
      <c r="J2714" s="65" t="b">
        <f>Proc[[#This Row],[Requested]]=Proc[[#This Row],[CurrentParent]]</f>
        <v>1</v>
      </c>
      <c r="K2714" s="152" t="str">
        <f>IF(Proc[[#This Row],[Author]]="Marcela Urrego",VLOOKUP(LEFT(Proc[[#This Row],[Requested]],1),Table3[#All],2,0),VLOOKUP(Proc[[#This Row],[Author]],Table4[],2,0))</f>
        <v>MGF</v>
      </c>
      <c r="L2714" s="91" t="s">
        <v>3524</v>
      </c>
      <c r="M2714" s="78">
        <v>45841.453541666669</v>
      </c>
      <c r="N2714" s="78"/>
      <c r="O2714" s="78"/>
      <c r="P2714" s="79" t="str">
        <f ca="1">IF(Proc[[#This Row],[DaysAgeing]]&gt;5,"yep","on track")</f>
        <v>yep</v>
      </c>
      <c r="Q2714" s="2">
        <f ca="1">IF(Proc[[#This Row],[DateClosed]]="",ABS(NETWORKDAYS(Proc[[#This Row],[DateOpened]],TODAY()))-1,ABS(NETWORKDAYS(Proc[[#This Row],[DateOpened]],Proc[[#This Row],[DateClosed]]))-1)</f>
        <v>196</v>
      </c>
      <c r="R2714" s="79" t="s">
        <v>484</v>
      </c>
      <c r="S2714" s="65"/>
      <c r="T2714" s="153">
        <v>2713</v>
      </c>
    </row>
    <row r="2715" spans="1:20" hidden="1">
      <c r="A2715" s="72" t="s">
        <v>3091</v>
      </c>
      <c r="B2715" s="152" t="str">
        <f>IFERROR(VLOOKUP(Proc[[#This Row],[App]],Table2[],3,0),"open")</f>
        <v>ok</v>
      </c>
      <c r="C2715" s="85" t="s">
        <v>369</v>
      </c>
      <c r="D2715" s="152" t="s">
        <v>3305</v>
      </c>
      <c r="E2715" s="152" t="s">
        <v>3416</v>
      </c>
      <c r="F2715" s="65" t="s">
        <v>3416</v>
      </c>
      <c r="G2715" s="72" t="s">
        <v>406</v>
      </c>
      <c r="H2715" s="65" t="str">
        <f>IF(Proc[[#This Row],[type]]="LFF (MDG-F)",MID(Proc[[#This Row],[Obj]],13,10),"")</f>
        <v>DE20538982</v>
      </c>
      <c r="I2715" s="152"/>
      <c r="J2715" s="65" t="b">
        <f>Proc[[#This Row],[Requested]]=Proc[[#This Row],[CurrentParent]]</f>
        <v>1</v>
      </c>
      <c r="K2715" s="152" t="str">
        <f>IF(Proc[[#This Row],[Author]]="Marcela Urrego",VLOOKUP(LEFT(Proc[[#This Row],[Requested]],1),Table3[#All],2,0),VLOOKUP(Proc[[#This Row],[Author]],Table4[],2,0))</f>
        <v>MGF</v>
      </c>
      <c r="L2715" s="91" t="s">
        <v>3524</v>
      </c>
      <c r="M2715" s="78">
        <v>45841.453541666669</v>
      </c>
      <c r="N2715" s="78"/>
      <c r="O2715" s="78"/>
      <c r="P2715" s="79" t="str">
        <f ca="1">IF(Proc[[#This Row],[DaysAgeing]]&gt;5,"yep","on track")</f>
        <v>yep</v>
      </c>
      <c r="Q2715" s="2">
        <f ca="1">IF(Proc[[#This Row],[DateClosed]]="",ABS(NETWORKDAYS(Proc[[#This Row],[DateOpened]],TODAY()))-1,ABS(NETWORKDAYS(Proc[[#This Row],[DateOpened]],Proc[[#This Row],[DateClosed]]))-1)</f>
        <v>196</v>
      </c>
      <c r="R2715" s="79" t="s">
        <v>484</v>
      </c>
      <c r="S2715" s="65"/>
      <c r="T2715" s="153">
        <v>2714</v>
      </c>
    </row>
    <row r="2716" spans="1:20" hidden="1">
      <c r="A2716" s="72" t="s">
        <v>3091</v>
      </c>
      <c r="B2716" s="152" t="str">
        <f>IFERROR(VLOOKUP(Proc[[#This Row],[App]],Table2[],3,0),"open")</f>
        <v>ok</v>
      </c>
      <c r="C2716" s="85" t="s">
        <v>369</v>
      </c>
      <c r="D2716" s="152" t="s">
        <v>3306</v>
      </c>
      <c r="E2716" s="152" t="s">
        <v>3417</v>
      </c>
      <c r="F2716" s="65" t="s">
        <v>3417</v>
      </c>
      <c r="G2716" s="72" t="s">
        <v>406</v>
      </c>
      <c r="H2716" s="65" t="str">
        <f>IF(Proc[[#This Row],[type]]="LFF (MDG-F)",MID(Proc[[#This Row],[Obj]],13,10),"")</f>
        <v>DE20538984</v>
      </c>
      <c r="I2716" s="152"/>
      <c r="J2716" s="65" t="b">
        <f>Proc[[#This Row],[Requested]]=Proc[[#This Row],[CurrentParent]]</f>
        <v>1</v>
      </c>
      <c r="K2716" s="152" t="str">
        <f>IF(Proc[[#This Row],[Author]]="Marcela Urrego",VLOOKUP(LEFT(Proc[[#This Row],[Requested]],1),Table3[#All],2,0),VLOOKUP(Proc[[#This Row],[Author]],Table4[],2,0))</f>
        <v>MGF</v>
      </c>
      <c r="L2716" s="91" t="s">
        <v>3524</v>
      </c>
      <c r="M2716" s="78">
        <v>45841.453541666669</v>
      </c>
      <c r="N2716" s="78"/>
      <c r="O2716" s="78"/>
      <c r="P2716" s="79" t="str">
        <f ca="1">IF(Proc[[#This Row],[DaysAgeing]]&gt;5,"yep","on track")</f>
        <v>yep</v>
      </c>
      <c r="Q2716" s="2">
        <f ca="1">IF(Proc[[#This Row],[DateClosed]]="",ABS(NETWORKDAYS(Proc[[#This Row],[DateOpened]],TODAY()))-1,ABS(NETWORKDAYS(Proc[[#This Row],[DateOpened]],Proc[[#This Row],[DateClosed]]))-1)</f>
        <v>196</v>
      </c>
      <c r="R2716" s="79" t="s">
        <v>484</v>
      </c>
      <c r="S2716" s="65"/>
      <c r="T2716" s="153">
        <v>2715</v>
      </c>
    </row>
    <row r="2717" spans="1:20" hidden="1">
      <c r="A2717" s="72" t="s">
        <v>3091</v>
      </c>
      <c r="B2717" s="152" t="str">
        <f>IFERROR(VLOOKUP(Proc[[#This Row],[App]],Table2[],3,0),"open")</f>
        <v>ok</v>
      </c>
      <c r="C2717" s="85" t="s">
        <v>369</v>
      </c>
      <c r="D2717" s="152" t="s">
        <v>3307</v>
      </c>
      <c r="E2717" s="152" t="s">
        <v>3417</v>
      </c>
      <c r="F2717" s="65" t="s">
        <v>3417</v>
      </c>
      <c r="G2717" s="72" t="s">
        <v>406</v>
      </c>
      <c r="H2717" s="65" t="str">
        <f>IF(Proc[[#This Row],[type]]="LFF (MDG-F)",MID(Proc[[#This Row],[Obj]],13,10),"")</f>
        <v>DE20538985</v>
      </c>
      <c r="I2717" s="152"/>
      <c r="J2717" s="65" t="b">
        <f>Proc[[#This Row],[Requested]]=Proc[[#This Row],[CurrentParent]]</f>
        <v>1</v>
      </c>
      <c r="K2717" s="152" t="str">
        <f>IF(Proc[[#This Row],[Author]]="Marcela Urrego",VLOOKUP(LEFT(Proc[[#This Row],[Requested]],1),Table3[#All],2,0),VLOOKUP(Proc[[#This Row],[Author]],Table4[],2,0))</f>
        <v>MGF</v>
      </c>
      <c r="L2717" s="91" t="s">
        <v>3524</v>
      </c>
      <c r="M2717" s="78">
        <v>45841.453541666669</v>
      </c>
      <c r="N2717" s="78"/>
      <c r="O2717" s="78"/>
      <c r="P2717" s="79" t="str">
        <f ca="1">IF(Proc[[#This Row],[DaysAgeing]]&gt;5,"yep","on track")</f>
        <v>yep</v>
      </c>
      <c r="Q2717" s="2">
        <f ca="1">IF(Proc[[#This Row],[DateClosed]]="",ABS(NETWORKDAYS(Proc[[#This Row],[DateOpened]],TODAY()))-1,ABS(NETWORKDAYS(Proc[[#This Row],[DateOpened]],Proc[[#This Row],[DateClosed]]))-1)</f>
        <v>196</v>
      </c>
      <c r="R2717" s="79" t="s">
        <v>484</v>
      </c>
      <c r="S2717" s="65"/>
      <c r="T2717" s="153">
        <v>2716</v>
      </c>
    </row>
    <row r="2718" spans="1:20" hidden="1">
      <c r="A2718" s="72" t="s">
        <v>3091</v>
      </c>
      <c r="B2718" s="152" t="str">
        <f>IFERROR(VLOOKUP(Proc[[#This Row],[App]],Table2[],3,0),"open")</f>
        <v>ok</v>
      </c>
      <c r="C2718" s="85" t="s">
        <v>369</v>
      </c>
      <c r="D2718" s="152" t="s">
        <v>3308</v>
      </c>
      <c r="E2718" s="152" t="s">
        <v>3417</v>
      </c>
      <c r="F2718" s="65" t="s">
        <v>3417</v>
      </c>
      <c r="G2718" s="72" t="s">
        <v>406</v>
      </c>
      <c r="H2718" s="65" t="str">
        <f>IF(Proc[[#This Row],[type]]="LFF (MDG-F)",MID(Proc[[#This Row],[Obj]],13,10),"")</f>
        <v>DE20538994</v>
      </c>
      <c r="I2718" s="152"/>
      <c r="J2718" s="65" t="b">
        <f>Proc[[#This Row],[Requested]]=Proc[[#This Row],[CurrentParent]]</f>
        <v>1</v>
      </c>
      <c r="K2718" s="152" t="str">
        <f>IF(Proc[[#This Row],[Author]]="Marcela Urrego",VLOOKUP(LEFT(Proc[[#This Row],[Requested]],1),Table3[#All],2,0),VLOOKUP(Proc[[#This Row],[Author]],Table4[],2,0))</f>
        <v>MGF</v>
      </c>
      <c r="L2718" s="91" t="s">
        <v>3524</v>
      </c>
      <c r="M2718" s="78">
        <v>45841.453541666669</v>
      </c>
      <c r="N2718" s="78"/>
      <c r="O2718" s="78"/>
      <c r="P2718" s="79" t="str">
        <f ca="1">IF(Proc[[#This Row],[DaysAgeing]]&gt;5,"yep","on track")</f>
        <v>yep</v>
      </c>
      <c r="Q2718" s="2">
        <f ca="1">IF(Proc[[#This Row],[DateClosed]]="",ABS(NETWORKDAYS(Proc[[#This Row],[DateOpened]],TODAY()))-1,ABS(NETWORKDAYS(Proc[[#This Row],[DateOpened]],Proc[[#This Row],[DateClosed]]))-1)</f>
        <v>196</v>
      </c>
      <c r="R2718" s="79" t="s">
        <v>484</v>
      </c>
      <c r="S2718" s="65"/>
      <c r="T2718" s="153">
        <v>2717</v>
      </c>
    </row>
    <row r="2719" spans="1:20" hidden="1">
      <c r="A2719" s="72" t="s">
        <v>3091</v>
      </c>
      <c r="B2719" s="111" t="str">
        <f>IFERROR(VLOOKUP(Proc[[#This Row],[App]],Table2[],3,0),"open")</f>
        <v>ok</v>
      </c>
      <c r="C2719" s="85" t="s">
        <v>369</v>
      </c>
      <c r="D2719" s="152" t="s">
        <v>3309</v>
      </c>
      <c r="E2719" s="152" t="s">
        <v>3417</v>
      </c>
      <c r="F2719" s="65" t="s">
        <v>3417</v>
      </c>
      <c r="G2719" s="72" t="s">
        <v>406</v>
      </c>
      <c r="H2719" s="65" t="str">
        <f>IF(Proc[[#This Row],[type]]="LFF (MDG-F)",MID(Proc[[#This Row],[Obj]],13,10),"")</f>
        <v>DE20539930</v>
      </c>
      <c r="I2719" s="152"/>
      <c r="J2719" s="65" t="b">
        <f>Proc[[#This Row],[Requested]]=Proc[[#This Row],[CurrentParent]]</f>
        <v>1</v>
      </c>
      <c r="K2719" s="107" t="str">
        <f>IF(Proc[[#This Row],[Author]]="Marcela Urrego",VLOOKUP(LEFT(Proc[[#This Row],[Requested]],1),Table3[#All],2,0),VLOOKUP(Proc[[#This Row],[Author]],Table4[],2,0))</f>
        <v>MGF</v>
      </c>
      <c r="L2719" s="91" t="s">
        <v>3524</v>
      </c>
      <c r="M2719" s="78">
        <v>45841.453541666669</v>
      </c>
      <c r="N2719" s="78"/>
      <c r="O2719" s="78"/>
      <c r="P2719" s="79" t="str">
        <f ca="1">IF(Proc[[#This Row],[DaysAgeing]]&gt;5,"yep","on track")</f>
        <v>yep</v>
      </c>
      <c r="Q2719" s="2">
        <f ca="1">IF(Proc[[#This Row],[DateClosed]]="",ABS(NETWORKDAYS(Proc[[#This Row],[DateOpened]],TODAY()))-1,ABS(NETWORKDAYS(Proc[[#This Row],[DateOpened]],Proc[[#This Row],[DateClosed]]))-1)</f>
        <v>196</v>
      </c>
      <c r="R2719" s="79" t="s">
        <v>484</v>
      </c>
      <c r="S2719" s="65"/>
      <c r="T2719" s="153">
        <v>2718</v>
      </c>
    </row>
    <row r="2720" spans="1:20" hidden="1">
      <c r="A2720" s="72" t="s">
        <v>3091</v>
      </c>
      <c r="B2720" s="152" t="str">
        <f>IFERROR(VLOOKUP(Proc[[#This Row],[App]],Table2[],3,0),"open")</f>
        <v>ok</v>
      </c>
      <c r="C2720" s="85" t="s">
        <v>369</v>
      </c>
      <c r="D2720" s="152" t="s">
        <v>3310</v>
      </c>
      <c r="E2720" s="152" t="s">
        <v>3417</v>
      </c>
      <c r="F2720" s="65" t="s">
        <v>3417</v>
      </c>
      <c r="G2720" s="72" t="s">
        <v>406</v>
      </c>
      <c r="H2720" s="65" t="str">
        <f>IF(Proc[[#This Row],[type]]="LFF (MDG-F)",MID(Proc[[#This Row],[Obj]],13,10),"")</f>
        <v>DE20539931</v>
      </c>
      <c r="I2720" s="152"/>
      <c r="J2720" s="65" t="b">
        <f>Proc[[#This Row],[Requested]]=Proc[[#This Row],[CurrentParent]]</f>
        <v>1</v>
      </c>
      <c r="K2720" s="152" t="str">
        <f>IF(Proc[[#This Row],[Author]]="Marcela Urrego",VLOOKUP(LEFT(Proc[[#This Row],[Requested]],1),Table3[#All],2,0),VLOOKUP(Proc[[#This Row],[Author]],Table4[],2,0))</f>
        <v>MGF</v>
      </c>
      <c r="L2720" s="91" t="s">
        <v>3524</v>
      </c>
      <c r="M2720" s="78">
        <v>45841.453541666669</v>
      </c>
      <c r="N2720" s="78"/>
      <c r="O2720" s="78"/>
      <c r="P2720" s="79" t="str">
        <f ca="1">IF(Proc[[#This Row],[DaysAgeing]]&gt;5,"yep","on track")</f>
        <v>yep</v>
      </c>
      <c r="Q2720" s="2">
        <f ca="1">IF(Proc[[#This Row],[DateClosed]]="",ABS(NETWORKDAYS(Proc[[#This Row],[DateOpened]],TODAY()))-1,ABS(NETWORKDAYS(Proc[[#This Row],[DateOpened]],Proc[[#This Row],[DateClosed]]))-1)</f>
        <v>196</v>
      </c>
      <c r="R2720" s="79" t="s">
        <v>484</v>
      </c>
      <c r="S2720" s="65"/>
      <c r="T2720" s="153">
        <v>2719</v>
      </c>
    </row>
    <row r="2721" spans="1:20" hidden="1">
      <c r="A2721" s="72" t="s">
        <v>3091</v>
      </c>
      <c r="B2721" s="152" t="str">
        <f>IFERROR(VLOOKUP(Proc[[#This Row],[App]],Table2[],3,0),"open")</f>
        <v>ok</v>
      </c>
      <c r="C2721" s="85" t="s">
        <v>369</v>
      </c>
      <c r="D2721" s="152" t="s">
        <v>3311</v>
      </c>
      <c r="E2721" s="152" t="s">
        <v>3417</v>
      </c>
      <c r="F2721" s="65" t="s">
        <v>3417</v>
      </c>
      <c r="G2721" s="72" t="s">
        <v>406</v>
      </c>
      <c r="H2721" s="65" t="str">
        <f>IF(Proc[[#This Row],[type]]="LFF (MDG-F)",MID(Proc[[#This Row],[Obj]],13,10),"")</f>
        <v>DE20539932</v>
      </c>
      <c r="I2721" s="152"/>
      <c r="J2721" s="65" t="b">
        <f>Proc[[#This Row],[Requested]]=Proc[[#This Row],[CurrentParent]]</f>
        <v>1</v>
      </c>
      <c r="K2721" s="152" t="str">
        <f>IF(Proc[[#This Row],[Author]]="Marcela Urrego",VLOOKUP(LEFT(Proc[[#This Row],[Requested]],1),Table3[#All],2,0),VLOOKUP(Proc[[#This Row],[Author]],Table4[],2,0))</f>
        <v>MGF</v>
      </c>
      <c r="L2721" s="91" t="s">
        <v>3524</v>
      </c>
      <c r="M2721" s="78">
        <v>45841.453541666669</v>
      </c>
      <c r="N2721" s="78"/>
      <c r="O2721" s="78"/>
      <c r="P2721" s="79" t="str">
        <f ca="1">IF(Proc[[#This Row],[DaysAgeing]]&gt;5,"yep","on track")</f>
        <v>yep</v>
      </c>
      <c r="Q2721" s="2">
        <f ca="1">IF(Proc[[#This Row],[DateClosed]]="",ABS(NETWORKDAYS(Proc[[#This Row],[DateOpened]],TODAY()))-1,ABS(NETWORKDAYS(Proc[[#This Row],[DateOpened]],Proc[[#This Row],[DateClosed]]))-1)</f>
        <v>196</v>
      </c>
      <c r="R2721" s="79" t="s">
        <v>484</v>
      </c>
      <c r="S2721" s="65"/>
      <c r="T2721" s="153">
        <v>2720</v>
      </c>
    </row>
    <row r="2722" spans="1:20" hidden="1">
      <c r="A2722" s="72" t="s">
        <v>3091</v>
      </c>
      <c r="B2722" s="152" t="str">
        <f>IFERROR(VLOOKUP(Proc[[#This Row],[App]],Table2[],3,0),"open")</f>
        <v>ok</v>
      </c>
      <c r="C2722" s="85" t="s">
        <v>369</v>
      </c>
      <c r="D2722" s="152" t="s">
        <v>3312</v>
      </c>
      <c r="E2722" s="152" t="s">
        <v>3417</v>
      </c>
      <c r="F2722" s="65" t="s">
        <v>3417</v>
      </c>
      <c r="G2722" s="72" t="s">
        <v>406</v>
      </c>
      <c r="H2722" s="65" t="str">
        <f>IF(Proc[[#This Row],[type]]="LFF (MDG-F)",MID(Proc[[#This Row],[Obj]],13,10),"")</f>
        <v>DE20539934</v>
      </c>
      <c r="I2722" s="152"/>
      <c r="J2722" s="65" t="b">
        <f>Proc[[#This Row],[Requested]]=Proc[[#This Row],[CurrentParent]]</f>
        <v>1</v>
      </c>
      <c r="K2722" s="152" t="str">
        <f>IF(Proc[[#This Row],[Author]]="Marcela Urrego",VLOOKUP(LEFT(Proc[[#This Row],[Requested]],1),Table3[#All],2,0),VLOOKUP(Proc[[#This Row],[Author]],Table4[],2,0))</f>
        <v>MGF</v>
      </c>
      <c r="L2722" s="91" t="s">
        <v>3524</v>
      </c>
      <c r="M2722" s="78">
        <v>45841.453541666669</v>
      </c>
      <c r="N2722" s="78"/>
      <c r="O2722" s="78"/>
      <c r="P2722" s="79" t="str">
        <f ca="1">IF(Proc[[#This Row],[DaysAgeing]]&gt;5,"yep","on track")</f>
        <v>yep</v>
      </c>
      <c r="Q2722" s="2">
        <f ca="1">IF(Proc[[#This Row],[DateClosed]]="",ABS(NETWORKDAYS(Proc[[#This Row],[DateOpened]],TODAY()))-1,ABS(NETWORKDAYS(Proc[[#This Row],[DateOpened]],Proc[[#This Row],[DateClosed]]))-1)</f>
        <v>196</v>
      </c>
      <c r="R2722" s="79" t="s">
        <v>484</v>
      </c>
      <c r="S2722" s="65"/>
      <c r="T2722" s="153">
        <v>2721</v>
      </c>
    </row>
    <row r="2723" spans="1:20" hidden="1">
      <c r="A2723" s="72" t="s">
        <v>3091</v>
      </c>
      <c r="B2723" s="152" t="str">
        <f>IFERROR(VLOOKUP(Proc[[#This Row],[App]],Table2[],3,0),"open")</f>
        <v>ok</v>
      </c>
      <c r="C2723" s="85" t="s">
        <v>369</v>
      </c>
      <c r="D2723" s="152" t="s">
        <v>3313</v>
      </c>
      <c r="E2723" s="152" t="s">
        <v>3417</v>
      </c>
      <c r="F2723" s="65" t="s">
        <v>3417</v>
      </c>
      <c r="G2723" s="72" t="s">
        <v>406</v>
      </c>
      <c r="H2723" s="65" t="str">
        <f>IF(Proc[[#This Row],[type]]="LFF (MDG-F)",MID(Proc[[#This Row],[Obj]],13,10),"")</f>
        <v>DE20539935</v>
      </c>
      <c r="I2723" s="152"/>
      <c r="J2723" s="65" t="b">
        <f>Proc[[#This Row],[Requested]]=Proc[[#This Row],[CurrentParent]]</f>
        <v>1</v>
      </c>
      <c r="K2723" s="152" t="str">
        <f>IF(Proc[[#This Row],[Author]]="Marcela Urrego",VLOOKUP(LEFT(Proc[[#This Row],[Requested]],1),Table3[#All],2,0),VLOOKUP(Proc[[#This Row],[Author]],Table4[],2,0))</f>
        <v>MGF</v>
      </c>
      <c r="L2723" s="91" t="s">
        <v>3524</v>
      </c>
      <c r="M2723" s="78">
        <v>45841.453541666669</v>
      </c>
      <c r="N2723" s="78"/>
      <c r="O2723" s="78"/>
      <c r="P2723" s="79" t="str">
        <f ca="1">IF(Proc[[#This Row],[DaysAgeing]]&gt;5,"yep","on track")</f>
        <v>yep</v>
      </c>
      <c r="Q2723" s="2">
        <f ca="1">IF(Proc[[#This Row],[DateClosed]]="",ABS(NETWORKDAYS(Proc[[#This Row],[DateOpened]],TODAY()))-1,ABS(NETWORKDAYS(Proc[[#This Row],[DateOpened]],Proc[[#This Row],[DateClosed]]))-1)</f>
        <v>196</v>
      </c>
      <c r="R2723" s="79" t="s">
        <v>484</v>
      </c>
      <c r="S2723" s="65"/>
      <c r="T2723" s="153">
        <v>2722</v>
      </c>
    </row>
    <row r="2724" spans="1:20" hidden="1">
      <c r="A2724" s="72" t="s">
        <v>3091</v>
      </c>
      <c r="B2724" s="152" t="str">
        <f>IFERROR(VLOOKUP(Proc[[#This Row],[App]],Table2[],3,0),"open")</f>
        <v>ok</v>
      </c>
      <c r="C2724" s="85" t="s">
        <v>369</v>
      </c>
      <c r="D2724" s="152" t="s">
        <v>3314</v>
      </c>
      <c r="E2724" s="152" t="s">
        <v>3417</v>
      </c>
      <c r="F2724" s="65" t="s">
        <v>3417</v>
      </c>
      <c r="G2724" s="72" t="s">
        <v>406</v>
      </c>
      <c r="H2724" s="65" t="str">
        <f>IF(Proc[[#This Row],[type]]="LFF (MDG-F)",MID(Proc[[#This Row],[Obj]],13,10),"")</f>
        <v>DE20539936</v>
      </c>
      <c r="I2724" s="152"/>
      <c r="J2724" s="65" t="b">
        <f>Proc[[#This Row],[Requested]]=Proc[[#This Row],[CurrentParent]]</f>
        <v>1</v>
      </c>
      <c r="K2724" s="152" t="str">
        <f>IF(Proc[[#This Row],[Author]]="Marcela Urrego",VLOOKUP(LEFT(Proc[[#This Row],[Requested]],1),Table3[#All],2,0),VLOOKUP(Proc[[#This Row],[Author]],Table4[],2,0))</f>
        <v>MGF</v>
      </c>
      <c r="L2724" s="91" t="s">
        <v>3524</v>
      </c>
      <c r="M2724" s="78">
        <v>45841.453541666669</v>
      </c>
      <c r="N2724" s="78"/>
      <c r="O2724" s="78"/>
      <c r="P2724" s="79" t="str">
        <f ca="1">IF(Proc[[#This Row],[DaysAgeing]]&gt;5,"yep","on track")</f>
        <v>yep</v>
      </c>
      <c r="Q2724" s="2">
        <f ca="1">IF(Proc[[#This Row],[DateClosed]]="",ABS(NETWORKDAYS(Proc[[#This Row],[DateOpened]],TODAY()))-1,ABS(NETWORKDAYS(Proc[[#This Row],[DateOpened]],Proc[[#This Row],[DateClosed]]))-1)</f>
        <v>196</v>
      </c>
      <c r="R2724" s="79" t="s">
        <v>484</v>
      </c>
      <c r="S2724" s="65"/>
      <c r="T2724" s="153">
        <v>2723</v>
      </c>
    </row>
    <row r="2725" spans="1:20" hidden="1">
      <c r="A2725" s="72" t="s">
        <v>3091</v>
      </c>
      <c r="B2725" s="152" t="str">
        <f>IFERROR(VLOOKUP(Proc[[#This Row],[App]],Table2[],3,0),"open")</f>
        <v>ok</v>
      </c>
      <c r="C2725" s="85" t="s">
        <v>369</v>
      </c>
      <c r="D2725" s="152" t="s">
        <v>3315</v>
      </c>
      <c r="E2725" s="152" t="s">
        <v>3417</v>
      </c>
      <c r="F2725" s="65" t="s">
        <v>3417</v>
      </c>
      <c r="G2725" s="72" t="s">
        <v>406</v>
      </c>
      <c r="H2725" s="65" t="str">
        <f>IF(Proc[[#This Row],[type]]="LFF (MDG-F)",MID(Proc[[#This Row],[Obj]],13,10),"")</f>
        <v>DE20539937</v>
      </c>
      <c r="I2725" s="152"/>
      <c r="J2725" s="65" t="b">
        <f>Proc[[#This Row],[Requested]]=Proc[[#This Row],[CurrentParent]]</f>
        <v>1</v>
      </c>
      <c r="K2725" s="152" t="str">
        <f>IF(Proc[[#This Row],[Author]]="Marcela Urrego",VLOOKUP(LEFT(Proc[[#This Row],[Requested]],1),Table3[#All],2,0),VLOOKUP(Proc[[#This Row],[Author]],Table4[],2,0))</f>
        <v>MGF</v>
      </c>
      <c r="L2725" s="91" t="s">
        <v>3524</v>
      </c>
      <c r="M2725" s="78">
        <v>45841.453541666669</v>
      </c>
      <c r="N2725" s="78"/>
      <c r="O2725" s="78"/>
      <c r="P2725" s="79" t="str">
        <f ca="1">IF(Proc[[#This Row],[DaysAgeing]]&gt;5,"yep","on track")</f>
        <v>yep</v>
      </c>
      <c r="Q2725" s="2">
        <f ca="1">IF(Proc[[#This Row],[DateClosed]]="",ABS(NETWORKDAYS(Proc[[#This Row],[DateOpened]],TODAY()))-1,ABS(NETWORKDAYS(Proc[[#This Row],[DateOpened]],Proc[[#This Row],[DateClosed]]))-1)</f>
        <v>196</v>
      </c>
      <c r="R2725" s="79" t="s">
        <v>484</v>
      </c>
      <c r="S2725" s="65"/>
      <c r="T2725" s="153">
        <v>2724</v>
      </c>
    </row>
    <row r="2726" spans="1:20" hidden="1">
      <c r="A2726" s="72" t="s">
        <v>3091</v>
      </c>
      <c r="B2726" s="152" t="str">
        <f>IFERROR(VLOOKUP(Proc[[#This Row],[App]],Table2[],3,0),"open")</f>
        <v>ok</v>
      </c>
      <c r="C2726" s="85" t="s">
        <v>369</v>
      </c>
      <c r="D2726" s="152" t="s">
        <v>3316</v>
      </c>
      <c r="E2726" s="152" t="s">
        <v>3417</v>
      </c>
      <c r="F2726" s="65" t="s">
        <v>3417</v>
      </c>
      <c r="G2726" s="72" t="s">
        <v>406</v>
      </c>
      <c r="H2726" s="65" t="str">
        <f>IF(Proc[[#This Row],[type]]="LFF (MDG-F)",MID(Proc[[#This Row],[Obj]],13,10),"")</f>
        <v>DE20539938</v>
      </c>
      <c r="I2726" s="152"/>
      <c r="J2726" s="65" t="b">
        <f>Proc[[#This Row],[Requested]]=Proc[[#This Row],[CurrentParent]]</f>
        <v>1</v>
      </c>
      <c r="K2726" s="152" t="str">
        <f>IF(Proc[[#This Row],[Author]]="Marcela Urrego",VLOOKUP(LEFT(Proc[[#This Row],[Requested]],1),Table3[#All],2,0),VLOOKUP(Proc[[#This Row],[Author]],Table4[],2,0))</f>
        <v>MGF</v>
      </c>
      <c r="L2726" s="91" t="s">
        <v>3524</v>
      </c>
      <c r="M2726" s="78">
        <v>45841.453541666669</v>
      </c>
      <c r="N2726" s="78"/>
      <c r="O2726" s="78"/>
      <c r="P2726" s="79" t="str">
        <f ca="1">IF(Proc[[#This Row],[DaysAgeing]]&gt;5,"yep","on track")</f>
        <v>yep</v>
      </c>
      <c r="Q2726" s="2">
        <f ca="1">IF(Proc[[#This Row],[DateClosed]]="",ABS(NETWORKDAYS(Proc[[#This Row],[DateOpened]],TODAY()))-1,ABS(NETWORKDAYS(Proc[[#This Row],[DateOpened]],Proc[[#This Row],[DateClosed]]))-1)</f>
        <v>196</v>
      </c>
      <c r="R2726" s="79" t="s">
        <v>484</v>
      </c>
      <c r="S2726" s="65"/>
      <c r="T2726" s="153">
        <v>2725</v>
      </c>
    </row>
    <row r="2727" spans="1:20" hidden="1">
      <c r="A2727" s="72" t="s">
        <v>3091</v>
      </c>
      <c r="B2727" s="152" t="str">
        <f>IFERROR(VLOOKUP(Proc[[#This Row],[App]],Table2[],3,0),"open")</f>
        <v>ok</v>
      </c>
      <c r="C2727" s="85" t="s">
        <v>369</v>
      </c>
      <c r="D2727" s="152" t="s">
        <v>3317</v>
      </c>
      <c r="E2727" s="152" t="s">
        <v>3417</v>
      </c>
      <c r="F2727" s="65" t="s">
        <v>3417</v>
      </c>
      <c r="G2727" s="72" t="s">
        <v>406</v>
      </c>
      <c r="H2727" s="65" t="str">
        <f>IF(Proc[[#This Row],[type]]="LFF (MDG-F)",MID(Proc[[#This Row],[Obj]],13,10),"")</f>
        <v>DE20539939</v>
      </c>
      <c r="I2727" s="152"/>
      <c r="J2727" s="65" t="b">
        <f>Proc[[#This Row],[Requested]]=Proc[[#This Row],[CurrentParent]]</f>
        <v>1</v>
      </c>
      <c r="K2727" s="152" t="str">
        <f>IF(Proc[[#This Row],[Author]]="Marcela Urrego",VLOOKUP(LEFT(Proc[[#This Row],[Requested]],1),Table3[#All],2,0),VLOOKUP(Proc[[#This Row],[Author]],Table4[],2,0))</f>
        <v>MGF</v>
      </c>
      <c r="L2727" s="91" t="s">
        <v>3524</v>
      </c>
      <c r="M2727" s="78">
        <v>45841.453541666669</v>
      </c>
      <c r="N2727" s="78"/>
      <c r="O2727" s="78"/>
      <c r="P2727" s="79" t="str">
        <f ca="1">IF(Proc[[#This Row],[DaysAgeing]]&gt;5,"yep","on track")</f>
        <v>yep</v>
      </c>
      <c r="Q2727" s="2">
        <f ca="1">IF(Proc[[#This Row],[DateClosed]]="",ABS(NETWORKDAYS(Proc[[#This Row],[DateOpened]],TODAY()))-1,ABS(NETWORKDAYS(Proc[[#This Row],[DateOpened]],Proc[[#This Row],[DateClosed]]))-1)</f>
        <v>196</v>
      </c>
      <c r="R2727" s="79" t="s">
        <v>484</v>
      </c>
      <c r="S2727" s="65"/>
      <c r="T2727" s="153">
        <v>2726</v>
      </c>
    </row>
    <row r="2728" spans="1:20" hidden="1">
      <c r="A2728" s="72" t="s">
        <v>3091</v>
      </c>
      <c r="B2728" s="152" t="str">
        <f>IFERROR(VLOOKUP(Proc[[#This Row],[App]],Table2[],3,0),"open")</f>
        <v>ok</v>
      </c>
      <c r="C2728" s="85" t="s">
        <v>369</v>
      </c>
      <c r="D2728" s="152" t="s">
        <v>3318</v>
      </c>
      <c r="E2728" s="152" t="s">
        <v>3417</v>
      </c>
      <c r="F2728" s="65" t="s">
        <v>3417</v>
      </c>
      <c r="G2728" s="72" t="s">
        <v>406</v>
      </c>
      <c r="H2728" s="65" t="str">
        <f>IF(Proc[[#This Row],[type]]="LFF (MDG-F)",MID(Proc[[#This Row],[Obj]],13,10),"")</f>
        <v>DE20539940</v>
      </c>
      <c r="I2728" s="152"/>
      <c r="J2728" s="65" t="b">
        <f>Proc[[#This Row],[Requested]]=Proc[[#This Row],[CurrentParent]]</f>
        <v>1</v>
      </c>
      <c r="K2728" s="152" t="str">
        <f>IF(Proc[[#This Row],[Author]]="Marcela Urrego",VLOOKUP(LEFT(Proc[[#This Row],[Requested]],1),Table3[#All],2,0),VLOOKUP(Proc[[#This Row],[Author]],Table4[],2,0))</f>
        <v>MGF</v>
      </c>
      <c r="L2728" s="91" t="s">
        <v>3524</v>
      </c>
      <c r="M2728" s="78">
        <v>45841.453541666669</v>
      </c>
      <c r="N2728" s="78"/>
      <c r="O2728" s="78"/>
      <c r="P2728" s="79" t="str">
        <f ca="1">IF(Proc[[#This Row],[DaysAgeing]]&gt;5,"yep","on track")</f>
        <v>yep</v>
      </c>
      <c r="Q2728" s="2">
        <f ca="1">IF(Proc[[#This Row],[DateClosed]]="",ABS(NETWORKDAYS(Proc[[#This Row],[DateOpened]],TODAY()))-1,ABS(NETWORKDAYS(Proc[[#This Row],[DateOpened]],Proc[[#This Row],[DateClosed]]))-1)</f>
        <v>196</v>
      </c>
      <c r="R2728" s="79" t="s">
        <v>484</v>
      </c>
      <c r="S2728" s="65"/>
      <c r="T2728" s="153">
        <v>2727</v>
      </c>
    </row>
    <row r="2729" spans="1:20" hidden="1">
      <c r="A2729" s="72" t="s">
        <v>3091</v>
      </c>
      <c r="B2729" s="152" t="str">
        <f>IFERROR(VLOOKUP(Proc[[#This Row],[App]],Table2[],3,0),"open")</f>
        <v>ok</v>
      </c>
      <c r="C2729" s="85" t="s">
        <v>369</v>
      </c>
      <c r="D2729" s="152" t="s">
        <v>3319</v>
      </c>
      <c r="E2729" s="152" t="s">
        <v>3417</v>
      </c>
      <c r="F2729" s="65" t="s">
        <v>3417</v>
      </c>
      <c r="G2729" s="72" t="s">
        <v>406</v>
      </c>
      <c r="H2729" s="65" t="str">
        <f>IF(Proc[[#This Row],[type]]="LFF (MDG-F)",MID(Proc[[#This Row],[Obj]],13,10),"")</f>
        <v>DE20539941</v>
      </c>
      <c r="I2729" s="152"/>
      <c r="J2729" s="65" t="b">
        <f>Proc[[#This Row],[Requested]]=Proc[[#This Row],[CurrentParent]]</f>
        <v>1</v>
      </c>
      <c r="K2729" s="152" t="str">
        <f>IF(Proc[[#This Row],[Author]]="Marcela Urrego",VLOOKUP(LEFT(Proc[[#This Row],[Requested]],1),Table3[#All],2,0),VLOOKUP(Proc[[#This Row],[Author]],Table4[],2,0))</f>
        <v>MGF</v>
      </c>
      <c r="L2729" s="91" t="s">
        <v>3524</v>
      </c>
      <c r="M2729" s="78">
        <v>45841.453541666669</v>
      </c>
      <c r="N2729" s="78"/>
      <c r="O2729" s="78"/>
      <c r="P2729" s="79" t="str">
        <f ca="1">IF(Proc[[#This Row],[DaysAgeing]]&gt;5,"yep","on track")</f>
        <v>yep</v>
      </c>
      <c r="Q2729" s="2">
        <f ca="1">IF(Proc[[#This Row],[DateClosed]]="",ABS(NETWORKDAYS(Proc[[#This Row],[DateOpened]],TODAY()))-1,ABS(NETWORKDAYS(Proc[[#This Row],[DateOpened]],Proc[[#This Row],[DateClosed]]))-1)</f>
        <v>196</v>
      </c>
      <c r="R2729" s="79" t="s">
        <v>484</v>
      </c>
      <c r="S2729" s="65"/>
      <c r="T2729" s="153">
        <v>2728</v>
      </c>
    </row>
    <row r="2730" spans="1:20" hidden="1">
      <c r="A2730" s="72" t="s">
        <v>3091</v>
      </c>
      <c r="B2730" s="152" t="str">
        <f>IFERROR(VLOOKUP(Proc[[#This Row],[App]],Table2[],3,0),"open")</f>
        <v>ok</v>
      </c>
      <c r="C2730" s="85" t="s">
        <v>369</v>
      </c>
      <c r="D2730" s="152" t="s">
        <v>3320</v>
      </c>
      <c r="E2730" s="152" t="s">
        <v>3417</v>
      </c>
      <c r="F2730" s="65" t="s">
        <v>3417</v>
      </c>
      <c r="G2730" s="72" t="s">
        <v>406</v>
      </c>
      <c r="H2730" s="65" t="str">
        <f>IF(Proc[[#This Row],[type]]="LFF (MDG-F)",MID(Proc[[#This Row],[Obj]],13,10),"")</f>
        <v>DE20539942</v>
      </c>
      <c r="I2730" s="152"/>
      <c r="J2730" s="65" t="b">
        <f>Proc[[#This Row],[Requested]]=Proc[[#This Row],[CurrentParent]]</f>
        <v>1</v>
      </c>
      <c r="K2730" s="152" t="str">
        <f>IF(Proc[[#This Row],[Author]]="Marcela Urrego",VLOOKUP(LEFT(Proc[[#This Row],[Requested]],1),Table3[#All],2,0),VLOOKUP(Proc[[#This Row],[Author]],Table4[],2,0))</f>
        <v>MGF</v>
      </c>
      <c r="L2730" s="91" t="s">
        <v>3524</v>
      </c>
      <c r="M2730" s="78">
        <v>45841.453541666669</v>
      </c>
      <c r="N2730" s="78"/>
      <c r="O2730" s="78"/>
      <c r="P2730" s="79" t="str">
        <f ca="1">IF(Proc[[#This Row],[DaysAgeing]]&gt;5,"yep","on track")</f>
        <v>yep</v>
      </c>
      <c r="Q2730" s="2">
        <f ca="1">IF(Proc[[#This Row],[DateClosed]]="",ABS(NETWORKDAYS(Proc[[#This Row],[DateOpened]],TODAY()))-1,ABS(NETWORKDAYS(Proc[[#This Row],[DateOpened]],Proc[[#This Row],[DateClosed]]))-1)</f>
        <v>196</v>
      </c>
      <c r="R2730" s="79" t="s">
        <v>484</v>
      </c>
      <c r="S2730" s="65"/>
      <c r="T2730" s="153">
        <v>2729</v>
      </c>
    </row>
    <row r="2731" spans="1:20" hidden="1">
      <c r="A2731" s="72" t="s">
        <v>3091</v>
      </c>
      <c r="B2731" s="152" t="str">
        <f>IFERROR(VLOOKUP(Proc[[#This Row],[App]],Table2[],3,0),"open")</f>
        <v>ok</v>
      </c>
      <c r="C2731" s="85" t="s">
        <v>369</v>
      </c>
      <c r="D2731" s="152" t="s">
        <v>3321</v>
      </c>
      <c r="E2731" s="152" t="s">
        <v>3417</v>
      </c>
      <c r="F2731" s="65" t="s">
        <v>3417</v>
      </c>
      <c r="G2731" s="72" t="s">
        <v>406</v>
      </c>
      <c r="H2731" s="65" t="str">
        <f>IF(Proc[[#This Row],[type]]="LFF (MDG-F)",MID(Proc[[#This Row],[Obj]],13,10),"")</f>
        <v>DE20539943</v>
      </c>
      <c r="I2731" s="152"/>
      <c r="J2731" s="65" t="b">
        <f>Proc[[#This Row],[Requested]]=Proc[[#This Row],[CurrentParent]]</f>
        <v>1</v>
      </c>
      <c r="K2731" s="152" t="str">
        <f>IF(Proc[[#This Row],[Author]]="Marcela Urrego",VLOOKUP(LEFT(Proc[[#This Row],[Requested]],1),Table3[#All],2,0),VLOOKUP(Proc[[#This Row],[Author]],Table4[],2,0))</f>
        <v>MGF</v>
      </c>
      <c r="L2731" s="91" t="s">
        <v>3524</v>
      </c>
      <c r="M2731" s="78">
        <v>45841.453541666669</v>
      </c>
      <c r="N2731" s="78"/>
      <c r="O2731" s="78"/>
      <c r="P2731" s="79" t="str">
        <f ca="1">IF(Proc[[#This Row],[DaysAgeing]]&gt;5,"yep","on track")</f>
        <v>yep</v>
      </c>
      <c r="Q2731" s="2">
        <f ca="1">IF(Proc[[#This Row],[DateClosed]]="",ABS(NETWORKDAYS(Proc[[#This Row],[DateOpened]],TODAY()))-1,ABS(NETWORKDAYS(Proc[[#This Row],[DateOpened]],Proc[[#This Row],[DateClosed]]))-1)</f>
        <v>196</v>
      </c>
      <c r="R2731" s="79" t="s">
        <v>484</v>
      </c>
      <c r="S2731" s="65"/>
      <c r="T2731" s="153">
        <v>2730</v>
      </c>
    </row>
    <row r="2732" spans="1:20" hidden="1">
      <c r="A2732" s="72" t="s">
        <v>3091</v>
      </c>
      <c r="B2732" s="111" t="str">
        <f>IFERROR(VLOOKUP(Proc[[#This Row],[App]],Table2[],3,0),"open")</f>
        <v>ok</v>
      </c>
      <c r="C2732" s="85" t="s">
        <v>369</v>
      </c>
      <c r="D2732" s="152" t="s">
        <v>3322</v>
      </c>
      <c r="E2732" s="152" t="s">
        <v>3417</v>
      </c>
      <c r="F2732" s="153" t="s">
        <v>3417</v>
      </c>
      <c r="G2732" s="72" t="s">
        <v>406</v>
      </c>
      <c r="H2732" s="65" t="str">
        <f>IF(Proc[[#This Row],[type]]="LFF (MDG-F)",MID(Proc[[#This Row],[Obj]],13,10),"")</f>
        <v>DE20539944</v>
      </c>
      <c r="I2732" s="152"/>
      <c r="J2732" s="65" t="b">
        <f>Proc[[#This Row],[Requested]]=Proc[[#This Row],[CurrentParent]]</f>
        <v>1</v>
      </c>
      <c r="K2732" s="107" t="str">
        <f>IF(Proc[[#This Row],[Author]]="Marcela Urrego",VLOOKUP(LEFT(Proc[[#This Row],[Requested]],1),Table3[#All],2,0),VLOOKUP(Proc[[#This Row],[Author]],Table4[],2,0))</f>
        <v>MGF</v>
      </c>
      <c r="L2732" s="91" t="s">
        <v>3524</v>
      </c>
      <c r="M2732" s="78">
        <v>45841.453541666669</v>
      </c>
      <c r="N2732" s="78"/>
      <c r="O2732" s="78"/>
      <c r="P2732" s="79" t="str">
        <f ca="1">IF(Proc[[#This Row],[DaysAgeing]]&gt;5,"yep","on track")</f>
        <v>yep</v>
      </c>
      <c r="Q2732" s="2">
        <f ca="1">IF(Proc[[#This Row],[DateClosed]]="",ABS(NETWORKDAYS(Proc[[#This Row],[DateOpened]],TODAY()))-1,ABS(NETWORKDAYS(Proc[[#This Row],[DateOpened]],Proc[[#This Row],[DateClosed]]))-1)</f>
        <v>196</v>
      </c>
      <c r="R2732" s="79" t="s">
        <v>484</v>
      </c>
      <c r="S2732" s="65"/>
      <c r="T2732" s="153">
        <v>2731</v>
      </c>
    </row>
    <row r="2733" spans="1:20" hidden="1">
      <c r="A2733" s="72" t="s">
        <v>3091</v>
      </c>
      <c r="B2733" s="152" t="str">
        <f>IFERROR(VLOOKUP(Proc[[#This Row],[App]],Table2[],3,0),"open")</f>
        <v>ok</v>
      </c>
      <c r="C2733" s="85" t="s">
        <v>369</v>
      </c>
      <c r="D2733" s="152" t="s">
        <v>3323</v>
      </c>
      <c r="E2733" s="152" t="s">
        <v>3417</v>
      </c>
      <c r="F2733" s="65" t="s">
        <v>3417</v>
      </c>
      <c r="G2733" s="72" t="s">
        <v>406</v>
      </c>
      <c r="H2733" s="65" t="str">
        <f>IF(Proc[[#This Row],[type]]="LFF (MDG-F)",MID(Proc[[#This Row],[Obj]],13,10),"")</f>
        <v>DE20539995</v>
      </c>
      <c r="I2733" s="152"/>
      <c r="J2733" s="65" t="b">
        <f>Proc[[#This Row],[Requested]]=Proc[[#This Row],[CurrentParent]]</f>
        <v>1</v>
      </c>
      <c r="K2733" s="152" t="str">
        <f>IF(Proc[[#This Row],[Author]]="Marcela Urrego",VLOOKUP(LEFT(Proc[[#This Row],[Requested]],1),Table3[#All],2,0),VLOOKUP(Proc[[#This Row],[Author]],Table4[],2,0))</f>
        <v>MGF</v>
      </c>
      <c r="L2733" s="91" t="s">
        <v>3524</v>
      </c>
      <c r="M2733" s="78">
        <v>45841.453541666669</v>
      </c>
      <c r="N2733" s="78"/>
      <c r="O2733" s="78"/>
      <c r="P2733" s="79" t="str">
        <f ca="1">IF(Proc[[#This Row],[DaysAgeing]]&gt;5,"yep","on track")</f>
        <v>yep</v>
      </c>
      <c r="Q2733" s="2">
        <f ca="1">IF(Proc[[#This Row],[DateClosed]]="",ABS(NETWORKDAYS(Proc[[#This Row],[DateOpened]],TODAY()))-1,ABS(NETWORKDAYS(Proc[[#This Row],[DateOpened]],Proc[[#This Row],[DateClosed]]))-1)</f>
        <v>196</v>
      </c>
      <c r="R2733" s="79" t="s">
        <v>484</v>
      </c>
      <c r="S2733" s="65"/>
      <c r="T2733" s="153">
        <v>2732</v>
      </c>
    </row>
    <row r="2734" spans="1:20" hidden="1">
      <c r="A2734" s="72" t="s">
        <v>3091</v>
      </c>
      <c r="B2734" s="152" t="str">
        <f>IFERROR(VLOOKUP(Proc[[#This Row],[App]],Table2[],3,0),"open")</f>
        <v>ok</v>
      </c>
      <c r="C2734" s="85" t="s">
        <v>369</v>
      </c>
      <c r="D2734" s="152" t="s">
        <v>3324</v>
      </c>
      <c r="E2734" s="152" t="s">
        <v>3419</v>
      </c>
      <c r="F2734" s="65" t="s">
        <v>3419</v>
      </c>
      <c r="G2734" s="72" t="s">
        <v>406</v>
      </c>
      <c r="H2734" s="65" t="str">
        <f>IF(Proc[[#This Row],[type]]="LFF (MDG-F)",MID(Proc[[#This Row],[Obj]],13,10),"")</f>
        <v>DE20538103</v>
      </c>
      <c r="I2734" s="152"/>
      <c r="J2734" s="65" t="b">
        <f>Proc[[#This Row],[Requested]]=Proc[[#This Row],[CurrentParent]]</f>
        <v>1</v>
      </c>
      <c r="K2734" s="152" t="str">
        <f>IF(Proc[[#This Row],[Author]]="Marcela Urrego",VLOOKUP(LEFT(Proc[[#This Row],[Requested]],1),Table3[#All],2,0),VLOOKUP(Proc[[#This Row],[Author]],Table4[],2,0))</f>
        <v>MGF</v>
      </c>
      <c r="L2734" s="91" t="s">
        <v>3524</v>
      </c>
      <c r="M2734" s="78">
        <v>45841.453541666669</v>
      </c>
      <c r="N2734" s="78"/>
      <c r="O2734" s="78"/>
      <c r="P2734" s="79" t="str">
        <f ca="1">IF(Proc[[#This Row],[DaysAgeing]]&gt;5,"yep","on track")</f>
        <v>yep</v>
      </c>
      <c r="Q2734" s="2">
        <f ca="1">IF(Proc[[#This Row],[DateClosed]]="",ABS(NETWORKDAYS(Proc[[#This Row],[DateOpened]],TODAY()))-1,ABS(NETWORKDAYS(Proc[[#This Row],[DateOpened]],Proc[[#This Row],[DateClosed]]))-1)</f>
        <v>196</v>
      </c>
      <c r="R2734" s="79" t="s">
        <v>484</v>
      </c>
      <c r="S2734" s="65"/>
      <c r="T2734" s="153">
        <v>2733</v>
      </c>
    </row>
    <row r="2735" spans="1:20" hidden="1">
      <c r="A2735" s="72" t="s">
        <v>3091</v>
      </c>
      <c r="B2735" s="111" t="str">
        <f>IFERROR(VLOOKUP(Proc[[#This Row],[App]],Table2[],3,0),"open")</f>
        <v>ok</v>
      </c>
      <c r="C2735" s="85" t="s">
        <v>369</v>
      </c>
      <c r="D2735" s="152" t="s">
        <v>3325</v>
      </c>
      <c r="E2735" s="152" t="s">
        <v>3420</v>
      </c>
      <c r="F2735" s="153" t="s">
        <v>3420</v>
      </c>
      <c r="G2735" s="72" t="s">
        <v>406</v>
      </c>
      <c r="H2735" s="65" t="str">
        <f>IF(Proc[[#This Row],[type]]="LFF (MDG-F)",MID(Proc[[#This Row],[Obj]],13,10),"")</f>
        <v>DE20538108</v>
      </c>
      <c r="I2735" s="152"/>
      <c r="J2735" s="65" t="b">
        <f>Proc[[#This Row],[Requested]]=Proc[[#This Row],[CurrentParent]]</f>
        <v>1</v>
      </c>
      <c r="K2735" s="107" t="str">
        <f>IF(Proc[[#This Row],[Author]]="Marcela Urrego",VLOOKUP(LEFT(Proc[[#This Row],[Requested]],1),Table3[#All],2,0),VLOOKUP(Proc[[#This Row],[Author]],Table4[],2,0))</f>
        <v>MGF</v>
      </c>
      <c r="L2735" s="91" t="s">
        <v>3524</v>
      </c>
      <c r="M2735" s="78">
        <v>45841.453541666669</v>
      </c>
      <c r="N2735" s="78"/>
      <c r="O2735" s="78"/>
      <c r="P2735" s="79" t="str">
        <f ca="1">IF(Proc[[#This Row],[DaysAgeing]]&gt;5,"yep","on track")</f>
        <v>yep</v>
      </c>
      <c r="Q2735" s="2">
        <f ca="1">IF(Proc[[#This Row],[DateClosed]]="",ABS(NETWORKDAYS(Proc[[#This Row],[DateOpened]],TODAY()))-1,ABS(NETWORKDAYS(Proc[[#This Row],[DateOpened]],Proc[[#This Row],[DateClosed]]))-1)</f>
        <v>196</v>
      </c>
      <c r="R2735" s="79" t="s">
        <v>484</v>
      </c>
      <c r="S2735" s="65"/>
      <c r="T2735" s="153">
        <v>2734</v>
      </c>
    </row>
    <row r="2736" spans="1:20" hidden="1">
      <c r="A2736" s="72" t="s">
        <v>3091</v>
      </c>
      <c r="B2736" s="152" t="str">
        <f>IFERROR(VLOOKUP(Proc[[#This Row],[App]],Table2[],3,0),"open")</f>
        <v>ok</v>
      </c>
      <c r="C2736" s="85" t="s">
        <v>369</v>
      </c>
      <c r="D2736" s="152" t="s">
        <v>3326</v>
      </c>
      <c r="E2736" s="152" t="s">
        <v>3419</v>
      </c>
      <c r="F2736" s="65" t="s">
        <v>3419</v>
      </c>
      <c r="G2736" s="72" t="s">
        <v>406</v>
      </c>
      <c r="H2736" s="65" t="str">
        <f>IF(Proc[[#This Row],[type]]="LFF (MDG-F)",MID(Proc[[#This Row],[Obj]],13,10),"")</f>
        <v>DE20538110</v>
      </c>
      <c r="I2736" s="152"/>
      <c r="J2736" s="65" t="b">
        <f>Proc[[#This Row],[Requested]]=Proc[[#This Row],[CurrentParent]]</f>
        <v>1</v>
      </c>
      <c r="K2736" s="152" t="str">
        <f>IF(Proc[[#This Row],[Author]]="Marcela Urrego",VLOOKUP(LEFT(Proc[[#This Row],[Requested]],1),Table3[#All],2,0),VLOOKUP(Proc[[#This Row],[Author]],Table4[],2,0))</f>
        <v>MGF</v>
      </c>
      <c r="L2736" s="91" t="s">
        <v>3524</v>
      </c>
      <c r="M2736" s="78">
        <v>45841.453541666669</v>
      </c>
      <c r="N2736" s="78"/>
      <c r="O2736" s="78"/>
      <c r="P2736" s="79" t="str">
        <f ca="1">IF(Proc[[#This Row],[DaysAgeing]]&gt;5,"yep","on track")</f>
        <v>yep</v>
      </c>
      <c r="Q2736" s="2">
        <f ca="1">IF(Proc[[#This Row],[DateClosed]]="",ABS(NETWORKDAYS(Proc[[#This Row],[DateOpened]],TODAY()))-1,ABS(NETWORKDAYS(Proc[[#This Row],[DateOpened]],Proc[[#This Row],[DateClosed]]))-1)</f>
        <v>196</v>
      </c>
      <c r="R2736" s="79" t="s">
        <v>484</v>
      </c>
      <c r="S2736" s="65"/>
      <c r="T2736" s="153">
        <v>2735</v>
      </c>
    </row>
    <row r="2737" spans="1:20" hidden="1">
      <c r="A2737" s="72" t="s">
        <v>3091</v>
      </c>
      <c r="B2737" s="152" t="str">
        <f>IFERROR(VLOOKUP(Proc[[#This Row],[App]],Table2[],3,0),"open")</f>
        <v>ok</v>
      </c>
      <c r="C2737" s="85" t="s">
        <v>369</v>
      </c>
      <c r="D2737" s="152" t="s">
        <v>3327</v>
      </c>
      <c r="E2737" s="152" t="s">
        <v>3421</v>
      </c>
      <c r="F2737" s="65" t="s">
        <v>3421</v>
      </c>
      <c r="G2737" s="72" t="s">
        <v>406</v>
      </c>
      <c r="H2737" s="65" t="str">
        <f>IF(Proc[[#This Row],[type]]="LFF (MDG-F)",MID(Proc[[#This Row],[Obj]],13,10),"")</f>
        <v>DE20538111</v>
      </c>
      <c r="I2737" s="152"/>
      <c r="J2737" s="65" t="b">
        <f>Proc[[#This Row],[Requested]]=Proc[[#This Row],[CurrentParent]]</f>
        <v>1</v>
      </c>
      <c r="K2737" s="152" t="str">
        <f>IF(Proc[[#This Row],[Author]]="Marcela Urrego",VLOOKUP(LEFT(Proc[[#This Row],[Requested]],1),Table3[#All],2,0),VLOOKUP(Proc[[#This Row],[Author]],Table4[],2,0))</f>
        <v>MGF</v>
      </c>
      <c r="L2737" s="91" t="s">
        <v>3524</v>
      </c>
      <c r="M2737" s="78">
        <v>45841.453541666669</v>
      </c>
      <c r="N2737" s="78"/>
      <c r="O2737" s="78"/>
      <c r="P2737" s="79" t="str">
        <f ca="1">IF(Proc[[#This Row],[DaysAgeing]]&gt;5,"yep","on track")</f>
        <v>yep</v>
      </c>
      <c r="Q2737" s="2">
        <f ca="1">IF(Proc[[#This Row],[DateClosed]]="",ABS(NETWORKDAYS(Proc[[#This Row],[DateOpened]],TODAY()))-1,ABS(NETWORKDAYS(Proc[[#This Row],[DateOpened]],Proc[[#This Row],[DateClosed]]))-1)</f>
        <v>196</v>
      </c>
      <c r="R2737" s="79" t="s">
        <v>484</v>
      </c>
      <c r="S2737" s="65"/>
      <c r="T2737" s="153">
        <v>2736</v>
      </c>
    </row>
    <row r="2738" spans="1:20" hidden="1">
      <c r="A2738" s="72" t="s">
        <v>3091</v>
      </c>
      <c r="B2738" s="152" t="str">
        <f>IFERROR(VLOOKUP(Proc[[#This Row],[App]],Table2[],3,0),"open")</f>
        <v>ok</v>
      </c>
      <c r="C2738" s="85" t="s">
        <v>369</v>
      </c>
      <c r="D2738" s="152" t="s">
        <v>3328</v>
      </c>
      <c r="E2738" s="152" t="s">
        <v>3419</v>
      </c>
      <c r="F2738" s="65" t="s">
        <v>3419</v>
      </c>
      <c r="G2738" s="72" t="s">
        <v>406</v>
      </c>
      <c r="H2738" s="65" t="str">
        <f>IF(Proc[[#This Row],[type]]="LFF (MDG-F)",MID(Proc[[#This Row],[Obj]],13,10),"")</f>
        <v>DE20538112</v>
      </c>
      <c r="I2738" s="152"/>
      <c r="J2738" s="65" t="b">
        <f>Proc[[#This Row],[Requested]]=Proc[[#This Row],[CurrentParent]]</f>
        <v>1</v>
      </c>
      <c r="K2738" s="152" t="str">
        <f>IF(Proc[[#This Row],[Author]]="Marcela Urrego",VLOOKUP(LEFT(Proc[[#This Row],[Requested]],1),Table3[#All],2,0),VLOOKUP(Proc[[#This Row],[Author]],Table4[],2,0))</f>
        <v>MGF</v>
      </c>
      <c r="L2738" s="91" t="s">
        <v>3524</v>
      </c>
      <c r="M2738" s="78">
        <v>45841.453541666669</v>
      </c>
      <c r="N2738" s="78"/>
      <c r="O2738" s="78"/>
      <c r="P2738" s="79" t="str">
        <f ca="1">IF(Proc[[#This Row],[DaysAgeing]]&gt;5,"yep","on track")</f>
        <v>yep</v>
      </c>
      <c r="Q2738" s="2">
        <f ca="1">IF(Proc[[#This Row],[DateClosed]]="",ABS(NETWORKDAYS(Proc[[#This Row],[DateOpened]],TODAY()))-1,ABS(NETWORKDAYS(Proc[[#This Row],[DateOpened]],Proc[[#This Row],[DateClosed]]))-1)</f>
        <v>196</v>
      </c>
      <c r="R2738" s="79" t="s">
        <v>484</v>
      </c>
      <c r="S2738" s="65"/>
      <c r="T2738" s="153">
        <v>2737</v>
      </c>
    </row>
    <row r="2739" spans="1:20" hidden="1">
      <c r="A2739" s="72" t="s">
        <v>3091</v>
      </c>
      <c r="B2739" s="152" t="str">
        <f>IFERROR(VLOOKUP(Proc[[#This Row],[App]],Table2[],3,0),"open")</f>
        <v>ok</v>
      </c>
      <c r="C2739" s="85" t="s">
        <v>369</v>
      </c>
      <c r="D2739" s="152" t="s">
        <v>3329</v>
      </c>
      <c r="E2739" s="152" t="s">
        <v>3419</v>
      </c>
      <c r="F2739" s="65" t="s">
        <v>3419</v>
      </c>
      <c r="G2739" s="72" t="s">
        <v>406</v>
      </c>
      <c r="H2739" s="65" t="str">
        <f>IF(Proc[[#This Row],[type]]="LFF (MDG-F)",MID(Proc[[#This Row],[Obj]],13,10),"")</f>
        <v>DE20538113</v>
      </c>
      <c r="I2739" s="152"/>
      <c r="J2739" s="65" t="b">
        <f>Proc[[#This Row],[Requested]]=Proc[[#This Row],[CurrentParent]]</f>
        <v>1</v>
      </c>
      <c r="K2739" s="152" t="str">
        <f>IF(Proc[[#This Row],[Author]]="Marcela Urrego",VLOOKUP(LEFT(Proc[[#This Row],[Requested]],1),Table3[#All],2,0),VLOOKUP(Proc[[#This Row],[Author]],Table4[],2,0))</f>
        <v>MGF</v>
      </c>
      <c r="L2739" s="91" t="s">
        <v>3524</v>
      </c>
      <c r="M2739" s="78">
        <v>45841.453541666669</v>
      </c>
      <c r="N2739" s="78"/>
      <c r="O2739" s="78"/>
      <c r="P2739" s="79" t="str">
        <f ca="1">IF(Proc[[#This Row],[DaysAgeing]]&gt;5,"yep","on track")</f>
        <v>yep</v>
      </c>
      <c r="Q2739" s="2">
        <f ca="1">IF(Proc[[#This Row],[DateClosed]]="",ABS(NETWORKDAYS(Proc[[#This Row],[DateOpened]],TODAY()))-1,ABS(NETWORKDAYS(Proc[[#This Row],[DateOpened]],Proc[[#This Row],[DateClosed]]))-1)</f>
        <v>196</v>
      </c>
      <c r="R2739" s="79" t="s">
        <v>484</v>
      </c>
      <c r="S2739" s="65"/>
      <c r="T2739" s="153">
        <v>2738</v>
      </c>
    </row>
    <row r="2740" spans="1:20" hidden="1">
      <c r="A2740" s="72" t="s">
        <v>3091</v>
      </c>
      <c r="B2740" s="152" t="str">
        <f>IFERROR(VLOOKUP(Proc[[#This Row],[App]],Table2[],3,0),"open")</f>
        <v>ok</v>
      </c>
      <c r="C2740" s="85" t="s">
        <v>369</v>
      </c>
      <c r="D2740" s="152" t="s">
        <v>3330</v>
      </c>
      <c r="E2740" s="152" t="s">
        <v>3419</v>
      </c>
      <c r="F2740" s="65" t="s">
        <v>3419</v>
      </c>
      <c r="G2740" s="72" t="s">
        <v>406</v>
      </c>
      <c r="H2740" s="65" t="str">
        <f>IF(Proc[[#This Row],[type]]="LFF (MDG-F)",MID(Proc[[#This Row],[Obj]],13,10),"")</f>
        <v>DE20538114</v>
      </c>
      <c r="I2740" s="152"/>
      <c r="J2740" s="65" t="b">
        <f>Proc[[#This Row],[Requested]]=Proc[[#This Row],[CurrentParent]]</f>
        <v>1</v>
      </c>
      <c r="K2740" s="152" t="str">
        <f>IF(Proc[[#This Row],[Author]]="Marcela Urrego",VLOOKUP(LEFT(Proc[[#This Row],[Requested]],1),Table3[#All],2,0),VLOOKUP(Proc[[#This Row],[Author]],Table4[],2,0))</f>
        <v>MGF</v>
      </c>
      <c r="L2740" s="91" t="s">
        <v>3524</v>
      </c>
      <c r="M2740" s="78">
        <v>45841.453541666669</v>
      </c>
      <c r="N2740" s="78"/>
      <c r="O2740" s="78"/>
      <c r="P2740" s="79" t="str">
        <f ca="1">IF(Proc[[#This Row],[DaysAgeing]]&gt;5,"yep","on track")</f>
        <v>yep</v>
      </c>
      <c r="Q2740" s="2">
        <f ca="1">IF(Proc[[#This Row],[DateClosed]]="",ABS(NETWORKDAYS(Proc[[#This Row],[DateOpened]],TODAY()))-1,ABS(NETWORKDAYS(Proc[[#This Row],[DateOpened]],Proc[[#This Row],[DateClosed]]))-1)</f>
        <v>196</v>
      </c>
      <c r="R2740" s="79" t="s">
        <v>484</v>
      </c>
      <c r="S2740" s="65"/>
      <c r="T2740" s="153">
        <v>2739</v>
      </c>
    </row>
    <row r="2741" spans="1:20" hidden="1">
      <c r="A2741" s="72" t="s">
        <v>3091</v>
      </c>
      <c r="B2741" s="152" t="str">
        <f>IFERROR(VLOOKUP(Proc[[#This Row],[App]],Table2[],3,0),"open")</f>
        <v>ok</v>
      </c>
      <c r="C2741" s="85" t="s">
        <v>369</v>
      </c>
      <c r="D2741" s="152" t="s">
        <v>3331</v>
      </c>
      <c r="E2741" s="152" t="s">
        <v>3421</v>
      </c>
      <c r="F2741" s="65" t="s">
        <v>3421</v>
      </c>
      <c r="G2741" s="72" t="s">
        <v>406</v>
      </c>
      <c r="H2741" s="65" t="str">
        <f>IF(Proc[[#This Row],[type]]="LFF (MDG-F)",MID(Proc[[#This Row],[Obj]],13,10),"")</f>
        <v>DE20538115</v>
      </c>
      <c r="I2741" s="152"/>
      <c r="J2741" s="65" t="b">
        <f>Proc[[#This Row],[Requested]]=Proc[[#This Row],[CurrentParent]]</f>
        <v>1</v>
      </c>
      <c r="K2741" s="152" t="str">
        <f>IF(Proc[[#This Row],[Author]]="Marcela Urrego",VLOOKUP(LEFT(Proc[[#This Row],[Requested]],1),Table3[#All],2,0),VLOOKUP(Proc[[#This Row],[Author]],Table4[],2,0))</f>
        <v>MGF</v>
      </c>
      <c r="L2741" s="91" t="s">
        <v>3524</v>
      </c>
      <c r="M2741" s="78">
        <v>45841.453541666669</v>
      </c>
      <c r="N2741" s="78"/>
      <c r="O2741" s="78"/>
      <c r="P2741" s="79" t="str">
        <f ca="1">IF(Proc[[#This Row],[DaysAgeing]]&gt;5,"yep","on track")</f>
        <v>yep</v>
      </c>
      <c r="Q2741" s="2">
        <f ca="1">IF(Proc[[#This Row],[DateClosed]]="",ABS(NETWORKDAYS(Proc[[#This Row],[DateOpened]],TODAY()))-1,ABS(NETWORKDAYS(Proc[[#This Row],[DateOpened]],Proc[[#This Row],[DateClosed]]))-1)</f>
        <v>196</v>
      </c>
      <c r="R2741" s="79" t="s">
        <v>484</v>
      </c>
      <c r="S2741" s="65"/>
      <c r="T2741" s="153">
        <v>2740</v>
      </c>
    </row>
    <row r="2742" spans="1:20" hidden="1">
      <c r="A2742" s="72" t="s">
        <v>3091</v>
      </c>
      <c r="B2742" s="152" t="str">
        <f>IFERROR(VLOOKUP(Proc[[#This Row],[App]],Table2[],3,0),"open")</f>
        <v>ok</v>
      </c>
      <c r="C2742" s="85" t="s">
        <v>369</v>
      </c>
      <c r="D2742" s="152" t="s">
        <v>3332</v>
      </c>
      <c r="E2742" s="152" t="s">
        <v>3420</v>
      </c>
      <c r="F2742" s="65" t="s">
        <v>3420</v>
      </c>
      <c r="G2742" s="72" t="s">
        <v>406</v>
      </c>
      <c r="H2742" s="65" t="str">
        <f>IF(Proc[[#This Row],[type]]="LFF (MDG-F)",MID(Proc[[#This Row],[Obj]],13,10),"")</f>
        <v>DE20538117</v>
      </c>
      <c r="I2742" s="152"/>
      <c r="J2742" s="65" t="b">
        <f>Proc[[#This Row],[Requested]]=Proc[[#This Row],[CurrentParent]]</f>
        <v>1</v>
      </c>
      <c r="K2742" s="152" t="str">
        <f>IF(Proc[[#This Row],[Author]]="Marcela Urrego",VLOOKUP(LEFT(Proc[[#This Row],[Requested]],1),Table3[#All],2,0),VLOOKUP(Proc[[#This Row],[Author]],Table4[],2,0))</f>
        <v>MGF</v>
      </c>
      <c r="L2742" s="91" t="s">
        <v>3524</v>
      </c>
      <c r="M2742" s="78">
        <v>45841.453541666669</v>
      </c>
      <c r="N2742" s="78"/>
      <c r="O2742" s="78"/>
      <c r="P2742" s="79" t="str">
        <f ca="1">IF(Proc[[#This Row],[DaysAgeing]]&gt;5,"yep","on track")</f>
        <v>yep</v>
      </c>
      <c r="Q2742" s="2">
        <f ca="1">IF(Proc[[#This Row],[DateClosed]]="",ABS(NETWORKDAYS(Proc[[#This Row],[DateOpened]],TODAY()))-1,ABS(NETWORKDAYS(Proc[[#This Row],[DateOpened]],Proc[[#This Row],[DateClosed]]))-1)</f>
        <v>196</v>
      </c>
      <c r="R2742" s="79" t="s">
        <v>484</v>
      </c>
      <c r="S2742" s="65"/>
      <c r="T2742" s="153">
        <v>2741</v>
      </c>
    </row>
    <row r="2743" spans="1:20" hidden="1">
      <c r="A2743" s="72" t="s">
        <v>3091</v>
      </c>
      <c r="B2743" s="152" t="str">
        <f>IFERROR(VLOOKUP(Proc[[#This Row],[App]],Table2[],3,0),"open")</f>
        <v>ok</v>
      </c>
      <c r="C2743" s="85" t="s">
        <v>369</v>
      </c>
      <c r="D2743" s="152" t="s">
        <v>3333</v>
      </c>
      <c r="E2743" s="152" t="s">
        <v>3419</v>
      </c>
      <c r="F2743" s="65" t="s">
        <v>3419</v>
      </c>
      <c r="G2743" s="72" t="s">
        <v>406</v>
      </c>
      <c r="H2743" s="65" t="str">
        <f>IF(Proc[[#This Row],[type]]="LFF (MDG-F)",MID(Proc[[#This Row],[Obj]],13,10),"")</f>
        <v>DE20538119</v>
      </c>
      <c r="I2743" s="152"/>
      <c r="J2743" s="65" t="b">
        <f>Proc[[#This Row],[Requested]]=Proc[[#This Row],[CurrentParent]]</f>
        <v>1</v>
      </c>
      <c r="K2743" s="152" t="str">
        <f>IF(Proc[[#This Row],[Author]]="Marcela Urrego",VLOOKUP(LEFT(Proc[[#This Row],[Requested]],1),Table3[#All],2,0),VLOOKUP(Proc[[#This Row],[Author]],Table4[],2,0))</f>
        <v>MGF</v>
      </c>
      <c r="L2743" s="91" t="s">
        <v>3524</v>
      </c>
      <c r="M2743" s="78">
        <v>45841.453541666669</v>
      </c>
      <c r="N2743" s="78"/>
      <c r="O2743" s="78"/>
      <c r="P2743" s="79" t="str">
        <f ca="1">IF(Proc[[#This Row],[DaysAgeing]]&gt;5,"yep","on track")</f>
        <v>yep</v>
      </c>
      <c r="Q2743" s="2">
        <f ca="1">IF(Proc[[#This Row],[DateClosed]]="",ABS(NETWORKDAYS(Proc[[#This Row],[DateOpened]],TODAY()))-1,ABS(NETWORKDAYS(Proc[[#This Row],[DateOpened]],Proc[[#This Row],[DateClosed]]))-1)</f>
        <v>196</v>
      </c>
      <c r="R2743" s="79" t="s">
        <v>484</v>
      </c>
      <c r="S2743" s="65"/>
      <c r="T2743" s="153">
        <v>2742</v>
      </c>
    </row>
    <row r="2744" spans="1:20" hidden="1">
      <c r="A2744" s="72" t="s">
        <v>3091</v>
      </c>
      <c r="B2744" s="152" t="str">
        <f>IFERROR(VLOOKUP(Proc[[#This Row],[App]],Table2[],3,0),"open")</f>
        <v>ok</v>
      </c>
      <c r="C2744" s="85" t="s">
        <v>369</v>
      </c>
      <c r="D2744" s="152" t="s">
        <v>3334</v>
      </c>
      <c r="E2744" s="152" t="s">
        <v>3419</v>
      </c>
      <c r="F2744" s="65" t="s">
        <v>3419</v>
      </c>
      <c r="G2744" s="72" t="s">
        <v>406</v>
      </c>
      <c r="H2744" s="65" t="str">
        <f>IF(Proc[[#This Row],[type]]="LFF (MDG-F)",MID(Proc[[#This Row],[Obj]],13,10),"")</f>
        <v>DE20538120</v>
      </c>
      <c r="I2744" s="152"/>
      <c r="J2744" s="65" t="b">
        <f>Proc[[#This Row],[Requested]]=Proc[[#This Row],[CurrentParent]]</f>
        <v>1</v>
      </c>
      <c r="K2744" s="152" t="str">
        <f>IF(Proc[[#This Row],[Author]]="Marcela Urrego",VLOOKUP(LEFT(Proc[[#This Row],[Requested]],1),Table3[#All],2,0),VLOOKUP(Proc[[#This Row],[Author]],Table4[],2,0))</f>
        <v>MGF</v>
      </c>
      <c r="L2744" s="91" t="s">
        <v>3524</v>
      </c>
      <c r="M2744" s="78">
        <v>45841.453541666669</v>
      </c>
      <c r="N2744" s="78"/>
      <c r="O2744" s="78"/>
      <c r="P2744" s="79" t="str">
        <f ca="1">IF(Proc[[#This Row],[DaysAgeing]]&gt;5,"yep","on track")</f>
        <v>yep</v>
      </c>
      <c r="Q2744" s="2">
        <f ca="1">IF(Proc[[#This Row],[DateClosed]]="",ABS(NETWORKDAYS(Proc[[#This Row],[DateOpened]],TODAY()))-1,ABS(NETWORKDAYS(Proc[[#This Row],[DateOpened]],Proc[[#This Row],[DateClosed]]))-1)</f>
        <v>196</v>
      </c>
      <c r="R2744" s="79" t="s">
        <v>484</v>
      </c>
      <c r="S2744" s="65"/>
      <c r="T2744" s="153">
        <v>2743</v>
      </c>
    </row>
    <row r="2745" spans="1:20" hidden="1">
      <c r="A2745" s="72" t="s">
        <v>3091</v>
      </c>
      <c r="B2745" s="152" t="str">
        <f>IFERROR(VLOOKUP(Proc[[#This Row],[App]],Table2[],3,0),"open")</f>
        <v>ok</v>
      </c>
      <c r="C2745" s="85" t="s">
        <v>369</v>
      </c>
      <c r="D2745" s="152" t="s">
        <v>3335</v>
      </c>
      <c r="E2745" s="152" t="s">
        <v>3419</v>
      </c>
      <c r="F2745" s="65" t="s">
        <v>3419</v>
      </c>
      <c r="G2745" s="72" t="s">
        <v>406</v>
      </c>
      <c r="H2745" s="65" t="str">
        <f>IF(Proc[[#This Row],[type]]="LFF (MDG-F)",MID(Proc[[#This Row],[Obj]],13,10),"")</f>
        <v>DE20538121</v>
      </c>
      <c r="I2745" s="152"/>
      <c r="J2745" s="65" t="b">
        <f>Proc[[#This Row],[Requested]]=Proc[[#This Row],[CurrentParent]]</f>
        <v>1</v>
      </c>
      <c r="K2745" s="152" t="str">
        <f>IF(Proc[[#This Row],[Author]]="Marcela Urrego",VLOOKUP(LEFT(Proc[[#This Row],[Requested]],1),Table3[#All],2,0),VLOOKUP(Proc[[#This Row],[Author]],Table4[],2,0))</f>
        <v>MGF</v>
      </c>
      <c r="L2745" s="91" t="s">
        <v>3524</v>
      </c>
      <c r="M2745" s="78">
        <v>45841.453541666669</v>
      </c>
      <c r="N2745" s="78"/>
      <c r="O2745" s="78"/>
      <c r="P2745" s="79" t="str">
        <f ca="1">IF(Proc[[#This Row],[DaysAgeing]]&gt;5,"yep","on track")</f>
        <v>yep</v>
      </c>
      <c r="Q2745" s="2">
        <f ca="1">IF(Proc[[#This Row],[DateClosed]]="",ABS(NETWORKDAYS(Proc[[#This Row],[DateOpened]],TODAY()))-1,ABS(NETWORKDAYS(Proc[[#This Row],[DateOpened]],Proc[[#This Row],[DateClosed]]))-1)</f>
        <v>196</v>
      </c>
      <c r="R2745" s="79" t="s">
        <v>484</v>
      </c>
      <c r="S2745" s="65"/>
      <c r="T2745" s="153">
        <v>2744</v>
      </c>
    </row>
    <row r="2746" spans="1:20" hidden="1">
      <c r="A2746" s="72" t="s">
        <v>3091</v>
      </c>
      <c r="B2746" s="152" t="str">
        <f>IFERROR(VLOOKUP(Proc[[#This Row],[App]],Table2[],3,0),"open")</f>
        <v>ok</v>
      </c>
      <c r="C2746" s="85" t="s">
        <v>369</v>
      </c>
      <c r="D2746" s="152" t="s">
        <v>3336</v>
      </c>
      <c r="E2746" s="152" t="s">
        <v>3419</v>
      </c>
      <c r="F2746" s="65" t="s">
        <v>3419</v>
      </c>
      <c r="G2746" s="72" t="s">
        <v>406</v>
      </c>
      <c r="H2746" s="65" t="str">
        <f>IF(Proc[[#This Row],[type]]="LFF (MDG-F)",MID(Proc[[#This Row],[Obj]],13,10),"")</f>
        <v>DE20538122</v>
      </c>
      <c r="I2746" s="152"/>
      <c r="J2746" s="65" t="b">
        <f>Proc[[#This Row],[Requested]]=Proc[[#This Row],[CurrentParent]]</f>
        <v>1</v>
      </c>
      <c r="K2746" s="152" t="str">
        <f>IF(Proc[[#This Row],[Author]]="Marcela Urrego",VLOOKUP(LEFT(Proc[[#This Row],[Requested]],1),Table3[#All],2,0),VLOOKUP(Proc[[#This Row],[Author]],Table4[],2,0))</f>
        <v>MGF</v>
      </c>
      <c r="L2746" s="91" t="s">
        <v>3524</v>
      </c>
      <c r="M2746" s="78">
        <v>45841.453541666669</v>
      </c>
      <c r="N2746" s="78"/>
      <c r="O2746" s="78"/>
      <c r="P2746" s="79" t="str">
        <f ca="1">IF(Proc[[#This Row],[DaysAgeing]]&gt;5,"yep","on track")</f>
        <v>yep</v>
      </c>
      <c r="Q2746" s="2">
        <f ca="1">IF(Proc[[#This Row],[DateClosed]]="",ABS(NETWORKDAYS(Proc[[#This Row],[DateOpened]],TODAY()))-1,ABS(NETWORKDAYS(Proc[[#This Row],[DateOpened]],Proc[[#This Row],[DateClosed]]))-1)</f>
        <v>196</v>
      </c>
      <c r="R2746" s="79" t="s">
        <v>484</v>
      </c>
      <c r="S2746" s="65"/>
      <c r="T2746" s="153">
        <v>2745</v>
      </c>
    </row>
    <row r="2747" spans="1:20" hidden="1">
      <c r="A2747" s="72" t="s">
        <v>3091</v>
      </c>
      <c r="B2747" s="152" t="str">
        <f>IFERROR(VLOOKUP(Proc[[#This Row],[App]],Table2[],3,0),"open")</f>
        <v>ok</v>
      </c>
      <c r="C2747" s="85" t="s">
        <v>369</v>
      </c>
      <c r="D2747" s="152" t="s">
        <v>3337</v>
      </c>
      <c r="E2747" s="152" t="s">
        <v>3419</v>
      </c>
      <c r="F2747" s="65" t="s">
        <v>3419</v>
      </c>
      <c r="G2747" s="72" t="s">
        <v>406</v>
      </c>
      <c r="H2747" s="65" t="str">
        <f>IF(Proc[[#This Row],[type]]="LFF (MDG-F)",MID(Proc[[#This Row],[Obj]],13,10),"")</f>
        <v>DE20538124</v>
      </c>
      <c r="I2747" s="152"/>
      <c r="J2747" s="65" t="b">
        <f>Proc[[#This Row],[Requested]]=Proc[[#This Row],[CurrentParent]]</f>
        <v>1</v>
      </c>
      <c r="K2747" s="152" t="str">
        <f>IF(Proc[[#This Row],[Author]]="Marcela Urrego",VLOOKUP(LEFT(Proc[[#This Row],[Requested]],1),Table3[#All],2,0),VLOOKUP(Proc[[#This Row],[Author]],Table4[],2,0))</f>
        <v>MGF</v>
      </c>
      <c r="L2747" s="91" t="s">
        <v>3524</v>
      </c>
      <c r="M2747" s="78">
        <v>45841.453541666669</v>
      </c>
      <c r="N2747" s="78"/>
      <c r="O2747" s="78"/>
      <c r="P2747" s="79" t="str">
        <f ca="1">IF(Proc[[#This Row],[DaysAgeing]]&gt;5,"yep","on track")</f>
        <v>yep</v>
      </c>
      <c r="Q2747" s="2">
        <f ca="1">IF(Proc[[#This Row],[DateClosed]]="",ABS(NETWORKDAYS(Proc[[#This Row],[DateOpened]],TODAY()))-1,ABS(NETWORKDAYS(Proc[[#This Row],[DateOpened]],Proc[[#This Row],[DateClosed]]))-1)</f>
        <v>196</v>
      </c>
      <c r="R2747" s="79" t="s">
        <v>484</v>
      </c>
      <c r="S2747" s="65"/>
      <c r="T2747" s="153">
        <v>2746</v>
      </c>
    </row>
    <row r="2748" spans="1:20" hidden="1">
      <c r="A2748" s="72" t="s">
        <v>3091</v>
      </c>
      <c r="B2748" s="152" t="str">
        <f>IFERROR(VLOOKUP(Proc[[#This Row],[App]],Table2[],3,0),"open")</f>
        <v>ok</v>
      </c>
      <c r="C2748" s="85" t="s">
        <v>369</v>
      </c>
      <c r="D2748" s="152" t="s">
        <v>3338</v>
      </c>
      <c r="E2748" s="152" t="s">
        <v>3419</v>
      </c>
      <c r="F2748" s="65" t="s">
        <v>3419</v>
      </c>
      <c r="G2748" s="72" t="s">
        <v>406</v>
      </c>
      <c r="H2748" s="65" t="str">
        <f>IF(Proc[[#This Row],[type]]="LFF (MDG-F)",MID(Proc[[#This Row],[Obj]],13,10),"")</f>
        <v>DE20538129</v>
      </c>
      <c r="I2748" s="152"/>
      <c r="J2748" s="65" t="b">
        <f>Proc[[#This Row],[Requested]]=Proc[[#This Row],[CurrentParent]]</f>
        <v>1</v>
      </c>
      <c r="K2748" s="152" t="str">
        <f>IF(Proc[[#This Row],[Author]]="Marcela Urrego",VLOOKUP(LEFT(Proc[[#This Row],[Requested]],1),Table3[#All],2,0),VLOOKUP(Proc[[#This Row],[Author]],Table4[],2,0))</f>
        <v>MGF</v>
      </c>
      <c r="L2748" s="91" t="s">
        <v>3524</v>
      </c>
      <c r="M2748" s="78">
        <v>45841.453541666669</v>
      </c>
      <c r="N2748" s="78"/>
      <c r="O2748" s="78"/>
      <c r="P2748" s="79" t="str">
        <f ca="1">IF(Proc[[#This Row],[DaysAgeing]]&gt;5,"yep","on track")</f>
        <v>yep</v>
      </c>
      <c r="Q2748" s="2">
        <f ca="1">IF(Proc[[#This Row],[DateClosed]]="",ABS(NETWORKDAYS(Proc[[#This Row],[DateOpened]],TODAY()))-1,ABS(NETWORKDAYS(Proc[[#This Row],[DateOpened]],Proc[[#This Row],[DateClosed]]))-1)</f>
        <v>196</v>
      </c>
      <c r="R2748" s="79" t="s">
        <v>484</v>
      </c>
      <c r="S2748" s="65"/>
      <c r="T2748" s="153">
        <v>2747</v>
      </c>
    </row>
    <row r="2749" spans="1:20" hidden="1">
      <c r="A2749" s="72" t="s">
        <v>3091</v>
      </c>
      <c r="B2749" s="152" t="str">
        <f>IFERROR(VLOOKUP(Proc[[#This Row],[App]],Table2[],3,0),"open")</f>
        <v>ok</v>
      </c>
      <c r="C2749" s="85" t="s">
        <v>369</v>
      </c>
      <c r="D2749" s="152" t="s">
        <v>3339</v>
      </c>
      <c r="E2749" s="152" t="s">
        <v>3419</v>
      </c>
      <c r="F2749" s="65" t="s">
        <v>3419</v>
      </c>
      <c r="G2749" s="72" t="s">
        <v>406</v>
      </c>
      <c r="H2749" s="65" t="str">
        <f>IF(Proc[[#This Row],[type]]="LFF (MDG-F)",MID(Proc[[#This Row],[Obj]],13,10),"")</f>
        <v>DE20538130</v>
      </c>
      <c r="I2749" s="152"/>
      <c r="J2749" s="65" t="b">
        <f>Proc[[#This Row],[Requested]]=Proc[[#This Row],[CurrentParent]]</f>
        <v>1</v>
      </c>
      <c r="K2749" s="152" t="str">
        <f>IF(Proc[[#This Row],[Author]]="Marcela Urrego",VLOOKUP(LEFT(Proc[[#This Row],[Requested]],1),Table3[#All],2,0),VLOOKUP(Proc[[#This Row],[Author]],Table4[],2,0))</f>
        <v>MGF</v>
      </c>
      <c r="L2749" s="91" t="s">
        <v>3524</v>
      </c>
      <c r="M2749" s="78">
        <v>45841.453541666669</v>
      </c>
      <c r="N2749" s="78"/>
      <c r="O2749" s="78"/>
      <c r="P2749" s="79" t="str">
        <f ca="1">IF(Proc[[#This Row],[DaysAgeing]]&gt;5,"yep","on track")</f>
        <v>yep</v>
      </c>
      <c r="Q2749" s="2">
        <f ca="1">IF(Proc[[#This Row],[DateClosed]]="",ABS(NETWORKDAYS(Proc[[#This Row],[DateOpened]],TODAY()))-1,ABS(NETWORKDAYS(Proc[[#This Row],[DateOpened]],Proc[[#This Row],[DateClosed]]))-1)</f>
        <v>196</v>
      </c>
      <c r="R2749" s="79" t="s">
        <v>484</v>
      </c>
      <c r="S2749" s="65"/>
      <c r="T2749" s="153">
        <v>2748</v>
      </c>
    </row>
    <row r="2750" spans="1:20" hidden="1">
      <c r="A2750" s="72" t="s">
        <v>3091</v>
      </c>
      <c r="B2750" s="152" t="str">
        <f>IFERROR(VLOOKUP(Proc[[#This Row],[App]],Table2[],3,0),"open")</f>
        <v>ok</v>
      </c>
      <c r="C2750" s="85" t="s">
        <v>369</v>
      </c>
      <c r="D2750" s="152" t="s">
        <v>3340</v>
      </c>
      <c r="E2750" s="152" t="s">
        <v>3419</v>
      </c>
      <c r="F2750" s="65" t="s">
        <v>3419</v>
      </c>
      <c r="G2750" s="72" t="s">
        <v>406</v>
      </c>
      <c r="H2750" s="65" t="str">
        <f>IF(Proc[[#This Row],[type]]="LFF (MDG-F)",MID(Proc[[#This Row],[Obj]],13,10),"")</f>
        <v>DE20538131</v>
      </c>
      <c r="I2750" s="152"/>
      <c r="J2750" s="65" t="b">
        <f>Proc[[#This Row],[Requested]]=Proc[[#This Row],[CurrentParent]]</f>
        <v>1</v>
      </c>
      <c r="K2750" s="152" t="str">
        <f>IF(Proc[[#This Row],[Author]]="Marcela Urrego",VLOOKUP(LEFT(Proc[[#This Row],[Requested]],1),Table3[#All],2,0),VLOOKUP(Proc[[#This Row],[Author]],Table4[],2,0))</f>
        <v>MGF</v>
      </c>
      <c r="L2750" s="91" t="s">
        <v>3524</v>
      </c>
      <c r="M2750" s="78">
        <v>45841.453541666669</v>
      </c>
      <c r="N2750" s="78"/>
      <c r="O2750" s="78"/>
      <c r="P2750" s="79" t="str">
        <f ca="1">IF(Proc[[#This Row],[DaysAgeing]]&gt;5,"yep","on track")</f>
        <v>yep</v>
      </c>
      <c r="Q2750" s="2">
        <f ca="1">IF(Proc[[#This Row],[DateClosed]]="",ABS(NETWORKDAYS(Proc[[#This Row],[DateOpened]],TODAY()))-1,ABS(NETWORKDAYS(Proc[[#This Row],[DateOpened]],Proc[[#This Row],[DateClosed]]))-1)</f>
        <v>196</v>
      </c>
      <c r="R2750" s="79" t="s">
        <v>484</v>
      </c>
      <c r="S2750" s="65"/>
      <c r="T2750" s="153">
        <v>2749</v>
      </c>
    </row>
    <row r="2751" spans="1:20" hidden="1">
      <c r="A2751" s="72" t="s">
        <v>3091</v>
      </c>
      <c r="B2751" s="111" t="str">
        <f>IFERROR(VLOOKUP(Proc[[#This Row],[App]],Table2[],3,0),"open")</f>
        <v>ok</v>
      </c>
      <c r="C2751" s="85" t="s">
        <v>369</v>
      </c>
      <c r="D2751" s="152" t="s">
        <v>3341</v>
      </c>
      <c r="E2751" s="152" t="s">
        <v>3419</v>
      </c>
      <c r="F2751" s="65" t="s">
        <v>3419</v>
      </c>
      <c r="G2751" s="72" t="s">
        <v>406</v>
      </c>
      <c r="H2751" s="65" t="str">
        <f>IF(Proc[[#This Row],[type]]="LFF (MDG-F)",MID(Proc[[#This Row],[Obj]],13,10),"")</f>
        <v>DE20538133</v>
      </c>
      <c r="I2751" s="152"/>
      <c r="J2751" s="65" t="b">
        <f>Proc[[#This Row],[Requested]]=Proc[[#This Row],[CurrentParent]]</f>
        <v>1</v>
      </c>
      <c r="K2751" s="107" t="str">
        <f>IF(Proc[[#This Row],[Author]]="Marcela Urrego",VLOOKUP(LEFT(Proc[[#This Row],[Requested]],1),Table3[#All],2,0),VLOOKUP(Proc[[#This Row],[Author]],Table4[],2,0))</f>
        <v>MGF</v>
      </c>
      <c r="L2751" s="91" t="s">
        <v>3524</v>
      </c>
      <c r="M2751" s="78">
        <v>45841.453541666669</v>
      </c>
      <c r="N2751" s="78"/>
      <c r="O2751" s="78"/>
      <c r="P2751" s="79" t="str">
        <f ca="1">IF(Proc[[#This Row],[DaysAgeing]]&gt;5,"yep","on track")</f>
        <v>yep</v>
      </c>
      <c r="Q2751" s="2">
        <f ca="1">IF(Proc[[#This Row],[DateClosed]]="",ABS(NETWORKDAYS(Proc[[#This Row],[DateOpened]],TODAY()))-1,ABS(NETWORKDAYS(Proc[[#This Row],[DateOpened]],Proc[[#This Row],[DateClosed]]))-1)</f>
        <v>196</v>
      </c>
      <c r="R2751" s="79" t="s">
        <v>484</v>
      </c>
      <c r="S2751" s="65"/>
      <c r="T2751" s="153">
        <v>2750</v>
      </c>
    </row>
    <row r="2752" spans="1:20" hidden="1">
      <c r="A2752" s="72" t="s">
        <v>3091</v>
      </c>
      <c r="B2752" s="152" t="str">
        <f>IFERROR(VLOOKUP(Proc[[#This Row],[App]],Table2[],3,0),"open")</f>
        <v>ok</v>
      </c>
      <c r="C2752" s="85" t="s">
        <v>369</v>
      </c>
      <c r="D2752" s="152" t="s">
        <v>3342</v>
      </c>
      <c r="E2752" s="152" t="s">
        <v>3419</v>
      </c>
      <c r="F2752" s="65" t="s">
        <v>3419</v>
      </c>
      <c r="G2752" s="72" t="s">
        <v>406</v>
      </c>
      <c r="H2752" s="65" t="str">
        <f>IF(Proc[[#This Row],[type]]="LFF (MDG-F)",MID(Proc[[#This Row],[Obj]],13,10),"")</f>
        <v>DE20538134</v>
      </c>
      <c r="I2752" s="152"/>
      <c r="J2752" s="65" t="b">
        <f>Proc[[#This Row],[Requested]]=Proc[[#This Row],[CurrentParent]]</f>
        <v>1</v>
      </c>
      <c r="K2752" s="152" t="str">
        <f>IF(Proc[[#This Row],[Author]]="Marcela Urrego",VLOOKUP(LEFT(Proc[[#This Row],[Requested]],1),Table3[#All],2,0),VLOOKUP(Proc[[#This Row],[Author]],Table4[],2,0))</f>
        <v>MGF</v>
      </c>
      <c r="L2752" s="91" t="s">
        <v>3524</v>
      </c>
      <c r="M2752" s="78">
        <v>45841.453541666669</v>
      </c>
      <c r="N2752" s="78"/>
      <c r="O2752" s="78"/>
      <c r="P2752" s="79" t="str">
        <f ca="1">IF(Proc[[#This Row],[DaysAgeing]]&gt;5,"yep","on track")</f>
        <v>yep</v>
      </c>
      <c r="Q2752" s="2">
        <f ca="1">IF(Proc[[#This Row],[DateClosed]]="",ABS(NETWORKDAYS(Proc[[#This Row],[DateOpened]],TODAY()))-1,ABS(NETWORKDAYS(Proc[[#This Row],[DateOpened]],Proc[[#This Row],[DateClosed]]))-1)</f>
        <v>196</v>
      </c>
      <c r="R2752" s="79" t="s">
        <v>484</v>
      </c>
      <c r="S2752" s="65"/>
      <c r="T2752" s="153">
        <v>2751</v>
      </c>
    </row>
    <row r="2753" spans="1:20" hidden="1">
      <c r="A2753" s="72" t="s">
        <v>3091</v>
      </c>
      <c r="B2753" s="152" t="str">
        <f>IFERROR(VLOOKUP(Proc[[#This Row],[App]],Table2[],3,0),"open")</f>
        <v>ok</v>
      </c>
      <c r="C2753" s="85" t="s">
        <v>369</v>
      </c>
      <c r="D2753" s="152" t="s">
        <v>3343</v>
      </c>
      <c r="E2753" s="152" t="s">
        <v>3419</v>
      </c>
      <c r="F2753" s="65" t="s">
        <v>3419</v>
      </c>
      <c r="G2753" s="72" t="s">
        <v>406</v>
      </c>
      <c r="H2753" s="65" t="str">
        <f>IF(Proc[[#This Row],[type]]="LFF (MDG-F)",MID(Proc[[#This Row],[Obj]],13,10),"")</f>
        <v>DE20538135</v>
      </c>
      <c r="I2753" s="152"/>
      <c r="J2753" s="65" t="b">
        <f>Proc[[#This Row],[Requested]]=Proc[[#This Row],[CurrentParent]]</f>
        <v>1</v>
      </c>
      <c r="K2753" s="152" t="str">
        <f>IF(Proc[[#This Row],[Author]]="Marcela Urrego",VLOOKUP(LEFT(Proc[[#This Row],[Requested]],1),Table3[#All],2,0),VLOOKUP(Proc[[#This Row],[Author]],Table4[],2,0))</f>
        <v>MGF</v>
      </c>
      <c r="L2753" s="91" t="s">
        <v>3524</v>
      </c>
      <c r="M2753" s="78">
        <v>45841.453541666669</v>
      </c>
      <c r="N2753" s="78"/>
      <c r="O2753" s="78"/>
      <c r="P2753" s="79" t="str">
        <f ca="1">IF(Proc[[#This Row],[DaysAgeing]]&gt;5,"yep","on track")</f>
        <v>yep</v>
      </c>
      <c r="Q2753" s="2">
        <f ca="1">IF(Proc[[#This Row],[DateClosed]]="",ABS(NETWORKDAYS(Proc[[#This Row],[DateOpened]],TODAY()))-1,ABS(NETWORKDAYS(Proc[[#This Row],[DateOpened]],Proc[[#This Row],[DateClosed]]))-1)</f>
        <v>196</v>
      </c>
      <c r="R2753" s="79" t="s">
        <v>484</v>
      </c>
      <c r="S2753" s="65"/>
      <c r="T2753" s="153">
        <v>2752</v>
      </c>
    </row>
    <row r="2754" spans="1:20" hidden="1">
      <c r="A2754" s="72" t="s">
        <v>3091</v>
      </c>
      <c r="B2754" s="152" t="str">
        <f>IFERROR(VLOOKUP(Proc[[#This Row],[App]],Table2[],3,0),"open")</f>
        <v>ok</v>
      </c>
      <c r="C2754" s="85" t="s">
        <v>369</v>
      </c>
      <c r="D2754" s="152" t="s">
        <v>3344</v>
      </c>
      <c r="E2754" s="152" t="s">
        <v>3419</v>
      </c>
      <c r="F2754" s="65" t="s">
        <v>3419</v>
      </c>
      <c r="G2754" s="72" t="s">
        <v>406</v>
      </c>
      <c r="H2754" s="65" t="str">
        <f>IF(Proc[[#This Row],[type]]="LFF (MDG-F)",MID(Proc[[#This Row],[Obj]],13,10),"")</f>
        <v>DE20538138</v>
      </c>
      <c r="I2754" s="152"/>
      <c r="J2754" s="65" t="b">
        <f>Proc[[#This Row],[Requested]]=Proc[[#This Row],[CurrentParent]]</f>
        <v>1</v>
      </c>
      <c r="K2754" s="152" t="str">
        <f>IF(Proc[[#This Row],[Author]]="Marcela Urrego",VLOOKUP(LEFT(Proc[[#This Row],[Requested]],1),Table3[#All],2,0),VLOOKUP(Proc[[#This Row],[Author]],Table4[],2,0))</f>
        <v>MGF</v>
      </c>
      <c r="L2754" s="91" t="s">
        <v>3524</v>
      </c>
      <c r="M2754" s="78">
        <v>45841.453541666669</v>
      </c>
      <c r="N2754" s="78"/>
      <c r="O2754" s="78"/>
      <c r="P2754" s="79" t="str">
        <f ca="1">IF(Proc[[#This Row],[DaysAgeing]]&gt;5,"yep","on track")</f>
        <v>yep</v>
      </c>
      <c r="Q2754" s="2">
        <f ca="1">IF(Proc[[#This Row],[DateClosed]]="",ABS(NETWORKDAYS(Proc[[#This Row],[DateOpened]],TODAY()))-1,ABS(NETWORKDAYS(Proc[[#This Row],[DateOpened]],Proc[[#This Row],[DateClosed]]))-1)</f>
        <v>196</v>
      </c>
      <c r="R2754" s="79" t="s">
        <v>484</v>
      </c>
      <c r="S2754" s="65"/>
      <c r="T2754" s="153">
        <v>2753</v>
      </c>
    </row>
    <row r="2755" spans="1:20" hidden="1">
      <c r="A2755" s="72" t="s">
        <v>3091</v>
      </c>
      <c r="B2755" s="152" t="str">
        <f>IFERROR(VLOOKUP(Proc[[#This Row],[App]],Table2[],3,0),"open")</f>
        <v>ok</v>
      </c>
      <c r="C2755" s="85" t="s">
        <v>369</v>
      </c>
      <c r="D2755" s="152" t="s">
        <v>3345</v>
      </c>
      <c r="E2755" s="152" t="s">
        <v>3419</v>
      </c>
      <c r="F2755" s="65" t="s">
        <v>3419</v>
      </c>
      <c r="G2755" s="72" t="s">
        <v>406</v>
      </c>
      <c r="H2755" s="65" t="str">
        <f>IF(Proc[[#This Row],[type]]="LFF (MDG-F)",MID(Proc[[#This Row],[Obj]],13,10),"")</f>
        <v>DE20538139</v>
      </c>
      <c r="I2755" s="152"/>
      <c r="J2755" s="65" t="b">
        <f>Proc[[#This Row],[Requested]]=Proc[[#This Row],[CurrentParent]]</f>
        <v>1</v>
      </c>
      <c r="K2755" s="152" t="str">
        <f>IF(Proc[[#This Row],[Author]]="Marcela Urrego",VLOOKUP(LEFT(Proc[[#This Row],[Requested]],1),Table3[#All],2,0),VLOOKUP(Proc[[#This Row],[Author]],Table4[],2,0))</f>
        <v>MGF</v>
      </c>
      <c r="L2755" s="91" t="s">
        <v>3524</v>
      </c>
      <c r="M2755" s="78">
        <v>45841.453541666669</v>
      </c>
      <c r="N2755" s="78"/>
      <c r="O2755" s="78"/>
      <c r="P2755" s="79" t="str">
        <f ca="1">IF(Proc[[#This Row],[DaysAgeing]]&gt;5,"yep","on track")</f>
        <v>yep</v>
      </c>
      <c r="Q2755" s="2">
        <f ca="1">IF(Proc[[#This Row],[DateClosed]]="",ABS(NETWORKDAYS(Proc[[#This Row],[DateOpened]],TODAY()))-1,ABS(NETWORKDAYS(Proc[[#This Row],[DateOpened]],Proc[[#This Row],[DateClosed]]))-1)</f>
        <v>196</v>
      </c>
      <c r="R2755" s="79" t="s">
        <v>484</v>
      </c>
      <c r="S2755" s="65"/>
      <c r="T2755" s="153">
        <v>2754</v>
      </c>
    </row>
    <row r="2756" spans="1:20" hidden="1">
      <c r="A2756" s="72" t="s">
        <v>3091</v>
      </c>
      <c r="B2756" s="152" t="str">
        <f>IFERROR(VLOOKUP(Proc[[#This Row],[App]],Table2[],3,0),"open")</f>
        <v>ok</v>
      </c>
      <c r="C2756" s="85" t="s">
        <v>369</v>
      </c>
      <c r="D2756" s="152" t="s">
        <v>3346</v>
      </c>
      <c r="E2756" s="152" t="s">
        <v>3419</v>
      </c>
      <c r="F2756" s="65" t="s">
        <v>3419</v>
      </c>
      <c r="G2756" s="72" t="s">
        <v>406</v>
      </c>
      <c r="H2756" s="65" t="str">
        <f>IF(Proc[[#This Row],[type]]="LFF (MDG-F)",MID(Proc[[#This Row],[Obj]],13,10),"")</f>
        <v>DE20538142</v>
      </c>
      <c r="I2756" s="152"/>
      <c r="J2756" s="65" t="b">
        <f>Proc[[#This Row],[Requested]]=Proc[[#This Row],[CurrentParent]]</f>
        <v>1</v>
      </c>
      <c r="K2756" s="152" t="str">
        <f>IF(Proc[[#This Row],[Author]]="Marcela Urrego",VLOOKUP(LEFT(Proc[[#This Row],[Requested]],1),Table3[#All],2,0),VLOOKUP(Proc[[#This Row],[Author]],Table4[],2,0))</f>
        <v>MGF</v>
      </c>
      <c r="L2756" s="91" t="s">
        <v>3524</v>
      </c>
      <c r="M2756" s="78">
        <v>45841.453541666669</v>
      </c>
      <c r="N2756" s="78"/>
      <c r="O2756" s="78"/>
      <c r="P2756" s="79" t="str">
        <f ca="1">IF(Proc[[#This Row],[DaysAgeing]]&gt;5,"yep","on track")</f>
        <v>yep</v>
      </c>
      <c r="Q2756" s="2">
        <f ca="1">IF(Proc[[#This Row],[DateClosed]]="",ABS(NETWORKDAYS(Proc[[#This Row],[DateOpened]],TODAY()))-1,ABS(NETWORKDAYS(Proc[[#This Row],[DateOpened]],Proc[[#This Row],[DateClosed]]))-1)</f>
        <v>196</v>
      </c>
      <c r="R2756" s="79" t="s">
        <v>484</v>
      </c>
      <c r="S2756" s="65"/>
      <c r="T2756" s="153">
        <v>2755</v>
      </c>
    </row>
    <row r="2757" spans="1:20" hidden="1">
      <c r="A2757" s="72" t="s">
        <v>3091</v>
      </c>
      <c r="B2757" s="111" t="str">
        <f>IFERROR(VLOOKUP(Proc[[#This Row],[App]],Table2[],3,0),"open")</f>
        <v>ok</v>
      </c>
      <c r="C2757" s="85" t="s">
        <v>369</v>
      </c>
      <c r="D2757" s="152" t="s">
        <v>3347</v>
      </c>
      <c r="E2757" s="152" t="s">
        <v>3419</v>
      </c>
      <c r="F2757" s="153" t="s">
        <v>3419</v>
      </c>
      <c r="G2757" s="72" t="s">
        <v>406</v>
      </c>
      <c r="H2757" s="65" t="str">
        <f>IF(Proc[[#This Row],[type]]="LFF (MDG-F)",MID(Proc[[#This Row],[Obj]],13,10),"")</f>
        <v>DE20538144</v>
      </c>
      <c r="I2757" s="152"/>
      <c r="J2757" s="65" t="b">
        <f>Proc[[#This Row],[Requested]]=Proc[[#This Row],[CurrentParent]]</f>
        <v>1</v>
      </c>
      <c r="K2757" s="107" t="str">
        <f>IF(Proc[[#This Row],[Author]]="Marcela Urrego",VLOOKUP(LEFT(Proc[[#This Row],[Requested]],1),Table3[#All],2,0),VLOOKUP(Proc[[#This Row],[Author]],Table4[],2,0))</f>
        <v>MGF</v>
      </c>
      <c r="L2757" s="91" t="s">
        <v>3524</v>
      </c>
      <c r="M2757" s="78">
        <v>45841.453541666669</v>
      </c>
      <c r="N2757" s="78"/>
      <c r="O2757" s="78"/>
      <c r="P2757" s="79" t="str">
        <f ca="1">IF(Proc[[#This Row],[DaysAgeing]]&gt;5,"yep","on track")</f>
        <v>yep</v>
      </c>
      <c r="Q2757" s="2">
        <f ca="1">IF(Proc[[#This Row],[DateClosed]]="",ABS(NETWORKDAYS(Proc[[#This Row],[DateOpened]],TODAY()))-1,ABS(NETWORKDAYS(Proc[[#This Row],[DateOpened]],Proc[[#This Row],[DateClosed]]))-1)</f>
        <v>196</v>
      </c>
      <c r="R2757" s="79" t="s">
        <v>484</v>
      </c>
      <c r="S2757" s="65"/>
      <c r="T2757" s="153">
        <v>2756</v>
      </c>
    </row>
    <row r="2758" spans="1:20" hidden="1">
      <c r="A2758" s="72" t="s">
        <v>3091</v>
      </c>
      <c r="B2758" s="152" t="str">
        <f>IFERROR(VLOOKUP(Proc[[#This Row],[App]],Table2[],3,0),"open")</f>
        <v>ok</v>
      </c>
      <c r="C2758" s="85" t="s">
        <v>369</v>
      </c>
      <c r="D2758" s="152" t="s">
        <v>3348</v>
      </c>
      <c r="E2758" s="152" t="s">
        <v>3419</v>
      </c>
      <c r="F2758" s="65" t="s">
        <v>3419</v>
      </c>
      <c r="G2758" s="72" t="s">
        <v>406</v>
      </c>
      <c r="H2758" s="65" t="str">
        <f>IF(Proc[[#This Row],[type]]="LFF (MDG-F)",MID(Proc[[#This Row],[Obj]],13,10),"")</f>
        <v>DE20538161</v>
      </c>
      <c r="I2758" s="152"/>
      <c r="J2758" s="65" t="b">
        <f>Proc[[#This Row],[Requested]]=Proc[[#This Row],[CurrentParent]]</f>
        <v>1</v>
      </c>
      <c r="K2758" s="152" t="str">
        <f>IF(Proc[[#This Row],[Author]]="Marcela Urrego",VLOOKUP(LEFT(Proc[[#This Row],[Requested]],1),Table3[#All],2,0),VLOOKUP(Proc[[#This Row],[Author]],Table4[],2,0))</f>
        <v>MGF</v>
      </c>
      <c r="L2758" s="91" t="s">
        <v>3524</v>
      </c>
      <c r="M2758" s="78">
        <v>45841.453541666669</v>
      </c>
      <c r="N2758" s="78"/>
      <c r="O2758" s="78"/>
      <c r="P2758" s="79" t="str">
        <f ca="1">IF(Proc[[#This Row],[DaysAgeing]]&gt;5,"yep","on track")</f>
        <v>yep</v>
      </c>
      <c r="Q2758" s="2">
        <f ca="1">IF(Proc[[#This Row],[DateClosed]]="",ABS(NETWORKDAYS(Proc[[#This Row],[DateOpened]],TODAY()))-1,ABS(NETWORKDAYS(Proc[[#This Row],[DateOpened]],Proc[[#This Row],[DateClosed]]))-1)</f>
        <v>196</v>
      </c>
      <c r="R2758" s="79" t="s">
        <v>484</v>
      </c>
      <c r="S2758" s="65"/>
      <c r="T2758" s="153">
        <v>2757</v>
      </c>
    </row>
    <row r="2759" spans="1:20" hidden="1">
      <c r="A2759" s="72" t="s">
        <v>3091</v>
      </c>
      <c r="B2759" s="111" t="str">
        <f>IFERROR(VLOOKUP(Proc[[#This Row],[App]],Table2[],3,0),"open")</f>
        <v>ok</v>
      </c>
      <c r="C2759" s="152" t="s">
        <v>369</v>
      </c>
      <c r="D2759" s="152" t="s">
        <v>3349</v>
      </c>
      <c r="E2759" s="152" t="s">
        <v>3420</v>
      </c>
      <c r="F2759" s="153" t="s">
        <v>3420</v>
      </c>
      <c r="G2759" s="72" t="s">
        <v>406</v>
      </c>
      <c r="H2759" s="65" t="str">
        <f>IF(Proc[[#This Row],[type]]="LFF (MDG-F)",MID(Proc[[#This Row],[Obj]],13,10),"")</f>
        <v>DE20538174</v>
      </c>
      <c r="I2759" s="152"/>
      <c r="J2759" s="65" t="b">
        <f>Proc[[#This Row],[Requested]]=Proc[[#This Row],[CurrentParent]]</f>
        <v>1</v>
      </c>
      <c r="K2759" s="107" t="str">
        <f>IF(Proc[[#This Row],[Author]]="Marcela Urrego",VLOOKUP(LEFT(Proc[[#This Row],[Requested]],1),Table3[#All],2,0),VLOOKUP(Proc[[#This Row],[Author]],Table4[],2,0))</f>
        <v>MGF</v>
      </c>
      <c r="L2759" s="91" t="s">
        <v>3524</v>
      </c>
      <c r="M2759" s="78">
        <v>45841.453541666669</v>
      </c>
      <c r="N2759" s="78"/>
      <c r="O2759" s="78"/>
      <c r="P2759" s="79" t="str">
        <f ca="1">IF(Proc[[#This Row],[DaysAgeing]]&gt;5,"yep","on track")</f>
        <v>yep</v>
      </c>
      <c r="Q2759" s="2">
        <f ca="1">IF(Proc[[#This Row],[DateClosed]]="",ABS(NETWORKDAYS(Proc[[#This Row],[DateOpened]],TODAY()))-1,ABS(NETWORKDAYS(Proc[[#This Row],[DateOpened]],Proc[[#This Row],[DateClosed]]))-1)</f>
        <v>196</v>
      </c>
      <c r="R2759" s="79" t="s">
        <v>484</v>
      </c>
      <c r="S2759" s="65"/>
      <c r="T2759" s="153">
        <v>2758</v>
      </c>
    </row>
    <row r="2760" spans="1:20" hidden="1">
      <c r="A2760" s="72" t="s">
        <v>3091</v>
      </c>
      <c r="B2760" s="111" t="str">
        <f>IFERROR(VLOOKUP(Proc[[#This Row],[App]],Table2[],3,0),"open")</f>
        <v>ok</v>
      </c>
      <c r="C2760" s="85" t="s">
        <v>369</v>
      </c>
      <c r="D2760" s="152" t="s">
        <v>3350</v>
      </c>
      <c r="E2760" s="152" t="s">
        <v>3420</v>
      </c>
      <c r="F2760" s="153" t="s">
        <v>3420</v>
      </c>
      <c r="G2760" s="72" t="s">
        <v>406</v>
      </c>
      <c r="H2760" s="65" t="str">
        <f>IF(Proc[[#This Row],[type]]="LFF (MDG-F)",MID(Proc[[#This Row],[Obj]],13,10),"")</f>
        <v>DE20538178</v>
      </c>
      <c r="I2760" s="152"/>
      <c r="J2760" s="65" t="b">
        <f>Proc[[#This Row],[Requested]]=Proc[[#This Row],[CurrentParent]]</f>
        <v>1</v>
      </c>
      <c r="K2760" s="107" t="str">
        <f>IF(Proc[[#This Row],[Author]]="Marcela Urrego",VLOOKUP(LEFT(Proc[[#This Row],[Requested]],1),Table3[#All],2,0),VLOOKUP(Proc[[#This Row],[Author]],Table4[],2,0))</f>
        <v>MGF</v>
      </c>
      <c r="L2760" s="153" t="s">
        <v>3524</v>
      </c>
      <c r="M2760" s="78">
        <v>45841.453541666669</v>
      </c>
      <c r="N2760" s="78"/>
      <c r="O2760" s="78"/>
      <c r="P2760" s="79" t="str">
        <f ca="1">IF(Proc[[#This Row],[DaysAgeing]]&gt;5,"yep","on track")</f>
        <v>yep</v>
      </c>
      <c r="Q2760" s="2">
        <f ca="1">IF(Proc[[#This Row],[DateClosed]]="",ABS(NETWORKDAYS(Proc[[#This Row],[DateOpened]],TODAY()))-1,ABS(NETWORKDAYS(Proc[[#This Row],[DateOpened]],Proc[[#This Row],[DateClosed]]))-1)</f>
        <v>196</v>
      </c>
      <c r="R2760" s="79" t="s">
        <v>484</v>
      </c>
      <c r="S2760" s="65"/>
      <c r="T2760" s="153">
        <v>2759</v>
      </c>
    </row>
    <row r="2761" spans="1:20" hidden="1">
      <c r="A2761" s="72" t="s">
        <v>3091</v>
      </c>
      <c r="B2761" s="152" t="str">
        <f>IFERROR(VLOOKUP(Proc[[#This Row],[App]],Table2[],3,0),"open")</f>
        <v>ok</v>
      </c>
      <c r="C2761" s="85" t="s">
        <v>369</v>
      </c>
      <c r="D2761" s="152" t="s">
        <v>3351</v>
      </c>
      <c r="E2761" s="152" t="s">
        <v>3419</v>
      </c>
      <c r="F2761" s="65" t="s">
        <v>3419</v>
      </c>
      <c r="G2761" s="72" t="s">
        <v>406</v>
      </c>
      <c r="H2761" s="65" t="str">
        <f>IF(Proc[[#This Row],[type]]="LFF (MDG-F)",MID(Proc[[#This Row],[Obj]],13,10),"")</f>
        <v>DE20538192</v>
      </c>
      <c r="I2761" s="152"/>
      <c r="J2761" s="65" t="b">
        <f>Proc[[#This Row],[Requested]]=Proc[[#This Row],[CurrentParent]]</f>
        <v>1</v>
      </c>
      <c r="K2761" s="152" t="str">
        <f>IF(Proc[[#This Row],[Author]]="Marcela Urrego",VLOOKUP(LEFT(Proc[[#This Row],[Requested]],1),Table3[#All],2,0),VLOOKUP(Proc[[#This Row],[Author]],Table4[],2,0))</f>
        <v>MGF</v>
      </c>
      <c r="L2761" s="91" t="s">
        <v>3524</v>
      </c>
      <c r="M2761" s="78">
        <v>45841.453541666669</v>
      </c>
      <c r="N2761" s="78"/>
      <c r="O2761" s="78"/>
      <c r="P2761" s="79" t="str">
        <f ca="1">IF(Proc[[#This Row],[DaysAgeing]]&gt;5,"yep","on track")</f>
        <v>yep</v>
      </c>
      <c r="Q2761" s="2">
        <f ca="1">IF(Proc[[#This Row],[DateClosed]]="",ABS(NETWORKDAYS(Proc[[#This Row],[DateOpened]],TODAY()))-1,ABS(NETWORKDAYS(Proc[[#This Row],[DateOpened]],Proc[[#This Row],[DateClosed]]))-1)</f>
        <v>196</v>
      </c>
      <c r="R2761" s="79" t="s">
        <v>484</v>
      </c>
      <c r="S2761" s="65"/>
      <c r="T2761" s="153">
        <v>2760</v>
      </c>
    </row>
    <row r="2762" spans="1:20" hidden="1">
      <c r="A2762" s="72" t="s">
        <v>3091</v>
      </c>
      <c r="B2762" s="152" t="str">
        <f>IFERROR(VLOOKUP(Proc[[#This Row],[App]],Table2[],3,0),"open")</f>
        <v>ok</v>
      </c>
      <c r="C2762" s="85" t="s">
        <v>369</v>
      </c>
      <c r="D2762" s="152" t="s">
        <v>3352</v>
      </c>
      <c r="E2762" s="152" t="s">
        <v>3420</v>
      </c>
      <c r="F2762" s="65" t="s">
        <v>3420</v>
      </c>
      <c r="G2762" s="72" t="s">
        <v>406</v>
      </c>
      <c r="H2762" s="65" t="str">
        <f>IF(Proc[[#This Row],[type]]="LFF (MDG-F)",MID(Proc[[#This Row],[Obj]],13,10),"")</f>
        <v>DE20538397</v>
      </c>
      <c r="I2762" s="152"/>
      <c r="J2762" s="65" t="b">
        <f>Proc[[#This Row],[Requested]]=Proc[[#This Row],[CurrentParent]]</f>
        <v>1</v>
      </c>
      <c r="K2762" s="152" t="str">
        <f>IF(Proc[[#This Row],[Author]]="Marcela Urrego",VLOOKUP(LEFT(Proc[[#This Row],[Requested]],1),Table3[#All],2,0),VLOOKUP(Proc[[#This Row],[Author]],Table4[],2,0))</f>
        <v>MGF</v>
      </c>
      <c r="L2762" s="91" t="s">
        <v>3524</v>
      </c>
      <c r="M2762" s="78">
        <v>45841.453541666669</v>
      </c>
      <c r="N2762" s="78"/>
      <c r="O2762" s="78"/>
      <c r="P2762" s="79" t="str">
        <f ca="1">IF(Proc[[#This Row],[DaysAgeing]]&gt;5,"yep","on track")</f>
        <v>yep</v>
      </c>
      <c r="Q2762" s="2">
        <f ca="1">IF(Proc[[#This Row],[DateClosed]]="",ABS(NETWORKDAYS(Proc[[#This Row],[DateOpened]],TODAY()))-1,ABS(NETWORKDAYS(Proc[[#This Row],[DateOpened]],Proc[[#This Row],[DateClosed]]))-1)</f>
        <v>196</v>
      </c>
      <c r="R2762" s="79" t="s">
        <v>484</v>
      </c>
      <c r="S2762" s="65"/>
      <c r="T2762" s="153">
        <v>2761</v>
      </c>
    </row>
    <row r="2763" spans="1:20" hidden="1">
      <c r="A2763" s="72" t="s">
        <v>3091</v>
      </c>
      <c r="B2763" s="152" t="str">
        <f>IFERROR(VLOOKUP(Proc[[#This Row],[App]],Table2[],3,0),"open")</f>
        <v>ok</v>
      </c>
      <c r="C2763" s="85" t="s">
        <v>369</v>
      </c>
      <c r="D2763" s="152" t="s">
        <v>3353</v>
      </c>
      <c r="E2763" s="152" t="s">
        <v>3419</v>
      </c>
      <c r="F2763" s="65" t="s">
        <v>3419</v>
      </c>
      <c r="G2763" s="72" t="s">
        <v>406</v>
      </c>
      <c r="H2763" s="65" t="str">
        <f>IF(Proc[[#This Row],[type]]="LFF (MDG-F)",MID(Proc[[#This Row],[Obj]],13,10),"")</f>
        <v>DE20538556</v>
      </c>
      <c r="I2763" s="152"/>
      <c r="J2763" s="65" t="b">
        <f>Proc[[#This Row],[Requested]]=Proc[[#This Row],[CurrentParent]]</f>
        <v>1</v>
      </c>
      <c r="K2763" s="152" t="str">
        <f>IF(Proc[[#This Row],[Author]]="Marcela Urrego",VLOOKUP(LEFT(Proc[[#This Row],[Requested]],1),Table3[#All],2,0),VLOOKUP(Proc[[#This Row],[Author]],Table4[],2,0))</f>
        <v>MGF</v>
      </c>
      <c r="L2763" s="91" t="s">
        <v>3524</v>
      </c>
      <c r="M2763" s="78">
        <v>45841.453541666669</v>
      </c>
      <c r="N2763" s="78"/>
      <c r="O2763" s="78"/>
      <c r="P2763" s="79" t="str">
        <f ca="1">IF(Proc[[#This Row],[DaysAgeing]]&gt;5,"yep","on track")</f>
        <v>yep</v>
      </c>
      <c r="Q2763" s="2">
        <f ca="1">IF(Proc[[#This Row],[DateClosed]]="",ABS(NETWORKDAYS(Proc[[#This Row],[DateOpened]],TODAY()))-1,ABS(NETWORKDAYS(Proc[[#This Row],[DateOpened]],Proc[[#This Row],[DateClosed]]))-1)</f>
        <v>196</v>
      </c>
      <c r="R2763" s="79" t="s">
        <v>484</v>
      </c>
      <c r="S2763" s="65"/>
      <c r="T2763" s="153">
        <v>2762</v>
      </c>
    </row>
    <row r="2764" spans="1:20" hidden="1">
      <c r="A2764" s="72" t="s">
        <v>3091</v>
      </c>
      <c r="B2764" s="152" t="str">
        <f>IFERROR(VLOOKUP(Proc[[#This Row],[App]],Table2[],3,0),"open")</f>
        <v>ok</v>
      </c>
      <c r="C2764" s="85" t="s">
        <v>369</v>
      </c>
      <c r="D2764" s="152" t="s">
        <v>3354</v>
      </c>
      <c r="E2764" s="152" t="s">
        <v>3420</v>
      </c>
      <c r="F2764" s="65" t="s">
        <v>3420</v>
      </c>
      <c r="G2764" s="72" t="s">
        <v>406</v>
      </c>
      <c r="H2764" s="65" t="str">
        <f>IF(Proc[[#This Row],[type]]="LFF (MDG-F)",MID(Proc[[#This Row],[Obj]],13,10),"")</f>
        <v>DE20538654</v>
      </c>
      <c r="I2764" s="152"/>
      <c r="J2764" s="65" t="b">
        <f>Proc[[#This Row],[Requested]]=Proc[[#This Row],[CurrentParent]]</f>
        <v>1</v>
      </c>
      <c r="K2764" s="152" t="str">
        <f>IF(Proc[[#This Row],[Author]]="Marcela Urrego",VLOOKUP(LEFT(Proc[[#This Row],[Requested]],1),Table3[#All],2,0),VLOOKUP(Proc[[#This Row],[Author]],Table4[],2,0))</f>
        <v>MGF</v>
      </c>
      <c r="L2764" s="91" t="s">
        <v>3524</v>
      </c>
      <c r="M2764" s="78">
        <v>45841.453541666669</v>
      </c>
      <c r="N2764" s="78"/>
      <c r="O2764" s="78"/>
      <c r="P2764" s="79" t="str">
        <f ca="1">IF(Proc[[#This Row],[DaysAgeing]]&gt;5,"yep","on track")</f>
        <v>yep</v>
      </c>
      <c r="Q2764" s="2">
        <f ca="1">IF(Proc[[#This Row],[DateClosed]]="",ABS(NETWORKDAYS(Proc[[#This Row],[DateOpened]],TODAY()))-1,ABS(NETWORKDAYS(Proc[[#This Row],[DateOpened]],Proc[[#This Row],[DateClosed]]))-1)</f>
        <v>196</v>
      </c>
      <c r="R2764" s="79" t="s">
        <v>484</v>
      </c>
      <c r="S2764" s="65"/>
      <c r="T2764" s="153">
        <v>2763</v>
      </c>
    </row>
    <row r="2765" spans="1:20" hidden="1">
      <c r="A2765" s="72" t="s">
        <v>3091</v>
      </c>
      <c r="B2765" s="152" t="str">
        <f>IFERROR(VLOOKUP(Proc[[#This Row],[App]],Table2[],3,0),"open")</f>
        <v>ok</v>
      </c>
      <c r="C2765" s="85" t="s">
        <v>369</v>
      </c>
      <c r="D2765" s="152" t="s">
        <v>3355</v>
      </c>
      <c r="E2765" s="152" t="s">
        <v>3419</v>
      </c>
      <c r="F2765" s="65" t="s">
        <v>3419</v>
      </c>
      <c r="G2765" s="72" t="s">
        <v>406</v>
      </c>
      <c r="H2765" s="65" t="str">
        <f>IF(Proc[[#This Row],[type]]="LFF (MDG-F)",MID(Proc[[#This Row],[Obj]],13,10),"")</f>
        <v>DE20579990</v>
      </c>
      <c r="I2765" s="152"/>
      <c r="J2765" s="65" t="b">
        <f>Proc[[#This Row],[Requested]]=Proc[[#This Row],[CurrentParent]]</f>
        <v>1</v>
      </c>
      <c r="K2765" s="152" t="str">
        <f>IF(Proc[[#This Row],[Author]]="Marcela Urrego",VLOOKUP(LEFT(Proc[[#This Row],[Requested]],1),Table3[#All],2,0),VLOOKUP(Proc[[#This Row],[Author]],Table4[],2,0))</f>
        <v>MGF</v>
      </c>
      <c r="L2765" s="91" t="s">
        <v>3524</v>
      </c>
      <c r="M2765" s="78">
        <v>45841.453541666669</v>
      </c>
      <c r="N2765" s="78"/>
      <c r="O2765" s="78"/>
      <c r="P2765" s="79" t="str">
        <f ca="1">IF(Proc[[#This Row],[DaysAgeing]]&gt;5,"yep","on track")</f>
        <v>yep</v>
      </c>
      <c r="Q2765" s="2">
        <f ca="1">IF(Proc[[#This Row],[DateClosed]]="",ABS(NETWORKDAYS(Proc[[#This Row],[DateOpened]],TODAY()))-1,ABS(NETWORKDAYS(Proc[[#This Row],[DateOpened]],Proc[[#This Row],[DateClosed]]))-1)</f>
        <v>196</v>
      </c>
      <c r="R2765" s="79" t="s">
        <v>484</v>
      </c>
      <c r="S2765" s="65"/>
      <c r="T2765" s="153">
        <v>2764</v>
      </c>
    </row>
    <row r="2766" spans="1:20" hidden="1">
      <c r="A2766" s="72" t="s">
        <v>3091</v>
      </c>
      <c r="B2766" s="152" t="str">
        <f>IFERROR(VLOOKUP(Proc[[#This Row],[App]],Table2[],3,0),"open")</f>
        <v>ok</v>
      </c>
      <c r="C2766" s="85" t="s">
        <v>369</v>
      </c>
      <c r="D2766" s="152" t="s">
        <v>3356</v>
      </c>
      <c r="E2766" s="152" t="s">
        <v>3420</v>
      </c>
      <c r="F2766" s="65" t="s">
        <v>3420</v>
      </c>
      <c r="G2766" s="72" t="s">
        <v>406</v>
      </c>
      <c r="H2766" s="65" t="str">
        <f>IF(Proc[[#This Row],[type]]="LFF (MDG-F)",MID(Proc[[#This Row],[Obj]],13,10),"")</f>
        <v>DE20538107</v>
      </c>
      <c r="I2766" s="152"/>
      <c r="J2766" s="65" t="b">
        <f>Proc[[#This Row],[Requested]]=Proc[[#This Row],[CurrentParent]]</f>
        <v>1</v>
      </c>
      <c r="K2766" s="152" t="str">
        <f>IF(Proc[[#This Row],[Author]]="Marcela Urrego",VLOOKUP(LEFT(Proc[[#This Row],[Requested]],1),Table3[#All],2,0),VLOOKUP(Proc[[#This Row],[Author]],Table4[],2,0))</f>
        <v>MGF</v>
      </c>
      <c r="L2766" s="91" t="s">
        <v>3524</v>
      </c>
      <c r="M2766" s="78">
        <v>45841.453541666669</v>
      </c>
      <c r="N2766" s="78"/>
      <c r="O2766" s="78"/>
      <c r="P2766" s="79" t="str">
        <f ca="1">IF(Proc[[#This Row],[DaysAgeing]]&gt;5,"yep","on track")</f>
        <v>yep</v>
      </c>
      <c r="Q2766" s="2">
        <f ca="1">IF(Proc[[#This Row],[DateClosed]]="",ABS(NETWORKDAYS(Proc[[#This Row],[DateOpened]],TODAY()))-1,ABS(NETWORKDAYS(Proc[[#This Row],[DateOpened]],Proc[[#This Row],[DateClosed]]))-1)</f>
        <v>196</v>
      </c>
      <c r="R2766" s="79" t="s">
        <v>484</v>
      </c>
      <c r="S2766" s="65"/>
      <c r="T2766" s="153">
        <v>2765</v>
      </c>
    </row>
    <row r="2767" spans="1:20" hidden="1">
      <c r="A2767" s="72" t="s">
        <v>3091</v>
      </c>
      <c r="B2767" s="152" t="str">
        <f>IFERROR(VLOOKUP(Proc[[#This Row],[App]],Table2[],3,0),"open")</f>
        <v>ok</v>
      </c>
      <c r="C2767" s="85" t="s">
        <v>369</v>
      </c>
      <c r="D2767" s="152" t="s">
        <v>3357</v>
      </c>
      <c r="E2767" s="152" t="s">
        <v>3422</v>
      </c>
      <c r="F2767" s="65" t="s">
        <v>3422</v>
      </c>
      <c r="G2767" s="72" t="s">
        <v>406</v>
      </c>
      <c r="H2767" s="65" t="str">
        <f>IF(Proc[[#This Row],[type]]="LFF (MDG-F)",MID(Proc[[#This Row],[Obj]],13,10),"")</f>
        <v>DE20538118</v>
      </c>
      <c r="I2767" s="152"/>
      <c r="J2767" s="65" t="b">
        <f>Proc[[#This Row],[Requested]]=Proc[[#This Row],[CurrentParent]]</f>
        <v>1</v>
      </c>
      <c r="K2767" s="152" t="str">
        <f>IF(Proc[[#This Row],[Author]]="Marcela Urrego",VLOOKUP(LEFT(Proc[[#This Row],[Requested]],1),Table3[#All],2,0),VLOOKUP(Proc[[#This Row],[Author]],Table4[],2,0))</f>
        <v>MGF</v>
      </c>
      <c r="L2767" s="91" t="s">
        <v>3524</v>
      </c>
      <c r="M2767" s="78">
        <v>45841.453541666669</v>
      </c>
      <c r="N2767" s="78"/>
      <c r="O2767" s="78"/>
      <c r="P2767" s="79" t="str">
        <f ca="1">IF(Proc[[#This Row],[DaysAgeing]]&gt;5,"yep","on track")</f>
        <v>yep</v>
      </c>
      <c r="Q2767" s="2">
        <f ca="1">IF(Proc[[#This Row],[DateClosed]]="",ABS(NETWORKDAYS(Proc[[#This Row],[DateOpened]],TODAY()))-1,ABS(NETWORKDAYS(Proc[[#This Row],[DateOpened]],Proc[[#This Row],[DateClosed]]))-1)</f>
        <v>196</v>
      </c>
      <c r="R2767" s="79" t="s">
        <v>484</v>
      </c>
      <c r="S2767" s="65"/>
      <c r="T2767" s="153">
        <v>2766</v>
      </c>
    </row>
    <row r="2768" spans="1:20" hidden="1">
      <c r="A2768" s="72" t="s">
        <v>3091</v>
      </c>
      <c r="B2768" s="152" t="str">
        <f>IFERROR(VLOOKUP(Proc[[#This Row],[App]],Table2[],3,0),"open")</f>
        <v>ok</v>
      </c>
      <c r="C2768" s="85" t="s">
        <v>369</v>
      </c>
      <c r="D2768" s="152" t="s">
        <v>3358</v>
      </c>
      <c r="E2768" s="152" t="s">
        <v>3420</v>
      </c>
      <c r="F2768" s="65" t="s">
        <v>3420</v>
      </c>
      <c r="G2768" s="72" t="s">
        <v>406</v>
      </c>
      <c r="H2768" s="65" t="str">
        <f>IF(Proc[[#This Row],[type]]="LFF (MDG-F)",MID(Proc[[#This Row],[Obj]],13,10),"")</f>
        <v>DE20538136</v>
      </c>
      <c r="I2768" s="152"/>
      <c r="J2768" s="65" t="b">
        <f>Proc[[#This Row],[Requested]]=Proc[[#This Row],[CurrentParent]]</f>
        <v>1</v>
      </c>
      <c r="K2768" s="152" t="str">
        <f>IF(Proc[[#This Row],[Author]]="Marcela Urrego",VLOOKUP(LEFT(Proc[[#This Row],[Requested]],1),Table3[#All],2,0),VLOOKUP(Proc[[#This Row],[Author]],Table4[],2,0))</f>
        <v>MGF</v>
      </c>
      <c r="L2768" s="91" t="s">
        <v>3524</v>
      </c>
      <c r="M2768" s="78">
        <v>45841.453541666669</v>
      </c>
      <c r="N2768" s="78"/>
      <c r="O2768" s="78"/>
      <c r="P2768" s="79" t="str">
        <f ca="1">IF(Proc[[#This Row],[DaysAgeing]]&gt;5,"yep","on track")</f>
        <v>yep</v>
      </c>
      <c r="Q2768" s="2">
        <f ca="1">IF(Proc[[#This Row],[DateClosed]]="",ABS(NETWORKDAYS(Proc[[#This Row],[DateOpened]],TODAY()))-1,ABS(NETWORKDAYS(Proc[[#This Row],[DateOpened]],Proc[[#This Row],[DateClosed]]))-1)</f>
        <v>196</v>
      </c>
      <c r="R2768" s="79" t="s">
        <v>484</v>
      </c>
      <c r="S2768" s="65"/>
      <c r="T2768" s="153">
        <v>2767</v>
      </c>
    </row>
    <row r="2769" spans="1:20" hidden="1">
      <c r="A2769" s="72" t="s">
        <v>3091</v>
      </c>
      <c r="B2769" s="152" t="str">
        <f>IFERROR(VLOOKUP(Proc[[#This Row],[App]],Table2[],3,0),"open")</f>
        <v>ok</v>
      </c>
      <c r="C2769" s="85" t="s">
        <v>369</v>
      </c>
      <c r="D2769" s="152" t="s">
        <v>3359</v>
      </c>
      <c r="E2769" s="152" t="s">
        <v>3420</v>
      </c>
      <c r="F2769" s="65" t="s">
        <v>3420</v>
      </c>
      <c r="G2769" s="72" t="s">
        <v>406</v>
      </c>
      <c r="H2769" s="65" t="str">
        <f>IF(Proc[[#This Row],[type]]="LFF (MDG-F)",MID(Proc[[#This Row],[Obj]],13,10),"")</f>
        <v>DE20538137</v>
      </c>
      <c r="I2769" s="152"/>
      <c r="J2769" s="65" t="b">
        <f>Proc[[#This Row],[Requested]]=Proc[[#This Row],[CurrentParent]]</f>
        <v>1</v>
      </c>
      <c r="K2769" s="152" t="str">
        <f>IF(Proc[[#This Row],[Author]]="Marcela Urrego",VLOOKUP(LEFT(Proc[[#This Row],[Requested]],1),Table3[#All],2,0),VLOOKUP(Proc[[#This Row],[Author]],Table4[],2,0))</f>
        <v>MGF</v>
      </c>
      <c r="L2769" s="91" t="s">
        <v>3524</v>
      </c>
      <c r="M2769" s="78">
        <v>45841.453541666669</v>
      </c>
      <c r="N2769" s="78"/>
      <c r="O2769" s="78"/>
      <c r="P2769" s="79" t="str">
        <f ca="1">IF(Proc[[#This Row],[DaysAgeing]]&gt;5,"yep","on track")</f>
        <v>yep</v>
      </c>
      <c r="Q2769" s="2">
        <f ca="1">IF(Proc[[#This Row],[DateClosed]]="",ABS(NETWORKDAYS(Proc[[#This Row],[DateOpened]],TODAY()))-1,ABS(NETWORKDAYS(Proc[[#This Row],[DateOpened]],Proc[[#This Row],[DateClosed]]))-1)</f>
        <v>196</v>
      </c>
      <c r="R2769" s="79" t="s">
        <v>484</v>
      </c>
      <c r="S2769" s="65"/>
      <c r="T2769" s="153">
        <v>2768</v>
      </c>
    </row>
    <row r="2770" spans="1:20" hidden="1">
      <c r="A2770" s="72" t="s">
        <v>3091</v>
      </c>
      <c r="B2770" s="111" t="str">
        <f>IFERROR(VLOOKUP(Proc[[#This Row],[App]],Table2[],3,0),"open")</f>
        <v>ok</v>
      </c>
      <c r="C2770" s="85" t="s">
        <v>369</v>
      </c>
      <c r="D2770" s="152" t="s">
        <v>3360</v>
      </c>
      <c r="E2770" s="152" t="s">
        <v>3420</v>
      </c>
      <c r="F2770" s="65" t="s">
        <v>3420</v>
      </c>
      <c r="G2770" s="72" t="s">
        <v>406</v>
      </c>
      <c r="H2770" s="65" t="str">
        <f>IF(Proc[[#This Row],[type]]="LFF (MDG-F)",MID(Proc[[#This Row],[Obj]],13,10),"")</f>
        <v>DE20538141</v>
      </c>
      <c r="I2770" s="152"/>
      <c r="J2770" s="65" t="b">
        <f>Proc[[#This Row],[Requested]]=Proc[[#This Row],[CurrentParent]]</f>
        <v>1</v>
      </c>
      <c r="K2770" s="107" t="str">
        <f>IF(Proc[[#This Row],[Author]]="Marcela Urrego",VLOOKUP(LEFT(Proc[[#This Row],[Requested]],1),Table3[#All],2,0),VLOOKUP(Proc[[#This Row],[Author]],Table4[],2,0))</f>
        <v>MGF</v>
      </c>
      <c r="L2770" s="91" t="s">
        <v>3524</v>
      </c>
      <c r="M2770" s="78">
        <v>45841.453541666669</v>
      </c>
      <c r="N2770" s="78"/>
      <c r="O2770" s="78"/>
      <c r="P2770" s="79" t="str">
        <f ca="1">IF(Proc[[#This Row],[DaysAgeing]]&gt;5,"yep","on track")</f>
        <v>yep</v>
      </c>
      <c r="Q2770" s="2">
        <f ca="1">IF(Proc[[#This Row],[DateClosed]]="",ABS(NETWORKDAYS(Proc[[#This Row],[DateOpened]],TODAY()))-1,ABS(NETWORKDAYS(Proc[[#This Row],[DateOpened]],Proc[[#This Row],[DateClosed]]))-1)</f>
        <v>196</v>
      </c>
      <c r="R2770" s="79" t="s">
        <v>484</v>
      </c>
      <c r="S2770" s="65"/>
      <c r="T2770" s="153">
        <v>2769</v>
      </c>
    </row>
    <row r="2771" spans="1:20" hidden="1">
      <c r="A2771" s="72" t="s">
        <v>3091</v>
      </c>
      <c r="B2771" s="111" t="str">
        <f>IFERROR(VLOOKUP(Proc[[#This Row],[App]],Table2[],3,0),"open")</f>
        <v>ok</v>
      </c>
      <c r="C2771" s="85" t="s">
        <v>369</v>
      </c>
      <c r="D2771" s="152" t="s">
        <v>3361</v>
      </c>
      <c r="E2771" s="152" t="s">
        <v>3420</v>
      </c>
      <c r="F2771" s="65" t="s">
        <v>3420</v>
      </c>
      <c r="G2771" s="72" t="s">
        <v>406</v>
      </c>
      <c r="H2771" s="65" t="str">
        <f>IF(Proc[[#This Row],[type]]="LFF (MDG-F)",MID(Proc[[#This Row],[Obj]],13,10),"")</f>
        <v>DE20538143</v>
      </c>
      <c r="I2771" s="152"/>
      <c r="J2771" s="65" t="b">
        <f>Proc[[#This Row],[Requested]]=Proc[[#This Row],[CurrentParent]]</f>
        <v>1</v>
      </c>
      <c r="K2771" s="107" t="str">
        <f>IF(Proc[[#This Row],[Author]]="Marcela Urrego",VLOOKUP(LEFT(Proc[[#This Row],[Requested]],1),Table3[#All],2,0),VLOOKUP(Proc[[#This Row],[Author]],Table4[],2,0))</f>
        <v>MGF</v>
      </c>
      <c r="L2771" s="91" t="s">
        <v>3524</v>
      </c>
      <c r="M2771" s="78">
        <v>45841.453541666669</v>
      </c>
      <c r="N2771" s="78"/>
      <c r="O2771" s="78"/>
      <c r="P2771" s="79" t="str">
        <f ca="1">IF(Proc[[#This Row],[DaysAgeing]]&gt;5,"yep","on track")</f>
        <v>yep</v>
      </c>
      <c r="Q2771" s="2">
        <f ca="1">IF(Proc[[#This Row],[DateClosed]]="",ABS(NETWORKDAYS(Proc[[#This Row],[DateOpened]],TODAY()))-1,ABS(NETWORKDAYS(Proc[[#This Row],[DateOpened]],Proc[[#This Row],[DateClosed]]))-1)</f>
        <v>196</v>
      </c>
      <c r="R2771" s="79" t="s">
        <v>484</v>
      </c>
      <c r="S2771" s="65"/>
      <c r="T2771" s="153">
        <v>2770</v>
      </c>
    </row>
    <row r="2772" spans="1:20" hidden="1">
      <c r="A2772" s="72" t="s">
        <v>3091</v>
      </c>
      <c r="B2772" s="152" t="str">
        <f>IFERROR(VLOOKUP(Proc[[#This Row],[App]],Table2[],3,0),"open")</f>
        <v>ok</v>
      </c>
      <c r="C2772" s="85" t="s">
        <v>369</v>
      </c>
      <c r="D2772" s="152" t="s">
        <v>3362</v>
      </c>
      <c r="E2772" s="152" t="s">
        <v>3420</v>
      </c>
      <c r="F2772" s="65" t="s">
        <v>3420</v>
      </c>
      <c r="G2772" s="72" t="s">
        <v>406</v>
      </c>
      <c r="H2772" s="65" t="str">
        <f>IF(Proc[[#This Row],[type]]="LFF (MDG-F)",MID(Proc[[#This Row],[Obj]],13,10),"")</f>
        <v>DE20538147</v>
      </c>
      <c r="I2772" s="152"/>
      <c r="J2772" s="65" t="b">
        <f>Proc[[#This Row],[Requested]]=Proc[[#This Row],[CurrentParent]]</f>
        <v>1</v>
      </c>
      <c r="K2772" s="152" t="str">
        <f>IF(Proc[[#This Row],[Author]]="Marcela Urrego",VLOOKUP(LEFT(Proc[[#This Row],[Requested]],1),Table3[#All],2,0),VLOOKUP(Proc[[#This Row],[Author]],Table4[],2,0))</f>
        <v>MGF</v>
      </c>
      <c r="L2772" s="91" t="s">
        <v>3524</v>
      </c>
      <c r="M2772" s="78">
        <v>45841.453541666669</v>
      </c>
      <c r="N2772" s="78"/>
      <c r="O2772" s="78"/>
      <c r="P2772" s="79" t="str">
        <f ca="1">IF(Proc[[#This Row],[DaysAgeing]]&gt;5,"yep","on track")</f>
        <v>yep</v>
      </c>
      <c r="Q2772" s="2">
        <f ca="1">IF(Proc[[#This Row],[DateClosed]]="",ABS(NETWORKDAYS(Proc[[#This Row],[DateOpened]],TODAY()))-1,ABS(NETWORKDAYS(Proc[[#This Row],[DateOpened]],Proc[[#This Row],[DateClosed]]))-1)</f>
        <v>196</v>
      </c>
      <c r="R2772" s="79" t="s">
        <v>484</v>
      </c>
      <c r="S2772" s="65"/>
      <c r="T2772" s="153">
        <v>2771</v>
      </c>
    </row>
    <row r="2773" spans="1:20" hidden="1">
      <c r="A2773" s="72" t="s">
        <v>3091</v>
      </c>
      <c r="B2773" s="152" t="str">
        <f>IFERROR(VLOOKUP(Proc[[#This Row],[App]],Table2[],3,0),"open")</f>
        <v>ok</v>
      </c>
      <c r="C2773" s="85" t="s">
        <v>369</v>
      </c>
      <c r="D2773" s="152" t="s">
        <v>3363</v>
      </c>
      <c r="E2773" s="152" t="s">
        <v>3423</v>
      </c>
      <c r="F2773" s="65" t="s">
        <v>3423</v>
      </c>
      <c r="G2773" s="72" t="s">
        <v>406</v>
      </c>
      <c r="H2773" s="65" t="str">
        <f>IF(Proc[[#This Row],[type]]="LFF (MDG-F)",MID(Proc[[#This Row],[Obj]],13,10),"")</f>
        <v>DE20538148</v>
      </c>
      <c r="I2773" s="152"/>
      <c r="J2773" s="65" t="b">
        <f>Proc[[#This Row],[Requested]]=Proc[[#This Row],[CurrentParent]]</f>
        <v>1</v>
      </c>
      <c r="K2773" s="152" t="str">
        <f>IF(Proc[[#This Row],[Author]]="Marcela Urrego",VLOOKUP(LEFT(Proc[[#This Row],[Requested]],1),Table3[#All],2,0),VLOOKUP(Proc[[#This Row],[Author]],Table4[],2,0))</f>
        <v>MGF</v>
      </c>
      <c r="L2773" s="91" t="s">
        <v>3524</v>
      </c>
      <c r="M2773" s="78">
        <v>45841.453541666669</v>
      </c>
      <c r="N2773" s="78"/>
      <c r="O2773" s="78"/>
      <c r="P2773" s="79" t="str">
        <f ca="1">IF(Proc[[#This Row],[DaysAgeing]]&gt;5,"yep","on track")</f>
        <v>yep</v>
      </c>
      <c r="Q2773" s="2">
        <f ca="1">IF(Proc[[#This Row],[DateClosed]]="",ABS(NETWORKDAYS(Proc[[#This Row],[DateOpened]],TODAY()))-1,ABS(NETWORKDAYS(Proc[[#This Row],[DateOpened]],Proc[[#This Row],[DateClosed]]))-1)</f>
        <v>196</v>
      </c>
      <c r="R2773" s="79" t="s">
        <v>484</v>
      </c>
      <c r="S2773" s="65"/>
      <c r="T2773" s="153">
        <v>2772</v>
      </c>
    </row>
    <row r="2774" spans="1:20" hidden="1">
      <c r="A2774" s="72" t="s">
        <v>3091</v>
      </c>
      <c r="B2774" s="152" t="str">
        <f>IFERROR(VLOOKUP(Proc[[#This Row],[App]],Table2[],3,0),"open")</f>
        <v>ok</v>
      </c>
      <c r="C2774" s="85" t="s">
        <v>369</v>
      </c>
      <c r="D2774" s="152" t="s">
        <v>3364</v>
      </c>
      <c r="E2774" s="152" t="s">
        <v>3420</v>
      </c>
      <c r="F2774" s="65" t="s">
        <v>3420</v>
      </c>
      <c r="G2774" s="72" t="s">
        <v>406</v>
      </c>
      <c r="H2774" s="65" t="str">
        <f>IF(Proc[[#This Row],[type]]="LFF (MDG-F)",MID(Proc[[#This Row],[Obj]],13,10),"")</f>
        <v>DE20538151</v>
      </c>
      <c r="I2774" s="152"/>
      <c r="J2774" s="65" t="b">
        <f>Proc[[#This Row],[Requested]]=Proc[[#This Row],[CurrentParent]]</f>
        <v>1</v>
      </c>
      <c r="K2774" s="152" t="str">
        <f>IF(Proc[[#This Row],[Author]]="Marcela Urrego",VLOOKUP(LEFT(Proc[[#This Row],[Requested]],1),Table3[#All],2,0),VLOOKUP(Proc[[#This Row],[Author]],Table4[],2,0))</f>
        <v>MGF</v>
      </c>
      <c r="L2774" s="91" t="s">
        <v>3524</v>
      </c>
      <c r="M2774" s="78">
        <v>45841.453541666669</v>
      </c>
      <c r="N2774" s="78"/>
      <c r="O2774" s="78"/>
      <c r="P2774" s="79" t="str">
        <f ca="1">IF(Proc[[#This Row],[DaysAgeing]]&gt;5,"yep","on track")</f>
        <v>yep</v>
      </c>
      <c r="Q2774" s="2">
        <f ca="1">IF(Proc[[#This Row],[DateClosed]]="",ABS(NETWORKDAYS(Proc[[#This Row],[DateOpened]],TODAY()))-1,ABS(NETWORKDAYS(Proc[[#This Row],[DateOpened]],Proc[[#This Row],[DateClosed]]))-1)</f>
        <v>196</v>
      </c>
      <c r="R2774" s="79" t="s">
        <v>484</v>
      </c>
      <c r="S2774" s="65"/>
      <c r="T2774" s="153">
        <v>2773</v>
      </c>
    </row>
    <row r="2775" spans="1:20" hidden="1">
      <c r="A2775" s="72" t="s">
        <v>3091</v>
      </c>
      <c r="B2775" s="152" t="str">
        <f>IFERROR(VLOOKUP(Proc[[#This Row],[App]],Table2[],3,0),"open")</f>
        <v>ok</v>
      </c>
      <c r="C2775" s="85" t="s">
        <v>369</v>
      </c>
      <c r="D2775" s="152" t="s">
        <v>3365</v>
      </c>
      <c r="E2775" s="152" t="s">
        <v>3420</v>
      </c>
      <c r="F2775" s="65" t="s">
        <v>3420</v>
      </c>
      <c r="G2775" s="72" t="s">
        <v>406</v>
      </c>
      <c r="H2775" s="65" t="str">
        <f>IF(Proc[[#This Row],[type]]="LFF (MDG-F)",MID(Proc[[#This Row],[Obj]],13,10),"")</f>
        <v>DE20538153</v>
      </c>
      <c r="I2775" s="152"/>
      <c r="J2775" s="65" t="b">
        <f>Proc[[#This Row],[Requested]]=Proc[[#This Row],[CurrentParent]]</f>
        <v>1</v>
      </c>
      <c r="K2775" s="152" t="str">
        <f>IF(Proc[[#This Row],[Author]]="Marcela Urrego",VLOOKUP(LEFT(Proc[[#This Row],[Requested]],1),Table3[#All],2,0),VLOOKUP(Proc[[#This Row],[Author]],Table4[],2,0))</f>
        <v>MGF</v>
      </c>
      <c r="L2775" s="91" t="s">
        <v>3524</v>
      </c>
      <c r="M2775" s="78">
        <v>45841.453541666669</v>
      </c>
      <c r="N2775" s="78"/>
      <c r="O2775" s="78"/>
      <c r="P2775" s="79" t="str">
        <f ca="1">IF(Proc[[#This Row],[DaysAgeing]]&gt;5,"yep","on track")</f>
        <v>yep</v>
      </c>
      <c r="Q2775" s="2">
        <f ca="1">IF(Proc[[#This Row],[DateClosed]]="",ABS(NETWORKDAYS(Proc[[#This Row],[DateOpened]],TODAY()))-1,ABS(NETWORKDAYS(Proc[[#This Row],[DateOpened]],Proc[[#This Row],[DateClosed]]))-1)</f>
        <v>196</v>
      </c>
      <c r="R2775" s="79" t="s">
        <v>484</v>
      </c>
      <c r="S2775" s="65"/>
      <c r="T2775" s="153">
        <v>2774</v>
      </c>
    </row>
    <row r="2776" spans="1:20" hidden="1">
      <c r="A2776" s="72" t="s">
        <v>3091</v>
      </c>
      <c r="B2776" s="111" t="str">
        <f>IFERROR(VLOOKUP(Proc[[#This Row],[App]],Table2[],3,0),"open")</f>
        <v>ok</v>
      </c>
      <c r="C2776" s="85" t="s">
        <v>369</v>
      </c>
      <c r="D2776" s="152" t="s">
        <v>3366</v>
      </c>
      <c r="E2776" s="152" t="s">
        <v>3420</v>
      </c>
      <c r="F2776" s="153" t="s">
        <v>3420</v>
      </c>
      <c r="G2776" s="72" t="s">
        <v>406</v>
      </c>
      <c r="H2776" s="65" t="str">
        <f>IF(Proc[[#This Row],[type]]="LFF (MDG-F)",MID(Proc[[#This Row],[Obj]],13,10),"")</f>
        <v>DE20538160</v>
      </c>
      <c r="I2776" s="152"/>
      <c r="J2776" s="65" t="b">
        <f>Proc[[#This Row],[Requested]]=Proc[[#This Row],[CurrentParent]]</f>
        <v>1</v>
      </c>
      <c r="K2776" s="107" t="str">
        <f>IF(Proc[[#This Row],[Author]]="Marcela Urrego",VLOOKUP(LEFT(Proc[[#This Row],[Requested]],1),Table3[#All],2,0),VLOOKUP(Proc[[#This Row],[Author]],Table4[],2,0))</f>
        <v>MGF</v>
      </c>
      <c r="L2776" s="91" t="s">
        <v>3524</v>
      </c>
      <c r="M2776" s="78">
        <v>45841.453541666669</v>
      </c>
      <c r="N2776" s="78"/>
      <c r="O2776" s="78"/>
      <c r="P2776" s="79" t="str">
        <f ca="1">IF(Proc[[#This Row],[DaysAgeing]]&gt;5,"yep","on track")</f>
        <v>yep</v>
      </c>
      <c r="Q2776" s="2">
        <f ca="1">IF(Proc[[#This Row],[DateClosed]]="",ABS(NETWORKDAYS(Proc[[#This Row],[DateOpened]],TODAY()))-1,ABS(NETWORKDAYS(Proc[[#This Row],[DateOpened]],Proc[[#This Row],[DateClosed]]))-1)</f>
        <v>196</v>
      </c>
      <c r="R2776" s="79" t="s">
        <v>484</v>
      </c>
      <c r="S2776" s="65"/>
      <c r="T2776" s="153">
        <v>2775</v>
      </c>
    </row>
    <row r="2777" spans="1:20" hidden="1">
      <c r="A2777" s="72" t="s">
        <v>3091</v>
      </c>
      <c r="B2777" s="152" t="str">
        <f>IFERROR(VLOOKUP(Proc[[#This Row],[App]],Table2[],3,0),"open")</f>
        <v>ok</v>
      </c>
      <c r="C2777" s="85" t="s">
        <v>369</v>
      </c>
      <c r="D2777" s="152" t="s">
        <v>3367</v>
      </c>
      <c r="E2777" s="152" t="s">
        <v>3420</v>
      </c>
      <c r="F2777" s="65" t="s">
        <v>3420</v>
      </c>
      <c r="G2777" s="72" t="s">
        <v>406</v>
      </c>
      <c r="H2777" s="65" t="str">
        <f>IF(Proc[[#This Row],[type]]="LFF (MDG-F)",MID(Proc[[#This Row],[Obj]],13,10),"")</f>
        <v>DE20538162</v>
      </c>
      <c r="I2777" s="152"/>
      <c r="J2777" s="65" t="b">
        <f>Proc[[#This Row],[Requested]]=Proc[[#This Row],[CurrentParent]]</f>
        <v>1</v>
      </c>
      <c r="K2777" s="152" t="str">
        <f>IF(Proc[[#This Row],[Author]]="Marcela Urrego",VLOOKUP(LEFT(Proc[[#This Row],[Requested]],1),Table3[#All],2,0),VLOOKUP(Proc[[#This Row],[Author]],Table4[],2,0))</f>
        <v>MGF</v>
      </c>
      <c r="L2777" s="91" t="s">
        <v>3524</v>
      </c>
      <c r="M2777" s="78">
        <v>45841.453541666669</v>
      </c>
      <c r="N2777" s="78"/>
      <c r="O2777" s="78"/>
      <c r="P2777" s="79" t="str">
        <f ca="1">IF(Proc[[#This Row],[DaysAgeing]]&gt;5,"yep","on track")</f>
        <v>yep</v>
      </c>
      <c r="Q2777" s="2">
        <f ca="1">IF(Proc[[#This Row],[DateClosed]]="",ABS(NETWORKDAYS(Proc[[#This Row],[DateOpened]],TODAY()))-1,ABS(NETWORKDAYS(Proc[[#This Row],[DateOpened]],Proc[[#This Row],[DateClosed]]))-1)</f>
        <v>196</v>
      </c>
      <c r="R2777" s="79" t="s">
        <v>484</v>
      </c>
      <c r="S2777" s="65"/>
      <c r="T2777" s="153">
        <v>2776</v>
      </c>
    </row>
    <row r="2778" spans="1:20" hidden="1">
      <c r="A2778" s="72" t="s">
        <v>3091</v>
      </c>
      <c r="B2778" s="152" t="str">
        <f>IFERROR(VLOOKUP(Proc[[#This Row],[App]],Table2[],3,0),"open")</f>
        <v>ok</v>
      </c>
      <c r="C2778" s="85" t="s">
        <v>369</v>
      </c>
      <c r="D2778" s="152" t="s">
        <v>3368</v>
      </c>
      <c r="E2778" s="152" t="s">
        <v>3423</v>
      </c>
      <c r="F2778" s="65" t="s">
        <v>3423</v>
      </c>
      <c r="G2778" s="72" t="s">
        <v>406</v>
      </c>
      <c r="H2778" s="65" t="str">
        <f>IF(Proc[[#This Row],[type]]="LFF (MDG-F)",MID(Proc[[#This Row],[Obj]],13,10),"")</f>
        <v>DE20538163</v>
      </c>
      <c r="I2778" s="152"/>
      <c r="J2778" s="65" t="b">
        <f>Proc[[#This Row],[Requested]]=Proc[[#This Row],[CurrentParent]]</f>
        <v>1</v>
      </c>
      <c r="K2778" s="152" t="str">
        <f>IF(Proc[[#This Row],[Author]]="Marcela Urrego",VLOOKUP(LEFT(Proc[[#This Row],[Requested]],1),Table3[#All],2,0),VLOOKUP(Proc[[#This Row],[Author]],Table4[],2,0))</f>
        <v>MGF</v>
      </c>
      <c r="L2778" s="91" t="s">
        <v>3524</v>
      </c>
      <c r="M2778" s="78">
        <v>45841.453541666669</v>
      </c>
      <c r="N2778" s="78"/>
      <c r="O2778" s="78"/>
      <c r="P2778" s="79" t="str">
        <f ca="1">IF(Proc[[#This Row],[DaysAgeing]]&gt;5,"yep","on track")</f>
        <v>yep</v>
      </c>
      <c r="Q2778" s="2">
        <f ca="1">IF(Proc[[#This Row],[DateClosed]]="",ABS(NETWORKDAYS(Proc[[#This Row],[DateOpened]],TODAY()))-1,ABS(NETWORKDAYS(Proc[[#This Row],[DateOpened]],Proc[[#This Row],[DateClosed]]))-1)</f>
        <v>196</v>
      </c>
      <c r="R2778" s="79" t="s">
        <v>484</v>
      </c>
      <c r="S2778" s="65"/>
      <c r="T2778" s="153">
        <v>2777</v>
      </c>
    </row>
    <row r="2779" spans="1:20" hidden="1">
      <c r="A2779" s="72" t="s">
        <v>3091</v>
      </c>
      <c r="B2779" s="152" t="str">
        <f>IFERROR(VLOOKUP(Proc[[#This Row],[App]],Table2[],3,0),"open")</f>
        <v>ok</v>
      </c>
      <c r="C2779" s="85" t="s">
        <v>369</v>
      </c>
      <c r="D2779" s="152" t="s">
        <v>3369</v>
      </c>
      <c r="E2779" s="152" t="s">
        <v>3420</v>
      </c>
      <c r="F2779" s="65" t="s">
        <v>3420</v>
      </c>
      <c r="G2779" s="72" t="s">
        <v>406</v>
      </c>
      <c r="H2779" s="65" t="str">
        <f>IF(Proc[[#This Row],[type]]="LFF (MDG-F)",MID(Proc[[#This Row],[Obj]],13,10),"")</f>
        <v>DE20538164</v>
      </c>
      <c r="I2779" s="152"/>
      <c r="J2779" s="65" t="b">
        <f>Proc[[#This Row],[Requested]]=Proc[[#This Row],[CurrentParent]]</f>
        <v>1</v>
      </c>
      <c r="K2779" s="152" t="str">
        <f>IF(Proc[[#This Row],[Author]]="Marcela Urrego",VLOOKUP(LEFT(Proc[[#This Row],[Requested]],1),Table3[#All],2,0),VLOOKUP(Proc[[#This Row],[Author]],Table4[],2,0))</f>
        <v>MGF</v>
      </c>
      <c r="L2779" s="91" t="s">
        <v>3524</v>
      </c>
      <c r="M2779" s="78">
        <v>45841.453541666669</v>
      </c>
      <c r="N2779" s="78"/>
      <c r="O2779" s="78"/>
      <c r="P2779" s="79" t="str">
        <f ca="1">IF(Proc[[#This Row],[DaysAgeing]]&gt;5,"yep","on track")</f>
        <v>yep</v>
      </c>
      <c r="Q2779" s="2">
        <f ca="1">IF(Proc[[#This Row],[DateClosed]]="",ABS(NETWORKDAYS(Proc[[#This Row],[DateOpened]],TODAY()))-1,ABS(NETWORKDAYS(Proc[[#This Row],[DateOpened]],Proc[[#This Row],[DateClosed]]))-1)</f>
        <v>196</v>
      </c>
      <c r="R2779" s="79" t="s">
        <v>484</v>
      </c>
      <c r="S2779" s="65"/>
      <c r="T2779" s="153">
        <v>2778</v>
      </c>
    </row>
    <row r="2780" spans="1:20" hidden="1">
      <c r="A2780" s="72" t="s">
        <v>3091</v>
      </c>
      <c r="B2780" s="152" t="str">
        <f>IFERROR(VLOOKUP(Proc[[#This Row],[App]],Table2[],3,0),"open")</f>
        <v>ok</v>
      </c>
      <c r="C2780" s="85" t="s">
        <v>369</v>
      </c>
      <c r="D2780" s="152" t="s">
        <v>3370</v>
      </c>
      <c r="E2780" s="152" t="s">
        <v>3420</v>
      </c>
      <c r="F2780" s="65" t="s">
        <v>3420</v>
      </c>
      <c r="G2780" s="72" t="s">
        <v>406</v>
      </c>
      <c r="H2780" s="65" t="str">
        <f>IF(Proc[[#This Row],[type]]="LFF (MDG-F)",MID(Proc[[#This Row],[Obj]],13,10),"")</f>
        <v>DE20538166</v>
      </c>
      <c r="I2780" s="152"/>
      <c r="J2780" s="65" t="b">
        <f>Proc[[#This Row],[Requested]]=Proc[[#This Row],[CurrentParent]]</f>
        <v>1</v>
      </c>
      <c r="K2780" s="152" t="str">
        <f>IF(Proc[[#This Row],[Author]]="Marcela Urrego",VLOOKUP(LEFT(Proc[[#This Row],[Requested]],1),Table3[#All],2,0),VLOOKUP(Proc[[#This Row],[Author]],Table4[],2,0))</f>
        <v>MGF</v>
      </c>
      <c r="L2780" s="91" t="s">
        <v>3524</v>
      </c>
      <c r="M2780" s="78">
        <v>45841.453541666669</v>
      </c>
      <c r="N2780" s="78"/>
      <c r="O2780" s="78"/>
      <c r="P2780" s="79" t="str">
        <f ca="1">IF(Proc[[#This Row],[DaysAgeing]]&gt;5,"yep","on track")</f>
        <v>yep</v>
      </c>
      <c r="Q2780" s="2">
        <f ca="1">IF(Proc[[#This Row],[DateClosed]]="",ABS(NETWORKDAYS(Proc[[#This Row],[DateOpened]],TODAY()))-1,ABS(NETWORKDAYS(Proc[[#This Row],[DateOpened]],Proc[[#This Row],[DateClosed]]))-1)</f>
        <v>196</v>
      </c>
      <c r="R2780" s="79" t="s">
        <v>484</v>
      </c>
      <c r="S2780" s="65"/>
      <c r="T2780" s="153">
        <v>2779</v>
      </c>
    </row>
    <row r="2781" spans="1:20" hidden="1">
      <c r="A2781" s="72" t="s">
        <v>3091</v>
      </c>
      <c r="B2781" s="111" t="str">
        <f>IFERROR(VLOOKUP(Proc[[#This Row],[App]],Table2[],3,0),"open")</f>
        <v>ok</v>
      </c>
      <c r="C2781" s="85" t="s">
        <v>369</v>
      </c>
      <c r="D2781" s="152" t="s">
        <v>3371</v>
      </c>
      <c r="E2781" s="152" t="s">
        <v>3419</v>
      </c>
      <c r="F2781" s="153" t="s">
        <v>3419</v>
      </c>
      <c r="G2781" s="72" t="s">
        <v>406</v>
      </c>
      <c r="H2781" s="65" t="str">
        <f>IF(Proc[[#This Row],[type]]="LFF (MDG-F)",MID(Proc[[#This Row],[Obj]],13,10),"")</f>
        <v>DE20538167</v>
      </c>
      <c r="I2781" s="152"/>
      <c r="J2781" s="65" t="b">
        <f>Proc[[#This Row],[Requested]]=Proc[[#This Row],[CurrentParent]]</f>
        <v>1</v>
      </c>
      <c r="K2781" s="107" t="str">
        <f>IF(Proc[[#This Row],[Author]]="Marcela Urrego",VLOOKUP(LEFT(Proc[[#This Row],[Requested]],1),Table3[#All],2,0),VLOOKUP(Proc[[#This Row],[Author]],Table4[],2,0))</f>
        <v>MGF</v>
      </c>
      <c r="L2781" s="91" t="s">
        <v>3524</v>
      </c>
      <c r="M2781" s="78">
        <v>45841.453541666669</v>
      </c>
      <c r="N2781" s="78"/>
      <c r="O2781" s="78"/>
      <c r="P2781" s="79" t="str">
        <f ca="1">IF(Proc[[#This Row],[DaysAgeing]]&gt;5,"yep","on track")</f>
        <v>yep</v>
      </c>
      <c r="Q2781" s="2">
        <f ca="1">IF(Proc[[#This Row],[DateClosed]]="",ABS(NETWORKDAYS(Proc[[#This Row],[DateOpened]],TODAY()))-1,ABS(NETWORKDAYS(Proc[[#This Row],[DateOpened]],Proc[[#This Row],[DateClosed]]))-1)</f>
        <v>196</v>
      </c>
      <c r="R2781" s="79" t="s">
        <v>484</v>
      </c>
      <c r="S2781" s="65"/>
      <c r="T2781" s="153">
        <v>2780</v>
      </c>
    </row>
    <row r="2782" spans="1:20" hidden="1">
      <c r="A2782" s="72" t="s">
        <v>3091</v>
      </c>
      <c r="B2782" s="152" t="str">
        <f>IFERROR(VLOOKUP(Proc[[#This Row],[App]],Table2[],3,0),"open")</f>
        <v>ok</v>
      </c>
      <c r="C2782" s="85" t="s">
        <v>369</v>
      </c>
      <c r="D2782" s="152" t="s">
        <v>3372</v>
      </c>
      <c r="E2782" s="152" t="s">
        <v>3420</v>
      </c>
      <c r="F2782" s="65" t="s">
        <v>3420</v>
      </c>
      <c r="G2782" s="72" t="s">
        <v>406</v>
      </c>
      <c r="H2782" s="65" t="str">
        <f>IF(Proc[[#This Row],[type]]="LFF (MDG-F)",MID(Proc[[#This Row],[Obj]],13,10),"")</f>
        <v>DE20538168</v>
      </c>
      <c r="I2782" s="152"/>
      <c r="J2782" s="65" t="b">
        <f>Proc[[#This Row],[Requested]]=Proc[[#This Row],[CurrentParent]]</f>
        <v>1</v>
      </c>
      <c r="K2782" s="152" t="str">
        <f>IF(Proc[[#This Row],[Author]]="Marcela Urrego",VLOOKUP(LEFT(Proc[[#This Row],[Requested]],1),Table3[#All],2,0),VLOOKUP(Proc[[#This Row],[Author]],Table4[],2,0))</f>
        <v>MGF</v>
      </c>
      <c r="L2782" s="91" t="s">
        <v>3524</v>
      </c>
      <c r="M2782" s="78">
        <v>45841.453541666669</v>
      </c>
      <c r="N2782" s="78"/>
      <c r="O2782" s="78"/>
      <c r="P2782" s="79" t="str">
        <f ca="1">IF(Proc[[#This Row],[DaysAgeing]]&gt;5,"yep","on track")</f>
        <v>yep</v>
      </c>
      <c r="Q2782" s="2">
        <f ca="1">IF(Proc[[#This Row],[DateClosed]]="",ABS(NETWORKDAYS(Proc[[#This Row],[DateOpened]],TODAY()))-1,ABS(NETWORKDAYS(Proc[[#This Row],[DateOpened]],Proc[[#This Row],[DateClosed]]))-1)</f>
        <v>196</v>
      </c>
      <c r="R2782" s="79" t="s">
        <v>484</v>
      </c>
      <c r="S2782" s="65"/>
      <c r="T2782" s="153">
        <v>2781</v>
      </c>
    </row>
    <row r="2783" spans="1:20" hidden="1">
      <c r="A2783" s="72" t="s">
        <v>3091</v>
      </c>
      <c r="B2783" s="152" t="str">
        <f>IFERROR(VLOOKUP(Proc[[#This Row],[App]],Table2[],3,0),"open")</f>
        <v>ok</v>
      </c>
      <c r="C2783" s="85" t="s">
        <v>369</v>
      </c>
      <c r="D2783" s="152" t="s">
        <v>3373</v>
      </c>
      <c r="E2783" s="152" t="s">
        <v>3420</v>
      </c>
      <c r="F2783" s="65" t="s">
        <v>3420</v>
      </c>
      <c r="G2783" s="72" t="s">
        <v>406</v>
      </c>
      <c r="H2783" s="65" t="str">
        <f>IF(Proc[[#This Row],[type]]="LFF (MDG-F)",MID(Proc[[#This Row],[Obj]],13,10),"")</f>
        <v>DE20538171</v>
      </c>
      <c r="I2783" s="152"/>
      <c r="J2783" s="65" t="b">
        <f>Proc[[#This Row],[Requested]]=Proc[[#This Row],[CurrentParent]]</f>
        <v>1</v>
      </c>
      <c r="K2783" s="152" t="str">
        <f>IF(Proc[[#This Row],[Author]]="Marcela Urrego",VLOOKUP(LEFT(Proc[[#This Row],[Requested]],1),Table3[#All],2,0),VLOOKUP(Proc[[#This Row],[Author]],Table4[],2,0))</f>
        <v>MGF</v>
      </c>
      <c r="L2783" s="91" t="s">
        <v>3524</v>
      </c>
      <c r="M2783" s="78">
        <v>45841.453541666669</v>
      </c>
      <c r="N2783" s="78"/>
      <c r="O2783" s="78"/>
      <c r="P2783" s="79" t="str">
        <f ca="1">IF(Proc[[#This Row],[DaysAgeing]]&gt;5,"yep","on track")</f>
        <v>yep</v>
      </c>
      <c r="Q2783" s="2">
        <f ca="1">IF(Proc[[#This Row],[DateClosed]]="",ABS(NETWORKDAYS(Proc[[#This Row],[DateOpened]],TODAY()))-1,ABS(NETWORKDAYS(Proc[[#This Row],[DateOpened]],Proc[[#This Row],[DateClosed]]))-1)</f>
        <v>196</v>
      </c>
      <c r="R2783" s="79" t="s">
        <v>484</v>
      </c>
      <c r="S2783" s="65"/>
      <c r="T2783" s="153">
        <v>2782</v>
      </c>
    </row>
    <row r="2784" spans="1:20" hidden="1">
      <c r="A2784" s="72" t="s">
        <v>3091</v>
      </c>
      <c r="B2784" s="152" t="str">
        <f>IFERROR(VLOOKUP(Proc[[#This Row],[App]],Table2[],3,0),"open")</f>
        <v>ok</v>
      </c>
      <c r="C2784" s="85" t="s">
        <v>369</v>
      </c>
      <c r="D2784" s="152" t="s">
        <v>3374</v>
      </c>
      <c r="E2784" s="152" t="s">
        <v>3418</v>
      </c>
      <c r="F2784" s="65" t="s">
        <v>3418</v>
      </c>
      <c r="G2784" s="72" t="s">
        <v>406</v>
      </c>
      <c r="H2784" s="65" t="str">
        <f>IF(Proc[[#This Row],[type]]="LFF (MDG-F)",MID(Proc[[#This Row],[Obj]],13,10),"")</f>
        <v>DE20538175</v>
      </c>
      <c r="I2784" s="152"/>
      <c r="J2784" s="65" t="b">
        <f>Proc[[#This Row],[Requested]]=Proc[[#This Row],[CurrentParent]]</f>
        <v>1</v>
      </c>
      <c r="K2784" s="152" t="str">
        <f>IF(Proc[[#This Row],[Author]]="Marcela Urrego",VLOOKUP(LEFT(Proc[[#This Row],[Requested]],1),Table3[#All],2,0),VLOOKUP(Proc[[#This Row],[Author]],Table4[],2,0))</f>
        <v>MGF</v>
      </c>
      <c r="L2784" s="91" t="s">
        <v>3524</v>
      </c>
      <c r="M2784" s="78">
        <v>45841.453541666669</v>
      </c>
      <c r="N2784" s="78"/>
      <c r="O2784" s="78"/>
      <c r="P2784" s="79" t="str">
        <f ca="1">IF(Proc[[#This Row],[DaysAgeing]]&gt;5,"yep","on track")</f>
        <v>yep</v>
      </c>
      <c r="Q2784" s="2">
        <f ca="1">IF(Proc[[#This Row],[DateClosed]]="",ABS(NETWORKDAYS(Proc[[#This Row],[DateOpened]],TODAY()))-1,ABS(NETWORKDAYS(Proc[[#This Row],[DateOpened]],Proc[[#This Row],[DateClosed]]))-1)</f>
        <v>196</v>
      </c>
      <c r="R2784" s="79" t="s">
        <v>484</v>
      </c>
      <c r="S2784" s="65"/>
      <c r="T2784" s="153">
        <v>2783</v>
      </c>
    </row>
    <row r="2785" spans="1:20" hidden="1">
      <c r="A2785" s="72" t="s">
        <v>3091</v>
      </c>
      <c r="B2785" s="152" t="str">
        <f>IFERROR(VLOOKUP(Proc[[#This Row],[App]],Table2[],3,0),"open")</f>
        <v>ok</v>
      </c>
      <c r="C2785" s="85" t="s">
        <v>369</v>
      </c>
      <c r="D2785" s="152" t="s">
        <v>3375</v>
      </c>
      <c r="E2785" s="152" t="s">
        <v>3420</v>
      </c>
      <c r="F2785" s="65" t="s">
        <v>3420</v>
      </c>
      <c r="G2785" s="72" t="s">
        <v>406</v>
      </c>
      <c r="H2785" s="65" t="str">
        <f>IF(Proc[[#This Row],[type]]="LFF (MDG-F)",MID(Proc[[#This Row],[Obj]],13,10),"")</f>
        <v>DE20538176</v>
      </c>
      <c r="I2785" s="152"/>
      <c r="J2785" s="65" t="b">
        <f>Proc[[#This Row],[Requested]]=Proc[[#This Row],[CurrentParent]]</f>
        <v>1</v>
      </c>
      <c r="K2785" s="152" t="str">
        <f>IF(Proc[[#This Row],[Author]]="Marcela Urrego",VLOOKUP(LEFT(Proc[[#This Row],[Requested]],1),Table3[#All],2,0),VLOOKUP(Proc[[#This Row],[Author]],Table4[],2,0))</f>
        <v>MGF</v>
      </c>
      <c r="L2785" s="91" t="s">
        <v>3524</v>
      </c>
      <c r="M2785" s="78">
        <v>45841.453541666669</v>
      </c>
      <c r="N2785" s="78"/>
      <c r="O2785" s="78"/>
      <c r="P2785" s="79" t="str">
        <f ca="1">IF(Proc[[#This Row],[DaysAgeing]]&gt;5,"yep","on track")</f>
        <v>yep</v>
      </c>
      <c r="Q2785" s="2">
        <f ca="1">IF(Proc[[#This Row],[DateClosed]]="",ABS(NETWORKDAYS(Proc[[#This Row],[DateOpened]],TODAY()))-1,ABS(NETWORKDAYS(Proc[[#This Row],[DateOpened]],Proc[[#This Row],[DateClosed]]))-1)</f>
        <v>196</v>
      </c>
      <c r="R2785" s="79" t="s">
        <v>484</v>
      </c>
      <c r="S2785" s="65"/>
      <c r="T2785" s="153">
        <v>2784</v>
      </c>
    </row>
    <row r="2786" spans="1:20" hidden="1">
      <c r="A2786" s="72" t="s">
        <v>3091</v>
      </c>
      <c r="B2786" s="152" t="str">
        <f>IFERROR(VLOOKUP(Proc[[#This Row],[App]],Table2[],3,0),"open")</f>
        <v>ok</v>
      </c>
      <c r="C2786" s="85" t="s">
        <v>369</v>
      </c>
      <c r="D2786" s="152" t="s">
        <v>3376</v>
      </c>
      <c r="E2786" s="152" t="s">
        <v>3420</v>
      </c>
      <c r="F2786" s="65" t="s">
        <v>3420</v>
      </c>
      <c r="G2786" s="72" t="s">
        <v>406</v>
      </c>
      <c r="H2786" s="65" t="str">
        <f>IF(Proc[[#This Row],[type]]="LFF (MDG-F)",MID(Proc[[#This Row],[Obj]],13,10),"")</f>
        <v>DE20538177</v>
      </c>
      <c r="I2786" s="152"/>
      <c r="J2786" s="65" t="b">
        <f>Proc[[#This Row],[Requested]]=Proc[[#This Row],[CurrentParent]]</f>
        <v>1</v>
      </c>
      <c r="K2786" s="152" t="str">
        <f>IF(Proc[[#This Row],[Author]]="Marcela Urrego",VLOOKUP(LEFT(Proc[[#This Row],[Requested]],1),Table3[#All],2,0),VLOOKUP(Proc[[#This Row],[Author]],Table4[],2,0))</f>
        <v>MGF</v>
      </c>
      <c r="L2786" s="91" t="s">
        <v>3524</v>
      </c>
      <c r="M2786" s="78">
        <v>45841.453541666669</v>
      </c>
      <c r="N2786" s="78"/>
      <c r="O2786" s="78"/>
      <c r="P2786" s="79" t="str">
        <f ca="1">IF(Proc[[#This Row],[DaysAgeing]]&gt;5,"yep","on track")</f>
        <v>yep</v>
      </c>
      <c r="Q2786" s="2">
        <f ca="1">IF(Proc[[#This Row],[DateClosed]]="",ABS(NETWORKDAYS(Proc[[#This Row],[DateOpened]],TODAY()))-1,ABS(NETWORKDAYS(Proc[[#This Row],[DateOpened]],Proc[[#This Row],[DateClosed]]))-1)</f>
        <v>196</v>
      </c>
      <c r="R2786" s="79" t="s">
        <v>484</v>
      </c>
      <c r="S2786" s="65"/>
      <c r="T2786" s="153">
        <v>2785</v>
      </c>
    </row>
    <row r="2787" spans="1:20" hidden="1">
      <c r="A2787" s="72" t="s">
        <v>3091</v>
      </c>
      <c r="B2787" s="152" t="str">
        <f>IFERROR(VLOOKUP(Proc[[#This Row],[App]],Table2[],3,0),"open")</f>
        <v>ok</v>
      </c>
      <c r="C2787" s="85" t="s">
        <v>369</v>
      </c>
      <c r="D2787" s="152" t="s">
        <v>3377</v>
      </c>
      <c r="E2787" s="152" t="s">
        <v>3420</v>
      </c>
      <c r="F2787" s="65" t="s">
        <v>3420</v>
      </c>
      <c r="G2787" s="72" t="s">
        <v>406</v>
      </c>
      <c r="H2787" s="65" t="str">
        <f>IF(Proc[[#This Row],[type]]="LFF (MDG-F)",MID(Proc[[#This Row],[Obj]],13,10),"")</f>
        <v>DE20538184</v>
      </c>
      <c r="I2787" s="152"/>
      <c r="J2787" s="65" t="b">
        <f>Proc[[#This Row],[Requested]]=Proc[[#This Row],[CurrentParent]]</f>
        <v>1</v>
      </c>
      <c r="K2787" s="152" t="str">
        <f>IF(Proc[[#This Row],[Author]]="Marcela Urrego",VLOOKUP(LEFT(Proc[[#This Row],[Requested]],1),Table3[#All],2,0),VLOOKUP(Proc[[#This Row],[Author]],Table4[],2,0))</f>
        <v>MGF</v>
      </c>
      <c r="L2787" s="91" t="s">
        <v>3524</v>
      </c>
      <c r="M2787" s="78">
        <v>45841.453541666669</v>
      </c>
      <c r="N2787" s="78"/>
      <c r="O2787" s="78"/>
      <c r="P2787" s="79" t="str">
        <f ca="1">IF(Proc[[#This Row],[DaysAgeing]]&gt;5,"yep","on track")</f>
        <v>yep</v>
      </c>
      <c r="Q2787" s="2">
        <f ca="1">IF(Proc[[#This Row],[DateClosed]]="",ABS(NETWORKDAYS(Proc[[#This Row],[DateOpened]],TODAY()))-1,ABS(NETWORKDAYS(Proc[[#This Row],[DateOpened]],Proc[[#This Row],[DateClosed]]))-1)</f>
        <v>196</v>
      </c>
      <c r="R2787" s="79" t="s">
        <v>484</v>
      </c>
      <c r="S2787" s="65"/>
      <c r="T2787" s="153">
        <v>2786</v>
      </c>
    </row>
    <row r="2788" spans="1:20" hidden="1">
      <c r="A2788" s="72" t="s">
        <v>3091</v>
      </c>
      <c r="B2788" s="152" t="str">
        <f>IFERROR(VLOOKUP(Proc[[#This Row],[App]],Table2[],3,0),"open")</f>
        <v>ok</v>
      </c>
      <c r="C2788" s="85" t="s">
        <v>369</v>
      </c>
      <c r="D2788" s="152" t="s">
        <v>3378</v>
      </c>
      <c r="E2788" s="152" t="s">
        <v>3422</v>
      </c>
      <c r="F2788" s="65" t="s">
        <v>3422</v>
      </c>
      <c r="G2788" s="72" t="s">
        <v>406</v>
      </c>
      <c r="H2788" s="65" t="str">
        <f>IF(Proc[[#This Row],[type]]="LFF (MDG-F)",MID(Proc[[#This Row],[Obj]],13,10),"")</f>
        <v>DE20538185</v>
      </c>
      <c r="I2788" s="152"/>
      <c r="J2788" s="65" t="b">
        <f>Proc[[#This Row],[Requested]]=Proc[[#This Row],[CurrentParent]]</f>
        <v>1</v>
      </c>
      <c r="K2788" s="152" t="str">
        <f>IF(Proc[[#This Row],[Author]]="Marcela Urrego",VLOOKUP(LEFT(Proc[[#This Row],[Requested]],1),Table3[#All],2,0),VLOOKUP(Proc[[#This Row],[Author]],Table4[],2,0))</f>
        <v>MGF</v>
      </c>
      <c r="L2788" s="91" t="s">
        <v>3524</v>
      </c>
      <c r="M2788" s="78">
        <v>45841.453541666669</v>
      </c>
      <c r="N2788" s="78"/>
      <c r="O2788" s="78"/>
      <c r="P2788" s="79" t="str">
        <f ca="1">IF(Proc[[#This Row],[DaysAgeing]]&gt;5,"yep","on track")</f>
        <v>yep</v>
      </c>
      <c r="Q2788" s="2">
        <f ca="1">IF(Proc[[#This Row],[DateClosed]]="",ABS(NETWORKDAYS(Proc[[#This Row],[DateOpened]],TODAY()))-1,ABS(NETWORKDAYS(Proc[[#This Row],[DateOpened]],Proc[[#This Row],[DateClosed]]))-1)</f>
        <v>196</v>
      </c>
      <c r="R2788" s="79" t="s">
        <v>484</v>
      </c>
      <c r="S2788" s="65"/>
      <c r="T2788" s="153">
        <v>2787</v>
      </c>
    </row>
    <row r="2789" spans="1:20" hidden="1">
      <c r="A2789" s="72" t="s">
        <v>3091</v>
      </c>
      <c r="B2789" s="111" t="str">
        <f>IFERROR(VLOOKUP(Proc[[#This Row],[App]],Table2[],3,0),"open")</f>
        <v>ok</v>
      </c>
      <c r="C2789" s="85" t="s">
        <v>369</v>
      </c>
      <c r="D2789" s="152" t="s">
        <v>3379</v>
      </c>
      <c r="E2789" s="152" t="s">
        <v>3422</v>
      </c>
      <c r="F2789" s="65" t="s">
        <v>3422</v>
      </c>
      <c r="G2789" s="72" t="s">
        <v>406</v>
      </c>
      <c r="H2789" s="65" t="str">
        <f>IF(Proc[[#This Row],[type]]="LFF (MDG-F)",MID(Proc[[#This Row],[Obj]],13,10),"")</f>
        <v>DE20538186</v>
      </c>
      <c r="I2789" s="152"/>
      <c r="J2789" s="65" t="b">
        <f>Proc[[#This Row],[Requested]]=Proc[[#This Row],[CurrentParent]]</f>
        <v>1</v>
      </c>
      <c r="K2789" s="107" t="str">
        <f>IF(Proc[[#This Row],[Author]]="Marcela Urrego",VLOOKUP(LEFT(Proc[[#This Row],[Requested]],1),Table3[#All],2,0),VLOOKUP(Proc[[#This Row],[Author]],Table4[],2,0))</f>
        <v>MGF</v>
      </c>
      <c r="L2789" s="91" t="s">
        <v>3524</v>
      </c>
      <c r="M2789" s="78">
        <v>45841.453541666669</v>
      </c>
      <c r="N2789" s="78"/>
      <c r="O2789" s="78"/>
      <c r="P2789" s="79" t="str">
        <f ca="1">IF(Proc[[#This Row],[DaysAgeing]]&gt;5,"yep","on track")</f>
        <v>yep</v>
      </c>
      <c r="Q2789" s="2">
        <f ca="1">IF(Proc[[#This Row],[DateClosed]]="",ABS(NETWORKDAYS(Proc[[#This Row],[DateOpened]],TODAY()))-1,ABS(NETWORKDAYS(Proc[[#This Row],[DateOpened]],Proc[[#This Row],[DateClosed]]))-1)</f>
        <v>196</v>
      </c>
      <c r="R2789" s="79" t="s">
        <v>484</v>
      </c>
      <c r="S2789" s="65"/>
      <c r="T2789" s="153">
        <v>2788</v>
      </c>
    </row>
    <row r="2790" spans="1:20" hidden="1">
      <c r="A2790" s="72" t="s">
        <v>3091</v>
      </c>
      <c r="B2790" s="111" t="str">
        <f>IFERROR(VLOOKUP(Proc[[#This Row],[App]],Table2[],3,0),"open")</f>
        <v>ok</v>
      </c>
      <c r="C2790" s="85" t="s">
        <v>369</v>
      </c>
      <c r="D2790" s="152" t="s">
        <v>3380</v>
      </c>
      <c r="E2790" s="152" t="s">
        <v>3423</v>
      </c>
      <c r="F2790" s="65" t="s">
        <v>3423</v>
      </c>
      <c r="G2790" s="72" t="s">
        <v>406</v>
      </c>
      <c r="H2790" s="65" t="str">
        <f>IF(Proc[[#This Row],[type]]="LFF (MDG-F)",MID(Proc[[#This Row],[Obj]],13,10),"")</f>
        <v>DE20538193</v>
      </c>
      <c r="I2790" s="152"/>
      <c r="J2790" s="65" t="b">
        <f>Proc[[#This Row],[Requested]]=Proc[[#This Row],[CurrentParent]]</f>
        <v>1</v>
      </c>
      <c r="K2790" s="107" t="str">
        <f>IF(Proc[[#This Row],[Author]]="Marcela Urrego",VLOOKUP(LEFT(Proc[[#This Row],[Requested]],1),Table3[#All],2,0),VLOOKUP(Proc[[#This Row],[Author]],Table4[],2,0))</f>
        <v>MGF</v>
      </c>
      <c r="L2790" s="91" t="s">
        <v>3524</v>
      </c>
      <c r="M2790" s="78">
        <v>45841.453541666669</v>
      </c>
      <c r="N2790" s="78"/>
      <c r="O2790" s="78"/>
      <c r="P2790" s="79" t="str">
        <f ca="1">IF(Proc[[#This Row],[DaysAgeing]]&gt;5,"yep","on track")</f>
        <v>yep</v>
      </c>
      <c r="Q2790" s="2">
        <f ca="1">IF(Proc[[#This Row],[DateClosed]]="",ABS(NETWORKDAYS(Proc[[#This Row],[DateOpened]],TODAY()))-1,ABS(NETWORKDAYS(Proc[[#This Row],[DateOpened]],Proc[[#This Row],[DateClosed]]))-1)</f>
        <v>196</v>
      </c>
      <c r="R2790" s="79" t="s">
        <v>484</v>
      </c>
      <c r="S2790" s="65"/>
      <c r="T2790" s="153">
        <v>2789</v>
      </c>
    </row>
    <row r="2791" spans="1:20" hidden="1">
      <c r="A2791" s="72" t="s">
        <v>3091</v>
      </c>
      <c r="B2791" s="111" t="str">
        <f>IFERROR(VLOOKUP(Proc[[#This Row],[App]],Table2[],3,0),"open")</f>
        <v>ok</v>
      </c>
      <c r="C2791" s="85" t="s">
        <v>369</v>
      </c>
      <c r="D2791" s="152" t="s">
        <v>3381</v>
      </c>
      <c r="E2791" s="152" t="s">
        <v>3423</v>
      </c>
      <c r="F2791" s="65" t="s">
        <v>3423</v>
      </c>
      <c r="G2791" s="72" t="s">
        <v>406</v>
      </c>
      <c r="H2791" s="65" t="str">
        <f>IF(Proc[[#This Row],[type]]="LFF (MDG-F)",MID(Proc[[#This Row],[Obj]],13,10),"")</f>
        <v>DE20538194</v>
      </c>
      <c r="I2791" s="152"/>
      <c r="J2791" s="65" t="b">
        <f>Proc[[#This Row],[Requested]]=Proc[[#This Row],[CurrentParent]]</f>
        <v>1</v>
      </c>
      <c r="K2791" s="107" t="str">
        <f>IF(Proc[[#This Row],[Author]]="Marcela Urrego",VLOOKUP(LEFT(Proc[[#This Row],[Requested]],1),Table3[#All],2,0),VLOOKUP(Proc[[#This Row],[Author]],Table4[],2,0))</f>
        <v>MGF</v>
      </c>
      <c r="L2791" s="91" t="s">
        <v>3524</v>
      </c>
      <c r="M2791" s="78">
        <v>45841.453541666669</v>
      </c>
      <c r="N2791" s="78"/>
      <c r="O2791" s="78"/>
      <c r="P2791" s="79" t="str">
        <f ca="1">IF(Proc[[#This Row],[DaysAgeing]]&gt;5,"yep","on track")</f>
        <v>yep</v>
      </c>
      <c r="Q2791" s="2">
        <f ca="1">IF(Proc[[#This Row],[DateClosed]]="",ABS(NETWORKDAYS(Proc[[#This Row],[DateOpened]],TODAY()))-1,ABS(NETWORKDAYS(Proc[[#This Row],[DateOpened]],Proc[[#This Row],[DateClosed]]))-1)</f>
        <v>196</v>
      </c>
      <c r="R2791" s="79" t="s">
        <v>484</v>
      </c>
      <c r="S2791" s="65"/>
      <c r="T2791" s="153">
        <v>2790</v>
      </c>
    </row>
    <row r="2792" spans="1:20" hidden="1">
      <c r="A2792" s="72" t="s">
        <v>3091</v>
      </c>
      <c r="B2792" s="111" t="str">
        <f>IFERROR(VLOOKUP(Proc[[#This Row],[App]],Table2[],3,0),"open")</f>
        <v>ok</v>
      </c>
      <c r="C2792" s="85" t="s">
        <v>369</v>
      </c>
      <c r="D2792" s="152" t="s">
        <v>3382</v>
      </c>
      <c r="E2792" s="152" t="s">
        <v>3413</v>
      </c>
      <c r="F2792" s="65" t="s">
        <v>3413</v>
      </c>
      <c r="G2792" s="72" t="s">
        <v>406</v>
      </c>
      <c r="H2792" s="65" t="str">
        <f>IF(Proc[[#This Row],[type]]="LFF (MDG-F)",MID(Proc[[#This Row],[Obj]],13,10),"")</f>
        <v>DE20538195</v>
      </c>
      <c r="I2792" s="152"/>
      <c r="J2792" s="65" t="b">
        <f>Proc[[#This Row],[Requested]]=Proc[[#This Row],[CurrentParent]]</f>
        <v>1</v>
      </c>
      <c r="K2792" s="107" t="str">
        <f>IF(Proc[[#This Row],[Author]]="Marcela Urrego",VLOOKUP(LEFT(Proc[[#This Row],[Requested]],1),Table3[#All],2,0),VLOOKUP(Proc[[#This Row],[Author]],Table4[],2,0))</f>
        <v>MGF</v>
      </c>
      <c r="L2792" s="91" t="s">
        <v>3524</v>
      </c>
      <c r="M2792" s="78">
        <v>45841.453541666669</v>
      </c>
      <c r="N2792" s="78"/>
      <c r="O2792" s="78"/>
      <c r="P2792" s="79" t="str">
        <f ca="1">IF(Proc[[#This Row],[DaysAgeing]]&gt;5,"yep","on track")</f>
        <v>yep</v>
      </c>
      <c r="Q2792" s="2">
        <f ca="1">IF(Proc[[#This Row],[DateClosed]]="",ABS(NETWORKDAYS(Proc[[#This Row],[DateOpened]],TODAY()))-1,ABS(NETWORKDAYS(Proc[[#This Row],[DateOpened]],Proc[[#This Row],[DateClosed]]))-1)</f>
        <v>196</v>
      </c>
      <c r="R2792" s="79" t="s">
        <v>484</v>
      </c>
      <c r="S2792" s="65"/>
      <c r="T2792" s="153">
        <v>2791</v>
      </c>
    </row>
    <row r="2793" spans="1:20" hidden="1">
      <c r="A2793" s="72" t="s">
        <v>3091</v>
      </c>
      <c r="B2793" s="111" t="str">
        <f>IFERROR(VLOOKUP(Proc[[#This Row],[App]],Table2[],3,0),"open")</f>
        <v>ok</v>
      </c>
      <c r="C2793" s="85" t="s">
        <v>369</v>
      </c>
      <c r="D2793" s="152" t="s">
        <v>3383</v>
      </c>
      <c r="E2793" s="152" t="s">
        <v>3420</v>
      </c>
      <c r="F2793" s="65" t="s">
        <v>3420</v>
      </c>
      <c r="G2793" s="72" t="s">
        <v>406</v>
      </c>
      <c r="H2793" s="65" t="str">
        <f>IF(Proc[[#This Row],[type]]="LFF (MDG-F)",MID(Proc[[#This Row],[Obj]],13,10),"")</f>
        <v>DE20538197</v>
      </c>
      <c r="I2793" s="152"/>
      <c r="J2793" s="65" t="b">
        <f>Proc[[#This Row],[Requested]]=Proc[[#This Row],[CurrentParent]]</f>
        <v>1</v>
      </c>
      <c r="K2793" s="107" t="str">
        <f>IF(Proc[[#This Row],[Author]]="Marcela Urrego",VLOOKUP(LEFT(Proc[[#This Row],[Requested]],1),Table3[#All],2,0),VLOOKUP(Proc[[#This Row],[Author]],Table4[],2,0))</f>
        <v>MGF</v>
      </c>
      <c r="L2793" s="91" t="s">
        <v>3524</v>
      </c>
      <c r="M2793" s="78">
        <v>45841.453541666669</v>
      </c>
      <c r="N2793" s="78"/>
      <c r="O2793" s="78"/>
      <c r="P2793" s="79" t="str">
        <f ca="1">IF(Proc[[#This Row],[DaysAgeing]]&gt;5,"yep","on track")</f>
        <v>yep</v>
      </c>
      <c r="Q2793" s="2">
        <f ca="1">IF(Proc[[#This Row],[DateClosed]]="",ABS(NETWORKDAYS(Proc[[#This Row],[DateOpened]],TODAY()))-1,ABS(NETWORKDAYS(Proc[[#This Row],[DateOpened]],Proc[[#This Row],[DateClosed]]))-1)</f>
        <v>196</v>
      </c>
      <c r="R2793" s="79" t="s">
        <v>484</v>
      </c>
      <c r="S2793" s="65"/>
      <c r="T2793" s="153">
        <v>2792</v>
      </c>
    </row>
    <row r="2794" spans="1:20" hidden="1">
      <c r="A2794" s="72" t="s">
        <v>3091</v>
      </c>
      <c r="B2794" s="111" t="str">
        <f>IFERROR(VLOOKUP(Proc[[#This Row],[App]],Table2[],3,0),"open")</f>
        <v>ok</v>
      </c>
      <c r="C2794" s="85" t="s">
        <v>369</v>
      </c>
      <c r="D2794" s="152" t="s">
        <v>3384</v>
      </c>
      <c r="E2794" s="152" t="s">
        <v>3420</v>
      </c>
      <c r="F2794" s="65" t="s">
        <v>3420</v>
      </c>
      <c r="G2794" s="72" t="s">
        <v>406</v>
      </c>
      <c r="H2794" s="65" t="str">
        <f>IF(Proc[[#This Row],[type]]="LFF (MDG-F)",MID(Proc[[#This Row],[Obj]],13,10),"")</f>
        <v>DE20538712</v>
      </c>
      <c r="I2794" s="152"/>
      <c r="J2794" s="65" t="b">
        <f>Proc[[#This Row],[Requested]]=Proc[[#This Row],[CurrentParent]]</f>
        <v>1</v>
      </c>
      <c r="K2794" s="107" t="str">
        <f>IF(Proc[[#This Row],[Author]]="Marcela Urrego",VLOOKUP(LEFT(Proc[[#This Row],[Requested]],1),Table3[#All],2,0),VLOOKUP(Proc[[#This Row],[Author]],Table4[],2,0))</f>
        <v>MGF</v>
      </c>
      <c r="L2794" s="91" t="s">
        <v>3524</v>
      </c>
      <c r="M2794" s="78">
        <v>45841.453541666669</v>
      </c>
      <c r="N2794" s="78"/>
      <c r="O2794" s="78"/>
      <c r="P2794" s="79" t="str">
        <f ca="1">IF(Proc[[#This Row],[DaysAgeing]]&gt;5,"yep","on track")</f>
        <v>yep</v>
      </c>
      <c r="Q2794" s="2">
        <f ca="1">IF(Proc[[#This Row],[DateClosed]]="",ABS(NETWORKDAYS(Proc[[#This Row],[DateOpened]],TODAY()))-1,ABS(NETWORKDAYS(Proc[[#This Row],[DateOpened]],Proc[[#This Row],[DateClosed]]))-1)</f>
        <v>196</v>
      </c>
      <c r="R2794" s="79" t="s">
        <v>484</v>
      </c>
      <c r="S2794" s="65"/>
      <c r="T2794" s="153">
        <v>2793</v>
      </c>
    </row>
    <row r="2795" spans="1:20" hidden="1">
      <c r="A2795" s="72" t="s">
        <v>3091</v>
      </c>
      <c r="B2795" s="111" t="str">
        <f>IFERROR(VLOOKUP(Proc[[#This Row],[App]],Table2[],3,0),"open")</f>
        <v>ok</v>
      </c>
      <c r="C2795" s="85" t="s">
        <v>369</v>
      </c>
      <c r="D2795" s="152" t="s">
        <v>3385</v>
      </c>
      <c r="E2795" s="152" t="s">
        <v>3418</v>
      </c>
      <c r="F2795" s="65" t="s">
        <v>3418</v>
      </c>
      <c r="G2795" s="72" t="s">
        <v>406</v>
      </c>
      <c r="H2795" s="65" t="str">
        <f>IF(Proc[[#This Row],[type]]="LFF (MDG-F)",MID(Proc[[#This Row],[Obj]],13,10),"")</f>
        <v>DE20538713</v>
      </c>
      <c r="I2795" s="152"/>
      <c r="J2795" s="65" t="b">
        <f>Proc[[#This Row],[Requested]]=Proc[[#This Row],[CurrentParent]]</f>
        <v>1</v>
      </c>
      <c r="K2795" s="107" t="str">
        <f>IF(Proc[[#This Row],[Author]]="Marcela Urrego",VLOOKUP(LEFT(Proc[[#This Row],[Requested]],1),Table3[#All],2,0),VLOOKUP(Proc[[#This Row],[Author]],Table4[],2,0))</f>
        <v>MGF</v>
      </c>
      <c r="L2795" s="91" t="s">
        <v>3524</v>
      </c>
      <c r="M2795" s="78">
        <v>45841.453541666669</v>
      </c>
      <c r="N2795" s="78"/>
      <c r="O2795" s="78"/>
      <c r="P2795" s="79" t="str">
        <f ca="1">IF(Proc[[#This Row],[DaysAgeing]]&gt;5,"yep","on track")</f>
        <v>yep</v>
      </c>
      <c r="Q2795" s="2">
        <f ca="1">IF(Proc[[#This Row],[DateClosed]]="",ABS(NETWORKDAYS(Proc[[#This Row],[DateOpened]],TODAY()))-1,ABS(NETWORKDAYS(Proc[[#This Row],[DateOpened]],Proc[[#This Row],[DateClosed]]))-1)</f>
        <v>196</v>
      </c>
      <c r="R2795" s="79" t="s">
        <v>484</v>
      </c>
      <c r="S2795" s="65"/>
      <c r="T2795" s="153">
        <v>2794</v>
      </c>
    </row>
    <row r="2796" spans="1:20" hidden="1">
      <c r="A2796" s="72" t="s">
        <v>3091</v>
      </c>
      <c r="B2796" s="111" t="str">
        <f>IFERROR(VLOOKUP(Proc[[#This Row],[App]],Table2[],3,0),"open")</f>
        <v>ok</v>
      </c>
      <c r="C2796" s="85" t="s">
        <v>369</v>
      </c>
      <c r="D2796" s="152" t="s">
        <v>3386</v>
      </c>
      <c r="E2796" s="152" t="s">
        <v>3418</v>
      </c>
      <c r="F2796" s="65" t="s">
        <v>3418</v>
      </c>
      <c r="G2796" s="72" t="s">
        <v>406</v>
      </c>
      <c r="H2796" s="65" t="str">
        <f>IF(Proc[[#This Row],[type]]="LFF (MDG-F)",MID(Proc[[#This Row],[Obj]],13,10),"")</f>
        <v>DE20538714</v>
      </c>
      <c r="I2796" s="152"/>
      <c r="J2796" s="65" t="b">
        <f>Proc[[#This Row],[Requested]]=Proc[[#This Row],[CurrentParent]]</f>
        <v>1</v>
      </c>
      <c r="K2796" s="107" t="str">
        <f>IF(Proc[[#This Row],[Author]]="Marcela Urrego",VLOOKUP(LEFT(Proc[[#This Row],[Requested]],1),Table3[#All],2,0),VLOOKUP(Proc[[#This Row],[Author]],Table4[],2,0))</f>
        <v>MGF</v>
      </c>
      <c r="L2796" s="91" t="s">
        <v>3524</v>
      </c>
      <c r="M2796" s="78">
        <v>45841.453541666669</v>
      </c>
      <c r="N2796" s="78"/>
      <c r="O2796" s="78"/>
      <c r="P2796" s="79" t="str">
        <f ca="1">IF(Proc[[#This Row],[DaysAgeing]]&gt;5,"yep","on track")</f>
        <v>yep</v>
      </c>
      <c r="Q2796" s="2">
        <f ca="1">IF(Proc[[#This Row],[DateClosed]]="",ABS(NETWORKDAYS(Proc[[#This Row],[DateOpened]],TODAY()))-1,ABS(NETWORKDAYS(Proc[[#This Row],[DateOpened]],Proc[[#This Row],[DateClosed]]))-1)</f>
        <v>196</v>
      </c>
      <c r="R2796" s="79" t="s">
        <v>484</v>
      </c>
      <c r="S2796" s="65"/>
      <c r="T2796" s="153">
        <v>2795</v>
      </c>
    </row>
    <row r="2797" spans="1:20" hidden="1">
      <c r="A2797" s="72" t="s">
        <v>3091</v>
      </c>
      <c r="B2797" s="111" t="str">
        <f>IFERROR(VLOOKUP(Proc[[#This Row],[App]],Table2[],3,0),"open")</f>
        <v>ok</v>
      </c>
      <c r="C2797" s="85" t="s">
        <v>369</v>
      </c>
      <c r="D2797" s="152" t="s">
        <v>3387</v>
      </c>
      <c r="E2797" s="152" t="s">
        <v>3418</v>
      </c>
      <c r="F2797" s="65" t="s">
        <v>3418</v>
      </c>
      <c r="G2797" s="72" t="s">
        <v>406</v>
      </c>
      <c r="H2797" s="65" t="str">
        <f>IF(Proc[[#This Row],[type]]="LFF (MDG-F)",MID(Proc[[#This Row],[Obj]],13,10),"")</f>
        <v>DE20538715</v>
      </c>
      <c r="I2797" s="152"/>
      <c r="J2797" s="65" t="b">
        <f>Proc[[#This Row],[Requested]]=Proc[[#This Row],[CurrentParent]]</f>
        <v>1</v>
      </c>
      <c r="K2797" s="107" t="str">
        <f>IF(Proc[[#This Row],[Author]]="Marcela Urrego",VLOOKUP(LEFT(Proc[[#This Row],[Requested]],1),Table3[#All],2,0),VLOOKUP(Proc[[#This Row],[Author]],Table4[],2,0))</f>
        <v>MGF</v>
      </c>
      <c r="L2797" s="91" t="s">
        <v>3524</v>
      </c>
      <c r="M2797" s="78">
        <v>45841.453541666669</v>
      </c>
      <c r="N2797" s="78"/>
      <c r="O2797" s="78"/>
      <c r="P2797" s="79" t="str">
        <f ca="1">IF(Proc[[#This Row],[DaysAgeing]]&gt;5,"yep","on track")</f>
        <v>yep</v>
      </c>
      <c r="Q2797" s="2">
        <f ca="1">IF(Proc[[#This Row],[DateClosed]]="",ABS(NETWORKDAYS(Proc[[#This Row],[DateOpened]],TODAY()))-1,ABS(NETWORKDAYS(Proc[[#This Row],[DateOpened]],Proc[[#This Row],[DateClosed]]))-1)</f>
        <v>196</v>
      </c>
      <c r="R2797" s="79" t="s">
        <v>484</v>
      </c>
      <c r="S2797" s="65"/>
      <c r="T2797" s="153">
        <v>2796</v>
      </c>
    </row>
    <row r="2798" spans="1:20" hidden="1">
      <c r="A2798" s="72" t="s">
        <v>3091</v>
      </c>
      <c r="B2798" s="111" t="str">
        <f>IFERROR(VLOOKUP(Proc[[#This Row],[App]],Table2[],3,0),"open")</f>
        <v>ok</v>
      </c>
      <c r="C2798" s="85" t="s">
        <v>369</v>
      </c>
      <c r="D2798" s="152" t="s">
        <v>3388</v>
      </c>
      <c r="E2798" s="152" t="s">
        <v>3418</v>
      </c>
      <c r="F2798" s="65" t="s">
        <v>3418</v>
      </c>
      <c r="G2798" s="72" t="s">
        <v>406</v>
      </c>
      <c r="H2798" s="65" t="str">
        <f>IF(Proc[[#This Row],[type]]="LFF (MDG-F)",MID(Proc[[#This Row],[Obj]],13,10),"")</f>
        <v>DE20538716</v>
      </c>
      <c r="I2798" s="152"/>
      <c r="J2798" s="65" t="b">
        <f>Proc[[#This Row],[Requested]]=Proc[[#This Row],[CurrentParent]]</f>
        <v>1</v>
      </c>
      <c r="K2798" s="107" t="str">
        <f>IF(Proc[[#This Row],[Author]]="Marcela Urrego",VLOOKUP(LEFT(Proc[[#This Row],[Requested]],1),Table3[#All],2,0),VLOOKUP(Proc[[#This Row],[Author]],Table4[],2,0))</f>
        <v>MGF</v>
      </c>
      <c r="L2798" s="91" t="s">
        <v>3524</v>
      </c>
      <c r="M2798" s="78">
        <v>45841.453541666669</v>
      </c>
      <c r="N2798" s="78"/>
      <c r="O2798" s="78"/>
      <c r="P2798" s="79" t="str">
        <f ca="1">IF(Proc[[#This Row],[DaysAgeing]]&gt;5,"yep","on track")</f>
        <v>yep</v>
      </c>
      <c r="Q2798" s="2">
        <f ca="1">IF(Proc[[#This Row],[DateClosed]]="",ABS(NETWORKDAYS(Proc[[#This Row],[DateOpened]],TODAY()))-1,ABS(NETWORKDAYS(Proc[[#This Row],[DateOpened]],Proc[[#This Row],[DateClosed]]))-1)</f>
        <v>196</v>
      </c>
      <c r="R2798" s="79" t="s">
        <v>484</v>
      </c>
      <c r="S2798" s="65"/>
      <c r="T2798" s="153">
        <v>2797</v>
      </c>
    </row>
    <row r="2799" spans="1:20" hidden="1">
      <c r="A2799" s="72" t="s">
        <v>3091</v>
      </c>
      <c r="B2799" s="111" t="str">
        <f>IFERROR(VLOOKUP(Proc[[#This Row],[App]],Table2[],3,0),"open")</f>
        <v>ok</v>
      </c>
      <c r="C2799" s="85" t="s">
        <v>369</v>
      </c>
      <c r="D2799" s="152" t="s">
        <v>3389</v>
      </c>
      <c r="E2799" s="152" t="s">
        <v>3420</v>
      </c>
      <c r="F2799" s="65" t="s">
        <v>3420</v>
      </c>
      <c r="G2799" s="72" t="s">
        <v>406</v>
      </c>
      <c r="H2799" s="65" t="str">
        <f>IF(Proc[[#This Row],[type]]="LFF (MDG-F)",MID(Proc[[#This Row],[Obj]],13,10),"")</f>
        <v>DE20538717</v>
      </c>
      <c r="I2799" s="152"/>
      <c r="J2799" s="65" t="b">
        <f>Proc[[#This Row],[Requested]]=Proc[[#This Row],[CurrentParent]]</f>
        <v>1</v>
      </c>
      <c r="K2799" s="107" t="str">
        <f>IF(Proc[[#This Row],[Author]]="Marcela Urrego",VLOOKUP(LEFT(Proc[[#This Row],[Requested]],1),Table3[#All],2,0),VLOOKUP(Proc[[#This Row],[Author]],Table4[],2,0))</f>
        <v>MGF</v>
      </c>
      <c r="L2799" s="91" t="s">
        <v>3524</v>
      </c>
      <c r="M2799" s="78">
        <v>45841.453541666669</v>
      </c>
      <c r="N2799" s="78"/>
      <c r="O2799" s="78"/>
      <c r="P2799" s="79" t="str">
        <f ca="1">IF(Proc[[#This Row],[DaysAgeing]]&gt;5,"yep","on track")</f>
        <v>yep</v>
      </c>
      <c r="Q2799" s="2">
        <f ca="1">IF(Proc[[#This Row],[DateClosed]]="",ABS(NETWORKDAYS(Proc[[#This Row],[DateOpened]],TODAY()))-1,ABS(NETWORKDAYS(Proc[[#This Row],[DateOpened]],Proc[[#This Row],[DateClosed]]))-1)</f>
        <v>196</v>
      </c>
      <c r="R2799" s="79" t="s">
        <v>484</v>
      </c>
      <c r="S2799" s="65"/>
      <c r="T2799" s="153">
        <v>2798</v>
      </c>
    </row>
    <row r="2800" spans="1:20" hidden="1">
      <c r="A2800" s="72" t="s">
        <v>3091</v>
      </c>
      <c r="B2800" s="111" t="str">
        <f>IFERROR(VLOOKUP(Proc[[#This Row],[App]],Table2[],3,0),"open")</f>
        <v>ok</v>
      </c>
      <c r="C2800" s="85" t="s">
        <v>369</v>
      </c>
      <c r="D2800" s="152" t="s">
        <v>3390</v>
      </c>
      <c r="E2800" s="152" t="s">
        <v>3420</v>
      </c>
      <c r="F2800" s="65" t="s">
        <v>3420</v>
      </c>
      <c r="G2800" s="72" t="s">
        <v>406</v>
      </c>
      <c r="H2800" s="65" t="str">
        <f>IF(Proc[[#This Row],[type]]="LFF (MDG-F)",MID(Proc[[#This Row],[Obj]],13,10),"")</f>
        <v>DE20538887</v>
      </c>
      <c r="I2800" s="152"/>
      <c r="J2800" s="65" t="b">
        <f>Proc[[#This Row],[Requested]]=Proc[[#This Row],[CurrentParent]]</f>
        <v>1</v>
      </c>
      <c r="K2800" s="107" t="str">
        <f>IF(Proc[[#This Row],[Author]]="Marcela Urrego",VLOOKUP(LEFT(Proc[[#This Row],[Requested]],1),Table3[#All],2,0),VLOOKUP(Proc[[#This Row],[Author]],Table4[],2,0))</f>
        <v>MGF</v>
      </c>
      <c r="L2800" s="91" t="s">
        <v>3524</v>
      </c>
      <c r="M2800" s="78">
        <v>45841.453541666669</v>
      </c>
      <c r="N2800" s="78"/>
      <c r="O2800" s="78"/>
      <c r="P2800" s="79" t="str">
        <f ca="1">IF(Proc[[#This Row],[DaysAgeing]]&gt;5,"yep","on track")</f>
        <v>yep</v>
      </c>
      <c r="Q2800" s="2">
        <f ca="1">IF(Proc[[#This Row],[DateClosed]]="",ABS(NETWORKDAYS(Proc[[#This Row],[DateOpened]],TODAY()))-1,ABS(NETWORKDAYS(Proc[[#This Row],[DateOpened]],Proc[[#This Row],[DateClosed]]))-1)</f>
        <v>196</v>
      </c>
      <c r="R2800" s="79" t="s">
        <v>484</v>
      </c>
      <c r="S2800" s="65"/>
      <c r="T2800" s="153">
        <v>2799</v>
      </c>
    </row>
    <row r="2801" spans="1:20" hidden="1">
      <c r="A2801" s="72" t="s">
        <v>3091</v>
      </c>
      <c r="B2801" s="111" t="str">
        <f>IFERROR(VLOOKUP(Proc[[#This Row],[App]],Table2[],3,0),"open")</f>
        <v>ok</v>
      </c>
      <c r="C2801" s="85" t="s">
        <v>369</v>
      </c>
      <c r="D2801" s="152" t="s">
        <v>3391</v>
      </c>
      <c r="E2801" s="152" t="s">
        <v>3420</v>
      </c>
      <c r="F2801" s="65" t="s">
        <v>3420</v>
      </c>
      <c r="G2801" s="72" t="s">
        <v>406</v>
      </c>
      <c r="H2801" s="65" t="str">
        <f>IF(Proc[[#This Row],[type]]="LFF (MDG-F)",MID(Proc[[#This Row],[Obj]],13,10),"")</f>
        <v>DE20538920</v>
      </c>
      <c r="I2801" s="152"/>
      <c r="J2801" s="65" t="b">
        <f>Proc[[#This Row],[Requested]]=Proc[[#This Row],[CurrentParent]]</f>
        <v>1</v>
      </c>
      <c r="K2801" s="107" t="str">
        <f>IF(Proc[[#This Row],[Author]]="Marcela Urrego",VLOOKUP(LEFT(Proc[[#This Row],[Requested]],1),Table3[#All],2,0),VLOOKUP(Proc[[#This Row],[Author]],Table4[],2,0))</f>
        <v>MGF</v>
      </c>
      <c r="L2801" s="91" t="s">
        <v>3524</v>
      </c>
      <c r="M2801" s="78">
        <v>45841.453541666669</v>
      </c>
      <c r="N2801" s="78"/>
      <c r="O2801" s="78"/>
      <c r="P2801" s="79" t="str">
        <f ca="1">IF(Proc[[#This Row],[DaysAgeing]]&gt;5,"yep","on track")</f>
        <v>yep</v>
      </c>
      <c r="Q2801" s="2">
        <f ca="1">IF(Proc[[#This Row],[DateClosed]]="",ABS(NETWORKDAYS(Proc[[#This Row],[DateOpened]],TODAY()))-1,ABS(NETWORKDAYS(Proc[[#This Row],[DateOpened]],Proc[[#This Row],[DateClosed]]))-1)</f>
        <v>196</v>
      </c>
      <c r="R2801" s="79" t="s">
        <v>484</v>
      </c>
      <c r="S2801" s="65"/>
      <c r="T2801" s="153">
        <v>2800</v>
      </c>
    </row>
    <row r="2802" spans="1:20" hidden="1">
      <c r="A2802" s="72" t="s">
        <v>3091</v>
      </c>
      <c r="B2802" s="111" t="str">
        <f>IFERROR(VLOOKUP(Proc[[#This Row],[App]],Table2[],3,0),"open")</f>
        <v>ok</v>
      </c>
      <c r="C2802" s="85" t="s">
        <v>369</v>
      </c>
      <c r="D2802" s="152" t="s">
        <v>3392</v>
      </c>
      <c r="E2802" s="152" t="s">
        <v>3420</v>
      </c>
      <c r="F2802" s="65" t="s">
        <v>3420</v>
      </c>
      <c r="G2802" s="72" t="s">
        <v>406</v>
      </c>
      <c r="H2802" s="65" t="str">
        <f>IF(Proc[[#This Row],[type]]="LFF (MDG-F)",MID(Proc[[#This Row],[Obj]],13,10),"")</f>
        <v>DE20538921</v>
      </c>
      <c r="I2802" s="152"/>
      <c r="J2802" s="65" t="b">
        <f>Proc[[#This Row],[Requested]]=Proc[[#This Row],[CurrentParent]]</f>
        <v>1</v>
      </c>
      <c r="K2802" s="107" t="str">
        <f>IF(Proc[[#This Row],[Author]]="Marcela Urrego",VLOOKUP(LEFT(Proc[[#This Row],[Requested]],1),Table3[#All],2,0),VLOOKUP(Proc[[#This Row],[Author]],Table4[],2,0))</f>
        <v>MGF</v>
      </c>
      <c r="L2802" s="91" t="s">
        <v>3524</v>
      </c>
      <c r="M2802" s="78">
        <v>45841.453541666669</v>
      </c>
      <c r="N2802" s="78"/>
      <c r="O2802" s="78"/>
      <c r="P2802" s="79" t="str">
        <f ca="1">IF(Proc[[#This Row],[DaysAgeing]]&gt;5,"yep","on track")</f>
        <v>yep</v>
      </c>
      <c r="Q2802" s="2">
        <f ca="1">IF(Proc[[#This Row],[DateClosed]]="",ABS(NETWORKDAYS(Proc[[#This Row],[DateOpened]],TODAY()))-1,ABS(NETWORKDAYS(Proc[[#This Row],[DateOpened]],Proc[[#This Row],[DateClosed]]))-1)</f>
        <v>196</v>
      </c>
      <c r="R2802" s="79" t="s">
        <v>484</v>
      </c>
      <c r="S2802" s="65"/>
      <c r="T2802" s="153">
        <v>2801</v>
      </c>
    </row>
    <row r="2803" spans="1:20" hidden="1">
      <c r="A2803" s="72" t="s">
        <v>3091</v>
      </c>
      <c r="B2803" s="111" t="str">
        <f>IFERROR(VLOOKUP(Proc[[#This Row],[App]],Table2[],3,0),"open")</f>
        <v>ok</v>
      </c>
      <c r="C2803" s="85" t="s">
        <v>369</v>
      </c>
      <c r="D2803" s="152" t="s">
        <v>3393</v>
      </c>
      <c r="E2803" s="152" t="s">
        <v>3422</v>
      </c>
      <c r="F2803" s="65" t="s">
        <v>3422</v>
      </c>
      <c r="G2803" s="72" t="s">
        <v>406</v>
      </c>
      <c r="H2803" s="65" t="str">
        <f>IF(Proc[[#This Row],[type]]="LFF (MDG-F)",MID(Proc[[#This Row],[Obj]],13,10),"")</f>
        <v>DE20538978</v>
      </c>
      <c r="I2803" s="152"/>
      <c r="J2803" s="65" t="b">
        <f>Proc[[#This Row],[Requested]]=Proc[[#This Row],[CurrentParent]]</f>
        <v>1</v>
      </c>
      <c r="K2803" s="107" t="str">
        <f>IF(Proc[[#This Row],[Author]]="Marcela Urrego",VLOOKUP(LEFT(Proc[[#This Row],[Requested]],1),Table3[#All],2,0),VLOOKUP(Proc[[#This Row],[Author]],Table4[],2,0))</f>
        <v>MGF</v>
      </c>
      <c r="L2803" s="91" t="s">
        <v>3524</v>
      </c>
      <c r="M2803" s="78">
        <v>45841.453541666669</v>
      </c>
      <c r="N2803" s="78"/>
      <c r="O2803" s="78"/>
      <c r="P2803" s="79" t="str">
        <f ca="1">IF(Proc[[#This Row],[DaysAgeing]]&gt;5,"yep","on track")</f>
        <v>yep</v>
      </c>
      <c r="Q2803" s="2">
        <f ca="1">IF(Proc[[#This Row],[DateClosed]]="",ABS(NETWORKDAYS(Proc[[#This Row],[DateOpened]],TODAY()))-1,ABS(NETWORKDAYS(Proc[[#This Row],[DateOpened]],Proc[[#This Row],[DateClosed]]))-1)</f>
        <v>196</v>
      </c>
      <c r="R2803" s="79" t="s">
        <v>484</v>
      </c>
      <c r="S2803" s="65"/>
      <c r="T2803" s="153">
        <v>2802</v>
      </c>
    </row>
    <row r="2804" spans="1:20" hidden="1">
      <c r="A2804" s="72" t="s">
        <v>3091</v>
      </c>
      <c r="B2804" s="111" t="str">
        <f>IFERROR(VLOOKUP(Proc[[#This Row],[App]],Table2[],3,0),"open")</f>
        <v>ok</v>
      </c>
      <c r="C2804" s="85" t="s">
        <v>369</v>
      </c>
      <c r="D2804" s="152" t="s">
        <v>3394</v>
      </c>
      <c r="E2804" s="152" t="s">
        <v>3423</v>
      </c>
      <c r="F2804" s="153" t="s">
        <v>3423</v>
      </c>
      <c r="G2804" s="72" t="s">
        <v>406</v>
      </c>
      <c r="H2804" s="65" t="str">
        <f>IF(Proc[[#This Row],[type]]="LFF (MDG-F)",MID(Proc[[#This Row],[Obj]],13,10),"")</f>
        <v>DE20539001</v>
      </c>
      <c r="I2804" s="152"/>
      <c r="J2804" s="65" t="b">
        <f>Proc[[#This Row],[Requested]]=Proc[[#This Row],[CurrentParent]]</f>
        <v>1</v>
      </c>
      <c r="K2804" s="107" t="str">
        <f>IF(Proc[[#This Row],[Author]]="Marcela Urrego",VLOOKUP(LEFT(Proc[[#This Row],[Requested]],1),Table3[#All],2,0),VLOOKUP(Proc[[#This Row],[Author]],Table4[],2,0))</f>
        <v>MGF</v>
      </c>
      <c r="L2804" s="91" t="s">
        <v>3524</v>
      </c>
      <c r="M2804" s="78">
        <v>45841.453541666669</v>
      </c>
      <c r="N2804" s="78"/>
      <c r="O2804" s="78"/>
      <c r="P2804" s="79" t="str">
        <f ca="1">IF(Proc[[#This Row],[DaysAgeing]]&gt;5,"yep","on track")</f>
        <v>yep</v>
      </c>
      <c r="Q2804" s="2">
        <f ca="1">IF(Proc[[#This Row],[DateClosed]]="",ABS(NETWORKDAYS(Proc[[#This Row],[DateOpened]],TODAY()))-1,ABS(NETWORKDAYS(Proc[[#This Row],[DateOpened]],Proc[[#This Row],[DateClosed]]))-1)</f>
        <v>196</v>
      </c>
      <c r="R2804" s="79" t="s">
        <v>484</v>
      </c>
      <c r="S2804" s="65"/>
      <c r="T2804" s="153">
        <v>2803</v>
      </c>
    </row>
    <row r="2805" spans="1:20" hidden="1">
      <c r="A2805" s="72" t="s">
        <v>3091</v>
      </c>
      <c r="B2805" s="111" t="str">
        <f>IFERROR(VLOOKUP(Proc[[#This Row],[App]],Table2[],3,0),"open")</f>
        <v>ok</v>
      </c>
      <c r="C2805" s="85" t="s">
        <v>369</v>
      </c>
      <c r="D2805" s="152" t="s">
        <v>3395</v>
      </c>
      <c r="E2805" s="152" t="s">
        <v>3423</v>
      </c>
      <c r="F2805" s="153" t="s">
        <v>3423</v>
      </c>
      <c r="G2805" s="72" t="s">
        <v>406</v>
      </c>
      <c r="H2805" s="65" t="str">
        <f>IF(Proc[[#This Row],[type]]="LFF (MDG-F)",MID(Proc[[#This Row],[Obj]],13,10),"")</f>
        <v>DE20539002</v>
      </c>
      <c r="I2805" s="152"/>
      <c r="J2805" s="65" t="b">
        <f>Proc[[#This Row],[Requested]]=Proc[[#This Row],[CurrentParent]]</f>
        <v>1</v>
      </c>
      <c r="K2805" s="107" t="str">
        <f>IF(Proc[[#This Row],[Author]]="Marcela Urrego",VLOOKUP(LEFT(Proc[[#This Row],[Requested]],1),Table3[#All],2,0),VLOOKUP(Proc[[#This Row],[Author]],Table4[],2,0))</f>
        <v>MGF</v>
      </c>
      <c r="L2805" s="91" t="s">
        <v>3524</v>
      </c>
      <c r="M2805" s="78">
        <v>45841.453541666669</v>
      </c>
      <c r="N2805" s="78"/>
      <c r="O2805" s="78"/>
      <c r="P2805" s="79" t="str">
        <f ca="1">IF(Proc[[#This Row],[DaysAgeing]]&gt;5,"yep","on track")</f>
        <v>yep</v>
      </c>
      <c r="Q2805" s="2">
        <f ca="1">IF(Proc[[#This Row],[DateClosed]]="",ABS(NETWORKDAYS(Proc[[#This Row],[DateOpened]],TODAY()))-1,ABS(NETWORKDAYS(Proc[[#This Row],[DateOpened]],Proc[[#This Row],[DateClosed]]))-1)</f>
        <v>196</v>
      </c>
      <c r="R2805" s="79" t="s">
        <v>484</v>
      </c>
      <c r="S2805" s="65"/>
      <c r="T2805" s="153">
        <v>2804</v>
      </c>
    </row>
    <row r="2806" spans="1:20" hidden="1">
      <c r="A2806" s="72" t="s">
        <v>3091</v>
      </c>
      <c r="B2806" s="152" t="str">
        <f>IFERROR(VLOOKUP(Proc[[#This Row],[App]],Table2[],3,0),"open")</f>
        <v>ok</v>
      </c>
      <c r="C2806" s="85" t="s">
        <v>369</v>
      </c>
      <c r="D2806" s="152" t="s">
        <v>3396</v>
      </c>
      <c r="E2806" s="152" t="s">
        <v>3423</v>
      </c>
      <c r="F2806" s="65" t="s">
        <v>3423</v>
      </c>
      <c r="G2806" s="72" t="s">
        <v>406</v>
      </c>
      <c r="H2806" s="65" t="str">
        <f>IF(Proc[[#This Row],[type]]="LFF (MDG-F)",MID(Proc[[#This Row],[Obj]],13,10),"")</f>
        <v>DE20539004</v>
      </c>
      <c r="I2806" s="152"/>
      <c r="J2806" s="65" t="b">
        <f>Proc[[#This Row],[Requested]]=Proc[[#This Row],[CurrentParent]]</f>
        <v>1</v>
      </c>
      <c r="K2806" s="152" t="str">
        <f>IF(Proc[[#This Row],[Author]]="Marcela Urrego",VLOOKUP(LEFT(Proc[[#This Row],[Requested]],1),Table3[#All],2,0),VLOOKUP(Proc[[#This Row],[Author]],Table4[],2,0))</f>
        <v>MGF</v>
      </c>
      <c r="L2806" s="91" t="s">
        <v>3524</v>
      </c>
      <c r="M2806" s="78">
        <v>45841.453541666669</v>
      </c>
      <c r="N2806" s="78"/>
      <c r="O2806" s="78"/>
      <c r="P2806" s="79" t="str">
        <f ca="1">IF(Proc[[#This Row],[DaysAgeing]]&gt;5,"yep","on track")</f>
        <v>yep</v>
      </c>
      <c r="Q2806" s="2">
        <f ca="1">IF(Proc[[#This Row],[DateClosed]]="",ABS(NETWORKDAYS(Proc[[#This Row],[DateOpened]],TODAY()))-1,ABS(NETWORKDAYS(Proc[[#This Row],[DateOpened]],Proc[[#This Row],[DateClosed]]))-1)</f>
        <v>196</v>
      </c>
      <c r="R2806" s="79" t="s">
        <v>484</v>
      </c>
      <c r="S2806" s="65"/>
      <c r="T2806" s="153">
        <v>2805</v>
      </c>
    </row>
    <row r="2807" spans="1:20" hidden="1">
      <c r="A2807" s="72" t="s">
        <v>3091</v>
      </c>
      <c r="B2807" s="152" t="str">
        <f>IFERROR(VLOOKUP(Proc[[#This Row],[App]],Table2[],3,0),"open")</f>
        <v>ok</v>
      </c>
      <c r="C2807" s="85" t="s">
        <v>369</v>
      </c>
      <c r="D2807" s="152" t="s">
        <v>3397</v>
      </c>
      <c r="E2807" s="152" t="s">
        <v>3423</v>
      </c>
      <c r="F2807" s="65" t="s">
        <v>3423</v>
      </c>
      <c r="G2807" s="72" t="s">
        <v>406</v>
      </c>
      <c r="H2807" s="65" t="str">
        <f>IF(Proc[[#This Row],[type]]="LFF (MDG-F)",MID(Proc[[#This Row],[Obj]],13,10),"")</f>
        <v>DE20567500</v>
      </c>
      <c r="I2807" s="152"/>
      <c r="J2807" s="65" t="b">
        <f>Proc[[#This Row],[Requested]]=Proc[[#This Row],[CurrentParent]]</f>
        <v>1</v>
      </c>
      <c r="K2807" s="152" t="str">
        <f>IF(Proc[[#This Row],[Author]]="Marcela Urrego",VLOOKUP(LEFT(Proc[[#This Row],[Requested]],1),Table3[#All],2,0),VLOOKUP(Proc[[#This Row],[Author]],Table4[],2,0))</f>
        <v>MGF</v>
      </c>
      <c r="L2807" s="91" t="s">
        <v>3524</v>
      </c>
      <c r="M2807" s="78">
        <v>45841.453541666669</v>
      </c>
      <c r="N2807" s="78"/>
      <c r="O2807" s="78"/>
      <c r="P2807" s="79" t="str">
        <f ca="1">IF(Proc[[#This Row],[DaysAgeing]]&gt;5,"yep","on track")</f>
        <v>yep</v>
      </c>
      <c r="Q2807" s="2">
        <f ca="1">IF(Proc[[#This Row],[DateClosed]]="",ABS(NETWORKDAYS(Proc[[#This Row],[DateOpened]],TODAY()))-1,ABS(NETWORKDAYS(Proc[[#This Row],[DateOpened]],Proc[[#This Row],[DateClosed]]))-1)</f>
        <v>196</v>
      </c>
      <c r="R2807" s="79" t="s">
        <v>484</v>
      </c>
      <c r="S2807" s="65"/>
      <c r="T2807" s="153">
        <v>2806</v>
      </c>
    </row>
    <row r="2808" spans="1:20" hidden="1">
      <c r="A2808" s="72" t="s">
        <v>3091</v>
      </c>
      <c r="B2808" s="111" t="str">
        <f>IFERROR(VLOOKUP(Proc[[#This Row],[App]],Table2[],3,0),"open")</f>
        <v>ok</v>
      </c>
      <c r="C2808" s="85" t="s">
        <v>369</v>
      </c>
      <c r="D2808" s="152" t="s">
        <v>3398</v>
      </c>
      <c r="E2808" s="152" t="s">
        <v>3420</v>
      </c>
      <c r="F2808" s="153" t="s">
        <v>3420</v>
      </c>
      <c r="G2808" s="72" t="s">
        <v>406</v>
      </c>
      <c r="H2808" s="65" t="str">
        <f>IF(Proc[[#This Row],[type]]="LFF (MDG-F)",MID(Proc[[#This Row],[Obj]],13,10),"")</f>
        <v>DE20569401</v>
      </c>
      <c r="I2808" s="152"/>
      <c r="J2808" s="65" t="b">
        <f>Proc[[#This Row],[Requested]]=Proc[[#This Row],[CurrentParent]]</f>
        <v>1</v>
      </c>
      <c r="K2808" s="107" t="str">
        <f>IF(Proc[[#This Row],[Author]]="Marcela Urrego",VLOOKUP(LEFT(Proc[[#This Row],[Requested]],1),Table3[#All],2,0),VLOOKUP(Proc[[#This Row],[Author]],Table4[],2,0))</f>
        <v>MGF</v>
      </c>
      <c r="L2808" s="91" t="s">
        <v>3524</v>
      </c>
      <c r="M2808" s="78">
        <v>45841.453541666669</v>
      </c>
      <c r="N2808" s="78"/>
      <c r="O2808" s="78"/>
      <c r="P2808" s="79" t="str">
        <f ca="1">IF(Proc[[#This Row],[DaysAgeing]]&gt;5,"yep","on track")</f>
        <v>yep</v>
      </c>
      <c r="Q2808" s="2">
        <f ca="1">IF(Proc[[#This Row],[DateClosed]]="",ABS(NETWORKDAYS(Proc[[#This Row],[DateOpened]],TODAY()))-1,ABS(NETWORKDAYS(Proc[[#This Row],[DateOpened]],Proc[[#This Row],[DateClosed]]))-1)</f>
        <v>196</v>
      </c>
      <c r="R2808" s="79" t="s">
        <v>484</v>
      </c>
      <c r="S2808" s="65"/>
      <c r="T2808" s="153">
        <v>2807</v>
      </c>
    </row>
    <row r="2809" spans="1:20" hidden="1">
      <c r="A2809" s="72" t="s">
        <v>3091</v>
      </c>
      <c r="B2809" s="111" t="str">
        <f>IFERROR(VLOOKUP(Proc[[#This Row],[App]],Table2[],3,0),"open")</f>
        <v>ok</v>
      </c>
      <c r="C2809" s="85" t="s">
        <v>369</v>
      </c>
      <c r="D2809" s="152" t="s">
        <v>3399</v>
      </c>
      <c r="E2809" s="152" t="s">
        <v>3419</v>
      </c>
      <c r="F2809" s="153" t="s">
        <v>3419</v>
      </c>
      <c r="G2809" s="72" t="s">
        <v>406</v>
      </c>
      <c r="H2809" s="65" t="str">
        <f>IF(Proc[[#This Row],[type]]="LFF (MDG-F)",MID(Proc[[#This Row],[Obj]],13,10),"")</f>
        <v>DE20538145</v>
      </c>
      <c r="I2809" s="152"/>
      <c r="J2809" s="65" t="b">
        <f>Proc[[#This Row],[Requested]]=Proc[[#This Row],[CurrentParent]]</f>
        <v>1</v>
      </c>
      <c r="K2809" s="107" t="str">
        <f>IF(Proc[[#This Row],[Author]]="Marcela Urrego",VLOOKUP(LEFT(Proc[[#This Row],[Requested]],1),Table3[#All],2,0),VLOOKUP(Proc[[#This Row],[Author]],Table4[],2,0))</f>
        <v>MGF</v>
      </c>
      <c r="L2809" s="91" t="s">
        <v>3524</v>
      </c>
      <c r="M2809" s="78">
        <v>45841.453541666669</v>
      </c>
      <c r="N2809" s="78"/>
      <c r="O2809" s="78"/>
      <c r="P2809" s="79" t="str">
        <f ca="1">IF(Proc[[#This Row],[DaysAgeing]]&gt;5,"yep","on track")</f>
        <v>yep</v>
      </c>
      <c r="Q2809" s="2">
        <f ca="1">IF(Proc[[#This Row],[DateClosed]]="",ABS(NETWORKDAYS(Proc[[#This Row],[DateOpened]],TODAY()))-1,ABS(NETWORKDAYS(Proc[[#This Row],[DateOpened]],Proc[[#This Row],[DateClosed]]))-1)</f>
        <v>196</v>
      </c>
      <c r="R2809" s="79" t="s">
        <v>484</v>
      </c>
      <c r="S2809" s="65"/>
      <c r="T2809" s="153">
        <v>2808</v>
      </c>
    </row>
    <row r="2810" spans="1:20" hidden="1">
      <c r="A2810" s="72" t="s">
        <v>3091</v>
      </c>
      <c r="B2810" s="111" t="str">
        <f>IFERROR(VLOOKUP(Proc[[#This Row],[App]],Table2[],3,0),"open")</f>
        <v>ok</v>
      </c>
      <c r="C2810" s="85" t="s">
        <v>369</v>
      </c>
      <c r="D2810" s="152" t="s">
        <v>3400</v>
      </c>
      <c r="E2810" s="152" t="s">
        <v>3419</v>
      </c>
      <c r="F2810" s="65" t="s">
        <v>3419</v>
      </c>
      <c r="G2810" s="72" t="s">
        <v>406</v>
      </c>
      <c r="H2810" s="65" t="str">
        <f>IF(Proc[[#This Row],[type]]="LFF (MDG-F)",MID(Proc[[#This Row],[Obj]],13,10),"")</f>
        <v>DE20538190</v>
      </c>
      <c r="I2810" s="152"/>
      <c r="J2810" s="65" t="b">
        <f>Proc[[#This Row],[Requested]]=Proc[[#This Row],[CurrentParent]]</f>
        <v>1</v>
      </c>
      <c r="K2810" s="107" t="str">
        <f>IF(Proc[[#This Row],[Author]]="Marcela Urrego",VLOOKUP(LEFT(Proc[[#This Row],[Requested]],1),Table3[#All],2,0),VLOOKUP(Proc[[#This Row],[Author]],Table4[],2,0))</f>
        <v>MGF</v>
      </c>
      <c r="L2810" s="91" t="s">
        <v>3524</v>
      </c>
      <c r="M2810" s="78">
        <v>45841.453541666669</v>
      </c>
      <c r="N2810" s="78"/>
      <c r="O2810" s="78"/>
      <c r="P2810" s="79" t="str">
        <f ca="1">IF(Proc[[#This Row],[DaysAgeing]]&gt;5,"yep","on track")</f>
        <v>yep</v>
      </c>
      <c r="Q2810" s="2">
        <f ca="1">IF(Proc[[#This Row],[DateClosed]]="",ABS(NETWORKDAYS(Proc[[#This Row],[DateOpened]],TODAY()))-1,ABS(NETWORKDAYS(Proc[[#This Row],[DateOpened]],Proc[[#This Row],[DateClosed]]))-1)</f>
        <v>196</v>
      </c>
      <c r="R2810" s="79" t="s">
        <v>484</v>
      </c>
      <c r="S2810" s="65"/>
      <c r="T2810" s="153">
        <v>2809</v>
      </c>
    </row>
    <row r="2811" spans="1:20" hidden="1">
      <c r="A2811" s="72" t="s">
        <v>3091</v>
      </c>
      <c r="B2811" s="152" t="str">
        <f>IFERROR(VLOOKUP(Proc[[#This Row],[App]],Table2[],3,0),"open")</f>
        <v>ok</v>
      </c>
      <c r="C2811" s="85" t="s">
        <v>369</v>
      </c>
      <c r="D2811" s="152" t="s">
        <v>3401</v>
      </c>
      <c r="E2811" s="152" t="s">
        <v>3423</v>
      </c>
      <c r="F2811" s="65" t="s">
        <v>3423</v>
      </c>
      <c r="G2811" s="72" t="s">
        <v>406</v>
      </c>
      <c r="H2811" s="65" t="str">
        <f>IF(Proc[[#This Row],[type]]="LFF (MDG-F)",MID(Proc[[#This Row],[Obj]],13,10),"")</f>
        <v>DE20539003</v>
      </c>
      <c r="I2811" s="152"/>
      <c r="J2811" s="65" t="b">
        <f>Proc[[#This Row],[Requested]]=Proc[[#This Row],[CurrentParent]]</f>
        <v>1</v>
      </c>
      <c r="K2811" s="152" t="str">
        <f>IF(Proc[[#This Row],[Author]]="Marcela Urrego",VLOOKUP(LEFT(Proc[[#This Row],[Requested]],1),Table3[#All],2,0),VLOOKUP(Proc[[#This Row],[Author]],Table4[],2,0))</f>
        <v>MGF</v>
      </c>
      <c r="L2811" s="91" t="s">
        <v>3524</v>
      </c>
      <c r="M2811" s="78">
        <v>45841.453541666669</v>
      </c>
      <c r="N2811" s="78"/>
      <c r="O2811" s="78"/>
      <c r="P2811" s="79" t="str">
        <f ca="1">IF(Proc[[#This Row],[DaysAgeing]]&gt;5,"yep","on track")</f>
        <v>yep</v>
      </c>
      <c r="Q2811" s="2">
        <f ca="1">IF(Proc[[#This Row],[DateClosed]]="",ABS(NETWORKDAYS(Proc[[#This Row],[DateOpened]],TODAY()))-1,ABS(NETWORKDAYS(Proc[[#This Row],[DateOpened]],Proc[[#This Row],[DateClosed]]))-1)</f>
        <v>196</v>
      </c>
      <c r="R2811" s="140" t="s">
        <v>484</v>
      </c>
      <c r="S2811" s="65"/>
      <c r="T2811" s="153">
        <v>2810</v>
      </c>
    </row>
    <row r="2812" spans="1:20" hidden="1">
      <c r="A2812" s="72" t="s">
        <v>3091</v>
      </c>
      <c r="B2812" s="152" t="str">
        <f>IFERROR(VLOOKUP(Proc[[#This Row],[App]],Table2[],3,0),"open")</f>
        <v>ok</v>
      </c>
      <c r="C2812" s="85" t="s">
        <v>369</v>
      </c>
      <c r="D2812" s="152" t="s">
        <v>3402</v>
      </c>
      <c r="E2812" s="152" t="s">
        <v>3409</v>
      </c>
      <c r="F2812" s="65" t="s">
        <v>3409</v>
      </c>
      <c r="G2812" s="72" t="s">
        <v>406</v>
      </c>
      <c r="H2812" s="65" t="str">
        <f>IF(Proc[[#This Row],[type]]="LFF (MDG-F)",MID(Proc[[#This Row],[Obj]],13,10),"")</f>
        <v>DE20567400</v>
      </c>
      <c r="I2812" s="152"/>
      <c r="J2812" s="65" t="b">
        <f>Proc[[#This Row],[Requested]]=Proc[[#This Row],[CurrentParent]]</f>
        <v>1</v>
      </c>
      <c r="K2812" s="152" t="str">
        <f>IF(Proc[[#This Row],[Author]]="Marcela Urrego",VLOOKUP(LEFT(Proc[[#This Row],[Requested]],1),Table3[#All],2,0),VLOOKUP(Proc[[#This Row],[Author]],Table4[],2,0))</f>
        <v>MGF</v>
      </c>
      <c r="L2812" s="91" t="s">
        <v>3524</v>
      </c>
      <c r="M2812" s="78">
        <v>45841.453541666669</v>
      </c>
      <c r="N2812" s="78"/>
      <c r="O2812" s="78"/>
      <c r="P2812" s="79" t="str">
        <f ca="1">IF(Proc[[#This Row],[DaysAgeing]]&gt;5,"yep","on track")</f>
        <v>yep</v>
      </c>
      <c r="Q2812" s="2">
        <f ca="1">IF(Proc[[#This Row],[DateClosed]]="",ABS(NETWORKDAYS(Proc[[#This Row],[DateOpened]],TODAY()))-1,ABS(NETWORKDAYS(Proc[[#This Row],[DateOpened]],Proc[[#This Row],[DateClosed]]))-1)</f>
        <v>196</v>
      </c>
      <c r="R2812" s="79" t="s">
        <v>484</v>
      </c>
      <c r="S2812" s="65"/>
      <c r="T2812" s="153">
        <v>2811</v>
      </c>
    </row>
    <row r="2813" spans="1:20" hidden="1">
      <c r="A2813" t="s">
        <v>3424</v>
      </c>
      <c r="B2813" s="111" t="str">
        <f>IFERROR(VLOOKUP(Proc[[#This Row],[App]],Table2[],3,0),"open")</f>
        <v>ok</v>
      </c>
      <c r="C2813" s="72" t="s">
        <v>369</v>
      </c>
      <c r="D2813" s="152" t="s">
        <v>8998</v>
      </c>
      <c r="E2813" s="152" t="s">
        <v>3425</v>
      </c>
      <c r="F2813" s="85" t="s">
        <v>3425</v>
      </c>
      <c r="G2813" s="72" t="s">
        <v>406</v>
      </c>
      <c r="H2813" s="65" t="str">
        <f>IF(Proc[[#This Row],[type]]="LFF (MDG-F)",MID(Proc[[#This Row],[Obj]],13,10),"")</f>
        <v>DE50OF0154</v>
      </c>
      <c r="I2813" s="152"/>
      <c r="J2813" s="65" t="b">
        <f>Proc[[#This Row],[Requested]]=Proc[[#This Row],[CurrentParent]]</f>
        <v>1</v>
      </c>
      <c r="K2813" s="107" t="str">
        <f>IF(Proc[[#This Row],[Author]]="Marcela Urrego",VLOOKUP(LEFT(Proc[[#This Row],[Requested]],1),Table3[#All],2,0),VLOOKUP(Proc[[#This Row],[Author]],Table4[],2,0))</f>
        <v>HC</v>
      </c>
      <c r="L2813" s="91" t="s">
        <v>3524</v>
      </c>
      <c r="M2813" s="78">
        <v>45841.580648148149</v>
      </c>
      <c r="N2813" s="78"/>
      <c r="O2813" s="78"/>
      <c r="P2813" s="79" t="str">
        <f ca="1">IF(Proc[[#This Row],[DaysAgeing]]&gt;5,"yep","on track")</f>
        <v>yep</v>
      </c>
      <c r="Q2813" s="2">
        <f ca="1">IF(Proc[[#This Row],[DateClosed]]="",ABS(NETWORKDAYS(Proc[[#This Row],[DateOpened]],TODAY()))-1,ABS(NETWORKDAYS(Proc[[#This Row],[DateOpened]],Proc[[#This Row],[DateClosed]]))-1)</f>
        <v>196</v>
      </c>
      <c r="R2813" s="79" t="s">
        <v>410</v>
      </c>
      <c r="S2813" s="65"/>
      <c r="T2813" s="153">
        <v>2812</v>
      </c>
    </row>
    <row r="2814" spans="1:20" hidden="1">
      <c r="A2814" s="72" t="s">
        <v>3424</v>
      </c>
      <c r="B2814" s="111" t="str">
        <f>IFERROR(VLOOKUP(Proc[[#This Row],[App]],Table2[],3,0),"open")</f>
        <v>ok</v>
      </c>
      <c r="C2814" s="85" t="s">
        <v>369</v>
      </c>
      <c r="D2814" s="152" t="s">
        <v>8999</v>
      </c>
      <c r="E2814" s="152" t="s">
        <v>3425</v>
      </c>
      <c r="F2814" s="152" t="s">
        <v>3425</v>
      </c>
      <c r="G2814" s="72" t="s">
        <v>406</v>
      </c>
      <c r="H2814" s="65" t="str">
        <f>IF(Proc[[#This Row],[type]]="LFF (MDG-F)",MID(Proc[[#This Row],[Obj]],13,10),"")</f>
        <v>DE10624416</v>
      </c>
      <c r="I2814" s="152"/>
      <c r="J2814" s="65" t="b">
        <f>Proc[[#This Row],[Requested]]=Proc[[#This Row],[CurrentParent]]</f>
        <v>1</v>
      </c>
      <c r="K2814" s="107" t="str">
        <f>IF(Proc[[#This Row],[Author]]="Marcela Urrego",VLOOKUP(LEFT(Proc[[#This Row],[Requested]],1),Table3[#All],2,0),VLOOKUP(Proc[[#This Row],[Author]],Table4[],2,0))</f>
        <v>HC</v>
      </c>
      <c r="L2814" s="91" t="s">
        <v>3524</v>
      </c>
      <c r="M2814" s="78">
        <v>45841.580648148149</v>
      </c>
      <c r="N2814" s="78"/>
      <c r="O2814" s="78"/>
      <c r="P2814" s="79" t="str">
        <f ca="1">IF(Proc[[#This Row],[DaysAgeing]]&gt;5,"yep","on track")</f>
        <v>yep</v>
      </c>
      <c r="Q2814" s="2">
        <f ca="1">IF(Proc[[#This Row],[DateClosed]]="",ABS(NETWORKDAYS(Proc[[#This Row],[DateOpened]],TODAY()))-1,ABS(NETWORKDAYS(Proc[[#This Row],[DateOpened]],Proc[[#This Row],[DateClosed]]))-1)</f>
        <v>196</v>
      </c>
      <c r="R2814" s="79" t="s">
        <v>410</v>
      </c>
      <c r="S2814" s="65"/>
      <c r="T2814" s="153">
        <v>2813</v>
      </c>
    </row>
    <row r="2815" spans="1:20" hidden="1">
      <c r="A2815" s="72" t="s">
        <v>3424</v>
      </c>
      <c r="B2815" s="111" t="str">
        <f>IFERROR(VLOOKUP(Proc[[#This Row],[App]],Table2[],3,0),"open")</f>
        <v>ok</v>
      </c>
      <c r="C2815" s="85" t="s">
        <v>369</v>
      </c>
      <c r="D2815" s="152" t="s">
        <v>9000</v>
      </c>
      <c r="E2815" s="152" t="s">
        <v>3425</v>
      </c>
      <c r="F2815" s="85" t="s">
        <v>3425</v>
      </c>
      <c r="G2815" s="72" t="s">
        <v>406</v>
      </c>
      <c r="H2815" s="65" t="str">
        <f>IF(Proc[[#This Row],[type]]="LFF (MDG-F)",MID(Proc[[#This Row],[Obj]],13,10),"")</f>
        <v>CH65GCA008</v>
      </c>
      <c r="I2815" s="152"/>
      <c r="J2815" s="65" t="b">
        <f>Proc[[#This Row],[Requested]]=Proc[[#This Row],[CurrentParent]]</f>
        <v>1</v>
      </c>
      <c r="K2815" s="107" t="str">
        <f>IF(Proc[[#This Row],[Author]]="Marcela Urrego",VLOOKUP(LEFT(Proc[[#This Row],[Requested]],1),Table3[#All],2,0),VLOOKUP(Proc[[#This Row],[Author]],Table4[],2,0))</f>
        <v>HC</v>
      </c>
      <c r="L2815" s="91" t="s">
        <v>3524</v>
      </c>
      <c r="M2815" s="78">
        <v>45841.580648148149</v>
      </c>
      <c r="N2815" s="78"/>
      <c r="O2815" s="78"/>
      <c r="P2815" s="79" t="str">
        <f ca="1">IF(Proc[[#This Row],[DaysAgeing]]&gt;5,"yep","on track")</f>
        <v>yep</v>
      </c>
      <c r="Q2815" s="2">
        <f ca="1">IF(Proc[[#This Row],[DateClosed]]="",ABS(NETWORKDAYS(Proc[[#This Row],[DateOpened]],TODAY()))-1,ABS(NETWORKDAYS(Proc[[#This Row],[DateOpened]],Proc[[#This Row],[DateClosed]]))-1)</f>
        <v>196</v>
      </c>
      <c r="R2815" s="79" t="s">
        <v>410</v>
      </c>
      <c r="S2815" s="65"/>
      <c r="T2815" s="153">
        <v>2814</v>
      </c>
    </row>
    <row r="2816" spans="1:20" hidden="1">
      <c r="A2816" s="72" t="s">
        <v>3424</v>
      </c>
      <c r="B2816" s="111" t="str">
        <f>IFERROR(VLOOKUP(Proc[[#This Row],[App]],Table2[],3,0),"open")</f>
        <v>ok</v>
      </c>
      <c r="C2816" s="85" t="s">
        <v>369</v>
      </c>
      <c r="D2816" s="152" t="s">
        <v>9001</v>
      </c>
      <c r="E2816" s="152" t="s">
        <v>3425</v>
      </c>
      <c r="F2816" s="85" t="s">
        <v>3425</v>
      </c>
      <c r="G2816" s="72" t="s">
        <v>406</v>
      </c>
      <c r="H2816" s="65" t="str">
        <f>IF(Proc[[#This Row],[type]]="LFF (MDG-F)",MID(Proc[[#This Row],[Obj]],13,10),"")</f>
        <v>CH65GCA010</v>
      </c>
      <c r="I2816" s="152"/>
      <c r="J2816" s="65" t="b">
        <f>Proc[[#This Row],[Requested]]=Proc[[#This Row],[CurrentParent]]</f>
        <v>1</v>
      </c>
      <c r="K2816" s="107" t="str">
        <f>IF(Proc[[#This Row],[Author]]="Marcela Urrego",VLOOKUP(LEFT(Proc[[#This Row],[Requested]],1),Table3[#All],2,0),VLOOKUP(Proc[[#This Row],[Author]],Table4[],2,0))</f>
        <v>HC</v>
      </c>
      <c r="L2816" s="91" t="s">
        <v>3524</v>
      </c>
      <c r="M2816" s="78">
        <v>45841.580648148149</v>
      </c>
      <c r="N2816" s="78"/>
      <c r="O2816" s="78"/>
      <c r="P2816" s="79" t="str">
        <f ca="1">IF(Proc[[#This Row],[DaysAgeing]]&gt;5,"yep","on track")</f>
        <v>yep</v>
      </c>
      <c r="Q2816" s="2">
        <f ca="1">IF(Proc[[#This Row],[DateClosed]]="",ABS(NETWORKDAYS(Proc[[#This Row],[DateOpened]],TODAY()))-1,ABS(NETWORKDAYS(Proc[[#This Row],[DateOpened]],Proc[[#This Row],[DateClosed]]))-1)</f>
        <v>196</v>
      </c>
      <c r="R2816" s="79" t="s">
        <v>410</v>
      </c>
      <c r="S2816" s="65"/>
      <c r="T2816" s="153">
        <v>2815</v>
      </c>
    </row>
    <row r="2817" spans="1:20" hidden="1">
      <c r="A2817" s="72" t="s">
        <v>3424</v>
      </c>
      <c r="B2817" s="152" t="str">
        <f>IFERROR(VLOOKUP(Proc[[#This Row],[App]],Table2[],3,0),"open")</f>
        <v>ok</v>
      </c>
      <c r="C2817" s="85" t="s">
        <v>369</v>
      </c>
      <c r="D2817" s="152" t="s">
        <v>9002</v>
      </c>
      <c r="E2817" s="152" t="s">
        <v>3425</v>
      </c>
      <c r="F2817" s="152" t="s">
        <v>3425</v>
      </c>
      <c r="G2817" s="72" t="s">
        <v>406</v>
      </c>
      <c r="H2817" s="65" t="str">
        <f>IF(Proc[[#This Row],[type]]="LFF (MDG-F)",MID(Proc[[#This Row],[Obj]],13,10),"")</f>
        <v>CH65GCA001</v>
      </c>
      <c r="I2817" s="152"/>
      <c r="J2817" s="65" t="b">
        <f>Proc[[#This Row],[Requested]]=Proc[[#This Row],[CurrentParent]]</f>
        <v>1</v>
      </c>
      <c r="K2817" s="152" t="str">
        <f>IF(Proc[[#This Row],[Author]]="Marcela Urrego",VLOOKUP(LEFT(Proc[[#This Row],[Requested]],1),Table3[#All],2,0),VLOOKUP(Proc[[#This Row],[Author]],Table4[],2,0))</f>
        <v>HC</v>
      </c>
      <c r="L2817" s="91" t="s">
        <v>3524</v>
      </c>
      <c r="M2817" s="78">
        <v>45841.580648148149</v>
      </c>
      <c r="N2817" s="78"/>
      <c r="O2817" s="78"/>
      <c r="P2817" s="79" t="str">
        <f ca="1">IF(Proc[[#This Row],[DaysAgeing]]&gt;5,"yep","on track")</f>
        <v>yep</v>
      </c>
      <c r="Q2817" s="2">
        <f ca="1">IF(Proc[[#This Row],[DateClosed]]="",ABS(NETWORKDAYS(Proc[[#This Row],[DateOpened]],TODAY()))-1,ABS(NETWORKDAYS(Proc[[#This Row],[DateOpened]],Proc[[#This Row],[DateClosed]]))-1)</f>
        <v>196</v>
      </c>
      <c r="R2817" s="140" t="s">
        <v>410</v>
      </c>
      <c r="S2817" s="65"/>
      <c r="T2817" s="153">
        <v>2816</v>
      </c>
    </row>
    <row r="2818" spans="1:20" hidden="1">
      <c r="A2818" s="72" t="s">
        <v>3424</v>
      </c>
      <c r="B2818" s="152" t="str">
        <f>IFERROR(VLOOKUP(Proc[[#This Row],[App]],Table2[],3,0),"open")</f>
        <v>ok</v>
      </c>
      <c r="C2818" s="85" t="s">
        <v>369</v>
      </c>
      <c r="D2818" s="152" t="s">
        <v>9003</v>
      </c>
      <c r="E2818" s="152" t="s">
        <v>3425</v>
      </c>
      <c r="F2818" s="152" t="s">
        <v>3425</v>
      </c>
      <c r="G2818" t="s">
        <v>406</v>
      </c>
      <c r="H2818" s="65" t="str">
        <f>IF(Proc[[#This Row],[type]]="LFF (MDG-F)",MID(Proc[[#This Row],[Obj]],13,10),"")</f>
        <v>DE50OF6808</v>
      </c>
      <c r="I2818" s="152"/>
      <c r="J2818" s="65" t="b">
        <f>Proc[[#This Row],[Requested]]=Proc[[#This Row],[CurrentParent]]</f>
        <v>1</v>
      </c>
      <c r="K2818" s="152" t="str">
        <f>IF(Proc[[#This Row],[Author]]="Marcela Urrego",VLOOKUP(LEFT(Proc[[#This Row],[Requested]],1),Table3[#All],2,0),VLOOKUP(Proc[[#This Row],[Author]],Table4[],2,0))</f>
        <v>HC</v>
      </c>
      <c r="L2818" s="91" t="s">
        <v>3524</v>
      </c>
      <c r="M2818" s="78">
        <v>45841.580648148149</v>
      </c>
      <c r="N2818" s="78"/>
      <c r="O2818" s="78"/>
      <c r="P2818" s="79" t="str">
        <f ca="1">IF(Proc[[#This Row],[DaysAgeing]]&gt;5,"yep","on track")</f>
        <v>yep</v>
      </c>
      <c r="Q2818" s="2">
        <f ca="1">IF(Proc[[#This Row],[DateClosed]]="",ABS(NETWORKDAYS(Proc[[#This Row],[DateOpened]],TODAY()))-1,ABS(NETWORKDAYS(Proc[[#This Row],[DateOpened]],Proc[[#This Row],[DateClosed]]))-1)</f>
        <v>196</v>
      </c>
      <c r="R2818" s="79" t="s">
        <v>410</v>
      </c>
      <c r="S2818" s="65"/>
      <c r="T2818" s="153">
        <v>2817</v>
      </c>
    </row>
    <row r="2819" spans="1:20" hidden="1">
      <c r="A2819" s="72" t="s">
        <v>3424</v>
      </c>
      <c r="B2819" s="111" t="str">
        <f>IFERROR(VLOOKUP(Proc[[#This Row],[App]],Table2[],3,0),"open")</f>
        <v>ok</v>
      </c>
      <c r="C2819" s="85" t="s">
        <v>369</v>
      </c>
      <c r="D2819" s="152" t="s">
        <v>9004</v>
      </c>
      <c r="E2819" s="152" t="s">
        <v>3425</v>
      </c>
      <c r="F2819" s="85" t="s">
        <v>3425</v>
      </c>
      <c r="G2819" t="s">
        <v>400</v>
      </c>
      <c r="H2819" s="65" t="str">
        <f>IF(Proc[[#This Row],[type]]="LFF (MDG-F)",MID(Proc[[#This Row],[Obj]],13,10),"")</f>
        <v/>
      </c>
      <c r="I2819" s="152"/>
      <c r="J2819" s="65" t="b">
        <f>Proc[[#This Row],[Requested]]=Proc[[#This Row],[CurrentParent]]</f>
        <v>1</v>
      </c>
      <c r="K2819" s="107" t="str">
        <f>IF(Proc[[#This Row],[Author]]="Marcela Urrego",VLOOKUP(LEFT(Proc[[#This Row],[Requested]],1),Table3[#All],2,0),VLOOKUP(Proc[[#This Row],[Author]],Table4[],2,0))</f>
        <v>HC</v>
      </c>
      <c r="L2819" s="91" t="s">
        <v>3524</v>
      </c>
      <c r="M2819" s="78">
        <v>45841.580648148149</v>
      </c>
      <c r="N2819" s="78"/>
      <c r="O2819" s="78"/>
      <c r="P2819" s="79" t="str">
        <f ca="1">IF(Proc[[#This Row],[DaysAgeing]]&gt;5,"yep","on track")</f>
        <v>yep</v>
      </c>
      <c r="Q2819" s="2">
        <f ca="1">IF(Proc[[#This Row],[DateClosed]]="",ABS(NETWORKDAYS(Proc[[#This Row],[DateOpened]],TODAY()))-1,ABS(NETWORKDAYS(Proc[[#This Row],[DateOpened]],Proc[[#This Row],[DateClosed]]))-1)</f>
        <v>196</v>
      </c>
      <c r="R2819" s="79" t="s">
        <v>410</v>
      </c>
      <c r="S2819" s="65"/>
      <c r="T2819" s="153">
        <v>2818</v>
      </c>
    </row>
    <row r="2820" spans="1:20" hidden="1">
      <c r="A2820" s="72" t="s">
        <v>3424</v>
      </c>
      <c r="B2820" s="152" t="str">
        <f>IFERROR(VLOOKUP(Proc[[#This Row],[App]],Table2[],3,0),"open")</f>
        <v>ok</v>
      </c>
      <c r="C2820" s="85" t="s">
        <v>369</v>
      </c>
      <c r="D2820" s="152" t="s">
        <v>9005</v>
      </c>
      <c r="E2820" s="152" t="s">
        <v>3425</v>
      </c>
      <c r="F2820" s="152" t="s">
        <v>3425</v>
      </c>
      <c r="G2820" t="s">
        <v>400</v>
      </c>
      <c r="H2820" s="65" t="str">
        <f>IF(Proc[[#This Row],[type]]="LFF (MDG-F)",MID(Proc[[#This Row],[Obj]],13,10),"")</f>
        <v/>
      </c>
      <c r="I2820" s="152"/>
      <c r="J2820" s="65" t="b">
        <f>Proc[[#This Row],[Requested]]=Proc[[#This Row],[CurrentParent]]</f>
        <v>1</v>
      </c>
      <c r="K2820" s="152" t="str">
        <f>IF(Proc[[#This Row],[Author]]="Marcela Urrego",VLOOKUP(LEFT(Proc[[#This Row],[Requested]],1),Table3[#All],2,0),VLOOKUP(Proc[[#This Row],[Author]],Table4[],2,0))</f>
        <v>HC</v>
      </c>
      <c r="L2820" s="91" t="s">
        <v>3524</v>
      </c>
      <c r="M2820" s="78">
        <v>45841.580648148149</v>
      </c>
      <c r="N2820" s="78"/>
      <c r="O2820" s="78"/>
      <c r="P2820" s="79" t="str">
        <f ca="1">IF(Proc[[#This Row],[DaysAgeing]]&gt;5,"yep","on track")</f>
        <v>yep</v>
      </c>
      <c r="Q2820" s="2">
        <f ca="1">IF(Proc[[#This Row],[DateClosed]]="",ABS(NETWORKDAYS(Proc[[#This Row],[DateOpened]],TODAY()))-1,ABS(NETWORKDAYS(Proc[[#This Row],[DateOpened]],Proc[[#This Row],[DateClosed]]))-1)</f>
        <v>196</v>
      </c>
      <c r="R2820" s="79" t="s">
        <v>410</v>
      </c>
      <c r="S2820" s="65"/>
      <c r="T2820" s="153">
        <v>2819</v>
      </c>
    </row>
    <row r="2821" spans="1:20" hidden="1">
      <c r="A2821" t="s">
        <v>3426</v>
      </c>
      <c r="B2821" s="152" t="str">
        <f>IFERROR(VLOOKUP(Proc[[#This Row],[App]],Table2[],3,0),"open")</f>
        <v>ok</v>
      </c>
      <c r="C2821" s="72" t="s">
        <v>369</v>
      </c>
      <c r="D2821" s="152" t="s">
        <v>9006</v>
      </c>
      <c r="E2821" s="152" t="s">
        <v>3427</v>
      </c>
      <c r="F2821" s="152" t="s">
        <v>3427</v>
      </c>
      <c r="G2821" s="72" t="s">
        <v>406</v>
      </c>
      <c r="H2821" s="65" t="str">
        <f>IF(Proc[[#This Row],[type]]="LFF (MDG-F)",MID(Proc[[#This Row],[Obj]],13,10),"")</f>
        <v>AT50L93100</v>
      </c>
      <c r="I2821" s="152"/>
      <c r="J2821" s="65" t="b">
        <f>Proc[[#This Row],[Requested]]=Proc[[#This Row],[CurrentParent]]</f>
        <v>1</v>
      </c>
      <c r="K2821" s="152" t="str">
        <f>IF(Proc[[#This Row],[Author]]="Marcela Urrego",VLOOKUP(LEFT(Proc[[#This Row],[Requested]],1),Table3[#All],2,0),VLOOKUP(Proc[[#This Row],[Author]],Table4[],2,0))</f>
        <v>MGF</v>
      </c>
      <c r="L2821" s="91" t="s">
        <v>3524</v>
      </c>
      <c r="M2821" s="78">
        <v>45841.629756944443</v>
      </c>
      <c r="N2821" s="78"/>
      <c r="O2821" s="78"/>
      <c r="P2821" s="153" t="str">
        <f ca="1">IF(Proc[[#This Row],[DaysAgeing]]&gt;5,"yep","on track")</f>
        <v>yep</v>
      </c>
      <c r="Q2821" s="2">
        <f ca="1">IF(Proc[[#This Row],[DateClosed]]="",ABS(NETWORKDAYS(Proc[[#This Row],[DateOpened]],TODAY()))-1,ABS(NETWORKDAYS(Proc[[#This Row],[DateOpened]],Proc[[#This Row],[DateClosed]]))-1)</f>
        <v>196</v>
      </c>
      <c r="R2821" s="153" t="s">
        <v>514</v>
      </c>
      <c r="S2821" s="65"/>
      <c r="T2821" s="153">
        <v>2820</v>
      </c>
    </row>
    <row r="2822" spans="1:20" hidden="1">
      <c r="A2822" s="72" t="s">
        <v>3426</v>
      </c>
      <c r="B2822" s="152" t="str">
        <f>IFERROR(VLOOKUP(Proc[[#This Row],[App]],Table2[],3,0),"open")</f>
        <v>ok</v>
      </c>
      <c r="C2822" s="85" t="s">
        <v>369</v>
      </c>
      <c r="D2822" s="152" t="s">
        <v>9007</v>
      </c>
      <c r="E2822" s="152" t="s">
        <v>3427</v>
      </c>
      <c r="F2822" s="152" t="s">
        <v>3427</v>
      </c>
      <c r="G2822" s="72" t="s">
        <v>406</v>
      </c>
      <c r="H2822" s="65" t="str">
        <f>IF(Proc[[#This Row],[type]]="LFF (MDG-F)",MID(Proc[[#This Row],[Obj]],13,10),"")</f>
        <v>DK50L93100</v>
      </c>
      <c r="I2822" s="152"/>
      <c r="J2822" s="65" t="b">
        <f>Proc[[#This Row],[Requested]]=Proc[[#This Row],[CurrentParent]]</f>
        <v>1</v>
      </c>
      <c r="K2822" s="152" t="str">
        <f>IF(Proc[[#This Row],[Author]]="Marcela Urrego",VLOOKUP(LEFT(Proc[[#This Row],[Requested]],1),Table3[#All],2,0),VLOOKUP(Proc[[#This Row],[Author]],Table4[],2,0))</f>
        <v>MGF</v>
      </c>
      <c r="L2822" s="91" t="s">
        <v>3524</v>
      </c>
      <c r="M2822" s="78">
        <v>45841.629756944443</v>
      </c>
      <c r="N2822" s="78"/>
      <c r="O2822" s="78"/>
      <c r="P2822" s="79" t="str">
        <f ca="1">IF(Proc[[#This Row],[DaysAgeing]]&gt;5,"yep","on track")</f>
        <v>yep</v>
      </c>
      <c r="Q2822" s="2">
        <f ca="1">IF(Proc[[#This Row],[DateClosed]]="",ABS(NETWORKDAYS(Proc[[#This Row],[DateOpened]],TODAY()))-1,ABS(NETWORKDAYS(Proc[[#This Row],[DateOpened]],Proc[[#This Row],[DateClosed]]))-1)</f>
        <v>196</v>
      </c>
      <c r="R2822" s="153" t="s">
        <v>514</v>
      </c>
      <c r="S2822" s="65"/>
      <c r="T2822" s="153">
        <v>2821</v>
      </c>
    </row>
    <row r="2823" spans="1:20" hidden="1">
      <c r="A2823" s="72" t="s">
        <v>3426</v>
      </c>
      <c r="B2823" s="152" t="str">
        <f>IFERROR(VLOOKUP(Proc[[#This Row],[App]],Table2[],3,0),"open")</f>
        <v>ok</v>
      </c>
      <c r="C2823" s="85" t="s">
        <v>369</v>
      </c>
      <c r="D2823" s="152" t="s">
        <v>9008</v>
      </c>
      <c r="E2823" s="152" t="s">
        <v>3427</v>
      </c>
      <c r="F2823" s="152" t="s">
        <v>3427</v>
      </c>
      <c r="G2823" s="72" t="s">
        <v>406</v>
      </c>
      <c r="H2823" s="65" t="str">
        <f>IF(Proc[[#This Row],[type]]="LFF (MDG-F)",MID(Proc[[#This Row],[Obj]],13,10),"")</f>
        <v>FI50L93100</v>
      </c>
      <c r="I2823" s="152"/>
      <c r="J2823" s="65" t="b">
        <f>Proc[[#This Row],[Requested]]=Proc[[#This Row],[CurrentParent]]</f>
        <v>1</v>
      </c>
      <c r="K2823" s="152" t="str">
        <f>IF(Proc[[#This Row],[Author]]="Marcela Urrego",VLOOKUP(LEFT(Proc[[#This Row],[Requested]],1),Table3[#All],2,0),VLOOKUP(Proc[[#This Row],[Author]],Table4[],2,0))</f>
        <v>MGF</v>
      </c>
      <c r="L2823" s="91" t="s">
        <v>3524</v>
      </c>
      <c r="M2823" s="78">
        <v>45841.629756944443</v>
      </c>
      <c r="N2823" s="78"/>
      <c r="O2823" s="78"/>
      <c r="P2823" s="79" t="str">
        <f ca="1">IF(Proc[[#This Row],[DaysAgeing]]&gt;5,"yep","on track")</f>
        <v>yep</v>
      </c>
      <c r="Q2823" s="2">
        <f ca="1">IF(Proc[[#This Row],[DateClosed]]="",ABS(NETWORKDAYS(Proc[[#This Row],[DateOpened]],TODAY()))-1,ABS(NETWORKDAYS(Proc[[#This Row],[DateOpened]],Proc[[#This Row],[DateClosed]]))-1)</f>
        <v>196</v>
      </c>
      <c r="R2823" s="153" t="s">
        <v>514</v>
      </c>
      <c r="S2823" s="65"/>
      <c r="T2823" s="153">
        <v>2822</v>
      </c>
    </row>
    <row r="2824" spans="1:20" hidden="1">
      <c r="A2824" s="72" t="s">
        <v>3426</v>
      </c>
      <c r="B2824" s="111" t="str">
        <f>IFERROR(VLOOKUP(Proc[[#This Row],[App]],Table2[],3,0),"open")</f>
        <v>ok</v>
      </c>
      <c r="C2824" s="85" t="s">
        <v>369</v>
      </c>
      <c r="D2824" s="152" t="s">
        <v>9009</v>
      </c>
      <c r="E2824" s="152" t="s">
        <v>3428</v>
      </c>
      <c r="F2824" s="85" t="s">
        <v>3428</v>
      </c>
      <c r="G2824" s="72" t="s">
        <v>406</v>
      </c>
      <c r="H2824" s="65" t="str">
        <f>IF(Proc[[#This Row],[type]]="LFF (MDG-F)",MID(Proc[[#This Row],[Obj]],13,10),"")</f>
        <v>KR02GHR119</v>
      </c>
      <c r="I2824" s="152"/>
      <c r="J2824" s="65" t="b">
        <f>Proc[[#This Row],[Requested]]=Proc[[#This Row],[CurrentParent]]</f>
        <v>1</v>
      </c>
      <c r="K2824" s="107" t="str">
        <f>IF(Proc[[#This Row],[Author]]="Marcela Urrego",VLOOKUP(LEFT(Proc[[#This Row],[Requested]],1),Table3[#All],2,0),VLOOKUP(Proc[[#This Row],[Author]],Table4[],2,0))</f>
        <v>MGF</v>
      </c>
      <c r="L2824" s="91" t="s">
        <v>3524</v>
      </c>
      <c r="M2824" s="78">
        <v>45841.629756944443</v>
      </c>
      <c r="N2824" s="78"/>
      <c r="O2824" s="78"/>
      <c r="P2824" s="79" t="str">
        <f ca="1">IF(Proc[[#This Row],[DaysAgeing]]&gt;5,"yep","on track")</f>
        <v>yep</v>
      </c>
      <c r="Q2824" s="2">
        <f ca="1">IF(Proc[[#This Row],[DateClosed]]="",ABS(NETWORKDAYS(Proc[[#This Row],[DateOpened]],TODAY()))-1,ABS(NETWORKDAYS(Proc[[#This Row],[DateOpened]],Proc[[#This Row],[DateClosed]]))-1)</f>
        <v>196</v>
      </c>
      <c r="R2824" s="153" t="s">
        <v>514</v>
      </c>
      <c r="S2824" s="65"/>
      <c r="T2824" s="153">
        <v>2823</v>
      </c>
    </row>
    <row r="2825" spans="1:20" hidden="1">
      <c r="A2825" s="72" t="s">
        <v>3426</v>
      </c>
      <c r="B2825" s="111" t="str">
        <f>IFERROR(VLOOKUP(Proc[[#This Row],[App]],Table2[],3,0),"open")</f>
        <v>ok</v>
      </c>
      <c r="C2825" s="85" t="s">
        <v>369</v>
      </c>
      <c r="D2825" s="152" t="s">
        <v>9010</v>
      </c>
      <c r="E2825" s="152" t="s">
        <v>3427</v>
      </c>
      <c r="F2825" s="152" t="s">
        <v>3427</v>
      </c>
      <c r="G2825" s="72" t="s">
        <v>406</v>
      </c>
      <c r="H2825" s="65" t="str">
        <f>IF(Proc[[#This Row],[type]]="LFF (MDG-F)",MID(Proc[[#This Row],[Obj]],13,10),"")</f>
        <v>MA50GHR018</v>
      </c>
      <c r="I2825" s="152"/>
      <c r="J2825" s="65" t="b">
        <f>Proc[[#This Row],[Requested]]=Proc[[#This Row],[CurrentParent]]</f>
        <v>1</v>
      </c>
      <c r="K2825" s="107" t="str">
        <f>IF(Proc[[#This Row],[Author]]="Marcela Urrego",VLOOKUP(LEFT(Proc[[#This Row],[Requested]],1),Table3[#All],2,0),VLOOKUP(Proc[[#This Row],[Author]],Table4[],2,0))</f>
        <v>MGF</v>
      </c>
      <c r="L2825" s="91" t="s">
        <v>3524</v>
      </c>
      <c r="M2825" s="78">
        <v>45841.629756944443</v>
      </c>
      <c r="N2825" s="78"/>
      <c r="O2825" s="78"/>
      <c r="P2825" s="79" t="str">
        <f ca="1">IF(Proc[[#This Row],[DaysAgeing]]&gt;5,"yep","on track")</f>
        <v>yep</v>
      </c>
      <c r="Q2825" s="2">
        <f ca="1">IF(Proc[[#This Row],[DateClosed]]="",ABS(NETWORKDAYS(Proc[[#This Row],[DateOpened]],TODAY()))-1,ABS(NETWORKDAYS(Proc[[#This Row],[DateOpened]],Proc[[#This Row],[DateClosed]]))-1)</f>
        <v>196</v>
      </c>
      <c r="R2825" s="153" t="s">
        <v>514</v>
      </c>
      <c r="S2825" s="65"/>
      <c r="T2825" s="153">
        <v>2824</v>
      </c>
    </row>
    <row r="2826" spans="1:20" hidden="1">
      <c r="A2826" s="72" t="s">
        <v>3426</v>
      </c>
      <c r="B2826" s="152" t="str">
        <f>IFERROR(VLOOKUP(Proc[[#This Row],[App]],Table2[],3,0),"open")</f>
        <v>ok</v>
      </c>
      <c r="C2826" s="85" t="s">
        <v>369</v>
      </c>
      <c r="D2826" s="152" t="s">
        <v>9011</v>
      </c>
      <c r="E2826" s="152" t="s">
        <v>3427</v>
      </c>
      <c r="F2826" s="152" t="s">
        <v>3427</v>
      </c>
      <c r="G2826" s="72" t="s">
        <v>406</v>
      </c>
      <c r="H2826" s="65" t="str">
        <f>IF(Proc[[#This Row],[type]]="LFF (MDG-F)",MID(Proc[[#This Row],[Obj]],13,10),"")</f>
        <v>NO50L93100</v>
      </c>
      <c r="I2826" s="152"/>
      <c r="J2826" s="65" t="b">
        <f>Proc[[#This Row],[Requested]]=Proc[[#This Row],[CurrentParent]]</f>
        <v>1</v>
      </c>
      <c r="K2826" s="152" t="str">
        <f>IF(Proc[[#This Row],[Author]]="Marcela Urrego",VLOOKUP(LEFT(Proc[[#This Row],[Requested]],1),Table3[#All],2,0),VLOOKUP(Proc[[#This Row],[Author]],Table4[],2,0))</f>
        <v>MGF</v>
      </c>
      <c r="L2826" s="91" t="s">
        <v>3524</v>
      </c>
      <c r="M2826" s="78">
        <v>45841.629756944443</v>
      </c>
      <c r="N2826" s="78"/>
      <c r="O2826" s="78"/>
      <c r="P2826" s="79" t="str">
        <f ca="1">IF(Proc[[#This Row],[DaysAgeing]]&gt;5,"yep","on track")</f>
        <v>yep</v>
      </c>
      <c r="Q2826" s="2">
        <f ca="1">IF(Proc[[#This Row],[DateClosed]]="",ABS(NETWORKDAYS(Proc[[#This Row],[DateOpened]],TODAY()))-1,ABS(NETWORKDAYS(Proc[[#This Row],[DateOpened]],Proc[[#This Row],[DateClosed]]))-1)</f>
        <v>196</v>
      </c>
      <c r="R2826" s="153" t="s">
        <v>514</v>
      </c>
      <c r="S2826" s="65"/>
      <c r="T2826" s="153">
        <v>2825</v>
      </c>
    </row>
    <row r="2827" spans="1:20" hidden="1">
      <c r="A2827" s="72" t="s">
        <v>3426</v>
      </c>
      <c r="B2827" s="152" t="str">
        <f>IFERROR(VLOOKUP(Proc[[#This Row],[App]],Table2[],3,0),"open")</f>
        <v>ok</v>
      </c>
      <c r="C2827" s="85" t="s">
        <v>369</v>
      </c>
      <c r="D2827" s="152" t="s">
        <v>9012</v>
      </c>
      <c r="E2827" s="152" t="s">
        <v>3427</v>
      </c>
      <c r="F2827" s="152" t="s">
        <v>3427</v>
      </c>
      <c r="G2827" s="72" t="s">
        <v>406</v>
      </c>
      <c r="H2827" s="65" t="str">
        <f>IF(Proc[[#This Row],[type]]="LFF (MDG-F)",MID(Proc[[#This Row],[Obj]],13,10),"")</f>
        <v>SE50L93100</v>
      </c>
      <c r="I2827" s="152"/>
      <c r="J2827" s="65" t="b">
        <f>Proc[[#This Row],[Requested]]=Proc[[#This Row],[CurrentParent]]</f>
        <v>1</v>
      </c>
      <c r="K2827" s="152" t="str">
        <f>IF(Proc[[#This Row],[Author]]="Marcela Urrego",VLOOKUP(LEFT(Proc[[#This Row],[Requested]],1),Table3[#All],2,0),VLOOKUP(Proc[[#This Row],[Author]],Table4[],2,0))</f>
        <v>MGF</v>
      </c>
      <c r="L2827" s="91" t="s">
        <v>3524</v>
      </c>
      <c r="M2827" s="78">
        <v>45841.629756944443</v>
      </c>
      <c r="N2827" s="78"/>
      <c r="O2827" s="78"/>
      <c r="P2827" s="79" t="str">
        <f ca="1">IF(Proc[[#This Row],[DaysAgeing]]&gt;5,"yep","on track")</f>
        <v>yep</v>
      </c>
      <c r="Q2827" s="2">
        <f ca="1">IF(Proc[[#This Row],[DateClosed]]="",ABS(NETWORKDAYS(Proc[[#This Row],[DateOpened]],TODAY()))-1,ABS(NETWORKDAYS(Proc[[#This Row],[DateOpened]],Proc[[#This Row],[DateClosed]]))-1)</f>
        <v>196</v>
      </c>
      <c r="R2827" s="153" t="s">
        <v>514</v>
      </c>
      <c r="S2827" s="65"/>
      <c r="T2827" s="153">
        <v>2826</v>
      </c>
    </row>
    <row r="2828" spans="1:20" hidden="1">
      <c r="A2828" s="72" t="s">
        <v>3426</v>
      </c>
      <c r="B2828" s="152" t="str">
        <f>IFERROR(VLOOKUP(Proc[[#This Row],[App]],Table2[],3,0),"open")</f>
        <v>ok</v>
      </c>
      <c r="C2828" s="85" t="s">
        <v>369</v>
      </c>
      <c r="D2828" s="152" t="s">
        <v>9013</v>
      </c>
      <c r="E2828" s="152" t="s">
        <v>3427</v>
      </c>
      <c r="F2828" s="152" t="s">
        <v>3427</v>
      </c>
      <c r="G2828" s="72" t="s">
        <v>406</v>
      </c>
      <c r="H2828" s="65" t="str">
        <f>IF(Proc[[#This Row],[type]]="LFF (MDG-F)",MID(Proc[[#This Row],[Obj]],13,10),"")</f>
        <v>TN50GHR018</v>
      </c>
      <c r="I2828" s="152"/>
      <c r="J2828" s="65" t="b">
        <f>Proc[[#This Row],[Requested]]=Proc[[#This Row],[CurrentParent]]</f>
        <v>1</v>
      </c>
      <c r="K2828" s="152" t="str">
        <f>IF(Proc[[#This Row],[Author]]="Marcela Urrego",VLOOKUP(LEFT(Proc[[#This Row],[Requested]],1),Table3[#All],2,0),VLOOKUP(Proc[[#This Row],[Author]],Table4[],2,0))</f>
        <v>MGF</v>
      </c>
      <c r="L2828" s="91" t="s">
        <v>3524</v>
      </c>
      <c r="M2828" s="78">
        <v>45841.629756944443</v>
      </c>
      <c r="N2828" s="78"/>
      <c r="O2828" s="78"/>
      <c r="P2828" s="79" t="str">
        <f ca="1">IF(Proc[[#This Row],[DaysAgeing]]&gt;5,"yep","on track")</f>
        <v>yep</v>
      </c>
      <c r="Q2828" s="2">
        <f ca="1">IF(Proc[[#This Row],[DateClosed]]="",ABS(NETWORKDAYS(Proc[[#This Row],[DateOpened]],TODAY()))-1,ABS(NETWORKDAYS(Proc[[#This Row],[DateOpened]],Proc[[#This Row],[DateClosed]]))-1)</f>
        <v>196</v>
      </c>
      <c r="R2828" s="153" t="s">
        <v>514</v>
      </c>
      <c r="S2828" s="65"/>
      <c r="T2828" s="153">
        <v>2827</v>
      </c>
    </row>
    <row r="2829" spans="1:20" hidden="1">
      <c r="A2829" s="72" t="s">
        <v>3426</v>
      </c>
      <c r="B2829" s="111" t="str">
        <f>IFERROR(VLOOKUP(Proc[[#This Row],[App]],Table2[],3,0),"open")</f>
        <v>ok</v>
      </c>
      <c r="C2829" s="85" t="s">
        <v>369</v>
      </c>
      <c r="D2829" s="152" t="s">
        <v>9014</v>
      </c>
      <c r="E2829" s="152" t="s">
        <v>3427</v>
      </c>
      <c r="F2829" s="85" t="s">
        <v>3427</v>
      </c>
      <c r="G2829" s="72" t="s">
        <v>406</v>
      </c>
      <c r="H2829" s="65" t="str">
        <f>IF(Proc[[#This Row],[type]]="LFF (MDG-F)",MID(Proc[[#This Row],[Obj]],13,10),"")</f>
        <v>TN50GHR019</v>
      </c>
      <c r="I2829" s="152"/>
      <c r="J2829" s="65" t="b">
        <f>Proc[[#This Row],[Requested]]=Proc[[#This Row],[CurrentParent]]</f>
        <v>1</v>
      </c>
      <c r="K2829" s="107" t="str">
        <f>IF(Proc[[#This Row],[Author]]="Marcela Urrego",VLOOKUP(LEFT(Proc[[#This Row],[Requested]],1),Table3[#All],2,0),VLOOKUP(Proc[[#This Row],[Author]],Table4[],2,0))</f>
        <v>MGF</v>
      </c>
      <c r="L2829" s="91" t="s">
        <v>3524</v>
      </c>
      <c r="M2829" s="78">
        <v>45841.629756944443</v>
      </c>
      <c r="N2829" s="78"/>
      <c r="O2829" s="78"/>
      <c r="P2829" s="79" t="str">
        <f ca="1">IF(Proc[[#This Row],[DaysAgeing]]&gt;5,"yep","on track")</f>
        <v>yep</v>
      </c>
      <c r="Q2829" s="2">
        <f ca="1">IF(Proc[[#This Row],[DateClosed]]="",ABS(NETWORKDAYS(Proc[[#This Row],[DateOpened]],TODAY()))-1,ABS(NETWORKDAYS(Proc[[#This Row],[DateOpened]],Proc[[#This Row],[DateClosed]]))-1)</f>
        <v>196</v>
      </c>
      <c r="R2829" s="153" t="s">
        <v>514</v>
      </c>
      <c r="S2829" s="65"/>
      <c r="T2829" s="153">
        <v>2828</v>
      </c>
    </row>
    <row r="2830" spans="1:20" hidden="1">
      <c r="A2830" s="72" t="s">
        <v>3426</v>
      </c>
      <c r="B2830" s="152" t="str">
        <f>IFERROR(VLOOKUP(Proc[[#This Row],[App]],Table2[],3,0),"open")</f>
        <v>ok</v>
      </c>
      <c r="C2830" s="85" t="s">
        <v>369</v>
      </c>
      <c r="D2830" s="152" t="s">
        <v>9015</v>
      </c>
      <c r="E2830" s="152" t="s">
        <v>3427</v>
      </c>
      <c r="F2830" s="152" t="s">
        <v>3427</v>
      </c>
      <c r="G2830" s="72" t="s">
        <v>406</v>
      </c>
      <c r="H2830" s="65" t="str">
        <f>IF(Proc[[#This Row],[type]]="LFF (MDG-F)",MID(Proc[[#This Row],[Obj]],13,10),"")</f>
        <v>TN60GHR018</v>
      </c>
      <c r="I2830" s="152"/>
      <c r="J2830" s="65" t="b">
        <f>Proc[[#This Row],[Requested]]=Proc[[#This Row],[CurrentParent]]</f>
        <v>1</v>
      </c>
      <c r="K2830" s="152" t="str">
        <f>IF(Proc[[#This Row],[Author]]="Marcela Urrego",VLOOKUP(LEFT(Proc[[#This Row],[Requested]],1),Table3[#All],2,0),VLOOKUP(Proc[[#This Row],[Author]],Table4[],2,0))</f>
        <v>MGF</v>
      </c>
      <c r="L2830" s="91" t="s">
        <v>3524</v>
      </c>
      <c r="M2830" s="78">
        <v>45841.629756944443</v>
      </c>
      <c r="N2830" s="78"/>
      <c r="O2830" s="78"/>
      <c r="P2830" s="79" t="str">
        <f ca="1">IF(Proc[[#This Row],[DaysAgeing]]&gt;5,"yep","on track")</f>
        <v>yep</v>
      </c>
      <c r="Q2830" s="2">
        <f ca="1">IF(Proc[[#This Row],[DateClosed]]="",ABS(NETWORKDAYS(Proc[[#This Row],[DateOpened]],TODAY()))-1,ABS(NETWORKDAYS(Proc[[#This Row],[DateOpened]],Proc[[#This Row],[DateClosed]]))-1)</f>
        <v>196</v>
      </c>
      <c r="R2830" s="153" t="s">
        <v>514</v>
      </c>
      <c r="S2830" s="65"/>
      <c r="T2830" s="153">
        <v>2829</v>
      </c>
    </row>
    <row r="2831" spans="1:20" hidden="1">
      <c r="A2831" s="72" t="s">
        <v>3426</v>
      </c>
      <c r="B2831" s="152" t="str">
        <f>IFERROR(VLOOKUP(Proc[[#This Row],[App]],Table2[],3,0),"open")</f>
        <v>ok</v>
      </c>
      <c r="C2831" s="85" t="s">
        <v>369</v>
      </c>
      <c r="D2831" s="152" t="s">
        <v>3443</v>
      </c>
      <c r="E2831" s="152" t="s">
        <v>3428</v>
      </c>
      <c r="F2831" s="152" t="s">
        <v>3428</v>
      </c>
      <c r="G2831" s="72" t="s">
        <v>406</v>
      </c>
      <c r="H2831" s="65" t="str">
        <f>IF(Proc[[#This Row],[type]]="LFF (MDG-F)",MID(Proc[[#This Row],[Obj]],13,10),"")</f>
        <v>KR03GHR119</v>
      </c>
      <c r="I2831" s="152"/>
      <c r="J2831" s="65" t="b">
        <f>Proc[[#This Row],[Requested]]=Proc[[#This Row],[CurrentParent]]</f>
        <v>1</v>
      </c>
      <c r="K2831" s="152" t="str">
        <f>IF(Proc[[#This Row],[Author]]="Marcela Urrego",VLOOKUP(LEFT(Proc[[#This Row],[Requested]],1),Table3[#All],2,0),VLOOKUP(Proc[[#This Row],[Author]],Table4[],2,0))</f>
        <v>MGF</v>
      </c>
      <c r="L2831" s="91" t="s">
        <v>3524</v>
      </c>
      <c r="M2831" s="78">
        <v>45841.629756944443</v>
      </c>
      <c r="N2831" s="78"/>
      <c r="O2831" s="78"/>
      <c r="P2831" s="79" t="str">
        <f ca="1">IF(Proc[[#This Row],[DaysAgeing]]&gt;5,"yep","on track")</f>
        <v>yep</v>
      </c>
      <c r="Q2831" s="2">
        <f ca="1">IF(Proc[[#This Row],[DateClosed]]="",ABS(NETWORKDAYS(Proc[[#This Row],[DateOpened]],TODAY()))-1,ABS(NETWORKDAYS(Proc[[#This Row],[DateOpened]],Proc[[#This Row],[DateClosed]]))-1)</f>
        <v>196</v>
      </c>
      <c r="R2831" s="153" t="s">
        <v>514</v>
      </c>
      <c r="S2831" s="65"/>
      <c r="T2831" s="153">
        <v>2830</v>
      </c>
    </row>
    <row r="2832" spans="1:20" hidden="1">
      <c r="A2832" s="72" t="s">
        <v>3426</v>
      </c>
      <c r="B2832" s="152" t="str">
        <f>IFERROR(VLOOKUP(Proc[[#This Row],[App]],Table2[],3,0),"open")</f>
        <v>ok</v>
      </c>
      <c r="C2832" s="85" t="s">
        <v>369</v>
      </c>
      <c r="D2832" s="152" t="s">
        <v>9016</v>
      </c>
      <c r="E2832" s="152" t="s">
        <v>3427</v>
      </c>
      <c r="F2832" s="152" t="s">
        <v>3427</v>
      </c>
      <c r="G2832" t="s">
        <v>400</v>
      </c>
      <c r="H2832" s="65" t="str">
        <f>IF(Proc[[#This Row],[type]]="LFF (MDG-F)",MID(Proc[[#This Row],[Obj]],13,10),"")</f>
        <v/>
      </c>
      <c r="I2832" s="152"/>
      <c r="J2832" s="65" t="b">
        <f>Proc[[#This Row],[Requested]]=Proc[[#This Row],[CurrentParent]]</f>
        <v>1</v>
      </c>
      <c r="K2832" s="152" t="str">
        <f>IF(Proc[[#This Row],[Author]]="Marcela Urrego",VLOOKUP(LEFT(Proc[[#This Row],[Requested]],1),Table3[#All],2,0),VLOOKUP(Proc[[#This Row],[Author]],Table4[],2,0))</f>
        <v>MGF</v>
      </c>
      <c r="L2832" s="91" t="s">
        <v>3524</v>
      </c>
      <c r="M2832" s="78">
        <v>45841.629756944443</v>
      </c>
      <c r="N2832" s="78"/>
      <c r="O2832" s="78"/>
      <c r="P2832" s="79" t="str">
        <f ca="1">IF(Proc[[#This Row],[DaysAgeing]]&gt;5,"yep","on track")</f>
        <v>yep</v>
      </c>
      <c r="Q2832" s="2">
        <f ca="1">IF(Proc[[#This Row],[DateClosed]]="",ABS(NETWORKDAYS(Proc[[#This Row],[DateOpened]],TODAY()))-1,ABS(NETWORKDAYS(Proc[[#This Row],[DateOpened]],Proc[[#This Row],[DateClosed]]))-1)</f>
        <v>196</v>
      </c>
      <c r="R2832" s="153" t="s">
        <v>514</v>
      </c>
      <c r="S2832" s="65"/>
      <c r="T2832" s="153">
        <v>2831</v>
      </c>
    </row>
    <row r="2833" spans="1:20" hidden="1">
      <c r="A2833" t="s">
        <v>3429</v>
      </c>
      <c r="B2833" s="152" t="str">
        <f>IFERROR(VLOOKUP(Proc[[#This Row],[App]],Table2[],3,0),"open")</f>
        <v>ok</v>
      </c>
      <c r="C2833" s="85" t="s">
        <v>369</v>
      </c>
      <c r="D2833" s="152" t="s">
        <v>2999</v>
      </c>
      <c r="E2833" s="152" t="s">
        <v>3000</v>
      </c>
      <c r="F2833" s="87" t="s">
        <v>3000</v>
      </c>
      <c r="G2833" s="72" t="s">
        <v>406</v>
      </c>
      <c r="H2833" s="65" t="str">
        <f>IF(Proc[[#This Row],[type]]="LFF (MDG-F)",MID(Proc[[#This Row],[Obj]],13,10),"")</f>
        <v>2068TAUA01</v>
      </c>
      <c r="I2833" s="152"/>
      <c r="J2833" s="65" t="b">
        <f>Proc[[#This Row],[Requested]]=Proc[[#This Row],[CurrentParent]]</f>
        <v>1</v>
      </c>
      <c r="K2833" s="152" t="str">
        <f>IF(Proc[[#This Row],[Author]]="Marcela Urrego",VLOOKUP(LEFT(Proc[[#This Row],[Requested]],1),Table3[#All],2,0),VLOOKUP(Proc[[#This Row],[Author]],Table4[],2,0))</f>
        <v>EL</v>
      </c>
      <c r="L2833" s="91" t="s">
        <v>3524</v>
      </c>
      <c r="M2833" s="78">
        <v>45841.910150462965</v>
      </c>
      <c r="N2833" s="78"/>
      <c r="O2833" s="78"/>
      <c r="P2833" s="79" t="str">
        <f ca="1">IF(Proc[[#This Row],[DaysAgeing]]&gt;5,"yep","on track")</f>
        <v>yep</v>
      </c>
      <c r="Q2833" s="2">
        <f ca="1">IF(Proc[[#This Row],[DateClosed]]="",ABS(NETWORKDAYS(Proc[[#This Row],[DateOpened]],TODAY()))-1,ABS(NETWORKDAYS(Proc[[#This Row],[DateOpened]],Proc[[#This Row],[DateClosed]]))-1)</f>
        <v>196</v>
      </c>
      <c r="R2833" s="79" t="s">
        <v>774</v>
      </c>
      <c r="S2833" s="65"/>
      <c r="T2833" s="153">
        <v>2832</v>
      </c>
    </row>
    <row r="2834" spans="1:20" hidden="1">
      <c r="A2834" s="72" t="s">
        <v>3429</v>
      </c>
      <c r="B2834" s="152" t="str">
        <f>IFERROR(VLOOKUP(Proc[[#This Row],[App]],Table2[],3,0),"open")</f>
        <v>ok</v>
      </c>
      <c r="C2834" t="s">
        <v>369</v>
      </c>
      <c r="D2834" s="152" t="s">
        <v>9017</v>
      </c>
      <c r="E2834" s="152" t="s">
        <v>3000</v>
      </c>
      <c r="F2834" s="65" t="s">
        <v>3000</v>
      </c>
      <c r="G2834" s="72" t="s">
        <v>406</v>
      </c>
      <c r="H2834" s="65" t="str">
        <f>IF(Proc[[#This Row],[type]]="LFF (MDG-F)",MID(Proc[[#This Row],[Obj]],13,10),"")</f>
        <v>2068TAUA01</v>
      </c>
      <c r="I2834" s="152"/>
      <c r="J2834" s="65" t="b">
        <f>Proc[[#This Row],[Requested]]=Proc[[#This Row],[CurrentParent]]</f>
        <v>1</v>
      </c>
      <c r="K2834" s="152" t="str">
        <f>IF(Proc[[#This Row],[Author]]="Marcela Urrego",VLOOKUP(LEFT(Proc[[#This Row],[Requested]],1),Table3[#All],2,0),VLOOKUP(Proc[[#This Row],[Author]],Table4[],2,0))</f>
        <v>EL</v>
      </c>
      <c r="L2834" s="91" t="s">
        <v>3524</v>
      </c>
      <c r="M2834" s="78">
        <v>45841.910150462965</v>
      </c>
      <c r="N2834" s="78"/>
      <c r="O2834" s="78"/>
      <c r="P2834" s="79" t="str">
        <f ca="1">IF(Proc[[#This Row],[DaysAgeing]]&gt;5,"yep","on track")</f>
        <v>yep</v>
      </c>
      <c r="Q2834" s="2">
        <f ca="1">IF(Proc[[#This Row],[DateClosed]]="",ABS(NETWORKDAYS(Proc[[#This Row],[DateOpened]],TODAY()))-1,ABS(NETWORKDAYS(Proc[[#This Row],[DateOpened]],Proc[[#This Row],[DateClosed]]))-1)</f>
        <v>196</v>
      </c>
      <c r="R2834" s="79" t="s">
        <v>774</v>
      </c>
      <c r="S2834" s="65"/>
      <c r="T2834" s="153">
        <v>2833</v>
      </c>
    </row>
    <row r="2835" spans="1:20" hidden="1">
      <c r="A2835" t="s">
        <v>3430</v>
      </c>
      <c r="B2835" s="152" t="str">
        <f>IFERROR(VLOOKUP(Proc[[#This Row],[App]],Table2[],3,0),"open")</f>
        <v>ok</v>
      </c>
      <c r="C2835" s="85" t="s">
        <v>369</v>
      </c>
      <c r="D2835" s="152" t="s">
        <v>3449</v>
      </c>
      <c r="E2835" s="152" t="s">
        <v>3431</v>
      </c>
      <c r="F2835" s="65" t="s">
        <v>3431</v>
      </c>
      <c r="G2835" s="85" t="s">
        <v>400</v>
      </c>
      <c r="H2835" s="65" t="str">
        <f>IF(Proc[[#This Row],[type]]="LFF (MDG-F)",MID(Proc[[#This Row],[Obj]],13,10),"")</f>
        <v/>
      </c>
      <c r="I2835" s="152"/>
      <c r="J2835" s="65" t="b">
        <f>Proc[[#This Row],[Requested]]=Proc[[#This Row],[CurrentParent]]</f>
        <v>1</v>
      </c>
      <c r="K2835" s="152" t="str">
        <f>IF(Proc[[#This Row],[Author]]="Marcela Urrego",VLOOKUP(LEFT(Proc[[#This Row],[Requested]],1),Table3[#All],2,0),VLOOKUP(Proc[[#This Row],[Author]],Table4[],2,0))</f>
        <v>MGF</v>
      </c>
      <c r="L2835" s="91" t="s">
        <v>3524</v>
      </c>
      <c r="M2835" s="84">
        <v>45845.910150462965</v>
      </c>
      <c r="N2835" s="82"/>
      <c r="O2835" s="82"/>
      <c r="P2835" s="79" t="str">
        <f ca="1">IF(Proc[[#This Row],[DaysAgeing]]&gt;5,"yep","on track")</f>
        <v>yep</v>
      </c>
      <c r="Q2835" s="2">
        <f ca="1">IF(Proc[[#This Row],[DateClosed]]="",ABS(NETWORKDAYS(Proc[[#This Row],[DateOpened]],TODAY()))-1,ABS(NETWORKDAYS(Proc[[#This Row],[DateOpened]],Proc[[#This Row],[DateClosed]]))-1)</f>
        <v>194</v>
      </c>
      <c r="R2835" s="79" t="s">
        <v>1377</v>
      </c>
      <c r="S2835" s="65"/>
      <c r="T2835" s="153">
        <v>2834</v>
      </c>
    </row>
    <row r="2836" spans="1:20" hidden="1">
      <c r="A2836" s="83" t="s">
        <v>3432</v>
      </c>
      <c r="B2836" s="152" t="str">
        <f>IFERROR(VLOOKUP(Proc[[#This Row],[App]],Table2[],3,0),"open")</f>
        <v>ok</v>
      </c>
      <c r="C2836" s="85" t="s">
        <v>369</v>
      </c>
      <c r="D2836" s="152" t="s">
        <v>3433</v>
      </c>
      <c r="E2836" s="152" t="s">
        <v>495</v>
      </c>
      <c r="F2836" s="65" t="s">
        <v>495</v>
      </c>
      <c r="G2836" t="s">
        <v>400</v>
      </c>
      <c r="H2836" s="65" t="str">
        <f>IF(Proc[[#This Row],[type]]="LFF (MDG-F)",MID(Proc[[#This Row],[Obj]],13,10),"")</f>
        <v/>
      </c>
      <c r="I2836" s="152"/>
      <c r="J2836" s="65" t="b">
        <f>Proc[[#This Row],[Requested]]=Proc[[#This Row],[CurrentParent]]</f>
        <v>1</v>
      </c>
      <c r="K2836" s="152" t="str">
        <f>IF(Proc[[#This Row],[Author]]="Marcela Urrego",VLOOKUP(LEFT(Proc[[#This Row],[Requested]],1),Table3[#All],2,0),VLOOKUP(Proc[[#This Row],[Author]],Table4[],2,0))</f>
        <v>LS</v>
      </c>
      <c r="L2836" s="91" t="s">
        <v>3524</v>
      </c>
      <c r="M2836" s="84">
        <v>45845.910150462965</v>
      </c>
      <c r="N2836" s="82"/>
      <c r="O2836" s="82"/>
      <c r="P2836" s="84" t="str">
        <f ca="1">IF(Proc[[#This Row],[DaysAgeing]]&gt;5,"yep","on track")</f>
        <v>yep</v>
      </c>
      <c r="Q2836" s="2">
        <f ca="1">IF(Proc[[#This Row],[DateClosed]]="",ABS(NETWORKDAYS(Proc[[#This Row],[DateOpened]],TODAY()))-1,ABS(NETWORKDAYS(Proc[[#This Row],[DateOpened]],Proc[[#This Row],[DateClosed]]))-1)</f>
        <v>194</v>
      </c>
      <c r="R2836" s="84" t="s">
        <v>488</v>
      </c>
      <c r="S2836" s="65"/>
      <c r="T2836" s="153">
        <v>2835</v>
      </c>
    </row>
    <row r="2837" spans="1:20" hidden="1">
      <c r="A2837" s="83" t="s">
        <v>3432</v>
      </c>
      <c r="B2837" s="152" t="str">
        <f>IFERROR(VLOOKUP(Proc[[#This Row],[App]],Table2[],3,0),"open")</f>
        <v>ok</v>
      </c>
      <c r="C2837" s="85" t="s">
        <v>369</v>
      </c>
      <c r="D2837" s="152" t="s">
        <v>3434</v>
      </c>
      <c r="E2837" s="152" t="s">
        <v>2426</v>
      </c>
      <c r="F2837" s="65" t="s">
        <v>2426</v>
      </c>
      <c r="G2837" s="83" t="s">
        <v>400</v>
      </c>
      <c r="H2837" s="65" t="str">
        <f>IF(Proc[[#This Row],[type]]="LFF (MDG-F)",MID(Proc[[#This Row],[Obj]],13,10),"")</f>
        <v/>
      </c>
      <c r="I2837" s="152"/>
      <c r="J2837" s="65" t="b">
        <f>Proc[[#This Row],[Requested]]=Proc[[#This Row],[CurrentParent]]</f>
        <v>1</v>
      </c>
      <c r="K2837" s="152" t="str">
        <f>IF(Proc[[#This Row],[Author]]="Marcela Urrego",VLOOKUP(LEFT(Proc[[#This Row],[Requested]],1),Table3[#All],2,0),VLOOKUP(Proc[[#This Row],[Author]],Table4[],2,0))</f>
        <v>LS</v>
      </c>
      <c r="L2837" s="91" t="s">
        <v>3524</v>
      </c>
      <c r="M2837" s="84">
        <v>45845.910150462965</v>
      </c>
      <c r="N2837" s="82"/>
      <c r="O2837" s="82"/>
      <c r="P2837" s="84" t="str">
        <f ca="1">IF(Proc[[#This Row],[DaysAgeing]]&gt;5,"yep","on track")</f>
        <v>yep</v>
      </c>
      <c r="Q2837" s="2">
        <f ca="1">IF(Proc[[#This Row],[DateClosed]]="",ABS(NETWORKDAYS(Proc[[#This Row],[DateOpened]],TODAY()))-1,ABS(NETWORKDAYS(Proc[[#This Row],[DateOpened]],Proc[[#This Row],[DateClosed]]))-1)</f>
        <v>194</v>
      </c>
      <c r="R2837" s="84" t="s">
        <v>488</v>
      </c>
      <c r="S2837" s="65"/>
      <c r="T2837" s="153">
        <v>2836</v>
      </c>
    </row>
    <row r="2838" spans="1:20" hidden="1">
      <c r="A2838" s="83" t="s">
        <v>3432</v>
      </c>
      <c r="B2838" s="152" t="str">
        <f>IFERROR(VLOOKUP(Proc[[#This Row],[App]],Table2[],3,0),"open")</f>
        <v>ok</v>
      </c>
      <c r="C2838" s="83" t="s">
        <v>377</v>
      </c>
      <c r="D2838" s="152" t="s">
        <v>3435</v>
      </c>
      <c r="E2838" s="152" t="s">
        <v>417</v>
      </c>
      <c r="F2838" s="65" t="s">
        <v>3446</v>
      </c>
      <c r="G2838" s="83" t="s">
        <v>400</v>
      </c>
      <c r="H2838" s="65" t="str">
        <f>IF(Proc[[#This Row],[type]]="LFF (MDG-F)",MID(Proc[[#This Row],[Obj]],13,10),"")</f>
        <v/>
      </c>
      <c r="I2838" s="152"/>
      <c r="J2838" s="65" t="b">
        <f>Proc[[#This Row],[Requested]]=Proc[[#This Row],[CurrentParent]]</f>
        <v>0</v>
      </c>
      <c r="K2838" s="152" t="str">
        <f>IF(Proc[[#This Row],[Author]]="Marcela Urrego",VLOOKUP(LEFT(Proc[[#This Row],[Requested]],1),Table3[#All],2,0),VLOOKUP(Proc[[#This Row],[Author]],Table4[],2,0))</f>
        <v>LS</v>
      </c>
      <c r="L2838" s="91" t="s">
        <v>3524</v>
      </c>
      <c r="M2838" s="84">
        <v>45845.910150462965</v>
      </c>
      <c r="N2838" s="82"/>
      <c r="O2838" s="82"/>
      <c r="P2838" s="84" t="str">
        <f ca="1">IF(Proc[[#This Row],[DaysAgeing]]&gt;5,"yep","on track")</f>
        <v>yep</v>
      </c>
      <c r="Q2838" s="2">
        <f ca="1">IF(Proc[[#This Row],[DateClosed]]="",ABS(NETWORKDAYS(Proc[[#This Row],[DateOpened]],TODAY()))-1,ABS(NETWORKDAYS(Proc[[#This Row],[DateOpened]],Proc[[#This Row],[DateClosed]]))-1)</f>
        <v>194</v>
      </c>
      <c r="R2838" s="84" t="s">
        <v>488</v>
      </c>
      <c r="S2838" s="65"/>
      <c r="T2838" s="153">
        <v>2837</v>
      </c>
    </row>
    <row r="2839" spans="1:20" hidden="1">
      <c r="A2839" s="83" t="s">
        <v>3432</v>
      </c>
      <c r="B2839" s="152" t="str">
        <f>IFERROR(VLOOKUP(Proc[[#This Row],[App]],Table2[],3,0),"open")</f>
        <v>ok</v>
      </c>
      <c r="C2839" s="85" t="s">
        <v>377</v>
      </c>
      <c r="D2839" s="152" t="s">
        <v>3436</v>
      </c>
      <c r="E2839" s="152" t="s">
        <v>417</v>
      </c>
      <c r="F2839" s="65" t="s">
        <v>3446</v>
      </c>
      <c r="G2839" s="83" t="s">
        <v>400</v>
      </c>
      <c r="H2839" s="65" t="str">
        <f>IF(Proc[[#This Row],[type]]="LFF (MDG-F)",MID(Proc[[#This Row],[Obj]],13,10),"")</f>
        <v/>
      </c>
      <c r="I2839" s="152"/>
      <c r="J2839" s="65" t="b">
        <f>Proc[[#This Row],[Requested]]=Proc[[#This Row],[CurrentParent]]</f>
        <v>0</v>
      </c>
      <c r="K2839" s="152" t="str">
        <f>IF(Proc[[#This Row],[Author]]="Marcela Urrego",VLOOKUP(LEFT(Proc[[#This Row],[Requested]],1),Table3[#All],2,0),VLOOKUP(Proc[[#This Row],[Author]],Table4[],2,0))</f>
        <v>LS</v>
      </c>
      <c r="L2839" s="91" t="s">
        <v>3524</v>
      </c>
      <c r="M2839" s="84">
        <v>45845.910150462965</v>
      </c>
      <c r="N2839" s="82"/>
      <c r="O2839" s="82"/>
      <c r="P2839" s="84" t="str">
        <f ca="1">IF(Proc[[#This Row],[DaysAgeing]]&gt;5,"yep","on track")</f>
        <v>yep</v>
      </c>
      <c r="Q2839" s="2">
        <f ca="1">IF(Proc[[#This Row],[DateClosed]]="",ABS(NETWORKDAYS(Proc[[#This Row],[DateOpened]],TODAY()))-1,ABS(NETWORKDAYS(Proc[[#This Row],[DateOpened]],Proc[[#This Row],[DateClosed]]))-1)</f>
        <v>194</v>
      </c>
      <c r="R2839" s="84" t="s">
        <v>488</v>
      </c>
      <c r="S2839" s="65"/>
      <c r="T2839" s="153">
        <v>2838</v>
      </c>
    </row>
    <row r="2840" spans="1:20" hidden="1">
      <c r="A2840" s="83" t="s">
        <v>3432</v>
      </c>
      <c r="B2840" s="152" t="str">
        <f>IFERROR(VLOOKUP(Proc[[#This Row],[App]],Table2[],3,0),"open")</f>
        <v>ok</v>
      </c>
      <c r="C2840" s="85" t="s">
        <v>377</v>
      </c>
      <c r="D2840" s="152" t="s">
        <v>3437</v>
      </c>
      <c r="E2840" s="152" t="s">
        <v>417</v>
      </c>
      <c r="F2840" s="65" t="s">
        <v>3447</v>
      </c>
      <c r="G2840" s="83" t="s">
        <v>400</v>
      </c>
      <c r="H2840" s="65" t="str">
        <f>IF(Proc[[#This Row],[type]]="LFF (MDG-F)",MID(Proc[[#This Row],[Obj]],13,10),"")</f>
        <v/>
      </c>
      <c r="I2840" s="152"/>
      <c r="J2840" s="65" t="b">
        <f>Proc[[#This Row],[Requested]]=Proc[[#This Row],[CurrentParent]]</f>
        <v>0</v>
      </c>
      <c r="K2840" s="152" t="str">
        <f>IF(Proc[[#This Row],[Author]]="Marcela Urrego",VLOOKUP(LEFT(Proc[[#This Row],[Requested]],1),Table3[#All],2,0),VLOOKUP(Proc[[#This Row],[Author]],Table4[],2,0))</f>
        <v>LS</v>
      </c>
      <c r="L2840" s="91" t="s">
        <v>3524</v>
      </c>
      <c r="M2840" s="84">
        <v>45845.910150462965</v>
      </c>
      <c r="N2840" s="82"/>
      <c r="O2840" s="82"/>
      <c r="P2840" s="84" t="str">
        <f ca="1">IF(Proc[[#This Row],[DaysAgeing]]&gt;5,"yep","on track")</f>
        <v>yep</v>
      </c>
      <c r="Q2840" s="2">
        <f ca="1">IF(Proc[[#This Row],[DateClosed]]="",ABS(NETWORKDAYS(Proc[[#This Row],[DateOpened]],TODAY()))-1,ABS(NETWORKDAYS(Proc[[#This Row],[DateOpened]],Proc[[#This Row],[DateClosed]]))-1)</f>
        <v>194</v>
      </c>
      <c r="R2840" s="84" t="s">
        <v>488</v>
      </c>
      <c r="S2840" s="65"/>
      <c r="T2840" s="153">
        <v>2839</v>
      </c>
    </row>
    <row r="2841" spans="1:20" hidden="1">
      <c r="A2841" s="83" t="s">
        <v>3432</v>
      </c>
      <c r="B2841" s="152" t="str">
        <f>IFERROR(VLOOKUP(Proc[[#This Row],[App]],Table2[],3,0),"open")</f>
        <v>ok</v>
      </c>
      <c r="C2841" s="85" t="s">
        <v>377</v>
      </c>
      <c r="D2841" s="152" t="s">
        <v>3438</v>
      </c>
      <c r="E2841" s="152" t="s">
        <v>417</v>
      </c>
      <c r="F2841" s="65" t="s">
        <v>3448</v>
      </c>
      <c r="G2841" s="83" t="s">
        <v>400</v>
      </c>
      <c r="H2841" s="65" t="str">
        <f>IF(Proc[[#This Row],[type]]="LFF (MDG-F)",MID(Proc[[#This Row],[Obj]],13,10),"")</f>
        <v/>
      </c>
      <c r="I2841" s="152"/>
      <c r="J2841" s="65" t="b">
        <f>Proc[[#This Row],[Requested]]=Proc[[#This Row],[CurrentParent]]</f>
        <v>0</v>
      </c>
      <c r="K2841" s="152" t="str">
        <f>IF(Proc[[#This Row],[Author]]="Marcela Urrego",VLOOKUP(LEFT(Proc[[#This Row],[Requested]],1),Table3[#All],2,0),VLOOKUP(Proc[[#This Row],[Author]],Table4[],2,0))</f>
        <v>LS</v>
      </c>
      <c r="L2841" s="91" t="s">
        <v>3524</v>
      </c>
      <c r="M2841" s="84">
        <v>45845.910150462965</v>
      </c>
      <c r="N2841" s="82"/>
      <c r="O2841" s="82"/>
      <c r="P2841" s="84" t="str">
        <f ca="1">IF(Proc[[#This Row],[DaysAgeing]]&gt;5,"yep","on track")</f>
        <v>yep</v>
      </c>
      <c r="Q2841" s="2">
        <f ca="1">IF(Proc[[#This Row],[DateClosed]]="",ABS(NETWORKDAYS(Proc[[#This Row],[DateOpened]],TODAY()))-1,ABS(NETWORKDAYS(Proc[[#This Row],[DateOpened]],Proc[[#This Row],[DateClosed]]))-1)</f>
        <v>194</v>
      </c>
      <c r="R2841" s="84" t="s">
        <v>488</v>
      </c>
      <c r="S2841" s="65"/>
      <c r="T2841" s="153">
        <v>2840</v>
      </c>
    </row>
    <row r="2842" spans="1:20" hidden="1">
      <c r="A2842" s="83" t="s">
        <v>3432</v>
      </c>
      <c r="B2842" s="152" t="str">
        <f>IFERROR(VLOOKUP(Proc[[#This Row],[App]],Table2[],3,0),"open")</f>
        <v>ok</v>
      </c>
      <c r="C2842" s="85" t="s">
        <v>369</v>
      </c>
      <c r="D2842" s="152" t="s">
        <v>3439</v>
      </c>
      <c r="E2842" s="152" t="s">
        <v>1135</v>
      </c>
      <c r="F2842" s="65" t="s">
        <v>1135</v>
      </c>
      <c r="G2842" s="83" t="s">
        <v>400</v>
      </c>
      <c r="H2842" s="65" t="str">
        <f>IF(Proc[[#This Row],[type]]="LFF (MDG-F)",MID(Proc[[#This Row],[Obj]],13,10),"")</f>
        <v/>
      </c>
      <c r="I2842" s="152"/>
      <c r="J2842" s="65" t="b">
        <f>Proc[[#This Row],[Requested]]=Proc[[#This Row],[CurrentParent]]</f>
        <v>1</v>
      </c>
      <c r="K2842" s="152" t="str">
        <f>IF(Proc[[#This Row],[Author]]="Marcela Urrego",VLOOKUP(LEFT(Proc[[#This Row],[Requested]],1),Table3[#All],2,0),VLOOKUP(Proc[[#This Row],[Author]],Table4[],2,0))</f>
        <v>LS</v>
      </c>
      <c r="L2842" s="91" t="s">
        <v>3524</v>
      </c>
      <c r="M2842" s="84">
        <v>45845.910150462965</v>
      </c>
      <c r="N2842" s="82"/>
      <c r="O2842" s="82"/>
      <c r="P2842" s="84" t="str">
        <f ca="1">IF(Proc[[#This Row],[DaysAgeing]]&gt;5,"yep","on track")</f>
        <v>yep</v>
      </c>
      <c r="Q2842" s="2">
        <f ca="1">IF(Proc[[#This Row],[DateClosed]]="",ABS(NETWORKDAYS(Proc[[#This Row],[DateOpened]],TODAY()))-1,ABS(NETWORKDAYS(Proc[[#This Row],[DateOpened]],Proc[[#This Row],[DateClosed]]))-1)</f>
        <v>194</v>
      </c>
      <c r="R2842" s="84" t="s">
        <v>488</v>
      </c>
      <c r="S2842" s="65"/>
      <c r="T2842" s="153">
        <v>2841</v>
      </c>
    </row>
    <row r="2843" spans="1:20" hidden="1">
      <c r="A2843" t="s">
        <v>3440</v>
      </c>
      <c r="B2843" s="152" t="str">
        <f>IFERROR(VLOOKUP(Proc[[#This Row],[App]],Table2[],3,0),"open")</f>
        <v>ok</v>
      </c>
      <c r="C2843" s="83" t="s">
        <v>369</v>
      </c>
      <c r="D2843" s="152" t="s">
        <v>3444</v>
      </c>
      <c r="E2843" s="152" t="s">
        <v>3441</v>
      </c>
      <c r="F2843" s="65" t="s">
        <v>3441</v>
      </c>
      <c r="G2843" t="s">
        <v>406</v>
      </c>
      <c r="H2843" s="65" t="str">
        <f>IF(Proc[[#This Row],[type]]="LFF (MDG-F)",MID(Proc[[#This Row],[Obj]],13,10),"")</f>
        <v>1937TMCZ80</v>
      </c>
      <c r="I2843" s="152"/>
      <c r="J2843" s="65" t="b">
        <f>Proc[[#This Row],[Requested]]=Proc[[#This Row],[CurrentParent]]</f>
        <v>1</v>
      </c>
      <c r="K2843" s="152" t="str">
        <f>IF(Proc[[#This Row],[Author]]="Marcela Urrego",VLOOKUP(LEFT(Proc[[#This Row],[Requested]],1),Table3[#All],2,0),VLOOKUP(Proc[[#This Row],[Author]],Table4[],2,0))</f>
        <v>LS</v>
      </c>
      <c r="L2843" s="91" t="s">
        <v>3524</v>
      </c>
      <c r="M2843" s="84">
        <v>45845.910150462965</v>
      </c>
      <c r="N2843" s="82"/>
      <c r="O2843" s="82"/>
      <c r="P2843" s="84" t="str">
        <f ca="1">IF(Proc[[#This Row],[DaysAgeing]]&gt;5,"yep","on track")</f>
        <v>yep</v>
      </c>
      <c r="Q2843" s="2">
        <f ca="1">IF(Proc[[#This Row],[DateClosed]]="",ABS(NETWORKDAYS(Proc[[#This Row],[DateOpened]],TODAY()))-1,ABS(NETWORKDAYS(Proc[[#This Row],[DateOpened]],Proc[[#This Row],[DateClosed]]))-1)</f>
        <v>194</v>
      </c>
      <c r="R2843" s="140" t="s">
        <v>488</v>
      </c>
      <c r="S2843" s="65"/>
      <c r="T2843" s="153">
        <v>2842</v>
      </c>
    </row>
    <row r="2844" spans="1:20" hidden="1">
      <c r="A2844" t="s">
        <v>3442</v>
      </c>
      <c r="B2844" s="111" t="str">
        <f>IFERROR(VLOOKUP(Proc[[#This Row],[App]],Table2[],3,0),"open")</f>
        <v>ok</v>
      </c>
      <c r="C2844" s="85" t="s">
        <v>369</v>
      </c>
      <c r="D2844" s="152" t="s">
        <v>9018</v>
      </c>
      <c r="E2844" s="152" t="s">
        <v>413</v>
      </c>
      <c r="F2844" s="153" t="s">
        <v>413</v>
      </c>
      <c r="G2844" s="85" t="s">
        <v>400</v>
      </c>
      <c r="H2844" s="65" t="str">
        <f>IF(Proc[[#This Row],[type]]="LFF (MDG-F)",MID(Proc[[#This Row],[Obj]],13,10),"")</f>
        <v/>
      </c>
      <c r="I2844" s="152"/>
      <c r="J2844" s="65" t="b">
        <f>Proc[[#This Row],[Requested]]=Proc[[#This Row],[CurrentParent]]</f>
        <v>1</v>
      </c>
      <c r="K2844" s="107" t="str">
        <f>IF(Proc[[#This Row],[Author]]="Marcela Urrego",VLOOKUP(LEFT(Proc[[#This Row],[Requested]],1),Table3[#All],2,0),VLOOKUP(Proc[[#This Row],[Author]],Table4[],2,0))</f>
        <v>MGF</v>
      </c>
      <c r="L2844" s="153" t="s">
        <v>3524</v>
      </c>
      <c r="M2844" s="84">
        <v>45845.910150462965</v>
      </c>
      <c r="N2844" s="82"/>
      <c r="O2844" s="82"/>
      <c r="P2844" s="84" t="str">
        <f ca="1">IF(Proc[[#This Row],[DaysAgeing]]&gt;5,"yep","on track")</f>
        <v>yep</v>
      </c>
      <c r="Q2844" s="2">
        <f ca="1">IF(Proc[[#This Row],[DateClosed]]="",ABS(NETWORKDAYS(Proc[[#This Row],[DateOpened]],TODAY()))-1,ABS(NETWORKDAYS(Proc[[#This Row],[DateOpened]],Proc[[#This Row],[DateClosed]]))-1)</f>
        <v>194</v>
      </c>
      <c r="R2844" s="84" t="s">
        <v>514</v>
      </c>
      <c r="S2844" s="65"/>
      <c r="T2844" s="153">
        <v>2843</v>
      </c>
    </row>
    <row r="2845" spans="1:20" hidden="1">
      <c r="A2845" t="s">
        <v>3450</v>
      </c>
      <c r="B2845" s="111" t="str">
        <f>IFERROR(VLOOKUP(Proc[[#This Row],[App]],Table2[],3,0),"open")</f>
        <v>ok</v>
      </c>
      <c r="C2845" s="85" t="s">
        <v>369</v>
      </c>
      <c r="D2845" s="152" t="s">
        <v>9019</v>
      </c>
      <c r="E2845" s="152" t="s">
        <v>417</v>
      </c>
      <c r="F2845" s="153" t="s">
        <v>417</v>
      </c>
      <c r="G2845" s="85" t="s">
        <v>400</v>
      </c>
      <c r="H2845" s="65" t="str">
        <f>IF(Proc[[#This Row],[type]]="LFF (MDG-F)",MID(Proc[[#This Row],[Obj]],13,10),"")</f>
        <v/>
      </c>
      <c r="I2845" s="152"/>
      <c r="J2845" s="65" t="b">
        <f>Proc[[#This Row],[Requested]]=Proc[[#This Row],[CurrentParent]]</f>
        <v>1</v>
      </c>
      <c r="K2845" s="107" t="str">
        <f>IF(Proc[[#This Row],[Author]]="Marcela Urrego",VLOOKUP(LEFT(Proc[[#This Row],[Requested]],1),Table3[#All],2,0),VLOOKUP(Proc[[#This Row],[Author]],Table4[],2,0))</f>
        <v>LS</v>
      </c>
      <c r="L2845" s="91" t="s">
        <v>3524</v>
      </c>
      <c r="M2845" s="84">
        <v>45846.910150462965</v>
      </c>
      <c r="N2845" s="82"/>
      <c r="O2845" s="82"/>
      <c r="P2845" s="84" t="str">
        <f ca="1">IF(Proc[[#This Row],[DaysAgeing]]&gt;5,"yep","on track")</f>
        <v>yep</v>
      </c>
      <c r="Q2845" s="2">
        <f ca="1">IF(Proc[[#This Row],[DateClosed]]="",ABS(NETWORKDAYS(Proc[[#This Row],[DateOpened]],TODAY()))-1,ABS(NETWORKDAYS(Proc[[#This Row],[DateOpened]],Proc[[#This Row],[DateClosed]]))-1)</f>
        <v>193</v>
      </c>
      <c r="R2845" s="84" t="s">
        <v>488</v>
      </c>
      <c r="S2845" s="65"/>
      <c r="T2845" s="153">
        <v>2844</v>
      </c>
    </row>
    <row r="2846" spans="1:20" hidden="1">
      <c r="A2846" s="85" t="s">
        <v>3450</v>
      </c>
      <c r="B2846" s="111" t="str">
        <f>IFERROR(VLOOKUP(Proc[[#This Row],[App]],Table2[],3,0),"open")</f>
        <v>ok</v>
      </c>
      <c r="C2846" s="85" t="s">
        <v>369</v>
      </c>
      <c r="D2846" s="152" t="s">
        <v>9020</v>
      </c>
      <c r="E2846" s="152" t="s">
        <v>417</v>
      </c>
      <c r="F2846" s="153" t="s">
        <v>417</v>
      </c>
      <c r="G2846" s="85" t="s">
        <v>400</v>
      </c>
      <c r="H2846" s="65" t="str">
        <f>IF(Proc[[#This Row],[type]]="LFF (MDG-F)",MID(Proc[[#This Row],[Obj]],13,10),"")</f>
        <v/>
      </c>
      <c r="I2846" s="152"/>
      <c r="J2846" s="65" t="b">
        <f>Proc[[#This Row],[Requested]]=Proc[[#This Row],[CurrentParent]]</f>
        <v>1</v>
      </c>
      <c r="K2846" s="107" t="str">
        <f>IF(Proc[[#This Row],[Author]]="Marcela Urrego",VLOOKUP(LEFT(Proc[[#This Row],[Requested]],1),Table3[#All],2,0),VLOOKUP(Proc[[#This Row],[Author]],Table4[],2,0))</f>
        <v>LS</v>
      </c>
      <c r="L2846" s="91" t="s">
        <v>3524</v>
      </c>
      <c r="M2846" s="84">
        <v>45846.910150462965</v>
      </c>
      <c r="N2846" s="82"/>
      <c r="O2846" s="82"/>
      <c r="P2846" s="84" t="str">
        <f ca="1">IF(Proc[[#This Row],[DaysAgeing]]&gt;5,"yep","on track")</f>
        <v>yep</v>
      </c>
      <c r="Q2846" s="2">
        <f ca="1">IF(Proc[[#This Row],[DateClosed]]="",ABS(NETWORKDAYS(Proc[[#This Row],[DateOpened]],TODAY()))-1,ABS(NETWORKDAYS(Proc[[#This Row],[DateOpened]],Proc[[#This Row],[DateClosed]]))-1)</f>
        <v>193</v>
      </c>
      <c r="R2846" s="84" t="s">
        <v>488</v>
      </c>
      <c r="S2846" s="65"/>
      <c r="T2846" s="153">
        <v>2845</v>
      </c>
    </row>
    <row r="2847" spans="1:20" hidden="1">
      <c r="A2847" s="85" t="s">
        <v>3450</v>
      </c>
      <c r="B2847" s="111" t="str">
        <f>IFERROR(VLOOKUP(Proc[[#This Row],[App]],Table2[],3,0),"open")</f>
        <v>ok</v>
      </c>
      <c r="C2847" s="85" t="s">
        <v>369</v>
      </c>
      <c r="D2847" s="152" t="s">
        <v>9021</v>
      </c>
      <c r="E2847" s="152" t="s">
        <v>417</v>
      </c>
      <c r="F2847" s="153" t="s">
        <v>417</v>
      </c>
      <c r="G2847" s="85" t="s">
        <v>400</v>
      </c>
      <c r="H2847" s="65" t="str">
        <f>IF(Proc[[#This Row],[type]]="LFF (MDG-F)",MID(Proc[[#This Row],[Obj]],13,10),"")</f>
        <v/>
      </c>
      <c r="I2847" s="152"/>
      <c r="J2847" s="65" t="b">
        <f>Proc[[#This Row],[Requested]]=Proc[[#This Row],[CurrentParent]]</f>
        <v>1</v>
      </c>
      <c r="K2847" s="107" t="str">
        <f>IF(Proc[[#This Row],[Author]]="Marcela Urrego",VLOOKUP(LEFT(Proc[[#This Row],[Requested]],1),Table3[#All],2,0),VLOOKUP(Proc[[#This Row],[Author]],Table4[],2,0))</f>
        <v>LS</v>
      </c>
      <c r="L2847" s="91" t="s">
        <v>3524</v>
      </c>
      <c r="M2847" s="84">
        <v>45846.910150462965</v>
      </c>
      <c r="N2847" s="82"/>
      <c r="O2847" s="82"/>
      <c r="P2847" s="84" t="str">
        <f ca="1">IF(Proc[[#This Row],[DaysAgeing]]&gt;5,"yep","on track")</f>
        <v>yep</v>
      </c>
      <c r="Q2847" s="2">
        <f ca="1">IF(Proc[[#This Row],[DateClosed]]="",ABS(NETWORKDAYS(Proc[[#This Row],[DateOpened]],TODAY()))-1,ABS(NETWORKDAYS(Proc[[#This Row],[DateOpened]],Proc[[#This Row],[DateClosed]]))-1)</f>
        <v>193</v>
      </c>
      <c r="R2847" s="84" t="s">
        <v>488</v>
      </c>
      <c r="S2847" s="65"/>
      <c r="T2847" s="153">
        <v>2846</v>
      </c>
    </row>
    <row r="2848" spans="1:20" hidden="1">
      <c r="A2848" t="s">
        <v>3451</v>
      </c>
      <c r="B2848" s="111" t="str">
        <f>IFERROR(VLOOKUP(Proc[[#This Row],[App]],Table2[],3,0),"open")</f>
        <v>ok</v>
      </c>
      <c r="C2848" s="85" t="s">
        <v>369</v>
      </c>
      <c r="D2848" s="152" t="s">
        <v>3460</v>
      </c>
      <c r="E2848" s="152" t="s">
        <v>3452</v>
      </c>
      <c r="F2848" s="153" t="s">
        <v>3452</v>
      </c>
      <c r="G2848" t="s">
        <v>400</v>
      </c>
      <c r="H2848" s="65" t="str">
        <f>IF(Proc[[#This Row],[type]]="LFF (MDG-F)",MID(Proc[[#This Row],[Obj]],13,10),"")</f>
        <v/>
      </c>
      <c r="I2848" s="152"/>
      <c r="J2848" s="65" t="b">
        <f>Proc[[#This Row],[Requested]]=Proc[[#This Row],[CurrentParent]]</f>
        <v>1</v>
      </c>
      <c r="K2848" s="107" t="str">
        <f>IF(Proc[[#This Row],[Author]]="Marcela Urrego",VLOOKUP(LEFT(Proc[[#This Row],[Requested]],1),Table3[#All],2,0),VLOOKUP(Proc[[#This Row],[Author]],Table4[],2,0))</f>
        <v>LS</v>
      </c>
      <c r="L2848" s="91" t="s">
        <v>3524</v>
      </c>
      <c r="M2848" s="84">
        <v>45847.910150462965</v>
      </c>
      <c r="N2848" s="82"/>
      <c r="O2848" s="82"/>
      <c r="P2848" s="84" t="str">
        <f ca="1">IF(Proc[[#This Row],[DaysAgeing]]&gt;5,"yep","on track")</f>
        <v>yep</v>
      </c>
      <c r="Q2848" s="2">
        <f ca="1">IF(Proc[[#This Row],[DateClosed]]="",ABS(NETWORKDAYS(Proc[[#This Row],[DateOpened]],TODAY()))-1,ABS(NETWORKDAYS(Proc[[#This Row],[DateOpened]],Proc[[#This Row],[DateClosed]]))-1)</f>
        <v>192</v>
      </c>
      <c r="R2848" s="84" t="s">
        <v>3459</v>
      </c>
      <c r="S2848" s="65"/>
      <c r="T2848" s="153">
        <v>2847</v>
      </c>
    </row>
    <row r="2849" spans="1:20" hidden="1">
      <c r="A2849" t="s">
        <v>3453</v>
      </c>
      <c r="B2849" s="111" t="str">
        <f>IFERROR(VLOOKUP(Proc[[#This Row],[App]],Table2[],3,0),"open")</f>
        <v>ok</v>
      </c>
      <c r="C2849" s="85" t="s">
        <v>369</v>
      </c>
      <c r="D2849" s="152" t="s">
        <v>1665</v>
      </c>
      <c r="E2849" s="152" t="s">
        <v>1668</v>
      </c>
      <c r="F2849" s="153" t="s">
        <v>1668</v>
      </c>
      <c r="G2849" s="85" t="s">
        <v>400</v>
      </c>
      <c r="H2849" s="65" t="str">
        <f>IF(Proc[[#This Row],[type]]="LFF (MDG-F)",MID(Proc[[#This Row],[Obj]],13,10),"")</f>
        <v/>
      </c>
      <c r="I2849" s="152"/>
      <c r="J2849" s="65" t="b">
        <f>Proc[[#This Row],[Requested]]=Proc[[#This Row],[CurrentParent]]</f>
        <v>1</v>
      </c>
      <c r="K2849" s="107" t="str">
        <f>IF(Proc[[#This Row],[Author]]="Marcela Urrego",VLOOKUP(LEFT(Proc[[#This Row],[Requested]],1),Table3[#All],2,0),VLOOKUP(Proc[[#This Row],[Author]],Table4[],2,0))</f>
        <v>LS</v>
      </c>
      <c r="L2849" s="91" t="s">
        <v>3524</v>
      </c>
      <c r="M2849" s="84">
        <v>45847.910150462965</v>
      </c>
      <c r="N2849" s="82"/>
      <c r="O2849" s="82"/>
      <c r="P2849" s="84" t="str">
        <f ca="1">IF(Proc[[#This Row],[DaysAgeing]]&gt;5,"yep","on track")</f>
        <v>yep</v>
      </c>
      <c r="Q2849" s="2">
        <f ca="1">IF(Proc[[#This Row],[DateClosed]]="",ABS(NETWORKDAYS(Proc[[#This Row],[DateOpened]],TODAY()))-1,ABS(NETWORKDAYS(Proc[[#This Row],[DateOpened]],Proc[[#This Row],[DateClosed]]))-1)</f>
        <v>192</v>
      </c>
      <c r="R2849" s="84" t="s">
        <v>3458</v>
      </c>
      <c r="S2849" s="65"/>
      <c r="T2849" s="153">
        <v>2848</v>
      </c>
    </row>
    <row r="2850" spans="1:20" hidden="1">
      <c r="A2850" s="85" t="s">
        <v>3453</v>
      </c>
      <c r="B2850" s="111" t="str">
        <f>IFERROR(VLOOKUP(Proc[[#This Row],[App]],Table2[],3,0),"open")</f>
        <v>ok</v>
      </c>
      <c r="C2850" s="85" t="s">
        <v>369</v>
      </c>
      <c r="D2850" s="152" t="s">
        <v>1666</v>
      </c>
      <c r="E2850" s="152" t="s">
        <v>1669</v>
      </c>
      <c r="F2850" s="65" t="s">
        <v>1669</v>
      </c>
      <c r="G2850" s="85" t="s">
        <v>400</v>
      </c>
      <c r="H2850" s="65" t="str">
        <f>IF(Proc[[#This Row],[type]]="LFF (MDG-F)",MID(Proc[[#This Row],[Obj]],13,10),"")</f>
        <v/>
      </c>
      <c r="I2850" s="152"/>
      <c r="J2850" s="65" t="b">
        <f>Proc[[#This Row],[Requested]]=Proc[[#This Row],[CurrentParent]]</f>
        <v>1</v>
      </c>
      <c r="K2850" s="107" t="str">
        <f>IF(Proc[[#This Row],[Author]]="Marcela Urrego",VLOOKUP(LEFT(Proc[[#This Row],[Requested]],1),Table3[#All],2,0),VLOOKUP(Proc[[#This Row],[Author]],Table4[],2,0))</f>
        <v>LS</v>
      </c>
      <c r="L2850" s="91" t="s">
        <v>3524</v>
      </c>
      <c r="M2850" s="84">
        <v>45847.910150462965</v>
      </c>
      <c r="N2850" s="82"/>
      <c r="O2850" s="82"/>
      <c r="P2850" s="84" t="str">
        <f ca="1">IF(Proc[[#This Row],[DaysAgeing]]&gt;5,"yep","on track")</f>
        <v>yep</v>
      </c>
      <c r="Q2850" s="2">
        <f ca="1">IF(Proc[[#This Row],[DateClosed]]="",ABS(NETWORKDAYS(Proc[[#This Row],[DateOpened]],TODAY()))-1,ABS(NETWORKDAYS(Proc[[#This Row],[DateOpened]],Proc[[#This Row],[DateClosed]]))-1)</f>
        <v>192</v>
      </c>
      <c r="R2850" s="84" t="s">
        <v>3458</v>
      </c>
      <c r="S2850" s="65"/>
      <c r="T2850" s="153">
        <v>2849</v>
      </c>
    </row>
    <row r="2851" spans="1:20" hidden="1">
      <c r="A2851" s="85" t="s">
        <v>3453</v>
      </c>
      <c r="B2851" s="111" t="str">
        <f>IFERROR(VLOOKUP(Proc[[#This Row],[App]],Table2[],3,0),"open")</f>
        <v>ok</v>
      </c>
      <c r="C2851" s="85" t="s">
        <v>369</v>
      </c>
      <c r="D2851" s="152" t="s">
        <v>3461</v>
      </c>
      <c r="E2851" s="152" t="s">
        <v>3454</v>
      </c>
      <c r="F2851" s="153" t="s">
        <v>3454</v>
      </c>
      <c r="G2851" s="85" t="s">
        <v>400</v>
      </c>
      <c r="H2851" s="65" t="str">
        <f>IF(Proc[[#This Row],[type]]="LFF (MDG-F)",MID(Proc[[#This Row],[Obj]],13,10),"")</f>
        <v/>
      </c>
      <c r="I2851" s="152"/>
      <c r="J2851" s="65" t="b">
        <f>Proc[[#This Row],[Requested]]=Proc[[#This Row],[CurrentParent]]</f>
        <v>1</v>
      </c>
      <c r="K2851" s="107" t="str">
        <f>IF(Proc[[#This Row],[Author]]="Marcela Urrego",VLOOKUP(LEFT(Proc[[#This Row],[Requested]],1),Table3[#All],2,0),VLOOKUP(Proc[[#This Row],[Author]],Table4[],2,0))</f>
        <v>LS</v>
      </c>
      <c r="L2851" s="91" t="s">
        <v>3524</v>
      </c>
      <c r="M2851" s="84">
        <v>45847.910150462965</v>
      </c>
      <c r="N2851" s="82"/>
      <c r="O2851" s="82"/>
      <c r="P2851" s="84" t="str">
        <f ca="1">IF(Proc[[#This Row],[DaysAgeing]]&gt;5,"yep","on track")</f>
        <v>yep</v>
      </c>
      <c r="Q2851" s="2">
        <f ca="1">IF(Proc[[#This Row],[DateClosed]]="",ABS(NETWORKDAYS(Proc[[#This Row],[DateOpened]],TODAY()))-1,ABS(NETWORKDAYS(Proc[[#This Row],[DateOpened]],Proc[[#This Row],[DateClosed]]))-1)</f>
        <v>192</v>
      </c>
      <c r="R2851" s="84" t="s">
        <v>3458</v>
      </c>
      <c r="S2851" s="65"/>
      <c r="T2851" s="153">
        <v>2850</v>
      </c>
    </row>
    <row r="2852" spans="1:20" hidden="1">
      <c r="A2852" t="s">
        <v>3455</v>
      </c>
      <c r="B2852" s="152" t="str">
        <f>IFERROR(VLOOKUP(Proc[[#This Row],[App]],Table2[],3,0),"open")</f>
        <v>ok</v>
      </c>
      <c r="C2852" s="85" t="s">
        <v>369</v>
      </c>
      <c r="D2852" s="152" t="s">
        <v>3456</v>
      </c>
      <c r="E2852" s="152" t="s">
        <v>2342</v>
      </c>
      <c r="F2852" s="152" t="s">
        <v>2342</v>
      </c>
      <c r="G2852" t="s">
        <v>406</v>
      </c>
      <c r="H2852" s="65" t="str">
        <f>IF(Proc[[#This Row],[type]]="LFF (MDG-F)",MID(Proc[[#This Row],[Obj]],13,10),"")</f>
        <v>DE10538528</v>
      </c>
      <c r="I2852" s="152"/>
      <c r="J2852" s="65" t="b">
        <f>Proc[[#This Row],[Requested]]=Proc[[#This Row],[CurrentParent]]</f>
        <v>1</v>
      </c>
      <c r="K2852" s="152" t="str">
        <f>IF(Proc[[#This Row],[Author]]="Marcela Urrego",VLOOKUP(LEFT(Proc[[#This Row],[Requested]],1),Table3[#All],2,0),VLOOKUP(Proc[[#This Row],[Author]],Table4[],2,0))</f>
        <v>MGF</v>
      </c>
      <c r="L2852" s="91" t="s">
        <v>3524</v>
      </c>
      <c r="M2852" s="84">
        <v>45847.910150462965</v>
      </c>
      <c r="N2852" s="82"/>
      <c r="O2852" s="82"/>
      <c r="P2852" s="84" t="str">
        <f ca="1">IF(Proc[[#This Row],[DaysAgeing]]&gt;5,"yep","on track")</f>
        <v>yep</v>
      </c>
      <c r="Q2852" s="2">
        <f ca="1">IF(Proc[[#This Row],[DateClosed]]="",ABS(NETWORKDAYS(Proc[[#This Row],[DateOpened]],TODAY()))-1,ABS(NETWORKDAYS(Proc[[#This Row],[DateOpened]],Proc[[#This Row],[DateClosed]]))-1)</f>
        <v>192</v>
      </c>
      <c r="R2852" s="84" t="s">
        <v>480</v>
      </c>
      <c r="S2852" s="65"/>
      <c r="T2852" s="153">
        <v>2851</v>
      </c>
    </row>
    <row r="2853" spans="1:20" hidden="1">
      <c r="A2853" s="85" t="s">
        <v>3455</v>
      </c>
      <c r="B2853" s="111" t="str">
        <f>IFERROR(VLOOKUP(Proc[[#This Row],[App]],Table2[],3,0),"open")</f>
        <v>ok</v>
      </c>
      <c r="C2853" s="85" t="s">
        <v>369</v>
      </c>
      <c r="D2853" s="152" t="s">
        <v>3457</v>
      </c>
      <c r="E2853" s="152" t="s">
        <v>2341</v>
      </c>
      <c r="F2853" s="85" t="s">
        <v>2341</v>
      </c>
      <c r="G2853" s="85" t="s">
        <v>406</v>
      </c>
      <c r="H2853" s="65" t="str">
        <f>IF(Proc[[#This Row],[type]]="LFF (MDG-F)",MID(Proc[[#This Row],[Obj]],13,10),"")</f>
        <v>DE20538528</v>
      </c>
      <c r="I2853" s="152"/>
      <c r="J2853" s="65" t="b">
        <f>Proc[[#This Row],[Requested]]=Proc[[#This Row],[CurrentParent]]</f>
        <v>1</v>
      </c>
      <c r="K2853" s="107" t="str">
        <f>IF(Proc[[#This Row],[Author]]="Marcela Urrego",VLOOKUP(LEFT(Proc[[#This Row],[Requested]],1),Table3[#All],2,0),VLOOKUP(Proc[[#This Row],[Author]],Table4[],2,0))</f>
        <v>MGF</v>
      </c>
      <c r="L2853" s="91" t="s">
        <v>3524</v>
      </c>
      <c r="M2853" s="84">
        <v>45847.910150462965</v>
      </c>
      <c r="N2853" s="82"/>
      <c r="O2853" s="82"/>
      <c r="P2853" s="84" t="str">
        <f ca="1">IF(Proc[[#This Row],[DaysAgeing]]&gt;5,"yep","on track")</f>
        <v>yep</v>
      </c>
      <c r="Q2853" s="2">
        <f ca="1">IF(Proc[[#This Row],[DateClosed]]="",ABS(NETWORKDAYS(Proc[[#This Row],[DateOpened]],TODAY()))-1,ABS(NETWORKDAYS(Proc[[#This Row],[DateOpened]],Proc[[#This Row],[DateClosed]]))-1)</f>
        <v>192</v>
      </c>
      <c r="R2853" s="84" t="s">
        <v>480</v>
      </c>
      <c r="S2853" s="65"/>
      <c r="T2853" s="153">
        <v>2852</v>
      </c>
    </row>
    <row r="2854" spans="1:20" hidden="1">
      <c r="A2854" t="s">
        <v>3462</v>
      </c>
      <c r="B2854" s="152" t="str">
        <f>IFERROR(VLOOKUP(Proc[[#This Row],[App]],Table2[],3,0),"open")</f>
        <v>ok</v>
      </c>
      <c r="C2854" s="85" t="s">
        <v>369</v>
      </c>
      <c r="D2854" s="152" t="s">
        <v>3463</v>
      </c>
      <c r="E2854" s="152" t="s">
        <v>1823</v>
      </c>
      <c r="F2854" s="152" t="s">
        <v>1823</v>
      </c>
      <c r="G2854" s="85" t="s">
        <v>406</v>
      </c>
      <c r="H2854" s="65" t="str">
        <f>IF(Proc[[#This Row],[type]]="LFF (MDG-F)",MID(Proc[[#This Row],[Obj]],13,10),"")</f>
        <v>DE10890000</v>
      </c>
      <c r="I2854" s="152"/>
      <c r="J2854" s="65" t="b">
        <f>Proc[[#This Row],[Requested]]=Proc[[#This Row],[CurrentParent]]</f>
        <v>1</v>
      </c>
      <c r="K2854" s="152" t="str">
        <f>IF(Proc[[#This Row],[Author]]="Marcela Urrego",VLOOKUP(LEFT(Proc[[#This Row],[Requested]],1),Table3[#All],2,0),VLOOKUP(Proc[[#This Row],[Author]],Table4[],2,0))</f>
        <v>HC</v>
      </c>
      <c r="L2854" s="91" t="s">
        <v>3524</v>
      </c>
      <c r="M2854" s="84">
        <v>45848.910150462965</v>
      </c>
      <c r="N2854" s="82"/>
      <c r="O2854" s="82"/>
      <c r="P2854" s="84" t="str">
        <f ca="1">IF(Proc[[#This Row],[DaysAgeing]]&gt;5,"yep","on track")</f>
        <v>yep</v>
      </c>
      <c r="Q2854" s="2">
        <f ca="1">IF(Proc[[#This Row],[DateClosed]]="",ABS(NETWORKDAYS(Proc[[#This Row],[DateOpened]],TODAY()))-1,ABS(NETWORKDAYS(Proc[[#This Row],[DateOpened]],Proc[[#This Row],[DateClosed]]))-1)</f>
        <v>191</v>
      </c>
      <c r="R2854" s="84" t="s">
        <v>410</v>
      </c>
      <c r="S2854" s="65"/>
      <c r="T2854" s="153">
        <v>2853</v>
      </c>
    </row>
    <row r="2855" spans="1:20" hidden="1">
      <c r="A2855" t="s">
        <v>3464</v>
      </c>
      <c r="B2855" s="152" t="str">
        <f>IFERROR(VLOOKUP(Proc[[#This Row],[App]],Table2[],3,0),"open")</f>
        <v>ok</v>
      </c>
      <c r="C2855" s="85" t="s">
        <v>369</v>
      </c>
      <c r="D2855" s="152" t="s">
        <v>3465</v>
      </c>
      <c r="E2855" s="152" t="s">
        <v>3466</v>
      </c>
      <c r="F2855" s="152" t="s">
        <v>3466</v>
      </c>
      <c r="G2855" s="85" t="s">
        <v>406</v>
      </c>
      <c r="H2855" s="65" t="str">
        <f>IF(Proc[[#This Row],[type]]="LFF (MDG-F)",MID(Proc[[#This Row],[Obj]],13,10),"")</f>
        <v>AE50C0LS07</v>
      </c>
      <c r="I2855" s="152"/>
      <c r="J2855" s="65" t="b">
        <f>Proc[[#This Row],[Requested]]=Proc[[#This Row],[CurrentParent]]</f>
        <v>1</v>
      </c>
      <c r="K2855" s="152" t="str">
        <f>IF(Proc[[#This Row],[Author]]="Marcela Urrego",VLOOKUP(LEFT(Proc[[#This Row],[Requested]],1),Table3[#All],2,0),VLOOKUP(Proc[[#This Row],[Author]],Table4[],2,0))</f>
        <v>LS</v>
      </c>
      <c r="L2855" s="91" t="s">
        <v>3524</v>
      </c>
      <c r="M2855" s="84">
        <v>45848.910150462965</v>
      </c>
      <c r="N2855" s="82"/>
      <c r="O2855" s="82"/>
      <c r="P2855" s="84" t="str">
        <f ca="1">IF(Proc[[#This Row],[DaysAgeing]]&gt;5,"yep","on track")</f>
        <v>yep</v>
      </c>
      <c r="Q2855" s="2">
        <f ca="1">IF(Proc[[#This Row],[DateClosed]]="",ABS(NETWORKDAYS(Proc[[#This Row],[DateOpened]],TODAY()))-1,ABS(NETWORKDAYS(Proc[[#This Row],[DateOpened]],Proc[[#This Row],[DateClosed]]))-1)</f>
        <v>191</v>
      </c>
      <c r="R2855" s="84" t="s">
        <v>3458</v>
      </c>
      <c r="S2855" s="65"/>
      <c r="T2855" s="153">
        <v>2854</v>
      </c>
    </row>
    <row r="2856" spans="1:20" hidden="1">
      <c r="A2856" t="s">
        <v>3469</v>
      </c>
      <c r="B2856" s="111" t="str">
        <f>IFERROR(VLOOKUP(Proc[[#This Row],[App]],Table2[],3,0),"open")</f>
        <v>ok</v>
      </c>
      <c r="C2856" t="s">
        <v>369</v>
      </c>
      <c r="D2856" s="152" t="s">
        <v>3470</v>
      </c>
      <c r="E2856" s="152" t="s">
        <v>3468</v>
      </c>
      <c r="F2856" s="153" t="s">
        <v>3468</v>
      </c>
      <c r="G2856" s="85" t="s">
        <v>406</v>
      </c>
      <c r="H2856" s="65" t="str">
        <f>IF(Proc[[#This Row],[type]]="LFF (MDG-F)",MID(Proc[[#This Row],[Obj]],13,10),"")</f>
        <v>DE50O00001</v>
      </c>
      <c r="I2856" s="152"/>
      <c r="J2856" s="65" t="b">
        <f>Proc[[#This Row],[Requested]]=Proc[[#This Row],[CurrentParent]]</f>
        <v>1</v>
      </c>
      <c r="K2856" s="107" t="str">
        <f>IF(Proc[[#This Row],[Author]]="Marcela Urrego",VLOOKUP(LEFT(Proc[[#This Row],[Requested]],1),Table3[#All],2,0),VLOOKUP(Proc[[#This Row],[Author]],Table4[],2,0))</f>
        <v>HC</v>
      </c>
      <c r="L2856" s="91" t="s">
        <v>3524</v>
      </c>
      <c r="M2856" s="84">
        <v>45852.910150462965</v>
      </c>
      <c r="N2856" s="82"/>
      <c r="O2856" s="82"/>
      <c r="P2856" s="84" t="str">
        <f ca="1">IF(Proc[[#This Row],[DaysAgeing]]&gt;5,"yep","on track")</f>
        <v>yep</v>
      </c>
      <c r="Q2856" s="2">
        <f ca="1">IF(Proc[[#This Row],[DateClosed]]="",ABS(NETWORKDAYS(Proc[[#This Row],[DateOpened]],TODAY()))-1,ABS(NETWORKDAYS(Proc[[#This Row],[DateOpened]],Proc[[#This Row],[DateClosed]]))-1)</f>
        <v>189</v>
      </c>
      <c r="R2856" s="84" t="s">
        <v>410</v>
      </c>
      <c r="S2856" s="65"/>
      <c r="T2856" s="153">
        <v>2855</v>
      </c>
    </row>
    <row r="2857" spans="1:20" hidden="1">
      <c r="A2857" t="s">
        <v>3472</v>
      </c>
      <c r="B2857" s="111" t="str">
        <f>IFERROR(VLOOKUP(Proc[[#This Row],[App]],Table2[],3,0),"open")</f>
        <v>ok</v>
      </c>
      <c r="C2857" s="88" t="s">
        <v>369</v>
      </c>
      <c r="D2857" s="152" t="s">
        <v>3477</v>
      </c>
      <c r="E2857" s="152" t="s">
        <v>3471</v>
      </c>
      <c r="F2857" s="153" t="s">
        <v>3471</v>
      </c>
      <c r="G2857" t="s">
        <v>400</v>
      </c>
      <c r="H2857" s="87" t="str">
        <f>IF(Proc[[#This Row],[type]]="LFF (MDG-F)",MID(Proc[[#This Row],[Obj]],13,10),"")</f>
        <v/>
      </c>
      <c r="I2857" s="152"/>
      <c r="J2857" s="87" t="b">
        <f>Proc[[#This Row],[Requested]]=Proc[[#This Row],[CurrentParent]]</f>
        <v>1</v>
      </c>
      <c r="K2857" s="107" t="str">
        <f>IF(Proc[[#This Row],[Author]]="Marcela Urrego",VLOOKUP(LEFT(Proc[[#This Row],[Requested]],1),Table3[#All],2,0),VLOOKUP(Proc[[#This Row],[Author]],Table4[],2,0))</f>
        <v>HC</v>
      </c>
      <c r="L2857" s="91" t="s">
        <v>3524</v>
      </c>
      <c r="M2857" s="84">
        <v>45853.910150462965</v>
      </c>
      <c r="N2857" s="82"/>
      <c r="O2857" s="82"/>
      <c r="P2857" s="84" t="str">
        <f ca="1">IF(Proc[[#This Row],[DaysAgeing]]&gt;5,"yep","on track")</f>
        <v>yep</v>
      </c>
      <c r="Q2857" s="2">
        <f ca="1">IF(Proc[[#This Row],[DateClosed]]="",ABS(NETWORKDAYS(Proc[[#This Row],[DateOpened]],TODAY()))-1,ABS(NETWORKDAYS(Proc[[#This Row],[DateOpened]],Proc[[#This Row],[DateClosed]]))-1)</f>
        <v>188</v>
      </c>
      <c r="R2857" s="84" t="s">
        <v>410</v>
      </c>
      <c r="S2857" s="87"/>
      <c r="T2857" s="153">
        <v>2856</v>
      </c>
    </row>
    <row r="2858" spans="1:20" hidden="1">
      <c r="A2858" t="s">
        <v>3476</v>
      </c>
      <c r="B2858" s="111" t="str">
        <f>IFERROR(VLOOKUP(Proc[[#This Row],[App]],Table2[],3,0),"open")</f>
        <v>ok</v>
      </c>
      <c r="C2858" s="88" t="s">
        <v>369</v>
      </c>
      <c r="D2858" s="152" t="s">
        <v>3473</v>
      </c>
      <c r="E2858" s="152" t="s">
        <v>1204</v>
      </c>
      <c r="F2858" s="91" t="s">
        <v>1204</v>
      </c>
      <c r="G2858" s="86" t="s">
        <v>400</v>
      </c>
      <c r="H2858" s="87" t="str">
        <f>IF(Proc[[#This Row],[type]]="LFF (MDG-F)",MID(Proc[[#This Row],[Obj]],13,10),"")</f>
        <v/>
      </c>
      <c r="I2858" s="152"/>
      <c r="J2858" s="87" t="b">
        <f>Proc[[#This Row],[Requested]]=Proc[[#This Row],[CurrentParent]]</f>
        <v>1</v>
      </c>
      <c r="K2858" s="107" t="str">
        <f>IF(Proc[[#This Row],[Author]]="Marcela Urrego",VLOOKUP(LEFT(Proc[[#This Row],[Requested]],1),Table3[#All],2,0),VLOOKUP(Proc[[#This Row],[Author]],Table4[],2,0))</f>
        <v>EL</v>
      </c>
      <c r="L2858" s="91" t="s">
        <v>3524</v>
      </c>
      <c r="M2858" s="84">
        <v>45853.910150462965</v>
      </c>
      <c r="N2858" s="82"/>
      <c r="O2858" s="82"/>
      <c r="P2858" s="84" t="str">
        <f ca="1">IF(Proc[[#This Row],[DaysAgeing]]&gt;5,"yep","on track")</f>
        <v>yep</v>
      </c>
      <c r="Q2858" s="2">
        <f ca="1">IF(Proc[[#This Row],[DateClosed]]="",ABS(NETWORKDAYS(Proc[[#This Row],[DateOpened]],TODAY()))-1,ABS(NETWORKDAYS(Proc[[#This Row],[DateOpened]],Proc[[#This Row],[DateClosed]]))-1)</f>
        <v>188</v>
      </c>
      <c r="R2858" s="84" t="s">
        <v>774</v>
      </c>
      <c r="S2858" s="87"/>
      <c r="T2858" s="153">
        <v>2857</v>
      </c>
    </row>
    <row r="2859" spans="1:20" hidden="1">
      <c r="A2859" s="86" t="s">
        <v>3476</v>
      </c>
      <c r="B2859" s="111" t="str">
        <f>IFERROR(VLOOKUP(Proc[[#This Row],[App]],Table2[],3,0),"open")</f>
        <v>ok</v>
      </c>
      <c r="C2859" s="88" t="s">
        <v>369</v>
      </c>
      <c r="D2859" s="152" t="s">
        <v>3474</v>
      </c>
      <c r="E2859" s="152" t="s">
        <v>3475</v>
      </c>
      <c r="F2859" s="153" t="s">
        <v>3475</v>
      </c>
      <c r="G2859" s="86" t="s">
        <v>400</v>
      </c>
      <c r="H2859" s="87" t="str">
        <f>IF(Proc[[#This Row],[type]]="LFF (MDG-F)",MID(Proc[[#This Row],[Obj]],13,10),"")</f>
        <v/>
      </c>
      <c r="I2859" s="152"/>
      <c r="J2859" s="87" t="b">
        <f>Proc[[#This Row],[Requested]]=Proc[[#This Row],[CurrentParent]]</f>
        <v>1</v>
      </c>
      <c r="K2859" s="107" t="str">
        <f>IF(Proc[[#This Row],[Author]]="Marcela Urrego",VLOOKUP(LEFT(Proc[[#This Row],[Requested]],1),Table3[#All],2,0),VLOOKUP(Proc[[#This Row],[Author]],Table4[],2,0))</f>
        <v>EL</v>
      </c>
      <c r="L2859" s="91" t="s">
        <v>3524</v>
      </c>
      <c r="M2859" s="84">
        <v>45853.910150462965</v>
      </c>
      <c r="N2859" s="82"/>
      <c r="O2859" s="82"/>
      <c r="P2859" s="84" t="str">
        <f ca="1">IF(Proc[[#This Row],[DaysAgeing]]&gt;5,"yep","on track")</f>
        <v>yep</v>
      </c>
      <c r="Q2859" s="2">
        <f ca="1">IF(Proc[[#This Row],[DateClosed]]="",ABS(NETWORKDAYS(Proc[[#This Row],[DateOpened]],TODAY()))-1,ABS(NETWORKDAYS(Proc[[#This Row],[DateOpened]],Proc[[#This Row],[DateClosed]]))-1)</f>
        <v>188</v>
      </c>
      <c r="R2859" s="84" t="s">
        <v>774</v>
      </c>
      <c r="S2859" s="87"/>
      <c r="T2859" s="153">
        <v>2858</v>
      </c>
    </row>
    <row r="2860" spans="1:20" hidden="1">
      <c r="A2860" t="s">
        <v>3480</v>
      </c>
      <c r="B2860" s="111" t="str">
        <f>IFERROR(VLOOKUP(Proc[[#This Row],[App]],Table2[],3,0),"open")</f>
        <v>ok</v>
      </c>
      <c r="C2860" s="88" t="s">
        <v>369</v>
      </c>
      <c r="D2860" s="152" t="s">
        <v>3478</v>
      </c>
      <c r="E2860" s="152" t="s">
        <v>3479</v>
      </c>
      <c r="F2860" s="90" t="s">
        <v>3479</v>
      </c>
      <c r="G2860" t="s">
        <v>406</v>
      </c>
      <c r="H2860" s="87" t="str">
        <f>IF(Proc[[#This Row],[type]]="LFF (MDG-F)",MID(Proc[[#This Row],[Obj]],13,10),"")</f>
        <v>DE10674300</v>
      </c>
      <c r="I2860" s="152"/>
      <c r="J2860" s="87" t="b">
        <f>Proc[[#This Row],[Requested]]=Proc[[#This Row],[CurrentParent]]</f>
        <v>1</v>
      </c>
      <c r="K2860" s="107" t="str">
        <f>IF(Proc[[#This Row],[Author]]="Marcela Urrego",VLOOKUP(LEFT(Proc[[#This Row],[Requested]],1),Table3[#All],2,0),VLOOKUP(Proc[[#This Row],[Author]],Table4[],2,0))</f>
        <v>MGF</v>
      </c>
      <c r="L2860" s="91" t="s">
        <v>3524</v>
      </c>
      <c r="M2860" s="84">
        <v>45854.910150462965</v>
      </c>
      <c r="N2860" s="82"/>
      <c r="O2860" s="82"/>
      <c r="P2860" s="84" t="str">
        <f ca="1">IF(Proc[[#This Row],[DaysAgeing]]&gt;5,"yep","on track")</f>
        <v>yep</v>
      </c>
      <c r="Q2860" s="2">
        <f ca="1">IF(Proc[[#This Row],[DateClosed]]="",ABS(NETWORKDAYS(Proc[[#This Row],[DateOpened]],TODAY()))-1,ABS(NETWORKDAYS(Proc[[#This Row],[DateOpened]],Proc[[#This Row],[DateClosed]]))-1)</f>
        <v>187</v>
      </c>
      <c r="R2860" s="84" t="s">
        <v>849</v>
      </c>
      <c r="S2860" s="87"/>
      <c r="T2860" s="153">
        <v>2859</v>
      </c>
    </row>
    <row r="2861" spans="1:20" hidden="1">
      <c r="A2861" t="s">
        <v>3481</v>
      </c>
      <c r="B2861" s="111" t="str">
        <f>IFERROR(VLOOKUP(Proc[[#This Row],[App]],Table2[],3,0),"open")</f>
        <v>ok</v>
      </c>
      <c r="C2861" s="88" t="s">
        <v>369</v>
      </c>
      <c r="D2861" s="152" t="s">
        <v>3482</v>
      </c>
      <c r="E2861" s="152" t="s">
        <v>2410</v>
      </c>
      <c r="F2861" s="153" t="s">
        <v>2410</v>
      </c>
      <c r="G2861" t="s">
        <v>400</v>
      </c>
      <c r="H2861" s="87" t="str">
        <f>IF(Proc[[#This Row],[type]]="LFF (MDG-F)",MID(Proc[[#This Row],[Obj]],13,10),"")</f>
        <v/>
      </c>
      <c r="I2861" s="152"/>
      <c r="J2861" s="87" t="b">
        <f>Proc[[#This Row],[Requested]]=Proc[[#This Row],[CurrentParent]]</f>
        <v>1</v>
      </c>
      <c r="K2861" s="107" t="str">
        <f>IF(Proc[[#This Row],[Author]]="Marcela Urrego",VLOOKUP(LEFT(Proc[[#This Row],[Requested]],1),Table3[#All],2,0),VLOOKUP(Proc[[#This Row],[Author]],Table4[],2,0))</f>
        <v>MGF</v>
      </c>
      <c r="L2861" s="91" t="s">
        <v>3524</v>
      </c>
      <c r="M2861" s="84">
        <v>45854.910150462965</v>
      </c>
      <c r="N2861" s="82"/>
      <c r="O2861" s="82"/>
      <c r="P2861" s="84" t="str">
        <f ca="1">IF(Proc[[#This Row],[DaysAgeing]]&gt;5,"yep","on track")</f>
        <v>yep</v>
      </c>
      <c r="Q2861" s="2">
        <f ca="1">IF(Proc[[#This Row],[DateClosed]]="",ABS(NETWORKDAYS(Proc[[#This Row],[DateOpened]],TODAY()))-1,ABS(NETWORKDAYS(Proc[[#This Row],[DateOpened]],Proc[[#This Row],[DateClosed]]))-1)</f>
        <v>187</v>
      </c>
      <c r="R2861" s="84" t="s">
        <v>849</v>
      </c>
      <c r="S2861" s="87"/>
      <c r="T2861" s="153">
        <v>2860</v>
      </c>
    </row>
    <row r="2862" spans="1:20" hidden="1">
      <c r="A2862" t="s">
        <v>3483</v>
      </c>
      <c r="B2862" s="152" t="str">
        <f>IFERROR(VLOOKUP(Proc[[#This Row],[App]],Table2[],3,0),"open")</f>
        <v>ok</v>
      </c>
      <c r="C2862" s="90" t="s">
        <v>369</v>
      </c>
      <c r="D2862" s="152" t="s">
        <v>8413</v>
      </c>
      <c r="E2862" s="152" t="s">
        <v>2117</v>
      </c>
      <c r="F2862" s="91" t="s">
        <v>2117</v>
      </c>
      <c r="G2862" s="88" t="s">
        <v>406</v>
      </c>
      <c r="H2862" s="87" t="str">
        <f>IF(Proc[[#This Row],[type]]="LFF (MDG-F)",MID(Proc[[#This Row],[Obj]],13,10),"")</f>
        <v>2102TPSZ93</v>
      </c>
      <c r="I2862" s="152"/>
      <c r="J2862" s="87" t="b">
        <f>Proc[[#This Row],[Requested]]=Proc[[#This Row],[CurrentParent]]</f>
        <v>1</v>
      </c>
      <c r="K2862" s="152" t="str">
        <f>IF(Proc[[#This Row],[Author]]="Marcela Urrego",VLOOKUP(LEFT(Proc[[#This Row],[Requested]],1),Table3[#All],2,0),VLOOKUP(Proc[[#This Row],[Author]],Table4[],2,0))</f>
        <v>LS</v>
      </c>
      <c r="L2862" s="91" t="s">
        <v>3524</v>
      </c>
      <c r="M2862" s="84">
        <v>45854.910150462965</v>
      </c>
      <c r="N2862" s="82"/>
      <c r="O2862" s="82"/>
      <c r="P2862" s="84" t="str">
        <f ca="1">IF(Proc[[#This Row],[DaysAgeing]]&gt;5,"yep","on track")</f>
        <v>yep</v>
      </c>
      <c r="Q2862" s="2">
        <f ca="1">IF(Proc[[#This Row],[DateClosed]]="",ABS(NETWORKDAYS(Proc[[#This Row],[DateOpened]],TODAY()))-1,ABS(NETWORKDAYS(Proc[[#This Row],[DateOpened]],Proc[[#This Row],[DateClosed]]))-1)</f>
        <v>187</v>
      </c>
      <c r="R2862" s="84" t="s">
        <v>488</v>
      </c>
      <c r="S2862" s="87"/>
      <c r="T2862" s="153">
        <v>2861</v>
      </c>
    </row>
    <row r="2863" spans="1:20" hidden="1">
      <c r="A2863" t="s">
        <v>3485</v>
      </c>
      <c r="B2863" s="111" t="str">
        <f>IFERROR(VLOOKUP(Proc[[#This Row],[App]],Table2[],3,0),"open")</f>
        <v>ok</v>
      </c>
      <c r="C2863" s="88" t="s">
        <v>369</v>
      </c>
      <c r="D2863" s="152" t="s">
        <v>3478</v>
      </c>
      <c r="E2863" s="152" t="s">
        <v>3484</v>
      </c>
      <c r="F2863" s="90" t="s">
        <v>3484</v>
      </c>
      <c r="G2863" s="88" t="s">
        <v>406</v>
      </c>
      <c r="H2863" s="87" t="str">
        <f>IF(Proc[[#This Row],[type]]="LFF (MDG-F)",MID(Proc[[#This Row],[Obj]],13,10),"")</f>
        <v>DE10674300</v>
      </c>
      <c r="I2863" s="152"/>
      <c r="J2863" s="87" t="b">
        <f>Proc[[#This Row],[Requested]]=Proc[[#This Row],[CurrentParent]]</f>
        <v>1</v>
      </c>
      <c r="K2863" s="107" t="str">
        <f>IF(Proc[[#This Row],[Author]]="Marcela Urrego",VLOOKUP(LEFT(Proc[[#This Row],[Requested]],1),Table3[#All],2,0),VLOOKUP(Proc[[#This Row],[Author]],Table4[],2,0))</f>
        <v>LS</v>
      </c>
      <c r="L2863" s="91" t="s">
        <v>1970</v>
      </c>
      <c r="M2863" s="84">
        <v>45838.524548611109</v>
      </c>
      <c r="N2863" s="84">
        <v>45840</v>
      </c>
      <c r="O2863" s="84">
        <v>45840</v>
      </c>
      <c r="P2863" s="84" t="str">
        <f ca="1">IF(Proc[[#This Row],[DaysAgeing]]&gt;5,"yep","on track")</f>
        <v>on track</v>
      </c>
      <c r="Q2863" s="2">
        <f ca="1">IF(Proc[[#This Row],[DateClosed]]="",ABS(NETWORKDAYS(Proc[[#This Row],[DateOpened]],TODAY()))-1,ABS(NETWORKDAYS(Proc[[#This Row],[DateOpened]],Proc[[#This Row],[DateClosed]]))-1)</f>
        <v>2</v>
      </c>
      <c r="R2863" s="84" t="s">
        <v>964</v>
      </c>
      <c r="S2863" s="87"/>
      <c r="T2863" s="153">
        <v>2862</v>
      </c>
    </row>
    <row r="2864" spans="1:20" hidden="1">
      <c r="A2864" t="s">
        <v>3490</v>
      </c>
      <c r="B2864" s="111" t="str">
        <f>IFERROR(VLOOKUP(Proc[[#This Row],[App]],Table2[],3,0),"open")</f>
        <v>ok</v>
      </c>
      <c r="C2864" t="s">
        <v>369</v>
      </c>
      <c r="D2864" s="152" t="s">
        <v>3486</v>
      </c>
      <c r="E2864" s="152" t="s">
        <v>3501</v>
      </c>
      <c r="F2864" s="153" t="s">
        <v>3501</v>
      </c>
      <c r="G2864" s="90" t="s">
        <v>406</v>
      </c>
      <c r="H2864" s="87" t="str">
        <f>IF(Proc[[#This Row],[type]]="LFF (MDG-F)",MID(Proc[[#This Row],[Obj]],13,10),"")</f>
        <v>ZA50GLE005</v>
      </c>
      <c r="I2864" s="152"/>
      <c r="J2864" s="87" t="b">
        <f>Proc[[#This Row],[Requested]]=Proc[[#This Row],[CurrentParent]]</f>
        <v>1</v>
      </c>
      <c r="K2864" s="107" t="str">
        <f>IF(Proc[[#This Row],[Author]]="Marcela Urrego",VLOOKUP(LEFT(Proc[[#This Row],[Requested]],1),Table3[#All],2,0),VLOOKUP(Proc[[#This Row],[Author]],Table4[],2,0))</f>
        <v>MGF</v>
      </c>
      <c r="L2864" s="91" t="s">
        <v>3524</v>
      </c>
      <c r="M2864" s="84">
        <v>45856.910150462965</v>
      </c>
      <c r="N2864" s="82"/>
      <c r="O2864" s="82"/>
      <c r="P2864" s="84" t="str">
        <f ca="1">IF(Proc[[#This Row],[DaysAgeing]]&gt;5,"yep","on track")</f>
        <v>yep</v>
      </c>
      <c r="Q2864" s="2">
        <f ca="1">IF(Proc[[#This Row],[DateClosed]]="",ABS(NETWORKDAYS(Proc[[#This Row],[DateOpened]],TODAY()))-1,ABS(NETWORKDAYS(Proc[[#This Row],[DateOpened]],Proc[[#This Row],[DateClosed]]))-1)</f>
        <v>185</v>
      </c>
      <c r="R2864" s="84" t="s">
        <v>514</v>
      </c>
      <c r="S2864" s="87"/>
      <c r="T2864" s="153">
        <v>2863</v>
      </c>
    </row>
    <row r="2865" spans="1:20" hidden="1">
      <c r="A2865" s="88" t="s">
        <v>3490</v>
      </c>
      <c r="B2865" s="152" t="str">
        <f>IFERROR(VLOOKUP(Proc[[#This Row],[App]],Table2[],3,0),"open")</f>
        <v>ok</v>
      </c>
      <c r="C2865" s="90" t="s">
        <v>369</v>
      </c>
      <c r="D2865" s="152" t="s">
        <v>3487</v>
      </c>
      <c r="E2865" s="152" t="s">
        <v>3501</v>
      </c>
      <c r="F2865" s="91" t="s">
        <v>3501</v>
      </c>
      <c r="G2865" s="90" t="s">
        <v>406</v>
      </c>
      <c r="H2865" s="87" t="str">
        <f>IF(Proc[[#This Row],[type]]="LFF (MDG-F)",MID(Proc[[#This Row],[Obj]],13,10),"")</f>
        <v>ZA50GLE006</v>
      </c>
      <c r="I2865" s="152"/>
      <c r="J2865" s="87" t="b">
        <f>Proc[[#This Row],[Requested]]=Proc[[#This Row],[CurrentParent]]</f>
        <v>1</v>
      </c>
      <c r="K2865" s="152" t="str">
        <f>IF(Proc[[#This Row],[Author]]="Marcela Urrego",VLOOKUP(LEFT(Proc[[#This Row],[Requested]],1),Table3[#All],2,0),VLOOKUP(Proc[[#This Row],[Author]],Table4[],2,0))</f>
        <v>MGF</v>
      </c>
      <c r="L2865" s="91" t="s">
        <v>3524</v>
      </c>
      <c r="M2865" s="84">
        <v>45856.910150462965</v>
      </c>
      <c r="N2865" s="82"/>
      <c r="O2865" s="82"/>
      <c r="P2865" s="84" t="str">
        <f ca="1">IF(Proc[[#This Row],[DaysAgeing]]&gt;5,"yep","on track")</f>
        <v>yep</v>
      </c>
      <c r="Q2865" s="2">
        <f ca="1">IF(Proc[[#This Row],[DateClosed]]="",ABS(NETWORKDAYS(Proc[[#This Row],[DateOpened]],TODAY()))-1,ABS(NETWORKDAYS(Proc[[#This Row],[DateOpened]],Proc[[#This Row],[DateClosed]]))-1)</f>
        <v>185</v>
      </c>
      <c r="R2865" s="84" t="s">
        <v>514</v>
      </c>
      <c r="S2865" s="87"/>
      <c r="T2865" s="153">
        <v>2864</v>
      </c>
    </row>
    <row r="2866" spans="1:20" hidden="1">
      <c r="A2866" s="88" t="s">
        <v>3490</v>
      </c>
      <c r="B2866" s="152" t="str">
        <f>IFERROR(VLOOKUP(Proc[[#This Row],[App]],Table2[],3,0),"open")</f>
        <v>ok</v>
      </c>
      <c r="C2866" s="88" t="s">
        <v>369</v>
      </c>
      <c r="D2866" s="152" t="s">
        <v>3488</v>
      </c>
      <c r="E2866" s="152" t="s">
        <v>3500</v>
      </c>
      <c r="F2866" s="152" t="s">
        <v>3500</v>
      </c>
      <c r="G2866" t="s">
        <v>400</v>
      </c>
      <c r="H2866" s="87" t="str">
        <f>IF(Proc[[#This Row],[type]]="LFF (MDG-F)",MID(Proc[[#This Row],[Obj]],13,10),"")</f>
        <v/>
      </c>
      <c r="I2866" s="152"/>
      <c r="J2866" s="87" t="b">
        <f>Proc[[#This Row],[Requested]]=Proc[[#This Row],[CurrentParent]]</f>
        <v>1</v>
      </c>
      <c r="K2866" s="152" t="str">
        <f>IF(Proc[[#This Row],[Author]]="Marcela Urrego",VLOOKUP(LEFT(Proc[[#This Row],[Requested]],1),Table3[#All],2,0),VLOOKUP(Proc[[#This Row],[Author]],Table4[],2,0))</f>
        <v>MGF</v>
      </c>
      <c r="L2866" s="91" t="s">
        <v>3524</v>
      </c>
      <c r="M2866" s="84">
        <v>45856.910150462965</v>
      </c>
      <c r="N2866" s="82"/>
      <c r="O2866" s="82"/>
      <c r="P2866" s="84" t="str">
        <f ca="1">IF(Proc[[#This Row],[DaysAgeing]]&gt;5,"yep","on track")</f>
        <v>yep</v>
      </c>
      <c r="Q2866" s="2">
        <f ca="1">IF(Proc[[#This Row],[DateClosed]]="",ABS(NETWORKDAYS(Proc[[#This Row],[DateOpened]],TODAY()))-1,ABS(NETWORKDAYS(Proc[[#This Row],[DateOpened]],Proc[[#This Row],[DateClosed]]))-1)</f>
        <v>185</v>
      </c>
      <c r="R2866" s="84" t="s">
        <v>514</v>
      </c>
      <c r="S2866" s="87"/>
      <c r="T2866" s="153">
        <v>2865</v>
      </c>
    </row>
    <row r="2867" spans="1:20" hidden="1">
      <c r="A2867" s="88" t="s">
        <v>3490</v>
      </c>
      <c r="B2867" s="111" t="str">
        <f>IFERROR(VLOOKUP(Proc[[#This Row],[App]],Table2[],3,0),"open")</f>
        <v>ok</v>
      </c>
      <c r="C2867" s="90" t="s">
        <v>369</v>
      </c>
      <c r="D2867" s="152" t="s">
        <v>3489</v>
      </c>
      <c r="E2867" s="152" t="s">
        <v>3500</v>
      </c>
      <c r="F2867" s="90" t="s">
        <v>3500</v>
      </c>
      <c r="G2867" s="90" t="s">
        <v>400</v>
      </c>
      <c r="H2867" s="87" t="str">
        <f>IF(Proc[[#This Row],[type]]="LFF (MDG-F)",MID(Proc[[#This Row],[Obj]],13,10),"")</f>
        <v/>
      </c>
      <c r="I2867" s="152"/>
      <c r="J2867" s="87" t="b">
        <f>Proc[[#This Row],[Requested]]=Proc[[#This Row],[CurrentParent]]</f>
        <v>1</v>
      </c>
      <c r="K2867" s="107" t="str">
        <f>IF(Proc[[#This Row],[Author]]="Marcela Urrego",VLOOKUP(LEFT(Proc[[#This Row],[Requested]],1),Table3[#All],2,0),VLOOKUP(Proc[[#This Row],[Author]],Table4[],2,0))</f>
        <v>MGF</v>
      </c>
      <c r="L2867" s="91" t="s">
        <v>3524</v>
      </c>
      <c r="M2867" s="84">
        <v>45856.910150462965</v>
      </c>
      <c r="N2867" s="82"/>
      <c r="O2867" s="82"/>
      <c r="P2867" s="84" t="str">
        <f ca="1">IF(Proc[[#This Row],[DaysAgeing]]&gt;5,"yep","on track")</f>
        <v>yep</v>
      </c>
      <c r="Q2867" s="2">
        <f ca="1">IF(Proc[[#This Row],[DateClosed]]="",ABS(NETWORKDAYS(Proc[[#This Row],[DateOpened]],TODAY()))-1,ABS(NETWORKDAYS(Proc[[#This Row],[DateOpened]],Proc[[#This Row],[DateClosed]]))-1)</f>
        <v>185</v>
      </c>
      <c r="R2867" s="84" t="s">
        <v>514</v>
      </c>
      <c r="S2867" s="87"/>
      <c r="T2867" s="153">
        <v>2866</v>
      </c>
    </row>
    <row r="2868" spans="1:20" hidden="1">
      <c r="A2868" t="s">
        <v>3491</v>
      </c>
      <c r="B2868" s="111" t="str">
        <f>IFERROR(VLOOKUP(Proc[[#This Row],[App]],Table2[],3,0),"open")</f>
        <v>ok</v>
      </c>
      <c r="C2868" s="90" t="s">
        <v>369</v>
      </c>
      <c r="D2868" s="152" t="s">
        <v>3497</v>
      </c>
      <c r="E2868" s="152" t="s">
        <v>3492</v>
      </c>
      <c r="F2868" s="90" t="s">
        <v>3492</v>
      </c>
      <c r="G2868" s="90" t="s">
        <v>400</v>
      </c>
      <c r="H2868" s="87" t="str">
        <f>IF(Proc[[#This Row],[type]]="LFF (MDG-F)",MID(Proc[[#This Row],[Obj]],13,10),"")</f>
        <v/>
      </c>
      <c r="I2868" s="152"/>
      <c r="J2868" s="87" t="b">
        <f>Proc[[#This Row],[Requested]]=Proc[[#This Row],[CurrentParent]]</f>
        <v>1</v>
      </c>
      <c r="K2868" s="107" t="str">
        <f>IF(Proc[[#This Row],[Author]]="Marcela Urrego",VLOOKUP(LEFT(Proc[[#This Row],[Requested]],1),Table3[#All],2,0),VLOOKUP(Proc[[#This Row],[Author]],Table4[],2,0))</f>
        <v>HC</v>
      </c>
      <c r="L2868" s="91" t="s">
        <v>3524</v>
      </c>
      <c r="M2868" s="84">
        <v>45856.910150462965</v>
      </c>
      <c r="N2868" s="82"/>
      <c r="O2868" s="82"/>
      <c r="P2868" s="84" t="str">
        <f ca="1">IF(Proc[[#This Row],[DaysAgeing]]&gt;5,"yep","on track")</f>
        <v>yep</v>
      </c>
      <c r="Q2868" s="2">
        <f ca="1">IF(Proc[[#This Row],[DateClosed]]="",ABS(NETWORKDAYS(Proc[[#This Row],[DateOpened]],TODAY()))-1,ABS(NETWORKDAYS(Proc[[#This Row],[DateOpened]],Proc[[#This Row],[DateClosed]]))-1)</f>
        <v>185</v>
      </c>
      <c r="R2868" s="84" t="s">
        <v>415</v>
      </c>
      <c r="S2868" s="87"/>
      <c r="T2868" s="153">
        <v>2867</v>
      </c>
    </row>
    <row r="2869" spans="1:20" hidden="1">
      <c r="A2869" t="s">
        <v>3494</v>
      </c>
      <c r="B2869" s="111" t="str">
        <f>IFERROR(VLOOKUP(Proc[[#This Row],[App]],Table2[],3,0),"open")</f>
        <v>ok</v>
      </c>
      <c r="C2869" s="90" t="s">
        <v>369</v>
      </c>
      <c r="D2869" s="152" t="s">
        <v>3544</v>
      </c>
      <c r="E2869" s="152" t="s">
        <v>3493</v>
      </c>
      <c r="F2869" s="90" t="s">
        <v>3493</v>
      </c>
      <c r="G2869" s="90" t="s">
        <v>400</v>
      </c>
      <c r="H2869" s="89" t="str">
        <f>IF(Proc[[#This Row],[type]]="LFF (MDG-F)",MID(Proc[[#This Row],[Obj]],13,10),"")</f>
        <v/>
      </c>
      <c r="I2869" s="152"/>
      <c r="J2869" s="89" t="b">
        <f>Proc[[#This Row],[Requested]]=Proc[[#This Row],[CurrentParent]]</f>
        <v>1</v>
      </c>
      <c r="K2869" s="107" t="str">
        <f>IF(Proc[[#This Row],[Author]]="Marcela Urrego",VLOOKUP(LEFT(Proc[[#This Row],[Requested]],1),Table3[#All],2,0),VLOOKUP(Proc[[#This Row],[Author]],Table4[],2,0))</f>
        <v>HC</v>
      </c>
      <c r="L2869" s="91" t="s">
        <v>3524</v>
      </c>
      <c r="M2869" s="84">
        <v>45856.910150462965</v>
      </c>
      <c r="N2869" s="82"/>
      <c r="O2869" s="82"/>
      <c r="P2869" s="84" t="str">
        <f ca="1">IF(Proc[[#This Row],[DaysAgeing]]&gt;5,"yep","on track")</f>
        <v>yep</v>
      </c>
      <c r="Q2869" s="2">
        <f ca="1">IF(Proc[[#This Row],[DateClosed]]="",ABS(NETWORKDAYS(Proc[[#This Row],[DateOpened]],TODAY()))-1,ABS(NETWORKDAYS(Proc[[#This Row],[DateOpened]],Proc[[#This Row],[DateClosed]]))-1)</f>
        <v>185</v>
      </c>
      <c r="R2869" s="84" t="s">
        <v>410</v>
      </c>
      <c r="S2869" s="89"/>
      <c r="T2869" s="153">
        <v>2868</v>
      </c>
    </row>
    <row r="2870" spans="1:20" hidden="1">
      <c r="A2870" t="s">
        <v>3495</v>
      </c>
      <c r="B2870" s="111" t="str">
        <f>IFERROR(VLOOKUP(Proc[[#This Row],[App]],Table2[],3,0),"open")</f>
        <v>ok</v>
      </c>
      <c r="C2870" s="90" t="s">
        <v>369</v>
      </c>
      <c r="D2870" s="152" t="s">
        <v>9022</v>
      </c>
      <c r="E2870" s="152" t="s">
        <v>3496</v>
      </c>
      <c r="F2870" s="90" t="s">
        <v>3496</v>
      </c>
      <c r="G2870" s="90" t="s">
        <v>400</v>
      </c>
      <c r="H2870" s="91" t="str">
        <f>IF(Proc[[#This Row],[type]]="LFF (MDG-F)",MID(Proc[[#This Row],[Obj]],13,10),"")</f>
        <v/>
      </c>
      <c r="I2870" s="152"/>
      <c r="J2870" s="91" t="b">
        <f>Proc[[#This Row],[Requested]]=Proc[[#This Row],[CurrentParent]]</f>
        <v>1</v>
      </c>
      <c r="K2870" s="107" t="str">
        <f>IF(Proc[[#This Row],[Author]]="Marcela Urrego",VLOOKUP(LEFT(Proc[[#This Row],[Requested]],1),Table3[#All],2,0),VLOOKUP(Proc[[#This Row],[Author]],Table4[],2,0))</f>
        <v>MGF</v>
      </c>
      <c r="L2870" s="91" t="s">
        <v>3524</v>
      </c>
      <c r="M2870" s="84">
        <v>45856.910150462965</v>
      </c>
      <c r="N2870" s="82"/>
      <c r="O2870" s="82"/>
      <c r="P2870" s="84" t="str">
        <f ca="1">IF(Proc[[#This Row],[DaysAgeing]]&gt;5,"yep","on track")</f>
        <v>yep</v>
      </c>
      <c r="Q2870" s="2">
        <f ca="1">IF(Proc[[#This Row],[DateClosed]]="",ABS(NETWORKDAYS(Proc[[#This Row],[DateOpened]],TODAY()))-1,ABS(NETWORKDAYS(Proc[[#This Row],[DateOpened]],Proc[[#This Row],[DateClosed]]))-1)</f>
        <v>185</v>
      </c>
      <c r="R2870" s="84" t="s">
        <v>849</v>
      </c>
      <c r="S2870" s="91"/>
      <c r="T2870" s="153">
        <v>2869</v>
      </c>
    </row>
    <row r="2871" spans="1:20" hidden="1">
      <c r="A2871" t="s">
        <v>3498</v>
      </c>
      <c r="B2871" s="152" t="str">
        <f>IFERROR(VLOOKUP(Proc[[#This Row],[App]],Table2[],3,0),"open")</f>
        <v>ok</v>
      </c>
      <c r="C2871" s="90" t="s">
        <v>369</v>
      </c>
      <c r="D2871" s="152" t="s">
        <v>3499</v>
      </c>
      <c r="E2871" s="152" t="s">
        <v>1702</v>
      </c>
      <c r="F2871" s="91" t="s">
        <v>1702</v>
      </c>
      <c r="G2871" t="s">
        <v>400</v>
      </c>
      <c r="H2871" s="91" t="str">
        <f>IF(Proc[[#This Row],[type]]="LFF (MDG-F)",MID(Proc[[#This Row],[Obj]],13,10),"")</f>
        <v/>
      </c>
      <c r="I2871" s="152"/>
      <c r="J2871" s="91" t="b">
        <f>Proc[[#This Row],[Requested]]=Proc[[#This Row],[CurrentParent]]</f>
        <v>1</v>
      </c>
      <c r="K2871" s="152" t="str">
        <f>IF(Proc[[#This Row],[Author]]="Marcela Urrego",VLOOKUP(LEFT(Proc[[#This Row],[Requested]],1),Table3[#All],2,0),VLOOKUP(Proc[[#This Row],[Author]],Table4[],2,0))</f>
        <v>HC</v>
      </c>
      <c r="L2871" s="91" t="s">
        <v>3524</v>
      </c>
      <c r="M2871" s="84">
        <v>45861.910150462965</v>
      </c>
      <c r="N2871" s="82"/>
      <c r="O2871" s="82"/>
      <c r="P2871" s="84" t="str">
        <f ca="1">IF(Proc[[#This Row],[DaysAgeing]]&gt;5,"yep","on track")</f>
        <v>yep</v>
      </c>
      <c r="Q2871" s="2">
        <f ca="1">IF(Proc[[#This Row],[DateClosed]]="",ABS(NETWORKDAYS(Proc[[#This Row],[DateOpened]],TODAY()))-1,ABS(NETWORKDAYS(Proc[[#This Row],[DateOpened]],Proc[[#This Row],[DateClosed]]))-1)</f>
        <v>182</v>
      </c>
      <c r="R2871" s="84" t="s">
        <v>415</v>
      </c>
      <c r="S2871" s="91"/>
      <c r="T2871" s="153">
        <v>2870</v>
      </c>
    </row>
    <row r="2872" spans="1:20" hidden="1">
      <c r="A2872" t="s">
        <v>3502</v>
      </c>
      <c r="B2872" s="111" t="str">
        <f>IFERROR(VLOOKUP(Proc[[#This Row],[App]],Table2[],3,0),"open")</f>
        <v>ok</v>
      </c>
      <c r="C2872" s="90" t="s">
        <v>369</v>
      </c>
      <c r="D2872" s="152" t="s">
        <v>3503</v>
      </c>
      <c r="E2872" s="152" t="s">
        <v>3526</v>
      </c>
      <c r="F2872" s="153" t="s">
        <v>3526</v>
      </c>
      <c r="G2872" t="s">
        <v>406</v>
      </c>
      <c r="H2872" s="91" t="str">
        <f>IF(Proc[[#This Row],[type]]="LFF (MDG-F)",MID(Proc[[#This Row],[Obj]],13,10),"")</f>
        <v>DE73GPS030</v>
      </c>
      <c r="I2872" s="152"/>
      <c r="J2872" s="91" t="b">
        <f>Proc[[#This Row],[Requested]]=Proc[[#This Row],[CurrentParent]]</f>
        <v>1</v>
      </c>
      <c r="K2872" s="107" t="str">
        <f>IF(Proc[[#This Row],[Author]]="Marcela Urrego",VLOOKUP(LEFT(Proc[[#This Row],[Requested]],1),Table3[#All],2,0),VLOOKUP(Proc[[#This Row],[Author]],Table4[],2,0))</f>
        <v>MGF</v>
      </c>
      <c r="L2872" s="91" t="s">
        <v>3524</v>
      </c>
      <c r="M2872" s="84">
        <v>45861.910150462965</v>
      </c>
      <c r="N2872" s="82"/>
      <c r="O2872" s="82"/>
      <c r="P2872" s="84" t="str">
        <f ca="1">IF(Proc[[#This Row],[DaysAgeing]]&gt;5,"yep","on track")</f>
        <v>yep</v>
      </c>
      <c r="Q2872" s="2">
        <f ca="1">IF(Proc[[#This Row],[DateClosed]]="",ABS(NETWORKDAYS(Proc[[#This Row],[DateOpened]],TODAY()))-1,ABS(NETWORKDAYS(Proc[[#This Row],[DateOpened]],Proc[[#This Row],[DateClosed]]))-1)</f>
        <v>182</v>
      </c>
      <c r="R2872" s="84" t="s">
        <v>514</v>
      </c>
      <c r="S2872" s="91"/>
      <c r="T2872" s="153">
        <v>2871</v>
      </c>
    </row>
    <row r="2873" spans="1:20" hidden="1">
      <c r="A2873" s="90" t="s">
        <v>3502</v>
      </c>
      <c r="B2873" s="111" t="str">
        <f>IFERROR(VLOOKUP(Proc[[#This Row],[App]],Table2[],3,0),"open")</f>
        <v>ok</v>
      </c>
      <c r="C2873" s="90" t="s">
        <v>369</v>
      </c>
      <c r="D2873" s="152" t="s">
        <v>3504</v>
      </c>
      <c r="E2873" s="152" t="s">
        <v>3526</v>
      </c>
      <c r="F2873" s="153" t="s">
        <v>3526</v>
      </c>
      <c r="G2873" s="90" t="s">
        <v>406</v>
      </c>
      <c r="H2873" s="91" t="str">
        <f>IF(Proc[[#This Row],[type]]="LFF (MDG-F)",MID(Proc[[#This Row],[Obj]],13,10),"")</f>
        <v>DE73GPS031</v>
      </c>
      <c r="I2873" s="152"/>
      <c r="J2873" s="91" t="b">
        <f>Proc[[#This Row],[Requested]]=Proc[[#This Row],[CurrentParent]]</f>
        <v>1</v>
      </c>
      <c r="K2873" s="107" t="str">
        <f>IF(Proc[[#This Row],[Author]]="Marcela Urrego",VLOOKUP(LEFT(Proc[[#This Row],[Requested]],1),Table3[#All],2,0),VLOOKUP(Proc[[#This Row],[Author]],Table4[],2,0))</f>
        <v>MGF</v>
      </c>
      <c r="L2873" s="91" t="s">
        <v>3524</v>
      </c>
      <c r="M2873" s="84">
        <v>45861.910150462965</v>
      </c>
      <c r="N2873" s="82"/>
      <c r="O2873" s="82"/>
      <c r="P2873" s="84" t="str">
        <f ca="1">IF(Proc[[#This Row],[DaysAgeing]]&gt;5,"yep","on track")</f>
        <v>yep</v>
      </c>
      <c r="Q2873" s="2">
        <f ca="1">IF(Proc[[#This Row],[DateClosed]]="",ABS(NETWORKDAYS(Proc[[#This Row],[DateOpened]],TODAY()))-1,ABS(NETWORKDAYS(Proc[[#This Row],[DateOpened]],Proc[[#This Row],[DateClosed]]))-1)</f>
        <v>182</v>
      </c>
      <c r="R2873" s="84" t="s">
        <v>514</v>
      </c>
      <c r="S2873" s="91"/>
      <c r="T2873" s="153">
        <v>2872</v>
      </c>
    </row>
    <row r="2874" spans="1:20" hidden="1">
      <c r="A2874" s="90" t="s">
        <v>3502</v>
      </c>
      <c r="B2874" s="111" t="str">
        <f>IFERROR(VLOOKUP(Proc[[#This Row],[App]],Table2[],3,0),"open")</f>
        <v>ok</v>
      </c>
      <c r="C2874" s="90" t="s">
        <v>369</v>
      </c>
      <c r="D2874" s="152" t="s">
        <v>3505</v>
      </c>
      <c r="E2874" s="152" t="s">
        <v>3526</v>
      </c>
      <c r="F2874" s="153" t="s">
        <v>3526</v>
      </c>
      <c r="G2874" s="90" t="s">
        <v>406</v>
      </c>
      <c r="H2874" s="91" t="str">
        <f>IF(Proc[[#This Row],[type]]="LFF (MDG-F)",MID(Proc[[#This Row],[Obj]],13,10),"")</f>
        <v>DE73GPS032</v>
      </c>
      <c r="I2874" s="152"/>
      <c r="J2874" s="91" t="b">
        <f>Proc[[#This Row],[Requested]]=Proc[[#This Row],[CurrentParent]]</f>
        <v>1</v>
      </c>
      <c r="K2874" s="107" t="str">
        <f>IF(Proc[[#This Row],[Author]]="Marcela Urrego",VLOOKUP(LEFT(Proc[[#This Row],[Requested]],1),Table3[#All],2,0),VLOOKUP(Proc[[#This Row],[Author]],Table4[],2,0))</f>
        <v>MGF</v>
      </c>
      <c r="L2874" s="91" t="s">
        <v>3524</v>
      </c>
      <c r="M2874" s="84">
        <v>45861.910150462965</v>
      </c>
      <c r="N2874" s="82"/>
      <c r="O2874" s="82"/>
      <c r="P2874" s="84" t="str">
        <f ca="1">IF(Proc[[#This Row],[DaysAgeing]]&gt;5,"yep","on track")</f>
        <v>yep</v>
      </c>
      <c r="Q2874" s="2">
        <f ca="1">IF(Proc[[#This Row],[DateClosed]]="",ABS(NETWORKDAYS(Proc[[#This Row],[DateOpened]],TODAY()))-1,ABS(NETWORKDAYS(Proc[[#This Row],[DateOpened]],Proc[[#This Row],[DateClosed]]))-1)</f>
        <v>182</v>
      </c>
      <c r="R2874" s="84" t="s">
        <v>514</v>
      </c>
      <c r="S2874" s="91"/>
      <c r="T2874" s="153">
        <v>2873</v>
      </c>
    </row>
    <row r="2875" spans="1:20" hidden="1">
      <c r="A2875" s="90" t="s">
        <v>3502</v>
      </c>
      <c r="B2875" s="111" t="str">
        <f>IFERROR(VLOOKUP(Proc[[#This Row],[App]],Table2[],3,0),"open")</f>
        <v>ok</v>
      </c>
      <c r="C2875" s="90" t="s">
        <v>369</v>
      </c>
      <c r="D2875" s="152" t="s">
        <v>3506</v>
      </c>
      <c r="E2875" s="152" t="s">
        <v>3526</v>
      </c>
      <c r="F2875" s="153" t="s">
        <v>3526</v>
      </c>
      <c r="G2875" s="90" t="s">
        <v>406</v>
      </c>
      <c r="H2875" s="91" t="str">
        <f>IF(Proc[[#This Row],[type]]="LFF (MDG-F)",MID(Proc[[#This Row],[Obj]],13,10),"")</f>
        <v>DE73GPS033</v>
      </c>
      <c r="I2875" s="152"/>
      <c r="J2875" s="91" t="b">
        <f>Proc[[#This Row],[Requested]]=Proc[[#This Row],[CurrentParent]]</f>
        <v>1</v>
      </c>
      <c r="K2875" s="107" t="str">
        <f>IF(Proc[[#This Row],[Author]]="Marcela Urrego",VLOOKUP(LEFT(Proc[[#This Row],[Requested]],1),Table3[#All],2,0),VLOOKUP(Proc[[#This Row],[Author]],Table4[],2,0))</f>
        <v>MGF</v>
      </c>
      <c r="L2875" s="91" t="s">
        <v>3524</v>
      </c>
      <c r="M2875" s="84">
        <v>45861.910150462965</v>
      </c>
      <c r="N2875" s="82"/>
      <c r="O2875" s="82"/>
      <c r="P2875" s="84" t="str">
        <f ca="1">IF(Proc[[#This Row],[DaysAgeing]]&gt;5,"yep","on track")</f>
        <v>yep</v>
      </c>
      <c r="Q2875" s="2">
        <f ca="1">IF(Proc[[#This Row],[DateClosed]]="",ABS(NETWORKDAYS(Proc[[#This Row],[DateOpened]],TODAY()))-1,ABS(NETWORKDAYS(Proc[[#This Row],[DateOpened]],Proc[[#This Row],[DateClosed]]))-1)</f>
        <v>182</v>
      </c>
      <c r="R2875" s="84" t="s">
        <v>514</v>
      </c>
      <c r="S2875" s="91"/>
      <c r="T2875" s="153">
        <v>2874</v>
      </c>
    </row>
    <row r="2876" spans="1:20" hidden="1">
      <c r="A2876" s="90" t="s">
        <v>3502</v>
      </c>
      <c r="B2876" s="111" t="str">
        <f>IFERROR(VLOOKUP(Proc[[#This Row],[App]],Table2[],3,0),"open")</f>
        <v>ok</v>
      </c>
      <c r="C2876" s="90" t="s">
        <v>369</v>
      </c>
      <c r="D2876" s="152" t="s">
        <v>3507</v>
      </c>
      <c r="E2876" s="152" t="s">
        <v>3526</v>
      </c>
      <c r="F2876" s="91" t="s">
        <v>3526</v>
      </c>
      <c r="G2876" s="90" t="s">
        <v>406</v>
      </c>
      <c r="H2876" s="91" t="str">
        <f>IF(Proc[[#This Row],[type]]="LFF (MDG-F)",MID(Proc[[#This Row],[Obj]],13,10),"")</f>
        <v>DE73GPS034</v>
      </c>
      <c r="I2876" s="152"/>
      <c r="J2876" s="91" t="b">
        <f>Proc[[#This Row],[Requested]]=Proc[[#This Row],[CurrentParent]]</f>
        <v>1</v>
      </c>
      <c r="K2876" s="107" t="str">
        <f>IF(Proc[[#This Row],[Author]]="Marcela Urrego",VLOOKUP(LEFT(Proc[[#This Row],[Requested]],1),Table3[#All],2,0),VLOOKUP(Proc[[#This Row],[Author]],Table4[],2,0))</f>
        <v>MGF</v>
      </c>
      <c r="L2876" s="91" t="s">
        <v>3524</v>
      </c>
      <c r="M2876" s="84">
        <v>45861.910150462965</v>
      </c>
      <c r="N2876" s="82"/>
      <c r="O2876" s="82"/>
      <c r="P2876" s="84" t="str">
        <f ca="1">IF(Proc[[#This Row],[DaysAgeing]]&gt;5,"yep","on track")</f>
        <v>yep</v>
      </c>
      <c r="Q2876" s="2">
        <f ca="1">IF(Proc[[#This Row],[DateClosed]]="",ABS(NETWORKDAYS(Proc[[#This Row],[DateOpened]],TODAY()))-1,ABS(NETWORKDAYS(Proc[[#This Row],[DateOpened]],Proc[[#This Row],[DateClosed]]))-1)</f>
        <v>182</v>
      </c>
      <c r="R2876" s="84" t="s">
        <v>514</v>
      </c>
      <c r="S2876" s="91"/>
      <c r="T2876" s="153">
        <v>2875</v>
      </c>
    </row>
    <row r="2877" spans="1:20" hidden="1">
      <c r="A2877" s="90" t="s">
        <v>3502</v>
      </c>
      <c r="B2877" s="111" t="str">
        <f>IFERROR(VLOOKUP(Proc[[#This Row],[App]],Table2[],3,0),"open")</f>
        <v>ok</v>
      </c>
      <c r="C2877" s="90" t="s">
        <v>369</v>
      </c>
      <c r="D2877" s="152" t="s">
        <v>3508</v>
      </c>
      <c r="E2877" s="152" t="s">
        <v>3526</v>
      </c>
      <c r="F2877" s="153" t="s">
        <v>3526</v>
      </c>
      <c r="G2877" s="90" t="s">
        <v>406</v>
      </c>
      <c r="H2877" s="91" t="str">
        <f>IF(Proc[[#This Row],[type]]="LFF (MDG-F)",MID(Proc[[#This Row],[Obj]],13,10),"")</f>
        <v>DE73GPS035</v>
      </c>
      <c r="I2877" s="152"/>
      <c r="J2877" s="91" t="b">
        <f>Proc[[#This Row],[Requested]]=Proc[[#This Row],[CurrentParent]]</f>
        <v>1</v>
      </c>
      <c r="K2877" s="107" t="str">
        <f>IF(Proc[[#This Row],[Author]]="Marcela Urrego",VLOOKUP(LEFT(Proc[[#This Row],[Requested]],1),Table3[#All],2,0),VLOOKUP(Proc[[#This Row],[Author]],Table4[],2,0))</f>
        <v>MGF</v>
      </c>
      <c r="L2877" s="91" t="s">
        <v>3524</v>
      </c>
      <c r="M2877" s="84">
        <v>45861.910150462965</v>
      </c>
      <c r="N2877" s="82"/>
      <c r="O2877" s="82"/>
      <c r="P2877" s="84" t="str">
        <f ca="1">IF(Proc[[#This Row],[DaysAgeing]]&gt;5,"yep","on track")</f>
        <v>yep</v>
      </c>
      <c r="Q2877" s="2">
        <f ca="1">IF(Proc[[#This Row],[DateClosed]]="",ABS(NETWORKDAYS(Proc[[#This Row],[DateOpened]],TODAY()))-1,ABS(NETWORKDAYS(Proc[[#This Row],[DateOpened]],Proc[[#This Row],[DateClosed]]))-1)</f>
        <v>182</v>
      </c>
      <c r="R2877" s="84" t="s">
        <v>514</v>
      </c>
      <c r="S2877" s="91"/>
      <c r="T2877" s="153">
        <v>2876</v>
      </c>
    </row>
    <row r="2878" spans="1:20" hidden="1">
      <c r="A2878" s="90" t="s">
        <v>3502</v>
      </c>
      <c r="B2878" s="152" t="str">
        <f>IFERROR(VLOOKUP(Proc[[#This Row],[App]],Table2[],3,0),"open")</f>
        <v>ok</v>
      </c>
      <c r="C2878" s="90" t="s">
        <v>369</v>
      </c>
      <c r="D2878" s="152" t="s">
        <v>3509</v>
      </c>
      <c r="E2878" s="152" t="s">
        <v>3526</v>
      </c>
      <c r="F2878" s="91" t="s">
        <v>3526</v>
      </c>
      <c r="G2878" s="90" t="s">
        <v>406</v>
      </c>
      <c r="H2878" s="91" t="str">
        <f>IF(Proc[[#This Row],[type]]="LFF (MDG-F)",MID(Proc[[#This Row],[Obj]],13,10),"")</f>
        <v>DE73GPS036</v>
      </c>
      <c r="I2878" s="152"/>
      <c r="J2878" s="91" t="b">
        <f>Proc[[#This Row],[Requested]]=Proc[[#This Row],[CurrentParent]]</f>
        <v>1</v>
      </c>
      <c r="K2878" s="152" t="str">
        <f>IF(Proc[[#This Row],[Author]]="Marcela Urrego",VLOOKUP(LEFT(Proc[[#This Row],[Requested]],1),Table3[#All],2,0),VLOOKUP(Proc[[#This Row],[Author]],Table4[],2,0))</f>
        <v>MGF</v>
      </c>
      <c r="L2878" s="91" t="s">
        <v>3524</v>
      </c>
      <c r="M2878" s="84">
        <v>45861.910150462965</v>
      </c>
      <c r="N2878" s="82"/>
      <c r="O2878" s="82"/>
      <c r="P2878" s="84" t="str">
        <f ca="1">IF(Proc[[#This Row],[DaysAgeing]]&gt;5,"yep","on track")</f>
        <v>yep</v>
      </c>
      <c r="Q2878" s="2">
        <f ca="1">IF(Proc[[#This Row],[DateClosed]]="",ABS(NETWORKDAYS(Proc[[#This Row],[DateOpened]],TODAY()))-1,ABS(NETWORKDAYS(Proc[[#This Row],[DateOpened]],Proc[[#This Row],[DateClosed]]))-1)</f>
        <v>182</v>
      </c>
      <c r="R2878" s="84" t="s">
        <v>514</v>
      </c>
      <c r="S2878" s="91"/>
      <c r="T2878" s="153">
        <v>2877</v>
      </c>
    </row>
    <row r="2879" spans="1:20" hidden="1">
      <c r="A2879" s="90" t="s">
        <v>3502</v>
      </c>
      <c r="B2879" s="111" t="str">
        <f>IFERROR(VLOOKUP(Proc[[#This Row],[App]],Table2[],3,0),"open")</f>
        <v>ok</v>
      </c>
      <c r="C2879" s="90" t="s">
        <v>369</v>
      </c>
      <c r="D2879" s="152" t="s">
        <v>3510</v>
      </c>
      <c r="E2879" s="152" t="s">
        <v>3526</v>
      </c>
      <c r="F2879" s="153" t="s">
        <v>3526</v>
      </c>
      <c r="G2879" s="90" t="s">
        <v>406</v>
      </c>
      <c r="H2879" s="91" t="str">
        <f>IF(Proc[[#This Row],[type]]="LFF (MDG-F)",MID(Proc[[#This Row],[Obj]],13,10),"")</f>
        <v>DE73GPS037</v>
      </c>
      <c r="I2879" s="152"/>
      <c r="J2879" s="91" t="b">
        <f>Proc[[#This Row],[Requested]]=Proc[[#This Row],[CurrentParent]]</f>
        <v>1</v>
      </c>
      <c r="K2879" s="107" t="str">
        <f>IF(Proc[[#This Row],[Author]]="Marcela Urrego",VLOOKUP(LEFT(Proc[[#This Row],[Requested]],1),Table3[#All],2,0),VLOOKUP(Proc[[#This Row],[Author]],Table4[],2,0))</f>
        <v>MGF</v>
      </c>
      <c r="L2879" s="91" t="s">
        <v>3524</v>
      </c>
      <c r="M2879" s="84">
        <v>45861.910150462965</v>
      </c>
      <c r="N2879" s="82"/>
      <c r="O2879" s="82"/>
      <c r="P2879" s="84" t="str">
        <f ca="1">IF(Proc[[#This Row],[DaysAgeing]]&gt;5,"yep","on track")</f>
        <v>yep</v>
      </c>
      <c r="Q2879" s="2">
        <f ca="1">IF(Proc[[#This Row],[DateClosed]]="",ABS(NETWORKDAYS(Proc[[#This Row],[DateOpened]],TODAY()))-1,ABS(NETWORKDAYS(Proc[[#This Row],[DateOpened]],Proc[[#This Row],[DateClosed]]))-1)</f>
        <v>182</v>
      </c>
      <c r="R2879" s="84" t="s">
        <v>514</v>
      </c>
      <c r="S2879" s="91"/>
      <c r="T2879" s="153">
        <v>2878</v>
      </c>
    </row>
    <row r="2880" spans="1:20" hidden="1">
      <c r="A2880" s="90" t="s">
        <v>3502</v>
      </c>
      <c r="B2880" s="111" t="str">
        <f>IFERROR(VLOOKUP(Proc[[#This Row],[App]],Table2[],3,0),"open")</f>
        <v>ok</v>
      </c>
      <c r="C2880" s="90" t="s">
        <v>369</v>
      </c>
      <c r="D2880" s="152" t="s">
        <v>3511</v>
      </c>
      <c r="E2880" s="152" t="s">
        <v>3526</v>
      </c>
      <c r="F2880" s="153" t="s">
        <v>3526</v>
      </c>
      <c r="G2880" s="90" t="s">
        <v>406</v>
      </c>
      <c r="H2880" s="91" t="str">
        <f>IF(Proc[[#This Row],[type]]="LFF (MDG-F)",MID(Proc[[#This Row],[Obj]],13,10),"")</f>
        <v>DE73GPS038</v>
      </c>
      <c r="I2880" s="152"/>
      <c r="J2880" s="91" t="b">
        <f>Proc[[#This Row],[Requested]]=Proc[[#This Row],[CurrentParent]]</f>
        <v>1</v>
      </c>
      <c r="K2880" s="107" t="str">
        <f>IF(Proc[[#This Row],[Author]]="Marcela Urrego",VLOOKUP(LEFT(Proc[[#This Row],[Requested]],1),Table3[#All],2,0),VLOOKUP(Proc[[#This Row],[Author]],Table4[],2,0))</f>
        <v>MGF</v>
      </c>
      <c r="L2880" s="91" t="s">
        <v>3524</v>
      </c>
      <c r="M2880" s="84">
        <v>45861.910150462965</v>
      </c>
      <c r="N2880" s="82"/>
      <c r="O2880" s="82"/>
      <c r="P2880" s="84" t="str">
        <f ca="1">IF(Proc[[#This Row],[DaysAgeing]]&gt;5,"yep","on track")</f>
        <v>yep</v>
      </c>
      <c r="Q2880" s="2">
        <f ca="1">IF(Proc[[#This Row],[DateClosed]]="",ABS(NETWORKDAYS(Proc[[#This Row],[DateOpened]],TODAY()))-1,ABS(NETWORKDAYS(Proc[[#This Row],[DateOpened]],Proc[[#This Row],[DateClosed]]))-1)</f>
        <v>182</v>
      </c>
      <c r="R2880" s="84" t="s">
        <v>514</v>
      </c>
      <c r="S2880" s="91"/>
      <c r="T2880" s="153">
        <v>2879</v>
      </c>
    </row>
    <row r="2881" spans="1:20" hidden="1">
      <c r="A2881" s="90" t="s">
        <v>3502</v>
      </c>
      <c r="B2881" s="111" t="str">
        <f>IFERROR(VLOOKUP(Proc[[#This Row],[App]],Table2[],3,0),"open")</f>
        <v>ok</v>
      </c>
      <c r="C2881" s="90" t="s">
        <v>369</v>
      </c>
      <c r="D2881" s="152" t="s">
        <v>3512</v>
      </c>
      <c r="E2881" s="152" t="s">
        <v>3526</v>
      </c>
      <c r="F2881" s="153" t="s">
        <v>3526</v>
      </c>
      <c r="G2881" s="90" t="s">
        <v>406</v>
      </c>
      <c r="H2881" s="91" t="str">
        <f>IF(Proc[[#This Row],[type]]="LFF (MDG-F)",MID(Proc[[#This Row],[Obj]],13,10),"")</f>
        <v>DE73GPS039</v>
      </c>
      <c r="I2881" s="152"/>
      <c r="J2881" s="91" t="b">
        <f>Proc[[#This Row],[Requested]]=Proc[[#This Row],[CurrentParent]]</f>
        <v>1</v>
      </c>
      <c r="K2881" s="107" t="str">
        <f>IF(Proc[[#This Row],[Author]]="Marcela Urrego",VLOOKUP(LEFT(Proc[[#This Row],[Requested]],1),Table3[#All],2,0),VLOOKUP(Proc[[#This Row],[Author]],Table4[],2,0))</f>
        <v>MGF</v>
      </c>
      <c r="L2881" s="91" t="s">
        <v>3524</v>
      </c>
      <c r="M2881" s="84">
        <v>45861.910150462965</v>
      </c>
      <c r="N2881" s="82"/>
      <c r="O2881" s="82"/>
      <c r="P2881" s="84" t="str">
        <f ca="1">IF(Proc[[#This Row],[DaysAgeing]]&gt;5,"yep","on track")</f>
        <v>yep</v>
      </c>
      <c r="Q2881" s="2">
        <f ca="1">IF(Proc[[#This Row],[DateClosed]]="",ABS(NETWORKDAYS(Proc[[#This Row],[DateOpened]],TODAY()))-1,ABS(NETWORKDAYS(Proc[[#This Row],[DateOpened]],Proc[[#This Row],[DateClosed]]))-1)</f>
        <v>182</v>
      </c>
      <c r="R2881" s="84" t="s">
        <v>514</v>
      </c>
      <c r="S2881" s="91"/>
      <c r="T2881" s="153">
        <v>2880</v>
      </c>
    </row>
    <row r="2882" spans="1:20" hidden="1">
      <c r="A2882" s="90" t="s">
        <v>3502</v>
      </c>
      <c r="B2882" s="111" t="str">
        <f>IFERROR(VLOOKUP(Proc[[#This Row],[App]],Table2[],3,0),"open")</f>
        <v>ok</v>
      </c>
      <c r="C2882" s="90" t="s">
        <v>369</v>
      </c>
      <c r="D2882" s="152" t="s">
        <v>3513</v>
      </c>
      <c r="E2882" s="152" t="s">
        <v>3526</v>
      </c>
      <c r="F2882" s="153" t="s">
        <v>3526</v>
      </c>
      <c r="G2882" s="90" t="s">
        <v>406</v>
      </c>
      <c r="H2882" s="91" t="str">
        <f>IF(Proc[[#This Row],[type]]="LFF (MDG-F)",MID(Proc[[#This Row],[Obj]],13,10),"")</f>
        <v>DE73GPS040</v>
      </c>
      <c r="I2882" s="152"/>
      <c r="J2882" s="91" t="b">
        <f>Proc[[#This Row],[Requested]]=Proc[[#This Row],[CurrentParent]]</f>
        <v>1</v>
      </c>
      <c r="K2882" s="107" t="str">
        <f>IF(Proc[[#This Row],[Author]]="Marcela Urrego",VLOOKUP(LEFT(Proc[[#This Row],[Requested]],1),Table3[#All],2,0),VLOOKUP(Proc[[#This Row],[Author]],Table4[],2,0))</f>
        <v>MGF</v>
      </c>
      <c r="L2882" s="91" t="s">
        <v>3524</v>
      </c>
      <c r="M2882" s="84">
        <v>45861.910150462965</v>
      </c>
      <c r="N2882" s="82"/>
      <c r="O2882" s="82"/>
      <c r="P2882" s="84" t="str">
        <f ca="1">IF(Proc[[#This Row],[DaysAgeing]]&gt;5,"yep","on track")</f>
        <v>yep</v>
      </c>
      <c r="Q2882" s="2">
        <f ca="1">IF(Proc[[#This Row],[DateClosed]]="",ABS(NETWORKDAYS(Proc[[#This Row],[DateOpened]],TODAY()))-1,ABS(NETWORKDAYS(Proc[[#This Row],[DateOpened]],Proc[[#This Row],[DateClosed]]))-1)</f>
        <v>182</v>
      </c>
      <c r="R2882" s="84" t="s">
        <v>514</v>
      </c>
      <c r="S2882" s="91"/>
      <c r="T2882" s="153">
        <v>2881</v>
      </c>
    </row>
    <row r="2883" spans="1:20" hidden="1">
      <c r="A2883" s="90" t="s">
        <v>3502</v>
      </c>
      <c r="B2883" s="111" t="str">
        <f>IFERROR(VLOOKUP(Proc[[#This Row],[App]],Table2[],3,0),"open")</f>
        <v>ok</v>
      </c>
      <c r="C2883" s="90" t="s">
        <v>369</v>
      </c>
      <c r="D2883" s="152" t="s">
        <v>3514</v>
      </c>
      <c r="E2883" s="152" t="s">
        <v>3526</v>
      </c>
      <c r="F2883" s="153" t="s">
        <v>3526</v>
      </c>
      <c r="G2883" s="90" t="s">
        <v>406</v>
      </c>
      <c r="H2883" s="91" t="str">
        <f>IF(Proc[[#This Row],[type]]="LFF (MDG-F)",MID(Proc[[#This Row],[Obj]],13,10),"")</f>
        <v>CH65GPS030</v>
      </c>
      <c r="I2883" s="152"/>
      <c r="J2883" s="91" t="b">
        <f>Proc[[#This Row],[Requested]]=Proc[[#This Row],[CurrentParent]]</f>
        <v>1</v>
      </c>
      <c r="K2883" s="107" t="str">
        <f>IF(Proc[[#This Row],[Author]]="Marcela Urrego",VLOOKUP(LEFT(Proc[[#This Row],[Requested]],1),Table3[#All],2,0),VLOOKUP(Proc[[#This Row],[Author]],Table4[],2,0))</f>
        <v>MGF</v>
      </c>
      <c r="L2883" s="91" t="s">
        <v>3524</v>
      </c>
      <c r="M2883" s="84">
        <v>45861.910150462965</v>
      </c>
      <c r="N2883" s="82"/>
      <c r="O2883" s="82"/>
      <c r="P2883" s="84" t="str">
        <f ca="1">IF(Proc[[#This Row],[DaysAgeing]]&gt;5,"yep","on track")</f>
        <v>yep</v>
      </c>
      <c r="Q2883" s="2">
        <f ca="1">IF(Proc[[#This Row],[DateClosed]]="",ABS(NETWORKDAYS(Proc[[#This Row],[DateOpened]],TODAY()))-1,ABS(NETWORKDAYS(Proc[[#This Row],[DateOpened]],Proc[[#This Row],[DateClosed]]))-1)</f>
        <v>182</v>
      </c>
      <c r="R2883" s="84" t="s">
        <v>514</v>
      </c>
      <c r="S2883" s="91"/>
      <c r="T2883" s="153">
        <v>2882</v>
      </c>
    </row>
    <row r="2884" spans="1:20" hidden="1">
      <c r="A2884" s="90" t="s">
        <v>3502</v>
      </c>
      <c r="B2884" s="111" t="str">
        <f>IFERROR(VLOOKUP(Proc[[#This Row],[App]],Table2[],3,0),"open")</f>
        <v>ok</v>
      </c>
      <c r="C2884" s="90" t="s">
        <v>369</v>
      </c>
      <c r="D2884" s="152" t="s">
        <v>3515</v>
      </c>
      <c r="E2884" s="152" t="s">
        <v>3526</v>
      </c>
      <c r="F2884" s="153" t="s">
        <v>3526</v>
      </c>
      <c r="G2884" s="90" t="s">
        <v>406</v>
      </c>
      <c r="H2884" s="91" t="str">
        <f>IF(Proc[[#This Row],[type]]="LFF (MDG-F)",MID(Proc[[#This Row],[Obj]],13,10),"")</f>
        <v>CH65GPS031</v>
      </c>
      <c r="I2884" s="152"/>
      <c r="J2884" s="91" t="b">
        <f>Proc[[#This Row],[Requested]]=Proc[[#This Row],[CurrentParent]]</f>
        <v>1</v>
      </c>
      <c r="K2884" s="107" t="str">
        <f>IF(Proc[[#This Row],[Author]]="Marcela Urrego",VLOOKUP(LEFT(Proc[[#This Row],[Requested]],1),Table3[#All],2,0),VLOOKUP(Proc[[#This Row],[Author]],Table4[],2,0))</f>
        <v>MGF</v>
      </c>
      <c r="L2884" s="91" t="s">
        <v>3524</v>
      </c>
      <c r="M2884" s="84">
        <v>45861.910150462965</v>
      </c>
      <c r="N2884" s="82"/>
      <c r="O2884" s="82"/>
      <c r="P2884" s="84" t="str">
        <f ca="1">IF(Proc[[#This Row],[DaysAgeing]]&gt;5,"yep","on track")</f>
        <v>yep</v>
      </c>
      <c r="Q2884" s="2">
        <f ca="1">IF(Proc[[#This Row],[DateClosed]]="",ABS(NETWORKDAYS(Proc[[#This Row],[DateOpened]],TODAY()))-1,ABS(NETWORKDAYS(Proc[[#This Row],[DateOpened]],Proc[[#This Row],[DateClosed]]))-1)</f>
        <v>182</v>
      </c>
      <c r="R2884" s="84" t="s">
        <v>514</v>
      </c>
      <c r="S2884" s="91"/>
      <c r="T2884" s="153">
        <v>2883</v>
      </c>
    </row>
    <row r="2885" spans="1:20" hidden="1">
      <c r="A2885" s="90" t="s">
        <v>3502</v>
      </c>
      <c r="B2885" s="152" t="str">
        <f>IFERROR(VLOOKUP(Proc[[#This Row],[App]],Table2[],3,0),"open")</f>
        <v>ok</v>
      </c>
      <c r="C2885" s="90" t="s">
        <v>369</v>
      </c>
      <c r="D2885" s="152" t="s">
        <v>3516</v>
      </c>
      <c r="E2885" s="152" t="s">
        <v>3526</v>
      </c>
      <c r="F2885" s="91" t="s">
        <v>3526</v>
      </c>
      <c r="G2885" s="90" t="s">
        <v>406</v>
      </c>
      <c r="H2885" s="91" t="str">
        <f>IF(Proc[[#This Row],[type]]="LFF (MDG-F)",MID(Proc[[#This Row],[Obj]],13,10),"")</f>
        <v>CH65GPS032</v>
      </c>
      <c r="I2885" s="152"/>
      <c r="J2885" s="91" t="b">
        <f>Proc[[#This Row],[Requested]]=Proc[[#This Row],[CurrentParent]]</f>
        <v>1</v>
      </c>
      <c r="K2885" s="152" t="str">
        <f>IF(Proc[[#This Row],[Author]]="Marcela Urrego",VLOOKUP(LEFT(Proc[[#This Row],[Requested]],1),Table3[#All],2,0),VLOOKUP(Proc[[#This Row],[Author]],Table4[],2,0))</f>
        <v>MGF</v>
      </c>
      <c r="L2885" s="91" t="s">
        <v>3524</v>
      </c>
      <c r="M2885" s="84">
        <v>45861.910150462965</v>
      </c>
      <c r="N2885" s="82"/>
      <c r="O2885" s="82"/>
      <c r="P2885" s="84" t="str">
        <f ca="1">IF(Proc[[#This Row],[DaysAgeing]]&gt;5,"yep","on track")</f>
        <v>yep</v>
      </c>
      <c r="Q2885" s="2">
        <f ca="1">IF(Proc[[#This Row],[DateClosed]]="",ABS(NETWORKDAYS(Proc[[#This Row],[DateOpened]],TODAY()))-1,ABS(NETWORKDAYS(Proc[[#This Row],[DateOpened]],Proc[[#This Row],[DateClosed]]))-1)</f>
        <v>182</v>
      </c>
      <c r="R2885" s="84" t="s">
        <v>514</v>
      </c>
      <c r="S2885" s="91"/>
      <c r="T2885" s="153">
        <v>2884</v>
      </c>
    </row>
    <row r="2886" spans="1:20" hidden="1">
      <c r="A2886" s="90" t="s">
        <v>3502</v>
      </c>
      <c r="B2886" s="111" t="str">
        <f>IFERROR(VLOOKUP(Proc[[#This Row],[App]],Table2[],3,0),"open")</f>
        <v>ok</v>
      </c>
      <c r="C2886" s="90" t="s">
        <v>369</v>
      </c>
      <c r="D2886" s="152" t="s">
        <v>3517</v>
      </c>
      <c r="E2886" s="152" t="s">
        <v>3526</v>
      </c>
      <c r="F2886" s="153" t="s">
        <v>3526</v>
      </c>
      <c r="G2886" s="90" t="s">
        <v>406</v>
      </c>
      <c r="H2886" s="91" t="str">
        <f>IF(Proc[[#This Row],[type]]="LFF (MDG-F)",MID(Proc[[#This Row],[Obj]],13,10),"")</f>
        <v>CH65GPS033</v>
      </c>
      <c r="I2886" s="152"/>
      <c r="J2886" s="91" t="b">
        <f>Proc[[#This Row],[Requested]]=Proc[[#This Row],[CurrentParent]]</f>
        <v>1</v>
      </c>
      <c r="K2886" s="107" t="str">
        <f>IF(Proc[[#This Row],[Author]]="Marcela Urrego",VLOOKUP(LEFT(Proc[[#This Row],[Requested]],1),Table3[#All],2,0),VLOOKUP(Proc[[#This Row],[Author]],Table4[],2,0))</f>
        <v>MGF</v>
      </c>
      <c r="L2886" s="91" t="s">
        <v>3524</v>
      </c>
      <c r="M2886" s="84">
        <v>45861.910150462965</v>
      </c>
      <c r="N2886" s="82"/>
      <c r="O2886" s="82"/>
      <c r="P2886" s="84" t="str">
        <f ca="1">IF(Proc[[#This Row],[DaysAgeing]]&gt;5,"yep","on track")</f>
        <v>yep</v>
      </c>
      <c r="Q2886" s="2">
        <f ca="1">IF(Proc[[#This Row],[DateClosed]]="",ABS(NETWORKDAYS(Proc[[#This Row],[DateOpened]],TODAY()))-1,ABS(NETWORKDAYS(Proc[[#This Row],[DateOpened]],Proc[[#This Row],[DateClosed]]))-1)</f>
        <v>182</v>
      </c>
      <c r="R2886" s="84" t="s">
        <v>514</v>
      </c>
      <c r="S2886" s="91"/>
      <c r="T2886" s="153">
        <v>2885</v>
      </c>
    </row>
    <row r="2887" spans="1:20" hidden="1">
      <c r="A2887" s="90" t="s">
        <v>3502</v>
      </c>
      <c r="B2887" s="111" t="str">
        <f>IFERROR(VLOOKUP(Proc[[#This Row],[App]],Table2[],3,0),"open")</f>
        <v>ok</v>
      </c>
      <c r="C2887" s="90" t="s">
        <v>369</v>
      </c>
      <c r="D2887" s="152" t="s">
        <v>3518</v>
      </c>
      <c r="E2887" s="152" t="s">
        <v>3526</v>
      </c>
      <c r="F2887" s="153" t="s">
        <v>3526</v>
      </c>
      <c r="G2887" s="90" t="s">
        <v>406</v>
      </c>
      <c r="H2887" s="91" t="str">
        <f>IF(Proc[[#This Row],[type]]="LFF (MDG-F)",MID(Proc[[#This Row],[Obj]],13,10),"")</f>
        <v>CH65GPS034</v>
      </c>
      <c r="I2887" s="152"/>
      <c r="J2887" s="91" t="b">
        <f>Proc[[#This Row],[Requested]]=Proc[[#This Row],[CurrentParent]]</f>
        <v>1</v>
      </c>
      <c r="K2887" s="107" t="str">
        <f>IF(Proc[[#This Row],[Author]]="Marcela Urrego",VLOOKUP(LEFT(Proc[[#This Row],[Requested]],1),Table3[#All],2,0),VLOOKUP(Proc[[#This Row],[Author]],Table4[],2,0))</f>
        <v>MGF</v>
      </c>
      <c r="L2887" s="91" t="s">
        <v>3524</v>
      </c>
      <c r="M2887" s="84">
        <v>45861.910150462965</v>
      </c>
      <c r="N2887" s="82"/>
      <c r="O2887" s="82"/>
      <c r="P2887" s="84" t="str">
        <f ca="1">IF(Proc[[#This Row],[DaysAgeing]]&gt;5,"yep","on track")</f>
        <v>yep</v>
      </c>
      <c r="Q2887" s="2">
        <f ca="1">IF(Proc[[#This Row],[DateClosed]]="",ABS(NETWORKDAYS(Proc[[#This Row],[DateOpened]],TODAY()))-1,ABS(NETWORKDAYS(Proc[[#This Row],[DateOpened]],Proc[[#This Row],[DateClosed]]))-1)</f>
        <v>182</v>
      </c>
      <c r="R2887" s="84" t="s">
        <v>514</v>
      </c>
      <c r="S2887" s="91"/>
      <c r="T2887" s="153">
        <v>2886</v>
      </c>
    </row>
    <row r="2888" spans="1:20" hidden="1">
      <c r="A2888" s="90" t="s">
        <v>3502</v>
      </c>
      <c r="B2888" s="111" t="str">
        <f>IFERROR(VLOOKUP(Proc[[#This Row],[App]],Table2[],3,0),"open")</f>
        <v>ok</v>
      </c>
      <c r="C2888" s="90" t="s">
        <v>369</v>
      </c>
      <c r="D2888" s="152" t="s">
        <v>3519</v>
      </c>
      <c r="E2888" s="152" t="s">
        <v>3526</v>
      </c>
      <c r="F2888" s="153" t="s">
        <v>3526</v>
      </c>
      <c r="G2888" s="90" t="s">
        <v>406</v>
      </c>
      <c r="H2888" s="91" t="str">
        <f>IF(Proc[[#This Row],[type]]="LFF (MDG-F)",MID(Proc[[#This Row],[Obj]],13,10),"")</f>
        <v>CH65GPS035</v>
      </c>
      <c r="I2888" s="152"/>
      <c r="J2888" s="91" t="b">
        <f>Proc[[#This Row],[Requested]]=Proc[[#This Row],[CurrentParent]]</f>
        <v>1</v>
      </c>
      <c r="K2888" s="107" t="str">
        <f>IF(Proc[[#This Row],[Author]]="Marcela Urrego",VLOOKUP(LEFT(Proc[[#This Row],[Requested]],1),Table3[#All],2,0),VLOOKUP(Proc[[#This Row],[Author]],Table4[],2,0))</f>
        <v>MGF</v>
      </c>
      <c r="L2888" s="91" t="s">
        <v>3524</v>
      </c>
      <c r="M2888" s="84">
        <v>45861.910150462965</v>
      </c>
      <c r="N2888" s="82"/>
      <c r="O2888" s="82"/>
      <c r="P2888" s="84" t="str">
        <f ca="1">IF(Proc[[#This Row],[DaysAgeing]]&gt;5,"yep","on track")</f>
        <v>yep</v>
      </c>
      <c r="Q2888" s="2">
        <f ca="1">IF(Proc[[#This Row],[DateClosed]]="",ABS(NETWORKDAYS(Proc[[#This Row],[DateOpened]],TODAY()))-1,ABS(NETWORKDAYS(Proc[[#This Row],[DateOpened]],Proc[[#This Row],[DateClosed]]))-1)</f>
        <v>182</v>
      </c>
      <c r="R2888" s="84" t="s">
        <v>514</v>
      </c>
      <c r="S2888" s="91"/>
      <c r="T2888" s="153">
        <v>2887</v>
      </c>
    </row>
    <row r="2889" spans="1:20" hidden="1">
      <c r="A2889" s="90" t="s">
        <v>3502</v>
      </c>
      <c r="B2889" s="111" t="str">
        <f>IFERROR(VLOOKUP(Proc[[#This Row],[App]],Table2[],3,0),"open")</f>
        <v>ok</v>
      </c>
      <c r="C2889" s="90" t="s">
        <v>369</v>
      </c>
      <c r="D2889" s="152" t="s">
        <v>3520</v>
      </c>
      <c r="E2889" s="152" t="s">
        <v>3526</v>
      </c>
      <c r="F2889" s="153" t="s">
        <v>3526</v>
      </c>
      <c r="G2889" s="90" t="s">
        <v>406</v>
      </c>
      <c r="H2889" s="91" t="str">
        <f>IF(Proc[[#This Row],[type]]="LFF (MDG-F)",MID(Proc[[#This Row],[Obj]],13,10),"")</f>
        <v>CH65GPS036</v>
      </c>
      <c r="I2889" s="152"/>
      <c r="J2889" s="91" t="b">
        <f>Proc[[#This Row],[Requested]]=Proc[[#This Row],[CurrentParent]]</f>
        <v>1</v>
      </c>
      <c r="K2889" s="107" t="str">
        <f>IF(Proc[[#This Row],[Author]]="Marcela Urrego",VLOOKUP(LEFT(Proc[[#This Row],[Requested]],1),Table3[#All],2,0),VLOOKUP(Proc[[#This Row],[Author]],Table4[],2,0))</f>
        <v>MGF</v>
      </c>
      <c r="L2889" s="91" t="s">
        <v>3524</v>
      </c>
      <c r="M2889" s="84">
        <v>45861.910150462965</v>
      </c>
      <c r="N2889" s="82"/>
      <c r="O2889" s="82"/>
      <c r="P2889" s="84" t="str">
        <f ca="1">IF(Proc[[#This Row],[DaysAgeing]]&gt;5,"yep","on track")</f>
        <v>yep</v>
      </c>
      <c r="Q2889" s="2">
        <f ca="1">IF(Proc[[#This Row],[DateClosed]]="",ABS(NETWORKDAYS(Proc[[#This Row],[DateOpened]],TODAY()))-1,ABS(NETWORKDAYS(Proc[[#This Row],[DateOpened]],Proc[[#This Row],[DateClosed]]))-1)</f>
        <v>182</v>
      </c>
      <c r="R2889" s="84" t="s">
        <v>514</v>
      </c>
      <c r="S2889" s="91"/>
      <c r="T2889" s="153">
        <v>2888</v>
      </c>
    </row>
    <row r="2890" spans="1:20" hidden="1">
      <c r="A2890" t="s">
        <v>3523</v>
      </c>
      <c r="B2890" s="111" t="str">
        <f>IFERROR(VLOOKUP(Proc[[#This Row],[App]],Table2[],3,0),"open")</f>
        <v>ok</v>
      </c>
      <c r="C2890" s="90" t="s">
        <v>369</v>
      </c>
      <c r="D2890" s="152" t="s">
        <v>9023</v>
      </c>
      <c r="E2890" s="152" t="s">
        <v>1891</v>
      </c>
      <c r="F2890" s="153" t="s">
        <v>1891</v>
      </c>
      <c r="G2890" s="90" t="s">
        <v>406</v>
      </c>
      <c r="H2890" s="91" t="str">
        <f>IF(Proc[[#This Row],[type]]="LFF (MDG-F)",MID(Proc[[#This Row],[Obj]],13,10),"")</f>
        <v>2102TASR00</v>
      </c>
      <c r="I2890" s="152"/>
      <c r="J2890" s="91" t="b">
        <f>Proc[[#This Row],[Requested]]=Proc[[#This Row],[CurrentParent]]</f>
        <v>1</v>
      </c>
      <c r="K2890" s="107" t="str">
        <f>IF(Proc[[#This Row],[Author]]="Marcela Urrego",VLOOKUP(LEFT(Proc[[#This Row],[Requested]],1),Table3[#All],2,0),VLOOKUP(Proc[[#This Row],[Author]],Table4[],2,0))</f>
        <v>LS</v>
      </c>
      <c r="L2890" s="91" t="s">
        <v>3524</v>
      </c>
      <c r="M2890" s="82">
        <v>45861</v>
      </c>
      <c r="N2890" s="82"/>
      <c r="O2890" s="82"/>
      <c r="P2890" s="84" t="str">
        <f ca="1">IF(Proc[[#This Row],[DaysAgeing]]&gt;5,"yep","on track")</f>
        <v>yep</v>
      </c>
      <c r="Q2890" s="2">
        <f ca="1">IF(Proc[[#This Row],[DateClosed]]="",ABS(NETWORKDAYS(Proc[[#This Row],[DateOpened]],TODAY()))-1,ABS(NETWORKDAYS(Proc[[#This Row],[DateOpened]],Proc[[#This Row],[DateClosed]]))-1)</f>
        <v>182</v>
      </c>
      <c r="R2890" s="84" t="s">
        <v>488</v>
      </c>
      <c r="S2890" s="91"/>
      <c r="T2890" s="153">
        <v>2889</v>
      </c>
    </row>
    <row r="2891" spans="1:20" hidden="1">
      <c r="A2891" s="90" t="s">
        <v>3523</v>
      </c>
      <c r="B2891" s="111" t="str">
        <f>IFERROR(VLOOKUP(Proc[[#This Row],[App]],Table2[],3,0),"open")</f>
        <v>ok</v>
      </c>
      <c r="C2891" s="90" t="s">
        <v>369</v>
      </c>
      <c r="D2891" s="152" t="s">
        <v>6142</v>
      </c>
      <c r="E2891" s="152" t="s">
        <v>2071</v>
      </c>
      <c r="F2891" s="153" t="s">
        <v>2071</v>
      </c>
      <c r="G2891" t="s">
        <v>400</v>
      </c>
      <c r="H2891" s="91" t="str">
        <f>IF(Proc[[#This Row],[type]]="LFF (MDG-F)",MID(Proc[[#This Row],[Obj]],13,10),"")</f>
        <v/>
      </c>
      <c r="I2891" s="152"/>
      <c r="J2891" s="91" t="b">
        <f>Proc[[#This Row],[Requested]]=Proc[[#This Row],[CurrentParent]]</f>
        <v>1</v>
      </c>
      <c r="K2891" s="107" t="str">
        <f>IF(Proc[[#This Row],[Author]]="Marcela Urrego",VLOOKUP(LEFT(Proc[[#This Row],[Requested]],1),Table3[#All],2,0),VLOOKUP(Proc[[#This Row],[Author]],Table4[],2,0))</f>
        <v>LS</v>
      </c>
      <c r="L2891" s="91" t="s">
        <v>3524</v>
      </c>
      <c r="M2891" s="82">
        <v>45861</v>
      </c>
      <c r="N2891" s="82"/>
      <c r="O2891" s="82"/>
      <c r="P2891" s="84" t="str">
        <f ca="1">IF(Proc[[#This Row],[DaysAgeing]]&gt;5,"yep","on track")</f>
        <v>yep</v>
      </c>
      <c r="Q2891" s="2">
        <f ca="1">IF(Proc[[#This Row],[DateClosed]]="",ABS(NETWORKDAYS(Proc[[#This Row],[DateOpened]],TODAY()))-1,ABS(NETWORKDAYS(Proc[[#This Row],[DateOpened]],Proc[[#This Row],[DateClosed]]))-1)</f>
        <v>182</v>
      </c>
      <c r="R2891" s="84" t="s">
        <v>488</v>
      </c>
      <c r="S2891" s="91"/>
      <c r="T2891" s="153">
        <v>2890</v>
      </c>
    </row>
    <row r="2892" spans="1:20" hidden="1">
      <c r="A2892" s="90" t="s">
        <v>3523</v>
      </c>
      <c r="B2892" s="111" t="str">
        <f>IFERROR(VLOOKUP(Proc[[#This Row],[App]],Table2[],3,0),"open")</f>
        <v>ok</v>
      </c>
      <c r="C2892" s="90" t="s">
        <v>369</v>
      </c>
      <c r="D2892" s="152" t="s">
        <v>7855</v>
      </c>
      <c r="E2892" s="152" t="s">
        <v>3521</v>
      </c>
      <c r="F2892" s="91" t="s">
        <v>3521</v>
      </c>
      <c r="G2892" s="90" t="s">
        <v>400</v>
      </c>
      <c r="H2892" s="91" t="str">
        <f>IF(Proc[[#This Row],[type]]="LFF (MDG-F)",MID(Proc[[#This Row],[Obj]],13,10),"")</f>
        <v/>
      </c>
      <c r="I2892" s="152"/>
      <c r="J2892" s="91" t="b">
        <f>Proc[[#This Row],[Requested]]=Proc[[#This Row],[CurrentParent]]</f>
        <v>1</v>
      </c>
      <c r="K2892" s="107" t="str">
        <f>IF(Proc[[#This Row],[Author]]="Marcela Urrego",VLOOKUP(LEFT(Proc[[#This Row],[Requested]],1),Table3[#All],2,0),VLOOKUP(Proc[[#This Row],[Author]],Table4[],2,0))</f>
        <v>LS</v>
      </c>
      <c r="L2892" s="91" t="s">
        <v>3524</v>
      </c>
      <c r="M2892" s="82">
        <v>45861</v>
      </c>
      <c r="N2892" s="82"/>
      <c r="O2892" s="82"/>
      <c r="P2892" s="84" t="str">
        <f ca="1">IF(Proc[[#This Row],[DaysAgeing]]&gt;5,"yep","on track")</f>
        <v>yep</v>
      </c>
      <c r="Q2892" s="2">
        <f ca="1">IF(Proc[[#This Row],[DateClosed]]="",ABS(NETWORKDAYS(Proc[[#This Row],[DateOpened]],TODAY()))-1,ABS(NETWORKDAYS(Proc[[#This Row],[DateOpened]],Proc[[#This Row],[DateClosed]]))-1)</f>
        <v>182</v>
      </c>
      <c r="R2892" s="84" t="s">
        <v>488</v>
      </c>
      <c r="S2892" s="91"/>
      <c r="T2892" s="153">
        <v>2891</v>
      </c>
    </row>
    <row r="2893" spans="1:20" hidden="1">
      <c r="A2893" s="90" t="s">
        <v>3523</v>
      </c>
      <c r="B2893" s="111" t="str">
        <f>IFERROR(VLOOKUP(Proc[[#This Row],[App]],Table2[],3,0),"open")</f>
        <v>ok</v>
      </c>
      <c r="C2893" s="90" t="s">
        <v>369</v>
      </c>
      <c r="D2893" s="152" t="s">
        <v>9024</v>
      </c>
      <c r="E2893" s="152" t="s">
        <v>3062</v>
      </c>
      <c r="F2893" s="153" t="s">
        <v>3062</v>
      </c>
      <c r="G2893" s="90" t="s">
        <v>400</v>
      </c>
      <c r="H2893" s="91" t="str">
        <f>IF(Proc[[#This Row],[type]]="LFF (MDG-F)",MID(Proc[[#This Row],[Obj]],13,10),"")</f>
        <v/>
      </c>
      <c r="I2893" s="152"/>
      <c r="J2893" s="91" t="b">
        <f>Proc[[#This Row],[Requested]]=Proc[[#This Row],[CurrentParent]]</f>
        <v>1</v>
      </c>
      <c r="K2893" s="107" t="str">
        <f>IF(Proc[[#This Row],[Author]]="Marcela Urrego",VLOOKUP(LEFT(Proc[[#This Row],[Requested]],1),Table3[#All],2,0),VLOOKUP(Proc[[#This Row],[Author]],Table4[],2,0))</f>
        <v>LS</v>
      </c>
      <c r="L2893" s="91" t="s">
        <v>3524</v>
      </c>
      <c r="M2893" s="82">
        <v>45861</v>
      </c>
      <c r="N2893" s="82"/>
      <c r="O2893" s="82"/>
      <c r="P2893" s="84" t="str">
        <f ca="1">IF(Proc[[#This Row],[DaysAgeing]]&gt;5,"yep","on track")</f>
        <v>yep</v>
      </c>
      <c r="Q2893" s="2">
        <f ca="1">IF(Proc[[#This Row],[DateClosed]]="",ABS(NETWORKDAYS(Proc[[#This Row],[DateOpened]],TODAY()))-1,ABS(NETWORKDAYS(Proc[[#This Row],[DateOpened]],Proc[[#This Row],[DateClosed]]))-1)</f>
        <v>182</v>
      </c>
      <c r="R2893" s="84" t="s">
        <v>488</v>
      </c>
      <c r="S2893" s="91"/>
      <c r="T2893" s="153">
        <v>2892</v>
      </c>
    </row>
    <row r="2894" spans="1:20" hidden="1">
      <c r="A2894" s="90" t="s">
        <v>3523</v>
      </c>
      <c r="B2894" s="111" t="str">
        <f>IFERROR(VLOOKUP(Proc[[#This Row],[App]],Table2[],3,0),"open")</f>
        <v>ok</v>
      </c>
      <c r="C2894" s="90" t="s">
        <v>369</v>
      </c>
      <c r="D2894" s="152" t="s">
        <v>7975</v>
      </c>
      <c r="E2894" s="152" t="s">
        <v>847</v>
      </c>
      <c r="F2894" s="153" t="s">
        <v>847</v>
      </c>
      <c r="G2894" s="90" t="s">
        <v>400</v>
      </c>
      <c r="H2894" s="91" t="str">
        <f>IF(Proc[[#This Row],[type]]="LFF (MDG-F)",MID(Proc[[#This Row],[Obj]],13,10),"")</f>
        <v/>
      </c>
      <c r="I2894" s="152"/>
      <c r="J2894" s="91" t="b">
        <f>Proc[[#This Row],[Requested]]=Proc[[#This Row],[CurrentParent]]</f>
        <v>1</v>
      </c>
      <c r="K2894" s="107" t="str">
        <f>IF(Proc[[#This Row],[Author]]="Marcela Urrego",VLOOKUP(LEFT(Proc[[#This Row],[Requested]],1),Table3[#All],2,0),VLOOKUP(Proc[[#This Row],[Author]],Table4[],2,0))</f>
        <v>LS</v>
      </c>
      <c r="L2894" s="91" t="s">
        <v>3524</v>
      </c>
      <c r="M2894" s="82">
        <v>45861</v>
      </c>
      <c r="N2894" s="82"/>
      <c r="O2894" s="82"/>
      <c r="P2894" s="84" t="str">
        <f ca="1">IF(Proc[[#This Row],[DaysAgeing]]&gt;5,"yep","on track")</f>
        <v>yep</v>
      </c>
      <c r="Q2894" s="2">
        <f ca="1">IF(Proc[[#This Row],[DateClosed]]="",ABS(NETWORKDAYS(Proc[[#This Row],[DateOpened]],TODAY()))-1,ABS(NETWORKDAYS(Proc[[#This Row],[DateOpened]],Proc[[#This Row],[DateClosed]]))-1)</f>
        <v>182</v>
      </c>
      <c r="R2894" s="84" t="s">
        <v>488</v>
      </c>
      <c r="S2894" s="91"/>
      <c r="T2894" s="153">
        <v>2893</v>
      </c>
    </row>
    <row r="2895" spans="1:20" hidden="1">
      <c r="A2895" s="90" t="s">
        <v>3523</v>
      </c>
      <c r="B2895" s="111" t="str">
        <f>IFERROR(VLOOKUP(Proc[[#This Row],[App]],Table2[],3,0),"open")</f>
        <v>ok</v>
      </c>
      <c r="C2895" s="90" t="s">
        <v>369</v>
      </c>
      <c r="D2895" s="152" t="s">
        <v>1941</v>
      </c>
      <c r="E2895" s="152" t="s">
        <v>847</v>
      </c>
      <c r="F2895" s="153" t="s">
        <v>847</v>
      </c>
      <c r="G2895" s="90" t="s">
        <v>400</v>
      </c>
      <c r="H2895" s="91" t="str">
        <f>IF(Proc[[#This Row],[type]]="LFF (MDG-F)",MID(Proc[[#This Row],[Obj]],13,10),"")</f>
        <v/>
      </c>
      <c r="I2895" s="152"/>
      <c r="J2895" s="91" t="b">
        <f>Proc[[#This Row],[Requested]]=Proc[[#This Row],[CurrentParent]]</f>
        <v>1</v>
      </c>
      <c r="K2895" s="107" t="str">
        <f>IF(Proc[[#This Row],[Author]]="Marcela Urrego",VLOOKUP(LEFT(Proc[[#This Row],[Requested]],1),Table3[#All],2,0),VLOOKUP(Proc[[#This Row],[Author]],Table4[],2,0))</f>
        <v>LS</v>
      </c>
      <c r="L2895" s="91" t="s">
        <v>3524</v>
      </c>
      <c r="M2895" s="82">
        <v>45861</v>
      </c>
      <c r="N2895" s="82"/>
      <c r="O2895" s="82"/>
      <c r="P2895" s="84" t="str">
        <f ca="1">IF(Proc[[#This Row],[DaysAgeing]]&gt;5,"yep","on track")</f>
        <v>yep</v>
      </c>
      <c r="Q2895" s="2">
        <f ca="1">IF(Proc[[#This Row],[DateClosed]]="",ABS(NETWORKDAYS(Proc[[#This Row],[DateOpened]],TODAY()))-1,ABS(NETWORKDAYS(Proc[[#This Row],[DateOpened]],Proc[[#This Row],[DateClosed]]))-1)</f>
        <v>182</v>
      </c>
      <c r="R2895" s="84" t="s">
        <v>488</v>
      </c>
      <c r="S2895" s="91"/>
      <c r="T2895" s="153">
        <v>2894</v>
      </c>
    </row>
    <row r="2896" spans="1:20" hidden="1">
      <c r="A2896" s="90" t="s">
        <v>3523</v>
      </c>
      <c r="B2896" s="111" t="str">
        <f>IFERROR(VLOOKUP(Proc[[#This Row],[App]],Table2[],3,0),"open")</f>
        <v>ok</v>
      </c>
      <c r="C2896" s="90" t="s">
        <v>369</v>
      </c>
      <c r="D2896" s="152" t="s">
        <v>1430</v>
      </c>
      <c r="E2896" s="152" t="s">
        <v>3522</v>
      </c>
      <c r="F2896" s="153" t="s">
        <v>3522</v>
      </c>
      <c r="G2896" s="90" t="s">
        <v>400</v>
      </c>
      <c r="H2896" s="91" t="str">
        <f>IF(Proc[[#This Row],[type]]="LFF (MDG-F)",MID(Proc[[#This Row],[Obj]],13,10),"")</f>
        <v/>
      </c>
      <c r="I2896" s="152"/>
      <c r="J2896" s="91" t="b">
        <f>Proc[[#This Row],[Requested]]=Proc[[#This Row],[CurrentParent]]</f>
        <v>1</v>
      </c>
      <c r="K2896" s="107" t="str">
        <f>IF(Proc[[#This Row],[Author]]="Marcela Urrego",VLOOKUP(LEFT(Proc[[#This Row],[Requested]],1),Table3[#All],2,0),VLOOKUP(Proc[[#This Row],[Author]],Table4[],2,0))</f>
        <v>LS</v>
      </c>
      <c r="L2896" s="91" t="s">
        <v>3524</v>
      </c>
      <c r="M2896" s="82">
        <v>45861</v>
      </c>
      <c r="N2896" s="82"/>
      <c r="O2896" s="82"/>
      <c r="P2896" s="84" t="str">
        <f ca="1">IF(Proc[[#This Row],[DaysAgeing]]&gt;5,"yep","on track")</f>
        <v>yep</v>
      </c>
      <c r="Q2896" s="2">
        <f ca="1">IF(Proc[[#This Row],[DateClosed]]="",ABS(NETWORKDAYS(Proc[[#This Row],[DateOpened]],TODAY()))-1,ABS(NETWORKDAYS(Proc[[#This Row],[DateOpened]],Proc[[#This Row],[DateClosed]]))-1)</f>
        <v>182</v>
      </c>
      <c r="R2896" s="84" t="s">
        <v>488</v>
      </c>
      <c r="S2896" s="91"/>
      <c r="T2896" s="153">
        <v>2895</v>
      </c>
    </row>
    <row r="2897" spans="1:20" hidden="1">
      <c r="A2897" t="s">
        <v>3525</v>
      </c>
      <c r="B2897" s="152" t="str">
        <f>IFERROR(VLOOKUP(Proc[[#This Row],[App]],Table2[],3,0),"open")</f>
        <v>ok</v>
      </c>
      <c r="C2897" s="90" t="s">
        <v>369</v>
      </c>
      <c r="D2897" s="152" t="s">
        <v>9025</v>
      </c>
      <c r="E2897" s="152" t="s">
        <v>417</v>
      </c>
      <c r="F2897" s="91" t="s">
        <v>417</v>
      </c>
      <c r="G2897" s="90" t="s">
        <v>400</v>
      </c>
      <c r="H2897" s="91" t="str">
        <f>IF(Proc[[#This Row],[type]]="LFF (MDG-F)",MID(Proc[[#This Row],[Obj]],13,10),"")</f>
        <v/>
      </c>
      <c r="I2897" s="152"/>
      <c r="J2897" s="91" t="b">
        <f>Proc[[#This Row],[Requested]]=Proc[[#This Row],[CurrentParent]]</f>
        <v>1</v>
      </c>
      <c r="K2897" s="152" t="str">
        <f>IF(Proc[[#This Row],[Author]]="Marcela Urrego",VLOOKUP(LEFT(Proc[[#This Row],[Requested]],1),Table3[#All],2,0),VLOOKUP(Proc[[#This Row],[Author]],Table4[],2,0))</f>
        <v>LS</v>
      </c>
      <c r="L2897" s="91" t="s">
        <v>3524</v>
      </c>
      <c r="M2897" s="82">
        <v>45861</v>
      </c>
      <c r="N2897" s="82"/>
      <c r="O2897" s="82"/>
      <c r="P2897" s="84" t="str">
        <f ca="1">IF(Proc[[#This Row],[DaysAgeing]]&gt;5,"yep","on track")</f>
        <v>yep</v>
      </c>
      <c r="Q2897" s="2">
        <f ca="1">IF(Proc[[#This Row],[DateClosed]]="",ABS(NETWORKDAYS(Proc[[#This Row],[DateOpened]],TODAY()))-1,ABS(NETWORKDAYS(Proc[[#This Row],[DateOpened]],Proc[[#This Row],[DateClosed]]))-1)</f>
        <v>182</v>
      </c>
      <c r="R2897" s="84" t="s">
        <v>964</v>
      </c>
      <c r="S2897" s="91"/>
      <c r="T2897" s="153">
        <v>2896</v>
      </c>
    </row>
    <row r="2898" spans="1:20" hidden="1">
      <c r="A2898" s="90" t="s">
        <v>3525</v>
      </c>
      <c r="B2898" s="111" t="str">
        <f>IFERROR(VLOOKUP(Proc[[#This Row],[App]],Table2[],3,0),"open")</f>
        <v>ok</v>
      </c>
      <c r="C2898" s="90" t="s">
        <v>369</v>
      </c>
      <c r="D2898" s="152" t="s">
        <v>9026</v>
      </c>
      <c r="E2898" s="152" t="s">
        <v>417</v>
      </c>
      <c r="F2898" s="153" t="s">
        <v>417</v>
      </c>
      <c r="G2898" s="90" t="s">
        <v>400</v>
      </c>
      <c r="H2898" s="91" t="str">
        <f>IF(Proc[[#This Row],[type]]="LFF (MDG-F)",MID(Proc[[#This Row],[Obj]],13,10),"")</f>
        <v/>
      </c>
      <c r="I2898" s="152"/>
      <c r="J2898" s="91" t="b">
        <f>Proc[[#This Row],[Requested]]=Proc[[#This Row],[CurrentParent]]</f>
        <v>1</v>
      </c>
      <c r="K2898" s="107" t="str">
        <f>IF(Proc[[#This Row],[Author]]="Marcela Urrego",VLOOKUP(LEFT(Proc[[#This Row],[Requested]],1),Table3[#All],2,0),VLOOKUP(Proc[[#This Row],[Author]],Table4[],2,0))</f>
        <v>LS</v>
      </c>
      <c r="L2898" s="91" t="s">
        <v>3524</v>
      </c>
      <c r="M2898" s="82">
        <v>45861</v>
      </c>
      <c r="N2898" s="82"/>
      <c r="O2898" s="82"/>
      <c r="P2898" s="84" t="str">
        <f ca="1">IF(Proc[[#This Row],[DaysAgeing]]&gt;5,"yep","on track")</f>
        <v>yep</v>
      </c>
      <c r="Q2898" s="2">
        <f ca="1">IF(Proc[[#This Row],[DateClosed]]="",ABS(NETWORKDAYS(Proc[[#This Row],[DateOpened]],TODAY()))-1,ABS(NETWORKDAYS(Proc[[#This Row],[DateOpened]],Proc[[#This Row],[DateClosed]]))-1)</f>
        <v>182</v>
      </c>
      <c r="R2898" s="84" t="s">
        <v>964</v>
      </c>
      <c r="S2898" s="91"/>
      <c r="T2898" s="153">
        <v>2897</v>
      </c>
    </row>
    <row r="2899" spans="1:20" hidden="1">
      <c r="A2899" s="90" t="s">
        <v>3525</v>
      </c>
      <c r="B2899" s="111" t="str">
        <f>IFERROR(VLOOKUP(Proc[[#This Row],[App]],Table2[],3,0),"open")</f>
        <v>ok</v>
      </c>
      <c r="C2899" s="90" t="s">
        <v>369</v>
      </c>
      <c r="D2899" s="152" t="s">
        <v>9027</v>
      </c>
      <c r="E2899" s="152" t="s">
        <v>1838</v>
      </c>
      <c r="F2899" s="153" t="s">
        <v>1838</v>
      </c>
      <c r="G2899" s="90" t="s">
        <v>400</v>
      </c>
      <c r="H2899" s="91" t="str">
        <f>IF(Proc[[#This Row],[type]]="LFF (MDG-F)",MID(Proc[[#This Row],[Obj]],13,10),"")</f>
        <v/>
      </c>
      <c r="I2899" s="152"/>
      <c r="J2899" s="91" t="b">
        <f>Proc[[#This Row],[Requested]]=Proc[[#This Row],[CurrentParent]]</f>
        <v>1</v>
      </c>
      <c r="K2899" s="107" t="str">
        <f>IF(Proc[[#This Row],[Author]]="Marcela Urrego",VLOOKUP(LEFT(Proc[[#This Row],[Requested]],1),Table3[#All],2,0),VLOOKUP(Proc[[#This Row],[Author]],Table4[],2,0))</f>
        <v>LS</v>
      </c>
      <c r="L2899" s="91" t="s">
        <v>3524</v>
      </c>
      <c r="M2899" s="82">
        <v>45861</v>
      </c>
      <c r="N2899" s="82"/>
      <c r="O2899" s="82"/>
      <c r="P2899" s="84" t="str">
        <f ca="1">IF(Proc[[#This Row],[DaysAgeing]]&gt;5,"yep","on track")</f>
        <v>yep</v>
      </c>
      <c r="Q2899" s="2">
        <f ca="1">IF(Proc[[#This Row],[DateClosed]]="",ABS(NETWORKDAYS(Proc[[#This Row],[DateOpened]],TODAY()))-1,ABS(NETWORKDAYS(Proc[[#This Row],[DateOpened]],Proc[[#This Row],[DateClosed]]))-1)</f>
        <v>182</v>
      </c>
      <c r="R2899" s="84" t="s">
        <v>964</v>
      </c>
      <c r="S2899" s="91"/>
      <c r="T2899" s="153">
        <v>2898</v>
      </c>
    </row>
    <row r="2900" spans="1:20" hidden="1">
      <c r="A2900" t="s">
        <v>3529</v>
      </c>
      <c r="B2900" s="152" t="str">
        <f>IFERROR(VLOOKUP(Proc[[#This Row],[App]],Table2[],3,0),"open")</f>
        <v>ok</v>
      </c>
      <c r="C2900" t="s">
        <v>369</v>
      </c>
      <c r="D2900" s="152" t="s">
        <v>3527</v>
      </c>
      <c r="E2900" s="152" t="s">
        <v>475</v>
      </c>
      <c r="F2900" s="152" t="s">
        <v>475</v>
      </c>
      <c r="G2900" t="s">
        <v>400</v>
      </c>
      <c r="H2900" s="91" t="str">
        <f>IF(Proc[[#This Row],[type]]="LFF (MDG-F)",MID(Proc[[#This Row],[Obj]],13,10),"")</f>
        <v/>
      </c>
      <c r="I2900" s="152"/>
      <c r="J2900" s="91" t="b">
        <f>Proc[[#This Row],[Requested]]=Proc[[#This Row],[CurrentParent]]</f>
        <v>1</v>
      </c>
      <c r="K2900" s="152" t="str">
        <f>IF(Proc[[#This Row],[Author]]="Marcela Urrego",VLOOKUP(LEFT(Proc[[#This Row],[Requested]],1),Table3[#All],2,0),VLOOKUP(Proc[[#This Row],[Author]],Table4[],2,0))</f>
        <v>MGF</v>
      </c>
      <c r="L2900" s="91" t="s">
        <v>3524</v>
      </c>
      <c r="M2900" s="84">
        <v>45862.516793981478</v>
      </c>
      <c r="N2900" s="82"/>
      <c r="O2900" s="82"/>
      <c r="P2900" s="84" t="str">
        <f ca="1">IF(Proc[[#This Row],[DaysAgeing]]&gt;5,"yep","on track")</f>
        <v>yep</v>
      </c>
      <c r="Q2900" s="2">
        <f ca="1">IF(Proc[[#This Row],[DateClosed]]="",ABS(NETWORKDAYS(Proc[[#This Row],[DateOpened]],TODAY()))-1,ABS(NETWORKDAYS(Proc[[#This Row],[DateOpened]],Proc[[#This Row],[DateClosed]]))-1)</f>
        <v>181</v>
      </c>
      <c r="R2900" s="84" t="s">
        <v>514</v>
      </c>
      <c r="S2900" s="91"/>
      <c r="T2900" s="153">
        <v>2899</v>
      </c>
    </row>
    <row r="2901" spans="1:20" hidden="1">
      <c r="A2901" t="s">
        <v>3529</v>
      </c>
      <c r="B2901" s="111" t="str">
        <f>IFERROR(VLOOKUP(Proc[[#This Row],[App]],Table2[],3,0),"open")</f>
        <v>ok</v>
      </c>
      <c r="C2901" s="90" t="s">
        <v>369</v>
      </c>
      <c r="D2901" s="152" t="s">
        <v>3528</v>
      </c>
      <c r="E2901" s="152" t="s">
        <v>475</v>
      </c>
      <c r="F2901" s="90" t="s">
        <v>475</v>
      </c>
      <c r="G2901" s="90" t="s">
        <v>400</v>
      </c>
      <c r="H2901" s="91" t="str">
        <f>IF(Proc[[#This Row],[type]]="LFF (MDG-F)",MID(Proc[[#This Row],[Obj]],13,10),"")</f>
        <v/>
      </c>
      <c r="I2901" s="152"/>
      <c r="J2901" s="91" t="b">
        <f>Proc[[#This Row],[Requested]]=Proc[[#This Row],[CurrentParent]]</f>
        <v>1</v>
      </c>
      <c r="K2901" s="107" t="str">
        <f>IF(Proc[[#This Row],[Author]]="Marcela Urrego",VLOOKUP(LEFT(Proc[[#This Row],[Requested]],1),Table3[#All],2,0),VLOOKUP(Proc[[#This Row],[Author]],Table4[],2,0))</f>
        <v>MGF</v>
      </c>
      <c r="L2901" s="91" t="s">
        <v>3524</v>
      </c>
      <c r="M2901" s="84">
        <v>45862.516793981478</v>
      </c>
      <c r="N2901" s="82"/>
      <c r="O2901" s="82"/>
      <c r="P2901" s="84" t="str">
        <f ca="1">IF(Proc[[#This Row],[DaysAgeing]]&gt;5,"yep","on track")</f>
        <v>yep</v>
      </c>
      <c r="Q2901" s="2">
        <f ca="1">IF(Proc[[#This Row],[DateClosed]]="",ABS(NETWORKDAYS(Proc[[#This Row],[DateOpened]],TODAY()))-1,ABS(NETWORKDAYS(Proc[[#This Row],[DateOpened]],Proc[[#This Row],[DateClosed]]))-1)</f>
        <v>181</v>
      </c>
      <c r="R2901" s="84" t="s">
        <v>514</v>
      </c>
      <c r="S2901" s="91"/>
      <c r="T2901" s="153">
        <v>2900</v>
      </c>
    </row>
    <row r="2902" spans="1:20" hidden="1">
      <c r="A2902" t="s">
        <v>3530</v>
      </c>
      <c r="B2902" s="152" t="str">
        <f>IFERROR(VLOOKUP(Proc[[#This Row],[App]],Table2[],3,0),"open")</f>
        <v>ok</v>
      </c>
      <c r="C2902" s="90" t="s">
        <v>369</v>
      </c>
      <c r="D2902" s="152" t="s">
        <v>3527</v>
      </c>
      <c r="E2902" s="152" t="s">
        <v>3532</v>
      </c>
      <c r="F2902" s="91" t="s">
        <v>3532</v>
      </c>
      <c r="G2902" s="90" t="s">
        <v>400</v>
      </c>
      <c r="H2902" s="91" t="str">
        <f>IF(Proc[[#This Row],[type]]="LFF (MDG-F)",MID(Proc[[#This Row],[Obj]],13,10),"")</f>
        <v/>
      </c>
      <c r="I2902" s="152"/>
      <c r="J2902" s="91" t="b">
        <f>Proc[[#This Row],[Requested]]=Proc[[#This Row],[CurrentParent]]</f>
        <v>1</v>
      </c>
      <c r="K2902" s="152" t="str">
        <f>IF(Proc[[#This Row],[Author]]="Marcela Urrego",VLOOKUP(LEFT(Proc[[#This Row],[Requested]],1),Table3[#All],2,0),VLOOKUP(Proc[[#This Row],[Author]],Table4[],2,0))</f>
        <v>MGF</v>
      </c>
      <c r="L2902" s="91" t="s">
        <v>3524</v>
      </c>
      <c r="M2902" s="84">
        <v>45866.516793981478</v>
      </c>
      <c r="N2902" s="82"/>
      <c r="O2902" s="82"/>
      <c r="P2902" s="84" t="str">
        <f ca="1">IF(Proc[[#This Row],[DaysAgeing]]&gt;5,"yep","on track")</f>
        <v>yep</v>
      </c>
      <c r="Q2902" s="2">
        <f ca="1">IF(Proc[[#This Row],[DateClosed]]="",ABS(NETWORKDAYS(Proc[[#This Row],[DateOpened]],TODAY()))-1,ABS(NETWORKDAYS(Proc[[#This Row],[DateOpened]],Proc[[#This Row],[DateClosed]]))-1)</f>
        <v>179</v>
      </c>
      <c r="R2902" s="84" t="s">
        <v>514</v>
      </c>
      <c r="S2902" s="91"/>
      <c r="T2902" s="153">
        <v>2901</v>
      </c>
    </row>
    <row r="2903" spans="1:20" hidden="1">
      <c r="A2903" s="90" t="s">
        <v>3530</v>
      </c>
      <c r="B2903" s="111" t="str">
        <f>IFERROR(VLOOKUP(Proc[[#This Row],[App]],Table2[],3,0),"open")</f>
        <v>ok</v>
      </c>
      <c r="C2903" s="90" t="s">
        <v>369</v>
      </c>
      <c r="D2903" s="152" t="s">
        <v>3528</v>
      </c>
      <c r="E2903" s="152" t="s">
        <v>3532</v>
      </c>
      <c r="F2903" s="153" t="s">
        <v>3532</v>
      </c>
      <c r="G2903" s="90" t="s">
        <v>400</v>
      </c>
      <c r="H2903" s="91" t="str">
        <f>IF(Proc[[#This Row],[type]]="LFF (MDG-F)",MID(Proc[[#This Row],[Obj]],13,10),"")</f>
        <v/>
      </c>
      <c r="I2903" s="152"/>
      <c r="J2903" s="91" t="b">
        <f>Proc[[#This Row],[Requested]]=Proc[[#This Row],[CurrentParent]]</f>
        <v>1</v>
      </c>
      <c r="K2903" s="107" t="str">
        <f>IF(Proc[[#This Row],[Author]]="Marcela Urrego",VLOOKUP(LEFT(Proc[[#This Row],[Requested]],1),Table3[#All],2,0),VLOOKUP(Proc[[#This Row],[Author]],Table4[],2,0))</f>
        <v>MGF</v>
      </c>
      <c r="L2903" s="91" t="s">
        <v>3524</v>
      </c>
      <c r="M2903" s="84">
        <v>45866.516793981478</v>
      </c>
      <c r="N2903" s="82"/>
      <c r="O2903" s="82"/>
      <c r="P2903" s="84" t="str">
        <f ca="1">IF(Proc[[#This Row],[DaysAgeing]]&gt;5,"yep","on track")</f>
        <v>yep</v>
      </c>
      <c r="Q2903" s="2">
        <f ca="1">IF(Proc[[#This Row],[DateClosed]]="",ABS(NETWORKDAYS(Proc[[#This Row],[DateOpened]],TODAY()))-1,ABS(NETWORKDAYS(Proc[[#This Row],[DateOpened]],Proc[[#This Row],[DateClosed]]))-1)</f>
        <v>179</v>
      </c>
      <c r="R2903" s="84" t="s">
        <v>514</v>
      </c>
      <c r="S2903" s="91"/>
      <c r="T2903" s="153">
        <v>2902</v>
      </c>
    </row>
    <row r="2904" spans="1:20" hidden="1">
      <c r="A2904" s="90" t="s">
        <v>3530</v>
      </c>
      <c r="B2904" s="111" t="str">
        <f>IFERROR(VLOOKUP(Proc[[#This Row],[App]],Table2[],3,0),"open")</f>
        <v>ok</v>
      </c>
      <c r="C2904" s="90" t="s">
        <v>369</v>
      </c>
      <c r="D2904" s="152" t="s">
        <v>3531</v>
      </c>
      <c r="E2904" s="152" t="s">
        <v>475</v>
      </c>
      <c r="F2904" s="91" t="s">
        <v>475</v>
      </c>
      <c r="G2904" s="90" t="s">
        <v>400</v>
      </c>
      <c r="H2904" s="91" t="str">
        <f>IF(Proc[[#This Row],[type]]="LFF (MDG-F)",MID(Proc[[#This Row],[Obj]],13,10),"")</f>
        <v/>
      </c>
      <c r="I2904" s="152"/>
      <c r="J2904" s="91" t="b">
        <f>Proc[[#This Row],[Requested]]=Proc[[#This Row],[CurrentParent]]</f>
        <v>1</v>
      </c>
      <c r="K2904" s="107" t="str">
        <f>IF(Proc[[#This Row],[Author]]="Marcela Urrego",VLOOKUP(LEFT(Proc[[#This Row],[Requested]],1),Table3[#All],2,0),VLOOKUP(Proc[[#This Row],[Author]],Table4[],2,0))</f>
        <v>MGF</v>
      </c>
      <c r="L2904" s="91" t="s">
        <v>3524</v>
      </c>
      <c r="M2904" s="84">
        <v>45866.516793981478</v>
      </c>
      <c r="N2904" s="82"/>
      <c r="O2904" s="82"/>
      <c r="P2904" s="84" t="str">
        <f ca="1">IF(Proc[[#This Row],[DaysAgeing]]&gt;5,"yep","on track")</f>
        <v>yep</v>
      </c>
      <c r="Q2904" s="2">
        <f ca="1">IF(Proc[[#This Row],[DateClosed]]="",ABS(NETWORKDAYS(Proc[[#This Row],[DateOpened]],TODAY()))-1,ABS(NETWORKDAYS(Proc[[#This Row],[DateOpened]],Proc[[#This Row],[DateClosed]]))-1)</f>
        <v>179</v>
      </c>
      <c r="R2904" s="84" t="s">
        <v>514</v>
      </c>
      <c r="S2904" s="91"/>
      <c r="T2904" s="153">
        <v>2903</v>
      </c>
    </row>
    <row r="2905" spans="1:20" hidden="1">
      <c r="A2905" t="s">
        <v>3533</v>
      </c>
      <c r="B2905" s="152" t="str">
        <f>IFERROR(VLOOKUP(Proc[[#This Row],[App]],Table2[],3,0),"open")</f>
        <v>ok</v>
      </c>
      <c r="C2905" s="90" t="s">
        <v>369</v>
      </c>
      <c r="D2905" s="152" t="s">
        <v>8633</v>
      </c>
      <c r="E2905" s="152" t="s">
        <v>3546</v>
      </c>
      <c r="F2905" s="91" t="s">
        <v>3546</v>
      </c>
      <c r="G2905" s="90" t="s">
        <v>400</v>
      </c>
      <c r="H2905" s="91" t="str">
        <f>IF(Proc[[#This Row],[type]]="LFF (MDG-F)",MID(Proc[[#This Row],[Obj]],13,10),"")</f>
        <v/>
      </c>
      <c r="I2905" s="152"/>
      <c r="J2905" s="91" t="b">
        <f>Proc[[#This Row],[Requested]]=Proc[[#This Row],[CurrentParent]]</f>
        <v>1</v>
      </c>
      <c r="K2905" s="152" t="str">
        <f>IF(Proc[[#This Row],[Author]]="Marcela Urrego",VLOOKUP(LEFT(Proc[[#This Row],[Requested]],1),Table3[#All],2,0),VLOOKUP(Proc[[#This Row],[Author]],Table4[],2,0))</f>
        <v>LS</v>
      </c>
      <c r="L2905" s="91" t="s">
        <v>3524</v>
      </c>
      <c r="M2905" s="84">
        <v>45866.516793981478</v>
      </c>
      <c r="N2905" s="82"/>
      <c r="O2905" s="82"/>
      <c r="P2905" s="84" t="str">
        <f ca="1">IF(Proc[[#This Row],[DaysAgeing]]&gt;5,"yep","on track")</f>
        <v>yep</v>
      </c>
      <c r="Q2905" s="2">
        <f ca="1">IF(Proc[[#This Row],[DateClosed]]="",ABS(NETWORKDAYS(Proc[[#This Row],[DateOpened]],TODAY()))-1,ABS(NETWORKDAYS(Proc[[#This Row],[DateOpened]],Proc[[#This Row],[DateClosed]]))-1)</f>
        <v>179</v>
      </c>
      <c r="R2905" s="84" t="s">
        <v>488</v>
      </c>
      <c r="S2905" s="91"/>
      <c r="T2905" s="153">
        <v>2904</v>
      </c>
    </row>
    <row r="2906" spans="1:20" hidden="1">
      <c r="A2906" s="90" t="s">
        <v>3533</v>
      </c>
      <c r="B2906" s="111" t="str">
        <f>IFERROR(VLOOKUP(Proc[[#This Row],[App]],Table2[],3,0),"open")</f>
        <v>ok</v>
      </c>
      <c r="C2906" s="90" t="s">
        <v>369</v>
      </c>
      <c r="D2906" s="152" t="s">
        <v>8663</v>
      </c>
      <c r="E2906" s="152" t="s">
        <v>3546</v>
      </c>
      <c r="F2906" s="153" t="s">
        <v>3546</v>
      </c>
      <c r="G2906" s="90" t="s">
        <v>400</v>
      </c>
      <c r="H2906" s="91" t="str">
        <f>IF(Proc[[#This Row],[type]]="LFF (MDG-F)",MID(Proc[[#This Row],[Obj]],13,10),"")</f>
        <v/>
      </c>
      <c r="I2906" s="152"/>
      <c r="J2906" s="91" t="b">
        <f>Proc[[#This Row],[Requested]]=Proc[[#This Row],[CurrentParent]]</f>
        <v>1</v>
      </c>
      <c r="K2906" s="107" t="str">
        <f>IF(Proc[[#This Row],[Author]]="Marcela Urrego",VLOOKUP(LEFT(Proc[[#This Row],[Requested]],1),Table3[#All],2,0),VLOOKUP(Proc[[#This Row],[Author]],Table4[],2,0))</f>
        <v>LS</v>
      </c>
      <c r="L2906" s="91" t="s">
        <v>3524</v>
      </c>
      <c r="M2906" s="84">
        <v>45866.516793981478</v>
      </c>
      <c r="N2906" s="82"/>
      <c r="O2906" s="82"/>
      <c r="P2906" s="84" t="str">
        <f ca="1">IF(Proc[[#This Row],[DaysAgeing]]&gt;5,"yep","on track")</f>
        <v>yep</v>
      </c>
      <c r="Q2906" s="2">
        <f ca="1">IF(Proc[[#This Row],[DateClosed]]="",ABS(NETWORKDAYS(Proc[[#This Row],[DateOpened]],TODAY()))-1,ABS(NETWORKDAYS(Proc[[#This Row],[DateOpened]],Proc[[#This Row],[DateClosed]]))-1)</f>
        <v>179</v>
      </c>
      <c r="R2906" s="84" t="s">
        <v>488</v>
      </c>
      <c r="S2906" s="91"/>
      <c r="T2906" s="153">
        <v>2905</v>
      </c>
    </row>
    <row r="2907" spans="1:20" hidden="1">
      <c r="A2907" t="s">
        <v>3534</v>
      </c>
      <c r="B2907" s="152" t="str">
        <f>IFERROR(VLOOKUP(Proc[[#This Row],[App]],Table2[],3,0),"open")</f>
        <v>ok</v>
      </c>
      <c r="C2907" s="90" t="s">
        <v>369</v>
      </c>
      <c r="D2907" s="152" t="s">
        <v>3535</v>
      </c>
      <c r="E2907" s="152" t="s">
        <v>3536</v>
      </c>
      <c r="F2907" s="91" t="s">
        <v>3536</v>
      </c>
      <c r="G2907" s="90" t="s">
        <v>400</v>
      </c>
      <c r="H2907" s="91" t="str">
        <f>IF(Proc[[#This Row],[type]]="LFF (MDG-F)",MID(Proc[[#This Row],[Obj]],13,10),"")</f>
        <v/>
      </c>
      <c r="I2907" s="152"/>
      <c r="J2907" s="91" t="b">
        <f>Proc[[#This Row],[Requested]]=Proc[[#This Row],[CurrentParent]]</f>
        <v>1</v>
      </c>
      <c r="K2907" s="152" t="str">
        <f>IF(Proc[[#This Row],[Author]]="Marcela Urrego",VLOOKUP(LEFT(Proc[[#This Row],[Requested]],1),Table3[#All],2,0),VLOOKUP(Proc[[#This Row],[Author]],Table4[],2,0))</f>
        <v>LS</v>
      </c>
      <c r="L2907" s="91" t="s">
        <v>3524</v>
      </c>
      <c r="M2907" s="84">
        <v>45866.516793981478</v>
      </c>
      <c r="N2907" s="82"/>
      <c r="O2907" s="82"/>
      <c r="P2907" s="84" t="str">
        <f ca="1">IF(Proc[[#This Row],[DaysAgeing]]&gt;5,"yep","on track")</f>
        <v>yep</v>
      </c>
      <c r="Q2907" s="2">
        <f ca="1">IF(Proc[[#This Row],[DateClosed]]="",ABS(NETWORKDAYS(Proc[[#This Row],[DateOpened]],TODAY()))-1,ABS(NETWORKDAYS(Proc[[#This Row],[DateOpened]],Proc[[#This Row],[DateClosed]]))-1)</f>
        <v>179</v>
      </c>
      <c r="R2907" s="84" t="s">
        <v>964</v>
      </c>
      <c r="S2907" s="91"/>
      <c r="T2907" s="153">
        <v>2906</v>
      </c>
    </row>
    <row r="2908" spans="1:20" hidden="1">
      <c r="A2908" t="s">
        <v>3543</v>
      </c>
      <c r="B2908" s="152" t="str">
        <f>IFERROR(VLOOKUP(Proc[[#This Row],[App]],Table2[],3,0),"open")</f>
        <v>ok</v>
      </c>
      <c r="C2908" s="90" t="s">
        <v>369</v>
      </c>
      <c r="D2908" s="152" t="s">
        <v>3537</v>
      </c>
      <c r="E2908" s="152" t="s">
        <v>3540</v>
      </c>
      <c r="F2908" s="152" t="s">
        <v>3540</v>
      </c>
      <c r="G2908" t="s">
        <v>406</v>
      </c>
      <c r="H2908" s="91" t="str">
        <f>IF(Proc[[#This Row],[type]]="LFF (MDG-F)",MID(Proc[[#This Row],[Obj]],13,10),"")</f>
        <v>NO50R00005</v>
      </c>
      <c r="I2908" s="152"/>
      <c r="J2908" s="91" t="b">
        <f>Proc[[#This Row],[Requested]]=Proc[[#This Row],[CurrentParent]]</f>
        <v>1</v>
      </c>
      <c r="K2908" s="152" t="str">
        <f>IF(Proc[[#This Row],[Author]]="Marcela Urrego",VLOOKUP(LEFT(Proc[[#This Row],[Requested]],1),Table3[#All],2,0),VLOOKUP(Proc[[#This Row],[Author]],Table4[],2,0))</f>
        <v>HC</v>
      </c>
      <c r="L2908" s="91" t="s">
        <v>3524</v>
      </c>
      <c r="M2908" s="84">
        <v>45866.516793981478</v>
      </c>
      <c r="N2908" s="82"/>
      <c r="O2908" s="82"/>
      <c r="P2908" s="84" t="str">
        <f ca="1">IF(Proc[[#This Row],[DaysAgeing]]&gt;5,"yep","on track")</f>
        <v>yep</v>
      </c>
      <c r="Q2908" s="2">
        <f ca="1">IF(Proc[[#This Row],[DateClosed]]="",ABS(NETWORKDAYS(Proc[[#This Row],[DateOpened]],TODAY()))-1,ABS(NETWORKDAYS(Proc[[#This Row],[DateOpened]],Proc[[#This Row],[DateClosed]]))-1)</f>
        <v>179</v>
      </c>
      <c r="R2908" s="84" t="s">
        <v>758</v>
      </c>
      <c r="S2908" s="91"/>
      <c r="T2908" s="153">
        <v>2907</v>
      </c>
    </row>
    <row r="2909" spans="1:20" hidden="1">
      <c r="A2909" s="90" t="s">
        <v>3543</v>
      </c>
      <c r="B2909" s="111" t="str">
        <f>IFERROR(VLOOKUP(Proc[[#This Row],[App]],Table2[],3,0),"open")</f>
        <v>ok</v>
      </c>
      <c r="C2909" s="90" t="s">
        <v>369</v>
      </c>
      <c r="D2909" s="152" t="s">
        <v>3538</v>
      </c>
      <c r="E2909" s="152" t="s">
        <v>3541</v>
      </c>
      <c r="F2909" s="90" t="s">
        <v>3541</v>
      </c>
      <c r="G2909" s="90" t="s">
        <v>406</v>
      </c>
      <c r="H2909" s="91" t="str">
        <f>IF(Proc[[#This Row],[type]]="LFF (MDG-F)",MID(Proc[[#This Row],[Obj]],13,10),"")</f>
        <v>CH75L70000</v>
      </c>
      <c r="I2909" s="152"/>
      <c r="J2909" s="91" t="b">
        <f>Proc[[#This Row],[Requested]]=Proc[[#This Row],[CurrentParent]]</f>
        <v>1</v>
      </c>
      <c r="K2909" s="107" t="str">
        <f>IF(Proc[[#This Row],[Author]]="Marcela Urrego",VLOOKUP(LEFT(Proc[[#This Row],[Requested]],1),Table3[#All],2,0),VLOOKUP(Proc[[#This Row],[Author]],Table4[],2,0))</f>
        <v>HC</v>
      </c>
      <c r="L2909" s="91" t="s">
        <v>3524</v>
      </c>
      <c r="M2909" s="84">
        <v>45866.516793981478</v>
      </c>
      <c r="N2909" s="82"/>
      <c r="O2909" s="82"/>
      <c r="P2909" s="84" t="str">
        <f ca="1">IF(Proc[[#This Row],[DaysAgeing]]&gt;5,"yep","on track")</f>
        <v>yep</v>
      </c>
      <c r="Q2909" s="2">
        <f ca="1">IF(Proc[[#This Row],[DateClosed]]="",ABS(NETWORKDAYS(Proc[[#This Row],[DateOpened]],TODAY()))-1,ABS(NETWORKDAYS(Proc[[#This Row],[DateOpened]],Proc[[#This Row],[DateClosed]]))-1)</f>
        <v>179</v>
      </c>
      <c r="R2909" s="84" t="s">
        <v>758</v>
      </c>
      <c r="S2909" s="91"/>
      <c r="T2909" s="153">
        <v>2908</v>
      </c>
    </row>
    <row r="2910" spans="1:20" hidden="1">
      <c r="A2910" s="90" t="s">
        <v>3543</v>
      </c>
      <c r="B2910" s="111" t="str">
        <f>IFERROR(VLOOKUP(Proc[[#This Row],[App]],Table2[],3,0),"open")</f>
        <v>ok</v>
      </c>
      <c r="C2910" s="90" t="s">
        <v>369</v>
      </c>
      <c r="D2910" s="152" t="s">
        <v>3539</v>
      </c>
      <c r="E2910" s="152" t="s">
        <v>3542</v>
      </c>
      <c r="F2910" s="90" t="s">
        <v>3542</v>
      </c>
      <c r="G2910" s="90" t="s">
        <v>406</v>
      </c>
      <c r="H2910" s="91" t="str">
        <f>IF(Proc[[#This Row],[type]]="LFF (MDG-F)",MID(Proc[[#This Row],[Obj]],13,10),"")</f>
        <v>DE50R06355</v>
      </c>
      <c r="I2910" s="152"/>
      <c r="J2910" s="91" t="b">
        <f>Proc[[#This Row],[Requested]]=Proc[[#This Row],[CurrentParent]]</f>
        <v>1</v>
      </c>
      <c r="K2910" s="107" t="str">
        <f>IF(Proc[[#This Row],[Author]]="Marcela Urrego",VLOOKUP(LEFT(Proc[[#This Row],[Requested]],1),Table3[#All],2,0),VLOOKUP(Proc[[#This Row],[Author]],Table4[],2,0))</f>
        <v>HC</v>
      </c>
      <c r="L2910" s="91" t="s">
        <v>3524</v>
      </c>
      <c r="M2910" s="84">
        <v>45866.516793981478</v>
      </c>
      <c r="N2910" s="82"/>
      <c r="O2910" s="82"/>
      <c r="P2910" s="84" t="str">
        <f ca="1">IF(Proc[[#This Row],[DaysAgeing]]&gt;5,"yep","on track")</f>
        <v>yep</v>
      </c>
      <c r="Q2910" s="2">
        <f ca="1">IF(Proc[[#This Row],[DateClosed]]="",ABS(NETWORKDAYS(Proc[[#This Row],[DateOpened]],TODAY()))-1,ABS(NETWORKDAYS(Proc[[#This Row],[DateOpened]],Proc[[#This Row],[DateClosed]]))-1)</f>
        <v>179</v>
      </c>
      <c r="R2910" s="84" t="s">
        <v>758</v>
      </c>
      <c r="S2910" s="91"/>
      <c r="T2910" s="153">
        <v>2909</v>
      </c>
    </row>
    <row r="2911" spans="1:20" hidden="1">
      <c r="A2911" t="s">
        <v>3545</v>
      </c>
      <c r="B2911" s="111" t="str">
        <f>IFERROR(VLOOKUP(Proc[[#This Row],[App]],Table2[],3,0),"open")</f>
        <v>ok</v>
      </c>
      <c r="C2911" s="90" t="s">
        <v>369</v>
      </c>
      <c r="D2911" s="152" t="s">
        <v>3544</v>
      </c>
      <c r="E2911" s="152" t="s">
        <v>3006</v>
      </c>
      <c r="F2911" s="90" t="s">
        <v>3006</v>
      </c>
      <c r="G2911" t="s">
        <v>400</v>
      </c>
      <c r="H2911" s="91" t="str">
        <f>IF(Proc[[#This Row],[type]]="LFF (MDG-F)",MID(Proc[[#This Row],[Obj]],13,10),"")</f>
        <v/>
      </c>
      <c r="I2911" s="152"/>
      <c r="J2911" s="91" t="b">
        <f>Proc[[#This Row],[Requested]]=Proc[[#This Row],[CurrentParent]]</f>
        <v>1</v>
      </c>
      <c r="K2911" s="107" t="str">
        <f>IF(Proc[[#This Row],[Author]]="Marcela Urrego",VLOOKUP(LEFT(Proc[[#This Row],[Requested]],1),Table3[#All],2,0),VLOOKUP(Proc[[#This Row],[Author]],Table4[],2,0))</f>
        <v>HC</v>
      </c>
      <c r="L2911" s="91" t="s">
        <v>3524</v>
      </c>
      <c r="M2911" s="84">
        <v>45866.516793981478</v>
      </c>
      <c r="N2911" s="82"/>
      <c r="O2911" s="82"/>
      <c r="P2911" s="84" t="str">
        <f ca="1">IF(Proc[[#This Row],[DaysAgeing]]&gt;5,"yep","on track")</f>
        <v>yep</v>
      </c>
      <c r="Q2911" s="2">
        <f ca="1">IF(Proc[[#This Row],[DateClosed]]="",ABS(NETWORKDAYS(Proc[[#This Row],[DateOpened]],TODAY()))-1,ABS(NETWORKDAYS(Proc[[#This Row],[DateOpened]],Proc[[#This Row],[DateClosed]]))-1)</f>
        <v>179</v>
      </c>
      <c r="R2911" s="84" t="s">
        <v>410</v>
      </c>
      <c r="S2911" s="91"/>
      <c r="T2911" s="153">
        <v>2910</v>
      </c>
    </row>
    <row r="2912" spans="1:20" hidden="1">
      <c r="A2912" t="s">
        <v>3552</v>
      </c>
      <c r="B2912" s="111" t="str">
        <f>IFERROR(VLOOKUP(Proc[[#This Row],[App]],Table2[],3,0),"open")</f>
        <v>ok</v>
      </c>
      <c r="C2912" s="90" t="s">
        <v>369</v>
      </c>
      <c r="D2912" s="152" t="s">
        <v>9028</v>
      </c>
      <c r="E2912" s="152" t="s">
        <v>3547</v>
      </c>
      <c r="F2912" s="153" t="s">
        <v>3547</v>
      </c>
      <c r="G2912" s="90" t="s">
        <v>400</v>
      </c>
      <c r="H2912" s="91" t="str">
        <f>IF(Proc[[#This Row],[type]]="LFF (MDG-F)",MID(Proc[[#This Row],[Obj]],13,10),"")</f>
        <v/>
      </c>
      <c r="I2912" s="152"/>
      <c r="J2912" s="91" t="b">
        <f>Proc[[#This Row],[Requested]]=Proc[[#This Row],[CurrentParent]]</f>
        <v>1</v>
      </c>
      <c r="K2912" s="107" t="str">
        <f>IF(Proc[[#This Row],[Author]]="Marcela Urrego",VLOOKUP(LEFT(Proc[[#This Row],[Requested]],1),Table3[#All],2,0),VLOOKUP(Proc[[#This Row],[Author]],Table4[],2,0))</f>
        <v>LS</v>
      </c>
      <c r="L2912" s="91" t="s">
        <v>3524</v>
      </c>
      <c r="M2912" s="82">
        <v>45868</v>
      </c>
      <c r="N2912" s="82"/>
      <c r="O2912" s="82"/>
      <c r="P2912" s="84" t="str">
        <f ca="1">IF(Proc[[#This Row],[DaysAgeing]]&gt;5,"yep","on track")</f>
        <v>yep</v>
      </c>
      <c r="Q2912" s="2">
        <f ca="1">IF(Proc[[#This Row],[DateClosed]]="",ABS(NETWORKDAYS(Proc[[#This Row],[DateOpened]],TODAY()))-1,ABS(NETWORKDAYS(Proc[[#This Row],[DateOpened]],Proc[[#This Row],[DateClosed]]))-1)</f>
        <v>177</v>
      </c>
      <c r="R2912" s="84" t="s">
        <v>964</v>
      </c>
      <c r="S2912" s="91"/>
      <c r="T2912" s="153">
        <v>2911</v>
      </c>
    </row>
    <row r="2913" spans="1:20" hidden="1">
      <c r="A2913" s="90" t="s">
        <v>3552</v>
      </c>
      <c r="B2913" s="152" t="str">
        <f>IFERROR(VLOOKUP(Proc[[#This Row],[App]],Table2[],3,0),"open")</f>
        <v>ok</v>
      </c>
      <c r="C2913" s="90" t="s">
        <v>369</v>
      </c>
      <c r="D2913" s="152" t="s">
        <v>4546</v>
      </c>
      <c r="E2913" s="152" t="s">
        <v>3548</v>
      </c>
      <c r="F2913" s="91" t="s">
        <v>3548</v>
      </c>
      <c r="G2913" s="90" t="s">
        <v>400</v>
      </c>
      <c r="H2913" s="91" t="str">
        <f>IF(Proc[[#This Row],[type]]="LFF (MDG-F)",MID(Proc[[#This Row],[Obj]],13,10),"")</f>
        <v/>
      </c>
      <c r="I2913" s="152"/>
      <c r="J2913" s="91" t="b">
        <f>Proc[[#This Row],[Requested]]=Proc[[#This Row],[CurrentParent]]</f>
        <v>1</v>
      </c>
      <c r="K2913" s="152" t="str">
        <f>IF(Proc[[#This Row],[Author]]="Marcela Urrego",VLOOKUP(LEFT(Proc[[#This Row],[Requested]],1),Table3[#All],2,0),VLOOKUP(Proc[[#This Row],[Author]],Table4[],2,0))</f>
        <v>LS</v>
      </c>
      <c r="L2913" s="91" t="s">
        <v>3524</v>
      </c>
      <c r="M2913" s="82">
        <v>45868</v>
      </c>
      <c r="N2913" s="82"/>
      <c r="O2913" s="82"/>
      <c r="P2913" s="84" t="str">
        <f ca="1">IF(Proc[[#This Row],[DaysAgeing]]&gt;5,"yep","on track")</f>
        <v>yep</v>
      </c>
      <c r="Q2913" s="2">
        <f ca="1">IF(Proc[[#This Row],[DateClosed]]="",ABS(NETWORKDAYS(Proc[[#This Row],[DateOpened]],TODAY()))-1,ABS(NETWORKDAYS(Proc[[#This Row],[DateOpened]],Proc[[#This Row],[DateClosed]]))-1)</f>
        <v>177</v>
      </c>
      <c r="R2913" s="84" t="s">
        <v>964</v>
      </c>
      <c r="S2913" s="91"/>
      <c r="T2913" s="153">
        <v>2912</v>
      </c>
    </row>
    <row r="2914" spans="1:20" hidden="1">
      <c r="A2914" s="90" t="s">
        <v>3552</v>
      </c>
      <c r="B2914" s="152" t="str">
        <f>IFERROR(VLOOKUP(Proc[[#This Row],[App]],Table2[],3,0),"open")</f>
        <v>ok</v>
      </c>
      <c r="C2914" s="90" t="s">
        <v>369</v>
      </c>
      <c r="D2914" s="152" t="s">
        <v>9029</v>
      </c>
      <c r="E2914" s="152" t="s">
        <v>3549</v>
      </c>
      <c r="F2914" s="91" t="s">
        <v>3549</v>
      </c>
      <c r="G2914" s="90" t="s">
        <v>400</v>
      </c>
      <c r="H2914" s="91" t="str">
        <f>IF(Proc[[#This Row],[type]]="LFF (MDG-F)",MID(Proc[[#This Row],[Obj]],13,10),"")</f>
        <v/>
      </c>
      <c r="I2914" s="152"/>
      <c r="J2914" s="91" t="b">
        <f>Proc[[#This Row],[Requested]]=Proc[[#This Row],[CurrentParent]]</f>
        <v>1</v>
      </c>
      <c r="K2914" s="152" t="str">
        <f>IF(Proc[[#This Row],[Author]]="Marcela Urrego",VLOOKUP(LEFT(Proc[[#This Row],[Requested]],1),Table3[#All],2,0),VLOOKUP(Proc[[#This Row],[Author]],Table4[],2,0))</f>
        <v>LS</v>
      </c>
      <c r="L2914" s="91" t="s">
        <v>3524</v>
      </c>
      <c r="M2914" s="82">
        <v>45868</v>
      </c>
      <c r="N2914" s="82"/>
      <c r="O2914" s="82"/>
      <c r="P2914" s="84" t="str">
        <f ca="1">IF(Proc[[#This Row],[DaysAgeing]]&gt;5,"yep","on track")</f>
        <v>yep</v>
      </c>
      <c r="Q2914" s="2">
        <f ca="1">IF(Proc[[#This Row],[DateClosed]]="",ABS(NETWORKDAYS(Proc[[#This Row],[DateOpened]],TODAY()))-1,ABS(NETWORKDAYS(Proc[[#This Row],[DateOpened]],Proc[[#This Row],[DateClosed]]))-1)</f>
        <v>177</v>
      </c>
      <c r="R2914" s="84" t="s">
        <v>964</v>
      </c>
      <c r="S2914" s="91"/>
      <c r="T2914" s="153">
        <v>2913</v>
      </c>
    </row>
    <row r="2915" spans="1:20" hidden="1">
      <c r="A2915" s="90" t="s">
        <v>3552</v>
      </c>
      <c r="B2915" s="152" t="str">
        <f>IFERROR(VLOOKUP(Proc[[#This Row],[App]],Table2[],3,0),"open")</f>
        <v>ok</v>
      </c>
      <c r="C2915" s="90" t="s">
        <v>369</v>
      </c>
      <c r="D2915" s="152" t="s">
        <v>9030</v>
      </c>
      <c r="E2915" s="152" t="s">
        <v>3550</v>
      </c>
      <c r="F2915" s="91" t="s">
        <v>3550</v>
      </c>
      <c r="G2915" s="90" t="s">
        <v>400</v>
      </c>
      <c r="H2915" s="91" t="str">
        <f>IF(Proc[[#This Row],[type]]="LFF (MDG-F)",MID(Proc[[#This Row],[Obj]],13,10),"")</f>
        <v/>
      </c>
      <c r="I2915" s="152"/>
      <c r="J2915" s="91" t="b">
        <f>Proc[[#This Row],[Requested]]=Proc[[#This Row],[CurrentParent]]</f>
        <v>1</v>
      </c>
      <c r="K2915" s="152" t="str">
        <f>IF(Proc[[#This Row],[Author]]="Marcela Urrego",VLOOKUP(LEFT(Proc[[#This Row],[Requested]],1),Table3[#All],2,0),VLOOKUP(Proc[[#This Row],[Author]],Table4[],2,0))</f>
        <v>LS</v>
      </c>
      <c r="L2915" s="91" t="s">
        <v>3524</v>
      </c>
      <c r="M2915" s="82">
        <v>45868</v>
      </c>
      <c r="N2915" s="82"/>
      <c r="O2915" s="82"/>
      <c r="P2915" s="84" t="str">
        <f ca="1">IF(Proc[[#This Row],[DaysAgeing]]&gt;5,"yep","on track")</f>
        <v>yep</v>
      </c>
      <c r="Q2915" s="2">
        <f ca="1">IF(Proc[[#This Row],[DateClosed]]="",ABS(NETWORKDAYS(Proc[[#This Row],[DateOpened]],TODAY()))-1,ABS(NETWORKDAYS(Proc[[#This Row],[DateOpened]],Proc[[#This Row],[DateClosed]]))-1)</f>
        <v>177</v>
      </c>
      <c r="R2915" s="84" t="s">
        <v>964</v>
      </c>
      <c r="S2915" s="91"/>
      <c r="T2915" s="153">
        <v>2914</v>
      </c>
    </row>
    <row r="2916" spans="1:20" hidden="1">
      <c r="A2916" s="90" t="s">
        <v>3552</v>
      </c>
      <c r="B2916" s="111" t="str">
        <f>IFERROR(VLOOKUP(Proc[[#This Row],[App]],Table2[],3,0),"open")</f>
        <v>ok</v>
      </c>
      <c r="C2916" s="90" t="s">
        <v>369</v>
      </c>
      <c r="D2916" s="152" t="s">
        <v>9031</v>
      </c>
      <c r="E2916" s="152" t="s">
        <v>1724</v>
      </c>
      <c r="F2916" s="153" t="s">
        <v>1724</v>
      </c>
      <c r="G2916" s="90" t="s">
        <v>400</v>
      </c>
      <c r="H2916" s="91" t="str">
        <f>IF(Proc[[#This Row],[type]]="LFF (MDG-F)",MID(Proc[[#This Row],[Obj]],13,10),"")</f>
        <v/>
      </c>
      <c r="I2916" s="152"/>
      <c r="J2916" s="91" t="b">
        <f>Proc[[#This Row],[Requested]]=Proc[[#This Row],[CurrentParent]]</f>
        <v>1</v>
      </c>
      <c r="K2916" s="107" t="str">
        <f>IF(Proc[[#This Row],[Author]]="Marcela Urrego",VLOOKUP(LEFT(Proc[[#This Row],[Requested]],1),Table3[#All],2,0),VLOOKUP(Proc[[#This Row],[Author]],Table4[],2,0))</f>
        <v>LS</v>
      </c>
      <c r="L2916" s="91" t="s">
        <v>3524</v>
      </c>
      <c r="M2916" s="82">
        <v>45868</v>
      </c>
      <c r="N2916" s="82"/>
      <c r="O2916" s="82"/>
      <c r="P2916" s="84" t="str">
        <f ca="1">IF(Proc[[#This Row],[DaysAgeing]]&gt;5,"yep","on track")</f>
        <v>yep</v>
      </c>
      <c r="Q2916" s="2">
        <f ca="1">IF(Proc[[#This Row],[DateClosed]]="",ABS(NETWORKDAYS(Proc[[#This Row],[DateOpened]],TODAY()))-1,ABS(NETWORKDAYS(Proc[[#This Row],[DateOpened]],Proc[[#This Row],[DateClosed]]))-1)</f>
        <v>177</v>
      </c>
      <c r="R2916" s="84" t="s">
        <v>964</v>
      </c>
      <c r="S2916" s="91"/>
      <c r="T2916" s="153">
        <v>2915</v>
      </c>
    </row>
    <row r="2917" spans="1:20" hidden="1">
      <c r="A2917" s="90" t="s">
        <v>3552</v>
      </c>
      <c r="B2917" s="111" t="str">
        <f>IFERROR(VLOOKUP(Proc[[#This Row],[App]],Table2[],3,0),"open")</f>
        <v>ok</v>
      </c>
      <c r="C2917" s="90" t="s">
        <v>369</v>
      </c>
      <c r="D2917" s="152" t="s">
        <v>9032</v>
      </c>
      <c r="E2917" s="152" t="s">
        <v>3551</v>
      </c>
      <c r="F2917" s="153" t="s">
        <v>3551</v>
      </c>
      <c r="G2917" s="90" t="s">
        <v>400</v>
      </c>
      <c r="H2917" s="91" t="str">
        <f>IF(Proc[[#This Row],[type]]="LFF (MDG-F)",MID(Proc[[#This Row],[Obj]],13,10),"")</f>
        <v/>
      </c>
      <c r="I2917" s="152"/>
      <c r="J2917" s="91" t="b">
        <f>Proc[[#This Row],[Requested]]=Proc[[#This Row],[CurrentParent]]</f>
        <v>1</v>
      </c>
      <c r="K2917" s="107" t="str">
        <f>IF(Proc[[#This Row],[Author]]="Marcela Urrego",VLOOKUP(LEFT(Proc[[#This Row],[Requested]],1),Table3[#All],2,0),VLOOKUP(Proc[[#This Row],[Author]],Table4[],2,0))</f>
        <v>LS</v>
      </c>
      <c r="L2917" s="91" t="s">
        <v>3524</v>
      </c>
      <c r="M2917" s="82">
        <v>45868</v>
      </c>
      <c r="N2917" s="82"/>
      <c r="O2917" s="82"/>
      <c r="P2917" s="84" t="str">
        <f ca="1">IF(Proc[[#This Row],[DaysAgeing]]&gt;5,"yep","on track")</f>
        <v>yep</v>
      </c>
      <c r="Q2917" s="2">
        <f ca="1">IF(Proc[[#This Row],[DateClosed]]="",ABS(NETWORKDAYS(Proc[[#This Row],[DateOpened]],TODAY()))-1,ABS(NETWORKDAYS(Proc[[#This Row],[DateOpened]],Proc[[#This Row],[DateClosed]]))-1)</f>
        <v>177</v>
      </c>
      <c r="R2917" s="84" t="s">
        <v>964</v>
      </c>
      <c r="S2917" s="91"/>
      <c r="T2917" s="153">
        <v>2916</v>
      </c>
    </row>
    <row r="2918" spans="1:20" hidden="1">
      <c r="A2918" s="90" t="s">
        <v>3552</v>
      </c>
      <c r="B2918" s="111" t="str">
        <f>IFERROR(VLOOKUP(Proc[[#This Row],[App]],Table2[],3,0),"open")</f>
        <v>ok</v>
      </c>
      <c r="C2918" s="90" t="s">
        <v>369</v>
      </c>
      <c r="D2918" s="152" t="s">
        <v>9033</v>
      </c>
      <c r="E2918" s="152" t="s">
        <v>2121</v>
      </c>
      <c r="F2918" s="153" t="s">
        <v>2121</v>
      </c>
      <c r="G2918" s="90" t="s">
        <v>400</v>
      </c>
      <c r="H2918" s="91" t="str">
        <f>IF(Proc[[#This Row],[type]]="LFF (MDG-F)",MID(Proc[[#This Row],[Obj]],13,10),"")</f>
        <v/>
      </c>
      <c r="I2918" s="152"/>
      <c r="J2918" s="91" t="b">
        <f>Proc[[#This Row],[Requested]]=Proc[[#This Row],[CurrentParent]]</f>
        <v>1</v>
      </c>
      <c r="K2918" s="107" t="str">
        <f>IF(Proc[[#This Row],[Author]]="Marcela Urrego",VLOOKUP(LEFT(Proc[[#This Row],[Requested]],1),Table3[#All],2,0),VLOOKUP(Proc[[#This Row],[Author]],Table4[],2,0))</f>
        <v>LS</v>
      </c>
      <c r="L2918" s="91" t="s">
        <v>3524</v>
      </c>
      <c r="M2918" s="82">
        <v>45868</v>
      </c>
      <c r="N2918" s="82"/>
      <c r="O2918" s="82"/>
      <c r="P2918" s="84" t="str">
        <f ca="1">IF(Proc[[#This Row],[DaysAgeing]]&gt;5,"yep","on track")</f>
        <v>yep</v>
      </c>
      <c r="Q2918" s="2">
        <f ca="1">IF(Proc[[#This Row],[DateClosed]]="",ABS(NETWORKDAYS(Proc[[#This Row],[DateOpened]],TODAY()))-1,ABS(NETWORKDAYS(Proc[[#This Row],[DateOpened]],Proc[[#This Row],[DateClosed]]))-1)</f>
        <v>177</v>
      </c>
      <c r="R2918" s="84" t="s">
        <v>964</v>
      </c>
      <c r="S2918" s="91"/>
      <c r="T2918" s="153">
        <v>2917</v>
      </c>
    </row>
    <row r="2919" spans="1:20" hidden="1">
      <c r="A2919" t="s">
        <v>3553</v>
      </c>
      <c r="B2919" s="111" t="str">
        <f>IFERROR(VLOOKUP(Proc[[#This Row],[App]],Table2[],3,0),"open")</f>
        <v>ok</v>
      </c>
      <c r="C2919" s="90" t="s">
        <v>369</v>
      </c>
      <c r="D2919" s="152" t="s">
        <v>3574</v>
      </c>
      <c r="E2919" s="152" t="s">
        <v>3554</v>
      </c>
      <c r="F2919" s="153" t="s">
        <v>3554</v>
      </c>
      <c r="G2919" t="s">
        <v>406</v>
      </c>
      <c r="H2919" s="91" t="str">
        <f>IF(Proc[[#This Row],[type]]="LFF (MDG-F)",MID(Proc[[#This Row],[Obj]],13,10),"")</f>
        <v>DE10GTX000</v>
      </c>
      <c r="I2919" s="152"/>
      <c r="J2919" s="91" t="b">
        <f>Proc[[#This Row],[Requested]]=Proc[[#This Row],[CurrentParent]]</f>
        <v>1</v>
      </c>
      <c r="K2919" s="107" t="str">
        <f>IF(Proc[[#This Row],[Author]]="Marcela Urrego",VLOOKUP(LEFT(Proc[[#This Row],[Requested]],1),Table3[#All],2,0),VLOOKUP(Proc[[#This Row],[Author]],Table4[],2,0))</f>
        <v>MGF</v>
      </c>
      <c r="L2919" s="91" t="s">
        <v>3524</v>
      </c>
      <c r="M2919" s="82">
        <v>45868</v>
      </c>
      <c r="N2919" s="82"/>
      <c r="O2919" s="82"/>
      <c r="P2919" s="84" t="str">
        <f ca="1">IF(Proc[[#This Row],[DaysAgeing]]&gt;5,"yep","on track")</f>
        <v>yep</v>
      </c>
      <c r="Q2919" s="2">
        <f ca="1">IF(Proc[[#This Row],[DateClosed]]="",ABS(NETWORKDAYS(Proc[[#This Row],[DateOpened]],TODAY()))-1,ABS(NETWORKDAYS(Proc[[#This Row],[DateOpened]],Proc[[#This Row],[DateClosed]]))-1)</f>
        <v>177</v>
      </c>
      <c r="R2919" s="84" t="s">
        <v>514</v>
      </c>
      <c r="S2919" s="91"/>
      <c r="T2919" s="153">
        <v>2918</v>
      </c>
    </row>
    <row r="2920" spans="1:20" hidden="1">
      <c r="A2920" s="90" t="s">
        <v>3553</v>
      </c>
      <c r="B2920" s="111" t="str">
        <f>IFERROR(VLOOKUP(Proc[[#This Row],[App]],Table2[],3,0),"open")</f>
        <v>ok</v>
      </c>
      <c r="C2920" s="90" t="s">
        <v>369</v>
      </c>
      <c r="D2920" s="152" t="s">
        <v>3560</v>
      </c>
      <c r="E2920" s="152" t="s">
        <v>3555</v>
      </c>
      <c r="F2920" s="153" t="s">
        <v>3555</v>
      </c>
      <c r="G2920" s="90" t="s">
        <v>400</v>
      </c>
      <c r="H2920" s="91" t="str">
        <f>IF(Proc[[#This Row],[type]]="LFF (MDG-F)",MID(Proc[[#This Row],[Obj]],13,10),"")</f>
        <v/>
      </c>
      <c r="I2920" s="152"/>
      <c r="J2920" s="91" t="b">
        <f>Proc[[#This Row],[Requested]]=Proc[[#This Row],[CurrentParent]]</f>
        <v>1</v>
      </c>
      <c r="K2920" s="107" t="str">
        <f>IF(Proc[[#This Row],[Author]]="Marcela Urrego",VLOOKUP(LEFT(Proc[[#This Row],[Requested]],1),Table3[#All],2,0),VLOOKUP(Proc[[#This Row],[Author]],Table4[],2,0))</f>
        <v>HC</v>
      </c>
      <c r="L2920" s="91" t="s">
        <v>3524</v>
      </c>
      <c r="M2920" s="82">
        <v>45869</v>
      </c>
      <c r="N2920" s="82"/>
      <c r="O2920" s="82"/>
      <c r="P2920" s="84" t="str">
        <f ca="1">IF(Proc[[#This Row],[DaysAgeing]]&gt;5,"yep","on track")</f>
        <v>yep</v>
      </c>
      <c r="Q2920" s="2">
        <f ca="1">IF(Proc[[#This Row],[DateClosed]]="",ABS(NETWORKDAYS(Proc[[#This Row],[DateOpened]],TODAY()))-1,ABS(NETWORKDAYS(Proc[[#This Row],[DateOpened]],Proc[[#This Row],[DateClosed]]))-1)</f>
        <v>176</v>
      </c>
      <c r="R2920" s="84" t="s">
        <v>415</v>
      </c>
      <c r="S2920" s="91"/>
      <c r="T2920" s="153">
        <v>2919</v>
      </c>
    </row>
    <row r="2921" spans="1:20" hidden="1">
      <c r="A2921" s="90" t="s">
        <v>3553</v>
      </c>
      <c r="B2921" s="111" t="str">
        <f>IFERROR(VLOOKUP(Proc[[#This Row],[App]],Table2[],3,0),"open")</f>
        <v>ok</v>
      </c>
      <c r="C2921" s="90" t="s">
        <v>369</v>
      </c>
      <c r="D2921" s="152" t="s">
        <v>3561</v>
      </c>
      <c r="E2921" s="152" t="s">
        <v>3555</v>
      </c>
      <c r="F2921" s="153" t="s">
        <v>3555</v>
      </c>
      <c r="G2921" s="90" t="s">
        <v>400</v>
      </c>
      <c r="H2921" s="91" t="str">
        <f>IF(Proc[[#This Row],[type]]="LFF (MDG-F)",MID(Proc[[#This Row],[Obj]],13,10),"")</f>
        <v/>
      </c>
      <c r="I2921" s="152"/>
      <c r="J2921" s="91" t="b">
        <f>Proc[[#This Row],[Requested]]=Proc[[#This Row],[CurrentParent]]</f>
        <v>1</v>
      </c>
      <c r="K2921" s="107" t="str">
        <f>IF(Proc[[#This Row],[Author]]="Marcela Urrego",VLOOKUP(LEFT(Proc[[#This Row],[Requested]],1),Table3[#All],2,0),VLOOKUP(Proc[[#This Row],[Author]],Table4[],2,0))</f>
        <v>HC</v>
      </c>
      <c r="L2921" s="91" t="s">
        <v>3524</v>
      </c>
      <c r="M2921" s="82">
        <v>45869</v>
      </c>
      <c r="N2921" s="82"/>
      <c r="O2921" s="82"/>
      <c r="P2921" s="84" t="str">
        <f ca="1">IF(Proc[[#This Row],[DaysAgeing]]&gt;5,"yep","on track")</f>
        <v>yep</v>
      </c>
      <c r="Q2921" s="2">
        <f ca="1">IF(Proc[[#This Row],[DateClosed]]="",ABS(NETWORKDAYS(Proc[[#This Row],[DateOpened]],TODAY()))-1,ABS(NETWORKDAYS(Proc[[#This Row],[DateOpened]],Proc[[#This Row],[DateClosed]]))-1)</f>
        <v>176</v>
      </c>
      <c r="R2921" s="84" t="s">
        <v>415</v>
      </c>
      <c r="S2921" s="91"/>
      <c r="T2921" s="153">
        <v>2920</v>
      </c>
    </row>
    <row r="2922" spans="1:20" hidden="1">
      <c r="A2922" s="90" t="s">
        <v>3553</v>
      </c>
      <c r="B2922" s="111" t="str">
        <f>IFERROR(VLOOKUP(Proc[[#This Row],[App]],Table2[],3,0),"open")</f>
        <v>ok</v>
      </c>
      <c r="C2922" s="90" t="s">
        <v>369</v>
      </c>
      <c r="D2922" s="152" t="s">
        <v>3562</v>
      </c>
      <c r="E2922" s="152" t="s">
        <v>3556</v>
      </c>
      <c r="F2922" s="153" t="s">
        <v>3556</v>
      </c>
      <c r="G2922" s="90" t="s">
        <v>400</v>
      </c>
      <c r="H2922" s="91" t="str">
        <f>IF(Proc[[#This Row],[type]]="LFF (MDG-F)",MID(Proc[[#This Row],[Obj]],13,10),"")</f>
        <v/>
      </c>
      <c r="I2922" s="152"/>
      <c r="J2922" s="91" t="b">
        <f>Proc[[#This Row],[Requested]]=Proc[[#This Row],[CurrentParent]]</f>
        <v>1</v>
      </c>
      <c r="K2922" s="107" t="str">
        <f>IF(Proc[[#This Row],[Author]]="Marcela Urrego",VLOOKUP(LEFT(Proc[[#This Row],[Requested]],1),Table3[#All],2,0),VLOOKUP(Proc[[#This Row],[Author]],Table4[],2,0))</f>
        <v>HC</v>
      </c>
      <c r="L2922" s="91" t="s">
        <v>3524</v>
      </c>
      <c r="M2922" s="82">
        <v>45869</v>
      </c>
      <c r="N2922" s="82"/>
      <c r="O2922" s="82"/>
      <c r="P2922" s="84" t="str">
        <f ca="1">IF(Proc[[#This Row],[DaysAgeing]]&gt;5,"yep","on track")</f>
        <v>yep</v>
      </c>
      <c r="Q2922" s="2">
        <f ca="1">IF(Proc[[#This Row],[DateClosed]]="",ABS(NETWORKDAYS(Proc[[#This Row],[DateOpened]],TODAY()))-1,ABS(NETWORKDAYS(Proc[[#This Row],[DateOpened]],Proc[[#This Row],[DateClosed]]))-1)</f>
        <v>176</v>
      </c>
      <c r="R2922" s="84" t="s">
        <v>415</v>
      </c>
      <c r="S2922" s="91"/>
      <c r="T2922" s="153">
        <v>2921</v>
      </c>
    </row>
    <row r="2923" spans="1:20" hidden="1">
      <c r="A2923" s="90" t="s">
        <v>3553</v>
      </c>
      <c r="B2923" s="152" t="str">
        <f>IFERROR(VLOOKUP(Proc[[#This Row],[App]],Table2[],3,0),"open")</f>
        <v>ok</v>
      </c>
      <c r="C2923" s="90" t="s">
        <v>369</v>
      </c>
      <c r="D2923" s="152" t="s">
        <v>3563</v>
      </c>
      <c r="E2923" s="152" t="s">
        <v>3556</v>
      </c>
      <c r="F2923" s="91" t="s">
        <v>3556</v>
      </c>
      <c r="G2923" s="90" t="s">
        <v>400</v>
      </c>
      <c r="H2923" s="91" t="str">
        <f>IF(Proc[[#This Row],[type]]="LFF (MDG-F)",MID(Proc[[#This Row],[Obj]],13,10),"")</f>
        <v/>
      </c>
      <c r="I2923" s="152"/>
      <c r="J2923" s="91" t="b">
        <f>Proc[[#This Row],[Requested]]=Proc[[#This Row],[CurrentParent]]</f>
        <v>1</v>
      </c>
      <c r="K2923" s="152" t="str">
        <f>IF(Proc[[#This Row],[Author]]="Marcela Urrego",VLOOKUP(LEFT(Proc[[#This Row],[Requested]],1),Table3[#All],2,0),VLOOKUP(Proc[[#This Row],[Author]],Table4[],2,0))</f>
        <v>HC</v>
      </c>
      <c r="L2923" s="91" t="s">
        <v>3524</v>
      </c>
      <c r="M2923" s="82">
        <v>45869</v>
      </c>
      <c r="N2923" s="82"/>
      <c r="O2923" s="82"/>
      <c r="P2923" s="84" t="str">
        <f ca="1">IF(Proc[[#This Row],[DaysAgeing]]&gt;5,"yep","on track")</f>
        <v>yep</v>
      </c>
      <c r="Q2923" s="2">
        <f ca="1">IF(Proc[[#This Row],[DateClosed]]="",ABS(NETWORKDAYS(Proc[[#This Row],[DateOpened]],TODAY()))-1,ABS(NETWORKDAYS(Proc[[#This Row],[DateOpened]],Proc[[#This Row],[DateClosed]]))-1)</f>
        <v>176</v>
      </c>
      <c r="R2923" s="84" t="s">
        <v>415</v>
      </c>
      <c r="S2923" s="91"/>
      <c r="T2923" s="153">
        <v>2922</v>
      </c>
    </row>
    <row r="2924" spans="1:20" hidden="1">
      <c r="A2924" s="90" t="s">
        <v>3553</v>
      </c>
      <c r="B2924" s="111" t="str">
        <f>IFERROR(VLOOKUP(Proc[[#This Row],[App]],Table2[],3,0),"open")</f>
        <v>ok</v>
      </c>
      <c r="C2924" s="90" t="s">
        <v>369</v>
      </c>
      <c r="D2924" s="152" t="s">
        <v>3564</v>
      </c>
      <c r="E2924" s="152" t="s">
        <v>3556</v>
      </c>
      <c r="F2924" s="153" t="s">
        <v>3556</v>
      </c>
      <c r="G2924" s="90" t="s">
        <v>400</v>
      </c>
      <c r="H2924" s="91" t="str">
        <f>IF(Proc[[#This Row],[type]]="LFF (MDG-F)",MID(Proc[[#This Row],[Obj]],13,10),"")</f>
        <v/>
      </c>
      <c r="I2924" s="152"/>
      <c r="J2924" s="91" t="b">
        <f>Proc[[#This Row],[Requested]]=Proc[[#This Row],[CurrentParent]]</f>
        <v>1</v>
      </c>
      <c r="K2924" s="107" t="str">
        <f>IF(Proc[[#This Row],[Author]]="Marcela Urrego",VLOOKUP(LEFT(Proc[[#This Row],[Requested]],1),Table3[#All],2,0),VLOOKUP(Proc[[#This Row],[Author]],Table4[],2,0))</f>
        <v>HC</v>
      </c>
      <c r="L2924" s="91" t="s">
        <v>3524</v>
      </c>
      <c r="M2924" s="82">
        <v>45869</v>
      </c>
      <c r="N2924" s="82"/>
      <c r="O2924" s="82"/>
      <c r="P2924" s="84" t="str">
        <f ca="1">IF(Proc[[#This Row],[DaysAgeing]]&gt;5,"yep","on track")</f>
        <v>yep</v>
      </c>
      <c r="Q2924" s="2">
        <f ca="1">IF(Proc[[#This Row],[DateClosed]]="",ABS(NETWORKDAYS(Proc[[#This Row],[DateOpened]],TODAY()))-1,ABS(NETWORKDAYS(Proc[[#This Row],[DateOpened]],Proc[[#This Row],[DateClosed]]))-1)</f>
        <v>176</v>
      </c>
      <c r="R2924" s="84" t="s">
        <v>415</v>
      </c>
      <c r="S2924" s="91"/>
      <c r="T2924" s="153">
        <v>2923</v>
      </c>
    </row>
    <row r="2925" spans="1:20" hidden="1">
      <c r="A2925" s="90" t="s">
        <v>3553</v>
      </c>
      <c r="B2925" s="111" t="str">
        <f>IFERROR(VLOOKUP(Proc[[#This Row],[App]],Table2[],3,0),"open")</f>
        <v>ok</v>
      </c>
      <c r="C2925" s="90" t="s">
        <v>369</v>
      </c>
      <c r="D2925" s="152" t="s">
        <v>3565</v>
      </c>
      <c r="E2925" s="152" t="s">
        <v>3556</v>
      </c>
      <c r="F2925" s="153" t="s">
        <v>3556</v>
      </c>
      <c r="G2925" s="90" t="s">
        <v>400</v>
      </c>
      <c r="H2925" s="91" t="str">
        <f>IF(Proc[[#This Row],[type]]="LFF (MDG-F)",MID(Proc[[#This Row],[Obj]],13,10),"")</f>
        <v/>
      </c>
      <c r="I2925" s="152"/>
      <c r="J2925" s="91" t="b">
        <f>Proc[[#This Row],[Requested]]=Proc[[#This Row],[CurrentParent]]</f>
        <v>1</v>
      </c>
      <c r="K2925" s="107" t="str">
        <f>IF(Proc[[#This Row],[Author]]="Marcela Urrego",VLOOKUP(LEFT(Proc[[#This Row],[Requested]],1),Table3[#All],2,0),VLOOKUP(Proc[[#This Row],[Author]],Table4[],2,0))</f>
        <v>HC</v>
      </c>
      <c r="L2925" s="91" t="s">
        <v>3524</v>
      </c>
      <c r="M2925" s="82">
        <v>45869</v>
      </c>
      <c r="N2925" s="82"/>
      <c r="O2925" s="82"/>
      <c r="P2925" s="84" t="str">
        <f ca="1">IF(Proc[[#This Row],[DaysAgeing]]&gt;5,"yep","on track")</f>
        <v>yep</v>
      </c>
      <c r="Q2925" s="2">
        <f ca="1">IF(Proc[[#This Row],[DateClosed]]="",ABS(NETWORKDAYS(Proc[[#This Row],[DateOpened]],TODAY()))-1,ABS(NETWORKDAYS(Proc[[#This Row],[DateOpened]],Proc[[#This Row],[DateClosed]]))-1)</f>
        <v>176</v>
      </c>
      <c r="R2925" s="84" t="s">
        <v>415</v>
      </c>
      <c r="S2925" s="91"/>
      <c r="T2925" s="153">
        <v>2924</v>
      </c>
    </row>
    <row r="2926" spans="1:20" hidden="1">
      <c r="A2926" s="90" t="s">
        <v>3553</v>
      </c>
      <c r="B2926" s="111" t="str">
        <f>IFERROR(VLOOKUP(Proc[[#This Row],[App]],Table2[],3,0),"open")</f>
        <v>ok</v>
      </c>
      <c r="C2926" s="90" t="s">
        <v>369</v>
      </c>
      <c r="D2926" s="152" t="s">
        <v>3566</v>
      </c>
      <c r="E2926" s="152" t="s">
        <v>3556</v>
      </c>
      <c r="F2926" s="153" t="s">
        <v>3556</v>
      </c>
      <c r="G2926" s="90" t="s">
        <v>400</v>
      </c>
      <c r="H2926" s="91" t="str">
        <f>IF(Proc[[#This Row],[type]]="LFF (MDG-F)",MID(Proc[[#This Row],[Obj]],13,10),"")</f>
        <v/>
      </c>
      <c r="I2926" s="152"/>
      <c r="J2926" s="91" t="b">
        <f>Proc[[#This Row],[Requested]]=Proc[[#This Row],[CurrentParent]]</f>
        <v>1</v>
      </c>
      <c r="K2926" s="107" t="str">
        <f>IF(Proc[[#This Row],[Author]]="Marcela Urrego",VLOOKUP(LEFT(Proc[[#This Row],[Requested]],1),Table3[#All],2,0),VLOOKUP(Proc[[#This Row],[Author]],Table4[],2,0))</f>
        <v>HC</v>
      </c>
      <c r="L2926" s="91" t="s">
        <v>3524</v>
      </c>
      <c r="M2926" s="82">
        <v>45869</v>
      </c>
      <c r="N2926" s="82"/>
      <c r="O2926" s="82"/>
      <c r="P2926" s="84" t="str">
        <f ca="1">IF(Proc[[#This Row],[DaysAgeing]]&gt;5,"yep","on track")</f>
        <v>yep</v>
      </c>
      <c r="Q2926" s="2">
        <f ca="1">IF(Proc[[#This Row],[DateClosed]]="",ABS(NETWORKDAYS(Proc[[#This Row],[DateOpened]],TODAY()))-1,ABS(NETWORKDAYS(Proc[[#This Row],[DateOpened]],Proc[[#This Row],[DateClosed]]))-1)</f>
        <v>176</v>
      </c>
      <c r="R2926" s="84" t="s">
        <v>415</v>
      </c>
      <c r="S2926" s="91"/>
      <c r="T2926" s="153">
        <v>2925</v>
      </c>
    </row>
    <row r="2927" spans="1:20" hidden="1">
      <c r="A2927" s="90" t="s">
        <v>3553</v>
      </c>
      <c r="B2927" s="111" t="str">
        <f>IFERROR(VLOOKUP(Proc[[#This Row],[App]],Table2[],3,0),"open")</f>
        <v>ok</v>
      </c>
      <c r="C2927" s="90" t="s">
        <v>369</v>
      </c>
      <c r="D2927" s="152" t="s">
        <v>3567</v>
      </c>
      <c r="E2927" s="152" t="s">
        <v>3556</v>
      </c>
      <c r="F2927" s="153" t="s">
        <v>3556</v>
      </c>
      <c r="G2927" s="90" t="s">
        <v>400</v>
      </c>
      <c r="H2927" s="91" t="str">
        <f>IF(Proc[[#This Row],[type]]="LFF (MDG-F)",MID(Proc[[#This Row],[Obj]],13,10),"")</f>
        <v/>
      </c>
      <c r="I2927" s="152"/>
      <c r="J2927" s="91" t="b">
        <f>Proc[[#This Row],[Requested]]=Proc[[#This Row],[CurrentParent]]</f>
        <v>1</v>
      </c>
      <c r="K2927" s="107" t="str">
        <f>IF(Proc[[#This Row],[Author]]="Marcela Urrego",VLOOKUP(LEFT(Proc[[#This Row],[Requested]],1),Table3[#All],2,0),VLOOKUP(Proc[[#This Row],[Author]],Table4[],2,0))</f>
        <v>HC</v>
      </c>
      <c r="L2927" s="91" t="s">
        <v>3524</v>
      </c>
      <c r="M2927" s="82">
        <v>45869</v>
      </c>
      <c r="N2927" s="82"/>
      <c r="O2927" s="82"/>
      <c r="P2927" s="84" t="str">
        <f ca="1">IF(Proc[[#This Row],[DaysAgeing]]&gt;5,"yep","on track")</f>
        <v>yep</v>
      </c>
      <c r="Q2927" s="2">
        <f ca="1">IF(Proc[[#This Row],[DateClosed]]="",ABS(NETWORKDAYS(Proc[[#This Row],[DateOpened]],TODAY()))-1,ABS(NETWORKDAYS(Proc[[#This Row],[DateOpened]],Proc[[#This Row],[DateClosed]]))-1)</f>
        <v>176</v>
      </c>
      <c r="R2927" s="84" t="s">
        <v>415</v>
      </c>
      <c r="S2927" s="91"/>
      <c r="T2927" s="153">
        <v>2926</v>
      </c>
    </row>
    <row r="2928" spans="1:20" hidden="1">
      <c r="A2928" s="90" t="s">
        <v>3553</v>
      </c>
      <c r="B2928" s="111" t="str">
        <f>IFERROR(VLOOKUP(Proc[[#This Row],[App]],Table2[],3,0),"open")</f>
        <v>ok</v>
      </c>
      <c r="C2928" s="90" t="s">
        <v>369</v>
      </c>
      <c r="D2928" s="152" t="s">
        <v>3568</v>
      </c>
      <c r="E2928" s="152" t="s">
        <v>3556</v>
      </c>
      <c r="F2928" s="153" t="s">
        <v>3556</v>
      </c>
      <c r="G2928" s="90" t="s">
        <v>400</v>
      </c>
      <c r="H2928" s="91" t="str">
        <f>IF(Proc[[#This Row],[type]]="LFF (MDG-F)",MID(Proc[[#This Row],[Obj]],13,10),"")</f>
        <v/>
      </c>
      <c r="I2928" s="152"/>
      <c r="J2928" s="91" t="b">
        <f>Proc[[#This Row],[Requested]]=Proc[[#This Row],[CurrentParent]]</f>
        <v>1</v>
      </c>
      <c r="K2928" s="107" t="str">
        <f>IF(Proc[[#This Row],[Author]]="Marcela Urrego",VLOOKUP(LEFT(Proc[[#This Row],[Requested]],1),Table3[#All],2,0),VLOOKUP(Proc[[#This Row],[Author]],Table4[],2,0))</f>
        <v>HC</v>
      </c>
      <c r="L2928" s="91" t="s">
        <v>3524</v>
      </c>
      <c r="M2928" s="82">
        <v>45869</v>
      </c>
      <c r="N2928" s="82"/>
      <c r="O2928" s="82"/>
      <c r="P2928" s="84" t="str">
        <f ca="1">IF(Proc[[#This Row],[DaysAgeing]]&gt;5,"yep","on track")</f>
        <v>yep</v>
      </c>
      <c r="Q2928" s="2">
        <f ca="1">IF(Proc[[#This Row],[DateClosed]]="",ABS(NETWORKDAYS(Proc[[#This Row],[DateOpened]],TODAY()))-1,ABS(NETWORKDAYS(Proc[[#This Row],[DateOpened]],Proc[[#This Row],[DateClosed]]))-1)</f>
        <v>176</v>
      </c>
      <c r="R2928" s="84" t="s">
        <v>415</v>
      </c>
      <c r="S2928" s="91"/>
      <c r="T2928" s="153">
        <v>2927</v>
      </c>
    </row>
    <row r="2929" spans="1:20" hidden="1">
      <c r="A2929" s="90" t="s">
        <v>3553</v>
      </c>
      <c r="B2929" s="111" t="str">
        <f>IFERROR(VLOOKUP(Proc[[#This Row],[App]],Table2[],3,0),"open")</f>
        <v>ok</v>
      </c>
      <c r="C2929" s="90" t="s">
        <v>369</v>
      </c>
      <c r="D2929" s="152" t="s">
        <v>2126</v>
      </c>
      <c r="E2929" s="152" t="s">
        <v>3557</v>
      </c>
      <c r="F2929" s="153" t="s">
        <v>3557</v>
      </c>
      <c r="G2929" s="90" t="s">
        <v>400</v>
      </c>
      <c r="H2929" s="91" t="str">
        <f>IF(Proc[[#This Row],[type]]="LFF (MDG-F)",MID(Proc[[#This Row],[Obj]],13,10),"")</f>
        <v/>
      </c>
      <c r="I2929" s="152"/>
      <c r="J2929" s="91" t="b">
        <f>Proc[[#This Row],[Requested]]=Proc[[#This Row],[CurrentParent]]</f>
        <v>1</v>
      </c>
      <c r="K2929" s="107" t="str">
        <f>IF(Proc[[#This Row],[Author]]="Marcela Urrego",VLOOKUP(LEFT(Proc[[#This Row],[Requested]],1),Table3[#All],2,0),VLOOKUP(Proc[[#This Row],[Author]],Table4[],2,0))</f>
        <v>HC</v>
      </c>
      <c r="L2929" s="91" t="s">
        <v>3524</v>
      </c>
      <c r="M2929" s="82">
        <v>45869</v>
      </c>
      <c r="N2929" s="82"/>
      <c r="O2929" s="82"/>
      <c r="P2929" s="84" t="str">
        <f ca="1">IF(Proc[[#This Row],[DaysAgeing]]&gt;5,"yep","on track")</f>
        <v>yep</v>
      </c>
      <c r="Q2929" s="2">
        <f ca="1">IF(Proc[[#This Row],[DateClosed]]="",ABS(NETWORKDAYS(Proc[[#This Row],[DateOpened]],TODAY()))-1,ABS(NETWORKDAYS(Proc[[#This Row],[DateOpened]],Proc[[#This Row],[DateClosed]]))-1)</f>
        <v>176</v>
      </c>
      <c r="R2929" s="84" t="s">
        <v>415</v>
      </c>
      <c r="S2929" s="91"/>
      <c r="T2929" s="153">
        <v>2928</v>
      </c>
    </row>
    <row r="2930" spans="1:20" hidden="1">
      <c r="A2930" s="90" t="s">
        <v>3553</v>
      </c>
      <c r="B2930" s="111" t="str">
        <f>IFERROR(VLOOKUP(Proc[[#This Row],[App]],Table2[],3,0),"open")</f>
        <v>ok</v>
      </c>
      <c r="C2930" s="90" t="s">
        <v>369</v>
      </c>
      <c r="D2930" s="152" t="s">
        <v>2127</v>
      </c>
      <c r="E2930" s="152" t="s">
        <v>3557</v>
      </c>
      <c r="F2930" s="153" t="s">
        <v>3557</v>
      </c>
      <c r="G2930" s="90" t="s">
        <v>400</v>
      </c>
      <c r="H2930" s="91" t="str">
        <f>IF(Proc[[#This Row],[type]]="LFF (MDG-F)",MID(Proc[[#This Row],[Obj]],13,10),"")</f>
        <v/>
      </c>
      <c r="I2930" s="152"/>
      <c r="J2930" s="91" t="b">
        <f>Proc[[#This Row],[Requested]]=Proc[[#This Row],[CurrentParent]]</f>
        <v>1</v>
      </c>
      <c r="K2930" s="107" t="str">
        <f>IF(Proc[[#This Row],[Author]]="Marcela Urrego",VLOOKUP(LEFT(Proc[[#This Row],[Requested]],1),Table3[#All],2,0),VLOOKUP(Proc[[#This Row],[Author]],Table4[],2,0))</f>
        <v>HC</v>
      </c>
      <c r="L2930" s="91" t="s">
        <v>3524</v>
      </c>
      <c r="M2930" s="82">
        <v>45869</v>
      </c>
      <c r="N2930" s="82"/>
      <c r="O2930" s="82"/>
      <c r="P2930" s="84" t="str">
        <f ca="1">IF(Proc[[#This Row],[DaysAgeing]]&gt;5,"yep","on track")</f>
        <v>yep</v>
      </c>
      <c r="Q2930" s="2">
        <f ca="1">IF(Proc[[#This Row],[DateClosed]]="",ABS(NETWORKDAYS(Proc[[#This Row],[DateOpened]],TODAY()))-1,ABS(NETWORKDAYS(Proc[[#This Row],[DateOpened]],Proc[[#This Row],[DateClosed]]))-1)</f>
        <v>176</v>
      </c>
      <c r="R2930" s="84" t="s">
        <v>415</v>
      </c>
      <c r="S2930" s="91"/>
      <c r="T2930" s="153">
        <v>2929</v>
      </c>
    </row>
    <row r="2931" spans="1:20" hidden="1">
      <c r="A2931" s="90" t="s">
        <v>3553</v>
      </c>
      <c r="B2931" s="111" t="str">
        <f>IFERROR(VLOOKUP(Proc[[#This Row],[App]],Table2[],3,0),"open")</f>
        <v>ok</v>
      </c>
      <c r="C2931" s="90" t="s">
        <v>369</v>
      </c>
      <c r="D2931" s="152" t="s">
        <v>2125</v>
      </c>
      <c r="E2931" s="152" t="s">
        <v>3557</v>
      </c>
      <c r="F2931" s="153" t="s">
        <v>3557</v>
      </c>
      <c r="G2931" s="90" t="s">
        <v>400</v>
      </c>
      <c r="H2931" s="91" t="str">
        <f>IF(Proc[[#This Row],[type]]="LFF (MDG-F)",MID(Proc[[#This Row],[Obj]],13,10),"")</f>
        <v/>
      </c>
      <c r="I2931" s="152"/>
      <c r="J2931" s="91" t="b">
        <f>Proc[[#This Row],[Requested]]=Proc[[#This Row],[CurrentParent]]</f>
        <v>1</v>
      </c>
      <c r="K2931" s="107" t="str">
        <f>IF(Proc[[#This Row],[Author]]="Marcela Urrego",VLOOKUP(LEFT(Proc[[#This Row],[Requested]],1),Table3[#All],2,0),VLOOKUP(Proc[[#This Row],[Author]],Table4[],2,0))</f>
        <v>HC</v>
      </c>
      <c r="L2931" s="91" t="s">
        <v>3524</v>
      </c>
      <c r="M2931" s="82">
        <v>45869</v>
      </c>
      <c r="N2931" s="82"/>
      <c r="O2931" s="82"/>
      <c r="P2931" s="84" t="str">
        <f ca="1">IF(Proc[[#This Row],[DaysAgeing]]&gt;5,"yep","on track")</f>
        <v>yep</v>
      </c>
      <c r="Q2931" s="2">
        <f ca="1">IF(Proc[[#This Row],[DateClosed]]="",ABS(NETWORKDAYS(Proc[[#This Row],[DateOpened]],TODAY()))-1,ABS(NETWORKDAYS(Proc[[#This Row],[DateOpened]],Proc[[#This Row],[DateClosed]]))-1)</f>
        <v>176</v>
      </c>
      <c r="R2931" s="84" t="s">
        <v>415</v>
      </c>
      <c r="S2931" s="91"/>
      <c r="T2931" s="153">
        <v>2930</v>
      </c>
    </row>
    <row r="2932" spans="1:20" hidden="1">
      <c r="A2932" s="90" t="s">
        <v>3553</v>
      </c>
      <c r="B2932" s="111" t="str">
        <f>IFERROR(VLOOKUP(Proc[[#This Row],[App]],Table2[],3,0),"open")</f>
        <v>ok</v>
      </c>
      <c r="C2932" s="90" t="s">
        <v>369</v>
      </c>
      <c r="D2932" s="152" t="s">
        <v>3569</v>
      </c>
      <c r="E2932" s="152" t="s">
        <v>3558</v>
      </c>
      <c r="F2932" s="153" t="s">
        <v>3558</v>
      </c>
      <c r="G2932" s="90" t="s">
        <v>400</v>
      </c>
      <c r="H2932" s="91" t="str">
        <f>IF(Proc[[#This Row],[type]]="LFF (MDG-F)",MID(Proc[[#This Row],[Obj]],13,10),"")</f>
        <v/>
      </c>
      <c r="I2932" s="152"/>
      <c r="J2932" s="91" t="b">
        <f>Proc[[#This Row],[Requested]]=Proc[[#This Row],[CurrentParent]]</f>
        <v>1</v>
      </c>
      <c r="K2932" s="107" t="str">
        <f>IF(Proc[[#This Row],[Author]]="Marcela Urrego",VLOOKUP(LEFT(Proc[[#This Row],[Requested]],1),Table3[#All],2,0),VLOOKUP(Proc[[#This Row],[Author]],Table4[],2,0))</f>
        <v>HC</v>
      </c>
      <c r="L2932" s="91" t="s">
        <v>3524</v>
      </c>
      <c r="M2932" s="82">
        <v>45869</v>
      </c>
      <c r="N2932" s="82"/>
      <c r="O2932" s="82"/>
      <c r="P2932" s="84" t="str">
        <f ca="1">IF(Proc[[#This Row],[DaysAgeing]]&gt;5,"yep","on track")</f>
        <v>yep</v>
      </c>
      <c r="Q2932" s="2">
        <f ca="1">IF(Proc[[#This Row],[DateClosed]]="",ABS(NETWORKDAYS(Proc[[#This Row],[DateOpened]],TODAY()))-1,ABS(NETWORKDAYS(Proc[[#This Row],[DateOpened]],Proc[[#This Row],[DateClosed]]))-1)</f>
        <v>176</v>
      </c>
      <c r="R2932" s="84" t="s">
        <v>415</v>
      </c>
      <c r="S2932" s="91"/>
      <c r="T2932" s="153">
        <v>2931</v>
      </c>
    </row>
    <row r="2933" spans="1:20" hidden="1">
      <c r="A2933" s="90" t="s">
        <v>3553</v>
      </c>
      <c r="B2933" s="111" t="str">
        <f>IFERROR(VLOOKUP(Proc[[#This Row],[App]],Table2[],3,0),"open")</f>
        <v>ok</v>
      </c>
      <c r="C2933" s="90" t="s">
        <v>369</v>
      </c>
      <c r="D2933" s="152" t="s">
        <v>3570</v>
      </c>
      <c r="E2933" s="152" t="s">
        <v>3558</v>
      </c>
      <c r="F2933" s="153" t="s">
        <v>3558</v>
      </c>
      <c r="G2933" s="90" t="s">
        <v>400</v>
      </c>
      <c r="H2933" s="91" t="str">
        <f>IF(Proc[[#This Row],[type]]="LFF (MDG-F)",MID(Proc[[#This Row],[Obj]],13,10),"")</f>
        <v/>
      </c>
      <c r="I2933" s="152"/>
      <c r="J2933" s="91" t="b">
        <f>Proc[[#This Row],[Requested]]=Proc[[#This Row],[CurrentParent]]</f>
        <v>1</v>
      </c>
      <c r="K2933" s="107" t="str">
        <f>IF(Proc[[#This Row],[Author]]="Marcela Urrego",VLOOKUP(LEFT(Proc[[#This Row],[Requested]],1),Table3[#All],2,0),VLOOKUP(Proc[[#This Row],[Author]],Table4[],2,0))</f>
        <v>HC</v>
      </c>
      <c r="L2933" s="91" t="s">
        <v>3524</v>
      </c>
      <c r="M2933" s="82">
        <v>45869</v>
      </c>
      <c r="N2933" s="82"/>
      <c r="O2933" s="82"/>
      <c r="P2933" s="84" t="str">
        <f ca="1">IF(Proc[[#This Row],[DaysAgeing]]&gt;5,"yep","on track")</f>
        <v>yep</v>
      </c>
      <c r="Q2933" s="2">
        <f ca="1">IF(Proc[[#This Row],[DateClosed]]="",ABS(NETWORKDAYS(Proc[[#This Row],[DateOpened]],TODAY()))-1,ABS(NETWORKDAYS(Proc[[#This Row],[DateOpened]],Proc[[#This Row],[DateClosed]]))-1)</f>
        <v>176</v>
      </c>
      <c r="R2933" s="84" t="s">
        <v>415</v>
      </c>
      <c r="S2933" s="91"/>
      <c r="T2933" s="153">
        <v>2932</v>
      </c>
    </row>
    <row r="2934" spans="1:20" hidden="1">
      <c r="A2934" s="90" t="s">
        <v>3553</v>
      </c>
      <c r="B2934" s="111" t="str">
        <f>IFERROR(VLOOKUP(Proc[[#This Row],[App]],Table2[],3,0),"open")</f>
        <v>ok</v>
      </c>
      <c r="C2934" s="90" t="s">
        <v>369</v>
      </c>
      <c r="D2934" s="152" t="s">
        <v>3571</v>
      </c>
      <c r="E2934" s="152" t="s">
        <v>3556</v>
      </c>
      <c r="F2934" s="153" t="s">
        <v>3556</v>
      </c>
      <c r="G2934" s="90" t="s">
        <v>400</v>
      </c>
      <c r="H2934" s="91" t="str">
        <f>IF(Proc[[#This Row],[type]]="LFF (MDG-F)",MID(Proc[[#This Row],[Obj]],13,10),"")</f>
        <v/>
      </c>
      <c r="I2934" s="152"/>
      <c r="J2934" s="91" t="b">
        <f>Proc[[#This Row],[Requested]]=Proc[[#This Row],[CurrentParent]]</f>
        <v>1</v>
      </c>
      <c r="K2934" s="107" t="str">
        <f>IF(Proc[[#This Row],[Author]]="Marcela Urrego",VLOOKUP(LEFT(Proc[[#This Row],[Requested]],1),Table3[#All],2,0),VLOOKUP(Proc[[#This Row],[Author]],Table4[],2,0))</f>
        <v>HC</v>
      </c>
      <c r="L2934" s="91" t="s">
        <v>3524</v>
      </c>
      <c r="M2934" s="82">
        <v>45869</v>
      </c>
      <c r="N2934" s="82"/>
      <c r="O2934" s="82"/>
      <c r="P2934" s="84" t="str">
        <f ca="1">IF(Proc[[#This Row],[DaysAgeing]]&gt;5,"yep","on track")</f>
        <v>yep</v>
      </c>
      <c r="Q2934" s="2">
        <f ca="1">IF(Proc[[#This Row],[DateClosed]]="",ABS(NETWORKDAYS(Proc[[#This Row],[DateOpened]],TODAY()))-1,ABS(NETWORKDAYS(Proc[[#This Row],[DateOpened]],Proc[[#This Row],[DateClosed]]))-1)</f>
        <v>176</v>
      </c>
      <c r="R2934" s="84" t="s">
        <v>415</v>
      </c>
      <c r="S2934" s="91"/>
      <c r="T2934" s="153">
        <v>2933</v>
      </c>
    </row>
    <row r="2935" spans="1:20" hidden="1">
      <c r="A2935" s="90" t="s">
        <v>3553</v>
      </c>
      <c r="B2935" s="111" t="str">
        <f>IFERROR(VLOOKUP(Proc[[#This Row],[App]],Table2[],3,0),"open")</f>
        <v>ok</v>
      </c>
      <c r="C2935" s="90" t="s">
        <v>369</v>
      </c>
      <c r="D2935" s="152" t="s">
        <v>3572</v>
      </c>
      <c r="E2935" s="152" t="s">
        <v>3559</v>
      </c>
      <c r="F2935" s="153" t="s">
        <v>3559</v>
      </c>
      <c r="G2935" s="90" t="s">
        <v>400</v>
      </c>
      <c r="H2935" s="91" t="str">
        <f>IF(Proc[[#This Row],[type]]="LFF (MDG-F)",MID(Proc[[#This Row],[Obj]],13,10),"")</f>
        <v/>
      </c>
      <c r="I2935" s="152"/>
      <c r="J2935" s="91" t="b">
        <f>Proc[[#This Row],[Requested]]=Proc[[#This Row],[CurrentParent]]</f>
        <v>1</v>
      </c>
      <c r="K2935" s="107" t="str">
        <f>IF(Proc[[#This Row],[Author]]="Marcela Urrego",VLOOKUP(LEFT(Proc[[#This Row],[Requested]],1),Table3[#All],2,0),VLOOKUP(Proc[[#This Row],[Author]],Table4[],2,0))</f>
        <v>HC</v>
      </c>
      <c r="L2935" s="91" t="s">
        <v>3524</v>
      </c>
      <c r="M2935" s="82">
        <v>45869</v>
      </c>
      <c r="N2935" s="82"/>
      <c r="O2935" s="82"/>
      <c r="P2935" s="84" t="str">
        <f ca="1">IF(Proc[[#This Row],[DaysAgeing]]&gt;5,"yep","on track")</f>
        <v>yep</v>
      </c>
      <c r="Q2935" s="2">
        <f ca="1">IF(Proc[[#This Row],[DateClosed]]="",ABS(NETWORKDAYS(Proc[[#This Row],[DateOpened]],TODAY()))-1,ABS(NETWORKDAYS(Proc[[#This Row],[DateOpened]],Proc[[#This Row],[DateClosed]]))-1)</f>
        <v>176</v>
      </c>
      <c r="R2935" s="84" t="s">
        <v>415</v>
      </c>
      <c r="S2935" s="91"/>
      <c r="T2935" s="153">
        <v>2934</v>
      </c>
    </row>
    <row r="2936" spans="1:20" hidden="1">
      <c r="A2936" s="90" t="s">
        <v>3553</v>
      </c>
      <c r="B2936" s="111" t="str">
        <f>IFERROR(VLOOKUP(Proc[[#This Row],[App]],Table2[],3,0),"open")</f>
        <v>ok</v>
      </c>
      <c r="C2936" s="90" t="s">
        <v>369</v>
      </c>
      <c r="D2936" s="152" t="s">
        <v>3573</v>
      </c>
      <c r="E2936" s="152" t="s">
        <v>3559</v>
      </c>
      <c r="F2936" s="91" t="s">
        <v>3559</v>
      </c>
      <c r="G2936" s="90" t="s">
        <v>400</v>
      </c>
      <c r="H2936" s="91" t="str">
        <f>IF(Proc[[#This Row],[type]]="LFF (MDG-F)",MID(Proc[[#This Row],[Obj]],13,10),"")</f>
        <v/>
      </c>
      <c r="I2936" s="152"/>
      <c r="J2936" s="91" t="b">
        <f>Proc[[#This Row],[Requested]]=Proc[[#This Row],[CurrentParent]]</f>
        <v>1</v>
      </c>
      <c r="K2936" s="107" t="str">
        <f>IF(Proc[[#This Row],[Author]]="Marcela Urrego",VLOOKUP(LEFT(Proc[[#This Row],[Requested]],1),Table3[#All],2,0),VLOOKUP(Proc[[#This Row],[Author]],Table4[],2,0))</f>
        <v>HC</v>
      </c>
      <c r="L2936" s="91" t="s">
        <v>3524</v>
      </c>
      <c r="M2936" s="82">
        <v>45869</v>
      </c>
      <c r="N2936" s="82"/>
      <c r="O2936" s="82"/>
      <c r="P2936" s="84" t="str">
        <f ca="1">IF(Proc[[#This Row],[DaysAgeing]]&gt;5,"yep","on track")</f>
        <v>yep</v>
      </c>
      <c r="Q2936" s="2">
        <f ca="1">IF(Proc[[#This Row],[DateClosed]]="",ABS(NETWORKDAYS(Proc[[#This Row],[DateOpened]],TODAY()))-1,ABS(NETWORKDAYS(Proc[[#This Row],[DateOpened]],Proc[[#This Row],[DateClosed]]))-1)</f>
        <v>176</v>
      </c>
      <c r="R2936" s="84" t="s">
        <v>415</v>
      </c>
      <c r="S2936" s="91"/>
      <c r="T2936" s="153">
        <v>2935</v>
      </c>
    </row>
    <row r="2937" spans="1:20" hidden="1">
      <c r="A2937" t="s">
        <v>3820</v>
      </c>
      <c r="B2937" s="111" t="str">
        <f>IFERROR(VLOOKUP(Proc[[#This Row],[App]],Table2[],3,0),"open")</f>
        <v>ok</v>
      </c>
      <c r="C2937" s="90" t="s">
        <v>369</v>
      </c>
      <c r="D2937" s="152" t="s">
        <v>3575</v>
      </c>
      <c r="E2937" s="152" t="s">
        <v>1935</v>
      </c>
      <c r="F2937" s="91" t="s">
        <v>1935</v>
      </c>
      <c r="G2937" s="90" t="s">
        <v>400</v>
      </c>
      <c r="H2937" s="91" t="str">
        <f>IF(Proc[[#This Row],[type]]="LFF (MDG-F)",MID(Proc[[#This Row],[Obj]],13,10),"")</f>
        <v/>
      </c>
      <c r="I2937" s="152"/>
      <c r="J2937" s="91" t="b">
        <f>Proc[[#This Row],[Requested]]=Proc[[#This Row],[CurrentParent]]</f>
        <v>1</v>
      </c>
      <c r="K2937" s="107" t="str">
        <f>IF(Proc[[#This Row],[Author]]="Marcela Urrego",VLOOKUP(LEFT(Proc[[#This Row],[Requested]],1),Table3[#All],2,0),VLOOKUP(Proc[[#This Row],[Author]],Table4[],2,0))</f>
        <v>HC</v>
      </c>
      <c r="L2937" s="91" t="s">
        <v>3524</v>
      </c>
      <c r="M2937" s="82">
        <v>45873</v>
      </c>
      <c r="N2937" s="82"/>
      <c r="O2937" s="82"/>
      <c r="P2937" s="84" t="str">
        <f ca="1">IF(Proc[[#This Row],[DaysAgeing]]&gt;5,"yep","on track")</f>
        <v>yep</v>
      </c>
      <c r="Q2937" s="2">
        <f ca="1">IF(Proc[[#This Row],[DateClosed]]="",ABS(NETWORKDAYS(Proc[[#This Row],[DateOpened]],TODAY()))-1,ABS(NETWORKDAYS(Proc[[#This Row],[DateOpened]],Proc[[#This Row],[DateClosed]]))-1)</f>
        <v>174</v>
      </c>
      <c r="R2937" s="84" t="s">
        <v>1005</v>
      </c>
      <c r="S2937" s="91"/>
      <c r="T2937" s="153">
        <v>2936</v>
      </c>
    </row>
    <row r="2938" spans="1:20" hidden="1">
      <c r="A2938" s="90" t="s">
        <v>3820</v>
      </c>
      <c r="B2938" s="111" t="str">
        <f>IFERROR(VLOOKUP(Proc[[#This Row],[App]],Table2[],3,0),"open")</f>
        <v>ok</v>
      </c>
      <c r="C2938" s="90" t="s">
        <v>369</v>
      </c>
      <c r="D2938" s="152" t="s">
        <v>9034</v>
      </c>
      <c r="E2938" s="152" t="s">
        <v>1935</v>
      </c>
      <c r="F2938" s="153" t="s">
        <v>1935</v>
      </c>
      <c r="G2938" s="90" t="s">
        <v>400</v>
      </c>
      <c r="H2938" s="91" t="str">
        <f>IF(Proc[[#This Row],[type]]="LFF (MDG-F)",MID(Proc[[#This Row],[Obj]],13,10),"")</f>
        <v/>
      </c>
      <c r="I2938" s="152"/>
      <c r="J2938" s="91" t="b">
        <f>Proc[[#This Row],[Requested]]=Proc[[#This Row],[CurrentParent]]</f>
        <v>1</v>
      </c>
      <c r="K2938" s="107" t="str">
        <f>IF(Proc[[#This Row],[Author]]="Marcela Urrego",VLOOKUP(LEFT(Proc[[#This Row],[Requested]],1),Table3[#All],2,0),VLOOKUP(Proc[[#This Row],[Author]],Table4[],2,0))</f>
        <v>HC</v>
      </c>
      <c r="L2938" s="91" t="s">
        <v>3524</v>
      </c>
      <c r="M2938" s="82">
        <v>45873</v>
      </c>
      <c r="N2938" s="82"/>
      <c r="O2938" s="82"/>
      <c r="P2938" s="84" t="str">
        <f ca="1">IF(Proc[[#This Row],[DaysAgeing]]&gt;5,"yep","on track")</f>
        <v>yep</v>
      </c>
      <c r="Q2938" s="2">
        <f ca="1">IF(Proc[[#This Row],[DateClosed]]="",ABS(NETWORKDAYS(Proc[[#This Row],[DateOpened]],TODAY()))-1,ABS(NETWORKDAYS(Proc[[#This Row],[DateOpened]],Proc[[#This Row],[DateClosed]]))-1)</f>
        <v>174</v>
      </c>
      <c r="R2938" s="84" t="s">
        <v>1005</v>
      </c>
      <c r="S2938" s="91"/>
      <c r="T2938" s="153">
        <v>2937</v>
      </c>
    </row>
    <row r="2939" spans="1:20" hidden="1">
      <c r="A2939" s="90" t="s">
        <v>3820</v>
      </c>
      <c r="B2939" s="111" t="str">
        <f>IFERROR(VLOOKUP(Proc[[#This Row],[App]],Table2[],3,0),"open")</f>
        <v>ok</v>
      </c>
      <c r="C2939" s="90" t="s">
        <v>369</v>
      </c>
      <c r="D2939" s="152" t="s">
        <v>3576</v>
      </c>
      <c r="E2939" s="152" t="s">
        <v>3813</v>
      </c>
      <c r="F2939" s="91" t="s">
        <v>3813</v>
      </c>
      <c r="G2939" s="90" t="s">
        <v>400</v>
      </c>
      <c r="H2939" s="91" t="str">
        <f>IF(Proc[[#This Row],[type]]="LFF (MDG-F)",MID(Proc[[#This Row],[Obj]],13,10),"")</f>
        <v/>
      </c>
      <c r="I2939" s="152"/>
      <c r="J2939" s="91" t="b">
        <f>Proc[[#This Row],[Requested]]=Proc[[#This Row],[CurrentParent]]</f>
        <v>1</v>
      </c>
      <c r="K2939" s="107" t="str">
        <f>IF(Proc[[#This Row],[Author]]="Marcela Urrego",VLOOKUP(LEFT(Proc[[#This Row],[Requested]],1),Table3[#All],2,0),VLOOKUP(Proc[[#This Row],[Author]],Table4[],2,0))</f>
        <v>HC</v>
      </c>
      <c r="L2939" s="91" t="s">
        <v>3524</v>
      </c>
      <c r="M2939" s="82">
        <v>45873</v>
      </c>
      <c r="N2939" s="82"/>
      <c r="O2939" s="82"/>
      <c r="P2939" s="84" t="str">
        <f ca="1">IF(Proc[[#This Row],[DaysAgeing]]&gt;5,"yep","on track")</f>
        <v>yep</v>
      </c>
      <c r="Q2939" s="2">
        <f ca="1">IF(Proc[[#This Row],[DateClosed]]="",ABS(NETWORKDAYS(Proc[[#This Row],[DateOpened]],TODAY()))-1,ABS(NETWORKDAYS(Proc[[#This Row],[DateOpened]],Proc[[#This Row],[DateClosed]]))-1)</f>
        <v>174</v>
      </c>
      <c r="R2939" s="84" t="s">
        <v>1005</v>
      </c>
      <c r="S2939" s="91"/>
      <c r="T2939" s="153">
        <v>2938</v>
      </c>
    </row>
    <row r="2940" spans="1:20" hidden="1">
      <c r="A2940" s="90" t="s">
        <v>3820</v>
      </c>
      <c r="B2940" s="111" t="str">
        <f>IFERROR(VLOOKUP(Proc[[#This Row],[App]],Table2[],3,0),"open")</f>
        <v>ok</v>
      </c>
      <c r="C2940" s="90" t="s">
        <v>369</v>
      </c>
      <c r="D2940" s="152" t="s">
        <v>3577</v>
      </c>
      <c r="E2940" s="152" t="s">
        <v>3813</v>
      </c>
      <c r="F2940" s="153" t="s">
        <v>3813</v>
      </c>
      <c r="G2940" s="90" t="s">
        <v>400</v>
      </c>
      <c r="H2940" s="91" t="str">
        <f>IF(Proc[[#This Row],[type]]="LFF (MDG-F)",MID(Proc[[#This Row],[Obj]],13,10),"")</f>
        <v/>
      </c>
      <c r="I2940" s="152"/>
      <c r="J2940" s="91" t="b">
        <f>Proc[[#This Row],[Requested]]=Proc[[#This Row],[CurrentParent]]</f>
        <v>1</v>
      </c>
      <c r="K2940" s="107" t="str">
        <f>IF(Proc[[#This Row],[Author]]="Marcela Urrego",VLOOKUP(LEFT(Proc[[#This Row],[Requested]],1),Table3[#All],2,0),VLOOKUP(Proc[[#This Row],[Author]],Table4[],2,0))</f>
        <v>HC</v>
      </c>
      <c r="L2940" s="91" t="s">
        <v>3524</v>
      </c>
      <c r="M2940" s="82">
        <v>45873</v>
      </c>
      <c r="N2940" s="82"/>
      <c r="O2940" s="82"/>
      <c r="P2940" s="84" t="str">
        <f ca="1">IF(Proc[[#This Row],[DaysAgeing]]&gt;5,"yep","on track")</f>
        <v>yep</v>
      </c>
      <c r="Q2940" s="2">
        <f ca="1">IF(Proc[[#This Row],[DateClosed]]="",ABS(NETWORKDAYS(Proc[[#This Row],[DateOpened]],TODAY()))-1,ABS(NETWORKDAYS(Proc[[#This Row],[DateOpened]],Proc[[#This Row],[DateClosed]]))-1)</f>
        <v>174</v>
      </c>
      <c r="R2940" s="84" t="s">
        <v>1005</v>
      </c>
      <c r="S2940" s="91"/>
      <c r="T2940" s="153">
        <v>2939</v>
      </c>
    </row>
    <row r="2941" spans="1:20" hidden="1">
      <c r="A2941" s="90" t="s">
        <v>3820</v>
      </c>
      <c r="B2941" s="152" t="str">
        <f>IFERROR(VLOOKUP(Proc[[#This Row],[App]],Table2[],3,0),"open")</f>
        <v>ok</v>
      </c>
      <c r="C2941" s="90" t="s">
        <v>369</v>
      </c>
      <c r="D2941" s="152" t="s">
        <v>3578</v>
      </c>
      <c r="E2941" s="152" t="s">
        <v>3813</v>
      </c>
      <c r="F2941" s="91" t="s">
        <v>3813</v>
      </c>
      <c r="G2941" s="90" t="s">
        <v>400</v>
      </c>
      <c r="H2941" s="91" t="str">
        <f>IF(Proc[[#This Row],[type]]="LFF (MDG-F)",MID(Proc[[#This Row],[Obj]],13,10),"")</f>
        <v/>
      </c>
      <c r="I2941" s="152"/>
      <c r="J2941" s="91" t="b">
        <f>Proc[[#This Row],[Requested]]=Proc[[#This Row],[CurrentParent]]</f>
        <v>1</v>
      </c>
      <c r="K2941" s="152" t="str">
        <f>IF(Proc[[#This Row],[Author]]="Marcela Urrego",VLOOKUP(LEFT(Proc[[#This Row],[Requested]],1),Table3[#All],2,0),VLOOKUP(Proc[[#This Row],[Author]],Table4[],2,0))</f>
        <v>HC</v>
      </c>
      <c r="L2941" s="91" t="s">
        <v>3524</v>
      </c>
      <c r="M2941" s="82">
        <v>45873</v>
      </c>
      <c r="N2941" s="82"/>
      <c r="O2941" s="82"/>
      <c r="P2941" s="84" t="str">
        <f ca="1">IF(Proc[[#This Row],[DaysAgeing]]&gt;5,"yep","on track")</f>
        <v>yep</v>
      </c>
      <c r="Q2941" s="2">
        <f ca="1">IF(Proc[[#This Row],[DateClosed]]="",ABS(NETWORKDAYS(Proc[[#This Row],[DateOpened]],TODAY()))-1,ABS(NETWORKDAYS(Proc[[#This Row],[DateOpened]],Proc[[#This Row],[DateClosed]]))-1)</f>
        <v>174</v>
      </c>
      <c r="R2941" s="84" t="s">
        <v>1005</v>
      </c>
      <c r="S2941" s="91"/>
      <c r="T2941" s="153">
        <v>2940</v>
      </c>
    </row>
    <row r="2942" spans="1:20" hidden="1">
      <c r="A2942" s="90" t="s">
        <v>3820</v>
      </c>
      <c r="B2942" s="111" t="str">
        <f>IFERROR(VLOOKUP(Proc[[#This Row],[App]],Table2[],3,0),"open")</f>
        <v>ok</v>
      </c>
      <c r="C2942" s="90" t="s">
        <v>369</v>
      </c>
      <c r="D2942" s="152" t="s">
        <v>9035</v>
      </c>
      <c r="E2942" s="152" t="s">
        <v>2188</v>
      </c>
      <c r="F2942" s="91" t="s">
        <v>2188</v>
      </c>
      <c r="G2942" s="90" t="s">
        <v>400</v>
      </c>
      <c r="H2942" s="91" t="str">
        <f>IF(Proc[[#This Row],[type]]="LFF (MDG-F)",MID(Proc[[#This Row],[Obj]],13,10),"")</f>
        <v/>
      </c>
      <c r="I2942" s="152"/>
      <c r="J2942" s="91" t="b">
        <f>Proc[[#This Row],[Requested]]=Proc[[#This Row],[CurrentParent]]</f>
        <v>1</v>
      </c>
      <c r="K2942" s="107" t="str">
        <f>IF(Proc[[#This Row],[Author]]="Marcela Urrego",VLOOKUP(LEFT(Proc[[#This Row],[Requested]],1),Table3[#All],2,0),VLOOKUP(Proc[[#This Row],[Author]],Table4[],2,0))</f>
        <v>HC</v>
      </c>
      <c r="L2942" s="91" t="s">
        <v>3524</v>
      </c>
      <c r="M2942" s="82">
        <v>45873</v>
      </c>
      <c r="N2942" s="82"/>
      <c r="O2942" s="82"/>
      <c r="P2942" s="84" t="str">
        <f ca="1">IF(Proc[[#This Row],[DaysAgeing]]&gt;5,"yep","on track")</f>
        <v>yep</v>
      </c>
      <c r="Q2942" s="2">
        <f ca="1">IF(Proc[[#This Row],[DateClosed]]="",ABS(NETWORKDAYS(Proc[[#This Row],[DateOpened]],TODAY()))-1,ABS(NETWORKDAYS(Proc[[#This Row],[DateOpened]],Proc[[#This Row],[DateClosed]]))-1)</f>
        <v>174</v>
      </c>
      <c r="R2942" s="84" t="s">
        <v>1005</v>
      </c>
      <c r="S2942" s="91"/>
      <c r="T2942" s="153">
        <v>2941</v>
      </c>
    </row>
    <row r="2943" spans="1:20" hidden="1">
      <c r="A2943" s="90" t="s">
        <v>3820</v>
      </c>
      <c r="B2943" s="111" t="str">
        <f>IFERROR(VLOOKUP(Proc[[#This Row],[App]],Table2[],3,0),"open")</f>
        <v>ok</v>
      </c>
      <c r="C2943" s="90" t="s">
        <v>369</v>
      </c>
      <c r="D2943" s="152" t="s">
        <v>9036</v>
      </c>
      <c r="E2943" s="152" t="s">
        <v>2188</v>
      </c>
      <c r="F2943" s="91" t="s">
        <v>2188</v>
      </c>
      <c r="G2943" s="90" t="s">
        <v>400</v>
      </c>
      <c r="H2943" s="91" t="str">
        <f>IF(Proc[[#This Row],[type]]="LFF (MDG-F)",MID(Proc[[#This Row],[Obj]],13,10),"")</f>
        <v/>
      </c>
      <c r="I2943" s="152"/>
      <c r="J2943" s="91" t="b">
        <f>Proc[[#This Row],[Requested]]=Proc[[#This Row],[CurrentParent]]</f>
        <v>1</v>
      </c>
      <c r="K2943" s="107" t="str">
        <f>IF(Proc[[#This Row],[Author]]="Marcela Urrego",VLOOKUP(LEFT(Proc[[#This Row],[Requested]],1),Table3[#All],2,0),VLOOKUP(Proc[[#This Row],[Author]],Table4[],2,0))</f>
        <v>HC</v>
      </c>
      <c r="L2943" s="91" t="s">
        <v>3524</v>
      </c>
      <c r="M2943" s="82">
        <v>45873</v>
      </c>
      <c r="N2943" s="82"/>
      <c r="O2943" s="82"/>
      <c r="P2943" s="84" t="str">
        <f ca="1">IF(Proc[[#This Row],[DaysAgeing]]&gt;5,"yep","on track")</f>
        <v>yep</v>
      </c>
      <c r="Q2943" s="2">
        <f ca="1">IF(Proc[[#This Row],[DateClosed]]="",ABS(NETWORKDAYS(Proc[[#This Row],[DateOpened]],TODAY()))-1,ABS(NETWORKDAYS(Proc[[#This Row],[DateOpened]],Proc[[#This Row],[DateClosed]]))-1)</f>
        <v>174</v>
      </c>
      <c r="R2943" s="84" t="s">
        <v>1005</v>
      </c>
      <c r="S2943" s="91"/>
      <c r="T2943" s="153">
        <v>2942</v>
      </c>
    </row>
    <row r="2944" spans="1:20" hidden="1">
      <c r="A2944" s="90" t="s">
        <v>3820</v>
      </c>
      <c r="B2944" s="111" t="str">
        <f>IFERROR(VLOOKUP(Proc[[#This Row],[App]],Table2[],3,0),"open")</f>
        <v>ok</v>
      </c>
      <c r="C2944" s="90" t="s">
        <v>369</v>
      </c>
      <c r="D2944" s="152" t="s">
        <v>9037</v>
      </c>
      <c r="E2944" s="152" t="s">
        <v>2188</v>
      </c>
      <c r="F2944" s="91" t="s">
        <v>2188</v>
      </c>
      <c r="G2944" s="90" t="s">
        <v>400</v>
      </c>
      <c r="H2944" s="91" t="str">
        <f>IF(Proc[[#This Row],[type]]="LFF (MDG-F)",MID(Proc[[#This Row],[Obj]],13,10),"")</f>
        <v/>
      </c>
      <c r="I2944" s="152"/>
      <c r="J2944" s="91" t="b">
        <f>Proc[[#This Row],[Requested]]=Proc[[#This Row],[CurrentParent]]</f>
        <v>1</v>
      </c>
      <c r="K2944" s="107" t="str">
        <f>IF(Proc[[#This Row],[Author]]="Marcela Urrego",VLOOKUP(LEFT(Proc[[#This Row],[Requested]],1),Table3[#All],2,0),VLOOKUP(Proc[[#This Row],[Author]],Table4[],2,0))</f>
        <v>HC</v>
      </c>
      <c r="L2944" s="91" t="s">
        <v>3524</v>
      </c>
      <c r="M2944" s="82">
        <v>45873</v>
      </c>
      <c r="N2944" s="82"/>
      <c r="O2944" s="82"/>
      <c r="P2944" s="84" t="str">
        <f ca="1">IF(Proc[[#This Row],[DaysAgeing]]&gt;5,"yep","on track")</f>
        <v>yep</v>
      </c>
      <c r="Q2944" s="2">
        <f ca="1">IF(Proc[[#This Row],[DateClosed]]="",ABS(NETWORKDAYS(Proc[[#This Row],[DateOpened]],TODAY()))-1,ABS(NETWORKDAYS(Proc[[#This Row],[DateOpened]],Proc[[#This Row],[DateClosed]]))-1)</f>
        <v>174</v>
      </c>
      <c r="R2944" s="84" t="s">
        <v>1005</v>
      </c>
      <c r="S2944" s="91"/>
      <c r="T2944" s="153">
        <v>2943</v>
      </c>
    </row>
    <row r="2945" spans="1:20" hidden="1">
      <c r="A2945" s="90" t="s">
        <v>3820</v>
      </c>
      <c r="B2945" s="111" t="str">
        <f>IFERROR(VLOOKUP(Proc[[#This Row],[App]],Table2[],3,0),"open")</f>
        <v>ok</v>
      </c>
      <c r="C2945" s="90" t="s">
        <v>369</v>
      </c>
      <c r="D2945" s="152" t="s">
        <v>9038</v>
      </c>
      <c r="E2945" s="152" t="s">
        <v>2193</v>
      </c>
      <c r="F2945" s="91" t="s">
        <v>2193</v>
      </c>
      <c r="G2945" s="90" t="s">
        <v>400</v>
      </c>
      <c r="H2945" s="91" t="str">
        <f>IF(Proc[[#This Row],[type]]="LFF (MDG-F)",MID(Proc[[#This Row],[Obj]],13,10),"")</f>
        <v/>
      </c>
      <c r="I2945" s="152"/>
      <c r="J2945" s="91" t="b">
        <f>Proc[[#This Row],[Requested]]=Proc[[#This Row],[CurrentParent]]</f>
        <v>1</v>
      </c>
      <c r="K2945" s="107" t="str">
        <f>IF(Proc[[#This Row],[Author]]="Marcela Urrego",VLOOKUP(LEFT(Proc[[#This Row],[Requested]],1),Table3[#All],2,0),VLOOKUP(Proc[[#This Row],[Author]],Table4[],2,0))</f>
        <v>HC</v>
      </c>
      <c r="L2945" s="91" t="s">
        <v>3524</v>
      </c>
      <c r="M2945" s="82">
        <v>45873</v>
      </c>
      <c r="N2945" s="82"/>
      <c r="O2945" s="82"/>
      <c r="P2945" s="84" t="str">
        <f ca="1">IF(Proc[[#This Row],[DaysAgeing]]&gt;5,"yep","on track")</f>
        <v>yep</v>
      </c>
      <c r="Q2945" s="2">
        <f ca="1">IF(Proc[[#This Row],[DateClosed]]="",ABS(NETWORKDAYS(Proc[[#This Row],[DateOpened]],TODAY()))-1,ABS(NETWORKDAYS(Proc[[#This Row],[DateOpened]],Proc[[#This Row],[DateClosed]]))-1)</f>
        <v>174</v>
      </c>
      <c r="R2945" s="84" t="s">
        <v>1005</v>
      </c>
      <c r="S2945" s="91"/>
      <c r="T2945" s="153">
        <v>2944</v>
      </c>
    </row>
    <row r="2946" spans="1:20" hidden="1">
      <c r="A2946" s="90" t="s">
        <v>3820</v>
      </c>
      <c r="B2946" s="111" t="str">
        <f>IFERROR(VLOOKUP(Proc[[#This Row],[App]],Table2[],3,0),"open")</f>
        <v>ok</v>
      </c>
      <c r="C2946" s="90" t="s">
        <v>369</v>
      </c>
      <c r="D2946" s="152" t="s">
        <v>9039</v>
      </c>
      <c r="E2946" s="152" t="s">
        <v>2188</v>
      </c>
      <c r="F2946" s="91" t="s">
        <v>2188</v>
      </c>
      <c r="G2946" s="90" t="s">
        <v>400</v>
      </c>
      <c r="H2946" s="91" t="str">
        <f>IF(Proc[[#This Row],[type]]="LFF (MDG-F)",MID(Proc[[#This Row],[Obj]],13,10),"")</f>
        <v/>
      </c>
      <c r="I2946" s="152"/>
      <c r="J2946" s="91" t="b">
        <f>Proc[[#This Row],[Requested]]=Proc[[#This Row],[CurrentParent]]</f>
        <v>1</v>
      </c>
      <c r="K2946" s="107" t="str">
        <f>IF(Proc[[#This Row],[Author]]="Marcela Urrego",VLOOKUP(LEFT(Proc[[#This Row],[Requested]],1),Table3[#All],2,0),VLOOKUP(Proc[[#This Row],[Author]],Table4[],2,0))</f>
        <v>HC</v>
      </c>
      <c r="L2946" s="91" t="s">
        <v>3524</v>
      </c>
      <c r="M2946" s="82">
        <v>45873</v>
      </c>
      <c r="N2946" s="82"/>
      <c r="O2946" s="82"/>
      <c r="P2946" s="84" t="str">
        <f ca="1">IF(Proc[[#This Row],[DaysAgeing]]&gt;5,"yep","on track")</f>
        <v>yep</v>
      </c>
      <c r="Q2946" s="2">
        <f ca="1">IF(Proc[[#This Row],[DateClosed]]="",ABS(NETWORKDAYS(Proc[[#This Row],[DateOpened]],TODAY()))-1,ABS(NETWORKDAYS(Proc[[#This Row],[DateOpened]],Proc[[#This Row],[DateClosed]]))-1)</f>
        <v>174</v>
      </c>
      <c r="R2946" s="84" t="s">
        <v>1005</v>
      </c>
      <c r="S2946" s="91"/>
      <c r="T2946" s="153">
        <v>2945</v>
      </c>
    </row>
    <row r="2947" spans="1:20" hidden="1">
      <c r="A2947" s="90" t="s">
        <v>3820</v>
      </c>
      <c r="B2947" s="111" t="str">
        <f>IFERROR(VLOOKUP(Proc[[#This Row],[App]],Table2[],3,0),"open")</f>
        <v>ok</v>
      </c>
      <c r="C2947" s="90" t="s">
        <v>369</v>
      </c>
      <c r="D2947" s="152" t="s">
        <v>9040</v>
      </c>
      <c r="E2947" s="152" t="s">
        <v>2188</v>
      </c>
      <c r="F2947" s="91" t="s">
        <v>2188</v>
      </c>
      <c r="G2947" s="90" t="s">
        <v>400</v>
      </c>
      <c r="H2947" s="91" t="str">
        <f>IF(Proc[[#This Row],[type]]="LFF (MDG-F)",MID(Proc[[#This Row],[Obj]],13,10),"")</f>
        <v/>
      </c>
      <c r="I2947" s="152"/>
      <c r="J2947" s="91" t="b">
        <f>Proc[[#This Row],[Requested]]=Proc[[#This Row],[CurrentParent]]</f>
        <v>1</v>
      </c>
      <c r="K2947" s="107" t="str">
        <f>IF(Proc[[#This Row],[Author]]="Marcela Urrego",VLOOKUP(LEFT(Proc[[#This Row],[Requested]],1),Table3[#All],2,0),VLOOKUP(Proc[[#This Row],[Author]],Table4[],2,0))</f>
        <v>HC</v>
      </c>
      <c r="L2947" s="91" t="s">
        <v>3524</v>
      </c>
      <c r="M2947" s="82">
        <v>45873</v>
      </c>
      <c r="N2947" s="82"/>
      <c r="O2947" s="82"/>
      <c r="P2947" s="84" t="str">
        <f ca="1">IF(Proc[[#This Row],[DaysAgeing]]&gt;5,"yep","on track")</f>
        <v>yep</v>
      </c>
      <c r="Q2947" s="2">
        <f ca="1">IF(Proc[[#This Row],[DateClosed]]="",ABS(NETWORKDAYS(Proc[[#This Row],[DateOpened]],TODAY()))-1,ABS(NETWORKDAYS(Proc[[#This Row],[DateOpened]],Proc[[#This Row],[DateClosed]]))-1)</f>
        <v>174</v>
      </c>
      <c r="R2947" s="84" t="s">
        <v>1005</v>
      </c>
      <c r="S2947" s="91"/>
      <c r="T2947" s="153">
        <v>2946</v>
      </c>
    </row>
    <row r="2948" spans="1:20" hidden="1">
      <c r="A2948" s="90" t="s">
        <v>3820</v>
      </c>
      <c r="B2948" s="111" t="str">
        <f>IFERROR(VLOOKUP(Proc[[#This Row],[App]],Table2[],3,0),"open")</f>
        <v>ok</v>
      </c>
      <c r="C2948" s="90" t="s">
        <v>369</v>
      </c>
      <c r="D2948" s="152" t="s">
        <v>9041</v>
      </c>
      <c r="E2948" s="152" t="s">
        <v>2188</v>
      </c>
      <c r="F2948" s="91" t="s">
        <v>2188</v>
      </c>
      <c r="G2948" s="90" t="s">
        <v>400</v>
      </c>
      <c r="H2948" s="91" t="str">
        <f>IF(Proc[[#This Row],[type]]="LFF (MDG-F)",MID(Proc[[#This Row],[Obj]],13,10),"")</f>
        <v/>
      </c>
      <c r="I2948" s="152"/>
      <c r="J2948" s="91" t="b">
        <f>Proc[[#This Row],[Requested]]=Proc[[#This Row],[CurrentParent]]</f>
        <v>1</v>
      </c>
      <c r="K2948" s="107" t="str">
        <f>IF(Proc[[#This Row],[Author]]="Marcela Urrego",VLOOKUP(LEFT(Proc[[#This Row],[Requested]],1),Table3[#All],2,0),VLOOKUP(Proc[[#This Row],[Author]],Table4[],2,0))</f>
        <v>HC</v>
      </c>
      <c r="L2948" s="91" t="s">
        <v>3524</v>
      </c>
      <c r="M2948" s="82">
        <v>45873</v>
      </c>
      <c r="N2948" s="82"/>
      <c r="O2948" s="82"/>
      <c r="P2948" s="84" t="str">
        <f ca="1">IF(Proc[[#This Row],[DaysAgeing]]&gt;5,"yep","on track")</f>
        <v>yep</v>
      </c>
      <c r="Q2948" s="2">
        <f ca="1">IF(Proc[[#This Row],[DateClosed]]="",ABS(NETWORKDAYS(Proc[[#This Row],[DateOpened]],TODAY()))-1,ABS(NETWORKDAYS(Proc[[#This Row],[DateOpened]],Proc[[#This Row],[DateClosed]]))-1)</f>
        <v>174</v>
      </c>
      <c r="R2948" s="84" t="s">
        <v>1005</v>
      </c>
      <c r="S2948" s="91"/>
      <c r="T2948" s="153">
        <v>2947</v>
      </c>
    </row>
    <row r="2949" spans="1:20" hidden="1">
      <c r="A2949" s="90" t="s">
        <v>3820</v>
      </c>
      <c r="B2949" s="111" t="str">
        <f>IFERROR(VLOOKUP(Proc[[#This Row],[App]],Table2[],3,0),"open")</f>
        <v>ok</v>
      </c>
      <c r="C2949" s="90" t="s">
        <v>369</v>
      </c>
      <c r="D2949" s="152" t="s">
        <v>9042</v>
      </c>
      <c r="E2949" s="152" t="s">
        <v>2188</v>
      </c>
      <c r="F2949" s="153" t="s">
        <v>2188</v>
      </c>
      <c r="G2949" s="90" t="s">
        <v>400</v>
      </c>
      <c r="H2949" s="91" t="str">
        <f>IF(Proc[[#This Row],[type]]="LFF (MDG-F)",MID(Proc[[#This Row],[Obj]],13,10),"")</f>
        <v/>
      </c>
      <c r="I2949" s="152"/>
      <c r="J2949" s="91" t="b">
        <f>Proc[[#This Row],[Requested]]=Proc[[#This Row],[CurrentParent]]</f>
        <v>1</v>
      </c>
      <c r="K2949" s="107" t="str">
        <f>IF(Proc[[#This Row],[Author]]="Marcela Urrego",VLOOKUP(LEFT(Proc[[#This Row],[Requested]],1),Table3[#All],2,0),VLOOKUP(Proc[[#This Row],[Author]],Table4[],2,0))</f>
        <v>HC</v>
      </c>
      <c r="L2949" s="153" t="s">
        <v>3524</v>
      </c>
      <c r="M2949" s="82">
        <v>45873</v>
      </c>
      <c r="N2949" s="82"/>
      <c r="O2949" s="82"/>
      <c r="P2949" s="84" t="str">
        <f ca="1">IF(Proc[[#This Row],[DaysAgeing]]&gt;5,"yep","on track")</f>
        <v>yep</v>
      </c>
      <c r="Q2949" s="2">
        <f ca="1">IF(Proc[[#This Row],[DateClosed]]="",ABS(NETWORKDAYS(Proc[[#This Row],[DateOpened]],TODAY()))-1,ABS(NETWORKDAYS(Proc[[#This Row],[DateOpened]],Proc[[#This Row],[DateClosed]]))-1)</f>
        <v>174</v>
      </c>
      <c r="R2949" s="84" t="s">
        <v>1005</v>
      </c>
      <c r="S2949" s="91"/>
      <c r="T2949" s="153">
        <v>2948</v>
      </c>
    </row>
    <row r="2950" spans="1:20" hidden="1">
      <c r="A2950" s="90" t="s">
        <v>3820</v>
      </c>
      <c r="B2950" s="152" t="str">
        <f>IFERROR(VLOOKUP(Proc[[#This Row],[App]],Table2[],3,0),"open")</f>
        <v>ok</v>
      </c>
      <c r="C2950" s="90" t="s">
        <v>369</v>
      </c>
      <c r="D2950" s="152" t="s">
        <v>9043</v>
      </c>
      <c r="E2950" s="152" t="s">
        <v>2188</v>
      </c>
      <c r="F2950" s="91" t="s">
        <v>2188</v>
      </c>
      <c r="G2950" s="90" t="s">
        <v>400</v>
      </c>
      <c r="H2950" s="91" t="str">
        <f>IF(Proc[[#This Row],[type]]="LFF (MDG-F)",MID(Proc[[#This Row],[Obj]],13,10),"")</f>
        <v/>
      </c>
      <c r="I2950" s="152"/>
      <c r="J2950" s="91" t="b">
        <f>Proc[[#This Row],[Requested]]=Proc[[#This Row],[CurrentParent]]</f>
        <v>1</v>
      </c>
      <c r="K2950" s="152" t="str">
        <f>IF(Proc[[#This Row],[Author]]="Marcela Urrego",VLOOKUP(LEFT(Proc[[#This Row],[Requested]],1),Table3[#All],2,0),VLOOKUP(Proc[[#This Row],[Author]],Table4[],2,0))</f>
        <v>HC</v>
      </c>
      <c r="L2950" s="91" t="s">
        <v>3524</v>
      </c>
      <c r="M2950" s="82">
        <v>45873</v>
      </c>
      <c r="N2950" s="82"/>
      <c r="O2950" s="82"/>
      <c r="P2950" s="84" t="str">
        <f ca="1">IF(Proc[[#This Row],[DaysAgeing]]&gt;5,"yep","on track")</f>
        <v>yep</v>
      </c>
      <c r="Q2950" s="2">
        <f ca="1">IF(Proc[[#This Row],[DateClosed]]="",ABS(NETWORKDAYS(Proc[[#This Row],[DateOpened]],TODAY()))-1,ABS(NETWORKDAYS(Proc[[#This Row],[DateOpened]],Proc[[#This Row],[DateClosed]]))-1)</f>
        <v>174</v>
      </c>
      <c r="R2950" s="84" t="s">
        <v>1005</v>
      </c>
      <c r="S2950" s="91"/>
      <c r="T2950" s="153">
        <v>2949</v>
      </c>
    </row>
    <row r="2951" spans="1:20" hidden="1">
      <c r="A2951" s="90" t="s">
        <v>3820</v>
      </c>
      <c r="B2951" s="111" t="str">
        <f>IFERROR(VLOOKUP(Proc[[#This Row],[App]],Table2[],3,0),"open")</f>
        <v>ok</v>
      </c>
      <c r="C2951" s="90" t="s">
        <v>369</v>
      </c>
      <c r="D2951" s="152" t="s">
        <v>3579</v>
      </c>
      <c r="E2951" s="152" t="s">
        <v>3813</v>
      </c>
      <c r="F2951" s="91" t="s">
        <v>3813</v>
      </c>
      <c r="G2951" s="90" t="s">
        <v>400</v>
      </c>
      <c r="H2951" s="91" t="str">
        <f>IF(Proc[[#This Row],[type]]="LFF (MDG-F)",MID(Proc[[#This Row],[Obj]],13,10),"")</f>
        <v/>
      </c>
      <c r="I2951" s="152"/>
      <c r="J2951" s="91" t="b">
        <f>Proc[[#This Row],[Requested]]=Proc[[#This Row],[CurrentParent]]</f>
        <v>1</v>
      </c>
      <c r="K2951" s="107" t="str">
        <f>IF(Proc[[#This Row],[Author]]="Marcela Urrego",VLOOKUP(LEFT(Proc[[#This Row],[Requested]],1),Table3[#All],2,0),VLOOKUP(Proc[[#This Row],[Author]],Table4[],2,0))</f>
        <v>HC</v>
      </c>
      <c r="L2951" s="91" t="s">
        <v>3524</v>
      </c>
      <c r="M2951" s="82">
        <v>45873</v>
      </c>
      <c r="N2951" s="82"/>
      <c r="O2951" s="82"/>
      <c r="P2951" s="84" t="str">
        <f ca="1">IF(Proc[[#This Row],[DaysAgeing]]&gt;5,"yep","on track")</f>
        <v>yep</v>
      </c>
      <c r="Q2951" s="2">
        <f ca="1">IF(Proc[[#This Row],[DateClosed]]="",ABS(NETWORKDAYS(Proc[[#This Row],[DateOpened]],TODAY()))-1,ABS(NETWORKDAYS(Proc[[#This Row],[DateOpened]],Proc[[#This Row],[DateClosed]]))-1)</f>
        <v>174</v>
      </c>
      <c r="R2951" s="84" t="s">
        <v>1005</v>
      </c>
      <c r="S2951" s="91"/>
      <c r="T2951" s="153">
        <v>2950</v>
      </c>
    </row>
    <row r="2952" spans="1:20" hidden="1">
      <c r="A2952" s="90" t="s">
        <v>3820</v>
      </c>
      <c r="B2952" s="152" t="str">
        <f>IFERROR(VLOOKUP(Proc[[#This Row],[App]],Table2[],3,0),"open")</f>
        <v>ok</v>
      </c>
      <c r="C2952" s="90" t="s">
        <v>369</v>
      </c>
      <c r="D2952" s="152" t="s">
        <v>9044</v>
      </c>
      <c r="E2952" s="152" t="s">
        <v>2192</v>
      </c>
      <c r="F2952" s="91" t="s">
        <v>2192</v>
      </c>
      <c r="G2952" s="90" t="s">
        <v>400</v>
      </c>
      <c r="H2952" s="91" t="str">
        <f>IF(Proc[[#This Row],[type]]="LFF (MDG-F)",MID(Proc[[#This Row],[Obj]],13,10),"")</f>
        <v/>
      </c>
      <c r="I2952" s="152"/>
      <c r="J2952" s="91" t="b">
        <f>Proc[[#This Row],[Requested]]=Proc[[#This Row],[CurrentParent]]</f>
        <v>1</v>
      </c>
      <c r="K2952" s="152" t="str">
        <f>IF(Proc[[#This Row],[Author]]="Marcela Urrego",VLOOKUP(LEFT(Proc[[#This Row],[Requested]],1),Table3[#All],2,0),VLOOKUP(Proc[[#This Row],[Author]],Table4[],2,0))</f>
        <v>HC</v>
      </c>
      <c r="L2952" s="91" t="s">
        <v>3524</v>
      </c>
      <c r="M2952" s="82">
        <v>45873</v>
      </c>
      <c r="N2952" s="82"/>
      <c r="O2952" s="82"/>
      <c r="P2952" s="84" t="str">
        <f ca="1">IF(Proc[[#This Row],[DaysAgeing]]&gt;5,"yep","on track")</f>
        <v>yep</v>
      </c>
      <c r="Q2952" s="2">
        <f ca="1">IF(Proc[[#This Row],[DateClosed]]="",ABS(NETWORKDAYS(Proc[[#This Row],[DateOpened]],TODAY()))-1,ABS(NETWORKDAYS(Proc[[#This Row],[DateOpened]],Proc[[#This Row],[DateClosed]]))-1)</f>
        <v>174</v>
      </c>
      <c r="R2952" s="84" t="s">
        <v>1005</v>
      </c>
      <c r="S2952" s="91"/>
      <c r="T2952" s="153">
        <v>2951</v>
      </c>
    </row>
    <row r="2953" spans="1:20" hidden="1">
      <c r="A2953" s="90" t="s">
        <v>3820</v>
      </c>
      <c r="B2953" s="111" t="str">
        <f>IFERROR(VLOOKUP(Proc[[#This Row],[App]],Table2[],3,0),"open")</f>
        <v>ok</v>
      </c>
      <c r="C2953" s="90" t="s">
        <v>369</v>
      </c>
      <c r="D2953" s="152" t="s">
        <v>9045</v>
      </c>
      <c r="E2953" s="152" t="s">
        <v>2194</v>
      </c>
      <c r="F2953" s="91" t="s">
        <v>2194</v>
      </c>
      <c r="G2953" s="90" t="s">
        <v>400</v>
      </c>
      <c r="H2953" s="91" t="str">
        <f>IF(Proc[[#This Row],[type]]="LFF (MDG-F)",MID(Proc[[#This Row],[Obj]],13,10),"")</f>
        <v/>
      </c>
      <c r="I2953" s="152"/>
      <c r="J2953" s="91" t="b">
        <f>Proc[[#This Row],[Requested]]=Proc[[#This Row],[CurrentParent]]</f>
        <v>1</v>
      </c>
      <c r="K2953" s="107" t="str">
        <f>IF(Proc[[#This Row],[Author]]="Marcela Urrego",VLOOKUP(LEFT(Proc[[#This Row],[Requested]],1),Table3[#All],2,0),VLOOKUP(Proc[[#This Row],[Author]],Table4[],2,0))</f>
        <v>HC</v>
      </c>
      <c r="L2953" s="91" t="s">
        <v>3524</v>
      </c>
      <c r="M2953" s="82">
        <v>45873</v>
      </c>
      <c r="N2953" s="82"/>
      <c r="O2953" s="82"/>
      <c r="P2953" s="84" t="str">
        <f ca="1">IF(Proc[[#This Row],[DaysAgeing]]&gt;5,"yep","on track")</f>
        <v>yep</v>
      </c>
      <c r="Q2953" s="2">
        <f ca="1">IF(Proc[[#This Row],[DateClosed]]="",ABS(NETWORKDAYS(Proc[[#This Row],[DateOpened]],TODAY()))-1,ABS(NETWORKDAYS(Proc[[#This Row],[DateOpened]],Proc[[#This Row],[DateClosed]]))-1)</f>
        <v>174</v>
      </c>
      <c r="R2953" s="84" t="s">
        <v>1005</v>
      </c>
      <c r="S2953" s="91"/>
      <c r="T2953" s="153">
        <v>2952</v>
      </c>
    </row>
    <row r="2954" spans="1:20" hidden="1">
      <c r="A2954" s="90" t="s">
        <v>3820</v>
      </c>
      <c r="B2954" s="152" t="str">
        <f>IFERROR(VLOOKUP(Proc[[#This Row],[App]],Table2[],3,0),"open")</f>
        <v>ok</v>
      </c>
      <c r="C2954" s="90" t="s">
        <v>369</v>
      </c>
      <c r="D2954" s="152" t="s">
        <v>9046</v>
      </c>
      <c r="E2954" s="152" t="s">
        <v>2188</v>
      </c>
      <c r="F2954" s="91" t="s">
        <v>2188</v>
      </c>
      <c r="G2954" s="90" t="s">
        <v>400</v>
      </c>
      <c r="H2954" s="91" t="str">
        <f>IF(Proc[[#This Row],[type]]="LFF (MDG-F)",MID(Proc[[#This Row],[Obj]],13,10),"")</f>
        <v/>
      </c>
      <c r="I2954" s="152"/>
      <c r="J2954" s="91" t="b">
        <f>Proc[[#This Row],[Requested]]=Proc[[#This Row],[CurrentParent]]</f>
        <v>1</v>
      </c>
      <c r="K2954" s="152" t="str">
        <f>IF(Proc[[#This Row],[Author]]="Marcela Urrego",VLOOKUP(LEFT(Proc[[#This Row],[Requested]],1),Table3[#All],2,0),VLOOKUP(Proc[[#This Row],[Author]],Table4[],2,0))</f>
        <v>HC</v>
      </c>
      <c r="L2954" s="91" t="s">
        <v>3524</v>
      </c>
      <c r="M2954" s="82">
        <v>45873</v>
      </c>
      <c r="N2954" s="82"/>
      <c r="O2954" s="82"/>
      <c r="P2954" s="84" t="str">
        <f ca="1">IF(Proc[[#This Row],[DaysAgeing]]&gt;5,"yep","on track")</f>
        <v>yep</v>
      </c>
      <c r="Q2954" s="2">
        <f ca="1">IF(Proc[[#This Row],[DateClosed]]="",ABS(NETWORKDAYS(Proc[[#This Row],[DateOpened]],TODAY()))-1,ABS(NETWORKDAYS(Proc[[#This Row],[DateOpened]],Proc[[#This Row],[DateClosed]]))-1)</f>
        <v>174</v>
      </c>
      <c r="R2954" s="84" t="s">
        <v>1005</v>
      </c>
      <c r="S2954" s="91"/>
      <c r="T2954" s="153">
        <v>2953</v>
      </c>
    </row>
    <row r="2955" spans="1:20" hidden="1">
      <c r="A2955" s="90" t="s">
        <v>3820</v>
      </c>
      <c r="B2955" s="111" t="str">
        <f>IFERROR(VLOOKUP(Proc[[#This Row],[App]],Table2[],3,0),"open")</f>
        <v>ok</v>
      </c>
      <c r="C2955" s="90" t="s">
        <v>369</v>
      </c>
      <c r="D2955" s="152" t="s">
        <v>9047</v>
      </c>
      <c r="E2955" s="152" t="s">
        <v>2188</v>
      </c>
      <c r="F2955" s="153" t="s">
        <v>2188</v>
      </c>
      <c r="G2955" s="90" t="s">
        <v>400</v>
      </c>
      <c r="H2955" s="91" t="str">
        <f>IF(Proc[[#This Row],[type]]="LFF (MDG-F)",MID(Proc[[#This Row],[Obj]],13,10),"")</f>
        <v/>
      </c>
      <c r="I2955" s="152"/>
      <c r="J2955" s="91" t="b">
        <f>Proc[[#This Row],[Requested]]=Proc[[#This Row],[CurrentParent]]</f>
        <v>1</v>
      </c>
      <c r="K2955" s="107" t="str">
        <f>IF(Proc[[#This Row],[Author]]="Marcela Urrego",VLOOKUP(LEFT(Proc[[#This Row],[Requested]],1),Table3[#All],2,0),VLOOKUP(Proc[[#This Row],[Author]],Table4[],2,0))</f>
        <v>HC</v>
      </c>
      <c r="L2955" s="91" t="s">
        <v>3524</v>
      </c>
      <c r="M2955" s="82">
        <v>45873</v>
      </c>
      <c r="N2955" s="82"/>
      <c r="O2955" s="82"/>
      <c r="P2955" s="84" t="str">
        <f ca="1">IF(Proc[[#This Row],[DaysAgeing]]&gt;5,"yep","on track")</f>
        <v>yep</v>
      </c>
      <c r="Q2955" s="2">
        <f ca="1">IF(Proc[[#This Row],[DateClosed]]="",ABS(NETWORKDAYS(Proc[[#This Row],[DateOpened]],TODAY()))-1,ABS(NETWORKDAYS(Proc[[#This Row],[DateOpened]],Proc[[#This Row],[DateClosed]]))-1)</f>
        <v>174</v>
      </c>
      <c r="R2955" s="84" t="s">
        <v>1005</v>
      </c>
      <c r="S2955" s="91"/>
      <c r="T2955" s="153">
        <v>2954</v>
      </c>
    </row>
    <row r="2956" spans="1:20" hidden="1">
      <c r="A2956" s="90" t="s">
        <v>3820</v>
      </c>
      <c r="B2956" s="111" t="str">
        <f>IFERROR(VLOOKUP(Proc[[#This Row],[App]],Table2[],3,0),"open")</f>
        <v>ok</v>
      </c>
      <c r="C2956" s="90" t="s">
        <v>369</v>
      </c>
      <c r="D2956" s="152" t="s">
        <v>9048</v>
      </c>
      <c r="E2956" s="152" t="s">
        <v>2188</v>
      </c>
      <c r="F2956" s="91" t="s">
        <v>2188</v>
      </c>
      <c r="G2956" s="90" t="s">
        <v>400</v>
      </c>
      <c r="H2956" s="91" t="str">
        <f>IF(Proc[[#This Row],[type]]="LFF (MDG-F)",MID(Proc[[#This Row],[Obj]],13,10),"")</f>
        <v/>
      </c>
      <c r="I2956" s="152"/>
      <c r="J2956" s="91" t="b">
        <f>Proc[[#This Row],[Requested]]=Proc[[#This Row],[CurrentParent]]</f>
        <v>1</v>
      </c>
      <c r="K2956" s="107" t="str">
        <f>IF(Proc[[#This Row],[Author]]="Marcela Urrego",VLOOKUP(LEFT(Proc[[#This Row],[Requested]],1),Table3[#All],2,0),VLOOKUP(Proc[[#This Row],[Author]],Table4[],2,0))</f>
        <v>HC</v>
      </c>
      <c r="L2956" s="91" t="s">
        <v>3524</v>
      </c>
      <c r="M2956" s="82">
        <v>45873</v>
      </c>
      <c r="N2956" s="82"/>
      <c r="O2956" s="82"/>
      <c r="P2956" s="84" t="str">
        <f ca="1">IF(Proc[[#This Row],[DaysAgeing]]&gt;5,"yep","on track")</f>
        <v>yep</v>
      </c>
      <c r="Q2956" s="2">
        <f ca="1">IF(Proc[[#This Row],[DateClosed]]="",ABS(NETWORKDAYS(Proc[[#This Row],[DateOpened]],TODAY()))-1,ABS(NETWORKDAYS(Proc[[#This Row],[DateOpened]],Proc[[#This Row],[DateClosed]]))-1)</f>
        <v>174</v>
      </c>
      <c r="R2956" s="84" t="s">
        <v>1005</v>
      </c>
      <c r="S2956" s="91"/>
      <c r="T2956" s="153">
        <v>2955</v>
      </c>
    </row>
    <row r="2957" spans="1:20" hidden="1">
      <c r="A2957" s="90" t="s">
        <v>3820</v>
      </c>
      <c r="B2957" s="111" t="str">
        <f>IFERROR(VLOOKUP(Proc[[#This Row],[App]],Table2[],3,0),"open")</f>
        <v>ok</v>
      </c>
      <c r="C2957" s="90" t="s">
        <v>369</v>
      </c>
      <c r="D2957" s="152" t="s">
        <v>9049</v>
      </c>
      <c r="E2957" s="152" t="s">
        <v>2194</v>
      </c>
      <c r="F2957" s="91" t="s">
        <v>2194</v>
      </c>
      <c r="G2957" s="90" t="s">
        <v>400</v>
      </c>
      <c r="H2957" s="91" t="str">
        <f>IF(Proc[[#This Row],[type]]="LFF (MDG-F)",MID(Proc[[#This Row],[Obj]],13,10),"")</f>
        <v/>
      </c>
      <c r="I2957" s="152"/>
      <c r="J2957" s="91" t="b">
        <f>Proc[[#This Row],[Requested]]=Proc[[#This Row],[CurrentParent]]</f>
        <v>1</v>
      </c>
      <c r="K2957" s="107" t="str">
        <f>IF(Proc[[#This Row],[Author]]="Marcela Urrego",VLOOKUP(LEFT(Proc[[#This Row],[Requested]],1),Table3[#All],2,0),VLOOKUP(Proc[[#This Row],[Author]],Table4[],2,0))</f>
        <v>HC</v>
      </c>
      <c r="L2957" s="91" t="s">
        <v>3524</v>
      </c>
      <c r="M2957" s="82">
        <v>45873</v>
      </c>
      <c r="N2957" s="82"/>
      <c r="O2957" s="82"/>
      <c r="P2957" s="84" t="str">
        <f ca="1">IF(Proc[[#This Row],[DaysAgeing]]&gt;5,"yep","on track")</f>
        <v>yep</v>
      </c>
      <c r="Q2957" s="2">
        <f ca="1">IF(Proc[[#This Row],[DateClosed]]="",ABS(NETWORKDAYS(Proc[[#This Row],[DateOpened]],TODAY()))-1,ABS(NETWORKDAYS(Proc[[#This Row],[DateOpened]],Proc[[#This Row],[DateClosed]]))-1)</f>
        <v>174</v>
      </c>
      <c r="R2957" s="84" t="s">
        <v>1005</v>
      </c>
      <c r="S2957" s="91"/>
      <c r="T2957" s="153">
        <v>2956</v>
      </c>
    </row>
    <row r="2958" spans="1:20" hidden="1">
      <c r="A2958" s="90" t="s">
        <v>3820</v>
      </c>
      <c r="B2958" s="111" t="str">
        <f>IFERROR(VLOOKUP(Proc[[#This Row],[App]],Table2[],3,0),"open")</f>
        <v>ok</v>
      </c>
      <c r="C2958" s="90" t="s">
        <v>369</v>
      </c>
      <c r="D2958" s="152" t="s">
        <v>9050</v>
      </c>
      <c r="E2958" s="152" t="s">
        <v>2188</v>
      </c>
      <c r="F2958" s="91" t="s">
        <v>2188</v>
      </c>
      <c r="G2958" s="90" t="s">
        <v>400</v>
      </c>
      <c r="H2958" s="91" t="str">
        <f>IF(Proc[[#This Row],[type]]="LFF (MDG-F)",MID(Proc[[#This Row],[Obj]],13,10),"")</f>
        <v/>
      </c>
      <c r="I2958" s="152"/>
      <c r="J2958" s="91" t="b">
        <f>Proc[[#This Row],[Requested]]=Proc[[#This Row],[CurrentParent]]</f>
        <v>1</v>
      </c>
      <c r="K2958" s="107" t="str">
        <f>IF(Proc[[#This Row],[Author]]="Marcela Urrego",VLOOKUP(LEFT(Proc[[#This Row],[Requested]],1),Table3[#All],2,0),VLOOKUP(Proc[[#This Row],[Author]],Table4[],2,0))</f>
        <v>HC</v>
      </c>
      <c r="L2958" s="91" t="s">
        <v>3524</v>
      </c>
      <c r="M2958" s="82">
        <v>45873</v>
      </c>
      <c r="N2958" s="82"/>
      <c r="O2958" s="82"/>
      <c r="P2958" s="84" t="str">
        <f ca="1">IF(Proc[[#This Row],[DaysAgeing]]&gt;5,"yep","on track")</f>
        <v>yep</v>
      </c>
      <c r="Q2958" s="2">
        <f ca="1">IF(Proc[[#This Row],[DateClosed]]="",ABS(NETWORKDAYS(Proc[[#This Row],[DateOpened]],TODAY()))-1,ABS(NETWORKDAYS(Proc[[#This Row],[DateOpened]],Proc[[#This Row],[DateClosed]]))-1)</f>
        <v>174</v>
      </c>
      <c r="R2958" s="84" t="s">
        <v>1005</v>
      </c>
      <c r="S2958" s="91"/>
      <c r="T2958" s="153">
        <v>2957</v>
      </c>
    </row>
    <row r="2959" spans="1:20" hidden="1">
      <c r="A2959" s="90" t="s">
        <v>3820</v>
      </c>
      <c r="B2959" s="111" t="str">
        <f>IFERROR(VLOOKUP(Proc[[#This Row],[App]],Table2[],3,0),"open")</f>
        <v>ok</v>
      </c>
      <c r="C2959" s="90" t="s">
        <v>369</v>
      </c>
      <c r="D2959" s="152" t="s">
        <v>9051</v>
      </c>
      <c r="E2959" s="152" t="s">
        <v>2188</v>
      </c>
      <c r="F2959" s="91" t="s">
        <v>2188</v>
      </c>
      <c r="G2959" s="90" t="s">
        <v>400</v>
      </c>
      <c r="H2959" s="91" t="str">
        <f>IF(Proc[[#This Row],[type]]="LFF (MDG-F)",MID(Proc[[#This Row],[Obj]],13,10),"")</f>
        <v/>
      </c>
      <c r="I2959" s="152"/>
      <c r="J2959" s="91" t="b">
        <f>Proc[[#This Row],[Requested]]=Proc[[#This Row],[CurrentParent]]</f>
        <v>1</v>
      </c>
      <c r="K2959" s="107" t="str">
        <f>IF(Proc[[#This Row],[Author]]="Marcela Urrego",VLOOKUP(LEFT(Proc[[#This Row],[Requested]],1),Table3[#All],2,0),VLOOKUP(Proc[[#This Row],[Author]],Table4[],2,0))</f>
        <v>HC</v>
      </c>
      <c r="L2959" s="91" t="s">
        <v>3524</v>
      </c>
      <c r="M2959" s="82">
        <v>45873</v>
      </c>
      <c r="N2959" s="82"/>
      <c r="O2959" s="82"/>
      <c r="P2959" s="84" t="str">
        <f ca="1">IF(Proc[[#This Row],[DaysAgeing]]&gt;5,"yep","on track")</f>
        <v>yep</v>
      </c>
      <c r="Q2959" s="2">
        <f ca="1">IF(Proc[[#This Row],[DateClosed]]="",ABS(NETWORKDAYS(Proc[[#This Row],[DateOpened]],TODAY()))-1,ABS(NETWORKDAYS(Proc[[#This Row],[DateOpened]],Proc[[#This Row],[DateClosed]]))-1)</f>
        <v>174</v>
      </c>
      <c r="R2959" s="84" t="s">
        <v>1005</v>
      </c>
      <c r="S2959" s="91"/>
      <c r="T2959" s="153">
        <v>2958</v>
      </c>
    </row>
    <row r="2960" spans="1:20" hidden="1">
      <c r="A2960" s="90" t="s">
        <v>3820</v>
      </c>
      <c r="B2960" s="111" t="str">
        <f>IFERROR(VLOOKUP(Proc[[#This Row],[App]],Table2[],3,0),"open")</f>
        <v>ok</v>
      </c>
      <c r="C2960" s="90" t="s">
        <v>369</v>
      </c>
      <c r="D2960" s="152" t="s">
        <v>9052</v>
      </c>
      <c r="E2960" s="152" t="s">
        <v>2194</v>
      </c>
      <c r="F2960" s="91" t="s">
        <v>2194</v>
      </c>
      <c r="G2960" s="90" t="s">
        <v>400</v>
      </c>
      <c r="H2960" s="91" t="str">
        <f>IF(Proc[[#This Row],[type]]="LFF (MDG-F)",MID(Proc[[#This Row],[Obj]],13,10),"")</f>
        <v/>
      </c>
      <c r="I2960" s="152"/>
      <c r="J2960" s="91" t="b">
        <f>Proc[[#This Row],[Requested]]=Proc[[#This Row],[CurrentParent]]</f>
        <v>1</v>
      </c>
      <c r="K2960" s="107" t="str">
        <f>IF(Proc[[#This Row],[Author]]="Marcela Urrego",VLOOKUP(LEFT(Proc[[#This Row],[Requested]],1),Table3[#All],2,0),VLOOKUP(Proc[[#This Row],[Author]],Table4[],2,0))</f>
        <v>HC</v>
      </c>
      <c r="L2960" s="91" t="s">
        <v>3524</v>
      </c>
      <c r="M2960" s="82">
        <v>45873</v>
      </c>
      <c r="N2960" s="82"/>
      <c r="O2960" s="82"/>
      <c r="P2960" s="84" t="str">
        <f ca="1">IF(Proc[[#This Row],[DaysAgeing]]&gt;5,"yep","on track")</f>
        <v>yep</v>
      </c>
      <c r="Q2960" s="2">
        <f ca="1">IF(Proc[[#This Row],[DateClosed]]="",ABS(NETWORKDAYS(Proc[[#This Row],[DateOpened]],TODAY()))-1,ABS(NETWORKDAYS(Proc[[#This Row],[DateOpened]],Proc[[#This Row],[DateClosed]]))-1)</f>
        <v>174</v>
      </c>
      <c r="R2960" s="84" t="s">
        <v>1005</v>
      </c>
      <c r="S2960" s="91"/>
      <c r="T2960" s="153">
        <v>2959</v>
      </c>
    </row>
    <row r="2961" spans="1:20" hidden="1">
      <c r="A2961" s="90" t="s">
        <v>3820</v>
      </c>
      <c r="B2961" s="111" t="str">
        <f>IFERROR(VLOOKUP(Proc[[#This Row],[App]],Table2[],3,0),"open")</f>
        <v>ok</v>
      </c>
      <c r="C2961" s="90" t="s">
        <v>369</v>
      </c>
      <c r="D2961" s="152" t="s">
        <v>9053</v>
      </c>
      <c r="E2961" s="152" t="s">
        <v>2188</v>
      </c>
      <c r="F2961" s="153" t="s">
        <v>2188</v>
      </c>
      <c r="G2961" s="90" t="s">
        <v>400</v>
      </c>
      <c r="H2961" s="91" t="str">
        <f>IF(Proc[[#This Row],[type]]="LFF (MDG-F)",MID(Proc[[#This Row],[Obj]],13,10),"")</f>
        <v/>
      </c>
      <c r="I2961" s="152"/>
      <c r="J2961" s="91" t="b">
        <f>Proc[[#This Row],[Requested]]=Proc[[#This Row],[CurrentParent]]</f>
        <v>1</v>
      </c>
      <c r="K2961" s="107" t="str">
        <f>IF(Proc[[#This Row],[Author]]="Marcela Urrego",VLOOKUP(LEFT(Proc[[#This Row],[Requested]],1),Table3[#All],2,0),VLOOKUP(Proc[[#This Row],[Author]],Table4[],2,0))</f>
        <v>HC</v>
      </c>
      <c r="L2961" s="91" t="s">
        <v>3524</v>
      </c>
      <c r="M2961" s="82">
        <v>45873</v>
      </c>
      <c r="N2961" s="82"/>
      <c r="O2961" s="82"/>
      <c r="P2961" s="84" t="str">
        <f ca="1">IF(Proc[[#This Row],[DaysAgeing]]&gt;5,"yep","on track")</f>
        <v>yep</v>
      </c>
      <c r="Q2961" s="2">
        <f ca="1">IF(Proc[[#This Row],[DateClosed]]="",ABS(NETWORKDAYS(Proc[[#This Row],[DateOpened]],TODAY()))-1,ABS(NETWORKDAYS(Proc[[#This Row],[DateOpened]],Proc[[#This Row],[DateClosed]]))-1)</f>
        <v>174</v>
      </c>
      <c r="R2961" s="84" t="s">
        <v>1005</v>
      </c>
      <c r="S2961" s="91"/>
      <c r="T2961" s="153">
        <v>2960</v>
      </c>
    </row>
    <row r="2962" spans="1:20" hidden="1">
      <c r="A2962" s="90" t="s">
        <v>3820</v>
      </c>
      <c r="B2962" s="111" t="str">
        <f>IFERROR(VLOOKUP(Proc[[#This Row],[App]],Table2[],3,0),"open")</f>
        <v>ok</v>
      </c>
      <c r="C2962" s="90" t="s">
        <v>369</v>
      </c>
      <c r="D2962" s="152" t="s">
        <v>9054</v>
      </c>
      <c r="E2962" s="152" t="s">
        <v>2188</v>
      </c>
      <c r="F2962" s="91" t="s">
        <v>2188</v>
      </c>
      <c r="G2962" s="90" t="s">
        <v>400</v>
      </c>
      <c r="H2962" s="91" t="str">
        <f>IF(Proc[[#This Row],[type]]="LFF (MDG-F)",MID(Proc[[#This Row],[Obj]],13,10),"")</f>
        <v/>
      </c>
      <c r="I2962" s="152"/>
      <c r="J2962" s="91" t="b">
        <f>Proc[[#This Row],[Requested]]=Proc[[#This Row],[CurrentParent]]</f>
        <v>1</v>
      </c>
      <c r="K2962" s="107" t="str">
        <f>IF(Proc[[#This Row],[Author]]="Marcela Urrego",VLOOKUP(LEFT(Proc[[#This Row],[Requested]],1),Table3[#All],2,0),VLOOKUP(Proc[[#This Row],[Author]],Table4[],2,0))</f>
        <v>HC</v>
      </c>
      <c r="L2962" s="91" t="s">
        <v>3524</v>
      </c>
      <c r="M2962" s="82">
        <v>45873</v>
      </c>
      <c r="N2962" s="82"/>
      <c r="O2962" s="82"/>
      <c r="P2962" s="84" t="str">
        <f ca="1">IF(Proc[[#This Row],[DaysAgeing]]&gt;5,"yep","on track")</f>
        <v>yep</v>
      </c>
      <c r="Q2962" s="2">
        <f ca="1">IF(Proc[[#This Row],[DateClosed]]="",ABS(NETWORKDAYS(Proc[[#This Row],[DateOpened]],TODAY()))-1,ABS(NETWORKDAYS(Proc[[#This Row],[DateOpened]],Proc[[#This Row],[DateClosed]]))-1)</f>
        <v>174</v>
      </c>
      <c r="R2962" s="84" t="s">
        <v>1005</v>
      </c>
      <c r="S2962" s="91"/>
      <c r="T2962" s="153">
        <v>2961</v>
      </c>
    </row>
    <row r="2963" spans="1:20" hidden="1">
      <c r="A2963" s="90" t="s">
        <v>3820</v>
      </c>
      <c r="B2963" s="152" t="str">
        <f>IFERROR(VLOOKUP(Proc[[#This Row],[App]],Table2[],3,0),"open")</f>
        <v>ok</v>
      </c>
      <c r="C2963" s="90" t="s">
        <v>369</v>
      </c>
      <c r="D2963" s="152" t="s">
        <v>9055</v>
      </c>
      <c r="E2963" s="152" t="s">
        <v>2189</v>
      </c>
      <c r="F2963" s="91" t="s">
        <v>2189</v>
      </c>
      <c r="G2963" s="90" t="s">
        <v>400</v>
      </c>
      <c r="H2963" s="91" t="str">
        <f>IF(Proc[[#This Row],[type]]="LFF (MDG-F)",MID(Proc[[#This Row],[Obj]],13,10),"")</f>
        <v/>
      </c>
      <c r="I2963" s="152"/>
      <c r="J2963" s="91" t="b">
        <f>Proc[[#This Row],[Requested]]=Proc[[#This Row],[CurrentParent]]</f>
        <v>1</v>
      </c>
      <c r="K2963" s="152" t="str">
        <f>IF(Proc[[#This Row],[Author]]="Marcela Urrego",VLOOKUP(LEFT(Proc[[#This Row],[Requested]],1),Table3[#All],2,0),VLOOKUP(Proc[[#This Row],[Author]],Table4[],2,0))</f>
        <v>HC</v>
      </c>
      <c r="L2963" s="91" t="s">
        <v>3524</v>
      </c>
      <c r="M2963" s="82">
        <v>45873</v>
      </c>
      <c r="N2963" s="82"/>
      <c r="O2963" s="82"/>
      <c r="P2963" s="84" t="str">
        <f ca="1">IF(Proc[[#This Row],[DaysAgeing]]&gt;5,"yep","on track")</f>
        <v>yep</v>
      </c>
      <c r="Q2963" s="2">
        <f ca="1">IF(Proc[[#This Row],[DateClosed]]="",ABS(NETWORKDAYS(Proc[[#This Row],[DateOpened]],TODAY()))-1,ABS(NETWORKDAYS(Proc[[#This Row],[DateOpened]],Proc[[#This Row],[DateClosed]]))-1)</f>
        <v>174</v>
      </c>
      <c r="R2963" s="84" t="s">
        <v>1005</v>
      </c>
      <c r="S2963" s="91"/>
      <c r="T2963" s="153">
        <v>2962</v>
      </c>
    </row>
    <row r="2964" spans="1:20" hidden="1">
      <c r="A2964" s="90" t="s">
        <v>3820</v>
      </c>
      <c r="B2964" s="111" t="str">
        <f>IFERROR(VLOOKUP(Proc[[#This Row],[App]],Table2[],3,0),"open")</f>
        <v>ok</v>
      </c>
      <c r="C2964" s="90" t="s">
        <v>369</v>
      </c>
      <c r="D2964" s="152" t="s">
        <v>9056</v>
      </c>
      <c r="E2964" s="152" t="s">
        <v>2188</v>
      </c>
      <c r="F2964" s="91" t="s">
        <v>2188</v>
      </c>
      <c r="G2964" s="90" t="s">
        <v>400</v>
      </c>
      <c r="H2964" s="91" t="str">
        <f>IF(Proc[[#This Row],[type]]="LFF (MDG-F)",MID(Proc[[#This Row],[Obj]],13,10),"")</f>
        <v/>
      </c>
      <c r="I2964" s="152"/>
      <c r="J2964" s="91" t="b">
        <f>Proc[[#This Row],[Requested]]=Proc[[#This Row],[CurrentParent]]</f>
        <v>1</v>
      </c>
      <c r="K2964" s="107" t="str">
        <f>IF(Proc[[#This Row],[Author]]="Marcela Urrego",VLOOKUP(LEFT(Proc[[#This Row],[Requested]],1),Table3[#All],2,0),VLOOKUP(Proc[[#This Row],[Author]],Table4[],2,0))</f>
        <v>HC</v>
      </c>
      <c r="L2964" s="91" t="s">
        <v>3524</v>
      </c>
      <c r="M2964" s="82">
        <v>45873</v>
      </c>
      <c r="N2964" s="82"/>
      <c r="O2964" s="82"/>
      <c r="P2964" s="84" t="str">
        <f ca="1">IF(Proc[[#This Row],[DaysAgeing]]&gt;5,"yep","on track")</f>
        <v>yep</v>
      </c>
      <c r="Q2964" s="2">
        <f ca="1">IF(Proc[[#This Row],[DateClosed]]="",ABS(NETWORKDAYS(Proc[[#This Row],[DateOpened]],TODAY()))-1,ABS(NETWORKDAYS(Proc[[#This Row],[DateOpened]],Proc[[#This Row],[DateClosed]]))-1)</f>
        <v>174</v>
      </c>
      <c r="R2964" s="84" t="s">
        <v>1005</v>
      </c>
      <c r="S2964" s="91"/>
      <c r="T2964" s="153">
        <v>2963</v>
      </c>
    </row>
    <row r="2965" spans="1:20" hidden="1">
      <c r="A2965" s="90" t="s">
        <v>3820</v>
      </c>
      <c r="B2965" s="152" t="str">
        <f>IFERROR(VLOOKUP(Proc[[#This Row],[App]],Table2[],3,0),"open")</f>
        <v>ok</v>
      </c>
      <c r="C2965" s="90" t="s">
        <v>369</v>
      </c>
      <c r="D2965" s="152" t="s">
        <v>9057</v>
      </c>
      <c r="E2965" s="152" t="s">
        <v>2190</v>
      </c>
      <c r="F2965" s="91" t="s">
        <v>2190</v>
      </c>
      <c r="G2965" s="90" t="s">
        <v>400</v>
      </c>
      <c r="H2965" s="91" t="str">
        <f>IF(Proc[[#This Row],[type]]="LFF (MDG-F)",MID(Proc[[#This Row],[Obj]],13,10),"")</f>
        <v/>
      </c>
      <c r="I2965" s="152"/>
      <c r="J2965" s="91" t="b">
        <f>Proc[[#This Row],[Requested]]=Proc[[#This Row],[CurrentParent]]</f>
        <v>1</v>
      </c>
      <c r="K2965" s="152" t="str">
        <f>IF(Proc[[#This Row],[Author]]="Marcela Urrego",VLOOKUP(LEFT(Proc[[#This Row],[Requested]],1),Table3[#All],2,0),VLOOKUP(Proc[[#This Row],[Author]],Table4[],2,0))</f>
        <v>HC</v>
      </c>
      <c r="L2965" s="91" t="s">
        <v>3524</v>
      </c>
      <c r="M2965" s="82">
        <v>45873</v>
      </c>
      <c r="N2965" s="82"/>
      <c r="O2965" s="82"/>
      <c r="P2965" s="84" t="str">
        <f ca="1">IF(Proc[[#This Row],[DaysAgeing]]&gt;5,"yep","on track")</f>
        <v>yep</v>
      </c>
      <c r="Q2965" s="2">
        <f ca="1">IF(Proc[[#This Row],[DateClosed]]="",ABS(NETWORKDAYS(Proc[[#This Row],[DateOpened]],TODAY()))-1,ABS(NETWORKDAYS(Proc[[#This Row],[DateOpened]],Proc[[#This Row],[DateClosed]]))-1)</f>
        <v>174</v>
      </c>
      <c r="R2965" s="84" t="s">
        <v>1005</v>
      </c>
      <c r="S2965" s="91"/>
      <c r="T2965" s="153">
        <v>2964</v>
      </c>
    </row>
    <row r="2966" spans="1:20" hidden="1">
      <c r="A2966" s="90" t="s">
        <v>3820</v>
      </c>
      <c r="B2966" s="111" t="str">
        <f>IFERROR(VLOOKUP(Proc[[#This Row],[App]],Table2[],3,0),"open")</f>
        <v>ok</v>
      </c>
      <c r="C2966" s="90" t="s">
        <v>369</v>
      </c>
      <c r="D2966" s="152" t="s">
        <v>9058</v>
      </c>
      <c r="E2966" s="152" t="s">
        <v>2189</v>
      </c>
      <c r="F2966" s="153" t="s">
        <v>2189</v>
      </c>
      <c r="G2966" s="90" t="s">
        <v>400</v>
      </c>
      <c r="H2966" s="91" t="str">
        <f>IF(Proc[[#This Row],[type]]="LFF (MDG-F)",MID(Proc[[#This Row],[Obj]],13,10),"")</f>
        <v/>
      </c>
      <c r="I2966" s="152"/>
      <c r="J2966" s="91" t="b">
        <f>Proc[[#This Row],[Requested]]=Proc[[#This Row],[CurrentParent]]</f>
        <v>1</v>
      </c>
      <c r="K2966" s="107" t="str">
        <f>IF(Proc[[#This Row],[Author]]="Marcela Urrego",VLOOKUP(LEFT(Proc[[#This Row],[Requested]],1),Table3[#All],2,0),VLOOKUP(Proc[[#This Row],[Author]],Table4[],2,0))</f>
        <v>HC</v>
      </c>
      <c r="L2966" s="91" t="s">
        <v>3524</v>
      </c>
      <c r="M2966" s="82">
        <v>45873</v>
      </c>
      <c r="N2966" s="82"/>
      <c r="O2966" s="82"/>
      <c r="P2966" s="84" t="str">
        <f ca="1">IF(Proc[[#This Row],[DaysAgeing]]&gt;5,"yep","on track")</f>
        <v>yep</v>
      </c>
      <c r="Q2966" s="2">
        <f ca="1">IF(Proc[[#This Row],[DateClosed]]="",ABS(NETWORKDAYS(Proc[[#This Row],[DateOpened]],TODAY()))-1,ABS(NETWORKDAYS(Proc[[#This Row],[DateOpened]],Proc[[#This Row],[DateClosed]]))-1)</f>
        <v>174</v>
      </c>
      <c r="R2966" s="84" t="s">
        <v>1005</v>
      </c>
      <c r="S2966" s="91"/>
      <c r="T2966" s="153">
        <v>2965</v>
      </c>
    </row>
    <row r="2967" spans="1:20" hidden="1">
      <c r="A2967" s="90" t="s">
        <v>3820</v>
      </c>
      <c r="B2967" s="111" t="str">
        <f>IFERROR(VLOOKUP(Proc[[#This Row],[App]],Table2[],3,0),"open")</f>
        <v>ok</v>
      </c>
      <c r="C2967" s="90" t="s">
        <v>369</v>
      </c>
      <c r="D2967" s="152" t="s">
        <v>9059</v>
      </c>
      <c r="E2967" s="152" t="s">
        <v>2189</v>
      </c>
      <c r="F2967" s="91" t="s">
        <v>2189</v>
      </c>
      <c r="G2967" s="90" t="s">
        <v>400</v>
      </c>
      <c r="H2967" s="91" t="str">
        <f>IF(Proc[[#This Row],[type]]="LFF (MDG-F)",MID(Proc[[#This Row],[Obj]],13,10),"")</f>
        <v/>
      </c>
      <c r="I2967" s="152"/>
      <c r="J2967" s="91" t="b">
        <f>Proc[[#This Row],[Requested]]=Proc[[#This Row],[CurrentParent]]</f>
        <v>1</v>
      </c>
      <c r="K2967" s="107" t="str">
        <f>IF(Proc[[#This Row],[Author]]="Marcela Urrego",VLOOKUP(LEFT(Proc[[#This Row],[Requested]],1),Table3[#All],2,0),VLOOKUP(Proc[[#This Row],[Author]],Table4[],2,0))</f>
        <v>HC</v>
      </c>
      <c r="L2967" s="91" t="s">
        <v>3524</v>
      </c>
      <c r="M2967" s="82">
        <v>45873</v>
      </c>
      <c r="N2967" s="82"/>
      <c r="O2967" s="82"/>
      <c r="P2967" s="84" t="str">
        <f ca="1">IF(Proc[[#This Row],[DaysAgeing]]&gt;5,"yep","on track")</f>
        <v>yep</v>
      </c>
      <c r="Q2967" s="2">
        <f ca="1">IF(Proc[[#This Row],[DateClosed]]="",ABS(NETWORKDAYS(Proc[[#This Row],[DateOpened]],TODAY()))-1,ABS(NETWORKDAYS(Proc[[#This Row],[DateOpened]],Proc[[#This Row],[DateClosed]]))-1)</f>
        <v>174</v>
      </c>
      <c r="R2967" s="84" t="s">
        <v>1005</v>
      </c>
      <c r="S2967" s="91"/>
      <c r="T2967" s="153">
        <v>2966</v>
      </c>
    </row>
    <row r="2968" spans="1:20" hidden="1">
      <c r="A2968" s="90" t="s">
        <v>3820</v>
      </c>
      <c r="B2968" s="111" t="str">
        <f>IFERROR(VLOOKUP(Proc[[#This Row],[App]],Table2[],3,0),"open")</f>
        <v>ok</v>
      </c>
      <c r="C2968" s="90" t="s">
        <v>369</v>
      </c>
      <c r="D2968" s="152" t="s">
        <v>9060</v>
      </c>
      <c r="E2968" s="152" t="s">
        <v>2191</v>
      </c>
      <c r="F2968" s="91" t="s">
        <v>2191</v>
      </c>
      <c r="G2968" s="90" t="s">
        <v>400</v>
      </c>
      <c r="H2968" s="91" t="str">
        <f>IF(Proc[[#This Row],[type]]="LFF (MDG-F)",MID(Proc[[#This Row],[Obj]],13,10),"")</f>
        <v/>
      </c>
      <c r="I2968" s="152"/>
      <c r="J2968" s="91" t="b">
        <f>Proc[[#This Row],[Requested]]=Proc[[#This Row],[CurrentParent]]</f>
        <v>1</v>
      </c>
      <c r="K2968" s="107" t="str">
        <f>IF(Proc[[#This Row],[Author]]="Marcela Urrego",VLOOKUP(LEFT(Proc[[#This Row],[Requested]],1),Table3[#All],2,0),VLOOKUP(Proc[[#This Row],[Author]],Table4[],2,0))</f>
        <v>HC</v>
      </c>
      <c r="L2968" s="91" t="s">
        <v>3524</v>
      </c>
      <c r="M2968" s="82">
        <v>45873</v>
      </c>
      <c r="N2968" s="82"/>
      <c r="O2968" s="82"/>
      <c r="P2968" s="84" t="str">
        <f ca="1">IF(Proc[[#This Row],[DaysAgeing]]&gt;5,"yep","on track")</f>
        <v>yep</v>
      </c>
      <c r="Q2968" s="2">
        <f ca="1">IF(Proc[[#This Row],[DateClosed]]="",ABS(NETWORKDAYS(Proc[[#This Row],[DateOpened]],TODAY()))-1,ABS(NETWORKDAYS(Proc[[#This Row],[DateOpened]],Proc[[#This Row],[DateClosed]]))-1)</f>
        <v>174</v>
      </c>
      <c r="R2968" s="84" t="s">
        <v>1005</v>
      </c>
      <c r="S2968" s="91"/>
      <c r="T2968" s="153">
        <v>2967</v>
      </c>
    </row>
    <row r="2969" spans="1:20" hidden="1">
      <c r="A2969" s="90" t="s">
        <v>3820</v>
      </c>
      <c r="B2969" s="111" t="str">
        <f>IFERROR(VLOOKUP(Proc[[#This Row],[App]],Table2[],3,0),"open")</f>
        <v>ok</v>
      </c>
      <c r="C2969" s="90" t="s">
        <v>369</v>
      </c>
      <c r="D2969" s="152" t="s">
        <v>9061</v>
      </c>
      <c r="E2969" s="152" t="s">
        <v>2189</v>
      </c>
      <c r="F2969" s="91" t="s">
        <v>2189</v>
      </c>
      <c r="G2969" s="90" t="s">
        <v>400</v>
      </c>
      <c r="H2969" s="91" t="str">
        <f>IF(Proc[[#This Row],[type]]="LFF (MDG-F)",MID(Proc[[#This Row],[Obj]],13,10),"")</f>
        <v/>
      </c>
      <c r="I2969" s="152"/>
      <c r="J2969" s="91" t="b">
        <f>Proc[[#This Row],[Requested]]=Proc[[#This Row],[CurrentParent]]</f>
        <v>1</v>
      </c>
      <c r="K2969" s="107" t="str">
        <f>IF(Proc[[#This Row],[Author]]="Marcela Urrego",VLOOKUP(LEFT(Proc[[#This Row],[Requested]],1),Table3[#All],2,0),VLOOKUP(Proc[[#This Row],[Author]],Table4[],2,0))</f>
        <v>HC</v>
      </c>
      <c r="L2969" s="91" t="s">
        <v>3524</v>
      </c>
      <c r="M2969" s="82">
        <v>45873</v>
      </c>
      <c r="N2969" s="82"/>
      <c r="O2969" s="82"/>
      <c r="P2969" s="84" t="str">
        <f ca="1">IF(Proc[[#This Row],[DaysAgeing]]&gt;5,"yep","on track")</f>
        <v>yep</v>
      </c>
      <c r="Q2969" s="2">
        <f ca="1">IF(Proc[[#This Row],[DateClosed]]="",ABS(NETWORKDAYS(Proc[[#This Row],[DateOpened]],TODAY()))-1,ABS(NETWORKDAYS(Proc[[#This Row],[DateOpened]],Proc[[#This Row],[DateClosed]]))-1)</f>
        <v>174</v>
      </c>
      <c r="R2969" s="84" t="s">
        <v>1005</v>
      </c>
      <c r="S2969" s="91"/>
      <c r="T2969" s="153">
        <v>2968</v>
      </c>
    </row>
    <row r="2970" spans="1:20" hidden="1">
      <c r="A2970" s="90" t="s">
        <v>3820</v>
      </c>
      <c r="B2970" s="111" t="str">
        <f>IFERROR(VLOOKUP(Proc[[#This Row],[App]],Table2[],3,0),"open")</f>
        <v>ok</v>
      </c>
      <c r="C2970" s="90" t="s">
        <v>369</v>
      </c>
      <c r="D2970" s="152" t="s">
        <v>9062</v>
      </c>
      <c r="E2970" s="152" t="s">
        <v>2189</v>
      </c>
      <c r="F2970" s="91" t="s">
        <v>2189</v>
      </c>
      <c r="G2970" s="90" t="s">
        <v>400</v>
      </c>
      <c r="H2970" s="91" t="str">
        <f>IF(Proc[[#This Row],[type]]="LFF (MDG-F)",MID(Proc[[#This Row],[Obj]],13,10),"")</f>
        <v/>
      </c>
      <c r="I2970" s="152"/>
      <c r="J2970" s="91" t="b">
        <f>Proc[[#This Row],[Requested]]=Proc[[#This Row],[CurrentParent]]</f>
        <v>1</v>
      </c>
      <c r="K2970" s="107" t="str">
        <f>IF(Proc[[#This Row],[Author]]="Marcela Urrego",VLOOKUP(LEFT(Proc[[#This Row],[Requested]],1),Table3[#All],2,0),VLOOKUP(Proc[[#This Row],[Author]],Table4[],2,0))</f>
        <v>HC</v>
      </c>
      <c r="L2970" s="91" t="s">
        <v>3524</v>
      </c>
      <c r="M2970" s="82">
        <v>45873</v>
      </c>
      <c r="N2970" s="82"/>
      <c r="O2970" s="82"/>
      <c r="P2970" s="84" t="str">
        <f ca="1">IF(Proc[[#This Row],[DaysAgeing]]&gt;5,"yep","on track")</f>
        <v>yep</v>
      </c>
      <c r="Q2970" s="2">
        <f ca="1">IF(Proc[[#This Row],[DateClosed]]="",ABS(NETWORKDAYS(Proc[[#This Row],[DateOpened]],TODAY()))-1,ABS(NETWORKDAYS(Proc[[#This Row],[DateOpened]],Proc[[#This Row],[DateClosed]]))-1)</f>
        <v>174</v>
      </c>
      <c r="R2970" s="84" t="s">
        <v>1005</v>
      </c>
      <c r="S2970" s="91"/>
      <c r="T2970" s="153">
        <v>2969</v>
      </c>
    </row>
    <row r="2971" spans="1:20" hidden="1">
      <c r="A2971" s="90" t="s">
        <v>3820</v>
      </c>
      <c r="B2971" s="111" t="str">
        <f>IFERROR(VLOOKUP(Proc[[#This Row],[App]],Table2[],3,0),"open")</f>
        <v>ok</v>
      </c>
      <c r="C2971" s="90" t="s">
        <v>369</v>
      </c>
      <c r="D2971" s="152" t="s">
        <v>3580</v>
      </c>
      <c r="E2971" s="152" t="s">
        <v>3813</v>
      </c>
      <c r="F2971" s="91" t="s">
        <v>3813</v>
      </c>
      <c r="G2971" s="90" t="s">
        <v>400</v>
      </c>
      <c r="H2971" s="91" t="str">
        <f>IF(Proc[[#This Row],[type]]="LFF (MDG-F)",MID(Proc[[#This Row],[Obj]],13,10),"")</f>
        <v/>
      </c>
      <c r="I2971" s="152"/>
      <c r="J2971" s="91" t="b">
        <f>Proc[[#This Row],[Requested]]=Proc[[#This Row],[CurrentParent]]</f>
        <v>1</v>
      </c>
      <c r="K2971" s="107" t="str">
        <f>IF(Proc[[#This Row],[Author]]="Marcela Urrego",VLOOKUP(LEFT(Proc[[#This Row],[Requested]],1),Table3[#All],2,0),VLOOKUP(Proc[[#This Row],[Author]],Table4[],2,0))</f>
        <v>HC</v>
      </c>
      <c r="L2971" s="91" t="s">
        <v>3524</v>
      </c>
      <c r="M2971" s="82">
        <v>45873</v>
      </c>
      <c r="N2971" s="82"/>
      <c r="O2971" s="82"/>
      <c r="P2971" s="84" t="str">
        <f ca="1">IF(Proc[[#This Row],[DaysAgeing]]&gt;5,"yep","on track")</f>
        <v>yep</v>
      </c>
      <c r="Q2971" s="2">
        <f ca="1">IF(Proc[[#This Row],[DateClosed]]="",ABS(NETWORKDAYS(Proc[[#This Row],[DateOpened]],TODAY()))-1,ABS(NETWORKDAYS(Proc[[#This Row],[DateOpened]],Proc[[#This Row],[DateClosed]]))-1)</f>
        <v>174</v>
      </c>
      <c r="R2971" s="84" t="s">
        <v>1005</v>
      </c>
      <c r="S2971" s="91"/>
      <c r="T2971" s="153">
        <v>2970</v>
      </c>
    </row>
    <row r="2972" spans="1:20" hidden="1">
      <c r="A2972" s="90" t="s">
        <v>3820</v>
      </c>
      <c r="B2972" s="152" t="str">
        <f>IFERROR(VLOOKUP(Proc[[#This Row],[App]],Table2[],3,0),"open")</f>
        <v>ok</v>
      </c>
      <c r="C2972" s="90" t="s">
        <v>369</v>
      </c>
      <c r="D2972" s="152" t="s">
        <v>9063</v>
      </c>
      <c r="E2972" s="152" t="s">
        <v>3814</v>
      </c>
      <c r="F2972" s="91" t="s">
        <v>3814</v>
      </c>
      <c r="G2972" s="90" t="s">
        <v>400</v>
      </c>
      <c r="H2972" s="91" t="str">
        <f>IF(Proc[[#This Row],[type]]="LFF (MDG-F)",MID(Proc[[#This Row],[Obj]],13,10),"")</f>
        <v/>
      </c>
      <c r="I2972" s="152"/>
      <c r="J2972" s="91" t="b">
        <f>Proc[[#This Row],[Requested]]=Proc[[#This Row],[CurrentParent]]</f>
        <v>1</v>
      </c>
      <c r="K2972" s="152" t="str">
        <f>IF(Proc[[#This Row],[Author]]="Marcela Urrego",VLOOKUP(LEFT(Proc[[#This Row],[Requested]],1),Table3[#All],2,0),VLOOKUP(Proc[[#This Row],[Author]],Table4[],2,0))</f>
        <v>HC</v>
      </c>
      <c r="L2972" s="91" t="s">
        <v>3524</v>
      </c>
      <c r="M2972" s="82">
        <v>45873</v>
      </c>
      <c r="N2972" s="82"/>
      <c r="O2972" s="82"/>
      <c r="P2972" s="84" t="str">
        <f ca="1">IF(Proc[[#This Row],[DaysAgeing]]&gt;5,"yep","on track")</f>
        <v>yep</v>
      </c>
      <c r="Q2972" s="2">
        <f ca="1">IF(Proc[[#This Row],[DateClosed]]="",ABS(NETWORKDAYS(Proc[[#This Row],[DateOpened]],TODAY()))-1,ABS(NETWORKDAYS(Proc[[#This Row],[DateOpened]],Proc[[#This Row],[DateClosed]]))-1)</f>
        <v>174</v>
      </c>
      <c r="R2972" s="84" t="s">
        <v>1005</v>
      </c>
      <c r="S2972" s="91"/>
      <c r="T2972" s="153">
        <v>2971</v>
      </c>
    </row>
    <row r="2973" spans="1:20" hidden="1">
      <c r="A2973" s="90" t="s">
        <v>3820</v>
      </c>
      <c r="B2973" s="152" t="str">
        <f>IFERROR(VLOOKUP(Proc[[#This Row],[App]],Table2[],3,0),"open")</f>
        <v>ok</v>
      </c>
      <c r="C2973" s="90" t="s">
        <v>369</v>
      </c>
      <c r="D2973" s="152" t="s">
        <v>9064</v>
      </c>
      <c r="E2973" s="152" t="s">
        <v>2193</v>
      </c>
      <c r="F2973" s="91" t="s">
        <v>2193</v>
      </c>
      <c r="G2973" s="90" t="s">
        <v>400</v>
      </c>
      <c r="H2973" s="91" t="str">
        <f>IF(Proc[[#This Row],[type]]="LFF (MDG-F)",MID(Proc[[#This Row],[Obj]],13,10),"")</f>
        <v/>
      </c>
      <c r="I2973" s="152"/>
      <c r="J2973" s="91" t="b">
        <f>Proc[[#This Row],[Requested]]=Proc[[#This Row],[CurrentParent]]</f>
        <v>1</v>
      </c>
      <c r="K2973" s="152" t="str">
        <f>IF(Proc[[#This Row],[Author]]="Marcela Urrego",VLOOKUP(LEFT(Proc[[#This Row],[Requested]],1),Table3[#All],2,0),VLOOKUP(Proc[[#This Row],[Author]],Table4[],2,0))</f>
        <v>HC</v>
      </c>
      <c r="L2973" s="91" t="s">
        <v>3524</v>
      </c>
      <c r="M2973" s="82">
        <v>45873</v>
      </c>
      <c r="N2973" s="82"/>
      <c r="O2973" s="82"/>
      <c r="P2973" s="84" t="str">
        <f ca="1">IF(Proc[[#This Row],[DaysAgeing]]&gt;5,"yep","on track")</f>
        <v>yep</v>
      </c>
      <c r="Q2973" s="2">
        <f ca="1">IF(Proc[[#This Row],[DateClosed]]="",ABS(NETWORKDAYS(Proc[[#This Row],[DateOpened]],TODAY()))-1,ABS(NETWORKDAYS(Proc[[#This Row],[DateOpened]],Proc[[#This Row],[DateClosed]]))-1)</f>
        <v>174</v>
      </c>
      <c r="R2973" s="84" t="s">
        <v>1005</v>
      </c>
      <c r="S2973" s="91"/>
      <c r="T2973" s="153">
        <v>2972</v>
      </c>
    </row>
    <row r="2974" spans="1:20" hidden="1">
      <c r="A2974" s="90" t="s">
        <v>3820</v>
      </c>
      <c r="B2974" s="111" t="str">
        <f>IFERROR(VLOOKUP(Proc[[#This Row],[App]],Table2[],3,0),"open")</f>
        <v>ok</v>
      </c>
      <c r="C2974" s="90" t="s">
        <v>369</v>
      </c>
      <c r="D2974" s="152" t="s">
        <v>9065</v>
      </c>
      <c r="E2974" s="152" t="s">
        <v>2193</v>
      </c>
      <c r="F2974" s="91" t="s">
        <v>2193</v>
      </c>
      <c r="G2974" s="90" t="s">
        <v>400</v>
      </c>
      <c r="H2974" s="91" t="str">
        <f>IF(Proc[[#This Row],[type]]="LFF (MDG-F)",MID(Proc[[#This Row],[Obj]],13,10),"")</f>
        <v/>
      </c>
      <c r="I2974" s="152"/>
      <c r="J2974" s="91" t="b">
        <f>Proc[[#This Row],[Requested]]=Proc[[#This Row],[CurrentParent]]</f>
        <v>1</v>
      </c>
      <c r="K2974" s="107" t="str">
        <f>IF(Proc[[#This Row],[Author]]="Marcela Urrego",VLOOKUP(LEFT(Proc[[#This Row],[Requested]],1),Table3[#All],2,0),VLOOKUP(Proc[[#This Row],[Author]],Table4[],2,0))</f>
        <v>HC</v>
      </c>
      <c r="L2974" s="91" t="s">
        <v>3524</v>
      </c>
      <c r="M2974" s="82">
        <v>45873</v>
      </c>
      <c r="N2974" s="82"/>
      <c r="O2974" s="82"/>
      <c r="P2974" s="84" t="str">
        <f ca="1">IF(Proc[[#This Row],[DaysAgeing]]&gt;5,"yep","on track")</f>
        <v>yep</v>
      </c>
      <c r="Q2974" s="2">
        <f ca="1">IF(Proc[[#This Row],[DateClosed]]="",ABS(NETWORKDAYS(Proc[[#This Row],[DateOpened]],TODAY()))-1,ABS(NETWORKDAYS(Proc[[#This Row],[DateOpened]],Proc[[#This Row],[DateClosed]]))-1)</f>
        <v>174</v>
      </c>
      <c r="R2974" s="84" t="s">
        <v>1005</v>
      </c>
      <c r="S2974" s="91"/>
      <c r="T2974" s="153">
        <v>2973</v>
      </c>
    </row>
    <row r="2975" spans="1:20" hidden="1">
      <c r="A2975" s="90" t="s">
        <v>3820</v>
      </c>
      <c r="B2975" s="152" t="str">
        <f>IFERROR(VLOOKUP(Proc[[#This Row],[App]],Table2[],3,0),"open")</f>
        <v>ok</v>
      </c>
      <c r="C2975" s="90" t="s">
        <v>369</v>
      </c>
      <c r="D2975" s="152" t="s">
        <v>9066</v>
      </c>
      <c r="E2975" s="152" t="s">
        <v>2192</v>
      </c>
      <c r="F2975" s="91" t="s">
        <v>2192</v>
      </c>
      <c r="G2975" s="90" t="s">
        <v>400</v>
      </c>
      <c r="H2975" s="91" t="str">
        <f>IF(Proc[[#This Row],[type]]="LFF (MDG-F)",MID(Proc[[#This Row],[Obj]],13,10),"")</f>
        <v/>
      </c>
      <c r="I2975" s="152"/>
      <c r="J2975" s="91" t="b">
        <f>Proc[[#This Row],[Requested]]=Proc[[#This Row],[CurrentParent]]</f>
        <v>1</v>
      </c>
      <c r="K2975" s="152" t="str">
        <f>IF(Proc[[#This Row],[Author]]="Marcela Urrego",VLOOKUP(LEFT(Proc[[#This Row],[Requested]],1),Table3[#All],2,0),VLOOKUP(Proc[[#This Row],[Author]],Table4[],2,0))</f>
        <v>HC</v>
      </c>
      <c r="L2975" s="91" t="s">
        <v>3524</v>
      </c>
      <c r="M2975" s="82">
        <v>45873</v>
      </c>
      <c r="N2975" s="82"/>
      <c r="O2975" s="82"/>
      <c r="P2975" s="84" t="str">
        <f ca="1">IF(Proc[[#This Row],[DaysAgeing]]&gt;5,"yep","on track")</f>
        <v>yep</v>
      </c>
      <c r="Q2975" s="2">
        <f ca="1">IF(Proc[[#This Row],[DateClosed]]="",ABS(NETWORKDAYS(Proc[[#This Row],[DateOpened]],TODAY()))-1,ABS(NETWORKDAYS(Proc[[#This Row],[DateOpened]],Proc[[#This Row],[DateClosed]]))-1)</f>
        <v>174</v>
      </c>
      <c r="R2975" s="84" t="s">
        <v>1005</v>
      </c>
      <c r="S2975" s="91"/>
      <c r="T2975" s="153">
        <v>2974</v>
      </c>
    </row>
    <row r="2976" spans="1:20" hidden="1">
      <c r="A2976" s="90" t="s">
        <v>3820</v>
      </c>
      <c r="B2976" s="152" t="str">
        <f>IFERROR(VLOOKUP(Proc[[#This Row],[App]],Table2[],3,0),"open")</f>
        <v>ok</v>
      </c>
      <c r="C2976" s="90" t="s">
        <v>369</v>
      </c>
      <c r="D2976" s="152" t="s">
        <v>9067</v>
      </c>
      <c r="E2976" s="152" t="s">
        <v>2193</v>
      </c>
      <c r="F2976" s="91" t="s">
        <v>2193</v>
      </c>
      <c r="G2976" s="90" t="s">
        <v>400</v>
      </c>
      <c r="H2976" s="91" t="str">
        <f>IF(Proc[[#This Row],[type]]="LFF (MDG-F)",MID(Proc[[#This Row],[Obj]],13,10),"")</f>
        <v/>
      </c>
      <c r="I2976" s="152"/>
      <c r="J2976" s="91" t="b">
        <f>Proc[[#This Row],[Requested]]=Proc[[#This Row],[CurrentParent]]</f>
        <v>1</v>
      </c>
      <c r="K2976" s="152" t="str">
        <f>IF(Proc[[#This Row],[Author]]="Marcela Urrego",VLOOKUP(LEFT(Proc[[#This Row],[Requested]],1),Table3[#All],2,0),VLOOKUP(Proc[[#This Row],[Author]],Table4[],2,0))</f>
        <v>HC</v>
      </c>
      <c r="L2976" s="91" t="s">
        <v>3524</v>
      </c>
      <c r="M2976" s="82">
        <v>45873</v>
      </c>
      <c r="N2976" s="82"/>
      <c r="O2976" s="82"/>
      <c r="P2976" s="84" t="str">
        <f ca="1">IF(Proc[[#This Row],[DaysAgeing]]&gt;5,"yep","on track")</f>
        <v>yep</v>
      </c>
      <c r="Q2976" s="2">
        <f ca="1">IF(Proc[[#This Row],[DateClosed]]="",ABS(NETWORKDAYS(Proc[[#This Row],[DateOpened]],TODAY()))-1,ABS(NETWORKDAYS(Proc[[#This Row],[DateOpened]],Proc[[#This Row],[DateClosed]]))-1)</f>
        <v>174</v>
      </c>
      <c r="R2976" s="84" t="s">
        <v>1005</v>
      </c>
      <c r="S2976" s="91"/>
      <c r="T2976" s="153">
        <v>2975</v>
      </c>
    </row>
    <row r="2977" spans="1:20" hidden="1">
      <c r="A2977" s="90" t="s">
        <v>3820</v>
      </c>
      <c r="B2977" s="111" t="str">
        <f>IFERROR(VLOOKUP(Proc[[#This Row],[App]],Table2[],3,0),"open")</f>
        <v>ok</v>
      </c>
      <c r="C2977" s="90" t="s">
        <v>369</v>
      </c>
      <c r="D2977" s="152" t="s">
        <v>9068</v>
      </c>
      <c r="E2977" s="152" t="s">
        <v>2188</v>
      </c>
      <c r="F2977" s="91" t="s">
        <v>2188</v>
      </c>
      <c r="G2977" s="90" t="s">
        <v>400</v>
      </c>
      <c r="H2977" s="91" t="str">
        <f>IF(Proc[[#This Row],[type]]="LFF (MDG-F)",MID(Proc[[#This Row],[Obj]],13,10),"")</f>
        <v/>
      </c>
      <c r="I2977" s="152"/>
      <c r="J2977" s="91" t="b">
        <f>Proc[[#This Row],[Requested]]=Proc[[#This Row],[CurrentParent]]</f>
        <v>1</v>
      </c>
      <c r="K2977" s="107" t="str">
        <f>IF(Proc[[#This Row],[Author]]="Marcela Urrego",VLOOKUP(LEFT(Proc[[#This Row],[Requested]],1),Table3[#All],2,0),VLOOKUP(Proc[[#This Row],[Author]],Table4[],2,0))</f>
        <v>HC</v>
      </c>
      <c r="L2977" s="91" t="s">
        <v>3524</v>
      </c>
      <c r="M2977" s="82">
        <v>45873</v>
      </c>
      <c r="N2977" s="82"/>
      <c r="O2977" s="82"/>
      <c r="P2977" s="84" t="str">
        <f ca="1">IF(Proc[[#This Row],[DaysAgeing]]&gt;5,"yep","on track")</f>
        <v>yep</v>
      </c>
      <c r="Q2977" s="2">
        <f ca="1">IF(Proc[[#This Row],[DateClosed]]="",ABS(NETWORKDAYS(Proc[[#This Row],[DateOpened]],TODAY()))-1,ABS(NETWORKDAYS(Proc[[#This Row],[DateOpened]],Proc[[#This Row],[DateClosed]]))-1)</f>
        <v>174</v>
      </c>
      <c r="R2977" s="84" t="s">
        <v>1005</v>
      </c>
      <c r="S2977" s="91"/>
      <c r="T2977" s="153">
        <v>2976</v>
      </c>
    </row>
    <row r="2978" spans="1:20" hidden="1">
      <c r="A2978" s="90" t="s">
        <v>3820</v>
      </c>
      <c r="B2978" s="111" t="str">
        <f>IFERROR(VLOOKUP(Proc[[#This Row],[App]],Table2[],3,0),"open")</f>
        <v>ok</v>
      </c>
      <c r="C2978" s="90" t="s">
        <v>369</v>
      </c>
      <c r="D2978" s="152" t="s">
        <v>9069</v>
      </c>
      <c r="E2978" s="152" t="s">
        <v>2190</v>
      </c>
      <c r="F2978" s="91" t="s">
        <v>2190</v>
      </c>
      <c r="G2978" s="90" t="s">
        <v>400</v>
      </c>
      <c r="H2978" s="91" t="str">
        <f>IF(Proc[[#This Row],[type]]="LFF (MDG-F)",MID(Proc[[#This Row],[Obj]],13,10),"")</f>
        <v/>
      </c>
      <c r="I2978" s="152"/>
      <c r="J2978" s="91" t="b">
        <f>Proc[[#This Row],[Requested]]=Proc[[#This Row],[CurrentParent]]</f>
        <v>1</v>
      </c>
      <c r="K2978" s="107" t="str">
        <f>IF(Proc[[#This Row],[Author]]="Marcela Urrego",VLOOKUP(LEFT(Proc[[#This Row],[Requested]],1),Table3[#All],2,0),VLOOKUP(Proc[[#This Row],[Author]],Table4[],2,0))</f>
        <v>HC</v>
      </c>
      <c r="L2978" s="91" t="s">
        <v>3524</v>
      </c>
      <c r="M2978" s="82">
        <v>45873</v>
      </c>
      <c r="N2978" s="82"/>
      <c r="O2978" s="82"/>
      <c r="P2978" s="84" t="str">
        <f ca="1">IF(Proc[[#This Row],[DaysAgeing]]&gt;5,"yep","on track")</f>
        <v>yep</v>
      </c>
      <c r="Q2978" s="2">
        <f ca="1">IF(Proc[[#This Row],[DateClosed]]="",ABS(NETWORKDAYS(Proc[[#This Row],[DateOpened]],TODAY()))-1,ABS(NETWORKDAYS(Proc[[#This Row],[DateOpened]],Proc[[#This Row],[DateClosed]]))-1)</f>
        <v>174</v>
      </c>
      <c r="R2978" s="84" t="s">
        <v>1005</v>
      </c>
      <c r="S2978" s="91"/>
      <c r="T2978" s="153">
        <v>2977</v>
      </c>
    </row>
    <row r="2979" spans="1:20" hidden="1">
      <c r="A2979" s="90" t="s">
        <v>3820</v>
      </c>
      <c r="B2979" s="111" t="str">
        <f>IFERROR(VLOOKUP(Proc[[#This Row],[App]],Table2[],3,0),"open")</f>
        <v>ok</v>
      </c>
      <c r="C2979" s="90" t="s">
        <v>369</v>
      </c>
      <c r="D2979" s="152" t="s">
        <v>3581</v>
      </c>
      <c r="E2979" s="152" t="s">
        <v>3813</v>
      </c>
      <c r="F2979" s="153" t="s">
        <v>3813</v>
      </c>
      <c r="G2979" s="90" t="s">
        <v>400</v>
      </c>
      <c r="H2979" s="91" t="str">
        <f>IF(Proc[[#This Row],[type]]="LFF (MDG-F)",MID(Proc[[#This Row],[Obj]],13,10),"")</f>
        <v/>
      </c>
      <c r="I2979" s="152"/>
      <c r="J2979" s="91" t="b">
        <f>Proc[[#This Row],[Requested]]=Proc[[#This Row],[CurrentParent]]</f>
        <v>1</v>
      </c>
      <c r="K2979" s="107" t="str">
        <f>IF(Proc[[#This Row],[Author]]="Marcela Urrego",VLOOKUP(LEFT(Proc[[#This Row],[Requested]],1),Table3[#All],2,0),VLOOKUP(Proc[[#This Row],[Author]],Table4[],2,0))</f>
        <v>HC</v>
      </c>
      <c r="L2979" s="91" t="s">
        <v>3524</v>
      </c>
      <c r="M2979" s="82">
        <v>45873</v>
      </c>
      <c r="N2979" s="82"/>
      <c r="O2979" s="82"/>
      <c r="P2979" s="84" t="str">
        <f ca="1">IF(Proc[[#This Row],[DaysAgeing]]&gt;5,"yep","on track")</f>
        <v>yep</v>
      </c>
      <c r="Q2979" s="2">
        <f ca="1">IF(Proc[[#This Row],[DateClosed]]="",ABS(NETWORKDAYS(Proc[[#This Row],[DateOpened]],TODAY()))-1,ABS(NETWORKDAYS(Proc[[#This Row],[DateOpened]],Proc[[#This Row],[DateClosed]]))-1)</f>
        <v>174</v>
      </c>
      <c r="R2979" s="84" t="s">
        <v>1005</v>
      </c>
      <c r="S2979" s="91"/>
      <c r="T2979" s="153">
        <v>2978</v>
      </c>
    </row>
    <row r="2980" spans="1:20" hidden="1">
      <c r="A2980" s="90" t="s">
        <v>3820</v>
      </c>
      <c r="B2980" s="111" t="str">
        <f>IFERROR(VLOOKUP(Proc[[#This Row],[App]],Table2[],3,0),"open")</f>
        <v>ok</v>
      </c>
      <c r="C2980" s="90" t="s">
        <v>369</v>
      </c>
      <c r="D2980" s="152" t="s">
        <v>9070</v>
      </c>
      <c r="E2980" s="152" t="s">
        <v>2192</v>
      </c>
      <c r="F2980" s="153" t="s">
        <v>2192</v>
      </c>
      <c r="G2980" s="90" t="s">
        <v>400</v>
      </c>
      <c r="H2980" s="91" t="str">
        <f>IF(Proc[[#This Row],[type]]="LFF (MDG-F)",MID(Proc[[#This Row],[Obj]],13,10),"")</f>
        <v/>
      </c>
      <c r="I2980" s="152"/>
      <c r="J2980" s="91" t="b">
        <f>Proc[[#This Row],[Requested]]=Proc[[#This Row],[CurrentParent]]</f>
        <v>1</v>
      </c>
      <c r="K2980" s="107" t="str">
        <f>IF(Proc[[#This Row],[Author]]="Marcela Urrego",VLOOKUP(LEFT(Proc[[#This Row],[Requested]],1),Table3[#All],2,0),VLOOKUP(Proc[[#This Row],[Author]],Table4[],2,0))</f>
        <v>HC</v>
      </c>
      <c r="L2980" s="91" t="s">
        <v>3524</v>
      </c>
      <c r="M2980" s="82">
        <v>45873</v>
      </c>
      <c r="N2980" s="82"/>
      <c r="O2980" s="82"/>
      <c r="P2980" s="84" t="str">
        <f ca="1">IF(Proc[[#This Row],[DaysAgeing]]&gt;5,"yep","on track")</f>
        <v>yep</v>
      </c>
      <c r="Q2980" s="2">
        <f ca="1">IF(Proc[[#This Row],[DateClosed]]="",ABS(NETWORKDAYS(Proc[[#This Row],[DateOpened]],TODAY()))-1,ABS(NETWORKDAYS(Proc[[#This Row],[DateOpened]],Proc[[#This Row],[DateClosed]]))-1)</f>
        <v>174</v>
      </c>
      <c r="R2980" s="84" t="s">
        <v>1005</v>
      </c>
      <c r="S2980" s="91"/>
      <c r="T2980" s="153">
        <v>2979</v>
      </c>
    </row>
    <row r="2981" spans="1:20" hidden="1">
      <c r="A2981" s="90" t="s">
        <v>3820</v>
      </c>
      <c r="B2981" s="111" t="str">
        <f>IFERROR(VLOOKUP(Proc[[#This Row],[App]],Table2[],3,0),"open")</f>
        <v>ok</v>
      </c>
      <c r="C2981" s="90" t="s">
        <v>369</v>
      </c>
      <c r="D2981" s="152" t="s">
        <v>9071</v>
      </c>
      <c r="E2981" s="152" t="s">
        <v>2189</v>
      </c>
      <c r="F2981" s="153" t="s">
        <v>2189</v>
      </c>
      <c r="G2981" s="90" t="s">
        <v>400</v>
      </c>
      <c r="H2981" s="91" t="str">
        <f>IF(Proc[[#This Row],[type]]="LFF (MDG-F)",MID(Proc[[#This Row],[Obj]],13,10),"")</f>
        <v/>
      </c>
      <c r="I2981" s="152"/>
      <c r="J2981" s="91" t="b">
        <f>Proc[[#This Row],[Requested]]=Proc[[#This Row],[CurrentParent]]</f>
        <v>1</v>
      </c>
      <c r="K2981" s="107" t="str">
        <f>IF(Proc[[#This Row],[Author]]="Marcela Urrego",VLOOKUP(LEFT(Proc[[#This Row],[Requested]],1),Table3[#All],2,0),VLOOKUP(Proc[[#This Row],[Author]],Table4[],2,0))</f>
        <v>HC</v>
      </c>
      <c r="L2981" s="91" t="s">
        <v>3524</v>
      </c>
      <c r="M2981" s="82">
        <v>45873</v>
      </c>
      <c r="N2981" s="82"/>
      <c r="O2981" s="82"/>
      <c r="P2981" s="84" t="str">
        <f ca="1">IF(Proc[[#This Row],[DaysAgeing]]&gt;5,"yep","on track")</f>
        <v>yep</v>
      </c>
      <c r="Q2981" s="2">
        <f ca="1">IF(Proc[[#This Row],[DateClosed]]="",ABS(NETWORKDAYS(Proc[[#This Row],[DateOpened]],TODAY()))-1,ABS(NETWORKDAYS(Proc[[#This Row],[DateOpened]],Proc[[#This Row],[DateClosed]]))-1)</f>
        <v>174</v>
      </c>
      <c r="R2981" s="84" t="s">
        <v>1005</v>
      </c>
      <c r="S2981" s="91"/>
      <c r="T2981" s="153">
        <v>2980</v>
      </c>
    </row>
    <row r="2982" spans="1:20" hidden="1">
      <c r="A2982" s="90" t="s">
        <v>3820</v>
      </c>
      <c r="B2982" s="111" t="str">
        <f>IFERROR(VLOOKUP(Proc[[#This Row],[App]],Table2[],3,0),"open")</f>
        <v>ok</v>
      </c>
      <c r="C2982" s="90" t="s">
        <v>369</v>
      </c>
      <c r="D2982" s="152" t="s">
        <v>3582</v>
      </c>
      <c r="E2982" s="152" t="s">
        <v>2826</v>
      </c>
      <c r="F2982" s="91" t="s">
        <v>2826</v>
      </c>
      <c r="G2982" s="90" t="s">
        <v>400</v>
      </c>
      <c r="H2982" s="91" t="str">
        <f>IF(Proc[[#This Row],[type]]="LFF (MDG-F)",MID(Proc[[#This Row],[Obj]],13,10),"")</f>
        <v/>
      </c>
      <c r="I2982" s="152"/>
      <c r="J2982" s="91" t="b">
        <f>Proc[[#This Row],[Requested]]=Proc[[#This Row],[CurrentParent]]</f>
        <v>1</v>
      </c>
      <c r="K2982" s="107" t="str">
        <f>IF(Proc[[#This Row],[Author]]="Marcela Urrego",VLOOKUP(LEFT(Proc[[#This Row],[Requested]],1),Table3[#All],2,0),VLOOKUP(Proc[[#This Row],[Author]],Table4[],2,0))</f>
        <v>HC</v>
      </c>
      <c r="L2982" s="91" t="s">
        <v>3524</v>
      </c>
      <c r="M2982" s="82">
        <v>45873</v>
      </c>
      <c r="N2982" s="82"/>
      <c r="O2982" s="82"/>
      <c r="P2982" s="84" t="str">
        <f ca="1">IF(Proc[[#This Row],[DaysAgeing]]&gt;5,"yep","on track")</f>
        <v>yep</v>
      </c>
      <c r="Q2982" s="2">
        <f ca="1">IF(Proc[[#This Row],[DateClosed]]="",ABS(NETWORKDAYS(Proc[[#This Row],[DateOpened]],TODAY()))-1,ABS(NETWORKDAYS(Proc[[#This Row],[DateOpened]],Proc[[#This Row],[DateClosed]]))-1)</f>
        <v>174</v>
      </c>
      <c r="R2982" s="84" t="s">
        <v>1005</v>
      </c>
      <c r="S2982" s="91"/>
      <c r="T2982" s="153">
        <v>2981</v>
      </c>
    </row>
    <row r="2983" spans="1:20" hidden="1">
      <c r="A2983" s="90" t="s">
        <v>3820</v>
      </c>
      <c r="B2983" s="152" t="str">
        <f>IFERROR(VLOOKUP(Proc[[#This Row],[App]],Table2[],3,0),"open")</f>
        <v>ok</v>
      </c>
      <c r="C2983" s="90" t="s">
        <v>369</v>
      </c>
      <c r="D2983" s="152" t="s">
        <v>3583</v>
      </c>
      <c r="E2983" s="152" t="s">
        <v>2826</v>
      </c>
      <c r="F2983" s="91" t="s">
        <v>2826</v>
      </c>
      <c r="G2983" s="90" t="s">
        <v>400</v>
      </c>
      <c r="H2983" s="91" t="str">
        <f>IF(Proc[[#This Row],[type]]="LFF (MDG-F)",MID(Proc[[#This Row],[Obj]],13,10),"")</f>
        <v/>
      </c>
      <c r="I2983" s="152"/>
      <c r="J2983" s="91" t="b">
        <f>Proc[[#This Row],[Requested]]=Proc[[#This Row],[CurrentParent]]</f>
        <v>1</v>
      </c>
      <c r="K2983" s="152" t="str">
        <f>IF(Proc[[#This Row],[Author]]="Marcela Urrego",VLOOKUP(LEFT(Proc[[#This Row],[Requested]],1),Table3[#All],2,0),VLOOKUP(Proc[[#This Row],[Author]],Table4[],2,0))</f>
        <v>HC</v>
      </c>
      <c r="L2983" s="91" t="s">
        <v>3524</v>
      </c>
      <c r="M2983" s="82">
        <v>45873</v>
      </c>
      <c r="N2983" s="82"/>
      <c r="O2983" s="82"/>
      <c r="P2983" s="84" t="str">
        <f ca="1">IF(Proc[[#This Row],[DaysAgeing]]&gt;5,"yep","on track")</f>
        <v>yep</v>
      </c>
      <c r="Q2983" s="2">
        <f ca="1">IF(Proc[[#This Row],[DateClosed]]="",ABS(NETWORKDAYS(Proc[[#This Row],[DateOpened]],TODAY()))-1,ABS(NETWORKDAYS(Proc[[#This Row],[DateOpened]],Proc[[#This Row],[DateClosed]]))-1)</f>
        <v>174</v>
      </c>
      <c r="R2983" s="84" t="s">
        <v>1005</v>
      </c>
      <c r="S2983" s="91"/>
      <c r="T2983" s="153">
        <v>2982</v>
      </c>
    </row>
    <row r="2984" spans="1:20" hidden="1">
      <c r="A2984" s="90" t="s">
        <v>3820</v>
      </c>
      <c r="B2984" s="111" t="str">
        <f>IFERROR(VLOOKUP(Proc[[#This Row],[App]],Table2[],3,0),"open")</f>
        <v>ok</v>
      </c>
      <c r="C2984" s="90" t="s">
        <v>369</v>
      </c>
      <c r="D2984" s="152" t="s">
        <v>3584</v>
      </c>
      <c r="E2984" s="152" t="s">
        <v>2826</v>
      </c>
      <c r="F2984" s="153" t="s">
        <v>2826</v>
      </c>
      <c r="G2984" s="90" t="s">
        <v>400</v>
      </c>
      <c r="H2984" s="91" t="str">
        <f>IF(Proc[[#This Row],[type]]="LFF (MDG-F)",MID(Proc[[#This Row],[Obj]],13,10),"")</f>
        <v/>
      </c>
      <c r="I2984" s="152"/>
      <c r="J2984" s="91" t="b">
        <f>Proc[[#This Row],[Requested]]=Proc[[#This Row],[CurrentParent]]</f>
        <v>1</v>
      </c>
      <c r="K2984" s="107" t="str">
        <f>IF(Proc[[#This Row],[Author]]="Marcela Urrego",VLOOKUP(LEFT(Proc[[#This Row],[Requested]],1),Table3[#All],2,0),VLOOKUP(Proc[[#This Row],[Author]],Table4[],2,0))</f>
        <v>HC</v>
      </c>
      <c r="L2984" s="91" t="s">
        <v>3524</v>
      </c>
      <c r="M2984" s="82">
        <v>45873</v>
      </c>
      <c r="N2984" s="82"/>
      <c r="O2984" s="82"/>
      <c r="P2984" s="84" t="str">
        <f ca="1">IF(Proc[[#This Row],[DaysAgeing]]&gt;5,"yep","on track")</f>
        <v>yep</v>
      </c>
      <c r="Q2984" s="2">
        <f ca="1">IF(Proc[[#This Row],[DateClosed]]="",ABS(NETWORKDAYS(Proc[[#This Row],[DateOpened]],TODAY()))-1,ABS(NETWORKDAYS(Proc[[#This Row],[DateOpened]],Proc[[#This Row],[DateClosed]]))-1)</f>
        <v>174</v>
      </c>
      <c r="R2984" s="84" t="s">
        <v>1005</v>
      </c>
      <c r="S2984" s="91"/>
      <c r="T2984" s="153">
        <v>2983</v>
      </c>
    </row>
    <row r="2985" spans="1:20" hidden="1">
      <c r="A2985" s="90" t="s">
        <v>3820</v>
      </c>
      <c r="B2985" s="111" t="str">
        <f>IFERROR(VLOOKUP(Proc[[#This Row],[App]],Table2[],3,0),"open")</f>
        <v>ok</v>
      </c>
      <c r="C2985" s="90" t="s">
        <v>369</v>
      </c>
      <c r="D2985" s="152" t="s">
        <v>3585</v>
      </c>
      <c r="E2985" s="152" t="s">
        <v>2826</v>
      </c>
      <c r="F2985" s="153" t="s">
        <v>2826</v>
      </c>
      <c r="G2985" s="90" t="s">
        <v>400</v>
      </c>
      <c r="H2985" s="91" t="str">
        <f>IF(Proc[[#This Row],[type]]="LFF (MDG-F)",MID(Proc[[#This Row],[Obj]],13,10),"")</f>
        <v/>
      </c>
      <c r="I2985" s="152"/>
      <c r="J2985" s="91" t="b">
        <f>Proc[[#This Row],[Requested]]=Proc[[#This Row],[CurrentParent]]</f>
        <v>1</v>
      </c>
      <c r="K2985" s="107" t="str">
        <f>IF(Proc[[#This Row],[Author]]="Marcela Urrego",VLOOKUP(LEFT(Proc[[#This Row],[Requested]],1),Table3[#All],2,0),VLOOKUP(Proc[[#This Row],[Author]],Table4[],2,0))</f>
        <v>HC</v>
      </c>
      <c r="L2985" s="91" t="s">
        <v>3524</v>
      </c>
      <c r="M2985" s="82">
        <v>45873</v>
      </c>
      <c r="N2985" s="82"/>
      <c r="O2985" s="82"/>
      <c r="P2985" s="84" t="str">
        <f ca="1">IF(Proc[[#This Row],[DaysAgeing]]&gt;5,"yep","on track")</f>
        <v>yep</v>
      </c>
      <c r="Q2985" s="2">
        <f ca="1">IF(Proc[[#This Row],[DateClosed]]="",ABS(NETWORKDAYS(Proc[[#This Row],[DateOpened]],TODAY()))-1,ABS(NETWORKDAYS(Proc[[#This Row],[DateOpened]],Proc[[#This Row],[DateClosed]]))-1)</f>
        <v>174</v>
      </c>
      <c r="R2985" s="84" t="s">
        <v>1005</v>
      </c>
      <c r="S2985" s="91"/>
      <c r="T2985" s="153">
        <v>2984</v>
      </c>
    </row>
    <row r="2986" spans="1:20" hidden="1">
      <c r="A2986" s="90" t="s">
        <v>3820</v>
      </c>
      <c r="B2986" s="152" t="str">
        <f>IFERROR(VLOOKUP(Proc[[#This Row],[App]],Table2[],3,0),"open")</f>
        <v>ok</v>
      </c>
      <c r="C2986" s="90" t="s">
        <v>369</v>
      </c>
      <c r="D2986" s="152" t="s">
        <v>3586</v>
      </c>
      <c r="E2986" s="152" t="s">
        <v>2826</v>
      </c>
      <c r="F2986" s="91" t="s">
        <v>2826</v>
      </c>
      <c r="G2986" s="90" t="s">
        <v>400</v>
      </c>
      <c r="H2986" s="91" t="str">
        <f>IF(Proc[[#This Row],[type]]="LFF (MDG-F)",MID(Proc[[#This Row],[Obj]],13,10),"")</f>
        <v/>
      </c>
      <c r="I2986" s="152"/>
      <c r="J2986" s="91" t="b">
        <f>Proc[[#This Row],[Requested]]=Proc[[#This Row],[CurrentParent]]</f>
        <v>1</v>
      </c>
      <c r="K2986" s="152" t="str">
        <f>IF(Proc[[#This Row],[Author]]="Marcela Urrego",VLOOKUP(LEFT(Proc[[#This Row],[Requested]],1),Table3[#All],2,0),VLOOKUP(Proc[[#This Row],[Author]],Table4[],2,0))</f>
        <v>HC</v>
      </c>
      <c r="L2986" s="91" t="s">
        <v>3524</v>
      </c>
      <c r="M2986" s="82">
        <v>45873</v>
      </c>
      <c r="N2986" s="82"/>
      <c r="O2986" s="82"/>
      <c r="P2986" s="84" t="str">
        <f ca="1">IF(Proc[[#This Row],[DaysAgeing]]&gt;5,"yep","on track")</f>
        <v>yep</v>
      </c>
      <c r="Q2986" s="2">
        <f ca="1">IF(Proc[[#This Row],[DateClosed]]="",ABS(NETWORKDAYS(Proc[[#This Row],[DateOpened]],TODAY()))-1,ABS(NETWORKDAYS(Proc[[#This Row],[DateOpened]],Proc[[#This Row],[DateClosed]]))-1)</f>
        <v>174</v>
      </c>
      <c r="R2986" s="84" t="s">
        <v>1005</v>
      </c>
      <c r="S2986" s="91"/>
      <c r="T2986" s="153">
        <v>2985</v>
      </c>
    </row>
    <row r="2987" spans="1:20" hidden="1">
      <c r="A2987" s="90" t="s">
        <v>3820</v>
      </c>
      <c r="B2987" s="111" t="str">
        <f>IFERROR(VLOOKUP(Proc[[#This Row],[App]],Table2[],3,0),"open")</f>
        <v>ok</v>
      </c>
      <c r="C2987" s="90" t="s">
        <v>369</v>
      </c>
      <c r="D2987" s="152" t="s">
        <v>3587</v>
      </c>
      <c r="E2987" s="152" t="s">
        <v>2826</v>
      </c>
      <c r="F2987" s="153" t="s">
        <v>2826</v>
      </c>
      <c r="G2987" s="90" t="s">
        <v>400</v>
      </c>
      <c r="H2987" s="91" t="str">
        <f>IF(Proc[[#This Row],[type]]="LFF (MDG-F)",MID(Proc[[#This Row],[Obj]],13,10),"")</f>
        <v/>
      </c>
      <c r="I2987" s="152"/>
      <c r="J2987" s="91" t="b">
        <f>Proc[[#This Row],[Requested]]=Proc[[#This Row],[CurrentParent]]</f>
        <v>1</v>
      </c>
      <c r="K2987" s="107" t="str">
        <f>IF(Proc[[#This Row],[Author]]="Marcela Urrego",VLOOKUP(LEFT(Proc[[#This Row],[Requested]],1),Table3[#All],2,0),VLOOKUP(Proc[[#This Row],[Author]],Table4[],2,0))</f>
        <v>HC</v>
      </c>
      <c r="L2987" s="91" t="s">
        <v>3524</v>
      </c>
      <c r="M2987" s="82">
        <v>45873</v>
      </c>
      <c r="N2987" s="82"/>
      <c r="O2987" s="82"/>
      <c r="P2987" s="84" t="str">
        <f ca="1">IF(Proc[[#This Row],[DaysAgeing]]&gt;5,"yep","on track")</f>
        <v>yep</v>
      </c>
      <c r="Q2987" s="2">
        <f ca="1">IF(Proc[[#This Row],[DateClosed]]="",ABS(NETWORKDAYS(Proc[[#This Row],[DateOpened]],TODAY()))-1,ABS(NETWORKDAYS(Proc[[#This Row],[DateOpened]],Proc[[#This Row],[DateClosed]]))-1)</f>
        <v>174</v>
      </c>
      <c r="R2987" s="84" t="s">
        <v>1005</v>
      </c>
      <c r="S2987" s="91"/>
      <c r="T2987" s="153">
        <v>2986</v>
      </c>
    </row>
    <row r="2988" spans="1:20" hidden="1">
      <c r="A2988" s="90" t="s">
        <v>3820</v>
      </c>
      <c r="B2988" s="111" t="str">
        <f>IFERROR(VLOOKUP(Proc[[#This Row],[App]],Table2[],3,0),"open")</f>
        <v>ok</v>
      </c>
      <c r="C2988" s="90" t="s">
        <v>369</v>
      </c>
      <c r="D2988" s="152" t="s">
        <v>3588</v>
      </c>
      <c r="E2988" s="152" t="s">
        <v>2826</v>
      </c>
      <c r="F2988" s="153" t="s">
        <v>2826</v>
      </c>
      <c r="G2988" s="90" t="s">
        <v>400</v>
      </c>
      <c r="H2988" s="91" t="str">
        <f>IF(Proc[[#This Row],[type]]="LFF (MDG-F)",MID(Proc[[#This Row],[Obj]],13,10),"")</f>
        <v/>
      </c>
      <c r="I2988" s="152"/>
      <c r="J2988" s="91" t="b">
        <f>Proc[[#This Row],[Requested]]=Proc[[#This Row],[CurrentParent]]</f>
        <v>1</v>
      </c>
      <c r="K2988" s="107" t="str">
        <f>IF(Proc[[#This Row],[Author]]="Marcela Urrego",VLOOKUP(LEFT(Proc[[#This Row],[Requested]],1),Table3[#All],2,0),VLOOKUP(Proc[[#This Row],[Author]],Table4[],2,0))</f>
        <v>HC</v>
      </c>
      <c r="L2988" s="91" t="s">
        <v>3524</v>
      </c>
      <c r="M2988" s="82">
        <v>45873</v>
      </c>
      <c r="N2988" s="82"/>
      <c r="O2988" s="82"/>
      <c r="P2988" s="84" t="str">
        <f ca="1">IF(Proc[[#This Row],[DaysAgeing]]&gt;5,"yep","on track")</f>
        <v>yep</v>
      </c>
      <c r="Q2988" s="2">
        <f ca="1">IF(Proc[[#This Row],[DateClosed]]="",ABS(NETWORKDAYS(Proc[[#This Row],[DateOpened]],TODAY()))-1,ABS(NETWORKDAYS(Proc[[#This Row],[DateOpened]],Proc[[#This Row],[DateClosed]]))-1)</f>
        <v>174</v>
      </c>
      <c r="R2988" s="84" t="s">
        <v>1005</v>
      </c>
      <c r="S2988" s="91"/>
      <c r="T2988" s="153">
        <v>2987</v>
      </c>
    </row>
    <row r="2989" spans="1:20" hidden="1">
      <c r="A2989" s="90" t="s">
        <v>3820</v>
      </c>
      <c r="B2989" s="111" t="str">
        <f>IFERROR(VLOOKUP(Proc[[#This Row],[App]],Table2[],3,0),"open")</f>
        <v>ok</v>
      </c>
      <c r="C2989" s="90" t="s">
        <v>369</v>
      </c>
      <c r="D2989" s="152" t="s">
        <v>3589</v>
      </c>
      <c r="E2989" s="152" t="s">
        <v>2826</v>
      </c>
      <c r="F2989" s="153" t="s">
        <v>2826</v>
      </c>
      <c r="G2989" s="90" t="s">
        <v>400</v>
      </c>
      <c r="H2989" s="91" t="str">
        <f>IF(Proc[[#This Row],[type]]="LFF (MDG-F)",MID(Proc[[#This Row],[Obj]],13,10),"")</f>
        <v/>
      </c>
      <c r="I2989" s="152"/>
      <c r="J2989" s="91" t="b">
        <f>Proc[[#This Row],[Requested]]=Proc[[#This Row],[CurrentParent]]</f>
        <v>1</v>
      </c>
      <c r="K2989" s="107" t="str">
        <f>IF(Proc[[#This Row],[Author]]="Marcela Urrego",VLOOKUP(LEFT(Proc[[#This Row],[Requested]],1),Table3[#All],2,0),VLOOKUP(Proc[[#This Row],[Author]],Table4[],2,0))</f>
        <v>HC</v>
      </c>
      <c r="L2989" s="91" t="s">
        <v>3524</v>
      </c>
      <c r="M2989" s="82">
        <v>45873</v>
      </c>
      <c r="N2989" s="82"/>
      <c r="O2989" s="82"/>
      <c r="P2989" s="84" t="str">
        <f ca="1">IF(Proc[[#This Row],[DaysAgeing]]&gt;5,"yep","on track")</f>
        <v>yep</v>
      </c>
      <c r="Q2989" s="2">
        <f ca="1">IF(Proc[[#This Row],[DateClosed]]="",ABS(NETWORKDAYS(Proc[[#This Row],[DateOpened]],TODAY()))-1,ABS(NETWORKDAYS(Proc[[#This Row],[DateOpened]],Proc[[#This Row],[DateClosed]]))-1)</f>
        <v>174</v>
      </c>
      <c r="R2989" s="84" t="s">
        <v>1005</v>
      </c>
      <c r="S2989" s="91"/>
      <c r="T2989" s="153">
        <v>2988</v>
      </c>
    </row>
    <row r="2990" spans="1:20" hidden="1">
      <c r="A2990" s="90" t="s">
        <v>3820</v>
      </c>
      <c r="B2990" s="111" t="str">
        <f>IFERROR(VLOOKUP(Proc[[#This Row],[App]],Table2[],3,0),"open")</f>
        <v>ok</v>
      </c>
      <c r="C2990" s="90" t="s">
        <v>369</v>
      </c>
      <c r="D2990" s="152" t="s">
        <v>3590</v>
      </c>
      <c r="E2990" s="152" t="s">
        <v>2826</v>
      </c>
      <c r="F2990" s="153" t="s">
        <v>2826</v>
      </c>
      <c r="G2990" s="90" t="s">
        <v>400</v>
      </c>
      <c r="H2990" s="91" t="str">
        <f>IF(Proc[[#This Row],[type]]="LFF (MDG-F)",MID(Proc[[#This Row],[Obj]],13,10),"")</f>
        <v/>
      </c>
      <c r="I2990" s="152"/>
      <c r="J2990" s="91" t="b">
        <f>Proc[[#This Row],[Requested]]=Proc[[#This Row],[CurrentParent]]</f>
        <v>1</v>
      </c>
      <c r="K2990" s="107" t="str">
        <f>IF(Proc[[#This Row],[Author]]="Marcela Urrego",VLOOKUP(LEFT(Proc[[#This Row],[Requested]],1),Table3[#All],2,0),VLOOKUP(Proc[[#This Row],[Author]],Table4[],2,0))</f>
        <v>HC</v>
      </c>
      <c r="L2990" s="91" t="s">
        <v>3524</v>
      </c>
      <c r="M2990" s="82">
        <v>45873</v>
      </c>
      <c r="N2990" s="82"/>
      <c r="O2990" s="82"/>
      <c r="P2990" s="84" t="str">
        <f ca="1">IF(Proc[[#This Row],[DaysAgeing]]&gt;5,"yep","on track")</f>
        <v>yep</v>
      </c>
      <c r="Q2990" s="2">
        <f ca="1">IF(Proc[[#This Row],[DateClosed]]="",ABS(NETWORKDAYS(Proc[[#This Row],[DateOpened]],TODAY()))-1,ABS(NETWORKDAYS(Proc[[#This Row],[DateOpened]],Proc[[#This Row],[DateClosed]]))-1)</f>
        <v>174</v>
      </c>
      <c r="R2990" s="84" t="s">
        <v>1005</v>
      </c>
      <c r="S2990" s="91"/>
      <c r="T2990" s="153">
        <v>2989</v>
      </c>
    </row>
    <row r="2991" spans="1:20" hidden="1">
      <c r="A2991" s="90" t="s">
        <v>3820</v>
      </c>
      <c r="B2991" s="111" t="str">
        <f>IFERROR(VLOOKUP(Proc[[#This Row],[App]],Table2[],3,0),"open")</f>
        <v>ok</v>
      </c>
      <c r="C2991" s="90" t="s">
        <v>369</v>
      </c>
      <c r="D2991" s="152" t="s">
        <v>3591</v>
      </c>
      <c r="E2991" s="152" t="s">
        <v>2826</v>
      </c>
      <c r="F2991" s="153" t="s">
        <v>2826</v>
      </c>
      <c r="G2991" s="90" t="s">
        <v>400</v>
      </c>
      <c r="H2991" s="91" t="str">
        <f>IF(Proc[[#This Row],[type]]="LFF (MDG-F)",MID(Proc[[#This Row],[Obj]],13,10),"")</f>
        <v/>
      </c>
      <c r="I2991" s="152"/>
      <c r="J2991" s="91" t="b">
        <f>Proc[[#This Row],[Requested]]=Proc[[#This Row],[CurrentParent]]</f>
        <v>1</v>
      </c>
      <c r="K2991" s="107" t="str">
        <f>IF(Proc[[#This Row],[Author]]="Marcela Urrego",VLOOKUP(LEFT(Proc[[#This Row],[Requested]],1),Table3[#All],2,0),VLOOKUP(Proc[[#This Row],[Author]],Table4[],2,0))</f>
        <v>HC</v>
      </c>
      <c r="L2991" s="91" t="s">
        <v>3524</v>
      </c>
      <c r="M2991" s="82">
        <v>45873</v>
      </c>
      <c r="N2991" s="82"/>
      <c r="O2991" s="82"/>
      <c r="P2991" s="84" t="str">
        <f ca="1">IF(Proc[[#This Row],[DaysAgeing]]&gt;5,"yep","on track")</f>
        <v>yep</v>
      </c>
      <c r="Q2991" s="2">
        <f ca="1">IF(Proc[[#This Row],[DateClosed]]="",ABS(NETWORKDAYS(Proc[[#This Row],[DateOpened]],TODAY()))-1,ABS(NETWORKDAYS(Proc[[#This Row],[DateOpened]],Proc[[#This Row],[DateClosed]]))-1)</f>
        <v>174</v>
      </c>
      <c r="R2991" s="84" t="s">
        <v>1005</v>
      </c>
      <c r="S2991" s="91"/>
      <c r="T2991" s="153">
        <v>2990</v>
      </c>
    </row>
    <row r="2992" spans="1:20" hidden="1">
      <c r="A2992" s="90" t="s">
        <v>3820</v>
      </c>
      <c r="B2992" s="152" t="str">
        <f>IFERROR(VLOOKUP(Proc[[#This Row],[App]],Table2[],3,0),"open")</f>
        <v>ok</v>
      </c>
      <c r="C2992" s="90" t="s">
        <v>369</v>
      </c>
      <c r="D2992" s="152" t="s">
        <v>3592</v>
      </c>
      <c r="E2992" s="152" t="s">
        <v>2826</v>
      </c>
      <c r="F2992" s="91" t="s">
        <v>2826</v>
      </c>
      <c r="G2992" s="90" t="s">
        <v>400</v>
      </c>
      <c r="H2992" s="91" t="str">
        <f>IF(Proc[[#This Row],[type]]="LFF (MDG-F)",MID(Proc[[#This Row],[Obj]],13,10),"")</f>
        <v/>
      </c>
      <c r="I2992" s="152"/>
      <c r="J2992" s="91" t="b">
        <f>Proc[[#This Row],[Requested]]=Proc[[#This Row],[CurrentParent]]</f>
        <v>1</v>
      </c>
      <c r="K2992" s="152" t="str">
        <f>IF(Proc[[#This Row],[Author]]="Marcela Urrego",VLOOKUP(LEFT(Proc[[#This Row],[Requested]],1),Table3[#All],2,0),VLOOKUP(Proc[[#This Row],[Author]],Table4[],2,0))</f>
        <v>HC</v>
      </c>
      <c r="L2992" s="91" t="s">
        <v>3524</v>
      </c>
      <c r="M2992" s="82">
        <v>45873</v>
      </c>
      <c r="N2992" s="82"/>
      <c r="O2992" s="82"/>
      <c r="P2992" s="84" t="str">
        <f ca="1">IF(Proc[[#This Row],[DaysAgeing]]&gt;5,"yep","on track")</f>
        <v>yep</v>
      </c>
      <c r="Q2992" s="2">
        <f ca="1">IF(Proc[[#This Row],[DateClosed]]="",ABS(NETWORKDAYS(Proc[[#This Row],[DateOpened]],TODAY()))-1,ABS(NETWORKDAYS(Proc[[#This Row],[DateOpened]],Proc[[#This Row],[DateClosed]]))-1)</f>
        <v>174</v>
      </c>
      <c r="R2992" s="84" t="s">
        <v>1005</v>
      </c>
      <c r="S2992" s="91"/>
      <c r="T2992" s="153">
        <v>2991</v>
      </c>
    </row>
    <row r="2993" spans="1:20" hidden="1">
      <c r="A2993" s="90" t="s">
        <v>3820</v>
      </c>
      <c r="B2993" s="152" t="str">
        <f>IFERROR(VLOOKUP(Proc[[#This Row],[App]],Table2[],3,0),"open")</f>
        <v>ok</v>
      </c>
      <c r="C2993" s="90" t="s">
        <v>369</v>
      </c>
      <c r="D2993" s="152" t="s">
        <v>3593</v>
      </c>
      <c r="E2993" s="152" t="s">
        <v>2826</v>
      </c>
      <c r="F2993" s="91" t="s">
        <v>2826</v>
      </c>
      <c r="G2993" s="90" t="s">
        <v>400</v>
      </c>
      <c r="H2993" s="91" t="str">
        <f>IF(Proc[[#This Row],[type]]="LFF (MDG-F)",MID(Proc[[#This Row],[Obj]],13,10),"")</f>
        <v/>
      </c>
      <c r="I2993" s="152"/>
      <c r="J2993" s="91" t="b">
        <f>Proc[[#This Row],[Requested]]=Proc[[#This Row],[CurrentParent]]</f>
        <v>1</v>
      </c>
      <c r="K2993" s="152" t="str">
        <f>IF(Proc[[#This Row],[Author]]="Marcela Urrego",VLOOKUP(LEFT(Proc[[#This Row],[Requested]],1),Table3[#All],2,0),VLOOKUP(Proc[[#This Row],[Author]],Table4[],2,0))</f>
        <v>HC</v>
      </c>
      <c r="L2993" s="91" t="s">
        <v>3524</v>
      </c>
      <c r="M2993" s="82">
        <v>45873</v>
      </c>
      <c r="N2993" s="82"/>
      <c r="O2993" s="82"/>
      <c r="P2993" s="84" t="str">
        <f ca="1">IF(Proc[[#This Row],[DaysAgeing]]&gt;5,"yep","on track")</f>
        <v>yep</v>
      </c>
      <c r="Q2993" s="2">
        <f ca="1">IF(Proc[[#This Row],[DateClosed]]="",ABS(NETWORKDAYS(Proc[[#This Row],[DateOpened]],TODAY()))-1,ABS(NETWORKDAYS(Proc[[#This Row],[DateOpened]],Proc[[#This Row],[DateClosed]]))-1)</f>
        <v>174</v>
      </c>
      <c r="R2993" s="84" t="s">
        <v>1005</v>
      </c>
      <c r="S2993" s="91"/>
      <c r="T2993" s="153">
        <v>2992</v>
      </c>
    </row>
    <row r="2994" spans="1:20" hidden="1">
      <c r="A2994" s="90" t="s">
        <v>3820</v>
      </c>
      <c r="B2994" s="152" t="str">
        <f>IFERROR(VLOOKUP(Proc[[#This Row],[App]],Table2[],3,0),"open")</f>
        <v>ok</v>
      </c>
      <c r="C2994" s="90" t="s">
        <v>369</v>
      </c>
      <c r="D2994" s="152" t="s">
        <v>3594</v>
      </c>
      <c r="E2994" s="152" t="s">
        <v>2826</v>
      </c>
      <c r="F2994" s="91" t="s">
        <v>2826</v>
      </c>
      <c r="G2994" s="90" t="s">
        <v>400</v>
      </c>
      <c r="H2994" s="91" t="str">
        <f>IF(Proc[[#This Row],[type]]="LFF (MDG-F)",MID(Proc[[#This Row],[Obj]],13,10),"")</f>
        <v/>
      </c>
      <c r="I2994" s="152"/>
      <c r="J2994" s="91" t="b">
        <f>Proc[[#This Row],[Requested]]=Proc[[#This Row],[CurrentParent]]</f>
        <v>1</v>
      </c>
      <c r="K2994" s="152" t="str">
        <f>IF(Proc[[#This Row],[Author]]="Marcela Urrego",VLOOKUP(LEFT(Proc[[#This Row],[Requested]],1),Table3[#All],2,0),VLOOKUP(Proc[[#This Row],[Author]],Table4[],2,0))</f>
        <v>HC</v>
      </c>
      <c r="L2994" s="91" t="s">
        <v>3524</v>
      </c>
      <c r="M2994" s="82">
        <v>45873</v>
      </c>
      <c r="N2994" s="82"/>
      <c r="O2994" s="82"/>
      <c r="P2994" s="84" t="str">
        <f ca="1">IF(Proc[[#This Row],[DaysAgeing]]&gt;5,"yep","on track")</f>
        <v>yep</v>
      </c>
      <c r="Q2994" s="2">
        <f ca="1">IF(Proc[[#This Row],[DateClosed]]="",ABS(NETWORKDAYS(Proc[[#This Row],[DateOpened]],TODAY()))-1,ABS(NETWORKDAYS(Proc[[#This Row],[DateOpened]],Proc[[#This Row],[DateClosed]]))-1)</f>
        <v>174</v>
      </c>
      <c r="R2994" s="84" t="s">
        <v>1005</v>
      </c>
      <c r="S2994" s="91"/>
      <c r="T2994" s="153">
        <v>2993</v>
      </c>
    </row>
    <row r="2995" spans="1:20" hidden="1">
      <c r="A2995" s="90" t="s">
        <v>3820</v>
      </c>
      <c r="B2995" s="152" t="str">
        <f>IFERROR(VLOOKUP(Proc[[#This Row],[App]],Table2[],3,0),"open")</f>
        <v>ok</v>
      </c>
      <c r="C2995" s="90" t="s">
        <v>369</v>
      </c>
      <c r="D2995" s="152" t="s">
        <v>3595</v>
      </c>
      <c r="E2995" s="152" t="s">
        <v>2826</v>
      </c>
      <c r="F2995" s="91" t="s">
        <v>2826</v>
      </c>
      <c r="G2995" s="90" t="s">
        <v>400</v>
      </c>
      <c r="H2995" s="91" t="str">
        <f>IF(Proc[[#This Row],[type]]="LFF (MDG-F)",MID(Proc[[#This Row],[Obj]],13,10),"")</f>
        <v/>
      </c>
      <c r="I2995" s="152"/>
      <c r="J2995" s="91" t="b">
        <f>Proc[[#This Row],[Requested]]=Proc[[#This Row],[CurrentParent]]</f>
        <v>1</v>
      </c>
      <c r="K2995" s="152" t="str">
        <f>IF(Proc[[#This Row],[Author]]="Marcela Urrego",VLOOKUP(LEFT(Proc[[#This Row],[Requested]],1),Table3[#All],2,0),VLOOKUP(Proc[[#This Row],[Author]],Table4[],2,0))</f>
        <v>HC</v>
      </c>
      <c r="L2995" s="91" t="s">
        <v>3524</v>
      </c>
      <c r="M2995" s="82">
        <v>45873</v>
      </c>
      <c r="N2995" s="82"/>
      <c r="O2995" s="82"/>
      <c r="P2995" s="84" t="str">
        <f ca="1">IF(Proc[[#This Row],[DaysAgeing]]&gt;5,"yep","on track")</f>
        <v>yep</v>
      </c>
      <c r="Q2995" s="2">
        <f ca="1">IF(Proc[[#This Row],[DateClosed]]="",ABS(NETWORKDAYS(Proc[[#This Row],[DateOpened]],TODAY()))-1,ABS(NETWORKDAYS(Proc[[#This Row],[DateOpened]],Proc[[#This Row],[DateClosed]]))-1)</f>
        <v>174</v>
      </c>
      <c r="R2995" s="84" t="s">
        <v>1005</v>
      </c>
      <c r="S2995" s="91"/>
      <c r="T2995" s="153">
        <v>2994</v>
      </c>
    </row>
    <row r="2996" spans="1:20" hidden="1">
      <c r="A2996" s="90" t="s">
        <v>3820</v>
      </c>
      <c r="B2996" s="152" t="str">
        <f>IFERROR(VLOOKUP(Proc[[#This Row],[App]],Table2[],3,0),"open")</f>
        <v>ok</v>
      </c>
      <c r="C2996" s="90" t="s">
        <v>369</v>
      </c>
      <c r="D2996" s="152" t="s">
        <v>3596</v>
      </c>
      <c r="E2996" s="152" t="s">
        <v>2826</v>
      </c>
      <c r="F2996" s="91" t="s">
        <v>2826</v>
      </c>
      <c r="G2996" s="90" t="s">
        <v>400</v>
      </c>
      <c r="H2996" s="91" t="str">
        <f>IF(Proc[[#This Row],[type]]="LFF (MDG-F)",MID(Proc[[#This Row],[Obj]],13,10),"")</f>
        <v/>
      </c>
      <c r="I2996" s="152"/>
      <c r="J2996" s="91" t="b">
        <f>Proc[[#This Row],[Requested]]=Proc[[#This Row],[CurrentParent]]</f>
        <v>1</v>
      </c>
      <c r="K2996" s="152" t="str">
        <f>IF(Proc[[#This Row],[Author]]="Marcela Urrego",VLOOKUP(LEFT(Proc[[#This Row],[Requested]],1),Table3[#All],2,0),VLOOKUP(Proc[[#This Row],[Author]],Table4[],2,0))</f>
        <v>HC</v>
      </c>
      <c r="L2996" s="91" t="s">
        <v>3524</v>
      </c>
      <c r="M2996" s="82">
        <v>45873</v>
      </c>
      <c r="N2996" s="82"/>
      <c r="O2996" s="82"/>
      <c r="P2996" s="84" t="str">
        <f ca="1">IF(Proc[[#This Row],[DaysAgeing]]&gt;5,"yep","on track")</f>
        <v>yep</v>
      </c>
      <c r="Q2996" s="2">
        <f ca="1">IF(Proc[[#This Row],[DateClosed]]="",ABS(NETWORKDAYS(Proc[[#This Row],[DateOpened]],TODAY()))-1,ABS(NETWORKDAYS(Proc[[#This Row],[DateOpened]],Proc[[#This Row],[DateClosed]]))-1)</f>
        <v>174</v>
      </c>
      <c r="R2996" s="84" t="s">
        <v>1005</v>
      </c>
      <c r="S2996" s="91"/>
      <c r="T2996" s="153">
        <v>2995</v>
      </c>
    </row>
    <row r="2997" spans="1:20" hidden="1">
      <c r="A2997" s="90" t="s">
        <v>3820</v>
      </c>
      <c r="B2997" s="111" t="str">
        <f>IFERROR(VLOOKUP(Proc[[#This Row],[App]],Table2[],3,0),"open")</f>
        <v>ok</v>
      </c>
      <c r="C2997" s="90" t="s">
        <v>369</v>
      </c>
      <c r="D2997" s="152" t="s">
        <v>3597</v>
      </c>
      <c r="E2997" s="152" t="s">
        <v>2826</v>
      </c>
      <c r="F2997" s="153" t="s">
        <v>2826</v>
      </c>
      <c r="G2997" s="90" t="s">
        <v>400</v>
      </c>
      <c r="H2997" s="91" t="str">
        <f>IF(Proc[[#This Row],[type]]="LFF (MDG-F)",MID(Proc[[#This Row],[Obj]],13,10),"")</f>
        <v/>
      </c>
      <c r="I2997" s="152"/>
      <c r="J2997" s="91" t="b">
        <f>Proc[[#This Row],[Requested]]=Proc[[#This Row],[CurrentParent]]</f>
        <v>1</v>
      </c>
      <c r="K2997" s="107" t="str">
        <f>IF(Proc[[#This Row],[Author]]="Marcela Urrego",VLOOKUP(LEFT(Proc[[#This Row],[Requested]],1),Table3[#All],2,0),VLOOKUP(Proc[[#This Row],[Author]],Table4[],2,0))</f>
        <v>HC</v>
      </c>
      <c r="L2997" s="91" t="s">
        <v>3524</v>
      </c>
      <c r="M2997" s="82">
        <v>45873</v>
      </c>
      <c r="N2997" s="82"/>
      <c r="O2997" s="82"/>
      <c r="P2997" s="84" t="str">
        <f ca="1">IF(Proc[[#This Row],[DaysAgeing]]&gt;5,"yep","on track")</f>
        <v>yep</v>
      </c>
      <c r="Q2997" s="2">
        <f ca="1">IF(Proc[[#This Row],[DateClosed]]="",ABS(NETWORKDAYS(Proc[[#This Row],[DateOpened]],TODAY()))-1,ABS(NETWORKDAYS(Proc[[#This Row],[DateOpened]],Proc[[#This Row],[DateClosed]]))-1)</f>
        <v>174</v>
      </c>
      <c r="R2997" s="84" t="s">
        <v>1005</v>
      </c>
      <c r="S2997" s="91"/>
      <c r="T2997" s="153">
        <v>2996</v>
      </c>
    </row>
    <row r="2998" spans="1:20" hidden="1">
      <c r="A2998" s="90" t="s">
        <v>3820</v>
      </c>
      <c r="B2998" s="111" t="str">
        <f>IFERROR(VLOOKUP(Proc[[#This Row],[App]],Table2[],3,0),"open")</f>
        <v>ok</v>
      </c>
      <c r="C2998" s="90" t="s">
        <v>369</v>
      </c>
      <c r="D2998" s="152" t="s">
        <v>3598</v>
      </c>
      <c r="E2998" s="152" t="s">
        <v>2826</v>
      </c>
      <c r="F2998" s="153" t="s">
        <v>2826</v>
      </c>
      <c r="G2998" s="90" t="s">
        <v>400</v>
      </c>
      <c r="H2998" s="91" t="str">
        <f>IF(Proc[[#This Row],[type]]="LFF (MDG-F)",MID(Proc[[#This Row],[Obj]],13,10),"")</f>
        <v/>
      </c>
      <c r="I2998" s="152"/>
      <c r="J2998" s="91" t="b">
        <f>Proc[[#This Row],[Requested]]=Proc[[#This Row],[CurrentParent]]</f>
        <v>1</v>
      </c>
      <c r="K2998" s="107" t="str">
        <f>IF(Proc[[#This Row],[Author]]="Marcela Urrego",VLOOKUP(LEFT(Proc[[#This Row],[Requested]],1),Table3[#All],2,0),VLOOKUP(Proc[[#This Row],[Author]],Table4[],2,0))</f>
        <v>HC</v>
      </c>
      <c r="L2998" s="91" t="s">
        <v>3524</v>
      </c>
      <c r="M2998" s="82">
        <v>45873</v>
      </c>
      <c r="N2998" s="82"/>
      <c r="O2998" s="82"/>
      <c r="P2998" s="84" t="str">
        <f ca="1">IF(Proc[[#This Row],[DaysAgeing]]&gt;5,"yep","on track")</f>
        <v>yep</v>
      </c>
      <c r="Q2998" s="2">
        <f ca="1">IF(Proc[[#This Row],[DateClosed]]="",ABS(NETWORKDAYS(Proc[[#This Row],[DateOpened]],TODAY()))-1,ABS(NETWORKDAYS(Proc[[#This Row],[DateOpened]],Proc[[#This Row],[DateClosed]]))-1)</f>
        <v>174</v>
      </c>
      <c r="R2998" s="84" t="s">
        <v>1005</v>
      </c>
      <c r="S2998" s="91"/>
      <c r="T2998" s="153">
        <v>2997</v>
      </c>
    </row>
    <row r="2999" spans="1:20" hidden="1">
      <c r="A2999" s="90" t="s">
        <v>3820</v>
      </c>
      <c r="B2999" s="111" t="str">
        <f>IFERROR(VLOOKUP(Proc[[#This Row],[App]],Table2[],3,0),"open")</f>
        <v>ok</v>
      </c>
      <c r="C2999" s="90" t="s">
        <v>369</v>
      </c>
      <c r="D2999" s="152" t="s">
        <v>3599</v>
      </c>
      <c r="E2999" s="152" t="s">
        <v>2826</v>
      </c>
      <c r="F2999" s="153" t="s">
        <v>2826</v>
      </c>
      <c r="G2999" s="90" t="s">
        <v>400</v>
      </c>
      <c r="H2999" s="91" t="str">
        <f>IF(Proc[[#This Row],[type]]="LFF (MDG-F)",MID(Proc[[#This Row],[Obj]],13,10),"")</f>
        <v/>
      </c>
      <c r="I2999" s="152"/>
      <c r="J2999" s="91" t="b">
        <f>Proc[[#This Row],[Requested]]=Proc[[#This Row],[CurrentParent]]</f>
        <v>1</v>
      </c>
      <c r="K2999" s="107" t="str">
        <f>IF(Proc[[#This Row],[Author]]="Marcela Urrego",VLOOKUP(LEFT(Proc[[#This Row],[Requested]],1),Table3[#All],2,0),VLOOKUP(Proc[[#This Row],[Author]],Table4[],2,0))</f>
        <v>HC</v>
      </c>
      <c r="L2999" s="91" t="s">
        <v>3524</v>
      </c>
      <c r="M2999" s="82">
        <v>45873</v>
      </c>
      <c r="N2999" s="82"/>
      <c r="O2999" s="82"/>
      <c r="P2999" s="84" t="str">
        <f ca="1">IF(Proc[[#This Row],[DaysAgeing]]&gt;5,"yep","on track")</f>
        <v>yep</v>
      </c>
      <c r="Q2999" s="2">
        <f ca="1">IF(Proc[[#This Row],[DateClosed]]="",ABS(NETWORKDAYS(Proc[[#This Row],[DateOpened]],TODAY()))-1,ABS(NETWORKDAYS(Proc[[#This Row],[DateOpened]],Proc[[#This Row],[DateClosed]]))-1)</f>
        <v>174</v>
      </c>
      <c r="R2999" s="84" t="s">
        <v>1005</v>
      </c>
      <c r="S2999" s="91"/>
      <c r="T2999" s="153">
        <v>2998</v>
      </c>
    </row>
    <row r="3000" spans="1:20" hidden="1">
      <c r="A3000" s="90" t="s">
        <v>3820</v>
      </c>
      <c r="B3000" s="111" t="str">
        <f>IFERROR(VLOOKUP(Proc[[#This Row],[App]],Table2[],3,0),"open")</f>
        <v>ok</v>
      </c>
      <c r="C3000" s="90" t="s">
        <v>369</v>
      </c>
      <c r="D3000" s="152" t="s">
        <v>3600</v>
      </c>
      <c r="E3000" s="152" t="s">
        <v>2826</v>
      </c>
      <c r="F3000" s="91" t="s">
        <v>2826</v>
      </c>
      <c r="G3000" s="90" t="s">
        <v>400</v>
      </c>
      <c r="H3000" s="91" t="str">
        <f>IF(Proc[[#This Row],[type]]="LFF (MDG-F)",MID(Proc[[#This Row],[Obj]],13,10),"")</f>
        <v/>
      </c>
      <c r="I3000" s="152"/>
      <c r="J3000" s="91" t="b">
        <f>Proc[[#This Row],[Requested]]=Proc[[#This Row],[CurrentParent]]</f>
        <v>1</v>
      </c>
      <c r="K3000" s="107" t="str">
        <f>IF(Proc[[#This Row],[Author]]="Marcela Urrego",VLOOKUP(LEFT(Proc[[#This Row],[Requested]],1),Table3[#All],2,0),VLOOKUP(Proc[[#This Row],[Author]],Table4[],2,0))</f>
        <v>HC</v>
      </c>
      <c r="L3000" s="91" t="s">
        <v>3524</v>
      </c>
      <c r="M3000" s="82">
        <v>45873</v>
      </c>
      <c r="N3000" s="82"/>
      <c r="O3000" s="82"/>
      <c r="P3000" s="84" t="str">
        <f ca="1">IF(Proc[[#This Row],[DaysAgeing]]&gt;5,"yep","on track")</f>
        <v>yep</v>
      </c>
      <c r="Q3000" s="2">
        <f ca="1">IF(Proc[[#This Row],[DateClosed]]="",ABS(NETWORKDAYS(Proc[[#This Row],[DateOpened]],TODAY()))-1,ABS(NETWORKDAYS(Proc[[#This Row],[DateOpened]],Proc[[#This Row],[DateClosed]]))-1)</f>
        <v>174</v>
      </c>
      <c r="R3000" s="84" t="s">
        <v>1005</v>
      </c>
      <c r="S3000" s="91"/>
      <c r="T3000" s="153">
        <v>2999</v>
      </c>
    </row>
    <row r="3001" spans="1:20" hidden="1">
      <c r="A3001" s="90" t="s">
        <v>3820</v>
      </c>
      <c r="B3001" s="152" t="str">
        <f>IFERROR(VLOOKUP(Proc[[#This Row],[App]],Table2[],3,0),"open")</f>
        <v>ok</v>
      </c>
      <c r="C3001" s="90" t="s">
        <v>369</v>
      </c>
      <c r="D3001" s="152" t="s">
        <v>3601</v>
      </c>
      <c r="E3001" s="152" t="s">
        <v>2826</v>
      </c>
      <c r="F3001" s="91" t="s">
        <v>2826</v>
      </c>
      <c r="G3001" s="90" t="s">
        <v>400</v>
      </c>
      <c r="H3001" s="91" t="str">
        <f>IF(Proc[[#This Row],[type]]="LFF (MDG-F)",MID(Proc[[#This Row],[Obj]],13,10),"")</f>
        <v/>
      </c>
      <c r="I3001" s="152"/>
      <c r="J3001" s="91" t="b">
        <f>Proc[[#This Row],[Requested]]=Proc[[#This Row],[CurrentParent]]</f>
        <v>1</v>
      </c>
      <c r="K3001" s="152" t="str">
        <f>IF(Proc[[#This Row],[Author]]="Marcela Urrego",VLOOKUP(LEFT(Proc[[#This Row],[Requested]],1),Table3[#All],2,0),VLOOKUP(Proc[[#This Row],[Author]],Table4[],2,0))</f>
        <v>HC</v>
      </c>
      <c r="L3001" s="91" t="s">
        <v>3524</v>
      </c>
      <c r="M3001" s="82">
        <v>45873</v>
      </c>
      <c r="N3001" s="82"/>
      <c r="O3001" s="82"/>
      <c r="P3001" s="84" t="str">
        <f ca="1">IF(Proc[[#This Row],[DaysAgeing]]&gt;5,"yep","on track")</f>
        <v>yep</v>
      </c>
      <c r="Q3001" s="2">
        <f ca="1">IF(Proc[[#This Row],[DateClosed]]="",ABS(NETWORKDAYS(Proc[[#This Row],[DateOpened]],TODAY()))-1,ABS(NETWORKDAYS(Proc[[#This Row],[DateOpened]],Proc[[#This Row],[DateClosed]]))-1)</f>
        <v>174</v>
      </c>
      <c r="R3001" s="84" t="s">
        <v>1005</v>
      </c>
      <c r="S3001" s="91"/>
      <c r="T3001" s="153">
        <v>3000</v>
      </c>
    </row>
    <row r="3002" spans="1:20" hidden="1">
      <c r="A3002" s="90" t="s">
        <v>3820</v>
      </c>
      <c r="B3002" s="111" t="str">
        <f>IFERROR(VLOOKUP(Proc[[#This Row],[App]],Table2[],3,0),"open")</f>
        <v>ok</v>
      </c>
      <c r="C3002" s="90" t="s">
        <v>369</v>
      </c>
      <c r="D3002" s="152" t="s">
        <v>3602</v>
      </c>
      <c r="E3002" s="152" t="s">
        <v>2826</v>
      </c>
      <c r="F3002" s="153" t="s">
        <v>2826</v>
      </c>
      <c r="G3002" s="90" t="s">
        <v>400</v>
      </c>
      <c r="H3002" s="91" t="str">
        <f>IF(Proc[[#This Row],[type]]="LFF (MDG-F)",MID(Proc[[#This Row],[Obj]],13,10),"")</f>
        <v/>
      </c>
      <c r="I3002" s="152"/>
      <c r="J3002" s="91" t="b">
        <f>Proc[[#This Row],[Requested]]=Proc[[#This Row],[CurrentParent]]</f>
        <v>1</v>
      </c>
      <c r="K3002" s="107" t="str">
        <f>IF(Proc[[#This Row],[Author]]="Marcela Urrego",VLOOKUP(LEFT(Proc[[#This Row],[Requested]],1),Table3[#All],2,0),VLOOKUP(Proc[[#This Row],[Author]],Table4[],2,0))</f>
        <v>HC</v>
      </c>
      <c r="L3002" s="91" t="s">
        <v>3524</v>
      </c>
      <c r="M3002" s="82">
        <v>45873</v>
      </c>
      <c r="N3002" s="82"/>
      <c r="O3002" s="82"/>
      <c r="P3002" s="84" t="str">
        <f ca="1">IF(Proc[[#This Row],[DaysAgeing]]&gt;5,"yep","on track")</f>
        <v>yep</v>
      </c>
      <c r="Q3002" s="2">
        <f ca="1">IF(Proc[[#This Row],[DateClosed]]="",ABS(NETWORKDAYS(Proc[[#This Row],[DateOpened]],TODAY()))-1,ABS(NETWORKDAYS(Proc[[#This Row],[DateOpened]],Proc[[#This Row],[DateClosed]]))-1)</f>
        <v>174</v>
      </c>
      <c r="R3002" s="84" t="s">
        <v>1005</v>
      </c>
      <c r="S3002" s="91"/>
      <c r="T3002" s="153">
        <v>3001</v>
      </c>
    </row>
    <row r="3003" spans="1:20" hidden="1">
      <c r="A3003" s="90" t="s">
        <v>3820</v>
      </c>
      <c r="B3003" s="111" t="str">
        <f>IFERROR(VLOOKUP(Proc[[#This Row],[App]],Table2[],3,0),"open")</f>
        <v>ok</v>
      </c>
      <c r="C3003" s="90" t="s">
        <v>369</v>
      </c>
      <c r="D3003" s="152" t="s">
        <v>3603</v>
      </c>
      <c r="E3003" s="152" t="s">
        <v>2826</v>
      </c>
      <c r="F3003" s="153" t="s">
        <v>2826</v>
      </c>
      <c r="G3003" s="90" t="s">
        <v>400</v>
      </c>
      <c r="H3003" s="91" t="str">
        <f>IF(Proc[[#This Row],[type]]="LFF (MDG-F)",MID(Proc[[#This Row],[Obj]],13,10),"")</f>
        <v/>
      </c>
      <c r="I3003" s="152"/>
      <c r="J3003" s="91" t="b">
        <f>Proc[[#This Row],[Requested]]=Proc[[#This Row],[CurrentParent]]</f>
        <v>1</v>
      </c>
      <c r="K3003" s="107" t="str">
        <f>IF(Proc[[#This Row],[Author]]="Marcela Urrego",VLOOKUP(LEFT(Proc[[#This Row],[Requested]],1),Table3[#All],2,0),VLOOKUP(Proc[[#This Row],[Author]],Table4[],2,0))</f>
        <v>HC</v>
      </c>
      <c r="L3003" s="91" t="s">
        <v>3524</v>
      </c>
      <c r="M3003" s="82">
        <v>45873</v>
      </c>
      <c r="N3003" s="82"/>
      <c r="O3003" s="82"/>
      <c r="P3003" s="84" t="str">
        <f ca="1">IF(Proc[[#This Row],[DaysAgeing]]&gt;5,"yep","on track")</f>
        <v>yep</v>
      </c>
      <c r="Q3003" s="2">
        <f ca="1">IF(Proc[[#This Row],[DateClosed]]="",ABS(NETWORKDAYS(Proc[[#This Row],[DateOpened]],TODAY()))-1,ABS(NETWORKDAYS(Proc[[#This Row],[DateOpened]],Proc[[#This Row],[DateClosed]]))-1)</f>
        <v>174</v>
      </c>
      <c r="R3003" s="84" t="s">
        <v>1005</v>
      </c>
      <c r="S3003" s="91"/>
      <c r="T3003" s="153">
        <v>3002</v>
      </c>
    </row>
    <row r="3004" spans="1:20" hidden="1">
      <c r="A3004" s="90" t="s">
        <v>3820</v>
      </c>
      <c r="B3004" s="111" t="str">
        <f>IFERROR(VLOOKUP(Proc[[#This Row],[App]],Table2[],3,0),"open")</f>
        <v>ok</v>
      </c>
      <c r="C3004" s="90" t="s">
        <v>369</v>
      </c>
      <c r="D3004" s="152" t="s">
        <v>3604</v>
      </c>
      <c r="E3004" s="152" t="s">
        <v>2826</v>
      </c>
      <c r="F3004" s="153" t="s">
        <v>2826</v>
      </c>
      <c r="G3004" s="90" t="s">
        <v>400</v>
      </c>
      <c r="H3004" s="91" t="str">
        <f>IF(Proc[[#This Row],[type]]="LFF (MDG-F)",MID(Proc[[#This Row],[Obj]],13,10),"")</f>
        <v/>
      </c>
      <c r="I3004" s="152"/>
      <c r="J3004" s="91" t="b">
        <f>Proc[[#This Row],[Requested]]=Proc[[#This Row],[CurrentParent]]</f>
        <v>1</v>
      </c>
      <c r="K3004" s="107" t="str">
        <f>IF(Proc[[#This Row],[Author]]="Marcela Urrego",VLOOKUP(LEFT(Proc[[#This Row],[Requested]],1),Table3[#All],2,0),VLOOKUP(Proc[[#This Row],[Author]],Table4[],2,0))</f>
        <v>HC</v>
      </c>
      <c r="L3004" s="91" t="s">
        <v>3524</v>
      </c>
      <c r="M3004" s="82">
        <v>45873</v>
      </c>
      <c r="N3004" s="82"/>
      <c r="O3004" s="82"/>
      <c r="P3004" s="84" t="str">
        <f ca="1">IF(Proc[[#This Row],[DaysAgeing]]&gt;5,"yep","on track")</f>
        <v>yep</v>
      </c>
      <c r="Q3004" s="2">
        <f ca="1">IF(Proc[[#This Row],[DateClosed]]="",ABS(NETWORKDAYS(Proc[[#This Row],[DateOpened]],TODAY()))-1,ABS(NETWORKDAYS(Proc[[#This Row],[DateOpened]],Proc[[#This Row],[DateClosed]]))-1)</f>
        <v>174</v>
      </c>
      <c r="R3004" s="84" t="s">
        <v>1005</v>
      </c>
      <c r="S3004" s="91"/>
      <c r="T3004" s="153">
        <v>3003</v>
      </c>
    </row>
    <row r="3005" spans="1:20" hidden="1">
      <c r="A3005" s="90" t="s">
        <v>3820</v>
      </c>
      <c r="B3005" s="111" t="str">
        <f>IFERROR(VLOOKUP(Proc[[#This Row],[App]],Table2[],3,0),"open")</f>
        <v>ok</v>
      </c>
      <c r="C3005" s="90" t="s">
        <v>369</v>
      </c>
      <c r="D3005" s="152" t="s">
        <v>3605</v>
      </c>
      <c r="E3005" s="152" t="s">
        <v>2826</v>
      </c>
      <c r="F3005" s="153" t="s">
        <v>2826</v>
      </c>
      <c r="G3005" s="90" t="s">
        <v>400</v>
      </c>
      <c r="H3005" s="91" t="str">
        <f>IF(Proc[[#This Row],[type]]="LFF (MDG-F)",MID(Proc[[#This Row],[Obj]],13,10),"")</f>
        <v/>
      </c>
      <c r="I3005" s="152"/>
      <c r="J3005" s="91" t="b">
        <f>Proc[[#This Row],[Requested]]=Proc[[#This Row],[CurrentParent]]</f>
        <v>1</v>
      </c>
      <c r="K3005" s="107" t="str">
        <f>IF(Proc[[#This Row],[Author]]="Marcela Urrego",VLOOKUP(LEFT(Proc[[#This Row],[Requested]],1),Table3[#All],2,0),VLOOKUP(Proc[[#This Row],[Author]],Table4[],2,0))</f>
        <v>HC</v>
      </c>
      <c r="L3005" s="91" t="s">
        <v>3524</v>
      </c>
      <c r="M3005" s="82">
        <v>45873</v>
      </c>
      <c r="N3005" s="82"/>
      <c r="O3005" s="82"/>
      <c r="P3005" s="84" t="str">
        <f ca="1">IF(Proc[[#This Row],[DaysAgeing]]&gt;5,"yep","on track")</f>
        <v>yep</v>
      </c>
      <c r="Q3005" s="2">
        <f ca="1">IF(Proc[[#This Row],[DateClosed]]="",ABS(NETWORKDAYS(Proc[[#This Row],[DateOpened]],TODAY()))-1,ABS(NETWORKDAYS(Proc[[#This Row],[DateOpened]],Proc[[#This Row],[DateClosed]]))-1)</f>
        <v>174</v>
      </c>
      <c r="R3005" s="84" t="s">
        <v>1005</v>
      </c>
      <c r="S3005" s="91"/>
      <c r="T3005" s="153">
        <v>3004</v>
      </c>
    </row>
    <row r="3006" spans="1:20" hidden="1">
      <c r="A3006" s="90" t="s">
        <v>3820</v>
      </c>
      <c r="B3006" s="111" t="str">
        <f>IFERROR(VLOOKUP(Proc[[#This Row],[App]],Table2[],3,0),"open")</f>
        <v>ok</v>
      </c>
      <c r="C3006" s="90" t="s">
        <v>369</v>
      </c>
      <c r="D3006" s="152" t="s">
        <v>3606</v>
      </c>
      <c r="E3006" s="152" t="s">
        <v>2826</v>
      </c>
      <c r="F3006" s="153" t="s">
        <v>2826</v>
      </c>
      <c r="G3006" s="90" t="s">
        <v>400</v>
      </c>
      <c r="H3006" s="91" t="str">
        <f>IF(Proc[[#This Row],[type]]="LFF (MDG-F)",MID(Proc[[#This Row],[Obj]],13,10),"")</f>
        <v/>
      </c>
      <c r="I3006" s="152"/>
      <c r="J3006" s="91" t="b">
        <f>Proc[[#This Row],[Requested]]=Proc[[#This Row],[CurrentParent]]</f>
        <v>1</v>
      </c>
      <c r="K3006" s="107" t="str">
        <f>IF(Proc[[#This Row],[Author]]="Marcela Urrego",VLOOKUP(LEFT(Proc[[#This Row],[Requested]],1),Table3[#All],2,0),VLOOKUP(Proc[[#This Row],[Author]],Table4[],2,0))</f>
        <v>HC</v>
      </c>
      <c r="L3006" s="91" t="s">
        <v>3524</v>
      </c>
      <c r="M3006" s="82">
        <v>45873</v>
      </c>
      <c r="N3006" s="82"/>
      <c r="O3006" s="82"/>
      <c r="P3006" s="84" t="str">
        <f ca="1">IF(Proc[[#This Row],[DaysAgeing]]&gt;5,"yep","on track")</f>
        <v>yep</v>
      </c>
      <c r="Q3006" s="2">
        <f ca="1">IF(Proc[[#This Row],[DateClosed]]="",ABS(NETWORKDAYS(Proc[[#This Row],[DateOpened]],TODAY()))-1,ABS(NETWORKDAYS(Proc[[#This Row],[DateOpened]],Proc[[#This Row],[DateClosed]]))-1)</f>
        <v>174</v>
      </c>
      <c r="R3006" s="84" t="s">
        <v>1005</v>
      </c>
      <c r="S3006" s="91"/>
      <c r="T3006" s="153">
        <v>3005</v>
      </c>
    </row>
    <row r="3007" spans="1:20" hidden="1">
      <c r="A3007" s="90" t="s">
        <v>3820</v>
      </c>
      <c r="B3007" s="111" t="str">
        <f>IFERROR(VLOOKUP(Proc[[#This Row],[App]],Table2[],3,0),"open")</f>
        <v>ok</v>
      </c>
      <c r="C3007" s="90" t="s">
        <v>369</v>
      </c>
      <c r="D3007" s="152" t="s">
        <v>3607</v>
      </c>
      <c r="E3007" s="152" t="s">
        <v>2826</v>
      </c>
      <c r="F3007" s="153" t="s">
        <v>2826</v>
      </c>
      <c r="G3007" s="90" t="s">
        <v>400</v>
      </c>
      <c r="H3007" s="91" t="str">
        <f>IF(Proc[[#This Row],[type]]="LFF (MDG-F)",MID(Proc[[#This Row],[Obj]],13,10),"")</f>
        <v/>
      </c>
      <c r="I3007" s="152"/>
      <c r="J3007" s="91" t="b">
        <f>Proc[[#This Row],[Requested]]=Proc[[#This Row],[CurrentParent]]</f>
        <v>1</v>
      </c>
      <c r="K3007" s="107" t="str">
        <f>IF(Proc[[#This Row],[Author]]="Marcela Urrego",VLOOKUP(LEFT(Proc[[#This Row],[Requested]],1),Table3[#All],2,0),VLOOKUP(Proc[[#This Row],[Author]],Table4[],2,0))</f>
        <v>HC</v>
      </c>
      <c r="L3007" s="91" t="s">
        <v>3524</v>
      </c>
      <c r="M3007" s="82">
        <v>45873</v>
      </c>
      <c r="N3007" s="82"/>
      <c r="O3007" s="82"/>
      <c r="P3007" s="84" t="str">
        <f ca="1">IF(Proc[[#This Row],[DaysAgeing]]&gt;5,"yep","on track")</f>
        <v>yep</v>
      </c>
      <c r="Q3007" s="2">
        <f ca="1">IF(Proc[[#This Row],[DateClosed]]="",ABS(NETWORKDAYS(Proc[[#This Row],[DateOpened]],TODAY()))-1,ABS(NETWORKDAYS(Proc[[#This Row],[DateOpened]],Proc[[#This Row],[DateClosed]]))-1)</f>
        <v>174</v>
      </c>
      <c r="R3007" s="84" t="s">
        <v>1005</v>
      </c>
      <c r="S3007" s="91"/>
      <c r="T3007" s="153">
        <v>3006</v>
      </c>
    </row>
    <row r="3008" spans="1:20" hidden="1">
      <c r="A3008" s="90" t="s">
        <v>3820</v>
      </c>
      <c r="B3008" s="111" t="str">
        <f>IFERROR(VLOOKUP(Proc[[#This Row],[App]],Table2[],3,0),"open")</f>
        <v>ok</v>
      </c>
      <c r="C3008" s="90" t="s">
        <v>369</v>
      </c>
      <c r="D3008" s="152" t="s">
        <v>3608</v>
      </c>
      <c r="E3008" s="152" t="s">
        <v>2826</v>
      </c>
      <c r="F3008" s="153" t="s">
        <v>2826</v>
      </c>
      <c r="G3008" s="90" t="s">
        <v>400</v>
      </c>
      <c r="H3008" s="91" t="str">
        <f>IF(Proc[[#This Row],[type]]="LFF (MDG-F)",MID(Proc[[#This Row],[Obj]],13,10),"")</f>
        <v/>
      </c>
      <c r="I3008" s="152"/>
      <c r="J3008" s="91" t="b">
        <f>Proc[[#This Row],[Requested]]=Proc[[#This Row],[CurrentParent]]</f>
        <v>1</v>
      </c>
      <c r="K3008" s="107" t="str">
        <f>IF(Proc[[#This Row],[Author]]="Marcela Urrego",VLOOKUP(LEFT(Proc[[#This Row],[Requested]],1),Table3[#All],2,0),VLOOKUP(Proc[[#This Row],[Author]],Table4[],2,0))</f>
        <v>HC</v>
      </c>
      <c r="L3008" s="91" t="s">
        <v>3524</v>
      </c>
      <c r="M3008" s="82">
        <v>45873</v>
      </c>
      <c r="N3008" s="82"/>
      <c r="O3008" s="82"/>
      <c r="P3008" s="84" t="str">
        <f ca="1">IF(Proc[[#This Row],[DaysAgeing]]&gt;5,"yep","on track")</f>
        <v>yep</v>
      </c>
      <c r="Q3008" s="2">
        <f ca="1">IF(Proc[[#This Row],[DateClosed]]="",ABS(NETWORKDAYS(Proc[[#This Row],[DateOpened]],TODAY()))-1,ABS(NETWORKDAYS(Proc[[#This Row],[DateOpened]],Proc[[#This Row],[DateClosed]]))-1)</f>
        <v>174</v>
      </c>
      <c r="R3008" s="84" t="s">
        <v>1005</v>
      </c>
      <c r="S3008" s="91"/>
      <c r="T3008" s="153">
        <v>3007</v>
      </c>
    </row>
    <row r="3009" spans="1:20" hidden="1">
      <c r="A3009" s="90" t="s">
        <v>3820</v>
      </c>
      <c r="B3009" s="111" t="str">
        <f>IFERROR(VLOOKUP(Proc[[#This Row],[App]],Table2[],3,0),"open")</f>
        <v>ok</v>
      </c>
      <c r="C3009" s="90" t="s">
        <v>369</v>
      </c>
      <c r="D3009" s="152" t="s">
        <v>3609</v>
      </c>
      <c r="E3009" s="152" t="s">
        <v>2826</v>
      </c>
      <c r="F3009" s="91" t="s">
        <v>2826</v>
      </c>
      <c r="G3009" s="90" t="s">
        <v>400</v>
      </c>
      <c r="H3009" s="91" t="str">
        <f>IF(Proc[[#This Row],[type]]="LFF (MDG-F)",MID(Proc[[#This Row],[Obj]],13,10),"")</f>
        <v/>
      </c>
      <c r="I3009" s="152"/>
      <c r="J3009" s="91" t="b">
        <f>Proc[[#This Row],[Requested]]=Proc[[#This Row],[CurrentParent]]</f>
        <v>1</v>
      </c>
      <c r="K3009" s="107" t="str">
        <f>IF(Proc[[#This Row],[Author]]="Marcela Urrego",VLOOKUP(LEFT(Proc[[#This Row],[Requested]],1),Table3[#All],2,0),VLOOKUP(Proc[[#This Row],[Author]],Table4[],2,0))</f>
        <v>HC</v>
      </c>
      <c r="L3009" s="91" t="s">
        <v>3524</v>
      </c>
      <c r="M3009" s="82">
        <v>45873</v>
      </c>
      <c r="N3009" s="82"/>
      <c r="O3009" s="82"/>
      <c r="P3009" s="84" t="str">
        <f ca="1">IF(Proc[[#This Row],[DaysAgeing]]&gt;5,"yep","on track")</f>
        <v>yep</v>
      </c>
      <c r="Q3009" s="2">
        <f ca="1">IF(Proc[[#This Row],[DateClosed]]="",ABS(NETWORKDAYS(Proc[[#This Row],[DateOpened]],TODAY()))-1,ABS(NETWORKDAYS(Proc[[#This Row],[DateOpened]],Proc[[#This Row],[DateClosed]]))-1)</f>
        <v>174</v>
      </c>
      <c r="R3009" s="84" t="s">
        <v>1005</v>
      </c>
      <c r="S3009" s="91"/>
      <c r="T3009" s="153">
        <v>3008</v>
      </c>
    </row>
    <row r="3010" spans="1:20" hidden="1">
      <c r="A3010" s="90" t="s">
        <v>3820</v>
      </c>
      <c r="B3010" s="111" t="str">
        <f>IFERROR(VLOOKUP(Proc[[#This Row],[App]],Table2[],3,0),"open")</f>
        <v>ok</v>
      </c>
      <c r="C3010" s="90" t="s">
        <v>369</v>
      </c>
      <c r="D3010" s="152" t="s">
        <v>3610</v>
      </c>
      <c r="E3010" s="152" t="s">
        <v>2826</v>
      </c>
      <c r="F3010" s="153" t="s">
        <v>2826</v>
      </c>
      <c r="G3010" s="90" t="s">
        <v>400</v>
      </c>
      <c r="H3010" s="91" t="str">
        <f>IF(Proc[[#This Row],[type]]="LFF (MDG-F)",MID(Proc[[#This Row],[Obj]],13,10),"")</f>
        <v/>
      </c>
      <c r="I3010" s="152"/>
      <c r="J3010" s="91" t="b">
        <f>Proc[[#This Row],[Requested]]=Proc[[#This Row],[CurrentParent]]</f>
        <v>1</v>
      </c>
      <c r="K3010" s="107" t="str">
        <f>IF(Proc[[#This Row],[Author]]="Marcela Urrego",VLOOKUP(LEFT(Proc[[#This Row],[Requested]],1),Table3[#All],2,0),VLOOKUP(Proc[[#This Row],[Author]],Table4[],2,0))</f>
        <v>HC</v>
      </c>
      <c r="L3010" s="91" t="s">
        <v>3524</v>
      </c>
      <c r="M3010" s="82">
        <v>45873</v>
      </c>
      <c r="N3010" s="82"/>
      <c r="O3010" s="82"/>
      <c r="P3010" s="84" t="str">
        <f ca="1">IF(Proc[[#This Row],[DaysAgeing]]&gt;5,"yep","on track")</f>
        <v>yep</v>
      </c>
      <c r="Q3010" s="2">
        <f ca="1">IF(Proc[[#This Row],[DateClosed]]="",ABS(NETWORKDAYS(Proc[[#This Row],[DateOpened]],TODAY()))-1,ABS(NETWORKDAYS(Proc[[#This Row],[DateOpened]],Proc[[#This Row],[DateClosed]]))-1)</f>
        <v>174</v>
      </c>
      <c r="R3010" s="84" t="s">
        <v>1005</v>
      </c>
      <c r="S3010" s="91"/>
      <c r="T3010" s="153">
        <v>3009</v>
      </c>
    </row>
    <row r="3011" spans="1:20" hidden="1">
      <c r="A3011" s="90" t="s">
        <v>3820</v>
      </c>
      <c r="B3011" s="111" t="str">
        <f>IFERROR(VLOOKUP(Proc[[#This Row],[App]],Table2[],3,0),"open")</f>
        <v>ok</v>
      </c>
      <c r="C3011" s="90" t="s">
        <v>369</v>
      </c>
      <c r="D3011" s="152" t="s">
        <v>3611</v>
      </c>
      <c r="E3011" s="152" t="s">
        <v>2826</v>
      </c>
      <c r="F3011" s="153" t="s">
        <v>2826</v>
      </c>
      <c r="G3011" s="90" t="s">
        <v>400</v>
      </c>
      <c r="H3011" s="91" t="str">
        <f>IF(Proc[[#This Row],[type]]="LFF (MDG-F)",MID(Proc[[#This Row],[Obj]],13,10),"")</f>
        <v/>
      </c>
      <c r="I3011" s="152"/>
      <c r="J3011" s="91" t="b">
        <f>Proc[[#This Row],[Requested]]=Proc[[#This Row],[CurrentParent]]</f>
        <v>1</v>
      </c>
      <c r="K3011" s="107" t="str">
        <f>IF(Proc[[#This Row],[Author]]="Marcela Urrego",VLOOKUP(LEFT(Proc[[#This Row],[Requested]],1),Table3[#All],2,0),VLOOKUP(Proc[[#This Row],[Author]],Table4[],2,0))</f>
        <v>HC</v>
      </c>
      <c r="L3011" s="153" t="s">
        <v>3524</v>
      </c>
      <c r="M3011" s="82">
        <v>45873</v>
      </c>
      <c r="N3011" s="82"/>
      <c r="O3011" s="82"/>
      <c r="P3011" s="84" t="str">
        <f ca="1">IF(Proc[[#This Row],[DaysAgeing]]&gt;5,"yep","on track")</f>
        <v>yep</v>
      </c>
      <c r="Q3011" s="2">
        <f ca="1">IF(Proc[[#This Row],[DateClosed]]="",ABS(NETWORKDAYS(Proc[[#This Row],[DateOpened]],TODAY()))-1,ABS(NETWORKDAYS(Proc[[#This Row],[DateOpened]],Proc[[#This Row],[DateClosed]]))-1)</f>
        <v>174</v>
      </c>
      <c r="R3011" s="84" t="s">
        <v>1005</v>
      </c>
      <c r="S3011" s="91"/>
      <c r="T3011" s="153">
        <v>3010</v>
      </c>
    </row>
    <row r="3012" spans="1:20" hidden="1">
      <c r="A3012" s="90" t="s">
        <v>3820</v>
      </c>
      <c r="B3012" s="111" t="str">
        <f>IFERROR(VLOOKUP(Proc[[#This Row],[App]],Table2[],3,0),"open")</f>
        <v>ok</v>
      </c>
      <c r="C3012" s="90" t="s">
        <v>369</v>
      </c>
      <c r="D3012" s="152" t="s">
        <v>3612</v>
      </c>
      <c r="E3012" s="152" t="s">
        <v>2826</v>
      </c>
      <c r="F3012" s="91" t="s">
        <v>2826</v>
      </c>
      <c r="G3012" s="90" t="s">
        <v>400</v>
      </c>
      <c r="H3012" s="91" t="str">
        <f>IF(Proc[[#This Row],[type]]="LFF (MDG-F)",MID(Proc[[#This Row],[Obj]],13,10),"")</f>
        <v/>
      </c>
      <c r="I3012" s="152"/>
      <c r="J3012" s="91" t="b">
        <f>Proc[[#This Row],[Requested]]=Proc[[#This Row],[CurrentParent]]</f>
        <v>1</v>
      </c>
      <c r="K3012" s="107" t="str">
        <f>IF(Proc[[#This Row],[Author]]="Marcela Urrego",VLOOKUP(LEFT(Proc[[#This Row],[Requested]],1),Table3[#All],2,0),VLOOKUP(Proc[[#This Row],[Author]],Table4[],2,0))</f>
        <v>HC</v>
      </c>
      <c r="L3012" s="91" t="s">
        <v>3524</v>
      </c>
      <c r="M3012" s="82">
        <v>45873</v>
      </c>
      <c r="N3012" s="82"/>
      <c r="O3012" s="82"/>
      <c r="P3012" s="84" t="str">
        <f ca="1">IF(Proc[[#This Row],[DaysAgeing]]&gt;5,"yep","on track")</f>
        <v>yep</v>
      </c>
      <c r="Q3012" s="2">
        <f ca="1">IF(Proc[[#This Row],[DateClosed]]="",ABS(NETWORKDAYS(Proc[[#This Row],[DateOpened]],TODAY()))-1,ABS(NETWORKDAYS(Proc[[#This Row],[DateOpened]],Proc[[#This Row],[DateClosed]]))-1)</f>
        <v>174</v>
      </c>
      <c r="R3012" s="84" t="s">
        <v>1005</v>
      </c>
      <c r="S3012" s="91"/>
      <c r="T3012" s="153">
        <v>3011</v>
      </c>
    </row>
    <row r="3013" spans="1:20" hidden="1">
      <c r="A3013" s="90" t="s">
        <v>3820</v>
      </c>
      <c r="B3013" s="111" t="str">
        <f>IFERROR(VLOOKUP(Proc[[#This Row],[App]],Table2[],3,0),"open")</f>
        <v>ok</v>
      </c>
      <c r="C3013" s="90" t="s">
        <v>369</v>
      </c>
      <c r="D3013" s="152" t="s">
        <v>3613</v>
      </c>
      <c r="E3013" s="152" t="s">
        <v>2826</v>
      </c>
      <c r="F3013" s="153" t="s">
        <v>2826</v>
      </c>
      <c r="G3013" s="90" t="s">
        <v>400</v>
      </c>
      <c r="H3013" s="91" t="str">
        <f>IF(Proc[[#This Row],[type]]="LFF (MDG-F)",MID(Proc[[#This Row],[Obj]],13,10),"")</f>
        <v/>
      </c>
      <c r="I3013" s="152"/>
      <c r="J3013" s="91" t="b">
        <f>Proc[[#This Row],[Requested]]=Proc[[#This Row],[CurrentParent]]</f>
        <v>1</v>
      </c>
      <c r="K3013" s="107" t="str">
        <f>IF(Proc[[#This Row],[Author]]="Marcela Urrego",VLOOKUP(LEFT(Proc[[#This Row],[Requested]],1),Table3[#All],2,0),VLOOKUP(Proc[[#This Row],[Author]],Table4[],2,0))</f>
        <v>HC</v>
      </c>
      <c r="L3013" s="91" t="s">
        <v>3524</v>
      </c>
      <c r="M3013" s="82">
        <v>45873</v>
      </c>
      <c r="N3013" s="82"/>
      <c r="O3013" s="82"/>
      <c r="P3013" s="84" t="str">
        <f ca="1">IF(Proc[[#This Row],[DaysAgeing]]&gt;5,"yep","on track")</f>
        <v>yep</v>
      </c>
      <c r="Q3013" s="2">
        <f ca="1">IF(Proc[[#This Row],[DateClosed]]="",ABS(NETWORKDAYS(Proc[[#This Row],[DateOpened]],TODAY()))-1,ABS(NETWORKDAYS(Proc[[#This Row],[DateOpened]],Proc[[#This Row],[DateClosed]]))-1)</f>
        <v>174</v>
      </c>
      <c r="R3013" s="84" t="s">
        <v>1005</v>
      </c>
      <c r="S3013" s="91"/>
      <c r="T3013" s="153">
        <v>3012</v>
      </c>
    </row>
    <row r="3014" spans="1:20" hidden="1">
      <c r="A3014" s="90" t="s">
        <v>3820</v>
      </c>
      <c r="B3014" s="111" t="str">
        <f>IFERROR(VLOOKUP(Proc[[#This Row],[App]],Table2[],3,0),"open")</f>
        <v>ok</v>
      </c>
      <c r="C3014" s="90" t="s">
        <v>369</v>
      </c>
      <c r="D3014" s="152" t="s">
        <v>3614</v>
      </c>
      <c r="E3014" s="152" t="s">
        <v>2826</v>
      </c>
      <c r="F3014" s="91" t="s">
        <v>2826</v>
      </c>
      <c r="G3014" s="90" t="s">
        <v>400</v>
      </c>
      <c r="H3014" s="91" t="str">
        <f>IF(Proc[[#This Row],[type]]="LFF (MDG-F)",MID(Proc[[#This Row],[Obj]],13,10),"")</f>
        <v/>
      </c>
      <c r="I3014" s="152"/>
      <c r="J3014" s="91" t="b">
        <f>Proc[[#This Row],[Requested]]=Proc[[#This Row],[CurrentParent]]</f>
        <v>1</v>
      </c>
      <c r="K3014" s="107" t="str">
        <f>IF(Proc[[#This Row],[Author]]="Marcela Urrego",VLOOKUP(LEFT(Proc[[#This Row],[Requested]],1),Table3[#All],2,0),VLOOKUP(Proc[[#This Row],[Author]],Table4[],2,0))</f>
        <v>HC</v>
      </c>
      <c r="L3014" s="91" t="s">
        <v>3524</v>
      </c>
      <c r="M3014" s="82">
        <v>45873</v>
      </c>
      <c r="N3014" s="82"/>
      <c r="O3014" s="82"/>
      <c r="P3014" s="84" t="str">
        <f ca="1">IF(Proc[[#This Row],[DaysAgeing]]&gt;5,"yep","on track")</f>
        <v>yep</v>
      </c>
      <c r="Q3014" s="2">
        <f ca="1">IF(Proc[[#This Row],[DateClosed]]="",ABS(NETWORKDAYS(Proc[[#This Row],[DateOpened]],TODAY()))-1,ABS(NETWORKDAYS(Proc[[#This Row],[DateOpened]],Proc[[#This Row],[DateClosed]]))-1)</f>
        <v>174</v>
      </c>
      <c r="R3014" s="84" t="s">
        <v>1005</v>
      </c>
      <c r="S3014" s="91"/>
      <c r="T3014" s="153">
        <v>3013</v>
      </c>
    </row>
    <row r="3015" spans="1:20" hidden="1">
      <c r="A3015" s="90" t="s">
        <v>3820</v>
      </c>
      <c r="B3015" s="152" t="str">
        <f>IFERROR(VLOOKUP(Proc[[#This Row],[App]],Table2[],3,0),"open")</f>
        <v>ok</v>
      </c>
      <c r="C3015" s="90" t="s">
        <v>369</v>
      </c>
      <c r="D3015" s="152" t="s">
        <v>3615</v>
      </c>
      <c r="E3015" s="152" t="s">
        <v>2826</v>
      </c>
      <c r="F3015" s="91" t="s">
        <v>2826</v>
      </c>
      <c r="G3015" s="90" t="s">
        <v>400</v>
      </c>
      <c r="H3015" s="91" t="str">
        <f>IF(Proc[[#This Row],[type]]="LFF (MDG-F)",MID(Proc[[#This Row],[Obj]],13,10),"")</f>
        <v/>
      </c>
      <c r="I3015" s="152"/>
      <c r="J3015" s="91" t="b">
        <f>Proc[[#This Row],[Requested]]=Proc[[#This Row],[CurrentParent]]</f>
        <v>1</v>
      </c>
      <c r="K3015" s="152" t="str">
        <f>IF(Proc[[#This Row],[Author]]="Marcela Urrego",VLOOKUP(LEFT(Proc[[#This Row],[Requested]],1),Table3[#All],2,0),VLOOKUP(Proc[[#This Row],[Author]],Table4[],2,0))</f>
        <v>HC</v>
      </c>
      <c r="L3015" s="91" t="s">
        <v>3524</v>
      </c>
      <c r="M3015" s="82">
        <v>45873</v>
      </c>
      <c r="N3015" s="82"/>
      <c r="O3015" s="82"/>
      <c r="P3015" s="84" t="str">
        <f ca="1">IF(Proc[[#This Row],[DaysAgeing]]&gt;5,"yep","on track")</f>
        <v>yep</v>
      </c>
      <c r="Q3015" s="2">
        <f ca="1">IF(Proc[[#This Row],[DateClosed]]="",ABS(NETWORKDAYS(Proc[[#This Row],[DateOpened]],TODAY()))-1,ABS(NETWORKDAYS(Proc[[#This Row],[DateOpened]],Proc[[#This Row],[DateClosed]]))-1)</f>
        <v>174</v>
      </c>
      <c r="R3015" s="84" t="s">
        <v>1005</v>
      </c>
      <c r="S3015" s="91"/>
      <c r="T3015" s="153">
        <v>3014</v>
      </c>
    </row>
    <row r="3016" spans="1:20" hidden="1">
      <c r="A3016" s="90" t="s">
        <v>3820</v>
      </c>
      <c r="B3016" s="152" t="str">
        <f>IFERROR(VLOOKUP(Proc[[#This Row],[App]],Table2[],3,0),"open")</f>
        <v>ok</v>
      </c>
      <c r="C3016" s="90" t="s">
        <v>369</v>
      </c>
      <c r="D3016" s="152" t="s">
        <v>3616</v>
      </c>
      <c r="E3016" s="152" t="s">
        <v>2826</v>
      </c>
      <c r="F3016" s="91" t="s">
        <v>2826</v>
      </c>
      <c r="G3016" s="90" t="s">
        <v>400</v>
      </c>
      <c r="H3016" s="91" t="str">
        <f>IF(Proc[[#This Row],[type]]="LFF (MDG-F)",MID(Proc[[#This Row],[Obj]],13,10),"")</f>
        <v/>
      </c>
      <c r="I3016" s="152"/>
      <c r="J3016" s="91" t="b">
        <f>Proc[[#This Row],[Requested]]=Proc[[#This Row],[CurrentParent]]</f>
        <v>1</v>
      </c>
      <c r="K3016" s="152" t="str">
        <f>IF(Proc[[#This Row],[Author]]="Marcela Urrego",VLOOKUP(LEFT(Proc[[#This Row],[Requested]],1),Table3[#All],2,0),VLOOKUP(Proc[[#This Row],[Author]],Table4[],2,0))</f>
        <v>HC</v>
      </c>
      <c r="L3016" s="91" t="s">
        <v>3524</v>
      </c>
      <c r="M3016" s="82">
        <v>45873</v>
      </c>
      <c r="N3016" s="82"/>
      <c r="O3016" s="82"/>
      <c r="P3016" s="84" t="str">
        <f ca="1">IF(Proc[[#This Row],[DaysAgeing]]&gt;5,"yep","on track")</f>
        <v>yep</v>
      </c>
      <c r="Q3016" s="2">
        <f ca="1">IF(Proc[[#This Row],[DateClosed]]="",ABS(NETWORKDAYS(Proc[[#This Row],[DateOpened]],TODAY()))-1,ABS(NETWORKDAYS(Proc[[#This Row],[DateOpened]],Proc[[#This Row],[DateClosed]]))-1)</f>
        <v>174</v>
      </c>
      <c r="R3016" s="84" t="s">
        <v>1005</v>
      </c>
      <c r="S3016" s="91"/>
      <c r="T3016" s="153">
        <v>3015</v>
      </c>
    </row>
    <row r="3017" spans="1:20" hidden="1">
      <c r="A3017" s="90" t="s">
        <v>3820</v>
      </c>
      <c r="B3017" s="111" t="str">
        <f>IFERROR(VLOOKUP(Proc[[#This Row],[App]],Table2[],3,0),"open")</f>
        <v>ok</v>
      </c>
      <c r="C3017" s="90" t="s">
        <v>369</v>
      </c>
      <c r="D3017" s="152" t="s">
        <v>3617</v>
      </c>
      <c r="E3017" s="152" t="s">
        <v>2826</v>
      </c>
      <c r="F3017" s="153" t="s">
        <v>2826</v>
      </c>
      <c r="G3017" s="90" t="s">
        <v>400</v>
      </c>
      <c r="H3017" s="91" t="str">
        <f>IF(Proc[[#This Row],[type]]="LFF (MDG-F)",MID(Proc[[#This Row],[Obj]],13,10),"")</f>
        <v/>
      </c>
      <c r="I3017" s="152"/>
      <c r="J3017" s="91" t="b">
        <f>Proc[[#This Row],[Requested]]=Proc[[#This Row],[CurrentParent]]</f>
        <v>1</v>
      </c>
      <c r="K3017" s="107" t="str">
        <f>IF(Proc[[#This Row],[Author]]="Marcela Urrego",VLOOKUP(LEFT(Proc[[#This Row],[Requested]],1),Table3[#All],2,0),VLOOKUP(Proc[[#This Row],[Author]],Table4[],2,0))</f>
        <v>HC</v>
      </c>
      <c r="L3017" s="91" t="s">
        <v>3524</v>
      </c>
      <c r="M3017" s="82">
        <v>45873</v>
      </c>
      <c r="N3017" s="82"/>
      <c r="O3017" s="82"/>
      <c r="P3017" s="84" t="str">
        <f ca="1">IF(Proc[[#This Row],[DaysAgeing]]&gt;5,"yep","on track")</f>
        <v>yep</v>
      </c>
      <c r="Q3017" s="2">
        <f ca="1">IF(Proc[[#This Row],[DateClosed]]="",ABS(NETWORKDAYS(Proc[[#This Row],[DateOpened]],TODAY()))-1,ABS(NETWORKDAYS(Proc[[#This Row],[DateOpened]],Proc[[#This Row],[DateClosed]]))-1)</f>
        <v>174</v>
      </c>
      <c r="R3017" s="84" t="s">
        <v>1005</v>
      </c>
      <c r="S3017" s="91"/>
      <c r="T3017" s="153">
        <v>3016</v>
      </c>
    </row>
    <row r="3018" spans="1:20" hidden="1">
      <c r="A3018" s="90" t="s">
        <v>3820</v>
      </c>
      <c r="B3018" s="152" t="str">
        <f>IFERROR(VLOOKUP(Proc[[#This Row],[App]],Table2[],3,0),"open")</f>
        <v>ok</v>
      </c>
      <c r="C3018" s="90" t="s">
        <v>369</v>
      </c>
      <c r="D3018" s="152" t="s">
        <v>3618</v>
      </c>
      <c r="E3018" s="152" t="s">
        <v>2826</v>
      </c>
      <c r="F3018" s="91" t="s">
        <v>2826</v>
      </c>
      <c r="G3018" s="90" t="s">
        <v>400</v>
      </c>
      <c r="H3018" s="91" t="str">
        <f>IF(Proc[[#This Row],[type]]="LFF (MDG-F)",MID(Proc[[#This Row],[Obj]],13,10),"")</f>
        <v/>
      </c>
      <c r="I3018" s="152"/>
      <c r="J3018" s="91" t="b">
        <f>Proc[[#This Row],[Requested]]=Proc[[#This Row],[CurrentParent]]</f>
        <v>1</v>
      </c>
      <c r="K3018" s="152" t="str">
        <f>IF(Proc[[#This Row],[Author]]="Marcela Urrego",VLOOKUP(LEFT(Proc[[#This Row],[Requested]],1),Table3[#All],2,0),VLOOKUP(Proc[[#This Row],[Author]],Table4[],2,0))</f>
        <v>HC</v>
      </c>
      <c r="L3018" s="91" t="s">
        <v>3524</v>
      </c>
      <c r="M3018" s="82">
        <v>45873</v>
      </c>
      <c r="N3018" s="82"/>
      <c r="O3018" s="82"/>
      <c r="P3018" s="84" t="str">
        <f ca="1">IF(Proc[[#This Row],[DaysAgeing]]&gt;5,"yep","on track")</f>
        <v>yep</v>
      </c>
      <c r="Q3018" s="2">
        <f ca="1">IF(Proc[[#This Row],[DateClosed]]="",ABS(NETWORKDAYS(Proc[[#This Row],[DateOpened]],TODAY()))-1,ABS(NETWORKDAYS(Proc[[#This Row],[DateOpened]],Proc[[#This Row],[DateClosed]]))-1)</f>
        <v>174</v>
      </c>
      <c r="R3018" s="84" t="s">
        <v>1005</v>
      </c>
      <c r="S3018" s="91"/>
      <c r="T3018" s="153">
        <v>3017</v>
      </c>
    </row>
    <row r="3019" spans="1:20" hidden="1">
      <c r="A3019" s="90" t="s">
        <v>3820</v>
      </c>
      <c r="B3019" s="152" t="str">
        <f>IFERROR(VLOOKUP(Proc[[#This Row],[App]],Table2[],3,0),"open")</f>
        <v>ok</v>
      </c>
      <c r="C3019" s="90" t="s">
        <v>369</v>
      </c>
      <c r="D3019" s="152" t="s">
        <v>3619</v>
      </c>
      <c r="E3019" s="152" t="s">
        <v>2826</v>
      </c>
      <c r="F3019" s="91" t="s">
        <v>2826</v>
      </c>
      <c r="G3019" s="90" t="s">
        <v>400</v>
      </c>
      <c r="H3019" s="91" t="str">
        <f>IF(Proc[[#This Row],[type]]="LFF (MDG-F)",MID(Proc[[#This Row],[Obj]],13,10),"")</f>
        <v/>
      </c>
      <c r="I3019" s="152"/>
      <c r="J3019" s="91" t="b">
        <f>Proc[[#This Row],[Requested]]=Proc[[#This Row],[CurrentParent]]</f>
        <v>1</v>
      </c>
      <c r="K3019" s="152" t="str">
        <f>IF(Proc[[#This Row],[Author]]="Marcela Urrego",VLOOKUP(LEFT(Proc[[#This Row],[Requested]],1),Table3[#All],2,0),VLOOKUP(Proc[[#This Row],[Author]],Table4[],2,0))</f>
        <v>HC</v>
      </c>
      <c r="L3019" s="91" t="s">
        <v>3524</v>
      </c>
      <c r="M3019" s="82">
        <v>45873</v>
      </c>
      <c r="N3019" s="82"/>
      <c r="O3019" s="82"/>
      <c r="P3019" s="84" t="str">
        <f ca="1">IF(Proc[[#This Row],[DaysAgeing]]&gt;5,"yep","on track")</f>
        <v>yep</v>
      </c>
      <c r="Q3019" s="2">
        <f ca="1">IF(Proc[[#This Row],[DateClosed]]="",ABS(NETWORKDAYS(Proc[[#This Row],[DateOpened]],TODAY()))-1,ABS(NETWORKDAYS(Proc[[#This Row],[DateOpened]],Proc[[#This Row],[DateClosed]]))-1)</f>
        <v>174</v>
      </c>
      <c r="R3019" s="84" t="s">
        <v>1005</v>
      </c>
      <c r="S3019" s="91"/>
      <c r="T3019" s="153">
        <v>3018</v>
      </c>
    </row>
    <row r="3020" spans="1:20" hidden="1">
      <c r="A3020" s="90" t="s">
        <v>3820</v>
      </c>
      <c r="B3020" s="152" t="str">
        <f>IFERROR(VLOOKUP(Proc[[#This Row],[App]],Table2[],3,0),"open")</f>
        <v>ok</v>
      </c>
      <c r="C3020" s="90" t="s">
        <v>369</v>
      </c>
      <c r="D3020" s="152" t="s">
        <v>3620</v>
      </c>
      <c r="E3020" s="152" t="s">
        <v>2826</v>
      </c>
      <c r="F3020" s="91" t="s">
        <v>2826</v>
      </c>
      <c r="G3020" s="90" t="s">
        <v>400</v>
      </c>
      <c r="H3020" s="91" t="str">
        <f>IF(Proc[[#This Row],[type]]="LFF (MDG-F)",MID(Proc[[#This Row],[Obj]],13,10),"")</f>
        <v/>
      </c>
      <c r="I3020" s="152"/>
      <c r="J3020" s="91" t="b">
        <f>Proc[[#This Row],[Requested]]=Proc[[#This Row],[CurrentParent]]</f>
        <v>1</v>
      </c>
      <c r="K3020" s="152" t="str">
        <f>IF(Proc[[#This Row],[Author]]="Marcela Urrego",VLOOKUP(LEFT(Proc[[#This Row],[Requested]],1),Table3[#All],2,0),VLOOKUP(Proc[[#This Row],[Author]],Table4[],2,0))</f>
        <v>HC</v>
      </c>
      <c r="L3020" s="91" t="s">
        <v>3524</v>
      </c>
      <c r="M3020" s="82">
        <v>45873</v>
      </c>
      <c r="N3020" s="82"/>
      <c r="O3020" s="82"/>
      <c r="P3020" s="84" t="str">
        <f ca="1">IF(Proc[[#This Row],[DaysAgeing]]&gt;5,"yep","on track")</f>
        <v>yep</v>
      </c>
      <c r="Q3020" s="2">
        <f ca="1">IF(Proc[[#This Row],[DateClosed]]="",ABS(NETWORKDAYS(Proc[[#This Row],[DateOpened]],TODAY()))-1,ABS(NETWORKDAYS(Proc[[#This Row],[DateOpened]],Proc[[#This Row],[DateClosed]]))-1)</f>
        <v>174</v>
      </c>
      <c r="R3020" s="84" t="s">
        <v>1005</v>
      </c>
      <c r="S3020" s="91"/>
      <c r="T3020" s="153">
        <v>3019</v>
      </c>
    </row>
    <row r="3021" spans="1:20" hidden="1">
      <c r="A3021" s="90" t="s">
        <v>3820</v>
      </c>
      <c r="B3021" s="152" t="str">
        <f>IFERROR(VLOOKUP(Proc[[#This Row],[App]],Table2[],3,0),"open")</f>
        <v>ok</v>
      </c>
      <c r="C3021" s="90" t="s">
        <v>369</v>
      </c>
      <c r="D3021" s="152" t="s">
        <v>3621</v>
      </c>
      <c r="E3021" s="152" t="s">
        <v>2826</v>
      </c>
      <c r="F3021" s="91" t="s">
        <v>2826</v>
      </c>
      <c r="G3021" s="90" t="s">
        <v>400</v>
      </c>
      <c r="H3021" s="91" t="str">
        <f>IF(Proc[[#This Row],[type]]="LFF (MDG-F)",MID(Proc[[#This Row],[Obj]],13,10),"")</f>
        <v/>
      </c>
      <c r="I3021" s="152"/>
      <c r="J3021" s="91" t="b">
        <f>Proc[[#This Row],[Requested]]=Proc[[#This Row],[CurrentParent]]</f>
        <v>1</v>
      </c>
      <c r="K3021" s="152" t="str">
        <f>IF(Proc[[#This Row],[Author]]="Marcela Urrego",VLOOKUP(LEFT(Proc[[#This Row],[Requested]],1),Table3[#All],2,0),VLOOKUP(Proc[[#This Row],[Author]],Table4[],2,0))</f>
        <v>HC</v>
      </c>
      <c r="L3021" s="91" t="s">
        <v>3524</v>
      </c>
      <c r="M3021" s="82">
        <v>45873</v>
      </c>
      <c r="N3021" s="82"/>
      <c r="O3021" s="82"/>
      <c r="P3021" s="84" t="str">
        <f ca="1">IF(Proc[[#This Row],[DaysAgeing]]&gt;5,"yep","on track")</f>
        <v>yep</v>
      </c>
      <c r="Q3021" s="2">
        <f ca="1">IF(Proc[[#This Row],[DateClosed]]="",ABS(NETWORKDAYS(Proc[[#This Row],[DateOpened]],TODAY()))-1,ABS(NETWORKDAYS(Proc[[#This Row],[DateOpened]],Proc[[#This Row],[DateClosed]]))-1)</f>
        <v>174</v>
      </c>
      <c r="R3021" s="84" t="s">
        <v>1005</v>
      </c>
      <c r="S3021" s="91"/>
      <c r="T3021" s="153">
        <v>3020</v>
      </c>
    </row>
    <row r="3022" spans="1:20" hidden="1">
      <c r="A3022" s="90" t="s">
        <v>3820</v>
      </c>
      <c r="B3022" s="152" t="str">
        <f>IFERROR(VLOOKUP(Proc[[#This Row],[App]],Table2[],3,0),"open")</f>
        <v>ok</v>
      </c>
      <c r="C3022" s="90" t="s">
        <v>369</v>
      </c>
      <c r="D3022" s="152" t="s">
        <v>3622</v>
      </c>
      <c r="E3022" s="152" t="s">
        <v>2826</v>
      </c>
      <c r="F3022" s="91" t="s">
        <v>2826</v>
      </c>
      <c r="G3022" s="90" t="s">
        <v>400</v>
      </c>
      <c r="H3022" s="91" t="str">
        <f>IF(Proc[[#This Row],[type]]="LFF (MDG-F)",MID(Proc[[#This Row],[Obj]],13,10),"")</f>
        <v/>
      </c>
      <c r="I3022" s="152"/>
      <c r="J3022" s="91" t="b">
        <f>Proc[[#This Row],[Requested]]=Proc[[#This Row],[CurrentParent]]</f>
        <v>1</v>
      </c>
      <c r="K3022" s="152" t="str">
        <f>IF(Proc[[#This Row],[Author]]="Marcela Urrego",VLOOKUP(LEFT(Proc[[#This Row],[Requested]],1),Table3[#All],2,0),VLOOKUP(Proc[[#This Row],[Author]],Table4[],2,0))</f>
        <v>HC</v>
      </c>
      <c r="L3022" s="91" t="s">
        <v>3524</v>
      </c>
      <c r="M3022" s="82">
        <v>45873</v>
      </c>
      <c r="N3022" s="82"/>
      <c r="O3022" s="82"/>
      <c r="P3022" s="84" t="str">
        <f ca="1">IF(Proc[[#This Row],[DaysAgeing]]&gt;5,"yep","on track")</f>
        <v>yep</v>
      </c>
      <c r="Q3022" s="2">
        <f ca="1">IF(Proc[[#This Row],[DateClosed]]="",ABS(NETWORKDAYS(Proc[[#This Row],[DateOpened]],TODAY()))-1,ABS(NETWORKDAYS(Proc[[#This Row],[DateOpened]],Proc[[#This Row],[DateClosed]]))-1)</f>
        <v>174</v>
      </c>
      <c r="R3022" s="84" t="s">
        <v>1005</v>
      </c>
      <c r="S3022" s="91"/>
      <c r="T3022" s="153">
        <v>3021</v>
      </c>
    </row>
    <row r="3023" spans="1:20" hidden="1">
      <c r="A3023" s="90" t="s">
        <v>3820</v>
      </c>
      <c r="B3023" s="152" t="str">
        <f>IFERROR(VLOOKUP(Proc[[#This Row],[App]],Table2[],3,0),"open")</f>
        <v>ok</v>
      </c>
      <c r="C3023" s="90" t="s">
        <v>369</v>
      </c>
      <c r="D3023" s="152" t="s">
        <v>3623</v>
      </c>
      <c r="E3023" s="152" t="s">
        <v>2826</v>
      </c>
      <c r="F3023" s="91" t="s">
        <v>2826</v>
      </c>
      <c r="G3023" s="90" t="s">
        <v>400</v>
      </c>
      <c r="H3023" s="91" t="str">
        <f>IF(Proc[[#This Row],[type]]="LFF (MDG-F)",MID(Proc[[#This Row],[Obj]],13,10),"")</f>
        <v/>
      </c>
      <c r="I3023" s="152"/>
      <c r="J3023" s="91" t="b">
        <f>Proc[[#This Row],[Requested]]=Proc[[#This Row],[CurrentParent]]</f>
        <v>1</v>
      </c>
      <c r="K3023" s="152" t="str">
        <f>IF(Proc[[#This Row],[Author]]="Marcela Urrego",VLOOKUP(LEFT(Proc[[#This Row],[Requested]],1),Table3[#All],2,0),VLOOKUP(Proc[[#This Row],[Author]],Table4[],2,0))</f>
        <v>HC</v>
      </c>
      <c r="L3023" s="91" t="s">
        <v>3524</v>
      </c>
      <c r="M3023" s="82">
        <v>45873</v>
      </c>
      <c r="N3023" s="82"/>
      <c r="O3023" s="82"/>
      <c r="P3023" s="84" t="str">
        <f ca="1">IF(Proc[[#This Row],[DaysAgeing]]&gt;5,"yep","on track")</f>
        <v>yep</v>
      </c>
      <c r="Q3023" s="2">
        <f ca="1">IF(Proc[[#This Row],[DateClosed]]="",ABS(NETWORKDAYS(Proc[[#This Row],[DateOpened]],TODAY()))-1,ABS(NETWORKDAYS(Proc[[#This Row],[DateOpened]],Proc[[#This Row],[DateClosed]]))-1)</f>
        <v>174</v>
      </c>
      <c r="R3023" s="84" t="s">
        <v>1005</v>
      </c>
      <c r="S3023" s="91"/>
      <c r="T3023" s="153">
        <v>3022</v>
      </c>
    </row>
    <row r="3024" spans="1:20" hidden="1">
      <c r="A3024" s="90" t="s">
        <v>3820</v>
      </c>
      <c r="B3024" s="152" t="str">
        <f>IFERROR(VLOOKUP(Proc[[#This Row],[App]],Table2[],3,0),"open")</f>
        <v>ok</v>
      </c>
      <c r="C3024" s="90" t="s">
        <v>369</v>
      </c>
      <c r="D3024" s="152" t="s">
        <v>3624</v>
      </c>
      <c r="E3024" s="152" t="s">
        <v>2826</v>
      </c>
      <c r="F3024" s="91" t="s">
        <v>2826</v>
      </c>
      <c r="G3024" s="90" t="s">
        <v>400</v>
      </c>
      <c r="H3024" s="91" t="str">
        <f>IF(Proc[[#This Row],[type]]="LFF (MDG-F)",MID(Proc[[#This Row],[Obj]],13,10),"")</f>
        <v/>
      </c>
      <c r="I3024" s="152"/>
      <c r="J3024" s="91" t="b">
        <f>Proc[[#This Row],[Requested]]=Proc[[#This Row],[CurrentParent]]</f>
        <v>1</v>
      </c>
      <c r="K3024" s="152" t="str">
        <f>IF(Proc[[#This Row],[Author]]="Marcela Urrego",VLOOKUP(LEFT(Proc[[#This Row],[Requested]],1),Table3[#All],2,0),VLOOKUP(Proc[[#This Row],[Author]],Table4[],2,0))</f>
        <v>HC</v>
      </c>
      <c r="L3024" s="91" t="s">
        <v>3524</v>
      </c>
      <c r="M3024" s="82">
        <v>45873</v>
      </c>
      <c r="N3024" s="82"/>
      <c r="O3024" s="82"/>
      <c r="P3024" s="84" t="str">
        <f ca="1">IF(Proc[[#This Row],[DaysAgeing]]&gt;5,"yep","on track")</f>
        <v>yep</v>
      </c>
      <c r="Q3024" s="2">
        <f ca="1">IF(Proc[[#This Row],[DateClosed]]="",ABS(NETWORKDAYS(Proc[[#This Row],[DateOpened]],TODAY()))-1,ABS(NETWORKDAYS(Proc[[#This Row],[DateOpened]],Proc[[#This Row],[DateClosed]]))-1)</f>
        <v>174</v>
      </c>
      <c r="R3024" s="84" t="s">
        <v>1005</v>
      </c>
      <c r="S3024" s="91"/>
      <c r="T3024" s="153">
        <v>3023</v>
      </c>
    </row>
    <row r="3025" spans="1:20" hidden="1">
      <c r="A3025" s="90" t="s">
        <v>3820</v>
      </c>
      <c r="B3025" s="152" t="str">
        <f>IFERROR(VLOOKUP(Proc[[#This Row],[App]],Table2[],3,0),"open")</f>
        <v>ok</v>
      </c>
      <c r="C3025" s="90" t="s">
        <v>369</v>
      </c>
      <c r="D3025" s="152" t="s">
        <v>3625</v>
      </c>
      <c r="E3025" s="152" t="s">
        <v>2826</v>
      </c>
      <c r="F3025" s="91" t="s">
        <v>2826</v>
      </c>
      <c r="G3025" s="90" t="s">
        <v>400</v>
      </c>
      <c r="H3025" s="91" t="str">
        <f>IF(Proc[[#This Row],[type]]="LFF (MDG-F)",MID(Proc[[#This Row],[Obj]],13,10),"")</f>
        <v/>
      </c>
      <c r="I3025" s="152"/>
      <c r="J3025" s="91" t="b">
        <f>Proc[[#This Row],[Requested]]=Proc[[#This Row],[CurrentParent]]</f>
        <v>1</v>
      </c>
      <c r="K3025" s="152" t="str">
        <f>IF(Proc[[#This Row],[Author]]="Marcela Urrego",VLOOKUP(LEFT(Proc[[#This Row],[Requested]],1),Table3[#All],2,0),VLOOKUP(Proc[[#This Row],[Author]],Table4[],2,0))</f>
        <v>HC</v>
      </c>
      <c r="L3025" s="91" t="s">
        <v>3524</v>
      </c>
      <c r="M3025" s="82">
        <v>45873</v>
      </c>
      <c r="N3025" s="82"/>
      <c r="O3025" s="82"/>
      <c r="P3025" s="84" t="str">
        <f ca="1">IF(Proc[[#This Row],[DaysAgeing]]&gt;5,"yep","on track")</f>
        <v>yep</v>
      </c>
      <c r="Q3025" s="2">
        <f ca="1">IF(Proc[[#This Row],[DateClosed]]="",ABS(NETWORKDAYS(Proc[[#This Row],[DateOpened]],TODAY()))-1,ABS(NETWORKDAYS(Proc[[#This Row],[DateOpened]],Proc[[#This Row],[DateClosed]]))-1)</f>
        <v>174</v>
      </c>
      <c r="R3025" s="84" t="s">
        <v>1005</v>
      </c>
      <c r="S3025" s="91"/>
      <c r="T3025" s="153">
        <v>3024</v>
      </c>
    </row>
    <row r="3026" spans="1:20" hidden="1">
      <c r="A3026" s="90" t="s">
        <v>3820</v>
      </c>
      <c r="B3026" s="152" t="str">
        <f>IFERROR(VLOOKUP(Proc[[#This Row],[App]],Table2[],3,0),"open")</f>
        <v>ok</v>
      </c>
      <c r="C3026" s="90" t="s">
        <v>369</v>
      </c>
      <c r="D3026" s="152" t="s">
        <v>3626</v>
      </c>
      <c r="E3026" s="152" t="s">
        <v>2826</v>
      </c>
      <c r="F3026" s="91" t="s">
        <v>2826</v>
      </c>
      <c r="G3026" s="90" t="s">
        <v>400</v>
      </c>
      <c r="H3026" s="91" t="str">
        <f>IF(Proc[[#This Row],[type]]="LFF (MDG-F)",MID(Proc[[#This Row],[Obj]],13,10),"")</f>
        <v/>
      </c>
      <c r="I3026" s="152"/>
      <c r="J3026" s="91" t="b">
        <f>Proc[[#This Row],[Requested]]=Proc[[#This Row],[CurrentParent]]</f>
        <v>1</v>
      </c>
      <c r="K3026" s="152" t="str">
        <f>IF(Proc[[#This Row],[Author]]="Marcela Urrego",VLOOKUP(LEFT(Proc[[#This Row],[Requested]],1),Table3[#All],2,0),VLOOKUP(Proc[[#This Row],[Author]],Table4[],2,0))</f>
        <v>HC</v>
      </c>
      <c r="L3026" s="91" t="s">
        <v>3524</v>
      </c>
      <c r="M3026" s="82">
        <v>45873</v>
      </c>
      <c r="N3026" s="82"/>
      <c r="O3026" s="82"/>
      <c r="P3026" s="84" t="str">
        <f ca="1">IF(Proc[[#This Row],[DaysAgeing]]&gt;5,"yep","on track")</f>
        <v>yep</v>
      </c>
      <c r="Q3026" s="2">
        <f ca="1">IF(Proc[[#This Row],[DateClosed]]="",ABS(NETWORKDAYS(Proc[[#This Row],[DateOpened]],TODAY()))-1,ABS(NETWORKDAYS(Proc[[#This Row],[DateOpened]],Proc[[#This Row],[DateClosed]]))-1)</f>
        <v>174</v>
      </c>
      <c r="R3026" s="84" t="s">
        <v>1005</v>
      </c>
      <c r="S3026" s="91"/>
      <c r="T3026" s="153">
        <v>3025</v>
      </c>
    </row>
    <row r="3027" spans="1:20" hidden="1">
      <c r="A3027" s="90" t="s">
        <v>3820</v>
      </c>
      <c r="B3027" s="152" t="str">
        <f>IFERROR(VLOOKUP(Proc[[#This Row],[App]],Table2[],3,0),"open")</f>
        <v>ok</v>
      </c>
      <c r="C3027" s="90" t="s">
        <v>369</v>
      </c>
      <c r="D3027" s="152" t="s">
        <v>3627</v>
      </c>
      <c r="E3027" s="152" t="s">
        <v>2826</v>
      </c>
      <c r="F3027" s="91" t="s">
        <v>2826</v>
      </c>
      <c r="G3027" s="90" t="s">
        <v>400</v>
      </c>
      <c r="H3027" s="91" t="str">
        <f>IF(Proc[[#This Row],[type]]="LFF (MDG-F)",MID(Proc[[#This Row],[Obj]],13,10),"")</f>
        <v/>
      </c>
      <c r="I3027" s="152"/>
      <c r="J3027" s="91" t="b">
        <f>Proc[[#This Row],[Requested]]=Proc[[#This Row],[CurrentParent]]</f>
        <v>1</v>
      </c>
      <c r="K3027" s="152" t="str">
        <f>IF(Proc[[#This Row],[Author]]="Marcela Urrego",VLOOKUP(LEFT(Proc[[#This Row],[Requested]],1),Table3[#All],2,0),VLOOKUP(Proc[[#This Row],[Author]],Table4[],2,0))</f>
        <v>HC</v>
      </c>
      <c r="L3027" s="91" t="s">
        <v>3524</v>
      </c>
      <c r="M3027" s="82">
        <v>45873</v>
      </c>
      <c r="N3027" s="82"/>
      <c r="O3027" s="82"/>
      <c r="P3027" s="84" t="str">
        <f ca="1">IF(Proc[[#This Row],[DaysAgeing]]&gt;5,"yep","on track")</f>
        <v>yep</v>
      </c>
      <c r="Q3027" s="2">
        <f ca="1">IF(Proc[[#This Row],[DateClosed]]="",ABS(NETWORKDAYS(Proc[[#This Row],[DateOpened]],TODAY()))-1,ABS(NETWORKDAYS(Proc[[#This Row],[DateOpened]],Proc[[#This Row],[DateClosed]]))-1)</f>
        <v>174</v>
      </c>
      <c r="R3027" s="84" t="s">
        <v>1005</v>
      </c>
      <c r="S3027" s="91"/>
      <c r="T3027" s="153">
        <v>3026</v>
      </c>
    </row>
    <row r="3028" spans="1:20" hidden="1">
      <c r="A3028" s="90" t="s">
        <v>3820</v>
      </c>
      <c r="B3028" s="152" t="str">
        <f>IFERROR(VLOOKUP(Proc[[#This Row],[App]],Table2[],3,0),"open")</f>
        <v>ok</v>
      </c>
      <c r="C3028" s="90" t="s">
        <v>369</v>
      </c>
      <c r="D3028" s="152" t="s">
        <v>3628</v>
      </c>
      <c r="E3028" s="152" t="s">
        <v>2826</v>
      </c>
      <c r="F3028" s="91" t="s">
        <v>2826</v>
      </c>
      <c r="G3028" s="90" t="s">
        <v>400</v>
      </c>
      <c r="H3028" s="91" t="str">
        <f>IF(Proc[[#This Row],[type]]="LFF (MDG-F)",MID(Proc[[#This Row],[Obj]],13,10),"")</f>
        <v/>
      </c>
      <c r="I3028" s="152"/>
      <c r="J3028" s="91" t="b">
        <f>Proc[[#This Row],[Requested]]=Proc[[#This Row],[CurrentParent]]</f>
        <v>1</v>
      </c>
      <c r="K3028" s="152" t="str">
        <f>IF(Proc[[#This Row],[Author]]="Marcela Urrego",VLOOKUP(LEFT(Proc[[#This Row],[Requested]],1),Table3[#All],2,0),VLOOKUP(Proc[[#This Row],[Author]],Table4[],2,0))</f>
        <v>HC</v>
      </c>
      <c r="L3028" s="91" t="s">
        <v>3524</v>
      </c>
      <c r="M3028" s="82">
        <v>45873</v>
      </c>
      <c r="N3028" s="82"/>
      <c r="O3028" s="82"/>
      <c r="P3028" s="84" t="str">
        <f ca="1">IF(Proc[[#This Row],[DaysAgeing]]&gt;5,"yep","on track")</f>
        <v>yep</v>
      </c>
      <c r="Q3028" s="2">
        <f ca="1">IF(Proc[[#This Row],[DateClosed]]="",ABS(NETWORKDAYS(Proc[[#This Row],[DateOpened]],TODAY()))-1,ABS(NETWORKDAYS(Proc[[#This Row],[DateOpened]],Proc[[#This Row],[DateClosed]]))-1)</f>
        <v>174</v>
      </c>
      <c r="R3028" s="84" t="s">
        <v>1005</v>
      </c>
      <c r="S3028" s="91"/>
      <c r="T3028" s="153">
        <v>3027</v>
      </c>
    </row>
    <row r="3029" spans="1:20" hidden="1">
      <c r="A3029" s="90" t="s">
        <v>3820</v>
      </c>
      <c r="B3029" s="152" t="str">
        <f>IFERROR(VLOOKUP(Proc[[#This Row],[App]],Table2[],3,0),"open")</f>
        <v>ok</v>
      </c>
      <c r="C3029" s="90" t="s">
        <v>369</v>
      </c>
      <c r="D3029" s="152" t="s">
        <v>3629</v>
      </c>
      <c r="E3029" s="152" t="s">
        <v>2826</v>
      </c>
      <c r="F3029" s="91" t="s">
        <v>2826</v>
      </c>
      <c r="G3029" s="90" t="s">
        <v>400</v>
      </c>
      <c r="H3029" s="91" t="str">
        <f>IF(Proc[[#This Row],[type]]="LFF (MDG-F)",MID(Proc[[#This Row],[Obj]],13,10),"")</f>
        <v/>
      </c>
      <c r="I3029" s="152"/>
      <c r="J3029" s="91" t="b">
        <f>Proc[[#This Row],[Requested]]=Proc[[#This Row],[CurrentParent]]</f>
        <v>1</v>
      </c>
      <c r="K3029" s="152" t="str">
        <f>IF(Proc[[#This Row],[Author]]="Marcela Urrego",VLOOKUP(LEFT(Proc[[#This Row],[Requested]],1),Table3[#All],2,0),VLOOKUP(Proc[[#This Row],[Author]],Table4[],2,0))</f>
        <v>HC</v>
      </c>
      <c r="L3029" s="91" t="s">
        <v>3524</v>
      </c>
      <c r="M3029" s="82">
        <v>45873</v>
      </c>
      <c r="N3029" s="82"/>
      <c r="O3029" s="82"/>
      <c r="P3029" s="84" t="str">
        <f ca="1">IF(Proc[[#This Row],[DaysAgeing]]&gt;5,"yep","on track")</f>
        <v>yep</v>
      </c>
      <c r="Q3029" s="2">
        <f ca="1">IF(Proc[[#This Row],[DateClosed]]="",ABS(NETWORKDAYS(Proc[[#This Row],[DateOpened]],TODAY()))-1,ABS(NETWORKDAYS(Proc[[#This Row],[DateOpened]],Proc[[#This Row],[DateClosed]]))-1)</f>
        <v>174</v>
      </c>
      <c r="R3029" s="84" t="s">
        <v>1005</v>
      </c>
      <c r="S3029" s="91"/>
      <c r="T3029" s="153">
        <v>3028</v>
      </c>
    </row>
    <row r="3030" spans="1:20" hidden="1">
      <c r="A3030" s="90" t="s">
        <v>3820</v>
      </c>
      <c r="B3030" s="111" t="str">
        <f>IFERROR(VLOOKUP(Proc[[#This Row],[App]],Table2[],3,0),"open")</f>
        <v>ok</v>
      </c>
      <c r="C3030" s="90" t="s">
        <v>369</v>
      </c>
      <c r="D3030" s="152" t="s">
        <v>3630</v>
      </c>
      <c r="E3030" s="152" t="s">
        <v>2826</v>
      </c>
      <c r="F3030" s="153" t="s">
        <v>2826</v>
      </c>
      <c r="G3030" s="90" t="s">
        <v>400</v>
      </c>
      <c r="H3030" s="91" t="str">
        <f>IF(Proc[[#This Row],[type]]="LFF (MDG-F)",MID(Proc[[#This Row],[Obj]],13,10),"")</f>
        <v/>
      </c>
      <c r="I3030" s="152"/>
      <c r="J3030" s="91" t="b">
        <f>Proc[[#This Row],[Requested]]=Proc[[#This Row],[CurrentParent]]</f>
        <v>1</v>
      </c>
      <c r="K3030" s="107" t="str">
        <f>IF(Proc[[#This Row],[Author]]="Marcela Urrego",VLOOKUP(LEFT(Proc[[#This Row],[Requested]],1),Table3[#All],2,0),VLOOKUP(Proc[[#This Row],[Author]],Table4[],2,0))</f>
        <v>HC</v>
      </c>
      <c r="L3030" s="91" t="s">
        <v>3524</v>
      </c>
      <c r="M3030" s="82">
        <v>45873</v>
      </c>
      <c r="N3030" s="82"/>
      <c r="O3030" s="82"/>
      <c r="P3030" s="84" t="str">
        <f ca="1">IF(Proc[[#This Row],[DaysAgeing]]&gt;5,"yep","on track")</f>
        <v>yep</v>
      </c>
      <c r="Q3030" s="2">
        <f ca="1">IF(Proc[[#This Row],[DateClosed]]="",ABS(NETWORKDAYS(Proc[[#This Row],[DateOpened]],TODAY()))-1,ABS(NETWORKDAYS(Proc[[#This Row],[DateOpened]],Proc[[#This Row],[DateClosed]]))-1)</f>
        <v>174</v>
      </c>
      <c r="R3030" s="84" t="s">
        <v>1005</v>
      </c>
      <c r="S3030" s="91"/>
      <c r="T3030" s="153">
        <v>3029</v>
      </c>
    </row>
    <row r="3031" spans="1:20" hidden="1">
      <c r="A3031" s="90" t="s">
        <v>3820</v>
      </c>
      <c r="B3031" s="111" t="str">
        <f>IFERROR(VLOOKUP(Proc[[#This Row],[App]],Table2[],3,0),"open")</f>
        <v>ok</v>
      </c>
      <c r="C3031" s="90" t="s">
        <v>369</v>
      </c>
      <c r="D3031" s="152" t="s">
        <v>3631</v>
      </c>
      <c r="E3031" s="152" t="s">
        <v>2826</v>
      </c>
      <c r="F3031" s="153" t="s">
        <v>2826</v>
      </c>
      <c r="G3031" s="90" t="s">
        <v>400</v>
      </c>
      <c r="H3031" s="91" t="str">
        <f>IF(Proc[[#This Row],[type]]="LFF (MDG-F)",MID(Proc[[#This Row],[Obj]],13,10),"")</f>
        <v/>
      </c>
      <c r="I3031" s="152"/>
      <c r="J3031" s="91" t="b">
        <f>Proc[[#This Row],[Requested]]=Proc[[#This Row],[CurrentParent]]</f>
        <v>1</v>
      </c>
      <c r="K3031" s="107" t="str">
        <f>IF(Proc[[#This Row],[Author]]="Marcela Urrego",VLOOKUP(LEFT(Proc[[#This Row],[Requested]],1),Table3[#All],2,0),VLOOKUP(Proc[[#This Row],[Author]],Table4[],2,0))</f>
        <v>HC</v>
      </c>
      <c r="L3031" s="91" t="s">
        <v>3524</v>
      </c>
      <c r="M3031" s="82">
        <v>45873</v>
      </c>
      <c r="N3031" s="82"/>
      <c r="O3031" s="82"/>
      <c r="P3031" s="84" t="str">
        <f ca="1">IF(Proc[[#This Row],[DaysAgeing]]&gt;5,"yep","on track")</f>
        <v>yep</v>
      </c>
      <c r="Q3031" s="2">
        <f ca="1">IF(Proc[[#This Row],[DateClosed]]="",ABS(NETWORKDAYS(Proc[[#This Row],[DateOpened]],TODAY()))-1,ABS(NETWORKDAYS(Proc[[#This Row],[DateOpened]],Proc[[#This Row],[DateClosed]]))-1)</f>
        <v>174</v>
      </c>
      <c r="R3031" s="84" t="s">
        <v>1005</v>
      </c>
      <c r="S3031" s="91"/>
      <c r="T3031" s="153">
        <v>3030</v>
      </c>
    </row>
    <row r="3032" spans="1:20" hidden="1">
      <c r="A3032" s="90" t="s">
        <v>3820</v>
      </c>
      <c r="B3032" s="111" t="str">
        <f>IFERROR(VLOOKUP(Proc[[#This Row],[App]],Table2[],3,0),"open")</f>
        <v>ok</v>
      </c>
      <c r="C3032" s="90" t="s">
        <v>369</v>
      </c>
      <c r="D3032" s="152" t="s">
        <v>3632</v>
      </c>
      <c r="E3032" s="152" t="s">
        <v>2826</v>
      </c>
      <c r="F3032" s="91" t="s">
        <v>2826</v>
      </c>
      <c r="G3032" s="90" t="s">
        <v>400</v>
      </c>
      <c r="H3032" s="91" t="str">
        <f>IF(Proc[[#This Row],[type]]="LFF (MDG-F)",MID(Proc[[#This Row],[Obj]],13,10),"")</f>
        <v/>
      </c>
      <c r="I3032" s="152"/>
      <c r="J3032" s="91" t="b">
        <f>Proc[[#This Row],[Requested]]=Proc[[#This Row],[CurrentParent]]</f>
        <v>1</v>
      </c>
      <c r="K3032" s="107" t="str">
        <f>IF(Proc[[#This Row],[Author]]="Marcela Urrego",VLOOKUP(LEFT(Proc[[#This Row],[Requested]],1),Table3[#All],2,0),VLOOKUP(Proc[[#This Row],[Author]],Table4[],2,0))</f>
        <v>HC</v>
      </c>
      <c r="L3032" s="91" t="s">
        <v>3524</v>
      </c>
      <c r="M3032" s="82">
        <v>45873</v>
      </c>
      <c r="N3032" s="82"/>
      <c r="O3032" s="82"/>
      <c r="P3032" s="84" t="str">
        <f ca="1">IF(Proc[[#This Row],[DaysAgeing]]&gt;5,"yep","on track")</f>
        <v>yep</v>
      </c>
      <c r="Q3032" s="2">
        <f ca="1">IF(Proc[[#This Row],[DateClosed]]="",ABS(NETWORKDAYS(Proc[[#This Row],[DateOpened]],TODAY()))-1,ABS(NETWORKDAYS(Proc[[#This Row],[DateOpened]],Proc[[#This Row],[DateClosed]]))-1)</f>
        <v>174</v>
      </c>
      <c r="R3032" s="84" t="s">
        <v>1005</v>
      </c>
      <c r="S3032" s="91"/>
      <c r="T3032" s="153">
        <v>3031</v>
      </c>
    </row>
    <row r="3033" spans="1:20" hidden="1">
      <c r="A3033" s="90" t="s">
        <v>3820</v>
      </c>
      <c r="B3033" s="152" t="str">
        <f>IFERROR(VLOOKUP(Proc[[#This Row],[App]],Table2[],3,0),"open")</f>
        <v>ok</v>
      </c>
      <c r="C3033" s="90" t="s">
        <v>369</v>
      </c>
      <c r="D3033" s="152" t="s">
        <v>3633</v>
      </c>
      <c r="E3033" s="152" t="s">
        <v>2826</v>
      </c>
      <c r="F3033" s="91" t="s">
        <v>2826</v>
      </c>
      <c r="G3033" s="90" t="s">
        <v>400</v>
      </c>
      <c r="H3033" s="91" t="str">
        <f>IF(Proc[[#This Row],[type]]="LFF (MDG-F)",MID(Proc[[#This Row],[Obj]],13,10),"")</f>
        <v/>
      </c>
      <c r="I3033" s="152"/>
      <c r="J3033" s="91" t="b">
        <f>Proc[[#This Row],[Requested]]=Proc[[#This Row],[CurrentParent]]</f>
        <v>1</v>
      </c>
      <c r="K3033" s="152" t="str">
        <f>IF(Proc[[#This Row],[Author]]="Marcela Urrego",VLOOKUP(LEFT(Proc[[#This Row],[Requested]],1),Table3[#All],2,0),VLOOKUP(Proc[[#This Row],[Author]],Table4[],2,0))</f>
        <v>HC</v>
      </c>
      <c r="L3033" s="91" t="s">
        <v>3524</v>
      </c>
      <c r="M3033" s="82">
        <v>45873</v>
      </c>
      <c r="N3033" s="82"/>
      <c r="O3033" s="82"/>
      <c r="P3033" s="84" t="str">
        <f ca="1">IF(Proc[[#This Row],[DaysAgeing]]&gt;5,"yep","on track")</f>
        <v>yep</v>
      </c>
      <c r="Q3033" s="2">
        <f ca="1">IF(Proc[[#This Row],[DateClosed]]="",ABS(NETWORKDAYS(Proc[[#This Row],[DateOpened]],TODAY()))-1,ABS(NETWORKDAYS(Proc[[#This Row],[DateOpened]],Proc[[#This Row],[DateClosed]]))-1)</f>
        <v>174</v>
      </c>
      <c r="R3033" s="84" t="s">
        <v>1005</v>
      </c>
      <c r="S3033" s="91"/>
      <c r="T3033" s="153">
        <v>3032</v>
      </c>
    </row>
    <row r="3034" spans="1:20" hidden="1">
      <c r="A3034" s="90" t="s">
        <v>3820</v>
      </c>
      <c r="B3034" s="111" t="str">
        <f>IFERROR(VLOOKUP(Proc[[#This Row],[App]],Table2[],3,0),"open")</f>
        <v>ok</v>
      </c>
      <c r="C3034" s="90" t="s">
        <v>369</v>
      </c>
      <c r="D3034" s="152" t="s">
        <v>3634</v>
      </c>
      <c r="E3034" s="152" t="s">
        <v>2826</v>
      </c>
      <c r="F3034" s="153" t="s">
        <v>2826</v>
      </c>
      <c r="G3034" s="90" t="s">
        <v>400</v>
      </c>
      <c r="H3034" s="91" t="str">
        <f>IF(Proc[[#This Row],[type]]="LFF (MDG-F)",MID(Proc[[#This Row],[Obj]],13,10),"")</f>
        <v/>
      </c>
      <c r="I3034" s="152"/>
      <c r="J3034" s="91" t="b">
        <f>Proc[[#This Row],[Requested]]=Proc[[#This Row],[CurrentParent]]</f>
        <v>1</v>
      </c>
      <c r="K3034" s="107" t="str">
        <f>IF(Proc[[#This Row],[Author]]="Marcela Urrego",VLOOKUP(LEFT(Proc[[#This Row],[Requested]],1),Table3[#All],2,0),VLOOKUP(Proc[[#This Row],[Author]],Table4[],2,0))</f>
        <v>HC</v>
      </c>
      <c r="L3034" s="91" t="s">
        <v>3524</v>
      </c>
      <c r="M3034" s="82">
        <v>45873</v>
      </c>
      <c r="N3034" s="82"/>
      <c r="O3034" s="82"/>
      <c r="P3034" s="84" t="str">
        <f ca="1">IF(Proc[[#This Row],[DaysAgeing]]&gt;5,"yep","on track")</f>
        <v>yep</v>
      </c>
      <c r="Q3034" s="2">
        <f ca="1">IF(Proc[[#This Row],[DateClosed]]="",ABS(NETWORKDAYS(Proc[[#This Row],[DateOpened]],TODAY()))-1,ABS(NETWORKDAYS(Proc[[#This Row],[DateOpened]],Proc[[#This Row],[DateClosed]]))-1)</f>
        <v>174</v>
      </c>
      <c r="R3034" s="84" t="s">
        <v>1005</v>
      </c>
      <c r="S3034" s="91"/>
      <c r="T3034" s="153">
        <v>3033</v>
      </c>
    </row>
    <row r="3035" spans="1:20" hidden="1">
      <c r="A3035" s="90" t="s">
        <v>3820</v>
      </c>
      <c r="B3035" s="111" t="str">
        <f>IFERROR(VLOOKUP(Proc[[#This Row],[App]],Table2[],3,0),"open")</f>
        <v>ok</v>
      </c>
      <c r="C3035" s="90" t="s">
        <v>369</v>
      </c>
      <c r="D3035" s="152" t="s">
        <v>3635</v>
      </c>
      <c r="E3035" s="152" t="s">
        <v>2826</v>
      </c>
      <c r="F3035" s="91" t="s">
        <v>2826</v>
      </c>
      <c r="G3035" s="90" t="s">
        <v>400</v>
      </c>
      <c r="H3035" s="91" t="str">
        <f>IF(Proc[[#This Row],[type]]="LFF (MDG-F)",MID(Proc[[#This Row],[Obj]],13,10),"")</f>
        <v/>
      </c>
      <c r="I3035" s="152"/>
      <c r="J3035" s="91" t="b">
        <f>Proc[[#This Row],[Requested]]=Proc[[#This Row],[CurrentParent]]</f>
        <v>1</v>
      </c>
      <c r="K3035" s="107" t="str">
        <f>IF(Proc[[#This Row],[Author]]="Marcela Urrego",VLOOKUP(LEFT(Proc[[#This Row],[Requested]],1),Table3[#All],2,0),VLOOKUP(Proc[[#This Row],[Author]],Table4[],2,0))</f>
        <v>HC</v>
      </c>
      <c r="L3035" s="91" t="s">
        <v>3524</v>
      </c>
      <c r="M3035" s="82">
        <v>45873</v>
      </c>
      <c r="N3035" s="82"/>
      <c r="O3035" s="82"/>
      <c r="P3035" s="84" t="str">
        <f ca="1">IF(Proc[[#This Row],[DaysAgeing]]&gt;5,"yep","on track")</f>
        <v>yep</v>
      </c>
      <c r="Q3035" s="2">
        <f ca="1">IF(Proc[[#This Row],[DateClosed]]="",ABS(NETWORKDAYS(Proc[[#This Row],[DateOpened]],TODAY()))-1,ABS(NETWORKDAYS(Proc[[#This Row],[DateOpened]],Proc[[#This Row],[DateClosed]]))-1)</f>
        <v>174</v>
      </c>
      <c r="R3035" s="84" t="s">
        <v>1005</v>
      </c>
      <c r="S3035" s="91"/>
      <c r="T3035" s="153">
        <v>3034</v>
      </c>
    </row>
    <row r="3036" spans="1:20" hidden="1">
      <c r="A3036" s="90" t="s">
        <v>3820</v>
      </c>
      <c r="B3036" s="152" t="str">
        <f>IFERROR(VLOOKUP(Proc[[#This Row],[App]],Table2[],3,0),"open")</f>
        <v>ok</v>
      </c>
      <c r="C3036" s="90" t="s">
        <v>369</v>
      </c>
      <c r="D3036" s="152" t="s">
        <v>3636</v>
      </c>
      <c r="E3036" s="152" t="s">
        <v>2826</v>
      </c>
      <c r="F3036" s="91" t="s">
        <v>2826</v>
      </c>
      <c r="G3036" s="90" t="s">
        <v>400</v>
      </c>
      <c r="H3036" s="91" t="str">
        <f>IF(Proc[[#This Row],[type]]="LFF (MDG-F)",MID(Proc[[#This Row],[Obj]],13,10),"")</f>
        <v/>
      </c>
      <c r="I3036" s="152"/>
      <c r="J3036" s="91" t="b">
        <f>Proc[[#This Row],[Requested]]=Proc[[#This Row],[CurrentParent]]</f>
        <v>1</v>
      </c>
      <c r="K3036" s="152" t="str">
        <f>IF(Proc[[#This Row],[Author]]="Marcela Urrego",VLOOKUP(LEFT(Proc[[#This Row],[Requested]],1),Table3[#All],2,0),VLOOKUP(Proc[[#This Row],[Author]],Table4[],2,0))</f>
        <v>HC</v>
      </c>
      <c r="L3036" s="91" t="s">
        <v>3524</v>
      </c>
      <c r="M3036" s="82">
        <v>45873</v>
      </c>
      <c r="N3036" s="82"/>
      <c r="O3036" s="82"/>
      <c r="P3036" s="84" t="str">
        <f ca="1">IF(Proc[[#This Row],[DaysAgeing]]&gt;5,"yep","on track")</f>
        <v>yep</v>
      </c>
      <c r="Q3036" s="2">
        <f ca="1">IF(Proc[[#This Row],[DateClosed]]="",ABS(NETWORKDAYS(Proc[[#This Row],[DateOpened]],TODAY()))-1,ABS(NETWORKDAYS(Proc[[#This Row],[DateOpened]],Proc[[#This Row],[DateClosed]]))-1)</f>
        <v>174</v>
      </c>
      <c r="R3036" s="84" t="s">
        <v>1005</v>
      </c>
      <c r="S3036" s="91"/>
      <c r="T3036" s="153">
        <v>3035</v>
      </c>
    </row>
    <row r="3037" spans="1:20" hidden="1">
      <c r="A3037" s="90" t="s">
        <v>3820</v>
      </c>
      <c r="B3037" s="111" t="str">
        <f>IFERROR(VLOOKUP(Proc[[#This Row],[App]],Table2[],3,0),"open")</f>
        <v>ok</v>
      </c>
      <c r="C3037" s="90" t="s">
        <v>369</v>
      </c>
      <c r="D3037" s="152" t="s">
        <v>3637</v>
      </c>
      <c r="E3037" s="152" t="s">
        <v>2826</v>
      </c>
      <c r="F3037" s="153" t="s">
        <v>2826</v>
      </c>
      <c r="G3037" s="90" t="s">
        <v>400</v>
      </c>
      <c r="H3037" s="91" t="str">
        <f>IF(Proc[[#This Row],[type]]="LFF (MDG-F)",MID(Proc[[#This Row],[Obj]],13,10),"")</f>
        <v/>
      </c>
      <c r="I3037" s="152"/>
      <c r="J3037" s="91" t="b">
        <f>Proc[[#This Row],[Requested]]=Proc[[#This Row],[CurrentParent]]</f>
        <v>1</v>
      </c>
      <c r="K3037" s="107" t="str">
        <f>IF(Proc[[#This Row],[Author]]="Marcela Urrego",VLOOKUP(LEFT(Proc[[#This Row],[Requested]],1),Table3[#All],2,0),VLOOKUP(Proc[[#This Row],[Author]],Table4[],2,0))</f>
        <v>HC</v>
      </c>
      <c r="L3037" s="91" t="s">
        <v>3524</v>
      </c>
      <c r="M3037" s="82">
        <v>45873</v>
      </c>
      <c r="N3037" s="82"/>
      <c r="O3037" s="82"/>
      <c r="P3037" s="84" t="str">
        <f ca="1">IF(Proc[[#This Row],[DaysAgeing]]&gt;5,"yep","on track")</f>
        <v>yep</v>
      </c>
      <c r="Q3037" s="2">
        <f ca="1">IF(Proc[[#This Row],[DateClosed]]="",ABS(NETWORKDAYS(Proc[[#This Row],[DateOpened]],TODAY()))-1,ABS(NETWORKDAYS(Proc[[#This Row],[DateOpened]],Proc[[#This Row],[DateClosed]]))-1)</f>
        <v>174</v>
      </c>
      <c r="R3037" s="84" t="s">
        <v>1005</v>
      </c>
      <c r="S3037" s="91"/>
      <c r="T3037" s="153">
        <v>3036</v>
      </c>
    </row>
    <row r="3038" spans="1:20" hidden="1">
      <c r="A3038" s="90" t="s">
        <v>3820</v>
      </c>
      <c r="B3038" s="152" t="str">
        <f>IFERROR(VLOOKUP(Proc[[#This Row],[App]],Table2[],3,0),"open")</f>
        <v>ok</v>
      </c>
      <c r="C3038" s="90" t="s">
        <v>369</v>
      </c>
      <c r="D3038" s="152" t="s">
        <v>3638</v>
      </c>
      <c r="E3038" s="152" t="s">
        <v>2826</v>
      </c>
      <c r="F3038" s="91" t="s">
        <v>2826</v>
      </c>
      <c r="G3038" s="90" t="s">
        <v>400</v>
      </c>
      <c r="H3038" s="91" t="str">
        <f>IF(Proc[[#This Row],[type]]="LFF (MDG-F)",MID(Proc[[#This Row],[Obj]],13,10),"")</f>
        <v/>
      </c>
      <c r="I3038" s="152"/>
      <c r="J3038" s="91" t="b">
        <f>Proc[[#This Row],[Requested]]=Proc[[#This Row],[CurrentParent]]</f>
        <v>1</v>
      </c>
      <c r="K3038" s="152" t="str">
        <f>IF(Proc[[#This Row],[Author]]="Marcela Urrego",VLOOKUP(LEFT(Proc[[#This Row],[Requested]],1),Table3[#All],2,0),VLOOKUP(Proc[[#This Row],[Author]],Table4[],2,0))</f>
        <v>HC</v>
      </c>
      <c r="L3038" s="91" t="s">
        <v>3524</v>
      </c>
      <c r="M3038" s="82">
        <v>45873</v>
      </c>
      <c r="N3038" s="82"/>
      <c r="O3038" s="82"/>
      <c r="P3038" s="84" t="str">
        <f ca="1">IF(Proc[[#This Row],[DaysAgeing]]&gt;5,"yep","on track")</f>
        <v>yep</v>
      </c>
      <c r="Q3038" s="2">
        <f ca="1">IF(Proc[[#This Row],[DateClosed]]="",ABS(NETWORKDAYS(Proc[[#This Row],[DateOpened]],TODAY()))-1,ABS(NETWORKDAYS(Proc[[#This Row],[DateOpened]],Proc[[#This Row],[DateClosed]]))-1)</f>
        <v>174</v>
      </c>
      <c r="R3038" s="84" t="s">
        <v>1005</v>
      </c>
      <c r="S3038" s="91"/>
      <c r="T3038" s="153">
        <v>3037</v>
      </c>
    </row>
    <row r="3039" spans="1:20" hidden="1">
      <c r="A3039" s="90" t="s">
        <v>3820</v>
      </c>
      <c r="B3039" s="111" t="str">
        <f>IFERROR(VLOOKUP(Proc[[#This Row],[App]],Table2[],3,0),"open")</f>
        <v>ok</v>
      </c>
      <c r="C3039" s="90" t="s">
        <v>369</v>
      </c>
      <c r="D3039" s="152" t="s">
        <v>3639</v>
      </c>
      <c r="E3039" s="152" t="s">
        <v>2826</v>
      </c>
      <c r="F3039" s="91" t="s">
        <v>2826</v>
      </c>
      <c r="G3039" s="90" t="s">
        <v>400</v>
      </c>
      <c r="H3039" s="91" t="str">
        <f>IF(Proc[[#This Row],[type]]="LFF (MDG-F)",MID(Proc[[#This Row],[Obj]],13,10),"")</f>
        <v/>
      </c>
      <c r="I3039" s="152"/>
      <c r="J3039" s="91" t="b">
        <f>Proc[[#This Row],[Requested]]=Proc[[#This Row],[CurrentParent]]</f>
        <v>1</v>
      </c>
      <c r="K3039" s="107" t="str">
        <f>IF(Proc[[#This Row],[Author]]="Marcela Urrego",VLOOKUP(LEFT(Proc[[#This Row],[Requested]],1),Table3[#All],2,0),VLOOKUP(Proc[[#This Row],[Author]],Table4[],2,0))</f>
        <v>HC</v>
      </c>
      <c r="L3039" s="91" t="s">
        <v>3524</v>
      </c>
      <c r="M3039" s="82">
        <v>45873</v>
      </c>
      <c r="N3039" s="82"/>
      <c r="O3039" s="82"/>
      <c r="P3039" s="84" t="str">
        <f ca="1">IF(Proc[[#This Row],[DaysAgeing]]&gt;5,"yep","on track")</f>
        <v>yep</v>
      </c>
      <c r="Q3039" s="2">
        <f ca="1">IF(Proc[[#This Row],[DateClosed]]="",ABS(NETWORKDAYS(Proc[[#This Row],[DateOpened]],TODAY()))-1,ABS(NETWORKDAYS(Proc[[#This Row],[DateOpened]],Proc[[#This Row],[DateClosed]]))-1)</f>
        <v>174</v>
      </c>
      <c r="R3039" s="84" t="s">
        <v>1005</v>
      </c>
      <c r="S3039" s="91"/>
      <c r="T3039" s="153">
        <v>3038</v>
      </c>
    </row>
    <row r="3040" spans="1:20" hidden="1">
      <c r="A3040" s="90" t="s">
        <v>3820</v>
      </c>
      <c r="B3040" s="152" t="str">
        <f>IFERROR(VLOOKUP(Proc[[#This Row],[App]],Table2[],3,0),"open")</f>
        <v>ok</v>
      </c>
      <c r="C3040" s="90" t="s">
        <v>369</v>
      </c>
      <c r="D3040" s="152" t="s">
        <v>3640</v>
      </c>
      <c r="E3040" s="152" t="s">
        <v>2826</v>
      </c>
      <c r="F3040" s="91" t="s">
        <v>2826</v>
      </c>
      <c r="G3040" s="90" t="s">
        <v>400</v>
      </c>
      <c r="H3040" s="91" t="str">
        <f>IF(Proc[[#This Row],[type]]="LFF (MDG-F)",MID(Proc[[#This Row],[Obj]],13,10),"")</f>
        <v/>
      </c>
      <c r="I3040" s="152"/>
      <c r="J3040" s="91" t="b">
        <f>Proc[[#This Row],[Requested]]=Proc[[#This Row],[CurrentParent]]</f>
        <v>1</v>
      </c>
      <c r="K3040" s="152" t="str">
        <f>IF(Proc[[#This Row],[Author]]="Marcela Urrego",VLOOKUP(LEFT(Proc[[#This Row],[Requested]],1),Table3[#All],2,0),VLOOKUP(Proc[[#This Row],[Author]],Table4[],2,0))</f>
        <v>HC</v>
      </c>
      <c r="L3040" s="91" t="s">
        <v>3524</v>
      </c>
      <c r="M3040" s="82">
        <v>45873</v>
      </c>
      <c r="N3040" s="82"/>
      <c r="O3040" s="82"/>
      <c r="P3040" s="84" t="str">
        <f ca="1">IF(Proc[[#This Row],[DaysAgeing]]&gt;5,"yep","on track")</f>
        <v>yep</v>
      </c>
      <c r="Q3040" s="2">
        <f ca="1">IF(Proc[[#This Row],[DateClosed]]="",ABS(NETWORKDAYS(Proc[[#This Row],[DateOpened]],TODAY()))-1,ABS(NETWORKDAYS(Proc[[#This Row],[DateOpened]],Proc[[#This Row],[DateClosed]]))-1)</f>
        <v>174</v>
      </c>
      <c r="R3040" s="84" t="s">
        <v>1005</v>
      </c>
      <c r="S3040" s="91"/>
      <c r="T3040" s="153">
        <v>3039</v>
      </c>
    </row>
    <row r="3041" spans="1:20" hidden="1">
      <c r="A3041" s="90" t="s">
        <v>3820</v>
      </c>
      <c r="B3041" s="111" t="str">
        <f>IFERROR(VLOOKUP(Proc[[#This Row],[App]],Table2[],3,0),"open")</f>
        <v>ok</v>
      </c>
      <c r="C3041" s="90" t="s">
        <v>369</v>
      </c>
      <c r="D3041" s="152" t="s">
        <v>3641</v>
      </c>
      <c r="E3041" s="152" t="s">
        <v>2826</v>
      </c>
      <c r="F3041" s="91" t="s">
        <v>2826</v>
      </c>
      <c r="G3041" s="90" t="s">
        <v>400</v>
      </c>
      <c r="H3041" s="91" t="str">
        <f>IF(Proc[[#This Row],[type]]="LFF (MDG-F)",MID(Proc[[#This Row],[Obj]],13,10),"")</f>
        <v/>
      </c>
      <c r="I3041" s="152"/>
      <c r="J3041" s="91" t="b">
        <f>Proc[[#This Row],[Requested]]=Proc[[#This Row],[CurrentParent]]</f>
        <v>1</v>
      </c>
      <c r="K3041" s="107" t="str">
        <f>IF(Proc[[#This Row],[Author]]="Marcela Urrego",VLOOKUP(LEFT(Proc[[#This Row],[Requested]],1),Table3[#All],2,0),VLOOKUP(Proc[[#This Row],[Author]],Table4[],2,0))</f>
        <v>HC</v>
      </c>
      <c r="L3041" s="91" t="s">
        <v>3524</v>
      </c>
      <c r="M3041" s="82">
        <v>45873</v>
      </c>
      <c r="N3041" s="82"/>
      <c r="O3041" s="82"/>
      <c r="P3041" s="84" t="str">
        <f ca="1">IF(Proc[[#This Row],[DaysAgeing]]&gt;5,"yep","on track")</f>
        <v>yep</v>
      </c>
      <c r="Q3041" s="2">
        <f ca="1">IF(Proc[[#This Row],[DateClosed]]="",ABS(NETWORKDAYS(Proc[[#This Row],[DateOpened]],TODAY()))-1,ABS(NETWORKDAYS(Proc[[#This Row],[DateOpened]],Proc[[#This Row],[DateClosed]]))-1)</f>
        <v>174</v>
      </c>
      <c r="R3041" s="84" t="s">
        <v>1005</v>
      </c>
      <c r="S3041" s="91"/>
      <c r="T3041" s="153">
        <v>3040</v>
      </c>
    </row>
    <row r="3042" spans="1:20" hidden="1">
      <c r="A3042" s="90" t="s">
        <v>3820</v>
      </c>
      <c r="B3042" s="152" t="str">
        <f>IFERROR(VLOOKUP(Proc[[#This Row],[App]],Table2[],3,0),"open")</f>
        <v>ok</v>
      </c>
      <c r="C3042" s="90" t="s">
        <v>369</v>
      </c>
      <c r="D3042" s="152" t="s">
        <v>3642</v>
      </c>
      <c r="E3042" s="152" t="s">
        <v>2826</v>
      </c>
      <c r="F3042" s="91" t="s">
        <v>2826</v>
      </c>
      <c r="G3042" s="90" t="s">
        <v>400</v>
      </c>
      <c r="H3042" s="91" t="str">
        <f>IF(Proc[[#This Row],[type]]="LFF (MDG-F)",MID(Proc[[#This Row],[Obj]],13,10),"")</f>
        <v/>
      </c>
      <c r="I3042" s="152"/>
      <c r="J3042" s="91" t="b">
        <f>Proc[[#This Row],[Requested]]=Proc[[#This Row],[CurrentParent]]</f>
        <v>1</v>
      </c>
      <c r="K3042" s="152" t="str">
        <f>IF(Proc[[#This Row],[Author]]="Marcela Urrego",VLOOKUP(LEFT(Proc[[#This Row],[Requested]],1),Table3[#All],2,0),VLOOKUP(Proc[[#This Row],[Author]],Table4[],2,0))</f>
        <v>HC</v>
      </c>
      <c r="L3042" s="91" t="s">
        <v>3524</v>
      </c>
      <c r="M3042" s="82">
        <v>45873</v>
      </c>
      <c r="N3042" s="82"/>
      <c r="O3042" s="82"/>
      <c r="P3042" s="84" t="str">
        <f ca="1">IF(Proc[[#This Row],[DaysAgeing]]&gt;5,"yep","on track")</f>
        <v>yep</v>
      </c>
      <c r="Q3042" s="2">
        <f ca="1">IF(Proc[[#This Row],[DateClosed]]="",ABS(NETWORKDAYS(Proc[[#This Row],[DateOpened]],TODAY()))-1,ABS(NETWORKDAYS(Proc[[#This Row],[DateOpened]],Proc[[#This Row],[DateClosed]]))-1)</f>
        <v>174</v>
      </c>
      <c r="R3042" s="84" t="s">
        <v>1005</v>
      </c>
      <c r="S3042" s="91"/>
      <c r="T3042" s="153">
        <v>3041</v>
      </c>
    </row>
    <row r="3043" spans="1:20" hidden="1">
      <c r="A3043" s="90" t="s">
        <v>3820</v>
      </c>
      <c r="B3043" s="152" t="str">
        <f>IFERROR(VLOOKUP(Proc[[#This Row],[App]],Table2[],3,0),"open")</f>
        <v>ok</v>
      </c>
      <c r="C3043" s="90" t="s">
        <v>369</v>
      </c>
      <c r="D3043" s="152" t="s">
        <v>3643</v>
      </c>
      <c r="E3043" s="152" t="s">
        <v>2826</v>
      </c>
      <c r="F3043" s="91" t="s">
        <v>2826</v>
      </c>
      <c r="G3043" s="90" t="s">
        <v>400</v>
      </c>
      <c r="H3043" s="91" t="str">
        <f>IF(Proc[[#This Row],[type]]="LFF (MDG-F)",MID(Proc[[#This Row],[Obj]],13,10),"")</f>
        <v/>
      </c>
      <c r="I3043" s="152"/>
      <c r="J3043" s="91" t="b">
        <f>Proc[[#This Row],[Requested]]=Proc[[#This Row],[CurrentParent]]</f>
        <v>1</v>
      </c>
      <c r="K3043" s="152" t="str">
        <f>IF(Proc[[#This Row],[Author]]="Marcela Urrego",VLOOKUP(LEFT(Proc[[#This Row],[Requested]],1),Table3[#All],2,0),VLOOKUP(Proc[[#This Row],[Author]],Table4[],2,0))</f>
        <v>HC</v>
      </c>
      <c r="L3043" s="91" t="s">
        <v>3524</v>
      </c>
      <c r="M3043" s="82">
        <v>45873</v>
      </c>
      <c r="N3043" s="82"/>
      <c r="O3043" s="82"/>
      <c r="P3043" s="84" t="str">
        <f ca="1">IF(Proc[[#This Row],[DaysAgeing]]&gt;5,"yep","on track")</f>
        <v>yep</v>
      </c>
      <c r="Q3043" s="2">
        <f ca="1">IF(Proc[[#This Row],[DateClosed]]="",ABS(NETWORKDAYS(Proc[[#This Row],[DateOpened]],TODAY()))-1,ABS(NETWORKDAYS(Proc[[#This Row],[DateOpened]],Proc[[#This Row],[DateClosed]]))-1)</f>
        <v>174</v>
      </c>
      <c r="R3043" s="84" t="s">
        <v>1005</v>
      </c>
      <c r="S3043" s="91"/>
      <c r="T3043" s="153">
        <v>3042</v>
      </c>
    </row>
    <row r="3044" spans="1:20" hidden="1">
      <c r="A3044" s="90" t="s">
        <v>3820</v>
      </c>
      <c r="B3044" s="152" t="str">
        <f>IFERROR(VLOOKUP(Proc[[#This Row],[App]],Table2[],3,0),"open")</f>
        <v>ok</v>
      </c>
      <c r="C3044" s="90" t="s">
        <v>369</v>
      </c>
      <c r="D3044" s="152" t="s">
        <v>3644</v>
      </c>
      <c r="E3044" s="152" t="s">
        <v>2826</v>
      </c>
      <c r="F3044" s="91" t="s">
        <v>2826</v>
      </c>
      <c r="G3044" s="90" t="s">
        <v>400</v>
      </c>
      <c r="H3044" s="91" t="str">
        <f>IF(Proc[[#This Row],[type]]="LFF (MDG-F)",MID(Proc[[#This Row],[Obj]],13,10),"")</f>
        <v/>
      </c>
      <c r="I3044" s="152"/>
      <c r="J3044" s="91" t="b">
        <f>Proc[[#This Row],[Requested]]=Proc[[#This Row],[CurrentParent]]</f>
        <v>1</v>
      </c>
      <c r="K3044" s="152" t="str">
        <f>IF(Proc[[#This Row],[Author]]="Marcela Urrego",VLOOKUP(LEFT(Proc[[#This Row],[Requested]],1),Table3[#All],2,0),VLOOKUP(Proc[[#This Row],[Author]],Table4[],2,0))</f>
        <v>HC</v>
      </c>
      <c r="L3044" s="91" t="s">
        <v>3524</v>
      </c>
      <c r="M3044" s="82">
        <v>45873</v>
      </c>
      <c r="N3044" s="82"/>
      <c r="O3044" s="82"/>
      <c r="P3044" s="84" t="str">
        <f ca="1">IF(Proc[[#This Row],[DaysAgeing]]&gt;5,"yep","on track")</f>
        <v>yep</v>
      </c>
      <c r="Q3044" s="2">
        <f ca="1">IF(Proc[[#This Row],[DateClosed]]="",ABS(NETWORKDAYS(Proc[[#This Row],[DateOpened]],TODAY()))-1,ABS(NETWORKDAYS(Proc[[#This Row],[DateOpened]],Proc[[#This Row],[DateClosed]]))-1)</f>
        <v>174</v>
      </c>
      <c r="R3044" s="84" t="s">
        <v>1005</v>
      </c>
      <c r="S3044" s="91"/>
      <c r="T3044" s="153">
        <v>3043</v>
      </c>
    </row>
    <row r="3045" spans="1:20" hidden="1">
      <c r="A3045" s="90" t="s">
        <v>3820</v>
      </c>
      <c r="B3045" s="152" t="str">
        <f>IFERROR(VLOOKUP(Proc[[#This Row],[App]],Table2[],3,0),"open")</f>
        <v>ok</v>
      </c>
      <c r="C3045" s="90" t="s">
        <v>369</v>
      </c>
      <c r="D3045" s="152" t="s">
        <v>3645</v>
      </c>
      <c r="E3045" s="152" t="s">
        <v>2826</v>
      </c>
      <c r="F3045" s="91" t="s">
        <v>2826</v>
      </c>
      <c r="G3045" s="90" t="s">
        <v>400</v>
      </c>
      <c r="H3045" s="91" t="str">
        <f>IF(Proc[[#This Row],[type]]="LFF (MDG-F)",MID(Proc[[#This Row],[Obj]],13,10),"")</f>
        <v/>
      </c>
      <c r="I3045" s="152"/>
      <c r="J3045" s="91" t="b">
        <f>Proc[[#This Row],[Requested]]=Proc[[#This Row],[CurrentParent]]</f>
        <v>1</v>
      </c>
      <c r="K3045" s="152" t="str">
        <f>IF(Proc[[#This Row],[Author]]="Marcela Urrego",VLOOKUP(LEFT(Proc[[#This Row],[Requested]],1),Table3[#All],2,0),VLOOKUP(Proc[[#This Row],[Author]],Table4[],2,0))</f>
        <v>HC</v>
      </c>
      <c r="L3045" s="91" t="s">
        <v>3524</v>
      </c>
      <c r="M3045" s="82">
        <v>45873</v>
      </c>
      <c r="N3045" s="82"/>
      <c r="O3045" s="82"/>
      <c r="P3045" s="84" t="str">
        <f ca="1">IF(Proc[[#This Row],[DaysAgeing]]&gt;5,"yep","on track")</f>
        <v>yep</v>
      </c>
      <c r="Q3045" s="2">
        <f ca="1">IF(Proc[[#This Row],[DateClosed]]="",ABS(NETWORKDAYS(Proc[[#This Row],[DateOpened]],TODAY()))-1,ABS(NETWORKDAYS(Proc[[#This Row],[DateOpened]],Proc[[#This Row],[DateClosed]]))-1)</f>
        <v>174</v>
      </c>
      <c r="R3045" s="84" t="s">
        <v>1005</v>
      </c>
      <c r="S3045" s="91"/>
      <c r="T3045" s="153">
        <v>3044</v>
      </c>
    </row>
    <row r="3046" spans="1:20" hidden="1">
      <c r="A3046" s="90" t="s">
        <v>3820</v>
      </c>
      <c r="B3046" s="111" t="str">
        <f>IFERROR(VLOOKUP(Proc[[#This Row],[App]],Table2[],3,0),"open")</f>
        <v>ok</v>
      </c>
      <c r="C3046" s="90" t="s">
        <v>369</v>
      </c>
      <c r="D3046" s="152" t="s">
        <v>3646</v>
      </c>
      <c r="E3046" s="152" t="s">
        <v>2826</v>
      </c>
      <c r="F3046" s="153" t="s">
        <v>2826</v>
      </c>
      <c r="G3046" s="90" t="s">
        <v>400</v>
      </c>
      <c r="H3046" s="91" t="str">
        <f>IF(Proc[[#This Row],[type]]="LFF (MDG-F)",MID(Proc[[#This Row],[Obj]],13,10),"")</f>
        <v/>
      </c>
      <c r="I3046" s="152"/>
      <c r="J3046" s="91" t="b">
        <f>Proc[[#This Row],[Requested]]=Proc[[#This Row],[CurrentParent]]</f>
        <v>1</v>
      </c>
      <c r="K3046" s="107" t="str">
        <f>IF(Proc[[#This Row],[Author]]="Marcela Urrego",VLOOKUP(LEFT(Proc[[#This Row],[Requested]],1),Table3[#All],2,0),VLOOKUP(Proc[[#This Row],[Author]],Table4[],2,0))</f>
        <v>HC</v>
      </c>
      <c r="L3046" s="91" t="s">
        <v>3524</v>
      </c>
      <c r="M3046" s="82">
        <v>45873</v>
      </c>
      <c r="N3046" s="82"/>
      <c r="O3046" s="82"/>
      <c r="P3046" s="84" t="str">
        <f ca="1">IF(Proc[[#This Row],[DaysAgeing]]&gt;5,"yep","on track")</f>
        <v>yep</v>
      </c>
      <c r="Q3046" s="2">
        <f ca="1">IF(Proc[[#This Row],[DateClosed]]="",ABS(NETWORKDAYS(Proc[[#This Row],[DateOpened]],TODAY()))-1,ABS(NETWORKDAYS(Proc[[#This Row],[DateOpened]],Proc[[#This Row],[DateClosed]]))-1)</f>
        <v>174</v>
      </c>
      <c r="R3046" s="84" t="s">
        <v>1005</v>
      </c>
      <c r="S3046" s="91"/>
      <c r="T3046" s="153">
        <v>3045</v>
      </c>
    </row>
    <row r="3047" spans="1:20" hidden="1">
      <c r="A3047" s="90" t="s">
        <v>3820</v>
      </c>
      <c r="B3047" s="152" t="str">
        <f>IFERROR(VLOOKUP(Proc[[#This Row],[App]],Table2[],3,0),"open")</f>
        <v>ok</v>
      </c>
      <c r="C3047" s="90" t="s">
        <v>369</v>
      </c>
      <c r="D3047" s="152" t="s">
        <v>3647</v>
      </c>
      <c r="E3047" s="152" t="s">
        <v>2826</v>
      </c>
      <c r="F3047" s="91" t="s">
        <v>2826</v>
      </c>
      <c r="G3047" s="90" t="s">
        <v>400</v>
      </c>
      <c r="H3047" s="91" t="str">
        <f>IF(Proc[[#This Row],[type]]="LFF (MDG-F)",MID(Proc[[#This Row],[Obj]],13,10),"")</f>
        <v/>
      </c>
      <c r="I3047" s="152"/>
      <c r="J3047" s="91" t="b">
        <f>Proc[[#This Row],[Requested]]=Proc[[#This Row],[CurrentParent]]</f>
        <v>1</v>
      </c>
      <c r="K3047" s="152" t="str">
        <f>IF(Proc[[#This Row],[Author]]="Marcela Urrego",VLOOKUP(LEFT(Proc[[#This Row],[Requested]],1),Table3[#All],2,0),VLOOKUP(Proc[[#This Row],[Author]],Table4[],2,0))</f>
        <v>HC</v>
      </c>
      <c r="L3047" s="91" t="s">
        <v>3524</v>
      </c>
      <c r="M3047" s="82">
        <v>45873</v>
      </c>
      <c r="N3047" s="82"/>
      <c r="O3047" s="82"/>
      <c r="P3047" s="84" t="str">
        <f ca="1">IF(Proc[[#This Row],[DaysAgeing]]&gt;5,"yep","on track")</f>
        <v>yep</v>
      </c>
      <c r="Q3047" s="2">
        <f ca="1">IF(Proc[[#This Row],[DateClosed]]="",ABS(NETWORKDAYS(Proc[[#This Row],[DateOpened]],TODAY()))-1,ABS(NETWORKDAYS(Proc[[#This Row],[DateOpened]],Proc[[#This Row],[DateClosed]]))-1)</f>
        <v>174</v>
      </c>
      <c r="R3047" s="84" t="s">
        <v>1005</v>
      </c>
      <c r="S3047" s="91"/>
      <c r="T3047" s="153">
        <v>3046</v>
      </c>
    </row>
    <row r="3048" spans="1:20" hidden="1">
      <c r="A3048" s="90" t="s">
        <v>3820</v>
      </c>
      <c r="B3048" s="111" t="str">
        <f>IFERROR(VLOOKUP(Proc[[#This Row],[App]],Table2[],3,0),"open")</f>
        <v>ok</v>
      </c>
      <c r="C3048" s="90" t="s">
        <v>369</v>
      </c>
      <c r="D3048" s="152" t="s">
        <v>3648</v>
      </c>
      <c r="E3048" s="152" t="s">
        <v>2826</v>
      </c>
      <c r="F3048" s="153" t="s">
        <v>2826</v>
      </c>
      <c r="G3048" s="90" t="s">
        <v>400</v>
      </c>
      <c r="H3048" s="91" t="str">
        <f>IF(Proc[[#This Row],[type]]="LFF (MDG-F)",MID(Proc[[#This Row],[Obj]],13,10),"")</f>
        <v/>
      </c>
      <c r="I3048" s="152"/>
      <c r="J3048" s="91" t="b">
        <f>Proc[[#This Row],[Requested]]=Proc[[#This Row],[CurrentParent]]</f>
        <v>1</v>
      </c>
      <c r="K3048" s="107" t="str">
        <f>IF(Proc[[#This Row],[Author]]="Marcela Urrego",VLOOKUP(LEFT(Proc[[#This Row],[Requested]],1),Table3[#All],2,0),VLOOKUP(Proc[[#This Row],[Author]],Table4[],2,0))</f>
        <v>HC</v>
      </c>
      <c r="L3048" s="91" t="s">
        <v>3524</v>
      </c>
      <c r="M3048" s="82">
        <v>45873</v>
      </c>
      <c r="N3048" s="82"/>
      <c r="O3048" s="82"/>
      <c r="P3048" s="84" t="str">
        <f ca="1">IF(Proc[[#This Row],[DaysAgeing]]&gt;5,"yep","on track")</f>
        <v>yep</v>
      </c>
      <c r="Q3048" s="2">
        <f ca="1">IF(Proc[[#This Row],[DateClosed]]="",ABS(NETWORKDAYS(Proc[[#This Row],[DateOpened]],TODAY()))-1,ABS(NETWORKDAYS(Proc[[#This Row],[DateOpened]],Proc[[#This Row],[DateClosed]]))-1)</f>
        <v>174</v>
      </c>
      <c r="R3048" s="84" t="s">
        <v>1005</v>
      </c>
      <c r="S3048" s="91"/>
      <c r="T3048" s="153">
        <v>3047</v>
      </c>
    </row>
    <row r="3049" spans="1:20" hidden="1">
      <c r="A3049" s="90" t="s">
        <v>3820</v>
      </c>
      <c r="B3049" s="152" t="str">
        <f>IFERROR(VLOOKUP(Proc[[#This Row],[App]],Table2[],3,0),"open")</f>
        <v>ok</v>
      </c>
      <c r="C3049" s="90" t="s">
        <v>369</v>
      </c>
      <c r="D3049" s="152" t="s">
        <v>3649</v>
      </c>
      <c r="E3049" s="152" t="s">
        <v>2826</v>
      </c>
      <c r="F3049" s="91" t="s">
        <v>2826</v>
      </c>
      <c r="G3049" s="90" t="s">
        <v>400</v>
      </c>
      <c r="H3049" s="91" t="str">
        <f>IF(Proc[[#This Row],[type]]="LFF (MDG-F)",MID(Proc[[#This Row],[Obj]],13,10),"")</f>
        <v/>
      </c>
      <c r="I3049" s="152"/>
      <c r="J3049" s="91" t="b">
        <f>Proc[[#This Row],[Requested]]=Proc[[#This Row],[CurrentParent]]</f>
        <v>1</v>
      </c>
      <c r="K3049" s="152" t="str">
        <f>IF(Proc[[#This Row],[Author]]="Marcela Urrego",VLOOKUP(LEFT(Proc[[#This Row],[Requested]],1),Table3[#All],2,0),VLOOKUP(Proc[[#This Row],[Author]],Table4[],2,0))</f>
        <v>HC</v>
      </c>
      <c r="L3049" s="91" t="s">
        <v>3524</v>
      </c>
      <c r="M3049" s="82">
        <v>45873</v>
      </c>
      <c r="N3049" s="82"/>
      <c r="O3049" s="82"/>
      <c r="P3049" s="84" t="str">
        <f ca="1">IF(Proc[[#This Row],[DaysAgeing]]&gt;5,"yep","on track")</f>
        <v>yep</v>
      </c>
      <c r="Q3049" s="2">
        <f ca="1">IF(Proc[[#This Row],[DateClosed]]="",ABS(NETWORKDAYS(Proc[[#This Row],[DateOpened]],TODAY()))-1,ABS(NETWORKDAYS(Proc[[#This Row],[DateOpened]],Proc[[#This Row],[DateClosed]]))-1)</f>
        <v>174</v>
      </c>
      <c r="R3049" s="84" t="s">
        <v>1005</v>
      </c>
      <c r="S3049" s="91"/>
      <c r="T3049" s="153">
        <v>3048</v>
      </c>
    </row>
    <row r="3050" spans="1:20" hidden="1">
      <c r="A3050" s="90" t="s">
        <v>3820</v>
      </c>
      <c r="B3050" s="152" t="str">
        <f>IFERROR(VLOOKUP(Proc[[#This Row],[App]],Table2[],3,0),"open")</f>
        <v>ok</v>
      </c>
      <c r="C3050" s="90" t="s">
        <v>369</v>
      </c>
      <c r="D3050" s="152" t="s">
        <v>3650</v>
      </c>
      <c r="E3050" s="152" t="s">
        <v>2826</v>
      </c>
      <c r="F3050" s="91" t="s">
        <v>2826</v>
      </c>
      <c r="G3050" s="90" t="s">
        <v>400</v>
      </c>
      <c r="H3050" s="91" t="str">
        <f>IF(Proc[[#This Row],[type]]="LFF (MDG-F)",MID(Proc[[#This Row],[Obj]],13,10),"")</f>
        <v/>
      </c>
      <c r="I3050" s="152"/>
      <c r="J3050" s="91" t="b">
        <f>Proc[[#This Row],[Requested]]=Proc[[#This Row],[CurrentParent]]</f>
        <v>1</v>
      </c>
      <c r="K3050" s="152" t="str">
        <f>IF(Proc[[#This Row],[Author]]="Marcela Urrego",VLOOKUP(LEFT(Proc[[#This Row],[Requested]],1),Table3[#All],2,0),VLOOKUP(Proc[[#This Row],[Author]],Table4[],2,0))</f>
        <v>HC</v>
      </c>
      <c r="L3050" s="91" t="s">
        <v>3524</v>
      </c>
      <c r="M3050" s="82">
        <v>45873</v>
      </c>
      <c r="N3050" s="82"/>
      <c r="O3050" s="82"/>
      <c r="P3050" s="84" t="str">
        <f ca="1">IF(Proc[[#This Row],[DaysAgeing]]&gt;5,"yep","on track")</f>
        <v>yep</v>
      </c>
      <c r="Q3050" s="2">
        <f ca="1">IF(Proc[[#This Row],[DateClosed]]="",ABS(NETWORKDAYS(Proc[[#This Row],[DateOpened]],TODAY()))-1,ABS(NETWORKDAYS(Proc[[#This Row],[DateOpened]],Proc[[#This Row],[DateClosed]]))-1)</f>
        <v>174</v>
      </c>
      <c r="R3050" s="84" t="s">
        <v>1005</v>
      </c>
      <c r="S3050" s="91"/>
      <c r="T3050" s="153">
        <v>3049</v>
      </c>
    </row>
    <row r="3051" spans="1:20" hidden="1">
      <c r="A3051" s="90" t="s">
        <v>3820</v>
      </c>
      <c r="B3051" s="152" t="str">
        <f>IFERROR(VLOOKUP(Proc[[#This Row],[App]],Table2[],3,0),"open")</f>
        <v>ok</v>
      </c>
      <c r="C3051" s="90" t="s">
        <v>369</v>
      </c>
      <c r="D3051" s="152" t="s">
        <v>3651</v>
      </c>
      <c r="E3051" s="152" t="s">
        <v>2826</v>
      </c>
      <c r="F3051" s="91" t="s">
        <v>2826</v>
      </c>
      <c r="G3051" s="90" t="s">
        <v>400</v>
      </c>
      <c r="H3051" s="91" t="str">
        <f>IF(Proc[[#This Row],[type]]="LFF (MDG-F)",MID(Proc[[#This Row],[Obj]],13,10),"")</f>
        <v/>
      </c>
      <c r="I3051" s="152"/>
      <c r="J3051" s="91" t="b">
        <f>Proc[[#This Row],[Requested]]=Proc[[#This Row],[CurrentParent]]</f>
        <v>1</v>
      </c>
      <c r="K3051" s="152" t="str">
        <f>IF(Proc[[#This Row],[Author]]="Marcela Urrego",VLOOKUP(LEFT(Proc[[#This Row],[Requested]],1),Table3[#All],2,0),VLOOKUP(Proc[[#This Row],[Author]],Table4[],2,0))</f>
        <v>HC</v>
      </c>
      <c r="L3051" s="91" t="s">
        <v>3524</v>
      </c>
      <c r="M3051" s="82">
        <v>45873</v>
      </c>
      <c r="N3051" s="82"/>
      <c r="O3051" s="82"/>
      <c r="P3051" s="84" t="str">
        <f ca="1">IF(Proc[[#This Row],[DaysAgeing]]&gt;5,"yep","on track")</f>
        <v>yep</v>
      </c>
      <c r="Q3051" s="2">
        <f ca="1">IF(Proc[[#This Row],[DateClosed]]="",ABS(NETWORKDAYS(Proc[[#This Row],[DateOpened]],TODAY()))-1,ABS(NETWORKDAYS(Proc[[#This Row],[DateOpened]],Proc[[#This Row],[DateClosed]]))-1)</f>
        <v>174</v>
      </c>
      <c r="R3051" s="84" t="s">
        <v>1005</v>
      </c>
      <c r="S3051" s="91"/>
      <c r="T3051" s="153">
        <v>3050</v>
      </c>
    </row>
    <row r="3052" spans="1:20" hidden="1">
      <c r="A3052" s="90" t="s">
        <v>3820</v>
      </c>
      <c r="B3052" s="152" t="str">
        <f>IFERROR(VLOOKUP(Proc[[#This Row],[App]],Table2[],3,0),"open")</f>
        <v>ok</v>
      </c>
      <c r="C3052" s="90" t="s">
        <v>369</v>
      </c>
      <c r="D3052" s="152" t="s">
        <v>3652</v>
      </c>
      <c r="E3052" s="152" t="s">
        <v>2826</v>
      </c>
      <c r="F3052" s="91" t="s">
        <v>2826</v>
      </c>
      <c r="G3052" s="90" t="s">
        <v>400</v>
      </c>
      <c r="H3052" s="91" t="str">
        <f>IF(Proc[[#This Row],[type]]="LFF (MDG-F)",MID(Proc[[#This Row],[Obj]],13,10),"")</f>
        <v/>
      </c>
      <c r="I3052" s="152"/>
      <c r="J3052" s="91" t="b">
        <f>Proc[[#This Row],[Requested]]=Proc[[#This Row],[CurrentParent]]</f>
        <v>1</v>
      </c>
      <c r="K3052" s="152" t="str">
        <f>IF(Proc[[#This Row],[Author]]="Marcela Urrego",VLOOKUP(LEFT(Proc[[#This Row],[Requested]],1),Table3[#All],2,0),VLOOKUP(Proc[[#This Row],[Author]],Table4[],2,0))</f>
        <v>HC</v>
      </c>
      <c r="L3052" s="91" t="s">
        <v>3524</v>
      </c>
      <c r="M3052" s="82">
        <v>45873</v>
      </c>
      <c r="N3052" s="82"/>
      <c r="O3052" s="82"/>
      <c r="P3052" s="84" t="str">
        <f ca="1">IF(Proc[[#This Row],[DaysAgeing]]&gt;5,"yep","on track")</f>
        <v>yep</v>
      </c>
      <c r="Q3052" s="2">
        <f ca="1">IF(Proc[[#This Row],[DateClosed]]="",ABS(NETWORKDAYS(Proc[[#This Row],[DateOpened]],TODAY()))-1,ABS(NETWORKDAYS(Proc[[#This Row],[DateOpened]],Proc[[#This Row],[DateClosed]]))-1)</f>
        <v>174</v>
      </c>
      <c r="R3052" s="84" t="s">
        <v>1005</v>
      </c>
      <c r="S3052" s="91"/>
      <c r="T3052" s="153">
        <v>3051</v>
      </c>
    </row>
    <row r="3053" spans="1:20" hidden="1">
      <c r="A3053" s="90" t="s">
        <v>3820</v>
      </c>
      <c r="B3053" s="111" t="str">
        <f>IFERROR(VLOOKUP(Proc[[#This Row],[App]],Table2[],3,0),"open")</f>
        <v>ok</v>
      </c>
      <c r="C3053" s="90" t="s">
        <v>369</v>
      </c>
      <c r="D3053" s="152" t="s">
        <v>3653</v>
      </c>
      <c r="E3053" s="152" t="s">
        <v>2826</v>
      </c>
      <c r="F3053" s="153" t="s">
        <v>2826</v>
      </c>
      <c r="G3053" s="90" t="s">
        <v>400</v>
      </c>
      <c r="H3053" s="91" t="str">
        <f>IF(Proc[[#This Row],[type]]="LFF (MDG-F)",MID(Proc[[#This Row],[Obj]],13,10),"")</f>
        <v/>
      </c>
      <c r="I3053" s="152"/>
      <c r="J3053" s="91" t="b">
        <f>Proc[[#This Row],[Requested]]=Proc[[#This Row],[CurrentParent]]</f>
        <v>1</v>
      </c>
      <c r="K3053" s="107" t="str">
        <f>IF(Proc[[#This Row],[Author]]="Marcela Urrego",VLOOKUP(LEFT(Proc[[#This Row],[Requested]],1),Table3[#All],2,0),VLOOKUP(Proc[[#This Row],[Author]],Table4[],2,0))</f>
        <v>HC</v>
      </c>
      <c r="L3053" s="91" t="s">
        <v>3524</v>
      </c>
      <c r="M3053" s="82">
        <v>45873</v>
      </c>
      <c r="N3053" s="82"/>
      <c r="O3053" s="82"/>
      <c r="P3053" s="84" t="str">
        <f ca="1">IF(Proc[[#This Row],[DaysAgeing]]&gt;5,"yep","on track")</f>
        <v>yep</v>
      </c>
      <c r="Q3053" s="2">
        <f ca="1">IF(Proc[[#This Row],[DateClosed]]="",ABS(NETWORKDAYS(Proc[[#This Row],[DateOpened]],TODAY()))-1,ABS(NETWORKDAYS(Proc[[#This Row],[DateOpened]],Proc[[#This Row],[DateClosed]]))-1)</f>
        <v>174</v>
      </c>
      <c r="R3053" s="84" t="s">
        <v>1005</v>
      </c>
      <c r="S3053" s="91"/>
      <c r="T3053" s="153">
        <v>3052</v>
      </c>
    </row>
    <row r="3054" spans="1:20" hidden="1">
      <c r="A3054" s="90" t="s">
        <v>3820</v>
      </c>
      <c r="B3054" s="152" t="str">
        <f>IFERROR(VLOOKUP(Proc[[#This Row],[App]],Table2[],3,0),"open")</f>
        <v>ok</v>
      </c>
      <c r="C3054" s="90" t="s">
        <v>369</v>
      </c>
      <c r="D3054" s="152" t="s">
        <v>3654</v>
      </c>
      <c r="E3054" s="152" t="s">
        <v>2826</v>
      </c>
      <c r="F3054" s="91" t="s">
        <v>2826</v>
      </c>
      <c r="G3054" s="90" t="s">
        <v>400</v>
      </c>
      <c r="H3054" s="91" t="str">
        <f>IF(Proc[[#This Row],[type]]="LFF (MDG-F)",MID(Proc[[#This Row],[Obj]],13,10),"")</f>
        <v/>
      </c>
      <c r="I3054" s="152"/>
      <c r="J3054" s="91" t="b">
        <f>Proc[[#This Row],[Requested]]=Proc[[#This Row],[CurrentParent]]</f>
        <v>1</v>
      </c>
      <c r="K3054" s="152" t="str">
        <f>IF(Proc[[#This Row],[Author]]="Marcela Urrego",VLOOKUP(LEFT(Proc[[#This Row],[Requested]],1),Table3[#All],2,0),VLOOKUP(Proc[[#This Row],[Author]],Table4[],2,0))</f>
        <v>HC</v>
      </c>
      <c r="L3054" s="91" t="s">
        <v>3524</v>
      </c>
      <c r="M3054" s="82">
        <v>45873</v>
      </c>
      <c r="N3054" s="82"/>
      <c r="O3054" s="82"/>
      <c r="P3054" s="84" t="str">
        <f ca="1">IF(Proc[[#This Row],[DaysAgeing]]&gt;5,"yep","on track")</f>
        <v>yep</v>
      </c>
      <c r="Q3054" s="2">
        <f ca="1">IF(Proc[[#This Row],[DateClosed]]="",ABS(NETWORKDAYS(Proc[[#This Row],[DateOpened]],TODAY()))-1,ABS(NETWORKDAYS(Proc[[#This Row],[DateOpened]],Proc[[#This Row],[DateClosed]]))-1)</f>
        <v>174</v>
      </c>
      <c r="R3054" s="84" t="s">
        <v>1005</v>
      </c>
      <c r="S3054" s="91"/>
      <c r="T3054" s="153">
        <v>3053</v>
      </c>
    </row>
    <row r="3055" spans="1:20" hidden="1">
      <c r="A3055" s="90" t="s">
        <v>3820</v>
      </c>
      <c r="B3055" s="152" t="str">
        <f>IFERROR(VLOOKUP(Proc[[#This Row],[App]],Table2[],3,0),"open")</f>
        <v>ok</v>
      </c>
      <c r="C3055" s="90" t="s">
        <v>369</v>
      </c>
      <c r="D3055" s="152" t="s">
        <v>3655</v>
      </c>
      <c r="E3055" s="152" t="s">
        <v>2826</v>
      </c>
      <c r="F3055" s="91" t="s">
        <v>2826</v>
      </c>
      <c r="G3055" s="90" t="s">
        <v>400</v>
      </c>
      <c r="H3055" s="91" t="str">
        <f>IF(Proc[[#This Row],[type]]="LFF (MDG-F)",MID(Proc[[#This Row],[Obj]],13,10),"")</f>
        <v/>
      </c>
      <c r="I3055" s="152"/>
      <c r="J3055" s="91" t="b">
        <f>Proc[[#This Row],[Requested]]=Proc[[#This Row],[CurrentParent]]</f>
        <v>1</v>
      </c>
      <c r="K3055" s="152" t="str">
        <f>IF(Proc[[#This Row],[Author]]="Marcela Urrego",VLOOKUP(LEFT(Proc[[#This Row],[Requested]],1),Table3[#All],2,0),VLOOKUP(Proc[[#This Row],[Author]],Table4[],2,0))</f>
        <v>HC</v>
      </c>
      <c r="L3055" s="91" t="s">
        <v>3524</v>
      </c>
      <c r="M3055" s="82">
        <v>45873</v>
      </c>
      <c r="N3055" s="82"/>
      <c r="O3055" s="82"/>
      <c r="P3055" s="84" t="str">
        <f ca="1">IF(Proc[[#This Row],[DaysAgeing]]&gt;5,"yep","on track")</f>
        <v>yep</v>
      </c>
      <c r="Q3055" s="2">
        <f ca="1">IF(Proc[[#This Row],[DateClosed]]="",ABS(NETWORKDAYS(Proc[[#This Row],[DateOpened]],TODAY()))-1,ABS(NETWORKDAYS(Proc[[#This Row],[DateOpened]],Proc[[#This Row],[DateClosed]]))-1)</f>
        <v>174</v>
      </c>
      <c r="R3055" s="84" t="s">
        <v>1005</v>
      </c>
      <c r="S3055" s="91"/>
      <c r="T3055" s="153">
        <v>3054</v>
      </c>
    </row>
    <row r="3056" spans="1:20" hidden="1">
      <c r="A3056" s="90" t="s">
        <v>3820</v>
      </c>
      <c r="B3056" s="152" t="str">
        <f>IFERROR(VLOOKUP(Proc[[#This Row],[App]],Table2[],3,0),"open")</f>
        <v>ok</v>
      </c>
      <c r="C3056" s="90" t="s">
        <v>369</v>
      </c>
      <c r="D3056" s="152" t="s">
        <v>3656</v>
      </c>
      <c r="E3056" s="152" t="s">
        <v>2826</v>
      </c>
      <c r="F3056" s="91" t="s">
        <v>2826</v>
      </c>
      <c r="G3056" s="90" t="s">
        <v>400</v>
      </c>
      <c r="H3056" s="91" t="str">
        <f>IF(Proc[[#This Row],[type]]="LFF (MDG-F)",MID(Proc[[#This Row],[Obj]],13,10),"")</f>
        <v/>
      </c>
      <c r="I3056" s="152"/>
      <c r="J3056" s="91" t="b">
        <f>Proc[[#This Row],[Requested]]=Proc[[#This Row],[CurrentParent]]</f>
        <v>1</v>
      </c>
      <c r="K3056" s="152" t="str">
        <f>IF(Proc[[#This Row],[Author]]="Marcela Urrego",VLOOKUP(LEFT(Proc[[#This Row],[Requested]],1),Table3[#All],2,0),VLOOKUP(Proc[[#This Row],[Author]],Table4[],2,0))</f>
        <v>HC</v>
      </c>
      <c r="L3056" s="91" t="s">
        <v>3524</v>
      </c>
      <c r="M3056" s="82">
        <v>45873</v>
      </c>
      <c r="N3056" s="82"/>
      <c r="O3056" s="82"/>
      <c r="P3056" s="84" t="str">
        <f ca="1">IF(Proc[[#This Row],[DaysAgeing]]&gt;5,"yep","on track")</f>
        <v>yep</v>
      </c>
      <c r="Q3056" s="2">
        <f ca="1">IF(Proc[[#This Row],[DateClosed]]="",ABS(NETWORKDAYS(Proc[[#This Row],[DateOpened]],TODAY()))-1,ABS(NETWORKDAYS(Proc[[#This Row],[DateOpened]],Proc[[#This Row],[DateClosed]]))-1)</f>
        <v>174</v>
      </c>
      <c r="R3056" s="84" t="s">
        <v>1005</v>
      </c>
      <c r="S3056" s="91"/>
      <c r="T3056" s="153">
        <v>3055</v>
      </c>
    </row>
    <row r="3057" spans="1:20" hidden="1">
      <c r="A3057" s="90" t="s">
        <v>3820</v>
      </c>
      <c r="B3057" s="152" t="str">
        <f>IFERROR(VLOOKUP(Proc[[#This Row],[App]],Table2[],3,0),"open")</f>
        <v>ok</v>
      </c>
      <c r="C3057" s="90" t="s">
        <v>369</v>
      </c>
      <c r="D3057" s="152" t="s">
        <v>3657</v>
      </c>
      <c r="E3057" s="152" t="s">
        <v>2826</v>
      </c>
      <c r="F3057" s="91" t="s">
        <v>2826</v>
      </c>
      <c r="G3057" s="90" t="s">
        <v>400</v>
      </c>
      <c r="H3057" s="91" t="str">
        <f>IF(Proc[[#This Row],[type]]="LFF (MDG-F)",MID(Proc[[#This Row],[Obj]],13,10),"")</f>
        <v/>
      </c>
      <c r="I3057" s="152"/>
      <c r="J3057" s="91" t="b">
        <f>Proc[[#This Row],[Requested]]=Proc[[#This Row],[CurrentParent]]</f>
        <v>1</v>
      </c>
      <c r="K3057" s="152" t="str">
        <f>IF(Proc[[#This Row],[Author]]="Marcela Urrego",VLOOKUP(LEFT(Proc[[#This Row],[Requested]],1),Table3[#All],2,0),VLOOKUP(Proc[[#This Row],[Author]],Table4[],2,0))</f>
        <v>HC</v>
      </c>
      <c r="L3057" s="91" t="s">
        <v>3524</v>
      </c>
      <c r="M3057" s="82">
        <v>45873</v>
      </c>
      <c r="N3057" s="82"/>
      <c r="O3057" s="82"/>
      <c r="P3057" s="84" t="str">
        <f ca="1">IF(Proc[[#This Row],[DaysAgeing]]&gt;5,"yep","on track")</f>
        <v>yep</v>
      </c>
      <c r="Q3057" s="2">
        <f ca="1">IF(Proc[[#This Row],[DateClosed]]="",ABS(NETWORKDAYS(Proc[[#This Row],[DateOpened]],TODAY()))-1,ABS(NETWORKDAYS(Proc[[#This Row],[DateOpened]],Proc[[#This Row],[DateClosed]]))-1)</f>
        <v>174</v>
      </c>
      <c r="R3057" s="84" t="s">
        <v>1005</v>
      </c>
      <c r="S3057" s="91"/>
      <c r="T3057" s="153">
        <v>3056</v>
      </c>
    </row>
    <row r="3058" spans="1:20" hidden="1">
      <c r="A3058" s="90" t="s">
        <v>3820</v>
      </c>
      <c r="B3058" s="152" t="str">
        <f>IFERROR(VLOOKUP(Proc[[#This Row],[App]],Table2[],3,0),"open")</f>
        <v>ok</v>
      </c>
      <c r="C3058" s="90" t="s">
        <v>369</v>
      </c>
      <c r="D3058" s="152" t="s">
        <v>3658</v>
      </c>
      <c r="E3058" s="152" t="s">
        <v>2826</v>
      </c>
      <c r="F3058" s="91" t="s">
        <v>2826</v>
      </c>
      <c r="G3058" s="90" t="s">
        <v>400</v>
      </c>
      <c r="H3058" s="91" t="str">
        <f>IF(Proc[[#This Row],[type]]="LFF (MDG-F)",MID(Proc[[#This Row],[Obj]],13,10),"")</f>
        <v/>
      </c>
      <c r="I3058" s="152"/>
      <c r="J3058" s="91" t="b">
        <f>Proc[[#This Row],[Requested]]=Proc[[#This Row],[CurrentParent]]</f>
        <v>1</v>
      </c>
      <c r="K3058" s="152" t="str">
        <f>IF(Proc[[#This Row],[Author]]="Marcela Urrego",VLOOKUP(LEFT(Proc[[#This Row],[Requested]],1),Table3[#All],2,0),VLOOKUP(Proc[[#This Row],[Author]],Table4[],2,0))</f>
        <v>HC</v>
      </c>
      <c r="L3058" s="91" t="s">
        <v>3524</v>
      </c>
      <c r="M3058" s="82">
        <v>45873</v>
      </c>
      <c r="N3058" s="82"/>
      <c r="O3058" s="82"/>
      <c r="P3058" s="84" t="str">
        <f ca="1">IF(Proc[[#This Row],[DaysAgeing]]&gt;5,"yep","on track")</f>
        <v>yep</v>
      </c>
      <c r="Q3058" s="2">
        <f ca="1">IF(Proc[[#This Row],[DateClosed]]="",ABS(NETWORKDAYS(Proc[[#This Row],[DateOpened]],TODAY()))-1,ABS(NETWORKDAYS(Proc[[#This Row],[DateOpened]],Proc[[#This Row],[DateClosed]]))-1)</f>
        <v>174</v>
      </c>
      <c r="R3058" s="84" t="s">
        <v>1005</v>
      </c>
      <c r="S3058" s="91"/>
      <c r="T3058" s="153">
        <v>3057</v>
      </c>
    </row>
    <row r="3059" spans="1:20" hidden="1">
      <c r="A3059" s="90" t="s">
        <v>3820</v>
      </c>
      <c r="B3059" s="152" t="str">
        <f>IFERROR(VLOOKUP(Proc[[#This Row],[App]],Table2[],3,0),"open")</f>
        <v>ok</v>
      </c>
      <c r="C3059" s="90" t="s">
        <v>369</v>
      </c>
      <c r="D3059" s="152" t="s">
        <v>3659</v>
      </c>
      <c r="E3059" s="152" t="s">
        <v>2826</v>
      </c>
      <c r="F3059" s="91" t="s">
        <v>2826</v>
      </c>
      <c r="G3059" s="90" t="s">
        <v>400</v>
      </c>
      <c r="H3059" s="91" t="str">
        <f>IF(Proc[[#This Row],[type]]="LFF (MDG-F)",MID(Proc[[#This Row],[Obj]],13,10),"")</f>
        <v/>
      </c>
      <c r="I3059" s="152"/>
      <c r="J3059" s="91" t="b">
        <f>Proc[[#This Row],[Requested]]=Proc[[#This Row],[CurrentParent]]</f>
        <v>1</v>
      </c>
      <c r="K3059" s="152" t="str">
        <f>IF(Proc[[#This Row],[Author]]="Marcela Urrego",VLOOKUP(LEFT(Proc[[#This Row],[Requested]],1),Table3[#All],2,0),VLOOKUP(Proc[[#This Row],[Author]],Table4[],2,0))</f>
        <v>HC</v>
      </c>
      <c r="L3059" s="91" t="s">
        <v>3524</v>
      </c>
      <c r="M3059" s="82">
        <v>45873</v>
      </c>
      <c r="N3059" s="82"/>
      <c r="O3059" s="82"/>
      <c r="P3059" s="84" t="str">
        <f ca="1">IF(Proc[[#This Row],[DaysAgeing]]&gt;5,"yep","on track")</f>
        <v>yep</v>
      </c>
      <c r="Q3059" s="2">
        <f ca="1">IF(Proc[[#This Row],[DateClosed]]="",ABS(NETWORKDAYS(Proc[[#This Row],[DateOpened]],TODAY()))-1,ABS(NETWORKDAYS(Proc[[#This Row],[DateOpened]],Proc[[#This Row],[DateClosed]]))-1)</f>
        <v>174</v>
      </c>
      <c r="R3059" s="84" t="s">
        <v>1005</v>
      </c>
      <c r="S3059" s="91"/>
      <c r="T3059" s="153">
        <v>3058</v>
      </c>
    </row>
    <row r="3060" spans="1:20" hidden="1">
      <c r="A3060" s="90" t="s">
        <v>3820</v>
      </c>
      <c r="B3060" s="152" t="str">
        <f>IFERROR(VLOOKUP(Proc[[#This Row],[App]],Table2[],3,0),"open")</f>
        <v>ok</v>
      </c>
      <c r="C3060" s="90" t="s">
        <v>369</v>
      </c>
      <c r="D3060" s="152" t="s">
        <v>3660</v>
      </c>
      <c r="E3060" s="152" t="s">
        <v>2826</v>
      </c>
      <c r="F3060" s="91" t="s">
        <v>2826</v>
      </c>
      <c r="G3060" s="90" t="s">
        <v>400</v>
      </c>
      <c r="H3060" s="91" t="str">
        <f>IF(Proc[[#This Row],[type]]="LFF (MDG-F)",MID(Proc[[#This Row],[Obj]],13,10),"")</f>
        <v/>
      </c>
      <c r="I3060" s="152"/>
      <c r="J3060" s="91" t="b">
        <f>Proc[[#This Row],[Requested]]=Proc[[#This Row],[CurrentParent]]</f>
        <v>1</v>
      </c>
      <c r="K3060" s="152" t="str">
        <f>IF(Proc[[#This Row],[Author]]="Marcela Urrego",VLOOKUP(LEFT(Proc[[#This Row],[Requested]],1),Table3[#All],2,0),VLOOKUP(Proc[[#This Row],[Author]],Table4[],2,0))</f>
        <v>HC</v>
      </c>
      <c r="L3060" s="91" t="s">
        <v>3524</v>
      </c>
      <c r="M3060" s="82">
        <v>45873</v>
      </c>
      <c r="N3060" s="82"/>
      <c r="O3060" s="82"/>
      <c r="P3060" s="84" t="str">
        <f ca="1">IF(Proc[[#This Row],[DaysAgeing]]&gt;5,"yep","on track")</f>
        <v>yep</v>
      </c>
      <c r="Q3060" s="2">
        <f ca="1">IF(Proc[[#This Row],[DateClosed]]="",ABS(NETWORKDAYS(Proc[[#This Row],[DateOpened]],TODAY()))-1,ABS(NETWORKDAYS(Proc[[#This Row],[DateOpened]],Proc[[#This Row],[DateClosed]]))-1)</f>
        <v>174</v>
      </c>
      <c r="R3060" s="84" t="s">
        <v>1005</v>
      </c>
      <c r="S3060" s="91"/>
      <c r="T3060" s="153">
        <v>3059</v>
      </c>
    </row>
    <row r="3061" spans="1:20" hidden="1">
      <c r="A3061" s="90" t="s">
        <v>3820</v>
      </c>
      <c r="B3061" s="152" t="str">
        <f>IFERROR(VLOOKUP(Proc[[#This Row],[App]],Table2[],3,0),"open")</f>
        <v>ok</v>
      </c>
      <c r="C3061" s="90" t="s">
        <v>369</v>
      </c>
      <c r="D3061" s="152" t="s">
        <v>3661</v>
      </c>
      <c r="E3061" s="152" t="s">
        <v>2826</v>
      </c>
      <c r="F3061" s="91" t="s">
        <v>2826</v>
      </c>
      <c r="G3061" s="90" t="s">
        <v>400</v>
      </c>
      <c r="H3061" s="91" t="str">
        <f>IF(Proc[[#This Row],[type]]="LFF (MDG-F)",MID(Proc[[#This Row],[Obj]],13,10),"")</f>
        <v/>
      </c>
      <c r="I3061" s="152"/>
      <c r="J3061" s="91" t="b">
        <f>Proc[[#This Row],[Requested]]=Proc[[#This Row],[CurrentParent]]</f>
        <v>1</v>
      </c>
      <c r="K3061" s="152" t="str">
        <f>IF(Proc[[#This Row],[Author]]="Marcela Urrego",VLOOKUP(LEFT(Proc[[#This Row],[Requested]],1),Table3[#All],2,0),VLOOKUP(Proc[[#This Row],[Author]],Table4[],2,0))</f>
        <v>HC</v>
      </c>
      <c r="L3061" s="91" t="s">
        <v>3524</v>
      </c>
      <c r="M3061" s="82">
        <v>45873</v>
      </c>
      <c r="N3061" s="82"/>
      <c r="O3061" s="82"/>
      <c r="P3061" s="84" t="str">
        <f ca="1">IF(Proc[[#This Row],[DaysAgeing]]&gt;5,"yep","on track")</f>
        <v>yep</v>
      </c>
      <c r="Q3061" s="2">
        <f ca="1">IF(Proc[[#This Row],[DateClosed]]="",ABS(NETWORKDAYS(Proc[[#This Row],[DateOpened]],TODAY()))-1,ABS(NETWORKDAYS(Proc[[#This Row],[DateOpened]],Proc[[#This Row],[DateClosed]]))-1)</f>
        <v>174</v>
      </c>
      <c r="R3061" s="84" t="s">
        <v>1005</v>
      </c>
      <c r="S3061" s="91"/>
      <c r="T3061" s="153">
        <v>3060</v>
      </c>
    </row>
    <row r="3062" spans="1:20" hidden="1">
      <c r="A3062" s="90" t="s">
        <v>3820</v>
      </c>
      <c r="B3062" s="152" t="str">
        <f>IFERROR(VLOOKUP(Proc[[#This Row],[App]],Table2[],3,0),"open")</f>
        <v>ok</v>
      </c>
      <c r="C3062" s="90" t="s">
        <v>369</v>
      </c>
      <c r="D3062" s="152" t="s">
        <v>3662</v>
      </c>
      <c r="E3062" s="152" t="s">
        <v>2826</v>
      </c>
      <c r="F3062" s="91" t="s">
        <v>2826</v>
      </c>
      <c r="G3062" s="90" t="s">
        <v>400</v>
      </c>
      <c r="H3062" s="91" t="str">
        <f>IF(Proc[[#This Row],[type]]="LFF (MDG-F)",MID(Proc[[#This Row],[Obj]],13,10),"")</f>
        <v/>
      </c>
      <c r="I3062" s="152"/>
      <c r="J3062" s="91" t="b">
        <f>Proc[[#This Row],[Requested]]=Proc[[#This Row],[CurrentParent]]</f>
        <v>1</v>
      </c>
      <c r="K3062" s="152" t="str">
        <f>IF(Proc[[#This Row],[Author]]="Marcela Urrego",VLOOKUP(LEFT(Proc[[#This Row],[Requested]],1),Table3[#All],2,0),VLOOKUP(Proc[[#This Row],[Author]],Table4[],2,0))</f>
        <v>HC</v>
      </c>
      <c r="L3062" s="91" t="s">
        <v>3524</v>
      </c>
      <c r="M3062" s="82">
        <v>45873</v>
      </c>
      <c r="N3062" s="82"/>
      <c r="O3062" s="82"/>
      <c r="P3062" s="84" t="str">
        <f ca="1">IF(Proc[[#This Row],[DaysAgeing]]&gt;5,"yep","on track")</f>
        <v>yep</v>
      </c>
      <c r="Q3062" s="2">
        <f ca="1">IF(Proc[[#This Row],[DateClosed]]="",ABS(NETWORKDAYS(Proc[[#This Row],[DateOpened]],TODAY()))-1,ABS(NETWORKDAYS(Proc[[#This Row],[DateOpened]],Proc[[#This Row],[DateClosed]]))-1)</f>
        <v>174</v>
      </c>
      <c r="R3062" s="84" t="s">
        <v>1005</v>
      </c>
      <c r="S3062" s="91"/>
      <c r="T3062" s="153">
        <v>3061</v>
      </c>
    </row>
    <row r="3063" spans="1:20" hidden="1">
      <c r="A3063" s="90" t="s">
        <v>3820</v>
      </c>
      <c r="B3063" s="152" t="str">
        <f>IFERROR(VLOOKUP(Proc[[#This Row],[App]],Table2[],3,0),"open")</f>
        <v>ok</v>
      </c>
      <c r="C3063" s="90" t="s">
        <v>369</v>
      </c>
      <c r="D3063" s="152" t="s">
        <v>3663</v>
      </c>
      <c r="E3063" s="152" t="s">
        <v>2826</v>
      </c>
      <c r="F3063" s="91" t="s">
        <v>2826</v>
      </c>
      <c r="G3063" s="90" t="s">
        <v>400</v>
      </c>
      <c r="H3063" s="91" t="str">
        <f>IF(Proc[[#This Row],[type]]="LFF (MDG-F)",MID(Proc[[#This Row],[Obj]],13,10),"")</f>
        <v/>
      </c>
      <c r="I3063" s="152"/>
      <c r="J3063" s="91" t="b">
        <f>Proc[[#This Row],[Requested]]=Proc[[#This Row],[CurrentParent]]</f>
        <v>1</v>
      </c>
      <c r="K3063" s="152" t="str">
        <f>IF(Proc[[#This Row],[Author]]="Marcela Urrego",VLOOKUP(LEFT(Proc[[#This Row],[Requested]],1),Table3[#All],2,0),VLOOKUP(Proc[[#This Row],[Author]],Table4[],2,0))</f>
        <v>HC</v>
      </c>
      <c r="L3063" s="91" t="s">
        <v>3524</v>
      </c>
      <c r="M3063" s="82">
        <v>45873</v>
      </c>
      <c r="N3063" s="82"/>
      <c r="O3063" s="82"/>
      <c r="P3063" s="84" t="str">
        <f ca="1">IF(Proc[[#This Row],[DaysAgeing]]&gt;5,"yep","on track")</f>
        <v>yep</v>
      </c>
      <c r="Q3063" s="2">
        <f ca="1">IF(Proc[[#This Row],[DateClosed]]="",ABS(NETWORKDAYS(Proc[[#This Row],[DateOpened]],TODAY()))-1,ABS(NETWORKDAYS(Proc[[#This Row],[DateOpened]],Proc[[#This Row],[DateClosed]]))-1)</f>
        <v>174</v>
      </c>
      <c r="R3063" s="84" t="s">
        <v>1005</v>
      </c>
      <c r="S3063" s="91"/>
      <c r="T3063" s="153">
        <v>3062</v>
      </c>
    </row>
    <row r="3064" spans="1:20" hidden="1">
      <c r="A3064" s="90" t="s">
        <v>3820</v>
      </c>
      <c r="B3064" s="111" t="str">
        <f>IFERROR(VLOOKUP(Proc[[#This Row],[App]],Table2[],3,0),"open")</f>
        <v>ok</v>
      </c>
      <c r="C3064" s="90" t="s">
        <v>369</v>
      </c>
      <c r="D3064" s="152" t="s">
        <v>3664</v>
      </c>
      <c r="E3064" s="152" t="s">
        <v>2826</v>
      </c>
      <c r="F3064" s="91" t="s">
        <v>2826</v>
      </c>
      <c r="G3064" s="90" t="s">
        <v>400</v>
      </c>
      <c r="H3064" s="91" t="str">
        <f>IF(Proc[[#This Row],[type]]="LFF (MDG-F)",MID(Proc[[#This Row],[Obj]],13,10),"")</f>
        <v/>
      </c>
      <c r="I3064" s="152"/>
      <c r="J3064" s="91" t="b">
        <f>Proc[[#This Row],[Requested]]=Proc[[#This Row],[CurrentParent]]</f>
        <v>1</v>
      </c>
      <c r="K3064" s="107" t="str">
        <f>IF(Proc[[#This Row],[Author]]="Marcela Urrego",VLOOKUP(LEFT(Proc[[#This Row],[Requested]],1),Table3[#All],2,0),VLOOKUP(Proc[[#This Row],[Author]],Table4[],2,0))</f>
        <v>HC</v>
      </c>
      <c r="L3064" s="91" t="s">
        <v>3524</v>
      </c>
      <c r="M3064" s="82">
        <v>45873</v>
      </c>
      <c r="N3064" s="82"/>
      <c r="O3064" s="82"/>
      <c r="P3064" s="84" t="str">
        <f ca="1">IF(Proc[[#This Row],[DaysAgeing]]&gt;5,"yep","on track")</f>
        <v>yep</v>
      </c>
      <c r="Q3064" s="2">
        <f ca="1">IF(Proc[[#This Row],[DateClosed]]="",ABS(NETWORKDAYS(Proc[[#This Row],[DateOpened]],TODAY()))-1,ABS(NETWORKDAYS(Proc[[#This Row],[DateOpened]],Proc[[#This Row],[DateClosed]]))-1)</f>
        <v>174</v>
      </c>
      <c r="R3064" s="84" t="s">
        <v>1005</v>
      </c>
      <c r="S3064" s="91"/>
      <c r="T3064" s="153">
        <v>3063</v>
      </c>
    </row>
    <row r="3065" spans="1:20" hidden="1">
      <c r="A3065" s="90" t="s">
        <v>3820</v>
      </c>
      <c r="B3065" s="111" t="str">
        <f>IFERROR(VLOOKUP(Proc[[#This Row],[App]],Table2[],3,0),"open")</f>
        <v>ok</v>
      </c>
      <c r="C3065" s="90" t="s">
        <v>369</v>
      </c>
      <c r="D3065" s="152" t="s">
        <v>3665</v>
      </c>
      <c r="E3065" s="152" t="s">
        <v>2826</v>
      </c>
      <c r="F3065" s="91" t="s">
        <v>2826</v>
      </c>
      <c r="G3065" s="90" t="s">
        <v>400</v>
      </c>
      <c r="H3065" s="91" t="str">
        <f>IF(Proc[[#This Row],[type]]="LFF (MDG-F)",MID(Proc[[#This Row],[Obj]],13,10),"")</f>
        <v/>
      </c>
      <c r="I3065" s="152"/>
      <c r="J3065" s="91" t="b">
        <f>Proc[[#This Row],[Requested]]=Proc[[#This Row],[CurrentParent]]</f>
        <v>1</v>
      </c>
      <c r="K3065" s="107" t="str">
        <f>IF(Proc[[#This Row],[Author]]="Marcela Urrego",VLOOKUP(LEFT(Proc[[#This Row],[Requested]],1),Table3[#All],2,0),VLOOKUP(Proc[[#This Row],[Author]],Table4[],2,0))</f>
        <v>HC</v>
      </c>
      <c r="L3065" s="91" t="s">
        <v>3524</v>
      </c>
      <c r="M3065" s="82">
        <v>45873</v>
      </c>
      <c r="N3065" s="82"/>
      <c r="O3065" s="82"/>
      <c r="P3065" s="84" t="str">
        <f ca="1">IF(Proc[[#This Row],[DaysAgeing]]&gt;5,"yep","on track")</f>
        <v>yep</v>
      </c>
      <c r="Q3065" s="2">
        <f ca="1">IF(Proc[[#This Row],[DateClosed]]="",ABS(NETWORKDAYS(Proc[[#This Row],[DateOpened]],TODAY()))-1,ABS(NETWORKDAYS(Proc[[#This Row],[DateOpened]],Proc[[#This Row],[DateClosed]]))-1)</f>
        <v>174</v>
      </c>
      <c r="R3065" s="84" t="s">
        <v>1005</v>
      </c>
      <c r="S3065" s="91"/>
      <c r="T3065" s="153">
        <v>3064</v>
      </c>
    </row>
    <row r="3066" spans="1:20" hidden="1">
      <c r="A3066" s="90" t="s">
        <v>3820</v>
      </c>
      <c r="B3066" s="152" t="str">
        <f>IFERROR(VLOOKUP(Proc[[#This Row],[App]],Table2[],3,0),"open")</f>
        <v>ok</v>
      </c>
      <c r="C3066" s="90" t="s">
        <v>369</v>
      </c>
      <c r="D3066" s="152" t="s">
        <v>3666</v>
      </c>
      <c r="E3066" s="152" t="s">
        <v>2826</v>
      </c>
      <c r="F3066" s="91" t="s">
        <v>2826</v>
      </c>
      <c r="G3066" s="90" t="s">
        <v>400</v>
      </c>
      <c r="H3066" s="91" t="str">
        <f>IF(Proc[[#This Row],[type]]="LFF (MDG-F)",MID(Proc[[#This Row],[Obj]],13,10),"")</f>
        <v/>
      </c>
      <c r="I3066" s="152"/>
      <c r="J3066" s="91" t="b">
        <f>Proc[[#This Row],[Requested]]=Proc[[#This Row],[CurrentParent]]</f>
        <v>1</v>
      </c>
      <c r="K3066" s="152" t="str">
        <f>IF(Proc[[#This Row],[Author]]="Marcela Urrego",VLOOKUP(LEFT(Proc[[#This Row],[Requested]],1),Table3[#All],2,0),VLOOKUP(Proc[[#This Row],[Author]],Table4[],2,0))</f>
        <v>HC</v>
      </c>
      <c r="L3066" s="91" t="s">
        <v>3524</v>
      </c>
      <c r="M3066" s="82">
        <v>45873</v>
      </c>
      <c r="N3066" s="82"/>
      <c r="O3066" s="82"/>
      <c r="P3066" s="84" t="str">
        <f ca="1">IF(Proc[[#This Row],[DaysAgeing]]&gt;5,"yep","on track")</f>
        <v>yep</v>
      </c>
      <c r="Q3066" s="2">
        <f ca="1">IF(Proc[[#This Row],[DateClosed]]="",ABS(NETWORKDAYS(Proc[[#This Row],[DateOpened]],TODAY()))-1,ABS(NETWORKDAYS(Proc[[#This Row],[DateOpened]],Proc[[#This Row],[DateClosed]]))-1)</f>
        <v>174</v>
      </c>
      <c r="R3066" s="84" t="s">
        <v>1005</v>
      </c>
      <c r="S3066" s="91"/>
      <c r="T3066" s="153">
        <v>3065</v>
      </c>
    </row>
    <row r="3067" spans="1:20" hidden="1">
      <c r="A3067" s="90" t="s">
        <v>3820</v>
      </c>
      <c r="B3067" s="152" t="str">
        <f>IFERROR(VLOOKUP(Proc[[#This Row],[App]],Table2[],3,0),"open")</f>
        <v>ok</v>
      </c>
      <c r="C3067" s="90" t="s">
        <v>369</v>
      </c>
      <c r="D3067" s="152" t="s">
        <v>3667</v>
      </c>
      <c r="E3067" s="152" t="s">
        <v>2826</v>
      </c>
      <c r="F3067" s="91" t="s">
        <v>2826</v>
      </c>
      <c r="G3067" s="90" t="s">
        <v>400</v>
      </c>
      <c r="H3067" s="91" t="str">
        <f>IF(Proc[[#This Row],[type]]="LFF (MDG-F)",MID(Proc[[#This Row],[Obj]],13,10),"")</f>
        <v/>
      </c>
      <c r="I3067" s="152"/>
      <c r="J3067" s="91" t="b">
        <f>Proc[[#This Row],[Requested]]=Proc[[#This Row],[CurrentParent]]</f>
        <v>1</v>
      </c>
      <c r="K3067" s="152" t="str">
        <f>IF(Proc[[#This Row],[Author]]="Marcela Urrego",VLOOKUP(LEFT(Proc[[#This Row],[Requested]],1),Table3[#All],2,0),VLOOKUP(Proc[[#This Row],[Author]],Table4[],2,0))</f>
        <v>HC</v>
      </c>
      <c r="L3067" s="91" t="s">
        <v>3524</v>
      </c>
      <c r="M3067" s="82">
        <v>45873</v>
      </c>
      <c r="N3067" s="82"/>
      <c r="O3067" s="82"/>
      <c r="P3067" s="84" t="str">
        <f ca="1">IF(Proc[[#This Row],[DaysAgeing]]&gt;5,"yep","on track")</f>
        <v>yep</v>
      </c>
      <c r="Q3067" s="2">
        <f ca="1">IF(Proc[[#This Row],[DateClosed]]="",ABS(NETWORKDAYS(Proc[[#This Row],[DateOpened]],TODAY()))-1,ABS(NETWORKDAYS(Proc[[#This Row],[DateOpened]],Proc[[#This Row],[DateClosed]]))-1)</f>
        <v>174</v>
      </c>
      <c r="R3067" s="84" t="s">
        <v>1005</v>
      </c>
      <c r="S3067" s="91"/>
      <c r="T3067" s="153">
        <v>3066</v>
      </c>
    </row>
    <row r="3068" spans="1:20" hidden="1">
      <c r="A3068" s="90" t="s">
        <v>3820</v>
      </c>
      <c r="B3068" s="152" t="str">
        <f>IFERROR(VLOOKUP(Proc[[#This Row],[App]],Table2[],3,0),"open")</f>
        <v>ok</v>
      </c>
      <c r="C3068" s="90" t="s">
        <v>369</v>
      </c>
      <c r="D3068" s="152" t="s">
        <v>3668</v>
      </c>
      <c r="E3068" s="152" t="s">
        <v>2826</v>
      </c>
      <c r="F3068" s="91" t="s">
        <v>2826</v>
      </c>
      <c r="G3068" s="90" t="s">
        <v>400</v>
      </c>
      <c r="H3068" s="91" t="str">
        <f>IF(Proc[[#This Row],[type]]="LFF (MDG-F)",MID(Proc[[#This Row],[Obj]],13,10),"")</f>
        <v/>
      </c>
      <c r="I3068" s="152"/>
      <c r="J3068" s="91" t="b">
        <f>Proc[[#This Row],[Requested]]=Proc[[#This Row],[CurrentParent]]</f>
        <v>1</v>
      </c>
      <c r="K3068" s="152" t="str">
        <f>IF(Proc[[#This Row],[Author]]="Marcela Urrego",VLOOKUP(LEFT(Proc[[#This Row],[Requested]],1),Table3[#All],2,0),VLOOKUP(Proc[[#This Row],[Author]],Table4[],2,0))</f>
        <v>HC</v>
      </c>
      <c r="L3068" s="91" t="s">
        <v>3524</v>
      </c>
      <c r="M3068" s="82">
        <v>45873</v>
      </c>
      <c r="N3068" s="82"/>
      <c r="O3068" s="82"/>
      <c r="P3068" s="84" t="str">
        <f ca="1">IF(Proc[[#This Row],[DaysAgeing]]&gt;5,"yep","on track")</f>
        <v>yep</v>
      </c>
      <c r="Q3068" s="2">
        <f ca="1">IF(Proc[[#This Row],[DateClosed]]="",ABS(NETWORKDAYS(Proc[[#This Row],[DateOpened]],TODAY()))-1,ABS(NETWORKDAYS(Proc[[#This Row],[DateOpened]],Proc[[#This Row],[DateClosed]]))-1)</f>
        <v>174</v>
      </c>
      <c r="R3068" s="84" t="s">
        <v>1005</v>
      </c>
      <c r="S3068" s="91"/>
      <c r="T3068" s="153">
        <v>3067</v>
      </c>
    </row>
    <row r="3069" spans="1:20" hidden="1">
      <c r="A3069" s="90" t="s">
        <v>3820</v>
      </c>
      <c r="B3069" s="111" t="str">
        <f>IFERROR(VLOOKUP(Proc[[#This Row],[App]],Table2[],3,0),"open")</f>
        <v>ok</v>
      </c>
      <c r="C3069" s="90" t="s">
        <v>369</v>
      </c>
      <c r="D3069" s="152" t="s">
        <v>3669</v>
      </c>
      <c r="E3069" s="152" t="s">
        <v>2826</v>
      </c>
      <c r="F3069" s="153" t="s">
        <v>2826</v>
      </c>
      <c r="G3069" s="90" t="s">
        <v>400</v>
      </c>
      <c r="H3069" s="91" t="str">
        <f>IF(Proc[[#This Row],[type]]="LFF (MDG-F)",MID(Proc[[#This Row],[Obj]],13,10),"")</f>
        <v/>
      </c>
      <c r="I3069" s="152"/>
      <c r="J3069" s="91" t="b">
        <f>Proc[[#This Row],[Requested]]=Proc[[#This Row],[CurrentParent]]</f>
        <v>1</v>
      </c>
      <c r="K3069" s="107" t="str">
        <f>IF(Proc[[#This Row],[Author]]="Marcela Urrego",VLOOKUP(LEFT(Proc[[#This Row],[Requested]],1),Table3[#All],2,0),VLOOKUP(Proc[[#This Row],[Author]],Table4[],2,0))</f>
        <v>HC</v>
      </c>
      <c r="L3069" s="153" t="s">
        <v>3524</v>
      </c>
      <c r="M3069" s="82">
        <v>45873</v>
      </c>
      <c r="N3069" s="82"/>
      <c r="O3069" s="82"/>
      <c r="P3069" s="84" t="str">
        <f ca="1">IF(Proc[[#This Row],[DaysAgeing]]&gt;5,"yep","on track")</f>
        <v>yep</v>
      </c>
      <c r="Q3069" s="2">
        <f ca="1">IF(Proc[[#This Row],[DateClosed]]="",ABS(NETWORKDAYS(Proc[[#This Row],[DateOpened]],TODAY()))-1,ABS(NETWORKDAYS(Proc[[#This Row],[DateOpened]],Proc[[#This Row],[DateClosed]]))-1)</f>
        <v>174</v>
      </c>
      <c r="R3069" s="84" t="s">
        <v>1005</v>
      </c>
      <c r="S3069" s="91"/>
      <c r="T3069" s="153">
        <v>3068</v>
      </c>
    </row>
    <row r="3070" spans="1:20" hidden="1">
      <c r="A3070" s="90" t="s">
        <v>3820</v>
      </c>
      <c r="B3070" s="152" t="str">
        <f>IFERROR(VLOOKUP(Proc[[#This Row],[App]],Table2[],3,0),"open")</f>
        <v>ok</v>
      </c>
      <c r="C3070" s="90" t="s">
        <v>369</v>
      </c>
      <c r="D3070" s="152" t="s">
        <v>3670</v>
      </c>
      <c r="E3070" s="152" t="s">
        <v>2826</v>
      </c>
      <c r="F3070" s="91" t="s">
        <v>2826</v>
      </c>
      <c r="G3070" s="90" t="s">
        <v>400</v>
      </c>
      <c r="H3070" s="91" t="str">
        <f>IF(Proc[[#This Row],[type]]="LFF (MDG-F)",MID(Proc[[#This Row],[Obj]],13,10),"")</f>
        <v/>
      </c>
      <c r="I3070" s="152"/>
      <c r="J3070" s="91" t="b">
        <f>Proc[[#This Row],[Requested]]=Proc[[#This Row],[CurrentParent]]</f>
        <v>1</v>
      </c>
      <c r="K3070" s="152" t="str">
        <f>IF(Proc[[#This Row],[Author]]="Marcela Urrego",VLOOKUP(LEFT(Proc[[#This Row],[Requested]],1),Table3[#All],2,0),VLOOKUP(Proc[[#This Row],[Author]],Table4[],2,0))</f>
        <v>HC</v>
      </c>
      <c r="L3070" s="91" t="s">
        <v>3524</v>
      </c>
      <c r="M3070" s="82">
        <v>45873</v>
      </c>
      <c r="N3070" s="82"/>
      <c r="O3070" s="82"/>
      <c r="P3070" s="84" t="str">
        <f ca="1">IF(Proc[[#This Row],[DaysAgeing]]&gt;5,"yep","on track")</f>
        <v>yep</v>
      </c>
      <c r="Q3070" s="2">
        <f ca="1">IF(Proc[[#This Row],[DateClosed]]="",ABS(NETWORKDAYS(Proc[[#This Row],[DateOpened]],TODAY()))-1,ABS(NETWORKDAYS(Proc[[#This Row],[DateOpened]],Proc[[#This Row],[DateClosed]]))-1)</f>
        <v>174</v>
      </c>
      <c r="R3070" s="84" t="s">
        <v>1005</v>
      </c>
      <c r="S3070" s="91"/>
      <c r="T3070" s="153">
        <v>3069</v>
      </c>
    </row>
    <row r="3071" spans="1:20" hidden="1">
      <c r="A3071" s="90" t="s">
        <v>3820</v>
      </c>
      <c r="B3071" s="152" t="str">
        <f>IFERROR(VLOOKUP(Proc[[#This Row],[App]],Table2[],3,0),"open")</f>
        <v>ok</v>
      </c>
      <c r="C3071" s="90" t="s">
        <v>369</v>
      </c>
      <c r="D3071" s="152" t="s">
        <v>3671</v>
      </c>
      <c r="E3071" s="152" t="s">
        <v>2826</v>
      </c>
      <c r="F3071" s="91" t="s">
        <v>2826</v>
      </c>
      <c r="G3071" s="90" t="s">
        <v>400</v>
      </c>
      <c r="H3071" s="91" t="str">
        <f>IF(Proc[[#This Row],[type]]="LFF (MDG-F)",MID(Proc[[#This Row],[Obj]],13,10),"")</f>
        <v/>
      </c>
      <c r="I3071" s="152"/>
      <c r="J3071" s="91" t="b">
        <f>Proc[[#This Row],[Requested]]=Proc[[#This Row],[CurrentParent]]</f>
        <v>1</v>
      </c>
      <c r="K3071" s="152" t="str">
        <f>IF(Proc[[#This Row],[Author]]="Marcela Urrego",VLOOKUP(LEFT(Proc[[#This Row],[Requested]],1),Table3[#All],2,0),VLOOKUP(Proc[[#This Row],[Author]],Table4[],2,0))</f>
        <v>HC</v>
      </c>
      <c r="L3071" s="91" t="s">
        <v>3524</v>
      </c>
      <c r="M3071" s="82">
        <v>45873</v>
      </c>
      <c r="N3071" s="82"/>
      <c r="O3071" s="82"/>
      <c r="P3071" s="84" t="str">
        <f ca="1">IF(Proc[[#This Row],[DaysAgeing]]&gt;5,"yep","on track")</f>
        <v>yep</v>
      </c>
      <c r="Q3071" s="2">
        <f ca="1">IF(Proc[[#This Row],[DateClosed]]="",ABS(NETWORKDAYS(Proc[[#This Row],[DateOpened]],TODAY()))-1,ABS(NETWORKDAYS(Proc[[#This Row],[DateOpened]],Proc[[#This Row],[DateClosed]]))-1)</f>
        <v>174</v>
      </c>
      <c r="R3071" s="84" t="s">
        <v>1005</v>
      </c>
      <c r="S3071" s="91"/>
      <c r="T3071" s="153">
        <v>3070</v>
      </c>
    </row>
    <row r="3072" spans="1:20" hidden="1">
      <c r="A3072" s="90" t="s">
        <v>3820</v>
      </c>
      <c r="B3072" s="111" t="str">
        <f>IFERROR(VLOOKUP(Proc[[#This Row],[App]],Table2[],3,0),"open")</f>
        <v>ok</v>
      </c>
      <c r="C3072" s="90" t="s">
        <v>369</v>
      </c>
      <c r="D3072" s="152" t="s">
        <v>3672</v>
      </c>
      <c r="E3072" s="152" t="s">
        <v>2826</v>
      </c>
      <c r="F3072" s="91" t="s">
        <v>2826</v>
      </c>
      <c r="G3072" s="90" t="s">
        <v>400</v>
      </c>
      <c r="H3072" s="91" t="str">
        <f>IF(Proc[[#This Row],[type]]="LFF (MDG-F)",MID(Proc[[#This Row],[Obj]],13,10),"")</f>
        <v/>
      </c>
      <c r="I3072" s="152"/>
      <c r="J3072" s="91" t="b">
        <f>Proc[[#This Row],[Requested]]=Proc[[#This Row],[CurrentParent]]</f>
        <v>1</v>
      </c>
      <c r="K3072" s="107" t="str">
        <f>IF(Proc[[#This Row],[Author]]="Marcela Urrego",VLOOKUP(LEFT(Proc[[#This Row],[Requested]],1),Table3[#All],2,0),VLOOKUP(Proc[[#This Row],[Author]],Table4[],2,0))</f>
        <v>HC</v>
      </c>
      <c r="L3072" s="91" t="s">
        <v>3524</v>
      </c>
      <c r="M3072" s="82">
        <v>45873</v>
      </c>
      <c r="N3072" s="82"/>
      <c r="O3072" s="82"/>
      <c r="P3072" s="84" t="str">
        <f ca="1">IF(Proc[[#This Row],[DaysAgeing]]&gt;5,"yep","on track")</f>
        <v>yep</v>
      </c>
      <c r="Q3072" s="2">
        <f ca="1">IF(Proc[[#This Row],[DateClosed]]="",ABS(NETWORKDAYS(Proc[[#This Row],[DateOpened]],TODAY()))-1,ABS(NETWORKDAYS(Proc[[#This Row],[DateOpened]],Proc[[#This Row],[DateClosed]]))-1)</f>
        <v>174</v>
      </c>
      <c r="R3072" s="84" t="s">
        <v>1005</v>
      </c>
      <c r="S3072" s="91"/>
      <c r="T3072" s="153">
        <v>3071</v>
      </c>
    </row>
    <row r="3073" spans="1:20" hidden="1">
      <c r="A3073" s="90" t="s">
        <v>3820</v>
      </c>
      <c r="B3073" s="152" t="str">
        <f>IFERROR(VLOOKUP(Proc[[#This Row],[App]],Table2[],3,0),"open")</f>
        <v>ok</v>
      </c>
      <c r="C3073" s="90" t="s">
        <v>369</v>
      </c>
      <c r="D3073" s="152" t="s">
        <v>3673</v>
      </c>
      <c r="E3073" s="152" t="s">
        <v>2826</v>
      </c>
      <c r="F3073" s="91" t="s">
        <v>2826</v>
      </c>
      <c r="G3073" s="90" t="s">
        <v>400</v>
      </c>
      <c r="H3073" s="91" t="str">
        <f>IF(Proc[[#This Row],[type]]="LFF (MDG-F)",MID(Proc[[#This Row],[Obj]],13,10),"")</f>
        <v/>
      </c>
      <c r="I3073" s="152"/>
      <c r="J3073" s="91" t="b">
        <f>Proc[[#This Row],[Requested]]=Proc[[#This Row],[CurrentParent]]</f>
        <v>1</v>
      </c>
      <c r="K3073" s="152" t="str">
        <f>IF(Proc[[#This Row],[Author]]="Marcela Urrego",VLOOKUP(LEFT(Proc[[#This Row],[Requested]],1),Table3[#All],2,0),VLOOKUP(Proc[[#This Row],[Author]],Table4[],2,0))</f>
        <v>HC</v>
      </c>
      <c r="L3073" s="91" t="s">
        <v>3524</v>
      </c>
      <c r="M3073" s="82">
        <v>45873</v>
      </c>
      <c r="N3073" s="82"/>
      <c r="O3073" s="82"/>
      <c r="P3073" s="84" t="str">
        <f ca="1">IF(Proc[[#This Row],[DaysAgeing]]&gt;5,"yep","on track")</f>
        <v>yep</v>
      </c>
      <c r="Q3073" s="2">
        <f ca="1">IF(Proc[[#This Row],[DateClosed]]="",ABS(NETWORKDAYS(Proc[[#This Row],[DateOpened]],TODAY()))-1,ABS(NETWORKDAYS(Proc[[#This Row],[DateOpened]],Proc[[#This Row],[DateClosed]]))-1)</f>
        <v>174</v>
      </c>
      <c r="R3073" s="84" t="s">
        <v>1005</v>
      </c>
      <c r="S3073" s="91"/>
      <c r="T3073" s="153">
        <v>3072</v>
      </c>
    </row>
    <row r="3074" spans="1:20" hidden="1">
      <c r="A3074" s="90" t="s">
        <v>3820</v>
      </c>
      <c r="B3074" s="152" t="str">
        <f>IFERROR(VLOOKUP(Proc[[#This Row],[App]],Table2[],3,0),"open")</f>
        <v>ok</v>
      </c>
      <c r="C3074" s="90" t="s">
        <v>369</v>
      </c>
      <c r="D3074" s="152" t="s">
        <v>3674</v>
      </c>
      <c r="E3074" s="152" t="s">
        <v>2826</v>
      </c>
      <c r="F3074" s="91" t="s">
        <v>2826</v>
      </c>
      <c r="G3074" s="90" t="s">
        <v>400</v>
      </c>
      <c r="H3074" s="91" t="str">
        <f>IF(Proc[[#This Row],[type]]="LFF (MDG-F)",MID(Proc[[#This Row],[Obj]],13,10),"")</f>
        <v/>
      </c>
      <c r="I3074" s="152"/>
      <c r="J3074" s="91" t="b">
        <f>Proc[[#This Row],[Requested]]=Proc[[#This Row],[CurrentParent]]</f>
        <v>1</v>
      </c>
      <c r="K3074" s="152" t="str">
        <f>IF(Proc[[#This Row],[Author]]="Marcela Urrego",VLOOKUP(LEFT(Proc[[#This Row],[Requested]],1),Table3[#All],2,0),VLOOKUP(Proc[[#This Row],[Author]],Table4[],2,0))</f>
        <v>HC</v>
      </c>
      <c r="L3074" s="91" t="s">
        <v>3524</v>
      </c>
      <c r="M3074" s="82">
        <v>45873</v>
      </c>
      <c r="N3074" s="82"/>
      <c r="O3074" s="82"/>
      <c r="P3074" s="84" t="str">
        <f ca="1">IF(Proc[[#This Row],[DaysAgeing]]&gt;5,"yep","on track")</f>
        <v>yep</v>
      </c>
      <c r="Q3074" s="2">
        <f ca="1">IF(Proc[[#This Row],[DateClosed]]="",ABS(NETWORKDAYS(Proc[[#This Row],[DateOpened]],TODAY()))-1,ABS(NETWORKDAYS(Proc[[#This Row],[DateOpened]],Proc[[#This Row],[DateClosed]]))-1)</f>
        <v>174</v>
      </c>
      <c r="R3074" s="84" t="s">
        <v>1005</v>
      </c>
      <c r="S3074" s="91"/>
      <c r="T3074" s="153">
        <v>3073</v>
      </c>
    </row>
    <row r="3075" spans="1:20" hidden="1">
      <c r="A3075" s="90" t="s">
        <v>3820</v>
      </c>
      <c r="B3075" s="111" t="str">
        <f>IFERROR(VLOOKUP(Proc[[#This Row],[App]],Table2[],3,0),"open")</f>
        <v>ok</v>
      </c>
      <c r="C3075" s="90" t="s">
        <v>369</v>
      </c>
      <c r="D3075" s="152" t="s">
        <v>3675</v>
      </c>
      <c r="E3075" s="152" t="s">
        <v>2826</v>
      </c>
      <c r="F3075" s="153" t="s">
        <v>2826</v>
      </c>
      <c r="G3075" s="90" t="s">
        <v>400</v>
      </c>
      <c r="H3075" s="91" t="str">
        <f>IF(Proc[[#This Row],[type]]="LFF (MDG-F)",MID(Proc[[#This Row],[Obj]],13,10),"")</f>
        <v/>
      </c>
      <c r="I3075" s="152"/>
      <c r="J3075" s="91" t="b">
        <f>Proc[[#This Row],[Requested]]=Proc[[#This Row],[CurrentParent]]</f>
        <v>1</v>
      </c>
      <c r="K3075" s="107" t="str">
        <f>IF(Proc[[#This Row],[Author]]="Marcela Urrego",VLOOKUP(LEFT(Proc[[#This Row],[Requested]],1),Table3[#All],2,0),VLOOKUP(Proc[[#This Row],[Author]],Table4[],2,0))</f>
        <v>HC</v>
      </c>
      <c r="L3075" s="91" t="s">
        <v>3524</v>
      </c>
      <c r="M3075" s="82">
        <v>45873</v>
      </c>
      <c r="N3075" s="82"/>
      <c r="O3075" s="82"/>
      <c r="P3075" s="84" t="str">
        <f ca="1">IF(Proc[[#This Row],[DaysAgeing]]&gt;5,"yep","on track")</f>
        <v>yep</v>
      </c>
      <c r="Q3075" s="2">
        <f ca="1">IF(Proc[[#This Row],[DateClosed]]="",ABS(NETWORKDAYS(Proc[[#This Row],[DateOpened]],TODAY()))-1,ABS(NETWORKDAYS(Proc[[#This Row],[DateOpened]],Proc[[#This Row],[DateClosed]]))-1)</f>
        <v>174</v>
      </c>
      <c r="R3075" s="84" t="s">
        <v>1005</v>
      </c>
      <c r="S3075" s="91"/>
      <c r="T3075" s="153">
        <v>3074</v>
      </c>
    </row>
    <row r="3076" spans="1:20" hidden="1">
      <c r="A3076" s="90" t="s">
        <v>3820</v>
      </c>
      <c r="B3076" s="152" t="str">
        <f>IFERROR(VLOOKUP(Proc[[#This Row],[App]],Table2[],3,0),"open")</f>
        <v>ok</v>
      </c>
      <c r="C3076" s="90" t="s">
        <v>369</v>
      </c>
      <c r="D3076" s="152" t="s">
        <v>3676</v>
      </c>
      <c r="E3076" s="152" t="s">
        <v>2826</v>
      </c>
      <c r="F3076" s="91" t="s">
        <v>2826</v>
      </c>
      <c r="G3076" s="90" t="s">
        <v>400</v>
      </c>
      <c r="H3076" s="91" t="str">
        <f>IF(Proc[[#This Row],[type]]="LFF (MDG-F)",MID(Proc[[#This Row],[Obj]],13,10),"")</f>
        <v/>
      </c>
      <c r="I3076" s="152"/>
      <c r="J3076" s="91" t="b">
        <f>Proc[[#This Row],[Requested]]=Proc[[#This Row],[CurrentParent]]</f>
        <v>1</v>
      </c>
      <c r="K3076" s="152" t="str">
        <f>IF(Proc[[#This Row],[Author]]="Marcela Urrego",VLOOKUP(LEFT(Proc[[#This Row],[Requested]],1),Table3[#All],2,0),VLOOKUP(Proc[[#This Row],[Author]],Table4[],2,0))</f>
        <v>HC</v>
      </c>
      <c r="L3076" s="91" t="s">
        <v>3524</v>
      </c>
      <c r="M3076" s="82">
        <v>45873</v>
      </c>
      <c r="N3076" s="82"/>
      <c r="O3076" s="82"/>
      <c r="P3076" s="84" t="str">
        <f ca="1">IF(Proc[[#This Row],[DaysAgeing]]&gt;5,"yep","on track")</f>
        <v>yep</v>
      </c>
      <c r="Q3076" s="2">
        <f ca="1">IF(Proc[[#This Row],[DateClosed]]="",ABS(NETWORKDAYS(Proc[[#This Row],[DateOpened]],TODAY()))-1,ABS(NETWORKDAYS(Proc[[#This Row],[DateOpened]],Proc[[#This Row],[DateClosed]]))-1)</f>
        <v>174</v>
      </c>
      <c r="R3076" s="84" t="s">
        <v>1005</v>
      </c>
      <c r="S3076" s="91"/>
      <c r="T3076" s="153">
        <v>3075</v>
      </c>
    </row>
    <row r="3077" spans="1:20" hidden="1">
      <c r="A3077" s="90" t="s">
        <v>3820</v>
      </c>
      <c r="B3077" s="152" t="str">
        <f>IFERROR(VLOOKUP(Proc[[#This Row],[App]],Table2[],3,0),"open")</f>
        <v>ok</v>
      </c>
      <c r="C3077" s="90" t="s">
        <v>369</v>
      </c>
      <c r="D3077" s="152" t="s">
        <v>3677</v>
      </c>
      <c r="E3077" s="152" t="s">
        <v>2826</v>
      </c>
      <c r="F3077" s="91" t="s">
        <v>2826</v>
      </c>
      <c r="G3077" s="90" t="s">
        <v>400</v>
      </c>
      <c r="H3077" s="91" t="str">
        <f>IF(Proc[[#This Row],[type]]="LFF (MDG-F)",MID(Proc[[#This Row],[Obj]],13,10),"")</f>
        <v/>
      </c>
      <c r="I3077" s="152"/>
      <c r="J3077" s="91" t="b">
        <f>Proc[[#This Row],[Requested]]=Proc[[#This Row],[CurrentParent]]</f>
        <v>1</v>
      </c>
      <c r="K3077" s="152" t="str">
        <f>IF(Proc[[#This Row],[Author]]="Marcela Urrego",VLOOKUP(LEFT(Proc[[#This Row],[Requested]],1),Table3[#All],2,0),VLOOKUP(Proc[[#This Row],[Author]],Table4[],2,0))</f>
        <v>HC</v>
      </c>
      <c r="L3077" s="91" t="s">
        <v>3524</v>
      </c>
      <c r="M3077" s="82">
        <v>45873</v>
      </c>
      <c r="N3077" s="82"/>
      <c r="O3077" s="82"/>
      <c r="P3077" s="84" t="str">
        <f ca="1">IF(Proc[[#This Row],[DaysAgeing]]&gt;5,"yep","on track")</f>
        <v>yep</v>
      </c>
      <c r="Q3077" s="2">
        <f ca="1">IF(Proc[[#This Row],[DateClosed]]="",ABS(NETWORKDAYS(Proc[[#This Row],[DateOpened]],TODAY()))-1,ABS(NETWORKDAYS(Proc[[#This Row],[DateOpened]],Proc[[#This Row],[DateClosed]]))-1)</f>
        <v>174</v>
      </c>
      <c r="R3077" s="84" t="s">
        <v>1005</v>
      </c>
      <c r="S3077" s="91"/>
      <c r="T3077" s="153">
        <v>3076</v>
      </c>
    </row>
    <row r="3078" spans="1:20" hidden="1">
      <c r="A3078" s="90" t="s">
        <v>3820</v>
      </c>
      <c r="B3078" s="152" t="str">
        <f>IFERROR(VLOOKUP(Proc[[#This Row],[App]],Table2[],3,0),"open")</f>
        <v>ok</v>
      </c>
      <c r="C3078" s="90" t="s">
        <v>369</v>
      </c>
      <c r="D3078" s="152" t="s">
        <v>3678</v>
      </c>
      <c r="E3078" s="152" t="s">
        <v>2826</v>
      </c>
      <c r="F3078" s="91" t="s">
        <v>2826</v>
      </c>
      <c r="G3078" s="90" t="s">
        <v>400</v>
      </c>
      <c r="H3078" s="91" t="str">
        <f>IF(Proc[[#This Row],[type]]="LFF (MDG-F)",MID(Proc[[#This Row],[Obj]],13,10),"")</f>
        <v/>
      </c>
      <c r="I3078" s="152"/>
      <c r="J3078" s="91" t="b">
        <f>Proc[[#This Row],[Requested]]=Proc[[#This Row],[CurrentParent]]</f>
        <v>1</v>
      </c>
      <c r="K3078" s="152" t="str">
        <f>IF(Proc[[#This Row],[Author]]="Marcela Urrego",VLOOKUP(LEFT(Proc[[#This Row],[Requested]],1),Table3[#All],2,0),VLOOKUP(Proc[[#This Row],[Author]],Table4[],2,0))</f>
        <v>HC</v>
      </c>
      <c r="L3078" s="91" t="s">
        <v>3524</v>
      </c>
      <c r="M3078" s="82">
        <v>45873</v>
      </c>
      <c r="N3078" s="82"/>
      <c r="O3078" s="82"/>
      <c r="P3078" s="84" t="str">
        <f ca="1">IF(Proc[[#This Row],[DaysAgeing]]&gt;5,"yep","on track")</f>
        <v>yep</v>
      </c>
      <c r="Q3078" s="2">
        <f ca="1">IF(Proc[[#This Row],[DateClosed]]="",ABS(NETWORKDAYS(Proc[[#This Row],[DateOpened]],TODAY()))-1,ABS(NETWORKDAYS(Proc[[#This Row],[DateOpened]],Proc[[#This Row],[DateClosed]]))-1)</f>
        <v>174</v>
      </c>
      <c r="R3078" s="84" t="s">
        <v>1005</v>
      </c>
      <c r="S3078" s="91"/>
      <c r="T3078" s="153">
        <v>3077</v>
      </c>
    </row>
    <row r="3079" spans="1:20" hidden="1">
      <c r="A3079" s="90" t="s">
        <v>3820</v>
      </c>
      <c r="B3079" s="152" t="str">
        <f>IFERROR(VLOOKUP(Proc[[#This Row],[App]],Table2[],3,0),"open")</f>
        <v>ok</v>
      </c>
      <c r="C3079" s="90" t="s">
        <v>369</v>
      </c>
      <c r="D3079" s="152" t="s">
        <v>3679</v>
      </c>
      <c r="E3079" s="152" t="s">
        <v>2826</v>
      </c>
      <c r="F3079" s="91" t="s">
        <v>2826</v>
      </c>
      <c r="G3079" s="90" t="s">
        <v>400</v>
      </c>
      <c r="H3079" s="91" t="str">
        <f>IF(Proc[[#This Row],[type]]="LFF (MDG-F)",MID(Proc[[#This Row],[Obj]],13,10),"")</f>
        <v/>
      </c>
      <c r="I3079" s="152"/>
      <c r="J3079" s="91" t="b">
        <f>Proc[[#This Row],[Requested]]=Proc[[#This Row],[CurrentParent]]</f>
        <v>1</v>
      </c>
      <c r="K3079" s="152" t="str">
        <f>IF(Proc[[#This Row],[Author]]="Marcela Urrego",VLOOKUP(LEFT(Proc[[#This Row],[Requested]],1),Table3[#All],2,0),VLOOKUP(Proc[[#This Row],[Author]],Table4[],2,0))</f>
        <v>HC</v>
      </c>
      <c r="L3079" s="91" t="s">
        <v>3524</v>
      </c>
      <c r="M3079" s="82">
        <v>45873</v>
      </c>
      <c r="N3079" s="82"/>
      <c r="O3079" s="82"/>
      <c r="P3079" s="84" t="str">
        <f ca="1">IF(Proc[[#This Row],[DaysAgeing]]&gt;5,"yep","on track")</f>
        <v>yep</v>
      </c>
      <c r="Q3079" s="2">
        <f ca="1">IF(Proc[[#This Row],[DateClosed]]="",ABS(NETWORKDAYS(Proc[[#This Row],[DateOpened]],TODAY()))-1,ABS(NETWORKDAYS(Proc[[#This Row],[DateOpened]],Proc[[#This Row],[DateClosed]]))-1)</f>
        <v>174</v>
      </c>
      <c r="R3079" s="84" t="s">
        <v>1005</v>
      </c>
      <c r="S3079" s="91"/>
      <c r="T3079" s="153">
        <v>3078</v>
      </c>
    </row>
    <row r="3080" spans="1:20" hidden="1">
      <c r="A3080" s="90" t="s">
        <v>3820</v>
      </c>
      <c r="B3080" s="152" t="str">
        <f>IFERROR(VLOOKUP(Proc[[#This Row],[App]],Table2[],3,0),"open")</f>
        <v>ok</v>
      </c>
      <c r="C3080" s="90" t="s">
        <v>369</v>
      </c>
      <c r="D3080" s="152" t="s">
        <v>3680</v>
      </c>
      <c r="E3080" s="152" t="s">
        <v>2826</v>
      </c>
      <c r="F3080" s="91" t="s">
        <v>2826</v>
      </c>
      <c r="G3080" s="90" t="s">
        <v>400</v>
      </c>
      <c r="H3080" s="91" t="str">
        <f>IF(Proc[[#This Row],[type]]="LFF (MDG-F)",MID(Proc[[#This Row],[Obj]],13,10),"")</f>
        <v/>
      </c>
      <c r="I3080" s="152"/>
      <c r="J3080" s="91" t="b">
        <f>Proc[[#This Row],[Requested]]=Proc[[#This Row],[CurrentParent]]</f>
        <v>1</v>
      </c>
      <c r="K3080" s="152" t="str">
        <f>IF(Proc[[#This Row],[Author]]="Marcela Urrego",VLOOKUP(LEFT(Proc[[#This Row],[Requested]],1),Table3[#All],2,0),VLOOKUP(Proc[[#This Row],[Author]],Table4[],2,0))</f>
        <v>HC</v>
      </c>
      <c r="L3080" s="91" t="s">
        <v>3524</v>
      </c>
      <c r="M3080" s="82">
        <v>45873</v>
      </c>
      <c r="N3080" s="82"/>
      <c r="O3080" s="82"/>
      <c r="P3080" s="84" t="str">
        <f ca="1">IF(Proc[[#This Row],[DaysAgeing]]&gt;5,"yep","on track")</f>
        <v>yep</v>
      </c>
      <c r="Q3080" s="2">
        <f ca="1">IF(Proc[[#This Row],[DateClosed]]="",ABS(NETWORKDAYS(Proc[[#This Row],[DateOpened]],TODAY()))-1,ABS(NETWORKDAYS(Proc[[#This Row],[DateOpened]],Proc[[#This Row],[DateClosed]]))-1)</f>
        <v>174</v>
      </c>
      <c r="R3080" s="84" t="s">
        <v>1005</v>
      </c>
      <c r="S3080" s="91"/>
      <c r="T3080" s="153">
        <v>3079</v>
      </c>
    </row>
    <row r="3081" spans="1:20" hidden="1">
      <c r="A3081" s="90" t="s">
        <v>3820</v>
      </c>
      <c r="B3081" s="152" t="str">
        <f>IFERROR(VLOOKUP(Proc[[#This Row],[App]],Table2[],3,0),"open")</f>
        <v>ok</v>
      </c>
      <c r="C3081" s="90" t="s">
        <v>369</v>
      </c>
      <c r="D3081" s="152" t="s">
        <v>3681</v>
      </c>
      <c r="E3081" s="152" t="s">
        <v>2826</v>
      </c>
      <c r="F3081" s="91" t="s">
        <v>2826</v>
      </c>
      <c r="G3081" s="90" t="s">
        <v>400</v>
      </c>
      <c r="H3081" s="91" t="str">
        <f>IF(Proc[[#This Row],[type]]="LFF (MDG-F)",MID(Proc[[#This Row],[Obj]],13,10),"")</f>
        <v/>
      </c>
      <c r="I3081" s="152"/>
      <c r="J3081" s="91" t="b">
        <f>Proc[[#This Row],[Requested]]=Proc[[#This Row],[CurrentParent]]</f>
        <v>1</v>
      </c>
      <c r="K3081" s="152" t="str">
        <f>IF(Proc[[#This Row],[Author]]="Marcela Urrego",VLOOKUP(LEFT(Proc[[#This Row],[Requested]],1),Table3[#All],2,0),VLOOKUP(Proc[[#This Row],[Author]],Table4[],2,0))</f>
        <v>HC</v>
      </c>
      <c r="L3081" s="91" t="s">
        <v>3524</v>
      </c>
      <c r="M3081" s="82">
        <v>45873</v>
      </c>
      <c r="N3081" s="82"/>
      <c r="O3081" s="82"/>
      <c r="P3081" s="84" t="str">
        <f ca="1">IF(Proc[[#This Row],[DaysAgeing]]&gt;5,"yep","on track")</f>
        <v>yep</v>
      </c>
      <c r="Q3081" s="2">
        <f ca="1">IF(Proc[[#This Row],[DateClosed]]="",ABS(NETWORKDAYS(Proc[[#This Row],[DateOpened]],TODAY()))-1,ABS(NETWORKDAYS(Proc[[#This Row],[DateOpened]],Proc[[#This Row],[DateClosed]]))-1)</f>
        <v>174</v>
      </c>
      <c r="R3081" s="84" t="s">
        <v>1005</v>
      </c>
      <c r="S3081" s="91"/>
      <c r="T3081" s="153">
        <v>3080</v>
      </c>
    </row>
    <row r="3082" spans="1:20" hidden="1">
      <c r="A3082" s="90" t="s">
        <v>3820</v>
      </c>
      <c r="B3082" s="152" t="str">
        <f>IFERROR(VLOOKUP(Proc[[#This Row],[App]],Table2[],3,0),"open")</f>
        <v>ok</v>
      </c>
      <c r="C3082" s="90" t="s">
        <v>369</v>
      </c>
      <c r="D3082" s="152" t="s">
        <v>3682</v>
      </c>
      <c r="E3082" s="152" t="s">
        <v>2826</v>
      </c>
      <c r="F3082" s="91" t="s">
        <v>2826</v>
      </c>
      <c r="G3082" s="90" t="s">
        <v>400</v>
      </c>
      <c r="H3082" s="91" t="str">
        <f>IF(Proc[[#This Row],[type]]="LFF (MDG-F)",MID(Proc[[#This Row],[Obj]],13,10),"")</f>
        <v/>
      </c>
      <c r="I3082" s="152"/>
      <c r="J3082" s="91" t="b">
        <f>Proc[[#This Row],[Requested]]=Proc[[#This Row],[CurrentParent]]</f>
        <v>1</v>
      </c>
      <c r="K3082" s="152" t="str">
        <f>IF(Proc[[#This Row],[Author]]="Marcela Urrego",VLOOKUP(LEFT(Proc[[#This Row],[Requested]],1),Table3[#All],2,0),VLOOKUP(Proc[[#This Row],[Author]],Table4[],2,0))</f>
        <v>HC</v>
      </c>
      <c r="L3082" s="91" t="s">
        <v>3524</v>
      </c>
      <c r="M3082" s="82">
        <v>45873</v>
      </c>
      <c r="N3082" s="82"/>
      <c r="O3082" s="82"/>
      <c r="P3082" s="84" t="str">
        <f ca="1">IF(Proc[[#This Row],[DaysAgeing]]&gt;5,"yep","on track")</f>
        <v>yep</v>
      </c>
      <c r="Q3082" s="2">
        <f ca="1">IF(Proc[[#This Row],[DateClosed]]="",ABS(NETWORKDAYS(Proc[[#This Row],[DateOpened]],TODAY()))-1,ABS(NETWORKDAYS(Proc[[#This Row],[DateOpened]],Proc[[#This Row],[DateClosed]]))-1)</f>
        <v>174</v>
      </c>
      <c r="R3082" s="84" t="s">
        <v>1005</v>
      </c>
      <c r="S3082" s="91"/>
      <c r="T3082" s="153">
        <v>3081</v>
      </c>
    </row>
    <row r="3083" spans="1:20" hidden="1">
      <c r="A3083" s="90" t="s">
        <v>3820</v>
      </c>
      <c r="B3083" s="152" t="str">
        <f>IFERROR(VLOOKUP(Proc[[#This Row],[App]],Table2[],3,0),"open")</f>
        <v>ok</v>
      </c>
      <c r="C3083" s="90" t="s">
        <v>369</v>
      </c>
      <c r="D3083" s="152" t="s">
        <v>3683</v>
      </c>
      <c r="E3083" s="152" t="s">
        <v>2826</v>
      </c>
      <c r="F3083" s="91" t="s">
        <v>2826</v>
      </c>
      <c r="G3083" s="90" t="s">
        <v>400</v>
      </c>
      <c r="H3083" s="91" t="str">
        <f>IF(Proc[[#This Row],[type]]="LFF (MDG-F)",MID(Proc[[#This Row],[Obj]],13,10),"")</f>
        <v/>
      </c>
      <c r="I3083" s="152"/>
      <c r="J3083" s="91" t="b">
        <f>Proc[[#This Row],[Requested]]=Proc[[#This Row],[CurrentParent]]</f>
        <v>1</v>
      </c>
      <c r="K3083" s="152" t="str">
        <f>IF(Proc[[#This Row],[Author]]="Marcela Urrego",VLOOKUP(LEFT(Proc[[#This Row],[Requested]],1),Table3[#All],2,0),VLOOKUP(Proc[[#This Row],[Author]],Table4[],2,0))</f>
        <v>HC</v>
      </c>
      <c r="L3083" s="91" t="s">
        <v>3524</v>
      </c>
      <c r="M3083" s="82">
        <v>45873</v>
      </c>
      <c r="N3083" s="82"/>
      <c r="O3083" s="82"/>
      <c r="P3083" s="84" t="str">
        <f ca="1">IF(Proc[[#This Row],[DaysAgeing]]&gt;5,"yep","on track")</f>
        <v>yep</v>
      </c>
      <c r="Q3083" s="2">
        <f ca="1">IF(Proc[[#This Row],[DateClosed]]="",ABS(NETWORKDAYS(Proc[[#This Row],[DateOpened]],TODAY()))-1,ABS(NETWORKDAYS(Proc[[#This Row],[DateOpened]],Proc[[#This Row],[DateClosed]]))-1)</f>
        <v>174</v>
      </c>
      <c r="R3083" s="84" t="s">
        <v>1005</v>
      </c>
      <c r="S3083" s="91"/>
      <c r="T3083" s="153">
        <v>3082</v>
      </c>
    </row>
    <row r="3084" spans="1:20" hidden="1">
      <c r="A3084" s="90" t="s">
        <v>3820</v>
      </c>
      <c r="B3084" s="152" t="str">
        <f>IFERROR(VLOOKUP(Proc[[#This Row],[App]],Table2[],3,0),"open")</f>
        <v>ok</v>
      </c>
      <c r="C3084" s="90" t="s">
        <v>369</v>
      </c>
      <c r="D3084" s="152" t="s">
        <v>3684</v>
      </c>
      <c r="E3084" s="152" t="s">
        <v>2826</v>
      </c>
      <c r="F3084" s="91" t="s">
        <v>2826</v>
      </c>
      <c r="G3084" s="90" t="s">
        <v>400</v>
      </c>
      <c r="H3084" s="91" t="str">
        <f>IF(Proc[[#This Row],[type]]="LFF (MDG-F)",MID(Proc[[#This Row],[Obj]],13,10),"")</f>
        <v/>
      </c>
      <c r="I3084" s="152"/>
      <c r="J3084" s="91" t="b">
        <f>Proc[[#This Row],[Requested]]=Proc[[#This Row],[CurrentParent]]</f>
        <v>1</v>
      </c>
      <c r="K3084" s="152" t="str">
        <f>IF(Proc[[#This Row],[Author]]="Marcela Urrego",VLOOKUP(LEFT(Proc[[#This Row],[Requested]],1),Table3[#All],2,0),VLOOKUP(Proc[[#This Row],[Author]],Table4[],2,0))</f>
        <v>HC</v>
      </c>
      <c r="L3084" s="91" t="s">
        <v>3524</v>
      </c>
      <c r="M3084" s="82">
        <v>45873</v>
      </c>
      <c r="N3084" s="82"/>
      <c r="O3084" s="82"/>
      <c r="P3084" s="84" t="str">
        <f ca="1">IF(Proc[[#This Row],[DaysAgeing]]&gt;5,"yep","on track")</f>
        <v>yep</v>
      </c>
      <c r="Q3084" s="2">
        <f ca="1">IF(Proc[[#This Row],[DateClosed]]="",ABS(NETWORKDAYS(Proc[[#This Row],[DateOpened]],TODAY()))-1,ABS(NETWORKDAYS(Proc[[#This Row],[DateOpened]],Proc[[#This Row],[DateClosed]]))-1)</f>
        <v>174</v>
      </c>
      <c r="R3084" s="84" t="s">
        <v>1005</v>
      </c>
      <c r="S3084" s="91"/>
      <c r="T3084" s="153">
        <v>3083</v>
      </c>
    </row>
    <row r="3085" spans="1:20" hidden="1">
      <c r="A3085" s="90" t="s">
        <v>3820</v>
      </c>
      <c r="B3085" s="152" t="str">
        <f>IFERROR(VLOOKUP(Proc[[#This Row],[App]],Table2[],3,0),"open")</f>
        <v>ok</v>
      </c>
      <c r="C3085" s="90" t="s">
        <v>369</v>
      </c>
      <c r="D3085" s="152" t="s">
        <v>3685</v>
      </c>
      <c r="E3085" s="152" t="s">
        <v>2826</v>
      </c>
      <c r="F3085" s="91" t="s">
        <v>2826</v>
      </c>
      <c r="G3085" s="90" t="s">
        <v>400</v>
      </c>
      <c r="H3085" s="91" t="str">
        <f>IF(Proc[[#This Row],[type]]="LFF (MDG-F)",MID(Proc[[#This Row],[Obj]],13,10),"")</f>
        <v/>
      </c>
      <c r="I3085" s="152"/>
      <c r="J3085" s="91" t="b">
        <f>Proc[[#This Row],[Requested]]=Proc[[#This Row],[CurrentParent]]</f>
        <v>1</v>
      </c>
      <c r="K3085" s="152" t="str">
        <f>IF(Proc[[#This Row],[Author]]="Marcela Urrego",VLOOKUP(LEFT(Proc[[#This Row],[Requested]],1),Table3[#All],2,0),VLOOKUP(Proc[[#This Row],[Author]],Table4[],2,0))</f>
        <v>HC</v>
      </c>
      <c r="L3085" s="91" t="s">
        <v>3524</v>
      </c>
      <c r="M3085" s="82">
        <v>45873</v>
      </c>
      <c r="N3085" s="82"/>
      <c r="O3085" s="82"/>
      <c r="P3085" s="84" t="str">
        <f ca="1">IF(Proc[[#This Row],[DaysAgeing]]&gt;5,"yep","on track")</f>
        <v>yep</v>
      </c>
      <c r="Q3085" s="2">
        <f ca="1">IF(Proc[[#This Row],[DateClosed]]="",ABS(NETWORKDAYS(Proc[[#This Row],[DateOpened]],TODAY()))-1,ABS(NETWORKDAYS(Proc[[#This Row],[DateOpened]],Proc[[#This Row],[DateClosed]]))-1)</f>
        <v>174</v>
      </c>
      <c r="R3085" s="84" t="s">
        <v>1005</v>
      </c>
      <c r="S3085" s="91"/>
      <c r="T3085" s="153">
        <v>3084</v>
      </c>
    </row>
    <row r="3086" spans="1:20" hidden="1">
      <c r="A3086" s="90" t="s">
        <v>3820</v>
      </c>
      <c r="B3086" s="152" t="str">
        <f>IFERROR(VLOOKUP(Proc[[#This Row],[App]],Table2[],3,0),"open")</f>
        <v>ok</v>
      </c>
      <c r="C3086" s="90" t="s">
        <v>369</v>
      </c>
      <c r="D3086" s="152" t="s">
        <v>3686</v>
      </c>
      <c r="E3086" s="152" t="s">
        <v>2826</v>
      </c>
      <c r="F3086" s="91" t="s">
        <v>2826</v>
      </c>
      <c r="G3086" s="90" t="s">
        <v>400</v>
      </c>
      <c r="H3086" s="91" t="str">
        <f>IF(Proc[[#This Row],[type]]="LFF (MDG-F)",MID(Proc[[#This Row],[Obj]],13,10),"")</f>
        <v/>
      </c>
      <c r="I3086" s="152"/>
      <c r="J3086" s="91" t="b">
        <f>Proc[[#This Row],[Requested]]=Proc[[#This Row],[CurrentParent]]</f>
        <v>1</v>
      </c>
      <c r="K3086" s="152" t="str">
        <f>IF(Proc[[#This Row],[Author]]="Marcela Urrego",VLOOKUP(LEFT(Proc[[#This Row],[Requested]],1),Table3[#All],2,0),VLOOKUP(Proc[[#This Row],[Author]],Table4[],2,0))</f>
        <v>HC</v>
      </c>
      <c r="L3086" s="91" t="s">
        <v>3524</v>
      </c>
      <c r="M3086" s="82">
        <v>45873</v>
      </c>
      <c r="N3086" s="82"/>
      <c r="O3086" s="82"/>
      <c r="P3086" s="84" t="str">
        <f ca="1">IF(Proc[[#This Row],[DaysAgeing]]&gt;5,"yep","on track")</f>
        <v>yep</v>
      </c>
      <c r="Q3086" s="2">
        <f ca="1">IF(Proc[[#This Row],[DateClosed]]="",ABS(NETWORKDAYS(Proc[[#This Row],[DateOpened]],TODAY()))-1,ABS(NETWORKDAYS(Proc[[#This Row],[DateOpened]],Proc[[#This Row],[DateClosed]]))-1)</f>
        <v>174</v>
      </c>
      <c r="R3086" s="84" t="s">
        <v>1005</v>
      </c>
      <c r="S3086" s="91"/>
      <c r="T3086" s="153">
        <v>3085</v>
      </c>
    </row>
    <row r="3087" spans="1:20" hidden="1">
      <c r="A3087" s="90" t="s">
        <v>3820</v>
      </c>
      <c r="B3087" s="152" t="str">
        <f>IFERROR(VLOOKUP(Proc[[#This Row],[App]],Table2[],3,0),"open")</f>
        <v>ok</v>
      </c>
      <c r="C3087" s="90" t="s">
        <v>369</v>
      </c>
      <c r="D3087" s="152" t="s">
        <v>3687</v>
      </c>
      <c r="E3087" s="152" t="s">
        <v>2826</v>
      </c>
      <c r="F3087" s="91" t="s">
        <v>2826</v>
      </c>
      <c r="G3087" s="90" t="s">
        <v>400</v>
      </c>
      <c r="H3087" s="91" t="str">
        <f>IF(Proc[[#This Row],[type]]="LFF (MDG-F)",MID(Proc[[#This Row],[Obj]],13,10),"")</f>
        <v/>
      </c>
      <c r="I3087" s="152"/>
      <c r="J3087" s="91" t="b">
        <f>Proc[[#This Row],[Requested]]=Proc[[#This Row],[CurrentParent]]</f>
        <v>1</v>
      </c>
      <c r="K3087" s="152" t="str">
        <f>IF(Proc[[#This Row],[Author]]="Marcela Urrego",VLOOKUP(LEFT(Proc[[#This Row],[Requested]],1),Table3[#All],2,0),VLOOKUP(Proc[[#This Row],[Author]],Table4[],2,0))</f>
        <v>HC</v>
      </c>
      <c r="L3087" s="91" t="s">
        <v>3524</v>
      </c>
      <c r="M3087" s="82">
        <v>45873</v>
      </c>
      <c r="N3087" s="82"/>
      <c r="O3087" s="82"/>
      <c r="P3087" s="84" t="str">
        <f ca="1">IF(Proc[[#This Row],[DaysAgeing]]&gt;5,"yep","on track")</f>
        <v>yep</v>
      </c>
      <c r="Q3087" s="2">
        <f ca="1">IF(Proc[[#This Row],[DateClosed]]="",ABS(NETWORKDAYS(Proc[[#This Row],[DateOpened]],TODAY()))-1,ABS(NETWORKDAYS(Proc[[#This Row],[DateOpened]],Proc[[#This Row],[DateClosed]]))-1)</f>
        <v>174</v>
      </c>
      <c r="R3087" s="84" t="s">
        <v>1005</v>
      </c>
      <c r="S3087" s="91"/>
      <c r="T3087" s="153">
        <v>3086</v>
      </c>
    </row>
    <row r="3088" spans="1:20" hidden="1">
      <c r="A3088" s="90" t="s">
        <v>3820</v>
      </c>
      <c r="B3088" s="152" t="str">
        <f>IFERROR(VLOOKUP(Proc[[#This Row],[App]],Table2[],3,0),"open")</f>
        <v>ok</v>
      </c>
      <c r="C3088" s="90" t="s">
        <v>369</v>
      </c>
      <c r="D3088" s="152" t="s">
        <v>3688</v>
      </c>
      <c r="E3088" s="152" t="s">
        <v>2826</v>
      </c>
      <c r="F3088" s="91" t="s">
        <v>2826</v>
      </c>
      <c r="G3088" s="90" t="s">
        <v>400</v>
      </c>
      <c r="H3088" s="91" t="str">
        <f>IF(Proc[[#This Row],[type]]="LFF (MDG-F)",MID(Proc[[#This Row],[Obj]],13,10),"")</f>
        <v/>
      </c>
      <c r="I3088" s="152"/>
      <c r="J3088" s="91" t="b">
        <f>Proc[[#This Row],[Requested]]=Proc[[#This Row],[CurrentParent]]</f>
        <v>1</v>
      </c>
      <c r="K3088" s="152" t="str">
        <f>IF(Proc[[#This Row],[Author]]="Marcela Urrego",VLOOKUP(LEFT(Proc[[#This Row],[Requested]],1),Table3[#All],2,0),VLOOKUP(Proc[[#This Row],[Author]],Table4[],2,0))</f>
        <v>HC</v>
      </c>
      <c r="L3088" s="91" t="s">
        <v>3524</v>
      </c>
      <c r="M3088" s="82">
        <v>45873</v>
      </c>
      <c r="N3088" s="82"/>
      <c r="O3088" s="82"/>
      <c r="P3088" s="84" t="str">
        <f ca="1">IF(Proc[[#This Row],[DaysAgeing]]&gt;5,"yep","on track")</f>
        <v>yep</v>
      </c>
      <c r="Q3088" s="2">
        <f ca="1">IF(Proc[[#This Row],[DateClosed]]="",ABS(NETWORKDAYS(Proc[[#This Row],[DateOpened]],TODAY()))-1,ABS(NETWORKDAYS(Proc[[#This Row],[DateOpened]],Proc[[#This Row],[DateClosed]]))-1)</f>
        <v>174</v>
      </c>
      <c r="R3088" s="84" t="s">
        <v>1005</v>
      </c>
      <c r="S3088" s="91"/>
      <c r="T3088" s="153">
        <v>3087</v>
      </c>
    </row>
    <row r="3089" spans="1:20" hidden="1">
      <c r="A3089" s="90" t="s">
        <v>3820</v>
      </c>
      <c r="B3089" s="152" t="str">
        <f>IFERROR(VLOOKUP(Proc[[#This Row],[App]],Table2[],3,0),"open")</f>
        <v>ok</v>
      </c>
      <c r="C3089" s="90" t="s">
        <v>369</v>
      </c>
      <c r="D3089" s="152" t="s">
        <v>3689</v>
      </c>
      <c r="E3089" s="152" t="s">
        <v>2826</v>
      </c>
      <c r="F3089" s="91" t="s">
        <v>2826</v>
      </c>
      <c r="G3089" s="90" t="s">
        <v>400</v>
      </c>
      <c r="H3089" s="91" t="str">
        <f>IF(Proc[[#This Row],[type]]="LFF (MDG-F)",MID(Proc[[#This Row],[Obj]],13,10),"")</f>
        <v/>
      </c>
      <c r="I3089" s="152"/>
      <c r="J3089" s="91" t="b">
        <f>Proc[[#This Row],[Requested]]=Proc[[#This Row],[CurrentParent]]</f>
        <v>1</v>
      </c>
      <c r="K3089" s="152" t="str">
        <f>IF(Proc[[#This Row],[Author]]="Marcela Urrego",VLOOKUP(LEFT(Proc[[#This Row],[Requested]],1),Table3[#All],2,0),VLOOKUP(Proc[[#This Row],[Author]],Table4[],2,0))</f>
        <v>HC</v>
      </c>
      <c r="L3089" s="91" t="s">
        <v>3524</v>
      </c>
      <c r="M3089" s="82">
        <v>45873</v>
      </c>
      <c r="N3089" s="82"/>
      <c r="O3089" s="82"/>
      <c r="P3089" s="84" t="str">
        <f ca="1">IF(Proc[[#This Row],[DaysAgeing]]&gt;5,"yep","on track")</f>
        <v>yep</v>
      </c>
      <c r="Q3089" s="2">
        <f ca="1">IF(Proc[[#This Row],[DateClosed]]="",ABS(NETWORKDAYS(Proc[[#This Row],[DateOpened]],TODAY()))-1,ABS(NETWORKDAYS(Proc[[#This Row],[DateOpened]],Proc[[#This Row],[DateClosed]]))-1)</f>
        <v>174</v>
      </c>
      <c r="R3089" s="84" t="s">
        <v>1005</v>
      </c>
      <c r="S3089" s="91"/>
      <c r="T3089" s="153">
        <v>3088</v>
      </c>
    </row>
    <row r="3090" spans="1:20" hidden="1">
      <c r="A3090" s="90" t="s">
        <v>3820</v>
      </c>
      <c r="B3090" s="152" t="str">
        <f>IFERROR(VLOOKUP(Proc[[#This Row],[App]],Table2[],3,0),"open")</f>
        <v>ok</v>
      </c>
      <c r="C3090" s="90" t="s">
        <v>369</v>
      </c>
      <c r="D3090" s="152" t="s">
        <v>3690</v>
      </c>
      <c r="E3090" s="152" t="s">
        <v>2826</v>
      </c>
      <c r="F3090" s="91" t="s">
        <v>2826</v>
      </c>
      <c r="G3090" s="90" t="s">
        <v>400</v>
      </c>
      <c r="H3090" s="91" t="str">
        <f>IF(Proc[[#This Row],[type]]="LFF (MDG-F)",MID(Proc[[#This Row],[Obj]],13,10),"")</f>
        <v/>
      </c>
      <c r="I3090" s="152"/>
      <c r="J3090" s="91" t="b">
        <f>Proc[[#This Row],[Requested]]=Proc[[#This Row],[CurrentParent]]</f>
        <v>1</v>
      </c>
      <c r="K3090" s="152" t="str">
        <f>IF(Proc[[#This Row],[Author]]="Marcela Urrego",VLOOKUP(LEFT(Proc[[#This Row],[Requested]],1),Table3[#All],2,0),VLOOKUP(Proc[[#This Row],[Author]],Table4[],2,0))</f>
        <v>HC</v>
      </c>
      <c r="L3090" s="91" t="s">
        <v>3524</v>
      </c>
      <c r="M3090" s="82">
        <v>45873</v>
      </c>
      <c r="N3090" s="82"/>
      <c r="O3090" s="82"/>
      <c r="P3090" s="84" t="str">
        <f ca="1">IF(Proc[[#This Row],[DaysAgeing]]&gt;5,"yep","on track")</f>
        <v>yep</v>
      </c>
      <c r="Q3090" s="2">
        <f ca="1">IF(Proc[[#This Row],[DateClosed]]="",ABS(NETWORKDAYS(Proc[[#This Row],[DateOpened]],TODAY()))-1,ABS(NETWORKDAYS(Proc[[#This Row],[DateOpened]],Proc[[#This Row],[DateClosed]]))-1)</f>
        <v>174</v>
      </c>
      <c r="R3090" s="84" t="s">
        <v>1005</v>
      </c>
      <c r="S3090" s="91"/>
      <c r="T3090" s="153">
        <v>3089</v>
      </c>
    </row>
    <row r="3091" spans="1:20" hidden="1">
      <c r="A3091" s="90" t="s">
        <v>3820</v>
      </c>
      <c r="B3091" s="152" t="str">
        <f>IFERROR(VLOOKUP(Proc[[#This Row],[App]],Table2[],3,0),"open")</f>
        <v>ok</v>
      </c>
      <c r="C3091" s="90" t="s">
        <v>369</v>
      </c>
      <c r="D3091" s="152" t="s">
        <v>3691</v>
      </c>
      <c r="E3091" s="152" t="s">
        <v>2826</v>
      </c>
      <c r="F3091" s="91" t="s">
        <v>2826</v>
      </c>
      <c r="G3091" s="90" t="s">
        <v>400</v>
      </c>
      <c r="H3091" s="91" t="str">
        <f>IF(Proc[[#This Row],[type]]="LFF (MDG-F)",MID(Proc[[#This Row],[Obj]],13,10),"")</f>
        <v/>
      </c>
      <c r="I3091" s="152"/>
      <c r="J3091" s="91" t="b">
        <f>Proc[[#This Row],[Requested]]=Proc[[#This Row],[CurrentParent]]</f>
        <v>1</v>
      </c>
      <c r="K3091" s="152" t="str">
        <f>IF(Proc[[#This Row],[Author]]="Marcela Urrego",VLOOKUP(LEFT(Proc[[#This Row],[Requested]],1),Table3[#All],2,0),VLOOKUP(Proc[[#This Row],[Author]],Table4[],2,0))</f>
        <v>HC</v>
      </c>
      <c r="L3091" s="91" t="s">
        <v>3524</v>
      </c>
      <c r="M3091" s="82">
        <v>45873</v>
      </c>
      <c r="N3091" s="82"/>
      <c r="O3091" s="82"/>
      <c r="P3091" s="84" t="str">
        <f ca="1">IF(Proc[[#This Row],[DaysAgeing]]&gt;5,"yep","on track")</f>
        <v>yep</v>
      </c>
      <c r="Q3091" s="2">
        <f ca="1">IF(Proc[[#This Row],[DateClosed]]="",ABS(NETWORKDAYS(Proc[[#This Row],[DateOpened]],TODAY()))-1,ABS(NETWORKDAYS(Proc[[#This Row],[DateOpened]],Proc[[#This Row],[DateClosed]]))-1)</f>
        <v>174</v>
      </c>
      <c r="R3091" s="84" t="s">
        <v>1005</v>
      </c>
      <c r="S3091" s="91"/>
      <c r="T3091" s="153">
        <v>3090</v>
      </c>
    </row>
    <row r="3092" spans="1:20" hidden="1">
      <c r="A3092" s="90" t="s">
        <v>3820</v>
      </c>
      <c r="B3092" s="152" t="str">
        <f>IFERROR(VLOOKUP(Proc[[#This Row],[App]],Table2[],3,0),"open")</f>
        <v>ok</v>
      </c>
      <c r="C3092" s="90" t="s">
        <v>369</v>
      </c>
      <c r="D3092" s="152" t="s">
        <v>3692</v>
      </c>
      <c r="E3092" s="152" t="s">
        <v>2826</v>
      </c>
      <c r="F3092" s="91" t="s">
        <v>2826</v>
      </c>
      <c r="G3092" s="90" t="s">
        <v>400</v>
      </c>
      <c r="H3092" s="91" t="str">
        <f>IF(Proc[[#This Row],[type]]="LFF (MDG-F)",MID(Proc[[#This Row],[Obj]],13,10),"")</f>
        <v/>
      </c>
      <c r="I3092" s="152"/>
      <c r="J3092" s="91" t="b">
        <f>Proc[[#This Row],[Requested]]=Proc[[#This Row],[CurrentParent]]</f>
        <v>1</v>
      </c>
      <c r="K3092" s="152" t="str">
        <f>IF(Proc[[#This Row],[Author]]="Marcela Urrego",VLOOKUP(LEFT(Proc[[#This Row],[Requested]],1),Table3[#All],2,0),VLOOKUP(Proc[[#This Row],[Author]],Table4[],2,0))</f>
        <v>HC</v>
      </c>
      <c r="L3092" s="91" t="s">
        <v>3524</v>
      </c>
      <c r="M3092" s="82">
        <v>45873</v>
      </c>
      <c r="N3092" s="82"/>
      <c r="O3092" s="82"/>
      <c r="P3092" s="84" t="str">
        <f ca="1">IF(Proc[[#This Row],[DaysAgeing]]&gt;5,"yep","on track")</f>
        <v>yep</v>
      </c>
      <c r="Q3092" s="2">
        <f ca="1">IF(Proc[[#This Row],[DateClosed]]="",ABS(NETWORKDAYS(Proc[[#This Row],[DateOpened]],TODAY()))-1,ABS(NETWORKDAYS(Proc[[#This Row],[DateOpened]],Proc[[#This Row],[DateClosed]]))-1)</f>
        <v>174</v>
      </c>
      <c r="R3092" s="84" t="s">
        <v>1005</v>
      </c>
      <c r="S3092" s="91"/>
      <c r="T3092" s="153">
        <v>3091</v>
      </c>
    </row>
    <row r="3093" spans="1:20" hidden="1">
      <c r="A3093" s="90" t="s">
        <v>3820</v>
      </c>
      <c r="B3093" s="152" t="str">
        <f>IFERROR(VLOOKUP(Proc[[#This Row],[App]],Table2[],3,0),"open")</f>
        <v>ok</v>
      </c>
      <c r="C3093" s="90" t="s">
        <v>369</v>
      </c>
      <c r="D3093" s="152" t="s">
        <v>3693</v>
      </c>
      <c r="E3093" s="152" t="s">
        <v>2826</v>
      </c>
      <c r="F3093" s="91" t="s">
        <v>2826</v>
      </c>
      <c r="G3093" s="90" t="s">
        <v>400</v>
      </c>
      <c r="H3093" s="91" t="str">
        <f>IF(Proc[[#This Row],[type]]="LFF (MDG-F)",MID(Proc[[#This Row],[Obj]],13,10),"")</f>
        <v/>
      </c>
      <c r="I3093" s="152"/>
      <c r="J3093" s="91" t="b">
        <f>Proc[[#This Row],[Requested]]=Proc[[#This Row],[CurrentParent]]</f>
        <v>1</v>
      </c>
      <c r="K3093" s="152" t="str">
        <f>IF(Proc[[#This Row],[Author]]="Marcela Urrego",VLOOKUP(LEFT(Proc[[#This Row],[Requested]],1),Table3[#All],2,0),VLOOKUP(Proc[[#This Row],[Author]],Table4[],2,0))</f>
        <v>HC</v>
      </c>
      <c r="L3093" s="91" t="s">
        <v>3524</v>
      </c>
      <c r="M3093" s="82">
        <v>45873</v>
      </c>
      <c r="N3093" s="82"/>
      <c r="O3093" s="82"/>
      <c r="P3093" s="84" t="str">
        <f ca="1">IF(Proc[[#This Row],[DaysAgeing]]&gt;5,"yep","on track")</f>
        <v>yep</v>
      </c>
      <c r="Q3093" s="2">
        <f ca="1">IF(Proc[[#This Row],[DateClosed]]="",ABS(NETWORKDAYS(Proc[[#This Row],[DateOpened]],TODAY()))-1,ABS(NETWORKDAYS(Proc[[#This Row],[DateOpened]],Proc[[#This Row],[DateClosed]]))-1)</f>
        <v>174</v>
      </c>
      <c r="R3093" s="84" t="s">
        <v>1005</v>
      </c>
      <c r="S3093" s="91"/>
      <c r="T3093" s="153">
        <v>3092</v>
      </c>
    </row>
    <row r="3094" spans="1:20" hidden="1">
      <c r="A3094" s="90" t="s">
        <v>3820</v>
      </c>
      <c r="B3094" s="111" t="str">
        <f>IFERROR(VLOOKUP(Proc[[#This Row],[App]],Table2[],3,0),"open")</f>
        <v>ok</v>
      </c>
      <c r="C3094" s="90" t="s">
        <v>369</v>
      </c>
      <c r="D3094" s="152" t="s">
        <v>3694</v>
      </c>
      <c r="E3094" s="152" t="s">
        <v>2826</v>
      </c>
      <c r="F3094" s="153" t="s">
        <v>2826</v>
      </c>
      <c r="G3094" s="90" t="s">
        <v>400</v>
      </c>
      <c r="H3094" s="91" t="str">
        <f>IF(Proc[[#This Row],[type]]="LFF (MDG-F)",MID(Proc[[#This Row],[Obj]],13,10),"")</f>
        <v/>
      </c>
      <c r="I3094" s="152"/>
      <c r="J3094" s="91" t="b">
        <f>Proc[[#This Row],[Requested]]=Proc[[#This Row],[CurrentParent]]</f>
        <v>1</v>
      </c>
      <c r="K3094" s="107" t="str">
        <f>IF(Proc[[#This Row],[Author]]="Marcela Urrego",VLOOKUP(LEFT(Proc[[#This Row],[Requested]],1),Table3[#All],2,0),VLOOKUP(Proc[[#This Row],[Author]],Table4[],2,0))</f>
        <v>HC</v>
      </c>
      <c r="L3094" s="91" t="s">
        <v>3524</v>
      </c>
      <c r="M3094" s="82">
        <v>45873</v>
      </c>
      <c r="N3094" s="82"/>
      <c r="O3094" s="82"/>
      <c r="P3094" s="84" t="str">
        <f ca="1">IF(Proc[[#This Row],[DaysAgeing]]&gt;5,"yep","on track")</f>
        <v>yep</v>
      </c>
      <c r="Q3094" s="2">
        <f ca="1">IF(Proc[[#This Row],[DateClosed]]="",ABS(NETWORKDAYS(Proc[[#This Row],[DateOpened]],TODAY()))-1,ABS(NETWORKDAYS(Proc[[#This Row],[DateOpened]],Proc[[#This Row],[DateClosed]]))-1)</f>
        <v>174</v>
      </c>
      <c r="R3094" s="84" t="s">
        <v>1005</v>
      </c>
      <c r="S3094" s="91"/>
      <c r="T3094" s="153">
        <v>3093</v>
      </c>
    </row>
    <row r="3095" spans="1:20" hidden="1">
      <c r="A3095" s="90" t="s">
        <v>3820</v>
      </c>
      <c r="B3095" s="111" t="str">
        <f>IFERROR(VLOOKUP(Proc[[#This Row],[App]],Table2[],3,0),"open")</f>
        <v>ok</v>
      </c>
      <c r="C3095" s="90" t="s">
        <v>369</v>
      </c>
      <c r="D3095" s="152" t="s">
        <v>3695</v>
      </c>
      <c r="E3095" s="152" t="s">
        <v>2826</v>
      </c>
      <c r="F3095" s="153" t="s">
        <v>2826</v>
      </c>
      <c r="G3095" s="90" t="s">
        <v>400</v>
      </c>
      <c r="H3095" s="91" t="str">
        <f>IF(Proc[[#This Row],[type]]="LFF (MDG-F)",MID(Proc[[#This Row],[Obj]],13,10),"")</f>
        <v/>
      </c>
      <c r="I3095" s="152"/>
      <c r="J3095" s="91" t="b">
        <f>Proc[[#This Row],[Requested]]=Proc[[#This Row],[CurrentParent]]</f>
        <v>1</v>
      </c>
      <c r="K3095" s="107" t="str">
        <f>IF(Proc[[#This Row],[Author]]="Marcela Urrego",VLOOKUP(LEFT(Proc[[#This Row],[Requested]],1),Table3[#All],2,0),VLOOKUP(Proc[[#This Row],[Author]],Table4[],2,0))</f>
        <v>HC</v>
      </c>
      <c r="L3095" s="91" t="s">
        <v>3524</v>
      </c>
      <c r="M3095" s="82">
        <v>45873</v>
      </c>
      <c r="N3095" s="82"/>
      <c r="O3095" s="82"/>
      <c r="P3095" s="84" t="str">
        <f ca="1">IF(Proc[[#This Row],[DaysAgeing]]&gt;5,"yep","on track")</f>
        <v>yep</v>
      </c>
      <c r="Q3095" s="2">
        <f ca="1">IF(Proc[[#This Row],[DateClosed]]="",ABS(NETWORKDAYS(Proc[[#This Row],[DateOpened]],TODAY()))-1,ABS(NETWORKDAYS(Proc[[#This Row],[DateOpened]],Proc[[#This Row],[DateClosed]]))-1)</f>
        <v>174</v>
      </c>
      <c r="R3095" s="84" t="s">
        <v>1005</v>
      </c>
      <c r="S3095" s="91"/>
      <c r="T3095" s="153">
        <v>3094</v>
      </c>
    </row>
    <row r="3096" spans="1:20" hidden="1">
      <c r="A3096" s="90" t="s">
        <v>3820</v>
      </c>
      <c r="B3096" s="152" t="str">
        <f>IFERROR(VLOOKUP(Proc[[#This Row],[App]],Table2[],3,0),"open")</f>
        <v>ok</v>
      </c>
      <c r="C3096" s="90" t="s">
        <v>369</v>
      </c>
      <c r="D3096" s="152" t="s">
        <v>3696</v>
      </c>
      <c r="E3096" s="152" t="s">
        <v>2826</v>
      </c>
      <c r="F3096" s="91" t="s">
        <v>2826</v>
      </c>
      <c r="G3096" s="90" t="s">
        <v>400</v>
      </c>
      <c r="H3096" s="91" t="str">
        <f>IF(Proc[[#This Row],[type]]="LFF (MDG-F)",MID(Proc[[#This Row],[Obj]],13,10),"")</f>
        <v/>
      </c>
      <c r="I3096" s="152"/>
      <c r="J3096" s="91" t="b">
        <f>Proc[[#This Row],[Requested]]=Proc[[#This Row],[CurrentParent]]</f>
        <v>1</v>
      </c>
      <c r="K3096" s="152" t="str">
        <f>IF(Proc[[#This Row],[Author]]="Marcela Urrego",VLOOKUP(LEFT(Proc[[#This Row],[Requested]],1),Table3[#All],2,0),VLOOKUP(Proc[[#This Row],[Author]],Table4[],2,0))</f>
        <v>HC</v>
      </c>
      <c r="L3096" s="91" t="s">
        <v>3524</v>
      </c>
      <c r="M3096" s="82">
        <v>45873</v>
      </c>
      <c r="N3096" s="82"/>
      <c r="O3096" s="82"/>
      <c r="P3096" s="84" t="str">
        <f ca="1">IF(Proc[[#This Row],[DaysAgeing]]&gt;5,"yep","on track")</f>
        <v>yep</v>
      </c>
      <c r="Q3096" s="2">
        <f ca="1">IF(Proc[[#This Row],[DateClosed]]="",ABS(NETWORKDAYS(Proc[[#This Row],[DateOpened]],TODAY()))-1,ABS(NETWORKDAYS(Proc[[#This Row],[DateOpened]],Proc[[#This Row],[DateClosed]]))-1)</f>
        <v>174</v>
      </c>
      <c r="R3096" s="140" t="s">
        <v>1005</v>
      </c>
      <c r="S3096" s="91"/>
      <c r="T3096" s="153">
        <v>3095</v>
      </c>
    </row>
    <row r="3097" spans="1:20" hidden="1">
      <c r="A3097" s="90" t="s">
        <v>3820</v>
      </c>
      <c r="B3097" s="111" t="str">
        <f>IFERROR(VLOOKUP(Proc[[#This Row],[App]],Table2[],3,0),"open")</f>
        <v>ok</v>
      </c>
      <c r="C3097" s="90" t="s">
        <v>369</v>
      </c>
      <c r="D3097" s="152" t="s">
        <v>3697</v>
      </c>
      <c r="E3097" s="152" t="s">
        <v>2826</v>
      </c>
      <c r="F3097" s="153" t="s">
        <v>2826</v>
      </c>
      <c r="G3097" s="90" t="s">
        <v>400</v>
      </c>
      <c r="H3097" s="91" t="str">
        <f>IF(Proc[[#This Row],[type]]="LFF (MDG-F)",MID(Proc[[#This Row],[Obj]],13,10),"")</f>
        <v/>
      </c>
      <c r="I3097" s="152"/>
      <c r="J3097" s="91" t="b">
        <f>Proc[[#This Row],[Requested]]=Proc[[#This Row],[CurrentParent]]</f>
        <v>1</v>
      </c>
      <c r="K3097" s="107" t="str">
        <f>IF(Proc[[#This Row],[Author]]="Marcela Urrego",VLOOKUP(LEFT(Proc[[#This Row],[Requested]],1),Table3[#All],2,0),VLOOKUP(Proc[[#This Row],[Author]],Table4[],2,0))</f>
        <v>HC</v>
      </c>
      <c r="L3097" s="91" t="s">
        <v>3524</v>
      </c>
      <c r="M3097" s="82">
        <v>45873</v>
      </c>
      <c r="N3097" s="82"/>
      <c r="O3097" s="82"/>
      <c r="P3097" s="84" t="str">
        <f ca="1">IF(Proc[[#This Row],[DaysAgeing]]&gt;5,"yep","on track")</f>
        <v>yep</v>
      </c>
      <c r="Q3097" s="2">
        <f ca="1">IF(Proc[[#This Row],[DateClosed]]="",ABS(NETWORKDAYS(Proc[[#This Row],[DateOpened]],TODAY()))-1,ABS(NETWORKDAYS(Proc[[#This Row],[DateOpened]],Proc[[#This Row],[DateClosed]]))-1)</f>
        <v>174</v>
      </c>
      <c r="R3097" s="84" t="s">
        <v>1005</v>
      </c>
      <c r="S3097" s="91"/>
      <c r="T3097" s="153">
        <v>3096</v>
      </c>
    </row>
    <row r="3098" spans="1:20" hidden="1">
      <c r="A3098" s="90" t="s">
        <v>3820</v>
      </c>
      <c r="B3098" s="152" t="str">
        <f>IFERROR(VLOOKUP(Proc[[#This Row],[App]],Table2[],3,0),"open")</f>
        <v>ok</v>
      </c>
      <c r="C3098" s="90" t="s">
        <v>369</v>
      </c>
      <c r="D3098" s="152" t="s">
        <v>3698</v>
      </c>
      <c r="E3098" s="152" t="s">
        <v>2826</v>
      </c>
      <c r="F3098" s="91" t="s">
        <v>2826</v>
      </c>
      <c r="G3098" s="90" t="s">
        <v>400</v>
      </c>
      <c r="H3098" s="91" t="str">
        <f>IF(Proc[[#This Row],[type]]="LFF (MDG-F)",MID(Proc[[#This Row],[Obj]],13,10),"")</f>
        <v/>
      </c>
      <c r="I3098" s="152"/>
      <c r="J3098" s="91" t="b">
        <f>Proc[[#This Row],[Requested]]=Proc[[#This Row],[CurrentParent]]</f>
        <v>1</v>
      </c>
      <c r="K3098" s="152" t="str">
        <f>IF(Proc[[#This Row],[Author]]="Marcela Urrego",VLOOKUP(LEFT(Proc[[#This Row],[Requested]],1),Table3[#All],2,0),VLOOKUP(Proc[[#This Row],[Author]],Table4[],2,0))</f>
        <v>HC</v>
      </c>
      <c r="L3098" s="91" t="s">
        <v>3524</v>
      </c>
      <c r="M3098" s="82">
        <v>45873</v>
      </c>
      <c r="N3098" s="82"/>
      <c r="O3098" s="82"/>
      <c r="P3098" s="84" t="str">
        <f ca="1">IF(Proc[[#This Row],[DaysAgeing]]&gt;5,"yep","on track")</f>
        <v>yep</v>
      </c>
      <c r="Q3098" s="2">
        <f ca="1">IF(Proc[[#This Row],[DateClosed]]="",ABS(NETWORKDAYS(Proc[[#This Row],[DateOpened]],TODAY()))-1,ABS(NETWORKDAYS(Proc[[#This Row],[DateOpened]],Proc[[#This Row],[DateClosed]]))-1)</f>
        <v>174</v>
      </c>
      <c r="R3098" s="84" t="s">
        <v>1005</v>
      </c>
      <c r="S3098" s="91"/>
      <c r="T3098" s="153">
        <v>3097</v>
      </c>
    </row>
    <row r="3099" spans="1:20" hidden="1">
      <c r="A3099" s="90" t="s">
        <v>3820</v>
      </c>
      <c r="B3099" s="152" t="str">
        <f>IFERROR(VLOOKUP(Proc[[#This Row],[App]],Table2[],3,0),"open")</f>
        <v>ok</v>
      </c>
      <c r="C3099" s="90" t="s">
        <v>369</v>
      </c>
      <c r="D3099" s="152" t="s">
        <v>3699</v>
      </c>
      <c r="E3099" s="152" t="s">
        <v>2826</v>
      </c>
      <c r="F3099" s="91" t="s">
        <v>2826</v>
      </c>
      <c r="G3099" s="90" t="s">
        <v>400</v>
      </c>
      <c r="H3099" s="91" t="str">
        <f>IF(Proc[[#This Row],[type]]="LFF (MDG-F)",MID(Proc[[#This Row],[Obj]],13,10),"")</f>
        <v/>
      </c>
      <c r="I3099" s="152"/>
      <c r="J3099" s="91" t="b">
        <f>Proc[[#This Row],[Requested]]=Proc[[#This Row],[CurrentParent]]</f>
        <v>1</v>
      </c>
      <c r="K3099" s="152" t="str">
        <f>IF(Proc[[#This Row],[Author]]="Marcela Urrego",VLOOKUP(LEFT(Proc[[#This Row],[Requested]],1),Table3[#All],2,0),VLOOKUP(Proc[[#This Row],[Author]],Table4[],2,0))</f>
        <v>HC</v>
      </c>
      <c r="L3099" s="91" t="s">
        <v>3524</v>
      </c>
      <c r="M3099" s="82">
        <v>45873</v>
      </c>
      <c r="N3099" s="82"/>
      <c r="O3099" s="82"/>
      <c r="P3099" s="84" t="str">
        <f ca="1">IF(Proc[[#This Row],[DaysAgeing]]&gt;5,"yep","on track")</f>
        <v>yep</v>
      </c>
      <c r="Q3099" s="2">
        <f ca="1">IF(Proc[[#This Row],[DateClosed]]="",ABS(NETWORKDAYS(Proc[[#This Row],[DateOpened]],TODAY()))-1,ABS(NETWORKDAYS(Proc[[#This Row],[DateOpened]],Proc[[#This Row],[DateClosed]]))-1)</f>
        <v>174</v>
      </c>
      <c r="R3099" s="84" t="s">
        <v>1005</v>
      </c>
      <c r="S3099" s="91"/>
      <c r="T3099" s="153">
        <v>3098</v>
      </c>
    </row>
    <row r="3100" spans="1:20" hidden="1">
      <c r="A3100" s="90" t="s">
        <v>3820</v>
      </c>
      <c r="B3100" s="152" t="str">
        <f>IFERROR(VLOOKUP(Proc[[#This Row],[App]],Table2[],3,0),"open")</f>
        <v>ok</v>
      </c>
      <c r="C3100" s="90" t="s">
        <v>369</v>
      </c>
      <c r="D3100" s="152" t="s">
        <v>3700</v>
      </c>
      <c r="E3100" s="152" t="s">
        <v>2826</v>
      </c>
      <c r="F3100" s="91" t="s">
        <v>2826</v>
      </c>
      <c r="G3100" s="90" t="s">
        <v>400</v>
      </c>
      <c r="H3100" s="91" t="str">
        <f>IF(Proc[[#This Row],[type]]="LFF (MDG-F)",MID(Proc[[#This Row],[Obj]],13,10),"")</f>
        <v/>
      </c>
      <c r="I3100" s="152"/>
      <c r="J3100" s="91" t="b">
        <f>Proc[[#This Row],[Requested]]=Proc[[#This Row],[CurrentParent]]</f>
        <v>1</v>
      </c>
      <c r="K3100" s="152" t="str">
        <f>IF(Proc[[#This Row],[Author]]="Marcela Urrego",VLOOKUP(LEFT(Proc[[#This Row],[Requested]],1),Table3[#All],2,0),VLOOKUP(Proc[[#This Row],[Author]],Table4[],2,0))</f>
        <v>HC</v>
      </c>
      <c r="L3100" s="91" t="s">
        <v>3524</v>
      </c>
      <c r="M3100" s="82">
        <v>45873</v>
      </c>
      <c r="N3100" s="82"/>
      <c r="O3100" s="82"/>
      <c r="P3100" s="84" t="str">
        <f ca="1">IF(Proc[[#This Row],[DaysAgeing]]&gt;5,"yep","on track")</f>
        <v>yep</v>
      </c>
      <c r="Q3100" s="2">
        <f ca="1">IF(Proc[[#This Row],[DateClosed]]="",ABS(NETWORKDAYS(Proc[[#This Row],[DateOpened]],TODAY()))-1,ABS(NETWORKDAYS(Proc[[#This Row],[DateOpened]],Proc[[#This Row],[DateClosed]]))-1)</f>
        <v>174</v>
      </c>
      <c r="R3100" s="84" t="s">
        <v>1005</v>
      </c>
      <c r="S3100" s="91"/>
      <c r="T3100" s="153">
        <v>3099</v>
      </c>
    </row>
    <row r="3101" spans="1:20" hidden="1">
      <c r="A3101" s="90" t="s">
        <v>3820</v>
      </c>
      <c r="B3101" s="152" t="str">
        <f>IFERROR(VLOOKUP(Proc[[#This Row],[App]],Table2[],3,0),"open")</f>
        <v>ok</v>
      </c>
      <c r="C3101" s="90" t="s">
        <v>369</v>
      </c>
      <c r="D3101" s="152" t="s">
        <v>3701</v>
      </c>
      <c r="E3101" s="152" t="s">
        <v>2826</v>
      </c>
      <c r="F3101" s="91" t="s">
        <v>2826</v>
      </c>
      <c r="G3101" s="90" t="s">
        <v>400</v>
      </c>
      <c r="H3101" s="91" t="str">
        <f>IF(Proc[[#This Row],[type]]="LFF (MDG-F)",MID(Proc[[#This Row],[Obj]],13,10),"")</f>
        <v/>
      </c>
      <c r="I3101" s="152"/>
      <c r="J3101" s="91" t="b">
        <f>Proc[[#This Row],[Requested]]=Proc[[#This Row],[CurrentParent]]</f>
        <v>1</v>
      </c>
      <c r="K3101" s="152" t="str">
        <f>IF(Proc[[#This Row],[Author]]="Marcela Urrego",VLOOKUP(LEFT(Proc[[#This Row],[Requested]],1),Table3[#All],2,0),VLOOKUP(Proc[[#This Row],[Author]],Table4[],2,0))</f>
        <v>HC</v>
      </c>
      <c r="L3101" s="91" t="s">
        <v>3524</v>
      </c>
      <c r="M3101" s="82">
        <v>45873</v>
      </c>
      <c r="N3101" s="82"/>
      <c r="O3101" s="82"/>
      <c r="P3101" s="84" t="str">
        <f ca="1">IF(Proc[[#This Row],[DaysAgeing]]&gt;5,"yep","on track")</f>
        <v>yep</v>
      </c>
      <c r="Q3101" s="2">
        <f ca="1">IF(Proc[[#This Row],[DateClosed]]="",ABS(NETWORKDAYS(Proc[[#This Row],[DateOpened]],TODAY()))-1,ABS(NETWORKDAYS(Proc[[#This Row],[DateOpened]],Proc[[#This Row],[DateClosed]]))-1)</f>
        <v>174</v>
      </c>
      <c r="R3101" s="84" t="s">
        <v>1005</v>
      </c>
      <c r="S3101" s="91"/>
      <c r="T3101" s="153">
        <v>3100</v>
      </c>
    </row>
    <row r="3102" spans="1:20" hidden="1">
      <c r="A3102" s="90" t="s">
        <v>3820</v>
      </c>
      <c r="B3102" s="111" t="str">
        <f>IFERROR(VLOOKUP(Proc[[#This Row],[App]],Table2[],3,0),"open")</f>
        <v>ok</v>
      </c>
      <c r="C3102" s="90" t="s">
        <v>369</v>
      </c>
      <c r="D3102" s="152" t="s">
        <v>3702</v>
      </c>
      <c r="E3102" s="152" t="s">
        <v>2826</v>
      </c>
      <c r="F3102" s="153" t="s">
        <v>2826</v>
      </c>
      <c r="G3102" s="90" t="s">
        <v>400</v>
      </c>
      <c r="H3102" s="91" t="str">
        <f>IF(Proc[[#This Row],[type]]="LFF (MDG-F)",MID(Proc[[#This Row],[Obj]],13,10),"")</f>
        <v/>
      </c>
      <c r="I3102" s="152"/>
      <c r="J3102" s="91" t="b">
        <f>Proc[[#This Row],[Requested]]=Proc[[#This Row],[CurrentParent]]</f>
        <v>1</v>
      </c>
      <c r="K3102" s="107" t="str">
        <f>IF(Proc[[#This Row],[Author]]="Marcela Urrego",VLOOKUP(LEFT(Proc[[#This Row],[Requested]],1),Table3[#All],2,0),VLOOKUP(Proc[[#This Row],[Author]],Table4[],2,0))</f>
        <v>HC</v>
      </c>
      <c r="L3102" s="91" t="s">
        <v>3524</v>
      </c>
      <c r="M3102" s="82">
        <v>45873</v>
      </c>
      <c r="N3102" s="82"/>
      <c r="O3102" s="82"/>
      <c r="P3102" s="84" t="str">
        <f ca="1">IF(Proc[[#This Row],[DaysAgeing]]&gt;5,"yep","on track")</f>
        <v>yep</v>
      </c>
      <c r="Q3102" s="2">
        <f ca="1">IF(Proc[[#This Row],[DateClosed]]="",ABS(NETWORKDAYS(Proc[[#This Row],[DateOpened]],TODAY()))-1,ABS(NETWORKDAYS(Proc[[#This Row],[DateOpened]],Proc[[#This Row],[DateClosed]]))-1)</f>
        <v>174</v>
      </c>
      <c r="R3102" s="84" t="s">
        <v>1005</v>
      </c>
      <c r="S3102" s="91"/>
      <c r="T3102" s="153">
        <v>3101</v>
      </c>
    </row>
    <row r="3103" spans="1:20" hidden="1">
      <c r="A3103" s="90" t="s">
        <v>3820</v>
      </c>
      <c r="B3103" s="111" t="str">
        <f>IFERROR(VLOOKUP(Proc[[#This Row],[App]],Table2[],3,0),"open")</f>
        <v>ok</v>
      </c>
      <c r="C3103" s="90" t="s">
        <v>369</v>
      </c>
      <c r="D3103" s="152" t="s">
        <v>9072</v>
      </c>
      <c r="E3103" s="152" t="s">
        <v>2826</v>
      </c>
      <c r="F3103" s="153" t="s">
        <v>2826</v>
      </c>
      <c r="G3103" s="90" t="s">
        <v>400</v>
      </c>
      <c r="H3103" s="91" t="str">
        <f>IF(Proc[[#This Row],[type]]="LFF (MDG-F)",MID(Proc[[#This Row],[Obj]],13,10),"")</f>
        <v/>
      </c>
      <c r="I3103" s="152"/>
      <c r="J3103" s="91" t="b">
        <f>Proc[[#This Row],[Requested]]=Proc[[#This Row],[CurrentParent]]</f>
        <v>1</v>
      </c>
      <c r="K3103" s="107" t="str">
        <f>IF(Proc[[#This Row],[Author]]="Marcela Urrego",VLOOKUP(LEFT(Proc[[#This Row],[Requested]],1),Table3[#All],2,0),VLOOKUP(Proc[[#This Row],[Author]],Table4[],2,0))</f>
        <v>HC</v>
      </c>
      <c r="L3103" s="91" t="s">
        <v>3524</v>
      </c>
      <c r="M3103" s="82">
        <v>45873</v>
      </c>
      <c r="N3103" s="82"/>
      <c r="O3103" s="82"/>
      <c r="P3103" s="84" t="str">
        <f ca="1">IF(Proc[[#This Row],[DaysAgeing]]&gt;5,"yep","on track")</f>
        <v>yep</v>
      </c>
      <c r="Q3103" s="2">
        <f ca="1">IF(Proc[[#This Row],[DateClosed]]="",ABS(NETWORKDAYS(Proc[[#This Row],[DateOpened]],TODAY()))-1,ABS(NETWORKDAYS(Proc[[#This Row],[DateOpened]],Proc[[#This Row],[DateClosed]]))-1)</f>
        <v>174</v>
      </c>
      <c r="R3103" s="84" t="s">
        <v>1005</v>
      </c>
      <c r="S3103" s="91"/>
      <c r="T3103" s="153">
        <v>3102</v>
      </c>
    </row>
    <row r="3104" spans="1:20" hidden="1">
      <c r="A3104" s="90" t="s">
        <v>3820</v>
      </c>
      <c r="B3104" s="111" t="str">
        <f>IFERROR(VLOOKUP(Proc[[#This Row],[App]],Table2[],3,0),"open")</f>
        <v>ok</v>
      </c>
      <c r="C3104" s="90" t="s">
        <v>369</v>
      </c>
      <c r="D3104" s="152" t="s">
        <v>9073</v>
      </c>
      <c r="E3104" s="152" t="s">
        <v>2826</v>
      </c>
      <c r="F3104" s="153" t="s">
        <v>2826</v>
      </c>
      <c r="G3104" s="90" t="s">
        <v>400</v>
      </c>
      <c r="H3104" s="91" t="str">
        <f>IF(Proc[[#This Row],[type]]="LFF (MDG-F)",MID(Proc[[#This Row],[Obj]],13,10),"")</f>
        <v/>
      </c>
      <c r="I3104" s="152"/>
      <c r="J3104" s="91" t="b">
        <f>Proc[[#This Row],[Requested]]=Proc[[#This Row],[CurrentParent]]</f>
        <v>1</v>
      </c>
      <c r="K3104" s="107" t="str">
        <f>IF(Proc[[#This Row],[Author]]="Marcela Urrego",VLOOKUP(LEFT(Proc[[#This Row],[Requested]],1),Table3[#All],2,0),VLOOKUP(Proc[[#This Row],[Author]],Table4[],2,0))</f>
        <v>HC</v>
      </c>
      <c r="L3104" s="91" t="s">
        <v>3524</v>
      </c>
      <c r="M3104" s="82">
        <v>45873</v>
      </c>
      <c r="N3104" s="82"/>
      <c r="O3104" s="82"/>
      <c r="P3104" s="84" t="str">
        <f ca="1">IF(Proc[[#This Row],[DaysAgeing]]&gt;5,"yep","on track")</f>
        <v>yep</v>
      </c>
      <c r="Q3104" s="2">
        <f ca="1">IF(Proc[[#This Row],[DateClosed]]="",ABS(NETWORKDAYS(Proc[[#This Row],[DateOpened]],TODAY()))-1,ABS(NETWORKDAYS(Proc[[#This Row],[DateOpened]],Proc[[#This Row],[DateClosed]]))-1)</f>
        <v>174</v>
      </c>
      <c r="R3104" s="84" t="s">
        <v>1005</v>
      </c>
      <c r="S3104" s="91"/>
      <c r="T3104" s="153">
        <v>3103</v>
      </c>
    </row>
    <row r="3105" spans="1:20" hidden="1">
      <c r="A3105" s="90" t="s">
        <v>3820</v>
      </c>
      <c r="B3105" s="111" t="str">
        <f>IFERROR(VLOOKUP(Proc[[#This Row],[App]],Table2[],3,0),"open")</f>
        <v>ok</v>
      </c>
      <c r="C3105" s="90" t="s">
        <v>369</v>
      </c>
      <c r="D3105" s="152" t="s">
        <v>3703</v>
      </c>
      <c r="E3105" s="152" t="s">
        <v>2826</v>
      </c>
      <c r="F3105" s="153" t="s">
        <v>2826</v>
      </c>
      <c r="G3105" s="90" t="s">
        <v>400</v>
      </c>
      <c r="H3105" s="91" t="str">
        <f>IF(Proc[[#This Row],[type]]="LFF (MDG-F)",MID(Proc[[#This Row],[Obj]],13,10),"")</f>
        <v/>
      </c>
      <c r="I3105" s="152"/>
      <c r="J3105" s="91" t="b">
        <f>Proc[[#This Row],[Requested]]=Proc[[#This Row],[CurrentParent]]</f>
        <v>1</v>
      </c>
      <c r="K3105" s="107" t="str">
        <f>IF(Proc[[#This Row],[Author]]="Marcela Urrego",VLOOKUP(LEFT(Proc[[#This Row],[Requested]],1),Table3[#All],2,0),VLOOKUP(Proc[[#This Row],[Author]],Table4[],2,0))</f>
        <v>HC</v>
      </c>
      <c r="L3105" s="91" t="s">
        <v>3524</v>
      </c>
      <c r="M3105" s="82">
        <v>45873</v>
      </c>
      <c r="N3105" s="82"/>
      <c r="O3105" s="82"/>
      <c r="P3105" s="84" t="str">
        <f ca="1">IF(Proc[[#This Row],[DaysAgeing]]&gt;5,"yep","on track")</f>
        <v>yep</v>
      </c>
      <c r="Q3105" s="2">
        <f ca="1">IF(Proc[[#This Row],[DateClosed]]="",ABS(NETWORKDAYS(Proc[[#This Row],[DateOpened]],TODAY()))-1,ABS(NETWORKDAYS(Proc[[#This Row],[DateOpened]],Proc[[#This Row],[DateClosed]]))-1)</f>
        <v>174</v>
      </c>
      <c r="R3105" s="84" t="s">
        <v>1005</v>
      </c>
      <c r="S3105" s="91"/>
      <c r="T3105" s="153">
        <v>3104</v>
      </c>
    </row>
    <row r="3106" spans="1:20" hidden="1">
      <c r="A3106" s="90" t="s">
        <v>3820</v>
      </c>
      <c r="B3106" s="111" t="str">
        <f>IFERROR(VLOOKUP(Proc[[#This Row],[App]],Table2[],3,0),"open")</f>
        <v>ok</v>
      </c>
      <c r="C3106" s="90" t="s">
        <v>369</v>
      </c>
      <c r="D3106" s="152" t="s">
        <v>3704</v>
      </c>
      <c r="E3106" s="152" t="s">
        <v>2826</v>
      </c>
      <c r="F3106" s="153" t="s">
        <v>2826</v>
      </c>
      <c r="G3106" s="90" t="s">
        <v>400</v>
      </c>
      <c r="H3106" s="91" t="str">
        <f>IF(Proc[[#This Row],[type]]="LFF (MDG-F)",MID(Proc[[#This Row],[Obj]],13,10),"")</f>
        <v/>
      </c>
      <c r="I3106" s="152"/>
      <c r="J3106" s="91" t="b">
        <f>Proc[[#This Row],[Requested]]=Proc[[#This Row],[CurrentParent]]</f>
        <v>1</v>
      </c>
      <c r="K3106" s="107" t="str">
        <f>IF(Proc[[#This Row],[Author]]="Marcela Urrego",VLOOKUP(LEFT(Proc[[#This Row],[Requested]],1),Table3[#All],2,0),VLOOKUP(Proc[[#This Row],[Author]],Table4[],2,0))</f>
        <v>HC</v>
      </c>
      <c r="L3106" s="153" t="s">
        <v>3524</v>
      </c>
      <c r="M3106" s="82">
        <v>45873</v>
      </c>
      <c r="N3106" s="82"/>
      <c r="O3106" s="82"/>
      <c r="P3106" s="84" t="str">
        <f ca="1">IF(Proc[[#This Row],[DaysAgeing]]&gt;5,"yep","on track")</f>
        <v>yep</v>
      </c>
      <c r="Q3106" s="2">
        <f ca="1">IF(Proc[[#This Row],[DateClosed]]="",ABS(NETWORKDAYS(Proc[[#This Row],[DateOpened]],TODAY()))-1,ABS(NETWORKDAYS(Proc[[#This Row],[DateOpened]],Proc[[#This Row],[DateClosed]]))-1)</f>
        <v>174</v>
      </c>
      <c r="R3106" s="84" t="s">
        <v>1005</v>
      </c>
      <c r="S3106" s="91"/>
      <c r="T3106" s="153">
        <v>3105</v>
      </c>
    </row>
    <row r="3107" spans="1:20" hidden="1">
      <c r="A3107" s="90" t="s">
        <v>3820</v>
      </c>
      <c r="B3107" s="111" t="str">
        <f>IFERROR(VLOOKUP(Proc[[#This Row],[App]],Table2[],3,0),"open")</f>
        <v>ok</v>
      </c>
      <c r="C3107" s="90" t="s">
        <v>369</v>
      </c>
      <c r="D3107" s="152" t="s">
        <v>3705</v>
      </c>
      <c r="E3107" s="152" t="s">
        <v>2826</v>
      </c>
      <c r="F3107" s="153" t="s">
        <v>2826</v>
      </c>
      <c r="G3107" s="90" t="s">
        <v>400</v>
      </c>
      <c r="H3107" s="91" t="str">
        <f>IF(Proc[[#This Row],[type]]="LFF (MDG-F)",MID(Proc[[#This Row],[Obj]],13,10),"")</f>
        <v/>
      </c>
      <c r="I3107" s="152"/>
      <c r="J3107" s="91" t="b">
        <f>Proc[[#This Row],[Requested]]=Proc[[#This Row],[CurrentParent]]</f>
        <v>1</v>
      </c>
      <c r="K3107" s="107" t="str">
        <f>IF(Proc[[#This Row],[Author]]="Marcela Urrego",VLOOKUP(LEFT(Proc[[#This Row],[Requested]],1),Table3[#All],2,0),VLOOKUP(Proc[[#This Row],[Author]],Table4[],2,0))</f>
        <v>HC</v>
      </c>
      <c r="L3107" s="91" t="s">
        <v>3524</v>
      </c>
      <c r="M3107" s="82">
        <v>45873</v>
      </c>
      <c r="N3107" s="82"/>
      <c r="O3107" s="82"/>
      <c r="P3107" s="84" t="str">
        <f ca="1">IF(Proc[[#This Row],[DaysAgeing]]&gt;5,"yep","on track")</f>
        <v>yep</v>
      </c>
      <c r="Q3107" s="2">
        <f ca="1">IF(Proc[[#This Row],[DateClosed]]="",ABS(NETWORKDAYS(Proc[[#This Row],[DateOpened]],TODAY()))-1,ABS(NETWORKDAYS(Proc[[#This Row],[DateOpened]],Proc[[#This Row],[DateClosed]]))-1)</f>
        <v>174</v>
      </c>
      <c r="R3107" s="84" t="s">
        <v>1005</v>
      </c>
      <c r="S3107" s="91"/>
      <c r="T3107" s="153">
        <v>3106</v>
      </c>
    </row>
    <row r="3108" spans="1:20" hidden="1">
      <c r="A3108" s="90" t="s">
        <v>3820</v>
      </c>
      <c r="B3108" s="111" t="str">
        <f>IFERROR(VLOOKUP(Proc[[#This Row],[App]],Table2[],3,0),"open")</f>
        <v>ok</v>
      </c>
      <c r="C3108" s="90" t="s">
        <v>369</v>
      </c>
      <c r="D3108" s="152" t="s">
        <v>3706</v>
      </c>
      <c r="E3108" s="152" t="s">
        <v>2826</v>
      </c>
      <c r="F3108" s="153" t="s">
        <v>2826</v>
      </c>
      <c r="G3108" s="90" t="s">
        <v>400</v>
      </c>
      <c r="H3108" s="91" t="str">
        <f>IF(Proc[[#This Row],[type]]="LFF (MDG-F)",MID(Proc[[#This Row],[Obj]],13,10),"")</f>
        <v/>
      </c>
      <c r="I3108" s="152"/>
      <c r="J3108" s="91" t="b">
        <f>Proc[[#This Row],[Requested]]=Proc[[#This Row],[CurrentParent]]</f>
        <v>1</v>
      </c>
      <c r="K3108" s="107" t="str">
        <f>IF(Proc[[#This Row],[Author]]="Marcela Urrego",VLOOKUP(LEFT(Proc[[#This Row],[Requested]],1),Table3[#All],2,0),VLOOKUP(Proc[[#This Row],[Author]],Table4[],2,0))</f>
        <v>HC</v>
      </c>
      <c r="L3108" s="153" t="s">
        <v>3524</v>
      </c>
      <c r="M3108" s="82">
        <v>45873</v>
      </c>
      <c r="N3108" s="82"/>
      <c r="O3108" s="82"/>
      <c r="P3108" s="84" t="str">
        <f ca="1">IF(Proc[[#This Row],[DaysAgeing]]&gt;5,"yep","on track")</f>
        <v>yep</v>
      </c>
      <c r="Q3108" s="2">
        <f ca="1">IF(Proc[[#This Row],[DateClosed]]="",ABS(NETWORKDAYS(Proc[[#This Row],[DateOpened]],TODAY()))-1,ABS(NETWORKDAYS(Proc[[#This Row],[DateOpened]],Proc[[#This Row],[DateClosed]]))-1)</f>
        <v>174</v>
      </c>
      <c r="R3108" s="84" t="s">
        <v>1005</v>
      </c>
      <c r="S3108" s="91"/>
      <c r="T3108" s="153">
        <v>3107</v>
      </c>
    </row>
    <row r="3109" spans="1:20" hidden="1">
      <c r="A3109" s="90" t="s">
        <v>3820</v>
      </c>
      <c r="B3109" s="111" t="str">
        <f>IFERROR(VLOOKUP(Proc[[#This Row],[App]],Table2[],3,0),"open")</f>
        <v>ok</v>
      </c>
      <c r="C3109" s="90" t="s">
        <v>369</v>
      </c>
      <c r="D3109" s="152" t="s">
        <v>3707</v>
      </c>
      <c r="E3109" s="152" t="s">
        <v>2826</v>
      </c>
      <c r="F3109" s="153" t="s">
        <v>2826</v>
      </c>
      <c r="G3109" s="90" t="s">
        <v>400</v>
      </c>
      <c r="H3109" s="91" t="str">
        <f>IF(Proc[[#This Row],[type]]="LFF (MDG-F)",MID(Proc[[#This Row],[Obj]],13,10),"")</f>
        <v/>
      </c>
      <c r="I3109" s="152"/>
      <c r="J3109" s="91" t="b">
        <f>Proc[[#This Row],[Requested]]=Proc[[#This Row],[CurrentParent]]</f>
        <v>1</v>
      </c>
      <c r="K3109" s="107" t="str">
        <f>IF(Proc[[#This Row],[Author]]="Marcela Urrego",VLOOKUP(LEFT(Proc[[#This Row],[Requested]],1),Table3[#All],2,0),VLOOKUP(Proc[[#This Row],[Author]],Table4[],2,0))</f>
        <v>HC</v>
      </c>
      <c r="L3109" s="91" t="s">
        <v>3524</v>
      </c>
      <c r="M3109" s="82">
        <v>45873</v>
      </c>
      <c r="N3109" s="82"/>
      <c r="O3109" s="82"/>
      <c r="P3109" s="84" t="str">
        <f ca="1">IF(Proc[[#This Row],[DaysAgeing]]&gt;5,"yep","on track")</f>
        <v>yep</v>
      </c>
      <c r="Q3109" s="2">
        <f ca="1">IF(Proc[[#This Row],[DateClosed]]="",ABS(NETWORKDAYS(Proc[[#This Row],[DateOpened]],TODAY()))-1,ABS(NETWORKDAYS(Proc[[#This Row],[DateOpened]],Proc[[#This Row],[DateClosed]]))-1)</f>
        <v>174</v>
      </c>
      <c r="R3109" s="84" t="s">
        <v>1005</v>
      </c>
      <c r="S3109" s="91"/>
      <c r="T3109" s="153">
        <v>3108</v>
      </c>
    </row>
    <row r="3110" spans="1:20" hidden="1">
      <c r="A3110" s="90" t="s">
        <v>3820</v>
      </c>
      <c r="B3110" s="111" t="str">
        <f>IFERROR(VLOOKUP(Proc[[#This Row],[App]],Table2[],3,0),"open")</f>
        <v>ok</v>
      </c>
      <c r="C3110" s="90" t="s">
        <v>369</v>
      </c>
      <c r="D3110" s="152" t="s">
        <v>3708</v>
      </c>
      <c r="E3110" s="152" t="s">
        <v>2826</v>
      </c>
      <c r="F3110" s="153" t="s">
        <v>2826</v>
      </c>
      <c r="G3110" s="90" t="s">
        <v>400</v>
      </c>
      <c r="H3110" s="91" t="str">
        <f>IF(Proc[[#This Row],[type]]="LFF (MDG-F)",MID(Proc[[#This Row],[Obj]],13,10),"")</f>
        <v/>
      </c>
      <c r="I3110" s="152"/>
      <c r="J3110" s="91" t="b">
        <f>Proc[[#This Row],[Requested]]=Proc[[#This Row],[CurrentParent]]</f>
        <v>1</v>
      </c>
      <c r="K3110" s="107" t="str">
        <f>IF(Proc[[#This Row],[Author]]="Marcela Urrego",VLOOKUP(LEFT(Proc[[#This Row],[Requested]],1),Table3[#All],2,0),VLOOKUP(Proc[[#This Row],[Author]],Table4[],2,0))</f>
        <v>HC</v>
      </c>
      <c r="L3110" s="153" t="s">
        <v>3524</v>
      </c>
      <c r="M3110" s="82">
        <v>45873</v>
      </c>
      <c r="N3110" s="82"/>
      <c r="O3110" s="82"/>
      <c r="P3110" s="84" t="str">
        <f ca="1">IF(Proc[[#This Row],[DaysAgeing]]&gt;5,"yep","on track")</f>
        <v>yep</v>
      </c>
      <c r="Q3110" s="2">
        <f ca="1">IF(Proc[[#This Row],[DateClosed]]="",ABS(NETWORKDAYS(Proc[[#This Row],[DateOpened]],TODAY()))-1,ABS(NETWORKDAYS(Proc[[#This Row],[DateOpened]],Proc[[#This Row],[DateClosed]]))-1)</f>
        <v>174</v>
      </c>
      <c r="R3110" s="84" t="s">
        <v>1005</v>
      </c>
      <c r="S3110" s="91"/>
      <c r="T3110" s="153">
        <v>3109</v>
      </c>
    </row>
    <row r="3111" spans="1:20" hidden="1">
      <c r="A3111" s="90" t="s">
        <v>3820</v>
      </c>
      <c r="B3111" s="111" t="str">
        <f>IFERROR(VLOOKUP(Proc[[#This Row],[App]],Table2[],3,0),"open")</f>
        <v>ok</v>
      </c>
      <c r="C3111" s="90" t="s">
        <v>369</v>
      </c>
      <c r="D3111" s="152" t="s">
        <v>3709</v>
      </c>
      <c r="E3111" s="152" t="s">
        <v>2826</v>
      </c>
      <c r="F3111" s="153" t="s">
        <v>2826</v>
      </c>
      <c r="G3111" s="90" t="s">
        <v>400</v>
      </c>
      <c r="H3111" s="91" t="str">
        <f>IF(Proc[[#This Row],[type]]="LFF (MDG-F)",MID(Proc[[#This Row],[Obj]],13,10),"")</f>
        <v/>
      </c>
      <c r="I3111" s="152"/>
      <c r="J3111" s="91" t="b">
        <f>Proc[[#This Row],[Requested]]=Proc[[#This Row],[CurrentParent]]</f>
        <v>1</v>
      </c>
      <c r="K3111" s="107" t="str">
        <f>IF(Proc[[#This Row],[Author]]="Marcela Urrego",VLOOKUP(LEFT(Proc[[#This Row],[Requested]],1),Table3[#All],2,0),VLOOKUP(Proc[[#This Row],[Author]],Table4[],2,0))</f>
        <v>HC</v>
      </c>
      <c r="L3111" s="91" t="s">
        <v>3524</v>
      </c>
      <c r="M3111" s="82">
        <v>45873</v>
      </c>
      <c r="N3111" s="82"/>
      <c r="O3111" s="82"/>
      <c r="P3111" s="84" t="str">
        <f ca="1">IF(Proc[[#This Row],[DaysAgeing]]&gt;5,"yep","on track")</f>
        <v>yep</v>
      </c>
      <c r="Q3111" s="2">
        <f ca="1">IF(Proc[[#This Row],[DateClosed]]="",ABS(NETWORKDAYS(Proc[[#This Row],[DateOpened]],TODAY()))-1,ABS(NETWORKDAYS(Proc[[#This Row],[DateOpened]],Proc[[#This Row],[DateClosed]]))-1)</f>
        <v>174</v>
      </c>
      <c r="R3111" s="84" t="s">
        <v>1005</v>
      </c>
      <c r="S3111" s="91"/>
      <c r="T3111" s="153">
        <v>3110</v>
      </c>
    </row>
    <row r="3112" spans="1:20" hidden="1">
      <c r="A3112" s="90" t="s">
        <v>3820</v>
      </c>
      <c r="B3112" s="111" t="str">
        <f>IFERROR(VLOOKUP(Proc[[#This Row],[App]],Table2[],3,0),"open")</f>
        <v>ok</v>
      </c>
      <c r="C3112" s="90" t="s">
        <v>369</v>
      </c>
      <c r="D3112" s="152" t="s">
        <v>3710</v>
      </c>
      <c r="E3112" s="152" t="s">
        <v>2826</v>
      </c>
      <c r="F3112" s="153" t="s">
        <v>2826</v>
      </c>
      <c r="G3112" s="90" t="s">
        <v>400</v>
      </c>
      <c r="H3112" s="91" t="str">
        <f>IF(Proc[[#This Row],[type]]="LFF (MDG-F)",MID(Proc[[#This Row],[Obj]],13,10),"")</f>
        <v/>
      </c>
      <c r="I3112" s="152"/>
      <c r="J3112" s="91" t="b">
        <f>Proc[[#This Row],[Requested]]=Proc[[#This Row],[CurrentParent]]</f>
        <v>1</v>
      </c>
      <c r="K3112" s="107" t="str">
        <f>IF(Proc[[#This Row],[Author]]="Marcela Urrego",VLOOKUP(LEFT(Proc[[#This Row],[Requested]],1),Table3[#All],2,0),VLOOKUP(Proc[[#This Row],[Author]],Table4[],2,0))</f>
        <v>HC</v>
      </c>
      <c r="L3112" s="153" t="s">
        <v>3524</v>
      </c>
      <c r="M3112" s="82">
        <v>45873</v>
      </c>
      <c r="N3112" s="82"/>
      <c r="O3112" s="82"/>
      <c r="P3112" s="84" t="str">
        <f ca="1">IF(Proc[[#This Row],[DaysAgeing]]&gt;5,"yep","on track")</f>
        <v>yep</v>
      </c>
      <c r="Q3112" s="2">
        <f ca="1">IF(Proc[[#This Row],[DateClosed]]="",ABS(NETWORKDAYS(Proc[[#This Row],[DateOpened]],TODAY()))-1,ABS(NETWORKDAYS(Proc[[#This Row],[DateOpened]],Proc[[#This Row],[DateClosed]]))-1)</f>
        <v>174</v>
      </c>
      <c r="R3112" s="84" t="s">
        <v>1005</v>
      </c>
      <c r="S3112" s="91"/>
      <c r="T3112" s="153">
        <v>3111</v>
      </c>
    </row>
    <row r="3113" spans="1:20" hidden="1">
      <c r="A3113" s="90" t="s">
        <v>3820</v>
      </c>
      <c r="B3113" s="111" t="str">
        <f>IFERROR(VLOOKUP(Proc[[#This Row],[App]],Table2[],3,0),"open")</f>
        <v>ok</v>
      </c>
      <c r="C3113" s="90" t="s">
        <v>369</v>
      </c>
      <c r="D3113" s="152" t="s">
        <v>3711</v>
      </c>
      <c r="E3113" s="152" t="s">
        <v>2826</v>
      </c>
      <c r="F3113" s="153" t="s">
        <v>2826</v>
      </c>
      <c r="G3113" s="90" t="s">
        <v>400</v>
      </c>
      <c r="H3113" s="91" t="str">
        <f>IF(Proc[[#This Row],[type]]="LFF (MDG-F)",MID(Proc[[#This Row],[Obj]],13,10),"")</f>
        <v/>
      </c>
      <c r="I3113" s="152"/>
      <c r="J3113" s="91" t="b">
        <f>Proc[[#This Row],[Requested]]=Proc[[#This Row],[CurrentParent]]</f>
        <v>1</v>
      </c>
      <c r="K3113" s="107" t="str">
        <f>IF(Proc[[#This Row],[Author]]="Marcela Urrego",VLOOKUP(LEFT(Proc[[#This Row],[Requested]],1),Table3[#All],2,0),VLOOKUP(Proc[[#This Row],[Author]],Table4[],2,0))</f>
        <v>HC</v>
      </c>
      <c r="L3113" s="91" t="s">
        <v>3524</v>
      </c>
      <c r="M3113" s="82">
        <v>45873</v>
      </c>
      <c r="N3113" s="82"/>
      <c r="O3113" s="82"/>
      <c r="P3113" s="84" t="str">
        <f ca="1">IF(Proc[[#This Row],[DaysAgeing]]&gt;5,"yep","on track")</f>
        <v>yep</v>
      </c>
      <c r="Q3113" s="2">
        <f ca="1">IF(Proc[[#This Row],[DateClosed]]="",ABS(NETWORKDAYS(Proc[[#This Row],[DateOpened]],TODAY()))-1,ABS(NETWORKDAYS(Proc[[#This Row],[DateOpened]],Proc[[#This Row],[DateClosed]]))-1)</f>
        <v>174</v>
      </c>
      <c r="R3113" s="84" t="s">
        <v>1005</v>
      </c>
      <c r="S3113" s="91"/>
      <c r="T3113" s="153">
        <v>3112</v>
      </c>
    </row>
    <row r="3114" spans="1:20" hidden="1">
      <c r="A3114" s="90" t="s">
        <v>3820</v>
      </c>
      <c r="B3114" s="111" t="str">
        <f>IFERROR(VLOOKUP(Proc[[#This Row],[App]],Table2[],3,0),"open")</f>
        <v>ok</v>
      </c>
      <c r="C3114" s="90" t="s">
        <v>369</v>
      </c>
      <c r="D3114" s="152" t="s">
        <v>3712</v>
      </c>
      <c r="E3114" s="152" t="s">
        <v>2826</v>
      </c>
      <c r="F3114" s="153" t="s">
        <v>2826</v>
      </c>
      <c r="G3114" s="90" t="s">
        <v>400</v>
      </c>
      <c r="H3114" s="91" t="str">
        <f>IF(Proc[[#This Row],[type]]="LFF (MDG-F)",MID(Proc[[#This Row],[Obj]],13,10),"")</f>
        <v/>
      </c>
      <c r="I3114" s="152"/>
      <c r="J3114" s="91" t="b">
        <f>Proc[[#This Row],[Requested]]=Proc[[#This Row],[CurrentParent]]</f>
        <v>1</v>
      </c>
      <c r="K3114" s="107" t="str">
        <f>IF(Proc[[#This Row],[Author]]="Marcela Urrego",VLOOKUP(LEFT(Proc[[#This Row],[Requested]],1),Table3[#All],2,0),VLOOKUP(Proc[[#This Row],[Author]],Table4[],2,0))</f>
        <v>HC</v>
      </c>
      <c r="L3114" s="153" t="s">
        <v>3524</v>
      </c>
      <c r="M3114" s="82">
        <v>45873</v>
      </c>
      <c r="N3114" s="82"/>
      <c r="O3114" s="82"/>
      <c r="P3114" s="84" t="str">
        <f ca="1">IF(Proc[[#This Row],[DaysAgeing]]&gt;5,"yep","on track")</f>
        <v>yep</v>
      </c>
      <c r="Q3114" s="2">
        <f ca="1">IF(Proc[[#This Row],[DateClosed]]="",ABS(NETWORKDAYS(Proc[[#This Row],[DateOpened]],TODAY()))-1,ABS(NETWORKDAYS(Proc[[#This Row],[DateOpened]],Proc[[#This Row],[DateClosed]]))-1)</f>
        <v>174</v>
      </c>
      <c r="R3114" s="84" t="s">
        <v>1005</v>
      </c>
      <c r="S3114" s="91"/>
      <c r="T3114" s="153">
        <v>3113</v>
      </c>
    </row>
    <row r="3115" spans="1:20" hidden="1">
      <c r="A3115" s="90" t="s">
        <v>3820</v>
      </c>
      <c r="B3115" s="111" t="str">
        <f>IFERROR(VLOOKUP(Proc[[#This Row],[App]],Table2[],3,0),"open")</f>
        <v>ok</v>
      </c>
      <c r="C3115" s="90" t="s">
        <v>369</v>
      </c>
      <c r="D3115" s="152" t="s">
        <v>3713</v>
      </c>
      <c r="E3115" s="152" t="s">
        <v>2826</v>
      </c>
      <c r="F3115" s="153" t="s">
        <v>2826</v>
      </c>
      <c r="G3115" s="90" t="s">
        <v>400</v>
      </c>
      <c r="H3115" s="91" t="str">
        <f>IF(Proc[[#This Row],[type]]="LFF (MDG-F)",MID(Proc[[#This Row],[Obj]],13,10),"")</f>
        <v/>
      </c>
      <c r="I3115" s="152"/>
      <c r="J3115" s="91" t="b">
        <f>Proc[[#This Row],[Requested]]=Proc[[#This Row],[CurrentParent]]</f>
        <v>1</v>
      </c>
      <c r="K3115" s="107" t="str">
        <f>IF(Proc[[#This Row],[Author]]="Marcela Urrego",VLOOKUP(LEFT(Proc[[#This Row],[Requested]],1),Table3[#All],2,0),VLOOKUP(Proc[[#This Row],[Author]],Table4[],2,0))</f>
        <v>HC</v>
      </c>
      <c r="L3115" s="91" t="s">
        <v>3524</v>
      </c>
      <c r="M3115" s="82">
        <v>45873</v>
      </c>
      <c r="N3115" s="82"/>
      <c r="O3115" s="82"/>
      <c r="P3115" s="84" t="str">
        <f ca="1">IF(Proc[[#This Row],[DaysAgeing]]&gt;5,"yep","on track")</f>
        <v>yep</v>
      </c>
      <c r="Q3115" s="2">
        <f ca="1">IF(Proc[[#This Row],[DateClosed]]="",ABS(NETWORKDAYS(Proc[[#This Row],[DateOpened]],TODAY()))-1,ABS(NETWORKDAYS(Proc[[#This Row],[DateOpened]],Proc[[#This Row],[DateClosed]]))-1)</f>
        <v>174</v>
      </c>
      <c r="R3115" s="84" t="s">
        <v>1005</v>
      </c>
      <c r="S3115" s="91"/>
      <c r="T3115" s="153">
        <v>3114</v>
      </c>
    </row>
    <row r="3116" spans="1:20" hidden="1">
      <c r="A3116" s="90" t="s">
        <v>3820</v>
      </c>
      <c r="B3116" s="111" t="str">
        <f>IFERROR(VLOOKUP(Proc[[#This Row],[App]],Table2[],3,0),"open")</f>
        <v>ok</v>
      </c>
      <c r="C3116" s="90" t="s">
        <v>369</v>
      </c>
      <c r="D3116" s="152" t="s">
        <v>3714</v>
      </c>
      <c r="E3116" s="152" t="s">
        <v>2826</v>
      </c>
      <c r="F3116" s="153" t="s">
        <v>2826</v>
      </c>
      <c r="G3116" s="90" t="s">
        <v>400</v>
      </c>
      <c r="H3116" s="91" t="str">
        <f>IF(Proc[[#This Row],[type]]="LFF (MDG-F)",MID(Proc[[#This Row],[Obj]],13,10),"")</f>
        <v/>
      </c>
      <c r="I3116" s="152"/>
      <c r="J3116" s="91" t="b">
        <f>Proc[[#This Row],[Requested]]=Proc[[#This Row],[CurrentParent]]</f>
        <v>1</v>
      </c>
      <c r="K3116" s="107" t="str">
        <f>IF(Proc[[#This Row],[Author]]="Marcela Urrego",VLOOKUP(LEFT(Proc[[#This Row],[Requested]],1),Table3[#All],2,0),VLOOKUP(Proc[[#This Row],[Author]],Table4[],2,0))</f>
        <v>HC</v>
      </c>
      <c r="L3116" s="153" t="s">
        <v>3524</v>
      </c>
      <c r="M3116" s="82">
        <v>45873</v>
      </c>
      <c r="N3116" s="82"/>
      <c r="O3116" s="82"/>
      <c r="P3116" s="84" t="str">
        <f ca="1">IF(Proc[[#This Row],[DaysAgeing]]&gt;5,"yep","on track")</f>
        <v>yep</v>
      </c>
      <c r="Q3116" s="2">
        <f ca="1">IF(Proc[[#This Row],[DateClosed]]="",ABS(NETWORKDAYS(Proc[[#This Row],[DateOpened]],TODAY()))-1,ABS(NETWORKDAYS(Proc[[#This Row],[DateOpened]],Proc[[#This Row],[DateClosed]]))-1)</f>
        <v>174</v>
      </c>
      <c r="R3116" s="84" t="s">
        <v>1005</v>
      </c>
      <c r="S3116" s="91"/>
      <c r="T3116" s="153">
        <v>3115</v>
      </c>
    </row>
    <row r="3117" spans="1:20" hidden="1">
      <c r="A3117" s="90" t="s">
        <v>3820</v>
      </c>
      <c r="B3117" s="111" t="str">
        <f>IFERROR(VLOOKUP(Proc[[#This Row],[App]],Table2[],3,0),"open")</f>
        <v>ok</v>
      </c>
      <c r="C3117" s="90" t="s">
        <v>369</v>
      </c>
      <c r="D3117" s="152" t="s">
        <v>3715</v>
      </c>
      <c r="E3117" s="152" t="s">
        <v>2826</v>
      </c>
      <c r="F3117" s="153" t="s">
        <v>2826</v>
      </c>
      <c r="G3117" s="90" t="s">
        <v>400</v>
      </c>
      <c r="H3117" s="91" t="str">
        <f>IF(Proc[[#This Row],[type]]="LFF (MDG-F)",MID(Proc[[#This Row],[Obj]],13,10),"")</f>
        <v/>
      </c>
      <c r="I3117" s="152"/>
      <c r="J3117" s="91" t="b">
        <f>Proc[[#This Row],[Requested]]=Proc[[#This Row],[CurrentParent]]</f>
        <v>1</v>
      </c>
      <c r="K3117" s="107" t="str">
        <f>IF(Proc[[#This Row],[Author]]="Marcela Urrego",VLOOKUP(LEFT(Proc[[#This Row],[Requested]],1),Table3[#All],2,0),VLOOKUP(Proc[[#This Row],[Author]],Table4[],2,0))</f>
        <v>HC</v>
      </c>
      <c r="L3117" s="91" t="s">
        <v>3524</v>
      </c>
      <c r="M3117" s="82">
        <v>45873</v>
      </c>
      <c r="N3117" s="82"/>
      <c r="O3117" s="82"/>
      <c r="P3117" s="84" t="str">
        <f ca="1">IF(Proc[[#This Row],[DaysAgeing]]&gt;5,"yep","on track")</f>
        <v>yep</v>
      </c>
      <c r="Q3117" s="2">
        <f ca="1">IF(Proc[[#This Row],[DateClosed]]="",ABS(NETWORKDAYS(Proc[[#This Row],[DateOpened]],TODAY()))-1,ABS(NETWORKDAYS(Proc[[#This Row],[DateOpened]],Proc[[#This Row],[DateClosed]]))-1)</f>
        <v>174</v>
      </c>
      <c r="R3117" s="84" t="s">
        <v>1005</v>
      </c>
      <c r="S3117" s="91"/>
      <c r="T3117" s="153">
        <v>3116</v>
      </c>
    </row>
    <row r="3118" spans="1:20" hidden="1">
      <c r="A3118" s="90" t="s">
        <v>3820</v>
      </c>
      <c r="B3118" s="111" t="str">
        <f>IFERROR(VLOOKUP(Proc[[#This Row],[App]],Table2[],3,0),"open")</f>
        <v>ok</v>
      </c>
      <c r="C3118" s="90" t="s">
        <v>369</v>
      </c>
      <c r="D3118" s="152" t="s">
        <v>3716</v>
      </c>
      <c r="E3118" s="152" t="s">
        <v>2826</v>
      </c>
      <c r="F3118" s="153" t="s">
        <v>2826</v>
      </c>
      <c r="G3118" s="90" t="s">
        <v>400</v>
      </c>
      <c r="H3118" s="91" t="str">
        <f>IF(Proc[[#This Row],[type]]="LFF (MDG-F)",MID(Proc[[#This Row],[Obj]],13,10),"")</f>
        <v/>
      </c>
      <c r="I3118" s="152"/>
      <c r="J3118" s="91" t="b">
        <f>Proc[[#This Row],[Requested]]=Proc[[#This Row],[CurrentParent]]</f>
        <v>1</v>
      </c>
      <c r="K3118" s="107" t="str">
        <f>IF(Proc[[#This Row],[Author]]="Marcela Urrego",VLOOKUP(LEFT(Proc[[#This Row],[Requested]],1),Table3[#All],2,0),VLOOKUP(Proc[[#This Row],[Author]],Table4[],2,0))</f>
        <v>HC</v>
      </c>
      <c r="L3118" s="153" t="s">
        <v>3524</v>
      </c>
      <c r="M3118" s="82">
        <v>45873</v>
      </c>
      <c r="N3118" s="82"/>
      <c r="O3118" s="82"/>
      <c r="P3118" s="84" t="str">
        <f ca="1">IF(Proc[[#This Row],[DaysAgeing]]&gt;5,"yep","on track")</f>
        <v>yep</v>
      </c>
      <c r="Q3118" s="2">
        <f ca="1">IF(Proc[[#This Row],[DateClosed]]="",ABS(NETWORKDAYS(Proc[[#This Row],[DateOpened]],TODAY()))-1,ABS(NETWORKDAYS(Proc[[#This Row],[DateOpened]],Proc[[#This Row],[DateClosed]]))-1)</f>
        <v>174</v>
      </c>
      <c r="R3118" s="84" t="s">
        <v>1005</v>
      </c>
      <c r="S3118" s="91"/>
      <c r="T3118" s="153">
        <v>3117</v>
      </c>
    </row>
    <row r="3119" spans="1:20" hidden="1">
      <c r="A3119" s="90" t="s">
        <v>3820</v>
      </c>
      <c r="B3119" s="111" t="str">
        <f>IFERROR(VLOOKUP(Proc[[#This Row],[App]],Table2[],3,0),"open")</f>
        <v>ok</v>
      </c>
      <c r="C3119" s="90" t="s">
        <v>369</v>
      </c>
      <c r="D3119" s="152" t="s">
        <v>3717</v>
      </c>
      <c r="E3119" s="152" t="s">
        <v>2826</v>
      </c>
      <c r="F3119" s="153" t="s">
        <v>2826</v>
      </c>
      <c r="G3119" s="90" t="s">
        <v>400</v>
      </c>
      <c r="H3119" s="91" t="str">
        <f>IF(Proc[[#This Row],[type]]="LFF (MDG-F)",MID(Proc[[#This Row],[Obj]],13,10),"")</f>
        <v/>
      </c>
      <c r="I3119" s="152"/>
      <c r="J3119" s="91" t="b">
        <f>Proc[[#This Row],[Requested]]=Proc[[#This Row],[CurrentParent]]</f>
        <v>1</v>
      </c>
      <c r="K3119" s="107" t="str">
        <f>IF(Proc[[#This Row],[Author]]="Marcela Urrego",VLOOKUP(LEFT(Proc[[#This Row],[Requested]],1),Table3[#All],2,0),VLOOKUP(Proc[[#This Row],[Author]],Table4[],2,0))</f>
        <v>HC</v>
      </c>
      <c r="L3119" s="91" t="s">
        <v>3524</v>
      </c>
      <c r="M3119" s="82">
        <v>45873</v>
      </c>
      <c r="N3119" s="82"/>
      <c r="O3119" s="82"/>
      <c r="P3119" s="84" t="str">
        <f ca="1">IF(Proc[[#This Row],[DaysAgeing]]&gt;5,"yep","on track")</f>
        <v>yep</v>
      </c>
      <c r="Q3119" s="2">
        <f ca="1">IF(Proc[[#This Row],[DateClosed]]="",ABS(NETWORKDAYS(Proc[[#This Row],[DateOpened]],TODAY()))-1,ABS(NETWORKDAYS(Proc[[#This Row],[DateOpened]],Proc[[#This Row],[DateClosed]]))-1)</f>
        <v>174</v>
      </c>
      <c r="R3119" s="84" t="s">
        <v>1005</v>
      </c>
      <c r="S3119" s="91"/>
      <c r="T3119" s="153">
        <v>3118</v>
      </c>
    </row>
    <row r="3120" spans="1:20" hidden="1">
      <c r="A3120" s="90" t="s">
        <v>3820</v>
      </c>
      <c r="B3120" s="111" t="str">
        <f>IFERROR(VLOOKUP(Proc[[#This Row],[App]],Table2[],3,0),"open")</f>
        <v>ok</v>
      </c>
      <c r="C3120" s="90" t="s">
        <v>369</v>
      </c>
      <c r="D3120" s="152" t="s">
        <v>3718</v>
      </c>
      <c r="E3120" s="152" t="s">
        <v>2826</v>
      </c>
      <c r="F3120" s="153" t="s">
        <v>2826</v>
      </c>
      <c r="G3120" s="90" t="s">
        <v>400</v>
      </c>
      <c r="H3120" s="91" t="str">
        <f>IF(Proc[[#This Row],[type]]="LFF (MDG-F)",MID(Proc[[#This Row],[Obj]],13,10),"")</f>
        <v/>
      </c>
      <c r="I3120" s="152"/>
      <c r="J3120" s="91" t="b">
        <f>Proc[[#This Row],[Requested]]=Proc[[#This Row],[CurrentParent]]</f>
        <v>1</v>
      </c>
      <c r="K3120" s="107" t="str">
        <f>IF(Proc[[#This Row],[Author]]="Marcela Urrego",VLOOKUP(LEFT(Proc[[#This Row],[Requested]],1),Table3[#All],2,0),VLOOKUP(Proc[[#This Row],[Author]],Table4[],2,0))</f>
        <v>HC</v>
      </c>
      <c r="L3120" s="91" t="s">
        <v>3524</v>
      </c>
      <c r="M3120" s="82">
        <v>45873</v>
      </c>
      <c r="N3120" s="82"/>
      <c r="O3120" s="82"/>
      <c r="P3120" s="84" t="str">
        <f ca="1">IF(Proc[[#This Row],[DaysAgeing]]&gt;5,"yep","on track")</f>
        <v>yep</v>
      </c>
      <c r="Q3120" s="2">
        <f ca="1">IF(Proc[[#This Row],[DateClosed]]="",ABS(NETWORKDAYS(Proc[[#This Row],[DateOpened]],TODAY()))-1,ABS(NETWORKDAYS(Proc[[#This Row],[DateOpened]],Proc[[#This Row],[DateClosed]]))-1)</f>
        <v>174</v>
      </c>
      <c r="R3120" s="84" t="s">
        <v>1005</v>
      </c>
      <c r="S3120" s="91"/>
      <c r="T3120" s="153">
        <v>3119</v>
      </c>
    </row>
    <row r="3121" spans="1:20" hidden="1">
      <c r="A3121" s="90" t="s">
        <v>3820</v>
      </c>
      <c r="B3121" s="111" t="str">
        <f>IFERROR(VLOOKUP(Proc[[#This Row],[App]],Table2[],3,0),"open")</f>
        <v>ok</v>
      </c>
      <c r="C3121" s="90" t="s">
        <v>369</v>
      </c>
      <c r="D3121" s="152" t="s">
        <v>3719</v>
      </c>
      <c r="E3121" s="152" t="s">
        <v>2826</v>
      </c>
      <c r="F3121" s="91" t="s">
        <v>2826</v>
      </c>
      <c r="G3121" s="90" t="s">
        <v>400</v>
      </c>
      <c r="H3121" s="91" t="str">
        <f>IF(Proc[[#This Row],[type]]="LFF (MDG-F)",MID(Proc[[#This Row],[Obj]],13,10),"")</f>
        <v/>
      </c>
      <c r="I3121" s="152"/>
      <c r="J3121" s="91" t="b">
        <f>Proc[[#This Row],[Requested]]=Proc[[#This Row],[CurrentParent]]</f>
        <v>1</v>
      </c>
      <c r="K3121" s="107" t="str">
        <f>IF(Proc[[#This Row],[Author]]="Marcela Urrego",VLOOKUP(LEFT(Proc[[#This Row],[Requested]],1),Table3[#All],2,0),VLOOKUP(Proc[[#This Row],[Author]],Table4[],2,0))</f>
        <v>HC</v>
      </c>
      <c r="L3121" s="91" t="s">
        <v>3524</v>
      </c>
      <c r="M3121" s="82">
        <v>45873</v>
      </c>
      <c r="N3121" s="82"/>
      <c r="O3121" s="82"/>
      <c r="P3121" s="84" t="str">
        <f ca="1">IF(Proc[[#This Row],[DaysAgeing]]&gt;5,"yep","on track")</f>
        <v>yep</v>
      </c>
      <c r="Q3121" s="2">
        <f ca="1">IF(Proc[[#This Row],[DateClosed]]="",ABS(NETWORKDAYS(Proc[[#This Row],[DateOpened]],TODAY()))-1,ABS(NETWORKDAYS(Proc[[#This Row],[DateOpened]],Proc[[#This Row],[DateClosed]]))-1)</f>
        <v>174</v>
      </c>
      <c r="R3121" s="84" t="s">
        <v>1005</v>
      </c>
      <c r="S3121" s="91"/>
      <c r="T3121" s="153">
        <v>3120</v>
      </c>
    </row>
    <row r="3122" spans="1:20" hidden="1">
      <c r="A3122" s="90" t="s">
        <v>3820</v>
      </c>
      <c r="B3122" s="111" t="str">
        <f>IFERROR(VLOOKUP(Proc[[#This Row],[App]],Table2[],3,0),"open")</f>
        <v>ok</v>
      </c>
      <c r="C3122" s="90" t="s">
        <v>369</v>
      </c>
      <c r="D3122" s="152" t="s">
        <v>3720</v>
      </c>
      <c r="E3122" s="152" t="s">
        <v>2826</v>
      </c>
      <c r="F3122" s="153" t="s">
        <v>2826</v>
      </c>
      <c r="G3122" s="90" t="s">
        <v>400</v>
      </c>
      <c r="H3122" s="91" t="str">
        <f>IF(Proc[[#This Row],[type]]="LFF (MDG-F)",MID(Proc[[#This Row],[Obj]],13,10),"")</f>
        <v/>
      </c>
      <c r="I3122" s="152"/>
      <c r="J3122" s="91" t="b">
        <f>Proc[[#This Row],[Requested]]=Proc[[#This Row],[CurrentParent]]</f>
        <v>1</v>
      </c>
      <c r="K3122" s="107" t="str">
        <f>IF(Proc[[#This Row],[Author]]="Marcela Urrego",VLOOKUP(LEFT(Proc[[#This Row],[Requested]],1),Table3[#All],2,0),VLOOKUP(Proc[[#This Row],[Author]],Table4[],2,0))</f>
        <v>HC</v>
      </c>
      <c r="L3122" s="91" t="s">
        <v>3524</v>
      </c>
      <c r="M3122" s="82">
        <v>45873</v>
      </c>
      <c r="N3122" s="82"/>
      <c r="O3122" s="82"/>
      <c r="P3122" s="84" t="str">
        <f ca="1">IF(Proc[[#This Row],[DaysAgeing]]&gt;5,"yep","on track")</f>
        <v>yep</v>
      </c>
      <c r="Q3122" s="2">
        <f ca="1">IF(Proc[[#This Row],[DateClosed]]="",ABS(NETWORKDAYS(Proc[[#This Row],[DateOpened]],TODAY()))-1,ABS(NETWORKDAYS(Proc[[#This Row],[DateOpened]],Proc[[#This Row],[DateClosed]]))-1)</f>
        <v>174</v>
      </c>
      <c r="R3122" s="84" t="s">
        <v>1005</v>
      </c>
      <c r="S3122" s="91"/>
      <c r="T3122" s="153">
        <v>3121</v>
      </c>
    </row>
    <row r="3123" spans="1:20" hidden="1">
      <c r="A3123" s="90" t="s">
        <v>3820</v>
      </c>
      <c r="B3123" s="111" t="str">
        <f>IFERROR(VLOOKUP(Proc[[#This Row],[App]],Table2[],3,0),"open")</f>
        <v>ok</v>
      </c>
      <c r="C3123" s="90" t="s">
        <v>369</v>
      </c>
      <c r="D3123" s="152" t="s">
        <v>3721</v>
      </c>
      <c r="E3123" s="152" t="s">
        <v>2826</v>
      </c>
      <c r="F3123" s="153" t="s">
        <v>2826</v>
      </c>
      <c r="G3123" s="90" t="s">
        <v>400</v>
      </c>
      <c r="H3123" s="91" t="str">
        <f>IF(Proc[[#This Row],[type]]="LFF (MDG-F)",MID(Proc[[#This Row],[Obj]],13,10),"")</f>
        <v/>
      </c>
      <c r="I3123" s="152"/>
      <c r="J3123" s="91" t="b">
        <f>Proc[[#This Row],[Requested]]=Proc[[#This Row],[CurrentParent]]</f>
        <v>1</v>
      </c>
      <c r="K3123" s="107" t="str">
        <f>IF(Proc[[#This Row],[Author]]="Marcela Urrego",VLOOKUP(LEFT(Proc[[#This Row],[Requested]],1),Table3[#All],2,0),VLOOKUP(Proc[[#This Row],[Author]],Table4[],2,0))</f>
        <v>HC</v>
      </c>
      <c r="L3123" s="91" t="s">
        <v>3524</v>
      </c>
      <c r="M3123" s="82">
        <v>45873</v>
      </c>
      <c r="N3123" s="82"/>
      <c r="O3123" s="82"/>
      <c r="P3123" s="84" t="str">
        <f ca="1">IF(Proc[[#This Row],[DaysAgeing]]&gt;5,"yep","on track")</f>
        <v>yep</v>
      </c>
      <c r="Q3123" s="2">
        <f ca="1">IF(Proc[[#This Row],[DateClosed]]="",ABS(NETWORKDAYS(Proc[[#This Row],[DateOpened]],TODAY()))-1,ABS(NETWORKDAYS(Proc[[#This Row],[DateOpened]],Proc[[#This Row],[DateClosed]]))-1)</f>
        <v>174</v>
      </c>
      <c r="R3123" s="84" t="s">
        <v>1005</v>
      </c>
      <c r="S3123" s="91"/>
      <c r="T3123" s="153">
        <v>3122</v>
      </c>
    </row>
    <row r="3124" spans="1:20" hidden="1">
      <c r="A3124" s="90" t="s">
        <v>3820</v>
      </c>
      <c r="B3124" s="111" t="str">
        <f>IFERROR(VLOOKUP(Proc[[#This Row],[App]],Table2[],3,0),"open")</f>
        <v>ok</v>
      </c>
      <c r="C3124" s="90" t="s">
        <v>369</v>
      </c>
      <c r="D3124" s="152" t="s">
        <v>3722</v>
      </c>
      <c r="E3124" s="152" t="s">
        <v>2826</v>
      </c>
      <c r="F3124" s="91" t="s">
        <v>2826</v>
      </c>
      <c r="G3124" s="90" t="s">
        <v>400</v>
      </c>
      <c r="H3124" s="91" t="str">
        <f>IF(Proc[[#This Row],[type]]="LFF (MDG-F)",MID(Proc[[#This Row],[Obj]],13,10),"")</f>
        <v/>
      </c>
      <c r="I3124" s="152"/>
      <c r="J3124" s="91" t="b">
        <f>Proc[[#This Row],[Requested]]=Proc[[#This Row],[CurrentParent]]</f>
        <v>1</v>
      </c>
      <c r="K3124" s="107" t="str">
        <f>IF(Proc[[#This Row],[Author]]="Marcela Urrego",VLOOKUP(LEFT(Proc[[#This Row],[Requested]],1),Table3[#All],2,0),VLOOKUP(Proc[[#This Row],[Author]],Table4[],2,0))</f>
        <v>HC</v>
      </c>
      <c r="L3124" s="91" t="s">
        <v>3524</v>
      </c>
      <c r="M3124" s="82">
        <v>45873</v>
      </c>
      <c r="N3124" s="82"/>
      <c r="O3124" s="82"/>
      <c r="P3124" s="84" t="str">
        <f ca="1">IF(Proc[[#This Row],[DaysAgeing]]&gt;5,"yep","on track")</f>
        <v>yep</v>
      </c>
      <c r="Q3124" s="2">
        <f ca="1">IF(Proc[[#This Row],[DateClosed]]="",ABS(NETWORKDAYS(Proc[[#This Row],[DateOpened]],TODAY()))-1,ABS(NETWORKDAYS(Proc[[#This Row],[DateOpened]],Proc[[#This Row],[DateClosed]]))-1)</f>
        <v>174</v>
      </c>
      <c r="R3124" s="84" t="s">
        <v>1005</v>
      </c>
      <c r="S3124" s="91"/>
      <c r="T3124" s="153">
        <v>3123</v>
      </c>
    </row>
    <row r="3125" spans="1:20" hidden="1">
      <c r="A3125" s="90" t="s">
        <v>3820</v>
      </c>
      <c r="B3125" s="111" t="str">
        <f>IFERROR(VLOOKUP(Proc[[#This Row],[App]],Table2[],3,0),"open")</f>
        <v>ok</v>
      </c>
      <c r="C3125" s="90" t="s">
        <v>369</v>
      </c>
      <c r="D3125" s="152" t="s">
        <v>3723</v>
      </c>
      <c r="E3125" s="152" t="s">
        <v>2826</v>
      </c>
      <c r="F3125" s="153" t="s">
        <v>2826</v>
      </c>
      <c r="G3125" s="90" t="s">
        <v>400</v>
      </c>
      <c r="H3125" s="91" t="str">
        <f>IF(Proc[[#This Row],[type]]="LFF (MDG-F)",MID(Proc[[#This Row],[Obj]],13,10),"")</f>
        <v/>
      </c>
      <c r="I3125" s="152"/>
      <c r="J3125" s="91" t="b">
        <f>Proc[[#This Row],[Requested]]=Proc[[#This Row],[CurrentParent]]</f>
        <v>1</v>
      </c>
      <c r="K3125" s="107" t="str">
        <f>IF(Proc[[#This Row],[Author]]="Marcela Urrego",VLOOKUP(LEFT(Proc[[#This Row],[Requested]],1),Table3[#All],2,0),VLOOKUP(Proc[[#This Row],[Author]],Table4[],2,0))</f>
        <v>HC</v>
      </c>
      <c r="L3125" s="91" t="s">
        <v>3524</v>
      </c>
      <c r="M3125" s="82">
        <v>45873</v>
      </c>
      <c r="N3125" s="82"/>
      <c r="O3125" s="82"/>
      <c r="P3125" s="84" t="str">
        <f ca="1">IF(Proc[[#This Row],[DaysAgeing]]&gt;5,"yep","on track")</f>
        <v>yep</v>
      </c>
      <c r="Q3125" s="2">
        <f ca="1">IF(Proc[[#This Row],[DateClosed]]="",ABS(NETWORKDAYS(Proc[[#This Row],[DateOpened]],TODAY()))-1,ABS(NETWORKDAYS(Proc[[#This Row],[DateOpened]],Proc[[#This Row],[DateClosed]]))-1)</f>
        <v>174</v>
      </c>
      <c r="R3125" s="84" t="s">
        <v>1005</v>
      </c>
      <c r="S3125" s="91"/>
      <c r="T3125" s="153">
        <v>3124</v>
      </c>
    </row>
    <row r="3126" spans="1:20" hidden="1">
      <c r="A3126" s="90" t="s">
        <v>3820</v>
      </c>
      <c r="B3126" s="111" t="str">
        <f>IFERROR(VLOOKUP(Proc[[#This Row],[App]],Table2[],3,0),"open")</f>
        <v>ok</v>
      </c>
      <c r="C3126" s="90" t="s">
        <v>369</v>
      </c>
      <c r="D3126" s="152" t="s">
        <v>3724</v>
      </c>
      <c r="E3126" s="152" t="s">
        <v>2826</v>
      </c>
      <c r="F3126" s="153" t="s">
        <v>2826</v>
      </c>
      <c r="G3126" s="90" t="s">
        <v>400</v>
      </c>
      <c r="H3126" s="91" t="str">
        <f>IF(Proc[[#This Row],[type]]="LFF (MDG-F)",MID(Proc[[#This Row],[Obj]],13,10),"")</f>
        <v/>
      </c>
      <c r="I3126" s="152"/>
      <c r="J3126" s="91" t="b">
        <f>Proc[[#This Row],[Requested]]=Proc[[#This Row],[CurrentParent]]</f>
        <v>1</v>
      </c>
      <c r="K3126" s="107" t="str">
        <f>IF(Proc[[#This Row],[Author]]="Marcela Urrego",VLOOKUP(LEFT(Proc[[#This Row],[Requested]],1),Table3[#All],2,0),VLOOKUP(Proc[[#This Row],[Author]],Table4[],2,0))</f>
        <v>HC</v>
      </c>
      <c r="L3126" s="91" t="s">
        <v>3524</v>
      </c>
      <c r="M3126" s="82">
        <v>45873</v>
      </c>
      <c r="N3126" s="82"/>
      <c r="O3126" s="82"/>
      <c r="P3126" s="84" t="str">
        <f ca="1">IF(Proc[[#This Row],[DaysAgeing]]&gt;5,"yep","on track")</f>
        <v>yep</v>
      </c>
      <c r="Q3126" s="2">
        <f ca="1">IF(Proc[[#This Row],[DateClosed]]="",ABS(NETWORKDAYS(Proc[[#This Row],[DateOpened]],TODAY()))-1,ABS(NETWORKDAYS(Proc[[#This Row],[DateOpened]],Proc[[#This Row],[DateClosed]]))-1)</f>
        <v>174</v>
      </c>
      <c r="R3126" s="84" t="s">
        <v>1005</v>
      </c>
      <c r="S3126" s="91"/>
      <c r="T3126" s="153">
        <v>3125</v>
      </c>
    </row>
    <row r="3127" spans="1:20" hidden="1">
      <c r="A3127" s="90" t="s">
        <v>3820</v>
      </c>
      <c r="B3127" s="111" t="str">
        <f>IFERROR(VLOOKUP(Proc[[#This Row],[App]],Table2[],3,0),"open")</f>
        <v>ok</v>
      </c>
      <c r="C3127" s="90" t="s">
        <v>369</v>
      </c>
      <c r="D3127" s="152" t="s">
        <v>3725</v>
      </c>
      <c r="E3127" s="152" t="s">
        <v>2826</v>
      </c>
      <c r="F3127" s="153" t="s">
        <v>2826</v>
      </c>
      <c r="G3127" s="90" t="s">
        <v>400</v>
      </c>
      <c r="H3127" s="91" t="str">
        <f>IF(Proc[[#This Row],[type]]="LFF (MDG-F)",MID(Proc[[#This Row],[Obj]],13,10),"")</f>
        <v/>
      </c>
      <c r="I3127" s="152"/>
      <c r="J3127" s="91" t="b">
        <f>Proc[[#This Row],[Requested]]=Proc[[#This Row],[CurrentParent]]</f>
        <v>1</v>
      </c>
      <c r="K3127" s="107" t="str">
        <f>IF(Proc[[#This Row],[Author]]="Marcela Urrego",VLOOKUP(LEFT(Proc[[#This Row],[Requested]],1),Table3[#All],2,0),VLOOKUP(Proc[[#This Row],[Author]],Table4[],2,0))</f>
        <v>HC</v>
      </c>
      <c r="L3127" s="153" t="s">
        <v>3524</v>
      </c>
      <c r="M3127" s="82">
        <v>45873</v>
      </c>
      <c r="N3127" s="82"/>
      <c r="O3127" s="82"/>
      <c r="P3127" s="84" t="str">
        <f ca="1">IF(Proc[[#This Row],[DaysAgeing]]&gt;5,"yep","on track")</f>
        <v>yep</v>
      </c>
      <c r="Q3127" s="2">
        <f ca="1">IF(Proc[[#This Row],[DateClosed]]="",ABS(NETWORKDAYS(Proc[[#This Row],[DateOpened]],TODAY()))-1,ABS(NETWORKDAYS(Proc[[#This Row],[DateOpened]],Proc[[#This Row],[DateClosed]]))-1)</f>
        <v>174</v>
      </c>
      <c r="R3127" s="84" t="s">
        <v>1005</v>
      </c>
      <c r="S3127" s="91"/>
      <c r="T3127" s="153">
        <v>3126</v>
      </c>
    </row>
    <row r="3128" spans="1:20" hidden="1">
      <c r="A3128" s="90" t="s">
        <v>3820</v>
      </c>
      <c r="B3128" s="111" t="str">
        <f>IFERROR(VLOOKUP(Proc[[#This Row],[App]],Table2[],3,0),"open")</f>
        <v>ok</v>
      </c>
      <c r="C3128" s="90" t="s">
        <v>369</v>
      </c>
      <c r="D3128" s="152" t="s">
        <v>3726</v>
      </c>
      <c r="E3128" s="152" t="s">
        <v>2826</v>
      </c>
      <c r="F3128" s="153" t="s">
        <v>2826</v>
      </c>
      <c r="G3128" s="90" t="s">
        <v>400</v>
      </c>
      <c r="H3128" s="91" t="str">
        <f>IF(Proc[[#This Row],[type]]="LFF (MDG-F)",MID(Proc[[#This Row],[Obj]],13,10),"")</f>
        <v/>
      </c>
      <c r="I3128" s="152"/>
      <c r="J3128" s="91" t="b">
        <f>Proc[[#This Row],[Requested]]=Proc[[#This Row],[CurrentParent]]</f>
        <v>1</v>
      </c>
      <c r="K3128" s="107" t="str">
        <f>IF(Proc[[#This Row],[Author]]="Marcela Urrego",VLOOKUP(LEFT(Proc[[#This Row],[Requested]],1),Table3[#All],2,0),VLOOKUP(Proc[[#This Row],[Author]],Table4[],2,0))</f>
        <v>HC</v>
      </c>
      <c r="L3128" s="91" t="s">
        <v>3524</v>
      </c>
      <c r="M3128" s="82">
        <v>45873</v>
      </c>
      <c r="N3128" s="82"/>
      <c r="O3128" s="82"/>
      <c r="P3128" s="84" t="str">
        <f ca="1">IF(Proc[[#This Row],[DaysAgeing]]&gt;5,"yep","on track")</f>
        <v>yep</v>
      </c>
      <c r="Q3128" s="2">
        <f ca="1">IF(Proc[[#This Row],[DateClosed]]="",ABS(NETWORKDAYS(Proc[[#This Row],[DateOpened]],TODAY()))-1,ABS(NETWORKDAYS(Proc[[#This Row],[DateOpened]],Proc[[#This Row],[DateClosed]]))-1)</f>
        <v>174</v>
      </c>
      <c r="R3128" s="84" t="s">
        <v>1005</v>
      </c>
      <c r="S3128" s="91"/>
      <c r="T3128" s="153">
        <v>3127</v>
      </c>
    </row>
    <row r="3129" spans="1:20" hidden="1">
      <c r="A3129" s="90" t="s">
        <v>3820</v>
      </c>
      <c r="B3129" s="111" t="str">
        <f>IFERROR(VLOOKUP(Proc[[#This Row],[App]],Table2[],3,0),"open")</f>
        <v>ok</v>
      </c>
      <c r="C3129" s="90" t="s">
        <v>369</v>
      </c>
      <c r="D3129" s="152" t="s">
        <v>3727</v>
      </c>
      <c r="E3129" s="152" t="s">
        <v>2826</v>
      </c>
      <c r="F3129" s="153" t="s">
        <v>2826</v>
      </c>
      <c r="G3129" s="90" t="s">
        <v>400</v>
      </c>
      <c r="H3129" s="91" t="str">
        <f>IF(Proc[[#This Row],[type]]="LFF (MDG-F)",MID(Proc[[#This Row],[Obj]],13,10),"")</f>
        <v/>
      </c>
      <c r="I3129" s="152"/>
      <c r="J3129" s="91" t="b">
        <f>Proc[[#This Row],[Requested]]=Proc[[#This Row],[CurrentParent]]</f>
        <v>1</v>
      </c>
      <c r="K3129" s="107" t="str">
        <f>IF(Proc[[#This Row],[Author]]="Marcela Urrego",VLOOKUP(LEFT(Proc[[#This Row],[Requested]],1),Table3[#All],2,0),VLOOKUP(Proc[[#This Row],[Author]],Table4[],2,0))</f>
        <v>HC</v>
      </c>
      <c r="L3129" s="153" t="s">
        <v>3524</v>
      </c>
      <c r="M3129" s="82">
        <v>45873</v>
      </c>
      <c r="N3129" s="82"/>
      <c r="O3129" s="82"/>
      <c r="P3129" s="84" t="str">
        <f ca="1">IF(Proc[[#This Row],[DaysAgeing]]&gt;5,"yep","on track")</f>
        <v>yep</v>
      </c>
      <c r="Q3129" s="2">
        <f ca="1">IF(Proc[[#This Row],[DateClosed]]="",ABS(NETWORKDAYS(Proc[[#This Row],[DateOpened]],TODAY()))-1,ABS(NETWORKDAYS(Proc[[#This Row],[DateOpened]],Proc[[#This Row],[DateClosed]]))-1)</f>
        <v>174</v>
      </c>
      <c r="R3129" s="84" t="s">
        <v>1005</v>
      </c>
      <c r="S3129" s="91"/>
      <c r="T3129" s="153">
        <v>3128</v>
      </c>
    </row>
    <row r="3130" spans="1:20" hidden="1">
      <c r="A3130" s="90" t="s">
        <v>3820</v>
      </c>
      <c r="B3130" s="111" t="str">
        <f>IFERROR(VLOOKUP(Proc[[#This Row],[App]],Table2[],3,0),"open")</f>
        <v>ok</v>
      </c>
      <c r="C3130" s="90" t="s">
        <v>369</v>
      </c>
      <c r="D3130" s="152" t="s">
        <v>3728</v>
      </c>
      <c r="E3130" s="152" t="s">
        <v>2826</v>
      </c>
      <c r="F3130" s="153" t="s">
        <v>2826</v>
      </c>
      <c r="G3130" s="90" t="s">
        <v>400</v>
      </c>
      <c r="H3130" s="91" t="str">
        <f>IF(Proc[[#This Row],[type]]="LFF (MDG-F)",MID(Proc[[#This Row],[Obj]],13,10),"")</f>
        <v/>
      </c>
      <c r="I3130" s="152"/>
      <c r="J3130" s="91" t="b">
        <f>Proc[[#This Row],[Requested]]=Proc[[#This Row],[CurrentParent]]</f>
        <v>1</v>
      </c>
      <c r="K3130" s="107" t="str">
        <f>IF(Proc[[#This Row],[Author]]="Marcela Urrego",VLOOKUP(LEFT(Proc[[#This Row],[Requested]],1),Table3[#All],2,0),VLOOKUP(Proc[[#This Row],[Author]],Table4[],2,0))</f>
        <v>HC</v>
      </c>
      <c r="L3130" s="91" t="s">
        <v>3524</v>
      </c>
      <c r="M3130" s="82">
        <v>45873</v>
      </c>
      <c r="N3130" s="82"/>
      <c r="O3130" s="82"/>
      <c r="P3130" s="84" t="str">
        <f ca="1">IF(Proc[[#This Row],[DaysAgeing]]&gt;5,"yep","on track")</f>
        <v>yep</v>
      </c>
      <c r="Q3130" s="2">
        <f ca="1">IF(Proc[[#This Row],[DateClosed]]="",ABS(NETWORKDAYS(Proc[[#This Row],[DateOpened]],TODAY()))-1,ABS(NETWORKDAYS(Proc[[#This Row],[DateOpened]],Proc[[#This Row],[DateClosed]]))-1)</f>
        <v>174</v>
      </c>
      <c r="R3130" s="84" t="s">
        <v>1005</v>
      </c>
      <c r="S3130" s="91"/>
      <c r="T3130" s="153">
        <v>3129</v>
      </c>
    </row>
    <row r="3131" spans="1:20" hidden="1">
      <c r="A3131" s="90" t="s">
        <v>3820</v>
      </c>
      <c r="B3131" s="111" t="str">
        <f>IFERROR(VLOOKUP(Proc[[#This Row],[App]],Table2[],3,0),"open")</f>
        <v>ok</v>
      </c>
      <c r="C3131" s="90" t="s">
        <v>369</v>
      </c>
      <c r="D3131" s="152" t="s">
        <v>3729</v>
      </c>
      <c r="E3131" s="152" t="s">
        <v>2826</v>
      </c>
      <c r="F3131" s="153" t="s">
        <v>2826</v>
      </c>
      <c r="G3131" s="90" t="s">
        <v>400</v>
      </c>
      <c r="H3131" s="91" t="str">
        <f>IF(Proc[[#This Row],[type]]="LFF (MDG-F)",MID(Proc[[#This Row],[Obj]],13,10),"")</f>
        <v/>
      </c>
      <c r="I3131" s="152"/>
      <c r="J3131" s="91" t="b">
        <f>Proc[[#This Row],[Requested]]=Proc[[#This Row],[CurrentParent]]</f>
        <v>1</v>
      </c>
      <c r="K3131" s="107" t="str">
        <f>IF(Proc[[#This Row],[Author]]="Marcela Urrego",VLOOKUP(LEFT(Proc[[#This Row],[Requested]],1),Table3[#All],2,0),VLOOKUP(Proc[[#This Row],[Author]],Table4[],2,0))</f>
        <v>HC</v>
      </c>
      <c r="L3131" s="153" t="s">
        <v>3524</v>
      </c>
      <c r="M3131" s="82">
        <v>45873</v>
      </c>
      <c r="N3131" s="82"/>
      <c r="O3131" s="82"/>
      <c r="P3131" s="84" t="str">
        <f ca="1">IF(Proc[[#This Row],[DaysAgeing]]&gt;5,"yep","on track")</f>
        <v>yep</v>
      </c>
      <c r="Q3131" s="2">
        <f ca="1">IF(Proc[[#This Row],[DateClosed]]="",ABS(NETWORKDAYS(Proc[[#This Row],[DateOpened]],TODAY()))-1,ABS(NETWORKDAYS(Proc[[#This Row],[DateOpened]],Proc[[#This Row],[DateClosed]]))-1)</f>
        <v>174</v>
      </c>
      <c r="R3131" s="84" t="s">
        <v>1005</v>
      </c>
      <c r="S3131" s="91"/>
      <c r="T3131" s="153">
        <v>3130</v>
      </c>
    </row>
    <row r="3132" spans="1:20" hidden="1">
      <c r="A3132" s="90" t="s">
        <v>3820</v>
      </c>
      <c r="B3132" s="111" t="str">
        <f>IFERROR(VLOOKUP(Proc[[#This Row],[App]],Table2[],3,0),"open")</f>
        <v>ok</v>
      </c>
      <c r="C3132" s="90" t="s">
        <v>369</v>
      </c>
      <c r="D3132" s="152" t="s">
        <v>3730</v>
      </c>
      <c r="E3132" s="152" t="s">
        <v>2826</v>
      </c>
      <c r="F3132" s="153" t="s">
        <v>2826</v>
      </c>
      <c r="G3132" s="90" t="s">
        <v>400</v>
      </c>
      <c r="H3132" s="91" t="str">
        <f>IF(Proc[[#This Row],[type]]="LFF (MDG-F)",MID(Proc[[#This Row],[Obj]],13,10),"")</f>
        <v/>
      </c>
      <c r="I3132" s="152"/>
      <c r="J3132" s="91" t="b">
        <f>Proc[[#This Row],[Requested]]=Proc[[#This Row],[CurrentParent]]</f>
        <v>1</v>
      </c>
      <c r="K3132" s="107" t="str">
        <f>IF(Proc[[#This Row],[Author]]="Marcela Urrego",VLOOKUP(LEFT(Proc[[#This Row],[Requested]],1),Table3[#All],2,0),VLOOKUP(Proc[[#This Row],[Author]],Table4[],2,0))</f>
        <v>HC</v>
      </c>
      <c r="L3132" s="91" t="s">
        <v>3524</v>
      </c>
      <c r="M3132" s="82">
        <v>45873</v>
      </c>
      <c r="N3132" s="82"/>
      <c r="O3132" s="82"/>
      <c r="P3132" s="84" t="str">
        <f ca="1">IF(Proc[[#This Row],[DaysAgeing]]&gt;5,"yep","on track")</f>
        <v>yep</v>
      </c>
      <c r="Q3132" s="2">
        <f ca="1">IF(Proc[[#This Row],[DateClosed]]="",ABS(NETWORKDAYS(Proc[[#This Row],[DateOpened]],TODAY()))-1,ABS(NETWORKDAYS(Proc[[#This Row],[DateOpened]],Proc[[#This Row],[DateClosed]]))-1)</f>
        <v>174</v>
      </c>
      <c r="R3132" s="84" t="s">
        <v>1005</v>
      </c>
      <c r="S3132" s="91"/>
      <c r="T3132" s="153">
        <v>3131</v>
      </c>
    </row>
    <row r="3133" spans="1:20" hidden="1">
      <c r="A3133" s="90" t="s">
        <v>3820</v>
      </c>
      <c r="B3133" s="111" t="str">
        <f>IFERROR(VLOOKUP(Proc[[#This Row],[App]],Table2[],3,0),"open")</f>
        <v>ok</v>
      </c>
      <c r="C3133" s="90" t="s">
        <v>369</v>
      </c>
      <c r="D3133" s="152" t="s">
        <v>3731</v>
      </c>
      <c r="E3133" s="152" t="s">
        <v>2826</v>
      </c>
      <c r="F3133" s="153" t="s">
        <v>2826</v>
      </c>
      <c r="G3133" s="90" t="s">
        <v>400</v>
      </c>
      <c r="H3133" s="91" t="str">
        <f>IF(Proc[[#This Row],[type]]="LFF (MDG-F)",MID(Proc[[#This Row],[Obj]],13,10),"")</f>
        <v/>
      </c>
      <c r="I3133" s="152"/>
      <c r="J3133" s="91" t="b">
        <f>Proc[[#This Row],[Requested]]=Proc[[#This Row],[CurrentParent]]</f>
        <v>1</v>
      </c>
      <c r="K3133" s="107" t="str">
        <f>IF(Proc[[#This Row],[Author]]="Marcela Urrego",VLOOKUP(LEFT(Proc[[#This Row],[Requested]],1),Table3[#All],2,0),VLOOKUP(Proc[[#This Row],[Author]],Table4[],2,0))</f>
        <v>HC</v>
      </c>
      <c r="L3133" s="153" t="s">
        <v>3524</v>
      </c>
      <c r="M3133" s="82">
        <v>45873</v>
      </c>
      <c r="N3133" s="82"/>
      <c r="O3133" s="82"/>
      <c r="P3133" s="84" t="str">
        <f ca="1">IF(Proc[[#This Row],[DaysAgeing]]&gt;5,"yep","on track")</f>
        <v>yep</v>
      </c>
      <c r="Q3133" s="2">
        <f ca="1">IF(Proc[[#This Row],[DateClosed]]="",ABS(NETWORKDAYS(Proc[[#This Row],[DateOpened]],TODAY()))-1,ABS(NETWORKDAYS(Proc[[#This Row],[DateOpened]],Proc[[#This Row],[DateClosed]]))-1)</f>
        <v>174</v>
      </c>
      <c r="R3133" s="84" t="s">
        <v>1005</v>
      </c>
      <c r="S3133" s="91"/>
      <c r="T3133" s="153">
        <v>3132</v>
      </c>
    </row>
    <row r="3134" spans="1:20" hidden="1">
      <c r="A3134" s="90" t="s">
        <v>3820</v>
      </c>
      <c r="B3134" s="111" t="str">
        <f>IFERROR(VLOOKUP(Proc[[#This Row],[App]],Table2[],3,0),"open")</f>
        <v>ok</v>
      </c>
      <c r="C3134" s="90" t="s">
        <v>369</v>
      </c>
      <c r="D3134" s="152" t="s">
        <v>3732</v>
      </c>
      <c r="E3134" s="152" t="s">
        <v>2826</v>
      </c>
      <c r="F3134" s="153" t="s">
        <v>2826</v>
      </c>
      <c r="G3134" s="90" t="s">
        <v>400</v>
      </c>
      <c r="H3134" s="91" t="str">
        <f>IF(Proc[[#This Row],[type]]="LFF (MDG-F)",MID(Proc[[#This Row],[Obj]],13,10),"")</f>
        <v/>
      </c>
      <c r="I3134" s="152"/>
      <c r="J3134" s="91" t="b">
        <f>Proc[[#This Row],[Requested]]=Proc[[#This Row],[CurrentParent]]</f>
        <v>1</v>
      </c>
      <c r="K3134" s="107" t="str">
        <f>IF(Proc[[#This Row],[Author]]="Marcela Urrego",VLOOKUP(LEFT(Proc[[#This Row],[Requested]],1),Table3[#All],2,0),VLOOKUP(Proc[[#This Row],[Author]],Table4[],2,0))</f>
        <v>HC</v>
      </c>
      <c r="L3134" s="91" t="s">
        <v>3524</v>
      </c>
      <c r="M3134" s="82">
        <v>45873</v>
      </c>
      <c r="N3134" s="82"/>
      <c r="O3134" s="82"/>
      <c r="P3134" s="84" t="str">
        <f ca="1">IF(Proc[[#This Row],[DaysAgeing]]&gt;5,"yep","on track")</f>
        <v>yep</v>
      </c>
      <c r="Q3134" s="2">
        <f ca="1">IF(Proc[[#This Row],[DateClosed]]="",ABS(NETWORKDAYS(Proc[[#This Row],[DateOpened]],TODAY()))-1,ABS(NETWORKDAYS(Proc[[#This Row],[DateOpened]],Proc[[#This Row],[DateClosed]]))-1)</f>
        <v>174</v>
      </c>
      <c r="R3134" s="84" t="s">
        <v>1005</v>
      </c>
      <c r="S3134" s="91"/>
      <c r="T3134" s="153">
        <v>3133</v>
      </c>
    </row>
    <row r="3135" spans="1:20" hidden="1">
      <c r="A3135" s="90" t="s">
        <v>3820</v>
      </c>
      <c r="B3135" s="111" t="str">
        <f>IFERROR(VLOOKUP(Proc[[#This Row],[App]],Table2[],3,0),"open")</f>
        <v>ok</v>
      </c>
      <c r="C3135" s="90" t="s">
        <v>369</v>
      </c>
      <c r="D3135" s="152" t="s">
        <v>3733</v>
      </c>
      <c r="E3135" s="152" t="s">
        <v>2826</v>
      </c>
      <c r="F3135" s="153" t="s">
        <v>2826</v>
      </c>
      <c r="G3135" s="90" t="s">
        <v>400</v>
      </c>
      <c r="H3135" s="91" t="str">
        <f>IF(Proc[[#This Row],[type]]="LFF (MDG-F)",MID(Proc[[#This Row],[Obj]],13,10),"")</f>
        <v/>
      </c>
      <c r="I3135" s="152"/>
      <c r="J3135" s="91" t="b">
        <f>Proc[[#This Row],[Requested]]=Proc[[#This Row],[CurrentParent]]</f>
        <v>1</v>
      </c>
      <c r="K3135" s="107" t="str">
        <f>IF(Proc[[#This Row],[Author]]="Marcela Urrego",VLOOKUP(LEFT(Proc[[#This Row],[Requested]],1),Table3[#All],2,0),VLOOKUP(Proc[[#This Row],[Author]],Table4[],2,0))</f>
        <v>HC</v>
      </c>
      <c r="L3135" s="91" t="s">
        <v>3524</v>
      </c>
      <c r="M3135" s="82">
        <v>45873</v>
      </c>
      <c r="N3135" s="82"/>
      <c r="O3135" s="82"/>
      <c r="P3135" s="84" t="str">
        <f ca="1">IF(Proc[[#This Row],[DaysAgeing]]&gt;5,"yep","on track")</f>
        <v>yep</v>
      </c>
      <c r="Q3135" s="2">
        <f ca="1">IF(Proc[[#This Row],[DateClosed]]="",ABS(NETWORKDAYS(Proc[[#This Row],[DateOpened]],TODAY()))-1,ABS(NETWORKDAYS(Proc[[#This Row],[DateOpened]],Proc[[#This Row],[DateClosed]]))-1)</f>
        <v>174</v>
      </c>
      <c r="R3135" s="84" t="s">
        <v>1005</v>
      </c>
      <c r="S3135" s="91"/>
      <c r="T3135" s="153">
        <v>3134</v>
      </c>
    </row>
    <row r="3136" spans="1:20" hidden="1">
      <c r="A3136" s="90" t="s">
        <v>3820</v>
      </c>
      <c r="B3136" s="152" t="str">
        <f>IFERROR(VLOOKUP(Proc[[#This Row],[App]],Table2[],3,0),"open")</f>
        <v>ok</v>
      </c>
      <c r="C3136" s="90" t="s">
        <v>369</v>
      </c>
      <c r="D3136" s="152" t="s">
        <v>3734</v>
      </c>
      <c r="E3136" s="152" t="s">
        <v>2826</v>
      </c>
      <c r="F3136" s="91" t="s">
        <v>2826</v>
      </c>
      <c r="G3136" s="90" t="s">
        <v>400</v>
      </c>
      <c r="H3136" s="91" t="str">
        <f>IF(Proc[[#This Row],[type]]="LFF (MDG-F)",MID(Proc[[#This Row],[Obj]],13,10),"")</f>
        <v/>
      </c>
      <c r="I3136" s="152"/>
      <c r="J3136" s="91" t="b">
        <f>Proc[[#This Row],[Requested]]=Proc[[#This Row],[CurrentParent]]</f>
        <v>1</v>
      </c>
      <c r="K3136" s="152" t="str">
        <f>IF(Proc[[#This Row],[Author]]="Marcela Urrego",VLOOKUP(LEFT(Proc[[#This Row],[Requested]],1),Table3[#All],2,0),VLOOKUP(Proc[[#This Row],[Author]],Table4[],2,0))</f>
        <v>HC</v>
      </c>
      <c r="L3136" s="91" t="s">
        <v>3524</v>
      </c>
      <c r="M3136" s="82">
        <v>45873</v>
      </c>
      <c r="N3136" s="82"/>
      <c r="O3136" s="82"/>
      <c r="P3136" s="84" t="str">
        <f ca="1">IF(Proc[[#This Row],[DaysAgeing]]&gt;5,"yep","on track")</f>
        <v>yep</v>
      </c>
      <c r="Q3136" s="2">
        <f ca="1">IF(Proc[[#This Row],[DateClosed]]="",ABS(NETWORKDAYS(Proc[[#This Row],[DateOpened]],TODAY()))-1,ABS(NETWORKDAYS(Proc[[#This Row],[DateOpened]],Proc[[#This Row],[DateClosed]]))-1)</f>
        <v>174</v>
      </c>
      <c r="R3136" s="84" t="s">
        <v>1005</v>
      </c>
      <c r="S3136" s="91"/>
      <c r="T3136" s="153">
        <v>3135</v>
      </c>
    </row>
    <row r="3137" spans="1:20" hidden="1">
      <c r="A3137" s="90" t="s">
        <v>3820</v>
      </c>
      <c r="B3137" s="111" t="str">
        <f>IFERROR(VLOOKUP(Proc[[#This Row],[App]],Table2[],3,0),"open")</f>
        <v>ok</v>
      </c>
      <c r="C3137" s="90" t="s">
        <v>369</v>
      </c>
      <c r="D3137" s="152" t="s">
        <v>3735</v>
      </c>
      <c r="E3137" s="152" t="s">
        <v>2826</v>
      </c>
      <c r="F3137" s="153" t="s">
        <v>2826</v>
      </c>
      <c r="G3137" s="90" t="s">
        <v>400</v>
      </c>
      <c r="H3137" s="91" t="str">
        <f>IF(Proc[[#This Row],[type]]="LFF (MDG-F)",MID(Proc[[#This Row],[Obj]],13,10),"")</f>
        <v/>
      </c>
      <c r="I3137" s="152"/>
      <c r="J3137" s="91" t="b">
        <f>Proc[[#This Row],[Requested]]=Proc[[#This Row],[CurrentParent]]</f>
        <v>1</v>
      </c>
      <c r="K3137" s="107" t="str">
        <f>IF(Proc[[#This Row],[Author]]="Marcela Urrego",VLOOKUP(LEFT(Proc[[#This Row],[Requested]],1),Table3[#All],2,0),VLOOKUP(Proc[[#This Row],[Author]],Table4[],2,0))</f>
        <v>HC</v>
      </c>
      <c r="L3137" s="91" t="s">
        <v>3524</v>
      </c>
      <c r="M3137" s="82">
        <v>45873</v>
      </c>
      <c r="N3137" s="82"/>
      <c r="O3137" s="82"/>
      <c r="P3137" s="84" t="str">
        <f ca="1">IF(Proc[[#This Row],[DaysAgeing]]&gt;5,"yep","on track")</f>
        <v>yep</v>
      </c>
      <c r="Q3137" s="2">
        <f ca="1">IF(Proc[[#This Row],[DateClosed]]="",ABS(NETWORKDAYS(Proc[[#This Row],[DateOpened]],TODAY()))-1,ABS(NETWORKDAYS(Proc[[#This Row],[DateOpened]],Proc[[#This Row],[DateClosed]]))-1)</f>
        <v>174</v>
      </c>
      <c r="R3137" s="140" t="s">
        <v>1005</v>
      </c>
      <c r="S3137" s="91"/>
      <c r="T3137" s="153">
        <v>3136</v>
      </c>
    </row>
    <row r="3138" spans="1:20" hidden="1">
      <c r="A3138" s="90" t="s">
        <v>3820</v>
      </c>
      <c r="B3138" s="152" t="str">
        <f>IFERROR(VLOOKUP(Proc[[#This Row],[App]],Table2[],3,0),"open")</f>
        <v>ok</v>
      </c>
      <c r="C3138" s="90" t="s">
        <v>369</v>
      </c>
      <c r="D3138" s="152" t="s">
        <v>3736</v>
      </c>
      <c r="E3138" s="152" t="s">
        <v>2826</v>
      </c>
      <c r="F3138" s="91" t="s">
        <v>2826</v>
      </c>
      <c r="G3138" s="90" t="s">
        <v>400</v>
      </c>
      <c r="H3138" s="91" t="str">
        <f>IF(Proc[[#This Row],[type]]="LFF (MDG-F)",MID(Proc[[#This Row],[Obj]],13,10),"")</f>
        <v/>
      </c>
      <c r="I3138" s="152"/>
      <c r="J3138" s="91" t="b">
        <f>Proc[[#This Row],[Requested]]=Proc[[#This Row],[CurrentParent]]</f>
        <v>1</v>
      </c>
      <c r="K3138" s="152" t="str">
        <f>IF(Proc[[#This Row],[Author]]="Marcela Urrego",VLOOKUP(LEFT(Proc[[#This Row],[Requested]],1),Table3[#All],2,0),VLOOKUP(Proc[[#This Row],[Author]],Table4[],2,0))</f>
        <v>HC</v>
      </c>
      <c r="L3138" s="91" t="s">
        <v>3524</v>
      </c>
      <c r="M3138" s="82">
        <v>45873</v>
      </c>
      <c r="N3138" s="82"/>
      <c r="O3138" s="82"/>
      <c r="P3138" s="84" t="str">
        <f ca="1">IF(Proc[[#This Row],[DaysAgeing]]&gt;5,"yep","on track")</f>
        <v>yep</v>
      </c>
      <c r="Q3138" s="2">
        <f ca="1">IF(Proc[[#This Row],[DateClosed]]="",ABS(NETWORKDAYS(Proc[[#This Row],[DateOpened]],TODAY()))-1,ABS(NETWORKDAYS(Proc[[#This Row],[DateOpened]],Proc[[#This Row],[DateClosed]]))-1)</f>
        <v>174</v>
      </c>
      <c r="R3138" s="84" t="s">
        <v>1005</v>
      </c>
      <c r="S3138" s="91"/>
      <c r="T3138" s="153">
        <v>3137</v>
      </c>
    </row>
    <row r="3139" spans="1:20" hidden="1">
      <c r="A3139" s="90" t="s">
        <v>3820</v>
      </c>
      <c r="B3139" s="111" t="str">
        <f>IFERROR(VLOOKUP(Proc[[#This Row],[App]],Table2[],3,0),"open")</f>
        <v>ok</v>
      </c>
      <c r="C3139" s="90" t="s">
        <v>369</v>
      </c>
      <c r="D3139" s="152" t="s">
        <v>3737</v>
      </c>
      <c r="E3139" s="152" t="s">
        <v>2826</v>
      </c>
      <c r="F3139" s="91" t="s">
        <v>2826</v>
      </c>
      <c r="G3139" s="90" t="s">
        <v>400</v>
      </c>
      <c r="H3139" s="91" t="str">
        <f>IF(Proc[[#This Row],[type]]="LFF (MDG-F)",MID(Proc[[#This Row],[Obj]],13,10),"")</f>
        <v/>
      </c>
      <c r="I3139" s="152"/>
      <c r="J3139" s="91" t="b">
        <f>Proc[[#This Row],[Requested]]=Proc[[#This Row],[CurrentParent]]</f>
        <v>1</v>
      </c>
      <c r="K3139" s="107" t="str">
        <f>IF(Proc[[#This Row],[Author]]="Marcela Urrego",VLOOKUP(LEFT(Proc[[#This Row],[Requested]],1),Table3[#All],2,0),VLOOKUP(Proc[[#This Row],[Author]],Table4[],2,0))</f>
        <v>HC</v>
      </c>
      <c r="L3139" s="91" t="s">
        <v>3524</v>
      </c>
      <c r="M3139" s="82">
        <v>45873</v>
      </c>
      <c r="N3139" s="82"/>
      <c r="O3139" s="82"/>
      <c r="P3139" s="84" t="str">
        <f ca="1">IF(Proc[[#This Row],[DaysAgeing]]&gt;5,"yep","on track")</f>
        <v>yep</v>
      </c>
      <c r="Q3139" s="2">
        <f ca="1">IF(Proc[[#This Row],[DateClosed]]="",ABS(NETWORKDAYS(Proc[[#This Row],[DateOpened]],TODAY()))-1,ABS(NETWORKDAYS(Proc[[#This Row],[DateOpened]],Proc[[#This Row],[DateClosed]]))-1)</f>
        <v>174</v>
      </c>
      <c r="R3139" s="84" t="s">
        <v>1005</v>
      </c>
      <c r="S3139" s="91"/>
      <c r="T3139" s="153">
        <v>3138</v>
      </c>
    </row>
    <row r="3140" spans="1:20" hidden="1">
      <c r="A3140" s="90" t="s">
        <v>3820</v>
      </c>
      <c r="B3140" s="111" t="str">
        <f>IFERROR(VLOOKUP(Proc[[#This Row],[App]],Table2[],3,0),"open")</f>
        <v>ok</v>
      </c>
      <c r="C3140" s="90" t="s">
        <v>369</v>
      </c>
      <c r="D3140" s="152" t="s">
        <v>3738</v>
      </c>
      <c r="E3140" s="152" t="s">
        <v>2826</v>
      </c>
      <c r="F3140" s="91" t="s">
        <v>2826</v>
      </c>
      <c r="G3140" s="90" t="s">
        <v>400</v>
      </c>
      <c r="H3140" s="91" t="str">
        <f>IF(Proc[[#This Row],[type]]="LFF (MDG-F)",MID(Proc[[#This Row],[Obj]],13,10),"")</f>
        <v/>
      </c>
      <c r="I3140" s="152"/>
      <c r="J3140" s="91" t="b">
        <f>Proc[[#This Row],[Requested]]=Proc[[#This Row],[CurrentParent]]</f>
        <v>1</v>
      </c>
      <c r="K3140" s="107" t="str">
        <f>IF(Proc[[#This Row],[Author]]="Marcela Urrego",VLOOKUP(LEFT(Proc[[#This Row],[Requested]],1),Table3[#All],2,0),VLOOKUP(Proc[[#This Row],[Author]],Table4[],2,0))</f>
        <v>HC</v>
      </c>
      <c r="L3140" s="91" t="s">
        <v>3524</v>
      </c>
      <c r="M3140" s="82">
        <v>45873</v>
      </c>
      <c r="N3140" s="82"/>
      <c r="O3140" s="82"/>
      <c r="P3140" s="84" t="str">
        <f ca="1">IF(Proc[[#This Row],[DaysAgeing]]&gt;5,"yep","on track")</f>
        <v>yep</v>
      </c>
      <c r="Q3140" s="2">
        <f ca="1">IF(Proc[[#This Row],[DateClosed]]="",ABS(NETWORKDAYS(Proc[[#This Row],[DateOpened]],TODAY()))-1,ABS(NETWORKDAYS(Proc[[#This Row],[DateOpened]],Proc[[#This Row],[DateClosed]]))-1)</f>
        <v>174</v>
      </c>
      <c r="R3140" s="84" t="s">
        <v>1005</v>
      </c>
      <c r="S3140" s="91"/>
      <c r="T3140" s="153">
        <v>3139</v>
      </c>
    </row>
    <row r="3141" spans="1:20" hidden="1">
      <c r="A3141" s="90" t="s">
        <v>3820</v>
      </c>
      <c r="B3141" s="111" t="str">
        <f>IFERROR(VLOOKUP(Proc[[#This Row],[App]],Table2[],3,0),"open")</f>
        <v>ok</v>
      </c>
      <c r="C3141" s="90" t="s">
        <v>369</v>
      </c>
      <c r="D3141" s="152" t="s">
        <v>3739</v>
      </c>
      <c r="E3141" s="152" t="s">
        <v>2826</v>
      </c>
      <c r="F3141" s="91" t="s">
        <v>2826</v>
      </c>
      <c r="G3141" s="90" t="s">
        <v>400</v>
      </c>
      <c r="H3141" s="91" t="str">
        <f>IF(Proc[[#This Row],[type]]="LFF (MDG-F)",MID(Proc[[#This Row],[Obj]],13,10),"")</f>
        <v/>
      </c>
      <c r="I3141" s="152"/>
      <c r="J3141" s="91" t="b">
        <f>Proc[[#This Row],[Requested]]=Proc[[#This Row],[CurrentParent]]</f>
        <v>1</v>
      </c>
      <c r="K3141" s="107" t="str">
        <f>IF(Proc[[#This Row],[Author]]="Marcela Urrego",VLOOKUP(LEFT(Proc[[#This Row],[Requested]],1),Table3[#All],2,0),VLOOKUP(Proc[[#This Row],[Author]],Table4[],2,0))</f>
        <v>HC</v>
      </c>
      <c r="L3141" s="91" t="s">
        <v>3524</v>
      </c>
      <c r="M3141" s="82">
        <v>45873</v>
      </c>
      <c r="N3141" s="82"/>
      <c r="O3141" s="82"/>
      <c r="P3141" s="84" t="str">
        <f ca="1">IF(Proc[[#This Row],[DaysAgeing]]&gt;5,"yep","on track")</f>
        <v>yep</v>
      </c>
      <c r="Q3141" s="2">
        <f ca="1">IF(Proc[[#This Row],[DateClosed]]="",ABS(NETWORKDAYS(Proc[[#This Row],[DateOpened]],TODAY()))-1,ABS(NETWORKDAYS(Proc[[#This Row],[DateOpened]],Proc[[#This Row],[DateClosed]]))-1)</f>
        <v>174</v>
      </c>
      <c r="R3141" s="84" t="s">
        <v>1005</v>
      </c>
      <c r="S3141" s="91"/>
      <c r="T3141" s="153">
        <v>3140</v>
      </c>
    </row>
    <row r="3142" spans="1:20" hidden="1">
      <c r="A3142" s="90" t="s">
        <v>3820</v>
      </c>
      <c r="B3142" s="152" t="str">
        <f>IFERROR(VLOOKUP(Proc[[#This Row],[App]],Table2[],3,0),"open")</f>
        <v>ok</v>
      </c>
      <c r="C3142" s="90" t="s">
        <v>369</v>
      </c>
      <c r="D3142" s="152" t="s">
        <v>3740</v>
      </c>
      <c r="E3142" s="152" t="s">
        <v>2826</v>
      </c>
      <c r="F3142" s="91" t="s">
        <v>2826</v>
      </c>
      <c r="G3142" s="90" t="s">
        <v>400</v>
      </c>
      <c r="H3142" s="91" t="str">
        <f>IF(Proc[[#This Row],[type]]="LFF (MDG-F)",MID(Proc[[#This Row],[Obj]],13,10),"")</f>
        <v/>
      </c>
      <c r="I3142" s="152"/>
      <c r="J3142" s="91" t="b">
        <f>Proc[[#This Row],[Requested]]=Proc[[#This Row],[CurrentParent]]</f>
        <v>1</v>
      </c>
      <c r="K3142" s="152" t="str">
        <f>IF(Proc[[#This Row],[Author]]="Marcela Urrego",VLOOKUP(LEFT(Proc[[#This Row],[Requested]],1),Table3[#All],2,0),VLOOKUP(Proc[[#This Row],[Author]],Table4[],2,0))</f>
        <v>HC</v>
      </c>
      <c r="L3142" s="91" t="s">
        <v>3524</v>
      </c>
      <c r="M3142" s="82">
        <v>45873</v>
      </c>
      <c r="N3142" s="82"/>
      <c r="O3142" s="82"/>
      <c r="P3142" s="84" t="str">
        <f ca="1">IF(Proc[[#This Row],[DaysAgeing]]&gt;5,"yep","on track")</f>
        <v>yep</v>
      </c>
      <c r="Q3142" s="2">
        <f ca="1">IF(Proc[[#This Row],[DateClosed]]="",ABS(NETWORKDAYS(Proc[[#This Row],[DateOpened]],TODAY()))-1,ABS(NETWORKDAYS(Proc[[#This Row],[DateOpened]],Proc[[#This Row],[DateClosed]]))-1)</f>
        <v>174</v>
      </c>
      <c r="R3142" s="84" t="s">
        <v>1005</v>
      </c>
      <c r="S3142" s="91"/>
      <c r="T3142" s="153">
        <v>3141</v>
      </c>
    </row>
    <row r="3143" spans="1:20" hidden="1">
      <c r="A3143" s="90" t="s">
        <v>3820</v>
      </c>
      <c r="B3143" s="152" t="str">
        <f>IFERROR(VLOOKUP(Proc[[#This Row],[App]],Table2[],3,0),"open")</f>
        <v>ok</v>
      </c>
      <c r="C3143" s="90" t="s">
        <v>369</v>
      </c>
      <c r="D3143" s="152" t="s">
        <v>3741</v>
      </c>
      <c r="E3143" s="152" t="s">
        <v>2826</v>
      </c>
      <c r="F3143" s="91" t="s">
        <v>2826</v>
      </c>
      <c r="G3143" s="90" t="s">
        <v>400</v>
      </c>
      <c r="H3143" s="91" t="str">
        <f>IF(Proc[[#This Row],[type]]="LFF (MDG-F)",MID(Proc[[#This Row],[Obj]],13,10),"")</f>
        <v/>
      </c>
      <c r="I3143" s="152"/>
      <c r="J3143" s="91" t="b">
        <f>Proc[[#This Row],[Requested]]=Proc[[#This Row],[CurrentParent]]</f>
        <v>1</v>
      </c>
      <c r="K3143" s="152" t="str">
        <f>IF(Proc[[#This Row],[Author]]="Marcela Urrego",VLOOKUP(LEFT(Proc[[#This Row],[Requested]],1),Table3[#All],2,0),VLOOKUP(Proc[[#This Row],[Author]],Table4[],2,0))</f>
        <v>HC</v>
      </c>
      <c r="L3143" s="91" t="s">
        <v>3524</v>
      </c>
      <c r="M3143" s="82">
        <v>45873</v>
      </c>
      <c r="N3143" s="82"/>
      <c r="O3143" s="82"/>
      <c r="P3143" s="84" t="str">
        <f ca="1">IF(Proc[[#This Row],[DaysAgeing]]&gt;5,"yep","on track")</f>
        <v>yep</v>
      </c>
      <c r="Q3143" s="2">
        <f ca="1">IF(Proc[[#This Row],[DateClosed]]="",ABS(NETWORKDAYS(Proc[[#This Row],[DateOpened]],TODAY()))-1,ABS(NETWORKDAYS(Proc[[#This Row],[DateOpened]],Proc[[#This Row],[DateClosed]]))-1)</f>
        <v>174</v>
      </c>
      <c r="R3143" s="84" t="s">
        <v>1005</v>
      </c>
      <c r="S3143" s="91"/>
      <c r="T3143" s="153">
        <v>3142</v>
      </c>
    </row>
    <row r="3144" spans="1:20" hidden="1">
      <c r="A3144" s="90" t="s">
        <v>3820</v>
      </c>
      <c r="B3144" s="152" t="str">
        <f>IFERROR(VLOOKUP(Proc[[#This Row],[App]],Table2[],3,0),"open")</f>
        <v>ok</v>
      </c>
      <c r="C3144" s="90" t="s">
        <v>369</v>
      </c>
      <c r="D3144" s="152" t="s">
        <v>3742</v>
      </c>
      <c r="E3144" s="152" t="s">
        <v>2826</v>
      </c>
      <c r="F3144" s="91" t="s">
        <v>2826</v>
      </c>
      <c r="G3144" s="90" t="s">
        <v>400</v>
      </c>
      <c r="H3144" s="91" t="str">
        <f>IF(Proc[[#This Row],[type]]="LFF (MDG-F)",MID(Proc[[#This Row],[Obj]],13,10),"")</f>
        <v/>
      </c>
      <c r="I3144" s="152"/>
      <c r="J3144" s="91" t="b">
        <f>Proc[[#This Row],[Requested]]=Proc[[#This Row],[CurrentParent]]</f>
        <v>1</v>
      </c>
      <c r="K3144" s="152" t="str">
        <f>IF(Proc[[#This Row],[Author]]="Marcela Urrego",VLOOKUP(LEFT(Proc[[#This Row],[Requested]],1),Table3[#All],2,0),VLOOKUP(Proc[[#This Row],[Author]],Table4[],2,0))</f>
        <v>HC</v>
      </c>
      <c r="L3144" s="91" t="s">
        <v>3524</v>
      </c>
      <c r="M3144" s="82">
        <v>45873</v>
      </c>
      <c r="N3144" s="82"/>
      <c r="O3144" s="82"/>
      <c r="P3144" s="84" t="str">
        <f ca="1">IF(Proc[[#This Row],[DaysAgeing]]&gt;5,"yep","on track")</f>
        <v>yep</v>
      </c>
      <c r="Q3144" s="2">
        <f ca="1">IF(Proc[[#This Row],[DateClosed]]="",ABS(NETWORKDAYS(Proc[[#This Row],[DateOpened]],TODAY()))-1,ABS(NETWORKDAYS(Proc[[#This Row],[DateOpened]],Proc[[#This Row],[DateClosed]]))-1)</f>
        <v>174</v>
      </c>
      <c r="R3144" s="84" t="s">
        <v>1005</v>
      </c>
      <c r="S3144" s="91"/>
      <c r="T3144" s="153">
        <v>3143</v>
      </c>
    </row>
    <row r="3145" spans="1:20" hidden="1">
      <c r="A3145" s="90" t="s">
        <v>3820</v>
      </c>
      <c r="B3145" s="152" t="str">
        <f>IFERROR(VLOOKUP(Proc[[#This Row],[App]],Table2[],3,0),"open")</f>
        <v>ok</v>
      </c>
      <c r="C3145" s="90" t="s">
        <v>369</v>
      </c>
      <c r="D3145" s="152" t="s">
        <v>3743</v>
      </c>
      <c r="E3145" s="152" t="s">
        <v>2826</v>
      </c>
      <c r="F3145" s="91" t="s">
        <v>2826</v>
      </c>
      <c r="G3145" s="90" t="s">
        <v>400</v>
      </c>
      <c r="H3145" s="91" t="str">
        <f>IF(Proc[[#This Row],[type]]="LFF (MDG-F)",MID(Proc[[#This Row],[Obj]],13,10),"")</f>
        <v/>
      </c>
      <c r="I3145" s="152"/>
      <c r="J3145" s="91" t="b">
        <f>Proc[[#This Row],[Requested]]=Proc[[#This Row],[CurrentParent]]</f>
        <v>1</v>
      </c>
      <c r="K3145" s="152" t="str">
        <f>IF(Proc[[#This Row],[Author]]="Marcela Urrego",VLOOKUP(LEFT(Proc[[#This Row],[Requested]],1),Table3[#All],2,0),VLOOKUP(Proc[[#This Row],[Author]],Table4[],2,0))</f>
        <v>HC</v>
      </c>
      <c r="L3145" s="91" t="s">
        <v>3524</v>
      </c>
      <c r="M3145" s="82">
        <v>45873</v>
      </c>
      <c r="N3145" s="82"/>
      <c r="O3145" s="82"/>
      <c r="P3145" s="84" t="str">
        <f ca="1">IF(Proc[[#This Row],[DaysAgeing]]&gt;5,"yep","on track")</f>
        <v>yep</v>
      </c>
      <c r="Q3145" s="2">
        <f ca="1">IF(Proc[[#This Row],[DateClosed]]="",ABS(NETWORKDAYS(Proc[[#This Row],[DateOpened]],TODAY()))-1,ABS(NETWORKDAYS(Proc[[#This Row],[DateOpened]],Proc[[#This Row],[DateClosed]]))-1)</f>
        <v>174</v>
      </c>
      <c r="R3145" s="84" t="s">
        <v>1005</v>
      </c>
      <c r="S3145" s="91"/>
      <c r="T3145" s="153">
        <v>3144</v>
      </c>
    </row>
    <row r="3146" spans="1:20" hidden="1">
      <c r="A3146" s="90" t="s">
        <v>3820</v>
      </c>
      <c r="B3146" s="152" t="str">
        <f>IFERROR(VLOOKUP(Proc[[#This Row],[App]],Table2[],3,0),"open")</f>
        <v>ok</v>
      </c>
      <c r="C3146" s="90" t="s">
        <v>369</v>
      </c>
      <c r="D3146" s="152" t="s">
        <v>3744</v>
      </c>
      <c r="E3146" s="152" t="s">
        <v>2826</v>
      </c>
      <c r="F3146" s="91" t="s">
        <v>2826</v>
      </c>
      <c r="G3146" s="90" t="s">
        <v>400</v>
      </c>
      <c r="H3146" s="91" t="str">
        <f>IF(Proc[[#This Row],[type]]="LFF (MDG-F)",MID(Proc[[#This Row],[Obj]],13,10),"")</f>
        <v/>
      </c>
      <c r="I3146" s="152"/>
      <c r="J3146" s="91" t="b">
        <f>Proc[[#This Row],[Requested]]=Proc[[#This Row],[CurrentParent]]</f>
        <v>1</v>
      </c>
      <c r="K3146" s="152" t="str">
        <f>IF(Proc[[#This Row],[Author]]="Marcela Urrego",VLOOKUP(LEFT(Proc[[#This Row],[Requested]],1),Table3[#All],2,0),VLOOKUP(Proc[[#This Row],[Author]],Table4[],2,0))</f>
        <v>HC</v>
      </c>
      <c r="L3146" s="91" t="s">
        <v>3524</v>
      </c>
      <c r="M3146" s="82">
        <v>45873</v>
      </c>
      <c r="N3146" s="82"/>
      <c r="O3146" s="82"/>
      <c r="P3146" s="84" t="str">
        <f ca="1">IF(Proc[[#This Row],[DaysAgeing]]&gt;5,"yep","on track")</f>
        <v>yep</v>
      </c>
      <c r="Q3146" s="2">
        <f ca="1">IF(Proc[[#This Row],[DateClosed]]="",ABS(NETWORKDAYS(Proc[[#This Row],[DateOpened]],TODAY()))-1,ABS(NETWORKDAYS(Proc[[#This Row],[DateOpened]],Proc[[#This Row],[DateClosed]]))-1)</f>
        <v>174</v>
      </c>
      <c r="R3146" s="84" t="s">
        <v>1005</v>
      </c>
      <c r="S3146" s="91"/>
      <c r="T3146" s="153">
        <v>3145</v>
      </c>
    </row>
    <row r="3147" spans="1:20" hidden="1">
      <c r="A3147" s="90" t="s">
        <v>3820</v>
      </c>
      <c r="B3147" s="152" t="str">
        <f>IFERROR(VLOOKUP(Proc[[#This Row],[App]],Table2[],3,0),"open")</f>
        <v>ok</v>
      </c>
      <c r="C3147" s="90" t="s">
        <v>369</v>
      </c>
      <c r="D3147" s="152" t="s">
        <v>3745</v>
      </c>
      <c r="E3147" s="152" t="s">
        <v>2826</v>
      </c>
      <c r="F3147" s="91" t="s">
        <v>2826</v>
      </c>
      <c r="G3147" s="90" t="s">
        <v>400</v>
      </c>
      <c r="H3147" s="91" t="str">
        <f>IF(Proc[[#This Row],[type]]="LFF (MDG-F)",MID(Proc[[#This Row],[Obj]],13,10),"")</f>
        <v/>
      </c>
      <c r="I3147" s="152"/>
      <c r="J3147" s="91" t="b">
        <f>Proc[[#This Row],[Requested]]=Proc[[#This Row],[CurrentParent]]</f>
        <v>1</v>
      </c>
      <c r="K3147" s="152" t="str">
        <f>IF(Proc[[#This Row],[Author]]="Marcela Urrego",VLOOKUP(LEFT(Proc[[#This Row],[Requested]],1),Table3[#All],2,0),VLOOKUP(Proc[[#This Row],[Author]],Table4[],2,0))</f>
        <v>HC</v>
      </c>
      <c r="L3147" s="91" t="s">
        <v>3524</v>
      </c>
      <c r="M3147" s="82">
        <v>45873</v>
      </c>
      <c r="N3147" s="82"/>
      <c r="O3147" s="82"/>
      <c r="P3147" s="84" t="str">
        <f ca="1">IF(Proc[[#This Row],[DaysAgeing]]&gt;5,"yep","on track")</f>
        <v>yep</v>
      </c>
      <c r="Q3147" s="2">
        <f ca="1">IF(Proc[[#This Row],[DateClosed]]="",ABS(NETWORKDAYS(Proc[[#This Row],[DateOpened]],TODAY()))-1,ABS(NETWORKDAYS(Proc[[#This Row],[DateOpened]],Proc[[#This Row],[DateClosed]]))-1)</f>
        <v>174</v>
      </c>
      <c r="R3147" s="84" t="s">
        <v>1005</v>
      </c>
      <c r="S3147" s="91"/>
      <c r="T3147" s="153">
        <v>3146</v>
      </c>
    </row>
    <row r="3148" spans="1:20" hidden="1">
      <c r="A3148" s="90" t="s">
        <v>3820</v>
      </c>
      <c r="B3148" s="152" t="str">
        <f>IFERROR(VLOOKUP(Proc[[#This Row],[App]],Table2[],3,0),"open")</f>
        <v>ok</v>
      </c>
      <c r="C3148" s="90" t="s">
        <v>369</v>
      </c>
      <c r="D3148" s="152" t="s">
        <v>3746</v>
      </c>
      <c r="E3148" s="152" t="s">
        <v>2826</v>
      </c>
      <c r="F3148" s="91" t="s">
        <v>2826</v>
      </c>
      <c r="G3148" s="90" t="s">
        <v>400</v>
      </c>
      <c r="H3148" s="91" t="str">
        <f>IF(Proc[[#This Row],[type]]="LFF (MDG-F)",MID(Proc[[#This Row],[Obj]],13,10),"")</f>
        <v/>
      </c>
      <c r="I3148" s="152"/>
      <c r="J3148" s="91" t="b">
        <f>Proc[[#This Row],[Requested]]=Proc[[#This Row],[CurrentParent]]</f>
        <v>1</v>
      </c>
      <c r="K3148" s="152" t="str">
        <f>IF(Proc[[#This Row],[Author]]="Marcela Urrego",VLOOKUP(LEFT(Proc[[#This Row],[Requested]],1),Table3[#All],2,0),VLOOKUP(Proc[[#This Row],[Author]],Table4[],2,0))</f>
        <v>HC</v>
      </c>
      <c r="L3148" s="91" t="s">
        <v>3524</v>
      </c>
      <c r="M3148" s="82">
        <v>45873</v>
      </c>
      <c r="N3148" s="82"/>
      <c r="O3148" s="82"/>
      <c r="P3148" s="84" t="str">
        <f ca="1">IF(Proc[[#This Row],[DaysAgeing]]&gt;5,"yep","on track")</f>
        <v>yep</v>
      </c>
      <c r="Q3148" s="2">
        <f ca="1">IF(Proc[[#This Row],[DateClosed]]="",ABS(NETWORKDAYS(Proc[[#This Row],[DateOpened]],TODAY()))-1,ABS(NETWORKDAYS(Proc[[#This Row],[DateOpened]],Proc[[#This Row],[DateClosed]]))-1)</f>
        <v>174</v>
      </c>
      <c r="R3148" s="84" t="s">
        <v>1005</v>
      </c>
      <c r="S3148" s="91"/>
      <c r="T3148" s="153">
        <v>3147</v>
      </c>
    </row>
    <row r="3149" spans="1:20" hidden="1">
      <c r="A3149" s="90" t="s">
        <v>3820</v>
      </c>
      <c r="B3149" s="152" t="str">
        <f>IFERROR(VLOOKUP(Proc[[#This Row],[App]],Table2[],3,0),"open")</f>
        <v>ok</v>
      </c>
      <c r="C3149" s="90" t="s">
        <v>369</v>
      </c>
      <c r="D3149" s="152" t="s">
        <v>3747</v>
      </c>
      <c r="E3149" s="152" t="s">
        <v>2826</v>
      </c>
      <c r="F3149" s="91" t="s">
        <v>2826</v>
      </c>
      <c r="G3149" s="90" t="s">
        <v>400</v>
      </c>
      <c r="H3149" s="91" t="str">
        <f>IF(Proc[[#This Row],[type]]="LFF (MDG-F)",MID(Proc[[#This Row],[Obj]],13,10),"")</f>
        <v/>
      </c>
      <c r="I3149" s="152"/>
      <c r="J3149" s="91" t="b">
        <f>Proc[[#This Row],[Requested]]=Proc[[#This Row],[CurrentParent]]</f>
        <v>1</v>
      </c>
      <c r="K3149" s="152" t="str">
        <f>IF(Proc[[#This Row],[Author]]="Marcela Urrego",VLOOKUP(LEFT(Proc[[#This Row],[Requested]],1),Table3[#All],2,0),VLOOKUP(Proc[[#This Row],[Author]],Table4[],2,0))</f>
        <v>HC</v>
      </c>
      <c r="L3149" s="91" t="s">
        <v>3524</v>
      </c>
      <c r="M3149" s="82">
        <v>45873</v>
      </c>
      <c r="N3149" s="82"/>
      <c r="O3149" s="82"/>
      <c r="P3149" s="84" t="str">
        <f ca="1">IF(Proc[[#This Row],[DaysAgeing]]&gt;5,"yep","on track")</f>
        <v>yep</v>
      </c>
      <c r="Q3149" s="2">
        <f ca="1">IF(Proc[[#This Row],[DateClosed]]="",ABS(NETWORKDAYS(Proc[[#This Row],[DateOpened]],TODAY()))-1,ABS(NETWORKDAYS(Proc[[#This Row],[DateOpened]],Proc[[#This Row],[DateClosed]]))-1)</f>
        <v>174</v>
      </c>
      <c r="R3149" s="84" t="s">
        <v>1005</v>
      </c>
      <c r="S3149" s="91"/>
      <c r="T3149" s="153">
        <v>3148</v>
      </c>
    </row>
    <row r="3150" spans="1:20" hidden="1">
      <c r="A3150" s="90" t="s">
        <v>3820</v>
      </c>
      <c r="B3150" s="152" t="str">
        <f>IFERROR(VLOOKUP(Proc[[#This Row],[App]],Table2[],3,0),"open")</f>
        <v>ok</v>
      </c>
      <c r="C3150" s="90" t="s">
        <v>369</v>
      </c>
      <c r="D3150" s="152" t="s">
        <v>3748</v>
      </c>
      <c r="E3150" s="152" t="s">
        <v>2826</v>
      </c>
      <c r="F3150" s="91" t="s">
        <v>2826</v>
      </c>
      <c r="G3150" s="90" t="s">
        <v>400</v>
      </c>
      <c r="H3150" s="91" t="str">
        <f>IF(Proc[[#This Row],[type]]="LFF (MDG-F)",MID(Proc[[#This Row],[Obj]],13,10),"")</f>
        <v/>
      </c>
      <c r="I3150" s="152"/>
      <c r="J3150" s="91" t="b">
        <f>Proc[[#This Row],[Requested]]=Proc[[#This Row],[CurrentParent]]</f>
        <v>1</v>
      </c>
      <c r="K3150" s="152" t="str">
        <f>IF(Proc[[#This Row],[Author]]="Marcela Urrego",VLOOKUP(LEFT(Proc[[#This Row],[Requested]],1),Table3[#All],2,0),VLOOKUP(Proc[[#This Row],[Author]],Table4[],2,0))</f>
        <v>HC</v>
      </c>
      <c r="L3150" s="91" t="s">
        <v>3524</v>
      </c>
      <c r="M3150" s="82">
        <v>45873</v>
      </c>
      <c r="N3150" s="82"/>
      <c r="O3150" s="82"/>
      <c r="P3150" s="84" t="str">
        <f ca="1">IF(Proc[[#This Row],[DaysAgeing]]&gt;5,"yep","on track")</f>
        <v>yep</v>
      </c>
      <c r="Q3150" s="2">
        <f ca="1">IF(Proc[[#This Row],[DateClosed]]="",ABS(NETWORKDAYS(Proc[[#This Row],[DateOpened]],TODAY()))-1,ABS(NETWORKDAYS(Proc[[#This Row],[DateOpened]],Proc[[#This Row],[DateClosed]]))-1)</f>
        <v>174</v>
      </c>
      <c r="R3150" s="84" t="s">
        <v>1005</v>
      </c>
      <c r="S3150" s="91"/>
      <c r="T3150" s="153">
        <v>3149</v>
      </c>
    </row>
    <row r="3151" spans="1:20" hidden="1">
      <c r="A3151" s="90" t="s">
        <v>3820</v>
      </c>
      <c r="B3151" s="152" t="str">
        <f>IFERROR(VLOOKUP(Proc[[#This Row],[App]],Table2[],3,0),"open")</f>
        <v>ok</v>
      </c>
      <c r="C3151" s="90" t="s">
        <v>369</v>
      </c>
      <c r="D3151" s="152" t="s">
        <v>3749</v>
      </c>
      <c r="E3151" s="152" t="s">
        <v>2826</v>
      </c>
      <c r="F3151" s="91" t="s">
        <v>2826</v>
      </c>
      <c r="G3151" s="90" t="s">
        <v>400</v>
      </c>
      <c r="H3151" s="91" t="str">
        <f>IF(Proc[[#This Row],[type]]="LFF (MDG-F)",MID(Proc[[#This Row],[Obj]],13,10),"")</f>
        <v/>
      </c>
      <c r="I3151" s="152"/>
      <c r="J3151" s="91" t="b">
        <f>Proc[[#This Row],[Requested]]=Proc[[#This Row],[CurrentParent]]</f>
        <v>1</v>
      </c>
      <c r="K3151" s="152" t="str">
        <f>IF(Proc[[#This Row],[Author]]="Marcela Urrego",VLOOKUP(LEFT(Proc[[#This Row],[Requested]],1),Table3[#All],2,0),VLOOKUP(Proc[[#This Row],[Author]],Table4[],2,0))</f>
        <v>HC</v>
      </c>
      <c r="L3151" s="91" t="s">
        <v>3524</v>
      </c>
      <c r="M3151" s="82">
        <v>45873</v>
      </c>
      <c r="N3151" s="82"/>
      <c r="O3151" s="82"/>
      <c r="P3151" s="84" t="str">
        <f ca="1">IF(Proc[[#This Row],[DaysAgeing]]&gt;5,"yep","on track")</f>
        <v>yep</v>
      </c>
      <c r="Q3151" s="2">
        <f ca="1">IF(Proc[[#This Row],[DateClosed]]="",ABS(NETWORKDAYS(Proc[[#This Row],[DateOpened]],TODAY()))-1,ABS(NETWORKDAYS(Proc[[#This Row],[DateOpened]],Proc[[#This Row],[DateClosed]]))-1)</f>
        <v>174</v>
      </c>
      <c r="R3151" s="84" t="s">
        <v>1005</v>
      </c>
      <c r="S3151" s="91"/>
      <c r="T3151" s="153">
        <v>3150</v>
      </c>
    </row>
    <row r="3152" spans="1:20" hidden="1">
      <c r="A3152" s="90" t="s">
        <v>3820</v>
      </c>
      <c r="B3152" s="152" t="str">
        <f>IFERROR(VLOOKUP(Proc[[#This Row],[App]],Table2[],3,0),"open")</f>
        <v>ok</v>
      </c>
      <c r="C3152" s="90" t="s">
        <v>369</v>
      </c>
      <c r="D3152" s="152" t="s">
        <v>3750</v>
      </c>
      <c r="E3152" s="152" t="s">
        <v>2826</v>
      </c>
      <c r="F3152" s="91" t="s">
        <v>2826</v>
      </c>
      <c r="G3152" s="90" t="s">
        <v>400</v>
      </c>
      <c r="H3152" s="91" t="str">
        <f>IF(Proc[[#This Row],[type]]="LFF (MDG-F)",MID(Proc[[#This Row],[Obj]],13,10),"")</f>
        <v/>
      </c>
      <c r="I3152" s="152"/>
      <c r="J3152" s="91" t="b">
        <f>Proc[[#This Row],[Requested]]=Proc[[#This Row],[CurrentParent]]</f>
        <v>1</v>
      </c>
      <c r="K3152" s="152" t="str">
        <f>IF(Proc[[#This Row],[Author]]="Marcela Urrego",VLOOKUP(LEFT(Proc[[#This Row],[Requested]],1),Table3[#All],2,0),VLOOKUP(Proc[[#This Row],[Author]],Table4[],2,0))</f>
        <v>HC</v>
      </c>
      <c r="L3152" s="91" t="s">
        <v>3524</v>
      </c>
      <c r="M3152" s="82">
        <v>45873</v>
      </c>
      <c r="N3152" s="82"/>
      <c r="O3152" s="82"/>
      <c r="P3152" s="84" t="str">
        <f ca="1">IF(Proc[[#This Row],[DaysAgeing]]&gt;5,"yep","on track")</f>
        <v>yep</v>
      </c>
      <c r="Q3152" s="2">
        <f ca="1">IF(Proc[[#This Row],[DateClosed]]="",ABS(NETWORKDAYS(Proc[[#This Row],[DateOpened]],TODAY()))-1,ABS(NETWORKDAYS(Proc[[#This Row],[DateOpened]],Proc[[#This Row],[DateClosed]]))-1)</f>
        <v>174</v>
      </c>
      <c r="R3152" s="84" t="s">
        <v>1005</v>
      </c>
      <c r="S3152" s="91"/>
      <c r="T3152" s="153">
        <v>3151</v>
      </c>
    </row>
    <row r="3153" spans="1:20" hidden="1">
      <c r="A3153" s="90" t="s">
        <v>3820</v>
      </c>
      <c r="B3153" s="152" t="str">
        <f>IFERROR(VLOOKUP(Proc[[#This Row],[App]],Table2[],3,0),"open")</f>
        <v>ok</v>
      </c>
      <c r="C3153" s="90" t="s">
        <v>369</v>
      </c>
      <c r="D3153" s="152" t="s">
        <v>3751</v>
      </c>
      <c r="E3153" s="152" t="s">
        <v>2826</v>
      </c>
      <c r="F3153" s="153" t="s">
        <v>2826</v>
      </c>
      <c r="G3153" s="90" t="s">
        <v>400</v>
      </c>
      <c r="H3153" s="91" t="str">
        <f>IF(Proc[[#This Row],[type]]="LFF (MDG-F)",MID(Proc[[#This Row],[Obj]],13,10),"")</f>
        <v/>
      </c>
      <c r="I3153" s="152"/>
      <c r="J3153" s="91" t="b">
        <f>Proc[[#This Row],[Requested]]=Proc[[#This Row],[CurrentParent]]</f>
        <v>1</v>
      </c>
      <c r="K3153" s="152" t="str">
        <f>IF(Proc[[#This Row],[Author]]="Marcela Urrego",VLOOKUP(LEFT(Proc[[#This Row],[Requested]],1),Table3[#All],2,0),VLOOKUP(Proc[[#This Row],[Author]],Table4[],2,0))</f>
        <v>HC</v>
      </c>
      <c r="L3153" s="91" t="s">
        <v>3524</v>
      </c>
      <c r="M3153" s="82">
        <v>45873</v>
      </c>
      <c r="N3153" s="82"/>
      <c r="O3153" s="82"/>
      <c r="P3153" s="84" t="str">
        <f ca="1">IF(Proc[[#This Row],[DaysAgeing]]&gt;5,"yep","on track")</f>
        <v>yep</v>
      </c>
      <c r="Q3153" s="2">
        <f ca="1">IF(Proc[[#This Row],[DateClosed]]="",ABS(NETWORKDAYS(Proc[[#This Row],[DateOpened]],TODAY()))-1,ABS(NETWORKDAYS(Proc[[#This Row],[DateOpened]],Proc[[#This Row],[DateClosed]]))-1)</f>
        <v>174</v>
      </c>
      <c r="R3153" s="84" t="s">
        <v>1005</v>
      </c>
      <c r="S3153" s="91"/>
      <c r="T3153" s="153">
        <v>3152</v>
      </c>
    </row>
    <row r="3154" spans="1:20" hidden="1">
      <c r="A3154" s="90" t="s">
        <v>3820</v>
      </c>
      <c r="B3154" s="152" t="str">
        <f>IFERROR(VLOOKUP(Proc[[#This Row],[App]],Table2[],3,0),"open")</f>
        <v>ok</v>
      </c>
      <c r="C3154" s="90" t="s">
        <v>369</v>
      </c>
      <c r="D3154" s="152" t="s">
        <v>3752</v>
      </c>
      <c r="E3154" s="152" t="s">
        <v>2826</v>
      </c>
      <c r="F3154" s="91" t="s">
        <v>2826</v>
      </c>
      <c r="G3154" s="90" t="s">
        <v>400</v>
      </c>
      <c r="H3154" s="91" t="str">
        <f>IF(Proc[[#This Row],[type]]="LFF (MDG-F)",MID(Proc[[#This Row],[Obj]],13,10),"")</f>
        <v/>
      </c>
      <c r="I3154" s="152"/>
      <c r="J3154" s="91" t="b">
        <f>Proc[[#This Row],[Requested]]=Proc[[#This Row],[CurrentParent]]</f>
        <v>1</v>
      </c>
      <c r="K3154" s="152" t="str">
        <f>IF(Proc[[#This Row],[Author]]="Marcela Urrego",VLOOKUP(LEFT(Proc[[#This Row],[Requested]],1),Table3[#All],2,0),VLOOKUP(Proc[[#This Row],[Author]],Table4[],2,0))</f>
        <v>HC</v>
      </c>
      <c r="L3154" s="91" t="s">
        <v>3524</v>
      </c>
      <c r="M3154" s="82">
        <v>45873</v>
      </c>
      <c r="N3154" s="82"/>
      <c r="O3154" s="82"/>
      <c r="P3154" s="84" t="str">
        <f ca="1">IF(Proc[[#This Row],[DaysAgeing]]&gt;5,"yep","on track")</f>
        <v>yep</v>
      </c>
      <c r="Q3154" s="2">
        <f ca="1">IF(Proc[[#This Row],[DateClosed]]="",ABS(NETWORKDAYS(Proc[[#This Row],[DateOpened]],TODAY()))-1,ABS(NETWORKDAYS(Proc[[#This Row],[DateOpened]],Proc[[#This Row],[DateClosed]]))-1)</f>
        <v>174</v>
      </c>
      <c r="R3154" s="84" t="s">
        <v>1005</v>
      </c>
      <c r="S3154" s="91"/>
      <c r="T3154" s="153">
        <v>3153</v>
      </c>
    </row>
    <row r="3155" spans="1:20" hidden="1">
      <c r="A3155" s="90" t="s">
        <v>3820</v>
      </c>
      <c r="B3155" s="152" t="str">
        <f>IFERROR(VLOOKUP(Proc[[#This Row],[App]],Table2[],3,0),"open")</f>
        <v>ok</v>
      </c>
      <c r="C3155" s="90" t="s">
        <v>369</v>
      </c>
      <c r="D3155" s="152" t="s">
        <v>3753</v>
      </c>
      <c r="E3155" s="152" t="s">
        <v>2826</v>
      </c>
      <c r="F3155" s="91" t="s">
        <v>2826</v>
      </c>
      <c r="G3155" s="90" t="s">
        <v>400</v>
      </c>
      <c r="H3155" s="91" t="str">
        <f>IF(Proc[[#This Row],[type]]="LFF (MDG-F)",MID(Proc[[#This Row],[Obj]],13,10),"")</f>
        <v/>
      </c>
      <c r="I3155" s="152"/>
      <c r="J3155" s="91" t="b">
        <f>Proc[[#This Row],[Requested]]=Proc[[#This Row],[CurrentParent]]</f>
        <v>1</v>
      </c>
      <c r="K3155" s="152" t="str">
        <f>IF(Proc[[#This Row],[Author]]="Marcela Urrego",VLOOKUP(LEFT(Proc[[#This Row],[Requested]],1),Table3[#All],2,0),VLOOKUP(Proc[[#This Row],[Author]],Table4[],2,0))</f>
        <v>HC</v>
      </c>
      <c r="L3155" s="91" t="s">
        <v>3524</v>
      </c>
      <c r="M3155" s="82">
        <v>45873</v>
      </c>
      <c r="N3155" s="82"/>
      <c r="O3155" s="82"/>
      <c r="P3155" s="84" t="str">
        <f ca="1">IF(Proc[[#This Row],[DaysAgeing]]&gt;5,"yep","on track")</f>
        <v>yep</v>
      </c>
      <c r="Q3155" s="2">
        <f ca="1">IF(Proc[[#This Row],[DateClosed]]="",ABS(NETWORKDAYS(Proc[[#This Row],[DateOpened]],TODAY()))-1,ABS(NETWORKDAYS(Proc[[#This Row],[DateOpened]],Proc[[#This Row],[DateClosed]]))-1)</f>
        <v>174</v>
      </c>
      <c r="R3155" s="84" t="s">
        <v>1005</v>
      </c>
      <c r="S3155" s="91"/>
      <c r="T3155" s="153">
        <v>3154</v>
      </c>
    </row>
    <row r="3156" spans="1:20" hidden="1">
      <c r="A3156" s="90" t="s">
        <v>3820</v>
      </c>
      <c r="B3156" s="152" t="str">
        <f>IFERROR(VLOOKUP(Proc[[#This Row],[App]],Table2[],3,0),"open")</f>
        <v>ok</v>
      </c>
      <c r="C3156" s="90" t="s">
        <v>369</v>
      </c>
      <c r="D3156" s="152" t="s">
        <v>3754</v>
      </c>
      <c r="E3156" s="152" t="s">
        <v>2826</v>
      </c>
      <c r="F3156" s="91" t="s">
        <v>2826</v>
      </c>
      <c r="G3156" s="90" t="s">
        <v>400</v>
      </c>
      <c r="H3156" s="91" t="str">
        <f>IF(Proc[[#This Row],[type]]="LFF (MDG-F)",MID(Proc[[#This Row],[Obj]],13,10),"")</f>
        <v/>
      </c>
      <c r="I3156" s="152"/>
      <c r="J3156" s="91" t="b">
        <f>Proc[[#This Row],[Requested]]=Proc[[#This Row],[CurrentParent]]</f>
        <v>1</v>
      </c>
      <c r="K3156" s="152" t="str">
        <f>IF(Proc[[#This Row],[Author]]="Marcela Urrego",VLOOKUP(LEFT(Proc[[#This Row],[Requested]],1),Table3[#All],2,0),VLOOKUP(Proc[[#This Row],[Author]],Table4[],2,0))</f>
        <v>HC</v>
      </c>
      <c r="L3156" s="91" t="s">
        <v>3524</v>
      </c>
      <c r="M3156" s="82">
        <v>45873</v>
      </c>
      <c r="N3156" s="82"/>
      <c r="O3156" s="82"/>
      <c r="P3156" s="84" t="str">
        <f ca="1">IF(Proc[[#This Row],[DaysAgeing]]&gt;5,"yep","on track")</f>
        <v>yep</v>
      </c>
      <c r="Q3156" s="2">
        <f ca="1">IF(Proc[[#This Row],[DateClosed]]="",ABS(NETWORKDAYS(Proc[[#This Row],[DateOpened]],TODAY()))-1,ABS(NETWORKDAYS(Proc[[#This Row],[DateOpened]],Proc[[#This Row],[DateClosed]]))-1)</f>
        <v>174</v>
      </c>
      <c r="R3156" s="84" t="s">
        <v>1005</v>
      </c>
      <c r="S3156" s="91"/>
      <c r="T3156" s="153">
        <v>3155</v>
      </c>
    </row>
    <row r="3157" spans="1:20" hidden="1">
      <c r="A3157" s="90" t="s">
        <v>3820</v>
      </c>
      <c r="B3157" s="152" t="str">
        <f>IFERROR(VLOOKUP(Proc[[#This Row],[App]],Table2[],3,0),"open")</f>
        <v>ok</v>
      </c>
      <c r="C3157" s="90" t="s">
        <v>369</v>
      </c>
      <c r="D3157" s="152" t="s">
        <v>3755</v>
      </c>
      <c r="E3157" s="152" t="s">
        <v>2826</v>
      </c>
      <c r="F3157" s="91" t="s">
        <v>2826</v>
      </c>
      <c r="G3157" s="90" t="s">
        <v>400</v>
      </c>
      <c r="H3157" s="91" t="str">
        <f>IF(Proc[[#This Row],[type]]="LFF (MDG-F)",MID(Proc[[#This Row],[Obj]],13,10),"")</f>
        <v/>
      </c>
      <c r="I3157" s="152"/>
      <c r="J3157" s="91" t="b">
        <f>Proc[[#This Row],[Requested]]=Proc[[#This Row],[CurrentParent]]</f>
        <v>1</v>
      </c>
      <c r="K3157" s="152" t="str">
        <f>IF(Proc[[#This Row],[Author]]="Marcela Urrego",VLOOKUP(LEFT(Proc[[#This Row],[Requested]],1),Table3[#All],2,0),VLOOKUP(Proc[[#This Row],[Author]],Table4[],2,0))</f>
        <v>HC</v>
      </c>
      <c r="L3157" s="91" t="s">
        <v>3524</v>
      </c>
      <c r="M3157" s="82">
        <v>45873</v>
      </c>
      <c r="N3157" s="82"/>
      <c r="O3157" s="82"/>
      <c r="P3157" s="84" t="str">
        <f ca="1">IF(Proc[[#This Row],[DaysAgeing]]&gt;5,"yep","on track")</f>
        <v>yep</v>
      </c>
      <c r="Q3157" s="2">
        <f ca="1">IF(Proc[[#This Row],[DateClosed]]="",ABS(NETWORKDAYS(Proc[[#This Row],[DateOpened]],TODAY()))-1,ABS(NETWORKDAYS(Proc[[#This Row],[DateOpened]],Proc[[#This Row],[DateClosed]]))-1)</f>
        <v>174</v>
      </c>
      <c r="R3157" s="84" t="s">
        <v>1005</v>
      </c>
      <c r="S3157" s="91"/>
      <c r="T3157" s="153">
        <v>3156</v>
      </c>
    </row>
    <row r="3158" spans="1:20" hidden="1">
      <c r="A3158" s="90" t="s">
        <v>3820</v>
      </c>
      <c r="B3158" s="152" t="str">
        <f>IFERROR(VLOOKUP(Proc[[#This Row],[App]],Table2[],3,0),"open")</f>
        <v>ok</v>
      </c>
      <c r="C3158" s="90" t="s">
        <v>369</v>
      </c>
      <c r="D3158" s="152" t="s">
        <v>3756</v>
      </c>
      <c r="E3158" s="152" t="s">
        <v>2826</v>
      </c>
      <c r="F3158" s="91" t="s">
        <v>2826</v>
      </c>
      <c r="G3158" s="90" t="s">
        <v>400</v>
      </c>
      <c r="H3158" s="91" t="str">
        <f>IF(Proc[[#This Row],[type]]="LFF (MDG-F)",MID(Proc[[#This Row],[Obj]],13,10),"")</f>
        <v/>
      </c>
      <c r="I3158" s="152"/>
      <c r="J3158" s="91" t="b">
        <f>Proc[[#This Row],[Requested]]=Proc[[#This Row],[CurrentParent]]</f>
        <v>1</v>
      </c>
      <c r="K3158" s="152" t="str">
        <f>IF(Proc[[#This Row],[Author]]="Marcela Urrego",VLOOKUP(LEFT(Proc[[#This Row],[Requested]],1),Table3[#All],2,0),VLOOKUP(Proc[[#This Row],[Author]],Table4[],2,0))</f>
        <v>HC</v>
      </c>
      <c r="L3158" s="91" t="s">
        <v>3524</v>
      </c>
      <c r="M3158" s="82">
        <v>45873</v>
      </c>
      <c r="N3158" s="82"/>
      <c r="O3158" s="82"/>
      <c r="P3158" s="84" t="str">
        <f ca="1">IF(Proc[[#This Row],[DaysAgeing]]&gt;5,"yep","on track")</f>
        <v>yep</v>
      </c>
      <c r="Q3158" s="2">
        <f ca="1">IF(Proc[[#This Row],[DateClosed]]="",ABS(NETWORKDAYS(Proc[[#This Row],[DateOpened]],TODAY()))-1,ABS(NETWORKDAYS(Proc[[#This Row],[DateOpened]],Proc[[#This Row],[DateClosed]]))-1)</f>
        <v>174</v>
      </c>
      <c r="R3158" s="84" t="s">
        <v>1005</v>
      </c>
      <c r="S3158" s="91"/>
      <c r="T3158" s="153">
        <v>3157</v>
      </c>
    </row>
    <row r="3159" spans="1:20" hidden="1">
      <c r="A3159" s="90" t="s">
        <v>3820</v>
      </c>
      <c r="B3159" s="111" t="str">
        <f>IFERROR(VLOOKUP(Proc[[#This Row],[App]],Table2[],3,0),"open")</f>
        <v>ok</v>
      </c>
      <c r="C3159" s="90" t="s">
        <v>369</v>
      </c>
      <c r="D3159" s="152" t="s">
        <v>3757</v>
      </c>
      <c r="E3159" s="152" t="s">
        <v>2826</v>
      </c>
      <c r="F3159" s="153" t="s">
        <v>2826</v>
      </c>
      <c r="G3159" s="90" t="s">
        <v>400</v>
      </c>
      <c r="H3159" s="91" t="str">
        <f>IF(Proc[[#This Row],[type]]="LFF (MDG-F)",MID(Proc[[#This Row],[Obj]],13,10),"")</f>
        <v/>
      </c>
      <c r="I3159" s="152"/>
      <c r="J3159" s="91" t="b">
        <f>Proc[[#This Row],[Requested]]=Proc[[#This Row],[CurrentParent]]</f>
        <v>1</v>
      </c>
      <c r="K3159" s="107" t="str">
        <f>IF(Proc[[#This Row],[Author]]="Marcela Urrego",VLOOKUP(LEFT(Proc[[#This Row],[Requested]],1),Table3[#All],2,0),VLOOKUP(Proc[[#This Row],[Author]],Table4[],2,0))</f>
        <v>HC</v>
      </c>
      <c r="L3159" s="91" t="s">
        <v>3524</v>
      </c>
      <c r="M3159" s="82">
        <v>45873</v>
      </c>
      <c r="N3159" s="82"/>
      <c r="O3159" s="82"/>
      <c r="P3159" s="84" t="str">
        <f ca="1">IF(Proc[[#This Row],[DaysAgeing]]&gt;5,"yep","on track")</f>
        <v>yep</v>
      </c>
      <c r="Q3159" s="2">
        <f ca="1">IF(Proc[[#This Row],[DateClosed]]="",ABS(NETWORKDAYS(Proc[[#This Row],[DateOpened]],TODAY()))-1,ABS(NETWORKDAYS(Proc[[#This Row],[DateOpened]],Proc[[#This Row],[DateClosed]]))-1)</f>
        <v>174</v>
      </c>
      <c r="R3159" s="84" t="s">
        <v>1005</v>
      </c>
      <c r="S3159" s="91"/>
      <c r="T3159" s="153">
        <v>3158</v>
      </c>
    </row>
    <row r="3160" spans="1:20" hidden="1">
      <c r="A3160" s="90" t="s">
        <v>3820</v>
      </c>
      <c r="B3160" s="111" t="str">
        <f>IFERROR(VLOOKUP(Proc[[#This Row],[App]],Table2[],3,0),"open")</f>
        <v>ok</v>
      </c>
      <c r="C3160" s="90" t="s">
        <v>369</v>
      </c>
      <c r="D3160" s="152" t="s">
        <v>3758</v>
      </c>
      <c r="E3160" s="152" t="s">
        <v>2826</v>
      </c>
      <c r="F3160" s="91" t="s">
        <v>2826</v>
      </c>
      <c r="G3160" s="90" t="s">
        <v>400</v>
      </c>
      <c r="H3160" s="91" t="str">
        <f>IF(Proc[[#This Row],[type]]="LFF (MDG-F)",MID(Proc[[#This Row],[Obj]],13,10),"")</f>
        <v/>
      </c>
      <c r="I3160" s="152"/>
      <c r="J3160" s="91" t="b">
        <f>Proc[[#This Row],[Requested]]=Proc[[#This Row],[CurrentParent]]</f>
        <v>1</v>
      </c>
      <c r="K3160" s="107" t="str">
        <f>IF(Proc[[#This Row],[Author]]="Marcela Urrego",VLOOKUP(LEFT(Proc[[#This Row],[Requested]],1),Table3[#All],2,0),VLOOKUP(Proc[[#This Row],[Author]],Table4[],2,0))</f>
        <v>HC</v>
      </c>
      <c r="L3160" s="91" t="s">
        <v>3524</v>
      </c>
      <c r="M3160" s="82">
        <v>45873</v>
      </c>
      <c r="N3160" s="82"/>
      <c r="O3160" s="82"/>
      <c r="P3160" s="84" t="str">
        <f ca="1">IF(Proc[[#This Row],[DaysAgeing]]&gt;5,"yep","on track")</f>
        <v>yep</v>
      </c>
      <c r="Q3160" s="2">
        <f ca="1">IF(Proc[[#This Row],[DateClosed]]="",ABS(NETWORKDAYS(Proc[[#This Row],[DateOpened]],TODAY()))-1,ABS(NETWORKDAYS(Proc[[#This Row],[DateOpened]],Proc[[#This Row],[DateClosed]]))-1)</f>
        <v>174</v>
      </c>
      <c r="R3160" s="84" t="s">
        <v>1005</v>
      </c>
      <c r="S3160" s="91"/>
      <c r="T3160" s="153">
        <v>3159</v>
      </c>
    </row>
    <row r="3161" spans="1:20" hidden="1">
      <c r="A3161" s="90" t="s">
        <v>3820</v>
      </c>
      <c r="B3161" s="152" t="str">
        <f>IFERROR(VLOOKUP(Proc[[#This Row],[App]],Table2[],3,0),"open")</f>
        <v>ok</v>
      </c>
      <c r="C3161" s="90" t="s">
        <v>369</v>
      </c>
      <c r="D3161" s="152" t="s">
        <v>3759</v>
      </c>
      <c r="E3161" s="152" t="s">
        <v>2826</v>
      </c>
      <c r="F3161" s="91" t="s">
        <v>2826</v>
      </c>
      <c r="G3161" s="90" t="s">
        <v>400</v>
      </c>
      <c r="H3161" s="91" t="str">
        <f>IF(Proc[[#This Row],[type]]="LFF (MDG-F)",MID(Proc[[#This Row],[Obj]],13,10),"")</f>
        <v/>
      </c>
      <c r="I3161" s="152"/>
      <c r="J3161" s="91" t="b">
        <f>Proc[[#This Row],[Requested]]=Proc[[#This Row],[CurrentParent]]</f>
        <v>1</v>
      </c>
      <c r="K3161" s="152" t="str">
        <f>IF(Proc[[#This Row],[Author]]="Marcela Urrego",VLOOKUP(LEFT(Proc[[#This Row],[Requested]],1),Table3[#All],2,0),VLOOKUP(Proc[[#This Row],[Author]],Table4[],2,0))</f>
        <v>HC</v>
      </c>
      <c r="L3161" s="91" t="s">
        <v>3524</v>
      </c>
      <c r="M3161" s="82">
        <v>45873</v>
      </c>
      <c r="N3161" s="82"/>
      <c r="O3161" s="82"/>
      <c r="P3161" s="84" t="str">
        <f ca="1">IF(Proc[[#This Row],[DaysAgeing]]&gt;5,"yep","on track")</f>
        <v>yep</v>
      </c>
      <c r="Q3161" s="2">
        <f ca="1">IF(Proc[[#This Row],[DateClosed]]="",ABS(NETWORKDAYS(Proc[[#This Row],[DateOpened]],TODAY()))-1,ABS(NETWORKDAYS(Proc[[#This Row],[DateOpened]],Proc[[#This Row],[DateClosed]]))-1)</f>
        <v>174</v>
      </c>
      <c r="R3161" s="84" t="s">
        <v>1005</v>
      </c>
      <c r="S3161" s="91"/>
      <c r="T3161" s="153">
        <v>3160</v>
      </c>
    </row>
    <row r="3162" spans="1:20" hidden="1">
      <c r="A3162" s="90" t="s">
        <v>3820</v>
      </c>
      <c r="B3162" s="152" t="str">
        <f>IFERROR(VLOOKUP(Proc[[#This Row],[App]],Table2[],3,0),"open")</f>
        <v>ok</v>
      </c>
      <c r="C3162" s="90" t="s">
        <v>369</v>
      </c>
      <c r="D3162" s="152" t="s">
        <v>3760</v>
      </c>
      <c r="E3162" s="152" t="s">
        <v>2826</v>
      </c>
      <c r="F3162" s="91" t="s">
        <v>2826</v>
      </c>
      <c r="G3162" s="90" t="s">
        <v>400</v>
      </c>
      <c r="H3162" s="91" t="str">
        <f>IF(Proc[[#This Row],[type]]="LFF (MDG-F)",MID(Proc[[#This Row],[Obj]],13,10),"")</f>
        <v/>
      </c>
      <c r="I3162" s="152"/>
      <c r="J3162" s="91" t="b">
        <f>Proc[[#This Row],[Requested]]=Proc[[#This Row],[CurrentParent]]</f>
        <v>1</v>
      </c>
      <c r="K3162" s="152" t="str">
        <f>IF(Proc[[#This Row],[Author]]="Marcela Urrego",VLOOKUP(LEFT(Proc[[#This Row],[Requested]],1),Table3[#All],2,0),VLOOKUP(Proc[[#This Row],[Author]],Table4[],2,0))</f>
        <v>HC</v>
      </c>
      <c r="L3162" s="91" t="s">
        <v>3524</v>
      </c>
      <c r="M3162" s="82">
        <v>45873</v>
      </c>
      <c r="N3162" s="82"/>
      <c r="O3162" s="82"/>
      <c r="P3162" s="84" t="str">
        <f ca="1">IF(Proc[[#This Row],[DaysAgeing]]&gt;5,"yep","on track")</f>
        <v>yep</v>
      </c>
      <c r="Q3162" s="2">
        <f ca="1">IF(Proc[[#This Row],[DateClosed]]="",ABS(NETWORKDAYS(Proc[[#This Row],[DateOpened]],TODAY()))-1,ABS(NETWORKDAYS(Proc[[#This Row],[DateOpened]],Proc[[#This Row],[DateClosed]]))-1)</f>
        <v>174</v>
      </c>
      <c r="R3162" s="84" t="s">
        <v>1005</v>
      </c>
      <c r="S3162" s="91"/>
      <c r="T3162" s="153">
        <v>3161</v>
      </c>
    </row>
    <row r="3163" spans="1:20" hidden="1">
      <c r="A3163" s="90" t="s">
        <v>3820</v>
      </c>
      <c r="B3163" s="152" t="str">
        <f>IFERROR(VLOOKUP(Proc[[#This Row],[App]],Table2[],3,0),"open")</f>
        <v>ok</v>
      </c>
      <c r="C3163" s="90" t="s">
        <v>369</v>
      </c>
      <c r="D3163" s="152" t="s">
        <v>3761</v>
      </c>
      <c r="E3163" s="152" t="s">
        <v>2826</v>
      </c>
      <c r="F3163" s="91" t="s">
        <v>2826</v>
      </c>
      <c r="G3163" s="90" t="s">
        <v>400</v>
      </c>
      <c r="H3163" s="91" t="str">
        <f>IF(Proc[[#This Row],[type]]="LFF (MDG-F)",MID(Proc[[#This Row],[Obj]],13,10),"")</f>
        <v/>
      </c>
      <c r="I3163" s="152"/>
      <c r="J3163" s="91" t="b">
        <f>Proc[[#This Row],[Requested]]=Proc[[#This Row],[CurrentParent]]</f>
        <v>1</v>
      </c>
      <c r="K3163" s="152" t="str">
        <f>IF(Proc[[#This Row],[Author]]="Marcela Urrego",VLOOKUP(LEFT(Proc[[#This Row],[Requested]],1),Table3[#All],2,0),VLOOKUP(Proc[[#This Row],[Author]],Table4[],2,0))</f>
        <v>HC</v>
      </c>
      <c r="L3163" s="91" t="s">
        <v>3524</v>
      </c>
      <c r="M3163" s="82">
        <v>45873</v>
      </c>
      <c r="N3163" s="82"/>
      <c r="O3163" s="82"/>
      <c r="P3163" s="84" t="str">
        <f ca="1">IF(Proc[[#This Row],[DaysAgeing]]&gt;5,"yep","on track")</f>
        <v>yep</v>
      </c>
      <c r="Q3163" s="2">
        <f ca="1">IF(Proc[[#This Row],[DateClosed]]="",ABS(NETWORKDAYS(Proc[[#This Row],[DateOpened]],TODAY()))-1,ABS(NETWORKDAYS(Proc[[#This Row],[DateOpened]],Proc[[#This Row],[DateClosed]]))-1)</f>
        <v>174</v>
      </c>
      <c r="R3163" s="84" t="s">
        <v>1005</v>
      </c>
      <c r="S3163" s="91"/>
      <c r="T3163" s="153">
        <v>3162</v>
      </c>
    </row>
    <row r="3164" spans="1:20" hidden="1">
      <c r="A3164" s="90" t="s">
        <v>3820</v>
      </c>
      <c r="B3164" s="152" t="str">
        <f>IFERROR(VLOOKUP(Proc[[#This Row],[App]],Table2[],3,0),"open")</f>
        <v>ok</v>
      </c>
      <c r="C3164" s="90" t="s">
        <v>369</v>
      </c>
      <c r="D3164" s="152" t="s">
        <v>3762</v>
      </c>
      <c r="E3164" s="152" t="s">
        <v>2826</v>
      </c>
      <c r="F3164" s="91" t="s">
        <v>2826</v>
      </c>
      <c r="G3164" s="90" t="s">
        <v>400</v>
      </c>
      <c r="H3164" s="91" t="str">
        <f>IF(Proc[[#This Row],[type]]="LFF (MDG-F)",MID(Proc[[#This Row],[Obj]],13,10),"")</f>
        <v/>
      </c>
      <c r="I3164" s="152"/>
      <c r="J3164" s="91" t="b">
        <f>Proc[[#This Row],[Requested]]=Proc[[#This Row],[CurrentParent]]</f>
        <v>1</v>
      </c>
      <c r="K3164" s="152" t="str">
        <f>IF(Proc[[#This Row],[Author]]="Marcela Urrego",VLOOKUP(LEFT(Proc[[#This Row],[Requested]],1),Table3[#All],2,0),VLOOKUP(Proc[[#This Row],[Author]],Table4[],2,0))</f>
        <v>HC</v>
      </c>
      <c r="L3164" s="91" t="s">
        <v>3524</v>
      </c>
      <c r="M3164" s="82">
        <v>45873</v>
      </c>
      <c r="N3164" s="82"/>
      <c r="O3164" s="82"/>
      <c r="P3164" s="84" t="str">
        <f ca="1">IF(Proc[[#This Row],[DaysAgeing]]&gt;5,"yep","on track")</f>
        <v>yep</v>
      </c>
      <c r="Q3164" s="2">
        <f ca="1">IF(Proc[[#This Row],[DateClosed]]="",ABS(NETWORKDAYS(Proc[[#This Row],[DateOpened]],TODAY()))-1,ABS(NETWORKDAYS(Proc[[#This Row],[DateOpened]],Proc[[#This Row],[DateClosed]]))-1)</f>
        <v>174</v>
      </c>
      <c r="R3164" s="84" t="s">
        <v>1005</v>
      </c>
      <c r="S3164" s="91"/>
      <c r="T3164" s="153">
        <v>3163</v>
      </c>
    </row>
    <row r="3165" spans="1:20" hidden="1">
      <c r="A3165" s="90" t="s">
        <v>3820</v>
      </c>
      <c r="B3165" s="152" t="str">
        <f>IFERROR(VLOOKUP(Proc[[#This Row],[App]],Table2[],3,0),"open")</f>
        <v>ok</v>
      </c>
      <c r="C3165" s="90" t="s">
        <v>369</v>
      </c>
      <c r="D3165" s="152" t="s">
        <v>3763</v>
      </c>
      <c r="E3165" s="152" t="s">
        <v>2826</v>
      </c>
      <c r="F3165" s="91" t="s">
        <v>2826</v>
      </c>
      <c r="G3165" s="90" t="s">
        <v>400</v>
      </c>
      <c r="H3165" s="91" t="str">
        <f>IF(Proc[[#This Row],[type]]="LFF (MDG-F)",MID(Proc[[#This Row],[Obj]],13,10),"")</f>
        <v/>
      </c>
      <c r="I3165" s="152"/>
      <c r="J3165" s="91" t="b">
        <f>Proc[[#This Row],[Requested]]=Proc[[#This Row],[CurrentParent]]</f>
        <v>1</v>
      </c>
      <c r="K3165" s="152" t="str">
        <f>IF(Proc[[#This Row],[Author]]="Marcela Urrego",VLOOKUP(LEFT(Proc[[#This Row],[Requested]],1),Table3[#All],2,0),VLOOKUP(Proc[[#This Row],[Author]],Table4[],2,0))</f>
        <v>HC</v>
      </c>
      <c r="L3165" s="91" t="s">
        <v>3524</v>
      </c>
      <c r="M3165" s="82">
        <v>45873</v>
      </c>
      <c r="N3165" s="82"/>
      <c r="O3165" s="82"/>
      <c r="P3165" s="84" t="str">
        <f ca="1">IF(Proc[[#This Row],[DaysAgeing]]&gt;5,"yep","on track")</f>
        <v>yep</v>
      </c>
      <c r="Q3165" s="2">
        <f ca="1">IF(Proc[[#This Row],[DateClosed]]="",ABS(NETWORKDAYS(Proc[[#This Row],[DateOpened]],TODAY()))-1,ABS(NETWORKDAYS(Proc[[#This Row],[DateOpened]],Proc[[#This Row],[DateClosed]]))-1)</f>
        <v>174</v>
      </c>
      <c r="R3165" s="84" t="s">
        <v>1005</v>
      </c>
      <c r="S3165" s="91"/>
      <c r="T3165" s="153">
        <v>3164</v>
      </c>
    </row>
    <row r="3166" spans="1:20" hidden="1">
      <c r="A3166" s="90" t="s">
        <v>3820</v>
      </c>
      <c r="B3166" s="152" t="str">
        <f>IFERROR(VLOOKUP(Proc[[#This Row],[App]],Table2[],3,0),"open")</f>
        <v>ok</v>
      </c>
      <c r="C3166" s="90" t="s">
        <v>369</v>
      </c>
      <c r="D3166" s="152" t="s">
        <v>3764</v>
      </c>
      <c r="E3166" s="152" t="s">
        <v>2826</v>
      </c>
      <c r="F3166" s="91" t="s">
        <v>2826</v>
      </c>
      <c r="G3166" s="90" t="s">
        <v>400</v>
      </c>
      <c r="H3166" s="91" t="str">
        <f>IF(Proc[[#This Row],[type]]="LFF (MDG-F)",MID(Proc[[#This Row],[Obj]],13,10),"")</f>
        <v/>
      </c>
      <c r="I3166" s="152"/>
      <c r="J3166" s="91" t="b">
        <f>Proc[[#This Row],[Requested]]=Proc[[#This Row],[CurrentParent]]</f>
        <v>1</v>
      </c>
      <c r="K3166" s="152" t="str">
        <f>IF(Proc[[#This Row],[Author]]="Marcela Urrego",VLOOKUP(LEFT(Proc[[#This Row],[Requested]],1),Table3[#All],2,0),VLOOKUP(Proc[[#This Row],[Author]],Table4[],2,0))</f>
        <v>HC</v>
      </c>
      <c r="L3166" s="91" t="s">
        <v>3524</v>
      </c>
      <c r="M3166" s="82">
        <v>45873</v>
      </c>
      <c r="N3166" s="82"/>
      <c r="O3166" s="82"/>
      <c r="P3166" s="84" t="str">
        <f ca="1">IF(Proc[[#This Row],[DaysAgeing]]&gt;5,"yep","on track")</f>
        <v>yep</v>
      </c>
      <c r="Q3166" s="2">
        <f ca="1">IF(Proc[[#This Row],[DateClosed]]="",ABS(NETWORKDAYS(Proc[[#This Row],[DateOpened]],TODAY()))-1,ABS(NETWORKDAYS(Proc[[#This Row],[DateOpened]],Proc[[#This Row],[DateClosed]]))-1)</f>
        <v>174</v>
      </c>
      <c r="R3166" s="84" t="s">
        <v>1005</v>
      </c>
      <c r="S3166" s="91"/>
      <c r="T3166" s="153">
        <v>3165</v>
      </c>
    </row>
    <row r="3167" spans="1:20" hidden="1">
      <c r="A3167" s="90" t="s">
        <v>3820</v>
      </c>
      <c r="B3167" s="152" t="str">
        <f>IFERROR(VLOOKUP(Proc[[#This Row],[App]],Table2[],3,0),"open")</f>
        <v>ok</v>
      </c>
      <c r="C3167" s="90" t="s">
        <v>369</v>
      </c>
      <c r="D3167" s="152" t="s">
        <v>3765</v>
      </c>
      <c r="E3167" s="152" t="s">
        <v>2826</v>
      </c>
      <c r="F3167" s="91" t="s">
        <v>2826</v>
      </c>
      <c r="G3167" s="90" t="s">
        <v>400</v>
      </c>
      <c r="H3167" s="91" t="str">
        <f>IF(Proc[[#This Row],[type]]="LFF (MDG-F)",MID(Proc[[#This Row],[Obj]],13,10),"")</f>
        <v/>
      </c>
      <c r="I3167" s="152"/>
      <c r="J3167" s="91" t="b">
        <f>Proc[[#This Row],[Requested]]=Proc[[#This Row],[CurrentParent]]</f>
        <v>1</v>
      </c>
      <c r="K3167" s="152" t="str">
        <f>IF(Proc[[#This Row],[Author]]="Marcela Urrego",VLOOKUP(LEFT(Proc[[#This Row],[Requested]],1),Table3[#All],2,0),VLOOKUP(Proc[[#This Row],[Author]],Table4[],2,0))</f>
        <v>HC</v>
      </c>
      <c r="L3167" s="91" t="s">
        <v>3524</v>
      </c>
      <c r="M3167" s="82">
        <v>45873</v>
      </c>
      <c r="N3167" s="82"/>
      <c r="O3167" s="82"/>
      <c r="P3167" s="84" t="str">
        <f ca="1">IF(Proc[[#This Row],[DaysAgeing]]&gt;5,"yep","on track")</f>
        <v>yep</v>
      </c>
      <c r="Q3167" s="2">
        <f ca="1">IF(Proc[[#This Row],[DateClosed]]="",ABS(NETWORKDAYS(Proc[[#This Row],[DateOpened]],TODAY()))-1,ABS(NETWORKDAYS(Proc[[#This Row],[DateOpened]],Proc[[#This Row],[DateClosed]]))-1)</f>
        <v>174</v>
      </c>
      <c r="R3167" s="84" t="s">
        <v>1005</v>
      </c>
      <c r="S3167" s="91"/>
      <c r="T3167" s="153">
        <v>3166</v>
      </c>
    </row>
    <row r="3168" spans="1:20" hidden="1">
      <c r="A3168" s="90" t="s">
        <v>3820</v>
      </c>
      <c r="B3168" s="111" t="str">
        <f>IFERROR(VLOOKUP(Proc[[#This Row],[App]],Table2[],3,0),"open")</f>
        <v>ok</v>
      </c>
      <c r="C3168" s="90" t="s">
        <v>369</v>
      </c>
      <c r="D3168" s="152" t="s">
        <v>3766</v>
      </c>
      <c r="E3168" s="152" t="s">
        <v>2826</v>
      </c>
      <c r="F3168" s="91" t="s">
        <v>2826</v>
      </c>
      <c r="G3168" s="90" t="s">
        <v>400</v>
      </c>
      <c r="H3168" s="91" t="str">
        <f>IF(Proc[[#This Row],[type]]="LFF (MDG-F)",MID(Proc[[#This Row],[Obj]],13,10),"")</f>
        <v/>
      </c>
      <c r="I3168" s="152"/>
      <c r="J3168" s="91" t="b">
        <f>Proc[[#This Row],[Requested]]=Proc[[#This Row],[CurrentParent]]</f>
        <v>1</v>
      </c>
      <c r="K3168" s="152" t="str">
        <f>IF(Proc[[#This Row],[Author]]="Marcela Urrego",VLOOKUP(LEFT(Proc[[#This Row],[Requested]],1),Table3[#All],2,0),VLOOKUP(Proc[[#This Row],[Author]],Table4[],2,0))</f>
        <v>HC</v>
      </c>
      <c r="L3168" s="91" t="s">
        <v>3524</v>
      </c>
      <c r="M3168" s="82">
        <v>45873</v>
      </c>
      <c r="N3168" s="82"/>
      <c r="O3168" s="82"/>
      <c r="P3168" s="84" t="str">
        <f ca="1">IF(Proc[[#This Row],[DaysAgeing]]&gt;5,"yep","on track")</f>
        <v>yep</v>
      </c>
      <c r="Q3168" s="2">
        <f ca="1">IF(Proc[[#This Row],[DateClosed]]="",ABS(NETWORKDAYS(Proc[[#This Row],[DateOpened]],TODAY()))-1,ABS(NETWORKDAYS(Proc[[#This Row],[DateOpened]],Proc[[#This Row],[DateClosed]]))-1)</f>
        <v>174</v>
      </c>
      <c r="R3168" s="84" t="s">
        <v>1005</v>
      </c>
      <c r="S3168" s="91"/>
      <c r="T3168" s="153">
        <v>3167</v>
      </c>
    </row>
    <row r="3169" spans="1:20" hidden="1">
      <c r="A3169" s="90" t="s">
        <v>3820</v>
      </c>
      <c r="B3169" s="152" t="str">
        <f>IFERROR(VLOOKUP(Proc[[#This Row],[App]],Table2[],3,0),"open")</f>
        <v>ok</v>
      </c>
      <c r="C3169" s="90" t="s">
        <v>369</v>
      </c>
      <c r="D3169" s="152" t="s">
        <v>3767</v>
      </c>
      <c r="E3169" s="152" t="s">
        <v>2826</v>
      </c>
      <c r="F3169" s="91" t="s">
        <v>2826</v>
      </c>
      <c r="G3169" s="90" t="s">
        <v>400</v>
      </c>
      <c r="H3169" s="91" t="str">
        <f>IF(Proc[[#This Row],[type]]="LFF (MDG-F)",MID(Proc[[#This Row],[Obj]],13,10),"")</f>
        <v/>
      </c>
      <c r="I3169" s="152"/>
      <c r="J3169" s="91" t="b">
        <f>Proc[[#This Row],[Requested]]=Proc[[#This Row],[CurrentParent]]</f>
        <v>1</v>
      </c>
      <c r="K3169" s="152" t="str">
        <f>IF(Proc[[#This Row],[Author]]="Marcela Urrego",VLOOKUP(LEFT(Proc[[#This Row],[Requested]],1),Table3[#All],2,0),VLOOKUP(Proc[[#This Row],[Author]],Table4[],2,0))</f>
        <v>HC</v>
      </c>
      <c r="L3169" s="91" t="s">
        <v>3524</v>
      </c>
      <c r="M3169" s="82">
        <v>45873</v>
      </c>
      <c r="N3169" s="82"/>
      <c r="O3169" s="82"/>
      <c r="P3169" s="84" t="str">
        <f ca="1">IF(Proc[[#This Row],[DaysAgeing]]&gt;5,"yep","on track")</f>
        <v>yep</v>
      </c>
      <c r="Q3169" s="2">
        <f ca="1">IF(Proc[[#This Row],[DateClosed]]="",ABS(NETWORKDAYS(Proc[[#This Row],[DateOpened]],TODAY()))-1,ABS(NETWORKDAYS(Proc[[#This Row],[DateOpened]],Proc[[#This Row],[DateClosed]]))-1)</f>
        <v>174</v>
      </c>
      <c r="R3169" s="84" t="s">
        <v>1005</v>
      </c>
      <c r="S3169" s="91"/>
      <c r="T3169" s="153">
        <v>3168</v>
      </c>
    </row>
    <row r="3170" spans="1:20" hidden="1">
      <c r="A3170" s="90" t="s">
        <v>3820</v>
      </c>
      <c r="B3170" s="152" t="str">
        <f>IFERROR(VLOOKUP(Proc[[#This Row],[App]],Table2[],3,0),"open")</f>
        <v>ok</v>
      </c>
      <c r="C3170" s="90" t="s">
        <v>369</v>
      </c>
      <c r="D3170" s="152" t="s">
        <v>3768</v>
      </c>
      <c r="E3170" s="152" t="s">
        <v>2826</v>
      </c>
      <c r="F3170" s="91" t="s">
        <v>2826</v>
      </c>
      <c r="G3170" s="90" t="s">
        <v>400</v>
      </c>
      <c r="H3170" s="91" t="str">
        <f>IF(Proc[[#This Row],[type]]="LFF (MDG-F)",MID(Proc[[#This Row],[Obj]],13,10),"")</f>
        <v/>
      </c>
      <c r="I3170" s="152"/>
      <c r="J3170" s="91" t="b">
        <f>Proc[[#This Row],[Requested]]=Proc[[#This Row],[CurrentParent]]</f>
        <v>1</v>
      </c>
      <c r="K3170" s="152" t="str">
        <f>IF(Proc[[#This Row],[Author]]="Marcela Urrego",VLOOKUP(LEFT(Proc[[#This Row],[Requested]],1),Table3[#All],2,0),VLOOKUP(Proc[[#This Row],[Author]],Table4[],2,0))</f>
        <v>HC</v>
      </c>
      <c r="L3170" s="91" t="s">
        <v>3524</v>
      </c>
      <c r="M3170" s="82">
        <v>45873</v>
      </c>
      <c r="N3170" s="82"/>
      <c r="O3170" s="82"/>
      <c r="P3170" s="84" t="str">
        <f ca="1">IF(Proc[[#This Row],[DaysAgeing]]&gt;5,"yep","on track")</f>
        <v>yep</v>
      </c>
      <c r="Q3170" s="2">
        <f ca="1">IF(Proc[[#This Row],[DateClosed]]="",ABS(NETWORKDAYS(Proc[[#This Row],[DateOpened]],TODAY()))-1,ABS(NETWORKDAYS(Proc[[#This Row],[DateOpened]],Proc[[#This Row],[DateClosed]]))-1)</f>
        <v>174</v>
      </c>
      <c r="R3170" s="84" t="s">
        <v>1005</v>
      </c>
      <c r="S3170" s="91"/>
      <c r="T3170" s="153">
        <v>3169</v>
      </c>
    </row>
    <row r="3171" spans="1:20" hidden="1">
      <c r="A3171" s="90" t="s">
        <v>3820</v>
      </c>
      <c r="B3171" s="152" t="str">
        <f>IFERROR(VLOOKUP(Proc[[#This Row],[App]],Table2[],3,0),"open")</f>
        <v>ok</v>
      </c>
      <c r="C3171" s="90" t="s">
        <v>369</v>
      </c>
      <c r="D3171" s="152" t="s">
        <v>3769</v>
      </c>
      <c r="E3171" s="152" t="s">
        <v>2826</v>
      </c>
      <c r="F3171" s="91" t="s">
        <v>2826</v>
      </c>
      <c r="G3171" s="90" t="s">
        <v>400</v>
      </c>
      <c r="H3171" s="91" t="str">
        <f>IF(Proc[[#This Row],[type]]="LFF (MDG-F)",MID(Proc[[#This Row],[Obj]],13,10),"")</f>
        <v/>
      </c>
      <c r="I3171" s="152"/>
      <c r="J3171" s="91" t="b">
        <f>Proc[[#This Row],[Requested]]=Proc[[#This Row],[CurrentParent]]</f>
        <v>1</v>
      </c>
      <c r="K3171" s="152" t="str">
        <f>IF(Proc[[#This Row],[Author]]="Marcela Urrego",VLOOKUP(LEFT(Proc[[#This Row],[Requested]],1),Table3[#All],2,0),VLOOKUP(Proc[[#This Row],[Author]],Table4[],2,0))</f>
        <v>HC</v>
      </c>
      <c r="L3171" s="91" t="s">
        <v>3524</v>
      </c>
      <c r="M3171" s="82">
        <v>45873</v>
      </c>
      <c r="N3171" s="82"/>
      <c r="O3171" s="82"/>
      <c r="P3171" s="84" t="str">
        <f ca="1">IF(Proc[[#This Row],[DaysAgeing]]&gt;5,"yep","on track")</f>
        <v>yep</v>
      </c>
      <c r="Q3171" s="2">
        <f ca="1">IF(Proc[[#This Row],[DateClosed]]="",ABS(NETWORKDAYS(Proc[[#This Row],[DateOpened]],TODAY()))-1,ABS(NETWORKDAYS(Proc[[#This Row],[DateOpened]],Proc[[#This Row],[DateClosed]]))-1)</f>
        <v>174</v>
      </c>
      <c r="R3171" s="84" t="s">
        <v>1005</v>
      </c>
      <c r="S3171" s="91"/>
      <c r="T3171" s="153">
        <v>3170</v>
      </c>
    </row>
    <row r="3172" spans="1:20" hidden="1">
      <c r="A3172" s="90" t="s">
        <v>3820</v>
      </c>
      <c r="B3172" s="152" t="str">
        <f>IFERROR(VLOOKUP(Proc[[#This Row],[App]],Table2[],3,0),"open")</f>
        <v>ok</v>
      </c>
      <c r="C3172" s="90" t="s">
        <v>369</v>
      </c>
      <c r="D3172" s="152" t="s">
        <v>3770</v>
      </c>
      <c r="E3172" s="152" t="s">
        <v>2826</v>
      </c>
      <c r="F3172" s="91" t="s">
        <v>2826</v>
      </c>
      <c r="G3172" s="90" t="s">
        <v>400</v>
      </c>
      <c r="H3172" s="91" t="str">
        <f>IF(Proc[[#This Row],[type]]="LFF (MDG-F)",MID(Proc[[#This Row],[Obj]],13,10),"")</f>
        <v/>
      </c>
      <c r="I3172" s="152"/>
      <c r="J3172" s="91" t="b">
        <f>Proc[[#This Row],[Requested]]=Proc[[#This Row],[CurrentParent]]</f>
        <v>1</v>
      </c>
      <c r="K3172" s="152" t="str">
        <f>IF(Proc[[#This Row],[Author]]="Marcela Urrego",VLOOKUP(LEFT(Proc[[#This Row],[Requested]],1),Table3[#All],2,0),VLOOKUP(Proc[[#This Row],[Author]],Table4[],2,0))</f>
        <v>HC</v>
      </c>
      <c r="L3172" s="91" t="s">
        <v>3524</v>
      </c>
      <c r="M3172" s="82">
        <v>45873</v>
      </c>
      <c r="N3172" s="82"/>
      <c r="O3172" s="82"/>
      <c r="P3172" s="84" t="str">
        <f ca="1">IF(Proc[[#This Row],[DaysAgeing]]&gt;5,"yep","on track")</f>
        <v>yep</v>
      </c>
      <c r="Q3172" s="2">
        <f ca="1">IF(Proc[[#This Row],[DateClosed]]="",ABS(NETWORKDAYS(Proc[[#This Row],[DateOpened]],TODAY()))-1,ABS(NETWORKDAYS(Proc[[#This Row],[DateOpened]],Proc[[#This Row],[DateClosed]]))-1)</f>
        <v>174</v>
      </c>
      <c r="R3172" s="84" t="s">
        <v>1005</v>
      </c>
      <c r="S3172" s="91"/>
      <c r="T3172" s="153">
        <v>3171</v>
      </c>
    </row>
    <row r="3173" spans="1:20" hidden="1">
      <c r="A3173" s="90" t="s">
        <v>3820</v>
      </c>
      <c r="B3173" s="152" t="str">
        <f>IFERROR(VLOOKUP(Proc[[#This Row],[App]],Table2[],3,0),"open")</f>
        <v>ok</v>
      </c>
      <c r="C3173" s="90" t="s">
        <v>369</v>
      </c>
      <c r="D3173" s="152" t="s">
        <v>3771</v>
      </c>
      <c r="E3173" s="152" t="s">
        <v>2826</v>
      </c>
      <c r="F3173" s="91" t="s">
        <v>2826</v>
      </c>
      <c r="G3173" s="90" t="s">
        <v>400</v>
      </c>
      <c r="H3173" s="91" t="str">
        <f>IF(Proc[[#This Row],[type]]="LFF (MDG-F)",MID(Proc[[#This Row],[Obj]],13,10),"")</f>
        <v/>
      </c>
      <c r="I3173" s="152"/>
      <c r="J3173" s="91" t="b">
        <f>Proc[[#This Row],[Requested]]=Proc[[#This Row],[CurrentParent]]</f>
        <v>1</v>
      </c>
      <c r="K3173" s="152" t="str">
        <f>IF(Proc[[#This Row],[Author]]="Marcela Urrego",VLOOKUP(LEFT(Proc[[#This Row],[Requested]],1),Table3[#All],2,0),VLOOKUP(Proc[[#This Row],[Author]],Table4[],2,0))</f>
        <v>HC</v>
      </c>
      <c r="L3173" s="91" t="s">
        <v>3524</v>
      </c>
      <c r="M3173" s="82">
        <v>45873</v>
      </c>
      <c r="N3173" s="82"/>
      <c r="O3173" s="82"/>
      <c r="P3173" s="84" t="str">
        <f ca="1">IF(Proc[[#This Row],[DaysAgeing]]&gt;5,"yep","on track")</f>
        <v>yep</v>
      </c>
      <c r="Q3173" s="2">
        <f ca="1">IF(Proc[[#This Row],[DateClosed]]="",ABS(NETWORKDAYS(Proc[[#This Row],[DateOpened]],TODAY()))-1,ABS(NETWORKDAYS(Proc[[#This Row],[DateOpened]],Proc[[#This Row],[DateClosed]]))-1)</f>
        <v>174</v>
      </c>
      <c r="R3173" s="84" t="s">
        <v>1005</v>
      </c>
      <c r="S3173" s="91"/>
      <c r="T3173" s="153">
        <v>3172</v>
      </c>
    </row>
    <row r="3174" spans="1:20" hidden="1">
      <c r="A3174" s="90" t="s">
        <v>3820</v>
      </c>
      <c r="B3174" s="152" t="str">
        <f>IFERROR(VLOOKUP(Proc[[#This Row],[App]],Table2[],3,0),"open")</f>
        <v>ok</v>
      </c>
      <c r="C3174" s="90" t="s">
        <v>369</v>
      </c>
      <c r="D3174" s="152" t="s">
        <v>3772</v>
      </c>
      <c r="E3174" s="152" t="s">
        <v>2826</v>
      </c>
      <c r="F3174" s="91" t="s">
        <v>2826</v>
      </c>
      <c r="G3174" s="90" t="s">
        <v>400</v>
      </c>
      <c r="H3174" s="91" t="str">
        <f>IF(Proc[[#This Row],[type]]="LFF (MDG-F)",MID(Proc[[#This Row],[Obj]],13,10),"")</f>
        <v/>
      </c>
      <c r="I3174" s="152"/>
      <c r="J3174" s="91" t="b">
        <f>Proc[[#This Row],[Requested]]=Proc[[#This Row],[CurrentParent]]</f>
        <v>1</v>
      </c>
      <c r="K3174" s="152" t="str">
        <f>IF(Proc[[#This Row],[Author]]="Marcela Urrego",VLOOKUP(LEFT(Proc[[#This Row],[Requested]],1),Table3[#All],2,0),VLOOKUP(Proc[[#This Row],[Author]],Table4[],2,0))</f>
        <v>HC</v>
      </c>
      <c r="L3174" s="91" t="s">
        <v>3524</v>
      </c>
      <c r="M3174" s="82">
        <v>45873</v>
      </c>
      <c r="N3174" s="82"/>
      <c r="O3174" s="82"/>
      <c r="P3174" s="84" t="str">
        <f ca="1">IF(Proc[[#This Row],[DaysAgeing]]&gt;5,"yep","on track")</f>
        <v>yep</v>
      </c>
      <c r="Q3174" s="2">
        <f ca="1">IF(Proc[[#This Row],[DateClosed]]="",ABS(NETWORKDAYS(Proc[[#This Row],[DateOpened]],TODAY()))-1,ABS(NETWORKDAYS(Proc[[#This Row],[DateOpened]],Proc[[#This Row],[DateClosed]]))-1)</f>
        <v>174</v>
      </c>
      <c r="R3174" s="84" t="s">
        <v>1005</v>
      </c>
      <c r="S3174" s="91"/>
      <c r="T3174" s="153">
        <v>3173</v>
      </c>
    </row>
    <row r="3175" spans="1:20" hidden="1">
      <c r="A3175" s="90" t="s">
        <v>3820</v>
      </c>
      <c r="B3175" s="152" t="str">
        <f>IFERROR(VLOOKUP(Proc[[#This Row],[App]],Table2[],3,0),"open")</f>
        <v>ok</v>
      </c>
      <c r="C3175" s="90" t="s">
        <v>369</v>
      </c>
      <c r="D3175" s="152" t="s">
        <v>3773</v>
      </c>
      <c r="E3175" s="152" t="s">
        <v>2826</v>
      </c>
      <c r="F3175" s="91" t="s">
        <v>2826</v>
      </c>
      <c r="G3175" s="90" t="s">
        <v>400</v>
      </c>
      <c r="H3175" s="91" t="str">
        <f>IF(Proc[[#This Row],[type]]="LFF (MDG-F)",MID(Proc[[#This Row],[Obj]],13,10),"")</f>
        <v/>
      </c>
      <c r="I3175" s="152"/>
      <c r="J3175" s="91" t="b">
        <f>Proc[[#This Row],[Requested]]=Proc[[#This Row],[CurrentParent]]</f>
        <v>1</v>
      </c>
      <c r="K3175" s="152" t="str">
        <f>IF(Proc[[#This Row],[Author]]="Marcela Urrego",VLOOKUP(LEFT(Proc[[#This Row],[Requested]],1),Table3[#All],2,0),VLOOKUP(Proc[[#This Row],[Author]],Table4[],2,0))</f>
        <v>HC</v>
      </c>
      <c r="L3175" s="91" t="s">
        <v>3524</v>
      </c>
      <c r="M3175" s="82">
        <v>45873</v>
      </c>
      <c r="N3175" s="82"/>
      <c r="O3175" s="82"/>
      <c r="P3175" s="84" t="str">
        <f ca="1">IF(Proc[[#This Row],[DaysAgeing]]&gt;5,"yep","on track")</f>
        <v>yep</v>
      </c>
      <c r="Q3175" s="2">
        <f ca="1">IF(Proc[[#This Row],[DateClosed]]="",ABS(NETWORKDAYS(Proc[[#This Row],[DateOpened]],TODAY()))-1,ABS(NETWORKDAYS(Proc[[#This Row],[DateOpened]],Proc[[#This Row],[DateClosed]]))-1)</f>
        <v>174</v>
      </c>
      <c r="R3175" s="84" t="s">
        <v>1005</v>
      </c>
      <c r="S3175" s="91"/>
      <c r="T3175" s="153">
        <v>3174</v>
      </c>
    </row>
    <row r="3176" spans="1:20" hidden="1">
      <c r="A3176" s="90" t="s">
        <v>3820</v>
      </c>
      <c r="B3176" s="152" t="str">
        <f>IFERROR(VLOOKUP(Proc[[#This Row],[App]],Table2[],3,0),"open")</f>
        <v>ok</v>
      </c>
      <c r="C3176" s="90" t="s">
        <v>369</v>
      </c>
      <c r="D3176" s="152" t="s">
        <v>3774</v>
      </c>
      <c r="E3176" s="152" t="s">
        <v>2826</v>
      </c>
      <c r="F3176" s="91" t="s">
        <v>2826</v>
      </c>
      <c r="G3176" s="90" t="s">
        <v>400</v>
      </c>
      <c r="H3176" s="91" t="str">
        <f>IF(Proc[[#This Row],[type]]="LFF (MDG-F)",MID(Proc[[#This Row],[Obj]],13,10),"")</f>
        <v/>
      </c>
      <c r="I3176" s="152"/>
      <c r="J3176" s="91" t="b">
        <f>Proc[[#This Row],[Requested]]=Proc[[#This Row],[CurrentParent]]</f>
        <v>1</v>
      </c>
      <c r="K3176" s="152" t="str">
        <f>IF(Proc[[#This Row],[Author]]="Marcela Urrego",VLOOKUP(LEFT(Proc[[#This Row],[Requested]],1),Table3[#All],2,0),VLOOKUP(Proc[[#This Row],[Author]],Table4[],2,0))</f>
        <v>HC</v>
      </c>
      <c r="L3176" s="91" t="s">
        <v>3524</v>
      </c>
      <c r="M3176" s="82">
        <v>45873</v>
      </c>
      <c r="N3176" s="82"/>
      <c r="O3176" s="82"/>
      <c r="P3176" s="84" t="str">
        <f ca="1">IF(Proc[[#This Row],[DaysAgeing]]&gt;5,"yep","on track")</f>
        <v>yep</v>
      </c>
      <c r="Q3176" s="2">
        <f ca="1">IF(Proc[[#This Row],[DateClosed]]="",ABS(NETWORKDAYS(Proc[[#This Row],[DateOpened]],TODAY()))-1,ABS(NETWORKDAYS(Proc[[#This Row],[DateOpened]],Proc[[#This Row],[DateClosed]]))-1)</f>
        <v>174</v>
      </c>
      <c r="R3176" s="84" t="s">
        <v>1005</v>
      </c>
      <c r="S3176" s="91"/>
      <c r="T3176" s="153">
        <v>3175</v>
      </c>
    </row>
    <row r="3177" spans="1:20" hidden="1">
      <c r="A3177" s="90" t="s">
        <v>3820</v>
      </c>
      <c r="B3177" s="152" t="str">
        <f>IFERROR(VLOOKUP(Proc[[#This Row],[App]],Table2[],3,0),"open")</f>
        <v>ok</v>
      </c>
      <c r="C3177" s="90" t="s">
        <v>369</v>
      </c>
      <c r="D3177" s="152" t="s">
        <v>3775</v>
      </c>
      <c r="E3177" s="152" t="s">
        <v>2826</v>
      </c>
      <c r="F3177" s="91" t="s">
        <v>2826</v>
      </c>
      <c r="G3177" s="90" t="s">
        <v>400</v>
      </c>
      <c r="H3177" s="91" t="str">
        <f>IF(Proc[[#This Row],[type]]="LFF (MDG-F)",MID(Proc[[#This Row],[Obj]],13,10),"")</f>
        <v/>
      </c>
      <c r="I3177" s="152"/>
      <c r="J3177" s="91" t="b">
        <f>Proc[[#This Row],[Requested]]=Proc[[#This Row],[CurrentParent]]</f>
        <v>1</v>
      </c>
      <c r="K3177" s="152" t="str">
        <f>IF(Proc[[#This Row],[Author]]="Marcela Urrego",VLOOKUP(LEFT(Proc[[#This Row],[Requested]],1),Table3[#All],2,0),VLOOKUP(Proc[[#This Row],[Author]],Table4[],2,0))</f>
        <v>HC</v>
      </c>
      <c r="L3177" s="91" t="s">
        <v>3524</v>
      </c>
      <c r="M3177" s="82">
        <v>45873</v>
      </c>
      <c r="N3177" s="82"/>
      <c r="O3177" s="82"/>
      <c r="P3177" s="84" t="str">
        <f ca="1">IF(Proc[[#This Row],[DaysAgeing]]&gt;5,"yep","on track")</f>
        <v>yep</v>
      </c>
      <c r="Q3177" s="2">
        <f ca="1">IF(Proc[[#This Row],[DateClosed]]="",ABS(NETWORKDAYS(Proc[[#This Row],[DateOpened]],TODAY()))-1,ABS(NETWORKDAYS(Proc[[#This Row],[DateOpened]],Proc[[#This Row],[DateClosed]]))-1)</f>
        <v>174</v>
      </c>
      <c r="R3177" s="84" t="s">
        <v>1005</v>
      </c>
      <c r="S3177" s="91"/>
      <c r="T3177" s="153">
        <v>3176</v>
      </c>
    </row>
    <row r="3178" spans="1:20" hidden="1">
      <c r="A3178" s="90" t="s">
        <v>3820</v>
      </c>
      <c r="B3178" s="152" t="str">
        <f>IFERROR(VLOOKUP(Proc[[#This Row],[App]],Table2[],3,0),"open")</f>
        <v>ok</v>
      </c>
      <c r="C3178" s="90" t="s">
        <v>369</v>
      </c>
      <c r="D3178" s="152" t="s">
        <v>3776</v>
      </c>
      <c r="E3178" s="152" t="s">
        <v>2826</v>
      </c>
      <c r="F3178" s="91" t="s">
        <v>2826</v>
      </c>
      <c r="G3178" s="90" t="s">
        <v>400</v>
      </c>
      <c r="H3178" s="91" t="str">
        <f>IF(Proc[[#This Row],[type]]="LFF (MDG-F)",MID(Proc[[#This Row],[Obj]],13,10),"")</f>
        <v/>
      </c>
      <c r="I3178" s="152"/>
      <c r="J3178" s="91" t="b">
        <f>Proc[[#This Row],[Requested]]=Proc[[#This Row],[CurrentParent]]</f>
        <v>1</v>
      </c>
      <c r="K3178" s="152" t="str">
        <f>IF(Proc[[#This Row],[Author]]="Marcela Urrego",VLOOKUP(LEFT(Proc[[#This Row],[Requested]],1),Table3[#All],2,0),VLOOKUP(Proc[[#This Row],[Author]],Table4[],2,0))</f>
        <v>HC</v>
      </c>
      <c r="L3178" s="91" t="s">
        <v>3524</v>
      </c>
      <c r="M3178" s="82">
        <v>45873</v>
      </c>
      <c r="N3178" s="82"/>
      <c r="O3178" s="82"/>
      <c r="P3178" s="84" t="str">
        <f ca="1">IF(Proc[[#This Row],[DaysAgeing]]&gt;5,"yep","on track")</f>
        <v>yep</v>
      </c>
      <c r="Q3178" s="2">
        <f ca="1">IF(Proc[[#This Row],[DateClosed]]="",ABS(NETWORKDAYS(Proc[[#This Row],[DateOpened]],TODAY()))-1,ABS(NETWORKDAYS(Proc[[#This Row],[DateOpened]],Proc[[#This Row],[DateClosed]]))-1)</f>
        <v>174</v>
      </c>
      <c r="R3178" s="84" t="s">
        <v>1005</v>
      </c>
      <c r="S3178" s="91"/>
      <c r="T3178" s="153">
        <v>3177</v>
      </c>
    </row>
    <row r="3179" spans="1:20" hidden="1">
      <c r="A3179" s="90" t="s">
        <v>3820</v>
      </c>
      <c r="B3179" s="152" t="str">
        <f>IFERROR(VLOOKUP(Proc[[#This Row],[App]],Table2[],3,0),"open")</f>
        <v>ok</v>
      </c>
      <c r="C3179" s="90" t="s">
        <v>369</v>
      </c>
      <c r="D3179" s="152" t="s">
        <v>3777</v>
      </c>
      <c r="E3179" s="152" t="s">
        <v>2826</v>
      </c>
      <c r="F3179" s="91" t="s">
        <v>2826</v>
      </c>
      <c r="G3179" s="90" t="s">
        <v>400</v>
      </c>
      <c r="H3179" s="91" t="str">
        <f>IF(Proc[[#This Row],[type]]="LFF (MDG-F)",MID(Proc[[#This Row],[Obj]],13,10),"")</f>
        <v/>
      </c>
      <c r="I3179" s="152"/>
      <c r="J3179" s="91" t="b">
        <f>Proc[[#This Row],[Requested]]=Proc[[#This Row],[CurrentParent]]</f>
        <v>1</v>
      </c>
      <c r="K3179" s="152" t="str">
        <f>IF(Proc[[#This Row],[Author]]="Marcela Urrego",VLOOKUP(LEFT(Proc[[#This Row],[Requested]],1),Table3[#All],2,0),VLOOKUP(Proc[[#This Row],[Author]],Table4[],2,0))</f>
        <v>HC</v>
      </c>
      <c r="L3179" s="91" t="s">
        <v>3524</v>
      </c>
      <c r="M3179" s="82">
        <v>45873</v>
      </c>
      <c r="N3179" s="82"/>
      <c r="O3179" s="82"/>
      <c r="P3179" s="84" t="str">
        <f ca="1">IF(Proc[[#This Row],[DaysAgeing]]&gt;5,"yep","on track")</f>
        <v>yep</v>
      </c>
      <c r="Q3179" s="2">
        <f ca="1">IF(Proc[[#This Row],[DateClosed]]="",ABS(NETWORKDAYS(Proc[[#This Row],[DateOpened]],TODAY()))-1,ABS(NETWORKDAYS(Proc[[#This Row],[DateOpened]],Proc[[#This Row],[DateClosed]]))-1)</f>
        <v>174</v>
      </c>
      <c r="R3179" s="84" t="s">
        <v>1005</v>
      </c>
      <c r="S3179" s="91"/>
      <c r="T3179" s="153">
        <v>3178</v>
      </c>
    </row>
    <row r="3180" spans="1:20" hidden="1">
      <c r="A3180" s="90" t="s">
        <v>3820</v>
      </c>
      <c r="B3180" s="152" t="str">
        <f>IFERROR(VLOOKUP(Proc[[#This Row],[App]],Table2[],3,0),"open")</f>
        <v>ok</v>
      </c>
      <c r="C3180" s="90" t="s">
        <v>369</v>
      </c>
      <c r="D3180" s="152" t="s">
        <v>3778</v>
      </c>
      <c r="E3180" s="152" t="s">
        <v>2826</v>
      </c>
      <c r="F3180" s="91" t="s">
        <v>2826</v>
      </c>
      <c r="G3180" s="90" t="s">
        <v>400</v>
      </c>
      <c r="H3180" s="91" t="str">
        <f>IF(Proc[[#This Row],[type]]="LFF (MDG-F)",MID(Proc[[#This Row],[Obj]],13,10),"")</f>
        <v/>
      </c>
      <c r="I3180" s="152"/>
      <c r="J3180" s="91" t="b">
        <f>Proc[[#This Row],[Requested]]=Proc[[#This Row],[CurrentParent]]</f>
        <v>1</v>
      </c>
      <c r="K3180" s="152" t="str">
        <f>IF(Proc[[#This Row],[Author]]="Marcela Urrego",VLOOKUP(LEFT(Proc[[#This Row],[Requested]],1),Table3[#All],2,0),VLOOKUP(Proc[[#This Row],[Author]],Table4[],2,0))</f>
        <v>HC</v>
      </c>
      <c r="L3180" s="91" t="s">
        <v>3524</v>
      </c>
      <c r="M3180" s="82">
        <v>45873</v>
      </c>
      <c r="N3180" s="82"/>
      <c r="O3180" s="82"/>
      <c r="P3180" s="84" t="str">
        <f ca="1">IF(Proc[[#This Row],[DaysAgeing]]&gt;5,"yep","on track")</f>
        <v>yep</v>
      </c>
      <c r="Q3180" s="2">
        <f ca="1">IF(Proc[[#This Row],[DateClosed]]="",ABS(NETWORKDAYS(Proc[[#This Row],[DateOpened]],TODAY()))-1,ABS(NETWORKDAYS(Proc[[#This Row],[DateOpened]],Proc[[#This Row],[DateClosed]]))-1)</f>
        <v>174</v>
      </c>
      <c r="R3180" s="84" t="s">
        <v>1005</v>
      </c>
      <c r="S3180" s="91"/>
      <c r="T3180" s="153">
        <v>3179</v>
      </c>
    </row>
    <row r="3181" spans="1:20" hidden="1">
      <c r="A3181" s="90" t="s">
        <v>3820</v>
      </c>
      <c r="B3181" s="152" t="str">
        <f>IFERROR(VLOOKUP(Proc[[#This Row],[App]],Table2[],3,0),"open")</f>
        <v>ok</v>
      </c>
      <c r="C3181" s="90" t="s">
        <v>369</v>
      </c>
      <c r="D3181" s="152" t="s">
        <v>3779</v>
      </c>
      <c r="E3181" s="152" t="s">
        <v>2826</v>
      </c>
      <c r="F3181" s="91" t="s">
        <v>2826</v>
      </c>
      <c r="G3181" s="90" t="s">
        <v>400</v>
      </c>
      <c r="H3181" s="91" t="str">
        <f>IF(Proc[[#This Row],[type]]="LFF (MDG-F)",MID(Proc[[#This Row],[Obj]],13,10),"")</f>
        <v/>
      </c>
      <c r="I3181" s="152"/>
      <c r="J3181" s="91" t="b">
        <f>Proc[[#This Row],[Requested]]=Proc[[#This Row],[CurrentParent]]</f>
        <v>1</v>
      </c>
      <c r="K3181" s="152" t="str">
        <f>IF(Proc[[#This Row],[Author]]="Marcela Urrego",VLOOKUP(LEFT(Proc[[#This Row],[Requested]],1),Table3[#All],2,0),VLOOKUP(Proc[[#This Row],[Author]],Table4[],2,0))</f>
        <v>HC</v>
      </c>
      <c r="L3181" s="91" t="s">
        <v>3524</v>
      </c>
      <c r="M3181" s="82">
        <v>45873</v>
      </c>
      <c r="N3181" s="82"/>
      <c r="O3181" s="82"/>
      <c r="P3181" s="84" t="str">
        <f ca="1">IF(Proc[[#This Row],[DaysAgeing]]&gt;5,"yep","on track")</f>
        <v>yep</v>
      </c>
      <c r="Q3181" s="2">
        <f ca="1">IF(Proc[[#This Row],[DateClosed]]="",ABS(NETWORKDAYS(Proc[[#This Row],[DateOpened]],TODAY()))-1,ABS(NETWORKDAYS(Proc[[#This Row],[DateOpened]],Proc[[#This Row],[DateClosed]]))-1)</f>
        <v>174</v>
      </c>
      <c r="R3181" s="84" t="s">
        <v>1005</v>
      </c>
      <c r="S3181" s="91"/>
      <c r="T3181" s="153">
        <v>3180</v>
      </c>
    </row>
    <row r="3182" spans="1:20" hidden="1">
      <c r="A3182" s="90" t="s">
        <v>3820</v>
      </c>
      <c r="B3182" s="152" t="str">
        <f>IFERROR(VLOOKUP(Proc[[#This Row],[App]],Table2[],3,0),"open")</f>
        <v>ok</v>
      </c>
      <c r="C3182" s="90" t="s">
        <v>369</v>
      </c>
      <c r="D3182" s="152" t="s">
        <v>3780</v>
      </c>
      <c r="E3182" s="152" t="s">
        <v>2826</v>
      </c>
      <c r="F3182" s="91" t="s">
        <v>2826</v>
      </c>
      <c r="G3182" s="90" t="s">
        <v>400</v>
      </c>
      <c r="H3182" s="91" t="str">
        <f>IF(Proc[[#This Row],[type]]="LFF (MDG-F)",MID(Proc[[#This Row],[Obj]],13,10),"")</f>
        <v/>
      </c>
      <c r="I3182" s="152"/>
      <c r="J3182" s="91" t="b">
        <f>Proc[[#This Row],[Requested]]=Proc[[#This Row],[CurrentParent]]</f>
        <v>1</v>
      </c>
      <c r="K3182" s="152" t="str">
        <f>IF(Proc[[#This Row],[Author]]="Marcela Urrego",VLOOKUP(LEFT(Proc[[#This Row],[Requested]],1),Table3[#All],2,0),VLOOKUP(Proc[[#This Row],[Author]],Table4[],2,0))</f>
        <v>HC</v>
      </c>
      <c r="L3182" s="91" t="s">
        <v>3524</v>
      </c>
      <c r="M3182" s="82">
        <v>45873</v>
      </c>
      <c r="N3182" s="82"/>
      <c r="O3182" s="82"/>
      <c r="P3182" s="84" t="str">
        <f ca="1">IF(Proc[[#This Row],[DaysAgeing]]&gt;5,"yep","on track")</f>
        <v>yep</v>
      </c>
      <c r="Q3182" s="2">
        <f ca="1">IF(Proc[[#This Row],[DateClosed]]="",ABS(NETWORKDAYS(Proc[[#This Row],[DateOpened]],TODAY()))-1,ABS(NETWORKDAYS(Proc[[#This Row],[DateOpened]],Proc[[#This Row],[DateClosed]]))-1)</f>
        <v>174</v>
      </c>
      <c r="R3182" s="84" t="s">
        <v>1005</v>
      </c>
      <c r="S3182" s="91"/>
      <c r="T3182" s="153">
        <v>3181</v>
      </c>
    </row>
    <row r="3183" spans="1:20" hidden="1">
      <c r="A3183" s="90" t="s">
        <v>3820</v>
      </c>
      <c r="B3183" s="152" t="str">
        <f>IFERROR(VLOOKUP(Proc[[#This Row],[App]],Table2[],3,0),"open")</f>
        <v>ok</v>
      </c>
      <c r="C3183" s="90" t="s">
        <v>369</v>
      </c>
      <c r="D3183" s="152" t="s">
        <v>3781</v>
      </c>
      <c r="E3183" s="152" t="s">
        <v>2826</v>
      </c>
      <c r="F3183" s="91" t="s">
        <v>2826</v>
      </c>
      <c r="G3183" s="90" t="s">
        <v>400</v>
      </c>
      <c r="H3183" s="91" t="str">
        <f>IF(Proc[[#This Row],[type]]="LFF (MDG-F)",MID(Proc[[#This Row],[Obj]],13,10),"")</f>
        <v/>
      </c>
      <c r="I3183" s="152"/>
      <c r="J3183" s="91" t="b">
        <f>Proc[[#This Row],[Requested]]=Proc[[#This Row],[CurrentParent]]</f>
        <v>1</v>
      </c>
      <c r="K3183" s="152" t="str">
        <f>IF(Proc[[#This Row],[Author]]="Marcela Urrego",VLOOKUP(LEFT(Proc[[#This Row],[Requested]],1),Table3[#All],2,0),VLOOKUP(Proc[[#This Row],[Author]],Table4[],2,0))</f>
        <v>HC</v>
      </c>
      <c r="L3183" s="91" t="s">
        <v>3524</v>
      </c>
      <c r="M3183" s="82">
        <v>45873</v>
      </c>
      <c r="N3183" s="82"/>
      <c r="O3183" s="82"/>
      <c r="P3183" s="84" t="str">
        <f ca="1">IF(Proc[[#This Row],[DaysAgeing]]&gt;5,"yep","on track")</f>
        <v>yep</v>
      </c>
      <c r="Q3183" s="2">
        <f ca="1">IF(Proc[[#This Row],[DateClosed]]="",ABS(NETWORKDAYS(Proc[[#This Row],[DateOpened]],TODAY()))-1,ABS(NETWORKDAYS(Proc[[#This Row],[DateOpened]],Proc[[#This Row],[DateClosed]]))-1)</f>
        <v>174</v>
      </c>
      <c r="R3183" s="84" t="s">
        <v>1005</v>
      </c>
      <c r="S3183" s="91"/>
      <c r="T3183" s="153">
        <v>3182</v>
      </c>
    </row>
    <row r="3184" spans="1:20" hidden="1">
      <c r="A3184" s="90" t="s">
        <v>3820</v>
      </c>
      <c r="B3184" s="152" t="str">
        <f>IFERROR(VLOOKUP(Proc[[#This Row],[App]],Table2[],3,0),"open")</f>
        <v>ok</v>
      </c>
      <c r="C3184" s="90" t="s">
        <v>369</v>
      </c>
      <c r="D3184" s="152" t="s">
        <v>3782</v>
      </c>
      <c r="E3184" s="152" t="s">
        <v>2826</v>
      </c>
      <c r="F3184" s="91" t="s">
        <v>2826</v>
      </c>
      <c r="G3184" s="90" t="s">
        <v>400</v>
      </c>
      <c r="H3184" s="91" t="str">
        <f>IF(Proc[[#This Row],[type]]="LFF (MDG-F)",MID(Proc[[#This Row],[Obj]],13,10),"")</f>
        <v/>
      </c>
      <c r="I3184" s="152"/>
      <c r="J3184" s="91" t="b">
        <f>Proc[[#This Row],[Requested]]=Proc[[#This Row],[CurrentParent]]</f>
        <v>1</v>
      </c>
      <c r="K3184" s="152" t="str">
        <f>IF(Proc[[#This Row],[Author]]="Marcela Urrego",VLOOKUP(LEFT(Proc[[#This Row],[Requested]],1),Table3[#All],2,0),VLOOKUP(Proc[[#This Row],[Author]],Table4[],2,0))</f>
        <v>HC</v>
      </c>
      <c r="L3184" s="91" t="s">
        <v>3524</v>
      </c>
      <c r="M3184" s="82">
        <v>45873</v>
      </c>
      <c r="N3184" s="82"/>
      <c r="O3184" s="82"/>
      <c r="P3184" s="84" t="str">
        <f ca="1">IF(Proc[[#This Row],[DaysAgeing]]&gt;5,"yep","on track")</f>
        <v>yep</v>
      </c>
      <c r="Q3184" s="2">
        <f ca="1">IF(Proc[[#This Row],[DateClosed]]="",ABS(NETWORKDAYS(Proc[[#This Row],[DateOpened]],TODAY()))-1,ABS(NETWORKDAYS(Proc[[#This Row],[DateOpened]],Proc[[#This Row],[DateClosed]]))-1)</f>
        <v>174</v>
      </c>
      <c r="R3184" s="84" t="s">
        <v>1005</v>
      </c>
      <c r="S3184" s="91"/>
      <c r="T3184" s="153">
        <v>3183</v>
      </c>
    </row>
    <row r="3185" spans="1:20" hidden="1">
      <c r="A3185" s="90" t="s">
        <v>3820</v>
      </c>
      <c r="B3185" s="152" t="str">
        <f>IFERROR(VLOOKUP(Proc[[#This Row],[App]],Table2[],3,0),"open")</f>
        <v>ok</v>
      </c>
      <c r="C3185" s="90" t="s">
        <v>369</v>
      </c>
      <c r="D3185" s="152" t="s">
        <v>3783</v>
      </c>
      <c r="E3185" s="152" t="s">
        <v>2826</v>
      </c>
      <c r="F3185" s="91" t="s">
        <v>2826</v>
      </c>
      <c r="G3185" s="90" t="s">
        <v>400</v>
      </c>
      <c r="H3185" s="91" t="str">
        <f>IF(Proc[[#This Row],[type]]="LFF (MDG-F)",MID(Proc[[#This Row],[Obj]],13,10),"")</f>
        <v/>
      </c>
      <c r="I3185" s="152"/>
      <c r="J3185" s="91" t="b">
        <f>Proc[[#This Row],[Requested]]=Proc[[#This Row],[CurrentParent]]</f>
        <v>1</v>
      </c>
      <c r="K3185" s="152" t="str">
        <f>IF(Proc[[#This Row],[Author]]="Marcela Urrego",VLOOKUP(LEFT(Proc[[#This Row],[Requested]],1),Table3[#All],2,0),VLOOKUP(Proc[[#This Row],[Author]],Table4[],2,0))</f>
        <v>HC</v>
      </c>
      <c r="L3185" s="91" t="s">
        <v>3524</v>
      </c>
      <c r="M3185" s="82">
        <v>45873</v>
      </c>
      <c r="N3185" s="82"/>
      <c r="O3185" s="82"/>
      <c r="P3185" s="84" t="str">
        <f ca="1">IF(Proc[[#This Row],[DaysAgeing]]&gt;5,"yep","on track")</f>
        <v>yep</v>
      </c>
      <c r="Q3185" s="2">
        <f ca="1">IF(Proc[[#This Row],[DateClosed]]="",ABS(NETWORKDAYS(Proc[[#This Row],[DateOpened]],TODAY()))-1,ABS(NETWORKDAYS(Proc[[#This Row],[DateOpened]],Proc[[#This Row],[DateClosed]]))-1)</f>
        <v>174</v>
      </c>
      <c r="R3185" s="84" t="s">
        <v>1005</v>
      </c>
      <c r="S3185" s="91"/>
      <c r="T3185" s="153">
        <v>3184</v>
      </c>
    </row>
    <row r="3186" spans="1:20" hidden="1">
      <c r="A3186" s="90" t="s">
        <v>3820</v>
      </c>
      <c r="B3186" s="111" t="str">
        <f>IFERROR(VLOOKUP(Proc[[#This Row],[App]],Table2[],3,0),"open")</f>
        <v>ok</v>
      </c>
      <c r="C3186" s="90" t="s">
        <v>369</v>
      </c>
      <c r="D3186" s="152" t="s">
        <v>3784</v>
      </c>
      <c r="E3186" s="152" t="s">
        <v>2826</v>
      </c>
      <c r="F3186" s="153" t="s">
        <v>2826</v>
      </c>
      <c r="G3186" s="90" t="s">
        <v>400</v>
      </c>
      <c r="H3186" s="91" t="str">
        <f>IF(Proc[[#This Row],[type]]="LFF (MDG-F)",MID(Proc[[#This Row],[Obj]],13,10),"")</f>
        <v/>
      </c>
      <c r="I3186" s="152"/>
      <c r="J3186" s="91" t="b">
        <f>Proc[[#This Row],[Requested]]=Proc[[#This Row],[CurrentParent]]</f>
        <v>1</v>
      </c>
      <c r="K3186" s="107" t="str">
        <f>IF(Proc[[#This Row],[Author]]="Marcela Urrego",VLOOKUP(LEFT(Proc[[#This Row],[Requested]],1),Table3[#All],2,0),VLOOKUP(Proc[[#This Row],[Author]],Table4[],2,0))</f>
        <v>HC</v>
      </c>
      <c r="L3186" s="153" t="s">
        <v>3524</v>
      </c>
      <c r="M3186" s="82">
        <v>45873</v>
      </c>
      <c r="N3186" s="82"/>
      <c r="O3186" s="82"/>
      <c r="P3186" s="84" t="str">
        <f ca="1">IF(Proc[[#This Row],[DaysAgeing]]&gt;5,"yep","on track")</f>
        <v>yep</v>
      </c>
      <c r="Q3186" s="2">
        <f ca="1">IF(Proc[[#This Row],[DateClosed]]="",ABS(NETWORKDAYS(Proc[[#This Row],[DateOpened]],TODAY()))-1,ABS(NETWORKDAYS(Proc[[#This Row],[DateOpened]],Proc[[#This Row],[DateClosed]]))-1)</f>
        <v>174</v>
      </c>
      <c r="R3186" s="84" t="s">
        <v>1005</v>
      </c>
      <c r="S3186" s="91"/>
      <c r="T3186" s="153">
        <v>3185</v>
      </c>
    </row>
    <row r="3187" spans="1:20" hidden="1">
      <c r="A3187" s="90" t="s">
        <v>3820</v>
      </c>
      <c r="B3187" s="152" t="str">
        <f>IFERROR(VLOOKUP(Proc[[#This Row],[App]],Table2[],3,0),"open")</f>
        <v>ok</v>
      </c>
      <c r="C3187" s="90" t="s">
        <v>369</v>
      </c>
      <c r="D3187" s="152" t="s">
        <v>3785</v>
      </c>
      <c r="E3187" s="152" t="s">
        <v>2826</v>
      </c>
      <c r="F3187" s="91" t="s">
        <v>2826</v>
      </c>
      <c r="G3187" s="90" t="s">
        <v>400</v>
      </c>
      <c r="H3187" s="91" t="str">
        <f>IF(Proc[[#This Row],[type]]="LFF (MDG-F)",MID(Proc[[#This Row],[Obj]],13,10),"")</f>
        <v/>
      </c>
      <c r="I3187" s="152"/>
      <c r="J3187" s="91" t="b">
        <f>Proc[[#This Row],[Requested]]=Proc[[#This Row],[CurrentParent]]</f>
        <v>1</v>
      </c>
      <c r="K3187" s="152" t="str">
        <f>IF(Proc[[#This Row],[Author]]="Marcela Urrego",VLOOKUP(LEFT(Proc[[#This Row],[Requested]],1),Table3[#All],2,0),VLOOKUP(Proc[[#This Row],[Author]],Table4[],2,0))</f>
        <v>HC</v>
      </c>
      <c r="L3187" s="91" t="s">
        <v>3524</v>
      </c>
      <c r="M3187" s="82">
        <v>45873</v>
      </c>
      <c r="N3187" s="82"/>
      <c r="O3187" s="82"/>
      <c r="P3187" s="84" t="str">
        <f ca="1">IF(Proc[[#This Row],[DaysAgeing]]&gt;5,"yep","on track")</f>
        <v>yep</v>
      </c>
      <c r="Q3187" s="2">
        <f ca="1">IF(Proc[[#This Row],[DateClosed]]="",ABS(NETWORKDAYS(Proc[[#This Row],[DateOpened]],TODAY()))-1,ABS(NETWORKDAYS(Proc[[#This Row],[DateOpened]],Proc[[#This Row],[DateClosed]]))-1)</f>
        <v>174</v>
      </c>
      <c r="R3187" s="84" t="s">
        <v>1005</v>
      </c>
      <c r="S3187" s="91"/>
      <c r="T3187" s="153">
        <v>3186</v>
      </c>
    </row>
    <row r="3188" spans="1:20" hidden="1">
      <c r="A3188" s="90" t="s">
        <v>3820</v>
      </c>
      <c r="B3188" s="152" t="str">
        <f>IFERROR(VLOOKUP(Proc[[#This Row],[App]],Table2[],3,0),"open")</f>
        <v>ok</v>
      </c>
      <c r="C3188" s="90" t="s">
        <v>369</v>
      </c>
      <c r="D3188" s="152" t="s">
        <v>3786</v>
      </c>
      <c r="E3188" s="152" t="s">
        <v>2826</v>
      </c>
      <c r="F3188" s="91" t="s">
        <v>2826</v>
      </c>
      <c r="G3188" s="90" t="s">
        <v>400</v>
      </c>
      <c r="H3188" s="91" t="str">
        <f>IF(Proc[[#This Row],[type]]="LFF (MDG-F)",MID(Proc[[#This Row],[Obj]],13,10),"")</f>
        <v/>
      </c>
      <c r="I3188" s="152"/>
      <c r="J3188" s="91" t="b">
        <f>Proc[[#This Row],[Requested]]=Proc[[#This Row],[CurrentParent]]</f>
        <v>1</v>
      </c>
      <c r="K3188" s="152" t="str">
        <f>IF(Proc[[#This Row],[Author]]="Marcela Urrego",VLOOKUP(LEFT(Proc[[#This Row],[Requested]],1),Table3[#All],2,0),VLOOKUP(Proc[[#This Row],[Author]],Table4[],2,0))</f>
        <v>HC</v>
      </c>
      <c r="L3188" s="91" t="s">
        <v>3524</v>
      </c>
      <c r="M3188" s="82">
        <v>45873</v>
      </c>
      <c r="N3188" s="82"/>
      <c r="O3188" s="82"/>
      <c r="P3188" s="84" t="str">
        <f ca="1">IF(Proc[[#This Row],[DaysAgeing]]&gt;5,"yep","on track")</f>
        <v>yep</v>
      </c>
      <c r="Q3188" s="2">
        <f ca="1">IF(Proc[[#This Row],[DateClosed]]="",ABS(NETWORKDAYS(Proc[[#This Row],[DateOpened]],TODAY()))-1,ABS(NETWORKDAYS(Proc[[#This Row],[DateOpened]],Proc[[#This Row],[DateClosed]]))-1)</f>
        <v>174</v>
      </c>
      <c r="R3188" s="84" t="s">
        <v>1005</v>
      </c>
      <c r="S3188" s="91"/>
      <c r="T3188" s="153">
        <v>3187</v>
      </c>
    </row>
    <row r="3189" spans="1:20" hidden="1">
      <c r="A3189" s="90" t="s">
        <v>3820</v>
      </c>
      <c r="B3189" s="152" t="str">
        <f>IFERROR(VLOOKUP(Proc[[#This Row],[App]],Table2[],3,0),"open")</f>
        <v>ok</v>
      </c>
      <c r="C3189" s="90" t="s">
        <v>369</v>
      </c>
      <c r="D3189" s="152" t="s">
        <v>3787</v>
      </c>
      <c r="E3189" s="152" t="s">
        <v>2826</v>
      </c>
      <c r="F3189" s="91" t="s">
        <v>2826</v>
      </c>
      <c r="G3189" s="90" t="s">
        <v>400</v>
      </c>
      <c r="H3189" s="91" t="str">
        <f>IF(Proc[[#This Row],[type]]="LFF (MDG-F)",MID(Proc[[#This Row],[Obj]],13,10),"")</f>
        <v/>
      </c>
      <c r="I3189" s="152"/>
      <c r="J3189" s="91" t="b">
        <f>Proc[[#This Row],[Requested]]=Proc[[#This Row],[CurrentParent]]</f>
        <v>1</v>
      </c>
      <c r="K3189" s="152" t="str">
        <f>IF(Proc[[#This Row],[Author]]="Marcela Urrego",VLOOKUP(LEFT(Proc[[#This Row],[Requested]],1),Table3[#All],2,0),VLOOKUP(Proc[[#This Row],[Author]],Table4[],2,0))</f>
        <v>HC</v>
      </c>
      <c r="L3189" s="91" t="s">
        <v>3524</v>
      </c>
      <c r="M3189" s="82">
        <v>45873</v>
      </c>
      <c r="N3189" s="82"/>
      <c r="O3189" s="82"/>
      <c r="P3189" s="84" t="str">
        <f ca="1">IF(Proc[[#This Row],[DaysAgeing]]&gt;5,"yep","on track")</f>
        <v>yep</v>
      </c>
      <c r="Q3189" s="2">
        <f ca="1">IF(Proc[[#This Row],[DateClosed]]="",ABS(NETWORKDAYS(Proc[[#This Row],[DateOpened]],TODAY()))-1,ABS(NETWORKDAYS(Proc[[#This Row],[DateOpened]],Proc[[#This Row],[DateClosed]]))-1)</f>
        <v>174</v>
      </c>
      <c r="R3189" s="84" t="s">
        <v>1005</v>
      </c>
      <c r="S3189" s="91"/>
      <c r="T3189" s="153">
        <v>3188</v>
      </c>
    </row>
    <row r="3190" spans="1:20" hidden="1">
      <c r="A3190" s="90" t="s">
        <v>3820</v>
      </c>
      <c r="B3190" s="152" t="str">
        <f>IFERROR(VLOOKUP(Proc[[#This Row],[App]],Table2[],3,0),"open")</f>
        <v>ok</v>
      </c>
      <c r="C3190" s="90" t="s">
        <v>369</v>
      </c>
      <c r="D3190" s="152" t="s">
        <v>3788</v>
      </c>
      <c r="E3190" s="152" t="s">
        <v>2826</v>
      </c>
      <c r="F3190" s="91" t="s">
        <v>2826</v>
      </c>
      <c r="G3190" s="90" t="s">
        <v>400</v>
      </c>
      <c r="H3190" s="91" t="str">
        <f>IF(Proc[[#This Row],[type]]="LFF (MDG-F)",MID(Proc[[#This Row],[Obj]],13,10),"")</f>
        <v/>
      </c>
      <c r="I3190" s="152"/>
      <c r="J3190" s="91" t="b">
        <f>Proc[[#This Row],[Requested]]=Proc[[#This Row],[CurrentParent]]</f>
        <v>1</v>
      </c>
      <c r="K3190" s="152" t="str">
        <f>IF(Proc[[#This Row],[Author]]="Marcela Urrego",VLOOKUP(LEFT(Proc[[#This Row],[Requested]],1),Table3[#All],2,0),VLOOKUP(Proc[[#This Row],[Author]],Table4[],2,0))</f>
        <v>HC</v>
      </c>
      <c r="L3190" s="91" t="s">
        <v>3524</v>
      </c>
      <c r="M3190" s="82">
        <v>45873</v>
      </c>
      <c r="N3190" s="82"/>
      <c r="O3190" s="82"/>
      <c r="P3190" s="84" t="str">
        <f ca="1">IF(Proc[[#This Row],[DaysAgeing]]&gt;5,"yep","on track")</f>
        <v>yep</v>
      </c>
      <c r="Q3190" s="2">
        <f ca="1">IF(Proc[[#This Row],[DateClosed]]="",ABS(NETWORKDAYS(Proc[[#This Row],[DateOpened]],TODAY()))-1,ABS(NETWORKDAYS(Proc[[#This Row],[DateOpened]],Proc[[#This Row],[DateClosed]]))-1)</f>
        <v>174</v>
      </c>
      <c r="R3190" s="84" t="s">
        <v>1005</v>
      </c>
      <c r="S3190" s="91"/>
      <c r="T3190" s="153">
        <v>3189</v>
      </c>
    </row>
    <row r="3191" spans="1:20" hidden="1">
      <c r="A3191" s="90" t="s">
        <v>3820</v>
      </c>
      <c r="B3191" s="152" t="str">
        <f>IFERROR(VLOOKUP(Proc[[#This Row],[App]],Table2[],3,0),"open")</f>
        <v>ok</v>
      </c>
      <c r="C3191" s="90" t="s">
        <v>369</v>
      </c>
      <c r="D3191" s="152" t="s">
        <v>3789</v>
      </c>
      <c r="E3191" s="152" t="s">
        <v>2826</v>
      </c>
      <c r="F3191" s="91" t="s">
        <v>2826</v>
      </c>
      <c r="G3191" s="90" t="s">
        <v>400</v>
      </c>
      <c r="H3191" s="91" t="str">
        <f>IF(Proc[[#This Row],[type]]="LFF (MDG-F)",MID(Proc[[#This Row],[Obj]],13,10),"")</f>
        <v/>
      </c>
      <c r="I3191" s="152"/>
      <c r="J3191" s="91" t="b">
        <f>Proc[[#This Row],[Requested]]=Proc[[#This Row],[CurrentParent]]</f>
        <v>1</v>
      </c>
      <c r="K3191" s="152" t="str">
        <f>IF(Proc[[#This Row],[Author]]="Marcela Urrego",VLOOKUP(LEFT(Proc[[#This Row],[Requested]],1),Table3[#All],2,0),VLOOKUP(Proc[[#This Row],[Author]],Table4[],2,0))</f>
        <v>HC</v>
      </c>
      <c r="L3191" s="91" t="s">
        <v>3524</v>
      </c>
      <c r="M3191" s="82">
        <v>45873</v>
      </c>
      <c r="N3191" s="82"/>
      <c r="O3191" s="82"/>
      <c r="P3191" s="84" t="str">
        <f ca="1">IF(Proc[[#This Row],[DaysAgeing]]&gt;5,"yep","on track")</f>
        <v>yep</v>
      </c>
      <c r="Q3191" s="2">
        <f ca="1">IF(Proc[[#This Row],[DateClosed]]="",ABS(NETWORKDAYS(Proc[[#This Row],[DateOpened]],TODAY()))-1,ABS(NETWORKDAYS(Proc[[#This Row],[DateOpened]],Proc[[#This Row],[DateClosed]]))-1)</f>
        <v>174</v>
      </c>
      <c r="R3191" s="84" t="s">
        <v>1005</v>
      </c>
      <c r="S3191" s="91"/>
      <c r="T3191" s="153">
        <v>3190</v>
      </c>
    </row>
    <row r="3192" spans="1:20" hidden="1">
      <c r="A3192" s="90" t="s">
        <v>3820</v>
      </c>
      <c r="B3192" s="152" t="str">
        <f>IFERROR(VLOOKUP(Proc[[#This Row],[App]],Table2[],3,0),"open")</f>
        <v>ok</v>
      </c>
      <c r="C3192" s="90" t="s">
        <v>369</v>
      </c>
      <c r="D3192" s="152" t="s">
        <v>3790</v>
      </c>
      <c r="E3192" s="152" t="s">
        <v>2826</v>
      </c>
      <c r="F3192" s="91" t="s">
        <v>2826</v>
      </c>
      <c r="G3192" s="90" t="s">
        <v>400</v>
      </c>
      <c r="H3192" s="91" t="str">
        <f>IF(Proc[[#This Row],[type]]="LFF (MDG-F)",MID(Proc[[#This Row],[Obj]],13,10),"")</f>
        <v/>
      </c>
      <c r="I3192" s="152"/>
      <c r="J3192" s="91" t="b">
        <f>Proc[[#This Row],[Requested]]=Proc[[#This Row],[CurrentParent]]</f>
        <v>1</v>
      </c>
      <c r="K3192" s="152" t="str">
        <f>IF(Proc[[#This Row],[Author]]="Marcela Urrego",VLOOKUP(LEFT(Proc[[#This Row],[Requested]],1),Table3[#All],2,0),VLOOKUP(Proc[[#This Row],[Author]],Table4[],2,0))</f>
        <v>HC</v>
      </c>
      <c r="L3192" s="91" t="s">
        <v>3524</v>
      </c>
      <c r="M3192" s="82">
        <v>45873</v>
      </c>
      <c r="N3192" s="82"/>
      <c r="O3192" s="82"/>
      <c r="P3192" s="84" t="str">
        <f ca="1">IF(Proc[[#This Row],[DaysAgeing]]&gt;5,"yep","on track")</f>
        <v>yep</v>
      </c>
      <c r="Q3192" s="2">
        <f ca="1">IF(Proc[[#This Row],[DateClosed]]="",ABS(NETWORKDAYS(Proc[[#This Row],[DateOpened]],TODAY()))-1,ABS(NETWORKDAYS(Proc[[#This Row],[DateOpened]],Proc[[#This Row],[DateClosed]]))-1)</f>
        <v>174</v>
      </c>
      <c r="R3192" s="84" t="s">
        <v>1005</v>
      </c>
      <c r="S3192" s="91"/>
      <c r="T3192" s="153">
        <v>3191</v>
      </c>
    </row>
    <row r="3193" spans="1:20" hidden="1">
      <c r="A3193" s="90" t="s">
        <v>3820</v>
      </c>
      <c r="B3193" s="152" t="str">
        <f>IFERROR(VLOOKUP(Proc[[#This Row],[App]],Table2[],3,0),"open")</f>
        <v>ok</v>
      </c>
      <c r="C3193" s="90" t="s">
        <v>369</v>
      </c>
      <c r="D3193" s="152" t="s">
        <v>3791</v>
      </c>
      <c r="E3193" s="152" t="s">
        <v>2826</v>
      </c>
      <c r="F3193" s="91" t="s">
        <v>2826</v>
      </c>
      <c r="G3193" s="90" t="s">
        <v>400</v>
      </c>
      <c r="H3193" s="91" t="str">
        <f>IF(Proc[[#This Row],[type]]="LFF (MDG-F)",MID(Proc[[#This Row],[Obj]],13,10),"")</f>
        <v/>
      </c>
      <c r="I3193" s="152"/>
      <c r="J3193" s="91" t="b">
        <f>Proc[[#This Row],[Requested]]=Proc[[#This Row],[CurrentParent]]</f>
        <v>1</v>
      </c>
      <c r="K3193" s="152" t="str">
        <f>IF(Proc[[#This Row],[Author]]="Marcela Urrego",VLOOKUP(LEFT(Proc[[#This Row],[Requested]],1),Table3[#All],2,0),VLOOKUP(Proc[[#This Row],[Author]],Table4[],2,0))</f>
        <v>HC</v>
      </c>
      <c r="L3193" s="91" t="s">
        <v>3524</v>
      </c>
      <c r="M3193" s="82">
        <v>45873</v>
      </c>
      <c r="N3193" s="82"/>
      <c r="O3193" s="82"/>
      <c r="P3193" s="84" t="str">
        <f ca="1">IF(Proc[[#This Row],[DaysAgeing]]&gt;5,"yep","on track")</f>
        <v>yep</v>
      </c>
      <c r="Q3193" s="2">
        <f ca="1">IF(Proc[[#This Row],[DateClosed]]="",ABS(NETWORKDAYS(Proc[[#This Row],[DateOpened]],TODAY()))-1,ABS(NETWORKDAYS(Proc[[#This Row],[DateOpened]],Proc[[#This Row],[DateClosed]]))-1)</f>
        <v>174</v>
      </c>
      <c r="R3193" s="84" t="s">
        <v>1005</v>
      </c>
      <c r="S3193" s="91"/>
      <c r="T3193" s="153">
        <v>3192</v>
      </c>
    </row>
    <row r="3194" spans="1:20" hidden="1">
      <c r="A3194" s="90" t="s">
        <v>3820</v>
      </c>
      <c r="B3194" s="152" t="str">
        <f>IFERROR(VLOOKUP(Proc[[#This Row],[App]],Table2[],3,0),"open")</f>
        <v>ok</v>
      </c>
      <c r="C3194" s="90" t="s">
        <v>369</v>
      </c>
      <c r="D3194" s="152" t="s">
        <v>3792</v>
      </c>
      <c r="E3194" s="152" t="s">
        <v>2826</v>
      </c>
      <c r="F3194" s="91" t="s">
        <v>2826</v>
      </c>
      <c r="G3194" s="90" t="s">
        <v>400</v>
      </c>
      <c r="H3194" s="91" t="str">
        <f>IF(Proc[[#This Row],[type]]="LFF (MDG-F)",MID(Proc[[#This Row],[Obj]],13,10),"")</f>
        <v/>
      </c>
      <c r="I3194" s="152"/>
      <c r="J3194" s="91" t="b">
        <f>Proc[[#This Row],[Requested]]=Proc[[#This Row],[CurrentParent]]</f>
        <v>1</v>
      </c>
      <c r="K3194" s="152" t="str">
        <f>IF(Proc[[#This Row],[Author]]="Marcela Urrego",VLOOKUP(LEFT(Proc[[#This Row],[Requested]],1),Table3[#All],2,0),VLOOKUP(Proc[[#This Row],[Author]],Table4[],2,0))</f>
        <v>HC</v>
      </c>
      <c r="L3194" s="91" t="s">
        <v>3524</v>
      </c>
      <c r="M3194" s="82">
        <v>45873</v>
      </c>
      <c r="N3194" s="82"/>
      <c r="O3194" s="82"/>
      <c r="P3194" s="84" t="str">
        <f ca="1">IF(Proc[[#This Row],[DaysAgeing]]&gt;5,"yep","on track")</f>
        <v>yep</v>
      </c>
      <c r="Q3194" s="2">
        <f ca="1">IF(Proc[[#This Row],[DateClosed]]="",ABS(NETWORKDAYS(Proc[[#This Row],[DateOpened]],TODAY()))-1,ABS(NETWORKDAYS(Proc[[#This Row],[DateOpened]],Proc[[#This Row],[DateClosed]]))-1)</f>
        <v>174</v>
      </c>
      <c r="R3194" s="84" t="s">
        <v>1005</v>
      </c>
      <c r="S3194" s="91"/>
      <c r="T3194" s="153">
        <v>3193</v>
      </c>
    </row>
    <row r="3195" spans="1:20" hidden="1">
      <c r="A3195" s="90" t="s">
        <v>3820</v>
      </c>
      <c r="B3195" s="152" t="str">
        <f>IFERROR(VLOOKUP(Proc[[#This Row],[App]],Table2[],3,0),"open")</f>
        <v>ok</v>
      </c>
      <c r="C3195" s="90" t="s">
        <v>369</v>
      </c>
      <c r="D3195" s="152" t="s">
        <v>3793</v>
      </c>
      <c r="E3195" s="152" t="s">
        <v>2826</v>
      </c>
      <c r="F3195" s="91" t="s">
        <v>2826</v>
      </c>
      <c r="G3195" s="90" t="s">
        <v>400</v>
      </c>
      <c r="H3195" s="91" t="str">
        <f>IF(Proc[[#This Row],[type]]="LFF (MDG-F)",MID(Proc[[#This Row],[Obj]],13,10),"")</f>
        <v/>
      </c>
      <c r="I3195" s="152"/>
      <c r="J3195" s="91" t="b">
        <f>Proc[[#This Row],[Requested]]=Proc[[#This Row],[CurrentParent]]</f>
        <v>1</v>
      </c>
      <c r="K3195" s="152" t="str">
        <f>IF(Proc[[#This Row],[Author]]="Marcela Urrego",VLOOKUP(LEFT(Proc[[#This Row],[Requested]],1),Table3[#All],2,0),VLOOKUP(Proc[[#This Row],[Author]],Table4[],2,0))</f>
        <v>HC</v>
      </c>
      <c r="L3195" s="91" t="s">
        <v>3524</v>
      </c>
      <c r="M3195" s="82">
        <v>45873</v>
      </c>
      <c r="N3195" s="82"/>
      <c r="O3195" s="82"/>
      <c r="P3195" s="84" t="str">
        <f ca="1">IF(Proc[[#This Row],[DaysAgeing]]&gt;5,"yep","on track")</f>
        <v>yep</v>
      </c>
      <c r="Q3195" s="2">
        <f ca="1">IF(Proc[[#This Row],[DateClosed]]="",ABS(NETWORKDAYS(Proc[[#This Row],[DateOpened]],TODAY()))-1,ABS(NETWORKDAYS(Proc[[#This Row],[DateOpened]],Proc[[#This Row],[DateClosed]]))-1)</f>
        <v>174</v>
      </c>
      <c r="R3195" s="84" t="s">
        <v>1005</v>
      </c>
      <c r="S3195" s="91"/>
      <c r="T3195" s="153">
        <v>3194</v>
      </c>
    </row>
    <row r="3196" spans="1:20" hidden="1">
      <c r="A3196" s="90" t="s">
        <v>3820</v>
      </c>
      <c r="B3196" s="152" t="str">
        <f>IFERROR(VLOOKUP(Proc[[#This Row],[App]],Table2[],3,0),"open")</f>
        <v>ok</v>
      </c>
      <c r="C3196" s="90" t="s">
        <v>369</v>
      </c>
      <c r="D3196" s="152" t="s">
        <v>3794</v>
      </c>
      <c r="E3196" s="152" t="s">
        <v>2826</v>
      </c>
      <c r="F3196" s="91" t="s">
        <v>2826</v>
      </c>
      <c r="G3196" s="90" t="s">
        <v>400</v>
      </c>
      <c r="H3196" s="91" t="str">
        <f>IF(Proc[[#This Row],[type]]="LFF (MDG-F)",MID(Proc[[#This Row],[Obj]],13,10),"")</f>
        <v/>
      </c>
      <c r="I3196" s="152"/>
      <c r="J3196" s="91" t="b">
        <f>Proc[[#This Row],[Requested]]=Proc[[#This Row],[CurrentParent]]</f>
        <v>1</v>
      </c>
      <c r="K3196" s="152" t="str">
        <f>IF(Proc[[#This Row],[Author]]="Marcela Urrego",VLOOKUP(LEFT(Proc[[#This Row],[Requested]],1),Table3[#All],2,0),VLOOKUP(Proc[[#This Row],[Author]],Table4[],2,0))</f>
        <v>HC</v>
      </c>
      <c r="L3196" s="91" t="s">
        <v>3524</v>
      </c>
      <c r="M3196" s="82">
        <v>45873</v>
      </c>
      <c r="N3196" s="82"/>
      <c r="O3196" s="82"/>
      <c r="P3196" s="84" t="str">
        <f ca="1">IF(Proc[[#This Row],[DaysAgeing]]&gt;5,"yep","on track")</f>
        <v>yep</v>
      </c>
      <c r="Q3196" s="2">
        <f ca="1">IF(Proc[[#This Row],[DateClosed]]="",ABS(NETWORKDAYS(Proc[[#This Row],[DateOpened]],TODAY()))-1,ABS(NETWORKDAYS(Proc[[#This Row],[DateOpened]],Proc[[#This Row],[DateClosed]]))-1)</f>
        <v>174</v>
      </c>
      <c r="R3196" s="84" t="s">
        <v>1005</v>
      </c>
      <c r="S3196" s="91"/>
      <c r="T3196" s="153">
        <v>3195</v>
      </c>
    </row>
    <row r="3197" spans="1:20" hidden="1">
      <c r="A3197" s="90" t="s">
        <v>3820</v>
      </c>
      <c r="B3197" s="152" t="str">
        <f>IFERROR(VLOOKUP(Proc[[#This Row],[App]],Table2[],3,0),"open")</f>
        <v>ok</v>
      </c>
      <c r="C3197" s="90" t="s">
        <v>369</v>
      </c>
      <c r="D3197" s="152" t="s">
        <v>3795</v>
      </c>
      <c r="E3197" s="152" t="s">
        <v>2826</v>
      </c>
      <c r="F3197" s="91" t="s">
        <v>2826</v>
      </c>
      <c r="G3197" s="90" t="s">
        <v>400</v>
      </c>
      <c r="H3197" s="91" t="str">
        <f>IF(Proc[[#This Row],[type]]="LFF (MDG-F)",MID(Proc[[#This Row],[Obj]],13,10),"")</f>
        <v/>
      </c>
      <c r="I3197" s="152"/>
      <c r="J3197" s="91" t="b">
        <f>Proc[[#This Row],[Requested]]=Proc[[#This Row],[CurrentParent]]</f>
        <v>1</v>
      </c>
      <c r="K3197" s="152" t="str">
        <f>IF(Proc[[#This Row],[Author]]="Marcela Urrego",VLOOKUP(LEFT(Proc[[#This Row],[Requested]],1),Table3[#All],2,0),VLOOKUP(Proc[[#This Row],[Author]],Table4[],2,0))</f>
        <v>HC</v>
      </c>
      <c r="L3197" s="91" t="s">
        <v>3524</v>
      </c>
      <c r="M3197" s="82">
        <v>45873</v>
      </c>
      <c r="N3197" s="82"/>
      <c r="O3197" s="82"/>
      <c r="P3197" s="84" t="str">
        <f ca="1">IF(Proc[[#This Row],[DaysAgeing]]&gt;5,"yep","on track")</f>
        <v>yep</v>
      </c>
      <c r="Q3197" s="2">
        <f ca="1">IF(Proc[[#This Row],[DateClosed]]="",ABS(NETWORKDAYS(Proc[[#This Row],[DateOpened]],TODAY()))-1,ABS(NETWORKDAYS(Proc[[#This Row],[DateOpened]],Proc[[#This Row],[DateClosed]]))-1)</f>
        <v>174</v>
      </c>
      <c r="R3197" s="84" t="s">
        <v>1005</v>
      </c>
      <c r="S3197" s="91"/>
      <c r="T3197" s="153">
        <v>3196</v>
      </c>
    </row>
    <row r="3198" spans="1:20" hidden="1">
      <c r="A3198" s="90" t="s">
        <v>3820</v>
      </c>
      <c r="B3198" s="152" t="str">
        <f>IFERROR(VLOOKUP(Proc[[#This Row],[App]],Table2[],3,0),"open")</f>
        <v>ok</v>
      </c>
      <c r="C3198" s="90" t="s">
        <v>369</v>
      </c>
      <c r="D3198" s="152" t="s">
        <v>3796</v>
      </c>
      <c r="E3198" s="152" t="s">
        <v>2826</v>
      </c>
      <c r="F3198" s="91" t="s">
        <v>2826</v>
      </c>
      <c r="G3198" s="90" t="s">
        <v>400</v>
      </c>
      <c r="H3198" s="91" t="str">
        <f>IF(Proc[[#This Row],[type]]="LFF (MDG-F)",MID(Proc[[#This Row],[Obj]],13,10),"")</f>
        <v/>
      </c>
      <c r="I3198" s="152"/>
      <c r="J3198" s="91" t="b">
        <f>Proc[[#This Row],[Requested]]=Proc[[#This Row],[CurrentParent]]</f>
        <v>1</v>
      </c>
      <c r="K3198" s="152" t="str">
        <f>IF(Proc[[#This Row],[Author]]="Marcela Urrego",VLOOKUP(LEFT(Proc[[#This Row],[Requested]],1),Table3[#All],2,0),VLOOKUP(Proc[[#This Row],[Author]],Table4[],2,0))</f>
        <v>HC</v>
      </c>
      <c r="L3198" s="91" t="s">
        <v>3524</v>
      </c>
      <c r="M3198" s="82">
        <v>45873</v>
      </c>
      <c r="N3198" s="82"/>
      <c r="O3198" s="82"/>
      <c r="P3198" s="84" t="str">
        <f ca="1">IF(Proc[[#This Row],[DaysAgeing]]&gt;5,"yep","on track")</f>
        <v>yep</v>
      </c>
      <c r="Q3198" s="2">
        <f ca="1">IF(Proc[[#This Row],[DateClosed]]="",ABS(NETWORKDAYS(Proc[[#This Row],[DateOpened]],TODAY()))-1,ABS(NETWORKDAYS(Proc[[#This Row],[DateOpened]],Proc[[#This Row],[DateClosed]]))-1)</f>
        <v>174</v>
      </c>
      <c r="R3198" s="84" t="s">
        <v>1005</v>
      </c>
      <c r="S3198" s="91"/>
      <c r="T3198" s="153">
        <v>3197</v>
      </c>
    </row>
    <row r="3199" spans="1:20" hidden="1">
      <c r="A3199" s="90" t="s">
        <v>3820</v>
      </c>
      <c r="B3199" s="152" t="str">
        <f>IFERROR(VLOOKUP(Proc[[#This Row],[App]],Table2[],3,0),"open")</f>
        <v>ok</v>
      </c>
      <c r="C3199" s="90" t="s">
        <v>369</v>
      </c>
      <c r="D3199" s="152" t="s">
        <v>3797</v>
      </c>
      <c r="E3199" s="152" t="s">
        <v>2826</v>
      </c>
      <c r="F3199" s="91" t="s">
        <v>2826</v>
      </c>
      <c r="G3199" s="90" t="s">
        <v>400</v>
      </c>
      <c r="H3199" s="91" t="str">
        <f>IF(Proc[[#This Row],[type]]="LFF (MDG-F)",MID(Proc[[#This Row],[Obj]],13,10),"")</f>
        <v/>
      </c>
      <c r="I3199" s="152"/>
      <c r="J3199" s="91" t="b">
        <f>Proc[[#This Row],[Requested]]=Proc[[#This Row],[CurrentParent]]</f>
        <v>1</v>
      </c>
      <c r="K3199" s="152" t="str">
        <f>IF(Proc[[#This Row],[Author]]="Marcela Urrego",VLOOKUP(LEFT(Proc[[#This Row],[Requested]],1),Table3[#All],2,0),VLOOKUP(Proc[[#This Row],[Author]],Table4[],2,0))</f>
        <v>HC</v>
      </c>
      <c r="L3199" s="91" t="s">
        <v>3524</v>
      </c>
      <c r="M3199" s="82">
        <v>45873</v>
      </c>
      <c r="N3199" s="82"/>
      <c r="O3199" s="82"/>
      <c r="P3199" s="84" t="str">
        <f ca="1">IF(Proc[[#This Row],[DaysAgeing]]&gt;5,"yep","on track")</f>
        <v>yep</v>
      </c>
      <c r="Q3199" s="2">
        <f ca="1">IF(Proc[[#This Row],[DateClosed]]="",ABS(NETWORKDAYS(Proc[[#This Row],[DateOpened]],TODAY()))-1,ABS(NETWORKDAYS(Proc[[#This Row],[DateOpened]],Proc[[#This Row],[DateClosed]]))-1)</f>
        <v>174</v>
      </c>
      <c r="R3199" s="84" t="s">
        <v>1005</v>
      </c>
      <c r="S3199" s="91"/>
      <c r="T3199" s="153">
        <v>3198</v>
      </c>
    </row>
    <row r="3200" spans="1:20" hidden="1">
      <c r="A3200" s="90" t="s">
        <v>3820</v>
      </c>
      <c r="B3200" s="152" t="str">
        <f>IFERROR(VLOOKUP(Proc[[#This Row],[App]],Table2[],3,0),"open")</f>
        <v>ok</v>
      </c>
      <c r="C3200" s="90" t="s">
        <v>369</v>
      </c>
      <c r="D3200" s="152" t="s">
        <v>3798</v>
      </c>
      <c r="E3200" s="152" t="s">
        <v>2826</v>
      </c>
      <c r="F3200" s="91" t="s">
        <v>2826</v>
      </c>
      <c r="G3200" s="90" t="s">
        <v>400</v>
      </c>
      <c r="H3200" s="91" t="str">
        <f>IF(Proc[[#This Row],[type]]="LFF (MDG-F)",MID(Proc[[#This Row],[Obj]],13,10),"")</f>
        <v/>
      </c>
      <c r="I3200" s="152"/>
      <c r="J3200" s="91" t="b">
        <f>Proc[[#This Row],[Requested]]=Proc[[#This Row],[CurrentParent]]</f>
        <v>1</v>
      </c>
      <c r="K3200" s="152" t="str">
        <f>IF(Proc[[#This Row],[Author]]="Marcela Urrego",VLOOKUP(LEFT(Proc[[#This Row],[Requested]],1),Table3[#All],2,0),VLOOKUP(Proc[[#This Row],[Author]],Table4[],2,0))</f>
        <v>HC</v>
      </c>
      <c r="L3200" s="91" t="s">
        <v>3524</v>
      </c>
      <c r="M3200" s="82">
        <v>45873</v>
      </c>
      <c r="N3200" s="82"/>
      <c r="O3200" s="82"/>
      <c r="P3200" s="84" t="str">
        <f ca="1">IF(Proc[[#This Row],[DaysAgeing]]&gt;5,"yep","on track")</f>
        <v>yep</v>
      </c>
      <c r="Q3200" s="2">
        <f ca="1">IF(Proc[[#This Row],[DateClosed]]="",ABS(NETWORKDAYS(Proc[[#This Row],[DateOpened]],TODAY()))-1,ABS(NETWORKDAYS(Proc[[#This Row],[DateOpened]],Proc[[#This Row],[DateClosed]]))-1)</f>
        <v>174</v>
      </c>
      <c r="R3200" s="84" t="s">
        <v>1005</v>
      </c>
      <c r="S3200" s="91"/>
      <c r="T3200" s="153">
        <v>3199</v>
      </c>
    </row>
    <row r="3201" spans="1:20" hidden="1">
      <c r="A3201" s="90" t="s">
        <v>3820</v>
      </c>
      <c r="B3201" s="152" t="str">
        <f>IFERROR(VLOOKUP(Proc[[#This Row],[App]],Table2[],3,0),"open")</f>
        <v>ok</v>
      </c>
      <c r="C3201" s="90" t="s">
        <v>369</v>
      </c>
      <c r="D3201" s="152" t="s">
        <v>3799</v>
      </c>
      <c r="E3201" s="152" t="s">
        <v>2826</v>
      </c>
      <c r="F3201" s="91" t="s">
        <v>2826</v>
      </c>
      <c r="G3201" s="90" t="s">
        <v>400</v>
      </c>
      <c r="H3201" s="91" t="str">
        <f>IF(Proc[[#This Row],[type]]="LFF (MDG-F)",MID(Proc[[#This Row],[Obj]],13,10),"")</f>
        <v/>
      </c>
      <c r="I3201" s="152"/>
      <c r="J3201" s="91" t="b">
        <f>Proc[[#This Row],[Requested]]=Proc[[#This Row],[CurrentParent]]</f>
        <v>1</v>
      </c>
      <c r="K3201" s="152" t="str">
        <f>IF(Proc[[#This Row],[Author]]="Marcela Urrego",VLOOKUP(LEFT(Proc[[#This Row],[Requested]],1),Table3[#All],2,0),VLOOKUP(Proc[[#This Row],[Author]],Table4[],2,0))</f>
        <v>HC</v>
      </c>
      <c r="L3201" s="91" t="s">
        <v>3524</v>
      </c>
      <c r="M3201" s="82">
        <v>45873</v>
      </c>
      <c r="N3201" s="82"/>
      <c r="O3201" s="82"/>
      <c r="P3201" s="84" t="str">
        <f ca="1">IF(Proc[[#This Row],[DaysAgeing]]&gt;5,"yep","on track")</f>
        <v>yep</v>
      </c>
      <c r="Q3201" s="2">
        <f ca="1">IF(Proc[[#This Row],[DateClosed]]="",ABS(NETWORKDAYS(Proc[[#This Row],[DateOpened]],TODAY()))-1,ABS(NETWORKDAYS(Proc[[#This Row],[DateOpened]],Proc[[#This Row],[DateClosed]]))-1)</f>
        <v>174</v>
      </c>
      <c r="R3201" s="84" t="s">
        <v>1005</v>
      </c>
      <c r="S3201" s="91"/>
      <c r="T3201" s="153">
        <v>3200</v>
      </c>
    </row>
    <row r="3202" spans="1:20" hidden="1">
      <c r="A3202" s="90" t="s">
        <v>3820</v>
      </c>
      <c r="B3202" s="152" t="str">
        <f>IFERROR(VLOOKUP(Proc[[#This Row],[App]],Table2[],3,0),"open")</f>
        <v>ok</v>
      </c>
      <c r="C3202" s="90" t="s">
        <v>369</v>
      </c>
      <c r="D3202" s="152" t="s">
        <v>3800</v>
      </c>
      <c r="E3202" s="152" t="s">
        <v>2826</v>
      </c>
      <c r="F3202" s="91" t="s">
        <v>2826</v>
      </c>
      <c r="G3202" s="90" t="s">
        <v>400</v>
      </c>
      <c r="H3202" s="91" t="str">
        <f>IF(Proc[[#This Row],[type]]="LFF (MDG-F)",MID(Proc[[#This Row],[Obj]],13,10),"")</f>
        <v/>
      </c>
      <c r="I3202" s="152"/>
      <c r="J3202" s="91" t="b">
        <f>Proc[[#This Row],[Requested]]=Proc[[#This Row],[CurrentParent]]</f>
        <v>1</v>
      </c>
      <c r="K3202" s="152" t="str">
        <f>IF(Proc[[#This Row],[Author]]="Marcela Urrego",VLOOKUP(LEFT(Proc[[#This Row],[Requested]],1),Table3[#All],2,0),VLOOKUP(Proc[[#This Row],[Author]],Table4[],2,0))</f>
        <v>HC</v>
      </c>
      <c r="L3202" s="91" t="s">
        <v>3524</v>
      </c>
      <c r="M3202" s="82">
        <v>45873</v>
      </c>
      <c r="N3202" s="82"/>
      <c r="O3202" s="82"/>
      <c r="P3202" s="84" t="str">
        <f ca="1">IF(Proc[[#This Row],[DaysAgeing]]&gt;5,"yep","on track")</f>
        <v>yep</v>
      </c>
      <c r="Q3202" s="2">
        <f ca="1">IF(Proc[[#This Row],[DateClosed]]="",ABS(NETWORKDAYS(Proc[[#This Row],[DateOpened]],TODAY()))-1,ABS(NETWORKDAYS(Proc[[#This Row],[DateOpened]],Proc[[#This Row],[DateClosed]]))-1)</f>
        <v>174</v>
      </c>
      <c r="R3202" s="84" t="s">
        <v>1005</v>
      </c>
      <c r="S3202" s="91"/>
      <c r="T3202" s="153">
        <v>3201</v>
      </c>
    </row>
    <row r="3203" spans="1:20" hidden="1">
      <c r="A3203" s="90" t="s">
        <v>3820</v>
      </c>
      <c r="B3203" s="152" t="str">
        <f>IFERROR(VLOOKUP(Proc[[#This Row],[App]],Table2[],3,0),"open")</f>
        <v>ok</v>
      </c>
      <c r="C3203" s="90" t="s">
        <v>369</v>
      </c>
      <c r="D3203" s="152" t="s">
        <v>3801</v>
      </c>
      <c r="E3203" s="152" t="s">
        <v>2826</v>
      </c>
      <c r="F3203" s="91" t="s">
        <v>2826</v>
      </c>
      <c r="G3203" s="90" t="s">
        <v>400</v>
      </c>
      <c r="H3203" s="91" t="str">
        <f>IF(Proc[[#This Row],[type]]="LFF (MDG-F)",MID(Proc[[#This Row],[Obj]],13,10),"")</f>
        <v/>
      </c>
      <c r="I3203" s="152"/>
      <c r="J3203" s="91" t="b">
        <f>Proc[[#This Row],[Requested]]=Proc[[#This Row],[CurrentParent]]</f>
        <v>1</v>
      </c>
      <c r="K3203" s="152" t="str">
        <f>IF(Proc[[#This Row],[Author]]="Marcela Urrego",VLOOKUP(LEFT(Proc[[#This Row],[Requested]],1),Table3[#All],2,0),VLOOKUP(Proc[[#This Row],[Author]],Table4[],2,0))</f>
        <v>HC</v>
      </c>
      <c r="L3203" s="91" t="s">
        <v>3524</v>
      </c>
      <c r="M3203" s="82">
        <v>45873</v>
      </c>
      <c r="N3203" s="82"/>
      <c r="O3203" s="82"/>
      <c r="P3203" s="84" t="str">
        <f ca="1">IF(Proc[[#This Row],[DaysAgeing]]&gt;5,"yep","on track")</f>
        <v>yep</v>
      </c>
      <c r="Q3203" s="2">
        <f ca="1">IF(Proc[[#This Row],[DateClosed]]="",ABS(NETWORKDAYS(Proc[[#This Row],[DateOpened]],TODAY()))-1,ABS(NETWORKDAYS(Proc[[#This Row],[DateOpened]],Proc[[#This Row],[DateClosed]]))-1)</f>
        <v>174</v>
      </c>
      <c r="R3203" s="84" t="s">
        <v>1005</v>
      </c>
      <c r="S3203" s="91"/>
      <c r="T3203" s="153">
        <v>3202</v>
      </c>
    </row>
    <row r="3204" spans="1:20" hidden="1">
      <c r="A3204" s="90" t="s">
        <v>3820</v>
      </c>
      <c r="B3204" s="111" t="str">
        <f>IFERROR(VLOOKUP(Proc[[#This Row],[App]],Table2[],3,0),"open")</f>
        <v>ok</v>
      </c>
      <c r="C3204" s="90" t="s">
        <v>369</v>
      </c>
      <c r="D3204" s="152" t="s">
        <v>3802</v>
      </c>
      <c r="E3204" s="152" t="s">
        <v>2826</v>
      </c>
      <c r="F3204" s="153" t="s">
        <v>2826</v>
      </c>
      <c r="G3204" s="90" t="s">
        <v>400</v>
      </c>
      <c r="H3204" s="91" t="str">
        <f>IF(Proc[[#This Row],[type]]="LFF (MDG-F)",MID(Proc[[#This Row],[Obj]],13,10),"")</f>
        <v/>
      </c>
      <c r="I3204" s="152"/>
      <c r="J3204" s="91" t="b">
        <f>Proc[[#This Row],[Requested]]=Proc[[#This Row],[CurrentParent]]</f>
        <v>1</v>
      </c>
      <c r="K3204" s="107" t="str">
        <f>IF(Proc[[#This Row],[Author]]="Marcela Urrego",VLOOKUP(LEFT(Proc[[#This Row],[Requested]],1),Table3[#All],2,0),VLOOKUP(Proc[[#This Row],[Author]],Table4[],2,0))</f>
        <v>HC</v>
      </c>
      <c r="L3204" s="91" t="s">
        <v>3524</v>
      </c>
      <c r="M3204" s="82">
        <v>45873</v>
      </c>
      <c r="N3204" s="82"/>
      <c r="O3204" s="82"/>
      <c r="P3204" s="84" t="str">
        <f ca="1">IF(Proc[[#This Row],[DaysAgeing]]&gt;5,"yep","on track")</f>
        <v>yep</v>
      </c>
      <c r="Q3204" s="2">
        <f ca="1">IF(Proc[[#This Row],[DateClosed]]="",ABS(NETWORKDAYS(Proc[[#This Row],[DateOpened]],TODAY()))-1,ABS(NETWORKDAYS(Proc[[#This Row],[DateOpened]],Proc[[#This Row],[DateClosed]]))-1)</f>
        <v>174</v>
      </c>
      <c r="R3204" s="84" t="s">
        <v>1005</v>
      </c>
      <c r="S3204" s="91"/>
      <c r="T3204" s="153">
        <v>3203</v>
      </c>
    </row>
    <row r="3205" spans="1:20" hidden="1">
      <c r="A3205" s="90" t="s">
        <v>3820</v>
      </c>
      <c r="B3205" s="152" t="str">
        <f>IFERROR(VLOOKUP(Proc[[#This Row],[App]],Table2[],3,0),"open")</f>
        <v>ok</v>
      </c>
      <c r="C3205" s="90" t="s">
        <v>369</v>
      </c>
      <c r="D3205" s="152" t="s">
        <v>3803</v>
      </c>
      <c r="E3205" s="152" t="s">
        <v>2826</v>
      </c>
      <c r="F3205" s="91" t="s">
        <v>2826</v>
      </c>
      <c r="G3205" s="90" t="s">
        <v>400</v>
      </c>
      <c r="H3205" s="91" t="str">
        <f>IF(Proc[[#This Row],[type]]="LFF (MDG-F)",MID(Proc[[#This Row],[Obj]],13,10),"")</f>
        <v/>
      </c>
      <c r="I3205" s="152"/>
      <c r="J3205" s="91" t="b">
        <f>Proc[[#This Row],[Requested]]=Proc[[#This Row],[CurrentParent]]</f>
        <v>1</v>
      </c>
      <c r="K3205" s="152" t="str">
        <f>IF(Proc[[#This Row],[Author]]="Marcela Urrego",VLOOKUP(LEFT(Proc[[#This Row],[Requested]],1),Table3[#All],2,0),VLOOKUP(Proc[[#This Row],[Author]],Table4[],2,0))</f>
        <v>HC</v>
      </c>
      <c r="L3205" s="91" t="s">
        <v>3524</v>
      </c>
      <c r="M3205" s="82">
        <v>45873</v>
      </c>
      <c r="N3205" s="82"/>
      <c r="O3205" s="82"/>
      <c r="P3205" s="84" t="str">
        <f ca="1">IF(Proc[[#This Row],[DaysAgeing]]&gt;5,"yep","on track")</f>
        <v>yep</v>
      </c>
      <c r="Q3205" s="2">
        <f ca="1">IF(Proc[[#This Row],[DateClosed]]="",ABS(NETWORKDAYS(Proc[[#This Row],[DateOpened]],TODAY()))-1,ABS(NETWORKDAYS(Proc[[#This Row],[DateOpened]],Proc[[#This Row],[DateClosed]]))-1)</f>
        <v>174</v>
      </c>
      <c r="R3205" s="84" t="s">
        <v>1005</v>
      </c>
      <c r="S3205" s="91"/>
      <c r="T3205" s="153">
        <v>3204</v>
      </c>
    </row>
    <row r="3206" spans="1:20" hidden="1">
      <c r="A3206" s="90" t="s">
        <v>3820</v>
      </c>
      <c r="B3206" s="152" t="str">
        <f>IFERROR(VLOOKUP(Proc[[#This Row],[App]],Table2[],3,0),"open")</f>
        <v>ok</v>
      </c>
      <c r="C3206" s="90" t="s">
        <v>369</v>
      </c>
      <c r="D3206" s="152" t="s">
        <v>3804</v>
      </c>
      <c r="E3206" s="152" t="s">
        <v>2826</v>
      </c>
      <c r="F3206" s="91" t="s">
        <v>2826</v>
      </c>
      <c r="G3206" s="90" t="s">
        <v>400</v>
      </c>
      <c r="H3206" s="91" t="str">
        <f>IF(Proc[[#This Row],[type]]="LFF (MDG-F)",MID(Proc[[#This Row],[Obj]],13,10),"")</f>
        <v/>
      </c>
      <c r="I3206" s="152"/>
      <c r="J3206" s="91" t="b">
        <f>Proc[[#This Row],[Requested]]=Proc[[#This Row],[CurrentParent]]</f>
        <v>1</v>
      </c>
      <c r="K3206" s="152" t="str">
        <f>IF(Proc[[#This Row],[Author]]="Marcela Urrego",VLOOKUP(LEFT(Proc[[#This Row],[Requested]],1),Table3[#All],2,0),VLOOKUP(Proc[[#This Row],[Author]],Table4[],2,0))</f>
        <v>HC</v>
      </c>
      <c r="L3206" s="91" t="s">
        <v>3524</v>
      </c>
      <c r="M3206" s="82">
        <v>45873</v>
      </c>
      <c r="N3206" s="82"/>
      <c r="O3206" s="82"/>
      <c r="P3206" s="84" t="str">
        <f ca="1">IF(Proc[[#This Row],[DaysAgeing]]&gt;5,"yep","on track")</f>
        <v>yep</v>
      </c>
      <c r="Q3206" s="2">
        <f ca="1">IF(Proc[[#This Row],[DateClosed]]="",ABS(NETWORKDAYS(Proc[[#This Row],[DateOpened]],TODAY()))-1,ABS(NETWORKDAYS(Proc[[#This Row],[DateOpened]],Proc[[#This Row],[DateClosed]]))-1)</f>
        <v>174</v>
      </c>
      <c r="R3206" s="84" t="s">
        <v>1005</v>
      </c>
      <c r="S3206" s="91"/>
      <c r="T3206" s="153">
        <v>3205</v>
      </c>
    </row>
    <row r="3207" spans="1:20" hidden="1">
      <c r="A3207" s="90" t="s">
        <v>3820</v>
      </c>
      <c r="B3207" s="152" t="str">
        <f>IFERROR(VLOOKUP(Proc[[#This Row],[App]],Table2[],3,0),"open")</f>
        <v>ok</v>
      </c>
      <c r="C3207" s="90" t="s">
        <v>369</v>
      </c>
      <c r="D3207" s="152" t="s">
        <v>3805</v>
      </c>
      <c r="E3207" s="152" t="s">
        <v>2826</v>
      </c>
      <c r="F3207" s="91" t="s">
        <v>2826</v>
      </c>
      <c r="G3207" s="90" t="s">
        <v>400</v>
      </c>
      <c r="H3207" s="91" t="str">
        <f>IF(Proc[[#This Row],[type]]="LFF (MDG-F)",MID(Proc[[#This Row],[Obj]],13,10),"")</f>
        <v/>
      </c>
      <c r="I3207" s="152"/>
      <c r="J3207" s="91" t="b">
        <f>Proc[[#This Row],[Requested]]=Proc[[#This Row],[CurrentParent]]</f>
        <v>1</v>
      </c>
      <c r="K3207" s="152" t="str">
        <f>IF(Proc[[#This Row],[Author]]="Marcela Urrego",VLOOKUP(LEFT(Proc[[#This Row],[Requested]],1),Table3[#All],2,0),VLOOKUP(Proc[[#This Row],[Author]],Table4[],2,0))</f>
        <v>HC</v>
      </c>
      <c r="L3207" s="91" t="s">
        <v>3524</v>
      </c>
      <c r="M3207" s="82">
        <v>45873</v>
      </c>
      <c r="N3207" s="82"/>
      <c r="O3207" s="82"/>
      <c r="P3207" s="84" t="str">
        <f ca="1">IF(Proc[[#This Row],[DaysAgeing]]&gt;5,"yep","on track")</f>
        <v>yep</v>
      </c>
      <c r="Q3207" s="2">
        <f ca="1">IF(Proc[[#This Row],[DateClosed]]="",ABS(NETWORKDAYS(Proc[[#This Row],[DateOpened]],TODAY()))-1,ABS(NETWORKDAYS(Proc[[#This Row],[DateOpened]],Proc[[#This Row],[DateClosed]]))-1)</f>
        <v>174</v>
      </c>
      <c r="R3207" s="84" t="s">
        <v>1005</v>
      </c>
      <c r="S3207" s="91"/>
      <c r="T3207" s="153">
        <v>3206</v>
      </c>
    </row>
    <row r="3208" spans="1:20" hidden="1">
      <c r="A3208" s="90" t="s">
        <v>3820</v>
      </c>
      <c r="B3208" s="152" t="str">
        <f>IFERROR(VLOOKUP(Proc[[#This Row],[App]],Table2[],3,0),"open")</f>
        <v>ok</v>
      </c>
      <c r="C3208" s="90" t="s">
        <v>369</v>
      </c>
      <c r="D3208" s="152" t="s">
        <v>3806</v>
      </c>
      <c r="E3208" s="152" t="s">
        <v>3815</v>
      </c>
      <c r="F3208" s="91" t="s">
        <v>3815</v>
      </c>
      <c r="G3208" s="90" t="s">
        <v>400</v>
      </c>
      <c r="H3208" s="91" t="str">
        <f>IF(Proc[[#This Row],[type]]="LFF (MDG-F)",MID(Proc[[#This Row],[Obj]],13,10),"")</f>
        <v/>
      </c>
      <c r="I3208" s="152"/>
      <c r="J3208" s="91" t="b">
        <f>Proc[[#This Row],[Requested]]=Proc[[#This Row],[CurrentParent]]</f>
        <v>1</v>
      </c>
      <c r="K3208" s="152" t="str">
        <f>IF(Proc[[#This Row],[Author]]="Marcela Urrego",VLOOKUP(LEFT(Proc[[#This Row],[Requested]],1),Table3[#All],2,0),VLOOKUP(Proc[[#This Row],[Author]],Table4[],2,0))</f>
        <v>HC</v>
      </c>
      <c r="L3208" s="91" t="s">
        <v>3524</v>
      </c>
      <c r="M3208" s="82">
        <v>45873</v>
      </c>
      <c r="N3208" s="82"/>
      <c r="O3208" s="82"/>
      <c r="P3208" s="84" t="str">
        <f ca="1">IF(Proc[[#This Row],[DaysAgeing]]&gt;5,"yep","on track")</f>
        <v>yep</v>
      </c>
      <c r="Q3208" s="2">
        <f ca="1">IF(Proc[[#This Row],[DateClosed]]="",ABS(NETWORKDAYS(Proc[[#This Row],[DateOpened]],TODAY()))-1,ABS(NETWORKDAYS(Proc[[#This Row],[DateOpened]],Proc[[#This Row],[DateClosed]]))-1)</f>
        <v>174</v>
      </c>
      <c r="R3208" s="84" t="s">
        <v>1005</v>
      </c>
      <c r="S3208" s="91"/>
      <c r="T3208" s="153">
        <v>3207</v>
      </c>
    </row>
    <row r="3209" spans="1:20" hidden="1">
      <c r="A3209" s="90" t="s">
        <v>3820</v>
      </c>
      <c r="B3209" s="152" t="str">
        <f>IFERROR(VLOOKUP(Proc[[#This Row],[App]],Table2[],3,0),"open")</f>
        <v>ok</v>
      </c>
      <c r="C3209" s="90" t="s">
        <v>369</v>
      </c>
      <c r="D3209" s="152" t="s">
        <v>3807</v>
      </c>
      <c r="E3209" s="152" t="s">
        <v>3815</v>
      </c>
      <c r="F3209" s="91" t="s">
        <v>3815</v>
      </c>
      <c r="G3209" s="90" t="s">
        <v>400</v>
      </c>
      <c r="H3209" s="91" t="str">
        <f>IF(Proc[[#This Row],[type]]="LFF (MDG-F)",MID(Proc[[#This Row],[Obj]],13,10),"")</f>
        <v/>
      </c>
      <c r="I3209" s="152"/>
      <c r="J3209" s="91" t="b">
        <f>Proc[[#This Row],[Requested]]=Proc[[#This Row],[CurrentParent]]</f>
        <v>1</v>
      </c>
      <c r="K3209" s="152" t="str">
        <f>IF(Proc[[#This Row],[Author]]="Marcela Urrego",VLOOKUP(LEFT(Proc[[#This Row],[Requested]],1),Table3[#All],2,0),VLOOKUP(Proc[[#This Row],[Author]],Table4[],2,0))</f>
        <v>HC</v>
      </c>
      <c r="L3209" s="91" t="s">
        <v>3524</v>
      </c>
      <c r="M3209" s="82">
        <v>45873</v>
      </c>
      <c r="N3209" s="82"/>
      <c r="O3209" s="82"/>
      <c r="P3209" s="84" t="str">
        <f ca="1">IF(Proc[[#This Row],[DaysAgeing]]&gt;5,"yep","on track")</f>
        <v>yep</v>
      </c>
      <c r="Q3209" s="2">
        <f ca="1">IF(Proc[[#This Row],[DateClosed]]="",ABS(NETWORKDAYS(Proc[[#This Row],[DateOpened]],TODAY()))-1,ABS(NETWORKDAYS(Proc[[#This Row],[DateOpened]],Proc[[#This Row],[DateClosed]]))-1)</f>
        <v>174</v>
      </c>
      <c r="R3209" s="84" t="s">
        <v>1005</v>
      </c>
      <c r="S3209" s="91"/>
      <c r="T3209" s="153">
        <v>3208</v>
      </c>
    </row>
    <row r="3210" spans="1:20" hidden="1">
      <c r="A3210" s="90" t="s">
        <v>3820</v>
      </c>
      <c r="B3210" s="152" t="str">
        <f>IFERROR(VLOOKUP(Proc[[#This Row],[App]],Table2[],3,0),"open")</f>
        <v>ok</v>
      </c>
      <c r="C3210" s="90" t="s">
        <v>369</v>
      </c>
      <c r="D3210" s="152" t="s">
        <v>3808</v>
      </c>
      <c r="E3210" s="152" t="s">
        <v>3815</v>
      </c>
      <c r="F3210" s="91" t="s">
        <v>3815</v>
      </c>
      <c r="G3210" s="90" t="s">
        <v>400</v>
      </c>
      <c r="H3210" s="91" t="str">
        <f>IF(Proc[[#This Row],[type]]="LFF (MDG-F)",MID(Proc[[#This Row],[Obj]],13,10),"")</f>
        <v/>
      </c>
      <c r="I3210" s="152"/>
      <c r="J3210" s="91" t="b">
        <f>Proc[[#This Row],[Requested]]=Proc[[#This Row],[CurrentParent]]</f>
        <v>1</v>
      </c>
      <c r="K3210" s="152" t="str">
        <f>IF(Proc[[#This Row],[Author]]="Marcela Urrego",VLOOKUP(LEFT(Proc[[#This Row],[Requested]],1),Table3[#All],2,0),VLOOKUP(Proc[[#This Row],[Author]],Table4[],2,0))</f>
        <v>HC</v>
      </c>
      <c r="L3210" s="91" t="s">
        <v>3524</v>
      </c>
      <c r="M3210" s="82">
        <v>45873</v>
      </c>
      <c r="N3210" s="82"/>
      <c r="O3210" s="82"/>
      <c r="P3210" s="84" t="str">
        <f ca="1">IF(Proc[[#This Row],[DaysAgeing]]&gt;5,"yep","on track")</f>
        <v>yep</v>
      </c>
      <c r="Q3210" s="2">
        <f ca="1">IF(Proc[[#This Row],[DateClosed]]="",ABS(NETWORKDAYS(Proc[[#This Row],[DateOpened]],TODAY()))-1,ABS(NETWORKDAYS(Proc[[#This Row],[DateOpened]],Proc[[#This Row],[DateClosed]]))-1)</f>
        <v>174</v>
      </c>
      <c r="R3210" s="84" t="s">
        <v>1005</v>
      </c>
      <c r="S3210" s="91"/>
      <c r="T3210" s="153">
        <v>3209</v>
      </c>
    </row>
    <row r="3211" spans="1:20" hidden="1">
      <c r="A3211" s="90" t="s">
        <v>3820</v>
      </c>
      <c r="B3211" s="152" t="str">
        <f>IFERROR(VLOOKUP(Proc[[#This Row],[App]],Table2[],3,0),"open")</f>
        <v>ok</v>
      </c>
      <c r="C3211" s="90" t="s">
        <v>369</v>
      </c>
      <c r="D3211" s="152" t="s">
        <v>3809</v>
      </c>
      <c r="E3211" s="152" t="s">
        <v>2500</v>
      </c>
      <c r="F3211" s="91" t="s">
        <v>2500</v>
      </c>
      <c r="G3211" s="90" t="s">
        <v>400</v>
      </c>
      <c r="H3211" s="91" t="str">
        <f>IF(Proc[[#This Row],[type]]="LFF (MDG-F)",MID(Proc[[#This Row],[Obj]],13,10),"")</f>
        <v/>
      </c>
      <c r="I3211" s="152"/>
      <c r="J3211" s="91" t="b">
        <f>Proc[[#This Row],[Requested]]=Proc[[#This Row],[CurrentParent]]</f>
        <v>1</v>
      </c>
      <c r="K3211" s="152" t="str">
        <f>IF(Proc[[#This Row],[Author]]="Marcela Urrego",VLOOKUP(LEFT(Proc[[#This Row],[Requested]],1),Table3[#All],2,0),VLOOKUP(Proc[[#This Row],[Author]],Table4[],2,0))</f>
        <v>HC</v>
      </c>
      <c r="L3211" s="91" t="s">
        <v>3524</v>
      </c>
      <c r="M3211" s="82">
        <v>45873</v>
      </c>
      <c r="N3211" s="82"/>
      <c r="O3211" s="82"/>
      <c r="P3211" s="84" t="str">
        <f ca="1">IF(Proc[[#This Row],[DaysAgeing]]&gt;5,"yep","on track")</f>
        <v>yep</v>
      </c>
      <c r="Q3211" s="2">
        <f ca="1">IF(Proc[[#This Row],[DateClosed]]="",ABS(NETWORKDAYS(Proc[[#This Row],[DateOpened]],TODAY()))-1,ABS(NETWORKDAYS(Proc[[#This Row],[DateOpened]],Proc[[#This Row],[DateClosed]]))-1)</f>
        <v>174</v>
      </c>
      <c r="R3211" s="84" t="s">
        <v>1005</v>
      </c>
      <c r="S3211" s="91"/>
      <c r="T3211" s="153">
        <v>3210</v>
      </c>
    </row>
    <row r="3212" spans="1:20" hidden="1">
      <c r="A3212" s="90" t="s">
        <v>3820</v>
      </c>
      <c r="B3212" s="152" t="str">
        <f>IFERROR(VLOOKUP(Proc[[#This Row],[App]],Table2[],3,0),"open")</f>
        <v>ok</v>
      </c>
      <c r="C3212" s="90" t="s">
        <v>369</v>
      </c>
      <c r="D3212" s="152" t="s">
        <v>3810</v>
      </c>
      <c r="E3212" s="152" t="s">
        <v>3815</v>
      </c>
      <c r="F3212" s="91" t="s">
        <v>3815</v>
      </c>
      <c r="G3212" s="90" t="s">
        <v>400</v>
      </c>
      <c r="H3212" s="91" t="str">
        <f>IF(Proc[[#This Row],[type]]="LFF (MDG-F)",MID(Proc[[#This Row],[Obj]],13,10),"")</f>
        <v/>
      </c>
      <c r="I3212" s="152"/>
      <c r="J3212" s="91" t="b">
        <f>Proc[[#This Row],[Requested]]=Proc[[#This Row],[CurrentParent]]</f>
        <v>1</v>
      </c>
      <c r="K3212" s="152" t="str">
        <f>IF(Proc[[#This Row],[Author]]="Marcela Urrego",VLOOKUP(LEFT(Proc[[#This Row],[Requested]],1),Table3[#All],2,0),VLOOKUP(Proc[[#This Row],[Author]],Table4[],2,0))</f>
        <v>HC</v>
      </c>
      <c r="L3212" s="91" t="s">
        <v>3524</v>
      </c>
      <c r="M3212" s="82">
        <v>45873</v>
      </c>
      <c r="N3212" s="82"/>
      <c r="O3212" s="82"/>
      <c r="P3212" s="84" t="str">
        <f ca="1">IF(Proc[[#This Row],[DaysAgeing]]&gt;5,"yep","on track")</f>
        <v>yep</v>
      </c>
      <c r="Q3212" s="2">
        <f ca="1">IF(Proc[[#This Row],[DateClosed]]="",ABS(NETWORKDAYS(Proc[[#This Row],[DateOpened]],TODAY()))-1,ABS(NETWORKDAYS(Proc[[#This Row],[DateOpened]],Proc[[#This Row],[DateClosed]]))-1)</f>
        <v>174</v>
      </c>
      <c r="R3212" s="84" t="s">
        <v>1005</v>
      </c>
      <c r="S3212" s="91"/>
      <c r="T3212" s="153">
        <v>3211</v>
      </c>
    </row>
    <row r="3213" spans="1:20" hidden="1">
      <c r="A3213" s="90" t="s">
        <v>3820</v>
      </c>
      <c r="B3213" s="111" t="str">
        <f>IFERROR(VLOOKUP(Proc[[#This Row],[App]],Table2[],3,0),"open")</f>
        <v>ok</v>
      </c>
      <c r="C3213" s="90" t="s">
        <v>369</v>
      </c>
      <c r="D3213" s="152" t="s">
        <v>9074</v>
      </c>
      <c r="E3213" s="152" t="s">
        <v>3816</v>
      </c>
      <c r="F3213" s="91" t="s">
        <v>3816</v>
      </c>
      <c r="G3213" s="90" t="s">
        <v>400</v>
      </c>
      <c r="H3213" s="91" t="str">
        <f>IF(Proc[[#This Row],[type]]="LFF (MDG-F)",MID(Proc[[#This Row],[Obj]],13,10),"")</f>
        <v/>
      </c>
      <c r="I3213" s="152"/>
      <c r="J3213" s="91" t="b">
        <f>Proc[[#This Row],[Requested]]=Proc[[#This Row],[CurrentParent]]</f>
        <v>1</v>
      </c>
      <c r="K3213" s="152" t="str">
        <f>IF(Proc[[#This Row],[Author]]="Marcela Urrego",VLOOKUP(LEFT(Proc[[#This Row],[Requested]],1),Table3[#All],2,0),VLOOKUP(Proc[[#This Row],[Author]],Table4[],2,0))</f>
        <v>HC</v>
      </c>
      <c r="L3213" s="91" t="s">
        <v>3524</v>
      </c>
      <c r="M3213" s="82">
        <v>45873</v>
      </c>
      <c r="N3213" s="82"/>
      <c r="O3213" s="82"/>
      <c r="P3213" s="84" t="str">
        <f ca="1">IF(Proc[[#This Row],[DaysAgeing]]&gt;5,"yep","on track")</f>
        <v>yep</v>
      </c>
      <c r="Q3213" s="2">
        <f ca="1">IF(Proc[[#This Row],[DateClosed]]="",ABS(NETWORKDAYS(Proc[[#This Row],[DateOpened]],TODAY()))-1,ABS(NETWORKDAYS(Proc[[#This Row],[DateOpened]],Proc[[#This Row],[DateClosed]]))-1)</f>
        <v>174</v>
      </c>
      <c r="R3213" s="84" t="s">
        <v>1005</v>
      </c>
      <c r="S3213" s="91"/>
      <c r="T3213" s="153">
        <v>3212</v>
      </c>
    </row>
    <row r="3214" spans="1:20" hidden="1">
      <c r="A3214" s="90" t="s">
        <v>3820</v>
      </c>
      <c r="B3214" s="152" t="str">
        <f>IFERROR(VLOOKUP(Proc[[#This Row],[App]],Table2[],3,0),"open")</f>
        <v>ok</v>
      </c>
      <c r="C3214" s="90" t="s">
        <v>369</v>
      </c>
      <c r="D3214" s="152" t="s">
        <v>9075</v>
      </c>
      <c r="E3214" s="152" t="s">
        <v>3817</v>
      </c>
      <c r="F3214" s="91" t="s">
        <v>3817</v>
      </c>
      <c r="G3214" s="90" t="s">
        <v>400</v>
      </c>
      <c r="H3214" s="91" t="str">
        <f>IF(Proc[[#This Row],[type]]="LFF (MDG-F)",MID(Proc[[#This Row],[Obj]],13,10),"")</f>
        <v/>
      </c>
      <c r="I3214" s="152"/>
      <c r="J3214" s="91" t="b">
        <f>Proc[[#This Row],[Requested]]=Proc[[#This Row],[CurrentParent]]</f>
        <v>1</v>
      </c>
      <c r="K3214" s="152" t="str">
        <f>IF(Proc[[#This Row],[Author]]="Marcela Urrego",VLOOKUP(LEFT(Proc[[#This Row],[Requested]],1),Table3[#All],2,0),VLOOKUP(Proc[[#This Row],[Author]],Table4[],2,0))</f>
        <v>HC</v>
      </c>
      <c r="L3214" s="91" t="s">
        <v>3524</v>
      </c>
      <c r="M3214" s="82">
        <v>45873</v>
      </c>
      <c r="N3214" s="82"/>
      <c r="O3214" s="82"/>
      <c r="P3214" s="84" t="str">
        <f ca="1">IF(Proc[[#This Row],[DaysAgeing]]&gt;5,"yep","on track")</f>
        <v>yep</v>
      </c>
      <c r="Q3214" s="2">
        <f ca="1">IF(Proc[[#This Row],[DateClosed]]="",ABS(NETWORKDAYS(Proc[[#This Row],[DateOpened]],TODAY()))-1,ABS(NETWORKDAYS(Proc[[#This Row],[DateOpened]],Proc[[#This Row],[DateClosed]]))-1)</f>
        <v>174</v>
      </c>
      <c r="R3214" s="84" t="s">
        <v>1005</v>
      </c>
      <c r="S3214" s="91"/>
      <c r="T3214" s="153">
        <v>3213</v>
      </c>
    </row>
    <row r="3215" spans="1:20" hidden="1">
      <c r="A3215" s="90" t="s">
        <v>3820</v>
      </c>
      <c r="B3215" s="152" t="str">
        <f>IFERROR(VLOOKUP(Proc[[#This Row],[App]],Table2[],3,0),"open")</f>
        <v>ok</v>
      </c>
      <c r="C3215" s="90" t="s">
        <v>369</v>
      </c>
      <c r="D3215" s="152" t="s">
        <v>9076</v>
      </c>
      <c r="E3215" s="152" t="s">
        <v>3817</v>
      </c>
      <c r="F3215" s="91" t="s">
        <v>3817</v>
      </c>
      <c r="G3215" s="90" t="s">
        <v>400</v>
      </c>
      <c r="H3215" s="91" t="str">
        <f>IF(Proc[[#This Row],[type]]="LFF (MDG-F)",MID(Proc[[#This Row],[Obj]],13,10),"")</f>
        <v/>
      </c>
      <c r="I3215" s="152"/>
      <c r="J3215" s="91" t="b">
        <f>Proc[[#This Row],[Requested]]=Proc[[#This Row],[CurrentParent]]</f>
        <v>1</v>
      </c>
      <c r="K3215" s="152" t="str">
        <f>IF(Proc[[#This Row],[Author]]="Marcela Urrego",VLOOKUP(LEFT(Proc[[#This Row],[Requested]],1),Table3[#All],2,0),VLOOKUP(Proc[[#This Row],[Author]],Table4[],2,0))</f>
        <v>HC</v>
      </c>
      <c r="L3215" s="91" t="s">
        <v>3524</v>
      </c>
      <c r="M3215" s="82">
        <v>45873</v>
      </c>
      <c r="N3215" s="82"/>
      <c r="O3215" s="82"/>
      <c r="P3215" s="84" t="str">
        <f ca="1">IF(Proc[[#This Row],[DaysAgeing]]&gt;5,"yep","on track")</f>
        <v>yep</v>
      </c>
      <c r="Q3215" s="2">
        <f ca="1">IF(Proc[[#This Row],[DateClosed]]="",ABS(NETWORKDAYS(Proc[[#This Row],[DateOpened]],TODAY()))-1,ABS(NETWORKDAYS(Proc[[#This Row],[DateOpened]],Proc[[#This Row],[DateClosed]]))-1)</f>
        <v>174</v>
      </c>
      <c r="R3215" s="84" t="s">
        <v>1005</v>
      </c>
      <c r="S3215" s="91"/>
      <c r="T3215" s="153">
        <v>3214</v>
      </c>
    </row>
    <row r="3216" spans="1:20" hidden="1">
      <c r="A3216" s="90" t="s">
        <v>3820</v>
      </c>
      <c r="B3216" s="152" t="str">
        <f>IFERROR(VLOOKUP(Proc[[#This Row],[App]],Table2[],3,0),"open")</f>
        <v>ok</v>
      </c>
      <c r="C3216" s="90" t="s">
        <v>369</v>
      </c>
      <c r="D3216" s="152" t="s">
        <v>9077</v>
      </c>
      <c r="E3216" s="152" t="s">
        <v>3817</v>
      </c>
      <c r="F3216" s="91" t="s">
        <v>3817</v>
      </c>
      <c r="G3216" s="90" t="s">
        <v>400</v>
      </c>
      <c r="H3216" s="91" t="str">
        <f>IF(Proc[[#This Row],[type]]="LFF (MDG-F)",MID(Proc[[#This Row],[Obj]],13,10),"")</f>
        <v/>
      </c>
      <c r="I3216" s="152"/>
      <c r="J3216" s="91" t="b">
        <f>Proc[[#This Row],[Requested]]=Proc[[#This Row],[CurrentParent]]</f>
        <v>1</v>
      </c>
      <c r="K3216" s="152" t="str">
        <f>IF(Proc[[#This Row],[Author]]="Marcela Urrego",VLOOKUP(LEFT(Proc[[#This Row],[Requested]],1),Table3[#All],2,0),VLOOKUP(Proc[[#This Row],[Author]],Table4[],2,0))</f>
        <v>HC</v>
      </c>
      <c r="L3216" s="91" t="s">
        <v>3524</v>
      </c>
      <c r="M3216" s="82">
        <v>45873</v>
      </c>
      <c r="N3216" s="82"/>
      <c r="O3216" s="82"/>
      <c r="P3216" s="84" t="str">
        <f ca="1">IF(Proc[[#This Row],[DaysAgeing]]&gt;5,"yep","on track")</f>
        <v>yep</v>
      </c>
      <c r="Q3216" s="2">
        <f ca="1">IF(Proc[[#This Row],[DateClosed]]="",ABS(NETWORKDAYS(Proc[[#This Row],[DateOpened]],TODAY()))-1,ABS(NETWORKDAYS(Proc[[#This Row],[DateOpened]],Proc[[#This Row],[DateClosed]]))-1)</f>
        <v>174</v>
      </c>
      <c r="R3216" s="84" t="s">
        <v>1005</v>
      </c>
      <c r="S3216" s="91"/>
      <c r="T3216" s="153">
        <v>3215</v>
      </c>
    </row>
    <row r="3217" spans="1:20" hidden="1">
      <c r="A3217" s="90" t="s">
        <v>3820</v>
      </c>
      <c r="B3217" s="152" t="str">
        <f>IFERROR(VLOOKUP(Proc[[#This Row],[App]],Table2[],3,0),"open")</f>
        <v>ok</v>
      </c>
      <c r="C3217" s="90" t="s">
        <v>369</v>
      </c>
      <c r="D3217" s="152" t="s">
        <v>9078</v>
      </c>
      <c r="E3217" s="152" t="s">
        <v>3818</v>
      </c>
      <c r="F3217" s="91" t="s">
        <v>3818</v>
      </c>
      <c r="G3217" s="90" t="s">
        <v>400</v>
      </c>
      <c r="H3217" s="91" t="str">
        <f>IF(Proc[[#This Row],[type]]="LFF (MDG-F)",MID(Proc[[#This Row],[Obj]],13,10),"")</f>
        <v/>
      </c>
      <c r="I3217" s="152"/>
      <c r="J3217" s="91" t="b">
        <f>Proc[[#This Row],[Requested]]=Proc[[#This Row],[CurrentParent]]</f>
        <v>1</v>
      </c>
      <c r="K3217" s="152" t="str">
        <f>IF(Proc[[#This Row],[Author]]="Marcela Urrego",VLOOKUP(LEFT(Proc[[#This Row],[Requested]],1),Table3[#All],2,0),VLOOKUP(Proc[[#This Row],[Author]],Table4[],2,0))</f>
        <v>HC</v>
      </c>
      <c r="L3217" s="91" t="s">
        <v>3524</v>
      </c>
      <c r="M3217" s="82">
        <v>45873</v>
      </c>
      <c r="N3217" s="82"/>
      <c r="O3217" s="82"/>
      <c r="P3217" s="84" t="str">
        <f ca="1">IF(Proc[[#This Row],[DaysAgeing]]&gt;5,"yep","on track")</f>
        <v>yep</v>
      </c>
      <c r="Q3217" s="2">
        <f ca="1">IF(Proc[[#This Row],[DateClosed]]="",ABS(NETWORKDAYS(Proc[[#This Row],[DateOpened]],TODAY()))-1,ABS(NETWORKDAYS(Proc[[#This Row],[DateOpened]],Proc[[#This Row],[DateClosed]]))-1)</f>
        <v>174</v>
      </c>
      <c r="R3217" s="84" t="s">
        <v>1005</v>
      </c>
      <c r="S3217" s="91"/>
      <c r="T3217" s="153">
        <v>3216</v>
      </c>
    </row>
    <row r="3218" spans="1:20" hidden="1">
      <c r="A3218" s="90" t="s">
        <v>3820</v>
      </c>
      <c r="B3218" s="152" t="str">
        <f>IFERROR(VLOOKUP(Proc[[#This Row],[App]],Table2[],3,0),"open")</f>
        <v>ok</v>
      </c>
      <c r="C3218" s="90" t="s">
        <v>369</v>
      </c>
      <c r="D3218" s="152" t="s">
        <v>9079</v>
      </c>
      <c r="E3218" s="152" t="s">
        <v>3818</v>
      </c>
      <c r="F3218" s="153" t="s">
        <v>3818</v>
      </c>
      <c r="G3218" s="90" t="s">
        <v>400</v>
      </c>
      <c r="H3218" s="91" t="str">
        <f>IF(Proc[[#This Row],[type]]="LFF (MDG-F)",MID(Proc[[#This Row],[Obj]],13,10),"")</f>
        <v/>
      </c>
      <c r="I3218" s="152"/>
      <c r="J3218" s="91" t="b">
        <f>Proc[[#This Row],[Requested]]=Proc[[#This Row],[CurrentParent]]</f>
        <v>1</v>
      </c>
      <c r="K3218" s="152" t="str">
        <f>IF(Proc[[#This Row],[Author]]="Marcela Urrego",VLOOKUP(LEFT(Proc[[#This Row],[Requested]],1),Table3[#All],2,0),VLOOKUP(Proc[[#This Row],[Author]],Table4[],2,0))</f>
        <v>HC</v>
      </c>
      <c r="L3218" s="91" t="s">
        <v>3524</v>
      </c>
      <c r="M3218" s="82">
        <v>45873</v>
      </c>
      <c r="N3218" s="82"/>
      <c r="O3218" s="82"/>
      <c r="P3218" s="84" t="str">
        <f ca="1">IF(Proc[[#This Row],[DaysAgeing]]&gt;5,"yep","on track")</f>
        <v>yep</v>
      </c>
      <c r="Q3218" s="2">
        <f ca="1">IF(Proc[[#This Row],[DateClosed]]="",ABS(NETWORKDAYS(Proc[[#This Row],[DateOpened]],TODAY()))-1,ABS(NETWORKDAYS(Proc[[#This Row],[DateOpened]],Proc[[#This Row],[DateClosed]]))-1)</f>
        <v>174</v>
      </c>
      <c r="R3218" s="84" t="s">
        <v>1005</v>
      </c>
      <c r="S3218" s="91"/>
      <c r="T3218" s="153">
        <v>3217</v>
      </c>
    </row>
    <row r="3219" spans="1:20" hidden="1">
      <c r="A3219" s="90" t="s">
        <v>3820</v>
      </c>
      <c r="B3219" s="152" t="str">
        <f>IFERROR(VLOOKUP(Proc[[#This Row],[App]],Table2[],3,0),"open")</f>
        <v>ok</v>
      </c>
      <c r="C3219" s="90" t="s">
        <v>369</v>
      </c>
      <c r="D3219" s="152" t="s">
        <v>9080</v>
      </c>
      <c r="E3219" s="152" t="s">
        <v>3819</v>
      </c>
      <c r="F3219" s="91" t="s">
        <v>3819</v>
      </c>
      <c r="G3219" s="90" t="s">
        <v>400</v>
      </c>
      <c r="H3219" s="91" t="str">
        <f>IF(Proc[[#This Row],[type]]="LFF (MDG-F)",MID(Proc[[#This Row],[Obj]],13,10),"")</f>
        <v/>
      </c>
      <c r="I3219" s="152"/>
      <c r="J3219" s="91" t="b">
        <f>Proc[[#This Row],[Requested]]=Proc[[#This Row],[CurrentParent]]</f>
        <v>1</v>
      </c>
      <c r="K3219" s="152" t="str">
        <f>IF(Proc[[#This Row],[Author]]="Marcela Urrego",VLOOKUP(LEFT(Proc[[#This Row],[Requested]],1),Table3[#All],2,0),VLOOKUP(Proc[[#This Row],[Author]],Table4[],2,0))</f>
        <v>HC</v>
      </c>
      <c r="L3219" s="91" t="s">
        <v>3524</v>
      </c>
      <c r="M3219" s="82">
        <v>45873</v>
      </c>
      <c r="N3219" s="82"/>
      <c r="O3219" s="82"/>
      <c r="P3219" s="84" t="str">
        <f ca="1">IF(Proc[[#This Row],[DaysAgeing]]&gt;5,"yep","on track")</f>
        <v>yep</v>
      </c>
      <c r="Q3219" s="2">
        <f ca="1">IF(Proc[[#This Row],[DateClosed]]="",ABS(NETWORKDAYS(Proc[[#This Row],[DateOpened]],TODAY()))-1,ABS(NETWORKDAYS(Proc[[#This Row],[DateOpened]],Proc[[#This Row],[DateClosed]]))-1)</f>
        <v>174</v>
      </c>
      <c r="R3219" s="84" t="s">
        <v>1005</v>
      </c>
      <c r="S3219" s="91"/>
      <c r="T3219" s="153">
        <v>3218</v>
      </c>
    </row>
    <row r="3220" spans="1:20" hidden="1">
      <c r="A3220" s="90" t="s">
        <v>3820</v>
      </c>
      <c r="B3220" s="152" t="str">
        <f>IFERROR(VLOOKUP(Proc[[#This Row],[App]],Table2[],3,0),"open")</f>
        <v>ok</v>
      </c>
      <c r="C3220" s="90" t="s">
        <v>369</v>
      </c>
      <c r="D3220" s="152" t="s">
        <v>9081</v>
      </c>
      <c r="E3220" s="152" t="s">
        <v>3819</v>
      </c>
      <c r="F3220" s="91" t="s">
        <v>3819</v>
      </c>
      <c r="G3220" s="90" t="s">
        <v>400</v>
      </c>
      <c r="H3220" s="91" t="str">
        <f>IF(Proc[[#This Row],[type]]="LFF (MDG-F)",MID(Proc[[#This Row],[Obj]],13,10),"")</f>
        <v/>
      </c>
      <c r="I3220" s="152"/>
      <c r="J3220" s="91" t="b">
        <f>Proc[[#This Row],[Requested]]=Proc[[#This Row],[CurrentParent]]</f>
        <v>1</v>
      </c>
      <c r="K3220" s="152" t="str">
        <f>IF(Proc[[#This Row],[Author]]="Marcela Urrego",VLOOKUP(LEFT(Proc[[#This Row],[Requested]],1),Table3[#All],2,0),VLOOKUP(Proc[[#This Row],[Author]],Table4[],2,0))</f>
        <v>HC</v>
      </c>
      <c r="L3220" s="91" t="s">
        <v>3524</v>
      </c>
      <c r="M3220" s="82">
        <v>45873</v>
      </c>
      <c r="N3220" s="82"/>
      <c r="O3220" s="82"/>
      <c r="P3220" s="84" t="str">
        <f ca="1">IF(Proc[[#This Row],[DaysAgeing]]&gt;5,"yep","on track")</f>
        <v>yep</v>
      </c>
      <c r="Q3220" s="2">
        <f ca="1">IF(Proc[[#This Row],[DateClosed]]="",ABS(NETWORKDAYS(Proc[[#This Row],[DateOpened]],TODAY()))-1,ABS(NETWORKDAYS(Proc[[#This Row],[DateOpened]],Proc[[#This Row],[DateClosed]]))-1)</f>
        <v>174</v>
      </c>
      <c r="R3220" s="84" t="s">
        <v>1005</v>
      </c>
      <c r="S3220" s="91"/>
      <c r="T3220" s="153">
        <v>3219</v>
      </c>
    </row>
    <row r="3221" spans="1:20" hidden="1">
      <c r="A3221" s="90" t="s">
        <v>3820</v>
      </c>
      <c r="B3221" s="152" t="str">
        <f>IFERROR(VLOOKUP(Proc[[#This Row],[App]],Table2[],3,0),"open")</f>
        <v>ok</v>
      </c>
      <c r="C3221" s="90" t="s">
        <v>369</v>
      </c>
      <c r="D3221" s="152" t="s">
        <v>9082</v>
      </c>
      <c r="E3221" s="152" t="s">
        <v>3819</v>
      </c>
      <c r="F3221" s="91" t="s">
        <v>3819</v>
      </c>
      <c r="G3221" s="90" t="s">
        <v>400</v>
      </c>
      <c r="H3221" s="91" t="str">
        <f>IF(Proc[[#This Row],[type]]="LFF (MDG-F)",MID(Proc[[#This Row],[Obj]],13,10),"")</f>
        <v/>
      </c>
      <c r="I3221" s="152"/>
      <c r="J3221" s="91" t="b">
        <f>Proc[[#This Row],[Requested]]=Proc[[#This Row],[CurrentParent]]</f>
        <v>1</v>
      </c>
      <c r="K3221" s="152" t="str">
        <f>IF(Proc[[#This Row],[Author]]="Marcela Urrego",VLOOKUP(LEFT(Proc[[#This Row],[Requested]],1),Table3[#All],2,0),VLOOKUP(Proc[[#This Row],[Author]],Table4[],2,0))</f>
        <v>HC</v>
      </c>
      <c r="L3221" s="91" t="s">
        <v>3524</v>
      </c>
      <c r="M3221" s="82">
        <v>45873</v>
      </c>
      <c r="N3221" s="82"/>
      <c r="O3221" s="82"/>
      <c r="P3221" s="84" t="str">
        <f ca="1">IF(Proc[[#This Row],[DaysAgeing]]&gt;5,"yep","on track")</f>
        <v>yep</v>
      </c>
      <c r="Q3221" s="2">
        <f ca="1">IF(Proc[[#This Row],[DateClosed]]="",ABS(NETWORKDAYS(Proc[[#This Row],[DateOpened]],TODAY()))-1,ABS(NETWORKDAYS(Proc[[#This Row],[DateOpened]],Proc[[#This Row],[DateClosed]]))-1)</f>
        <v>174</v>
      </c>
      <c r="R3221" s="84" t="s">
        <v>1005</v>
      </c>
      <c r="S3221" s="91"/>
      <c r="T3221" s="153">
        <v>3220</v>
      </c>
    </row>
    <row r="3222" spans="1:20" hidden="1">
      <c r="A3222" s="90" t="s">
        <v>3820</v>
      </c>
      <c r="B3222" s="152" t="str">
        <f>IFERROR(VLOOKUP(Proc[[#This Row],[App]],Table2[],3,0),"open")</f>
        <v>ok</v>
      </c>
      <c r="C3222" s="90" t="s">
        <v>369</v>
      </c>
      <c r="D3222" s="152" t="s">
        <v>9083</v>
      </c>
      <c r="E3222" s="152" t="s">
        <v>3819</v>
      </c>
      <c r="F3222" s="91" t="s">
        <v>3819</v>
      </c>
      <c r="G3222" s="90" t="s">
        <v>400</v>
      </c>
      <c r="H3222" s="91" t="str">
        <f>IF(Proc[[#This Row],[type]]="LFF (MDG-F)",MID(Proc[[#This Row],[Obj]],13,10),"")</f>
        <v/>
      </c>
      <c r="I3222" s="152"/>
      <c r="J3222" s="91" t="b">
        <f>Proc[[#This Row],[Requested]]=Proc[[#This Row],[CurrentParent]]</f>
        <v>1</v>
      </c>
      <c r="K3222" s="152" t="str">
        <f>IF(Proc[[#This Row],[Author]]="Marcela Urrego",VLOOKUP(LEFT(Proc[[#This Row],[Requested]],1),Table3[#All],2,0),VLOOKUP(Proc[[#This Row],[Author]],Table4[],2,0))</f>
        <v>HC</v>
      </c>
      <c r="L3222" s="91" t="s">
        <v>3524</v>
      </c>
      <c r="M3222" s="82">
        <v>45873</v>
      </c>
      <c r="N3222" s="82"/>
      <c r="O3222" s="82"/>
      <c r="P3222" s="84" t="str">
        <f ca="1">IF(Proc[[#This Row],[DaysAgeing]]&gt;5,"yep","on track")</f>
        <v>yep</v>
      </c>
      <c r="Q3222" s="2">
        <f ca="1">IF(Proc[[#This Row],[DateClosed]]="",ABS(NETWORKDAYS(Proc[[#This Row],[DateOpened]],TODAY()))-1,ABS(NETWORKDAYS(Proc[[#This Row],[DateOpened]],Proc[[#This Row],[DateClosed]]))-1)</f>
        <v>174</v>
      </c>
      <c r="R3222" s="84" t="s">
        <v>1005</v>
      </c>
      <c r="S3222" s="91"/>
      <c r="T3222" s="153">
        <v>3221</v>
      </c>
    </row>
    <row r="3223" spans="1:20" hidden="1">
      <c r="A3223" s="90" t="s">
        <v>3820</v>
      </c>
      <c r="B3223" s="152" t="str">
        <f>IFERROR(VLOOKUP(Proc[[#This Row],[App]],Table2[],3,0),"open")</f>
        <v>ok</v>
      </c>
      <c r="C3223" s="90" t="s">
        <v>369</v>
      </c>
      <c r="D3223" s="152" t="s">
        <v>9084</v>
      </c>
      <c r="E3223" s="152" t="s">
        <v>2351</v>
      </c>
      <c r="F3223" s="91" t="s">
        <v>2351</v>
      </c>
      <c r="G3223" s="90" t="s">
        <v>400</v>
      </c>
      <c r="H3223" s="91" t="str">
        <f>IF(Proc[[#This Row],[type]]="LFF (MDG-F)",MID(Proc[[#This Row],[Obj]],13,10),"")</f>
        <v/>
      </c>
      <c r="I3223" s="152"/>
      <c r="J3223" s="91" t="b">
        <f>Proc[[#This Row],[Requested]]=Proc[[#This Row],[CurrentParent]]</f>
        <v>1</v>
      </c>
      <c r="K3223" s="152" t="str">
        <f>IF(Proc[[#This Row],[Author]]="Marcela Urrego",VLOOKUP(LEFT(Proc[[#This Row],[Requested]],1),Table3[#All],2,0),VLOOKUP(Proc[[#This Row],[Author]],Table4[],2,0))</f>
        <v>HC</v>
      </c>
      <c r="L3223" s="91" t="s">
        <v>3524</v>
      </c>
      <c r="M3223" s="82">
        <v>45873</v>
      </c>
      <c r="N3223" s="82"/>
      <c r="O3223" s="82"/>
      <c r="P3223" s="84" t="str">
        <f ca="1">IF(Proc[[#This Row],[DaysAgeing]]&gt;5,"yep","on track")</f>
        <v>yep</v>
      </c>
      <c r="Q3223" s="2">
        <f ca="1">IF(Proc[[#This Row],[DateClosed]]="",ABS(NETWORKDAYS(Proc[[#This Row],[DateOpened]],TODAY()))-1,ABS(NETWORKDAYS(Proc[[#This Row],[DateOpened]],Proc[[#This Row],[DateClosed]]))-1)</f>
        <v>174</v>
      </c>
      <c r="R3223" s="84" t="s">
        <v>1005</v>
      </c>
      <c r="S3223" s="91"/>
      <c r="T3223" s="153">
        <v>3222</v>
      </c>
    </row>
    <row r="3224" spans="1:20" hidden="1">
      <c r="A3224" s="90" t="s">
        <v>3820</v>
      </c>
      <c r="B3224" s="152" t="str">
        <f>IFERROR(VLOOKUP(Proc[[#This Row],[App]],Table2[],3,0),"open")</f>
        <v>ok</v>
      </c>
      <c r="C3224" s="90" t="s">
        <v>369</v>
      </c>
      <c r="D3224" s="152" t="s">
        <v>9085</v>
      </c>
      <c r="E3224" s="152" t="s">
        <v>2351</v>
      </c>
      <c r="F3224" s="91" t="s">
        <v>2351</v>
      </c>
      <c r="G3224" s="90" t="s">
        <v>400</v>
      </c>
      <c r="H3224" s="91" t="str">
        <f>IF(Proc[[#This Row],[type]]="LFF (MDG-F)",MID(Proc[[#This Row],[Obj]],13,10),"")</f>
        <v/>
      </c>
      <c r="I3224" s="152"/>
      <c r="J3224" s="91" t="b">
        <f>Proc[[#This Row],[Requested]]=Proc[[#This Row],[CurrentParent]]</f>
        <v>1</v>
      </c>
      <c r="K3224" s="152" t="str">
        <f>IF(Proc[[#This Row],[Author]]="Marcela Urrego",VLOOKUP(LEFT(Proc[[#This Row],[Requested]],1),Table3[#All],2,0),VLOOKUP(Proc[[#This Row],[Author]],Table4[],2,0))</f>
        <v>HC</v>
      </c>
      <c r="L3224" s="91" t="s">
        <v>3524</v>
      </c>
      <c r="M3224" s="82">
        <v>45873</v>
      </c>
      <c r="N3224" s="82"/>
      <c r="O3224" s="82"/>
      <c r="P3224" s="84" t="str">
        <f ca="1">IF(Proc[[#This Row],[DaysAgeing]]&gt;5,"yep","on track")</f>
        <v>yep</v>
      </c>
      <c r="Q3224" s="2">
        <f ca="1">IF(Proc[[#This Row],[DateClosed]]="",ABS(NETWORKDAYS(Proc[[#This Row],[DateOpened]],TODAY()))-1,ABS(NETWORKDAYS(Proc[[#This Row],[DateOpened]],Proc[[#This Row],[DateClosed]]))-1)</f>
        <v>174</v>
      </c>
      <c r="R3224" s="84" t="s">
        <v>1005</v>
      </c>
      <c r="S3224" s="91"/>
      <c r="T3224" s="153">
        <v>3223</v>
      </c>
    </row>
    <row r="3225" spans="1:20" hidden="1">
      <c r="A3225" s="90" t="s">
        <v>3820</v>
      </c>
      <c r="B3225" s="152" t="str">
        <f>IFERROR(VLOOKUP(Proc[[#This Row],[App]],Table2[],3,0),"open")</f>
        <v>ok</v>
      </c>
      <c r="C3225" s="90" t="s">
        <v>369</v>
      </c>
      <c r="D3225" s="152" t="s">
        <v>9086</v>
      </c>
      <c r="E3225" s="152" t="s">
        <v>2351</v>
      </c>
      <c r="F3225" s="91" t="s">
        <v>2351</v>
      </c>
      <c r="G3225" s="90" t="s">
        <v>400</v>
      </c>
      <c r="H3225" s="91" t="str">
        <f>IF(Proc[[#This Row],[type]]="LFF (MDG-F)",MID(Proc[[#This Row],[Obj]],13,10),"")</f>
        <v/>
      </c>
      <c r="I3225" s="152"/>
      <c r="J3225" s="91" t="b">
        <f>Proc[[#This Row],[Requested]]=Proc[[#This Row],[CurrentParent]]</f>
        <v>1</v>
      </c>
      <c r="K3225" s="152" t="str">
        <f>IF(Proc[[#This Row],[Author]]="Marcela Urrego",VLOOKUP(LEFT(Proc[[#This Row],[Requested]],1),Table3[#All],2,0),VLOOKUP(Proc[[#This Row],[Author]],Table4[],2,0))</f>
        <v>HC</v>
      </c>
      <c r="L3225" s="91" t="s">
        <v>3524</v>
      </c>
      <c r="M3225" s="82">
        <v>45873</v>
      </c>
      <c r="N3225" s="82"/>
      <c r="O3225" s="82"/>
      <c r="P3225" s="84" t="str">
        <f ca="1">IF(Proc[[#This Row],[DaysAgeing]]&gt;5,"yep","on track")</f>
        <v>yep</v>
      </c>
      <c r="Q3225" s="2">
        <f ca="1">IF(Proc[[#This Row],[DateClosed]]="",ABS(NETWORKDAYS(Proc[[#This Row],[DateOpened]],TODAY()))-1,ABS(NETWORKDAYS(Proc[[#This Row],[DateOpened]],Proc[[#This Row],[DateClosed]]))-1)</f>
        <v>174</v>
      </c>
      <c r="R3225" s="84" t="s">
        <v>1005</v>
      </c>
      <c r="S3225" s="91"/>
      <c r="T3225" s="153">
        <v>3224</v>
      </c>
    </row>
    <row r="3226" spans="1:20" hidden="1">
      <c r="A3226" s="90" t="s">
        <v>3820</v>
      </c>
      <c r="B3226" s="152" t="str">
        <f>IFERROR(VLOOKUP(Proc[[#This Row],[App]],Table2[],3,0),"open")</f>
        <v>ok</v>
      </c>
      <c r="C3226" s="90" t="s">
        <v>369</v>
      </c>
      <c r="D3226" s="152" t="s">
        <v>3811</v>
      </c>
      <c r="E3226" s="152" t="s">
        <v>2505</v>
      </c>
      <c r="F3226" s="91" t="s">
        <v>2505</v>
      </c>
      <c r="G3226" s="90" t="s">
        <v>400</v>
      </c>
      <c r="H3226" s="91" t="str">
        <f>IF(Proc[[#This Row],[type]]="LFF (MDG-F)",MID(Proc[[#This Row],[Obj]],13,10),"")</f>
        <v/>
      </c>
      <c r="I3226" s="152"/>
      <c r="J3226" s="91" t="b">
        <f>Proc[[#This Row],[Requested]]=Proc[[#This Row],[CurrentParent]]</f>
        <v>1</v>
      </c>
      <c r="K3226" s="152" t="str">
        <f>IF(Proc[[#This Row],[Author]]="Marcela Urrego",VLOOKUP(LEFT(Proc[[#This Row],[Requested]],1),Table3[#All],2,0),VLOOKUP(Proc[[#This Row],[Author]],Table4[],2,0))</f>
        <v>HC</v>
      </c>
      <c r="L3226" s="91" t="s">
        <v>3524</v>
      </c>
      <c r="M3226" s="82">
        <v>45873</v>
      </c>
      <c r="N3226" s="82"/>
      <c r="O3226" s="82"/>
      <c r="P3226" s="84" t="str">
        <f ca="1">IF(Proc[[#This Row],[DaysAgeing]]&gt;5,"yep","on track")</f>
        <v>yep</v>
      </c>
      <c r="Q3226" s="2">
        <f ca="1">IF(Proc[[#This Row],[DateClosed]]="",ABS(NETWORKDAYS(Proc[[#This Row],[DateOpened]],TODAY()))-1,ABS(NETWORKDAYS(Proc[[#This Row],[DateOpened]],Proc[[#This Row],[DateClosed]]))-1)</f>
        <v>174</v>
      </c>
      <c r="R3226" s="84" t="s">
        <v>1005</v>
      </c>
      <c r="S3226" s="91"/>
      <c r="T3226" s="153">
        <v>3225</v>
      </c>
    </row>
    <row r="3227" spans="1:20" hidden="1">
      <c r="A3227" s="90" t="s">
        <v>3820</v>
      </c>
      <c r="B3227" s="152" t="str">
        <f>IFERROR(VLOOKUP(Proc[[#This Row],[App]],Table2[],3,0),"open")</f>
        <v>ok</v>
      </c>
      <c r="C3227" s="90" t="s">
        <v>369</v>
      </c>
      <c r="D3227" s="152" t="s">
        <v>9087</v>
      </c>
      <c r="E3227" s="152" t="s">
        <v>2351</v>
      </c>
      <c r="F3227" s="91" t="s">
        <v>2351</v>
      </c>
      <c r="G3227" s="90" t="s">
        <v>400</v>
      </c>
      <c r="H3227" s="91" t="str">
        <f>IF(Proc[[#This Row],[type]]="LFF (MDG-F)",MID(Proc[[#This Row],[Obj]],13,10),"")</f>
        <v/>
      </c>
      <c r="I3227" s="152"/>
      <c r="J3227" s="91" t="b">
        <f>Proc[[#This Row],[Requested]]=Proc[[#This Row],[CurrentParent]]</f>
        <v>1</v>
      </c>
      <c r="K3227" s="152" t="str">
        <f>IF(Proc[[#This Row],[Author]]="Marcela Urrego",VLOOKUP(LEFT(Proc[[#This Row],[Requested]],1),Table3[#All],2,0),VLOOKUP(Proc[[#This Row],[Author]],Table4[],2,0))</f>
        <v>HC</v>
      </c>
      <c r="L3227" s="91" t="s">
        <v>3524</v>
      </c>
      <c r="M3227" s="82">
        <v>45873</v>
      </c>
      <c r="N3227" s="82"/>
      <c r="O3227" s="82"/>
      <c r="P3227" s="84" t="str">
        <f ca="1">IF(Proc[[#This Row],[DaysAgeing]]&gt;5,"yep","on track")</f>
        <v>yep</v>
      </c>
      <c r="Q3227" s="2">
        <f ca="1">IF(Proc[[#This Row],[DateClosed]]="",ABS(NETWORKDAYS(Proc[[#This Row],[DateOpened]],TODAY()))-1,ABS(NETWORKDAYS(Proc[[#This Row],[DateOpened]],Proc[[#This Row],[DateClosed]]))-1)</f>
        <v>174</v>
      </c>
      <c r="R3227" s="84" t="s">
        <v>1005</v>
      </c>
      <c r="S3227" s="91"/>
      <c r="T3227" s="153">
        <v>3226</v>
      </c>
    </row>
    <row r="3228" spans="1:20" hidden="1">
      <c r="A3228" s="90" t="s">
        <v>3820</v>
      </c>
      <c r="B3228" s="152" t="str">
        <f>IFERROR(VLOOKUP(Proc[[#This Row],[App]],Table2[],3,0),"open")</f>
        <v>ok</v>
      </c>
      <c r="C3228" s="90" t="s">
        <v>369</v>
      </c>
      <c r="D3228" s="152" t="s">
        <v>3812</v>
      </c>
      <c r="E3228" s="152" t="s">
        <v>2505</v>
      </c>
      <c r="F3228" s="91" t="s">
        <v>2505</v>
      </c>
      <c r="G3228" s="90" t="s">
        <v>400</v>
      </c>
      <c r="H3228" s="91" t="str">
        <f>IF(Proc[[#This Row],[type]]="LFF (MDG-F)",MID(Proc[[#This Row],[Obj]],13,10),"")</f>
        <v/>
      </c>
      <c r="I3228" s="152"/>
      <c r="J3228" s="91" t="b">
        <f>Proc[[#This Row],[Requested]]=Proc[[#This Row],[CurrentParent]]</f>
        <v>1</v>
      </c>
      <c r="K3228" s="152" t="str">
        <f>IF(Proc[[#This Row],[Author]]="Marcela Urrego",VLOOKUP(LEFT(Proc[[#This Row],[Requested]],1),Table3[#All],2,0),VLOOKUP(Proc[[#This Row],[Author]],Table4[],2,0))</f>
        <v>HC</v>
      </c>
      <c r="L3228" s="91" t="s">
        <v>3524</v>
      </c>
      <c r="M3228" s="82">
        <v>45873</v>
      </c>
      <c r="N3228" s="82"/>
      <c r="O3228" s="82"/>
      <c r="P3228" s="84" t="str">
        <f ca="1">IF(Proc[[#This Row],[DaysAgeing]]&gt;5,"yep","on track")</f>
        <v>yep</v>
      </c>
      <c r="Q3228" s="2">
        <f ca="1">IF(Proc[[#This Row],[DateClosed]]="",ABS(NETWORKDAYS(Proc[[#This Row],[DateOpened]],TODAY()))-1,ABS(NETWORKDAYS(Proc[[#This Row],[DateOpened]],Proc[[#This Row],[DateClosed]]))-1)</f>
        <v>174</v>
      </c>
      <c r="R3228" s="84" t="s">
        <v>1005</v>
      </c>
      <c r="S3228" s="91"/>
      <c r="T3228" s="153">
        <v>3227</v>
      </c>
    </row>
    <row r="3229" spans="1:20" hidden="1">
      <c r="A3229" s="90" t="s">
        <v>3820</v>
      </c>
      <c r="B3229" s="152" t="str">
        <f>IFERROR(VLOOKUP(Proc[[#This Row],[App]],Table2[],3,0),"open")</f>
        <v>ok</v>
      </c>
      <c r="C3229" s="90" t="s">
        <v>369</v>
      </c>
      <c r="D3229" s="152" t="s">
        <v>9088</v>
      </c>
      <c r="E3229" s="152" t="s">
        <v>2351</v>
      </c>
      <c r="F3229" s="91" t="s">
        <v>2351</v>
      </c>
      <c r="G3229" s="90" t="s">
        <v>400</v>
      </c>
      <c r="H3229" s="91" t="str">
        <f>IF(Proc[[#This Row],[type]]="LFF (MDG-F)",MID(Proc[[#This Row],[Obj]],13,10),"")</f>
        <v/>
      </c>
      <c r="I3229" s="152"/>
      <c r="J3229" s="91" t="b">
        <f>Proc[[#This Row],[Requested]]=Proc[[#This Row],[CurrentParent]]</f>
        <v>1</v>
      </c>
      <c r="K3229" s="152" t="str">
        <f>IF(Proc[[#This Row],[Author]]="Marcela Urrego",VLOOKUP(LEFT(Proc[[#This Row],[Requested]],1),Table3[#All],2,0),VLOOKUP(Proc[[#This Row],[Author]],Table4[],2,0))</f>
        <v>HC</v>
      </c>
      <c r="L3229" s="91" t="s">
        <v>3524</v>
      </c>
      <c r="M3229" s="82">
        <v>45873</v>
      </c>
      <c r="N3229" s="82"/>
      <c r="O3229" s="82"/>
      <c r="P3229" s="84" t="str">
        <f ca="1">IF(Proc[[#This Row],[DaysAgeing]]&gt;5,"yep","on track")</f>
        <v>yep</v>
      </c>
      <c r="Q3229" s="2">
        <f ca="1">IF(Proc[[#This Row],[DateClosed]]="",ABS(NETWORKDAYS(Proc[[#This Row],[DateOpened]],TODAY()))-1,ABS(NETWORKDAYS(Proc[[#This Row],[DateOpened]],Proc[[#This Row],[DateClosed]]))-1)</f>
        <v>174</v>
      </c>
      <c r="R3229" s="84" t="s">
        <v>1005</v>
      </c>
      <c r="S3229" s="91"/>
      <c r="T3229" s="153">
        <v>3228</v>
      </c>
    </row>
    <row r="3230" spans="1:20" hidden="1">
      <c r="A3230" s="90" t="s">
        <v>3820</v>
      </c>
      <c r="B3230" s="152" t="str">
        <f>IFERROR(VLOOKUP(Proc[[#This Row],[App]],Table2[],3,0),"open")</f>
        <v>ok</v>
      </c>
      <c r="C3230" s="90" t="s">
        <v>369</v>
      </c>
      <c r="D3230" s="152" t="s">
        <v>9089</v>
      </c>
      <c r="E3230" s="152" t="s">
        <v>2351</v>
      </c>
      <c r="F3230" s="91" t="s">
        <v>2351</v>
      </c>
      <c r="G3230" s="90" t="s">
        <v>400</v>
      </c>
      <c r="H3230" s="91" t="str">
        <f>IF(Proc[[#This Row],[type]]="LFF (MDG-F)",MID(Proc[[#This Row],[Obj]],13,10),"")</f>
        <v/>
      </c>
      <c r="I3230" s="152"/>
      <c r="J3230" s="91" t="b">
        <f>Proc[[#This Row],[Requested]]=Proc[[#This Row],[CurrentParent]]</f>
        <v>1</v>
      </c>
      <c r="K3230" s="152" t="str">
        <f>IF(Proc[[#This Row],[Author]]="Marcela Urrego",VLOOKUP(LEFT(Proc[[#This Row],[Requested]],1),Table3[#All],2,0),VLOOKUP(Proc[[#This Row],[Author]],Table4[],2,0))</f>
        <v>HC</v>
      </c>
      <c r="L3230" s="91" t="s">
        <v>3524</v>
      </c>
      <c r="M3230" s="82">
        <v>45873</v>
      </c>
      <c r="N3230" s="82"/>
      <c r="O3230" s="82"/>
      <c r="P3230" s="84" t="str">
        <f ca="1">IF(Proc[[#This Row],[DaysAgeing]]&gt;5,"yep","on track")</f>
        <v>yep</v>
      </c>
      <c r="Q3230" s="2">
        <f ca="1">IF(Proc[[#This Row],[DateClosed]]="",ABS(NETWORKDAYS(Proc[[#This Row],[DateOpened]],TODAY()))-1,ABS(NETWORKDAYS(Proc[[#This Row],[DateOpened]],Proc[[#This Row],[DateClosed]]))-1)</f>
        <v>174</v>
      </c>
      <c r="R3230" s="84" t="s">
        <v>1005</v>
      </c>
      <c r="S3230" s="91"/>
      <c r="T3230" s="153">
        <v>3229</v>
      </c>
    </row>
    <row r="3231" spans="1:20" hidden="1">
      <c r="A3231" s="90" t="s">
        <v>3820</v>
      </c>
      <c r="B3231" s="152" t="str">
        <f>IFERROR(VLOOKUP(Proc[[#This Row],[App]],Table2[],3,0),"open")</f>
        <v>ok</v>
      </c>
      <c r="C3231" s="90" t="s">
        <v>369</v>
      </c>
      <c r="D3231" s="152" t="s">
        <v>9090</v>
      </c>
      <c r="E3231" s="152" t="s">
        <v>2351</v>
      </c>
      <c r="F3231" s="91" t="s">
        <v>2351</v>
      </c>
      <c r="G3231" s="90" t="s">
        <v>400</v>
      </c>
      <c r="H3231" s="91" t="str">
        <f>IF(Proc[[#This Row],[type]]="LFF (MDG-F)",MID(Proc[[#This Row],[Obj]],13,10),"")</f>
        <v/>
      </c>
      <c r="I3231" s="152"/>
      <c r="J3231" s="91" t="b">
        <f>Proc[[#This Row],[Requested]]=Proc[[#This Row],[CurrentParent]]</f>
        <v>1</v>
      </c>
      <c r="K3231" s="152" t="str">
        <f>IF(Proc[[#This Row],[Author]]="Marcela Urrego",VLOOKUP(LEFT(Proc[[#This Row],[Requested]],1),Table3[#All],2,0),VLOOKUP(Proc[[#This Row],[Author]],Table4[],2,0))</f>
        <v>HC</v>
      </c>
      <c r="L3231" s="91" t="s">
        <v>3524</v>
      </c>
      <c r="M3231" s="82">
        <v>45873</v>
      </c>
      <c r="N3231" s="82"/>
      <c r="O3231" s="82"/>
      <c r="P3231" s="84" t="str">
        <f ca="1">IF(Proc[[#This Row],[DaysAgeing]]&gt;5,"yep","on track")</f>
        <v>yep</v>
      </c>
      <c r="Q3231" s="2">
        <f ca="1">IF(Proc[[#This Row],[DateClosed]]="",ABS(NETWORKDAYS(Proc[[#This Row],[DateOpened]],TODAY()))-1,ABS(NETWORKDAYS(Proc[[#This Row],[DateOpened]],Proc[[#This Row],[DateClosed]]))-1)</f>
        <v>174</v>
      </c>
      <c r="R3231" s="84" t="s">
        <v>1005</v>
      </c>
      <c r="S3231" s="91"/>
      <c r="T3231" s="153">
        <v>3230</v>
      </c>
    </row>
    <row r="3232" spans="1:20" hidden="1">
      <c r="A3232" t="s">
        <v>3822</v>
      </c>
      <c r="B3232" s="152" t="str">
        <f>IFERROR(VLOOKUP(Proc[[#This Row],[App]],Table2[],3,0),"open")</f>
        <v>ok</v>
      </c>
      <c r="C3232" s="90" t="s">
        <v>369</v>
      </c>
      <c r="D3232" s="152" t="s">
        <v>9091</v>
      </c>
      <c r="E3232" s="152" t="s">
        <v>3821</v>
      </c>
      <c r="F3232" s="91" t="s">
        <v>3821</v>
      </c>
      <c r="G3232" t="s">
        <v>400</v>
      </c>
      <c r="H3232" s="91" t="str">
        <f>IF(Proc[[#This Row],[type]]="LFF (MDG-F)",MID(Proc[[#This Row],[Obj]],13,10),"")</f>
        <v/>
      </c>
      <c r="I3232" s="152"/>
      <c r="J3232" s="91" t="b">
        <f>Proc[[#This Row],[Requested]]=Proc[[#This Row],[CurrentParent]]</f>
        <v>1</v>
      </c>
      <c r="K3232" s="152" t="str">
        <f>IF(Proc[[#This Row],[Author]]="Marcela Urrego",VLOOKUP(LEFT(Proc[[#This Row],[Requested]],1),Table3[#All],2,0),VLOOKUP(Proc[[#This Row],[Author]],Table4[],2,0))</f>
        <v>LS</v>
      </c>
      <c r="L3232" s="91" t="s">
        <v>3524</v>
      </c>
      <c r="M3232" s="82">
        <v>45874</v>
      </c>
      <c r="N3232" s="82"/>
      <c r="O3232" s="82"/>
      <c r="P3232" s="84" t="str">
        <f ca="1">IF(Proc[[#This Row],[DaysAgeing]]&gt;5,"yep","on track")</f>
        <v>yep</v>
      </c>
      <c r="Q3232" s="2">
        <f ca="1">IF(Proc[[#This Row],[DateClosed]]="",ABS(NETWORKDAYS(Proc[[#This Row],[DateOpened]],TODAY()))-1,ABS(NETWORKDAYS(Proc[[#This Row],[DateOpened]],Proc[[#This Row],[DateClosed]]))-1)</f>
        <v>173</v>
      </c>
      <c r="R3232" s="84" t="s">
        <v>488</v>
      </c>
      <c r="S3232" s="91"/>
      <c r="T3232" s="153">
        <v>3231</v>
      </c>
    </row>
    <row r="3233" spans="1:20" hidden="1">
      <c r="A3233" s="90" t="s">
        <v>3822</v>
      </c>
      <c r="B3233" s="111" t="str">
        <f>IFERROR(VLOOKUP(Proc[[#This Row],[App]],Table2[],3,0),"open")</f>
        <v>ok</v>
      </c>
      <c r="C3233" s="90" t="s">
        <v>369</v>
      </c>
      <c r="D3233" s="152" t="s">
        <v>9092</v>
      </c>
      <c r="E3233" s="152" t="s">
        <v>3821</v>
      </c>
      <c r="F3233" s="153" t="s">
        <v>3821</v>
      </c>
      <c r="G3233" s="90" t="s">
        <v>400</v>
      </c>
      <c r="H3233" s="91" t="str">
        <f>IF(Proc[[#This Row],[type]]="LFF (MDG-F)",MID(Proc[[#This Row],[Obj]],13,10),"")</f>
        <v/>
      </c>
      <c r="I3233" s="152"/>
      <c r="J3233" s="91" t="b">
        <f>Proc[[#This Row],[Requested]]=Proc[[#This Row],[CurrentParent]]</f>
        <v>1</v>
      </c>
      <c r="K3233" s="107" t="str">
        <f>IF(Proc[[#This Row],[Author]]="Marcela Urrego",VLOOKUP(LEFT(Proc[[#This Row],[Requested]],1),Table3[#All],2,0),VLOOKUP(Proc[[#This Row],[Author]],Table4[],2,0))</f>
        <v>LS</v>
      </c>
      <c r="L3233" s="153" t="s">
        <v>3524</v>
      </c>
      <c r="M3233" s="82">
        <v>45874</v>
      </c>
      <c r="N3233" s="82"/>
      <c r="O3233" s="82"/>
      <c r="P3233" s="84" t="str">
        <f ca="1">IF(Proc[[#This Row],[DaysAgeing]]&gt;5,"yep","on track")</f>
        <v>yep</v>
      </c>
      <c r="Q3233" s="2">
        <f ca="1">IF(Proc[[#This Row],[DateClosed]]="",ABS(NETWORKDAYS(Proc[[#This Row],[DateOpened]],TODAY()))-1,ABS(NETWORKDAYS(Proc[[#This Row],[DateOpened]],Proc[[#This Row],[DateClosed]]))-1)</f>
        <v>173</v>
      </c>
      <c r="R3233" s="84" t="s">
        <v>488</v>
      </c>
      <c r="S3233" s="91"/>
      <c r="T3233" s="153">
        <v>3232</v>
      </c>
    </row>
    <row r="3234" spans="1:20" hidden="1">
      <c r="A3234" s="90" t="s">
        <v>3822</v>
      </c>
      <c r="B3234" s="111" t="str">
        <f>IFERROR(VLOOKUP(Proc[[#This Row],[App]],Table2[],3,0),"open")</f>
        <v>ok</v>
      </c>
      <c r="C3234" s="90" t="s">
        <v>369</v>
      </c>
      <c r="D3234" s="152" t="s">
        <v>9093</v>
      </c>
      <c r="E3234" s="152" t="s">
        <v>3821</v>
      </c>
      <c r="F3234" s="153" t="s">
        <v>3821</v>
      </c>
      <c r="G3234" s="90" t="s">
        <v>400</v>
      </c>
      <c r="H3234" s="91" t="str">
        <f>IF(Proc[[#This Row],[type]]="LFF (MDG-F)",MID(Proc[[#This Row],[Obj]],13,10),"")</f>
        <v/>
      </c>
      <c r="I3234" s="152"/>
      <c r="J3234" s="91" t="b">
        <f>Proc[[#This Row],[Requested]]=Proc[[#This Row],[CurrentParent]]</f>
        <v>1</v>
      </c>
      <c r="K3234" s="107" t="str">
        <f>IF(Proc[[#This Row],[Author]]="Marcela Urrego",VLOOKUP(LEFT(Proc[[#This Row],[Requested]],1),Table3[#All],2,0),VLOOKUP(Proc[[#This Row],[Author]],Table4[],2,0))</f>
        <v>LS</v>
      </c>
      <c r="L3234" s="153" t="s">
        <v>3524</v>
      </c>
      <c r="M3234" s="82">
        <v>45874</v>
      </c>
      <c r="N3234" s="82"/>
      <c r="O3234" s="82"/>
      <c r="P3234" s="84" t="str">
        <f ca="1">IF(Proc[[#This Row],[DaysAgeing]]&gt;5,"yep","on track")</f>
        <v>yep</v>
      </c>
      <c r="Q3234" s="2">
        <f ca="1">IF(Proc[[#This Row],[DateClosed]]="",ABS(NETWORKDAYS(Proc[[#This Row],[DateOpened]],TODAY()))-1,ABS(NETWORKDAYS(Proc[[#This Row],[DateOpened]],Proc[[#This Row],[DateClosed]]))-1)</f>
        <v>173</v>
      </c>
      <c r="R3234" s="84" t="s">
        <v>488</v>
      </c>
      <c r="S3234" s="91"/>
      <c r="T3234" s="153">
        <v>3233</v>
      </c>
    </row>
    <row r="3235" spans="1:20" hidden="1">
      <c r="A3235" s="90" t="s">
        <v>3822</v>
      </c>
      <c r="B3235" s="111" t="str">
        <f>IFERROR(VLOOKUP(Proc[[#This Row],[App]],Table2[],3,0),"open")</f>
        <v>ok</v>
      </c>
      <c r="C3235" s="90" t="s">
        <v>369</v>
      </c>
      <c r="D3235" s="152" t="s">
        <v>9094</v>
      </c>
      <c r="E3235" s="152" t="s">
        <v>3821</v>
      </c>
      <c r="F3235" s="153" t="s">
        <v>3821</v>
      </c>
      <c r="G3235" s="90" t="s">
        <v>400</v>
      </c>
      <c r="H3235" s="91" t="str">
        <f>IF(Proc[[#This Row],[type]]="LFF (MDG-F)",MID(Proc[[#This Row],[Obj]],13,10),"")</f>
        <v/>
      </c>
      <c r="I3235" s="152"/>
      <c r="J3235" s="91" t="b">
        <f>Proc[[#This Row],[Requested]]=Proc[[#This Row],[CurrentParent]]</f>
        <v>1</v>
      </c>
      <c r="K3235" s="107" t="str">
        <f>IF(Proc[[#This Row],[Author]]="Marcela Urrego",VLOOKUP(LEFT(Proc[[#This Row],[Requested]],1),Table3[#All],2,0),VLOOKUP(Proc[[#This Row],[Author]],Table4[],2,0))</f>
        <v>LS</v>
      </c>
      <c r="L3235" s="153" t="s">
        <v>3524</v>
      </c>
      <c r="M3235" s="82">
        <v>45874</v>
      </c>
      <c r="N3235" s="82"/>
      <c r="O3235" s="82"/>
      <c r="P3235" s="84" t="str">
        <f ca="1">IF(Proc[[#This Row],[DaysAgeing]]&gt;5,"yep","on track")</f>
        <v>yep</v>
      </c>
      <c r="Q3235" s="2">
        <f ca="1">IF(Proc[[#This Row],[DateClosed]]="",ABS(NETWORKDAYS(Proc[[#This Row],[DateOpened]],TODAY()))-1,ABS(NETWORKDAYS(Proc[[#This Row],[DateOpened]],Proc[[#This Row],[DateClosed]]))-1)</f>
        <v>173</v>
      </c>
      <c r="R3235" s="84" t="s">
        <v>488</v>
      </c>
      <c r="S3235" s="91"/>
      <c r="T3235" s="153">
        <v>3234</v>
      </c>
    </row>
    <row r="3236" spans="1:20" hidden="1">
      <c r="A3236" s="90" t="s">
        <v>3822</v>
      </c>
      <c r="B3236" s="111" t="str">
        <f>IFERROR(VLOOKUP(Proc[[#This Row],[App]],Table2[],3,0),"open")</f>
        <v>ok</v>
      </c>
      <c r="C3236" s="90" t="s">
        <v>369</v>
      </c>
      <c r="D3236" s="152" t="s">
        <v>9095</v>
      </c>
      <c r="E3236" s="152" t="s">
        <v>3821</v>
      </c>
      <c r="F3236" s="153" t="s">
        <v>3821</v>
      </c>
      <c r="G3236" s="90" t="s">
        <v>400</v>
      </c>
      <c r="H3236" s="91" t="str">
        <f>IF(Proc[[#This Row],[type]]="LFF (MDG-F)",MID(Proc[[#This Row],[Obj]],13,10),"")</f>
        <v/>
      </c>
      <c r="I3236" s="152"/>
      <c r="J3236" s="91" t="b">
        <f>Proc[[#This Row],[Requested]]=Proc[[#This Row],[CurrentParent]]</f>
        <v>1</v>
      </c>
      <c r="K3236" s="107" t="str">
        <f>IF(Proc[[#This Row],[Author]]="Marcela Urrego",VLOOKUP(LEFT(Proc[[#This Row],[Requested]],1),Table3[#All],2,0),VLOOKUP(Proc[[#This Row],[Author]],Table4[],2,0))</f>
        <v>LS</v>
      </c>
      <c r="L3236" s="153" t="s">
        <v>3524</v>
      </c>
      <c r="M3236" s="82">
        <v>45874</v>
      </c>
      <c r="N3236" s="82"/>
      <c r="O3236" s="82"/>
      <c r="P3236" s="84" t="str">
        <f ca="1">IF(Proc[[#This Row],[DaysAgeing]]&gt;5,"yep","on track")</f>
        <v>yep</v>
      </c>
      <c r="Q3236" s="2">
        <f ca="1">IF(Proc[[#This Row],[DateClosed]]="",ABS(NETWORKDAYS(Proc[[#This Row],[DateOpened]],TODAY()))-1,ABS(NETWORKDAYS(Proc[[#This Row],[DateOpened]],Proc[[#This Row],[DateClosed]]))-1)</f>
        <v>173</v>
      </c>
      <c r="R3236" s="84" t="s">
        <v>488</v>
      </c>
      <c r="S3236" s="91"/>
      <c r="T3236" s="153">
        <v>3235</v>
      </c>
    </row>
    <row r="3237" spans="1:20" hidden="1">
      <c r="A3237" s="90" t="s">
        <v>3822</v>
      </c>
      <c r="B3237" s="111" t="str">
        <f>IFERROR(VLOOKUP(Proc[[#This Row],[App]],Table2[],3,0),"open")</f>
        <v>ok</v>
      </c>
      <c r="C3237" s="90" t="s">
        <v>369</v>
      </c>
      <c r="D3237" s="152" t="s">
        <v>9096</v>
      </c>
      <c r="E3237" s="152" t="s">
        <v>3821</v>
      </c>
      <c r="F3237" s="153" t="s">
        <v>3821</v>
      </c>
      <c r="G3237" s="90" t="s">
        <v>400</v>
      </c>
      <c r="H3237" s="91" t="str">
        <f>IF(Proc[[#This Row],[type]]="LFF (MDG-F)",MID(Proc[[#This Row],[Obj]],13,10),"")</f>
        <v/>
      </c>
      <c r="I3237" s="152"/>
      <c r="J3237" s="91" t="b">
        <f>Proc[[#This Row],[Requested]]=Proc[[#This Row],[CurrentParent]]</f>
        <v>1</v>
      </c>
      <c r="K3237" s="107" t="str">
        <f>IF(Proc[[#This Row],[Author]]="Marcela Urrego",VLOOKUP(LEFT(Proc[[#This Row],[Requested]],1),Table3[#All],2,0),VLOOKUP(Proc[[#This Row],[Author]],Table4[],2,0))</f>
        <v>LS</v>
      </c>
      <c r="L3237" s="153" t="s">
        <v>3524</v>
      </c>
      <c r="M3237" s="82">
        <v>45874</v>
      </c>
      <c r="N3237" s="82"/>
      <c r="O3237" s="82"/>
      <c r="P3237" s="84" t="str">
        <f ca="1">IF(Proc[[#This Row],[DaysAgeing]]&gt;5,"yep","on track")</f>
        <v>yep</v>
      </c>
      <c r="Q3237" s="2">
        <f ca="1">IF(Proc[[#This Row],[DateClosed]]="",ABS(NETWORKDAYS(Proc[[#This Row],[DateOpened]],TODAY()))-1,ABS(NETWORKDAYS(Proc[[#This Row],[DateOpened]],Proc[[#This Row],[DateClosed]]))-1)</f>
        <v>173</v>
      </c>
      <c r="R3237" s="84" t="s">
        <v>488</v>
      </c>
      <c r="S3237" s="91"/>
      <c r="T3237" s="153">
        <v>3236</v>
      </c>
    </row>
    <row r="3238" spans="1:20" hidden="1">
      <c r="A3238" s="90" t="s">
        <v>3822</v>
      </c>
      <c r="B3238" s="152" t="str">
        <f>IFERROR(VLOOKUP(Proc[[#This Row],[App]],Table2[],3,0),"open")</f>
        <v>ok</v>
      </c>
      <c r="C3238" s="90" t="s">
        <v>369</v>
      </c>
      <c r="D3238" s="152" t="s">
        <v>9097</v>
      </c>
      <c r="E3238" s="152" t="s">
        <v>3821</v>
      </c>
      <c r="F3238" s="91" t="s">
        <v>3821</v>
      </c>
      <c r="G3238" s="90" t="s">
        <v>400</v>
      </c>
      <c r="H3238" s="91" t="str">
        <f>IF(Proc[[#This Row],[type]]="LFF (MDG-F)",MID(Proc[[#This Row],[Obj]],13,10),"")</f>
        <v/>
      </c>
      <c r="I3238" s="152"/>
      <c r="J3238" s="91" t="b">
        <f>Proc[[#This Row],[Requested]]=Proc[[#This Row],[CurrentParent]]</f>
        <v>1</v>
      </c>
      <c r="K3238" s="152" t="str">
        <f>IF(Proc[[#This Row],[Author]]="Marcela Urrego",VLOOKUP(LEFT(Proc[[#This Row],[Requested]],1),Table3[#All],2,0),VLOOKUP(Proc[[#This Row],[Author]],Table4[],2,0))</f>
        <v>LS</v>
      </c>
      <c r="L3238" s="91" t="s">
        <v>3524</v>
      </c>
      <c r="M3238" s="82">
        <v>45874</v>
      </c>
      <c r="N3238" s="82"/>
      <c r="O3238" s="82"/>
      <c r="P3238" s="84" t="str">
        <f ca="1">IF(Proc[[#This Row],[DaysAgeing]]&gt;5,"yep","on track")</f>
        <v>yep</v>
      </c>
      <c r="Q3238" s="2">
        <f ca="1">IF(Proc[[#This Row],[DateClosed]]="",ABS(NETWORKDAYS(Proc[[#This Row],[DateOpened]],TODAY()))-1,ABS(NETWORKDAYS(Proc[[#This Row],[DateOpened]],Proc[[#This Row],[DateClosed]]))-1)</f>
        <v>173</v>
      </c>
      <c r="R3238" s="84" t="s">
        <v>488</v>
      </c>
      <c r="S3238" s="91"/>
      <c r="T3238" s="153">
        <v>3237</v>
      </c>
    </row>
    <row r="3239" spans="1:20" hidden="1">
      <c r="A3239" s="90" t="s">
        <v>3822</v>
      </c>
      <c r="B3239" s="152" t="str">
        <f>IFERROR(VLOOKUP(Proc[[#This Row],[App]],Table2[],3,0),"open")</f>
        <v>ok</v>
      </c>
      <c r="C3239" s="90" t="s">
        <v>369</v>
      </c>
      <c r="D3239" s="152" t="s">
        <v>9098</v>
      </c>
      <c r="E3239" s="152" t="s">
        <v>3821</v>
      </c>
      <c r="F3239" s="91" t="s">
        <v>3821</v>
      </c>
      <c r="G3239" s="90" t="s">
        <v>400</v>
      </c>
      <c r="H3239" s="91" t="str">
        <f>IF(Proc[[#This Row],[type]]="LFF (MDG-F)",MID(Proc[[#This Row],[Obj]],13,10),"")</f>
        <v/>
      </c>
      <c r="I3239" s="152"/>
      <c r="J3239" s="91" t="b">
        <f>Proc[[#This Row],[Requested]]=Proc[[#This Row],[CurrentParent]]</f>
        <v>1</v>
      </c>
      <c r="K3239" s="152" t="str">
        <f>IF(Proc[[#This Row],[Author]]="Marcela Urrego",VLOOKUP(LEFT(Proc[[#This Row],[Requested]],1),Table3[#All],2,0),VLOOKUP(Proc[[#This Row],[Author]],Table4[],2,0))</f>
        <v>LS</v>
      </c>
      <c r="L3239" s="91" t="s">
        <v>3524</v>
      </c>
      <c r="M3239" s="82">
        <v>45874</v>
      </c>
      <c r="N3239" s="82"/>
      <c r="O3239" s="82"/>
      <c r="P3239" s="84" t="str">
        <f ca="1">IF(Proc[[#This Row],[DaysAgeing]]&gt;5,"yep","on track")</f>
        <v>yep</v>
      </c>
      <c r="Q3239" s="2">
        <f ca="1">IF(Proc[[#This Row],[DateClosed]]="",ABS(NETWORKDAYS(Proc[[#This Row],[DateOpened]],TODAY()))-1,ABS(NETWORKDAYS(Proc[[#This Row],[DateOpened]],Proc[[#This Row],[DateClosed]]))-1)</f>
        <v>173</v>
      </c>
      <c r="R3239" s="84" t="s">
        <v>488</v>
      </c>
      <c r="S3239" s="91"/>
      <c r="T3239" s="153">
        <v>3238</v>
      </c>
    </row>
    <row r="3240" spans="1:20" hidden="1">
      <c r="A3240" s="90" t="s">
        <v>3822</v>
      </c>
      <c r="B3240" s="152" t="str">
        <f>IFERROR(VLOOKUP(Proc[[#This Row],[App]],Table2[],3,0),"open")</f>
        <v>ok</v>
      </c>
      <c r="C3240" s="90" t="s">
        <v>369</v>
      </c>
      <c r="D3240" s="152" t="s">
        <v>9099</v>
      </c>
      <c r="E3240" s="152" t="s">
        <v>3821</v>
      </c>
      <c r="F3240" s="91" t="s">
        <v>3821</v>
      </c>
      <c r="G3240" s="90" t="s">
        <v>400</v>
      </c>
      <c r="H3240" s="91" t="str">
        <f>IF(Proc[[#This Row],[type]]="LFF (MDG-F)",MID(Proc[[#This Row],[Obj]],13,10),"")</f>
        <v/>
      </c>
      <c r="I3240" s="152"/>
      <c r="J3240" s="91" t="b">
        <f>Proc[[#This Row],[Requested]]=Proc[[#This Row],[CurrentParent]]</f>
        <v>1</v>
      </c>
      <c r="K3240" s="152" t="str">
        <f>IF(Proc[[#This Row],[Author]]="Marcela Urrego",VLOOKUP(LEFT(Proc[[#This Row],[Requested]],1),Table3[#All],2,0),VLOOKUP(Proc[[#This Row],[Author]],Table4[],2,0))</f>
        <v>LS</v>
      </c>
      <c r="L3240" s="91" t="s">
        <v>3524</v>
      </c>
      <c r="M3240" s="82">
        <v>45874</v>
      </c>
      <c r="N3240" s="82"/>
      <c r="O3240" s="82"/>
      <c r="P3240" s="84" t="str">
        <f ca="1">IF(Proc[[#This Row],[DaysAgeing]]&gt;5,"yep","on track")</f>
        <v>yep</v>
      </c>
      <c r="Q3240" s="2">
        <f ca="1">IF(Proc[[#This Row],[DateClosed]]="",ABS(NETWORKDAYS(Proc[[#This Row],[DateOpened]],TODAY()))-1,ABS(NETWORKDAYS(Proc[[#This Row],[DateOpened]],Proc[[#This Row],[DateClosed]]))-1)</f>
        <v>173</v>
      </c>
      <c r="R3240" s="84" t="s">
        <v>488</v>
      </c>
      <c r="S3240" s="91"/>
      <c r="T3240" s="153">
        <v>3239</v>
      </c>
    </row>
    <row r="3241" spans="1:20" hidden="1">
      <c r="A3241" s="90" t="s">
        <v>3822</v>
      </c>
      <c r="B3241" s="152" t="str">
        <f>IFERROR(VLOOKUP(Proc[[#This Row],[App]],Table2[],3,0),"open")</f>
        <v>ok</v>
      </c>
      <c r="C3241" s="90" t="s">
        <v>369</v>
      </c>
      <c r="D3241" s="152" t="s">
        <v>9100</v>
      </c>
      <c r="E3241" s="152" t="s">
        <v>3821</v>
      </c>
      <c r="F3241" s="91" t="s">
        <v>3821</v>
      </c>
      <c r="G3241" s="90" t="s">
        <v>400</v>
      </c>
      <c r="H3241" s="91" t="str">
        <f>IF(Proc[[#This Row],[type]]="LFF (MDG-F)",MID(Proc[[#This Row],[Obj]],13,10),"")</f>
        <v/>
      </c>
      <c r="I3241" s="152"/>
      <c r="J3241" s="91" t="b">
        <f>Proc[[#This Row],[Requested]]=Proc[[#This Row],[CurrentParent]]</f>
        <v>1</v>
      </c>
      <c r="K3241" s="152" t="str">
        <f>IF(Proc[[#This Row],[Author]]="Marcela Urrego",VLOOKUP(LEFT(Proc[[#This Row],[Requested]],1),Table3[#All],2,0),VLOOKUP(Proc[[#This Row],[Author]],Table4[],2,0))</f>
        <v>LS</v>
      </c>
      <c r="L3241" s="91" t="s">
        <v>3524</v>
      </c>
      <c r="M3241" s="82">
        <v>45874</v>
      </c>
      <c r="N3241" s="82"/>
      <c r="O3241" s="82"/>
      <c r="P3241" s="84" t="str">
        <f ca="1">IF(Proc[[#This Row],[DaysAgeing]]&gt;5,"yep","on track")</f>
        <v>yep</v>
      </c>
      <c r="Q3241" s="2">
        <f ca="1">IF(Proc[[#This Row],[DateClosed]]="",ABS(NETWORKDAYS(Proc[[#This Row],[DateOpened]],TODAY()))-1,ABS(NETWORKDAYS(Proc[[#This Row],[DateOpened]],Proc[[#This Row],[DateClosed]]))-1)</f>
        <v>173</v>
      </c>
      <c r="R3241" s="84" t="s">
        <v>488</v>
      </c>
      <c r="S3241" s="91"/>
      <c r="T3241" s="153">
        <v>3240</v>
      </c>
    </row>
    <row r="3242" spans="1:20" hidden="1">
      <c r="A3242" s="90" t="s">
        <v>3822</v>
      </c>
      <c r="B3242" s="111" t="str">
        <f>IFERROR(VLOOKUP(Proc[[#This Row],[App]],Table2[],3,0),"open")</f>
        <v>ok</v>
      </c>
      <c r="C3242" s="90" t="s">
        <v>369</v>
      </c>
      <c r="D3242" s="152" t="s">
        <v>9101</v>
      </c>
      <c r="E3242" s="152" t="s">
        <v>3821</v>
      </c>
      <c r="F3242" s="91" t="s">
        <v>3821</v>
      </c>
      <c r="G3242" t="s">
        <v>406</v>
      </c>
      <c r="H3242" s="91" t="str">
        <f>IF(Proc[[#This Row],[type]]="LFF (MDG-F)",MID(Proc[[#This Row],[Obj]],13,10),"")</f>
        <v>1937R09209</v>
      </c>
      <c r="I3242" s="152"/>
      <c r="J3242" s="91" t="b">
        <f>Proc[[#This Row],[Requested]]=Proc[[#This Row],[CurrentParent]]</f>
        <v>1</v>
      </c>
      <c r="K3242" s="107" t="str">
        <f>IF(Proc[[#This Row],[Author]]="Marcela Urrego",VLOOKUP(LEFT(Proc[[#This Row],[Requested]],1),Table3[#All],2,0),VLOOKUP(Proc[[#This Row],[Author]],Table4[],2,0))</f>
        <v>LS</v>
      </c>
      <c r="L3242" s="91" t="s">
        <v>3524</v>
      </c>
      <c r="M3242" s="82">
        <v>45874</v>
      </c>
      <c r="N3242" s="82"/>
      <c r="O3242" s="82"/>
      <c r="P3242" s="84" t="str">
        <f ca="1">IF(Proc[[#This Row],[DaysAgeing]]&gt;5,"yep","on track")</f>
        <v>yep</v>
      </c>
      <c r="Q3242" s="2">
        <f ca="1">IF(Proc[[#This Row],[DateClosed]]="",ABS(NETWORKDAYS(Proc[[#This Row],[DateOpened]],TODAY()))-1,ABS(NETWORKDAYS(Proc[[#This Row],[DateOpened]],Proc[[#This Row],[DateClosed]]))-1)</f>
        <v>173</v>
      </c>
      <c r="R3242" s="84" t="s">
        <v>488</v>
      </c>
      <c r="S3242" s="91"/>
      <c r="T3242" s="153">
        <v>3241</v>
      </c>
    </row>
    <row r="3243" spans="1:20" hidden="1">
      <c r="A3243" t="s">
        <v>4029</v>
      </c>
      <c r="B3243" s="152" t="str">
        <f>IFERROR(VLOOKUP(Proc[[#This Row],[App]],Table2[],3,0),"open")</f>
        <v>ok</v>
      </c>
      <c r="C3243" s="90" t="s">
        <v>369</v>
      </c>
      <c r="D3243" s="152" t="s">
        <v>3823</v>
      </c>
      <c r="E3243" s="152" t="s">
        <v>3995</v>
      </c>
      <c r="F3243" s="91" t="s">
        <v>3995</v>
      </c>
      <c r="G3243" t="s">
        <v>400</v>
      </c>
      <c r="H3243" s="91" t="str">
        <f>IF(Proc[[#This Row],[type]]="LFF (MDG-F)",MID(Proc[[#This Row],[Obj]],13,10),"")</f>
        <v/>
      </c>
      <c r="I3243" s="152"/>
      <c r="J3243" s="91" t="b">
        <f>Proc[[#This Row],[Requested]]=Proc[[#This Row],[CurrentParent]]</f>
        <v>1</v>
      </c>
      <c r="K3243" s="152" t="str">
        <f>IF(Proc[[#This Row],[Author]]="Marcela Urrego",VLOOKUP(LEFT(Proc[[#This Row],[Requested]],1),Table3[#All],2,0),VLOOKUP(Proc[[#This Row],[Author]],Table4[],2,0))</f>
        <v>MGF</v>
      </c>
      <c r="L3243" s="91" t="s">
        <v>3524</v>
      </c>
      <c r="M3243" s="82">
        <v>45874</v>
      </c>
      <c r="N3243" s="82"/>
      <c r="O3243" s="82"/>
      <c r="P3243" s="84" t="str">
        <f ca="1">IF(Proc[[#This Row],[DaysAgeing]]&gt;5,"yep","on track")</f>
        <v>yep</v>
      </c>
      <c r="Q3243" s="2">
        <f ca="1">IF(Proc[[#This Row],[DateClosed]]="",ABS(NETWORKDAYS(Proc[[#This Row],[DateOpened]],TODAY()))-1,ABS(NETWORKDAYS(Proc[[#This Row],[DateOpened]],Proc[[#This Row],[DateClosed]]))-1)</f>
        <v>173</v>
      </c>
      <c r="R3243" s="84" t="s">
        <v>1377</v>
      </c>
      <c r="S3243" s="91"/>
      <c r="T3243" s="153">
        <v>3242</v>
      </c>
    </row>
    <row r="3244" spans="1:20" hidden="1">
      <c r="A3244" s="90" t="s">
        <v>4029</v>
      </c>
      <c r="B3244" s="152" t="str">
        <f>IFERROR(VLOOKUP(Proc[[#This Row],[App]],Table2[],3,0),"open")</f>
        <v>ok</v>
      </c>
      <c r="C3244" s="90" t="s">
        <v>369</v>
      </c>
      <c r="D3244" s="152" t="s">
        <v>3824</v>
      </c>
      <c r="E3244" s="152" t="s">
        <v>3996</v>
      </c>
      <c r="F3244" s="91" t="s">
        <v>3996</v>
      </c>
      <c r="G3244" s="90" t="s">
        <v>406</v>
      </c>
      <c r="H3244" s="91" t="str">
        <f>IF(Proc[[#This Row],[type]]="LFF (MDG-F)",MID(Proc[[#This Row],[Obj]],13,10),"")</f>
        <v>ZA50GIT10E</v>
      </c>
      <c r="I3244" s="152"/>
      <c r="J3244" s="91" t="b">
        <f>Proc[[#This Row],[Requested]]=Proc[[#This Row],[CurrentParent]]</f>
        <v>1</v>
      </c>
      <c r="K3244" s="152" t="str">
        <f>IF(Proc[[#This Row],[Author]]="Marcela Urrego",VLOOKUP(LEFT(Proc[[#This Row],[Requested]],1),Table3[#All],2,0),VLOOKUP(Proc[[#This Row],[Author]],Table4[],2,0))</f>
        <v>MGF</v>
      </c>
      <c r="L3244" s="91" t="s">
        <v>3524</v>
      </c>
      <c r="M3244" s="82">
        <v>45874</v>
      </c>
      <c r="N3244" s="82"/>
      <c r="O3244" s="82"/>
      <c r="P3244" s="84" t="str">
        <f ca="1">IF(Proc[[#This Row],[DaysAgeing]]&gt;5,"yep","on track")</f>
        <v>yep</v>
      </c>
      <c r="Q3244" s="2">
        <f ca="1">IF(Proc[[#This Row],[DateClosed]]="",ABS(NETWORKDAYS(Proc[[#This Row],[DateOpened]],TODAY()))-1,ABS(NETWORKDAYS(Proc[[#This Row],[DateOpened]],Proc[[#This Row],[DateClosed]]))-1)</f>
        <v>173</v>
      </c>
      <c r="R3244" s="84" t="s">
        <v>1377</v>
      </c>
      <c r="S3244" s="91"/>
      <c r="T3244" s="153">
        <v>3243</v>
      </c>
    </row>
    <row r="3245" spans="1:20" hidden="1">
      <c r="A3245" s="90" t="s">
        <v>4029</v>
      </c>
      <c r="B3245" s="152" t="str">
        <f>IFERROR(VLOOKUP(Proc[[#This Row],[App]],Table2[],3,0),"open")</f>
        <v>ok</v>
      </c>
      <c r="C3245" s="90" t="s">
        <v>369</v>
      </c>
      <c r="D3245" s="152" t="s">
        <v>3825</v>
      </c>
      <c r="E3245" s="152" t="s">
        <v>3995</v>
      </c>
      <c r="F3245" s="91" t="s">
        <v>3995</v>
      </c>
      <c r="G3245" s="90" t="s">
        <v>400</v>
      </c>
      <c r="H3245" s="91" t="str">
        <f>IF(Proc[[#This Row],[type]]="LFF (MDG-F)",MID(Proc[[#This Row],[Obj]],13,10),"")</f>
        <v/>
      </c>
      <c r="I3245" s="152"/>
      <c r="J3245" s="91" t="b">
        <f>Proc[[#This Row],[Requested]]=Proc[[#This Row],[CurrentParent]]</f>
        <v>1</v>
      </c>
      <c r="K3245" s="152" t="str">
        <f>IF(Proc[[#This Row],[Author]]="Marcela Urrego",VLOOKUP(LEFT(Proc[[#This Row],[Requested]],1),Table3[#All],2,0),VLOOKUP(Proc[[#This Row],[Author]],Table4[],2,0))</f>
        <v>MGF</v>
      </c>
      <c r="L3245" s="91" t="s">
        <v>3524</v>
      </c>
      <c r="M3245" s="82">
        <v>45874</v>
      </c>
      <c r="N3245" s="82"/>
      <c r="O3245" s="82"/>
      <c r="P3245" s="84" t="str">
        <f ca="1">IF(Proc[[#This Row],[DaysAgeing]]&gt;5,"yep","on track")</f>
        <v>yep</v>
      </c>
      <c r="Q3245" s="2">
        <f ca="1">IF(Proc[[#This Row],[DateClosed]]="",ABS(NETWORKDAYS(Proc[[#This Row],[DateOpened]],TODAY()))-1,ABS(NETWORKDAYS(Proc[[#This Row],[DateOpened]],Proc[[#This Row],[DateClosed]]))-1)</f>
        <v>173</v>
      </c>
      <c r="R3245" s="84" t="s">
        <v>1377</v>
      </c>
      <c r="S3245" s="91"/>
      <c r="T3245" s="153">
        <v>3244</v>
      </c>
    </row>
    <row r="3246" spans="1:20" hidden="1">
      <c r="A3246" s="90" t="s">
        <v>4029</v>
      </c>
      <c r="B3246" s="152" t="str">
        <f>IFERROR(VLOOKUP(Proc[[#This Row],[App]],Table2[],3,0),"open")</f>
        <v>ok</v>
      </c>
      <c r="C3246" s="90" t="s">
        <v>369</v>
      </c>
      <c r="D3246" s="152" t="s">
        <v>3826</v>
      </c>
      <c r="E3246" s="152" t="s">
        <v>3997</v>
      </c>
      <c r="F3246" s="91" t="s">
        <v>3997</v>
      </c>
      <c r="G3246" s="90" t="s">
        <v>406</v>
      </c>
      <c r="H3246" s="91" t="str">
        <f>IF(Proc[[#This Row],[type]]="LFF (MDG-F)",MID(Proc[[#This Row],[Obj]],13,10),"")</f>
        <v>CN90GIT301</v>
      </c>
      <c r="I3246" s="152"/>
      <c r="J3246" s="91" t="b">
        <f>Proc[[#This Row],[Requested]]=Proc[[#This Row],[CurrentParent]]</f>
        <v>1</v>
      </c>
      <c r="K3246" s="152" t="str">
        <f>IF(Proc[[#This Row],[Author]]="Marcela Urrego",VLOOKUP(LEFT(Proc[[#This Row],[Requested]],1),Table3[#All],2,0),VLOOKUP(Proc[[#This Row],[Author]],Table4[],2,0))</f>
        <v>MGF</v>
      </c>
      <c r="L3246" s="91" t="s">
        <v>3524</v>
      </c>
      <c r="M3246" s="82">
        <v>45874</v>
      </c>
      <c r="N3246" s="82"/>
      <c r="O3246" s="82"/>
      <c r="P3246" s="84" t="str">
        <f ca="1">IF(Proc[[#This Row],[DaysAgeing]]&gt;5,"yep","on track")</f>
        <v>yep</v>
      </c>
      <c r="Q3246" s="2">
        <f ca="1">IF(Proc[[#This Row],[DateClosed]]="",ABS(NETWORKDAYS(Proc[[#This Row],[DateOpened]],TODAY()))-1,ABS(NETWORKDAYS(Proc[[#This Row],[DateOpened]],Proc[[#This Row],[DateClosed]]))-1)</f>
        <v>173</v>
      </c>
      <c r="R3246" s="84" t="s">
        <v>1377</v>
      </c>
      <c r="S3246" s="91"/>
      <c r="T3246" s="153">
        <v>3245</v>
      </c>
    </row>
    <row r="3247" spans="1:20" hidden="1">
      <c r="A3247" s="90" t="s">
        <v>4029</v>
      </c>
      <c r="B3247" s="111" t="str">
        <f>IFERROR(VLOOKUP(Proc[[#This Row],[App]],Table2[],3,0),"open")</f>
        <v>ok</v>
      </c>
      <c r="C3247" s="90" t="s">
        <v>369</v>
      </c>
      <c r="D3247" s="152" t="s">
        <v>3827</v>
      </c>
      <c r="E3247" s="152" t="s">
        <v>3998</v>
      </c>
      <c r="F3247" s="91" t="s">
        <v>3998</v>
      </c>
      <c r="G3247" s="90" t="s">
        <v>406</v>
      </c>
      <c r="H3247" s="91" t="str">
        <f>IF(Proc[[#This Row],[type]]="LFF (MDG-F)",MID(Proc[[#This Row],[Obj]],13,10),"")</f>
        <v>CN90GIT306</v>
      </c>
      <c r="I3247" s="152"/>
      <c r="J3247" s="91" t="b">
        <f>Proc[[#This Row],[Requested]]=Proc[[#This Row],[CurrentParent]]</f>
        <v>1</v>
      </c>
      <c r="K3247" s="107" t="str">
        <f>IF(Proc[[#This Row],[Author]]="Marcela Urrego",VLOOKUP(LEFT(Proc[[#This Row],[Requested]],1),Table3[#All],2,0),VLOOKUP(Proc[[#This Row],[Author]],Table4[],2,0))</f>
        <v>MGF</v>
      </c>
      <c r="L3247" s="91" t="s">
        <v>3524</v>
      </c>
      <c r="M3247" s="82">
        <v>45874</v>
      </c>
      <c r="N3247" s="82"/>
      <c r="O3247" s="82"/>
      <c r="P3247" s="84" t="str">
        <f ca="1">IF(Proc[[#This Row],[DaysAgeing]]&gt;5,"yep","on track")</f>
        <v>yep</v>
      </c>
      <c r="Q3247" s="2">
        <f ca="1">IF(Proc[[#This Row],[DateClosed]]="",ABS(NETWORKDAYS(Proc[[#This Row],[DateOpened]],TODAY()))-1,ABS(NETWORKDAYS(Proc[[#This Row],[DateOpened]],Proc[[#This Row],[DateClosed]]))-1)</f>
        <v>173</v>
      </c>
      <c r="R3247" s="84" t="s">
        <v>1377</v>
      </c>
      <c r="S3247" s="91"/>
      <c r="T3247" s="153">
        <v>3246</v>
      </c>
    </row>
    <row r="3248" spans="1:20" hidden="1">
      <c r="A3248" s="90" t="s">
        <v>4029</v>
      </c>
      <c r="B3248" s="111" t="str">
        <f>IFERROR(VLOOKUP(Proc[[#This Row],[App]],Table2[],3,0),"open")</f>
        <v>ok</v>
      </c>
      <c r="C3248" s="90" t="s">
        <v>369</v>
      </c>
      <c r="D3248" s="152" t="s">
        <v>3828</v>
      </c>
      <c r="E3248" s="152" t="s">
        <v>3999</v>
      </c>
      <c r="F3248" s="153" t="s">
        <v>3999</v>
      </c>
      <c r="G3248" s="90" t="s">
        <v>406</v>
      </c>
      <c r="H3248" s="91" t="str">
        <f>IF(Proc[[#This Row],[type]]="LFF (MDG-F)",MID(Proc[[#This Row],[Obj]],13,10),"")</f>
        <v>CN90GIT120</v>
      </c>
      <c r="I3248" s="152"/>
      <c r="J3248" s="91" t="b">
        <f>Proc[[#This Row],[Requested]]=Proc[[#This Row],[CurrentParent]]</f>
        <v>1</v>
      </c>
      <c r="K3248" s="107" t="str">
        <f>IF(Proc[[#This Row],[Author]]="Marcela Urrego",VLOOKUP(LEFT(Proc[[#This Row],[Requested]],1),Table3[#All],2,0),VLOOKUP(Proc[[#This Row],[Author]],Table4[],2,0))</f>
        <v>MGF</v>
      </c>
      <c r="L3248" s="91" t="s">
        <v>3524</v>
      </c>
      <c r="M3248" s="82">
        <v>45874</v>
      </c>
      <c r="N3248" s="82"/>
      <c r="O3248" s="82"/>
      <c r="P3248" s="84" t="str">
        <f ca="1">IF(Proc[[#This Row],[DaysAgeing]]&gt;5,"yep","on track")</f>
        <v>yep</v>
      </c>
      <c r="Q3248" s="2">
        <f ca="1">IF(Proc[[#This Row],[DateClosed]]="",ABS(NETWORKDAYS(Proc[[#This Row],[DateOpened]],TODAY()))-1,ABS(NETWORKDAYS(Proc[[#This Row],[DateOpened]],Proc[[#This Row],[DateClosed]]))-1)</f>
        <v>173</v>
      </c>
      <c r="R3248" s="84" t="s">
        <v>1377</v>
      </c>
      <c r="S3248" s="91"/>
      <c r="T3248" s="153">
        <v>3247</v>
      </c>
    </row>
    <row r="3249" spans="1:20" hidden="1">
      <c r="A3249" s="90" t="s">
        <v>4029</v>
      </c>
      <c r="B3249" s="152" t="str">
        <f>IFERROR(VLOOKUP(Proc[[#This Row],[App]],Table2[],3,0),"open")</f>
        <v>ok</v>
      </c>
      <c r="C3249" s="90" t="s">
        <v>369</v>
      </c>
      <c r="D3249" s="152" t="s">
        <v>3829</v>
      </c>
      <c r="E3249" s="152" t="s">
        <v>4000</v>
      </c>
      <c r="F3249" s="91" t="s">
        <v>4000</v>
      </c>
      <c r="G3249" s="90" t="s">
        <v>406</v>
      </c>
      <c r="H3249" s="91" t="str">
        <f>IF(Proc[[#This Row],[type]]="LFF (MDG-F)",MID(Proc[[#This Row],[Obj]],13,10),"")</f>
        <v>CN90GM4004</v>
      </c>
      <c r="I3249" s="152"/>
      <c r="J3249" s="91" t="b">
        <f>Proc[[#This Row],[Requested]]=Proc[[#This Row],[CurrentParent]]</f>
        <v>1</v>
      </c>
      <c r="K3249" s="152" t="str">
        <f>IF(Proc[[#This Row],[Author]]="Marcela Urrego",VLOOKUP(LEFT(Proc[[#This Row],[Requested]],1),Table3[#All],2,0),VLOOKUP(Proc[[#This Row],[Author]],Table4[],2,0))</f>
        <v>MGF</v>
      </c>
      <c r="L3249" s="91" t="s">
        <v>3524</v>
      </c>
      <c r="M3249" s="82">
        <v>45874</v>
      </c>
      <c r="N3249" s="82"/>
      <c r="O3249" s="82"/>
      <c r="P3249" s="84" t="str">
        <f ca="1">IF(Proc[[#This Row],[DaysAgeing]]&gt;5,"yep","on track")</f>
        <v>yep</v>
      </c>
      <c r="Q3249" s="2">
        <f ca="1">IF(Proc[[#This Row],[DateClosed]]="",ABS(NETWORKDAYS(Proc[[#This Row],[DateOpened]],TODAY()))-1,ABS(NETWORKDAYS(Proc[[#This Row],[DateOpened]],Proc[[#This Row],[DateClosed]]))-1)</f>
        <v>173</v>
      </c>
      <c r="R3249" s="84" t="s">
        <v>1377</v>
      </c>
      <c r="S3249" s="91"/>
      <c r="T3249" s="153">
        <v>3248</v>
      </c>
    </row>
    <row r="3250" spans="1:20" hidden="1">
      <c r="A3250" s="90" t="s">
        <v>4029</v>
      </c>
      <c r="B3250" s="152" t="str">
        <f>IFERROR(VLOOKUP(Proc[[#This Row],[App]],Table2[],3,0),"open")</f>
        <v>ok</v>
      </c>
      <c r="C3250" s="90" t="s">
        <v>369</v>
      </c>
      <c r="D3250" s="152" t="s">
        <v>3830</v>
      </c>
      <c r="E3250" s="152" t="s">
        <v>424</v>
      </c>
      <c r="F3250" s="91" t="s">
        <v>424</v>
      </c>
      <c r="G3250" s="90" t="s">
        <v>406</v>
      </c>
      <c r="H3250" s="91" t="str">
        <f>IF(Proc[[#This Row],[type]]="LFF (MDG-F)",MID(Proc[[#This Row],[Obj]],13,10),"")</f>
        <v>CN01GIT01B</v>
      </c>
      <c r="I3250" s="152"/>
      <c r="J3250" s="91" t="b">
        <f>Proc[[#This Row],[Requested]]=Proc[[#This Row],[CurrentParent]]</f>
        <v>1</v>
      </c>
      <c r="K3250" s="152" t="str">
        <f>IF(Proc[[#This Row],[Author]]="Marcela Urrego",VLOOKUP(LEFT(Proc[[#This Row],[Requested]],1),Table3[#All],2,0),VLOOKUP(Proc[[#This Row],[Author]],Table4[],2,0))</f>
        <v>MGF</v>
      </c>
      <c r="L3250" s="91" t="s">
        <v>3524</v>
      </c>
      <c r="M3250" s="82">
        <v>45874</v>
      </c>
      <c r="N3250" s="82"/>
      <c r="O3250" s="82"/>
      <c r="P3250" s="84" t="str">
        <f ca="1">IF(Proc[[#This Row],[DaysAgeing]]&gt;5,"yep","on track")</f>
        <v>yep</v>
      </c>
      <c r="Q3250" s="2">
        <f ca="1">IF(Proc[[#This Row],[DateClosed]]="",ABS(NETWORKDAYS(Proc[[#This Row],[DateOpened]],TODAY()))-1,ABS(NETWORKDAYS(Proc[[#This Row],[DateOpened]],Proc[[#This Row],[DateClosed]]))-1)</f>
        <v>173</v>
      </c>
      <c r="R3250" s="84" t="s">
        <v>1377</v>
      </c>
      <c r="S3250" s="91"/>
      <c r="T3250" s="153">
        <v>3249</v>
      </c>
    </row>
    <row r="3251" spans="1:20" hidden="1">
      <c r="A3251" s="90" t="s">
        <v>4029</v>
      </c>
      <c r="B3251" s="111" t="str">
        <f>IFERROR(VLOOKUP(Proc[[#This Row],[App]],Table2[],3,0),"open")</f>
        <v>ok</v>
      </c>
      <c r="C3251" s="90" t="s">
        <v>369</v>
      </c>
      <c r="D3251" s="152" t="s">
        <v>3831</v>
      </c>
      <c r="E3251" s="152" t="s">
        <v>424</v>
      </c>
      <c r="F3251" s="91" t="s">
        <v>424</v>
      </c>
      <c r="G3251" s="90" t="s">
        <v>406</v>
      </c>
      <c r="H3251" s="91" t="str">
        <f>IF(Proc[[#This Row],[type]]="LFF (MDG-F)",MID(Proc[[#This Row],[Obj]],13,10),"")</f>
        <v>DE04GIT01B</v>
      </c>
      <c r="I3251" s="152"/>
      <c r="J3251" s="91" t="b">
        <f>Proc[[#This Row],[Requested]]=Proc[[#This Row],[CurrentParent]]</f>
        <v>1</v>
      </c>
      <c r="K3251" s="107" t="str">
        <f>IF(Proc[[#This Row],[Author]]="Marcela Urrego",VLOOKUP(LEFT(Proc[[#This Row],[Requested]],1),Table3[#All],2,0),VLOOKUP(Proc[[#This Row],[Author]],Table4[],2,0))</f>
        <v>MGF</v>
      </c>
      <c r="L3251" s="91" t="s">
        <v>3524</v>
      </c>
      <c r="M3251" s="82">
        <v>45874</v>
      </c>
      <c r="N3251" s="82"/>
      <c r="O3251" s="82"/>
      <c r="P3251" s="84" t="str">
        <f ca="1">IF(Proc[[#This Row],[DaysAgeing]]&gt;5,"yep","on track")</f>
        <v>yep</v>
      </c>
      <c r="Q3251" s="2">
        <f ca="1">IF(Proc[[#This Row],[DateClosed]]="",ABS(NETWORKDAYS(Proc[[#This Row],[DateOpened]],TODAY()))-1,ABS(NETWORKDAYS(Proc[[#This Row],[DateOpened]],Proc[[#This Row],[DateClosed]]))-1)</f>
        <v>173</v>
      </c>
      <c r="R3251" s="84" t="s">
        <v>1377</v>
      </c>
      <c r="S3251" s="91"/>
      <c r="T3251" s="153">
        <v>3250</v>
      </c>
    </row>
    <row r="3252" spans="1:20" hidden="1">
      <c r="A3252" s="90" t="s">
        <v>4029</v>
      </c>
      <c r="B3252" s="111" t="str">
        <f>IFERROR(VLOOKUP(Proc[[#This Row],[App]],Table2[],3,0),"open")</f>
        <v>ok</v>
      </c>
      <c r="C3252" s="90" t="s">
        <v>369</v>
      </c>
      <c r="D3252" s="152" t="s">
        <v>3832</v>
      </c>
      <c r="E3252" s="152" t="s">
        <v>4001</v>
      </c>
      <c r="F3252" s="153" t="s">
        <v>4001</v>
      </c>
      <c r="G3252" s="90" t="s">
        <v>400</v>
      </c>
      <c r="H3252" s="91" t="str">
        <f>IF(Proc[[#This Row],[type]]="LFF (MDG-F)",MID(Proc[[#This Row],[Obj]],13,10),"")</f>
        <v/>
      </c>
      <c r="I3252" s="152"/>
      <c r="J3252" s="91" t="b">
        <f>Proc[[#This Row],[Requested]]=Proc[[#This Row],[CurrentParent]]</f>
        <v>1</v>
      </c>
      <c r="K3252" s="107" t="str">
        <f>IF(Proc[[#This Row],[Author]]="Marcela Urrego",VLOOKUP(LEFT(Proc[[#This Row],[Requested]],1),Table3[#All],2,0),VLOOKUP(Proc[[#This Row],[Author]],Table4[],2,0))</f>
        <v>MGF</v>
      </c>
      <c r="L3252" s="153" t="s">
        <v>3524</v>
      </c>
      <c r="M3252" s="82">
        <v>45874</v>
      </c>
      <c r="N3252" s="82"/>
      <c r="O3252" s="82"/>
      <c r="P3252" s="84" t="str">
        <f ca="1">IF(Proc[[#This Row],[DaysAgeing]]&gt;5,"yep","on track")</f>
        <v>yep</v>
      </c>
      <c r="Q3252" s="2">
        <f ca="1">IF(Proc[[#This Row],[DateClosed]]="",ABS(NETWORKDAYS(Proc[[#This Row],[DateOpened]],TODAY()))-1,ABS(NETWORKDAYS(Proc[[#This Row],[DateOpened]],Proc[[#This Row],[DateClosed]]))-1)</f>
        <v>173</v>
      </c>
      <c r="R3252" s="84" t="s">
        <v>1377</v>
      </c>
      <c r="S3252" s="91"/>
      <c r="T3252" s="153">
        <v>3251</v>
      </c>
    </row>
    <row r="3253" spans="1:20" hidden="1">
      <c r="A3253" s="90" t="s">
        <v>4029</v>
      </c>
      <c r="B3253" s="152" t="str">
        <f>IFERROR(VLOOKUP(Proc[[#This Row],[App]],Table2[],3,0),"open")</f>
        <v>ok</v>
      </c>
      <c r="C3253" s="90" t="s">
        <v>369</v>
      </c>
      <c r="D3253" s="152" t="s">
        <v>3833</v>
      </c>
      <c r="E3253" s="152" t="s">
        <v>4002</v>
      </c>
      <c r="F3253" s="91" t="s">
        <v>4002</v>
      </c>
      <c r="G3253" s="90" t="s">
        <v>400</v>
      </c>
      <c r="H3253" s="91" t="str">
        <f>IF(Proc[[#This Row],[type]]="LFF (MDG-F)",MID(Proc[[#This Row],[Obj]],13,10),"")</f>
        <v/>
      </c>
      <c r="I3253" s="152"/>
      <c r="J3253" s="91" t="b">
        <f>Proc[[#This Row],[Requested]]=Proc[[#This Row],[CurrentParent]]</f>
        <v>1</v>
      </c>
      <c r="K3253" s="152" t="str">
        <f>IF(Proc[[#This Row],[Author]]="Marcela Urrego",VLOOKUP(LEFT(Proc[[#This Row],[Requested]],1),Table3[#All],2,0),VLOOKUP(Proc[[#This Row],[Author]],Table4[],2,0))</f>
        <v>MGF</v>
      </c>
      <c r="L3253" s="91" t="s">
        <v>3524</v>
      </c>
      <c r="M3253" s="82">
        <v>45874</v>
      </c>
      <c r="N3253" s="82"/>
      <c r="O3253" s="82"/>
      <c r="P3253" s="84" t="str">
        <f ca="1">IF(Proc[[#This Row],[DaysAgeing]]&gt;5,"yep","on track")</f>
        <v>yep</v>
      </c>
      <c r="Q3253" s="2">
        <f ca="1">IF(Proc[[#This Row],[DateClosed]]="",ABS(NETWORKDAYS(Proc[[#This Row],[DateOpened]],TODAY()))-1,ABS(NETWORKDAYS(Proc[[#This Row],[DateOpened]],Proc[[#This Row],[DateClosed]]))-1)</f>
        <v>173</v>
      </c>
      <c r="R3253" s="84" t="s">
        <v>1377</v>
      </c>
      <c r="S3253" s="91"/>
      <c r="T3253" s="153">
        <v>3252</v>
      </c>
    </row>
    <row r="3254" spans="1:20" hidden="1">
      <c r="A3254" s="90" t="s">
        <v>4029</v>
      </c>
      <c r="B3254" s="152" t="str">
        <f>IFERROR(VLOOKUP(Proc[[#This Row],[App]],Table2[],3,0),"open")</f>
        <v>ok</v>
      </c>
      <c r="C3254" s="90" t="s">
        <v>369</v>
      </c>
      <c r="D3254" s="152" t="s">
        <v>3834</v>
      </c>
      <c r="E3254" s="152" t="s">
        <v>4003</v>
      </c>
      <c r="F3254" s="91" t="s">
        <v>4003</v>
      </c>
      <c r="G3254" s="90" t="s">
        <v>400</v>
      </c>
      <c r="H3254" s="91" t="str">
        <f>IF(Proc[[#This Row],[type]]="LFF (MDG-F)",MID(Proc[[#This Row],[Obj]],13,10),"")</f>
        <v/>
      </c>
      <c r="I3254" s="152"/>
      <c r="J3254" s="91" t="b">
        <f>Proc[[#This Row],[Requested]]=Proc[[#This Row],[CurrentParent]]</f>
        <v>1</v>
      </c>
      <c r="K3254" s="152" t="str">
        <f>IF(Proc[[#This Row],[Author]]="Marcela Urrego",VLOOKUP(LEFT(Proc[[#This Row],[Requested]],1),Table3[#All],2,0),VLOOKUP(Proc[[#This Row],[Author]],Table4[],2,0))</f>
        <v>MGF</v>
      </c>
      <c r="L3254" s="91" t="s">
        <v>3524</v>
      </c>
      <c r="M3254" s="82">
        <v>45874</v>
      </c>
      <c r="N3254" s="82"/>
      <c r="O3254" s="82"/>
      <c r="P3254" s="84" t="str">
        <f ca="1">IF(Proc[[#This Row],[DaysAgeing]]&gt;5,"yep","on track")</f>
        <v>yep</v>
      </c>
      <c r="Q3254" s="2">
        <f ca="1">IF(Proc[[#This Row],[DateClosed]]="",ABS(NETWORKDAYS(Proc[[#This Row],[DateOpened]],TODAY()))-1,ABS(NETWORKDAYS(Proc[[#This Row],[DateOpened]],Proc[[#This Row],[DateClosed]]))-1)</f>
        <v>173</v>
      </c>
      <c r="R3254" s="84" t="s">
        <v>1377</v>
      </c>
      <c r="S3254" s="91"/>
      <c r="T3254" s="153">
        <v>3253</v>
      </c>
    </row>
    <row r="3255" spans="1:20" hidden="1">
      <c r="A3255" s="90" t="s">
        <v>4029</v>
      </c>
      <c r="B3255" s="152" t="str">
        <f>IFERROR(VLOOKUP(Proc[[#This Row],[App]],Table2[],3,0),"open")</f>
        <v>ok</v>
      </c>
      <c r="C3255" s="90" t="s">
        <v>369</v>
      </c>
      <c r="D3255" s="152" t="s">
        <v>3835</v>
      </c>
      <c r="E3255" s="152" t="s">
        <v>4004</v>
      </c>
      <c r="F3255" s="91" t="s">
        <v>4004</v>
      </c>
      <c r="G3255" s="90" t="s">
        <v>400</v>
      </c>
      <c r="H3255" s="91" t="str">
        <f>IF(Proc[[#This Row],[type]]="LFF (MDG-F)",MID(Proc[[#This Row],[Obj]],13,10),"")</f>
        <v/>
      </c>
      <c r="I3255" s="152"/>
      <c r="J3255" s="91" t="b">
        <f>Proc[[#This Row],[Requested]]=Proc[[#This Row],[CurrentParent]]</f>
        <v>1</v>
      </c>
      <c r="K3255" s="152" t="str">
        <f>IF(Proc[[#This Row],[Author]]="Marcela Urrego",VLOOKUP(LEFT(Proc[[#This Row],[Requested]],1),Table3[#All],2,0),VLOOKUP(Proc[[#This Row],[Author]],Table4[],2,0))</f>
        <v>MGF</v>
      </c>
      <c r="L3255" s="91" t="s">
        <v>3524</v>
      </c>
      <c r="M3255" s="82">
        <v>45874</v>
      </c>
      <c r="N3255" s="82"/>
      <c r="O3255" s="82"/>
      <c r="P3255" s="84" t="str">
        <f ca="1">IF(Proc[[#This Row],[DaysAgeing]]&gt;5,"yep","on track")</f>
        <v>yep</v>
      </c>
      <c r="Q3255" s="2">
        <f ca="1">IF(Proc[[#This Row],[DateClosed]]="",ABS(NETWORKDAYS(Proc[[#This Row],[DateOpened]],TODAY()))-1,ABS(NETWORKDAYS(Proc[[#This Row],[DateOpened]],Proc[[#This Row],[DateClosed]]))-1)</f>
        <v>173</v>
      </c>
      <c r="R3255" s="84" t="s">
        <v>1377</v>
      </c>
      <c r="S3255" s="91"/>
      <c r="T3255" s="153">
        <v>3254</v>
      </c>
    </row>
    <row r="3256" spans="1:20" hidden="1">
      <c r="A3256" s="90" t="s">
        <v>4029</v>
      </c>
      <c r="B3256" s="152" t="str">
        <f>IFERROR(VLOOKUP(Proc[[#This Row],[App]],Table2[],3,0),"open")</f>
        <v>ok</v>
      </c>
      <c r="C3256" s="90" t="s">
        <v>369</v>
      </c>
      <c r="D3256" s="152" t="s">
        <v>3836</v>
      </c>
      <c r="E3256" s="152" t="s">
        <v>4004</v>
      </c>
      <c r="F3256" s="91" t="s">
        <v>4004</v>
      </c>
      <c r="G3256" s="90" t="s">
        <v>406</v>
      </c>
      <c r="H3256" s="91" t="str">
        <f>IF(Proc[[#This Row],[type]]="LFF (MDG-F)",MID(Proc[[#This Row],[Obj]],13,10),"")</f>
        <v>ES50GIT208</v>
      </c>
      <c r="I3256" s="152"/>
      <c r="J3256" s="91" t="b">
        <f>Proc[[#This Row],[Requested]]=Proc[[#This Row],[CurrentParent]]</f>
        <v>1</v>
      </c>
      <c r="K3256" s="152" t="str">
        <f>IF(Proc[[#This Row],[Author]]="Marcela Urrego",VLOOKUP(LEFT(Proc[[#This Row],[Requested]],1),Table3[#All],2,0),VLOOKUP(Proc[[#This Row],[Author]],Table4[],2,0))</f>
        <v>MGF</v>
      </c>
      <c r="L3256" s="91" t="s">
        <v>3524</v>
      </c>
      <c r="M3256" s="82">
        <v>45874</v>
      </c>
      <c r="N3256" s="82"/>
      <c r="O3256" s="82"/>
      <c r="P3256" s="84" t="str">
        <f ca="1">IF(Proc[[#This Row],[DaysAgeing]]&gt;5,"yep","on track")</f>
        <v>yep</v>
      </c>
      <c r="Q3256" s="2">
        <f ca="1">IF(Proc[[#This Row],[DateClosed]]="",ABS(NETWORKDAYS(Proc[[#This Row],[DateOpened]],TODAY()))-1,ABS(NETWORKDAYS(Proc[[#This Row],[DateOpened]],Proc[[#This Row],[DateClosed]]))-1)</f>
        <v>173</v>
      </c>
      <c r="R3256" s="84" t="s">
        <v>1377</v>
      </c>
      <c r="S3256" s="91"/>
      <c r="T3256" s="153">
        <v>3255</v>
      </c>
    </row>
    <row r="3257" spans="1:20" hidden="1">
      <c r="A3257" s="90" t="s">
        <v>4029</v>
      </c>
      <c r="B3257" s="152" t="str">
        <f>IFERROR(VLOOKUP(Proc[[#This Row],[App]],Table2[],3,0),"open")</f>
        <v>ok</v>
      </c>
      <c r="C3257" s="90" t="s">
        <v>369</v>
      </c>
      <c r="D3257" s="152" t="s">
        <v>3837</v>
      </c>
      <c r="E3257" s="152" t="s">
        <v>4004</v>
      </c>
      <c r="F3257" s="91" t="s">
        <v>4004</v>
      </c>
      <c r="G3257" s="90" t="s">
        <v>406</v>
      </c>
      <c r="H3257" s="91" t="str">
        <f>IF(Proc[[#This Row],[type]]="LFF (MDG-F)",MID(Proc[[#This Row],[Obj]],13,10),"")</f>
        <v>ES50GIT220</v>
      </c>
      <c r="I3257" s="152"/>
      <c r="J3257" s="91" t="b">
        <f>Proc[[#This Row],[Requested]]=Proc[[#This Row],[CurrentParent]]</f>
        <v>1</v>
      </c>
      <c r="K3257" s="152" t="str">
        <f>IF(Proc[[#This Row],[Author]]="Marcela Urrego",VLOOKUP(LEFT(Proc[[#This Row],[Requested]],1),Table3[#All],2,0),VLOOKUP(Proc[[#This Row],[Author]],Table4[],2,0))</f>
        <v>MGF</v>
      </c>
      <c r="L3257" s="91" t="s">
        <v>3524</v>
      </c>
      <c r="M3257" s="82">
        <v>45874</v>
      </c>
      <c r="N3257" s="82"/>
      <c r="O3257" s="82"/>
      <c r="P3257" s="84" t="str">
        <f ca="1">IF(Proc[[#This Row],[DaysAgeing]]&gt;5,"yep","on track")</f>
        <v>yep</v>
      </c>
      <c r="Q3257" s="2">
        <f ca="1">IF(Proc[[#This Row],[DateClosed]]="",ABS(NETWORKDAYS(Proc[[#This Row],[DateOpened]],TODAY()))-1,ABS(NETWORKDAYS(Proc[[#This Row],[DateOpened]],Proc[[#This Row],[DateClosed]]))-1)</f>
        <v>173</v>
      </c>
      <c r="R3257" s="84" t="s">
        <v>1377</v>
      </c>
      <c r="S3257" s="91"/>
      <c r="T3257" s="153">
        <v>3256</v>
      </c>
    </row>
    <row r="3258" spans="1:20" hidden="1">
      <c r="A3258" s="90" t="s">
        <v>4029</v>
      </c>
      <c r="B3258" s="152" t="str">
        <f>IFERROR(VLOOKUP(Proc[[#This Row],[App]],Table2[],3,0),"open")</f>
        <v>ok</v>
      </c>
      <c r="C3258" s="90" t="s">
        <v>369</v>
      </c>
      <c r="D3258" s="152" t="s">
        <v>3838</v>
      </c>
      <c r="E3258" s="152" t="s">
        <v>4005</v>
      </c>
      <c r="F3258" s="91" t="s">
        <v>4005</v>
      </c>
      <c r="G3258" s="90" t="s">
        <v>406</v>
      </c>
      <c r="H3258" s="91" t="str">
        <f>IF(Proc[[#This Row],[type]]="LFF (MDG-F)",MID(Proc[[#This Row],[Obj]],13,10),"")</f>
        <v>ES50GIT60L</v>
      </c>
      <c r="I3258" s="152"/>
      <c r="J3258" s="91" t="b">
        <f>Proc[[#This Row],[Requested]]=Proc[[#This Row],[CurrentParent]]</f>
        <v>1</v>
      </c>
      <c r="K3258" s="152" t="str">
        <f>IF(Proc[[#This Row],[Author]]="Marcela Urrego",VLOOKUP(LEFT(Proc[[#This Row],[Requested]],1),Table3[#All],2,0),VLOOKUP(Proc[[#This Row],[Author]],Table4[],2,0))</f>
        <v>MGF</v>
      </c>
      <c r="L3258" s="91" t="s">
        <v>3524</v>
      </c>
      <c r="M3258" s="82">
        <v>45874</v>
      </c>
      <c r="N3258" s="82"/>
      <c r="O3258" s="82"/>
      <c r="P3258" s="84" t="str">
        <f ca="1">IF(Proc[[#This Row],[DaysAgeing]]&gt;5,"yep","on track")</f>
        <v>yep</v>
      </c>
      <c r="Q3258" s="2">
        <f ca="1">IF(Proc[[#This Row],[DateClosed]]="",ABS(NETWORKDAYS(Proc[[#This Row],[DateOpened]],TODAY()))-1,ABS(NETWORKDAYS(Proc[[#This Row],[DateOpened]],Proc[[#This Row],[DateClosed]]))-1)</f>
        <v>173</v>
      </c>
      <c r="R3258" s="84" t="s">
        <v>1377</v>
      </c>
      <c r="S3258" s="91"/>
      <c r="T3258" s="153">
        <v>3257</v>
      </c>
    </row>
    <row r="3259" spans="1:20" hidden="1">
      <c r="A3259" s="90" t="s">
        <v>4029</v>
      </c>
      <c r="B3259" s="152" t="str">
        <f>IFERROR(VLOOKUP(Proc[[#This Row],[App]],Table2[],3,0),"open")</f>
        <v>ok</v>
      </c>
      <c r="C3259" s="90" t="s">
        <v>369</v>
      </c>
      <c r="D3259" s="152" t="s">
        <v>3839</v>
      </c>
      <c r="E3259" s="152" t="s">
        <v>4001</v>
      </c>
      <c r="F3259" s="91" t="s">
        <v>4001</v>
      </c>
      <c r="G3259" s="90" t="s">
        <v>406</v>
      </c>
      <c r="H3259" s="91" t="str">
        <f>IF(Proc[[#This Row],[type]]="LFF (MDG-F)",MID(Proc[[#This Row],[Obj]],13,10),"")</f>
        <v>NL50GMS010</v>
      </c>
      <c r="I3259" s="152"/>
      <c r="J3259" s="91" t="b">
        <f>Proc[[#This Row],[Requested]]=Proc[[#This Row],[CurrentParent]]</f>
        <v>1</v>
      </c>
      <c r="K3259" s="152" t="str">
        <f>IF(Proc[[#This Row],[Author]]="Marcela Urrego",VLOOKUP(LEFT(Proc[[#This Row],[Requested]],1),Table3[#All],2,0),VLOOKUP(Proc[[#This Row],[Author]],Table4[],2,0))</f>
        <v>MGF</v>
      </c>
      <c r="L3259" s="91" t="s">
        <v>3524</v>
      </c>
      <c r="M3259" s="82">
        <v>45874</v>
      </c>
      <c r="N3259" s="82"/>
      <c r="O3259" s="82"/>
      <c r="P3259" s="84" t="str">
        <f ca="1">IF(Proc[[#This Row],[DaysAgeing]]&gt;5,"yep","on track")</f>
        <v>yep</v>
      </c>
      <c r="Q3259" s="2">
        <f ca="1">IF(Proc[[#This Row],[DateClosed]]="",ABS(NETWORKDAYS(Proc[[#This Row],[DateOpened]],TODAY()))-1,ABS(NETWORKDAYS(Proc[[#This Row],[DateOpened]],Proc[[#This Row],[DateClosed]]))-1)</f>
        <v>173</v>
      </c>
      <c r="R3259" s="84" t="s">
        <v>1377</v>
      </c>
      <c r="S3259" s="91"/>
      <c r="T3259" s="153">
        <v>3258</v>
      </c>
    </row>
    <row r="3260" spans="1:20" hidden="1">
      <c r="A3260" s="90" t="s">
        <v>4029</v>
      </c>
      <c r="B3260" s="152" t="str">
        <f>IFERROR(VLOOKUP(Proc[[#This Row],[App]],Table2[],3,0),"open")</f>
        <v>ok</v>
      </c>
      <c r="C3260" s="90" t="s">
        <v>369</v>
      </c>
      <c r="D3260" s="152" t="s">
        <v>3840</v>
      </c>
      <c r="E3260" s="152" t="s">
        <v>4006</v>
      </c>
      <c r="F3260" s="91" t="s">
        <v>4006</v>
      </c>
      <c r="G3260" s="90" t="s">
        <v>400</v>
      </c>
      <c r="H3260" s="91" t="str">
        <f>IF(Proc[[#This Row],[type]]="LFF (MDG-F)",MID(Proc[[#This Row],[Obj]],13,10),"")</f>
        <v/>
      </c>
      <c r="I3260" s="152"/>
      <c r="J3260" s="91" t="b">
        <f>Proc[[#This Row],[Requested]]=Proc[[#This Row],[CurrentParent]]</f>
        <v>1</v>
      </c>
      <c r="K3260" s="152" t="str">
        <f>IF(Proc[[#This Row],[Author]]="Marcela Urrego",VLOOKUP(LEFT(Proc[[#This Row],[Requested]],1),Table3[#All],2,0),VLOOKUP(Proc[[#This Row],[Author]],Table4[],2,0))</f>
        <v>MGF</v>
      </c>
      <c r="L3260" s="91" t="s">
        <v>3524</v>
      </c>
      <c r="M3260" s="82">
        <v>45874</v>
      </c>
      <c r="N3260" s="82"/>
      <c r="O3260" s="82"/>
      <c r="P3260" s="84" t="str">
        <f ca="1">IF(Proc[[#This Row],[DaysAgeing]]&gt;5,"yep","on track")</f>
        <v>yep</v>
      </c>
      <c r="Q3260" s="2">
        <f ca="1">IF(Proc[[#This Row],[DateClosed]]="",ABS(NETWORKDAYS(Proc[[#This Row],[DateOpened]],TODAY()))-1,ABS(NETWORKDAYS(Proc[[#This Row],[DateOpened]],Proc[[#This Row],[DateClosed]]))-1)</f>
        <v>173</v>
      </c>
      <c r="R3260" s="84" t="s">
        <v>1377</v>
      </c>
      <c r="S3260" s="91"/>
      <c r="T3260" s="153">
        <v>3259</v>
      </c>
    </row>
    <row r="3261" spans="1:20" hidden="1">
      <c r="A3261" s="90" t="s">
        <v>4029</v>
      </c>
      <c r="B3261" s="152" t="str">
        <f>IFERROR(VLOOKUP(Proc[[#This Row],[App]],Table2[],3,0),"open")</f>
        <v>ok</v>
      </c>
      <c r="C3261" s="90" t="s">
        <v>369</v>
      </c>
      <c r="D3261" s="152" t="s">
        <v>3841</v>
      </c>
      <c r="E3261" s="152" t="s">
        <v>4006</v>
      </c>
      <c r="F3261" s="91" t="s">
        <v>4006</v>
      </c>
      <c r="G3261" s="90" t="s">
        <v>400</v>
      </c>
      <c r="H3261" s="91" t="str">
        <f>IF(Proc[[#This Row],[type]]="LFF (MDG-F)",MID(Proc[[#This Row],[Obj]],13,10),"")</f>
        <v/>
      </c>
      <c r="I3261" s="152"/>
      <c r="J3261" s="91" t="b">
        <f>Proc[[#This Row],[Requested]]=Proc[[#This Row],[CurrentParent]]</f>
        <v>1</v>
      </c>
      <c r="K3261" s="152" t="str">
        <f>IF(Proc[[#This Row],[Author]]="Marcela Urrego",VLOOKUP(LEFT(Proc[[#This Row],[Requested]],1),Table3[#All],2,0),VLOOKUP(Proc[[#This Row],[Author]],Table4[],2,0))</f>
        <v>MGF</v>
      </c>
      <c r="L3261" s="91" t="s">
        <v>3524</v>
      </c>
      <c r="M3261" s="82">
        <v>45874</v>
      </c>
      <c r="N3261" s="82"/>
      <c r="O3261" s="82"/>
      <c r="P3261" s="84" t="str">
        <f ca="1">IF(Proc[[#This Row],[DaysAgeing]]&gt;5,"yep","on track")</f>
        <v>yep</v>
      </c>
      <c r="Q3261" s="2">
        <f ca="1">IF(Proc[[#This Row],[DateClosed]]="",ABS(NETWORKDAYS(Proc[[#This Row],[DateOpened]],TODAY()))-1,ABS(NETWORKDAYS(Proc[[#This Row],[DateOpened]],Proc[[#This Row],[DateClosed]]))-1)</f>
        <v>173</v>
      </c>
      <c r="R3261" s="84" t="s">
        <v>1377</v>
      </c>
      <c r="S3261" s="91"/>
      <c r="T3261" s="153">
        <v>3260</v>
      </c>
    </row>
    <row r="3262" spans="1:20" hidden="1">
      <c r="A3262" s="90" t="s">
        <v>4029</v>
      </c>
      <c r="B3262" s="111" t="str">
        <f>IFERROR(VLOOKUP(Proc[[#This Row],[App]],Table2[],3,0),"open")</f>
        <v>ok</v>
      </c>
      <c r="C3262" s="90" t="s">
        <v>369</v>
      </c>
      <c r="D3262" s="152" t="s">
        <v>3842</v>
      </c>
      <c r="E3262" s="152" t="s">
        <v>4004</v>
      </c>
      <c r="F3262" s="91" t="s">
        <v>4004</v>
      </c>
      <c r="G3262" s="90" t="s">
        <v>400</v>
      </c>
      <c r="H3262" s="91" t="str">
        <f>IF(Proc[[#This Row],[type]]="LFF (MDG-F)",MID(Proc[[#This Row],[Obj]],13,10),"")</f>
        <v/>
      </c>
      <c r="I3262" s="152"/>
      <c r="J3262" s="91" t="b">
        <f>Proc[[#This Row],[Requested]]=Proc[[#This Row],[CurrentParent]]</f>
        <v>1</v>
      </c>
      <c r="K3262" s="107" t="str">
        <f>IF(Proc[[#This Row],[Author]]="Marcela Urrego",VLOOKUP(LEFT(Proc[[#This Row],[Requested]],1),Table3[#All],2,0),VLOOKUP(Proc[[#This Row],[Author]],Table4[],2,0))</f>
        <v>MGF</v>
      </c>
      <c r="L3262" s="91" t="s">
        <v>3524</v>
      </c>
      <c r="M3262" s="82">
        <v>45874</v>
      </c>
      <c r="N3262" s="82"/>
      <c r="O3262" s="82"/>
      <c r="P3262" s="84" t="str">
        <f ca="1">IF(Proc[[#This Row],[DaysAgeing]]&gt;5,"yep","on track")</f>
        <v>yep</v>
      </c>
      <c r="Q3262" s="2">
        <f ca="1">IF(Proc[[#This Row],[DateClosed]]="",ABS(NETWORKDAYS(Proc[[#This Row],[DateOpened]],TODAY()))-1,ABS(NETWORKDAYS(Proc[[#This Row],[DateOpened]],Proc[[#This Row],[DateClosed]]))-1)</f>
        <v>173</v>
      </c>
      <c r="R3262" s="84" t="s">
        <v>1377</v>
      </c>
      <c r="S3262" s="91"/>
      <c r="T3262" s="153">
        <v>3261</v>
      </c>
    </row>
    <row r="3263" spans="1:20" hidden="1">
      <c r="A3263" s="90" t="s">
        <v>4029</v>
      </c>
      <c r="B3263" s="152" t="str">
        <f>IFERROR(VLOOKUP(Proc[[#This Row],[App]],Table2[],3,0),"open")</f>
        <v>ok</v>
      </c>
      <c r="C3263" s="90" t="s">
        <v>369</v>
      </c>
      <c r="D3263" s="152" t="s">
        <v>3843</v>
      </c>
      <c r="E3263" s="152" t="s">
        <v>4007</v>
      </c>
      <c r="F3263" s="91" t="s">
        <v>4007</v>
      </c>
      <c r="G3263" s="90" t="s">
        <v>400</v>
      </c>
      <c r="H3263" s="91" t="str">
        <f>IF(Proc[[#This Row],[type]]="LFF (MDG-F)",MID(Proc[[#This Row],[Obj]],13,10),"")</f>
        <v/>
      </c>
      <c r="I3263" s="152"/>
      <c r="J3263" s="91" t="b">
        <f>Proc[[#This Row],[Requested]]=Proc[[#This Row],[CurrentParent]]</f>
        <v>1</v>
      </c>
      <c r="K3263" s="152" t="str">
        <f>IF(Proc[[#This Row],[Author]]="Marcela Urrego",VLOOKUP(LEFT(Proc[[#This Row],[Requested]],1),Table3[#All],2,0),VLOOKUP(Proc[[#This Row],[Author]],Table4[],2,0))</f>
        <v>MGF</v>
      </c>
      <c r="L3263" s="91" t="s">
        <v>3524</v>
      </c>
      <c r="M3263" s="82">
        <v>45874</v>
      </c>
      <c r="N3263" s="82"/>
      <c r="O3263" s="82"/>
      <c r="P3263" s="84" t="str">
        <f ca="1">IF(Proc[[#This Row],[DaysAgeing]]&gt;5,"yep","on track")</f>
        <v>yep</v>
      </c>
      <c r="Q3263" s="2">
        <f ca="1">IF(Proc[[#This Row],[DateClosed]]="",ABS(NETWORKDAYS(Proc[[#This Row],[DateOpened]],TODAY()))-1,ABS(NETWORKDAYS(Proc[[#This Row],[DateOpened]],Proc[[#This Row],[DateClosed]]))-1)</f>
        <v>173</v>
      </c>
      <c r="R3263" s="84" t="s">
        <v>1377</v>
      </c>
      <c r="S3263" s="91"/>
      <c r="T3263" s="153">
        <v>3262</v>
      </c>
    </row>
    <row r="3264" spans="1:20" hidden="1">
      <c r="A3264" s="90" t="s">
        <v>4029</v>
      </c>
      <c r="B3264" s="152" t="str">
        <f>IFERROR(VLOOKUP(Proc[[#This Row],[App]],Table2[],3,0),"open")</f>
        <v>ok</v>
      </c>
      <c r="C3264" s="90" t="s">
        <v>369</v>
      </c>
      <c r="D3264" s="152" t="s">
        <v>3844</v>
      </c>
      <c r="E3264" s="152" t="s">
        <v>4000</v>
      </c>
      <c r="F3264" s="91" t="s">
        <v>4000</v>
      </c>
      <c r="G3264" s="90" t="s">
        <v>400</v>
      </c>
      <c r="H3264" s="91" t="str">
        <f>IF(Proc[[#This Row],[type]]="LFF (MDG-F)",MID(Proc[[#This Row],[Obj]],13,10),"")</f>
        <v/>
      </c>
      <c r="I3264" s="152"/>
      <c r="J3264" s="91" t="b">
        <f>Proc[[#This Row],[Requested]]=Proc[[#This Row],[CurrentParent]]</f>
        <v>1</v>
      </c>
      <c r="K3264" s="152" t="str">
        <f>IF(Proc[[#This Row],[Author]]="Marcela Urrego",VLOOKUP(LEFT(Proc[[#This Row],[Requested]],1),Table3[#All],2,0),VLOOKUP(Proc[[#This Row],[Author]],Table4[],2,0))</f>
        <v>MGF</v>
      </c>
      <c r="L3264" s="91" t="s">
        <v>3524</v>
      </c>
      <c r="M3264" s="82">
        <v>45874</v>
      </c>
      <c r="N3264" s="82"/>
      <c r="O3264" s="82"/>
      <c r="P3264" s="84" t="str">
        <f ca="1">IF(Proc[[#This Row],[DaysAgeing]]&gt;5,"yep","on track")</f>
        <v>yep</v>
      </c>
      <c r="Q3264" s="2">
        <f ca="1">IF(Proc[[#This Row],[DateClosed]]="",ABS(NETWORKDAYS(Proc[[#This Row],[DateOpened]],TODAY()))-1,ABS(NETWORKDAYS(Proc[[#This Row],[DateOpened]],Proc[[#This Row],[DateClosed]]))-1)</f>
        <v>173</v>
      </c>
      <c r="R3264" s="84" t="s">
        <v>1377</v>
      </c>
      <c r="S3264" s="91"/>
      <c r="T3264" s="153">
        <v>3263</v>
      </c>
    </row>
    <row r="3265" spans="1:20" hidden="1">
      <c r="A3265" s="90" t="s">
        <v>4029</v>
      </c>
      <c r="B3265" s="152" t="str">
        <f>IFERROR(VLOOKUP(Proc[[#This Row],[App]],Table2[],3,0),"open")</f>
        <v>ok</v>
      </c>
      <c r="C3265" s="90" t="s">
        <v>369</v>
      </c>
      <c r="D3265" s="152" t="s">
        <v>3845</v>
      </c>
      <c r="E3265" s="152" t="s">
        <v>4007</v>
      </c>
      <c r="F3265" s="91" t="s">
        <v>4007</v>
      </c>
      <c r="G3265" s="90" t="s">
        <v>400</v>
      </c>
      <c r="H3265" s="91" t="str">
        <f>IF(Proc[[#This Row],[type]]="LFF (MDG-F)",MID(Proc[[#This Row],[Obj]],13,10),"")</f>
        <v/>
      </c>
      <c r="I3265" s="152"/>
      <c r="J3265" s="91" t="b">
        <f>Proc[[#This Row],[Requested]]=Proc[[#This Row],[CurrentParent]]</f>
        <v>1</v>
      </c>
      <c r="K3265" s="152" t="str">
        <f>IF(Proc[[#This Row],[Author]]="Marcela Urrego",VLOOKUP(LEFT(Proc[[#This Row],[Requested]],1),Table3[#All],2,0),VLOOKUP(Proc[[#This Row],[Author]],Table4[],2,0))</f>
        <v>MGF</v>
      </c>
      <c r="L3265" s="91" t="s">
        <v>3524</v>
      </c>
      <c r="M3265" s="82">
        <v>45874</v>
      </c>
      <c r="N3265" s="82"/>
      <c r="O3265" s="82"/>
      <c r="P3265" s="84" t="str">
        <f ca="1">IF(Proc[[#This Row],[DaysAgeing]]&gt;5,"yep","on track")</f>
        <v>yep</v>
      </c>
      <c r="Q3265" s="2">
        <f ca="1">IF(Proc[[#This Row],[DateClosed]]="",ABS(NETWORKDAYS(Proc[[#This Row],[DateOpened]],TODAY()))-1,ABS(NETWORKDAYS(Proc[[#This Row],[DateOpened]],Proc[[#This Row],[DateClosed]]))-1)</f>
        <v>173</v>
      </c>
      <c r="R3265" s="84" t="s">
        <v>1377</v>
      </c>
      <c r="S3265" s="91"/>
      <c r="T3265" s="153">
        <v>3264</v>
      </c>
    </row>
    <row r="3266" spans="1:20" hidden="1">
      <c r="A3266" s="90" t="s">
        <v>4029</v>
      </c>
      <c r="B3266" s="152" t="str">
        <f>IFERROR(VLOOKUP(Proc[[#This Row],[App]],Table2[],3,0),"open")</f>
        <v>ok</v>
      </c>
      <c r="C3266" s="90" t="s">
        <v>369</v>
      </c>
      <c r="D3266" s="152" t="s">
        <v>3846</v>
      </c>
      <c r="E3266" s="152" t="s">
        <v>4008</v>
      </c>
      <c r="F3266" s="91" t="s">
        <v>4008</v>
      </c>
      <c r="G3266" s="90" t="s">
        <v>400</v>
      </c>
      <c r="H3266" s="91" t="str">
        <f>IF(Proc[[#This Row],[type]]="LFF (MDG-F)",MID(Proc[[#This Row],[Obj]],13,10),"")</f>
        <v/>
      </c>
      <c r="I3266" s="152"/>
      <c r="J3266" s="91" t="b">
        <f>Proc[[#This Row],[Requested]]=Proc[[#This Row],[CurrentParent]]</f>
        <v>1</v>
      </c>
      <c r="K3266" s="152" t="str">
        <f>IF(Proc[[#This Row],[Author]]="Marcela Urrego",VLOOKUP(LEFT(Proc[[#This Row],[Requested]],1),Table3[#All],2,0),VLOOKUP(Proc[[#This Row],[Author]],Table4[],2,0))</f>
        <v>MGF</v>
      </c>
      <c r="L3266" s="91" t="s">
        <v>3524</v>
      </c>
      <c r="M3266" s="82">
        <v>45874</v>
      </c>
      <c r="N3266" s="82"/>
      <c r="O3266" s="82"/>
      <c r="P3266" s="84" t="str">
        <f ca="1">IF(Proc[[#This Row],[DaysAgeing]]&gt;5,"yep","on track")</f>
        <v>yep</v>
      </c>
      <c r="Q3266" s="2">
        <f ca="1">IF(Proc[[#This Row],[DateClosed]]="",ABS(NETWORKDAYS(Proc[[#This Row],[DateOpened]],TODAY()))-1,ABS(NETWORKDAYS(Proc[[#This Row],[DateOpened]],Proc[[#This Row],[DateClosed]]))-1)</f>
        <v>173</v>
      </c>
      <c r="R3266" s="84" t="s">
        <v>1377</v>
      </c>
      <c r="S3266" s="91"/>
      <c r="T3266" s="153">
        <v>3265</v>
      </c>
    </row>
    <row r="3267" spans="1:20" hidden="1">
      <c r="A3267" s="90" t="s">
        <v>4029</v>
      </c>
      <c r="B3267" s="152" t="str">
        <f>IFERROR(VLOOKUP(Proc[[#This Row],[App]],Table2[],3,0),"open")</f>
        <v>ok</v>
      </c>
      <c r="C3267" s="90" t="s">
        <v>369</v>
      </c>
      <c r="D3267" s="152" t="s">
        <v>3847</v>
      </c>
      <c r="E3267" s="152" t="s">
        <v>4000</v>
      </c>
      <c r="F3267" s="91" t="s">
        <v>4000</v>
      </c>
      <c r="G3267" s="90" t="s">
        <v>400</v>
      </c>
      <c r="H3267" s="91" t="str">
        <f>IF(Proc[[#This Row],[type]]="LFF (MDG-F)",MID(Proc[[#This Row],[Obj]],13,10),"")</f>
        <v/>
      </c>
      <c r="I3267" s="152"/>
      <c r="J3267" s="91" t="b">
        <f>Proc[[#This Row],[Requested]]=Proc[[#This Row],[CurrentParent]]</f>
        <v>1</v>
      </c>
      <c r="K3267" s="152" t="str">
        <f>IF(Proc[[#This Row],[Author]]="Marcela Urrego",VLOOKUP(LEFT(Proc[[#This Row],[Requested]],1),Table3[#All],2,0),VLOOKUP(Proc[[#This Row],[Author]],Table4[],2,0))</f>
        <v>MGF</v>
      </c>
      <c r="L3267" s="91" t="s">
        <v>3524</v>
      </c>
      <c r="M3267" s="82">
        <v>45874</v>
      </c>
      <c r="N3267" s="82"/>
      <c r="O3267" s="82"/>
      <c r="P3267" s="84" t="str">
        <f ca="1">IF(Proc[[#This Row],[DaysAgeing]]&gt;5,"yep","on track")</f>
        <v>yep</v>
      </c>
      <c r="Q3267" s="2">
        <f ca="1">IF(Proc[[#This Row],[DateClosed]]="",ABS(NETWORKDAYS(Proc[[#This Row],[DateOpened]],TODAY()))-1,ABS(NETWORKDAYS(Proc[[#This Row],[DateOpened]],Proc[[#This Row],[DateClosed]]))-1)</f>
        <v>173</v>
      </c>
      <c r="R3267" s="84" t="s">
        <v>1377</v>
      </c>
      <c r="S3267" s="91"/>
      <c r="T3267" s="153">
        <v>3266</v>
      </c>
    </row>
    <row r="3268" spans="1:20" hidden="1">
      <c r="A3268" s="90" t="s">
        <v>4029</v>
      </c>
      <c r="B3268" s="152" t="str">
        <f>IFERROR(VLOOKUP(Proc[[#This Row],[App]],Table2[],3,0),"open")</f>
        <v>ok</v>
      </c>
      <c r="C3268" s="90" t="s">
        <v>369</v>
      </c>
      <c r="D3268" s="152" t="s">
        <v>3449</v>
      </c>
      <c r="E3268" s="152" t="s">
        <v>3083</v>
      </c>
      <c r="F3268" s="91" t="s">
        <v>3083</v>
      </c>
      <c r="G3268" s="90" t="s">
        <v>400</v>
      </c>
      <c r="H3268" s="91" t="str">
        <f>IF(Proc[[#This Row],[type]]="LFF (MDG-F)",MID(Proc[[#This Row],[Obj]],13,10),"")</f>
        <v/>
      </c>
      <c r="I3268" s="152"/>
      <c r="J3268" s="91" t="b">
        <f>Proc[[#This Row],[Requested]]=Proc[[#This Row],[CurrentParent]]</f>
        <v>1</v>
      </c>
      <c r="K3268" s="152" t="str">
        <f>IF(Proc[[#This Row],[Author]]="Marcela Urrego",VLOOKUP(LEFT(Proc[[#This Row],[Requested]],1),Table3[#All],2,0),VLOOKUP(Proc[[#This Row],[Author]],Table4[],2,0))</f>
        <v>MGF</v>
      </c>
      <c r="L3268" s="91" t="s">
        <v>3524</v>
      </c>
      <c r="M3268" s="82">
        <v>45874</v>
      </c>
      <c r="N3268" s="82"/>
      <c r="O3268" s="82"/>
      <c r="P3268" s="84" t="str">
        <f ca="1">IF(Proc[[#This Row],[DaysAgeing]]&gt;5,"yep","on track")</f>
        <v>yep</v>
      </c>
      <c r="Q3268" s="2">
        <f ca="1">IF(Proc[[#This Row],[DateClosed]]="",ABS(NETWORKDAYS(Proc[[#This Row],[DateOpened]],TODAY()))-1,ABS(NETWORKDAYS(Proc[[#This Row],[DateOpened]],Proc[[#This Row],[DateClosed]]))-1)</f>
        <v>173</v>
      </c>
      <c r="R3268" s="84" t="s">
        <v>1377</v>
      </c>
      <c r="S3268" s="91"/>
      <c r="T3268" s="153">
        <v>3267</v>
      </c>
    </row>
    <row r="3269" spans="1:20" hidden="1">
      <c r="A3269" s="90" t="s">
        <v>4029</v>
      </c>
      <c r="B3269" s="152" t="str">
        <f>IFERROR(VLOOKUP(Proc[[#This Row],[App]],Table2[],3,0),"open")</f>
        <v>ok</v>
      </c>
      <c r="C3269" s="90" t="s">
        <v>369</v>
      </c>
      <c r="D3269" s="152" t="s">
        <v>3848</v>
      </c>
      <c r="E3269" s="152" t="s">
        <v>4000</v>
      </c>
      <c r="F3269" s="91" t="s">
        <v>4000</v>
      </c>
      <c r="G3269" s="90" t="s">
        <v>400</v>
      </c>
      <c r="H3269" s="91" t="str">
        <f>IF(Proc[[#This Row],[type]]="LFF (MDG-F)",MID(Proc[[#This Row],[Obj]],13,10),"")</f>
        <v/>
      </c>
      <c r="I3269" s="152"/>
      <c r="J3269" s="91" t="b">
        <f>Proc[[#This Row],[Requested]]=Proc[[#This Row],[CurrentParent]]</f>
        <v>1</v>
      </c>
      <c r="K3269" s="152" t="str">
        <f>IF(Proc[[#This Row],[Author]]="Marcela Urrego",VLOOKUP(LEFT(Proc[[#This Row],[Requested]],1),Table3[#All],2,0),VLOOKUP(Proc[[#This Row],[Author]],Table4[],2,0))</f>
        <v>MGF</v>
      </c>
      <c r="L3269" s="91" t="s">
        <v>3524</v>
      </c>
      <c r="M3269" s="82">
        <v>45874</v>
      </c>
      <c r="N3269" s="82"/>
      <c r="O3269" s="82"/>
      <c r="P3269" s="84" t="str">
        <f ca="1">IF(Proc[[#This Row],[DaysAgeing]]&gt;5,"yep","on track")</f>
        <v>yep</v>
      </c>
      <c r="Q3269" s="2">
        <f ca="1">IF(Proc[[#This Row],[DateClosed]]="",ABS(NETWORKDAYS(Proc[[#This Row],[DateOpened]],TODAY()))-1,ABS(NETWORKDAYS(Proc[[#This Row],[DateOpened]],Proc[[#This Row],[DateClosed]]))-1)</f>
        <v>173</v>
      </c>
      <c r="R3269" s="84" t="s">
        <v>1377</v>
      </c>
      <c r="S3269" s="91"/>
      <c r="T3269" s="153">
        <v>3268</v>
      </c>
    </row>
    <row r="3270" spans="1:20" hidden="1">
      <c r="A3270" s="90" t="s">
        <v>4029</v>
      </c>
      <c r="B3270" s="152" t="str">
        <f>IFERROR(VLOOKUP(Proc[[#This Row],[App]],Table2[],3,0),"open")</f>
        <v>ok</v>
      </c>
      <c r="C3270" s="90" t="s">
        <v>369</v>
      </c>
      <c r="D3270" s="152" t="s">
        <v>3849</v>
      </c>
      <c r="E3270" s="152" t="s">
        <v>4009</v>
      </c>
      <c r="F3270" s="91" t="s">
        <v>4009</v>
      </c>
      <c r="G3270" s="90" t="s">
        <v>400</v>
      </c>
      <c r="H3270" s="91" t="str">
        <f>IF(Proc[[#This Row],[type]]="LFF (MDG-F)",MID(Proc[[#This Row],[Obj]],13,10),"")</f>
        <v/>
      </c>
      <c r="I3270" s="152"/>
      <c r="J3270" s="91" t="b">
        <f>Proc[[#This Row],[Requested]]=Proc[[#This Row],[CurrentParent]]</f>
        <v>1</v>
      </c>
      <c r="K3270" s="152" t="str">
        <f>IF(Proc[[#This Row],[Author]]="Marcela Urrego",VLOOKUP(LEFT(Proc[[#This Row],[Requested]],1),Table3[#All],2,0),VLOOKUP(Proc[[#This Row],[Author]],Table4[],2,0))</f>
        <v>MGF</v>
      </c>
      <c r="L3270" s="91" t="s">
        <v>3524</v>
      </c>
      <c r="M3270" s="82">
        <v>45874</v>
      </c>
      <c r="N3270" s="82"/>
      <c r="O3270" s="82"/>
      <c r="P3270" s="84" t="str">
        <f ca="1">IF(Proc[[#This Row],[DaysAgeing]]&gt;5,"yep","on track")</f>
        <v>yep</v>
      </c>
      <c r="Q3270" s="2">
        <f ca="1">IF(Proc[[#This Row],[DateClosed]]="",ABS(NETWORKDAYS(Proc[[#This Row],[DateOpened]],TODAY()))-1,ABS(NETWORKDAYS(Proc[[#This Row],[DateOpened]],Proc[[#This Row],[DateClosed]]))-1)</f>
        <v>173</v>
      </c>
      <c r="R3270" s="84" t="s">
        <v>1377</v>
      </c>
      <c r="S3270" s="91"/>
      <c r="T3270" s="153">
        <v>3269</v>
      </c>
    </row>
    <row r="3271" spans="1:20" hidden="1">
      <c r="A3271" s="90" t="s">
        <v>4029</v>
      </c>
      <c r="B3271" s="111" t="str">
        <f>IFERROR(VLOOKUP(Proc[[#This Row],[App]],Table2[],3,0),"open")</f>
        <v>ok</v>
      </c>
      <c r="C3271" s="90" t="s">
        <v>369</v>
      </c>
      <c r="D3271" s="152" t="s">
        <v>3850</v>
      </c>
      <c r="E3271" s="152" t="s">
        <v>4010</v>
      </c>
      <c r="F3271" s="91" t="s">
        <v>4010</v>
      </c>
      <c r="G3271" s="90" t="s">
        <v>400</v>
      </c>
      <c r="H3271" s="91" t="str">
        <f>IF(Proc[[#This Row],[type]]="LFF (MDG-F)",MID(Proc[[#This Row],[Obj]],13,10),"")</f>
        <v/>
      </c>
      <c r="I3271" s="152"/>
      <c r="J3271" s="91" t="b">
        <f>Proc[[#This Row],[Requested]]=Proc[[#This Row],[CurrentParent]]</f>
        <v>1</v>
      </c>
      <c r="K3271" s="107" t="str">
        <f>IF(Proc[[#This Row],[Author]]="Marcela Urrego",VLOOKUP(LEFT(Proc[[#This Row],[Requested]],1),Table3[#All],2,0),VLOOKUP(Proc[[#This Row],[Author]],Table4[],2,0))</f>
        <v>MGF</v>
      </c>
      <c r="L3271" s="91" t="s">
        <v>3524</v>
      </c>
      <c r="M3271" s="82">
        <v>45874</v>
      </c>
      <c r="N3271" s="82"/>
      <c r="O3271" s="82"/>
      <c r="P3271" s="84" t="str">
        <f ca="1">IF(Proc[[#This Row],[DaysAgeing]]&gt;5,"yep","on track")</f>
        <v>yep</v>
      </c>
      <c r="Q3271" s="2">
        <f ca="1">IF(Proc[[#This Row],[DateClosed]]="",ABS(NETWORKDAYS(Proc[[#This Row],[DateOpened]],TODAY()))-1,ABS(NETWORKDAYS(Proc[[#This Row],[DateOpened]],Proc[[#This Row],[DateClosed]]))-1)</f>
        <v>173</v>
      </c>
      <c r="R3271" s="84" t="s">
        <v>1377</v>
      </c>
      <c r="S3271" s="91"/>
      <c r="T3271" s="153">
        <v>3270</v>
      </c>
    </row>
    <row r="3272" spans="1:20" hidden="1">
      <c r="A3272" s="90" t="s">
        <v>4029</v>
      </c>
      <c r="B3272" s="152" t="str">
        <f>IFERROR(VLOOKUP(Proc[[#This Row],[App]],Table2[],3,0),"open")</f>
        <v>ok</v>
      </c>
      <c r="C3272" s="90" t="s">
        <v>369</v>
      </c>
      <c r="D3272" s="152" t="s">
        <v>3851</v>
      </c>
      <c r="E3272" s="152" t="s">
        <v>4011</v>
      </c>
      <c r="F3272" s="91" t="s">
        <v>4011</v>
      </c>
      <c r="G3272" s="90" t="s">
        <v>400</v>
      </c>
      <c r="H3272" s="91" t="str">
        <f>IF(Proc[[#This Row],[type]]="LFF (MDG-F)",MID(Proc[[#This Row],[Obj]],13,10),"")</f>
        <v/>
      </c>
      <c r="I3272" s="152"/>
      <c r="J3272" s="91" t="b">
        <f>Proc[[#This Row],[Requested]]=Proc[[#This Row],[CurrentParent]]</f>
        <v>1</v>
      </c>
      <c r="K3272" s="152" t="str">
        <f>IF(Proc[[#This Row],[Author]]="Marcela Urrego",VLOOKUP(LEFT(Proc[[#This Row],[Requested]],1),Table3[#All],2,0),VLOOKUP(Proc[[#This Row],[Author]],Table4[],2,0))</f>
        <v>MGF</v>
      </c>
      <c r="L3272" s="91" t="s">
        <v>3524</v>
      </c>
      <c r="M3272" s="82">
        <v>45874</v>
      </c>
      <c r="N3272" s="82"/>
      <c r="O3272" s="82"/>
      <c r="P3272" s="84" t="str">
        <f ca="1">IF(Proc[[#This Row],[DaysAgeing]]&gt;5,"yep","on track")</f>
        <v>yep</v>
      </c>
      <c r="Q3272" s="2">
        <f ca="1">IF(Proc[[#This Row],[DateClosed]]="",ABS(NETWORKDAYS(Proc[[#This Row],[DateOpened]],TODAY()))-1,ABS(NETWORKDAYS(Proc[[#This Row],[DateOpened]],Proc[[#This Row],[DateClosed]]))-1)</f>
        <v>173</v>
      </c>
      <c r="R3272" s="84" t="s">
        <v>1377</v>
      </c>
      <c r="S3272" s="91"/>
      <c r="T3272" s="153">
        <v>3271</v>
      </c>
    </row>
    <row r="3273" spans="1:20" hidden="1">
      <c r="A3273" s="90" t="s">
        <v>4029</v>
      </c>
      <c r="B3273" s="152" t="str">
        <f>IFERROR(VLOOKUP(Proc[[#This Row],[App]],Table2[],3,0),"open")</f>
        <v>ok</v>
      </c>
      <c r="C3273" s="90" t="s">
        <v>369</v>
      </c>
      <c r="D3273" s="152" t="s">
        <v>2330</v>
      </c>
      <c r="E3273" s="152" t="s">
        <v>4008</v>
      </c>
      <c r="F3273" s="91" t="s">
        <v>4008</v>
      </c>
      <c r="G3273" s="90" t="s">
        <v>400</v>
      </c>
      <c r="H3273" s="91" t="str">
        <f>IF(Proc[[#This Row],[type]]="LFF (MDG-F)",MID(Proc[[#This Row],[Obj]],13,10),"")</f>
        <v/>
      </c>
      <c r="I3273" s="152"/>
      <c r="J3273" s="91" t="b">
        <f>Proc[[#This Row],[Requested]]=Proc[[#This Row],[CurrentParent]]</f>
        <v>1</v>
      </c>
      <c r="K3273" s="152" t="str">
        <f>IF(Proc[[#This Row],[Author]]="Marcela Urrego",VLOOKUP(LEFT(Proc[[#This Row],[Requested]],1),Table3[#All],2,0),VLOOKUP(Proc[[#This Row],[Author]],Table4[],2,0))</f>
        <v>MGF</v>
      </c>
      <c r="L3273" s="91" t="s">
        <v>3524</v>
      </c>
      <c r="M3273" s="82">
        <v>45874</v>
      </c>
      <c r="N3273" s="82"/>
      <c r="O3273" s="82"/>
      <c r="P3273" s="84" t="str">
        <f ca="1">IF(Proc[[#This Row],[DaysAgeing]]&gt;5,"yep","on track")</f>
        <v>yep</v>
      </c>
      <c r="Q3273" s="2">
        <f ca="1">IF(Proc[[#This Row],[DateClosed]]="",ABS(NETWORKDAYS(Proc[[#This Row],[DateOpened]],TODAY()))-1,ABS(NETWORKDAYS(Proc[[#This Row],[DateOpened]],Proc[[#This Row],[DateClosed]]))-1)</f>
        <v>173</v>
      </c>
      <c r="R3273" s="84" t="s">
        <v>1377</v>
      </c>
      <c r="S3273" s="91"/>
      <c r="T3273" s="153">
        <v>3272</v>
      </c>
    </row>
    <row r="3274" spans="1:20" hidden="1">
      <c r="A3274" s="90" t="s">
        <v>4029</v>
      </c>
      <c r="B3274" s="152" t="str">
        <f>IFERROR(VLOOKUP(Proc[[#This Row],[App]],Table2[],3,0),"open")</f>
        <v>ok</v>
      </c>
      <c r="C3274" s="90" t="s">
        <v>369</v>
      </c>
      <c r="D3274" s="152" t="s">
        <v>3852</v>
      </c>
      <c r="E3274" s="152" t="s">
        <v>4010</v>
      </c>
      <c r="F3274" s="91" t="s">
        <v>4010</v>
      </c>
      <c r="G3274" s="90" t="s">
        <v>400</v>
      </c>
      <c r="H3274" s="91" t="str">
        <f>IF(Proc[[#This Row],[type]]="LFF (MDG-F)",MID(Proc[[#This Row],[Obj]],13,10),"")</f>
        <v/>
      </c>
      <c r="I3274" s="152"/>
      <c r="J3274" s="91" t="b">
        <f>Proc[[#This Row],[Requested]]=Proc[[#This Row],[CurrentParent]]</f>
        <v>1</v>
      </c>
      <c r="K3274" s="152" t="str">
        <f>IF(Proc[[#This Row],[Author]]="Marcela Urrego",VLOOKUP(LEFT(Proc[[#This Row],[Requested]],1),Table3[#All],2,0),VLOOKUP(Proc[[#This Row],[Author]],Table4[],2,0))</f>
        <v>MGF</v>
      </c>
      <c r="L3274" s="91" t="s">
        <v>3524</v>
      </c>
      <c r="M3274" s="82">
        <v>45874</v>
      </c>
      <c r="N3274" s="82"/>
      <c r="O3274" s="82"/>
      <c r="P3274" s="84" t="str">
        <f ca="1">IF(Proc[[#This Row],[DaysAgeing]]&gt;5,"yep","on track")</f>
        <v>yep</v>
      </c>
      <c r="Q3274" s="2">
        <f ca="1">IF(Proc[[#This Row],[DateClosed]]="",ABS(NETWORKDAYS(Proc[[#This Row],[DateOpened]],TODAY()))-1,ABS(NETWORKDAYS(Proc[[#This Row],[DateOpened]],Proc[[#This Row],[DateClosed]]))-1)</f>
        <v>173</v>
      </c>
      <c r="R3274" s="84" t="s">
        <v>1377</v>
      </c>
      <c r="S3274" s="91"/>
      <c r="T3274" s="153">
        <v>3273</v>
      </c>
    </row>
    <row r="3275" spans="1:20" hidden="1">
      <c r="A3275" s="90" t="s">
        <v>4029</v>
      </c>
      <c r="B3275" s="152" t="str">
        <f>IFERROR(VLOOKUP(Proc[[#This Row],[App]],Table2[],3,0),"open")</f>
        <v>ok</v>
      </c>
      <c r="C3275" s="90" t="s">
        <v>369</v>
      </c>
      <c r="D3275" s="152" t="s">
        <v>3853</v>
      </c>
      <c r="E3275" s="152" t="s">
        <v>4000</v>
      </c>
      <c r="F3275" s="91" t="s">
        <v>4000</v>
      </c>
      <c r="G3275" s="90" t="s">
        <v>400</v>
      </c>
      <c r="H3275" s="91" t="str">
        <f>IF(Proc[[#This Row],[type]]="LFF (MDG-F)",MID(Proc[[#This Row],[Obj]],13,10),"")</f>
        <v/>
      </c>
      <c r="I3275" s="152"/>
      <c r="J3275" s="91" t="b">
        <f>Proc[[#This Row],[Requested]]=Proc[[#This Row],[CurrentParent]]</f>
        <v>1</v>
      </c>
      <c r="K3275" s="152" t="str">
        <f>IF(Proc[[#This Row],[Author]]="Marcela Urrego",VLOOKUP(LEFT(Proc[[#This Row],[Requested]],1),Table3[#All],2,0),VLOOKUP(Proc[[#This Row],[Author]],Table4[],2,0))</f>
        <v>MGF</v>
      </c>
      <c r="L3275" s="91" t="s">
        <v>3524</v>
      </c>
      <c r="M3275" s="82">
        <v>45874</v>
      </c>
      <c r="N3275" s="82"/>
      <c r="O3275" s="82"/>
      <c r="P3275" s="84" t="str">
        <f ca="1">IF(Proc[[#This Row],[DaysAgeing]]&gt;5,"yep","on track")</f>
        <v>yep</v>
      </c>
      <c r="Q3275" s="2">
        <f ca="1">IF(Proc[[#This Row],[DateClosed]]="",ABS(NETWORKDAYS(Proc[[#This Row],[DateOpened]],TODAY()))-1,ABS(NETWORKDAYS(Proc[[#This Row],[DateOpened]],Proc[[#This Row],[DateClosed]]))-1)</f>
        <v>173</v>
      </c>
      <c r="R3275" s="84" t="s">
        <v>1377</v>
      </c>
      <c r="S3275" s="91"/>
      <c r="T3275" s="153">
        <v>3274</v>
      </c>
    </row>
    <row r="3276" spans="1:20" hidden="1">
      <c r="A3276" s="90" t="s">
        <v>4029</v>
      </c>
      <c r="B3276" s="152" t="str">
        <f>IFERROR(VLOOKUP(Proc[[#This Row],[App]],Table2[],3,0),"open")</f>
        <v>ok</v>
      </c>
      <c r="C3276" s="90" t="s">
        <v>369</v>
      </c>
      <c r="D3276" s="152" t="s">
        <v>3854</v>
      </c>
      <c r="E3276" s="152" t="s">
        <v>4012</v>
      </c>
      <c r="F3276" s="91" t="s">
        <v>4012</v>
      </c>
      <c r="G3276" s="90" t="s">
        <v>400</v>
      </c>
      <c r="H3276" s="91" t="str">
        <f>IF(Proc[[#This Row],[type]]="LFF (MDG-F)",MID(Proc[[#This Row],[Obj]],13,10),"")</f>
        <v/>
      </c>
      <c r="I3276" s="152"/>
      <c r="J3276" s="91" t="b">
        <f>Proc[[#This Row],[Requested]]=Proc[[#This Row],[CurrentParent]]</f>
        <v>1</v>
      </c>
      <c r="K3276" s="152" t="str">
        <f>IF(Proc[[#This Row],[Author]]="Marcela Urrego",VLOOKUP(LEFT(Proc[[#This Row],[Requested]],1),Table3[#All],2,0),VLOOKUP(Proc[[#This Row],[Author]],Table4[],2,0))</f>
        <v>MGF</v>
      </c>
      <c r="L3276" s="91" t="s">
        <v>3524</v>
      </c>
      <c r="M3276" s="82">
        <v>45874</v>
      </c>
      <c r="N3276" s="82"/>
      <c r="O3276" s="82"/>
      <c r="P3276" s="84" t="str">
        <f ca="1">IF(Proc[[#This Row],[DaysAgeing]]&gt;5,"yep","on track")</f>
        <v>yep</v>
      </c>
      <c r="Q3276" s="2">
        <f ca="1">IF(Proc[[#This Row],[DateClosed]]="",ABS(NETWORKDAYS(Proc[[#This Row],[DateOpened]],TODAY()))-1,ABS(NETWORKDAYS(Proc[[#This Row],[DateOpened]],Proc[[#This Row],[DateClosed]]))-1)</f>
        <v>173</v>
      </c>
      <c r="R3276" s="84" t="s">
        <v>1377</v>
      </c>
      <c r="S3276" s="91"/>
      <c r="T3276" s="153">
        <v>3275</v>
      </c>
    </row>
    <row r="3277" spans="1:20" hidden="1">
      <c r="A3277" s="90" t="s">
        <v>4029</v>
      </c>
      <c r="B3277" s="111" t="str">
        <f>IFERROR(VLOOKUP(Proc[[#This Row],[App]],Table2[],3,0),"open")</f>
        <v>ok</v>
      </c>
      <c r="C3277" s="90" t="s">
        <v>369</v>
      </c>
      <c r="D3277" s="152" t="s">
        <v>3855</v>
      </c>
      <c r="E3277" s="152" t="s">
        <v>4013</v>
      </c>
      <c r="F3277" s="91" t="s">
        <v>4013</v>
      </c>
      <c r="G3277" s="90" t="s">
        <v>400</v>
      </c>
      <c r="H3277" s="91" t="str">
        <f>IF(Proc[[#This Row],[type]]="LFF (MDG-F)",MID(Proc[[#This Row],[Obj]],13,10),"")</f>
        <v/>
      </c>
      <c r="I3277" s="152"/>
      <c r="J3277" s="91" t="b">
        <f>Proc[[#This Row],[Requested]]=Proc[[#This Row],[CurrentParent]]</f>
        <v>1</v>
      </c>
      <c r="K3277" s="107" t="str">
        <f>IF(Proc[[#This Row],[Author]]="Marcela Urrego",VLOOKUP(LEFT(Proc[[#This Row],[Requested]],1),Table3[#All],2,0),VLOOKUP(Proc[[#This Row],[Author]],Table4[],2,0))</f>
        <v>MGF</v>
      </c>
      <c r="L3277" s="91" t="s">
        <v>3524</v>
      </c>
      <c r="M3277" s="82">
        <v>45874</v>
      </c>
      <c r="N3277" s="82"/>
      <c r="O3277" s="82"/>
      <c r="P3277" s="84" t="str">
        <f ca="1">IF(Proc[[#This Row],[DaysAgeing]]&gt;5,"yep","on track")</f>
        <v>yep</v>
      </c>
      <c r="Q3277" s="2">
        <f ca="1">IF(Proc[[#This Row],[DateClosed]]="",ABS(NETWORKDAYS(Proc[[#This Row],[DateOpened]],TODAY()))-1,ABS(NETWORKDAYS(Proc[[#This Row],[DateOpened]],Proc[[#This Row],[DateClosed]]))-1)</f>
        <v>173</v>
      </c>
      <c r="R3277" s="84" t="s">
        <v>1377</v>
      </c>
      <c r="S3277" s="91"/>
      <c r="T3277" s="153">
        <v>3276</v>
      </c>
    </row>
    <row r="3278" spans="1:20" hidden="1">
      <c r="A3278" s="90" t="s">
        <v>4029</v>
      </c>
      <c r="B3278" s="152" t="str">
        <f>IFERROR(VLOOKUP(Proc[[#This Row],[App]],Table2[],3,0),"open")</f>
        <v>ok</v>
      </c>
      <c r="C3278" s="90" t="s">
        <v>369</v>
      </c>
      <c r="D3278" s="152" t="s">
        <v>3856</v>
      </c>
      <c r="E3278" s="152" t="s">
        <v>4000</v>
      </c>
      <c r="F3278" s="91" t="s">
        <v>4000</v>
      </c>
      <c r="G3278" s="90" t="s">
        <v>400</v>
      </c>
      <c r="H3278" s="91" t="str">
        <f>IF(Proc[[#This Row],[type]]="LFF (MDG-F)",MID(Proc[[#This Row],[Obj]],13,10),"")</f>
        <v/>
      </c>
      <c r="I3278" s="152"/>
      <c r="J3278" s="91" t="b">
        <f>Proc[[#This Row],[Requested]]=Proc[[#This Row],[CurrentParent]]</f>
        <v>1</v>
      </c>
      <c r="K3278" s="152" t="str">
        <f>IF(Proc[[#This Row],[Author]]="Marcela Urrego",VLOOKUP(LEFT(Proc[[#This Row],[Requested]],1),Table3[#All],2,0),VLOOKUP(Proc[[#This Row],[Author]],Table4[],2,0))</f>
        <v>MGF</v>
      </c>
      <c r="L3278" s="91" t="s">
        <v>3524</v>
      </c>
      <c r="M3278" s="82">
        <v>45874</v>
      </c>
      <c r="N3278" s="82"/>
      <c r="O3278" s="82"/>
      <c r="P3278" s="84" t="str">
        <f ca="1">IF(Proc[[#This Row],[DaysAgeing]]&gt;5,"yep","on track")</f>
        <v>yep</v>
      </c>
      <c r="Q3278" s="2">
        <f ca="1">IF(Proc[[#This Row],[DateClosed]]="",ABS(NETWORKDAYS(Proc[[#This Row],[DateOpened]],TODAY()))-1,ABS(NETWORKDAYS(Proc[[#This Row],[DateOpened]],Proc[[#This Row],[DateClosed]]))-1)</f>
        <v>173</v>
      </c>
      <c r="R3278" s="84" t="s">
        <v>1377</v>
      </c>
      <c r="S3278" s="91"/>
      <c r="T3278" s="153">
        <v>3277</v>
      </c>
    </row>
    <row r="3279" spans="1:20" hidden="1">
      <c r="A3279" s="90" t="s">
        <v>4029</v>
      </c>
      <c r="B3279" s="152" t="str">
        <f>IFERROR(VLOOKUP(Proc[[#This Row],[App]],Table2[],3,0),"open")</f>
        <v>ok</v>
      </c>
      <c r="C3279" s="90" t="s">
        <v>369</v>
      </c>
      <c r="D3279" s="152" t="s">
        <v>3857</v>
      </c>
      <c r="E3279" s="152" t="s">
        <v>4007</v>
      </c>
      <c r="F3279" s="91" t="s">
        <v>4007</v>
      </c>
      <c r="G3279" s="90" t="s">
        <v>400</v>
      </c>
      <c r="H3279" s="91" t="str">
        <f>IF(Proc[[#This Row],[type]]="LFF (MDG-F)",MID(Proc[[#This Row],[Obj]],13,10),"")</f>
        <v/>
      </c>
      <c r="I3279" s="152"/>
      <c r="J3279" s="91" t="b">
        <f>Proc[[#This Row],[Requested]]=Proc[[#This Row],[CurrentParent]]</f>
        <v>1</v>
      </c>
      <c r="K3279" s="152" t="str">
        <f>IF(Proc[[#This Row],[Author]]="Marcela Urrego",VLOOKUP(LEFT(Proc[[#This Row],[Requested]],1),Table3[#All],2,0),VLOOKUP(Proc[[#This Row],[Author]],Table4[],2,0))</f>
        <v>MGF</v>
      </c>
      <c r="L3279" s="91" t="s">
        <v>3524</v>
      </c>
      <c r="M3279" s="82">
        <v>45874</v>
      </c>
      <c r="N3279" s="82"/>
      <c r="O3279" s="82"/>
      <c r="P3279" s="84" t="str">
        <f ca="1">IF(Proc[[#This Row],[DaysAgeing]]&gt;5,"yep","on track")</f>
        <v>yep</v>
      </c>
      <c r="Q3279" s="2">
        <f ca="1">IF(Proc[[#This Row],[DateClosed]]="",ABS(NETWORKDAYS(Proc[[#This Row],[DateOpened]],TODAY()))-1,ABS(NETWORKDAYS(Proc[[#This Row],[DateOpened]],Proc[[#This Row],[DateClosed]]))-1)</f>
        <v>173</v>
      </c>
      <c r="R3279" s="84" t="s">
        <v>1377</v>
      </c>
      <c r="S3279" s="91"/>
      <c r="T3279" s="153">
        <v>3278</v>
      </c>
    </row>
    <row r="3280" spans="1:20" hidden="1">
      <c r="A3280" s="90" t="s">
        <v>4029</v>
      </c>
      <c r="B3280" s="152" t="str">
        <f>IFERROR(VLOOKUP(Proc[[#This Row],[App]],Table2[],3,0),"open")</f>
        <v>ok</v>
      </c>
      <c r="C3280" s="90" t="s">
        <v>369</v>
      </c>
      <c r="D3280" s="152" t="s">
        <v>3858</v>
      </c>
      <c r="E3280" s="152" t="s">
        <v>4007</v>
      </c>
      <c r="F3280" s="91" t="s">
        <v>4007</v>
      </c>
      <c r="G3280" s="90" t="s">
        <v>400</v>
      </c>
      <c r="H3280" s="91" t="str">
        <f>IF(Proc[[#This Row],[type]]="LFF (MDG-F)",MID(Proc[[#This Row],[Obj]],13,10),"")</f>
        <v/>
      </c>
      <c r="I3280" s="152"/>
      <c r="J3280" s="91" t="b">
        <f>Proc[[#This Row],[Requested]]=Proc[[#This Row],[CurrentParent]]</f>
        <v>1</v>
      </c>
      <c r="K3280" s="152" t="str">
        <f>IF(Proc[[#This Row],[Author]]="Marcela Urrego",VLOOKUP(LEFT(Proc[[#This Row],[Requested]],1),Table3[#All],2,0),VLOOKUP(Proc[[#This Row],[Author]],Table4[],2,0))</f>
        <v>MGF</v>
      </c>
      <c r="L3280" s="91" t="s">
        <v>3524</v>
      </c>
      <c r="M3280" s="82">
        <v>45874</v>
      </c>
      <c r="N3280" s="82"/>
      <c r="O3280" s="82"/>
      <c r="P3280" s="84" t="str">
        <f ca="1">IF(Proc[[#This Row],[DaysAgeing]]&gt;5,"yep","on track")</f>
        <v>yep</v>
      </c>
      <c r="Q3280" s="2">
        <f ca="1">IF(Proc[[#This Row],[DateClosed]]="",ABS(NETWORKDAYS(Proc[[#This Row],[DateOpened]],TODAY()))-1,ABS(NETWORKDAYS(Proc[[#This Row],[DateOpened]],Proc[[#This Row],[DateClosed]]))-1)</f>
        <v>173</v>
      </c>
      <c r="R3280" s="84" t="s">
        <v>1377</v>
      </c>
      <c r="S3280" s="91"/>
      <c r="T3280" s="153">
        <v>3279</v>
      </c>
    </row>
    <row r="3281" spans="1:20" hidden="1">
      <c r="A3281" s="90" t="s">
        <v>4029</v>
      </c>
      <c r="B3281" s="152" t="str">
        <f>IFERROR(VLOOKUP(Proc[[#This Row],[App]],Table2[],3,0),"open")</f>
        <v>ok</v>
      </c>
      <c r="C3281" s="90" t="s">
        <v>369</v>
      </c>
      <c r="D3281" s="152" t="s">
        <v>3859</v>
      </c>
      <c r="E3281" s="152" t="s">
        <v>4014</v>
      </c>
      <c r="F3281" s="91" t="s">
        <v>4014</v>
      </c>
      <c r="G3281" s="90" t="s">
        <v>400</v>
      </c>
      <c r="H3281" s="91" t="str">
        <f>IF(Proc[[#This Row],[type]]="LFF (MDG-F)",MID(Proc[[#This Row],[Obj]],13,10),"")</f>
        <v/>
      </c>
      <c r="I3281" s="152"/>
      <c r="J3281" s="91" t="b">
        <f>Proc[[#This Row],[Requested]]=Proc[[#This Row],[CurrentParent]]</f>
        <v>1</v>
      </c>
      <c r="K3281" s="152" t="str">
        <f>IF(Proc[[#This Row],[Author]]="Marcela Urrego",VLOOKUP(LEFT(Proc[[#This Row],[Requested]],1),Table3[#All],2,0),VLOOKUP(Proc[[#This Row],[Author]],Table4[],2,0))</f>
        <v>MGF</v>
      </c>
      <c r="L3281" s="91" t="s">
        <v>3524</v>
      </c>
      <c r="M3281" s="82">
        <v>45874</v>
      </c>
      <c r="N3281" s="82"/>
      <c r="O3281" s="82"/>
      <c r="P3281" s="84" t="str">
        <f ca="1">IF(Proc[[#This Row],[DaysAgeing]]&gt;5,"yep","on track")</f>
        <v>yep</v>
      </c>
      <c r="Q3281" s="2">
        <f ca="1">IF(Proc[[#This Row],[DateClosed]]="",ABS(NETWORKDAYS(Proc[[#This Row],[DateOpened]],TODAY()))-1,ABS(NETWORKDAYS(Proc[[#This Row],[DateOpened]],Proc[[#This Row],[DateClosed]]))-1)</f>
        <v>173</v>
      </c>
      <c r="R3281" s="84" t="s">
        <v>1377</v>
      </c>
      <c r="S3281" s="91"/>
      <c r="T3281" s="153">
        <v>3280</v>
      </c>
    </row>
    <row r="3282" spans="1:20" hidden="1">
      <c r="A3282" s="90" t="s">
        <v>4029</v>
      </c>
      <c r="B3282" s="152" t="str">
        <f>IFERROR(VLOOKUP(Proc[[#This Row],[App]],Table2[],3,0),"open")</f>
        <v>ok</v>
      </c>
      <c r="C3282" s="90" t="s">
        <v>369</v>
      </c>
      <c r="D3282" s="152" t="s">
        <v>3860</v>
      </c>
      <c r="E3282" s="152" t="s">
        <v>4010</v>
      </c>
      <c r="F3282" s="91" t="s">
        <v>4010</v>
      </c>
      <c r="G3282" s="90" t="s">
        <v>400</v>
      </c>
      <c r="H3282" s="91" t="str">
        <f>IF(Proc[[#This Row],[type]]="LFF (MDG-F)",MID(Proc[[#This Row],[Obj]],13,10),"")</f>
        <v/>
      </c>
      <c r="I3282" s="152"/>
      <c r="J3282" s="91" t="b">
        <f>Proc[[#This Row],[Requested]]=Proc[[#This Row],[CurrentParent]]</f>
        <v>1</v>
      </c>
      <c r="K3282" s="152" t="str">
        <f>IF(Proc[[#This Row],[Author]]="Marcela Urrego",VLOOKUP(LEFT(Proc[[#This Row],[Requested]],1),Table3[#All],2,0),VLOOKUP(Proc[[#This Row],[Author]],Table4[],2,0))</f>
        <v>MGF</v>
      </c>
      <c r="L3282" s="91" t="s">
        <v>3524</v>
      </c>
      <c r="M3282" s="82">
        <v>45874</v>
      </c>
      <c r="N3282" s="82"/>
      <c r="O3282" s="82"/>
      <c r="P3282" s="84" t="str">
        <f ca="1">IF(Proc[[#This Row],[DaysAgeing]]&gt;5,"yep","on track")</f>
        <v>yep</v>
      </c>
      <c r="Q3282" s="2">
        <f ca="1">IF(Proc[[#This Row],[DateClosed]]="",ABS(NETWORKDAYS(Proc[[#This Row],[DateOpened]],TODAY()))-1,ABS(NETWORKDAYS(Proc[[#This Row],[DateOpened]],Proc[[#This Row],[DateClosed]]))-1)</f>
        <v>173</v>
      </c>
      <c r="R3282" s="84" t="s">
        <v>1377</v>
      </c>
      <c r="S3282" s="91"/>
      <c r="T3282" s="153">
        <v>3281</v>
      </c>
    </row>
    <row r="3283" spans="1:20" hidden="1">
      <c r="A3283" s="90" t="s">
        <v>4029</v>
      </c>
      <c r="B3283" s="152" t="str">
        <f>IFERROR(VLOOKUP(Proc[[#This Row],[App]],Table2[],3,0),"open")</f>
        <v>ok</v>
      </c>
      <c r="C3283" s="111" t="s">
        <v>377</v>
      </c>
      <c r="D3283" s="152" t="s">
        <v>1805</v>
      </c>
      <c r="E3283" s="152" t="s">
        <v>430</v>
      </c>
      <c r="F3283" s="112" t="s">
        <v>4085</v>
      </c>
      <c r="G3283" s="90" t="s">
        <v>406</v>
      </c>
      <c r="H3283" s="91" t="str">
        <f>IF(Proc[[#This Row],[type]]="LFF (MDG-F)",MID(Proc[[#This Row],[Obj]],13,10),"")</f>
        <v>DE65GIT032</v>
      </c>
      <c r="I3283" s="152"/>
      <c r="J3283" s="91" t="b">
        <f>Proc[[#This Row],[Requested]]=Proc[[#This Row],[CurrentParent]]</f>
        <v>0</v>
      </c>
      <c r="K3283" s="152" t="str">
        <f>IF(Proc[[#This Row],[Author]]="Marcela Urrego",VLOOKUP(LEFT(Proc[[#This Row],[Requested]],1),Table3[#All],2,0),VLOOKUP(Proc[[#This Row],[Author]],Table4[],2,0))</f>
        <v>MGF</v>
      </c>
      <c r="L3283" s="91" t="s">
        <v>3524</v>
      </c>
      <c r="M3283" s="82">
        <v>45874</v>
      </c>
      <c r="N3283" s="82"/>
      <c r="O3283" s="82"/>
      <c r="P3283" s="84" t="str">
        <f ca="1">IF(Proc[[#This Row],[DaysAgeing]]&gt;5,"yep","on track")</f>
        <v>yep</v>
      </c>
      <c r="Q3283" s="2">
        <f ca="1">IF(Proc[[#This Row],[DateClosed]]="",ABS(NETWORKDAYS(Proc[[#This Row],[DateOpened]],TODAY()))-1,ABS(NETWORKDAYS(Proc[[#This Row],[DateOpened]],Proc[[#This Row],[DateClosed]]))-1)</f>
        <v>173</v>
      </c>
      <c r="R3283" s="84" t="s">
        <v>1377</v>
      </c>
      <c r="S3283" s="91"/>
      <c r="T3283" s="153">
        <v>3282</v>
      </c>
    </row>
    <row r="3284" spans="1:20" hidden="1">
      <c r="A3284" s="90" t="s">
        <v>4029</v>
      </c>
      <c r="B3284" s="152" t="str">
        <f>IFERROR(VLOOKUP(Proc[[#This Row],[App]],Table2[],3,0),"open")</f>
        <v>ok</v>
      </c>
      <c r="C3284" s="90" t="s">
        <v>369</v>
      </c>
      <c r="D3284" s="152" t="s">
        <v>3861</v>
      </c>
      <c r="E3284" s="152" t="s">
        <v>4015</v>
      </c>
      <c r="F3284" s="91" t="s">
        <v>4015</v>
      </c>
      <c r="G3284" s="90" t="s">
        <v>406</v>
      </c>
      <c r="H3284" s="91" t="str">
        <f>IF(Proc[[#This Row],[type]]="LFF (MDG-F)",MID(Proc[[#This Row],[Obj]],13,10),"")</f>
        <v>DE65GIT033</v>
      </c>
      <c r="I3284" s="152"/>
      <c r="J3284" s="91" t="b">
        <f>Proc[[#This Row],[Requested]]=Proc[[#This Row],[CurrentParent]]</f>
        <v>1</v>
      </c>
      <c r="K3284" s="152" t="str">
        <f>IF(Proc[[#This Row],[Author]]="Marcela Urrego",VLOOKUP(LEFT(Proc[[#This Row],[Requested]],1),Table3[#All],2,0),VLOOKUP(Proc[[#This Row],[Author]],Table4[],2,0))</f>
        <v>MGF</v>
      </c>
      <c r="L3284" s="91" t="s">
        <v>3524</v>
      </c>
      <c r="M3284" s="82">
        <v>45874</v>
      </c>
      <c r="N3284" s="82"/>
      <c r="O3284" s="82"/>
      <c r="P3284" s="84" t="str">
        <f ca="1">IF(Proc[[#This Row],[DaysAgeing]]&gt;5,"yep","on track")</f>
        <v>yep</v>
      </c>
      <c r="Q3284" s="2">
        <f ca="1">IF(Proc[[#This Row],[DateClosed]]="",ABS(NETWORKDAYS(Proc[[#This Row],[DateOpened]],TODAY()))-1,ABS(NETWORKDAYS(Proc[[#This Row],[DateOpened]],Proc[[#This Row],[DateClosed]]))-1)</f>
        <v>173</v>
      </c>
      <c r="R3284" s="84" t="s">
        <v>1377</v>
      </c>
      <c r="S3284" s="91"/>
      <c r="T3284" s="153">
        <v>3283</v>
      </c>
    </row>
    <row r="3285" spans="1:20" hidden="1">
      <c r="A3285" s="90" t="s">
        <v>4029</v>
      </c>
      <c r="B3285" s="152" t="str">
        <f>IFERROR(VLOOKUP(Proc[[#This Row],[App]],Table2[],3,0),"open")</f>
        <v>ok</v>
      </c>
      <c r="C3285" s="90" t="s">
        <v>369</v>
      </c>
      <c r="D3285" s="152" t="s">
        <v>3862</v>
      </c>
      <c r="E3285" s="152" t="s">
        <v>4007</v>
      </c>
      <c r="F3285" s="91" t="s">
        <v>4007</v>
      </c>
      <c r="G3285" s="90" t="s">
        <v>400</v>
      </c>
      <c r="H3285" s="91" t="str">
        <f>IF(Proc[[#This Row],[type]]="LFF (MDG-F)",MID(Proc[[#This Row],[Obj]],13,10),"")</f>
        <v/>
      </c>
      <c r="I3285" s="152"/>
      <c r="J3285" s="91" t="b">
        <f>Proc[[#This Row],[Requested]]=Proc[[#This Row],[CurrentParent]]</f>
        <v>1</v>
      </c>
      <c r="K3285" s="152" t="str">
        <f>IF(Proc[[#This Row],[Author]]="Marcela Urrego",VLOOKUP(LEFT(Proc[[#This Row],[Requested]],1),Table3[#All],2,0),VLOOKUP(Proc[[#This Row],[Author]],Table4[],2,0))</f>
        <v>MGF</v>
      </c>
      <c r="L3285" s="91" t="s">
        <v>3524</v>
      </c>
      <c r="M3285" s="82">
        <v>45874</v>
      </c>
      <c r="N3285" s="82"/>
      <c r="O3285" s="82"/>
      <c r="P3285" s="84" t="str">
        <f ca="1">IF(Proc[[#This Row],[DaysAgeing]]&gt;5,"yep","on track")</f>
        <v>yep</v>
      </c>
      <c r="Q3285" s="2">
        <f ca="1">IF(Proc[[#This Row],[DateClosed]]="",ABS(NETWORKDAYS(Proc[[#This Row],[DateOpened]],TODAY()))-1,ABS(NETWORKDAYS(Proc[[#This Row],[DateOpened]],Proc[[#This Row],[DateClosed]]))-1)</f>
        <v>173</v>
      </c>
      <c r="R3285" s="84" t="s">
        <v>1377</v>
      </c>
      <c r="S3285" s="91"/>
      <c r="T3285" s="153">
        <v>3284</v>
      </c>
    </row>
    <row r="3286" spans="1:20" hidden="1">
      <c r="A3286" s="90" t="s">
        <v>4029</v>
      </c>
      <c r="B3286" s="111" t="str">
        <f>IFERROR(VLOOKUP(Proc[[#This Row],[App]],Table2[],3,0),"open")</f>
        <v>ok</v>
      </c>
      <c r="C3286" s="90" t="s">
        <v>369</v>
      </c>
      <c r="D3286" s="152" t="s">
        <v>3863</v>
      </c>
      <c r="E3286" s="152" t="s">
        <v>4015</v>
      </c>
      <c r="F3286" s="153" t="s">
        <v>4015</v>
      </c>
      <c r="G3286" s="90" t="s">
        <v>406</v>
      </c>
      <c r="H3286" s="91" t="str">
        <f>IF(Proc[[#This Row],[type]]="LFF (MDG-F)",MID(Proc[[#This Row],[Obj]],13,10),"")</f>
        <v>IT50GIT01C</v>
      </c>
      <c r="I3286" s="152"/>
      <c r="J3286" s="91" t="b">
        <f>Proc[[#This Row],[Requested]]=Proc[[#This Row],[CurrentParent]]</f>
        <v>1</v>
      </c>
      <c r="K3286" s="107" t="str">
        <f>IF(Proc[[#This Row],[Author]]="Marcela Urrego",VLOOKUP(LEFT(Proc[[#This Row],[Requested]],1),Table3[#All],2,0),VLOOKUP(Proc[[#This Row],[Author]],Table4[],2,0))</f>
        <v>MGF</v>
      </c>
      <c r="L3286" s="153" t="s">
        <v>3524</v>
      </c>
      <c r="M3286" s="82">
        <v>45874</v>
      </c>
      <c r="N3286" s="82"/>
      <c r="O3286" s="82"/>
      <c r="P3286" s="84" t="str">
        <f ca="1">IF(Proc[[#This Row],[DaysAgeing]]&gt;5,"yep","on track")</f>
        <v>yep</v>
      </c>
      <c r="Q3286" s="2">
        <f ca="1">IF(Proc[[#This Row],[DateClosed]]="",ABS(NETWORKDAYS(Proc[[#This Row],[DateOpened]],TODAY()))-1,ABS(NETWORKDAYS(Proc[[#This Row],[DateOpened]],Proc[[#This Row],[DateClosed]]))-1)</f>
        <v>173</v>
      </c>
      <c r="R3286" s="84" t="s">
        <v>1377</v>
      </c>
      <c r="S3286" s="91"/>
      <c r="T3286" s="153">
        <v>3285</v>
      </c>
    </row>
    <row r="3287" spans="1:20" hidden="1">
      <c r="A3287" s="90" t="s">
        <v>4029</v>
      </c>
      <c r="B3287" s="152" t="str">
        <f>IFERROR(VLOOKUP(Proc[[#This Row],[App]],Table2[],3,0),"open")</f>
        <v>ok</v>
      </c>
      <c r="C3287" s="90" t="s">
        <v>369</v>
      </c>
      <c r="D3287" s="152" t="s">
        <v>3864</v>
      </c>
      <c r="E3287" s="152" t="s">
        <v>4007</v>
      </c>
      <c r="F3287" s="91" t="s">
        <v>4007</v>
      </c>
      <c r="G3287" s="90" t="s">
        <v>406</v>
      </c>
      <c r="H3287" s="91" t="str">
        <f>IF(Proc[[#This Row],[type]]="LFF (MDG-F)",MID(Proc[[#This Row],[Obj]],13,10),"")</f>
        <v>IT50GM9100</v>
      </c>
      <c r="I3287" s="152"/>
      <c r="J3287" s="91" t="b">
        <f>Proc[[#This Row],[Requested]]=Proc[[#This Row],[CurrentParent]]</f>
        <v>1</v>
      </c>
      <c r="K3287" s="152" t="str">
        <f>IF(Proc[[#This Row],[Author]]="Marcela Urrego",VLOOKUP(LEFT(Proc[[#This Row],[Requested]],1),Table3[#All],2,0),VLOOKUP(Proc[[#This Row],[Author]],Table4[],2,0))</f>
        <v>MGF</v>
      </c>
      <c r="L3287" s="91" t="s">
        <v>3524</v>
      </c>
      <c r="M3287" s="82">
        <v>45874</v>
      </c>
      <c r="N3287" s="82"/>
      <c r="O3287" s="82"/>
      <c r="P3287" s="84" t="str">
        <f ca="1">IF(Proc[[#This Row],[DaysAgeing]]&gt;5,"yep","on track")</f>
        <v>yep</v>
      </c>
      <c r="Q3287" s="2">
        <f ca="1">IF(Proc[[#This Row],[DateClosed]]="",ABS(NETWORKDAYS(Proc[[#This Row],[DateOpened]],TODAY()))-1,ABS(NETWORKDAYS(Proc[[#This Row],[DateOpened]],Proc[[#This Row],[DateClosed]]))-1)</f>
        <v>173</v>
      </c>
      <c r="R3287" s="84" t="s">
        <v>1377</v>
      </c>
      <c r="S3287" s="91"/>
      <c r="T3287" s="153">
        <v>3286</v>
      </c>
    </row>
    <row r="3288" spans="1:20" hidden="1">
      <c r="A3288" s="90" t="s">
        <v>4029</v>
      </c>
      <c r="B3288" s="152" t="str">
        <f>IFERROR(VLOOKUP(Proc[[#This Row],[App]],Table2[],3,0),"open")</f>
        <v>ok</v>
      </c>
      <c r="C3288" s="90" t="s">
        <v>369</v>
      </c>
      <c r="D3288" s="152" t="s">
        <v>3865</v>
      </c>
      <c r="E3288" s="152" t="s">
        <v>4004</v>
      </c>
      <c r="F3288" s="91" t="s">
        <v>4004</v>
      </c>
      <c r="G3288" s="90" t="s">
        <v>400</v>
      </c>
      <c r="H3288" s="91" t="str">
        <f>IF(Proc[[#This Row],[type]]="LFF (MDG-F)",MID(Proc[[#This Row],[Obj]],13,10),"")</f>
        <v/>
      </c>
      <c r="I3288" s="152"/>
      <c r="J3288" s="91" t="b">
        <f>Proc[[#This Row],[Requested]]=Proc[[#This Row],[CurrentParent]]</f>
        <v>1</v>
      </c>
      <c r="K3288" s="152" t="str">
        <f>IF(Proc[[#This Row],[Author]]="Marcela Urrego",VLOOKUP(LEFT(Proc[[#This Row],[Requested]],1),Table3[#All],2,0),VLOOKUP(Proc[[#This Row],[Author]],Table4[],2,0))</f>
        <v>MGF</v>
      </c>
      <c r="L3288" s="91" t="s">
        <v>3524</v>
      </c>
      <c r="M3288" s="82">
        <v>45874</v>
      </c>
      <c r="N3288" s="82"/>
      <c r="O3288" s="82"/>
      <c r="P3288" s="84" t="str">
        <f ca="1">IF(Proc[[#This Row],[DaysAgeing]]&gt;5,"yep","on track")</f>
        <v>yep</v>
      </c>
      <c r="Q3288" s="2">
        <f ca="1">IF(Proc[[#This Row],[DateClosed]]="",ABS(NETWORKDAYS(Proc[[#This Row],[DateOpened]],TODAY()))-1,ABS(NETWORKDAYS(Proc[[#This Row],[DateOpened]],Proc[[#This Row],[DateClosed]]))-1)</f>
        <v>173</v>
      </c>
      <c r="R3288" s="84" t="s">
        <v>1377</v>
      </c>
      <c r="S3288" s="91"/>
      <c r="T3288" s="153">
        <v>3287</v>
      </c>
    </row>
    <row r="3289" spans="1:20" hidden="1">
      <c r="A3289" s="90" t="s">
        <v>4029</v>
      </c>
      <c r="B3289" s="152" t="str">
        <f>IFERROR(VLOOKUP(Proc[[#This Row],[App]],Table2[],3,0),"open")</f>
        <v>ok</v>
      </c>
      <c r="C3289" s="90" t="s">
        <v>369</v>
      </c>
      <c r="D3289" s="152" t="s">
        <v>3866</v>
      </c>
      <c r="E3289" s="152" t="s">
        <v>424</v>
      </c>
      <c r="F3289" s="91" t="s">
        <v>424</v>
      </c>
      <c r="G3289" s="90" t="s">
        <v>406</v>
      </c>
      <c r="H3289" s="91" t="str">
        <f>IF(Proc[[#This Row],[type]]="LFF (MDG-F)",MID(Proc[[#This Row],[Obj]],13,10),"")</f>
        <v>US01GIT01B</v>
      </c>
      <c r="I3289" s="152"/>
      <c r="J3289" s="91" t="b">
        <f>Proc[[#This Row],[Requested]]=Proc[[#This Row],[CurrentParent]]</f>
        <v>1</v>
      </c>
      <c r="K3289" s="152" t="str">
        <f>IF(Proc[[#This Row],[Author]]="Marcela Urrego",VLOOKUP(LEFT(Proc[[#This Row],[Requested]],1),Table3[#All],2,0),VLOOKUP(Proc[[#This Row],[Author]],Table4[],2,0))</f>
        <v>MGF</v>
      </c>
      <c r="L3289" s="91" t="s">
        <v>3524</v>
      </c>
      <c r="M3289" s="82">
        <v>45874</v>
      </c>
      <c r="N3289" s="82"/>
      <c r="O3289" s="82"/>
      <c r="P3289" s="84" t="str">
        <f ca="1">IF(Proc[[#This Row],[DaysAgeing]]&gt;5,"yep","on track")</f>
        <v>yep</v>
      </c>
      <c r="Q3289" s="2">
        <f ca="1">IF(Proc[[#This Row],[DateClosed]]="",ABS(NETWORKDAYS(Proc[[#This Row],[DateOpened]],TODAY()))-1,ABS(NETWORKDAYS(Proc[[#This Row],[DateOpened]],Proc[[#This Row],[DateClosed]]))-1)</f>
        <v>173</v>
      </c>
      <c r="R3289" s="84" t="s">
        <v>1377</v>
      </c>
      <c r="S3289" s="91"/>
      <c r="T3289" s="153">
        <v>3288</v>
      </c>
    </row>
    <row r="3290" spans="1:20" hidden="1">
      <c r="A3290" s="90" t="s">
        <v>4029</v>
      </c>
      <c r="B3290" s="152" t="str">
        <f>IFERROR(VLOOKUP(Proc[[#This Row],[App]],Table2[],3,0),"open")</f>
        <v>ok</v>
      </c>
      <c r="C3290" s="90" t="s">
        <v>369</v>
      </c>
      <c r="D3290" s="152" t="s">
        <v>3867</v>
      </c>
      <c r="E3290" s="152" t="s">
        <v>4003</v>
      </c>
      <c r="F3290" s="91" t="s">
        <v>4003</v>
      </c>
      <c r="G3290" s="90" t="s">
        <v>406</v>
      </c>
      <c r="H3290" s="91" t="str">
        <f>IF(Proc[[#This Row],[type]]="LFF (MDG-F)",MID(Proc[[#This Row],[Obj]],13,10),"")</f>
        <v>DE10518000</v>
      </c>
      <c r="I3290" s="152"/>
      <c r="J3290" s="91" t="b">
        <f>Proc[[#This Row],[Requested]]=Proc[[#This Row],[CurrentParent]]</f>
        <v>1</v>
      </c>
      <c r="K3290" s="152" t="str">
        <f>IF(Proc[[#This Row],[Author]]="Marcela Urrego",VLOOKUP(LEFT(Proc[[#This Row],[Requested]],1),Table3[#All],2,0),VLOOKUP(Proc[[#This Row],[Author]],Table4[],2,0))</f>
        <v>MGF</v>
      </c>
      <c r="L3290" s="91" t="s">
        <v>3524</v>
      </c>
      <c r="M3290" s="82">
        <v>45874</v>
      </c>
      <c r="N3290" s="82"/>
      <c r="O3290" s="82"/>
      <c r="P3290" s="84" t="str">
        <f ca="1">IF(Proc[[#This Row],[DaysAgeing]]&gt;5,"yep","on track")</f>
        <v>yep</v>
      </c>
      <c r="Q3290" s="2">
        <f ca="1">IF(Proc[[#This Row],[DateClosed]]="",ABS(NETWORKDAYS(Proc[[#This Row],[DateOpened]],TODAY()))-1,ABS(NETWORKDAYS(Proc[[#This Row],[DateOpened]],Proc[[#This Row],[DateClosed]]))-1)</f>
        <v>173</v>
      </c>
      <c r="R3290" s="84" t="s">
        <v>1377</v>
      </c>
      <c r="S3290" s="91"/>
      <c r="T3290" s="153">
        <v>3289</v>
      </c>
    </row>
    <row r="3291" spans="1:20" hidden="1">
      <c r="A3291" s="90" t="s">
        <v>4029</v>
      </c>
      <c r="B3291" s="152" t="str">
        <f>IFERROR(VLOOKUP(Proc[[#This Row],[App]],Table2[],3,0),"open")</f>
        <v>ok</v>
      </c>
      <c r="C3291" s="90" t="s">
        <v>369</v>
      </c>
      <c r="D3291" s="152" t="s">
        <v>3868</v>
      </c>
      <c r="E3291" s="152" t="s">
        <v>4003</v>
      </c>
      <c r="F3291" s="91" t="s">
        <v>4003</v>
      </c>
      <c r="G3291" s="90" t="s">
        <v>406</v>
      </c>
      <c r="H3291" s="91" t="str">
        <f>IF(Proc[[#This Row],[type]]="LFF (MDG-F)",MID(Proc[[#This Row],[Obj]],13,10),"")</f>
        <v>DE10519000</v>
      </c>
      <c r="I3291" s="152"/>
      <c r="J3291" s="91" t="b">
        <f>Proc[[#This Row],[Requested]]=Proc[[#This Row],[CurrentParent]]</f>
        <v>1</v>
      </c>
      <c r="K3291" s="152" t="str">
        <f>IF(Proc[[#This Row],[Author]]="Marcela Urrego",VLOOKUP(LEFT(Proc[[#This Row],[Requested]],1),Table3[#All],2,0),VLOOKUP(Proc[[#This Row],[Author]],Table4[],2,0))</f>
        <v>MGF</v>
      </c>
      <c r="L3291" s="91" t="s">
        <v>3524</v>
      </c>
      <c r="M3291" s="82">
        <v>45874</v>
      </c>
      <c r="N3291" s="82"/>
      <c r="O3291" s="82"/>
      <c r="P3291" s="84" t="str">
        <f ca="1">IF(Proc[[#This Row],[DaysAgeing]]&gt;5,"yep","on track")</f>
        <v>yep</v>
      </c>
      <c r="Q3291" s="2">
        <f ca="1">IF(Proc[[#This Row],[DateClosed]]="",ABS(NETWORKDAYS(Proc[[#This Row],[DateOpened]],TODAY()))-1,ABS(NETWORKDAYS(Proc[[#This Row],[DateOpened]],Proc[[#This Row],[DateClosed]]))-1)</f>
        <v>173</v>
      </c>
      <c r="R3291" s="84" t="s">
        <v>1377</v>
      </c>
      <c r="S3291" s="91"/>
      <c r="T3291" s="153">
        <v>3290</v>
      </c>
    </row>
    <row r="3292" spans="1:20" hidden="1">
      <c r="A3292" s="90" t="s">
        <v>4029</v>
      </c>
      <c r="B3292" s="152" t="str">
        <f>IFERROR(VLOOKUP(Proc[[#This Row],[App]],Table2[],3,0),"open")</f>
        <v>ok</v>
      </c>
      <c r="C3292" s="90" t="s">
        <v>369</v>
      </c>
      <c r="D3292" s="152" t="s">
        <v>3869</v>
      </c>
      <c r="E3292" s="152" t="s">
        <v>3995</v>
      </c>
      <c r="F3292" s="91" t="s">
        <v>3995</v>
      </c>
      <c r="G3292" s="90" t="s">
        <v>406</v>
      </c>
      <c r="H3292" s="91" t="str">
        <f>IF(Proc[[#This Row],[type]]="LFF (MDG-F)",MID(Proc[[#This Row],[Obj]],13,10),"")</f>
        <v>DE10643112</v>
      </c>
      <c r="I3292" s="152"/>
      <c r="J3292" s="91" t="b">
        <f>Proc[[#This Row],[Requested]]=Proc[[#This Row],[CurrentParent]]</f>
        <v>1</v>
      </c>
      <c r="K3292" s="152" t="str">
        <f>IF(Proc[[#This Row],[Author]]="Marcela Urrego",VLOOKUP(LEFT(Proc[[#This Row],[Requested]],1),Table3[#All],2,0),VLOOKUP(Proc[[#This Row],[Author]],Table4[],2,0))</f>
        <v>MGF</v>
      </c>
      <c r="L3292" s="91" t="s">
        <v>3524</v>
      </c>
      <c r="M3292" s="82">
        <v>45874</v>
      </c>
      <c r="N3292" s="82"/>
      <c r="O3292" s="82"/>
      <c r="P3292" s="84" t="str">
        <f ca="1">IF(Proc[[#This Row],[DaysAgeing]]&gt;5,"yep","on track")</f>
        <v>yep</v>
      </c>
      <c r="Q3292" s="2">
        <f ca="1">IF(Proc[[#This Row],[DateClosed]]="",ABS(NETWORKDAYS(Proc[[#This Row],[DateOpened]],TODAY()))-1,ABS(NETWORKDAYS(Proc[[#This Row],[DateOpened]],Proc[[#This Row],[DateClosed]]))-1)</f>
        <v>173</v>
      </c>
      <c r="R3292" s="84" t="s">
        <v>1377</v>
      </c>
      <c r="S3292" s="91"/>
      <c r="T3292" s="153">
        <v>3291</v>
      </c>
    </row>
    <row r="3293" spans="1:20" hidden="1">
      <c r="A3293" s="90" t="s">
        <v>4029</v>
      </c>
      <c r="B3293" s="111" t="str">
        <f>IFERROR(VLOOKUP(Proc[[#This Row],[App]],Table2[],3,0),"open")</f>
        <v>ok</v>
      </c>
      <c r="C3293" s="90" t="s">
        <v>369</v>
      </c>
      <c r="D3293" s="152" t="s">
        <v>3870</v>
      </c>
      <c r="E3293" s="152" t="s">
        <v>3996</v>
      </c>
      <c r="F3293" s="91" t="s">
        <v>3996</v>
      </c>
      <c r="G3293" s="90" t="s">
        <v>406</v>
      </c>
      <c r="H3293" s="91" t="str">
        <f>IF(Proc[[#This Row],[type]]="LFF (MDG-F)",MID(Proc[[#This Row],[Obj]],13,10),"")</f>
        <v>DE10677003</v>
      </c>
      <c r="I3293" s="152"/>
      <c r="J3293" s="91" t="b">
        <f>Proc[[#This Row],[Requested]]=Proc[[#This Row],[CurrentParent]]</f>
        <v>1</v>
      </c>
      <c r="K3293" s="152" t="str">
        <f>IF(Proc[[#This Row],[Author]]="Marcela Urrego",VLOOKUP(LEFT(Proc[[#This Row],[Requested]],1),Table3[#All],2,0),VLOOKUP(Proc[[#This Row],[Author]],Table4[],2,0))</f>
        <v>MGF</v>
      </c>
      <c r="L3293" s="91" t="s">
        <v>3524</v>
      </c>
      <c r="M3293" s="82">
        <v>45874</v>
      </c>
      <c r="N3293" s="82"/>
      <c r="O3293" s="82"/>
      <c r="P3293" s="84" t="str">
        <f ca="1">IF(Proc[[#This Row],[DaysAgeing]]&gt;5,"yep","on track")</f>
        <v>yep</v>
      </c>
      <c r="Q3293" s="2">
        <f ca="1">IF(Proc[[#This Row],[DateClosed]]="",ABS(NETWORKDAYS(Proc[[#This Row],[DateOpened]],TODAY()))-1,ABS(NETWORKDAYS(Proc[[#This Row],[DateOpened]],Proc[[#This Row],[DateClosed]]))-1)</f>
        <v>173</v>
      </c>
      <c r="R3293" s="84" t="s">
        <v>1377</v>
      </c>
      <c r="S3293" s="91"/>
      <c r="T3293" s="153">
        <v>3292</v>
      </c>
    </row>
    <row r="3294" spans="1:20" hidden="1">
      <c r="A3294" s="90" t="s">
        <v>4029</v>
      </c>
      <c r="B3294" s="152" t="str">
        <f>IFERROR(VLOOKUP(Proc[[#This Row],[App]],Table2[],3,0),"open")</f>
        <v>ok</v>
      </c>
      <c r="C3294" s="90" t="s">
        <v>369</v>
      </c>
      <c r="D3294" s="152" t="s">
        <v>3871</v>
      </c>
      <c r="E3294" s="152" t="s">
        <v>4003</v>
      </c>
      <c r="F3294" s="91" t="s">
        <v>4003</v>
      </c>
      <c r="G3294" s="90" t="s">
        <v>406</v>
      </c>
      <c r="H3294" s="91" t="str">
        <f>IF(Proc[[#This Row],[type]]="LFF (MDG-F)",MID(Proc[[#This Row],[Obj]],13,10),"")</f>
        <v>DE10517000</v>
      </c>
      <c r="I3294" s="152"/>
      <c r="J3294" s="91" t="b">
        <f>Proc[[#This Row],[Requested]]=Proc[[#This Row],[CurrentParent]]</f>
        <v>1</v>
      </c>
      <c r="K3294" s="152" t="str">
        <f>IF(Proc[[#This Row],[Author]]="Marcela Urrego",VLOOKUP(LEFT(Proc[[#This Row],[Requested]],1),Table3[#All],2,0),VLOOKUP(Proc[[#This Row],[Author]],Table4[],2,0))</f>
        <v>MGF</v>
      </c>
      <c r="L3294" s="91" t="s">
        <v>3524</v>
      </c>
      <c r="M3294" s="82">
        <v>45874</v>
      </c>
      <c r="N3294" s="82"/>
      <c r="O3294" s="82"/>
      <c r="P3294" s="84" t="str">
        <f ca="1">IF(Proc[[#This Row],[DaysAgeing]]&gt;5,"yep","on track")</f>
        <v>yep</v>
      </c>
      <c r="Q3294" s="2">
        <f ca="1">IF(Proc[[#This Row],[DateClosed]]="",ABS(NETWORKDAYS(Proc[[#This Row],[DateOpened]],TODAY()))-1,ABS(NETWORKDAYS(Proc[[#This Row],[DateOpened]],Proc[[#This Row],[DateClosed]]))-1)</f>
        <v>173</v>
      </c>
      <c r="R3294" s="84" t="s">
        <v>1377</v>
      </c>
      <c r="S3294" s="91"/>
      <c r="T3294" s="153">
        <v>3293</v>
      </c>
    </row>
    <row r="3295" spans="1:20" hidden="1">
      <c r="A3295" s="90" t="s">
        <v>4029</v>
      </c>
      <c r="B3295" s="152" t="str">
        <f>IFERROR(VLOOKUP(Proc[[#This Row],[App]],Table2[],3,0),"open")</f>
        <v>ok</v>
      </c>
      <c r="C3295" s="90" t="s">
        <v>369</v>
      </c>
      <c r="D3295" s="152" t="s">
        <v>3872</v>
      </c>
      <c r="E3295" s="152" t="s">
        <v>3997</v>
      </c>
      <c r="F3295" s="91" t="s">
        <v>3997</v>
      </c>
      <c r="G3295" s="90" t="s">
        <v>406</v>
      </c>
      <c r="H3295" s="91" t="str">
        <f>IF(Proc[[#This Row],[type]]="LFF (MDG-F)",MID(Proc[[#This Row],[Obj]],13,10),"")</f>
        <v>DE10574000</v>
      </c>
      <c r="I3295" s="152"/>
      <c r="J3295" s="91" t="b">
        <f>Proc[[#This Row],[Requested]]=Proc[[#This Row],[CurrentParent]]</f>
        <v>1</v>
      </c>
      <c r="K3295" s="152" t="str">
        <f>IF(Proc[[#This Row],[Author]]="Marcela Urrego",VLOOKUP(LEFT(Proc[[#This Row],[Requested]],1),Table3[#All],2,0),VLOOKUP(Proc[[#This Row],[Author]],Table4[],2,0))</f>
        <v>MGF</v>
      </c>
      <c r="L3295" s="91" t="s">
        <v>3524</v>
      </c>
      <c r="M3295" s="82">
        <v>45874</v>
      </c>
      <c r="N3295" s="82"/>
      <c r="O3295" s="82"/>
      <c r="P3295" s="84" t="str">
        <f ca="1">IF(Proc[[#This Row],[DaysAgeing]]&gt;5,"yep","on track")</f>
        <v>yep</v>
      </c>
      <c r="Q3295" s="2">
        <f ca="1">IF(Proc[[#This Row],[DateClosed]]="",ABS(NETWORKDAYS(Proc[[#This Row],[DateOpened]],TODAY()))-1,ABS(NETWORKDAYS(Proc[[#This Row],[DateOpened]],Proc[[#This Row],[DateClosed]]))-1)</f>
        <v>173</v>
      </c>
      <c r="R3295" s="84" t="s">
        <v>1377</v>
      </c>
      <c r="S3295" s="91"/>
      <c r="T3295" s="153">
        <v>3294</v>
      </c>
    </row>
    <row r="3296" spans="1:20" hidden="1">
      <c r="A3296" s="90" t="s">
        <v>4029</v>
      </c>
      <c r="B3296" s="152" t="str">
        <f>IFERROR(VLOOKUP(Proc[[#This Row],[App]],Table2[],3,0),"open")</f>
        <v>ok</v>
      </c>
      <c r="C3296" s="90" t="s">
        <v>369</v>
      </c>
      <c r="D3296" s="152" t="s">
        <v>3873</v>
      </c>
      <c r="E3296" s="152" t="s">
        <v>4015</v>
      </c>
      <c r="F3296" s="91" t="s">
        <v>4015</v>
      </c>
      <c r="G3296" s="90" t="s">
        <v>406</v>
      </c>
      <c r="H3296" s="91" t="str">
        <f>IF(Proc[[#This Row],[type]]="LFF (MDG-F)",MID(Proc[[#This Row],[Obj]],13,10),"")</f>
        <v>DE10679600</v>
      </c>
      <c r="I3296" s="152"/>
      <c r="J3296" s="91" t="b">
        <f>Proc[[#This Row],[Requested]]=Proc[[#This Row],[CurrentParent]]</f>
        <v>1</v>
      </c>
      <c r="K3296" s="152" t="str">
        <f>IF(Proc[[#This Row],[Author]]="Marcela Urrego",VLOOKUP(LEFT(Proc[[#This Row],[Requested]],1),Table3[#All],2,0),VLOOKUP(Proc[[#This Row],[Author]],Table4[],2,0))</f>
        <v>MGF</v>
      </c>
      <c r="L3296" s="91" t="s">
        <v>3524</v>
      </c>
      <c r="M3296" s="82">
        <v>45874</v>
      </c>
      <c r="N3296" s="82"/>
      <c r="O3296" s="82"/>
      <c r="P3296" s="84" t="str">
        <f ca="1">IF(Proc[[#This Row],[DaysAgeing]]&gt;5,"yep","on track")</f>
        <v>yep</v>
      </c>
      <c r="Q3296" s="2">
        <f ca="1">IF(Proc[[#This Row],[DateClosed]]="",ABS(NETWORKDAYS(Proc[[#This Row],[DateOpened]],TODAY()))-1,ABS(NETWORKDAYS(Proc[[#This Row],[DateOpened]],Proc[[#This Row],[DateClosed]]))-1)</f>
        <v>173</v>
      </c>
      <c r="R3296" s="84" t="s">
        <v>1377</v>
      </c>
      <c r="S3296" s="91"/>
      <c r="T3296" s="153">
        <v>3295</v>
      </c>
    </row>
    <row r="3297" spans="1:20" hidden="1">
      <c r="A3297" s="90" t="s">
        <v>4029</v>
      </c>
      <c r="B3297" s="152" t="str">
        <f>IFERROR(VLOOKUP(Proc[[#This Row],[App]],Table2[],3,0),"open")</f>
        <v>ok</v>
      </c>
      <c r="C3297" s="90" t="s">
        <v>369</v>
      </c>
      <c r="D3297" s="152" t="s">
        <v>3874</v>
      </c>
      <c r="E3297" s="152" t="s">
        <v>4003</v>
      </c>
      <c r="F3297" s="91" t="s">
        <v>4003</v>
      </c>
      <c r="G3297" s="90" t="s">
        <v>406</v>
      </c>
      <c r="H3297" s="91" t="str">
        <f>IF(Proc[[#This Row],[type]]="LFF (MDG-F)",MID(Proc[[#This Row],[Obj]],13,10),"")</f>
        <v>DE10512500</v>
      </c>
      <c r="I3297" s="152"/>
      <c r="J3297" s="91" t="b">
        <f>Proc[[#This Row],[Requested]]=Proc[[#This Row],[CurrentParent]]</f>
        <v>1</v>
      </c>
      <c r="K3297" s="152" t="str">
        <f>IF(Proc[[#This Row],[Author]]="Marcela Urrego",VLOOKUP(LEFT(Proc[[#This Row],[Requested]],1),Table3[#All],2,0),VLOOKUP(Proc[[#This Row],[Author]],Table4[],2,0))</f>
        <v>MGF</v>
      </c>
      <c r="L3297" s="91" t="s">
        <v>3524</v>
      </c>
      <c r="M3297" s="82">
        <v>45874</v>
      </c>
      <c r="N3297" s="82"/>
      <c r="O3297" s="82"/>
      <c r="P3297" s="84" t="str">
        <f ca="1">IF(Proc[[#This Row],[DaysAgeing]]&gt;5,"yep","on track")</f>
        <v>yep</v>
      </c>
      <c r="Q3297" s="2">
        <f ca="1">IF(Proc[[#This Row],[DateClosed]]="",ABS(NETWORKDAYS(Proc[[#This Row],[DateOpened]],TODAY()))-1,ABS(NETWORKDAYS(Proc[[#This Row],[DateOpened]],Proc[[#This Row],[DateClosed]]))-1)</f>
        <v>173</v>
      </c>
      <c r="R3297" s="84" t="s">
        <v>1377</v>
      </c>
      <c r="S3297" s="91"/>
      <c r="T3297" s="153">
        <v>3296</v>
      </c>
    </row>
    <row r="3298" spans="1:20" hidden="1">
      <c r="A3298" s="90" t="s">
        <v>4029</v>
      </c>
      <c r="B3298" s="152" t="str">
        <f>IFERROR(VLOOKUP(Proc[[#This Row],[App]],Table2[],3,0),"open")</f>
        <v>ok</v>
      </c>
      <c r="C3298" s="90" t="s">
        <v>369</v>
      </c>
      <c r="D3298" s="152" t="s">
        <v>3875</v>
      </c>
      <c r="E3298" s="152" t="s">
        <v>3995</v>
      </c>
      <c r="F3298" s="91" t="s">
        <v>3995</v>
      </c>
      <c r="G3298" s="90" t="s">
        <v>406</v>
      </c>
      <c r="H3298" s="91" t="str">
        <f>IF(Proc[[#This Row],[type]]="LFF (MDG-F)",MID(Proc[[#This Row],[Obj]],13,10),"")</f>
        <v>DE10656400</v>
      </c>
      <c r="I3298" s="152"/>
      <c r="J3298" s="91" t="b">
        <f>Proc[[#This Row],[Requested]]=Proc[[#This Row],[CurrentParent]]</f>
        <v>1</v>
      </c>
      <c r="K3298" s="152" t="str">
        <f>IF(Proc[[#This Row],[Author]]="Marcela Urrego",VLOOKUP(LEFT(Proc[[#This Row],[Requested]],1),Table3[#All],2,0),VLOOKUP(Proc[[#This Row],[Author]],Table4[],2,0))</f>
        <v>MGF</v>
      </c>
      <c r="L3298" s="91" t="s">
        <v>3524</v>
      </c>
      <c r="M3298" s="82">
        <v>45874</v>
      </c>
      <c r="N3298" s="82"/>
      <c r="O3298" s="82"/>
      <c r="P3298" s="84" t="str">
        <f ca="1">IF(Proc[[#This Row],[DaysAgeing]]&gt;5,"yep","on track")</f>
        <v>yep</v>
      </c>
      <c r="Q3298" s="2">
        <f ca="1">IF(Proc[[#This Row],[DateClosed]]="",ABS(NETWORKDAYS(Proc[[#This Row],[DateOpened]],TODAY()))-1,ABS(NETWORKDAYS(Proc[[#This Row],[DateOpened]],Proc[[#This Row],[DateClosed]]))-1)</f>
        <v>173</v>
      </c>
      <c r="R3298" s="84" t="s">
        <v>1377</v>
      </c>
      <c r="S3298" s="91"/>
      <c r="T3298" s="153">
        <v>3297</v>
      </c>
    </row>
    <row r="3299" spans="1:20" hidden="1">
      <c r="A3299" s="90" t="s">
        <v>4029</v>
      </c>
      <c r="B3299" s="152" t="str">
        <f>IFERROR(VLOOKUP(Proc[[#This Row],[App]],Table2[],3,0),"open")</f>
        <v>ok</v>
      </c>
      <c r="C3299" s="90" t="s">
        <v>369</v>
      </c>
      <c r="D3299" s="152" t="s">
        <v>3876</v>
      </c>
      <c r="E3299" s="152" t="s">
        <v>4015</v>
      </c>
      <c r="F3299" s="91" t="s">
        <v>4015</v>
      </c>
      <c r="G3299" s="90" t="s">
        <v>406</v>
      </c>
      <c r="H3299" s="91" t="str">
        <f>IF(Proc[[#This Row],[type]]="LFF (MDG-F)",MID(Proc[[#This Row],[Obj]],13,10),"")</f>
        <v>DE10677200</v>
      </c>
      <c r="I3299" s="152"/>
      <c r="J3299" s="91" t="b">
        <f>Proc[[#This Row],[Requested]]=Proc[[#This Row],[CurrentParent]]</f>
        <v>1</v>
      </c>
      <c r="K3299" s="152" t="str">
        <f>IF(Proc[[#This Row],[Author]]="Marcela Urrego",VLOOKUP(LEFT(Proc[[#This Row],[Requested]],1),Table3[#All],2,0),VLOOKUP(Proc[[#This Row],[Author]],Table4[],2,0))</f>
        <v>MGF</v>
      </c>
      <c r="L3299" s="91" t="s">
        <v>3524</v>
      </c>
      <c r="M3299" s="82">
        <v>45874</v>
      </c>
      <c r="N3299" s="82"/>
      <c r="O3299" s="82"/>
      <c r="P3299" s="84" t="str">
        <f ca="1">IF(Proc[[#This Row],[DaysAgeing]]&gt;5,"yep","on track")</f>
        <v>yep</v>
      </c>
      <c r="Q3299" s="2">
        <f ca="1">IF(Proc[[#This Row],[DateClosed]]="",ABS(NETWORKDAYS(Proc[[#This Row],[DateOpened]],TODAY()))-1,ABS(NETWORKDAYS(Proc[[#This Row],[DateOpened]],Proc[[#This Row],[DateClosed]]))-1)</f>
        <v>173</v>
      </c>
      <c r="R3299" s="84" t="s">
        <v>1377</v>
      </c>
      <c r="S3299" s="91"/>
      <c r="T3299" s="153">
        <v>3298</v>
      </c>
    </row>
    <row r="3300" spans="1:20" hidden="1">
      <c r="A3300" s="90" t="s">
        <v>4029</v>
      </c>
      <c r="B3300" s="152" t="str">
        <f>IFERROR(VLOOKUP(Proc[[#This Row],[App]],Table2[],3,0),"open")</f>
        <v>ok</v>
      </c>
      <c r="C3300" s="90" t="s">
        <v>369</v>
      </c>
      <c r="D3300" s="152" t="s">
        <v>3877</v>
      </c>
      <c r="E3300" s="152" t="s">
        <v>3083</v>
      </c>
      <c r="F3300" s="105" t="s">
        <v>3083</v>
      </c>
      <c r="G3300" s="90" t="s">
        <v>406</v>
      </c>
      <c r="H3300" s="91" t="str">
        <f>IF(Proc[[#This Row],[type]]="LFF (MDG-F)",MID(Proc[[#This Row],[Obj]],13,10),"")</f>
        <v>DE10685700</v>
      </c>
      <c r="I3300" s="152"/>
      <c r="J3300" s="91" t="b">
        <f>Proc[[#This Row],[Requested]]=Proc[[#This Row],[CurrentParent]]</f>
        <v>1</v>
      </c>
      <c r="K3300" s="152" t="str">
        <f>IF(Proc[[#This Row],[Author]]="Marcela Urrego",VLOOKUP(LEFT(Proc[[#This Row],[Requested]],1),Table3[#All],2,0),VLOOKUP(Proc[[#This Row],[Author]],Table4[],2,0))</f>
        <v>MGF</v>
      </c>
      <c r="L3300" s="91" t="s">
        <v>3524</v>
      </c>
      <c r="M3300" s="82">
        <v>45874</v>
      </c>
      <c r="N3300" s="82"/>
      <c r="O3300" s="82"/>
      <c r="P3300" s="84" t="str">
        <f ca="1">IF(Proc[[#This Row],[DaysAgeing]]&gt;5,"yep","on track")</f>
        <v>yep</v>
      </c>
      <c r="Q3300" s="2">
        <f ca="1">IF(Proc[[#This Row],[DateClosed]]="",ABS(NETWORKDAYS(Proc[[#This Row],[DateOpened]],TODAY()))-1,ABS(NETWORKDAYS(Proc[[#This Row],[DateOpened]],Proc[[#This Row],[DateClosed]]))-1)</f>
        <v>173</v>
      </c>
      <c r="R3300" s="84" t="s">
        <v>1377</v>
      </c>
      <c r="S3300" s="91"/>
      <c r="T3300" s="153">
        <v>3299</v>
      </c>
    </row>
    <row r="3301" spans="1:20" hidden="1">
      <c r="A3301" s="90" t="s">
        <v>4029</v>
      </c>
      <c r="B3301" s="152" t="str">
        <f>IFERROR(VLOOKUP(Proc[[#This Row],[App]],Table2[],3,0),"open")</f>
        <v>ok</v>
      </c>
      <c r="C3301" s="90" t="s">
        <v>369</v>
      </c>
      <c r="D3301" s="152" t="s">
        <v>3878</v>
      </c>
      <c r="E3301" s="152" t="s">
        <v>3995</v>
      </c>
      <c r="F3301" s="91" t="s">
        <v>3995</v>
      </c>
      <c r="G3301" s="90" t="s">
        <v>406</v>
      </c>
      <c r="H3301" s="91" t="str">
        <f>IF(Proc[[#This Row],[type]]="LFF (MDG-F)",MID(Proc[[#This Row],[Obj]],13,10),"")</f>
        <v>DE10643100</v>
      </c>
      <c r="I3301" s="152"/>
      <c r="J3301" s="91" t="b">
        <f>Proc[[#This Row],[Requested]]=Proc[[#This Row],[CurrentParent]]</f>
        <v>1</v>
      </c>
      <c r="K3301" s="152" t="str">
        <f>IF(Proc[[#This Row],[Author]]="Marcela Urrego",VLOOKUP(LEFT(Proc[[#This Row],[Requested]],1),Table3[#All],2,0),VLOOKUP(Proc[[#This Row],[Author]],Table4[],2,0))</f>
        <v>MGF</v>
      </c>
      <c r="L3301" s="91" t="s">
        <v>3524</v>
      </c>
      <c r="M3301" s="82">
        <v>45874</v>
      </c>
      <c r="N3301" s="82"/>
      <c r="O3301" s="82"/>
      <c r="P3301" s="84" t="str">
        <f ca="1">IF(Proc[[#This Row],[DaysAgeing]]&gt;5,"yep","on track")</f>
        <v>yep</v>
      </c>
      <c r="Q3301" s="2">
        <f ca="1">IF(Proc[[#This Row],[DateClosed]]="",ABS(NETWORKDAYS(Proc[[#This Row],[DateOpened]],TODAY()))-1,ABS(NETWORKDAYS(Proc[[#This Row],[DateOpened]],Proc[[#This Row],[DateClosed]]))-1)</f>
        <v>173</v>
      </c>
      <c r="R3301" s="84" t="s">
        <v>1377</v>
      </c>
      <c r="S3301" s="91"/>
      <c r="T3301" s="153">
        <v>3300</v>
      </c>
    </row>
    <row r="3302" spans="1:20" hidden="1">
      <c r="A3302" s="90" t="s">
        <v>4029</v>
      </c>
      <c r="B3302" s="152" t="str">
        <f>IFERROR(VLOOKUP(Proc[[#This Row],[App]],Table2[],3,0),"open")</f>
        <v>ok</v>
      </c>
      <c r="C3302" s="90" t="s">
        <v>369</v>
      </c>
      <c r="D3302" s="152" t="s">
        <v>3879</v>
      </c>
      <c r="E3302" s="152" t="s">
        <v>4007</v>
      </c>
      <c r="F3302" s="91" t="s">
        <v>4007</v>
      </c>
      <c r="G3302" s="90" t="s">
        <v>406</v>
      </c>
      <c r="H3302" s="91" t="str">
        <f>IF(Proc[[#This Row],[type]]="LFF (MDG-F)",MID(Proc[[#This Row],[Obj]],13,10),"")</f>
        <v>DE10669636</v>
      </c>
      <c r="I3302" s="152"/>
      <c r="J3302" s="91" t="b">
        <f>Proc[[#This Row],[Requested]]=Proc[[#This Row],[CurrentParent]]</f>
        <v>1</v>
      </c>
      <c r="K3302" s="152" t="str">
        <f>IF(Proc[[#This Row],[Author]]="Marcela Urrego",VLOOKUP(LEFT(Proc[[#This Row],[Requested]],1),Table3[#All],2,0),VLOOKUP(Proc[[#This Row],[Author]],Table4[],2,0))</f>
        <v>MGF</v>
      </c>
      <c r="L3302" s="91" t="s">
        <v>3524</v>
      </c>
      <c r="M3302" s="82">
        <v>45874</v>
      </c>
      <c r="N3302" s="82"/>
      <c r="O3302" s="82"/>
      <c r="P3302" s="84" t="str">
        <f ca="1">IF(Proc[[#This Row],[DaysAgeing]]&gt;5,"yep","on track")</f>
        <v>yep</v>
      </c>
      <c r="Q3302" s="2">
        <f ca="1">IF(Proc[[#This Row],[DateClosed]]="",ABS(NETWORKDAYS(Proc[[#This Row],[DateOpened]],TODAY()))-1,ABS(NETWORKDAYS(Proc[[#This Row],[DateOpened]],Proc[[#This Row],[DateClosed]]))-1)</f>
        <v>173</v>
      </c>
      <c r="R3302" s="84" t="s">
        <v>1377</v>
      </c>
      <c r="S3302" s="91"/>
      <c r="T3302" s="153">
        <v>3301</v>
      </c>
    </row>
    <row r="3303" spans="1:20" hidden="1">
      <c r="A3303" s="90" t="s">
        <v>4029</v>
      </c>
      <c r="B3303" s="152" t="str">
        <f>IFERROR(VLOOKUP(Proc[[#This Row],[App]],Table2[],3,0),"open")</f>
        <v>ok</v>
      </c>
      <c r="C3303" s="90" t="s">
        <v>369</v>
      </c>
      <c r="D3303" s="152" t="s">
        <v>3880</v>
      </c>
      <c r="E3303" s="152" t="s">
        <v>4003</v>
      </c>
      <c r="F3303" s="91" t="s">
        <v>4003</v>
      </c>
      <c r="G3303" s="90" t="s">
        <v>406</v>
      </c>
      <c r="H3303" s="91" t="str">
        <f>IF(Proc[[#This Row],[type]]="LFF (MDG-F)",MID(Proc[[#This Row],[Obj]],13,10),"")</f>
        <v>DE10635800</v>
      </c>
      <c r="I3303" s="152"/>
      <c r="J3303" s="91" t="b">
        <f>Proc[[#This Row],[Requested]]=Proc[[#This Row],[CurrentParent]]</f>
        <v>1</v>
      </c>
      <c r="K3303" s="152" t="str">
        <f>IF(Proc[[#This Row],[Author]]="Marcela Urrego",VLOOKUP(LEFT(Proc[[#This Row],[Requested]],1),Table3[#All],2,0),VLOOKUP(Proc[[#This Row],[Author]],Table4[],2,0))</f>
        <v>MGF</v>
      </c>
      <c r="L3303" s="91" t="s">
        <v>3524</v>
      </c>
      <c r="M3303" s="82">
        <v>45874</v>
      </c>
      <c r="N3303" s="82"/>
      <c r="O3303" s="82"/>
      <c r="P3303" s="84" t="str">
        <f ca="1">IF(Proc[[#This Row],[DaysAgeing]]&gt;5,"yep","on track")</f>
        <v>yep</v>
      </c>
      <c r="Q3303" s="2">
        <f ca="1">IF(Proc[[#This Row],[DateClosed]]="",ABS(NETWORKDAYS(Proc[[#This Row],[DateOpened]],TODAY()))-1,ABS(NETWORKDAYS(Proc[[#This Row],[DateOpened]],Proc[[#This Row],[DateClosed]]))-1)</f>
        <v>173</v>
      </c>
      <c r="R3303" s="84" t="s">
        <v>1377</v>
      </c>
      <c r="S3303" s="91"/>
      <c r="T3303" s="153">
        <v>3302</v>
      </c>
    </row>
    <row r="3304" spans="1:20" hidden="1">
      <c r="A3304" s="90" t="s">
        <v>4029</v>
      </c>
      <c r="B3304" s="152" t="str">
        <f>IFERROR(VLOOKUP(Proc[[#This Row],[App]],Table2[],3,0),"open")</f>
        <v>ok</v>
      </c>
      <c r="C3304" s="90" t="s">
        <v>369</v>
      </c>
      <c r="D3304" s="152" t="s">
        <v>3881</v>
      </c>
      <c r="E3304" s="152" t="s">
        <v>4003</v>
      </c>
      <c r="F3304" s="91" t="s">
        <v>4003</v>
      </c>
      <c r="G3304" s="90" t="s">
        <v>406</v>
      </c>
      <c r="H3304" s="91" t="str">
        <f>IF(Proc[[#This Row],[type]]="LFF (MDG-F)",MID(Proc[[#This Row],[Obj]],13,10),"")</f>
        <v>DE10561800</v>
      </c>
      <c r="I3304" s="152"/>
      <c r="J3304" s="91" t="b">
        <f>Proc[[#This Row],[Requested]]=Proc[[#This Row],[CurrentParent]]</f>
        <v>1</v>
      </c>
      <c r="K3304" s="152" t="str">
        <f>IF(Proc[[#This Row],[Author]]="Marcela Urrego",VLOOKUP(LEFT(Proc[[#This Row],[Requested]],1),Table3[#All],2,0),VLOOKUP(Proc[[#This Row],[Author]],Table4[],2,0))</f>
        <v>MGF</v>
      </c>
      <c r="L3304" s="91" t="s">
        <v>3524</v>
      </c>
      <c r="M3304" s="82">
        <v>45874</v>
      </c>
      <c r="N3304" s="82"/>
      <c r="O3304" s="82"/>
      <c r="P3304" s="84" t="str">
        <f ca="1">IF(Proc[[#This Row],[DaysAgeing]]&gt;5,"yep","on track")</f>
        <v>yep</v>
      </c>
      <c r="Q3304" s="2">
        <f ca="1">IF(Proc[[#This Row],[DateClosed]]="",ABS(NETWORKDAYS(Proc[[#This Row],[DateOpened]],TODAY()))-1,ABS(NETWORKDAYS(Proc[[#This Row],[DateOpened]],Proc[[#This Row],[DateClosed]]))-1)</f>
        <v>173</v>
      </c>
      <c r="R3304" s="84" t="s">
        <v>1377</v>
      </c>
      <c r="S3304" s="91"/>
      <c r="T3304" s="153">
        <v>3303</v>
      </c>
    </row>
    <row r="3305" spans="1:20" hidden="1">
      <c r="A3305" s="90" t="s">
        <v>4029</v>
      </c>
      <c r="B3305" s="152" t="str">
        <f>IFERROR(VLOOKUP(Proc[[#This Row],[App]],Table2[],3,0),"open")</f>
        <v>ok</v>
      </c>
      <c r="C3305" s="90" t="s">
        <v>369</v>
      </c>
      <c r="D3305" s="152" t="s">
        <v>3882</v>
      </c>
      <c r="E3305" s="152" t="s">
        <v>3996</v>
      </c>
      <c r="F3305" s="91" t="s">
        <v>3996</v>
      </c>
      <c r="G3305" s="90" t="s">
        <v>406</v>
      </c>
      <c r="H3305" s="91" t="str">
        <f>IF(Proc[[#This Row],[type]]="LFF (MDG-F)",MID(Proc[[#This Row],[Obj]],13,10),"")</f>
        <v>DE10GIT706</v>
      </c>
      <c r="I3305" s="152"/>
      <c r="J3305" s="91" t="b">
        <f>Proc[[#This Row],[Requested]]=Proc[[#This Row],[CurrentParent]]</f>
        <v>1</v>
      </c>
      <c r="K3305" s="152" t="str">
        <f>IF(Proc[[#This Row],[Author]]="Marcela Urrego",VLOOKUP(LEFT(Proc[[#This Row],[Requested]],1),Table3[#All],2,0),VLOOKUP(Proc[[#This Row],[Author]],Table4[],2,0))</f>
        <v>MGF</v>
      </c>
      <c r="L3305" s="91" t="s">
        <v>3524</v>
      </c>
      <c r="M3305" s="82">
        <v>45874</v>
      </c>
      <c r="N3305" s="82"/>
      <c r="O3305" s="82"/>
      <c r="P3305" s="84" t="str">
        <f ca="1">IF(Proc[[#This Row],[DaysAgeing]]&gt;5,"yep","on track")</f>
        <v>yep</v>
      </c>
      <c r="Q3305" s="2">
        <f ca="1">IF(Proc[[#This Row],[DateClosed]]="",ABS(NETWORKDAYS(Proc[[#This Row],[DateOpened]],TODAY()))-1,ABS(NETWORKDAYS(Proc[[#This Row],[DateOpened]],Proc[[#This Row],[DateClosed]]))-1)</f>
        <v>173</v>
      </c>
      <c r="R3305" s="84" t="s">
        <v>1377</v>
      </c>
      <c r="S3305" s="91"/>
      <c r="T3305" s="153">
        <v>3304</v>
      </c>
    </row>
    <row r="3306" spans="1:20" hidden="1">
      <c r="A3306" s="90" t="s">
        <v>4029</v>
      </c>
      <c r="B3306" s="152" t="str">
        <f>IFERROR(VLOOKUP(Proc[[#This Row],[App]],Table2[],3,0),"open")</f>
        <v>ok</v>
      </c>
      <c r="C3306" s="90" t="s">
        <v>369</v>
      </c>
      <c r="D3306" s="152" t="s">
        <v>3883</v>
      </c>
      <c r="E3306" s="152" t="s">
        <v>4008</v>
      </c>
      <c r="F3306" s="91" t="s">
        <v>4008</v>
      </c>
      <c r="G3306" s="90" t="s">
        <v>406</v>
      </c>
      <c r="H3306" s="91" t="str">
        <f>IF(Proc[[#This Row],[type]]="LFF (MDG-F)",MID(Proc[[#This Row],[Obj]],13,10),"")</f>
        <v>DE10669635</v>
      </c>
      <c r="I3306" s="152"/>
      <c r="J3306" s="91" t="b">
        <f>Proc[[#This Row],[Requested]]=Proc[[#This Row],[CurrentParent]]</f>
        <v>1</v>
      </c>
      <c r="K3306" s="152" t="str">
        <f>IF(Proc[[#This Row],[Author]]="Marcela Urrego",VLOOKUP(LEFT(Proc[[#This Row],[Requested]],1),Table3[#All],2,0),VLOOKUP(Proc[[#This Row],[Author]],Table4[],2,0))</f>
        <v>MGF</v>
      </c>
      <c r="L3306" s="91" t="s">
        <v>3524</v>
      </c>
      <c r="M3306" s="82">
        <v>45874</v>
      </c>
      <c r="N3306" s="82"/>
      <c r="O3306" s="82"/>
      <c r="P3306" s="84" t="str">
        <f ca="1">IF(Proc[[#This Row],[DaysAgeing]]&gt;5,"yep","on track")</f>
        <v>yep</v>
      </c>
      <c r="Q3306" s="2">
        <f ca="1">IF(Proc[[#This Row],[DateClosed]]="",ABS(NETWORKDAYS(Proc[[#This Row],[DateOpened]],TODAY()))-1,ABS(NETWORKDAYS(Proc[[#This Row],[DateOpened]],Proc[[#This Row],[DateClosed]]))-1)</f>
        <v>173</v>
      </c>
      <c r="R3306" s="84" t="s">
        <v>1377</v>
      </c>
      <c r="S3306" s="91"/>
      <c r="T3306" s="153">
        <v>3305</v>
      </c>
    </row>
    <row r="3307" spans="1:20" hidden="1">
      <c r="A3307" s="90" t="s">
        <v>4029</v>
      </c>
      <c r="B3307" s="152" t="str">
        <f>IFERROR(VLOOKUP(Proc[[#This Row],[App]],Table2[],3,0),"open")</f>
        <v>ok</v>
      </c>
      <c r="C3307" s="90" t="s">
        <v>369</v>
      </c>
      <c r="D3307" s="152" t="s">
        <v>3884</v>
      </c>
      <c r="E3307" s="152" t="s">
        <v>3995</v>
      </c>
      <c r="F3307" s="91" t="s">
        <v>3995</v>
      </c>
      <c r="G3307" s="90" t="s">
        <v>406</v>
      </c>
      <c r="H3307" s="91" t="str">
        <f>IF(Proc[[#This Row],[type]]="LFF (MDG-F)",MID(Proc[[#This Row],[Obj]],13,10),"")</f>
        <v>DE10GIT06A</v>
      </c>
      <c r="I3307" s="152"/>
      <c r="J3307" s="91" t="b">
        <f>Proc[[#This Row],[Requested]]=Proc[[#This Row],[CurrentParent]]</f>
        <v>1</v>
      </c>
      <c r="K3307" s="152" t="str">
        <f>IF(Proc[[#This Row],[Author]]="Marcela Urrego",VLOOKUP(LEFT(Proc[[#This Row],[Requested]],1),Table3[#All],2,0),VLOOKUP(Proc[[#This Row],[Author]],Table4[],2,0))</f>
        <v>MGF</v>
      </c>
      <c r="L3307" s="91" t="s">
        <v>3524</v>
      </c>
      <c r="M3307" s="82">
        <v>45874</v>
      </c>
      <c r="N3307" s="82"/>
      <c r="O3307" s="82"/>
      <c r="P3307" s="84" t="str">
        <f ca="1">IF(Proc[[#This Row],[DaysAgeing]]&gt;5,"yep","on track")</f>
        <v>yep</v>
      </c>
      <c r="Q3307" s="2">
        <f ca="1">IF(Proc[[#This Row],[DateClosed]]="",ABS(NETWORKDAYS(Proc[[#This Row],[DateOpened]],TODAY()))-1,ABS(NETWORKDAYS(Proc[[#This Row],[DateOpened]],Proc[[#This Row],[DateClosed]]))-1)</f>
        <v>173</v>
      </c>
      <c r="R3307" s="84" t="s">
        <v>1377</v>
      </c>
      <c r="S3307" s="91"/>
      <c r="T3307" s="153">
        <v>3306</v>
      </c>
    </row>
    <row r="3308" spans="1:20" hidden="1">
      <c r="A3308" s="90" t="s">
        <v>4029</v>
      </c>
      <c r="B3308" s="152" t="str">
        <f>IFERROR(VLOOKUP(Proc[[#This Row],[App]],Table2[],3,0),"open")</f>
        <v>ok</v>
      </c>
      <c r="C3308" s="90" t="s">
        <v>369</v>
      </c>
      <c r="D3308" s="152" t="s">
        <v>1375</v>
      </c>
      <c r="E3308" s="152" t="s">
        <v>3995</v>
      </c>
      <c r="F3308" s="91" t="s">
        <v>3995</v>
      </c>
      <c r="G3308" s="90" t="s">
        <v>406</v>
      </c>
      <c r="H3308" s="91" t="str">
        <f>IF(Proc[[#This Row],[type]]="LFF (MDG-F)",MID(Proc[[#This Row],[Obj]],13,10),"")</f>
        <v>DE10GIT05A</v>
      </c>
      <c r="I3308" s="152"/>
      <c r="J3308" s="91" t="b">
        <f>Proc[[#This Row],[Requested]]=Proc[[#This Row],[CurrentParent]]</f>
        <v>1</v>
      </c>
      <c r="K3308" s="152" t="str">
        <f>IF(Proc[[#This Row],[Author]]="Marcela Urrego",VLOOKUP(LEFT(Proc[[#This Row],[Requested]],1),Table3[#All],2,0),VLOOKUP(Proc[[#This Row],[Author]],Table4[],2,0))</f>
        <v>MGF</v>
      </c>
      <c r="L3308" s="91" t="s">
        <v>3524</v>
      </c>
      <c r="M3308" s="82">
        <v>45874</v>
      </c>
      <c r="N3308" s="82"/>
      <c r="O3308" s="82"/>
      <c r="P3308" s="84" t="str">
        <f ca="1">IF(Proc[[#This Row],[DaysAgeing]]&gt;5,"yep","on track")</f>
        <v>yep</v>
      </c>
      <c r="Q3308" s="2">
        <f ca="1">IF(Proc[[#This Row],[DateClosed]]="",ABS(NETWORKDAYS(Proc[[#This Row],[DateOpened]],TODAY()))-1,ABS(NETWORKDAYS(Proc[[#This Row],[DateOpened]],Proc[[#This Row],[DateClosed]]))-1)</f>
        <v>173</v>
      </c>
      <c r="R3308" s="84" t="s">
        <v>1377</v>
      </c>
      <c r="S3308" s="91"/>
      <c r="T3308" s="153">
        <v>3307</v>
      </c>
    </row>
    <row r="3309" spans="1:20" hidden="1">
      <c r="A3309" s="90" t="s">
        <v>4029</v>
      </c>
      <c r="B3309" s="152" t="str">
        <f>IFERROR(VLOOKUP(Proc[[#This Row],[App]],Table2[],3,0),"open")</f>
        <v>ok</v>
      </c>
      <c r="C3309" s="90" t="s">
        <v>369</v>
      </c>
      <c r="D3309" s="152" t="s">
        <v>3885</v>
      </c>
      <c r="E3309" s="152" t="s">
        <v>661</v>
      </c>
      <c r="F3309" s="91" t="s">
        <v>661</v>
      </c>
      <c r="G3309" s="90" t="s">
        <v>406</v>
      </c>
      <c r="H3309" s="91" t="str">
        <f>IF(Proc[[#This Row],[type]]="LFF (MDG-F)",MID(Proc[[#This Row],[Obj]],13,10),"")</f>
        <v>DE10YIT009</v>
      </c>
      <c r="I3309" s="152"/>
      <c r="J3309" s="91" t="b">
        <f>Proc[[#This Row],[Requested]]=Proc[[#This Row],[CurrentParent]]</f>
        <v>1</v>
      </c>
      <c r="K3309" s="152" t="str">
        <f>IF(Proc[[#This Row],[Author]]="Marcela Urrego",VLOOKUP(LEFT(Proc[[#This Row],[Requested]],1),Table3[#All],2,0),VLOOKUP(Proc[[#This Row],[Author]],Table4[],2,0))</f>
        <v>MGF</v>
      </c>
      <c r="L3309" s="91" t="s">
        <v>3524</v>
      </c>
      <c r="M3309" s="82">
        <v>45874</v>
      </c>
      <c r="N3309" s="82"/>
      <c r="O3309" s="82"/>
      <c r="P3309" s="84" t="str">
        <f ca="1">IF(Proc[[#This Row],[DaysAgeing]]&gt;5,"yep","on track")</f>
        <v>yep</v>
      </c>
      <c r="Q3309" s="2">
        <f ca="1">IF(Proc[[#This Row],[DateClosed]]="",ABS(NETWORKDAYS(Proc[[#This Row],[DateOpened]],TODAY()))-1,ABS(NETWORKDAYS(Proc[[#This Row],[DateOpened]],Proc[[#This Row],[DateClosed]]))-1)</f>
        <v>173</v>
      </c>
      <c r="R3309" s="84" t="s">
        <v>1377</v>
      </c>
      <c r="S3309" s="91"/>
      <c r="T3309" s="153">
        <v>3308</v>
      </c>
    </row>
    <row r="3310" spans="1:20" hidden="1">
      <c r="A3310" s="90" t="s">
        <v>4029</v>
      </c>
      <c r="B3310" s="152" t="str">
        <f>IFERROR(VLOOKUP(Proc[[#This Row],[App]],Table2[],3,0),"open")</f>
        <v>ok</v>
      </c>
      <c r="C3310" s="90" t="s">
        <v>369</v>
      </c>
      <c r="D3310" s="152" t="s">
        <v>3886</v>
      </c>
      <c r="E3310" s="152" t="s">
        <v>660</v>
      </c>
      <c r="F3310" s="91" t="s">
        <v>660</v>
      </c>
      <c r="G3310" s="90" t="s">
        <v>406</v>
      </c>
      <c r="H3310" s="91" t="str">
        <f>IF(Proc[[#This Row],[type]]="LFF (MDG-F)",MID(Proc[[#This Row],[Obj]],13,10),"")</f>
        <v>DE10YIT008</v>
      </c>
      <c r="I3310" s="152"/>
      <c r="J3310" s="91" t="b">
        <f>Proc[[#This Row],[Requested]]=Proc[[#This Row],[CurrentParent]]</f>
        <v>1</v>
      </c>
      <c r="K3310" s="152" t="str">
        <f>IF(Proc[[#This Row],[Author]]="Marcela Urrego",VLOOKUP(LEFT(Proc[[#This Row],[Requested]],1),Table3[#All],2,0),VLOOKUP(Proc[[#This Row],[Author]],Table4[],2,0))</f>
        <v>MGF</v>
      </c>
      <c r="L3310" s="91" t="s">
        <v>3524</v>
      </c>
      <c r="M3310" s="82">
        <v>45874</v>
      </c>
      <c r="N3310" s="82"/>
      <c r="O3310" s="82"/>
      <c r="P3310" s="84" t="str">
        <f ca="1">IF(Proc[[#This Row],[DaysAgeing]]&gt;5,"yep","on track")</f>
        <v>yep</v>
      </c>
      <c r="Q3310" s="2">
        <f ca="1">IF(Proc[[#This Row],[DateClosed]]="",ABS(NETWORKDAYS(Proc[[#This Row],[DateOpened]],TODAY()))-1,ABS(NETWORKDAYS(Proc[[#This Row],[DateOpened]],Proc[[#This Row],[DateClosed]]))-1)</f>
        <v>173</v>
      </c>
      <c r="R3310" s="84" t="s">
        <v>1377</v>
      </c>
      <c r="S3310" s="91"/>
      <c r="T3310" s="153">
        <v>3309</v>
      </c>
    </row>
    <row r="3311" spans="1:20" hidden="1">
      <c r="A3311" s="90" t="s">
        <v>4029</v>
      </c>
      <c r="B3311" s="152" t="str">
        <f>IFERROR(VLOOKUP(Proc[[#This Row],[App]],Table2[],3,0),"open")</f>
        <v>ok</v>
      </c>
      <c r="C3311" s="90" t="s">
        <v>369</v>
      </c>
      <c r="D3311" s="152" t="s">
        <v>3887</v>
      </c>
      <c r="E3311" s="152" t="s">
        <v>4016</v>
      </c>
      <c r="F3311" s="91" t="s">
        <v>4016</v>
      </c>
      <c r="G3311" s="90" t="s">
        <v>406</v>
      </c>
      <c r="H3311" s="91" t="str">
        <f>IF(Proc[[#This Row],[type]]="LFF (MDG-F)",MID(Proc[[#This Row],[Obj]],13,10),"")</f>
        <v>DE10YIT012</v>
      </c>
      <c r="I3311" s="152"/>
      <c r="J3311" s="91" t="b">
        <f>Proc[[#This Row],[Requested]]=Proc[[#This Row],[CurrentParent]]</f>
        <v>1</v>
      </c>
      <c r="K3311" s="152" t="str">
        <f>IF(Proc[[#This Row],[Author]]="Marcela Urrego",VLOOKUP(LEFT(Proc[[#This Row],[Requested]],1),Table3[#All],2,0),VLOOKUP(Proc[[#This Row],[Author]],Table4[],2,0))</f>
        <v>MGF</v>
      </c>
      <c r="L3311" s="91" t="s">
        <v>3524</v>
      </c>
      <c r="M3311" s="82">
        <v>45874</v>
      </c>
      <c r="N3311" s="82"/>
      <c r="O3311" s="82"/>
      <c r="P3311" s="84" t="str">
        <f ca="1">IF(Proc[[#This Row],[DaysAgeing]]&gt;5,"yep","on track")</f>
        <v>yep</v>
      </c>
      <c r="Q3311" s="2">
        <f ca="1">IF(Proc[[#This Row],[DateClosed]]="",ABS(NETWORKDAYS(Proc[[#This Row],[DateOpened]],TODAY()))-1,ABS(NETWORKDAYS(Proc[[#This Row],[DateOpened]],Proc[[#This Row],[DateClosed]]))-1)</f>
        <v>173</v>
      </c>
      <c r="R3311" s="84" t="s">
        <v>1377</v>
      </c>
      <c r="S3311" s="91"/>
      <c r="T3311" s="153">
        <v>3310</v>
      </c>
    </row>
    <row r="3312" spans="1:20" hidden="1">
      <c r="A3312" s="90" t="s">
        <v>4029</v>
      </c>
      <c r="B3312" s="152" t="str">
        <f>IFERROR(VLOOKUP(Proc[[#This Row],[App]],Table2[],3,0),"open")</f>
        <v>ok</v>
      </c>
      <c r="C3312" s="90" t="s">
        <v>369</v>
      </c>
      <c r="D3312" s="152" t="s">
        <v>3888</v>
      </c>
      <c r="E3312" s="152" t="s">
        <v>4017</v>
      </c>
      <c r="F3312" s="91" t="s">
        <v>4017</v>
      </c>
      <c r="G3312" s="90" t="s">
        <v>406</v>
      </c>
      <c r="H3312" s="91" t="str">
        <f>IF(Proc[[#This Row],[type]]="LFF (MDG-F)",MID(Proc[[#This Row],[Obj]],13,10),"")</f>
        <v>DE10YIT011</v>
      </c>
      <c r="I3312" s="152"/>
      <c r="J3312" s="91" t="b">
        <f>Proc[[#This Row],[Requested]]=Proc[[#This Row],[CurrentParent]]</f>
        <v>1</v>
      </c>
      <c r="K3312" s="152" t="str">
        <f>IF(Proc[[#This Row],[Author]]="Marcela Urrego",VLOOKUP(LEFT(Proc[[#This Row],[Requested]],1),Table3[#All],2,0),VLOOKUP(Proc[[#This Row],[Author]],Table4[],2,0))</f>
        <v>MGF</v>
      </c>
      <c r="L3312" s="91" t="s">
        <v>3524</v>
      </c>
      <c r="M3312" s="82">
        <v>45874</v>
      </c>
      <c r="N3312" s="82"/>
      <c r="O3312" s="82"/>
      <c r="P3312" s="84" t="str">
        <f ca="1">IF(Proc[[#This Row],[DaysAgeing]]&gt;5,"yep","on track")</f>
        <v>yep</v>
      </c>
      <c r="Q3312" s="2">
        <f ca="1">IF(Proc[[#This Row],[DateClosed]]="",ABS(NETWORKDAYS(Proc[[#This Row],[DateOpened]],TODAY()))-1,ABS(NETWORKDAYS(Proc[[#This Row],[DateOpened]],Proc[[#This Row],[DateClosed]]))-1)</f>
        <v>173</v>
      </c>
      <c r="R3312" s="84" t="s">
        <v>1377</v>
      </c>
      <c r="S3312" s="91"/>
      <c r="T3312" s="153">
        <v>3311</v>
      </c>
    </row>
    <row r="3313" spans="1:20" hidden="1">
      <c r="A3313" s="90" t="s">
        <v>4029</v>
      </c>
      <c r="B3313" s="152" t="str">
        <f>IFERROR(VLOOKUP(Proc[[#This Row],[App]],Table2[],3,0),"open")</f>
        <v>ok</v>
      </c>
      <c r="C3313" s="90" t="s">
        <v>369</v>
      </c>
      <c r="D3313" s="152" t="s">
        <v>3889</v>
      </c>
      <c r="E3313" s="152" t="s">
        <v>4000</v>
      </c>
      <c r="F3313" s="91" t="s">
        <v>4000</v>
      </c>
      <c r="G3313" s="90" t="s">
        <v>406</v>
      </c>
      <c r="H3313" s="91" t="str">
        <f>IF(Proc[[#This Row],[type]]="LFF (MDG-F)",MID(Proc[[#This Row],[Obj]],13,10),"")</f>
        <v>DE10669632</v>
      </c>
      <c r="I3313" s="152"/>
      <c r="J3313" s="91" t="b">
        <f>Proc[[#This Row],[Requested]]=Proc[[#This Row],[CurrentParent]]</f>
        <v>1</v>
      </c>
      <c r="K3313" s="152" t="str">
        <f>IF(Proc[[#This Row],[Author]]="Marcela Urrego",VLOOKUP(LEFT(Proc[[#This Row],[Requested]],1),Table3[#All],2,0),VLOOKUP(Proc[[#This Row],[Author]],Table4[],2,0))</f>
        <v>MGF</v>
      </c>
      <c r="L3313" s="91" t="s">
        <v>3524</v>
      </c>
      <c r="M3313" s="82">
        <v>45874</v>
      </c>
      <c r="N3313" s="82"/>
      <c r="O3313" s="82"/>
      <c r="P3313" s="84" t="str">
        <f ca="1">IF(Proc[[#This Row],[DaysAgeing]]&gt;5,"yep","on track")</f>
        <v>yep</v>
      </c>
      <c r="Q3313" s="2">
        <f ca="1">IF(Proc[[#This Row],[DateClosed]]="",ABS(NETWORKDAYS(Proc[[#This Row],[DateOpened]],TODAY()))-1,ABS(NETWORKDAYS(Proc[[#This Row],[DateOpened]],Proc[[#This Row],[DateClosed]]))-1)</f>
        <v>173</v>
      </c>
      <c r="R3313" s="84" t="s">
        <v>1377</v>
      </c>
      <c r="S3313" s="91"/>
      <c r="T3313" s="153">
        <v>3312</v>
      </c>
    </row>
    <row r="3314" spans="1:20" hidden="1">
      <c r="A3314" s="90" t="s">
        <v>4029</v>
      </c>
      <c r="B3314" s="152" t="str">
        <f>IFERROR(VLOOKUP(Proc[[#This Row],[App]],Table2[],3,0),"open")</f>
        <v>ok</v>
      </c>
      <c r="C3314" s="90" t="s">
        <v>369</v>
      </c>
      <c r="D3314" s="152" t="s">
        <v>3890</v>
      </c>
      <c r="E3314" s="152" t="s">
        <v>4009</v>
      </c>
      <c r="F3314" s="91" t="s">
        <v>4009</v>
      </c>
      <c r="G3314" s="90" t="s">
        <v>406</v>
      </c>
      <c r="H3314" s="91" t="str">
        <f>IF(Proc[[#This Row],[type]]="LFF (MDG-F)",MID(Proc[[#This Row],[Obj]],13,10),"")</f>
        <v>DE10669646</v>
      </c>
      <c r="I3314" s="152"/>
      <c r="J3314" s="91" t="b">
        <f>Proc[[#This Row],[Requested]]=Proc[[#This Row],[CurrentParent]]</f>
        <v>1</v>
      </c>
      <c r="K3314" s="152" t="str">
        <f>IF(Proc[[#This Row],[Author]]="Marcela Urrego",VLOOKUP(LEFT(Proc[[#This Row],[Requested]],1),Table3[#All],2,0),VLOOKUP(Proc[[#This Row],[Author]],Table4[],2,0))</f>
        <v>MGF</v>
      </c>
      <c r="L3314" s="91" t="s">
        <v>3524</v>
      </c>
      <c r="M3314" s="82">
        <v>45874</v>
      </c>
      <c r="N3314" s="82"/>
      <c r="O3314" s="82"/>
      <c r="P3314" s="84" t="str">
        <f ca="1">IF(Proc[[#This Row],[DaysAgeing]]&gt;5,"yep","on track")</f>
        <v>yep</v>
      </c>
      <c r="Q3314" s="2">
        <f ca="1">IF(Proc[[#This Row],[DateClosed]]="",ABS(NETWORKDAYS(Proc[[#This Row],[DateOpened]],TODAY()))-1,ABS(NETWORKDAYS(Proc[[#This Row],[DateOpened]],Proc[[#This Row],[DateClosed]]))-1)</f>
        <v>173</v>
      </c>
      <c r="R3314" s="84" t="s">
        <v>1377</v>
      </c>
      <c r="S3314" s="91"/>
      <c r="T3314" s="153">
        <v>3313</v>
      </c>
    </row>
    <row r="3315" spans="1:20" hidden="1">
      <c r="A3315" s="90" t="s">
        <v>4029</v>
      </c>
      <c r="B3315" s="152" t="str">
        <f>IFERROR(VLOOKUP(Proc[[#This Row],[App]],Table2[],3,0),"open")</f>
        <v>ok</v>
      </c>
      <c r="C3315" s="90" t="s">
        <v>369</v>
      </c>
      <c r="D3315" s="152" t="s">
        <v>3891</v>
      </c>
      <c r="E3315" s="152" t="s">
        <v>4011</v>
      </c>
      <c r="F3315" s="91" t="s">
        <v>4011</v>
      </c>
      <c r="G3315" s="90" t="s">
        <v>406</v>
      </c>
      <c r="H3315" s="91" t="str">
        <f>IF(Proc[[#This Row],[type]]="LFF (MDG-F)",MID(Proc[[#This Row],[Obj]],13,10),"")</f>
        <v>DE10669656</v>
      </c>
      <c r="I3315" s="152"/>
      <c r="J3315" s="91" t="b">
        <f>Proc[[#This Row],[Requested]]=Proc[[#This Row],[CurrentParent]]</f>
        <v>1</v>
      </c>
      <c r="K3315" s="152" t="str">
        <f>IF(Proc[[#This Row],[Author]]="Marcela Urrego",VLOOKUP(LEFT(Proc[[#This Row],[Requested]],1),Table3[#All],2,0),VLOOKUP(Proc[[#This Row],[Author]],Table4[],2,0))</f>
        <v>MGF</v>
      </c>
      <c r="L3315" s="91" t="s">
        <v>3524</v>
      </c>
      <c r="M3315" s="82">
        <v>45874</v>
      </c>
      <c r="N3315" s="82"/>
      <c r="O3315" s="82"/>
      <c r="P3315" s="84" t="str">
        <f ca="1">IF(Proc[[#This Row],[DaysAgeing]]&gt;5,"yep","on track")</f>
        <v>yep</v>
      </c>
      <c r="Q3315" s="2">
        <f ca="1">IF(Proc[[#This Row],[DateClosed]]="",ABS(NETWORKDAYS(Proc[[#This Row],[DateOpened]],TODAY()))-1,ABS(NETWORKDAYS(Proc[[#This Row],[DateOpened]],Proc[[#This Row],[DateClosed]]))-1)</f>
        <v>173</v>
      </c>
      <c r="R3315" s="84" t="s">
        <v>1377</v>
      </c>
      <c r="S3315" s="91"/>
      <c r="T3315" s="153">
        <v>3314</v>
      </c>
    </row>
    <row r="3316" spans="1:20" hidden="1">
      <c r="A3316" s="90" t="s">
        <v>4029</v>
      </c>
      <c r="B3316" s="152" t="str">
        <f>IFERROR(VLOOKUP(Proc[[#This Row],[App]],Table2[],3,0),"open")</f>
        <v>ok</v>
      </c>
      <c r="C3316" s="90" t="s">
        <v>369</v>
      </c>
      <c r="D3316" s="152" t="s">
        <v>3892</v>
      </c>
      <c r="E3316" s="152" t="s">
        <v>4010</v>
      </c>
      <c r="F3316" s="91" t="s">
        <v>4010</v>
      </c>
      <c r="G3316" s="90" t="s">
        <v>406</v>
      </c>
      <c r="H3316" s="91" t="str">
        <f>IF(Proc[[#This Row],[type]]="LFF (MDG-F)",MID(Proc[[#This Row],[Obj]],13,10),"")</f>
        <v>DE10YIT013</v>
      </c>
      <c r="I3316" s="152"/>
      <c r="J3316" s="91" t="b">
        <f>Proc[[#This Row],[Requested]]=Proc[[#This Row],[CurrentParent]]</f>
        <v>1</v>
      </c>
      <c r="K3316" s="152" t="str">
        <f>IF(Proc[[#This Row],[Author]]="Marcela Urrego",VLOOKUP(LEFT(Proc[[#This Row],[Requested]],1),Table3[#All],2,0),VLOOKUP(Proc[[#This Row],[Author]],Table4[],2,0))</f>
        <v>MGF</v>
      </c>
      <c r="L3316" s="91" t="s">
        <v>3524</v>
      </c>
      <c r="M3316" s="82">
        <v>45874</v>
      </c>
      <c r="N3316" s="82"/>
      <c r="O3316" s="82"/>
      <c r="P3316" s="84" t="str">
        <f ca="1">IF(Proc[[#This Row],[DaysAgeing]]&gt;5,"yep","on track")</f>
        <v>yep</v>
      </c>
      <c r="Q3316" s="2">
        <f ca="1">IF(Proc[[#This Row],[DateClosed]]="",ABS(NETWORKDAYS(Proc[[#This Row],[DateOpened]],TODAY()))-1,ABS(NETWORKDAYS(Proc[[#This Row],[DateOpened]],Proc[[#This Row],[DateClosed]]))-1)</f>
        <v>173</v>
      </c>
      <c r="R3316" s="84" t="s">
        <v>1377</v>
      </c>
      <c r="S3316" s="91"/>
      <c r="T3316" s="153">
        <v>3315</v>
      </c>
    </row>
    <row r="3317" spans="1:20" hidden="1">
      <c r="A3317" s="90" t="s">
        <v>4029</v>
      </c>
      <c r="B3317" s="152" t="str">
        <f>IFERROR(VLOOKUP(Proc[[#This Row],[App]],Table2[],3,0),"open")</f>
        <v>ok</v>
      </c>
      <c r="C3317" s="90" t="s">
        <v>369</v>
      </c>
      <c r="D3317" s="152" t="s">
        <v>3893</v>
      </c>
      <c r="E3317" s="152" t="s">
        <v>4003</v>
      </c>
      <c r="F3317" s="91" t="s">
        <v>4003</v>
      </c>
      <c r="G3317" s="90" t="s">
        <v>406</v>
      </c>
      <c r="H3317" s="91" t="str">
        <f>IF(Proc[[#This Row],[type]]="LFF (MDG-F)",MID(Proc[[#This Row],[Obj]],13,10),"")</f>
        <v>DE10638480</v>
      </c>
      <c r="I3317" s="152"/>
      <c r="J3317" s="91" t="b">
        <f>Proc[[#This Row],[Requested]]=Proc[[#This Row],[CurrentParent]]</f>
        <v>1</v>
      </c>
      <c r="K3317" s="152" t="str">
        <f>IF(Proc[[#This Row],[Author]]="Marcela Urrego",VLOOKUP(LEFT(Proc[[#This Row],[Requested]],1),Table3[#All],2,0),VLOOKUP(Proc[[#This Row],[Author]],Table4[],2,0))</f>
        <v>MGF</v>
      </c>
      <c r="L3317" s="91" t="s">
        <v>3524</v>
      </c>
      <c r="M3317" s="82">
        <v>45874</v>
      </c>
      <c r="N3317" s="82"/>
      <c r="O3317" s="82"/>
      <c r="P3317" s="84" t="str">
        <f ca="1">IF(Proc[[#This Row],[DaysAgeing]]&gt;5,"yep","on track")</f>
        <v>yep</v>
      </c>
      <c r="Q3317" s="2">
        <f ca="1">IF(Proc[[#This Row],[DateClosed]]="",ABS(NETWORKDAYS(Proc[[#This Row],[DateOpened]],TODAY()))-1,ABS(NETWORKDAYS(Proc[[#This Row],[DateOpened]],Proc[[#This Row],[DateClosed]]))-1)</f>
        <v>173</v>
      </c>
      <c r="R3317" s="84" t="s">
        <v>1377</v>
      </c>
      <c r="S3317" s="91"/>
      <c r="T3317" s="153">
        <v>3316</v>
      </c>
    </row>
    <row r="3318" spans="1:20" hidden="1">
      <c r="A3318" s="90" t="s">
        <v>4029</v>
      </c>
      <c r="B3318" s="152" t="str">
        <f>IFERROR(VLOOKUP(Proc[[#This Row],[App]],Table2[],3,0),"open")</f>
        <v>ok</v>
      </c>
      <c r="C3318" s="90" t="s">
        <v>369</v>
      </c>
      <c r="D3318" s="152" t="s">
        <v>3894</v>
      </c>
      <c r="E3318" s="152" t="s">
        <v>4003</v>
      </c>
      <c r="F3318" s="91" t="s">
        <v>4003</v>
      </c>
      <c r="G3318" s="90" t="s">
        <v>406</v>
      </c>
      <c r="H3318" s="91" t="str">
        <f>IF(Proc[[#This Row],[type]]="LFF (MDG-F)",MID(Proc[[#This Row],[Obj]],13,10),"")</f>
        <v>DE10638470</v>
      </c>
      <c r="I3318" s="152"/>
      <c r="J3318" s="91" t="b">
        <f>Proc[[#This Row],[Requested]]=Proc[[#This Row],[CurrentParent]]</f>
        <v>1</v>
      </c>
      <c r="K3318" s="152" t="str">
        <f>IF(Proc[[#This Row],[Author]]="Marcela Urrego",VLOOKUP(LEFT(Proc[[#This Row],[Requested]],1),Table3[#All],2,0),VLOOKUP(Proc[[#This Row],[Author]],Table4[],2,0))</f>
        <v>MGF</v>
      </c>
      <c r="L3318" s="91" t="s">
        <v>3524</v>
      </c>
      <c r="M3318" s="82">
        <v>45874</v>
      </c>
      <c r="N3318" s="82"/>
      <c r="O3318" s="82"/>
      <c r="P3318" s="84" t="str">
        <f ca="1">IF(Proc[[#This Row],[DaysAgeing]]&gt;5,"yep","on track")</f>
        <v>yep</v>
      </c>
      <c r="Q3318" s="2">
        <f ca="1">IF(Proc[[#This Row],[DateClosed]]="",ABS(NETWORKDAYS(Proc[[#This Row],[DateOpened]],TODAY()))-1,ABS(NETWORKDAYS(Proc[[#This Row],[DateOpened]],Proc[[#This Row],[DateClosed]]))-1)</f>
        <v>173</v>
      </c>
      <c r="R3318" s="84" t="s">
        <v>1377</v>
      </c>
      <c r="S3318" s="91"/>
      <c r="T3318" s="153">
        <v>3317</v>
      </c>
    </row>
    <row r="3319" spans="1:20" hidden="1">
      <c r="A3319" s="90" t="s">
        <v>4029</v>
      </c>
      <c r="B3319" s="152" t="str">
        <f>IFERROR(VLOOKUP(Proc[[#This Row],[App]],Table2[],3,0),"open")</f>
        <v>ok</v>
      </c>
      <c r="C3319" s="90" t="s">
        <v>369</v>
      </c>
      <c r="D3319" s="152" t="s">
        <v>3895</v>
      </c>
      <c r="E3319" s="152" t="s">
        <v>4003</v>
      </c>
      <c r="F3319" s="91" t="s">
        <v>4003</v>
      </c>
      <c r="G3319" s="90" t="s">
        <v>406</v>
      </c>
      <c r="H3319" s="91" t="str">
        <f>IF(Proc[[#This Row],[type]]="LFF (MDG-F)",MID(Proc[[#This Row],[Obj]],13,10),"")</f>
        <v>DE10512503</v>
      </c>
      <c r="I3319" s="152"/>
      <c r="J3319" s="91" t="b">
        <f>Proc[[#This Row],[Requested]]=Proc[[#This Row],[CurrentParent]]</f>
        <v>1</v>
      </c>
      <c r="K3319" s="152" t="str">
        <f>IF(Proc[[#This Row],[Author]]="Marcela Urrego",VLOOKUP(LEFT(Proc[[#This Row],[Requested]],1),Table3[#All],2,0),VLOOKUP(Proc[[#This Row],[Author]],Table4[],2,0))</f>
        <v>MGF</v>
      </c>
      <c r="L3319" s="91" t="s">
        <v>3524</v>
      </c>
      <c r="M3319" s="82">
        <v>45874</v>
      </c>
      <c r="N3319" s="82"/>
      <c r="O3319" s="82"/>
      <c r="P3319" s="84" t="str">
        <f ca="1">IF(Proc[[#This Row],[DaysAgeing]]&gt;5,"yep","on track")</f>
        <v>yep</v>
      </c>
      <c r="Q3319" s="2">
        <f ca="1">IF(Proc[[#This Row],[DateClosed]]="",ABS(NETWORKDAYS(Proc[[#This Row],[DateOpened]],TODAY()))-1,ABS(NETWORKDAYS(Proc[[#This Row],[DateOpened]],Proc[[#This Row],[DateClosed]]))-1)</f>
        <v>173</v>
      </c>
      <c r="R3319" s="84" t="s">
        <v>1377</v>
      </c>
      <c r="S3319" s="91"/>
      <c r="T3319" s="153">
        <v>3318</v>
      </c>
    </row>
    <row r="3320" spans="1:20" hidden="1">
      <c r="A3320" s="90" t="s">
        <v>4029</v>
      </c>
      <c r="B3320" s="152" t="str">
        <f>IFERROR(VLOOKUP(Proc[[#This Row],[App]],Table2[],3,0),"open")</f>
        <v>ok</v>
      </c>
      <c r="C3320" s="90" t="s">
        <v>369</v>
      </c>
      <c r="D3320" s="152" t="s">
        <v>3896</v>
      </c>
      <c r="E3320" s="152" t="s">
        <v>4003</v>
      </c>
      <c r="F3320" s="91" t="s">
        <v>4003</v>
      </c>
      <c r="G3320" s="90" t="s">
        <v>406</v>
      </c>
      <c r="H3320" s="91" t="str">
        <f>IF(Proc[[#This Row],[type]]="LFF (MDG-F)",MID(Proc[[#This Row],[Obj]],13,10),"")</f>
        <v>DE10638460</v>
      </c>
      <c r="I3320" s="152"/>
      <c r="J3320" s="91" t="b">
        <f>Proc[[#This Row],[Requested]]=Proc[[#This Row],[CurrentParent]]</f>
        <v>1</v>
      </c>
      <c r="K3320" s="152" t="str">
        <f>IF(Proc[[#This Row],[Author]]="Marcela Urrego",VLOOKUP(LEFT(Proc[[#This Row],[Requested]],1),Table3[#All],2,0),VLOOKUP(Proc[[#This Row],[Author]],Table4[],2,0))</f>
        <v>MGF</v>
      </c>
      <c r="L3320" s="91" t="s">
        <v>3524</v>
      </c>
      <c r="M3320" s="82">
        <v>45874</v>
      </c>
      <c r="N3320" s="82"/>
      <c r="O3320" s="82"/>
      <c r="P3320" s="84" t="str">
        <f ca="1">IF(Proc[[#This Row],[DaysAgeing]]&gt;5,"yep","on track")</f>
        <v>yep</v>
      </c>
      <c r="Q3320" s="2">
        <f ca="1">IF(Proc[[#This Row],[DateClosed]]="",ABS(NETWORKDAYS(Proc[[#This Row],[DateOpened]],TODAY()))-1,ABS(NETWORKDAYS(Proc[[#This Row],[DateOpened]],Proc[[#This Row],[DateClosed]]))-1)</f>
        <v>173</v>
      </c>
      <c r="R3320" s="84" t="s">
        <v>1377</v>
      </c>
      <c r="S3320" s="91"/>
      <c r="T3320" s="153">
        <v>3319</v>
      </c>
    </row>
    <row r="3321" spans="1:20" hidden="1">
      <c r="A3321" s="90" t="s">
        <v>4029</v>
      </c>
      <c r="B3321" s="152" t="str">
        <f>IFERROR(VLOOKUP(Proc[[#This Row],[App]],Table2[],3,0),"open")</f>
        <v>ok</v>
      </c>
      <c r="C3321" s="90" t="s">
        <v>369</v>
      </c>
      <c r="D3321" s="152" t="s">
        <v>3897</v>
      </c>
      <c r="E3321" s="152" t="s">
        <v>4003</v>
      </c>
      <c r="F3321" s="91" t="s">
        <v>4003</v>
      </c>
      <c r="G3321" s="90" t="s">
        <v>406</v>
      </c>
      <c r="H3321" s="91" t="str">
        <f>IF(Proc[[#This Row],[type]]="LFF (MDG-F)",MID(Proc[[#This Row],[Obj]],13,10),"")</f>
        <v>DE10512502</v>
      </c>
      <c r="I3321" s="152"/>
      <c r="J3321" s="91" t="b">
        <f>Proc[[#This Row],[Requested]]=Proc[[#This Row],[CurrentParent]]</f>
        <v>1</v>
      </c>
      <c r="K3321" s="152" t="str">
        <f>IF(Proc[[#This Row],[Author]]="Marcela Urrego",VLOOKUP(LEFT(Proc[[#This Row],[Requested]],1),Table3[#All],2,0),VLOOKUP(Proc[[#This Row],[Author]],Table4[],2,0))</f>
        <v>MGF</v>
      </c>
      <c r="L3321" s="91" t="s">
        <v>3524</v>
      </c>
      <c r="M3321" s="82">
        <v>45874</v>
      </c>
      <c r="N3321" s="82"/>
      <c r="O3321" s="82"/>
      <c r="P3321" s="84" t="str">
        <f ca="1">IF(Proc[[#This Row],[DaysAgeing]]&gt;5,"yep","on track")</f>
        <v>yep</v>
      </c>
      <c r="Q3321" s="2">
        <f ca="1">IF(Proc[[#This Row],[DateClosed]]="",ABS(NETWORKDAYS(Proc[[#This Row],[DateOpened]],TODAY()))-1,ABS(NETWORKDAYS(Proc[[#This Row],[DateOpened]],Proc[[#This Row],[DateClosed]]))-1)</f>
        <v>173</v>
      </c>
      <c r="R3321" s="84" t="s">
        <v>1377</v>
      </c>
      <c r="S3321" s="91"/>
      <c r="T3321" s="153">
        <v>3320</v>
      </c>
    </row>
    <row r="3322" spans="1:20" hidden="1">
      <c r="A3322" s="90" t="s">
        <v>4029</v>
      </c>
      <c r="B3322" s="152" t="str">
        <f>IFERROR(VLOOKUP(Proc[[#This Row],[App]],Table2[],3,0),"open")</f>
        <v>ok</v>
      </c>
      <c r="C3322" s="90" t="s">
        <v>369</v>
      </c>
      <c r="D3322" s="152" t="s">
        <v>3898</v>
      </c>
      <c r="E3322" s="152" t="s">
        <v>4003</v>
      </c>
      <c r="F3322" s="91" t="s">
        <v>4003</v>
      </c>
      <c r="G3322" s="90" t="s">
        <v>406</v>
      </c>
      <c r="H3322" s="91" t="str">
        <f>IF(Proc[[#This Row],[type]]="LFF (MDG-F)",MID(Proc[[#This Row],[Obj]],13,10),"")</f>
        <v>DE10512501</v>
      </c>
      <c r="I3322" s="152"/>
      <c r="J3322" s="91" t="b">
        <f>Proc[[#This Row],[Requested]]=Proc[[#This Row],[CurrentParent]]</f>
        <v>1</v>
      </c>
      <c r="K3322" s="152" t="str">
        <f>IF(Proc[[#This Row],[Author]]="Marcela Urrego",VLOOKUP(LEFT(Proc[[#This Row],[Requested]],1),Table3[#All],2,0),VLOOKUP(Proc[[#This Row],[Author]],Table4[],2,0))</f>
        <v>MGF</v>
      </c>
      <c r="L3322" s="91" t="s">
        <v>3524</v>
      </c>
      <c r="M3322" s="82">
        <v>45874</v>
      </c>
      <c r="N3322" s="82"/>
      <c r="O3322" s="82"/>
      <c r="P3322" s="84" t="str">
        <f ca="1">IF(Proc[[#This Row],[DaysAgeing]]&gt;5,"yep","on track")</f>
        <v>yep</v>
      </c>
      <c r="Q3322" s="2">
        <f ca="1">IF(Proc[[#This Row],[DateClosed]]="",ABS(NETWORKDAYS(Proc[[#This Row],[DateOpened]],TODAY()))-1,ABS(NETWORKDAYS(Proc[[#This Row],[DateOpened]],Proc[[#This Row],[DateClosed]]))-1)</f>
        <v>173</v>
      </c>
      <c r="R3322" s="84" t="s">
        <v>1377</v>
      </c>
      <c r="S3322" s="91"/>
      <c r="T3322" s="153">
        <v>3321</v>
      </c>
    </row>
    <row r="3323" spans="1:20" hidden="1">
      <c r="A3323" s="90" t="s">
        <v>4029</v>
      </c>
      <c r="B3323" s="152" t="str">
        <f>IFERROR(VLOOKUP(Proc[[#This Row],[App]],Table2[],3,0),"open")</f>
        <v>ok</v>
      </c>
      <c r="C3323" s="90" t="s">
        <v>369</v>
      </c>
      <c r="D3323" s="152" t="s">
        <v>3899</v>
      </c>
      <c r="E3323" s="152" t="s">
        <v>4003</v>
      </c>
      <c r="F3323" s="91" t="s">
        <v>4003</v>
      </c>
      <c r="G3323" s="90" t="s">
        <v>406</v>
      </c>
      <c r="H3323" s="91" t="str">
        <f>IF(Proc[[#This Row],[type]]="LFF (MDG-F)",MID(Proc[[#This Row],[Obj]],13,10),"")</f>
        <v>DE10638450</v>
      </c>
      <c r="I3323" s="152"/>
      <c r="J3323" s="91" t="b">
        <f>Proc[[#This Row],[Requested]]=Proc[[#This Row],[CurrentParent]]</f>
        <v>1</v>
      </c>
      <c r="K3323" s="152" t="str">
        <f>IF(Proc[[#This Row],[Author]]="Marcela Urrego",VLOOKUP(LEFT(Proc[[#This Row],[Requested]],1),Table3[#All],2,0),VLOOKUP(Proc[[#This Row],[Author]],Table4[],2,0))</f>
        <v>MGF</v>
      </c>
      <c r="L3323" s="91" t="s">
        <v>3524</v>
      </c>
      <c r="M3323" s="82">
        <v>45874</v>
      </c>
      <c r="N3323" s="82"/>
      <c r="O3323" s="82"/>
      <c r="P3323" s="84" t="str">
        <f ca="1">IF(Proc[[#This Row],[DaysAgeing]]&gt;5,"yep","on track")</f>
        <v>yep</v>
      </c>
      <c r="Q3323" s="2">
        <f ca="1">IF(Proc[[#This Row],[DateClosed]]="",ABS(NETWORKDAYS(Proc[[#This Row],[DateOpened]],TODAY()))-1,ABS(NETWORKDAYS(Proc[[#This Row],[DateOpened]],Proc[[#This Row],[DateClosed]]))-1)</f>
        <v>173</v>
      </c>
      <c r="R3323" s="84" t="s">
        <v>1377</v>
      </c>
      <c r="S3323" s="91"/>
      <c r="T3323" s="153">
        <v>3322</v>
      </c>
    </row>
    <row r="3324" spans="1:20" hidden="1">
      <c r="A3324" s="90" t="s">
        <v>4029</v>
      </c>
      <c r="B3324" s="152" t="str">
        <f>IFERROR(VLOOKUP(Proc[[#This Row],[App]],Table2[],3,0),"open")</f>
        <v>ok</v>
      </c>
      <c r="C3324" s="90" t="s">
        <v>369</v>
      </c>
      <c r="D3324" s="152" t="s">
        <v>3900</v>
      </c>
      <c r="E3324" s="152" t="s">
        <v>4001</v>
      </c>
      <c r="F3324" s="91" t="s">
        <v>4001</v>
      </c>
      <c r="G3324" s="90" t="s">
        <v>406</v>
      </c>
      <c r="H3324" s="91" t="str">
        <f>IF(Proc[[#This Row],[type]]="LFF (MDG-F)",MID(Proc[[#This Row],[Obj]],13,10),"")</f>
        <v>DE10GMS020</v>
      </c>
      <c r="I3324" s="152"/>
      <c r="J3324" s="91" t="b">
        <f>Proc[[#This Row],[Requested]]=Proc[[#This Row],[CurrentParent]]</f>
        <v>1</v>
      </c>
      <c r="K3324" s="152" t="str">
        <f>IF(Proc[[#This Row],[Author]]="Marcela Urrego",VLOOKUP(LEFT(Proc[[#This Row],[Requested]],1),Table3[#All],2,0),VLOOKUP(Proc[[#This Row],[Author]],Table4[],2,0))</f>
        <v>MGF</v>
      </c>
      <c r="L3324" s="91" t="s">
        <v>3524</v>
      </c>
      <c r="M3324" s="82">
        <v>45874</v>
      </c>
      <c r="N3324" s="82"/>
      <c r="O3324" s="82"/>
      <c r="P3324" s="84" t="str">
        <f ca="1">IF(Proc[[#This Row],[DaysAgeing]]&gt;5,"yep","on track")</f>
        <v>yep</v>
      </c>
      <c r="Q3324" s="2">
        <f ca="1">IF(Proc[[#This Row],[DateClosed]]="",ABS(NETWORKDAYS(Proc[[#This Row],[DateOpened]],TODAY()))-1,ABS(NETWORKDAYS(Proc[[#This Row],[DateOpened]],Proc[[#This Row],[DateClosed]]))-1)</f>
        <v>173</v>
      </c>
      <c r="R3324" s="84" t="s">
        <v>1377</v>
      </c>
      <c r="S3324" s="91"/>
      <c r="T3324" s="153">
        <v>3323</v>
      </c>
    </row>
    <row r="3325" spans="1:20" hidden="1">
      <c r="A3325" s="90" t="s">
        <v>4029</v>
      </c>
      <c r="B3325" s="152" t="str">
        <f>IFERROR(VLOOKUP(Proc[[#This Row],[App]],Table2[],3,0),"open")</f>
        <v>ok</v>
      </c>
      <c r="C3325" s="90" t="s">
        <v>369</v>
      </c>
      <c r="D3325" s="152" t="s">
        <v>3901</v>
      </c>
      <c r="E3325" s="152" t="s">
        <v>4000</v>
      </c>
      <c r="F3325" s="91" t="s">
        <v>4000</v>
      </c>
      <c r="G3325" s="90" t="s">
        <v>406</v>
      </c>
      <c r="H3325" s="91" t="str">
        <f>IF(Proc[[#This Row],[type]]="LFF (MDG-F)",MID(Proc[[#This Row],[Obj]],13,10),"")</f>
        <v>DE10GMS041</v>
      </c>
      <c r="I3325" s="152"/>
      <c r="J3325" s="91" t="b">
        <f>Proc[[#This Row],[Requested]]=Proc[[#This Row],[CurrentParent]]</f>
        <v>1</v>
      </c>
      <c r="K3325" s="152" t="str">
        <f>IF(Proc[[#This Row],[Author]]="Marcela Urrego",VLOOKUP(LEFT(Proc[[#This Row],[Requested]],1),Table3[#All],2,0),VLOOKUP(Proc[[#This Row],[Author]],Table4[],2,0))</f>
        <v>MGF</v>
      </c>
      <c r="L3325" s="91" t="s">
        <v>3524</v>
      </c>
      <c r="M3325" s="82">
        <v>45874</v>
      </c>
      <c r="N3325" s="82"/>
      <c r="O3325" s="82"/>
      <c r="P3325" s="84" t="str">
        <f ca="1">IF(Proc[[#This Row],[DaysAgeing]]&gt;5,"yep","on track")</f>
        <v>yep</v>
      </c>
      <c r="Q3325" s="2">
        <f ca="1">IF(Proc[[#This Row],[DateClosed]]="",ABS(NETWORKDAYS(Proc[[#This Row],[DateOpened]],TODAY()))-1,ABS(NETWORKDAYS(Proc[[#This Row],[DateOpened]],Proc[[#This Row],[DateClosed]]))-1)</f>
        <v>173</v>
      </c>
      <c r="R3325" s="84" t="s">
        <v>1377</v>
      </c>
      <c r="S3325" s="91"/>
      <c r="T3325" s="153">
        <v>3324</v>
      </c>
    </row>
    <row r="3326" spans="1:20" hidden="1">
      <c r="A3326" s="90" t="s">
        <v>4029</v>
      </c>
      <c r="B3326" s="152" t="str">
        <f>IFERROR(VLOOKUP(Proc[[#This Row],[App]],Table2[],3,0),"open")</f>
        <v>ok</v>
      </c>
      <c r="C3326" s="90" t="s">
        <v>369</v>
      </c>
      <c r="D3326" s="152" t="s">
        <v>3902</v>
      </c>
      <c r="E3326" s="152" t="s">
        <v>4001</v>
      </c>
      <c r="F3326" s="91" t="s">
        <v>4001</v>
      </c>
      <c r="G3326" s="90" t="s">
        <v>406</v>
      </c>
      <c r="H3326" s="91" t="str">
        <f>IF(Proc[[#This Row],[type]]="LFF (MDG-F)",MID(Proc[[#This Row],[Obj]],13,10),"")</f>
        <v>DE10698300</v>
      </c>
      <c r="I3326" s="152"/>
      <c r="J3326" s="91" t="b">
        <f>Proc[[#This Row],[Requested]]=Proc[[#This Row],[CurrentParent]]</f>
        <v>1</v>
      </c>
      <c r="K3326" s="152" t="str">
        <f>IF(Proc[[#This Row],[Author]]="Marcela Urrego",VLOOKUP(LEFT(Proc[[#This Row],[Requested]],1),Table3[#All],2,0),VLOOKUP(Proc[[#This Row],[Author]],Table4[],2,0))</f>
        <v>MGF</v>
      </c>
      <c r="L3326" s="91" t="s">
        <v>3524</v>
      </c>
      <c r="M3326" s="82">
        <v>45874</v>
      </c>
      <c r="N3326" s="82"/>
      <c r="O3326" s="82"/>
      <c r="P3326" s="84" t="str">
        <f ca="1">IF(Proc[[#This Row],[DaysAgeing]]&gt;5,"yep","on track")</f>
        <v>yep</v>
      </c>
      <c r="Q3326" s="2">
        <f ca="1">IF(Proc[[#This Row],[DateClosed]]="",ABS(NETWORKDAYS(Proc[[#This Row],[DateOpened]],TODAY()))-1,ABS(NETWORKDAYS(Proc[[#This Row],[DateOpened]],Proc[[#This Row],[DateClosed]]))-1)</f>
        <v>173</v>
      </c>
      <c r="R3326" s="84" t="s">
        <v>1377</v>
      </c>
      <c r="S3326" s="91"/>
      <c r="T3326" s="153">
        <v>3325</v>
      </c>
    </row>
    <row r="3327" spans="1:20" hidden="1">
      <c r="A3327" s="90" t="s">
        <v>4029</v>
      </c>
      <c r="B3327" s="152" t="str">
        <f>IFERROR(VLOOKUP(Proc[[#This Row],[App]],Table2[],3,0),"open")</f>
        <v>ok</v>
      </c>
      <c r="C3327" s="90" t="s">
        <v>369</v>
      </c>
      <c r="D3327" s="152" t="s">
        <v>3903</v>
      </c>
      <c r="E3327" s="152" t="s">
        <v>4001</v>
      </c>
      <c r="F3327" s="91" t="s">
        <v>4001</v>
      </c>
      <c r="G3327" s="90" t="s">
        <v>406</v>
      </c>
      <c r="H3327" s="91" t="str">
        <f>IF(Proc[[#This Row],[type]]="LFF (MDG-F)",MID(Proc[[#This Row],[Obj]],13,10),"")</f>
        <v>DE10669630</v>
      </c>
      <c r="I3327" s="152"/>
      <c r="J3327" s="91" t="b">
        <f>Proc[[#This Row],[Requested]]=Proc[[#This Row],[CurrentParent]]</f>
        <v>1</v>
      </c>
      <c r="K3327" s="152" t="str">
        <f>IF(Proc[[#This Row],[Author]]="Marcela Urrego",VLOOKUP(LEFT(Proc[[#This Row],[Requested]],1),Table3[#All],2,0),VLOOKUP(Proc[[#This Row],[Author]],Table4[],2,0))</f>
        <v>MGF</v>
      </c>
      <c r="L3327" s="91" t="s">
        <v>3524</v>
      </c>
      <c r="M3327" s="82">
        <v>45874</v>
      </c>
      <c r="N3327" s="82"/>
      <c r="O3327" s="82"/>
      <c r="P3327" s="84" t="str">
        <f ca="1">IF(Proc[[#This Row],[DaysAgeing]]&gt;5,"yep","on track")</f>
        <v>yep</v>
      </c>
      <c r="Q3327" s="2">
        <f ca="1">IF(Proc[[#This Row],[DateClosed]]="",ABS(NETWORKDAYS(Proc[[#This Row],[DateOpened]],TODAY()))-1,ABS(NETWORKDAYS(Proc[[#This Row],[DateOpened]],Proc[[#This Row],[DateClosed]]))-1)</f>
        <v>173</v>
      </c>
      <c r="R3327" s="84" t="s">
        <v>1377</v>
      </c>
      <c r="S3327" s="91"/>
      <c r="T3327" s="153">
        <v>3326</v>
      </c>
    </row>
    <row r="3328" spans="1:20" hidden="1">
      <c r="A3328" s="90" t="s">
        <v>4029</v>
      </c>
      <c r="B3328" s="152" t="str">
        <f>IFERROR(VLOOKUP(Proc[[#This Row],[App]],Table2[],3,0),"open")</f>
        <v>ok</v>
      </c>
      <c r="C3328" s="90" t="s">
        <v>369</v>
      </c>
      <c r="D3328" s="152" t="s">
        <v>3904</v>
      </c>
      <c r="E3328" s="152" t="s">
        <v>4001</v>
      </c>
      <c r="F3328" s="91" t="s">
        <v>4001</v>
      </c>
      <c r="G3328" s="90" t="s">
        <v>406</v>
      </c>
      <c r="H3328" s="91" t="str">
        <f>IF(Proc[[#This Row],[type]]="LFF (MDG-F)",MID(Proc[[#This Row],[Obj]],13,10),"")</f>
        <v>DE10669642</v>
      </c>
      <c r="I3328" s="152"/>
      <c r="J3328" s="91" t="b">
        <f>Proc[[#This Row],[Requested]]=Proc[[#This Row],[CurrentParent]]</f>
        <v>1</v>
      </c>
      <c r="K3328" s="152" t="str">
        <f>IF(Proc[[#This Row],[Author]]="Marcela Urrego",VLOOKUP(LEFT(Proc[[#This Row],[Requested]],1),Table3[#All],2,0),VLOOKUP(Proc[[#This Row],[Author]],Table4[],2,0))</f>
        <v>MGF</v>
      </c>
      <c r="L3328" s="91" t="s">
        <v>3524</v>
      </c>
      <c r="M3328" s="82">
        <v>45874</v>
      </c>
      <c r="N3328" s="82"/>
      <c r="O3328" s="82"/>
      <c r="P3328" s="84" t="str">
        <f ca="1">IF(Proc[[#This Row],[DaysAgeing]]&gt;5,"yep","on track")</f>
        <v>yep</v>
      </c>
      <c r="Q3328" s="2">
        <f ca="1">IF(Proc[[#This Row],[DateClosed]]="",ABS(NETWORKDAYS(Proc[[#This Row],[DateOpened]],TODAY()))-1,ABS(NETWORKDAYS(Proc[[#This Row],[DateOpened]],Proc[[#This Row],[DateClosed]]))-1)</f>
        <v>173</v>
      </c>
      <c r="R3328" s="84" t="s">
        <v>1377</v>
      </c>
      <c r="S3328" s="91"/>
      <c r="T3328" s="153">
        <v>3327</v>
      </c>
    </row>
    <row r="3329" spans="1:20" hidden="1">
      <c r="A3329" s="90" t="s">
        <v>4029</v>
      </c>
      <c r="B3329" s="152" t="str">
        <f>IFERROR(VLOOKUP(Proc[[#This Row],[App]],Table2[],3,0),"open")</f>
        <v>ok</v>
      </c>
      <c r="C3329" s="90" t="s">
        <v>369</v>
      </c>
      <c r="D3329" s="152" t="s">
        <v>3905</v>
      </c>
      <c r="E3329" s="152" t="s">
        <v>4001</v>
      </c>
      <c r="F3329" s="91" t="s">
        <v>4001</v>
      </c>
      <c r="G3329" s="90" t="s">
        <v>406</v>
      </c>
      <c r="H3329" s="91" t="str">
        <f>IF(Proc[[#This Row],[type]]="LFF (MDG-F)",MID(Proc[[#This Row],[Obj]],13,10),"")</f>
        <v>DE10Y00008</v>
      </c>
      <c r="I3329" s="152"/>
      <c r="J3329" s="91" t="b">
        <f>Proc[[#This Row],[Requested]]=Proc[[#This Row],[CurrentParent]]</f>
        <v>1</v>
      </c>
      <c r="K3329" s="152" t="str">
        <f>IF(Proc[[#This Row],[Author]]="Marcela Urrego",VLOOKUP(LEFT(Proc[[#This Row],[Requested]],1),Table3[#All],2,0),VLOOKUP(Proc[[#This Row],[Author]],Table4[],2,0))</f>
        <v>MGF</v>
      </c>
      <c r="L3329" s="91" t="s">
        <v>3524</v>
      </c>
      <c r="M3329" s="82">
        <v>45874</v>
      </c>
      <c r="N3329" s="82"/>
      <c r="O3329" s="82"/>
      <c r="P3329" s="84" t="str">
        <f ca="1">IF(Proc[[#This Row],[DaysAgeing]]&gt;5,"yep","on track")</f>
        <v>yep</v>
      </c>
      <c r="Q3329" s="2">
        <f ca="1">IF(Proc[[#This Row],[DateClosed]]="",ABS(NETWORKDAYS(Proc[[#This Row],[DateOpened]],TODAY()))-1,ABS(NETWORKDAYS(Proc[[#This Row],[DateOpened]],Proc[[#This Row],[DateClosed]]))-1)</f>
        <v>173</v>
      </c>
      <c r="R3329" s="84" t="s">
        <v>1377</v>
      </c>
      <c r="S3329" s="91"/>
      <c r="T3329" s="153">
        <v>3328</v>
      </c>
    </row>
    <row r="3330" spans="1:20" hidden="1">
      <c r="A3330" s="90" t="s">
        <v>4029</v>
      </c>
      <c r="B3330" s="111" t="str">
        <f>IFERROR(VLOOKUP(Proc[[#This Row],[App]],Table2[],3,0),"open")</f>
        <v>ok</v>
      </c>
      <c r="C3330" s="90" t="s">
        <v>369</v>
      </c>
      <c r="D3330" s="152" t="s">
        <v>3906</v>
      </c>
      <c r="E3330" s="152" t="s">
        <v>3997</v>
      </c>
      <c r="F3330" s="153" t="s">
        <v>3997</v>
      </c>
      <c r="G3330" s="90" t="s">
        <v>400</v>
      </c>
      <c r="H3330" s="91" t="str">
        <f>IF(Proc[[#This Row],[type]]="LFF (MDG-F)",MID(Proc[[#This Row],[Obj]],13,10),"")</f>
        <v/>
      </c>
      <c r="I3330" s="152"/>
      <c r="J3330" s="91" t="b">
        <f>Proc[[#This Row],[Requested]]=Proc[[#This Row],[CurrentParent]]</f>
        <v>1</v>
      </c>
      <c r="K3330" s="107" t="str">
        <f>IF(Proc[[#This Row],[Author]]="Marcela Urrego",VLOOKUP(LEFT(Proc[[#This Row],[Requested]],1),Table3[#All],2,0),VLOOKUP(Proc[[#This Row],[Author]],Table4[],2,0))</f>
        <v>MGF</v>
      </c>
      <c r="L3330" s="153" t="s">
        <v>3524</v>
      </c>
      <c r="M3330" s="82">
        <v>45874</v>
      </c>
      <c r="N3330" s="82"/>
      <c r="O3330" s="82"/>
      <c r="P3330" s="84" t="str">
        <f ca="1">IF(Proc[[#This Row],[DaysAgeing]]&gt;5,"yep","on track")</f>
        <v>yep</v>
      </c>
      <c r="Q3330" s="2">
        <f ca="1">IF(Proc[[#This Row],[DateClosed]]="",ABS(NETWORKDAYS(Proc[[#This Row],[DateOpened]],TODAY()))-1,ABS(NETWORKDAYS(Proc[[#This Row],[DateOpened]],Proc[[#This Row],[DateClosed]]))-1)</f>
        <v>173</v>
      </c>
      <c r="R3330" s="84" t="s">
        <v>1377</v>
      </c>
      <c r="S3330" s="91"/>
      <c r="T3330" s="153">
        <v>3329</v>
      </c>
    </row>
    <row r="3331" spans="1:20" hidden="1">
      <c r="A3331" s="90" t="s">
        <v>4029</v>
      </c>
      <c r="B3331" s="152" t="str">
        <f>IFERROR(VLOOKUP(Proc[[#This Row],[App]],Table2[],3,0),"open")</f>
        <v>ok</v>
      </c>
      <c r="C3331" s="90" t="s">
        <v>369</v>
      </c>
      <c r="D3331" s="152" t="s">
        <v>3907</v>
      </c>
      <c r="E3331" s="152" t="s">
        <v>3997</v>
      </c>
      <c r="F3331" s="91" t="s">
        <v>3997</v>
      </c>
      <c r="G3331" s="90" t="s">
        <v>406</v>
      </c>
      <c r="H3331" s="91" t="str">
        <f>IF(Proc[[#This Row],[type]]="LFF (MDG-F)",MID(Proc[[#This Row],[Obj]],13,10),"")</f>
        <v>CN70GIT301</v>
      </c>
      <c r="I3331" s="152"/>
      <c r="J3331" s="91" t="b">
        <f>Proc[[#This Row],[Requested]]=Proc[[#This Row],[CurrentParent]]</f>
        <v>1</v>
      </c>
      <c r="K3331" s="152" t="str">
        <f>IF(Proc[[#This Row],[Author]]="Marcela Urrego",VLOOKUP(LEFT(Proc[[#This Row],[Requested]],1),Table3[#All],2,0),VLOOKUP(Proc[[#This Row],[Author]],Table4[],2,0))</f>
        <v>MGF</v>
      </c>
      <c r="L3331" s="91" t="s">
        <v>3524</v>
      </c>
      <c r="M3331" s="82">
        <v>45874</v>
      </c>
      <c r="N3331" s="82"/>
      <c r="O3331" s="82"/>
      <c r="P3331" s="84" t="str">
        <f ca="1">IF(Proc[[#This Row],[DaysAgeing]]&gt;5,"yep","on track")</f>
        <v>yep</v>
      </c>
      <c r="Q3331" s="2">
        <f ca="1">IF(Proc[[#This Row],[DateClosed]]="",ABS(NETWORKDAYS(Proc[[#This Row],[DateOpened]],TODAY()))-1,ABS(NETWORKDAYS(Proc[[#This Row],[DateOpened]],Proc[[#This Row],[DateClosed]]))-1)</f>
        <v>173</v>
      </c>
      <c r="R3331" s="84" t="s">
        <v>1377</v>
      </c>
      <c r="S3331" s="91"/>
      <c r="T3331" s="153">
        <v>3330</v>
      </c>
    </row>
    <row r="3332" spans="1:20" hidden="1">
      <c r="A3332" s="90" t="s">
        <v>4029</v>
      </c>
      <c r="B3332" s="152" t="str">
        <f>IFERROR(VLOOKUP(Proc[[#This Row],[App]],Table2[],3,0),"open")</f>
        <v>ok</v>
      </c>
      <c r="C3332" s="90" t="s">
        <v>369</v>
      </c>
      <c r="D3332" s="152" t="s">
        <v>3908</v>
      </c>
      <c r="E3332" s="152" t="s">
        <v>4003</v>
      </c>
      <c r="F3332" s="91" t="s">
        <v>4003</v>
      </c>
      <c r="G3332" s="90" t="s">
        <v>400</v>
      </c>
      <c r="H3332" s="91" t="str">
        <f>IF(Proc[[#This Row],[type]]="LFF (MDG-F)",MID(Proc[[#This Row],[Obj]],13,10),"")</f>
        <v/>
      </c>
      <c r="I3332" s="152"/>
      <c r="J3332" s="91" t="b">
        <f>Proc[[#This Row],[Requested]]=Proc[[#This Row],[CurrentParent]]</f>
        <v>1</v>
      </c>
      <c r="K3332" s="152" t="str">
        <f>IF(Proc[[#This Row],[Author]]="Marcela Urrego",VLOOKUP(LEFT(Proc[[#This Row],[Requested]],1),Table3[#All],2,0),VLOOKUP(Proc[[#This Row],[Author]],Table4[],2,0))</f>
        <v>MGF</v>
      </c>
      <c r="L3332" s="91" t="s">
        <v>3524</v>
      </c>
      <c r="M3332" s="82">
        <v>45874</v>
      </c>
      <c r="N3332" s="82"/>
      <c r="O3332" s="82"/>
      <c r="P3332" s="84" t="str">
        <f ca="1">IF(Proc[[#This Row],[DaysAgeing]]&gt;5,"yep","on track")</f>
        <v>yep</v>
      </c>
      <c r="Q3332" s="2">
        <f ca="1">IF(Proc[[#This Row],[DateClosed]]="",ABS(NETWORKDAYS(Proc[[#This Row],[DateOpened]],TODAY()))-1,ABS(NETWORKDAYS(Proc[[#This Row],[DateOpened]],Proc[[#This Row],[DateClosed]]))-1)</f>
        <v>173</v>
      </c>
      <c r="R3332" s="84" t="s">
        <v>1377</v>
      </c>
      <c r="S3332" s="91"/>
      <c r="T3332" s="153">
        <v>3331</v>
      </c>
    </row>
    <row r="3333" spans="1:20" hidden="1">
      <c r="A3333" s="90" t="s">
        <v>4029</v>
      </c>
      <c r="B3333" s="152" t="str">
        <f>IFERROR(VLOOKUP(Proc[[#This Row],[App]],Table2[],3,0),"open")</f>
        <v>ok</v>
      </c>
      <c r="C3333" s="90" t="s">
        <v>369</v>
      </c>
      <c r="D3333" s="152" t="s">
        <v>3909</v>
      </c>
      <c r="E3333" s="152" t="s">
        <v>4018</v>
      </c>
      <c r="F3333" s="91" t="s">
        <v>4018</v>
      </c>
      <c r="G3333" s="90" t="s">
        <v>406</v>
      </c>
      <c r="H3333" s="91" t="str">
        <f>IF(Proc[[#This Row],[type]]="LFF (MDG-F)",MID(Proc[[#This Row],[Obj]],13,10),"")</f>
        <v>EG50GIT051</v>
      </c>
      <c r="I3333" s="152"/>
      <c r="J3333" s="91" t="b">
        <f>Proc[[#This Row],[Requested]]=Proc[[#This Row],[CurrentParent]]</f>
        <v>1</v>
      </c>
      <c r="K3333" s="152" t="str">
        <f>IF(Proc[[#This Row],[Author]]="Marcela Urrego",VLOOKUP(LEFT(Proc[[#This Row],[Requested]],1),Table3[#All],2,0),VLOOKUP(Proc[[#This Row],[Author]],Table4[],2,0))</f>
        <v>MGF</v>
      </c>
      <c r="L3333" s="91" t="s">
        <v>3524</v>
      </c>
      <c r="M3333" s="82">
        <v>45874</v>
      </c>
      <c r="N3333" s="82"/>
      <c r="O3333" s="82"/>
      <c r="P3333" s="84" t="str">
        <f ca="1">IF(Proc[[#This Row],[DaysAgeing]]&gt;5,"yep","on track")</f>
        <v>yep</v>
      </c>
      <c r="Q3333" s="2">
        <f ca="1">IF(Proc[[#This Row],[DateClosed]]="",ABS(NETWORKDAYS(Proc[[#This Row],[DateOpened]],TODAY()))-1,ABS(NETWORKDAYS(Proc[[#This Row],[DateOpened]],Proc[[#This Row],[DateClosed]]))-1)</f>
        <v>173</v>
      </c>
      <c r="R3333" s="84" t="s">
        <v>1377</v>
      </c>
      <c r="S3333" s="91"/>
      <c r="T3333" s="153">
        <v>3332</v>
      </c>
    </row>
    <row r="3334" spans="1:20" hidden="1">
      <c r="A3334" s="90" t="s">
        <v>4029</v>
      </c>
      <c r="B3334" s="152" t="str">
        <f>IFERROR(VLOOKUP(Proc[[#This Row],[App]],Table2[],3,0),"open")</f>
        <v>ok</v>
      </c>
      <c r="C3334" s="90" t="s">
        <v>369</v>
      </c>
      <c r="D3334" s="152" t="s">
        <v>3910</v>
      </c>
      <c r="E3334" s="152" t="s">
        <v>4019</v>
      </c>
      <c r="F3334" s="91" t="s">
        <v>4019</v>
      </c>
      <c r="G3334" s="90" t="s">
        <v>406</v>
      </c>
      <c r="H3334" s="91" t="str">
        <f>IF(Proc[[#This Row],[type]]="LFF (MDG-F)",MID(Proc[[#This Row],[Obj]],13,10),"")</f>
        <v>EG50GIT030</v>
      </c>
      <c r="I3334" s="152"/>
      <c r="J3334" s="91" t="b">
        <f>Proc[[#This Row],[Requested]]=Proc[[#This Row],[CurrentParent]]</f>
        <v>1</v>
      </c>
      <c r="K3334" s="152" t="str">
        <f>IF(Proc[[#This Row],[Author]]="Marcela Urrego",VLOOKUP(LEFT(Proc[[#This Row],[Requested]],1),Table3[#All],2,0),VLOOKUP(Proc[[#This Row],[Author]],Table4[],2,0))</f>
        <v>MGF</v>
      </c>
      <c r="L3334" s="91" t="s">
        <v>3524</v>
      </c>
      <c r="M3334" s="82">
        <v>45874</v>
      </c>
      <c r="N3334" s="82"/>
      <c r="O3334" s="82"/>
      <c r="P3334" s="84" t="str">
        <f ca="1">IF(Proc[[#This Row],[DaysAgeing]]&gt;5,"yep","on track")</f>
        <v>yep</v>
      </c>
      <c r="Q3334" s="2">
        <f ca="1">IF(Proc[[#This Row],[DateClosed]]="",ABS(NETWORKDAYS(Proc[[#This Row],[DateOpened]],TODAY()))-1,ABS(NETWORKDAYS(Proc[[#This Row],[DateOpened]],Proc[[#This Row],[DateClosed]]))-1)</f>
        <v>173</v>
      </c>
      <c r="R3334" s="84" t="s">
        <v>1377</v>
      </c>
      <c r="S3334" s="91"/>
      <c r="T3334" s="153">
        <v>3333</v>
      </c>
    </row>
    <row r="3335" spans="1:20" hidden="1">
      <c r="A3335" s="90" t="s">
        <v>4029</v>
      </c>
      <c r="B3335" s="152" t="str">
        <f>IFERROR(VLOOKUP(Proc[[#This Row],[App]],Table2[],3,0),"open")</f>
        <v>ok</v>
      </c>
      <c r="C3335" s="90" t="s">
        <v>369</v>
      </c>
      <c r="D3335" s="152" t="s">
        <v>3911</v>
      </c>
      <c r="E3335" s="152" t="s">
        <v>3996</v>
      </c>
      <c r="F3335" s="91" t="s">
        <v>3996</v>
      </c>
      <c r="G3335" s="90" t="s">
        <v>400</v>
      </c>
      <c r="H3335" s="91" t="str">
        <f>IF(Proc[[#This Row],[type]]="LFF (MDG-F)",MID(Proc[[#This Row],[Obj]],13,10),"")</f>
        <v/>
      </c>
      <c r="I3335" s="152"/>
      <c r="J3335" s="91" t="b">
        <f>Proc[[#This Row],[Requested]]=Proc[[#This Row],[CurrentParent]]</f>
        <v>1</v>
      </c>
      <c r="K3335" s="152" t="str">
        <f>IF(Proc[[#This Row],[Author]]="Marcela Urrego",VLOOKUP(LEFT(Proc[[#This Row],[Requested]],1),Table3[#All],2,0),VLOOKUP(Proc[[#This Row],[Author]],Table4[],2,0))</f>
        <v>MGF</v>
      </c>
      <c r="L3335" s="91" t="s">
        <v>3524</v>
      </c>
      <c r="M3335" s="82">
        <v>45874</v>
      </c>
      <c r="N3335" s="82"/>
      <c r="O3335" s="82"/>
      <c r="P3335" s="84" t="str">
        <f ca="1">IF(Proc[[#This Row],[DaysAgeing]]&gt;5,"yep","on track")</f>
        <v>yep</v>
      </c>
      <c r="Q3335" s="2">
        <f ca="1">IF(Proc[[#This Row],[DateClosed]]="",ABS(NETWORKDAYS(Proc[[#This Row],[DateOpened]],TODAY()))-1,ABS(NETWORKDAYS(Proc[[#This Row],[DateOpened]],Proc[[#This Row],[DateClosed]]))-1)</f>
        <v>173</v>
      </c>
      <c r="R3335" s="84" t="s">
        <v>1377</v>
      </c>
      <c r="S3335" s="91"/>
      <c r="T3335" s="153">
        <v>3334</v>
      </c>
    </row>
    <row r="3336" spans="1:20" hidden="1">
      <c r="A3336" s="90" t="s">
        <v>4029</v>
      </c>
      <c r="B3336" s="152" t="str">
        <f>IFERROR(VLOOKUP(Proc[[#This Row],[App]],Table2[],3,0),"open")</f>
        <v>ok</v>
      </c>
      <c r="C3336" s="90" t="s">
        <v>369</v>
      </c>
      <c r="D3336" s="152" t="s">
        <v>3912</v>
      </c>
      <c r="E3336" s="152" t="s">
        <v>4000</v>
      </c>
      <c r="F3336" s="91" t="s">
        <v>4000</v>
      </c>
      <c r="G3336" s="90" t="s">
        <v>400</v>
      </c>
      <c r="H3336" s="91" t="str">
        <f>IF(Proc[[#This Row],[type]]="LFF (MDG-F)",MID(Proc[[#This Row],[Obj]],13,10),"")</f>
        <v/>
      </c>
      <c r="I3336" s="152"/>
      <c r="J3336" s="91" t="b">
        <f>Proc[[#This Row],[Requested]]=Proc[[#This Row],[CurrentParent]]</f>
        <v>1</v>
      </c>
      <c r="K3336" s="152" t="str">
        <f>IF(Proc[[#This Row],[Author]]="Marcela Urrego",VLOOKUP(LEFT(Proc[[#This Row],[Requested]],1),Table3[#All],2,0),VLOOKUP(Proc[[#This Row],[Author]],Table4[],2,0))</f>
        <v>MGF</v>
      </c>
      <c r="L3336" s="91" t="s">
        <v>3524</v>
      </c>
      <c r="M3336" s="82">
        <v>45874</v>
      </c>
      <c r="N3336" s="82"/>
      <c r="O3336" s="82"/>
      <c r="P3336" s="84" t="str">
        <f ca="1">IF(Proc[[#This Row],[DaysAgeing]]&gt;5,"yep","on track")</f>
        <v>yep</v>
      </c>
      <c r="Q3336" s="2">
        <f ca="1">IF(Proc[[#This Row],[DateClosed]]="",ABS(NETWORKDAYS(Proc[[#This Row],[DateOpened]],TODAY()))-1,ABS(NETWORKDAYS(Proc[[#This Row],[DateOpened]],Proc[[#This Row],[DateClosed]]))-1)</f>
        <v>173</v>
      </c>
      <c r="R3336" s="84" t="s">
        <v>1377</v>
      </c>
      <c r="S3336" s="91"/>
      <c r="T3336" s="153">
        <v>3335</v>
      </c>
    </row>
    <row r="3337" spans="1:20" hidden="1">
      <c r="A3337" s="90" t="s">
        <v>4029</v>
      </c>
      <c r="B3337" s="152" t="str">
        <f>IFERROR(VLOOKUP(Proc[[#This Row],[App]],Table2[],3,0),"open")</f>
        <v>ok</v>
      </c>
      <c r="C3337" s="90" t="s">
        <v>369</v>
      </c>
      <c r="D3337" s="152" t="s">
        <v>3913</v>
      </c>
      <c r="E3337" s="152" t="s">
        <v>4000</v>
      </c>
      <c r="F3337" s="91" t="s">
        <v>4000</v>
      </c>
      <c r="G3337" s="90" t="s">
        <v>400</v>
      </c>
      <c r="H3337" s="91" t="str">
        <f>IF(Proc[[#This Row],[type]]="LFF (MDG-F)",MID(Proc[[#This Row],[Obj]],13,10),"")</f>
        <v/>
      </c>
      <c r="I3337" s="152"/>
      <c r="J3337" s="91" t="b">
        <f>Proc[[#This Row],[Requested]]=Proc[[#This Row],[CurrentParent]]</f>
        <v>1</v>
      </c>
      <c r="K3337" s="152" t="str">
        <f>IF(Proc[[#This Row],[Author]]="Marcela Urrego",VLOOKUP(LEFT(Proc[[#This Row],[Requested]],1),Table3[#All],2,0),VLOOKUP(Proc[[#This Row],[Author]],Table4[],2,0))</f>
        <v>MGF</v>
      </c>
      <c r="L3337" s="91" t="s">
        <v>3524</v>
      </c>
      <c r="M3337" s="82">
        <v>45874</v>
      </c>
      <c r="N3337" s="82"/>
      <c r="O3337" s="82"/>
      <c r="P3337" s="84" t="str">
        <f ca="1">IF(Proc[[#This Row],[DaysAgeing]]&gt;5,"yep","on track")</f>
        <v>yep</v>
      </c>
      <c r="Q3337" s="2">
        <f ca="1">IF(Proc[[#This Row],[DateClosed]]="",ABS(NETWORKDAYS(Proc[[#This Row],[DateOpened]],TODAY()))-1,ABS(NETWORKDAYS(Proc[[#This Row],[DateOpened]],Proc[[#This Row],[DateClosed]]))-1)</f>
        <v>173</v>
      </c>
      <c r="R3337" s="84" t="s">
        <v>1377</v>
      </c>
      <c r="S3337" s="91"/>
      <c r="T3337" s="153">
        <v>3336</v>
      </c>
    </row>
    <row r="3338" spans="1:20" hidden="1">
      <c r="A3338" s="90" t="s">
        <v>4029</v>
      </c>
      <c r="B3338" s="152" t="str">
        <f>IFERROR(VLOOKUP(Proc[[#This Row],[App]],Table2[],3,0),"open")</f>
        <v>ok</v>
      </c>
      <c r="C3338" s="90" t="s">
        <v>369</v>
      </c>
      <c r="D3338" s="152" t="s">
        <v>3914</v>
      </c>
      <c r="E3338" s="152" t="s">
        <v>4008</v>
      </c>
      <c r="F3338" s="91" t="s">
        <v>4008</v>
      </c>
      <c r="G3338" s="90" t="s">
        <v>400</v>
      </c>
      <c r="H3338" s="91" t="str">
        <f>IF(Proc[[#This Row],[type]]="LFF (MDG-F)",MID(Proc[[#This Row],[Obj]],13,10),"")</f>
        <v/>
      </c>
      <c r="I3338" s="152"/>
      <c r="J3338" s="91" t="b">
        <f>Proc[[#This Row],[Requested]]=Proc[[#This Row],[CurrentParent]]</f>
        <v>1</v>
      </c>
      <c r="K3338" s="152" t="str">
        <f>IF(Proc[[#This Row],[Author]]="Marcela Urrego",VLOOKUP(LEFT(Proc[[#This Row],[Requested]],1),Table3[#All],2,0),VLOOKUP(Proc[[#This Row],[Author]],Table4[],2,0))</f>
        <v>MGF</v>
      </c>
      <c r="L3338" s="91" t="s">
        <v>3524</v>
      </c>
      <c r="M3338" s="82">
        <v>45874</v>
      </c>
      <c r="N3338" s="82"/>
      <c r="O3338" s="82"/>
      <c r="P3338" s="84" t="str">
        <f ca="1">IF(Proc[[#This Row],[DaysAgeing]]&gt;5,"yep","on track")</f>
        <v>yep</v>
      </c>
      <c r="Q3338" s="2">
        <f ca="1">IF(Proc[[#This Row],[DateClosed]]="",ABS(NETWORKDAYS(Proc[[#This Row],[DateOpened]],TODAY()))-1,ABS(NETWORKDAYS(Proc[[#This Row],[DateOpened]],Proc[[#This Row],[DateClosed]]))-1)</f>
        <v>173</v>
      </c>
      <c r="R3338" s="84" t="s">
        <v>1377</v>
      </c>
      <c r="S3338" s="91"/>
      <c r="T3338" s="153">
        <v>3337</v>
      </c>
    </row>
    <row r="3339" spans="1:20" hidden="1">
      <c r="A3339" s="90" t="s">
        <v>4029</v>
      </c>
      <c r="B3339" s="152" t="str">
        <f>IFERROR(VLOOKUP(Proc[[#This Row],[App]],Table2[],3,0),"open")</f>
        <v>ok</v>
      </c>
      <c r="C3339" s="90" t="s">
        <v>369</v>
      </c>
      <c r="D3339" s="152" t="s">
        <v>3915</v>
      </c>
      <c r="E3339" s="152" t="s">
        <v>3997</v>
      </c>
      <c r="F3339" s="91" t="s">
        <v>3997</v>
      </c>
      <c r="G3339" s="90" t="s">
        <v>400</v>
      </c>
      <c r="H3339" s="91" t="str">
        <f>IF(Proc[[#This Row],[type]]="LFF (MDG-F)",MID(Proc[[#This Row],[Obj]],13,10),"")</f>
        <v/>
      </c>
      <c r="I3339" s="152"/>
      <c r="J3339" s="91" t="b">
        <f>Proc[[#This Row],[Requested]]=Proc[[#This Row],[CurrentParent]]</f>
        <v>1</v>
      </c>
      <c r="K3339" s="152" t="str">
        <f>IF(Proc[[#This Row],[Author]]="Marcela Urrego",VLOOKUP(LEFT(Proc[[#This Row],[Requested]],1),Table3[#All],2,0),VLOOKUP(Proc[[#This Row],[Author]],Table4[],2,0))</f>
        <v>MGF</v>
      </c>
      <c r="L3339" s="91" t="s">
        <v>3524</v>
      </c>
      <c r="M3339" s="82">
        <v>45874</v>
      </c>
      <c r="N3339" s="82"/>
      <c r="O3339" s="82"/>
      <c r="P3339" s="84" t="str">
        <f ca="1">IF(Proc[[#This Row],[DaysAgeing]]&gt;5,"yep","on track")</f>
        <v>yep</v>
      </c>
      <c r="Q3339" s="2">
        <f ca="1">IF(Proc[[#This Row],[DateClosed]]="",ABS(NETWORKDAYS(Proc[[#This Row],[DateOpened]],TODAY()))-1,ABS(NETWORKDAYS(Proc[[#This Row],[DateOpened]],Proc[[#This Row],[DateClosed]]))-1)</f>
        <v>173</v>
      </c>
      <c r="R3339" s="84" t="s">
        <v>1377</v>
      </c>
      <c r="S3339" s="91"/>
      <c r="T3339" s="153">
        <v>3338</v>
      </c>
    </row>
    <row r="3340" spans="1:20" hidden="1">
      <c r="A3340" s="90" t="s">
        <v>4029</v>
      </c>
      <c r="B3340" s="152" t="str">
        <f>IFERROR(VLOOKUP(Proc[[#This Row],[App]],Table2[],3,0),"open")</f>
        <v>ok</v>
      </c>
      <c r="C3340" s="90" t="s">
        <v>369</v>
      </c>
      <c r="D3340" s="152" t="s">
        <v>3916</v>
      </c>
      <c r="E3340" s="152" t="s">
        <v>4020</v>
      </c>
      <c r="F3340" s="91" t="s">
        <v>4020</v>
      </c>
      <c r="G3340" s="90" t="s">
        <v>400</v>
      </c>
      <c r="H3340" s="91" t="str">
        <f>IF(Proc[[#This Row],[type]]="LFF (MDG-F)",MID(Proc[[#This Row],[Obj]],13,10),"")</f>
        <v/>
      </c>
      <c r="I3340" s="152"/>
      <c r="J3340" s="91" t="b">
        <f>Proc[[#This Row],[Requested]]=Proc[[#This Row],[CurrentParent]]</f>
        <v>1</v>
      </c>
      <c r="K3340" s="152" t="str">
        <f>IF(Proc[[#This Row],[Author]]="Marcela Urrego",VLOOKUP(LEFT(Proc[[#This Row],[Requested]],1),Table3[#All],2,0),VLOOKUP(Proc[[#This Row],[Author]],Table4[],2,0))</f>
        <v>MGF</v>
      </c>
      <c r="L3340" s="91" t="s">
        <v>3524</v>
      </c>
      <c r="M3340" s="82">
        <v>45874</v>
      </c>
      <c r="N3340" s="82"/>
      <c r="O3340" s="82"/>
      <c r="P3340" s="84" t="str">
        <f ca="1">IF(Proc[[#This Row],[DaysAgeing]]&gt;5,"yep","on track")</f>
        <v>yep</v>
      </c>
      <c r="Q3340" s="2">
        <f ca="1">IF(Proc[[#This Row],[DateClosed]]="",ABS(NETWORKDAYS(Proc[[#This Row],[DateOpened]],TODAY()))-1,ABS(NETWORKDAYS(Proc[[#This Row],[DateOpened]],Proc[[#This Row],[DateClosed]]))-1)</f>
        <v>173</v>
      </c>
      <c r="R3340" s="84" t="s">
        <v>1377</v>
      </c>
      <c r="S3340" s="91"/>
      <c r="T3340" s="153">
        <v>3339</v>
      </c>
    </row>
    <row r="3341" spans="1:20" hidden="1">
      <c r="A3341" s="90" t="s">
        <v>4029</v>
      </c>
      <c r="B3341" s="152" t="str">
        <f>IFERROR(VLOOKUP(Proc[[#This Row],[App]],Table2[],3,0),"open")</f>
        <v>ok</v>
      </c>
      <c r="C3341" s="90" t="s">
        <v>369</v>
      </c>
      <c r="D3341" s="152" t="s">
        <v>3917</v>
      </c>
      <c r="E3341" s="152" t="s">
        <v>4007</v>
      </c>
      <c r="F3341" s="91" t="s">
        <v>4007</v>
      </c>
      <c r="G3341" s="90" t="s">
        <v>400</v>
      </c>
      <c r="H3341" s="91" t="str">
        <f>IF(Proc[[#This Row],[type]]="LFF (MDG-F)",MID(Proc[[#This Row],[Obj]],13,10),"")</f>
        <v/>
      </c>
      <c r="I3341" s="152"/>
      <c r="J3341" s="91" t="b">
        <f>Proc[[#This Row],[Requested]]=Proc[[#This Row],[CurrentParent]]</f>
        <v>1</v>
      </c>
      <c r="K3341" s="152" t="str">
        <f>IF(Proc[[#This Row],[Author]]="Marcela Urrego",VLOOKUP(LEFT(Proc[[#This Row],[Requested]],1),Table3[#All],2,0),VLOOKUP(Proc[[#This Row],[Author]],Table4[],2,0))</f>
        <v>MGF</v>
      </c>
      <c r="L3341" s="91" t="s">
        <v>3524</v>
      </c>
      <c r="M3341" s="82">
        <v>45874</v>
      </c>
      <c r="N3341" s="82"/>
      <c r="O3341" s="82"/>
      <c r="P3341" s="84" t="str">
        <f ca="1">IF(Proc[[#This Row],[DaysAgeing]]&gt;5,"yep","on track")</f>
        <v>yep</v>
      </c>
      <c r="Q3341" s="2">
        <f ca="1">IF(Proc[[#This Row],[DateClosed]]="",ABS(NETWORKDAYS(Proc[[#This Row],[DateOpened]],TODAY()))-1,ABS(NETWORKDAYS(Proc[[#This Row],[DateOpened]],Proc[[#This Row],[DateClosed]]))-1)</f>
        <v>173</v>
      </c>
      <c r="R3341" s="84" t="s">
        <v>1377</v>
      </c>
      <c r="S3341" s="91"/>
      <c r="T3341" s="153">
        <v>3340</v>
      </c>
    </row>
    <row r="3342" spans="1:20" hidden="1">
      <c r="A3342" s="90" t="s">
        <v>4029</v>
      </c>
      <c r="B3342" s="152" t="str">
        <f>IFERROR(VLOOKUP(Proc[[#This Row],[App]],Table2[],3,0),"open")</f>
        <v>ok</v>
      </c>
      <c r="C3342" s="90" t="s">
        <v>369</v>
      </c>
      <c r="D3342" s="152" t="s">
        <v>3918</v>
      </c>
      <c r="E3342" s="152" t="s">
        <v>4003</v>
      </c>
      <c r="F3342" s="91" t="s">
        <v>4003</v>
      </c>
      <c r="G3342" s="90" t="s">
        <v>400</v>
      </c>
      <c r="H3342" s="91" t="str">
        <f>IF(Proc[[#This Row],[type]]="LFF (MDG-F)",MID(Proc[[#This Row],[Obj]],13,10),"")</f>
        <v/>
      </c>
      <c r="I3342" s="152"/>
      <c r="J3342" s="91" t="b">
        <f>Proc[[#This Row],[Requested]]=Proc[[#This Row],[CurrentParent]]</f>
        <v>1</v>
      </c>
      <c r="K3342" s="152" t="str">
        <f>IF(Proc[[#This Row],[Author]]="Marcela Urrego",VLOOKUP(LEFT(Proc[[#This Row],[Requested]],1),Table3[#All],2,0),VLOOKUP(Proc[[#This Row],[Author]],Table4[],2,0))</f>
        <v>MGF</v>
      </c>
      <c r="L3342" s="91" t="s">
        <v>3524</v>
      </c>
      <c r="M3342" s="82">
        <v>45874</v>
      </c>
      <c r="N3342" s="82"/>
      <c r="O3342" s="82"/>
      <c r="P3342" s="84" t="str">
        <f ca="1">IF(Proc[[#This Row],[DaysAgeing]]&gt;5,"yep","on track")</f>
        <v>yep</v>
      </c>
      <c r="Q3342" s="2">
        <f ca="1">IF(Proc[[#This Row],[DateClosed]]="",ABS(NETWORKDAYS(Proc[[#This Row],[DateOpened]],TODAY()))-1,ABS(NETWORKDAYS(Proc[[#This Row],[DateOpened]],Proc[[#This Row],[DateClosed]]))-1)</f>
        <v>173</v>
      </c>
      <c r="R3342" s="84" t="s">
        <v>1377</v>
      </c>
      <c r="S3342" s="91"/>
      <c r="T3342" s="153">
        <v>3341</v>
      </c>
    </row>
    <row r="3343" spans="1:20" hidden="1">
      <c r="A3343" s="90" t="s">
        <v>4029</v>
      </c>
      <c r="B3343" s="152" t="str">
        <f>IFERROR(VLOOKUP(Proc[[#This Row],[App]],Table2[],3,0),"open")</f>
        <v>ok</v>
      </c>
      <c r="C3343" s="90" t="s">
        <v>369</v>
      </c>
      <c r="D3343" s="152" t="s">
        <v>3919</v>
      </c>
      <c r="E3343" s="152" t="s">
        <v>660</v>
      </c>
      <c r="F3343" s="91" t="s">
        <v>660</v>
      </c>
      <c r="G3343" s="90" t="s">
        <v>406</v>
      </c>
      <c r="H3343" s="91" t="str">
        <f>IF(Proc[[#This Row],[type]]="LFF (MDG-F)",MID(Proc[[#This Row],[Obj]],13,10),"")</f>
        <v>CH65YIT001</v>
      </c>
      <c r="I3343" s="152"/>
      <c r="J3343" s="91" t="b">
        <f>Proc[[#This Row],[Requested]]=Proc[[#This Row],[CurrentParent]]</f>
        <v>1</v>
      </c>
      <c r="K3343" s="152" t="str">
        <f>IF(Proc[[#This Row],[Author]]="Marcela Urrego",VLOOKUP(LEFT(Proc[[#This Row],[Requested]],1),Table3[#All],2,0),VLOOKUP(Proc[[#This Row],[Author]],Table4[],2,0))</f>
        <v>MGF</v>
      </c>
      <c r="L3343" s="91" t="s">
        <v>3524</v>
      </c>
      <c r="M3343" s="82">
        <v>45874</v>
      </c>
      <c r="N3343" s="82"/>
      <c r="O3343" s="82"/>
      <c r="P3343" s="84" t="str">
        <f ca="1">IF(Proc[[#This Row],[DaysAgeing]]&gt;5,"yep","on track")</f>
        <v>yep</v>
      </c>
      <c r="Q3343" s="2">
        <f ca="1">IF(Proc[[#This Row],[DateClosed]]="",ABS(NETWORKDAYS(Proc[[#This Row],[DateOpened]],TODAY()))-1,ABS(NETWORKDAYS(Proc[[#This Row],[DateOpened]],Proc[[#This Row],[DateClosed]]))-1)</f>
        <v>173</v>
      </c>
      <c r="R3343" s="84" t="s">
        <v>1377</v>
      </c>
      <c r="S3343" s="91"/>
      <c r="T3343" s="153">
        <v>3342</v>
      </c>
    </row>
    <row r="3344" spans="1:20" hidden="1">
      <c r="A3344" s="90" t="s">
        <v>4029</v>
      </c>
      <c r="B3344" s="111" t="str">
        <f>IFERROR(VLOOKUP(Proc[[#This Row],[App]],Table2[],3,0),"open")</f>
        <v>ok</v>
      </c>
      <c r="C3344" s="90" t="s">
        <v>369</v>
      </c>
      <c r="D3344" s="152" t="s">
        <v>3920</v>
      </c>
      <c r="E3344" s="152" t="s">
        <v>3995</v>
      </c>
      <c r="F3344" s="153" t="s">
        <v>3995</v>
      </c>
      <c r="G3344" s="90" t="s">
        <v>406</v>
      </c>
      <c r="H3344" s="91" t="str">
        <f>IF(Proc[[#This Row],[type]]="LFF (MDG-F)",MID(Proc[[#This Row],[Obj]],13,10),"")</f>
        <v>CH65GIT011</v>
      </c>
      <c r="I3344" s="152"/>
      <c r="J3344" s="91" t="b">
        <f>Proc[[#This Row],[Requested]]=Proc[[#This Row],[CurrentParent]]</f>
        <v>1</v>
      </c>
      <c r="K3344" s="107" t="str">
        <f>IF(Proc[[#This Row],[Author]]="Marcela Urrego",VLOOKUP(LEFT(Proc[[#This Row],[Requested]],1),Table3[#All],2,0),VLOOKUP(Proc[[#This Row],[Author]],Table4[],2,0))</f>
        <v>MGF</v>
      </c>
      <c r="L3344" s="153" t="s">
        <v>3524</v>
      </c>
      <c r="M3344" s="82">
        <v>45874</v>
      </c>
      <c r="N3344" s="82"/>
      <c r="O3344" s="82"/>
      <c r="P3344" s="84" t="str">
        <f ca="1">IF(Proc[[#This Row],[DaysAgeing]]&gt;5,"yep","on track")</f>
        <v>yep</v>
      </c>
      <c r="Q3344" s="2">
        <f ca="1">IF(Proc[[#This Row],[DateClosed]]="",ABS(NETWORKDAYS(Proc[[#This Row],[DateOpened]],TODAY()))-1,ABS(NETWORKDAYS(Proc[[#This Row],[DateOpened]],Proc[[#This Row],[DateClosed]]))-1)</f>
        <v>173</v>
      </c>
      <c r="R3344" s="84" t="s">
        <v>1377</v>
      </c>
      <c r="S3344" s="91"/>
      <c r="T3344" s="153">
        <v>3343</v>
      </c>
    </row>
    <row r="3345" spans="1:20" hidden="1">
      <c r="A3345" s="90" t="s">
        <v>4029</v>
      </c>
      <c r="B3345" s="152" t="str">
        <f>IFERROR(VLOOKUP(Proc[[#This Row],[App]],Table2[],3,0),"open")</f>
        <v>ok</v>
      </c>
      <c r="C3345" s="90" t="s">
        <v>369</v>
      </c>
      <c r="D3345" s="152" t="s">
        <v>3921</v>
      </c>
      <c r="E3345" s="152" t="s">
        <v>3996</v>
      </c>
      <c r="F3345" s="91" t="s">
        <v>3996</v>
      </c>
      <c r="G3345" s="90" t="s">
        <v>400</v>
      </c>
      <c r="H3345" s="91" t="str">
        <f>IF(Proc[[#This Row],[type]]="LFF (MDG-F)",MID(Proc[[#This Row],[Obj]],13,10),"")</f>
        <v/>
      </c>
      <c r="I3345" s="152"/>
      <c r="J3345" s="91" t="b">
        <f>Proc[[#This Row],[Requested]]=Proc[[#This Row],[CurrentParent]]</f>
        <v>1</v>
      </c>
      <c r="K3345" s="152" t="str">
        <f>IF(Proc[[#This Row],[Author]]="Marcela Urrego",VLOOKUP(LEFT(Proc[[#This Row],[Requested]],1),Table3[#All],2,0),VLOOKUP(Proc[[#This Row],[Author]],Table4[],2,0))</f>
        <v>MGF</v>
      </c>
      <c r="L3345" s="91" t="s">
        <v>3524</v>
      </c>
      <c r="M3345" s="82">
        <v>45874</v>
      </c>
      <c r="N3345" s="82"/>
      <c r="O3345" s="82"/>
      <c r="P3345" s="84" t="str">
        <f ca="1">IF(Proc[[#This Row],[DaysAgeing]]&gt;5,"yep","on track")</f>
        <v>yep</v>
      </c>
      <c r="Q3345" s="2">
        <f ca="1">IF(Proc[[#This Row],[DateClosed]]="",ABS(NETWORKDAYS(Proc[[#This Row],[DateOpened]],TODAY()))-1,ABS(NETWORKDAYS(Proc[[#This Row],[DateOpened]],Proc[[#This Row],[DateClosed]]))-1)</f>
        <v>173</v>
      </c>
      <c r="R3345" s="84" t="s">
        <v>1377</v>
      </c>
      <c r="S3345" s="91"/>
      <c r="T3345" s="153">
        <v>3344</v>
      </c>
    </row>
    <row r="3346" spans="1:20" hidden="1">
      <c r="A3346" s="90" t="s">
        <v>4029</v>
      </c>
      <c r="B3346" s="152" t="str">
        <f>IFERROR(VLOOKUP(Proc[[#This Row],[App]],Table2[],3,0),"open")</f>
        <v>ok</v>
      </c>
      <c r="C3346" s="90" t="s">
        <v>369</v>
      </c>
      <c r="D3346" s="152" t="s">
        <v>3922</v>
      </c>
      <c r="E3346" s="152" t="s">
        <v>3997</v>
      </c>
      <c r="F3346" s="91" t="s">
        <v>3997</v>
      </c>
      <c r="G3346" s="90" t="s">
        <v>400</v>
      </c>
      <c r="H3346" s="91" t="str">
        <f>IF(Proc[[#This Row],[type]]="LFF (MDG-F)",MID(Proc[[#This Row],[Obj]],13,10),"")</f>
        <v/>
      </c>
      <c r="I3346" s="152"/>
      <c r="J3346" s="91" t="b">
        <f>Proc[[#This Row],[Requested]]=Proc[[#This Row],[CurrentParent]]</f>
        <v>1</v>
      </c>
      <c r="K3346" s="152" t="str">
        <f>IF(Proc[[#This Row],[Author]]="Marcela Urrego",VLOOKUP(LEFT(Proc[[#This Row],[Requested]],1),Table3[#All],2,0),VLOOKUP(Proc[[#This Row],[Author]],Table4[],2,0))</f>
        <v>MGF</v>
      </c>
      <c r="L3346" s="91" t="s">
        <v>3524</v>
      </c>
      <c r="M3346" s="82">
        <v>45874</v>
      </c>
      <c r="N3346" s="82"/>
      <c r="O3346" s="82"/>
      <c r="P3346" s="84" t="str">
        <f ca="1">IF(Proc[[#This Row],[DaysAgeing]]&gt;5,"yep","on track")</f>
        <v>yep</v>
      </c>
      <c r="Q3346" s="2">
        <f ca="1">IF(Proc[[#This Row],[DateClosed]]="",ABS(NETWORKDAYS(Proc[[#This Row],[DateOpened]],TODAY()))-1,ABS(NETWORKDAYS(Proc[[#This Row],[DateOpened]],Proc[[#This Row],[DateClosed]]))-1)</f>
        <v>173</v>
      </c>
      <c r="R3346" s="84" t="s">
        <v>1377</v>
      </c>
      <c r="S3346" s="91"/>
      <c r="T3346" s="153">
        <v>3345</v>
      </c>
    </row>
    <row r="3347" spans="1:20" hidden="1">
      <c r="A3347" s="90" t="s">
        <v>4029</v>
      </c>
      <c r="B3347" s="152" t="str">
        <f>IFERROR(VLOOKUP(Proc[[#This Row],[App]],Table2[],3,0),"open")</f>
        <v>ok</v>
      </c>
      <c r="C3347" s="90" t="s">
        <v>369</v>
      </c>
      <c r="D3347" s="152" t="s">
        <v>1975</v>
      </c>
      <c r="E3347" s="152" t="s">
        <v>4004</v>
      </c>
      <c r="F3347" s="91" t="s">
        <v>4004</v>
      </c>
      <c r="G3347" s="90" t="s">
        <v>406</v>
      </c>
      <c r="H3347" s="91" t="str">
        <f>IF(Proc[[#This Row],[type]]="LFF (MDG-F)",MID(Proc[[#This Row],[Obj]],13,10),"")</f>
        <v>CH50GIT032</v>
      </c>
      <c r="I3347" s="152"/>
      <c r="J3347" s="91" t="b">
        <f>Proc[[#This Row],[Requested]]=Proc[[#This Row],[CurrentParent]]</f>
        <v>1</v>
      </c>
      <c r="K3347" s="152" t="str">
        <f>IF(Proc[[#This Row],[Author]]="Marcela Urrego",VLOOKUP(LEFT(Proc[[#This Row],[Requested]],1),Table3[#All],2,0),VLOOKUP(Proc[[#This Row],[Author]],Table4[],2,0))</f>
        <v>MGF</v>
      </c>
      <c r="L3347" s="91" t="s">
        <v>3524</v>
      </c>
      <c r="M3347" s="82">
        <v>45874</v>
      </c>
      <c r="N3347" s="82"/>
      <c r="O3347" s="82"/>
      <c r="P3347" s="84" t="str">
        <f ca="1">IF(Proc[[#This Row],[DaysAgeing]]&gt;5,"yep","on track")</f>
        <v>yep</v>
      </c>
      <c r="Q3347" s="2">
        <f ca="1">IF(Proc[[#This Row],[DateClosed]]="",ABS(NETWORKDAYS(Proc[[#This Row],[DateOpened]],TODAY()))-1,ABS(NETWORKDAYS(Proc[[#This Row],[DateOpened]],Proc[[#This Row],[DateClosed]]))-1)</f>
        <v>173</v>
      </c>
      <c r="R3347" s="84" t="s">
        <v>1377</v>
      </c>
      <c r="S3347" s="91"/>
      <c r="T3347" s="153">
        <v>3346</v>
      </c>
    </row>
    <row r="3348" spans="1:20" hidden="1">
      <c r="A3348" s="90" t="s">
        <v>4029</v>
      </c>
      <c r="B3348" s="152" t="str">
        <f>IFERROR(VLOOKUP(Proc[[#This Row],[App]],Table2[],3,0),"open")</f>
        <v>ok</v>
      </c>
      <c r="C3348" s="90" t="s">
        <v>369</v>
      </c>
      <c r="D3348" s="152" t="s">
        <v>3923</v>
      </c>
      <c r="E3348" s="152" t="s">
        <v>424</v>
      </c>
      <c r="F3348" s="91" t="s">
        <v>424</v>
      </c>
      <c r="G3348" s="90" t="s">
        <v>406</v>
      </c>
      <c r="H3348" s="91" t="str">
        <f>IF(Proc[[#This Row],[type]]="LFF (MDG-F)",MID(Proc[[#This Row],[Obj]],13,10),"")</f>
        <v>KR03GIT01B</v>
      </c>
      <c r="I3348" s="152"/>
      <c r="J3348" s="91" t="b">
        <f>Proc[[#This Row],[Requested]]=Proc[[#This Row],[CurrentParent]]</f>
        <v>1</v>
      </c>
      <c r="K3348" s="152" t="str">
        <f>IF(Proc[[#This Row],[Author]]="Marcela Urrego",VLOOKUP(LEFT(Proc[[#This Row],[Requested]],1),Table3[#All],2,0),VLOOKUP(Proc[[#This Row],[Author]],Table4[],2,0))</f>
        <v>MGF</v>
      </c>
      <c r="L3348" s="91" t="s">
        <v>3524</v>
      </c>
      <c r="M3348" s="82">
        <v>45874</v>
      </c>
      <c r="N3348" s="82"/>
      <c r="O3348" s="82"/>
      <c r="P3348" s="84" t="str">
        <f ca="1">IF(Proc[[#This Row],[DaysAgeing]]&gt;5,"yep","on track")</f>
        <v>yep</v>
      </c>
      <c r="Q3348" s="2">
        <f ca="1">IF(Proc[[#This Row],[DateClosed]]="",ABS(NETWORKDAYS(Proc[[#This Row],[DateOpened]],TODAY()))-1,ABS(NETWORKDAYS(Proc[[#This Row],[DateOpened]],Proc[[#This Row],[DateClosed]]))-1)</f>
        <v>173</v>
      </c>
      <c r="R3348" s="84" t="s">
        <v>1377</v>
      </c>
      <c r="S3348" s="91"/>
      <c r="T3348" s="153">
        <v>3347</v>
      </c>
    </row>
    <row r="3349" spans="1:20" hidden="1">
      <c r="A3349" s="90" t="s">
        <v>4029</v>
      </c>
      <c r="B3349" s="152" t="str">
        <f>IFERROR(VLOOKUP(Proc[[#This Row],[App]],Table2[],3,0),"open")</f>
        <v>ok</v>
      </c>
      <c r="C3349" s="90" t="s">
        <v>369</v>
      </c>
      <c r="D3349" s="152" t="s">
        <v>3924</v>
      </c>
      <c r="E3349" s="152" t="s">
        <v>3997</v>
      </c>
      <c r="F3349" s="91" t="s">
        <v>3997</v>
      </c>
      <c r="G3349" s="90" t="s">
        <v>400</v>
      </c>
      <c r="H3349" s="91" t="str">
        <f>IF(Proc[[#This Row],[type]]="LFF (MDG-F)",MID(Proc[[#This Row],[Obj]],13,10),"")</f>
        <v/>
      </c>
      <c r="I3349" s="152"/>
      <c r="J3349" s="91" t="b">
        <f>Proc[[#This Row],[Requested]]=Proc[[#This Row],[CurrentParent]]</f>
        <v>1</v>
      </c>
      <c r="K3349" s="152" t="str">
        <f>IF(Proc[[#This Row],[Author]]="Marcela Urrego",VLOOKUP(LEFT(Proc[[#This Row],[Requested]],1),Table3[#All],2,0),VLOOKUP(Proc[[#This Row],[Author]],Table4[],2,0))</f>
        <v>MGF</v>
      </c>
      <c r="L3349" s="91" t="s">
        <v>3524</v>
      </c>
      <c r="M3349" s="82">
        <v>45874</v>
      </c>
      <c r="N3349" s="82"/>
      <c r="O3349" s="82"/>
      <c r="P3349" s="84" t="str">
        <f ca="1">IF(Proc[[#This Row],[DaysAgeing]]&gt;5,"yep","on track")</f>
        <v>yep</v>
      </c>
      <c r="Q3349" s="2">
        <f ca="1">IF(Proc[[#This Row],[DateClosed]]="",ABS(NETWORKDAYS(Proc[[#This Row],[DateOpened]],TODAY()))-1,ABS(NETWORKDAYS(Proc[[#This Row],[DateOpened]],Proc[[#This Row],[DateClosed]]))-1)</f>
        <v>173</v>
      </c>
      <c r="R3349" s="84" t="s">
        <v>1377</v>
      </c>
      <c r="S3349" s="91"/>
      <c r="T3349" s="153">
        <v>3348</v>
      </c>
    </row>
    <row r="3350" spans="1:20" hidden="1">
      <c r="A3350" s="90" t="s">
        <v>4029</v>
      </c>
      <c r="B3350" s="152" t="str">
        <f>IFERROR(VLOOKUP(Proc[[#This Row],[App]],Table2[],3,0),"open")</f>
        <v>ok</v>
      </c>
      <c r="C3350" s="90" t="s">
        <v>369</v>
      </c>
      <c r="D3350" s="152" t="s">
        <v>3925</v>
      </c>
      <c r="E3350" s="152" t="s">
        <v>3996</v>
      </c>
      <c r="F3350" s="91" t="s">
        <v>3996</v>
      </c>
      <c r="G3350" s="90" t="s">
        <v>400</v>
      </c>
      <c r="H3350" s="91" t="str">
        <f>IF(Proc[[#This Row],[type]]="LFF (MDG-F)",MID(Proc[[#This Row],[Obj]],13,10),"")</f>
        <v/>
      </c>
      <c r="I3350" s="152"/>
      <c r="J3350" s="91" t="b">
        <f>Proc[[#This Row],[Requested]]=Proc[[#This Row],[CurrentParent]]</f>
        <v>1</v>
      </c>
      <c r="K3350" s="152" t="str">
        <f>IF(Proc[[#This Row],[Author]]="Marcela Urrego",VLOOKUP(LEFT(Proc[[#This Row],[Requested]],1),Table3[#All],2,0),VLOOKUP(Proc[[#This Row],[Author]],Table4[],2,0))</f>
        <v>MGF</v>
      </c>
      <c r="L3350" s="91" t="s">
        <v>3524</v>
      </c>
      <c r="M3350" s="82">
        <v>45874</v>
      </c>
      <c r="N3350" s="82"/>
      <c r="O3350" s="82"/>
      <c r="P3350" s="84" t="str">
        <f ca="1">IF(Proc[[#This Row],[DaysAgeing]]&gt;5,"yep","on track")</f>
        <v>yep</v>
      </c>
      <c r="Q3350" s="2">
        <f ca="1">IF(Proc[[#This Row],[DateClosed]]="",ABS(NETWORKDAYS(Proc[[#This Row],[DateOpened]],TODAY()))-1,ABS(NETWORKDAYS(Proc[[#This Row],[DateOpened]],Proc[[#This Row],[DateClosed]]))-1)</f>
        <v>173</v>
      </c>
      <c r="R3350" s="84" t="s">
        <v>1377</v>
      </c>
      <c r="S3350" s="91"/>
      <c r="T3350" s="153">
        <v>3349</v>
      </c>
    </row>
    <row r="3351" spans="1:20" hidden="1">
      <c r="A3351" s="90" t="s">
        <v>4029</v>
      </c>
      <c r="B3351" s="152" t="str">
        <f>IFERROR(VLOOKUP(Proc[[#This Row],[App]],Table2[],3,0),"open")</f>
        <v>ok</v>
      </c>
      <c r="C3351" s="90" t="s">
        <v>369</v>
      </c>
      <c r="D3351" s="152" t="s">
        <v>3926</v>
      </c>
      <c r="E3351" s="152" t="s">
        <v>4021</v>
      </c>
      <c r="F3351" s="91" t="s">
        <v>4021</v>
      </c>
      <c r="G3351" s="90" t="s">
        <v>400</v>
      </c>
      <c r="H3351" s="91" t="str">
        <f>IF(Proc[[#This Row],[type]]="LFF (MDG-F)",MID(Proc[[#This Row],[Obj]],13,10),"")</f>
        <v/>
      </c>
      <c r="I3351" s="152"/>
      <c r="J3351" s="91" t="b">
        <f>Proc[[#This Row],[Requested]]=Proc[[#This Row],[CurrentParent]]</f>
        <v>1</v>
      </c>
      <c r="K3351" s="152" t="str">
        <f>IF(Proc[[#This Row],[Author]]="Marcela Urrego",VLOOKUP(LEFT(Proc[[#This Row],[Requested]],1),Table3[#All],2,0),VLOOKUP(Proc[[#This Row],[Author]],Table4[],2,0))</f>
        <v>MGF</v>
      </c>
      <c r="L3351" s="91" t="s">
        <v>3524</v>
      </c>
      <c r="M3351" s="82">
        <v>45874</v>
      </c>
      <c r="N3351" s="82"/>
      <c r="O3351" s="82"/>
      <c r="P3351" s="84" t="str">
        <f ca="1">IF(Proc[[#This Row],[DaysAgeing]]&gt;5,"yep","on track")</f>
        <v>yep</v>
      </c>
      <c r="Q3351" s="2">
        <f ca="1">IF(Proc[[#This Row],[DateClosed]]="",ABS(NETWORKDAYS(Proc[[#This Row],[DateOpened]],TODAY()))-1,ABS(NETWORKDAYS(Proc[[#This Row],[DateOpened]],Proc[[#This Row],[DateClosed]]))-1)</f>
        <v>173</v>
      </c>
      <c r="R3351" s="84" t="s">
        <v>1377</v>
      </c>
      <c r="S3351" s="91"/>
      <c r="T3351" s="153">
        <v>3350</v>
      </c>
    </row>
    <row r="3352" spans="1:20" hidden="1">
      <c r="A3352" s="90" t="s">
        <v>4029</v>
      </c>
      <c r="B3352" s="152" t="str">
        <f>IFERROR(VLOOKUP(Proc[[#This Row],[App]],Table2[],3,0),"open")</f>
        <v>ok</v>
      </c>
      <c r="C3352" s="90" t="s">
        <v>369</v>
      </c>
      <c r="D3352" s="152" t="s">
        <v>3927</v>
      </c>
      <c r="E3352" s="152" t="s">
        <v>3995</v>
      </c>
      <c r="F3352" s="91" t="s">
        <v>3995</v>
      </c>
      <c r="G3352" s="90" t="s">
        <v>400</v>
      </c>
      <c r="H3352" s="91" t="str">
        <f>IF(Proc[[#This Row],[type]]="LFF (MDG-F)",MID(Proc[[#This Row],[Obj]],13,10),"")</f>
        <v/>
      </c>
      <c r="I3352" s="152"/>
      <c r="J3352" s="91" t="b">
        <f>Proc[[#This Row],[Requested]]=Proc[[#This Row],[CurrentParent]]</f>
        <v>1</v>
      </c>
      <c r="K3352" s="152" t="str">
        <f>IF(Proc[[#This Row],[Author]]="Marcela Urrego",VLOOKUP(LEFT(Proc[[#This Row],[Requested]],1),Table3[#All],2,0),VLOOKUP(Proc[[#This Row],[Author]],Table4[],2,0))</f>
        <v>MGF</v>
      </c>
      <c r="L3352" s="91" t="s">
        <v>3524</v>
      </c>
      <c r="M3352" s="82">
        <v>45874</v>
      </c>
      <c r="N3352" s="82"/>
      <c r="O3352" s="82"/>
      <c r="P3352" s="84" t="str">
        <f ca="1">IF(Proc[[#This Row],[DaysAgeing]]&gt;5,"yep","on track")</f>
        <v>yep</v>
      </c>
      <c r="Q3352" s="2">
        <f ca="1">IF(Proc[[#This Row],[DateClosed]]="",ABS(NETWORKDAYS(Proc[[#This Row],[DateOpened]],TODAY()))-1,ABS(NETWORKDAYS(Proc[[#This Row],[DateOpened]],Proc[[#This Row],[DateClosed]]))-1)</f>
        <v>173</v>
      </c>
      <c r="R3352" s="84" t="s">
        <v>1377</v>
      </c>
      <c r="S3352" s="91"/>
      <c r="T3352" s="153">
        <v>3351</v>
      </c>
    </row>
    <row r="3353" spans="1:20" hidden="1">
      <c r="A3353" s="90" t="s">
        <v>4029</v>
      </c>
      <c r="B3353" s="152" t="str">
        <f>IFERROR(VLOOKUP(Proc[[#This Row],[App]],Table2[],3,0),"open")</f>
        <v>ok</v>
      </c>
      <c r="C3353" s="90" t="s">
        <v>369</v>
      </c>
      <c r="D3353" s="152" t="s">
        <v>3928</v>
      </c>
      <c r="E3353" s="152" t="s">
        <v>4015</v>
      </c>
      <c r="F3353" s="91" t="s">
        <v>4015</v>
      </c>
      <c r="G3353" s="90" t="s">
        <v>400</v>
      </c>
      <c r="H3353" s="91" t="str">
        <f>IF(Proc[[#This Row],[type]]="LFF (MDG-F)",MID(Proc[[#This Row],[Obj]],13,10),"")</f>
        <v/>
      </c>
      <c r="I3353" s="152"/>
      <c r="J3353" s="91" t="b">
        <f>Proc[[#This Row],[Requested]]=Proc[[#This Row],[CurrentParent]]</f>
        <v>1</v>
      </c>
      <c r="K3353" s="152" t="str">
        <f>IF(Proc[[#This Row],[Author]]="Marcela Urrego",VLOOKUP(LEFT(Proc[[#This Row],[Requested]],1),Table3[#All],2,0),VLOOKUP(Proc[[#This Row],[Author]],Table4[],2,0))</f>
        <v>MGF</v>
      </c>
      <c r="L3353" s="91" t="s">
        <v>3524</v>
      </c>
      <c r="M3353" s="82">
        <v>45874</v>
      </c>
      <c r="N3353" s="82"/>
      <c r="O3353" s="82"/>
      <c r="P3353" s="84" t="str">
        <f ca="1">IF(Proc[[#This Row],[DaysAgeing]]&gt;5,"yep","on track")</f>
        <v>yep</v>
      </c>
      <c r="Q3353" s="2">
        <f ca="1">IF(Proc[[#This Row],[DateClosed]]="",ABS(NETWORKDAYS(Proc[[#This Row],[DateOpened]],TODAY()))-1,ABS(NETWORKDAYS(Proc[[#This Row],[DateOpened]],Proc[[#This Row],[DateClosed]]))-1)</f>
        <v>173</v>
      </c>
      <c r="R3353" s="84" t="s">
        <v>1377</v>
      </c>
      <c r="S3353" s="91"/>
      <c r="T3353" s="153">
        <v>3352</v>
      </c>
    </row>
    <row r="3354" spans="1:20" hidden="1">
      <c r="A3354" s="90" t="s">
        <v>4029</v>
      </c>
      <c r="B3354" s="111" t="str">
        <f>IFERROR(VLOOKUP(Proc[[#This Row],[App]],Table2[],3,0),"open")</f>
        <v>ok</v>
      </c>
      <c r="C3354" s="90" t="s">
        <v>369</v>
      </c>
      <c r="D3354" s="152" t="s">
        <v>3929</v>
      </c>
      <c r="E3354" s="152" t="s">
        <v>3997</v>
      </c>
      <c r="F3354" s="91" t="s">
        <v>3997</v>
      </c>
      <c r="G3354" s="90" t="s">
        <v>400</v>
      </c>
      <c r="H3354" s="91" t="str">
        <f>IF(Proc[[#This Row],[type]]="LFF (MDG-F)",MID(Proc[[#This Row],[Obj]],13,10),"")</f>
        <v/>
      </c>
      <c r="I3354" s="152"/>
      <c r="J3354" s="91" t="b">
        <f>Proc[[#This Row],[Requested]]=Proc[[#This Row],[CurrentParent]]</f>
        <v>1</v>
      </c>
      <c r="K3354" s="152" t="str">
        <f>IF(Proc[[#This Row],[Author]]="Marcela Urrego",VLOOKUP(LEFT(Proc[[#This Row],[Requested]],1),Table3[#All],2,0),VLOOKUP(Proc[[#This Row],[Author]],Table4[],2,0))</f>
        <v>MGF</v>
      </c>
      <c r="L3354" s="91" t="s">
        <v>3524</v>
      </c>
      <c r="M3354" s="82">
        <v>45874</v>
      </c>
      <c r="N3354" s="82"/>
      <c r="O3354" s="82"/>
      <c r="P3354" s="84" t="str">
        <f ca="1">IF(Proc[[#This Row],[DaysAgeing]]&gt;5,"yep","on track")</f>
        <v>yep</v>
      </c>
      <c r="Q3354" s="2">
        <f ca="1">IF(Proc[[#This Row],[DateClosed]]="",ABS(NETWORKDAYS(Proc[[#This Row],[DateOpened]],TODAY()))-1,ABS(NETWORKDAYS(Proc[[#This Row],[DateOpened]],Proc[[#This Row],[DateClosed]]))-1)</f>
        <v>173</v>
      </c>
      <c r="R3354" s="84" t="s">
        <v>1377</v>
      </c>
      <c r="S3354" s="91"/>
      <c r="T3354" s="153">
        <v>3353</v>
      </c>
    </row>
    <row r="3355" spans="1:20" hidden="1">
      <c r="A3355" s="90" t="s">
        <v>4029</v>
      </c>
      <c r="B3355" s="152" t="str">
        <f>IFERROR(VLOOKUP(Proc[[#This Row],[App]],Table2[],3,0),"open")</f>
        <v>ok</v>
      </c>
      <c r="C3355" s="90" t="s">
        <v>369</v>
      </c>
      <c r="D3355" s="152" t="s">
        <v>3930</v>
      </c>
      <c r="E3355" s="152" t="s">
        <v>4006</v>
      </c>
      <c r="F3355" s="91" t="s">
        <v>4006</v>
      </c>
      <c r="G3355" s="90" t="s">
        <v>400</v>
      </c>
      <c r="H3355" s="91" t="str">
        <f>IF(Proc[[#This Row],[type]]="LFF (MDG-F)",MID(Proc[[#This Row],[Obj]],13,10),"")</f>
        <v/>
      </c>
      <c r="I3355" s="152"/>
      <c r="J3355" s="91" t="b">
        <f>Proc[[#This Row],[Requested]]=Proc[[#This Row],[CurrentParent]]</f>
        <v>1</v>
      </c>
      <c r="K3355" s="152" t="str">
        <f>IF(Proc[[#This Row],[Author]]="Marcela Urrego",VLOOKUP(LEFT(Proc[[#This Row],[Requested]],1),Table3[#All],2,0),VLOOKUP(Proc[[#This Row],[Author]],Table4[],2,0))</f>
        <v>MGF</v>
      </c>
      <c r="L3355" s="91" t="s">
        <v>3524</v>
      </c>
      <c r="M3355" s="82">
        <v>45874</v>
      </c>
      <c r="N3355" s="82"/>
      <c r="O3355" s="82"/>
      <c r="P3355" s="84" t="str">
        <f ca="1">IF(Proc[[#This Row],[DaysAgeing]]&gt;5,"yep","on track")</f>
        <v>yep</v>
      </c>
      <c r="Q3355" s="2">
        <f ca="1">IF(Proc[[#This Row],[DateClosed]]="",ABS(NETWORKDAYS(Proc[[#This Row],[DateOpened]],TODAY()))-1,ABS(NETWORKDAYS(Proc[[#This Row],[DateOpened]],Proc[[#This Row],[DateClosed]]))-1)</f>
        <v>173</v>
      </c>
      <c r="R3355" s="84" t="s">
        <v>1377</v>
      </c>
      <c r="S3355" s="91"/>
      <c r="T3355" s="153">
        <v>3354</v>
      </c>
    </row>
    <row r="3356" spans="1:20" hidden="1">
      <c r="A3356" s="90" t="s">
        <v>4029</v>
      </c>
      <c r="B3356" s="152" t="str">
        <f>IFERROR(VLOOKUP(Proc[[#This Row],[App]],Table2[],3,0),"open")</f>
        <v>ok</v>
      </c>
      <c r="C3356" s="90" t="s">
        <v>369</v>
      </c>
      <c r="D3356" s="152" t="s">
        <v>3931</v>
      </c>
      <c r="E3356" s="152" t="s">
        <v>3996</v>
      </c>
      <c r="F3356" s="91" t="s">
        <v>3996</v>
      </c>
      <c r="G3356" s="90" t="s">
        <v>400</v>
      </c>
      <c r="H3356" s="91" t="str">
        <f>IF(Proc[[#This Row],[type]]="LFF (MDG-F)",MID(Proc[[#This Row],[Obj]],13,10),"")</f>
        <v/>
      </c>
      <c r="I3356" s="152"/>
      <c r="J3356" s="91" t="b">
        <f>Proc[[#This Row],[Requested]]=Proc[[#This Row],[CurrentParent]]</f>
        <v>1</v>
      </c>
      <c r="K3356" s="152" t="str">
        <f>IF(Proc[[#This Row],[Author]]="Marcela Urrego",VLOOKUP(LEFT(Proc[[#This Row],[Requested]],1),Table3[#All],2,0),VLOOKUP(Proc[[#This Row],[Author]],Table4[],2,0))</f>
        <v>MGF</v>
      </c>
      <c r="L3356" s="91" t="s">
        <v>3524</v>
      </c>
      <c r="M3356" s="82">
        <v>45874</v>
      </c>
      <c r="N3356" s="82"/>
      <c r="O3356" s="82"/>
      <c r="P3356" s="84" t="str">
        <f ca="1">IF(Proc[[#This Row],[DaysAgeing]]&gt;5,"yep","on track")</f>
        <v>yep</v>
      </c>
      <c r="Q3356" s="2">
        <f ca="1">IF(Proc[[#This Row],[DateClosed]]="",ABS(NETWORKDAYS(Proc[[#This Row],[DateOpened]],TODAY()))-1,ABS(NETWORKDAYS(Proc[[#This Row],[DateOpened]],Proc[[#This Row],[DateClosed]]))-1)</f>
        <v>173</v>
      </c>
      <c r="R3356" s="84" t="s">
        <v>1377</v>
      </c>
      <c r="S3356" s="91"/>
      <c r="T3356" s="153">
        <v>3355</v>
      </c>
    </row>
    <row r="3357" spans="1:20" hidden="1">
      <c r="A3357" s="90" t="s">
        <v>4029</v>
      </c>
      <c r="B3357" s="152" t="str">
        <f>IFERROR(VLOOKUP(Proc[[#This Row],[App]],Table2[],3,0),"open")</f>
        <v>ok</v>
      </c>
      <c r="C3357" s="90" t="s">
        <v>369</v>
      </c>
      <c r="D3357" s="152" t="s">
        <v>3932</v>
      </c>
      <c r="E3357" s="152" t="s">
        <v>4004</v>
      </c>
      <c r="F3357" s="91" t="s">
        <v>4004</v>
      </c>
      <c r="G3357" s="90" t="s">
        <v>400</v>
      </c>
      <c r="H3357" s="91" t="str">
        <f>IF(Proc[[#This Row],[type]]="LFF (MDG-F)",MID(Proc[[#This Row],[Obj]],13,10),"")</f>
        <v/>
      </c>
      <c r="I3357" s="152"/>
      <c r="J3357" s="91" t="b">
        <f>Proc[[#This Row],[Requested]]=Proc[[#This Row],[CurrentParent]]</f>
        <v>1</v>
      </c>
      <c r="K3357" s="152" t="str">
        <f>IF(Proc[[#This Row],[Author]]="Marcela Urrego",VLOOKUP(LEFT(Proc[[#This Row],[Requested]],1),Table3[#All],2,0),VLOOKUP(Proc[[#This Row],[Author]],Table4[],2,0))</f>
        <v>MGF</v>
      </c>
      <c r="L3357" s="91" t="s">
        <v>3524</v>
      </c>
      <c r="M3357" s="82">
        <v>45874</v>
      </c>
      <c r="N3357" s="82"/>
      <c r="O3357" s="82"/>
      <c r="P3357" s="84" t="str">
        <f ca="1">IF(Proc[[#This Row],[DaysAgeing]]&gt;5,"yep","on track")</f>
        <v>yep</v>
      </c>
      <c r="Q3357" s="2">
        <f ca="1">IF(Proc[[#This Row],[DateClosed]]="",ABS(NETWORKDAYS(Proc[[#This Row],[DateOpened]],TODAY()))-1,ABS(NETWORKDAYS(Proc[[#This Row],[DateOpened]],Proc[[#This Row],[DateClosed]]))-1)</f>
        <v>173</v>
      </c>
      <c r="R3357" s="84" t="s">
        <v>1377</v>
      </c>
      <c r="S3357" s="91"/>
      <c r="T3357" s="153">
        <v>3356</v>
      </c>
    </row>
    <row r="3358" spans="1:20" hidden="1">
      <c r="A3358" s="90" t="s">
        <v>4029</v>
      </c>
      <c r="B3358" s="111" t="str">
        <f>IFERROR(VLOOKUP(Proc[[#This Row],[App]],Table2[],3,0),"open")</f>
        <v>ok</v>
      </c>
      <c r="C3358" s="90" t="s">
        <v>369</v>
      </c>
      <c r="D3358" s="152" t="s">
        <v>3933</v>
      </c>
      <c r="E3358" s="152" t="s">
        <v>3999</v>
      </c>
      <c r="F3358" s="153" t="s">
        <v>3999</v>
      </c>
      <c r="G3358" s="90" t="s">
        <v>400</v>
      </c>
      <c r="H3358" s="91" t="str">
        <f>IF(Proc[[#This Row],[type]]="LFF (MDG-F)",MID(Proc[[#This Row],[Obj]],13,10),"")</f>
        <v/>
      </c>
      <c r="I3358" s="152"/>
      <c r="J3358" s="91" t="b">
        <f>Proc[[#This Row],[Requested]]=Proc[[#This Row],[CurrentParent]]</f>
        <v>1</v>
      </c>
      <c r="K3358" s="107" t="str">
        <f>IF(Proc[[#This Row],[Author]]="Marcela Urrego",VLOOKUP(LEFT(Proc[[#This Row],[Requested]],1),Table3[#All],2,0),VLOOKUP(Proc[[#This Row],[Author]],Table4[],2,0))</f>
        <v>MGF</v>
      </c>
      <c r="L3358" s="153" t="s">
        <v>3524</v>
      </c>
      <c r="M3358" s="82">
        <v>45874</v>
      </c>
      <c r="N3358" s="82"/>
      <c r="O3358" s="82"/>
      <c r="P3358" s="84" t="str">
        <f ca="1">IF(Proc[[#This Row],[DaysAgeing]]&gt;5,"yep","on track")</f>
        <v>yep</v>
      </c>
      <c r="Q3358" s="2">
        <f ca="1">IF(Proc[[#This Row],[DateClosed]]="",ABS(NETWORKDAYS(Proc[[#This Row],[DateOpened]],TODAY()))-1,ABS(NETWORKDAYS(Proc[[#This Row],[DateOpened]],Proc[[#This Row],[DateClosed]]))-1)</f>
        <v>173</v>
      </c>
      <c r="R3358" s="84" t="s">
        <v>1377</v>
      </c>
      <c r="S3358" s="91"/>
      <c r="T3358" s="153">
        <v>3357</v>
      </c>
    </row>
    <row r="3359" spans="1:20" hidden="1">
      <c r="A3359" s="90" t="s">
        <v>4029</v>
      </c>
      <c r="B3359" s="152" t="str">
        <f>IFERROR(VLOOKUP(Proc[[#This Row],[App]],Table2[],3,0),"open")</f>
        <v>ok</v>
      </c>
      <c r="C3359" s="90" t="s">
        <v>369</v>
      </c>
      <c r="D3359" s="152" t="s">
        <v>3934</v>
      </c>
      <c r="E3359" s="152" t="s">
        <v>4006</v>
      </c>
      <c r="F3359" s="91" t="s">
        <v>4006</v>
      </c>
      <c r="G3359" s="90" t="s">
        <v>406</v>
      </c>
      <c r="H3359" s="91" t="str">
        <f>IF(Proc[[#This Row],[type]]="LFF (MDG-F)",MID(Proc[[#This Row],[Obj]],13,10),"")</f>
        <v>2029GIT120</v>
      </c>
      <c r="I3359" s="152"/>
      <c r="J3359" s="91" t="b">
        <f>Proc[[#This Row],[Requested]]=Proc[[#This Row],[CurrentParent]]</f>
        <v>1</v>
      </c>
      <c r="K3359" s="152" t="str">
        <f>IF(Proc[[#This Row],[Author]]="Marcela Urrego",VLOOKUP(LEFT(Proc[[#This Row],[Requested]],1),Table3[#All],2,0),VLOOKUP(Proc[[#This Row],[Author]],Table4[],2,0))</f>
        <v>MGF</v>
      </c>
      <c r="L3359" s="91" t="s">
        <v>3524</v>
      </c>
      <c r="M3359" s="82">
        <v>45874</v>
      </c>
      <c r="N3359" s="82"/>
      <c r="O3359" s="82"/>
      <c r="P3359" s="84" t="str">
        <f ca="1">IF(Proc[[#This Row],[DaysAgeing]]&gt;5,"yep","on track")</f>
        <v>yep</v>
      </c>
      <c r="Q3359" s="2">
        <f ca="1">IF(Proc[[#This Row],[DateClosed]]="",ABS(NETWORKDAYS(Proc[[#This Row],[DateOpened]],TODAY()))-1,ABS(NETWORKDAYS(Proc[[#This Row],[DateOpened]],Proc[[#This Row],[DateClosed]]))-1)</f>
        <v>173</v>
      </c>
      <c r="R3359" s="84" t="s">
        <v>1377</v>
      </c>
      <c r="S3359" s="91"/>
      <c r="T3359" s="153">
        <v>3358</v>
      </c>
    </row>
    <row r="3360" spans="1:20" hidden="1">
      <c r="A3360" s="90" t="s">
        <v>4029</v>
      </c>
      <c r="B3360" s="152" t="str">
        <f>IFERROR(VLOOKUP(Proc[[#This Row],[App]],Table2[],3,0),"open")</f>
        <v>ok</v>
      </c>
      <c r="C3360" s="90" t="s">
        <v>369</v>
      </c>
      <c r="D3360" s="152" t="s">
        <v>3935</v>
      </c>
      <c r="E3360" s="152" t="s">
        <v>3996</v>
      </c>
      <c r="F3360" s="91" t="s">
        <v>3996</v>
      </c>
      <c r="G3360" s="90" t="s">
        <v>406</v>
      </c>
      <c r="H3360" s="91" t="str">
        <f>IF(Proc[[#This Row],[type]]="LFF (MDG-F)",MID(Proc[[#This Row],[Obj]],13,10),"")</f>
        <v>2034GIT120</v>
      </c>
      <c r="I3360" s="152"/>
      <c r="J3360" s="91" t="b">
        <f>Proc[[#This Row],[Requested]]=Proc[[#This Row],[CurrentParent]]</f>
        <v>1</v>
      </c>
      <c r="K3360" s="152" t="str">
        <f>IF(Proc[[#This Row],[Author]]="Marcela Urrego",VLOOKUP(LEFT(Proc[[#This Row],[Requested]],1),Table3[#All],2,0),VLOOKUP(Proc[[#This Row],[Author]],Table4[],2,0))</f>
        <v>MGF</v>
      </c>
      <c r="L3360" s="91" t="s">
        <v>3524</v>
      </c>
      <c r="M3360" s="82">
        <v>45874</v>
      </c>
      <c r="N3360" s="82"/>
      <c r="O3360" s="82"/>
      <c r="P3360" s="84" t="str">
        <f ca="1">IF(Proc[[#This Row],[DaysAgeing]]&gt;5,"yep","on track")</f>
        <v>yep</v>
      </c>
      <c r="Q3360" s="2">
        <f ca="1">IF(Proc[[#This Row],[DateClosed]]="",ABS(NETWORKDAYS(Proc[[#This Row],[DateOpened]],TODAY()))-1,ABS(NETWORKDAYS(Proc[[#This Row],[DateOpened]],Proc[[#This Row],[DateClosed]]))-1)</f>
        <v>173</v>
      </c>
      <c r="R3360" s="84" t="s">
        <v>1377</v>
      </c>
      <c r="S3360" s="91"/>
      <c r="T3360" s="153">
        <v>3359</v>
      </c>
    </row>
    <row r="3361" spans="1:20" hidden="1">
      <c r="A3361" s="90" t="s">
        <v>4029</v>
      </c>
      <c r="B3361" s="152" t="str">
        <f>IFERROR(VLOOKUP(Proc[[#This Row],[App]],Table2[],3,0),"open")</f>
        <v>ok</v>
      </c>
      <c r="C3361" s="90" t="s">
        <v>369</v>
      </c>
      <c r="D3361" s="152" t="s">
        <v>3936</v>
      </c>
      <c r="E3361" s="152" t="s">
        <v>660</v>
      </c>
      <c r="F3361" s="91" t="s">
        <v>660</v>
      </c>
      <c r="G3361" s="90" t="s">
        <v>400</v>
      </c>
      <c r="H3361" s="91" t="str">
        <f>IF(Proc[[#This Row],[type]]="LFF (MDG-F)",MID(Proc[[#This Row],[Obj]],13,10),"")</f>
        <v/>
      </c>
      <c r="I3361" s="152"/>
      <c r="J3361" s="91" t="b">
        <f>Proc[[#This Row],[Requested]]=Proc[[#This Row],[CurrentParent]]</f>
        <v>1</v>
      </c>
      <c r="K3361" s="152" t="str">
        <f>IF(Proc[[#This Row],[Author]]="Marcela Urrego",VLOOKUP(LEFT(Proc[[#This Row],[Requested]],1),Table3[#All],2,0),VLOOKUP(Proc[[#This Row],[Author]],Table4[],2,0))</f>
        <v>MGF</v>
      </c>
      <c r="L3361" s="91" t="s">
        <v>3524</v>
      </c>
      <c r="M3361" s="82">
        <v>45874</v>
      </c>
      <c r="N3361" s="82"/>
      <c r="O3361" s="82"/>
      <c r="P3361" s="84" t="str">
        <f ca="1">IF(Proc[[#This Row],[DaysAgeing]]&gt;5,"yep","on track")</f>
        <v>yep</v>
      </c>
      <c r="Q3361" s="2">
        <f ca="1">IF(Proc[[#This Row],[DateClosed]]="",ABS(NETWORKDAYS(Proc[[#This Row],[DateOpened]],TODAY()))-1,ABS(NETWORKDAYS(Proc[[#This Row],[DateOpened]],Proc[[#This Row],[DateClosed]]))-1)</f>
        <v>173</v>
      </c>
      <c r="R3361" s="84" t="s">
        <v>1377</v>
      </c>
      <c r="S3361" s="91"/>
      <c r="T3361" s="153">
        <v>3360</v>
      </c>
    </row>
    <row r="3362" spans="1:20" hidden="1">
      <c r="A3362" s="90" t="s">
        <v>4029</v>
      </c>
      <c r="B3362" s="152" t="str">
        <f>IFERROR(VLOOKUP(Proc[[#This Row],[App]],Table2[],3,0),"open")</f>
        <v>ok</v>
      </c>
      <c r="C3362" s="90" t="s">
        <v>369</v>
      </c>
      <c r="D3362" s="152" t="s">
        <v>3937</v>
      </c>
      <c r="E3362" s="152" t="s">
        <v>3996</v>
      </c>
      <c r="F3362" s="91" t="s">
        <v>3996</v>
      </c>
      <c r="G3362" s="90" t="s">
        <v>400</v>
      </c>
      <c r="H3362" s="91" t="str">
        <f>IF(Proc[[#This Row],[type]]="LFF (MDG-F)",MID(Proc[[#This Row],[Obj]],13,10),"")</f>
        <v/>
      </c>
      <c r="I3362" s="152"/>
      <c r="J3362" s="91" t="b">
        <f>Proc[[#This Row],[Requested]]=Proc[[#This Row],[CurrentParent]]</f>
        <v>1</v>
      </c>
      <c r="K3362" s="152" t="str">
        <f>IF(Proc[[#This Row],[Author]]="Marcela Urrego",VLOOKUP(LEFT(Proc[[#This Row],[Requested]],1),Table3[#All],2,0),VLOOKUP(Proc[[#This Row],[Author]],Table4[],2,0))</f>
        <v>MGF</v>
      </c>
      <c r="L3362" s="91" t="s">
        <v>3524</v>
      </c>
      <c r="M3362" s="82">
        <v>45874</v>
      </c>
      <c r="N3362" s="82"/>
      <c r="O3362" s="82"/>
      <c r="P3362" s="84" t="str">
        <f ca="1">IF(Proc[[#This Row],[DaysAgeing]]&gt;5,"yep","on track")</f>
        <v>yep</v>
      </c>
      <c r="Q3362" s="2">
        <f ca="1">IF(Proc[[#This Row],[DateClosed]]="",ABS(NETWORKDAYS(Proc[[#This Row],[DateOpened]],TODAY()))-1,ABS(NETWORKDAYS(Proc[[#This Row],[DateOpened]],Proc[[#This Row],[DateClosed]]))-1)</f>
        <v>173</v>
      </c>
      <c r="R3362" s="84" t="s">
        <v>1377</v>
      </c>
      <c r="S3362" s="91"/>
      <c r="T3362" s="153">
        <v>3361</v>
      </c>
    </row>
    <row r="3363" spans="1:20" hidden="1">
      <c r="A3363" s="90" t="s">
        <v>4029</v>
      </c>
      <c r="B3363" s="152" t="str">
        <f>IFERROR(VLOOKUP(Proc[[#This Row],[App]],Table2[],3,0),"open")</f>
        <v>ok</v>
      </c>
      <c r="C3363" s="90" t="s">
        <v>369</v>
      </c>
      <c r="D3363" s="152" t="s">
        <v>3938</v>
      </c>
      <c r="E3363" s="152" t="s">
        <v>4022</v>
      </c>
      <c r="F3363" s="91" t="s">
        <v>4022</v>
      </c>
      <c r="G3363" s="90" t="s">
        <v>400</v>
      </c>
      <c r="H3363" s="91" t="str">
        <f>IF(Proc[[#This Row],[type]]="LFF (MDG-F)",MID(Proc[[#This Row],[Obj]],13,10),"")</f>
        <v/>
      </c>
      <c r="I3363" s="152"/>
      <c r="J3363" s="91" t="b">
        <f>Proc[[#This Row],[Requested]]=Proc[[#This Row],[CurrentParent]]</f>
        <v>1</v>
      </c>
      <c r="K3363" s="152" t="str">
        <f>IF(Proc[[#This Row],[Author]]="Marcela Urrego",VLOOKUP(LEFT(Proc[[#This Row],[Requested]],1),Table3[#All],2,0),VLOOKUP(Proc[[#This Row],[Author]],Table4[],2,0))</f>
        <v>MGF</v>
      </c>
      <c r="L3363" s="91" t="s">
        <v>3524</v>
      </c>
      <c r="M3363" s="82">
        <v>45874</v>
      </c>
      <c r="N3363" s="82"/>
      <c r="O3363" s="82"/>
      <c r="P3363" s="84" t="str">
        <f ca="1">IF(Proc[[#This Row],[DaysAgeing]]&gt;5,"yep","on track")</f>
        <v>yep</v>
      </c>
      <c r="Q3363" s="2">
        <f ca="1">IF(Proc[[#This Row],[DateClosed]]="",ABS(NETWORKDAYS(Proc[[#This Row],[DateOpened]],TODAY()))-1,ABS(NETWORKDAYS(Proc[[#This Row],[DateOpened]],Proc[[#This Row],[DateClosed]]))-1)</f>
        <v>173</v>
      </c>
      <c r="R3363" s="84" t="s">
        <v>1377</v>
      </c>
      <c r="S3363" s="91"/>
      <c r="T3363" s="153">
        <v>3362</v>
      </c>
    </row>
    <row r="3364" spans="1:20" hidden="1">
      <c r="A3364" s="90" t="s">
        <v>4029</v>
      </c>
      <c r="B3364" s="152" t="str">
        <f>IFERROR(VLOOKUP(Proc[[#This Row],[App]],Table2[],3,0),"open")</f>
        <v>ok</v>
      </c>
      <c r="C3364" s="90" t="s">
        <v>369</v>
      </c>
      <c r="D3364" s="152" t="s">
        <v>3939</v>
      </c>
      <c r="E3364" s="152" t="s">
        <v>4023</v>
      </c>
      <c r="F3364" s="91" t="s">
        <v>4023</v>
      </c>
      <c r="G3364" s="90" t="s">
        <v>400</v>
      </c>
      <c r="H3364" s="91" t="str">
        <f>IF(Proc[[#This Row],[type]]="LFF (MDG-F)",MID(Proc[[#This Row],[Obj]],13,10),"")</f>
        <v/>
      </c>
      <c r="I3364" s="152"/>
      <c r="J3364" s="91" t="b">
        <f>Proc[[#This Row],[Requested]]=Proc[[#This Row],[CurrentParent]]</f>
        <v>1</v>
      </c>
      <c r="K3364" s="152" t="str">
        <f>IF(Proc[[#This Row],[Author]]="Marcela Urrego",VLOOKUP(LEFT(Proc[[#This Row],[Requested]],1),Table3[#All],2,0),VLOOKUP(Proc[[#This Row],[Author]],Table4[],2,0))</f>
        <v>MGF</v>
      </c>
      <c r="L3364" s="91" t="s">
        <v>3524</v>
      </c>
      <c r="M3364" s="82">
        <v>45874</v>
      </c>
      <c r="N3364" s="82"/>
      <c r="O3364" s="82"/>
      <c r="P3364" s="84" t="str">
        <f ca="1">IF(Proc[[#This Row],[DaysAgeing]]&gt;5,"yep","on track")</f>
        <v>yep</v>
      </c>
      <c r="Q3364" s="2">
        <f ca="1">IF(Proc[[#This Row],[DateClosed]]="",ABS(NETWORKDAYS(Proc[[#This Row],[DateOpened]],TODAY()))-1,ABS(NETWORKDAYS(Proc[[#This Row],[DateOpened]],Proc[[#This Row],[DateClosed]]))-1)</f>
        <v>173</v>
      </c>
      <c r="R3364" s="84" t="s">
        <v>1377</v>
      </c>
      <c r="S3364" s="91"/>
      <c r="T3364" s="153">
        <v>3363</v>
      </c>
    </row>
    <row r="3365" spans="1:20" hidden="1">
      <c r="A3365" s="90" t="s">
        <v>4029</v>
      </c>
      <c r="B3365" s="152" t="str">
        <f>IFERROR(VLOOKUP(Proc[[#This Row],[App]],Table2[],3,0),"open")</f>
        <v>ok</v>
      </c>
      <c r="C3365" s="90" t="s">
        <v>369</v>
      </c>
      <c r="D3365" s="152" t="s">
        <v>3940</v>
      </c>
      <c r="E3365" s="152" t="s">
        <v>4004</v>
      </c>
      <c r="F3365" s="91" t="s">
        <v>4004</v>
      </c>
      <c r="G3365" s="90" t="s">
        <v>400</v>
      </c>
      <c r="H3365" s="91" t="str">
        <f>IF(Proc[[#This Row],[type]]="LFF (MDG-F)",MID(Proc[[#This Row],[Obj]],13,10),"")</f>
        <v/>
      </c>
      <c r="I3365" s="152"/>
      <c r="J3365" s="91" t="b">
        <f>Proc[[#This Row],[Requested]]=Proc[[#This Row],[CurrentParent]]</f>
        <v>1</v>
      </c>
      <c r="K3365" s="152" t="str">
        <f>IF(Proc[[#This Row],[Author]]="Marcela Urrego",VLOOKUP(LEFT(Proc[[#This Row],[Requested]],1),Table3[#All],2,0),VLOOKUP(Proc[[#This Row],[Author]],Table4[],2,0))</f>
        <v>MGF</v>
      </c>
      <c r="L3365" s="91" t="s">
        <v>3524</v>
      </c>
      <c r="M3365" s="82">
        <v>45874</v>
      </c>
      <c r="N3365" s="82"/>
      <c r="O3365" s="82"/>
      <c r="P3365" s="84" t="str">
        <f ca="1">IF(Proc[[#This Row],[DaysAgeing]]&gt;5,"yep","on track")</f>
        <v>yep</v>
      </c>
      <c r="Q3365" s="2">
        <f ca="1">IF(Proc[[#This Row],[DateClosed]]="",ABS(NETWORKDAYS(Proc[[#This Row],[DateOpened]],TODAY()))-1,ABS(NETWORKDAYS(Proc[[#This Row],[DateOpened]],Proc[[#This Row],[DateClosed]]))-1)</f>
        <v>173</v>
      </c>
      <c r="R3365" s="84" t="s">
        <v>1377</v>
      </c>
      <c r="S3365" s="91"/>
      <c r="T3365" s="153">
        <v>3364</v>
      </c>
    </row>
    <row r="3366" spans="1:20" hidden="1">
      <c r="A3366" s="90" t="s">
        <v>4029</v>
      </c>
      <c r="B3366" s="111" t="str">
        <f>IFERROR(VLOOKUP(Proc[[#This Row],[App]],Table2[],3,0),"open")</f>
        <v>ok</v>
      </c>
      <c r="C3366" s="90" t="s">
        <v>369</v>
      </c>
      <c r="D3366" s="152" t="s">
        <v>3941</v>
      </c>
      <c r="E3366" s="152" t="s">
        <v>3997</v>
      </c>
      <c r="F3366" s="91" t="s">
        <v>3997</v>
      </c>
      <c r="G3366" s="90" t="s">
        <v>400</v>
      </c>
      <c r="H3366" s="91" t="str">
        <f>IF(Proc[[#This Row],[type]]="LFF (MDG-F)",MID(Proc[[#This Row],[Obj]],13,10),"")</f>
        <v/>
      </c>
      <c r="I3366" s="152"/>
      <c r="J3366" s="91" t="b">
        <f>Proc[[#This Row],[Requested]]=Proc[[#This Row],[CurrentParent]]</f>
        <v>1</v>
      </c>
      <c r="K3366" s="152" t="str">
        <f>IF(Proc[[#This Row],[Author]]="Marcela Urrego",VLOOKUP(LEFT(Proc[[#This Row],[Requested]],1),Table3[#All],2,0),VLOOKUP(Proc[[#This Row],[Author]],Table4[],2,0))</f>
        <v>MGF</v>
      </c>
      <c r="L3366" s="91" t="s">
        <v>3524</v>
      </c>
      <c r="M3366" s="82">
        <v>45874</v>
      </c>
      <c r="N3366" s="82"/>
      <c r="O3366" s="82"/>
      <c r="P3366" s="84" t="str">
        <f ca="1">IF(Proc[[#This Row],[DaysAgeing]]&gt;5,"yep","on track")</f>
        <v>yep</v>
      </c>
      <c r="Q3366" s="2">
        <f ca="1">IF(Proc[[#This Row],[DateClosed]]="",ABS(NETWORKDAYS(Proc[[#This Row],[DateOpened]],TODAY()))-1,ABS(NETWORKDAYS(Proc[[#This Row],[DateOpened]],Proc[[#This Row],[DateClosed]]))-1)</f>
        <v>173</v>
      </c>
      <c r="R3366" s="84" t="s">
        <v>1377</v>
      </c>
      <c r="S3366" s="91"/>
      <c r="T3366" s="153">
        <v>3365</v>
      </c>
    </row>
    <row r="3367" spans="1:20" hidden="1">
      <c r="A3367" s="90" t="s">
        <v>4029</v>
      </c>
      <c r="B3367" s="152" t="str">
        <f>IFERROR(VLOOKUP(Proc[[#This Row],[App]],Table2[],3,0),"open")</f>
        <v>ok</v>
      </c>
      <c r="C3367" s="90" t="s">
        <v>369</v>
      </c>
      <c r="D3367" s="152" t="s">
        <v>3942</v>
      </c>
      <c r="E3367" s="152" t="s">
        <v>4006</v>
      </c>
      <c r="F3367" s="91" t="s">
        <v>4006</v>
      </c>
      <c r="G3367" s="90" t="s">
        <v>400</v>
      </c>
      <c r="H3367" s="91" t="str">
        <f>IF(Proc[[#This Row],[type]]="LFF (MDG-F)",MID(Proc[[#This Row],[Obj]],13,10),"")</f>
        <v/>
      </c>
      <c r="I3367" s="152"/>
      <c r="J3367" s="91" t="b">
        <f>Proc[[#This Row],[Requested]]=Proc[[#This Row],[CurrentParent]]</f>
        <v>1</v>
      </c>
      <c r="K3367" s="152" t="str">
        <f>IF(Proc[[#This Row],[Author]]="Marcela Urrego",VLOOKUP(LEFT(Proc[[#This Row],[Requested]],1),Table3[#All],2,0),VLOOKUP(Proc[[#This Row],[Author]],Table4[],2,0))</f>
        <v>MGF</v>
      </c>
      <c r="L3367" s="91" t="s">
        <v>3524</v>
      </c>
      <c r="M3367" s="82">
        <v>45874</v>
      </c>
      <c r="N3367" s="82"/>
      <c r="O3367" s="82"/>
      <c r="P3367" s="84" t="str">
        <f ca="1">IF(Proc[[#This Row],[DaysAgeing]]&gt;5,"yep","on track")</f>
        <v>yep</v>
      </c>
      <c r="Q3367" s="2">
        <f ca="1">IF(Proc[[#This Row],[DateClosed]]="",ABS(NETWORKDAYS(Proc[[#This Row],[DateOpened]],TODAY()))-1,ABS(NETWORKDAYS(Proc[[#This Row],[DateOpened]],Proc[[#This Row],[DateClosed]]))-1)</f>
        <v>173</v>
      </c>
      <c r="R3367" s="84" t="s">
        <v>1377</v>
      </c>
      <c r="S3367" s="91"/>
      <c r="T3367" s="153">
        <v>3366</v>
      </c>
    </row>
    <row r="3368" spans="1:20" hidden="1">
      <c r="A3368" s="90" t="s">
        <v>4029</v>
      </c>
      <c r="B3368" s="111" t="str">
        <f>IFERROR(VLOOKUP(Proc[[#This Row],[App]],Table2[],3,0),"open")</f>
        <v>ok</v>
      </c>
      <c r="C3368" s="90" t="s">
        <v>369</v>
      </c>
      <c r="D3368" s="152" t="s">
        <v>3943</v>
      </c>
      <c r="E3368" s="152" t="s">
        <v>4004</v>
      </c>
      <c r="F3368" s="153" t="s">
        <v>4004</v>
      </c>
      <c r="G3368" s="90" t="s">
        <v>400</v>
      </c>
      <c r="H3368" s="91" t="str">
        <f>IF(Proc[[#This Row],[type]]="LFF (MDG-F)",MID(Proc[[#This Row],[Obj]],13,10),"")</f>
        <v/>
      </c>
      <c r="I3368" s="152"/>
      <c r="J3368" s="91" t="b">
        <f>Proc[[#This Row],[Requested]]=Proc[[#This Row],[CurrentParent]]</f>
        <v>1</v>
      </c>
      <c r="K3368" s="107" t="str">
        <f>IF(Proc[[#This Row],[Author]]="Marcela Urrego",VLOOKUP(LEFT(Proc[[#This Row],[Requested]],1),Table3[#All],2,0),VLOOKUP(Proc[[#This Row],[Author]],Table4[],2,0))</f>
        <v>MGF</v>
      </c>
      <c r="L3368" s="153" t="s">
        <v>3524</v>
      </c>
      <c r="M3368" s="82">
        <v>45874</v>
      </c>
      <c r="N3368" s="82"/>
      <c r="O3368" s="82"/>
      <c r="P3368" s="84" t="str">
        <f ca="1">IF(Proc[[#This Row],[DaysAgeing]]&gt;5,"yep","on track")</f>
        <v>yep</v>
      </c>
      <c r="Q3368" s="2">
        <f ca="1">IF(Proc[[#This Row],[DateClosed]]="",ABS(NETWORKDAYS(Proc[[#This Row],[DateOpened]],TODAY()))-1,ABS(NETWORKDAYS(Proc[[#This Row],[DateOpened]],Proc[[#This Row],[DateClosed]]))-1)</f>
        <v>173</v>
      </c>
      <c r="R3368" s="84" t="s">
        <v>1377</v>
      </c>
      <c r="S3368" s="91"/>
      <c r="T3368" s="153">
        <v>3367</v>
      </c>
    </row>
    <row r="3369" spans="1:20" hidden="1">
      <c r="A3369" s="90" t="s">
        <v>4029</v>
      </c>
      <c r="B3369" s="152" t="str">
        <f>IFERROR(VLOOKUP(Proc[[#This Row],[App]],Table2[],3,0),"open")</f>
        <v>ok</v>
      </c>
      <c r="C3369" s="90" t="s">
        <v>369</v>
      </c>
      <c r="D3369" s="152" t="s">
        <v>3944</v>
      </c>
      <c r="E3369" s="152" t="s">
        <v>3996</v>
      </c>
      <c r="F3369" s="91" t="s">
        <v>3996</v>
      </c>
      <c r="G3369" s="90" t="s">
        <v>400</v>
      </c>
      <c r="H3369" s="91" t="str">
        <f>IF(Proc[[#This Row],[type]]="LFF (MDG-F)",MID(Proc[[#This Row],[Obj]],13,10),"")</f>
        <v/>
      </c>
      <c r="I3369" s="152"/>
      <c r="J3369" s="91" t="b">
        <f>Proc[[#This Row],[Requested]]=Proc[[#This Row],[CurrentParent]]</f>
        <v>1</v>
      </c>
      <c r="K3369" s="152" t="str">
        <f>IF(Proc[[#This Row],[Author]]="Marcela Urrego",VLOOKUP(LEFT(Proc[[#This Row],[Requested]],1),Table3[#All],2,0),VLOOKUP(Proc[[#This Row],[Author]],Table4[],2,0))</f>
        <v>MGF</v>
      </c>
      <c r="L3369" s="91" t="s">
        <v>3524</v>
      </c>
      <c r="M3369" s="82">
        <v>45874</v>
      </c>
      <c r="N3369" s="82"/>
      <c r="O3369" s="82"/>
      <c r="P3369" s="84" t="str">
        <f ca="1">IF(Proc[[#This Row],[DaysAgeing]]&gt;5,"yep","on track")</f>
        <v>yep</v>
      </c>
      <c r="Q3369" s="2">
        <f ca="1">IF(Proc[[#This Row],[DateClosed]]="",ABS(NETWORKDAYS(Proc[[#This Row],[DateOpened]],TODAY()))-1,ABS(NETWORKDAYS(Proc[[#This Row],[DateOpened]],Proc[[#This Row],[DateClosed]]))-1)</f>
        <v>173</v>
      </c>
      <c r="R3369" s="84" t="s">
        <v>1377</v>
      </c>
      <c r="S3369" s="91"/>
      <c r="T3369" s="153">
        <v>3368</v>
      </c>
    </row>
    <row r="3370" spans="1:20" hidden="1">
      <c r="A3370" s="90" t="s">
        <v>4029</v>
      </c>
      <c r="B3370" s="152" t="str">
        <f>IFERROR(VLOOKUP(Proc[[#This Row],[App]],Table2[],3,0),"open")</f>
        <v>ok</v>
      </c>
      <c r="C3370" s="90" t="s">
        <v>369</v>
      </c>
      <c r="D3370" s="152" t="s">
        <v>3945</v>
      </c>
      <c r="E3370" s="152" t="s">
        <v>4003</v>
      </c>
      <c r="F3370" s="91" t="s">
        <v>4003</v>
      </c>
      <c r="G3370" s="90" t="s">
        <v>400</v>
      </c>
      <c r="H3370" s="91" t="str">
        <f>IF(Proc[[#This Row],[type]]="LFF (MDG-F)",MID(Proc[[#This Row],[Obj]],13,10),"")</f>
        <v/>
      </c>
      <c r="I3370" s="152"/>
      <c r="J3370" s="91" t="b">
        <f>Proc[[#This Row],[Requested]]=Proc[[#This Row],[CurrentParent]]</f>
        <v>1</v>
      </c>
      <c r="K3370" s="152" t="str">
        <f>IF(Proc[[#This Row],[Author]]="Marcela Urrego",VLOOKUP(LEFT(Proc[[#This Row],[Requested]],1),Table3[#All],2,0),VLOOKUP(Proc[[#This Row],[Author]],Table4[],2,0))</f>
        <v>MGF</v>
      </c>
      <c r="L3370" s="91" t="s">
        <v>3524</v>
      </c>
      <c r="M3370" s="82">
        <v>45874</v>
      </c>
      <c r="N3370" s="82"/>
      <c r="O3370" s="82"/>
      <c r="P3370" s="84" t="str">
        <f ca="1">IF(Proc[[#This Row],[DaysAgeing]]&gt;5,"yep","on track")</f>
        <v>yep</v>
      </c>
      <c r="Q3370" s="2">
        <f ca="1">IF(Proc[[#This Row],[DateClosed]]="",ABS(NETWORKDAYS(Proc[[#This Row],[DateOpened]],TODAY()))-1,ABS(NETWORKDAYS(Proc[[#This Row],[DateOpened]],Proc[[#This Row],[DateClosed]]))-1)</f>
        <v>173</v>
      </c>
      <c r="R3370" s="84" t="s">
        <v>1377</v>
      </c>
      <c r="S3370" s="91"/>
      <c r="T3370" s="153">
        <v>3369</v>
      </c>
    </row>
    <row r="3371" spans="1:20" hidden="1">
      <c r="A3371" s="90" t="s">
        <v>4029</v>
      </c>
      <c r="B3371" s="152" t="str">
        <f>IFERROR(VLOOKUP(Proc[[#This Row],[App]],Table2[],3,0),"open")</f>
        <v>ok</v>
      </c>
      <c r="C3371" s="90" t="s">
        <v>369</v>
      </c>
      <c r="D3371" s="152" t="s">
        <v>3946</v>
      </c>
      <c r="E3371" s="152" t="s">
        <v>3997</v>
      </c>
      <c r="F3371" s="91" t="s">
        <v>3997</v>
      </c>
      <c r="G3371" s="90" t="s">
        <v>400</v>
      </c>
      <c r="H3371" s="91" t="str">
        <f>IF(Proc[[#This Row],[type]]="LFF (MDG-F)",MID(Proc[[#This Row],[Obj]],13,10),"")</f>
        <v/>
      </c>
      <c r="I3371" s="152"/>
      <c r="J3371" s="91" t="b">
        <f>Proc[[#This Row],[Requested]]=Proc[[#This Row],[CurrentParent]]</f>
        <v>1</v>
      </c>
      <c r="K3371" s="152" t="str">
        <f>IF(Proc[[#This Row],[Author]]="Marcela Urrego",VLOOKUP(LEFT(Proc[[#This Row],[Requested]],1),Table3[#All],2,0),VLOOKUP(Proc[[#This Row],[Author]],Table4[],2,0))</f>
        <v>MGF</v>
      </c>
      <c r="L3371" s="91" t="s">
        <v>3524</v>
      </c>
      <c r="M3371" s="82">
        <v>45874</v>
      </c>
      <c r="N3371" s="82"/>
      <c r="O3371" s="82"/>
      <c r="P3371" s="84" t="str">
        <f ca="1">IF(Proc[[#This Row],[DaysAgeing]]&gt;5,"yep","on track")</f>
        <v>yep</v>
      </c>
      <c r="Q3371" s="2">
        <f ca="1">IF(Proc[[#This Row],[DateClosed]]="",ABS(NETWORKDAYS(Proc[[#This Row],[DateOpened]],TODAY()))-1,ABS(NETWORKDAYS(Proc[[#This Row],[DateOpened]],Proc[[#This Row],[DateClosed]]))-1)</f>
        <v>173</v>
      </c>
      <c r="R3371" s="84" t="s">
        <v>1377</v>
      </c>
      <c r="S3371" s="91"/>
      <c r="T3371" s="153">
        <v>3370</v>
      </c>
    </row>
    <row r="3372" spans="1:20" hidden="1">
      <c r="A3372" s="90" t="s">
        <v>4029</v>
      </c>
      <c r="B3372" s="152" t="str">
        <f>IFERROR(VLOOKUP(Proc[[#This Row],[App]],Table2[],3,0),"open")</f>
        <v>ok</v>
      </c>
      <c r="C3372" s="90" t="s">
        <v>369</v>
      </c>
      <c r="D3372" s="152" t="s">
        <v>3947</v>
      </c>
      <c r="E3372" s="152" t="s">
        <v>3996</v>
      </c>
      <c r="F3372" s="91" t="s">
        <v>3996</v>
      </c>
      <c r="G3372" s="90" t="s">
        <v>400</v>
      </c>
      <c r="H3372" s="91" t="str">
        <f>IF(Proc[[#This Row],[type]]="LFF (MDG-F)",MID(Proc[[#This Row],[Obj]],13,10),"")</f>
        <v/>
      </c>
      <c r="I3372" s="152"/>
      <c r="J3372" s="91" t="b">
        <f>Proc[[#This Row],[Requested]]=Proc[[#This Row],[CurrentParent]]</f>
        <v>1</v>
      </c>
      <c r="K3372" s="152" t="str">
        <f>IF(Proc[[#This Row],[Author]]="Marcela Urrego",VLOOKUP(LEFT(Proc[[#This Row],[Requested]],1),Table3[#All],2,0),VLOOKUP(Proc[[#This Row],[Author]],Table4[],2,0))</f>
        <v>MGF</v>
      </c>
      <c r="L3372" s="91" t="s">
        <v>3524</v>
      </c>
      <c r="M3372" s="82">
        <v>45874</v>
      </c>
      <c r="N3372" s="82"/>
      <c r="O3372" s="82"/>
      <c r="P3372" s="84" t="str">
        <f ca="1">IF(Proc[[#This Row],[DaysAgeing]]&gt;5,"yep","on track")</f>
        <v>yep</v>
      </c>
      <c r="Q3372" s="2">
        <f ca="1">IF(Proc[[#This Row],[DateClosed]]="",ABS(NETWORKDAYS(Proc[[#This Row],[DateOpened]],TODAY()))-1,ABS(NETWORKDAYS(Proc[[#This Row],[DateOpened]],Proc[[#This Row],[DateClosed]]))-1)</f>
        <v>173</v>
      </c>
      <c r="R3372" s="84" t="s">
        <v>1377</v>
      </c>
      <c r="S3372" s="91"/>
      <c r="T3372" s="153">
        <v>3371</v>
      </c>
    </row>
    <row r="3373" spans="1:20" hidden="1">
      <c r="A3373" s="90" t="s">
        <v>4029</v>
      </c>
      <c r="B3373" s="152" t="str">
        <f>IFERROR(VLOOKUP(Proc[[#This Row],[App]],Table2[],3,0),"open")</f>
        <v>ok</v>
      </c>
      <c r="C3373" s="90" t="s">
        <v>369</v>
      </c>
      <c r="D3373" s="152" t="s">
        <v>3948</v>
      </c>
      <c r="E3373" s="152" t="s">
        <v>3996</v>
      </c>
      <c r="F3373" s="91" t="s">
        <v>3996</v>
      </c>
      <c r="G3373" s="90" t="s">
        <v>400</v>
      </c>
      <c r="H3373" s="91" t="str">
        <f>IF(Proc[[#This Row],[type]]="LFF (MDG-F)",MID(Proc[[#This Row],[Obj]],13,10),"")</f>
        <v/>
      </c>
      <c r="I3373" s="152"/>
      <c r="J3373" s="91" t="b">
        <f>Proc[[#This Row],[Requested]]=Proc[[#This Row],[CurrentParent]]</f>
        <v>1</v>
      </c>
      <c r="K3373" s="152" t="str">
        <f>IF(Proc[[#This Row],[Author]]="Marcela Urrego",VLOOKUP(LEFT(Proc[[#This Row],[Requested]],1),Table3[#All],2,0),VLOOKUP(Proc[[#This Row],[Author]],Table4[],2,0))</f>
        <v>MGF</v>
      </c>
      <c r="L3373" s="91" t="s">
        <v>3524</v>
      </c>
      <c r="M3373" s="82">
        <v>45874</v>
      </c>
      <c r="N3373" s="82"/>
      <c r="O3373" s="82"/>
      <c r="P3373" s="84" t="str">
        <f ca="1">IF(Proc[[#This Row],[DaysAgeing]]&gt;5,"yep","on track")</f>
        <v>yep</v>
      </c>
      <c r="Q3373" s="2">
        <f ca="1">IF(Proc[[#This Row],[DateClosed]]="",ABS(NETWORKDAYS(Proc[[#This Row],[DateOpened]],TODAY()))-1,ABS(NETWORKDAYS(Proc[[#This Row],[DateOpened]],Proc[[#This Row],[DateClosed]]))-1)</f>
        <v>173</v>
      </c>
      <c r="R3373" s="84" t="s">
        <v>1377</v>
      </c>
      <c r="S3373" s="91"/>
      <c r="T3373" s="153">
        <v>3372</v>
      </c>
    </row>
    <row r="3374" spans="1:20" hidden="1">
      <c r="A3374" s="90" t="s">
        <v>4029</v>
      </c>
      <c r="B3374" s="152" t="str">
        <f>IFERROR(VLOOKUP(Proc[[#This Row],[App]],Table2[],3,0),"open")</f>
        <v>ok</v>
      </c>
      <c r="C3374" s="90" t="s">
        <v>369</v>
      </c>
      <c r="D3374" s="152" t="s">
        <v>3949</v>
      </c>
      <c r="E3374" s="152" t="s">
        <v>3999</v>
      </c>
      <c r="F3374" s="91" t="s">
        <v>3999</v>
      </c>
      <c r="G3374" s="90" t="s">
        <v>400</v>
      </c>
      <c r="H3374" s="91" t="str">
        <f>IF(Proc[[#This Row],[type]]="LFF (MDG-F)",MID(Proc[[#This Row],[Obj]],13,10),"")</f>
        <v/>
      </c>
      <c r="I3374" s="152"/>
      <c r="J3374" s="91" t="b">
        <f>Proc[[#This Row],[Requested]]=Proc[[#This Row],[CurrentParent]]</f>
        <v>1</v>
      </c>
      <c r="K3374" s="152" t="str">
        <f>IF(Proc[[#This Row],[Author]]="Marcela Urrego",VLOOKUP(LEFT(Proc[[#This Row],[Requested]],1),Table3[#All],2,0),VLOOKUP(Proc[[#This Row],[Author]],Table4[],2,0))</f>
        <v>MGF</v>
      </c>
      <c r="L3374" s="91" t="s">
        <v>3524</v>
      </c>
      <c r="M3374" s="82">
        <v>45874</v>
      </c>
      <c r="N3374" s="82"/>
      <c r="O3374" s="82"/>
      <c r="P3374" s="84" t="str">
        <f ca="1">IF(Proc[[#This Row],[DaysAgeing]]&gt;5,"yep","on track")</f>
        <v>yep</v>
      </c>
      <c r="Q3374" s="2">
        <f ca="1">IF(Proc[[#This Row],[DateClosed]]="",ABS(NETWORKDAYS(Proc[[#This Row],[DateOpened]],TODAY()))-1,ABS(NETWORKDAYS(Proc[[#This Row],[DateOpened]],Proc[[#This Row],[DateClosed]]))-1)</f>
        <v>173</v>
      </c>
      <c r="R3374" s="84" t="s">
        <v>1377</v>
      </c>
      <c r="S3374" s="91"/>
      <c r="T3374" s="153">
        <v>3373</v>
      </c>
    </row>
    <row r="3375" spans="1:20" hidden="1">
      <c r="A3375" s="90" t="s">
        <v>4029</v>
      </c>
      <c r="B3375" s="152" t="str">
        <f>IFERROR(VLOOKUP(Proc[[#This Row],[App]],Table2[],3,0),"open")</f>
        <v>ok</v>
      </c>
      <c r="C3375" s="90" t="s">
        <v>369</v>
      </c>
      <c r="D3375" s="152" t="s">
        <v>3950</v>
      </c>
      <c r="E3375" s="152" t="s">
        <v>3999</v>
      </c>
      <c r="F3375" s="91" t="s">
        <v>3999</v>
      </c>
      <c r="G3375" s="90" t="s">
        <v>400</v>
      </c>
      <c r="H3375" s="91" t="str">
        <f>IF(Proc[[#This Row],[type]]="LFF (MDG-F)",MID(Proc[[#This Row],[Obj]],13,10),"")</f>
        <v/>
      </c>
      <c r="I3375" s="152"/>
      <c r="J3375" s="91" t="b">
        <f>Proc[[#This Row],[Requested]]=Proc[[#This Row],[CurrentParent]]</f>
        <v>1</v>
      </c>
      <c r="K3375" s="152" t="str">
        <f>IF(Proc[[#This Row],[Author]]="Marcela Urrego",VLOOKUP(LEFT(Proc[[#This Row],[Requested]],1),Table3[#All],2,0),VLOOKUP(Proc[[#This Row],[Author]],Table4[],2,0))</f>
        <v>MGF</v>
      </c>
      <c r="L3375" s="91" t="s">
        <v>3524</v>
      </c>
      <c r="M3375" s="82">
        <v>45874</v>
      </c>
      <c r="N3375" s="82"/>
      <c r="O3375" s="82"/>
      <c r="P3375" s="84" t="str">
        <f ca="1">IF(Proc[[#This Row],[DaysAgeing]]&gt;5,"yep","on track")</f>
        <v>yep</v>
      </c>
      <c r="Q3375" s="2">
        <f ca="1">IF(Proc[[#This Row],[DateClosed]]="",ABS(NETWORKDAYS(Proc[[#This Row],[DateOpened]],TODAY()))-1,ABS(NETWORKDAYS(Proc[[#This Row],[DateOpened]],Proc[[#This Row],[DateClosed]]))-1)</f>
        <v>173</v>
      </c>
      <c r="R3375" s="84" t="s">
        <v>1377</v>
      </c>
      <c r="S3375" s="91"/>
      <c r="T3375" s="153">
        <v>3374</v>
      </c>
    </row>
    <row r="3376" spans="1:20" hidden="1">
      <c r="A3376" s="90" t="s">
        <v>4029</v>
      </c>
      <c r="B3376" s="111" t="str">
        <f>IFERROR(VLOOKUP(Proc[[#This Row],[App]],Table2[],3,0),"open")</f>
        <v>ok</v>
      </c>
      <c r="C3376" s="90" t="s">
        <v>369</v>
      </c>
      <c r="D3376" s="152" t="s">
        <v>3951</v>
      </c>
      <c r="E3376" s="152" t="s">
        <v>4007</v>
      </c>
      <c r="F3376" s="91" t="s">
        <v>4007</v>
      </c>
      <c r="G3376" s="90" t="s">
        <v>406</v>
      </c>
      <c r="H3376" s="91" t="str">
        <f>IF(Proc[[#This Row],[type]]="LFF (MDG-F)",MID(Proc[[#This Row],[Obj]],13,10),"")</f>
        <v>2123TQJZ94</v>
      </c>
      <c r="I3376" s="152"/>
      <c r="J3376" s="91" t="b">
        <f>Proc[[#This Row],[Requested]]=Proc[[#This Row],[CurrentParent]]</f>
        <v>1</v>
      </c>
      <c r="K3376" s="152" t="str">
        <f>IF(Proc[[#This Row],[Author]]="Marcela Urrego",VLOOKUP(LEFT(Proc[[#This Row],[Requested]],1),Table3[#All],2,0),VLOOKUP(Proc[[#This Row],[Author]],Table4[],2,0))</f>
        <v>MGF</v>
      </c>
      <c r="L3376" s="91" t="s">
        <v>3524</v>
      </c>
      <c r="M3376" s="82">
        <v>45874</v>
      </c>
      <c r="N3376" s="82"/>
      <c r="O3376" s="82"/>
      <c r="P3376" s="84" t="str">
        <f ca="1">IF(Proc[[#This Row],[DaysAgeing]]&gt;5,"yep","on track")</f>
        <v>yep</v>
      </c>
      <c r="Q3376" s="2">
        <f ca="1">IF(Proc[[#This Row],[DateClosed]]="",ABS(NETWORKDAYS(Proc[[#This Row],[DateOpened]],TODAY()))-1,ABS(NETWORKDAYS(Proc[[#This Row],[DateOpened]],Proc[[#This Row],[DateClosed]]))-1)</f>
        <v>173</v>
      </c>
      <c r="R3376" s="84" t="s">
        <v>1377</v>
      </c>
      <c r="S3376" s="91"/>
      <c r="T3376" s="153">
        <v>3375</v>
      </c>
    </row>
    <row r="3377" spans="1:20" hidden="1">
      <c r="A3377" s="90" t="s">
        <v>4029</v>
      </c>
      <c r="B3377" s="152" t="str">
        <f>IFERROR(VLOOKUP(Proc[[#This Row],[App]],Table2[],3,0),"open")</f>
        <v>ok</v>
      </c>
      <c r="C3377" s="90" t="s">
        <v>369</v>
      </c>
      <c r="D3377" s="152" t="s">
        <v>3952</v>
      </c>
      <c r="E3377" s="152" t="s">
        <v>4015</v>
      </c>
      <c r="F3377" s="91" t="s">
        <v>4015</v>
      </c>
      <c r="G3377" s="90" t="s">
        <v>406</v>
      </c>
      <c r="H3377" s="91" t="str">
        <f>IF(Proc[[#This Row],[type]]="LFF (MDG-F)",MID(Proc[[#This Row],[Obj]],13,10),"")</f>
        <v>2123GIT126</v>
      </c>
      <c r="I3377" s="152"/>
      <c r="J3377" s="91" t="b">
        <f>Proc[[#This Row],[Requested]]=Proc[[#This Row],[CurrentParent]]</f>
        <v>1</v>
      </c>
      <c r="K3377" s="152" t="str">
        <f>IF(Proc[[#This Row],[Author]]="Marcela Urrego",VLOOKUP(LEFT(Proc[[#This Row],[Requested]],1),Table3[#All],2,0),VLOOKUP(Proc[[#This Row],[Author]],Table4[],2,0))</f>
        <v>MGF</v>
      </c>
      <c r="L3377" s="91" t="s">
        <v>3524</v>
      </c>
      <c r="M3377" s="82">
        <v>45874</v>
      </c>
      <c r="N3377" s="82"/>
      <c r="O3377" s="82"/>
      <c r="P3377" s="84" t="str">
        <f ca="1">IF(Proc[[#This Row],[DaysAgeing]]&gt;5,"yep","on track")</f>
        <v>yep</v>
      </c>
      <c r="Q3377" s="2">
        <f ca="1">IF(Proc[[#This Row],[DateClosed]]="",ABS(NETWORKDAYS(Proc[[#This Row],[DateOpened]],TODAY()))-1,ABS(NETWORKDAYS(Proc[[#This Row],[DateOpened]],Proc[[#This Row],[DateClosed]]))-1)</f>
        <v>173</v>
      </c>
      <c r="R3377" s="84" t="s">
        <v>1377</v>
      </c>
      <c r="S3377" s="91"/>
      <c r="T3377" s="153">
        <v>3376</v>
      </c>
    </row>
    <row r="3378" spans="1:20" hidden="1">
      <c r="A3378" s="90" t="s">
        <v>4029</v>
      </c>
      <c r="B3378" s="152" t="str">
        <f>IFERROR(VLOOKUP(Proc[[#This Row],[App]],Table2[],3,0),"open")</f>
        <v>ok</v>
      </c>
      <c r="C3378" s="90" t="s">
        <v>369</v>
      </c>
      <c r="D3378" s="152" t="s">
        <v>3953</v>
      </c>
      <c r="E3378" s="152" t="s">
        <v>4007</v>
      </c>
      <c r="F3378" s="91" t="s">
        <v>4007</v>
      </c>
      <c r="G3378" s="90" t="s">
        <v>406</v>
      </c>
      <c r="H3378" s="91" t="str">
        <f>IF(Proc[[#This Row],[type]]="LFF (MDG-F)",MID(Proc[[#This Row],[Obj]],13,10),"")</f>
        <v>2123GMI020</v>
      </c>
      <c r="I3378" s="152"/>
      <c r="J3378" s="91" t="b">
        <f>Proc[[#This Row],[Requested]]=Proc[[#This Row],[CurrentParent]]</f>
        <v>1</v>
      </c>
      <c r="K3378" s="152" t="str">
        <f>IF(Proc[[#This Row],[Author]]="Marcela Urrego",VLOOKUP(LEFT(Proc[[#This Row],[Requested]],1),Table3[#All],2,0),VLOOKUP(Proc[[#This Row],[Author]],Table4[],2,0))</f>
        <v>MGF</v>
      </c>
      <c r="L3378" s="91" t="s">
        <v>3524</v>
      </c>
      <c r="M3378" s="82">
        <v>45874</v>
      </c>
      <c r="N3378" s="82"/>
      <c r="O3378" s="82"/>
      <c r="P3378" s="84" t="str">
        <f ca="1">IF(Proc[[#This Row],[DaysAgeing]]&gt;5,"yep","on track")</f>
        <v>yep</v>
      </c>
      <c r="Q3378" s="2">
        <f ca="1">IF(Proc[[#This Row],[DateClosed]]="",ABS(NETWORKDAYS(Proc[[#This Row],[DateOpened]],TODAY()))-1,ABS(NETWORKDAYS(Proc[[#This Row],[DateOpened]],Proc[[#This Row],[DateClosed]]))-1)</f>
        <v>173</v>
      </c>
      <c r="R3378" s="84" t="s">
        <v>1377</v>
      </c>
      <c r="S3378" s="91"/>
      <c r="T3378" s="153">
        <v>3377</v>
      </c>
    </row>
    <row r="3379" spans="1:20" hidden="1">
      <c r="A3379" s="90" t="s">
        <v>4029</v>
      </c>
      <c r="B3379" s="152" t="str">
        <f>IFERROR(VLOOKUP(Proc[[#This Row],[App]],Table2[],3,0),"open")</f>
        <v>ok</v>
      </c>
      <c r="C3379" s="90" t="s">
        <v>369</v>
      </c>
      <c r="D3379" s="152" t="s">
        <v>3467</v>
      </c>
      <c r="E3379" s="152" t="s">
        <v>4024</v>
      </c>
      <c r="F3379" s="91" t="s">
        <v>4024</v>
      </c>
      <c r="G3379" s="90" t="s">
        <v>406</v>
      </c>
      <c r="H3379" s="91" t="str">
        <f>IF(Proc[[#This Row],[type]]="LFF (MDG-F)",MID(Proc[[#This Row],[Obj]],13,10),"")</f>
        <v>2123OF0033</v>
      </c>
      <c r="I3379" s="152"/>
      <c r="J3379" s="91" t="b">
        <f>Proc[[#This Row],[Requested]]=Proc[[#This Row],[CurrentParent]]</f>
        <v>1</v>
      </c>
      <c r="K3379" s="152" t="str">
        <f>IF(Proc[[#This Row],[Author]]="Marcela Urrego",VLOOKUP(LEFT(Proc[[#This Row],[Requested]],1),Table3[#All],2,0),VLOOKUP(Proc[[#This Row],[Author]],Table4[],2,0))</f>
        <v>MGF</v>
      </c>
      <c r="L3379" s="91" t="s">
        <v>3524</v>
      </c>
      <c r="M3379" s="82">
        <v>45874</v>
      </c>
      <c r="N3379" s="82"/>
      <c r="O3379" s="82"/>
      <c r="P3379" s="84" t="str">
        <f ca="1">IF(Proc[[#This Row],[DaysAgeing]]&gt;5,"yep","on track")</f>
        <v>yep</v>
      </c>
      <c r="Q3379" s="2">
        <f ca="1">IF(Proc[[#This Row],[DateClosed]]="",ABS(NETWORKDAYS(Proc[[#This Row],[DateOpened]],TODAY()))-1,ABS(NETWORKDAYS(Proc[[#This Row],[DateOpened]],Proc[[#This Row],[DateClosed]]))-1)</f>
        <v>173</v>
      </c>
      <c r="R3379" s="84" t="s">
        <v>1377</v>
      </c>
      <c r="S3379" s="91"/>
      <c r="T3379" s="153">
        <v>3378</v>
      </c>
    </row>
    <row r="3380" spans="1:20" hidden="1">
      <c r="A3380" s="90" t="s">
        <v>4029</v>
      </c>
      <c r="B3380" s="152" t="str">
        <f>IFERROR(VLOOKUP(Proc[[#This Row],[App]],Table2[],3,0),"open")</f>
        <v>ok</v>
      </c>
      <c r="C3380" s="90" t="s">
        <v>369</v>
      </c>
      <c r="D3380" s="152" t="s">
        <v>3954</v>
      </c>
      <c r="E3380" s="152" t="s">
        <v>4024</v>
      </c>
      <c r="F3380" s="91" t="s">
        <v>4024</v>
      </c>
      <c r="G3380" s="90" t="s">
        <v>406</v>
      </c>
      <c r="H3380" s="91" t="str">
        <f>IF(Proc[[#This Row],[type]]="LFF (MDG-F)",MID(Proc[[#This Row],[Obj]],13,10),"")</f>
        <v>2123OF0027</v>
      </c>
      <c r="I3380" s="152"/>
      <c r="J3380" s="91" t="b">
        <f>Proc[[#This Row],[Requested]]=Proc[[#This Row],[CurrentParent]]</f>
        <v>1</v>
      </c>
      <c r="K3380" s="152" t="str">
        <f>IF(Proc[[#This Row],[Author]]="Marcela Urrego",VLOOKUP(LEFT(Proc[[#This Row],[Requested]],1),Table3[#All],2,0),VLOOKUP(Proc[[#This Row],[Author]],Table4[],2,0))</f>
        <v>MGF</v>
      </c>
      <c r="L3380" s="91" t="s">
        <v>3524</v>
      </c>
      <c r="M3380" s="82">
        <v>45874</v>
      </c>
      <c r="N3380" s="82"/>
      <c r="O3380" s="82"/>
      <c r="P3380" s="84" t="str">
        <f ca="1">IF(Proc[[#This Row],[DaysAgeing]]&gt;5,"yep","on track")</f>
        <v>yep</v>
      </c>
      <c r="Q3380" s="2">
        <f ca="1">IF(Proc[[#This Row],[DateClosed]]="",ABS(NETWORKDAYS(Proc[[#This Row],[DateOpened]],TODAY()))-1,ABS(NETWORKDAYS(Proc[[#This Row],[DateOpened]],Proc[[#This Row],[DateClosed]]))-1)</f>
        <v>173</v>
      </c>
      <c r="R3380" s="84" t="s">
        <v>1377</v>
      </c>
      <c r="S3380" s="91"/>
      <c r="T3380" s="153">
        <v>3379</v>
      </c>
    </row>
    <row r="3381" spans="1:20" hidden="1">
      <c r="A3381" s="90" t="s">
        <v>4029</v>
      </c>
      <c r="B3381" s="111" t="str">
        <f>IFERROR(VLOOKUP(Proc[[#This Row],[App]],Table2[],3,0),"open")</f>
        <v>ok</v>
      </c>
      <c r="C3381" s="90" t="s">
        <v>369</v>
      </c>
      <c r="D3381" s="152" t="s">
        <v>3955</v>
      </c>
      <c r="E3381" s="152" t="s">
        <v>4000</v>
      </c>
      <c r="F3381" s="91" t="s">
        <v>4000</v>
      </c>
      <c r="G3381" s="90" t="s">
        <v>406</v>
      </c>
      <c r="H3381" s="91" t="str">
        <f>IF(Proc[[#This Row],[type]]="LFF (MDG-F)",MID(Proc[[#This Row],[Obj]],13,10),"")</f>
        <v>2123GMS040</v>
      </c>
      <c r="I3381" s="152"/>
      <c r="J3381" s="91" t="b">
        <f>Proc[[#This Row],[Requested]]=Proc[[#This Row],[CurrentParent]]</f>
        <v>1</v>
      </c>
      <c r="K3381" s="152" t="str">
        <f>IF(Proc[[#This Row],[Author]]="Marcela Urrego",VLOOKUP(LEFT(Proc[[#This Row],[Requested]],1),Table3[#All],2,0),VLOOKUP(Proc[[#This Row],[Author]],Table4[],2,0))</f>
        <v>MGF</v>
      </c>
      <c r="L3381" s="91" t="s">
        <v>3524</v>
      </c>
      <c r="M3381" s="82">
        <v>45874</v>
      </c>
      <c r="N3381" s="82"/>
      <c r="O3381" s="82"/>
      <c r="P3381" s="84" t="str">
        <f ca="1">IF(Proc[[#This Row],[DaysAgeing]]&gt;5,"yep","on track")</f>
        <v>yep</v>
      </c>
      <c r="Q3381" s="2">
        <f ca="1">IF(Proc[[#This Row],[DateClosed]]="",ABS(NETWORKDAYS(Proc[[#This Row],[DateOpened]],TODAY()))-1,ABS(NETWORKDAYS(Proc[[#This Row],[DateOpened]],Proc[[#This Row],[DateClosed]]))-1)</f>
        <v>173</v>
      </c>
      <c r="R3381" s="84" t="s">
        <v>1377</v>
      </c>
      <c r="S3381" s="91"/>
      <c r="T3381" s="153">
        <v>3380</v>
      </c>
    </row>
    <row r="3382" spans="1:20" hidden="1">
      <c r="A3382" s="90" t="s">
        <v>4029</v>
      </c>
      <c r="B3382" s="111" t="str">
        <f>IFERROR(VLOOKUP(Proc[[#This Row],[App]],Table2[],3,0),"open")</f>
        <v>ok</v>
      </c>
      <c r="C3382" s="90" t="s">
        <v>369</v>
      </c>
      <c r="D3382" s="152" t="s">
        <v>3956</v>
      </c>
      <c r="E3382" s="152" t="s">
        <v>4008</v>
      </c>
      <c r="F3382" s="91" t="s">
        <v>4008</v>
      </c>
      <c r="G3382" s="90" t="s">
        <v>406</v>
      </c>
      <c r="H3382" s="91" t="str">
        <f>IF(Proc[[#This Row],[type]]="LFF (MDG-F)",MID(Proc[[#This Row],[Obj]],13,10),"")</f>
        <v>2123GMS030</v>
      </c>
      <c r="I3382" s="152"/>
      <c r="J3382" s="91" t="b">
        <f>Proc[[#This Row],[Requested]]=Proc[[#This Row],[CurrentParent]]</f>
        <v>1</v>
      </c>
      <c r="K3382" s="107" t="str">
        <f>IF(Proc[[#This Row],[Author]]="Marcela Urrego",VLOOKUP(LEFT(Proc[[#This Row],[Requested]],1),Table3[#All],2,0),VLOOKUP(Proc[[#This Row],[Author]],Table4[],2,0))</f>
        <v>MGF</v>
      </c>
      <c r="L3382" s="91" t="s">
        <v>3524</v>
      </c>
      <c r="M3382" s="82">
        <v>45874</v>
      </c>
      <c r="N3382" s="82"/>
      <c r="O3382" s="82"/>
      <c r="P3382" s="84" t="str">
        <f ca="1">IF(Proc[[#This Row],[DaysAgeing]]&gt;5,"yep","on track")</f>
        <v>yep</v>
      </c>
      <c r="Q3382" s="2">
        <f ca="1">IF(Proc[[#This Row],[DateClosed]]="",ABS(NETWORKDAYS(Proc[[#This Row],[DateOpened]],TODAY()))-1,ABS(NETWORKDAYS(Proc[[#This Row],[DateOpened]],Proc[[#This Row],[DateClosed]]))-1)</f>
        <v>173</v>
      </c>
      <c r="R3382" s="84" t="s">
        <v>1377</v>
      </c>
      <c r="S3382" s="91"/>
      <c r="T3382" s="153">
        <v>3381</v>
      </c>
    </row>
    <row r="3383" spans="1:20" hidden="1">
      <c r="A3383" s="90" t="s">
        <v>4029</v>
      </c>
      <c r="B3383" s="152" t="str">
        <f>IFERROR(VLOOKUP(Proc[[#This Row],[App]],Table2[],3,0),"open")</f>
        <v>ok</v>
      </c>
      <c r="C3383" s="90" t="s">
        <v>369</v>
      </c>
      <c r="D3383" s="152" t="s">
        <v>3957</v>
      </c>
      <c r="E3383" s="152" t="s">
        <v>4024</v>
      </c>
      <c r="F3383" s="91" t="s">
        <v>4024</v>
      </c>
      <c r="G3383" s="90" t="s">
        <v>406</v>
      </c>
      <c r="H3383" s="91" t="str">
        <f>IF(Proc[[#This Row],[type]]="LFF (MDG-F)",MID(Proc[[#This Row],[Obj]],13,10),"")</f>
        <v>2123C00009</v>
      </c>
      <c r="I3383" s="152"/>
      <c r="J3383" s="91" t="b">
        <f>Proc[[#This Row],[Requested]]=Proc[[#This Row],[CurrentParent]]</f>
        <v>1</v>
      </c>
      <c r="K3383" s="152" t="str">
        <f>IF(Proc[[#This Row],[Author]]="Marcela Urrego",VLOOKUP(LEFT(Proc[[#This Row],[Requested]],1),Table3[#All],2,0),VLOOKUP(Proc[[#This Row],[Author]],Table4[],2,0))</f>
        <v>MGF</v>
      </c>
      <c r="L3383" s="91" t="s">
        <v>3524</v>
      </c>
      <c r="M3383" s="82">
        <v>45874</v>
      </c>
      <c r="N3383" s="82"/>
      <c r="O3383" s="82"/>
      <c r="P3383" s="84" t="str">
        <f ca="1">IF(Proc[[#This Row],[DaysAgeing]]&gt;5,"yep","on track")</f>
        <v>yep</v>
      </c>
      <c r="Q3383" s="2">
        <f ca="1">IF(Proc[[#This Row],[DateClosed]]="",ABS(NETWORKDAYS(Proc[[#This Row],[DateOpened]],TODAY()))-1,ABS(NETWORKDAYS(Proc[[#This Row],[DateOpened]],Proc[[#This Row],[DateClosed]]))-1)</f>
        <v>173</v>
      </c>
      <c r="R3383" s="84" t="s">
        <v>1377</v>
      </c>
      <c r="S3383" s="91"/>
      <c r="T3383" s="153">
        <v>3382</v>
      </c>
    </row>
    <row r="3384" spans="1:20" hidden="1">
      <c r="A3384" s="90" t="s">
        <v>4029</v>
      </c>
      <c r="B3384" s="152" t="str">
        <f>IFERROR(VLOOKUP(Proc[[#This Row],[App]],Table2[],3,0),"open")</f>
        <v>ok</v>
      </c>
      <c r="C3384" s="90" t="s">
        <v>369</v>
      </c>
      <c r="D3384" s="152" t="s">
        <v>3958</v>
      </c>
      <c r="E3384" s="152" t="s">
        <v>4006</v>
      </c>
      <c r="F3384" s="91" t="s">
        <v>4006</v>
      </c>
      <c r="G3384" s="90" t="s">
        <v>406</v>
      </c>
      <c r="H3384" s="91" t="str">
        <f>IF(Proc[[#This Row],[type]]="LFF (MDG-F)",MID(Proc[[#This Row],[Obj]],13,10),"")</f>
        <v>2123GIT127</v>
      </c>
      <c r="I3384" s="152"/>
      <c r="J3384" s="91" t="b">
        <f>Proc[[#This Row],[Requested]]=Proc[[#This Row],[CurrentParent]]</f>
        <v>1</v>
      </c>
      <c r="K3384" s="152" t="str">
        <f>IF(Proc[[#This Row],[Author]]="Marcela Urrego",VLOOKUP(LEFT(Proc[[#This Row],[Requested]],1),Table3[#All],2,0),VLOOKUP(Proc[[#This Row],[Author]],Table4[],2,0))</f>
        <v>MGF</v>
      </c>
      <c r="L3384" s="91" t="s">
        <v>3524</v>
      </c>
      <c r="M3384" s="82">
        <v>45874</v>
      </c>
      <c r="N3384" s="82"/>
      <c r="O3384" s="82"/>
      <c r="P3384" s="84" t="str">
        <f ca="1">IF(Proc[[#This Row],[DaysAgeing]]&gt;5,"yep","on track")</f>
        <v>yep</v>
      </c>
      <c r="Q3384" s="2">
        <f ca="1">IF(Proc[[#This Row],[DateClosed]]="",ABS(NETWORKDAYS(Proc[[#This Row],[DateOpened]],TODAY()))-1,ABS(NETWORKDAYS(Proc[[#This Row],[DateOpened]],Proc[[#This Row],[DateClosed]]))-1)</f>
        <v>173</v>
      </c>
      <c r="R3384" s="84" t="s">
        <v>1377</v>
      </c>
      <c r="S3384" s="91"/>
      <c r="T3384" s="153">
        <v>3383</v>
      </c>
    </row>
    <row r="3385" spans="1:20" hidden="1">
      <c r="A3385" s="90" t="s">
        <v>4029</v>
      </c>
      <c r="B3385" s="152" t="str">
        <f>IFERROR(VLOOKUP(Proc[[#This Row],[App]],Table2[],3,0),"open")</f>
        <v>ok</v>
      </c>
      <c r="C3385" s="90" t="s">
        <v>369</v>
      </c>
      <c r="D3385" s="152" t="s">
        <v>3959</v>
      </c>
      <c r="E3385" s="152" t="s">
        <v>4001</v>
      </c>
      <c r="F3385" s="91" t="s">
        <v>4001</v>
      </c>
      <c r="G3385" s="90" t="s">
        <v>406</v>
      </c>
      <c r="H3385" s="91" t="str">
        <f>IF(Proc[[#This Row],[type]]="LFF (MDG-F)",MID(Proc[[#This Row],[Obj]],13,10),"")</f>
        <v>2123GMB010</v>
      </c>
      <c r="I3385" s="152"/>
      <c r="J3385" s="91" t="b">
        <f>Proc[[#This Row],[Requested]]=Proc[[#This Row],[CurrentParent]]</f>
        <v>1</v>
      </c>
      <c r="K3385" s="152" t="str">
        <f>IF(Proc[[#This Row],[Author]]="Marcela Urrego",VLOOKUP(LEFT(Proc[[#This Row],[Requested]],1),Table3[#All],2,0),VLOOKUP(Proc[[#This Row],[Author]],Table4[],2,0))</f>
        <v>MGF</v>
      </c>
      <c r="L3385" s="91" t="s">
        <v>3524</v>
      </c>
      <c r="M3385" s="82">
        <v>45874</v>
      </c>
      <c r="N3385" s="82"/>
      <c r="O3385" s="82"/>
      <c r="P3385" s="84" t="str">
        <f ca="1">IF(Proc[[#This Row],[DaysAgeing]]&gt;5,"yep","on track")</f>
        <v>yep</v>
      </c>
      <c r="Q3385" s="2">
        <f ca="1">IF(Proc[[#This Row],[DateClosed]]="",ABS(NETWORKDAYS(Proc[[#This Row],[DateOpened]],TODAY()))-1,ABS(NETWORKDAYS(Proc[[#This Row],[DateOpened]],Proc[[#This Row],[DateClosed]]))-1)</f>
        <v>173</v>
      </c>
      <c r="R3385" s="84" t="s">
        <v>1377</v>
      </c>
      <c r="S3385" s="91"/>
      <c r="T3385" s="153">
        <v>3384</v>
      </c>
    </row>
    <row r="3386" spans="1:20" hidden="1">
      <c r="A3386" s="90" t="s">
        <v>4029</v>
      </c>
      <c r="B3386" s="152" t="str">
        <f>IFERROR(VLOOKUP(Proc[[#This Row],[App]],Table2[],3,0),"open")</f>
        <v>ok</v>
      </c>
      <c r="C3386" s="90" t="s">
        <v>369</v>
      </c>
      <c r="D3386" s="152" t="s">
        <v>3960</v>
      </c>
      <c r="E3386" s="152" t="s">
        <v>4007</v>
      </c>
      <c r="F3386" s="91" t="s">
        <v>4007</v>
      </c>
      <c r="G3386" s="90" t="s">
        <v>406</v>
      </c>
      <c r="H3386" s="91" t="str">
        <f>IF(Proc[[#This Row],[type]]="LFF (MDG-F)",MID(Proc[[#This Row],[Obj]],13,10),"")</f>
        <v>2123OF0010</v>
      </c>
      <c r="I3386" s="152"/>
      <c r="J3386" s="91" t="b">
        <f>Proc[[#This Row],[Requested]]=Proc[[#This Row],[CurrentParent]]</f>
        <v>1</v>
      </c>
      <c r="K3386" s="152" t="str">
        <f>IF(Proc[[#This Row],[Author]]="Marcela Urrego",VLOOKUP(LEFT(Proc[[#This Row],[Requested]],1),Table3[#All],2,0),VLOOKUP(Proc[[#This Row],[Author]],Table4[],2,0))</f>
        <v>MGF</v>
      </c>
      <c r="L3386" s="91" t="s">
        <v>3524</v>
      </c>
      <c r="M3386" s="82">
        <v>45874</v>
      </c>
      <c r="N3386" s="82"/>
      <c r="O3386" s="82"/>
      <c r="P3386" s="84" t="str">
        <f ca="1">IF(Proc[[#This Row],[DaysAgeing]]&gt;5,"yep","on track")</f>
        <v>yep</v>
      </c>
      <c r="Q3386" s="2">
        <f ca="1">IF(Proc[[#This Row],[DateClosed]]="",ABS(NETWORKDAYS(Proc[[#This Row],[DateOpened]],TODAY()))-1,ABS(NETWORKDAYS(Proc[[#This Row],[DateOpened]],Proc[[#This Row],[DateClosed]]))-1)</f>
        <v>173</v>
      </c>
      <c r="R3386" s="84" t="s">
        <v>1377</v>
      </c>
      <c r="S3386" s="91"/>
      <c r="T3386" s="153">
        <v>3385</v>
      </c>
    </row>
    <row r="3387" spans="1:20" hidden="1">
      <c r="A3387" s="90" t="s">
        <v>4029</v>
      </c>
      <c r="B3387" s="152" t="str">
        <f>IFERROR(VLOOKUP(Proc[[#This Row],[App]],Table2[],3,0),"open")</f>
        <v>ok</v>
      </c>
      <c r="C3387" s="90" t="s">
        <v>369</v>
      </c>
      <c r="D3387" s="152" t="s">
        <v>3961</v>
      </c>
      <c r="E3387" s="152" t="s">
        <v>4007</v>
      </c>
      <c r="F3387" s="91" t="s">
        <v>4007</v>
      </c>
      <c r="G3387" s="90" t="s">
        <v>406</v>
      </c>
      <c r="H3387" s="91" t="str">
        <f>IF(Proc[[#This Row],[type]]="LFF (MDG-F)",MID(Proc[[#This Row],[Obj]],13,10),"")</f>
        <v>2123GM1110</v>
      </c>
      <c r="I3387" s="152"/>
      <c r="J3387" s="91" t="b">
        <f>Proc[[#This Row],[Requested]]=Proc[[#This Row],[CurrentParent]]</f>
        <v>1</v>
      </c>
      <c r="K3387" s="152" t="str">
        <f>IF(Proc[[#This Row],[Author]]="Marcela Urrego",VLOOKUP(LEFT(Proc[[#This Row],[Requested]],1),Table3[#All],2,0),VLOOKUP(Proc[[#This Row],[Author]],Table4[],2,0))</f>
        <v>MGF</v>
      </c>
      <c r="L3387" s="91" t="s">
        <v>3524</v>
      </c>
      <c r="M3387" s="82">
        <v>45874</v>
      </c>
      <c r="N3387" s="82"/>
      <c r="O3387" s="82"/>
      <c r="P3387" s="84" t="str">
        <f ca="1">IF(Proc[[#This Row],[DaysAgeing]]&gt;5,"yep","on track")</f>
        <v>yep</v>
      </c>
      <c r="Q3387" s="2">
        <f ca="1">IF(Proc[[#This Row],[DateClosed]]="",ABS(NETWORKDAYS(Proc[[#This Row],[DateOpened]],TODAY()))-1,ABS(NETWORKDAYS(Proc[[#This Row],[DateOpened]],Proc[[#This Row],[DateClosed]]))-1)</f>
        <v>173</v>
      </c>
      <c r="R3387" s="84" t="s">
        <v>1377</v>
      </c>
      <c r="S3387" s="91"/>
      <c r="T3387" s="153">
        <v>3386</v>
      </c>
    </row>
    <row r="3388" spans="1:20" hidden="1">
      <c r="A3388" s="90" t="s">
        <v>4029</v>
      </c>
      <c r="B3388" s="152" t="str">
        <f>IFERROR(VLOOKUP(Proc[[#This Row],[App]],Table2[],3,0),"open")</f>
        <v>ok</v>
      </c>
      <c r="C3388" s="90" t="s">
        <v>369</v>
      </c>
      <c r="D3388" s="152" t="s">
        <v>3962</v>
      </c>
      <c r="E3388" s="152" t="s">
        <v>4025</v>
      </c>
      <c r="F3388" s="91" t="s">
        <v>4025</v>
      </c>
      <c r="G3388" s="90" t="s">
        <v>406</v>
      </c>
      <c r="H3388" s="91" t="str">
        <f>IF(Proc[[#This Row],[type]]="LFF (MDG-F)",MID(Proc[[#This Row],[Obj]],13,10),"")</f>
        <v>2123GMI021</v>
      </c>
      <c r="I3388" s="152"/>
      <c r="J3388" s="91" t="b">
        <f>Proc[[#This Row],[Requested]]=Proc[[#This Row],[CurrentParent]]</f>
        <v>1</v>
      </c>
      <c r="K3388" s="152" t="str">
        <f>IF(Proc[[#This Row],[Author]]="Marcela Urrego",VLOOKUP(LEFT(Proc[[#This Row],[Requested]],1),Table3[#All],2,0),VLOOKUP(Proc[[#This Row],[Author]],Table4[],2,0))</f>
        <v>MGF</v>
      </c>
      <c r="L3388" s="91" t="s">
        <v>3524</v>
      </c>
      <c r="M3388" s="82">
        <v>45874</v>
      </c>
      <c r="N3388" s="82"/>
      <c r="O3388" s="82"/>
      <c r="P3388" s="84" t="str">
        <f ca="1">IF(Proc[[#This Row],[DaysAgeing]]&gt;5,"yep","on track")</f>
        <v>yep</v>
      </c>
      <c r="Q3388" s="2">
        <f ca="1">IF(Proc[[#This Row],[DateClosed]]="",ABS(NETWORKDAYS(Proc[[#This Row],[DateOpened]],TODAY()))-1,ABS(NETWORKDAYS(Proc[[#This Row],[DateOpened]],Proc[[#This Row],[DateClosed]]))-1)</f>
        <v>173</v>
      </c>
      <c r="R3388" s="84" t="s">
        <v>1377</v>
      </c>
      <c r="S3388" s="91"/>
      <c r="T3388" s="153">
        <v>3387</v>
      </c>
    </row>
    <row r="3389" spans="1:20" hidden="1">
      <c r="A3389" s="90" t="s">
        <v>4029</v>
      </c>
      <c r="B3389" s="152" t="str">
        <f>IFERROR(VLOOKUP(Proc[[#This Row],[App]],Table2[],3,0),"open")</f>
        <v>ok</v>
      </c>
      <c r="C3389" s="90" t="s">
        <v>369</v>
      </c>
      <c r="D3389" s="152" t="s">
        <v>3963</v>
      </c>
      <c r="E3389" s="152" t="s">
        <v>4007</v>
      </c>
      <c r="F3389" s="91" t="s">
        <v>4007</v>
      </c>
      <c r="G3389" s="90" t="s">
        <v>406</v>
      </c>
      <c r="H3389" s="91" t="str">
        <f>IF(Proc[[#This Row],[type]]="LFF (MDG-F)",MID(Proc[[#This Row],[Obj]],13,10),"")</f>
        <v>2123L50005</v>
      </c>
      <c r="I3389" s="152"/>
      <c r="J3389" s="91" t="b">
        <f>Proc[[#This Row],[Requested]]=Proc[[#This Row],[CurrentParent]]</f>
        <v>1</v>
      </c>
      <c r="K3389" s="152" t="str">
        <f>IF(Proc[[#This Row],[Author]]="Marcela Urrego",VLOOKUP(LEFT(Proc[[#This Row],[Requested]],1),Table3[#All],2,0),VLOOKUP(Proc[[#This Row],[Author]],Table4[],2,0))</f>
        <v>MGF</v>
      </c>
      <c r="L3389" s="91" t="s">
        <v>3524</v>
      </c>
      <c r="M3389" s="82">
        <v>45874</v>
      </c>
      <c r="N3389" s="82"/>
      <c r="O3389" s="82"/>
      <c r="P3389" s="84" t="str">
        <f ca="1">IF(Proc[[#This Row],[DaysAgeing]]&gt;5,"yep","on track")</f>
        <v>yep</v>
      </c>
      <c r="Q3389" s="2">
        <f ca="1">IF(Proc[[#This Row],[DateClosed]]="",ABS(NETWORKDAYS(Proc[[#This Row],[DateOpened]],TODAY()))-1,ABS(NETWORKDAYS(Proc[[#This Row],[DateOpened]],Proc[[#This Row],[DateClosed]]))-1)</f>
        <v>173</v>
      </c>
      <c r="R3389" s="84" t="s">
        <v>1377</v>
      </c>
      <c r="S3389" s="91"/>
      <c r="T3389" s="153">
        <v>3388</v>
      </c>
    </row>
    <row r="3390" spans="1:20" hidden="1">
      <c r="A3390" s="90" t="s">
        <v>4029</v>
      </c>
      <c r="B3390" s="152" t="str">
        <f>IFERROR(VLOOKUP(Proc[[#This Row],[App]],Table2[],3,0),"open")</f>
        <v>ok</v>
      </c>
      <c r="C3390" s="90" t="s">
        <v>369</v>
      </c>
      <c r="D3390" s="152" t="s">
        <v>3964</v>
      </c>
      <c r="E3390" s="152" t="s">
        <v>4007</v>
      </c>
      <c r="F3390" s="91" t="s">
        <v>4007</v>
      </c>
      <c r="G3390" s="90" t="s">
        <v>406</v>
      </c>
      <c r="H3390" s="91" t="str">
        <f>IF(Proc[[#This Row],[type]]="LFF (MDG-F)",MID(Proc[[#This Row],[Obj]],13,10),"")</f>
        <v>2123YIT005</v>
      </c>
      <c r="I3390" s="152"/>
      <c r="J3390" s="91" t="b">
        <f>Proc[[#This Row],[Requested]]=Proc[[#This Row],[CurrentParent]]</f>
        <v>1</v>
      </c>
      <c r="K3390" s="152" t="str">
        <f>IF(Proc[[#This Row],[Author]]="Marcela Urrego",VLOOKUP(LEFT(Proc[[#This Row],[Requested]],1),Table3[#All],2,0),VLOOKUP(Proc[[#This Row],[Author]],Table4[],2,0))</f>
        <v>MGF</v>
      </c>
      <c r="L3390" s="91" t="s">
        <v>3524</v>
      </c>
      <c r="M3390" s="82">
        <v>45874</v>
      </c>
      <c r="N3390" s="82"/>
      <c r="O3390" s="82"/>
      <c r="P3390" s="84" t="str">
        <f ca="1">IF(Proc[[#This Row],[DaysAgeing]]&gt;5,"yep","on track")</f>
        <v>yep</v>
      </c>
      <c r="Q3390" s="2">
        <f ca="1">IF(Proc[[#This Row],[DateClosed]]="",ABS(NETWORKDAYS(Proc[[#This Row],[DateOpened]],TODAY()))-1,ABS(NETWORKDAYS(Proc[[#This Row],[DateOpened]],Proc[[#This Row],[DateClosed]]))-1)</f>
        <v>173</v>
      </c>
      <c r="R3390" s="84" t="s">
        <v>1377</v>
      </c>
      <c r="S3390" s="91"/>
      <c r="T3390" s="153">
        <v>3389</v>
      </c>
    </row>
    <row r="3391" spans="1:20" hidden="1">
      <c r="A3391" s="90" t="s">
        <v>4029</v>
      </c>
      <c r="B3391" s="152" t="str">
        <f>IFERROR(VLOOKUP(Proc[[#This Row],[App]],Table2[],3,0),"open")</f>
        <v>ok</v>
      </c>
      <c r="C3391" s="90" t="s">
        <v>369</v>
      </c>
      <c r="D3391" s="152" t="s">
        <v>3965</v>
      </c>
      <c r="E3391" s="152" t="s">
        <v>4007</v>
      </c>
      <c r="F3391" s="91" t="s">
        <v>4007</v>
      </c>
      <c r="G3391" s="90" t="s">
        <v>406</v>
      </c>
      <c r="H3391" s="91" t="str">
        <f>IF(Proc[[#This Row],[type]]="LFF (MDG-F)",MID(Proc[[#This Row],[Obj]],13,10),"")</f>
        <v>2123YIT004</v>
      </c>
      <c r="I3391" s="152"/>
      <c r="J3391" s="91" t="b">
        <f>Proc[[#This Row],[Requested]]=Proc[[#This Row],[CurrentParent]]</f>
        <v>1</v>
      </c>
      <c r="K3391" s="152" t="str">
        <f>IF(Proc[[#This Row],[Author]]="Marcela Urrego",VLOOKUP(LEFT(Proc[[#This Row],[Requested]],1),Table3[#All],2,0),VLOOKUP(Proc[[#This Row],[Author]],Table4[],2,0))</f>
        <v>MGF</v>
      </c>
      <c r="L3391" s="91" t="s">
        <v>3524</v>
      </c>
      <c r="M3391" s="82">
        <v>45874</v>
      </c>
      <c r="N3391" s="82"/>
      <c r="O3391" s="82"/>
      <c r="P3391" s="84" t="str">
        <f ca="1">IF(Proc[[#This Row],[DaysAgeing]]&gt;5,"yep","on track")</f>
        <v>yep</v>
      </c>
      <c r="Q3391" s="2">
        <f ca="1">IF(Proc[[#This Row],[DateClosed]]="",ABS(NETWORKDAYS(Proc[[#This Row],[DateOpened]],TODAY()))-1,ABS(NETWORKDAYS(Proc[[#This Row],[DateOpened]],Proc[[#This Row],[DateClosed]]))-1)</f>
        <v>173</v>
      </c>
      <c r="R3391" s="84" t="s">
        <v>1377</v>
      </c>
      <c r="S3391" s="91"/>
      <c r="T3391" s="153">
        <v>3390</v>
      </c>
    </row>
    <row r="3392" spans="1:20" hidden="1">
      <c r="A3392" s="90" t="s">
        <v>4029</v>
      </c>
      <c r="B3392" s="152" t="str">
        <f>IFERROR(VLOOKUP(Proc[[#This Row],[App]],Table2[],3,0),"open")</f>
        <v>ok</v>
      </c>
      <c r="C3392" s="90" t="s">
        <v>369</v>
      </c>
      <c r="D3392" s="152" t="s">
        <v>3966</v>
      </c>
      <c r="E3392" s="152" t="s">
        <v>4026</v>
      </c>
      <c r="F3392" s="91" t="s">
        <v>4026</v>
      </c>
      <c r="G3392" s="90" t="s">
        <v>406</v>
      </c>
      <c r="H3392" s="91" t="str">
        <f>IF(Proc[[#This Row],[type]]="LFF (MDG-F)",MID(Proc[[#This Row],[Obj]],13,10),"")</f>
        <v>2123C00028</v>
      </c>
      <c r="I3392" s="152"/>
      <c r="J3392" s="91" t="b">
        <f>Proc[[#This Row],[Requested]]=Proc[[#This Row],[CurrentParent]]</f>
        <v>1</v>
      </c>
      <c r="K3392" s="152" t="str">
        <f>IF(Proc[[#This Row],[Author]]="Marcela Urrego",VLOOKUP(LEFT(Proc[[#This Row],[Requested]],1),Table3[#All],2,0),VLOOKUP(Proc[[#This Row],[Author]],Table4[],2,0))</f>
        <v>MGF</v>
      </c>
      <c r="L3392" s="91" t="s">
        <v>3524</v>
      </c>
      <c r="M3392" s="82">
        <v>45874</v>
      </c>
      <c r="N3392" s="82"/>
      <c r="O3392" s="82"/>
      <c r="P3392" s="84" t="str">
        <f ca="1">IF(Proc[[#This Row],[DaysAgeing]]&gt;5,"yep","on track")</f>
        <v>yep</v>
      </c>
      <c r="Q3392" s="2">
        <f ca="1">IF(Proc[[#This Row],[DateClosed]]="",ABS(NETWORKDAYS(Proc[[#This Row],[DateOpened]],TODAY()))-1,ABS(NETWORKDAYS(Proc[[#This Row],[DateOpened]],Proc[[#This Row],[DateClosed]]))-1)</f>
        <v>173</v>
      </c>
      <c r="R3392" s="84" t="s">
        <v>1377</v>
      </c>
      <c r="S3392" s="91"/>
      <c r="T3392" s="153">
        <v>3391</v>
      </c>
    </row>
    <row r="3393" spans="1:20" hidden="1">
      <c r="A3393" s="90" t="s">
        <v>4029</v>
      </c>
      <c r="B3393" s="152" t="str">
        <f>IFERROR(VLOOKUP(Proc[[#This Row],[App]],Table2[],3,0),"open")</f>
        <v>ok</v>
      </c>
      <c r="C3393" s="90" t="s">
        <v>369</v>
      </c>
      <c r="D3393" s="152" t="s">
        <v>3967</v>
      </c>
      <c r="E3393" s="152" t="s">
        <v>4007</v>
      </c>
      <c r="F3393" s="91" t="s">
        <v>4007</v>
      </c>
      <c r="G3393" s="90" t="s">
        <v>406</v>
      </c>
      <c r="H3393" s="91" t="str">
        <f>IF(Proc[[#This Row],[type]]="LFF (MDG-F)",MID(Proc[[#This Row],[Obj]],13,10),"")</f>
        <v>2123TPSZ93</v>
      </c>
      <c r="I3393" s="152"/>
      <c r="J3393" s="91" t="b">
        <f>Proc[[#This Row],[Requested]]=Proc[[#This Row],[CurrentParent]]</f>
        <v>1</v>
      </c>
      <c r="K3393" s="152" t="str">
        <f>IF(Proc[[#This Row],[Author]]="Marcela Urrego",VLOOKUP(LEFT(Proc[[#This Row],[Requested]],1),Table3[#All],2,0),VLOOKUP(Proc[[#This Row],[Author]],Table4[],2,0))</f>
        <v>MGF</v>
      </c>
      <c r="L3393" s="91" t="s">
        <v>3524</v>
      </c>
      <c r="M3393" s="82">
        <v>45874</v>
      </c>
      <c r="N3393" s="82"/>
      <c r="O3393" s="82"/>
      <c r="P3393" s="84" t="str">
        <f ca="1">IF(Proc[[#This Row],[DaysAgeing]]&gt;5,"yep","on track")</f>
        <v>yep</v>
      </c>
      <c r="Q3393" s="2">
        <f ca="1">IF(Proc[[#This Row],[DateClosed]]="",ABS(NETWORKDAYS(Proc[[#This Row],[DateOpened]],TODAY()))-1,ABS(NETWORKDAYS(Proc[[#This Row],[DateOpened]],Proc[[#This Row],[DateClosed]]))-1)</f>
        <v>173</v>
      </c>
      <c r="R3393" s="84" t="s">
        <v>1377</v>
      </c>
      <c r="S3393" s="91"/>
      <c r="T3393" s="153">
        <v>3392</v>
      </c>
    </row>
    <row r="3394" spans="1:20" hidden="1">
      <c r="A3394" s="90" t="s">
        <v>4029</v>
      </c>
      <c r="B3394" s="152" t="str">
        <f>IFERROR(VLOOKUP(Proc[[#This Row],[App]],Table2[],3,0),"open")</f>
        <v>ok</v>
      </c>
      <c r="C3394" s="90" t="s">
        <v>369</v>
      </c>
      <c r="D3394" s="152" t="s">
        <v>3968</v>
      </c>
      <c r="E3394" s="152" t="s">
        <v>4007</v>
      </c>
      <c r="F3394" s="91" t="s">
        <v>4007</v>
      </c>
      <c r="G3394" s="90" t="s">
        <v>406</v>
      </c>
      <c r="H3394" s="91" t="str">
        <f>IF(Proc[[#This Row],[type]]="LFF (MDG-F)",MID(Proc[[#This Row],[Obj]],13,10),"")</f>
        <v>2123C00103</v>
      </c>
      <c r="I3394" s="152"/>
      <c r="J3394" s="91" t="b">
        <f>Proc[[#This Row],[Requested]]=Proc[[#This Row],[CurrentParent]]</f>
        <v>1</v>
      </c>
      <c r="K3394" s="152" t="str">
        <f>IF(Proc[[#This Row],[Author]]="Marcela Urrego",VLOOKUP(LEFT(Proc[[#This Row],[Requested]],1),Table3[#All],2,0),VLOOKUP(Proc[[#This Row],[Author]],Table4[],2,0))</f>
        <v>MGF</v>
      </c>
      <c r="L3394" s="91" t="s">
        <v>3524</v>
      </c>
      <c r="M3394" s="82">
        <v>45874</v>
      </c>
      <c r="N3394" s="82"/>
      <c r="O3394" s="82"/>
      <c r="P3394" s="84" t="str">
        <f ca="1">IF(Proc[[#This Row],[DaysAgeing]]&gt;5,"yep","on track")</f>
        <v>yep</v>
      </c>
      <c r="Q3394" s="2">
        <f ca="1">IF(Proc[[#This Row],[DateClosed]]="",ABS(NETWORKDAYS(Proc[[#This Row],[DateOpened]],TODAY()))-1,ABS(NETWORKDAYS(Proc[[#This Row],[DateOpened]],Proc[[#This Row],[DateClosed]]))-1)</f>
        <v>173</v>
      </c>
      <c r="R3394" s="84" t="s">
        <v>1377</v>
      </c>
      <c r="S3394" s="91"/>
      <c r="T3394" s="153">
        <v>3393</v>
      </c>
    </row>
    <row r="3395" spans="1:20" hidden="1">
      <c r="A3395" s="90" t="s">
        <v>4029</v>
      </c>
      <c r="B3395" s="152" t="str">
        <f>IFERROR(VLOOKUP(Proc[[#This Row],[App]],Table2[],3,0),"open")</f>
        <v>ok</v>
      </c>
      <c r="C3395" s="90" t="s">
        <v>369</v>
      </c>
      <c r="D3395" s="152" t="s">
        <v>3969</v>
      </c>
      <c r="E3395" s="152" t="s">
        <v>3999</v>
      </c>
      <c r="F3395" s="91" t="s">
        <v>3999</v>
      </c>
      <c r="G3395" s="90" t="s">
        <v>406</v>
      </c>
      <c r="H3395" s="91" t="str">
        <f>IF(Proc[[#This Row],[type]]="LFF (MDG-F)",MID(Proc[[#This Row],[Obj]],13,10),"")</f>
        <v>2123GIT129</v>
      </c>
      <c r="I3395" s="152"/>
      <c r="J3395" s="91" t="b">
        <f>Proc[[#This Row],[Requested]]=Proc[[#This Row],[CurrentParent]]</f>
        <v>1</v>
      </c>
      <c r="K3395" s="152" t="str">
        <f>IF(Proc[[#This Row],[Author]]="Marcela Urrego",VLOOKUP(LEFT(Proc[[#This Row],[Requested]],1),Table3[#All],2,0),VLOOKUP(Proc[[#This Row],[Author]],Table4[],2,0))</f>
        <v>MGF</v>
      </c>
      <c r="L3395" s="91" t="s">
        <v>3524</v>
      </c>
      <c r="M3395" s="82">
        <v>45874</v>
      </c>
      <c r="N3395" s="82"/>
      <c r="O3395" s="82"/>
      <c r="P3395" s="84" t="str">
        <f ca="1">IF(Proc[[#This Row],[DaysAgeing]]&gt;5,"yep","on track")</f>
        <v>yep</v>
      </c>
      <c r="Q3395" s="2">
        <f ca="1">IF(Proc[[#This Row],[DateClosed]]="",ABS(NETWORKDAYS(Proc[[#This Row],[DateOpened]],TODAY()))-1,ABS(NETWORKDAYS(Proc[[#This Row],[DateOpened]],Proc[[#This Row],[DateClosed]]))-1)</f>
        <v>173</v>
      </c>
      <c r="R3395" s="84" t="s">
        <v>1377</v>
      </c>
      <c r="S3395" s="91"/>
      <c r="T3395" s="153">
        <v>3394</v>
      </c>
    </row>
    <row r="3396" spans="1:20" hidden="1">
      <c r="A3396" s="90" t="s">
        <v>4029</v>
      </c>
      <c r="B3396" s="152" t="str">
        <f>IFERROR(VLOOKUP(Proc[[#This Row],[App]],Table2[],3,0),"open")</f>
        <v>ok</v>
      </c>
      <c r="C3396" s="90" t="s">
        <v>369</v>
      </c>
      <c r="D3396" s="152" t="s">
        <v>3970</v>
      </c>
      <c r="E3396" s="152" t="s">
        <v>4015</v>
      </c>
      <c r="F3396" s="91" t="s">
        <v>4015</v>
      </c>
      <c r="G3396" s="90" t="s">
        <v>406</v>
      </c>
      <c r="H3396" s="91" t="str">
        <f>IF(Proc[[#This Row],[type]]="LFF (MDG-F)",MID(Proc[[#This Row],[Obj]],13,10),"")</f>
        <v>2123GIT027</v>
      </c>
      <c r="I3396" s="152"/>
      <c r="J3396" s="91" t="b">
        <f>Proc[[#This Row],[Requested]]=Proc[[#This Row],[CurrentParent]]</f>
        <v>1</v>
      </c>
      <c r="K3396" s="152" t="str">
        <f>IF(Proc[[#This Row],[Author]]="Marcela Urrego",VLOOKUP(LEFT(Proc[[#This Row],[Requested]],1),Table3[#All],2,0),VLOOKUP(Proc[[#This Row],[Author]],Table4[],2,0))</f>
        <v>MGF</v>
      </c>
      <c r="L3396" s="91" t="s">
        <v>3524</v>
      </c>
      <c r="M3396" s="82">
        <v>45874</v>
      </c>
      <c r="N3396" s="82"/>
      <c r="O3396" s="82"/>
      <c r="P3396" s="84" t="str">
        <f ca="1">IF(Proc[[#This Row],[DaysAgeing]]&gt;5,"yep","on track")</f>
        <v>yep</v>
      </c>
      <c r="Q3396" s="2">
        <f ca="1">IF(Proc[[#This Row],[DateClosed]]="",ABS(NETWORKDAYS(Proc[[#This Row],[DateOpened]],TODAY()))-1,ABS(NETWORKDAYS(Proc[[#This Row],[DateOpened]],Proc[[#This Row],[DateClosed]]))-1)</f>
        <v>173</v>
      </c>
      <c r="R3396" s="84" t="s">
        <v>1377</v>
      </c>
      <c r="S3396" s="91"/>
      <c r="T3396" s="153">
        <v>3395</v>
      </c>
    </row>
    <row r="3397" spans="1:20" hidden="1">
      <c r="A3397" s="90" t="s">
        <v>4029</v>
      </c>
      <c r="B3397" s="152" t="str">
        <f>IFERROR(VLOOKUP(Proc[[#This Row],[App]],Table2[],3,0),"open")</f>
        <v>ok</v>
      </c>
      <c r="C3397" s="90" t="s">
        <v>369</v>
      </c>
      <c r="D3397" s="152" t="s">
        <v>3971</v>
      </c>
      <c r="E3397" s="152" t="s">
        <v>3998</v>
      </c>
      <c r="F3397" s="91" t="s">
        <v>3998</v>
      </c>
      <c r="G3397" s="90" t="s">
        <v>406</v>
      </c>
      <c r="H3397" s="91" t="str">
        <f>IF(Proc[[#This Row],[type]]="LFF (MDG-F)",MID(Proc[[#This Row],[Obj]],13,10),"")</f>
        <v>2123GIT212</v>
      </c>
      <c r="I3397" s="152"/>
      <c r="J3397" s="91" t="b">
        <f>Proc[[#This Row],[Requested]]=Proc[[#This Row],[CurrentParent]]</f>
        <v>1</v>
      </c>
      <c r="K3397" s="152" t="str">
        <f>IF(Proc[[#This Row],[Author]]="Marcela Urrego",VLOOKUP(LEFT(Proc[[#This Row],[Requested]],1),Table3[#All],2,0),VLOOKUP(Proc[[#This Row],[Author]],Table4[],2,0))</f>
        <v>MGF</v>
      </c>
      <c r="L3397" s="91" t="s">
        <v>3524</v>
      </c>
      <c r="M3397" s="82">
        <v>45874</v>
      </c>
      <c r="N3397" s="82"/>
      <c r="O3397" s="82"/>
      <c r="P3397" s="84" t="str">
        <f ca="1">IF(Proc[[#This Row],[DaysAgeing]]&gt;5,"yep","on track")</f>
        <v>yep</v>
      </c>
      <c r="Q3397" s="2">
        <f ca="1">IF(Proc[[#This Row],[DateClosed]]="",ABS(NETWORKDAYS(Proc[[#This Row],[DateOpened]],TODAY()))-1,ABS(NETWORKDAYS(Proc[[#This Row],[DateOpened]],Proc[[#This Row],[DateClosed]]))-1)</f>
        <v>173</v>
      </c>
      <c r="R3397" s="84" t="s">
        <v>1377</v>
      </c>
      <c r="S3397" s="91"/>
      <c r="T3397" s="153">
        <v>3396</v>
      </c>
    </row>
    <row r="3398" spans="1:20" hidden="1">
      <c r="A3398" s="90" t="s">
        <v>4029</v>
      </c>
      <c r="B3398" s="152" t="str">
        <f>IFERROR(VLOOKUP(Proc[[#This Row],[App]],Table2[],3,0),"open")</f>
        <v>ok</v>
      </c>
      <c r="C3398" s="90" t="s">
        <v>369</v>
      </c>
      <c r="D3398" s="152" t="s">
        <v>3972</v>
      </c>
      <c r="E3398" s="152" t="s">
        <v>4015</v>
      </c>
      <c r="F3398" s="91" t="s">
        <v>4015</v>
      </c>
      <c r="G3398" s="90" t="s">
        <v>406</v>
      </c>
      <c r="H3398" s="91" t="str">
        <f>IF(Proc[[#This Row],[type]]="LFF (MDG-F)",MID(Proc[[#This Row],[Obj]],13,10),"")</f>
        <v>2123GIT448</v>
      </c>
      <c r="I3398" s="152"/>
      <c r="J3398" s="91" t="b">
        <f>Proc[[#This Row],[Requested]]=Proc[[#This Row],[CurrentParent]]</f>
        <v>1</v>
      </c>
      <c r="K3398" s="152" t="str">
        <f>IF(Proc[[#This Row],[Author]]="Marcela Urrego",VLOOKUP(LEFT(Proc[[#This Row],[Requested]],1),Table3[#All],2,0),VLOOKUP(Proc[[#This Row],[Author]],Table4[],2,0))</f>
        <v>MGF</v>
      </c>
      <c r="L3398" s="91" t="s">
        <v>3524</v>
      </c>
      <c r="M3398" s="82">
        <v>45874</v>
      </c>
      <c r="N3398" s="82"/>
      <c r="O3398" s="82"/>
      <c r="P3398" s="84" t="str">
        <f ca="1">IF(Proc[[#This Row],[DaysAgeing]]&gt;5,"yep","on track")</f>
        <v>yep</v>
      </c>
      <c r="Q3398" s="2">
        <f ca="1">IF(Proc[[#This Row],[DateClosed]]="",ABS(NETWORKDAYS(Proc[[#This Row],[DateOpened]],TODAY()))-1,ABS(NETWORKDAYS(Proc[[#This Row],[DateOpened]],Proc[[#This Row],[DateClosed]]))-1)</f>
        <v>173</v>
      </c>
      <c r="R3398" s="84" t="s">
        <v>1377</v>
      </c>
      <c r="S3398" s="91"/>
      <c r="T3398" s="153">
        <v>3397</v>
      </c>
    </row>
    <row r="3399" spans="1:20" hidden="1">
      <c r="A3399" s="90" t="s">
        <v>4029</v>
      </c>
      <c r="B3399" s="111" t="str">
        <f>IFERROR(VLOOKUP(Proc[[#This Row],[App]],Table2[],3,0),"open")</f>
        <v>ok</v>
      </c>
      <c r="C3399" s="90" t="s">
        <v>369</v>
      </c>
      <c r="D3399" s="152" t="s">
        <v>3973</v>
      </c>
      <c r="E3399" s="152" t="s">
        <v>3997</v>
      </c>
      <c r="F3399" s="153" t="s">
        <v>3997</v>
      </c>
      <c r="G3399" s="90" t="s">
        <v>406</v>
      </c>
      <c r="H3399" s="91" t="str">
        <f>IF(Proc[[#This Row],[type]]="LFF (MDG-F)",MID(Proc[[#This Row],[Obj]],13,10),"")</f>
        <v>2123GIT520</v>
      </c>
      <c r="I3399" s="152"/>
      <c r="J3399" s="91" t="b">
        <f>Proc[[#This Row],[Requested]]=Proc[[#This Row],[CurrentParent]]</f>
        <v>1</v>
      </c>
      <c r="K3399" s="107" t="str">
        <f>IF(Proc[[#This Row],[Author]]="Marcela Urrego",VLOOKUP(LEFT(Proc[[#This Row],[Requested]],1),Table3[#All],2,0),VLOOKUP(Proc[[#This Row],[Author]],Table4[],2,0))</f>
        <v>MGF</v>
      </c>
      <c r="L3399" s="153" t="s">
        <v>3524</v>
      </c>
      <c r="M3399" s="82">
        <v>45874</v>
      </c>
      <c r="N3399" s="82"/>
      <c r="O3399" s="82"/>
      <c r="P3399" s="84" t="str">
        <f ca="1">IF(Proc[[#This Row],[DaysAgeing]]&gt;5,"yep","on track")</f>
        <v>yep</v>
      </c>
      <c r="Q3399" s="2">
        <f ca="1">IF(Proc[[#This Row],[DateClosed]]="",ABS(NETWORKDAYS(Proc[[#This Row],[DateOpened]],TODAY()))-1,ABS(NETWORKDAYS(Proc[[#This Row],[DateOpened]],Proc[[#This Row],[DateClosed]]))-1)</f>
        <v>173</v>
      </c>
      <c r="R3399" s="84" t="s">
        <v>1377</v>
      </c>
      <c r="S3399" s="91"/>
      <c r="T3399" s="153">
        <v>3398</v>
      </c>
    </row>
    <row r="3400" spans="1:20" hidden="1">
      <c r="A3400" s="90" t="s">
        <v>4029</v>
      </c>
      <c r="B3400" s="152" t="str">
        <f>IFERROR(VLOOKUP(Proc[[#This Row],[App]],Table2[],3,0),"open")</f>
        <v>ok</v>
      </c>
      <c r="C3400" s="90" t="s">
        <v>369</v>
      </c>
      <c r="D3400" s="152" t="s">
        <v>3974</v>
      </c>
      <c r="E3400" s="152" t="s">
        <v>4018</v>
      </c>
      <c r="F3400" s="91" t="s">
        <v>4018</v>
      </c>
      <c r="G3400" s="90" t="s">
        <v>406</v>
      </c>
      <c r="H3400" s="91" t="str">
        <f>IF(Proc[[#This Row],[type]]="LFF (MDG-F)",MID(Proc[[#This Row],[Obj]],13,10),"")</f>
        <v>2123GST008</v>
      </c>
      <c r="I3400" s="152"/>
      <c r="J3400" s="91" t="b">
        <f>Proc[[#This Row],[Requested]]=Proc[[#This Row],[CurrentParent]]</f>
        <v>1</v>
      </c>
      <c r="K3400" s="152" t="str">
        <f>IF(Proc[[#This Row],[Author]]="Marcela Urrego",VLOOKUP(LEFT(Proc[[#This Row],[Requested]],1),Table3[#All],2,0),VLOOKUP(Proc[[#This Row],[Author]],Table4[],2,0))</f>
        <v>MGF</v>
      </c>
      <c r="L3400" s="91" t="s">
        <v>3524</v>
      </c>
      <c r="M3400" s="82">
        <v>45874</v>
      </c>
      <c r="N3400" s="82"/>
      <c r="O3400" s="82"/>
      <c r="P3400" s="84" t="str">
        <f ca="1">IF(Proc[[#This Row],[DaysAgeing]]&gt;5,"yep","on track")</f>
        <v>yep</v>
      </c>
      <c r="Q3400" s="2">
        <f ca="1">IF(Proc[[#This Row],[DateClosed]]="",ABS(NETWORKDAYS(Proc[[#This Row],[DateOpened]],TODAY()))-1,ABS(NETWORKDAYS(Proc[[#This Row],[DateOpened]],Proc[[#This Row],[DateClosed]]))-1)</f>
        <v>173</v>
      </c>
      <c r="R3400" s="84" t="s">
        <v>1377</v>
      </c>
      <c r="S3400" s="91"/>
      <c r="T3400" s="153">
        <v>3399</v>
      </c>
    </row>
    <row r="3401" spans="1:20" hidden="1">
      <c r="A3401" s="90" t="s">
        <v>4029</v>
      </c>
      <c r="B3401" s="152" t="str">
        <f>IFERROR(VLOOKUP(Proc[[#This Row],[App]],Table2[],3,0),"open")</f>
        <v>ok</v>
      </c>
      <c r="C3401" s="90" t="s">
        <v>369</v>
      </c>
      <c r="D3401" s="152" t="s">
        <v>3975</v>
      </c>
      <c r="E3401" s="152" t="s">
        <v>3996</v>
      </c>
      <c r="F3401" s="91" t="s">
        <v>3996</v>
      </c>
      <c r="G3401" s="90" t="s">
        <v>406</v>
      </c>
      <c r="H3401" s="91" t="str">
        <f>IF(Proc[[#This Row],[type]]="LFF (MDG-F)",MID(Proc[[#This Row],[Obj]],13,10),"")</f>
        <v>2123GIT098</v>
      </c>
      <c r="I3401" s="152"/>
      <c r="J3401" s="91" t="b">
        <f>Proc[[#This Row],[Requested]]=Proc[[#This Row],[CurrentParent]]</f>
        <v>1</v>
      </c>
      <c r="K3401" s="152" t="str">
        <f>IF(Proc[[#This Row],[Author]]="Marcela Urrego",VLOOKUP(LEFT(Proc[[#This Row],[Requested]],1),Table3[#All],2,0),VLOOKUP(Proc[[#This Row],[Author]],Table4[],2,0))</f>
        <v>MGF</v>
      </c>
      <c r="L3401" s="91" t="s">
        <v>3524</v>
      </c>
      <c r="M3401" s="82">
        <v>45874</v>
      </c>
      <c r="N3401" s="82"/>
      <c r="O3401" s="82"/>
      <c r="P3401" s="84" t="str">
        <f ca="1">IF(Proc[[#This Row],[DaysAgeing]]&gt;5,"yep","on track")</f>
        <v>yep</v>
      </c>
      <c r="Q3401" s="2">
        <f ca="1">IF(Proc[[#This Row],[DateClosed]]="",ABS(NETWORKDAYS(Proc[[#This Row],[DateOpened]],TODAY()))-1,ABS(NETWORKDAYS(Proc[[#This Row],[DateOpened]],Proc[[#This Row],[DateClosed]]))-1)</f>
        <v>173</v>
      </c>
      <c r="R3401" s="84" t="s">
        <v>1377</v>
      </c>
      <c r="S3401" s="91"/>
      <c r="T3401" s="153">
        <v>3400</v>
      </c>
    </row>
    <row r="3402" spans="1:20" hidden="1">
      <c r="A3402" s="90" t="s">
        <v>4029</v>
      </c>
      <c r="B3402" s="152" t="str">
        <f>IFERROR(VLOOKUP(Proc[[#This Row],[App]],Table2[],3,0),"open")</f>
        <v>ok</v>
      </c>
      <c r="C3402" s="90" t="s">
        <v>369</v>
      </c>
      <c r="D3402" s="152" t="s">
        <v>3976</v>
      </c>
      <c r="E3402" s="152" t="s">
        <v>4015</v>
      </c>
      <c r="F3402" s="91" t="s">
        <v>4015</v>
      </c>
      <c r="G3402" s="90" t="s">
        <v>406</v>
      </c>
      <c r="H3402" s="91" t="str">
        <f>IF(Proc[[#This Row],[type]]="LFF (MDG-F)",MID(Proc[[#This Row],[Obj]],13,10),"")</f>
        <v>2123GIT096</v>
      </c>
      <c r="I3402" s="152"/>
      <c r="J3402" s="91" t="b">
        <f>Proc[[#This Row],[Requested]]=Proc[[#This Row],[CurrentParent]]</f>
        <v>1</v>
      </c>
      <c r="K3402" s="152" t="str">
        <f>IF(Proc[[#This Row],[Author]]="Marcela Urrego",VLOOKUP(LEFT(Proc[[#This Row],[Requested]],1),Table3[#All],2,0),VLOOKUP(Proc[[#This Row],[Author]],Table4[],2,0))</f>
        <v>MGF</v>
      </c>
      <c r="L3402" s="91" t="s">
        <v>3524</v>
      </c>
      <c r="M3402" s="82">
        <v>45874</v>
      </c>
      <c r="N3402" s="82"/>
      <c r="O3402" s="82"/>
      <c r="P3402" s="84" t="str">
        <f ca="1">IF(Proc[[#This Row],[DaysAgeing]]&gt;5,"yep","on track")</f>
        <v>yep</v>
      </c>
      <c r="Q3402" s="2">
        <f ca="1">IF(Proc[[#This Row],[DateClosed]]="",ABS(NETWORKDAYS(Proc[[#This Row],[DateOpened]],TODAY()))-1,ABS(NETWORKDAYS(Proc[[#This Row],[DateOpened]],Proc[[#This Row],[DateClosed]]))-1)</f>
        <v>173</v>
      </c>
      <c r="R3402" s="84" t="s">
        <v>1377</v>
      </c>
      <c r="S3402" s="91"/>
      <c r="T3402" s="153">
        <v>3401</v>
      </c>
    </row>
    <row r="3403" spans="1:20" hidden="1">
      <c r="A3403" s="90" t="s">
        <v>4029</v>
      </c>
      <c r="B3403" s="152" t="str">
        <f>IFERROR(VLOOKUP(Proc[[#This Row],[App]],Table2[],3,0),"open")</f>
        <v>ok</v>
      </c>
      <c r="C3403" s="90" t="s">
        <v>369</v>
      </c>
      <c r="D3403" s="152" t="s">
        <v>3977</v>
      </c>
      <c r="E3403" s="152" t="s">
        <v>4024</v>
      </c>
      <c r="F3403" s="91" t="s">
        <v>4024</v>
      </c>
      <c r="G3403" s="90" t="s">
        <v>406</v>
      </c>
      <c r="H3403" s="91" t="str">
        <f>IF(Proc[[#This Row],[type]]="LFF (MDG-F)",MID(Proc[[#This Row],[Obj]],13,10),"")</f>
        <v>2123C00079</v>
      </c>
      <c r="I3403" s="152"/>
      <c r="J3403" s="91" t="b">
        <f>Proc[[#This Row],[Requested]]=Proc[[#This Row],[CurrentParent]]</f>
        <v>1</v>
      </c>
      <c r="K3403" s="152" t="str">
        <f>IF(Proc[[#This Row],[Author]]="Marcela Urrego",VLOOKUP(LEFT(Proc[[#This Row],[Requested]],1),Table3[#All],2,0),VLOOKUP(Proc[[#This Row],[Author]],Table4[],2,0))</f>
        <v>MGF</v>
      </c>
      <c r="L3403" s="91" t="s">
        <v>3524</v>
      </c>
      <c r="M3403" s="82">
        <v>45874</v>
      </c>
      <c r="N3403" s="82"/>
      <c r="O3403" s="82"/>
      <c r="P3403" s="84" t="str">
        <f ca="1">IF(Proc[[#This Row],[DaysAgeing]]&gt;5,"yep","on track")</f>
        <v>yep</v>
      </c>
      <c r="Q3403" s="2">
        <f ca="1">IF(Proc[[#This Row],[DateClosed]]="",ABS(NETWORKDAYS(Proc[[#This Row],[DateOpened]],TODAY()))-1,ABS(NETWORKDAYS(Proc[[#This Row],[DateOpened]],Proc[[#This Row],[DateClosed]]))-1)</f>
        <v>173</v>
      </c>
      <c r="R3403" s="84" t="s">
        <v>1377</v>
      </c>
      <c r="S3403" s="91"/>
      <c r="T3403" s="153">
        <v>3402</v>
      </c>
    </row>
    <row r="3404" spans="1:20" hidden="1">
      <c r="A3404" s="90" t="s">
        <v>4029</v>
      </c>
      <c r="B3404" s="152" t="str">
        <f>IFERROR(VLOOKUP(Proc[[#This Row],[App]],Table2[],3,0),"open")</f>
        <v>ok</v>
      </c>
      <c r="C3404" s="90" t="s">
        <v>369</v>
      </c>
      <c r="D3404" s="152" t="s">
        <v>3978</v>
      </c>
      <c r="E3404" s="152" t="s">
        <v>3997</v>
      </c>
      <c r="F3404" s="91" t="s">
        <v>3997</v>
      </c>
      <c r="G3404" s="90" t="s">
        <v>406</v>
      </c>
      <c r="H3404" s="91" t="str">
        <f>IF(Proc[[#This Row],[type]]="LFF (MDG-F)",MID(Proc[[#This Row],[Obj]],13,10),"")</f>
        <v>2123GIT135</v>
      </c>
      <c r="I3404" s="152"/>
      <c r="J3404" s="91" t="b">
        <f>Proc[[#This Row],[Requested]]=Proc[[#This Row],[CurrentParent]]</f>
        <v>1</v>
      </c>
      <c r="K3404" s="152" t="str">
        <f>IF(Proc[[#This Row],[Author]]="Marcela Urrego",VLOOKUP(LEFT(Proc[[#This Row],[Requested]],1),Table3[#All],2,0),VLOOKUP(Proc[[#This Row],[Author]],Table4[],2,0))</f>
        <v>MGF</v>
      </c>
      <c r="L3404" s="91" t="s">
        <v>3524</v>
      </c>
      <c r="M3404" s="82">
        <v>45874</v>
      </c>
      <c r="N3404" s="82"/>
      <c r="O3404" s="82"/>
      <c r="P3404" s="84" t="str">
        <f ca="1">IF(Proc[[#This Row],[DaysAgeing]]&gt;5,"yep","on track")</f>
        <v>yep</v>
      </c>
      <c r="Q3404" s="2">
        <f ca="1">IF(Proc[[#This Row],[DateClosed]]="",ABS(NETWORKDAYS(Proc[[#This Row],[DateOpened]],TODAY()))-1,ABS(NETWORKDAYS(Proc[[#This Row],[DateOpened]],Proc[[#This Row],[DateClosed]]))-1)</f>
        <v>173</v>
      </c>
      <c r="R3404" s="84" t="s">
        <v>1377</v>
      </c>
      <c r="S3404" s="91"/>
      <c r="T3404" s="153">
        <v>3403</v>
      </c>
    </row>
    <row r="3405" spans="1:20" hidden="1">
      <c r="A3405" s="90" t="s">
        <v>4029</v>
      </c>
      <c r="B3405" s="152" t="str">
        <f>IFERROR(VLOOKUP(Proc[[#This Row],[App]],Table2[],3,0),"open")</f>
        <v>ok</v>
      </c>
      <c r="C3405" s="90" t="s">
        <v>369</v>
      </c>
      <c r="D3405" s="152" t="s">
        <v>3979</v>
      </c>
      <c r="E3405" s="152" t="s">
        <v>4004</v>
      </c>
      <c r="F3405" s="91" t="s">
        <v>4004</v>
      </c>
      <c r="G3405" s="90" t="s">
        <v>406</v>
      </c>
      <c r="H3405" s="91" t="str">
        <f>IF(Proc[[#This Row],[type]]="LFF (MDG-F)",MID(Proc[[#This Row],[Obj]],13,10),"")</f>
        <v>2123GIT085</v>
      </c>
      <c r="I3405" s="152"/>
      <c r="J3405" s="91" t="b">
        <f>Proc[[#This Row],[Requested]]=Proc[[#This Row],[CurrentParent]]</f>
        <v>1</v>
      </c>
      <c r="K3405" s="152" t="str">
        <f>IF(Proc[[#This Row],[Author]]="Marcela Urrego",VLOOKUP(LEFT(Proc[[#This Row],[Requested]],1),Table3[#All],2,0),VLOOKUP(Proc[[#This Row],[Author]],Table4[],2,0))</f>
        <v>MGF</v>
      </c>
      <c r="L3405" s="91" t="s">
        <v>3524</v>
      </c>
      <c r="M3405" s="82">
        <v>45874</v>
      </c>
      <c r="N3405" s="82"/>
      <c r="O3405" s="82"/>
      <c r="P3405" s="84" t="str">
        <f ca="1">IF(Proc[[#This Row],[DaysAgeing]]&gt;5,"yep","on track")</f>
        <v>yep</v>
      </c>
      <c r="Q3405" s="2">
        <f ca="1">IF(Proc[[#This Row],[DateClosed]]="",ABS(NETWORKDAYS(Proc[[#This Row],[DateOpened]],TODAY()))-1,ABS(NETWORKDAYS(Proc[[#This Row],[DateOpened]],Proc[[#This Row],[DateClosed]]))-1)</f>
        <v>173</v>
      </c>
      <c r="R3405" s="84" t="s">
        <v>1377</v>
      </c>
      <c r="S3405" s="91"/>
      <c r="T3405" s="153">
        <v>3404</v>
      </c>
    </row>
    <row r="3406" spans="1:20" hidden="1">
      <c r="A3406" s="90" t="s">
        <v>4029</v>
      </c>
      <c r="B3406" s="152" t="str">
        <f>IFERROR(VLOOKUP(Proc[[#This Row],[App]],Table2[],3,0),"open")</f>
        <v>ok</v>
      </c>
      <c r="C3406" s="90" t="s">
        <v>369</v>
      </c>
      <c r="D3406" s="152" t="s">
        <v>3980</v>
      </c>
      <c r="E3406" s="152" t="s">
        <v>4004</v>
      </c>
      <c r="F3406" s="91" t="s">
        <v>4004</v>
      </c>
      <c r="G3406" s="90" t="s">
        <v>406</v>
      </c>
      <c r="H3406" s="91" t="str">
        <f>IF(Proc[[#This Row],[type]]="LFF (MDG-F)",MID(Proc[[#This Row],[Obj]],13,10),"")</f>
        <v>2123GIT097</v>
      </c>
      <c r="I3406" s="152"/>
      <c r="J3406" s="91" t="b">
        <f>Proc[[#This Row],[Requested]]=Proc[[#This Row],[CurrentParent]]</f>
        <v>1</v>
      </c>
      <c r="K3406" s="152" t="str">
        <f>IF(Proc[[#This Row],[Author]]="Marcela Urrego",VLOOKUP(LEFT(Proc[[#This Row],[Requested]],1),Table3[#All],2,0),VLOOKUP(Proc[[#This Row],[Author]],Table4[],2,0))</f>
        <v>MGF</v>
      </c>
      <c r="L3406" s="91" t="s">
        <v>3524</v>
      </c>
      <c r="M3406" s="82">
        <v>45874</v>
      </c>
      <c r="N3406" s="82"/>
      <c r="O3406" s="82"/>
      <c r="P3406" s="84" t="str">
        <f ca="1">IF(Proc[[#This Row],[DaysAgeing]]&gt;5,"yep","on track")</f>
        <v>yep</v>
      </c>
      <c r="Q3406" s="2">
        <f ca="1">IF(Proc[[#This Row],[DateClosed]]="",ABS(NETWORKDAYS(Proc[[#This Row],[DateOpened]],TODAY()))-1,ABS(NETWORKDAYS(Proc[[#This Row],[DateOpened]],Proc[[#This Row],[DateClosed]]))-1)</f>
        <v>173</v>
      </c>
      <c r="R3406" s="84" t="s">
        <v>1377</v>
      </c>
      <c r="S3406" s="91"/>
      <c r="T3406" s="153">
        <v>3405</v>
      </c>
    </row>
    <row r="3407" spans="1:20" hidden="1">
      <c r="A3407" s="90" t="s">
        <v>4029</v>
      </c>
      <c r="B3407" s="152" t="str">
        <f>IFERROR(VLOOKUP(Proc[[#This Row],[App]],Table2[],3,0),"open")</f>
        <v>ok</v>
      </c>
      <c r="C3407" s="90" t="s">
        <v>369</v>
      </c>
      <c r="D3407" s="152" t="s">
        <v>3981</v>
      </c>
      <c r="E3407" s="152" t="s">
        <v>4015</v>
      </c>
      <c r="F3407" s="91" t="s">
        <v>4015</v>
      </c>
      <c r="G3407" s="90" t="s">
        <v>406</v>
      </c>
      <c r="H3407" s="91" t="str">
        <f>IF(Proc[[#This Row],[type]]="LFF (MDG-F)",MID(Proc[[#This Row],[Obj]],13,10),"")</f>
        <v>2123GIT025</v>
      </c>
      <c r="I3407" s="152"/>
      <c r="J3407" s="91" t="b">
        <f>Proc[[#This Row],[Requested]]=Proc[[#This Row],[CurrentParent]]</f>
        <v>1</v>
      </c>
      <c r="K3407" s="152" t="str">
        <f>IF(Proc[[#This Row],[Author]]="Marcela Urrego",VLOOKUP(LEFT(Proc[[#This Row],[Requested]],1),Table3[#All],2,0),VLOOKUP(Proc[[#This Row],[Author]],Table4[],2,0))</f>
        <v>MGF</v>
      </c>
      <c r="L3407" s="91" t="s">
        <v>3524</v>
      </c>
      <c r="M3407" s="82">
        <v>45874</v>
      </c>
      <c r="N3407" s="82"/>
      <c r="O3407" s="82"/>
      <c r="P3407" s="84" t="str">
        <f ca="1">IF(Proc[[#This Row],[DaysAgeing]]&gt;5,"yep","on track")</f>
        <v>yep</v>
      </c>
      <c r="Q3407" s="2">
        <f ca="1">IF(Proc[[#This Row],[DateClosed]]="",ABS(NETWORKDAYS(Proc[[#This Row],[DateOpened]],TODAY()))-1,ABS(NETWORKDAYS(Proc[[#This Row],[DateOpened]],Proc[[#This Row],[DateClosed]]))-1)</f>
        <v>173</v>
      </c>
      <c r="R3407" s="84" t="s">
        <v>1377</v>
      </c>
      <c r="S3407" s="91"/>
      <c r="T3407" s="153">
        <v>3406</v>
      </c>
    </row>
    <row r="3408" spans="1:20" hidden="1">
      <c r="A3408" s="90" t="s">
        <v>4029</v>
      </c>
      <c r="B3408" s="152" t="str">
        <f>IFERROR(VLOOKUP(Proc[[#This Row],[App]],Table2[],3,0),"open")</f>
        <v>ok</v>
      </c>
      <c r="C3408" s="90" t="s">
        <v>369</v>
      </c>
      <c r="D3408" s="152" t="s">
        <v>3982</v>
      </c>
      <c r="E3408" s="152" t="s">
        <v>4004</v>
      </c>
      <c r="F3408" s="91" t="s">
        <v>4004</v>
      </c>
      <c r="G3408" s="90" t="s">
        <v>406</v>
      </c>
      <c r="H3408" s="91" t="str">
        <f>IF(Proc[[#This Row],[type]]="LFF (MDG-F)",MID(Proc[[#This Row],[Obj]],13,10),"")</f>
        <v>2123GIT311</v>
      </c>
      <c r="I3408" s="152"/>
      <c r="J3408" s="91" t="b">
        <f>Proc[[#This Row],[Requested]]=Proc[[#This Row],[CurrentParent]]</f>
        <v>1</v>
      </c>
      <c r="K3408" s="152" t="str">
        <f>IF(Proc[[#This Row],[Author]]="Marcela Urrego",VLOOKUP(LEFT(Proc[[#This Row],[Requested]],1),Table3[#All],2,0),VLOOKUP(Proc[[#This Row],[Author]],Table4[],2,0))</f>
        <v>MGF</v>
      </c>
      <c r="L3408" s="91" t="s">
        <v>3524</v>
      </c>
      <c r="M3408" s="82">
        <v>45874</v>
      </c>
      <c r="N3408" s="82"/>
      <c r="O3408" s="82"/>
      <c r="P3408" s="84" t="str">
        <f ca="1">IF(Proc[[#This Row],[DaysAgeing]]&gt;5,"yep","on track")</f>
        <v>yep</v>
      </c>
      <c r="Q3408" s="2">
        <f ca="1">IF(Proc[[#This Row],[DateClosed]]="",ABS(NETWORKDAYS(Proc[[#This Row],[DateOpened]],TODAY()))-1,ABS(NETWORKDAYS(Proc[[#This Row],[DateOpened]],Proc[[#This Row],[DateClosed]]))-1)</f>
        <v>173</v>
      </c>
      <c r="R3408" s="84" t="s">
        <v>1377</v>
      </c>
      <c r="S3408" s="91"/>
      <c r="T3408" s="153">
        <v>3407</v>
      </c>
    </row>
    <row r="3409" spans="1:20" hidden="1">
      <c r="A3409" s="90" t="s">
        <v>4029</v>
      </c>
      <c r="B3409" s="152" t="str">
        <f>IFERROR(VLOOKUP(Proc[[#This Row],[App]],Table2[],3,0),"open")</f>
        <v>ok</v>
      </c>
      <c r="C3409" s="90" t="s">
        <v>369</v>
      </c>
      <c r="D3409" s="152" t="s">
        <v>3983</v>
      </c>
      <c r="E3409" s="152" t="s">
        <v>3998</v>
      </c>
      <c r="F3409" s="91" t="s">
        <v>3998</v>
      </c>
      <c r="G3409" s="90" t="s">
        <v>406</v>
      </c>
      <c r="H3409" s="91" t="str">
        <f>IF(Proc[[#This Row],[type]]="LFF (MDG-F)",MID(Proc[[#This Row],[Obj]],13,10),"")</f>
        <v>2123GIT312</v>
      </c>
      <c r="I3409" s="152"/>
      <c r="J3409" s="91" t="b">
        <f>Proc[[#This Row],[Requested]]=Proc[[#This Row],[CurrentParent]]</f>
        <v>1</v>
      </c>
      <c r="K3409" s="152" t="str">
        <f>IF(Proc[[#This Row],[Author]]="Marcela Urrego",VLOOKUP(LEFT(Proc[[#This Row],[Requested]],1),Table3[#All],2,0),VLOOKUP(Proc[[#This Row],[Author]],Table4[],2,0))</f>
        <v>MGF</v>
      </c>
      <c r="L3409" s="91" t="s">
        <v>3524</v>
      </c>
      <c r="M3409" s="82">
        <v>45874</v>
      </c>
      <c r="N3409" s="82"/>
      <c r="O3409" s="82"/>
      <c r="P3409" s="84" t="str">
        <f ca="1">IF(Proc[[#This Row],[DaysAgeing]]&gt;5,"yep","on track")</f>
        <v>yep</v>
      </c>
      <c r="Q3409" s="2">
        <f ca="1">IF(Proc[[#This Row],[DateClosed]]="",ABS(NETWORKDAYS(Proc[[#This Row],[DateOpened]],TODAY()))-1,ABS(NETWORKDAYS(Proc[[#This Row],[DateOpened]],Proc[[#This Row],[DateClosed]]))-1)</f>
        <v>173</v>
      </c>
      <c r="R3409" s="84" t="s">
        <v>1377</v>
      </c>
      <c r="S3409" s="91"/>
      <c r="T3409" s="153">
        <v>3408</v>
      </c>
    </row>
    <row r="3410" spans="1:20" hidden="1">
      <c r="A3410" s="90" t="s">
        <v>4029</v>
      </c>
      <c r="B3410" s="152" t="str">
        <f>IFERROR(VLOOKUP(Proc[[#This Row],[App]],Table2[],3,0),"open")</f>
        <v>ok</v>
      </c>
      <c r="C3410" s="90" t="s">
        <v>369</v>
      </c>
      <c r="D3410" s="152" t="s">
        <v>3984</v>
      </c>
      <c r="E3410" s="152" t="s">
        <v>3998</v>
      </c>
      <c r="F3410" s="91" t="s">
        <v>3998</v>
      </c>
      <c r="G3410" s="90" t="s">
        <v>406</v>
      </c>
      <c r="H3410" s="91" t="str">
        <f>IF(Proc[[#This Row],[type]]="LFF (MDG-F)",MID(Proc[[#This Row],[Obj]],13,10),"")</f>
        <v>2123GIT313</v>
      </c>
      <c r="I3410" s="152"/>
      <c r="J3410" s="91" t="b">
        <f>Proc[[#This Row],[Requested]]=Proc[[#This Row],[CurrentParent]]</f>
        <v>1</v>
      </c>
      <c r="K3410" s="152" t="str">
        <f>IF(Proc[[#This Row],[Author]]="Marcela Urrego",VLOOKUP(LEFT(Proc[[#This Row],[Requested]],1),Table3[#All],2,0),VLOOKUP(Proc[[#This Row],[Author]],Table4[],2,0))</f>
        <v>MGF</v>
      </c>
      <c r="L3410" s="91" t="s">
        <v>3524</v>
      </c>
      <c r="M3410" s="82">
        <v>45874</v>
      </c>
      <c r="N3410" s="82"/>
      <c r="O3410" s="82"/>
      <c r="P3410" s="84" t="str">
        <f ca="1">IF(Proc[[#This Row],[DaysAgeing]]&gt;5,"yep","on track")</f>
        <v>yep</v>
      </c>
      <c r="Q3410" s="2">
        <f ca="1">IF(Proc[[#This Row],[DateClosed]]="",ABS(NETWORKDAYS(Proc[[#This Row],[DateOpened]],TODAY()))-1,ABS(NETWORKDAYS(Proc[[#This Row],[DateOpened]],Proc[[#This Row],[DateClosed]]))-1)</f>
        <v>173</v>
      </c>
      <c r="R3410" s="84" t="s">
        <v>1377</v>
      </c>
      <c r="S3410" s="91"/>
      <c r="T3410" s="153">
        <v>3409</v>
      </c>
    </row>
    <row r="3411" spans="1:20" hidden="1">
      <c r="A3411" s="90" t="s">
        <v>4029</v>
      </c>
      <c r="B3411" s="152" t="str">
        <f>IFERROR(VLOOKUP(Proc[[#This Row],[App]],Table2[],3,0),"open")</f>
        <v>ok</v>
      </c>
      <c r="C3411" s="90" t="s">
        <v>369</v>
      </c>
      <c r="D3411" s="152" t="s">
        <v>3985</v>
      </c>
      <c r="E3411" s="152" t="s">
        <v>427</v>
      </c>
      <c r="F3411" s="91" t="s">
        <v>427</v>
      </c>
      <c r="G3411" s="90" t="s">
        <v>400</v>
      </c>
      <c r="H3411" s="91" t="str">
        <f>IF(Proc[[#This Row],[type]]="LFF (MDG-F)",MID(Proc[[#This Row],[Obj]],13,10),"")</f>
        <v/>
      </c>
      <c r="I3411" s="152"/>
      <c r="J3411" s="91" t="b">
        <f>Proc[[#This Row],[Requested]]=Proc[[#This Row],[CurrentParent]]</f>
        <v>1</v>
      </c>
      <c r="K3411" s="152" t="str">
        <f>IF(Proc[[#This Row],[Author]]="Marcela Urrego",VLOOKUP(LEFT(Proc[[#This Row],[Requested]],1),Table3[#All],2,0),VLOOKUP(Proc[[#This Row],[Author]],Table4[],2,0))</f>
        <v>MGF</v>
      </c>
      <c r="L3411" s="91" t="s">
        <v>3524</v>
      </c>
      <c r="M3411" s="82">
        <v>45874</v>
      </c>
      <c r="N3411" s="82"/>
      <c r="O3411" s="82"/>
      <c r="P3411" s="84" t="str">
        <f ca="1">IF(Proc[[#This Row],[DaysAgeing]]&gt;5,"yep","on track")</f>
        <v>yep</v>
      </c>
      <c r="Q3411" s="2">
        <f ca="1">IF(Proc[[#This Row],[DateClosed]]="",ABS(NETWORKDAYS(Proc[[#This Row],[DateOpened]],TODAY()))-1,ABS(NETWORKDAYS(Proc[[#This Row],[DateOpened]],Proc[[#This Row],[DateClosed]]))-1)</f>
        <v>173</v>
      </c>
      <c r="R3411" s="84" t="s">
        <v>1377</v>
      </c>
      <c r="S3411" s="91"/>
      <c r="T3411" s="153">
        <v>3410</v>
      </c>
    </row>
    <row r="3412" spans="1:20" hidden="1">
      <c r="A3412" s="90" t="s">
        <v>4029</v>
      </c>
      <c r="B3412" s="152" t="str">
        <f>IFERROR(VLOOKUP(Proc[[#This Row],[App]],Table2[],3,0),"open")</f>
        <v>ok</v>
      </c>
      <c r="C3412" s="90" t="s">
        <v>369</v>
      </c>
      <c r="D3412" s="152" t="s">
        <v>3986</v>
      </c>
      <c r="E3412" s="152" t="s">
        <v>3997</v>
      </c>
      <c r="F3412" s="153" t="s">
        <v>3997</v>
      </c>
      <c r="G3412" s="90" t="s">
        <v>400</v>
      </c>
      <c r="H3412" s="91" t="str">
        <f>IF(Proc[[#This Row],[type]]="LFF (MDG-F)",MID(Proc[[#This Row],[Obj]],13,10),"")</f>
        <v/>
      </c>
      <c r="I3412" s="152"/>
      <c r="J3412" s="91" t="b">
        <f>Proc[[#This Row],[Requested]]=Proc[[#This Row],[CurrentParent]]</f>
        <v>1</v>
      </c>
      <c r="K3412" s="152" t="str">
        <f>IF(Proc[[#This Row],[Author]]="Marcela Urrego",VLOOKUP(LEFT(Proc[[#This Row],[Requested]],1),Table3[#All],2,0),VLOOKUP(Proc[[#This Row],[Author]],Table4[],2,0))</f>
        <v>MGF</v>
      </c>
      <c r="L3412" s="91" t="s">
        <v>3524</v>
      </c>
      <c r="M3412" s="82">
        <v>45874</v>
      </c>
      <c r="N3412" s="82"/>
      <c r="O3412" s="82"/>
      <c r="P3412" s="84" t="str">
        <f ca="1">IF(Proc[[#This Row],[DaysAgeing]]&gt;5,"yep","on track")</f>
        <v>yep</v>
      </c>
      <c r="Q3412" s="2">
        <f ca="1">IF(Proc[[#This Row],[DateClosed]]="",ABS(NETWORKDAYS(Proc[[#This Row],[DateOpened]],TODAY()))-1,ABS(NETWORKDAYS(Proc[[#This Row],[DateOpened]],Proc[[#This Row],[DateClosed]]))-1)</f>
        <v>173</v>
      </c>
      <c r="R3412" s="84" t="s">
        <v>1377</v>
      </c>
      <c r="S3412" s="91"/>
      <c r="T3412" s="153">
        <v>3411</v>
      </c>
    </row>
    <row r="3413" spans="1:20" hidden="1">
      <c r="A3413" s="90" t="s">
        <v>4029</v>
      </c>
      <c r="B3413" s="152" t="str">
        <f>IFERROR(VLOOKUP(Proc[[#This Row],[App]],Table2[],3,0),"open")</f>
        <v>ok</v>
      </c>
      <c r="C3413" s="90" t="s">
        <v>369</v>
      </c>
      <c r="D3413" s="152" t="s">
        <v>3987</v>
      </c>
      <c r="E3413" s="152" t="s">
        <v>4027</v>
      </c>
      <c r="F3413" s="91" t="s">
        <v>4027</v>
      </c>
      <c r="G3413" s="90" t="s">
        <v>406</v>
      </c>
      <c r="H3413" s="91" t="str">
        <f>IF(Proc[[#This Row],[type]]="LFF (MDG-F)",MID(Proc[[#This Row],[Obj]],13,10),"")</f>
        <v>DE10669638</v>
      </c>
      <c r="I3413" s="152"/>
      <c r="J3413" s="91" t="b">
        <f>Proc[[#This Row],[Requested]]=Proc[[#This Row],[CurrentParent]]</f>
        <v>1</v>
      </c>
      <c r="K3413" s="152" t="str">
        <f>IF(Proc[[#This Row],[Author]]="Marcela Urrego",VLOOKUP(LEFT(Proc[[#This Row],[Requested]],1),Table3[#All],2,0),VLOOKUP(Proc[[#This Row],[Author]],Table4[],2,0))</f>
        <v>MGF</v>
      </c>
      <c r="L3413" s="91" t="s">
        <v>3524</v>
      </c>
      <c r="M3413" s="82">
        <v>45874</v>
      </c>
      <c r="N3413" s="82"/>
      <c r="O3413" s="82"/>
      <c r="P3413" s="84" t="str">
        <f ca="1">IF(Proc[[#This Row],[DaysAgeing]]&gt;5,"yep","on track")</f>
        <v>yep</v>
      </c>
      <c r="Q3413" s="2">
        <f ca="1">IF(Proc[[#This Row],[DateClosed]]="",ABS(NETWORKDAYS(Proc[[#This Row],[DateOpened]],TODAY()))-1,ABS(NETWORKDAYS(Proc[[#This Row],[DateOpened]],Proc[[#This Row],[DateClosed]]))-1)</f>
        <v>173</v>
      </c>
      <c r="R3413" s="84" t="s">
        <v>1377</v>
      </c>
      <c r="S3413" s="91"/>
      <c r="T3413" s="153">
        <v>3412</v>
      </c>
    </row>
    <row r="3414" spans="1:20" hidden="1">
      <c r="A3414" s="90" t="s">
        <v>4029</v>
      </c>
      <c r="B3414" s="152" t="str">
        <f>IFERROR(VLOOKUP(Proc[[#This Row],[App]],Table2[],3,0),"open")</f>
        <v>ok</v>
      </c>
      <c r="C3414" s="90" t="s">
        <v>369</v>
      </c>
      <c r="D3414" s="152" t="s">
        <v>3988</v>
      </c>
      <c r="E3414" s="152" t="s">
        <v>4028</v>
      </c>
      <c r="F3414" s="91" t="s">
        <v>4028</v>
      </c>
      <c r="G3414" s="90" t="s">
        <v>406</v>
      </c>
      <c r="H3414" s="91" t="str">
        <f>IF(Proc[[#This Row],[type]]="LFF (MDG-F)",MID(Proc[[#This Row],[Obj]],13,10),"")</f>
        <v>DE10YIT014</v>
      </c>
      <c r="I3414" s="152"/>
      <c r="J3414" s="91" t="b">
        <f>Proc[[#This Row],[Requested]]=Proc[[#This Row],[CurrentParent]]</f>
        <v>1</v>
      </c>
      <c r="K3414" s="152" t="str">
        <f>IF(Proc[[#This Row],[Author]]="Marcela Urrego",VLOOKUP(LEFT(Proc[[#This Row],[Requested]],1),Table3[#All],2,0),VLOOKUP(Proc[[#This Row],[Author]],Table4[],2,0))</f>
        <v>MGF</v>
      </c>
      <c r="L3414" s="91" t="s">
        <v>3524</v>
      </c>
      <c r="M3414" s="82">
        <v>45874</v>
      </c>
      <c r="N3414" s="82"/>
      <c r="O3414" s="82"/>
      <c r="P3414" s="84" t="str">
        <f ca="1">IF(Proc[[#This Row],[DaysAgeing]]&gt;5,"yep","on track")</f>
        <v>yep</v>
      </c>
      <c r="Q3414" s="2">
        <f ca="1">IF(Proc[[#This Row],[DateClosed]]="",ABS(NETWORKDAYS(Proc[[#This Row],[DateOpened]],TODAY()))-1,ABS(NETWORKDAYS(Proc[[#This Row],[DateOpened]],Proc[[#This Row],[DateClosed]]))-1)</f>
        <v>173</v>
      </c>
      <c r="R3414" s="84" t="s">
        <v>1377</v>
      </c>
      <c r="S3414" s="91"/>
      <c r="T3414" s="153">
        <v>3413</v>
      </c>
    </row>
    <row r="3415" spans="1:20" hidden="1">
      <c r="A3415" s="90" t="s">
        <v>4029</v>
      </c>
      <c r="B3415" s="152" t="str">
        <f>IFERROR(VLOOKUP(Proc[[#This Row],[App]],Table2[],3,0),"open")</f>
        <v>ok</v>
      </c>
      <c r="C3415" s="90" t="s">
        <v>369</v>
      </c>
      <c r="D3415" s="152" t="s">
        <v>3989</v>
      </c>
      <c r="E3415" s="152" t="s">
        <v>4027</v>
      </c>
      <c r="F3415" s="91" t="s">
        <v>4027</v>
      </c>
      <c r="G3415" s="90" t="s">
        <v>406</v>
      </c>
      <c r="H3415" s="91" t="str">
        <f>IF(Proc[[#This Row],[type]]="LFF (MDG-F)",MID(Proc[[#This Row],[Obj]],13,10),"")</f>
        <v>DE10GMS070</v>
      </c>
      <c r="I3415" s="152"/>
      <c r="J3415" s="91" t="b">
        <f>Proc[[#This Row],[Requested]]=Proc[[#This Row],[CurrentParent]]</f>
        <v>1</v>
      </c>
      <c r="K3415" s="152" t="str">
        <f>IF(Proc[[#This Row],[Author]]="Marcela Urrego",VLOOKUP(LEFT(Proc[[#This Row],[Requested]],1),Table3[#All],2,0),VLOOKUP(Proc[[#This Row],[Author]],Table4[],2,0))</f>
        <v>MGF</v>
      </c>
      <c r="L3415" s="91" t="s">
        <v>3524</v>
      </c>
      <c r="M3415" s="82">
        <v>45874</v>
      </c>
      <c r="N3415" s="82"/>
      <c r="O3415" s="82"/>
      <c r="P3415" s="84" t="str">
        <f ca="1">IF(Proc[[#This Row],[DaysAgeing]]&gt;5,"yep","on track")</f>
        <v>yep</v>
      </c>
      <c r="Q3415" s="2">
        <f ca="1">IF(Proc[[#This Row],[DateClosed]]="",ABS(NETWORKDAYS(Proc[[#This Row],[DateOpened]],TODAY()))-1,ABS(NETWORKDAYS(Proc[[#This Row],[DateOpened]],Proc[[#This Row],[DateClosed]]))-1)</f>
        <v>173</v>
      </c>
      <c r="R3415" s="84" t="s">
        <v>1377</v>
      </c>
      <c r="S3415" s="91"/>
      <c r="T3415" s="153">
        <v>3414</v>
      </c>
    </row>
    <row r="3416" spans="1:20" hidden="1">
      <c r="A3416" s="90" t="s">
        <v>4029</v>
      </c>
      <c r="B3416" s="152" t="str">
        <f>IFERROR(VLOOKUP(Proc[[#This Row],[App]],Table2[],3,0),"open")</f>
        <v>ok</v>
      </c>
      <c r="C3416" s="90" t="s">
        <v>369</v>
      </c>
      <c r="D3416" s="152" t="s">
        <v>3990</v>
      </c>
      <c r="E3416" s="152" t="s">
        <v>4027</v>
      </c>
      <c r="F3416" s="91" t="s">
        <v>4027</v>
      </c>
      <c r="G3416" s="90" t="s">
        <v>400</v>
      </c>
      <c r="H3416" s="91" t="str">
        <f>IF(Proc[[#This Row],[type]]="LFF (MDG-F)",MID(Proc[[#This Row],[Obj]],13,10),"")</f>
        <v/>
      </c>
      <c r="I3416" s="152"/>
      <c r="J3416" s="91" t="b">
        <f>Proc[[#This Row],[Requested]]=Proc[[#This Row],[CurrentParent]]</f>
        <v>1</v>
      </c>
      <c r="K3416" s="152" t="str">
        <f>IF(Proc[[#This Row],[Author]]="Marcela Urrego",VLOOKUP(LEFT(Proc[[#This Row],[Requested]],1),Table3[#All],2,0),VLOOKUP(Proc[[#This Row],[Author]],Table4[],2,0))</f>
        <v>MGF</v>
      </c>
      <c r="L3416" s="91" t="s">
        <v>3524</v>
      </c>
      <c r="M3416" s="82">
        <v>45874</v>
      </c>
      <c r="N3416" s="82"/>
      <c r="O3416" s="82"/>
      <c r="P3416" s="84" t="str">
        <f ca="1">IF(Proc[[#This Row],[DaysAgeing]]&gt;5,"yep","on track")</f>
        <v>yep</v>
      </c>
      <c r="Q3416" s="2">
        <f ca="1">IF(Proc[[#This Row],[DateClosed]]="",ABS(NETWORKDAYS(Proc[[#This Row],[DateOpened]],TODAY()))-1,ABS(NETWORKDAYS(Proc[[#This Row],[DateOpened]],Proc[[#This Row],[DateClosed]]))-1)</f>
        <v>173</v>
      </c>
      <c r="R3416" s="84" t="s">
        <v>1377</v>
      </c>
      <c r="S3416" s="91"/>
      <c r="T3416" s="153">
        <v>3415</v>
      </c>
    </row>
    <row r="3417" spans="1:20" hidden="1">
      <c r="A3417" s="90" t="s">
        <v>4029</v>
      </c>
      <c r="B3417" s="152" t="str">
        <f>IFERROR(VLOOKUP(Proc[[#This Row],[App]],Table2[],3,0),"open")</f>
        <v>ok</v>
      </c>
      <c r="C3417" s="90" t="s">
        <v>369</v>
      </c>
      <c r="D3417" s="152" t="s">
        <v>3991</v>
      </c>
      <c r="E3417" s="152" t="s">
        <v>4027</v>
      </c>
      <c r="F3417" s="91" t="s">
        <v>4027</v>
      </c>
      <c r="G3417" s="90" t="s">
        <v>400</v>
      </c>
      <c r="H3417" s="91" t="str">
        <f>IF(Proc[[#This Row],[type]]="LFF (MDG-F)",MID(Proc[[#This Row],[Obj]],13,10),"")</f>
        <v/>
      </c>
      <c r="I3417" s="152"/>
      <c r="J3417" s="91" t="b">
        <f>Proc[[#This Row],[Requested]]=Proc[[#This Row],[CurrentParent]]</f>
        <v>1</v>
      </c>
      <c r="K3417" s="152" t="str">
        <f>IF(Proc[[#This Row],[Author]]="Marcela Urrego",VLOOKUP(LEFT(Proc[[#This Row],[Requested]],1),Table3[#All],2,0),VLOOKUP(Proc[[#This Row],[Author]],Table4[],2,0))</f>
        <v>MGF</v>
      </c>
      <c r="L3417" s="91" t="s">
        <v>3524</v>
      </c>
      <c r="M3417" s="82">
        <v>45874</v>
      </c>
      <c r="N3417" s="82"/>
      <c r="O3417" s="82"/>
      <c r="P3417" s="84" t="str">
        <f ca="1">IF(Proc[[#This Row],[DaysAgeing]]&gt;5,"yep","on track")</f>
        <v>yep</v>
      </c>
      <c r="Q3417" s="2">
        <f ca="1">IF(Proc[[#This Row],[DateClosed]]="",ABS(NETWORKDAYS(Proc[[#This Row],[DateOpened]],TODAY()))-1,ABS(NETWORKDAYS(Proc[[#This Row],[DateOpened]],Proc[[#This Row],[DateClosed]]))-1)</f>
        <v>173</v>
      </c>
      <c r="R3417" s="84" t="s">
        <v>1377</v>
      </c>
      <c r="S3417" s="91"/>
      <c r="T3417" s="153">
        <v>3416</v>
      </c>
    </row>
    <row r="3418" spans="1:20" hidden="1">
      <c r="A3418" s="90" t="s">
        <v>4029</v>
      </c>
      <c r="B3418" s="152" t="str">
        <f>IFERROR(VLOOKUP(Proc[[#This Row],[App]],Table2[],3,0),"open")</f>
        <v>ok</v>
      </c>
      <c r="C3418" s="90" t="s">
        <v>369</v>
      </c>
      <c r="D3418" s="152" t="s">
        <v>3992</v>
      </c>
      <c r="E3418" s="152" t="s">
        <v>4027</v>
      </c>
      <c r="F3418" s="91" t="s">
        <v>4027</v>
      </c>
      <c r="G3418" s="90" t="s">
        <v>400</v>
      </c>
      <c r="H3418" s="91" t="str">
        <f>IF(Proc[[#This Row],[type]]="LFF (MDG-F)",MID(Proc[[#This Row],[Obj]],13,10),"")</f>
        <v/>
      </c>
      <c r="I3418" s="152"/>
      <c r="J3418" s="91" t="b">
        <f>Proc[[#This Row],[Requested]]=Proc[[#This Row],[CurrentParent]]</f>
        <v>1</v>
      </c>
      <c r="K3418" s="152" t="str">
        <f>IF(Proc[[#This Row],[Author]]="Marcela Urrego",VLOOKUP(LEFT(Proc[[#This Row],[Requested]],1),Table3[#All],2,0),VLOOKUP(Proc[[#This Row],[Author]],Table4[],2,0))</f>
        <v>MGF</v>
      </c>
      <c r="L3418" s="91" t="s">
        <v>3524</v>
      </c>
      <c r="M3418" s="82">
        <v>45874</v>
      </c>
      <c r="N3418" s="82"/>
      <c r="O3418" s="82"/>
      <c r="P3418" s="84" t="str">
        <f ca="1">IF(Proc[[#This Row],[DaysAgeing]]&gt;5,"yep","on track")</f>
        <v>yep</v>
      </c>
      <c r="Q3418" s="2">
        <f ca="1">IF(Proc[[#This Row],[DateClosed]]="",ABS(NETWORKDAYS(Proc[[#This Row],[DateOpened]],TODAY()))-1,ABS(NETWORKDAYS(Proc[[#This Row],[DateOpened]],Proc[[#This Row],[DateClosed]]))-1)</f>
        <v>173</v>
      </c>
      <c r="R3418" s="84" t="s">
        <v>1377</v>
      </c>
      <c r="S3418" s="91"/>
      <c r="T3418" s="153">
        <v>3417</v>
      </c>
    </row>
    <row r="3419" spans="1:20" hidden="1">
      <c r="A3419" s="90" t="s">
        <v>4029</v>
      </c>
      <c r="B3419" s="152" t="str">
        <f>IFERROR(VLOOKUP(Proc[[#This Row],[App]],Table2[],3,0),"open")</f>
        <v>ok</v>
      </c>
      <c r="C3419" s="90" t="s">
        <v>369</v>
      </c>
      <c r="D3419" s="152" t="s">
        <v>3993</v>
      </c>
      <c r="E3419" s="152" t="s">
        <v>4027</v>
      </c>
      <c r="F3419" s="91" t="s">
        <v>4027</v>
      </c>
      <c r="G3419" s="90" t="s">
        <v>406</v>
      </c>
      <c r="H3419" s="91" t="str">
        <f>IF(Proc[[#This Row],[type]]="LFF (MDG-F)",MID(Proc[[#This Row],[Obj]],13,10),"")</f>
        <v>2123GMS050</v>
      </c>
      <c r="I3419" s="152"/>
      <c r="J3419" s="91" t="b">
        <f>Proc[[#This Row],[Requested]]=Proc[[#This Row],[CurrentParent]]</f>
        <v>1</v>
      </c>
      <c r="K3419" s="152" t="str">
        <f>IF(Proc[[#This Row],[Author]]="Marcela Urrego",VLOOKUP(LEFT(Proc[[#This Row],[Requested]],1),Table3[#All],2,0),VLOOKUP(Proc[[#This Row],[Author]],Table4[],2,0))</f>
        <v>MGF</v>
      </c>
      <c r="L3419" s="91" t="s">
        <v>3524</v>
      </c>
      <c r="M3419" s="82">
        <v>45874</v>
      </c>
      <c r="N3419" s="82"/>
      <c r="O3419" s="82"/>
      <c r="P3419" s="84" t="str">
        <f ca="1">IF(Proc[[#This Row],[DaysAgeing]]&gt;5,"yep","on track")</f>
        <v>yep</v>
      </c>
      <c r="Q3419" s="2">
        <f ca="1">IF(Proc[[#This Row],[DateClosed]]="",ABS(NETWORKDAYS(Proc[[#This Row],[DateOpened]],TODAY()))-1,ABS(NETWORKDAYS(Proc[[#This Row],[DateOpened]],Proc[[#This Row],[DateClosed]]))-1)</f>
        <v>173</v>
      </c>
      <c r="R3419" s="84" t="s">
        <v>1377</v>
      </c>
      <c r="S3419" s="91"/>
      <c r="T3419" s="153">
        <v>3418</v>
      </c>
    </row>
    <row r="3420" spans="1:20" hidden="1">
      <c r="A3420" s="90" t="s">
        <v>4029</v>
      </c>
      <c r="B3420" s="152" t="str">
        <f>IFERROR(VLOOKUP(Proc[[#This Row],[App]],Table2[],3,0),"open")</f>
        <v>ok</v>
      </c>
      <c r="C3420" s="90" t="s">
        <v>369</v>
      </c>
      <c r="D3420" s="152" t="s">
        <v>3994</v>
      </c>
      <c r="E3420" s="152" t="s">
        <v>4027</v>
      </c>
      <c r="F3420" s="91" t="s">
        <v>4027</v>
      </c>
      <c r="G3420" s="90" t="s">
        <v>406</v>
      </c>
      <c r="H3420" s="91" t="str">
        <f>IF(Proc[[#This Row],[type]]="LFF (MDG-F)",MID(Proc[[#This Row],[Obj]],13,10),"")</f>
        <v>2123GMS080</v>
      </c>
      <c r="I3420" s="152"/>
      <c r="J3420" s="91" t="b">
        <f>Proc[[#This Row],[Requested]]=Proc[[#This Row],[CurrentParent]]</f>
        <v>1</v>
      </c>
      <c r="K3420" s="152" t="str">
        <f>IF(Proc[[#This Row],[Author]]="Marcela Urrego",VLOOKUP(LEFT(Proc[[#This Row],[Requested]],1),Table3[#All],2,0),VLOOKUP(Proc[[#This Row],[Author]],Table4[],2,0))</f>
        <v>MGF</v>
      </c>
      <c r="L3420" s="91" t="s">
        <v>3524</v>
      </c>
      <c r="M3420" s="82">
        <v>45874</v>
      </c>
      <c r="N3420" s="82"/>
      <c r="O3420" s="82"/>
      <c r="P3420" s="84" t="str">
        <f ca="1">IF(Proc[[#This Row],[DaysAgeing]]&gt;5,"yep","on track")</f>
        <v>yep</v>
      </c>
      <c r="Q3420" s="2">
        <f ca="1">IF(Proc[[#This Row],[DateClosed]]="",ABS(NETWORKDAYS(Proc[[#This Row],[DateOpened]],TODAY()))-1,ABS(NETWORKDAYS(Proc[[#This Row],[DateOpened]],Proc[[#This Row],[DateClosed]]))-1)</f>
        <v>173</v>
      </c>
      <c r="R3420" s="84" t="s">
        <v>1377</v>
      </c>
      <c r="S3420" s="91"/>
      <c r="T3420" s="153">
        <v>3419</v>
      </c>
    </row>
    <row r="3421" spans="1:20" hidden="1">
      <c r="A3421" t="s">
        <v>4030</v>
      </c>
      <c r="B3421" s="152" t="str">
        <f>IFERROR(VLOOKUP(Proc[[#This Row],[App]],Table2[],3,0),"open")</f>
        <v>ok</v>
      </c>
      <c r="C3421" s="90" t="s">
        <v>369</v>
      </c>
      <c r="D3421" s="152" t="s">
        <v>9102</v>
      </c>
      <c r="E3421" s="152" t="s">
        <v>4031</v>
      </c>
      <c r="F3421" s="91" t="s">
        <v>4031</v>
      </c>
      <c r="G3421" s="90" t="s">
        <v>400</v>
      </c>
      <c r="H3421" s="91" t="str">
        <f>IF(Proc[[#This Row],[type]]="LFF (MDG-F)",MID(Proc[[#This Row],[Obj]],13,10),"")</f>
        <v/>
      </c>
      <c r="I3421" s="152"/>
      <c r="J3421" s="91" t="b">
        <f>Proc[[#This Row],[Requested]]=Proc[[#This Row],[CurrentParent]]</f>
        <v>1</v>
      </c>
      <c r="K3421" s="152" t="str">
        <f>IF(Proc[[#This Row],[Author]]="Marcela Urrego",VLOOKUP(LEFT(Proc[[#This Row],[Requested]],1),Table3[#All],2,0),VLOOKUP(Proc[[#This Row],[Author]],Table4[],2,0))</f>
        <v>HC</v>
      </c>
      <c r="L3421" s="91" t="s">
        <v>3524</v>
      </c>
      <c r="M3421" s="82">
        <v>45874</v>
      </c>
      <c r="N3421" s="82"/>
      <c r="O3421" s="82"/>
      <c r="P3421" s="84" t="str">
        <f ca="1">IF(Proc[[#This Row],[DaysAgeing]]&gt;5,"yep","on track")</f>
        <v>yep</v>
      </c>
      <c r="Q3421" s="2">
        <f ca="1">IF(Proc[[#This Row],[DateClosed]]="",ABS(NETWORKDAYS(Proc[[#This Row],[DateOpened]],TODAY()))-1,ABS(NETWORKDAYS(Proc[[#This Row],[DateOpened]],Proc[[#This Row],[DateClosed]]))-1)</f>
        <v>173</v>
      </c>
      <c r="R3421" s="84" t="s">
        <v>1005</v>
      </c>
      <c r="S3421" s="91"/>
      <c r="T3421" s="153">
        <v>3420</v>
      </c>
    </row>
    <row r="3422" spans="1:20" hidden="1">
      <c r="A3422" s="90" t="s">
        <v>4030</v>
      </c>
      <c r="B3422" s="152" t="str">
        <f>IFERROR(VLOOKUP(Proc[[#This Row],[App]],Table2[],3,0),"open")</f>
        <v>ok</v>
      </c>
      <c r="C3422" s="90" t="s">
        <v>369</v>
      </c>
      <c r="D3422" s="152" t="s">
        <v>9103</v>
      </c>
      <c r="E3422" s="152" t="s">
        <v>4032</v>
      </c>
      <c r="F3422" s="91" t="s">
        <v>4032</v>
      </c>
      <c r="G3422" s="90" t="s">
        <v>400</v>
      </c>
      <c r="H3422" s="91" t="str">
        <f>IF(Proc[[#This Row],[type]]="LFF (MDG-F)",MID(Proc[[#This Row],[Obj]],13,10),"")</f>
        <v/>
      </c>
      <c r="I3422" s="152"/>
      <c r="J3422" s="91" t="b">
        <f>Proc[[#This Row],[Requested]]=Proc[[#This Row],[CurrentParent]]</f>
        <v>1</v>
      </c>
      <c r="K3422" s="152" t="str">
        <f>IF(Proc[[#This Row],[Author]]="Marcela Urrego",VLOOKUP(LEFT(Proc[[#This Row],[Requested]],1),Table3[#All],2,0),VLOOKUP(Proc[[#This Row],[Author]],Table4[],2,0))</f>
        <v>HC</v>
      </c>
      <c r="L3422" s="91" t="s">
        <v>3524</v>
      </c>
      <c r="M3422" s="82">
        <v>45874</v>
      </c>
      <c r="N3422" s="82"/>
      <c r="O3422" s="82"/>
      <c r="P3422" s="84" t="str">
        <f ca="1">IF(Proc[[#This Row],[DaysAgeing]]&gt;5,"yep","on track")</f>
        <v>yep</v>
      </c>
      <c r="Q3422" s="2">
        <f ca="1">IF(Proc[[#This Row],[DateClosed]]="",ABS(NETWORKDAYS(Proc[[#This Row],[DateOpened]],TODAY()))-1,ABS(NETWORKDAYS(Proc[[#This Row],[DateOpened]],Proc[[#This Row],[DateClosed]]))-1)</f>
        <v>173</v>
      </c>
      <c r="R3422" s="84" t="s">
        <v>1005</v>
      </c>
      <c r="S3422" s="91"/>
      <c r="T3422" s="153">
        <v>3421</v>
      </c>
    </row>
    <row r="3423" spans="1:20" hidden="1">
      <c r="A3423" s="90" t="s">
        <v>4030</v>
      </c>
      <c r="B3423" s="152" t="str">
        <f>IFERROR(VLOOKUP(Proc[[#This Row],[App]],Table2[],3,0),"open")</f>
        <v>ok</v>
      </c>
      <c r="C3423" s="90" t="s">
        <v>369</v>
      </c>
      <c r="D3423" s="152" t="s">
        <v>9104</v>
      </c>
      <c r="E3423" s="152" t="s">
        <v>4033</v>
      </c>
      <c r="F3423" s="91" t="s">
        <v>4033</v>
      </c>
      <c r="G3423" s="90" t="s">
        <v>400</v>
      </c>
      <c r="H3423" s="91" t="str">
        <f>IF(Proc[[#This Row],[type]]="LFF (MDG-F)",MID(Proc[[#This Row],[Obj]],13,10),"")</f>
        <v/>
      </c>
      <c r="I3423" s="152"/>
      <c r="J3423" s="91" t="b">
        <f>Proc[[#This Row],[Requested]]=Proc[[#This Row],[CurrentParent]]</f>
        <v>1</v>
      </c>
      <c r="K3423" s="152" t="str">
        <f>IF(Proc[[#This Row],[Author]]="Marcela Urrego",VLOOKUP(LEFT(Proc[[#This Row],[Requested]],1),Table3[#All],2,0),VLOOKUP(Proc[[#This Row],[Author]],Table4[],2,0))</f>
        <v>HC</v>
      </c>
      <c r="L3423" s="91" t="s">
        <v>3524</v>
      </c>
      <c r="M3423" s="82">
        <v>45874</v>
      </c>
      <c r="N3423" s="82"/>
      <c r="O3423" s="82"/>
      <c r="P3423" s="84" t="str">
        <f ca="1">IF(Proc[[#This Row],[DaysAgeing]]&gt;5,"yep","on track")</f>
        <v>yep</v>
      </c>
      <c r="Q3423" s="2">
        <f ca="1">IF(Proc[[#This Row],[DateClosed]]="",ABS(NETWORKDAYS(Proc[[#This Row],[DateOpened]],TODAY()))-1,ABS(NETWORKDAYS(Proc[[#This Row],[DateOpened]],Proc[[#This Row],[DateClosed]]))-1)</f>
        <v>173</v>
      </c>
      <c r="R3423" s="84" t="s">
        <v>1005</v>
      </c>
      <c r="S3423" s="91"/>
      <c r="T3423" s="153">
        <v>3422</v>
      </c>
    </row>
    <row r="3424" spans="1:20" hidden="1">
      <c r="A3424" s="90" t="s">
        <v>4030</v>
      </c>
      <c r="B3424" s="152" t="str">
        <f>IFERROR(VLOOKUP(Proc[[#This Row],[App]],Table2[],3,0),"open")</f>
        <v>ok</v>
      </c>
      <c r="C3424" s="90" t="s">
        <v>369</v>
      </c>
      <c r="D3424" s="152" t="s">
        <v>9105</v>
      </c>
      <c r="E3424" s="152" t="s">
        <v>4034</v>
      </c>
      <c r="F3424" s="91" t="s">
        <v>4034</v>
      </c>
      <c r="G3424" s="90" t="s">
        <v>400</v>
      </c>
      <c r="H3424" s="91" t="str">
        <f>IF(Proc[[#This Row],[type]]="LFF (MDG-F)",MID(Proc[[#This Row],[Obj]],13,10),"")</f>
        <v/>
      </c>
      <c r="I3424" s="152"/>
      <c r="J3424" s="91" t="b">
        <f>Proc[[#This Row],[Requested]]=Proc[[#This Row],[CurrentParent]]</f>
        <v>1</v>
      </c>
      <c r="K3424" s="152" t="str">
        <f>IF(Proc[[#This Row],[Author]]="Marcela Urrego",VLOOKUP(LEFT(Proc[[#This Row],[Requested]],1),Table3[#All],2,0),VLOOKUP(Proc[[#This Row],[Author]],Table4[],2,0))</f>
        <v>HC</v>
      </c>
      <c r="L3424" s="91" t="s">
        <v>3524</v>
      </c>
      <c r="M3424" s="82">
        <v>45874</v>
      </c>
      <c r="N3424" s="82"/>
      <c r="O3424" s="82"/>
      <c r="P3424" s="84" t="str">
        <f ca="1">IF(Proc[[#This Row],[DaysAgeing]]&gt;5,"yep","on track")</f>
        <v>yep</v>
      </c>
      <c r="Q3424" s="2">
        <f ca="1">IF(Proc[[#This Row],[DateClosed]]="",ABS(NETWORKDAYS(Proc[[#This Row],[DateOpened]],TODAY()))-1,ABS(NETWORKDAYS(Proc[[#This Row],[DateOpened]],Proc[[#This Row],[DateClosed]]))-1)</f>
        <v>173</v>
      </c>
      <c r="R3424" s="84" t="s">
        <v>1005</v>
      </c>
      <c r="S3424" s="91"/>
      <c r="T3424" s="153">
        <v>3423</v>
      </c>
    </row>
    <row r="3425" spans="1:20" hidden="1">
      <c r="A3425" s="90" t="s">
        <v>4030</v>
      </c>
      <c r="B3425" s="152" t="str">
        <f>IFERROR(VLOOKUP(Proc[[#This Row],[App]],Table2[],3,0),"open")</f>
        <v>ok</v>
      </c>
      <c r="C3425" s="90" t="s">
        <v>369</v>
      </c>
      <c r="D3425" s="152" t="s">
        <v>9106</v>
      </c>
      <c r="E3425" s="152" t="s">
        <v>4034</v>
      </c>
      <c r="F3425" s="91" t="s">
        <v>4034</v>
      </c>
      <c r="G3425" s="90" t="s">
        <v>400</v>
      </c>
      <c r="H3425" s="91" t="str">
        <f>IF(Proc[[#This Row],[type]]="LFF (MDG-F)",MID(Proc[[#This Row],[Obj]],13,10),"")</f>
        <v/>
      </c>
      <c r="I3425" s="152"/>
      <c r="J3425" s="91" t="b">
        <f>Proc[[#This Row],[Requested]]=Proc[[#This Row],[CurrentParent]]</f>
        <v>1</v>
      </c>
      <c r="K3425" s="152" t="str">
        <f>IF(Proc[[#This Row],[Author]]="Marcela Urrego",VLOOKUP(LEFT(Proc[[#This Row],[Requested]],1),Table3[#All],2,0),VLOOKUP(Proc[[#This Row],[Author]],Table4[],2,0))</f>
        <v>HC</v>
      </c>
      <c r="L3425" s="91" t="s">
        <v>3524</v>
      </c>
      <c r="M3425" s="82">
        <v>45874</v>
      </c>
      <c r="N3425" s="82"/>
      <c r="O3425" s="82"/>
      <c r="P3425" s="84" t="str">
        <f ca="1">IF(Proc[[#This Row],[DaysAgeing]]&gt;5,"yep","on track")</f>
        <v>yep</v>
      </c>
      <c r="Q3425" s="2">
        <f ca="1">IF(Proc[[#This Row],[DateClosed]]="",ABS(NETWORKDAYS(Proc[[#This Row],[DateOpened]],TODAY()))-1,ABS(NETWORKDAYS(Proc[[#This Row],[DateOpened]],Proc[[#This Row],[DateClosed]]))-1)</f>
        <v>173</v>
      </c>
      <c r="R3425" s="84" t="s">
        <v>1005</v>
      </c>
      <c r="S3425" s="91"/>
      <c r="T3425" s="153">
        <v>3424</v>
      </c>
    </row>
    <row r="3426" spans="1:20" hidden="1">
      <c r="A3426" s="90" t="s">
        <v>4030</v>
      </c>
      <c r="B3426" s="152" t="str">
        <f>IFERROR(VLOOKUP(Proc[[#This Row],[App]],Table2[],3,0),"open")</f>
        <v>ok</v>
      </c>
      <c r="C3426" s="90" t="s">
        <v>369</v>
      </c>
      <c r="D3426" s="152" t="s">
        <v>9107</v>
      </c>
      <c r="E3426" s="152" t="s">
        <v>4031</v>
      </c>
      <c r="F3426" s="91" t="s">
        <v>4031</v>
      </c>
      <c r="G3426" s="90" t="s">
        <v>400</v>
      </c>
      <c r="H3426" s="91" t="str">
        <f>IF(Proc[[#This Row],[type]]="LFF (MDG-F)",MID(Proc[[#This Row],[Obj]],13,10),"")</f>
        <v/>
      </c>
      <c r="I3426" s="152"/>
      <c r="J3426" s="91" t="b">
        <f>Proc[[#This Row],[Requested]]=Proc[[#This Row],[CurrentParent]]</f>
        <v>1</v>
      </c>
      <c r="K3426" s="152" t="str">
        <f>IF(Proc[[#This Row],[Author]]="Marcela Urrego",VLOOKUP(LEFT(Proc[[#This Row],[Requested]],1),Table3[#All],2,0),VLOOKUP(Proc[[#This Row],[Author]],Table4[],2,0))</f>
        <v>HC</v>
      </c>
      <c r="L3426" s="91" t="s">
        <v>3524</v>
      </c>
      <c r="M3426" s="82">
        <v>45874</v>
      </c>
      <c r="N3426" s="82"/>
      <c r="O3426" s="82"/>
      <c r="P3426" s="84" t="str">
        <f ca="1">IF(Proc[[#This Row],[DaysAgeing]]&gt;5,"yep","on track")</f>
        <v>yep</v>
      </c>
      <c r="Q3426" s="2">
        <f ca="1">IF(Proc[[#This Row],[DateClosed]]="",ABS(NETWORKDAYS(Proc[[#This Row],[DateOpened]],TODAY()))-1,ABS(NETWORKDAYS(Proc[[#This Row],[DateOpened]],Proc[[#This Row],[DateClosed]]))-1)</f>
        <v>173</v>
      </c>
      <c r="R3426" s="84" t="s">
        <v>1005</v>
      </c>
      <c r="S3426" s="91"/>
      <c r="T3426" s="153">
        <v>3425</v>
      </c>
    </row>
    <row r="3427" spans="1:20" hidden="1">
      <c r="A3427" s="90" t="s">
        <v>4030</v>
      </c>
      <c r="B3427" s="152" t="str">
        <f>IFERROR(VLOOKUP(Proc[[#This Row],[App]],Table2[],3,0),"open")</f>
        <v>ok</v>
      </c>
      <c r="C3427" s="90" t="s">
        <v>369</v>
      </c>
      <c r="D3427" s="152" t="s">
        <v>9108</v>
      </c>
      <c r="E3427" s="152" t="s">
        <v>4032</v>
      </c>
      <c r="F3427" s="91" t="s">
        <v>4032</v>
      </c>
      <c r="G3427" s="90" t="s">
        <v>400</v>
      </c>
      <c r="H3427" s="91" t="str">
        <f>IF(Proc[[#This Row],[type]]="LFF (MDG-F)",MID(Proc[[#This Row],[Obj]],13,10),"")</f>
        <v/>
      </c>
      <c r="I3427" s="152"/>
      <c r="J3427" s="91" t="b">
        <f>Proc[[#This Row],[Requested]]=Proc[[#This Row],[CurrentParent]]</f>
        <v>1</v>
      </c>
      <c r="K3427" s="152" t="str">
        <f>IF(Proc[[#This Row],[Author]]="Marcela Urrego",VLOOKUP(LEFT(Proc[[#This Row],[Requested]],1),Table3[#All],2,0),VLOOKUP(Proc[[#This Row],[Author]],Table4[],2,0))</f>
        <v>HC</v>
      </c>
      <c r="L3427" s="91" t="s">
        <v>3524</v>
      </c>
      <c r="M3427" s="82">
        <v>45874</v>
      </c>
      <c r="N3427" s="82"/>
      <c r="O3427" s="82"/>
      <c r="P3427" s="84" t="str">
        <f ca="1">IF(Proc[[#This Row],[DaysAgeing]]&gt;5,"yep","on track")</f>
        <v>yep</v>
      </c>
      <c r="Q3427" s="2">
        <f ca="1">IF(Proc[[#This Row],[DateClosed]]="",ABS(NETWORKDAYS(Proc[[#This Row],[DateOpened]],TODAY()))-1,ABS(NETWORKDAYS(Proc[[#This Row],[DateOpened]],Proc[[#This Row],[DateClosed]]))-1)</f>
        <v>173</v>
      </c>
      <c r="R3427" s="84" t="s">
        <v>1005</v>
      </c>
      <c r="S3427" s="91"/>
      <c r="T3427" s="153">
        <v>3426</v>
      </c>
    </row>
    <row r="3428" spans="1:20" hidden="1">
      <c r="A3428" s="90" t="s">
        <v>4030</v>
      </c>
      <c r="B3428" s="152" t="str">
        <f>IFERROR(VLOOKUP(Proc[[#This Row],[App]],Table2[],3,0),"open")</f>
        <v>ok</v>
      </c>
      <c r="C3428" s="90" t="s">
        <v>369</v>
      </c>
      <c r="D3428" s="152" t="s">
        <v>9109</v>
      </c>
      <c r="E3428" s="152" t="s">
        <v>1734</v>
      </c>
      <c r="F3428" s="91" t="s">
        <v>1734</v>
      </c>
      <c r="G3428" s="90" t="s">
        <v>400</v>
      </c>
      <c r="H3428" s="91" t="str">
        <f>IF(Proc[[#This Row],[type]]="LFF (MDG-F)",MID(Proc[[#This Row],[Obj]],13,10),"")</f>
        <v/>
      </c>
      <c r="I3428" s="152"/>
      <c r="J3428" s="91" t="b">
        <f>Proc[[#This Row],[Requested]]=Proc[[#This Row],[CurrentParent]]</f>
        <v>1</v>
      </c>
      <c r="K3428" s="152" t="str">
        <f>IF(Proc[[#This Row],[Author]]="Marcela Urrego",VLOOKUP(LEFT(Proc[[#This Row],[Requested]],1),Table3[#All],2,0),VLOOKUP(Proc[[#This Row],[Author]],Table4[],2,0))</f>
        <v>HC</v>
      </c>
      <c r="L3428" s="91" t="s">
        <v>3524</v>
      </c>
      <c r="M3428" s="82">
        <v>45874</v>
      </c>
      <c r="N3428" s="82"/>
      <c r="O3428" s="82"/>
      <c r="P3428" s="84" t="str">
        <f ca="1">IF(Proc[[#This Row],[DaysAgeing]]&gt;5,"yep","on track")</f>
        <v>yep</v>
      </c>
      <c r="Q3428" s="2">
        <f ca="1">IF(Proc[[#This Row],[DateClosed]]="",ABS(NETWORKDAYS(Proc[[#This Row],[DateOpened]],TODAY()))-1,ABS(NETWORKDAYS(Proc[[#This Row],[DateOpened]],Proc[[#This Row],[DateClosed]]))-1)</f>
        <v>173</v>
      </c>
      <c r="R3428" s="84" t="s">
        <v>1005</v>
      </c>
      <c r="S3428" s="91"/>
      <c r="T3428" s="153">
        <v>3427</v>
      </c>
    </row>
    <row r="3429" spans="1:20" hidden="1">
      <c r="A3429" s="90" t="s">
        <v>4030</v>
      </c>
      <c r="B3429" s="111" t="str">
        <f>IFERROR(VLOOKUP(Proc[[#This Row],[App]],Table2[],3,0),"open")</f>
        <v>ok</v>
      </c>
      <c r="C3429" s="90" t="s">
        <v>369</v>
      </c>
      <c r="D3429" s="152" t="s">
        <v>9110</v>
      </c>
      <c r="E3429" s="152" t="s">
        <v>1734</v>
      </c>
      <c r="F3429" s="91" t="s">
        <v>1734</v>
      </c>
      <c r="G3429" s="90" t="s">
        <v>400</v>
      </c>
      <c r="H3429" s="91" t="str">
        <f>IF(Proc[[#This Row],[type]]="LFF (MDG-F)",MID(Proc[[#This Row],[Obj]],13,10),"")</f>
        <v/>
      </c>
      <c r="I3429" s="152"/>
      <c r="J3429" s="91" t="b">
        <f>Proc[[#This Row],[Requested]]=Proc[[#This Row],[CurrentParent]]</f>
        <v>1</v>
      </c>
      <c r="K3429" s="107" t="str">
        <f>IF(Proc[[#This Row],[Author]]="Marcela Urrego",VLOOKUP(LEFT(Proc[[#This Row],[Requested]],1),Table3[#All],2,0),VLOOKUP(Proc[[#This Row],[Author]],Table4[],2,0))</f>
        <v>HC</v>
      </c>
      <c r="L3429" s="91" t="s">
        <v>3524</v>
      </c>
      <c r="M3429" s="82">
        <v>45874</v>
      </c>
      <c r="N3429" s="82"/>
      <c r="O3429" s="82"/>
      <c r="P3429" s="84" t="str">
        <f ca="1">IF(Proc[[#This Row],[DaysAgeing]]&gt;5,"yep","on track")</f>
        <v>yep</v>
      </c>
      <c r="Q3429" s="2">
        <f ca="1">IF(Proc[[#This Row],[DateClosed]]="",ABS(NETWORKDAYS(Proc[[#This Row],[DateOpened]],TODAY()))-1,ABS(NETWORKDAYS(Proc[[#This Row],[DateOpened]],Proc[[#This Row],[DateClosed]]))-1)</f>
        <v>173</v>
      </c>
      <c r="R3429" s="84" t="s">
        <v>1005</v>
      </c>
      <c r="S3429" s="91"/>
      <c r="T3429" s="153">
        <v>3428</v>
      </c>
    </row>
    <row r="3430" spans="1:20" hidden="1">
      <c r="A3430" s="90" t="s">
        <v>4030</v>
      </c>
      <c r="B3430" s="152" t="str">
        <f>IFERROR(VLOOKUP(Proc[[#This Row],[App]],Table2[],3,0),"open")</f>
        <v>ok</v>
      </c>
      <c r="C3430" s="90" t="s">
        <v>369</v>
      </c>
      <c r="D3430" s="152" t="s">
        <v>9111</v>
      </c>
      <c r="E3430" s="152" t="s">
        <v>1736</v>
      </c>
      <c r="F3430" s="91" t="s">
        <v>1736</v>
      </c>
      <c r="G3430" s="90" t="s">
        <v>400</v>
      </c>
      <c r="H3430" s="91" t="str">
        <f>IF(Proc[[#This Row],[type]]="LFF (MDG-F)",MID(Proc[[#This Row],[Obj]],13,10),"")</f>
        <v/>
      </c>
      <c r="I3430" s="152"/>
      <c r="J3430" s="91" t="b">
        <f>Proc[[#This Row],[Requested]]=Proc[[#This Row],[CurrentParent]]</f>
        <v>1</v>
      </c>
      <c r="K3430" s="152" t="str">
        <f>IF(Proc[[#This Row],[Author]]="Marcela Urrego",VLOOKUP(LEFT(Proc[[#This Row],[Requested]],1),Table3[#All],2,0),VLOOKUP(Proc[[#This Row],[Author]],Table4[],2,0))</f>
        <v>HC</v>
      </c>
      <c r="L3430" s="91" t="s">
        <v>3524</v>
      </c>
      <c r="M3430" s="82">
        <v>45874</v>
      </c>
      <c r="N3430" s="82"/>
      <c r="O3430" s="82"/>
      <c r="P3430" s="84" t="str">
        <f ca="1">IF(Proc[[#This Row],[DaysAgeing]]&gt;5,"yep","on track")</f>
        <v>yep</v>
      </c>
      <c r="Q3430" s="2">
        <f ca="1">IF(Proc[[#This Row],[DateClosed]]="",ABS(NETWORKDAYS(Proc[[#This Row],[DateOpened]],TODAY()))-1,ABS(NETWORKDAYS(Proc[[#This Row],[DateOpened]],Proc[[#This Row],[DateClosed]]))-1)</f>
        <v>173</v>
      </c>
      <c r="R3430" s="84" t="s">
        <v>1005</v>
      </c>
      <c r="S3430" s="91"/>
      <c r="T3430" s="153">
        <v>3429</v>
      </c>
    </row>
    <row r="3431" spans="1:20" hidden="1">
      <c r="A3431" s="90" t="s">
        <v>4030</v>
      </c>
      <c r="B3431" s="152" t="str">
        <f>IFERROR(VLOOKUP(Proc[[#This Row],[App]],Table2[],3,0),"open")</f>
        <v>ok</v>
      </c>
      <c r="C3431" s="90" t="s">
        <v>369</v>
      </c>
      <c r="D3431" s="152" t="s">
        <v>9112</v>
      </c>
      <c r="E3431" s="152" t="s">
        <v>4034</v>
      </c>
      <c r="F3431" s="91" t="s">
        <v>4034</v>
      </c>
      <c r="G3431" t="s">
        <v>400</v>
      </c>
      <c r="H3431" s="91" t="str">
        <f>IF(Proc[[#This Row],[type]]="LFF (MDG-F)",MID(Proc[[#This Row],[Obj]],13,10),"")</f>
        <v/>
      </c>
      <c r="I3431" s="152"/>
      <c r="J3431" s="91" t="b">
        <f>Proc[[#This Row],[Requested]]=Proc[[#This Row],[CurrentParent]]</f>
        <v>1</v>
      </c>
      <c r="K3431" s="152" t="str">
        <f>IF(Proc[[#This Row],[Author]]="Marcela Urrego",VLOOKUP(LEFT(Proc[[#This Row],[Requested]],1),Table3[#All],2,0),VLOOKUP(Proc[[#This Row],[Author]],Table4[],2,0))</f>
        <v>HC</v>
      </c>
      <c r="L3431" s="91" t="s">
        <v>3524</v>
      </c>
      <c r="M3431" s="82">
        <v>45874</v>
      </c>
      <c r="N3431" s="82"/>
      <c r="O3431" s="82"/>
      <c r="P3431" s="84" t="str">
        <f ca="1">IF(Proc[[#This Row],[DaysAgeing]]&gt;5,"yep","on track")</f>
        <v>yep</v>
      </c>
      <c r="Q3431" s="2">
        <f ca="1">IF(Proc[[#This Row],[DateClosed]]="",ABS(NETWORKDAYS(Proc[[#This Row],[DateOpened]],TODAY()))-1,ABS(NETWORKDAYS(Proc[[#This Row],[DateOpened]],Proc[[#This Row],[DateClosed]]))-1)</f>
        <v>173</v>
      </c>
      <c r="R3431" s="84" t="s">
        <v>1005</v>
      </c>
      <c r="S3431" s="91"/>
      <c r="T3431" s="153">
        <v>3430</v>
      </c>
    </row>
    <row r="3432" spans="1:20" hidden="1">
      <c r="A3432" s="90" t="s">
        <v>4030</v>
      </c>
      <c r="B3432" s="152" t="str">
        <f>IFERROR(VLOOKUP(Proc[[#This Row],[App]],Table2[],3,0),"open")</f>
        <v>ok</v>
      </c>
      <c r="C3432" s="90" t="s">
        <v>369</v>
      </c>
      <c r="D3432" s="152" t="s">
        <v>9113</v>
      </c>
      <c r="E3432" s="152" t="s">
        <v>4034</v>
      </c>
      <c r="F3432" s="91" t="s">
        <v>4034</v>
      </c>
      <c r="G3432" t="s">
        <v>406</v>
      </c>
      <c r="H3432" s="91" t="str">
        <f>IF(Proc[[#This Row],[type]]="LFF (MDG-F)",MID(Proc[[#This Row],[Obj]],13,10),"")</f>
        <v>NL50C06884</v>
      </c>
      <c r="I3432" s="152"/>
      <c r="J3432" s="91" t="b">
        <f>Proc[[#This Row],[Requested]]=Proc[[#This Row],[CurrentParent]]</f>
        <v>1</v>
      </c>
      <c r="K3432" s="152" t="str">
        <f>IF(Proc[[#This Row],[Author]]="Marcela Urrego",VLOOKUP(LEFT(Proc[[#This Row],[Requested]],1),Table3[#All],2,0),VLOOKUP(Proc[[#This Row],[Author]],Table4[],2,0))</f>
        <v>HC</v>
      </c>
      <c r="L3432" s="91" t="s">
        <v>3524</v>
      </c>
      <c r="M3432" s="82">
        <v>45874</v>
      </c>
      <c r="N3432" s="82"/>
      <c r="O3432" s="82"/>
      <c r="P3432" s="84" t="str">
        <f ca="1">IF(Proc[[#This Row],[DaysAgeing]]&gt;5,"yep","on track")</f>
        <v>yep</v>
      </c>
      <c r="Q3432" s="2">
        <f ca="1">IF(Proc[[#This Row],[DateClosed]]="",ABS(NETWORKDAYS(Proc[[#This Row],[DateOpened]],TODAY()))-1,ABS(NETWORKDAYS(Proc[[#This Row],[DateOpened]],Proc[[#This Row],[DateClosed]]))-1)</f>
        <v>173</v>
      </c>
      <c r="R3432" s="84" t="s">
        <v>1005</v>
      </c>
      <c r="S3432" s="91"/>
      <c r="T3432" s="153">
        <v>3431</v>
      </c>
    </row>
    <row r="3433" spans="1:20" hidden="1">
      <c r="A3433" s="90" t="s">
        <v>4030</v>
      </c>
      <c r="B3433" s="152" t="str">
        <f>IFERROR(VLOOKUP(Proc[[#This Row],[App]],Table2[],3,0),"open")</f>
        <v>ok</v>
      </c>
      <c r="C3433" s="90" t="s">
        <v>369</v>
      </c>
      <c r="D3433" s="152" t="s">
        <v>9114</v>
      </c>
      <c r="E3433" s="152" t="s">
        <v>4035</v>
      </c>
      <c r="F3433" s="91" t="s">
        <v>4035</v>
      </c>
      <c r="G3433" s="90" t="s">
        <v>400</v>
      </c>
      <c r="H3433" s="91" t="str">
        <f>IF(Proc[[#This Row],[type]]="LFF (MDG-F)",MID(Proc[[#This Row],[Obj]],13,10),"")</f>
        <v/>
      </c>
      <c r="I3433" s="152"/>
      <c r="J3433" s="91" t="b">
        <f>Proc[[#This Row],[Requested]]=Proc[[#This Row],[CurrentParent]]</f>
        <v>1</v>
      </c>
      <c r="K3433" s="152" t="str">
        <f>IF(Proc[[#This Row],[Author]]="Marcela Urrego",VLOOKUP(LEFT(Proc[[#This Row],[Requested]],1),Table3[#All],2,0),VLOOKUP(Proc[[#This Row],[Author]],Table4[],2,0))</f>
        <v>HC</v>
      </c>
      <c r="L3433" s="91" t="s">
        <v>3524</v>
      </c>
      <c r="M3433" s="82">
        <v>45874</v>
      </c>
      <c r="N3433" s="82"/>
      <c r="O3433" s="82"/>
      <c r="P3433" s="84" t="str">
        <f ca="1">IF(Proc[[#This Row],[DaysAgeing]]&gt;5,"yep","on track")</f>
        <v>yep</v>
      </c>
      <c r="Q3433" s="2">
        <f ca="1">IF(Proc[[#This Row],[DateClosed]]="",ABS(NETWORKDAYS(Proc[[#This Row],[DateOpened]],TODAY()))-1,ABS(NETWORKDAYS(Proc[[#This Row],[DateOpened]],Proc[[#This Row],[DateClosed]]))-1)</f>
        <v>173</v>
      </c>
      <c r="R3433" s="84" t="s">
        <v>1005</v>
      </c>
      <c r="S3433" s="91"/>
      <c r="T3433" s="153">
        <v>3432</v>
      </c>
    </row>
    <row r="3434" spans="1:20" hidden="1">
      <c r="A3434" t="s">
        <v>4036</v>
      </c>
      <c r="B3434" s="152" t="str">
        <f>IFERROR(VLOOKUP(Proc[[#This Row],[App]],Table2[],3,0),"open")</f>
        <v>ok</v>
      </c>
      <c r="C3434" s="90" t="s">
        <v>369</v>
      </c>
      <c r="D3434" s="152" t="s">
        <v>4060</v>
      </c>
      <c r="E3434" s="152" t="s">
        <v>4037</v>
      </c>
      <c r="F3434" s="91" t="s">
        <v>4037</v>
      </c>
      <c r="G3434" t="s">
        <v>400</v>
      </c>
      <c r="H3434" s="91" t="str">
        <f>IF(Proc[[#This Row],[type]]="LFF (MDG-F)",MID(Proc[[#This Row],[Obj]],13,10),"")</f>
        <v/>
      </c>
      <c r="I3434" s="152"/>
      <c r="J3434" s="91" t="b">
        <f>Proc[[#This Row],[Requested]]=Proc[[#This Row],[CurrentParent]]</f>
        <v>1</v>
      </c>
      <c r="K3434" s="152" t="str">
        <f>IF(Proc[[#This Row],[Author]]="Marcela Urrego",VLOOKUP(LEFT(Proc[[#This Row],[Requested]],1),Table3[#All],2,0),VLOOKUP(Proc[[#This Row],[Author]],Table4[],2,0))</f>
        <v>EL</v>
      </c>
      <c r="L3434" s="91" t="s">
        <v>3524</v>
      </c>
      <c r="M3434" s="93">
        <v>45877</v>
      </c>
      <c r="N3434" s="93"/>
      <c r="O3434" s="93"/>
      <c r="P3434" s="84" t="str">
        <f ca="1">IF(Proc[[#This Row],[DaysAgeing]]&gt;5,"yep","on track")</f>
        <v>yep</v>
      </c>
      <c r="Q3434" s="2">
        <f ca="1">IF(Proc[[#This Row],[DateClosed]]="",ABS(NETWORKDAYS(Proc[[#This Row],[DateOpened]],TODAY()))-1,ABS(NETWORKDAYS(Proc[[#This Row],[DateOpened]],Proc[[#This Row],[DateClosed]]))-1)</f>
        <v>170</v>
      </c>
      <c r="R3434" s="84" t="s">
        <v>4038</v>
      </c>
      <c r="S3434" s="91"/>
      <c r="T3434" s="153">
        <v>3433</v>
      </c>
    </row>
    <row r="3435" spans="1:20" hidden="1">
      <c r="A3435" s="90" t="s">
        <v>4036</v>
      </c>
      <c r="B3435" s="152" t="str">
        <f>IFERROR(VLOOKUP(Proc[[#This Row],[App]],Table2[],3,0),"open")</f>
        <v>ok</v>
      </c>
      <c r="C3435" s="90" t="s">
        <v>369</v>
      </c>
      <c r="D3435" s="152" t="s">
        <v>4061</v>
      </c>
      <c r="E3435" s="152" t="s">
        <v>4037</v>
      </c>
      <c r="F3435" s="91" t="s">
        <v>4037</v>
      </c>
      <c r="G3435" s="90" t="s">
        <v>400</v>
      </c>
      <c r="H3435" s="91" t="str">
        <f>IF(Proc[[#This Row],[type]]="LFF (MDG-F)",MID(Proc[[#This Row],[Obj]],13,10),"")</f>
        <v/>
      </c>
      <c r="I3435" s="152"/>
      <c r="J3435" s="91" t="b">
        <f>Proc[[#This Row],[Requested]]=Proc[[#This Row],[CurrentParent]]</f>
        <v>1</v>
      </c>
      <c r="K3435" s="152" t="str">
        <f>IF(Proc[[#This Row],[Author]]="Marcela Urrego",VLOOKUP(LEFT(Proc[[#This Row],[Requested]],1),Table3[#All],2,0),VLOOKUP(Proc[[#This Row],[Author]],Table4[],2,0))</f>
        <v>EL</v>
      </c>
      <c r="L3435" s="91" t="s">
        <v>3524</v>
      </c>
      <c r="M3435" s="93">
        <v>45877</v>
      </c>
      <c r="N3435" s="93"/>
      <c r="O3435" s="93"/>
      <c r="P3435" s="84" t="str">
        <f ca="1">IF(Proc[[#This Row],[DaysAgeing]]&gt;5,"yep","on track")</f>
        <v>yep</v>
      </c>
      <c r="Q3435" s="2">
        <f ca="1">IF(Proc[[#This Row],[DateClosed]]="",ABS(NETWORKDAYS(Proc[[#This Row],[DateOpened]],TODAY()))-1,ABS(NETWORKDAYS(Proc[[#This Row],[DateOpened]],Proc[[#This Row],[DateClosed]]))-1)</f>
        <v>170</v>
      </c>
      <c r="R3435" s="84" t="s">
        <v>4038</v>
      </c>
      <c r="S3435" s="91"/>
      <c r="T3435" s="153">
        <v>3434</v>
      </c>
    </row>
    <row r="3436" spans="1:20" hidden="1">
      <c r="A3436" t="s">
        <v>4039</v>
      </c>
      <c r="B3436" s="152" t="str">
        <f>IFERROR(VLOOKUP(Proc[[#This Row],[App]],Table2[],3,0),"open")</f>
        <v>ok</v>
      </c>
      <c r="C3436" s="90" t="s">
        <v>369</v>
      </c>
      <c r="D3436" s="152" t="s">
        <v>9115</v>
      </c>
      <c r="E3436" s="152" t="s">
        <v>4067</v>
      </c>
      <c r="F3436" s="91" t="s">
        <v>4067</v>
      </c>
      <c r="G3436" s="90" t="s">
        <v>400</v>
      </c>
      <c r="H3436" s="91" t="str">
        <f>IF(Proc[[#This Row],[type]]="LFF (MDG-F)",MID(Proc[[#This Row],[Obj]],13,10),"")</f>
        <v/>
      </c>
      <c r="I3436" s="152"/>
      <c r="J3436" s="91" t="b">
        <f>Proc[[#This Row],[Requested]]=Proc[[#This Row],[CurrentParent]]</f>
        <v>1</v>
      </c>
      <c r="K3436" s="152" t="str">
        <f>IF(Proc[[#This Row],[Author]]="Marcela Urrego",VLOOKUP(LEFT(Proc[[#This Row],[Requested]],1),Table3[#All],2,0),VLOOKUP(Proc[[#This Row],[Author]],Table4[],2,0))</f>
        <v>LS</v>
      </c>
      <c r="L3436" s="91" t="s">
        <v>3524</v>
      </c>
      <c r="M3436" s="93">
        <v>45877</v>
      </c>
      <c r="N3436" s="93"/>
      <c r="O3436" s="93"/>
      <c r="P3436" s="84" t="str">
        <f ca="1">IF(Proc[[#This Row],[DaysAgeing]]&gt;5,"yep","on track")</f>
        <v>yep</v>
      </c>
      <c r="Q3436" s="2">
        <f ca="1">IF(Proc[[#This Row],[DateClosed]]="",ABS(NETWORKDAYS(Proc[[#This Row],[DateOpened]],TODAY()))-1,ABS(NETWORKDAYS(Proc[[#This Row],[DateOpened]],Proc[[#This Row],[DateClosed]]))-1)</f>
        <v>170</v>
      </c>
      <c r="R3436" s="84" t="s">
        <v>488</v>
      </c>
      <c r="S3436" s="91"/>
      <c r="T3436" s="153">
        <v>3435</v>
      </c>
    </row>
    <row r="3437" spans="1:20" hidden="1">
      <c r="A3437" s="90" t="s">
        <v>4039</v>
      </c>
      <c r="B3437" s="152" t="str">
        <f>IFERROR(VLOOKUP(Proc[[#This Row],[App]],Table2[],3,0),"open")</f>
        <v>ok</v>
      </c>
      <c r="C3437" s="90" t="s">
        <v>369</v>
      </c>
      <c r="D3437" s="152" t="s">
        <v>9116</v>
      </c>
      <c r="E3437" s="152" t="s">
        <v>4067</v>
      </c>
      <c r="F3437" s="91" t="s">
        <v>4067</v>
      </c>
      <c r="G3437" s="90" t="s">
        <v>400</v>
      </c>
      <c r="H3437" s="91" t="str">
        <f>IF(Proc[[#This Row],[type]]="LFF (MDG-F)",MID(Proc[[#This Row],[Obj]],13,10),"")</f>
        <v/>
      </c>
      <c r="I3437" s="152"/>
      <c r="J3437" s="91" t="b">
        <f>Proc[[#This Row],[Requested]]=Proc[[#This Row],[CurrentParent]]</f>
        <v>1</v>
      </c>
      <c r="K3437" s="152" t="str">
        <f>IF(Proc[[#This Row],[Author]]="Marcela Urrego",VLOOKUP(LEFT(Proc[[#This Row],[Requested]],1),Table3[#All],2,0),VLOOKUP(Proc[[#This Row],[Author]],Table4[],2,0))</f>
        <v>LS</v>
      </c>
      <c r="L3437" s="91" t="s">
        <v>3524</v>
      </c>
      <c r="M3437" s="93">
        <v>45877</v>
      </c>
      <c r="N3437" s="93"/>
      <c r="O3437" s="93"/>
      <c r="P3437" s="84" t="str">
        <f ca="1">IF(Proc[[#This Row],[DaysAgeing]]&gt;5,"yep","on track")</f>
        <v>yep</v>
      </c>
      <c r="Q3437" s="2">
        <f ca="1">IF(Proc[[#This Row],[DateClosed]]="",ABS(NETWORKDAYS(Proc[[#This Row],[DateOpened]],TODAY()))-1,ABS(NETWORKDAYS(Proc[[#This Row],[DateOpened]],Proc[[#This Row],[DateClosed]]))-1)</f>
        <v>170</v>
      </c>
      <c r="R3437" s="84" t="s">
        <v>488</v>
      </c>
      <c r="S3437" s="91"/>
      <c r="T3437" s="153">
        <v>3436</v>
      </c>
    </row>
    <row r="3438" spans="1:20" hidden="1">
      <c r="A3438" s="90" t="s">
        <v>4039</v>
      </c>
      <c r="B3438" s="152" t="str">
        <f>IFERROR(VLOOKUP(Proc[[#This Row],[App]],Table2[],3,0),"open")</f>
        <v>ok</v>
      </c>
      <c r="C3438" s="90" t="s">
        <v>369</v>
      </c>
      <c r="D3438" s="152" t="s">
        <v>9117</v>
      </c>
      <c r="E3438" s="152" t="s">
        <v>4067</v>
      </c>
      <c r="F3438" s="91" t="s">
        <v>4067</v>
      </c>
      <c r="G3438" s="90" t="s">
        <v>400</v>
      </c>
      <c r="H3438" s="91" t="str">
        <f>IF(Proc[[#This Row],[type]]="LFF (MDG-F)",MID(Proc[[#This Row],[Obj]],13,10),"")</f>
        <v/>
      </c>
      <c r="I3438" s="152"/>
      <c r="J3438" s="91" t="b">
        <f>Proc[[#This Row],[Requested]]=Proc[[#This Row],[CurrentParent]]</f>
        <v>1</v>
      </c>
      <c r="K3438" s="152" t="str">
        <f>IF(Proc[[#This Row],[Author]]="Marcela Urrego",VLOOKUP(LEFT(Proc[[#This Row],[Requested]],1),Table3[#All],2,0),VLOOKUP(Proc[[#This Row],[Author]],Table4[],2,0))</f>
        <v>LS</v>
      </c>
      <c r="L3438" s="91" t="s">
        <v>3524</v>
      </c>
      <c r="M3438" s="93">
        <v>45877</v>
      </c>
      <c r="N3438" s="93"/>
      <c r="O3438" s="93"/>
      <c r="P3438" s="84" t="str">
        <f ca="1">IF(Proc[[#This Row],[DaysAgeing]]&gt;5,"yep","on track")</f>
        <v>yep</v>
      </c>
      <c r="Q3438" s="2">
        <f ca="1">IF(Proc[[#This Row],[DateClosed]]="",ABS(NETWORKDAYS(Proc[[#This Row],[DateOpened]],TODAY()))-1,ABS(NETWORKDAYS(Proc[[#This Row],[DateOpened]],Proc[[#This Row],[DateClosed]]))-1)</f>
        <v>170</v>
      </c>
      <c r="R3438" s="84" t="s">
        <v>488</v>
      </c>
      <c r="S3438" s="91"/>
      <c r="T3438" s="153">
        <v>3437</v>
      </c>
    </row>
    <row r="3439" spans="1:20" hidden="1">
      <c r="A3439" s="90" t="s">
        <v>4039</v>
      </c>
      <c r="B3439" s="152" t="str">
        <f>IFERROR(VLOOKUP(Proc[[#This Row],[App]],Table2[],3,0),"open")</f>
        <v>ok</v>
      </c>
      <c r="C3439" s="90" t="s">
        <v>369</v>
      </c>
      <c r="D3439" s="152" t="s">
        <v>9118</v>
      </c>
      <c r="E3439" s="152" t="s">
        <v>4067</v>
      </c>
      <c r="F3439" s="91" t="s">
        <v>4067</v>
      </c>
      <c r="G3439" s="90" t="s">
        <v>400</v>
      </c>
      <c r="H3439" s="91" t="str">
        <f>IF(Proc[[#This Row],[type]]="LFF (MDG-F)",MID(Proc[[#This Row],[Obj]],13,10),"")</f>
        <v/>
      </c>
      <c r="I3439" s="152"/>
      <c r="J3439" s="91" t="b">
        <f>Proc[[#This Row],[Requested]]=Proc[[#This Row],[CurrentParent]]</f>
        <v>1</v>
      </c>
      <c r="K3439" s="152" t="str">
        <f>IF(Proc[[#This Row],[Author]]="Marcela Urrego",VLOOKUP(LEFT(Proc[[#This Row],[Requested]],1),Table3[#All],2,0),VLOOKUP(Proc[[#This Row],[Author]],Table4[],2,0))</f>
        <v>LS</v>
      </c>
      <c r="L3439" s="91" t="s">
        <v>3524</v>
      </c>
      <c r="M3439" s="93">
        <v>45877</v>
      </c>
      <c r="N3439" s="93"/>
      <c r="O3439" s="93"/>
      <c r="P3439" s="84" t="str">
        <f ca="1">IF(Proc[[#This Row],[DaysAgeing]]&gt;5,"yep","on track")</f>
        <v>yep</v>
      </c>
      <c r="Q3439" s="2">
        <f ca="1">IF(Proc[[#This Row],[DateClosed]]="",ABS(NETWORKDAYS(Proc[[#This Row],[DateOpened]],TODAY()))-1,ABS(NETWORKDAYS(Proc[[#This Row],[DateOpened]],Proc[[#This Row],[DateClosed]]))-1)</f>
        <v>170</v>
      </c>
      <c r="R3439" s="84" t="s">
        <v>488</v>
      </c>
      <c r="S3439" s="91"/>
      <c r="T3439" s="153">
        <v>3438</v>
      </c>
    </row>
    <row r="3440" spans="1:20" hidden="1">
      <c r="A3440" s="90" t="s">
        <v>4039</v>
      </c>
      <c r="B3440" s="152" t="str">
        <f>IFERROR(VLOOKUP(Proc[[#This Row],[App]],Table2[],3,0),"open")</f>
        <v>ok</v>
      </c>
      <c r="C3440" s="90" t="s">
        <v>369</v>
      </c>
      <c r="D3440" s="152" t="s">
        <v>9119</v>
      </c>
      <c r="E3440" s="152" t="s">
        <v>4067</v>
      </c>
      <c r="F3440" s="91" t="s">
        <v>4067</v>
      </c>
      <c r="G3440" s="90" t="s">
        <v>400</v>
      </c>
      <c r="H3440" s="91" t="str">
        <f>IF(Proc[[#This Row],[type]]="LFF (MDG-F)",MID(Proc[[#This Row],[Obj]],13,10),"")</f>
        <v/>
      </c>
      <c r="I3440" s="152"/>
      <c r="J3440" s="91" t="b">
        <f>Proc[[#This Row],[Requested]]=Proc[[#This Row],[CurrentParent]]</f>
        <v>1</v>
      </c>
      <c r="K3440" s="152" t="str">
        <f>IF(Proc[[#This Row],[Author]]="Marcela Urrego",VLOOKUP(LEFT(Proc[[#This Row],[Requested]],1),Table3[#All],2,0),VLOOKUP(Proc[[#This Row],[Author]],Table4[],2,0))</f>
        <v>LS</v>
      </c>
      <c r="L3440" s="91" t="s">
        <v>3524</v>
      </c>
      <c r="M3440" s="93">
        <v>45877</v>
      </c>
      <c r="N3440" s="93"/>
      <c r="O3440" s="93"/>
      <c r="P3440" s="84" t="str">
        <f ca="1">IF(Proc[[#This Row],[DaysAgeing]]&gt;5,"yep","on track")</f>
        <v>yep</v>
      </c>
      <c r="Q3440" s="2">
        <f ca="1">IF(Proc[[#This Row],[DateClosed]]="",ABS(NETWORKDAYS(Proc[[#This Row],[DateOpened]],TODAY()))-1,ABS(NETWORKDAYS(Proc[[#This Row],[DateOpened]],Proc[[#This Row],[DateClosed]]))-1)</f>
        <v>170</v>
      </c>
      <c r="R3440" s="84" t="s">
        <v>488</v>
      </c>
      <c r="S3440" s="91"/>
      <c r="T3440" s="153">
        <v>3439</v>
      </c>
    </row>
    <row r="3441" spans="1:20" hidden="1">
      <c r="A3441" s="90" t="s">
        <v>4039</v>
      </c>
      <c r="B3441" s="152" t="str">
        <f>IFERROR(VLOOKUP(Proc[[#This Row],[App]],Table2[],3,0),"open")</f>
        <v>ok</v>
      </c>
      <c r="C3441" s="90" t="s">
        <v>369</v>
      </c>
      <c r="D3441" s="152" t="s">
        <v>9120</v>
      </c>
      <c r="E3441" s="152" t="s">
        <v>4067</v>
      </c>
      <c r="F3441" s="91" t="s">
        <v>4067</v>
      </c>
      <c r="G3441" s="90" t="s">
        <v>400</v>
      </c>
      <c r="H3441" s="91" t="str">
        <f>IF(Proc[[#This Row],[type]]="LFF (MDG-F)",MID(Proc[[#This Row],[Obj]],13,10),"")</f>
        <v/>
      </c>
      <c r="I3441" s="152"/>
      <c r="J3441" s="91" t="b">
        <f>Proc[[#This Row],[Requested]]=Proc[[#This Row],[CurrentParent]]</f>
        <v>1</v>
      </c>
      <c r="K3441" s="152" t="str">
        <f>IF(Proc[[#This Row],[Author]]="Marcela Urrego",VLOOKUP(LEFT(Proc[[#This Row],[Requested]],1),Table3[#All],2,0),VLOOKUP(Proc[[#This Row],[Author]],Table4[],2,0))</f>
        <v>LS</v>
      </c>
      <c r="L3441" s="91" t="s">
        <v>3524</v>
      </c>
      <c r="M3441" s="93">
        <v>45877</v>
      </c>
      <c r="N3441" s="93"/>
      <c r="O3441" s="93"/>
      <c r="P3441" s="84" t="str">
        <f ca="1">IF(Proc[[#This Row],[DaysAgeing]]&gt;5,"yep","on track")</f>
        <v>yep</v>
      </c>
      <c r="Q3441" s="2">
        <f ca="1">IF(Proc[[#This Row],[DateClosed]]="",ABS(NETWORKDAYS(Proc[[#This Row],[DateOpened]],TODAY()))-1,ABS(NETWORKDAYS(Proc[[#This Row],[DateOpened]],Proc[[#This Row],[DateClosed]]))-1)</f>
        <v>170</v>
      </c>
      <c r="R3441" s="84" t="s">
        <v>488</v>
      </c>
      <c r="S3441" s="91"/>
      <c r="T3441" s="153">
        <v>3440</v>
      </c>
    </row>
    <row r="3442" spans="1:20" hidden="1">
      <c r="A3442" s="90" t="s">
        <v>4039</v>
      </c>
      <c r="B3442" s="152" t="str">
        <f>IFERROR(VLOOKUP(Proc[[#This Row],[App]],Table2[],3,0),"open")</f>
        <v>ok</v>
      </c>
      <c r="C3442" s="90" t="s">
        <v>369</v>
      </c>
      <c r="D3442" s="152" t="s">
        <v>9121</v>
      </c>
      <c r="E3442" s="152" t="s">
        <v>4067</v>
      </c>
      <c r="F3442" s="91" t="s">
        <v>4067</v>
      </c>
      <c r="G3442" s="90" t="s">
        <v>400</v>
      </c>
      <c r="H3442" s="91" t="str">
        <f>IF(Proc[[#This Row],[type]]="LFF (MDG-F)",MID(Proc[[#This Row],[Obj]],13,10),"")</f>
        <v/>
      </c>
      <c r="I3442" s="152"/>
      <c r="J3442" s="91" t="b">
        <f>Proc[[#This Row],[Requested]]=Proc[[#This Row],[CurrentParent]]</f>
        <v>1</v>
      </c>
      <c r="K3442" s="152" t="str">
        <f>IF(Proc[[#This Row],[Author]]="Marcela Urrego",VLOOKUP(LEFT(Proc[[#This Row],[Requested]],1),Table3[#All],2,0),VLOOKUP(Proc[[#This Row],[Author]],Table4[],2,0))</f>
        <v>LS</v>
      </c>
      <c r="L3442" s="91" t="s">
        <v>3524</v>
      </c>
      <c r="M3442" s="93">
        <v>45877</v>
      </c>
      <c r="N3442" s="93"/>
      <c r="O3442" s="93"/>
      <c r="P3442" s="84" t="str">
        <f ca="1">IF(Proc[[#This Row],[DaysAgeing]]&gt;5,"yep","on track")</f>
        <v>yep</v>
      </c>
      <c r="Q3442" s="2">
        <f ca="1">IF(Proc[[#This Row],[DateClosed]]="",ABS(NETWORKDAYS(Proc[[#This Row],[DateOpened]],TODAY()))-1,ABS(NETWORKDAYS(Proc[[#This Row],[DateOpened]],Proc[[#This Row],[DateClosed]]))-1)</f>
        <v>170</v>
      </c>
      <c r="R3442" s="84" t="s">
        <v>488</v>
      </c>
      <c r="S3442" s="91"/>
      <c r="T3442" s="153">
        <v>3441</v>
      </c>
    </row>
    <row r="3443" spans="1:20" hidden="1">
      <c r="A3443" s="90" t="s">
        <v>4039</v>
      </c>
      <c r="B3443" s="152" t="str">
        <f>IFERROR(VLOOKUP(Proc[[#This Row],[App]],Table2[],3,0),"open")</f>
        <v>ok</v>
      </c>
      <c r="C3443" s="90" t="s">
        <v>369</v>
      </c>
      <c r="D3443" s="152" t="s">
        <v>9122</v>
      </c>
      <c r="E3443" s="152" t="s">
        <v>4067</v>
      </c>
      <c r="F3443" s="91" t="s">
        <v>4067</v>
      </c>
      <c r="G3443" s="90" t="s">
        <v>400</v>
      </c>
      <c r="H3443" s="91" t="str">
        <f>IF(Proc[[#This Row],[type]]="LFF (MDG-F)",MID(Proc[[#This Row],[Obj]],13,10),"")</f>
        <v/>
      </c>
      <c r="I3443" s="152"/>
      <c r="J3443" s="91" t="b">
        <f>Proc[[#This Row],[Requested]]=Proc[[#This Row],[CurrentParent]]</f>
        <v>1</v>
      </c>
      <c r="K3443" s="152" t="str">
        <f>IF(Proc[[#This Row],[Author]]="Marcela Urrego",VLOOKUP(LEFT(Proc[[#This Row],[Requested]],1),Table3[#All],2,0),VLOOKUP(Proc[[#This Row],[Author]],Table4[],2,0))</f>
        <v>LS</v>
      </c>
      <c r="L3443" s="91" t="s">
        <v>3524</v>
      </c>
      <c r="M3443" s="93">
        <v>45877</v>
      </c>
      <c r="N3443" s="93"/>
      <c r="O3443" s="93"/>
      <c r="P3443" s="84" t="str">
        <f ca="1">IF(Proc[[#This Row],[DaysAgeing]]&gt;5,"yep","on track")</f>
        <v>yep</v>
      </c>
      <c r="Q3443" s="2">
        <f ca="1">IF(Proc[[#This Row],[DateClosed]]="",ABS(NETWORKDAYS(Proc[[#This Row],[DateOpened]],TODAY()))-1,ABS(NETWORKDAYS(Proc[[#This Row],[DateOpened]],Proc[[#This Row],[DateClosed]]))-1)</f>
        <v>170</v>
      </c>
      <c r="R3443" s="84" t="s">
        <v>488</v>
      </c>
      <c r="S3443" s="91"/>
      <c r="T3443" s="153">
        <v>3442</v>
      </c>
    </row>
    <row r="3444" spans="1:20" hidden="1">
      <c r="A3444" s="90" t="s">
        <v>4039</v>
      </c>
      <c r="B3444" s="152" t="str">
        <f>IFERROR(VLOOKUP(Proc[[#This Row],[App]],Table2[],3,0),"open")</f>
        <v>ok</v>
      </c>
      <c r="C3444" s="90" t="s">
        <v>369</v>
      </c>
      <c r="D3444" s="152" t="s">
        <v>9123</v>
      </c>
      <c r="E3444" s="152" t="s">
        <v>4067</v>
      </c>
      <c r="F3444" s="91" t="s">
        <v>4067</v>
      </c>
      <c r="G3444" s="90" t="s">
        <v>400</v>
      </c>
      <c r="H3444" s="91" t="str">
        <f>IF(Proc[[#This Row],[type]]="LFF (MDG-F)",MID(Proc[[#This Row],[Obj]],13,10),"")</f>
        <v/>
      </c>
      <c r="I3444" s="152"/>
      <c r="J3444" s="91" t="b">
        <f>Proc[[#This Row],[Requested]]=Proc[[#This Row],[CurrentParent]]</f>
        <v>1</v>
      </c>
      <c r="K3444" s="152" t="str">
        <f>IF(Proc[[#This Row],[Author]]="Marcela Urrego",VLOOKUP(LEFT(Proc[[#This Row],[Requested]],1),Table3[#All],2,0),VLOOKUP(Proc[[#This Row],[Author]],Table4[],2,0))</f>
        <v>LS</v>
      </c>
      <c r="L3444" s="91" t="s">
        <v>3524</v>
      </c>
      <c r="M3444" s="93">
        <v>45877</v>
      </c>
      <c r="N3444" s="93"/>
      <c r="O3444" s="93"/>
      <c r="P3444" s="84" t="str">
        <f ca="1">IF(Proc[[#This Row],[DaysAgeing]]&gt;5,"yep","on track")</f>
        <v>yep</v>
      </c>
      <c r="Q3444" s="2">
        <f ca="1">IF(Proc[[#This Row],[DateClosed]]="",ABS(NETWORKDAYS(Proc[[#This Row],[DateOpened]],TODAY()))-1,ABS(NETWORKDAYS(Proc[[#This Row],[DateOpened]],Proc[[#This Row],[DateClosed]]))-1)</f>
        <v>170</v>
      </c>
      <c r="R3444" s="84" t="s">
        <v>488</v>
      </c>
      <c r="S3444" s="91"/>
      <c r="T3444" s="153">
        <v>3443</v>
      </c>
    </row>
    <row r="3445" spans="1:20" hidden="1">
      <c r="A3445" s="90" t="s">
        <v>4039</v>
      </c>
      <c r="B3445" s="152" t="str">
        <f>IFERROR(VLOOKUP(Proc[[#This Row],[App]],Table2[],3,0),"open")</f>
        <v>ok</v>
      </c>
      <c r="C3445" s="90" t="s">
        <v>369</v>
      </c>
      <c r="D3445" s="152" t="s">
        <v>9124</v>
      </c>
      <c r="E3445" s="152" t="s">
        <v>4067</v>
      </c>
      <c r="F3445" s="91" t="s">
        <v>4067</v>
      </c>
      <c r="G3445" s="90" t="s">
        <v>400</v>
      </c>
      <c r="H3445" s="91" t="str">
        <f>IF(Proc[[#This Row],[type]]="LFF (MDG-F)",MID(Proc[[#This Row],[Obj]],13,10),"")</f>
        <v/>
      </c>
      <c r="I3445" s="152"/>
      <c r="J3445" s="91" t="b">
        <f>Proc[[#This Row],[Requested]]=Proc[[#This Row],[CurrentParent]]</f>
        <v>1</v>
      </c>
      <c r="K3445" s="152" t="str">
        <f>IF(Proc[[#This Row],[Author]]="Marcela Urrego",VLOOKUP(LEFT(Proc[[#This Row],[Requested]],1),Table3[#All],2,0),VLOOKUP(Proc[[#This Row],[Author]],Table4[],2,0))</f>
        <v>LS</v>
      </c>
      <c r="L3445" s="91" t="s">
        <v>3524</v>
      </c>
      <c r="M3445" s="93">
        <v>45877</v>
      </c>
      <c r="N3445" s="93"/>
      <c r="O3445" s="93"/>
      <c r="P3445" s="84" t="str">
        <f ca="1">IF(Proc[[#This Row],[DaysAgeing]]&gt;5,"yep","on track")</f>
        <v>yep</v>
      </c>
      <c r="Q3445" s="2">
        <f ca="1">IF(Proc[[#This Row],[DateClosed]]="",ABS(NETWORKDAYS(Proc[[#This Row],[DateOpened]],TODAY()))-1,ABS(NETWORKDAYS(Proc[[#This Row],[DateOpened]],Proc[[#This Row],[DateClosed]]))-1)</f>
        <v>170</v>
      </c>
      <c r="R3445" s="84" t="s">
        <v>488</v>
      </c>
      <c r="S3445" s="91"/>
      <c r="T3445" s="153">
        <v>3444</v>
      </c>
    </row>
    <row r="3446" spans="1:20" hidden="1">
      <c r="A3446" s="90" t="s">
        <v>4039</v>
      </c>
      <c r="B3446" s="152" t="str">
        <f>IFERROR(VLOOKUP(Proc[[#This Row],[App]],Table2[],3,0),"open")</f>
        <v>ok</v>
      </c>
      <c r="C3446" s="90" t="s">
        <v>369</v>
      </c>
      <c r="D3446" s="152" t="s">
        <v>9125</v>
      </c>
      <c r="E3446" s="152" t="s">
        <v>4067</v>
      </c>
      <c r="F3446" s="91" t="s">
        <v>4067</v>
      </c>
      <c r="G3446" s="90" t="s">
        <v>400</v>
      </c>
      <c r="H3446" s="91" t="str">
        <f>IF(Proc[[#This Row],[type]]="LFF (MDG-F)",MID(Proc[[#This Row],[Obj]],13,10),"")</f>
        <v/>
      </c>
      <c r="I3446" s="152"/>
      <c r="J3446" s="91" t="b">
        <f>Proc[[#This Row],[Requested]]=Proc[[#This Row],[CurrentParent]]</f>
        <v>1</v>
      </c>
      <c r="K3446" s="152" t="str">
        <f>IF(Proc[[#This Row],[Author]]="Marcela Urrego",VLOOKUP(LEFT(Proc[[#This Row],[Requested]],1),Table3[#All],2,0),VLOOKUP(Proc[[#This Row],[Author]],Table4[],2,0))</f>
        <v>LS</v>
      </c>
      <c r="L3446" s="91" t="s">
        <v>3524</v>
      </c>
      <c r="M3446" s="93">
        <v>45877</v>
      </c>
      <c r="N3446" s="93"/>
      <c r="O3446" s="93"/>
      <c r="P3446" s="84" t="str">
        <f ca="1">IF(Proc[[#This Row],[DaysAgeing]]&gt;5,"yep","on track")</f>
        <v>yep</v>
      </c>
      <c r="Q3446" s="2">
        <f ca="1">IF(Proc[[#This Row],[DateClosed]]="",ABS(NETWORKDAYS(Proc[[#This Row],[DateOpened]],TODAY()))-1,ABS(NETWORKDAYS(Proc[[#This Row],[DateOpened]],Proc[[#This Row],[DateClosed]]))-1)</f>
        <v>170</v>
      </c>
      <c r="R3446" s="84" t="s">
        <v>488</v>
      </c>
      <c r="S3446" s="91"/>
      <c r="T3446" s="153">
        <v>3445</v>
      </c>
    </row>
    <row r="3447" spans="1:20" hidden="1">
      <c r="A3447" s="90" t="s">
        <v>4039</v>
      </c>
      <c r="B3447" s="111" t="str">
        <f>IFERROR(VLOOKUP(Proc[[#This Row],[App]],Table2[],3,0),"open")</f>
        <v>ok</v>
      </c>
      <c r="C3447" s="90" t="s">
        <v>369</v>
      </c>
      <c r="D3447" s="152" t="s">
        <v>9126</v>
      </c>
      <c r="E3447" s="152" t="s">
        <v>4067</v>
      </c>
      <c r="F3447" s="153" t="s">
        <v>4067</v>
      </c>
      <c r="G3447" s="90" t="s">
        <v>400</v>
      </c>
      <c r="H3447" s="91" t="str">
        <f>IF(Proc[[#This Row],[type]]="LFF (MDG-F)",MID(Proc[[#This Row],[Obj]],13,10),"")</f>
        <v/>
      </c>
      <c r="I3447" s="152"/>
      <c r="J3447" s="91" t="b">
        <f>Proc[[#This Row],[Requested]]=Proc[[#This Row],[CurrentParent]]</f>
        <v>1</v>
      </c>
      <c r="K3447" s="107" t="str">
        <f>IF(Proc[[#This Row],[Author]]="Marcela Urrego",VLOOKUP(LEFT(Proc[[#This Row],[Requested]],1),Table3[#All],2,0),VLOOKUP(Proc[[#This Row],[Author]],Table4[],2,0))</f>
        <v>LS</v>
      </c>
      <c r="L3447" s="91" t="s">
        <v>3524</v>
      </c>
      <c r="M3447" s="93">
        <v>45877</v>
      </c>
      <c r="N3447" s="93"/>
      <c r="O3447" s="93"/>
      <c r="P3447" s="84" t="str">
        <f ca="1">IF(Proc[[#This Row],[DaysAgeing]]&gt;5,"yep","on track")</f>
        <v>yep</v>
      </c>
      <c r="Q3447" s="2">
        <f ca="1">IF(Proc[[#This Row],[DateClosed]]="",ABS(NETWORKDAYS(Proc[[#This Row],[DateOpened]],TODAY()))-1,ABS(NETWORKDAYS(Proc[[#This Row],[DateOpened]],Proc[[#This Row],[DateClosed]]))-1)</f>
        <v>170</v>
      </c>
      <c r="R3447" s="84" t="s">
        <v>488</v>
      </c>
      <c r="S3447" s="91"/>
      <c r="T3447" s="153">
        <v>3446</v>
      </c>
    </row>
    <row r="3448" spans="1:20" hidden="1">
      <c r="A3448" s="90" t="s">
        <v>4039</v>
      </c>
      <c r="B3448" s="152" t="str">
        <f>IFERROR(VLOOKUP(Proc[[#This Row],[App]],Table2[],3,0),"open")</f>
        <v>ok</v>
      </c>
      <c r="C3448" s="90" t="s">
        <v>369</v>
      </c>
      <c r="D3448" s="152" t="s">
        <v>9127</v>
      </c>
      <c r="E3448" s="152" t="s">
        <v>4067</v>
      </c>
      <c r="F3448" s="91" t="s">
        <v>4067</v>
      </c>
      <c r="G3448" s="90" t="s">
        <v>400</v>
      </c>
      <c r="H3448" s="91" t="str">
        <f>IF(Proc[[#This Row],[type]]="LFF (MDG-F)",MID(Proc[[#This Row],[Obj]],13,10),"")</f>
        <v/>
      </c>
      <c r="I3448" s="152"/>
      <c r="J3448" s="91" t="b">
        <f>Proc[[#This Row],[Requested]]=Proc[[#This Row],[CurrentParent]]</f>
        <v>1</v>
      </c>
      <c r="K3448" s="152" t="str">
        <f>IF(Proc[[#This Row],[Author]]="Marcela Urrego",VLOOKUP(LEFT(Proc[[#This Row],[Requested]],1),Table3[#All],2,0),VLOOKUP(Proc[[#This Row],[Author]],Table4[],2,0))</f>
        <v>LS</v>
      </c>
      <c r="L3448" s="91" t="s">
        <v>3524</v>
      </c>
      <c r="M3448" s="93">
        <v>45877</v>
      </c>
      <c r="N3448" s="93"/>
      <c r="O3448" s="93"/>
      <c r="P3448" s="84" t="str">
        <f ca="1">IF(Proc[[#This Row],[DaysAgeing]]&gt;5,"yep","on track")</f>
        <v>yep</v>
      </c>
      <c r="Q3448" s="2">
        <f ca="1">IF(Proc[[#This Row],[DateClosed]]="",ABS(NETWORKDAYS(Proc[[#This Row],[DateOpened]],TODAY()))-1,ABS(NETWORKDAYS(Proc[[#This Row],[DateOpened]],Proc[[#This Row],[DateClosed]]))-1)</f>
        <v>170</v>
      </c>
      <c r="R3448" s="84" t="s">
        <v>488</v>
      </c>
      <c r="S3448" s="91"/>
      <c r="T3448" s="153">
        <v>3447</v>
      </c>
    </row>
    <row r="3449" spans="1:20" hidden="1">
      <c r="A3449" s="90" t="s">
        <v>4039</v>
      </c>
      <c r="B3449" s="152" t="str">
        <f>IFERROR(VLOOKUP(Proc[[#This Row],[App]],Table2[],3,0),"open")</f>
        <v>ok</v>
      </c>
      <c r="C3449" s="90" t="s">
        <v>369</v>
      </c>
      <c r="D3449" s="152" t="s">
        <v>9128</v>
      </c>
      <c r="E3449" s="152" t="s">
        <v>4067</v>
      </c>
      <c r="F3449" s="91" t="s">
        <v>4067</v>
      </c>
      <c r="G3449" s="90" t="s">
        <v>400</v>
      </c>
      <c r="H3449" s="91" t="str">
        <f>IF(Proc[[#This Row],[type]]="LFF (MDG-F)",MID(Proc[[#This Row],[Obj]],13,10),"")</f>
        <v/>
      </c>
      <c r="I3449" s="152"/>
      <c r="J3449" s="91" t="b">
        <f>Proc[[#This Row],[Requested]]=Proc[[#This Row],[CurrentParent]]</f>
        <v>1</v>
      </c>
      <c r="K3449" s="152" t="str">
        <f>IF(Proc[[#This Row],[Author]]="Marcela Urrego",VLOOKUP(LEFT(Proc[[#This Row],[Requested]],1),Table3[#All],2,0),VLOOKUP(Proc[[#This Row],[Author]],Table4[],2,0))</f>
        <v>LS</v>
      </c>
      <c r="L3449" s="91" t="s">
        <v>3524</v>
      </c>
      <c r="M3449" s="93">
        <v>45877</v>
      </c>
      <c r="N3449" s="93"/>
      <c r="O3449" s="93"/>
      <c r="P3449" s="84" t="str">
        <f ca="1">IF(Proc[[#This Row],[DaysAgeing]]&gt;5,"yep","on track")</f>
        <v>yep</v>
      </c>
      <c r="Q3449" s="2">
        <f ca="1">IF(Proc[[#This Row],[DateClosed]]="",ABS(NETWORKDAYS(Proc[[#This Row],[DateOpened]],TODAY()))-1,ABS(NETWORKDAYS(Proc[[#This Row],[DateOpened]],Proc[[#This Row],[DateClosed]]))-1)</f>
        <v>170</v>
      </c>
      <c r="R3449" s="84" t="s">
        <v>488</v>
      </c>
      <c r="S3449" s="91"/>
      <c r="T3449" s="153">
        <v>3448</v>
      </c>
    </row>
    <row r="3450" spans="1:20" hidden="1">
      <c r="A3450" s="90" t="s">
        <v>4039</v>
      </c>
      <c r="B3450" s="152" t="str">
        <f>IFERROR(VLOOKUP(Proc[[#This Row],[App]],Table2[],3,0),"open")</f>
        <v>ok</v>
      </c>
      <c r="C3450" s="90" t="s">
        <v>369</v>
      </c>
      <c r="D3450" s="152" t="s">
        <v>9129</v>
      </c>
      <c r="E3450" s="152" t="s">
        <v>4067</v>
      </c>
      <c r="F3450" s="91" t="s">
        <v>4067</v>
      </c>
      <c r="G3450" s="90" t="s">
        <v>400</v>
      </c>
      <c r="H3450" s="91" t="str">
        <f>IF(Proc[[#This Row],[type]]="LFF (MDG-F)",MID(Proc[[#This Row],[Obj]],13,10),"")</f>
        <v/>
      </c>
      <c r="I3450" s="152"/>
      <c r="J3450" s="91" t="b">
        <f>Proc[[#This Row],[Requested]]=Proc[[#This Row],[CurrentParent]]</f>
        <v>1</v>
      </c>
      <c r="K3450" s="152" t="str">
        <f>IF(Proc[[#This Row],[Author]]="Marcela Urrego",VLOOKUP(LEFT(Proc[[#This Row],[Requested]],1),Table3[#All],2,0),VLOOKUP(Proc[[#This Row],[Author]],Table4[],2,0))</f>
        <v>LS</v>
      </c>
      <c r="L3450" s="91" t="s">
        <v>3524</v>
      </c>
      <c r="M3450" s="93">
        <v>45877</v>
      </c>
      <c r="N3450" s="93"/>
      <c r="O3450" s="93"/>
      <c r="P3450" s="84" t="str">
        <f ca="1">IF(Proc[[#This Row],[DaysAgeing]]&gt;5,"yep","on track")</f>
        <v>yep</v>
      </c>
      <c r="Q3450" s="2">
        <f ca="1">IF(Proc[[#This Row],[DateClosed]]="",ABS(NETWORKDAYS(Proc[[#This Row],[DateOpened]],TODAY()))-1,ABS(NETWORKDAYS(Proc[[#This Row],[DateOpened]],Proc[[#This Row],[DateClosed]]))-1)</f>
        <v>170</v>
      </c>
      <c r="R3450" s="84" t="s">
        <v>488</v>
      </c>
      <c r="S3450" s="91"/>
      <c r="T3450" s="153">
        <v>3449</v>
      </c>
    </row>
    <row r="3451" spans="1:20" hidden="1">
      <c r="A3451" s="90" t="s">
        <v>4039</v>
      </c>
      <c r="B3451" s="152" t="str">
        <f>IFERROR(VLOOKUP(Proc[[#This Row],[App]],Table2[],3,0),"open")</f>
        <v>ok</v>
      </c>
      <c r="C3451" s="90" t="s">
        <v>369</v>
      </c>
      <c r="D3451" s="152" t="s">
        <v>9130</v>
      </c>
      <c r="E3451" s="152" t="s">
        <v>4067</v>
      </c>
      <c r="F3451" s="91" t="s">
        <v>4067</v>
      </c>
      <c r="G3451" s="90" t="s">
        <v>400</v>
      </c>
      <c r="H3451" s="91" t="str">
        <f>IF(Proc[[#This Row],[type]]="LFF (MDG-F)",MID(Proc[[#This Row],[Obj]],13,10),"")</f>
        <v/>
      </c>
      <c r="I3451" s="152"/>
      <c r="J3451" s="91" t="b">
        <f>Proc[[#This Row],[Requested]]=Proc[[#This Row],[CurrentParent]]</f>
        <v>1</v>
      </c>
      <c r="K3451" s="152" t="str">
        <f>IF(Proc[[#This Row],[Author]]="Marcela Urrego",VLOOKUP(LEFT(Proc[[#This Row],[Requested]],1),Table3[#All],2,0),VLOOKUP(Proc[[#This Row],[Author]],Table4[],2,0))</f>
        <v>LS</v>
      </c>
      <c r="L3451" s="91" t="s">
        <v>3524</v>
      </c>
      <c r="M3451" s="93">
        <v>45877</v>
      </c>
      <c r="N3451" s="93"/>
      <c r="O3451" s="93"/>
      <c r="P3451" s="84" t="str">
        <f ca="1">IF(Proc[[#This Row],[DaysAgeing]]&gt;5,"yep","on track")</f>
        <v>yep</v>
      </c>
      <c r="Q3451" s="2">
        <f ca="1">IF(Proc[[#This Row],[DateClosed]]="",ABS(NETWORKDAYS(Proc[[#This Row],[DateOpened]],TODAY()))-1,ABS(NETWORKDAYS(Proc[[#This Row],[DateOpened]],Proc[[#This Row],[DateClosed]]))-1)</f>
        <v>170</v>
      </c>
      <c r="R3451" s="84" t="s">
        <v>488</v>
      </c>
      <c r="S3451" s="91"/>
      <c r="T3451" s="153">
        <v>3450</v>
      </c>
    </row>
    <row r="3452" spans="1:20" hidden="1">
      <c r="A3452" s="90" t="s">
        <v>4039</v>
      </c>
      <c r="B3452" s="152" t="str">
        <f>IFERROR(VLOOKUP(Proc[[#This Row],[App]],Table2[],3,0),"open")</f>
        <v>ok</v>
      </c>
      <c r="C3452" s="90" t="s">
        <v>369</v>
      </c>
      <c r="D3452" s="152" t="s">
        <v>9131</v>
      </c>
      <c r="E3452" s="152" t="s">
        <v>4067</v>
      </c>
      <c r="F3452" s="91" t="s">
        <v>4067</v>
      </c>
      <c r="G3452" s="90" t="s">
        <v>400</v>
      </c>
      <c r="H3452" s="91" t="str">
        <f>IF(Proc[[#This Row],[type]]="LFF (MDG-F)",MID(Proc[[#This Row],[Obj]],13,10),"")</f>
        <v/>
      </c>
      <c r="I3452" s="152"/>
      <c r="J3452" s="91" t="b">
        <f>Proc[[#This Row],[Requested]]=Proc[[#This Row],[CurrentParent]]</f>
        <v>1</v>
      </c>
      <c r="K3452" s="152" t="str">
        <f>IF(Proc[[#This Row],[Author]]="Marcela Urrego",VLOOKUP(LEFT(Proc[[#This Row],[Requested]],1),Table3[#All],2,0),VLOOKUP(Proc[[#This Row],[Author]],Table4[],2,0))</f>
        <v>LS</v>
      </c>
      <c r="L3452" s="91" t="s">
        <v>3524</v>
      </c>
      <c r="M3452" s="93">
        <v>45877</v>
      </c>
      <c r="N3452" s="93"/>
      <c r="O3452" s="93"/>
      <c r="P3452" s="84" t="str">
        <f ca="1">IF(Proc[[#This Row],[DaysAgeing]]&gt;5,"yep","on track")</f>
        <v>yep</v>
      </c>
      <c r="Q3452" s="2">
        <f ca="1">IF(Proc[[#This Row],[DateClosed]]="",ABS(NETWORKDAYS(Proc[[#This Row],[DateOpened]],TODAY()))-1,ABS(NETWORKDAYS(Proc[[#This Row],[DateOpened]],Proc[[#This Row],[DateClosed]]))-1)</f>
        <v>170</v>
      </c>
      <c r="R3452" s="84" t="s">
        <v>488</v>
      </c>
      <c r="S3452" s="91"/>
      <c r="T3452" s="153">
        <v>3451</v>
      </c>
    </row>
    <row r="3453" spans="1:20" hidden="1">
      <c r="A3453" s="90" t="s">
        <v>4039</v>
      </c>
      <c r="B3453" s="152" t="str">
        <f>IFERROR(VLOOKUP(Proc[[#This Row],[App]],Table2[],3,0),"open")</f>
        <v>ok</v>
      </c>
      <c r="C3453" s="90" t="s">
        <v>369</v>
      </c>
      <c r="D3453" s="152" t="s">
        <v>9132</v>
      </c>
      <c r="E3453" s="152" t="s">
        <v>4067</v>
      </c>
      <c r="F3453" s="91" t="s">
        <v>4067</v>
      </c>
      <c r="G3453" s="90" t="s">
        <v>400</v>
      </c>
      <c r="H3453" s="91" t="str">
        <f>IF(Proc[[#This Row],[type]]="LFF (MDG-F)",MID(Proc[[#This Row],[Obj]],13,10),"")</f>
        <v/>
      </c>
      <c r="I3453" s="152"/>
      <c r="J3453" s="91" t="b">
        <f>Proc[[#This Row],[Requested]]=Proc[[#This Row],[CurrentParent]]</f>
        <v>1</v>
      </c>
      <c r="K3453" s="152" t="str">
        <f>IF(Proc[[#This Row],[Author]]="Marcela Urrego",VLOOKUP(LEFT(Proc[[#This Row],[Requested]],1),Table3[#All],2,0),VLOOKUP(Proc[[#This Row],[Author]],Table4[],2,0))</f>
        <v>LS</v>
      </c>
      <c r="L3453" s="91" t="s">
        <v>3524</v>
      </c>
      <c r="M3453" s="93">
        <v>45877</v>
      </c>
      <c r="N3453" s="93"/>
      <c r="O3453" s="93"/>
      <c r="P3453" s="84" t="str">
        <f ca="1">IF(Proc[[#This Row],[DaysAgeing]]&gt;5,"yep","on track")</f>
        <v>yep</v>
      </c>
      <c r="Q3453" s="2">
        <f ca="1">IF(Proc[[#This Row],[DateClosed]]="",ABS(NETWORKDAYS(Proc[[#This Row],[DateOpened]],TODAY()))-1,ABS(NETWORKDAYS(Proc[[#This Row],[DateOpened]],Proc[[#This Row],[DateClosed]]))-1)</f>
        <v>170</v>
      </c>
      <c r="R3453" s="84" t="s">
        <v>488</v>
      </c>
      <c r="S3453" s="91"/>
      <c r="T3453" s="153">
        <v>3452</v>
      </c>
    </row>
    <row r="3454" spans="1:20" hidden="1">
      <c r="A3454" s="90" t="s">
        <v>4039</v>
      </c>
      <c r="B3454" s="152" t="str">
        <f>IFERROR(VLOOKUP(Proc[[#This Row],[App]],Table2[],3,0),"open")</f>
        <v>ok</v>
      </c>
      <c r="C3454" s="90" t="s">
        <v>369</v>
      </c>
      <c r="D3454" s="152" t="s">
        <v>9133</v>
      </c>
      <c r="E3454" s="152" t="s">
        <v>4067</v>
      </c>
      <c r="F3454" s="91" t="s">
        <v>4067</v>
      </c>
      <c r="G3454" s="90" t="s">
        <v>400</v>
      </c>
      <c r="H3454" s="91" t="str">
        <f>IF(Proc[[#This Row],[type]]="LFF (MDG-F)",MID(Proc[[#This Row],[Obj]],13,10),"")</f>
        <v/>
      </c>
      <c r="I3454" s="152"/>
      <c r="J3454" s="91" t="b">
        <f>Proc[[#This Row],[Requested]]=Proc[[#This Row],[CurrentParent]]</f>
        <v>1</v>
      </c>
      <c r="K3454" s="152" t="str">
        <f>IF(Proc[[#This Row],[Author]]="Marcela Urrego",VLOOKUP(LEFT(Proc[[#This Row],[Requested]],1),Table3[#All],2,0),VLOOKUP(Proc[[#This Row],[Author]],Table4[],2,0))</f>
        <v>LS</v>
      </c>
      <c r="L3454" s="91" t="s">
        <v>3524</v>
      </c>
      <c r="M3454" s="93">
        <v>45877</v>
      </c>
      <c r="N3454" s="93"/>
      <c r="O3454" s="93"/>
      <c r="P3454" s="84" t="str">
        <f ca="1">IF(Proc[[#This Row],[DaysAgeing]]&gt;5,"yep","on track")</f>
        <v>yep</v>
      </c>
      <c r="Q3454" s="2">
        <f ca="1">IF(Proc[[#This Row],[DateClosed]]="",ABS(NETWORKDAYS(Proc[[#This Row],[DateOpened]],TODAY()))-1,ABS(NETWORKDAYS(Proc[[#This Row],[DateOpened]],Proc[[#This Row],[DateClosed]]))-1)</f>
        <v>170</v>
      </c>
      <c r="R3454" s="84" t="s">
        <v>488</v>
      </c>
      <c r="S3454" s="91"/>
      <c r="T3454" s="153">
        <v>3453</v>
      </c>
    </row>
    <row r="3455" spans="1:20" hidden="1">
      <c r="A3455" t="s">
        <v>4040</v>
      </c>
      <c r="B3455" s="152" t="str">
        <f>IFERROR(VLOOKUP(Proc[[#This Row],[App]],Table2[],3,0),"open")</f>
        <v>ok</v>
      </c>
      <c r="C3455" s="90" t="s">
        <v>369</v>
      </c>
      <c r="D3455" s="152" t="s">
        <v>4041</v>
      </c>
      <c r="E3455" s="152" t="s">
        <v>1241</v>
      </c>
      <c r="F3455" s="91" t="s">
        <v>1241</v>
      </c>
      <c r="G3455" s="90" t="s">
        <v>406</v>
      </c>
      <c r="H3455" s="91" t="str">
        <f>IF(Proc[[#This Row],[type]]="LFF (MDG-F)",MID(Proc[[#This Row],[Obj]],13,10),"")</f>
        <v>DE10Z03112</v>
      </c>
      <c r="I3455" s="152"/>
      <c r="J3455" s="91" t="b">
        <f>Proc[[#This Row],[Requested]]=Proc[[#This Row],[CurrentParent]]</f>
        <v>1</v>
      </c>
      <c r="K3455" s="152" t="str">
        <f>IF(Proc[[#This Row],[Author]]="Marcela Urrego",VLOOKUP(LEFT(Proc[[#This Row],[Requested]],1),Table3[#All],2,0),VLOOKUP(Proc[[#This Row],[Author]],Table4[],2,0))</f>
        <v>MGF</v>
      </c>
      <c r="L3455" s="91" t="s">
        <v>3524</v>
      </c>
      <c r="M3455" s="93">
        <v>45877</v>
      </c>
      <c r="N3455" s="93"/>
      <c r="O3455" s="93"/>
      <c r="P3455" s="84" t="str">
        <f ca="1">IF(Proc[[#This Row],[DaysAgeing]]&gt;5,"yep","on track")</f>
        <v>yep</v>
      </c>
      <c r="Q3455" s="2">
        <f ca="1">IF(Proc[[#This Row],[DateClosed]]="",ABS(NETWORKDAYS(Proc[[#This Row],[DateOpened]],TODAY()))-1,ABS(NETWORKDAYS(Proc[[#This Row],[DateOpened]],Proc[[#This Row],[DateClosed]]))-1)</f>
        <v>170</v>
      </c>
      <c r="R3455" s="84" t="s">
        <v>1377</v>
      </c>
      <c r="S3455" s="91"/>
      <c r="T3455" s="153">
        <v>3454</v>
      </c>
    </row>
    <row r="3456" spans="1:20" hidden="1">
      <c r="A3456" t="s">
        <v>4042</v>
      </c>
      <c r="B3456" s="111" t="str">
        <f>IFERROR(VLOOKUP(Proc[[#This Row],[App]],Table2[],3,0),"open")</f>
        <v>ok</v>
      </c>
      <c r="C3456" s="90" t="s">
        <v>369</v>
      </c>
      <c r="D3456" s="152" t="s">
        <v>9134</v>
      </c>
      <c r="E3456" s="152" t="s">
        <v>4043</v>
      </c>
      <c r="F3456" s="152" t="s">
        <v>4043</v>
      </c>
      <c r="G3456" s="90" t="s">
        <v>400</v>
      </c>
      <c r="H3456" s="91" t="str">
        <f>IF(Proc[[#This Row],[type]]="LFF (MDG-F)",MID(Proc[[#This Row],[Obj]],13,10),"")</f>
        <v/>
      </c>
      <c r="I3456" s="152"/>
      <c r="J3456" s="91" t="b">
        <f>Proc[[#This Row],[Requested]]=Proc[[#This Row],[CurrentParent]]</f>
        <v>1</v>
      </c>
      <c r="K3456" s="107" t="str">
        <f>IF(Proc[[#This Row],[Author]]="Marcela Urrego",VLOOKUP(LEFT(Proc[[#This Row],[Requested]],1),Table3[#All],2,0),VLOOKUP(Proc[[#This Row],[Author]],Table4[],2,0))</f>
        <v>LS</v>
      </c>
      <c r="L3456" s="91" t="s">
        <v>3524</v>
      </c>
      <c r="M3456" s="93">
        <v>45877</v>
      </c>
      <c r="N3456" s="93"/>
      <c r="O3456" s="93"/>
      <c r="P3456" s="84" t="str">
        <f ca="1">IF(Proc[[#This Row],[DaysAgeing]]&gt;5,"yep","on track")</f>
        <v>yep</v>
      </c>
      <c r="Q3456" s="2">
        <f ca="1">IF(Proc[[#This Row],[DateClosed]]="",ABS(NETWORKDAYS(Proc[[#This Row],[DateOpened]],TODAY()))-1,ABS(NETWORKDAYS(Proc[[#This Row],[DateOpened]],Proc[[#This Row],[DateClosed]]))-1)</f>
        <v>170</v>
      </c>
      <c r="R3456" s="84" t="s">
        <v>488</v>
      </c>
      <c r="S3456" s="91"/>
      <c r="T3456" s="153">
        <v>3455</v>
      </c>
    </row>
    <row r="3457" spans="1:20" hidden="1">
      <c r="A3457" s="90" t="s">
        <v>4042</v>
      </c>
      <c r="B3457" s="111" t="str">
        <f>IFERROR(VLOOKUP(Proc[[#This Row],[App]],Table2[],3,0),"open")</f>
        <v>ok</v>
      </c>
      <c r="C3457" s="90" t="s">
        <v>369</v>
      </c>
      <c r="D3457" s="152" t="s">
        <v>9135</v>
      </c>
      <c r="E3457" s="152" t="s">
        <v>4044</v>
      </c>
      <c r="F3457" s="90" t="s">
        <v>4044</v>
      </c>
      <c r="G3457" s="90" t="s">
        <v>400</v>
      </c>
      <c r="H3457" s="91" t="str">
        <f>IF(Proc[[#This Row],[type]]="LFF (MDG-F)",MID(Proc[[#This Row],[Obj]],13,10),"")</f>
        <v/>
      </c>
      <c r="I3457" s="152"/>
      <c r="J3457" s="91" t="b">
        <f>Proc[[#This Row],[Requested]]=Proc[[#This Row],[CurrentParent]]</f>
        <v>1</v>
      </c>
      <c r="K3457" s="107" t="str">
        <f>IF(Proc[[#This Row],[Author]]="Marcela Urrego",VLOOKUP(LEFT(Proc[[#This Row],[Requested]],1),Table3[#All],2,0),VLOOKUP(Proc[[#This Row],[Author]],Table4[],2,0))</f>
        <v>LS</v>
      </c>
      <c r="L3457" s="91" t="s">
        <v>3524</v>
      </c>
      <c r="M3457" s="93">
        <v>45877</v>
      </c>
      <c r="N3457" s="93"/>
      <c r="O3457" s="93"/>
      <c r="P3457" s="84" t="str">
        <f ca="1">IF(Proc[[#This Row],[DaysAgeing]]&gt;5,"yep","on track")</f>
        <v>yep</v>
      </c>
      <c r="Q3457" s="2">
        <f ca="1">IF(Proc[[#This Row],[DateClosed]]="",ABS(NETWORKDAYS(Proc[[#This Row],[DateOpened]],TODAY()))-1,ABS(NETWORKDAYS(Proc[[#This Row],[DateOpened]],Proc[[#This Row],[DateClosed]]))-1)</f>
        <v>170</v>
      </c>
      <c r="R3457" s="84" t="s">
        <v>488</v>
      </c>
      <c r="S3457" s="91"/>
      <c r="T3457" s="153">
        <v>3456</v>
      </c>
    </row>
    <row r="3458" spans="1:20" hidden="1">
      <c r="A3458" t="s">
        <v>4045</v>
      </c>
      <c r="B3458" s="152" t="str">
        <f>IFERROR(VLOOKUP(Proc[[#This Row],[App]],Table2[],3,0),"open")</f>
        <v>ok</v>
      </c>
      <c r="C3458" s="90" t="s">
        <v>369</v>
      </c>
      <c r="D3458" s="152" t="s">
        <v>2999</v>
      </c>
      <c r="E3458" s="152" t="s">
        <v>4068</v>
      </c>
      <c r="F3458" s="91" t="s">
        <v>4068</v>
      </c>
      <c r="G3458" s="90" t="s">
        <v>406</v>
      </c>
      <c r="H3458" s="91" t="str">
        <f>IF(Proc[[#This Row],[type]]="LFF (MDG-F)",MID(Proc[[#This Row],[Obj]],13,10),"")</f>
        <v>2068TAUA01</v>
      </c>
      <c r="I3458" s="152"/>
      <c r="J3458" s="91" t="b">
        <f>Proc[[#This Row],[Requested]]=Proc[[#This Row],[CurrentParent]]</f>
        <v>1</v>
      </c>
      <c r="K3458" s="152" t="str">
        <f>IF(Proc[[#This Row],[Author]]="Marcela Urrego",VLOOKUP(LEFT(Proc[[#This Row],[Requested]],1),Table3[#All],2,0),VLOOKUP(Proc[[#This Row],[Author]],Table4[],2,0))</f>
        <v>LS</v>
      </c>
      <c r="L3458" s="91" t="s">
        <v>3524</v>
      </c>
      <c r="M3458" s="93">
        <v>45877</v>
      </c>
      <c r="N3458" s="93"/>
      <c r="O3458" s="93"/>
      <c r="P3458" s="84" t="str">
        <f ca="1">IF(Proc[[#This Row],[DaysAgeing]]&gt;5,"yep","on track")</f>
        <v>yep</v>
      </c>
      <c r="Q3458" s="2">
        <f ca="1">IF(Proc[[#This Row],[DateClosed]]="",ABS(NETWORKDAYS(Proc[[#This Row],[DateOpened]],TODAY()))-1,ABS(NETWORKDAYS(Proc[[#This Row],[DateOpened]],Proc[[#This Row],[DateClosed]]))-1)</f>
        <v>170</v>
      </c>
      <c r="R3458" s="84" t="s">
        <v>488</v>
      </c>
      <c r="S3458" s="91"/>
      <c r="T3458" s="153">
        <v>3457</v>
      </c>
    </row>
    <row r="3459" spans="1:20" hidden="1">
      <c r="A3459" t="s">
        <v>4046</v>
      </c>
      <c r="B3459" s="152" t="str">
        <f>IFERROR(VLOOKUP(Proc[[#This Row],[App]],Table2[],3,0),"open")</f>
        <v>ok</v>
      </c>
      <c r="C3459" s="90" t="s">
        <v>369</v>
      </c>
      <c r="D3459" s="152" t="s">
        <v>4073</v>
      </c>
      <c r="E3459" s="152" t="s">
        <v>4068</v>
      </c>
      <c r="F3459" s="91" t="s">
        <v>4068</v>
      </c>
      <c r="G3459" s="90" t="s">
        <v>406</v>
      </c>
      <c r="H3459" s="91" t="str">
        <f>IF(Proc[[#This Row],[type]]="LFF (MDG-F)",MID(Proc[[#This Row],[Obj]],13,10),"")</f>
        <v>2068TAUA00</v>
      </c>
      <c r="I3459" s="152"/>
      <c r="J3459" s="91" t="b">
        <f>Proc[[#This Row],[Requested]]=Proc[[#This Row],[CurrentParent]]</f>
        <v>1</v>
      </c>
      <c r="K3459" s="152" t="str">
        <f>IF(Proc[[#This Row],[Author]]="Marcela Urrego",VLOOKUP(LEFT(Proc[[#This Row],[Requested]],1),Table3[#All],2,0),VLOOKUP(Proc[[#This Row],[Author]],Table4[],2,0))</f>
        <v>LS</v>
      </c>
      <c r="L3459" s="91" t="s">
        <v>3524</v>
      </c>
      <c r="M3459" s="93">
        <v>45877</v>
      </c>
      <c r="N3459" s="93"/>
      <c r="O3459" s="93"/>
      <c r="P3459" s="84" t="str">
        <f ca="1">IF(Proc[[#This Row],[DaysAgeing]]&gt;5,"yep","on track")</f>
        <v>yep</v>
      </c>
      <c r="Q3459" s="2">
        <f ca="1">IF(Proc[[#This Row],[DateClosed]]="",ABS(NETWORKDAYS(Proc[[#This Row],[DateOpened]],TODAY()))-1,ABS(NETWORKDAYS(Proc[[#This Row],[DateOpened]],Proc[[#This Row],[DateClosed]]))-1)</f>
        <v>170</v>
      </c>
      <c r="R3459" s="84" t="s">
        <v>488</v>
      </c>
      <c r="S3459" s="91"/>
      <c r="T3459" s="153">
        <v>3458</v>
      </c>
    </row>
    <row r="3460" spans="1:20" hidden="1">
      <c r="A3460" s="90" t="s">
        <v>4046</v>
      </c>
      <c r="B3460" s="152" t="str">
        <f>IFERROR(VLOOKUP(Proc[[#This Row],[App]],Table2[],3,0),"open")</f>
        <v>ok</v>
      </c>
      <c r="C3460" s="90" t="s">
        <v>369</v>
      </c>
      <c r="D3460" s="152" t="s">
        <v>4074</v>
      </c>
      <c r="E3460" s="152" t="s">
        <v>4068</v>
      </c>
      <c r="F3460" s="91" t="s">
        <v>4068</v>
      </c>
      <c r="G3460" s="90" t="s">
        <v>406</v>
      </c>
      <c r="H3460" s="91" t="str">
        <f>IF(Proc[[#This Row],[type]]="LFF (MDG-F)",MID(Proc[[#This Row],[Obj]],13,10),"")</f>
        <v>2068TAUA99</v>
      </c>
      <c r="I3460" s="152"/>
      <c r="J3460" s="91" t="b">
        <f>Proc[[#This Row],[Requested]]=Proc[[#This Row],[CurrentParent]]</f>
        <v>1</v>
      </c>
      <c r="K3460" s="152" t="str">
        <f>IF(Proc[[#This Row],[Author]]="Marcela Urrego",VLOOKUP(LEFT(Proc[[#This Row],[Requested]],1),Table3[#All],2,0),VLOOKUP(Proc[[#This Row],[Author]],Table4[],2,0))</f>
        <v>LS</v>
      </c>
      <c r="L3460" s="91" t="s">
        <v>3524</v>
      </c>
      <c r="M3460" s="93">
        <v>45877</v>
      </c>
      <c r="N3460" s="93"/>
      <c r="O3460" s="93"/>
      <c r="P3460" s="84" t="str">
        <f ca="1">IF(Proc[[#This Row],[DaysAgeing]]&gt;5,"yep","on track")</f>
        <v>yep</v>
      </c>
      <c r="Q3460" s="2">
        <f ca="1">IF(Proc[[#This Row],[DateClosed]]="",ABS(NETWORKDAYS(Proc[[#This Row],[DateOpened]],TODAY()))-1,ABS(NETWORKDAYS(Proc[[#This Row],[DateOpened]],Proc[[#This Row],[DateClosed]]))-1)</f>
        <v>170</v>
      </c>
      <c r="R3460" s="84" t="s">
        <v>488</v>
      </c>
      <c r="S3460" s="91"/>
      <c r="T3460" s="153">
        <v>3459</v>
      </c>
    </row>
    <row r="3461" spans="1:20" hidden="1">
      <c r="A3461" s="90" t="s">
        <v>4046</v>
      </c>
      <c r="B3461" s="152" t="str">
        <f>IFERROR(VLOOKUP(Proc[[#This Row],[App]],Table2[],3,0),"open")</f>
        <v>ok</v>
      </c>
      <c r="C3461" s="90" t="s">
        <v>369</v>
      </c>
      <c r="D3461" s="152" t="s">
        <v>4075</v>
      </c>
      <c r="E3461" s="152" t="s">
        <v>4068</v>
      </c>
      <c r="F3461" s="91" t="s">
        <v>4068</v>
      </c>
      <c r="G3461" s="90" t="s">
        <v>406</v>
      </c>
      <c r="H3461" s="91" t="str">
        <f>IF(Proc[[#This Row],[type]]="LFF (MDG-F)",MID(Proc[[#This Row],[Obj]],13,10),"")</f>
        <v>2068TBUZ21</v>
      </c>
      <c r="I3461" s="152"/>
      <c r="J3461" s="91" t="b">
        <f>Proc[[#This Row],[Requested]]=Proc[[#This Row],[CurrentParent]]</f>
        <v>1</v>
      </c>
      <c r="K3461" s="152" t="str">
        <f>IF(Proc[[#This Row],[Author]]="Marcela Urrego",VLOOKUP(LEFT(Proc[[#This Row],[Requested]],1),Table3[#All],2,0),VLOOKUP(Proc[[#This Row],[Author]],Table4[],2,0))</f>
        <v>LS</v>
      </c>
      <c r="L3461" s="91" t="s">
        <v>3524</v>
      </c>
      <c r="M3461" s="93">
        <v>45877</v>
      </c>
      <c r="N3461" s="93"/>
      <c r="O3461" s="93"/>
      <c r="P3461" s="84" t="str">
        <f ca="1">IF(Proc[[#This Row],[DaysAgeing]]&gt;5,"yep","on track")</f>
        <v>yep</v>
      </c>
      <c r="Q3461" s="2">
        <f ca="1">IF(Proc[[#This Row],[DateClosed]]="",ABS(NETWORKDAYS(Proc[[#This Row],[DateOpened]],TODAY()))-1,ABS(NETWORKDAYS(Proc[[#This Row],[DateOpened]],Proc[[#This Row],[DateClosed]]))-1)</f>
        <v>170</v>
      </c>
      <c r="R3461" s="84" t="s">
        <v>488</v>
      </c>
      <c r="S3461" s="91"/>
      <c r="T3461" s="153">
        <v>3460</v>
      </c>
    </row>
    <row r="3462" spans="1:20" hidden="1">
      <c r="A3462" s="90" t="s">
        <v>4046</v>
      </c>
      <c r="B3462" s="152" t="str">
        <f>IFERROR(VLOOKUP(Proc[[#This Row],[App]],Table2[],3,0),"open")</f>
        <v>ok</v>
      </c>
      <c r="C3462" s="90" t="s">
        <v>369</v>
      </c>
      <c r="D3462" s="152" t="s">
        <v>4076</v>
      </c>
      <c r="E3462" s="152" t="s">
        <v>4068</v>
      </c>
      <c r="F3462" s="91" t="s">
        <v>4068</v>
      </c>
      <c r="G3462" s="90" t="s">
        <v>406</v>
      </c>
      <c r="H3462" s="91" t="str">
        <f>IF(Proc[[#This Row],[type]]="LFF (MDG-F)",MID(Proc[[#This Row],[Obj]],13,10),"")</f>
        <v>2068TFUZ61</v>
      </c>
      <c r="I3462" s="152"/>
      <c r="J3462" s="91" t="b">
        <f>Proc[[#This Row],[Requested]]=Proc[[#This Row],[CurrentParent]]</f>
        <v>1</v>
      </c>
      <c r="K3462" s="152" t="str">
        <f>IF(Proc[[#This Row],[Author]]="Marcela Urrego",VLOOKUP(LEFT(Proc[[#This Row],[Requested]],1),Table3[#All],2,0),VLOOKUP(Proc[[#This Row],[Author]],Table4[],2,0))</f>
        <v>LS</v>
      </c>
      <c r="L3462" s="91" t="s">
        <v>3524</v>
      </c>
      <c r="M3462" s="93">
        <v>45877</v>
      </c>
      <c r="N3462" s="93"/>
      <c r="O3462" s="93"/>
      <c r="P3462" s="84" t="str">
        <f ca="1">IF(Proc[[#This Row],[DaysAgeing]]&gt;5,"yep","on track")</f>
        <v>yep</v>
      </c>
      <c r="Q3462" s="2">
        <f ca="1">IF(Proc[[#This Row],[DateClosed]]="",ABS(NETWORKDAYS(Proc[[#This Row],[DateOpened]],TODAY()))-1,ABS(NETWORKDAYS(Proc[[#This Row],[DateOpened]],Proc[[#This Row],[DateClosed]]))-1)</f>
        <v>170</v>
      </c>
      <c r="R3462" s="84" t="s">
        <v>488</v>
      </c>
      <c r="S3462" s="91"/>
      <c r="T3462" s="153">
        <v>3461</v>
      </c>
    </row>
    <row r="3463" spans="1:20" hidden="1">
      <c r="A3463" s="90" t="s">
        <v>4046</v>
      </c>
      <c r="B3463" s="152" t="str">
        <f>IFERROR(VLOOKUP(Proc[[#This Row],[App]],Table2[],3,0),"open")</f>
        <v>ok</v>
      </c>
      <c r="C3463" s="90" t="s">
        <v>369</v>
      </c>
      <c r="D3463" s="152" t="s">
        <v>4077</v>
      </c>
      <c r="E3463" s="152" t="s">
        <v>4068</v>
      </c>
      <c r="F3463" s="91" t="s">
        <v>4068</v>
      </c>
      <c r="G3463" s="90" t="s">
        <v>406</v>
      </c>
      <c r="H3463" s="91" t="str">
        <f>IF(Proc[[#This Row],[type]]="LFF (MDG-F)",MID(Proc[[#This Row],[Obj]],13,10),"")</f>
        <v>2068TKUZ70</v>
      </c>
      <c r="I3463" s="152"/>
      <c r="J3463" s="91" t="b">
        <f>Proc[[#This Row],[Requested]]=Proc[[#This Row],[CurrentParent]]</f>
        <v>1</v>
      </c>
      <c r="K3463" s="152" t="str">
        <f>IF(Proc[[#This Row],[Author]]="Marcela Urrego",VLOOKUP(LEFT(Proc[[#This Row],[Requested]],1),Table3[#All],2,0),VLOOKUP(Proc[[#This Row],[Author]],Table4[],2,0))</f>
        <v>LS</v>
      </c>
      <c r="L3463" s="91" t="s">
        <v>3524</v>
      </c>
      <c r="M3463" s="93">
        <v>45877</v>
      </c>
      <c r="N3463" s="93"/>
      <c r="O3463" s="93"/>
      <c r="P3463" s="84" t="str">
        <f ca="1">IF(Proc[[#This Row],[DaysAgeing]]&gt;5,"yep","on track")</f>
        <v>yep</v>
      </c>
      <c r="Q3463" s="2">
        <f ca="1">IF(Proc[[#This Row],[DateClosed]]="",ABS(NETWORKDAYS(Proc[[#This Row],[DateOpened]],TODAY()))-1,ABS(NETWORKDAYS(Proc[[#This Row],[DateOpened]],Proc[[#This Row],[DateClosed]]))-1)</f>
        <v>170</v>
      </c>
      <c r="R3463" s="84" t="s">
        <v>488</v>
      </c>
      <c r="S3463" s="91"/>
      <c r="T3463" s="153">
        <v>3462</v>
      </c>
    </row>
    <row r="3464" spans="1:20" hidden="1">
      <c r="A3464" s="90" t="s">
        <v>4046</v>
      </c>
      <c r="B3464" s="152" t="str">
        <f>IFERROR(VLOOKUP(Proc[[#This Row],[App]],Table2[],3,0),"open")</f>
        <v>ok</v>
      </c>
      <c r="C3464" s="90" t="s">
        <v>369</v>
      </c>
      <c r="D3464" s="152" t="s">
        <v>4078</v>
      </c>
      <c r="E3464" s="152" t="s">
        <v>4068</v>
      </c>
      <c r="F3464" s="91" t="s">
        <v>4068</v>
      </c>
      <c r="G3464" s="90" t="s">
        <v>406</v>
      </c>
      <c r="H3464" s="91" t="str">
        <f>IF(Proc[[#This Row],[type]]="LFF (MDG-F)",MID(Proc[[#This Row],[Obj]],13,10),"")</f>
        <v>2068TQUZ90</v>
      </c>
      <c r="I3464" s="152"/>
      <c r="J3464" s="91" t="b">
        <f>Proc[[#This Row],[Requested]]=Proc[[#This Row],[CurrentParent]]</f>
        <v>1</v>
      </c>
      <c r="K3464" s="152" t="str">
        <f>IF(Proc[[#This Row],[Author]]="Marcela Urrego",VLOOKUP(LEFT(Proc[[#This Row],[Requested]],1),Table3[#All],2,0),VLOOKUP(Proc[[#This Row],[Author]],Table4[],2,0))</f>
        <v>LS</v>
      </c>
      <c r="L3464" s="91" t="s">
        <v>3524</v>
      </c>
      <c r="M3464" s="93">
        <v>45877</v>
      </c>
      <c r="N3464" s="93"/>
      <c r="O3464" s="93"/>
      <c r="P3464" s="84" t="str">
        <f ca="1">IF(Proc[[#This Row],[DaysAgeing]]&gt;5,"yep","on track")</f>
        <v>yep</v>
      </c>
      <c r="Q3464" s="2">
        <f ca="1">IF(Proc[[#This Row],[DateClosed]]="",ABS(NETWORKDAYS(Proc[[#This Row],[DateOpened]],TODAY()))-1,ABS(NETWORKDAYS(Proc[[#This Row],[DateOpened]],Proc[[#This Row],[DateClosed]]))-1)</f>
        <v>170</v>
      </c>
      <c r="R3464" s="84" t="s">
        <v>488</v>
      </c>
      <c r="S3464" s="91"/>
      <c r="T3464" s="153">
        <v>3463</v>
      </c>
    </row>
    <row r="3465" spans="1:20" hidden="1">
      <c r="A3465" s="90" t="s">
        <v>4046</v>
      </c>
      <c r="B3465" s="152" t="str">
        <f>IFERROR(VLOOKUP(Proc[[#This Row],[App]],Table2[],3,0),"open")</f>
        <v>ok</v>
      </c>
      <c r="C3465" s="90" t="s">
        <v>369</v>
      </c>
      <c r="D3465" s="152" t="s">
        <v>4079</v>
      </c>
      <c r="E3465" s="152" t="s">
        <v>4047</v>
      </c>
      <c r="F3465" s="91" t="s">
        <v>4047</v>
      </c>
      <c r="G3465" s="90" t="s">
        <v>406</v>
      </c>
      <c r="H3465" s="91" t="str">
        <f>IF(Proc[[#This Row],[type]]="LFF (MDG-F)",MID(Proc[[#This Row],[Obj]],13,10),"")</f>
        <v>2148TFCZ62</v>
      </c>
      <c r="I3465" s="152"/>
      <c r="J3465" s="91" t="b">
        <f>Proc[[#This Row],[Requested]]=Proc[[#This Row],[CurrentParent]]</f>
        <v>1</v>
      </c>
      <c r="K3465" s="152" t="str">
        <f>IF(Proc[[#This Row],[Author]]="Marcela Urrego",VLOOKUP(LEFT(Proc[[#This Row],[Requested]],1),Table3[#All],2,0),VLOOKUP(Proc[[#This Row],[Author]],Table4[],2,0))</f>
        <v>LS</v>
      </c>
      <c r="L3465" s="91" t="s">
        <v>3524</v>
      </c>
      <c r="M3465" s="93">
        <v>45877</v>
      </c>
      <c r="N3465" s="93"/>
      <c r="O3465" s="93"/>
      <c r="P3465" s="84" t="str">
        <f ca="1">IF(Proc[[#This Row],[DaysAgeing]]&gt;5,"yep","on track")</f>
        <v>yep</v>
      </c>
      <c r="Q3465" s="2">
        <f ca="1">IF(Proc[[#This Row],[DateClosed]]="",ABS(NETWORKDAYS(Proc[[#This Row],[DateOpened]],TODAY()))-1,ABS(NETWORKDAYS(Proc[[#This Row],[DateOpened]],Proc[[#This Row],[DateClosed]]))-1)</f>
        <v>170</v>
      </c>
      <c r="R3465" s="84" t="s">
        <v>488</v>
      </c>
      <c r="S3465" s="91"/>
      <c r="T3465" s="153">
        <v>3464</v>
      </c>
    </row>
    <row r="3466" spans="1:20" hidden="1">
      <c r="A3466" s="90" t="s">
        <v>4046</v>
      </c>
      <c r="B3466" s="111" t="str">
        <f>IFERROR(VLOOKUP(Proc[[#This Row],[App]],Table2[],3,0),"open")</f>
        <v>ok</v>
      </c>
      <c r="C3466" s="90" t="s">
        <v>369</v>
      </c>
      <c r="D3466" s="152" t="s">
        <v>4080</v>
      </c>
      <c r="E3466" s="152" t="s">
        <v>4047</v>
      </c>
      <c r="F3466" s="91" t="s">
        <v>4047</v>
      </c>
      <c r="G3466" s="90" t="s">
        <v>406</v>
      </c>
      <c r="H3466" s="91" t="str">
        <f>IF(Proc[[#This Row],[type]]="LFF (MDG-F)",MID(Proc[[#This Row],[Obj]],13,10),"")</f>
        <v>2148TFSZ62</v>
      </c>
      <c r="I3466" s="152"/>
      <c r="J3466" s="91" t="b">
        <f>Proc[[#This Row],[Requested]]=Proc[[#This Row],[CurrentParent]]</f>
        <v>1</v>
      </c>
      <c r="K3466" s="152" t="str">
        <f>IF(Proc[[#This Row],[Author]]="Marcela Urrego",VLOOKUP(LEFT(Proc[[#This Row],[Requested]],1),Table3[#All],2,0),VLOOKUP(Proc[[#This Row],[Author]],Table4[],2,0))</f>
        <v>LS</v>
      </c>
      <c r="L3466" s="91" t="s">
        <v>3524</v>
      </c>
      <c r="M3466" s="93">
        <v>45877</v>
      </c>
      <c r="N3466" s="93"/>
      <c r="O3466" s="93"/>
      <c r="P3466" s="84" t="str">
        <f ca="1">IF(Proc[[#This Row],[DaysAgeing]]&gt;5,"yep","on track")</f>
        <v>yep</v>
      </c>
      <c r="Q3466" s="2">
        <f ca="1">IF(Proc[[#This Row],[DateClosed]]="",ABS(NETWORKDAYS(Proc[[#This Row],[DateOpened]],TODAY()))-1,ABS(NETWORKDAYS(Proc[[#This Row],[DateOpened]],Proc[[#This Row],[DateClosed]]))-1)</f>
        <v>170</v>
      </c>
      <c r="R3466" s="84" t="s">
        <v>488</v>
      </c>
      <c r="S3466" s="91"/>
      <c r="T3466" s="153">
        <v>3465</v>
      </c>
    </row>
    <row r="3467" spans="1:20" hidden="1">
      <c r="A3467" t="s">
        <v>4049</v>
      </c>
      <c r="B3467" s="152" t="str">
        <f>IFERROR(VLOOKUP(Proc[[#This Row],[App]],Table2[],3,0),"open")</f>
        <v>ok</v>
      </c>
      <c r="C3467" s="90" t="s">
        <v>369</v>
      </c>
      <c r="D3467" s="152" t="s">
        <v>4050</v>
      </c>
      <c r="E3467" s="152" t="s">
        <v>4048</v>
      </c>
      <c r="F3467" s="91" t="s">
        <v>4048</v>
      </c>
      <c r="G3467" s="90" t="s">
        <v>400</v>
      </c>
      <c r="H3467" s="91" t="str">
        <f>IF(Proc[[#This Row],[type]]="LFF (MDG-F)",MID(Proc[[#This Row],[Obj]],13,10),"")</f>
        <v/>
      </c>
      <c r="I3467" s="152"/>
      <c r="J3467" s="91" t="b">
        <f>Proc[[#This Row],[Requested]]=Proc[[#This Row],[CurrentParent]]</f>
        <v>1</v>
      </c>
      <c r="K3467" s="152" t="str">
        <f>IF(Proc[[#This Row],[Author]]="Marcela Urrego",VLOOKUP(LEFT(Proc[[#This Row],[Requested]],1),Table3[#All],2,0),VLOOKUP(Proc[[#This Row],[Author]],Table4[],2,0))</f>
        <v>HC</v>
      </c>
      <c r="L3467" s="91" t="s">
        <v>3524</v>
      </c>
      <c r="M3467" s="93">
        <v>45877</v>
      </c>
      <c r="N3467" s="93"/>
      <c r="O3467" s="93"/>
      <c r="P3467" s="84" t="str">
        <f ca="1">IF(Proc[[#This Row],[DaysAgeing]]&gt;5,"yep","on track")</f>
        <v>yep</v>
      </c>
      <c r="Q3467" s="2">
        <f ca="1">IF(Proc[[#This Row],[DateClosed]]="",ABS(NETWORKDAYS(Proc[[#This Row],[DateOpened]],TODAY()))-1,ABS(NETWORKDAYS(Proc[[#This Row],[DateOpened]],Proc[[#This Row],[DateClosed]]))-1)</f>
        <v>170</v>
      </c>
      <c r="R3467" s="84" t="s">
        <v>415</v>
      </c>
      <c r="S3467" s="91"/>
      <c r="T3467" s="153">
        <v>3466</v>
      </c>
    </row>
    <row r="3468" spans="1:20" hidden="1">
      <c r="A3468" s="90" t="s">
        <v>4049</v>
      </c>
      <c r="B3468" s="152" t="str">
        <f>IFERROR(VLOOKUP(Proc[[#This Row],[App]],Table2[],3,0),"open")</f>
        <v>ok</v>
      </c>
      <c r="C3468" s="90" t="s">
        <v>369</v>
      </c>
      <c r="D3468" s="152" t="s">
        <v>4051</v>
      </c>
      <c r="E3468" s="152" t="s">
        <v>4048</v>
      </c>
      <c r="F3468" s="91" t="s">
        <v>4048</v>
      </c>
      <c r="G3468" s="90" t="s">
        <v>400</v>
      </c>
      <c r="H3468" s="91" t="str">
        <f>IF(Proc[[#This Row],[type]]="LFF (MDG-F)",MID(Proc[[#This Row],[Obj]],13,10),"")</f>
        <v/>
      </c>
      <c r="I3468" s="152"/>
      <c r="J3468" s="91" t="b">
        <f>Proc[[#This Row],[Requested]]=Proc[[#This Row],[CurrentParent]]</f>
        <v>1</v>
      </c>
      <c r="K3468" s="152" t="str">
        <f>IF(Proc[[#This Row],[Author]]="Marcela Urrego",VLOOKUP(LEFT(Proc[[#This Row],[Requested]],1),Table3[#All],2,0),VLOOKUP(Proc[[#This Row],[Author]],Table4[],2,0))</f>
        <v>HC</v>
      </c>
      <c r="L3468" s="91" t="s">
        <v>3524</v>
      </c>
      <c r="M3468" s="93">
        <v>45877</v>
      </c>
      <c r="N3468" s="93"/>
      <c r="O3468" s="93"/>
      <c r="P3468" s="84" t="str">
        <f ca="1">IF(Proc[[#This Row],[DaysAgeing]]&gt;5,"yep","on track")</f>
        <v>yep</v>
      </c>
      <c r="Q3468" s="2">
        <f ca="1">IF(Proc[[#This Row],[DateClosed]]="",ABS(NETWORKDAYS(Proc[[#This Row],[DateOpened]],TODAY()))-1,ABS(NETWORKDAYS(Proc[[#This Row],[DateOpened]],Proc[[#This Row],[DateClosed]]))-1)</f>
        <v>170</v>
      </c>
      <c r="R3468" s="84" t="s">
        <v>415</v>
      </c>
      <c r="S3468" s="91"/>
      <c r="T3468" s="153">
        <v>3467</v>
      </c>
    </row>
    <row r="3469" spans="1:20" hidden="1">
      <c r="A3469" s="90" t="s">
        <v>4049</v>
      </c>
      <c r="B3469" s="152" t="str">
        <f>IFERROR(VLOOKUP(Proc[[#This Row],[App]],Table2[],3,0),"open")</f>
        <v>ok</v>
      </c>
      <c r="C3469" s="90" t="s">
        <v>369</v>
      </c>
      <c r="D3469" s="152" t="s">
        <v>4052</v>
      </c>
      <c r="E3469" s="152" t="s">
        <v>4048</v>
      </c>
      <c r="F3469" s="91" t="s">
        <v>4048</v>
      </c>
      <c r="G3469" s="90" t="s">
        <v>400</v>
      </c>
      <c r="H3469" s="91" t="str">
        <f>IF(Proc[[#This Row],[type]]="LFF (MDG-F)",MID(Proc[[#This Row],[Obj]],13,10),"")</f>
        <v/>
      </c>
      <c r="I3469" s="152"/>
      <c r="J3469" s="91" t="b">
        <f>Proc[[#This Row],[Requested]]=Proc[[#This Row],[CurrentParent]]</f>
        <v>1</v>
      </c>
      <c r="K3469" s="152" t="str">
        <f>IF(Proc[[#This Row],[Author]]="Marcela Urrego",VLOOKUP(LEFT(Proc[[#This Row],[Requested]],1),Table3[#All],2,0),VLOOKUP(Proc[[#This Row],[Author]],Table4[],2,0))</f>
        <v>HC</v>
      </c>
      <c r="L3469" s="91" t="s">
        <v>3524</v>
      </c>
      <c r="M3469" s="93">
        <v>45877</v>
      </c>
      <c r="N3469" s="93"/>
      <c r="O3469" s="93"/>
      <c r="P3469" s="84" t="str">
        <f ca="1">IF(Proc[[#This Row],[DaysAgeing]]&gt;5,"yep","on track")</f>
        <v>yep</v>
      </c>
      <c r="Q3469" s="2">
        <f ca="1">IF(Proc[[#This Row],[DateClosed]]="",ABS(NETWORKDAYS(Proc[[#This Row],[DateOpened]],TODAY()))-1,ABS(NETWORKDAYS(Proc[[#This Row],[DateOpened]],Proc[[#This Row],[DateClosed]]))-1)</f>
        <v>170</v>
      </c>
      <c r="R3469" s="84" t="s">
        <v>415</v>
      </c>
      <c r="S3469" s="91"/>
      <c r="T3469" s="153">
        <v>3468</v>
      </c>
    </row>
    <row r="3470" spans="1:20" hidden="1">
      <c r="A3470" s="90" t="s">
        <v>4049</v>
      </c>
      <c r="B3470" s="152" t="str">
        <f>IFERROR(VLOOKUP(Proc[[#This Row],[App]],Table2[],3,0),"open")</f>
        <v>ok</v>
      </c>
      <c r="C3470" s="90" t="s">
        <v>369</v>
      </c>
      <c r="D3470" s="152" t="s">
        <v>4053</v>
      </c>
      <c r="E3470" s="152" t="s">
        <v>4048</v>
      </c>
      <c r="F3470" s="91" t="s">
        <v>4048</v>
      </c>
      <c r="G3470" s="90" t="s">
        <v>400</v>
      </c>
      <c r="H3470" s="91" t="str">
        <f>IF(Proc[[#This Row],[type]]="LFF (MDG-F)",MID(Proc[[#This Row],[Obj]],13,10),"")</f>
        <v/>
      </c>
      <c r="I3470" s="152"/>
      <c r="J3470" s="91" t="b">
        <f>Proc[[#This Row],[Requested]]=Proc[[#This Row],[CurrentParent]]</f>
        <v>1</v>
      </c>
      <c r="K3470" s="152" t="str">
        <f>IF(Proc[[#This Row],[Author]]="Marcela Urrego",VLOOKUP(LEFT(Proc[[#This Row],[Requested]],1),Table3[#All],2,0),VLOOKUP(Proc[[#This Row],[Author]],Table4[],2,0))</f>
        <v>HC</v>
      </c>
      <c r="L3470" s="91" t="s">
        <v>3524</v>
      </c>
      <c r="M3470" s="93">
        <v>45877</v>
      </c>
      <c r="N3470" s="93"/>
      <c r="O3470" s="93"/>
      <c r="P3470" s="84" t="str">
        <f ca="1">IF(Proc[[#This Row],[DaysAgeing]]&gt;5,"yep","on track")</f>
        <v>yep</v>
      </c>
      <c r="Q3470" s="2">
        <f ca="1">IF(Proc[[#This Row],[DateClosed]]="",ABS(NETWORKDAYS(Proc[[#This Row],[DateOpened]],TODAY()))-1,ABS(NETWORKDAYS(Proc[[#This Row],[DateOpened]],Proc[[#This Row],[DateClosed]]))-1)</f>
        <v>170</v>
      </c>
      <c r="R3470" s="84" t="s">
        <v>415</v>
      </c>
      <c r="S3470" s="91"/>
      <c r="T3470" s="153">
        <v>3469</v>
      </c>
    </row>
    <row r="3471" spans="1:20" hidden="1">
      <c r="A3471" s="90" t="s">
        <v>4049</v>
      </c>
      <c r="B3471" s="152" t="str">
        <f>IFERROR(VLOOKUP(Proc[[#This Row],[App]],Table2[],3,0),"open")</f>
        <v>ok</v>
      </c>
      <c r="C3471" s="90" t="s">
        <v>369</v>
      </c>
      <c r="D3471" s="152" t="s">
        <v>4054</v>
      </c>
      <c r="E3471" s="152" t="s">
        <v>4048</v>
      </c>
      <c r="F3471" s="91" t="s">
        <v>4048</v>
      </c>
      <c r="G3471" s="90" t="s">
        <v>400</v>
      </c>
      <c r="H3471" s="91" t="str">
        <f>IF(Proc[[#This Row],[type]]="LFF (MDG-F)",MID(Proc[[#This Row],[Obj]],13,10),"")</f>
        <v/>
      </c>
      <c r="I3471" s="152"/>
      <c r="J3471" s="91" t="b">
        <f>Proc[[#This Row],[Requested]]=Proc[[#This Row],[CurrentParent]]</f>
        <v>1</v>
      </c>
      <c r="K3471" s="152" t="str">
        <f>IF(Proc[[#This Row],[Author]]="Marcela Urrego",VLOOKUP(LEFT(Proc[[#This Row],[Requested]],1),Table3[#All],2,0),VLOOKUP(Proc[[#This Row],[Author]],Table4[],2,0))</f>
        <v>HC</v>
      </c>
      <c r="L3471" s="91" t="s">
        <v>3524</v>
      </c>
      <c r="M3471" s="93">
        <v>45877</v>
      </c>
      <c r="N3471" s="93"/>
      <c r="O3471" s="93"/>
      <c r="P3471" s="84" t="str">
        <f ca="1">IF(Proc[[#This Row],[DaysAgeing]]&gt;5,"yep","on track")</f>
        <v>yep</v>
      </c>
      <c r="Q3471" s="2">
        <f ca="1">IF(Proc[[#This Row],[DateClosed]]="",ABS(NETWORKDAYS(Proc[[#This Row],[DateOpened]],TODAY()))-1,ABS(NETWORKDAYS(Proc[[#This Row],[DateOpened]],Proc[[#This Row],[DateClosed]]))-1)</f>
        <v>170</v>
      </c>
      <c r="R3471" s="84" t="s">
        <v>415</v>
      </c>
      <c r="S3471" s="91"/>
      <c r="T3471" s="153">
        <v>3470</v>
      </c>
    </row>
    <row r="3472" spans="1:20" hidden="1">
      <c r="A3472" s="90" t="s">
        <v>4049</v>
      </c>
      <c r="B3472" s="152" t="str">
        <f>IFERROR(VLOOKUP(Proc[[#This Row],[App]],Table2[],3,0),"open")</f>
        <v>ok</v>
      </c>
      <c r="C3472" s="90" t="s">
        <v>369</v>
      </c>
      <c r="D3472" s="152" t="s">
        <v>4055</v>
      </c>
      <c r="E3472" s="152" t="s">
        <v>4048</v>
      </c>
      <c r="F3472" s="91" t="s">
        <v>4048</v>
      </c>
      <c r="G3472" s="90" t="s">
        <v>400</v>
      </c>
      <c r="H3472" s="91" t="str">
        <f>IF(Proc[[#This Row],[type]]="LFF (MDG-F)",MID(Proc[[#This Row],[Obj]],13,10),"")</f>
        <v/>
      </c>
      <c r="I3472" s="152"/>
      <c r="J3472" s="91" t="b">
        <f>Proc[[#This Row],[Requested]]=Proc[[#This Row],[CurrentParent]]</f>
        <v>1</v>
      </c>
      <c r="K3472" s="152" t="str">
        <f>IF(Proc[[#This Row],[Author]]="Marcela Urrego",VLOOKUP(LEFT(Proc[[#This Row],[Requested]],1),Table3[#All],2,0),VLOOKUP(Proc[[#This Row],[Author]],Table4[],2,0))</f>
        <v>HC</v>
      </c>
      <c r="L3472" s="91" t="s">
        <v>3524</v>
      </c>
      <c r="M3472" s="93">
        <v>45877</v>
      </c>
      <c r="N3472" s="93"/>
      <c r="O3472" s="93"/>
      <c r="P3472" s="84" t="str">
        <f ca="1">IF(Proc[[#This Row],[DaysAgeing]]&gt;5,"yep","on track")</f>
        <v>yep</v>
      </c>
      <c r="Q3472" s="2">
        <f ca="1">IF(Proc[[#This Row],[DateClosed]]="",ABS(NETWORKDAYS(Proc[[#This Row],[DateOpened]],TODAY()))-1,ABS(NETWORKDAYS(Proc[[#This Row],[DateOpened]],Proc[[#This Row],[DateClosed]]))-1)</f>
        <v>170</v>
      </c>
      <c r="R3472" s="84" t="s">
        <v>415</v>
      </c>
      <c r="S3472" s="91"/>
      <c r="T3472" s="153">
        <v>3471</v>
      </c>
    </row>
    <row r="3473" spans="1:20" hidden="1">
      <c r="A3473" s="90" t="s">
        <v>4049</v>
      </c>
      <c r="B3473" s="152" t="str">
        <f>IFERROR(VLOOKUP(Proc[[#This Row],[App]],Table2[],3,0),"open")</f>
        <v>ok</v>
      </c>
      <c r="C3473" s="90" t="s">
        <v>369</v>
      </c>
      <c r="D3473" s="152" t="s">
        <v>4056</v>
      </c>
      <c r="E3473" s="152" t="s">
        <v>4048</v>
      </c>
      <c r="F3473" s="91" t="s">
        <v>4048</v>
      </c>
      <c r="G3473" s="90" t="s">
        <v>400</v>
      </c>
      <c r="H3473" s="91" t="str">
        <f>IF(Proc[[#This Row],[type]]="LFF (MDG-F)",MID(Proc[[#This Row],[Obj]],13,10),"")</f>
        <v/>
      </c>
      <c r="I3473" s="152"/>
      <c r="J3473" s="91" t="b">
        <f>Proc[[#This Row],[Requested]]=Proc[[#This Row],[CurrentParent]]</f>
        <v>1</v>
      </c>
      <c r="K3473" s="152" t="str">
        <f>IF(Proc[[#This Row],[Author]]="Marcela Urrego",VLOOKUP(LEFT(Proc[[#This Row],[Requested]],1),Table3[#All],2,0),VLOOKUP(Proc[[#This Row],[Author]],Table4[],2,0))</f>
        <v>HC</v>
      </c>
      <c r="L3473" s="91" t="s">
        <v>3524</v>
      </c>
      <c r="M3473" s="93">
        <v>45877</v>
      </c>
      <c r="N3473" s="93"/>
      <c r="O3473" s="93"/>
      <c r="P3473" s="84" t="str">
        <f ca="1">IF(Proc[[#This Row],[DaysAgeing]]&gt;5,"yep","on track")</f>
        <v>yep</v>
      </c>
      <c r="Q3473" s="2">
        <f ca="1">IF(Proc[[#This Row],[DateClosed]]="",ABS(NETWORKDAYS(Proc[[#This Row],[DateOpened]],TODAY()))-1,ABS(NETWORKDAYS(Proc[[#This Row],[DateOpened]],Proc[[#This Row],[DateClosed]]))-1)</f>
        <v>170</v>
      </c>
      <c r="R3473" s="84" t="s">
        <v>415</v>
      </c>
      <c r="S3473" s="91"/>
      <c r="T3473" s="153">
        <v>3472</v>
      </c>
    </row>
    <row r="3474" spans="1:20" hidden="1">
      <c r="A3474" s="90" t="s">
        <v>4049</v>
      </c>
      <c r="B3474" s="152" t="str">
        <f>IFERROR(VLOOKUP(Proc[[#This Row],[App]],Table2[],3,0),"open")</f>
        <v>ok</v>
      </c>
      <c r="C3474" s="90" t="s">
        <v>369</v>
      </c>
      <c r="D3474" s="152" t="s">
        <v>4057</v>
      </c>
      <c r="E3474" s="152" t="s">
        <v>4048</v>
      </c>
      <c r="F3474" s="91" t="s">
        <v>4048</v>
      </c>
      <c r="G3474" s="90" t="s">
        <v>400</v>
      </c>
      <c r="H3474" s="91" t="str">
        <f>IF(Proc[[#This Row],[type]]="LFF (MDG-F)",MID(Proc[[#This Row],[Obj]],13,10),"")</f>
        <v/>
      </c>
      <c r="I3474" s="152"/>
      <c r="J3474" s="91" t="b">
        <f>Proc[[#This Row],[Requested]]=Proc[[#This Row],[CurrentParent]]</f>
        <v>1</v>
      </c>
      <c r="K3474" s="152" t="str">
        <f>IF(Proc[[#This Row],[Author]]="Marcela Urrego",VLOOKUP(LEFT(Proc[[#This Row],[Requested]],1),Table3[#All],2,0),VLOOKUP(Proc[[#This Row],[Author]],Table4[],2,0))</f>
        <v>HC</v>
      </c>
      <c r="L3474" s="91" t="s">
        <v>3524</v>
      </c>
      <c r="M3474" s="93">
        <v>45877</v>
      </c>
      <c r="N3474" s="93"/>
      <c r="O3474" s="93"/>
      <c r="P3474" s="84" t="str">
        <f ca="1">IF(Proc[[#This Row],[DaysAgeing]]&gt;5,"yep","on track")</f>
        <v>yep</v>
      </c>
      <c r="Q3474" s="2">
        <f ca="1">IF(Proc[[#This Row],[DateClosed]]="",ABS(NETWORKDAYS(Proc[[#This Row],[DateOpened]],TODAY()))-1,ABS(NETWORKDAYS(Proc[[#This Row],[DateOpened]],Proc[[#This Row],[DateClosed]]))-1)</f>
        <v>170</v>
      </c>
      <c r="R3474" s="84" t="s">
        <v>415</v>
      </c>
      <c r="S3474" s="91"/>
      <c r="T3474" s="153">
        <v>3473</v>
      </c>
    </row>
    <row r="3475" spans="1:20" hidden="1">
      <c r="A3475" s="90" t="s">
        <v>4049</v>
      </c>
      <c r="B3475" s="152" t="str">
        <f>IFERROR(VLOOKUP(Proc[[#This Row],[App]],Table2[],3,0),"open")</f>
        <v>ok</v>
      </c>
      <c r="C3475" s="90" t="s">
        <v>369</v>
      </c>
      <c r="D3475" s="152" t="s">
        <v>4058</v>
      </c>
      <c r="E3475" s="152" t="s">
        <v>4048</v>
      </c>
      <c r="F3475" s="91" t="s">
        <v>4048</v>
      </c>
      <c r="G3475" s="90" t="s">
        <v>400</v>
      </c>
      <c r="H3475" s="91" t="str">
        <f>IF(Proc[[#This Row],[type]]="LFF (MDG-F)",MID(Proc[[#This Row],[Obj]],13,10),"")</f>
        <v/>
      </c>
      <c r="I3475" s="152"/>
      <c r="J3475" s="91" t="b">
        <f>Proc[[#This Row],[Requested]]=Proc[[#This Row],[CurrentParent]]</f>
        <v>1</v>
      </c>
      <c r="K3475" s="152" t="str">
        <f>IF(Proc[[#This Row],[Author]]="Marcela Urrego",VLOOKUP(LEFT(Proc[[#This Row],[Requested]],1),Table3[#All],2,0),VLOOKUP(Proc[[#This Row],[Author]],Table4[],2,0))</f>
        <v>HC</v>
      </c>
      <c r="L3475" s="91" t="s">
        <v>3524</v>
      </c>
      <c r="M3475" s="93">
        <v>45877</v>
      </c>
      <c r="N3475" s="93"/>
      <c r="O3475" s="93"/>
      <c r="P3475" s="84" t="str">
        <f ca="1">IF(Proc[[#This Row],[DaysAgeing]]&gt;5,"yep","on track")</f>
        <v>yep</v>
      </c>
      <c r="Q3475" s="2">
        <f ca="1">IF(Proc[[#This Row],[DateClosed]]="",ABS(NETWORKDAYS(Proc[[#This Row],[DateOpened]],TODAY()))-1,ABS(NETWORKDAYS(Proc[[#This Row],[DateOpened]],Proc[[#This Row],[DateClosed]]))-1)</f>
        <v>170</v>
      </c>
      <c r="R3475" s="84" t="s">
        <v>415</v>
      </c>
      <c r="S3475" s="91"/>
      <c r="T3475" s="153">
        <v>3474</v>
      </c>
    </row>
    <row r="3476" spans="1:20" hidden="1">
      <c r="A3476" s="90" t="s">
        <v>4049</v>
      </c>
      <c r="B3476" s="152" t="str">
        <f>IFERROR(VLOOKUP(Proc[[#This Row],[App]],Table2[],3,0),"open")</f>
        <v>ok</v>
      </c>
      <c r="C3476" s="90" t="s">
        <v>369</v>
      </c>
      <c r="D3476" s="152" t="s">
        <v>4059</v>
      </c>
      <c r="E3476" s="152" t="s">
        <v>4048</v>
      </c>
      <c r="F3476" s="91" t="s">
        <v>4048</v>
      </c>
      <c r="G3476" s="90" t="s">
        <v>400</v>
      </c>
      <c r="H3476" s="91" t="str">
        <f>IF(Proc[[#This Row],[type]]="LFF (MDG-F)",MID(Proc[[#This Row],[Obj]],13,10),"")</f>
        <v/>
      </c>
      <c r="I3476" s="152"/>
      <c r="J3476" s="91" t="b">
        <f>Proc[[#This Row],[Requested]]=Proc[[#This Row],[CurrentParent]]</f>
        <v>1</v>
      </c>
      <c r="K3476" s="152" t="str">
        <f>IF(Proc[[#This Row],[Author]]="Marcela Urrego",VLOOKUP(LEFT(Proc[[#This Row],[Requested]],1),Table3[#All],2,0),VLOOKUP(Proc[[#This Row],[Author]],Table4[],2,0))</f>
        <v>HC</v>
      </c>
      <c r="L3476" s="91" t="s">
        <v>3524</v>
      </c>
      <c r="M3476" s="93">
        <v>45877</v>
      </c>
      <c r="N3476" s="93"/>
      <c r="O3476" s="93"/>
      <c r="P3476" s="84" t="str">
        <f ca="1">IF(Proc[[#This Row],[DaysAgeing]]&gt;5,"yep","on track")</f>
        <v>yep</v>
      </c>
      <c r="Q3476" s="2">
        <f ca="1">IF(Proc[[#This Row],[DateClosed]]="",ABS(NETWORKDAYS(Proc[[#This Row],[DateOpened]],TODAY()))-1,ABS(NETWORKDAYS(Proc[[#This Row],[DateOpened]],Proc[[#This Row],[DateClosed]]))-1)</f>
        <v>170</v>
      </c>
      <c r="R3476" s="84" t="s">
        <v>415</v>
      </c>
      <c r="S3476" s="91"/>
      <c r="T3476" s="153">
        <v>3475</v>
      </c>
    </row>
    <row r="3477" spans="1:20" hidden="1">
      <c r="A3477" t="s">
        <v>4062</v>
      </c>
      <c r="B3477" s="152" t="str">
        <f>IFERROR(VLOOKUP(Proc[[#This Row],[App]],Table2[],3,0),"open")</f>
        <v>ok</v>
      </c>
      <c r="C3477" s="90" t="s">
        <v>369</v>
      </c>
      <c r="D3477" s="152" t="s">
        <v>4063</v>
      </c>
      <c r="E3477" s="152" t="s">
        <v>4064</v>
      </c>
      <c r="F3477" s="91" t="s">
        <v>4064</v>
      </c>
      <c r="G3477" t="s">
        <v>400</v>
      </c>
      <c r="H3477" s="91" t="str">
        <f>IF(Proc[[#This Row],[type]]="LFF (MDG-F)",MID(Proc[[#This Row],[Obj]],13,10),"")</f>
        <v/>
      </c>
      <c r="I3477" s="152"/>
      <c r="J3477" s="91" t="b">
        <f>Proc[[#This Row],[Requested]]=Proc[[#This Row],[CurrentParent]]</f>
        <v>1</v>
      </c>
      <c r="K3477" s="152" t="str">
        <f>IF(Proc[[#This Row],[Author]]="Marcela Urrego",VLOOKUP(LEFT(Proc[[#This Row],[Requested]],1),Table3[#All],2,0),VLOOKUP(Proc[[#This Row],[Author]],Table4[],2,0))</f>
        <v>HC</v>
      </c>
      <c r="L3477" s="91" t="s">
        <v>3524</v>
      </c>
      <c r="M3477" s="93">
        <v>45880</v>
      </c>
      <c r="N3477" s="93"/>
      <c r="O3477" s="93"/>
      <c r="P3477" s="84" t="str">
        <f ca="1">IF(Proc[[#This Row],[DaysAgeing]]&gt;5,"yep","on track")</f>
        <v>yep</v>
      </c>
      <c r="Q3477" s="2">
        <f ca="1">IF(Proc[[#This Row],[DateClosed]]="",ABS(NETWORKDAYS(Proc[[#This Row],[DateOpened]],TODAY()))-1,ABS(NETWORKDAYS(Proc[[#This Row],[DateOpened]],Proc[[#This Row],[DateClosed]]))-1)</f>
        <v>169</v>
      </c>
      <c r="R3477" s="84" t="s">
        <v>410</v>
      </c>
      <c r="S3477" s="91"/>
      <c r="T3477" s="153">
        <v>3476</v>
      </c>
    </row>
    <row r="3478" spans="1:20" hidden="1">
      <c r="A3478" t="s">
        <v>4065</v>
      </c>
      <c r="B3478" s="152" t="str">
        <f>IFERROR(VLOOKUP(Proc[[#This Row],[App]],Table2[],3,0),"open")</f>
        <v>ok</v>
      </c>
      <c r="C3478" s="90" t="s">
        <v>369</v>
      </c>
      <c r="D3478" s="152" t="s">
        <v>4066</v>
      </c>
      <c r="E3478" s="152" t="s">
        <v>4069</v>
      </c>
      <c r="F3478" s="91" t="s">
        <v>4069</v>
      </c>
      <c r="G3478" s="90" t="s">
        <v>400</v>
      </c>
      <c r="H3478" s="91" t="str">
        <f>IF(Proc[[#This Row],[type]]="LFF (MDG-F)",MID(Proc[[#This Row],[Obj]],13,10),"")</f>
        <v/>
      </c>
      <c r="I3478" s="152"/>
      <c r="J3478" s="91" t="b">
        <f>Proc[[#This Row],[Requested]]=Proc[[#This Row],[CurrentParent]]</f>
        <v>1</v>
      </c>
      <c r="K3478" s="152" t="str">
        <f>IF(Proc[[#This Row],[Author]]="Marcela Urrego",VLOOKUP(LEFT(Proc[[#This Row],[Requested]],1),Table3[#All],2,0),VLOOKUP(Proc[[#This Row],[Author]],Table4[],2,0))</f>
        <v>MGF</v>
      </c>
      <c r="L3478" s="91" t="s">
        <v>3524</v>
      </c>
      <c r="M3478" s="93">
        <v>45880</v>
      </c>
      <c r="N3478" s="93"/>
      <c r="O3478" s="93"/>
      <c r="P3478" s="84" t="str">
        <f ca="1">IF(Proc[[#This Row],[DaysAgeing]]&gt;5,"yep","on track")</f>
        <v>yep</v>
      </c>
      <c r="Q3478" s="2">
        <f ca="1">IF(Proc[[#This Row],[DateClosed]]="",ABS(NETWORKDAYS(Proc[[#This Row],[DateOpened]],TODAY()))-1,ABS(NETWORKDAYS(Proc[[#This Row],[DateOpened]],Proc[[#This Row],[DateClosed]]))-1)</f>
        <v>169</v>
      </c>
      <c r="R3478" s="84" t="s">
        <v>514</v>
      </c>
      <c r="S3478" s="91"/>
      <c r="T3478" s="153">
        <v>3477</v>
      </c>
    </row>
    <row r="3479" spans="1:20" hidden="1">
      <c r="A3479" t="s">
        <v>4070</v>
      </c>
      <c r="B3479" s="152" t="str">
        <f>IFERROR(VLOOKUP(Proc[[#This Row],[App]],Table2[],3,0),"open")</f>
        <v>ok</v>
      </c>
      <c r="C3479" t="s">
        <v>369</v>
      </c>
      <c r="D3479" s="152" t="s">
        <v>4081</v>
      </c>
      <c r="E3479" s="152" t="s">
        <v>4071</v>
      </c>
      <c r="F3479" s="95" t="s">
        <v>4071</v>
      </c>
      <c r="G3479" s="90" t="s">
        <v>406</v>
      </c>
      <c r="H3479" s="91" t="str">
        <f>IF(Proc[[#This Row],[type]]="LFF (MDG-F)",MID(Proc[[#This Row],[Obj]],13,10),"")</f>
        <v>CN70R03104</v>
      </c>
      <c r="I3479" s="152"/>
      <c r="J3479" s="91" t="b">
        <f>Proc[[#This Row],[Requested]]=Proc[[#This Row],[CurrentParent]]</f>
        <v>1</v>
      </c>
      <c r="K3479" s="152" t="str">
        <f>IF(Proc[[#This Row],[Author]]="Marcela Urrego",VLOOKUP(LEFT(Proc[[#This Row],[Requested]],1),Table3[#All],2,0),VLOOKUP(Proc[[#This Row],[Author]],Table4[],2,0))</f>
        <v>HC</v>
      </c>
      <c r="L3479" s="95" t="s">
        <v>3524</v>
      </c>
      <c r="M3479" s="93">
        <v>45881</v>
      </c>
      <c r="N3479" s="93"/>
      <c r="O3479" s="93"/>
      <c r="P3479" s="84" t="str">
        <f ca="1">IF(Proc[[#This Row],[DaysAgeing]]&gt;5,"yep","on track")</f>
        <v>yep</v>
      </c>
      <c r="Q3479" s="2">
        <f ca="1">IF(Proc[[#This Row],[DateClosed]]="",ABS(NETWORKDAYS(Proc[[#This Row],[DateOpened]],TODAY()))-1,ABS(NETWORKDAYS(Proc[[#This Row],[DateOpened]],Proc[[#This Row],[DateClosed]]))-1)</f>
        <v>168</v>
      </c>
      <c r="R3479" s="84" t="s">
        <v>410</v>
      </c>
      <c r="S3479" s="91"/>
      <c r="T3479" s="153">
        <v>3478</v>
      </c>
    </row>
    <row r="3480" spans="1:20" hidden="1">
      <c r="A3480" s="90" t="s">
        <v>4070</v>
      </c>
      <c r="B3480" s="152" t="str">
        <f>IFERROR(VLOOKUP(Proc[[#This Row],[App]],Table2[],3,0),"open")</f>
        <v>ok</v>
      </c>
      <c r="C3480" s="94" t="s">
        <v>369</v>
      </c>
      <c r="D3480" s="152" t="s">
        <v>4082</v>
      </c>
      <c r="E3480" s="152" t="s">
        <v>4071</v>
      </c>
      <c r="F3480" s="95" t="s">
        <v>4071</v>
      </c>
      <c r="G3480" s="90" t="s">
        <v>406</v>
      </c>
      <c r="H3480" s="91" t="str">
        <f>IF(Proc[[#This Row],[type]]="LFF (MDG-F)",MID(Proc[[#This Row],[Obj]],13,10),"")</f>
        <v>DE50TMDA06</v>
      </c>
      <c r="I3480" s="152"/>
      <c r="J3480" s="91" t="b">
        <f>Proc[[#This Row],[Requested]]=Proc[[#This Row],[CurrentParent]]</f>
        <v>1</v>
      </c>
      <c r="K3480" s="152" t="str">
        <f>IF(Proc[[#This Row],[Author]]="Marcela Urrego",VLOOKUP(LEFT(Proc[[#This Row],[Requested]],1),Table3[#All],2,0),VLOOKUP(Proc[[#This Row],[Author]],Table4[],2,0))</f>
        <v>HC</v>
      </c>
      <c r="L3480" s="95" t="s">
        <v>3524</v>
      </c>
      <c r="M3480" s="93">
        <v>45881</v>
      </c>
      <c r="N3480" s="93"/>
      <c r="O3480" s="93"/>
      <c r="P3480" s="84" t="str">
        <f ca="1">IF(Proc[[#This Row],[DaysAgeing]]&gt;5,"yep","on track")</f>
        <v>yep</v>
      </c>
      <c r="Q3480" s="2">
        <f ca="1">IF(Proc[[#This Row],[DateClosed]]="",ABS(NETWORKDAYS(Proc[[#This Row],[DateOpened]],TODAY()))-1,ABS(NETWORKDAYS(Proc[[#This Row],[DateOpened]],Proc[[#This Row],[DateClosed]]))-1)</f>
        <v>168</v>
      </c>
      <c r="R3480" s="84" t="s">
        <v>410</v>
      </c>
      <c r="S3480" s="91"/>
      <c r="T3480" s="153">
        <v>3479</v>
      </c>
    </row>
    <row r="3481" spans="1:20" hidden="1">
      <c r="A3481" s="90" t="s">
        <v>4070</v>
      </c>
      <c r="B3481" s="152" t="str">
        <f>IFERROR(VLOOKUP(Proc[[#This Row],[App]],Table2[],3,0),"open")</f>
        <v>ok</v>
      </c>
      <c r="C3481" s="94" t="s">
        <v>369</v>
      </c>
      <c r="D3481" s="152" t="s">
        <v>1853</v>
      </c>
      <c r="E3481" s="152" t="s">
        <v>1850</v>
      </c>
      <c r="F3481" s="95" t="s">
        <v>1850</v>
      </c>
      <c r="G3481" s="90" t="s">
        <v>406</v>
      </c>
      <c r="H3481" s="91" t="str">
        <f>IF(Proc[[#This Row],[type]]="LFF (MDG-F)",MID(Proc[[#This Row],[Obj]],13,10),"")</f>
        <v>CH65R00046</v>
      </c>
      <c r="I3481" s="152"/>
      <c r="J3481" s="91" t="b">
        <f>Proc[[#This Row],[Requested]]=Proc[[#This Row],[CurrentParent]]</f>
        <v>1</v>
      </c>
      <c r="K3481" s="152" t="str">
        <f>IF(Proc[[#This Row],[Author]]="Marcela Urrego",VLOOKUP(LEFT(Proc[[#This Row],[Requested]],1),Table3[#All],2,0),VLOOKUP(Proc[[#This Row],[Author]],Table4[],2,0))</f>
        <v>HC</v>
      </c>
      <c r="L3481" s="95" t="s">
        <v>3524</v>
      </c>
      <c r="M3481" s="93">
        <v>45881</v>
      </c>
      <c r="N3481" s="93"/>
      <c r="O3481" s="93"/>
      <c r="P3481" s="84" t="str">
        <f ca="1">IF(Proc[[#This Row],[DaysAgeing]]&gt;5,"yep","on track")</f>
        <v>yep</v>
      </c>
      <c r="Q3481" s="2">
        <f ca="1">IF(Proc[[#This Row],[DateClosed]]="",ABS(NETWORKDAYS(Proc[[#This Row],[DateOpened]],TODAY()))-1,ABS(NETWORKDAYS(Proc[[#This Row],[DateOpened]],Proc[[#This Row],[DateClosed]]))-1)</f>
        <v>168</v>
      </c>
      <c r="R3481" s="84" t="s">
        <v>410</v>
      </c>
      <c r="S3481" s="91"/>
      <c r="T3481" s="153">
        <v>3480</v>
      </c>
    </row>
    <row r="3482" spans="1:20" hidden="1">
      <c r="A3482" s="90" t="s">
        <v>4070</v>
      </c>
      <c r="B3482" s="152" t="str">
        <f>IFERROR(VLOOKUP(Proc[[#This Row],[App]],Table2[],3,0),"open")</f>
        <v>ok</v>
      </c>
      <c r="C3482" s="94" t="s">
        <v>369</v>
      </c>
      <c r="D3482" s="152" t="s">
        <v>1852</v>
      </c>
      <c r="E3482" s="152" t="s">
        <v>1850</v>
      </c>
      <c r="F3482" s="95" t="s">
        <v>1850</v>
      </c>
      <c r="G3482" s="90" t="s">
        <v>406</v>
      </c>
      <c r="H3482" s="91" t="str">
        <f>IF(Proc[[#This Row],[type]]="LFF (MDG-F)",MID(Proc[[#This Row],[Obj]],13,10),"")</f>
        <v>CH65R00045</v>
      </c>
      <c r="I3482" s="152"/>
      <c r="J3482" s="91" t="b">
        <f>Proc[[#This Row],[Requested]]=Proc[[#This Row],[CurrentParent]]</f>
        <v>1</v>
      </c>
      <c r="K3482" s="152" t="str">
        <f>IF(Proc[[#This Row],[Author]]="Marcela Urrego",VLOOKUP(LEFT(Proc[[#This Row],[Requested]],1),Table3[#All],2,0),VLOOKUP(Proc[[#This Row],[Author]],Table4[],2,0))</f>
        <v>HC</v>
      </c>
      <c r="L3482" s="95" t="s">
        <v>3524</v>
      </c>
      <c r="M3482" s="93">
        <v>45881</v>
      </c>
      <c r="N3482" s="93"/>
      <c r="O3482" s="93"/>
      <c r="P3482" s="84" t="str">
        <f ca="1">IF(Proc[[#This Row],[DaysAgeing]]&gt;5,"yep","on track")</f>
        <v>yep</v>
      </c>
      <c r="Q3482" s="2">
        <f ca="1">IF(Proc[[#This Row],[DateClosed]]="",ABS(NETWORKDAYS(Proc[[#This Row],[DateOpened]],TODAY()))-1,ABS(NETWORKDAYS(Proc[[#This Row],[DateOpened]],Proc[[#This Row],[DateClosed]]))-1)</f>
        <v>168</v>
      </c>
      <c r="R3482" s="84" t="s">
        <v>410</v>
      </c>
      <c r="S3482" s="91"/>
      <c r="T3482" s="153">
        <v>3481</v>
      </c>
    </row>
    <row r="3483" spans="1:20" hidden="1">
      <c r="A3483" s="90" t="s">
        <v>4070</v>
      </c>
      <c r="B3483" s="152" t="str">
        <f>IFERROR(VLOOKUP(Proc[[#This Row],[App]],Table2[],3,0),"open")</f>
        <v>ok</v>
      </c>
      <c r="C3483" s="94" t="s">
        <v>369</v>
      </c>
      <c r="D3483" s="152" t="s">
        <v>1851</v>
      </c>
      <c r="E3483" s="152" t="s">
        <v>1850</v>
      </c>
      <c r="F3483" s="95" t="s">
        <v>1850</v>
      </c>
      <c r="G3483" s="90" t="s">
        <v>406</v>
      </c>
      <c r="H3483" s="91" t="str">
        <f>IF(Proc[[#This Row],[type]]="LFF (MDG-F)",MID(Proc[[#This Row],[Obj]],13,10),"")</f>
        <v>CH65R00044</v>
      </c>
      <c r="I3483" s="152"/>
      <c r="J3483" s="91" t="b">
        <f>Proc[[#This Row],[Requested]]=Proc[[#This Row],[CurrentParent]]</f>
        <v>1</v>
      </c>
      <c r="K3483" s="152" t="str">
        <f>IF(Proc[[#This Row],[Author]]="Marcela Urrego",VLOOKUP(LEFT(Proc[[#This Row],[Requested]],1),Table3[#All],2,0),VLOOKUP(Proc[[#This Row],[Author]],Table4[],2,0))</f>
        <v>HC</v>
      </c>
      <c r="L3483" s="95" t="s">
        <v>3524</v>
      </c>
      <c r="M3483" s="93">
        <v>45881</v>
      </c>
      <c r="N3483" s="93"/>
      <c r="O3483" s="93"/>
      <c r="P3483" s="84" t="str">
        <f ca="1">IF(Proc[[#This Row],[DaysAgeing]]&gt;5,"yep","on track")</f>
        <v>yep</v>
      </c>
      <c r="Q3483" s="2">
        <f ca="1">IF(Proc[[#This Row],[DateClosed]]="",ABS(NETWORKDAYS(Proc[[#This Row],[DateOpened]],TODAY()))-1,ABS(NETWORKDAYS(Proc[[#This Row],[DateOpened]],Proc[[#This Row],[DateClosed]]))-1)</f>
        <v>168</v>
      </c>
      <c r="R3483" s="84" t="s">
        <v>410</v>
      </c>
      <c r="S3483" s="91"/>
      <c r="T3483" s="153">
        <v>3482</v>
      </c>
    </row>
    <row r="3484" spans="1:20" hidden="1">
      <c r="A3484" s="90" t="s">
        <v>4070</v>
      </c>
      <c r="B3484" s="152" t="str">
        <f>IFERROR(VLOOKUP(Proc[[#This Row],[App]],Table2[],3,0),"open")</f>
        <v>ok</v>
      </c>
      <c r="C3484" s="94" t="s">
        <v>369</v>
      </c>
      <c r="D3484" s="152" t="s">
        <v>4083</v>
      </c>
      <c r="E3484" s="152" t="s">
        <v>4072</v>
      </c>
      <c r="F3484" s="95" t="s">
        <v>4072</v>
      </c>
      <c r="G3484" s="90" t="s">
        <v>406</v>
      </c>
      <c r="H3484" s="91" t="str">
        <f>IF(Proc[[#This Row],[type]]="LFF (MDG-F)",MID(Proc[[#This Row],[Obj]],13,10),"")</f>
        <v>IT50R02001</v>
      </c>
      <c r="I3484" s="152"/>
      <c r="J3484" s="91" t="b">
        <f>Proc[[#This Row],[Requested]]=Proc[[#This Row],[CurrentParent]]</f>
        <v>1</v>
      </c>
      <c r="K3484" s="152" t="str">
        <f>IF(Proc[[#This Row],[Author]]="Marcela Urrego",VLOOKUP(LEFT(Proc[[#This Row],[Requested]],1),Table3[#All],2,0),VLOOKUP(Proc[[#This Row],[Author]],Table4[],2,0))</f>
        <v>HC</v>
      </c>
      <c r="L3484" s="95" t="s">
        <v>3524</v>
      </c>
      <c r="M3484" s="93">
        <v>45881</v>
      </c>
      <c r="N3484" s="93"/>
      <c r="O3484" s="93"/>
      <c r="P3484" s="84" t="str">
        <f ca="1">IF(Proc[[#This Row],[DaysAgeing]]&gt;5,"yep","on track")</f>
        <v>yep</v>
      </c>
      <c r="Q3484" s="2">
        <f ca="1">IF(Proc[[#This Row],[DateClosed]]="",ABS(NETWORKDAYS(Proc[[#This Row],[DateOpened]],TODAY()))-1,ABS(NETWORKDAYS(Proc[[#This Row],[DateOpened]],Proc[[#This Row],[DateClosed]]))-1)</f>
        <v>168</v>
      </c>
      <c r="R3484" s="84" t="s">
        <v>410</v>
      </c>
      <c r="S3484" s="91"/>
      <c r="T3484" s="153">
        <v>3483</v>
      </c>
    </row>
    <row r="3485" spans="1:20" hidden="1">
      <c r="A3485" s="90" t="s">
        <v>4070</v>
      </c>
      <c r="B3485" s="152" t="str">
        <f>IFERROR(VLOOKUP(Proc[[#This Row],[App]],Table2[],3,0),"open")</f>
        <v>ok</v>
      </c>
      <c r="C3485" s="94" t="s">
        <v>369</v>
      </c>
      <c r="D3485" s="152" t="s">
        <v>4084</v>
      </c>
      <c r="E3485" s="152" t="s">
        <v>4072</v>
      </c>
      <c r="F3485" s="95" t="s">
        <v>4072</v>
      </c>
      <c r="G3485" s="90" t="s">
        <v>406</v>
      </c>
      <c r="H3485" s="91" t="str">
        <f>IF(Proc[[#This Row],[type]]="LFF (MDG-F)",MID(Proc[[#This Row],[Obj]],13,10),"")</f>
        <v>IT50R02002</v>
      </c>
      <c r="I3485" s="152"/>
      <c r="J3485" s="91" t="b">
        <f>Proc[[#This Row],[Requested]]=Proc[[#This Row],[CurrentParent]]</f>
        <v>1</v>
      </c>
      <c r="K3485" s="152" t="str">
        <f>IF(Proc[[#This Row],[Author]]="Marcela Urrego",VLOOKUP(LEFT(Proc[[#This Row],[Requested]],1),Table3[#All],2,0),VLOOKUP(Proc[[#This Row],[Author]],Table4[],2,0))</f>
        <v>HC</v>
      </c>
      <c r="L3485" s="95" t="s">
        <v>3524</v>
      </c>
      <c r="M3485" s="93">
        <v>45881</v>
      </c>
      <c r="N3485" s="93"/>
      <c r="O3485" s="93"/>
      <c r="P3485" s="84" t="str">
        <f ca="1">IF(Proc[[#This Row],[DaysAgeing]]&gt;5,"yep","on track")</f>
        <v>yep</v>
      </c>
      <c r="Q3485" s="2">
        <f ca="1">IF(Proc[[#This Row],[DateClosed]]="",ABS(NETWORKDAYS(Proc[[#This Row],[DateOpened]],TODAY()))-1,ABS(NETWORKDAYS(Proc[[#This Row],[DateOpened]],Proc[[#This Row],[DateClosed]]))-1)</f>
        <v>168</v>
      </c>
      <c r="R3485" s="84" t="s">
        <v>410</v>
      </c>
      <c r="S3485" s="91"/>
      <c r="T3485" s="153">
        <v>3484</v>
      </c>
    </row>
    <row r="3486" spans="1:20" hidden="1">
      <c r="A3486" t="s">
        <v>4087</v>
      </c>
      <c r="B3486" s="152" t="str">
        <f>IFERROR(VLOOKUP(Proc[[#This Row],[App]],Table2[],3,0),"open")</f>
        <v>ok</v>
      </c>
      <c r="C3486" s="94" t="s">
        <v>369</v>
      </c>
      <c r="D3486" s="152" t="s">
        <v>4091</v>
      </c>
      <c r="E3486" s="152" t="s">
        <v>4086</v>
      </c>
      <c r="F3486" s="95" t="s">
        <v>4086</v>
      </c>
      <c r="G3486" t="s">
        <v>400</v>
      </c>
      <c r="H3486" s="91" t="str">
        <f>IF(Proc[[#This Row],[type]]="LFF (MDG-F)",MID(Proc[[#This Row],[Obj]],13,10),"")</f>
        <v/>
      </c>
      <c r="I3486" s="152"/>
      <c r="J3486" s="91" t="b">
        <f>Proc[[#This Row],[Requested]]=Proc[[#This Row],[CurrentParent]]</f>
        <v>1</v>
      </c>
      <c r="K3486" s="152" t="str">
        <f>IF(Proc[[#This Row],[Author]]="Marcela Urrego",VLOOKUP(LEFT(Proc[[#This Row],[Requested]],1),Table3[#All],2,0),VLOOKUP(Proc[[#This Row],[Author]],Table4[],2,0))</f>
        <v>LS</v>
      </c>
      <c r="L3486" s="95" t="s">
        <v>3524</v>
      </c>
      <c r="M3486" s="93">
        <v>45882</v>
      </c>
      <c r="N3486" s="93"/>
      <c r="O3486" s="93"/>
      <c r="P3486" s="84" t="str">
        <f ca="1">IF(Proc[[#This Row],[DaysAgeing]]&gt;5,"yep","on track")</f>
        <v>yep</v>
      </c>
      <c r="Q3486" s="2">
        <f ca="1">IF(Proc[[#This Row],[DateClosed]]="",ABS(NETWORKDAYS(Proc[[#This Row],[DateOpened]],TODAY()))-1,ABS(NETWORKDAYS(Proc[[#This Row],[DateOpened]],Proc[[#This Row],[DateClosed]]))-1)</f>
        <v>167</v>
      </c>
      <c r="R3486" s="84" t="s">
        <v>1252</v>
      </c>
      <c r="S3486" s="91"/>
      <c r="T3486" s="153">
        <v>3485</v>
      </c>
    </row>
    <row r="3487" spans="1:20" hidden="1">
      <c r="A3487" t="s">
        <v>4090</v>
      </c>
      <c r="B3487" s="152" t="str">
        <f>IFERROR(VLOOKUP(Proc[[#This Row],[App]],Table2[],3,0),"open")</f>
        <v>ok</v>
      </c>
      <c r="C3487" s="94" t="s">
        <v>369</v>
      </c>
      <c r="D3487" s="152" t="s">
        <v>4088</v>
      </c>
      <c r="E3487" s="152" t="s">
        <v>1871</v>
      </c>
      <c r="F3487" s="95" t="s">
        <v>1871</v>
      </c>
      <c r="G3487" t="s">
        <v>406</v>
      </c>
      <c r="H3487" s="95" t="str">
        <f>IF(Proc[[#This Row],[type]]="LFF (MDG-F)",MID(Proc[[#This Row],[Obj]],13,10),"")</f>
        <v>DK50GEQ010</v>
      </c>
      <c r="I3487" s="152"/>
      <c r="J3487" s="95" t="b">
        <f>Proc[[#This Row],[Requested]]=Proc[[#This Row],[CurrentParent]]</f>
        <v>1</v>
      </c>
      <c r="K3487" s="152" t="str">
        <f>IF(Proc[[#This Row],[Author]]="Marcela Urrego",VLOOKUP(LEFT(Proc[[#This Row],[Requested]],1),Table3[#All],2,0),VLOOKUP(Proc[[#This Row],[Author]],Table4[],2,0))</f>
        <v>MGF</v>
      </c>
      <c r="L3487" s="95" t="s">
        <v>3524</v>
      </c>
      <c r="M3487" s="93">
        <v>45882</v>
      </c>
      <c r="N3487" s="93"/>
      <c r="O3487" s="93"/>
      <c r="P3487" s="84" t="str">
        <f ca="1">IF(Proc[[#This Row],[DaysAgeing]]&gt;5,"yep","on track")</f>
        <v>yep</v>
      </c>
      <c r="Q3487" s="2">
        <f ca="1">IF(Proc[[#This Row],[DateClosed]]="",ABS(NETWORKDAYS(Proc[[#This Row],[DateOpened]],TODAY()))-1,ABS(NETWORKDAYS(Proc[[#This Row],[DateOpened]],Proc[[#This Row],[DateClosed]]))-1)</f>
        <v>167</v>
      </c>
      <c r="R3487" s="84" t="s">
        <v>514</v>
      </c>
      <c r="S3487" s="95"/>
      <c r="T3487" s="153">
        <v>3486</v>
      </c>
    </row>
    <row r="3488" spans="1:20" hidden="1">
      <c r="A3488" s="94" t="s">
        <v>4090</v>
      </c>
      <c r="B3488" s="152" t="str">
        <f>IFERROR(VLOOKUP(Proc[[#This Row],[App]],Table2[],3,0),"open")</f>
        <v>ok</v>
      </c>
      <c r="C3488" s="94" t="s">
        <v>369</v>
      </c>
      <c r="D3488" s="152" t="s">
        <v>4089</v>
      </c>
      <c r="E3488" s="152" t="s">
        <v>1871</v>
      </c>
      <c r="F3488" s="95" t="s">
        <v>1871</v>
      </c>
      <c r="G3488" s="94" t="s">
        <v>400</v>
      </c>
      <c r="H3488" s="95" t="str">
        <f>IF(Proc[[#This Row],[type]]="LFF (MDG-F)",MID(Proc[[#This Row],[Obj]],13,10),"")</f>
        <v/>
      </c>
      <c r="I3488" s="152"/>
      <c r="J3488" s="95" t="b">
        <f>Proc[[#This Row],[Requested]]=Proc[[#This Row],[CurrentParent]]</f>
        <v>1</v>
      </c>
      <c r="K3488" s="152" t="str">
        <f>IF(Proc[[#This Row],[Author]]="Marcela Urrego",VLOOKUP(LEFT(Proc[[#This Row],[Requested]],1),Table3[#All],2,0),VLOOKUP(Proc[[#This Row],[Author]],Table4[],2,0))</f>
        <v>MGF</v>
      </c>
      <c r="L3488" s="95" t="s">
        <v>3524</v>
      </c>
      <c r="M3488" s="93">
        <v>45882</v>
      </c>
      <c r="N3488" s="93"/>
      <c r="O3488" s="93"/>
      <c r="P3488" s="84" t="str">
        <f ca="1">IF(Proc[[#This Row],[DaysAgeing]]&gt;5,"yep","on track")</f>
        <v>yep</v>
      </c>
      <c r="Q3488" s="2">
        <f ca="1">IF(Proc[[#This Row],[DateClosed]]="",ABS(NETWORKDAYS(Proc[[#This Row],[DateOpened]],TODAY()))-1,ABS(NETWORKDAYS(Proc[[#This Row],[DateOpened]],Proc[[#This Row],[DateClosed]]))-1)</f>
        <v>167</v>
      </c>
      <c r="R3488" s="84" t="s">
        <v>514</v>
      </c>
      <c r="S3488" s="95"/>
      <c r="T3488" s="153">
        <v>3487</v>
      </c>
    </row>
    <row r="3489" spans="1:20" hidden="1">
      <c r="A3489" t="s">
        <v>4093</v>
      </c>
      <c r="B3489" s="152" t="str">
        <f>IFERROR(VLOOKUP(Proc[[#This Row],[App]],Table2[],3,0),"open")</f>
        <v>ok</v>
      </c>
      <c r="C3489" s="94" t="s">
        <v>369</v>
      </c>
      <c r="D3489" s="152" t="s">
        <v>9136</v>
      </c>
      <c r="E3489" s="152" t="s">
        <v>4092</v>
      </c>
      <c r="F3489" s="95" t="s">
        <v>4092</v>
      </c>
      <c r="G3489" t="s">
        <v>400</v>
      </c>
      <c r="H3489" s="95" t="str">
        <f>IF(Proc[[#This Row],[type]]="LFF (MDG-F)",MID(Proc[[#This Row],[Obj]],13,10),"")</f>
        <v/>
      </c>
      <c r="I3489" s="152"/>
      <c r="J3489" s="95" t="b">
        <f>Proc[[#This Row],[Requested]]=Proc[[#This Row],[CurrentParent]]</f>
        <v>1</v>
      </c>
      <c r="K3489" s="152" t="str">
        <f>IF(Proc[[#This Row],[Author]]="Marcela Urrego",VLOOKUP(LEFT(Proc[[#This Row],[Requested]],1),Table3[#All],2,0),VLOOKUP(Proc[[#This Row],[Author]],Table4[],2,0))</f>
        <v>MGF</v>
      </c>
      <c r="L3489" s="95" t="s">
        <v>3524</v>
      </c>
      <c r="M3489" s="93">
        <v>45883</v>
      </c>
      <c r="N3489" s="93"/>
      <c r="O3489" s="93"/>
      <c r="P3489" s="84" t="str">
        <f ca="1">IF(Proc[[#This Row],[DaysAgeing]]&gt;5,"yep","on track")</f>
        <v>yep</v>
      </c>
      <c r="Q3489" s="2">
        <f ca="1">IF(Proc[[#This Row],[DateClosed]]="",ABS(NETWORKDAYS(Proc[[#This Row],[DateOpened]],TODAY()))-1,ABS(NETWORKDAYS(Proc[[#This Row],[DateOpened]],Proc[[#This Row],[DateClosed]]))-1)</f>
        <v>166</v>
      </c>
      <c r="R3489" s="84" t="s">
        <v>514</v>
      </c>
      <c r="S3489" s="95"/>
      <c r="T3489" s="153">
        <v>3488</v>
      </c>
    </row>
    <row r="3490" spans="1:20" hidden="1">
      <c r="A3490" s="94" t="s">
        <v>4093</v>
      </c>
      <c r="B3490" s="152" t="str">
        <f>IFERROR(VLOOKUP(Proc[[#This Row],[App]],Table2[],3,0),"open")</f>
        <v>ok</v>
      </c>
      <c r="C3490" s="94" t="s">
        <v>369</v>
      </c>
      <c r="D3490" s="152" t="s">
        <v>9137</v>
      </c>
      <c r="E3490" s="152" t="s">
        <v>4092</v>
      </c>
      <c r="F3490" s="95" t="s">
        <v>4092</v>
      </c>
      <c r="G3490" s="94" t="s">
        <v>400</v>
      </c>
      <c r="H3490" s="95" t="str">
        <f>IF(Proc[[#This Row],[type]]="LFF (MDG-F)",MID(Proc[[#This Row],[Obj]],13,10),"")</f>
        <v/>
      </c>
      <c r="I3490" s="152"/>
      <c r="J3490" s="95" t="b">
        <f>Proc[[#This Row],[Requested]]=Proc[[#This Row],[CurrentParent]]</f>
        <v>1</v>
      </c>
      <c r="K3490" s="152" t="str">
        <f>IF(Proc[[#This Row],[Author]]="Marcela Urrego",VLOOKUP(LEFT(Proc[[#This Row],[Requested]],1),Table3[#All],2,0),VLOOKUP(Proc[[#This Row],[Author]],Table4[],2,0))</f>
        <v>MGF</v>
      </c>
      <c r="L3490" s="95" t="s">
        <v>3524</v>
      </c>
      <c r="M3490" s="93">
        <v>45883</v>
      </c>
      <c r="N3490" s="93"/>
      <c r="O3490" s="93"/>
      <c r="P3490" s="84" t="str">
        <f ca="1">IF(Proc[[#This Row],[DaysAgeing]]&gt;5,"yep","on track")</f>
        <v>yep</v>
      </c>
      <c r="Q3490" s="2">
        <f ca="1">IF(Proc[[#This Row],[DateClosed]]="",ABS(NETWORKDAYS(Proc[[#This Row],[DateOpened]],TODAY()))-1,ABS(NETWORKDAYS(Proc[[#This Row],[DateOpened]],Proc[[#This Row],[DateClosed]]))-1)</f>
        <v>166</v>
      </c>
      <c r="R3490" s="84" t="s">
        <v>514</v>
      </c>
      <c r="S3490" s="95"/>
      <c r="T3490" s="153">
        <v>3489</v>
      </c>
    </row>
    <row r="3491" spans="1:20" hidden="1">
      <c r="A3491" s="94" t="s">
        <v>4093</v>
      </c>
      <c r="B3491" s="152" t="str">
        <f>IFERROR(VLOOKUP(Proc[[#This Row],[App]],Table2[],3,0),"open")</f>
        <v>ok</v>
      </c>
      <c r="C3491" s="94" t="s">
        <v>369</v>
      </c>
      <c r="D3491" s="152" t="s">
        <v>9138</v>
      </c>
      <c r="E3491" s="152" t="s">
        <v>4092</v>
      </c>
      <c r="F3491" s="95" t="s">
        <v>4092</v>
      </c>
      <c r="G3491" s="94" t="s">
        <v>400</v>
      </c>
      <c r="H3491" s="95" t="str">
        <f>IF(Proc[[#This Row],[type]]="LFF (MDG-F)",MID(Proc[[#This Row],[Obj]],13,10),"")</f>
        <v/>
      </c>
      <c r="I3491" s="152"/>
      <c r="J3491" s="95" t="b">
        <f>Proc[[#This Row],[Requested]]=Proc[[#This Row],[CurrentParent]]</f>
        <v>1</v>
      </c>
      <c r="K3491" s="152" t="str">
        <f>IF(Proc[[#This Row],[Author]]="Marcela Urrego",VLOOKUP(LEFT(Proc[[#This Row],[Requested]],1),Table3[#All],2,0),VLOOKUP(Proc[[#This Row],[Author]],Table4[],2,0))</f>
        <v>MGF</v>
      </c>
      <c r="L3491" s="95" t="s">
        <v>3524</v>
      </c>
      <c r="M3491" s="93">
        <v>45883</v>
      </c>
      <c r="N3491" s="93"/>
      <c r="O3491" s="93"/>
      <c r="P3491" s="84" t="str">
        <f ca="1">IF(Proc[[#This Row],[DaysAgeing]]&gt;5,"yep","on track")</f>
        <v>yep</v>
      </c>
      <c r="Q3491" s="2">
        <f ca="1">IF(Proc[[#This Row],[DateClosed]]="",ABS(NETWORKDAYS(Proc[[#This Row],[DateOpened]],TODAY()))-1,ABS(NETWORKDAYS(Proc[[#This Row],[DateOpened]],Proc[[#This Row],[DateClosed]]))-1)</f>
        <v>166</v>
      </c>
      <c r="R3491" s="84" t="s">
        <v>514</v>
      </c>
      <c r="S3491" s="95"/>
      <c r="T3491" s="153">
        <v>3490</v>
      </c>
    </row>
    <row r="3492" spans="1:20" hidden="1">
      <c r="A3492" s="94" t="s">
        <v>4093</v>
      </c>
      <c r="B3492" s="152" t="str">
        <f>IFERROR(VLOOKUP(Proc[[#This Row],[App]],Table2[],3,0),"open")</f>
        <v>ok</v>
      </c>
      <c r="C3492" s="94" t="s">
        <v>369</v>
      </c>
      <c r="D3492" s="152" t="s">
        <v>9139</v>
      </c>
      <c r="E3492" s="152" t="s">
        <v>4092</v>
      </c>
      <c r="F3492" s="95" t="s">
        <v>4092</v>
      </c>
      <c r="G3492" s="94" t="s">
        <v>400</v>
      </c>
      <c r="H3492" s="95" t="str">
        <f>IF(Proc[[#This Row],[type]]="LFF (MDG-F)",MID(Proc[[#This Row],[Obj]],13,10),"")</f>
        <v/>
      </c>
      <c r="I3492" s="152"/>
      <c r="J3492" s="95" t="b">
        <f>Proc[[#This Row],[Requested]]=Proc[[#This Row],[CurrentParent]]</f>
        <v>1</v>
      </c>
      <c r="K3492" s="152" t="str">
        <f>IF(Proc[[#This Row],[Author]]="Marcela Urrego",VLOOKUP(LEFT(Proc[[#This Row],[Requested]],1),Table3[#All],2,0),VLOOKUP(Proc[[#This Row],[Author]],Table4[],2,0))</f>
        <v>MGF</v>
      </c>
      <c r="L3492" s="95" t="s">
        <v>3524</v>
      </c>
      <c r="M3492" s="93">
        <v>45883</v>
      </c>
      <c r="N3492" s="93"/>
      <c r="O3492" s="93"/>
      <c r="P3492" s="84" t="str">
        <f ca="1">IF(Proc[[#This Row],[DaysAgeing]]&gt;5,"yep","on track")</f>
        <v>yep</v>
      </c>
      <c r="Q3492" s="2">
        <f ca="1">IF(Proc[[#This Row],[DateClosed]]="",ABS(NETWORKDAYS(Proc[[#This Row],[DateOpened]],TODAY()))-1,ABS(NETWORKDAYS(Proc[[#This Row],[DateOpened]],Proc[[#This Row],[DateClosed]]))-1)</f>
        <v>166</v>
      </c>
      <c r="R3492" s="84" t="s">
        <v>514</v>
      </c>
      <c r="S3492" s="95"/>
      <c r="T3492" s="153">
        <v>3491</v>
      </c>
    </row>
    <row r="3493" spans="1:20" hidden="1">
      <c r="A3493" s="94" t="s">
        <v>4093</v>
      </c>
      <c r="B3493" s="152" t="str">
        <f>IFERROR(VLOOKUP(Proc[[#This Row],[App]],Table2[],3,0),"open")</f>
        <v>ok</v>
      </c>
      <c r="C3493" s="94" t="s">
        <v>369</v>
      </c>
      <c r="D3493" s="152" t="s">
        <v>9140</v>
      </c>
      <c r="E3493" s="152" t="s">
        <v>4092</v>
      </c>
      <c r="F3493" s="95" t="s">
        <v>4092</v>
      </c>
      <c r="G3493" s="94" t="s">
        <v>400</v>
      </c>
      <c r="H3493" s="95" t="str">
        <f>IF(Proc[[#This Row],[type]]="LFF (MDG-F)",MID(Proc[[#This Row],[Obj]],13,10),"")</f>
        <v/>
      </c>
      <c r="I3493" s="152"/>
      <c r="J3493" s="95" t="b">
        <f>Proc[[#This Row],[Requested]]=Proc[[#This Row],[CurrentParent]]</f>
        <v>1</v>
      </c>
      <c r="K3493" s="152" t="str">
        <f>IF(Proc[[#This Row],[Author]]="Marcela Urrego",VLOOKUP(LEFT(Proc[[#This Row],[Requested]],1),Table3[#All],2,0),VLOOKUP(Proc[[#This Row],[Author]],Table4[],2,0))</f>
        <v>MGF</v>
      </c>
      <c r="L3493" s="95" t="s">
        <v>3524</v>
      </c>
      <c r="M3493" s="93">
        <v>45883</v>
      </c>
      <c r="N3493" s="93"/>
      <c r="O3493" s="93"/>
      <c r="P3493" s="84" t="str">
        <f ca="1">IF(Proc[[#This Row],[DaysAgeing]]&gt;5,"yep","on track")</f>
        <v>yep</v>
      </c>
      <c r="Q3493" s="2">
        <f ca="1">IF(Proc[[#This Row],[DateClosed]]="",ABS(NETWORKDAYS(Proc[[#This Row],[DateOpened]],TODAY()))-1,ABS(NETWORKDAYS(Proc[[#This Row],[DateOpened]],Proc[[#This Row],[DateClosed]]))-1)</f>
        <v>166</v>
      </c>
      <c r="R3493" s="84" t="s">
        <v>514</v>
      </c>
      <c r="S3493" s="95"/>
      <c r="T3493" s="153">
        <v>3492</v>
      </c>
    </row>
    <row r="3494" spans="1:20" hidden="1">
      <c r="A3494" s="94" t="s">
        <v>4093</v>
      </c>
      <c r="B3494" s="152" t="str">
        <f>IFERROR(VLOOKUP(Proc[[#This Row],[App]],Table2[],3,0),"open")</f>
        <v>ok</v>
      </c>
      <c r="C3494" s="94" t="s">
        <v>369</v>
      </c>
      <c r="D3494" s="152" t="s">
        <v>9141</v>
      </c>
      <c r="E3494" s="152" t="s">
        <v>4092</v>
      </c>
      <c r="F3494" s="95" t="s">
        <v>4092</v>
      </c>
      <c r="G3494" s="94" t="s">
        <v>400</v>
      </c>
      <c r="H3494" s="95" t="str">
        <f>IF(Proc[[#This Row],[type]]="LFF (MDG-F)",MID(Proc[[#This Row],[Obj]],13,10),"")</f>
        <v/>
      </c>
      <c r="I3494" s="152"/>
      <c r="J3494" s="95" t="b">
        <f>Proc[[#This Row],[Requested]]=Proc[[#This Row],[CurrentParent]]</f>
        <v>1</v>
      </c>
      <c r="K3494" s="152" t="str">
        <f>IF(Proc[[#This Row],[Author]]="Marcela Urrego",VLOOKUP(LEFT(Proc[[#This Row],[Requested]],1),Table3[#All],2,0),VLOOKUP(Proc[[#This Row],[Author]],Table4[],2,0))</f>
        <v>MGF</v>
      </c>
      <c r="L3494" s="95" t="s">
        <v>3524</v>
      </c>
      <c r="M3494" s="93">
        <v>45883</v>
      </c>
      <c r="N3494" s="93"/>
      <c r="O3494" s="93"/>
      <c r="P3494" s="84" t="str">
        <f ca="1">IF(Proc[[#This Row],[DaysAgeing]]&gt;5,"yep","on track")</f>
        <v>yep</v>
      </c>
      <c r="Q3494" s="2">
        <f ca="1">IF(Proc[[#This Row],[DateClosed]]="",ABS(NETWORKDAYS(Proc[[#This Row],[DateOpened]],TODAY()))-1,ABS(NETWORKDAYS(Proc[[#This Row],[DateOpened]],Proc[[#This Row],[DateClosed]]))-1)</f>
        <v>166</v>
      </c>
      <c r="R3494" s="84" t="s">
        <v>514</v>
      </c>
      <c r="S3494" s="95"/>
      <c r="T3494" s="153">
        <v>3493</v>
      </c>
    </row>
    <row r="3495" spans="1:20" hidden="1">
      <c r="A3495" s="94" t="s">
        <v>4093</v>
      </c>
      <c r="B3495" s="152" t="str">
        <f>IFERROR(VLOOKUP(Proc[[#This Row],[App]],Table2[],3,0),"open")</f>
        <v>ok</v>
      </c>
      <c r="C3495" s="94" t="s">
        <v>369</v>
      </c>
      <c r="D3495" s="152" t="s">
        <v>9142</v>
      </c>
      <c r="E3495" s="152" t="s">
        <v>4092</v>
      </c>
      <c r="F3495" s="95" t="s">
        <v>4092</v>
      </c>
      <c r="G3495" s="94" t="s">
        <v>400</v>
      </c>
      <c r="H3495" s="95" t="str">
        <f>IF(Proc[[#This Row],[type]]="LFF (MDG-F)",MID(Proc[[#This Row],[Obj]],13,10),"")</f>
        <v/>
      </c>
      <c r="I3495" s="152"/>
      <c r="J3495" s="95" t="b">
        <f>Proc[[#This Row],[Requested]]=Proc[[#This Row],[CurrentParent]]</f>
        <v>1</v>
      </c>
      <c r="K3495" s="152" t="str">
        <f>IF(Proc[[#This Row],[Author]]="Marcela Urrego",VLOOKUP(LEFT(Proc[[#This Row],[Requested]],1),Table3[#All],2,0),VLOOKUP(Proc[[#This Row],[Author]],Table4[],2,0))</f>
        <v>MGF</v>
      </c>
      <c r="L3495" s="95" t="s">
        <v>3524</v>
      </c>
      <c r="M3495" s="93">
        <v>45883</v>
      </c>
      <c r="N3495" s="93"/>
      <c r="O3495" s="93"/>
      <c r="P3495" s="84" t="str">
        <f ca="1">IF(Proc[[#This Row],[DaysAgeing]]&gt;5,"yep","on track")</f>
        <v>yep</v>
      </c>
      <c r="Q3495" s="2">
        <f ca="1">IF(Proc[[#This Row],[DateClosed]]="",ABS(NETWORKDAYS(Proc[[#This Row],[DateOpened]],TODAY()))-1,ABS(NETWORKDAYS(Proc[[#This Row],[DateOpened]],Proc[[#This Row],[DateClosed]]))-1)</f>
        <v>166</v>
      </c>
      <c r="R3495" s="84" t="s">
        <v>514</v>
      </c>
      <c r="S3495" s="95"/>
      <c r="T3495" s="153">
        <v>3494</v>
      </c>
    </row>
    <row r="3496" spans="1:20" hidden="1">
      <c r="A3496" s="94" t="s">
        <v>4093</v>
      </c>
      <c r="B3496" s="152" t="str">
        <f>IFERROR(VLOOKUP(Proc[[#This Row],[App]],Table2[],3,0),"open")</f>
        <v>ok</v>
      </c>
      <c r="C3496" s="94" t="s">
        <v>369</v>
      </c>
      <c r="D3496" s="152" t="s">
        <v>9143</v>
      </c>
      <c r="E3496" s="152" t="s">
        <v>4092</v>
      </c>
      <c r="F3496" s="95" t="s">
        <v>4092</v>
      </c>
      <c r="G3496" s="94" t="s">
        <v>400</v>
      </c>
      <c r="H3496" s="95" t="str">
        <f>IF(Proc[[#This Row],[type]]="LFF (MDG-F)",MID(Proc[[#This Row],[Obj]],13,10),"")</f>
        <v/>
      </c>
      <c r="I3496" s="152"/>
      <c r="J3496" s="95" t="b">
        <f>Proc[[#This Row],[Requested]]=Proc[[#This Row],[CurrentParent]]</f>
        <v>1</v>
      </c>
      <c r="K3496" s="152" t="str">
        <f>IF(Proc[[#This Row],[Author]]="Marcela Urrego",VLOOKUP(LEFT(Proc[[#This Row],[Requested]],1),Table3[#All],2,0),VLOOKUP(Proc[[#This Row],[Author]],Table4[],2,0))</f>
        <v>MGF</v>
      </c>
      <c r="L3496" s="95" t="s">
        <v>3524</v>
      </c>
      <c r="M3496" s="93">
        <v>45883</v>
      </c>
      <c r="N3496" s="93"/>
      <c r="O3496" s="93"/>
      <c r="P3496" s="84" t="str">
        <f ca="1">IF(Proc[[#This Row],[DaysAgeing]]&gt;5,"yep","on track")</f>
        <v>yep</v>
      </c>
      <c r="Q3496" s="2">
        <f ca="1">IF(Proc[[#This Row],[DateClosed]]="",ABS(NETWORKDAYS(Proc[[#This Row],[DateOpened]],TODAY()))-1,ABS(NETWORKDAYS(Proc[[#This Row],[DateOpened]],Proc[[#This Row],[DateClosed]]))-1)</f>
        <v>166</v>
      </c>
      <c r="R3496" s="84" t="s">
        <v>514</v>
      </c>
      <c r="S3496" s="95"/>
      <c r="T3496" s="153">
        <v>3495</v>
      </c>
    </row>
    <row r="3497" spans="1:20" hidden="1">
      <c r="A3497" s="94" t="s">
        <v>4093</v>
      </c>
      <c r="B3497" s="152" t="str">
        <f>IFERROR(VLOOKUP(Proc[[#This Row],[App]],Table2[],3,0),"open")</f>
        <v>ok</v>
      </c>
      <c r="C3497" s="94" t="s">
        <v>369</v>
      </c>
      <c r="D3497" s="152" t="s">
        <v>9144</v>
      </c>
      <c r="E3497" s="152" t="s">
        <v>4092</v>
      </c>
      <c r="F3497" s="95" t="s">
        <v>4092</v>
      </c>
      <c r="G3497" s="94" t="s">
        <v>400</v>
      </c>
      <c r="H3497" s="95" t="str">
        <f>IF(Proc[[#This Row],[type]]="LFF (MDG-F)",MID(Proc[[#This Row],[Obj]],13,10),"")</f>
        <v/>
      </c>
      <c r="I3497" s="152"/>
      <c r="J3497" s="95" t="b">
        <f>Proc[[#This Row],[Requested]]=Proc[[#This Row],[CurrentParent]]</f>
        <v>1</v>
      </c>
      <c r="K3497" s="152" t="str">
        <f>IF(Proc[[#This Row],[Author]]="Marcela Urrego",VLOOKUP(LEFT(Proc[[#This Row],[Requested]],1),Table3[#All],2,0),VLOOKUP(Proc[[#This Row],[Author]],Table4[],2,0))</f>
        <v>MGF</v>
      </c>
      <c r="L3497" s="95" t="s">
        <v>3524</v>
      </c>
      <c r="M3497" s="93">
        <v>45883</v>
      </c>
      <c r="N3497" s="93"/>
      <c r="O3497" s="93"/>
      <c r="P3497" s="84" t="str">
        <f ca="1">IF(Proc[[#This Row],[DaysAgeing]]&gt;5,"yep","on track")</f>
        <v>yep</v>
      </c>
      <c r="Q3497" s="2">
        <f ca="1">IF(Proc[[#This Row],[DateClosed]]="",ABS(NETWORKDAYS(Proc[[#This Row],[DateOpened]],TODAY()))-1,ABS(NETWORKDAYS(Proc[[#This Row],[DateOpened]],Proc[[#This Row],[DateClosed]]))-1)</f>
        <v>166</v>
      </c>
      <c r="R3497" s="84" t="s">
        <v>514</v>
      </c>
      <c r="S3497" s="95"/>
      <c r="T3497" s="153">
        <v>3496</v>
      </c>
    </row>
    <row r="3498" spans="1:20" hidden="1">
      <c r="A3498" s="94" t="s">
        <v>4093</v>
      </c>
      <c r="B3498" s="152" t="str">
        <f>IFERROR(VLOOKUP(Proc[[#This Row],[App]],Table2[],3,0),"open")</f>
        <v>ok</v>
      </c>
      <c r="C3498" s="94" t="s">
        <v>369</v>
      </c>
      <c r="D3498" s="152" t="s">
        <v>9145</v>
      </c>
      <c r="E3498" s="152" t="s">
        <v>4092</v>
      </c>
      <c r="F3498" s="95" t="s">
        <v>4092</v>
      </c>
      <c r="G3498" s="94" t="s">
        <v>400</v>
      </c>
      <c r="H3498" s="95" t="str">
        <f>IF(Proc[[#This Row],[type]]="LFF (MDG-F)",MID(Proc[[#This Row],[Obj]],13,10),"")</f>
        <v/>
      </c>
      <c r="I3498" s="152"/>
      <c r="J3498" s="95" t="b">
        <f>Proc[[#This Row],[Requested]]=Proc[[#This Row],[CurrentParent]]</f>
        <v>1</v>
      </c>
      <c r="K3498" s="152" t="str">
        <f>IF(Proc[[#This Row],[Author]]="Marcela Urrego",VLOOKUP(LEFT(Proc[[#This Row],[Requested]],1),Table3[#All],2,0),VLOOKUP(Proc[[#This Row],[Author]],Table4[],2,0))</f>
        <v>MGF</v>
      </c>
      <c r="L3498" s="95" t="s">
        <v>3524</v>
      </c>
      <c r="M3498" s="93">
        <v>45883</v>
      </c>
      <c r="N3498" s="93"/>
      <c r="O3498" s="93"/>
      <c r="P3498" s="84" t="str">
        <f ca="1">IF(Proc[[#This Row],[DaysAgeing]]&gt;5,"yep","on track")</f>
        <v>yep</v>
      </c>
      <c r="Q3498" s="2">
        <f ca="1">IF(Proc[[#This Row],[DateClosed]]="",ABS(NETWORKDAYS(Proc[[#This Row],[DateOpened]],TODAY()))-1,ABS(NETWORKDAYS(Proc[[#This Row],[DateOpened]],Proc[[#This Row],[DateClosed]]))-1)</f>
        <v>166</v>
      </c>
      <c r="R3498" s="84" t="s">
        <v>514</v>
      </c>
      <c r="S3498" s="95"/>
      <c r="T3498" s="153">
        <v>3497</v>
      </c>
    </row>
    <row r="3499" spans="1:20" hidden="1">
      <c r="A3499" s="94" t="s">
        <v>4093</v>
      </c>
      <c r="B3499" s="152" t="str">
        <f>IFERROR(VLOOKUP(Proc[[#This Row],[App]],Table2[],3,0),"open")</f>
        <v>ok</v>
      </c>
      <c r="C3499" s="94" t="s">
        <v>369</v>
      </c>
      <c r="D3499" s="152" t="s">
        <v>9146</v>
      </c>
      <c r="E3499" s="152" t="s">
        <v>4092</v>
      </c>
      <c r="F3499" s="95" t="s">
        <v>4092</v>
      </c>
      <c r="G3499" s="94" t="s">
        <v>400</v>
      </c>
      <c r="H3499" s="95" t="str">
        <f>IF(Proc[[#This Row],[type]]="LFF (MDG-F)",MID(Proc[[#This Row],[Obj]],13,10),"")</f>
        <v/>
      </c>
      <c r="I3499" s="152"/>
      <c r="J3499" s="95" t="b">
        <f>Proc[[#This Row],[Requested]]=Proc[[#This Row],[CurrentParent]]</f>
        <v>1</v>
      </c>
      <c r="K3499" s="152" t="str">
        <f>IF(Proc[[#This Row],[Author]]="Marcela Urrego",VLOOKUP(LEFT(Proc[[#This Row],[Requested]],1),Table3[#All],2,0),VLOOKUP(Proc[[#This Row],[Author]],Table4[],2,0))</f>
        <v>MGF</v>
      </c>
      <c r="L3499" s="95" t="s">
        <v>3524</v>
      </c>
      <c r="M3499" s="93">
        <v>45883</v>
      </c>
      <c r="N3499" s="93"/>
      <c r="O3499" s="93"/>
      <c r="P3499" s="84" t="str">
        <f ca="1">IF(Proc[[#This Row],[DaysAgeing]]&gt;5,"yep","on track")</f>
        <v>yep</v>
      </c>
      <c r="Q3499" s="2">
        <f ca="1">IF(Proc[[#This Row],[DateClosed]]="",ABS(NETWORKDAYS(Proc[[#This Row],[DateOpened]],TODAY()))-1,ABS(NETWORKDAYS(Proc[[#This Row],[DateOpened]],Proc[[#This Row],[DateClosed]]))-1)</f>
        <v>166</v>
      </c>
      <c r="R3499" s="84" t="s">
        <v>514</v>
      </c>
      <c r="S3499" s="95"/>
      <c r="T3499" s="153">
        <v>3498</v>
      </c>
    </row>
    <row r="3500" spans="1:20" hidden="1">
      <c r="A3500" s="94" t="s">
        <v>4093</v>
      </c>
      <c r="B3500" s="152" t="str">
        <f>IFERROR(VLOOKUP(Proc[[#This Row],[App]],Table2[],3,0),"open")</f>
        <v>ok</v>
      </c>
      <c r="C3500" s="94" t="s">
        <v>369</v>
      </c>
      <c r="D3500" s="152" t="s">
        <v>9147</v>
      </c>
      <c r="E3500" s="152" t="s">
        <v>4092</v>
      </c>
      <c r="F3500" s="95" t="s">
        <v>4092</v>
      </c>
      <c r="G3500" s="94" t="s">
        <v>400</v>
      </c>
      <c r="H3500" s="95" t="str">
        <f>IF(Proc[[#This Row],[type]]="LFF (MDG-F)",MID(Proc[[#This Row],[Obj]],13,10),"")</f>
        <v/>
      </c>
      <c r="I3500" s="152"/>
      <c r="J3500" s="95" t="b">
        <f>Proc[[#This Row],[Requested]]=Proc[[#This Row],[CurrentParent]]</f>
        <v>1</v>
      </c>
      <c r="K3500" s="152" t="str">
        <f>IF(Proc[[#This Row],[Author]]="Marcela Urrego",VLOOKUP(LEFT(Proc[[#This Row],[Requested]],1),Table3[#All],2,0),VLOOKUP(Proc[[#This Row],[Author]],Table4[],2,0))</f>
        <v>MGF</v>
      </c>
      <c r="L3500" s="95" t="s">
        <v>3524</v>
      </c>
      <c r="M3500" s="93">
        <v>45883</v>
      </c>
      <c r="N3500" s="93"/>
      <c r="O3500" s="93"/>
      <c r="P3500" s="84" t="str">
        <f ca="1">IF(Proc[[#This Row],[DaysAgeing]]&gt;5,"yep","on track")</f>
        <v>yep</v>
      </c>
      <c r="Q3500" s="2">
        <f ca="1">IF(Proc[[#This Row],[DateClosed]]="",ABS(NETWORKDAYS(Proc[[#This Row],[DateOpened]],TODAY()))-1,ABS(NETWORKDAYS(Proc[[#This Row],[DateOpened]],Proc[[#This Row],[DateClosed]]))-1)</f>
        <v>166</v>
      </c>
      <c r="R3500" s="84" t="s">
        <v>514</v>
      </c>
      <c r="S3500" s="95"/>
      <c r="T3500" s="153">
        <v>3499</v>
      </c>
    </row>
    <row r="3501" spans="1:20" hidden="1">
      <c r="A3501" s="94" t="s">
        <v>4093</v>
      </c>
      <c r="B3501" s="152" t="str">
        <f>IFERROR(VLOOKUP(Proc[[#This Row],[App]],Table2[],3,0),"open")</f>
        <v>ok</v>
      </c>
      <c r="C3501" s="94" t="s">
        <v>369</v>
      </c>
      <c r="D3501" s="152" t="s">
        <v>9148</v>
      </c>
      <c r="E3501" s="152" t="s">
        <v>4092</v>
      </c>
      <c r="F3501" s="95" t="s">
        <v>4092</v>
      </c>
      <c r="G3501" s="94" t="s">
        <v>400</v>
      </c>
      <c r="H3501" s="95" t="str">
        <f>IF(Proc[[#This Row],[type]]="LFF (MDG-F)",MID(Proc[[#This Row],[Obj]],13,10),"")</f>
        <v/>
      </c>
      <c r="I3501" s="152"/>
      <c r="J3501" s="95" t="b">
        <f>Proc[[#This Row],[Requested]]=Proc[[#This Row],[CurrentParent]]</f>
        <v>1</v>
      </c>
      <c r="K3501" s="152" t="str">
        <f>IF(Proc[[#This Row],[Author]]="Marcela Urrego",VLOOKUP(LEFT(Proc[[#This Row],[Requested]],1),Table3[#All],2,0),VLOOKUP(Proc[[#This Row],[Author]],Table4[],2,0))</f>
        <v>MGF</v>
      </c>
      <c r="L3501" s="95" t="s">
        <v>3524</v>
      </c>
      <c r="M3501" s="93">
        <v>45883</v>
      </c>
      <c r="N3501" s="93"/>
      <c r="O3501" s="93"/>
      <c r="P3501" s="84" t="str">
        <f ca="1">IF(Proc[[#This Row],[DaysAgeing]]&gt;5,"yep","on track")</f>
        <v>yep</v>
      </c>
      <c r="Q3501" s="2">
        <f ca="1">IF(Proc[[#This Row],[DateClosed]]="",ABS(NETWORKDAYS(Proc[[#This Row],[DateOpened]],TODAY()))-1,ABS(NETWORKDAYS(Proc[[#This Row],[DateOpened]],Proc[[#This Row],[DateClosed]]))-1)</f>
        <v>166</v>
      </c>
      <c r="R3501" s="84" t="s">
        <v>514</v>
      </c>
      <c r="S3501" s="95"/>
      <c r="T3501" s="153">
        <v>3500</v>
      </c>
    </row>
    <row r="3502" spans="1:20" hidden="1">
      <c r="A3502" s="94" t="s">
        <v>4093</v>
      </c>
      <c r="B3502" s="111" t="str">
        <f>IFERROR(VLOOKUP(Proc[[#This Row],[App]],Table2[],3,0),"open")</f>
        <v>ok</v>
      </c>
      <c r="C3502" s="94" t="s">
        <v>369</v>
      </c>
      <c r="D3502" s="152" t="s">
        <v>9149</v>
      </c>
      <c r="E3502" s="152" t="s">
        <v>4092</v>
      </c>
      <c r="F3502" s="95" t="s">
        <v>4092</v>
      </c>
      <c r="G3502" s="94" t="s">
        <v>400</v>
      </c>
      <c r="H3502" s="95" t="str">
        <f>IF(Proc[[#This Row],[type]]="LFF (MDG-F)",MID(Proc[[#This Row],[Obj]],13,10),"")</f>
        <v/>
      </c>
      <c r="I3502" s="152"/>
      <c r="J3502" s="95" t="b">
        <f>Proc[[#This Row],[Requested]]=Proc[[#This Row],[CurrentParent]]</f>
        <v>1</v>
      </c>
      <c r="K3502" s="152" t="str">
        <f>IF(Proc[[#This Row],[Author]]="Marcela Urrego",VLOOKUP(LEFT(Proc[[#This Row],[Requested]],1),Table3[#All],2,0),VLOOKUP(Proc[[#This Row],[Author]],Table4[],2,0))</f>
        <v>MGF</v>
      </c>
      <c r="L3502" s="95" t="s">
        <v>3524</v>
      </c>
      <c r="M3502" s="93">
        <v>45883</v>
      </c>
      <c r="N3502" s="93"/>
      <c r="O3502" s="93"/>
      <c r="P3502" s="84" t="str">
        <f ca="1">IF(Proc[[#This Row],[DaysAgeing]]&gt;5,"yep","on track")</f>
        <v>yep</v>
      </c>
      <c r="Q3502" s="2">
        <f ca="1">IF(Proc[[#This Row],[DateClosed]]="",ABS(NETWORKDAYS(Proc[[#This Row],[DateOpened]],TODAY()))-1,ABS(NETWORKDAYS(Proc[[#This Row],[DateOpened]],Proc[[#This Row],[DateClosed]]))-1)</f>
        <v>166</v>
      </c>
      <c r="R3502" s="84" t="s">
        <v>514</v>
      </c>
      <c r="S3502" s="95"/>
      <c r="T3502" s="153">
        <v>3501</v>
      </c>
    </row>
    <row r="3503" spans="1:20" hidden="1">
      <c r="A3503" s="94" t="s">
        <v>4093</v>
      </c>
      <c r="B3503" s="152" t="str">
        <f>IFERROR(VLOOKUP(Proc[[#This Row],[App]],Table2[],3,0),"open")</f>
        <v>ok</v>
      </c>
      <c r="C3503" s="94" t="s">
        <v>369</v>
      </c>
      <c r="D3503" s="152" t="s">
        <v>9150</v>
      </c>
      <c r="E3503" s="152" t="s">
        <v>4092</v>
      </c>
      <c r="F3503" s="95" t="s">
        <v>4092</v>
      </c>
      <c r="G3503" s="94" t="s">
        <v>406</v>
      </c>
      <c r="H3503" s="95" t="str">
        <f>IF(Proc[[#This Row],[type]]="LFF (MDG-F)",MID(Proc[[#This Row],[Obj]],13,10),"")</f>
        <v>CH50GPO004</v>
      </c>
      <c r="I3503" s="152"/>
      <c r="J3503" s="95" t="b">
        <f>Proc[[#This Row],[Requested]]=Proc[[#This Row],[CurrentParent]]</f>
        <v>1</v>
      </c>
      <c r="K3503" s="152" t="str">
        <f>IF(Proc[[#This Row],[Author]]="Marcela Urrego",VLOOKUP(LEFT(Proc[[#This Row],[Requested]],1),Table3[#All],2,0),VLOOKUP(Proc[[#This Row],[Author]],Table4[],2,0))</f>
        <v>MGF</v>
      </c>
      <c r="L3503" s="95" t="s">
        <v>3524</v>
      </c>
      <c r="M3503" s="93">
        <v>45883</v>
      </c>
      <c r="N3503" s="93"/>
      <c r="O3503" s="93"/>
      <c r="P3503" s="84" t="str">
        <f ca="1">IF(Proc[[#This Row],[DaysAgeing]]&gt;5,"yep","on track")</f>
        <v>yep</v>
      </c>
      <c r="Q3503" s="2">
        <f ca="1">IF(Proc[[#This Row],[DateClosed]]="",ABS(NETWORKDAYS(Proc[[#This Row],[DateOpened]],TODAY()))-1,ABS(NETWORKDAYS(Proc[[#This Row],[DateOpened]],Proc[[#This Row],[DateClosed]]))-1)</f>
        <v>166</v>
      </c>
      <c r="R3503" s="84" t="s">
        <v>514</v>
      </c>
      <c r="S3503" s="95"/>
      <c r="T3503" s="153">
        <v>3502</v>
      </c>
    </row>
    <row r="3504" spans="1:20" hidden="1">
      <c r="A3504" s="94" t="s">
        <v>4093</v>
      </c>
      <c r="B3504" s="152" t="str">
        <f>IFERROR(VLOOKUP(Proc[[#This Row],[App]],Table2[],3,0),"open")</f>
        <v>ok</v>
      </c>
      <c r="C3504" s="94" t="s">
        <v>369</v>
      </c>
      <c r="D3504" s="152" t="s">
        <v>9151</v>
      </c>
      <c r="E3504" s="152" t="s">
        <v>4092</v>
      </c>
      <c r="F3504" s="153" t="s">
        <v>4092</v>
      </c>
      <c r="G3504" s="94" t="s">
        <v>406</v>
      </c>
      <c r="H3504" s="95" t="str">
        <f>IF(Proc[[#This Row],[type]]="LFF (MDG-F)",MID(Proc[[#This Row],[Obj]],13,10),"")</f>
        <v>CH50GPO101</v>
      </c>
      <c r="I3504" s="152"/>
      <c r="J3504" s="95" t="b">
        <f>Proc[[#This Row],[Requested]]=Proc[[#This Row],[CurrentParent]]</f>
        <v>1</v>
      </c>
      <c r="K3504" s="152" t="str">
        <f>IF(Proc[[#This Row],[Author]]="Marcela Urrego",VLOOKUP(LEFT(Proc[[#This Row],[Requested]],1),Table3[#All],2,0),VLOOKUP(Proc[[#This Row],[Author]],Table4[],2,0))</f>
        <v>MGF</v>
      </c>
      <c r="L3504" s="95" t="s">
        <v>3524</v>
      </c>
      <c r="M3504" s="93">
        <v>45883</v>
      </c>
      <c r="N3504" s="93"/>
      <c r="O3504" s="93"/>
      <c r="P3504" s="84" t="str">
        <f ca="1">IF(Proc[[#This Row],[DaysAgeing]]&gt;5,"yep","on track")</f>
        <v>yep</v>
      </c>
      <c r="Q3504" s="2">
        <f ca="1">IF(Proc[[#This Row],[DateClosed]]="",ABS(NETWORKDAYS(Proc[[#This Row],[DateOpened]],TODAY()))-1,ABS(NETWORKDAYS(Proc[[#This Row],[DateOpened]],Proc[[#This Row],[DateClosed]]))-1)</f>
        <v>166</v>
      </c>
      <c r="R3504" s="84" t="s">
        <v>514</v>
      </c>
      <c r="S3504" s="95"/>
      <c r="T3504" s="153">
        <v>3503</v>
      </c>
    </row>
    <row r="3505" spans="1:20" hidden="1">
      <c r="A3505" s="94" t="s">
        <v>4093</v>
      </c>
      <c r="B3505" s="152" t="str">
        <f>IFERROR(VLOOKUP(Proc[[#This Row],[App]],Table2[],3,0),"open")</f>
        <v>ok</v>
      </c>
      <c r="C3505" s="94" t="s">
        <v>369</v>
      </c>
      <c r="D3505" s="152" t="s">
        <v>9152</v>
      </c>
      <c r="E3505" s="152" t="s">
        <v>4092</v>
      </c>
      <c r="F3505" s="95" t="s">
        <v>4092</v>
      </c>
      <c r="G3505" s="94" t="s">
        <v>406</v>
      </c>
      <c r="H3505" s="95" t="str">
        <f>IF(Proc[[#This Row],[type]]="LFF (MDG-F)",MID(Proc[[#This Row],[Obj]],13,10),"")</f>
        <v>CH50GPO204</v>
      </c>
      <c r="I3505" s="152"/>
      <c r="J3505" s="95" t="b">
        <f>Proc[[#This Row],[Requested]]=Proc[[#This Row],[CurrentParent]]</f>
        <v>1</v>
      </c>
      <c r="K3505" s="152" t="str">
        <f>IF(Proc[[#This Row],[Author]]="Marcela Urrego",VLOOKUP(LEFT(Proc[[#This Row],[Requested]],1),Table3[#All],2,0),VLOOKUP(Proc[[#This Row],[Author]],Table4[],2,0))</f>
        <v>MGF</v>
      </c>
      <c r="L3505" s="95" t="s">
        <v>3524</v>
      </c>
      <c r="M3505" s="93">
        <v>45883</v>
      </c>
      <c r="N3505" s="93"/>
      <c r="O3505" s="93"/>
      <c r="P3505" s="84" t="str">
        <f ca="1">IF(Proc[[#This Row],[DaysAgeing]]&gt;5,"yep","on track")</f>
        <v>yep</v>
      </c>
      <c r="Q3505" s="2">
        <f ca="1">IF(Proc[[#This Row],[DateClosed]]="",ABS(NETWORKDAYS(Proc[[#This Row],[DateOpened]],TODAY()))-1,ABS(NETWORKDAYS(Proc[[#This Row],[DateOpened]],Proc[[#This Row],[DateClosed]]))-1)</f>
        <v>166</v>
      </c>
      <c r="R3505" s="84" t="s">
        <v>514</v>
      </c>
      <c r="S3505" s="95"/>
      <c r="T3505" s="153">
        <v>3504</v>
      </c>
    </row>
    <row r="3506" spans="1:20" hidden="1">
      <c r="A3506" s="94" t="s">
        <v>4093</v>
      </c>
      <c r="B3506" s="152" t="str">
        <f>IFERROR(VLOOKUP(Proc[[#This Row],[App]],Table2[],3,0),"open")</f>
        <v>ok</v>
      </c>
      <c r="C3506" s="94" t="s">
        <v>369</v>
      </c>
      <c r="D3506" s="152" t="s">
        <v>9153</v>
      </c>
      <c r="E3506" s="152" t="s">
        <v>4092</v>
      </c>
      <c r="F3506" s="95" t="s">
        <v>4092</v>
      </c>
      <c r="G3506" s="94" t="s">
        <v>406</v>
      </c>
      <c r="H3506" s="95" t="str">
        <f>IF(Proc[[#This Row],[type]]="LFF (MDG-F)",MID(Proc[[#This Row],[Obj]],13,10),"")</f>
        <v>CH65GPO001</v>
      </c>
      <c r="I3506" s="152"/>
      <c r="J3506" s="95" t="b">
        <f>Proc[[#This Row],[Requested]]=Proc[[#This Row],[CurrentParent]]</f>
        <v>1</v>
      </c>
      <c r="K3506" s="152" t="str">
        <f>IF(Proc[[#This Row],[Author]]="Marcela Urrego",VLOOKUP(LEFT(Proc[[#This Row],[Requested]],1),Table3[#All],2,0),VLOOKUP(Proc[[#This Row],[Author]],Table4[],2,0))</f>
        <v>MGF</v>
      </c>
      <c r="L3506" s="95" t="s">
        <v>3524</v>
      </c>
      <c r="M3506" s="93">
        <v>45883</v>
      </c>
      <c r="N3506" s="93"/>
      <c r="O3506" s="93"/>
      <c r="P3506" s="84" t="str">
        <f ca="1">IF(Proc[[#This Row],[DaysAgeing]]&gt;5,"yep","on track")</f>
        <v>yep</v>
      </c>
      <c r="Q3506" s="2">
        <f ca="1">IF(Proc[[#This Row],[DateClosed]]="",ABS(NETWORKDAYS(Proc[[#This Row],[DateOpened]],TODAY()))-1,ABS(NETWORKDAYS(Proc[[#This Row],[DateOpened]],Proc[[#This Row],[DateClosed]]))-1)</f>
        <v>166</v>
      </c>
      <c r="R3506" s="84" t="s">
        <v>514</v>
      </c>
      <c r="S3506" s="95"/>
      <c r="T3506" s="153">
        <v>3505</v>
      </c>
    </row>
    <row r="3507" spans="1:20" hidden="1">
      <c r="A3507" s="94" t="s">
        <v>4093</v>
      </c>
      <c r="B3507" s="152" t="str">
        <f>IFERROR(VLOOKUP(Proc[[#This Row],[App]],Table2[],3,0),"open")</f>
        <v>ok</v>
      </c>
      <c r="C3507" s="94" t="s">
        <v>369</v>
      </c>
      <c r="D3507" s="152" t="s">
        <v>9154</v>
      </c>
      <c r="E3507" s="152" t="s">
        <v>4092</v>
      </c>
      <c r="F3507" s="95" t="s">
        <v>4092</v>
      </c>
      <c r="G3507" s="94" t="s">
        <v>406</v>
      </c>
      <c r="H3507" s="95" t="str">
        <f>IF(Proc[[#This Row],[type]]="LFF (MDG-F)",MID(Proc[[#This Row],[Obj]],13,10),"")</f>
        <v>CN90GPO005</v>
      </c>
      <c r="I3507" s="152"/>
      <c r="J3507" s="95" t="b">
        <f>Proc[[#This Row],[Requested]]=Proc[[#This Row],[CurrentParent]]</f>
        <v>1</v>
      </c>
      <c r="K3507" s="152" t="str">
        <f>IF(Proc[[#This Row],[Author]]="Marcela Urrego",VLOOKUP(LEFT(Proc[[#This Row],[Requested]],1),Table3[#All],2,0),VLOOKUP(Proc[[#This Row],[Author]],Table4[],2,0))</f>
        <v>MGF</v>
      </c>
      <c r="L3507" s="95" t="s">
        <v>3524</v>
      </c>
      <c r="M3507" s="93">
        <v>45883</v>
      </c>
      <c r="N3507" s="93"/>
      <c r="O3507" s="93"/>
      <c r="P3507" s="84" t="str">
        <f ca="1">IF(Proc[[#This Row],[DaysAgeing]]&gt;5,"yep","on track")</f>
        <v>yep</v>
      </c>
      <c r="Q3507" s="2">
        <f ca="1">IF(Proc[[#This Row],[DateClosed]]="",ABS(NETWORKDAYS(Proc[[#This Row],[DateOpened]],TODAY()))-1,ABS(NETWORKDAYS(Proc[[#This Row],[DateOpened]],Proc[[#This Row],[DateClosed]]))-1)</f>
        <v>166</v>
      </c>
      <c r="R3507" s="84" t="s">
        <v>514</v>
      </c>
      <c r="S3507" s="95"/>
      <c r="T3507" s="153">
        <v>3506</v>
      </c>
    </row>
    <row r="3508" spans="1:20" hidden="1">
      <c r="A3508" s="94" t="s">
        <v>4093</v>
      </c>
      <c r="B3508" s="152" t="str">
        <f>IFERROR(VLOOKUP(Proc[[#This Row],[App]],Table2[],3,0),"open")</f>
        <v>ok</v>
      </c>
      <c r="C3508" s="94" t="s">
        <v>369</v>
      </c>
      <c r="D3508" s="152" t="s">
        <v>9155</v>
      </c>
      <c r="E3508" s="152" t="s">
        <v>4092</v>
      </c>
      <c r="F3508" s="95" t="s">
        <v>4092</v>
      </c>
      <c r="G3508" s="94" t="s">
        <v>406</v>
      </c>
      <c r="H3508" s="95" t="str">
        <f>IF(Proc[[#This Row],[type]]="LFF (MDG-F)",MID(Proc[[#This Row],[Obj]],13,10),"")</f>
        <v>DE10560000</v>
      </c>
      <c r="I3508" s="152"/>
      <c r="J3508" s="95" t="b">
        <f>Proc[[#This Row],[Requested]]=Proc[[#This Row],[CurrentParent]]</f>
        <v>1</v>
      </c>
      <c r="K3508" s="152" t="str">
        <f>IF(Proc[[#This Row],[Author]]="Marcela Urrego",VLOOKUP(LEFT(Proc[[#This Row],[Requested]],1),Table3[#All],2,0),VLOOKUP(Proc[[#This Row],[Author]],Table4[],2,0))</f>
        <v>MGF</v>
      </c>
      <c r="L3508" s="95" t="s">
        <v>3524</v>
      </c>
      <c r="M3508" s="93">
        <v>45883</v>
      </c>
      <c r="N3508" s="93"/>
      <c r="O3508" s="93"/>
      <c r="P3508" s="84" t="str">
        <f ca="1">IF(Proc[[#This Row],[DaysAgeing]]&gt;5,"yep","on track")</f>
        <v>yep</v>
      </c>
      <c r="Q3508" s="2">
        <f ca="1">IF(Proc[[#This Row],[DateClosed]]="",ABS(NETWORKDAYS(Proc[[#This Row],[DateOpened]],TODAY()))-1,ABS(NETWORKDAYS(Proc[[#This Row],[DateOpened]],Proc[[#This Row],[DateClosed]]))-1)</f>
        <v>166</v>
      </c>
      <c r="R3508" s="84" t="s">
        <v>514</v>
      </c>
      <c r="S3508" s="95"/>
      <c r="T3508" s="153">
        <v>3507</v>
      </c>
    </row>
    <row r="3509" spans="1:20" hidden="1">
      <c r="A3509" s="94" t="s">
        <v>4093</v>
      </c>
      <c r="B3509" s="152" t="str">
        <f>IFERROR(VLOOKUP(Proc[[#This Row],[App]],Table2[],3,0),"open")</f>
        <v>ok</v>
      </c>
      <c r="C3509" s="94" t="s">
        <v>369</v>
      </c>
      <c r="D3509" s="152" t="s">
        <v>9156</v>
      </c>
      <c r="E3509" s="152" t="s">
        <v>4092</v>
      </c>
      <c r="F3509" s="95" t="s">
        <v>4092</v>
      </c>
      <c r="G3509" s="94" t="s">
        <v>406</v>
      </c>
      <c r="H3509" s="95" t="str">
        <f>IF(Proc[[#This Row],[type]]="LFF (MDG-F)",MID(Proc[[#This Row],[Obj]],13,10),"")</f>
        <v>DE10661200</v>
      </c>
      <c r="I3509" s="152"/>
      <c r="J3509" s="95" t="b">
        <f>Proc[[#This Row],[Requested]]=Proc[[#This Row],[CurrentParent]]</f>
        <v>1</v>
      </c>
      <c r="K3509" s="152" t="str">
        <f>IF(Proc[[#This Row],[Author]]="Marcela Urrego",VLOOKUP(LEFT(Proc[[#This Row],[Requested]],1),Table3[#All],2,0),VLOOKUP(Proc[[#This Row],[Author]],Table4[],2,0))</f>
        <v>MGF</v>
      </c>
      <c r="L3509" s="95" t="s">
        <v>3524</v>
      </c>
      <c r="M3509" s="93">
        <v>45883</v>
      </c>
      <c r="N3509" s="93"/>
      <c r="O3509" s="93"/>
      <c r="P3509" s="84" t="str">
        <f ca="1">IF(Proc[[#This Row],[DaysAgeing]]&gt;5,"yep","on track")</f>
        <v>yep</v>
      </c>
      <c r="Q3509" s="2">
        <f ca="1">IF(Proc[[#This Row],[DateClosed]]="",ABS(NETWORKDAYS(Proc[[#This Row],[DateOpened]],TODAY()))-1,ABS(NETWORKDAYS(Proc[[#This Row],[DateOpened]],Proc[[#This Row],[DateClosed]]))-1)</f>
        <v>166</v>
      </c>
      <c r="R3509" s="84" t="s">
        <v>514</v>
      </c>
      <c r="S3509" s="95"/>
      <c r="T3509" s="153">
        <v>3508</v>
      </c>
    </row>
    <row r="3510" spans="1:20" hidden="1">
      <c r="A3510" s="94" t="s">
        <v>4093</v>
      </c>
      <c r="B3510" s="152" t="str">
        <f>IFERROR(VLOOKUP(Proc[[#This Row],[App]],Table2[],3,0),"open")</f>
        <v>ok</v>
      </c>
      <c r="C3510" s="94" t="s">
        <v>369</v>
      </c>
      <c r="D3510" s="152" t="s">
        <v>9157</v>
      </c>
      <c r="E3510" s="152" t="s">
        <v>4092</v>
      </c>
      <c r="F3510" s="95" t="s">
        <v>4092</v>
      </c>
      <c r="G3510" s="94" t="s">
        <v>406</v>
      </c>
      <c r="H3510" s="95" t="str">
        <f>IF(Proc[[#This Row],[type]]="LFF (MDG-F)",MID(Proc[[#This Row],[Obj]],13,10),"")</f>
        <v>DE10667900</v>
      </c>
      <c r="I3510" s="152"/>
      <c r="J3510" s="95" t="b">
        <f>Proc[[#This Row],[Requested]]=Proc[[#This Row],[CurrentParent]]</f>
        <v>1</v>
      </c>
      <c r="K3510" s="152" t="str">
        <f>IF(Proc[[#This Row],[Author]]="Marcela Urrego",VLOOKUP(LEFT(Proc[[#This Row],[Requested]],1),Table3[#All],2,0),VLOOKUP(Proc[[#This Row],[Author]],Table4[],2,0))</f>
        <v>MGF</v>
      </c>
      <c r="L3510" s="95" t="s">
        <v>3524</v>
      </c>
      <c r="M3510" s="93">
        <v>45883</v>
      </c>
      <c r="N3510" s="93"/>
      <c r="O3510" s="93"/>
      <c r="P3510" s="84" t="str">
        <f ca="1">IF(Proc[[#This Row],[DaysAgeing]]&gt;5,"yep","on track")</f>
        <v>yep</v>
      </c>
      <c r="Q3510" s="2">
        <f ca="1">IF(Proc[[#This Row],[DateClosed]]="",ABS(NETWORKDAYS(Proc[[#This Row],[DateOpened]],TODAY()))-1,ABS(NETWORKDAYS(Proc[[#This Row],[DateOpened]],Proc[[#This Row],[DateClosed]]))-1)</f>
        <v>166</v>
      </c>
      <c r="R3510" s="84" t="s">
        <v>514</v>
      </c>
      <c r="S3510" s="95"/>
      <c r="T3510" s="153">
        <v>3509</v>
      </c>
    </row>
    <row r="3511" spans="1:20" hidden="1">
      <c r="A3511" s="94" t="s">
        <v>4093</v>
      </c>
      <c r="B3511" s="152" t="str">
        <f>IFERROR(VLOOKUP(Proc[[#This Row],[App]],Table2[],3,0),"open")</f>
        <v>ok</v>
      </c>
      <c r="C3511" s="94" t="s">
        <v>369</v>
      </c>
      <c r="D3511" s="152" t="s">
        <v>9158</v>
      </c>
      <c r="E3511" s="152" t="s">
        <v>4092</v>
      </c>
      <c r="F3511" s="95" t="s">
        <v>4092</v>
      </c>
      <c r="G3511" s="94" t="s">
        <v>406</v>
      </c>
      <c r="H3511" s="95" t="str">
        <f>IF(Proc[[#This Row],[type]]="LFF (MDG-F)",MID(Proc[[#This Row],[Obj]],13,10),"")</f>
        <v>DE10672010</v>
      </c>
      <c r="I3511" s="152"/>
      <c r="J3511" s="95" t="b">
        <f>Proc[[#This Row],[Requested]]=Proc[[#This Row],[CurrentParent]]</f>
        <v>1</v>
      </c>
      <c r="K3511" s="152" t="str">
        <f>IF(Proc[[#This Row],[Author]]="Marcela Urrego",VLOOKUP(LEFT(Proc[[#This Row],[Requested]],1),Table3[#All],2,0),VLOOKUP(Proc[[#This Row],[Author]],Table4[],2,0))</f>
        <v>MGF</v>
      </c>
      <c r="L3511" s="95" t="s">
        <v>3524</v>
      </c>
      <c r="M3511" s="93">
        <v>45883</v>
      </c>
      <c r="N3511" s="93"/>
      <c r="O3511" s="93"/>
      <c r="P3511" s="84" t="str">
        <f ca="1">IF(Proc[[#This Row],[DaysAgeing]]&gt;5,"yep","on track")</f>
        <v>yep</v>
      </c>
      <c r="Q3511" s="2">
        <f ca="1">IF(Proc[[#This Row],[DateClosed]]="",ABS(NETWORKDAYS(Proc[[#This Row],[DateOpened]],TODAY()))-1,ABS(NETWORKDAYS(Proc[[#This Row],[DateOpened]],Proc[[#This Row],[DateClosed]]))-1)</f>
        <v>166</v>
      </c>
      <c r="R3511" s="84" t="s">
        <v>514</v>
      </c>
      <c r="S3511" s="95"/>
      <c r="T3511" s="153">
        <v>3510</v>
      </c>
    </row>
    <row r="3512" spans="1:20" hidden="1">
      <c r="A3512" s="94" t="s">
        <v>4093</v>
      </c>
      <c r="B3512" s="152" t="str">
        <f>IFERROR(VLOOKUP(Proc[[#This Row],[App]],Table2[],3,0),"open")</f>
        <v>ok</v>
      </c>
      <c r="C3512" s="94" t="s">
        <v>369</v>
      </c>
      <c r="D3512" s="152" t="s">
        <v>9159</v>
      </c>
      <c r="E3512" s="152" t="s">
        <v>4092</v>
      </c>
      <c r="F3512" s="95" t="s">
        <v>4092</v>
      </c>
      <c r="G3512" s="94" t="s">
        <v>406</v>
      </c>
      <c r="H3512" s="95" t="str">
        <f>IF(Proc[[#This Row],[type]]="LFF (MDG-F)",MID(Proc[[#This Row],[Obj]],13,10),"")</f>
        <v>DE65GPO001</v>
      </c>
      <c r="I3512" s="152"/>
      <c r="J3512" s="95" t="b">
        <f>Proc[[#This Row],[Requested]]=Proc[[#This Row],[CurrentParent]]</f>
        <v>1</v>
      </c>
      <c r="K3512" s="152" t="str">
        <f>IF(Proc[[#This Row],[Author]]="Marcela Urrego",VLOOKUP(LEFT(Proc[[#This Row],[Requested]],1),Table3[#All],2,0),VLOOKUP(Proc[[#This Row],[Author]],Table4[],2,0))</f>
        <v>MGF</v>
      </c>
      <c r="L3512" s="95" t="s">
        <v>3524</v>
      </c>
      <c r="M3512" s="93">
        <v>45883</v>
      </c>
      <c r="N3512" s="93"/>
      <c r="O3512" s="93"/>
      <c r="P3512" s="84" t="str">
        <f ca="1">IF(Proc[[#This Row],[DaysAgeing]]&gt;5,"yep","on track")</f>
        <v>yep</v>
      </c>
      <c r="Q3512" s="2">
        <f ca="1">IF(Proc[[#This Row],[DateClosed]]="",ABS(NETWORKDAYS(Proc[[#This Row],[DateOpened]],TODAY()))-1,ABS(NETWORKDAYS(Proc[[#This Row],[DateOpened]],Proc[[#This Row],[DateClosed]]))-1)</f>
        <v>166</v>
      </c>
      <c r="R3512" s="84" t="s">
        <v>514</v>
      </c>
      <c r="S3512" s="95"/>
      <c r="T3512" s="153">
        <v>3511</v>
      </c>
    </row>
    <row r="3513" spans="1:20" hidden="1">
      <c r="A3513" s="94" t="s">
        <v>4093</v>
      </c>
      <c r="B3513" s="152" t="str">
        <f>IFERROR(VLOOKUP(Proc[[#This Row],[App]],Table2[],3,0),"open")</f>
        <v>ok</v>
      </c>
      <c r="C3513" s="94" t="s">
        <v>369</v>
      </c>
      <c r="D3513" s="152" t="s">
        <v>9160</v>
      </c>
      <c r="E3513" s="152" t="s">
        <v>4092</v>
      </c>
      <c r="F3513" s="95" t="s">
        <v>4092</v>
      </c>
      <c r="G3513" s="94" t="s">
        <v>406</v>
      </c>
      <c r="H3513" s="95" t="str">
        <f>IF(Proc[[#This Row],[type]]="LFF (MDG-F)",MID(Proc[[#This Row],[Obj]],13,10),"")</f>
        <v>DK50GPO004</v>
      </c>
      <c r="I3513" s="152"/>
      <c r="J3513" s="95" t="b">
        <f>Proc[[#This Row],[Requested]]=Proc[[#This Row],[CurrentParent]]</f>
        <v>1</v>
      </c>
      <c r="K3513" s="152" t="str">
        <f>IF(Proc[[#This Row],[Author]]="Marcela Urrego",VLOOKUP(LEFT(Proc[[#This Row],[Requested]],1),Table3[#All],2,0),VLOOKUP(Proc[[#This Row],[Author]],Table4[],2,0))</f>
        <v>MGF</v>
      </c>
      <c r="L3513" s="95" t="s">
        <v>3524</v>
      </c>
      <c r="M3513" s="93">
        <v>45883</v>
      </c>
      <c r="N3513" s="93"/>
      <c r="O3513" s="93"/>
      <c r="P3513" s="84" t="str">
        <f ca="1">IF(Proc[[#This Row],[DaysAgeing]]&gt;5,"yep","on track")</f>
        <v>yep</v>
      </c>
      <c r="Q3513" s="2">
        <f ca="1">IF(Proc[[#This Row],[DateClosed]]="",ABS(NETWORKDAYS(Proc[[#This Row],[DateOpened]],TODAY()))-1,ABS(NETWORKDAYS(Proc[[#This Row],[DateOpened]],Proc[[#This Row],[DateClosed]]))-1)</f>
        <v>166</v>
      </c>
      <c r="R3513" s="84" t="s">
        <v>514</v>
      </c>
      <c r="S3513" s="95"/>
      <c r="T3513" s="153">
        <v>3512</v>
      </c>
    </row>
    <row r="3514" spans="1:20" hidden="1">
      <c r="A3514" s="94" t="s">
        <v>4093</v>
      </c>
      <c r="B3514" s="152" t="str">
        <f>IFERROR(VLOOKUP(Proc[[#This Row],[App]],Table2[],3,0),"open")</f>
        <v>ok</v>
      </c>
      <c r="C3514" s="94" t="s">
        <v>369</v>
      </c>
      <c r="D3514" s="152" t="s">
        <v>9161</v>
      </c>
      <c r="E3514" s="152" t="s">
        <v>4092</v>
      </c>
      <c r="F3514" s="95" t="s">
        <v>4092</v>
      </c>
      <c r="G3514" s="94" t="s">
        <v>406</v>
      </c>
      <c r="H3514" s="95" t="str">
        <f>IF(Proc[[#This Row],[type]]="LFF (MDG-F)",MID(Proc[[#This Row],[Obj]],13,10),"")</f>
        <v>ES50GPO792</v>
      </c>
      <c r="I3514" s="152"/>
      <c r="J3514" s="95" t="b">
        <f>Proc[[#This Row],[Requested]]=Proc[[#This Row],[CurrentParent]]</f>
        <v>1</v>
      </c>
      <c r="K3514" s="152" t="str">
        <f>IF(Proc[[#This Row],[Author]]="Marcela Urrego",VLOOKUP(LEFT(Proc[[#This Row],[Requested]],1),Table3[#All],2,0),VLOOKUP(Proc[[#This Row],[Author]],Table4[],2,0))</f>
        <v>MGF</v>
      </c>
      <c r="L3514" s="95" t="s">
        <v>3524</v>
      </c>
      <c r="M3514" s="93">
        <v>45883</v>
      </c>
      <c r="N3514" s="93"/>
      <c r="O3514" s="93"/>
      <c r="P3514" s="84" t="str">
        <f ca="1">IF(Proc[[#This Row],[DaysAgeing]]&gt;5,"yep","on track")</f>
        <v>yep</v>
      </c>
      <c r="Q3514" s="2">
        <f ca="1">IF(Proc[[#This Row],[DateClosed]]="",ABS(NETWORKDAYS(Proc[[#This Row],[DateOpened]],TODAY()))-1,ABS(NETWORKDAYS(Proc[[#This Row],[DateOpened]],Proc[[#This Row],[DateClosed]]))-1)</f>
        <v>166</v>
      </c>
      <c r="R3514" s="84" t="s">
        <v>514</v>
      </c>
      <c r="S3514" s="95"/>
      <c r="T3514" s="153">
        <v>3513</v>
      </c>
    </row>
    <row r="3515" spans="1:20" hidden="1">
      <c r="A3515" s="94" t="s">
        <v>4093</v>
      </c>
      <c r="B3515" s="152" t="str">
        <f>IFERROR(VLOOKUP(Proc[[#This Row],[App]],Table2[],3,0),"open")</f>
        <v>ok</v>
      </c>
      <c r="C3515" s="94" t="s">
        <v>369</v>
      </c>
      <c r="D3515" s="152" t="s">
        <v>9162</v>
      </c>
      <c r="E3515" s="152" t="s">
        <v>4092</v>
      </c>
      <c r="F3515" s="95" t="s">
        <v>4092</v>
      </c>
      <c r="G3515" s="94" t="s">
        <v>406</v>
      </c>
      <c r="H3515" s="95" t="str">
        <f>IF(Proc[[#This Row],[type]]="LFF (MDG-F)",MID(Proc[[#This Row],[Obj]],13,10),"")</f>
        <v>FR01GPO004</v>
      </c>
      <c r="I3515" s="152"/>
      <c r="J3515" s="95" t="b">
        <f>Proc[[#This Row],[Requested]]=Proc[[#This Row],[CurrentParent]]</f>
        <v>1</v>
      </c>
      <c r="K3515" s="152" t="str">
        <f>IF(Proc[[#This Row],[Author]]="Marcela Urrego",VLOOKUP(LEFT(Proc[[#This Row],[Requested]],1),Table3[#All],2,0),VLOOKUP(Proc[[#This Row],[Author]],Table4[],2,0))</f>
        <v>MGF</v>
      </c>
      <c r="L3515" s="95" t="s">
        <v>3524</v>
      </c>
      <c r="M3515" s="93">
        <v>45883</v>
      </c>
      <c r="N3515" s="93"/>
      <c r="O3515" s="93"/>
      <c r="P3515" s="84" t="str">
        <f ca="1">IF(Proc[[#This Row],[DaysAgeing]]&gt;5,"yep","on track")</f>
        <v>yep</v>
      </c>
      <c r="Q3515" s="2">
        <f ca="1">IF(Proc[[#This Row],[DateClosed]]="",ABS(NETWORKDAYS(Proc[[#This Row],[DateOpened]],TODAY()))-1,ABS(NETWORKDAYS(Proc[[#This Row],[DateOpened]],Proc[[#This Row],[DateClosed]]))-1)</f>
        <v>166</v>
      </c>
      <c r="R3515" s="84" t="s">
        <v>514</v>
      </c>
      <c r="S3515" s="95"/>
      <c r="T3515" s="153">
        <v>3514</v>
      </c>
    </row>
    <row r="3516" spans="1:20" hidden="1">
      <c r="A3516" s="94" t="s">
        <v>4093</v>
      </c>
      <c r="B3516" s="152" t="str">
        <f>IFERROR(VLOOKUP(Proc[[#This Row],[App]],Table2[],3,0),"open")</f>
        <v>ok</v>
      </c>
      <c r="C3516" s="94" t="s">
        <v>369</v>
      </c>
      <c r="D3516" s="152" t="s">
        <v>9163</v>
      </c>
      <c r="E3516" s="152" t="s">
        <v>4092</v>
      </c>
      <c r="F3516" s="95" t="s">
        <v>4092</v>
      </c>
      <c r="G3516" s="94" t="s">
        <v>406</v>
      </c>
      <c r="H3516" s="95" t="str">
        <f>IF(Proc[[#This Row],[type]]="LFF (MDG-F)",MID(Proc[[#This Row],[Obj]],13,10),"")</f>
        <v>IT50GPO004</v>
      </c>
      <c r="I3516" s="152"/>
      <c r="J3516" s="95" t="b">
        <f>Proc[[#This Row],[Requested]]=Proc[[#This Row],[CurrentParent]]</f>
        <v>1</v>
      </c>
      <c r="K3516" s="152" t="str">
        <f>IF(Proc[[#This Row],[Author]]="Marcela Urrego",VLOOKUP(LEFT(Proc[[#This Row],[Requested]],1),Table3[#All],2,0),VLOOKUP(Proc[[#This Row],[Author]],Table4[],2,0))</f>
        <v>MGF</v>
      </c>
      <c r="L3516" s="95" t="s">
        <v>3524</v>
      </c>
      <c r="M3516" s="93">
        <v>45883</v>
      </c>
      <c r="N3516" s="93"/>
      <c r="O3516" s="93"/>
      <c r="P3516" s="84" t="str">
        <f ca="1">IF(Proc[[#This Row],[DaysAgeing]]&gt;5,"yep","on track")</f>
        <v>yep</v>
      </c>
      <c r="Q3516" s="2">
        <f ca="1">IF(Proc[[#This Row],[DateClosed]]="",ABS(NETWORKDAYS(Proc[[#This Row],[DateOpened]],TODAY()))-1,ABS(NETWORKDAYS(Proc[[#This Row],[DateOpened]],Proc[[#This Row],[DateClosed]]))-1)</f>
        <v>166</v>
      </c>
      <c r="R3516" s="84" t="s">
        <v>514</v>
      </c>
      <c r="S3516" s="95"/>
      <c r="T3516" s="153">
        <v>3515</v>
      </c>
    </row>
    <row r="3517" spans="1:20" hidden="1">
      <c r="A3517" s="94" t="s">
        <v>4093</v>
      </c>
      <c r="B3517" s="152" t="str">
        <f>IFERROR(VLOOKUP(Proc[[#This Row],[App]],Table2[],3,0),"open")</f>
        <v>ok</v>
      </c>
      <c r="C3517" s="94" t="s">
        <v>369</v>
      </c>
      <c r="D3517" s="152" t="s">
        <v>9164</v>
      </c>
      <c r="E3517" s="152" t="s">
        <v>4092</v>
      </c>
      <c r="F3517" s="95" t="s">
        <v>4092</v>
      </c>
      <c r="G3517" s="94" t="s">
        <v>406</v>
      </c>
      <c r="H3517" s="95" t="str">
        <f>IF(Proc[[#This Row],[type]]="LFF (MDG-F)",MID(Proc[[#This Row],[Obj]],13,10),"")</f>
        <v>IT50GPO0C3</v>
      </c>
      <c r="I3517" s="152"/>
      <c r="J3517" s="95" t="b">
        <f>Proc[[#This Row],[Requested]]=Proc[[#This Row],[CurrentParent]]</f>
        <v>1</v>
      </c>
      <c r="K3517" s="152" t="str">
        <f>IF(Proc[[#This Row],[Author]]="Marcela Urrego",VLOOKUP(LEFT(Proc[[#This Row],[Requested]],1),Table3[#All],2,0),VLOOKUP(Proc[[#This Row],[Author]],Table4[],2,0))</f>
        <v>MGF</v>
      </c>
      <c r="L3517" s="95" t="s">
        <v>3524</v>
      </c>
      <c r="M3517" s="93">
        <v>45883</v>
      </c>
      <c r="N3517" s="93"/>
      <c r="O3517" s="93"/>
      <c r="P3517" s="84" t="str">
        <f ca="1">IF(Proc[[#This Row],[DaysAgeing]]&gt;5,"yep","on track")</f>
        <v>yep</v>
      </c>
      <c r="Q3517" s="2">
        <f ca="1">IF(Proc[[#This Row],[DateClosed]]="",ABS(NETWORKDAYS(Proc[[#This Row],[DateOpened]],TODAY()))-1,ABS(NETWORKDAYS(Proc[[#This Row],[DateOpened]],Proc[[#This Row],[DateClosed]]))-1)</f>
        <v>166</v>
      </c>
      <c r="R3517" s="84" t="s">
        <v>514</v>
      </c>
      <c r="S3517" s="95"/>
      <c r="T3517" s="153">
        <v>3516</v>
      </c>
    </row>
    <row r="3518" spans="1:20" hidden="1">
      <c r="A3518" s="94" t="s">
        <v>4093</v>
      </c>
      <c r="B3518" s="152" t="str">
        <f>IFERROR(VLOOKUP(Proc[[#This Row],[App]],Table2[],3,0),"open")</f>
        <v>ok</v>
      </c>
      <c r="C3518" s="94" t="s">
        <v>369</v>
      </c>
      <c r="D3518" s="152" t="s">
        <v>4248</v>
      </c>
      <c r="E3518" s="152" t="s">
        <v>4092</v>
      </c>
      <c r="F3518" s="95" t="s">
        <v>4092</v>
      </c>
      <c r="G3518" s="94" t="s">
        <v>406</v>
      </c>
      <c r="H3518" s="95" t="str">
        <f>IF(Proc[[#This Row],[type]]="LFF (MDG-F)",MID(Proc[[#This Row],[Obj]],13,10),"")</f>
        <v>JP01GPO302</v>
      </c>
      <c r="I3518" s="152"/>
      <c r="J3518" s="95" t="b">
        <f>Proc[[#This Row],[Requested]]=Proc[[#This Row],[CurrentParent]]</f>
        <v>1</v>
      </c>
      <c r="K3518" s="152" t="str">
        <f>IF(Proc[[#This Row],[Author]]="Marcela Urrego",VLOOKUP(LEFT(Proc[[#This Row],[Requested]],1),Table3[#All],2,0),VLOOKUP(Proc[[#This Row],[Author]],Table4[],2,0))</f>
        <v>MGF</v>
      </c>
      <c r="L3518" s="95" t="s">
        <v>3524</v>
      </c>
      <c r="M3518" s="93">
        <v>45883</v>
      </c>
      <c r="N3518" s="93"/>
      <c r="O3518" s="93"/>
      <c r="P3518" s="84" t="str">
        <f ca="1">IF(Proc[[#This Row],[DaysAgeing]]&gt;5,"yep","on track")</f>
        <v>yep</v>
      </c>
      <c r="Q3518" s="2">
        <f ca="1">IF(Proc[[#This Row],[DateClosed]]="",ABS(NETWORKDAYS(Proc[[#This Row],[DateOpened]],TODAY()))-1,ABS(NETWORKDAYS(Proc[[#This Row],[DateOpened]],Proc[[#This Row],[DateClosed]]))-1)</f>
        <v>166</v>
      </c>
      <c r="R3518" s="84" t="s">
        <v>514</v>
      </c>
      <c r="S3518" s="95"/>
      <c r="T3518" s="153">
        <v>3517</v>
      </c>
    </row>
    <row r="3519" spans="1:20" hidden="1">
      <c r="A3519" s="94" t="s">
        <v>4093</v>
      </c>
      <c r="B3519" s="152" t="str">
        <f>IFERROR(VLOOKUP(Proc[[#This Row],[App]],Table2[],3,0),"open")</f>
        <v>ok</v>
      </c>
      <c r="C3519" s="94" t="s">
        <v>369</v>
      </c>
      <c r="D3519" s="152" t="s">
        <v>9165</v>
      </c>
      <c r="E3519" s="152" t="s">
        <v>4092</v>
      </c>
      <c r="F3519" s="95" t="s">
        <v>4092</v>
      </c>
      <c r="G3519" s="94" t="s">
        <v>406</v>
      </c>
      <c r="H3519" s="95" t="str">
        <f>IF(Proc[[#This Row],[type]]="LFF (MDG-F)",MID(Proc[[#This Row],[Obj]],13,10),"")</f>
        <v>JP02GPO302</v>
      </c>
      <c r="I3519" s="152"/>
      <c r="J3519" s="95" t="b">
        <f>Proc[[#This Row],[Requested]]=Proc[[#This Row],[CurrentParent]]</f>
        <v>1</v>
      </c>
      <c r="K3519" s="152" t="str">
        <f>IF(Proc[[#This Row],[Author]]="Marcela Urrego",VLOOKUP(LEFT(Proc[[#This Row],[Requested]],1),Table3[#All],2,0),VLOOKUP(Proc[[#This Row],[Author]],Table4[],2,0))</f>
        <v>MGF</v>
      </c>
      <c r="L3519" s="95" t="s">
        <v>3524</v>
      </c>
      <c r="M3519" s="93">
        <v>45883</v>
      </c>
      <c r="N3519" s="93"/>
      <c r="O3519" s="93"/>
      <c r="P3519" s="84" t="str">
        <f ca="1">IF(Proc[[#This Row],[DaysAgeing]]&gt;5,"yep","on track")</f>
        <v>yep</v>
      </c>
      <c r="Q3519" s="2">
        <f ca="1">IF(Proc[[#This Row],[DateClosed]]="",ABS(NETWORKDAYS(Proc[[#This Row],[DateOpened]],TODAY()))-1,ABS(NETWORKDAYS(Proc[[#This Row],[DateOpened]],Proc[[#This Row],[DateClosed]]))-1)</f>
        <v>166</v>
      </c>
      <c r="R3519" s="84" t="s">
        <v>514</v>
      </c>
      <c r="S3519" s="95"/>
      <c r="T3519" s="153">
        <v>3518</v>
      </c>
    </row>
    <row r="3520" spans="1:20" hidden="1">
      <c r="A3520" s="94" t="s">
        <v>4093</v>
      </c>
      <c r="B3520" s="152" t="str">
        <f>IFERROR(VLOOKUP(Proc[[#This Row],[App]],Table2[],3,0),"open")</f>
        <v>ok</v>
      </c>
      <c r="C3520" s="94" t="s">
        <v>369</v>
      </c>
      <c r="D3520" s="152" t="s">
        <v>9166</v>
      </c>
      <c r="E3520" s="152" t="s">
        <v>4092</v>
      </c>
      <c r="F3520" s="95" t="s">
        <v>4092</v>
      </c>
      <c r="G3520" s="94" t="s">
        <v>406</v>
      </c>
      <c r="H3520" s="95" t="str">
        <f>IF(Proc[[#This Row],[type]]="LFF (MDG-F)",MID(Proc[[#This Row],[Obj]],13,10),"")</f>
        <v>KE50GPO004</v>
      </c>
      <c r="I3520" s="152"/>
      <c r="J3520" s="95" t="b">
        <f>Proc[[#This Row],[Requested]]=Proc[[#This Row],[CurrentParent]]</f>
        <v>1</v>
      </c>
      <c r="K3520" s="152" t="str">
        <f>IF(Proc[[#This Row],[Author]]="Marcela Urrego",VLOOKUP(LEFT(Proc[[#This Row],[Requested]],1),Table3[#All],2,0),VLOOKUP(Proc[[#This Row],[Author]],Table4[],2,0))</f>
        <v>MGF</v>
      </c>
      <c r="L3520" s="95" t="s">
        <v>3524</v>
      </c>
      <c r="M3520" s="93">
        <v>45883</v>
      </c>
      <c r="N3520" s="93"/>
      <c r="O3520" s="93"/>
      <c r="P3520" s="84" t="str">
        <f ca="1">IF(Proc[[#This Row],[DaysAgeing]]&gt;5,"yep","on track")</f>
        <v>yep</v>
      </c>
      <c r="Q3520" s="2">
        <f ca="1">IF(Proc[[#This Row],[DateClosed]]="",ABS(NETWORKDAYS(Proc[[#This Row],[DateOpened]],TODAY()))-1,ABS(NETWORKDAYS(Proc[[#This Row],[DateOpened]],Proc[[#This Row],[DateClosed]]))-1)</f>
        <v>166</v>
      </c>
      <c r="R3520" s="84" t="s">
        <v>514</v>
      </c>
      <c r="S3520" s="95"/>
      <c r="T3520" s="153">
        <v>3519</v>
      </c>
    </row>
    <row r="3521" spans="1:20" hidden="1">
      <c r="A3521" s="94" t="s">
        <v>4093</v>
      </c>
      <c r="B3521" s="152" t="str">
        <f>IFERROR(VLOOKUP(Proc[[#This Row],[App]],Table2[],3,0),"open")</f>
        <v>ok</v>
      </c>
      <c r="C3521" s="94" t="s">
        <v>369</v>
      </c>
      <c r="D3521" s="152" t="s">
        <v>9167</v>
      </c>
      <c r="E3521" s="152" t="s">
        <v>4092</v>
      </c>
      <c r="F3521" s="95" t="s">
        <v>4092</v>
      </c>
      <c r="G3521" s="94" t="s">
        <v>406</v>
      </c>
      <c r="H3521" s="95" t="str">
        <f>IF(Proc[[#This Row],[type]]="LFF (MDG-F)",MID(Proc[[#This Row],[Obj]],13,10),"")</f>
        <v>KR02GPO001</v>
      </c>
      <c r="I3521" s="152"/>
      <c r="J3521" s="95" t="b">
        <f>Proc[[#This Row],[Requested]]=Proc[[#This Row],[CurrentParent]]</f>
        <v>1</v>
      </c>
      <c r="K3521" s="152" t="str">
        <f>IF(Proc[[#This Row],[Author]]="Marcela Urrego",VLOOKUP(LEFT(Proc[[#This Row],[Requested]],1),Table3[#All],2,0),VLOOKUP(Proc[[#This Row],[Author]],Table4[],2,0))</f>
        <v>MGF</v>
      </c>
      <c r="L3521" s="95" t="s">
        <v>3524</v>
      </c>
      <c r="M3521" s="93">
        <v>45883</v>
      </c>
      <c r="N3521" s="93"/>
      <c r="O3521" s="93"/>
      <c r="P3521" s="84" t="str">
        <f ca="1">IF(Proc[[#This Row],[DaysAgeing]]&gt;5,"yep","on track")</f>
        <v>yep</v>
      </c>
      <c r="Q3521" s="2">
        <f ca="1">IF(Proc[[#This Row],[DateClosed]]="",ABS(NETWORKDAYS(Proc[[#This Row],[DateOpened]],TODAY()))-1,ABS(NETWORKDAYS(Proc[[#This Row],[DateOpened]],Proc[[#This Row],[DateClosed]]))-1)</f>
        <v>166</v>
      </c>
      <c r="R3521" s="84" t="s">
        <v>514</v>
      </c>
      <c r="S3521" s="95"/>
      <c r="T3521" s="153">
        <v>3520</v>
      </c>
    </row>
    <row r="3522" spans="1:20" hidden="1">
      <c r="A3522" s="94" t="s">
        <v>4093</v>
      </c>
      <c r="B3522" s="152" t="str">
        <f>IFERROR(VLOOKUP(Proc[[#This Row],[App]],Table2[],3,0),"open")</f>
        <v>ok</v>
      </c>
      <c r="C3522" s="94" t="s">
        <v>369</v>
      </c>
      <c r="D3522" s="152" t="s">
        <v>9168</v>
      </c>
      <c r="E3522" s="152" t="s">
        <v>4092</v>
      </c>
      <c r="F3522" s="95" t="s">
        <v>4092</v>
      </c>
      <c r="G3522" s="94" t="s">
        <v>406</v>
      </c>
      <c r="H3522" s="95" t="str">
        <f>IF(Proc[[#This Row],[type]]="LFF (MDG-F)",MID(Proc[[#This Row],[Obj]],13,10),"")</f>
        <v>TW02GPO004</v>
      </c>
      <c r="I3522" s="152"/>
      <c r="J3522" s="95" t="b">
        <f>Proc[[#This Row],[Requested]]=Proc[[#This Row],[CurrentParent]]</f>
        <v>1</v>
      </c>
      <c r="K3522" s="152" t="str">
        <f>IF(Proc[[#This Row],[Author]]="Marcela Urrego",VLOOKUP(LEFT(Proc[[#This Row],[Requested]],1),Table3[#All],2,0),VLOOKUP(Proc[[#This Row],[Author]],Table4[],2,0))</f>
        <v>MGF</v>
      </c>
      <c r="L3522" s="95" t="s">
        <v>3524</v>
      </c>
      <c r="M3522" s="93">
        <v>45883</v>
      </c>
      <c r="N3522" s="93"/>
      <c r="O3522" s="93"/>
      <c r="P3522" s="84" t="str">
        <f ca="1">IF(Proc[[#This Row],[DaysAgeing]]&gt;5,"yep","on track")</f>
        <v>yep</v>
      </c>
      <c r="Q3522" s="2">
        <f ca="1">IF(Proc[[#This Row],[DateClosed]]="",ABS(NETWORKDAYS(Proc[[#This Row],[DateOpened]],TODAY()))-1,ABS(NETWORKDAYS(Proc[[#This Row],[DateOpened]],Proc[[#This Row],[DateClosed]]))-1)</f>
        <v>166</v>
      </c>
      <c r="R3522" s="84" t="s">
        <v>514</v>
      </c>
      <c r="S3522" s="95"/>
      <c r="T3522" s="153">
        <v>3521</v>
      </c>
    </row>
    <row r="3523" spans="1:20" hidden="1">
      <c r="A3523" s="94" t="s">
        <v>4093</v>
      </c>
      <c r="B3523" s="152" t="str">
        <f>IFERROR(VLOOKUP(Proc[[#This Row],[App]],Table2[],3,0),"open")</f>
        <v>ok</v>
      </c>
      <c r="C3523" s="94" t="s">
        <v>369</v>
      </c>
      <c r="D3523" s="152" t="s">
        <v>9169</v>
      </c>
      <c r="E3523" s="152" t="s">
        <v>4092</v>
      </c>
      <c r="F3523" s="95" t="s">
        <v>4092</v>
      </c>
      <c r="G3523" s="94" t="s">
        <v>406</v>
      </c>
      <c r="H3523" s="95" t="str">
        <f>IF(Proc[[#This Row],[type]]="LFF (MDG-F)",MID(Proc[[#This Row],[Obj]],13,10),"")</f>
        <v>TW03GPO005</v>
      </c>
      <c r="I3523" s="152"/>
      <c r="J3523" s="95" t="b">
        <f>Proc[[#This Row],[Requested]]=Proc[[#This Row],[CurrentParent]]</f>
        <v>1</v>
      </c>
      <c r="K3523" s="152" t="str">
        <f>IF(Proc[[#This Row],[Author]]="Marcela Urrego",VLOOKUP(LEFT(Proc[[#This Row],[Requested]],1),Table3[#All],2,0),VLOOKUP(Proc[[#This Row],[Author]],Table4[],2,0))</f>
        <v>MGF</v>
      </c>
      <c r="L3523" s="95" t="s">
        <v>3524</v>
      </c>
      <c r="M3523" s="93">
        <v>45883</v>
      </c>
      <c r="N3523" s="93"/>
      <c r="O3523" s="93"/>
      <c r="P3523" s="84" t="str">
        <f ca="1">IF(Proc[[#This Row],[DaysAgeing]]&gt;5,"yep","on track")</f>
        <v>yep</v>
      </c>
      <c r="Q3523" s="2">
        <f ca="1">IF(Proc[[#This Row],[DateClosed]]="",ABS(NETWORKDAYS(Proc[[#This Row],[DateOpened]],TODAY()))-1,ABS(NETWORKDAYS(Proc[[#This Row],[DateOpened]],Proc[[#This Row],[DateClosed]]))-1)</f>
        <v>166</v>
      </c>
      <c r="R3523" s="84" t="s">
        <v>514</v>
      </c>
      <c r="S3523" s="95"/>
      <c r="T3523" s="153">
        <v>3522</v>
      </c>
    </row>
    <row r="3524" spans="1:20" hidden="1">
      <c r="A3524" s="94" t="s">
        <v>4093</v>
      </c>
      <c r="B3524" s="152" t="str">
        <f>IFERROR(VLOOKUP(Proc[[#This Row],[App]],Table2[],3,0),"open")</f>
        <v>ok</v>
      </c>
      <c r="C3524" s="94" t="s">
        <v>369</v>
      </c>
      <c r="D3524" s="152" t="s">
        <v>9170</v>
      </c>
      <c r="E3524" s="152" t="s">
        <v>4092</v>
      </c>
      <c r="F3524" s="95" t="s">
        <v>4092</v>
      </c>
      <c r="G3524" s="94" t="s">
        <v>406</v>
      </c>
      <c r="H3524" s="95" t="str">
        <f>IF(Proc[[#This Row],[type]]="LFF (MDG-F)",MID(Proc[[#This Row],[Obj]],13,10),"")</f>
        <v>US01GPO004</v>
      </c>
      <c r="I3524" s="152"/>
      <c r="J3524" s="95" t="b">
        <f>Proc[[#This Row],[Requested]]=Proc[[#This Row],[CurrentParent]]</f>
        <v>1</v>
      </c>
      <c r="K3524" s="152" t="str">
        <f>IF(Proc[[#This Row],[Author]]="Marcela Urrego",VLOOKUP(LEFT(Proc[[#This Row],[Requested]],1),Table3[#All],2,0),VLOOKUP(Proc[[#This Row],[Author]],Table4[],2,0))</f>
        <v>MGF</v>
      </c>
      <c r="L3524" s="95" t="s">
        <v>3524</v>
      </c>
      <c r="M3524" s="93">
        <v>45883</v>
      </c>
      <c r="N3524" s="93"/>
      <c r="O3524" s="93"/>
      <c r="P3524" s="84" t="str">
        <f ca="1">IF(Proc[[#This Row],[DaysAgeing]]&gt;5,"yep","on track")</f>
        <v>yep</v>
      </c>
      <c r="Q3524" s="2">
        <f ca="1">IF(Proc[[#This Row],[DateClosed]]="",ABS(NETWORKDAYS(Proc[[#This Row],[DateOpened]],TODAY()))-1,ABS(NETWORKDAYS(Proc[[#This Row],[DateOpened]],Proc[[#This Row],[DateClosed]]))-1)</f>
        <v>166</v>
      </c>
      <c r="R3524" s="84" t="s">
        <v>514</v>
      </c>
      <c r="S3524" s="95"/>
      <c r="T3524" s="153">
        <v>3523</v>
      </c>
    </row>
    <row r="3525" spans="1:20" hidden="1">
      <c r="A3525" s="94" t="s">
        <v>4093</v>
      </c>
      <c r="B3525" s="152" t="str">
        <f>IFERROR(VLOOKUP(Proc[[#This Row],[App]],Table2[],3,0),"open")</f>
        <v>ok</v>
      </c>
      <c r="C3525" s="94" t="s">
        <v>369</v>
      </c>
      <c r="D3525" s="152" t="s">
        <v>9171</v>
      </c>
      <c r="E3525" s="152" t="s">
        <v>4092</v>
      </c>
      <c r="F3525" s="95" t="s">
        <v>4092</v>
      </c>
      <c r="G3525" s="94" t="s">
        <v>406</v>
      </c>
      <c r="H3525" s="95" t="str">
        <f>IF(Proc[[#This Row],[type]]="LFF (MDG-F)",MID(Proc[[#This Row],[Obj]],13,10),"")</f>
        <v>US01GPO101</v>
      </c>
      <c r="I3525" s="152"/>
      <c r="J3525" s="95" t="b">
        <f>Proc[[#This Row],[Requested]]=Proc[[#This Row],[CurrentParent]]</f>
        <v>1</v>
      </c>
      <c r="K3525" s="152" t="str">
        <f>IF(Proc[[#This Row],[Author]]="Marcela Urrego",VLOOKUP(LEFT(Proc[[#This Row],[Requested]],1),Table3[#All],2,0),VLOOKUP(Proc[[#This Row],[Author]],Table4[],2,0))</f>
        <v>MGF</v>
      </c>
      <c r="L3525" s="95" t="s">
        <v>3524</v>
      </c>
      <c r="M3525" s="93">
        <v>45883</v>
      </c>
      <c r="N3525" s="93"/>
      <c r="O3525" s="93"/>
      <c r="P3525" s="84" t="str">
        <f ca="1">IF(Proc[[#This Row],[DaysAgeing]]&gt;5,"yep","on track")</f>
        <v>yep</v>
      </c>
      <c r="Q3525" s="2">
        <f ca="1">IF(Proc[[#This Row],[DateClosed]]="",ABS(NETWORKDAYS(Proc[[#This Row],[DateOpened]],TODAY()))-1,ABS(NETWORKDAYS(Proc[[#This Row],[DateOpened]],Proc[[#This Row],[DateClosed]]))-1)</f>
        <v>166</v>
      </c>
      <c r="R3525" s="84" t="s">
        <v>514</v>
      </c>
      <c r="S3525" s="95"/>
      <c r="T3525" s="153">
        <v>3524</v>
      </c>
    </row>
    <row r="3526" spans="1:20" hidden="1">
      <c r="A3526" s="94" t="s">
        <v>4093</v>
      </c>
      <c r="B3526" s="152" t="str">
        <f>IFERROR(VLOOKUP(Proc[[#This Row],[App]],Table2[],3,0),"open")</f>
        <v>ok</v>
      </c>
      <c r="C3526" s="94" t="s">
        <v>369</v>
      </c>
      <c r="D3526" s="152" t="s">
        <v>9172</v>
      </c>
      <c r="E3526" s="152" t="s">
        <v>4092</v>
      </c>
      <c r="F3526" s="95" t="s">
        <v>4092</v>
      </c>
      <c r="G3526" s="94" t="s">
        <v>406</v>
      </c>
      <c r="H3526" s="95" t="str">
        <f>IF(Proc[[#This Row],[type]]="LFF (MDG-F)",MID(Proc[[#This Row],[Obj]],13,10),"")</f>
        <v>US01GPO401</v>
      </c>
      <c r="I3526" s="152"/>
      <c r="J3526" s="95" t="b">
        <f>Proc[[#This Row],[Requested]]=Proc[[#This Row],[CurrentParent]]</f>
        <v>1</v>
      </c>
      <c r="K3526" s="152" t="str">
        <f>IF(Proc[[#This Row],[Author]]="Marcela Urrego",VLOOKUP(LEFT(Proc[[#This Row],[Requested]],1),Table3[#All],2,0),VLOOKUP(Proc[[#This Row],[Author]],Table4[],2,0))</f>
        <v>MGF</v>
      </c>
      <c r="L3526" s="95" t="s">
        <v>3524</v>
      </c>
      <c r="M3526" s="93">
        <v>45883</v>
      </c>
      <c r="N3526" s="93"/>
      <c r="O3526" s="93"/>
      <c r="P3526" s="84" t="str">
        <f ca="1">IF(Proc[[#This Row],[DaysAgeing]]&gt;5,"yep","on track")</f>
        <v>yep</v>
      </c>
      <c r="Q3526" s="2">
        <f ca="1">IF(Proc[[#This Row],[DateClosed]]="",ABS(NETWORKDAYS(Proc[[#This Row],[DateOpened]],TODAY()))-1,ABS(NETWORKDAYS(Proc[[#This Row],[DateOpened]],Proc[[#This Row],[DateClosed]]))-1)</f>
        <v>166</v>
      </c>
      <c r="R3526" s="84" t="s">
        <v>514</v>
      </c>
      <c r="S3526" s="95"/>
      <c r="T3526" s="153">
        <v>3525</v>
      </c>
    </row>
    <row r="3527" spans="1:20" hidden="1">
      <c r="A3527" s="94" t="s">
        <v>4093</v>
      </c>
      <c r="B3527" s="152" t="str">
        <f>IFERROR(VLOOKUP(Proc[[#This Row],[App]],Table2[],3,0),"open")</f>
        <v>ok</v>
      </c>
      <c r="C3527" s="94" t="s">
        <v>369</v>
      </c>
      <c r="D3527" s="152" t="s">
        <v>9173</v>
      </c>
      <c r="E3527" s="152" t="s">
        <v>4092</v>
      </c>
      <c r="F3527" s="95" t="s">
        <v>4092</v>
      </c>
      <c r="G3527" s="94" t="s">
        <v>406</v>
      </c>
      <c r="H3527" s="95" t="str">
        <f>IF(Proc[[#This Row],[type]]="LFF (MDG-F)",MID(Proc[[#This Row],[Obj]],13,10),"")</f>
        <v>VN50GPO005</v>
      </c>
      <c r="I3527" s="152"/>
      <c r="J3527" s="95" t="b">
        <f>Proc[[#This Row],[Requested]]=Proc[[#This Row],[CurrentParent]]</f>
        <v>1</v>
      </c>
      <c r="K3527" s="152" t="str">
        <f>IF(Proc[[#This Row],[Author]]="Marcela Urrego",VLOOKUP(LEFT(Proc[[#This Row],[Requested]],1),Table3[#All],2,0),VLOOKUP(Proc[[#This Row],[Author]],Table4[],2,0))</f>
        <v>MGF</v>
      </c>
      <c r="L3527" s="95" t="s">
        <v>3524</v>
      </c>
      <c r="M3527" s="93">
        <v>45883</v>
      </c>
      <c r="N3527" s="93"/>
      <c r="O3527" s="93"/>
      <c r="P3527" s="84" t="str">
        <f ca="1">IF(Proc[[#This Row],[DaysAgeing]]&gt;5,"yep","on track")</f>
        <v>yep</v>
      </c>
      <c r="Q3527" s="2">
        <f ca="1">IF(Proc[[#This Row],[DateClosed]]="",ABS(NETWORKDAYS(Proc[[#This Row],[DateOpened]],TODAY()))-1,ABS(NETWORKDAYS(Proc[[#This Row],[DateOpened]],Proc[[#This Row],[DateClosed]]))-1)</f>
        <v>166</v>
      </c>
      <c r="R3527" s="84" t="s">
        <v>514</v>
      </c>
      <c r="S3527" s="95"/>
      <c r="T3527" s="153">
        <v>3526</v>
      </c>
    </row>
    <row r="3528" spans="1:20" hidden="1">
      <c r="A3528" s="94" t="s">
        <v>4093</v>
      </c>
      <c r="B3528" s="152" t="str">
        <f>IFERROR(VLOOKUP(Proc[[#This Row],[App]],Table2[],3,0),"open")</f>
        <v>ok</v>
      </c>
      <c r="C3528" s="94" t="s">
        <v>369</v>
      </c>
      <c r="D3528" s="152" t="s">
        <v>9174</v>
      </c>
      <c r="E3528" s="152" t="s">
        <v>4092</v>
      </c>
      <c r="F3528" s="95" t="s">
        <v>4092</v>
      </c>
      <c r="G3528" s="94" t="s">
        <v>406</v>
      </c>
      <c r="H3528" s="95" t="str">
        <f>IF(Proc[[#This Row],[type]]="LFF (MDG-F)",MID(Proc[[#This Row],[Obj]],13,10),"")</f>
        <v>ZA50GPO004</v>
      </c>
      <c r="I3528" s="152"/>
      <c r="J3528" s="95" t="b">
        <f>Proc[[#This Row],[Requested]]=Proc[[#This Row],[CurrentParent]]</f>
        <v>1</v>
      </c>
      <c r="K3528" s="152" t="str">
        <f>IF(Proc[[#This Row],[Author]]="Marcela Urrego",VLOOKUP(LEFT(Proc[[#This Row],[Requested]],1),Table3[#All],2,0),VLOOKUP(Proc[[#This Row],[Author]],Table4[],2,0))</f>
        <v>MGF</v>
      </c>
      <c r="L3528" s="95" t="s">
        <v>3524</v>
      </c>
      <c r="M3528" s="93">
        <v>45883</v>
      </c>
      <c r="N3528" s="93"/>
      <c r="O3528" s="93"/>
      <c r="P3528" s="84" t="str">
        <f ca="1">IF(Proc[[#This Row],[DaysAgeing]]&gt;5,"yep","on track")</f>
        <v>yep</v>
      </c>
      <c r="Q3528" s="2">
        <f ca="1">IF(Proc[[#This Row],[DateClosed]]="",ABS(NETWORKDAYS(Proc[[#This Row],[DateOpened]],TODAY()))-1,ABS(NETWORKDAYS(Proc[[#This Row],[DateOpened]],Proc[[#This Row],[DateClosed]]))-1)</f>
        <v>166</v>
      </c>
      <c r="R3528" s="84" t="s">
        <v>514</v>
      </c>
      <c r="S3528" s="95"/>
      <c r="T3528" s="153">
        <v>3527</v>
      </c>
    </row>
    <row r="3529" spans="1:20" hidden="1">
      <c r="A3529" s="94" t="s">
        <v>4093</v>
      </c>
      <c r="B3529" s="152" t="str">
        <f>IFERROR(VLOOKUP(Proc[[#This Row],[App]],Table2[],3,0),"open")</f>
        <v>ok</v>
      </c>
      <c r="C3529" s="94" t="s">
        <v>369</v>
      </c>
      <c r="D3529" s="152" t="s">
        <v>9175</v>
      </c>
      <c r="E3529" s="152" t="s">
        <v>4092</v>
      </c>
      <c r="F3529" s="95" t="s">
        <v>4092</v>
      </c>
      <c r="G3529" s="94" t="s">
        <v>406</v>
      </c>
      <c r="H3529" s="95" t="str">
        <f>IF(Proc[[#This Row],[type]]="LFF (MDG-F)",MID(Proc[[#This Row],[Obj]],13,10),"")</f>
        <v>2031GPO004</v>
      </c>
      <c r="I3529" s="152"/>
      <c r="J3529" s="95" t="b">
        <f>Proc[[#This Row],[Requested]]=Proc[[#This Row],[CurrentParent]]</f>
        <v>1</v>
      </c>
      <c r="K3529" s="152" t="str">
        <f>IF(Proc[[#This Row],[Author]]="Marcela Urrego",VLOOKUP(LEFT(Proc[[#This Row],[Requested]],1),Table3[#All],2,0),VLOOKUP(Proc[[#This Row],[Author]],Table4[],2,0))</f>
        <v>MGF</v>
      </c>
      <c r="L3529" s="95" t="s">
        <v>3524</v>
      </c>
      <c r="M3529" s="93">
        <v>45883</v>
      </c>
      <c r="N3529" s="93"/>
      <c r="O3529" s="93"/>
      <c r="P3529" s="84" t="str">
        <f ca="1">IF(Proc[[#This Row],[DaysAgeing]]&gt;5,"yep","on track")</f>
        <v>yep</v>
      </c>
      <c r="Q3529" s="2">
        <f ca="1">IF(Proc[[#This Row],[DateClosed]]="",ABS(NETWORKDAYS(Proc[[#This Row],[DateOpened]],TODAY()))-1,ABS(NETWORKDAYS(Proc[[#This Row],[DateOpened]],Proc[[#This Row],[DateClosed]]))-1)</f>
        <v>166</v>
      </c>
      <c r="R3529" s="84" t="s">
        <v>514</v>
      </c>
      <c r="S3529" s="95"/>
      <c r="T3529" s="153">
        <v>3528</v>
      </c>
    </row>
    <row r="3530" spans="1:20" hidden="1">
      <c r="A3530" s="94" t="s">
        <v>4093</v>
      </c>
      <c r="B3530" s="152" t="str">
        <f>IFERROR(VLOOKUP(Proc[[#This Row],[App]],Table2[],3,0),"open")</f>
        <v>ok</v>
      </c>
      <c r="C3530" s="94" t="s">
        <v>369</v>
      </c>
      <c r="D3530" s="152" t="s">
        <v>9176</v>
      </c>
      <c r="E3530" s="152" t="s">
        <v>4092</v>
      </c>
      <c r="F3530" s="95" t="s">
        <v>4092</v>
      </c>
      <c r="G3530" s="94" t="s">
        <v>406</v>
      </c>
      <c r="H3530" s="95" t="str">
        <f>IF(Proc[[#This Row],[type]]="LFF (MDG-F)",MID(Proc[[#This Row],[Obj]],13,10),"")</f>
        <v>2057GPO008</v>
      </c>
      <c r="I3530" s="152"/>
      <c r="J3530" s="95" t="b">
        <f>Proc[[#This Row],[Requested]]=Proc[[#This Row],[CurrentParent]]</f>
        <v>1</v>
      </c>
      <c r="K3530" s="152" t="str">
        <f>IF(Proc[[#This Row],[Author]]="Marcela Urrego",VLOOKUP(LEFT(Proc[[#This Row],[Requested]],1),Table3[#All],2,0),VLOOKUP(Proc[[#This Row],[Author]],Table4[],2,0))</f>
        <v>MGF</v>
      </c>
      <c r="L3530" s="95" t="s">
        <v>3524</v>
      </c>
      <c r="M3530" s="93">
        <v>45883</v>
      </c>
      <c r="N3530" s="93"/>
      <c r="O3530" s="93"/>
      <c r="P3530" s="84" t="str">
        <f ca="1">IF(Proc[[#This Row],[DaysAgeing]]&gt;5,"yep","on track")</f>
        <v>yep</v>
      </c>
      <c r="Q3530" s="2">
        <f ca="1">IF(Proc[[#This Row],[DateClosed]]="",ABS(NETWORKDAYS(Proc[[#This Row],[DateOpened]],TODAY()))-1,ABS(NETWORKDAYS(Proc[[#This Row],[DateOpened]],Proc[[#This Row],[DateClosed]]))-1)</f>
        <v>166</v>
      </c>
      <c r="R3530" s="84" t="s">
        <v>514</v>
      </c>
      <c r="S3530" s="95"/>
      <c r="T3530" s="153">
        <v>3529</v>
      </c>
    </row>
    <row r="3531" spans="1:20" hidden="1">
      <c r="A3531" s="94" t="s">
        <v>4093</v>
      </c>
      <c r="B3531" s="152" t="str">
        <f>IFERROR(VLOOKUP(Proc[[#This Row],[App]],Table2[],3,0),"open")</f>
        <v>ok</v>
      </c>
      <c r="C3531" s="94" t="s">
        <v>369</v>
      </c>
      <c r="D3531" s="152" t="s">
        <v>9177</v>
      </c>
      <c r="E3531" s="152" t="s">
        <v>4092</v>
      </c>
      <c r="F3531" s="95" t="s">
        <v>4092</v>
      </c>
      <c r="G3531" s="94" t="s">
        <v>406</v>
      </c>
      <c r="H3531" s="95" t="str">
        <f>IF(Proc[[#This Row],[type]]="LFF (MDG-F)",MID(Proc[[#This Row],[Obj]],13,10),"")</f>
        <v>2102GPO003</v>
      </c>
      <c r="I3531" s="152"/>
      <c r="J3531" s="95" t="b">
        <f>Proc[[#This Row],[Requested]]=Proc[[#This Row],[CurrentParent]]</f>
        <v>1</v>
      </c>
      <c r="K3531" s="152" t="str">
        <f>IF(Proc[[#This Row],[Author]]="Marcela Urrego",VLOOKUP(LEFT(Proc[[#This Row],[Requested]],1),Table3[#All],2,0),VLOOKUP(Proc[[#This Row],[Author]],Table4[],2,0))</f>
        <v>MGF</v>
      </c>
      <c r="L3531" s="95" t="s">
        <v>3524</v>
      </c>
      <c r="M3531" s="93">
        <v>45883</v>
      </c>
      <c r="N3531" s="93"/>
      <c r="O3531" s="93"/>
      <c r="P3531" s="84" t="str">
        <f ca="1">IF(Proc[[#This Row],[DaysAgeing]]&gt;5,"yep","on track")</f>
        <v>yep</v>
      </c>
      <c r="Q3531" s="2">
        <f ca="1">IF(Proc[[#This Row],[DateClosed]]="",ABS(NETWORKDAYS(Proc[[#This Row],[DateOpened]],TODAY()))-1,ABS(NETWORKDAYS(Proc[[#This Row],[DateOpened]],Proc[[#This Row],[DateClosed]]))-1)</f>
        <v>166</v>
      </c>
      <c r="R3531" s="84" t="s">
        <v>514</v>
      </c>
      <c r="S3531" s="95"/>
      <c r="T3531" s="153">
        <v>3530</v>
      </c>
    </row>
    <row r="3532" spans="1:20" hidden="1">
      <c r="A3532" s="94" t="s">
        <v>4093</v>
      </c>
      <c r="B3532" s="152" t="str">
        <f>IFERROR(VLOOKUP(Proc[[#This Row],[App]],Table2[],3,0),"open")</f>
        <v>ok</v>
      </c>
      <c r="C3532" s="94" t="s">
        <v>369</v>
      </c>
      <c r="D3532" s="152" t="s">
        <v>9178</v>
      </c>
      <c r="E3532" s="152" t="s">
        <v>4092</v>
      </c>
      <c r="F3532" s="95" t="s">
        <v>4092</v>
      </c>
      <c r="G3532" s="94" t="s">
        <v>406</v>
      </c>
      <c r="H3532" s="95" t="str">
        <f>IF(Proc[[#This Row],[type]]="LFF (MDG-F)",MID(Proc[[#This Row],[Obj]],13,10),"")</f>
        <v>2123GPO001</v>
      </c>
      <c r="I3532" s="152"/>
      <c r="J3532" s="95" t="b">
        <f>Proc[[#This Row],[Requested]]=Proc[[#This Row],[CurrentParent]]</f>
        <v>1</v>
      </c>
      <c r="K3532" s="152" t="str">
        <f>IF(Proc[[#This Row],[Author]]="Marcela Urrego",VLOOKUP(LEFT(Proc[[#This Row],[Requested]],1),Table3[#All],2,0),VLOOKUP(Proc[[#This Row],[Author]],Table4[],2,0))</f>
        <v>MGF</v>
      </c>
      <c r="L3532" s="95" t="s">
        <v>3524</v>
      </c>
      <c r="M3532" s="93">
        <v>45883</v>
      </c>
      <c r="N3532" s="93"/>
      <c r="O3532" s="93"/>
      <c r="P3532" s="84" t="str">
        <f ca="1">IF(Proc[[#This Row],[DaysAgeing]]&gt;5,"yep","on track")</f>
        <v>yep</v>
      </c>
      <c r="Q3532" s="2">
        <f ca="1">IF(Proc[[#This Row],[DateClosed]]="",ABS(NETWORKDAYS(Proc[[#This Row],[DateOpened]],TODAY()))-1,ABS(NETWORKDAYS(Proc[[#This Row],[DateOpened]],Proc[[#This Row],[DateClosed]]))-1)</f>
        <v>166</v>
      </c>
      <c r="R3532" s="84" t="s">
        <v>514</v>
      </c>
      <c r="S3532" s="95"/>
      <c r="T3532" s="153">
        <v>3531</v>
      </c>
    </row>
    <row r="3533" spans="1:20" hidden="1">
      <c r="A3533" s="94" t="s">
        <v>4093</v>
      </c>
      <c r="B3533" s="152" t="str">
        <f>IFERROR(VLOOKUP(Proc[[#This Row],[App]],Table2[],3,0),"open")</f>
        <v>ok</v>
      </c>
      <c r="C3533" s="94" t="s">
        <v>369</v>
      </c>
      <c r="D3533" s="152" t="s">
        <v>9179</v>
      </c>
      <c r="E3533" s="152" t="s">
        <v>4092</v>
      </c>
      <c r="F3533" s="95" t="s">
        <v>4092</v>
      </c>
      <c r="G3533" s="94" t="s">
        <v>406</v>
      </c>
      <c r="H3533" s="95" t="str">
        <f>IF(Proc[[#This Row],[type]]="LFF (MDG-F)",MID(Proc[[#This Row],[Obj]],13,10),"")</f>
        <v>2128L40014</v>
      </c>
      <c r="I3533" s="152"/>
      <c r="J3533" s="95" t="b">
        <f>Proc[[#This Row],[Requested]]=Proc[[#This Row],[CurrentParent]]</f>
        <v>1</v>
      </c>
      <c r="K3533" s="152" t="str">
        <f>IF(Proc[[#This Row],[Author]]="Marcela Urrego",VLOOKUP(LEFT(Proc[[#This Row],[Requested]],1),Table3[#All],2,0),VLOOKUP(Proc[[#This Row],[Author]],Table4[],2,0))</f>
        <v>MGF</v>
      </c>
      <c r="L3533" s="95" t="s">
        <v>3524</v>
      </c>
      <c r="M3533" s="93">
        <v>45883</v>
      </c>
      <c r="N3533" s="93"/>
      <c r="O3533" s="93"/>
      <c r="P3533" s="84" t="str">
        <f ca="1">IF(Proc[[#This Row],[DaysAgeing]]&gt;5,"yep","on track")</f>
        <v>yep</v>
      </c>
      <c r="Q3533" s="2">
        <f ca="1">IF(Proc[[#This Row],[DateClosed]]="",ABS(NETWORKDAYS(Proc[[#This Row],[DateOpened]],TODAY()))-1,ABS(NETWORKDAYS(Proc[[#This Row],[DateOpened]],Proc[[#This Row],[DateClosed]]))-1)</f>
        <v>166</v>
      </c>
      <c r="R3533" s="84" t="s">
        <v>514</v>
      </c>
      <c r="S3533" s="95"/>
      <c r="T3533" s="153">
        <v>3532</v>
      </c>
    </row>
    <row r="3534" spans="1:20" hidden="1">
      <c r="A3534" s="94" t="s">
        <v>4093</v>
      </c>
      <c r="B3534" s="111" t="str">
        <f>IFERROR(VLOOKUP(Proc[[#This Row],[App]],Table2[],3,0),"open")</f>
        <v>ok</v>
      </c>
      <c r="C3534" s="94" t="s">
        <v>369</v>
      </c>
      <c r="D3534" s="152" t="s">
        <v>9180</v>
      </c>
      <c r="E3534" s="152" t="s">
        <v>4092</v>
      </c>
      <c r="F3534" s="153" t="s">
        <v>4092</v>
      </c>
      <c r="G3534" s="94" t="s">
        <v>406</v>
      </c>
      <c r="H3534" s="95" t="str">
        <f>IF(Proc[[#This Row],[type]]="LFF (MDG-F)",MID(Proc[[#This Row],[Obj]],13,10),"")</f>
        <v>2131GPO821</v>
      </c>
      <c r="I3534" s="152"/>
      <c r="J3534" s="95" t="b">
        <f>Proc[[#This Row],[Requested]]=Proc[[#This Row],[CurrentParent]]</f>
        <v>1</v>
      </c>
      <c r="K3534" s="107" t="str">
        <f>IF(Proc[[#This Row],[Author]]="Marcela Urrego",VLOOKUP(LEFT(Proc[[#This Row],[Requested]],1),Table3[#All],2,0),VLOOKUP(Proc[[#This Row],[Author]],Table4[],2,0))</f>
        <v>MGF</v>
      </c>
      <c r="L3534" s="95" t="s">
        <v>3524</v>
      </c>
      <c r="M3534" s="93">
        <v>45883</v>
      </c>
      <c r="N3534" s="93"/>
      <c r="O3534" s="93"/>
      <c r="P3534" s="84" t="str">
        <f ca="1">IF(Proc[[#This Row],[DaysAgeing]]&gt;5,"yep","on track")</f>
        <v>yep</v>
      </c>
      <c r="Q3534" s="2">
        <f ca="1">IF(Proc[[#This Row],[DateClosed]]="",ABS(NETWORKDAYS(Proc[[#This Row],[DateOpened]],TODAY()))-1,ABS(NETWORKDAYS(Proc[[#This Row],[DateOpened]],Proc[[#This Row],[DateClosed]]))-1)</f>
        <v>166</v>
      </c>
      <c r="R3534" s="84" t="s">
        <v>514</v>
      </c>
      <c r="S3534" s="95"/>
      <c r="T3534" s="153">
        <v>3533</v>
      </c>
    </row>
    <row r="3535" spans="1:20" hidden="1">
      <c r="A3535" s="94" t="s">
        <v>4093</v>
      </c>
      <c r="B3535" s="152" t="str">
        <f>IFERROR(VLOOKUP(Proc[[#This Row],[App]],Table2[],3,0),"open")</f>
        <v>ok</v>
      </c>
      <c r="C3535" s="94" t="s">
        <v>369</v>
      </c>
      <c r="D3535" s="152" t="s">
        <v>9181</v>
      </c>
      <c r="E3535" s="152" t="s">
        <v>4092</v>
      </c>
      <c r="F3535" s="95" t="s">
        <v>4092</v>
      </c>
      <c r="G3535" s="94" t="s">
        <v>406</v>
      </c>
      <c r="H3535" s="95" t="str">
        <f>IF(Proc[[#This Row],[type]]="LFF (MDG-F)",MID(Proc[[#This Row],[Obj]],13,10),"")</f>
        <v>KR03GPO001</v>
      </c>
      <c r="I3535" s="152"/>
      <c r="J3535" s="95" t="b">
        <f>Proc[[#This Row],[Requested]]=Proc[[#This Row],[CurrentParent]]</f>
        <v>1</v>
      </c>
      <c r="K3535" s="152" t="str">
        <f>IF(Proc[[#This Row],[Author]]="Marcela Urrego",VLOOKUP(LEFT(Proc[[#This Row],[Requested]],1),Table3[#All],2,0),VLOOKUP(Proc[[#This Row],[Author]],Table4[],2,0))</f>
        <v>MGF</v>
      </c>
      <c r="L3535" s="95" t="s">
        <v>3524</v>
      </c>
      <c r="M3535" s="93">
        <v>45883</v>
      </c>
      <c r="N3535" s="93"/>
      <c r="O3535" s="93"/>
      <c r="P3535" s="84" t="str">
        <f ca="1">IF(Proc[[#This Row],[DaysAgeing]]&gt;5,"yep","on track")</f>
        <v>yep</v>
      </c>
      <c r="Q3535" s="2">
        <f ca="1">IF(Proc[[#This Row],[DateClosed]]="",ABS(NETWORKDAYS(Proc[[#This Row],[DateOpened]],TODAY()))-1,ABS(NETWORKDAYS(Proc[[#This Row],[DateOpened]],Proc[[#This Row],[DateClosed]]))-1)</f>
        <v>166</v>
      </c>
      <c r="R3535" s="84" t="s">
        <v>514</v>
      </c>
      <c r="S3535" s="95"/>
      <c r="T3535" s="153">
        <v>3534</v>
      </c>
    </row>
    <row r="3536" spans="1:20" hidden="1">
      <c r="A3536" s="94" t="s">
        <v>4093</v>
      </c>
      <c r="B3536" s="111" t="str">
        <f>IFERROR(VLOOKUP(Proc[[#This Row],[App]],Table2[],3,0),"open")</f>
        <v>ok</v>
      </c>
      <c r="C3536" s="94" t="s">
        <v>369</v>
      </c>
      <c r="D3536" s="152" t="s">
        <v>4139</v>
      </c>
      <c r="E3536" s="152" t="s">
        <v>4092</v>
      </c>
      <c r="F3536" s="152" t="s">
        <v>4092</v>
      </c>
      <c r="G3536" s="94" t="s">
        <v>406</v>
      </c>
      <c r="H3536" s="95" t="str">
        <f>IF(Proc[[#This Row],[type]]="LFF (MDG-F)",MID(Proc[[#This Row],[Obj]],13,10),"")</f>
        <v>TW91GPO013</v>
      </c>
      <c r="I3536" s="152"/>
      <c r="J3536" s="95" t="b">
        <f>Proc[[#This Row],[Requested]]=Proc[[#This Row],[CurrentParent]]</f>
        <v>1</v>
      </c>
      <c r="K3536" s="107" t="str">
        <f>IF(Proc[[#This Row],[Author]]="Marcela Urrego",VLOOKUP(LEFT(Proc[[#This Row],[Requested]],1),Table3[#All],2,0),VLOOKUP(Proc[[#This Row],[Author]],Table4[],2,0))</f>
        <v>MGF</v>
      </c>
      <c r="L3536" s="95" t="s">
        <v>3524</v>
      </c>
      <c r="M3536" s="93">
        <v>45883</v>
      </c>
      <c r="N3536" s="93"/>
      <c r="O3536" s="93"/>
      <c r="P3536" s="84" t="str">
        <f ca="1">IF(Proc[[#This Row],[DaysAgeing]]&gt;5,"yep","on track")</f>
        <v>yep</v>
      </c>
      <c r="Q3536" s="2">
        <f ca="1">IF(Proc[[#This Row],[DateClosed]]="",ABS(NETWORKDAYS(Proc[[#This Row],[DateOpened]],TODAY()))-1,ABS(NETWORKDAYS(Proc[[#This Row],[DateOpened]],Proc[[#This Row],[DateClosed]]))-1)</f>
        <v>166</v>
      </c>
      <c r="R3536" s="84" t="s">
        <v>514</v>
      </c>
      <c r="S3536" s="95"/>
      <c r="T3536" s="153">
        <v>3535</v>
      </c>
    </row>
    <row r="3537" spans="1:20" hidden="1">
      <c r="A3537" s="94" t="s">
        <v>4093</v>
      </c>
      <c r="B3537" s="111" t="str">
        <f>IFERROR(VLOOKUP(Proc[[#This Row],[App]],Table2[],3,0),"open")</f>
        <v>ok</v>
      </c>
      <c r="C3537" s="99" t="s">
        <v>369</v>
      </c>
      <c r="D3537" s="152" t="s">
        <v>9182</v>
      </c>
      <c r="E3537" s="152" t="s">
        <v>4092</v>
      </c>
      <c r="F3537" s="153" t="s">
        <v>4092</v>
      </c>
      <c r="G3537" s="94" t="s">
        <v>406</v>
      </c>
      <c r="H3537" s="95" t="str">
        <f>IF(Proc[[#This Row],[type]]="LFF (MDG-F)",MID(Proc[[#This Row],[Obj]],13,10),"")</f>
        <v>US10GPO022</v>
      </c>
      <c r="I3537" s="152"/>
      <c r="J3537" s="95" t="b">
        <f>Proc[[#This Row],[Requested]]=Proc[[#This Row],[CurrentParent]]</f>
        <v>1</v>
      </c>
      <c r="K3537" s="107" t="str">
        <f>IF(Proc[[#This Row],[Author]]="Marcela Urrego",VLOOKUP(LEFT(Proc[[#This Row],[Requested]],1),Table3[#All],2,0),VLOOKUP(Proc[[#This Row],[Author]],Table4[],2,0))</f>
        <v>MGF</v>
      </c>
      <c r="L3537" s="153" t="s">
        <v>3524</v>
      </c>
      <c r="M3537" s="93">
        <v>45883</v>
      </c>
      <c r="N3537" s="93"/>
      <c r="O3537" s="93"/>
      <c r="P3537" s="84" t="str">
        <f ca="1">IF(Proc[[#This Row],[DaysAgeing]]&gt;5,"yep","on track")</f>
        <v>yep</v>
      </c>
      <c r="Q3537" s="2">
        <f ca="1">IF(Proc[[#This Row],[DateClosed]]="",ABS(NETWORKDAYS(Proc[[#This Row],[DateOpened]],TODAY()))-1,ABS(NETWORKDAYS(Proc[[#This Row],[DateOpened]],Proc[[#This Row],[DateClosed]]))-1)</f>
        <v>166</v>
      </c>
      <c r="R3537" s="84" t="s">
        <v>514</v>
      </c>
      <c r="S3537" s="95"/>
      <c r="T3537" s="153">
        <v>3536</v>
      </c>
    </row>
    <row r="3538" spans="1:20" hidden="1">
      <c r="A3538" s="94" t="s">
        <v>4093</v>
      </c>
      <c r="B3538" s="111" t="str">
        <f>IFERROR(VLOOKUP(Proc[[#This Row],[App]],Table2[],3,0),"open")</f>
        <v>ok</v>
      </c>
      <c r="C3538" s="99" t="s">
        <v>369</v>
      </c>
      <c r="D3538" s="152" t="s">
        <v>9183</v>
      </c>
      <c r="E3538" s="152" t="s">
        <v>4092</v>
      </c>
      <c r="F3538" s="95" t="s">
        <v>4092</v>
      </c>
      <c r="G3538" s="94" t="s">
        <v>406</v>
      </c>
      <c r="H3538" s="95" t="str">
        <f>IF(Proc[[#This Row],[type]]="LFF (MDG-F)",MID(Proc[[#This Row],[Obj]],13,10),"")</f>
        <v>US10GPO024</v>
      </c>
      <c r="I3538" s="152"/>
      <c r="J3538" s="95" t="b">
        <f>Proc[[#This Row],[Requested]]=Proc[[#This Row],[CurrentParent]]</f>
        <v>1</v>
      </c>
      <c r="K3538" s="107" t="str">
        <f>IF(Proc[[#This Row],[Author]]="Marcela Urrego",VLOOKUP(LEFT(Proc[[#This Row],[Requested]],1),Table3[#All],2,0),VLOOKUP(Proc[[#This Row],[Author]],Table4[],2,0))</f>
        <v>MGF</v>
      </c>
      <c r="L3538" s="95" t="s">
        <v>3524</v>
      </c>
      <c r="M3538" s="93">
        <v>45883</v>
      </c>
      <c r="N3538" s="93"/>
      <c r="O3538" s="93"/>
      <c r="P3538" s="84" t="str">
        <f ca="1">IF(Proc[[#This Row],[DaysAgeing]]&gt;5,"yep","on track")</f>
        <v>yep</v>
      </c>
      <c r="Q3538" s="2">
        <f ca="1">IF(Proc[[#This Row],[DateClosed]]="",ABS(NETWORKDAYS(Proc[[#This Row],[DateOpened]],TODAY()))-1,ABS(NETWORKDAYS(Proc[[#This Row],[DateOpened]],Proc[[#This Row],[DateClosed]]))-1)</f>
        <v>166</v>
      </c>
      <c r="R3538" s="84" t="s">
        <v>514</v>
      </c>
      <c r="S3538" s="95"/>
      <c r="T3538" s="153">
        <v>3537</v>
      </c>
    </row>
    <row r="3539" spans="1:20" hidden="1">
      <c r="A3539" s="94" t="s">
        <v>4093</v>
      </c>
      <c r="B3539" s="152" t="str">
        <f>IFERROR(VLOOKUP(Proc[[#This Row],[App]],Table2[],3,0),"open")</f>
        <v>ok</v>
      </c>
      <c r="C3539" s="94" t="s">
        <v>369</v>
      </c>
      <c r="D3539" s="152" t="s">
        <v>9184</v>
      </c>
      <c r="E3539" s="152" t="s">
        <v>4092</v>
      </c>
      <c r="F3539" s="95" t="s">
        <v>4092</v>
      </c>
      <c r="G3539" s="94" t="s">
        <v>400</v>
      </c>
      <c r="H3539" s="95" t="str">
        <f>IF(Proc[[#This Row],[type]]="LFF (MDG-F)",MID(Proc[[#This Row],[Obj]],13,10),"")</f>
        <v/>
      </c>
      <c r="I3539" s="152"/>
      <c r="J3539" s="95" t="b">
        <f>Proc[[#This Row],[Requested]]=Proc[[#This Row],[CurrentParent]]</f>
        <v>1</v>
      </c>
      <c r="K3539" s="152" t="str">
        <f>IF(Proc[[#This Row],[Author]]="Marcela Urrego",VLOOKUP(LEFT(Proc[[#This Row],[Requested]],1),Table3[#All],2,0),VLOOKUP(Proc[[#This Row],[Author]],Table4[],2,0))</f>
        <v>MGF</v>
      </c>
      <c r="L3539" s="95" t="s">
        <v>3524</v>
      </c>
      <c r="M3539" s="93">
        <v>45883</v>
      </c>
      <c r="N3539" s="93"/>
      <c r="O3539" s="93"/>
      <c r="P3539" s="84" t="str">
        <f ca="1">IF(Proc[[#This Row],[DaysAgeing]]&gt;5,"yep","on track")</f>
        <v>yep</v>
      </c>
      <c r="Q3539" s="2">
        <f ca="1">IF(Proc[[#This Row],[DateClosed]]="",ABS(NETWORKDAYS(Proc[[#This Row],[DateOpened]],TODAY()))-1,ABS(NETWORKDAYS(Proc[[#This Row],[DateOpened]],Proc[[#This Row],[DateClosed]]))-1)</f>
        <v>166</v>
      </c>
      <c r="R3539" s="84" t="s">
        <v>514</v>
      </c>
      <c r="S3539" s="95"/>
      <c r="T3539" s="153">
        <v>3538</v>
      </c>
    </row>
    <row r="3540" spans="1:20" hidden="1">
      <c r="A3540" s="94" t="s">
        <v>4093</v>
      </c>
      <c r="B3540" s="152" t="str">
        <f>IFERROR(VLOOKUP(Proc[[#This Row],[App]],Table2[],3,0),"open")</f>
        <v>ok</v>
      </c>
      <c r="C3540" s="94" t="s">
        <v>369</v>
      </c>
      <c r="D3540" s="152" t="s">
        <v>9185</v>
      </c>
      <c r="E3540" s="152" t="s">
        <v>4092</v>
      </c>
      <c r="F3540" s="95" t="s">
        <v>4092</v>
      </c>
      <c r="G3540" s="94" t="s">
        <v>400</v>
      </c>
      <c r="H3540" s="95" t="str">
        <f>IF(Proc[[#This Row],[type]]="LFF (MDG-F)",MID(Proc[[#This Row],[Obj]],13,10),"")</f>
        <v/>
      </c>
      <c r="I3540" s="152"/>
      <c r="J3540" s="95" t="b">
        <f>Proc[[#This Row],[Requested]]=Proc[[#This Row],[CurrentParent]]</f>
        <v>1</v>
      </c>
      <c r="K3540" s="152" t="str">
        <f>IF(Proc[[#This Row],[Author]]="Marcela Urrego",VLOOKUP(LEFT(Proc[[#This Row],[Requested]],1),Table3[#All],2,0),VLOOKUP(Proc[[#This Row],[Author]],Table4[],2,0))</f>
        <v>MGF</v>
      </c>
      <c r="L3540" s="95" t="s">
        <v>3524</v>
      </c>
      <c r="M3540" s="93">
        <v>45883</v>
      </c>
      <c r="N3540" s="93"/>
      <c r="O3540" s="93"/>
      <c r="P3540" s="84" t="str">
        <f ca="1">IF(Proc[[#This Row],[DaysAgeing]]&gt;5,"yep","on track")</f>
        <v>yep</v>
      </c>
      <c r="Q3540" s="2">
        <f ca="1">IF(Proc[[#This Row],[DateClosed]]="",ABS(NETWORKDAYS(Proc[[#This Row],[DateOpened]],TODAY()))-1,ABS(NETWORKDAYS(Proc[[#This Row],[DateOpened]],Proc[[#This Row],[DateClosed]]))-1)</f>
        <v>166</v>
      </c>
      <c r="R3540" s="84" t="s">
        <v>514</v>
      </c>
      <c r="S3540" s="95"/>
      <c r="T3540" s="153">
        <v>3539</v>
      </c>
    </row>
    <row r="3541" spans="1:20" hidden="1">
      <c r="A3541" s="94" t="s">
        <v>4093</v>
      </c>
      <c r="B3541" s="111" t="str">
        <f>IFERROR(VLOOKUP(Proc[[#This Row],[App]],Table2[],3,0),"open")</f>
        <v>ok</v>
      </c>
      <c r="C3541" s="94" t="s">
        <v>369</v>
      </c>
      <c r="D3541" s="152" t="s">
        <v>9186</v>
      </c>
      <c r="E3541" s="152" t="s">
        <v>4092</v>
      </c>
      <c r="F3541" s="153" t="s">
        <v>4092</v>
      </c>
      <c r="G3541" s="94" t="s">
        <v>400</v>
      </c>
      <c r="H3541" s="95" t="str">
        <f>IF(Proc[[#This Row],[type]]="LFF (MDG-F)",MID(Proc[[#This Row],[Obj]],13,10),"")</f>
        <v/>
      </c>
      <c r="I3541" s="152"/>
      <c r="J3541" s="95" t="b">
        <f>Proc[[#This Row],[Requested]]=Proc[[#This Row],[CurrentParent]]</f>
        <v>1</v>
      </c>
      <c r="K3541" s="107" t="str">
        <f>IF(Proc[[#This Row],[Author]]="Marcela Urrego",VLOOKUP(LEFT(Proc[[#This Row],[Requested]],1),Table3[#All],2,0),VLOOKUP(Proc[[#This Row],[Author]],Table4[],2,0))</f>
        <v>MGF</v>
      </c>
      <c r="L3541" s="153" t="s">
        <v>3524</v>
      </c>
      <c r="M3541" s="93">
        <v>45883</v>
      </c>
      <c r="N3541" s="93"/>
      <c r="O3541" s="93"/>
      <c r="P3541" s="84" t="str">
        <f ca="1">IF(Proc[[#This Row],[DaysAgeing]]&gt;5,"yep","on track")</f>
        <v>yep</v>
      </c>
      <c r="Q3541" s="2">
        <f ca="1">IF(Proc[[#This Row],[DateClosed]]="",ABS(NETWORKDAYS(Proc[[#This Row],[DateOpened]],TODAY()))-1,ABS(NETWORKDAYS(Proc[[#This Row],[DateOpened]],Proc[[#This Row],[DateClosed]]))-1)</f>
        <v>166</v>
      </c>
      <c r="R3541" s="84" t="s">
        <v>514</v>
      </c>
      <c r="S3541" s="95"/>
      <c r="T3541" s="153">
        <v>3540</v>
      </c>
    </row>
    <row r="3542" spans="1:20" hidden="1">
      <c r="A3542" s="94" t="s">
        <v>4093</v>
      </c>
      <c r="B3542" s="111" t="str">
        <f>IFERROR(VLOOKUP(Proc[[#This Row],[App]],Table2[],3,0),"open")</f>
        <v>ok</v>
      </c>
      <c r="C3542" s="94" t="s">
        <v>369</v>
      </c>
      <c r="D3542" s="152" t="s">
        <v>9187</v>
      </c>
      <c r="E3542" s="152" t="s">
        <v>4092</v>
      </c>
      <c r="F3542" s="95" t="s">
        <v>4092</v>
      </c>
      <c r="G3542" s="94" t="s">
        <v>400</v>
      </c>
      <c r="H3542" s="95" t="str">
        <f>IF(Proc[[#This Row],[type]]="LFF (MDG-F)",MID(Proc[[#This Row],[Obj]],13,10),"")</f>
        <v/>
      </c>
      <c r="I3542" s="152"/>
      <c r="J3542" s="95" t="b">
        <f>Proc[[#This Row],[Requested]]=Proc[[#This Row],[CurrentParent]]</f>
        <v>1</v>
      </c>
      <c r="K3542" s="107" t="str">
        <f>IF(Proc[[#This Row],[Author]]="Marcela Urrego",VLOOKUP(LEFT(Proc[[#This Row],[Requested]],1),Table3[#All],2,0),VLOOKUP(Proc[[#This Row],[Author]],Table4[],2,0))</f>
        <v>MGF</v>
      </c>
      <c r="L3542" s="95" t="s">
        <v>3524</v>
      </c>
      <c r="M3542" s="93">
        <v>45883</v>
      </c>
      <c r="N3542" s="93"/>
      <c r="O3542" s="93"/>
      <c r="P3542" s="84" t="str">
        <f ca="1">IF(Proc[[#This Row],[DaysAgeing]]&gt;5,"yep","on track")</f>
        <v>yep</v>
      </c>
      <c r="Q3542" s="2">
        <f ca="1">IF(Proc[[#This Row],[DateClosed]]="",ABS(NETWORKDAYS(Proc[[#This Row],[DateOpened]],TODAY()))-1,ABS(NETWORKDAYS(Proc[[#This Row],[DateOpened]],Proc[[#This Row],[DateClosed]]))-1)</f>
        <v>166</v>
      </c>
      <c r="R3542" s="84" t="s">
        <v>514</v>
      </c>
      <c r="S3542" s="95"/>
      <c r="T3542" s="153">
        <v>3541</v>
      </c>
    </row>
    <row r="3543" spans="1:20" hidden="1">
      <c r="A3543" s="94" t="s">
        <v>4093</v>
      </c>
      <c r="B3543" s="111" t="str">
        <f>IFERROR(VLOOKUP(Proc[[#This Row],[App]],Table2[],3,0),"open")</f>
        <v>ok</v>
      </c>
      <c r="C3543" s="94" t="s">
        <v>369</v>
      </c>
      <c r="D3543" s="152" t="s">
        <v>9188</v>
      </c>
      <c r="E3543" s="152" t="s">
        <v>4092</v>
      </c>
      <c r="F3543" s="95" t="s">
        <v>4092</v>
      </c>
      <c r="G3543" s="94" t="s">
        <v>400</v>
      </c>
      <c r="H3543" s="95" t="str">
        <f>IF(Proc[[#This Row],[type]]="LFF (MDG-F)",MID(Proc[[#This Row],[Obj]],13,10),"")</f>
        <v/>
      </c>
      <c r="I3543" s="152"/>
      <c r="J3543" s="95" t="b">
        <f>Proc[[#This Row],[Requested]]=Proc[[#This Row],[CurrentParent]]</f>
        <v>1</v>
      </c>
      <c r="K3543" s="107" t="str">
        <f>IF(Proc[[#This Row],[Author]]="Marcela Urrego",VLOOKUP(LEFT(Proc[[#This Row],[Requested]],1),Table3[#All],2,0),VLOOKUP(Proc[[#This Row],[Author]],Table4[],2,0))</f>
        <v>MGF</v>
      </c>
      <c r="L3543" s="95" t="s">
        <v>3524</v>
      </c>
      <c r="M3543" s="93">
        <v>45883</v>
      </c>
      <c r="N3543" s="93"/>
      <c r="O3543" s="93"/>
      <c r="P3543" s="84" t="str">
        <f ca="1">IF(Proc[[#This Row],[DaysAgeing]]&gt;5,"yep","on track")</f>
        <v>yep</v>
      </c>
      <c r="Q3543" s="2">
        <f ca="1">IF(Proc[[#This Row],[DateClosed]]="",ABS(NETWORKDAYS(Proc[[#This Row],[DateOpened]],TODAY()))-1,ABS(NETWORKDAYS(Proc[[#This Row],[DateOpened]],Proc[[#This Row],[DateClosed]]))-1)</f>
        <v>166</v>
      </c>
      <c r="R3543" s="84" t="s">
        <v>514</v>
      </c>
      <c r="S3543" s="95"/>
      <c r="T3543" s="153">
        <v>3542</v>
      </c>
    </row>
    <row r="3544" spans="1:20" hidden="1">
      <c r="A3544" s="94" t="s">
        <v>4093</v>
      </c>
      <c r="B3544" s="152" t="str">
        <f>IFERROR(VLOOKUP(Proc[[#This Row],[App]],Table2[],3,0),"open")</f>
        <v>ok</v>
      </c>
      <c r="C3544" s="94" t="s">
        <v>369</v>
      </c>
      <c r="D3544" s="152" t="s">
        <v>9189</v>
      </c>
      <c r="E3544" s="152" t="s">
        <v>4092</v>
      </c>
      <c r="F3544" s="95" t="s">
        <v>4092</v>
      </c>
      <c r="G3544" s="94" t="s">
        <v>400</v>
      </c>
      <c r="H3544" s="95" t="str">
        <f>IF(Proc[[#This Row],[type]]="LFF (MDG-F)",MID(Proc[[#This Row],[Obj]],13,10),"")</f>
        <v/>
      </c>
      <c r="I3544" s="152"/>
      <c r="J3544" s="95" t="b">
        <f>Proc[[#This Row],[Requested]]=Proc[[#This Row],[CurrentParent]]</f>
        <v>1</v>
      </c>
      <c r="K3544" s="152" t="str">
        <f>IF(Proc[[#This Row],[Author]]="Marcela Urrego",VLOOKUP(LEFT(Proc[[#This Row],[Requested]],1),Table3[#All],2,0),VLOOKUP(Proc[[#This Row],[Author]],Table4[],2,0))</f>
        <v>MGF</v>
      </c>
      <c r="L3544" s="95" t="s">
        <v>3524</v>
      </c>
      <c r="M3544" s="93">
        <v>45883</v>
      </c>
      <c r="N3544" s="93"/>
      <c r="O3544" s="93"/>
      <c r="P3544" s="84" t="str">
        <f ca="1">IF(Proc[[#This Row],[DaysAgeing]]&gt;5,"yep","on track")</f>
        <v>yep</v>
      </c>
      <c r="Q3544" s="2">
        <f ca="1">IF(Proc[[#This Row],[DateClosed]]="",ABS(NETWORKDAYS(Proc[[#This Row],[DateOpened]],TODAY()))-1,ABS(NETWORKDAYS(Proc[[#This Row],[DateOpened]],Proc[[#This Row],[DateClosed]]))-1)</f>
        <v>166</v>
      </c>
      <c r="R3544" s="84" t="s">
        <v>514</v>
      </c>
      <c r="S3544" s="95"/>
      <c r="T3544" s="153">
        <v>3543</v>
      </c>
    </row>
    <row r="3545" spans="1:20" hidden="1">
      <c r="A3545" s="94" t="s">
        <v>4093</v>
      </c>
      <c r="B3545" s="152" t="str">
        <f>IFERROR(VLOOKUP(Proc[[#This Row],[App]],Table2[],3,0),"open")</f>
        <v>ok</v>
      </c>
      <c r="C3545" s="94" t="s">
        <v>369</v>
      </c>
      <c r="D3545" s="152" t="s">
        <v>9190</v>
      </c>
      <c r="E3545" s="152" t="s">
        <v>4092</v>
      </c>
      <c r="F3545" s="95" t="s">
        <v>4092</v>
      </c>
      <c r="G3545" s="94" t="s">
        <v>400</v>
      </c>
      <c r="H3545" s="95" t="str">
        <f>IF(Proc[[#This Row],[type]]="LFF (MDG-F)",MID(Proc[[#This Row],[Obj]],13,10),"")</f>
        <v/>
      </c>
      <c r="I3545" s="152"/>
      <c r="J3545" s="95" t="b">
        <f>Proc[[#This Row],[Requested]]=Proc[[#This Row],[CurrentParent]]</f>
        <v>1</v>
      </c>
      <c r="K3545" s="152" t="str">
        <f>IF(Proc[[#This Row],[Author]]="Marcela Urrego",VLOOKUP(LEFT(Proc[[#This Row],[Requested]],1),Table3[#All],2,0),VLOOKUP(Proc[[#This Row],[Author]],Table4[],2,0))</f>
        <v>MGF</v>
      </c>
      <c r="L3545" s="95" t="s">
        <v>3524</v>
      </c>
      <c r="M3545" s="93">
        <v>45883</v>
      </c>
      <c r="N3545" s="93"/>
      <c r="O3545" s="93"/>
      <c r="P3545" s="84" t="str">
        <f ca="1">IF(Proc[[#This Row],[DaysAgeing]]&gt;5,"yep","on track")</f>
        <v>yep</v>
      </c>
      <c r="Q3545" s="2">
        <f ca="1">IF(Proc[[#This Row],[DateClosed]]="",ABS(NETWORKDAYS(Proc[[#This Row],[DateOpened]],TODAY()))-1,ABS(NETWORKDAYS(Proc[[#This Row],[DateOpened]],Proc[[#This Row],[DateClosed]]))-1)</f>
        <v>166</v>
      </c>
      <c r="R3545" s="84" t="s">
        <v>514</v>
      </c>
      <c r="S3545" s="95"/>
      <c r="T3545" s="153">
        <v>3544</v>
      </c>
    </row>
    <row r="3546" spans="1:20" hidden="1">
      <c r="A3546" s="94" t="s">
        <v>4093</v>
      </c>
      <c r="B3546" s="111" t="str">
        <f>IFERROR(VLOOKUP(Proc[[#This Row],[App]],Table2[],3,0),"open")</f>
        <v>ok</v>
      </c>
      <c r="C3546" s="94" t="s">
        <v>369</v>
      </c>
      <c r="D3546" s="152" t="s">
        <v>9191</v>
      </c>
      <c r="E3546" s="152" t="s">
        <v>4092</v>
      </c>
      <c r="F3546" s="95" t="s">
        <v>4092</v>
      </c>
      <c r="G3546" s="94" t="s">
        <v>400</v>
      </c>
      <c r="H3546" s="95" t="str">
        <f>IF(Proc[[#This Row],[type]]="LFF (MDG-F)",MID(Proc[[#This Row],[Obj]],13,10),"")</f>
        <v/>
      </c>
      <c r="I3546" s="152"/>
      <c r="J3546" s="95" t="b">
        <f>Proc[[#This Row],[Requested]]=Proc[[#This Row],[CurrentParent]]</f>
        <v>1</v>
      </c>
      <c r="K3546" s="152" t="str">
        <f>IF(Proc[[#This Row],[Author]]="Marcela Urrego",VLOOKUP(LEFT(Proc[[#This Row],[Requested]],1),Table3[#All],2,0),VLOOKUP(Proc[[#This Row],[Author]],Table4[],2,0))</f>
        <v>MGF</v>
      </c>
      <c r="L3546" s="95" t="s">
        <v>3524</v>
      </c>
      <c r="M3546" s="93">
        <v>45883</v>
      </c>
      <c r="N3546" s="93"/>
      <c r="O3546" s="93"/>
      <c r="P3546" s="84" t="str">
        <f ca="1">IF(Proc[[#This Row],[DaysAgeing]]&gt;5,"yep","on track")</f>
        <v>yep</v>
      </c>
      <c r="Q3546" s="2">
        <f ca="1">IF(Proc[[#This Row],[DateClosed]]="",ABS(NETWORKDAYS(Proc[[#This Row],[DateOpened]],TODAY()))-1,ABS(NETWORKDAYS(Proc[[#This Row],[DateOpened]],Proc[[#This Row],[DateClosed]]))-1)</f>
        <v>166</v>
      </c>
      <c r="R3546" s="84" t="s">
        <v>514</v>
      </c>
      <c r="S3546" s="95"/>
      <c r="T3546" s="153">
        <v>3545</v>
      </c>
    </row>
    <row r="3547" spans="1:20" hidden="1">
      <c r="A3547" s="94" t="s">
        <v>4093</v>
      </c>
      <c r="B3547" s="152" t="str">
        <f>IFERROR(VLOOKUP(Proc[[#This Row],[App]],Table2[],3,0),"open")</f>
        <v>ok</v>
      </c>
      <c r="C3547" s="94" t="s">
        <v>369</v>
      </c>
      <c r="D3547" s="152" t="s">
        <v>9192</v>
      </c>
      <c r="E3547" s="152" t="s">
        <v>4092</v>
      </c>
      <c r="F3547" s="95" t="s">
        <v>4092</v>
      </c>
      <c r="G3547" s="94" t="s">
        <v>400</v>
      </c>
      <c r="H3547" s="95" t="str">
        <f>IF(Proc[[#This Row],[type]]="LFF (MDG-F)",MID(Proc[[#This Row],[Obj]],13,10),"")</f>
        <v/>
      </c>
      <c r="I3547" s="152"/>
      <c r="J3547" s="95" t="b">
        <f>Proc[[#This Row],[Requested]]=Proc[[#This Row],[CurrentParent]]</f>
        <v>1</v>
      </c>
      <c r="K3547" s="152" t="str">
        <f>IF(Proc[[#This Row],[Author]]="Marcela Urrego",VLOOKUP(LEFT(Proc[[#This Row],[Requested]],1),Table3[#All],2,0),VLOOKUP(Proc[[#This Row],[Author]],Table4[],2,0))</f>
        <v>MGF</v>
      </c>
      <c r="L3547" s="95" t="s">
        <v>3524</v>
      </c>
      <c r="M3547" s="93">
        <v>45883</v>
      </c>
      <c r="N3547" s="93"/>
      <c r="O3547" s="93"/>
      <c r="P3547" s="84" t="str">
        <f ca="1">IF(Proc[[#This Row],[DaysAgeing]]&gt;5,"yep","on track")</f>
        <v>yep</v>
      </c>
      <c r="Q3547" s="2">
        <f ca="1">IF(Proc[[#This Row],[DateClosed]]="",ABS(NETWORKDAYS(Proc[[#This Row],[DateOpened]],TODAY()))-1,ABS(NETWORKDAYS(Proc[[#This Row],[DateOpened]],Proc[[#This Row],[DateClosed]]))-1)</f>
        <v>166</v>
      </c>
      <c r="R3547" s="84" t="s">
        <v>514</v>
      </c>
      <c r="S3547" s="95"/>
      <c r="T3547" s="153">
        <v>3546</v>
      </c>
    </row>
    <row r="3548" spans="1:20" hidden="1">
      <c r="A3548" s="94" t="s">
        <v>4093</v>
      </c>
      <c r="B3548" s="152" t="str">
        <f>IFERROR(VLOOKUP(Proc[[#This Row],[App]],Table2[],3,0),"open")</f>
        <v>ok</v>
      </c>
      <c r="C3548" s="94" t="s">
        <v>369</v>
      </c>
      <c r="D3548" s="152" t="s">
        <v>9193</v>
      </c>
      <c r="E3548" s="152" t="s">
        <v>4092</v>
      </c>
      <c r="F3548" s="95" t="s">
        <v>4092</v>
      </c>
      <c r="G3548" s="94" t="s">
        <v>400</v>
      </c>
      <c r="H3548" s="95" t="str">
        <f>IF(Proc[[#This Row],[type]]="LFF (MDG-F)",MID(Proc[[#This Row],[Obj]],13,10),"")</f>
        <v/>
      </c>
      <c r="I3548" s="152"/>
      <c r="J3548" s="95" t="b">
        <f>Proc[[#This Row],[Requested]]=Proc[[#This Row],[CurrentParent]]</f>
        <v>1</v>
      </c>
      <c r="K3548" s="152" t="str">
        <f>IF(Proc[[#This Row],[Author]]="Marcela Urrego",VLOOKUP(LEFT(Proc[[#This Row],[Requested]],1),Table3[#All],2,0),VLOOKUP(Proc[[#This Row],[Author]],Table4[],2,0))</f>
        <v>MGF</v>
      </c>
      <c r="L3548" s="95" t="s">
        <v>3524</v>
      </c>
      <c r="M3548" s="93">
        <v>45883</v>
      </c>
      <c r="N3548" s="93"/>
      <c r="O3548" s="93"/>
      <c r="P3548" s="84" t="str">
        <f ca="1">IF(Proc[[#This Row],[DaysAgeing]]&gt;5,"yep","on track")</f>
        <v>yep</v>
      </c>
      <c r="Q3548" s="2">
        <f ca="1">IF(Proc[[#This Row],[DateClosed]]="",ABS(NETWORKDAYS(Proc[[#This Row],[DateOpened]],TODAY()))-1,ABS(NETWORKDAYS(Proc[[#This Row],[DateOpened]],Proc[[#This Row],[DateClosed]]))-1)</f>
        <v>166</v>
      </c>
      <c r="R3548" s="84" t="s">
        <v>514</v>
      </c>
      <c r="S3548" s="95"/>
      <c r="T3548" s="153">
        <v>3547</v>
      </c>
    </row>
    <row r="3549" spans="1:20" hidden="1">
      <c r="A3549" s="94" t="s">
        <v>4093</v>
      </c>
      <c r="B3549" s="152" t="str">
        <f>IFERROR(VLOOKUP(Proc[[#This Row],[App]],Table2[],3,0),"open")</f>
        <v>ok</v>
      </c>
      <c r="C3549" s="94" t="s">
        <v>369</v>
      </c>
      <c r="D3549" s="152" t="s">
        <v>9194</v>
      </c>
      <c r="E3549" s="152" t="s">
        <v>4092</v>
      </c>
      <c r="F3549" s="95" t="s">
        <v>4092</v>
      </c>
      <c r="G3549" s="94" t="s">
        <v>400</v>
      </c>
      <c r="H3549" s="95" t="str">
        <f>IF(Proc[[#This Row],[type]]="LFF (MDG-F)",MID(Proc[[#This Row],[Obj]],13,10),"")</f>
        <v/>
      </c>
      <c r="I3549" s="152"/>
      <c r="J3549" s="95" t="b">
        <f>Proc[[#This Row],[Requested]]=Proc[[#This Row],[CurrentParent]]</f>
        <v>1</v>
      </c>
      <c r="K3549" s="152" t="str">
        <f>IF(Proc[[#This Row],[Author]]="Marcela Urrego",VLOOKUP(LEFT(Proc[[#This Row],[Requested]],1),Table3[#All],2,0),VLOOKUP(Proc[[#This Row],[Author]],Table4[],2,0))</f>
        <v>MGF</v>
      </c>
      <c r="L3549" s="95" t="s">
        <v>3524</v>
      </c>
      <c r="M3549" s="93">
        <v>45883</v>
      </c>
      <c r="N3549" s="93"/>
      <c r="O3549" s="93"/>
      <c r="P3549" s="84" t="str">
        <f ca="1">IF(Proc[[#This Row],[DaysAgeing]]&gt;5,"yep","on track")</f>
        <v>yep</v>
      </c>
      <c r="Q3549" s="2">
        <f ca="1">IF(Proc[[#This Row],[DateClosed]]="",ABS(NETWORKDAYS(Proc[[#This Row],[DateOpened]],TODAY()))-1,ABS(NETWORKDAYS(Proc[[#This Row],[DateOpened]],Proc[[#This Row],[DateClosed]]))-1)</f>
        <v>166</v>
      </c>
      <c r="R3549" s="84" t="s">
        <v>514</v>
      </c>
      <c r="S3549" s="95"/>
      <c r="T3549" s="153">
        <v>3548</v>
      </c>
    </row>
    <row r="3550" spans="1:20" hidden="1">
      <c r="A3550" s="94" t="s">
        <v>4093</v>
      </c>
      <c r="B3550" s="152" t="str">
        <f>IFERROR(VLOOKUP(Proc[[#This Row],[App]],Table2[],3,0),"open")</f>
        <v>ok</v>
      </c>
      <c r="C3550" s="94" t="s">
        <v>369</v>
      </c>
      <c r="D3550" s="152" t="s">
        <v>9195</v>
      </c>
      <c r="E3550" s="152" t="s">
        <v>4092</v>
      </c>
      <c r="F3550" s="95" t="s">
        <v>4092</v>
      </c>
      <c r="G3550" s="94" t="s">
        <v>400</v>
      </c>
      <c r="H3550" s="95" t="str">
        <f>IF(Proc[[#This Row],[type]]="LFF (MDG-F)",MID(Proc[[#This Row],[Obj]],13,10),"")</f>
        <v/>
      </c>
      <c r="I3550" s="152"/>
      <c r="J3550" s="95" t="b">
        <f>Proc[[#This Row],[Requested]]=Proc[[#This Row],[CurrentParent]]</f>
        <v>1</v>
      </c>
      <c r="K3550" s="152" t="str">
        <f>IF(Proc[[#This Row],[Author]]="Marcela Urrego",VLOOKUP(LEFT(Proc[[#This Row],[Requested]],1),Table3[#All],2,0),VLOOKUP(Proc[[#This Row],[Author]],Table4[],2,0))</f>
        <v>MGF</v>
      </c>
      <c r="L3550" s="95" t="s">
        <v>3524</v>
      </c>
      <c r="M3550" s="93">
        <v>45883</v>
      </c>
      <c r="N3550" s="93"/>
      <c r="O3550" s="93"/>
      <c r="P3550" s="84" t="str">
        <f ca="1">IF(Proc[[#This Row],[DaysAgeing]]&gt;5,"yep","on track")</f>
        <v>yep</v>
      </c>
      <c r="Q3550" s="2">
        <f ca="1">IF(Proc[[#This Row],[DateClosed]]="",ABS(NETWORKDAYS(Proc[[#This Row],[DateOpened]],TODAY()))-1,ABS(NETWORKDAYS(Proc[[#This Row],[DateOpened]],Proc[[#This Row],[DateClosed]]))-1)</f>
        <v>166</v>
      </c>
      <c r="R3550" s="84" t="s">
        <v>514</v>
      </c>
      <c r="S3550" s="95"/>
      <c r="T3550" s="153">
        <v>3549</v>
      </c>
    </row>
    <row r="3551" spans="1:20" hidden="1">
      <c r="A3551" s="94" t="s">
        <v>4093</v>
      </c>
      <c r="B3551" s="152" t="str">
        <f>IFERROR(VLOOKUP(Proc[[#This Row],[App]],Table2[],3,0),"open")</f>
        <v>ok</v>
      </c>
      <c r="C3551" s="94" t="s">
        <v>369</v>
      </c>
      <c r="D3551" s="152" t="s">
        <v>9196</v>
      </c>
      <c r="E3551" s="152" t="s">
        <v>4092</v>
      </c>
      <c r="F3551" s="95" t="s">
        <v>4092</v>
      </c>
      <c r="G3551" s="94" t="s">
        <v>400</v>
      </c>
      <c r="H3551" s="95" t="str">
        <f>IF(Proc[[#This Row],[type]]="LFF (MDG-F)",MID(Proc[[#This Row],[Obj]],13,10),"")</f>
        <v/>
      </c>
      <c r="I3551" s="152"/>
      <c r="J3551" s="95" t="b">
        <f>Proc[[#This Row],[Requested]]=Proc[[#This Row],[CurrentParent]]</f>
        <v>1</v>
      </c>
      <c r="K3551" s="152" t="str">
        <f>IF(Proc[[#This Row],[Author]]="Marcela Urrego",VLOOKUP(LEFT(Proc[[#This Row],[Requested]],1),Table3[#All],2,0),VLOOKUP(Proc[[#This Row],[Author]],Table4[],2,0))</f>
        <v>MGF</v>
      </c>
      <c r="L3551" s="95" t="s">
        <v>3524</v>
      </c>
      <c r="M3551" s="93">
        <v>45883</v>
      </c>
      <c r="N3551" s="93"/>
      <c r="O3551" s="93"/>
      <c r="P3551" s="84" t="str">
        <f ca="1">IF(Proc[[#This Row],[DaysAgeing]]&gt;5,"yep","on track")</f>
        <v>yep</v>
      </c>
      <c r="Q3551" s="2">
        <f ca="1">IF(Proc[[#This Row],[DateClosed]]="",ABS(NETWORKDAYS(Proc[[#This Row],[DateOpened]],TODAY()))-1,ABS(NETWORKDAYS(Proc[[#This Row],[DateOpened]],Proc[[#This Row],[DateClosed]]))-1)</f>
        <v>166</v>
      </c>
      <c r="R3551" s="84" t="s">
        <v>514</v>
      </c>
      <c r="S3551" s="95"/>
      <c r="T3551" s="153">
        <v>3550</v>
      </c>
    </row>
    <row r="3552" spans="1:20" hidden="1">
      <c r="A3552" s="94" t="s">
        <v>4093</v>
      </c>
      <c r="B3552" s="152" t="str">
        <f>IFERROR(VLOOKUP(Proc[[#This Row],[App]],Table2[],3,0),"open")</f>
        <v>ok</v>
      </c>
      <c r="C3552" s="94" t="s">
        <v>369</v>
      </c>
      <c r="D3552" s="152" t="s">
        <v>9197</v>
      </c>
      <c r="E3552" s="152" t="s">
        <v>4092</v>
      </c>
      <c r="F3552" s="95" t="s">
        <v>4092</v>
      </c>
      <c r="G3552" s="94" t="s">
        <v>400</v>
      </c>
      <c r="H3552" s="95" t="str">
        <f>IF(Proc[[#This Row],[type]]="LFF (MDG-F)",MID(Proc[[#This Row],[Obj]],13,10),"")</f>
        <v/>
      </c>
      <c r="I3552" s="152"/>
      <c r="J3552" s="95" t="b">
        <f>Proc[[#This Row],[Requested]]=Proc[[#This Row],[CurrentParent]]</f>
        <v>1</v>
      </c>
      <c r="K3552" s="152" t="str">
        <f>IF(Proc[[#This Row],[Author]]="Marcela Urrego",VLOOKUP(LEFT(Proc[[#This Row],[Requested]],1),Table3[#All],2,0),VLOOKUP(Proc[[#This Row],[Author]],Table4[],2,0))</f>
        <v>MGF</v>
      </c>
      <c r="L3552" s="95" t="s">
        <v>3524</v>
      </c>
      <c r="M3552" s="93">
        <v>45883</v>
      </c>
      <c r="N3552" s="93"/>
      <c r="O3552" s="93"/>
      <c r="P3552" s="84" t="str">
        <f ca="1">IF(Proc[[#This Row],[DaysAgeing]]&gt;5,"yep","on track")</f>
        <v>yep</v>
      </c>
      <c r="Q3552" s="2">
        <f ca="1">IF(Proc[[#This Row],[DateClosed]]="",ABS(NETWORKDAYS(Proc[[#This Row],[DateOpened]],TODAY()))-1,ABS(NETWORKDAYS(Proc[[#This Row],[DateOpened]],Proc[[#This Row],[DateClosed]]))-1)</f>
        <v>166</v>
      </c>
      <c r="R3552" s="84" t="s">
        <v>514</v>
      </c>
      <c r="S3552" s="95"/>
      <c r="T3552" s="153">
        <v>3551</v>
      </c>
    </row>
    <row r="3553" spans="1:20" hidden="1">
      <c r="A3553" s="94" t="s">
        <v>4093</v>
      </c>
      <c r="B3553" s="152" t="str">
        <f>IFERROR(VLOOKUP(Proc[[#This Row],[App]],Table2[],3,0),"open")</f>
        <v>ok</v>
      </c>
      <c r="C3553" s="94" t="s">
        <v>369</v>
      </c>
      <c r="D3553" s="152" t="s">
        <v>9198</v>
      </c>
      <c r="E3553" s="152" t="s">
        <v>4092</v>
      </c>
      <c r="F3553" s="95" t="s">
        <v>4092</v>
      </c>
      <c r="G3553" s="94" t="s">
        <v>400</v>
      </c>
      <c r="H3553" s="95" t="str">
        <f>IF(Proc[[#This Row],[type]]="LFF (MDG-F)",MID(Proc[[#This Row],[Obj]],13,10),"")</f>
        <v/>
      </c>
      <c r="I3553" s="152"/>
      <c r="J3553" s="95" t="b">
        <f>Proc[[#This Row],[Requested]]=Proc[[#This Row],[CurrentParent]]</f>
        <v>1</v>
      </c>
      <c r="K3553" s="152" t="str">
        <f>IF(Proc[[#This Row],[Author]]="Marcela Urrego",VLOOKUP(LEFT(Proc[[#This Row],[Requested]],1),Table3[#All],2,0),VLOOKUP(Proc[[#This Row],[Author]],Table4[],2,0))</f>
        <v>MGF</v>
      </c>
      <c r="L3553" s="95" t="s">
        <v>3524</v>
      </c>
      <c r="M3553" s="93">
        <v>45883</v>
      </c>
      <c r="N3553" s="93"/>
      <c r="O3553" s="93"/>
      <c r="P3553" s="84" t="str">
        <f ca="1">IF(Proc[[#This Row],[DaysAgeing]]&gt;5,"yep","on track")</f>
        <v>yep</v>
      </c>
      <c r="Q3553" s="2">
        <f ca="1">IF(Proc[[#This Row],[DateClosed]]="",ABS(NETWORKDAYS(Proc[[#This Row],[DateOpened]],TODAY()))-1,ABS(NETWORKDAYS(Proc[[#This Row],[DateOpened]],Proc[[#This Row],[DateClosed]]))-1)</f>
        <v>166</v>
      </c>
      <c r="R3553" s="84" t="s">
        <v>514</v>
      </c>
      <c r="S3553" s="95"/>
      <c r="T3553" s="153">
        <v>3552</v>
      </c>
    </row>
    <row r="3554" spans="1:20" hidden="1">
      <c r="A3554" s="94" t="s">
        <v>4093</v>
      </c>
      <c r="B3554" s="152" t="str">
        <f>IFERROR(VLOOKUP(Proc[[#This Row],[App]],Table2[],3,0),"open")</f>
        <v>ok</v>
      </c>
      <c r="C3554" s="94" t="s">
        <v>369</v>
      </c>
      <c r="D3554" s="152" t="s">
        <v>9199</v>
      </c>
      <c r="E3554" s="152" t="s">
        <v>4092</v>
      </c>
      <c r="F3554" s="95" t="s">
        <v>4092</v>
      </c>
      <c r="G3554" s="94" t="s">
        <v>400</v>
      </c>
      <c r="H3554" s="95" t="str">
        <f>IF(Proc[[#This Row],[type]]="LFF (MDG-F)",MID(Proc[[#This Row],[Obj]],13,10),"")</f>
        <v/>
      </c>
      <c r="I3554" s="152"/>
      <c r="J3554" s="95" t="b">
        <f>Proc[[#This Row],[Requested]]=Proc[[#This Row],[CurrentParent]]</f>
        <v>1</v>
      </c>
      <c r="K3554" s="152" t="str">
        <f>IF(Proc[[#This Row],[Author]]="Marcela Urrego",VLOOKUP(LEFT(Proc[[#This Row],[Requested]],1),Table3[#All],2,0),VLOOKUP(Proc[[#This Row],[Author]],Table4[],2,0))</f>
        <v>MGF</v>
      </c>
      <c r="L3554" s="95" t="s">
        <v>3524</v>
      </c>
      <c r="M3554" s="93">
        <v>45883</v>
      </c>
      <c r="N3554" s="93"/>
      <c r="O3554" s="93"/>
      <c r="P3554" s="84" t="str">
        <f ca="1">IF(Proc[[#This Row],[DaysAgeing]]&gt;5,"yep","on track")</f>
        <v>yep</v>
      </c>
      <c r="Q3554" s="2">
        <f ca="1">IF(Proc[[#This Row],[DateClosed]]="",ABS(NETWORKDAYS(Proc[[#This Row],[DateOpened]],TODAY()))-1,ABS(NETWORKDAYS(Proc[[#This Row],[DateOpened]],Proc[[#This Row],[DateClosed]]))-1)</f>
        <v>166</v>
      </c>
      <c r="R3554" s="84" t="s">
        <v>514</v>
      </c>
      <c r="S3554" s="95"/>
      <c r="T3554" s="153">
        <v>3553</v>
      </c>
    </row>
    <row r="3555" spans="1:20" hidden="1">
      <c r="A3555" s="94" t="s">
        <v>4093</v>
      </c>
      <c r="B3555" s="152" t="str">
        <f>IFERROR(VLOOKUP(Proc[[#This Row],[App]],Table2[],3,0),"open")</f>
        <v>ok</v>
      </c>
      <c r="C3555" s="94" t="s">
        <v>369</v>
      </c>
      <c r="D3555" s="152" t="s">
        <v>9200</v>
      </c>
      <c r="E3555" s="152" t="s">
        <v>4092</v>
      </c>
      <c r="F3555" s="95" t="s">
        <v>4092</v>
      </c>
      <c r="G3555" s="94" t="s">
        <v>400</v>
      </c>
      <c r="H3555" s="95" t="str">
        <f>IF(Proc[[#This Row],[type]]="LFF (MDG-F)",MID(Proc[[#This Row],[Obj]],13,10),"")</f>
        <v/>
      </c>
      <c r="I3555" s="152"/>
      <c r="J3555" s="95" t="b">
        <f>Proc[[#This Row],[Requested]]=Proc[[#This Row],[CurrentParent]]</f>
        <v>1</v>
      </c>
      <c r="K3555" s="152" t="str">
        <f>IF(Proc[[#This Row],[Author]]="Marcela Urrego",VLOOKUP(LEFT(Proc[[#This Row],[Requested]],1),Table3[#All],2,0),VLOOKUP(Proc[[#This Row],[Author]],Table4[],2,0))</f>
        <v>MGF</v>
      </c>
      <c r="L3555" s="95" t="s">
        <v>3524</v>
      </c>
      <c r="M3555" s="93">
        <v>45883</v>
      </c>
      <c r="N3555" s="93"/>
      <c r="O3555" s="93"/>
      <c r="P3555" s="84" t="str">
        <f ca="1">IF(Proc[[#This Row],[DaysAgeing]]&gt;5,"yep","on track")</f>
        <v>yep</v>
      </c>
      <c r="Q3555" s="2">
        <f ca="1">IF(Proc[[#This Row],[DateClosed]]="",ABS(NETWORKDAYS(Proc[[#This Row],[DateOpened]],TODAY()))-1,ABS(NETWORKDAYS(Proc[[#This Row],[DateOpened]],Proc[[#This Row],[DateClosed]]))-1)</f>
        <v>166</v>
      </c>
      <c r="R3555" s="84" t="s">
        <v>514</v>
      </c>
      <c r="S3555" s="95"/>
      <c r="T3555" s="153">
        <v>3554</v>
      </c>
    </row>
    <row r="3556" spans="1:20" hidden="1">
      <c r="A3556" s="94" t="s">
        <v>4093</v>
      </c>
      <c r="B3556" s="152" t="str">
        <f>IFERROR(VLOOKUP(Proc[[#This Row],[App]],Table2[],3,0),"open")</f>
        <v>ok</v>
      </c>
      <c r="C3556" s="94" t="s">
        <v>369</v>
      </c>
      <c r="D3556" s="152" t="s">
        <v>9201</v>
      </c>
      <c r="E3556" s="152" t="s">
        <v>4092</v>
      </c>
      <c r="F3556" s="95" t="s">
        <v>4092</v>
      </c>
      <c r="G3556" s="94" t="s">
        <v>400</v>
      </c>
      <c r="H3556" s="95" t="str">
        <f>IF(Proc[[#This Row],[type]]="LFF (MDG-F)",MID(Proc[[#This Row],[Obj]],13,10),"")</f>
        <v/>
      </c>
      <c r="I3556" s="152"/>
      <c r="J3556" s="95" t="b">
        <f>Proc[[#This Row],[Requested]]=Proc[[#This Row],[CurrentParent]]</f>
        <v>1</v>
      </c>
      <c r="K3556" s="152" t="str">
        <f>IF(Proc[[#This Row],[Author]]="Marcela Urrego",VLOOKUP(LEFT(Proc[[#This Row],[Requested]],1),Table3[#All],2,0),VLOOKUP(Proc[[#This Row],[Author]],Table4[],2,0))</f>
        <v>MGF</v>
      </c>
      <c r="L3556" s="95" t="s">
        <v>3524</v>
      </c>
      <c r="M3556" s="93">
        <v>45883</v>
      </c>
      <c r="N3556" s="93"/>
      <c r="O3556" s="93"/>
      <c r="P3556" s="84" t="str">
        <f ca="1">IF(Proc[[#This Row],[DaysAgeing]]&gt;5,"yep","on track")</f>
        <v>yep</v>
      </c>
      <c r="Q3556" s="2">
        <f ca="1">IF(Proc[[#This Row],[DateClosed]]="",ABS(NETWORKDAYS(Proc[[#This Row],[DateOpened]],TODAY()))-1,ABS(NETWORKDAYS(Proc[[#This Row],[DateOpened]],Proc[[#This Row],[DateClosed]]))-1)</f>
        <v>166</v>
      </c>
      <c r="R3556" s="84" t="s">
        <v>514</v>
      </c>
      <c r="S3556" s="95"/>
      <c r="T3556" s="153">
        <v>3555</v>
      </c>
    </row>
    <row r="3557" spans="1:20" hidden="1">
      <c r="A3557" s="94" t="s">
        <v>4093</v>
      </c>
      <c r="B3557" s="152" t="str">
        <f>IFERROR(VLOOKUP(Proc[[#This Row],[App]],Table2[],3,0),"open")</f>
        <v>ok</v>
      </c>
      <c r="C3557" s="94" t="s">
        <v>369</v>
      </c>
      <c r="D3557" s="152" t="s">
        <v>9202</v>
      </c>
      <c r="E3557" s="152" t="s">
        <v>4092</v>
      </c>
      <c r="F3557" s="95" t="s">
        <v>4092</v>
      </c>
      <c r="G3557" s="94" t="s">
        <v>400</v>
      </c>
      <c r="H3557" s="95" t="str">
        <f>IF(Proc[[#This Row],[type]]="LFF (MDG-F)",MID(Proc[[#This Row],[Obj]],13,10),"")</f>
        <v/>
      </c>
      <c r="I3557" s="152"/>
      <c r="J3557" s="95" t="b">
        <f>Proc[[#This Row],[Requested]]=Proc[[#This Row],[CurrentParent]]</f>
        <v>1</v>
      </c>
      <c r="K3557" s="152" t="str">
        <f>IF(Proc[[#This Row],[Author]]="Marcela Urrego",VLOOKUP(LEFT(Proc[[#This Row],[Requested]],1),Table3[#All],2,0),VLOOKUP(Proc[[#This Row],[Author]],Table4[],2,0))</f>
        <v>MGF</v>
      </c>
      <c r="L3557" s="95" t="s">
        <v>3524</v>
      </c>
      <c r="M3557" s="93">
        <v>45883</v>
      </c>
      <c r="N3557" s="93"/>
      <c r="O3557" s="93"/>
      <c r="P3557" s="84" t="str">
        <f ca="1">IF(Proc[[#This Row],[DaysAgeing]]&gt;5,"yep","on track")</f>
        <v>yep</v>
      </c>
      <c r="Q3557" s="2">
        <f ca="1">IF(Proc[[#This Row],[DateClosed]]="",ABS(NETWORKDAYS(Proc[[#This Row],[DateOpened]],TODAY()))-1,ABS(NETWORKDAYS(Proc[[#This Row],[DateOpened]],Proc[[#This Row],[DateClosed]]))-1)</f>
        <v>166</v>
      </c>
      <c r="R3557" s="84" t="s">
        <v>514</v>
      </c>
      <c r="S3557" s="95"/>
      <c r="T3557" s="153">
        <v>3556</v>
      </c>
    </row>
    <row r="3558" spans="1:20" hidden="1">
      <c r="A3558" s="94" t="s">
        <v>4093</v>
      </c>
      <c r="B3558" s="152" t="str">
        <f>IFERROR(VLOOKUP(Proc[[#This Row],[App]],Table2[],3,0),"open")</f>
        <v>ok</v>
      </c>
      <c r="C3558" s="94" t="s">
        <v>369</v>
      </c>
      <c r="D3558" s="152" t="s">
        <v>9203</v>
      </c>
      <c r="E3558" s="152" t="s">
        <v>4092</v>
      </c>
      <c r="F3558" s="95" t="s">
        <v>4092</v>
      </c>
      <c r="G3558" s="94" t="s">
        <v>400</v>
      </c>
      <c r="H3558" s="95" t="str">
        <f>IF(Proc[[#This Row],[type]]="LFF (MDG-F)",MID(Proc[[#This Row],[Obj]],13,10),"")</f>
        <v/>
      </c>
      <c r="I3558" s="152"/>
      <c r="J3558" s="95" t="b">
        <f>Proc[[#This Row],[Requested]]=Proc[[#This Row],[CurrentParent]]</f>
        <v>1</v>
      </c>
      <c r="K3558" s="152" t="str">
        <f>IF(Proc[[#This Row],[Author]]="Marcela Urrego",VLOOKUP(LEFT(Proc[[#This Row],[Requested]],1),Table3[#All],2,0),VLOOKUP(Proc[[#This Row],[Author]],Table4[],2,0))</f>
        <v>MGF</v>
      </c>
      <c r="L3558" s="95" t="s">
        <v>3524</v>
      </c>
      <c r="M3558" s="93">
        <v>45883</v>
      </c>
      <c r="N3558" s="93"/>
      <c r="O3558" s="93"/>
      <c r="P3558" s="84" t="str">
        <f ca="1">IF(Proc[[#This Row],[DaysAgeing]]&gt;5,"yep","on track")</f>
        <v>yep</v>
      </c>
      <c r="Q3558" s="2">
        <f ca="1">IF(Proc[[#This Row],[DateClosed]]="",ABS(NETWORKDAYS(Proc[[#This Row],[DateOpened]],TODAY()))-1,ABS(NETWORKDAYS(Proc[[#This Row],[DateOpened]],Proc[[#This Row],[DateClosed]]))-1)</f>
        <v>166</v>
      </c>
      <c r="R3558" s="84" t="s">
        <v>514</v>
      </c>
      <c r="S3558" s="95"/>
      <c r="T3558" s="153">
        <v>3557</v>
      </c>
    </row>
    <row r="3559" spans="1:20" hidden="1">
      <c r="A3559" s="94" t="s">
        <v>4093</v>
      </c>
      <c r="B3559" s="152" t="str">
        <f>IFERROR(VLOOKUP(Proc[[#This Row],[App]],Table2[],3,0),"open")</f>
        <v>ok</v>
      </c>
      <c r="C3559" s="94" t="s">
        <v>369</v>
      </c>
      <c r="D3559" s="152" t="s">
        <v>9204</v>
      </c>
      <c r="E3559" s="152" t="s">
        <v>4092</v>
      </c>
      <c r="F3559" s="95" t="s">
        <v>4092</v>
      </c>
      <c r="G3559" s="94" t="s">
        <v>400</v>
      </c>
      <c r="H3559" s="95" t="str">
        <f>IF(Proc[[#This Row],[type]]="LFF (MDG-F)",MID(Proc[[#This Row],[Obj]],13,10),"")</f>
        <v/>
      </c>
      <c r="I3559" s="152"/>
      <c r="J3559" s="95" t="b">
        <f>Proc[[#This Row],[Requested]]=Proc[[#This Row],[CurrentParent]]</f>
        <v>1</v>
      </c>
      <c r="K3559" s="152" t="str">
        <f>IF(Proc[[#This Row],[Author]]="Marcela Urrego",VLOOKUP(LEFT(Proc[[#This Row],[Requested]],1),Table3[#All],2,0),VLOOKUP(Proc[[#This Row],[Author]],Table4[],2,0))</f>
        <v>MGF</v>
      </c>
      <c r="L3559" s="95" t="s">
        <v>3524</v>
      </c>
      <c r="M3559" s="93">
        <v>45883</v>
      </c>
      <c r="N3559" s="93"/>
      <c r="O3559" s="93"/>
      <c r="P3559" s="84" t="str">
        <f ca="1">IF(Proc[[#This Row],[DaysAgeing]]&gt;5,"yep","on track")</f>
        <v>yep</v>
      </c>
      <c r="Q3559" s="2">
        <f ca="1">IF(Proc[[#This Row],[DateClosed]]="",ABS(NETWORKDAYS(Proc[[#This Row],[DateOpened]],TODAY()))-1,ABS(NETWORKDAYS(Proc[[#This Row],[DateOpened]],Proc[[#This Row],[DateClosed]]))-1)</f>
        <v>166</v>
      </c>
      <c r="R3559" s="84" t="s">
        <v>514</v>
      </c>
      <c r="S3559" s="95"/>
      <c r="T3559" s="153">
        <v>3558</v>
      </c>
    </row>
    <row r="3560" spans="1:20" hidden="1">
      <c r="A3560" s="94" t="s">
        <v>4093</v>
      </c>
      <c r="B3560" s="152" t="str">
        <f>IFERROR(VLOOKUP(Proc[[#This Row],[App]],Table2[],3,0),"open")</f>
        <v>ok</v>
      </c>
      <c r="C3560" s="94" t="s">
        <v>369</v>
      </c>
      <c r="D3560" s="152" t="s">
        <v>9205</v>
      </c>
      <c r="E3560" s="152" t="s">
        <v>4092</v>
      </c>
      <c r="F3560" s="95" t="s">
        <v>4092</v>
      </c>
      <c r="G3560" s="94" t="s">
        <v>400</v>
      </c>
      <c r="H3560" s="95" t="str">
        <f>IF(Proc[[#This Row],[type]]="LFF (MDG-F)",MID(Proc[[#This Row],[Obj]],13,10),"")</f>
        <v/>
      </c>
      <c r="I3560" s="152"/>
      <c r="J3560" s="95" t="b">
        <f>Proc[[#This Row],[Requested]]=Proc[[#This Row],[CurrentParent]]</f>
        <v>1</v>
      </c>
      <c r="K3560" s="152" t="str">
        <f>IF(Proc[[#This Row],[Author]]="Marcela Urrego",VLOOKUP(LEFT(Proc[[#This Row],[Requested]],1),Table3[#All],2,0),VLOOKUP(Proc[[#This Row],[Author]],Table4[],2,0))</f>
        <v>MGF</v>
      </c>
      <c r="L3560" s="95" t="s">
        <v>3524</v>
      </c>
      <c r="M3560" s="93">
        <v>45883</v>
      </c>
      <c r="N3560" s="93"/>
      <c r="O3560" s="93"/>
      <c r="P3560" s="84" t="str">
        <f ca="1">IF(Proc[[#This Row],[DaysAgeing]]&gt;5,"yep","on track")</f>
        <v>yep</v>
      </c>
      <c r="Q3560" s="2">
        <f ca="1">IF(Proc[[#This Row],[DateClosed]]="",ABS(NETWORKDAYS(Proc[[#This Row],[DateOpened]],TODAY()))-1,ABS(NETWORKDAYS(Proc[[#This Row],[DateOpened]],Proc[[#This Row],[DateClosed]]))-1)</f>
        <v>166</v>
      </c>
      <c r="R3560" s="84" t="s">
        <v>514</v>
      </c>
      <c r="S3560" s="95"/>
      <c r="T3560" s="153">
        <v>3559</v>
      </c>
    </row>
    <row r="3561" spans="1:20" hidden="1">
      <c r="A3561" s="94" t="s">
        <v>4093</v>
      </c>
      <c r="B3561" s="152" t="str">
        <f>IFERROR(VLOOKUP(Proc[[#This Row],[App]],Table2[],3,0),"open")</f>
        <v>ok</v>
      </c>
      <c r="C3561" s="94" t="s">
        <v>369</v>
      </c>
      <c r="D3561" s="152" t="s">
        <v>9206</v>
      </c>
      <c r="E3561" s="152" t="s">
        <v>4092</v>
      </c>
      <c r="F3561" s="95" t="s">
        <v>4092</v>
      </c>
      <c r="G3561" s="94" t="s">
        <v>400</v>
      </c>
      <c r="H3561" s="95" t="str">
        <f>IF(Proc[[#This Row],[type]]="LFF (MDG-F)",MID(Proc[[#This Row],[Obj]],13,10),"")</f>
        <v/>
      </c>
      <c r="I3561" s="152"/>
      <c r="J3561" s="95" t="b">
        <f>Proc[[#This Row],[Requested]]=Proc[[#This Row],[CurrentParent]]</f>
        <v>1</v>
      </c>
      <c r="K3561" s="152" t="str">
        <f>IF(Proc[[#This Row],[Author]]="Marcela Urrego",VLOOKUP(LEFT(Proc[[#This Row],[Requested]],1),Table3[#All],2,0),VLOOKUP(Proc[[#This Row],[Author]],Table4[],2,0))</f>
        <v>MGF</v>
      </c>
      <c r="L3561" s="95" t="s">
        <v>3524</v>
      </c>
      <c r="M3561" s="93">
        <v>45883</v>
      </c>
      <c r="N3561" s="93"/>
      <c r="O3561" s="93"/>
      <c r="P3561" s="84" t="str">
        <f ca="1">IF(Proc[[#This Row],[DaysAgeing]]&gt;5,"yep","on track")</f>
        <v>yep</v>
      </c>
      <c r="Q3561" s="2">
        <f ca="1">IF(Proc[[#This Row],[DateClosed]]="",ABS(NETWORKDAYS(Proc[[#This Row],[DateOpened]],TODAY()))-1,ABS(NETWORKDAYS(Proc[[#This Row],[DateOpened]],Proc[[#This Row],[DateClosed]]))-1)</f>
        <v>166</v>
      </c>
      <c r="R3561" s="84" t="s">
        <v>514</v>
      </c>
      <c r="S3561" s="95"/>
      <c r="T3561" s="153">
        <v>3560</v>
      </c>
    </row>
    <row r="3562" spans="1:20" hidden="1">
      <c r="A3562" s="94" t="s">
        <v>4093</v>
      </c>
      <c r="B3562" s="152" t="str">
        <f>IFERROR(VLOOKUP(Proc[[#This Row],[App]],Table2[],3,0),"open")</f>
        <v>ok</v>
      </c>
      <c r="C3562" s="94" t="s">
        <v>369</v>
      </c>
      <c r="D3562" s="152" t="s">
        <v>9207</v>
      </c>
      <c r="E3562" s="152" t="s">
        <v>4092</v>
      </c>
      <c r="F3562" s="95" t="s">
        <v>4092</v>
      </c>
      <c r="G3562" s="94" t="s">
        <v>400</v>
      </c>
      <c r="H3562" s="95" t="str">
        <f>IF(Proc[[#This Row],[type]]="LFF (MDG-F)",MID(Proc[[#This Row],[Obj]],13,10),"")</f>
        <v/>
      </c>
      <c r="I3562" s="152"/>
      <c r="J3562" s="95" t="b">
        <f>Proc[[#This Row],[Requested]]=Proc[[#This Row],[CurrentParent]]</f>
        <v>1</v>
      </c>
      <c r="K3562" s="152" t="str">
        <f>IF(Proc[[#This Row],[Author]]="Marcela Urrego",VLOOKUP(LEFT(Proc[[#This Row],[Requested]],1),Table3[#All],2,0),VLOOKUP(Proc[[#This Row],[Author]],Table4[],2,0))</f>
        <v>MGF</v>
      </c>
      <c r="L3562" s="95" t="s">
        <v>3524</v>
      </c>
      <c r="M3562" s="93">
        <v>45883</v>
      </c>
      <c r="N3562" s="93"/>
      <c r="O3562" s="93"/>
      <c r="P3562" s="84" t="str">
        <f ca="1">IF(Proc[[#This Row],[DaysAgeing]]&gt;5,"yep","on track")</f>
        <v>yep</v>
      </c>
      <c r="Q3562" s="2">
        <f ca="1">IF(Proc[[#This Row],[DateClosed]]="",ABS(NETWORKDAYS(Proc[[#This Row],[DateOpened]],TODAY()))-1,ABS(NETWORKDAYS(Proc[[#This Row],[DateOpened]],Proc[[#This Row],[DateClosed]]))-1)</f>
        <v>166</v>
      </c>
      <c r="R3562" s="84" t="s">
        <v>514</v>
      </c>
      <c r="S3562" s="95"/>
      <c r="T3562" s="153">
        <v>3561</v>
      </c>
    </row>
    <row r="3563" spans="1:20" hidden="1">
      <c r="A3563" s="94" t="s">
        <v>4093</v>
      </c>
      <c r="B3563" s="152" t="str">
        <f>IFERROR(VLOOKUP(Proc[[#This Row],[App]],Table2[],3,0),"open")</f>
        <v>ok</v>
      </c>
      <c r="C3563" s="94" t="s">
        <v>369</v>
      </c>
      <c r="D3563" s="152" t="s">
        <v>9208</v>
      </c>
      <c r="E3563" s="152" t="s">
        <v>4092</v>
      </c>
      <c r="F3563" s="95" t="s">
        <v>4092</v>
      </c>
      <c r="G3563" s="94" t="s">
        <v>400</v>
      </c>
      <c r="H3563" s="95" t="str">
        <f>IF(Proc[[#This Row],[type]]="LFF (MDG-F)",MID(Proc[[#This Row],[Obj]],13,10),"")</f>
        <v/>
      </c>
      <c r="I3563" s="152"/>
      <c r="J3563" s="95" t="b">
        <f>Proc[[#This Row],[Requested]]=Proc[[#This Row],[CurrentParent]]</f>
        <v>1</v>
      </c>
      <c r="K3563" s="152" t="str">
        <f>IF(Proc[[#This Row],[Author]]="Marcela Urrego",VLOOKUP(LEFT(Proc[[#This Row],[Requested]],1),Table3[#All],2,0),VLOOKUP(Proc[[#This Row],[Author]],Table4[],2,0))</f>
        <v>MGF</v>
      </c>
      <c r="L3563" s="95" t="s">
        <v>3524</v>
      </c>
      <c r="M3563" s="93">
        <v>45883</v>
      </c>
      <c r="N3563" s="93"/>
      <c r="O3563" s="93"/>
      <c r="P3563" s="84" t="str">
        <f ca="1">IF(Proc[[#This Row],[DaysAgeing]]&gt;5,"yep","on track")</f>
        <v>yep</v>
      </c>
      <c r="Q3563" s="2">
        <f ca="1">IF(Proc[[#This Row],[DateClosed]]="",ABS(NETWORKDAYS(Proc[[#This Row],[DateOpened]],TODAY()))-1,ABS(NETWORKDAYS(Proc[[#This Row],[DateOpened]],Proc[[#This Row],[DateClosed]]))-1)</f>
        <v>166</v>
      </c>
      <c r="R3563" s="84" t="s">
        <v>514</v>
      </c>
      <c r="S3563" s="95"/>
      <c r="T3563" s="153">
        <v>3562</v>
      </c>
    </row>
    <row r="3564" spans="1:20" hidden="1">
      <c r="A3564" s="94" t="s">
        <v>4093</v>
      </c>
      <c r="B3564" s="152" t="str">
        <f>IFERROR(VLOOKUP(Proc[[#This Row],[App]],Table2[],3,0),"open")</f>
        <v>ok</v>
      </c>
      <c r="C3564" s="94" t="s">
        <v>369</v>
      </c>
      <c r="D3564" s="152" t="s">
        <v>9209</v>
      </c>
      <c r="E3564" s="152" t="s">
        <v>4092</v>
      </c>
      <c r="F3564" s="95" t="s">
        <v>4092</v>
      </c>
      <c r="G3564" s="94" t="s">
        <v>400</v>
      </c>
      <c r="H3564" s="95" t="str">
        <f>IF(Proc[[#This Row],[type]]="LFF (MDG-F)",MID(Proc[[#This Row],[Obj]],13,10),"")</f>
        <v/>
      </c>
      <c r="I3564" s="152"/>
      <c r="J3564" s="95" t="b">
        <f>Proc[[#This Row],[Requested]]=Proc[[#This Row],[CurrentParent]]</f>
        <v>1</v>
      </c>
      <c r="K3564" s="152" t="str">
        <f>IF(Proc[[#This Row],[Author]]="Marcela Urrego",VLOOKUP(LEFT(Proc[[#This Row],[Requested]],1),Table3[#All],2,0),VLOOKUP(Proc[[#This Row],[Author]],Table4[],2,0))</f>
        <v>MGF</v>
      </c>
      <c r="L3564" s="95" t="s">
        <v>3524</v>
      </c>
      <c r="M3564" s="93">
        <v>45883</v>
      </c>
      <c r="N3564" s="93"/>
      <c r="O3564" s="93"/>
      <c r="P3564" s="84" t="str">
        <f ca="1">IF(Proc[[#This Row],[DaysAgeing]]&gt;5,"yep","on track")</f>
        <v>yep</v>
      </c>
      <c r="Q3564" s="2">
        <f ca="1">IF(Proc[[#This Row],[DateClosed]]="",ABS(NETWORKDAYS(Proc[[#This Row],[DateOpened]],TODAY()))-1,ABS(NETWORKDAYS(Proc[[#This Row],[DateOpened]],Proc[[#This Row],[DateClosed]]))-1)</f>
        <v>166</v>
      </c>
      <c r="R3564" s="84" t="s">
        <v>514</v>
      </c>
      <c r="S3564" s="95"/>
      <c r="T3564" s="153">
        <v>3563</v>
      </c>
    </row>
    <row r="3565" spans="1:20" hidden="1">
      <c r="A3565" s="94" t="s">
        <v>4093</v>
      </c>
      <c r="B3565" s="152" t="str">
        <f>IFERROR(VLOOKUP(Proc[[#This Row],[App]],Table2[],3,0),"open")</f>
        <v>ok</v>
      </c>
      <c r="C3565" s="94" t="s">
        <v>369</v>
      </c>
      <c r="D3565" s="152" t="s">
        <v>9210</v>
      </c>
      <c r="E3565" s="152" t="s">
        <v>4092</v>
      </c>
      <c r="F3565" s="95" t="s">
        <v>4092</v>
      </c>
      <c r="G3565" s="94" t="s">
        <v>400</v>
      </c>
      <c r="H3565" s="95" t="str">
        <f>IF(Proc[[#This Row],[type]]="LFF (MDG-F)",MID(Proc[[#This Row],[Obj]],13,10),"")</f>
        <v/>
      </c>
      <c r="I3565" s="152"/>
      <c r="J3565" s="95" t="b">
        <f>Proc[[#This Row],[Requested]]=Proc[[#This Row],[CurrentParent]]</f>
        <v>1</v>
      </c>
      <c r="K3565" s="152" t="str">
        <f>IF(Proc[[#This Row],[Author]]="Marcela Urrego",VLOOKUP(LEFT(Proc[[#This Row],[Requested]],1),Table3[#All],2,0),VLOOKUP(Proc[[#This Row],[Author]],Table4[],2,0))</f>
        <v>MGF</v>
      </c>
      <c r="L3565" s="95" t="s">
        <v>3524</v>
      </c>
      <c r="M3565" s="93">
        <v>45883</v>
      </c>
      <c r="N3565" s="93"/>
      <c r="O3565" s="93"/>
      <c r="P3565" s="84" t="str">
        <f ca="1">IF(Proc[[#This Row],[DaysAgeing]]&gt;5,"yep","on track")</f>
        <v>yep</v>
      </c>
      <c r="Q3565" s="2">
        <f ca="1">IF(Proc[[#This Row],[DateClosed]]="",ABS(NETWORKDAYS(Proc[[#This Row],[DateOpened]],TODAY()))-1,ABS(NETWORKDAYS(Proc[[#This Row],[DateOpened]],Proc[[#This Row],[DateClosed]]))-1)</f>
        <v>166</v>
      </c>
      <c r="R3565" s="84" t="s">
        <v>514</v>
      </c>
      <c r="S3565" s="95"/>
      <c r="T3565" s="153">
        <v>3564</v>
      </c>
    </row>
    <row r="3566" spans="1:20" hidden="1">
      <c r="A3566" s="94" t="s">
        <v>4093</v>
      </c>
      <c r="B3566" s="152" t="str">
        <f>IFERROR(VLOOKUP(Proc[[#This Row],[App]],Table2[],3,0),"open")</f>
        <v>ok</v>
      </c>
      <c r="C3566" s="94" t="s">
        <v>369</v>
      </c>
      <c r="D3566" s="152" t="s">
        <v>9211</v>
      </c>
      <c r="E3566" s="152" t="s">
        <v>4092</v>
      </c>
      <c r="F3566" s="95" t="s">
        <v>4092</v>
      </c>
      <c r="G3566" s="94" t="s">
        <v>400</v>
      </c>
      <c r="H3566" s="95" t="str">
        <f>IF(Proc[[#This Row],[type]]="LFF (MDG-F)",MID(Proc[[#This Row],[Obj]],13,10),"")</f>
        <v/>
      </c>
      <c r="I3566" s="152"/>
      <c r="J3566" s="95" t="b">
        <f>Proc[[#This Row],[Requested]]=Proc[[#This Row],[CurrentParent]]</f>
        <v>1</v>
      </c>
      <c r="K3566" s="152" t="str">
        <f>IF(Proc[[#This Row],[Author]]="Marcela Urrego",VLOOKUP(LEFT(Proc[[#This Row],[Requested]],1),Table3[#All],2,0),VLOOKUP(Proc[[#This Row],[Author]],Table4[],2,0))</f>
        <v>MGF</v>
      </c>
      <c r="L3566" s="95" t="s">
        <v>3524</v>
      </c>
      <c r="M3566" s="93">
        <v>45883</v>
      </c>
      <c r="N3566" s="93"/>
      <c r="O3566" s="93"/>
      <c r="P3566" s="84" t="str">
        <f ca="1">IF(Proc[[#This Row],[DaysAgeing]]&gt;5,"yep","on track")</f>
        <v>yep</v>
      </c>
      <c r="Q3566" s="2">
        <f ca="1">IF(Proc[[#This Row],[DateClosed]]="",ABS(NETWORKDAYS(Proc[[#This Row],[DateOpened]],TODAY()))-1,ABS(NETWORKDAYS(Proc[[#This Row],[DateOpened]],Proc[[#This Row],[DateClosed]]))-1)</f>
        <v>166</v>
      </c>
      <c r="R3566" s="84" t="s">
        <v>514</v>
      </c>
      <c r="S3566" s="95"/>
      <c r="T3566" s="153">
        <v>3565</v>
      </c>
    </row>
    <row r="3567" spans="1:20" hidden="1">
      <c r="A3567" s="94" t="s">
        <v>4093</v>
      </c>
      <c r="B3567" s="152" t="str">
        <f>IFERROR(VLOOKUP(Proc[[#This Row],[App]],Table2[],3,0),"open")</f>
        <v>ok</v>
      </c>
      <c r="C3567" s="94" t="s">
        <v>369</v>
      </c>
      <c r="D3567" s="152" t="s">
        <v>9212</v>
      </c>
      <c r="E3567" s="152" t="s">
        <v>4092</v>
      </c>
      <c r="F3567" s="95" t="s">
        <v>4092</v>
      </c>
      <c r="G3567" s="94" t="s">
        <v>400</v>
      </c>
      <c r="H3567" s="95" t="str">
        <f>IF(Proc[[#This Row],[type]]="LFF (MDG-F)",MID(Proc[[#This Row],[Obj]],13,10),"")</f>
        <v/>
      </c>
      <c r="I3567" s="152"/>
      <c r="J3567" s="95" t="b">
        <f>Proc[[#This Row],[Requested]]=Proc[[#This Row],[CurrentParent]]</f>
        <v>1</v>
      </c>
      <c r="K3567" s="152" t="str">
        <f>IF(Proc[[#This Row],[Author]]="Marcela Urrego",VLOOKUP(LEFT(Proc[[#This Row],[Requested]],1),Table3[#All],2,0),VLOOKUP(Proc[[#This Row],[Author]],Table4[],2,0))</f>
        <v>MGF</v>
      </c>
      <c r="L3567" s="95" t="s">
        <v>3524</v>
      </c>
      <c r="M3567" s="93">
        <v>45883</v>
      </c>
      <c r="N3567" s="93"/>
      <c r="O3567" s="93"/>
      <c r="P3567" s="84" t="str">
        <f ca="1">IF(Proc[[#This Row],[DaysAgeing]]&gt;5,"yep","on track")</f>
        <v>yep</v>
      </c>
      <c r="Q3567" s="2">
        <f ca="1">IF(Proc[[#This Row],[DateClosed]]="",ABS(NETWORKDAYS(Proc[[#This Row],[DateOpened]],TODAY()))-1,ABS(NETWORKDAYS(Proc[[#This Row],[DateOpened]],Proc[[#This Row],[DateClosed]]))-1)</f>
        <v>166</v>
      </c>
      <c r="R3567" s="84" t="s">
        <v>514</v>
      </c>
      <c r="S3567" s="95"/>
      <c r="T3567" s="153">
        <v>3566</v>
      </c>
    </row>
    <row r="3568" spans="1:20" hidden="1">
      <c r="A3568" s="94" t="s">
        <v>4093</v>
      </c>
      <c r="B3568" s="152" t="str">
        <f>IFERROR(VLOOKUP(Proc[[#This Row],[App]],Table2[],3,0),"open")</f>
        <v>ok</v>
      </c>
      <c r="C3568" s="94" t="s">
        <v>369</v>
      </c>
      <c r="D3568" s="152" t="s">
        <v>9213</v>
      </c>
      <c r="E3568" s="152" t="s">
        <v>4092</v>
      </c>
      <c r="F3568" s="95" t="s">
        <v>4092</v>
      </c>
      <c r="G3568" s="94" t="s">
        <v>400</v>
      </c>
      <c r="H3568" s="95" t="str">
        <f>IF(Proc[[#This Row],[type]]="LFF (MDG-F)",MID(Proc[[#This Row],[Obj]],13,10),"")</f>
        <v/>
      </c>
      <c r="I3568" s="152"/>
      <c r="J3568" s="95" t="b">
        <f>Proc[[#This Row],[Requested]]=Proc[[#This Row],[CurrentParent]]</f>
        <v>1</v>
      </c>
      <c r="K3568" s="152" t="str">
        <f>IF(Proc[[#This Row],[Author]]="Marcela Urrego",VLOOKUP(LEFT(Proc[[#This Row],[Requested]],1),Table3[#All],2,0),VLOOKUP(Proc[[#This Row],[Author]],Table4[],2,0))</f>
        <v>MGF</v>
      </c>
      <c r="L3568" s="95" t="s">
        <v>3524</v>
      </c>
      <c r="M3568" s="93">
        <v>45883</v>
      </c>
      <c r="N3568" s="93"/>
      <c r="O3568" s="93"/>
      <c r="P3568" s="84" t="str">
        <f ca="1">IF(Proc[[#This Row],[DaysAgeing]]&gt;5,"yep","on track")</f>
        <v>yep</v>
      </c>
      <c r="Q3568" s="2">
        <f ca="1">IF(Proc[[#This Row],[DateClosed]]="",ABS(NETWORKDAYS(Proc[[#This Row],[DateOpened]],TODAY()))-1,ABS(NETWORKDAYS(Proc[[#This Row],[DateOpened]],Proc[[#This Row],[DateClosed]]))-1)</f>
        <v>166</v>
      </c>
      <c r="R3568" s="84" t="s">
        <v>514</v>
      </c>
      <c r="S3568" s="95"/>
      <c r="T3568" s="153">
        <v>3567</v>
      </c>
    </row>
    <row r="3569" spans="1:20" hidden="1">
      <c r="A3569" s="94" t="s">
        <v>4093</v>
      </c>
      <c r="B3569" s="152" t="str">
        <f>IFERROR(VLOOKUP(Proc[[#This Row],[App]],Table2[],3,0),"open")</f>
        <v>ok</v>
      </c>
      <c r="C3569" s="94" t="s">
        <v>369</v>
      </c>
      <c r="D3569" s="152" t="s">
        <v>9214</v>
      </c>
      <c r="E3569" s="152" t="s">
        <v>4092</v>
      </c>
      <c r="F3569" s="95" t="s">
        <v>4092</v>
      </c>
      <c r="G3569" s="94" t="s">
        <v>400</v>
      </c>
      <c r="H3569" s="95" t="str">
        <f>IF(Proc[[#This Row],[type]]="LFF (MDG-F)",MID(Proc[[#This Row],[Obj]],13,10),"")</f>
        <v/>
      </c>
      <c r="I3569" s="152"/>
      <c r="J3569" s="95" t="b">
        <f>Proc[[#This Row],[Requested]]=Proc[[#This Row],[CurrentParent]]</f>
        <v>1</v>
      </c>
      <c r="K3569" s="152" t="str">
        <f>IF(Proc[[#This Row],[Author]]="Marcela Urrego",VLOOKUP(LEFT(Proc[[#This Row],[Requested]],1),Table3[#All],2,0),VLOOKUP(Proc[[#This Row],[Author]],Table4[],2,0))</f>
        <v>MGF</v>
      </c>
      <c r="L3569" s="95" t="s">
        <v>3524</v>
      </c>
      <c r="M3569" s="93">
        <v>45883</v>
      </c>
      <c r="N3569" s="93"/>
      <c r="O3569" s="93"/>
      <c r="P3569" s="84" t="str">
        <f ca="1">IF(Proc[[#This Row],[DaysAgeing]]&gt;5,"yep","on track")</f>
        <v>yep</v>
      </c>
      <c r="Q3569" s="2">
        <f ca="1">IF(Proc[[#This Row],[DateClosed]]="",ABS(NETWORKDAYS(Proc[[#This Row],[DateOpened]],TODAY()))-1,ABS(NETWORKDAYS(Proc[[#This Row],[DateOpened]],Proc[[#This Row],[DateClosed]]))-1)</f>
        <v>166</v>
      </c>
      <c r="R3569" s="84" t="s">
        <v>514</v>
      </c>
      <c r="S3569" s="95"/>
      <c r="T3569" s="153">
        <v>3568</v>
      </c>
    </row>
    <row r="3570" spans="1:20" hidden="1">
      <c r="A3570" s="94" t="s">
        <v>4093</v>
      </c>
      <c r="B3570" s="152" t="str">
        <f>IFERROR(VLOOKUP(Proc[[#This Row],[App]],Table2[],3,0),"open")</f>
        <v>ok</v>
      </c>
      <c r="C3570" s="94" t="s">
        <v>369</v>
      </c>
      <c r="D3570" s="152" t="s">
        <v>9215</v>
      </c>
      <c r="E3570" s="152" t="s">
        <v>4092</v>
      </c>
      <c r="F3570" s="95" t="s">
        <v>4092</v>
      </c>
      <c r="G3570" s="94" t="s">
        <v>400</v>
      </c>
      <c r="H3570" s="95" t="str">
        <f>IF(Proc[[#This Row],[type]]="LFF (MDG-F)",MID(Proc[[#This Row],[Obj]],13,10),"")</f>
        <v/>
      </c>
      <c r="I3570" s="152"/>
      <c r="J3570" s="95" t="b">
        <f>Proc[[#This Row],[Requested]]=Proc[[#This Row],[CurrentParent]]</f>
        <v>1</v>
      </c>
      <c r="K3570" s="152" t="str">
        <f>IF(Proc[[#This Row],[Author]]="Marcela Urrego",VLOOKUP(LEFT(Proc[[#This Row],[Requested]],1),Table3[#All],2,0),VLOOKUP(Proc[[#This Row],[Author]],Table4[],2,0))</f>
        <v>MGF</v>
      </c>
      <c r="L3570" s="95" t="s">
        <v>3524</v>
      </c>
      <c r="M3570" s="93">
        <v>45883</v>
      </c>
      <c r="N3570" s="93"/>
      <c r="O3570" s="93"/>
      <c r="P3570" s="84" t="str">
        <f ca="1">IF(Proc[[#This Row],[DaysAgeing]]&gt;5,"yep","on track")</f>
        <v>yep</v>
      </c>
      <c r="Q3570" s="2">
        <f ca="1">IF(Proc[[#This Row],[DateClosed]]="",ABS(NETWORKDAYS(Proc[[#This Row],[DateOpened]],TODAY()))-1,ABS(NETWORKDAYS(Proc[[#This Row],[DateOpened]],Proc[[#This Row],[DateClosed]]))-1)</f>
        <v>166</v>
      </c>
      <c r="R3570" s="84" t="s">
        <v>514</v>
      </c>
      <c r="S3570" s="95"/>
      <c r="T3570" s="153">
        <v>3569</v>
      </c>
    </row>
    <row r="3571" spans="1:20" hidden="1">
      <c r="A3571" s="94" t="s">
        <v>4093</v>
      </c>
      <c r="B3571" s="152" t="str">
        <f>IFERROR(VLOOKUP(Proc[[#This Row],[App]],Table2[],3,0),"open")</f>
        <v>ok</v>
      </c>
      <c r="C3571" s="94" t="s">
        <v>369</v>
      </c>
      <c r="D3571" s="152" t="s">
        <v>9216</v>
      </c>
      <c r="E3571" s="152" t="s">
        <v>4092</v>
      </c>
      <c r="F3571" s="95" t="s">
        <v>4092</v>
      </c>
      <c r="G3571" s="94" t="s">
        <v>400</v>
      </c>
      <c r="H3571" s="95" t="str">
        <f>IF(Proc[[#This Row],[type]]="LFF (MDG-F)",MID(Proc[[#This Row],[Obj]],13,10),"")</f>
        <v/>
      </c>
      <c r="I3571" s="152"/>
      <c r="J3571" s="95" t="b">
        <f>Proc[[#This Row],[Requested]]=Proc[[#This Row],[CurrentParent]]</f>
        <v>1</v>
      </c>
      <c r="K3571" s="152" t="str">
        <f>IF(Proc[[#This Row],[Author]]="Marcela Urrego",VLOOKUP(LEFT(Proc[[#This Row],[Requested]],1),Table3[#All],2,0),VLOOKUP(Proc[[#This Row],[Author]],Table4[],2,0))</f>
        <v>MGF</v>
      </c>
      <c r="L3571" s="95" t="s">
        <v>3524</v>
      </c>
      <c r="M3571" s="93">
        <v>45883</v>
      </c>
      <c r="N3571" s="93"/>
      <c r="O3571" s="93"/>
      <c r="P3571" s="84" t="str">
        <f ca="1">IF(Proc[[#This Row],[DaysAgeing]]&gt;5,"yep","on track")</f>
        <v>yep</v>
      </c>
      <c r="Q3571" s="2">
        <f ca="1">IF(Proc[[#This Row],[DateClosed]]="",ABS(NETWORKDAYS(Proc[[#This Row],[DateOpened]],TODAY()))-1,ABS(NETWORKDAYS(Proc[[#This Row],[DateOpened]],Proc[[#This Row],[DateClosed]]))-1)</f>
        <v>166</v>
      </c>
      <c r="R3571" s="84" t="s">
        <v>514</v>
      </c>
      <c r="S3571" s="95"/>
      <c r="T3571" s="153">
        <v>3570</v>
      </c>
    </row>
    <row r="3572" spans="1:20" hidden="1">
      <c r="A3572" s="94" t="s">
        <v>4093</v>
      </c>
      <c r="B3572" s="152" t="str">
        <f>IFERROR(VLOOKUP(Proc[[#This Row],[App]],Table2[],3,0),"open")</f>
        <v>ok</v>
      </c>
      <c r="C3572" s="94" t="s">
        <v>369</v>
      </c>
      <c r="D3572" s="152" t="s">
        <v>9217</v>
      </c>
      <c r="E3572" s="152" t="s">
        <v>4092</v>
      </c>
      <c r="F3572" s="95" t="s">
        <v>4092</v>
      </c>
      <c r="G3572" s="94" t="s">
        <v>400</v>
      </c>
      <c r="H3572" s="95" t="str">
        <f>IF(Proc[[#This Row],[type]]="LFF (MDG-F)",MID(Proc[[#This Row],[Obj]],13,10),"")</f>
        <v/>
      </c>
      <c r="I3572" s="152"/>
      <c r="J3572" s="95" t="b">
        <f>Proc[[#This Row],[Requested]]=Proc[[#This Row],[CurrentParent]]</f>
        <v>1</v>
      </c>
      <c r="K3572" s="152" t="str">
        <f>IF(Proc[[#This Row],[Author]]="Marcela Urrego",VLOOKUP(LEFT(Proc[[#This Row],[Requested]],1),Table3[#All],2,0),VLOOKUP(Proc[[#This Row],[Author]],Table4[],2,0))</f>
        <v>MGF</v>
      </c>
      <c r="L3572" s="95" t="s">
        <v>3524</v>
      </c>
      <c r="M3572" s="93">
        <v>45883</v>
      </c>
      <c r="N3572" s="93"/>
      <c r="O3572" s="93"/>
      <c r="P3572" s="84" t="str">
        <f ca="1">IF(Proc[[#This Row],[DaysAgeing]]&gt;5,"yep","on track")</f>
        <v>yep</v>
      </c>
      <c r="Q3572" s="2">
        <f ca="1">IF(Proc[[#This Row],[DateClosed]]="",ABS(NETWORKDAYS(Proc[[#This Row],[DateOpened]],TODAY()))-1,ABS(NETWORKDAYS(Proc[[#This Row],[DateOpened]],Proc[[#This Row],[DateClosed]]))-1)</f>
        <v>166</v>
      </c>
      <c r="R3572" s="84" t="s">
        <v>514</v>
      </c>
      <c r="S3572" s="95"/>
      <c r="T3572" s="153">
        <v>3571</v>
      </c>
    </row>
    <row r="3573" spans="1:20" hidden="1">
      <c r="A3573" s="94" t="s">
        <v>4093</v>
      </c>
      <c r="B3573" s="152" t="str">
        <f>IFERROR(VLOOKUP(Proc[[#This Row],[App]],Table2[],3,0),"open")</f>
        <v>ok</v>
      </c>
      <c r="C3573" s="94" t="s">
        <v>369</v>
      </c>
      <c r="D3573" s="152" t="s">
        <v>9218</v>
      </c>
      <c r="E3573" s="152" t="s">
        <v>4092</v>
      </c>
      <c r="F3573" s="95" t="s">
        <v>4092</v>
      </c>
      <c r="G3573" s="94" t="s">
        <v>400</v>
      </c>
      <c r="H3573" s="95" t="str">
        <f>IF(Proc[[#This Row],[type]]="LFF (MDG-F)",MID(Proc[[#This Row],[Obj]],13,10),"")</f>
        <v/>
      </c>
      <c r="I3573" s="152"/>
      <c r="J3573" s="95" t="b">
        <f>Proc[[#This Row],[Requested]]=Proc[[#This Row],[CurrentParent]]</f>
        <v>1</v>
      </c>
      <c r="K3573" s="152" t="str">
        <f>IF(Proc[[#This Row],[Author]]="Marcela Urrego",VLOOKUP(LEFT(Proc[[#This Row],[Requested]],1),Table3[#All],2,0),VLOOKUP(Proc[[#This Row],[Author]],Table4[],2,0))</f>
        <v>MGF</v>
      </c>
      <c r="L3573" s="95" t="s">
        <v>3524</v>
      </c>
      <c r="M3573" s="93">
        <v>45883</v>
      </c>
      <c r="N3573" s="93"/>
      <c r="O3573" s="93"/>
      <c r="P3573" s="84" t="str">
        <f ca="1">IF(Proc[[#This Row],[DaysAgeing]]&gt;5,"yep","on track")</f>
        <v>yep</v>
      </c>
      <c r="Q3573" s="2">
        <f ca="1">IF(Proc[[#This Row],[DateClosed]]="",ABS(NETWORKDAYS(Proc[[#This Row],[DateOpened]],TODAY()))-1,ABS(NETWORKDAYS(Proc[[#This Row],[DateOpened]],Proc[[#This Row],[DateClosed]]))-1)</f>
        <v>166</v>
      </c>
      <c r="R3573" s="84" t="s">
        <v>514</v>
      </c>
      <c r="S3573" s="95"/>
      <c r="T3573" s="153">
        <v>3572</v>
      </c>
    </row>
    <row r="3574" spans="1:20" hidden="1">
      <c r="A3574" s="94" t="s">
        <v>4093</v>
      </c>
      <c r="B3574" s="152" t="str">
        <f>IFERROR(VLOOKUP(Proc[[#This Row],[App]],Table2[],3,0),"open")</f>
        <v>ok</v>
      </c>
      <c r="C3574" s="94" t="s">
        <v>369</v>
      </c>
      <c r="D3574" s="152" t="s">
        <v>9219</v>
      </c>
      <c r="E3574" s="152" t="s">
        <v>4092</v>
      </c>
      <c r="F3574" s="95" t="s">
        <v>4092</v>
      </c>
      <c r="G3574" s="94" t="s">
        <v>400</v>
      </c>
      <c r="H3574" s="95" t="str">
        <f>IF(Proc[[#This Row],[type]]="LFF (MDG-F)",MID(Proc[[#This Row],[Obj]],13,10),"")</f>
        <v/>
      </c>
      <c r="I3574" s="152"/>
      <c r="J3574" s="95" t="b">
        <f>Proc[[#This Row],[Requested]]=Proc[[#This Row],[CurrentParent]]</f>
        <v>1</v>
      </c>
      <c r="K3574" s="152" t="str">
        <f>IF(Proc[[#This Row],[Author]]="Marcela Urrego",VLOOKUP(LEFT(Proc[[#This Row],[Requested]],1),Table3[#All],2,0),VLOOKUP(Proc[[#This Row],[Author]],Table4[],2,0))</f>
        <v>MGF</v>
      </c>
      <c r="L3574" s="95" t="s">
        <v>3524</v>
      </c>
      <c r="M3574" s="93">
        <v>45883</v>
      </c>
      <c r="N3574" s="93"/>
      <c r="O3574" s="93"/>
      <c r="P3574" s="84" t="str">
        <f ca="1">IF(Proc[[#This Row],[DaysAgeing]]&gt;5,"yep","on track")</f>
        <v>yep</v>
      </c>
      <c r="Q3574" s="2">
        <f ca="1">IF(Proc[[#This Row],[DateClosed]]="",ABS(NETWORKDAYS(Proc[[#This Row],[DateOpened]],TODAY()))-1,ABS(NETWORKDAYS(Proc[[#This Row],[DateOpened]],Proc[[#This Row],[DateClosed]]))-1)</f>
        <v>166</v>
      </c>
      <c r="R3574" s="84" t="s">
        <v>514</v>
      </c>
      <c r="S3574" s="95"/>
      <c r="T3574" s="153">
        <v>3573</v>
      </c>
    </row>
    <row r="3575" spans="1:20" hidden="1">
      <c r="A3575" s="94" t="s">
        <v>4093</v>
      </c>
      <c r="B3575" s="152" t="str">
        <f>IFERROR(VLOOKUP(Proc[[#This Row],[App]],Table2[],3,0),"open")</f>
        <v>ok</v>
      </c>
      <c r="C3575" s="94" t="s">
        <v>369</v>
      </c>
      <c r="D3575" s="152" t="s">
        <v>9220</v>
      </c>
      <c r="E3575" s="152" t="s">
        <v>4092</v>
      </c>
      <c r="F3575" s="95" t="s">
        <v>4092</v>
      </c>
      <c r="G3575" s="94" t="s">
        <v>400</v>
      </c>
      <c r="H3575" s="95" t="str">
        <f>IF(Proc[[#This Row],[type]]="LFF (MDG-F)",MID(Proc[[#This Row],[Obj]],13,10),"")</f>
        <v/>
      </c>
      <c r="I3575" s="152"/>
      <c r="J3575" s="95" t="b">
        <f>Proc[[#This Row],[Requested]]=Proc[[#This Row],[CurrentParent]]</f>
        <v>1</v>
      </c>
      <c r="K3575" s="152" t="str">
        <f>IF(Proc[[#This Row],[Author]]="Marcela Urrego",VLOOKUP(LEFT(Proc[[#This Row],[Requested]],1),Table3[#All],2,0),VLOOKUP(Proc[[#This Row],[Author]],Table4[],2,0))</f>
        <v>MGF</v>
      </c>
      <c r="L3575" s="95" t="s">
        <v>3524</v>
      </c>
      <c r="M3575" s="93">
        <v>45883</v>
      </c>
      <c r="N3575" s="93"/>
      <c r="O3575" s="93"/>
      <c r="P3575" s="84" t="str">
        <f ca="1">IF(Proc[[#This Row],[DaysAgeing]]&gt;5,"yep","on track")</f>
        <v>yep</v>
      </c>
      <c r="Q3575" s="2">
        <f ca="1">IF(Proc[[#This Row],[DateClosed]]="",ABS(NETWORKDAYS(Proc[[#This Row],[DateOpened]],TODAY()))-1,ABS(NETWORKDAYS(Proc[[#This Row],[DateOpened]],Proc[[#This Row],[DateClosed]]))-1)</f>
        <v>166</v>
      </c>
      <c r="R3575" s="84" t="s">
        <v>514</v>
      </c>
      <c r="S3575" s="95"/>
      <c r="T3575" s="153">
        <v>3574</v>
      </c>
    </row>
    <row r="3576" spans="1:20" hidden="1">
      <c r="A3576" s="94" t="s">
        <v>4093</v>
      </c>
      <c r="B3576" s="152" t="str">
        <f>IFERROR(VLOOKUP(Proc[[#This Row],[App]],Table2[],3,0),"open")</f>
        <v>ok</v>
      </c>
      <c r="C3576" s="94" t="s">
        <v>369</v>
      </c>
      <c r="D3576" s="152" t="s">
        <v>9221</v>
      </c>
      <c r="E3576" s="152" t="s">
        <v>4092</v>
      </c>
      <c r="F3576" s="95" t="s">
        <v>4092</v>
      </c>
      <c r="G3576" s="94" t="s">
        <v>400</v>
      </c>
      <c r="H3576" s="95" t="str">
        <f>IF(Proc[[#This Row],[type]]="LFF (MDG-F)",MID(Proc[[#This Row],[Obj]],13,10),"")</f>
        <v/>
      </c>
      <c r="I3576" s="152"/>
      <c r="J3576" s="95" t="b">
        <f>Proc[[#This Row],[Requested]]=Proc[[#This Row],[CurrentParent]]</f>
        <v>1</v>
      </c>
      <c r="K3576" s="152" t="str">
        <f>IF(Proc[[#This Row],[Author]]="Marcela Urrego",VLOOKUP(LEFT(Proc[[#This Row],[Requested]],1),Table3[#All],2,0),VLOOKUP(Proc[[#This Row],[Author]],Table4[],2,0))</f>
        <v>MGF</v>
      </c>
      <c r="L3576" s="95" t="s">
        <v>3524</v>
      </c>
      <c r="M3576" s="93">
        <v>45883</v>
      </c>
      <c r="N3576" s="93"/>
      <c r="O3576" s="93"/>
      <c r="P3576" s="84" t="str">
        <f ca="1">IF(Proc[[#This Row],[DaysAgeing]]&gt;5,"yep","on track")</f>
        <v>yep</v>
      </c>
      <c r="Q3576" s="2">
        <f ca="1">IF(Proc[[#This Row],[DateClosed]]="",ABS(NETWORKDAYS(Proc[[#This Row],[DateOpened]],TODAY()))-1,ABS(NETWORKDAYS(Proc[[#This Row],[DateOpened]],Proc[[#This Row],[DateClosed]]))-1)</f>
        <v>166</v>
      </c>
      <c r="R3576" s="84" t="s">
        <v>514</v>
      </c>
      <c r="S3576" s="95"/>
      <c r="T3576" s="153">
        <v>3575</v>
      </c>
    </row>
    <row r="3577" spans="1:20" hidden="1">
      <c r="A3577" s="94" t="s">
        <v>4093</v>
      </c>
      <c r="B3577" s="152" t="str">
        <f>IFERROR(VLOOKUP(Proc[[#This Row],[App]],Table2[],3,0),"open")</f>
        <v>ok</v>
      </c>
      <c r="C3577" s="94" t="s">
        <v>369</v>
      </c>
      <c r="D3577" s="152" t="s">
        <v>9222</v>
      </c>
      <c r="E3577" s="152" t="s">
        <v>4092</v>
      </c>
      <c r="F3577" s="95" t="s">
        <v>4092</v>
      </c>
      <c r="G3577" s="94" t="s">
        <v>400</v>
      </c>
      <c r="H3577" s="95" t="str">
        <f>IF(Proc[[#This Row],[type]]="LFF (MDG-F)",MID(Proc[[#This Row],[Obj]],13,10),"")</f>
        <v/>
      </c>
      <c r="I3577" s="152"/>
      <c r="J3577" s="95" t="b">
        <f>Proc[[#This Row],[Requested]]=Proc[[#This Row],[CurrentParent]]</f>
        <v>1</v>
      </c>
      <c r="K3577" s="152" t="str">
        <f>IF(Proc[[#This Row],[Author]]="Marcela Urrego",VLOOKUP(LEFT(Proc[[#This Row],[Requested]],1),Table3[#All],2,0),VLOOKUP(Proc[[#This Row],[Author]],Table4[],2,0))</f>
        <v>MGF</v>
      </c>
      <c r="L3577" s="95" t="s">
        <v>3524</v>
      </c>
      <c r="M3577" s="93">
        <v>45883</v>
      </c>
      <c r="N3577" s="93"/>
      <c r="O3577" s="93"/>
      <c r="P3577" s="84" t="str">
        <f ca="1">IF(Proc[[#This Row],[DaysAgeing]]&gt;5,"yep","on track")</f>
        <v>yep</v>
      </c>
      <c r="Q3577" s="2">
        <f ca="1">IF(Proc[[#This Row],[DateClosed]]="",ABS(NETWORKDAYS(Proc[[#This Row],[DateOpened]],TODAY()))-1,ABS(NETWORKDAYS(Proc[[#This Row],[DateOpened]],Proc[[#This Row],[DateClosed]]))-1)</f>
        <v>166</v>
      </c>
      <c r="R3577" s="84" t="s">
        <v>514</v>
      </c>
      <c r="S3577" s="95"/>
      <c r="T3577" s="153">
        <v>3576</v>
      </c>
    </row>
    <row r="3578" spans="1:20" hidden="1">
      <c r="A3578" s="94" t="s">
        <v>4093</v>
      </c>
      <c r="B3578" s="152" t="str">
        <f>IFERROR(VLOOKUP(Proc[[#This Row],[App]],Table2[],3,0),"open")</f>
        <v>ok</v>
      </c>
      <c r="C3578" s="94" t="s">
        <v>369</v>
      </c>
      <c r="D3578" s="152" t="s">
        <v>9223</v>
      </c>
      <c r="E3578" s="152" t="s">
        <v>4092</v>
      </c>
      <c r="F3578" s="95" t="s">
        <v>4092</v>
      </c>
      <c r="G3578" s="94" t="s">
        <v>400</v>
      </c>
      <c r="H3578" s="95" t="str">
        <f>IF(Proc[[#This Row],[type]]="LFF (MDG-F)",MID(Proc[[#This Row],[Obj]],13,10),"")</f>
        <v/>
      </c>
      <c r="I3578" s="152"/>
      <c r="J3578" s="95" t="b">
        <f>Proc[[#This Row],[Requested]]=Proc[[#This Row],[CurrentParent]]</f>
        <v>1</v>
      </c>
      <c r="K3578" s="152" t="str">
        <f>IF(Proc[[#This Row],[Author]]="Marcela Urrego",VLOOKUP(LEFT(Proc[[#This Row],[Requested]],1),Table3[#All],2,0),VLOOKUP(Proc[[#This Row],[Author]],Table4[],2,0))</f>
        <v>MGF</v>
      </c>
      <c r="L3578" s="95" t="s">
        <v>3524</v>
      </c>
      <c r="M3578" s="93">
        <v>45883</v>
      </c>
      <c r="N3578" s="93"/>
      <c r="O3578" s="93"/>
      <c r="P3578" s="84" t="str">
        <f ca="1">IF(Proc[[#This Row],[DaysAgeing]]&gt;5,"yep","on track")</f>
        <v>yep</v>
      </c>
      <c r="Q3578" s="2">
        <f ca="1">IF(Proc[[#This Row],[DateClosed]]="",ABS(NETWORKDAYS(Proc[[#This Row],[DateOpened]],TODAY()))-1,ABS(NETWORKDAYS(Proc[[#This Row],[DateOpened]],Proc[[#This Row],[DateClosed]]))-1)</f>
        <v>166</v>
      </c>
      <c r="R3578" s="84" t="s">
        <v>514</v>
      </c>
      <c r="S3578" s="95"/>
      <c r="T3578" s="153">
        <v>3577</v>
      </c>
    </row>
    <row r="3579" spans="1:20" hidden="1">
      <c r="A3579" s="94" t="s">
        <v>4093</v>
      </c>
      <c r="B3579" s="152" t="str">
        <f>IFERROR(VLOOKUP(Proc[[#This Row],[App]],Table2[],3,0),"open")</f>
        <v>ok</v>
      </c>
      <c r="C3579" s="94" t="s">
        <v>369</v>
      </c>
      <c r="D3579" s="152" t="s">
        <v>9224</v>
      </c>
      <c r="E3579" s="152" t="s">
        <v>4092</v>
      </c>
      <c r="F3579" s="95" t="s">
        <v>4092</v>
      </c>
      <c r="G3579" s="94" t="s">
        <v>400</v>
      </c>
      <c r="H3579" s="95" t="str">
        <f>IF(Proc[[#This Row],[type]]="LFF (MDG-F)",MID(Proc[[#This Row],[Obj]],13,10),"")</f>
        <v/>
      </c>
      <c r="I3579" s="152"/>
      <c r="J3579" s="95" t="b">
        <f>Proc[[#This Row],[Requested]]=Proc[[#This Row],[CurrentParent]]</f>
        <v>1</v>
      </c>
      <c r="K3579" s="152" t="str">
        <f>IF(Proc[[#This Row],[Author]]="Marcela Urrego",VLOOKUP(LEFT(Proc[[#This Row],[Requested]],1),Table3[#All],2,0),VLOOKUP(Proc[[#This Row],[Author]],Table4[],2,0))</f>
        <v>MGF</v>
      </c>
      <c r="L3579" s="95" t="s">
        <v>3524</v>
      </c>
      <c r="M3579" s="93">
        <v>45883</v>
      </c>
      <c r="N3579" s="93"/>
      <c r="O3579" s="93"/>
      <c r="P3579" s="84" t="str">
        <f ca="1">IF(Proc[[#This Row],[DaysAgeing]]&gt;5,"yep","on track")</f>
        <v>yep</v>
      </c>
      <c r="Q3579" s="2">
        <f ca="1">IF(Proc[[#This Row],[DateClosed]]="",ABS(NETWORKDAYS(Proc[[#This Row],[DateOpened]],TODAY()))-1,ABS(NETWORKDAYS(Proc[[#This Row],[DateOpened]],Proc[[#This Row],[DateClosed]]))-1)</f>
        <v>166</v>
      </c>
      <c r="R3579" s="84" t="s">
        <v>514</v>
      </c>
      <c r="S3579" s="95"/>
      <c r="T3579" s="153">
        <v>3578</v>
      </c>
    </row>
    <row r="3580" spans="1:20" hidden="1">
      <c r="A3580" s="94" t="s">
        <v>4093</v>
      </c>
      <c r="B3580" s="152" t="str">
        <f>IFERROR(VLOOKUP(Proc[[#This Row],[App]],Table2[],3,0),"open")</f>
        <v>ok</v>
      </c>
      <c r="C3580" s="94" t="s">
        <v>369</v>
      </c>
      <c r="D3580" s="152" t="s">
        <v>9225</v>
      </c>
      <c r="E3580" s="152" t="s">
        <v>4092</v>
      </c>
      <c r="F3580" s="95" t="s">
        <v>4092</v>
      </c>
      <c r="G3580" s="94" t="s">
        <v>400</v>
      </c>
      <c r="H3580" s="95" t="str">
        <f>IF(Proc[[#This Row],[type]]="LFF (MDG-F)",MID(Proc[[#This Row],[Obj]],13,10),"")</f>
        <v/>
      </c>
      <c r="I3580" s="152"/>
      <c r="J3580" s="95" t="b">
        <f>Proc[[#This Row],[Requested]]=Proc[[#This Row],[CurrentParent]]</f>
        <v>1</v>
      </c>
      <c r="K3580" s="152" t="str">
        <f>IF(Proc[[#This Row],[Author]]="Marcela Urrego",VLOOKUP(LEFT(Proc[[#This Row],[Requested]],1),Table3[#All],2,0),VLOOKUP(Proc[[#This Row],[Author]],Table4[],2,0))</f>
        <v>MGF</v>
      </c>
      <c r="L3580" s="95" t="s">
        <v>3524</v>
      </c>
      <c r="M3580" s="93">
        <v>45883</v>
      </c>
      <c r="N3580" s="93"/>
      <c r="O3580" s="93"/>
      <c r="P3580" s="84" t="str">
        <f ca="1">IF(Proc[[#This Row],[DaysAgeing]]&gt;5,"yep","on track")</f>
        <v>yep</v>
      </c>
      <c r="Q3580" s="2">
        <f ca="1">IF(Proc[[#This Row],[DateClosed]]="",ABS(NETWORKDAYS(Proc[[#This Row],[DateOpened]],TODAY()))-1,ABS(NETWORKDAYS(Proc[[#This Row],[DateOpened]],Proc[[#This Row],[DateClosed]]))-1)</f>
        <v>166</v>
      </c>
      <c r="R3580" s="84" t="s">
        <v>514</v>
      </c>
      <c r="S3580" s="95"/>
      <c r="T3580" s="153">
        <v>3579</v>
      </c>
    </row>
    <row r="3581" spans="1:20" hidden="1">
      <c r="A3581" s="94" t="s">
        <v>4093</v>
      </c>
      <c r="B3581" s="152" t="str">
        <f>IFERROR(VLOOKUP(Proc[[#This Row],[App]],Table2[],3,0),"open")</f>
        <v>ok</v>
      </c>
      <c r="C3581" s="94" t="s">
        <v>369</v>
      </c>
      <c r="D3581" s="152" t="s">
        <v>9226</v>
      </c>
      <c r="E3581" s="152" t="s">
        <v>4092</v>
      </c>
      <c r="F3581" s="95" t="s">
        <v>4092</v>
      </c>
      <c r="G3581" s="94" t="s">
        <v>400</v>
      </c>
      <c r="H3581" s="95" t="str">
        <f>IF(Proc[[#This Row],[type]]="LFF (MDG-F)",MID(Proc[[#This Row],[Obj]],13,10),"")</f>
        <v/>
      </c>
      <c r="I3581" s="152"/>
      <c r="J3581" s="95" t="b">
        <f>Proc[[#This Row],[Requested]]=Proc[[#This Row],[CurrentParent]]</f>
        <v>1</v>
      </c>
      <c r="K3581" s="152" t="str">
        <f>IF(Proc[[#This Row],[Author]]="Marcela Urrego",VLOOKUP(LEFT(Proc[[#This Row],[Requested]],1),Table3[#All],2,0),VLOOKUP(Proc[[#This Row],[Author]],Table4[],2,0))</f>
        <v>MGF</v>
      </c>
      <c r="L3581" s="95" t="s">
        <v>3524</v>
      </c>
      <c r="M3581" s="93">
        <v>45883</v>
      </c>
      <c r="N3581" s="93"/>
      <c r="O3581" s="93"/>
      <c r="P3581" s="84" t="str">
        <f ca="1">IF(Proc[[#This Row],[DaysAgeing]]&gt;5,"yep","on track")</f>
        <v>yep</v>
      </c>
      <c r="Q3581" s="2">
        <f ca="1">IF(Proc[[#This Row],[DateClosed]]="",ABS(NETWORKDAYS(Proc[[#This Row],[DateOpened]],TODAY()))-1,ABS(NETWORKDAYS(Proc[[#This Row],[DateOpened]],Proc[[#This Row],[DateClosed]]))-1)</f>
        <v>166</v>
      </c>
      <c r="R3581" s="84" t="s">
        <v>514</v>
      </c>
      <c r="S3581" s="95"/>
      <c r="T3581" s="153">
        <v>3580</v>
      </c>
    </row>
    <row r="3582" spans="1:20" hidden="1">
      <c r="A3582" t="s">
        <v>4094</v>
      </c>
      <c r="B3582" s="152" t="str">
        <f>IFERROR(VLOOKUP(Proc[[#This Row],[App]],Table2[],3,0),"open")</f>
        <v>ok</v>
      </c>
      <c r="C3582" s="94" t="s">
        <v>369</v>
      </c>
      <c r="D3582" s="152" t="s">
        <v>4116</v>
      </c>
      <c r="E3582" s="152" t="s">
        <v>4095</v>
      </c>
      <c r="F3582" s="95" t="s">
        <v>4095</v>
      </c>
      <c r="G3582" s="94" t="s">
        <v>400</v>
      </c>
      <c r="H3582" s="95" t="str">
        <f>IF(Proc[[#This Row],[type]]="LFF (MDG-F)",MID(Proc[[#This Row],[Obj]],13,10),"")</f>
        <v/>
      </c>
      <c r="I3582" s="152"/>
      <c r="J3582" s="95" t="b">
        <f>Proc[[#This Row],[Requested]]=Proc[[#This Row],[CurrentParent]]</f>
        <v>1</v>
      </c>
      <c r="K3582" s="152" t="str">
        <f>IF(Proc[[#This Row],[Author]]="Marcela Urrego",VLOOKUP(LEFT(Proc[[#This Row],[Requested]],1),Table3[#All],2,0),VLOOKUP(Proc[[#This Row],[Author]],Table4[],2,0))</f>
        <v>LS</v>
      </c>
      <c r="L3582" s="95" t="s">
        <v>3524</v>
      </c>
      <c r="M3582" s="93">
        <v>45883</v>
      </c>
      <c r="N3582" s="93"/>
      <c r="O3582" s="93"/>
      <c r="P3582" s="84" t="str">
        <f ca="1">IF(Proc[[#This Row],[DaysAgeing]]&gt;5,"yep","on track")</f>
        <v>yep</v>
      </c>
      <c r="Q3582" s="2">
        <f ca="1">IF(Proc[[#This Row],[DateClosed]]="",ABS(NETWORKDAYS(Proc[[#This Row],[DateOpened]],TODAY()))-1,ABS(NETWORKDAYS(Proc[[#This Row],[DateOpened]],Proc[[#This Row],[DateClosed]]))-1)</f>
        <v>166</v>
      </c>
      <c r="R3582" s="84" t="s">
        <v>1252</v>
      </c>
      <c r="S3582" s="95"/>
      <c r="T3582" s="153">
        <v>3581</v>
      </c>
    </row>
    <row r="3583" spans="1:20" hidden="1">
      <c r="A3583" t="s">
        <v>4096</v>
      </c>
      <c r="B3583" s="152" t="str">
        <f>IFERROR(VLOOKUP(Proc[[#This Row],[App]],Table2[],3,0),"open")</f>
        <v>ok</v>
      </c>
      <c r="C3583" s="94" t="s">
        <v>369</v>
      </c>
      <c r="D3583" s="152" t="s">
        <v>9227</v>
      </c>
      <c r="E3583" s="152" t="s">
        <v>4097</v>
      </c>
      <c r="F3583" s="95" t="s">
        <v>4097</v>
      </c>
      <c r="G3583" t="s">
        <v>400</v>
      </c>
      <c r="H3583" s="95" t="str">
        <f>IF(Proc[[#This Row],[type]]="LFF (MDG-F)",MID(Proc[[#This Row],[Obj]],13,10),"")</f>
        <v/>
      </c>
      <c r="I3583" s="152"/>
      <c r="J3583" s="95" t="b">
        <f>Proc[[#This Row],[Requested]]=Proc[[#This Row],[CurrentParent]]</f>
        <v>1</v>
      </c>
      <c r="K3583" s="152" t="str">
        <f>IF(Proc[[#This Row],[Author]]="Marcela Urrego",VLOOKUP(LEFT(Proc[[#This Row],[Requested]],1),Table3[#All],2,0),VLOOKUP(Proc[[#This Row],[Author]],Table4[],2,0))</f>
        <v>HC</v>
      </c>
      <c r="L3583" s="95" t="s">
        <v>3524</v>
      </c>
      <c r="M3583" s="93">
        <v>45884</v>
      </c>
      <c r="N3583" s="93"/>
      <c r="O3583" s="93"/>
      <c r="P3583" s="96" t="str">
        <f ca="1">IF(Proc[[#This Row],[DaysAgeing]]&gt;5,"yep","on track")</f>
        <v>yep</v>
      </c>
      <c r="Q3583" s="2">
        <f ca="1">IF(Proc[[#This Row],[DateClosed]]="",ABS(NETWORKDAYS(Proc[[#This Row],[DateOpened]],TODAY()))-1,ABS(NETWORKDAYS(Proc[[#This Row],[DateOpened]],Proc[[#This Row],[DateClosed]]))-1)</f>
        <v>165</v>
      </c>
      <c r="R3583" s="96" t="s">
        <v>4100</v>
      </c>
      <c r="S3583" s="95"/>
      <c r="T3583" s="153">
        <v>3582</v>
      </c>
    </row>
    <row r="3584" spans="1:20" hidden="1">
      <c r="A3584" s="94" t="s">
        <v>4096</v>
      </c>
      <c r="B3584" s="152" t="str">
        <f>IFERROR(VLOOKUP(Proc[[#This Row],[App]],Table2[],3,0),"open")</f>
        <v>ok</v>
      </c>
      <c r="C3584" s="94" t="s">
        <v>369</v>
      </c>
      <c r="D3584" s="152" t="s">
        <v>9228</v>
      </c>
      <c r="E3584" s="152" t="s">
        <v>4098</v>
      </c>
      <c r="F3584" s="95" t="s">
        <v>4098</v>
      </c>
      <c r="G3584" s="94" t="s">
        <v>400</v>
      </c>
      <c r="H3584" s="95" t="str">
        <f>IF(Proc[[#This Row],[type]]="LFF (MDG-F)",MID(Proc[[#This Row],[Obj]],13,10),"")</f>
        <v/>
      </c>
      <c r="I3584" s="152"/>
      <c r="J3584" s="95" t="b">
        <f>Proc[[#This Row],[Requested]]=Proc[[#This Row],[CurrentParent]]</f>
        <v>1</v>
      </c>
      <c r="K3584" s="152" t="str">
        <f>IF(Proc[[#This Row],[Author]]="Marcela Urrego",VLOOKUP(LEFT(Proc[[#This Row],[Requested]],1),Table3[#All],2,0),VLOOKUP(Proc[[#This Row],[Author]],Table4[],2,0))</f>
        <v>HC</v>
      </c>
      <c r="L3584" s="95" t="s">
        <v>3524</v>
      </c>
      <c r="M3584" s="93">
        <v>45884</v>
      </c>
      <c r="N3584" s="93"/>
      <c r="O3584" s="93"/>
      <c r="P3584" s="96" t="str">
        <f ca="1">IF(Proc[[#This Row],[DaysAgeing]]&gt;5,"yep","on track")</f>
        <v>yep</v>
      </c>
      <c r="Q3584" s="2">
        <f ca="1">IF(Proc[[#This Row],[DateClosed]]="",ABS(NETWORKDAYS(Proc[[#This Row],[DateOpened]],TODAY()))-1,ABS(NETWORKDAYS(Proc[[#This Row],[DateOpened]],Proc[[#This Row],[DateClosed]]))-1)</f>
        <v>165</v>
      </c>
      <c r="R3584" s="96" t="s">
        <v>4100</v>
      </c>
      <c r="S3584" s="95"/>
      <c r="T3584" s="153">
        <v>3583</v>
      </c>
    </row>
    <row r="3585" spans="1:20" hidden="1">
      <c r="A3585" s="94" t="s">
        <v>4096</v>
      </c>
      <c r="B3585" s="111" t="str">
        <f>IFERROR(VLOOKUP(Proc[[#This Row],[App]],Table2[],3,0),"open")</f>
        <v>ok</v>
      </c>
      <c r="C3585" s="94" t="s">
        <v>369</v>
      </c>
      <c r="D3585" s="152" t="s">
        <v>9229</v>
      </c>
      <c r="E3585" s="152" t="s">
        <v>4098</v>
      </c>
      <c r="F3585" s="153" t="s">
        <v>4098</v>
      </c>
      <c r="G3585" s="94" t="s">
        <v>400</v>
      </c>
      <c r="H3585" s="95" t="str">
        <f>IF(Proc[[#This Row],[type]]="LFF (MDG-F)",MID(Proc[[#This Row],[Obj]],13,10),"")</f>
        <v/>
      </c>
      <c r="I3585" s="152"/>
      <c r="J3585" s="95" t="b">
        <f>Proc[[#This Row],[Requested]]=Proc[[#This Row],[CurrentParent]]</f>
        <v>1</v>
      </c>
      <c r="K3585" s="107" t="str">
        <f>IF(Proc[[#This Row],[Author]]="Marcela Urrego",VLOOKUP(LEFT(Proc[[#This Row],[Requested]],1),Table3[#All],2,0),VLOOKUP(Proc[[#This Row],[Author]],Table4[],2,0))</f>
        <v>HC</v>
      </c>
      <c r="L3585" s="95" t="s">
        <v>3524</v>
      </c>
      <c r="M3585" s="93">
        <v>45884</v>
      </c>
      <c r="N3585" s="93"/>
      <c r="O3585" s="93"/>
      <c r="P3585" s="96" t="str">
        <f ca="1">IF(Proc[[#This Row],[DaysAgeing]]&gt;5,"yep","on track")</f>
        <v>yep</v>
      </c>
      <c r="Q3585" s="2">
        <f ca="1">IF(Proc[[#This Row],[DateClosed]]="",ABS(NETWORKDAYS(Proc[[#This Row],[DateOpened]],TODAY()))-1,ABS(NETWORKDAYS(Proc[[#This Row],[DateOpened]],Proc[[#This Row],[DateClosed]]))-1)</f>
        <v>165</v>
      </c>
      <c r="R3585" s="96" t="s">
        <v>4100</v>
      </c>
      <c r="S3585" s="95"/>
      <c r="T3585" s="153">
        <v>3584</v>
      </c>
    </row>
    <row r="3586" spans="1:20" hidden="1">
      <c r="A3586" s="94" t="s">
        <v>4096</v>
      </c>
      <c r="B3586" s="152" t="str">
        <f>IFERROR(VLOOKUP(Proc[[#This Row],[App]],Table2[],3,0),"open")</f>
        <v>ok</v>
      </c>
      <c r="C3586" s="94" t="s">
        <v>369</v>
      </c>
      <c r="D3586" s="152" t="s">
        <v>9230</v>
      </c>
      <c r="E3586" s="152" t="s">
        <v>4099</v>
      </c>
      <c r="F3586" s="95" t="s">
        <v>4099</v>
      </c>
      <c r="G3586" s="94" t="s">
        <v>400</v>
      </c>
      <c r="H3586" s="95" t="str">
        <f>IF(Proc[[#This Row],[type]]="LFF (MDG-F)",MID(Proc[[#This Row],[Obj]],13,10),"")</f>
        <v/>
      </c>
      <c r="I3586" s="152"/>
      <c r="J3586" s="95" t="b">
        <f>Proc[[#This Row],[Requested]]=Proc[[#This Row],[CurrentParent]]</f>
        <v>1</v>
      </c>
      <c r="K3586" s="152" t="str">
        <f>IF(Proc[[#This Row],[Author]]="Marcela Urrego",VLOOKUP(LEFT(Proc[[#This Row],[Requested]],1),Table3[#All],2,0),VLOOKUP(Proc[[#This Row],[Author]],Table4[],2,0))</f>
        <v>HC</v>
      </c>
      <c r="L3586" s="95" t="s">
        <v>3524</v>
      </c>
      <c r="M3586" s="93">
        <v>45884</v>
      </c>
      <c r="N3586" s="93"/>
      <c r="O3586" s="93"/>
      <c r="P3586" s="96" t="str">
        <f ca="1">IF(Proc[[#This Row],[DaysAgeing]]&gt;5,"yep","on track")</f>
        <v>yep</v>
      </c>
      <c r="Q3586" s="2">
        <f ca="1">IF(Proc[[#This Row],[DateClosed]]="",ABS(NETWORKDAYS(Proc[[#This Row],[DateOpened]],TODAY()))-1,ABS(NETWORKDAYS(Proc[[#This Row],[DateOpened]],Proc[[#This Row],[DateClosed]]))-1)</f>
        <v>165</v>
      </c>
      <c r="R3586" s="96" t="s">
        <v>4100</v>
      </c>
      <c r="S3586" s="95"/>
      <c r="T3586" s="153">
        <v>3585</v>
      </c>
    </row>
    <row r="3587" spans="1:20" hidden="1">
      <c r="A3587" s="94" t="s">
        <v>4096</v>
      </c>
      <c r="B3587" s="152" t="str">
        <f>IFERROR(VLOOKUP(Proc[[#This Row],[App]],Table2[],3,0),"open")</f>
        <v>ok</v>
      </c>
      <c r="C3587" s="94" t="s">
        <v>369</v>
      </c>
      <c r="D3587" s="152" t="s">
        <v>9231</v>
      </c>
      <c r="E3587" s="152" t="s">
        <v>4097</v>
      </c>
      <c r="F3587" s="95" t="s">
        <v>4097</v>
      </c>
      <c r="G3587" s="94" t="s">
        <v>400</v>
      </c>
      <c r="H3587" s="95" t="str">
        <f>IF(Proc[[#This Row],[type]]="LFF (MDG-F)",MID(Proc[[#This Row],[Obj]],13,10),"")</f>
        <v/>
      </c>
      <c r="I3587" s="152"/>
      <c r="J3587" s="95" t="b">
        <f>Proc[[#This Row],[Requested]]=Proc[[#This Row],[CurrentParent]]</f>
        <v>1</v>
      </c>
      <c r="K3587" s="152" t="str">
        <f>IF(Proc[[#This Row],[Author]]="Marcela Urrego",VLOOKUP(LEFT(Proc[[#This Row],[Requested]],1),Table3[#All],2,0),VLOOKUP(Proc[[#This Row],[Author]],Table4[],2,0))</f>
        <v>HC</v>
      </c>
      <c r="L3587" s="95" t="s">
        <v>3524</v>
      </c>
      <c r="M3587" s="93">
        <v>45884</v>
      </c>
      <c r="N3587" s="93"/>
      <c r="O3587" s="93"/>
      <c r="P3587" s="96" t="str">
        <f ca="1">IF(Proc[[#This Row],[DaysAgeing]]&gt;5,"yep","on track")</f>
        <v>yep</v>
      </c>
      <c r="Q3587" s="2">
        <f ca="1">IF(Proc[[#This Row],[DateClosed]]="",ABS(NETWORKDAYS(Proc[[#This Row],[DateOpened]],TODAY()))-1,ABS(NETWORKDAYS(Proc[[#This Row],[DateOpened]],Proc[[#This Row],[DateClosed]]))-1)</f>
        <v>165</v>
      </c>
      <c r="R3587" s="96" t="s">
        <v>4100</v>
      </c>
      <c r="S3587" s="95"/>
      <c r="T3587" s="153">
        <v>3586</v>
      </c>
    </row>
    <row r="3588" spans="1:20" hidden="1">
      <c r="A3588" s="94" t="s">
        <v>4096</v>
      </c>
      <c r="B3588" s="152" t="str">
        <f>IFERROR(VLOOKUP(Proc[[#This Row],[App]],Table2[],3,0),"open")</f>
        <v>ok</v>
      </c>
      <c r="C3588" s="94" t="s">
        <v>369</v>
      </c>
      <c r="D3588" s="152" t="s">
        <v>9232</v>
      </c>
      <c r="E3588" s="152" t="s">
        <v>4097</v>
      </c>
      <c r="F3588" s="95" t="s">
        <v>4097</v>
      </c>
      <c r="G3588" s="94" t="s">
        <v>400</v>
      </c>
      <c r="H3588" s="95" t="str">
        <f>IF(Proc[[#This Row],[type]]="LFF (MDG-F)",MID(Proc[[#This Row],[Obj]],13,10),"")</f>
        <v/>
      </c>
      <c r="I3588" s="152"/>
      <c r="J3588" s="95" t="b">
        <f>Proc[[#This Row],[Requested]]=Proc[[#This Row],[CurrentParent]]</f>
        <v>1</v>
      </c>
      <c r="K3588" s="152" t="str">
        <f>IF(Proc[[#This Row],[Author]]="Marcela Urrego",VLOOKUP(LEFT(Proc[[#This Row],[Requested]],1),Table3[#All],2,0),VLOOKUP(Proc[[#This Row],[Author]],Table4[],2,0))</f>
        <v>HC</v>
      </c>
      <c r="L3588" s="95" t="s">
        <v>3524</v>
      </c>
      <c r="M3588" s="93">
        <v>45884</v>
      </c>
      <c r="N3588" s="93"/>
      <c r="O3588" s="93"/>
      <c r="P3588" s="96" t="str">
        <f ca="1">IF(Proc[[#This Row],[DaysAgeing]]&gt;5,"yep","on track")</f>
        <v>yep</v>
      </c>
      <c r="Q3588" s="2">
        <f ca="1">IF(Proc[[#This Row],[DateClosed]]="",ABS(NETWORKDAYS(Proc[[#This Row],[DateOpened]],TODAY()))-1,ABS(NETWORKDAYS(Proc[[#This Row],[DateOpened]],Proc[[#This Row],[DateClosed]]))-1)</f>
        <v>165</v>
      </c>
      <c r="R3588" s="96" t="s">
        <v>4100</v>
      </c>
      <c r="S3588" s="95"/>
      <c r="T3588" s="153">
        <v>3587</v>
      </c>
    </row>
    <row r="3589" spans="1:20" hidden="1">
      <c r="A3589" t="s">
        <v>4101</v>
      </c>
      <c r="B3589" s="152" t="str">
        <f>IFERROR(VLOOKUP(Proc[[#This Row],[App]],Table2[],3,0),"open")</f>
        <v>ok</v>
      </c>
      <c r="C3589" s="94" t="s">
        <v>369</v>
      </c>
      <c r="D3589" s="152" t="s">
        <v>4102</v>
      </c>
      <c r="E3589" s="152" t="s">
        <v>1690</v>
      </c>
      <c r="F3589" s="95" t="s">
        <v>1690</v>
      </c>
      <c r="G3589" s="94" t="s">
        <v>400</v>
      </c>
      <c r="H3589" s="95" t="str">
        <f>IF(Proc[[#This Row],[type]]="LFF (MDG-F)",MID(Proc[[#This Row],[Obj]],13,10),"")</f>
        <v/>
      </c>
      <c r="I3589" s="152"/>
      <c r="J3589" s="95" t="b">
        <f>Proc[[#This Row],[Requested]]=Proc[[#This Row],[CurrentParent]]</f>
        <v>1</v>
      </c>
      <c r="K3589" s="152" t="str">
        <f>IF(Proc[[#This Row],[Author]]="Marcela Urrego",VLOOKUP(LEFT(Proc[[#This Row],[Requested]],1),Table3[#All],2,0),VLOOKUP(Proc[[#This Row],[Author]],Table4[],2,0))</f>
        <v>HC</v>
      </c>
      <c r="L3589" s="95" t="s">
        <v>3524</v>
      </c>
      <c r="M3589" s="93">
        <v>45884</v>
      </c>
      <c r="N3589" s="93"/>
      <c r="O3589" s="93"/>
      <c r="P3589" s="96" t="str">
        <f ca="1">IF(Proc[[#This Row],[DaysAgeing]]&gt;5,"yep","on track")</f>
        <v>yep</v>
      </c>
      <c r="Q3589" s="2">
        <f ca="1">IF(Proc[[#This Row],[DateClosed]]="",ABS(NETWORKDAYS(Proc[[#This Row],[DateOpened]],TODAY()))-1,ABS(NETWORKDAYS(Proc[[#This Row],[DateOpened]],Proc[[#This Row],[DateClosed]]))-1)</f>
        <v>165</v>
      </c>
      <c r="R3589" s="96" t="s">
        <v>4100</v>
      </c>
      <c r="S3589" s="95"/>
      <c r="T3589" s="153">
        <v>3588</v>
      </c>
    </row>
    <row r="3590" spans="1:20" hidden="1">
      <c r="A3590" s="94" t="s">
        <v>4101</v>
      </c>
      <c r="B3590" s="152" t="str">
        <f>IFERROR(VLOOKUP(Proc[[#This Row],[App]],Table2[],3,0),"open")</f>
        <v>ok</v>
      </c>
      <c r="C3590" s="94" t="s">
        <v>369</v>
      </c>
      <c r="D3590" s="152" t="s">
        <v>4103</v>
      </c>
      <c r="E3590" s="152" t="s">
        <v>1690</v>
      </c>
      <c r="F3590" s="95" t="s">
        <v>1690</v>
      </c>
      <c r="G3590" s="94" t="s">
        <v>400</v>
      </c>
      <c r="H3590" s="95" t="str">
        <f>IF(Proc[[#This Row],[type]]="LFF (MDG-F)",MID(Proc[[#This Row],[Obj]],13,10),"")</f>
        <v/>
      </c>
      <c r="I3590" s="152"/>
      <c r="J3590" s="95" t="b">
        <f>Proc[[#This Row],[Requested]]=Proc[[#This Row],[CurrentParent]]</f>
        <v>1</v>
      </c>
      <c r="K3590" s="152" t="str">
        <f>IF(Proc[[#This Row],[Author]]="Marcela Urrego",VLOOKUP(LEFT(Proc[[#This Row],[Requested]],1),Table3[#All],2,0),VLOOKUP(Proc[[#This Row],[Author]],Table4[],2,0))</f>
        <v>HC</v>
      </c>
      <c r="L3590" s="95" t="s">
        <v>3524</v>
      </c>
      <c r="M3590" s="93">
        <v>45884</v>
      </c>
      <c r="N3590" s="93"/>
      <c r="O3590" s="93"/>
      <c r="P3590" s="96" t="str">
        <f ca="1">IF(Proc[[#This Row],[DaysAgeing]]&gt;5,"yep","on track")</f>
        <v>yep</v>
      </c>
      <c r="Q3590" s="2">
        <f ca="1">IF(Proc[[#This Row],[DateClosed]]="",ABS(NETWORKDAYS(Proc[[#This Row],[DateOpened]],TODAY()))-1,ABS(NETWORKDAYS(Proc[[#This Row],[DateOpened]],Proc[[#This Row],[DateClosed]]))-1)</f>
        <v>165</v>
      </c>
      <c r="R3590" s="96" t="s">
        <v>4100</v>
      </c>
      <c r="S3590" s="95"/>
      <c r="T3590" s="153">
        <v>3589</v>
      </c>
    </row>
    <row r="3591" spans="1:20" hidden="1">
      <c r="A3591" s="94" t="s">
        <v>4101</v>
      </c>
      <c r="B3591" s="152" t="str">
        <f>IFERROR(VLOOKUP(Proc[[#This Row],[App]],Table2[],3,0),"open")</f>
        <v>ok</v>
      </c>
      <c r="C3591" s="94" t="s">
        <v>369</v>
      </c>
      <c r="D3591" s="152" t="s">
        <v>4104</v>
      </c>
      <c r="E3591" s="152" t="s">
        <v>1690</v>
      </c>
      <c r="F3591" s="95" t="s">
        <v>1690</v>
      </c>
      <c r="G3591" s="94" t="s">
        <v>400</v>
      </c>
      <c r="H3591" s="95" t="str">
        <f>IF(Proc[[#This Row],[type]]="LFF (MDG-F)",MID(Proc[[#This Row],[Obj]],13,10),"")</f>
        <v/>
      </c>
      <c r="I3591" s="152"/>
      <c r="J3591" s="95" t="b">
        <f>Proc[[#This Row],[Requested]]=Proc[[#This Row],[CurrentParent]]</f>
        <v>1</v>
      </c>
      <c r="K3591" s="152" t="str">
        <f>IF(Proc[[#This Row],[Author]]="Marcela Urrego",VLOOKUP(LEFT(Proc[[#This Row],[Requested]],1),Table3[#All],2,0),VLOOKUP(Proc[[#This Row],[Author]],Table4[],2,0))</f>
        <v>HC</v>
      </c>
      <c r="L3591" s="95" t="s">
        <v>3524</v>
      </c>
      <c r="M3591" s="93">
        <v>45884</v>
      </c>
      <c r="N3591" s="93"/>
      <c r="O3591" s="93"/>
      <c r="P3591" s="96" t="str">
        <f ca="1">IF(Proc[[#This Row],[DaysAgeing]]&gt;5,"yep","on track")</f>
        <v>yep</v>
      </c>
      <c r="Q3591" s="2">
        <f ca="1">IF(Proc[[#This Row],[DateClosed]]="",ABS(NETWORKDAYS(Proc[[#This Row],[DateOpened]],TODAY()))-1,ABS(NETWORKDAYS(Proc[[#This Row],[DateOpened]],Proc[[#This Row],[DateClosed]]))-1)</f>
        <v>165</v>
      </c>
      <c r="R3591" s="96" t="s">
        <v>4100</v>
      </c>
      <c r="S3591" s="95"/>
      <c r="T3591" s="153">
        <v>3590</v>
      </c>
    </row>
    <row r="3592" spans="1:20" hidden="1">
      <c r="A3592" s="94" t="s">
        <v>4101</v>
      </c>
      <c r="B3592" s="152" t="str">
        <f>IFERROR(VLOOKUP(Proc[[#This Row],[App]],Table2[],3,0),"open")</f>
        <v>ok</v>
      </c>
      <c r="C3592" s="94" t="s">
        <v>369</v>
      </c>
      <c r="D3592" s="152" t="s">
        <v>4105</v>
      </c>
      <c r="E3592" s="152" t="s">
        <v>1690</v>
      </c>
      <c r="F3592" s="95" t="s">
        <v>1690</v>
      </c>
      <c r="G3592" s="94" t="s">
        <v>400</v>
      </c>
      <c r="H3592" s="95" t="str">
        <f>IF(Proc[[#This Row],[type]]="LFF (MDG-F)",MID(Proc[[#This Row],[Obj]],13,10),"")</f>
        <v/>
      </c>
      <c r="I3592" s="152"/>
      <c r="J3592" s="95" t="b">
        <f>Proc[[#This Row],[Requested]]=Proc[[#This Row],[CurrentParent]]</f>
        <v>1</v>
      </c>
      <c r="K3592" s="152" t="str">
        <f>IF(Proc[[#This Row],[Author]]="Marcela Urrego",VLOOKUP(LEFT(Proc[[#This Row],[Requested]],1),Table3[#All],2,0),VLOOKUP(Proc[[#This Row],[Author]],Table4[],2,0))</f>
        <v>HC</v>
      </c>
      <c r="L3592" s="95" t="s">
        <v>3524</v>
      </c>
      <c r="M3592" s="93">
        <v>45884</v>
      </c>
      <c r="N3592" s="93"/>
      <c r="O3592" s="93"/>
      <c r="P3592" s="96" t="str">
        <f ca="1">IF(Proc[[#This Row],[DaysAgeing]]&gt;5,"yep","on track")</f>
        <v>yep</v>
      </c>
      <c r="Q3592" s="2">
        <f ca="1">IF(Proc[[#This Row],[DateClosed]]="",ABS(NETWORKDAYS(Proc[[#This Row],[DateOpened]],TODAY()))-1,ABS(NETWORKDAYS(Proc[[#This Row],[DateOpened]],Proc[[#This Row],[DateClosed]]))-1)</f>
        <v>165</v>
      </c>
      <c r="R3592" s="96" t="s">
        <v>4100</v>
      </c>
      <c r="S3592" s="95"/>
      <c r="T3592" s="153">
        <v>3591</v>
      </c>
    </row>
    <row r="3593" spans="1:20" hidden="1">
      <c r="A3593" s="94" t="s">
        <v>4101</v>
      </c>
      <c r="B3593" s="152" t="str">
        <f>IFERROR(VLOOKUP(Proc[[#This Row],[App]],Table2[],3,0),"open")</f>
        <v>ok</v>
      </c>
      <c r="C3593" s="94" t="s">
        <v>369</v>
      </c>
      <c r="D3593" s="152" t="s">
        <v>4106</v>
      </c>
      <c r="E3593" s="152" t="s">
        <v>1690</v>
      </c>
      <c r="F3593" s="95" t="s">
        <v>1690</v>
      </c>
      <c r="G3593" s="94" t="s">
        <v>400</v>
      </c>
      <c r="H3593" s="95" t="str">
        <f>IF(Proc[[#This Row],[type]]="LFF (MDG-F)",MID(Proc[[#This Row],[Obj]],13,10),"")</f>
        <v/>
      </c>
      <c r="I3593" s="152"/>
      <c r="J3593" s="95" t="b">
        <f>Proc[[#This Row],[Requested]]=Proc[[#This Row],[CurrentParent]]</f>
        <v>1</v>
      </c>
      <c r="K3593" s="152" t="str">
        <f>IF(Proc[[#This Row],[Author]]="Marcela Urrego",VLOOKUP(LEFT(Proc[[#This Row],[Requested]],1),Table3[#All],2,0),VLOOKUP(Proc[[#This Row],[Author]],Table4[],2,0))</f>
        <v>HC</v>
      </c>
      <c r="L3593" s="95" t="s">
        <v>3524</v>
      </c>
      <c r="M3593" s="93">
        <v>45884</v>
      </c>
      <c r="N3593" s="93"/>
      <c r="O3593" s="93"/>
      <c r="P3593" s="96" t="str">
        <f ca="1">IF(Proc[[#This Row],[DaysAgeing]]&gt;5,"yep","on track")</f>
        <v>yep</v>
      </c>
      <c r="Q3593" s="2">
        <f ca="1">IF(Proc[[#This Row],[DateClosed]]="",ABS(NETWORKDAYS(Proc[[#This Row],[DateOpened]],TODAY()))-1,ABS(NETWORKDAYS(Proc[[#This Row],[DateOpened]],Proc[[#This Row],[DateClosed]]))-1)</f>
        <v>165</v>
      </c>
      <c r="R3593" s="96" t="s">
        <v>4100</v>
      </c>
      <c r="S3593" s="95"/>
      <c r="T3593" s="153">
        <v>3592</v>
      </c>
    </row>
    <row r="3594" spans="1:20" hidden="1">
      <c r="A3594" s="94" t="s">
        <v>4101</v>
      </c>
      <c r="B3594" s="152" t="str">
        <f>IFERROR(VLOOKUP(Proc[[#This Row],[App]],Table2[],3,0),"open")</f>
        <v>ok</v>
      </c>
      <c r="C3594" s="94" t="s">
        <v>369</v>
      </c>
      <c r="D3594" s="152" t="s">
        <v>4107</v>
      </c>
      <c r="E3594" s="152" t="s">
        <v>1690</v>
      </c>
      <c r="F3594" s="95" t="s">
        <v>1690</v>
      </c>
      <c r="G3594" s="94" t="s">
        <v>400</v>
      </c>
      <c r="H3594" s="95" t="str">
        <f>IF(Proc[[#This Row],[type]]="LFF (MDG-F)",MID(Proc[[#This Row],[Obj]],13,10),"")</f>
        <v/>
      </c>
      <c r="I3594" s="152"/>
      <c r="J3594" s="95" t="b">
        <f>Proc[[#This Row],[Requested]]=Proc[[#This Row],[CurrentParent]]</f>
        <v>1</v>
      </c>
      <c r="K3594" s="152" t="str">
        <f>IF(Proc[[#This Row],[Author]]="Marcela Urrego",VLOOKUP(LEFT(Proc[[#This Row],[Requested]],1),Table3[#All],2,0),VLOOKUP(Proc[[#This Row],[Author]],Table4[],2,0))</f>
        <v>HC</v>
      </c>
      <c r="L3594" s="95" t="s">
        <v>3524</v>
      </c>
      <c r="M3594" s="93">
        <v>45884</v>
      </c>
      <c r="N3594" s="93"/>
      <c r="O3594" s="93"/>
      <c r="P3594" s="96" t="str">
        <f ca="1">IF(Proc[[#This Row],[DaysAgeing]]&gt;5,"yep","on track")</f>
        <v>yep</v>
      </c>
      <c r="Q3594" s="2">
        <f ca="1">IF(Proc[[#This Row],[DateClosed]]="",ABS(NETWORKDAYS(Proc[[#This Row],[DateOpened]],TODAY()))-1,ABS(NETWORKDAYS(Proc[[#This Row],[DateOpened]],Proc[[#This Row],[DateClosed]]))-1)</f>
        <v>165</v>
      </c>
      <c r="R3594" s="96" t="s">
        <v>4100</v>
      </c>
      <c r="S3594" s="95"/>
      <c r="T3594" s="153">
        <v>3593</v>
      </c>
    </row>
    <row r="3595" spans="1:20" hidden="1">
      <c r="A3595" s="94" t="s">
        <v>4101</v>
      </c>
      <c r="B3595" s="152" t="str">
        <f>IFERROR(VLOOKUP(Proc[[#This Row],[App]],Table2[],3,0),"open")</f>
        <v>ok</v>
      </c>
      <c r="C3595" s="94" t="s">
        <v>369</v>
      </c>
      <c r="D3595" s="152" t="s">
        <v>4108</v>
      </c>
      <c r="E3595" s="152" t="s">
        <v>1690</v>
      </c>
      <c r="F3595" s="95" t="s">
        <v>1690</v>
      </c>
      <c r="G3595" s="94" t="s">
        <v>400</v>
      </c>
      <c r="H3595" s="95" t="str">
        <f>IF(Proc[[#This Row],[type]]="LFF (MDG-F)",MID(Proc[[#This Row],[Obj]],13,10),"")</f>
        <v/>
      </c>
      <c r="I3595" s="152"/>
      <c r="J3595" s="95" t="b">
        <f>Proc[[#This Row],[Requested]]=Proc[[#This Row],[CurrentParent]]</f>
        <v>1</v>
      </c>
      <c r="K3595" s="152" t="str">
        <f>IF(Proc[[#This Row],[Author]]="Marcela Urrego",VLOOKUP(LEFT(Proc[[#This Row],[Requested]],1),Table3[#All],2,0),VLOOKUP(Proc[[#This Row],[Author]],Table4[],2,0))</f>
        <v>HC</v>
      </c>
      <c r="L3595" s="95" t="s">
        <v>3524</v>
      </c>
      <c r="M3595" s="93">
        <v>45884</v>
      </c>
      <c r="N3595" s="93"/>
      <c r="O3595" s="93"/>
      <c r="P3595" s="96" t="str">
        <f ca="1">IF(Proc[[#This Row],[DaysAgeing]]&gt;5,"yep","on track")</f>
        <v>yep</v>
      </c>
      <c r="Q3595" s="2">
        <f ca="1">IF(Proc[[#This Row],[DateClosed]]="",ABS(NETWORKDAYS(Proc[[#This Row],[DateOpened]],TODAY()))-1,ABS(NETWORKDAYS(Proc[[#This Row],[DateOpened]],Proc[[#This Row],[DateClosed]]))-1)</f>
        <v>165</v>
      </c>
      <c r="R3595" s="96" t="s">
        <v>4100</v>
      </c>
      <c r="S3595" s="95"/>
      <c r="T3595" s="153">
        <v>3594</v>
      </c>
    </row>
    <row r="3596" spans="1:20" hidden="1">
      <c r="A3596" s="94" t="s">
        <v>4101</v>
      </c>
      <c r="B3596" s="152" t="str">
        <f>IFERROR(VLOOKUP(Proc[[#This Row],[App]],Table2[],3,0),"open")</f>
        <v>ok</v>
      </c>
      <c r="C3596" s="94" t="s">
        <v>369</v>
      </c>
      <c r="D3596" s="152" t="s">
        <v>4109</v>
      </c>
      <c r="E3596" s="152" t="s">
        <v>1690</v>
      </c>
      <c r="F3596" s="95" t="s">
        <v>1690</v>
      </c>
      <c r="G3596" s="94" t="s">
        <v>400</v>
      </c>
      <c r="H3596" s="95" t="str">
        <f>IF(Proc[[#This Row],[type]]="LFF (MDG-F)",MID(Proc[[#This Row],[Obj]],13,10),"")</f>
        <v/>
      </c>
      <c r="I3596" s="152"/>
      <c r="J3596" s="95" t="b">
        <f>Proc[[#This Row],[Requested]]=Proc[[#This Row],[CurrentParent]]</f>
        <v>1</v>
      </c>
      <c r="K3596" s="152" t="str">
        <f>IF(Proc[[#This Row],[Author]]="Marcela Urrego",VLOOKUP(LEFT(Proc[[#This Row],[Requested]],1),Table3[#All],2,0),VLOOKUP(Proc[[#This Row],[Author]],Table4[],2,0))</f>
        <v>HC</v>
      </c>
      <c r="L3596" s="95" t="s">
        <v>3524</v>
      </c>
      <c r="M3596" s="93">
        <v>45884</v>
      </c>
      <c r="N3596" s="93"/>
      <c r="O3596" s="93"/>
      <c r="P3596" s="96" t="str">
        <f ca="1">IF(Proc[[#This Row],[DaysAgeing]]&gt;5,"yep","on track")</f>
        <v>yep</v>
      </c>
      <c r="Q3596" s="2">
        <f ca="1">IF(Proc[[#This Row],[DateClosed]]="",ABS(NETWORKDAYS(Proc[[#This Row],[DateOpened]],TODAY()))-1,ABS(NETWORKDAYS(Proc[[#This Row],[DateOpened]],Proc[[#This Row],[DateClosed]]))-1)</f>
        <v>165</v>
      </c>
      <c r="R3596" s="96" t="s">
        <v>4100</v>
      </c>
      <c r="S3596" s="95"/>
      <c r="T3596" s="153">
        <v>3595</v>
      </c>
    </row>
    <row r="3597" spans="1:20" hidden="1">
      <c r="A3597" s="94" t="s">
        <v>4101</v>
      </c>
      <c r="B3597" s="152" t="str">
        <f>IFERROR(VLOOKUP(Proc[[#This Row],[App]],Table2[],3,0),"open")</f>
        <v>ok</v>
      </c>
      <c r="C3597" s="94" t="s">
        <v>369</v>
      </c>
      <c r="D3597" s="152" t="s">
        <v>4110</v>
      </c>
      <c r="E3597" s="152" t="s">
        <v>1690</v>
      </c>
      <c r="F3597" s="95" t="s">
        <v>1690</v>
      </c>
      <c r="G3597" s="94" t="s">
        <v>400</v>
      </c>
      <c r="H3597" s="95" t="str">
        <f>IF(Proc[[#This Row],[type]]="LFF (MDG-F)",MID(Proc[[#This Row],[Obj]],13,10),"")</f>
        <v/>
      </c>
      <c r="I3597" s="152"/>
      <c r="J3597" s="95" t="b">
        <f>Proc[[#This Row],[Requested]]=Proc[[#This Row],[CurrentParent]]</f>
        <v>1</v>
      </c>
      <c r="K3597" s="152" t="str">
        <f>IF(Proc[[#This Row],[Author]]="Marcela Urrego",VLOOKUP(LEFT(Proc[[#This Row],[Requested]],1),Table3[#All],2,0),VLOOKUP(Proc[[#This Row],[Author]],Table4[],2,0))</f>
        <v>HC</v>
      </c>
      <c r="L3597" s="95" t="s">
        <v>3524</v>
      </c>
      <c r="M3597" s="93">
        <v>45884</v>
      </c>
      <c r="N3597" s="93"/>
      <c r="O3597" s="93"/>
      <c r="P3597" s="96" t="str">
        <f ca="1">IF(Proc[[#This Row],[DaysAgeing]]&gt;5,"yep","on track")</f>
        <v>yep</v>
      </c>
      <c r="Q3597" s="2">
        <f ca="1">IF(Proc[[#This Row],[DateClosed]]="",ABS(NETWORKDAYS(Proc[[#This Row],[DateOpened]],TODAY()))-1,ABS(NETWORKDAYS(Proc[[#This Row],[DateOpened]],Proc[[#This Row],[DateClosed]]))-1)</f>
        <v>165</v>
      </c>
      <c r="R3597" s="96" t="s">
        <v>4100</v>
      </c>
      <c r="S3597" s="95"/>
      <c r="T3597" s="153">
        <v>3596</v>
      </c>
    </row>
    <row r="3598" spans="1:20" hidden="1">
      <c r="A3598" s="94" t="s">
        <v>4101</v>
      </c>
      <c r="B3598" s="152" t="str">
        <f>IFERROR(VLOOKUP(Proc[[#This Row],[App]],Table2[],3,0),"open")</f>
        <v>ok</v>
      </c>
      <c r="C3598" s="94" t="s">
        <v>369</v>
      </c>
      <c r="D3598" s="152" t="s">
        <v>4111</v>
      </c>
      <c r="E3598" s="152" t="s">
        <v>1690</v>
      </c>
      <c r="F3598" s="95" t="s">
        <v>1690</v>
      </c>
      <c r="G3598" s="94" t="s">
        <v>400</v>
      </c>
      <c r="H3598" s="95" t="str">
        <f>IF(Proc[[#This Row],[type]]="LFF (MDG-F)",MID(Proc[[#This Row],[Obj]],13,10),"")</f>
        <v/>
      </c>
      <c r="I3598" s="152"/>
      <c r="J3598" s="95" t="b">
        <f>Proc[[#This Row],[Requested]]=Proc[[#This Row],[CurrentParent]]</f>
        <v>1</v>
      </c>
      <c r="K3598" s="152" t="str">
        <f>IF(Proc[[#This Row],[Author]]="Marcela Urrego",VLOOKUP(LEFT(Proc[[#This Row],[Requested]],1),Table3[#All],2,0),VLOOKUP(Proc[[#This Row],[Author]],Table4[],2,0))</f>
        <v>HC</v>
      </c>
      <c r="L3598" s="95" t="s">
        <v>3524</v>
      </c>
      <c r="M3598" s="93">
        <v>45884</v>
      </c>
      <c r="N3598" s="93"/>
      <c r="O3598" s="93"/>
      <c r="P3598" s="96" t="str">
        <f ca="1">IF(Proc[[#This Row],[DaysAgeing]]&gt;5,"yep","on track")</f>
        <v>yep</v>
      </c>
      <c r="Q3598" s="2">
        <f ca="1">IF(Proc[[#This Row],[DateClosed]]="",ABS(NETWORKDAYS(Proc[[#This Row],[DateOpened]],TODAY()))-1,ABS(NETWORKDAYS(Proc[[#This Row],[DateOpened]],Proc[[#This Row],[DateClosed]]))-1)</f>
        <v>165</v>
      </c>
      <c r="R3598" s="96" t="s">
        <v>4100</v>
      </c>
      <c r="S3598" s="95"/>
      <c r="T3598" s="153">
        <v>3597</v>
      </c>
    </row>
    <row r="3599" spans="1:20" hidden="1">
      <c r="A3599" s="94" t="s">
        <v>4101</v>
      </c>
      <c r="B3599" s="152" t="str">
        <f>IFERROR(VLOOKUP(Proc[[#This Row],[App]],Table2[],3,0),"open")</f>
        <v>ok</v>
      </c>
      <c r="C3599" s="94" t="s">
        <v>369</v>
      </c>
      <c r="D3599" s="152" t="s">
        <v>4112</v>
      </c>
      <c r="E3599" s="152" t="s">
        <v>1690</v>
      </c>
      <c r="F3599" s="95" t="s">
        <v>1690</v>
      </c>
      <c r="G3599" s="94" t="s">
        <v>400</v>
      </c>
      <c r="H3599" s="95" t="str">
        <f>IF(Proc[[#This Row],[type]]="LFF (MDG-F)",MID(Proc[[#This Row],[Obj]],13,10),"")</f>
        <v/>
      </c>
      <c r="I3599" s="152"/>
      <c r="J3599" s="95" t="b">
        <f>Proc[[#This Row],[Requested]]=Proc[[#This Row],[CurrentParent]]</f>
        <v>1</v>
      </c>
      <c r="K3599" s="152" t="str">
        <f>IF(Proc[[#This Row],[Author]]="Marcela Urrego",VLOOKUP(LEFT(Proc[[#This Row],[Requested]],1),Table3[#All],2,0),VLOOKUP(Proc[[#This Row],[Author]],Table4[],2,0))</f>
        <v>HC</v>
      </c>
      <c r="L3599" s="95" t="s">
        <v>3524</v>
      </c>
      <c r="M3599" s="93">
        <v>45884</v>
      </c>
      <c r="N3599" s="93"/>
      <c r="O3599" s="93"/>
      <c r="P3599" s="96" t="str">
        <f ca="1">IF(Proc[[#This Row],[DaysAgeing]]&gt;5,"yep","on track")</f>
        <v>yep</v>
      </c>
      <c r="Q3599" s="2">
        <f ca="1">IF(Proc[[#This Row],[DateClosed]]="",ABS(NETWORKDAYS(Proc[[#This Row],[DateOpened]],TODAY()))-1,ABS(NETWORKDAYS(Proc[[#This Row],[DateOpened]],Proc[[#This Row],[DateClosed]]))-1)</f>
        <v>165</v>
      </c>
      <c r="R3599" s="96" t="s">
        <v>4100</v>
      </c>
      <c r="S3599" s="95"/>
      <c r="T3599" s="153">
        <v>3598</v>
      </c>
    </row>
    <row r="3600" spans="1:20" hidden="1">
      <c r="A3600" s="94" t="s">
        <v>4101</v>
      </c>
      <c r="B3600" s="152" t="str">
        <f>IFERROR(VLOOKUP(Proc[[#This Row],[App]],Table2[],3,0),"open")</f>
        <v>ok</v>
      </c>
      <c r="C3600" s="94" t="s">
        <v>369</v>
      </c>
      <c r="D3600" s="152" t="s">
        <v>4113</v>
      </c>
      <c r="E3600" s="152" t="s">
        <v>1690</v>
      </c>
      <c r="F3600" s="95" t="s">
        <v>1690</v>
      </c>
      <c r="G3600" s="94" t="s">
        <v>400</v>
      </c>
      <c r="H3600" s="95" t="str">
        <f>IF(Proc[[#This Row],[type]]="LFF (MDG-F)",MID(Proc[[#This Row],[Obj]],13,10),"")</f>
        <v/>
      </c>
      <c r="I3600" s="152"/>
      <c r="J3600" s="95" t="b">
        <f>Proc[[#This Row],[Requested]]=Proc[[#This Row],[CurrentParent]]</f>
        <v>1</v>
      </c>
      <c r="K3600" s="152" t="str">
        <f>IF(Proc[[#This Row],[Author]]="Marcela Urrego",VLOOKUP(LEFT(Proc[[#This Row],[Requested]],1),Table3[#All],2,0),VLOOKUP(Proc[[#This Row],[Author]],Table4[],2,0))</f>
        <v>HC</v>
      </c>
      <c r="L3600" s="95" t="s">
        <v>3524</v>
      </c>
      <c r="M3600" s="93">
        <v>45884</v>
      </c>
      <c r="N3600" s="93"/>
      <c r="O3600" s="93"/>
      <c r="P3600" s="96" t="str">
        <f ca="1">IF(Proc[[#This Row],[DaysAgeing]]&gt;5,"yep","on track")</f>
        <v>yep</v>
      </c>
      <c r="Q3600" s="2">
        <f ca="1">IF(Proc[[#This Row],[DateClosed]]="",ABS(NETWORKDAYS(Proc[[#This Row],[DateOpened]],TODAY()))-1,ABS(NETWORKDAYS(Proc[[#This Row],[DateOpened]],Proc[[#This Row],[DateClosed]]))-1)</f>
        <v>165</v>
      </c>
      <c r="R3600" s="96" t="s">
        <v>4100</v>
      </c>
      <c r="S3600" s="95"/>
      <c r="T3600" s="153">
        <v>3599</v>
      </c>
    </row>
    <row r="3601" spans="1:20" hidden="1">
      <c r="A3601" t="s">
        <v>4114</v>
      </c>
      <c r="B3601" s="111" t="str">
        <f>IFERROR(VLOOKUP(Proc[[#This Row],[App]],Table2[],3,0),"open")</f>
        <v>ok</v>
      </c>
      <c r="C3601" s="94" t="s">
        <v>369</v>
      </c>
      <c r="D3601" s="152" t="s">
        <v>9233</v>
      </c>
      <c r="E3601" s="152" t="s">
        <v>4115</v>
      </c>
      <c r="F3601" s="153" t="s">
        <v>4115</v>
      </c>
      <c r="G3601" s="94" t="s">
        <v>400</v>
      </c>
      <c r="H3601" s="95" t="str">
        <f>IF(Proc[[#This Row],[type]]="LFF (MDG-F)",MID(Proc[[#This Row],[Obj]],13,10),"")</f>
        <v/>
      </c>
      <c r="I3601" s="152"/>
      <c r="J3601" s="95" t="b">
        <f>Proc[[#This Row],[Requested]]=Proc[[#This Row],[CurrentParent]]</f>
        <v>1</v>
      </c>
      <c r="K3601" s="107" t="str">
        <f>IF(Proc[[#This Row],[Author]]="Marcela Urrego",VLOOKUP(LEFT(Proc[[#This Row],[Requested]],1),Table3[#All],2,0),VLOOKUP(Proc[[#This Row],[Author]],Table4[],2,0))</f>
        <v>HC</v>
      </c>
      <c r="L3601" s="95" t="s">
        <v>3524</v>
      </c>
      <c r="M3601" s="93">
        <v>45884</v>
      </c>
      <c r="N3601" s="93"/>
      <c r="O3601" s="93"/>
      <c r="P3601" s="96" t="str">
        <f ca="1">IF(Proc[[#This Row],[DaysAgeing]]&gt;5,"yep","on track")</f>
        <v>yep</v>
      </c>
      <c r="Q3601" s="2">
        <f ca="1">IF(Proc[[#This Row],[DateClosed]]="",ABS(NETWORKDAYS(Proc[[#This Row],[DateOpened]],TODAY()))-1,ABS(NETWORKDAYS(Proc[[#This Row],[DateOpened]],Proc[[#This Row],[DateClosed]]))-1)</f>
        <v>165</v>
      </c>
      <c r="R3601" s="96" t="s">
        <v>4100</v>
      </c>
      <c r="S3601" s="95"/>
      <c r="T3601" s="153">
        <v>3600</v>
      </c>
    </row>
    <row r="3602" spans="1:20" hidden="1">
      <c r="A3602" t="s">
        <v>4117</v>
      </c>
      <c r="B3602" s="111" t="str">
        <f>IFERROR(VLOOKUP(Proc[[#This Row],[App]],Table2[],3,0),"open")</f>
        <v>ok</v>
      </c>
      <c r="C3602" s="99" t="s">
        <v>369</v>
      </c>
      <c r="D3602" s="152" t="s">
        <v>4118</v>
      </c>
      <c r="E3602" s="152" t="s">
        <v>419</v>
      </c>
      <c r="F3602" s="153" t="s">
        <v>419</v>
      </c>
      <c r="G3602" s="94" t="s">
        <v>400</v>
      </c>
      <c r="H3602" s="95" t="str">
        <f>IF(Proc[[#This Row],[type]]="LFF (MDG-F)",MID(Proc[[#This Row],[Obj]],13,10),"")</f>
        <v/>
      </c>
      <c r="I3602" s="152"/>
      <c r="J3602" s="95" t="b">
        <f>Proc[[#This Row],[Requested]]=Proc[[#This Row],[CurrentParent]]</f>
        <v>1</v>
      </c>
      <c r="K3602" s="107" t="str">
        <f>IF(Proc[[#This Row],[Author]]="Marcela Urrego",VLOOKUP(LEFT(Proc[[#This Row],[Requested]],1),Table3[#All],2,0),VLOOKUP(Proc[[#This Row],[Author]],Table4[],2,0))</f>
        <v>EL</v>
      </c>
      <c r="L3602" s="95" t="s">
        <v>3524</v>
      </c>
      <c r="M3602" s="96">
        <v>45887</v>
      </c>
      <c r="N3602" s="97"/>
      <c r="O3602" s="97"/>
      <c r="P3602" s="96" t="str">
        <f ca="1">IF(Proc[[#This Row],[DaysAgeing]]&gt;5,"yep","on track")</f>
        <v>yep</v>
      </c>
      <c r="Q3602" s="2">
        <f ca="1">IF(Proc[[#This Row],[DateClosed]]="",ABS(NETWORKDAYS(Proc[[#This Row],[DateOpened]],TODAY()))-1,ABS(NETWORKDAYS(Proc[[#This Row],[DateOpened]],Proc[[#This Row],[DateClosed]]))-1)</f>
        <v>164</v>
      </c>
      <c r="R3602" s="96" t="s">
        <v>774</v>
      </c>
      <c r="S3602" s="95"/>
      <c r="T3602" s="153">
        <v>3601</v>
      </c>
    </row>
    <row r="3603" spans="1:20" hidden="1">
      <c r="A3603" s="94" t="s">
        <v>4117</v>
      </c>
      <c r="B3603" s="111" t="str">
        <f>IFERROR(VLOOKUP(Proc[[#This Row],[App]],Table2[],3,0),"open")</f>
        <v>ok</v>
      </c>
      <c r="C3603" s="99" t="s">
        <v>369</v>
      </c>
      <c r="D3603" s="152" t="s">
        <v>4119</v>
      </c>
      <c r="E3603" s="152" t="s">
        <v>418</v>
      </c>
      <c r="F3603" s="153" t="s">
        <v>418</v>
      </c>
      <c r="G3603" s="94" t="s">
        <v>400</v>
      </c>
      <c r="H3603" s="95" t="str">
        <f>IF(Proc[[#This Row],[type]]="LFF (MDG-F)",MID(Proc[[#This Row],[Obj]],13,10),"")</f>
        <v/>
      </c>
      <c r="I3603" s="152"/>
      <c r="J3603" s="95" t="b">
        <f>Proc[[#This Row],[Requested]]=Proc[[#This Row],[CurrentParent]]</f>
        <v>1</v>
      </c>
      <c r="K3603" s="107" t="str">
        <f>IF(Proc[[#This Row],[Author]]="Marcela Urrego",VLOOKUP(LEFT(Proc[[#This Row],[Requested]],1),Table3[#All],2,0),VLOOKUP(Proc[[#This Row],[Author]],Table4[],2,0))</f>
        <v>EL</v>
      </c>
      <c r="L3603" s="95" t="s">
        <v>3524</v>
      </c>
      <c r="M3603" s="96">
        <v>45887</v>
      </c>
      <c r="N3603" s="97"/>
      <c r="O3603" s="97"/>
      <c r="P3603" s="96" t="str">
        <f ca="1">IF(Proc[[#This Row],[DaysAgeing]]&gt;5,"yep","on track")</f>
        <v>yep</v>
      </c>
      <c r="Q3603" s="2">
        <f ca="1">IF(Proc[[#This Row],[DateClosed]]="",ABS(NETWORKDAYS(Proc[[#This Row],[DateOpened]],TODAY()))-1,ABS(NETWORKDAYS(Proc[[#This Row],[DateOpened]],Proc[[#This Row],[DateClosed]]))-1)</f>
        <v>164</v>
      </c>
      <c r="R3603" s="96" t="s">
        <v>774</v>
      </c>
      <c r="S3603" s="95"/>
      <c r="T3603" s="153">
        <v>3602</v>
      </c>
    </row>
    <row r="3604" spans="1:20" hidden="1">
      <c r="A3604" s="94" t="s">
        <v>4117</v>
      </c>
      <c r="B3604" s="111" t="str">
        <f>IFERROR(VLOOKUP(Proc[[#This Row],[App]],Table2[],3,0),"open")</f>
        <v>ok</v>
      </c>
      <c r="C3604" s="99" t="s">
        <v>369</v>
      </c>
      <c r="D3604" s="152" t="s">
        <v>4120</v>
      </c>
      <c r="E3604" s="152" t="s">
        <v>418</v>
      </c>
      <c r="F3604" s="153" t="s">
        <v>418</v>
      </c>
      <c r="G3604" s="94" t="s">
        <v>400</v>
      </c>
      <c r="H3604" s="95" t="str">
        <f>IF(Proc[[#This Row],[type]]="LFF (MDG-F)",MID(Proc[[#This Row],[Obj]],13,10),"")</f>
        <v/>
      </c>
      <c r="I3604" s="152"/>
      <c r="J3604" s="95" t="b">
        <f>Proc[[#This Row],[Requested]]=Proc[[#This Row],[CurrentParent]]</f>
        <v>1</v>
      </c>
      <c r="K3604" s="107" t="str">
        <f>IF(Proc[[#This Row],[Author]]="Marcela Urrego",VLOOKUP(LEFT(Proc[[#This Row],[Requested]],1),Table3[#All],2,0),VLOOKUP(Proc[[#This Row],[Author]],Table4[],2,0))</f>
        <v>EL</v>
      </c>
      <c r="L3604" s="95" t="s">
        <v>3524</v>
      </c>
      <c r="M3604" s="96">
        <v>45887</v>
      </c>
      <c r="N3604" s="97"/>
      <c r="O3604" s="97"/>
      <c r="P3604" s="96" t="str">
        <f ca="1">IF(Proc[[#This Row],[DaysAgeing]]&gt;5,"yep","on track")</f>
        <v>yep</v>
      </c>
      <c r="Q3604" s="2">
        <f ca="1">IF(Proc[[#This Row],[DateClosed]]="",ABS(NETWORKDAYS(Proc[[#This Row],[DateOpened]],TODAY()))-1,ABS(NETWORKDAYS(Proc[[#This Row],[DateOpened]],Proc[[#This Row],[DateClosed]]))-1)</f>
        <v>164</v>
      </c>
      <c r="R3604" s="96" t="s">
        <v>774</v>
      </c>
      <c r="S3604" s="95"/>
      <c r="T3604" s="153">
        <v>3603</v>
      </c>
    </row>
    <row r="3605" spans="1:20" hidden="1">
      <c r="A3605" s="94" t="s">
        <v>4117</v>
      </c>
      <c r="B3605" s="111" t="str">
        <f>IFERROR(VLOOKUP(Proc[[#This Row],[App]],Table2[],3,0),"open")</f>
        <v>ok</v>
      </c>
      <c r="C3605" s="99" t="s">
        <v>369</v>
      </c>
      <c r="D3605" s="152" t="s">
        <v>4121</v>
      </c>
      <c r="E3605" s="152" t="s">
        <v>1876</v>
      </c>
      <c r="F3605" s="153" t="s">
        <v>1876</v>
      </c>
      <c r="G3605" s="94" t="s">
        <v>400</v>
      </c>
      <c r="H3605" s="95" t="str">
        <f>IF(Proc[[#This Row],[type]]="LFF (MDG-F)",MID(Proc[[#This Row],[Obj]],13,10),"")</f>
        <v/>
      </c>
      <c r="I3605" s="152"/>
      <c r="J3605" s="95" t="b">
        <f>Proc[[#This Row],[Requested]]=Proc[[#This Row],[CurrentParent]]</f>
        <v>1</v>
      </c>
      <c r="K3605" s="107" t="str">
        <f>IF(Proc[[#This Row],[Author]]="Marcela Urrego",VLOOKUP(LEFT(Proc[[#This Row],[Requested]],1),Table3[#All],2,0),VLOOKUP(Proc[[#This Row],[Author]],Table4[],2,0))</f>
        <v>EL</v>
      </c>
      <c r="L3605" s="95" t="s">
        <v>3524</v>
      </c>
      <c r="M3605" s="96">
        <v>45887</v>
      </c>
      <c r="N3605" s="97"/>
      <c r="O3605" s="97"/>
      <c r="P3605" s="96" t="str">
        <f ca="1">IF(Proc[[#This Row],[DaysAgeing]]&gt;5,"yep","on track")</f>
        <v>yep</v>
      </c>
      <c r="Q3605" s="2">
        <f ca="1">IF(Proc[[#This Row],[DateClosed]]="",ABS(NETWORKDAYS(Proc[[#This Row],[DateOpened]],TODAY()))-1,ABS(NETWORKDAYS(Proc[[#This Row],[DateOpened]],Proc[[#This Row],[DateClosed]]))-1)</f>
        <v>164</v>
      </c>
      <c r="R3605" s="96" t="s">
        <v>774</v>
      </c>
      <c r="S3605" s="95"/>
      <c r="T3605" s="153">
        <v>3604</v>
      </c>
    </row>
    <row r="3606" spans="1:20" hidden="1">
      <c r="A3606" s="94" t="s">
        <v>4117</v>
      </c>
      <c r="B3606" s="111" t="str">
        <f>IFERROR(VLOOKUP(Proc[[#This Row],[App]],Table2[],3,0),"open")</f>
        <v>ok</v>
      </c>
      <c r="C3606" s="99" t="s">
        <v>369</v>
      </c>
      <c r="D3606" s="152" t="s">
        <v>9234</v>
      </c>
      <c r="E3606" s="152" t="s">
        <v>2873</v>
      </c>
      <c r="F3606" s="153" t="s">
        <v>2873</v>
      </c>
      <c r="G3606" s="94" t="s">
        <v>400</v>
      </c>
      <c r="H3606" s="95" t="str">
        <f>IF(Proc[[#This Row],[type]]="LFF (MDG-F)",MID(Proc[[#This Row],[Obj]],13,10),"")</f>
        <v/>
      </c>
      <c r="I3606" s="152"/>
      <c r="J3606" s="95" t="b">
        <f>Proc[[#This Row],[Requested]]=Proc[[#This Row],[CurrentParent]]</f>
        <v>1</v>
      </c>
      <c r="K3606" s="107" t="str">
        <f>IF(Proc[[#This Row],[Author]]="Marcela Urrego",VLOOKUP(LEFT(Proc[[#This Row],[Requested]],1),Table3[#All],2,0),VLOOKUP(Proc[[#This Row],[Author]],Table4[],2,0))</f>
        <v>EL</v>
      </c>
      <c r="L3606" s="95" t="s">
        <v>3524</v>
      </c>
      <c r="M3606" s="96">
        <v>45887</v>
      </c>
      <c r="N3606" s="97"/>
      <c r="O3606" s="97"/>
      <c r="P3606" s="96" t="str">
        <f ca="1">IF(Proc[[#This Row],[DaysAgeing]]&gt;5,"yep","on track")</f>
        <v>yep</v>
      </c>
      <c r="Q3606" s="2">
        <f ca="1">IF(Proc[[#This Row],[DateClosed]]="",ABS(NETWORKDAYS(Proc[[#This Row],[DateOpened]],TODAY()))-1,ABS(NETWORKDAYS(Proc[[#This Row],[DateOpened]],Proc[[#This Row],[DateClosed]]))-1)</f>
        <v>164</v>
      </c>
      <c r="R3606" s="96" t="s">
        <v>774</v>
      </c>
      <c r="S3606" s="95"/>
      <c r="T3606" s="153">
        <v>3605</v>
      </c>
    </row>
    <row r="3607" spans="1:20" hidden="1">
      <c r="A3607" t="s">
        <v>4124</v>
      </c>
      <c r="B3607" s="111" t="str">
        <f>IFERROR(VLOOKUP(Proc[[#This Row],[App]],Table2[],3,0),"open")</f>
        <v>ok</v>
      </c>
      <c r="C3607" t="s">
        <v>369</v>
      </c>
      <c r="D3607" s="152" t="s">
        <v>4122</v>
      </c>
      <c r="E3607" s="152" t="s">
        <v>4123</v>
      </c>
      <c r="F3607" s="153" t="s">
        <v>4123</v>
      </c>
      <c r="G3607" t="s">
        <v>406</v>
      </c>
      <c r="H3607" s="95" t="str">
        <f>IF(Proc[[#This Row],[type]]="LFF (MDG-F)",MID(Proc[[#This Row],[Obj]],13,10),"")</f>
        <v>TW03TATA02</v>
      </c>
      <c r="I3607" s="152"/>
      <c r="J3607" s="95" t="b">
        <f>Proc[[#This Row],[Requested]]=Proc[[#This Row],[CurrentParent]]</f>
        <v>1</v>
      </c>
      <c r="K3607" s="107" t="str">
        <f>IF(Proc[[#This Row],[Author]]="Marcela Urrego",VLOOKUP(LEFT(Proc[[#This Row],[Requested]],1),Table3[#All],2,0),VLOOKUP(Proc[[#This Row],[Author]],Table4[],2,0))</f>
        <v>EL</v>
      </c>
      <c r="L3607" s="95" t="s">
        <v>3524</v>
      </c>
      <c r="M3607" s="96">
        <v>45887</v>
      </c>
      <c r="N3607" s="97"/>
      <c r="O3607" s="97"/>
      <c r="P3607" s="96" t="str">
        <f ca="1">IF(Proc[[#This Row],[DaysAgeing]]&gt;5,"yep","on track")</f>
        <v>yep</v>
      </c>
      <c r="Q3607" s="2">
        <f ca="1">IF(Proc[[#This Row],[DateClosed]]="",ABS(NETWORKDAYS(Proc[[#This Row],[DateOpened]],TODAY()))-1,ABS(NETWORKDAYS(Proc[[#This Row],[DateOpened]],Proc[[#This Row],[DateClosed]]))-1)</f>
        <v>164</v>
      </c>
      <c r="R3607" s="96" t="s">
        <v>4125</v>
      </c>
      <c r="S3607" s="95"/>
      <c r="T3607" s="153">
        <v>3606</v>
      </c>
    </row>
    <row r="3608" spans="1:20" hidden="1">
      <c r="A3608" t="s">
        <v>4126</v>
      </c>
      <c r="B3608" s="111" t="str">
        <f>IFERROR(VLOOKUP(Proc[[#This Row],[App]],Table2[],3,0),"open")</f>
        <v>ok</v>
      </c>
      <c r="C3608" t="s">
        <v>369</v>
      </c>
      <c r="D3608" s="152" t="s">
        <v>9235</v>
      </c>
      <c r="E3608" s="152" t="s">
        <v>1676</v>
      </c>
      <c r="F3608" s="153" t="s">
        <v>1676</v>
      </c>
      <c r="G3608" s="94" t="s">
        <v>400</v>
      </c>
      <c r="H3608" s="95" t="str">
        <f>IF(Proc[[#This Row],[type]]="LFF (MDG-F)",MID(Proc[[#This Row],[Obj]],13,10),"")</f>
        <v/>
      </c>
      <c r="I3608" s="152"/>
      <c r="J3608" s="95" t="b">
        <f>Proc[[#This Row],[Requested]]=Proc[[#This Row],[CurrentParent]]</f>
        <v>1</v>
      </c>
      <c r="K3608" s="107" t="str">
        <f>IF(Proc[[#This Row],[Author]]="Marcela Urrego",VLOOKUP(LEFT(Proc[[#This Row],[Requested]],1),Table3[#All],2,0),VLOOKUP(Proc[[#This Row],[Author]],Table4[],2,0))</f>
        <v>HC</v>
      </c>
      <c r="L3608" s="95" t="s">
        <v>3524</v>
      </c>
      <c r="M3608" s="96">
        <v>45887</v>
      </c>
      <c r="N3608" s="97"/>
      <c r="O3608" s="97"/>
      <c r="P3608" s="96" t="str">
        <f ca="1">IF(Proc[[#This Row],[DaysAgeing]]&gt;5,"yep","on track")</f>
        <v>yep</v>
      </c>
      <c r="Q3608" s="2">
        <f ca="1">IF(Proc[[#This Row],[DateClosed]]="",ABS(NETWORKDAYS(Proc[[#This Row],[DateOpened]],TODAY()))-1,ABS(NETWORKDAYS(Proc[[#This Row],[DateOpened]],Proc[[#This Row],[DateClosed]]))-1)</f>
        <v>164</v>
      </c>
      <c r="R3608" s="96" t="s">
        <v>737</v>
      </c>
      <c r="S3608" s="95"/>
      <c r="T3608" s="153">
        <v>3607</v>
      </c>
    </row>
    <row r="3609" spans="1:20" hidden="1">
      <c r="A3609" s="94" t="s">
        <v>4126</v>
      </c>
      <c r="B3609" s="111" t="str">
        <f>IFERROR(VLOOKUP(Proc[[#This Row],[App]],Table2[],3,0),"open")</f>
        <v>ok</v>
      </c>
      <c r="C3609" s="100" t="s">
        <v>369</v>
      </c>
      <c r="D3609" s="152" t="s">
        <v>9236</v>
      </c>
      <c r="E3609" s="152" t="s">
        <v>1677</v>
      </c>
      <c r="F3609" s="153" t="s">
        <v>1677</v>
      </c>
      <c r="G3609" s="94" t="s">
        <v>400</v>
      </c>
      <c r="H3609" s="95" t="str">
        <f>IF(Proc[[#This Row],[type]]="LFF (MDG-F)",MID(Proc[[#This Row],[Obj]],13,10),"")</f>
        <v/>
      </c>
      <c r="I3609" s="152"/>
      <c r="J3609" s="95" t="b">
        <f>Proc[[#This Row],[Requested]]=Proc[[#This Row],[CurrentParent]]</f>
        <v>1</v>
      </c>
      <c r="K3609" s="107" t="str">
        <f>IF(Proc[[#This Row],[Author]]="Marcela Urrego",VLOOKUP(LEFT(Proc[[#This Row],[Requested]],1),Table3[#All],2,0),VLOOKUP(Proc[[#This Row],[Author]],Table4[],2,0))</f>
        <v>HC</v>
      </c>
      <c r="L3609" s="95" t="s">
        <v>3524</v>
      </c>
      <c r="M3609" s="96">
        <v>45887</v>
      </c>
      <c r="N3609" s="97"/>
      <c r="O3609" s="97"/>
      <c r="P3609" s="96" t="str">
        <f ca="1">IF(Proc[[#This Row],[DaysAgeing]]&gt;5,"yep","on track")</f>
        <v>yep</v>
      </c>
      <c r="Q3609" s="2">
        <f ca="1">IF(Proc[[#This Row],[DateClosed]]="",ABS(NETWORKDAYS(Proc[[#This Row],[DateOpened]],TODAY()))-1,ABS(NETWORKDAYS(Proc[[#This Row],[DateOpened]],Proc[[#This Row],[DateClosed]]))-1)</f>
        <v>164</v>
      </c>
      <c r="R3609" s="96" t="s">
        <v>737</v>
      </c>
      <c r="S3609" s="95"/>
      <c r="T3609" s="153">
        <v>3608</v>
      </c>
    </row>
    <row r="3610" spans="1:20" hidden="1">
      <c r="A3610" s="94" t="s">
        <v>4126</v>
      </c>
      <c r="B3610" s="111" t="str">
        <f>IFERROR(VLOOKUP(Proc[[#This Row],[App]],Table2[],3,0),"open")</f>
        <v>ok</v>
      </c>
      <c r="C3610" s="100" t="s">
        <v>369</v>
      </c>
      <c r="D3610" s="152" t="s">
        <v>9237</v>
      </c>
      <c r="E3610" s="152" t="s">
        <v>1677</v>
      </c>
      <c r="F3610" s="153" t="s">
        <v>1677</v>
      </c>
      <c r="G3610" s="94" t="s">
        <v>400</v>
      </c>
      <c r="H3610" s="95" t="str">
        <f>IF(Proc[[#This Row],[type]]="LFF (MDG-F)",MID(Proc[[#This Row],[Obj]],13,10),"")</f>
        <v/>
      </c>
      <c r="I3610" s="152"/>
      <c r="J3610" s="95" t="b">
        <f>Proc[[#This Row],[Requested]]=Proc[[#This Row],[CurrentParent]]</f>
        <v>1</v>
      </c>
      <c r="K3610" s="107" t="str">
        <f>IF(Proc[[#This Row],[Author]]="Marcela Urrego",VLOOKUP(LEFT(Proc[[#This Row],[Requested]],1),Table3[#All],2,0),VLOOKUP(Proc[[#This Row],[Author]],Table4[],2,0))</f>
        <v>HC</v>
      </c>
      <c r="L3610" s="95" t="s">
        <v>3524</v>
      </c>
      <c r="M3610" s="96">
        <v>45887</v>
      </c>
      <c r="N3610" s="97"/>
      <c r="O3610" s="97"/>
      <c r="P3610" s="96" t="str">
        <f ca="1">IF(Proc[[#This Row],[DaysAgeing]]&gt;5,"yep","on track")</f>
        <v>yep</v>
      </c>
      <c r="Q3610" s="2">
        <f ca="1">IF(Proc[[#This Row],[DateClosed]]="",ABS(NETWORKDAYS(Proc[[#This Row],[DateOpened]],TODAY()))-1,ABS(NETWORKDAYS(Proc[[#This Row],[DateOpened]],Proc[[#This Row],[DateClosed]]))-1)</f>
        <v>164</v>
      </c>
      <c r="R3610" s="96" t="s">
        <v>737</v>
      </c>
      <c r="S3610" s="95"/>
      <c r="T3610" s="153">
        <v>3609</v>
      </c>
    </row>
    <row r="3611" spans="1:20" hidden="1">
      <c r="A3611" s="94" t="s">
        <v>4126</v>
      </c>
      <c r="B3611" s="111" t="str">
        <f>IFERROR(VLOOKUP(Proc[[#This Row],[App]],Table2[],3,0),"open")</f>
        <v>ok</v>
      </c>
      <c r="C3611" s="100" t="s">
        <v>369</v>
      </c>
      <c r="D3611" s="152" t="s">
        <v>9238</v>
      </c>
      <c r="E3611" s="152" t="s">
        <v>1677</v>
      </c>
      <c r="F3611" s="153" t="s">
        <v>1677</v>
      </c>
      <c r="G3611" s="94" t="s">
        <v>400</v>
      </c>
      <c r="H3611" s="95" t="str">
        <f>IF(Proc[[#This Row],[type]]="LFF (MDG-F)",MID(Proc[[#This Row],[Obj]],13,10),"")</f>
        <v/>
      </c>
      <c r="I3611" s="152"/>
      <c r="J3611" s="95" t="b">
        <f>Proc[[#This Row],[Requested]]=Proc[[#This Row],[CurrentParent]]</f>
        <v>1</v>
      </c>
      <c r="K3611" s="107" t="str">
        <f>IF(Proc[[#This Row],[Author]]="Marcela Urrego",VLOOKUP(LEFT(Proc[[#This Row],[Requested]],1),Table3[#All],2,0),VLOOKUP(Proc[[#This Row],[Author]],Table4[],2,0))</f>
        <v>HC</v>
      </c>
      <c r="L3611" s="95" t="s">
        <v>3524</v>
      </c>
      <c r="M3611" s="96">
        <v>45887</v>
      </c>
      <c r="N3611" s="97"/>
      <c r="O3611" s="97"/>
      <c r="P3611" s="96" t="str">
        <f ca="1">IF(Proc[[#This Row],[DaysAgeing]]&gt;5,"yep","on track")</f>
        <v>yep</v>
      </c>
      <c r="Q3611" s="2">
        <f ca="1">IF(Proc[[#This Row],[DateClosed]]="",ABS(NETWORKDAYS(Proc[[#This Row],[DateOpened]],TODAY()))-1,ABS(NETWORKDAYS(Proc[[#This Row],[DateOpened]],Proc[[#This Row],[DateClosed]]))-1)</f>
        <v>164</v>
      </c>
      <c r="R3611" s="96" t="s">
        <v>737</v>
      </c>
      <c r="S3611" s="95"/>
      <c r="T3611" s="153">
        <v>3610</v>
      </c>
    </row>
    <row r="3612" spans="1:20" hidden="1">
      <c r="A3612" s="94" t="s">
        <v>4126</v>
      </c>
      <c r="B3612" s="111" t="str">
        <f>IFERROR(VLOOKUP(Proc[[#This Row],[App]],Table2[],3,0),"open")</f>
        <v>ok</v>
      </c>
      <c r="C3612" s="100" t="s">
        <v>369</v>
      </c>
      <c r="D3612" s="152" t="s">
        <v>9239</v>
      </c>
      <c r="E3612" s="152" t="s">
        <v>1677</v>
      </c>
      <c r="F3612" s="153" t="s">
        <v>1677</v>
      </c>
      <c r="G3612" s="94" t="s">
        <v>400</v>
      </c>
      <c r="H3612" s="95" t="str">
        <f>IF(Proc[[#This Row],[type]]="LFF (MDG-F)",MID(Proc[[#This Row],[Obj]],13,10),"")</f>
        <v/>
      </c>
      <c r="I3612" s="152"/>
      <c r="J3612" s="95" t="b">
        <f>Proc[[#This Row],[Requested]]=Proc[[#This Row],[CurrentParent]]</f>
        <v>1</v>
      </c>
      <c r="K3612" s="107" t="str">
        <f>IF(Proc[[#This Row],[Author]]="Marcela Urrego",VLOOKUP(LEFT(Proc[[#This Row],[Requested]],1),Table3[#All],2,0),VLOOKUP(Proc[[#This Row],[Author]],Table4[],2,0))</f>
        <v>HC</v>
      </c>
      <c r="L3612" s="95" t="s">
        <v>3524</v>
      </c>
      <c r="M3612" s="96">
        <v>45887</v>
      </c>
      <c r="N3612" s="97"/>
      <c r="O3612" s="97"/>
      <c r="P3612" s="96" t="str">
        <f ca="1">IF(Proc[[#This Row],[DaysAgeing]]&gt;5,"yep","on track")</f>
        <v>yep</v>
      </c>
      <c r="Q3612" s="2">
        <f ca="1">IF(Proc[[#This Row],[DateClosed]]="",ABS(NETWORKDAYS(Proc[[#This Row],[DateOpened]],TODAY()))-1,ABS(NETWORKDAYS(Proc[[#This Row],[DateOpened]],Proc[[#This Row],[DateClosed]]))-1)</f>
        <v>164</v>
      </c>
      <c r="R3612" s="96" t="s">
        <v>737</v>
      </c>
      <c r="S3612" s="95"/>
      <c r="T3612" s="153">
        <v>3611</v>
      </c>
    </row>
    <row r="3613" spans="1:20" hidden="1">
      <c r="A3613" s="94" t="s">
        <v>4126</v>
      </c>
      <c r="B3613" s="111" t="str">
        <f>IFERROR(VLOOKUP(Proc[[#This Row],[App]],Table2[],3,0),"open")</f>
        <v>ok</v>
      </c>
      <c r="C3613" s="100" t="s">
        <v>369</v>
      </c>
      <c r="D3613" s="152" t="s">
        <v>4141</v>
      </c>
      <c r="E3613" s="152" t="s">
        <v>4127</v>
      </c>
      <c r="F3613" s="153" t="s">
        <v>4127</v>
      </c>
      <c r="G3613" s="94" t="s">
        <v>400</v>
      </c>
      <c r="H3613" s="95" t="str">
        <f>IF(Proc[[#This Row],[type]]="LFF (MDG-F)",MID(Proc[[#This Row],[Obj]],13,10),"")</f>
        <v/>
      </c>
      <c r="I3613" s="152"/>
      <c r="J3613" s="95" t="b">
        <f>Proc[[#This Row],[Requested]]=Proc[[#This Row],[CurrentParent]]</f>
        <v>1</v>
      </c>
      <c r="K3613" s="107" t="str">
        <f>IF(Proc[[#This Row],[Author]]="Marcela Urrego",VLOOKUP(LEFT(Proc[[#This Row],[Requested]],1),Table3[#All],2,0),VLOOKUP(Proc[[#This Row],[Author]],Table4[],2,0))</f>
        <v>HC</v>
      </c>
      <c r="L3613" s="95" t="s">
        <v>3524</v>
      </c>
      <c r="M3613" s="96">
        <v>45887</v>
      </c>
      <c r="N3613" s="97"/>
      <c r="O3613" s="97"/>
      <c r="P3613" s="96" t="str">
        <f ca="1">IF(Proc[[#This Row],[DaysAgeing]]&gt;5,"yep","on track")</f>
        <v>yep</v>
      </c>
      <c r="Q3613" s="2">
        <f ca="1">IF(Proc[[#This Row],[DateClosed]]="",ABS(NETWORKDAYS(Proc[[#This Row],[DateOpened]],TODAY()))-1,ABS(NETWORKDAYS(Proc[[#This Row],[DateOpened]],Proc[[#This Row],[DateClosed]]))-1)</f>
        <v>164</v>
      </c>
      <c r="R3613" s="96" t="s">
        <v>737</v>
      </c>
      <c r="S3613" s="95"/>
      <c r="T3613" s="153">
        <v>3612</v>
      </c>
    </row>
    <row r="3614" spans="1:20" hidden="1">
      <c r="A3614" s="94" t="s">
        <v>4126</v>
      </c>
      <c r="B3614" s="111" t="str">
        <f>IFERROR(VLOOKUP(Proc[[#This Row],[App]],Table2[],3,0),"open")</f>
        <v>ok</v>
      </c>
      <c r="C3614" s="100" t="s">
        <v>369</v>
      </c>
      <c r="D3614" s="152" t="s">
        <v>9240</v>
      </c>
      <c r="E3614" s="152" t="s">
        <v>4127</v>
      </c>
      <c r="F3614" s="153" t="s">
        <v>4127</v>
      </c>
      <c r="G3614" s="94" t="s">
        <v>400</v>
      </c>
      <c r="H3614" s="95" t="str">
        <f>IF(Proc[[#This Row],[type]]="LFF (MDG-F)",MID(Proc[[#This Row],[Obj]],13,10),"")</f>
        <v/>
      </c>
      <c r="I3614" s="152"/>
      <c r="J3614" s="95" t="b">
        <f>Proc[[#This Row],[Requested]]=Proc[[#This Row],[CurrentParent]]</f>
        <v>1</v>
      </c>
      <c r="K3614" s="107" t="str">
        <f>IF(Proc[[#This Row],[Author]]="Marcela Urrego",VLOOKUP(LEFT(Proc[[#This Row],[Requested]],1),Table3[#All],2,0),VLOOKUP(Proc[[#This Row],[Author]],Table4[],2,0))</f>
        <v>HC</v>
      </c>
      <c r="L3614" s="95" t="s">
        <v>3524</v>
      </c>
      <c r="M3614" s="96">
        <v>45887</v>
      </c>
      <c r="N3614" s="97"/>
      <c r="O3614" s="97"/>
      <c r="P3614" s="96" t="str">
        <f ca="1">IF(Proc[[#This Row],[DaysAgeing]]&gt;5,"yep","on track")</f>
        <v>yep</v>
      </c>
      <c r="Q3614" s="2">
        <f ca="1">IF(Proc[[#This Row],[DateClosed]]="",ABS(NETWORKDAYS(Proc[[#This Row],[DateOpened]],TODAY()))-1,ABS(NETWORKDAYS(Proc[[#This Row],[DateOpened]],Proc[[#This Row],[DateClosed]]))-1)</f>
        <v>164</v>
      </c>
      <c r="R3614" s="96" t="s">
        <v>737</v>
      </c>
      <c r="S3614" s="95"/>
      <c r="T3614" s="153">
        <v>3613</v>
      </c>
    </row>
    <row r="3615" spans="1:20" hidden="1">
      <c r="A3615" s="94" t="s">
        <v>4126</v>
      </c>
      <c r="B3615" s="111" t="str">
        <f>IFERROR(VLOOKUP(Proc[[#This Row],[App]],Table2[],3,0),"open")</f>
        <v>ok</v>
      </c>
      <c r="C3615" s="100" t="s">
        <v>369</v>
      </c>
      <c r="D3615" s="152" t="s">
        <v>9241</v>
      </c>
      <c r="E3615" s="152" t="s">
        <v>4127</v>
      </c>
      <c r="F3615" s="153" t="s">
        <v>4127</v>
      </c>
      <c r="G3615" s="94" t="s">
        <v>400</v>
      </c>
      <c r="H3615" s="95" t="str">
        <f>IF(Proc[[#This Row],[type]]="LFF (MDG-F)",MID(Proc[[#This Row],[Obj]],13,10),"")</f>
        <v/>
      </c>
      <c r="I3615" s="152"/>
      <c r="J3615" s="95" t="b">
        <f>Proc[[#This Row],[Requested]]=Proc[[#This Row],[CurrentParent]]</f>
        <v>1</v>
      </c>
      <c r="K3615" s="107" t="str">
        <f>IF(Proc[[#This Row],[Author]]="Marcela Urrego",VLOOKUP(LEFT(Proc[[#This Row],[Requested]],1),Table3[#All],2,0),VLOOKUP(Proc[[#This Row],[Author]],Table4[],2,0))</f>
        <v>HC</v>
      </c>
      <c r="L3615" s="95" t="s">
        <v>3524</v>
      </c>
      <c r="M3615" s="96">
        <v>45887</v>
      </c>
      <c r="N3615" s="97"/>
      <c r="O3615" s="97"/>
      <c r="P3615" s="96" t="str">
        <f ca="1">IF(Proc[[#This Row],[DaysAgeing]]&gt;5,"yep","on track")</f>
        <v>yep</v>
      </c>
      <c r="Q3615" s="2">
        <f ca="1">IF(Proc[[#This Row],[DateClosed]]="",ABS(NETWORKDAYS(Proc[[#This Row],[DateOpened]],TODAY()))-1,ABS(NETWORKDAYS(Proc[[#This Row],[DateOpened]],Proc[[#This Row],[DateClosed]]))-1)</f>
        <v>164</v>
      </c>
      <c r="R3615" s="96" t="s">
        <v>737</v>
      </c>
      <c r="S3615" s="95"/>
      <c r="T3615" s="153">
        <v>3614</v>
      </c>
    </row>
    <row r="3616" spans="1:20" hidden="1">
      <c r="A3616" s="94" t="s">
        <v>4126</v>
      </c>
      <c r="B3616" s="111" t="str">
        <f>IFERROR(VLOOKUP(Proc[[#This Row],[App]],Table2[],3,0),"open")</f>
        <v>ok</v>
      </c>
      <c r="C3616" s="100" t="s">
        <v>369</v>
      </c>
      <c r="D3616" s="152" t="s">
        <v>9242</v>
      </c>
      <c r="E3616" s="152" t="s">
        <v>4127</v>
      </c>
      <c r="F3616" s="153" t="s">
        <v>4127</v>
      </c>
      <c r="G3616" s="94" t="s">
        <v>400</v>
      </c>
      <c r="H3616" s="95" t="str">
        <f>IF(Proc[[#This Row],[type]]="LFF (MDG-F)",MID(Proc[[#This Row],[Obj]],13,10),"")</f>
        <v/>
      </c>
      <c r="I3616" s="152"/>
      <c r="J3616" s="95" t="b">
        <f>Proc[[#This Row],[Requested]]=Proc[[#This Row],[CurrentParent]]</f>
        <v>1</v>
      </c>
      <c r="K3616" s="107" t="str">
        <f>IF(Proc[[#This Row],[Author]]="Marcela Urrego",VLOOKUP(LEFT(Proc[[#This Row],[Requested]],1),Table3[#All],2,0),VLOOKUP(Proc[[#This Row],[Author]],Table4[],2,0))</f>
        <v>HC</v>
      </c>
      <c r="L3616" s="95" t="s">
        <v>3524</v>
      </c>
      <c r="M3616" s="96">
        <v>45887</v>
      </c>
      <c r="N3616" s="97"/>
      <c r="O3616" s="97"/>
      <c r="P3616" s="96" t="str">
        <f ca="1">IF(Proc[[#This Row],[DaysAgeing]]&gt;5,"yep","on track")</f>
        <v>yep</v>
      </c>
      <c r="Q3616" s="2">
        <f ca="1">IF(Proc[[#This Row],[DateClosed]]="",ABS(NETWORKDAYS(Proc[[#This Row],[DateOpened]],TODAY()))-1,ABS(NETWORKDAYS(Proc[[#This Row],[DateOpened]],Proc[[#This Row],[DateClosed]]))-1)</f>
        <v>164</v>
      </c>
      <c r="R3616" s="96" t="s">
        <v>737</v>
      </c>
      <c r="S3616" s="95"/>
      <c r="T3616" s="153">
        <v>3615</v>
      </c>
    </row>
    <row r="3617" spans="1:20" hidden="1">
      <c r="A3617" s="94" t="s">
        <v>4126</v>
      </c>
      <c r="B3617" s="111" t="str">
        <f>IFERROR(VLOOKUP(Proc[[#This Row],[App]],Table2[],3,0),"open")</f>
        <v>ok</v>
      </c>
      <c r="C3617" s="100" t="s">
        <v>369</v>
      </c>
      <c r="D3617" s="152" t="s">
        <v>4142</v>
      </c>
      <c r="E3617" s="152" t="s">
        <v>4127</v>
      </c>
      <c r="F3617" s="153" t="s">
        <v>4127</v>
      </c>
      <c r="G3617" s="94" t="s">
        <v>400</v>
      </c>
      <c r="H3617" s="95" t="str">
        <f>IF(Proc[[#This Row],[type]]="LFF (MDG-F)",MID(Proc[[#This Row],[Obj]],13,10),"")</f>
        <v/>
      </c>
      <c r="I3617" s="152"/>
      <c r="J3617" s="95" t="b">
        <f>Proc[[#This Row],[Requested]]=Proc[[#This Row],[CurrentParent]]</f>
        <v>1</v>
      </c>
      <c r="K3617" s="107" t="str">
        <f>IF(Proc[[#This Row],[Author]]="Marcela Urrego",VLOOKUP(LEFT(Proc[[#This Row],[Requested]],1),Table3[#All],2,0),VLOOKUP(Proc[[#This Row],[Author]],Table4[],2,0))</f>
        <v>HC</v>
      </c>
      <c r="L3617" s="95" t="s">
        <v>3524</v>
      </c>
      <c r="M3617" s="96">
        <v>45887</v>
      </c>
      <c r="N3617" s="97"/>
      <c r="O3617" s="97"/>
      <c r="P3617" s="96" t="str">
        <f ca="1">IF(Proc[[#This Row],[DaysAgeing]]&gt;5,"yep","on track")</f>
        <v>yep</v>
      </c>
      <c r="Q3617" s="2">
        <f ca="1">IF(Proc[[#This Row],[DateClosed]]="",ABS(NETWORKDAYS(Proc[[#This Row],[DateOpened]],TODAY()))-1,ABS(NETWORKDAYS(Proc[[#This Row],[DateOpened]],Proc[[#This Row],[DateClosed]]))-1)</f>
        <v>164</v>
      </c>
      <c r="R3617" s="96" t="s">
        <v>737</v>
      </c>
      <c r="S3617" s="95"/>
      <c r="T3617" s="153">
        <v>3616</v>
      </c>
    </row>
    <row r="3618" spans="1:20" hidden="1">
      <c r="A3618" s="94" t="s">
        <v>4126</v>
      </c>
      <c r="B3618" s="111" t="str">
        <f>IFERROR(VLOOKUP(Proc[[#This Row],[App]],Table2[],3,0),"open")</f>
        <v>ok</v>
      </c>
      <c r="C3618" s="100" t="s">
        <v>369</v>
      </c>
      <c r="D3618" s="152" t="s">
        <v>9243</v>
      </c>
      <c r="E3618" s="152" t="s">
        <v>4127</v>
      </c>
      <c r="F3618" s="153" t="s">
        <v>4127</v>
      </c>
      <c r="G3618" s="94" t="s">
        <v>400</v>
      </c>
      <c r="H3618" s="95" t="str">
        <f>IF(Proc[[#This Row],[type]]="LFF (MDG-F)",MID(Proc[[#This Row],[Obj]],13,10),"")</f>
        <v/>
      </c>
      <c r="I3618" s="152"/>
      <c r="J3618" s="95" t="b">
        <f>Proc[[#This Row],[Requested]]=Proc[[#This Row],[CurrentParent]]</f>
        <v>1</v>
      </c>
      <c r="K3618" s="107" t="str">
        <f>IF(Proc[[#This Row],[Author]]="Marcela Urrego",VLOOKUP(LEFT(Proc[[#This Row],[Requested]],1),Table3[#All],2,0),VLOOKUP(Proc[[#This Row],[Author]],Table4[],2,0))</f>
        <v>HC</v>
      </c>
      <c r="L3618" s="95" t="s">
        <v>3524</v>
      </c>
      <c r="M3618" s="96">
        <v>45887</v>
      </c>
      <c r="N3618" s="97"/>
      <c r="O3618" s="97"/>
      <c r="P3618" s="96" t="str">
        <f ca="1">IF(Proc[[#This Row],[DaysAgeing]]&gt;5,"yep","on track")</f>
        <v>yep</v>
      </c>
      <c r="Q3618" s="2">
        <f ca="1">IF(Proc[[#This Row],[DateClosed]]="",ABS(NETWORKDAYS(Proc[[#This Row],[DateOpened]],TODAY()))-1,ABS(NETWORKDAYS(Proc[[#This Row],[DateOpened]],Proc[[#This Row],[DateClosed]]))-1)</f>
        <v>164</v>
      </c>
      <c r="R3618" s="96" t="s">
        <v>737</v>
      </c>
      <c r="S3618" s="95"/>
      <c r="T3618" s="153">
        <v>3617</v>
      </c>
    </row>
    <row r="3619" spans="1:20" hidden="1">
      <c r="A3619" s="94" t="s">
        <v>4126</v>
      </c>
      <c r="B3619" s="111" t="str">
        <f>IFERROR(VLOOKUP(Proc[[#This Row],[App]],Table2[],3,0),"open")</f>
        <v>ok</v>
      </c>
      <c r="C3619" s="100" t="s">
        <v>369</v>
      </c>
      <c r="D3619" s="152" t="s">
        <v>4143</v>
      </c>
      <c r="E3619" s="152" t="s">
        <v>4127</v>
      </c>
      <c r="F3619" s="153" t="s">
        <v>4127</v>
      </c>
      <c r="G3619" s="94" t="s">
        <v>400</v>
      </c>
      <c r="H3619" s="95" t="str">
        <f>IF(Proc[[#This Row],[type]]="LFF (MDG-F)",MID(Proc[[#This Row],[Obj]],13,10),"")</f>
        <v/>
      </c>
      <c r="I3619" s="152"/>
      <c r="J3619" s="95" t="b">
        <f>Proc[[#This Row],[Requested]]=Proc[[#This Row],[CurrentParent]]</f>
        <v>1</v>
      </c>
      <c r="K3619" s="107" t="str">
        <f>IF(Proc[[#This Row],[Author]]="Marcela Urrego",VLOOKUP(LEFT(Proc[[#This Row],[Requested]],1),Table3[#All],2,0),VLOOKUP(Proc[[#This Row],[Author]],Table4[],2,0))</f>
        <v>HC</v>
      </c>
      <c r="L3619" s="95" t="s">
        <v>3524</v>
      </c>
      <c r="M3619" s="96">
        <v>45887</v>
      </c>
      <c r="N3619" s="97"/>
      <c r="O3619" s="97"/>
      <c r="P3619" s="96" t="str">
        <f ca="1">IF(Proc[[#This Row],[DaysAgeing]]&gt;5,"yep","on track")</f>
        <v>yep</v>
      </c>
      <c r="Q3619" s="2">
        <f ca="1">IF(Proc[[#This Row],[DateClosed]]="",ABS(NETWORKDAYS(Proc[[#This Row],[DateOpened]],TODAY()))-1,ABS(NETWORKDAYS(Proc[[#This Row],[DateOpened]],Proc[[#This Row],[DateClosed]]))-1)</f>
        <v>164</v>
      </c>
      <c r="R3619" s="96" t="s">
        <v>737</v>
      </c>
      <c r="S3619" s="95"/>
      <c r="T3619" s="153">
        <v>3618</v>
      </c>
    </row>
    <row r="3620" spans="1:20" hidden="1">
      <c r="A3620" t="s">
        <v>4128</v>
      </c>
      <c r="B3620" s="152" t="str">
        <f>IFERROR(VLOOKUP(Proc[[#This Row],[App]],Table2[],3,0),"open")</f>
        <v>ok</v>
      </c>
      <c r="C3620" s="100" t="s">
        <v>369</v>
      </c>
      <c r="D3620" s="152" t="s">
        <v>4129</v>
      </c>
      <c r="E3620" s="152" t="s">
        <v>2449</v>
      </c>
      <c r="F3620" s="95" t="s">
        <v>2449</v>
      </c>
      <c r="G3620" s="99" t="s">
        <v>400</v>
      </c>
      <c r="H3620" s="95" t="str">
        <f>IF(Proc[[#This Row],[type]]="LFF (MDG-F)",MID(Proc[[#This Row],[Obj]],13,10),"")</f>
        <v/>
      </c>
      <c r="I3620" s="152"/>
      <c r="J3620" s="95" t="b">
        <f>Proc[[#This Row],[Requested]]=Proc[[#This Row],[CurrentParent]]</f>
        <v>1</v>
      </c>
      <c r="K3620" s="152" t="str">
        <f>IF(Proc[[#This Row],[Author]]="Marcela Urrego",VLOOKUP(LEFT(Proc[[#This Row],[Requested]],1),Table3[#All],2,0),VLOOKUP(Proc[[#This Row],[Author]],Table4[],2,0))</f>
        <v>HC</v>
      </c>
      <c r="L3620" s="95" t="s">
        <v>3524</v>
      </c>
      <c r="M3620" s="96">
        <v>45888</v>
      </c>
      <c r="N3620" s="97"/>
      <c r="O3620" s="97"/>
      <c r="P3620" s="96" t="str">
        <f ca="1">IF(Proc[[#This Row],[DaysAgeing]]&gt;5,"yep","on track")</f>
        <v>yep</v>
      </c>
      <c r="Q3620" s="2">
        <f ca="1">IF(Proc[[#This Row],[DateClosed]]="",ABS(NETWORKDAYS(Proc[[#This Row],[DateOpened]],TODAY()))-1,ABS(NETWORKDAYS(Proc[[#This Row],[DateOpened]],Proc[[#This Row],[DateClosed]]))-1)</f>
        <v>163</v>
      </c>
      <c r="R3620" s="96" t="s">
        <v>737</v>
      </c>
      <c r="S3620" s="95"/>
      <c r="T3620" s="153">
        <v>3619</v>
      </c>
    </row>
    <row r="3621" spans="1:20" hidden="1">
      <c r="A3621" s="98" t="s">
        <v>4128</v>
      </c>
      <c r="B3621" s="152" t="str">
        <f>IFERROR(VLOOKUP(Proc[[#This Row],[App]],Table2[],3,0),"open")</f>
        <v>ok</v>
      </c>
      <c r="C3621" s="100" t="s">
        <v>369</v>
      </c>
      <c r="D3621" s="152" t="s">
        <v>9244</v>
      </c>
      <c r="E3621" s="152" t="s">
        <v>4130</v>
      </c>
      <c r="F3621" s="95" t="s">
        <v>4130</v>
      </c>
      <c r="G3621" s="99" t="s">
        <v>400</v>
      </c>
      <c r="H3621" s="95" t="str">
        <f>IF(Proc[[#This Row],[type]]="LFF (MDG-F)",MID(Proc[[#This Row],[Obj]],13,10),"")</f>
        <v/>
      </c>
      <c r="I3621" s="152"/>
      <c r="J3621" s="95" t="b">
        <f>Proc[[#This Row],[Requested]]=Proc[[#This Row],[CurrentParent]]</f>
        <v>1</v>
      </c>
      <c r="K3621" s="152" t="str">
        <f>IF(Proc[[#This Row],[Author]]="Marcela Urrego",VLOOKUP(LEFT(Proc[[#This Row],[Requested]],1),Table3[#All],2,0),VLOOKUP(Proc[[#This Row],[Author]],Table4[],2,0))</f>
        <v>HC</v>
      </c>
      <c r="L3621" s="95" t="s">
        <v>3524</v>
      </c>
      <c r="M3621" s="96">
        <v>45888</v>
      </c>
      <c r="N3621" s="97"/>
      <c r="O3621" s="97"/>
      <c r="P3621" s="96" t="str">
        <f ca="1">IF(Proc[[#This Row],[DaysAgeing]]&gt;5,"yep","on track")</f>
        <v>yep</v>
      </c>
      <c r="Q3621" s="2">
        <f ca="1">IF(Proc[[#This Row],[DateClosed]]="",ABS(NETWORKDAYS(Proc[[#This Row],[DateOpened]],TODAY()))-1,ABS(NETWORKDAYS(Proc[[#This Row],[DateOpened]],Proc[[#This Row],[DateClosed]]))-1)</f>
        <v>163</v>
      </c>
      <c r="R3621" s="96" t="s">
        <v>737</v>
      </c>
      <c r="S3621" s="95"/>
      <c r="T3621" s="153">
        <v>3620</v>
      </c>
    </row>
    <row r="3622" spans="1:20" hidden="1">
      <c r="A3622" s="98" t="s">
        <v>4128</v>
      </c>
      <c r="B3622" s="111" t="str">
        <f>IFERROR(VLOOKUP(Proc[[#This Row],[App]],Table2[],3,0),"open")</f>
        <v>ok</v>
      </c>
      <c r="C3622" s="100" t="s">
        <v>369</v>
      </c>
      <c r="D3622" s="152" t="s">
        <v>4131</v>
      </c>
      <c r="E3622" s="152" t="s">
        <v>1690</v>
      </c>
      <c r="F3622" s="153" t="s">
        <v>1690</v>
      </c>
      <c r="G3622" s="99" t="s">
        <v>400</v>
      </c>
      <c r="H3622" s="95" t="str">
        <f>IF(Proc[[#This Row],[type]]="LFF (MDG-F)",MID(Proc[[#This Row],[Obj]],13,10),"")</f>
        <v/>
      </c>
      <c r="I3622" s="152"/>
      <c r="J3622" s="95" t="b">
        <f>Proc[[#This Row],[Requested]]=Proc[[#This Row],[CurrentParent]]</f>
        <v>1</v>
      </c>
      <c r="K3622" s="107" t="str">
        <f>IF(Proc[[#This Row],[Author]]="Marcela Urrego",VLOOKUP(LEFT(Proc[[#This Row],[Requested]],1),Table3[#All],2,0),VLOOKUP(Proc[[#This Row],[Author]],Table4[],2,0))</f>
        <v>HC</v>
      </c>
      <c r="L3622" s="95" t="s">
        <v>3524</v>
      </c>
      <c r="M3622" s="96">
        <v>45888</v>
      </c>
      <c r="N3622" s="97"/>
      <c r="O3622" s="97"/>
      <c r="P3622" s="96" t="str">
        <f ca="1">IF(Proc[[#This Row],[DaysAgeing]]&gt;5,"yep","on track")</f>
        <v>yep</v>
      </c>
      <c r="Q3622" s="2">
        <f ca="1">IF(Proc[[#This Row],[DateClosed]]="",ABS(NETWORKDAYS(Proc[[#This Row],[DateOpened]],TODAY()))-1,ABS(NETWORKDAYS(Proc[[#This Row],[DateOpened]],Proc[[#This Row],[DateClosed]]))-1)</f>
        <v>163</v>
      </c>
      <c r="R3622" s="96" t="s">
        <v>737</v>
      </c>
      <c r="S3622" s="95"/>
      <c r="T3622" s="153">
        <v>3621</v>
      </c>
    </row>
    <row r="3623" spans="1:20" hidden="1">
      <c r="A3623" s="98" t="s">
        <v>4128</v>
      </c>
      <c r="B3623" s="152" t="str">
        <f>IFERROR(VLOOKUP(Proc[[#This Row],[App]],Table2[],3,0),"open")</f>
        <v>ok</v>
      </c>
      <c r="C3623" s="100" t="s">
        <v>369</v>
      </c>
      <c r="D3623" s="152" t="s">
        <v>4132</v>
      </c>
      <c r="E3623" s="152" t="s">
        <v>1690</v>
      </c>
      <c r="F3623" s="95" t="s">
        <v>1690</v>
      </c>
      <c r="G3623" s="99" t="s">
        <v>400</v>
      </c>
      <c r="H3623" s="95" t="str">
        <f>IF(Proc[[#This Row],[type]]="LFF (MDG-F)",MID(Proc[[#This Row],[Obj]],13,10),"")</f>
        <v/>
      </c>
      <c r="I3623" s="152"/>
      <c r="J3623" s="95" t="b">
        <f>Proc[[#This Row],[Requested]]=Proc[[#This Row],[CurrentParent]]</f>
        <v>1</v>
      </c>
      <c r="K3623" s="152" t="str">
        <f>IF(Proc[[#This Row],[Author]]="Marcela Urrego",VLOOKUP(LEFT(Proc[[#This Row],[Requested]],1),Table3[#All],2,0),VLOOKUP(Proc[[#This Row],[Author]],Table4[],2,0))</f>
        <v>HC</v>
      </c>
      <c r="L3623" s="95" t="s">
        <v>3524</v>
      </c>
      <c r="M3623" s="96">
        <v>45888</v>
      </c>
      <c r="N3623" s="97"/>
      <c r="O3623" s="97"/>
      <c r="P3623" s="96" t="str">
        <f ca="1">IF(Proc[[#This Row],[DaysAgeing]]&gt;5,"yep","on track")</f>
        <v>yep</v>
      </c>
      <c r="Q3623" s="2">
        <f ca="1">IF(Proc[[#This Row],[DateClosed]]="",ABS(NETWORKDAYS(Proc[[#This Row],[DateOpened]],TODAY()))-1,ABS(NETWORKDAYS(Proc[[#This Row],[DateOpened]],Proc[[#This Row],[DateClosed]]))-1)</f>
        <v>163</v>
      </c>
      <c r="R3623" s="96" t="s">
        <v>737</v>
      </c>
      <c r="S3623" s="95"/>
      <c r="T3623" s="153">
        <v>3622</v>
      </c>
    </row>
    <row r="3624" spans="1:20" hidden="1">
      <c r="A3624" s="98" t="s">
        <v>4128</v>
      </c>
      <c r="B3624" s="111" t="str">
        <f>IFERROR(VLOOKUP(Proc[[#This Row],[App]],Table2[],3,0),"open")</f>
        <v>ok</v>
      </c>
      <c r="C3624" s="100" t="s">
        <v>369</v>
      </c>
      <c r="D3624" s="152" t="s">
        <v>4133</v>
      </c>
      <c r="E3624" s="152" t="s">
        <v>1690</v>
      </c>
      <c r="F3624" s="153" t="s">
        <v>1690</v>
      </c>
      <c r="G3624" s="99" t="s">
        <v>400</v>
      </c>
      <c r="H3624" s="95" t="str">
        <f>IF(Proc[[#This Row],[type]]="LFF (MDG-F)",MID(Proc[[#This Row],[Obj]],13,10),"")</f>
        <v/>
      </c>
      <c r="I3624" s="152"/>
      <c r="J3624" s="95" t="b">
        <f>Proc[[#This Row],[Requested]]=Proc[[#This Row],[CurrentParent]]</f>
        <v>1</v>
      </c>
      <c r="K3624" s="107" t="str">
        <f>IF(Proc[[#This Row],[Author]]="Marcela Urrego",VLOOKUP(LEFT(Proc[[#This Row],[Requested]],1),Table3[#All],2,0),VLOOKUP(Proc[[#This Row],[Author]],Table4[],2,0))</f>
        <v>HC</v>
      </c>
      <c r="L3624" s="95" t="s">
        <v>3524</v>
      </c>
      <c r="M3624" s="96">
        <v>45888</v>
      </c>
      <c r="N3624" s="97"/>
      <c r="O3624" s="97"/>
      <c r="P3624" s="96" t="str">
        <f ca="1">IF(Proc[[#This Row],[DaysAgeing]]&gt;5,"yep","on track")</f>
        <v>yep</v>
      </c>
      <c r="Q3624" s="2">
        <f ca="1">IF(Proc[[#This Row],[DateClosed]]="",ABS(NETWORKDAYS(Proc[[#This Row],[DateOpened]],TODAY()))-1,ABS(NETWORKDAYS(Proc[[#This Row],[DateOpened]],Proc[[#This Row],[DateClosed]]))-1)</f>
        <v>163</v>
      </c>
      <c r="R3624" s="96" t="s">
        <v>737</v>
      </c>
      <c r="S3624" s="95"/>
      <c r="T3624" s="153">
        <v>3623</v>
      </c>
    </row>
    <row r="3625" spans="1:20" hidden="1">
      <c r="A3625" s="98" t="s">
        <v>4128</v>
      </c>
      <c r="B3625" s="111" t="str">
        <f>IFERROR(VLOOKUP(Proc[[#This Row],[App]],Table2[],3,0),"open")</f>
        <v>ok</v>
      </c>
      <c r="C3625" s="100" t="s">
        <v>369</v>
      </c>
      <c r="D3625" s="152" t="s">
        <v>4134</v>
      </c>
      <c r="E3625" s="152" t="s">
        <v>1690</v>
      </c>
      <c r="F3625" s="95" t="s">
        <v>1690</v>
      </c>
      <c r="G3625" s="99" t="s">
        <v>400</v>
      </c>
      <c r="H3625" s="95" t="str">
        <f>IF(Proc[[#This Row],[type]]="LFF (MDG-F)",MID(Proc[[#This Row],[Obj]],13,10),"")</f>
        <v/>
      </c>
      <c r="I3625" s="152"/>
      <c r="J3625" s="95" t="b">
        <f>Proc[[#This Row],[Requested]]=Proc[[#This Row],[CurrentParent]]</f>
        <v>1</v>
      </c>
      <c r="K3625" s="107" t="str">
        <f>IF(Proc[[#This Row],[Author]]="Marcela Urrego",VLOOKUP(LEFT(Proc[[#This Row],[Requested]],1),Table3[#All],2,0),VLOOKUP(Proc[[#This Row],[Author]],Table4[],2,0))</f>
        <v>HC</v>
      </c>
      <c r="L3625" s="95" t="s">
        <v>3524</v>
      </c>
      <c r="M3625" s="96">
        <v>45888</v>
      </c>
      <c r="N3625" s="97"/>
      <c r="O3625" s="97"/>
      <c r="P3625" s="96" t="str">
        <f ca="1">IF(Proc[[#This Row],[DaysAgeing]]&gt;5,"yep","on track")</f>
        <v>yep</v>
      </c>
      <c r="Q3625" s="2">
        <f ca="1">IF(Proc[[#This Row],[DateClosed]]="",ABS(NETWORKDAYS(Proc[[#This Row],[DateOpened]],TODAY()))-1,ABS(NETWORKDAYS(Proc[[#This Row],[DateOpened]],Proc[[#This Row],[DateClosed]]))-1)</f>
        <v>163</v>
      </c>
      <c r="R3625" s="96" t="s">
        <v>737</v>
      </c>
      <c r="S3625" s="95"/>
      <c r="T3625" s="153">
        <v>3624</v>
      </c>
    </row>
    <row r="3626" spans="1:20" hidden="1">
      <c r="A3626" s="98" t="s">
        <v>4128</v>
      </c>
      <c r="B3626" s="111" t="str">
        <f>IFERROR(VLOOKUP(Proc[[#This Row],[App]],Table2[],3,0),"open")</f>
        <v>ok</v>
      </c>
      <c r="C3626" s="100" t="s">
        <v>369</v>
      </c>
      <c r="D3626" s="152" t="s">
        <v>4135</v>
      </c>
      <c r="E3626" s="152" t="s">
        <v>1690</v>
      </c>
      <c r="F3626" s="95" t="s">
        <v>1690</v>
      </c>
      <c r="G3626" s="99" t="s">
        <v>400</v>
      </c>
      <c r="H3626" s="95" t="str">
        <f>IF(Proc[[#This Row],[type]]="LFF (MDG-F)",MID(Proc[[#This Row],[Obj]],13,10),"")</f>
        <v/>
      </c>
      <c r="I3626" s="152"/>
      <c r="J3626" s="95" t="b">
        <f>Proc[[#This Row],[Requested]]=Proc[[#This Row],[CurrentParent]]</f>
        <v>1</v>
      </c>
      <c r="K3626" s="107" t="str">
        <f>IF(Proc[[#This Row],[Author]]="Marcela Urrego",VLOOKUP(LEFT(Proc[[#This Row],[Requested]],1),Table3[#All],2,0),VLOOKUP(Proc[[#This Row],[Author]],Table4[],2,0))</f>
        <v>HC</v>
      </c>
      <c r="L3626" s="95" t="s">
        <v>3524</v>
      </c>
      <c r="M3626" s="96">
        <v>45888</v>
      </c>
      <c r="N3626" s="97"/>
      <c r="O3626" s="97"/>
      <c r="P3626" s="96" t="str">
        <f ca="1">IF(Proc[[#This Row],[DaysAgeing]]&gt;5,"yep","on track")</f>
        <v>yep</v>
      </c>
      <c r="Q3626" s="2">
        <f ca="1">IF(Proc[[#This Row],[DateClosed]]="",ABS(NETWORKDAYS(Proc[[#This Row],[DateOpened]],TODAY()))-1,ABS(NETWORKDAYS(Proc[[#This Row],[DateOpened]],Proc[[#This Row],[DateClosed]]))-1)</f>
        <v>163</v>
      </c>
      <c r="R3626" s="96" t="s">
        <v>737</v>
      </c>
      <c r="S3626" s="95"/>
      <c r="T3626" s="153">
        <v>3625</v>
      </c>
    </row>
    <row r="3627" spans="1:20" hidden="1">
      <c r="A3627" s="98" t="s">
        <v>4128</v>
      </c>
      <c r="B3627" s="111" t="str">
        <f>IFERROR(VLOOKUP(Proc[[#This Row],[App]],Table2[],3,0),"open")</f>
        <v>ok</v>
      </c>
      <c r="C3627" s="100" t="s">
        <v>369</v>
      </c>
      <c r="D3627" s="152" t="s">
        <v>4136</v>
      </c>
      <c r="E3627" s="152" t="s">
        <v>1690</v>
      </c>
      <c r="F3627" s="153" t="s">
        <v>1690</v>
      </c>
      <c r="G3627" s="99" t="s">
        <v>400</v>
      </c>
      <c r="H3627" s="95" t="str">
        <f>IF(Proc[[#This Row],[type]]="LFF (MDG-F)",MID(Proc[[#This Row],[Obj]],13,10),"")</f>
        <v/>
      </c>
      <c r="I3627" s="152"/>
      <c r="J3627" s="95" t="b">
        <f>Proc[[#This Row],[Requested]]=Proc[[#This Row],[CurrentParent]]</f>
        <v>1</v>
      </c>
      <c r="K3627" s="107" t="str">
        <f>IF(Proc[[#This Row],[Author]]="Marcela Urrego",VLOOKUP(LEFT(Proc[[#This Row],[Requested]],1),Table3[#All],2,0),VLOOKUP(Proc[[#This Row],[Author]],Table4[],2,0))</f>
        <v>HC</v>
      </c>
      <c r="L3627" s="95" t="s">
        <v>3524</v>
      </c>
      <c r="M3627" s="96">
        <v>45888</v>
      </c>
      <c r="N3627" s="97"/>
      <c r="O3627" s="97"/>
      <c r="P3627" s="96" t="str">
        <f ca="1">IF(Proc[[#This Row],[DaysAgeing]]&gt;5,"yep","on track")</f>
        <v>yep</v>
      </c>
      <c r="Q3627" s="2">
        <f ca="1">IF(Proc[[#This Row],[DateClosed]]="",ABS(NETWORKDAYS(Proc[[#This Row],[DateOpened]],TODAY()))-1,ABS(NETWORKDAYS(Proc[[#This Row],[DateOpened]],Proc[[#This Row],[DateClosed]]))-1)</f>
        <v>163</v>
      </c>
      <c r="R3627" s="96" t="s">
        <v>737</v>
      </c>
      <c r="S3627" s="95"/>
      <c r="T3627" s="153">
        <v>3626</v>
      </c>
    </row>
    <row r="3628" spans="1:20" hidden="1">
      <c r="A3628" t="s">
        <v>4137</v>
      </c>
      <c r="B3628" s="111" t="str">
        <f>IFERROR(VLOOKUP(Proc[[#This Row],[App]],Table2[],3,0),"open")</f>
        <v>ok</v>
      </c>
      <c r="C3628" s="100" t="s">
        <v>369</v>
      </c>
      <c r="D3628" s="152" t="s">
        <v>9245</v>
      </c>
      <c r="E3628" s="152" t="s">
        <v>495</v>
      </c>
      <c r="F3628" s="100" t="s">
        <v>495</v>
      </c>
      <c r="G3628" s="99" t="s">
        <v>400</v>
      </c>
      <c r="H3628" s="95" t="str">
        <f>IF(Proc[[#This Row],[type]]="LFF (MDG-F)",MID(Proc[[#This Row],[Obj]],13,10),"")</f>
        <v/>
      </c>
      <c r="I3628" s="152"/>
      <c r="J3628" s="95" t="b">
        <f>Proc[[#This Row],[Requested]]=Proc[[#This Row],[CurrentParent]]</f>
        <v>1</v>
      </c>
      <c r="K3628" s="107" t="str">
        <f>IF(Proc[[#This Row],[Author]]="Marcela Urrego",VLOOKUP(LEFT(Proc[[#This Row],[Requested]],1),Table3[#All],2,0),VLOOKUP(Proc[[#This Row],[Author]],Table4[],2,0))</f>
        <v>LS</v>
      </c>
      <c r="L3628" s="95" t="s">
        <v>3524</v>
      </c>
      <c r="M3628" s="96">
        <v>45888</v>
      </c>
      <c r="N3628" s="97"/>
      <c r="O3628" s="97"/>
      <c r="P3628" s="96" t="str">
        <f ca="1">IF(Proc[[#This Row],[DaysAgeing]]&gt;5,"yep","on track")</f>
        <v>yep</v>
      </c>
      <c r="Q3628" s="2">
        <f ca="1">IF(Proc[[#This Row],[DateClosed]]="",ABS(NETWORKDAYS(Proc[[#This Row],[DateOpened]],TODAY()))-1,ABS(NETWORKDAYS(Proc[[#This Row],[DateOpened]],Proc[[#This Row],[DateClosed]]))-1)</f>
        <v>163</v>
      </c>
      <c r="R3628" s="96" t="s">
        <v>488</v>
      </c>
      <c r="S3628" s="95"/>
      <c r="T3628" s="153">
        <v>3627</v>
      </c>
    </row>
    <row r="3629" spans="1:20" hidden="1">
      <c r="A3629" s="99" t="s">
        <v>4137</v>
      </c>
      <c r="B3629" s="111" t="str">
        <f>IFERROR(VLOOKUP(Proc[[#This Row],[App]],Table2[],3,0),"open")</f>
        <v>ok</v>
      </c>
      <c r="C3629" s="100" t="s">
        <v>369</v>
      </c>
      <c r="D3629" s="152" t="s">
        <v>9246</v>
      </c>
      <c r="E3629" s="152" t="s">
        <v>495</v>
      </c>
      <c r="F3629" s="100" t="s">
        <v>495</v>
      </c>
      <c r="G3629" s="99" t="s">
        <v>400</v>
      </c>
      <c r="H3629" s="95" t="str">
        <f>IF(Proc[[#This Row],[type]]="LFF (MDG-F)",MID(Proc[[#This Row],[Obj]],13,10),"")</f>
        <v/>
      </c>
      <c r="I3629" s="152"/>
      <c r="J3629" s="95" t="b">
        <f>Proc[[#This Row],[Requested]]=Proc[[#This Row],[CurrentParent]]</f>
        <v>1</v>
      </c>
      <c r="K3629" s="107" t="str">
        <f>IF(Proc[[#This Row],[Author]]="Marcela Urrego",VLOOKUP(LEFT(Proc[[#This Row],[Requested]],1),Table3[#All],2,0),VLOOKUP(Proc[[#This Row],[Author]],Table4[],2,0))</f>
        <v>LS</v>
      </c>
      <c r="L3629" s="95" t="s">
        <v>3524</v>
      </c>
      <c r="M3629" s="96">
        <v>45888</v>
      </c>
      <c r="N3629" s="97"/>
      <c r="O3629" s="97"/>
      <c r="P3629" s="96" t="str">
        <f ca="1">IF(Proc[[#This Row],[DaysAgeing]]&gt;5,"yep","on track")</f>
        <v>yep</v>
      </c>
      <c r="Q3629" s="2">
        <f ca="1">IF(Proc[[#This Row],[DateClosed]]="",ABS(NETWORKDAYS(Proc[[#This Row],[DateOpened]],TODAY()))-1,ABS(NETWORKDAYS(Proc[[#This Row],[DateOpened]],Proc[[#This Row],[DateClosed]]))-1)</f>
        <v>163</v>
      </c>
      <c r="R3629" s="96" t="s">
        <v>488</v>
      </c>
      <c r="S3629" s="95"/>
      <c r="T3629" s="153">
        <v>3628</v>
      </c>
    </row>
    <row r="3630" spans="1:20" hidden="1">
      <c r="A3630" t="s">
        <v>4138</v>
      </c>
      <c r="B3630" s="152" t="str">
        <f>IFERROR(VLOOKUP(Proc[[#This Row],[App]],Table2[],3,0),"open")</f>
        <v>ok</v>
      </c>
      <c r="C3630" s="100" t="s">
        <v>369</v>
      </c>
      <c r="D3630" s="152" t="s">
        <v>4091</v>
      </c>
      <c r="E3630" s="152" t="s">
        <v>2398</v>
      </c>
      <c r="F3630" s="95" t="s">
        <v>2398</v>
      </c>
      <c r="G3630" s="99" t="s">
        <v>400</v>
      </c>
      <c r="H3630" s="95" t="str">
        <f>IF(Proc[[#This Row],[type]]="LFF (MDG-F)",MID(Proc[[#This Row],[Obj]],13,10),"")</f>
        <v/>
      </c>
      <c r="I3630" s="152"/>
      <c r="J3630" s="95" t="b">
        <f>Proc[[#This Row],[Requested]]=Proc[[#This Row],[CurrentParent]]</f>
        <v>1</v>
      </c>
      <c r="K3630" s="152" t="str">
        <f>IF(Proc[[#This Row],[Author]]="Marcela Urrego",VLOOKUP(LEFT(Proc[[#This Row],[Requested]],1),Table3[#All],2,0),VLOOKUP(Proc[[#This Row],[Author]],Table4[],2,0))</f>
        <v>LS</v>
      </c>
      <c r="L3630" s="95" t="s">
        <v>3524</v>
      </c>
      <c r="M3630" s="96">
        <v>45888</v>
      </c>
      <c r="N3630" s="97"/>
      <c r="O3630" s="97"/>
      <c r="P3630" s="96" t="str">
        <f ca="1">IF(Proc[[#This Row],[DaysAgeing]]&gt;5,"yep","on track")</f>
        <v>yep</v>
      </c>
      <c r="Q3630" s="2">
        <f ca="1">IF(Proc[[#This Row],[DateClosed]]="",ABS(NETWORKDAYS(Proc[[#This Row],[DateOpened]],TODAY()))-1,ABS(NETWORKDAYS(Proc[[#This Row],[DateOpened]],Proc[[#This Row],[DateClosed]]))-1)</f>
        <v>163</v>
      </c>
      <c r="R3630" s="96" t="s">
        <v>1252</v>
      </c>
      <c r="S3630" s="95"/>
      <c r="T3630" s="153">
        <v>3629</v>
      </c>
    </row>
    <row r="3631" spans="1:20" hidden="1">
      <c r="A3631" t="s">
        <v>4140</v>
      </c>
      <c r="B3631" s="152" t="str">
        <f>IFERROR(VLOOKUP(Proc[[#This Row],[App]],Table2[],3,0),"open")</f>
        <v>ok</v>
      </c>
      <c r="C3631" s="100" t="s">
        <v>369</v>
      </c>
      <c r="D3631" s="152" t="s">
        <v>9247</v>
      </c>
      <c r="E3631" s="152" t="s">
        <v>2390</v>
      </c>
      <c r="F3631" s="95" t="s">
        <v>2390</v>
      </c>
      <c r="G3631" s="100" t="s">
        <v>400</v>
      </c>
      <c r="H3631" s="95" t="str">
        <f>IF(Proc[[#This Row],[type]]="LFF (MDG-F)",MID(Proc[[#This Row],[Obj]],13,10),"")</f>
        <v/>
      </c>
      <c r="I3631" s="152"/>
      <c r="J3631" s="95" t="b">
        <f>Proc[[#This Row],[Requested]]=Proc[[#This Row],[CurrentParent]]</f>
        <v>1</v>
      </c>
      <c r="K3631" s="152" t="str">
        <f>IF(Proc[[#This Row],[Author]]="Marcela Urrego",VLOOKUP(LEFT(Proc[[#This Row],[Requested]],1),Table3[#All],2,0),VLOOKUP(Proc[[#This Row],[Author]],Table4[],2,0))</f>
        <v>LS</v>
      </c>
      <c r="L3631" s="95" t="s">
        <v>3524</v>
      </c>
      <c r="M3631" s="96">
        <v>45888</v>
      </c>
      <c r="N3631" s="97"/>
      <c r="O3631" s="97"/>
      <c r="P3631" s="96" t="str">
        <f ca="1">IF(Proc[[#This Row],[DaysAgeing]]&gt;5,"yep","on track")</f>
        <v>yep</v>
      </c>
      <c r="Q3631" s="2">
        <f ca="1">IF(Proc[[#This Row],[DateClosed]]="",ABS(NETWORKDAYS(Proc[[#This Row],[DateOpened]],TODAY()))-1,ABS(NETWORKDAYS(Proc[[#This Row],[DateOpened]],Proc[[#This Row],[DateClosed]]))-1)</f>
        <v>163</v>
      </c>
      <c r="R3631" s="96" t="s">
        <v>964</v>
      </c>
      <c r="S3631" s="95"/>
      <c r="T3631" s="153">
        <v>3630</v>
      </c>
    </row>
    <row r="3632" spans="1:20" hidden="1">
      <c r="A3632" t="s">
        <v>4144</v>
      </c>
      <c r="B3632" s="152" t="str">
        <f>IFERROR(VLOOKUP(Proc[[#This Row],[App]],Table2[],3,0),"open")</f>
        <v>ok</v>
      </c>
      <c r="C3632" s="100" t="s">
        <v>369</v>
      </c>
      <c r="D3632" s="152" t="s">
        <v>9248</v>
      </c>
      <c r="E3632" s="152" t="s">
        <v>3821</v>
      </c>
      <c r="F3632" s="95" t="s">
        <v>3821</v>
      </c>
      <c r="G3632" t="s">
        <v>400</v>
      </c>
      <c r="H3632" s="95" t="str">
        <f>IF(Proc[[#This Row],[type]]="LFF (MDG-F)",MID(Proc[[#This Row],[Obj]],13,10),"")</f>
        <v/>
      </c>
      <c r="I3632" s="152"/>
      <c r="J3632" s="95" t="b">
        <f>Proc[[#This Row],[Requested]]=Proc[[#This Row],[CurrentParent]]</f>
        <v>1</v>
      </c>
      <c r="K3632" s="152" t="str">
        <f>IF(Proc[[#This Row],[Author]]="Marcela Urrego",VLOOKUP(LEFT(Proc[[#This Row],[Requested]],1),Table3[#All],2,0),VLOOKUP(Proc[[#This Row],[Author]],Table4[],2,0))</f>
        <v>LS</v>
      </c>
      <c r="L3632" s="95" t="s">
        <v>3524</v>
      </c>
      <c r="M3632" s="96">
        <v>45891</v>
      </c>
      <c r="N3632" s="97"/>
      <c r="O3632" s="97"/>
      <c r="P3632" s="96" t="str">
        <f ca="1">IF(Proc[[#This Row],[DaysAgeing]]&gt;5,"yep","on track")</f>
        <v>yep</v>
      </c>
      <c r="Q3632" s="2">
        <f ca="1">IF(Proc[[#This Row],[DateClosed]]="",ABS(NETWORKDAYS(Proc[[#This Row],[DateOpened]],TODAY()))-1,ABS(NETWORKDAYS(Proc[[#This Row],[DateOpened]],Proc[[#This Row],[DateClosed]]))-1)</f>
        <v>160</v>
      </c>
      <c r="R3632" s="96" t="s">
        <v>488</v>
      </c>
      <c r="S3632" s="95"/>
      <c r="T3632" s="153">
        <v>3631</v>
      </c>
    </row>
    <row r="3633" spans="1:20" hidden="1">
      <c r="A3633" s="100" t="s">
        <v>4144</v>
      </c>
      <c r="B3633" s="152" t="str">
        <f>IFERROR(VLOOKUP(Proc[[#This Row],[App]],Table2[],3,0),"open")</f>
        <v>ok</v>
      </c>
      <c r="C3633" s="100" t="s">
        <v>369</v>
      </c>
      <c r="D3633" s="152" t="s">
        <v>9249</v>
      </c>
      <c r="E3633" s="152" t="s">
        <v>3821</v>
      </c>
      <c r="F3633" s="95" t="s">
        <v>3821</v>
      </c>
      <c r="G3633" s="100" t="s">
        <v>400</v>
      </c>
      <c r="H3633" s="95" t="str">
        <f>IF(Proc[[#This Row],[type]]="LFF (MDG-F)",MID(Proc[[#This Row],[Obj]],13,10),"")</f>
        <v/>
      </c>
      <c r="I3633" s="152"/>
      <c r="J3633" s="95" t="b">
        <f>Proc[[#This Row],[Requested]]=Proc[[#This Row],[CurrentParent]]</f>
        <v>1</v>
      </c>
      <c r="K3633" s="152" t="str">
        <f>IF(Proc[[#This Row],[Author]]="Marcela Urrego",VLOOKUP(LEFT(Proc[[#This Row],[Requested]],1),Table3[#All],2,0),VLOOKUP(Proc[[#This Row],[Author]],Table4[],2,0))</f>
        <v>LS</v>
      </c>
      <c r="L3633" s="95" t="s">
        <v>3524</v>
      </c>
      <c r="M3633" s="96">
        <v>45891</v>
      </c>
      <c r="N3633" s="97"/>
      <c r="O3633" s="97"/>
      <c r="P3633" s="96" t="str">
        <f ca="1">IF(Proc[[#This Row],[DaysAgeing]]&gt;5,"yep","on track")</f>
        <v>yep</v>
      </c>
      <c r="Q3633" s="2">
        <f ca="1">IF(Proc[[#This Row],[DateClosed]]="",ABS(NETWORKDAYS(Proc[[#This Row],[DateOpened]],TODAY()))-1,ABS(NETWORKDAYS(Proc[[#This Row],[DateOpened]],Proc[[#This Row],[DateClosed]]))-1)</f>
        <v>160</v>
      </c>
      <c r="R3633" s="96" t="s">
        <v>488</v>
      </c>
      <c r="S3633" s="95"/>
      <c r="T3633" s="153">
        <v>3632</v>
      </c>
    </row>
    <row r="3634" spans="1:20" hidden="1">
      <c r="A3634" s="100" t="s">
        <v>4144</v>
      </c>
      <c r="B3634" s="152" t="str">
        <f>IFERROR(VLOOKUP(Proc[[#This Row],[App]],Table2[],3,0),"open")</f>
        <v>ok</v>
      </c>
      <c r="C3634" s="100" t="s">
        <v>369</v>
      </c>
      <c r="D3634" s="152" t="s">
        <v>9250</v>
      </c>
      <c r="E3634" s="152" t="s">
        <v>3821</v>
      </c>
      <c r="F3634" s="95" t="s">
        <v>3821</v>
      </c>
      <c r="G3634" s="100" t="s">
        <v>400</v>
      </c>
      <c r="H3634" s="95" t="str">
        <f>IF(Proc[[#This Row],[type]]="LFF (MDG-F)",MID(Proc[[#This Row],[Obj]],13,10),"")</f>
        <v/>
      </c>
      <c r="I3634" s="152"/>
      <c r="J3634" s="95" t="b">
        <f>Proc[[#This Row],[Requested]]=Proc[[#This Row],[CurrentParent]]</f>
        <v>1</v>
      </c>
      <c r="K3634" s="152" t="str">
        <f>IF(Proc[[#This Row],[Author]]="Marcela Urrego",VLOOKUP(LEFT(Proc[[#This Row],[Requested]],1),Table3[#All],2,0),VLOOKUP(Proc[[#This Row],[Author]],Table4[],2,0))</f>
        <v>LS</v>
      </c>
      <c r="L3634" s="95" t="s">
        <v>3524</v>
      </c>
      <c r="M3634" s="96">
        <v>45891</v>
      </c>
      <c r="N3634" s="97"/>
      <c r="O3634" s="97"/>
      <c r="P3634" s="96" t="str">
        <f ca="1">IF(Proc[[#This Row],[DaysAgeing]]&gt;5,"yep","on track")</f>
        <v>yep</v>
      </c>
      <c r="Q3634" s="2">
        <f ca="1">IF(Proc[[#This Row],[DateClosed]]="",ABS(NETWORKDAYS(Proc[[#This Row],[DateOpened]],TODAY()))-1,ABS(NETWORKDAYS(Proc[[#This Row],[DateOpened]],Proc[[#This Row],[DateClosed]]))-1)</f>
        <v>160</v>
      </c>
      <c r="R3634" s="96" t="s">
        <v>488</v>
      </c>
      <c r="S3634" s="95"/>
      <c r="T3634" s="153">
        <v>3633</v>
      </c>
    </row>
    <row r="3635" spans="1:20" hidden="1">
      <c r="A3635" s="100" t="s">
        <v>4144</v>
      </c>
      <c r="B3635" s="152" t="str">
        <f>IFERROR(VLOOKUP(Proc[[#This Row],[App]],Table2[],3,0),"open")</f>
        <v>ok</v>
      </c>
      <c r="C3635" s="100" t="s">
        <v>369</v>
      </c>
      <c r="D3635" s="152" t="s">
        <v>9251</v>
      </c>
      <c r="E3635" s="152" t="s">
        <v>3821</v>
      </c>
      <c r="F3635" s="95" t="s">
        <v>3821</v>
      </c>
      <c r="G3635" s="100" t="s">
        <v>400</v>
      </c>
      <c r="H3635" s="95" t="str">
        <f>IF(Proc[[#This Row],[type]]="LFF (MDG-F)",MID(Proc[[#This Row],[Obj]],13,10),"")</f>
        <v/>
      </c>
      <c r="I3635" s="152"/>
      <c r="J3635" s="95" t="b">
        <f>Proc[[#This Row],[Requested]]=Proc[[#This Row],[CurrentParent]]</f>
        <v>1</v>
      </c>
      <c r="K3635" s="152" t="str">
        <f>IF(Proc[[#This Row],[Author]]="Marcela Urrego",VLOOKUP(LEFT(Proc[[#This Row],[Requested]],1),Table3[#All],2,0),VLOOKUP(Proc[[#This Row],[Author]],Table4[],2,0))</f>
        <v>LS</v>
      </c>
      <c r="L3635" s="95" t="s">
        <v>3524</v>
      </c>
      <c r="M3635" s="96">
        <v>45891</v>
      </c>
      <c r="N3635" s="97"/>
      <c r="O3635" s="97"/>
      <c r="P3635" s="96" t="str">
        <f ca="1">IF(Proc[[#This Row],[DaysAgeing]]&gt;5,"yep","on track")</f>
        <v>yep</v>
      </c>
      <c r="Q3635" s="2">
        <f ca="1">IF(Proc[[#This Row],[DateClosed]]="",ABS(NETWORKDAYS(Proc[[#This Row],[DateOpened]],TODAY()))-1,ABS(NETWORKDAYS(Proc[[#This Row],[DateOpened]],Proc[[#This Row],[DateClosed]]))-1)</f>
        <v>160</v>
      </c>
      <c r="R3635" s="96" t="s">
        <v>488</v>
      </c>
      <c r="S3635" s="95"/>
      <c r="T3635" s="153">
        <v>3634</v>
      </c>
    </row>
    <row r="3636" spans="1:20" hidden="1">
      <c r="A3636" s="100" t="s">
        <v>4144</v>
      </c>
      <c r="B3636" s="111" t="str">
        <f>IFERROR(VLOOKUP(Proc[[#This Row],[App]],Table2[],3,0),"open")</f>
        <v>ok</v>
      </c>
      <c r="C3636" s="100" t="s">
        <v>369</v>
      </c>
      <c r="D3636" s="152" t="s">
        <v>9252</v>
      </c>
      <c r="E3636" s="152" t="s">
        <v>3821</v>
      </c>
      <c r="F3636" s="153" t="s">
        <v>3821</v>
      </c>
      <c r="G3636" s="100" t="s">
        <v>400</v>
      </c>
      <c r="H3636" s="95" t="str">
        <f>IF(Proc[[#This Row],[type]]="LFF (MDG-F)",MID(Proc[[#This Row],[Obj]],13,10),"")</f>
        <v/>
      </c>
      <c r="I3636" s="152"/>
      <c r="J3636" s="95" t="b">
        <f>Proc[[#This Row],[Requested]]=Proc[[#This Row],[CurrentParent]]</f>
        <v>1</v>
      </c>
      <c r="K3636" s="107" t="str">
        <f>IF(Proc[[#This Row],[Author]]="Marcela Urrego",VLOOKUP(LEFT(Proc[[#This Row],[Requested]],1),Table3[#All],2,0),VLOOKUP(Proc[[#This Row],[Author]],Table4[],2,0))</f>
        <v>LS</v>
      </c>
      <c r="L3636" s="95" t="s">
        <v>3524</v>
      </c>
      <c r="M3636" s="96">
        <v>45891</v>
      </c>
      <c r="N3636" s="97"/>
      <c r="O3636" s="97"/>
      <c r="P3636" s="96" t="str">
        <f ca="1">IF(Proc[[#This Row],[DaysAgeing]]&gt;5,"yep","on track")</f>
        <v>yep</v>
      </c>
      <c r="Q3636" s="2">
        <f ca="1">IF(Proc[[#This Row],[DateClosed]]="",ABS(NETWORKDAYS(Proc[[#This Row],[DateOpened]],TODAY()))-1,ABS(NETWORKDAYS(Proc[[#This Row],[DateOpened]],Proc[[#This Row],[DateClosed]]))-1)</f>
        <v>160</v>
      </c>
      <c r="R3636" s="96" t="s">
        <v>488</v>
      </c>
      <c r="S3636" s="95"/>
      <c r="T3636" s="153">
        <v>3635</v>
      </c>
    </row>
    <row r="3637" spans="1:20" hidden="1">
      <c r="A3637" s="100" t="s">
        <v>4144</v>
      </c>
      <c r="B3637" s="152" t="str">
        <f>IFERROR(VLOOKUP(Proc[[#This Row],[App]],Table2[],3,0),"open")</f>
        <v>ok</v>
      </c>
      <c r="C3637" s="100" t="s">
        <v>369</v>
      </c>
      <c r="D3637" s="152" t="s">
        <v>9253</v>
      </c>
      <c r="E3637" s="152" t="s">
        <v>3821</v>
      </c>
      <c r="F3637" s="95" t="s">
        <v>3821</v>
      </c>
      <c r="G3637" s="100" t="s">
        <v>400</v>
      </c>
      <c r="H3637" s="95" t="str">
        <f>IF(Proc[[#This Row],[type]]="LFF (MDG-F)",MID(Proc[[#This Row],[Obj]],13,10),"")</f>
        <v/>
      </c>
      <c r="I3637" s="152"/>
      <c r="J3637" s="95" t="b">
        <f>Proc[[#This Row],[Requested]]=Proc[[#This Row],[CurrentParent]]</f>
        <v>1</v>
      </c>
      <c r="K3637" s="152" t="str">
        <f>IF(Proc[[#This Row],[Author]]="Marcela Urrego",VLOOKUP(LEFT(Proc[[#This Row],[Requested]],1),Table3[#All],2,0),VLOOKUP(Proc[[#This Row],[Author]],Table4[],2,0))</f>
        <v>LS</v>
      </c>
      <c r="L3637" s="95" t="s">
        <v>3524</v>
      </c>
      <c r="M3637" s="96">
        <v>45891</v>
      </c>
      <c r="N3637" s="97"/>
      <c r="O3637" s="97"/>
      <c r="P3637" s="96" t="str">
        <f ca="1">IF(Proc[[#This Row],[DaysAgeing]]&gt;5,"yep","on track")</f>
        <v>yep</v>
      </c>
      <c r="Q3637" s="2">
        <f ca="1">IF(Proc[[#This Row],[DateClosed]]="",ABS(NETWORKDAYS(Proc[[#This Row],[DateOpened]],TODAY()))-1,ABS(NETWORKDAYS(Proc[[#This Row],[DateOpened]],Proc[[#This Row],[DateClosed]]))-1)</f>
        <v>160</v>
      </c>
      <c r="R3637" s="96" t="s">
        <v>488</v>
      </c>
      <c r="S3637" s="95"/>
      <c r="T3637" s="153">
        <v>3636</v>
      </c>
    </row>
    <row r="3638" spans="1:20" hidden="1">
      <c r="A3638" s="100" t="s">
        <v>4144</v>
      </c>
      <c r="B3638" s="152" t="str">
        <f>IFERROR(VLOOKUP(Proc[[#This Row],[App]],Table2[],3,0),"open")</f>
        <v>ok</v>
      </c>
      <c r="C3638" s="100" t="s">
        <v>369</v>
      </c>
      <c r="D3638" s="152" t="s">
        <v>9254</v>
      </c>
      <c r="E3638" s="152" t="s">
        <v>3821</v>
      </c>
      <c r="F3638" s="95" t="s">
        <v>3821</v>
      </c>
      <c r="G3638" s="100" t="s">
        <v>400</v>
      </c>
      <c r="H3638" s="95" t="str">
        <f>IF(Proc[[#This Row],[type]]="LFF (MDG-F)",MID(Proc[[#This Row],[Obj]],13,10),"")</f>
        <v/>
      </c>
      <c r="I3638" s="152"/>
      <c r="J3638" s="95" t="b">
        <f>Proc[[#This Row],[Requested]]=Proc[[#This Row],[CurrentParent]]</f>
        <v>1</v>
      </c>
      <c r="K3638" s="152" t="str">
        <f>IF(Proc[[#This Row],[Author]]="Marcela Urrego",VLOOKUP(LEFT(Proc[[#This Row],[Requested]],1),Table3[#All],2,0),VLOOKUP(Proc[[#This Row],[Author]],Table4[],2,0))</f>
        <v>LS</v>
      </c>
      <c r="L3638" s="95" t="s">
        <v>3524</v>
      </c>
      <c r="M3638" s="96">
        <v>45891</v>
      </c>
      <c r="N3638" s="97"/>
      <c r="O3638" s="97"/>
      <c r="P3638" s="96" t="str">
        <f ca="1">IF(Proc[[#This Row],[DaysAgeing]]&gt;5,"yep","on track")</f>
        <v>yep</v>
      </c>
      <c r="Q3638" s="2">
        <f ca="1">IF(Proc[[#This Row],[DateClosed]]="",ABS(NETWORKDAYS(Proc[[#This Row],[DateOpened]],TODAY()))-1,ABS(NETWORKDAYS(Proc[[#This Row],[DateOpened]],Proc[[#This Row],[DateClosed]]))-1)</f>
        <v>160</v>
      </c>
      <c r="R3638" s="96" t="s">
        <v>488</v>
      </c>
      <c r="S3638" s="95"/>
      <c r="T3638" s="153">
        <v>3637</v>
      </c>
    </row>
    <row r="3639" spans="1:20" hidden="1">
      <c r="A3639" s="100" t="s">
        <v>4144</v>
      </c>
      <c r="B3639" s="111" t="str">
        <f>IFERROR(VLOOKUP(Proc[[#This Row],[App]],Table2[],3,0),"open")</f>
        <v>ok</v>
      </c>
      <c r="C3639" s="100" t="s">
        <v>369</v>
      </c>
      <c r="D3639" s="152" t="s">
        <v>9255</v>
      </c>
      <c r="E3639" s="152" t="s">
        <v>3821</v>
      </c>
      <c r="F3639" s="153" t="s">
        <v>3821</v>
      </c>
      <c r="G3639" s="100" t="s">
        <v>400</v>
      </c>
      <c r="H3639" s="95" t="str">
        <f>IF(Proc[[#This Row],[type]]="LFF (MDG-F)",MID(Proc[[#This Row],[Obj]],13,10),"")</f>
        <v/>
      </c>
      <c r="I3639" s="152"/>
      <c r="J3639" s="95" t="b">
        <f>Proc[[#This Row],[Requested]]=Proc[[#This Row],[CurrentParent]]</f>
        <v>1</v>
      </c>
      <c r="K3639" s="107" t="str">
        <f>IF(Proc[[#This Row],[Author]]="Marcela Urrego",VLOOKUP(LEFT(Proc[[#This Row],[Requested]],1),Table3[#All],2,0),VLOOKUP(Proc[[#This Row],[Author]],Table4[],2,0))</f>
        <v>LS</v>
      </c>
      <c r="L3639" s="153" t="s">
        <v>3524</v>
      </c>
      <c r="M3639" s="96">
        <v>45891</v>
      </c>
      <c r="N3639" s="97"/>
      <c r="O3639" s="97"/>
      <c r="P3639" s="96" t="str">
        <f ca="1">IF(Proc[[#This Row],[DaysAgeing]]&gt;5,"yep","on track")</f>
        <v>yep</v>
      </c>
      <c r="Q3639" s="2">
        <f ca="1">IF(Proc[[#This Row],[DateClosed]]="",ABS(NETWORKDAYS(Proc[[#This Row],[DateOpened]],TODAY()))-1,ABS(NETWORKDAYS(Proc[[#This Row],[DateOpened]],Proc[[#This Row],[DateClosed]]))-1)</f>
        <v>160</v>
      </c>
      <c r="R3639" s="96" t="s">
        <v>488</v>
      </c>
      <c r="S3639" s="95"/>
      <c r="T3639" s="153">
        <v>3638</v>
      </c>
    </row>
    <row r="3640" spans="1:20" hidden="1">
      <c r="A3640" s="100" t="s">
        <v>4144</v>
      </c>
      <c r="B3640" s="152" t="str">
        <f>IFERROR(VLOOKUP(Proc[[#This Row],[App]],Table2[],3,0),"open")</f>
        <v>ok</v>
      </c>
      <c r="C3640" s="100" t="s">
        <v>369</v>
      </c>
      <c r="D3640" s="152" t="s">
        <v>9256</v>
      </c>
      <c r="E3640" s="152" t="s">
        <v>3821</v>
      </c>
      <c r="F3640" s="95" t="s">
        <v>3821</v>
      </c>
      <c r="G3640" s="100" t="s">
        <v>400</v>
      </c>
      <c r="H3640" s="95" t="str">
        <f>IF(Proc[[#This Row],[type]]="LFF (MDG-F)",MID(Proc[[#This Row],[Obj]],13,10),"")</f>
        <v/>
      </c>
      <c r="I3640" s="152"/>
      <c r="J3640" s="95" t="b">
        <f>Proc[[#This Row],[Requested]]=Proc[[#This Row],[CurrentParent]]</f>
        <v>1</v>
      </c>
      <c r="K3640" s="152" t="str">
        <f>IF(Proc[[#This Row],[Author]]="Marcela Urrego",VLOOKUP(LEFT(Proc[[#This Row],[Requested]],1),Table3[#All],2,0),VLOOKUP(Proc[[#This Row],[Author]],Table4[],2,0))</f>
        <v>LS</v>
      </c>
      <c r="L3640" s="95" t="s">
        <v>3524</v>
      </c>
      <c r="M3640" s="96">
        <v>45891</v>
      </c>
      <c r="N3640" s="97"/>
      <c r="O3640" s="97"/>
      <c r="P3640" s="96" t="str">
        <f ca="1">IF(Proc[[#This Row],[DaysAgeing]]&gt;5,"yep","on track")</f>
        <v>yep</v>
      </c>
      <c r="Q3640" s="2">
        <f ca="1">IF(Proc[[#This Row],[DateClosed]]="",ABS(NETWORKDAYS(Proc[[#This Row],[DateOpened]],TODAY()))-1,ABS(NETWORKDAYS(Proc[[#This Row],[DateOpened]],Proc[[#This Row],[DateClosed]]))-1)</f>
        <v>160</v>
      </c>
      <c r="R3640" s="96" t="s">
        <v>488</v>
      </c>
      <c r="S3640" s="95"/>
      <c r="T3640" s="153">
        <v>3639</v>
      </c>
    </row>
    <row r="3641" spans="1:20" hidden="1">
      <c r="A3641" s="100" t="s">
        <v>4144</v>
      </c>
      <c r="B3641" s="152" t="str">
        <f>IFERROR(VLOOKUP(Proc[[#This Row],[App]],Table2[],3,0),"open")</f>
        <v>ok</v>
      </c>
      <c r="C3641" s="100" t="s">
        <v>369</v>
      </c>
      <c r="D3641" s="152" t="s">
        <v>9257</v>
      </c>
      <c r="E3641" s="152" t="s">
        <v>3821</v>
      </c>
      <c r="F3641" s="95" t="s">
        <v>3821</v>
      </c>
      <c r="G3641" s="100" t="s">
        <v>400</v>
      </c>
      <c r="H3641" s="95" t="str">
        <f>IF(Proc[[#This Row],[type]]="LFF (MDG-F)",MID(Proc[[#This Row],[Obj]],13,10),"")</f>
        <v/>
      </c>
      <c r="I3641" s="152"/>
      <c r="J3641" s="95" t="b">
        <f>Proc[[#This Row],[Requested]]=Proc[[#This Row],[CurrentParent]]</f>
        <v>1</v>
      </c>
      <c r="K3641" s="152" t="str">
        <f>IF(Proc[[#This Row],[Author]]="Marcela Urrego",VLOOKUP(LEFT(Proc[[#This Row],[Requested]],1),Table3[#All],2,0),VLOOKUP(Proc[[#This Row],[Author]],Table4[],2,0))</f>
        <v>LS</v>
      </c>
      <c r="L3641" s="95" t="s">
        <v>3524</v>
      </c>
      <c r="M3641" s="96">
        <v>45891</v>
      </c>
      <c r="N3641" s="97"/>
      <c r="O3641" s="97"/>
      <c r="P3641" s="96" t="str">
        <f ca="1">IF(Proc[[#This Row],[DaysAgeing]]&gt;5,"yep","on track")</f>
        <v>yep</v>
      </c>
      <c r="Q3641" s="2">
        <f ca="1">IF(Proc[[#This Row],[DateClosed]]="",ABS(NETWORKDAYS(Proc[[#This Row],[DateOpened]],TODAY()))-1,ABS(NETWORKDAYS(Proc[[#This Row],[DateOpened]],Proc[[#This Row],[DateClosed]]))-1)</f>
        <v>160</v>
      </c>
      <c r="R3641" s="140" t="s">
        <v>488</v>
      </c>
      <c r="S3641" s="153"/>
      <c r="T3641" s="153">
        <v>3640</v>
      </c>
    </row>
    <row r="3642" spans="1:20" hidden="1">
      <c r="A3642" s="100" t="s">
        <v>4144</v>
      </c>
      <c r="B3642" s="152" t="str">
        <f>IFERROR(VLOOKUP(Proc[[#This Row],[App]],Table2[],3,0),"open")</f>
        <v>ok</v>
      </c>
      <c r="C3642" s="100" t="s">
        <v>369</v>
      </c>
      <c r="D3642" s="152" t="s">
        <v>9258</v>
      </c>
      <c r="E3642" s="152" t="s">
        <v>3821</v>
      </c>
      <c r="F3642" s="95" t="s">
        <v>3821</v>
      </c>
      <c r="G3642" s="100" t="s">
        <v>400</v>
      </c>
      <c r="H3642" s="95" t="str">
        <f>IF(Proc[[#This Row],[type]]="LFF (MDG-F)",MID(Proc[[#This Row],[Obj]],13,10),"")</f>
        <v/>
      </c>
      <c r="I3642" s="152"/>
      <c r="J3642" s="95" t="b">
        <f>Proc[[#This Row],[Requested]]=Proc[[#This Row],[CurrentParent]]</f>
        <v>1</v>
      </c>
      <c r="K3642" s="152" t="str">
        <f>IF(Proc[[#This Row],[Author]]="Marcela Urrego",VLOOKUP(LEFT(Proc[[#This Row],[Requested]],1),Table3[#All],2,0),VLOOKUP(Proc[[#This Row],[Author]],Table4[],2,0))</f>
        <v>LS</v>
      </c>
      <c r="L3642" s="95" t="s">
        <v>3524</v>
      </c>
      <c r="M3642" s="96">
        <v>45891</v>
      </c>
      <c r="N3642" s="97"/>
      <c r="O3642" s="97"/>
      <c r="P3642" s="96" t="str">
        <f ca="1">IF(Proc[[#This Row],[DaysAgeing]]&gt;5,"yep","on track")</f>
        <v>yep</v>
      </c>
      <c r="Q3642" s="2">
        <f ca="1">IF(Proc[[#This Row],[DateClosed]]="",ABS(NETWORKDAYS(Proc[[#This Row],[DateOpened]],TODAY()))-1,ABS(NETWORKDAYS(Proc[[#This Row],[DateOpened]],Proc[[#This Row],[DateClosed]]))-1)</f>
        <v>160</v>
      </c>
      <c r="R3642" s="96" t="s">
        <v>488</v>
      </c>
      <c r="S3642" s="95"/>
      <c r="T3642" s="153">
        <v>3641</v>
      </c>
    </row>
    <row r="3643" spans="1:20" hidden="1">
      <c r="A3643" s="100" t="s">
        <v>4144</v>
      </c>
      <c r="B3643" s="152" t="str">
        <f>IFERROR(VLOOKUP(Proc[[#This Row],[App]],Table2[],3,0),"open")</f>
        <v>ok</v>
      </c>
      <c r="C3643" s="100" t="s">
        <v>369</v>
      </c>
      <c r="D3643" s="152" t="s">
        <v>9259</v>
      </c>
      <c r="E3643" s="152" t="s">
        <v>3821</v>
      </c>
      <c r="F3643" s="95" t="s">
        <v>3821</v>
      </c>
      <c r="G3643" s="100" t="s">
        <v>400</v>
      </c>
      <c r="H3643" s="95" t="str">
        <f>IF(Proc[[#This Row],[type]]="LFF (MDG-F)",MID(Proc[[#This Row],[Obj]],13,10),"")</f>
        <v/>
      </c>
      <c r="I3643" s="152"/>
      <c r="J3643" s="95" t="b">
        <f>Proc[[#This Row],[Requested]]=Proc[[#This Row],[CurrentParent]]</f>
        <v>1</v>
      </c>
      <c r="K3643" s="152" t="str">
        <f>IF(Proc[[#This Row],[Author]]="Marcela Urrego",VLOOKUP(LEFT(Proc[[#This Row],[Requested]],1),Table3[#All],2,0),VLOOKUP(Proc[[#This Row],[Author]],Table4[],2,0))</f>
        <v>LS</v>
      </c>
      <c r="L3643" s="95" t="s">
        <v>3524</v>
      </c>
      <c r="M3643" s="96">
        <v>45891</v>
      </c>
      <c r="N3643" s="97"/>
      <c r="O3643" s="97"/>
      <c r="P3643" s="96" t="str">
        <f ca="1">IF(Proc[[#This Row],[DaysAgeing]]&gt;5,"yep","on track")</f>
        <v>yep</v>
      </c>
      <c r="Q3643" s="2">
        <f ca="1">IF(Proc[[#This Row],[DateClosed]]="",ABS(NETWORKDAYS(Proc[[#This Row],[DateOpened]],TODAY()))-1,ABS(NETWORKDAYS(Proc[[#This Row],[DateOpened]],Proc[[#This Row],[DateClosed]]))-1)</f>
        <v>160</v>
      </c>
      <c r="R3643" s="96" t="s">
        <v>488</v>
      </c>
      <c r="S3643" s="95"/>
      <c r="T3643" s="153">
        <v>3642</v>
      </c>
    </row>
    <row r="3644" spans="1:20" hidden="1">
      <c r="A3644" s="100" t="s">
        <v>4144</v>
      </c>
      <c r="B3644" s="111" t="str">
        <f>IFERROR(VLOOKUP(Proc[[#This Row],[App]],Table2[],3,0),"open")</f>
        <v>ok</v>
      </c>
      <c r="C3644" s="100" t="s">
        <v>369</v>
      </c>
      <c r="D3644" s="152" t="s">
        <v>9260</v>
      </c>
      <c r="E3644" s="152" t="s">
        <v>3821</v>
      </c>
      <c r="F3644" s="153" t="s">
        <v>3821</v>
      </c>
      <c r="G3644" s="100" t="s">
        <v>400</v>
      </c>
      <c r="H3644" s="95" t="str">
        <f>IF(Proc[[#This Row],[type]]="LFF (MDG-F)",MID(Proc[[#This Row],[Obj]],13,10),"")</f>
        <v/>
      </c>
      <c r="I3644" s="152"/>
      <c r="J3644" s="95" t="b">
        <f>Proc[[#This Row],[Requested]]=Proc[[#This Row],[CurrentParent]]</f>
        <v>1</v>
      </c>
      <c r="K3644" s="107" t="str">
        <f>IF(Proc[[#This Row],[Author]]="Marcela Urrego",VLOOKUP(LEFT(Proc[[#This Row],[Requested]],1),Table3[#All],2,0),VLOOKUP(Proc[[#This Row],[Author]],Table4[],2,0))</f>
        <v>LS</v>
      </c>
      <c r="L3644" s="95" t="s">
        <v>3524</v>
      </c>
      <c r="M3644" s="96">
        <v>45891</v>
      </c>
      <c r="N3644" s="97"/>
      <c r="O3644" s="97"/>
      <c r="P3644" s="96" t="str">
        <f ca="1">IF(Proc[[#This Row],[DaysAgeing]]&gt;5,"yep","on track")</f>
        <v>yep</v>
      </c>
      <c r="Q3644" s="2">
        <f ca="1">IF(Proc[[#This Row],[DateClosed]]="",ABS(NETWORKDAYS(Proc[[#This Row],[DateOpened]],TODAY()))-1,ABS(NETWORKDAYS(Proc[[#This Row],[DateOpened]],Proc[[#This Row],[DateClosed]]))-1)</f>
        <v>160</v>
      </c>
      <c r="R3644" s="96" t="s">
        <v>488</v>
      </c>
      <c r="S3644" s="95"/>
      <c r="T3644" s="153">
        <v>3643</v>
      </c>
    </row>
    <row r="3645" spans="1:20" hidden="1">
      <c r="A3645" s="100" t="s">
        <v>4144</v>
      </c>
      <c r="B3645" s="111" t="str">
        <f>IFERROR(VLOOKUP(Proc[[#This Row],[App]],Table2[],3,0),"open")</f>
        <v>ok</v>
      </c>
      <c r="C3645" s="100" t="s">
        <v>369</v>
      </c>
      <c r="D3645" s="152" t="s">
        <v>9261</v>
      </c>
      <c r="E3645" s="152" t="s">
        <v>3821</v>
      </c>
      <c r="F3645" s="153" t="s">
        <v>3821</v>
      </c>
      <c r="G3645" s="100" t="s">
        <v>400</v>
      </c>
      <c r="H3645" s="95" t="str">
        <f>IF(Proc[[#This Row],[type]]="LFF (MDG-F)",MID(Proc[[#This Row],[Obj]],13,10),"")</f>
        <v/>
      </c>
      <c r="I3645" s="152"/>
      <c r="J3645" s="95" t="b">
        <f>Proc[[#This Row],[Requested]]=Proc[[#This Row],[CurrentParent]]</f>
        <v>1</v>
      </c>
      <c r="K3645" s="107" t="str">
        <f>IF(Proc[[#This Row],[Author]]="Marcela Urrego",VLOOKUP(LEFT(Proc[[#This Row],[Requested]],1),Table3[#All],2,0),VLOOKUP(Proc[[#This Row],[Author]],Table4[],2,0))</f>
        <v>LS</v>
      </c>
      <c r="L3645" s="153" t="s">
        <v>3524</v>
      </c>
      <c r="M3645" s="96">
        <v>45891</v>
      </c>
      <c r="N3645" s="97"/>
      <c r="O3645" s="97"/>
      <c r="P3645" s="96" t="str">
        <f ca="1">IF(Proc[[#This Row],[DaysAgeing]]&gt;5,"yep","on track")</f>
        <v>yep</v>
      </c>
      <c r="Q3645" s="2">
        <f ca="1">IF(Proc[[#This Row],[DateClosed]]="",ABS(NETWORKDAYS(Proc[[#This Row],[DateOpened]],TODAY()))-1,ABS(NETWORKDAYS(Proc[[#This Row],[DateOpened]],Proc[[#This Row],[DateClosed]]))-1)</f>
        <v>160</v>
      </c>
      <c r="R3645" s="96" t="s">
        <v>488</v>
      </c>
      <c r="S3645" s="95"/>
      <c r="T3645" s="153">
        <v>3644</v>
      </c>
    </row>
    <row r="3646" spans="1:20" hidden="1">
      <c r="A3646" s="100" t="s">
        <v>4144</v>
      </c>
      <c r="B3646" s="111" t="str">
        <f>IFERROR(VLOOKUP(Proc[[#This Row],[App]],Table2[],3,0),"open")</f>
        <v>ok</v>
      </c>
      <c r="C3646" s="100" t="s">
        <v>369</v>
      </c>
      <c r="D3646" s="152" t="s">
        <v>9262</v>
      </c>
      <c r="E3646" s="152" t="s">
        <v>3821</v>
      </c>
      <c r="F3646" s="153" t="s">
        <v>3821</v>
      </c>
      <c r="G3646" s="100" t="s">
        <v>406</v>
      </c>
      <c r="H3646" s="95" t="str">
        <f>IF(Proc[[#This Row],[type]]="LFF (MDG-F)",MID(Proc[[#This Row],[Obj]],13,10),"")</f>
        <v>DE73R00021</v>
      </c>
      <c r="I3646" s="152"/>
      <c r="J3646" s="95" t="b">
        <f>Proc[[#This Row],[Requested]]=Proc[[#This Row],[CurrentParent]]</f>
        <v>1</v>
      </c>
      <c r="K3646" s="107" t="str">
        <f>IF(Proc[[#This Row],[Author]]="Marcela Urrego",VLOOKUP(LEFT(Proc[[#This Row],[Requested]],1),Table3[#All],2,0),VLOOKUP(Proc[[#This Row],[Author]],Table4[],2,0))</f>
        <v>LS</v>
      </c>
      <c r="L3646" s="95" t="s">
        <v>3524</v>
      </c>
      <c r="M3646" s="96">
        <v>45891</v>
      </c>
      <c r="N3646" s="97"/>
      <c r="O3646" s="97"/>
      <c r="P3646" s="96" t="str">
        <f ca="1">IF(Proc[[#This Row],[DaysAgeing]]&gt;5,"yep","on track")</f>
        <v>yep</v>
      </c>
      <c r="Q3646" s="2">
        <f ca="1">IF(Proc[[#This Row],[DateClosed]]="",ABS(NETWORKDAYS(Proc[[#This Row],[DateOpened]],TODAY()))-1,ABS(NETWORKDAYS(Proc[[#This Row],[DateOpened]],Proc[[#This Row],[DateClosed]]))-1)</f>
        <v>160</v>
      </c>
      <c r="R3646" s="96" t="s">
        <v>488</v>
      </c>
      <c r="S3646" s="95"/>
      <c r="T3646" s="153">
        <v>3645</v>
      </c>
    </row>
    <row r="3647" spans="1:20" hidden="1">
      <c r="A3647" s="100" t="s">
        <v>4144</v>
      </c>
      <c r="B3647" s="152" t="str">
        <f>IFERROR(VLOOKUP(Proc[[#This Row],[App]],Table2[],3,0),"open")</f>
        <v>ok</v>
      </c>
      <c r="C3647" s="100" t="s">
        <v>369</v>
      </c>
      <c r="D3647" s="152" t="s">
        <v>9263</v>
      </c>
      <c r="E3647" s="152" t="s">
        <v>3821</v>
      </c>
      <c r="F3647" s="95" t="s">
        <v>3821</v>
      </c>
      <c r="G3647" s="100" t="s">
        <v>400</v>
      </c>
      <c r="H3647" s="95" t="str">
        <f>IF(Proc[[#This Row],[type]]="LFF (MDG-F)",MID(Proc[[#This Row],[Obj]],13,10),"")</f>
        <v/>
      </c>
      <c r="I3647" s="152"/>
      <c r="J3647" s="95" t="b">
        <f>Proc[[#This Row],[Requested]]=Proc[[#This Row],[CurrentParent]]</f>
        <v>1</v>
      </c>
      <c r="K3647" s="152" t="str">
        <f>IF(Proc[[#This Row],[Author]]="Marcela Urrego",VLOOKUP(LEFT(Proc[[#This Row],[Requested]],1),Table3[#All],2,0),VLOOKUP(Proc[[#This Row],[Author]],Table4[],2,0))</f>
        <v>LS</v>
      </c>
      <c r="L3647" s="95" t="s">
        <v>3524</v>
      </c>
      <c r="M3647" s="96">
        <v>45891</v>
      </c>
      <c r="N3647" s="97"/>
      <c r="O3647" s="97"/>
      <c r="P3647" s="96" t="str">
        <f ca="1">IF(Proc[[#This Row],[DaysAgeing]]&gt;5,"yep","on track")</f>
        <v>yep</v>
      </c>
      <c r="Q3647" s="2">
        <f ca="1">IF(Proc[[#This Row],[DateClosed]]="",ABS(NETWORKDAYS(Proc[[#This Row],[DateOpened]],TODAY()))-1,ABS(NETWORKDAYS(Proc[[#This Row],[DateOpened]],Proc[[#This Row],[DateClosed]]))-1)</f>
        <v>160</v>
      </c>
      <c r="R3647" s="96" t="s">
        <v>488</v>
      </c>
      <c r="S3647" s="95"/>
      <c r="T3647" s="153">
        <v>3646</v>
      </c>
    </row>
    <row r="3648" spans="1:20" hidden="1">
      <c r="A3648" s="100" t="s">
        <v>4144</v>
      </c>
      <c r="B3648" s="111" t="str">
        <f>IFERROR(VLOOKUP(Proc[[#This Row],[App]],Table2[],3,0),"open")</f>
        <v>ok</v>
      </c>
      <c r="C3648" s="100" t="s">
        <v>369</v>
      </c>
      <c r="D3648" s="152" t="s">
        <v>9264</v>
      </c>
      <c r="E3648" s="152" t="s">
        <v>3821</v>
      </c>
      <c r="F3648" s="95" t="s">
        <v>3821</v>
      </c>
      <c r="G3648" s="100" t="s">
        <v>406</v>
      </c>
      <c r="H3648" s="95" t="str">
        <f>IF(Proc[[#This Row],[type]]="LFF (MDG-F)",MID(Proc[[#This Row],[Obj]],13,10),"")</f>
        <v>DE73R00013</v>
      </c>
      <c r="I3648" s="152"/>
      <c r="J3648" s="95" t="b">
        <f>Proc[[#This Row],[Requested]]=Proc[[#This Row],[CurrentParent]]</f>
        <v>1</v>
      </c>
      <c r="K3648" s="107" t="str">
        <f>IF(Proc[[#This Row],[Author]]="Marcela Urrego",VLOOKUP(LEFT(Proc[[#This Row],[Requested]],1),Table3[#All],2,0),VLOOKUP(Proc[[#This Row],[Author]],Table4[],2,0))</f>
        <v>LS</v>
      </c>
      <c r="L3648" s="95" t="s">
        <v>3524</v>
      </c>
      <c r="M3648" s="96">
        <v>45891</v>
      </c>
      <c r="N3648" s="97"/>
      <c r="O3648" s="97"/>
      <c r="P3648" s="96" t="str">
        <f ca="1">IF(Proc[[#This Row],[DaysAgeing]]&gt;5,"yep","on track")</f>
        <v>yep</v>
      </c>
      <c r="Q3648" s="2">
        <f ca="1">IF(Proc[[#This Row],[DateClosed]]="",ABS(NETWORKDAYS(Proc[[#This Row],[DateOpened]],TODAY()))-1,ABS(NETWORKDAYS(Proc[[#This Row],[DateOpened]],Proc[[#This Row],[DateClosed]]))-1)</f>
        <v>160</v>
      </c>
      <c r="R3648" s="96" t="s">
        <v>488</v>
      </c>
      <c r="S3648" s="95"/>
      <c r="T3648" s="153">
        <v>3647</v>
      </c>
    </row>
    <row r="3649" spans="1:20" hidden="1">
      <c r="A3649" s="100" t="s">
        <v>4144</v>
      </c>
      <c r="B3649" s="111" t="str">
        <f>IFERROR(VLOOKUP(Proc[[#This Row],[App]],Table2[],3,0),"open")</f>
        <v>ok</v>
      </c>
      <c r="C3649" s="100" t="s">
        <v>369</v>
      </c>
      <c r="D3649" s="152" t="s">
        <v>9265</v>
      </c>
      <c r="E3649" s="152" t="s">
        <v>3821</v>
      </c>
      <c r="F3649" s="95" t="s">
        <v>3821</v>
      </c>
      <c r="G3649" s="100" t="s">
        <v>400</v>
      </c>
      <c r="H3649" s="95" t="str">
        <f>IF(Proc[[#This Row],[type]]="LFF (MDG-F)",MID(Proc[[#This Row],[Obj]],13,10),"")</f>
        <v/>
      </c>
      <c r="I3649" s="152"/>
      <c r="J3649" s="95" t="b">
        <f>Proc[[#This Row],[Requested]]=Proc[[#This Row],[CurrentParent]]</f>
        <v>1</v>
      </c>
      <c r="K3649" s="107" t="str">
        <f>IF(Proc[[#This Row],[Author]]="Marcela Urrego",VLOOKUP(LEFT(Proc[[#This Row],[Requested]],1),Table3[#All],2,0),VLOOKUP(Proc[[#This Row],[Author]],Table4[],2,0))</f>
        <v>LS</v>
      </c>
      <c r="L3649" s="95" t="s">
        <v>3524</v>
      </c>
      <c r="M3649" s="96">
        <v>45891</v>
      </c>
      <c r="N3649" s="97"/>
      <c r="O3649" s="97"/>
      <c r="P3649" s="96" t="str">
        <f ca="1">IF(Proc[[#This Row],[DaysAgeing]]&gt;5,"yep","on track")</f>
        <v>yep</v>
      </c>
      <c r="Q3649" s="2">
        <f ca="1">IF(Proc[[#This Row],[DateClosed]]="",ABS(NETWORKDAYS(Proc[[#This Row],[DateOpened]],TODAY()))-1,ABS(NETWORKDAYS(Proc[[#This Row],[DateOpened]],Proc[[#This Row],[DateClosed]]))-1)</f>
        <v>160</v>
      </c>
      <c r="R3649" s="96" t="s">
        <v>488</v>
      </c>
      <c r="S3649" s="95"/>
      <c r="T3649" s="153">
        <v>3648</v>
      </c>
    </row>
    <row r="3650" spans="1:20" hidden="1">
      <c r="A3650" t="s">
        <v>4147</v>
      </c>
      <c r="B3650" s="111" t="str">
        <f>IFERROR(VLOOKUP(Proc[[#This Row],[App]],Table2[],3,0),"open")</f>
        <v>ok</v>
      </c>
      <c r="C3650" s="152" t="s">
        <v>369</v>
      </c>
      <c r="D3650" s="152" t="s">
        <v>4377</v>
      </c>
      <c r="E3650" s="152" t="s">
        <v>4145</v>
      </c>
      <c r="F3650" s="112" t="s">
        <v>4478</v>
      </c>
      <c r="G3650" s="100" t="s">
        <v>406</v>
      </c>
      <c r="H3650" s="95" t="str">
        <f>IF(Proc[[#This Row],[type]]="LFF (MDG-F)",MID(Proc[[#This Row],[Obj]],13,10),"")</f>
        <v>DE10TM4000</v>
      </c>
      <c r="I3650" s="152"/>
      <c r="J3650" s="95" t="b">
        <f>Proc[[#This Row],[Requested]]=Proc[[#This Row],[CurrentParent]]</f>
        <v>0</v>
      </c>
      <c r="K3650" s="107" t="str">
        <f>IF(Proc[[#This Row],[Author]]="Marcela Urrego",VLOOKUP(LEFT(Proc[[#This Row],[Requested]],1),Table3[#All],2,0),VLOOKUP(Proc[[#This Row],[Author]],Table4[],2,0))</f>
        <v>HC</v>
      </c>
      <c r="L3650" s="95" t="s">
        <v>3524</v>
      </c>
      <c r="M3650" s="96">
        <v>45891</v>
      </c>
      <c r="N3650" s="97"/>
      <c r="O3650" s="97"/>
      <c r="P3650" s="96" t="str">
        <f ca="1">IF(Proc[[#This Row],[DaysAgeing]]&gt;5,"yep","on track")</f>
        <v>yep</v>
      </c>
      <c r="Q3650" s="2">
        <f ca="1">IF(Proc[[#This Row],[DateClosed]]="",ABS(NETWORKDAYS(Proc[[#This Row],[DateOpened]],TODAY()))-1,ABS(NETWORKDAYS(Proc[[#This Row],[DateOpened]],Proc[[#This Row],[DateClosed]]))-1)</f>
        <v>160</v>
      </c>
      <c r="R3650" s="96" t="s">
        <v>745</v>
      </c>
      <c r="S3650" s="95"/>
      <c r="T3650" s="153">
        <v>3649</v>
      </c>
    </row>
    <row r="3651" spans="1:20" hidden="1">
      <c r="A3651" s="100" t="s">
        <v>4147</v>
      </c>
      <c r="B3651" s="111" t="str">
        <f>IFERROR(VLOOKUP(Proc[[#This Row],[App]],Table2[],3,0),"open")</f>
        <v>ok</v>
      </c>
      <c r="C3651" s="100" t="s">
        <v>369</v>
      </c>
      <c r="D3651" s="152" t="s">
        <v>9266</v>
      </c>
      <c r="E3651" s="152" t="s">
        <v>4145</v>
      </c>
      <c r="F3651" s="95" t="s">
        <v>4145</v>
      </c>
      <c r="G3651" s="100" t="s">
        <v>406</v>
      </c>
      <c r="H3651" s="95" t="str">
        <f>IF(Proc[[#This Row],[type]]="LFF (MDG-F)",MID(Proc[[#This Row],[Obj]],13,10),"")</f>
        <v>BE10DB3600</v>
      </c>
      <c r="I3651" s="152"/>
      <c r="J3651" s="95" t="b">
        <f>Proc[[#This Row],[Requested]]=Proc[[#This Row],[CurrentParent]]</f>
        <v>1</v>
      </c>
      <c r="K3651" s="107" t="str">
        <f>IF(Proc[[#This Row],[Author]]="Marcela Urrego",VLOOKUP(LEFT(Proc[[#This Row],[Requested]],1),Table3[#All],2,0),VLOOKUP(Proc[[#This Row],[Author]],Table4[],2,0))</f>
        <v>HC</v>
      </c>
      <c r="L3651" s="95" t="s">
        <v>3524</v>
      </c>
      <c r="M3651" s="96">
        <v>45891</v>
      </c>
      <c r="N3651" s="97"/>
      <c r="O3651" s="97"/>
      <c r="P3651" s="96" t="str">
        <f ca="1">IF(Proc[[#This Row],[DaysAgeing]]&gt;5,"yep","on track")</f>
        <v>yep</v>
      </c>
      <c r="Q3651" s="2">
        <f ca="1">IF(Proc[[#This Row],[DateClosed]]="",ABS(NETWORKDAYS(Proc[[#This Row],[DateOpened]],TODAY()))-1,ABS(NETWORKDAYS(Proc[[#This Row],[DateOpened]],Proc[[#This Row],[DateClosed]]))-1)</f>
        <v>160</v>
      </c>
      <c r="R3651" s="96" t="s">
        <v>745</v>
      </c>
      <c r="S3651" s="95"/>
      <c r="T3651" s="153">
        <v>3650</v>
      </c>
    </row>
    <row r="3652" spans="1:20" hidden="1">
      <c r="A3652" s="100" t="s">
        <v>4147</v>
      </c>
      <c r="B3652" s="111" t="str">
        <f>IFERROR(VLOOKUP(Proc[[#This Row],[App]],Table2[],3,0),"open")</f>
        <v>ok</v>
      </c>
      <c r="C3652" s="103" t="s">
        <v>369</v>
      </c>
      <c r="D3652" s="152" t="s">
        <v>9267</v>
      </c>
      <c r="E3652" s="152" t="s">
        <v>4145</v>
      </c>
      <c r="F3652" s="153" t="s">
        <v>4145</v>
      </c>
      <c r="G3652" s="100" t="s">
        <v>406</v>
      </c>
      <c r="H3652" s="95" t="str">
        <f>IF(Proc[[#This Row],[type]]="LFF (MDG-F)",MID(Proc[[#This Row],[Obj]],13,10),"")</f>
        <v>FR10DB3600</v>
      </c>
      <c r="I3652" s="152"/>
      <c r="J3652" s="95" t="b">
        <f>Proc[[#This Row],[Requested]]=Proc[[#This Row],[CurrentParent]]</f>
        <v>1</v>
      </c>
      <c r="K3652" s="107" t="str">
        <f>IF(Proc[[#This Row],[Author]]="Marcela Urrego",VLOOKUP(LEFT(Proc[[#This Row],[Requested]],1),Table3[#All],2,0),VLOOKUP(Proc[[#This Row],[Author]],Table4[],2,0))</f>
        <v>HC</v>
      </c>
      <c r="L3652" s="95" t="s">
        <v>3524</v>
      </c>
      <c r="M3652" s="96">
        <v>45891</v>
      </c>
      <c r="N3652" s="97"/>
      <c r="O3652" s="97"/>
      <c r="P3652" s="96" t="str">
        <f ca="1">IF(Proc[[#This Row],[DaysAgeing]]&gt;5,"yep","on track")</f>
        <v>yep</v>
      </c>
      <c r="Q3652" s="2">
        <f ca="1">IF(Proc[[#This Row],[DateClosed]]="",ABS(NETWORKDAYS(Proc[[#This Row],[DateOpened]],TODAY()))-1,ABS(NETWORKDAYS(Proc[[#This Row],[DateOpened]],Proc[[#This Row],[DateClosed]]))-1)</f>
        <v>160</v>
      </c>
      <c r="R3652" s="96" t="s">
        <v>745</v>
      </c>
      <c r="S3652" s="95"/>
      <c r="T3652" s="153">
        <v>3651</v>
      </c>
    </row>
    <row r="3653" spans="1:20" hidden="1">
      <c r="A3653" s="100" t="s">
        <v>4147</v>
      </c>
      <c r="B3653" s="111" t="str">
        <f>IFERROR(VLOOKUP(Proc[[#This Row],[App]],Table2[],3,0),"open")</f>
        <v>ok</v>
      </c>
      <c r="C3653" s="103" t="s">
        <v>369</v>
      </c>
      <c r="D3653" s="152" t="s">
        <v>9268</v>
      </c>
      <c r="E3653" s="152" t="s">
        <v>4145</v>
      </c>
      <c r="F3653" s="153" t="s">
        <v>4145</v>
      </c>
      <c r="G3653" s="100" t="s">
        <v>406</v>
      </c>
      <c r="H3653" s="95" t="str">
        <f>IF(Proc[[#This Row],[type]]="LFF (MDG-F)",MID(Proc[[#This Row],[Obj]],13,10),"")</f>
        <v>GB10DB3600</v>
      </c>
      <c r="I3653" s="152"/>
      <c r="J3653" s="95" t="b">
        <f>Proc[[#This Row],[Requested]]=Proc[[#This Row],[CurrentParent]]</f>
        <v>1</v>
      </c>
      <c r="K3653" s="107" t="str">
        <f>IF(Proc[[#This Row],[Author]]="Marcela Urrego",VLOOKUP(LEFT(Proc[[#This Row],[Requested]],1),Table3[#All],2,0),VLOOKUP(Proc[[#This Row],[Author]],Table4[],2,0))</f>
        <v>HC</v>
      </c>
      <c r="L3653" s="95" t="s">
        <v>3524</v>
      </c>
      <c r="M3653" s="96">
        <v>45891</v>
      </c>
      <c r="N3653" s="97"/>
      <c r="O3653" s="97"/>
      <c r="P3653" s="96" t="str">
        <f ca="1">IF(Proc[[#This Row],[DaysAgeing]]&gt;5,"yep","on track")</f>
        <v>yep</v>
      </c>
      <c r="Q3653" s="2">
        <f ca="1">IF(Proc[[#This Row],[DateClosed]]="",ABS(NETWORKDAYS(Proc[[#This Row],[DateOpened]],TODAY()))-1,ABS(NETWORKDAYS(Proc[[#This Row],[DateOpened]],Proc[[#This Row],[DateClosed]]))-1)</f>
        <v>160</v>
      </c>
      <c r="R3653" s="96" t="s">
        <v>745</v>
      </c>
      <c r="S3653" s="95"/>
      <c r="T3653" s="153">
        <v>3652</v>
      </c>
    </row>
    <row r="3654" spans="1:20" hidden="1">
      <c r="A3654" s="100" t="s">
        <v>4147</v>
      </c>
      <c r="B3654" s="111" t="str">
        <f>IFERROR(VLOOKUP(Proc[[#This Row],[App]],Table2[],3,0),"open")</f>
        <v>ok</v>
      </c>
      <c r="C3654" s="103" t="s">
        <v>369</v>
      </c>
      <c r="D3654" s="152" t="s">
        <v>9269</v>
      </c>
      <c r="E3654" s="152" t="s">
        <v>4145</v>
      </c>
      <c r="F3654" s="95" t="s">
        <v>4145</v>
      </c>
      <c r="G3654" s="100" t="s">
        <v>406</v>
      </c>
      <c r="H3654" s="95" t="str">
        <f>IF(Proc[[#This Row],[type]]="LFF (MDG-F)",MID(Proc[[#This Row],[Obj]],13,10),"")</f>
        <v>IE10DB3600</v>
      </c>
      <c r="I3654" s="152"/>
      <c r="J3654" s="95" t="b">
        <f>Proc[[#This Row],[Requested]]=Proc[[#This Row],[CurrentParent]]</f>
        <v>1</v>
      </c>
      <c r="K3654" s="107" t="str">
        <f>IF(Proc[[#This Row],[Author]]="Marcela Urrego",VLOOKUP(LEFT(Proc[[#This Row],[Requested]],1),Table3[#All],2,0),VLOOKUP(Proc[[#This Row],[Author]],Table4[],2,0))</f>
        <v>HC</v>
      </c>
      <c r="L3654" s="95" t="s">
        <v>3524</v>
      </c>
      <c r="M3654" s="96">
        <v>45891</v>
      </c>
      <c r="N3654" s="97"/>
      <c r="O3654" s="97"/>
      <c r="P3654" s="96" t="str">
        <f ca="1">IF(Proc[[#This Row],[DaysAgeing]]&gt;5,"yep","on track")</f>
        <v>yep</v>
      </c>
      <c r="Q3654" s="2">
        <f ca="1">IF(Proc[[#This Row],[DateClosed]]="",ABS(NETWORKDAYS(Proc[[#This Row],[DateOpened]],TODAY()))-1,ABS(NETWORKDAYS(Proc[[#This Row],[DateOpened]],Proc[[#This Row],[DateClosed]]))-1)</f>
        <v>160</v>
      </c>
      <c r="R3654" s="96" t="s">
        <v>745</v>
      </c>
      <c r="S3654" s="95"/>
      <c r="T3654" s="153">
        <v>3653</v>
      </c>
    </row>
    <row r="3655" spans="1:20" hidden="1">
      <c r="A3655" s="100" t="s">
        <v>4147</v>
      </c>
      <c r="B3655" s="111" t="str">
        <f>IFERROR(VLOOKUP(Proc[[#This Row],[App]],Table2[],3,0),"open")</f>
        <v>ok</v>
      </c>
      <c r="C3655" s="103" t="s">
        <v>369</v>
      </c>
      <c r="D3655" s="152" t="s">
        <v>9270</v>
      </c>
      <c r="E3655" s="152" t="s">
        <v>4145</v>
      </c>
      <c r="F3655" s="95" t="s">
        <v>4145</v>
      </c>
      <c r="G3655" s="100" t="s">
        <v>406</v>
      </c>
      <c r="H3655" s="95" t="str">
        <f>IF(Proc[[#This Row],[type]]="LFF (MDG-F)",MID(Proc[[#This Row],[Obj]],13,10),"")</f>
        <v>IL10DB3600</v>
      </c>
      <c r="I3655" s="152"/>
      <c r="J3655" s="95" t="b">
        <f>Proc[[#This Row],[Requested]]=Proc[[#This Row],[CurrentParent]]</f>
        <v>1</v>
      </c>
      <c r="K3655" s="107" t="str">
        <f>IF(Proc[[#This Row],[Author]]="Marcela Urrego",VLOOKUP(LEFT(Proc[[#This Row],[Requested]],1),Table3[#All],2,0),VLOOKUP(Proc[[#This Row],[Author]],Table4[],2,0))</f>
        <v>HC</v>
      </c>
      <c r="L3655" s="95" t="s">
        <v>3524</v>
      </c>
      <c r="M3655" s="96">
        <v>45891</v>
      </c>
      <c r="N3655" s="97"/>
      <c r="O3655" s="97"/>
      <c r="P3655" s="96" t="str">
        <f ca="1">IF(Proc[[#This Row],[DaysAgeing]]&gt;5,"yep","on track")</f>
        <v>yep</v>
      </c>
      <c r="Q3655" s="2">
        <f ca="1">IF(Proc[[#This Row],[DateClosed]]="",ABS(NETWORKDAYS(Proc[[#This Row],[DateOpened]],TODAY()))-1,ABS(NETWORKDAYS(Proc[[#This Row],[DateOpened]],Proc[[#This Row],[DateClosed]]))-1)</f>
        <v>160</v>
      </c>
      <c r="R3655" s="96" t="s">
        <v>745</v>
      </c>
      <c r="S3655" s="95"/>
      <c r="T3655" s="153">
        <v>3654</v>
      </c>
    </row>
    <row r="3656" spans="1:20" hidden="1">
      <c r="A3656" s="100" t="s">
        <v>4147</v>
      </c>
      <c r="B3656" s="111" t="str">
        <f>IFERROR(VLOOKUP(Proc[[#This Row],[App]],Table2[],3,0),"open")</f>
        <v>ok</v>
      </c>
      <c r="C3656" s="103" t="s">
        <v>369</v>
      </c>
      <c r="D3656" s="152" t="s">
        <v>9271</v>
      </c>
      <c r="E3656" s="152" t="s">
        <v>4145</v>
      </c>
      <c r="F3656" s="153" t="s">
        <v>4145</v>
      </c>
      <c r="G3656" s="100" t="s">
        <v>406</v>
      </c>
      <c r="H3656" s="95" t="str">
        <f>IF(Proc[[#This Row],[type]]="LFF (MDG-F)",MID(Proc[[#This Row],[Obj]],13,10),"")</f>
        <v>IT07DB3600</v>
      </c>
      <c r="I3656" s="152"/>
      <c r="J3656" s="95" t="b">
        <f>Proc[[#This Row],[Requested]]=Proc[[#This Row],[CurrentParent]]</f>
        <v>1</v>
      </c>
      <c r="K3656" s="107" t="str">
        <f>IF(Proc[[#This Row],[Author]]="Marcela Urrego",VLOOKUP(LEFT(Proc[[#This Row],[Requested]],1),Table3[#All],2,0),VLOOKUP(Proc[[#This Row],[Author]],Table4[],2,0))</f>
        <v>HC</v>
      </c>
      <c r="L3656" s="153" t="s">
        <v>3524</v>
      </c>
      <c r="M3656" s="96">
        <v>45891</v>
      </c>
      <c r="N3656" s="97"/>
      <c r="O3656" s="97"/>
      <c r="P3656" s="96" t="str">
        <f ca="1">IF(Proc[[#This Row],[DaysAgeing]]&gt;5,"yep","on track")</f>
        <v>yep</v>
      </c>
      <c r="Q3656" s="2">
        <f ca="1">IF(Proc[[#This Row],[DateClosed]]="",ABS(NETWORKDAYS(Proc[[#This Row],[DateOpened]],TODAY()))-1,ABS(NETWORKDAYS(Proc[[#This Row],[DateOpened]],Proc[[#This Row],[DateClosed]]))-1)</f>
        <v>160</v>
      </c>
      <c r="R3656" s="96" t="s">
        <v>745</v>
      </c>
      <c r="S3656" s="95"/>
      <c r="T3656" s="153">
        <v>3655</v>
      </c>
    </row>
    <row r="3657" spans="1:20" hidden="1">
      <c r="A3657" s="100" t="s">
        <v>4147</v>
      </c>
      <c r="B3657" s="152" t="str">
        <f>IFERROR(VLOOKUP(Proc[[#This Row],[App]],Table2[],3,0),"open")</f>
        <v>ok</v>
      </c>
      <c r="C3657" s="103" t="s">
        <v>369</v>
      </c>
      <c r="D3657" s="152" t="s">
        <v>9272</v>
      </c>
      <c r="E3657" s="152" t="s">
        <v>4145</v>
      </c>
      <c r="F3657" s="95" t="s">
        <v>4145</v>
      </c>
      <c r="G3657" s="100" t="s">
        <v>406</v>
      </c>
      <c r="H3657" s="95" t="str">
        <f>IF(Proc[[#This Row],[type]]="LFF (MDG-F)",MID(Proc[[#This Row],[Obj]],13,10),"")</f>
        <v>NL10DB3600</v>
      </c>
      <c r="I3657" s="152"/>
      <c r="J3657" s="95" t="b">
        <f>Proc[[#This Row],[Requested]]=Proc[[#This Row],[CurrentParent]]</f>
        <v>1</v>
      </c>
      <c r="K3657" s="152" t="str">
        <f>IF(Proc[[#This Row],[Author]]="Marcela Urrego",VLOOKUP(LEFT(Proc[[#This Row],[Requested]],1),Table3[#All],2,0),VLOOKUP(Proc[[#This Row],[Author]],Table4[],2,0))</f>
        <v>HC</v>
      </c>
      <c r="L3657" s="95" t="s">
        <v>3524</v>
      </c>
      <c r="M3657" s="96">
        <v>45891</v>
      </c>
      <c r="N3657" s="97"/>
      <c r="O3657" s="97"/>
      <c r="P3657" s="96" t="str">
        <f ca="1">IF(Proc[[#This Row],[DaysAgeing]]&gt;5,"yep","on track")</f>
        <v>yep</v>
      </c>
      <c r="Q3657" s="2">
        <f ca="1">IF(Proc[[#This Row],[DateClosed]]="",ABS(NETWORKDAYS(Proc[[#This Row],[DateOpened]],TODAY()))-1,ABS(NETWORKDAYS(Proc[[#This Row],[DateOpened]],Proc[[#This Row],[DateClosed]]))-1)</f>
        <v>160</v>
      </c>
      <c r="R3657" s="96" t="s">
        <v>745</v>
      </c>
      <c r="S3657" s="95"/>
      <c r="T3657" s="153">
        <v>3656</v>
      </c>
    </row>
    <row r="3658" spans="1:20" hidden="1">
      <c r="A3658" s="100" t="s">
        <v>4147</v>
      </c>
      <c r="B3658" s="111" t="str">
        <f>IFERROR(VLOOKUP(Proc[[#This Row],[App]],Table2[],3,0),"open")</f>
        <v>ok</v>
      </c>
      <c r="C3658" s="100" t="s">
        <v>369</v>
      </c>
      <c r="D3658" s="152" t="s">
        <v>9273</v>
      </c>
      <c r="E3658" s="152" t="s">
        <v>4146</v>
      </c>
      <c r="F3658" s="153" t="s">
        <v>4146</v>
      </c>
      <c r="G3658" s="100" t="s">
        <v>406</v>
      </c>
      <c r="H3658" s="95" t="str">
        <f>IF(Proc[[#This Row],[type]]="LFF (MDG-F)",MID(Proc[[#This Row],[Obj]],13,10),"")</f>
        <v>DE01OF0303</v>
      </c>
      <c r="I3658" s="152"/>
      <c r="J3658" s="95" t="b">
        <f>Proc[[#This Row],[Requested]]=Proc[[#This Row],[CurrentParent]]</f>
        <v>1</v>
      </c>
      <c r="K3658" s="107" t="str">
        <f>IF(Proc[[#This Row],[Author]]="Marcela Urrego",VLOOKUP(LEFT(Proc[[#This Row],[Requested]],1),Table3[#All],2,0),VLOOKUP(Proc[[#This Row],[Author]],Table4[],2,0))</f>
        <v>HC</v>
      </c>
      <c r="L3658" s="95" t="s">
        <v>3524</v>
      </c>
      <c r="M3658" s="96">
        <v>45891</v>
      </c>
      <c r="N3658" s="97"/>
      <c r="O3658" s="97"/>
      <c r="P3658" s="96" t="str">
        <f ca="1">IF(Proc[[#This Row],[DaysAgeing]]&gt;5,"yep","on track")</f>
        <v>yep</v>
      </c>
      <c r="Q3658" s="2">
        <f ca="1">IF(Proc[[#This Row],[DateClosed]]="",ABS(NETWORKDAYS(Proc[[#This Row],[DateOpened]],TODAY()))-1,ABS(NETWORKDAYS(Proc[[#This Row],[DateOpened]],Proc[[#This Row],[DateClosed]]))-1)</f>
        <v>160</v>
      </c>
      <c r="R3658" s="96" t="s">
        <v>745</v>
      </c>
      <c r="S3658" s="95"/>
      <c r="T3658" s="153">
        <v>3657</v>
      </c>
    </row>
    <row r="3659" spans="1:20" hidden="1">
      <c r="A3659" s="100" t="s">
        <v>4147</v>
      </c>
      <c r="B3659" s="111" t="str">
        <f>IFERROR(VLOOKUP(Proc[[#This Row],[App]],Table2[],3,0),"open")</f>
        <v>ok</v>
      </c>
      <c r="C3659" s="100" t="s">
        <v>369</v>
      </c>
      <c r="D3659" s="152" t="s">
        <v>9274</v>
      </c>
      <c r="E3659" s="152" t="s">
        <v>4146</v>
      </c>
      <c r="F3659" s="153" t="s">
        <v>4146</v>
      </c>
      <c r="G3659" s="100" t="s">
        <v>406</v>
      </c>
      <c r="H3659" s="95" t="str">
        <f>IF(Proc[[#This Row],[type]]="LFF (MDG-F)",MID(Proc[[#This Row],[Obj]],13,10),"")</f>
        <v>DE04OFHQ02</v>
      </c>
      <c r="I3659" s="152"/>
      <c r="J3659" s="95" t="b">
        <f>Proc[[#This Row],[Requested]]=Proc[[#This Row],[CurrentParent]]</f>
        <v>1</v>
      </c>
      <c r="K3659" s="107" t="str">
        <f>IF(Proc[[#This Row],[Author]]="Marcela Urrego",VLOOKUP(LEFT(Proc[[#This Row],[Requested]],1),Table3[#All],2,0),VLOOKUP(Proc[[#This Row],[Author]],Table4[],2,0))</f>
        <v>HC</v>
      </c>
      <c r="L3659" s="95" t="s">
        <v>3524</v>
      </c>
      <c r="M3659" s="96">
        <v>45891</v>
      </c>
      <c r="N3659" s="97"/>
      <c r="O3659" s="97"/>
      <c r="P3659" s="96" t="str">
        <f ca="1">IF(Proc[[#This Row],[DaysAgeing]]&gt;5,"yep","on track")</f>
        <v>yep</v>
      </c>
      <c r="Q3659" s="2">
        <f ca="1">IF(Proc[[#This Row],[DateClosed]]="",ABS(NETWORKDAYS(Proc[[#This Row],[DateOpened]],TODAY()))-1,ABS(NETWORKDAYS(Proc[[#This Row],[DateOpened]],Proc[[#This Row],[DateClosed]]))-1)</f>
        <v>160</v>
      </c>
      <c r="R3659" s="96" t="s">
        <v>745</v>
      </c>
      <c r="S3659" s="95"/>
      <c r="T3659" s="153">
        <v>3658</v>
      </c>
    </row>
    <row r="3660" spans="1:20" hidden="1">
      <c r="A3660" s="100" t="s">
        <v>4147</v>
      </c>
      <c r="B3660" s="111" t="str">
        <f>IFERROR(VLOOKUP(Proc[[#This Row],[App]],Table2[],3,0),"open")</f>
        <v>ok</v>
      </c>
      <c r="C3660" s="100" t="s">
        <v>369</v>
      </c>
      <c r="D3660" s="152" t="s">
        <v>9275</v>
      </c>
      <c r="E3660" s="152" t="s">
        <v>4146</v>
      </c>
      <c r="F3660" s="95" t="s">
        <v>4146</v>
      </c>
      <c r="G3660" s="100" t="s">
        <v>406</v>
      </c>
      <c r="H3660" s="95" t="str">
        <f>IF(Proc[[#This Row],[type]]="LFF (MDG-F)",MID(Proc[[#This Row],[Obj]],13,10),"")</f>
        <v>DE04TP5000</v>
      </c>
      <c r="I3660" s="152"/>
      <c r="J3660" s="95" t="b">
        <f>Proc[[#This Row],[Requested]]=Proc[[#This Row],[CurrentParent]]</f>
        <v>1</v>
      </c>
      <c r="K3660" s="107" t="str">
        <f>IF(Proc[[#This Row],[Author]]="Marcela Urrego",VLOOKUP(LEFT(Proc[[#This Row],[Requested]],1),Table3[#All],2,0),VLOOKUP(Proc[[#This Row],[Author]],Table4[],2,0))</f>
        <v>HC</v>
      </c>
      <c r="L3660" s="95" t="s">
        <v>3524</v>
      </c>
      <c r="M3660" s="96">
        <v>45891</v>
      </c>
      <c r="N3660" s="97"/>
      <c r="O3660" s="97"/>
      <c r="P3660" s="96" t="str">
        <f ca="1">IF(Proc[[#This Row],[DaysAgeing]]&gt;5,"yep","on track")</f>
        <v>yep</v>
      </c>
      <c r="Q3660" s="2">
        <f ca="1">IF(Proc[[#This Row],[DateClosed]]="",ABS(NETWORKDAYS(Proc[[#This Row],[DateOpened]],TODAY()))-1,ABS(NETWORKDAYS(Proc[[#This Row],[DateOpened]],Proc[[#This Row],[DateClosed]]))-1)</f>
        <v>160</v>
      </c>
      <c r="R3660" s="96" t="s">
        <v>745</v>
      </c>
      <c r="S3660" s="95"/>
      <c r="T3660" s="153">
        <v>3659</v>
      </c>
    </row>
    <row r="3661" spans="1:20" hidden="1">
      <c r="A3661" t="s">
        <v>4148</v>
      </c>
      <c r="B3661" s="111" t="str">
        <f>IFERROR(VLOOKUP(Proc[[#This Row],[App]],Table2[],3,0),"open")</f>
        <v>ok</v>
      </c>
      <c r="C3661" s="103" t="s">
        <v>369</v>
      </c>
      <c r="D3661" s="152" t="s">
        <v>9276</v>
      </c>
      <c r="E3661" s="152" t="s">
        <v>4067</v>
      </c>
      <c r="F3661" s="95" t="s">
        <v>4067</v>
      </c>
      <c r="G3661" s="100" t="s">
        <v>400</v>
      </c>
      <c r="H3661" s="95" t="str">
        <f>IF(Proc[[#This Row],[type]]="LFF (MDG-F)",MID(Proc[[#This Row],[Obj]],13,10),"")</f>
        <v/>
      </c>
      <c r="I3661" s="152"/>
      <c r="J3661" s="95" t="b">
        <f>Proc[[#This Row],[Requested]]=Proc[[#This Row],[CurrentParent]]</f>
        <v>1</v>
      </c>
      <c r="K3661" s="107" t="str">
        <f>IF(Proc[[#This Row],[Author]]="Marcela Urrego",VLOOKUP(LEFT(Proc[[#This Row],[Requested]],1),Table3[#All],2,0),VLOOKUP(Proc[[#This Row],[Author]],Table4[],2,0))</f>
        <v>LS</v>
      </c>
      <c r="L3661" s="95" t="s">
        <v>3524</v>
      </c>
      <c r="M3661" s="96">
        <v>45894</v>
      </c>
      <c r="N3661" s="97"/>
      <c r="O3661" s="97"/>
      <c r="P3661" s="96" t="str">
        <f ca="1">IF(Proc[[#This Row],[DaysAgeing]]&gt;5,"yep","on track")</f>
        <v>yep</v>
      </c>
      <c r="Q3661" s="2">
        <f ca="1">IF(Proc[[#This Row],[DateClosed]]="",ABS(NETWORKDAYS(Proc[[#This Row],[DateOpened]],TODAY()))-1,ABS(NETWORKDAYS(Proc[[#This Row],[DateOpened]],Proc[[#This Row],[DateClosed]]))-1)</f>
        <v>159</v>
      </c>
      <c r="R3661" s="96" t="s">
        <v>488</v>
      </c>
      <c r="S3661" s="95"/>
      <c r="T3661" s="153">
        <v>3660</v>
      </c>
    </row>
    <row r="3662" spans="1:20" hidden="1">
      <c r="A3662" s="100" t="s">
        <v>4148</v>
      </c>
      <c r="B3662" s="152" t="str">
        <f>IFERROR(VLOOKUP(Proc[[#This Row],[App]],Table2[],3,0),"open")</f>
        <v>ok</v>
      </c>
      <c r="C3662" s="103" t="s">
        <v>369</v>
      </c>
      <c r="D3662" s="152" t="s">
        <v>1940</v>
      </c>
      <c r="E3662" s="152" t="s">
        <v>4149</v>
      </c>
      <c r="F3662" s="95" t="s">
        <v>4149</v>
      </c>
      <c r="G3662" t="s">
        <v>400</v>
      </c>
      <c r="H3662" s="95" t="str">
        <f>IF(Proc[[#This Row],[type]]="LFF (MDG-F)",MID(Proc[[#This Row],[Obj]],13,10),"")</f>
        <v/>
      </c>
      <c r="I3662" s="152"/>
      <c r="J3662" s="95" t="b">
        <f>Proc[[#This Row],[Requested]]=Proc[[#This Row],[CurrentParent]]</f>
        <v>1</v>
      </c>
      <c r="K3662" s="152" t="str">
        <f>IF(Proc[[#This Row],[Author]]="Marcela Urrego",VLOOKUP(LEFT(Proc[[#This Row],[Requested]],1),Table3[#All],2,0),VLOOKUP(Proc[[#This Row],[Author]],Table4[],2,0))</f>
        <v>LS</v>
      </c>
      <c r="L3662" s="95" t="s">
        <v>3524</v>
      </c>
      <c r="M3662" s="97">
        <v>45894</v>
      </c>
      <c r="N3662" s="97"/>
      <c r="O3662" s="97"/>
      <c r="P3662" s="96" t="str">
        <f ca="1">IF(Proc[[#This Row],[DaysAgeing]]&gt;5,"yep","on track")</f>
        <v>yep</v>
      </c>
      <c r="Q3662" s="2">
        <f ca="1">IF(Proc[[#This Row],[DateClosed]]="",ABS(NETWORKDAYS(Proc[[#This Row],[DateOpened]],TODAY()))-1,ABS(NETWORKDAYS(Proc[[#This Row],[DateOpened]],Proc[[#This Row],[DateClosed]]))-1)</f>
        <v>159</v>
      </c>
      <c r="R3662" s="97" t="s">
        <v>488</v>
      </c>
      <c r="S3662" s="95"/>
      <c r="T3662" s="153">
        <v>3661</v>
      </c>
    </row>
    <row r="3663" spans="1:20" hidden="1">
      <c r="A3663" s="100" t="s">
        <v>4148</v>
      </c>
      <c r="B3663" s="111" t="str">
        <f>IFERROR(VLOOKUP(Proc[[#This Row],[App]],Table2[],3,0),"open")</f>
        <v>ok</v>
      </c>
      <c r="C3663" s="103" t="s">
        <v>369</v>
      </c>
      <c r="D3663" s="152" t="s">
        <v>9277</v>
      </c>
      <c r="E3663" s="152" t="s">
        <v>4150</v>
      </c>
      <c r="F3663" s="153" t="s">
        <v>4150</v>
      </c>
      <c r="G3663" s="100" t="s">
        <v>400</v>
      </c>
      <c r="H3663" s="95" t="str">
        <f>IF(Proc[[#This Row],[type]]="LFF (MDG-F)",MID(Proc[[#This Row],[Obj]],13,10),"")</f>
        <v/>
      </c>
      <c r="I3663" s="152"/>
      <c r="J3663" s="95" t="b">
        <f>Proc[[#This Row],[Requested]]=Proc[[#This Row],[CurrentParent]]</f>
        <v>1</v>
      </c>
      <c r="K3663" s="107" t="str">
        <f>IF(Proc[[#This Row],[Author]]="Marcela Urrego",VLOOKUP(LEFT(Proc[[#This Row],[Requested]],1),Table3[#All],2,0),VLOOKUP(Proc[[#This Row],[Author]],Table4[],2,0))</f>
        <v>LS</v>
      </c>
      <c r="L3663" s="153" t="s">
        <v>3524</v>
      </c>
      <c r="M3663" s="97">
        <v>45894</v>
      </c>
      <c r="N3663" s="97"/>
      <c r="O3663" s="97"/>
      <c r="P3663" s="96" t="str">
        <f ca="1">IF(Proc[[#This Row],[DaysAgeing]]&gt;5,"yep","on track")</f>
        <v>yep</v>
      </c>
      <c r="Q3663" s="2">
        <f ca="1">IF(Proc[[#This Row],[DateClosed]]="",ABS(NETWORKDAYS(Proc[[#This Row],[DateOpened]],TODAY()))-1,ABS(NETWORKDAYS(Proc[[#This Row],[DateOpened]],Proc[[#This Row],[DateClosed]]))-1)</f>
        <v>159</v>
      </c>
      <c r="R3663" s="97" t="s">
        <v>488</v>
      </c>
      <c r="S3663" s="95"/>
      <c r="T3663" s="153">
        <v>3662</v>
      </c>
    </row>
    <row r="3664" spans="1:20" hidden="1">
      <c r="A3664" s="100" t="s">
        <v>4148</v>
      </c>
      <c r="B3664" s="152" t="str">
        <f>IFERROR(VLOOKUP(Proc[[#This Row],[App]],Table2[],3,0),"open")</f>
        <v>ok</v>
      </c>
      <c r="C3664" s="103" t="s">
        <v>369</v>
      </c>
      <c r="D3664" s="152" t="s">
        <v>9278</v>
      </c>
      <c r="E3664" s="152" t="s">
        <v>4150</v>
      </c>
      <c r="F3664" s="95" t="s">
        <v>4150</v>
      </c>
      <c r="G3664" s="100" t="s">
        <v>400</v>
      </c>
      <c r="H3664" s="95" t="str">
        <f>IF(Proc[[#This Row],[type]]="LFF (MDG-F)",MID(Proc[[#This Row],[Obj]],13,10),"")</f>
        <v/>
      </c>
      <c r="I3664" s="152"/>
      <c r="J3664" s="95" t="b">
        <f>Proc[[#This Row],[Requested]]=Proc[[#This Row],[CurrentParent]]</f>
        <v>1</v>
      </c>
      <c r="K3664" s="152" t="str">
        <f>IF(Proc[[#This Row],[Author]]="Marcela Urrego",VLOOKUP(LEFT(Proc[[#This Row],[Requested]],1),Table3[#All],2,0),VLOOKUP(Proc[[#This Row],[Author]],Table4[],2,0))</f>
        <v>LS</v>
      </c>
      <c r="L3664" s="95" t="s">
        <v>3524</v>
      </c>
      <c r="M3664" s="97">
        <v>45894</v>
      </c>
      <c r="N3664" s="97"/>
      <c r="O3664" s="97"/>
      <c r="P3664" s="96" t="str">
        <f ca="1">IF(Proc[[#This Row],[DaysAgeing]]&gt;5,"yep","on track")</f>
        <v>yep</v>
      </c>
      <c r="Q3664" s="2">
        <f ca="1">IF(Proc[[#This Row],[DateClosed]]="",ABS(NETWORKDAYS(Proc[[#This Row],[DateOpened]],TODAY()))-1,ABS(NETWORKDAYS(Proc[[#This Row],[DateOpened]],Proc[[#This Row],[DateClosed]]))-1)</f>
        <v>159</v>
      </c>
      <c r="R3664" s="97" t="s">
        <v>488</v>
      </c>
      <c r="S3664" s="95"/>
      <c r="T3664" s="153">
        <v>3663</v>
      </c>
    </row>
    <row r="3665" spans="1:20" hidden="1">
      <c r="A3665" s="100" t="s">
        <v>4148</v>
      </c>
      <c r="B3665" s="111" t="str">
        <f>IFERROR(VLOOKUP(Proc[[#This Row],[App]],Table2[],3,0),"open")</f>
        <v>ok</v>
      </c>
      <c r="C3665" s="103" t="s">
        <v>369</v>
      </c>
      <c r="D3665" s="152" t="s">
        <v>9279</v>
      </c>
      <c r="E3665" s="152" t="s">
        <v>4150</v>
      </c>
      <c r="F3665" s="153" t="s">
        <v>4150</v>
      </c>
      <c r="G3665" s="100" t="s">
        <v>400</v>
      </c>
      <c r="H3665" s="95" t="str">
        <f>IF(Proc[[#This Row],[type]]="LFF (MDG-F)",MID(Proc[[#This Row],[Obj]],13,10),"")</f>
        <v/>
      </c>
      <c r="I3665" s="152"/>
      <c r="J3665" s="95" t="b">
        <f>Proc[[#This Row],[Requested]]=Proc[[#This Row],[CurrentParent]]</f>
        <v>1</v>
      </c>
      <c r="K3665" s="107" t="str">
        <f>IF(Proc[[#This Row],[Author]]="Marcela Urrego",VLOOKUP(LEFT(Proc[[#This Row],[Requested]],1),Table3[#All],2,0),VLOOKUP(Proc[[#This Row],[Author]],Table4[],2,0))</f>
        <v>LS</v>
      </c>
      <c r="L3665" s="95" t="s">
        <v>3524</v>
      </c>
      <c r="M3665" s="97">
        <v>45894</v>
      </c>
      <c r="N3665" s="97"/>
      <c r="O3665" s="97"/>
      <c r="P3665" s="96" t="str">
        <f ca="1">IF(Proc[[#This Row],[DaysAgeing]]&gt;5,"yep","on track")</f>
        <v>yep</v>
      </c>
      <c r="Q3665" s="2">
        <f ca="1">IF(Proc[[#This Row],[DateClosed]]="",ABS(NETWORKDAYS(Proc[[#This Row],[DateOpened]],TODAY()))-1,ABS(NETWORKDAYS(Proc[[#This Row],[DateOpened]],Proc[[#This Row],[DateClosed]]))-1)</f>
        <v>159</v>
      </c>
      <c r="R3665" s="97" t="s">
        <v>488</v>
      </c>
      <c r="S3665" s="95"/>
      <c r="T3665" s="153">
        <v>3664</v>
      </c>
    </row>
    <row r="3666" spans="1:20" hidden="1">
      <c r="A3666" s="100" t="s">
        <v>4148</v>
      </c>
      <c r="B3666" s="152" t="str">
        <f>IFERROR(VLOOKUP(Proc[[#This Row],[App]],Table2[],3,0),"open")</f>
        <v>ok</v>
      </c>
      <c r="C3666" s="103" t="s">
        <v>369</v>
      </c>
      <c r="D3666" s="152" t="s">
        <v>9280</v>
      </c>
      <c r="E3666" s="152" t="s">
        <v>4151</v>
      </c>
      <c r="F3666" s="95" t="s">
        <v>4151</v>
      </c>
      <c r="G3666" s="100" t="s">
        <v>400</v>
      </c>
      <c r="H3666" s="95" t="str">
        <f>IF(Proc[[#This Row],[type]]="LFF (MDG-F)",MID(Proc[[#This Row],[Obj]],13,10),"")</f>
        <v/>
      </c>
      <c r="I3666" s="152"/>
      <c r="J3666" s="95" t="b">
        <f>Proc[[#This Row],[Requested]]=Proc[[#This Row],[CurrentParent]]</f>
        <v>1</v>
      </c>
      <c r="K3666" s="152" t="str">
        <f>IF(Proc[[#This Row],[Author]]="Marcela Urrego",VLOOKUP(LEFT(Proc[[#This Row],[Requested]],1),Table3[#All],2,0),VLOOKUP(Proc[[#This Row],[Author]],Table4[],2,0))</f>
        <v>LS</v>
      </c>
      <c r="L3666" s="95" t="s">
        <v>3524</v>
      </c>
      <c r="M3666" s="97">
        <v>45894</v>
      </c>
      <c r="N3666" s="97"/>
      <c r="O3666" s="97"/>
      <c r="P3666" s="96" t="str">
        <f ca="1">IF(Proc[[#This Row],[DaysAgeing]]&gt;5,"yep","on track")</f>
        <v>yep</v>
      </c>
      <c r="Q3666" s="2">
        <f ca="1">IF(Proc[[#This Row],[DateClosed]]="",ABS(NETWORKDAYS(Proc[[#This Row],[DateOpened]],TODAY()))-1,ABS(NETWORKDAYS(Proc[[#This Row],[DateOpened]],Proc[[#This Row],[DateClosed]]))-1)</f>
        <v>159</v>
      </c>
      <c r="R3666" s="97" t="s">
        <v>488</v>
      </c>
      <c r="S3666" s="95"/>
      <c r="T3666" s="153">
        <v>3665</v>
      </c>
    </row>
    <row r="3667" spans="1:20" hidden="1">
      <c r="A3667" s="100" t="s">
        <v>4148</v>
      </c>
      <c r="B3667" s="111" t="str">
        <f>IFERROR(VLOOKUP(Proc[[#This Row],[App]],Table2[],3,0),"open")</f>
        <v>ok</v>
      </c>
      <c r="C3667" s="103" t="s">
        <v>369</v>
      </c>
      <c r="D3667" s="152" t="s">
        <v>9281</v>
      </c>
      <c r="E3667" s="152" t="s">
        <v>4151</v>
      </c>
      <c r="F3667" s="95" t="s">
        <v>4151</v>
      </c>
      <c r="G3667" s="100" t="s">
        <v>400</v>
      </c>
      <c r="H3667" s="95" t="str">
        <f>IF(Proc[[#This Row],[type]]="LFF (MDG-F)",MID(Proc[[#This Row],[Obj]],13,10),"")</f>
        <v/>
      </c>
      <c r="I3667" s="152"/>
      <c r="J3667" s="95" t="b">
        <f>Proc[[#This Row],[Requested]]=Proc[[#This Row],[CurrentParent]]</f>
        <v>1</v>
      </c>
      <c r="K3667" s="107" t="str">
        <f>IF(Proc[[#This Row],[Author]]="Marcela Urrego",VLOOKUP(LEFT(Proc[[#This Row],[Requested]],1),Table3[#All],2,0),VLOOKUP(Proc[[#This Row],[Author]],Table4[],2,0))</f>
        <v>LS</v>
      </c>
      <c r="L3667" s="95" t="s">
        <v>3524</v>
      </c>
      <c r="M3667" s="97">
        <v>45894</v>
      </c>
      <c r="N3667" s="97"/>
      <c r="O3667" s="97"/>
      <c r="P3667" s="96" t="str">
        <f ca="1">IF(Proc[[#This Row],[DaysAgeing]]&gt;5,"yep","on track")</f>
        <v>yep</v>
      </c>
      <c r="Q3667" s="2">
        <f ca="1">IF(Proc[[#This Row],[DateClosed]]="",ABS(NETWORKDAYS(Proc[[#This Row],[DateOpened]],TODAY()))-1,ABS(NETWORKDAYS(Proc[[#This Row],[DateOpened]],Proc[[#This Row],[DateClosed]]))-1)</f>
        <v>159</v>
      </c>
      <c r="R3667" s="97" t="s">
        <v>488</v>
      </c>
      <c r="S3667" s="95"/>
      <c r="T3667" s="153">
        <v>3666</v>
      </c>
    </row>
    <row r="3668" spans="1:20" hidden="1">
      <c r="A3668" s="100" t="s">
        <v>4148</v>
      </c>
      <c r="B3668" s="111" t="str">
        <f>IFERROR(VLOOKUP(Proc[[#This Row],[App]],Table2[],3,0),"open")</f>
        <v>ok</v>
      </c>
      <c r="C3668" s="103" t="s">
        <v>369</v>
      </c>
      <c r="D3668" s="152" t="s">
        <v>9282</v>
      </c>
      <c r="E3668" s="152" t="s">
        <v>4152</v>
      </c>
      <c r="F3668" s="153" t="s">
        <v>4152</v>
      </c>
      <c r="G3668" s="100" t="s">
        <v>400</v>
      </c>
      <c r="H3668" s="95" t="str">
        <f>IF(Proc[[#This Row],[type]]="LFF (MDG-F)",MID(Proc[[#This Row],[Obj]],13,10),"")</f>
        <v/>
      </c>
      <c r="I3668" s="152"/>
      <c r="J3668" s="95" t="b">
        <f>Proc[[#This Row],[Requested]]=Proc[[#This Row],[CurrentParent]]</f>
        <v>1</v>
      </c>
      <c r="K3668" s="107" t="str">
        <f>IF(Proc[[#This Row],[Author]]="Marcela Urrego",VLOOKUP(LEFT(Proc[[#This Row],[Requested]],1),Table3[#All],2,0),VLOOKUP(Proc[[#This Row],[Author]],Table4[],2,0))</f>
        <v>LS</v>
      </c>
      <c r="L3668" s="95" t="s">
        <v>3524</v>
      </c>
      <c r="M3668" s="97">
        <v>45894</v>
      </c>
      <c r="N3668" s="97"/>
      <c r="O3668" s="97"/>
      <c r="P3668" s="96" t="str">
        <f ca="1">IF(Proc[[#This Row],[DaysAgeing]]&gt;5,"yep","on track")</f>
        <v>yep</v>
      </c>
      <c r="Q3668" s="2">
        <f ca="1">IF(Proc[[#This Row],[DateClosed]]="",ABS(NETWORKDAYS(Proc[[#This Row],[DateOpened]],TODAY()))-1,ABS(NETWORKDAYS(Proc[[#This Row],[DateOpened]],Proc[[#This Row],[DateClosed]]))-1)</f>
        <v>159</v>
      </c>
      <c r="R3668" s="97" t="s">
        <v>488</v>
      </c>
      <c r="S3668" s="95"/>
      <c r="T3668" s="153">
        <v>3667</v>
      </c>
    </row>
    <row r="3669" spans="1:20" hidden="1">
      <c r="A3669" s="100" t="s">
        <v>4148</v>
      </c>
      <c r="B3669" s="111" t="str">
        <f>IFERROR(VLOOKUP(Proc[[#This Row],[App]],Table2[],3,0),"open")</f>
        <v>ok</v>
      </c>
      <c r="C3669" s="103" t="s">
        <v>369</v>
      </c>
      <c r="D3669" s="152" t="s">
        <v>9283</v>
      </c>
      <c r="E3669" s="152" t="s">
        <v>4152</v>
      </c>
      <c r="F3669" s="153" t="s">
        <v>4152</v>
      </c>
      <c r="G3669" s="100" t="s">
        <v>400</v>
      </c>
      <c r="H3669" s="95" t="str">
        <f>IF(Proc[[#This Row],[type]]="LFF (MDG-F)",MID(Proc[[#This Row],[Obj]],13,10),"")</f>
        <v/>
      </c>
      <c r="I3669" s="152"/>
      <c r="J3669" s="95" t="b">
        <f>Proc[[#This Row],[Requested]]=Proc[[#This Row],[CurrentParent]]</f>
        <v>1</v>
      </c>
      <c r="K3669" s="107" t="str">
        <f>IF(Proc[[#This Row],[Author]]="Marcela Urrego",VLOOKUP(LEFT(Proc[[#This Row],[Requested]],1),Table3[#All],2,0),VLOOKUP(Proc[[#This Row],[Author]],Table4[],2,0))</f>
        <v>LS</v>
      </c>
      <c r="L3669" s="153" t="s">
        <v>3524</v>
      </c>
      <c r="M3669" s="97">
        <v>45894</v>
      </c>
      <c r="N3669" s="97"/>
      <c r="O3669" s="97"/>
      <c r="P3669" s="96" t="str">
        <f ca="1">IF(Proc[[#This Row],[DaysAgeing]]&gt;5,"yep","on track")</f>
        <v>yep</v>
      </c>
      <c r="Q3669" s="2">
        <f ca="1">IF(Proc[[#This Row],[DateClosed]]="",ABS(NETWORKDAYS(Proc[[#This Row],[DateOpened]],TODAY()))-1,ABS(NETWORKDAYS(Proc[[#This Row],[DateOpened]],Proc[[#This Row],[DateClosed]]))-1)</f>
        <v>159</v>
      </c>
      <c r="R3669" s="97" t="s">
        <v>488</v>
      </c>
      <c r="S3669" s="95"/>
      <c r="T3669" s="153">
        <v>3668</v>
      </c>
    </row>
    <row r="3670" spans="1:20" hidden="1">
      <c r="A3670" s="100" t="s">
        <v>4148</v>
      </c>
      <c r="B3670" s="152" t="str">
        <f>IFERROR(VLOOKUP(Proc[[#This Row],[App]],Table2[],3,0),"open")</f>
        <v>ok</v>
      </c>
      <c r="C3670" s="103" t="s">
        <v>369</v>
      </c>
      <c r="D3670" s="152" t="s">
        <v>9284</v>
      </c>
      <c r="E3670" s="152" t="s">
        <v>4153</v>
      </c>
      <c r="F3670" s="95" t="s">
        <v>4153</v>
      </c>
      <c r="G3670" s="100" t="s">
        <v>400</v>
      </c>
      <c r="H3670" s="95" t="str">
        <f>IF(Proc[[#This Row],[type]]="LFF (MDG-F)",MID(Proc[[#This Row],[Obj]],13,10),"")</f>
        <v/>
      </c>
      <c r="I3670" s="152"/>
      <c r="J3670" s="95" t="b">
        <f>Proc[[#This Row],[Requested]]=Proc[[#This Row],[CurrentParent]]</f>
        <v>1</v>
      </c>
      <c r="K3670" s="152" t="str">
        <f>IF(Proc[[#This Row],[Author]]="Marcela Urrego",VLOOKUP(LEFT(Proc[[#This Row],[Requested]],1),Table3[#All],2,0),VLOOKUP(Proc[[#This Row],[Author]],Table4[],2,0))</f>
        <v>LS</v>
      </c>
      <c r="L3670" s="95" t="s">
        <v>3524</v>
      </c>
      <c r="M3670" s="97">
        <v>45894</v>
      </c>
      <c r="N3670" s="97"/>
      <c r="O3670" s="97"/>
      <c r="P3670" s="96" t="str">
        <f ca="1">IF(Proc[[#This Row],[DaysAgeing]]&gt;5,"yep","on track")</f>
        <v>yep</v>
      </c>
      <c r="Q3670" s="2">
        <f ca="1">IF(Proc[[#This Row],[DateClosed]]="",ABS(NETWORKDAYS(Proc[[#This Row],[DateOpened]],TODAY()))-1,ABS(NETWORKDAYS(Proc[[#This Row],[DateOpened]],Proc[[#This Row],[DateClosed]]))-1)</f>
        <v>159</v>
      </c>
      <c r="R3670" s="97" t="s">
        <v>488</v>
      </c>
      <c r="S3670" s="95"/>
      <c r="T3670" s="153">
        <v>3669</v>
      </c>
    </row>
    <row r="3671" spans="1:20" hidden="1">
      <c r="A3671" s="100" t="s">
        <v>4148</v>
      </c>
      <c r="B3671" s="152" t="str">
        <f>IFERROR(VLOOKUP(Proc[[#This Row],[App]],Table2[],3,0),"open")</f>
        <v>ok</v>
      </c>
      <c r="C3671" s="103" t="s">
        <v>369</v>
      </c>
      <c r="D3671" s="152" t="s">
        <v>9030</v>
      </c>
      <c r="E3671" s="152" t="s">
        <v>4154</v>
      </c>
      <c r="F3671" s="95" t="s">
        <v>4154</v>
      </c>
      <c r="G3671" s="100" t="s">
        <v>400</v>
      </c>
      <c r="H3671" s="95" t="str">
        <f>IF(Proc[[#This Row],[type]]="LFF (MDG-F)",MID(Proc[[#This Row],[Obj]],13,10),"")</f>
        <v/>
      </c>
      <c r="I3671" s="152"/>
      <c r="J3671" s="95" t="b">
        <f>Proc[[#This Row],[Requested]]=Proc[[#This Row],[CurrentParent]]</f>
        <v>1</v>
      </c>
      <c r="K3671" s="152" t="str">
        <f>IF(Proc[[#This Row],[Author]]="Marcela Urrego",VLOOKUP(LEFT(Proc[[#This Row],[Requested]],1),Table3[#All],2,0),VLOOKUP(Proc[[#This Row],[Author]],Table4[],2,0))</f>
        <v>LS</v>
      </c>
      <c r="L3671" s="95" t="s">
        <v>3524</v>
      </c>
      <c r="M3671" s="97">
        <v>45894</v>
      </c>
      <c r="N3671" s="97"/>
      <c r="O3671" s="97"/>
      <c r="P3671" s="96" t="str">
        <f ca="1">IF(Proc[[#This Row],[DaysAgeing]]&gt;5,"yep","on track")</f>
        <v>yep</v>
      </c>
      <c r="Q3671" s="2">
        <f ca="1">IF(Proc[[#This Row],[DateClosed]]="",ABS(NETWORKDAYS(Proc[[#This Row],[DateOpened]],TODAY()))-1,ABS(NETWORKDAYS(Proc[[#This Row],[DateOpened]],Proc[[#This Row],[DateClosed]]))-1)</f>
        <v>159</v>
      </c>
      <c r="R3671" s="97" t="s">
        <v>488</v>
      </c>
      <c r="S3671" s="95"/>
      <c r="T3671" s="153">
        <v>3670</v>
      </c>
    </row>
    <row r="3672" spans="1:20" hidden="1">
      <c r="A3672" s="100" t="s">
        <v>4148</v>
      </c>
      <c r="B3672" s="152" t="str">
        <f>IFERROR(VLOOKUP(Proc[[#This Row],[App]],Table2[],3,0),"open")</f>
        <v>ok</v>
      </c>
      <c r="C3672" s="103" t="s">
        <v>369</v>
      </c>
      <c r="D3672" s="152" t="s">
        <v>9285</v>
      </c>
      <c r="E3672" s="152" t="s">
        <v>3057</v>
      </c>
      <c r="F3672" s="95" t="s">
        <v>3057</v>
      </c>
      <c r="G3672" s="100" t="s">
        <v>400</v>
      </c>
      <c r="H3672" s="95" t="str">
        <f>IF(Proc[[#This Row],[type]]="LFF (MDG-F)",MID(Proc[[#This Row],[Obj]],13,10),"")</f>
        <v/>
      </c>
      <c r="I3672" s="152"/>
      <c r="J3672" s="95" t="b">
        <f>Proc[[#This Row],[Requested]]=Proc[[#This Row],[CurrentParent]]</f>
        <v>1</v>
      </c>
      <c r="K3672" s="152" t="str">
        <f>IF(Proc[[#This Row],[Author]]="Marcela Urrego",VLOOKUP(LEFT(Proc[[#This Row],[Requested]],1),Table3[#All],2,0),VLOOKUP(Proc[[#This Row],[Author]],Table4[],2,0))</f>
        <v>LS</v>
      </c>
      <c r="L3672" s="95" t="s">
        <v>3524</v>
      </c>
      <c r="M3672" s="97">
        <v>45894</v>
      </c>
      <c r="N3672" s="97"/>
      <c r="O3672" s="97"/>
      <c r="P3672" s="96" t="str">
        <f ca="1">IF(Proc[[#This Row],[DaysAgeing]]&gt;5,"yep","on track")</f>
        <v>yep</v>
      </c>
      <c r="Q3672" s="2">
        <f ca="1">IF(Proc[[#This Row],[DateClosed]]="",ABS(NETWORKDAYS(Proc[[#This Row],[DateOpened]],TODAY()))-1,ABS(NETWORKDAYS(Proc[[#This Row],[DateOpened]],Proc[[#This Row],[DateClosed]]))-1)</f>
        <v>159</v>
      </c>
      <c r="R3672" s="97" t="s">
        <v>488</v>
      </c>
      <c r="S3672" s="95"/>
      <c r="T3672" s="153">
        <v>3671</v>
      </c>
    </row>
    <row r="3673" spans="1:20" hidden="1">
      <c r="A3673" s="100" t="s">
        <v>4148</v>
      </c>
      <c r="B3673" s="111" t="str">
        <f>IFERROR(VLOOKUP(Proc[[#This Row],[App]],Table2[],3,0),"open")</f>
        <v>ok</v>
      </c>
      <c r="C3673" s="103" t="s">
        <v>369</v>
      </c>
      <c r="D3673" s="152" t="s">
        <v>8594</v>
      </c>
      <c r="E3673" s="152" t="s">
        <v>4155</v>
      </c>
      <c r="F3673" s="153" t="s">
        <v>4155</v>
      </c>
      <c r="G3673" s="100" t="s">
        <v>400</v>
      </c>
      <c r="H3673" s="95" t="str">
        <f>IF(Proc[[#This Row],[type]]="LFF (MDG-F)",MID(Proc[[#This Row],[Obj]],13,10),"")</f>
        <v/>
      </c>
      <c r="I3673" s="152"/>
      <c r="J3673" s="95" t="b">
        <f>Proc[[#This Row],[Requested]]=Proc[[#This Row],[CurrentParent]]</f>
        <v>1</v>
      </c>
      <c r="K3673" s="107" t="str">
        <f>IF(Proc[[#This Row],[Author]]="Marcela Urrego",VLOOKUP(LEFT(Proc[[#This Row],[Requested]],1),Table3[#All],2,0),VLOOKUP(Proc[[#This Row],[Author]],Table4[],2,0))</f>
        <v>LS</v>
      </c>
      <c r="L3673" s="95" t="s">
        <v>3524</v>
      </c>
      <c r="M3673" s="97">
        <v>45894</v>
      </c>
      <c r="N3673" s="97"/>
      <c r="O3673" s="97"/>
      <c r="P3673" s="96" t="str">
        <f ca="1">IF(Proc[[#This Row],[DaysAgeing]]&gt;5,"yep","on track")</f>
        <v>yep</v>
      </c>
      <c r="Q3673" s="2">
        <f ca="1">IF(Proc[[#This Row],[DateClosed]]="",ABS(NETWORKDAYS(Proc[[#This Row],[DateOpened]],TODAY()))-1,ABS(NETWORKDAYS(Proc[[#This Row],[DateOpened]],Proc[[#This Row],[DateClosed]]))-1)</f>
        <v>159</v>
      </c>
      <c r="R3673" s="97" t="s">
        <v>488</v>
      </c>
      <c r="S3673" s="95"/>
      <c r="T3673" s="153">
        <v>3672</v>
      </c>
    </row>
    <row r="3674" spans="1:20" hidden="1">
      <c r="A3674" s="100" t="s">
        <v>4148</v>
      </c>
      <c r="B3674" s="111" t="str">
        <f>IFERROR(VLOOKUP(Proc[[#This Row],[App]],Table2[],3,0),"open")</f>
        <v>ok</v>
      </c>
      <c r="C3674" s="103" t="s">
        <v>369</v>
      </c>
      <c r="D3674" s="152" t="s">
        <v>9286</v>
      </c>
      <c r="E3674" s="152" t="s">
        <v>4156</v>
      </c>
      <c r="F3674" s="153" t="s">
        <v>4156</v>
      </c>
      <c r="G3674" s="100" t="s">
        <v>400</v>
      </c>
      <c r="H3674" s="95" t="str">
        <f>IF(Proc[[#This Row],[type]]="LFF (MDG-F)",MID(Proc[[#This Row],[Obj]],13,10),"")</f>
        <v/>
      </c>
      <c r="I3674" s="152"/>
      <c r="J3674" s="95" t="b">
        <f>Proc[[#This Row],[Requested]]=Proc[[#This Row],[CurrentParent]]</f>
        <v>1</v>
      </c>
      <c r="K3674" s="107" t="str">
        <f>IF(Proc[[#This Row],[Author]]="Marcela Urrego",VLOOKUP(LEFT(Proc[[#This Row],[Requested]],1),Table3[#All],2,0),VLOOKUP(Proc[[#This Row],[Author]],Table4[],2,0))</f>
        <v>LS</v>
      </c>
      <c r="L3674" s="95" t="s">
        <v>3524</v>
      </c>
      <c r="M3674" s="97">
        <v>45894</v>
      </c>
      <c r="N3674" s="97"/>
      <c r="O3674" s="97"/>
      <c r="P3674" s="96" t="str">
        <f ca="1">IF(Proc[[#This Row],[DaysAgeing]]&gt;5,"yep","on track")</f>
        <v>yep</v>
      </c>
      <c r="Q3674" s="2">
        <f ca="1">IF(Proc[[#This Row],[DateClosed]]="",ABS(NETWORKDAYS(Proc[[#This Row],[DateOpened]],TODAY()))-1,ABS(NETWORKDAYS(Proc[[#This Row],[DateOpened]],Proc[[#This Row],[DateClosed]]))-1)</f>
        <v>159</v>
      </c>
      <c r="R3674" s="97" t="s">
        <v>488</v>
      </c>
      <c r="S3674" s="95"/>
      <c r="T3674" s="153">
        <v>3673</v>
      </c>
    </row>
    <row r="3675" spans="1:20" hidden="1">
      <c r="A3675" s="100" t="s">
        <v>4148</v>
      </c>
      <c r="B3675" s="152" t="str">
        <f>IFERROR(VLOOKUP(Proc[[#This Row],[App]],Table2[],3,0),"open")</f>
        <v>ok</v>
      </c>
      <c r="C3675" s="103" t="s">
        <v>369</v>
      </c>
      <c r="D3675" s="152" t="s">
        <v>9287</v>
      </c>
      <c r="E3675" s="152" t="s">
        <v>2420</v>
      </c>
      <c r="F3675" s="95" t="s">
        <v>2420</v>
      </c>
      <c r="G3675" s="100" t="s">
        <v>400</v>
      </c>
      <c r="H3675" s="95" t="str">
        <f>IF(Proc[[#This Row],[type]]="LFF (MDG-F)",MID(Proc[[#This Row],[Obj]],13,10),"")</f>
        <v/>
      </c>
      <c r="I3675" s="152"/>
      <c r="J3675" s="95" t="b">
        <f>Proc[[#This Row],[Requested]]=Proc[[#This Row],[CurrentParent]]</f>
        <v>1</v>
      </c>
      <c r="K3675" s="152" t="str">
        <f>IF(Proc[[#This Row],[Author]]="Marcela Urrego",VLOOKUP(LEFT(Proc[[#This Row],[Requested]],1),Table3[#All],2,0),VLOOKUP(Proc[[#This Row],[Author]],Table4[],2,0))</f>
        <v>LS</v>
      </c>
      <c r="L3675" s="95" t="s">
        <v>3524</v>
      </c>
      <c r="M3675" s="97">
        <v>45894</v>
      </c>
      <c r="N3675" s="97"/>
      <c r="O3675" s="97"/>
      <c r="P3675" s="96" t="str">
        <f ca="1">IF(Proc[[#This Row],[DaysAgeing]]&gt;5,"yep","on track")</f>
        <v>yep</v>
      </c>
      <c r="Q3675" s="2">
        <f ca="1">IF(Proc[[#This Row],[DateClosed]]="",ABS(NETWORKDAYS(Proc[[#This Row],[DateOpened]],TODAY()))-1,ABS(NETWORKDAYS(Proc[[#This Row],[DateOpened]],Proc[[#This Row],[DateClosed]]))-1)</f>
        <v>159</v>
      </c>
      <c r="R3675" s="97" t="s">
        <v>488</v>
      </c>
      <c r="S3675" s="95"/>
      <c r="T3675" s="153">
        <v>3674</v>
      </c>
    </row>
    <row r="3676" spans="1:20" hidden="1">
      <c r="A3676" s="100" t="s">
        <v>4148</v>
      </c>
      <c r="B3676" s="111" t="str">
        <f>IFERROR(VLOOKUP(Proc[[#This Row],[App]],Table2[],3,0),"open")</f>
        <v>ok</v>
      </c>
      <c r="C3676" s="103" t="s">
        <v>369</v>
      </c>
      <c r="D3676" s="152" t="s">
        <v>9288</v>
      </c>
      <c r="E3676" s="152" t="s">
        <v>2420</v>
      </c>
      <c r="F3676" s="95" t="s">
        <v>2420</v>
      </c>
      <c r="G3676" s="100" t="s">
        <v>400</v>
      </c>
      <c r="H3676" s="95" t="str">
        <f>IF(Proc[[#This Row],[type]]="LFF (MDG-F)",MID(Proc[[#This Row],[Obj]],13,10),"")</f>
        <v/>
      </c>
      <c r="I3676" s="152"/>
      <c r="J3676" s="95" t="b">
        <f>Proc[[#This Row],[Requested]]=Proc[[#This Row],[CurrentParent]]</f>
        <v>1</v>
      </c>
      <c r="K3676" s="107" t="str">
        <f>IF(Proc[[#This Row],[Author]]="Marcela Urrego",VLOOKUP(LEFT(Proc[[#This Row],[Requested]],1),Table3[#All],2,0),VLOOKUP(Proc[[#This Row],[Author]],Table4[],2,0))</f>
        <v>LS</v>
      </c>
      <c r="L3676" s="95" t="s">
        <v>3524</v>
      </c>
      <c r="M3676" s="97">
        <v>45894</v>
      </c>
      <c r="N3676" s="97"/>
      <c r="O3676" s="97"/>
      <c r="P3676" s="96" t="str">
        <f ca="1">IF(Proc[[#This Row],[DaysAgeing]]&gt;5,"yep","on track")</f>
        <v>yep</v>
      </c>
      <c r="Q3676" s="2">
        <f ca="1">IF(Proc[[#This Row],[DateClosed]]="",ABS(NETWORKDAYS(Proc[[#This Row],[DateOpened]],TODAY()))-1,ABS(NETWORKDAYS(Proc[[#This Row],[DateOpened]],Proc[[#This Row],[DateClosed]]))-1)</f>
        <v>159</v>
      </c>
      <c r="R3676" s="97" t="s">
        <v>488</v>
      </c>
      <c r="S3676" s="95"/>
      <c r="T3676" s="153">
        <v>3675</v>
      </c>
    </row>
    <row r="3677" spans="1:20" hidden="1">
      <c r="A3677" s="100" t="s">
        <v>4148</v>
      </c>
      <c r="B3677" s="111" t="str">
        <f>IFERROR(VLOOKUP(Proc[[#This Row],[App]],Table2[],3,0),"open")</f>
        <v>ok</v>
      </c>
      <c r="C3677" s="103" t="s">
        <v>369</v>
      </c>
      <c r="D3677" s="152" t="s">
        <v>9289</v>
      </c>
      <c r="E3677" s="152" t="s">
        <v>2420</v>
      </c>
      <c r="F3677" s="95" t="s">
        <v>2420</v>
      </c>
      <c r="G3677" s="100" t="s">
        <v>400</v>
      </c>
      <c r="H3677" s="95" t="str">
        <f>IF(Proc[[#This Row],[type]]="LFF (MDG-F)",MID(Proc[[#This Row],[Obj]],13,10),"")</f>
        <v/>
      </c>
      <c r="I3677" s="152"/>
      <c r="J3677" s="95" t="b">
        <f>Proc[[#This Row],[Requested]]=Proc[[#This Row],[CurrentParent]]</f>
        <v>1</v>
      </c>
      <c r="K3677" s="107" t="str">
        <f>IF(Proc[[#This Row],[Author]]="Marcela Urrego",VLOOKUP(LEFT(Proc[[#This Row],[Requested]],1),Table3[#All],2,0),VLOOKUP(Proc[[#This Row],[Author]],Table4[],2,0))</f>
        <v>LS</v>
      </c>
      <c r="L3677" s="95" t="s">
        <v>3524</v>
      </c>
      <c r="M3677" s="97">
        <v>45894</v>
      </c>
      <c r="N3677" s="97"/>
      <c r="O3677" s="97"/>
      <c r="P3677" s="96" t="str">
        <f ca="1">IF(Proc[[#This Row],[DaysAgeing]]&gt;5,"yep","on track")</f>
        <v>yep</v>
      </c>
      <c r="Q3677" s="2">
        <f ca="1">IF(Proc[[#This Row],[DateClosed]]="",ABS(NETWORKDAYS(Proc[[#This Row],[DateOpened]],TODAY()))-1,ABS(NETWORKDAYS(Proc[[#This Row],[DateOpened]],Proc[[#This Row],[DateClosed]]))-1)</f>
        <v>159</v>
      </c>
      <c r="R3677" s="97" t="s">
        <v>488</v>
      </c>
      <c r="S3677" s="95"/>
      <c r="T3677" s="153">
        <v>3676</v>
      </c>
    </row>
    <row r="3678" spans="1:20" hidden="1">
      <c r="A3678" s="100" t="s">
        <v>4148</v>
      </c>
      <c r="B3678" s="152" t="str">
        <f>IFERROR(VLOOKUP(Proc[[#This Row],[App]],Table2[],3,0),"open")</f>
        <v>ok</v>
      </c>
      <c r="C3678" s="103" t="s">
        <v>369</v>
      </c>
      <c r="D3678" s="152" t="s">
        <v>9290</v>
      </c>
      <c r="E3678" s="152" t="s">
        <v>4157</v>
      </c>
      <c r="F3678" s="95" t="s">
        <v>4157</v>
      </c>
      <c r="G3678" s="100" t="s">
        <v>400</v>
      </c>
      <c r="H3678" s="95" t="str">
        <f>IF(Proc[[#This Row],[type]]="LFF (MDG-F)",MID(Proc[[#This Row],[Obj]],13,10),"")</f>
        <v/>
      </c>
      <c r="I3678" s="152"/>
      <c r="J3678" s="95" t="b">
        <f>Proc[[#This Row],[Requested]]=Proc[[#This Row],[CurrentParent]]</f>
        <v>1</v>
      </c>
      <c r="K3678" s="152" t="str">
        <f>IF(Proc[[#This Row],[Author]]="Marcela Urrego",VLOOKUP(LEFT(Proc[[#This Row],[Requested]],1),Table3[#All],2,0),VLOOKUP(Proc[[#This Row],[Author]],Table4[],2,0))</f>
        <v>LS</v>
      </c>
      <c r="L3678" s="95" t="s">
        <v>3524</v>
      </c>
      <c r="M3678" s="97">
        <v>45894</v>
      </c>
      <c r="N3678" s="97"/>
      <c r="O3678" s="97"/>
      <c r="P3678" s="96" t="str">
        <f ca="1">IF(Proc[[#This Row],[DaysAgeing]]&gt;5,"yep","on track")</f>
        <v>yep</v>
      </c>
      <c r="Q3678" s="2">
        <f ca="1">IF(Proc[[#This Row],[DateClosed]]="",ABS(NETWORKDAYS(Proc[[#This Row],[DateOpened]],TODAY()))-1,ABS(NETWORKDAYS(Proc[[#This Row],[DateOpened]],Proc[[#This Row],[DateClosed]]))-1)</f>
        <v>159</v>
      </c>
      <c r="R3678" s="97" t="s">
        <v>488</v>
      </c>
      <c r="S3678" s="95"/>
      <c r="T3678" s="153">
        <v>3677</v>
      </c>
    </row>
    <row r="3679" spans="1:20" hidden="1">
      <c r="A3679" s="100" t="s">
        <v>4148</v>
      </c>
      <c r="B3679" s="152" t="str">
        <f>IFERROR(VLOOKUP(Proc[[#This Row],[App]],Table2[],3,0),"open")</f>
        <v>ok</v>
      </c>
      <c r="C3679" s="103" t="s">
        <v>369</v>
      </c>
      <c r="D3679" s="152" t="s">
        <v>9291</v>
      </c>
      <c r="E3679" s="152" t="s">
        <v>4157</v>
      </c>
      <c r="F3679" s="95" t="s">
        <v>4157</v>
      </c>
      <c r="G3679" s="100" t="s">
        <v>400</v>
      </c>
      <c r="H3679" s="95" t="str">
        <f>IF(Proc[[#This Row],[type]]="LFF (MDG-F)",MID(Proc[[#This Row],[Obj]],13,10),"")</f>
        <v/>
      </c>
      <c r="I3679" s="152"/>
      <c r="J3679" s="95" t="b">
        <f>Proc[[#This Row],[Requested]]=Proc[[#This Row],[CurrentParent]]</f>
        <v>1</v>
      </c>
      <c r="K3679" s="152" t="str">
        <f>IF(Proc[[#This Row],[Author]]="Marcela Urrego",VLOOKUP(LEFT(Proc[[#This Row],[Requested]],1),Table3[#All],2,0),VLOOKUP(Proc[[#This Row],[Author]],Table4[],2,0))</f>
        <v>LS</v>
      </c>
      <c r="L3679" s="95" t="s">
        <v>3524</v>
      </c>
      <c r="M3679" s="97">
        <v>45894</v>
      </c>
      <c r="N3679" s="97"/>
      <c r="O3679" s="97"/>
      <c r="P3679" s="96" t="str">
        <f ca="1">IF(Proc[[#This Row],[DaysAgeing]]&gt;5,"yep","on track")</f>
        <v>yep</v>
      </c>
      <c r="Q3679" s="2">
        <f ca="1">IF(Proc[[#This Row],[DateClosed]]="",ABS(NETWORKDAYS(Proc[[#This Row],[DateOpened]],TODAY()))-1,ABS(NETWORKDAYS(Proc[[#This Row],[DateOpened]],Proc[[#This Row],[DateClosed]]))-1)</f>
        <v>159</v>
      </c>
      <c r="R3679" s="97" t="s">
        <v>488</v>
      </c>
      <c r="S3679" s="95"/>
      <c r="T3679" s="153">
        <v>3678</v>
      </c>
    </row>
    <row r="3680" spans="1:20" hidden="1">
      <c r="A3680" s="100" t="s">
        <v>4148</v>
      </c>
      <c r="B3680" s="152" t="str">
        <f>IFERROR(VLOOKUP(Proc[[#This Row],[App]],Table2[],3,0),"open")</f>
        <v>ok</v>
      </c>
      <c r="C3680" s="103" t="s">
        <v>369</v>
      </c>
      <c r="D3680" s="152" t="s">
        <v>8787</v>
      </c>
      <c r="E3680" s="152" t="s">
        <v>2420</v>
      </c>
      <c r="F3680" s="95" t="s">
        <v>2420</v>
      </c>
      <c r="G3680" s="100" t="s">
        <v>400</v>
      </c>
      <c r="H3680" s="95" t="str">
        <f>IF(Proc[[#This Row],[type]]="LFF (MDG-F)",MID(Proc[[#This Row],[Obj]],13,10),"")</f>
        <v/>
      </c>
      <c r="I3680" s="152"/>
      <c r="J3680" s="95" t="b">
        <f>Proc[[#This Row],[Requested]]=Proc[[#This Row],[CurrentParent]]</f>
        <v>1</v>
      </c>
      <c r="K3680" s="152" t="str">
        <f>IF(Proc[[#This Row],[Author]]="Marcela Urrego",VLOOKUP(LEFT(Proc[[#This Row],[Requested]],1),Table3[#All],2,0),VLOOKUP(Proc[[#This Row],[Author]],Table4[],2,0))</f>
        <v>LS</v>
      </c>
      <c r="L3680" s="95" t="s">
        <v>3524</v>
      </c>
      <c r="M3680" s="97">
        <v>45894</v>
      </c>
      <c r="N3680" s="97"/>
      <c r="O3680" s="97"/>
      <c r="P3680" s="96" t="str">
        <f ca="1">IF(Proc[[#This Row],[DaysAgeing]]&gt;5,"yep","on track")</f>
        <v>yep</v>
      </c>
      <c r="Q3680" s="2">
        <f ca="1">IF(Proc[[#This Row],[DateClosed]]="",ABS(NETWORKDAYS(Proc[[#This Row],[DateOpened]],TODAY()))-1,ABS(NETWORKDAYS(Proc[[#This Row],[DateOpened]],Proc[[#This Row],[DateClosed]]))-1)</f>
        <v>159</v>
      </c>
      <c r="R3680" s="97" t="s">
        <v>488</v>
      </c>
      <c r="S3680" s="95"/>
      <c r="T3680" s="153">
        <v>3679</v>
      </c>
    </row>
    <row r="3681" spans="1:20" hidden="1">
      <c r="A3681" s="100" t="s">
        <v>4148</v>
      </c>
      <c r="B3681" s="111" t="str">
        <f>IFERROR(VLOOKUP(Proc[[#This Row],[App]],Table2[],3,0),"open")</f>
        <v>ok</v>
      </c>
      <c r="C3681" s="103" t="s">
        <v>369</v>
      </c>
      <c r="D3681" s="152" t="s">
        <v>8796</v>
      </c>
      <c r="E3681" s="152" t="s">
        <v>2403</v>
      </c>
      <c r="F3681" s="153" t="s">
        <v>2403</v>
      </c>
      <c r="G3681" s="100" t="s">
        <v>400</v>
      </c>
      <c r="H3681" s="95" t="str">
        <f>IF(Proc[[#This Row],[type]]="LFF (MDG-F)",MID(Proc[[#This Row],[Obj]],13,10),"")</f>
        <v/>
      </c>
      <c r="I3681" s="152"/>
      <c r="J3681" s="95" t="b">
        <f>Proc[[#This Row],[Requested]]=Proc[[#This Row],[CurrentParent]]</f>
        <v>1</v>
      </c>
      <c r="K3681" s="107" t="str">
        <f>IF(Proc[[#This Row],[Author]]="Marcela Urrego",VLOOKUP(LEFT(Proc[[#This Row],[Requested]],1),Table3[#All],2,0),VLOOKUP(Proc[[#This Row],[Author]],Table4[],2,0))</f>
        <v>LS</v>
      </c>
      <c r="L3681" s="95" t="s">
        <v>3524</v>
      </c>
      <c r="M3681" s="97">
        <v>45894</v>
      </c>
      <c r="N3681" s="97"/>
      <c r="O3681" s="97"/>
      <c r="P3681" s="96" t="str">
        <f ca="1">IF(Proc[[#This Row],[DaysAgeing]]&gt;5,"yep","on track")</f>
        <v>yep</v>
      </c>
      <c r="Q3681" s="2">
        <f ca="1">IF(Proc[[#This Row],[DateClosed]]="",ABS(NETWORKDAYS(Proc[[#This Row],[DateOpened]],TODAY()))-1,ABS(NETWORKDAYS(Proc[[#This Row],[DateOpened]],Proc[[#This Row],[DateClosed]]))-1)</f>
        <v>159</v>
      </c>
      <c r="R3681" s="97" t="s">
        <v>488</v>
      </c>
      <c r="S3681" s="95"/>
      <c r="T3681" s="153">
        <v>3680</v>
      </c>
    </row>
    <row r="3682" spans="1:20" hidden="1">
      <c r="A3682" s="100" t="s">
        <v>4148</v>
      </c>
      <c r="B3682" s="111" t="str">
        <f>IFERROR(VLOOKUP(Proc[[#This Row],[App]],Table2[],3,0),"open")</f>
        <v>ok</v>
      </c>
      <c r="C3682" s="103" t="s">
        <v>369</v>
      </c>
      <c r="D3682" s="152" t="s">
        <v>9292</v>
      </c>
      <c r="E3682" s="152" t="s">
        <v>2420</v>
      </c>
      <c r="F3682" s="153" t="s">
        <v>2420</v>
      </c>
      <c r="G3682" s="100" t="s">
        <v>400</v>
      </c>
      <c r="H3682" s="95" t="str">
        <f>IF(Proc[[#This Row],[type]]="LFF (MDG-F)",MID(Proc[[#This Row],[Obj]],13,10),"")</f>
        <v/>
      </c>
      <c r="I3682" s="152"/>
      <c r="J3682" s="95" t="b">
        <f>Proc[[#This Row],[Requested]]=Proc[[#This Row],[CurrentParent]]</f>
        <v>1</v>
      </c>
      <c r="K3682" s="107" t="str">
        <f>IF(Proc[[#This Row],[Author]]="Marcela Urrego",VLOOKUP(LEFT(Proc[[#This Row],[Requested]],1),Table3[#All],2,0),VLOOKUP(Proc[[#This Row],[Author]],Table4[],2,0))</f>
        <v>LS</v>
      </c>
      <c r="L3682" s="95" t="s">
        <v>3524</v>
      </c>
      <c r="M3682" s="97">
        <v>45894</v>
      </c>
      <c r="N3682" s="97"/>
      <c r="O3682" s="97"/>
      <c r="P3682" s="96" t="str">
        <f ca="1">IF(Proc[[#This Row],[DaysAgeing]]&gt;5,"yep","on track")</f>
        <v>yep</v>
      </c>
      <c r="Q3682" s="2">
        <f ca="1">IF(Proc[[#This Row],[DateClosed]]="",ABS(NETWORKDAYS(Proc[[#This Row],[DateOpened]],TODAY()))-1,ABS(NETWORKDAYS(Proc[[#This Row],[DateOpened]],Proc[[#This Row],[DateClosed]]))-1)</f>
        <v>159</v>
      </c>
      <c r="R3682" s="97" t="s">
        <v>488</v>
      </c>
      <c r="S3682" s="95"/>
      <c r="T3682" s="153">
        <v>3681</v>
      </c>
    </row>
    <row r="3683" spans="1:20" hidden="1">
      <c r="A3683" s="100" t="s">
        <v>4148</v>
      </c>
      <c r="B3683" s="111" t="str">
        <f>IFERROR(VLOOKUP(Proc[[#This Row],[App]],Table2[],3,0),"open")</f>
        <v>ok</v>
      </c>
      <c r="C3683" s="103" t="s">
        <v>369</v>
      </c>
      <c r="D3683" s="152" t="s">
        <v>9293</v>
      </c>
      <c r="E3683" s="152" t="s">
        <v>2403</v>
      </c>
      <c r="F3683" s="95" t="s">
        <v>2403</v>
      </c>
      <c r="G3683" s="100" t="s">
        <v>400</v>
      </c>
      <c r="H3683" s="95" t="str">
        <f>IF(Proc[[#This Row],[type]]="LFF (MDG-F)",MID(Proc[[#This Row],[Obj]],13,10),"")</f>
        <v/>
      </c>
      <c r="I3683" s="152"/>
      <c r="J3683" s="95" t="b">
        <f>Proc[[#This Row],[Requested]]=Proc[[#This Row],[CurrentParent]]</f>
        <v>1</v>
      </c>
      <c r="K3683" s="107" t="str">
        <f>IF(Proc[[#This Row],[Author]]="Marcela Urrego",VLOOKUP(LEFT(Proc[[#This Row],[Requested]],1),Table3[#All],2,0),VLOOKUP(Proc[[#This Row],[Author]],Table4[],2,0))</f>
        <v>LS</v>
      </c>
      <c r="L3683" s="95" t="s">
        <v>3524</v>
      </c>
      <c r="M3683" s="97">
        <v>45894</v>
      </c>
      <c r="N3683" s="97"/>
      <c r="O3683" s="97"/>
      <c r="P3683" s="96" t="str">
        <f ca="1">IF(Proc[[#This Row],[DaysAgeing]]&gt;5,"yep","on track")</f>
        <v>yep</v>
      </c>
      <c r="Q3683" s="2">
        <f ca="1">IF(Proc[[#This Row],[DateClosed]]="",ABS(NETWORKDAYS(Proc[[#This Row],[DateOpened]],TODAY()))-1,ABS(NETWORKDAYS(Proc[[#This Row],[DateOpened]],Proc[[#This Row],[DateClosed]]))-1)</f>
        <v>159</v>
      </c>
      <c r="R3683" s="97" t="s">
        <v>488</v>
      </c>
      <c r="S3683" s="95"/>
      <c r="T3683" s="153">
        <v>3682</v>
      </c>
    </row>
    <row r="3684" spans="1:20" hidden="1">
      <c r="A3684" s="100" t="s">
        <v>4148</v>
      </c>
      <c r="B3684" s="152" t="str">
        <f>IFERROR(VLOOKUP(Proc[[#This Row],[App]],Table2[],3,0),"open")</f>
        <v>ok</v>
      </c>
      <c r="C3684" s="103" t="s">
        <v>369</v>
      </c>
      <c r="D3684" s="152" t="s">
        <v>9294</v>
      </c>
      <c r="E3684" s="152" t="s">
        <v>2403</v>
      </c>
      <c r="F3684" s="95" t="s">
        <v>2403</v>
      </c>
      <c r="G3684" s="100" t="s">
        <v>400</v>
      </c>
      <c r="H3684" s="95" t="str">
        <f>IF(Proc[[#This Row],[type]]="LFF (MDG-F)",MID(Proc[[#This Row],[Obj]],13,10),"")</f>
        <v/>
      </c>
      <c r="I3684" s="152"/>
      <c r="J3684" s="95" t="b">
        <f>Proc[[#This Row],[Requested]]=Proc[[#This Row],[CurrentParent]]</f>
        <v>1</v>
      </c>
      <c r="K3684" s="152" t="str">
        <f>IF(Proc[[#This Row],[Author]]="Marcela Urrego",VLOOKUP(LEFT(Proc[[#This Row],[Requested]],1),Table3[#All],2,0),VLOOKUP(Proc[[#This Row],[Author]],Table4[],2,0))</f>
        <v>LS</v>
      </c>
      <c r="L3684" s="95" t="s">
        <v>3524</v>
      </c>
      <c r="M3684" s="97">
        <v>45894</v>
      </c>
      <c r="N3684" s="97"/>
      <c r="O3684" s="97"/>
      <c r="P3684" s="96" t="str">
        <f ca="1">IF(Proc[[#This Row],[DaysAgeing]]&gt;5,"yep","on track")</f>
        <v>yep</v>
      </c>
      <c r="Q3684" s="2">
        <f ca="1">IF(Proc[[#This Row],[DateClosed]]="",ABS(NETWORKDAYS(Proc[[#This Row],[DateOpened]],TODAY()))-1,ABS(NETWORKDAYS(Proc[[#This Row],[DateOpened]],Proc[[#This Row],[DateClosed]]))-1)</f>
        <v>159</v>
      </c>
      <c r="R3684" s="97" t="s">
        <v>488</v>
      </c>
      <c r="S3684" s="95"/>
      <c r="T3684" s="153">
        <v>3683</v>
      </c>
    </row>
    <row r="3685" spans="1:20" hidden="1">
      <c r="A3685" s="100" t="s">
        <v>4148</v>
      </c>
      <c r="B3685" s="152" t="str">
        <f>IFERROR(VLOOKUP(Proc[[#This Row],[App]],Table2[],3,0),"open")</f>
        <v>ok</v>
      </c>
      <c r="C3685" s="103" t="s">
        <v>369</v>
      </c>
      <c r="D3685" s="152" t="s">
        <v>9295</v>
      </c>
      <c r="E3685" s="152" t="s">
        <v>4158</v>
      </c>
      <c r="F3685" s="95" t="s">
        <v>4158</v>
      </c>
      <c r="G3685" s="100" t="s">
        <v>400</v>
      </c>
      <c r="H3685" s="95" t="str">
        <f>IF(Proc[[#This Row],[type]]="LFF (MDG-F)",MID(Proc[[#This Row],[Obj]],13,10),"")</f>
        <v/>
      </c>
      <c r="I3685" s="152"/>
      <c r="J3685" s="95" t="b">
        <f>Proc[[#This Row],[Requested]]=Proc[[#This Row],[CurrentParent]]</f>
        <v>1</v>
      </c>
      <c r="K3685" s="152" t="str">
        <f>IF(Proc[[#This Row],[Author]]="Marcela Urrego",VLOOKUP(LEFT(Proc[[#This Row],[Requested]],1),Table3[#All],2,0),VLOOKUP(Proc[[#This Row],[Author]],Table4[],2,0))</f>
        <v>LS</v>
      </c>
      <c r="L3685" s="95" t="s">
        <v>3524</v>
      </c>
      <c r="M3685" s="97">
        <v>45894</v>
      </c>
      <c r="N3685" s="97"/>
      <c r="O3685" s="97"/>
      <c r="P3685" s="96" t="str">
        <f ca="1">IF(Proc[[#This Row],[DaysAgeing]]&gt;5,"yep","on track")</f>
        <v>yep</v>
      </c>
      <c r="Q3685" s="2">
        <f ca="1">IF(Proc[[#This Row],[DateClosed]]="",ABS(NETWORKDAYS(Proc[[#This Row],[DateOpened]],TODAY()))-1,ABS(NETWORKDAYS(Proc[[#This Row],[DateOpened]],Proc[[#This Row],[DateClosed]]))-1)</f>
        <v>159</v>
      </c>
      <c r="R3685" s="97" t="s">
        <v>488</v>
      </c>
      <c r="S3685" s="95"/>
      <c r="T3685" s="153">
        <v>3684</v>
      </c>
    </row>
    <row r="3686" spans="1:20" hidden="1">
      <c r="A3686" s="100" t="s">
        <v>4148</v>
      </c>
      <c r="B3686" s="111" t="str">
        <f>IFERROR(VLOOKUP(Proc[[#This Row],[App]],Table2[],3,0),"open")</f>
        <v>ok</v>
      </c>
      <c r="C3686" s="103" t="s">
        <v>369</v>
      </c>
      <c r="D3686" s="152" t="s">
        <v>9296</v>
      </c>
      <c r="E3686" s="152" t="s">
        <v>4159</v>
      </c>
      <c r="F3686" s="95" t="s">
        <v>4159</v>
      </c>
      <c r="G3686" s="100" t="s">
        <v>400</v>
      </c>
      <c r="H3686" s="95" t="str">
        <f>IF(Proc[[#This Row],[type]]="LFF (MDG-F)",MID(Proc[[#This Row],[Obj]],13,10),"")</f>
        <v/>
      </c>
      <c r="I3686" s="152"/>
      <c r="J3686" s="95" t="b">
        <f>Proc[[#This Row],[Requested]]=Proc[[#This Row],[CurrentParent]]</f>
        <v>1</v>
      </c>
      <c r="K3686" s="107" t="str">
        <f>IF(Proc[[#This Row],[Author]]="Marcela Urrego",VLOOKUP(LEFT(Proc[[#This Row],[Requested]],1),Table3[#All],2,0),VLOOKUP(Proc[[#This Row],[Author]],Table4[],2,0))</f>
        <v>LS</v>
      </c>
      <c r="L3686" s="95" t="s">
        <v>3524</v>
      </c>
      <c r="M3686" s="97">
        <v>45894</v>
      </c>
      <c r="N3686" s="97"/>
      <c r="O3686" s="97"/>
      <c r="P3686" s="96" t="str">
        <f ca="1">IF(Proc[[#This Row],[DaysAgeing]]&gt;5,"yep","on track")</f>
        <v>yep</v>
      </c>
      <c r="Q3686" s="2">
        <f ca="1">IF(Proc[[#This Row],[DateClosed]]="",ABS(NETWORKDAYS(Proc[[#This Row],[DateOpened]],TODAY()))-1,ABS(NETWORKDAYS(Proc[[#This Row],[DateOpened]],Proc[[#This Row],[DateClosed]]))-1)</f>
        <v>159</v>
      </c>
      <c r="R3686" s="97" t="s">
        <v>488</v>
      </c>
      <c r="S3686" s="95"/>
      <c r="T3686" s="153">
        <v>3685</v>
      </c>
    </row>
    <row r="3687" spans="1:20" hidden="1">
      <c r="A3687" s="100" t="s">
        <v>4148</v>
      </c>
      <c r="B3687" s="111" t="str">
        <f>IFERROR(VLOOKUP(Proc[[#This Row],[App]],Table2[],3,0),"open")</f>
        <v>ok</v>
      </c>
      <c r="C3687" s="103" t="s">
        <v>369</v>
      </c>
      <c r="D3687" s="152" t="s">
        <v>9297</v>
      </c>
      <c r="E3687" s="152" t="s">
        <v>4159</v>
      </c>
      <c r="F3687" s="153" t="s">
        <v>4159</v>
      </c>
      <c r="G3687" s="100" t="s">
        <v>400</v>
      </c>
      <c r="H3687" s="95" t="str">
        <f>IF(Proc[[#This Row],[type]]="LFF (MDG-F)",MID(Proc[[#This Row],[Obj]],13,10),"")</f>
        <v/>
      </c>
      <c r="I3687" s="152"/>
      <c r="J3687" s="95" t="b">
        <f>Proc[[#This Row],[Requested]]=Proc[[#This Row],[CurrentParent]]</f>
        <v>1</v>
      </c>
      <c r="K3687" s="107" t="str">
        <f>IF(Proc[[#This Row],[Author]]="Marcela Urrego",VLOOKUP(LEFT(Proc[[#This Row],[Requested]],1),Table3[#All],2,0),VLOOKUP(Proc[[#This Row],[Author]],Table4[],2,0))</f>
        <v>LS</v>
      </c>
      <c r="L3687" s="95" t="s">
        <v>3524</v>
      </c>
      <c r="M3687" s="97">
        <v>45894</v>
      </c>
      <c r="N3687" s="97"/>
      <c r="O3687" s="97"/>
      <c r="P3687" s="96" t="str">
        <f ca="1">IF(Proc[[#This Row],[DaysAgeing]]&gt;5,"yep","on track")</f>
        <v>yep</v>
      </c>
      <c r="Q3687" s="2">
        <f ca="1">IF(Proc[[#This Row],[DateClosed]]="",ABS(NETWORKDAYS(Proc[[#This Row],[DateOpened]],TODAY()))-1,ABS(NETWORKDAYS(Proc[[#This Row],[DateOpened]],Proc[[#This Row],[DateClosed]]))-1)</f>
        <v>159</v>
      </c>
      <c r="R3687" s="97" t="s">
        <v>488</v>
      </c>
      <c r="S3687" s="95"/>
      <c r="T3687" s="153">
        <v>3686</v>
      </c>
    </row>
    <row r="3688" spans="1:20" hidden="1">
      <c r="A3688" s="100" t="s">
        <v>4148</v>
      </c>
      <c r="B3688" s="111" t="str">
        <f>IFERROR(VLOOKUP(Proc[[#This Row],[App]],Table2[],3,0),"open")</f>
        <v>ok</v>
      </c>
      <c r="C3688" s="103" t="s">
        <v>369</v>
      </c>
      <c r="D3688" s="152" t="s">
        <v>9298</v>
      </c>
      <c r="E3688" s="152" t="s">
        <v>4160</v>
      </c>
      <c r="F3688" s="153" t="s">
        <v>4160</v>
      </c>
      <c r="G3688" s="100" t="s">
        <v>400</v>
      </c>
      <c r="H3688" s="95" t="str">
        <f>IF(Proc[[#This Row],[type]]="LFF (MDG-F)",MID(Proc[[#This Row],[Obj]],13,10),"")</f>
        <v/>
      </c>
      <c r="I3688" s="152"/>
      <c r="J3688" s="95" t="b">
        <f>Proc[[#This Row],[Requested]]=Proc[[#This Row],[CurrentParent]]</f>
        <v>1</v>
      </c>
      <c r="K3688" s="107" t="str">
        <f>IF(Proc[[#This Row],[Author]]="Marcela Urrego",VLOOKUP(LEFT(Proc[[#This Row],[Requested]],1),Table3[#All],2,0),VLOOKUP(Proc[[#This Row],[Author]],Table4[],2,0))</f>
        <v>LS</v>
      </c>
      <c r="L3688" s="95" t="s">
        <v>3524</v>
      </c>
      <c r="M3688" s="97">
        <v>45894</v>
      </c>
      <c r="N3688" s="97"/>
      <c r="O3688" s="97"/>
      <c r="P3688" s="96" t="str">
        <f ca="1">IF(Proc[[#This Row],[DaysAgeing]]&gt;5,"yep","on track")</f>
        <v>yep</v>
      </c>
      <c r="Q3688" s="2">
        <f ca="1">IF(Proc[[#This Row],[DateClosed]]="",ABS(NETWORKDAYS(Proc[[#This Row],[DateOpened]],TODAY()))-1,ABS(NETWORKDAYS(Proc[[#This Row],[DateOpened]],Proc[[#This Row],[DateClosed]]))-1)</f>
        <v>159</v>
      </c>
      <c r="R3688" s="97" t="s">
        <v>488</v>
      </c>
      <c r="S3688" s="95"/>
      <c r="T3688" s="153">
        <v>3687</v>
      </c>
    </row>
    <row r="3689" spans="1:20" hidden="1">
      <c r="A3689" s="100" t="s">
        <v>4148</v>
      </c>
      <c r="B3689" s="111" t="str">
        <f>IFERROR(VLOOKUP(Proc[[#This Row],[App]],Table2[],3,0),"open")</f>
        <v>ok</v>
      </c>
      <c r="C3689" s="103" t="s">
        <v>369</v>
      </c>
      <c r="D3689" s="152" t="s">
        <v>9299</v>
      </c>
      <c r="E3689" s="152" t="s">
        <v>1226</v>
      </c>
      <c r="F3689" s="153" t="s">
        <v>1226</v>
      </c>
      <c r="G3689" s="100" t="s">
        <v>400</v>
      </c>
      <c r="H3689" s="95" t="str">
        <f>IF(Proc[[#This Row],[type]]="LFF (MDG-F)",MID(Proc[[#This Row],[Obj]],13,10),"")</f>
        <v/>
      </c>
      <c r="I3689" s="152"/>
      <c r="J3689" s="95" t="b">
        <f>Proc[[#This Row],[Requested]]=Proc[[#This Row],[CurrentParent]]</f>
        <v>1</v>
      </c>
      <c r="K3689" s="107" t="str">
        <f>IF(Proc[[#This Row],[Author]]="Marcela Urrego",VLOOKUP(LEFT(Proc[[#This Row],[Requested]],1),Table3[#All],2,0),VLOOKUP(Proc[[#This Row],[Author]],Table4[],2,0))</f>
        <v>LS</v>
      </c>
      <c r="L3689" s="95" t="s">
        <v>3524</v>
      </c>
      <c r="M3689" s="97">
        <v>45894</v>
      </c>
      <c r="N3689" s="97"/>
      <c r="O3689" s="97"/>
      <c r="P3689" s="96" t="str">
        <f ca="1">IF(Proc[[#This Row],[DaysAgeing]]&gt;5,"yep","on track")</f>
        <v>yep</v>
      </c>
      <c r="Q3689" s="2">
        <f ca="1">IF(Proc[[#This Row],[DateClosed]]="",ABS(NETWORKDAYS(Proc[[#This Row],[DateOpened]],TODAY()))-1,ABS(NETWORKDAYS(Proc[[#This Row],[DateOpened]],Proc[[#This Row],[DateClosed]]))-1)</f>
        <v>159</v>
      </c>
      <c r="R3689" s="97" t="s">
        <v>488</v>
      </c>
      <c r="S3689" s="95"/>
      <c r="T3689" s="153">
        <v>3688</v>
      </c>
    </row>
    <row r="3690" spans="1:20" hidden="1">
      <c r="A3690" s="100" t="s">
        <v>4148</v>
      </c>
      <c r="B3690" s="111" t="str">
        <f>IFERROR(VLOOKUP(Proc[[#This Row],[App]],Table2[],3,0),"open")</f>
        <v>ok</v>
      </c>
      <c r="C3690" s="103" t="s">
        <v>369</v>
      </c>
      <c r="D3690" s="152" t="s">
        <v>8185</v>
      </c>
      <c r="E3690" s="152" t="s">
        <v>4161</v>
      </c>
      <c r="F3690" s="153" t="s">
        <v>4161</v>
      </c>
      <c r="G3690" s="100" t="s">
        <v>400</v>
      </c>
      <c r="H3690" s="95" t="str">
        <f>IF(Proc[[#This Row],[type]]="LFF (MDG-F)",MID(Proc[[#This Row],[Obj]],13,10),"")</f>
        <v/>
      </c>
      <c r="I3690" s="152"/>
      <c r="J3690" s="95" t="b">
        <f>Proc[[#This Row],[Requested]]=Proc[[#This Row],[CurrentParent]]</f>
        <v>1</v>
      </c>
      <c r="K3690" s="107" t="str">
        <f>IF(Proc[[#This Row],[Author]]="Marcela Urrego",VLOOKUP(LEFT(Proc[[#This Row],[Requested]],1),Table3[#All],2,0),VLOOKUP(Proc[[#This Row],[Author]],Table4[],2,0))</f>
        <v>LS</v>
      </c>
      <c r="L3690" s="95" t="s">
        <v>3524</v>
      </c>
      <c r="M3690" s="97">
        <v>45894</v>
      </c>
      <c r="N3690" s="97"/>
      <c r="O3690" s="97"/>
      <c r="P3690" s="96" t="str">
        <f ca="1">IF(Proc[[#This Row],[DaysAgeing]]&gt;5,"yep","on track")</f>
        <v>yep</v>
      </c>
      <c r="Q3690" s="2">
        <f ca="1">IF(Proc[[#This Row],[DateClosed]]="",ABS(NETWORKDAYS(Proc[[#This Row],[DateOpened]],TODAY()))-1,ABS(NETWORKDAYS(Proc[[#This Row],[DateOpened]],Proc[[#This Row],[DateClosed]]))-1)</f>
        <v>159</v>
      </c>
      <c r="R3690" s="97" t="s">
        <v>488</v>
      </c>
      <c r="S3690" s="95"/>
      <c r="T3690" s="153">
        <v>3689</v>
      </c>
    </row>
    <row r="3691" spans="1:20" hidden="1">
      <c r="A3691" s="100" t="s">
        <v>4148</v>
      </c>
      <c r="B3691" s="152" t="str">
        <f>IFERROR(VLOOKUP(Proc[[#This Row],[App]],Table2[],3,0),"open")</f>
        <v>ok</v>
      </c>
      <c r="C3691" s="100" t="s">
        <v>369</v>
      </c>
      <c r="D3691" s="152" t="s">
        <v>8180</v>
      </c>
      <c r="E3691" s="152" t="s">
        <v>2425</v>
      </c>
      <c r="F3691" s="95" t="s">
        <v>2425</v>
      </c>
      <c r="G3691" s="100" t="s">
        <v>406</v>
      </c>
      <c r="H3691" s="95" t="str">
        <f>IF(Proc[[#This Row],[type]]="LFF (MDG-F)",MID(Proc[[#This Row],[Obj]],13,10),"")</f>
        <v>DE10OF0005</v>
      </c>
      <c r="I3691" s="152"/>
      <c r="J3691" s="95" t="b">
        <f>Proc[[#This Row],[Requested]]=Proc[[#This Row],[CurrentParent]]</f>
        <v>1</v>
      </c>
      <c r="K3691" s="152" t="str">
        <f>IF(Proc[[#This Row],[Author]]="Marcela Urrego",VLOOKUP(LEFT(Proc[[#This Row],[Requested]],1),Table3[#All],2,0),VLOOKUP(Proc[[#This Row],[Author]],Table4[],2,0))</f>
        <v>LS</v>
      </c>
      <c r="L3691" s="95" t="s">
        <v>3524</v>
      </c>
      <c r="M3691" s="97">
        <v>45894</v>
      </c>
      <c r="N3691" s="97"/>
      <c r="O3691" s="97"/>
      <c r="P3691" s="96" t="str">
        <f ca="1">IF(Proc[[#This Row],[DaysAgeing]]&gt;5,"yep","on track")</f>
        <v>yep</v>
      </c>
      <c r="Q3691" s="2">
        <f ca="1">IF(Proc[[#This Row],[DateClosed]]="",ABS(NETWORKDAYS(Proc[[#This Row],[DateOpened]],TODAY()))-1,ABS(NETWORKDAYS(Proc[[#This Row],[DateOpened]],Proc[[#This Row],[DateClosed]]))-1)</f>
        <v>159</v>
      </c>
      <c r="R3691" s="97" t="s">
        <v>488</v>
      </c>
      <c r="S3691" s="95"/>
      <c r="T3691" s="153">
        <v>3690</v>
      </c>
    </row>
    <row r="3692" spans="1:20" hidden="1">
      <c r="A3692" s="100" t="s">
        <v>4148</v>
      </c>
      <c r="B3692" s="111" t="str">
        <f>IFERROR(VLOOKUP(Proc[[#This Row],[App]],Table2[],3,0),"open")</f>
        <v>ok</v>
      </c>
      <c r="C3692" s="103" t="s">
        <v>369</v>
      </c>
      <c r="D3692" s="152" t="s">
        <v>9300</v>
      </c>
      <c r="E3692" s="152" t="s">
        <v>2425</v>
      </c>
      <c r="F3692" s="153" t="s">
        <v>2425</v>
      </c>
      <c r="G3692" s="100" t="s">
        <v>406</v>
      </c>
      <c r="H3692" s="95" t="str">
        <f>IF(Proc[[#This Row],[type]]="LFF (MDG-F)",MID(Proc[[#This Row],[Obj]],13,10),"")</f>
        <v>DE10OF0007</v>
      </c>
      <c r="I3692" s="152"/>
      <c r="J3692" s="95" t="b">
        <f>Proc[[#This Row],[Requested]]=Proc[[#This Row],[CurrentParent]]</f>
        <v>1</v>
      </c>
      <c r="K3692" s="107" t="str">
        <f>IF(Proc[[#This Row],[Author]]="Marcela Urrego",VLOOKUP(LEFT(Proc[[#This Row],[Requested]],1),Table3[#All],2,0),VLOOKUP(Proc[[#This Row],[Author]],Table4[],2,0))</f>
        <v>LS</v>
      </c>
      <c r="L3692" s="95" t="s">
        <v>3524</v>
      </c>
      <c r="M3692" s="97">
        <v>45894</v>
      </c>
      <c r="N3692" s="97"/>
      <c r="O3692" s="97"/>
      <c r="P3692" s="96" t="str">
        <f ca="1">IF(Proc[[#This Row],[DaysAgeing]]&gt;5,"yep","on track")</f>
        <v>yep</v>
      </c>
      <c r="Q3692" s="2">
        <f ca="1">IF(Proc[[#This Row],[DateClosed]]="",ABS(NETWORKDAYS(Proc[[#This Row],[DateOpened]],TODAY()))-1,ABS(NETWORKDAYS(Proc[[#This Row],[DateOpened]],Proc[[#This Row],[DateClosed]]))-1)</f>
        <v>159</v>
      </c>
      <c r="R3692" s="97" t="s">
        <v>488</v>
      </c>
      <c r="S3692" s="95"/>
      <c r="T3692" s="153">
        <v>3691</v>
      </c>
    </row>
    <row r="3693" spans="1:20" hidden="1">
      <c r="A3693" s="100" t="s">
        <v>4148</v>
      </c>
      <c r="B3693" s="152" t="str">
        <f>IFERROR(VLOOKUP(Proc[[#This Row],[App]],Table2[],3,0),"open")</f>
        <v>ok</v>
      </c>
      <c r="C3693" s="103" t="s">
        <v>369</v>
      </c>
      <c r="D3693" s="152" t="s">
        <v>8181</v>
      </c>
      <c r="E3693" s="152" t="s">
        <v>2425</v>
      </c>
      <c r="F3693" s="95" t="s">
        <v>2425</v>
      </c>
      <c r="G3693" s="100" t="s">
        <v>406</v>
      </c>
      <c r="H3693" s="95" t="str">
        <f>IF(Proc[[#This Row],[type]]="LFF (MDG-F)",MID(Proc[[#This Row],[Obj]],13,10),"")</f>
        <v>2123OF0029</v>
      </c>
      <c r="I3693" s="152"/>
      <c r="J3693" s="95" t="b">
        <f>Proc[[#This Row],[Requested]]=Proc[[#This Row],[CurrentParent]]</f>
        <v>1</v>
      </c>
      <c r="K3693" s="152" t="str">
        <f>IF(Proc[[#This Row],[Author]]="Marcela Urrego",VLOOKUP(LEFT(Proc[[#This Row],[Requested]],1),Table3[#All],2,0),VLOOKUP(Proc[[#This Row],[Author]],Table4[],2,0))</f>
        <v>LS</v>
      </c>
      <c r="L3693" s="95" t="s">
        <v>3524</v>
      </c>
      <c r="M3693" s="97">
        <v>45894</v>
      </c>
      <c r="N3693" s="97"/>
      <c r="O3693" s="97"/>
      <c r="P3693" s="97" t="str">
        <f ca="1">IF(Proc[[#This Row],[DaysAgeing]]&gt;5,"yep","on track")</f>
        <v>yep</v>
      </c>
      <c r="Q3693" s="2">
        <f ca="1">IF(Proc[[#This Row],[DateClosed]]="",ABS(NETWORKDAYS(Proc[[#This Row],[DateOpened]],TODAY()))-1,ABS(NETWORKDAYS(Proc[[#This Row],[DateOpened]],Proc[[#This Row],[DateClosed]]))-1)</f>
        <v>159</v>
      </c>
      <c r="R3693" s="97" t="s">
        <v>488</v>
      </c>
      <c r="S3693" s="95"/>
      <c r="T3693" s="153">
        <v>3692</v>
      </c>
    </row>
    <row r="3694" spans="1:20" hidden="1">
      <c r="A3694" s="100" t="s">
        <v>4148</v>
      </c>
      <c r="B3694" s="152" t="str">
        <f>IFERROR(VLOOKUP(Proc[[#This Row],[App]],Table2[],3,0),"open")</f>
        <v>ok</v>
      </c>
      <c r="C3694" s="103" t="s">
        <v>369</v>
      </c>
      <c r="D3694" s="152" t="s">
        <v>8184</v>
      </c>
      <c r="E3694" s="152" t="s">
        <v>2425</v>
      </c>
      <c r="F3694" s="95" t="s">
        <v>2425</v>
      </c>
      <c r="G3694" s="100" t="s">
        <v>400</v>
      </c>
      <c r="H3694" s="95" t="str">
        <f>IF(Proc[[#This Row],[type]]="LFF (MDG-F)",MID(Proc[[#This Row],[Obj]],13,10),"")</f>
        <v/>
      </c>
      <c r="I3694" s="152"/>
      <c r="J3694" s="95" t="b">
        <f>Proc[[#This Row],[Requested]]=Proc[[#This Row],[CurrentParent]]</f>
        <v>1</v>
      </c>
      <c r="K3694" s="152" t="str">
        <f>IF(Proc[[#This Row],[Author]]="Marcela Urrego",VLOOKUP(LEFT(Proc[[#This Row],[Requested]],1),Table3[#All],2,0),VLOOKUP(Proc[[#This Row],[Author]],Table4[],2,0))</f>
        <v>LS</v>
      </c>
      <c r="L3694" s="95" t="s">
        <v>3524</v>
      </c>
      <c r="M3694" s="97">
        <v>45894</v>
      </c>
      <c r="N3694" s="97"/>
      <c r="O3694" s="97"/>
      <c r="P3694" s="96" t="str">
        <f ca="1">IF(Proc[[#This Row],[DaysAgeing]]&gt;5,"yep","on track")</f>
        <v>yep</v>
      </c>
      <c r="Q3694" s="2">
        <f ca="1">IF(Proc[[#This Row],[DateClosed]]="",ABS(NETWORKDAYS(Proc[[#This Row],[DateOpened]],TODAY()))-1,ABS(NETWORKDAYS(Proc[[#This Row],[DateOpened]],Proc[[#This Row],[DateClosed]]))-1)</f>
        <v>159</v>
      </c>
      <c r="R3694" s="97" t="s">
        <v>488</v>
      </c>
      <c r="S3694" s="95"/>
      <c r="T3694" s="153">
        <v>3693</v>
      </c>
    </row>
    <row r="3695" spans="1:20" hidden="1">
      <c r="A3695" s="100" t="s">
        <v>4148</v>
      </c>
      <c r="B3695" s="111" t="str">
        <f>IFERROR(VLOOKUP(Proc[[#This Row],[App]],Table2[],3,0),"open")</f>
        <v>ok</v>
      </c>
      <c r="C3695" s="103" t="s">
        <v>369</v>
      </c>
      <c r="D3695" s="152" t="s">
        <v>8182</v>
      </c>
      <c r="E3695" s="152" t="s">
        <v>2425</v>
      </c>
      <c r="F3695" s="153" t="s">
        <v>2425</v>
      </c>
      <c r="G3695" s="100" t="s">
        <v>400</v>
      </c>
      <c r="H3695" s="95" t="str">
        <f>IF(Proc[[#This Row],[type]]="LFF (MDG-F)",MID(Proc[[#This Row],[Obj]],13,10),"")</f>
        <v/>
      </c>
      <c r="I3695" s="152"/>
      <c r="J3695" s="95" t="b">
        <f>Proc[[#This Row],[Requested]]=Proc[[#This Row],[CurrentParent]]</f>
        <v>1</v>
      </c>
      <c r="K3695" s="107" t="str">
        <f>IF(Proc[[#This Row],[Author]]="Marcela Urrego",VLOOKUP(LEFT(Proc[[#This Row],[Requested]],1),Table3[#All],2,0),VLOOKUP(Proc[[#This Row],[Author]],Table4[],2,0))</f>
        <v>LS</v>
      </c>
      <c r="L3695" s="153" t="s">
        <v>3524</v>
      </c>
      <c r="M3695" s="97">
        <v>45894</v>
      </c>
      <c r="N3695" s="97"/>
      <c r="O3695" s="97"/>
      <c r="P3695" s="97" t="str">
        <f ca="1">IF(Proc[[#This Row],[DaysAgeing]]&gt;5,"yep","on track")</f>
        <v>yep</v>
      </c>
      <c r="Q3695" s="2">
        <f ca="1">IF(Proc[[#This Row],[DateClosed]]="",ABS(NETWORKDAYS(Proc[[#This Row],[DateOpened]],TODAY()))-1,ABS(NETWORKDAYS(Proc[[#This Row],[DateOpened]],Proc[[#This Row],[DateClosed]]))-1)</f>
        <v>159</v>
      </c>
      <c r="R3695" s="97" t="s">
        <v>488</v>
      </c>
      <c r="S3695" s="95"/>
      <c r="T3695" s="153">
        <v>3694</v>
      </c>
    </row>
    <row r="3696" spans="1:20" hidden="1">
      <c r="A3696" t="s">
        <v>4162</v>
      </c>
      <c r="B3696" s="111" t="str">
        <f>IFERROR(VLOOKUP(Proc[[#This Row],[App]],Table2[],3,0),"open")</f>
        <v>ok</v>
      </c>
      <c r="C3696" s="103" t="s">
        <v>369</v>
      </c>
      <c r="D3696" s="152" t="s">
        <v>9301</v>
      </c>
      <c r="E3696" s="152" t="s">
        <v>4163</v>
      </c>
      <c r="F3696" s="95" t="s">
        <v>4163</v>
      </c>
      <c r="G3696" s="100" t="s">
        <v>406</v>
      </c>
      <c r="H3696" s="95" t="str">
        <f>IF(Proc[[#This Row],[type]]="LFF (MDG-F)",MID(Proc[[#This Row],[Obj]],13,10),"")</f>
        <v>2123C00057</v>
      </c>
      <c r="I3696" s="152"/>
      <c r="J3696" s="95" t="b">
        <f>Proc[[#This Row],[Requested]]=Proc[[#This Row],[CurrentParent]]</f>
        <v>1</v>
      </c>
      <c r="K3696" s="107" t="str">
        <f>IF(Proc[[#This Row],[Author]]="Marcela Urrego",VLOOKUP(LEFT(Proc[[#This Row],[Requested]],1),Table3[#All],2,0),VLOOKUP(Proc[[#This Row],[Author]],Table4[],2,0))</f>
        <v>LS</v>
      </c>
      <c r="L3696" s="95" t="s">
        <v>3524</v>
      </c>
      <c r="M3696" s="97">
        <v>45895</v>
      </c>
      <c r="N3696" s="97"/>
      <c r="O3696" s="97"/>
      <c r="P3696" s="97" t="str">
        <f ca="1">IF(Proc[[#This Row],[DaysAgeing]]&gt;5,"yep","on track")</f>
        <v>yep</v>
      </c>
      <c r="Q3696" s="2">
        <f ca="1">IF(Proc[[#This Row],[DateClosed]]="",ABS(NETWORKDAYS(Proc[[#This Row],[DateOpened]],TODAY()))-1,ABS(NETWORKDAYS(Proc[[#This Row],[DateOpened]],Proc[[#This Row],[DateClosed]]))-1)</f>
        <v>158</v>
      </c>
      <c r="R3696" s="97" t="s">
        <v>488</v>
      </c>
      <c r="S3696" s="95"/>
      <c r="T3696" s="153">
        <v>3695</v>
      </c>
    </row>
    <row r="3697" spans="1:20" hidden="1">
      <c r="A3697" s="100" t="s">
        <v>4162</v>
      </c>
      <c r="B3697" s="152" t="str">
        <f>IFERROR(VLOOKUP(Proc[[#This Row],[App]],Table2[],3,0),"open")</f>
        <v>ok</v>
      </c>
      <c r="C3697" s="103" t="s">
        <v>369</v>
      </c>
      <c r="D3697" s="152" t="s">
        <v>9302</v>
      </c>
      <c r="E3697" s="152" t="s">
        <v>4163</v>
      </c>
      <c r="F3697" s="95" t="s">
        <v>4163</v>
      </c>
      <c r="G3697" s="100" t="s">
        <v>400</v>
      </c>
      <c r="H3697" s="95"/>
      <c r="I3697" s="152"/>
      <c r="J3697" s="95" t="b">
        <f>Proc[[#This Row],[Requested]]=Proc[[#This Row],[CurrentParent]]</f>
        <v>1</v>
      </c>
      <c r="K3697" s="152" t="str">
        <f>IF(Proc[[#This Row],[Author]]="Marcela Urrego",VLOOKUP(LEFT(Proc[[#This Row],[Requested]],1),Table3[#All],2,0),VLOOKUP(Proc[[#This Row],[Author]],Table4[],2,0))</f>
        <v>LS</v>
      </c>
      <c r="L3697" s="95" t="s">
        <v>3524</v>
      </c>
      <c r="M3697" s="97">
        <v>45895</v>
      </c>
      <c r="N3697" s="97"/>
      <c r="O3697" s="97"/>
      <c r="P3697" s="97" t="str">
        <f ca="1">IF(Proc[[#This Row],[DaysAgeing]]&gt;5,"yep","on track")</f>
        <v>yep</v>
      </c>
      <c r="Q3697" s="2">
        <f ca="1">IF(Proc[[#This Row],[DateClosed]]="",ABS(NETWORKDAYS(Proc[[#This Row],[DateOpened]],TODAY()))-1,ABS(NETWORKDAYS(Proc[[#This Row],[DateOpened]],Proc[[#This Row],[DateClosed]]))-1)</f>
        <v>158</v>
      </c>
      <c r="R3697" s="97" t="s">
        <v>488</v>
      </c>
      <c r="S3697" s="95"/>
      <c r="T3697" s="153">
        <v>3696</v>
      </c>
    </row>
    <row r="3698" spans="1:20" hidden="1">
      <c r="A3698" s="100" t="s">
        <v>4162</v>
      </c>
      <c r="B3698" s="111" t="str">
        <f>IFERROR(VLOOKUP(Proc[[#This Row],[App]],Table2[],3,0),"open")</f>
        <v>ok</v>
      </c>
      <c r="C3698" s="103" t="s">
        <v>369</v>
      </c>
      <c r="D3698" s="152" t="s">
        <v>9303</v>
      </c>
      <c r="E3698" s="152" t="s">
        <v>4164</v>
      </c>
      <c r="F3698" s="153" t="s">
        <v>4164</v>
      </c>
      <c r="G3698" s="100" t="s">
        <v>400</v>
      </c>
      <c r="H3698" s="95"/>
      <c r="I3698" s="152"/>
      <c r="J3698" s="95" t="b">
        <f>Proc[[#This Row],[Requested]]=Proc[[#This Row],[CurrentParent]]</f>
        <v>1</v>
      </c>
      <c r="K3698" s="107" t="str">
        <f>IF(Proc[[#This Row],[Author]]="Marcela Urrego",VLOOKUP(LEFT(Proc[[#This Row],[Requested]],1),Table3[#All],2,0),VLOOKUP(Proc[[#This Row],[Author]],Table4[],2,0))</f>
        <v>LS</v>
      </c>
      <c r="L3698" s="95" t="s">
        <v>3524</v>
      </c>
      <c r="M3698" s="97">
        <v>45895</v>
      </c>
      <c r="N3698" s="97"/>
      <c r="O3698" s="97"/>
      <c r="P3698" s="97" t="str">
        <f ca="1">IF(Proc[[#This Row],[DaysAgeing]]&gt;5,"yep","on track")</f>
        <v>yep</v>
      </c>
      <c r="Q3698" s="2">
        <f ca="1">IF(Proc[[#This Row],[DateClosed]]="",ABS(NETWORKDAYS(Proc[[#This Row],[DateOpened]],TODAY()))-1,ABS(NETWORKDAYS(Proc[[#This Row],[DateOpened]],Proc[[#This Row],[DateClosed]]))-1)</f>
        <v>158</v>
      </c>
      <c r="R3698" s="97" t="s">
        <v>488</v>
      </c>
      <c r="S3698" s="95"/>
      <c r="T3698" s="153">
        <v>3697</v>
      </c>
    </row>
    <row r="3699" spans="1:20" hidden="1">
      <c r="A3699" s="100" t="s">
        <v>4162</v>
      </c>
      <c r="B3699" s="152" t="str">
        <f>IFERROR(VLOOKUP(Proc[[#This Row],[App]],Table2[],3,0),"open")</f>
        <v>ok</v>
      </c>
      <c r="C3699" s="103" t="s">
        <v>369</v>
      </c>
      <c r="D3699" s="152" t="s">
        <v>9304</v>
      </c>
      <c r="E3699" s="152" t="s">
        <v>4165</v>
      </c>
      <c r="F3699" s="95" t="s">
        <v>4165</v>
      </c>
      <c r="G3699" s="100" t="s">
        <v>400</v>
      </c>
      <c r="H3699" s="95"/>
      <c r="I3699" s="152"/>
      <c r="J3699" s="95" t="b">
        <f>Proc[[#This Row],[Requested]]=Proc[[#This Row],[CurrentParent]]</f>
        <v>1</v>
      </c>
      <c r="K3699" s="152" t="str">
        <f>IF(Proc[[#This Row],[Author]]="Marcela Urrego",VLOOKUP(LEFT(Proc[[#This Row],[Requested]],1),Table3[#All],2,0),VLOOKUP(Proc[[#This Row],[Author]],Table4[],2,0))</f>
        <v>LS</v>
      </c>
      <c r="L3699" s="95" t="s">
        <v>3524</v>
      </c>
      <c r="M3699" s="97">
        <v>45895</v>
      </c>
      <c r="N3699" s="97"/>
      <c r="O3699" s="97"/>
      <c r="P3699" s="97" t="str">
        <f ca="1">IF(Proc[[#This Row],[DaysAgeing]]&gt;5,"yep","on track")</f>
        <v>yep</v>
      </c>
      <c r="Q3699" s="2">
        <f ca="1">IF(Proc[[#This Row],[DateClosed]]="",ABS(NETWORKDAYS(Proc[[#This Row],[DateOpened]],TODAY()))-1,ABS(NETWORKDAYS(Proc[[#This Row],[DateOpened]],Proc[[#This Row],[DateClosed]]))-1)</f>
        <v>158</v>
      </c>
      <c r="R3699" s="97" t="s">
        <v>488</v>
      </c>
      <c r="S3699" s="95"/>
      <c r="T3699" s="153">
        <v>3698</v>
      </c>
    </row>
    <row r="3700" spans="1:20" hidden="1">
      <c r="A3700" s="100" t="s">
        <v>4162</v>
      </c>
      <c r="B3700" s="152" t="str">
        <f>IFERROR(VLOOKUP(Proc[[#This Row],[App]],Table2[],3,0),"open")</f>
        <v>ok</v>
      </c>
      <c r="C3700" s="103" t="s">
        <v>369</v>
      </c>
      <c r="D3700" s="152" t="s">
        <v>9305</v>
      </c>
      <c r="E3700" s="152" t="s">
        <v>4165</v>
      </c>
      <c r="F3700" s="95" t="s">
        <v>4165</v>
      </c>
      <c r="G3700" s="100" t="s">
        <v>400</v>
      </c>
      <c r="H3700" s="95"/>
      <c r="I3700" s="152"/>
      <c r="J3700" s="95" t="b">
        <f>Proc[[#This Row],[Requested]]=Proc[[#This Row],[CurrentParent]]</f>
        <v>1</v>
      </c>
      <c r="K3700" s="152" t="str">
        <f>IF(Proc[[#This Row],[Author]]="Marcela Urrego",VLOOKUP(LEFT(Proc[[#This Row],[Requested]],1),Table3[#All],2,0),VLOOKUP(Proc[[#This Row],[Author]],Table4[],2,0))</f>
        <v>LS</v>
      </c>
      <c r="L3700" s="95" t="s">
        <v>3524</v>
      </c>
      <c r="M3700" s="97">
        <v>45895</v>
      </c>
      <c r="N3700" s="97"/>
      <c r="O3700" s="97"/>
      <c r="P3700" s="97" t="str">
        <f ca="1">IF(Proc[[#This Row],[DaysAgeing]]&gt;5,"yep","on track")</f>
        <v>yep</v>
      </c>
      <c r="Q3700" s="2">
        <f ca="1">IF(Proc[[#This Row],[DateClosed]]="",ABS(NETWORKDAYS(Proc[[#This Row],[DateOpened]],TODAY()))-1,ABS(NETWORKDAYS(Proc[[#This Row],[DateOpened]],Proc[[#This Row],[DateClosed]]))-1)</f>
        <v>158</v>
      </c>
      <c r="R3700" s="97" t="s">
        <v>488</v>
      </c>
      <c r="S3700" s="95"/>
      <c r="T3700" s="153">
        <v>3699</v>
      </c>
    </row>
    <row r="3701" spans="1:20" hidden="1">
      <c r="A3701" s="100" t="s">
        <v>4162</v>
      </c>
      <c r="B3701" s="152" t="str">
        <f>IFERROR(VLOOKUP(Proc[[#This Row],[App]],Table2[],3,0),"open")</f>
        <v>ok</v>
      </c>
      <c r="C3701" s="103" t="s">
        <v>369</v>
      </c>
      <c r="D3701" s="152" t="s">
        <v>9306</v>
      </c>
      <c r="E3701" s="152" t="s">
        <v>4165</v>
      </c>
      <c r="F3701" s="95" t="s">
        <v>4165</v>
      </c>
      <c r="G3701" s="100" t="s">
        <v>400</v>
      </c>
      <c r="H3701" s="95"/>
      <c r="I3701" s="152"/>
      <c r="J3701" s="95" t="b">
        <f>Proc[[#This Row],[Requested]]=Proc[[#This Row],[CurrentParent]]</f>
        <v>1</v>
      </c>
      <c r="K3701" s="152" t="str">
        <f>IF(Proc[[#This Row],[Author]]="Marcela Urrego",VLOOKUP(LEFT(Proc[[#This Row],[Requested]],1),Table3[#All],2,0),VLOOKUP(Proc[[#This Row],[Author]],Table4[],2,0))</f>
        <v>LS</v>
      </c>
      <c r="L3701" s="95" t="s">
        <v>3524</v>
      </c>
      <c r="M3701" s="97">
        <v>45895</v>
      </c>
      <c r="N3701" s="97"/>
      <c r="O3701" s="97"/>
      <c r="P3701" s="97" t="str">
        <f ca="1">IF(Proc[[#This Row],[DaysAgeing]]&gt;5,"yep","on track")</f>
        <v>yep</v>
      </c>
      <c r="Q3701" s="2">
        <f ca="1">IF(Proc[[#This Row],[DateClosed]]="",ABS(NETWORKDAYS(Proc[[#This Row],[DateOpened]],TODAY()))-1,ABS(NETWORKDAYS(Proc[[#This Row],[DateOpened]],Proc[[#This Row],[DateClosed]]))-1)</f>
        <v>158</v>
      </c>
      <c r="R3701" s="97" t="s">
        <v>488</v>
      </c>
      <c r="S3701" s="95"/>
      <c r="T3701" s="153">
        <v>3700</v>
      </c>
    </row>
    <row r="3702" spans="1:20" hidden="1">
      <c r="A3702" s="100" t="s">
        <v>4162</v>
      </c>
      <c r="B3702" s="152" t="str">
        <f>IFERROR(VLOOKUP(Proc[[#This Row],[App]],Table2[],3,0),"open")</f>
        <v>ok</v>
      </c>
      <c r="C3702" s="103" t="s">
        <v>369</v>
      </c>
      <c r="D3702" s="152" t="s">
        <v>9307</v>
      </c>
      <c r="E3702" s="152" t="s">
        <v>4165</v>
      </c>
      <c r="F3702" s="95" t="s">
        <v>4165</v>
      </c>
      <c r="G3702" s="100" t="s">
        <v>400</v>
      </c>
      <c r="H3702" s="95"/>
      <c r="I3702" s="152"/>
      <c r="J3702" s="95" t="b">
        <f>Proc[[#This Row],[Requested]]=Proc[[#This Row],[CurrentParent]]</f>
        <v>1</v>
      </c>
      <c r="K3702" s="152" t="str">
        <f>IF(Proc[[#This Row],[Author]]="Marcela Urrego",VLOOKUP(LEFT(Proc[[#This Row],[Requested]],1),Table3[#All],2,0),VLOOKUP(Proc[[#This Row],[Author]],Table4[],2,0))</f>
        <v>LS</v>
      </c>
      <c r="L3702" s="95" t="s">
        <v>3524</v>
      </c>
      <c r="M3702" s="97">
        <v>45895</v>
      </c>
      <c r="N3702" s="97"/>
      <c r="O3702" s="97"/>
      <c r="P3702" s="97" t="str">
        <f ca="1">IF(Proc[[#This Row],[DaysAgeing]]&gt;5,"yep","on track")</f>
        <v>yep</v>
      </c>
      <c r="Q3702" s="2">
        <f ca="1">IF(Proc[[#This Row],[DateClosed]]="",ABS(NETWORKDAYS(Proc[[#This Row],[DateOpened]],TODAY()))-1,ABS(NETWORKDAYS(Proc[[#This Row],[DateOpened]],Proc[[#This Row],[DateClosed]]))-1)</f>
        <v>158</v>
      </c>
      <c r="R3702" s="97" t="s">
        <v>488</v>
      </c>
      <c r="S3702" s="95"/>
      <c r="T3702" s="153">
        <v>3701</v>
      </c>
    </row>
    <row r="3703" spans="1:20" hidden="1">
      <c r="A3703" s="100" t="s">
        <v>4162</v>
      </c>
      <c r="B3703" s="152" t="str">
        <f>IFERROR(VLOOKUP(Proc[[#This Row],[App]],Table2[],3,0),"open")</f>
        <v>ok</v>
      </c>
      <c r="C3703" s="103" t="s">
        <v>369</v>
      </c>
      <c r="D3703" s="152" t="s">
        <v>9308</v>
      </c>
      <c r="E3703" s="152" t="s">
        <v>4165</v>
      </c>
      <c r="F3703" s="95" t="s">
        <v>4165</v>
      </c>
      <c r="G3703" s="100" t="s">
        <v>400</v>
      </c>
      <c r="H3703" s="95"/>
      <c r="I3703" s="152"/>
      <c r="J3703" s="95" t="b">
        <f>Proc[[#This Row],[Requested]]=Proc[[#This Row],[CurrentParent]]</f>
        <v>1</v>
      </c>
      <c r="K3703" s="152" t="str">
        <f>IF(Proc[[#This Row],[Author]]="Marcela Urrego",VLOOKUP(LEFT(Proc[[#This Row],[Requested]],1),Table3[#All],2,0),VLOOKUP(Proc[[#This Row],[Author]],Table4[],2,0))</f>
        <v>LS</v>
      </c>
      <c r="L3703" s="95" t="s">
        <v>3524</v>
      </c>
      <c r="M3703" s="97">
        <v>45895</v>
      </c>
      <c r="N3703" s="97"/>
      <c r="O3703" s="97"/>
      <c r="P3703" s="97" t="str">
        <f ca="1">IF(Proc[[#This Row],[DaysAgeing]]&gt;5,"yep","on track")</f>
        <v>yep</v>
      </c>
      <c r="Q3703" s="2">
        <f ca="1">IF(Proc[[#This Row],[DateClosed]]="",ABS(NETWORKDAYS(Proc[[#This Row],[DateOpened]],TODAY()))-1,ABS(NETWORKDAYS(Proc[[#This Row],[DateOpened]],Proc[[#This Row],[DateClosed]]))-1)</f>
        <v>158</v>
      </c>
      <c r="R3703" s="97" t="s">
        <v>488</v>
      </c>
      <c r="S3703" s="95"/>
      <c r="T3703" s="153">
        <v>3702</v>
      </c>
    </row>
    <row r="3704" spans="1:20" hidden="1">
      <c r="A3704" s="100" t="s">
        <v>4162</v>
      </c>
      <c r="B3704" s="152" t="str">
        <f>IFERROR(VLOOKUP(Proc[[#This Row],[App]],Table2[],3,0),"open")</f>
        <v>ok</v>
      </c>
      <c r="C3704" s="103" t="s">
        <v>369</v>
      </c>
      <c r="D3704" s="152" t="s">
        <v>9309</v>
      </c>
      <c r="E3704" s="152" t="s">
        <v>4165</v>
      </c>
      <c r="F3704" s="95" t="s">
        <v>4165</v>
      </c>
      <c r="G3704" s="100" t="s">
        <v>400</v>
      </c>
      <c r="H3704" s="95"/>
      <c r="I3704" s="152"/>
      <c r="J3704" s="95" t="b">
        <f>Proc[[#This Row],[Requested]]=Proc[[#This Row],[CurrentParent]]</f>
        <v>1</v>
      </c>
      <c r="K3704" s="152" t="str">
        <f>IF(Proc[[#This Row],[Author]]="Marcela Urrego",VLOOKUP(LEFT(Proc[[#This Row],[Requested]],1),Table3[#All],2,0),VLOOKUP(Proc[[#This Row],[Author]],Table4[],2,0))</f>
        <v>LS</v>
      </c>
      <c r="L3704" s="95" t="s">
        <v>3524</v>
      </c>
      <c r="M3704" s="97">
        <v>45895</v>
      </c>
      <c r="N3704" s="97"/>
      <c r="O3704" s="97"/>
      <c r="P3704" s="97" t="str">
        <f ca="1">IF(Proc[[#This Row],[DaysAgeing]]&gt;5,"yep","on track")</f>
        <v>yep</v>
      </c>
      <c r="Q3704" s="2">
        <f ca="1">IF(Proc[[#This Row],[DateClosed]]="",ABS(NETWORKDAYS(Proc[[#This Row],[DateOpened]],TODAY()))-1,ABS(NETWORKDAYS(Proc[[#This Row],[DateOpened]],Proc[[#This Row],[DateClosed]]))-1)</f>
        <v>158</v>
      </c>
      <c r="R3704" s="97" t="s">
        <v>488</v>
      </c>
      <c r="S3704" s="95"/>
      <c r="T3704" s="153">
        <v>3703</v>
      </c>
    </row>
    <row r="3705" spans="1:20" hidden="1">
      <c r="A3705" s="100" t="s">
        <v>4162</v>
      </c>
      <c r="B3705" s="152" t="str">
        <f>IFERROR(VLOOKUP(Proc[[#This Row],[App]],Table2[],3,0),"open")</f>
        <v>ok</v>
      </c>
      <c r="C3705" s="103" t="s">
        <v>369</v>
      </c>
      <c r="D3705" s="152" t="s">
        <v>9310</v>
      </c>
      <c r="E3705" s="152" t="s">
        <v>4165</v>
      </c>
      <c r="F3705" s="95" t="s">
        <v>4165</v>
      </c>
      <c r="G3705" s="100" t="s">
        <v>400</v>
      </c>
      <c r="H3705" s="95"/>
      <c r="I3705" s="152"/>
      <c r="J3705" s="95" t="b">
        <f>Proc[[#This Row],[Requested]]=Proc[[#This Row],[CurrentParent]]</f>
        <v>1</v>
      </c>
      <c r="K3705" s="152" t="str">
        <f>IF(Proc[[#This Row],[Author]]="Marcela Urrego",VLOOKUP(LEFT(Proc[[#This Row],[Requested]],1),Table3[#All],2,0),VLOOKUP(Proc[[#This Row],[Author]],Table4[],2,0))</f>
        <v>LS</v>
      </c>
      <c r="L3705" s="95" t="s">
        <v>3524</v>
      </c>
      <c r="M3705" s="97">
        <v>45895</v>
      </c>
      <c r="N3705" s="97"/>
      <c r="O3705" s="97"/>
      <c r="P3705" s="97" t="str">
        <f ca="1">IF(Proc[[#This Row],[DaysAgeing]]&gt;5,"yep","on track")</f>
        <v>yep</v>
      </c>
      <c r="Q3705" s="2">
        <f ca="1">IF(Proc[[#This Row],[DateClosed]]="",ABS(NETWORKDAYS(Proc[[#This Row],[DateOpened]],TODAY()))-1,ABS(NETWORKDAYS(Proc[[#This Row],[DateOpened]],Proc[[#This Row],[DateClosed]]))-1)</f>
        <v>158</v>
      </c>
      <c r="R3705" s="97" t="s">
        <v>488</v>
      </c>
      <c r="S3705" s="95"/>
      <c r="T3705" s="153">
        <v>3704</v>
      </c>
    </row>
    <row r="3706" spans="1:20" hidden="1">
      <c r="A3706" s="100" t="s">
        <v>4162</v>
      </c>
      <c r="B3706" s="111" t="str">
        <f>IFERROR(VLOOKUP(Proc[[#This Row],[App]],Table2[],3,0),"open")</f>
        <v>ok</v>
      </c>
      <c r="C3706" s="103" t="s">
        <v>369</v>
      </c>
      <c r="D3706" s="152" t="s">
        <v>9311</v>
      </c>
      <c r="E3706" s="152" t="s">
        <v>4165</v>
      </c>
      <c r="F3706" s="95" t="s">
        <v>4165</v>
      </c>
      <c r="G3706" s="100" t="s">
        <v>400</v>
      </c>
      <c r="H3706" s="95"/>
      <c r="I3706" s="152"/>
      <c r="J3706" s="95" t="b">
        <f>Proc[[#This Row],[Requested]]=Proc[[#This Row],[CurrentParent]]</f>
        <v>1</v>
      </c>
      <c r="K3706" s="107" t="str">
        <f>IF(Proc[[#This Row],[Author]]="Marcela Urrego",VLOOKUP(LEFT(Proc[[#This Row],[Requested]],1),Table3[#All],2,0),VLOOKUP(Proc[[#This Row],[Author]],Table4[],2,0))</f>
        <v>LS</v>
      </c>
      <c r="L3706" s="95" t="s">
        <v>3524</v>
      </c>
      <c r="M3706" s="97">
        <v>45895</v>
      </c>
      <c r="N3706" s="97"/>
      <c r="O3706" s="97"/>
      <c r="P3706" s="97" t="str">
        <f ca="1">IF(Proc[[#This Row],[DaysAgeing]]&gt;5,"yep","on track")</f>
        <v>yep</v>
      </c>
      <c r="Q3706" s="2">
        <f ca="1">IF(Proc[[#This Row],[DateClosed]]="",ABS(NETWORKDAYS(Proc[[#This Row],[DateOpened]],TODAY()))-1,ABS(NETWORKDAYS(Proc[[#This Row],[DateOpened]],Proc[[#This Row],[DateClosed]]))-1)</f>
        <v>158</v>
      </c>
      <c r="R3706" s="97" t="s">
        <v>488</v>
      </c>
      <c r="S3706" s="95"/>
      <c r="T3706" s="153">
        <v>3705</v>
      </c>
    </row>
    <row r="3707" spans="1:20" hidden="1">
      <c r="A3707" s="100" t="s">
        <v>4162</v>
      </c>
      <c r="B3707" s="111" t="str">
        <f>IFERROR(VLOOKUP(Proc[[#This Row],[App]],Table2[],3,0),"open")</f>
        <v>ok</v>
      </c>
      <c r="C3707" s="103" t="s">
        <v>369</v>
      </c>
      <c r="D3707" s="152" t="s">
        <v>9312</v>
      </c>
      <c r="E3707" s="152" t="s">
        <v>4165</v>
      </c>
      <c r="F3707" s="153" t="s">
        <v>4165</v>
      </c>
      <c r="G3707" s="100" t="s">
        <v>400</v>
      </c>
      <c r="H3707" s="95"/>
      <c r="I3707" s="152"/>
      <c r="J3707" s="95" t="b">
        <f>Proc[[#This Row],[Requested]]=Proc[[#This Row],[CurrentParent]]</f>
        <v>1</v>
      </c>
      <c r="K3707" s="107" t="str">
        <f>IF(Proc[[#This Row],[Author]]="Marcela Urrego",VLOOKUP(LEFT(Proc[[#This Row],[Requested]],1),Table3[#All],2,0),VLOOKUP(Proc[[#This Row],[Author]],Table4[],2,0))</f>
        <v>LS</v>
      </c>
      <c r="L3707" s="95" t="s">
        <v>3524</v>
      </c>
      <c r="M3707" s="97">
        <v>45895</v>
      </c>
      <c r="N3707" s="97"/>
      <c r="O3707" s="97"/>
      <c r="P3707" s="97" t="str">
        <f ca="1">IF(Proc[[#This Row],[DaysAgeing]]&gt;5,"yep","on track")</f>
        <v>yep</v>
      </c>
      <c r="Q3707" s="2">
        <f ca="1">IF(Proc[[#This Row],[DateClosed]]="",ABS(NETWORKDAYS(Proc[[#This Row],[DateOpened]],TODAY()))-1,ABS(NETWORKDAYS(Proc[[#This Row],[DateOpened]],Proc[[#This Row],[DateClosed]]))-1)</f>
        <v>158</v>
      </c>
      <c r="R3707" s="97" t="s">
        <v>488</v>
      </c>
      <c r="S3707" s="95"/>
      <c r="T3707" s="153">
        <v>3706</v>
      </c>
    </row>
    <row r="3708" spans="1:20" hidden="1">
      <c r="A3708" s="100" t="s">
        <v>4162</v>
      </c>
      <c r="B3708" s="152" t="str">
        <f>IFERROR(VLOOKUP(Proc[[#This Row],[App]],Table2[],3,0),"open")</f>
        <v>ok</v>
      </c>
      <c r="C3708" s="103" t="s">
        <v>369</v>
      </c>
      <c r="D3708" s="152" t="s">
        <v>9313</v>
      </c>
      <c r="E3708" s="152" t="s">
        <v>4165</v>
      </c>
      <c r="F3708" s="95" t="s">
        <v>4165</v>
      </c>
      <c r="G3708" s="100" t="s">
        <v>400</v>
      </c>
      <c r="H3708" s="95"/>
      <c r="I3708" s="152"/>
      <c r="J3708" s="95" t="b">
        <f>Proc[[#This Row],[Requested]]=Proc[[#This Row],[CurrentParent]]</f>
        <v>1</v>
      </c>
      <c r="K3708" s="152" t="str">
        <f>IF(Proc[[#This Row],[Author]]="Marcela Urrego",VLOOKUP(LEFT(Proc[[#This Row],[Requested]],1),Table3[#All],2,0),VLOOKUP(Proc[[#This Row],[Author]],Table4[],2,0))</f>
        <v>LS</v>
      </c>
      <c r="L3708" s="95" t="s">
        <v>3524</v>
      </c>
      <c r="M3708" s="97">
        <v>45895</v>
      </c>
      <c r="N3708" s="97"/>
      <c r="O3708" s="97"/>
      <c r="P3708" s="97" t="str">
        <f ca="1">IF(Proc[[#This Row],[DaysAgeing]]&gt;5,"yep","on track")</f>
        <v>yep</v>
      </c>
      <c r="Q3708" s="2">
        <f ca="1">IF(Proc[[#This Row],[DateClosed]]="",ABS(NETWORKDAYS(Proc[[#This Row],[DateOpened]],TODAY()))-1,ABS(NETWORKDAYS(Proc[[#This Row],[DateOpened]],Proc[[#This Row],[DateClosed]]))-1)</f>
        <v>158</v>
      </c>
      <c r="R3708" s="97" t="s">
        <v>488</v>
      </c>
      <c r="S3708" s="95"/>
      <c r="T3708" s="153">
        <v>3707</v>
      </c>
    </row>
    <row r="3709" spans="1:20" hidden="1">
      <c r="A3709" s="100" t="s">
        <v>4162</v>
      </c>
      <c r="B3709" s="152" t="str">
        <f>IFERROR(VLOOKUP(Proc[[#This Row],[App]],Table2[],3,0),"open")</f>
        <v>ok</v>
      </c>
      <c r="C3709" s="103" t="s">
        <v>369</v>
      </c>
      <c r="D3709" s="152" t="s">
        <v>9314</v>
      </c>
      <c r="E3709" s="152" t="s">
        <v>4165</v>
      </c>
      <c r="F3709" s="95" t="s">
        <v>4165</v>
      </c>
      <c r="G3709" s="100" t="s">
        <v>400</v>
      </c>
      <c r="H3709" s="95"/>
      <c r="I3709" s="152"/>
      <c r="J3709" s="95" t="b">
        <f>Proc[[#This Row],[Requested]]=Proc[[#This Row],[CurrentParent]]</f>
        <v>1</v>
      </c>
      <c r="K3709" s="152" t="str">
        <f>IF(Proc[[#This Row],[Author]]="Marcela Urrego",VLOOKUP(LEFT(Proc[[#This Row],[Requested]],1),Table3[#All],2,0),VLOOKUP(Proc[[#This Row],[Author]],Table4[],2,0))</f>
        <v>LS</v>
      </c>
      <c r="L3709" s="95" t="s">
        <v>3524</v>
      </c>
      <c r="M3709" s="97">
        <v>45895</v>
      </c>
      <c r="N3709" s="97"/>
      <c r="O3709" s="97"/>
      <c r="P3709" s="97" t="str">
        <f ca="1">IF(Proc[[#This Row],[DaysAgeing]]&gt;5,"yep","on track")</f>
        <v>yep</v>
      </c>
      <c r="Q3709" s="2">
        <f ca="1">IF(Proc[[#This Row],[DateClosed]]="",ABS(NETWORKDAYS(Proc[[#This Row],[DateOpened]],TODAY()))-1,ABS(NETWORKDAYS(Proc[[#This Row],[DateOpened]],Proc[[#This Row],[DateClosed]]))-1)</f>
        <v>158</v>
      </c>
      <c r="R3709" s="97" t="s">
        <v>488</v>
      </c>
      <c r="S3709" s="95"/>
      <c r="T3709" s="153">
        <v>3708</v>
      </c>
    </row>
    <row r="3710" spans="1:20" hidden="1">
      <c r="A3710" s="100" t="s">
        <v>4162</v>
      </c>
      <c r="B3710" s="111" t="str">
        <f>IFERROR(VLOOKUP(Proc[[#This Row],[App]],Table2[],3,0),"open")</f>
        <v>ok</v>
      </c>
      <c r="C3710" s="103" t="s">
        <v>369</v>
      </c>
      <c r="D3710" s="152" t="s">
        <v>9315</v>
      </c>
      <c r="E3710" s="152" t="s">
        <v>4165</v>
      </c>
      <c r="F3710" s="153" t="s">
        <v>4165</v>
      </c>
      <c r="G3710" s="100" t="s">
        <v>400</v>
      </c>
      <c r="H3710" s="95"/>
      <c r="I3710" s="152"/>
      <c r="J3710" s="95" t="b">
        <f>Proc[[#This Row],[Requested]]=Proc[[#This Row],[CurrentParent]]</f>
        <v>1</v>
      </c>
      <c r="K3710" s="107" t="str">
        <f>IF(Proc[[#This Row],[Author]]="Marcela Urrego",VLOOKUP(LEFT(Proc[[#This Row],[Requested]],1),Table3[#All],2,0),VLOOKUP(Proc[[#This Row],[Author]],Table4[],2,0))</f>
        <v>LS</v>
      </c>
      <c r="L3710" s="95" t="s">
        <v>3524</v>
      </c>
      <c r="M3710" s="97">
        <v>45895</v>
      </c>
      <c r="N3710" s="97"/>
      <c r="O3710" s="97"/>
      <c r="P3710" s="97" t="str">
        <f ca="1">IF(Proc[[#This Row],[DaysAgeing]]&gt;5,"yep","on track")</f>
        <v>yep</v>
      </c>
      <c r="Q3710" s="2">
        <f ca="1">IF(Proc[[#This Row],[DateClosed]]="",ABS(NETWORKDAYS(Proc[[#This Row],[DateOpened]],TODAY()))-1,ABS(NETWORKDAYS(Proc[[#This Row],[DateOpened]],Proc[[#This Row],[DateClosed]]))-1)</f>
        <v>158</v>
      </c>
      <c r="R3710" s="97" t="s">
        <v>488</v>
      </c>
      <c r="S3710" s="95"/>
      <c r="T3710" s="153">
        <v>3709</v>
      </c>
    </row>
    <row r="3711" spans="1:20" hidden="1">
      <c r="A3711" s="100" t="s">
        <v>4162</v>
      </c>
      <c r="B3711" s="152" t="str">
        <f>IFERROR(VLOOKUP(Proc[[#This Row],[App]],Table2[],3,0),"open")</f>
        <v>ok</v>
      </c>
      <c r="C3711" s="103" t="s">
        <v>369</v>
      </c>
      <c r="D3711" s="152" t="s">
        <v>9316</v>
      </c>
      <c r="E3711" s="152" t="s">
        <v>4165</v>
      </c>
      <c r="F3711" s="95" t="s">
        <v>4165</v>
      </c>
      <c r="G3711" s="100" t="s">
        <v>400</v>
      </c>
      <c r="H3711" s="95"/>
      <c r="I3711" s="152"/>
      <c r="J3711" s="95" t="b">
        <f>Proc[[#This Row],[Requested]]=Proc[[#This Row],[CurrentParent]]</f>
        <v>1</v>
      </c>
      <c r="K3711" s="152" t="str">
        <f>IF(Proc[[#This Row],[Author]]="Marcela Urrego",VLOOKUP(LEFT(Proc[[#This Row],[Requested]],1),Table3[#All],2,0),VLOOKUP(Proc[[#This Row],[Author]],Table4[],2,0))</f>
        <v>LS</v>
      </c>
      <c r="L3711" s="95" t="s">
        <v>3524</v>
      </c>
      <c r="M3711" s="97">
        <v>45895</v>
      </c>
      <c r="N3711" s="97"/>
      <c r="O3711" s="97"/>
      <c r="P3711" s="97" t="str">
        <f ca="1">IF(Proc[[#This Row],[DaysAgeing]]&gt;5,"yep","on track")</f>
        <v>yep</v>
      </c>
      <c r="Q3711" s="2">
        <f ca="1">IF(Proc[[#This Row],[DateClosed]]="",ABS(NETWORKDAYS(Proc[[#This Row],[DateOpened]],TODAY()))-1,ABS(NETWORKDAYS(Proc[[#This Row],[DateOpened]],Proc[[#This Row],[DateClosed]]))-1)</f>
        <v>158</v>
      </c>
      <c r="R3711" s="97" t="s">
        <v>488</v>
      </c>
      <c r="S3711" s="95"/>
      <c r="T3711" s="153">
        <v>3710</v>
      </c>
    </row>
    <row r="3712" spans="1:20" hidden="1">
      <c r="A3712" s="100" t="s">
        <v>4162</v>
      </c>
      <c r="B3712" s="152" t="str">
        <f>IFERROR(VLOOKUP(Proc[[#This Row],[App]],Table2[],3,0),"open")</f>
        <v>ok</v>
      </c>
      <c r="C3712" s="103" t="s">
        <v>369</v>
      </c>
      <c r="D3712" s="152" t="s">
        <v>9317</v>
      </c>
      <c r="E3712" s="152" t="s">
        <v>4165</v>
      </c>
      <c r="F3712" s="95" t="s">
        <v>4165</v>
      </c>
      <c r="G3712" s="100" t="s">
        <v>400</v>
      </c>
      <c r="H3712" s="95"/>
      <c r="I3712" s="152"/>
      <c r="J3712" s="95" t="b">
        <f>Proc[[#This Row],[Requested]]=Proc[[#This Row],[CurrentParent]]</f>
        <v>1</v>
      </c>
      <c r="K3712" s="152" t="str">
        <f>IF(Proc[[#This Row],[Author]]="Marcela Urrego",VLOOKUP(LEFT(Proc[[#This Row],[Requested]],1),Table3[#All],2,0),VLOOKUP(Proc[[#This Row],[Author]],Table4[],2,0))</f>
        <v>LS</v>
      </c>
      <c r="L3712" s="95" t="s">
        <v>3524</v>
      </c>
      <c r="M3712" s="97">
        <v>45895</v>
      </c>
      <c r="N3712" s="97"/>
      <c r="O3712" s="97"/>
      <c r="P3712" s="97" t="str">
        <f ca="1">IF(Proc[[#This Row],[DaysAgeing]]&gt;5,"yep","on track")</f>
        <v>yep</v>
      </c>
      <c r="Q3712" s="2">
        <f ca="1">IF(Proc[[#This Row],[DateClosed]]="",ABS(NETWORKDAYS(Proc[[#This Row],[DateOpened]],TODAY()))-1,ABS(NETWORKDAYS(Proc[[#This Row],[DateOpened]],Proc[[#This Row],[DateClosed]]))-1)</f>
        <v>158</v>
      </c>
      <c r="R3712" s="97" t="s">
        <v>488</v>
      </c>
      <c r="S3712" s="95"/>
      <c r="T3712" s="153">
        <v>3711</v>
      </c>
    </row>
    <row r="3713" spans="1:20" hidden="1">
      <c r="A3713" s="100" t="s">
        <v>4162</v>
      </c>
      <c r="B3713" s="152" t="str">
        <f>IFERROR(VLOOKUP(Proc[[#This Row],[App]],Table2[],3,0),"open")</f>
        <v>ok</v>
      </c>
      <c r="C3713" s="103" t="s">
        <v>369</v>
      </c>
      <c r="D3713" s="152" t="s">
        <v>9309</v>
      </c>
      <c r="E3713" s="152" t="s">
        <v>4165</v>
      </c>
      <c r="F3713" s="95" t="s">
        <v>4165</v>
      </c>
      <c r="G3713" s="100" t="s">
        <v>400</v>
      </c>
      <c r="H3713" s="95"/>
      <c r="I3713" s="152"/>
      <c r="J3713" s="95" t="b">
        <f>Proc[[#This Row],[Requested]]=Proc[[#This Row],[CurrentParent]]</f>
        <v>1</v>
      </c>
      <c r="K3713" s="152" t="str">
        <f>IF(Proc[[#This Row],[Author]]="Marcela Urrego",VLOOKUP(LEFT(Proc[[#This Row],[Requested]],1),Table3[#All],2,0),VLOOKUP(Proc[[#This Row],[Author]],Table4[],2,0))</f>
        <v>LS</v>
      </c>
      <c r="L3713" s="95" t="s">
        <v>3524</v>
      </c>
      <c r="M3713" s="97">
        <v>45895</v>
      </c>
      <c r="N3713" s="97"/>
      <c r="O3713" s="97"/>
      <c r="P3713" s="97" t="str">
        <f ca="1">IF(Proc[[#This Row],[DaysAgeing]]&gt;5,"yep","on track")</f>
        <v>yep</v>
      </c>
      <c r="Q3713" s="2">
        <f ca="1">IF(Proc[[#This Row],[DateClosed]]="",ABS(NETWORKDAYS(Proc[[#This Row],[DateOpened]],TODAY()))-1,ABS(NETWORKDAYS(Proc[[#This Row],[DateOpened]],Proc[[#This Row],[DateClosed]]))-1)</f>
        <v>158</v>
      </c>
      <c r="R3713" s="97" t="s">
        <v>488</v>
      </c>
      <c r="S3713" s="95"/>
      <c r="T3713" s="153">
        <v>3712</v>
      </c>
    </row>
    <row r="3714" spans="1:20" hidden="1">
      <c r="A3714" s="100" t="s">
        <v>4162</v>
      </c>
      <c r="B3714" s="152" t="str">
        <f>IFERROR(VLOOKUP(Proc[[#This Row],[App]],Table2[],3,0),"open")</f>
        <v>ok</v>
      </c>
      <c r="C3714" s="103" t="s">
        <v>369</v>
      </c>
      <c r="D3714" s="152" t="s">
        <v>9318</v>
      </c>
      <c r="E3714" s="152" t="s">
        <v>4165</v>
      </c>
      <c r="F3714" s="95" t="s">
        <v>4165</v>
      </c>
      <c r="G3714" s="100" t="s">
        <v>400</v>
      </c>
      <c r="H3714" s="95"/>
      <c r="I3714" s="152"/>
      <c r="J3714" s="95" t="b">
        <f>Proc[[#This Row],[Requested]]=Proc[[#This Row],[CurrentParent]]</f>
        <v>1</v>
      </c>
      <c r="K3714" s="152" t="str">
        <f>IF(Proc[[#This Row],[Author]]="Marcela Urrego",VLOOKUP(LEFT(Proc[[#This Row],[Requested]],1),Table3[#All],2,0),VLOOKUP(Proc[[#This Row],[Author]],Table4[],2,0))</f>
        <v>LS</v>
      </c>
      <c r="L3714" s="95" t="s">
        <v>3524</v>
      </c>
      <c r="M3714" s="97">
        <v>45895</v>
      </c>
      <c r="N3714" s="97"/>
      <c r="O3714" s="97"/>
      <c r="P3714" s="97" t="str">
        <f ca="1">IF(Proc[[#This Row],[DaysAgeing]]&gt;5,"yep","on track")</f>
        <v>yep</v>
      </c>
      <c r="Q3714" s="2">
        <f ca="1">IF(Proc[[#This Row],[DateClosed]]="",ABS(NETWORKDAYS(Proc[[#This Row],[DateOpened]],TODAY()))-1,ABS(NETWORKDAYS(Proc[[#This Row],[DateOpened]],Proc[[#This Row],[DateClosed]]))-1)</f>
        <v>158</v>
      </c>
      <c r="R3714" s="97" t="s">
        <v>488</v>
      </c>
      <c r="S3714" s="95"/>
      <c r="T3714" s="153">
        <v>3713</v>
      </c>
    </row>
    <row r="3715" spans="1:20" hidden="1">
      <c r="A3715" s="100" t="s">
        <v>4162</v>
      </c>
      <c r="B3715" s="152" t="str">
        <f>IFERROR(VLOOKUP(Proc[[#This Row],[App]],Table2[],3,0),"open")</f>
        <v>ok</v>
      </c>
      <c r="C3715" s="103" t="s">
        <v>369</v>
      </c>
      <c r="D3715" s="152" t="s">
        <v>9319</v>
      </c>
      <c r="E3715" s="152" t="s">
        <v>4165</v>
      </c>
      <c r="F3715" s="95" t="s">
        <v>4165</v>
      </c>
      <c r="G3715" s="100" t="s">
        <v>400</v>
      </c>
      <c r="H3715" s="95"/>
      <c r="I3715" s="152"/>
      <c r="J3715" s="95" t="b">
        <f>Proc[[#This Row],[Requested]]=Proc[[#This Row],[CurrentParent]]</f>
        <v>1</v>
      </c>
      <c r="K3715" s="152" t="str">
        <f>IF(Proc[[#This Row],[Author]]="Marcela Urrego",VLOOKUP(LEFT(Proc[[#This Row],[Requested]],1),Table3[#All],2,0),VLOOKUP(Proc[[#This Row],[Author]],Table4[],2,0))</f>
        <v>LS</v>
      </c>
      <c r="L3715" s="95" t="s">
        <v>3524</v>
      </c>
      <c r="M3715" s="97">
        <v>45895</v>
      </c>
      <c r="N3715" s="97"/>
      <c r="O3715" s="97"/>
      <c r="P3715" s="97" t="str">
        <f ca="1">IF(Proc[[#This Row],[DaysAgeing]]&gt;5,"yep","on track")</f>
        <v>yep</v>
      </c>
      <c r="Q3715" s="2">
        <f ca="1">IF(Proc[[#This Row],[DateClosed]]="",ABS(NETWORKDAYS(Proc[[#This Row],[DateOpened]],TODAY()))-1,ABS(NETWORKDAYS(Proc[[#This Row],[DateOpened]],Proc[[#This Row],[DateClosed]]))-1)</f>
        <v>158</v>
      </c>
      <c r="R3715" s="97" t="s">
        <v>488</v>
      </c>
      <c r="S3715" s="95"/>
      <c r="T3715" s="153">
        <v>3714</v>
      </c>
    </row>
    <row r="3716" spans="1:20" hidden="1">
      <c r="A3716" s="100" t="s">
        <v>4162</v>
      </c>
      <c r="B3716" s="152" t="str">
        <f>IFERROR(VLOOKUP(Proc[[#This Row],[App]],Table2[],3,0),"open")</f>
        <v>ok</v>
      </c>
      <c r="C3716" s="103" t="s">
        <v>369</v>
      </c>
      <c r="D3716" s="152" t="s">
        <v>9320</v>
      </c>
      <c r="E3716" s="152" t="s">
        <v>4166</v>
      </c>
      <c r="F3716" s="95" t="s">
        <v>4166</v>
      </c>
      <c r="G3716" s="100" t="s">
        <v>400</v>
      </c>
      <c r="H3716" s="95"/>
      <c r="I3716" s="152"/>
      <c r="J3716" s="95" t="b">
        <f>Proc[[#This Row],[Requested]]=Proc[[#This Row],[CurrentParent]]</f>
        <v>1</v>
      </c>
      <c r="K3716" s="152" t="str">
        <f>IF(Proc[[#This Row],[Author]]="Marcela Urrego",VLOOKUP(LEFT(Proc[[#This Row],[Requested]],1),Table3[#All],2,0),VLOOKUP(Proc[[#This Row],[Author]],Table4[],2,0))</f>
        <v>LS</v>
      </c>
      <c r="L3716" s="95" t="s">
        <v>3524</v>
      </c>
      <c r="M3716" s="97">
        <v>45895</v>
      </c>
      <c r="N3716" s="97"/>
      <c r="O3716" s="97"/>
      <c r="P3716" s="97" t="str">
        <f ca="1">IF(Proc[[#This Row],[DaysAgeing]]&gt;5,"yep","on track")</f>
        <v>yep</v>
      </c>
      <c r="Q3716" s="2">
        <f ca="1">IF(Proc[[#This Row],[DateClosed]]="",ABS(NETWORKDAYS(Proc[[#This Row],[DateOpened]],TODAY()))-1,ABS(NETWORKDAYS(Proc[[#This Row],[DateOpened]],Proc[[#This Row],[DateClosed]]))-1)</f>
        <v>158</v>
      </c>
      <c r="R3716" s="97" t="s">
        <v>488</v>
      </c>
      <c r="S3716" s="95"/>
      <c r="T3716" s="153">
        <v>3715</v>
      </c>
    </row>
    <row r="3717" spans="1:20" hidden="1">
      <c r="A3717" s="100" t="s">
        <v>4162</v>
      </c>
      <c r="B3717" s="152" t="str">
        <f>IFERROR(VLOOKUP(Proc[[#This Row],[App]],Table2[],3,0),"open")</f>
        <v>ok</v>
      </c>
      <c r="C3717" s="103" t="s">
        <v>369</v>
      </c>
      <c r="D3717" s="152" t="s">
        <v>9321</v>
      </c>
      <c r="E3717" s="152" t="s">
        <v>4167</v>
      </c>
      <c r="F3717" s="95" t="s">
        <v>4167</v>
      </c>
      <c r="G3717" s="100" t="s">
        <v>400</v>
      </c>
      <c r="H3717" s="95"/>
      <c r="I3717" s="152"/>
      <c r="J3717" s="95" t="b">
        <f>Proc[[#This Row],[Requested]]=Proc[[#This Row],[CurrentParent]]</f>
        <v>1</v>
      </c>
      <c r="K3717" s="152" t="str">
        <f>IF(Proc[[#This Row],[Author]]="Marcela Urrego",VLOOKUP(LEFT(Proc[[#This Row],[Requested]],1),Table3[#All],2,0),VLOOKUP(Proc[[#This Row],[Author]],Table4[],2,0))</f>
        <v>LS</v>
      </c>
      <c r="L3717" s="95" t="s">
        <v>3524</v>
      </c>
      <c r="M3717" s="97">
        <v>45895</v>
      </c>
      <c r="N3717" s="97"/>
      <c r="O3717" s="97"/>
      <c r="P3717" s="97" t="str">
        <f ca="1">IF(Proc[[#This Row],[DaysAgeing]]&gt;5,"yep","on track")</f>
        <v>yep</v>
      </c>
      <c r="Q3717" s="2">
        <f ca="1">IF(Proc[[#This Row],[DateClosed]]="",ABS(NETWORKDAYS(Proc[[#This Row],[DateOpened]],TODAY()))-1,ABS(NETWORKDAYS(Proc[[#This Row],[DateOpened]],Proc[[#This Row],[DateClosed]]))-1)</f>
        <v>158</v>
      </c>
      <c r="R3717" s="97" t="s">
        <v>488</v>
      </c>
      <c r="S3717" s="95"/>
      <c r="T3717" s="153">
        <v>3716</v>
      </c>
    </row>
    <row r="3718" spans="1:20" hidden="1">
      <c r="A3718" s="100" t="s">
        <v>4162</v>
      </c>
      <c r="B3718" s="152" t="str">
        <f>IFERROR(VLOOKUP(Proc[[#This Row],[App]],Table2[],3,0),"open")</f>
        <v>ok</v>
      </c>
      <c r="C3718" s="103" t="s">
        <v>369</v>
      </c>
      <c r="D3718" s="152" t="s">
        <v>9322</v>
      </c>
      <c r="E3718" s="152" t="s">
        <v>4165</v>
      </c>
      <c r="F3718" s="95" t="s">
        <v>4165</v>
      </c>
      <c r="G3718" s="100" t="s">
        <v>400</v>
      </c>
      <c r="H3718" s="95"/>
      <c r="I3718" s="152"/>
      <c r="J3718" s="95" t="b">
        <f>Proc[[#This Row],[Requested]]=Proc[[#This Row],[CurrentParent]]</f>
        <v>1</v>
      </c>
      <c r="K3718" s="152" t="str">
        <f>IF(Proc[[#This Row],[Author]]="Marcela Urrego",VLOOKUP(LEFT(Proc[[#This Row],[Requested]],1),Table3[#All],2,0),VLOOKUP(Proc[[#This Row],[Author]],Table4[],2,0))</f>
        <v>LS</v>
      </c>
      <c r="L3718" s="95" t="s">
        <v>3524</v>
      </c>
      <c r="M3718" s="97">
        <v>45895</v>
      </c>
      <c r="N3718" s="97"/>
      <c r="O3718" s="97"/>
      <c r="P3718" s="97" t="str">
        <f ca="1">IF(Proc[[#This Row],[DaysAgeing]]&gt;5,"yep","on track")</f>
        <v>yep</v>
      </c>
      <c r="Q3718" s="2">
        <f ca="1">IF(Proc[[#This Row],[DateClosed]]="",ABS(NETWORKDAYS(Proc[[#This Row],[DateOpened]],TODAY()))-1,ABS(NETWORKDAYS(Proc[[#This Row],[DateOpened]],Proc[[#This Row],[DateClosed]]))-1)</f>
        <v>158</v>
      </c>
      <c r="R3718" s="97" t="s">
        <v>488</v>
      </c>
      <c r="S3718" s="95"/>
      <c r="T3718" s="153">
        <v>3717</v>
      </c>
    </row>
    <row r="3719" spans="1:20" hidden="1">
      <c r="A3719" s="100" t="s">
        <v>4162</v>
      </c>
      <c r="B3719" s="152" t="str">
        <f>IFERROR(VLOOKUP(Proc[[#This Row],[App]],Table2[],3,0),"open")</f>
        <v>ok</v>
      </c>
      <c r="C3719" s="103" t="s">
        <v>369</v>
      </c>
      <c r="D3719" s="152" t="s">
        <v>9323</v>
      </c>
      <c r="E3719" s="152" t="s">
        <v>4165</v>
      </c>
      <c r="F3719" s="95" t="s">
        <v>4165</v>
      </c>
      <c r="G3719" s="100" t="s">
        <v>400</v>
      </c>
      <c r="H3719" s="95"/>
      <c r="I3719" s="152"/>
      <c r="J3719" s="95" t="b">
        <f>Proc[[#This Row],[Requested]]=Proc[[#This Row],[CurrentParent]]</f>
        <v>1</v>
      </c>
      <c r="K3719" s="152" t="str">
        <f>IF(Proc[[#This Row],[Author]]="Marcela Urrego",VLOOKUP(LEFT(Proc[[#This Row],[Requested]],1),Table3[#All],2,0),VLOOKUP(Proc[[#This Row],[Author]],Table4[],2,0))</f>
        <v>LS</v>
      </c>
      <c r="L3719" s="95" t="s">
        <v>3524</v>
      </c>
      <c r="M3719" s="97">
        <v>45895</v>
      </c>
      <c r="N3719" s="97"/>
      <c r="O3719" s="97"/>
      <c r="P3719" s="97" t="str">
        <f ca="1">IF(Proc[[#This Row],[DaysAgeing]]&gt;5,"yep","on track")</f>
        <v>yep</v>
      </c>
      <c r="Q3719" s="2">
        <f ca="1">IF(Proc[[#This Row],[DateClosed]]="",ABS(NETWORKDAYS(Proc[[#This Row],[DateOpened]],TODAY()))-1,ABS(NETWORKDAYS(Proc[[#This Row],[DateOpened]],Proc[[#This Row],[DateClosed]]))-1)</f>
        <v>158</v>
      </c>
      <c r="R3719" s="97" t="s">
        <v>488</v>
      </c>
      <c r="S3719" s="95"/>
      <c r="T3719" s="153">
        <v>3718</v>
      </c>
    </row>
    <row r="3720" spans="1:20" hidden="1">
      <c r="A3720" s="100" t="s">
        <v>4162</v>
      </c>
      <c r="B3720" s="111" t="str">
        <f>IFERROR(VLOOKUP(Proc[[#This Row],[App]],Table2[],3,0),"open")</f>
        <v>ok</v>
      </c>
      <c r="C3720" s="103" t="s">
        <v>369</v>
      </c>
      <c r="D3720" s="152" t="s">
        <v>9313</v>
      </c>
      <c r="E3720" s="152" t="s">
        <v>4165</v>
      </c>
      <c r="F3720" s="95" t="s">
        <v>4165</v>
      </c>
      <c r="G3720" s="100" t="s">
        <v>400</v>
      </c>
      <c r="H3720" s="95"/>
      <c r="I3720" s="152"/>
      <c r="J3720" s="95" t="b">
        <f>Proc[[#This Row],[Requested]]=Proc[[#This Row],[CurrentParent]]</f>
        <v>1</v>
      </c>
      <c r="K3720" s="107" t="str">
        <f>IF(Proc[[#This Row],[Author]]="Marcela Urrego",VLOOKUP(LEFT(Proc[[#This Row],[Requested]],1),Table3[#All],2,0),VLOOKUP(Proc[[#This Row],[Author]],Table4[],2,0))</f>
        <v>LS</v>
      </c>
      <c r="L3720" s="95" t="s">
        <v>3524</v>
      </c>
      <c r="M3720" s="97">
        <v>45895</v>
      </c>
      <c r="N3720" s="97"/>
      <c r="O3720" s="97"/>
      <c r="P3720" s="97" t="str">
        <f ca="1">IF(Proc[[#This Row],[DaysAgeing]]&gt;5,"yep","on track")</f>
        <v>yep</v>
      </c>
      <c r="Q3720" s="2">
        <f ca="1">IF(Proc[[#This Row],[DateClosed]]="",ABS(NETWORKDAYS(Proc[[#This Row],[DateOpened]],TODAY()))-1,ABS(NETWORKDAYS(Proc[[#This Row],[DateOpened]],Proc[[#This Row],[DateClosed]]))-1)</f>
        <v>158</v>
      </c>
      <c r="R3720" s="97" t="s">
        <v>488</v>
      </c>
      <c r="S3720" s="95"/>
      <c r="T3720" s="153">
        <v>3719</v>
      </c>
    </row>
    <row r="3721" spans="1:20" hidden="1">
      <c r="A3721" s="100" t="s">
        <v>4162</v>
      </c>
      <c r="B3721" s="152" t="str">
        <f>IFERROR(VLOOKUP(Proc[[#This Row],[App]],Table2[],3,0),"open")</f>
        <v>ok</v>
      </c>
      <c r="C3721" s="103" t="s">
        <v>369</v>
      </c>
      <c r="D3721" s="152" t="s">
        <v>9324</v>
      </c>
      <c r="E3721" s="152" t="s">
        <v>4165</v>
      </c>
      <c r="F3721" s="95" t="s">
        <v>4165</v>
      </c>
      <c r="G3721" s="100" t="s">
        <v>406</v>
      </c>
      <c r="H3721" s="95" t="str">
        <f>IF(Proc[[#This Row],[type]]="LFF (MDG-F)",MID(Proc[[#This Row],[Obj]],13,10),"")</f>
        <v>2025C03513</v>
      </c>
      <c r="I3721" s="152"/>
      <c r="J3721" s="95" t="b">
        <f>Proc[[#This Row],[Requested]]=Proc[[#This Row],[CurrentParent]]</f>
        <v>1</v>
      </c>
      <c r="K3721" s="152" t="str">
        <f>IF(Proc[[#This Row],[Author]]="Marcela Urrego",VLOOKUP(LEFT(Proc[[#This Row],[Requested]],1),Table3[#All],2,0),VLOOKUP(Proc[[#This Row],[Author]],Table4[],2,0))</f>
        <v>LS</v>
      </c>
      <c r="L3721" s="95" t="s">
        <v>3524</v>
      </c>
      <c r="M3721" s="97">
        <v>45895</v>
      </c>
      <c r="N3721" s="97"/>
      <c r="O3721" s="97"/>
      <c r="P3721" s="97" t="str">
        <f ca="1">IF(Proc[[#This Row],[DaysAgeing]]&gt;5,"yep","on track")</f>
        <v>yep</v>
      </c>
      <c r="Q3721" s="2">
        <f ca="1">IF(Proc[[#This Row],[DateClosed]]="",ABS(NETWORKDAYS(Proc[[#This Row],[DateOpened]],TODAY()))-1,ABS(NETWORKDAYS(Proc[[#This Row],[DateOpened]],Proc[[#This Row],[DateClosed]]))-1)</f>
        <v>158</v>
      </c>
      <c r="R3721" s="97" t="s">
        <v>488</v>
      </c>
      <c r="S3721" s="95"/>
      <c r="T3721" s="153">
        <v>3720</v>
      </c>
    </row>
    <row r="3722" spans="1:20" hidden="1">
      <c r="A3722" s="100" t="s">
        <v>4162</v>
      </c>
      <c r="B3722" s="152" t="str">
        <f>IFERROR(VLOOKUP(Proc[[#This Row],[App]],Table2[],3,0),"open")</f>
        <v>ok</v>
      </c>
      <c r="C3722" s="103" t="s">
        <v>369</v>
      </c>
      <c r="D3722" s="152" t="s">
        <v>9325</v>
      </c>
      <c r="E3722" s="152" t="s">
        <v>4165</v>
      </c>
      <c r="F3722" s="95" t="s">
        <v>4165</v>
      </c>
      <c r="G3722" s="100" t="s">
        <v>400</v>
      </c>
      <c r="H3722" s="95"/>
      <c r="I3722" s="152"/>
      <c r="J3722" s="95" t="b">
        <f>Proc[[#This Row],[Requested]]=Proc[[#This Row],[CurrentParent]]</f>
        <v>1</v>
      </c>
      <c r="K3722" s="152" t="str">
        <f>IF(Proc[[#This Row],[Author]]="Marcela Urrego",VLOOKUP(LEFT(Proc[[#This Row],[Requested]],1),Table3[#All],2,0),VLOOKUP(Proc[[#This Row],[Author]],Table4[],2,0))</f>
        <v>LS</v>
      </c>
      <c r="L3722" s="95" t="s">
        <v>3524</v>
      </c>
      <c r="M3722" s="97">
        <v>45895</v>
      </c>
      <c r="N3722" s="97"/>
      <c r="O3722" s="97"/>
      <c r="P3722" s="97" t="str">
        <f ca="1">IF(Proc[[#This Row],[DaysAgeing]]&gt;5,"yep","on track")</f>
        <v>yep</v>
      </c>
      <c r="Q3722" s="2">
        <f ca="1">IF(Proc[[#This Row],[DateClosed]]="",ABS(NETWORKDAYS(Proc[[#This Row],[DateOpened]],TODAY()))-1,ABS(NETWORKDAYS(Proc[[#This Row],[DateOpened]],Proc[[#This Row],[DateClosed]]))-1)</f>
        <v>158</v>
      </c>
      <c r="R3722" s="97" t="s">
        <v>488</v>
      </c>
      <c r="S3722" s="95"/>
      <c r="T3722" s="153">
        <v>3721</v>
      </c>
    </row>
    <row r="3723" spans="1:20" hidden="1">
      <c r="A3723" s="100" t="s">
        <v>4162</v>
      </c>
      <c r="B3723" s="152" t="str">
        <f>IFERROR(VLOOKUP(Proc[[#This Row],[App]],Table2[],3,0),"open")</f>
        <v>ok</v>
      </c>
      <c r="C3723" s="103" t="s">
        <v>369</v>
      </c>
      <c r="D3723" s="152" t="s">
        <v>9315</v>
      </c>
      <c r="E3723" s="152" t="s">
        <v>4165</v>
      </c>
      <c r="F3723" s="95" t="s">
        <v>4165</v>
      </c>
      <c r="G3723" s="100" t="s">
        <v>400</v>
      </c>
      <c r="H3723" s="95"/>
      <c r="I3723" s="152"/>
      <c r="J3723" s="95" t="b">
        <f>Proc[[#This Row],[Requested]]=Proc[[#This Row],[CurrentParent]]</f>
        <v>1</v>
      </c>
      <c r="K3723" s="152" t="str">
        <f>IF(Proc[[#This Row],[Author]]="Marcela Urrego",VLOOKUP(LEFT(Proc[[#This Row],[Requested]],1),Table3[#All],2,0),VLOOKUP(Proc[[#This Row],[Author]],Table4[],2,0))</f>
        <v>LS</v>
      </c>
      <c r="L3723" s="95" t="s">
        <v>3524</v>
      </c>
      <c r="M3723" s="97">
        <v>45895</v>
      </c>
      <c r="N3723" s="97"/>
      <c r="O3723" s="97"/>
      <c r="P3723" s="97" t="str">
        <f ca="1">IF(Proc[[#This Row],[DaysAgeing]]&gt;5,"yep","on track")</f>
        <v>yep</v>
      </c>
      <c r="Q3723" s="2">
        <f ca="1">IF(Proc[[#This Row],[DateClosed]]="",ABS(NETWORKDAYS(Proc[[#This Row],[DateOpened]],TODAY()))-1,ABS(NETWORKDAYS(Proc[[#This Row],[DateOpened]],Proc[[#This Row],[DateClosed]]))-1)</f>
        <v>158</v>
      </c>
      <c r="R3723" s="97" t="s">
        <v>488</v>
      </c>
      <c r="S3723" s="95"/>
      <c r="T3723" s="153">
        <v>3722</v>
      </c>
    </row>
    <row r="3724" spans="1:20" hidden="1">
      <c r="A3724" s="100" t="s">
        <v>4162</v>
      </c>
      <c r="B3724" s="152" t="str">
        <f>IFERROR(VLOOKUP(Proc[[#This Row],[App]],Table2[],3,0),"open")</f>
        <v>ok</v>
      </c>
      <c r="C3724" s="103" t="s">
        <v>369</v>
      </c>
      <c r="D3724" s="152" t="s">
        <v>9326</v>
      </c>
      <c r="E3724" s="152" t="s">
        <v>4165</v>
      </c>
      <c r="F3724" s="95" t="s">
        <v>4165</v>
      </c>
      <c r="G3724" s="100" t="s">
        <v>400</v>
      </c>
      <c r="H3724" s="95"/>
      <c r="I3724" s="152"/>
      <c r="J3724" s="95" t="b">
        <f>Proc[[#This Row],[Requested]]=Proc[[#This Row],[CurrentParent]]</f>
        <v>1</v>
      </c>
      <c r="K3724" s="152" t="str">
        <f>IF(Proc[[#This Row],[Author]]="Marcela Urrego",VLOOKUP(LEFT(Proc[[#This Row],[Requested]],1),Table3[#All],2,0),VLOOKUP(Proc[[#This Row],[Author]],Table4[],2,0))</f>
        <v>LS</v>
      </c>
      <c r="L3724" s="95" t="s">
        <v>3524</v>
      </c>
      <c r="M3724" s="97">
        <v>45895</v>
      </c>
      <c r="N3724" s="97"/>
      <c r="O3724" s="97"/>
      <c r="P3724" s="97" t="str">
        <f ca="1">IF(Proc[[#This Row],[DaysAgeing]]&gt;5,"yep","on track")</f>
        <v>yep</v>
      </c>
      <c r="Q3724" s="2">
        <f ca="1">IF(Proc[[#This Row],[DateClosed]]="",ABS(NETWORKDAYS(Proc[[#This Row],[DateOpened]],TODAY()))-1,ABS(NETWORKDAYS(Proc[[#This Row],[DateOpened]],Proc[[#This Row],[DateClosed]]))-1)</f>
        <v>158</v>
      </c>
      <c r="R3724" s="97" t="s">
        <v>488</v>
      </c>
      <c r="S3724" s="95"/>
      <c r="T3724" s="153">
        <v>3723</v>
      </c>
    </row>
    <row r="3725" spans="1:20" hidden="1">
      <c r="A3725" s="100" t="s">
        <v>4162</v>
      </c>
      <c r="B3725" s="152" t="str">
        <f>IFERROR(VLOOKUP(Proc[[#This Row],[App]],Table2[],3,0),"open")</f>
        <v>ok</v>
      </c>
      <c r="C3725" s="103" t="s">
        <v>369</v>
      </c>
      <c r="D3725" s="152" t="s">
        <v>9305</v>
      </c>
      <c r="E3725" s="152" t="s">
        <v>4165</v>
      </c>
      <c r="F3725" s="95" t="s">
        <v>4165</v>
      </c>
      <c r="G3725" s="100" t="s">
        <v>400</v>
      </c>
      <c r="H3725" s="95"/>
      <c r="I3725" s="152"/>
      <c r="J3725" s="95" t="b">
        <f>Proc[[#This Row],[Requested]]=Proc[[#This Row],[CurrentParent]]</f>
        <v>1</v>
      </c>
      <c r="K3725" s="152" t="str">
        <f>IF(Proc[[#This Row],[Author]]="Marcela Urrego",VLOOKUP(LEFT(Proc[[#This Row],[Requested]],1),Table3[#All],2,0),VLOOKUP(Proc[[#This Row],[Author]],Table4[],2,0))</f>
        <v>LS</v>
      </c>
      <c r="L3725" s="95" t="s">
        <v>3524</v>
      </c>
      <c r="M3725" s="97">
        <v>45895</v>
      </c>
      <c r="N3725" s="97"/>
      <c r="O3725" s="97"/>
      <c r="P3725" s="97" t="str">
        <f ca="1">IF(Proc[[#This Row],[DaysAgeing]]&gt;5,"yep","on track")</f>
        <v>yep</v>
      </c>
      <c r="Q3725" s="2">
        <f ca="1">IF(Proc[[#This Row],[DateClosed]]="",ABS(NETWORKDAYS(Proc[[#This Row],[DateOpened]],TODAY()))-1,ABS(NETWORKDAYS(Proc[[#This Row],[DateOpened]],Proc[[#This Row],[DateClosed]]))-1)</f>
        <v>158</v>
      </c>
      <c r="R3725" s="97" t="s">
        <v>488</v>
      </c>
      <c r="S3725" s="95"/>
      <c r="T3725" s="153">
        <v>3724</v>
      </c>
    </row>
    <row r="3726" spans="1:20" hidden="1">
      <c r="A3726" s="100" t="s">
        <v>4162</v>
      </c>
      <c r="B3726" s="152" t="str">
        <f>IFERROR(VLOOKUP(Proc[[#This Row],[App]],Table2[],3,0),"open")</f>
        <v>ok</v>
      </c>
      <c r="C3726" s="103" t="s">
        <v>369</v>
      </c>
      <c r="D3726" s="152" t="s">
        <v>9327</v>
      </c>
      <c r="E3726" s="152" t="s">
        <v>4165</v>
      </c>
      <c r="F3726" s="95" t="s">
        <v>4165</v>
      </c>
      <c r="G3726" s="100" t="s">
        <v>400</v>
      </c>
      <c r="H3726" s="95"/>
      <c r="I3726" s="152"/>
      <c r="J3726" s="95" t="b">
        <f>Proc[[#This Row],[Requested]]=Proc[[#This Row],[CurrentParent]]</f>
        <v>1</v>
      </c>
      <c r="K3726" s="152" t="str">
        <f>IF(Proc[[#This Row],[Author]]="Marcela Urrego",VLOOKUP(LEFT(Proc[[#This Row],[Requested]],1),Table3[#All],2,0),VLOOKUP(Proc[[#This Row],[Author]],Table4[],2,0))</f>
        <v>LS</v>
      </c>
      <c r="L3726" s="95" t="s">
        <v>3524</v>
      </c>
      <c r="M3726" s="97">
        <v>45895</v>
      </c>
      <c r="N3726" s="97"/>
      <c r="O3726" s="97"/>
      <c r="P3726" s="97" t="str">
        <f ca="1">IF(Proc[[#This Row],[DaysAgeing]]&gt;5,"yep","on track")</f>
        <v>yep</v>
      </c>
      <c r="Q3726" s="2">
        <f ca="1">IF(Proc[[#This Row],[DateClosed]]="",ABS(NETWORKDAYS(Proc[[#This Row],[DateOpened]],TODAY()))-1,ABS(NETWORKDAYS(Proc[[#This Row],[DateOpened]],Proc[[#This Row],[DateClosed]]))-1)</f>
        <v>158</v>
      </c>
      <c r="R3726" s="97" t="s">
        <v>488</v>
      </c>
      <c r="S3726" s="95"/>
      <c r="T3726" s="153">
        <v>3725</v>
      </c>
    </row>
    <row r="3727" spans="1:20" hidden="1">
      <c r="A3727" s="100" t="s">
        <v>4162</v>
      </c>
      <c r="B3727" s="152" t="str">
        <f>IFERROR(VLOOKUP(Proc[[#This Row],[App]],Table2[],3,0),"open")</f>
        <v>ok</v>
      </c>
      <c r="C3727" s="103" t="s">
        <v>369</v>
      </c>
      <c r="D3727" s="152" t="s">
        <v>7919</v>
      </c>
      <c r="E3727" s="152" t="s">
        <v>4165</v>
      </c>
      <c r="F3727" s="95" t="s">
        <v>4165</v>
      </c>
      <c r="G3727" s="100" t="s">
        <v>400</v>
      </c>
      <c r="H3727" s="95"/>
      <c r="I3727" s="152"/>
      <c r="J3727" s="95" t="b">
        <f>Proc[[#This Row],[Requested]]=Proc[[#This Row],[CurrentParent]]</f>
        <v>1</v>
      </c>
      <c r="K3727" s="152" t="str">
        <f>IF(Proc[[#This Row],[Author]]="Marcela Urrego",VLOOKUP(LEFT(Proc[[#This Row],[Requested]],1),Table3[#All],2,0),VLOOKUP(Proc[[#This Row],[Author]],Table4[],2,0))</f>
        <v>LS</v>
      </c>
      <c r="L3727" s="95" t="s">
        <v>3524</v>
      </c>
      <c r="M3727" s="97">
        <v>45895</v>
      </c>
      <c r="N3727" s="97"/>
      <c r="O3727" s="97"/>
      <c r="P3727" s="97" t="str">
        <f ca="1">IF(Proc[[#This Row],[DaysAgeing]]&gt;5,"yep","on track")</f>
        <v>yep</v>
      </c>
      <c r="Q3727" s="2">
        <f ca="1">IF(Proc[[#This Row],[DateClosed]]="",ABS(NETWORKDAYS(Proc[[#This Row],[DateOpened]],TODAY()))-1,ABS(NETWORKDAYS(Proc[[#This Row],[DateOpened]],Proc[[#This Row],[DateClosed]]))-1)</f>
        <v>158</v>
      </c>
      <c r="R3727" s="97" t="s">
        <v>488</v>
      </c>
      <c r="S3727" s="95"/>
      <c r="T3727" s="153">
        <v>3726</v>
      </c>
    </row>
    <row r="3728" spans="1:20" hidden="1">
      <c r="A3728" s="100" t="s">
        <v>4162</v>
      </c>
      <c r="B3728" s="111" t="str">
        <f>IFERROR(VLOOKUP(Proc[[#This Row],[App]],Table2[],3,0),"open")</f>
        <v>ok</v>
      </c>
      <c r="C3728" s="103" t="s">
        <v>369</v>
      </c>
      <c r="D3728" s="152" t="s">
        <v>9328</v>
      </c>
      <c r="E3728" s="152" t="s">
        <v>4168</v>
      </c>
      <c r="F3728" s="153" t="s">
        <v>4168</v>
      </c>
      <c r="G3728" s="100" t="s">
        <v>400</v>
      </c>
      <c r="H3728" s="95"/>
      <c r="I3728" s="152"/>
      <c r="J3728" s="95" t="b">
        <f>Proc[[#This Row],[Requested]]=Proc[[#This Row],[CurrentParent]]</f>
        <v>1</v>
      </c>
      <c r="K3728" s="107" t="str">
        <f>IF(Proc[[#This Row],[Author]]="Marcela Urrego",VLOOKUP(LEFT(Proc[[#This Row],[Requested]],1),Table3[#All],2,0),VLOOKUP(Proc[[#This Row],[Author]],Table4[],2,0))</f>
        <v>LS</v>
      </c>
      <c r="L3728" s="95" t="s">
        <v>3524</v>
      </c>
      <c r="M3728" s="97">
        <v>45895</v>
      </c>
      <c r="N3728" s="97"/>
      <c r="O3728" s="97"/>
      <c r="P3728" s="97" t="str">
        <f ca="1">IF(Proc[[#This Row],[DaysAgeing]]&gt;5,"yep","on track")</f>
        <v>yep</v>
      </c>
      <c r="Q3728" s="2">
        <f ca="1">IF(Proc[[#This Row],[DateClosed]]="",ABS(NETWORKDAYS(Proc[[#This Row],[DateOpened]],TODAY()))-1,ABS(NETWORKDAYS(Proc[[#This Row],[DateOpened]],Proc[[#This Row],[DateClosed]]))-1)</f>
        <v>158</v>
      </c>
      <c r="R3728" s="97" t="s">
        <v>488</v>
      </c>
      <c r="S3728" s="95"/>
      <c r="T3728" s="153">
        <v>3727</v>
      </c>
    </row>
    <row r="3729" spans="1:20" hidden="1">
      <c r="A3729" s="100" t="s">
        <v>4162</v>
      </c>
      <c r="B3729" s="152" t="str">
        <f>IFERROR(VLOOKUP(Proc[[#This Row],[App]],Table2[],3,0),"open")</f>
        <v>ok</v>
      </c>
      <c r="C3729" s="103" t="s">
        <v>369</v>
      </c>
      <c r="D3729" s="152" t="s">
        <v>9329</v>
      </c>
      <c r="E3729" s="152" t="s">
        <v>4165</v>
      </c>
      <c r="F3729" s="95" t="s">
        <v>4165</v>
      </c>
      <c r="G3729" s="100" t="s">
        <v>400</v>
      </c>
      <c r="H3729" s="95"/>
      <c r="I3729" s="152"/>
      <c r="J3729" s="95" t="b">
        <f>Proc[[#This Row],[Requested]]=Proc[[#This Row],[CurrentParent]]</f>
        <v>1</v>
      </c>
      <c r="K3729" s="152" t="str">
        <f>IF(Proc[[#This Row],[Author]]="Marcela Urrego",VLOOKUP(LEFT(Proc[[#This Row],[Requested]],1),Table3[#All],2,0),VLOOKUP(Proc[[#This Row],[Author]],Table4[],2,0))</f>
        <v>LS</v>
      </c>
      <c r="L3729" s="95" t="s">
        <v>3524</v>
      </c>
      <c r="M3729" s="97">
        <v>45895</v>
      </c>
      <c r="N3729" s="97"/>
      <c r="O3729" s="97"/>
      <c r="P3729" s="97" t="str">
        <f ca="1">IF(Proc[[#This Row],[DaysAgeing]]&gt;5,"yep","on track")</f>
        <v>yep</v>
      </c>
      <c r="Q3729" s="2">
        <f ca="1">IF(Proc[[#This Row],[DateClosed]]="",ABS(NETWORKDAYS(Proc[[#This Row],[DateOpened]],TODAY()))-1,ABS(NETWORKDAYS(Proc[[#This Row],[DateOpened]],Proc[[#This Row],[DateClosed]]))-1)</f>
        <v>158</v>
      </c>
      <c r="R3729" s="97" t="s">
        <v>488</v>
      </c>
      <c r="S3729" s="95"/>
      <c r="T3729" s="153">
        <v>3728</v>
      </c>
    </row>
    <row r="3730" spans="1:20" hidden="1">
      <c r="A3730" s="100" t="s">
        <v>4162</v>
      </c>
      <c r="B3730" s="152" t="str">
        <f>IFERROR(VLOOKUP(Proc[[#This Row],[App]],Table2[],3,0),"open")</f>
        <v>ok</v>
      </c>
      <c r="C3730" s="103" t="s">
        <v>369</v>
      </c>
      <c r="D3730" s="152" t="s">
        <v>6147</v>
      </c>
      <c r="E3730" s="152" t="s">
        <v>4169</v>
      </c>
      <c r="F3730" s="95" t="s">
        <v>4169</v>
      </c>
      <c r="G3730" s="100" t="s">
        <v>400</v>
      </c>
      <c r="H3730" s="95"/>
      <c r="I3730" s="152"/>
      <c r="J3730" s="95" t="b">
        <f>Proc[[#This Row],[Requested]]=Proc[[#This Row],[CurrentParent]]</f>
        <v>1</v>
      </c>
      <c r="K3730" s="152" t="str">
        <f>IF(Proc[[#This Row],[Author]]="Marcela Urrego",VLOOKUP(LEFT(Proc[[#This Row],[Requested]],1),Table3[#All],2,0),VLOOKUP(Proc[[#This Row],[Author]],Table4[],2,0))</f>
        <v>LS</v>
      </c>
      <c r="L3730" s="95" t="s">
        <v>3524</v>
      </c>
      <c r="M3730" s="97">
        <v>45895</v>
      </c>
      <c r="N3730" s="97"/>
      <c r="O3730" s="97"/>
      <c r="P3730" s="97" t="str">
        <f ca="1">IF(Proc[[#This Row],[DaysAgeing]]&gt;5,"yep","on track")</f>
        <v>yep</v>
      </c>
      <c r="Q3730" s="2">
        <f ca="1">IF(Proc[[#This Row],[DateClosed]]="",ABS(NETWORKDAYS(Proc[[#This Row],[DateOpened]],TODAY()))-1,ABS(NETWORKDAYS(Proc[[#This Row],[DateOpened]],Proc[[#This Row],[DateClosed]]))-1)</f>
        <v>158</v>
      </c>
      <c r="R3730" s="97" t="s">
        <v>488</v>
      </c>
      <c r="S3730" s="95"/>
      <c r="T3730" s="153">
        <v>3729</v>
      </c>
    </row>
    <row r="3731" spans="1:20" hidden="1">
      <c r="A3731" s="100" t="s">
        <v>4162</v>
      </c>
      <c r="B3731" s="111" t="str">
        <f>IFERROR(VLOOKUP(Proc[[#This Row],[App]],Table2[],3,0),"open")</f>
        <v>ok</v>
      </c>
      <c r="C3731" s="103" t="s">
        <v>369</v>
      </c>
      <c r="D3731" s="152" t="s">
        <v>6151</v>
      </c>
      <c r="E3731" s="152" t="s">
        <v>4169</v>
      </c>
      <c r="F3731" s="153" t="s">
        <v>4169</v>
      </c>
      <c r="G3731" s="100" t="s">
        <v>400</v>
      </c>
      <c r="H3731" s="95" t="str">
        <f>IF(Proc[[#This Row],[type]]="LFF (MDG-F)",MID(Proc[[#This Row],[Obj]],13,10),"")</f>
        <v/>
      </c>
      <c r="I3731" s="152"/>
      <c r="J3731" s="95" t="b">
        <f>Proc[[#This Row],[Requested]]=Proc[[#This Row],[CurrentParent]]</f>
        <v>1</v>
      </c>
      <c r="K3731" s="107" t="str">
        <f>IF(Proc[[#This Row],[Author]]="Marcela Urrego",VLOOKUP(LEFT(Proc[[#This Row],[Requested]],1),Table3[#All],2,0),VLOOKUP(Proc[[#This Row],[Author]],Table4[],2,0))</f>
        <v>LS</v>
      </c>
      <c r="L3731" s="95" t="s">
        <v>3524</v>
      </c>
      <c r="M3731" s="97">
        <v>45895</v>
      </c>
      <c r="N3731" s="97"/>
      <c r="O3731" s="97"/>
      <c r="P3731" s="101" t="str">
        <f ca="1">IF(Proc[[#This Row],[DaysAgeing]]&gt;5,"yep","on track")</f>
        <v>yep</v>
      </c>
      <c r="Q3731" s="2">
        <f ca="1">IF(Proc[[#This Row],[DateClosed]]="",ABS(NETWORKDAYS(Proc[[#This Row],[DateOpened]],TODAY()))-1,ABS(NETWORKDAYS(Proc[[#This Row],[DateOpened]],Proc[[#This Row],[DateClosed]]))-1)</f>
        <v>158</v>
      </c>
      <c r="R3731" s="97" t="s">
        <v>488</v>
      </c>
      <c r="S3731" s="95"/>
      <c r="T3731" s="153">
        <v>3730</v>
      </c>
    </row>
    <row r="3732" spans="1:20" hidden="1">
      <c r="A3732" t="s">
        <v>4170</v>
      </c>
      <c r="B3732" s="152" t="str">
        <f>IFERROR(VLOOKUP(Proc[[#This Row],[App]],Table2[],3,0),"open")</f>
        <v>ok</v>
      </c>
      <c r="C3732" s="100" t="s">
        <v>369</v>
      </c>
      <c r="D3732" s="152" t="s">
        <v>9262</v>
      </c>
      <c r="E3732" s="152" t="s">
        <v>3821</v>
      </c>
      <c r="F3732" s="95" t="s">
        <v>3821</v>
      </c>
      <c r="G3732" s="100" t="s">
        <v>406</v>
      </c>
      <c r="H3732" s="95" t="str">
        <f>IF(Proc[[#This Row],[type]]="LFF (MDG-F)",MID(Proc[[#This Row],[Obj]],13,10),"")</f>
        <v>DE73R00021</v>
      </c>
      <c r="I3732" s="152"/>
      <c r="J3732" s="95" t="b">
        <f>Proc[[#This Row],[Requested]]=Proc[[#This Row],[CurrentParent]]</f>
        <v>1</v>
      </c>
      <c r="K3732" s="152" t="str">
        <f>IF(Proc[[#This Row],[Author]]="Marcela Urrego",VLOOKUP(LEFT(Proc[[#This Row],[Requested]],1),Table3[#All],2,0),VLOOKUP(Proc[[#This Row],[Author]],Table4[],2,0))</f>
        <v>LS</v>
      </c>
      <c r="L3732" s="95" t="s">
        <v>3524</v>
      </c>
      <c r="M3732" s="97">
        <v>45895</v>
      </c>
      <c r="N3732" s="97"/>
      <c r="O3732" s="97"/>
      <c r="P3732" s="101" t="str">
        <f ca="1">IF(Proc[[#This Row],[DaysAgeing]]&gt;5,"yep","on track")</f>
        <v>yep</v>
      </c>
      <c r="Q3732" s="2">
        <f ca="1">IF(Proc[[#This Row],[DateClosed]]="",ABS(NETWORKDAYS(Proc[[#This Row],[DateOpened]],TODAY()))-1,ABS(NETWORKDAYS(Proc[[#This Row],[DateOpened]],Proc[[#This Row],[DateClosed]]))-1)</f>
        <v>158</v>
      </c>
      <c r="R3732" s="97" t="s">
        <v>488</v>
      </c>
      <c r="S3732" s="95"/>
      <c r="T3732" s="153">
        <v>3731</v>
      </c>
    </row>
    <row r="3733" spans="1:20" hidden="1">
      <c r="A3733" s="100" t="s">
        <v>4170</v>
      </c>
      <c r="B3733" s="152" t="str">
        <f>IFERROR(VLOOKUP(Proc[[#This Row],[App]],Table2[],3,0),"open")</f>
        <v>ok</v>
      </c>
      <c r="C3733" s="100" t="s">
        <v>369</v>
      </c>
      <c r="D3733" s="152" t="s">
        <v>9264</v>
      </c>
      <c r="E3733" s="152" t="s">
        <v>3821</v>
      </c>
      <c r="F3733" s="95" t="s">
        <v>3821</v>
      </c>
      <c r="G3733" s="100" t="s">
        <v>406</v>
      </c>
      <c r="H3733" s="95" t="str">
        <f>IF(Proc[[#This Row],[type]]="LFF (MDG-F)",MID(Proc[[#This Row],[Obj]],13,10),"")</f>
        <v>DE73R00013</v>
      </c>
      <c r="I3733" s="152"/>
      <c r="J3733" s="95" t="b">
        <f>Proc[[#This Row],[Requested]]=Proc[[#This Row],[CurrentParent]]</f>
        <v>1</v>
      </c>
      <c r="K3733" s="152" t="str">
        <f>IF(Proc[[#This Row],[Author]]="Marcela Urrego",VLOOKUP(LEFT(Proc[[#This Row],[Requested]],1),Table3[#All],2,0),VLOOKUP(Proc[[#This Row],[Author]],Table4[],2,0))</f>
        <v>LS</v>
      </c>
      <c r="L3733" s="95" t="s">
        <v>3524</v>
      </c>
      <c r="M3733" s="97">
        <v>45895</v>
      </c>
      <c r="N3733" s="97"/>
      <c r="O3733" s="97"/>
      <c r="P3733" s="101" t="str">
        <f ca="1">IF(Proc[[#This Row],[DaysAgeing]]&gt;5,"yep","on track")</f>
        <v>yep</v>
      </c>
      <c r="Q3733" s="2">
        <f ca="1">IF(Proc[[#This Row],[DateClosed]]="",ABS(NETWORKDAYS(Proc[[#This Row],[DateOpened]],TODAY()))-1,ABS(NETWORKDAYS(Proc[[#This Row],[DateOpened]],Proc[[#This Row],[DateClosed]]))-1)</f>
        <v>158</v>
      </c>
      <c r="R3733" s="97" t="s">
        <v>488</v>
      </c>
      <c r="S3733" s="95"/>
      <c r="T3733" s="153">
        <v>3732</v>
      </c>
    </row>
    <row r="3734" spans="1:20" hidden="1">
      <c r="A3734" t="s">
        <v>4171</v>
      </c>
      <c r="B3734" s="111" t="str">
        <f>IFERROR(VLOOKUP(Proc[[#This Row],[App]],Table2[],3,0),"open")</f>
        <v>ok</v>
      </c>
      <c r="C3734" s="103" t="s">
        <v>369</v>
      </c>
      <c r="D3734" s="152" t="s">
        <v>4172</v>
      </c>
      <c r="E3734" s="152" t="s">
        <v>1767</v>
      </c>
      <c r="F3734" s="153" t="s">
        <v>1767</v>
      </c>
      <c r="G3734" t="s">
        <v>400</v>
      </c>
      <c r="H3734" s="95" t="str">
        <f>IF(Proc[[#This Row],[type]]="LFF (MDG-F)",MID(Proc[[#This Row],[Obj]],13,10),"")</f>
        <v/>
      </c>
      <c r="I3734" s="152"/>
      <c r="J3734" s="95" t="b">
        <f>Proc[[#This Row],[Requested]]=Proc[[#This Row],[CurrentParent]]</f>
        <v>1</v>
      </c>
      <c r="K3734" s="107" t="str">
        <f>IF(Proc[[#This Row],[Author]]="Marcela Urrego",VLOOKUP(LEFT(Proc[[#This Row],[Requested]],1),Table3[#All],2,0),VLOOKUP(Proc[[#This Row],[Author]],Table4[],2,0))</f>
        <v>HC</v>
      </c>
      <c r="L3734" s="95" t="s">
        <v>3524</v>
      </c>
      <c r="M3734" s="97">
        <v>45895</v>
      </c>
      <c r="N3734" s="97"/>
      <c r="O3734" s="97"/>
      <c r="P3734" s="101" t="str">
        <f ca="1">IF(Proc[[#This Row],[DaysAgeing]]&gt;5,"yep","on track")</f>
        <v>yep</v>
      </c>
      <c r="Q3734" s="2">
        <f ca="1">IF(Proc[[#This Row],[DateClosed]]="",ABS(NETWORKDAYS(Proc[[#This Row],[DateOpened]],TODAY()))-1,ABS(NETWORKDAYS(Proc[[#This Row],[DateOpened]],Proc[[#This Row],[DateClosed]]))-1)</f>
        <v>158</v>
      </c>
      <c r="R3734" s="101" t="s">
        <v>1005</v>
      </c>
      <c r="S3734" s="95"/>
      <c r="T3734" s="153">
        <v>3733</v>
      </c>
    </row>
    <row r="3735" spans="1:20" hidden="1">
      <c r="A3735" s="100" t="s">
        <v>4171</v>
      </c>
      <c r="B3735" s="111" t="str">
        <f>IFERROR(VLOOKUP(Proc[[#This Row],[App]],Table2[],3,0),"open")</f>
        <v>ok</v>
      </c>
      <c r="C3735" s="103" t="s">
        <v>369</v>
      </c>
      <c r="D3735" s="152" t="s">
        <v>4173</v>
      </c>
      <c r="E3735" s="152" t="s">
        <v>1767</v>
      </c>
      <c r="F3735" s="153" t="s">
        <v>1767</v>
      </c>
      <c r="G3735" s="100" t="s">
        <v>400</v>
      </c>
      <c r="H3735" s="95" t="str">
        <f>IF(Proc[[#This Row],[type]]="LFF (MDG-F)",MID(Proc[[#This Row],[Obj]],13,10),"")</f>
        <v/>
      </c>
      <c r="I3735" s="152"/>
      <c r="J3735" s="95" t="b">
        <f>Proc[[#This Row],[Requested]]=Proc[[#This Row],[CurrentParent]]</f>
        <v>1</v>
      </c>
      <c r="K3735" s="107" t="str">
        <f>IF(Proc[[#This Row],[Author]]="Marcela Urrego",VLOOKUP(LEFT(Proc[[#This Row],[Requested]],1),Table3[#All],2,0),VLOOKUP(Proc[[#This Row],[Author]],Table4[],2,0))</f>
        <v>HC</v>
      </c>
      <c r="L3735" s="95" t="s">
        <v>3524</v>
      </c>
      <c r="M3735" s="97">
        <v>45895</v>
      </c>
      <c r="N3735" s="97"/>
      <c r="O3735" s="97"/>
      <c r="P3735" s="101" t="str">
        <f ca="1">IF(Proc[[#This Row],[DaysAgeing]]&gt;5,"yep","on track")</f>
        <v>yep</v>
      </c>
      <c r="Q3735" s="2">
        <f ca="1">IF(Proc[[#This Row],[DateClosed]]="",ABS(NETWORKDAYS(Proc[[#This Row],[DateOpened]],TODAY()))-1,ABS(NETWORKDAYS(Proc[[#This Row],[DateOpened]],Proc[[#This Row],[DateClosed]]))-1)</f>
        <v>158</v>
      </c>
      <c r="R3735" s="101" t="s">
        <v>1005</v>
      </c>
      <c r="S3735" s="95"/>
      <c r="T3735" s="153">
        <v>3734</v>
      </c>
    </row>
    <row r="3736" spans="1:20" hidden="1">
      <c r="A3736" s="100" t="s">
        <v>4171</v>
      </c>
      <c r="B3736" s="152" t="str">
        <f>IFERROR(VLOOKUP(Proc[[#This Row],[App]],Table2[],3,0),"open")</f>
        <v>ok</v>
      </c>
      <c r="C3736" s="103" t="s">
        <v>369</v>
      </c>
      <c r="D3736" s="152" t="s">
        <v>9330</v>
      </c>
      <c r="E3736" s="152" t="s">
        <v>2190</v>
      </c>
      <c r="F3736" s="95" t="s">
        <v>2190</v>
      </c>
      <c r="G3736" s="100" t="s">
        <v>400</v>
      </c>
      <c r="H3736" s="95" t="str">
        <f>IF(Proc[[#This Row],[type]]="LFF (MDG-F)",MID(Proc[[#This Row],[Obj]],13,10),"")</f>
        <v/>
      </c>
      <c r="I3736" s="152"/>
      <c r="J3736" s="95" t="b">
        <f>Proc[[#This Row],[Requested]]=Proc[[#This Row],[CurrentParent]]</f>
        <v>1</v>
      </c>
      <c r="K3736" s="152" t="str">
        <f>IF(Proc[[#This Row],[Author]]="Marcela Urrego",VLOOKUP(LEFT(Proc[[#This Row],[Requested]],1),Table3[#All],2,0),VLOOKUP(Proc[[#This Row],[Author]],Table4[],2,0))</f>
        <v>HC</v>
      </c>
      <c r="L3736" s="95" t="s">
        <v>3524</v>
      </c>
      <c r="M3736" s="97">
        <v>45895</v>
      </c>
      <c r="N3736" s="97"/>
      <c r="O3736" s="97"/>
      <c r="P3736" s="101" t="str">
        <f ca="1">IF(Proc[[#This Row],[DaysAgeing]]&gt;5,"yep","on track")</f>
        <v>yep</v>
      </c>
      <c r="Q3736" s="2">
        <f ca="1">IF(Proc[[#This Row],[DateClosed]]="",ABS(NETWORKDAYS(Proc[[#This Row],[DateOpened]],TODAY()))-1,ABS(NETWORKDAYS(Proc[[#This Row],[DateOpened]],Proc[[#This Row],[DateClosed]]))-1)</f>
        <v>158</v>
      </c>
      <c r="R3736" s="101" t="s">
        <v>1005</v>
      </c>
      <c r="S3736" s="95"/>
      <c r="T3736" s="153">
        <v>3735</v>
      </c>
    </row>
    <row r="3737" spans="1:20" hidden="1">
      <c r="A3737" s="100" t="s">
        <v>4171</v>
      </c>
      <c r="B3737" s="111" t="str">
        <f>IFERROR(VLOOKUP(Proc[[#This Row],[App]],Table2[],3,0),"open")</f>
        <v>ok</v>
      </c>
      <c r="C3737" s="103" t="s">
        <v>369</v>
      </c>
      <c r="D3737" s="152" t="s">
        <v>4174</v>
      </c>
      <c r="E3737" s="152" t="s">
        <v>2826</v>
      </c>
      <c r="F3737" s="153" t="s">
        <v>2826</v>
      </c>
      <c r="G3737" s="100" t="s">
        <v>400</v>
      </c>
      <c r="H3737" s="95" t="str">
        <f>IF(Proc[[#This Row],[type]]="LFF (MDG-F)",MID(Proc[[#This Row],[Obj]],13,10),"")</f>
        <v/>
      </c>
      <c r="I3737" s="152"/>
      <c r="J3737" s="95" t="b">
        <f>Proc[[#This Row],[Requested]]=Proc[[#This Row],[CurrentParent]]</f>
        <v>1</v>
      </c>
      <c r="K3737" s="107" t="str">
        <f>IF(Proc[[#This Row],[Author]]="Marcela Urrego",VLOOKUP(LEFT(Proc[[#This Row],[Requested]],1),Table3[#All],2,0),VLOOKUP(Proc[[#This Row],[Author]],Table4[],2,0))</f>
        <v>HC</v>
      </c>
      <c r="L3737" s="95" t="s">
        <v>3524</v>
      </c>
      <c r="M3737" s="97">
        <v>45895</v>
      </c>
      <c r="N3737" s="97"/>
      <c r="O3737" s="97"/>
      <c r="P3737" s="101" t="str">
        <f ca="1">IF(Proc[[#This Row],[DaysAgeing]]&gt;5,"yep","on track")</f>
        <v>yep</v>
      </c>
      <c r="Q3737" s="2">
        <f ca="1">IF(Proc[[#This Row],[DateClosed]]="",ABS(NETWORKDAYS(Proc[[#This Row],[DateOpened]],TODAY()))-1,ABS(NETWORKDAYS(Proc[[#This Row],[DateOpened]],Proc[[#This Row],[DateClosed]]))-1)</f>
        <v>158</v>
      </c>
      <c r="R3737" s="101" t="s">
        <v>1005</v>
      </c>
      <c r="S3737" s="95"/>
      <c r="T3737" s="153">
        <v>3736</v>
      </c>
    </row>
    <row r="3738" spans="1:20" hidden="1">
      <c r="A3738" s="100" t="s">
        <v>4171</v>
      </c>
      <c r="B3738" s="111" t="str">
        <f>IFERROR(VLOOKUP(Proc[[#This Row],[App]],Table2[],3,0),"open")</f>
        <v>ok</v>
      </c>
      <c r="C3738" s="103" t="s">
        <v>369</v>
      </c>
      <c r="D3738" s="152" t="s">
        <v>4175</v>
      </c>
      <c r="E3738" s="152" t="s">
        <v>2826</v>
      </c>
      <c r="F3738" s="153" t="s">
        <v>2826</v>
      </c>
      <c r="G3738" s="100" t="s">
        <v>400</v>
      </c>
      <c r="H3738" s="95" t="str">
        <f>IF(Proc[[#This Row],[type]]="LFF (MDG-F)",MID(Proc[[#This Row],[Obj]],13,10),"")</f>
        <v/>
      </c>
      <c r="I3738" s="152"/>
      <c r="J3738" s="95" t="b">
        <f>Proc[[#This Row],[Requested]]=Proc[[#This Row],[CurrentParent]]</f>
        <v>1</v>
      </c>
      <c r="K3738" s="107" t="str">
        <f>IF(Proc[[#This Row],[Author]]="Marcela Urrego",VLOOKUP(LEFT(Proc[[#This Row],[Requested]],1),Table3[#All],2,0),VLOOKUP(Proc[[#This Row],[Author]],Table4[],2,0))</f>
        <v>HC</v>
      </c>
      <c r="L3738" s="153" t="s">
        <v>3524</v>
      </c>
      <c r="M3738" s="97">
        <v>45895</v>
      </c>
      <c r="N3738" s="97"/>
      <c r="O3738" s="97"/>
      <c r="P3738" s="101" t="str">
        <f ca="1">IF(Proc[[#This Row],[DaysAgeing]]&gt;5,"yep","on track")</f>
        <v>yep</v>
      </c>
      <c r="Q3738" s="2">
        <f ca="1">IF(Proc[[#This Row],[DateClosed]]="",ABS(NETWORKDAYS(Proc[[#This Row],[DateOpened]],TODAY()))-1,ABS(NETWORKDAYS(Proc[[#This Row],[DateOpened]],Proc[[#This Row],[DateClosed]]))-1)</f>
        <v>158</v>
      </c>
      <c r="R3738" s="101" t="s">
        <v>1005</v>
      </c>
      <c r="S3738" s="95"/>
      <c r="T3738" s="153">
        <v>3737</v>
      </c>
    </row>
    <row r="3739" spans="1:20" hidden="1">
      <c r="A3739" s="100" t="s">
        <v>4171</v>
      </c>
      <c r="B3739" s="111" t="str">
        <f>IFERROR(VLOOKUP(Proc[[#This Row],[App]],Table2[],3,0),"open")</f>
        <v>ok</v>
      </c>
      <c r="C3739" s="103" t="s">
        <v>369</v>
      </c>
      <c r="D3739" s="152" t="s">
        <v>4176</v>
      </c>
      <c r="E3739" s="152" t="s">
        <v>2826</v>
      </c>
      <c r="F3739" s="153" t="s">
        <v>2826</v>
      </c>
      <c r="G3739" s="100" t="s">
        <v>400</v>
      </c>
      <c r="H3739" s="95" t="str">
        <f>IF(Proc[[#This Row],[type]]="LFF (MDG-F)",MID(Proc[[#This Row],[Obj]],13,10),"")</f>
        <v/>
      </c>
      <c r="I3739" s="152"/>
      <c r="J3739" s="95" t="b">
        <f>Proc[[#This Row],[Requested]]=Proc[[#This Row],[CurrentParent]]</f>
        <v>1</v>
      </c>
      <c r="K3739" s="107" t="str">
        <f>IF(Proc[[#This Row],[Author]]="Marcela Urrego",VLOOKUP(LEFT(Proc[[#This Row],[Requested]],1),Table3[#All],2,0),VLOOKUP(Proc[[#This Row],[Author]],Table4[],2,0))</f>
        <v>HC</v>
      </c>
      <c r="L3739" s="95" t="s">
        <v>3524</v>
      </c>
      <c r="M3739" s="97">
        <v>45895</v>
      </c>
      <c r="N3739" s="97"/>
      <c r="O3739" s="97"/>
      <c r="P3739" s="101" t="str">
        <f ca="1">IF(Proc[[#This Row],[DaysAgeing]]&gt;5,"yep","on track")</f>
        <v>yep</v>
      </c>
      <c r="Q3739" s="2">
        <f ca="1">IF(Proc[[#This Row],[DateClosed]]="",ABS(NETWORKDAYS(Proc[[#This Row],[DateOpened]],TODAY()))-1,ABS(NETWORKDAYS(Proc[[#This Row],[DateOpened]],Proc[[#This Row],[DateClosed]]))-1)</f>
        <v>158</v>
      </c>
      <c r="R3739" s="101" t="s">
        <v>1005</v>
      </c>
      <c r="S3739" s="95"/>
      <c r="T3739" s="153">
        <v>3738</v>
      </c>
    </row>
    <row r="3740" spans="1:20" hidden="1">
      <c r="A3740" s="100" t="s">
        <v>4171</v>
      </c>
      <c r="B3740" s="111" t="str">
        <f>IFERROR(VLOOKUP(Proc[[#This Row],[App]],Table2[],3,0),"open")</f>
        <v>ok</v>
      </c>
      <c r="C3740" s="103" t="s">
        <v>369</v>
      </c>
      <c r="D3740" s="152" t="s">
        <v>4177</v>
      </c>
      <c r="E3740" s="152" t="s">
        <v>2826</v>
      </c>
      <c r="F3740" s="153" t="s">
        <v>2826</v>
      </c>
      <c r="G3740" s="100" t="s">
        <v>400</v>
      </c>
      <c r="H3740" s="95" t="str">
        <f>IF(Proc[[#This Row],[type]]="LFF (MDG-F)",MID(Proc[[#This Row],[Obj]],13,10),"")</f>
        <v/>
      </c>
      <c r="I3740" s="152"/>
      <c r="J3740" s="95" t="b">
        <f>Proc[[#This Row],[Requested]]=Proc[[#This Row],[CurrentParent]]</f>
        <v>1</v>
      </c>
      <c r="K3740" s="107" t="str">
        <f>IF(Proc[[#This Row],[Author]]="Marcela Urrego",VLOOKUP(LEFT(Proc[[#This Row],[Requested]],1),Table3[#All],2,0),VLOOKUP(Proc[[#This Row],[Author]],Table4[],2,0))</f>
        <v>HC</v>
      </c>
      <c r="L3740" s="95" t="s">
        <v>3524</v>
      </c>
      <c r="M3740" s="97">
        <v>45895</v>
      </c>
      <c r="N3740" s="97"/>
      <c r="O3740" s="97"/>
      <c r="P3740" s="101" t="str">
        <f ca="1">IF(Proc[[#This Row],[DaysAgeing]]&gt;5,"yep","on track")</f>
        <v>yep</v>
      </c>
      <c r="Q3740" s="2">
        <f ca="1">IF(Proc[[#This Row],[DateClosed]]="",ABS(NETWORKDAYS(Proc[[#This Row],[DateOpened]],TODAY()))-1,ABS(NETWORKDAYS(Proc[[#This Row],[DateOpened]],Proc[[#This Row],[DateClosed]]))-1)</f>
        <v>158</v>
      </c>
      <c r="R3740" s="101" t="s">
        <v>1005</v>
      </c>
      <c r="S3740" s="95"/>
      <c r="T3740" s="153">
        <v>3739</v>
      </c>
    </row>
    <row r="3741" spans="1:20" hidden="1">
      <c r="A3741" s="100" t="s">
        <v>4171</v>
      </c>
      <c r="B3741" s="111" t="str">
        <f>IFERROR(VLOOKUP(Proc[[#This Row],[App]],Table2[],3,0),"open")</f>
        <v>ok</v>
      </c>
      <c r="C3741" s="103" t="s">
        <v>369</v>
      </c>
      <c r="D3741" s="152" t="s">
        <v>4178</v>
      </c>
      <c r="E3741" s="152" t="s">
        <v>2826</v>
      </c>
      <c r="F3741" s="153" t="s">
        <v>2826</v>
      </c>
      <c r="G3741" s="100" t="s">
        <v>400</v>
      </c>
      <c r="H3741" s="95" t="str">
        <f>IF(Proc[[#This Row],[type]]="LFF (MDG-F)",MID(Proc[[#This Row],[Obj]],13,10),"")</f>
        <v/>
      </c>
      <c r="I3741" s="152"/>
      <c r="J3741" s="95" t="b">
        <f>Proc[[#This Row],[Requested]]=Proc[[#This Row],[CurrentParent]]</f>
        <v>1</v>
      </c>
      <c r="K3741" s="107" t="str">
        <f>IF(Proc[[#This Row],[Author]]="Marcela Urrego",VLOOKUP(LEFT(Proc[[#This Row],[Requested]],1),Table3[#All],2,0),VLOOKUP(Proc[[#This Row],[Author]],Table4[],2,0))</f>
        <v>HC</v>
      </c>
      <c r="L3741" s="95" t="s">
        <v>3524</v>
      </c>
      <c r="M3741" s="97">
        <v>45895</v>
      </c>
      <c r="N3741" s="97"/>
      <c r="O3741" s="97"/>
      <c r="P3741" s="101" t="str">
        <f ca="1">IF(Proc[[#This Row],[DaysAgeing]]&gt;5,"yep","on track")</f>
        <v>yep</v>
      </c>
      <c r="Q3741" s="2">
        <f ca="1">IF(Proc[[#This Row],[DateClosed]]="",ABS(NETWORKDAYS(Proc[[#This Row],[DateOpened]],TODAY()))-1,ABS(NETWORKDAYS(Proc[[#This Row],[DateOpened]],Proc[[#This Row],[DateClosed]]))-1)</f>
        <v>158</v>
      </c>
      <c r="R3741" s="101" t="s">
        <v>1005</v>
      </c>
      <c r="S3741" s="95"/>
      <c r="T3741" s="153">
        <v>3740</v>
      </c>
    </row>
    <row r="3742" spans="1:20" hidden="1">
      <c r="A3742" s="100" t="s">
        <v>4171</v>
      </c>
      <c r="B3742" s="111" t="str">
        <f>IFERROR(VLOOKUP(Proc[[#This Row],[App]],Table2[],3,0),"open")</f>
        <v>ok</v>
      </c>
      <c r="C3742" s="103" t="s">
        <v>369</v>
      </c>
      <c r="D3742" s="152" t="s">
        <v>4179</v>
      </c>
      <c r="E3742" s="152" t="s">
        <v>2826</v>
      </c>
      <c r="F3742" s="153" t="s">
        <v>2826</v>
      </c>
      <c r="G3742" s="100" t="s">
        <v>400</v>
      </c>
      <c r="H3742" s="95" t="str">
        <f>IF(Proc[[#This Row],[type]]="LFF (MDG-F)",MID(Proc[[#This Row],[Obj]],13,10),"")</f>
        <v/>
      </c>
      <c r="I3742" s="152"/>
      <c r="J3742" s="95" t="b">
        <f>Proc[[#This Row],[Requested]]=Proc[[#This Row],[CurrentParent]]</f>
        <v>1</v>
      </c>
      <c r="K3742" s="107" t="str">
        <f>IF(Proc[[#This Row],[Author]]="Marcela Urrego",VLOOKUP(LEFT(Proc[[#This Row],[Requested]],1),Table3[#All],2,0),VLOOKUP(Proc[[#This Row],[Author]],Table4[],2,0))</f>
        <v>HC</v>
      </c>
      <c r="L3742" s="153" t="s">
        <v>3524</v>
      </c>
      <c r="M3742" s="97">
        <v>45895</v>
      </c>
      <c r="N3742" s="97"/>
      <c r="O3742" s="97"/>
      <c r="P3742" s="101" t="str">
        <f ca="1">IF(Proc[[#This Row],[DaysAgeing]]&gt;5,"yep","on track")</f>
        <v>yep</v>
      </c>
      <c r="Q3742" s="2">
        <f ca="1">IF(Proc[[#This Row],[DateClosed]]="",ABS(NETWORKDAYS(Proc[[#This Row],[DateOpened]],TODAY()))-1,ABS(NETWORKDAYS(Proc[[#This Row],[DateOpened]],Proc[[#This Row],[DateClosed]]))-1)</f>
        <v>158</v>
      </c>
      <c r="R3742" s="101" t="s">
        <v>1005</v>
      </c>
      <c r="S3742" s="95"/>
      <c r="T3742" s="153">
        <v>3741</v>
      </c>
    </row>
    <row r="3743" spans="1:20" hidden="1">
      <c r="A3743" s="100" t="s">
        <v>4171</v>
      </c>
      <c r="B3743" s="111" t="str">
        <f>IFERROR(VLOOKUP(Proc[[#This Row],[App]],Table2[],3,0),"open")</f>
        <v>ok</v>
      </c>
      <c r="C3743" s="103" t="s">
        <v>369</v>
      </c>
      <c r="D3743" s="152" t="s">
        <v>4180</v>
      </c>
      <c r="E3743" s="152" t="s">
        <v>1767</v>
      </c>
      <c r="F3743" s="153" t="s">
        <v>1767</v>
      </c>
      <c r="G3743" s="100" t="s">
        <v>400</v>
      </c>
      <c r="H3743" s="95" t="str">
        <f>IF(Proc[[#This Row],[type]]="LFF (MDG-F)",MID(Proc[[#This Row],[Obj]],13,10),"")</f>
        <v/>
      </c>
      <c r="I3743" s="152"/>
      <c r="J3743" s="95" t="b">
        <f>Proc[[#This Row],[Requested]]=Proc[[#This Row],[CurrentParent]]</f>
        <v>1</v>
      </c>
      <c r="K3743" s="107" t="str">
        <f>IF(Proc[[#This Row],[Author]]="Marcela Urrego",VLOOKUP(LEFT(Proc[[#This Row],[Requested]],1),Table3[#All],2,0),VLOOKUP(Proc[[#This Row],[Author]],Table4[],2,0))</f>
        <v>HC</v>
      </c>
      <c r="L3743" s="95" t="s">
        <v>3524</v>
      </c>
      <c r="M3743" s="97">
        <v>45895</v>
      </c>
      <c r="N3743" s="97"/>
      <c r="O3743" s="97"/>
      <c r="P3743" s="101" t="str">
        <f ca="1">IF(Proc[[#This Row],[DaysAgeing]]&gt;5,"yep","on track")</f>
        <v>yep</v>
      </c>
      <c r="Q3743" s="2">
        <f ca="1">IF(Proc[[#This Row],[DateClosed]]="",ABS(NETWORKDAYS(Proc[[#This Row],[DateOpened]],TODAY()))-1,ABS(NETWORKDAYS(Proc[[#This Row],[DateOpened]],Proc[[#This Row],[DateClosed]]))-1)</f>
        <v>158</v>
      </c>
      <c r="R3743" s="101" t="s">
        <v>1005</v>
      </c>
      <c r="S3743" s="95"/>
      <c r="T3743" s="153">
        <v>3742</v>
      </c>
    </row>
    <row r="3744" spans="1:20" hidden="1">
      <c r="A3744" s="100" t="s">
        <v>4171</v>
      </c>
      <c r="B3744" s="111" t="str">
        <f>IFERROR(VLOOKUP(Proc[[#This Row],[App]],Table2[],3,0),"open")</f>
        <v>ok</v>
      </c>
      <c r="C3744" s="103" t="s">
        <v>369</v>
      </c>
      <c r="D3744" s="152" t="s">
        <v>4181</v>
      </c>
      <c r="E3744" s="152" t="s">
        <v>2826</v>
      </c>
      <c r="F3744" s="153" t="s">
        <v>2826</v>
      </c>
      <c r="G3744" s="100" t="s">
        <v>400</v>
      </c>
      <c r="H3744" s="95" t="str">
        <f>IF(Proc[[#This Row],[type]]="LFF (MDG-F)",MID(Proc[[#This Row],[Obj]],13,10),"")</f>
        <v/>
      </c>
      <c r="I3744" s="152"/>
      <c r="J3744" s="95" t="b">
        <f>Proc[[#This Row],[Requested]]=Proc[[#This Row],[CurrentParent]]</f>
        <v>1</v>
      </c>
      <c r="K3744" s="107" t="str">
        <f>IF(Proc[[#This Row],[Author]]="Marcela Urrego",VLOOKUP(LEFT(Proc[[#This Row],[Requested]],1),Table3[#All],2,0),VLOOKUP(Proc[[#This Row],[Author]],Table4[],2,0))</f>
        <v>HC</v>
      </c>
      <c r="L3744" s="153" t="s">
        <v>3524</v>
      </c>
      <c r="M3744" s="97">
        <v>45895</v>
      </c>
      <c r="N3744" s="97"/>
      <c r="O3744" s="97"/>
      <c r="P3744" s="101" t="str">
        <f ca="1">IF(Proc[[#This Row],[DaysAgeing]]&gt;5,"yep","on track")</f>
        <v>yep</v>
      </c>
      <c r="Q3744" s="2">
        <f ca="1">IF(Proc[[#This Row],[DateClosed]]="",ABS(NETWORKDAYS(Proc[[#This Row],[DateOpened]],TODAY()))-1,ABS(NETWORKDAYS(Proc[[#This Row],[DateOpened]],Proc[[#This Row],[DateClosed]]))-1)</f>
        <v>158</v>
      </c>
      <c r="R3744" s="101" t="s">
        <v>1005</v>
      </c>
      <c r="S3744" s="95"/>
      <c r="T3744" s="153">
        <v>3743</v>
      </c>
    </row>
    <row r="3745" spans="1:20" hidden="1">
      <c r="A3745" s="100" t="s">
        <v>4171</v>
      </c>
      <c r="B3745" s="111" t="str">
        <f>IFERROR(VLOOKUP(Proc[[#This Row],[App]],Table2[],3,0),"open")</f>
        <v>ok</v>
      </c>
      <c r="C3745" s="103" t="s">
        <v>369</v>
      </c>
      <c r="D3745" s="152" t="s">
        <v>4182</v>
      </c>
      <c r="E3745" s="152" t="s">
        <v>2826</v>
      </c>
      <c r="F3745" s="95" t="s">
        <v>2826</v>
      </c>
      <c r="G3745" s="100" t="s">
        <v>400</v>
      </c>
      <c r="H3745" s="95" t="str">
        <f>IF(Proc[[#This Row],[type]]="LFF (MDG-F)",MID(Proc[[#This Row],[Obj]],13,10),"")</f>
        <v/>
      </c>
      <c r="I3745" s="152"/>
      <c r="J3745" s="95" t="b">
        <f>Proc[[#This Row],[Requested]]=Proc[[#This Row],[CurrentParent]]</f>
        <v>1</v>
      </c>
      <c r="K3745" s="107" t="str">
        <f>IF(Proc[[#This Row],[Author]]="Marcela Urrego",VLOOKUP(LEFT(Proc[[#This Row],[Requested]],1),Table3[#All],2,0),VLOOKUP(Proc[[#This Row],[Author]],Table4[],2,0))</f>
        <v>HC</v>
      </c>
      <c r="L3745" s="95" t="s">
        <v>3524</v>
      </c>
      <c r="M3745" s="97">
        <v>45895</v>
      </c>
      <c r="N3745" s="97"/>
      <c r="O3745" s="97"/>
      <c r="P3745" s="101" t="str">
        <f ca="1">IF(Proc[[#This Row],[DaysAgeing]]&gt;5,"yep","on track")</f>
        <v>yep</v>
      </c>
      <c r="Q3745" s="2">
        <f ca="1">IF(Proc[[#This Row],[DateClosed]]="",ABS(NETWORKDAYS(Proc[[#This Row],[DateOpened]],TODAY()))-1,ABS(NETWORKDAYS(Proc[[#This Row],[DateOpened]],Proc[[#This Row],[DateClosed]]))-1)</f>
        <v>158</v>
      </c>
      <c r="R3745" s="101" t="s">
        <v>1005</v>
      </c>
      <c r="S3745" s="95"/>
      <c r="T3745" s="153">
        <v>3744</v>
      </c>
    </row>
    <row r="3746" spans="1:20" hidden="1">
      <c r="A3746" s="100" t="s">
        <v>4171</v>
      </c>
      <c r="B3746" s="152" t="str">
        <f>IFERROR(VLOOKUP(Proc[[#This Row],[App]],Table2[],3,0),"open")</f>
        <v>ok</v>
      </c>
      <c r="C3746" s="103" t="s">
        <v>369</v>
      </c>
      <c r="D3746" s="152" t="s">
        <v>4183</v>
      </c>
      <c r="E3746" s="152" t="s">
        <v>2826</v>
      </c>
      <c r="F3746" s="95" t="s">
        <v>2826</v>
      </c>
      <c r="G3746" s="100" t="s">
        <v>400</v>
      </c>
      <c r="H3746" s="95" t="str">
        <f>IF(Proc[[#This Row],[type]]="LFF (MDG-F)",MID(Proc[[#This Row],[Obj]],13,10),"")</f>
        <v/>
      </c>
      <c r="I3746" s="152"/>
      <c r="J3746" s="95" t="b">
        <f>Proc[[#This Row],[Requested]]=Proc[[#This Row],[CurrentParent]]</f>
        <v>1</v>
      </c>
      <c r="K3746" s="152" t="str">
        <f>IF(Proc[[#This Row],[Author]]="Marcela Urrego",VLOOKUP(LEFT(Proc[[#This Row],[Requested]],1),Table3[#All],2,0),VLOOKUP(Proc[[#This Row],[Author]],Table4[],2,0))</f>
        <v>HC</v>
      </c>
      <c r="L3746" s="95" t="s">
        <v>3524</v>
      </c>
      <c r="M3746" s="97">
        <v>45895</v>
      </c>
      <c r="N3746" s="97"/>
      <c r="O3746" s="97"/>
      <c r="P3746" s="101" t="str">
        <f ca="1">IF(Proc[[#This Row],[DaysAgeing]]&gt;5,"yep","on track")</f>
        <v>yep</v>
      </c>
      <c r="Q3746" s="2">
        <f ca="1">IF(Proc[[#This Row],[DateClosed]]="",ABS(NETWORKDAYS(Proc[[#This Row],[DateOpened]],TODAY()))-1,ABS(NETWORKDAYS(Proc[[#This Row],[DateOpened]],Proc[[#This Row],[DateClosed]]))-1)</f>
        <v>158</v>
      </c>
      <c r="R3746" s="101" t="s">
        <v>1005</v>
      </c>
      <c r="S3746" s="95"/>
      <c r="T3746" s="153">
        <v>3745</v>
      </c>
    </row>
    <row r="3747" spans="1:20" hidden="1">
      <c r="A3747" s="100" t="s">
        <v>4171</v>
      </c>
      <c r="B3747" s="152" t="str">
        <f>IFERROR(VLOOKUP(Proc[[#This Row],[App]],Table2[],3,0),"open")</f>
        <v>ok</v>
      </c>
      <c r="C3747" s="103" t="s">
        <v>369</v>
      </c>
      <c r="D3747" s="152" t="s">
        <v>4184</v>
      </c>
      <c r="E3747" s="152" t="s">
        <v>2826</v>
      </c>
      <c r="F3747" s="95" t="s">
        <v>2826</v>
      </c>
      <c r="G3747" s="100" t="s">
        <v>400</v>
      </c>
      <c r="H3747" s="95" t="str">
        <f>IF(Proc[[#This Row],[type]]="LFF (MDG-F)",MID(Proc[[#This Row],[Obj]],13,10),"")</f>
        <v/>
      </c>
      <c r="I3747" s="152"/>
      <c r="J3747" s="95" t="b">
        <f>Proc[[#This Row],[Requested]]=Proc[[#This Row],[CurrentParent]]</f>
        <v>1</v>
      </c>
      <c r="K3747" s="152" t="str">
        <f>IF(Proc[[#This Row],[Author]]="Marcela Urrego",VLOOKUP(LEFT(Proc[[#This Row],[Requested]],1),Table3[#All],2,0),VLOOKUP(Proc[[#This Row],[Author]],Table4[],2,0))</f>
        <v>HC</v>
      </c>
      <c r="L3747" s="95" t="s">
        <v>3524</v>
      </c>
      <c r="M3747" s="97">
        <v>45895</v>
      </c>
      <c r="N3747" s="97"/>
      <c r="O3747" s="97"/>
      <c r="P3747" s="101" t="str">
        <f ca="1">IF(Proc[[#This Row],[DaysAgeing]]&gt;5,"yep","on track")</f>
        <v>yep</v>
      </c>
      <c r="Q3747" s="2">
        <f ca="1">IF(Proc[[#This Row],[DateClosed]]="",ABS(NETWORKDAYS(Proc[[#This Row],[DateOpened]],TODAY()))-1,ABS(NETWORKDAYS(Proc[[#This Row],[DateOpened]],Proc[[#This Row],[DateClosed]]))-1)</f>
        <v>158</v>
      </c>
      <c r="R3747" s="101" t="s">
        <v>1005</v>
      </c>
      <c r="S3747" s="95"/>
      <c r="T3747" s="153">
        <v>3746</v>
      </c>
    </row>
    <row r="3748" spans="1:20" hidden="1">
      <c r="A3748" s="100" t="s">
        <v>4171</v>
      </c>
      <c r="B3748" s="152" t="str">
        <f>IFERROR(VLOOKUP(Proc[[#This Row],[App]],Table2[],3,0),"open")</f>
        <v>ok</v>
      </c>
      <c r="C3748" s="103" t="s">
        <v>369</v>
      </c>
      <c r="D3748" s="152" t="s">
        <v>4185</v>
      </c>
      <c r="E3748" s="152" t="s">
        <v>2826</v>
      </c>
      <c r="F3748" s="95" t="s">
        <v>2826</v>
      </c>
      <c r="G3748" s="100" t="s">
        <v>400</v>
      </c>
      <c r="H3748" s="95" t="str">
        <f>IF(Proc[[#This Row],[type]]="LFF (MDG-F)",MID(Proc[[#This Row],[Obj]],13,10),"")</f>
        <v/>
      </c>
      <c r="I3748" s="152"/>
      <c r="J3748" s="95" t="b">
        <f>Proc[[#This Row],[Requested]]=Proc[[#This Row],[CurrentParent]]</f>
        <v>1</v>
      </c>
      <c r="K3748" s="152" t="str">
        <f>IF(Proc[[#This Row],[Author]]="Marcela Urrego",VLOOKUP(LEFT(Proc[[#This Row],[Requested]],1),Table3[#All],2,0),VLOOKUP(Proc[[#This Row],[Author]],Table4[],2,0))</f>
        <v>HC</v>
      </c>
      <c r="L3748" s="95" t="s">
        <v>3524</v>
      </c>
      <c r="M3748" s="97">
        <v>45895</v>
      </c>
      <c r="N3748" s="97"/>
      <c r="O3748" s="97"/>
      <c r="P3748" s="101" t="str">
        <f ca="1">IF(Proc[[#This Row],[DaysAgeing]]&gt;5,"yep","on track")</f>
        <v>yep</v>
      </c>
      <c r="Q3748" s="2">
        <f ca="1">IF(Proc[[#This Row],[DateClosed]]="",ABS(NETWORKDAYS(Proc[[#This Row],[DateOpened]],TODAY()))-1,ABS(NETWORKDAYS(Proc[[#This Row],[DateOpened]],Proc[[#This Row],[DateClosed]]))-1)</f>
        <v>158</v>
      </c>
      <c r="R3748" s="101" t="s">
        <v>1005</v>
      </c>
      <c r="S3748" s="95"/>
      <c r="T3748" s="153">
        <v>3747</v>
      </c>
    </row>
    <row r="3749" spans="1:20" hidden="1">
      <c r="A3749" s="100" t="s">
        <v>4171</v>
      </c>
      <c r="B3749" s="111" t="str">
        <f>IFERROR(VLOOKUP(Proc[[#This Row],[App]],Table2[],3,0),"open")</f>
        <v>ok</v>
      </c>
      <c r="C3749" s="103" t="s">
        <v>369</v>
      </c>
      <c r="D3749" s="152" t="s">
        <v>4186</v>
      </c>
      <c r="E3749" s="152" t="s">
        <v>2500</v>
      </c>
      <c r="F3749" s="153" t="s">
        <v>2500</v>
      </c>
      <c r="G3749" s="100" t="s">
        <v>400</v>
      </c>
      <c r="H3749" s="95" t="str">
        <f>IF(Proc[[#This Row],[type]]="LFF (MDG-F)",MID(Proc[[#This Row],[Obj]],13,10),"")</f>
        <v/>
      </c>
      <c r="I3749" s="152"/>
      <c r="J3749" s="95" t="b">
        <f>Proc[[#This Row],[Requested]]=Proc[[#This Row],[CurrentParent]]</f>
        <v>1</v>
      </c>
      <c r="K3749" s="107" t="str">
        <f>IF(Proc[[#This Row],[Author]]="Marcela Urrego",VLOOKUP(LEFT(Proc[[#This Row],[Requested]],1),Table3[#All],2,0),VLOOKUP(Proc[[#This Row],[Author]],Table4[],2,0))</f>
        <v>HC</v>
      </c>
      <c r="L3749" s="153" t="s">
        <v>3524</v>
      </c>
      <c r="M3749" s="97">
        <v>45895</v>
      </c>
      <c r="N3749" s="97"/>
      <c r="O3749" s="97"/>
      <c r="P3749" s="101" t="str">
        <f ca="1">IF(Proc[[#This Row],[DaysAgeing]]&gt;5,"yep","on track")</f>
        <v>yep</v>
      </c>
      <c r="Q3749" s="2">
        <f ca="1">IF(Proc[[#This Row],[DateClosed]]="",ABS(NETWORKDAYS(Proc[[#This Row],[DateOpened]],TODAY()))-1,ABS(NETWORKDAYS(Proc[[#This Row],[DateOpened]],Proc[[#This Row],[DateClosed]]))-1)</f>
        <v>158</v>
      </c>
      <c r="R3749" s="101" t="s">
        <v>1005</v>
      </c>
      <c r="S3749" s="95"/>
      <c r="T3749" s="153">
        <v>3748</v>
      </c>
    </row>
    <row r="3750" spans="1:20" hidden="1">
      <c r="A3750" s="100" t="s">
        <v>4171</v>
      </c>
      <c r="B3750" s="111" t="str">
        <f>IFERROR(VLOOKUP(Proc[[#This Row],[App]],Table2[],3,0),"open")</f>
        <v>ok</v>
      </c>
      <c r="C3750" s="103" t="s">
        <v>369</v>
      </c>
      <c r="D3750" s="152" t="s">
        <v>9331</v>
      </c>
      <c r="E3750" s="152" t="s">
        <v>2826</v>
      </c>
      <c r="F3750" s="153" t="s">
        <v>2826</v>
      </c>
      <c r="G3750" s="100" t="s">
        <v>400</v>
      </c>
      <c r="H3750" s="95" t="str">
        <f>IF(Proc[[#This Row],[type]]="LFF (MDG-F)",MID(Proc[[#This Row],[Obj]],13,10),"")</f>
        <v/>
      </c>
      <c r="I3750" s="152"/>
      <c r="J3750" s="95" t="b">
        <f>Proc[[#This Row],[Requested]]=Proc[[#This Row],[CurrentParent]]</f>
        <v>1</v>
      </c>
      <c r="K3750" s="107" t="str">
        <f>IF(Proc[[#This Row],[Author]]="Marcela Urrego",VLOOKUP(LEFT(Proc[[#This Row],[Requested]],1),Table3[#All],2,0),VLOOKUP(Proc[[#This Row],[Author]],Table4[],2,0))</f>
        <v>HC</v>
      </c>
      <c r="L3750" s="95" t="s">
        <v>3524</v>
      </c>
      <c r="M3750" s="97">
        <v>45895</v>
      </c>
      <c r="N3750" s="97"/>
      <c r="O3750" s="97"/>
      <c r="P3750" s="101" t="str">
        <f ca="1">IF(Proc[[#This Row],[DaysAgeing]]&gt;5,"yep","on track")</f>
        <v>yep</v>
      </c>
      <c r="Q3750" s="2">
        <f ca="1">IF(Proc[[#This Row],[DateClosed]]="",ABS(NETWORKDAYS(Proc[[#This Row],[DateOpened]],TODAY()))-1,ABS(NETWORKDAYS(Proc[[#This Row],[DateOpened]],Proc[[#This Row],[DateClosed]]))-1)</f>
        <v>158</v>
      </c>
      <c r="R3750" s="101" t="s">
        <v>1005</v>
      </c>
      <c r="S3750" s="95"/>
      <c r="T3750" s="153">
        <v>3749</v>
      </c>
    </row>
    <row r="3751" spans="1:20" hidden="1">
      <c r="A3751" s="100" t="s">
        <v>4171</v>
      </c>
      <c r="B3751" s="152" t="str">
        <f>IFERROR(VLOOKUP(Proc[[#This Row],[App]],Table2[],3,0),"open")</f>
        <v>ok</v>
      </c>
      <c r="C3751" s="103" t="s">
        <v>369</v>
      </c>
      <c r="D3751" s="152" t="s">
        <v>9332</v>
      </c>
      <c r="E3751" s="152" t="s">
        <v>2190</v>
      </c>
      <c r="F3751" s="95" t="s">
        <v>2190</v>
      </c>
      <c r="G3751" s="100" t="s">
        <v>400</v>
      </c>
      <c r="H3751" s="95" t="str">
        <f>IF(Proc[[#This Row],[type]]="LFF (MDG-F)",MID(Proc[[#This Row],[Obj]],13,10),"")</f>
        <v/>
      </c>
      <c r="I3751" s="152"/>
      <c r="J3751" s="95" t="b">
        <f>Proc[[#This Row],[Requested]]=Proc[[#This Row],[CurrentParent]]</f>
        <v>1</v>
      </c>
      <c r="K3751" s="152" t="str">
        <f>IF(Proc[[#This Row],[Author]]="Marcela Urrego",VLOOKUP(LEFT(Proc[[#This Row],[Requested]],1),Table3[#All],2,0),VLOOKUP(Proc[[#This Row],[Author]],Table4[],2,0))</f>
        <v>HC</v>
      </c>
      <c r="L3751" s="95" t="s">
        <v>3524</v>
      </c>
      <c r="M3751" s="97">
        <v>45895</v>
      </c>
      <c r="N3751" s="97"/>
      <c r="O3751" s="97"/>
      <c r="P3751" s="101" t="str">
        <f ca="1">IF(Proc[[#This Row],[DaysAgeing]]&gt;5,"yep","on track")</f>
        <v>yep</v>
      </c>
      <c r="Q3751" s="2">
        <f ca="1">IF(Proc[[#This Row],[DateClosed]]="",ABS(NETWORKDAYS(Proc[[#This Row],[DateOpened]],TODAY()))-1,ABS(NETWORKDAYS(Proc[[#This Row],[DateOpened]],Proc[[#This Row],[DateClosed]]))-1)</f>
        <v>158</v>
      </c>
      <c r="R3751" s="101" t="s">
        <v>1005</v>
      </c>
      <c r="S3751" s="95"/>
      <c r="T3751" s="153">
        <v>3750</v>
      </c>
    </row>
    <row r="3752" spans="1:20" hidden="1">
      <c r="A3752" s="100" t="s">
        <v>4171</v>
      </c>
      <c r="B3752" s="111" t="str">
        <f>IFERROR(VLOOKUP(Proc[[#This Row],[App]],Table2[],3,0),"open")</f>
        <v>ok</v>
      </c>
      <c r="C3752" s="103" t="s">
        <v>369</v>
      </c>
      <c r="D3752" s="152" t="s">
        <v>9333</v>
      </c>
      <c r="E3752" s="152" t="s">
        <v>2190</v>
      </c>
      <c r="F3752" s="153" t="s">
        <v>2190</v>
      </c>
      <c r="G3752" s="100" t="s">
        <v>400</v>
      </c>
      <c r="H3752" s="95" t="str">
        <f>IF(Proc[[#This Row],[type]]="LFF (MDG-F)",MID(Proc[[#This Row],[Obj]],13,10),"")</f>
        <v/>
      </c>
      <c r="I3752" s="152"/>
      <c r="J3752" s="95" t="b">
        <f>Proc[[#This Row],[Requested]]=Proc[[#This Row],[CurrentParent]]</f>
        <v>1</v>
      </c>
      <c r="K3752" s="107" t="str">
        <f>IF(Proc[[#This Row],[Author]]="Marcela Urrego",VLOOKUP(LEFT(Proc[[#This Row],[Requested]],1),Table3[#All],2,0),VLOOKUP(Proc[[#This Row],[Author]],Table4[],2,0))</f>
        <v>HC</v>
      </c>
      <c r="L3752" s="95" t="s">
        <v>3524</v>
      </c>
      <c r="M3752" s="97">
        <v>45895</v>
      </c>
      <c r="N3752" s="97"/>
      <c r="O3752" s="97"/>
      <c r="P3752" s="101" t="str">
        <f ca="1">IF(Proc[[#This Row],[DaysAgeing]]&gt;5,"yep","on track")</f>
        <v>yep</v>
      </c>
      <c r="Q3752" s="2">
        <f ca="1">IF(Proc[[#This Row],[DateClosed]]="",ABS(NETWORKDAYS(Proc[[#This Row],[DateOpened]],TODAY()))-1,ABS(NETWORKDAYS(Proc[[#This Row],[DateOpened]],Proc[[#This Row],[DateClosed]]))-1)</f>
        <v>158</v>
      </c>
      <c r="R3752" s="101" t="s">
        <v>1005</v>
      </c>
      <c r="S3752" s="95"/>
      <c r="T3752" s="153">
        <v>3751</v>
      </c>
    </row>
    <row r="3753" spans="1:20" hidden="1">
      <c r="A3753" s="100" t="s">
        <v>4171</v>
      </c>
      <c r="B3753" s="111" t="str">
        <f>IFERROR(VLOOKUP(Proc[[#This Row],[App]],Table2[],3,0),"open")</f>
        <v>ok</v>
      </c>
      <c r="C3753" s="103" t="s">
        <v>369</v>
      </c>
      <c r="D3753" s="152" t="s">
        <v>9334</v>
      </c>
      <c r="E3753" s="152" t="s">
        <v>2190</v>
      </c>
      <c r="F3753" s="153" t="s">
        <v>2190</v>
      </c>
      <c r="G3753" s="100" t="s">
        <v>400</v>
      </c>
      <c r="H3753" s="95" t="str">
        <f>IF(Proc[[#This Row],[type]]="LFF (MDG-F)",MID(Proc[[#This Row],[Obj]],13,10),"")</f>
        <v/>
      </c>
      <c r="I3753" s="152"/>
      <c r="J3753" s="95" t="b">
        <f>Proc[[#This Row],[Requested]]=Proc[[#This Row],[CurrentParent]]</f>
        <v>1</v>
      </c>
      <c r="K3753" s="107" t="str">
        <f>IF(Proc[[#This Row],[Author]]="Marcela Urrego",VLOOKUP(LEFT(Proc[[#This Row],[Requested]],1),Table3[#All],2,0),VLOOKUP(Proc[[#This Row],[Author]],Table4[],2,0))</f>
        <v>HC</v>
      </c>
      <c r="L3753" s="95" t="s">
        <v>3524</v>
      </c>
      <c r="M3753" s="97">
        <v>45895</v>
      </c>
      <c r="N3753" s="97"/>
      <c r="O3753" s="97"/>
      <c r="P3753" s="101" t="str">
        <f ca="1">IF(Proc[[#This Row],[DaysAgeing]]&gt;5,"yep","on track")</f>
        <v>yep</v>
      </c>
      <c r="Q3753" s="2">
        <f ca="1">IF(Proc[[#This Row],[DateClosed]]="",ABS(NETWORKDAYS(Proc[[#This Row],[DateOpened]],TODAY()))-1,ABS(NETWORKDAYS(Proc[[#This Row],[DateOpened]],Proc[[#This Row],[DateClosed]]))-1)</f>
        <v>158</v>
      </c>
      <c r="R3753" s="101" t="s">
        <v>1005</v>
      </c>
      <c r="S3753" s="95"/>
      <c r="T3753" s="153">
        <v>3752</v>
      </c>
    </row>
    <row r="3754" spans="1:20" hidden="1">
      <c r="A3754" s="100" t="s">
        <v>4171</v>
      </c>
      <c r="B3754" s="111" t="str">
        <f>IFERROR(VLOOKUP(Proc[[#This Row],[App]],Table2[],3,0),"open")</f>
        <v>ok</v>
      </c>
      <c r="C3754" s="103" t="s">
        <v>369</v>
      </c>
      <c r="D3754" s="152" t="s">
        <v>9335</v>
      </c>
      <c r="E3754" s="152" t="s">
        <v>2192</v>
      </c>
      <c r="F3754" s="153" t="s">
        <v>2192</v>
      </c>
      <c r="G3754" s="100" t="s">
        <v>400</v>
      </c>
      <c r="H3754" s="95" t="str">
        <f>IF(Proc[[#This Row],[type]]="LFF (MDG-F)",MID(Proc[[#This Row],[Obj]],13,10),"")</f>
        <v/>
      </c>
      <c r="I3754" s="152"/>
      <c r="J3754" s="95" t="b">
        <f>Proc[[#This Row],[Requested]]=Proc[[#This Row],[CurrentParent]]</f>
        <v>1</v>
      </c>
      <c r="K3754" s="107" t="str">
        <f>IF(Proc[[#This Row],[Author]]="Marcela Urrego",VLOOKUP(LEFT(Proc[[#This Row],[Requested]],1),Table3[#All],2,0),VLOOKUP(Proc[[#This Row],[Author]],Table4[],2,0))</f>
        <v>HC</v>
      </c>
      <c r="L3754" s="153" t="s">
        <v>3524</v>
      </c>
      <c r="M3754" s="97">
        <v>45895</v>
      </c>
      <c r="N3754" s="97"/>
      <c r="O3754" s="97"/>
      <c r="P3754" s="101" t="str">
        <f ca="1">IF(Proc[[#This Row],[DaysAgeing]]&gt;5,"yep","on track")</f>
        <v>yep</v>
      </c>
      <c r="Q3754" s="2">
        <f ca="1">IF(Proc[[#This Row],[DateClosed]]="",ABS(NETWORKDAYS(Proc[[#This Row],[DateOpened]],TODAY()))-1,ABS(NETWORKDAYS(Proc[[#This Row],[DateOpened]],Proc[[#This Row],[DateClosed]]))-1)</f>
        <v>158</v>
      </c>
      <c r="R3754" s="101" t="s">
        <v>1005</v>
      </c>
      <c r="S3754" s="95"/>
      <c r="T3754" s="153">
        <v>3753</v>
      </c>
    </row>
    <row r="3755" spans="1:20" hidden="1">
      <c r="A3755" s="100" t="s">
        <v>4171</v>
      </c>
      <c r="B3755" s="111" t="str">
        <f>IFERROR(VLOOKUP(Proc[[#This Row],[App]],Table2[],3,0),"open")</f>
        <v>ok</v>
      </c>
      <c r="C3755" s="103" t="s">
        <v>369</v>
      </c>
      <c r="D3755" s="152" t="s">
        <v>9336</v>
      </c>
      <c r="E3755" s="152" t="s">
        <v>2189</v>
      </c>
      <c r="F3755" s="153" t="s">
        <v>2189</v>
      </c>
      <c r="G3755" s="100" t="s">
        <v>400</v>
      </c>
      <c r="H3755" s="95" t="str">
        <f>IF(Proc[[#This Row],[type]]="LFF (MDG-F)",MID(Proc[[#This Row],[Obj]],13,10),"")</f>
        <v/>
      </c>
      <c r="I3755" s="152"/>
      <c r="J3755" s="95" t="b">
        <f>Proc[[#This Row],[Requested]]=Proc[[#This Row],[CurrentParent]]</f>
        <v>1</v>
      </c>
      <c r="K3755" s="107" t="str">
        <f>IF(Proc[[#This Row],[Author]]="Marcela Urrego",VLOOKUP(LEFT(Proc[[#This Row],[Requested]],1),Table3[#All],2,0),VLOOKUP(Proc[[#This Row],[Author]],Table4[],2,0))</f>
        <v>HC</v>
      </c>
      <c r="L3755" s="95" t="s">
        <v>3524</v>
      </c>
      <c r="M3755" s="97">
        <v>45895</v>
      </c>
      <c r="N3755" s="97"/>
      <c r="O3755" s="97"/>
      <c r="P3755" s="101" t="str">
        <f ca="1">IF(Proc[[#This Row],[DaysAgeing]]&gt;5,"yep","on track")</f>
        <v>yep</v>
      </c>
      <c r="Q3755" s="2">
        <f ca="1">IF(Proc[[#This Row],[DateClosed]]="",ABS(NETWORKDAYS(Proc[[#This Row],[DateOpened]],TODAY()))-1,ABS(NETWORKDAYS(Proc[[#This Row],[DateOpened]],Proc[[#This Row],[DateClosed]]))-1)</f>
        <v>158</v>
      </c>
      <c r="R3755" s="101" t="s">
        <v>1005</v>
      </c>
      <c r="S3755" s="95"/>
      <c r="T3755" s="153">
        <v>3754</v>
      </c>
    </row>
    <row r="3756" spans="1:20" hidden="1">
      <c r="A3756" s="100" t="s">
        <v>4171</v>
      </c>
      <c r="B3756" s="111" t="str">
        <f>IFERROR(VLOOKUP(Proc[[#This Row],[App]],Table2[],3,0),"open")</f>
        <v>ok</v>
      </c>
      <c r="C3756" s="103" t="s">
        <v>369</v>
      </c>
      <c r="D3756" s="152" t="s">
        <v>9337</v>
      </c>
      <c r="E3756" s="152" t="s">
        <v>2189</v>
      </c>
      <c r="F3756" s="95" t="s">
        <v>2189</v>
      </c>
      <c r="G3756" s="100" t="s">
        <v>400</v>
      </c>
      <c r="H3756" s="95" t="str">
        <f>IF(Proc[[#This Row],[type]]="LFF (MDG-F)",MID(Proc[[#This Row],[Obj]],13,10),"")</f>
        <v/>
      </c>
      <c r="I3756" s="152"/>
      <c r="J3756" s="95" t="b">
        <f>Proc[[#This Row],[Requested]]=Proc[[#This Row],[CurrentParent]]</f>
        <v>1</v>
      </c>
      <c r="K3756" s="107" t="str">
        <f>IF(Proc[[#This Row],[Author]]="Marcela Urrego",VLOOKUP(LEFT(Proc[[#This Row],[Requested]],1),Table3[#All],2,0),VLOOKUP(Proc[[#This Row],[Author]],Table4[],2,0))</f>
        <v>HC</v>
      </c>
      <c r="L3756" s="95" t="s">
        <v>3524</v>
      </c>
      <c r="M3756" s="97">
        <v>45895</v>
      </c>
      <c r="N3756" s="97"/>
      <c r="O3756" s="97"/>
      <c r="P3756" s="101" t="str">
        <f ca="1">IF(Proc[[#This Row],[DaysAgeing]]&gt;5,"yep","on track")</f>
        <v>yep</v>
      </c>
      <c r="Q3756" s="2">
        <f ca="1">IF(Proc[[#This Row],[DateClosed]]="",ABS(NETWORKDAYS(Proc[[#This Row],[DateOpened]],TODAY()))-1,ABS(NETWORKDAYS(Proc[[#This Row],[DateOpened]],Proc[[#This Row],[DateClosed]]))-1)</f>
        <v>158</v>
      </c>
      <c r="R3756" s="101" t="s">
        <v>1005</v>
      </c>
      <c r="S3756" s="95"/>
      <c r="T3756" s="153">
        <v>3755</v>
      </c>
    </row>
    <row r="3757" spans="1:20" hidden="1">
      <c r="A3757" s="100" t="s">
        <v>4171</v>
      </c>
      <c r="B3757" s="111" t="str">
        <f>IFERROR(VLOOKUP(Proc[[#This Row],[App]],Table2[],3,0),"open")</f>
        <v>ok</v>
      </c>
      <c r="C3757" s="103" t="s">
        <v>369</v>
      </c>
      <c r="D3757" s="152" t="s">
        <v>9338</v>
      </c>
      <c r="E3757" s="152" t="s">
        <v>2193</v>
      </c>
      <c r="F3757" s="153" t="s">
        <v>2193</v>
      </c>
      <c r="G3757" s="100" t="s">
        <v>400</v>
      </c>
      <c r="H3757" s="95" t="str">
        <f>IF(Proc[[#This Row],[type]]="LFF (MDG-F)",MID(Proc[[#This Row],[Obj]],13,10),"")</f>
        <v/>
      </c>
      <c r="I3757" s="152"/>
      <c r="J3757" s="95" t="b">
        <f>Proc[[#This Row],[Requested]]=Proc[[#This Row],[CurrentParent]]</f>
        <v>1</v>
      </c>
      <c r="K3757" s="107" t="str">
        <f>IF(Proc[[#This Row],[Author]]="Marcela Urrego",VLOOKUP(LEFT(Proc[[#This Row],[Requested]],1),Table3[#All],2,0),VLOOKUP(Proc[[#This Row],[Author]],Table4[],2,0))</f>
        <v>HC</v>
      </c>
      <c r="L3757" s="95" t="s">
        <v>3524</v>
      </c>
      <c r="M3757" s="97">
        <v>45895</v>
      </c>
      <c r="N3757" s="97"/>
      <c r="O3757" s="97"/>
      <c r="P3757" s="101" t="str">
        <f ca="1">IF(Proc[[#This Row],[DaysAgeing]]&gt;5,"yep","on track")</f>
        <v>yep</v>
      </c>
      <c r="Q3757" s="2">
        <f ca="1">IF(Proc[[#This Row],[DateClosed]]="",ABS(NETWORKDAYS(Proc[[#This Row],[DateOpened]],TODAY()))-1,ABS(NETWORKDAYS(Proc[[#This Row],[DateOpened]],Proc[[#This Row],[DateClosed]]))-1)</f>
        <v>158</v>
      </c>
      <c r="R3757" s="101" t="s">
        <v>1005</v>
      </c>
      <c r="S3757" s="95"/>
      <c r="T3757" s="153">
        <v>3756</v>
      </c>
    </row>
    <row r="3758" spans="1:20" hidden="1">
      <c r="A3758" s="100" t="s">
        <v>4171</v>
      </c>
      <c r="B3758" s="152" t="str">
        <f>IFERROR(VLOOKUP(Proc[[#This Row],[App]],Table2[],3,0),"open")</f>
        <v>ok</v>
      </c>
      <c r="C3758" s="103" t="s">
        <v>369</v>
      </c>
      <c r="D3758" s="152" t="s">
        <v>9339</v>
      </c>
      <c r="E3758" s="152" t="s">
        <v>2193</v>
      </c>
      <c r="F3758" s="95" t="s">
        <v>2193</v>
      </c>
      <c r="G3758" s="100" t="s">
        <v>400</v>
      </c>
      <c r="H3758" s="95" t="str">
        <f>IF(Proc[[#This Row],[type]]="LFF (MDG-F)",MID(Proc[[#This Row],[Obj]],13,10),"")</f>
        <v/>
      </c>
      <c r="I3758" s="152"/>
      <c r="J3758" s="95" t="b">
        <f>Proc[[#This Row],[Requested]]=Proc[[#This Row],[CurrentParent]]</f>
        <v>1</v>
      </c>
      <c r="K3758" s="152" t="str">
        <f>IF(Proc[[#This Row],[Author]]="Marcela Urrego",VLOOKUP(LEFT(Proc[[#This Row],[Requested]],1),Table3[#All],2,0),VLOOKUP(Proc[[#This Row],[Author]],Table4[],2,0))</f>
        <v>HC</v>
      </c>
      <c r="L3758" s="95" t="s">
        <v>3524</v>
      </c>
      <c r="M3758" s="97">
        <v>45895</v>
      </c>
      <c r="N3758" s="97"/>
      <c r="O3758" s="97"/>
      <c r="P3758" s="101" t="str">
        <f ca="1">IF(Proc[[#This Row],[DaysAgeing]]&gt;5,"yep","on track")</f>
        <v>yep</v>
      </c>
      <c r="Q3758" s="2">
        <f ca="1">IF(Proc[[#This Row],[DateClosed]]="",ABS(NETWORKDAYS(Proc[[#This Row],[DateOpened]],TODAY()))-1,ABS(NETWORKDAYS(Proc[[#This Row],[DateOpened]],Proc[[#This Row],[DateClosed]]))-1)</f>
        <v>158</v>
      </c>
      <c r="R3758" s="101" t="s">
        <v>1005</v>
      </c>
      <c r="S3758" s="95"/>
      <c r="T3758" s="153">
        <v>3757</v>
      </c>
    </row>
    <row r="3759" spans="1:20" hidden="1">
      <c r="A3759" s="100" t="s">
        <v>4171</v>
      </c>
      <c r="B3759" s="152" t="str">
        <f>IFERROR(VLOOKUP(Proc[[#This Row],[App]],Table2[],3,0),"open")</f>
        <v>ok</v>
      </c>
      <c r="C3759" s="103" t="s">
        <v>369</v>
      </c>
      <c r="D3759" s="152" t="s">
        <v>9340</v>
      </c>
      <c r="E3759" s="152" t="s">
        <v>2193</v>
      </c>
      <c r="F3759" s="95" t="s">
        <v>2193</v>
      </c>
      <c r="G3759" s="100" t="s">
        <v>400</v>
      </c>
      <c r="H3759" s="95" t="str">
        <f>IF(Proc[[#This Row],[type]]="LFF (MDG-F)",MID(Proc[[#This Row],[Obj]],13,10),"")</f>
        <v/>
      </c>
      <c r="I3759" s="152"/>
      <c r="J3759" s="95" t="b">
        <f>Proc[[#This Row],[Requested]]=Proc[[#This Row],[CurrentParent]]</f>
        <v>1</v>
      </c>
      <c r="K3759" s="152" t="str">
        <f>IF(Proc[[#This Row],[Author]]="Marcela Urrego",VLOOKUP(LEFT(Proc[[#This Row],[Requested]],1),Table3[#All],2,0),VLOOKUP(Proc[[#This Row],[Author]],Table4[],2,0))</f>
        <v>HC</v>
      </c>
      <c r="L3759" s="95" t="s">
        <v>3524</v>
      </c>
      <c r="M3759" s="97">
        <v>45895</v>
      </c>
      <c r="N3759" s="97"/>
      <c r="O3759" s="97"/>
      <c r="P3759" s="101" t="str">
        <f ca="1">IF(Proc[[#This Row],[DaysAgeing]]&gt;5,"yep","on track")</f>
        <v>yep</v>
      </c>
      <c r="Q3759" s="2">
        <f ca="1">IF(Proc[[#This Row],[DateClosed]]="",ABS(NETWORKDAYS(Proc[[#This Row],[DateOpened]],TODAY()))-1,ABS(NETWORKDAYS(Proc[[#This Row],[DateOpened]],Proc[[#This Row],[DateClosed]]))-1)</f>
        <v>158</v>
      </c>
      <c r="R3759" s="101" t="s">
        <v>1005</v>
      </c>
      <c r="S3759" s="95"/>
      <c r="T3759" s="153">
        <v>3758</v>
      </c>
    </row>
    <row r="3760" spans="1:20" hidden="1">
      <c r="A3760" s="100" t="s">
        <v>4171</v>
      </c>
      <c r="B3760" s="111" t="str">
        <f>IFERROR(VLOOKUP(Proc[[#This Row],[App]],Table2[],3,0),"open")</f>
        <v>ok</v>
      </c>
      <c r="C3760" s="103" t="s">
        <v>369</v>
      </c>
      <c r="D3760" s="152" t="s">
        <v>9341</v>
      </c>
      <c r="E3760" s="152" t="s">
        <v>2194</v>
      </c>
      <c r="F3760" s="153" t="s">
        <v>2194</v>
      </c>
      <c r="G3760" s="100" t="s">
        <v>400</v>
      </c>
      <c r="H3760" s="95" t="str">
        <f>IF(Proc[[#This Row],[type]]="LFF (MDG-F)",MID(Proc[[#This Row],[Obj]],13,10),"")</f>
        <v/>
      </c>
      <c r="I3760" s="152"/>
      <c r="J3760" s="95" t="b">
        <f>Proc[[#This Row],[Requested]]=Proc[[#This Row],[CurrentParent]]</f>
        <v>1</v>
      </c>
      <c r="K3760" s="107" t="str">
        <f>IF(Proc[[#This Row],[Author]]="Marcela Urrego",VLOOKUP(LEFT(Proc[[#This Row],[Requested]],1),Table3[#All],2,0),VLOOKUP(Proc[[#This Row],[Author]],Table4[],2,0))</f>
        <v>HC</v>
      </c>
      <c r="L3760" s="95" t="s">
        <v>3524</v>
      </c>
      <c r="M3760" s="97">
        <v>45895</v>
      </c>
      <c r="N3760" s="97"/>
      <c r="O3760" s="97"/>
      <c r="P3760" s="101" t="str">
        <f ca="1">IF(Proc[[#This Row],[DaysAgeing]]&gt;5,"yep","on track")</f>
        <v>yep</v>
      </c>
      <c r="Q3760" s="2">
        <f ca="1">IF(Proc[[#This Row],[DateClosed]]="",ABS(NETWORKDAYS(Proc[[#This Row],[DateOpened]],TODAY()))-1,ABS(NETWORKDAYS(Proc[[#This Row],[DateOpened]],Proc[[#This Row],[DateClosed]]))-1)</f>
        <v>158</v>
      </c>
      <c r="R3760" s="101" t="s">
        <v>1005</v>
      </c>
      <c r="S3760" s="95"/>
      <c r="T3760" s="153">
        <v>3759</v>
      </c>
    </row>
    <row r="3761" spans="1:20" hidden="1">
      <c r="A3761" s="100" t="s">
        <v>4171</v>
      </c>
      <c r="B3761" s="111" t="str">
        <f>IFERROR(VLOOKUP(Proc[[#This Row],[App]],Table2[],3,0),"open")</f>
        <v>ok</v>
      </c>
      <c r="C3761" s="103" t="s">
        <v>369</v>
      </c>
      <c r="D3761" s="152" t="s">
        <v>9342</v>
      </c>
      <c r="E3761" s="152" t="s">
        <v>2188</v>
      </c>
      <c r="F3761" s="153" t="s">
        <v>2188</v>
      </c>
      <c r="G3761" s="100" t="s">
        <v>400</v>
      </c>
      <c r="H3761" s="95" t="str">
        <f>IF(Proc[[#This Row],[type]]="LFF (MDG-F)",MID(Proc[[#This Row],[Obj]],13,10),"")</f>
        <v/>
      </c>
      <c r="I3761" s="152"/>
      <c r="J3761" s="95" t="b">
        <f>Proc[[#This Row],[Requested]]=Proc[[#This Row],[CurrentParent]]</f>
        <v>1</v>
      </c>
      <c r="K3761" s="107" t="str">
        <f>IF(Proc[[#This Row],[Author]]="Marcela Urrego",VLOOKUP(LEFT(Proc[[#This Row],[Requested]],1),Table3[#All],2,0),VLOOKUP(Proc[[#This Row],[Author]],Table4[],2,0))</f>
        <v>HC</v>
      </c>
      <c r="L3761" s="95" t="s">
        <v>3524</v>
      </c>
      <c r="M3761" s="97">
        <v>45895</v>
      </c>
      <c r="N3761" s="97"/>
      <c r="O3761" s="97"/>
      <c r="P3761" s="101" t="str">
        <f ca="1">IF(Proc[[#This Row],[DaysAgeing]]&gt;5,"yep","on track")</f>
        <v>yep</v>
      </c>
      <c r="Q3761" s="2">
        <f ca="1">IF(Proc[[#This Row],[DateClosed]]="",ABS(NETWORKDAYS(Proc[[#This Row],[DateOpened]],TODAY()))-1,ABS(NETWORKDAYS(Proc[[#This Row],[DateOpened]],Proc[[#This Row],[DateClosed]]))-1)</f>
        <v>158</v>
      </c>
      <c r="R3761" s="101" t="s">
        <v>1005</v>
      </c>
      <c r="S3761" s="95"/>
      <c r="T3761" s="153">
        <v>3760</v>
      </c>
    </row>
    <row r="3762" spans="1:20" hidden="1">
      <c r="A3762" s="100" t="s">
        <v>4171</v>
      </c>
      <c r="B3762" s="111" t="str">
        <f>IFERROR(VLOOKUP(Proc[[#This Row],[App]],Table2[],3,0),"open")</f>
        <v>ok</v>
      </c>
      <c r="C3762" s="103" t="s">
        <v>369</v>
      </c>
      <c r="D3762" s="152" t="s">
        <v>9343</v>
      </c>
      <c r="E3762" s="152" t="s">
        <v>2194</v>
      </c>
      <c r="F3762" s="153" t="s">
        <v>2194</v>
      </c>
      <c r="G3762" s="100" t="s">
        <v>400</v>
      </c>
      <c r="H3762" s="95" t="str">
        <f>IF(Proc[[#This Row],[type]]="LFF (MDG-F)",MID(Proc[[#This Row],[Obj]],13,10),"")</f>
        <v/>
      </c>
      <c r="I3762" s="152"/>
      <c r="J3762" s="95" t="b">
        <f>Proc[[#This Row],[Requested]]=Proc[[#This Row],[CurrentParent]]</f>
        <v>1</v>
      </c>
      <c r="K3762" s="107" t="str">
        <f>IF(Proc[[#This Row],[Author]]="Marcela Urrego",VLOOKUP(LEFT(Proc[[#This Row],[Requested]],1),Table3[#All],2,0),VLOOKUP(Proc[[#This Row],[Author]],Table4[],2,0))</f>
        <v>HC</v>
      </c>
      <c r="L3762" s="95" t="s">
        <v>3524</v>
      </c>
      <c r="M3762" s="97">
        <v>45895</v>
      </c>
      <c r="N3762" s="97"/>
      <c r="O3762" s="97"/>
      <c r="P3762" s="101" t="str">
        <f ca="1">IF(Proc[[#This Row],[DaysAgeing]]&gt;5,"yep","on track")</f>
        <v>yep</v>
      </c>
      <c r="Q3762" s="2">
        <f ca="1">IF(Proc[[#This Row],[DateClosed]]="",ABS(NETWORKDAYS(Proc[[#This Row],[DateOpened]],TODAY()))-1,ABS(NETWORKDAYS(Proc[[#This Row],[DateOpened]],Proc[[#This Row],[DateClosed]]))-1)</f>
        <v>158</v>
      </c>
      <c r="R3762" s="101" t="s">
        <v>1005</v>
      </c>
      <c r="S3762" s="95"/>
      <c r="T3762" s="153">
        <v>3761</v>
      </c>
    </row>
    <row r="3763" spans="1:20" hidden="1">
      <c r="A3763" s="100" t="s">
        <v>4171</v>
      </c>
      <c r="B3763" s="111" t="str">
        <f>IFERROR(VLOOKUP(Proc[[#This Row],[App]],Table2[],3,0),"open")</f>
        <v>ok</v>
      </c>
      <c r="C3763" s="103" t="s">
        <v>369</v>
      </c>
      <c r="D3763" s="152" t="s">
        <v>9344</v>
      </c>
      <c r="E3763" s="152" t="s">
        <v>2193</v>
      </c>
      <c r="F3763" s="153" t="s">
        <v>2193</v>
      </c>
      <c r="G3763" s="100" t="s">
        <v>400</v>
      </c>
      <c r="H3763" s="95" t="str">
        <f>IF(Proc[[#This Row],[type]]="LFF (MDG-F)",MID(Proc[[#This Row],[Obj]],13,10),"")</f>
        <v/>
      </c>
      <c r="I3763" s="152"/>
      <c r="J3763" s="95" t="b">
        <f>Proc[[#This Row],[Requested]]=Proc[[#This Row],[CurrentParent]]</f>
        <v>1</v>
      </c>
      <c r="K3763" s="107" t="str">
        <f>IF(Proc[[#This Row],[Author]]="Marcela Urrego",VLOOKUP(LEFT(Proc[[#This Row],[Requested]],1),Table3[#All],2,0),VLOOKUP(Proc[[#This Row],[Author]],Table4[],2,0))</f>
        <v>HC</v>
      </c>
      <c r="L3763" s="95" t="s">
        <v>3524</v>
      </c>
      <c r="M3763" s="97">
        <v>45895</v>
      </c>
      <c r="N3763" s="97"/>
      <c r="O3763" s="97"/>
      <c r="P3763" s="101" t="str">
        <f ca="1">IF(Proc[[#This Row],[DaysAgeing]]&gt;5,"yep","on track")</f>
        <v>yep</v>
      </c>
      <c r="Q3763" s="2">
        <f ca="1">IF(Proc[[#This Row],[DateClosed]]="",ABS(NETWORKDAYS(Proc[[#This Row],[DateOpened]],TODAY()))-1,ABS(NETWORKDAYS(Proc[[#This Row],[DateOpened]],Proc[[#This Row],[DateClosed]]))-1)</f>
        <v>158</v>
      </c>
      <c r="R3763" s="101" t="s">
        <v>1005</v>
      </c>
      <c r="S3763" s="95"/>
      <c r="T3763" s="153">
        <v>3762</v>
      </c>
    </row>
    <row r="3764" spans="1:20" hidden="1">
      <c r="A3764" s="100" t="s">
        <v>4171</v>
      </c>
      <c r="B3764" s="111" t="str">
        <f>IFERROR(VLOOKUP(Proc[[#This Row],[App]],Table2[],3,0),"open")</f>
        <v>ok</v>
      </c>
      <c r="C3764" s="103" t="s">
        <v>369</v>
      </c>
      <c r="D3764" s="152" t="s">
        <v>9345</v>
      </c>
      <c r="E3764" s="152" t="s">
        <v>2189</v>
      </c>
      <c r="F3764" s="153" t="s">
        <v>2189</v>
      </c>
      <c r="G3764" s="100" t="s">
        <v>400</v>
      </c>
      <c r="H3764" s="95" t="str">
        <f>IF(Proc[[#This Row],[type]]="LFF (MDG-F)",MID(Proc[[#This Row],[Obj]],13,10),"")</f>
        <v/>
      </c>
      <c r="I3764" s="152"/>
      <c r="J3764" s="95" t="b">
        <f>Proc[[#This Row],[Requested]]=Proc[[#This Row],[CurrentParent]]</f>
        <v>1</v>
      </c>
      <c r="K3764" s="107" t="str">
        <f>IF(Proc[[#This Row],[Author]]="Marcela Urrego",VLOOKUP(LEFT(Proc[[#This Row],[Requested]],1),Table3[#All],2,0),VLOOKUP(Proc[[#This Row],[Author]],Table4[],2,0))</f>
        <v>HC</v>
      </c>
      <c r="L3764" s="95" t="s">
        <v>3524</v>
      </c>
      <c r="M3764" s="97">
        <v>45895</v>
      </c>
      <c r="N3764" s="97"/>
      <c r="O3764" s="97"/>
      <c r="P3764" s="101" t="str">
        <f ca="1">IF(Proc[[#This Row],[DaysAgeing]]&gt;5,"yep","on track")</f>
        <v>yep</v>
      </c>
      <c r="Q3764" s="2">
        <f ca="1">IF(Proc[[#This Row],[DateClosed]]="",ABS(NETWORKDAYS(Proc[[#This Row],[DateOpened]],TODAY()))-1,ABS(NETWORKDAYS(Proc[[#This Row],[DateOpened]],Proc[[#This Row],[DateClosed]]))-1)</f>
        <v>158</v>
      </c>
      <c r="R3764" s="101" t="s">
        <v>1005</v>
      </c>
      <c r="S3764" s="95"/>
      <c r="T3764" s="153">
        <v>3763</v>
      </c>
    </row>
    <row r="3765" spans="1:20" hidden="1">
      <c r="A3765" s="100" t="s">
        <v>4171</v>
      </c>
      <c r="B3765" s="111" t="str">
        <f>IFERROR(VLOOKUP(Proc[[#This Row],[App]],Table2[],3,0),"open")</f>
        <v>ok</v>
      </c>
      <c r="C3765" s="103" t="s">
        <v>369</v>
      </c>
      <c r="D3765" s="152" t="s">
        <v>9346</v>
      </c>
      <c r="E3765" s="152" t="s">
        <v>2191</v>
      </c>
      <c r="F3765" s="153" t="s">
        <v>2191</v>
      </c>
      <c r="G3765" s="100" t="s">
        <v>400</v>
      </c>
      <c r="H3765" s="95" t="str">
        <f>IF(Proc[[#This Row],[type]]="LFF (MDG-F)",MID(Proc[[#This Row],[Obj]],13,10),"")</f>
        <v/>
      </c>
      <c r="I3765" s="152"/>
      <c r="J3765" s="95" t="b">
        <f>Proc[[#This Row],[Requested]]=Proc[[#This Row],[CurrentParent]]</f>
        <v>1</v>
      </c>
      <c r="K3765" s="107" t="str">
        <f>IF(Proc[[#This Row],[Author]]="Marcela Urrego",VLOOKUP(LEFT(Proc[[#This Row],[Requested]],1),Table3[#All],2,0),VLOOKUP(Proc[[#This Row],[Author]],Table4[],2,0))</f>
        <v>HC</v>
      </c>
      <c r="L3765" s="95" t="s">
        <v>3524</v>
      </c>
      <c r="M3765" s="97">
        <v>45895</v>
      </c>
      <c r="N3765" s="97"/>
      <c r="O3765" s="97"/>
      <c r="P3765" s="101" t="str">
        <f ca="1">IF(Proc[[#This Row],[DaysAgeing]]&gt;5,"yep","on track")</f>
        <v>yep</v>
      </c>
      <c r="Q3765" s="2">
        <f ca="1">IF(Proc[[#This Row],[DateClosed]]="",ABS(NETWORKDAYS(Proc[[#This Row],[DateOpened]],TODAY()))-1,ABS(NETWORKDAYS(Proc[[#This Row],[DateOpened]],Proc[[#This Row],[DateClosed]]))-1)</f>
        <v>158</v>
      </c>
      <c r="R3765" s="101" t="s">
        <v>1005</v>
      </c>
      <c r="S3765" s="95"/>
      <c r="T3765" s="153">
        <v>3764</v>
      </c>
    </row>
    <row r="3766" spans="1:20" hidden="1">
      <c r="A3766" s="100" t="s">
        <v>4171</v>
      </c>
      <c r="B3766" s="111" t="str">
        <f>IFERROR(VLOOKUP(Proc[[#This Row],[App]],Table2[],3,0),"open")</f>
        <v>ok</v>
      </c>
      <c r="C3766" s="103" t="s">
        <v>369</v>
      </c>
      <c r="D3766" s="152" t="s">
        <v>9347</v>
      </c>
      <c r="E3766" s="152" t="s">
        <v>2188</v>
      </c>
      <c r="F3766" s="153" t="s">
        <v>2188</v>
      </c>
      <c r="G3766" s="100" t="s">
        <v>400</v>
      </c>
      <c r="H3766" s="95" t="str">
        <f>IF(Proc[[#This Row],[type]]="LFF (MDG-F)",MID(Proc[[#This Row],[Obj]],13,10),"")</f>
        <v/>
      </c>
      <c r="I3766" s="152"/>
      <c r="J3766" s="95" t="b">
        <f>Proc[[#This Row],[Requested]]=Proc[[#This Row],[CurrentParent]]</f>
        <v>1</v>
      </c>
      <c r="K3766" s="107" t="str">
        <f>IF(Proc[[#This Row],[Author]]="Marcela Urrego",VLOOKUP(LEFT(Proc[[#This Row],[Requested]],1),Table3[#All],2,0),VLOOKUP(Proc[[#This Row],[Author]],Table4[],2,0))</f>
        <v>HC</v>
      </c>
      <c r="L3766" s="95" t="s">
        <v>3524</v>
      </c>
      <c r="M3766" s="97">
        <v>45895</v>
      </c>
      <c r="N3766" s="97"/>
      <c r="O3766" s="97"/>
      <c r="P3766" s="101" t="str">
        <f ca="1">IF(Proc[[#This Row],[DaysAgeing]]&gt;5,"yep","on track")</f>
        <v>yep</v>
      </c>
      <c r="Q3766" s="2">
        <f ca="1">IF(Proc[[#This Row],[DateClosed]]="",ABS(NETWORKDAYS(Proc[[#This Row],[DateOpened]],TODAY()))-1,ABS(NETWORKDAYS(Proc[[#This Row],[DateOpened]],Proc[[#This Row],[DateClosed]]))-1)</f>
        <v>158</v>
      </c>
      <c r="R3766" s="101" t="s">
        <v>1005</v>
      </c>
      <c r="S3766" s="95"/>
      <c r="T3766" s="153">
        <v>3765</v>
      </c>
    </row>
    <row r="3767" spans="1:20" hidden="1">
      <c r="A3767" s="100" t="s">
        <v>4171</v>
      </c>
      <c r="B3767" s="111" t="str">
        <f>IFERROR(VLOOKUP(Proc[[#This Row],[App]],Table2[],3,0),"open")</f>
        <v>ok</v>
      </c>
      <c r="C3767" s="103" t="s">
        <v>369</v>
      </c>
      <c r="D3767" s="152" t="s">
        <v>9348</v>
      </c>
      <c r="E3767" s="152" t="s">
        <v>2190</v>
      </c>
      <c r="F3767" s="153" t="s">
        <v>2190</v>
      </c>
      <c r="G3767" s="100" t="s">
        <v>400</v>
      </c>
      <c r="H3767" s="95" t="str">
        <f>IF(Proc[[#This Row],[type]]="LFF (MDG-F)",MID(Proc[[#This Row],[Obj]],13,10),"")</f>
        <v/>
      </c>
      <c r="I3767" s="152"/>
      <c r="J3767" s="95" t="b">
        <f>Proc[[#This Row],[Requested]]=Proc[[#This Row],[CurrentParent]]</f>
        <v>1</v>
      </c>
      <c r="K3767" s="107" t="str">
        <f>IF(Proc[[#This Row],[Author]]="Marcela Urrego",VLOOKUP(LEFT(Proc[[#This Row],[Requested]],1),Table3[#All],2,0),VLOOKUP(Proc[[#This Row],[Author]],Table4[],2,0))</f>
        <v>HC</v>
      </c>
      <c r="L3767" s="95" t="s">
        <v>3524</v>
      </c>
      <c r="M3767" s="97">
        <v>45895</v>
      </c>
      <c r="N3767" s="97"/>
      <c r="O3767" s="97"/>
      <c r="P3767" s="101" t="str">
        <f ca="1">IF(Proc[[#This Row],[DaysAgeing]]&gt;5,"yep","on track")</f>
        <v>yep</v>
      </c>
      <c r="Q3767" s="2">
        <f ca="1">IF(Proc[[#This Row],[DateClosed]]="",ABS(NETWORKDAYS(Proc[[#This Row],[DateOpened]],TODAY()))-1,ABS(NETWORKDAYS(Proc[[#This Row],[DateOpened]],Proc[[#This Row],[DateClosed]]))-1)</f>
        <v>158</v>
      </c>
      <c r="R3767" s="101" t="s">
        <v>1005</v>
      </c>
      <c r="S3767" s="95"/>
      <c r="T3767" s="153">
        <v>3766</v>
      </c>
    </row>
    <row r="3768" spans="1:20" hidden="1">
      <c r="A3768" s="100" t="s">
        <v>4171</v>
      </c>
      <c r="B3768" s="111" t="str">
        <f>IFERROR(VLOOKUP(Proc[[#This Row],[App]],Table2[],3,0),"open")</f>
        <v>ok</v>
      </c>
      <c r="C3768" s="103" t="s">
        <v>369</v>
      </c>
      <c r="D3768" s="152" t="s">
        <v>9349</v>
      </c>
      <c r="E3768" s="152" t="s">
        <v>2190</v>
      </c>
      <c r="F3768" s="153" t="s">
        <v>2190</v>
      </c>
      <c r="G3768" s="100" t="s">
        <v>400</v>
      </c>
      <c r="H3768" s="95" t="str">
        <f>IF(Proc[[#This Row],[type]]="LFF (MDG-F)",MID(Proc[[#This Row],[Obj]],13,10),"")</f>
        <v/>
      </c>
      <c r="I3768" s="152"/>
      <c r="J3768" s="95" t="b">
        <f>Proc[[#This Row],[Requested]]=Proc[[#This Row],[CurrentParent]]</f>
        <v>1</v>
      </c>
      <c r="K3768" s="107" t="str">
        <f>IF(Proc[[#This Row],[Author]]="Marcela Urrego",VLOOKUP(LEFT(Proc[[#This Row],[Requested]],1),Table3[#All],2,0),VLOOKUP(Proc[[#This Row],[Author]],Table4[],2,0))</f>
        <v>HC</v>
      </c>
      <c r="L3768" s="153" t="s">
        <v>3524</v>
      </c>
      <c r="M3768" s="97">
        <v>45895</v>
      </c>
      <c r="N3768" s="97"/>
      <c r="O3768" s="97"/>
      <c r="P3768" s="101" t="str">
        <f ca="1">IF(Proc[[#This Row],[DaysAgeing]]&gt;5,"yep","on track")</f>
        <v>yep</v>
      </c>
      <c r="Q3768" s="2">
        <f ca="1">IF(Proc[[#This Row],[DateClosed]]="",ABS(NETWORKDAYS(Proc[[#This Row],[DateOpened]],TODAY()))-1,ABS(NETWORKDAYS(Proc[[#This Row],[DateOpened]],Proc[[#This Row],[DateClosed]]))-1)</f>
        <v>158</v>
      </c>
      <c r="R3768" s="101" t="s">
        <v>1005</v>
      </c>
      <c r="S3768" s="95"/>
      <c r="T3768" s="153">
        <v>3767</v>
      </c>
    </row>
    <row r="3769" spans="1:20" hidden="1">
      <c r="A3769" s="100" t="s">
        <v>4171</v>
      </c>
      <c r="B3769" s="111" t="str">
        <f>IFERROR(VLOOKUP(Proc[[#This Row],[App]],Table2[],3,0),"open")</f>
        <v>ok</v>
      </c>
      <c r="C3769" s="103" t="s">
        <v>369</v>
      </c>
      <c r="D3769" s="152" t="s">
        <v>9350</v>
      </c>
      <c r="E3769" s="152" t="s">
        <v>2192</v>
      </c>
      <c r="F3769" s="153" t="s">
        <v>2192</v>
      </c>
      <c r="G3769" s="100" t="s">
        <v>400</v>
      </c>
      <c r="H3769" s="95" t="str">
        <f>IF(Proc[[#This Row],[type]]="LFF (MDG-F)",MID(Proc[[#This Row],[Obj]],13,10),"")</f>
        <v/>
      </c>
      <c r="I3769" s="152"/>
      <c r="J3769" s="95" t="b">
        <f>Proc[[#This Row],[Requested]]=Proc[[#This Row],[CurrentParent]]</f>
        <v>1</v>
      </c>
      <c r="K3769" s="107" t="str">
        <f>IF(Proc[[#This Row],[Author]]="Marcela Urrego",VLOOKUP(LEFT(Proc[[#This Row],[Requested]],1),Table3[#All],2,0),VLOOKUP(Proc[[#This Row],[Author]],Table4[],2,0))</f>
        <v>HC</v>
      </c>
      <c r="L3769" s="95" t="s">
        <v>3524</v>
      </c>
      <c r="M3769" s="97">
        <v>45895</v>
      </c>
      <c r="N3769" s="97"/>
      <c r="O3769" s="97"/>
      <c r="P3769" s="101" t="str">
        <f ca="1">IF(Proc[[#This Row],[DaysAgeing]]&gt;5,"yep","on track")</f>
        <v>yep</v>
      </c>
      <c r="Q3769" s="2">
        <f ca="1">IF(Proc[[#This Row],[DateClosed]]="",ABS(NETWORKDAYS(Proc[[#This Row],[DateOpened]],TODAY()))-1,ABS(NETWORKDAYS(Proc[[#This Row],[DateOpened]],Proc[[#This Row],[DateClosed]]))-1)</f>
        <v>158</v>
      </c>
      <c r="R3769" s="101" t="s">
        <v>1005</v>
      </c>
      <c r="S3769" s="95"/>
      <c r="T3769" s="153">
        <v>3768</v>
      </c>
    </row>
    <row r="3770" spans="1:20" hidden="1">
      <c r="A3770" s="100" t="s">
        <v>4171</v>
      </c>
      <c r="B3770" s="152" t="str">
        <f>IFERROR(VLOOKUP(Proc[[#This Row],[App]],Table2[],3,0),"open")</f>
        <v>ok</v>
      </c>
      <c r="C3770" s="103" t="s">
        <v>369</v>
      </c>
      <c r="D3770" s="152" t="s">
        <v>9351</v>
      </c>
      <c r="E3770" s="152" t="s">
        <v>2193</v>
      </c>
      <c r="F3770" s="95" t="s">
        <v>2193</v>
      </c>
      <c r="G3770" s="100" t="s">
        <v>400</v>
      </c>
      <c r="H3770" s="95" t="str">
        <f>IF(Proc[[#This Row],[type]]="LFF (MDG-F)",MID(Proc[[#This Row],[Obj]],13,10),"")</f>
        <v/>
      </c>
      <c r="I3770" s="152"/>
      <c r="J3770" s="95" t="b">
        <f>Proc[[#This Row],[Requested]]=Proc[[#This Row],[CurrentParent]]</f>
        <v>1</v>
      </c>
      <c r="K3770" s="152" t="str">
        <f>IF(Proc[[#This Row],[Author]]="Marcela Urrego",VLOOKUP(LEFT(Proc[[#This Row],[Requested]],1),Table3[#All],2,0),VLOOKUP(Proc[[#This Row],[Author]],Table4[],2,0))</f>
        <v>HC</v>
      </c>
      <c r="L3770" s="95" t="s">
        <v>3524</v>
      </c>
      <c r="M3770" s="97">
        <v>45895</v>
      </c>
      <c r="N3770" s="97"/>
      <c r="O3770" s="97"/>
      <c r="P3770" s="101" t="str">
        <f ca="1">IF(Proc[[#This Row],[DaysAgeing]]&gt;5,"yep","on track")</f>
        <v>yep</v>
      </c>
      <c r="Q3770" s="2">
        <f ca="1">IF(Proc[[#This Row],[DateClosed]]="",ABS(NETWORKDAYS(Proc[[#This Row],[DateOpened]],TODAY()))-1,ABS(NETWORKDAYS(Proc[[#This Row],[DateOpened]],Proc[[#This Row],[DateClosed]]))-1)</f>
        <v>158</v>
      </c>
      <c r="R3770" s="101" t="s">
        <v>1005</v>
      </c>
      <c r="S3770" s="95"/>
      <c r="T3770" s="153">
        <v>3769</v>
      </c>
    </row>
    <row r="3771" spans="1:20" hidden="1">
      <c r="A3771" s="100" t="s">
        <v>4171</v>
      </c>
      <c r="B3771" s="111" t="str">
        <f>IFERROR(VLOOKUP(Proc[[#This Row],[App]],Table2[],3,0),"open")</f>
        <v>ok</v>
      </c>
      <c r="C3771" s="103" t="s">
        <v>369</v>
      </c>
      <c r="D3771" s="152" t="s">
        <v>9352</v>
      </c>
      <c r="E3771" s="152" t="s">
        <v>2193</v>
      </c>
      <c r="F3771" s="153" t="s">
        <v>2193</v>
      </c>
      <c r="G3771" s="100" t="s">
        <v>400</v>
      </c>
      <c r="H3771" s="95" t="str">
        <f>IF(Proc[[#This Row],[type]]="LFF (MDG-F)",MID(Proc[[#This Row],[Obj]],13,10),"")</f>
        <v/>
      </c>
      <c r="I3771" s="152"/>
      <c r="J3771" s="95" t="b">
        <f>Proc[[#This Row],[Requested]]=Proc[[#This Row],[CurrentParent]]</f>
        <v>1</v>
      </c>
      <c r="K3771" s="107" t="str">
        <f>IF(Proc[[#This Row],[Author]]="Marcela Urrego",VLOOKUP(LEFT(Proc[[#This Row],[Requested]],1),Table3[#All],2,0),VLOOKUP(Proc[[#This Row],[Author]],Table4[],2,0))</f>
        <v>HC</v>
      </c>
      <c r="L3771" s="153" t="s">
        <v>3524</v>
      </c>
      <c r="M3771" s="97">
        <v>45895</v>
      </c>
      <c r="N3771" s="97"/>
      <c r="O3771" s="97"/>
      <c r="P3771" s="101" t="str">
        <f ca="1">IF(Proc[[#This Row],[DaysAgeing]]&gt;5,"yep","on track")</f>
        <v>yep</v>
      </c>
      <c r="Q3771" s="2">
        <f ca="1">IF(Proc[[#This Row],[DateClosed]]="",ABS(NETWORKDAYS(Proc[[#This Row],[DateOpened]],TODAY()))-1,ABS(NETWORKDAYS(Proc[[#This Row],[DateOpened]],Proc[[#This Row],[DateClosed]]))-1)</f>
        <v>158</v>
      </c>
      <c r="R3771" s="101" t="s">
        <v>1005</v>
      </c>
      <c r="S3771" s="95"/>
      <c r="T3771" s="153">
        <v>3770</v>
      </c>
    </row>
    <row r="3772" spans="1:20" hidden="1">
      <c r="A3772" s="100" t="s">
        <v>4171</v>
      </c>
      <c r="B3772" s="111" t="str">
        <f>IFERROR(VLOOKUP(Proc[[#This Row],[App]],Table2[],3,0),"open")</f>
        <v>ok</v>
      </c>
      <c r="C3772" s="103" t="s">
        <v>369</v>
      </c>
      <c r="D3772" s="152" t="s">
        <v>9353</v>
      </c>
      <c r="E3772" s="152" t="s">
        <v>2193</v>
      </c>
      <c r="F3772" s="153" t="s">
        <v>2193</v>
      </c>
      <c r="G3772" s="100" t="s">
        <v>400</v>
      </c>
      <c r="H3772" s="95" t="str">
        <f>IF(Proc[[#This Row],[type]]="LFF (MDG-F)",MID(Proc[[#This Row],[Obj]],13,10),"")</f>
        <v/>
      </c>
      <c r="I3772" s="152"/>
      <c r="J3772" s="95" t="b">
        <f>Proc[[#This Row],[Requested]]=Proc[[#This Row],[CurrentParent]]</f>
        <v>1</v>
      </c>
      <c r="K3772" s="107" t="str">
        <f>IF(Proc[[#This Row],[Author]]="Marcela Urrego",VLOOKUP(LEFT(Proc[[#This Row],[Requested]],1),Table3[#All],2,0),VLOOKUP(Proc[[#This Row],[Author]],Table4[],2,0))</f>
        <v>HC</v>
      </c>
      <c r="L3772" s="153" t="s">
        <v>3524</v>
      </c>
      <c r="M3772" s="97">
        <v>45895</v>
      </c>
      <c r="N3772" s="97"/>
      <c r="O3772" s="97"/>
      <c r="P3772" s="101" t="str">
        <f ca="1">IF(Proc[[#This Row],[DaysAgeing]]&gt;5,"yep","on track")</f>
        <v>yep</v>
      </c>
      <c r="Q3772" s="2">
        <f ca="1">IF(Proc[[#This Row],[DateClosed]]="",ABS(NETWORKDAYS(Proc[[#This Row],[DateOpened]],TODAY()))-1,ABS(NETWORKDAYS(Proc[[#This Row],[DateOpened]],Proc[[#This Row],[DateClosed]]))-1)</f>
        <v>158</v>
      </c>
      <c r="R3772" s="101" t="s">
        <v>1005</v>
      </c>
      <c r="S3772" s="95"/>
      <c r="T3772" s="153">
        <v>3771</v>
      </c>
    </row>
    <row r="3773" spans="1:20" hidden="1">
      <c r="A3773" s="100" t="s">
        <v>4171</v>
      </c>
      <c r="B3773" s="111" t="str">
        <f>IFERROR(VLOOKUP(Proc[[#This Row],[App]],Table2[],3,0),"open")</f>
        <v>ok</v>
      </c>
      <c r="C3773" s="103" t="s">
        <v>369</v>
      </c>
      <c r="D3773" s="152" t="s">
        <v>9354</v>
      </c>
      <c r="E3773" s="152" t="s">
        <v>2194</v>
      </c>
      <c r="F3773" s="153" t="s">
        <v>2194</v>
      </c>
      <c r="G3773" s="100" t="s">
        <v>400</v>
      </c>
      <c r="H3773" s="95" t="str">
        <f>IF(Proc[[#This Row],[type]]="LFF (MDG-F)",MID(Proc[[#This Row],[Obj]],13,10),"")</f>
        <v/>
      </c>
      <c r="I3773" s="152"/>
      <c r="J3773" s="95" t="b">
        <f>Proc[[#This Row],[Requested]]=Proc[[#This Row],[CurrentParent]]</f>
        <v>1</v>
      </c>
      <c r="K3773" s="107" t="str">
        <f>IF(Proc[[#This Row],[Author]]="Marcela Urrego",VLOOKUP(LEFT(Proc[[#This Row],[Requested]],1),Table3[#All],2,0),VLOOKUP(Proc[[#This Row],[Author]],Table4[],2,0))</f>
        <v>HC</v>
      </c>
      <c r="L3773" s="153" t="s">
        <v>3524</v>
      </c>
      <c r="M3773" s="97">
        <v>45895</v>
      </c>
      <c r="N3773" s="97"/>
      <c r="O3773" s="97"/>
      <c r="P3773" s="101" t="str">
        <f ca="1">IF(Proc[[#This Row],[DaysAgeing]]&gt;5,"yep","on track")</f>
        <v>yep</v>
      </c>
      <c r="Q3773" s="2">
        <f ca="1">IF(Proc[[#This Row],[DateClosed]]="",ABS(NETWORKDAYS(Proc[[#This Row],[DateOpened]],TODAY()))-1,ABS(NETWORKDAYS(Proc[[#This Row],[DateOpened]],Proc[[#This Row],[DateClosed]]))-1)</f>
        <v>158</v>
      </c>
      <c r="R3773" s="101" t="s">
        <v>1005</v>
      </c>
      <c r="S3773" s="95"/>
      <c r="T3773" s="153">
        <v>3772</v>
      </c>
    </row>
    <row r="3774" spans="1:20" hidden="1">
      <c r="A3774" s="100" t="s">
        <v>4171</v>
      </c>
      <c r="B3774" s="111" t="str">
        <f>IFERROR(VLOOKUP(Proc[[#This Row],[App]],Table2[],3,0),"open")</f>
        <v>ok</v>
      </c>
      <c r="C3774" s="103" t="s">
        <v>369</v>
      </c>
      <c r="D3774" s="152" t="s">
        <v>9355</v>
      </c>
      <c r="E3774" s="152" t="s">
        <v>2191</v>
      </c>
      <c r="F3774" s="153" t="s">
        <v>2191</v>
      </c>
      <c r="G3774" s="100" t="s">
        <v>400</v>
      </c>
      <c r="H3774" s="95" t="str">
        <f>IF(Proc[[#This Row],[type]]="LFF (MDG-F)",MID(Proc[[#This Row],[Obj]],13,10),"")</f>
        <v/>
      </c>
      <c r="I3774" s="152"/>
      <c r="J3774" s="95" t="b">
        <f>Proc[[#This Row],[Requested]]=Proc[[#This Row],[CurrentParent]]</f>
        <v>1</v>
      </c>
      <c r="K3774" s="107" t="str">
        <f>IF(Proc[[#This Row],[Author]]="Marcela Urrego",VLOOKUP(LEFT(Proc[[#This Row],[Requested]],1),Table3[#All],2,0),VLOOKUP(Proc[[#This Row],[Author]],Table4[],2,0))</f>
        <v>HC</v>
      </c>
      <c r="L3774" s="95" t="s">
        <v>3524</v>
      </c>
      <c r="M3774" s="97">
        <v>45895</v>
      </c>
      <c r="N3774" s="97"/>
      <c r="O3774" s="97"/>
      <c r="P3774" s="101" t="str">
        <f ca="1">IF(Proc[[#This Row],[DaysAgeing]]&gt;5,"yep","on track")</f>
        <v>yep</v>
      </c>
      <c r="Q3774" s="2">
        <f ca="1">IF(Proc[[#This Row],[DateClosed]]="",ABS(NETWORKDAYS(Proc[[#This Row],[DateOpened]],TODAY()))-1,ABS(NETWORKDAYS(Proc[[#This Row],[DateOpened]],Proc[[#This Row],[DateClosed]]))-1)</f>
        <v>158</v>
      </c>
      <c r="R3774" s="101" t="s">
        <v>1005</v>
      </c>
      <c r="S3774" s="95"/>
      <c r="T3774" s="153">
        <v>3773</v>
      </c>
    </row>
    <row r="3775" spans="1:20" hidden="1">
      <c r="A3775" s="100" t="s">
        <v>4171</v>
      </c>
      <c r="B3775" s="111" t="str">
        <f>IFERROR(VLOOKUP(Proc[[#This Row],[App]],Table2[],3,0),"open")</f>
        <v>ok</v>
      </c>
      <c r="C3775" s="103" t="s">
        <v>369</v>
      </c>
      <c r="D3775" s="152" t="s">
        <v>9356</v>
      </c>
      <c r="E3775" s="152" t="s">
        <v>2191</v>
      </c>
      <c r="F3775" s="153" t="s">
        <v>2191</v>
      </c>
      <c r="G3775" s="100" t="s">
        <v>400</v>
      </c>
      <c r="H3775" s="95" t="str">
        <f>IF(Proc[[#This Row],[type]]="LFF (MDG-F)",MID(Proc[[#This Row],[Obj]],13,10),"")</f>
        <v/>
      </c>
      <c r="I3775" s="152"/>
      <c r="J3775" s="95" t="b">
        <f>Proc[[#This Row],[Requested]]=Proc[[#This Row],[CurrentParent]]</f>
        <v>1</v>
      </c>
      <c r="K3775" s="107" t="str">
        <f>IF(Proc[[#This Row],[Author]]="Marcela Urrego",VLOOKUP(LEFT(Proc[[#This Row],[Requested]],1),Table3[#All],2,0),VLOOKUP(Proc[[#This Row],[Author]],Table4[],2,0))</f>
        <v>HC</v>
      </c>
      <c r="L3775" s="95" t="s">
        <v>3524</v>
      </c>
      <c r="M3775" s="97">
        <v>45895</v>
      </c>
      <c r="N3775" s="97"/>
      <c r="O3775" s="97"/>
      <c r="P3775" s="101" t="str">
        <f ca="1">IF(Proc[[#This Row],[DaysAgeing]]&gt;5,"yep","on track")</f>
        <v>yep</v>
      </c>
      <c r="Q3775" s="2">
        <f ca="1">IF(Proc[[#This Row],[DateClosed]]="",ABS(NETWORKDAYS(Proc[[#This Row],[DateOpened]],TODAY()))-1,ABS(NETWORKDAYS(Proc[[#This Row],[DateOpened]],Proc[[#This Row],[DateClosed]]))-1)</f>
        <v>158</v>
      </c>
      <c r="R3775" s="101" t="s">
        <v>1005</v>
      </c>
      <c r="S3775" s="95"/>
      <c r="T3775" s="153">
        <v>3774</v>
      </c>
    </row>
    <row r="3776" spans="1:20" hidden="1">
      <c r="A3776" s="100" t="s">
        <v>4171</v>
      </c>
      <c r="B3776" s="111" t="str">
        <f>IFERROR(VLOOKUP(Proc[[#This Row],[App]],Table2[],3,0),"open")</f>
        <v>ok</v>
      </c>
      <c r="C3776" s="103" t="s">
        <v>369</v>
      </c>
      <c r="D3776" s="152" t="s">
        <v>9357</v>
      </c>
      <c r="E3776" s="152" t="s">
        <v>2188</v>
      </c>
      <c r="F3776" s="153" t="s">
        <v>2188</v>
      </c>
      <c r="G3776" s="100" t="s">
        <v>400</v>
      </c>
      <c r="H3776" s="95" t="str">
        <f>IF(Proc[[#This Row],[type]]="LFF (MDG-F)",MID(Proc[[#This Row],[Obj]],13,10),"")</f>
        <v/>
      </c>
      <c r="I3776" s="152"/>
      <c r="J3776" s="95" t="b">
        <f>Proc[[#This Row],[Requested]]=Proc[[#This Row],[CurrentParent]]</f>
        <v>1</v>
      </c>
      <c r="K3776" s="107" t="str">
        <f>IF(Proc[[#This Row],[Author]]="Marcela Urrego",VLOOKUP(LEFT(Proc[[#This Row],[Requested]],1),Table3[#All],2,0),VLOOKUP(Proc[[#This Row],[Author]],Table4[],2,0))</f>
        <v>HC</v>
      </c>
      <c r="L3776" s="95" t="s">
        <v>3524</v>
      </c>
      <c r="M3776" s="97">
        <v>45895</v>
      </c>
      <c r="N3776" s="97"/>
      <c r="O3776" s="97"/>
      <c r="P3776" s="101" t="str">
        <f ca="1">IF(Proc[[#This Row],[DaysAgeing]]&gt;5,"yep","on track")</f>
        <v>yep</v>
      </c>
      <c r="Q3776" s="2">
        <f ca="1">IF(Proc[[#This Row],[DateClosed]]="",ABS(NETWORKDAYS(Proc[[#This Row],[DateOpened]],TODAY()))-1,ABS(NETWORKDAYS(Proc[[#This Row],[DateOpened]],Proc[[#This Row],[DateClosed]]))-1)</f>
        <v>158</v>
      </c>
      <c r="R3776" s="101" t="s">
        <v>1005</v>
      </c>
      <c r="S3776" s="95"/>
      <c r="T3776" s="153">
        <v>3775</v>
      </c>
    </row>
    <row r="3777" spans="1:20" hidden="1">
      <c r="A3777" s="100" t="s">
        <v>4171</v>
      </c>
      <c r="B3777" s="111" t="str">
        <f>IFERROR(VLOOKUP(Proc[[#This Row],[App]],Table2[],3,0),"open")</f>
        <v>ok</v>
      </c>
      <c r="C3777" s="103" t="s">
        <v>369</v>
      </c>
      <c r="D3777" s="152" t="s">
        <v>9358</v>
      </c>
      <c r="E3777" s="152" t="s">
        <v>4187</v>
      </c>
      <c r="F3777" s="153" t="s">
        <v>4187</v>
      </c>
      <c r="G3777" s="100" t="s">
        <v>400</v>
      </c>
      <c r="H3777" s="95" t="str">
        <f>IF(Proc[[#This Row],[type]]="LFF (MDG-F)",MID(Proc[[#This Row],[Obj]],13,10),"")</f>
        <v/>
      </c>
      <c r="I3777" s="152"/>
      <c r="J3777" s="95" t="b">
        <f>Proc[[#This Row],[Requested]]=Proc[[#This Row],[CurrentParent]]</f>
        <v>1</v>
      </c>
      <c r="K3777" s="107" t="str">
        <f>IF(Proc[[#This Row],[Author]]="Marcela Urrego",VLOOKUP(LEFT(Proc[[#This Row],[Requested]],1),Table3[#All],2,0),VLOOKUP(Proc[[#This Row],[Author]],Table4[],2,0))</f>
        <v>HC</v>
      </c>
      <c r="L3777" s="95" t="s">
        <v>3524</v>
      </c>
      <c r="M3777" s="97">
        <v>45895</v>
      </c>
      <c r="N3777" s="97"/>
      <c r="O3777" s="97"/>
      <c r="P3777" s="101" t="str">
        <f ca="1">IF(Proc[[#This Row],[DaysAgeing]]&gt;5,"yep","on track")</f>
        <v>yep</v>
      </c>
      <c r="Q3777" s="2">
        <f ca="1">IF(Proc[[#This Row],[DateClosed]]="",ABS(NETWORKDAYS(Proc[[#This Row],[DateOpened]],TODAY()))-1,ABS(NETWORKDAYS(Proc[[#This Row],[DateOpened]],Proc[[#This Row],[DateClosed]]))-1)</f>
        <v>158</v>
      </c>
      <c r="R3777" s="101" t="s">
        <v>1005</v>
      </c>
      <c r="S3777" s="95"/>
      <c r="T3777" s="153">
        <v>3776</v>
      </c>
    </row>
    <row r="3778" spans="1:20" hidden="1">
      <c r="A3778" s="100" t="s">
        <v>4171</v>
      </c>
      <c r="B3778" s="111" t="str">
        <f>IFERROR(VLOOKUP(Proc[[#This Row],[App]],Table2[],3,0),"open")</f>
        <v>ok</v>
      </c>
      <c r="C3778" s="103" t="s">
        <v>369</v>
      </c>
      <c r="D3778" s="152" t="s">
        <v>9359</v>
      </c>
      <c r="E3778" s="152" t="s">
        <v>2349</v>
      </c>
      <c r="F3778" s="153" t="s">
        <v>2349</v>
      </c>
      <c r="G3778" s="100" t="s">
        <v>400</v>
      </c>
      <c r="H3778" s="95" t="str">
        <f>IF(Proc[[#This Row],[type]]="LFF (MDG-F)",MID(Proc[[#This Row],[Obj]],13,10),"")</f>
        <v/>
      </c>
      <c r="I3778" s="152"/>
      <c r="J3778" s="95" t="b">
        <f>Proc[[#This Row],[Requested]]=Proc[[#This Row],[CurrentParent]]</f>
        <v>1</v>
      </c>
      <c r="K3778" s="107" t="str">
        <f>IF(Proc[[#This Row],[Author]]="Marcela Urrego",VLOOKUP(LEFT(Proc[[#This Row],[Requested]],1),Table3[#All],2,0),VLOOKUP(Proc[[#This Row],[Author]],Table4[],2,0))</f>
        <v>HC</v>
      </c>
      <c r="L3778" s="153" t="s">
        <v>3524</v>
      </c>
      <c r="M3778" s="97">
        <v>45895</v>
      </c>
      <c r="N3778" s="97"/>
      <c r="O3778" s="97"/>
      <c r="P3778" s="101" t="str">
        <f ca="1">IF(Proc[[#This Row],[DaysAgeing]]&gt;5,"yep","on track")</f>
        <v>yep</v>
      </c>
      <c r="Q3778" s="2">
        <f ca="1">IF(Proc[[#This Row],[DateClosed]]="",ABS(NETWORKDAYS(Proc[[#This Row],[DateOpened]],TODAY()))-1,ABS(NETWORKDAYS(Proc[[#This Row],[DateOpened]],Proc[[#This Row],[DateClosed]]))-1)</f>
        <v>158</v>
      </c>
      <c r="R3778" s="101" t="s">
        <v>1005</v>
      </c>
      <c r="S3778" s="95"/>
      <c r="T3778" s="153">
        <v>3777</v>
      </c>
    </row>
    <row r="3779" spans="1:20" hidden="1">
      <c r="A3779" s="100" t="s">
        <v>4171</v>
      </c>
      <c r="B3779" s="152" t="str">
        <f>IFERROR(VLOOKUP(Proc[[#This Row],[App]],Table2[],3,0),"open")</f>
        <v>ok</v>
      </c>
      <c r="C3779" s="103" t="s">
        <v>369</v>
      </c>
      <c r="D3779" s="152" t="s">
        <v>9360</v>
      </c>
      <c r="E3779" s="152" t="s">
        <v>2349</v>
      </c>
      <c r="F3779" s="95" t="s">
        <v>2349</v>
      </c>
      <c r="G3779" s="100" t="s">
        <v>400</v>
      </c>
      <c r="H3779" s="95" t="str">
        <f>IF(Proc[[#This Row],[type]]="LFF (MDG-F)",MID(Proc[[#This Row],[Obj]],13,10),"")</f>
        <v/>
      </c>
      <c r="I3779" s="152"/>
      <c r="J3779" s="95" t="b">
        <f>Proc[[#This Row],[Requested]]=Proc[[#This Row],[CurrentParent]]</f>
        <v>1</v>
      </c>
      <c r="K3779" s="152" t="str">
        <f>IF(Proc[[#This Row],[Author]]="Marcela Urrego",VLOOKUP(LEFT(Proc[[#This Row],[Requested]],1),Table3[#All],2,0),VLOOKUP(Proc[[#This Row],[Author]],Table4[],2,0))</f>
        <v>HC</v>
      </c>
      <c r="L3779" s="95" t="s">
        <v>3524</v>
      </c>
      <c r="M3779" s="97">
        <v>45895</v>
      </c>
      <c r="N3779" s="97"/>
      <c r="O3779" s="97"/>
      <c r="P3779" s="101" t="str">
        <f ca="1">IF(Proc[[#This Row],[DaysAgeing]]&gt;5,"yep","on track")</f>
        <v>yep</v>
      </c>
      <c r="Q3779" s="2">
        <f ca="1">IF(Proc[[#This Row],[DateClosed]]="",ABS(NETWORKDAYS(Proc[[#This Row],[DateOpened]],TODAY()))-1,ABS(NETWORKDAYS(Proc[[#This Row],[DateOpened]],Proc[[#This Row],[DateClosed]]))-1)</f>
        <v>158</v>
      </c>
      <c r="R3779" s="101" t="s">
        <v>1005</v>
      </c>
      <c r="S3779" s="95"/>
      <c r="T3779" s="153">
        <v>3778</v>
      </c>
    </row>
    <row r="3780" spans="1:20" hidden="1">
      <c r="A3780" s="100" t="s">
        <v>4171</v>
      </c>
      <c r="B3780" s="111" t="str">
        <f>IFERROR(VLOOKUP(Proc[[#This Row],[App]],Table2[],3,0),"open")</f>
        <v>ok</v>
      </c>
      <c r="C3780" s="103" t="s">
        <v>369</v>
      </c>
      <c r="D3780" s="152" t="s">
        <v>9361</v>
      </c>
      <c r="E3780" s="152" t="s">
        <v>2349</v>
      </c>
      <c r="F3780" s="153" t="s">
        <v>2349</v>
      </c>
      <c r="G3780" s="100" t="s">
        <v>400</v>
      </c>
      <c r="H3780" s="95" t="str">
        <f>IF(Proc[[#This Row],[type]]="LFF (MDG-F)",MID(Proc[[#This Row],[Obj]],13,10),"")</f>
        <v/>
      </c>
      <c r="I3780" s="152"/>
      <c r="J3780" s="95" t="b">
        <f>Proc[[#This Row],[Requested]]=Proc[[#This Row],[CurrentParent]]</f>
        <v>1</v>
      </c>
      <c r="K3780" s="107" t="str">
        <f>IF(Proc[[#This Row],[Author]]="Marcela Urrego",VLOOKUP(LEFT(Proc[[#This Row],[Requested]],1),Table3[#All],2,0),VLOOKUP(Proc[[#This Row],[Author]],Table4[],2,0))</f>
        <v>HC</v>
      </c>
      <c r="L3780" s="95" t="s">
        <v>3524</v>
      </c>
      <c r="M3780" s="97">
        <v>45895</v>
      </c>
      <c r="N3780" s="97"/>
      <c r="O3780" s="97"/>
      <c r="P3780" s="101" t="str">
        <f ca="1">IF(Proc[[#This Row],[DaysAgeing]]&gt;5,"yep","on track")</f>
        <v>yep</v>
      </c>
      <c r="Q3780" s="2">
        <f ca="1">IF(Proc[[#This Row],[DateClosed]]="",ABS(NETWORKDAYS(Proc[[#This Row],[DateOpened]],TODAY()))-1,ABS(NETWORKDAYS(Proc[[#This Row],[DateOpened]],Proc[[#This Row],[DateClosed]]))-1)</f>
        <v>158</v>
      </c>
      <c r="R3780" s="101" t="s">
        <v>1005</v>
      </c>
      <c r="S3780" s="95"/>
      <c r="T3780" s="153">
        <v>3779</v>
      </c>
    </row>
    <row r="3781" spans="1:20" hidden="1">
      <c r="A3781" s="100" t="s">
        <v>4171</v>
      </c>
      <c r="B3781" s="111" t="str">
        <f>IFERROR(VLOOKUP(Proc[[#This Row],[App]],Table2[],3,0),"open")</f>
        <v>ok</v>
      </c>
      <c r="C3781" s="103" t="s">
        <v>369</v>
      </c>
      <c r="D3781" s="152" t="s">
        <v>9362</v>
      </c>
      <c r="E3781" s="152" t="s">
        <v>2349</v>
      </c>
      <c r="F3781" s="153" t="s">
        <v>2349</v>
      </c>
      <c r="G3781" s="100" t="s">
        <v>400</v>
      </c>
      <c r="H3781" s="95" t="str">
        <f>IF(Proc[[#This Row],[type]]="LFF (MDG-F)",MID(Proc[[#This Row],[Obj]],13,10),"")</f>
        <v/>
      </c>
      <c r="I3781" s="152"/>
      <c r="J3781" s="95" t="b">
        <f>Proc[[#This Row],[Requested]]=Proc[[#This Row],[CurrentParent]]</f>
        <v>1</v>
      </c>
      <c r="K3781" s="107" t="str">
        <f>IF(Proc[[#This Row],[Author]]="Marcela Urrego",VLOOKUP(LEFT(Proc[[#This Row],[Requested]],1),Table3[#All],2,0),VLOOKUP(Proc[[#This Row],[Author]],Table4[],2,0))</f>
        <v>HC</v>
      </c>
      <c r="L3781" s="95" t="s">
        <v>3524</v>
      </c>
      <c r="M3781" s="97">
        <v>45895</v>
      </c>
      <c r="N3781" s="97"/>
      <c r="O3781" s="97"/>
      <c r="P3781" s="101" t="str">
        <f ca="1">IF(Proc[[#This Row],[DaysAgeing]]&gt;5,"yep","on track")</f>
        <v>yep</v>
      </c>
      <c r="Q3781" s="2">
        <f ca="1">IF(Proc[[#This Row],[DateClosed]]="",ABS(NETWORKDAYS(Proc[[#This Row],[DateOpened]],TODAY()))-1,ABS(NETWORKDAYS(Proc[[#This Row],[DateOpened]],Proc[[#This Row],[DateClosed]]))-1)</f>
        <v>158</v>
      </c>
      <c r="R3781" s="101" t="s">
        <v>1005</v>
      </c>
      <c r="S3781" s="95"/>
      <c r="T3781" s="153">
        <v>3780</v>
      </c>
    </row>
    <row r="3782" spans="1:20" hidden="1">
      <c r="A3782" s="100" t="s">
        <v>4171</v>
      </c>
      <c r="B3782" s="111" t="str">
        <f>IFERROR(VLOOKUP(Proc[[#This Row],[App]],Table2[],3,0),"open")</f>
        <v>ok</v>
      </c>
      <c r="C3782" s="103" t="s">
        <v>369</v>
      </c>
      <c r="D3782" s="152" t="s">
        <v>9363</v>
      </c>
      <c r="E3782" s="152" t="s">
        <v>2347</v>
      </c>
      <c r="F3782" s="153" t="s">
        <v>2347</v>
      </c>
      <c r="G3782" s="100" t="s">
        <v>400</v>
      </c>
      <c r="H3782" s="95" t="str">
        <f>IF(Proc[[#This Row],[type]]="LFF (MDG-F)",MID(Proc[[#This Row],[Obj]],13,10),"")</f>
        <v/>
      </c>
      <c r="I3782" s="152"/>
      <c r="J3782" s="95" t="b">
        <f>Proc[[#This Row],[Requested]]=Proc[[#This Row],[CurrentParent]]</f>
        <v>1</v>
      </c>
      <c r="K3782" s="107" t="str">
        <f>IF(Proc[[#This Row],[Author]]="Marcela Urrego",VLOOKUP(LEFT(Proc[[#This Row],[Requested]],1),Table3[#All],2,0),VLOOKUP(Proc[[#This Row],[Author]],Table4[],2,0))</f>
        <v>HC</v>
      </c>
      <c r="L3782" s="95" t="s">
        <v>3524</v>
      </c>
      <c r="M3782" s="97">
        <v>45895</v>
      </c>
      <c r="N3782" s="97"/>
      <c r="O3782" s="97"/>
      <c r="P3782" s="101" t="str">
        <f ca="1">IF(Proc[[#This Row],[DaysAgeing]]&gt;5,"yep","on track")</f>
        <v>yep</v>
      </c>
      <c r="Q3782" s="2">
        <f ca="1">IF(Proc[[#This Row],[DateClosed]]="",ABS(NETWORKDAYS(Proc[[#This Row],[DateOpened]],TODAY()))-1,ABS(NETWORKDAYS(Proc[[#This Row],[DateOpened]],Proc[[#This Row],[DateClosed]]))-1)</f>
        <v>158</v>
      </c>
      <c r="R3782" s="101" t="s">
        <v>1005</v>
      </c>
      <c r="S3782" s="95"/>
      <c r="T3782" s="153">
        <v>3781</v>
      </c>
    </row>
    <row r="3783" spans="1:20" hidden="1">
      <c r="A3783" s="100" t="s">
        <v>4171</v>
      </c>
      <c r="B3783" s="111" t="str">
        <f>IFERROR(VLOOKUP(Proc[[#This Row],[App]],Table2[],3,0),"open")</f>
        <v>ok</v>
      </c>
      <c r="C3783" s="103" t="s">
        <v>369</v>
      </c>
      <c r="D3783" s="152" t="s">
        <v>9364</v>
      </c>
      <c r="E3783" s="152" t="s">
        <v>2351</v>
      </c>
      <c r="F3783" s="153" t="s">
        <v>2351</v>
      </c>
      <c r="G3783" s="100" t="s">
        <v>400</v>
      </c>
      <c r="H3783" s="95" t="str">
        <f>IF(Proc[[#This Row],[type]]="LFF (MDG-F)",MID(Proc[[#This Row],[Obj]],13,10),"")</f>
        <v/>
      </c>
      <c r="I3783" s="152"/>
      <c r="J3783" s="95" t="b">
        <f>Proc[[#This Row],[Requested]]=Proc[[#This Row],[CurrentParent]]</f>
        <v>1</v>
      </c>
      <c r="K3783" s="107" t="str">
        <f>IF(Proc[[#This Row],[Author]]="Marcela Urrego",VLOOKUP(LEFT(Proc[[#This Row],[Requested]],1),Table3[#All],2,0),VLOOKUP(Proc[[#This Row],[Author]],Table4[],2,0))</f>
        <v>HC</v>
      </c>
      <c r="L3783" s="95" t="s">
        <v>3524</v>
      </c>
      <c r="M3783" s="97">
        <v>45895</v>
      </c>
      <c r="N3783" s="97"/>
      <c r="O3783" s="97"/>
      <c r="P3783" s="101" t="str">
        <f ca="1">IF(Proc[[#This Row],[DaysAgeing]]&gt;5,"yep","on track")</f>
        <v>yep</v>
      </c>
      <c r="Q3783" s="2">
        <f ca="1">IF(Proc[[#This Row],[DateClosed]]="",ABS(NETWORKDAYS(Proc[[#This Row],[DateOpened]],TODAY()))-1,ABS(NETWORKDAYS(Proc[[#This Row],[DateOpened]],Proc[[#This Row],[DateClosed]]))-1)</f>
        <v>158</v>
      </c>
      <c r="R3783" s="101" t="s">
        <v>1005</v>
      </c>
      <c r="S3783" s="95"/>
      <c r="T3783" s="153">
        <v>3782</v>
      </c>
    </row>
    <row r="3784" spans="1:20" hidden="1">
      <c r="A3784" s="100" t="s">
        <v>4171</v>
      </c>
      <c r="B3784" s="111" t="str">
        <f>IFERROR(VLOOKUP(Proc[[#This Row],[App]],Table2[],3,0),"open")</f>
        <v>ok</v>
      </c>
      <c r="C3784" s="103" t="s">
        <v>369</v>
      </c>
      <c r="D3784" s="152" t="s">
        <v>9365</v>
      </c>
      <c r="E3784" s="152" t="s">
        <v>2351</v>
      </c>
      <c r="F3784" s="153" t="s">
        <v>2351</v>
      </c>
      <c r="G3784" s="100" t="s">
        <v>400</v>
      </c>
      <c r="H3784" s="95" t="str">
        <f>IF(Proc[[#This Row],[type]]="LFF (MDG-F)",MID(Proc[[#This Row],[Obj]],13,10),"")</f>
        <v/>
      </c>
      <c r="I3784" s="152"/>
      <c r="J3784" s="95" t="b">
        <f>Proc[[#This Row],[Requested]]=Proc[[#This Row],[CurrentParent]]</f>
        <v>1</v>
      </c>
      <c r="K3784" s="107" t="str">
        <f>IF(Proc[[#This Row],[Author]]="Marcela Urrego",VLOOKUP(LEFT(Proc[[#This Row],[Requested]],1),Table3[#All],2,0),VLOOKUP(Proc[[#This Row],[Author]],Table4[],2,0))</f>
        <v>HC</v>
      </c>
      <c r="L3784" s="95" t="s">
        <v>3524</v>
      </c>
      <c r="M3784" s="97">
        <v>45895</v>
      </c>
      <c r="N3784" s="97"/>
      <c r="O3784" s="97"/>
      <c r="P3784" s="101" t="str">
        <f ca="1">IF(Proc[[#This Row],[DaysAgeing]]&gt;5,"yep","on track")</f>
        <v>yep</v>
      </c>
      <c r="Q3784" s="2">
        <f ca="1">IF(Proc[[#This Row],[DateClosed]]="",ABS(NETWORKDAYS(Proc[[#This Row],[DateOpened]],TODAY()))-1,ABS(NETWORKDAYS(Proc[[#This Row],[DateOpened]],Proc[[#This Row],[DateClosed]]))-1)</f>
        <v>158</v>
      </c>
      <c r="R3784" s="101" t="s">
        <v>1005</v>
      </c>
      <c r="S3784" s="95"/>
      <c r="T3784" s="153">
        <v>3783</v>
      </c>
    </row>
    <row r="3785" spans="1:20" hidden="1">
      <c r="A3785" s="100" t="s">
        <v>4171</v>
      </c>
      <c r="B3785" s="111" t="str">
        <f>IFERROR(VLOOKUP(Proc[[#This Row],[App]],Table2[],3,0),"open")</f>
        <v>ok</v>
      </c>
      <c r="C3785" s="103" t="s">
        <v>369</v>
      </c>
      <c r="D3785" s="152" t="s">
        <v>9366</v>
      </c>
      <c r="E3785" s="152" t="s">
        <v>2351</v>
      </c>
      <c r="F3785" s="153" t="s">
        <v>2351</v>
      </c>
      <c r="G3785" s="100" t="s">
        <v>400</v>
      </c>
      <c r="H3785" s="95" t="str">
        <f>IF(Proc[[#This Row],[type]]="LFF (MDG-F)",MID(Proc[[#This Row],[Obj]],13,10),"")</f>
        <v/>
      </c>
      <c r="I3785" s="152"/>
      <c r="J3785" s="95" t="b">
        <f>Proc[[#This Row],[Requested]]=Proc[[#This Row],[CurrentParent]]</f>
        <v>1</v>
      </c>
      <c r="K3785" s="107" t="str">
        <f>IF(Proc[[#This Row],[Author]]="Marcela Urrego",VLOOKUP(LEFT(Proc[[#This Row],[Requested]],1),Table3[#All],2,0),VLOOKUP(Proc[[#This Row],[Author]],Table4[],2,0))</f>
        <v>HC</v>
      </c>
      <c r="L3785" s="153" t="s">
        <v>3524</v>
      </c>
      <c r="M3785" s="97">
        <v>45895</v>
      </c>
      <c r="N3785" s="97"/>
      <c r="O3785" s="97"/>
      <c r="P3785" s="101" t="str">
        <f ca="1">IF(Proc[[#This Row],[DaysAgeing]]&gt;5,"yep","on track")</f>
        <v>yep</v>
      </c>
      <c r="Q3785" s="2">
        <f ca="1">IF(Proc[[#This Row],[DateClosed]]="",ABS(NETWORKDAYS(Proc[[#This Row],[DateOpened]],TODAY()))-1,ABS(NETWORKDAYS(Proc[[#This Row],[DateOpened]],Proc[[#This Row],[DateClosed]]))-1)</f>
        <v>158</v>
      </c>
      <c r="R3785" s="101" t="s">
        <v>1005</v>
      </c>
      <c r="S3785" s="95"/>
      <c r="T3785" s="153">
        <v>3784</v>
      </c>
    </row>
    <row r="3786" spans="1:20" hidden="1">
      <c r="A3786" s="100" t="s">
        <v>4171</v>
      </c>
      <c r="B3786" s="111" t="str">
        <f>IFERROR(VLOOKUP(Proc[[#This Row],[App]],Table2[],3,0),"open")</f>
        <v>ok</v>
      </c>
      <c r="C3786" s="103" t="s">
        <v>369</v>
      </c>
      <c r="D3786" s="152" t="s">
        <v>9367</v>
      </c>
      <c r="E3786" s="152" t="s">
        <v>2351</v>
      </c>
      <c r="F3786" s="95" t="s">
        <v>2351</v>
      </c>
      <c r="G3786" s="100" t="s">
        <v>400</v>
      </c>
      <c r="H3786" s="95" t="str">
        <f>IF(Proc[[#This Row],[type]]="LFF (MDG-F)",MID(Proc[[#This Row],[Obj]],13,10),"")</f>
        <v/>
      </c>
      <c r="I3786" s="152"/>
      <c r="J3786" s="95" t="b">
        <f>Proc[[#This Row],[Requested]]=Proc[[#This Row],[CurrentParent]]</f>
        <v>1</v>
      </c>
      <c r="K3786" s="107" t="str">
        <f>IF(Proc[[#This Row],[Author]]="Marcela Urrego",VLOOKUP(LEFT(Proc[[#This Row],[Requested]],1),Table3[#All],2,0),VLOOKUP(Proc[[#This Row],[Author]],Table4[],2,0))</f>
        <v>HC</v>
      </c>
      <c r="L3786" s="95" t="s">
        <v>3524</v>
      </c>
      <c r="M3786" s="97">
        <v>45895</v>
      </c>
      <c r="N3786" s="97"/>
      <c r="O3786" s="97"/>
      <c r="P3786" s="101" t="str">
        <f ca="1">IF(Proc[[#This Row],[DaysAgeing]]&gt;5,"yep","on track")</f>
        <v>yep</v>
      </c>
      <c r="Q3786" s="2">
        <f ca="1">IF(Proc[[#This Row],[DateClosed]]="",ABS(NETWORKDAYS(Proc[[#This Row],[DateOpened]],TODAY()))-1,ABS(NETWORKDAYS(Proc[[#This Row],[DateOpened]],Proc[[#This Row],[DateClosed]]))-1)</f>
        <v>158</v>
      </c>
      <c r="R3786" s="101" t="s">
        <v>1005</v>
      </c>
      <c r="S3786" s="95"/>
      <c r="T3786" s="153">
        <v>3785</v>
      </c>
    </row>
    <row r="3787" spans="1:20" hidden="1">
      <c r="A3787" s="100" t="s">
        <v>4171</v>
      </c>
      <c r="B3787" s="111" t="str">
        <f>IFERROR(VLOOKUP(Proc[[#This Row],[App]],Table2[],3,0),"open")</f>
        <v>ok</v>
      </c>
      <c r="C3787" s="103" t="s">
        <v>369</v>
      </c>
      <c r="D3787" s="152" t="s">
        <v>9368</v>
      </c>
      <c r="E3787" s="152" t="s">
        <v>2351</v>
      </c>
      <c r="F3787" s="153" t="s">
        <v>2351</v>
      </c>
      <c r="G3787" s="100" t="s">
        <v>400</v>
      </c>
      <c r="H3787" s="95" t="str">
        <f>IF(Proc[[#This Row],[type]]="LFF (MDG-F)",MID(Proc[[#This Row],[Obj]],13,10),"")</f>
        <v/>
      </c>
      <c r="I3787" s="152"/>
      <c r="J3787" s="95" t="b">
        <f>Proc[[#This Row],[Requested]]=Proc[[#This Row],[CurrentParent]]</f>
        <v>1</v>
      </c>
      <c r="K3787" s="107" t="str">
        <f>IF(Proc[[#This Row],[Author]]="Marcela Urrego",VLOOKUP(LEFT(Proc[[#This Row],[Requested]],1),Table3[#All],2,0),VLOOKUP(Proc[[#This Row],[Author]],Table4[],2,0))</f>
        <v>HC</v>
      </c>
      <c r="L3787" s="95" t="s">
        <v>3524</v>
      </c>
      <c r="M3787" s="97">
        <v>45895</v>
      </c>
      <c r="N3787" s="97"/>
      <c r="O3787" s="97"/>
      <c r="P3787" s="101" t="str">
        <f ca="1">IF(Proc[[#This Row],[DaysAgeing]]&gt;5,"yep","on track")</f>
        <v>yep</v>
      </c>
      <c r="Q3787" s="2">
        <f ca="1">IF(Proc[[#This Row],[DateClosed]]="",ABS(NETWORKDAYS(Proc[[#This Row],[DateOpened]],TODAY()))-1,ABS(NETWORKDAYS(Proc[[#This Row],[DateOpened]],Proc[[#This Row],[DateClosed]]))-1)</f>
        <v>158</v>
      </c>
      <c r="R3787" s="101" t="s">
        <v>1005</v>
      </c>
      <c r="S3787" s="95"/>
      <c r="T3787" s="153">
        <v>3786</v>
      </c>
    </row>
    <row r="3788" spans="1:20" hidden="1">
      <c r="A3788" s="100" t="s">
        <v>4171</v>
      </c>
      <c r="B3788" s="111" t="str">
        <f>IFERROR(VLOOKUP(Proc[[#This Row],[App]],Table2[],3,0),"open")</f>
        <v>ok</v>
      </c>
      <c r="C3788" s="103" t="s">
        <v>369</v>
      </c>
      <c r="D3788" s="152" t="s">
        <v>9369</v>
      </c>
      <c r="E3788" s="152" t="s">
        <v>2351</v>
      </c>
      <c r="F3788" s="153" t="s">
        <v>2351</v>
      </c>
      <c r="G3788" s="100" t="s">
        <v>400</v>
      </c>
      <c r="H3788" s="95" t="str">
        <f>IF(Proc[[#This Row],[type]]="LFF (MDG-F)",MID(Proc[[#This Row],[Obj]],13,10),"")</f>
        <v/>
      </c>
      <c r="I3788" s="152"/>
      <c r="J3788" s="95" t="b">
        <f>Proc[[#This Row],[Requested]]=Proc[[#This Row],[CurrentParent]]</f>
        <v>1</v>
      </c>
      <c r="K3788" s="107" t="str">
        <f>IF(Proc[[#This Row],[Author]]="Marcela Urrego",VLOOKUP(LEFT(Proc[[#This Row],[Requested]],1),Table3[#All],2,0),VLOOKUP(Proc[[#This Row],[Author]],Table4[],2,0))</f>
        <v>HC</v>
      </c>
      <c r="L3788" s="95" t="s">
        <v>3524</v>
      </c>
      <c r="M3788" s="97">
        <v>45895</v>
      </c>
      <c r="N3788" s="97"/>
      <c r="O3788" s="97"/>
      <c r="P3788" s="101" t="str">
        <f ca="1">IF(Proc[[#This Row],[DaysAgeing]]&gt;5,"yep","on track")</f>
        <v>yep</v>
      </c>
      <c r="Q3788" s="2">
        <f ca="1">IF(Proc[[#This Row],[DateClosed]]="",ABS(NETWORKDAYS(Proc[[#This Row],[DateOpened]],TODAY()))-1,ABS(NETWORKDAYS(Proc[[#This Row],[DateOpened]],Proc[[#This Row],[DateClosed]]))-1)</f>
        <v>158</v>
      </c>
      <c r="R3788" s="101" t="s">
        <v>1005</v>
      </c>
      <c r="S3788" s="95"/>
      <c r="T3788" s="153">
        <v>3787</v>
      </c>
    </row>
    <row r="3789" spans="1:20" hidden="1">
      <c r="A3789" s="100" t="s">
        <v>4171</v>
      </c>
      <c r="B3789" s="111" t="str">
        <f>IFERROR(VLOOKUP(Proc[[#This Row],[App]],Table2[],3,0),"open")</f>
        <v>ok</v>
      </c>
      <c r="C3789" s="103" t="s">
        <v>369</v>
      </c>
      <c r="D3789" s="152" t="s">
        <v>9370</v>
      </c>
      <c r="E3789" s="152" t="s">
        <v>2351</v>
      </c>
      <c r="F3789" s="153" t="s">
        <v>2351</v>
      </c>
      <c r="G3789" s="100" t="s">
        <v>400</v>
      </c>
      <c r="H3789" s="95" t="str">
        <f>IF(Proc[[#This Row],[type]]="LFF (MDG-F)",MID(Proc[[#This Row],[Obj]],13,10),"")</f>
        <v/>
      </c>
      <c r="I3789" s="152"/>
      <c r="J3789" s="95" t="b">
        <f>Proc[[#This Row],[Requested]]=Proc[[#This Row],[CurrentParent]]</f>
        <v>1</v>
      </c>
      <c r="K3789" s="107" t="str">
        <f>IF(Proc[[#This Row],[Author]]="Marcela Urrego",VLOOKUP(LEFT(Proc[[#This Row],[Requested]],1),Table3[#All],2,0),VLOOKUP(Proc[[#This Row],[Author]],Table4[],2,0))</f>
        <v>HC</v>
      </c>
      <c r="L3789" s="95" t="s">
        <v>3524</v>
      </c>
      <c r="M3789" s="97">
        <v>45895</v>
      </c>
      <c r="N3789" s="97"/>
      <c r="O3789" s="97"/>
      <c r="P3789" s="101" t="str">
        <f ca="1">IF(Proc[[#This Row],[DaysAgeing]]&gt;5,"yep","on track")</f>
        <v>yep</v>
      </c>
      <c r="Q3789" s="2">
        <f ca="1">IF(Proc[[#This Row],[DateClosed]]="",ABS(NETWORKDAYS(Proc[[#This Row],[DateOpened]],TODAY()))-1,ABS(NETWORKDAYS(Proc[[#This Row],[DateOpened]],Proc[[#This Row],[DateClosed]]))-1)</f>
        <v>158</v>
      </c>
      <c r="R3789" s="101" t="s">
        <v>1005</v>
      </c>
      <c r="S3789" s="95"/>
      <c r="T3789" s="153">
        <v>3788</v>
      </c>
    </row>
    <row r="3790" spans="1:20" hidden="1">
      <c r="A3790" s="100" t="s">
        <v>4171</v>
      </c>
      <c r="B3790" s="152" t="str">
        <f>IFERROR(VLOOKUP(Proc[[#This Row],[App]],Table2[],3,0),"open")</f>
        <v>ok</v>
      </c>
      <c r="C3790" s="103" t="s">
        <v>369</v>
      </c>
      <c r="D3790" s="152" t="s">
        <v>9371</v>
      </c>
      <c r="E3790" s="152" t="s">
        <v>2347</v>
      </c>
      <c r="F3790" s="95" t="s">
        <v>2347</v>
      </c>
      <c r="G3790" s="100" t="s">
        <v>400</v>
      </c>
      <c r="H3790" s="95" t="str">
        <f>IF(Proc[[#This Row],[type]]="LFF (MDG-F)",MID(Proc[[#This Row],[Obj]],13,10),"")</f>
        <v/>
      </c>
      <c r="I3790" s="152"/>
      <c r="J3790" s="95" t="b">
        <f>Proc[[#This Row],[Requested]]=Proc[[#This Row],[CurrentParent]]</f>
        <v>1</v>
      </c>
      <c r="K3790" s="152" t="str">
        <f>IF(Proc[[#This Row],[Author]]="Marcela Urrego",VLOOKUP(LEFT(Proc[[#This Row],[Requested]],1),Table3[#All],2,0),VLOOKUP(Proc[[#This Row],[Author]],Table4[],2,0))</f>
        <v>HC</v>
      </c>
      <c r="L3790" s="95" t="s">
        <v>3524</v>
      </c>
      <c r="M3790" s="97">
        <v>45895</v>
      </c>
      <c r="N3790" s="97"/>
      <c r="O3790" s="97"/>
      <c r="P3790" s="101" t="str">
        <f ca="1">IF(Proc[[#This Row],[DaysAgeing]]&gt;5,"yep","on track")</f>
        <v>yep</v>
      </c>
      <c r="Q3790" s="2">
        <f ca="1">IF(Proc[[#This Row],[DateClosed]]="",ABS(NETWORKDAYS(Proc[[#This Row],[DateOpened]],TODAY()))-1,ABS(NETWORKDAYS(Proc[[#This Row],[DateOpened]],Proc[[#This Row],[DateClosed]]))-1)</f>
        <v>158</v>
      </c>
      <c r="R3790" s="101" t="s">
        <v>1005</v>
      </c>
      <c r="S3790" s="95"/>
      <c r="T3790" s="153">
        <v>3789</v>
      </c>
    </row>
    <row r="3791" spans="1:20" hidden="1">
      <c r="A3791" s="100" t="s">
        <v>4171</v>
      </c>
      <c r="B3791" s="152" t="str">
        <f>IFERROR(VLOOKUP(Proc[[#This Row],[App]],Table2[],3,0),"open")</f>
        <v>ok</v>
      </c>
      <c r="C3791" s="103" t="s">
        <v>369</v>
      </c>
      <c r="D3791" s="152" t="s">
        <v>9372</v>
      </c>
      <c r="E3791" s="152" t="s">
        <v>2351</v>
      </c>
      <c r="F3791" s="95" t="s">
        <v>2351</v>
      </c>
      <c r="G3791" s="100" t="s">
        <v>400</v>
      </c>
      <c r="H3791" s="95" t="str">
        <f>IF(Proc[[#This Row],[type]]="LFF (MDG-F)",MID(Proc[[#This Row],[Obj]],13,10),"")</f>
        <v/>
      </c>
      <c r="I3791" s="152"/>
      <c r="J3791" s="95" t="b">
        <f>Proc[[#This Row],[Requested]]=Proc[[#This Row],[CurrentParent]]</f>
        <v>1</v>
      </c>
      <c r="K3791" s="152" t="str">
        <f>IF(Proc[[#This Row],[Author]]="Marcela Urrego",VLOOKUP(LEFT(Proc[[#This Row],[Requested]],1),Table3[#All],2,0),VLOOKUP(Proc[[#This Row],[Author]],Table4[],2,0))</f>
        <v>HC</v>
      </c>
      <c r="L3791" s="95" t="s">
        <v>3524</v>
      </c>
      <c r="M3791" s="97">
        <v>45895</v>
      </c>
      <c r="N3791" s="97"/>
      <c r="O3791" s="97"/>
      <c r="P3791" s="101" t="str">
        <f ca="1">IF(Proc[[#This Row],[DaysAgeing]]&gt;5,"yep","on track")</f>
        <v>yep</v>
      </c>
      <c r="Q3791" s="2">
        <f ca="1">IF(Proc[[#This Row],[DateClosed]]="",ABS(NETWORKDAYS(Proc[[#This Row],[DateOpened]],TODAY()))-1,ABS(NETWORKDAYS(Proc[[#This Row],[DateOpened]],Proc[[#This Row],[DateClosed]]))-1)</f>
        <v>158</v>
      </c>
      <c r="R3791" s="101" t="s">
        <v>1005</v>
      </c>
      <c r="S3791" s="95"/>
      <c r="T3791" s="153">
        <v>3790</v>
      </c>
    </row>
    <row r="3792" spans="1:20" hidden="1">
      <c r="A3792" s="100" t="s">
        <v>4171</v>
      </c>
      <c r="B3792" s="111" t="str">
        <f>IFERROR(VLOOKUP(Proc[[#This Row],[App]],Table2[],3,0),"open")</f>
        <v>ok</v>
      </c>
      <c r="C3792" s="103" t="s">
        <v>369</v>
      </c>
      <c r="D3792" s="152" t="s">
        <v>9373</v>
      </c>
      <c r="E3792" s="152" t="s">
        <v>2351</v>
      </c>
      <c r="F3792" s="153" t="s">
        <v>2351</v>
      </c>
      <c r="G3792" s="100" t="s">
        <v>400</v>
      </c>
      <c r="H3792" s="95" t="str">
        <f>IF(Proc[[#This Row],[type]]="LFF (MDG-F)",MID(Proc[[#This Row],[Obj]],13,10),"")</f>
        <v/>
      </c>
      <c r="I3792" s="152"/>
      <c r="J3792" s="95" t="b">
        <f>Proc[[#This Row],[Requested]]=Proc[[#This Row],[CurrentParent]]</f>
        <v>1</v>
      </c>
      <c r="K3792" s="107" t="str">
        <f>IF(Proc[[#This Row],[Author]]="Marcela Urrego",VLOOKUP(LEFT(Proc[[#This Row],[Requested]],1),Table3[#All],2,0),VLOOKUP(Proc[[#This Row],[Author]],Table4[],2,0))</f>
        <v>HC</v>
      </c>
      <c r="L3792" s="95" t="s">
        <v>3524</v>
      </c>
      <c r="M3792" s="97">
        <v>45895</v>
      </c>
      <c r="N3792" s="97"/>
      <c r="O3792" s="97"/>
      <c r="P3792" s="101" t="str">
        <f ca="1">IF(Proc[[#This Row],[DaysAgeing]]&gt;5,"yep","on track")</f>
        <v>yep</v>
      </c>
      <c r="Q3792" s="2">
        <f ca="1">IF(Proc[[#This Row],[DateClosed]]="",ABS(NETWORKDAYS(Proc[[#This Row],[DateOpened]],TODAY()))-1,ABS(NETWORKDAYS(Proc[[#This Row],[DateOpened]],Proc[[#This Row],[DateClosed]]))-1)</f>
        <v>158</v>
      </c>
      <c r="R3792" s="101" t="s">
        <v>1005</v>
      </c>
      <c r="S3792" s="95"/>
      <c r="T3792" s="153">
        <v>3791</v>
      </c>
    </row>
    <row r="3793" spans="1:20" hidden="1">
      <c r="A3793" s="100" t="s">
        <v>4171</v>
      </c>
      <c r="B3793" s="111" t="str">
        <f>IFERROR(VLOOKUP(Proc[[#This Row],[App]],Table2[],3,0),"open")</f>
        <v>ok</v>
      </c>
      <c r="C3793" s="103" t="s">
        <v>369</v>
      </c>
      <c r="D3793" s="152" t="s">
        <v>9374</v>
      </c>
      <c r="E3793" s="152" t="s">
        <v>2351</v>
      </c>
      <c r="F3793" s="153" t="s">
        <v>2351</v>
      </c>
      <c r="G3793" s="100" t="s">
        <v>400</v>
      </c>
      <c r="H3793" s="95" t="str">
        <f>IF(Proc[[#This Row],[type]]="LFF (MDG-F)",MID(Proc[[#This Row],[Obj]],13,10),"")</f>
        <v/>
      </c>
      <c r="I3793" s="152"/>
      <c r="J3793" s="95" t="b">
        <f>Proc[[#This Row],[Requested]]=Proc[[#This Row],[CurrentParent]]</f>
        <v>1</v>
      </c>
      <c r="K3793" s="107" t="str">
        <f>IF(Proc[[#This Row],[Author]]="Marcela Urrego",VLOOKUP(LEFT(Proc[[#This Row],[Requested]],1),Table3[#All],2,0),VLOOKUP(Proc[[#This Row],[Author]],Table4[],2,0))</f>
        <v>HC</v>
      </c>
      <c r="L3793" s="95" t="s">
        <v>3524</v>
      </c>
      <c r="M3793" s="97">
        <v>45895</v>
      </c>
      <c r="N3793" s="97"/>
      <c r="O3793" s="97"/>
      <c r="P3793" s="101" t="str">
        <f ca="1">IF(Proc[[#This Row],[DaysAgeing]]&gt;5,"yep","on track")</f>
        <v>yep</v>
      </c>
      <c r="Q3793" s="2">
        <f ca="1">IF(Proc[[#This Row],[DateClosed]]="",ABS(NETWORKDAYS(Proc[[#This Row],[DateOpened]],TODAY()))-1,ABS(NETWORKDAYS(Proc[[#This Row],[DateOpened]],Proc[[#This Row],[DateClosed]]))-1)</f>
        <v>158</v>
      </c>
      <c r="R3793" s="101" t="s">
        <v>1005</v>
      </c>
      <c r="S3793" s="95"/>
      <c r="T3793" s="153">
        <v>3792</v>
      </c>
    </row>
    <row r="3794" spans="1:20" hidden="1">
      <c r="A3794" s="100" t="s">
        <v>4188</v>
      </c>
      <c r="B3794" s="111" t="str">
        <f>IFERROR(VLOOKUP(Proc[[#This Row],[App]],Table2[],3,0),"open")</f>
        <v>ok</v>
      </c>
      <c r="C3794" s="103" t="s">
        <v>369</v>
      </c>
      <c r="D3794" s="152" t="s">
        <v>4193</v>
      </c>
      <c r="E3794" s="152" t="s">
        <v>1472</v>
      </c>
      <c r="F3794" s="153" t="s">
        <v>1472</v>
      </c>
      <c r="G3794" s="100" t="s">
        <v>406</v>
      </c>
      <c r="H3794" s="95" t="str">
        <f>IF(Proc[[#This Row],[type]]="LFF (MDG-F)",MID(Proc[[#This Row],[Obj]],13,10),"")</f>
        <v>DE10523400</v>
      </c>
      <c r="I3794" s="152"/>
      <c r="J3794" s="95" t="b">
        <f>Proc[[#This Row],[Requested]]=Proc[[#This Row],[CurrentParent]]</f>
        <v>1</v>
      </c>
      <c r="K3794" s="107" t="str">
        <f>IF(Proc[[#This Row],[Author]]="Marcela Urrego",VLOOKUP(LEFT(Proc[[#This Row],[Requested]],1),Table3[#All],2,0),VLOOKUP(Proc[[#This Row],[Author]],Table4[],2,0))</f>
        <v>MGF</v>
      </c>
      <c r="L3794" s="95" t="s">
        <v>3524</v>
      </c>
      <c r="M3794" s="97">
        <v>45895</v>
      </c>
      <c r="N3794" s="97"/>
      <c r="O3794" s="97"/>
      <c r="P3794" s="101" t="str">
        <f ca="1">IF(Proc[[#This Row],[DaysAgeing]]&gt;5,"yep","on track")</f>
        <v>yep</v>
      </c>
      <c r="Q3794" s="2">
        <f ca="1">IF(Proc[[#This Row],[DateClosed]]="",ABS(NETWORKDAYS(Proc[[#This Row],[DateOpened]],TODAY()))-1,ABS(NETWORKDAYS(Proc[[#This Row],[DateOpened]],Proc[[#This Row],[DateClosed]]))-1)</f>
        <v>158</v>
      </c>
      <c r="R3794" s="101" t="s">
        <v>452</v>
      </c>
      <c r="S3794" s="95"/>
      <c r="T3794" s="153">
        <v>3793</v>
      </c>
    </row>
    <row r="3795" spans="1:20" hidden="1">
      <c r="A3795" s="100" t="s">
        <v>4188</v>
      </c>
      <c r="B3795" s="152" t="str">
        <f>IFERROR(VLOOKUP(Proc[[#This Row],[App]],Table2[],3,0),"open")</f>
        <v>ok</v>
      </c>
      <c r="C3795" s="103" t="s">
        <v>369</v>
      </c>
      <c r="D3795" s="152" t="s">
        <v>4194</v>
      </c>
      <c r="E3795" s="152" t="s">
        <v>1472</v>
      </c>
      <c r="F3795" s="95" t="s">
        <v>1472</v>
      </c>
      <c r="G3795" s="100" t="s">
        <v>406</v>
      </c>
      <c r="H3795" s="95" t="str">
        <f>IF(Proc[[#This Row],[type]]="LFF (MDG-F)",MID(Proc[[#This Row],[Obj]],13,10),"")</f>
        <v>DE10524300</v>
      </c>
      <c r="I3795" s="152"/>
      <c r="J3795" s="95" t="b">
        <f>Proc[[#This Row],[Requested]]=Proc[[#This Row],[CurrentParent]]</f>
        <v>1</v>
      </c>
      <c r="K3795" s="152" t="str">
        <f>IF(Proc[[#This Row],[Author]]="Marcela Urrego",VLOOKUP(LEFT(Proc[[#This Row],[Requested]],1),Table3[#All],2,0),VLOOKUP(Proc[[#This Row],[Author]],Table4[],2,0))</f>
        <v>MGF</v>
      </c>
      <c r="L3795" s="95" t="s">
        <v>3524</v>
      </c>
      <c r="M3795" s="97">
        <v>45895</v>
      </c>
      <c r="N3795" s="97"/>
      <c r="O3795" s="97"/>
      <c r="P3795" s="101" t="str">
        <f ca="1">IF(Proc[[#This Row],[DaysAgeing]]&gt;5,"yep","on track")</f>
        <v>yep</v>
      </c>
      <c r="Q3795" s="2">
        <f ca="1">IF(Proc[[#This Row],[DateClosed]]="",ABS(NETWORKDAYS(Proc[[#This Row],[DateOpened]],TODAY()))-1,ABS(NETWORKDAYS(Proc[[#This Row],[DateOpened]],Proc[[#This Row],[DateClosed]]))-1)</f>
        <v>158</v>
      </c>
      <c r="R3795" s="101" t="s">
        <v>452</v>
      </c>
      <c r="S3795" s="95"/>
      <c r="T3795" s="153">
        <v>3794</v>
      </c>
    </row>
    <row r="3796" spans="1:20" hidden="1">
      <c r="A3796" s="100" t="s">
        <v>4188</v>
      </c>
      <c r="B3796" s="152" t="str">
        <f>IFERROR(VLOOKUP(Proc[[#This Row],[App]],Table2[],3,0),"open")</f>
        <v>ok</v>
      </c>
      <c r="C3796" s="103" t="s">
        <v>369</v>
      </c>
      <c r="D3796" s="152" t="s">
        <v>4195</v>
      </c>
      <c r="E3796" s="152" t="s">
        <v>4189</v>
      </c>
      <c r="F3796" s="95" t="s">
        <v>4189</v>
      </c>
      <c r="G3796" s="100" t="s">
        <v>406</v>
      </c>
      <c r="H3796" s="95" t="str">
        <f>IF(Proc[[#This Row],[type]]="LFF (MDG-F)",MID(Proc[[#This Row],[Obj]],13,10),"")</f>
        <v>DE10625700</v>
      </c>
      <c r="I3796" s="152"/>
      <c r="J3796" s="95" t="b">
        <f>Proc[[#This Row],[Requested]]=Proc[[#This Row],[CurrentParent]]</f>
        <v>1</v>
      </c>
      <c r="K3796" s="152" t="str">
        <f>IF(Proc[[#This Row],[Author]]="Marcela Urrego",VLOOKUP(LEFT(Proc[[#This Row],[Requested]],1),Table3[#All],2,0),VLOOKUP(Proc[[#This Row],[Author]],Table4[],2,0))</f>
        <v>MGF</v>
      </c>
      <c r="L3796" s="95" t="s">
        <v>3524</v>
      </c>
      <c r="M3796" s="97">
        <v>45895</v>
      </c>
      <c r="N3796" s="97"/>
      <c r="O3796" s="97"/>
      <c r="P3796" s="101" t="str">
        <f ca="1">IF(Proc[[#This Row],[DaysAgeing]]&gt;5,"yep","on track")</f>
        <v>yep</v>
      </c>
      <c r="Q3796" s="2">
        <f ca="1">IF(Proc[[#This Row],[DateClosed]]="",ABS(NETWORKDAYS(Proc[[#This Row],[DateOpened]],TODAY()))-1,ABS(NETWORKDAYS(Proc[[#This Row],[DateOpened]],Proc[[#This Row],[DateClosed]]))-1)</f>
        <v>158</v>
      </c>
      <c r="R3796" s="101" t="s">
        <v>452</v>
      </c>
      <c r="S3796" s="95"/>
      <c r="T3796" s="153">
        <v>3795</v>
      </c>
    </row>
    <row r="3797" spans="1:20" hidden="1">
      <c r="A3797" s="100" t="s">
        <v>4188</v>
      </c>
      <c r="B3797" s="111" t="str">
        <f>IFERROR(VLOOKUP(Proc[[#This Row],[App]],Table2[],3,0),"open")</f>
        <v>ok</v>
      </c>
      <c r="C3797" s="103" t="s">
        <v>369</v>
      </c>
      <c r="D3797" s="152" t="s">
        <v>4196</v>
      </c>
      <c r="E3797" s="152" t="s">
        <v>4189</v>
      </c>
      <c r="F3797" s="153" t="s">
        <v>4189</v>
      </c>
      <c r="G3797" s="100" t="s">
        <v>406</v>
      </c>
      <c r="H3797" s="95" t="str">
        <f>IF(Proc[[#This Row],[type]]="LFF (MDG-F)",MID(Proc[[#This Row],[Obj]],13,10),"")</f>
        <v>DE10510000</v>
      </c>
      <c r="I3797" s="152"/>
      <c r="J3797" s="95" t="b">
        <f>Proc[[#This Row],[Requested]]=Proc[[#This Row],[CurrentParent]]</f>
        <v>1</v>
      </c>
      <c r="K3797" s="107" t="str">
        <f>IF(Proc[[#This Row],[Author]]="Marcela Urrego",VLOOKUP(LEFT(Proc[[#This Row],[Requested]],1),Table3[#All],2,0),VLOOKUP(Proc[[#This Row],[Author]],Table4[],2,0))</f>
        <v>MGF</v>
      </c>
      <c r="L3797" s="153" t="s">
        <v>3524</v>
      </c>
      <c r="M3797" s="97">
        <v>45895</v>
      </c>
      <c r="N3797" s="97"/>
      <c r="O3797" s="97"/>
      <c r="P3797" s="101" t="str">
        <f ca="1">IF(Proc[[#This Row],[DaysAgeing]]&gt;5,"yep","on track")</f>
        <v>yep</v>
      </c>
      <c r="Q3797" s="2">
        <f ca="1">IF(Proc[[#This Row],[DateClosed]]="",ABS(NETWORKDAYS(Proc[[#This Row],[DateOpened]],TODAY()))-1,ABS(NETWORKDAYS(Proc[[#This Row],[DateOpened]],Proc[[#This Row],[DateClosed]]))-1)</f>
        <v>158</v>
      </c>
      <c r="R3797" s="101" t="s">
        <v>452</v>
      </c>
      <c r="S3797" s="95"/>
      <c r="T3797" s="153">
        <v>3796</v>
      </c>
    </row>
    <row r="3798" spans="1:20" hidden="1">
      <c r="A3798" s="100" t="s">
        <v>4188</v>
      </c>
      <c r="B3798" s="152" t="str">
        <f>IFERROR(VLOOKUP(Proc[[#This Row],[App]],Table2[],3,0),"open")</f>
        <v>ok</v>
      </c>
      <c r="C3798" s="103" t="s">
        <v>369</v>
      </c>
      <c r="D3798" s="152" t="s">
        <v>4197</v>
      </c>
      <c r="E3798" s="152" t="s">
        <v>4189</v>
      </c>
      <c r="F3798" s="95" t="s">
        <v>4189</v>
      </c>
      <c r="G3798" s="100" t="s">
        <v>406</v>
      </c>
      <c r="H3798" s="95" t="str">
        <f>IF(Proc[[#This Row],[type]]="LFF (MDG-F)",MID(Proc[[#This Row],[Obj]],13,10),"")</f>
        <v>DE10551100</v>
      </c>
      <c r="I3798" s="152"/>
      <c r="J3798" s="95" t="b">
        <f>Proc[[#This Row],[Requested]]=Proc[[#This Row],[CurrentParent]]</f>
        <v>1</v>
      </c>
      <c r="K3798" s="152" t="str">
        <f>IF(Proc[[#This Row],[Author]]="Marcela Urrego",VLOOKUP(LEFT(Proc[[#This Row],[Requested]],1),Table3[#All],2,0),VLOOKUP(Proc[[#This Row],[Author]],Table4[],2,0))</f>
        <v>MGF</v>
      </c>
      <c r="L3798" s="95" t="s">
        <v>3524</v>
      </c>
      <c r="M3798" s="97">
        <v>45895</v>
      </c>
      <c r="N3798" s="97"/>
      <c r="O3798" s="97"/>
      <c r="P3798" s="101" t="str">
        <f ca="1">IF(Proc[[#This Row],[DaysAgeing]]&gt;5,"yep","on track")</f>
        <v>yep</v>
      </c>
      <c r="Q3798" s="2">
        <f ca="1">IF(Proc[[#This Row],[DateClosed]]="",ABS(NETWORKDAYS(Proc[[#This Row],[DateOpened]],TODAY()))-1,ABS(NETWORKDAYS(Proc[[#This Row],[DateOpened]],Proc[[#This Row],[DateClosed]]))-1)</f>
        <v>158</v>
      </c>
      <c r="R3798" s="140" t="s">
        <v>452</v>
      </c>
      <c r="S3798" s="153"/>
      <c r="T3798" s="153">
        <v>3797</v>
      </c>
    </row>
    <row r="3799" spans="1:20" hidden="1">
      <c r="A3799" t="s">
        <v>4190</v>
      </c>
      <c r="B3799" s="152" t="str">
        <f>IFERROR(VLOOKUP(Proc[[#This Row],[App]],Table2[],3,0),"open")</f>
        <v>ok</v>
      </c>
      <c r="C3799" s="103" t="s">
        <v>369</v>
      </c>
      <c r="D3799" s="152" t="s">
        <v>4198</v>
      </c>
      <c r="E3799" s="152" t="s">
        <v>2351</v>
      </c>
      <c r="F3799" s="95" t="s">
        <v>2351</v>
      </c>
      <c r="G3799" s="100" t="s">
        <v>400</v>
      </c>
      <c r="H3799" s="95" t="str">
        <f>IF(Proc[[#This Row],[type]]="LFF (MDG-F)",MID(Proc[[#This Row],[Obj]],13,10),"")</f>
        <v/>
      </c>
      <c r="I3799" s="152"/>
      <c r="J3799" s="95" t="b">
        <f>Proc[[#This Row],[Requested]]=Proc[[#This Row],[CurrentParent]]</f>
        <v>1</v>
      </c>
      <c r="K3799" s="152" t="str">
        <f>IF(Proc[[#This Row],[Author]]="Marcela Urrego",VLOOKUP(LEFT(Proc[[#This Row],[Requested]],1),Table3[#All],2,0),VLOOKUP(Proc[[#This Row],[Author]],Table4[],2,0))</f>
        <v>HC</v>
      </c>
      <c r="L3799" s="95" t="s">
        <v>3524</v>
      </c>
      <c r="M3799" s="97">
        <v>45895</v>
      </c>
      <c r="N3799" s="97"/>
      <c r="O3799" s="97"/>
      <c r="P3799" s="101" t="str">
        <f ca="1">IF(Proc[[#This Row],[DaysAgeing]]&gt;5,"yep","on track")</f>
        <v>yep</v>
      </c>
      <c r="Q3799" s="2">
        <f ca="1">IF(Proc[[#This Row],[DateClosed]]="",ABS(NETWORKDAYS(Proc[[#This Row],[DateOpened]],TODAY()))-1,ABS(NETWORKDAYS(Proc[[#This Row],[DateOpened]],Proc[[#This Row],[DateClosed]]))-1)</f>
        <v>158</v>
      </c>
      <c r="R3799" s="140" t="s">
        <v>1005</v>
      </c>
      <c r="S3799" s="153"/>
      <c r="T3799" s="153">
        <v>3798</v>
      </c>
    </row>
    <row r="3800" spans="1:20" hidden="1">
      <c r="A3800" s="100" t="s">
        <v>4190</v>
      </c>
      <c r="B3800" s="152" t="str">
        <f>IFERROR(VLOOKUP(Proc[[#This Row],[App]],Table2[],3,0),"open")</f>
        <v>ok</v>
      </c>
      <c r="C3800" s="103" t="s">
        <v>369</v>
      </c>
      <c r="D3800" s="152" t="s">
        <v>4199</v>
      </c>
      <c r="E3800" s="152" t="s">
        <v>2351</v>
      </c>
      <c r="F3800" s="95" t="s">
        <v>2351</v>
      </c>
      <c r="G3800" s="100" t="s">
        <v>400</v>
      </c>
      <c r="H3800" s="95" t="str">
        <f>IF(Proc[[#This Row],[type]]="LFF (MDG-F)",MID(Proc[[#This Row],[Obj]],13,10),"")</f>
        <v/>
      </c>
      <c r="I3800" s="152"/>
      <c r="J3800" s="95" t="b">
        <f>Proc[[#This Row],[Requested]]=Proc[[#This Row],[CurrentParent]]</f>
        <v>1</v>
      </c>
      <c r="K3800" s="152" t="str">
        <f>IF(Proc[[#This Row],[Author]]="Marcela Urrego",VLOOKUP(LEFT(Proc[[#This Row],[Requested]],1),Table3[#All],2,0),VLOOKUP(Proc[[#This Row],[Author]],Table4[],2,0))</f>
        <v>HC</v>
      </c>
      <c r="L3800" s="95" t="s">
        <v>3524</v>
      </c>
      <c r="M3800" s="97">
        <v>45895</v>
      </c>
      <c r="N3800" s="97"/>
      <c r="O3800" s="97"/>
      <c r="P3800" s="101" t="str">
        <f ca="1">IF(Proc[[#This Row],[DaysAgeing]]&gt;5,"yep","on track")</f>
        <v>yep</v>
      </c>
      <c r="Q3800" s="2">
        <f ca="1">IF(Proc[[#This Row],[DateClosed]]="",ABS(NETWORKDAYS(Proc[[#This Row],[DateOpened]],TODAY()))-1,ABS(NETWORKDAYS(Proc[[#This Row],[DateOpened]],Proc[[#This Row],[DateClosed]]))-1)</f>
        <v>158</v>
      </c>
      <c r="R3800" s="140" t="s">
        <v>1005</v>
      </c>
      <c r="S3800" s="153"/>
      <c r="T3800" s="153">
        <v>3799</v>
      </c>
    </row>
    <row r="3801" spans="1:20" hidden="1">
      <c r="A3801" s="100" t="s">
        <v>4190</v>
      </c>
      <c r="B3801" s="111" t="str">
        <f>IFERROR(VLOOKUP(Proc[[#This Row],[App]],Table2[],3,0),"open")</f>
        <v>ok</v>
      </c>
      <c r="C3801" s="103" t="s">
        <v>369</v>
      </c>
      <c r="D3801" s="152" t="s">
        <v>4200</v>
      </c>
      <c r="E3801" s="152" t="s">
        <v>2351</v>
      </c>
      <c r="F3801" s="153" t="s">
        <v>2351</v>
      </c>
      <c r="G3801" s="100" t="s">
        <v>400</v>
      </c>
      <c r="H3801" s="95" t="str">
        <f>IF(Proc[[#This Row],[type]]="LFF (MDG-F)",MID(Proc[[#This Row],[Obj]],13,10),"")</f>
        <v/>
      </c>
      <c r="I3801" s="152"/>
      <c r="J3801" s="95" t="b">
        <f>Proc[[#This Row],[Requested]]=Proc[[#This Row],[CurrentParent]]</f>
        <v>1</v>
      </c>
      <c r="K3801" s="107" t="str">
        <f>IF(Proc[[#This Row],[Author]]="Marcela Urrego",VLOOKUP(LEFT(Proc[[#This Row],[Requested]],1),Table3[#All],2,0),VLOOKUP(Proc[[#This Row],[Author]],Table4[],2,0))</f>
        <v>HC</v>
      </c>
      <c r="L3801" s="95" t="s">
        <v>3524</v>
      </c>
      <c r="M3801" s="97">
        <v>45895</v>
      </c>
      <c r="N3801" s="97"/>
      <c r="O3801" s="97"/>
      <c r="P3801" s="101" t="str">
        <f ca="1">IF(Proc[[#This Row],[DaysAgeing]]&gt;5,"yep","on track")</f>
        <v>yep</v>
      </c>
      <c r="Q3801" s="2">
        <f ca="1">IF(Proc[[#This Row],[DateClosed]]="",ABS(NETWORKDAYS(Proc[[#This Row],[DateOpened]],TODAY()))-1,ABS(NETWORKDAYS(Proc[[#This Row],[DateOpened]],Proc[[#This Row],[DateClosed]]))-1)</f>
        <v>158</v>
      </c>
      <c r="R3801" s="101" t="s">
        <v>1005</v>
      </c>
      <c r="S3801" s="95"/>
      <c r="T3801" s="153">
        <v>3800</v>
      </c>
    </row>
    <row r="3802" spans="1:20" hidden="1">
      <c r="A3802" s="100" t="s">
        <v>4190</v>
      </c>
      <c r="B3802" s="152" t="str">
        <f>IFERROR(VLOOKUP(Proc[[#This Row],[App]],Table2[],3,0),"open")</f>
        <v>ok</v>
      </c>
      <c r="C3802" s="103" t="s">
        <v>369</v>
      </c>
      <c r="D3802" s="152" t="s">
        <v>4201</v>
      </c>
      <c r="E3802" s="152" t="s">
        <v>2351</v>
      </c>
      <c r="F3802" s="95" t="s">
        <v>2351</v>
      </c>
      <c r="G3802" s="100" t="s">
        <v>400</v>
      </c>
      <c r="H3802" s="95" t="str">
        <f>IF(Proc[[#This Row],[type]]="LFF (MDG-F)",MID(Proc[[#This Row],[Obj]],13,10),"")</f>
        <v/>
      </c>
      <c r="I3802" s="152"/>
      <c r="J3802" s="95" t="b">
        <f>Proc[[#This Row],[Requested]]=Proc[[#This Row],[CurrentParent]]</f>
        <v>1</v>
      </c>
      <c r="K3802" s="152" t="str">
        <f>IF(Proc[[#This Row],[Author]]="Marcela Urrego",VLOOKUP(LEFT(Proc[[#This Row],[Requested]],1),Table3[#All],2,0),VLOOKUP(Proc[[#This Row],[Author]],Table4[],2,0))</f>
        <v>HC</v>
      </c>
      <c r="L3802" s="95" t="s">
        <v>3524</v>
      </c>
      <c r="M3802" s="97">
        <v>45895</v>
      </c>
      <c r="N3802" s="97"/>
      <c r="O3802" s="97"/>
      <c r="P3802" s="101" t="str">
        <f ca="1">IF(Proc[[#This Row],[DaysAgeing]]&gt;5,"yep","on track")</f>
        <v>yep</v>
      </c>
      <c r="Q3802" s="2">
        <f ca="1">IF(Proc[[#This Row],[DateClosed]]="",ABS(NETWORKDAYS(Proc[[#This Row],[DateOpened]],TODAY()))-1,ABS(NETWORKDAYS(Proc[[#This Row],[DateOpened]],Proc[[#This Row],[DateClosed]]))-1)</f>
        <v>158</v>
      </c>
      <c r="R3802" s="101" t="s">
        <v>1005</v>
      </c>
      <c r="S3802" s="95"/>
      <c r="T3802" s="153">
        <v>3801</v>
      </c>
    </row>
    <row r="3803" spans="1:20" hidden="1">
      <c r="A3803" s="100" t="s">
        <v>4190</v>
      </c>
      <c r="B3803" s="152" t="str">
        <f>IFERROR(VLOOKUP(Proc[[#This Row],[App]],Table2[],3,0),"open")</f>
        <v>ok</v>
      </c>
      <c r="C3803" s="103" t="s">
        <v>369</v>
      </c>
      <c r="D3803" s="152" t="s">
        <v>4202</v>
      </c>
      <c r="E3803" s="152" t="s">
        <v>2351</v>
      </c>
      <c r="F3803" s="95" t="s">
        <v>2351</v>
      </c>
      <c r="G3803" s="100" t="s">
        <v>400</v>
      </c>
      <c r="H3803" s="95" t="str">
        <f>IF(Proc[[#This Row],[type]]="LFF (MDG-F)",MID(Proc[[#This Row],[Obj]],13,10),"")</f>
        <v/>
      </c>
      <c r="I3803" s="152"/>
      <c r="J3803" s="95" t="b">
        <f>Proc[[#This Row],[Requested]]=Proc[[#This Row],[CurrentParent]]</f>
        <v>1</v>
      </c>
      <c r="K3803" s="152" t="str">
        <f>IF(Proc[[#This Row],[Author]]="Marcela Urrego",VLOOKUP(LEFT(Proc[[#This Row],[Requested]],1),Table3[#All],2,0),VLOOKUP(Proc[[#This Row],[Author]],Table4[],2,0))</f>
        <v>HC</v>
      </c>
      <c r="L3803" s="95" t="s">
        <v>3524</v>
      </c>
      <c r="M3803" s="97">
        <v>45895</v>
      </c>
      <c r="N3803" s="97"/>
      <c r="O3803" s="97"/>
      <c r="P3803" s="101" t="str">
        <f ca="1">IF(Proc[[#This Row],[DaysAgeing]]&gt;5,"yep","on track")</f>
        <v>yep</v>
      </c>
      <c r="Q3803" s="2">
        <f ca="1">IF(Proc[[#This Row],[DateClosed]]="",ABS(NETWORKDAYS(Proc[[#This Row],[DateOpened]],TODAY()))-1,ABS(NETWORKDAYS(Proc[[#This Row],[DateOpened]],Proc[[#This Row],[DateClosed]]))-1)</f>
        <v>158</v>
      </c>
      <c r="R3803" s="101" t="s">
        <v>1005</v>
      </c>
      <c r="S3803" s="95"/>
      <c r="T3803" s="153">
        <v>3802</v>
      </c>
    </row>
    <row r="3804" spans="1:20" hidden="1">
      <c r="A3804" s="100" t="s">
        <v>4190</v>
      </c>
      <c r="B3804" s="152" t="str">
        <f>IFERROR(VLOOKUP(Proc[[#This Row],[App]],Table2[],3,0),"open")</f>
        <v>ok</v>
      </c>
      <c r="C3804" s="103" t="s">
        <v>369</v>
      </c>
      <c r="D3804" s="152" t="s">
        <v>4203</v>
      </c>
      <c r="E3804" s="152" t="s">
        <v>2351</v>
      </c>
      <c r="F3804" s="95" t="s">
        <v>2351</v>
      </c>
      <c r="G3804" s="100" t="s">
        <v>400</v>
      </c>
      <c r="H3804" s="95" t="str">
        <f>IF(Proc[[#This Row],[type]]="LFF (MDG-F)",MID(Proc[[#This Row],[Obj]],13,10),"")</f>
        <v/>
      </c>
      <c r="I3804" s="152"/>
      <c r="J3804" s="95" t="b">
        <f>Proc[[#This Row],[Requested]]=Proc[[#This Row],[CurrentParent]]</f>
        <v>1</v>
      </c>
      <c r="K3804" s="152" t="str">
        <f>IF(Proc[[#This Row],[Author]]="Marcela Urrego",VLOOKUP(LEFT(Proc[[#This Row],[Requested]],1),Table3[#All],2,0),VLOOKUP(Proc[[#This Row],[Author]],Table4[],2,0))</f>
        <v>HC</v>
      </c>
      <c r="L3804" s="95" t="s">
        <v>3524</v>
      </c>
      <c r="M3804" s="97">
        <v>45895</v>
      </c>
      <c r="N3804" s="97"/>
      <c r="O3804" s="97"/>
      <c r="P3804" s="101" t="str">
        <f ca="1">IF(Proc[[#This Row],[DaysAgeing]]&gt;5,"yep","on track")</f>
        <v>yep</v>
      </c>
      <c r="Q3804" s="2">
        <f ca="1">IF(Proc[[#This Row],[DateClosed]]="",ABS(NETWORKDAYS(Proc[[#This Row],[DateOpened]],TODAY()))-1,ABS(NETWORKDAYS(Proc[[#This Row],[DateOpened]],Proc[[#This Row],[DateClosed]]))-1)</f>
        <v>158</v>
      </c>
      <c r="R3804" s="101" t="s">
        <v>1005</v>
      </c>
      <c r="S3804" s="95"/>
      <c r="T3804" s="153">
        <v>3803</v>
      </c>
    </row>
    <row r="3805" spans="1:20" hidden="1">
      <c r="A3805" s="100" t="s">
        <v>4190</v>
      </c>
      <c r="B3805" s="152" t="str">
        <f>IFERROR(VLOOKUP(Proc[[#This Row],[App]],Table2[],3,0),"open")</f>
        <v>ok</v>
      </c>
      <c r="C3805" s="103" t="s">
        <v>369</v>
      </c>
      <c r="D3805" s="152" t="s">
        <v>4204</v>
      </c>
      <c r="E3805" s="152" t="s">
        <v>2351</v>
      </c>
      <c r="F3805" s="95" t="s">
        <v>2351</v>
      </c>
      <c r="G3805" s="100" t="s">
        <v>400</v>
      </c>
      <c r="H3805" s="95" t="str">
        <f>IF(Proc[[#This Row],[type]]="LFF (MDG-F)",MID(Proc[[#This Row],[Obj]],13,10),"")</f>
        <v/>
      </c>
      <c r="I3805" s="152"/>
      <c r="J3805" s="95" t="b">
        <f>Proc[[#This Row],[Requested]]=Proc[[#This Row],[CurrentParent]]</f>
        <v>1</v>
      </c>
      <c r="K3805" s="152" t="str">
        <f>IF(Proc[[#This Row],[Author]]="Marcela Urrego",VLOOKUP(LEFT(Proc[[#This Row],[Requested]],1),Table3[#All],2,0),VLOOKUP(Proc[[#This Row],[Author]],Table4[],2,0))</f>
        <v>HC</v>
      </c>
      <c r="L3805" s="95" t="s">
        <v>3524</v>
      </c>
      <c r="M3805" s="97">
        <v>45895</v>
      </c>
      <c r="N3805" s="97"/>
      <c r="O3805" s="97"/>
      <c r="P3805" s="101" t="str">
        <f ca="1">IF(Proc[[#This Row],[DaysAgeing]]&gt;5,"yep","on track")</f>
        <v>yep</v>
      </c>
      <c r="Q3805" s="2">
        <f ca="1">IF(Proc[[#This Row],[DateClosed]]="",ABS(NETWORKDAYS(Proc[[#This Row],[DateOpened]],TODAY()))-1,ABS(NETWORKDAYS(Proc[[#This Row],[DateOpened]],Proc[[#This Row],[DateClosed]]))-1)</f>
        <v>158</v>
      </c>
      <c r="R3805" s="101" t="s">
        <v>1005</v>
      </c>
      <c r="S3805" s="95"/>
      <c r="T3805" s="153">
        <v>3804</v>
      </c>
    </row>
    <row r="3806" spans="1:20" hidden="1">
      <c r="A3806" s="100" t="s">
        <v>4190</v>
      </c>
      <c r="B3806" s="152" t="str">
        <f>IFERROR(VLOOKUP(Proc[[#This Row],[App]],Table2[],3,0),"open")</f>
        <v>ok</v>
      </c>
      <c r="C3806" s="103" t="s">
        <v>369</v>
      </c>
      <c r="D3806" s="152" t="s">
        <v>4205</v>
      </c>
      <c r="E3806" s="152" t="s">
        <v>2351</v>
      </c>
      <c r="F3806" s="95" t="s">
        <v>2351</v>
      </c>
      <c r="G3806" s="100" t="s">
        <v>400</v>
      </c>
      <c r="H3806" s="95" t="str">
        <f>IF(Proc[[#This Row],[type]]="LFF (MDG-F)",MID(Proc[[#This Row],[Obj]],13,10),"")</f>
        <v/>
      </c>
      <c r="I3806" s="152"/>
      <c r="J3806" s="95" t="b">
        <f>Proc[[#This Row],[Requested]]=Proc[[#This Row],[CurrentParent]]</f>
        <v>1</v>
      </c>
      <c r="K3806" s="152" t="str">
        <f>IF(Proc[[#This Row],[Author]]="Marcela Urrego",VLOOKUP(LEFT(Proc[[#This Row],[Requested]],1),Table3[#All],2,0),VLOOKUP(Proc[[#This Row],[Author]],Table4[],2,0))</f>
        <v>HC</v>
      </c>
      <c r="L3806" s="95" t="s">
        <v>3524</v>
      </c>
      <c r="M3806" s="97">
        <v>45895</v>
      </c>
      <c r="N3806" s="97"/>
      <c r="O3806" s="97"/>
      <c r="P3806" s="101" t="str">
        <f ca="1">IF(Proc[[#This Row],[DaysAgeing]]&gt;5,"yep","on track")</f>
        <v>yep</v>
      </c>
      <c r="Q3806" s="2">
        <f ca="1">IF(Proc[[#This Row],[DateClosed]]="",ABS(NETWORKDAYS(Proc[[#This Row],[DateOpened]],TODAY()))-1,ABS(NETWORKDAYS(Proc[[#This Row],[DateOpened]],Proc[[#This Row],[DateClosed]]))-1)</f>
        <v>158</v>
      </c>
      <c r="R3806" s="101" t="s">
        <v>1005</v>
      </c>
      <c r="S3806" s="95"/>
      <c r="T3806" s="153">
        <v>3805</v>
      </c>
    </row>
    <row r="3807" spans="1:20" hidden="1">
      <c r="A3807" s="100" t="s">
        <v>4190</v>
      </c>
      <c r="B3807" s="152" t="str">
        <f>IFERROR(VLOOKUP(Proc[[#This Row],[App]],Table2[],3,0),"open")</f>
        <v>ok</v>
      </c>
      <c r="C3807" s="103" t="s">
        <v>369</v>
      </c>
      <c r="D3807" s="152" t="s">
        <v>4206</v>
      </c>
      <c r="E3807" s="152" t="s">
        <v>2351</v>
      </c>
      <c r="F3807" s="95" t="s">
        <v>2351</v>
      </c>
      <c r="G3807" s="100" t="s">
        <v>400</v>
      </c>
      <c r="H3807" s="95" t="str">
        <f>IF(Proc[[#This Row],[type]]="LFF (MDG-F)",MID(Proc[[#This Row],[Obj]],13,10),"")</f>
        <v/>
      </c>
      <c r="I3807" s="152"/>
      <c r="J3807" s="95" t="b">
        <f>Proc[[#This Row],[Requested]]=Proc[[#This Row],[CurrentParent]]</f>
        <v>1</v>
      </c>
      <c r="K3807" s="152" t="str">
        <f>IF(Proc[[#This Row],[Author]]="Marcela Urrego",VLOOKUP(LEFT(Proc[[#This Row],[Requested]],1),Table3[#All],2,0),VLOOKUP(Proc[[#This Row],[Author]],Table4[],2,0))</f>
        <v>HC</v>
      </c>
      <c r="L3807" s="95" t="s">
        <v>3524</v>
      </c>
      <c r="M3807" s="97">
        <v>45895</v>
      </c>
      <c r="N3807" s="97"/>
      <c r="O3807" s="97"/>
      <c r="P3807" s="101" t="str">
        <f ca="1">IF(Proc[[#This Row],[DaysAgeing]]&gt;5,"yep","on track")</f>
        <v>yep</v>
      </c>
      <c r="Q3807" s="2">
        <f ca="1">IF(Proc[[#This Row],[DateClosed]]="",ABS(NETWORKDAYS(Proc[[#This Row],[DateOpened]],TODAY()))-1,ABS(NETWORKDAYS(Proc[[#This Row],[DateOpened]],Proc[[#This Row],[DateClosed]]))-1)</f>
        <v>158</v>
      </c>
      <c r="R3807" s="101" t="s">
        <v>1005</v>
      </c>
      <c r="S3807" s="95"/>
      <c r="T3807" s="153">
        <v>3806</v>
      </c>
    </row>
    <row r="3808" spans="1:20" hidden="1">
      <c r="A3808" s="100" t="s">
        <v>4190</v>
      </c>
      <c r="B3808" s="152" t="str">
        <f>IFERROR(VLOOKUP(Proc[[#This Row],[App]],Table2[],3,0),"open")</f>
        <v>ok</v>
      </c>
      <c r="C3808" s="103" t="s">
        <v>369</v>
      </c>
      <c r="D3808" s="152" t="s">
        <v>4207</v>
      </c>
      <c r="E3808" s="152" t="s">
        <v>2351</v>
      </c>
      <c r="F3808" s="95" t="s">
        <v>2351</v>
      </c>
      <c r="G3808" s="100" t="s">
        <v>400</v>
      </c>
      <c r="H3808" s="95" t="str">
        <f>IF(Proc[[#This Row],[type]]="LFF (MDG-F)",MID(Proc[[#This Row],[Obj]],13,10),"")</f>
        <v/>
      </c>
      <c r="I3808" s="152"/>
      <c r="J3808" s="95" t="b">
        <f>Proc[[#This Row],[Requested]]=Proc[[#This Row],[CurrentParent]]</f>
        <v>1</v>
      </c>
      <c r="K3808" s="152" t="str">
        <f>IF(Proc[[#This Row],[Author]]="Marcela Urrego",VLOOKUP(LEFT(Proc[[#This Row],[Requested]],1),Table3[#All],2,0),VLOOKUP(Proc[[#This Row],[Author]],Table4[],2,0))</f>
        <v>HC</v>
      </c>
      <c r="L3808" s="95" t="s">
        <v>3524</v>
      </c>
      <c r="M3808" s="97">
        <v>45895</v>
      </c>
      <c r="N3808" s="97"/>
      <c r="O3808" s="97"/>
      <c r="P3808" s="101" t="str">
        <f ca="1">IF(Proc[[#This Row],[DaysAgeing]]&gt;5,"yep","on track")</f>
        <v>yep</v>
      </c>
      <c r="Q3808" s="2">
        <f ca="1">IF(Proc[[#This Row],[DateClosed]]="",ABS(NETWORKDAYS(Proc[[#This Row],[DateOpened]],TODAY()))-1,ABS(NETWORKDAYS(Proc[[#This Row],[DateOpened]],Proc[[#This Row],[DateClosed]]))-1)</f>
        <v>158</v>
      </c>
      <c r="R3808" s="101" t="s">
        <v>1005</v>
      </c>
      <c r="S3808" s="95"/>
      <c r="T3808" s="153">
        <v>3807</v>
      </c>
    </row>
    <row r="3809" spans="1:20" hidden="1">
      <c r="A3809" s="100" t="s">
        <v>4190</v>
      </c>
      <c r="B3809" s="152" t="str">
        <f>IFERROR(VLOOKUP(Proc[[#This Row],[App]],Table2[],3,0),"open")</f>
        <v>ok</v>
      </c>
      <c r="C3809" s="103" t="s">
        <v>369</v>
      </c>
      <c r="D3809" s="152" t="s">
        <v>4208</v>
      </c>
      <c r="E3809" s="152" t="s">
        <v>2351</v>
      </c>
      <c r="F3809" s="95" t="s">
        <v>2351</v>
      </c>
      <c r="G3809" s="100" t="s">
        <v>400</v>
      </c>
      <c r="H3809" s="95" t="str">
        <f>IF(Proc[[#This Row],[type]]="LFF (MDG-F)",MID(Proc[[#This Row],[Obj]],13,10),"")</f>
        <v/>
      </c>
      <c r="I3809" s="152"/>
      <c r="J3809" s="95" t="b">
        <f>Proc[[#This Row],[Requested]]=Proc[[#This Row],[CurrentParent]]</f>
        <v>1</v>
      </c>
      <c r="K3809" s="152" t="str">
        <f>IF(Proc[[#This Row],[Author]]="Marcela Urrego",VLOOKUP(LEFT(Proc[[#This Row],[Requested]],1),Table3[#All],2,0),VLOOKUP(Proc[[#This Row],[Author]],Table4[],2,0))</f>
        <v>HC</v>
      </c>
      <c r="L3809" s="95" t="s">
        <v>3524</v>
      </c>
      <c r="M3809" s="97">
        <v>45895</v>
      </c>
      <c r="N3809" s="97"/>
      <c r="O3809" s="97"/>
      <c r="P3809" s="101" t="str">
        <f ca="1">IF(Proc[[#This Row],[DaysAgeing]]&gt;5,"yep","on track")</f>
        <v>yep</v>
      </c>
      <c r="Q3809" s="2">
        <f ca="1">IF(Proc[[#This Row],[DateClosed]]="",ABS(NETWORKDAYS(Proc[[#This Row],[DateOpened]],TODAY()))-1,ABS(NETWORKDAYS(Proc[[#This Row],[DateOpened]],Proc[[#This Row],[DateClosed]]))-1)</f>
        <v>158</v>
      </c>
      <c r="R3809" s="101" t="s">
        <v>1005</v>
      </c>
      <c r="S3809" s="95"/>
      <c r="T3809" s="153">
        <v>3808</v>
      </c>
    </row>
    <row r="3810" spans="1:20" hidden="1">
      <c r="A3810" s="100" t="s">
        <v>4190</v>
      </c>
      <c r="B3810" s="152" t="str">
        <f>IFERROR(VLOOKUP(Proc[[#This Row],[App]],Table2[],3,0),"open")</f>
        <v>ok</v>
      </c>
      <c r="C3810" s="103" t="s">
        <v>369</v>
      </c>
      <c r="D3810" s="152" t="s">
        <v>4209</v>
      </c>
      <c r="E3810" s="152" t="s">
        <v>2351</v>
      </c>
      <c r="F3810" s="95" t="s">
        <v>2351</v>
      </c>
      <c r="G3810" s="100" t="s">
        <v>400</v>
      </c>
      <c r="H3810" s="95" t="str">
        <f>IF(Proc[[#This Row],[type]]="LFF (MDG-F)",MID(Proc[[#This Row],[Obj]],13,10),"")</f>
        <v/>
      </c>
      <c r="I3810" s="152"/>
      <c r="J3810" s="95" t="b">
        <f>Proc[[#This Row],[Requested]]=Proc[[#This Row],[CurrentParent]]</f>
        <v>1</v>
      </c>
      <c r="K3810" s="152" t="str">
        <f>IF(Proc[[#This Row],[Author]]="Marcela Urrego",VLOOKUP(LEFT(Proc[[#This Row],[Requested]],1),Table3[#All],2,0),VLOOKUP(Proc[[#This Row],[Author]],Table4[],2,0))</f>
        <v>HC</v>
      </c>
      <c r="L3810" s="95" t="s">
        <v>3524</v>
      </c>
      <c r="M3810" s="97">
        <v>45895</v>
      </c>
      <c r="N3810" s="97"/>
      <c r="O3810" s="97"/>
      <c r="P3810" s="101" t="str">
        <f ca="1">IF(Proc[[#This Row],[DaysAgeing]]&gt;5,"yep","on track")</f>
        <v>yep</v>
      </c>
      <c r="Q3810" s="2">
        <f ca="1">IF(Proc[[#This Row],[DateClosed]]="",ABS(NETWORKDAYS(Proc[[#This Row],[DateOpened]],TODAY()))-1,ABS(NETWORKDAYS(Proc[[#This Row],[DateOpened]],Proc[[#This Row],[DateClosed]]))-1)</f>
        <v>158</v>
      </c>
      <c r="R3810" s="140" t="s">
        <v>1005</v>
      </c>
      <c r="S3810" s="153"/>
      <c r="T3810" s="153">
        <v>3809</v>
      </c>
    </row>
    <row r="3811" spans="1:20" hidden="1">
      <c r="A3811" s="100" t="s">
        <v>4190</v>
      </c>
      <c r="B3811" s="152" t="str">
        <f>IFERROR(VLOOKUP(Proc[[#This Row],[App]],Table2[],3,0),"open")</f>
        <v>ok</v>
      </c>
      <c r="C3811" s="103" t="s">
        <v>369</v>
      </c>
      <c r="D3811" s="152" t="s">
        <v>4210</v>
      </c>
      <c r="E3811" s="152" t="s">
        <v>2351</v>
      </c>
      <c r="F3811" s="95" t="s">
        <v>2351</v>
      </c>
      <c r="G3811" s="100" t="s">
        <v>400</v>
      </c>
      <c r="H3811" s="95" t="str">
        <f>IF(Proc[[#This Row],[type]]="LFF (MDG-F)",MID(Proc[[#This Row],[Obj]],13,10),"")</f>
        <v/>
      </c>
      <c r="I3811" s="152"/>
      <c r="J3811" s="95" t="b">
        <f>Proc[[#This Row],[Requested]]=Proc[[#This Row],[CurrentParent]]</f>
        <v>1</v>
      </c>
      <c r="K3811" s="152" t="str">
        <f>IF(Proc[[#This Row],[Author]]="Marcela Urrego",VLOOKUP(LEFT(Proc[[#This Row],[Requested]],1),Table3[#All],2,0),VLOOKUP(Proc[[#This Row],[Author]],Table4[],2,0))</f>
        <v>HC</v>
      </c>
      <c r="L3811" s="95" t="s">
        <v>3524</v>
      </c>
      <c r="M3811" s="97">
        <v>45895</v>
      </c>
      <c r="N3811" s="97"/>
      <c r="O3811" s="97"/>
      <c r="P3811" s="101" t="str">
        <f ca="1">IF(Proc[[#This Row],[DaysAgeing]]&gt;5,"yep","on track")</f>
        <v>yep</v>
      </c>
      <c r="Q3811" s="2">
        <f ca="1">IF(Proc[[#This Row],[DateClosed]]="",ABS(NETWORKDAYS(Proc[[#This Row],[DateOpened]],TODAY()))-1,ABS(NETWORKDAYS(Proc[[#This Row],[DateOpened]],Proc[[#This Row],[DateClosed]]))-1)</f>
        <v>158</v>
      </c>
      <c r="R3811" s="101" t="s">
        <v>1005</v>
      </c>
      <c r="S3811" s="95"/>
      <c r="T3811" s="153">
        <v>3810</v>
      </c>
    </row>
    <row r="3812" spans="1:20" hidden="1">
      <c r="A3812" s="100" t="s">
        <v>4190</v>
      </c>
      <c r="B3812" s="111" t="str">
        <f>IFERROR(VLOOKUP(Proc[[#This Row],[App]],Table2[],3,0),"open")</f>
        <v>ok</v>
      </c>
      <c r="C3812" s="103" t="s">
        <v>369</v>
      </c>
      <c r="D3812" s="152" t="s">
        <v>4211</v>
      </c>
      <c r="E3812" s="152" t="s">
        <v>2351</v>
      </c>
      <c r="F3812" s="153" t="s">
        <v>2351</v>
      </c>
      <c r="G3812" s="100" t="s">
        <v>400</v>
      </c>
      <c r="H3812" s="95" t="str">
        <f>IF(Proc[[#This Row],[type]]="LFF (MDG-F)",MID(Proc[[#This Row],[Obj]],13,10),"")</f>
        <v/>
      </c>
      <c r="I3812" s="152"/>
      <c r="J3812" s="95" t="b">
        <f>Proc[[#This Row],[Requested]]=Proc[[#This Row],[CurrentParent]]</f>
        <v>1</v>
      </c>
      <c r="K3812" s="107" t="str">
        <f>IF(Proc[[#This Row],[Author]]="Marcela Urrego",VLOOKUP(LEFT(Proc[[#This Row],[Requested]],1),Table3[#All],2,0),VLOOKUP(Proc[[#This Row],[Author]],Table4[],2,0))</f>
        <v>HC</v>
      </c>
      <c r="L3812" s="95" t="s">
        <v>3524</v>
      </c>
      <c r="M3812" s="97">
        <v>45895</v>
      </c>
      <c r="N3812" s="97"/>
      <c r="O3812" s="97"/>
      <c r="P3812" s="101" t="str">
        <f ca="1">IF(Proc[[#This Row],[DaysAgeing]]&gt;5,"yep","on track")</f>
        <v>yep</v>
      </c>
      <c r="Q3812" s="2">
        <f ca="1">IF(Proc[[#This Row],[DateClosed]]="",ABS(NETWORKDAYS(Proc[[#This Row],[DateOpened]],TODAY()))-1,ABS(NETWORKDAYS(Proc[[#This Row],[DateOpened]],Proc[[#This Row],[DateClosed]]))-1)</f>
        <v>158</v>
      </c>
      <c r="R3812" s="101" t="s">
        <v>1005</v>
      </c>
      <c r="S3812" s="95"/>
      <c r="T3812" s="153">
        <v>3811</v>
      </c>
    </row>
    <row r="3813" spans="1:20" hidden="1">
      <c r="A3813" s="100" t="s">
        <v>4190</v>
      </c>
      <c r="B3813" s="152" t="str">
        <f>IFERROR(VLOOKUP(Proc[[#This Row],[App]],Table2[],3,0),"open")</f>
        <v>ok</v>
      </c>
      <c r="C3813" s="103" t="s">
        <v>369</v>
      </c>
      <c r="D3813" s="152" t="s">
        <v>4212</v>
      </c>
      <c r="E3813" s="152" t="s">
        <v>2351</v>
      </c>
      <c r="F3813" s="95" t="s">
        <v>2351</v>
      </c>
      <c r="G3813" s="100" t="s">
        <v>400</v>
      </c>
      <c r="H3813" s="95" t="str">
        <f>IF(Proc[[#This Row],[type]]="LFF (MDG-F)",MID(Proc[[#This Row],[Obj]],13,10),"")</f>
        <v/>
      </c>
      <c r="I3813" s="152"/>
      <c r="J3813" s="95" t="b">
        <f>Proc[[#This Row],[Requested]]=Proc[[#This Row],[CurrentParent]]</f>
        <v>1</v>
      </c>
      <c r="K3813" s="152" t="str">
        <f>IF(Proc[[#This Row],[Author]]="Marcela Urrego",VLOOKUP(LEFT(Proc[[#This Row],[Requested]],1),Table3[#All],2,0),VLOOKUP(Proc[[#This Row],[Author]],Table4[],2,0))</f>
        <v>HC</v>
      </c>
      <c r="L3813" s="95" t="s">
        <v>3524</v>
      </c>
      <c r="M3813" s="97">
        <v>45895</v>
      </c>
      <c r="N3813" s="97"/>
      <c r="O3813" s="97"/>
      <c r="P3813" s="101" t="str">
        <f ca="1">IF(Proc[[#This Row],[DaysAgeing]]&gt;5,"yep","on track")</f>
        <v>yep</v>
      </c>
      <c r="Q3813" s="2">
        <f ca="1">IF(Proc[[#This Row],[DateClosed]]="",ABS(NETWORKDAYS(Proc[[#This Row],[DateOpened]],TODAY()))-1,ABS(NETWORKDAYS(Proc[[#This Row],[DateOpened]],Proc[[#This Row],[DateClosed]]))-1)</f>
        <v>158</v>
      </c>
      <c r="R3813" s="101" t="s">
        <v>1005</v>
      </c>
      <c r="S3813" s="95"/>
      <c r="T3813" s="153">
        <v>3812</v>
      </c>
    </row>
    <row r="3814" spans="1:20" hidden="1">
      <c r="A3814" s="100" t="s">
        <v>4190</v>
      </c>
      <c r="B3814" s="152" t="str">
        <f>IFERROR(VLOOKUP(Proc[[#This Row],[App]],Table2[],3,0),"open")</f>
        <v>ok</v>
      </c>
      <c r="C3814" s="103" t="s">
        <v>369</v>
      </c>
      <c r="D3814" s="152" t="s">
        <v>4213</v>
      </c>
      <c r="E3814" s="152" t="s">
        <v>2351</v>
      </c>
      <c r="F3814" s="95" t="s">
        <v>2351</v>
      </c>
      <c r="G3814" s="100" t="s">
        <v>400</v>
      </c>
      <c r="H3814" s="95" t="str">
        <f>IF(Proc[[#This Row],[type]]="LFF (MDG-F)",MID(Proc[[#This Row],[Obj]],13,10),"")</f>
        <v/>
      </c>
      <c r="I3814" s="152"/>
      <c r="J3814" s="95" t="b">
        <f>Proc[[#This Row],[Requested]]=Proc[[#This Row],[CurrentParent]]</f>
        <v>1</v>
      </c>
      <c r="K3814" s="152" t="str">
        <f>IF(Proc[[#This Row],[Author]]="Marcela Urrego",VLOOKUP(LEFT(Proc[[#This Row],[Requested]],1),Table3[#All],2,0),VLOOKUP(Proc[[#This Row],[Author]],Table4[],2,0))</f>
        <v>HC</v>
      </c>
      <c r="L3814" s="95" t="s">
        <v>3524</v>
      </c>
      <c r="M3814" s="97">
        <v>45895</v>
      </c>
      <c r="N3814" s="97"/>
      <c r="O3814" s="97"/>
      <c r="P3814" s="101" t="str">
        <f ca="1">IF(Proc[[#This Row],[DaysAgeing]]&gt;5,"yep","on track")</f>
        <v>yep</v>
      </c>
      <c r="Q3814" s="2">
        <f ca="1">IF(Proc[[#This Row],[DateClosed]]="",ABS(NETWORKDAYS(Proc[[#This Row],[DateOpened]],TODAY()))-1,ABS(NETWORKDAYS(Proc[[#This Row],[DateOpened]],Proc[[#This Row],[DateClosed]]))-1)</f>
        <v>158</v>
      </c>
      <c r="R3814" s="101" t="s">
        <v>1005</v>
      </c>
      <c r="S3814" s="95"/>
      <c r="T3814" s="153">
        <v>3813</v>
      </c>
    </row>
    <row r="3815" spans="1:20" hidden="1">
      <c r="A3815" s="100" t="s">
        <v>4190</v>
      </c>
      <c r="B3815" s="152" t="str">
        <f>IFERROR(VLOOKUP(Proc[[#This Row],[App]],Table2[],3,0),"open")</f>
        <v>ok</v>
      </c>
      <c r="C3815" s="103" t="s">
        <v>369</v>
      </c>
      <c r="D3815" s="152" t="s">
        <v>4214</v>
      </c>
      <c r="E3815" s="152" t="s">
        <v>2351</v>
      </c>
      <c r="F3815" s="95" t="s">
        <v>2351</v>
      </c>
      <c r="G3815" s="100" t="s">
        <v>400</v>
      </c>
      <c r="H3815" s="95" t="str">
        <f>IF(Proc[[#This Row],[type]]="LFF (MDG-F)",MID(Proc[[#This Row],[Obj]],13,10),"")</f>
        <v/>
      </c>
      <c r="I3815" s="152"/>
      <c r="J3815" s="95" t="b">
        <f>Proc[[#This Row],[Requested]]=Proc[[#This Row],[CurrentParent]]</f>
        <v>1</v>
      </c>
      <c r="K3815" s="152" t="str">
        <f>IF(Proc[[#This Row],[Author]]="Marcela Urrego",VLOOKUP(LEFT(Proc[[#This Row],[Requested]],1),Table3[#All],2,0),VLOOKUP(Proc[[#This Row],[Author]],Table4[],2,0))</f>
        <v>HC</v>
      </c>
      <c r="L3815" s="95" t="s">
        <v>3524</v>
      </c>
      <c r="M3815" s="97">
        <v>45895</v>
      </c>
      <c r="N3815" s="97"/>
      <c r="O3815" s="97"/>
      <c r="P3815" s="101" t="str">
        <f ca="1">IF(Proc[[#This Row],[DaysAgeing]]&gt;5,"yep","on track")</f>
        <v>yep</v>
      </c>
      <c r="Q3815" s="2">
        <f ca="1">IF(Proc[[#This Row],[DateClosed]]="",ABS(NETWORKDAYS(Proc[[#This Row],[DateOpened]],TODAY()))-1,ABS(NETWORKDAYS(Proc[[#This Row],[DateOpened]],Proc[[#This Row],[DateClosed]]))-1)</f>
        <v>158</v>
      </c>
      <c r="R3815" s="101" t="s">
        <v>1005</v>
      </c>
      <c r="S3815" s="95"/>
      <c r="T3815" s="153">
        <v>3814</v>
      </c>
    </row>
    <row r="3816" spans="1:20" hidden="1">
      <c r="A3816" s="100" t="s">
        <v>4190</v>
      </c>
      <c r="B3816" s="152" t="str">
        <f>IFERROR(VLOOKUP(Proc[[#This Row],[App]],Table2[],3,0),"open")</f>
        <v>ok</v>
      </c>
      <c r="C3816" s="103" t="s">
        <v>369</v>
      </c>
      <c r="D3816" s="152" t="s">
        <v>4191</v>
      </c>
      <c r="E3816" s="152" t="s">
        <v>2351</v>
      </c>
      <c r="F3816" s="95" t="s">
        <v>2351</v>
      </c>
      <c r="G3816" s="100" t="s">
        <v>406</v>
      </c>
      <c r="H3816" s="95" t="str">
        <f>IF(Proc[[#This Row],[type]]="LFF (MDG-F)",MID(Proc[[#This Row],[Obj]],13,10),"")</f>
        <v>CZ50GEQ001</v>
      </c>
      <c r="I3816" s="152"/>
      <c r="J3816" s="95" t="b">
        <f>Proc[[#This Row],[Requested]]=Proc[[#This Row],[CurrentParent]]</f>
        <v>1</v>
      </c>
      <c r="K3816" s="152" t="str">
        <f>IF(Proc[[#This Row],[Author]]="Marcela Urrego",VLOOKUP(LEFT(Proc[[#This Row],[Requested]],1),Table3[#All],2,0),VLOOKUP(Proc[[#This Row],[Author]],Table4[],2,0))</f>
        <v>HC</v>
      </c>
      <c r="L3816" s="95" t="s">
        <v>3524</v>
      </c>
      <c r="M3816" s="97">
        <v>45895</v>
      </c>
      <c r="N3816" s="97"/>
      <c r="O3816" s="97"/>
      <c r="P3816" s="101" t="str">
        <f ca="1">IF(Proc[[#This Row],[DaysAgeing]]&gt;5,"yep","on track")</f>
        <v>yep</v>
      </c>
      <c r="Q3816" s="2">
        <f ca="1">IF(Proc[[#This Row],[DateClosed]]="",ABS(NETWORKDAYS(Proc[[#This Row],[DateOpened]],TODAY()))-1,ABS(NETWORKDAYS(Proc[[#This Row],[DateOpened]],Proc[[#This Row],[DateClosed]]))-1)</f>
        <v>158</v>
      </c>
      <c r="R3816" s="101" t="s">
        <v>1005</v>
      </c>
      <c r="S3816" s="95"/>
      <c r="T3816" s="153">
        <v>3815</v>
      </c>
    </row>
    <row r="3817" spans="1:20" hidden="1">
      <c r="A3817" s="100" t="s">
        <v>4190</v>
      </c>
      <c r="B3817" s="152" t="str">
        <f>IFERROR(VLOOKUP(Proc[[#This Row],[App]],Table2[],3,0),"open")</f>
        <v>ok</v>
      </c>
      <c r="C3817" s="100" t="s">
        <v>369</v>
      </c>
      <c r="D3817" s="152" t="s">
        <v>4192</v>
      </c>
      <c r="E3817" s="152" t="s">
        <v>2351</v>
      </c>
      <c r="F3817" s="152" t="s">
        <v>2351</v>
      </c>
      <c r="G3817" s="100" t="s">
        <v>406</v>
      </c>
      <c r="H3817" s="95" t="str">
        <f>IF(Proc[[#This Row],[type]]="LFF (MDG-F)",MID(Proc[[#This Row],[Obj]],13,10),"")</f>
        <v>CZ50Z02185</v>
      </c>
      <c r="I3817" s="152"/>
      <c r="J3817" s="95" t="b">
        <f>Proc[[#This Row],[Requested]]=Proc[[#This Row],[CurrentParent]]</f>
        <v>1</v>
      </c>
      <c r="K3817" s="152" t="str">
        <f>IF(Proc[[#This Row],[Author]]="Marcela Urrego",VLOOKUP(LEFT(Proc[[#This Row],[Requested]],1),Table3[#All],2,0),VLOOKUP(Proc[[#This Row],[Author]],Table4[],2,0))</f>
        <v>HC</v>
      </c>
      <c r="L3817" s="95" t="s">
        <v>3524</v>
      </c>
      <c r="M3817" s="97">
        <v>45895</v>
      </c>
      <c r="N3817" s="97"/>
      <c r="O3817" s="97"/>
      <c r="P3817" s="101" t="str">
        <f ca="1">IF(Proc[[#This Row],[DaysAgeing]]&gt;5,"yep","on track")</f>
        <v>yep</v>
      </c>
      <c r="Q3817" s="2">
        <f ca="1">IF(Proc[[#This Row],[DateClosed]]="",ABS(NETWORKDAYS(Proc[[#This Row],[DateOpened]],TODAY()))-1,ABS(NETWORKDAYS(Proc[[#This Row],[DateOpened]],Proc[[#This Row],[DateClosed]]))-1)</f>
        <v>158</v>
      </c>
      <c r="R3817" s="101" t="s">
        <v>1005</v>
      </c>
      <c r="S3817" s="95"/>
      <c r="T3817" s="153">
        <v>3816</v>
      </c>
    </row>
    <row r="3818" spans="1:20" hidden="1">
      <c r="A3818" s="100" t="s">
        <v>4356</v>
      </c>
      <c r="B3818" s="152" t="str">
        <f>IFERROR(VLOOKUP(Proc[[#This Row],[App]],Table2[],3,0),"open")</f>
        <v>ok</v>
      </c>
      <c r="C3818" s="103" t="s">
        <v>369</v>
      </c>
      <c r="D3818" s="152" t="s">
        <v>4215</v>
      </c>
      <c r="E3818" s="152" t="s">
        <v>4329</v>
      </c>
      <c r="F3818" s="95" t="s">
        <v>4329</v>
      </c>
      <c r="G3818" s="100" t="s">
        <v>406</v>
      </c>
      <c r="H3818" s="95" t="str">
        <f>IF(Proc[[#This Row],[type]]="LFF (MDG-F)",MID(Proc[[#This Row],[Obj]],13,10),"")</f>
        <v>JP01C00020</v>
      </c>
      <c r="I3818" s="152"/>
      <c r="J3818" s="95" t="b">
        <f>Proc[[#This Row],[Requested]]=Proc[[#This Row],[CurrentParent]]</f>
        <v>1</v>
      </c>
      <c r="K3818" s="152" t="str">
        <f>IF(Proc[[#This Row],[Author]]="Marcela Urrego",VLOOKUP(LEFT(Proc[[#This Row],[Requested]],1),Table3[#All],2,0),VLOOKUP(Proc[[#This Row],[Author]],Table4[],2,0))</f>
        <v>EL</v>
      </c>
      <c r="L3818" s="95" t="s">
        <v>3524</v>
      </c>
      <c r="M3818" s="101">
        <v>45895</v>
      </c>
      <c r="N3818" s="102"/>
      <c r="O3818" s="102"/>
      <c r="P3818" s="101" t="str">
        <f ca="1">IF(Proc[[#This Row],[DaysAgeing]]&gt;5,"yep","on track")</f>
        <v>yep</v>
      </c>
      <c r="Q3818" s="2">
        <f ca="1">IF(Proc[[#This Row],[DateClosed]]="",ABS(NETWORKDAYS(Proc[[#This Row],[DateOpened]],TODAY()))-1,ABS(NETWORKDAYS(Proc[[#This Row],[DateOpened]],Proc[[#This Row],[DateClosed]]))-1)</f>
        <v>158</v>
      </c>
      <c r="R3818" s="101" t="s">
        <v>4357</v>
      </c>
      <c r="S3818" s="95"/>
      <c r="T3818" s="153">
        <v>3817</v>
      </c>
    </row>
    <row r="3819" spans="1:20" hidden="1">
      <c r="A3819" s="100" t="s">
        <v>4356</v>
      </c>
      <c r="B3819" s="152" t="str">
        <f>IFERROR(VLOOKUP(Proc[[#This Row],[App]],Table2[],3,0),"open")</f>
        <v>ok</v>
      </c>
      <c r="C3819" s="103" t="s">
        <v>369</v>
      </c>
      <c r="D3819" s="152" t="s">
        <v>4216</v>
      </c>
      <c r="E3819" s="152" t="s">
        <v>4329</v>
      </c>
      <c r="F3819" s="95" t="s">
        <v>4329</v>
      </c>
      <c r="G3819" s="100" t="s">
        <v>406</v>
      </c>
      <c r="H3819" s="95" t="str">
        <f>IF(Proc[[#This Row],[type]]="LFF (MDG-F)",MID(Proc[[#This Row],[Obj]],13,10),"")</f>
        <v>JP01C00301</v>
      </c>
      <c r="I3819" s="152"/>
      <c r="J3819" s="95" t="b">
        <f>Proc[[#This Row],[Requested]]=Proc[[#This Row],[CurrentParent]]</f>
        <v>1</v>
      </c>
      <c r="K3819" s="152" t="str">
        <f>IF(Proc[[#This Row],[Author]]="Marcela Urrego",VLOOKUP(LEFT(Proc[[#This Row],[Requested]],1),Table3[#All],2,0),VLOOKUP(Proc[[#This Row],[Author]],Table4[],2,0))</f>
        <v>EL</v>
      </c>
      <c r="L3819" s="95" t="s">
        <v>3524</v>
      </c>
      <c r="M3819" s="101">
        <v>45895</v>
      </c>
      <c r="N3819" s="102"/>
      <c r="O3819" s="102"/>
      <c r="P3819" s="101" t="str">
        <f ca="1">IF(Proc[[#This Row],[DaysAgeing]]&gt;5,"yep","on track")</f>
        <v>yep</v>
      </c>
      <c r="Q3819" s="2">
        <f ca="1">IF(Proc[[#This Row],[DateClosed]]="",ABS(NETWORKDAYS(Proc[[#This Row],[DateOpened]],TODAY()))-1,ABS(NETWORKDAYS(Proc[[#This Row],[DateOpened]],Proc[[#This Row],[DateClosed]]))-1)</f>
        <v>158</v>
      </c>
      <c r="R3819" s="101" t="s">
        <v>4357</v>
      </c>
      <c r="S3819" s="95"/>
      <c r="T3819" s="153">
        <v>3818</v>
      </c>
    </row>
    <row r="3820" spans="1:20" hidden="1">
      <c r="A3820" s="100" t="s">
        <v>4356</v>
      </c>
      <c r="B3820" s="152" t="str">
        <f>IFERROR(VLOOKUP(Proc[[#This Row],[App]],Table2[],3,0),"open")</f>
        <v>ok</v>
      </c>
      <c r="C3820" s="103" t="s">
        <v>369</v>
      </c>
      <c r="D3820" s="152" t="s">
        <v>4217</v>
      </c>
      <c r="E3820" s="152" t="s">
        <v>4329</v>
      </c>
      <c r="F3820" s="95" t="s">
        <v>4329</v>
      </c>
      <c r="G3820" s="100" t="s">
        <v>406</v>
      </c>
      <c r="H3820" s="95" t="str">
        <f>IF(Proc[[#This Row],[type]]="LFF (MDG-F)",MID(Proc[[#This Row],[Obj]],13,10),"")</f>
        <v>JP01C00401</v>
      </c>
      <c r="I3820" s="152"/>
      <c r="J3820" s="95" t="b">
        <f>Proc[[#This Row],[Requested]]=Proc[[#This Row],[CurrentParent]]</f>
        <v>1</v>
      </c>
      <c r="K3820" s="152" t="str">
        <f>IF(Proc[[#This Row],[Author]]="Marcela Urrego",VLOOKUP(LEFT(Proc[[#This Row],[Requested]],1),Table3[#All],2,0),VLOOKUP(Proc[[#This Row],[Author]],Table4[],2,0))</f>
        <v>EL</v>
      </c>
      <c r="L3820" s="95" t="s">
        <v>3524</v>
      </c>
      <c r="M3820" s="101">
        <v>45895</v>
      </c>
      <c r="N3820" s="102"/>
      <c r="O3820" s="102"/>
      <c r="P3820" s="101" t="str">
        <f ca="1">IF(Proc[[#This Row],[DaysAgeing]]&gt;5,"yep","on track")</f>
        <v>yep</v>
      </c>
      <c r="Q3820" s="2">
        <f ca="1">IF(Proc[[#This Row],[DateClosed]]="",ABS(NETWORKDAYS(Proc[[#This Row],[DateOpened]],TODAY()))-1,ABS(NETWORKDAYS(Proc[[#This Row],[DateOpened]],Proc[[#This Row],[DateClosed]]))-1)</f>
        <v>158</v>
      </c>
      <c r="R3820" s="101" t="s">
        <v>4357</v>
      </c>
      <c r="S3820" s="95"/>
      <c r="T3820" s="153">
        <v>3819</v>
      </c>
    </row>
    <row r="3821" spans="1:20" hidden="1">
      <c r="A3821" s="100" t="s">
        <v>4356</v>
      </c>
      <c r="B3821" s="111" t="str">
        <f>IFERROR(VLOOKUP(Proc[[#This Row],[App]],Table2[],3,0),"open")</f>
        <v>ok</v>
      </c>
      <c r="C3821" s="103" t="s">
        <v>369</v>
      </c>
      <c r="D3821" s="152" t="s">
        <v>4218</v>
      </c>
      <c r="E3821" s="152" t="s">
        <v>4330</v>
      </c>
      <c r="F3821" s="153" t="s">
        <v>4330</v>
      </c>
      <c r="G3821" s="100" t="s">
        <v>406</v>
      </c>
      <c r="H3821" s="95" t="str">
        <f>IF(Proc[[#This Row],[type]]="LFF (MDG-F)",MID(Proc[[#This Row],[Obj]],13,10),"")</f>
        <v>JP01C0M121</v>
      </c>
      <c r="I3821" s="152"/>
      <c r="J3821" s="95" t="b">
        <f>Proc[[#This Row],[Requested]]=Proc[[#This Row],[CurrentParent]]</f>
        <v>1</v>
      </c>
      <c r="K3821" s="107" t="str">
        <f>IF(Proc[[#This Row],[Author]]="Marcela Urrego",VLOOKUP(LEFT(Proc[[#This Row],[Requested]],1),Table3[#All],2,0),VLOOKUP(Proc[[#This Row],[Author]],Table4[],2,0))</f>
        <v>EL</v>
      </c>
      <c r="L3821" s="95" t="s">
        <v>3524</v>
      </c>
      <c r="M3821" s="101">
        <v>45895</v>
      </c>
      <c r="N3821" s="102"/>
      <c r="O3821" s="102"/>
      <c r="P3821" s="101" t="str">
        <f ca="1">IF(Proc[[#This Row],[DaysAgeing]]&gt;5,"yep","on track")</f>
        <v>yep</v>
      </c>
      <c r="Q3821" s="2">
        <f ca="1">IF(Proc[[#This Row],[DateClosed]]="",ABS(NETWORKDAYS(Proc[[#This Row],[DateOpened]],TODAY()))-1,ABS(NETWORKDAYS(Proc[[#This Row],[DateOpened]],Proc[[#This Row],[DateClosed]]))-1)</f>
        <v>158</v>
      </c>
      <c r="R3821" s="101" t="s">
        <v>4357</v>
      </c>
      <c r="S3821" s="95"/>
      <c r="T3821" s="153">
        <v>3820</v>
      </c>
    </row>
    <row r="3822" spans="1:20" hidden="1">
      <c r="A3822" s="100" t="s">
        <v>4356</v>
      </c>
      <c r="B3822" s="152" t="str">
        <f>IFERROR(VLOOKUP(Proc[[#This Row],[App]],Table2[],3,0),"open")</f>
        <v>ok</v>
      </c>
      <c r="C3822" s="103" t="s">
        <v>369</v>
      </c>
      <c r="D3822" s="152" t="s">
        <v>4219</v>
      </c>
      <c r="E3822" s="152" t="s">
        <v>4331</v>
      </c>
      <c r="F3822" s="95" t="s">
        <v>4331</v>
      </c>
      <c r="G3822" s="100" t="s">
        <v>406</v>
      </c>
      <c r="H3822" s="95" t="str">
        <f>IF(Proc[[#This Row],[type]]="LFF (MDG-F)",MID(Proc[[#This Row],[Obj]],13,10),"")</f>
        <v>JP01C0M600</v>
      </c>
      <c r="I3822" s="152"/>
      <c r="J3822" s="95" t="b">
        <f>Proc[[#This Row],[Requested]]=Proc[[#This Row],[CurrentParent]]</f>
        <v>1</v>
      </c>
      <c r="K3822" s="152" t="str">
        <f>IF(Proc[[#This Row],[Author]]="Marcela Urrego",VLOOKUP(LEFT(Proc[[#This Row],[Requested]],1),Table3[#All],2,0),VLOOKUP(Proc[[#This Row],[Author]],Table4[],2,0))</f>
        <v>EL</v>
      </c>
      <c r="L3822" s="95" t="s">
        <v>3524</v>
      </c>
      <c r="M3822" s="101">
        <v>45895</v>
      </c>
      <c r="N3822" s="102"/>
      <c r="O3822" s="102"/>
      <c r="P3822" s="101" t="str">
        <f ca="1">IF(Proc[[#This Row],[DaysAgeing]]&gt;5,"yep","on track")</f>
        <v>yep</v>
      </c>
      <c r="Q3822" s="2">
        <f ca="1">IF(Proc[[#This Row],[DateClosed]]="",ABS(NETWORKDAYS(Proc[[#This Row],[DateOpened]],TODAY()))-1,ABS(NETWORKDAYS(Proc[[#This Row],[DateOpened]],Proc[[#This Row],[DateClosed]]))-1)</f>
        <v>158</v>
      </c>
      <c r="R3822" s="101" t="s">
        <v>4357</v>
      </c>
      <c r="S3822" s="95"/>
      <c r="T3822" s="153">
        <v>3821</v>
      </c>
    </row>
    <row r="3823" spans="1:20" hidden="1">
      <c r="A3823" s="100" t="s">
        <v>4356</v>
      </c>
      <c r="B3823" s="152" t="str">
        <f>IFERROR(VLOOKUP(Proc[[#This Row],[App]],Table2[],3,0),"open")</f>
        <v>ok</v>
      </c>
      <c r="C3823" s="103" t="s">
        <v>369</v>
      </c>
      <c r="D3823" s="152" t="s">
        <v>4220</v>
      </c>
      <c r="E3823" s="152" t="s">
        <v>4331</v>
      </c>
      <c r="F3823" s="95" t="s">
        <v>4331</v>
      </c>
      <c r="G3823" s="100" t="s">
        <v>406</v>
      </c>
      <c r="H3823" s="95" t="str">
        <f>IF(Proc[[#This Row],[type]]="LFF (MDG-F)",MID(Proc[[#This Row],[Obj]],13,10),"")</f>
        <v>JP01C0M621</v>
      </c>
      <c r="I3823" s="152"/>
      <c r="J3823" s="95" t="b">
        <f>Proc[[#This Row],[Requested]]=Proc[[#This Row],[CurrentParent]]</f>
        <v>1</v>
      </c>
      <c r="K3823" s="152" t="str">
        <f>IF(Proc[[#This Row],[Author]]="Marcela Urrego",VLOOKUP(LEFT(Proc[[#This Row],[Requested]],1),Table3[#All],2,0),VLOOKUP(Proc[[#This Row],[Author]],Table4[],2,0))</f>
        <v>EL</v>
      </c>
      <c r="L3823" s="95" t="s">
        <v>3524</v>
      </c>
      <c r="M3823" s="101">
        <v>45895</v>
      </c>
      <c r="N3823" s="102"/>
      <c r="O3823" s="102"/>
      <c r="P3823" s="101" t="str">
        <f ca="1">IF(Proc[[#This Row],[DaysAgeing]]&gt;5,"yep","on track")</f>
        <v>yep</v>
      </c>
      <c r="Q3823" s="2">
        <f ca="1">IF(Proc[[#This Row],[DateClosed]]="",ABS(NETWORKDAYS(Proc[[#This Row],[DateOpened]],TODAY()))-1,ABS(NETWORKDAYS(Proc[[#This Row],[DateOpened]],Proc[[#This Row],[DateClosed]]))-1)</f>
        <v>158</v>
      </c>
      <c r="R3823" s="101" t="s">
        <v>4357</v>
      </c>
      <c r="S3823" s="95"/>
      <c r="T3823" s="153">
        <v>3822</v>
      </c>
    </row>
    <row r="3824" spans="1:20" hidden="1">
      <c r="A3824" s="100" t="s">
        <v>4356</v>
      </c>
      <c r="B3824" s="152" t="str">
        <f>IFERROR(VLOOKUP(Proc[[#This Row],[App]],Table2[],3,0),"open")</f>
        <v>ok</v>
      </c>
      <c r="C3824" s="103" t="s">
        <v>369</v>
      </c>
      <c r="D3824" s="152" t="s">
        <v>4221</v>
      </c>
      <c r="E3824" s="152" t="s">
        <v>4332</v>
      </c>
      <c r="F3824" s="95" t="s">
        <v>4332</v>
      </c>
      <c r="G3824" s="100" t="s">
        <v>406</v>
      </c>
      <c r="H3824" s="95" t="str">
        <f>IF(Proc[[#This Row],[type]]="LFF (MDG-F)",MID(Proc[[#This Row],[Obj]],13,10),"")</f>
        <v>JP01C0M821</v>
      </c>
      <c r="I3824" s="152"/>
      <c r="J3824" s="95" t="b">
        <f>Proc[[#This Row],[Requested]]=Proc[[#This Row],[CurrentParent]]</f>
        <v>1</v>
      </c>
      <c r="K3824" s="152" t="str">
        <f>IF(Proc[[#This Row],[Author]]="Marcela Urrego",VLOOKUP(LEFT(Proc[[#This Row],[Requested]],1),Table3[#All],2,0),VLOOKUP(Proc[[#This Row],[Author]],Table4[],2,0))</f>
        <v>EL</v>
      </c>
      <c r="L3824" s="95" t="s">
        <v>3524</v>
      </c>
      <c r="M3824" s="101">
        <v>45895</v>
      </c>
      <c r="N3824" s="102"/>
      <c r="O3824" s="102"/>
      <c r="P3824" s="101" t="str">
        <f ca="1">IF(Proc[[#This Row],[DaysAgeing]]&gt;5,"yep","on track")</f>
        <v>yep</v>
      </c>
      <c r="Q3824" s="2">
        <f ca="1">IF(Proc[[#This Row],[DateClosed]]="",ABS(NETWORKDAYS(Proc[[#This Row],[DateOpened]],TODAY()))-1,ABS(NETWORKDAYS(Proc[[#This Row],[DateOpened]],Proc[[#This Row],[DateClosed]]))-1)</f>
        <v>158</v>
      </c>
      <c r="R3824" s="101" t="s">
        <v>4357</v>
      </c>
      <c r="S3824" s="95"/>
      <c r="T3824" s="153">
        <v>3823</v>
      </c>
    </row>
    <row r="3825" spans="1:20" hidden="1">
      <c r="A3825" s="100" t="s">
        <v>4356</v>
      </c>
      <c r="B3825" s="152" t="str">
        <f>IFERROR(VLOOKUP(Proc[[#This Row],[App]],Table2[],3,0),"open")</f>
        <v>ok</v>
      </c>
      <c r="C3825" s="103" t="s">
        <v>369</v>
      </c>
      <c r="D3825" s="152" t="s">
        <v>4222</v>
      </c>
      <c r="E3825" s="152" t="s">
        <v>4332</v>
      </c>
      <c r="F3825" s="95" t="s">
        <v>4332</v>
      </c>
      <c r="G3825" s="100" t="s">
        <v>406</v>
      </c>
      <c r="H3825" s="95" t="str">
        <f>IF(Proc[[#This Row],[type]]="LFF (MDG-F)",MID(Proc[[#This Row],[Obj]],13,10),"")</f>
        <v>JP01C0M822</v>
      </c>
      <c r="I3825" s="152"/>
      <c r="J3825" s="95" t="b">
        <f>Proc[[#This Row],[Requested]]=Proc[[#This Row],[CurrentParent]]</f>
        <v>1</v>
      </c>
      <c r="K3825" s="152" t="str">
        <f>IF(Proc[[#This Row],[Author]]="Marcela Urrego",VLOOKUP(LEFT(Proc[[#This Row],[Requested]],1),Table3[#All],2,0),VLOOKUP(Proc[[#This Row],[Author]],Table4[],2,0))</f>
        <v>EL</v>
      </c>
      <c r="L3825" s="95" t="s">
        <v>3524</v>
      </c>
      <c r="M3825" s="101">
        <v>45895</v>
      </c>
      <c r="N3825" s="102"/>
      <c r="O3825" s="102"/>
      <c r="P3825" s="101" t="str">
        <f ca="1">IF(Proc[[#This Row],[DaysAgeing]]&gt;5,"yep","on track")</f>
        <v>yep</v>
      </c>
      <c r="Q3825" s="2">
        <f ca="1">IF(Proc[[#This Row],[DateClosed]]="",ABS(NETWORKDAYS(Proc[[#This Row],[DateOpened]],TODAY()))-1,ABS(NETWORKDAYS(Proc[[#This Row],[DateOpened]],Proc[[#This Row],[DateClosed]]))-1)</f>
        <v>158</v>
      </c>
      <c r="R3825" s="101" t="s">
        <v>4357</v>
      </c>
      <c r="S3825" s="95"/>
      <c r="T3825" s="153">
        <v>3824</v>
      </c>
    </row>
    <row r="3826" spans="1:20" hidden="1">
      <c r="A3826" s="100" t="s">
        <v>4356</v>
      </c>
      <c r="B3826" s="152" t="str">
        <f>IFERROR(VLOOKUP(Proc[[#This Row],[App]],Table2[],3,0),"open")</f>
        <v>ok</v>
      </c>
      <c r="C3826" s="107" t="s">
        <v>369</v>
      </c>
      <c r="D3826" s="152" t="s">
        <v>4223</v>
      </c>
      <c r="E3826" s="152" t="s">
        <v>4333</v>
      </c>
      <c r="F3826" s="112" t="s">
        <v>4333</v>
      </c>
      <c r="G3826" s="100" t="s">
        <v>406</v>
      </c>
      <c r="H3826" s="95" t="str">
        <f>IF(Proc[[#This Row],[type]]="LFF (MDG-F)",MID(Proc[[#This Row],[Obj]],13,10),"")</f>
        <v>JP01C0M825</v>
      </c>
      <c r="I3826" s="152"/>
      <c r="J3826" s="95" t="b">
        <f>Proc[[#This Row],[Requested]]=Proc[[#This Row],[CurrentParent]]</f>
        <v>1</v>
      </c>
      <c r="K3826" s="152" t="str">
        <f>IF(Proc[[#This Row],[Author]]="Marcela Urrego",VLOOKUP(LEFT(Proc[[#This Row],[Requested]],1),Table3[#All],2,0),VLOOKUP(Proc[[#This Row],[Author]],Table4[],2,0))</f>
        <v>EL</v>
      </c>
      <c r="L3826" s="95" t="s">
        <v>3524</v>
      </c>
      <c r="M3826" s="101">
        <v>45895</v>
      </c>
      <c r="N3826" s="102"/>
      <c r="O3826" s="102"/>
      <c r="P3826" s="101" t="str">
        <f ca="1">IF(Proc[[#This Row],[DaysAgeing]]&gt;5,"yep","on track")</f>
        <v>yep</v>
      </c>
      <c r="Q3826" s="2">
        <f ca="1">IF(Proc[[#This Row],[DateClosed]]="",ABS(NETWORKDAYS(Proc[[#This Row],[DateOpened]],TODAY()))-1,ABS(NETWORKDAYS(Proc[[#This Row],[DateOpened]],Proc[[#This Row],[DateClosed]]))-1)</f>
        <v>158</v>
      </c>
      <c r="R3826" s="101" t="s">
        <v>4357</v>
      </c>
      <c r="S3826" s="95"/>
      <c r="T3826" s="153">
        <v>3825</v>
      </c>
    </row>
    <row r="3827" spans="1:20" hidden="1">
      <c r="A3827" s="100" t="s">
        <v>4356</v>
      </c>
      <c r="B3827" s="111" t="str">
        <f>IFERROR(VLOOKUP(Proc[[#This Row],[App]],Table2[],3,0),"open")</f>
        <v>ok</v>
      </c>
      <c r="C3827" s="103" t="s">
        <v>369</v>
      </c>
      <c r="D3827" s="152" t="s">
        <v>4224</v>
      </c>
      <c r="E3827" s="152" t="s">
        <v>4334</v>
      </c>
      <c r="F3827" s="103" t="s">
        <v>4334</v>
      </c>
      <c r="G3827" s="100" t="s">
        <v>406</v>
      </c>
      <c r="H3827" s="95" t="str">
        <f>IF(Proc[[#This Row],[type]]="LFF (MDG-F)",MID(Proc[[#This Row],[Obj]],13,10),"")</f>
        <v>JP01C0M921</v>
      </c>
      <c r="I3827" s="152"/>
      <c r="J3827" s="95" t="b">
        <f>Proc[[#This Row],[Requested]]=Proc[[#This Row],[CurrentParent]]</f>
        <v>1</v>
      </c>
      <c r="K3827" s="107" t="str">
        <f>IF(Proc[[#This Row],[Author]]="Marcela Urrego",VLOOKUP(LEFT(Proc[[#This Row],[Requested]],1),Table3[#All],2,0),VLOOKUP(Proc[[#This Row],[Author]],Table4[],2,0))</f>
        <v>EL</v>
      </c>
      <c r="L3827" s="95" t="s">
        <v>3524</v>
      </c>
      <c r="M3827" s="101">
        <v>45895</v>
      </c>
      <c r="N3827" s="102"/>
      <c r="O3827" s="102"/>
      <c r="P3827" s="101" t="str">
        <f ca="1">IF(Proc[[#This Row],[DaysAgeing]]&gt;5,"yep","on track")</f>
        <v>yep</v>
      </c>
      <c r="Q3827" s="2">
        <f ca="1">IF(Proc[[#This Row],[DateClosed]]="",ABS(NETWORKDAYS(Proc[[#This Row],[DateOpened]],TODAY()))-1,ABS(NETWORKDAYS(Proc[[#This Row],[DateOpened]],Proc[[#This Row],[DateClosed]]))-1)</f>
        <v>158</v>
      </c>
      <c r="R3827" s="101" t="s">
        <v>4357</v>
      </c>
      <c r="S3827" s="95"/>
      <c r="T3827" s="153">
        <v>3826</v>
      </c>
    </row>
    <row r="3828" spans="1:20" hidden="1">
      <c r="A3828" s="100" t="s">
        <v>4356</v>
      </c>
      <c r="B3828" s="152" t="str">
        <f>IFERROR(VLOOKUP(Proc[[#This Row],[App]],Table2[],3,0),"open")</f>
        <v>ok</v>
      </c>
      <c r="C3828" s="103" t="s">
        <v>369</v>
      </c>
      <c r="D3828" s="152" t="s">
        <v>4225</v>
      </c>
      <c r="E3828" s="152" t="s">
        <v>4335</v>
      </c>
      <c r="F3828" s="95" t="s">
        <v>4335</v>
      </c>
      <c r="G3828" s="100" t="s">
        <v>406</v>
      </c>
      <c r="H3828" s="95" t="str">
        <f>IF(Proc[[#This Row],[type]]="LFF (MDG-F)",MID(Proc[[#This Row],[Obj]],13,10),"")</f>
        <v>JP01C0O921</v>
      </c>
      <c r="I3828" s="152"/>
      <c r="J3828" s="95" t="b">
        <f>Proc[[#This Row],[Requested]]=Proc[[#This Row],[CurrentParent]]</f>
        <v>1</v>
      </c>
      <c r="K3828" s="152" t="str">
        <f>IF(Proc[[#This Row],[Author]]="Marcela Urrego",VLOOKUP(LEFT(Proc[[#This Row],[Requested]],1),Table3[#All],2,0),VLOOKUP(Proc[[#This Row],[Author]],Table4[],2,0))</f>
        <v>EL</v>
      </c>
      <c r="L3828" s="95" t="s">
        <v>3524</v>
      </c>
      <c r="M3828" s="101">
        <v>45895</v>
      </c>
      <c r="N3828" s="102"/>
      <c r="O3828" s="102"/>
      <c r="P3828" s="101" t="str">
        <f ca="1">IF(Proc[[#This Row],[DaysAgeing]]&gt;5,"yep","on track")</f>
        <v>yep</v>
      </c>
      <c r="Q3828" s="2">
        <f ca="1">IF(Proc[[#This Row],[DateClosed]]="",ABS(NETWORKDAYS(Proc[[#This Row],[DateOpened]],TODAY()))-1,ABS(NETWORKDAYS(Proc[[#This Row],[DateOpened]],Proc[[#This Row],[DateClosed]]))-1)</f>
        <v>158</v>
      </c>
      <c r="R3828" s="101" t="s">
        <v>4357</v>
      </c>
      <c r="S3828" s="95"/>
      <c r="T3828" s="153">
        <v>3827</v>
      </c>
    </row>
    <row r="3829" spans="1:20" hidden="1">
      <c r="A3829" s="100" t="s">
        <v>4356</v>
      </c>
      <c r="B3829" s="152" t="str">
        <f>IFERROR(VLOOKUP(Proc[[#This Row],[App]],Table2[],3,0),"open")</f>
        <v>ok</v>
      </c>
      <c r="C3829" s="103" t="s">
        <v>369</v>
      </c>
      <c r="D3829" s="152" t="s">
        <v>4226</v>
      </c>
      <c r="E3829" s="152" t="s">
        <v>4332</v>
      </c>
      <c r="F3829" s="95" t="s">
        <v>4332</v>
      </c>
      <c r="G3829" s="100" t="s">
        <v>406</v>
      </c>
      <c r="H3829" s="95" t="str">
        <f>IF(Proc[[#This Row],[type]]="LFF (MDG-F)",MID(Proc[[#This Row],[Obj]],13,10),"")</f>
        <v>JP01C0O999</v>
      </c>
      <c r="I3829" s="152"/>
      <c r="J3829" s="95" t="b">
        <f>Proc[[#This Row],[Requested]]=Proc[[#This Row],[CurrentParent]]</f>
        <v>1</v>
      </c>
      <c r="K3829" s="152" t="str">
        <f>IF(Proc[[#This Row],[Author]]="Marcela Urrego",VLOOKUP(LEFT(Proc[[#This Row],[Requested]],1),Table3[#All],2,0),VLOOKUP(Proc[[#This Row],[Author]],Table4[],2,0))</f>
        <v>EL</v>
      </c>
      <c r="L3829" s="95" t="s">
        <v>3524</v>
      </c>
      <c r="M3829" s="101">
        <v>45895</v>
      </c>
      <c r="N3829" s="102"/>
      <c r="O3829" s="102"/>
      <c r="P3829" s="101" t="str">
        <f ca="1">IF(Proc[[#This Row],[DaysAgeing]]&gt;5,"yep","on track")</f>
        <v>yep</v>
      </c>
      <c r="Q3829" s="2">
        <f ca="1">IF(Proc[[#This Row],[DateClosed]]="",ABS(NETWORKDAYS(Proc[[#This Row],[DateOpened]],TODAY()))-1,ABS(NETWORKDAYS(Proc[[#This Row],[DateOpened]],Proc[[#This Row],[DateClosed]]))-1)</f>
        <v>158</v>
      </c>
      <c r="R3829" s="101" t="s">
        <v>4357</v>
      </c>
      <c r="S3829" s="95"/>
      <c r="T3829" s="153">
        <v>3828</v>
      </c>
    </row>
    <row r="3830" spans="1:20" hidden="1">
      <c r="A3830" s="100" t="s">
        <v>4356</v>
      </c>
      <c r="B3830" s="152" t="str">
        <f>IFERROR(VLOOKUP(Proc[[#This Row],[App]],Table2[],3,0),"open")</f>
        <v>ok</v>
      </c>
      <c r="C3830" s="103" t="s">
        <v>369</v>
      </c>
      <c r="D3830" s="152" t="s">
        <v>4227</v>
      </c>
      <c r="E3830" s="152" t="s">
        <v>4336</v>
      </c>
      <c r="F3830" s="95" t="s">
        <v>4336</v>
      </c>
      <c r="G3830" s="100" t="s">
        <v>406</v>
      </c>
      <c r="H3830" s="95" t="str">
        <f>IF(Proc[[#This Row],[type]]="LFF (MDG-F)",MID(Proc[[#This Row],[Obj]],13,10),"")</f>
        <v>JP01GBT301</v>
      </c>
      <c r="I3830" s="152"/>
      <c r="J3830" s="95" t="b">
        <f>Proc[[#This Row],[Requested]]=Proc[[#This Row],[CurrentParent]]</f>
        <v>1</v>
      </c>
      <c r="K3830" s="152" t="str">
        <f>IF(Proc[[#This Row],[Author]]="Marcela Urrego",VLOOKUP(LEFT(Proc[[#This Row],[Requested]],1),Table3[#All],2,0),VLOOKUP(Proc[[#This Row],[Author]],Table4[],2,0))</f>
        <v>EL</v>
      </c>
      <c r="L3830" s="95" t="s">
        <v>3524</v>
      </c>
      <c r="M3830" s="101">
        <v>45895</v>
      </c>
      <c r="N3830" s="102"/>
      <c r="O3830" s="102"/>
      <c r="P3830" s="101" t="str">
        <f ca="1">IF(Proc[[#This Row],[DaysAgeing]]&gt;5,"yep","on track")</f>
        <v>yep</v>
      </c>
      <c r="Q3830" s="2">
        <f ca="1">IF(Proc[[#This Row],[DateClosed]]="",ABS(NETWORKDAYS(Proc[[#This Row],[DateOpened]],TODAY()))-1,ABS(NETWORKDAYS(Proc[[#This Row],[DateOpened]],Proc[[#This Row],[DateClosed]]))-1)</f>
        <v>158</v>
      </c>
      <c r="R3830" s="101" t="s">
        <v>4357</v>
      </c>
      <c r="S3830" s="95"/>
      <c r="T3830" s="153">
        <v>3829</v>
      </c>
    </row>
    <row r="3831" spans="1:20" hidden="1">
      <c r="A3831" s="100" t="s">
        <v>4356</v>
      </c>
      <c r="B3831" s="152" t="str">
        <f>IFERROR(VLOOKUP(Proc[[#This Row],[App]],Table2[],3,0),"open")</f>
        <v>ok</v>
      </c>
      <c r="C3831" s="103" t="s">
        <v>369</v>
      </c>
      <c r="D3831" s="152" t="s">
        <v>4228</v>
      </c>
      <c r="E3831" s="152" t="s">
        <v>4336</v>
      </c>
      <c r="F3831" s="95" t="s">
        <v>4336</v>
      </c>
      <c r="G3831" s="100" t="s">
        <v>406</v>
      </c>
      <c r="H3831" s="95" t="str">
        <f>IF(Proc[[#This Row],[type]]="LFF (MDG-F)",MID(Proc[[#This Row],[Obj]],13,10),"")</f>
        <v>JP01GBT303</v>
      </c>
      <c r="I3831" s="152"/>
      <c r="J3831" s="95" t="b">
        <f>Proc[[#This Row],[Requested]]=Proc[[#This Row],[CurrentParent]]</f>
        <v>1</v>
      </c>
      <c r="K3831" s="152" t="str">
        <f>IF(Proc[[#This Row],[Author]]="Marcela Urrego",VLOOKUP(LEFT(Proc[[#This Row],[Requested]],1),Table3[#All],2,0),VLOOKUP(Proc[[#This Row],[Author]],Table4[],2,0))</f>
        <v>EL</v>
      </c>
      <c r="L3831" s="95" t="s">
        <v>3524</v>
      </c>
      <c r="M3831" s="101">
        <v>45895</v>
      </c>
      <c r="N3831" s="102"/>
      <c r="O3831" s="102"/>
      <c r="P3831" s="101" t="str">
        <f ca="1">IF(Proc[[#This Row],[DaysAgeing]]&gt;5,"yep","on track")</f>
        <v>yep</v>
      </c>
      <c r="Q3831" s="2">
        <f ca="1">IF(Proc[[#This Row],[DateClosed]]="",ABS(NETWORKDAYS(Proc[[#This Row],[DateOpened]],TODAY()))-1,ABS(NETWORKDAYS(Proc[[#This Row],[DateOpened]],Proc[[#This Row],[DateClosed]]))-1)</f>
        <v>158</v>
      </c>
      <c r="R3831" s="101" t="s">
        <v>4357</v>
      </c>
      <c r="S3831" s="95"/>
      <c r="T3831" s="153">
        <v>3830</v>
      </c>
    </row>
    <row r="3832" spans="1:20" hidden="1">
      <c r="A3832" s="100" t="s">
        <v>4356</v>
      </c>
      <c r="B3832" s="152" t="str">
        <f>IFERROR(VLOOKUP(Proc[[#This Row],[App]],Table2[],3,0),"open")</f>
        <v>ok</v>
      </c>
      <c r="C3832" s="103" t="s">
        <v>369</v>
      </c>
      <c r="D3832" s="152" t="s">
        <v>4229</v>
      </c>
      <c r="E3832" s="152" t="s">
        <v>4336</v>
      </c>
      <c r="F3832" s="95" t="s">
        <v>4336</v>
      </c>
      <c r="G3832" s="100" t="s">
        <v>406</v>
      </c>
      <c r="H3832" s="95" t="str">
        <f>IF(Proc[[#This Row],[type]]="LFF (MDG-F)",MID(Proc[[#This Row],[Obj]],13,10),"")</f>
        <v>JP01GBT304</v>
      </c>
      <c r="I3832" s="152"/>
      <c r="J3832" s="95" t="b">
        <f>Proc[[#This Row],[Requested]]=Proc[[#This Row],[CurrentParent]]</f>
        <v>1</v>
      </c>
      <c r="K3832" s="152" t="str">
        <f>IF(Proc[[#This Row],[Author]]="Marcela Urrego",VLOOKUP(LEFT(Proc[[#This Row],[Requested]],1),Table3[#All],2,0),VLOOKUP(Proc[[#This Row],[Author]],Table4[],2,0))</f>
        <v>EL</v>
      </c>
      <c r="L3832" s="95" t="s">
        <v>3524</v>
      </c>
      <c r="M3832" s="101">
        <v>45895</v>
      </c>
      <c r="N3832" s="102"/>
      <c r="O3832" s="102"/>
      <c r="P3832" s="101" t="str">
        <f ca="1">IF(Proc[[#This Row],[DaysAgeing]]&gt;5,"yep","on track")</f>
        <v>yep</v>
      </c>
      <c r="Q3832" s="2">
        <f ca="1">IF(Proc[[#This Row],[DateClosed]]="",ABS(NETWORKDAYS(Proc[[#This Row],[DateOpened]],TODAY()))-1,ABS(NETWORKDAYS(Proc[[#This Row],[DateOpened]],Proc[[#This Row],[DateClosed]]))-1)</f>
        <v>158</v>
      </c>
      <c r="R3832" s="101" t="s">
        <v>4357</v>
      </c>
      <c r="S3832" s="95"/>
      <c r="T3832" s="153">
        <v>3831</v>
      </c>
    </row>
    <row r="3833" spans="1:20" hidden="1">
      <c r="A3833" s="100" t="s">
        <v>4356</v>
      </c>
      <c r="B3833" s="152" t="str">
        <f>IFERROR(VLOOKUP(Proc[[#This Row],[App]],Table2[],3,0),"open")</f>
        <v>ok</v>
      </c>
      <c r="C3833" s="103" t="s">
        <v>369</v>
      </c>
      <c r="D3833" s="152" t="s">
        <v>4230</v>
      </c>
      <c r="E3833" s="152" t="s">
        <v>4336</v>
      </c>
      <c r="F3833" s="95" t="s">
        <v>4336</v>
      </c>
      <c r="G3833" s="100" t="s">
        <v>406</v>
      </c>
      <c r="H3833" s="95" t="str">
        <f>IF(Proc[[#This Row],[type]]="LFF (MDG-F)",MID(Proc[[#This Row],[Obj]],13,10),"")</f>
        <v>JP01GBT305</v>
      </c>
      <c r="I3833" s="152"/>
      <c r="J3833" s="95" t="b">
        <f>Proc[[#This Row],[Requested]]=Proc[[#This Row],[CurrentParent]]</f>
        <v>1</v>
      </c>
      <c r="K3833" s="152" t="str">
        <f>IF(Proc[[#This Row],[Author]]="Marcela Urrego",VLOOKUP(LEFT(Proc[[#This Row],[Requested]],1),Table3[#All],2,0),VLOOKUP(Proc[[#This Row],[Author]],Table4[],2,0))</f>
        <v>EL</v>
      </c>
      <c r="L3833" s="95" t="s">
        <v>3524</v>
      </c>
      <c r="M3833" s="101">
        <v>45895</v>
      </c>
      <c r="N3833" s="102"/>
      <c r="O3833" s="102"/>
      <c r="P3833" s="101" t="str">
        <f ca="1">IF(Proc[[#This Row],[DaysAgeing]]&gt;5,"yep","on track")</f>
        <v>yep</v>
      </c>
      <c r="Q3833" s="2">
        <f ca="1">IF(Proc[[#This Row],[DateClosed]]="",ABS(NETWORKDAYS(Proc[[#This Row],[DateOpened]],TODAY()))-1,ABS(NETWORKDAYS(Proc[[#This Row],[DateOpened]],Proc[[#This Row],[DateClosed]]))-1)</f>
        <v>158</v>
      </c>
      <c r="R3833" s="101" t="s">
        <v>4357</v>
      </c>
      <c r="S3833" s="95"/>
      <c r="T3833" s="153">
        <v>3832</v>
      </c>
    </row>
    <row r="3834" spans="1:20" hidden="1">
      <c r="A3834" s="100" t="s">
        <v>4356</v>
      </c>
      <c r="B3834" s="111" t="str">
        <f>IFERROR(VLOOKUP(Proc[[#This Row],[App]],Table2[],3,0),"open")</f>
        <v>ok</v>
      </c>
      <c r="C3834" s="103" t="s">
        <v>369</v>
      </c>
      <c r="D3834" s="152" t="s">
        <v>4231</v>
      </c>
      <c r="E3834" s="152" t="s">
        <v>4337</v>
      </c>
      <c r="F3834" s="95" t="s">
        <v>4337</v>
      </c>
      <c r="G3834" s="100" t="s">
        <v>406</v>
      </c>
      <c r="H3834" s="95" t="str">
        <f>IF(Proc[[#This Row],[type]]="LFF (MDG-F)",MID(Proc[[#This Row],[Obj]],13,10),"")</f>
        <v>JP01GCM301</v>
      </c>
      <c r="I3834" s="152"/>
      <c r="J3834" s="95" t="b">
        <f>Proc[[#This Row],[Requested]]=Proc[[#This Row],[CurrentParent]]</f>
        <v>1</v>
      </c>
      <c r="K3834" s="107" t="str">
        <f>IF(Proc[[#This Row],[Author]]="Marcela Urrego",VLOOKUP(LEFT(Proc[[#This Row],[Requested]],1),Table3[#All],2,0),VLOOKUP(Proc[[#This Row],[Author]],Table4[],2,0))</f>
        <v>EL</v>
      </c>
      <c r="L3834" s="95" t="s">
        <v>3524</v>
      </c>
      <c r="M3834" s="101">
        <v>45895</v>
      </c>
      <c r="N3834" s="102"/>
      <c r="O3834" s="102"/>
      <c r="P3834" s="101" t="str">
        <f ca="1">IF(Proc[[#This Row],[DaysAgeing]]&gt;5,"yep","on track")</f>
        <v>yep</v>
      </c>
      <c r="Q3834" s="2">
        <f ca="1">IF(Proc[[#This Row],[DateClosed]]="",ABS(NETWORKDAYS(Proc[[#This Row],[DateOpened]],TODAY()))-1,ABS(NETWORKDAYS(Proc[[#This Row],[DateOpened]],Proc[[#This Row],[DateClosed]]))-1)</f>
        <v>158</v>
      </c>
      <c r="R3834" s="101" t="s">
        <v>4357</v>
      </c>
      <c r="S3834" s="95"/>
      <c r="T3834" s="153">
        <v>3833</v>
      </c>
    </row>
    <row r="3835" spans="1:20" hidden="1">
      <c r="A3835" s="100" t="s">
        <v>4356</v>
      </c>
      <c r="B3835" s="152" t="str">
        <f>IFERROR(VLOOKUP(Proc[[#This Row],[App]],Table2[],3,0),"open")</f>
        <v>ok</v>
      </c>
      <c r="C3835" s="103" t="s">
        <v>369</v>
      </c>
      <c r="D3835" s="152" t="s">
        <v>4232</v>
      </c>
      <c r="E3835" s="152" t="s">
        <v>4338</v>
      </c>
      <c r="F3835" s="95" t="s">
        <v>4338</v>
      </c>
      <c r="G3835" s="100" t="s">
        <v>406</v>
      </c>
      <c r="H3835" s="95" t="str">
        <f>IF(Proc[[#This Row],[type]]="LFF (MDG-F)",MID(Proc[[#This Row],[Obj]],13,10),"")</f>
        <v>JP01GCO301</v>
      </c>
      <c r="I3835" s="152"/>
      <c r="J3835" s="95" t="b">
        <f>Proc[[#This Row],[Requested]]=Proc[[#This Row],[CurrentParent]]</f>
        <v>1</v>
      </c>
      <c r="K3835" s="152" t="str">
        <f>IF(Proc[[#This Row],[Author]]="Marcela Urrego",VLOOKUP(LEFT(Proc[[#This Row],[Requested]],1),Table3[#All],2,0),VLOOKUP(Proc[[#This Row],[Author]],Table4[],2,0))</f>
        <v>EL</v>
      </c>
      <c r="L3835" s="95" t="s">
        <v>3524</v>
      </c>
      <c r="M3835" s="101">
        <v>45895</v>
      </c>
      <c r="N3835" s="102"/>
      <c r="O3835" s="102"/>
      <c r="P3835" s="101" t="str">
        <f ca="1">IF(Proc[[#This Row],[DaysAgeing]]&gt;5,"yep","on track")</f>
        <v>yep</v>
      </c>
      <c r="Q3835" s="2">
        <f ca="1">IF(Proc[[#This Row],[DateClosed]]="",ABS(NETWORKDAYS(Proc[[#This Row],[DateOpened]],TODAY()))-1,ABS(NETWORKDAYS(Proc[[#This Row],[DateOpened]],Proc[[#This Row],[DateClosed]]))-1)</f>
        <v>158</v>
      </c>
      <c r="R3835" s="101" t="s">
        <v>4357</v>
      </c>
      <c r="S3835" s="95"/>
      <c r="T3835" s="153">
        <v>3834</v>
      </c>
    </row>
    <row r="3836" spans="1:20" hidden="1">
      <c r="A3836" s="100" t="s">
        <v>4356</v>
      </c>
      <c r="B3836" s="152" t="str">
        <f>IFERROR(VLOOKUP(Proc[[#This Row],[App]],Table2[],3,0),"open")</f>
        <v>ok</v>
      </c>
      <c r="C3836" s="103" t="s">
        <v>369</v>
      </c>
      <c r="D3836" s="152" t="s">
        <v>4233</v>
      </c>
      <c r="E3836" s="152" t="s">
        <v>4337</v>
      </c>
      <c r="F3836" s="95" t="s">
        <v>4337</v>
      </c>
      <c r="G3836" s="100" t="s">
        <v>406</v>
      </c>
      <c r="H3836" s="95" t="str">
        <f>IF(Proc[[#This Row],[type]]="LFF (MDG-F)",MID(Proc[[#This Row],[Obj]],13,10),"")</f>
        <v>JP01GFO300</v>
      </c>
      <c r="I3836" s="152"/>
      <c r="J3836" s="95" t="b">
        <f>Proc[[#This Row],[Requested]]=Proc[[#This Row],[CurrentParent]]</f>
        <v>1</v>
      </c>
      <c r="K3836" s="152" t="str">
        <f>IF(Proc[[#This Row],[Author]]="Marcela Urrego",VLOOKUP(LEFT(Proc[[#This Row],[Requested]],1),Table3[#All],2,0),VLOOKUP(Proc[[#This Row],[Author]],Table4[],2,0))</f>
        <v>EL</v>
      </c>
      <c r="L3836" s="95" t="s">
        <v>3524</v>
      </c>
      <c r="M3836" s="101">
        <v>45895</v>
      </c>
      <c r="N3836" s="102"/>
      <c r="O3836" s="102"/>
      <c r="P3836" s="101" t="str">
        <f ca="1">IF(Proc[[#This Row],[DaysAgeing]]&gt;5,"yep","on track")</f>
        <v>yep</v>
      </c>
      <c r="Q3836" s="2">
        <f ca="1">IF(Proc[[#This Row],[DateClosed]]="",ABS(NETWORKDAYS(Proc[[#This Row],[DateOpened]],TODAY()))-1,ABS(NETWORKDAYS(Proc[[#This Row],[DateOpened]],Proc[[#This Row],[DateClosed]]))-1)</f>
        <v>158</v>
      </c>
      <c r="R3836" s="101" t="s">
        <v>4357</v>
      </c>
      <c r="S3836" s="95"/>
      <c r="T3836" s="153">
        <v>3835</v>
      </c>
    </row>
    <row r="3837" spans="1:20" hidden="1">
      <c r="A3837" s="100" t="s">
        <v>4356</v>
      </c>
      <c r="B3837" s="152" t="str">
        <f>IFERROR(VLOOKUP(Proc[[#This Row],[App]],Table2[],3,0),"open")</f>
        <v>ok</v>
      </c>
      <c r="C3837" s="103" t="s">
        <v>369</v>
      </c>
      <c r="D3837" s="152" t="s">
        <v>4234</v>
      </c>
      <c r="E3837" s="152" t="s">
        <v>4337</v>
      </c>
      <c r="F3837" s="95" t="s">
        <v>4337</v>
      </c>
      <c r="G3837" s="100" t="s">
        <v>406</v>
      </c>
      <c r="H3837" s="95" t="str">
        <f>IF(Proc[[#This Row],[type]]="LFF (MDG-F)",MID(Proc[[#This Row],[Obj]],13,10),"")</f>
        <v>JP01GFO301</v>
      </c>
      <c r="I3837" s="152"/>
      <c r="J3837" s="95" t="b">
        <f>Proc[[#This Row],[Requested]]=Proc[[#This Row],[CurrentParent]]</f>
        <v>1</v>
      </c>
      <c r="K3837" s="152" t="str">
        <f>IF(Proc[[#This Row],[Author]]="Marcela Urrego",VLOOKUP(LEFT(Proc[[#This Row],[Requested]],1),Table3[#All],2,0),VLOOKUP(Proc[[#This Row],[Author]],Table4[],2,0))</f>
        <v>EL</v>
      </c>
      <c r="L3837" s="95" t="s">
        <v>3524</v>
      </c>
      <c r="M3837" s="101">
        <v>45895</v>
      </c>
      <c r="N3837" s="102"/>
      <c r="O3837" s="102"/>
      <c r="P3837" s="101" t="str">
        <f ca="1">IF(Proc[[#This Row],[DaysAgeing]]&gt;5,"yep","on track")</f>
        <v>yep</v>
      </c>
      <c r="Q3837" s="2">
        <f ca="1">IF(Proc[[#This Row],[DateClosed]]="",ABS(NETWORKDAYS(Proc[[#This Row],[DateOpened]],TODAY()))-1,ABS(NETWORKDAYS(Proc[[#This Row],[DateOpened]],Proc[[#This Row],[DateClosed]]))-1)</f>
        <v>158</v>
      </c>
      <c r="R3837" s="101" t="s">
        <v>4357</v>
      </c>
      <c r="S3837" s="95"/>
      <c r="T3837" s="153">
        <v>3836</v>
      </c>
    </row>
    <row r="3838" spans="1:20" hidden="1">
      <c r="A3838" s="100" t="s">
        <v>4356</v>
      </c>
      <c r="B3838" s="152" t="str">
        <f>IFERROR(VLOOKUP(Proc[[#This Row],[App]],Table2[],3,0),"open")</f>
        <v>ok</v>
      </c>
      <c r="C3838" s="103" t="s">
        <v>369</v>
      </c>
      <c r="D3838" s="152" t="s">
        <v>4235</v>
      </c>
      <c r="E3838" s="152" t="s">
        <v>4339</v>
      </c>
      <c r="F3838" s="95" t="s">
        <v>4339</v>
      </c>
      <c r="G3838" s="100" t="s">
        <v>406</v>
      </c>
      <c r="H3838" s="95" t="str">
        <f>IF(Proc[[#This Row],[type]]="LFF (MDG-F)",MID(Proc[[#This Row],[Obj]],13,10),"")</f>
        <v>JP01GHR301</v>
      </c>
      <c r="I3838" s="152"/>
      <c r="J3838" s="95" t="b">
        <f>Proc[[#This Row],[Requested]]=Proc[[#This Row],[CurrentParent]]</f>
        <v>1</v>
      </c>
      <c r="K3838" s="152" t="str">
        <f>IF(Proc[[#This Row],[Author]]="Marcela Urrego",VLOOKUP(LEFT(Proc[[#This Row],[Requested]],1),Table3[#All],2,0),VLOOKUP(Proc[[#This Row],[Author]],Table4[],2,0))</f>
        <v>EL</v>
      </c>
      <c r="L3838" s="95" t="s">
        <v>3524</v>
      </c>
      <c r="M3838" s="101">
        <v>45895</v>
      </c>
      <c r="N3838" s="102"/>
      <c r="O3838" s="102"/>
      <c r="P3838" s="101" t="str">
        <f ca="1">IF(Proc[[#This Row],[DaysAgeing]]&gt;5,"yep","on track")</f>
        <v>yep</v>
      </c>
      <c r="Q3838" s="2">
        <f ca="1">IF(Proc[[#This Row],[DateClosed]]="",ABS(NETWORKDAYS(Proc[[#This Row],[DateOpened]],TODAY()))-1,ABS(NETWORKDAYS(Proc[[#This Row],[DateOpened]],Proc[[#This Row],[DateClosed]]))-1)</f>
        <v>158</v>
      </c>
      <c r="R3838" s="101" t="s">
        <v>4357</v>
      </c>
      <c r="S3838" s="95"/>
      <c r="T3838" s="153">
        <v>3837</v>
      </c>
    </row>
    <row r="3839" spans="1:20" hidden="1">
      <c r="A3839" s="100" t="s">
        <v>4356</v>
      </c>
      <c r="B3839" s="111" t="str">
        <f>IFERROR(VLOOKUP(Proc[[#This Row],[App]],Table2[],3,0),"open")</f>
        <v>ok</v>
      </c>
      <c r="C3839" s="103" t="s">
        <v>369</v>
      </c>
      <c r="D3839" s="152" t="s">
        <v>4236</v>
      </c>
      <c r="E3839" s="152" t="s">
        <v>4339</v>
      </c>
      <c r="F3839" s="95" t="s">
        <v>4339</v>
      </c>
      <c r="G3839" s="100" t="s">
        <v>406</v>
      </c>
      <c r="H3839" s="95" t="str">
        <f>IF(Proc[[#This Row],[type]]="LFF (MDG-F)",MID(Proc[[#This Row],[Obj]],13,10),"")</f>
        <v>JP01GHR303</v>
      </c>
      <c r="I3839" s="152"/>
      <c r="J3839" s="95" t="b">
        <f>Proc[[#This Row],[Requested]]=Proc[[#This Row],[CurrentParent]]</f>
        <v>1</v>
      </c>
      <c r="K3839" s="107" t="str">
        <f>IF(Proc[[#This Row],[Author]]="Marcela Urrego",VLOOKUP(LEFT(Proc[[#This Row],[Requested]],1),Table3[#All],2,0),VLOOKUP(Proc[[#This Row],[Author]],Table4[],2,0))</f>
        <v>EL</v>
      </c>
      <c r="L3839" s="95" t="s">
        <v>3524</v>
      </c>
      <c r="M3839" s="101">
        <v>45895</v>
      </c>
      <c r="N3839" s="102"/>
      <c r="O3839" s="102"/>
      <c r="P3839" s="101" t="str">
        <f ca="1">IF(Proc[[#This Row],[DaysAgeing]]&gt;5,"yep","on track")</f>
        <v>yep</v>
      </c>
      <c r="Q3839" s="2">
        <f ca="1">IF(Proc[[#This Row],[DateClosed]]="",ABS(NETWORKDAYS(Proc[[#This Row],[DateOpened]],TODAY()))-1,ABS(NETWORKDAYS(Proc[[#This Row],[DateOpened]],Proc[[#This Row],[DateClosed]]))-1)</f>
        <v>158</v>
      </c>
      <c r="R3839" s="101" t="s">
        <v>4357</v>
      </c>
      <c r="S3839" s="95"/>
      <c r="T3839" s="153">
        <v>3838</v>
      </c>
    </row>
    <row r="3840" spans="1:20" hidden="1">
      <c r="A3840" s="100" t="s">
        <v>4356</v>
      </c>
      <c r="B3840" s="152" t="str">
        <f>IFERROR(VLOOKUP(Proc[[#This Row],[App]],Table2[],3,0),"open")</f>
        <v>ok</v>
      </c>
      <c r="C3840" s="103" t="s">
        <v>369</v>
      </c>
      <c r="D3840" s="152" t="s">
        <v>4237</v>
      </c>
      <c r="E3840" s="152" t="s">
        <v>4336</v>
      </c>
      <c r="F3840" s="95" t="s">
        <v>4336</v>
      </c>
      <c r="G3840" s="100" t="s">
        <v>406</v>
      </c>
      <c r="H3840" s="95" t="str">
        <f>IF(Proc[[#This Row],[type]]="LFF (MDG-F)",MID(Proc[[#This Row],[Obj]],13,10),"")</f>
        <v>JP01GIT01B</v>
      </c>
      <c r="I3840" s="152"/>
      <c r="J3840" s="95" t="b">
        <f>Proc[[#This Row],[Requested]]=Proc[[#This Row],[CurrentParent]]</f>
        <v>1</v>
      </c>
      <c r="K3840" s="152" t="str">
        <f>IF(Proc[[#This Row],[Author]]="Marcela Urrego",VLOOKUP(LEFT(Proc[[#This Row],[Requested]],1),Table3[#All],2,0),VLOOKUP(Proc[[#This Row],[Author]],Table4[],2,0))</f>
        <v>EL</v>
      </c>
      <c r="L3840" s="95" t="s">
        <v>3524</v>
      </c>
      <c r="M3840" s="101">
        <v>45895</v>
      </c>
      <c r="N3840" s="102"/>
      <c r="O3840" s="102"/>
      <c r="P3840" s="101" t="str">
        <f ca="1">IF(Proc[[#This Row],[DaysAgeing]]&gt;5,"yep","on track")</f>
        <v>yep</v>
      </c>
      <c r="Q3840" s="2">
        <f ca="1">IF(Proc[[#This Row],[DateClosed]]="",ABS(NETWORKDAYS(Proc[[#This Row],[DateOpened]],TODAY()))-1,ABS(NETWORKDAYS(Proc[[#This Row],[DateOpened]],Proc[[#This Row],[DateClosed]]))-1)</f>
        <v>158</v>
      </c>
      <c r="R3840" s="101" t="s">
        <v>4357</v>
      </c>
      <c r="S3840" s="95"/>
      <c r="T3840" s="153">
        <v>3839</v>
      </c>
    </row>
    <row r="3841" spans="1:20" hidden="1">
      <c r="A3841" s="100" t="s">
        <v>4356</v>
      </c>
      <c r="B3841" s="152" t="str">
        <f>IFERROR(VLOOKUP(Proc[[#This Row],[App]],Table2[],3,0),"open")</f>
        <v>ok</v>
      </c>
      <c r="C3841" s="103" t="s">
        <v>369</v>
      </c>
      <c r="D3841" s="152" t="s">
        <v>4238</v>
      </c>
      <c r="E3841" s="152" t="s">
        <v>4340</v>
      </c>
      <c r="F3841" s="95" t="s">
        <v>4340</v>
      </c>
      <c r="G3841" s="100" t="s">
        <v>406</v>
      </c>
      <c r="H3841" s="95" t="str">
        <f>IF(Proc[[#This Row],[type]]="LFF (MDG-F)",MID(Proc[[#This Row],[Obj]],13,10),"")</f>
        <v>JP01GLE301</v>
      </c>
      <c r="I3841" s="152"/>
      <c r="J3841" s="95" t="b">
        <f>Proc[[#This Row],[Requested]]=Proc[[#This Row],[CurrentParent]]</f>
        <v>1</v>
      </c>
      <c r="K3841" s="152" t="str">
        <f>IF(Proc[[#This Row],[Author]]="Marcela Urrego",VLOOKUP(LEFT(Proc[[#This Row],[Requested]],1),Table3[#All],2,0),VLOOKUP(Proc[[#This Row],[Author]],Table4[],2,0))</f>
        <v>EL</v>
      </c>
      <c r="L3841" s="95" t="s">
        <v>3524</v>
      </c>
      <c r="M3841" s="101">
        <v>45895</v>
      </c>
      <c r="N3841" s="102"/>
      <c r="O3841" s="102"/>
      <c r="P3841" s="101" t="str">
        <f ca="1">IF(Proc[[#This Row],[DaysAgeing]]&gt;5,"yep","on track")</f>
        <v>yep</v>
      </c>
      <c r="Q3841" s="2">
        <f ca="1">IF(Proc[[#This Row],[DateClosed]]="",ABS(NETWORKDAYS(Proc[[#This Row],[DateOpened]],TODAY()))-1,ABS(NETWORKDAYS(Proc[[#This Row],[DateOpened]],Proc[[#This Row],[DateClosed]]))-1)</f>
        <v>158</v>
      </c>
      <c r="R3841" s="101" t="s">
        <v>4357</v>
      </c>
      <c r="S3841" s="95"/>
      <c r="T3841" s="153">
        <v>3840</v>
      </c>
    </row>
    <row r="3842" spans="1:20" hidden="1">
      <c r="A3842" s="100" t="s">
        <v>4356</v>
      </c>
      <c r="B3842" s="152" t="str">
        <f>IFERROR(VLOOKUP(Proc[[#This Row],[App]],Table2[],3,0),"open")</f>
        <v>ok</v>
      </c>
      <c r="C3842" s="103" t="s">
        <v>369</v>
      </c>
      <c r="D3842" s="152" t="s">
        <v>4239</v>
      </c>
      <c r="E3842" s="152" t="s">
        <v>4340</v>
      </c>
      <c r="F3842" s="95" t="s">
        <v>4340</v>
      </c>
      <c r="G3842" s="100" t="s">
        <v>406</v>
      </c>
      <c r="H3842" s="95" t="str">
        <f>IF(Proc[[#This Row],[type]]="LFF (MDG-F)",MID(Proc[[#This Row],[Obj]],13,10),"")</f>
        <v>JP01GLE302</v>
      </c>
      <c r="I3842" s="152"/>
      <c r="J3842" s="95" t="b">
        <f>Proc[[#This Row],[Requested]]=Proc[[#This Row],[CurrentParent]]</f>
        <v>1</v>
      </c>
      <c r="K3842" s="152" t="str">
        <f>IF(Proc[[#This Row],[Author]]="Marcela Urrego",VLOOKUP(LEFT(Proc[[#This Row],[Requested]],1),Table3[#All],2,0),VLOOKUP(Proc[[#This Row],[Author]],Table4[],2,0))</f>
        <v>EL</v>
      </c>
      <c r="L3842" s="95" t="s">
        <v>3524</v>
      </c>
      <c r="M3842" s="101">
        <v>45895</v>
      </c>
      <c r="N3842" s="102"/>
      <c r="O3842" s="102"/>
      <c r="P3842" s="101" t="str">
        <f ca="1">IF(Proc[[#This Row],[DaysAgeing]]&gt;5,"yep","on track")</f>
        <v>yep</v>
      </c>
      <c r="Q3842" s="2">
        <f ca="1">IF(Proc[[#This Row],[DateClosed]]="",ABS(NETWORKDAYS(Proc[[#This Row],[DateOpened]],TODAY()))-1,ABS(NETWORKDAYS(Proc[[#This Row],[DateOpened]],Proc[[#This Row],[DateClosed]]))-1)</f>
        <v>158</v>
      </c>
      <c r="R3842" s="101" t="s">
        <v>4357</v>
      </c>
      <c r="S3842" s="95"/>
      <c r="T3842" s="153">
        <v>3841</v>
      </c>
    </row>
    <row r="3843" spans="1:20" hidden="1">
      <c r="A3843" s="100" t="s">
        <v>4356</v>
      </c>
      <c r="B3843" s="152" t="str">
        <f>IFERROR(VLOOKUP(Proc[[#This Row],[App]],Table2[],3,0),"open")</f>
        <v>ok</v>
      </c>
      <c r="C3843" s="103" t="s">
        <v>369</v>
      </c>
      <c r="D3843" s="152" t="s">
        <v>4240</v>
      </c>
      <c r="E3843" s="152" t="s">
        <v>4329</v>
      </c>
      <c r="F3843" s="95" t="s">
        <v>4329</v>
      </c>
      <c r="G3843" s="100" t="s">
        <v>406</v>
      </c>
      <c r="H3843" s="95" t="str">
        <f>IF(Proc[[#This Row],[type]]="LFF (MDG-F)",MID(Proc[[#This Row],[Obj]],13,10),"")</f>
        <v>JP01GM1002</v>
      </c>
      <c r="I3843" s="152"/>
      <c r="J3843" s="95" t="b">
        <f>Proc[[#This Row],[Requested]]=Proc[[#This Row],[CurrentParent]]</f>
        <v>1</v>
      </c>
      <c r="K3843" s="152" t="str">
        <f>IF(Proc[[#This Row],[Author]]="Marcela Urrego",VLOOKUP(LEFT(Proc[[#This Row],[Requested]],1),Table3[#All],2,0),VLOOKUP(Proc[[#This Row],[Author]],Table4[],2,0))</f>
        <v>EL</v>
      </c>
      <c r="L3843" s="95" t="s">
        <v>3524</v>
      </c>
      <c r="M3843" s="101">
        <v>45895</v>
      </c>
      <c r="N3843" s="102"/>
      <c r="O3843" s="102"/>
      <c r="P3843" s="101" t="str">
        <f ca="1">IF(Proc[[#This Row],[DaysAgeing]]&gt;5,"yep","on track")</f>
        <v>yep</v>
      </c>
      <c r="Q3843" s="2">
        <f ca="1">IF(Proc[[#This Row],[DateClosed]]="",ABS(NETWORKDAYS(Proc[[#This Row],[DateOpened]],TODAY()))-1,ABS(NETWORKDAYS(Proc[[#This Row],[DateOpened]],Proc[[#This Row],[DateClosed]]))-1)</f>
        <v>158</v>
      </c>
      <c r="R3843" s="101" t="s">
        <v>4357</v>
      </c>
      <c r="S3843" s="95"/>
      <c r="T3843" s="153">
        <v>3842</v>
      </c>
    </row>
    <row r="3844" spans="1:20" hidden="1">
      <c r="A3844" s="100" t="s">
        <v>4356</v>
      </c>
      <c r="B3844" s="152" t="str">
        <f>IFERROR(VLOOKUP(Proc[[#This Row],[App]],Table2[],3,0),"open")</f>
        <v>ok</v>
      </c>
      <c r="C3844" s="103" t="s">
        <v>369</v>
      </c>
      <c r="D3844" s="152" t="s">
        <v>4241</v>
      </c>
      <c r="E3844" s="152" t="s">
        <v>4329</v>
      </c>
      <c r="F3844" s="95" t="s">
        <v>4329</v>
      </c>
      <c r="G3844" s="100" t="s">
        <v>406</v>
      </c>
      <c r="H3844" s="95" t="str">
        <f>IF(Proc[[#This Row],[type]]="LFF (MDG-F)",MID(Proc[[#This Row],[Obj]],13,10),"")</f>
        <v>JP01GM4001</v>
      </c>
      <c r="I3844" s="152"/>
      <c r="J3844" s="95" t="b">
        <f>Proc[[#This Row],[Requested]]=Proc[[#This Row],[CurrentParent]]</f>
        <v>1</v>
      </c>
      <c r="K3844" s="152" t="str">
        <f>IF(Proc[[#This Row],[Author]]="Marcela Urrego",VLOOKUP(LEFT(Proc[[#This Row],[Requested]],1),Table3[#All],2,0),VLOOKUP(Proc[[#This Row],[Author]],Table4[],2,0))</f>
        <v>EL</v>
      </c>
      <c r="L3844" s="95" t="s">
        <v>3524</v>
      </c>
      <c r="M3844" s="101">
        <v>45895</v>
      </c>
      <c r="N3844" s="102"/>
      <c r="O3844" s="102"/>
      <c r="P3844" s="101" t="str">
        <f ca="1">IF(Proc[[#This Row],[DaysAgeing]]&gt;5,"yep","on track")</f>
        <v>yep</v>
      </c>
      <c r="Q3844" s="2">
        <f ca="1">IF(Proc[[#This Row],[DateClosed]]="",ABS(NETWORKDAYS(Proc[[#This Row],[DateOpened]],TODAY()))-1,ABS(NETWORKDAYS(Proc[[#This Row],[DateOpened]],Proc[[#This Row],[DateClosed]]))-1)</f>
        <v>158</v>
      </c>
      <c r="R3844" s="101" t="s">
        <v>4357</v>
      </c>
      <c r="S3844" s="95"/>
      <c r="T3844" s="153">
        <v>3843</v>
      </c>
    </row>
    <row r="3845" spans="1:20" hidden="1">
      <c r="A3845" s="100" t="s">
        <v>4356</v>
      </c>
      <c r="B3845" s="152" t="str">
        <f>IFERROR(VLOOKUP(Proc[[#This Row],[App]],Table2[],3,0),"open")</f>
        <v>ok</v>
      </c>
      <c r="C3845" s="103" t="s">
        <v>369</v>
      </c>
      <c r="D3845" s="152" t="s">
        <v>4242</v>
      </c>
      <c r="E3845" s="152" t="s">
        <v>4329</v>
      </c>
      <c r="F3845" s="95" t="s">
        <v>4329</v>
      </c>
      <c r="G3845" s="100" t="s">
        <v>406</v>
      </c>
      <c r="H3845" s="95" t="str">
        <f>IF(Proc[[#This Row],[type]]="LFF (MDG-F)",MID(Proc[[#This Row],[Obj]],13,10),"")</f>
        <v>JP01GM4002</v>
      </c>
      <c r="I3845" s="152"/>
      <c r="J3845" s="95" t="b">
        <f>Proc[[#This Row],[Requested]]=Proc[[#This Row],[CurrentParent]]</f>
        <v>1</v>
      </c>
      <c r="K3845" s="152" t="str">
        <f>IF(Proc[[#This Row],[Author]]="Marcela Urrego",VLOOKUP(LEFT(Proc[[#This Row],[Requested]],1),Table3[#All],2,0),VLOOKUP(Proc[[#This Row],[Author]],Table4[],2,0))</f>
        <v>EL</v>
      </c>
      <c r="L3845" s="95" t="s">
        <v>3524</v>
      </c>
      <c r="M3845" s="101">
        <v>45895</v>
      </c>
      <c r="N3845" s="102"/>
      <c r="O3845" s="102"/>
      <c r="P3845" s="101" t="str">
        <f ca="1">IF(Proc[[#This Row],[DaysAgeing]]&gt;5,"yep","on track")</f>
        <v>yep</v>
      </c>
      <c r="Q3845" s="2">
        <f ca="1">IF(Proc[[#This Row],[DateClosed]]="",ABS(NETWORKDAYS(Proc[[#This Row],[DateOpened]],TODAY()))-1,ABS(NETWORKDAYS(Proc[[#This Row],[DateOpened]],Proc[[#This Row],[DateClosed]]))-1)</f>
        <v>158</v>
      </c>
      <c r="R3845" s="101" t="s">
        <v>4357</v>
      </c>
      <c r="S3845" s="95"/>
      <c r="T3845" s="153">
        <v>3844</v>
      </c>
    </row>
    <row r="3846" spans="1:20" hidden="1">
      <c r="A3846" s="100" t="s">
        <v>4356</v>
      </c>
      <c r="B3846" s="152" t="str">
        <f>IFERROR(VLOOKUP(Proc[[#This Row],[App]],Table2[],3,0),"open")</f>
        <v>ok</v>
      </c>
      <c r="C3846" s="103" t="s">
        <v>369</v>
      </c>
      <c r="D3846" s="152" t="s">
        <v>4243</v>
      </c>
      <c r="E3846" s="152" t="s">
        <v>4337</v>
      </c>
      <c r="F3846" s="95" t="s">
        <v>4337</v>
      </c>
      <c r="G3846" s="100" t="s">
        <v>406</v>
      </c>
      <c r="H3846" s="95" t="str">
        <f>IF(Proc[[#This Row],[type]]="LFF (MDG-F)",MID(Proc[[#This Row],[Obj]],13,10),"")</f>
        <v>JP01GM8001</v>
      </c>
      <c r="I3846" s="152"/>
      <c r="J3846" s="95" t="b">
        <f>Proc[[#This Row],[Requested]]=Proc[[#This Row],[CurrentParent]]</f>
        <v>1</v>
      </c>
      <c r="K3846" s="152" t="str">
        <f>IF(Proc[[#This Row],[Author]]="Marcela Urrego",VLOOKUP(LEFT(Proc[[#This Row],[Requested]],1),Table3[#All],2,0),VLOOKUP(Proc[[#This Row],[Author]],Table4[],2,0))</f>
        <v>EL</v>
      </c>
      <c r="L3846" s="95" t="s">
        <v>3524</v>
      </c>
      <c r="M3846" s="101">
        <v>45895</v>
      </c>
      <c r="N3846" s="102"/>
      <c r="O3846" s="102"/>
      <c r="P3846" s="101" t="str">
        <f ca="1">IF(Proc[[#This Row],[DaysAgeing]]&gt;5,"yep","on track")</f>
        <v>yep</v>
      </c>
      <c r="Q3846" s="2">
        <f ca="1">IF(Proc[[#This Row],[DateClosed]]="",ABS(NETWORKDAYS(Proc[[#This Row],[DateOpened]],TODAY()))-1,ABS(NETWORKDAYS(Proc[[#This Row],[DateOpened]],Proc[[#This Row],[DateClosed]]))-1)</f>
        <v>158</v>
      </c>
      <c r="R3846" s="101" t="s">
        <v>4357</v>
      </c>
      <c r="S3846" s="95"/>
      <c r="T3846" s="153">
        <v>3845</v>
      </c>
    </row>
    <row r="3847" spans="1:20" hidden="1">
      <c r="A3847" s="100" t="s">
        <v>4356</v>
      </c>
      <c r="B3847" s="152" t="str">
        <f>IFERROR(VLOOKUP(Proc[[#This Row],[App]],Table2[],3,0),"open")</f>
        <v>ok</v>
      </c>
      <c r="C3847" s="103" t="s">
        <v>369</v>
      </c>
      <c r="D3847" s="152" t="s">
        <v>4244</v>
      </c>
      <c r="E3847" s="152" t="s">
        <v>4329</v>
      </c>
      <c r="F3847" s="95" t="s">
        <v>4329</v>
      </c>
      <c r="G3847" s="100" t="s">
        <v>406</v>
      </c>
      <c r="H3847" s="95" t="str">
        <f>IF(Proc[[#This Row],[type]]="LFF (MDG-F)",MID(Proc[[#This Row],[Obj]],13,10),"")</f>
        <v>JP01GM8002</v>
      </c>
      <c r="I3847" s="152"/>
      <c r="J3847" s="95" t="b">
        <f>Proc[[#This Row],[Requested]]=Proc[[#This Row],[CurrentParent]]</f>
        <v>1</v>
      </c>
      <c r="K3847" s="152" t="str">
        <f>IF(Proc[[#This Row],[Author]]="Marcela Urrego",VLOOKUP(LEFT(Proc[[#This Row],[Requested]],1),Table3[#All],2,0),VLOOKUP(Proc[[#This Row],[Author]],Table4[],2,0))</f>
        <v>EL</v>
      </c>
      <c r="L3847" s="95" t="s">
        <v>3524</v>
      </c>
      <c r="M3847" s="101">
        <v>45895</v>
      </c>
      <c r="N3847" s="102"/>
      <c r="O3847" s="102"/>
      <c r="P3847" s="101" t="str">
        <f ca="1">IF(Proc[[#This Row],[DaysAgeing]]&gt;5,"yep","on track")</f>
        <v>yep</v>
      </c>
      <c r="Q3847" s="2">
        <f ca="1">IF(Proc[[#This Row],[DateClosed]]="",ABS(NETWORKDAYS(Proc[[#This Row],[DateOpened]],TODAY()))-1,ABS(NETWORKDAYS(Proc[[#This Row],[DateOpened]],Proc[[#This Row],[DateClosed]]))-1)</f>
        <v>158</v>
      </c>
      <c r="R3847" s="101" t="s">
        <v>4357</v>
      </c>
      <c r="S3847" s="95"/>
      <c r="T3847" s="153">
        <v>3846</v>
      </c>
    </row>
    <row r="3848" spans="1:20" hidden="1">
      <c r="A3848" s="100" t="s">
        <v>4356</v>
      </c>
      <c r="B3848" s="111" t="str">
        <f>IFERROR(VLOOKUP(Proc[[#This Row],[App]],Table2[],3,0),"open")</f>
        <v>ok</v>
      </c>
      <c r="C3848" s="103" t="s">
        <v>369</v>
      </c>
      <c r="D3848" s="152" t="s">
        <v>4245</v>
      </c>
      <c r="E3848" s="152" t="s">
        <v>4329</v>
      </c>
      <c r="F3848" s="95" t="s">
        <v>4329</v>
      </c>
      <c r="G3848" s="100" t="s">
        <v>406</v>
      </c>
      <c r="H3848" s="95" t="str">
        <f>IF(Proc[[#This Row],[type]]="LFF (MDG-F)",MID(Proc[[#This Row],[Obj]],13,10),"")</f>
        <v>JP01GMB040</v>
      </c>
      <c r="I3848" s="152"/>
      <c r="J3848" s="95" t="b">
        <f>Proc[[#This Row],[Requested]]=Proc[[#This Row],[CurrentParent]]</f>
        <v>1</v>
      </c>
      <c r="K3848" s="107" t="str">
        <f>IF(Proc[[#This Row],[Author]]="Marcela Urrego",VLOOKUP(LEFT(Proc[[#This Row],[Requested]],1),Table3[#All],2,0),VLOOKUP(Proc[[#This Row],[Author]],Table4[],2,0))</f>
        <v>EL</v>
      </c>
      <c r="L3848" s="95" t="s">
        <v>3524</v>
      </c>
      <c r="M3848" s="101">
        <v>45895</v>
      </c>
      <c r="N3848" s="102"/>
      <c r="O3848" s="102"/>
      <c r="P3848" s="101" t="str">
        <f ca="1">IF(Proc[[#This Row],[DaysAgeing]]&gt;5,"yep","on track")</f>
        <v>yep</v>
      </c>
      <c r="Q3848" s="2">
        <f ca="1">IF(Proc[[#This Row],[DateClosed]]="",ABS(NETWORKDAYS(Proc[[#This Row],[DateOpened]],TODAY()))-1,ABS(NETWORKDAYS(Proc[[#This Row],[DateOpened]],Proc[[#This Row],[DateClosed]]))-1)</f>
        <v>158</v>
      </c>
      <c r="R3848" s="101" t="s">
        <v>4357</v>
      </c>
      <c r="S3848" s="95"/>
      <c r="T3848" s="153">
        <v>3847</v>
      </c>
    </row>
    <row r="3849" spans="1:20" hidden="1">
      <c r="A3849" s="100" t="s">
        <v>4356</v>
      </c>
      <c r="B3849" s="152" t="str">
        <f>IFERROR(VLOOKUP(Proc[[#This Row],[App]],Table2[],3,0),"open")</f>
        <v>ok</v>
      </c>
      <c r="C3849" s="103" t="s">
        <v>369</v>
      </c>
      <c r="D3849" s="152" t="s">
        <v>4246</v>
      </c>
      <c r="E3849" s="152" t="s">
        <v>4329</v>
      </c>
      <c r="F3849" s="95" t="s">
        <v>4329</v>
      </c>
      <c r="G3849" s="100" t="s">
        <v>406</v>
      </c>
      <c r="H3849" s="95" t="str">
        <f>IF(Proc[[#This Row],[type]]="LFF (MDG-F)",MID(Proc[[#This Row],[Obj]],13,10),"")</f>
        <v>JP01GMW080</v>
      </c>
      <c r="I3849" s="152"/>
      <c r="J3849" s="95" t="b">
        <f>Proc[[#This Row],[Requested]]=Proc[[#This Row],[CurrentParent]]</f>
        <v>1</v>
      </c>
      <c r="K3849" s="152" t="str">
        <f>IF(Proc[[#This Row],[Author]]="Marcela Urrego",VLOOKUP(LEFT(Proc[[#This Row],[Requested]],1),Table3[#All],2,0),VLOOKUP(Proc[[#This Row],[Author]],Table4[],2,0))</f>
        <v>EL</v>
      </c>
      <c r="L3849" s="95" t="s">
        <v>3524</v>
      </c>
      <c r="M3849" s="101">
        <v>45895</v>
      </c>
      <c r="N3849" s="102"/>
      <c r="O3849" s="102"/>
      <c r="P3849" s="101" t="str">
        <f ca="1">IF(Proc[[#This Row],[DaysAgeing]]&gt;5,"yep","on track")</f>
        <v>yep</v>
      </c>
      <c r="Q3849" s="2">
        <f ca="1">IF(Proc[[#This Row],[DateClosed]]="",ABS(NETWORKDAYS(Proc[[#This Row],[DateOpened]],TODAY()))-1,ABS(NETWORKDAYS(Proc[[#This Row],[DateOpened]],Proc[[#This Row],[DateClosed]]))-1)</f>
        <v>158</v>
      </c>
      <c r="R3849" s="101" t="s">
        <v>4357</v>
      </c>
      <c r="S3849" s="95"/>
      <c r="T3849" s="153">
        <v>3848</v>
      </c>
    </row>
    <row r="3850" spans="1:20" hidden="1">
      <c r="A3850" s="100" t="s">
        <v>4356</v>
      </c>
      <c r="B3850" s="152" t="str">
        <f>IFERROR(VLOOKUP(Proc[[#This Row],[App]],Table2[],3,0),"open")</f>
        <v>ok</v>
      </c>
      <c r="C3850" s="103" t="s">
        <v>369</v>
      </c>
      <c r="D3850" s="152" t="s">
        <v>4247</v>
      </c>
      <c r="E3850" s="152" t="s">
        <v>4341</v>
      </c>
      <c r="F3850" s="95" t="s">
        <v>4341</v>
      </c>
      <c r="G3850" s="100" t="s">
        <v>406</v>
      </c>
      <c r="H3850" s="95" t="str">
        <f>IF(Proc[[#This Row],[type]]="LFF (MDG-F)",MID(Proc[[#This Row],[Obj]],13,10),"")</f>
        <v>JP01GPO301</v>
      </c>
      <c r="I3850" s="152"/>
      <c r="J3850" s="95" t="b">
        <f>Proc[[#This Row],[Requested]]=Proc[[#This Row],[CurrentParent]]</f>
        <v>1</v>
      </c>
      <c r="K3850" s="152" t="str">
        <f>IF(Proc[[#This Row],[Author]]="Marcela Urrego",VLOOKUP(LEFT(Proc[[#This Row],[Requested]],1),Table3[#All],2,0),VLOOKUP(Proc[[#This Row],[Author]],Table4[],2,0))</f>
        <v>EL</v>
      </c>
      <c r="L3850" s="95" t="s">
        <v>3524</v>
      </c>
      <c r="M3850" s="101">
        <v>45895</v>
      </c>
      <c r="N3850" s="102"/>
      <c r="O3850" s="102"/>
      <c r="P3850" s="101" t="str">
        <f ca="1">IF(Proc[[#This Row],[DaysAgeing]]&gt;5,"yep","on track")</f>
        <v>yep</v>
      </c>
      <c r="Q3850" s="2">
        <f ca="1">IF(Proc[[#This Row],[DateClosed]]="",ABS(NETWORKDAYS(Proc[[#This Row],[DateOpened]],TODAY()))-1,ABS(NETWORKDAYS(Proc[[#This Row],[DateOpened]],Proc[[#This Row],[DateClosed]]))-1)</f>
        <v>158</v>
      </c>
      <c r="R3850" s="101" t="s">
        <v>4357</v>
      </c>
      <c r="S3850" s="95"/>
      <c r="T3850" s="153">
        <v>3849</v>
      </c>
    </row>
    <row r="3851" spans="1:20" hidden="1">
      <c r="A3851" s="100" t="s">
        <v>4356</v>
      </c>
      <c r="B3851" s="152" t="str">
        <f>IFERROR(VLOOKUP(Proc[[#This Row],[App]],Table2[],3,0),"open")</f>
        <v>ok</v>
      </c>
      <c r="C3851" s="103" t="s">
        <v>369</v>
      </c>
      <c r="D3851" s="152" t="s">
        <v>4248</v>
      </c>
      <c r="E3851" s="152" t="s">
        <v>4341</v>
      </c>
      <c r="F3851" s="95" t="s">
        <v>4341</v>
      </c>
      <c r="G3851" s="100" t="s">
        <v>406</v>
      </c>
      <c r="H3851" s="95" t="str">
        <f>IF(Proc[[#This Row],[type]]="LFF (MDG-F)",MID(Proc[[#This Row],[Obj]],13,10),"")</f>
        <v>JP01GPO302</v>
      </c>
      <c r="I3851" s="152"/>
      <c r="J3851" s="95" t="b">
        <f>Proc[[#This Row],[Requested]]=Proc[[#This Row],[CurrentParent]]</f>
        <v>1</v>
      </c>
      <c r="K3851" s="152" t="str">
        <f>IF(Proc[[#This Row],[Author]]="Marcela Urrego",VLOOKUP(LEFT(Proc[[#This Row],[Requested]],1),Table3[#All],2,0),VLOOKUP(Proc[[#This Row],[Author]],Table4[],2,0))</f>
        <v>EL</v>
      </c>
      <c r="L3851" s="95" t="s">
        <v>3524</v>
      </c>
      <c r="M3851" s="101">
        <v>45895</v>
      </c>
      <c r="N3851" s="102"/>
      <c r="O3851" s="102"/>
      <c r="P3851" s="101" t="str">
        <f ca="1">IF(Proc[[#This Row],[DaysAgeing]]&gt;5,"yep","on track")</f>
        <v>yep</v>
      </c>
      <c r="Q3851" s="2">
        <f ca="1">IF(Proc[[#This Row],[DateClosed]]="",ABS(NETWORKDAYS(Proc[[#This Row],[DateOpened]],TODAY()))-1,ABS(NETWORKDAYS(Proc[[#This Row],[DateOpened]],Proc[[#This Row],[DateClosed]]))-1)</f>
        <v>158</v>
      </c>
      <c r="R3851" s="101" t="s">
        <v>4357</v>
      </c>
      <c r="S3851" s="95"/>
      <c r="T3851" s="153">
        <v>3850</v>
      </c>
    </row>
    <row r="3852" spans="1:20" hidden="1">
      <c r="A3852" s="100" t="s">
        <v>4356</v>
      </c>
      <c r="B3852" s="152" t="str">
        <f>IFERROR(VLOOKUP(Proc[[#This Row],[App]],Table2[],3,0),"open")</f>
        <v>ok</v>
      </c>
      <c r="C3852" s="103" t="s">
        <v>369</v>
      </c>
      <c r="D3852" s="152" t="s">
        <v>4249</v>
      </c>
      <c r="E3852" s="152" t="s">
        <v>4337</v>
      </c>
      <c r="F3852" s="95" t="s">
        <v>4337</v>
      </c>
      <c r="G3852" s="100" t="s">
        <v>406</v>
      </c>
      <c r="H3852" s="95" t="str">
        <f>IF(Proc[[#This Row],[type]]="LFF (MDG-F)",MID(Proc[[#This Row],[Obj]],13,10),"")</f>
        <v>JP01GPO303</v>
      </c>
      <c r="I3852" s="152"/>
      <c r="J3852" s="95" t="b">
        <f>Proc[[#This Row],[Requested]]=Proc[[#This Row],[CurrentParent]]</f>
        <v>1</v>
      </c>
      <c r="K3852" s="152" t="str">
        <f>IF(Proc[[#This Row],[Author]]="Marcela Urrego",VLOOKUP(LEFT(Proc[[#This Row],[Requested]],1),Table3[#All],2,0),VLOOKUP(Proc[[#This Row],[Author]],Table4[],2,0))</f>
        <v>EL</v>
      </c>
      <c r="L3852" s="95" t="s">
        <v>3524</v>
      </c>
      <c r="M3852" s="101">
        <v>45895</v>
      </c>
      <c r="N3852" s="102"/>
      <c r="O3852" s="102"/>
      <c r="P3852" s="101" t="str">
        <f ca="1">IF(Proc[[#This Row],[DaysAgeing]]&gt;5,"yep","on track")</f>
        <v>yep</v>
      </c>
      <c r="Q3852" s="2">
        <f ca="1">IF(Proc[[#This Row],[DateClosed]]="",ABS(NETWORKDAYS(Proc[[#This Row],[DateOpened]],TODAY()))-1,ABS(NETWORKDAYS(Proc[[#This Row],[DateOpened]],Proc[[#This Row],[DateClosed]]))-1)</f>
        <v>158</v>
      </c>
      <c r="R3852" s="101" t="s">
        <v>4357</v>
      </c>
      <c r="S3852" s="95"/>
      <c r="T3852" s="153">
        <v>3851</v>
      </c>
    </row>
    <row r="3853" spans="1:20" hidden="1">
      <c r="A3853" s="100" t="s">
        <v>4356</v>
      </c>
      <c r="B3853" s="152" t="str">
        <f>IFERROR(VLOOKUP(Proc[[#This Row],[App]],Table2[],3,0),"open")</f>
        <v>ok</v>
      </c>
      <c r="C3853" s="103" t="s">
        <v>369</v>
      </c>
      <c r="D3853" s="152" t="s">
        <v>4250</v>
      </c>
      <c r="E3853" s="152" t="s">
        <v>4342</v>
      </c>
      <c r="F3853" s="95" t="s">
        <v>4342</v>
      </c>
      <c r="G3853" s="100" t="s">
        <v>406</v>
      </c>
      <c r="H3853" s="95" t="str">
        <f>IF(Proc[[#This Row],[type]]="LFF (MDG-F)",MID(Proc[[#This Row],[Obj]],13,10),"")</f>
        <v>JP01GPS302</v>
      </c>
      <c r="I3853" s="152"/>
      <c r="J3853" s="95" t="b">
        <f>Proc[[#This Row],[Requested]]=Proc[[#This Row],[CurrentParent]]</f>
        <v>1</v>
      </c>
      <c r="K3853" s="152" t="str">
        <f>IF(Proc[[#This Row],[Author]]="Marcela Urrego",VLOOKUP(LEFT(Proc[[#This Row],[Requested]],1),Table3[#All],2,0),VLOOKUP(Proc[[#This Row],[Author]],Table4[],2,0))</f>
        <v>EL</v>
      </c>
      <c r="L3853" s="95" t="s">
        <v>3524</v>
      </c>
      <c r="M3853" s="101">
        <v>45895</v>
      </c>
      <c r="N3853" s="102"/>
      <c r="O3853" s="102"/>
      <c r="P3853" s="101" t="str">
        <f ca="1">IF(Proc[[#This Row],[DaysAgeing]]&gt;5,"yep","on track")</f>
        <v>yep</v>
      </c>
      <c r="Q3853" s="2">
        <f ca="1">IF(Proc[[#This Row],[DateClosed]]="",ABS(NETWORKDAYS(Proc[[#This Row],[DateOpened]],TODAY()))-1,ABS(NETWORKDAYS(Proc[[#This Row],[DateOpened]],Proc[[#This Row],[DateClosed]]))-1)</f>
        <v>158</v>
      </c>
      <c r="R3853" s="101" t="s">
        <v>4357</v>
      </c>
      <c r="S3853" s="95"/>
      <c r="T3853" s="153">
        <v>3852</v>
      </c>
    </row>
    <row r="3854" spans="1:20" hidden="1">
      <c r="A3854" s="100" t="s">
        <v>4356</v>
      </c>
      <c r="B3854" s="152" t="str">
        <f>IFERROR(VLOOKUP(Proc[[#This Row],[App]],Table2[],3,0),"open")</f>
        <v>ok</v>
      </c>
      <c r="C3854" s="103" t="s">
        <v>369</v>
      </c>
      <c r="D3854" s="152" t="s">
        <v>4251</v>
      </c>
      <c r="E3854" s="152" t="s">
        <v>4336</v>
      </c>
      <c r="F3854" s="95" t="s">
        <v>4336</v>
      </c>
      <c r="G3854" s="100" t="s">
        <v>406</v>
      </c>
      <c r="H3854" s="95" t="str">
        <f>IF(Proc[[#This Row],[type]]="LFF (MDG-F)",MID(Proc[[#This Row],[Obj]],13,10),"")</f>
        <v>JP01GSQ013</v>
      </c>
      <c r="I3854" s="152"/>
      <c r="J3854" s="95" t="b">
        <f>Proc[[#This Row],[Requested]]=Proc[[#This Row],[CurrentParent]]</f>
        <v>1</v>
      </c>
      <c r="K3854" s="152" t="str">
        <f>IF(Proc[[#This Row],[Author]]="Marcela Urrego",VLOOKUP(LEFT(Proc[[#This Row],[Requested]],1),Table3[#All],2,0),VLOOKUP(Proc[[#This Row],[Author]],Table4[],2,0))</f>
        <v>EL</v>
      </c>
      <c r="L3854" s="95" t="s">
        <v>3524</v>
      </c>
      <c r="M3854" s="101">
        <v>45895</v>
      </c>
      <c r="N3854" s="102"/>
      <c r="O3854" s="102"/>
      <c r="P3854" s="101" t="str">
        <f ca="1">IF(Proc[[#This Row],[DaysAgeing]]&gt;5,"yep","on track")</f>
        <v>yep</v>
      </c>
      <c r="Q3854" s="2">
        <f ca="1">IF(Proc[[#This Row],[DateClosed]]="",ABS(NETWORKDAYS(Proc[[#This Row],[DateOpened]],TODAY()))-1,ABS(NETWORKDAYS(Proc[[#This Row],[DateOpened]],Proc[[#This Row],[DateClosed]]))-1)</f>
        <v>158</v>
      </c>
      <c r="R3854" s="101" t="s">
        <v>4357</v>
      </c>
      <c r="S3854" s="95"/>
      <c r="T3854" s="153">
        <v>3853</v>
      </c>
    </row>
    <row r="3855" spans="1:20" hidden="1">
      <c r="A3855" s="100" t="s">
        <v>4356</v>
      </c>
      <c r="B3855" s="152" t="str">
        <f>IFERROR(VLOOKUP(Proc[[#This Row],[App]],Table2[],3,0),"open")</f>
        <v>ok</v>
      </c>
      <c r="C3855" s="103" t="s">
        <v>369</v>
      </c>
      <c r="D3855" s="152" t="s">
        <v>4252</v>
      </c>
      <c r="E3855" s="152" t="s">
        <v>4337</v>
      </c>
      <c r="F3855" s="95" t="s">
        <v>4337</v>
      </c>
      <c r="G3855" s="100" t="s">
        <v>406</v>
      </c>
      <c r="H3855" s="95" t="str">
        <f>IF(Proc[[#This Row],[type]]="LFF (MDG-F)",MID(Proc[[#This Row],[Obj]],13,10),"")</f>
        <v>JP01L1M001</v>
      </c>
      <c r="I3855" s="152"/>
      <c r="J3855" s="95" t="b">
        <f>Proc[[#This Row],[Requested]]=Proc[[#This Row],[CurrentParent]]</f>
        <v>1</v>
      </c>
      <c r="K3855" s="152" t="str">
        <f>IF(Proc[[#This Row],[Author]]="Marcela Urrego",VLOOKUP(LEFT(Proc[[#This Row],[Requested]],1),Table3[#All],2,0),VLOOKUP(Proc[[#This Row],[Author]],Table4[],2,0))</f>
        <v>EL</v>
      </c>
      <c r="L3855" s="95" t="s">
        <v>3524</v>
      </c>
      <c r="M3855" s="101">
        <v>45895</v>
      </c>
      <c r="N3855" s="102"/>
      <c r="O3855" s="102"/>
      <c r="P3855" s="101" t="str">
        <f ca="1">IF(Proc[[#This Row],[DaysAgeing]]&gt;5,"yep","on track")</f>
        <v>yep</v>
      </c>
      <c r="Q3855" s="2">
        <f ca="1">IF(Proc[[#This Row],[DateClosed]]="",ABS(NETWORKDAYS(Proc[[#This Row],[DateOpened]],TODAY()))-1,ABS(NETWORKDAYS(Proc[[#This Row],[DateOpened]],Proc[[#This Row],[DateClosed]]))-1)</f>
        <v>158</v>
      </c>
      <c r="R3855" s="101" t="s">
        <v>4357</v>
      </c>
      <c r="S3855" s="95"/>
      <c r="T3855" s="153">
        <v>3854</v>
      </c>
    </row>
    <row r="3856" spans="1:20" hidden="1">
      <c r="A3856" s="100" t="s">
        <v>4356</v>
      </c>
      <c r="B3856" s="152" t="str">
        <f>IFERROR(VLOOKUP(Proc[[#This Row],[App]],Table2[],3,0),"open")</f>
        <v>ok</v>
      </c>
      <c r="C3856" s="103" t="s">
        <v>369</v>
      </c>
      <c r="D3856" s="152" t="s">
        <v>4253</v>
      </c>
      <c r="E3856" s="152" t="s">
        <v>4337</v>
      </c>
      <c r="F3856" s="95" t="s">
        <v>4337</v>
      </c>
      <c r="G3856" s="100" t="s">
        <v>406</v>
      </c>
      <c r="H3856" s="95" t="str">
        <f>IF(Proc[[#This Row],[type]]="LFF (MDG-F)",MID(Proc[[#This Row],[Obj]],13,10),"")</f>
        <v>JP01L3K302</v>
      </c>
      <c r="I3856" s="152"/>
      <c r="J3856" s="95" t="b">
        <f>Proc[[#This Row],[Requested]]=Proc[[#This Row],[CurrentParent]]</f>
        <v>1</v>
      </c>
      <c r="K3856" s="152" t="str">
        <f>IF(Proc[[#This Row],[Author]]="Marcela Urrego",VLOOKUP(LEFT(Proc[[#This Row],[Requested]],1),Table3[#All],2,0),VLOOKUP(Proc[[#This Row],[Author]],Table4[],2,0))</f>
        <v>EL</v>
      </c>
      <c r="L3856" s="95" t="s">
        <v>3524</v>
      </c>
      <c r="M3856" s="101">
        <v>45895</v>
      </c>
      <c r="N3856" s="102"/>
      <c r="O3856" s="102"/>
      <c r="P3856" s="101" t="str">
        <f ca="1">IF(Proc[[#This Row],[DaysAgeing]]&gt;5,"yep","on track")</f>
        <v>yep</v>
      </c>
      <c r="Q3856" s="2">
        <f ca="1">IF(Proc[[#This Row],[DateClosed]]="",ABS(NETWORKDAYS(Proc[[#This Row],[DateOpened]],TODAY()))-1,ABS(NETWORKDAYS(Proc[[#This Row],[DateOpened]],Proc[[#This Row],[DateClosed]]))-1)</f>
        <v>158</v>
      </c>
      <c r="R3856" s="101" t="s">
        <v>4357</v>
      </c>
      <c r="S3856" s="95"/>
      <c r="T3856" s="153">
        <v>3855</v>
      </c>
    </row>
    <row r="3857" spans="1:20" hidden="1">
      <c r="A3857" s="100" t="s">
        <v>4356</v>
      </c>
      <c r="B3857" s="152" t="str">
        <f>IFERROR(VLOOKUP(Proc[[#This Row],[App]],Table2[],3,0),"open")</f>
        <v>ok</v>
      </c>
      <c r="C3857" s="103" t="s">
        <v>369</v>
      </c>
      <c r="D3857" s="152" t="s">
        <v>4254</v>
      </c>
      <c r="E3857" s="152" t="s">
        <v>4337</v>
      </c>
      <c r="F3857" s="95" t="s">
        <v>4337</v>
      </c>
      <c r="G3857" s="100" t="s">
        <v>406</v>
      </c>
      <c r="H3857" s="95" t="str">
        <f>IF(Proc[[#This Row],[type]]="LFF (MDG-F)",MID(Proc[[#This Row],[Obj]],13,10),"")</f>
        <v>JP01L3K304</v>
      </c>
      <c r="I3857" s="152"/>
      <c r="J3857" s="95" t="b">
        <f>Proc[[#This Row],[Requested]]=Proc[[#This Row],[CurrentParent]]</f>
        <v>1</v>
      </c>
      <c r="K3857" s="152" t="str">
        <f>IF(Proc[[#This Row],[Author]]="Marcela Urrego",VLOOKUP(LEFT(Proc[[#This Row],[Requested]],1),Table3[#All],2,0),VLOOKUP(Proc[[#This Row],[Author]],Table4[],2,0))</f>
        <v>EL</v>
      </c>
      <c r="L3857" s="95" t="s">
        <v>3524</v>
      </c>
      <c r="M3857" s="101">
        <v>45895</v>
      </c>
      <c r="N3857" s="102"/>
      <c r="O3857" s="102"/>
      <c r="P3857" s="101" t="str">
        <f ca="1">IF(Proc[[#This Row],[DaysAgeing]]&gt;5,"yep","on track")</f>
        <v>yep</v>
      </c>
      <c r="Q3857" s="2">
        <f ca="1">IF(Proc[[#This Row],[DateClosed]]="",ABS(NETWORKDAYS(Proc[[#This Row],[DateOpened]],TODAY()))-1,ABS(NETWORKDAYS(Proc[[#This Row],[DateOpened]],Proc[[#This Row],[DateClosed]]))-1)</f>
        <v>158</v>
      </c>
      <c r="R3857" s="101" t="s">
        <v>4357</v>
      </c>
      <c r="S3857" s="95"/>
      <c r="T3857" s="153">
        <v>3856</v>
      </c>
    </row>
    <row r="3858" spans="1:20" hidden="1">
      <c r="A3858" s="100" t="s">
        <v>4356</v>
      </c>
      <c r="B3858" s="152" t="str">
        <f>IFERROR(VLOOKUP(Proc[[#This Row],[App]],Table2[],3,0),"open")</f>
        <v>ok</v>
      </c>
      <c r="C3858" s="103" t="s">
        <v>369</v>
      </c>
      <c r="D3858" s="152" t="s">
        <v>4255</v>
      </c>
      <c r="E3858" s="152" t="s">
        <v>4337</v>
      </c>
      <c r="F3858" s="95" t="s">
        <v>4337</v>
      </c>
      <c r="G3858" s="100" t="s">
        <v>406</v>
      </c>
      <c r="H3858" s="95" t="str">
        <f>IF(Proc[[#This Row],[type]]="LFF (MDG-F)",MID(Proc[[#This Row],[Obj]],13,10),"")</f>
        <v>JP01L3M301</v>
      </c>
      <c r="I3858" s="152"/>
      <c r="J3858" s="95" t="b">
        <f>Proc[[#This Row],[Requested]]=Proc[[#This Row],[CurrentParent]]</f>
        <v>1</v>
      </c>
      <c r="K3858" s="152" t="str">
        <f>IF(Proc[[#This Row],[Author]]="Marcela Urrego",VLOOKUP(LEFT(Proc[[#This Row],[Requested]],1),Table3[#All],2,0),VLOOKUP(Proc[[#This Row],[Author]],Table4[],2,0))</f>
        <v>EL</v>
      </c>
      <c r="L3858" s="95" t="s">
        <v>3524</v>
      </c>
      <c r="M3858" s="101">
        <v>45895</v>
      </c>
      <c r="N3858" s="102"/>
      <c r="O3858" s="102"/>
      <c r="P3858" s="101" t="str">
        <f ca="1">IF(Proc[[#This Row],[DaysAgeing]]&gt;5,"yep","on track")</f>
        <v>yep</v>
      </c>
      <c r="Q3858" s="2">
        <f ca="1">IF(Proc[[#This Row],[DateClosed]]="",ABS(NETWORKDAYS(Proc[[#This Row],[DateOpened]],TODAY()))-1,ABS(NETWORKDAYS(Proc[[#This Row],[DateOpened]],Proc[[#This Row],[DateClosed]]))-1)</f>
        <v>158</v>
      </c>
      <c r="R3858" s="101" t="s">
        <v>4357</v>
      </c>
      <c r="S3858" s="95"/>
      <c r="T3858" s="153">
        <v>3857</v>
      </c>
    </row>
    <row r="3859" spans="1:20" hidden="1">
      <c r="A3859" s="100" t="s">
        <v>4356</v>
      </c>
      <c r="B3859" s="152" t="str">
        <f>IFERROR(VLOOKUP(Proc[[#This Row],[App]],Table2[],3,0),"open")</f>
        <v>ok</v>
      </c>
      <c r="C3859" s="103" t="s">
        <v>369</v>
      </c>
      <c r="D3859" s="152" t="s">
        <v>4256</v>
      </c>
      <c r="E3859" s="152" t="s">
        <v>4337</v>
      </c>
      <c r="F3859" s="95" t="s">
        <v>4337</v>
      </c>
      <c r="G3859" s="100" t="s">
        <v>406</v>
      </c>
      <c r="H3859" s="95" t="str">
        <f>IF(Proc[[#This Row],[type]]="LFF (MDG-F)",MID(Proc[[#This Row],[Obj]],13,10),"")</f>
        <v>JP01L3M303</v>
      </c>
      <c r="I3859" s="152"/>
      <c r="J3859" s="95" t="b">
        <f>Proc[[#This Row],[Requested]]=Proc[[#This Row],[CurrentParent]]</f>
        <v>1</v>
      </c>
      <c r="K3859" s="152" t="str">
        <f>IF(Proc[[#This Row],[Author]]="Marcela Urrego",VLOOKUP(LEFT(Proc[[#This Row],[Requested]],1),Table3[#All],2,0),VLOOKUP(Proc[[#This Row],[Author]],Table4[],2,0))</f>
        <v>EL</v>
      </c>
      <c r="L3859" s="95" t="s">
        <v>3524</v>
      </c>
      <c r="M3859" s="101">
        <v>45895</v>
      </c>
      <c r="N3859" s="102"/>
      <c r="O3859" s="102"/>
      <c r="P3859" s="101" t="str">
        <f ca="1">IF(Proc[[#This Row],[DaysAgeing]]&gt;5,"yep","on track")</f>
        <v>yep</v>
      </c>
      <c r="Q3859" s="2">
        <f ca="1">IF(Proc[[#This Row],[DateClosed]]="",ABS(NETWORKDAYS(Proc[[#This Row],[DateOpened]],TODAY()))-1,ABS(NETWORKDAYS(Proc[[#This Row],[DateOpened]],Proc[[#This Row],[DateClosed]]))-1)</f>
        <v>158</v>
      </c>
      <c r="R3859" s="101" t="s">
        <v>4357</v>
      </c>
      <c r="S3859" s="95"/>
      <c r="T3859" s="153">
        <v>3858</v>
      </c>
    </row>
    <row r="3860" spans="1:20" hidden="1">
      <c r="A3860" s="100" t="s">
        <v>4356</v>
      </c>
      <c r="B3860" s="152" t="str">
        <f>IFERROR(VLOOKUP(Proc[[#This Row],[App]],Table2[],3,0),"open")</f>
        <v>ok</v>
      </c>
      <c r="C3860" s="103" t="s">
        <v>369</v>
      </c>
      <c r="D3860" s="152" t="s">
        <v>4257</v>
      </c>
      <c r="E3860" s="152" t="s">
        <v>4337</v>
      </c>
      <c r="F3860" s="95" t="s">
        <v>4337</v>
      </c>
      <c r="G3860" s="100" t="s">
        <v>406</v>
      </c>
      <c r="H3860" s="95" t="str">
        <f>IF(Proc[[#This Row],[type]]="LFF (MDG-F)",MID(Proc[[#This Row],[Obj]],13,10),"")</f>
        <v>JP01L4M301</v>
      </c>
      <c r="I3860" s="152"/>
      <c r="J3860" s="95" t="b">
        <f>Proc[[#This Row],[Requested]]=Proc[[#This Row],[CurrentParent]]</f>
        <v>1</v>
      </c>
      <c r="K3860" s="152" t="str">
        <f>IF(Proc[[#This Row],[Author]]="Marcela Urrego",VLOOKUP(LEFT(Proc[[#This Row],[Requested]],1),Table3[#All],2,0),VLOOKUP(Proc[[#This Row],[Author]],Table4[],2,0))</f>
        <v>EL</v>
      </c>
      <c r="L3860" s="95" t="s">
        <v>3524</v>
      </c>
      <c r="M3860" s="101">
        <v>45895</v>
      </c>
      <c r="N3860" s="102"/>
      <c r="O3860" s="102"/>
      <c r="P3860" s="101" t="str">
        <f ca="1">IF(Proc[[#This Row],[DaysAgeing]]&gt;5,"yep","on track")</f>
        <v>yep</v>
      </c>
      <c r="Q3860" s="2">
        <f ca="1">IF(Proc[[#This Row],[DateClosed]]="",ABS(NETWORKDAYS(Proc[[#This Row],[DateOpened]],TODAY()))-1,ABS(NETWORKDAYS(Proc[[#This Row],[DateOpened]],Proc[[#This Row],[DateClosed]]))-1)</f>
        <v>158</v>
      </c>
      <c r="R3860" s="101" t="s">
        <v>4357</v>
      </c>
      <c r="S3860" s="95"/>
      <c r="T3860" s="153">
        <v>3859</v>
      </c>
    </row>
    <row r="3861" spans="1:20" hidden="1">
      <c r="A3861" s="100" t="s">
        <v>4356</v>
      </c>
      <c r="B3861" s="152" t="str">
        <f>IFERROR(VLOOKUP(Proc[[#This Row],[App]],Table2[],3,0),"open")</f>
        <v>ok</v>
      </c>
      <c r="C3861" s="103" t="s">
        <v>369</v>
      </c>
      <c r="D3861" s="152" t="s">
        <v>4258</v>
      </c>
      <c r="E3861" s="152" t="s">
        <v>4339</v>
      </c>
      <c r="F3861" s="95" t="s">
        <v>4339</v>
      </c>
      <c r="G3861" s="100" t="s">
        <v>406</v>
      </c>
      <c r="H3861" s="95" t="str">
        <f>IF(Proc[[#This Row],[type]]="LFF (MDG-F)",MID(Proc[[#This Row],[Obj]],13,10),"")</f>
        <v>JP01L4M302</v>
      </c>
      <c r="I3861" s="152"/>
      <c r="J3861" s="95" t="b">
        <f>Proc[[#This Row],[Requested]]=Proc[[#This Row],[CurrentParent]]</f>
        <v>1</v>
      </c>
      <c r="K3861" s="152" t="str">
        <f>IF(Proc[[#This Row],[Author]]="Marcela Urrego",VLOOKUP(LEFT(Proc[[#This Row],[Requested]],1),Table3[#All],2,0),VLOOKUP(Proc[[#This Row],[Author]],Table4[],2,0))</f>
        <v>EL</v>
      </c>
      <c r="L3861" s="95" t="s">
        <v>3524</v>
      </c>
      <c r="M3861" s="101">
        <v>45895</v>
      </c>
      <c r="N3861" s="102"/>
      <c r="O3861" s="102"/>
      <c r="P3861" s="101" t="str">
        <f ca="1">IF(Proc[[#This Row],[DaysAgeing]]&gt;5,"yep","on track")</f>
        <v>yep</v>
      </c>
      <c r="Q3861" s="2">
        <f ca="1">IF(Proc[[#This Row],[DateClosed]]="",ABS(NETWORKDAYS(Proc[[#This Row],[DateOpened]],TODAY()))-1,ABS(NETWORKDAYS(Proc[[#This Row],[DateOpened]],Proc[[#This Row],[DateClosed]]))-1)</f>
        <v>158</v>
      </c>
      <c r="R3861" s="101" t="s">
        <v>4357</v>
      </c>
      <c r="S3861" s="95"/>
      <c r="T3861" s="153">
        <v>3860</v>
      </c>
    </row>
    <row r="3862" spans="1:20" hidden="1">
      <c r="A3862" s="100" t="s">
        <v>4356</v>
      </c>
      <c r="B3862" s="152" t="str">
        <f>IFERROR(VLOOKUP(Proc[[#This Row],[App]],Table2[],3,0),"open")</f>
        <v>ok</v>
      </c>
      <c r="C3862" s="103" t="s">
        <v>369</v>
      </c>
      <c r="D3862" s="152" t="s">
        <v>4259</v>
      </c>
      <c r="E3862" s="152" t="s">
        <v>4337</v>
      </c>
      <c r="F3862" s="95" t="s">
        <v>4337</v>
      </c>
      <c r="G3862" s="100" t="s">
        <v>406</v>
      </c>
      <c r="H3862" s="95" t="str">
        <f>IF(Proc[[#This Row],[type]]="LFF (MDG-F)",MID(Proc[[#This Row],[Obj]],13,10),"")</f>
        <v>JP01L5M301</v>
      </c>
      <c r="I3862" s="152"/>
      <c r="J3862" s="95" t="b">
        <f>Proc[[#This Row],[Requested]]=Proc[[#This Row],[CurrentParent]]</f>
        <v>1</v>
      </c>
      <c r="K3862" s="152" t="str">
        <f>IF(Proc[[#This Row],[Author]]="Marcela Urrego",VLOOKUP(LEFT(Proc[[#This Row],[Requested]],1),Table3[#All],2,0),VLOOKUP(Proc[[#This Row],[Author]],Table4[],2,0))</f>
        <v>EL</v>
      </c>
      <c r="L3862" s="95" t="s">
        <v>3524</v>
      </c>
      <c r="M3862" s="101">
        <v>45895</v>
      </c>
      <c r="N3862" s="102"/>
      <c r="O3862" s="102"/>
      <c r="P3862" s="101" t="str">
        <f ca="1">IF(Proc[[#This Row],[DaysAgeing]]&gt;5,"yep","on track")</f>
        <v>yep</v>
      </c>
      <c r="Q3862" s="2">
        <f ca="1">IF(Proc[[#This Row],[DateClosed]]="",ABS(NETWORKDAYS(Proc[[#This Row],[DateOpened]],TODAY()))-1,ABS(NETWORKDAYS(Proc[[#This Row],[DateOpened]],Proc[[#This Row],[DateClosed]]))-1)</f>
        <v>158</v>
      </c>
      <c r="R3862" s="101" t="s">
        <v>4357</v>
      </c>
      <c r="S3862" s="95"/>
      <c r="T3862" s="153">
        <v>3861</v>
      </c>
    </row>
    <row r="3863" spans="1:20" hidden="1">
      <c r="A3863" s="100" t="s">
        <v>4356</v>
      </c>
      <c r="B3863" s="152" t="str">
        <f>IFERROR(VLOOKUP(Proc[[#This Row],[App]],Table2[],3,0),"open")</f>
        <v>ok</v>
      </c>
      <c r="C3863" s="103" t="s">
        <v>369</v>
      </c>
      <c r="D3863" s="152" t="s">
        <v>4260</v>
      </c>
      <c r="E3863" s="152" t="s">
        <v>4337</v>
      </c>
      <c r="F3863" s="95" t="s">
        <v>4337</v>
      </c>
      <c r="G3863" s="100" t="s">
        <v>406</v>
      </c>
      <c r="H3863" s="95" t="str">
        <f>IF(Proc[[#This Row],[type]]="LFF (MDG-F)",MID(Proc[[#This Row],[Obj]],13,10),"")</f>
        <v>JP01L5M302</v>
      </c>
      <c r="I3863" s="152"/>
      <c r="J3863" s="95" t="b">
        <f>Proc[[#This Row],[Requested]]=Proc[[#This Row],[CurrentParent]]</f>
        <v>1</v>
      </c>
      <c r="K3863" s="152" t="str">
        <f>IF(Proc[[#This Row],[Author]]="Marcela Urrego",VLOOKUP(LEFT(Proc[[#This Row],[Requested]],1),Table3[#All],2,0),VLOOKUP(Proc[[#This Row],[Author]],Table4[],2,0))</f>
        <v>EL</v>
      </c>
      <c r="L3863" s="95" t="s">
        <v>3524</v>
      </c>
      <c r="M3863" s="101">
        <v>45895</v>
      </c>
      <c r="N3863" s="102"/>
      <c r="O3863" s="102"/>
      <c r="P3863" s="101" t="str">
        <f ca="1">IF(Proc[[#This Row],[DaysAgeing]]&gt;5,"yep","on track")</f>
        <v>yep</v>
      </c>
      <c r="Q3863" s="2">
        <f ca="1">IF(Proc[[#This Row],[DateClosed]]="",ABS(NETWORKDAYS(Proc[[#This Row],[DateOpened]],TODAY()))-1,ABS(NETWORKDAYS(Proc[[#This Row],[DateOpened]],Proc[[#This Row],[DateClosed]]))-1)</f>
        <v>158</v>
      </c>
      <c r="R3863" s="101" t="s">
        <v>4357</v>
      </c>
      <c r="S3863" s="95"/>
      <c r="T3863" s="153">
        <v>3862</v>
      </c>
    </row>
    <row r="3864" spans="1:20" hidden="1">
      <c r="A3864" s="100" t="s">
        <v>4356</v>
      </c>
      <c r="B3864" s="152" t="str">
        <f>IFERROR(VLOOKUP(Proc[[#This Row],[App]],Table2[],3,0),"open")</f>
        <v>ok</v>
      </c>
      <c r="C3864" s="103" t="s">
        <v>369</v>
      </c>
      <c r="D3864" s="152" t="s">
        <v>4261</v>
      </c>
      <c r="E3864" s="152" t="s">
        <v>4337</v>
      </c>
      <c r="F3864" s="95" t="s">
        <v>4337</v>
      </c>
      <c r="G3864" s="100" t="s">
        <v>406</v>
      </c>
      <c r="H3864" s="95" t="str">
        <f>IF(Proc[[#This Row],[type]]="LFF (MDG-F)",MID(Proc[[#This Row],[Obj]],13,10),"")</f>
        <v>JP01L7M301</v>
      </c>
      <c r="I3864" s="152"/>
      <c r="J3864" s="95" t="b">
        <f>Proc[[#This Row],[Requested]]=Proc[[#This Row],[CurrentParent]]</f>
        <v>1</v>
      </c>
      <c r="K3864" s="152" t="str">
        <f>IF(Proc[[#This Row],[Author]]="Marcela Urrego",VLOOKUP(LEFT(Proc[[#This Row],[Requested]],1),Table3[#All],2,0),VLOOKUP(Proc[[#This Row],[Author]],Table4[],2,0))</f>
        <v>EL</v>
      </c>
      <c r="L3864" s="95" t="s">
        <v>3524</v>
      </c>
      <c r="M3864" s="101">
        <v>45895</v>
      </c>
      <c r="N3864" s="102"/>
      <c r="O3864" s="102"/>
      <c r="P3864" s="101" t="str">
        <f ca="1">IF(Proc[[#This Row],[DaysAgeing]]&gt;5,"yep","on track")</f>
        <v>yep</v>
      </c>
      <c r="Q3864" s="2">
        <f ca="1">IF(Proc[[#This Row],[DateClosed]]="",ABS(NETWORKDAYS(Proc[[#This Row],[DateOpened]],TODAY()))-1,ABS(NETWORKDAYS(Proc[[#This Row],[DateOpened]],Proc[[#This Row],[DateClosed]]))-1)</f>
        <v>158</v>
      </c>
      <c r="R3864" s="101" t="s">
        <v>4357</v>
      </c>
      <c r="S3864" s="95"/>
      <c r="T3864" s="153">
        <v>3863</v>
      </c>
    </row>
    <row r="3865" spans="1:20" hidden="1">
      <c r="A3865" s="100" t="s">
        <v>4356</v>
      </c>
      <c r="B3865" s="152" t="str">
        <f>IFERROR(VLOOKUP(Proc[[#This Row],[App]],Table2[],3,0),"open")</f>
        <v>ok</v>
      </c>
      <c r="C3865" s="103" t="s">
        <v>369</v>
      </c>
      <c r="D3865" s="152" t="s">
        <v>4262</v>
      </c>
      <c r="E3865" s="152" t="s">
        <v>4337</v>
      </c>
      <c r="F3865" s="95" t="s">
        <v>4337</v>
      </c>
      <c r="G3865" s="100" t="s">
        <v>406</v>
      </c>
      <c r="H3865" s="95" t="str">
        <f>IF(Proc[[#This Row],[type]]="LFF (MDG-F)",MID(Proc[[#This Row],[Obj]],13,10),"")</f>
        <v>JP01L7M302</v>
      </c>
      <c r="I3865" s="152"/>
      <c r="J3865" s="95" t="b">
        <f>Proc[[#This Row],[Requested]]=Proc[[#This Row],[CurrentParent]]</f>
        <v>1</v>
      </c>
      <c r="K3865" s="152" t="str">
        <f>IF(Proc[[#This Row],[Author]]="Marcela Urrego",VLOOKUP(LEFT(Proc[[#This Row],[Requested]],1),Table3[#All],2,0),VLOOKUP(Proc[[#This Row],[Author]],Table4[],2,0))</f>
        <v>EL</v>
      </c>
      <c r="L3865" s="95" t="s">
        <v>3524</v>
      </c>
      <c r="M3865" s="101">
        <v>45895</v>
      </c>
      <c r="N3865" s="102"/>
      <c r="O3865" s="102"/>
      <c r="P3865" s="101" t="str">
        <f ca="1">IF(Proc[[#This Row],[DaysAgeing]]&gt;5,"yep","on track")</f>
        <v>yep</v>
      </c>
      <c r="Q3865" s="2">
        <f ca="1">IF(Proc[[#This Row],[DateClosed]]="",ABS(NETWORKDAYS(Proc[[#This Row],[DateOpened]],TODAY()))-1,ABS(NETWORKDAYS(Proc[[#This Row],[DateOpened]],Proc[[#This Row],[DateClosed]]))-1)</f>
        <v>158</v>
      </c>
      <c r="R3865" s="101" t="s">
        <v>4357</v>
      </c>
      <c r="S3865" s="95"/>
      <c r="T3865" s="153">
        <v>3864</v>
      </c>
    </row>
    <row r="3866" spans="1:20" hidden="1">
      <c r="A3866" s="100" t="s">
        <v>4356</v>
      </c>
      <c r="B3866" s="152" t="str">
        <f>IFERROR(VLOOKUP(Proc[[#This Row],[App]],Table2[],3,0),"open")</f>
        <v>ok</v>
      </c>
      <c r="C3866" s="103" t="s">
        <v>369</v>
      </c>
      <c r="D3866" s="152" t="s">
        <v>4263</v>
      </c>
      <c r="E3866" s="152" t="s">
        <v>4337</v>
      </c>
      <c r="F3866" s="95" t="s">
        <v>4337</v>
      </c>
      <c r="G3866" s="100" t="s">
        <v>406</v>
      </c>
      <c r="H3866" s="95" t="str">
        <f>IF(Proc[[#This Row],[type]]="LFF (MDG-F)",MID(Proc[[#This Row],[Obj]],13,10),"")</f>
        <v>JP01L7M303</v>
      </c>
      <c r="I3866" s="152"/>
      <c r="J3866" s="95" t="b">
        <f>Proc[[#This Row],[Requested]]=Proc[[#This Row],[CurrentParent]]</f>
        <v>1</v>
      </c>
      <c r="K3866" s="152" t="str">
        <f>IF(Proc[[#This Row],[Author]]="Marcela Urrego",VLOOKUP(LEFT(Proc[[#This Row],[Requested]],1),Table3[#All],2,0),VLOOKUP(Proc[[#This Row],[Author]],Table4[],2,0))</f>
        <v>EL</v>
      </c>
      <c r="L3866" s="95" t="s">
        <v>3524</v>
      </c>
      <c r="M3866" s="101">
        <v>45895</v>
      </c>
      <c r="N3866" s="102"/>
      <c r="O3866" s="102"/>
      <c r="P3866" s="101" t="str">
        <f ca="1">IF(Proc[[#This Row],[DaysAgeing]]&gt;5,"yep","on track")</f>
        <v>yep</v>
      </c>
      <c r="Q3866" s="2">
        <f ca="1">IF(Proc[[#This Row],[DateClosed]]="",ABS(NETWORKDAYS(Proc[[#This Row],[DateOpened]],TODAY()))-1,ABS(NETWORKDAYS(Proc[[#This Row],[DateOpened]],Proc[[#This Row],[DateClosed]]))-1)</f>
        <v>158</v>
      </c>
      <c r="R3866" s="101" t="s">
        <v>4357</v>
      </c>
      <c r="S3866" s="95"/>
      <c r="T3866" s="153">
        <v>3865</v>
      </c>
    </row>
    <row r="3867" spans="1:20" hidden="1">
      <c r="A3867" s="100" t="s">
        <v>4356</v>
      </c>
      <c r="B3867" s="152" t="str">
        <f>IFERROR(VLOOKUP(Proc[[#This Row],[App]],Table2[],3,0),"open")</f>
        <v>ok</v>
      </c>
      <c r="C3867" s="103" t="s">
        <v>369</v>
      </c>
      <c r="D3867" s="152" t="s">
        <v>4264</v>
      </c>
      <c r="E3867" s="152" t="s">
        <v>4336</v>
      </c>
      <c r="F3867" s="95" t="s">
        <v>4336</v>
      </c>
      <c r="G3867" s="100" t="s">
        <v>406</v>
      </c>
      <c r="H3867" s="95" t="str">
        <f>IF(Proc[[#This Row],[type]]="LFF (MDG-F)",MID(Proc[[#This Row],[Obj]],13,10),"")</f>
        <v>JP01O05000</v>
      </c>
      <c r="I3867" s="152"/>
      <c r="J3867" s="95" t="b">
        <f>Proc[[#This Row],[Requested]]=Proc[[#This Row],[CurrentParent]]</f>
        <v>1</v>
      </c>
      <c r="K3867" s="152" t="str">
        <f>IF(Proc[[#This Row],[Author]]="Marcela Urrego",VLOOKUP(LEFT(Proc[[#This Row],[Requested]],1),Table3[#All],2,0),VLOOKUP(Proc[[#This Row],[Author]],Table4[],2,0))</f>
        <v>EL</v>
      </c>
      <c r="L3867" s="95" t="s">
        <v>3524</v>
      </c>
      <c r="M3867" s="101">
        <v>45895</v>
      </c>
      <c r="N3867" s="102"/>
      <c r="O3867" s="102"/>
      <c r="P3867" s="101" t="str">
        <f ca="1">IF(Proc[[#This Row],[DaysAgeing]]&gt;5,"yep","on track")</f>
        <v>yep</v>
      </c>
      <c r="Q3867" s="2">
        <f ca="1">IF(Proc[[#This Row],[DateClosed]]="",ABS(NETWORKDAYS(Proc[[#This Row],[DateOpened]],TODAY()))-1,ABS(NETWORKDAYS(Proc[[#This Row],[DateOpened]],Proc[[#This Row],[DateClosed]]))-1)</f>
        <v>158</v>
      </c>
      <c r="R3867" s="101" t="s">
        <v>4357</v>
      </c>
      <c r="S3867" s="95"/>
      <c r="T3867" s="153">
        <v>3866</v>
      </c>
    </row>
    <row r="3868" spans="1:20" hidden="1">
      <c r="A3868" s="100" t="s">
        <v>4356</v>
      </c>
      <c r="B3868" s="152" t="str">
        <f>IFERROR(VLOOKUP(Proc[[#This Row],[App]],Table2[],3,0),"open")</f>
        <v>ok</v>
      </c>
      <c r="C3868" s="103" t="s">
        <v>369</v>
      </c>
      <c r="D3868" s="152" t="s">
        <v>4265</v>
      </c>
      <c r="E3868" s="152" t="s">
        <v>4336</v>
      </c>
      <c r="F3868" s="95" t="s">
        <v>4336</v>
      </c>
      <c r="G3868" s="100" t="s">
        <v>406</v>
      </c>
      <c r="H3868" s="95" t="str">
        <f>IF(Proc[[#This Row],[type]]="LFF (MDG-F)",MID(Proc[[#This Row],[Obj]],13,10),"")</f>
        <v>JP01O05001</v>
      </c>
      <c r="I3868" s="152"/>
      <c r="J3868" s="95" t="b">
        <f>Proc[[#This Row],[Requested]]=Proc[[#This Row],[CurrentParent]]</f>
        <v>1</v>
      </c>
      <c r="K3868" s="152" t="str">
        <f>IF(Proc[[#This Row],[Author]]="Marcela Urrego",VLOOKUP(LEFT(Proc[[#This Row],[Requested]],1),Table3[#All],2,0),VLOOKUP(Proc[[#This Row],[Author]],Table4[],2,0))</f>
        <v>EL</v>
      </c>
      <c r="L3868" s="95" t="s">
        <v>3524</v>
      </c>
      <c r="M3868" s="101">
        <v>45895</v>
      </c>
      <c r="N3868" s="102"/>
      <c r="O3868" s="102"/>
      <c r="P3868" s="101" t="str">
        <f ca="1">IF(Proc[[#This Row],[DaysAgeing]]&gt;5,"yep","on track")</f>
        <v>yep</v>
      </c>
      <c r="Q3868" s="2">
        <f ca="1">IF(Proc[[#This Row],[DateClosed]]="",ABS(NETWORKDAYS(Proc[[#This Row],[DateOpened]],TODAY()))-1,ABS(NETWORKDAYS(Proc[[#This Row],[DateOpened]],Proc[[#This Row],[DateClosed]]))-1)</f>
        <v>158</v>
      </c>
      <c r="R3868" s="101" t="s">
        <v>4357</v>
      </c>
      <c r="S3868" s="95"/>
      <c r="T3868" s="153">
        <v>3867</v>
      </c>
    </row>
    <row r="3869" spans="1:20" hidden="1">
      <c r="A3869" s="100" t="s">
        <v>4356</v>
      </c>
      <c r="B3869" s="152" t="str">
        <f>IFERROR(VLOOKUP(Proc[[#This Row],[App]],Table2[],3,0),"open")</f>
        <v>ok</v>
      </c>
      <c r="C3869" s="103" t="s">
        <v>369</v>
      </c>
      <c r="D3869" s="152" t="s">
        <v>4266</v>
      </c>
      <c r="E3869" s="152" t="s">
        <v>4336</v>
      </c>
      <c r="F3869" s="95" t="s">
        <v>4336</v>
      </c>
      <c r="G3869" s="100" t="s">
        <v>406</v>
      </c>
      <c r="H3869" s="95" t="str">
        <f>IF(Proc[[#This Row],[type]]="LFF (MDG-F)",MID(Proc[[#This Row],[Obj]],13,10),"")</f>
        <v>JP01O05002</v>
      </c>
      <c r="I3869" s="152"/>
      <c r="J3869" s="95" t="b">
        <f>Proc[[#This Row],[Requested]]=Proc[[#This Row],[CurrentParent]]</f>
        <v>1</v>
      </c>
      <c r="K3869" s="152" t="str">
        <f>IF(Proc[[#This Row],[Author]]="Marcela Urrego",VLOOKUP(LEFT(Proc[[#This Row],[Requested]],1),Table3[#All],2,0),VLOOKUP(Proc[[#This Row],[Author]],Table4[],2,0))</f>
        <v>EL</v>
      </c>
      <c r="L3869" s="95" t="s">
        <v>3524</v>
      </c>
      <c r="M3869" s="101">
        <v>45895</v>
      </c>
      <c r="N3869" s="102"/>
      <c r="O3869" s="102"/>
      <c r="P3869" s="101" t="str">
        <f ca="1">IF(Proc[[#This Row],[DaysAgeing]]&gt;5,"yep","on track")</f>
        <v>yep</v>
      </c>
      <c r="Q3869" s="2">
        <f ca="1">IF(Proc[[#This Row],[DateClosed]]="",ABS(NETWORKDAYS(Proc[[#This Row],[DateOpened]],TODAY()))-1,ABS(NETWORKDAYS(Proc[[#This Row],[DateOpened]],Proc[[#This Row],[DateClosed]]))-1)</f>
        <v>158</v>
      </c>
      <c r="R3869" s="101" t="s">
        <v>4357</v>
      </c>
      <c r="S3869" s="95"/>
      <c r="T3869" s="153">
        <v>3868</v>
      </c>
    </row>
    <row r="3870" spans="1:20" hidden="1">
      <c r="A3870" s="100" t="s">
        <v>4356</v>
      </c>
      <c r="B3870" s="152" t="str">
        <f>IFERROR(VLOOKUP(Proc[[#This Row],[App]],Table2[],3,0),"open")</f>
        <v>ok</v>
      </c>
      <c r="C3870" s="103" t="s">
        <v>369</v>
      </c>
      <c r="D3870" s="152" t="s">
        <v>4267</v>
      </c>
      <c r="E3870" s="152" t="s">
        <v>4336</v>
      </c>
      <c r="F3870" s="95" t="s">
        <v>4336</v>
      </c>
      <c r="G3870" s="100" t="s">
        <v>406</v>
      </c>
      <c r="H3870" s="95" t="str">
        <f>IF(Proc[[#This Row],[type]]="LFF (MDG-F)",MID(Proc[[#This Row],[Obj]],13,10),"")</f>
        <v>JP01O05003</v>
      </c>
      <c r="I3870" s="152"/>
      <c r="J3870" s="95" t="b">
        <f>Proc[[#This Row],[Requested]]=Proc[[#This Row],[CurrentParent]]</f>
        <v>1</v>
      </c>
      <c r="K3870" s="152" t="str">
        <f>IF(Proc[[#This Row],[Author]]="Marcela Urrego",VLOOKUP(LEFT(Proc[[#This Row],[Requested]],1),Table3[#All],2,0),VLOOKUP(Proc[[#This Row],[Author]],Table4[],2,0))</f>
        <v>EL</v>
      </c>
      <c r="L3870" s="95" t="s">
        <v>3524</v>
      </c>
      <c r="M3870" s="101">
        <v>45895</v>
      </c>
      <c r="N3870" s="102"/>
      <c r="O3870" s="102"/>
      <c r="P3870" s="101" t="str">
        <f ca="1">IF(Proc[[#This Row],[DaysAgeing]]&gt;5,"yep","on track")</f>
        <v>yep</v>
      </c>
      <c r="Q3870" s="2">
        <f ca="1">IF(Proc[[#This Row],[DateClosed]]="",ABS(NETWORKDAYS(Proc[[#This Row],[DateOpened]],TODAY()))-1,ABS(NETWORKDAYS(Proc[[#This Row],[DateOpened]],Proc[[#This Row],[DateClosed]]))-1)</f>
        <v>158</v>
      </c>
      <c r="R3870" s="101" t="s">
        <v>4357</v>
      </c>
      <c r="S3870" s="95"/>
      <c r="T3870" s="153">
        <v>3869</v>
      </c>
    </row>
    <row r="3871" spans="1:20" hidden="1">
      <c r="A3871" s="100" t="s">
        <v>4356</v>
      </c>
      <c r="B3871" s="152" t="str">
        <f>IFERROR(VLOOKUP(Proc[[#This Row],[App]],Table2[],3,0),"open")</f>
        <v>ok</v>
      </c>
      <c r="C3871" s="103" t="s">
        <v>369</v>
      </c>
      <c r="D3871" s="152" t="s">
        <v>4268</v>
      </c>
      <c r="E3871" s="152" t="s">
        <v>4336</v>
      </c>
      <c r="F3871" s="95" t="s">
        <v>4336</v>
      </c>
      <c r="G3871" s="100" t="s">
        <v>406</v>
      </c>
      <c r="H3871" s="95" t="str">
        <f>IF(Proc[[#This Row],[type]]="LFF (MDG-F)",MID(Proc[[#This Row],[Obj]],13,10),"")</f>
        <v>JP01O05004</v>
      </c>
      <c r="I3871" s="152"/>
      <c r="J3871" s="95" t="b">
        <f>Proc[[#This Row],[Requested]]=Proc[[#This Row],[CurrentParent]]</f>
        <v>1</v>
      </c>
      <c r="K3871" s="152" t="str">
        <f>IF(Proc[[#This Row],[Author]]="Marcela Urrego",VLOOKUP(LEFT(Proc[[#This Row],[Requested]],1),Table3[#All],2,0),VLOOKUP(Proc[[#This Row],[Author]],Table4[],2,0))</f>
        <v>EL</v>
      </c>
      <c r="L3871" s="95" t="s">
        <v>3524</v>
      </c>
      <c r="M3871" s="101">
        <v>45895</v>
      </c>
      <c r="N3871" s="102"/>
      <c r="O3871" s="102"/>
      <c r="P3871" s="101" t="str">
        <f ca="1">IF(Proc[[#This Row],[DaysAgeing]]&gt;5,"yep","on track")</f>
        <v>yep</v>
      </c>
      <c r="Q3871" s="2">
        <f ca="1">IF(Proc[[#This Row],[DateClosed]]="",ABS(NETWORKDAYS(Proc[[#This Row],[DateOpened]],TODAY()))-1,ABS(NETWORKDAYS(Proc[[#This Row],[DateOpened]],Proc[[#This Row],[DateClosed]]))-1)</f>
        <v>158</v>
      </c>
      <c r="R3871" s="101" t="s">
        <v>4357</v>
      </c>
      <c r="S3871" s="95"/>
      <c r="T3871" s="153">
        <v>3870</v>
      </c>
    </row>
    <row r="3872" spans="1:20" hidden="1">
      <c r="A3872" s="100" t="s">
        <v>4356</v>
      </c>
      <c r="B3872" s="152" t="str">
        <f>IFERROR(VLOOKUP(Proc[[#This Row],[App]],Table2[],3,0),"open")</f>
        <v>ok</v>
      </c>
      <c r="C3872" s="103" t="s">
        <v>369</v>
      </c>
      <c r="D3872" s="152" t="s">
        <v>4269</v>
      </c>
      <c r="E3872" s="152" t="s">
        <v>4342</v>
      </c>
      <c r="F3872" s="95" t="s">
        <v>4342</v>
      </c>
      <c r="G3872" s="100" t="s">
        <v>406</v>
      </c>
      <c r="H3872" s="95" t="str">
        <f>IF(Proc[[#This Row],[type]]="LFF (MDG-F)",MID(Proc[[#This Row],[Obj]],13,10),"")</f>
        <v>JP01OF0203</v>
      </c>
      <c r="I3872" s="152"/>
      <c r="J3872" s="95" t="b">
        <f>Proc[[#This Row],[Requested]]=Proc[[#This Row],[CurrentParent]]</f>
        <v>1</v>
      </c>
      <c r="K3872" s="152" t="str">
        <f>IF(Proc[[#This Row],[Author]]="Marcela Urrego",VLOOKUP(LEFT(Proc[[#This Row],[Requested]],1),Table3[#All],2,0),VLOOKUP(Proc[[#This Row],[Author]],Table4[],2,0))</f>
        <v>EL</v>
      </c>
      <c r="L3872" s="95" t="s">
        <v>3524</v>
      </c>
      <c r="M3872" s="101">
        <v>45895</v>
      </c>
      <c r="N3872" s="102"/>
      <c r="O3872" s="102"/>
      <c r="P3872" s="101" t="str">
        <f ca="1">IF(Proc[[#This Row],[DaysAgeing]]&gt;5,"yep","on track")</f>
        <v>yep</v>
      </c>
      <c r="Q3872" s="2">
        <f ca="1">IF(Proc[[#This Row],[DateClosed]]="",ABS(NETWORKDAYS(Proc[[#This Row],[DateOpened]],TODAY()))-1,ABS(NETWORKDAYS(Proc[[#This Row],[DateOpened]],Proc[[#This Row],[DateClosed]]))-1)</f>
        <v>158</v>
      </c>
      <c r="R3872" s="101" t="s">
        <v>4357</v>
      </c>
      <c r="S3872" s="95"/>
      <c r="T3872" s="153">
        <v>3871</v>
      </c>
    </row>
    <row r="3873" spans="1:20" hidden="1">
      <c r="A3873" s="100" t="s">
        <v>4356</v>
      </c>
      <c r="B3873" s="111" t="str">
        <f>IFERROR(VLOOKUP(Proc[[#This Row],[App]],Table2[],3,0),"open")</f>
        <v>ok</v>
      </c>
      <c r="C3873" s="103" t="s">
        <v>369</v>
      </c>
      <c r="D3873" s="152" t="s">
        <v>4270</v>
      </c>
      <c r="E3873" s="152" t="s">
        <v>4335</v>
      </c>
      <c r="F3873" s="95" t="s">
        <v>4335</v>
      </c>
      <c r="G3873" s="100" t="s">
        <v>406</v>
      </c>
      <c r="H3873" s="95" t="str">
        <f>IF(Proc[[#This Row],[type]]="LFF (MDG-F)",MID(Proc[[#This Row],[Obj]],13,10),"")</f>
        <v>JP01R0O721</v>
      </c>
      <c r="I3873" s="152"/>
      <c r="J3873" s="95" t="b">
        <f>Proc[[#This Row],[Requested]]=Proc[[#This Row],[CurrentParent]]</f>
        <v>1</v>
      </c>
      <c r="K3873" s="107" t="str">
        <f>IF(Proc[[#This Row],[Author]]="Marcela Urrego",VLOOKUP(LEFT(Proc[[#This Row],[Requested]],1),Table3[#All],2,0),VLOOKUP(Proc[[#This Row],[Author]],Table4[],2,0))</f>
        <v>EL</v>
      </c>
      <c r="L3873" s="95" t="s">
        <v>3524</v>
      </c>
      <c r="M3873" s="101">
        <v>45895</v>
      </c>
      <c r="N3873" s="102"/>
      <c r="O3873" s="102"/>
      <c r="P3873" s="101" t="str">
        <f ca="1">IF(Proc[[#This Row],[DaysAgeing]]&gt;5,"yep","on track")</f>
        <v>yep</v>
      </c>
      <c r="Q3873" s="2">
        <f ca="1">IF(Proc[[#This Row],[DateClosed]]="",ABS(NETWORKDAYS(Proc[[#This Row],[DateOpened]],TODAY()))-1,ABS(NETWORKDAYS(Proc[[#This Row],[DateOpened]],Proc[[#This Row],[DateClosed]]))-1)</f>
        <v>158</v>
      </c>
      <c r="R3873" s="101" t="s">
        <v>4357</v>
      </c>
      <c r="S3873" s="95"/>
      <c r="T3873" s="153">
        <v>3872</v>
      </c>
    </row>
    <row r="3874" spans="1:20" hidden="1">
      <c r="A3874" s="100" t="s">
        <v>4356</v>
      </c>
      <c r="B3874" s="152" t="str">
        <f>IFERROR(VLOOKUP(Proc[[#This Row],[App]],Table2[],3,0),"open")</f>
        <v>ok</v>
      </c>
      <c r="C3874" s="103" t="s">
        <v>369</v>
      </c>
      <c r="D3874" s="152" t="s">
        <v>4271</v>
      </c>
      <c r="E3874" s="152" t="s">
        <v>4343</v>
      </c>
      <c r="F3874" s="95" t="s">
        <v>4343</v>
      </c>
      <c r="G3874" s="100" t="s">
        <v>406</v>
      </c>
      <c r="H3874" s="95" t="str">
        <f>IF(Proc[[#This Row],[type]]="LFF (MDG-F)",MID(Proc[[#This Row],[Obj]],13,10),"")</f>
        <v>JP01TAOA00</v>
      </c>
      <c r="I3874" s="152"/>
      <c r="J3874" s="95" t="b">
        <f>Proc[[#This Row],[Requested]]=Proc[[#This Row],[CurrentParent]]</f>
        <v>1</v>
      </c>
      <c r="K3874" s="152" t="str">
        <f>IF(Proc[[#This Row],[Author]]="Marcela Urrego",VLOOKUP(LEFT(Proc[[#This Row],[Requested]],1),Table3[#All],2,0),VLOOKUP(Proc[[#This Row],[Author]],Table4[],2,0))</f>
        <v>EL</v>
      </c>
      <c r="L3874" s="95" t="s">
        <v>3524</v>
      </c>
      <c r="M3874" s="101">
        <v>45895</v>
      </c>
      <c r="N3874" s="102"/>
      <c r="O3874" s="102"/>
      <c r="P3874" s="101" t="str">
        <f ca="1">IF(Proc[[#This Row],[DaysAgeing]]&gt;5,"yep","on track")</f>
        <v>yep</v>
      </c>
      <c r="Q3874" s="2">
        <f ca="1">IF(Proc[[#This Row],[DateClosed]]="",ABS(NETWORKDAYS(Proc[[#This Row],[DateOpened]],TODAY()))-1,ABS(NETWORKDAYS(Proc[[#This Row],[DateOpened]],Proc[[#This Row],[DateClosed]]))-1)</f>
        <v>158</v>
      </c>
      <c r="R3874" s="101" t="s">
        <v>4357</v>
      </c>
      <c r="S3874" s="95"/>
      <c r="T3874" s="153">
        <v>3873</v>
      </c>
    </row>
    <row r="3875" spans="1:20" hidden="1">
      <c r="A3875" s="100" t="s">
        <v>4356</v>
      </c>
      <c r="B3875" s="152" t="str">
        <f>IFERROR(VLOOKUP(Proc[[#This Row],[App]],Table2[],3,0),"open")</f>
        <v>ok</v>
      </c>
      <c r="C3875" s="103" t="s">
        <v>369</v>
      </c>
      <c r="D3875" s="152" t="s">
        <v>4272</v>
      </c>
      <c r="E3875" s="152" t="s">
        <v>4343</v>
      </c>
      <c r="F3875" s="95" t="s">
        <v>4343</v>
      </c>
      <c r="G3875" s="100" t="s">
        <v>406</v>
      </c>
      <c r="H3875" s="95" t="str">
        <f>IF(Proc[[#This Row],[type]]="LFF (MDG-F)",MID(Proc[[#This Row],[Obj]],13,10),"")</f>
        <v>JP01TAOA01</v>
      </c>
      <c r="I3875" s="152"/>
      <c r="J3875" s="95" t="b">
        <f>Proc[[#This Row],[Requested]]=Proc[[#This Row],[CurrentParent]]</f>
        <v>1</v>
      </c>
      <c r="K3875" s="152" t="str">
        <f>IF(Proc[[#This Row],[Author]]="Marcela Urrego",VLOOKUP(LEFT(Proc[[#This Row],[Requested]],1),Table3[#All],2,0),VLOOKUP(Proc[[#This Row],[Author]],Table4[],2,0))</f>
        <v>EL</v>
      </c>
      <c r="L3875" s="95" t="s">
        <v>3524</v>
      </c>
      <c r="M3875" s="101">
        <v>45895</v>
      </c>
      <c r="N3875" s="102"/>
      <c r="O3875" s="102"/>
      <c r="P3875" s="101" t="str">
        <f ca="1">IF(Proc[[#This Row],[DaysAgeing]]&gt;5,"yep","on track")</f>
        <v>yep</v>
      </c>
      <c r="Q3875" s="2">
        <f ca="1">IF(Proc[[#This Row],[DateClosed]]="",ABS(NETWORKDAYS(Proc[[#This Row],[DateOpened]],TODAY()))-1,ABS(NETWORKDAYS(Proc[[#This Row],[DateOpened]],Proc[[#This Row],[DateClosed]]))-1)</f>
        <v>158</v>
      </c>
      <c r="R3875" s="101" t="s">
        <v>4357</v>
      </c>
      <c r="S3875" s="95"/>
      <c r="T3875" s="153">
        <v>3874</v>
      </c>
    </row>
    <row r="3876" spans="1:20" hidden="1">
      <c r="A3876" s="100" t="s">
        <v>4356</v>
      </c>
      <c r="B3876" s="152" t="str">
        <f>IFERROR(VLOOKUP(Proc[[#This Row],[App]],Table2[],3,0),"open")</f>
        <v>ok</v>
      </c>
      <c r="C3876" s="103" t="s">
        <v>369</v>
      </c>
      <c r="D3876" s="152" t="s">
        <v>4273</v>
      </c>
      <c r="E3876" s="152" t="s">
        <v>4343</v>
      </c>
      <c r="F3876" s="95" t="s">
        <v>4343</v>
      </c>
      <c r="G3876" s="100" t="s">
        <v>406</v>
      </c>
      <c r="H3876" s="95" t="str">
        <f>IF(Proc[[#This Row],[type]]="LFF (MDG-F)",MID(Proc[[#This Row],[Obj]],13,10),"")</f>
        <v>JP01TAOA99</v>
      </c>
      <c r="I3876" s="152"/>
      <c r="J3876" s="95" t="b">
        <f>Proc[[#This Row],[Requested]]=Proc[[#This Row],[CurrentParent]]</f>
        <v>1</v>
      </c>
      <c r="K3876" s="152" t="str">
        <f>IF(Proc[[#This Row],[Author]]="Marcela Urrego",VLOOKUP(LEFT(Proc[[#This Row],[Requested]],1),Table3[#All],2,0),VLOOKUP(Proc[[#This Row],[Author]],Table4[],2,0))</f>
        <v>EL</v>
      </c>
      <c r="L3876" s="95" t="s">
        <v>3524</v>
      </c>
      <c r="M3876" s="101">
        <v>45895</v>
      </c>
      <c r="N3876" s="102"/>
      <c r="O3876" s="102"/>
      <c r="P3876" s="101" t="str">
        <f ca="1">IF(Proc[[#This Row],[DaysAgeing]]&gt;5,"yep","on track")</f>
        <v>yep</v>
      </c>
      <c r="Q3876" s="2">
        <f ca="1">IF(Proc[[#This Row],[DateClosed]]="",ABS(NETWORKDAYS(Proc[[#This Row],[DateOpened]],TODAY()))-1,ABS(NETWORKDAYS(Proc[[#This Row],[DateOpened]],Proc[[#This Row],[DateClosed]]))-1)</f>
        <v>158</v>
      </c>
      <c r="R3876" s="101" t="s">
        <v>4357</v>
      </c>
      <c r="S3876" s="95"/>
      <c r="T3876" s="153">
        <v>3875</v>
      </c>
    </row>
    <row r="3877" spans="1:20" hidden="1">
      <c r="A3877" s="100" t="s">
        <v>4356</v>
      </c>
      <c r="B3877" s="152" t="str">
        <f>IFERROR(VLOOKUP(Proc[[#This Row],[App]],Table2[],3,0),"open")</f>
        <v>ok</v>
      </c>
      <c r="C3877" s="103" t="s">
        <v>369</v>
      </c>
      <c r="D3877" s="152" t="s">
        <v>4274</v>
      </c>
      <c r="E3877" s="152" t="s">
        <v>4343</v>
      </c>
      <c r="F3877" s="95" t="s">
        <v>4343</v>
      </c>
      <c r="G3877" s="100" t="s">
        <v>406</v>
      </c>
      <c r="H3877" s="95" t="str">
        <f>IF(Proc[[#This Row],[type]]="LFF (MDG-F)",MID(Proc[[#This Row],[Obj]],13,10),"")</f>
        <v>JP01TAOB00</v>
      </c>
      <c r="I3877" s="152"/>
      <c r="J3877" s="95" t="b">
        <f>Proc[[#This Row],[Requested]]=Proc[[#This Row],[CurrentParent]]</f>
        <v>1</v>
      </c>
      <c r="K3877" s="152" t="str">
        <f>IF(Proc[[#This Row],[Author]]="Marcela Urrego",VLOOKUP(LEFT(Proc[[#This Row],[Requested]],1),Table3[#All],2,0),VLOOKUP(Proc[[#This Row],[Author]],Table4[],2,0))</f>
        <v>EL</v>
      </c>
      <c r="L3877" s="95" t="s">
        <v>3524</v>
      </c>
      <c r="M3877" s="101">
        <v>45895</v>
      </c>
      <c r="N3877" s="102"/>
      <c r="O3877" s="102"/>
      <c r="P3877" s="101" t="str">
        <f ca="1">IF(Proc[[#This Row],[DaysAgeing]]&gt;5,"yep","on track")</f>
        <v>yep</v>
      </c>
      <c r="Q3877" s="2">
        <f ca="1">IF(Proc[[#This Row],[DateClosed]]="",ABS(NETWORKDAYS(Proc[[#This Row],[DateOpened]],TODAY()))-1,ABS(NETWORKDAYS(Proc[[#This Row],[DateOpened]],Proc[[#This Row],[DateClosed]]))-1)</f>
        <v>158</v>
      </c>
      <c r="R3877" s="101" t="s">
        <v>4357</v>
      </c>
      <c r="S3877" s="95"/>
      <c r="T3877" s="153">
        <v>3876</v>
      </c>
    </row>
    <row r="3878" spans="1:20" hidden="1">
      <c r="A3878" s="100" t="s">
        <v>4356</v>
      </c>
      <c r="B3878" s="152" t="str">
        <f>IFERROR(VLOOKUP(Proc[[#This Row],[App]],Table2[],3,0),"open")</f>
        <v>ok</v>
      </c>
      <c r="C3878" s="103" t="s">
        <v>369</v>
      </c>
      <c r="D3878" s="152" t="s">
        <v>4275</v>
      </c>
      <c r="E3878" s="152" t="s">
        <v>4343</v>
      </c>
      <c r="F3878" s="95" t="s">
        <v>4343</v>
      </c>
      <c r="G3878" s="100" t="s">
        <v>406</v>
      </c>
      <c r="H3878" s="95" t="str">
        <f>IF(Proc[[#This Row],[type]]="LFF (MDG-F)",MID(Proc[[#This Row],[Obj]],13,10),"")</f>
        <v>JP01TAOB01</v>
      </c>
      <c r="I3878" s="152"/>
      <c r="J3878" s="95" t="b">
        <f>Proc[[#This Row],[Requested]]=Proc[[#This Row],[CurrentParent]]</f>
        <v>1</v>
      </c>
      <c r="K3878" s="152" t="str">
        <f>IF(Proc[[#This Row],[Author]]="Marcela Urrego",VLOOKUP(LEFT(Proc[[#This Row],[Requested]],1),Table3[#All],2,0),VLOOKUP(Proc[[#This Row],[Author]],Table4[],2,0))</f>
        <v>EL</v>
      </c>
      <c r="L3878" s="95" t="s">
        <v>3524</v>
      </c>
      <c r="M3878" s="101">
        <v>45895</v>
      </c>
      <c r="N3878" s="102"/>
      <c r="O3878" s="102"/>
      <c r="P3878" s="101" t="str">
        <f ca="1">IF(Proc[[#This Row],[DaysAgeing]]&gt;5,"yep","on track")</f>
        <v>yep</v>
      </c>
      <c r="Q3878" s="2">
        <f ca="1">IF(Proc[[#This Row],[DateClosed]]="",ABS(NETWORKDAYS(Proc[[#This Row],[DateOpened]],TODAY()))-1,ABS(NETWORKDAYS(Proc[[#This Row],[DateOpened]],Proc[[#This Row],[DateClosed]]))-1)</f>
        <v>158</v>
      </c>
      <c r="R3878" s="101" t="s">
        <v>4357</v>
      </c>
      <c r="S3878" s="95"/>
      <c r="T3878" s="153">
        <v>3877</v>
      </c>
    </row>
    <row r="3879" spans="1:20" hidden="1">
      <c r="A3879" s="100" t="s">
        <v>4356</v>
      </c>
      <c r="B3879" s="111" t="str">
        <f>IFERROR(VLOOKUP(Proc[[#This Row],[App]],Table2[],3,0),"open")</f>
        <v>ok</v>
      </c>
      <c r="C3879" s="103" t="s">
        <v>369</v>
      </c>
      <c r="D3879" s="152" t="s">
        <v>4276</v>
      </c>
      <c r="E3879" s="152" t="s">
        <v>4343</v>
      </c>
      <c r="F3879" s="153" t="s">
        <v>4343</v>
      </c>
      <c r="G3879" s="100" t="s">
        <v>406</v>
      </c>
      <c r="H3879" s="95" t="str">
        <f>IF(Proc[[#This Row],[type]]="LFF (MDG-F)",MID(Proc[[#This Row],[Obj]],13,10),"")</f>
        <v>JP01TAOB02</v>
      </c>
      <c r="I3879" s="152"/>
      <c r="J3879" s="95" t="b">
        <f>Proc[[#This Row],[Requested]]=Proc[[#This Row],[CurrentParent]]</f>
        <v>1</v>
      </c>
      <c r="K3879" s="107" t="str">
        <f>IF(Proc[[#This Row],[Author]]="Marcela Urrego",VLOOKUP(LEFT(Proc[[#This Row],[Requested]],1),Table3[#All],2,0),VLOOKUP(Proc[[#This Row],[Author]],Table4[],2,0))</f>
        <v>EL</v>
      </c>
      <c r="L3879" s="95" t="s">
        <v>3524</v>
      </c>
      <c r="M3879" s="101">
        <v>45895</v>
      </c>
      <c r="N3879" s="102"/>
      <c r="O3879" s="102"/>
      <c r="P3879" s="101" t="str">
        <f ca="1">IF(Proc[[#This Row],[DaysAgeing]]&gt;5,"yep","on track")</f>
        <v>yep</v>
      </c>
      <c r="Q3879" s="2">
        <f ca="1">IF(Proc[[#This Row],[DateClosed]]="",ABS(NETWORKDAYS(Proc[[#This Row],[DateOpened]],TODAY()))-1,ABS(NETWORKDAYS(Proc[[#This Row],[DateOpened]],Proc[[#This Row],[DateClosed]]))-1)</f>
        <v>158</v>
      </c>
      <c r="R3879" s="101" t="s">
        <v>4357</v>
      </c>
      <c r="S3879" s="95"/>
      <c r="T3879" s="153">
        <v>3878</v>
      </c>
    </row>
    <row r="3880" spans="1:20" hidden="1">
      <c r="A3880" s="100" t="s">
        <v>4356</v>
      </c>
      <c r="B3880" s="152" t="str">
        <f>IFERROR(VLOOKUP(Proc[[#This Row],[App]],Table2[],3,0),"open")</f>
        <v>ok</v>
      </c>
      <c r="C3880" s="103" t="s">
        <v>369</v>
      </c>
      <c r="D3880" s="152" t="s">
        <v>4277</v>
      </c>
      <c r="E3880" s="152" t="s">
        <v>4343</v>
      </c>
      <c r="F3880" s="95" t="s">
        <v>4343</v>
      </c>
      <c r="G3880" s="100" t="s">
        <v>406</v>
      </c>
      <c r="H3880" s="95" t="str">
        <f>IF(Proc[[#This Row],[type]]="LFF (MDG-F)",MID(Proc[[#This Row],[Obj]],13,10),"")</f>
        <v>JP01TAOB99</v>
      </c>
      <c r="I3880" s="152"/>
      <c r="J3880" s="95" t="b">
        <f>Proc[[#This Row],[Requested]]=Proc[[#This Row],[CurrentParent]]</f>
        <v>1</v>
      </c>
      <c r="K3880" s="152" t="str">
        <f>IF(Proc[[#This Row],[Author]]="Marcela Urrego",VLOOKUP(LEFT(Proc[[#This Row],[Requested]],1),Table3[#All],2,0),VLOOKUP(Proc[[#This Row],[Author]],Table4[],2,0))</f>
        <v>EL</v>
      </c>
      <c r="L3880" s="95" t="s">
        <v>3524</v>
      </c>
      <c r="M3880" s="101">
        <v>45895</v>
      </c>
      <c r="N3880" s="102"/>
      <c r="O3880" s="102"/>
      <c r="P3880" s="101" t="str">
        <f ca="1">IF(Proc[[#This Row],[DaysAgeing]]&gt;5,"yep","on track")</f>
        <v>yep</v>
      </c>
      <c r="Q3880" s="2">
        <f ca="1">IF(Proc[[#This Row],[DateClosed]]="",ABS(NETWORKDAYS(Proc[[#This Row],[DateOpened]],TODAY()))-1,ABS(NETWORKDAYS(Proc[[#This Row],[DateOpened]],Proc[[#This Row],[DateClosed]]))-1)</f>
        <v>158</v>
      </c>
      <c r="R3880" s="101" t="s">
        <v>4357</v>
      </c>
      <c r="S3880" s="95"/>
      <c r="T3880" s="153">
        <v>3879</v>
      </c>
    </row>
    <row r="3881" spans="1:20" hidden="1">
      <c r="A3881" s="100" t="s">
        <v>4356</v>
      </c>
      <c r="B3881" s="152" t="str">
        <f>IFERROR(VLOOKUP(Proc[[#This Row],[App]],Table2[],3,0),"open")</f>
        <v>ok</v>
      </c>
      <c r="C3881" s="103" t="s">
        <v>369</v>
      </c>
      <c r="D3881" s="152" t="s">
        <v>4278</v>
      </c>
      <c r="E3881" s="152" t="s">
        <v>4343</v>
      </c>
      <c r="F3881" s="95" t="s">
        <v>4343</v>
      </c>
      <c r="G3881" s="100" t="s">
        <v>406</v>
      </c>
      <c r="H3881" s="95" t="str">
        <f>IF(Proc[[#This Row],[type]]="LFF (MDG-F)",MID(Proc[[#This Row],[Obj]],13,10),"")</f>
        <v>JP01TAOC00</v>
      </c>
      <c r="I3881" s="152"/>
      <c r="J3881" s="95" t="b">
        <f>Proc[[#This Row],[Requested]]=Proc[[#This Row],[CurrentParent]]</f>
        <v>1</v>
      </c>
      <c r="K3881" s="152" t="str">
        <f>IF(Proc[[#This Row],[Author]]="Marcela Urrego",VLOOKUP(LEFT(Proc[[#This Row],[Requested]],1),Table3[#All],2,0),VLOOKUP(Proc[[#This Row],[Author]],Table4[],2,0))</f>
        <v>EL</v>
      </c>
      <c r="L3881" s="95" t="s">
        <v>3524</v>
      </c>
      <c r="M3881" s="101">
        <v>45895</v>
      </c>
      <c r="N3881" s="102"/>
      <c r="O3881" s="102"/>
      <c r="P3881" s="101" t="str">
        <f ca="1">IF(Proc[[#This Row],[DaysAgeing]]&gt;5,"yep","on track")</f>
        <v>yep</v>
      </c>
      <c r="Q3881" s="2">
        <f ca="1">IF(Proc[[#This Row],[DateClosed]]="",ABS(NETWORKDAYS(Proc[[#This Row],[DateOpened]],TODAY()))-1,ABS(NETWORKDAYS(Proc[[#This Row],[DateOpened]],Proc[[#This Row],[DateClosed]]))-1)</f>
        <v>158</v>
      </c>
      <c r="R3881" s="101" t="s">
        <v>4357</v>
      </c>
      <c r="S3881" s="95"/>
      <c r="T3881" s="153">
        <v>3880</v>
      </c>
    </row>
    <row r="3882" spans="1:20" hidden="1">
      <c r="A3882" s="100" t="s">
        <v>4356</v>
      </c>
      <c r="B3882" s="111" t="str">
        <f>IFERROR(VLOOKUP(Proc[[#This Row],[App]],Table2[],3,0),"open")</f>
        <v>ok</v>
      </c>
      <c r="C3882" s="103" t="s">
        <v>369</v>
      </c>
      <c r="D3882" s="152" t="s">
        <v>4279</v>
      </c>
      <c r="E3882" s="152" t="s">
        <v>4343</v>
      </c>
      <c r="F3882" s="95" t="s">
        <v>4343</v>
      </c>
      <c r="G3882" s="100" t="s">
        <v>406</v>
      </c>
      <c r="H3882" s="95" t="str">
        <f>IF(Proc[[#This Row],[type]]="LFF (MDG-F)",MID(Proc[[#This Row],[Obj]],13,10),"")</f>
        <v>JP01TAOC01</v>
      </c>
      <c r="I3882" s="152"/>
      <c r="J3882" s="95" t="b">
        <f>Proc[[#This Row],[Requested]]=Proc[[#This Row],[CurrentParent]]</f>
        <v>1</v>
      </c>
      <c r="K3882" s="107" t="str">
        <f>IF(Proc[[#This Row],[Author]]="Marcela Urrego",VLOOKUP(LEFT(Proc[[#This Row],[Requested]],1),Table3[#All],2,0),VLOOKUP(Proc[[#This Row],[Author]],Table4[],2,0))</f>
        <v>EL</v>
      </c>
      <c r="L3882" s="95" t="s">
        <v>3524</v>
      </c>
      <c r="M3882" s="101">
        <v>45895</v>
      </c>
      <c r="N3882" s="102"/>
      <c r="O3882" s="102"/>
      <c r="P3882" s="101" t="str">
        <f ca="1">IF(Proc[[#This Row],[DaysAgeing]]&gt;5,"yep","on track")</f>
        <v>yep</v>
      </c>
      <c r="Q3882" s="2">
        <f ca="1">IF(Proc[[#This Row],[DateClosed]]="",ABS(NETWORKDAYS(Proc[[#This Row],[DateOpened]],TODAY()))-1,ABS(NETWORKDAYS(Proc[[#This Row],[DateOpened]],Proc[[#This Row],[DateClosed]]))-1)</f>
        <v>158</v>
      </c>
      <c r="R3882" s="101" t="s">
        <v>4357</v>
      </c>
      <c r="S3882" s="95"/>
      <c r="T3882" s="153">
        <v>3881</v>
      </c>
    </row>
    <row r="3883" spans="1:20" hidden="1">
      <c r="A3883" s="100" t="s">
        <v>4356</v>
      </c>
      <c r="B3883" s="111" t="str">
        <f>IFERROR(VLOOKUP(Proc[[#This Row],[App]],Table2[],3,0),"open")</f>
        <v>ok</v>
      </c>
      <c r="C3883" s="103" t="s">
        <v>369</v>
      </c>
      <c r="D3883" s="152" t="s">
        <v>4280</v>
      </c>
      <c r="E3883" s="152" t="s">
        <v>4343</v>
      </c>
      <c r="F3883" s="95" t="s">
        <v>4343</v>
      </c>
      <c r="G3883" s="100" t="s">
        <v>406</v>
      </c>
      <c r="H3883" s="95" t="str">
        <f>IF(Proc[[#This Row],[type]]="LFF (MDG-F)",MID(Proc[[#This Row],[Obj]],13,10),"")</f>
        <v>JP01TAOC02</v>
      </c>
      <c r="I3883" s="152"/>
      <c r="J3883" s="95" t="b">
        <f>Proc[[#This Row],[Requested]]=Proc[[#This Row],[CurrentParent]]</f>
        <v>1</v>
      </c>
      <c r="K3883" s="107" t="str">
        <f>IF(Proc[[#This Row],[Author]]="Marcela Urrego",VLOOKUP(LEFT(Proc[[#This Row],[Requested]],1),Table3[#All],2,0),VLOOKUP(Proc[[#This Row],[Author]],Table4[],2,0))</f>
        <v>EL</v>
      </c>
      <c r="L3883" s="95" t="s">
        <v>3524</v>
      </c>
      <c r="M3883" s="101">
        <v>45895</v>
      </c>
      <c r="N3883" s="102"/>
      <c r="O3883" s="102"/>
      <c r="P3883" s="101" t="str">
        <f ca="1">IF(Proc[[#This Row],[DaysAgeing]]&gt;5,"yep","on track")</f>
        <v>yep</v>
      </c>
      <c r="Q3883" s="2">
        <f ca="1">IF(Proc[[#This Row],[DateClosed]]="",ABS(NETWORKDAYS(Proc[[#This Row],[DateOpened]],TODAY()))-1,ABS(NETWORKDAYS(Proc[[#This Row],[DateOpened]],Proc[[#This Row],[DateClosed]]))-1)</f>
        <v>158</v>
      </c>
      <c r="R3883" s="101" t="s">
        <v>4357</v>
      </c>
      <c r="S3883" s="95"/>
      <c r="T3883" s="153">
        <v>3882</v>
      </c>
    </row>
    <row r="3884" spans="1:20" hidden="1">
      <c r="A3884" s="100" t="s">
        <v>4356</v>
      </c>
      <c r="B3884" s="152" t="str">
        <f>IFERROR(VLOOKUP(Proc[[#This Row],[App]],Table2[],3,0),"open")</f>
        <v>ok</v>
      </c>
      <c r="C3884" s="103" t="s">
        <v>369</v>
      </c>
      <c r="D3884" s="152" t="s">
        <v>4281</v>
      </c>
      <c r="E3884" s="152" t="s">
        <v>4343</v>
      </c>
      <c r="F3884" s="95" t="s">
        <v>4343</v>
      </c>
      <c r="G3884" s="100" t="s">
        <v>406</v>
      </c>
      <c r="H3884" s="95" t="str">
        <f>IF(Proc[[#This Row],[type]]="LFF (MDG-F)",MID(Proc[[#This Row],[Obj]],13,10),"")</f>
        <v>JP01TAOC03</v>
      </c>
      <c r="I3884" s="152"/>
      <c r="J3884" s="95" t="b">
        <f>Proc[[#This Row],[Requested]]=Proc[[#This Row],[CurrentParent]]</f>
        <v>1</v>
      </c>
      <c r="K3884" s="152" t="str">
        <f>IF(Proc[[#This Row],[Author]]="Marcela Urrego",VLOOKUP(LEFT(Proc[[#This Row],[Requested]],1),Table3[#All],2,0),VLOOKUP(Proc[[#This Row],[Author]],Table4[],2,0))</f>
        <v>EL</v>
      </c>
      <c r="L3884" s="95" t="s">
        <v>3524</v>
      </c>
      <c r="M3884" s="101">
        <v>45895</v>
      </c>
      <c r="N3884" s="102"/>
      <c r="O3884" s="102"/>
      <c r="P3884" s="101" t="str">
        <f ca="1">IF(Proc[[#This Row],[DaysAgeing]]&gt;5,"yep","on track")</f>
        <v>yep</v>
      </c>
      <c r="Q3884" s="2">
        <f ca="1">IF(Proc[[#This Row],[DateClosed]]="",ABS(NETWORKDAYS(Proc[[#This Row],[DateOpened]],TODAY()))-1,ABS(NETWORKDAYS(Proc[[#This Row],[DateOpened]],Proc[[#This Row],[DateClosed]]))-1)</f>
        <v>158</v>
      </c>
      <c r="R3884" s="101" t="s">
        <v>4357</v>
      </c>
      <c r="S3884" s="95"/>
      <c r="T3884" s="153">
        <v>3883</v>
      </c>
    </row>
    <row r="3885" spans="1:20" hidden="1">
      <c r="A3885" s="100" t="s">
        <v>4356</v>
      </c>
      <c r="B3885" s="111" t="str">
        <f>IFERROR(VLOOKUP(Proc[[#This Row],[App]],Table2[],3,0),"open")</f>
        <v>ok</v>
      </c>
      <c r="C3885" s="103" t="s">
        <v>369</v>
      </c>
      <c r="D3885" s="152" t="s">
        <v>4282</v>
      </c>
      <c r="E3885" s="152" t="s">
        <v>4343</v>
      </c>
      <c r="F3885" s="95" t="s">
        <v>4343</v>
      </c>
      <c r="G3885" s="100" t="s">
        <v>406</v>
      </c>
      <c r="H3885" s="95" t="str">
        <f>IF(Proc[[#This Row],[type]]="LFF (MDG-F)",MID(Proc[[#This Row],[Obj]],13,10),"")</f>
        <v>JP01TAOC99</v>
      </c>
      <c r="I3885" s="152"/>
      <c r="J3885" s="95" t="b">
        <f>Proc[[#This Row],[Requested]]=Proc[[#This Row],[CurrentParent]]</f>
        <v>1</v>
      </c>
      <c r="K3885" s="107" t="str">
        <f>IF(Proc[[#This Row],[Author]]="Marcela Urrego",VLOOKUP(LEFT(Proc[[#This Row],[Requested]],1),Table3[#All],2,0),VLOOKUP(Proc[[#This Row],[Author]],Table4[],2,0))</f>
        <v>EL</v>
      </c>
      <c r="L3885" s="95" t="s">
        <v>3524</v>
      </c>
      <c r="M3885" s="101">
        <v>45895</v>
      </c>
      <c r="N3885" s="102"/>
      <c r="O3885" s="102"/>
      <c r="P3885" s="101" t="str">
        <f ca="1">IF(Proc[[#This Row],[DaysAgeing]]&gt;5,"yep","on track")</f>
        <v>yep</v>
      </c>
      <c r="Q3885" s="2">
        <f ca="1">IF(Proc[[#This Row],[DateClosed]]="",ABS(NETWORKDAYS(Proc[[#This Row],[DateOpened]],TODAY()))-1,ABS(NETWORKDAYS(Proc[[#This Row],[DateOpened]],Proc[[#This Row],[DateClosed]]))-1)</f>
        <v>158</v>
      </c>
      <c r="R3885" s="101" t="s">
        <v>4357</v>
      </c>
      <c r="S3885" s="95"/>
      <c r="T3885" s="153">
        <v>3884</v>
      </c>
    </row>
    <row r="3886" spans="1:20" hidden="1">
      <c r="A3886" s="100" t="s">
        <v>4356</v>
      </c>
      <c r="B3886" s="152" t="str">
        <f>IFERROR(VLOOKUP(Proc[[#This Row],[App]],Table2[],3,0),"open")</f>
        <v>ok</v>
      </c>
      <c r="C3886" s="103" t="s">
        <v>369</v>
      </c>
      <c r="D3886" s="152" t="s">
        <v>4283</v>
      </c>
      <c r="E3886" s="152" t="s">
        <v>4343</v>
      </c>
      <c r="F3886" s="95" t="s">
        <v>4343</v>
      </c>
      <c r="G3886" s="100" t="s">
        <v>406</v>
      </c>
      <c r="H3886" s="95" t="str">
        <f>IF(Proc[[#This Row],[type]]="LFF (MDG-F)",MID(Proc[[#This Row],[Obj]],13,10),"")</f>
        <v>JP01TAOD00</v>
      </c>
      <c r="I3886" s="152"/>
      <c r="J3886" s="95" t="b">
        <f>Proc[[#This Row],[Requested]]=Proc[[#This Row],[CurrentParent]]</f>
        <v>1</v>
      </c>
      <c r="K3886" s="152" t="str">
        <f>IF(Proc[[#This Row],[Author]]="Marcela Urrego",VLOOKUP(LEFT(Proc[[#This Row],[Requested]],1),Table3[#All],2,0),VLOOKUP(Proc[[#This Row],[Author]],Table4[],2,0))</f>
        <v>EL</v>
      </c>
      <c r="L3886" s="95" t="s">
        <v>3524</v>
      </c>
      <c r="M3886" s="101">
        <v>45895</v>
      </c>
      <c r="N3886" s="102"/>
      <c r="O3886" s="102"/>
      <c r="P3886" s="101" t="str">
        <f ca="1">IF(Proc[[#This Row],[DaysAgeing]]&gt;5,"yep","on track")</f>
        <v>yep</v>
      </c>
      <c r="Q3886" s="2">
        <f ca="1">IF(Proc[[#This Row],[DateClosed]]="",ABS(NETWORKDAYS(Proc[[#This Row],[DateOpened]],TODAY()))-1,ABS(NETWORKDAYS(Proc[[#This Row],[DateOpened]],Proc[[#This Row],[DateClosed]]))-1)</f>
        <v>158</v>
      </c>
      <c r="R3886" s="101" t="s">
        <v>4357</v>
      </c>
      <c r="S3886" s="95"/>
      <c r="T3886" s="153">
        <v>3885</v>
      </c>
    </row>
    <row r="3887" spans="1:20" hidden="1">
      <c r="A3887" s="100" t="s">
        <v>4356</v>
      </c>
      <c r="B3887" s="152" t="str">
        <f>IFERROR(VLOOKUP(Proc[[#This Row],[App]],Table2[],3,0),"open")</f>
        <v>ok</v>
      </c>
      <c r="C3887" s="103" t="s">
        <v>369</v>
      </c>
      <c r="D3887" s="152" t="s">
        <v>4284</v>
      </c>
      <c r="E3887" s="152" t="s">
        <v>4343</v>
      </c>
      <c r="F3887" s="95" t="s">
        <v>4343</v>
      </c>
      <c r="G3887" s="100" t="s">
        <v>406</v>
      </c>
      <c r="H3887" s="95" t="str">
        <f>IF(Proc[[#This Row],[type]]="LFF (MDG-F)",MID(Proc[[#This Row],[Obj]],13,10),"")</f>
        <v>JP01TAOD01</v>
      </c>
      <c r="I3887" s="152"/>
      <c r="J3887" s="95" t="b">
        <f>Proc[[#This Row],[Requested]]=Proc[[#This Row],[CurrentParent]]</f>
        <v>1</v>
      </c>
      <c r="K3887" s="152" t="str">
        <f>IF(Proc[[#This Row],[Author]]="Marcela Urrego",VLOOKUP(LEFT(Proc[[#This Row],[Requested]],1),Table3[#All],2,0),VLOOKUP(Proc[[#This Row],[Author]],Table4[],2,0))</f>
        <v>EL</v>
      </c>
      <c r="L3887" s="95" t="s">
        <v>3524</v>
      </c>
      <c r="M3887" s="101">
        <v>45895</v>
      </c>
      <c r="N3887" s="102"/>
      <c r="O3887" s="102"/>
      <c r="P3887" s="101" t="str">
        <f ca="1">IF(Proc[[#This Row],[DaysAgeing]]&gt;5,"yep","on track")</f>
        <v>yep</v>
      </c>
      <c r="Q3887" s="2">
        <f ca="1">IF(Proc[[#This Row],[DateClosed]]="",ABS(NETWORKDAYS(Proc[[#This Row],[DateOpened]],TODAY()))-1,ABS(NETWORKDAYS(Proc[[#This Row],[DateOpened]],Proc[[#This Row],[DateClosed]]))-1)</f>
        <v>158</v>
      </c>
      <c r="R3887" s="101" t="s">
        <v>4357</v>
      </c>
      <c r="S3887" s="95"/>
      <c r="T3887" s="153">
        <v>3886</v>
      </c>
    </row>
    <row r="3888" spans="1:20" hidden="1">
      <c r="A3888" s="100" t="s">
        <v>4356</v>
      </c>
      <c r="B3888" s="111" t="str">
        <f>IFERROR(VLOOKUP(Proc[[#This Row],[App]],Table2[],3,0),"open")</f>
        <v>ok</v>
      </c>
      <c r="C3888" s="103" t="s">
        <v>369</v>
      </c>
      <c r="D3888" s="152" t="s">
        <v>4285</v>
      </c>
      <c r="E3888" s="152" t="s">
        <v>4343</v>
      </c>
      <c r="F3888" s="153" t="s">
        <v>4343</v>
      </c>
      <c r="G3888" s="100" t="s">
        <v>406</v>
      </c>
      <c r="H3888" s="95" t="str">
        <f>IF(Proc[[#This Row],[type]]="LFF (MDG-F)",MID(Proc[[#This Row],[Obj]],13,10),"")</f>
        <v>JP01TAOD02</v>
      </c>
      <c r="I3888" s="152"/>
      <c r="J3888" s="95" t="b">
        <f>Proc[[#This Row],[Requested]]=Proc[[#This Row],[CurrentParent]]</f>
        <v>1</v>
      </c>
      <c r="K3888" s="107" t="str">
        <f>IF(Proc[[#This Row],[Author]]="Marcela Urrego",VLOOKUP(LEFT(Proc[[#This Row],[Requested]],1),Table3[#All],2,0),VLOOKUP(Proc[[#This Row],[Author]],Table4[],2,0))</f>
        <v>EL</v>
      </c>
      <c r="L3888" s="95" t="s">
        <v>3524</v>
      </c>
      <c r="M3888" s="101">
        <v>45895</v>
      </c>
      <c r="N3888" s="102"/>
      <c r="O3888" s="102"/>
      <c r="P3888" s="101" t="str">
        <f ca="1">IF(Proc[[#This Row],[DaysAgeing]]&gt;5,"yep","on track")</f>
        <v>yep</v>
      </c>
      <c r="Q3888" s="2">
        <f ca="1">IF(Proc[[#This Row],[DateClosed]]="",ABS(NETWORKDAYS(Proc[[#This Row],[DateOpened]],TODAY()))-1,ABS(NETWORKDAYS(Proc[[#This Row],[DateOpened]],Proc[[#This Row],[DateClosed]]))-1)</f>
        <v>158</v>
      </c>
      <c r="R3888" s="101" t="s">
        <v>4357</v>
      </c>
      <c r="S3888" s="95"/>
      <c r="T3888" s="153">
        <v>3887</v>
      </c>
    </row>
    <row r="3889" spans="1:20" hidden="1">
      <c r="A3889" s="100" t="s">
        <v>4356</v>
      </c>
      <c r="B3889" s="152" t="str">
        <f>IFERROR(VLOOKUP(Proc[[#This Row],[App]],Table2[],3,0),"open")</f>
        <v>ok</v>
      </c>
      <c r="C3889" s="103" t="s">
        <v>369</v>
      </c>
      <c r="D3889" s="152" t="s">
        <v>4286</v>
      </c>
      <c r="E3889" s="152" t="s">
        <v>4343</v>
      </c>
      <c r="F3889" s="95" t="s">
        <v>4343</v>
      </c>
      <c r="G3889" s="100" t="s">
        <v>406</v>
      </c>
      <c r="H3889" s="95" t="str">
        <f>IF(Proc[[#This Row],[type]]="LFF (MDG-F)",MID(Proc[[#This Row],[Obj]],13,10),"")</f>
        <v>JP01TAOD99</v>
      </c>
      <c r="I3889" s="152"/>
      <c r="J3889" s="95" t="b">
        <f>Proc[[#This Row],[Requested]]=Proc[[#This Row],[CurrentParent]]</f>
        <v>1</v>
      </c>
      <c r="K3889" s="152" t="str">
        <f>IF(Proc[[#This Row],[Author]]="Marcela Urrego",VLOOKUP(LEFT(Proc[[#This Row],[Requested]],1),Table3[#All],2,0),VLOOKUP(Proc[[#This Row],[Author]],Table4[],2,0))</f>
        <v>EL</v>
      </c>
      <c r="L3889" s="95" t="s">
        <v>3524</v>
      </c>
      <c r="M3889" s="101">
        <v>45895</v>
      </c>
      <c r="N3889" s="102"/>
      <c r="O3889" s="102"/>
      <c r="P3889" s="101" t="str">
        <f ca="1">IF(Proc[[#This Row],[DaysAgeing]]&gt;5,"yep","on track")</f>
        <v>yep</v>
      </c>
      <c r="Q3889" s="2">
        <f ca="1">IF(Proc[[#This Row],[DateClosed]]="",ABS(NETWORKDAYS(Proc[[#This Row],[DateOpened]],TODAY()))-1,ABS(NETWORKDAYS(Proc[[#This Row],[DateOpened]],Proc[[#This Row],[DateClosed]]))-1)</f>
        <v>158</v>
      </c>
      <c r="R3889" s="101" t="s">
        <v>4357</v>
      </c>
      <c r="S3889" s="95"/>
      <c r="T3889" s="153">
        <v>3888</v>
      </c>
    </row>
    <row r="3890" spans="1:20" hidden="1">
      <c r="A3890" s="100" t="s">
        <v>4356</v>
      </c>
      <c r="B3890" s="152" t="str">
        <f>IFERROR(VLOOKUP(Proc[[#This Row],[App]],Table2[],3,0),"open")</f>
        <v>ok</v>
      </c>
      <c r="C3890" s="103" t="s">
        <v>369</v>
      </c>
      <c r="D3890" s="152" t="s">
        <v>4287</v>
      </c>
      <c r="E3890" s="152" t="s">
        <v>4343</v>
      </c>
      <c r="F3890" s="95" t="s">
        <v>4343</v>
      </c>
      <c r="G3890" s="100" t="s">
        <v>406</v>
      </c>
      <c r="H3890" s="95" t="str">
        <f>IF(Proc[[#This Row],[type]]="LFF (MDG-F)",MID(Proc[[#This Row],[Obj]],13,10),"")</f>
        <v>JP01TAOE00</v>
      </c>
      <c r="I3890" s="152"/>
      <c r="J3890" s="95" t="b">
        <f>Proc[[#This Row],[Requested]]=Proc[[#This Row],[CurrentParent]]</f>
        <v>1</v>
      </c>
      <c r="K3890" s="152" t="str">
        <f>IF(Proc[[#This Row],[Author]]="Marcela Urrego",VLOOKUP(LEFT(Proc[[#This Row],[Requested]],1),Table3[#All],2,0),VLOOKUP(Proc[[#This Row],[Author]],Table4[],2,0))</f>
        <v>EL</v>
      </c>
      <c r="L3890" s="95" t="s">
        <v>3524</v>
      </c>
      <c r="M3890" s="101">
        <v>45895</v>
      </c>
      <c r="N3890" s="102"/>
      <c r="O3890" s="102"/>
      <c r="P3890" s="101" t="str">
        <f ca="1">IF(Proc[[#This Row],[DaysAgeing]]&gt;5,"yep","on track")</f>
        <v>yep</v>
      </c>
      <c r="Q3890" s="2">
        <f ca="1">IF(Proc[[#This Row],[DateClosed]]="",ABS(NETWORKDAYS(Proc[[#This Row],[DateOpened]],TODAY()))-1,ABS(NETWORKDAYS(Proc[[#This Row],[DateOpened]],Proc[[#This Row],[DateClosed]]))-1)</f>
        <v>158</v>
      </c>
      <c r="R3890" s="101" t="s">
        <v>4357</v>
      </c>
      <c r="S3890" s="95"/>
      <c r="T3890" s="153">
        <v>3889</v>
      </c>
    </row>
    <row r="3891" spans="1:20" hidden="1">
      <c r="A3891" s="100" t="s">
        <v>4356</v>
      </c>
      <c r="B3891" s="111" t="str">
        <f>IFERROR(VLOOKUP(Proc[[#This Row],[App]],Table2[],3,0),"open")</f>
        <v>ok</v>
      </c>
      <c r="C3891" s="103" t="s">
        <v>369</v>
      </c>
      <c r="D3891" s="152" t="s">
        <v>4288</v>
      </c>
      <c r="E3891" s="152" t="s">
        <v>4343</v>
      </c>
      <c r="F3891" s="153" t="s">
        <v>4343</v>
      </c>
      <c r="G3891" s="100" t="s">
        <v>406</v>
      </c>
      <c r="H3891" s="95" t="str">
        <f>IF(Proc[[#This Row],[type]]="LFF (MDG-F)",MID(Proc[[#This Row],[Obj]],13,10),"")</f>
        <v>JP01TAOE01</v>
      </c>
      <c r="I3891" s="152"/>
      <c r="J3891" s="95" t="b">
        <f>Proc[[#This Row],[Requested]]=Proc[[#This Row],[CurrentParent]]</f>
        <v>1</v>
      </c>
      <c r="K3891" s="107" t="str">
        <f>IF(Proc[[#This Row],[Author]]="Marcela Urrego",VLOOKUP(LEFT(Proc[[#This Row],[Requested]],1),Table3[#All],2,0),VLOOKUP(Proc[[#This Row],[Author]],Table4[],2,0))</f>
        <v>EL</v>
      </c>
      <c r="L3891" s="95" t="s">
        <v>3524</v>
      </c>
      <c r="M3891" s="101">
        <v>45895</v>
      </c>
      <c r="N3891" s="102"/>
      <c r="O3891" s="102"/>
      <c r="P3891" s="101" t="str">
        <f ca="1">IF(Proc[[#This Row],[DaysAgeing]]&gt;5,"yep","on track")</f>
        <v>yep</v>
      </c>
      <c r="Q3891" s="2">
        <f ca="1">IF(Proc[[#This Row],[DateClosed]]="",ABS(NETWORKDAYS(Proc[[#This Row],[DateOpened]],TODAY()))-1,ABS(NETWORKDAYS(Proc[[#This Row],[DateOpened]],Proc[[#This Row],[DateClosed]]))-1)</f>
        <v>158</v>
      </c>
      <c r="R3891" s="101" t="s">
        <v>4357</v>
      </c>
      <c r="S3891" s="95"/>
      <c r="T3891" s="153">
        <v>3890</v>
      </c>
    </row>
    <row r="3892" spans="1:20" hidden="1">
      <c r="A3892" s="100" t="s">
        <v>4356</v>
      </c>
      <c r="B3892" s="152" t="str">
        <f>IFERROR(VLOOKUP(Proc[[#This Row],[App]],Table2[],3,0),"open")</f>
        <v>ok</v>
      </c>
      <c r="C3892" s="103" t="s">
        <v>369</v>
      </c>
      <c r="D3892" s="152" t="s">
        <v>4289</v>
      </c>
      <c r="E3892" s="152" t="s">
        <v>4343</v>
      </c>
      <c r="F3892" s="95" t="s">
        <v>4343</v>
      </c>
      <c r="G3892" s="100" t="s">
        <v>406</v>
      </c>
      <c r="H3892" s="95" t="str">
        <f>IF(Proc[[#This Row],[type]]="LFF (MDG-F)",MID(Proc[[#This Row],[Obj]],13,10),"")</f>
        <v>JP01TAOE99</v>
      </c>
      <c r="I3892" s="152"/>
      <c r="J3892" s="95" t="b">
        <f>Proc[[#This Row],[Requested]]=Proc[[#This Row],[CurrentParent]]</f>
        <v>1</v>
      </c>
      <c r="K3892" s="152" t="str">
        <f>IF(Proc[[#This Row],[Author]]="Marcela Urrego",VLOOKUP(LEFT(Proc[[#This Row],[Requested]],1),Table3[#All],2,0),VLOOKUP(Proc[[#This Row],[Author]],Table4[],2,0))</f>
        <v>EL</v>
      </c>
      <c r="L3892" s="95" t="s">
        <v>3524</v>
      </c>
      <c r="M3892" s="101">
        <v>45895</v>
      </c>
      <c r="N3892" s="102"/>
      <c r="O3892" s="102"/>
      <c r="P3892" s="101" t="str">
        <f ca="1">IF(Proc[[#This Row],[DaysAgeing]]&gt;5,"yep","on track")</f>
        <v>yep</v>
      </c>
      <c r="Q3892" s="2">
        <f ca="1">IF(Proc[[#This Row],[DateClosed]]="",ABS(NETWORKDAYS(Proc[[#This Row],[DateOpened]],TODAY()))-1,ABS(NETWORKDAYS(Proc[[#This Row],[DateOpened]],Proc[[#This Row],[DateClosed]]))-1)</f>
        <v>158</v>
      </c>
      <c r="R3892" s="101" t="s">
        <v>4357</v>
      </c>
      <c r="S3892" s="95"/>
      <c r="T3892" s="153">
        <v>3891</v>
      </c>
    </row>
    <row r="3893" spans="1:20" hidden="1">
      <c r="A3893" s="100" t="s">
        <v>4356</v>
      </c>
      <c r="B3893" s="152" t="str">
        <f>IFERROR(VLOOKUP(Proc[[#This Row],[App]],Table2[],3,0),"open")</f>
        <v>ok</v>
      </c>
      <c r="C3893" s="103" t="s">
        <v>369</v>
      </c>
      <c r="D3893" s="152" t="s">
        <v>4290</v>
      </c>
      <c r="E3893" s="152" t="s">
        <v>4343</v>
      </c>
      <c r="F3893" s="95" t="s">
        <v>4343</v>
      </c>
      <c r="G3893" s="100" t="s">
        <v>406</v>
      </c>
      <c r="H3893" s="95" t="str">
        <f>IF(Proc[[#This Row],[type]]="LFF (MDG-F)",MID(Proc[[#This Row],[Obj]],13,10),"")</f>
        <v>JP01TAOZ01</v>
      </c>
      <c r="I3893" s="152"/>
      <c r="J3893" s="95" t="b">
        <f>Proc[[#This Row],[Requested]]=Proc[[#This Row],[CurrentParent]]</f>
        <v>1</v>
      </c>
      <c r="K3893" s="152" t="str">
        <f>IF(Proc[[#This Row],[Author]]="Marcela Urrego",VLOOKUP(LEFT(Proc[[#This Row],[Requested]],1),Table3[#All],2,0),VLOOKUP(Proc[[#This Row],[Author]],Table4[],2,0))</f>
        <v>EL</v>
      </c>
      <c r="L3893" s="95" t="s">
        <v>3524</v>
      </c>
      <c r="M3893" s="101">
        <v>45895</v>
      </c>
      <c r="N3893" s="102"/>
      <c r="O3893" s="102"/>
      <c r="P3893" s="101" t="str">
        <f ca="1">IF(Proc[[#This Row],[DaysAgeing]]&gt;5,"yep","on track")</f>
        <v>yep</v>
      </c>
      <c r="Q3893" s="2">
        <f ca="1">IF(Proc[[#This Row],[DateClosed]]="",ABS(NETWORKDAYS(Proc[[#This Row],[DateOpened]],TODAY()))-1,ABS(NETWORKDAYS(Proc[[#This Row],[DateOpened]],Proc[[#This Row],[DateClosed]]))-1)</f>
        <v>158</v>
      </c>
      <c r="R3893" s="101" t="s">
        <v>4357</v>
      </c>
      <c r="S3893" s="95"/>
      <c r="T3893" s="153">
        <v>3892</v>
      </c>
    </row>
    <row r="3894" spans="1:20" hidden="1">
      <c r="A3894" s="100" t="s">
        <v>4356</v>
      </c>
      <c r="B3894" s="111" t="str">
        <f>IFERROR(VLOOKUP(Proc[[#This Row],[App]],Table2[],3,0),"open")</f>
        <v>ok</v>
      </c>
      <c r="C3894" s="103" t="s">
        <v>369</v>
      </c>
      <c r="D3894" s="152" t="s">
        <v>4291</v>
      </c>
      <c r="E3894" s="152" t="s">
        <v>4343</v>
      </c>
      <c r="F3894" s="153" t="s">
        <v>4343</v>
      </c>
      <c r="G3894" s="100" t="s">
        <v>406</v>
      </c>
      <c r="H3894" s="95" t="str">
        <f>IF(Proc[[#This Row],[type]]="LFF (MDG-F)",MID(Proc[[#This Row],[Obj]],13,10),"")</f>
        <v>JP01TAOZ02</v>
      </c>
      <c r="I3894" s="152"/>
      <c r="J3894" s="95" t="b">
        <f>Proc[[#This Row],[Requested]]=Proc[[#This Row],[CurrentParent]]</f>
        <v>1</v>
      </c>
      <c r="K3894" s="107" t="str">
        <f>IF(Proc[[#This Row],[Author]]="Marcela Urrego",VLOOKUP(LEFT(Proc[[#This Row],[Requested]],1),Table3[#All],2,0),VLOOKUP(Proc[[#This Row],[Author]],Table4[],2,0))</f>
        <v>EL</v>
      </c>
      <c r="L3894" s="95" t="s">
        <v>3524</v>
      </c>
      <c r="M3894" s="101">
        <v>45895</v>
      </c>
      <c r="N3894" s="102"/>
      <c r="O3894" s="102"/>
      <c r="P3894" s="101" t="str">
        <f ca="1">IF(Proc[[#This Row],[DaysAgeing]]&gt;5,"yep","on track")</f>
        <v>yep</v>
      </c>
      <c r="Q3894" s="2">
        <f ca="1">IF(Proc[[#This Row],[DateClosed]]="",ABS(NETWORKDAYS(Proc[[#This Row],[DateOpened]],TODAY()))-1,ABS(NETWORKDAYS(Proc[[#This Row],[DateOpened]],Proc[[#This Row],[DateClosed]]))-1)</f>
        <v>158</v>
      </c>
      <c r="R3894" s="101" t="s">
        <v>4357</v>
      </c>
      <c r="S3894" s="95"/>
      <c r="T3894" s="153">
        <v>3893</v>
      </c>
    </row>
    <row r="3895" spans="1:20" hidden="1">
      <c r="A3895" s="100" t="s">
        <v>4356</v>
      </c>
      <c r="B3895" s="152" t="str">
        <f>IFERROR(VLOOKUP(Proc[[#This Row],[App]],Table2[],3,0),"open")</f>
        <v>ok</v>
      </c>
      <c r="C3895" s="103" t="s">
        <v>369</v>
      </c>
      <c r="D3895" s="152" t="s">
        <v>4292</v>
      </c>
      <c r="E3895" s="152" t="s">
        <v>4343</v>
      </c>
      <c r="F3895" s="95" t="s">
        <v>4343</v>
      </c>
      <c r="G3895" s="100" t="s">
        <v>406</v>
      </c>
      <c r="H3895" s="95" t="str">
        <f>IF(Proc[[#This Row],[type]]="LFF (MDG-F)",MID(Proc[[#This Row],[Obj]],13,10),"")</f>
        <v>JP01TAOZ03</v>
      </c>
      <c r="I3895" s="152"/>
      <c r="J3895" s="95" t="b">
        <f>Proc[[#This Row],[Requested]]=Proc[[#This Row],[CurrentParent]]</f>
        <v>1</v>
      </c>
      <c r="K3895" s="152" t="str">
        <f>IF(Proc[[#This Row],[Author]]="Marcela Urrego",VLOOKUP(LEFT(Proc[[#This Row],[Requested]],1),Table3[#All],2,0),VLOOKUP(Proc[[#This Row],[Author]],Table4[],2,0))</f>
        <v>EL</v>
      </c>
      <c r="L3895" s="95" t="s">
        <v>3524</v>
      </c>
      <c r="M3895" s="101">
        <v>45895</v>
      </c>
      <c r="N3895" s="102"/>
      <c r="O3895" s="102"/>
      <c r="P3895" s="101" t="str">
        <f ca="1">IF(Proc[[#This Row],[DaysAgeing]]&gt;5,"yep","on track")</f>
        <v>yep</v>
      </c>
      <c r="Q3895" s="2">
        <f ca="1">IF(Proc[[#This Row],[DateClosed]]="",ABS(NETWORKDAYS(Proc[[#This Row],[DateOpened]],TODAY()))-1,ABS(NETWORKDAYS(Proc[[#This Row],[DateOpened]],Proc[[#This Row],[DateClosed]]))-1)</f>
        <v>158</v>
      </c>
      <c r="R3895" s="101" t="s">
        <v>4357</v>
      </c>
      <c r="S3895" s="95"/>
      <c r="T3895" s="153">
        <v>3894</v>
      </c>
    </row>
    <row r="3896" spans="1:20" hidden="1">
      <c r="A3896" s="100" t="s">
        <v>4356</v>
      </c>
      <c r="B3896" s="111" t="str">
        <f>IFERROR(VLOOKUP(Proc[[#This Row],[App]],Table2[],3,0),"open")</f>
        <v>ok</v>
      </c>
      <c r="C3896" s="103" t="s">
        <v>369</v>
      </c>
      <c r="D3896" s="152" t="s">
        <v>4293</v>
      </c>
      <c r="E3896" s="152" t="s">
        <v>4343</v>
      </c>
      <c r="F3896" s="153" t="s">
        <v>4343</v>
      </c>
      <c r="G3896" s="100" t="s">
        <v>406</v>
      </c>
      <c r="H3896" s="95" t="str">
        <f>IF(Proc[[#This Row],[type]]="LFF (MDG-F)",MID(Proc[[#This Row],[Obj]],13,10),"")</f>
        <v>JP01TAOZ04</v>
      </c>
      <c r="I3896" s="152"/>
      <c r="J3896" s="95" t="b">
        <f>Proc[[#This Row],[Requested]]=Proc[[#This Row],[CurrentParent]]</f>
        <v>1</v>
      </c>
      <c r="K3896" s="107" t="str">
        <f>IF(Proc[[#This Row],[Author]]="Marcela Urrego",VLOOKUP(LEFT(Proc[[#This Row],[Requested]],1),Table3[#All],2,0),VLOOKUP(Proc[[#This Row],[Author]],Table4[],2,0))</f>
        <v>EL</v>
      </c>
      <c r="L3896" s="95" t="s">
        <v>3524</v>
      </c>
      <c r="M3896" s="101">
        <v>45895</v>
      </c>
      <c r="N3896" s="102"/>
      <c r="O3896" s="102"/>
      <c r="P3896" s="101" t="str">
        <f ca="1">IF(Proc[[#This Row],[DaysAgeing]]&gt;5,"yep","on track")</f>
        <v>yep</v>
      </c>
      <c r="Q3896" s="2">
        <f ca="1">IF(Proc[[#This Row],[DateClosed]]="",ABS(NETWORKDAYS(Proc[[#This Row],[DateOpened]],TODAY()))-1,ABS(NETWORKDAYS(Proc[[#This Row],[DateOpened]],Proc[[#This Row],[DateClosed]]))-1)</f>
        <v>158</v>
      </c>
      <c r="R3896" s="101" t="s">
        <v>4357</v>
      </c>
      <c r="S3896" s="95"/>
      <c r="T3896" s="153">
        <v>3895</v>
      </c>
    </row>
    <row r="3897" spans="1:20" hidden="1">
      <c r="A3897" s="100" t="s">
        <v>4356</v>
      </c>
      <c r="B3897" s="152" t="str">
        <f>IFERROR(VLOOKUP(Proc[[#This Row],[App]],Table2[],3,0),"open")</f>
        <v>ok</v>
      </c>
      <c r="C3897" s="103" t="s">
        <v>369</v>
      </c>
      <c r="D3897" s="152" t="s">
        <v>4294</v>
      </c>
      <c r="E3897" s="152" t="s">
        <v>4344</v>
      </c>
      <c r="F3897" s="95" t="s">
        <v>4344</v>
      </c>
      <c r="G3897" s="100" t="s">
        <v>406</v>
      </c>
      <c r="H3897" s="95" t="str">
        <f>IF(Proc[[#This Row],[type]]="LFF (MDG-F)",MID(Proc[[#This Row],[Obj]],13,10),"")</f>
        <v>JP01TAOZ05</v>
      </c>
      <c r="I3897" s="152"/>
      <c r="J3897" s="95" t="b">
        <f>Proc[[#This Row],[Requested]]=Proc[[#This Row],[CurrentParent]]</f>
        <v>1</v>
      </c>
      <c r="K3897" s="152" t="str">
        <f>IF(Proc[[#This Row],[Author]]="Marcela Urrego",VLOOKUP(LEFT(Proc[[#This Row],[Requested]],1),Table3[#All],2,0),VLOOKUP(Proc[[#This Row],[Author]],Table4[],2,0))</f>
        <v>EL</v>
      </c>
      <c r="L3897" s="95" t="s">
        <v>3524</v>
      </c>
      <c r="M3897" s="101">
        <v>45895</v>
      </c>
      <c r="N3897" s="102"/>
      <c r="O3897" s="102"/>
      <c r="P3897" s="101" t="str">
        <f ca="1">IF(Proc[[#This Row],[DaysAgeing]]&gt;5,"yep","on track")</f>
        <v>yep</v>
      </c>
      <c r="Q3897" s="2">
        <f ca="1">IF(Proc[[#This Row],[DateClosed]]="",ABS(NETWORKDAYS(Proc[[#This Row],[DateOpened]],TODAY()))-1,ABS(NETWORKDAYS(Proc[[#This Row],[DateOpened]],Proc[[#This Row],[DateClosed]]))-1)</f>
        <v>158</v>
      </c>
      <c r="R3897" s="101" t="s">
        <v>4357</v>
      </c>
      <c r="S3897" s="95"/>
      <c r="T3897" s="153">
        <v>3896</v>
      </c>
    </row>
    <row r="3898" spans="1:20" hidden="1">
      <c r="A3898" s="100" t="s">
        <v>4356</v>
      </c>
      <c r="B3898" s="152" t="str">
        <f>IFERROR(VLOOKUP(Proc[[#This Row],[App]],Table2[],3,0),"open")</f>
        <v>ok</v>
      </c>
      <c r="C3898" s="103" t="s">
        <v>369</v>
      </c>
      <c r="D3898" s="152" t="s">
        <v>4295</v>
      </c>
      <c r="E3898" s="152" t="s">
        <v>4343</v>
      </c>
      <c r="F3898" s="95" t="s">
        <v>4343</v>
      </c>
      <c r="G3898" s="100" t="s">
        <v>406</v>
      </c>
      <c r="H3898" s="95" t="str">
        <f>IF(Proc[[#This Row],[type]]="LFF (MDG-F)",MID(Proc[[#This Row],[Obj]],13,10),"")</f>
        <v>JP01TAOZ06</v>
      </c>
      <c r="I3898" s="152"/>
      <c r="J3898" s="95" t="b">
        <f>Proc[[#This Row],[Requested]]=Proc[[#This Row],[CurrentParent]]</f>
        <v>1</v>
      </c>
      <c r="K3898" s="152" t="str">
        <f>IF(Proc[[#This Row],[Author]]="Marcela Urrego",VLOOKUP(LEFT(Proc[[#This Row],[Requested]],1),Table3[#All],2,0),VLOOKUP(Proc[[#This Row],[Author]],Table4[],2,0))</f>
        <v>EL</v>
      </c>
      <c r="L3898" s="95" t="s">
        <v>3524</v>
      </c>
      <c r="M3898" s="101">
        <v>45895</v>
      </c>
      <c r="N3898" s="102"/>
      <c r="O3898" s="102"/>
      <c r="P3898" s="101" t="str">
        <f ca="1">IF(Proc[[#This Row],[DaysAgeing]]&gt;5,"yep","on track")</f>
        <v>yep</v>
      </c>
      <c r="Q3898" s="2">
        <f ca="1">IF(Proc[[#This Row],[DateClosed]]="",ABS(NETWORKDAYS(Proc[[#This Row],[DateOpened]],TODAY()))-1,ABS(NETWORKDAYS(Proc[[#This Row],[DateOpened]],Proc[[#This Row],[DateClosed]]))-1)</f>
        <v>158</v>
      </c>
      <c r="R3898" s="101" t="s">
        <v>4357</v>
      </c>
      <c r="S3898" s="95"/>
      <c r="T3898" s="153">
        <v>3897</v>
      </c>
    </row>
    <row r="3899" spans="1:20" hidden="1">
      <c r="A3899" s="100" t="s">
        <v>4356</v>
      </c>
      <c r="B3899" s="152" t="str">
        <f>IFERROR(VLOOKUP(Proc[[#This Row],[App]],Table2[],3,0),"open")</f>
        <v>ok</v>
      </c>
      <c r="C3899" s="103" t="s">
        <v>369</v>
      </c>
      <c r="D3899" s="152" t="s">
        <v>4296</v>
      </c>
      <c r="E3899" s="152" t="s">
        <v>4345</v>
      </c>
      <c r="F3899" s="95" t="s">
        <v>4345</v>
      </c>
      <c r="G3899" s="100" t="s">
        <v>406</v>
      </c>
      <c r="H3899" s="95" t="str">
        <f>IF(Proc[[#This Row],[type]]="LFF (MDG-F)",MID(Proc[[#This Row],[Obj]],13,10),"")</f>
        <v>JP01TBOZ01</v>
      </c>
      <c r="I3899" s="152"/>
      <c r="J3899" s="95" t="b">
        <f>Proc[[#This Row],[Requested]]=Proc[[#This Row],[CurrentParent]]</f>
        <v>1</v>
      </c>
      <c r="K3899" s="152" t="str">
        <f>IF(Proc[[#This Row],[Author]]="Marcela Urrego",VLOOKUP(LEFT(Proc[[#This Row],[Requested]],1),Table3[#All],2,0),VLOOKUP(Proc[[#This Row],[Author]],Table4[],2,0))</f>
        <v>EL</v>
      </c>
      <c r="L3899" s="95" t="s">
        <v>3524</v>
      </c>
      <c r="M3899" s="101">
        <v>45895</v>
      </c>
      <c r="N3899" s="102"/>
      <c r="O3899" s="102"/>
      <c r="P3899" s="101" t="str">
        <f ca="1">IF(Proc[[#This Row],[DaysAgeing]]&gt;5,"yep","on track")</f>
        <v>yep</v>
      </c>
      <c r="Q3899" s="2">
        <f ca="1">IF(Proc[[#This Row],[DateClosed]]="",ABS(NETWORKDAYS(Proc[[#This Row],[DateOpened]],TODAY()))-1,ABS(NETWORKDAYS(Proc[[#This Row],[DateOpened]],Proc[[#This Row],[DateClosed]]))-1)</f>
        <v>158</v>
      </c>
      <c r="R3899" s="101" t="s">
        <v>4357</v>
      </c>
      <c r="S3899" s="95"/>
      <c r="T3899" s="153">
        <v>3898</v>
      </c>
    </row>
    <row r="3900" spans="1:20" hidden="1">
      <c r="A3900" s="100" t="s">
        <v>4356</v>
      </c>
      <c r="B3900" s="111" t="str">
        <f>IFERROR(VLOOKUP(Proc[[#This Row],[App]],Table2[],3,0),"open")</f>
        <v>ok</v>
      </c>
      <c r="C3900" s="103" t="s">
        <v>369</v>
      </c>
      <c r="D3900" s="152" t="s">
        <v>4297</v>
      </c>
      <c r="E3900" s="152" t="s">
        <v>4346</v>
      </c>
      <c r="F3900" s="95" t="s">
        <v>4346</v>
      </c>
      <c r="G3900" s="100" t="s">
        <v>406</v>
      </c>
      <c r="H3900" s="95" t="str">
        <f>IF(Proc[[#This Row],[type]]="LFF (MDG-F)",MID(Proc[[#This Row],[Obj]],13,10),"")</f>
        <v>JP01TBOZ05</v>
      </c>
      <c r="I3900" s="152"/>
      <c r="J3900" s="95" t="b">
        <f>Proc[[#This Row],[Requested]]=Proc[[#This Row],[CurrentParent]]</f>
        <v>1</v>
      </c>
      <c r="K3900" s="107" t="str">
        <f>IF(Proc[[#This Row],[Author]]="Marcela Urrego",VLOOKUP(LEFT(Proc[[#This Row],[Requested]],1),Table3[#All],2,0),VLOOKUP(Proc[[#This Row],[Author]],Table4[],2,0))</f>
        <v>EL</v>
      </c>
      <c r="L3900" s="95" t="s">
        <v>3524</v>
      </c>
      <c r="M3900" s="101">
        <v>45895</v>
      </c>
      <c r="N3900" s="102"/>
      <c r="O3900" s="102"/>
      <c r="P3900" s="101" t="str">
        <f ca="1">IF(Proc[[#This Row],[DaysAgeing]]&gt;5,"yep","on track")</f>
        <v>yep</v>
      </c>
      <c r="Q3900" s="2">
        <f ca="1">IF(Proc[[#This Row],[DateClosed]]="",ABS(NETWORKDAYS(Proc[[#This Row],[DateOpened]],TODAY()))-1,ABS(NETWORKDAYS(Proc[[#This Row],[DateOpened]],Proc[[#This Row],[DateClosed]]))-1)</f>
        <v>158</v>
      </c>
      <c r="R3900" s="101" t="s">
        <v>4357</v>
      </c>
      <c r="S3900" s="95"/>
      <c r="T3900" s="153">
        <v>3899</v>
      </c>
    </row>
    <row r="3901" spans="1:20" hidden="1">
      <c r="A3901" s="100" t="s">
        <v>4356</v>
      </c>
      <c r="B3901" s="152" t="str">
        <f>IFERROR(VLOOKUP(Proc[[#This Row],[App]],Table2[],3,0),"open")</f>
        <v>ok</v>
      </c>
      <c r="C3901" s="103" t="s">
        <v>369</v>
      </c>
      <c r="D3901" s="152" t="s">
        <v>4298</v>
      </c>
      <c r="E3901" s="152" t="s">
        <v>4347</v>
      </c>
      <c r="F3901" s="95" t="s">
        <v>4347</v>
      </c>
      <c r="G3901" s="100" t="s">
        <v>406</v>
      </c>
      <c r="H3901" s="95" t="str">
        <f>IF(Proc[[#This Row],[type]]="LFF (MDG-F)",MID(Proc[[#This Row],[Obj]],13,10),"")</f>
        <v>JP01TCOZ01</v>
      </c>
      <c r="I3901" s="152"/>
      <c r="J3901" s="95" t="b">
        <f>Proc[[#This Row],[Requested]]=Proc[[#This Row],[CurrentParent]]</f>
        <v>1</v>
      </c>
      <c r="K3901" s="152" t="str">
        <f>IF(Proc[[#This Row],[Author]]="Marcela Urrego",VLOOKUP(LEFT(Proc[[#This Row],[Requested]],1),Table3[#All],2,0),VLOOKUP(Proc[[#This Row],[Author]],Table4[],2,0))</f>
        <v>EL</v>
      </c>
      <c r="L3901" s="95" t="s">
        <v>3524</v>
      </c>
      <c r="M3901" s="101">
        <v>45895</v>
      </c>
      <c r="N3901" s="102"/>
      <c r="O3901" s="102"/>
      <c r="P3901" s="101" t="str">
        <f ca="1">IF(Proc[[#This Row],[DaysAgeing]]&gt;5,"yep","on track")</f>
        <v>yep</v>
      </c>
      <c r="Q3901" s="2">
        <f ca="1">IF(Proc[[#This Row],[DateClosed]]="",ABS(NETWORKDAYS(Proc[[#This Row],[DateOpened]],TODAY()))-1,ABS(NETWORKDAYS(Proc[[#This Row],[DateOpened]],Proc[[#This Row],[DateClosed]]))-1)</f>
        <v>158</v>
      </c>
      <c r="R3901" s="140" t="s">
        <v>4357</v>
      </c>
      <c r="S3901" s="153"/>
      <c r="T3901" s="153">
        <v>3900</v>
      </c>
    </row>
    <row r="3902" spans="1:20" hidden="1">
      <c r="A3902" s="100" t="s">
        <v>4356</v>
      </c>
      <c r="B3902" s="111" t="str">
        <f>IFERROR(VLOOKUP(Proc[[#This Row],[App]],Table2[],3,0),"open")</f>
        <v>ok</v>
      </c>
      <c r="C3902" s="103" t="s">
        <v>369</v>
      </c>
      <c r="D3902" s="152" t="s">
        <v>4299</v>
      </c>
      <c r="E3902" s="152" t="s">
        <v>4348</v>
      </c>
      <c r="F3902" s="153" t="s">
        <v>4348</v>
      </c>
      <c r="G3902" s="100" t="s">
        <v>406</v>
      </c>
      <c r="H3902" s="95" t="str">
        <f>IF(Proc[[#This Row],[type]]="LFF (MDG-F)",MID(Proc[[#This Row],[Obj]],13,10),"")</f>
        <v>JP01TDOZ01</v>
      </c>
      <c r="I3902" s="152"/>
      <c r="J3902" s="95" t="b">
        <f>Proc[[#This Row],[Requested]]=Proc[[#This Row],[CurrentParent]]</f>
        <v>1</v>
      </c>
      <c r="K3902" s="107" t="str">
        <f>IF(Proc[[#This Row],[Author]]="Marcela Urrego",VLOOKUP(LEFT(Proc[[#This Row],[Requested]],1),Table3[#All],2,0),VLOOKUP(Proc[[#This Row],[Author]],Table4[],2,0))</f>
        <v>EL</v>
      </c>
      <c r="L3902" s="95" t="s">
        <v>3524</v>
      </c>
      <c r="M3902" s="101">
        <v>45895</v>
      </c>
      <c r="N3902" s="102"/>
      <c r="O3902" s="102"/>
      <c r="P3902" s="101" t="str">
        <f ca="1">IF(Proc[[#This Row],[DaysAgeing]]&gt;5,"yep","on track")</f>
        <v>yep</v>
      </c>
      <c r="Q3902" s="2">
        <f ca="1">IF(Proc[[#This Row],[DateClosed]]="",ABS(NETWORKDAYS(Proc[[#This Row],[DateOpened]],TODAY()))-1,ABS(NETWORKDAYS(Proc[[#This Row],[DateOpened]],Proc[[#This Row],[DateClosed]]))-1)</f>
        <v>158</v>
      </c>
      <c r="R3902" s="101" t="s">
        <v>4357</v>
      </c>
      <c r="S3902" s="95"/>
      <c r="T3902" s="153">
        <v>3901</v>
      </c>
    </row>
    <row r="3903" spans="1:20" hidden="1">
      <c r="A3903" s="100" t="s">
        <v>4356</v>
      </c>
      <c r="B3903" s="152" t="str">
        <f>IFERROR(VLOOKUP(Proc[[#This Row],[App]],Table2[],3,0),"open")</f>
        <v>ok</v>
      </c>
      <c r="C3903" s="103" t="s">
        <v>369</v>
      </c>
      <c r="D3903" s="152" t="s">
        <v>4300</v>
      </c>
      <c r="E3903" s="152" t="s">
        <v>4348</v>
      </c>
      <c r="F3903" s="95" t="s">
        <v>4348</v>
      </c>
      <c r="G3903" s="100" t="s">
        <v>406</v>
      </c>
      <c r="H3903" s="95" t="str">
        <f>IF(Proc[[#This Row],[type]]="LFF (MDG-F)",MID(Proc[[#This Row],[Obj]],13,10),"")</f>
        <v>JP01TDOZ02</v>
      </c>
      <c r="I3903" s="152"/>
      <c r="J3903" s="95" t="b">
        <f>Proc[[#This Row],[Requested]]=Proc[[#This Row],[CurrentParent]]</f>
        <v>1</v>
      </c>
      <c r="K3903" s="152" t="str">
        <f>IF(Proc[[#This Row],[Author]]="Marcela Urrego",VLOOKUP(LEFT(Proc[[#This Row],[Requested]],1),Table3[#All],2,0),VLOOKUP(Proc[[#This Row],[Author]],Table4[],2,0))</f>
        <v>EL</v>
      </c>
      <c r="L3903" s="95" t="s">
        <v>3524</v>
      </c>
      <c r="M3903" s="101">
        <v>45895</v>
      </c>
      <c r="N3903" s="102"/>
      <c r="O3903" s="102"/>
      <c r="P3903" s="101" t="str">
        <f ca="1">IF(Proc[[#This Row],[DaysAgeing]]&gt;5,"yep","on track")</f>
        <v>yep</v>
      </c>
      <c r="Q3903" s="2">
        <f ca="1">IF(Proc[[#This Row],[DateClosed]]="",ABS(NETWORKDAYS(Proc[[#This Row],[DateOpened]],TODAY()))-1,ABS(NETWORKDAYS(Proc[[#This Row],[DateOpened]],Proc[[#This Row],[DateClosed]]))-1)</f>
        <v>158</v>
      </c>
      <c r="R3903" s="140" t="s">
        <v>4357</v>
      </c>
      <c r="S3903" s="153"/>
      <c r="T3903" s="153">
        <v>3902</v>
      </c>
    </row>
    <row r="3904" spans="1:20" hidden="1">
      <c r="A3904" s="100" t="s">
        <v>4356</v>
      </c>
      <c r="B3904" s="111" t="str">
        <f>IFERROR(VLOOKUP(Proc[[#This Row],[App]],Table2[],3,0),"open")</f>
        <v>ok</v>
      </c>
      <c r="C3904" s="103" t="s">
        <v>369</v>
      </c>
      <c r="D3904" s="152" t="s">
        <v>4301</v>
      </c>
      <c r="E3904" s="152" t="s">
        <v>4348</v>
      </c>
      <c r="F3904" s="153" t="s">
        <v>4348</v>
      </c>
      <c r="G3904" s="100" t="s">
        <v>406</v>
      </c>
      <c r="H3904" s="95" t="str">
        <f>IF(Proc[[#This Row],[type]]="LFF (MDG-F)",MID(Proc[[#This Row],[Obj]],13,10),"")</f>
        <v>JP01TDOZ03</v>
      </c>
      <c r="I3904" s="152"/>
      <c r="J3904" s="95" t="b">
        <f>Proc[[#This Row],[Requested]]=Proc[[#This Row],[CurrentParent]]</f>
        <v>1</v>
      </c>
      <c r="K3904" s="107" t="str">
        <f>IF(Proc[[#This Row],[Author]]="Marcela Urrego",VLOOKUP(LEFT(Proc[[#This Row],[Requested]],1),Table3[#All],2,0),VLOOKUP(Proc[[#This Row],[Author]],Table4[],2,0))</f>
        <v>EL</v>
      </c>
      <c r="L3904" s="95" t="s">
        <v>3524</v>
      </c>
      <c r="M3904" s="101">
        <v>45895</v>
      </c>
      <c r="N3904" s="102"/>
      <c r="O3904" s="102"/>
      <c r="P3904" s="101" t="str">
        <f ca="1">IF(Proc[[#This Row],[DaysAgeing]]&gt;5,"yep","on track")</f>
        <v>yep</v>
      </c>
      <c r="Q3904" s="2">
        <f ca="1">IF(Proc[[#This Row],[DateClosed]]="",ABS(NETWORKDAYS(Proc[[#This Row],[DateOpened]],TODAY()))-1,ABS(NETWORKDAYS(Proc[[#This Row],[DateOpened]],Proc[[#This Row],[DateClosed]]))-1)</f>
        <v>158</v>
      </c>
      <c r="R3904" s="101" t="s">
        <v>4357</v>
      </c>
      <c r="S3904" s="95"/>
      <c r="T3904" s="153">
        <v>3903</v>
      </c>
    </row>
    <row r="3905" spans="1:20" hidden="1">
      <c r="A3905" s="100" t="s">
        <v>4356</v>
      </c>
      <c r="B3905" s="111" t="str">
        <f>IFERROR(VLOOKUP(Proc[[#This Row],[App]],Table2[],3,0),"open")</f>
        <v>ok</v>
      </c>
      <c r="C3905" s="103" t="s">
        <v>369</v>
      </c>
      <c r="D3905" s="152" t="s">
        <v>4302</v>
      </c>
      <c r="E3905" s="152" t="s">
        <v>4348</v>
      </c>
      <c r="F3905" s="153" t="s">
        <v>4348</v>
      </c>
      <c r="G3905" s="100" t="s">
        <v>406</v>
      </c>
      <c r="H3905" s="95" t="str">
        <f>IF(Proc[[#This Row],[type]]="LFF (MDG-F)",MID(Proc[[#This Row],[Obj]],13,10),"")</f>
        <v>JP01TDOZ04</v>
      </c>
      <c r="I3905" s="152"/>
      <c r="J3905" s="95" t="b">
        <f>Proc[[#This Row],[Requested]]=Proc[[#This Row],[CurrentParent]]</f>
        <v>1</v>
      </c>
      <c r="K3905" s="107" t="str">
        <f>IF(Proc[[#This Row],[Author]]="Marcela Urrego",VLOOKUP(LEFT(Proc[[#This Row],[Requested]],1),Table3[#All],2,0),VLOOKUP(Proc[[#This Row],[Author]],Table4[],2,0))</f>
        <v>EL</v>
      </c>
      <c r="L3905" s="95" t="s">
        <v>3524</v>
      </c>
      <c r="M3905" s="101">
        <v>45895</v>
      </c>
      <c r="N3905" s="102"/>
      <c r="O3905" s="102"/>
      <c r="P3905" s="101" t="str">
        <f ca="1">IF(Proc[[#This Row],[DaysAgeing]]&gt;5,"yep","on track")</f>
        <v>yep</v>
      </c>
      <c r="Q3905" s="2">
        <f ca="1">IF(Proc[[#This Row],[DateClosed]]="",ABS(NETWORKDAYS(Proc[[#This Row],[DateOpened]],TODAY()))-1,ABS(NETWORKDAYS(Proc[[#This Row],[DateOpened]],Proc[[#This Row],[DateClosed]]))-1)</f>
        <v>158</v>
      </c>
      <c r="R3905" s="101" t="s">
        <v>4357</v>
      </c>
      <c r="S3905" s="95"/>
      <c r="T3905" s="153">
        <v>3904</v>
      </c>
    </row>
    <row r="3906" spans="1:20" hidden="1">
      <c r="A3906" s="100" t="s">
        <v>4356</v>
      </c>
      <c r="B3906" s="152" t="str">
        <f>IFERROR(VLOOKUP(Proc[[#This Row],[App]],Table2[],3,0),"open")</f>
        <v>ok</v>
      </c>
      <c r="C3906" s="103" t="s">
        <v>369</v>
      </c>
      <c r="D3906" s="152" t="s">
        <v>4303</v>
      </c>
      <c r="E3906" s="152" t="s">
        <v>4348</v>
      </c>
      <c r="F3906" s="95" t="s">
        <v>4348</v>
      </c>
      <c r="G3906" s="100" t="s">
        <v>406</v>
      </c>
      <c r="H3906" s="95" t="str">
        <f>IF(Proc[[#This Row],[type]]="LFF (MDG-F)",MID(Proc[[#This Row],[Obj]],13,10),"")</f>
        <v>JP01TDOZ05</v>
      </c>
      <c r="I3906" s="152"/>
      <c r="J3906" s="95" t="b">
        <f>Proc[[#This Row],[Requested]]=Proc[[#This Row],[CurrentParent]]</f>
        <v>1</v>
      </c>
      <c r="K3906" s="152" t="str">
        <f>IF(Proc[[#This Row],[Author]]="Marcela Urrego",VLOOKUP(LEFT(Proc[[#This Row],[Requested]],1),Table3[#All],2,0),VLOOKUP(Proc[[#This Row],[Author]],Table4[],2,0))</f>
        <v>EL</v>
      </c>
      <c r="L3906" s="95" t="s">
        <v>3524</v>
      </c>
      <c r="M3906" s="101">
        <v>45895</v>
      </c>
      <c r="N3906" s="102"/>
      <c r="O3906" s="102"/>
      <c r="P3906" s="101" t="str">
        <f ca="1">IF(Proc[[#This Row],[DaysAgeing]]&gt;5,"yep","on track")</f>
        <v>yep</v>
      </c>
      <c r="Q3906" s="2">
        <f ca="1">IF(Proc[[#This Row],[DateClosed]]="",ABS(NETWORKDAYS(Proc[[#This Row],[DateOpened]],TODAY()))-1,ABS(NETWORKDAYS(Proc[[#This Row],[DateOpened]],Proc[[#This Row],[DateClosed]]))-1)</f>
        <v>158</v>
      </c>
      <c r="R3906" s="140" t="s">
        <v>4357</v>
      </c>
      <c r="S3906" s="153"/>
      <c r="T3906" s="153">
        <v>3905</v>
      </c>
    </row>
    <row r="3907" spans="1:20" hidden="1">
      <c r="A3907" s="100" t="s">
        <v>4356</v>
      </c>
      <c r="B3907" s="111" t="str">
        <f>IFERROR(VLOOKUP(Proc[[#This Row],[App]],Table2[],3,0),"open")</f>
        <v>ok</v>
      </c>
      <c r="C3907" s="103" t="s">
        <v>369</v>
      </c>
      <c r="D3907" s="152" t="s">
        <v>4304</v>
      </c>
      <c r="E3907" s="152" t="s">
        <v>4348</v>
      </c>
      <c r="F3907" s="153" t="s">
        <v>4348</v>
      </c>
      <c r="G3907" s="100" t="s">
        <v>406</v>
      </c>
      <c r="H3907" s="95" t="str">
        <f>IF(Proc[[#This Row],[type]]="LFF (MDG-F)",MID(Proc[[#This Row],[Obj]],13,10),"")</f>
        <v>JP01TDOZ06</v>
      </c>
      <c r="I3907" s="152"/>
      <c r="J3907" s="95" t="b">
        <f>Proc[[#This Row],[Requested]]=Proc[[#This Row],[CurrentParent]]</f>
        <v>1</v>
      </c>
      <c r="K3907" s="107" t="str">
        <f>IF(Proc[[#This Row],[Author]]="Marcela Urrego",VLOOKUP(LEFT(Proc[[#This Row],[Requested]],1),Table3[#All],2,0),VLOOKUP(Proc[[#This Row],[Author]],Table4[],2,0))</f>
        <v>EL</v>
      </c>
      <c r="L3907" s="153" t="s">
        <v>3524</v>
      </c>
      <c r="M3907" s="101">
        <v>45895</v>
      </c>
      <c r="N3907" s="102"/>
      <c r="O3907" s="102"/>
      <c r="P3907" s="101" t="str">
        <f ca="1">IF(Proc[[#This Row],[DaysAgeing]]&gt;5,"yep","on track")</f>
        <v>yep</v>
      </c>
      <c r="Q3907" s="2">
        <f ca="1">IF(Proc[[#This Row],[DateClosed]]="",ABS(NETWORKDAYS(Proc[[#This Row],[DateOpened]],TODAY()))-1,ABS(NETWORKDAYS(Proc[[#This Row],[DateOpened]],Proc[[#This Row],[DateClosed]]))-1)</f>
        <v>158</v>
      </c>
      <c r="R3907" s="101" t="s">
        <v>4357</v>
      </c>
      <c r="S3907" s="95"/>
      <c r="T3907" s="153">
        <v>3906</v>
      </c>
    </row>
    <row r="3908" spans="1:20" hidden="1">
      <c r="A3908" s="100" t="s">
        <v>4356</v>
      </c>
      <c r="B3908" s="152" t="str">
        <f>IFERROR(VLOOKUP(Proc[[#This Row],[App]],Table2[],3,0),"open")</f>
        <v>ok</v>
      </c>
      <c r="C3908" s="103" t="s">
        <v>369</v>
      </c>
      <c r="D3908" s="152" t="s">
        <v>4305</v>
      </c>
      <c r="E3908" s="152" t="s">
        <v>4349</v>
      </c>
      <c r="F3908" s="95" t="s">
        <v>4349</v>
      </c>
      <c r="G3908" s="100" t="s">
        <v>406</v>
      </c>
      <c r="H3908" s="95" t="str">
        <f>IF(Proc[[#This Row],[type]]="LFF (MDG-F)",MID(Proc[[#This Row],[Obj]],13,10),"")</f>
        <v>JP01TEOZ01</v>
      </c>
      <c r="I3908" s="152"/>
      <c r="J3908" s="95" t="b">
        <f>Proc[[#This Row],[Requested]]=Proc[[#This Row],[CurrentParent]]</f>
        <v>1</v>
      </c>
      <c r="K3908" s="152" t="str">
        <f>IF(Proc[[#This Row],[Author]]="Marcela Urrego",VLOOKUP(LEFT(Proc[[#This Row],[Requested]],1),Table3[#All],2,0),VLOOKUP(Proc[[#This Row],[Author]],Table4[],2,0))</f>
        <v>EL</v>
      </c>
      <c r="L3908" s="95" t="s">
        <v>3524</v>
      </c>
      <c r="M3908" s="101">
        <v>45895</v>
      </c>
      <c r="N3908" s="102"/>
      <c r="O3908" s="102"/>
      <c r="P3908" s="101" t="str">
        <f ca="1">IF(Proc[[#This Row],[DaysAgeing]]&gt;5,"yep","on track")</f>
        <v>yep</v>
      </c>
      <c r="Q3908" s="2">
        <f ca="1">IF(Proc[[#This Row],[DateClosed]]="",ABS(NETWORKDAYS(Proc[[#This Row],[DateOpened]],TODAY()))-1,ABS(NETWORKDAYS(Proc[[#This Row],[DateOpened]],Proc[[#This Row],[DateClosed]]))-1)</f>
        <v>158</v>
      </c>
      <c r="R3908" s="101" t="s">
        <v>4357</v>
      </c>
      <c r="S3908" s="95"/>
      <c r="T3908" s="153">
        <v>3907</v>
      </c>
    </row>
    <row r="3909" spans="1:20" hidden="1">
      <c r="A3909" s="100" t="s">
        <v>4356</v>
      </c>
      <c r="B3909" s="152" t="str">
        <f>IFERROR(VLOOKUP(Proc[[#This Row],[App]],Table2[],3,0),"open")</f>
        <v>ok</v>
      </c>
      <c r="C3909" s="103" t="s">
        <v>369</v>
      </c>
      <c r="D3909" s="152" t="s">
        <v>4306</v>
      </c>
      <c r="E3909" s="152" t="s">
        <v>4344</v>
      </c>
      <c r="F3909" s="95" t="s">
        <v>4344</v>
      </c>
      <c r="G3909" s="100" t="s">
        <v>406</v>
      </c>
      <c r="H3909" s="95" t="str">
        <f>IF(Proc[[#This Row],[type]]="LFF (MDG-F)",MID(Proc[[#This Row],[Obj]],13,10),"")</f>
        <v>JP01TFOZ01</v>
      </c>
      <c r="I3909" s="152"/>
      <c r="J3909" s="95" t="b">
        <f>Proc[[#This Row],[Requested]]=Proc[[#This Row],[CurrentParent]]</f>
        <v>1</v>
      </c>
      <c r="K3909" s="152" t="str">
        <f>IF(Proc[[#This Row],[Author]]="Marcela Urrego",VLOOKUP(LEFT(Proc[[#This Row],[Requested]],1),Table3[#All],2,0),VLOOKUP(Proc[[#This Row],[Author]],Table4[],2,0))</f>
        <v>EL</v>
      </c>
      <c r="L3909" s="95" t="s">
        <v>3524</v>
      </c>
      <c r="M3909" s="101">
        <v>45895</v>
      </c>
      <c r="N3909" s="102"/>
      <c r="O3909" s="102"/>
      <c r="P3909" s="101" t="str">
        <f ca="1">IF(Proc[[#This Row],[DaysAgeing]]&gt;5,"yep","on track")</f>
        <v>yep</v>
      </c>
      <c r="Q3909" s="2">
        <f ca="1">IF(Proc[[#This Row],[DateClosed]]="",ABS(NETWORKDAYS(Proc[[#This Row],[DateOpened]],TODAY()))-1,ABS(NETWORKDAYS(Proc[[#This Row],[DateOpened]],Proc[[#This Row],[DateClosed]]))-1)</f>
        <v>158</v>
      </c>
      <c r="R3909" s="101" t="s">
        <v>4357</v>
      </c>
      <c r="S3909" s="95"/>
      <c r="T3909" s="153">
        <v>3908</v>
      </c>
    </row>
    <row r="3910" spans="1:20" hidden="1">
      <c r="A3910" s="100" t="s">
        <v>4356</v>
      </c>
      <c r="B3910" s="152" t="str">
        <f>IFERROR(VLOOKUP(Proc[[#This Row],[App]],Table2[],3,0),"open")</f>
        <v>ok</v>
      </c>
      <c r="C3910" s="103" t="s">
        <v>369</v>
      </c>
      <c r="D3910" s="152" t="s">
        <v>4307</v>
      </c>
      <c r="E3910" s="152" t="s">
        <v>4344</v>
      </c>
      <c r="F3910" s="95" t="s">
        <v>4344</v>
      </c>
      <c r="G3910" s="100" t="s">
        <v>406</v>
      </c>
      <c r="H3910" s="95" t="str">
        <f>IF(Proc[[#This Row],[type]]="LFF (MDG-F)",MID(Proc[[#This Row],[Obj]],13,10),"")</f>
        <v>JP01TFOZ02</v>
      </c>
      <c r="I3910" s="152"/>
      <c r="J3910" s="95" t="b">
        <f>Proc[[#This Row],[Requested]]=Proc[[#This Row],[CurrentParent]]</f>
        <v>1</v>
      </c>
      <c r="K3910" s="152" t="str">
        <f>IF(Proc[[#This Row],[Author]]="Marcela Urrego",VLOOKUP(LEFT(Proc[[#This Row],[Requested]],1),Table3[#All],2,0),VLOOKUP(Proc[[#This Row],[Author]],Table4[],2,0))</f>
        <v>EL</v>
      </c>
      <c r="L3910" s="95" t="s">
        <v>3524</v>
      </c>
      <c r="M3910" s="101">
        <v>45895</v>
      </c>
      <c r="N3910" s="102"/>
      <c r="O3910" s="102"/>
      <c r="P3910" s="101" t="str">
        <f ca="1">IF(Proc[[#This Row],[DaysAgeing]]&gt;5,"yep","on track")</f>
        <v>yep</v>
      </c>
      <c r="Q3910" s="2">
        <f ca="1">IF(Proc[[#This Row],[DateClosed]]="",ABS(NETWORKDAYS(Proc[[#This Row],[DateOpened]],TODAY()))-1,ABS(NETWORKDAYS(Proc[[#This Row],[DateOpened]],Proc[[#This Row],[DateClosed]]))-1)</f>
        <v>158</v>
      </c>
      <c r="R3910" s="101" t="s">
        <v>4357</v>
      </c>
      <c r="S3910" s="95"/>
      <c r="T3910" s="153">
        <v>3909</v>
      </c>
    </row>
    <row r="3911" spans="1:20" hidden="1">
      <c r="A3911" s="100" t="s">
        <v>4356</v>
      </c>
      <c r="B3911" s="152" t="str">
        <f>IFERROR(VLOOKUP(Proc[[#This Row],[App]],Table2[],3,0),"open")</f>
        <v>ok</v>
      </c>
      <c r="C3911" s="103" t="s">
        <v>369</v>
      </c>
      <c r="D3911" s="152" t="s">
        <v>4308</v>
      </c>
      <c r="E3911" s="152" t="s">
        <v>4344</v>
      </c>
      <c r="F3911" s="95" t="s">
        <v>4344</v>
      </c>
      <c r="G3911" s="100" t="s">
        <v>406</v>
      </c>
      <c r="H3911" s="95" t="str">
        <f>IF(Proc[[#This Row],[type]]="LFF (MDG-F)",MID(Proc[[#This Row],[Obj]],13,10),"")</f>
        <v>JP01TFOZ03</v>
      </c>
      <c r="I3911" s="152"/>
      <c r="J3911" s="95" t="b">
        <f>Proc[[#This Row],[Requested]]=Proc[[#This Row],[CurrentParent]]</f>
        <v>1</v>
      </c>
      <c r="K3911" s="152" t="str">
        <f>IF(Proc[[#This Row],[Author]]="Marcela Urrego",VLOOKUP(LEFT(Proc[[#This Row],[Requested]],1),Table3[#All],2,0),VLOOKUP(Proc[[#This Row],[Author]],Table4[],2,0))</f>
        <v>EL</v>
      </c>
      <c r="L3911" s="95" t="s">
        <v>3524</v>
      </c>
      <c r="M3911" s="101">
        <v>45895</v>
      </c>
      <c r="N3911" s="102"/>
      <c r="O3911" s="102"/>
      <c r="P3911" s="101" t="str">
        <f ca="1">IF(Proc[[#This Row],[DaysAgeing]]&gt;5,"yep","on track")</f>
        <v>yep</v>
      </c>
      <c r="Q3911" s="2">
        <f ca="1">IF(Proc[[#This Row],[DateClosed]]="",ABS(NETWORKDAYS(Proc[[#This Row],[DateOpened]],TODAY()))-1,ABS(NETWORKDAYS(Proc[[#This Row],[DateOpened]],Proc[[#This Row],[DateClosed]]))-1)</f>
        <v>158</v>
      </c>
      <c r="R3911" s="101" t="s">
        <v>4357</v>
      </c>
      <c r="S3911" s="95"/>
      <c r="T3911" s="153">
        <v>3910</v>
      </c>
    </row>
    <row r="3912" spans="1:20" hidden="1">
      <c r="A3912" s="100" t="s">
        <v>4356</v>
      </c>
      <c r="B3912" s="111" t="str">
        <f>IFERROR(VLOOKUP(Proc[[#This Row],[App]],Table2[],3,0),"open")</f>
        <v>ok</v>
      </c>
      <c r="C3912" s="103" t="s">
        <v>369</v>
      </c>
      <c r="D3912" s="152" t="s">
        <v>4309</v>
      </c>
      <c r="E3912" s="152" t="s">
        <v>4350</v>
      </c>
      <c r="F3912" s="153" t="s">
        <v>4350</v>
      </c>
      <c r="G3912" s="100" t="s">
        <v>406</v>
      </c>
      <c r="H3912" s="95" t="str">
        <f>IF(Proc[[#This Row],[type]]="LFF (MDG-F)",MID(Proc[[#This Row],[Obj]],13,10),"")</f>
        <v>JP01TKOZ00</v>
      </c>
      <c r="I3912" s="152"/>
      <c r="J3912" s="95" t="b">
        <f>Proc[[#This Row],[Requested]]=Proc[[#This Row],[CurrentParent]]</f>
        <v>1</v>
      </c>
      <c r="K3912" s="107" t="str">
        <f>IF(Proc[[#This Row],[Author]]="Marcela Urrego",VLOOKUP(LEFT(Proc[[#This Row],[Requested]],1),Table3[#All],2,0),VLOOKUP(Proc[[#This Row],[Author]],Table4[],2,0))</f>
        <v>EL</v>
      </c>
      <c r="L3912" s="95" t="s">
        <v>3524</v>
      </c>
      <c r="M3912" s="101">
        <v>45895</v>
      </c>
      <c r="N3912" s="102"/>
      <c r="O3912" s="102"/>
      <c r="P3912" s="101" t="str">
        <f ca="1">IF(Proc[[#This Row],[DaysAgeing]]&gt;5,"yep","on track")</f>
        <v>yep</v>
      </c>
      <c r="Q3912" s="2">
        <f ca="1">IF(Proc[[#This Row],[DateClosed]]="",ABS(NETWORKDAYS(Proc[[#This Row],[DateOpened]],TODAY()))-1,ABS(NETWORKDAYS(Proc[[#This Row],[DateOpened]],Proc[[#This Row],[DateClosed]]))-1)</f>
        <v>158</v>
      </c>
      <c r="R3912" s="101" t="s">
        <v>4357</v>
      </c>
      <c r="S3912" s="95"/>
      <c r="T3912" s="153">
        <v>3911</v>
      </c>
    </row>
    <row r="3913" spans="1:20" hidden="1">
      <c r="A3913" s="100" t="s">
        <v>4356</v>
      </c>
      <c r="B3913" s="111" t="str">
        <f>IFERROR(VLOOKUP(Proc[[#This Row],[App]],Table2[],3,0),"open")</f>
        <v>ok</v>
      </c>
      <c r="C3913" s="103" t="s">
        <v>369</v>
      </c>
      <c r="D3913" s="152" t="s">
        <v>4310</v>
      </c>
      <c r="E3913" s="152" t="s">
        <v>4351</v>
      </c>
      <c r="F3913" s="153" t="s">
        <v>4351</v>
      </c>
      <c r="G3913" s="100" t="s">
        <v>406</v>
      </c>
      <c r="H3913" s="95" t="str">
        <f>IF(Proc[[#This Row],[type]]="LFF (MDG-F)",MID(Proc[[#This Row],[Obj]],13,10),"")</f>
        <v>JP01TLOZ01</v>
      </c>
      <c r="I3913" s="152"/>
      <c r="J3913" s="95" t="b">
        <f>Proc[[#This Row],[Requested]]=Proc[[#This Row],[CurrentParent]]</f>
        <v>1</v>
      </c>
      <c r="K3913" s="107" t="str">
        <f>IF(Proc[[#This Row],[Author]]="Marcela Urrego",VLOOKUP(LEFT(Proc[[#This Row],[Requested]],1),Table3[#All],2,0),VLOOKUP(Proc[[#This Row],[Author]],Table4[],2,0))</f>
        <v>EL</v>
      </c>
      <c r="L3913" s="95" t="s">
        <v>3524</v>
      </c>
      <c r="M3913" s="101">
        <v>45895</v>
      </c>
      <c r="N3913" s="102"/>
      <c r="O3913" s="102"/>
      <c r="P3913" s="101" t="str">
        <f ca="1">IF(Proc[[#This Row],[DaysAgeing]]&gt;5,"yep","on track")</f>
        <v>yep</v>
      </c>
      <c r="Q3913" s="2">
        <f ca="1">IF(Proc[[#This Row],[DateClosed]]="",ABS(NETWORKDAYS(Proc[[#This Row],[DateOpened]],TODAY()))-1,ABS(NETWORKDAYS(Proc[[#This Row],[DateOpened]],Proc[[#This Row],[DateClosed]]))-1)</f>
        <v>158</v>
      </c>
      <c r="R3913" s="101" t="s">
        <v>4357</v>
      </c>
      <c r="S3913" s="95"/>
      <c r="T3913" s="153">
        <v>3912</v>
      </c>
    </row>
    <row r="3914" spans="1:20" hidden="1">
      <c r="A3914" s="100" t="s">
        <v>4356</v>
      </c>
      <c r="B3914" s="111" t="str">
        <f>IFERROR(VLOOKUP(Proc[[#This Row],[App]],Table2[],3,0),"open")</f>
        <v>ok</v>
      </c>
      <c r="C3914" s="103" t="s">
        <v>369</v>
      </c>
      <c r="D3914" s="152" t="s">
        <v>4311</v>
      </c>
      <c r="E3914" s="152" t="s">
        <v>4352</v>
      </c>
      <c r="F3914" s="153" t="s">
        <v>4352</v>
      </c>
      <c r="G3914" s="100" t="s">
        <v>406</v>
      </c>
      <c r="H3914" s="95" t="str">
        <f>IF(Proc[[#This Row],[type]]="LFF (MDG-F)",MID(Proc[[#This Row],[Obj]],13,10),"")</f>
        <v>JP01TNMZ04</v>
      </c>
      <c r="I3914" s="152"/>
      <c r="J3914" s="95" t="b">
        <f>Proc[[#This Row],[Requested]]=Proc[[#This Row],[CurrentParent]]</f>
        <v>1</v>
      </c>
      <c r="K3914" s="107" t="str">
        <f>IF(Proc[[#This Row],[Author]]="Marcela Urrego",VLOOKUP(LEFT(Proc[[#This Row],[Requested]],1),Table3[#All],2,0),VLOOKUP(Proc[[#This Row],[Author]],Table4[],2,0))</f>
        <v>EL</v>
      </c>
      <c r="L3914" s="153" t="s">
        <v>3524</v>
      </c>
      <c r="M3914" s="101">
        <v>45895</v>
      </c>
      <c r="N3914" s="102"/>
      <c r="O3914" s="102"/>
      <c r="P3914" s="101" t="str">
        <f ca="1">IF(Proc[[#This Row],[DaysAgeing]]&gt;5,"yep","on track")</f>
        <v>yep</v>
      </c>
      <c r="Q3914" s="2">
        <f ca="1">IF(Proc[[#This Row],[DateClosed]]="",ABS(NETWORKDAYS(Proc[[#This Row],[DateOpened]],TODAY()))-1,ABS(NETWORKDAYS(Proc[[#This Row],[DateOpened]],Proc[[#This Row],[DateClosed]]))-1)</f>
        <v>158</v>
      </c>
      <c r="R3914" s="101" t="s">
        <v>4357</v>
      </c>
      <c r="S3914" s="95"/>
      <c r="T3914" s="153">
        <v>3913</v>
      </c>
    </row>
    <row r="3915" spans="1:20" hidden="1">
      <c r="A3915" s="100" t="s">
        <v>4356</v>
      </c>
      <c r="B3915" s="111" t="str">
        <f>IFERROR(VLOOKUP(Proc[[#This Row],[App]],Table2[],3,0),"open")</f>
        <v>ok</v>
      </c>
      <c r="C3915" s="103" t="s">
        <v>369</v>
      </c>
      <c r="D3915" s="152" t="s">
        <v>4312</v>
      </c>
      <c r="E3915" s="152" t="s">
        <v>4353</v>
      </c>
      <c r="F3915" s="153" t="s">
        <v>4353</v>
      </c>
      <c r="G3915" s="100" t="s">
        <v>406</v>
      </c>
      <c r="H3915" s="95" t="str">
        <f>IF(Proc[[#This Row],[type]]="LFF (MDG-F)",MID(Proc[[#This Row],[Obj]],13,10),"")</f>
        <v>JP01TPOZ01</v>
      </c>
      <c r="I3915" s="152"/>
      <c r="J3915" s="95" t="b">
        <f>Proc[[#This Row],[Requested]]=Proc[[#This Row],[CurrentParent]]</f>
        <v>1</v>
      </c>
      <c r="K3915" s="107" t="str">
        <f>IF(Proc[[#This Row],[Author]]="Marcela Urrego",VLOOKUP(LEFT(Proc[[#This Row],[Requested]],1),Table3[#All],2,0),VLOOKUP(Proc[[#This Row],[Author]],Table4[],2,0))</f>
        <v>EL</v>
      </c>
      <c r="L3915" s="95" t="s">
        <v>3524</v>
      </c>
      <c r="M3915" s="101">
        <v>45895</v>
      </c>
      <c r="N3915" s="102"/>
      <c r="O3915" s="102"/>
      <c r="P3915" s="101" t="str">
        <f ca="1">IF(Proc[[#This Row],[DaysAgeing]]&gt;5,"yep","on track")</f>
        <v>yep</v>
      </c>
      <c r="Q3915" s="2">
        <f ca="1">IF(Proc[[#This Row],[DateClosed]]="",ABS(NETWORKDAYS(Proc[[#This Row],[DateOpened]],TODAY()))-1,ABS(NETWORKDAYS(Proc[[#This Row],[DateOpened]],Proc[[#This Row],[DateClosed]]))-1)</f>
        <v>158</v>
      </c>
      <c r="R3915" s="101" t="s">
        <v>4357</v>
      </c>
      <c r="S3915" s="95"/>
      <c r="T3915" s="153">
        <v>3914</v>
      </c>
    </row>
    <row r="3916" spans="1:20" hidden="1">
      <c r="A3916" s="100" t="s">
        <v>4356</v>
      </c>
      <c r="B3916" s="111" t="str">
        <f>IFERROR(VLOOKUP(Proc[[#This Row],[App]],Table2[],3,0),"open")</f>
        <v>ok</v>
      </c>
      <c r="C3916" s="103" t="s">
        <v>369</v>
      </c>
      <c r="D3916" s="152" t="s">
        <v>4313</v>
      </c>
      <c r="E3916" s="152" t="s">
        <v>4354</v>
      </c>
      <c r="F3916" s="153" t="s">
        <v>4354</v>
      </c>
      <c r="G3916" s="100" t="s">
        <v>406</v>
      </c>
      <c r="H3916" s="95" t="str">
        <f>IF(Proc[[#This Row],[type]]="LFF (MDG-F)",MID(Proc[[#This Row],[Obj]],13,10),"")</f>
        <v>JP01TQOZ01</v>
      </c>
      <c r="I3916" s="152"/>
      <c r="J3916" s="95" t="b">
        <f>Proc[[#This Row],[Requested]]=Proc[[#This Row],[CurrentParent]]</f>
        <v>1</v>
      </c>
      <c r="K3916" s="107" t="str">
        <f>IF(Proc[[#This Row],[Author]]="Marcela Urrego",VLOOKUP(LEFT(Proc[[#This Row],[Requested]],1),Table3[#All],2,0),VLOOKUP(Proc[[#This Row],[Author]],Table4[],2,0))</f>
        <v>EL</v>
      </c>
      <c r="L3916" s="95" t="s">
        <v>3524</v>
      </c>
      <c r="M3916" s="101">
        <v>45895</v>
      </c>
      <c r="N3916" s="102"/>
      <c r="O3916" s="102"/>
      <c r="P3916" s="101" t="str">
        <f ca="1">IF(Proc[[#This Row],[DaysAgeing]]&gt;5,"yep","on track")</f>
        <v>yep</v>
      </c>
      <c r="Q3916" s="2">
        <f ca="1">IF(Proc[[#This Row],[DateClosed]]="",ABS(NETWORKDAYS(Proc[[#This Row],[DateOpened]],TODAY()))-1,ABS(NETWORKDAYS(Proc[[#This Row],[DateOpened]],Proc[[#This Row],[DateClosed]]))-1)</f>
        <v>158</v>
      </c>
      <c r="R3916" s="101" t="s">
        <v>4357</v>
      </c>
      <c r="S3916" s="95"/>
      <c r="T3916" s="153">
        <v>3915</v>
      </c>
    </row>
    <row r="3917" spans="1:20" hidden="1">
      <c r="A3917" s="100" t="s">
        <v>4356</v>
      </c>
      <c r="B3917" s="152" t="str">
        <f>IFERROR(VLOOKUP(Proc[[#This Row],[App]],Table2[],3,0),"open")</f>
        <v>ok</v>
      </c>
      <c r="C3917" s="103" t="s">
        <v>369</v>
      </c>
      <c r="D3917" s="152" t="s">
        <v>4314</v>
      </c>
      <c r="E3917" s="152" t="s">
        <v>4355</v>
      </c>
      <c r="F3917" s="95" t="s">
        <v>4355</v>
      </c>
      <c r="G3917" s="100" t="s">
        <v>406</v>
      </c>
      <c r="H3917" s="95" t="str">
        <f>IF(Proc[[#This Row],[type]]="LFF (MDG-F)",MID(Proc[[#This Row],[Obj]],13,10),"")</f>
        <v>JP01TQOZ03</v>
      </c>
      <c r="I3917" s="152"/>
      <c r="J3917" s="95" t="b">
        <f>Proc[[#This Row],[Requested]]=Proc[[#This Row],[CurrentParent]]</f>
        <v>1</v>
      </c>
      <c r="K3917" s="152" t="str">
        <f>IF(Proc[[#This Row],[Author]]="Marcela Urrego",VLOOKUP(LEFT(Proc[[#This Row],[Requested]],1),Table3[#All],2,0),VLOOKUP(Proc[[#This Row],[Author]],Table4[],2,0))</f>
        <v>EL</v>
      </c>
      <c r="L3917" s="95" t="s">
        <v>3524</v>
      </c>
      <c r="M3917" s="101">
        <v>45895</v>
      </c>
      <c r="N3917" s="102"/>
      <c r="O3917" s="102"/>
      <c r="P3917" s="101" t="str">
        <f ca="1">IF(Proc[[#This Row],[DaysAgeing]]&gt;5,"yep","on track")</f>
        <v>yep</v>
      </c>
      <c r="Q3917" s="2">
        <f ca="1">IF(Proc[[#This Row],[DateClosed]]="",ABS(NETWORKDAYS(Proc[[#This Row],[DateOpened]],TODAY()))-1,ABS(NETWORKDAYS(Proc[[#This Row],[DateOpened]],Proc[[#This Row],[DateClosed]]))-1)</f>
        <v>158</v>
      </c>
      <c r="R3917" s="101" t="s">
        <v>4357</v>
      </c>
      <c r="S3917" s="95"/>
      <c r="T3917" s="153">
        <v>3916</v>
      </c>
    </row>
    <row r="3918" spans="1:20" hidden="1">
      <c r="A3918" s="100" t="s">
        <v>4356</v>
      </c>
      <c r="B3918" s="111" t="str">
        <f>IFERROR(VLOOKUP(Proc[[#This Row],[App]],Table2[],3,0),"open")</f>
        <v>ok</v>
      </c>
      <c r="C3918" s="103" t="s">
        <v>369</v>
      </c>
      <c r="D3918" s="152" t="s">
        <v>4315</v>
      </c>
      <c r="E3918" s="152" t="s">
        <v>4355</v>
      </c>
      <c r="F3918" s="153" t="s">
        <v>4355</v>
      </c>
      <c r="G3918" s="100" t="s">
        <v>406</v>
      </c>
      <c r="H3918" s="95" t="str">
        <f>IF(Proc[[#This Row],[type]]="LFF (MDG-F)",MID(Proc[[#This Row],[Obj]],13,10),"")</f>
        <v>JP01TQOZ04</v>
      </c>
      <c r="I3918" s="152"/>
      <c r="J3918" s="95" t="b">
        <f>Proc[[#This Row],[Requested]]=Proc[[#This Row],[CurrentParent]]</f>
        <v>1</v>
      </c>
      <c r="K3918" s="107" t="str">
        <f>IF(Proc[[#This Row],[Author]]="Marcela Urrego",VLOOKUP(LEFT(Proc[[#This Row],[Requested]],1),Table3[#All],2,0),VLOOKUP(Proc[[#This Row],[Author]],Table4[],2,0))</f>
        <v>EL</v>
      </c>
      <c r="L3918" s="95" t="s">
        <v>3524</v>
      </c>
      <c r="M3918" s="101">
        <v>45895</v>
      </c>
      <c r="N3918" s="102"/>
      <c r="O3918" s="102"/>
      <c r="P3918" s="101" t="str">
        <f ca="1">IF(Proc[[#This Row],[DaysAgeing]]&gt;5,"yep","on track")</f>
        <v>yep</v>
      </c>
      <c r="Q3918" s="2">
        <f ca="1">IF(Proc[[#This Row],[DateClosed]]="",ABS(NETWORKDAYS(Proc[[#This Row],[DateOpened]],TODAY()))-1,ABS(NETWORKDAYS(Proc[[#This Row],[DateOpened]],Proc[[#This Row],[DateClosed]]))-1)</f>
        <v>158</v>
      </c>
      <c r="R3918" s="101" t="s">
        <v>4357</v>
      </c>
      <c r="S3918" s="95"/>
      <c r="T3918" s="153">
        <v>3917</v>
      </c>
    </row>
    <row r="3919" spans="1:20" hidden="1">
      <c r="A3919" s="100" t="s">
        <v>4356</v>
      </c>
      <c r="B3919" s="152" t="str">
        <f>IFERROR(VLOOKUP(Proc[[#This Row],[App]],Table2[],3,0),"open")</f>
        <v>ok</v>
      </c>
      <c r="C3919" s="103" t="s">
        <v>369</v>
      </c>
      <c r="D3919" s="152" t="s">
        <v>4316</v>
      </c>
      <c r="E3919" s="152" t="s">
        <v>4329</v>
      </c>
      <c r="F3919" s="95" t="s">
        <v>4329</v>
      </c>
      <c r="G3919" s="100" t="s">
        <v>406</v>
      </c>
      <c r="H3919" s="95" t="str">
        <f>IF(Proc[[#This Row],[type]]="LFF (MDG-F)",MID(Proc[[#This Row],[Obj]],13,10),"")</f>
        <v>JP01Z01000</v>
      </c>
      <c r="I3919" s="152"/>
      <c r="J3919" s="95" t="b">
        <f>Proc[[#This Row],[Requested]]=Proc[[#This Row],[CurrentParent]]</f>
        <v>1</v>
      </c>
      <c r="K3919" s="152" t="str">
        <f>IF(Proc[[#This Row],[Author]]="Marcela Urrego",VLOOKUP(LEFT(Proc[[#This Row],[Requested]],1),Table3[#All],2,0),VLOOKUP(Proc[[#This Row],[Author]],Table4[],2,0))</f>
        <v>EL</v>
      </c>
      <c r="L3919" s="95" t="s">
        <v>3524</v>
      </c>
      <c r="M3919" s="101">
        <v>45895</v>
      </c>
      <c r="N3919" s="102"/>
      <c r="O3919" s="102"/>
      <c r="P3919" s="101" t="str">
        <f ca="1">IF(Proc[[#This Row],[DaysAgeing]]&gt;5,"yep","on track")</f>
        <v>yep</v>
      </c>
      <c r="Q3919" s="2">
        <f ca="1">IF(Proc[[#This Row],[DateClosed]]="",ABS(NETWORKDAYS(Proc[[#This Row],[DateOpened]],TODAY()))-1,ABS(NETWORKDAYS(Proc[[#This Row],[DateOpened]],Proc[[#This Row],[DateClosed]]))-1)</f>
        <v>158</v>
      </c>
      <c r="R3919" s="101" t="s">
        <v>4357</v>
      </c>
      <c r="S3919" s="95"/>
      <c r="T3919" s="153">
        <v>3918</v>
      </c>
    </row>
    <row r="3920" spans="1:20" hidden="1">
      <c r="A3920" s="100" t="s">
        <v>4356</v>
      </c>
      <c r="B3920" s="152" t="str">
        <f>IFERROR(VLOOKUP(Proc[[#This Row],[App]],Table2[],3,0),"open")</f>
        <v>ok</v>
      </c>
      <c r="C3920" s="103" t="s">
        <v>369</v>
      </c>
      <c r="D3920" s="152" t="s">
        <v>4317</v>
      </c>
      <c r="E3920" s="152" t="s">
        <v>4329</v>
      </c>
      <c r="F3920" s="95" t="s">
        <v>4329</v>
      </c>
      <c r="G3920" s="100" t="s">
        <v>406</v>
      </c>
      <c r="H3920" s="95" t="str">
        <f>IF(Proc[[#This Row],[type]]="LFF (MDG-F)",MID(Proc[[#This Row],[Obj]],13,10),"")</f>
        <v>JP01Z01IF9</v>
      </c>
      <c r="I3920" s="152"/>
      <c r="J3920" s="95" t="b">
        <f>Proc[[#This Row],[Requested]]=Proc[[#This Row],[CurrentParent]]</f>
        <v>1</v>
      </c>
      <c r="K3920" s="152" t="str">
        <f>IF(Proc[[#This Row],[Author]]="Marcela Urrego",VLOOKUP(LEFT(Proc[[#This Row],[Requested]],1),Table3[#All],2,0),VLOOKUP(Proc[[#This Row],[Author]],Table4[],2,0))</f>
        <v>EL</v>
      </c>
      <c r="L3920" s="95" t="s">
        <v>3524</v>
      </c>
      <c r="M3920" s="101">
        <v>45895</v>
      </c>
      <c r="N3920" s="102"/>
      <c r="O3920" s="102"/>
      <c r="P3920" s="101" t="str">
        <f ca="1">IF(Proc[[#This Row],[DaysAgeing]]&gt;5,"yep","on track")</f>
        <v>yep</v>
      </c>
      <c r="Q3920" s="2">
        <f ca="1">IF(Proc[[#This Row],[DateClosed]]="",ABS(NETWORKDAYS(Proc[[#This Row],[DateOpened]],TODAY()))-1,ABS(NETWORKDAYS(Proc[[#This Row],[DateOpened]],Proc[[#This Row],[DateClosed]]))-1)</f>
        <v>158</v>
      </c>
      <c r="R3920" s="101" t="s">
        <v>4357</v>
      </c>
      <c r="S3920" s="95"/>
      <c r="T3920" s="153">
        <v>3919</v>
      </c>
    </row>
    <row r="3921" spans="1:20" hidden="1">
      <c r="A3921" s="100" t="s">
        <v>4356</v>
      </c>
      <c r="B3921" s="111" t="str">
        <f>IFERROR(VLOOKUP(Proc[[#This Row],[App]],Table2[],3,0),"open")</f>
        <v>ok</v>
      </c>
      <c r="C3921" s="103" t="s">
        <v>369</v>
      </c>
      <c r="D3921" s="152" t="s">
        <v>4318</v>
      </c>
      <c r="E3921" s="152" t="s">
        <v>4329</v>
      </c>
      <c r="F3921" s="153" t="s">
        <v>4329</v>
      </c>
      <c r="G3921" s="100" t="s">
        <v>406</v>
      </c>
      <c r="H3921" s="95" t="str">
        <f>IF(Proc[[#This Row],[type]]="LFF (MDG-F)",MID(Proc[[#This Row],[Obj]],13,10),"")</f>
        <v>JP01Z02141</v>
      </c>
      <c r="I3921" s="152"/>
      <c r="J3921" s="95" t="b">
        <f>Proc[[#This Row],[Requested]]=Proc[[#This Row],[CurrentParent]]</f>
        <v>1</v>
      </c>
      <c r="K3921" s="107" t="str">
        <f>IF(Proc[[#This Row],[Author]]="Marcela Urrego",VLOOKUP(LEFT(Proc[[#This Row],[Requested]],1),Table3[#All],2,0),VLOOKUP(Proc[[#This Row],[Author]],Table4[],2,0))</f>
        <v>EL</v>
      </c>
      <c r="L3921" s="153" t="s">
        <v>3524</v>
      </c>
      <c r="M3921" s="101">
        <v>45895</v>
      </c>
      <c r="N3921" s="102"/>
      <c r="O3921" s="102"/>
      <c r="P3921" s="101" t="str">
        <f ca="1">IF(Proc[[#This Row],[DaysAgeing]]&gt;5,"yep","on track")</f>
        <v>yep</v>
      </c>
      <c r="Q3921" s="2">
        <f ca="1">IF(Proc[[#This Row],[DateClosed]]="",ABS(NETWORKDAYS(Proc[[#This Row],[DateOpened]],TODAY()))-1,ABS(NETWORKDAYS(Proc[[#This Row],[DateOpened]],Proc[[#This Row],[DateClosed]]))-1)</f>
        <v>158</v>
      </c>
      <c r="R3921" s="101" t="s">
        <v>4357</v>
      </c>
      <c r="S3921" s="95"/>
      <c r="T3921" s="153">
        <v>3920</v>
      </c>
    </row>
    <row r="3922" spans="1:20" hidden="1">
      <c r="A3922" s="100" t="s">
        <v>4356</v>
      </c>
      <c r="B3922" s="152" t="str">
        <f>IFERROR(VLOOKUP(Proc[[#This Row],[App]],Table2[],3,0),"open")</f>
        <v>ok</v>
      </c>
      <c r="C3922" s="103" t="s">
        <v>369</v>
      </c>
      <c r="D3922" s="152" t="s">
        <v>4319</v>
      </c>
      <c r="E3922" s="152" t="s">
        <v>4329</v>
      </c>
      <c r="F3922" s="95" t="s">
        <v>4329</v>
      </c>
      <c r="G3922" s="100" t="s">
        <v>406</v>
      </c>
      <c r="H3922" s="95" t="str">
        <f>IF(Proc[[#This Row],[type]]="LFF (MDG-F)",MID(Proc[[#This Row],[Obj]],13,10),"")</f>
        <v>JP01Z02171</v>
      </c>
      <c r="I3922" s="152"/>
      <c r="J3922" s="95" t="b">
        <f>Proc[[#This Row],[Requested]]=Proc[[#This Row],[CurrentParent]]</f>
        <v>1</v>
      </c>
      <c r="K3922" s="152" t="str">
        <f>IF(Proc[[#This Row],[Author]]="Marcela Urrego",VLOOKUP(LEFT(Proc[[#This Row],[Requested]],1),Table3[#All],2,0),VLOOKUP(Proc[[#This Row],[Author]],Table4[],2,0))</f>
        <v>EL</v>
      </c>
      <c r="L3922" s="95" t="s">
        <v>3524</v>
      </c>
      <c r="M3922" s="101">
        <v>45895</v>
      </c>
      <c r="N3922" s="102"/>
      <c r="O3922" s="102"/>
      <c r="P3922" s="101" t="str">
        <f ca="1">IF(Proc[[#This Row],[DaysAgeing]]&gt;5,"yep","on track")</f>
        <v>yep</v>
      </c>
      <c r="Q3922" s="2">
        <f ca="1">IF(Proc[[#This Row],[DateClosed]]="",ABS(NETWORKDAYS(Proc[[#This Row],[DateOpened]],TODAY()))-1,ABS(NETWORKDAYS(Proc[[#This Row],[DateOpened]],Proc[[#This Row],[DateClosed]]))-1)</f>
        <v>158</v>
      </c>
      <c r="R3922" s="140" t="s">
        <v>4357</v>
      </c>
      <c r="S3922" s="153"/>
      <c r="T3922" s="153">
        <v>3921</v>
      </c>
    </row>
    <row r="3923" spans="1:20" hidden="1">
      <c r="A3923" s="100" t="s">
        <v>4356</v>
      </c>
      <c r="B3923" s="152" t="str">
        <f>IFERROR(VLOOKUP(Proc[[#This Row],[App]],Table2[],3,0),"open")</f>
        <v>ok</v>
      </c>
      <c r="C3923" s="103" t="s">
        <v>369</v>
      </c>
      <c r="D3923" s="152" t="s">
        <v>4320</v>
      </c>
      <c r="E3923" s="152" t="s">
        <v>4329</v>
      </c>
      <c r="F3923" s="95" t="s">
        <v>4329</v>
      </c>
      <c r="G3923" s="100" t="s">
        <v>406</v>
      </c>
      <c r="H3923" s="95" t="str">
        <f>IF(Proc[[#This Row],[type]]="LFF (MDG-F)",MID(Proc[[#This Row],[Obj]],13,10),"")</f>
        <v>JP01Z02173</v>
      </c>
      <c r="I3923" s="152"/>
      <c r="J3923" s="95" t="b">
        <f>Proc[[#This Row],[Requested]]=Proc[[#This Row],[CurrentParent]]</f>
        <v>1</v>
      </c>
      <c r="K3923" s="152" t="str">
        <f>IF(Proc[[#This Row],[Author]]="Marcela Urrego",VLOOKUP(LEFT(Proc[[#This Row],[Requested]],1),Table3[#All],2,0),VLOOKUP(Proc[[#This Row],[Author]],Table4[],2,0))</f>
        <v>EL</v>
      </c>
      <c r="L3923" s="95" t="s">
        <v>3524</v>
      </c>
      <c r="M3923" s="101">
        <v>45895</v>
      </c>
      <c r="N3923" s="102"/>
      <c r="O3923" s="102"/>
      <c r="P3923" s="101" t="str">
        <f ca="1">IF(Proc[[#This Row],[DaysAgeing]]&gt;5,"yep","on track")</f>
        <v>yep</v>
      </c>
      <c r="Q3923" s="2">
        <f ca="1">IF(Proc[[#This Row],[DateClosed]]="",ABS(NETWORKDAYS(Proc[[#This Row],[DateOpened]],TODAY()))-1,ABS(NETWORKDAYS(Proc[[#This Row],[DateOpened]],Proc[[#This Row],[DateClosed]]))-1)</f>
        <v>158</v>
      </c>
      <c r="R3923" s="101" t="s">
        <v>4357</v>
      </c>
      <c r="S3923" s="95"/>
      <c r="T3923" s="153">
        <v>3922</v>
      </c>
    </row>
    <row r="3924" spans="1:20" hidden="1">
      <c r="A3924" s="100" t="s">
        <v>4356</v>
      </c>
      <c r="B3924" s="152" t="str">
        <f>IFERROR(VLOOKUP(Proc[[#This Row],[App]],Table2[],3,0),"open")</f>
        <v>ok</v>
      </c>
      <c r="C3924" s="103" t="s">
        <v>369</v>
      </c>
      <c r="D3924" s="152" t="s">
        <v>4321</v>
      </c>
      <c r="E3924" s="152" t="s">
        <v>4329</v>
      </c>
      <c r="F3924" s="95" t="s">
        <v>4329</v>
      </c>
      <c r="G3924" s="100" t="s">
        <v>406</v>
      </c>
      <c r="H3924" s="95" t="str">
        <f>IF(Proc[[#This Row],[type]]="LFF (MDG-F)",MID(Proc[[#This Row],[Obj]],13,10),"")</f>
        <v>JP01Z02174</v>
      </c>
      <c r="I3924" s="152"/>
      <c r="J3924" s="95" t="b">
        <f>Proc[[#This Row],[Requested]]=Proc[[#This Row],[CurrentParent]]</f>
        <v>1</v>
      </c>
      <c r="K3924" s="152" t="str">
        <f>IF(Proc[[#This Row],[Author]]="Marcela Urrego",VLOOKUP(LEFT(Proc[[#This Row],[Requested]],1),Table3[#All],2,0),VLOOKUP(Proc[[#This Row],[Author]],Table4[],2,0))</f>
        <v>EL</v>
      </c>
      <c r="L3924" s="95" t="s">
        <v>3524</v>
      </c>
      <c r="M3924" s="101">
        <v>45895</v>
      </c>
      <c r="N3924" s="102"/>
      <c r="O3924" s="102"/>
      <c r="P3924" s="101" t="str">
        <f ca="1">IF(Proc[[#This Row],[DaysAgeing]]&gt;5,"yep","on track")</f>
        <v>yep</v>
      </c>
      <c r="Q3924" s="2">
        <f ca="1">IF(Proc[[#This Row],[DateClosed]]="",ABS(NETWORKDAYS(Proc[[#This Row],[DateOpened]],TODAY()))-1,ABS(NETWORKDAYS(Proc[[#This Row],[DateOpened]],Proc[[#This Row],[DateClosed]]))-1)</f>
        <v>158</v>
      </c>
      <c r="R3924" s="101" t="s">
        <v>4357</v>
      </c>
      <c r="S3924" s="95"/>
      <c r="T3924" s="153">
        <v>3923</v>
      </c>
    </row>
    <row r="3925" spans="1:20" hidden="1">
      <c r="A3925" s="100" t="s">
        <v>4356</v>
      </c>
      <c r="B3925" s="152" t="str">
        <f>IFERROR(VLOOKUP(Proc[[#This Row],[App]],Table2[],3,0),"open")</f>
        <v>ok</v>
      </c>
      <c r="C3925" s="103" t="s">
        <v>369</v>
      </c>
      <c r="D3925" s="152" t="s">
        <v>4322</v>
      </c>
      <c r="E3925" s="152" t="s">
        <v>4329</v>
      </c>
      <c r="F3925" s="95" t="s">
        <v>4329</v>
      </c>
      <c r="G3925" s="100" t="s">
        <v>406</v>
      </c>
      <c r="H3925" s="95" t="str">
        <f>IF(Proc[[#This Row],[type]]="LFF (MDG-F)",MID(Proc[[#This Row],[Obj]],13,10),"")</f>
        <v>JP01Z02175</v>
      </c>
      <c r="I3925" s="152"/>
      <c r="J3925" s="95" t="b">
        <f>Proc[[#This Row],[Requested]]=Proc[[#This Row],[CurrentParent]]</f>
        <v>1</v>
      </c>
      <c r="K3925" s="152" t="str">
        <f>IF(Proc[[#This Row],[Author]]="Marcela Urrego",VLOOKUP(LEFT(Proc[[#This Row],[Requested]],1),Table3[#All],2,0),VLOOKUP(Proc[[#This Row],[Author]],Table4[],2,0))</f>
        <v>EL</v>
      </c>
      <c r="L3925" s="95" t="s">
        <v>3524</v>
      </c>
      <c r="M3925" s="101">
        <v>45895</v>
      </c>
      <c r="N3925" s="102"/>
      <c r="O3925" s="102"/>
      <c r="P3925" s="101" t="str">
        <f ca="1">IF(Proc[[#This Row],[DaysAgeing]]&gt;5,"yep","on track")</f>
        <v>yep</v>
      </c>
      <c r="Q3925" s="2">
        <f ca="1">IF(Proc[[#This Row],[DateClosed]]="",ABS(NETWORKDAYS(Proc[[#This Row],[DateOpened]],TODAY()))-1,ABS(NETWORKDAYS(Proc[[#This Row],[DateOpened]],Proc[[#This Row],[DateClosed]]))-1)</f>
        <v>158</v>
      </c>
      <c r="R3925" s="101" t="s">
        <v>4357</v>
      </c>
      <c r="S3925" s="95"/>
      <c r="T3925" s="153">
        <v>3924</v>
      </c>
    </row>
    <row r="3926" spans="1:20" hidden="1">
      <c r="A3926" s="100" t="s">
        <v>4356</v>
      </c>
      <c r="B3926" s="152" t="str">
        <f>IFERROR(VLOOKUP(Proc[[#This Row],[App]],Table2[],3,0),"open")</f>
        <v>ok</v>
      </c>
      <c r="C3926" s="103" t="s">
        <v>369</v>
      </c>
      <c r="D3926" s="152" t="s">
        <v>4323</v>
      </c>
      <c r="E3926" s="152" t="s">
        <v>4329</v>
      </c>
      <c r="F3926" s="95" t="s">
        <v>4329</v>
      </c>
      <c r="G3926" s="100" t="s">
        <v>406</v>
      </c>
      <c r="H3926" s="95" t="str">
        <f>IF(Proc[[#This Row],[type]]="LFF (MDG-F)",MID(Proc[[#This Row],[Obj]],13,10),"")</f>
        <v>JP01Z02183</v>
      </c>
      <c r="I3926" s="152"/>
      <c r="J3926" s="95" t="b">
        <f>Proc[[#This Row],[Requested]]=Proc[[#This Row],[CurrentParent]]</f>
        <v>1</v>
      </c>
      <c r="K3926" s="152" t="str">
        <f>IF(Proc[[#This Row],[Author]]="Marcela Urrego",VLOOKUP(LEFT(Proc[[#This Row],[Requested]],1),Table3[#All],2,0),VLOOKUP(Proc[[#This Row],[Author]],Table4[],2,0))</f>
        <v>EL</v>
      </c>
      <c r="L3926" s="95" t="s">
        <v>3524</v>
      </c>
      <c r="M3926" s="101">
        <v>45895</v>
      </c>
      <c r="N3926" s="102"/>
      <c r="O3926" s="102"/>
      <c r="P3926" s="101" t="str">
        <f ca="1">IF(Proc[[#This Row],[DaysAgeing]]&gt;5,"yep","on track")</f>
        <v>yep</v>
      </c>
      <c r="Q3926" s="2">
        <f ca="1">IF(Proc[[#This Row],[DateClosed]]="",ABS(NETWORKDAYS(Proc[[#This Row],[DateOpened]],TODAY()))-1,ABS(NETWORKDAYS(Proc[[#This Row],[DateOpened]],Proc[[#This Row],[DateClosed]]))-1)</f>
        <v>158</v>
      </c>
      <c r="R3926" s="101" t="s">
        <v>4357</v>
      </c>
      <c r="S3926" s="95"/>
      <c r="T3926" s="153">
        <v>3925</v>
      </c>
    </row>
    <row r="3927" spans="1:20" hidden="1">
      <c r="A3927" s="100" t="s">
        <v>4356</v>
      </c>
      <c r="B3927" s="152" t="str">
        <f>IFERROR(VLOOKUP(Proc[[#This Row],[App]],Table2[],3,0),"open")</f>
        <v>ok</v>
      </c>
      <c r="C3927" s="103" t="s">
        <v>369</v>
      </c>
      <c r="D3927" s="152" t="s">
        <v>4324</v>
      </c>
      <c r="E3927" s="152" t="s">
        <v>4339</v>
      </c>
      <c r="F3927" s="95" t="s">
        <v>4339</v>
      </c>
      <c r="G3927" s="100" t="s">
        <v>406</v>
      </c>
      <c r="H3927" s="95" t="str">
        <f>IF(Proc[[#This Row],[type]]="LFF (MDG-F)",MID(Proc[[#This Row],[Obj]],13,10),"")</f>
        <v>JP01Z03103</v>
      </c>
      <c r="I3927" s="152"/>
      <c r="J3927" s="95" t="b">
        <f>Proc[[#This Row],[Requested]]=Proc[[#This Row],[CurrentParent]]</f>
        <v>1</v>
      </c>
      <c r="K3927" s="152" t="str">
        <f>IF(Proc[[#This Row],[Author]]="Marcela Urrego",VLOOKUP(LEFT(Proc[[#This Row],[Requested]],1),Table3[#All],2,0),VLOOKUP(Proc[[#This Row],[Author]],Table4[],2,0))</f>
        <v>EL</v>
      </c>
      <c r="L3927" s="95" t="s">
        <v>3524</v>
      </c>
      <c r="M3927" s="101">
        <v>45895</v>
      </c>
      <c r="N3927" s="102"/>
      <c r="O3927" s="102"/>
      <c r="P3927" s="101" t="str">
        <f ca="1">IF(Proc[[#This Row],[DaysAgeing]]&gt;5,"yep","on track")</f>
        <v>yep</v>
      </c>
      <c r="Q3927" s="2">
        <f ca="1">IF(Proc[[#This Row],[DateClosed]]="",ABS(NETWORKDAYS(Proc[[#This Row],[DateOpened]],TODAY()))-1,ABS(NETWORKDAYS(Proc[[#This Row],[DateOpened]],Proc[[#This Row],[DateClosed]]))-1)</f>
        <v>158</v>
      </c>
      <c r="R3927" s="101" t="s">
        <v>4357</v>
      </c>
      <c r="S3927" s="95"/>
      <c r="T3927" s="153">
        <v>3926</v>
      </c>
    </row>
    <row r="3928" spans="1:20" hidden="1">
      <c r="A3928" s="100" t="s">
        <v>4356</v>
      </c>
      <c r="B3928" s="152" t="str">
        <f>IFERROR(VLOOKUP(Proc[[#This Row],[App]],Table2[],3,0),"open")</f>
        <v>ok</v>
      </c>
      <c r="C3928" s="103" t="s">
        <v>369</v>
      </c>
      <c r="D3928" s="152" t="s">
        <v>4325</v>
      </c>
      <c r="E3928" s="152" t="s">
        <v>4329</v>
      </c>
      <c r="F3928" s="95" t="s">
        <v>4329</v>
      </c>
      <c r="G3928" s="100" t="s">
        <v>406</v>
      </c>
      <c r="H3928" s="95" t="str">
        <f>IF(Proc[[#This Row],[type]]="LFF (MDG-F)",MID(Proc[[#This Row],[Obj]],13,10),"")</f>
        <v>JP01Z03104</v>
      </c>
      <c r="I3928" s="152"/>
      <c r="J3928" s="95" t="b">
        <f>Proc[[#This Row],[Requested]]=Proc[[#This Row],[CurrentParent]]</f>
        <v>1</v>
      </c>
      <c r="K3928" s="152" t="str">
        <f>IF(Proc[[#This Row],[Author]]="Marcela Urrego",VLOOKUP(LEFT(Proc[[#This Row],[Requested]],1),Table3[#All],2,0),VLOOKUP(Proc[[#This Row],[Author]],Table4[],2,0))</f>
        <v>EL</v>
      </c>
      <c r="L3928" s="95" t="s">
        <v>3524</v>
      </c>
      <c r="M3928" s="101">
        <v>45895</v>
      </c>
      <c r="N3928" s="102"/>
      <c r="O3928" s="102"/>
      <c r="P3928" s="101" t="str">
        <f ca="1">IF(Proc[[#This Row],[DaysAgeing]]&gt;5,"yep","on track")</f>
        <v>yep</v>
      </c>
      <c r="Q3928" s="2">
        <f ca="1">IF(Proc[[#This Row],[DateClosed]]="",ABS(NETWORKDAYS(Proc[[#This Row],[DateOpened]],TODAY()))-1,ABS(NETWORKDAYS(Proc[[#This Row],[DateOpened]],Proc[[#This Row],[DateClosed]]))-1)</f>
        <v>158</v>
      </c>
      <c r="R3928" s="101" t="s">
        <v>4357</v>
      </c>
      <c r="S3928" s="95"/>
      <c r="T3928" s="153">
        <v>3927</v>
      </c>
    </row>
    <row r="3929" spans="1:20" hidden="1">
      <c r="A3929" s="100" t="s">
        <v>4356</v>
      </c>
      <c r="B3929" s="152" t="str">
        <f>IFERROR(VLOOKUP(Proc[[#This Row],[App]],Table2[],3,0),"open")</f>
        <v>ok</v>
      </c>
      <c r="C3929" s="103" t="s">
        <v>369</v>
      </c>
      <c r="D3929" s="152" t="s">
        <v>4326</v>
      </c>
      <c r="E3929" s="152" t="s">
        <v>4329</v>
      </c>
      <c r="F3929" s="95" t="s">
        <v>4329</v>
      </c>
      <c r="G3929" s="100" t="s">
        <v>406</v>
      </c>
      <c r="H3929" s="95" t="str">
        <f>IF(Proc[[#This Row],[type]]="LFF (MDG-F)",MID(Proc[[#This Row],[Obj]],13,10),"")</f>
        <v>JP01Z03105</v>
      </c>
      <c r="I3929" s="152"/>
      <c r="J3929" s="95" t="b">
        <f>Proc[[#This Row],[Requested]]=Proc[[#This Row],[CurrentParent]]</f>
        <v>1</v>
      </c>
      <c r="K3929" s="152" t="str">
        <f>IF(Proc[[#This Row],[Author]]="Marcela Urrego",VLOOKUP(LEFT(Proc[[#This Row],[Requested]],1),Table3[#All],2,0),VLOOKUP(Proc[[#This Row],[Author]],Table4[],2,0))</f>
        <v>EL</v>
      </c>
      <c r="L3929" s="95" t="s">
        <v>3524</v>
      </c>
      <c r="M3929" s="101">
        <v>45895</v>
      </c>
      <c r="N3929" s="102"/>
      <c r="O3929" s="102"/>
      <c r="P3929" s="101" t="str">
        <f ca="1">IF(Proc[[#This Row],[DaysAgeing]]&gt;5,"yep","on track")</f>
        <v>yep</v>
      </c>
      <c r="Q3929" s="2">
        <f ca="1">IF(Proc[[#This Row],[DateClosed]]="",ABS(NETWORKDAYS(Proc[[#This Row],[DateOpened]],TODAY()))-1,ABS(NETWORKDAYS(Proc[[#This Row],[DateOpened]],Proc[[#This Row],[DateClosed]]))-1)</f>
        <v>158</v>
      </c>
      <c r="R3929" s="101" t="s">
        <v>4357</v>
      </c>
      <c r="S3929" s="95"/>
      <c r="T3929" s="153">
        <v>3928</v>
      </c>
    </row>
    <row r="3930" spans="1:20" hidden="1">
      <c r="A3930" s="100" t="s">
        <v>4356</v>
      </c>
      <c r="B3930" s="152" t="str">
        <f>IFERROR(VLOOKUP(Proc[[#This Row],[App]],Table2[],3,0),"open")</f>
        <v>ok</v>
      </c>
      <c r="C3930" s="103" t="s">
        <v>369</v>
      </c>
      <c r="D3930" s="152" t="s">
        <v>4327</v>
      </c>
      <c r="E3930" s="152" t="s">
        <v>4329</v>
      </c>
      <c r="F3930" s="95" t="s">
        <v>4329</v>
      </c>
      <c r="G3930" s="100" t="s">
        <v>406</v>
      </c>
      <c r="H3930" s="95" t="str">
        <f>IF(Proc[[#This Row],[type]]="LFF (MDG-F)",MID(Proc[[#This Row],[Obj]],13,10),"")</f>
        <v>JP01Z03700</v>
      </c>
      <c r="I3930" s="152"/>
      <c r="J3930" s="95" t="b">
        <f>Proc[[#This Row],[Requested]]=Proc[[#This Row],[CurrentParent]]</f>
        <v>1</v>
      </c>
      <c r="K3930" s="152" t="str">
        <f>IF(Proc[[#This Row],[Author]]="Marcela Urrego",VLOOKUP(LEFT(Proc[[#This Row],[Requested]],1),Table3[#All],2,0),VLOOKUP(Proc[[#This Row],[Author]],Table4[],2,0))</f>
        <v>EL</v>
      </c>
      <c r="L3930" s="95" t="s">
        <v>3524</v>
      </c>
      <c r="M3930" s="101">
        <v>45895</v>
      </c>
      <c r="N3930" s="102"/>
      <c r="O3930" s="102"/>
      <c r="P3930" s="101" t="str">
        <f ca="1">IF(Proc[[#This Row],[DaysAgeing]]&gt;5,"yep","on track")</f>
        <v>yep</v>
      </c>
      <c r="Q3930" s="2">
        <f ca="1">IF(Proc[[#This Row],[DateClosed]]="",ABS(NETWORKDAYS(Proc[[#This Row],[DateOpened]],TODAY()))-1,ABS(NETWORKDAYS(Proc[[#This Row],[DateOpened]],Proc[[#This Row],[DateClosed]]))-1)</f>
        <v>158</v>
      </c>
      <c r="R3930" s="101" t="s">
        <v>4357</v>
      </c>
      <c r="S3930" s="95"/>
      <c r="T3930" s="153">
        <v>3929</v>
      </c>
    </row>
    <row r="3931" spans="1:20" hidden="1">
      <c r="A3931" s="100" t="s">
        <v>4356</v>
      </c>
      <c r="B3931" s="152" t="str">
        <f>IFERROR(VLOOKUP(Proc[[#This Row],[App]],Table2[],3,0),"open")</f>
        <v>ok</v>
      </c>
      <c r="C3931" s="103" t="s">
        <v>369</v>
      </c>
      <c r="D3931" s="152" t="s">
        <v>4328</v>
      </c>
      <c r="E3931" s="152" t="s">
        <v>4329</v>
      </c>
      <c r="F3931" s="95" t="s">
        <v>4329</v>
      </c>
      <c r="G3931" s="100" t="s">
        <v>406</v>
      </c>
      <c r="H3931" s="95" t="str">
        <f>IF(Proc[[#This Row],[type]]="LFF (MDG-F)",MID(Proc[[#This Row],[Obj]],13,10),"")</f>
        <v>JP01Z03725</v>
      </c>
      <c r="I3931" s="152"/>
      <c r="J3931" s="95" t="b">
        <f>Proc[[#This Row],[Requested]]=Proc[[#This Row],[CurrentParent]]</f>
        <v>1</v>
      </c>
      <c r="K3931" s="152" t="str">
        <f>IF(Proc[[#This Row],[Author]]="Marcela Urrego",VLOOKUP(LEFT(Proc[[#This Row],[Requested]],1),Table3[#All],2,0),VLOOKUP(Proc[[#This Row],[Author]],Table4[],2,0))</f>
        <v>EL</v>
      </c>
      <c r="L3931" s="95" t="s">
        <v>3524</v>
      </c>
      <c r="M3931" s="101">
        <v>45895</v>
      </c>
      <c r="N3931" s="102"/>
      <c r="O3931" s="102"/>
      <c r="P3931" s="101" t="str">
        <f ca="1">IF(Proc[[#This Row],[DaysAgeing]]&gt;5,"yep","on track")</f>
        <v>yep</v>
      </c>
      <c r="Q3931" s="2">
        <f ca="1">IF(Proc[[#This Row],[DateClosed]]="",ABS(NETWORKDAYS(Proc[[#This Row],[DateOpened]],TODAY()))-1,ABS(NETWORKDAYS(Proc[[#This Row],[DateOpened]],Proc[[#This Row],[DateClosed]]))-1)</f>
        <v>158</v>
      </c>
      <c r="R3931" s="101" t="s">
        <v>4357</v>
      </c>
      <c r="S3931" s="95"/>
      <c r="T3931" s="153">
        <v>3930</v>
      </c>
    </row>
    <row r="3932" spans="1:20" hidden="1">
      <c r="A3932" t="s">
        <v>4359</v>
      </c>
      <c r="B3932" s="111" t="str">
        <f>IFERROR(VLOOKUP(Proc[[#This Row],[App]],Table2[],3,0),"open")</f>
        <v>ok</v>
      </c>
      <c r="C3932" t="s">
        <v>369</v>
      </c>
      <c r="D3932" s="152" t="s">
        <v>3888</v>
      </c>
      <c r="E3932" s="152" t="s">
        <v>4358</v>
      </c>
      <c r="F3932" s="95" t="s">
        <v>4358</v>
      </c>
      <c r="G3932" t="s">
        <v>406</v>
      </c>
      <c r="H3932" s="95" t="str">
        <f>IF(Proc[[#This Row],[type]]="LFF (MDG-F)",MID(Proc[[#This Row],[Obj]],13,10),"")</f>
        <v>DE10YIT011</v>
      </c>
      <c r="I3932" s="152"/>
      <c r="J3932" s="95" t="b">
        <f>Proc[[#This Row],[Requested]]=Proc[[#This Row],[CurrentParent]]</f>
        <v>1</v>
      </c>
      <c r="K3932" s="107" t="str">
        <f>IF(Proc[[#This Row],[Author]]="Marcela Urrego",VLOOKUP(LEFT(Proc[[#This Row],[Requested]],1),Table3[#All],2,0),VLOOKUP(Proc[[#This Row],[Author]],Table4[],2,0))</f>
        <v>MGF</v>
      </c>
      <c r="L3932" s="95" t="s">
        <v>3524</v>
      </c>
      <c r="M3932" s="101">
        <v>45897</v>
      </c>
      <c r="N3932" s="102"/>
      <c r="O3932" s="102"/>
      <c r="P3932" s="101" t="str">
        <f ca="1">IF(Proc[[#This Row],[DaysAgeing]]&gt;5,"yep","on track")</f>
        <v>yep</v>
      </c>
      <c r="Q3932" s="2">
        <f ca="1">IF(Proc[[#This Row],[DateClosed]]="",ABS(NETWORKDAYS(Proc[[#This Row],[DateOpened]],TODAY()))-1,ABS(NETWORKDAYS(Proc[[#This Row],[DateOpened]],Proc[[#This Row],[DateClosed]]))-1)</f>
        <v>156</v>
      </c>
      <c r="R3932" s="101" t="s">
        <v>1377</v>
      </c>
      <c r="S3932" s="95"/>
      <c r="T3932" s="153">
        <v>3931</v>
      </c>
    </row>
    <row r="3933" spans="1:20" hidden="1">
      <c r="A3933" s="100" t="s">
        <v>4359</v>
      </c>
      <c r="B3933" s="111" t="str">
        <f>IFERROR(VLOOKUP(Proc[[#This Row],[App]],Table2[],3,0),"open")</f>
        <v>ok</v>
      </c>
      <c r="C3933" s="103" t="s">
        <v>369</v>
      </c>
      <c r="D3933" s="152" t="s">
        <v>3887</v>
      </c>
      <c r="E3933" s="152" t="s">
        <v>4358</v>
      </c>
      <c r="F3933" s="95" t="s">
        <v>4358</v>
      </c>
      <c r="G3933" s="100" t="s">
        <v>406</v>
      </c>
      <c r="H3933" s="95" t="str">
        <f>IF(Proc[[#This Row],[type]]="LFF (MDG-F)",MID(Proc[[#This Row],[Obj]],13,10),"")</f>
        <v>DE10YIT012</v>
      </c>
      <c r="I3933" s="152"/>
      <c r="J3933" s="95" t="b">
        <f>Proc[[#This Row],[Requested]]=Proc[[#This Row],[CurrentParent]]</f>
        <v>1</v>
      </c>
      <c r="K3933" s="107" t="str">
        <f>IF(Proc[[#This Row],[Author]]="Marcela Urrego",VLOOKUP(LEFT(Proc[[#This Row],[Requested]],1),Table3[#All],2,0),VLOOKUP(Proc[[#This Row],[Author]],Table4[],2,0))</f>
        <v>MGF</v>
      </c>
      <c r="L3933" s="95" t="s">
        <v>3524</v>
      </c>
      <c r="M3933" s="101">
        <v>45897</v>
      </c>
      <c r="N3933" s="102"/>
      <c r="O3933" s="102"/>
      <c r="P3933" s="101" t="str">
        <f ca="1">IF(Proc[[#This Row],[DaysAgeing]]&gt;5,"yep","on track")</f>
        <v>yep</v>
      </c>
      <c r="Q3933" s="2">
        <f ca="1">IF(Proc[[#This Row],[DateClosed]]="",ABS(NETWORKDAYS(Proc[[#This Row],[DateOpened]],TODAY()))-1,ABS(NETWORKDAYS(Proc[[#This Row],[DateOpened]],Proc[[#This Row],[DateClosed]]))-1)</f>
        <v>156</v>
      </c>
      <c r="R3933" s="101" t="s">
        <v>1377</v>
      </c>
      <c r="S3933" s="95"/>
      <c r="T3933" s="153">
        <v>3932</v>
      </c>
    </row>
    <row r="3934" spans="1:20" hidden="1">
      <c r="A3934" s="100" t="s">
        <v>4359</v>
      </c>
      <c r="B3934" s="111" t="str">
        <f>IFERROR(VLOOKUP(Proc[[#This Row],[App]],Table2[],3,0),"open")</f>
        <v>ok</v>
      </c>
      <c r="C3934" s="103" t="s">
        <v>369</v>
      </c>
      <c r="D3934" s="152" t="s">
        <v>3885</v>
      </c>
      <c r="E3934" s="152" t="s">
        <v>4358</v>
      </c>
      <c r="F3934" s="153" t="s">
        <v>4358</v>
      </c>
      <c r="G3934" s="100" t="s">
        <v>406</v>
      </c>
      <c r="H3934" s="95" t="str">
        <f>IF(Proc[[#This Row],[type]]="LFF (MDG-F)",MID(Proc[[#This Row],[Obj]],13,10),"")</f>
        <v>DE10YIT009</v>
      </c>
      <c r="I3934" s="152"/>
      <c r="J3934" s="95" t="b">
        <f>Proc[[#This Row],[Requested]]=Proc[[#This Row],[CurrentParent]]</f>
        <v>1</v>
      </c>
      <c r="K3934" s="107" t="str">
        <f>IF(Proc[[#This Row],[Author]]="Marcela Urrego",VLOOKUP(LEFT(Proc[[#This Row],[Requested]],1),Table3[#All],2,0),VLOOKUP(Proc[[#This Row],[Author]],Table4[],2,0))</f>
        <v>MGF</v>
      </c>
      <c r="L3934" s="95" t="s">
        <v>3524</v>
      </c>
      <c r="M3934" s="101">
        <v>45897</v>
      </c>
      <c r="N3934" s="102"/>
      <c r="O3934" s="102"/>
      <c r="P3934" s="101" t="str">
        <f ca="1">IF(Proc[[#This Row],[DaysAgeing]]&gt;5,"yep","on track")</f>
        <v>yep</v>
      </c>
      <c r="Q3934" s="2">
        <f ca="1">IF(Proc[[#This Row],[DateClosed]]="",ABS(NETWORKDAYS(Proc[[#This Row],[DateOpened]],TODAY()))-1,ABS(NETWORKDAYS(Proc[[#This Row],[DateOpened]],Proc[[#This Row],[DateClosed]]))-1)</f>
        <v>156</v>
      </c>
      <c r="R3934" s="101" t="s">
        <v>1377</v>
      </c>
      <c r="S3934" s="95"/>
      <c r="T3934" s="153">
        <v>3933</v>
      </c>
    </row>
    <row r="3935" spans="1:20" hidden="1">
      <c r="A3935" s="100" t="s">
        <v>4359</v>
      </c>
      <c r="B3935" s="152" t="str">
        <f>IFERROR(VLOOKUP(Proc[[#This Row],[App]],Table2[],3,0),"open")</f>
        <v>ok</v>
      </c>
      <c r="C3935" s="103" t="s">
        <v>369</v>
      </c>
      <c r="D3935" s="152" t="s">
        <v>3919</v>
      </c>
      <c r="E3935" s="152" t="s">
        <v>4358</v>
      </c>
      <c r="F3935" s="95" t="s">
        <v>4358</v>
      </c>
      <c r="G3935" s="100" t="s">
        <v>406</v>
      </c>
      <c r="H3935" s="95" t="str">
        <f>IF(Proc[[#This Row],[type]]="LFF (MDG-F)",MID(Proc[[#This Row],[Obj]],13,10),"")</f>
        <v>CH65YIT001</v>
      </c>
      <c r="I3935" s="152"/>
      <c r="J3935" s="95" t="b">
        <f>Proc[[#This Row],[Requested]]=Proc[[#This Row],[CurrentParent]]</f>
        <v>1</v>
      </c>
      <c r="K3935" s="152" t="str">
        <f>IF(Proc[[#This Row],[Author]]="Marcela Urrego",VLOOKUP(LEFT(Proc[[#This Row],[Requested]],1),Table3[#All],2,0),VLOOKUP(Proc[[#This Row],[Author]],Table4[],2,0))</f>
        <v>MGF</v>
      </c>
      <c r="L3935" s="95" t="s">
        <v>3524</v>
      </c>
      <c r="M3935" s="101">
        <v>45897</v>
      </c>
      <c r="N3935" s="102"/>
      <c r="O3935" s="102"/>
      <c r="P3935" s="101" t="str">
        <f ca="1">IF(Proc[[#This Row],[DaysAgeing]]&gt;5,"yep","on track")</f>
        <v>yep</v>
      </c>
      <c r="Q3935" s="2">
        <f ca="1">IF(Proc[[#This Row],[DateClosed]]="",ABS(NETWORKDAYS(Proc[[#This Row],[DateOpened]],TODAY()))-1,ABS(NETWORKDAYS(Proc[[#This Row],[DateOpened]],Proc[[#This Row],[DateClosed]]))-1)</f>
        <v>156</v>
      </c>
      <c r="R3935" s="101" t="s">
        <v>1377</v>
      </c>
      <c r="S3935" s="95"/>
      <c r="T3935" s="153">
        <v>3934</v>
      </c>
    </row>
    <row r="3936" spans="1:20" hidden="1">
      <c r="A3936" s="100" t="s">
        <v>4359</v>
      </c>
      <c r="B3936" s="111" t="str">
        <f>IFERROR(VLOOKUP(Proc[[#This Row],[App]],Table2[],3,0),"open")</f>
        <v>ok</v>
      </c>
      <c r="C3936" s="103" t="s">
        <v>369</v>
      </c>
      <c r="D3936" s="152" t="s">
        <v>3886</v>
      </c>
      <c r="E3936" s="152" t="s">
        <v>4358</v>
      </c>
      <c r="F3936" s="95" t="s">
        <v>4358</v>
      </c>
      <c r="G3936" s="100" t="s">
        <v>406</v>
      </c>
      <c r="H3936" s="95" t="str">
        <f>IF(Proc[[#This Row],[type]]="LFF (MDG-F)",MID(Proc[[#This Row],[Obj]],13,10),"")</f>
        <v>DE10YIT008</v>
      </c>
      <c r="I3936" s="152"/>
      <c r="J3936" s="95" t="b">
        <f>Proc[[#This Row],[Requested]]=Proc[[#This Row],[CurrentParent]]</f>
        <v>1</v>
      </c>
      <c r="K3936" s="107" t="str">
        <f>IF(Proc[[#This Row],[Author]]="Marcela Urrego",VLOOKUP(LEFT(Proc[[#This Row],[Requested]],1),Table3[#All],2,0),VLOOKUP(Proc[[#This Row],[Author]],Table4[],2,0))</f>
        <v>MGF</v>
      </c>
      <c r="L3936" s="95" t="s">
        <v>3524</v>
      </c>
      <c r="M3936" s="101">
        <v>45897</v>
      </c>
      <c r="N3936" s="102"/>
      <c r="O3936" s="102"/>
      <c r="P3936" s="101" t="str">
        <f ca="1">IF(Proc[[#This Row],[DaysAgeing]]&gt;5,"yep","on track")</f>
        <v>yep</v>
      </c>
      <c r="Q3936" s="2">
        <f ca="1">IF(Proc[[#This Row],[DateClosed]]="",ABS(NETWORKDAYS(Proc[[#This Row],[DateOpened]],TODAY()))-1,ABS(NETWORKDAYS(Proc[[#This Row],[DateOpened]],Proc[[#This Row],[DateClosed]]))-1)</f>
        <v>156</v>
      </c>
      <c r="R3936" s="101" t="s">
        <v>1377</v>
      </c>
      <c r="S3936" s="95"/>
      <c r="T3936" s="153">
        <v>3935</v>
      </c>
    </row>
    <row r="3937" spans="1:20" hidden="1">
      <c r="A3937" t="s">
        <v>4365</v>
      </c>
      <c r="B3937" s="111" t="str">
        <f>IFERROR(VLOOKUP(Proc[[#This Row],[App]],Table2[],3,0),"open")</f>
        <v>ok</v>
      </c>
      <c r="C3937" s="103" t="s">
        <v>369</v>
      </c>
      <c r="D3937" s="152" t="s">
        <v>9375</v>
      </c>
      <c r="E3937" s="152" t="s">
        <v>495</v>
      </c>
      <c r="F3937" s="153" t="s">
        <v>495</v>
      </c>
      <c r="G3937" s="100" t="s">
        <v>406</v>
      </c>
      <c r="H3937" s="95" t="str">
        <f>IF(Proc[[#This Row],[type]]="LFF (MDG-F)",MID(Proc[[#This Row],[Obj]],13,10),"")</f>
        <v>DE10GM8401</v>
      </c>
      <c r="I3937" s="152"/>
      <c r="J3937" s="95" t="b">
        <f>Proc[[#This Row],[Requested]]=Proc[[#This Row],[CurrentParent]]</f>
        <v>1</v>
      </c>
      <c r="K3937" s="107" t="str">
        <f>IF(Proc[[#This Row],[Author]]="Marcela Urrego",VLOOKUP(LEFT(Proc[[#This Row],[Requested]],1),Table3[#All],2,0),VLOOKUP(Proc[[#This Row],[Author]],Table4[],2,0))</f>
        <v>LS</v>
      </c>
      <c r="L3937" s="153" t="s">
        <v>3524</v>
      </c>
      <c r="M3937" s="101">
        <v>45897</v>
      </c>
      <c r="N3937" s="102"/>
      <c r="O3937" s="102"/>
      <c r="P3937" s="101" t="str">
        <f ca="1">IF(Proc[[#This Row],[DaysAgeing]]&gt;5,"yep","on track")</f>
        <v>yep</v>
      </c>
      <c r="Q3937" s="2">
        <f ca="1">IF(Proc[[#This Row],[DateClosed]]="",ABS(NETWORKDAYS(Proc[[#This Row],[DateOpened]],TODAY()))-1,ABS(NETWORKDAYS(Proc[[#This Row],[DateOpened]],Proc[[#This Row],[DateClosed]]))-1)</f>
        <v>156</v>
      </c>
      <c r="R3937" s="101" t="s">
        <v>964</v>
      </c>
      <c r="S3937" s="95"/>
      <c r="T3937" s="153">
        <v>3936</v>
      </c>
    </row>
    <row r="3938" spans="1:20" hidden="1">
      <c r="A3938" s="100" t="s">
        <v>4365</v>
      </c>
      <c r="B3938" s="111" t="str">
        <f>IFERROR(VLOOKUP(Proc[[#This Row],[App]],Table2[],3,0),"open")</f>
        <v>ok</v>
      </c>
      <c r="C3938" s="103" t="s">
        <v>369</v>
      </c>
      <c r="D3938" s="152" t="s">
        <v>9376</v>
      </c>
      <c r="E3938" s="152" t="s">
        <v>4364</v>
      </c>
      <c r="F3938" s="95" t="s">
        <v>4364</v>
      </c>
      <c r="G3938" t="s">
        <v>400</v>
      </c>
      <c r="H3938" s="95" t="str">
        <f>IF(Proc[[#This Row],[type]]="LFF (MDG-F)",MID(Proc[[#This Row],[Obj]],13,10),"")</f>
        <v/>
      </c>
      <c r="I3938" s="152"/>
      <c r="J3938" s="95" t="b">
        <f>Proc[[#This Row],[Requested]]=Proc[[#This Row],[CurrentParent]]</f>
        <v>1</v>
      </c>
      <c r="K3938" s="107" t="str">
        <f>IF(Proc[[#This Row],[Author]]="Marcela Urrego",VLOOKUP(LEFT(Proc[[#This Row],[Requested]],1),Table3[#All],2,0),VLOOKUP(Proc[[#This Row],[Author]],Table4[],2,0))</f>
        <v>LS</v>
      </c>
      <c r="L3938" s="95" t="s">
        <v>3524</v>
      </c>
      <c r="M3938" s="101">
        <v>45897</v>
      </c>
      <c r="N3938" s="102"/>
      <c r="O3938" s="102"/>
      <c r="P3938" s="101" t="str">
        <f ca="1">IF(Proc[[#This Row],[DaysAgeing]]&gt;5,"yep","on track")</f>
        <v>yep</v>
      </c>
      <c r="Q3938" s="2">
        <f ca="1">IF(Proc[[#This Row],[DateClosed]]="",ABS(NETWORKDAYS(Proc[[#This Row],[DateOpened]],TODAY()))-1,ABS(NETWORKDAYS(Proc[[#This Row],[DateOpened]],Proc[[#This Row],[DateClosed]]))-1)</f>
        <v>156</v>
      </c>
      <c r="R3938" s="101" t="s">
        <v>964</v>
      </c>
      <c r="S3938" s="95"/>
      <c r="T3938" s="153">
        <v>3937</v>
      </c>
    </row>
    <row r="3939" spans="1:20" hidden="1">
      <c r="A3939" s="100" t="s">
        <v>4365</v>
      </c>
      <c r="B3939" s="152" t="str">
        <f>IFERROR(VLOOKUP(Proc[[#This Row],[App]],Table2[],3,0),"open")</f>
        <v>ok</v>
      </c>
      <c r="C3939" s="103" t="s">
        <v>369</v>
      </c>
      <c r="D3939" s="152" t="s">
        <v>9377</v>
      </c>
      <c r="E3939" s="152" t="s">
        <v>2119</v>
      </c>
      <c r="F3939" s="95" t="s">
        <v>2119</v>
      </c>
      <c r="G3939" s="100" t="s">
        <v>400</v>
      </c>
      <c r="H3939" s="95" t="str">
        <f>IF(Proc[[#This Row],[type]]="LFF (MDG-F)",MID(Proc[[#This Row],[Obj]],13,10),"")</f>
        <v/>
      </c>
      <c r="I3939" s="152"/>
      <c r="J3939" s="95" t="b">
        <f>Proc[[#This Row],[Requested]]=Proc[[#This Row],[CurrentParent]]</f>
        <v>1</v>
      </c>
      <c r="K3939" s="152" t="str">
        <f>IF(Proc[[#This Row],[Author]]="Marcela Urrego",VLOOKUP(LEFT(Proc[[#This Row],[Requested]],1),Table3[#All],2,0),VLOOKUP(Proc[[#This Row],[Author]],Table4[],2,0))</f>
        <v>LS</v>
      </c>
      <c r="L3939" s="95" t="s">
        <v>3524</v>
      </c>
      <c r="M3939" s="101">
        <v>45897</v>
      </c>
      <c r="N3939" s="102"/>
      <c r="O3939" s="102"/>
      <c r="P3939" s="101" t="str">
        <f ca="1">IF(Proc[[#This Row],[DaysAgeing]]&gt;5,"yep","on track")</f>
        <v>yep</v>
      </c>
      <c r="Q3939" s="2">
        <f ca="1">IF(Proc[[#This Row],[DateClosed]]="",ABS(NETWORKDAYS(Proc[[#This Row],[DateOpened]],TODAY()))-1,ABS(NETWORKDAYS(Proc[[#This Row],[DateOpened]],Proc[[#This Row],[DateClosed]]))-1)</f>
        <v>156</v>
      </c>
      <c r="R3939" s="101" t="s">
        <v>964</v>
      </c>
      <c r="S3939" s="95"/>
      <c r="T3939" s="153">
        <v>3938</v>
      </c>
    </row>
    <row r="3940" spans="1:20" hidden="1">
      <c r="A3940" s="100" t="s">
        <v>4365</v>
      </c>
      <c r="B3940" s="152" t="str">
        <f>IFERROR(VLOOKUP(Proc[[#This Row],[App]],Table2[],3,0),"open")</f>
        <v>ok</v>
      </c>
      <c r="C3940" s="103" t="s">
        <v>369</v>
      </c>
      <c r="D3940" s="152" t="s">
        <v>4360</v>
      </c>
      <c r="E3940" s="152" t="s">
        <v>2119</v>
      </c>
      <c r="F3940" s="95" t="s">
        <v>2119</v>
      </c>
      <c r="G3940" s="100" t="s">
        <v>400</v>
      </c>
      <c r="H3940" s="95" t="str">
        <f>IF(Proc[[#This Row],[type]]="LFF (MDG-F)",MID(Proc[[#This Row],[Obj]],13,10),"")</f>
        <v/>
      </c>
      <c r="I3940" s="152"/>
      <c r="J3940" s="95" t="b">
        <f>Proc[[#This Row],[Requested]]=Proc[[#This Row],[CurrentParent]]</f>
        <v>1</v>
      </c>
      <c r="K3940" s="152" t="str">
        <f>IF(Proc[[#This Row],[Author]]="Marcela Urrego",VLOOKUP(LEFT(Proc[[#This Row],[Requested]],1),Table3[#All],2,0),VLOOKUP(Proc[[#This Row],[Author]],Table4[],2,0))</f>
        <v>LS</v>
      </c>
      <c r="L3940" s="95" t="s">
        <v>3524</v>
      </c>
      <c r="M3940" s="101">
        <v>45897</v>
      </c>
      <c r="N3940" s="102"/>
      <c r="O3940" s="102"/>
      <c r="P3940" s="101" t="str">
        <f ca="1">IF(Proc[[#This Row],[DaysAgeing]]&gt;5,"yep","on track")</f>
        <v>yep</v>
      </c>
      <c r="Q3940" s="2">
        <f ca="1">IF(Proc[[#This Row],[DateClosed]]="",ABS(NETWORKDAYS(Proc[[#This Row],[DateOpened]],TODAY()))-1,ABS(NETWORKDAYS(Proc[[#This Row],[DateOpened]],Proc[[#This Row],[DateClosed]]))-1)</f>
        <v>156</v>
      </c>
      <c r="R3940" s="101" t="s">
        <v>964</v>
      </c>
      <c r="S3940" s="95"/>
      <c r="T3940" s="153">
        <v>3939</v>
      </c>
    </row>
    <row r="3941" spans="1:20" hidden="1">
      <c r="A3941" s="100" t="s">
        <v>4365</v>
      </c>
      <c r="B3941" s="152" t="str">
        <f>IFERROR(VLOOKUP(Proc[[#This Row],[App]],Table2[],3,0),"open")</f>
        <v>ok</v>
      </c>
      <c r="C3941" s="103" t="s">
        <v>369</v>
      </c>
      <c r="D3941" s="152" t="s">
        <v>4361</v>
      </c>
      <c r="E3941" s="152" t="s">
        <v>2119</v>
      </c>
      <c r="F3941" s="95" t="s">
        <v>2119</v>
      </c>
      <c r="G3941" s="100" t="s">
        <v>400</v>
      </c>
      <c r="H3941" s="95" t="str">
        <f>IF(Proc[[#This Row],[type]]="LFF (MDG-F)",MID(Proc[[#This Row],[Obj]],13,10),"")</f>
        <v/>
      </c>
      <c r="I3941" s="152"/>
      <c r="J3941" s="95" t="b">
        <f>Proc[[#This Row],[Requested]]=Proc[[#This Row],[CurrentParent]]</f>
        <v>1</v>
      </c>
      <c r="K3941" s="152" t="str">
        <f>IF(Proc[[#This Row],[Author]]="Marcela Urrego",VLOOKUP(LEFT(Proc[[#This Row],[Requested]],1),Table3[#All],2,0),VLOOKUP(Proc[[#This Row],[Author]],Table4[],2,0))</f>
        <v>LS</v>
      </c>
      <c r="L3941" s="95" t="s">
        <v>3524</v>
      </c>
      <c r="M3941" s="101">
        <v>45897</v>
      </c>
      <c r="N3941" s="102"/>
      <c r="O3941" s="102"/>
      <c r="P3941" s="101" t="str">
        <f ca="1">IF(Proc[[#This Row],[DaysAgeing]]&gt;5,"yep","on track")</f>
        <v>yep</v>
      </c>
      <c r="Q3941" s="2">
        <f ca="1">IF(Proc[[#This Row],[DateClosed]]="",ABS(NETWORKDAYS(Proc[[#This Row],[DateOpened]],TODAY()))-1,ABS(NETWORKDAYS(Proc[[#This Row],[DateOpened]],Proc[[#This Row],[DateClosed]]))-1)</f>
        <v>156</v>
      </c>
      <c r="R3941" s="101" t="s">
        <v>964</v>
      </c>
      <c r="S3941" s="95"/>
      <c r="T3941" s="153">
        <v>3940</v>
      </c>
    </row>
    <row r="3942" spans="1:20" hidden="1">
      <c r="A3942" s="100" t="s">
        <v>4365</v>
      </c>
      <c r="B3942" s="152" t="str">
        <f>IFERROR(VLOOKUP(Proc[[#This Row],[App]],Table2[],3,0),"open")</f>
        <v>ok</v>
      </c>
      <c r="C3942" s="103" t="s">
        <v>369</v>
      </c>
      <c r="D3942" s="152" t="s">
        <v>4362</v>
      </c>
      <c r="E3942" s="152" t="s">
        <v>2119</v>
      </c>
      <c r="F3942" s="95" t="s">
        <v>2119</v>
      </c>
      <c r="G3942" s="100" t="s">
        <v>400</v>
      </c>
      <c r="H3942" s="95" t="str">
        <f>IF(Proc[[#This Row],[type]]="LFF (MDG-F)",MID(Proc[[#This Row],[Obj]],13,10),"")</f>
        <v/>
      </c>
      <c r="I3942" s="152"/>
      <c r="J3942" s="95" t="b">
        <f>Proc[[#This Row],[Requested]]=Proc[[#This Row],[CurrentParent]]</f>
        <v>1</v>
      </c>
      <c r="K3942" s="152" t="str">
        <f>IF(Proc[[#This Row],[Author]]="Marcela Urrego",VLOOKUP(LEFT(Proc[[#This Row],[Requested]],1),Table3[#All],2,0),VLOOKUP(Proc[[#This Row],[Author]],Table4[],2,0))</f>
        <v>LS</v>
      </c>
      <c r="L3942" s="95" t="s">
        <v>3524</v>
      </c>
      <c r="M3942" s="101">
        <v>45897</v>
      </c>
      <c r="N3942" s="102"/>
      <c r="O3942" s="102"/>
      <c r="P3942" s="101" t="str">
        <f ca="1">IF(Proc[[#This Row],[DaysAgeing]]&gt;5,"yep","on track")</f>
        <v>yep</v>
      </c>
      <c r="Q3942" s="2">
        <f ca="1">IF(Proc[[#This Row],[DateClosed]]="",ABS(NETWORKDAYS(Proc[[#This Row],[DateOpened]],TODAY()))-1,ABS(NETWORKDAYS(Proc[[#This Row],[DateOpened]],Proc[[#This Row],[DateClosed]]))-1)</f>
        <v>156</v>
      </c>
      <c r="R3942" s="101" t="s">
        <v>964</v>
      </c>
      <c r="S3942" s="95"/>
      <c r="T3942" s="153">
        <v>3941</v>
      </c>
    </row>
    <row r="3943" spans="1:20" hidden="1">
      <c r="A3943" s="100" t="s">
        <v>4365</v>
      </c>
      <c r="B3943" s="152" t="str">
        <f>IFERROR(VLOOKUP(Proc[[#This Row],[App]],Table2[],3,0),"open")</f>
        <v>ok</v>
      </c>
      <c r="C3943" s="103" t="s">
        <v>369</v>
      </c>
      <c r="D3943" s="152" t="s">
        <v>4363</v>
      </c>
      <c r="E3943" s="152" t="s">
        <v>2119</v>
      </c>
      <c r="F3943" s="95" t="s">
        <v>2119</v>
      </c>
      <c r="G3943" s="100" t="s">
        <v>400</v>
      </c>
      <c r="H3943" s="95" t="str">
        <f>IF(Proc[[#This Row],[type]]="LFF (MDG-F)",MID(Proc[[#This Row],[Obj]],13,10),"")</f>
        <v/>
      </c>
      <c r="I3943" s="152"/>
      <c r="J3943" s="95" t="b">
        <f>Proc[[#This Row],[Requested]]=Proc[[#This Row],[CurrentParent]]</f>
        <v>1</v>
      </c>
      <c r="K3943" s="152" t="str">
        <f>IF(Proc[[#This Row],[Author]]="Marcela Urrego",VLOOKUP(LEFT(Proc[[#This Row],[Requested]],1),Table3[#All],2,0),VLOOKUP(Proc[[#This Row],[Author]],Table4[],2,0))</f>
        <v>LS</v>
      </c>
      <c r="L3943" s="95" t="s">
        <v>3524</v>
      </c>
      <c r="M3943" s="101">
        <v>45897</v>
      </c>
      <c r="N3943" s="102"/>
      <c r="O3943" s="102"/>
      <c r="P3943" s="101" t="str">
        <f ca="1">IF(Proc[[#This Row],[DaysAgeing]]&gt;5,"yep","on track")</f>
        <v>yep</v>
      </c>
      <c r="Q3943" s="2">
        <f ca="1">IF(Proc[[#This Row],[DateClosed]]="",ABS(NETWORKDAYS(Proc[[#This Row],[DateOpened]],TODAY()))-1,ABS(NETWORKDAYS(Proc[[#This Row],[DateOpened]],Proc[[#This Row],[DateClosed]]))-1)</f>
        <v>156</v>
      </c>
      <c r="R3943" s="101" t="s">
        <v>964</v>
      </c>
      <c r="S3943" s="95"/>
      <c r="T3943" s="153">
        <v>3942</v>
      </c>
    </row>
    <row r="3944" spans="1:20" hidden="1">
      <c r="A3944" t="s">
        <v>4366</v>
      </c>
      <c r="B3944" s="152" t="str">
        <f>IFERROR(VLOOKUP(Proc[[#This Row],[App]],Table2[],3,0),"open")</f>
        <v>ok</v>
      </c>
      <c r="C3944" s="103" t="s">
        <v>369</v>
      </c>
      <c r="D3944" s="152" t="s">
        <v>4367</v>
      </c>
      <c r="E3944" s="152" t="s">
        <v>4092</v>
      </c>
      <c r="F3944" s="152" t="s">
        <v>4092</v>
      </c>
      <c r="G3944" s="103" t="s">
        <v>400</v>
      </c>
      <c r="H3944" s="95" t="str">
        <f>IF(Proc[[#This Row],[type]]="LFF (MDG-F)",MID(Proc[[#This Row],[Obj]],13,10),"")</f>
        <v/>
      </c>
      <c r="I3944" s="152"/>
      <c r="J3944" s="95" t="b">
        <f>Proc[[#This Row],[Requested]]=Proc[[#This Row],[CurrentParent]]</f>
        <v>1</v>
      </c>
      <c r="K3944" s="152" t="str">
        <f>IF(Proc[[#This Row],[Author]]="Marcela Urrego",VLOOKUP(LEFT(Proc[[#This Row],[Requested]],1),Table3[#All],2,0),VLOOKUP(Proc[[#This Row],[Author]],Table4[],2,0))</f>
        <v>MGF</v>
      </c>
      <c r="L3944" s="95" t="s">
        <v>3524</v>
      </c>
      <c r="M3944" s="101">
        <v>45897</v>
      </c>
      <c r="N3944" s="102"/>
      <c r="O3944" s="102"/>
      <c r="P3944" s="101" t="str">
        <f ca="1">IF(Proc[[#This Row],[DaysAgeing]]&gt;5,"yep","on track")</f>
        <v>yep</v>
      </c>
      <c r="Q3944" s="2">
        <f ca="1">IF(Proc[[#This Row],[DateClosed]]="",ABS(NETWORKDAYS(Proc[[#This Row],[DateOpened]],TODAY()))-1,ABS(NETWORKDAYS(Proc[[#This Row],[DateOpened]],Proc[[#This Row],[DateClosed]]))-1)</f>
        <v>156</v>
      </c>
      <c r="R3944" s="101" t="s">
        <v>514</v>
      </c>
      <c r="S3944" s="95"/>
      <c r="T3944" s="153">
        <v>3943</v>
      </c>
    </row>
    <row r="3945" spans="1:20" hidden="1">
      <c r="A3945" s="103" t="s">
        <v>4366</v>
      </c>
      <c r="B3945" s="111" t="str">
        <f>IFERROR(VLOOKUP(Proc[[#This Row],[App]],Table2[],3,0),"open")</f>
        <v>ok</v>
      </c>
      <c r="C3945" s="103" t="s">
        <v>369</v>
      </c>
      <c r="D3945" s="152" t="s">
        <v>4368</v>
      </c>
      <c r="E3945" s="152" t="s">
        <v>4092</v>
      </c>
      <c r="F3945" s="153" t="s">
        <v>4092</v>
      </c>
      <c r="G3945" t="s">
        <v>406</v>
      </c>
      <c r="H3945" s="95" t="str">
        <f>IF(Proc[[#This Row],[type]]="LFF (MDG-F)",MID(Proc[[#This Row],[Obj]],13,10),"")</f>
        <v>NL50GPO180</v>
      </c>
      <c r="I3945" s="152"/>
      <c r="J3945" s="95" t="b">
        <f>Proc[[#This Row],[Requested]]=Proc[[#This Row],[CurrentParent]]</f>
        <v>1</v>
      </c>
      <c r="K3945" s="107" t="str">
        <f>IF(Proc[[#This Row],[Author]]="Marcela Urrego",VLOOKUP(LEFT(Proc[[#This Row],[Requested]],1),Table3[#All],2,0),VLOOKUP(Proc[[#This Row],[Author]],Table4[],2,0))</f>
        <v>MGF</v>
      </c>
      <c r="L3945" s="95" t="s">
        <v>3524</v>
      </c>
      <c r="M3945" s="101">
        <v>45897</v>
      </c>
      <c r="N3945" s="102"/>
      <c r="O3945" s="102"/>
      <c r="P3945" s="101" t="str">
        <f ca="1">IF(Proc[[#This Row],[DaysAgeing]]&gt;5,"yep","on track")</f>
        <v>yep</v>
      </c>
      <c r="Q3945" s="2">
        <f ca="1">IF(Proc[[#This Row],[DateClosed]]="",ABS(NETWORKDAYS(Proc[[#This Row],[DateOpened]],TODAY()))-1,ABS(NETWORKDAYS(Proc[[#This Row],[DateOpened]],Proc[[#This Row],[DateClosed]]))-1)</f>
        <v>156</v>
      </c>
      <c r="R3945" s="101" t="s">
        <v>514</v>
      </c>
      <c r="S3945" s="95"/>
      <c r="T3945" s="153">
        <v>3944</v>
      </c>
    </row>
    <row r="3946" spans="1:20" hidden="1">
      <c r="A3946" s="103" t="s">
        <v>4366</v>
      </c>
      <c r="B3946" s="152" t="str">
        <f>IFERROR(VLOOKUP(Proc[[#This Row],[App]],Table2[],3,0),"open")</f>
        <v>ok</v>
      </c>
      <c r="C3946" s="106" t="s">
        <v>369</v>
      </c>
      <c r="D3946" s="152" t="s">
        <v>4369</v>
      </c>
      <c r="E3946" s="152" t="s">
        <v>4092</v>
      </c>
      <c r="F3946" s="152" t="s">
        <v>4092</v>
      </c>
      <c r="G3946" s="103" t="s">
        <v>400</v>
      </c>
      <c r="H3946" s="95" t="str">
        <f>IF(Proc[[#This Row],[type]]="LFF (MDG-F)",MID(Proc[[#This Row],[Obj]],13,10),"")</f>
        <v/>
      </c>
      <c r="I3946" s="152"/>
      <c r="J3946" s="95" t="b">
        <f>Proc[[#This Row],[Requested]]=Proc[[#This Row],[CurrentParent]]</f>
        <v>1</v>
      </c>
      <c r="K3946" s="152" t="str">
        <f>IF(Proc[[#This Row],[Author]]="Marcela Urrego",VLOOKUP(LEFT(Proc[[#This Row],[Requested]],1),Table3[#All],2,0),VLOOKUP(Proc[[#This Row],[Author]],Table4[],2,0))</f>
        <v>MGF</v>
      </c>
      <c r="L3946" s="95" t="s">
        <v>3524</v>
      </c>
      <c r="M3946" s="101">
        <v>45897</v>
      </c>
      <c r="N3946" s="102"/>
      <c r="O3946" s="102"/>
      <c r="P3946" s="101" t="str">
        <f ca="1">IF(Proc[[#This Row],[DaysAgeing]]&gt;5,"yep","on track")</f>
        <v>yep</v>
      </c>
      <c r="Q3946" s="2">
        <f ca="1">IF(Proc[[#This Row],[DateClosed]]="",ABS(NETWORKDAYS(Proc[[#This Row],[DateOpened]],TODAY()))-1,ABS(NETWORKDAYS(Proc[[#This Row],[DateOpened]],Proc[[#This Row],[DateClosed]]))-1)</f>
        <v>156</v>
      </c>
      <c r="R3946" s="101" t="s">
        <v>514</v>
      </c>
      <c r="S3946" s="95"/>
      <c r="T3946" s="153">
        <v>3945</v>
      </c>
    </row>
    <row r="3947" spans="1:20" hidden="1">
      <c r="A3947" t="s">
        <v>4372</v>
      </c>
      <c r="B3947" s="152" t="str">
        <f>IFERROR(VLOOKUP(Proc[[#This Row],[App]],Table2[],3,0),"open")</f>
        <v>ok</v>
      </c>
      <c r="C3947" s="111" t="s">
        <v>369</v>
      </c>
      <c r="D3947" s="152" t="s">
        <v>4223</v>
      </c>
      <c r="E3947" s="152" t="s">
        <v>4333</v>
      </c>
      <c r="F3947" s="112" t="s">
        <v>4333</v>
      </c>
      <c r="G3947" t="s">
        <v>406</v>
      </c>
      <c r="H3947" s="95" t="str">
        <f>IF(Proc[[#This Row],[type]]="LFF (MDG-F)",MID(Proc[[#This Row],[Obj]],13,10),"")</f>
        <v>JP01C0M825</v>
      </c>
      <c r="I3947" s="152"/>
      <c r="J3947" s="95" t="b">
        <f>Proc[[#This Row],[Requested]]=Proc[[#This Row],[CurrentParent]]</f>
        <v>1</v>
      </c>
      <c r="K3947" s="152" t="str">
        <f>IF(Proc[[#This Row],[Author]]="Marcela Urrego",VLOOKUP(LEFT(Proc[[#This Row],[Requested]],1),Table3[#All],2,0),VLOOKUP(Proc[[#This Row],[Author]],Table4[],2,0))</f>
        <v>EL</v>
      </c>
      <c r="L3947" s="95" t="s">
        <v>3524</v>
      </c>
      <c r="M3947" s="101">
        <v>45897</v>
      </c>
      <c r="N3947" s="102"/>
      <c r="O3947" s="102"/>
      <c r="P3947" s="101" t="str">
        <f ca="1">IF(Proc[[#This Row],[DaysAgeing]]&gt;5,"yep","on track")</f>
        <v>yep</v>
      </c>
      <c r="Q3947" s="2">
        <f ca="1">IF(Proc[[#This Row],[DateClosed]]="",ABS(NETWORKDAYS(Proc[[#This Row],[DateOpened]],TODAY()))-1,ABS(NETWORKDAYS(Proc[[#This Row],[DateOpened]],Proc[[#This Row],[DateClosed]]))-1)</f>
        <v>156</v>
      </c>
      <c r="R3947" s="101" t="s">
        <v>4357</v>
      </c>
      <c r="S3947" s="95"/>
      <c r="T3947" s="153">
        <v>3946</v>
      </c>
    </row>
    <row r="3948" spans="1:20" hidden="1">
      <c r="A3948" t="s">
        <v>4373</v>
      </c>
      <c r="B3948" s="152" t="str">
        <f>IFERROR(VLOOKUP(Proc[[#This Row],[App]],Table2[],3,0),"open")</f>
        <v>ok</v>
      </c>
      <c r="C3948" s="103" t="s">
        <v>369</v>
      </c>
      <c r="D3948" s="152" t="s">
        <v>9378</v>
      </c>
      <c r="E3948" s="152" t="s">
        <v>554</v>
      </c>
      <c r="F3948" s="95" t="s">
        <v>554</v>
      </c>
      <c r="G3948" s="103" t="s">
        <v>400</v>
      </c>
      <c r="H3948" s="95" t="str">
        <f>IF(Proc[[#This Row],[type]]="LFF (MDG-F)",MID(Proc[[#This Row],[Obj]],13,10),"")</f>
        <v/>
      </c>
      <c r="I3948" s="152"/>
      <c r="J3948" s="95" t="b">
        <f>Proc[[#This Row],[Requested]]=Proc[[#This Row],[CurrentParent]]</f>
        <v>1</v>
      </c>
      <c r="K3948" s="152" t="str">
        <f>IF(Proc[[#This Row],[Author]]="Marcela Urrego",VLOOKUP(LEFT(Proc[[#This Row],[Requested]],1),Table3[#All],2,0),VLOOKUP(Proc[[#This Row],[Author]],Table4[],2,0))</f>
        <v>HC</v>
      </c>
      <c r="L3948" s="95" t="s">
        <v>3524</v>
      </c>
      <c r="M3948" s="101">
        <v>45898</v>
      </c>
      <c r="N3948" s="102"/>
      <c r="O3948" s="102"/>
      <c r="P3948" s="101" t="str">
        <f ca="1">IF(Proc[[#This Row],[DaysAgeing]]&gt;5,"yep","on track")</f>
        <v>yep</v>
      </c>
      <c r="Q3948" s="2">
        <f ca="1">IF(Proc[[#This Row],[DateClosed]]="",ABS(NETWORKDAYS(Proc[[#This Row],[DateOpened]],TODAY()))-1,ABS(NETWORKDAYS(Proc[[#This Row],[DateOpened]],Proc[[#This Row],[DateClosed]]))-1)</f>
        <v>155</v>
      </c>
      <c r="R3948" s="101" t="s">
        <v>1005</v>
      </c>
      <c r="S3948" s="95"/>
      <c r="T3948" s="153">
        <v>3947</v>
      </c>
    </row>
    <row r="3949" spans="1:20" hidden="1">
      <c r="A3949" s="103" t="s">
        <v>4373</v>
      </c>
      <c r="B3949" s="152" t="str">
        <f>IFERROR(VLOOKUP(Proc[[#This Row],[App]],Table2[],3,0),"open")</f>
        <v>ok</v>
      </c>
      <c r="C3949" s="103" t="s">
        <v>369</v>
      </c>
      <c r="D3949" s="152" t="s">
        <v>9379</v>
      </c>
      <c r="E3949" s="152" t="s">
        <v>554</v>
      </c>
      <c r="F3949" s="95" t="s">
        <v>554</v>
      </c>
      <c r="G3949" s="103" t="s">
        <v>400</v>
      </c>
      <c r="H3949" s="95" t="str">
        <f>IF(Proc[[#This Row],[type]]="LFF (MDG-F)",MID(Proc[[#This Row],[Obj]],13,10),"")</f>
        <v/>
      </c>
      <c r="I3949" s="152"/>
      <c r="J3949" s="95" t="b">
        <f>Proc[[#This Row],[Requested]]=Proc[[#This Row],[CurrentParent]]</f>
        <v>1</v>
      </c>
      <c r="K3949" s="152" t="str">
        <f>IF(Proc[[#This Row],[Author]]="Marcela Urrego",VLOOKUP(LEFT(Proc[[#This Row],[Requested]],1),Table3[#All],2,0),VLOOKUP(Proc[[#This Row],[Author]],Table4[],2,0))</f>
        <v>HC</v>
      </c>
      <c r="L3949" s="95" t="s">
        <v>3524</v>
      </c>
      <c r="M3949" s="101">
        <v>45898</v>
      </c>
      <c r="N3949" s="102"/>
      <c r="O3949" s="102"/>
      <c r="P3949" s="101" t="str">
        <f ca="1">IF(Proc[[#This Row],[DaysAgeing]]&gt;5,"yep","on track")</f>
        <v>yep</v>
      </c>
      <c r="Q3949" s="2">
        <f ca="1">IF(Proc[[#This Row],[DateClosed]]="",ABS(NETWORKDAYS(Proc[[#This Row],[DateOpened]],TODAY()))-1,ABS(NETWORKDAYS(Proc[[#This Row],[DateOpened]],Proc[[#This Row],[DateClosed]]))-1)</f>
        <v>155</v>
      </c>
      <c r="R3949" s="101" t="s">
        <v>1005</v>
      </c>
      <c r="S3949" s="95"/>
      <c r="T3949" s="153">
        <v>3948</v>
      </c>
    </row>
    <row r="3950" spans="1:20" hidden="1">
      <c r="A3950" s="103" t="s">
        <v>4373</v>
      </c>
      <c r="B3950" s="152" t="str">
        <f>IFERROR(VLOOKUP(Proc[[#This Row],[App]],Table2[],3,0),"open")</f>
        <v>ok</v>
      </c>
      <c r="C3950" s="103" t="s">
        <v>369</v>
      </c>
      <c r="D3950" s="152" t="s">
        <v>9380</v>
      </c>
      <c r="E3950" s="152" t="s">
        <v>1004</v>
      </c>
      <c r="F3950" s="95" t="s">
        <v>1004</v>
      </c>
      <c r="G3950" s="103" t="s">
        <v>400</v>
      </c>
      <c r="H3950" s="95" t="str">
        <f>IF(Proc[[#This Row],[type]]="LFF (MDG-F)",MID(Proc[[#This Row],[Obj]],13,10),"")</f>
        <v/>
      </c>
      <c r="I3950" s="152"/>
      <c r="J3950" s="95" t="b">
        <f>Proc[[#This Row],[Requested]]=Proc[[#This Row],[CurrentParent]]</f>
        <v>1</v>
      </c>
      <c r="K3950" s="152" t="str">
        <f>IF(Proc[[#This Row],[Author]]="Marcela Urrego",VLOOKUP(LEFT(Proc[[#This Row],[Requested]],1),Table3[#All],2,0),VLOOKUP(Proc[[#This Row],[Author]],Table4[],2,0))</f>
        <v>HC</v>
      </c>
      <c r="L3950" s="95" t="s">
        <v>3524</v>
      </c>
      <c r="M3950" s="101">
        <v>45898</v>
      </c>
      <c r="N3950" s="102"/>
      <c r="O3950" s="102"/>
      <c r="P3950" s="101" t="str">
        <f ca="1">IF(Proc[[#This Row],[DaysAgeing]]&gt;5,"yep","on track")</f>
        <v>yep</v>
      </c>
      <c r="Q3950" s="2">
        <f ca="1">IF(Proc[[#This Row],[DateClosed]]="",ABS(NETWORKDAYS(Proc[[#This Row],[DateOpened]],TODAY()))-1,ABS(NETWORKDAYS(Proc[[#This Row],[DateOpened]],Proc[[#This Row],[DateClosed]]))-1)</f>
        <v>155</v>
      </c>
      <c r="R3950" s="101" t="s">
        <v>1005</v>
      </c>
      <c r="S3950" s="95"/>
      <c r="T3950" s="153">
        <v>3949</v>
      </c>
    </row>
    <row r="3951" spans="1:20" hidden="1">
      <c r="A3951" s="103" t="s">
        <v>4373</v>
      </c>
      <c r="B3951" s="111" t="str">
        <f>IFERROR(VLOOKUP(Proc[[#This Row],[App]],Table2[],3,0),"open")</f>
        <v>ok</v>
      </c>
      <c r="C3951" s="103" t="s">
        <v>369</v>
      </c>
      <c r="D3951" s="152" t="s">
        <v>9381</v>
      </c>
      <c r="E3951" s="152" t="s">
        <v>554</v>
      </c>
      <c r="F3951" s="153" t="s">
        <v>554</v>
      </c>
      <c r="G3951" s="103" t="s">
        <v>400</v>
      </c>
      <c r="H3951" s="95" t="str">
        <f>IF(Proc[[#This Row],[type]]="LFF (MDG-F)",MID(Proc[[#This Row],[Obj]],13,10),"")</f>
        <v/>
      </c>
      <c r="I3951" s="152"/>
      <c r="J3951" s="95" t="b">
        <f>Proc[[#This Row],[Requested]]=Proc[[#This Row],[CurrentParent]]</f>
        <v>1</v>
      </c>
      <c r="K3951" s="107" t="str">
        <f>IF(Proc[[#This Row],[Author]]="Marcela Urrego",VLOOKUP(LEFT(Proc[[#This Row],[Requested]],1),Table3[#All],2,0),VLOOKUP(Proc[[#This Row],[Author]],Table4[],2,0))</f>
        <v>HC</v>
      </c>
      <c r="L3951" s="95" t="s">
        <v>3524</v>
      </c>
      <c r="M3951" s="101">
        <v>45898</v>
      </c>
      <c r="N3951" s="102"/>
      <c r="O3951" s="102"/>
      <c r="P3951" s="101" t="str">
        <f ca="1">IF(Proc[[#This Row],[DaysAgeing]]&gt;5,"yep","on track")</f>
        <v>yep</v>
      </c>
      <c r="Q3951" s="2">
        <f ca="1">IF(Proc[[#This Row],[DateClosed]]="",ABS(NETWORKDAYS(Proc[[#This Row],[DateOpened]],TODAY()))-1,ABS(NETWORKDAYS(Proc[[#This Row],[DateOpened]],Proc[[#This Row],[DateClosed]]))-1)</f>
        <v>155</v>
      </c>
      <c r="R3951" s="101" t="s">
        <v>1005</v>
      </c>
      <c r="S3951" s="95"/>
      <c r="T3951" s="153">
        <v>3950</v>
      </c>
    </row>
    <row r="3952" spans="1:20" hidden="1">
      <c r="A3952" s="103" t="s">
        <v>4373</v>
      </c>
      <c r="B3952" s="111" t="str">
        <f>IFERROR(VLOOKUP(Proc[[#This Row],[App]],Table2[],3,0),"open")</f>
        <v>ok</v>
      </c>
      <c r="C3952" s="103" t="s">
        <v>369</v>
      </c>
      <c r="D3952" s="152" t="s">
        <v>9382</v>
      </c>
      <c r="E3952" s="152" t="s">
        <v>1004</v>
      </c>
      <c r="F3952" s="153" t="s">
        <v>1004</v>
      </c>
      <c r="G3952" s="103" t="s">
        <v>400</v>
      </c>
      <c r="H3952" s="95" t="str">
        <f>IF(Proc[[#This Row],[type]]="LFF (MDG-F)",MID(Proc[[#This Row],[Obj]],13,10),"")</f>
        <v/>
      </c>
      <c r="I3952" s="152"/>
      <c r="J3952" s="95" t="b">
        <f>Proc[[#This Row],[Requested]]=Proc[[#This Row],[CurrentParent]]</f>
        <v>1</v>
      </c>
      <c r="K3952" s="107" t="str">
        <f>IF(Proc[[#This Row],[Author]]="Marcela Urrego",VLOOKUP(LEFT(Proc[[#This Row],[Requested]],1),Table3[#All],2,0),VLOOKUP(Proc[[#This Row],[Author]],Table4[],2,0))</f>
        <v>HC</v>
      </c>
      <c r="L3952" s="95" t="s">
        <v>3524</v>
      </c>
      <c r="M3952" s="101">
        <v>45898</v>
      </c>
      <c r="N3952" s="102"/>
      <c r="O3952" s="102"/>
      <c r="P3952" s="101" t="str">
        <f ca="1">IF(Proc[[#This Row],[DaysAgeing]]&gt;5,"yep","on track")</f>
        <v>yep</v>
      </c>
      <c r="Q3952" s="2">
        <f ca="1">IF(Proc[[#This Row],[DateClosed]]="",ABS(NETWORKDAYS(Proc[[#This Row],[DateOpened]],TODAY()))-1,ABS(NETWORKDAYS(Proc[[#This Row],[DateOpened]],Proc[[#This Row],[DateClosed]]))-1)</f>
        <v>155</v>
      </c>
      <c r="R3952" s="101" t="s">
        <v>1005</v>
      </c>
      <c r="S3952" s="95"/>
      <c r="T3952" s="153">
        <v>3951</v>
      </c>
    </row>
    <row r="3953" spans="1:20" hidden="1">
      <c r="A3953" s="103" t="s">
        <v>4373</v>
      </c>
      <c r="B3953" s="111" t="str">
        <f>IFERROR(VLOOKUP(Proc[[#This Row],[App]],Table2[],3,0),"open")</f>
        <v>ok</v>
      </c>
      <c r="C3953" s="103" t="s">
        <v>369</v>
      </c>
      <c r="D3953" s="152" t="s">
        <v>9383</v>
      </c>
      <c r="E3953" s="152" t="s">
        <v>554</v>
      </c>
      <c r="F3953" s="95" t="s">
        <v>554</v>
      </c>
      <c r="G3953" s="103" t="s">
        <v>400</v>
      </c>
      <c r="H3953" s="95" t="str">
        <f>IF(Proc[[#This Row],[type]]="LFF (MDG-F)",MID(Proc[[#This Row],[Obj]],13,10),"")</f>
        <v/>
      </c>
      <c r="I3953" s="152"/>
      <c r="J3953" s="95" t="b">
        <f>Proc[[#This Row],[Requested]]=Proc[[#This Row],[CurrentParent]]</f>
        <v>1</v>
      </c>
      <c r="K3953" s="107" t="str">
        <f>IF(Proc[[#This Row],[Author]]="Marcela Urrego",VLOOKUP(LEFT(Proc[[#This Row],[Requested]],1),Table3[#All],2,0),VLOOKUP(Proc[[#This Row],[Author]],Table4[],2,0))</f>
        <v>HC</v>
      </c>
      <c r="L3953" s="95" t="s">
        <v>3524</v>
      </c>
      <c r="M3953" s="101">
        <v>45898</v>
      </c>
      <c r="N3953" s="102"/>
      <c r="O3953" s="102"/>
      <c r="P3953" s="101" t="str">
        <f ca="1">IF(Proc[[#This Row],[DaysAgeing]]&gt;5,"yep","on track")</f>
        <v>yep</v>
      </c>
      <c r="Q3953" s="2">
        <f ca="1">IF(Proc[[#This Row],[DateClosed]]="",ABS(NETWORKDAYS(Proc[[#This Row],[DateOpened]],TODAY()))-1,ABS(NETWORKDAYS(Proc[[#This Row],[DateOpened]],Proc[[#This Row],[DateClosed]]))-1)</f>
        <v>155</v>
      </c>
      <c r="R3953" s="101" t="s">
        <v>1005</v>
      </c>
      <c r="S3953" s="95"/>
      <c r="T3953" s="153">
        <v>3952</v>
      </c>
    </row>
    <row r="3954" spans="1:20" hidden="1">
      <c r="A3954" s="103" t="s">
        <v>4373</v>
      </c>
      <c r="B3954" s="111" t="str">
        <f>IFERROR(VLOOKUP(Proc[[#This Row],[App]],Table2[],3,0),"open")</f>
        <v>ok</v>
      </c>
      <c r="C3954" s="103" t="s">
        <v>369</v>
      </c>
      <c r="D3954" s="152" t="s">
        <v>9384</v>
      </c>
      <c r="E3954" s="152" t="s">
        <v>554</v>
      </c>
      <c r="F3954" s="153" t="s">
        <v>554</v>
      </c>
      <c r="G3954" s="103" t="s">
        <v>400</v>
      </c>
      <c r="H3954" s="95" t="str">
        <f>IF(Proc[[#This Row],[type]]="LFF (MDG-F)",MID(Proc[[#This Row],[Obj]],13,10),"")</f>
        <v/>
      </c>
      <c r="I3954" s="152"/>
      <c r="J3954" s="95" t="b">
        <f>Proc[[#This Row],[Requested]]=Proc[[#This Row],[CurrentParent]]</f>
        <v>1</v>
      </c>
      <c r="K3954" s="107" t="str">
        <f>IF(Proc[[#This Row],[Author]]="Marcela Urrego",VLOOKUP(LEFT(Proc[[#This Row],[Requested]],1),Table3[#All],2,0),VLOOKUP(Proc[[#This Row],[Author]],Table4[],2,0))</f>
        <v>HC</v>
      </c>
      <c r="L3954" s="153" t="s">
        <v>3524</v>
      </c>
      <c r="M3954" s="101">
        <v>45898</v>
      </c>
      <c r="N3954" s="102"/>
      <c r="O3954" s="102"/>
      <c r="P3954" s="101" t="str">
        <f ca="1">IF(Proc[[#This Row],[DaysAgeing]]&gt;5,"yep","on track")</f>
        <v>yep</v>
      </c>
      <c r="Q3954" s="2">
        <f ca="1">IF(Proc[[#This Row],[DateClosed]]="",ABS(NETWORKDAYS(Proc[[#This Row],[DateOpened]],TODAY()))-1,ABS(NETWORKDAYS(Proc[[#This Row],[DateOpened]],Proc[[#This Row],[DateClosed]]))-1)</f>
        <v>155</v>
      </c>
      <c r="R3954" s="101" t="s">
        <v>1005</v>
      </c>
      <c r="S3954" s="95"/>
      <c r="T3954" s="153">
        <v>3953</v>
      </c>
    </row>
    <row r="3955" spans="1:20" hidden="1">
      <c r="A3955" s="103" t="s">
        <v>4373</v>
      </c>
      <c r="B3955" s="111" t="str">
        <f>IFERROR(VLOOKUP(Proc[[#This Row],[App]],Table2[],3,0),"open")</f>
        <v>ok</v>
      </c>
      <c r="C3955" s="103" t="s">
        <v>369</v>
      </c>
      <c r="D3955" s="152" t="s">
        <v>9385</v>
      </c>
      <c r="E3955" s="152" t="s">
        <v>1004</v>
      </c>
      <c r="F3955" s="153" t="s">
        <v>1004</v>
      </c>
      <c r="G3955" s="103" t="s">
        <v>400</v>
      </c>
      <c r="H3955" s="95" t="str">
        <f>IF(Proc[[#This Row],[type]]="LFF (MDG-F)",MID(Proc[[#This Row],[Obj]],13,10),"")</f>
        <v/>
      </c>
      <c r="I3955" s="152"/>
      <c r="J3955" s="95" t="b">
        <f>Proc[[#This Row],[Requested]]=Proc[[#This Row],[CurrentParent]]</f>
        <v>1</v>
      </c>
      <c r="K3955" s="107" t="str">
        <f>IF(Proc[[#This Row],[Author]]="Marcela Urrego",VLOOKUP(LEFT(Proc[[#This Row],[Requested]],1),Table3[#All],2,0),VLOOKUP(Proc[[#This Row],[Author]],Table4[],2,0))</f>
        <v>HC</v>
      </c>
      <c r="L3955" s="95" t="s">
        <v>3524</v>
      </c>
      <c r="M3955" s="101">
        <v>45898</v>
      </c>
      <c r="N3955" s="102"/>
      <c r="O3955" s="102"/>
      <c r="P3955" s="101" t="str">
        <f ca="1">IF(Proc[[#This Row],[DaysAgeing]]&gt;5,"yep","on track")</f>
        <v>yep</v>
      </c>
      <c r="Q3955" s="2">
        <f ca="1">IF(Proc[[#This Row],[DateClosed]]="",ABS(NETWORKDAYS(Proc[[#This Row],[DateOpened]],TODAY()))-1,ABS(NETWORKDAYS(Proc[[#This Row],[DateOpened]],Proc[[#This Row],[DateClosed]]))-1)</f>
        <v>155</v>
      </c>
      <c r="R3955" s="101" t="s">
        <v>1005</v>
      </c>
      <c r="S3955" s="95"/>
      <c r="T3955" s="153">
        <v>3954</v>
      </c>
    </row>
    <row r="3956" spans="1:20" hidden="1">
      <c r="A3956" s="103" t="s">
        <v>4373</v>
      </c>
      <c r="B3956" s="152" t="str">
        <f>IFERROR(VLOOKUP(Proc[[#This Row],[App]],Table2[],3,0),"open")</f>
        <v>ok</v>
      </c>
      <c r="C3956" s="103" t="s">
        <v>369</v>
      </c>
      <c r="D3956" s="152" t="s">
        <v>9386</v>
      </c>
      <c r="E3956" s="152" t="s">
        <v>555</v>
      </c>
      <c r="F3956" s="95" t="s">
        <v>555</v>
      </c>
      <c r="G3956" s="103" t="s">
        <v>400</v>
      </c>
      <c r="H3956" s="95" t="str">
        <f>IF(Proc[[#This Row],[type]]="LFF (MDG-F)",MID(Proc[[#This Row],[Obj]],13,10),"")</f>
        <v/>
      </c>
      <c r="I3956" s="152"/>
      <c r="J3956" s="95" t="b">
        <f>Proc[[#This Row],[Requested]]=Proc[[#This Row],[CurrentParent]]</f>
        <v>1</v>
      </c>
      <c r="K3956" s="152" t="str">
        <f>IF(Proc[[#This Row],[Author]]="Marcela Urrego",VLOOKUP(LEFT(Proc[[#This Row],[Requested]],1),Table3[#All],2,0),VLOOKUP(Proc[[#This Row],[Author]],Table4[],2,0))</f>
        <v>HC</v>
      </c>
      <c r="L3956" s="95" t="s">
        <v>3524</v>
      </c>
      <c r="M3956" s="101">
        <v>45898</v>
      </c>
      <c r="N3956" s="102"/>
      <c r="O3956" s="102"/>
      <c r="P3956" s="101" t="str">
        <f ca="1">IF(Proc[[#This Row],[DaysAgeing]]&gt;5,"yep","on track")</f>
        <v>yep</v>
      </c>
      <c r="Q3956" s="2">
        <f ca="1">IF(Proc[[#This Row],[DateClosed]]="",ABS(NETWORKDAYS(Proc[[#This Row],[DateOpened]],TODAY()))-1,ABS(NETWORKDAYS(Proc[[#This Row],[DateOpened]],Proc[[#This Row],[DateClosed]]))-1)</f>
        <v>155</v>
      </c>
      <c r="R3956" s="101" t="s">
        <v>1005</v>
      </c>
      <c r="S3956" s="95"/>
      <c r="T3956" s="153">
        <v>3955</v>
      </c>
    </row>
    <row r="3957" spans="1:20" hidden="1">
      <c r="A3957" s="103" t="s">
        <v>4373</v>
      </c>
      <c r="B3957" s="111" t="str">
        <f>IFERROR(VLOOKUP(Proc[[#This Row],[App]],Table2[],3,0),"open")</f>
        <v>ok</v>
      </c>
      <c r="C3957" s="103" t="s">
        <v>369</v>
      </c>
      <c r="D3957" s="152" t="s">
        <v>9387</v>
      </c>
      <c r="E3957" s="152" t="s">
        <v>1004</v>
      </c>
      <c r="F3957" s="153" t="s">
        <v>1004</v>
      </c>
      <c r="G3957" s="103" t="s">
        <v>400</v>
      </c>
      <c r="H3957" s="95" t="str">
        <f>IF(Proc[[#This Row],[type]]="LFF (MDG-F)",MID(Proc[[#This Row],[Obj]],13,10),"")</f>
        <v/>
      </c>
      <c r="I3957" s="152"/>
      <c r="J3957" s="95" t="b">
        <f>Proc[[#This Row],[Requested]]=Proc[[#This Row],[CurrentParent]]</f>
        <v>1</v>
      </c>
      <c r="K3957" s="107" t="str">
        <f>IF(Proc[[#This Row],[Author]]="Marcela Urrego",VLOOKUP(LEFT(Proc[[#This Row],[Requested]],1),Table3[#All],2,0),VLOOKUP(Proc[[#This Row],[Author]],Table4[],2,0))</f>
        <v>HC</v>
      </c>
      <c r="L3957" s="95" t="s">
        <v>3524</v>
      </c>
      <c r="M3957" s="101">
        <v>45898</v>
      </c>
      <c r="N3957" s="102"/>
      <c r="O3957" s="102"/>
      <c r="P3957" s="101" t="str">
        <f ca="1">IF(Proc[[#This Row],[DaysAgeing]]&gt;5,"yep","on track")</f>
        <v>yep</v>
      </c>
      <c r="Q3957" s="2">
        <f ca="1">IF(Proc[[#This Row],[DateClosed]]="",ABS(NETWORKDAYS(Proc[[#This Row],[DateOpened]],TODAY()))-1,ABS(NETWORKDAYS(Proc[[#This Row],[DateOpened]],Proc[[#This Row],[DateClosed]]))-1)</f>
        <v>155</v>
      </c>
      <c r="R3957" s="101" t="s">
        <v>1005</v>
      </c>
      <c r="S3957" s="95"/>
      <c r="T3957" s="153">
        <v>3956</v>
      </c>
    </row>
    <row r="3958" spans="1:20" hidden="1">
      <c r="A3958" s="103" t="s">
        <v>4373</v>
      </c>
      <c r="B3958" s="152" t="str">
        <f>IFERROR(VLOOKUP(Proc[[#This Row],[App]],Table2[],3,0),"open")</f>
        <v>ok</v>
      </c>
      <c r="C3958" s="103" t="s">
        <v>369</v>
      </c>
      <c r="D3958" s="152" t="s">
        <v>9388</v>
      </c>
      <c r="E3958" s="152" t="s">
        <v>1004</v>
      </c>
      <c r="F3958" s="95" t="s">
        <v>1004</v>
      </c>
      <c r="G3958" s="103" t="s">
        <v>400</v>
      </c>
      <c r="H3958" s="95" t="str">
        <f>IF(Proc[[#This Row],[type]]="LFF (MDG-F)",MID(Proc[[#This Row],[Obj]],13,10),"")</f>
        <v/>
      </c>
      <c r="I3958" s="152"/>
      <c r="J3958" s="95" t="b">
        <f>Proc[[#This Row],[Requested]]=Proc[[#This Row],[CurrentParent]]</f>
        <v>1</v>
      </c>
      <c r="K3958" s="152" t="str">
        <f>IF(Proc[[#This Row],[Author]]="Marcela Urrego",VLOOKUP(LEFT(Proc[[#This Row],[Requested]],1),Table3[#All],2,0),VLOOKUP(Proc[[#This Row],[Author]],Table4[],2,0))</f>
        <v>HC</v>
      </c>
      <c r="L3958" s="95" t="s">
        <v>3524</v>
      </c>
      <c r="M3958" s="101">
        <v>45898</v>
      </c>
      <c r="N3958" s="102"/>
      <c r="O3958" s="102"/>
      <c r="P3958" s="101" t="str">
        <f ca="1">IF(Proc[[#This Row],[DaysAgeing]]&gt;5,"yep","on track")</f>
        <v>yep</v>
      </c>
      <c r="Q3958" s="2">
        <f ca="1">IF(Proc[[#This Row],[DateClosed]]="",ABS(NETWORKDAYS(Proc[[#This Row],[DateOpened]],TODAY()))-1,ABS(NETWORKDAYS(Proc[[#This Row],[DateOpened]],Proc[[#This Row],[DateClosed]]))-1)</f>
        <v>155</v>
      </c>
      <c r="R3958" s="140" t="s">
        <v>1005</v>
      </c>
      <c r="S3958" s="153"/>
      <c r="T3958" s="153">
        <v>3957</v>
      </c>
    </row>
    <row r="3959" spans="1:20" hidden="1">
      <c r="A3959" s="103" t="s">
        <v>4373</v>
      </c>
      <c r="B3959" s="152" t="str">
        <f>IFERROR(VLOOKUP(Proc[[#This Row],[App]],Table2[],3,0),"open")</f>
        <v>ok</v>
      </c>
      <c r="C3959" s="103" t="s">
        <v>369</v>
      </c>
      <c r="D3959" s="152" t="s">
        <v>9389</v>
      </c>
      <c r="E3959" s="152" t="s">
        <v>1004</v>
      </c>
      <c r="F3959" s="95" t="s">
        <v>1004</v>
      </c>
      <c r="G3959" s="103" t="s">
        <v>400</v>
      </c>
      <c r="H3959" s="95" t="str">
        <f>IF(Proc[[#This Row],[type]]="LFF (MDG-F)",MID(Proc[[#This Row],[Obj]],13,10),"")</f>
        <v/>
      </c>
      <c r="I3959" s="152"/>
      <c r="J3959" s="95" t="b">
        <f>Proc[[#This Row],[Requested]]=Proc[[#This Row],[CurrentParent]]</f>
        <v>1</v>
      </c>
      <c r="K3959" s="152" t="str">
        <f>IF(Proc[[#This Row],[Author]]="Marcela Urrego",VLOOKUP(LEFT(Proc[[#This Row],[Requested]],1),Table3[#All],2,0),VLOOKUP(Proc[[#This Row],[Author]],Table4[],2,0))</f>
        <v>HC</v>
      </c>
      <c r="L3959" s="95" t="s">
        <v>3524</v>
      </c>
      <c r="M3959" s="101">
        <v>45898</v>
      </c>
      <c r="N3959" s="102"/>
      <c r="O3959" s="102"/>
      <c r="P3959" s="101" t="str">
        <f ca="1">IF(Proc[[#This Row],[DaysAgeing]]&gt;5,"yep","on track")</f>
        <v>yep</v>
      </c>
      <c r="Q3959" s="2">
        <f ca="1">IF(Proc[[#This Row],[DateClosed]]="",ABS(NETWORKDAYS(Proc[[#This Row],[DateOpened]],TODAY()))-1,ABS(NETWORKDAYS(Proc[[#This Row],[DateOpened]],Proc[[#This Row],[DateClosed]]))-1)</f>
        <v>155</v>
      </c>
      <c r="R3959" s="101" t="s">
        <v>1005</v>
      </c>
      <c r="S3959" s="95"/>
      <c r="T3959" s="153">
        <v>3958</v>
      </c>
    </row>
    <row r="3960" spans="1:20" hidden="1">
      <c r="A3960" s="103" t="s">
        <v>4373</v>
      </c>
      <c r="B3960" s="152" t="str">
        <f>IFERROR(VLOOKUP(Proc[[#This Row],[App]],Table2[],3,0),"open")</f>
        <v>ok</v>
      </c>
      <c r="C3960" s="103" t="s">
        <v>369</v>
      </c>
      <c r="D3960" s="152" t="s">
        <v>9390</v>
      </c>
      <c r="E3960" s="152" t="s">
        <v>554</v>
      </c>
      <c r="F3960" s="95" t="s">
        <v>554</v>
      </c>
      <c r="G3960" s="103" t="s">
        <v>400</v>
      </c>
      <c r="H3960" s="95" t="str">
        <f>IF(Proc[[#This Row],[type]]="LFF (MDG-F)",MID(Proc[[#This Row],[Obj]],13,10),"")</f>
        <v/>
      </c>
      <c r="I3960" s="152"/>
      <c r="J3960" s="95" t="b">
        <f>Proc[[#This Row],[Requested]]=Proc[[#This Row],[CurrentParent]]</f>
        <v>1</v>
      </c>
      <c r="K3960" s="152" t="str">
        <f>IF(Proc[[#This Row],[Author]]="Marcela Urrego",VLOOKUP(LEFT(Proc[[#This Row],[Requested]],1),Table3[#All],2,0),VLOOKUP(Proc[[#This Row],[Author]],Table4[],2,0))</f>
        <v>HC</v>
      </c>
      <c r="L3960" s="95" t="s">
        <v>3524</v>
      </c>
      <c r="M3960" s="101">
        <v>45898</v>
      </c>
      <c r="N3960" s="102"/>
      <c r="O3960" s="102"/>
      <c r="P3960" s="101" t="str">
        <f ca="1">IF(Proc[[#This Row],[DaysAgeing]]&gt;5,"yep","on track")</f>
        <v>yep</v>
      </c>
      <c r="Q3960" s="2">
        <f ca="1">IF(Proc[[#This Row],[DateClosed]]="",ABS(NETWORKDAYS(Proc[[#This Row],[DateOpened]],TODAY()))-1,ABS(NETWORKDAYS(Proc[[#This Row],[DateOpened]],Proc[[#This Row],[DateClosed]]))-1)</f>
        <v>155</v>
      </c>
      <c r="R3960" s="101" t="s">
        <v>1005</v>
      </c>
      <c r="S3960" s="95"/>
      <c r="T3960" s="153">
        <v>3959</v>
      </c>
    </row>
    <row r="3961" spans="1:20" hidden="1">
      <c r="A3961" s="103" t="s">
        <v>4373</v>
      </c>
      <c r="B3961" s="152" t="str">
        <f>IFERROR(VLOOKUP(Proc[[#This Row],[App]],Table2[],3,0),"open")</f>
        <v>ok</v>
      </c>
      <c r="C3961" s="103" t="s">
        <v>369</v>
      </c>
      <c r="D3961" s="152" t="s">
        <v>9391</v>
      </c>
      <c r="E3961" s="152" t="s">
        <v>553</v>
      </c>
      <c r="F3961" s="95" t="s">
        <v>553</v>
      </c>
      <c r="G3961" s="103" t="s">
        <v>400</v>
      </c>
      <c r="H3961" s="95" t="str">
        <f>IF(Proc[[#This Row],[type]]="LFF (MDG-F)",MID(Proc[[#This Row],[Obj]],13,10),"")</f>
        <v/>
      </c>
      <c r="I3961" s="152"/>
      <c r="J3961" s="95" t="b">
        <f>Proc[[#This Row],[Requested]]=Proc[[#This Row],[CurrentParent]]</f>
        <v>1</v>
      </c>
      <c r="K3961" s="152" t="str">
        <f>IF(Proc[[#This Row],[Author]]="Marcela Urrego",VLOOKUP(LEFT(Proc[[#This Row],[Requested]],1),Table3[#All],2,0),VLOOKUP(Proc[[#This Row],[Author]],Table4[],2,0))</f>
        <v>HC</v>
      </c>
      <c r="L3961" s="95" t="s">
        <v>3524</v>
      </c>
      <c r="M3961" s="101">
        <v>45898</v>
      </c>
      <c r="N3961" s="102"/>
      <c r="O3961" s="102"/>
      <c r="P3961" s="101" t="str">
        <f ca="1">IF(Proc[[#This Row],[DaysAgeing]]&gt;5,"yep","on track")</f>
        <v>yep</v>
      </c>
      <c r="Q3961" s="2">
        <f ca="1">IF(Proc[[#This Row],[DateClosed]]="",ABS(NETWORKDAYS(Proc[[#This Row],[DateOpened]],TODAY()))-1,ABS(NETWORKDAYS(Proc[[#This Row],[DateOpened]],Proc[[#This Row],[DateClosed]]))-1)</f>
        <v>155</v>
      </c>
      <c r="R3961" s="101" t="s">
        <v>1005</v>
      </c>
      <c r="S3961" s="95"/>
      <c r="T3961" s="153">
        <v>3960</v>
      </c>
    </row>
    <row r="3962" spans="1:20" hidden="1">
      <c r="A3962" s="103" t="s">
        <v>4373</v>
      </c>
      <c r="B3962" s="111" t="str">
        <f>IFERROR(VLOOKUP(Proc[[#This Row],[App]],Table2[],3,0),"open")</f>
        <v>ok</v>
      </c>
      <c r="C3962" s="103" t="s">
        <v>369</v>
      </c>
      <c r="D3962" s="152" t="s">
        <v>9392</v>
      </c>
      <c r="E3962" s="152" t="s">
        <v>553</v>
      </c>
      <c r="F3962" s="95" t="s">
        <v>553</v>
      </c>
      <c r="G3962" s="103" t="s">
        <v>400</v>
      </c>
      <c r="H3962" s="95" t="str">
        <f>IF(Proc[[#This Row],[type]]="LFF (MDG-F)",MID(Proc[[#This Row],[Obj]],13,10),"")</f>
        <v/>
      </c>
      <c r="I3962" s="152"/>
      <c r="J3962" s="95" t="b">
        <f>Proc[[#This Row],[Requested]]=Proc[[#This Row],[CurrentParent]]</f>
        <v>1</v>
      </c>
      <c r="K3962" s="107" t="str">
        <f>IF(Proc[[#This Row],[Author]]="Marcela Urrego",VLOOKUP(LEFT(Proc[[#This Row],[Requested]],1),Table3[#All],2,0),VLOOKUP(Proc[[#This Row],[Author]],Table4[],2,0))</f>
        <v>HC</v>
      </c>
      <c r="L3962" s="95" t="s">
        <v>3524</v>
      </c>
      <c r="M3962" s="101">
        <v>45898</v>
      </c>
      <c r="N3962" s="102"/>
      <c r="O3962" s="102"/>
      <c r="P3962" s="101" t="str">
        <f ca="1">IF(Proc[[#This Row],[DaysAgeing]]&gt;5,"yep","on track")</f>
        <v>yep</v>
      </c>
      <c r="Q3962" s="2">
        <f ca="1">IF(Proc[[#This Row],[DateClosed]]="",ABS(NETWORKDAYS(Proc[[#This Row],[DateOpened]],TODAY()))-1,ABS(NETWORKDAYS(Proc[[#This Row],[DateOpened]],Proc[[#This Row],[DateClosed]]))-1)</f>
        <v>155</v>
      </c>
      <c r="R3962" s="101" t="s">
        <v>1005</v>
      </c>
      <c r="S3962" s="95"/>
      <c r="T3962" s="153">
        <v>3961</v>
      </c>
    </row>
    <row r="3963" spans="1:20" hidden="1">
      <c r="A3963" s="103" t="s">
        <v>4373</v>
      </c>
      <c r="B3963" s="152" t="str">
        <f>IFERROR(VLOOKUP(Proc[[#This Row],[App]],Table2[],3,0),"open")</f>
        <v>ok</v>
      </c>
      <c r="C3963" s="103" t="s">
        <v>369</v>
      </c>
      <c r="D3963" s="152" t="s">
        <v>9393</v>
      </c>
      <c r="E3963" s="152" t="s">
        <v>553</v>
      </c>
      <c r="F3963" s="95" t="s">
        <v>553</v>
      </c>
      <c r="G3963" s="103" t="s">
        <v>400</v>
      </c>
      <c r="H3963" s="95" t="str">
        <f>IF(Proc[[#This Row],[type]]="LFF (MDG-F)",MID(Proc[[#This Row],[Obj]],13,10),"")</f>
        <v/>
      </c>
      <c r="I3963" s="152"/>
      <c r="J3963" s="95" t="b">
        <f>Proc[[#This Row],[Requested]]=Proc[[#This Row],[CurrentParent]]</f>
        <v>1</v>
      </c>
      <c r="K3963" s="152" t="str">
        <f>IF(Proc[[#This Row],[Author]]="Marcela Urrego",VLOOKUP(LEFT(Proc[[#This Row],[Requested]],1),Table3[#All],2,0),VLOOKUP(Proc[[#This Row],[Author]],Table4[],2,0))</f>
        <v>HC</v>
      </c>
      <c r="L3963" s="95" t="s">
        <v>3524</v>
      </c>
      <c r="M3963" s="101">
        <v>45898</v>
      </c>
      <c r="N3963" s="102"/>
      <c r="O3963" s="102"/>
      <c r="P3963" s="101" t="str">
        <f ca="1">IF(Proc[[#This Row],[DaysAgeing]]&gt;5,"yep","on track")</f>
        <v>yep</v>
      </c>
      <c r="Q3963" s="2">
        <f ca="1">IF(Proc[[#This Row],[DateClosed]]="",ABS(NETWORKDAYS(Proc[[#This Row],[DateOpened]],TODAY()))-1,ABS(NETWORKDAYS(Proc[[#This Row],[DateOpened]],Proc[[#This Row],[DateClosed]]))-1)</f>
        <v>155</v>
      </c>
      <c r="R3963" s="101" t="s">
        <v>1005</v>
      </c>
      <c r="S3963" s="95"/>
      <c r="T3963" s="153">
        <v>3962</v>
      </c>
    </row>
    <row r="3964" spans="1:20" hidden="1">
      <c r="A3964" s="103" t="s">
        <v>4373</v>
      </c>
      <c r="B3964" s="111" t="str">
        <f>IFERROR(VLOOKUP(Proc[[#This Row],[App]],Table2[],3,0),"open")</f>
        <v>ok</v>
      </c>
      <c r="C3964" s="103" t="s">
        <v>369</v>
      </c>
      <c r="D3964" s="152" t="s">
        <v>9394</v>
      </c>
      <c r="E3964" s="152" t="s">
        <v>556</v>
      </c>
      <c r="F3964" s="95" t="s">
        <v>556</v>
      </c>
      <c r="G3964" s="103" t="s">
        <v>400</v>
      </c>
      <c r="H3964" s="95" t="str">
        <f>IF(Proc[[#This Row],[type]]="LFF (MDG-F)",MID(Proc[[#This Row],[Obj]],13,10),"")</f>
        <v/>
      </c>
      <c r="I3964" s="152"/>
      <c r="J3964" s="95" t="b">
        <f>Proc[[#This Row],[Requested]]=Proc[[#This Row],[CurrentParent]]</f>
        <v>1</v>
      </c>
      <c r="K3964" s="107" t="str">
        <f>IF(Proc[[#This Row],[Author]]="Marcela Urrego",VLOOKUP(LEFT(Proc[[#This Row],[Requested]],1),Table3[#All],2,0),VLOOKUP(Proc[[#This Row],[Author]],Table4[],2,0))</f>
        <v>HC</v>
      </c>
      <c r="L3964" s="95" t="s">
        <v>3524</v>
      </c>
      <c r="M3964" s="101">
        <v>45898</v>
      </c>
      <c r="N3964" s="102"/>
      <c r="O3964" s="102"/>
      <c r="P3964" s="101" t="str">
        <f ca="1">IF(Proc[[#This Row],[DaysAgeing]]&gt;5,"yep","on track")</f>
        <v>yep</v>
      </c>
      <c r="Q3964" s="2">
        <f ca="1">IF(Proc[[#This Row],[DateClosed]]="",ABS(NETWORKDAYS(Proc[[#This Row],[DateOpened]],TODAY()))-1,ABS(NETWORKDAYS(Proc[[#This Row],[DateOpened]],Proc[[#This Row],[DateClosed]]))-1)</f>
        <v>155</v>
      </c>
      <c r="R3964" s="101" t="s">
        <v>1005</v>
      </c>
      <c r="S3964" s="95"/>
      <c r="T3964" s="153">
        <v>3963</v>
      </c>
    </row>
    <row r="3965" spans="1:20" hidden="1">
      <c r="A3965" s="103" t="s">
        <v>4373</v>
      </c>
      <c r="B3965" s="152" t="str">
        <f>IFERROR(VLOOKUP(Proc[[#This Row],[App]],Table2[],3,0),"open")</f>
        <v>ok</v>
      </c>
      <c r="C3965" s="103" t="s">
        <v>369</v>
      </c>
      <c r="D3965" s="152" t="s">
        <v>9395</v>
      </c>
      <c r="E3965" s="152" t="s">
        <v>556</v>
      </c>
      <c r="F3965" s="95" t="s">
        <v>556</v>
      </c>
      <c r="G3965" s="103" t="s">
        <v>400</v>
      </c>
      <c r="H3965" s="95" t="str">
        <f>IF(Proc[[#This Row],[type]]="LFF (MDG-F)",MID(Proc[[#This Row],[Obj]],13,10),"")</f>
        <v/>
      </c>
      <c r="I3965" s="152"/>
      <c r="J3965" s="95" t="b">
        <f>Proc[[#This Row],[Requested]]=Proc[[#This Row],[CurrentParent]]</f>
        <v>1</v>
      </c>
      <c r="K3965" s="152" t="str">
        <f>IF(Proc[[#This Row],[Author]]="Marcela Urrego",VLOOKUP(LEFT(Proc[[#This Row],[Requested]],1),Table3[#All],2,0),VLOOKUP(Proc[[#This Row],[Author]],Table4[],2,0))</f>
        <v>HC</v>
      </c>
      <c r="L3965" s="95" t="s">
        <v>3524</v>
      </c>
      <c r="M3965" s="101">
        <v>45898</v>
      </c>
      <c r="N3965" s="102"/>
      <c r="O3965" s="102"/>
      <c r="P3965" s="101" t="str">
        <f ca="1">IF(Proc[[#This Row],[DaysAgeing]]&gt;5,"yep","on track")</f>
        <v>yep</v>
      </c>
      <c r="Q3965" s="2">
        <f ca="1">IF(Proc[[#This Row],[DateClosed]]="",ABS(NETWORKDAYS(Proc[[#This Row],[DateOpened]],TODAY()))-1,ABS(NETWORKDAYS(Proc[[#This Row],[DateOpened]],Proc[[#This Row],[DateClosed]]))-1)</f>
        <v>155</v>
      </c>
      <c r="R3965" s="101" t="s">
        <v>1005</v>
      </c>
      <c r="S3965" s="95"/>
      <c r="T3965" s="153">
        <v>3964</v>
      </c>
    </row>
    <row r="3966" spans="1:20" hidden="1">
      <c r="A3966" s="103" t="s">
        <v>4373</v>
      </c>
      <c r="B3966" s="111" t="str">
        <f>IFERROR(VLOOKUP(Proc[[#This Row],[App]],Table2[],3,0),"open")</f>
        <v>ok</v>
      </c>
      <c r="C3966" s="103" t="s">
        <v>369</v>
      </c>
      <c r="D3966" s="152" t="s">
        <v>9396</v>
      </c>
      <c r="E3966" s="152" t="s">
        <v>542</v>
      </c>
      <c r="F3966" s="95" t="s">
        <v>542</v>
      </c>
      <c r="G3966" s="103" t="s">
        <v>400</v>
      </c>
      <c r="H3966" s="95" t="str">
        <f>IF(Proc[[#This Row],[type]]="LFF (MDG-F)",MID(Proc[[#This Row],[Obj]],13,10),"")</f>
        <v/>
      </c>
      <c r="I3966" s="152"/>
      <c r="J3966" s="95" t="b">
        <f>Proc[[#This Row],[Requested]]=Proc[[#This Row],[CurrentParent]]</f>
        <v>1</v>
      </c>
      <c r="K3966" s="107" t="str">
        <f>IF(Proc[[#This Row],[Author]]="Marcela Urrego",VLOOKUP(LEFT(Proc[[#This Row],[Requested]],1),Table3[#All],2,0),VLOOKUP(Proc[[#This Row],[Author]],Table4[],2,0))</f>
        <v>HC</v>
      </c>
      <c r="L3966" s="95" t="s">
        <v>3524</v>
      </c>
      <c r="M3966" s="101">
        <v>45898</v>
      </c>
      <c r="N3966" s="102"/>
      <c r="O3966" s="102"/>
      <c r="P3966" s="101" t="str">
        <f ca="1">IF(Proc[[#This Row],[DaysAgeing]]&gt;5,"yep","on track")</f>
        <v>yep</v>
      </c>
      <c r="Q3966" s="2">
        <f ca="1">IF(Proc[[#This Row],[DateClosed]]="",ABS(NETWORKDAYS(Proc[[#This Row],[DateOpened]],TODAY()))-1,ABS(NETWORKDAYS(Proc[[#This Row],[DateOpened]],Proc[[#This Row],[DateClosed]]))-1)</f>
        <v>155</v>
      </c>
      <c r="R3966" s="101" t="s">
        <v>1005</v>
      </c>
      <c r="S3966" s="95"/>
      <c r="T3966" s="153">
        <v>3965</v>
      </c>
    </row>
    <row r="3967" spans="1:20" hidden="1">
      <c r="A3967" s="103" t="s">
        <v>4373</v>
      </c>
      <c r="B3967" s="111" t="str">
        <f>IFERROR(VLOOKUP(Proc[[#This Row],[App]],Table2[],3,0),"open")</f>
        <v>ok</v>
      </c>
      <c r="C3967" s="103" t="s">
        <v>369</v>
      </c>
      <c r="D3967" s="152" t="s">
        <v>9397</v>
      </c>
      <c r="E3967" s="152" t="s">
        <v>1004</v>
      </c>
      <c r="F3967" s="95" t="s">
        <v>1004</v>
      </c>
      <c r="G3967" s="103" t="s">
        <v>400</v>
      </c>
      <c r="H3967" s="95" t="str">
        <f>IF(Proc[[#This Row],[type]]="LFF (MDG-F)",MID(Proc[[#This Row],[Obj]],13,10),"")</f>
        <v/>
      </c>
      <c r="I3967" s="152"/>
      <c r="J3967" s="95" t="b">
        <f>Proc[[#This Row],[Requested]]=Proc[[#This Row],[CurrentParent]]</f>
        <v>1</v>
      </c>
      <c r="K3967" s="107" t="str">
        <f>IF(Proc[[#This Row],[Author]]="Marcela Urrego",VLOOKUP(LEFT(Proc[[#This Row],[Requested]],1),Table3[#All],2,0),VLOOKUP(Proc[[#This Row],[Author]],Table4[],2,0))</f>
        <v>HC</v>
      </c>
      <c r="L3967" s="95" t="s">
        <v>3524</v>
      </c>
      <c r="M3967" s="101">
        <v>45898</v>
      </c>
      <c r="N3967" s="102"/>
      <c r="O3967" s="102"/>
      <c r="P3967" s="101" t="str">
        <f ca="1">IF(Proc[[#This Row],[DaysAgeing]]&gt;5,"yep","on track")</f>
        <v>yep</v>
      </c>
      <c r="Q3967" s="2">
        <f ca="1">IF(Proc[[#This Row],[DateClosed]]="",ABS(NETWORKDAYS(Proc[[#This Row],[DateOpened]],TODAY()))-1,ABS(NETWORKDAYS(Proc[[#This Row],[DateOpened]],Proc[[#This Row],[DateClosed]]))-1)</f>
        <v>155</v>
      </c>
      <c r="R3967" s="101" t="s">
        <v>1005</v>
      </c>
      <c r="S3967" s="95"/>
      <c r="T3967" s="153">
        <v>3966</v>
      </c>
    </row>
    <row r="3968" spans="1:20" hidden="1">
      <c r="A3968" s="103" t="s">
        <v>4373</v>
      </c>
      <c r="B3968" s="111" t="str">
        <f>IFERROR(VLOOKUP(Proc[[#This Row],[App]],Table2[],3,0),"open")</f>
        <v>ok</v>
      </c>
      <c r="C3968" s="103" t="s">
        <v>369</v>
      </c>
      <c r="D3968" s="152" t="s">
        <v>9398</v>
      </c>
      <c r="E3968" s="152" t="s">
        <v>1004</v>
      </c>
      <c r="F3968" s="95" t="s">
        <v>1004</v>
      </c>
      <c r="G3968" s="103" t="s">
        <v>400</v>
      </c>
      <c r="H3968" s="95" t="str">
        <f>IF(Proc[[#This Row],[type]]="LFF (MDG-F)",MID(Proc[[#This Row],[Obj]],13,10),"")</f>
        <v/>
      </c>
      <c r="I3968" s="152"/>
      <c r="J3968" s="95" t="b">
        <f>Proc[[#This Row],[Requested]]=Proc[[#This Row],[CurrentParent]]</f>
        <v>1</v>
      </c>
      <c r="K3968" s="107" t="str">
        <f>IF(Proc[[#This Row],[Author]]="Marcela Urrego",VLOOKUP(LEFT(Proc[[#This Row],[Requested]],1),Table3[#All],2,0),VLOOKUP(Proc[[#This Row],[Author]],Table4[],2,0))</f>
        <v>HC</v>
      </c>
      <c r="L3968" s="95" t="s">
        <v>3524</v>
      </c>
      <c r="M3968" s="101">
        <v>45898</v>
      </c>
      <c r="N3968" s="102"/>
      <c r="O3968" s="102"/>
      <c r="P3968" s="101" t="str">
        <f ca="1">IF(Proc[[#This Row],[DaysAgeing]]&gt;5,"yep","on track")</f>
        <v>yep</v>
      </c>
      <c r="Q3968" s="2">
        <f ca="1">IF(Proc[[#This Row],[DateClosed]]="",ABS(NETWORKDAYS(Proc[[#This Row],[DateOpened]],TODAY()))-1,ABS(NETWORKDAYS(Proc[[#This Row],[DateOpened]],Proc[[#This Row],[DateClosed]]))-1)</f>
        <v>155</v>
      </c>
      <c r="R3968" s="101" t="s">
        <v>1005</v>
      </c>
      <c r="S3968" s="95"/>
      <c r="T3968" s="153">
        <v>3967</v>
      </c>
    </row>
    <row r="3969" spans="1:20" hidden="1">
      <c r="A3969" s="103" t="s">
        <v>4373</v>
      </c>
      <c r="B3969" s="111" t="str">
        <f>IFERROR(VLOOKUP(Proc[[#This Row],[App]],Table2[],3,0),"open")</f>
        <v>ok</v>
      </c>
      <c r="C3969" s="103" t="s">
        <v>369</v>
      </c>
      <c r="D3969" s="152" t="s">
        <v>9399</v>
      </c>
      <c r="E3969" s="152" t="s">
        <v>1004</v>
      </c>
      <c r="F3969" s="95" t="s">
        <v>1004</v>
      </c>
      <c r="G3969" s="103" t="s">
        <v>400</v>
      </c>
      <c r="H3969" s="95" t="str">
        <f>IF(Proc[[#This Row],[type]]="LFF (MDG-F)",MID(Proc[[#This Row],[Obj]],13,10),"")</f>
        <v/>
      </c>
      <c r="I3969" s="152"/>
      <c r="J3969" s="95" t="b">
        <f>Proc[[#This Row],[Requested]]=Proc[[#This Row],[CurrentParent]]</f>
        <v>1</v>
      </c>
      <c r="K3969" s="107" t="str">
        <f>IF(Proc[[#This Row],[Author]]="Marcela Urrego",VLOOKUP(LEFT(Proc[[#This Row],[Requested]],1),Table3[#All],2,0),VLOOKUP(Proc[[#This Row],[Author]],Table4[],2,0))</f>
        <v>HC</v>
      </c>
      <c r="L3969" s="95" t="s">
        <v>3524</v>
      </c>
      <c r="M3969" s="101">
        <v>45898</v>
      </c>
      <c r="N3969" s="102"/>
      <c r="O3969" s="102"/>
      <c r="P3969" s="101" t="str">
        <f ca="1">IF(Proc[[#This Row],[DaysAgeing]]&gt;5,"yep","on track")</f>
        <v>yep</v>
      </c>
      <c r="Q3969" s="2">
        <f ca="1">IF(Proc[[#This Row],[DateClosed]]="",ABS(NETWORKDAYS(Proc[[#This Row],[DateOpened]],TODAY()))-1,ABS(NETWORKDAYS(Proc[[#This Row],[DateOpened]],Proc[[#This Row],[DateClosed]]))-1)</f>
        <v>155</v>
      </c>
      <c r="R3969" s="101" t="s">
        <v>1005</v>
      </c>
      <c r="S3969" s="95"/>
      <c r="T3969" s="153">
        <v>3968</v>
      </c>
    </row>
    <row r="3970" spans="1:20" hidden="1">
      <c r="A3970" s="103" t="s">
        <v>4373</v>
      </c>
      <c r="B3970" s="111" t="str">
        <f>IFERROR(VLOOKUP(Proc[[#This Row],[App]],Table2[],3,0),"open")</f>
        <v>ok</v>
      </c>
      <c r="C3970" s="103" t="s">
        <v>369</v>
      </c>
      <c r="D3970" s="152" t="s">
        <v>9400</v>
      </c>
      <c r="E3970" s="152" t="s">
        <v>553</v>
      </c>
      <c r="F3970" s="95" t="s">
        <v>553</v>
      </c>
      <c r="G3970" s="103" t="s">
        <v>400</v>
      </c>
      <c r="H3970" s="95" t="str">
        <f>IF(Proc[[#This Row],[type]]="LFF (MDG-F)",MID(Proc[[#This Row],[Obj]],13,10),"")</f>
        <v/>
      </c>
      <c r="I3970" s="152"/>
      <c r="J3970" s="95" t="b">
        <f>Proc[[#This Row],[Requested]]=Proc[[#This Row],[CurrentParent]]</f>
        <v>1</v>
      </c>
      <c r="K3970" s="107" t="str">
        <f>IF(Proc[[#This Row],[Author]]="Marcela Urrego",VLOOKUP(LEFT(Proc[[#This Row],[Requested]],1),Table3[#All],2,0),VLOOKUP(Proc[[#This Row],[Author]],Table4[],2,0))</f>
        <v>HC</v>
      </c>
      <c r="L3970" s="95" t="s">
        <v>3524</v>
      </c>
      <c r="M3970" s="101">
        <v>45898</v>
      </c>
      <c r="N3970" s="102"/>
      <c r="O3970" s="102"/>
      <c r="P3970" s="101" t="str">
        <f ca="1">IF(Proc[[#This Row],[DaysAgeing]]&gt;5,"yep","on track")</f>
        <v>yep</v>
      </c>
      <c r="Q3970" s="2">
        <f ca="1">IF(Proc[[#This Row],[DateClosed]]="",ABS(NETWORKDAYS(Proc[[#This Row],[DateOpened]],TODAY()))-1,ABS(NETWORKDAYS(Proc[[#This Row],[DateOpened]],Proc[[#This Row],[DateClosed]]))-1)</f>
        <v>155</v>
      </c>
      <c r="R3970" s="101" t="s">
        <v>1005</v>
      </c>
      <c r="S3970" s="95"/>
      <c r="T3970" s="153">
        <v>3969</v>
      </c>
    </row>
    <row r="3971" spans="1:20" hidden="1">
      <c r="A3971" s="103" t="s">
        <v>4373</v>
      </c>
      <c r="B3971" s="111" t="str">
        <f>IFERROR(VLOOKUP(Proc[[#This Row],[App]],Table2[],3,0),"open")</f>
        <v>ok</v>
      </c>
      <c r="C3971" s="103" t="s">
        <v>369</v>
      </c>
      <c r="D3971" s="152" t="s">
        <v>9401</v>
      </c>
      <c r="E3971" s="152" t="s">
        <v>554</v>
      </c>
      <c r="F3971" s="95" t="s">
        <v>554</v>
      </c>
      <c r="G3971" s="103" t="s">
        <v>400</v>
      </c>
      <c r="H3971" s="95" t="str">
        <f>IF(Proc[[#This Row],[type]]="LFF (MDG-F)",MID(Proc[[#This Row],[Obj]],13,10),"")</f>
        <v/>
      </c>
      <c r="I3971" s="152"/>
      <c r="J3971" s="95" t="b">
        <f>Proc[[#This Row],[Requested]]=Proc[[#This Row],[CurrentParent]]</f>
        <v>1</v>
      </c>
      <c r="K3971" s="107" t="str">
        <f>IF(Proc[[#This Row],[Author]]="Marcela Urrego",VLOOKUP(LEFT(Proc[[#This Row],[Requested]],1),Table3[#All],2,0),VLOOKUP(Proc[[#This Row],[Author]],Table4[],2,0))</f>
        <v>HC</v>
      </c>
      <c r="L3971" s="95" t="s">
        <v>3524</v>
      </c>
      <c r="M3971" s="101">
        <v>45898</v>
      </c>
      <c r="N3971" s="102"/>
      <c r="O3971" s="102"/>
      <c r="P3971" s="101" t="str">
        <f ca="1">IF(Proc[[#This Row],[DaysAgeing]]&gt;5,"yep","on track")</f>
        <v>yep</v>
      </c>
      <c r="Q3971" s="2">
        <f ca="1">IF(Proc[[#This Row],[DateClosed]]="",ABS(NETWORKDAYS(Proc[[#This Row],[DateOpened]],TODAY()))-1,ABS(NETWORKDAYS(Proc[[#This Row],[DateOpened]],Proc[[#This Row],[DateClosed]]))-1)</f>
        <v>155</v>
      </c>
      <c r="R3971" s="101" t="s">
        <v>1005</v>
      </c>
      <c r="S3971" s="95"/>
      <c r="T3971" s="153">
        <v>3970</v>
      </c>
    </row>
    <row r="3972" spans="1:20" hidden="1">
      <c r="A3972" s="103" t="s">
        <v>4373</v>
      </c>
      <c r="B3972" s="111" t="str">
        <f>IFERROR(VLOOKUP(Proc[[#This Row],[App]],Table2[],3,0),"open")</f>
        <v>ok</v>
      </c>
      <c r="C3972" s="103" t="s">
        <v>369</v>
      </c>
      <c r="D3972" s="152" t="s">
        <v>9402</v>
      </c>
      <c r="E3972" s="152" t="s">
        <v>556</v>
      </c>
      <c r="F3972" s="95" t="s">
        <v>556</v>
      </c>
      <c r="G3972" s="103" t="s">
        <v>400</v>
      </c>
      <c r="H3972" s="95" t="str">
        <f>IF(Proc[[#This Row],[type]]="LFF (MDG-F)",MID(Proc[[#This Row],[Obj]],13,10),"")</f>
        <v/>
      </c>
      <c r="I3972" s="152"/>
      <c r="J3972" s="95" t="b">
        <f>Proc[[#This Row],[Requested]]=Proc[[#This Row],[CurrentParent]]</f>
        <v>1</v>
      </c>
      <c r="K3972" s="107" t="str">
        <f>IF(Proc[[#This Row],[Author]]="Marcela Urrego",VLOOKUP(LEFT(Proc[[#This Row],[Requested]],1),Table3[#All],2,0),VLOOKUP(Proc[[#This Row],[Author]],Table4[],2,0))</f>
        <v>HC</v>
      </c>
      <c r="L3972" s="95" t="s">
        <v>3524</v>
      </c>
      <c r="M3972" s="101">
        <v>45898</v>
      </c>
      <c r="N3972" s="102"/>
      <c r="O3972" s="102"/>
      <c r="P3972" s="101" t="str">
        <f ca="1">IF(Proc[[#This Row],[DaysAgeing]]&gt;5,"yep","on track")</f>
        <v>yep</v>
      </c>
      <c r="Q3972" s="2">
        <f ca="1">IF(Proc[[#This Row],[DateClosed]]="",ABS(NETWORKDAYS(Proc[[#This Row],[DateOpened]],TODAY()))-1,ABS(NETWORKDAYS(Proc[[#This Row],[DateOpened]],Proc[[#This Row],[DateClosed]]))-1)</f>
        <v>155</v>
      </c>
      <c r="R3972" s="101" t="s">
        <v>1005</v>
      </c>
      <c r="S3972" s="95"/>
      <c r="T3972" s="153">
        <v>3971</v>
      </c>
    </row>
    <row r="3973" spans="1:20" hidden="1">
      <c r="A3973" s="103" t="s">
        <v>4373</v>
      </c>
      <c r="B3973" s="111" t="str">
        <f>IFERROR(VLOOKUP(Proc[[#This Row],[App]],Table2[],3,0),"open")</f>
        <v>ok</v>
      </c>
      <c r="C3973" s="103" t="s">
        <v>369</v>
      </c>
      <c r="D3973" s="152" t="s">
        <v>9403</v>
      </c>
      <c r="E3973" s="152" t="s">
        <v>542</v>
      </c>
      <c r="F3973" s="95" t="s">
        <v>542</v>
      </c>
      <c r="G3973" s="103" t="s">
        <v>400</v>
      </c>
      <c r="H3973" s="95" t="str">
        <f>IF(Proc[[#This Row],[type]]="LFF (MDG-F)",MID(Proc[[#This Row],[Obj]],13,10),"")</f>
        <v/>
      </c>
      <c r="I3973" s="152"/>
      <c r="J3973" s="95" t="b">
        <f>Proc[[#This Row],[Requested]]=Proc[[#This Row],[CurrentParent]]</f>
        <v>1</v>
      </c>
      <c r="K3973" s="107" t="str">
        <f>IF(Proc[[#This Row],[Author]]="Marcela Urrego",VLOOKUP(LEFT(Proc[[#This Row],[Requested]],1),Table3[#All],2,0),VLOOKUP(Proc[[#This Row],[Author]],Table4[],2,0))</f>
        <v>HC</v>
      </c>
      <c r="L3973" s="95" t="s">
        <v>3524</v>
      </c>
      <c r="M3973" s="101">
        <v>45898</v>
      </c>
      <c r="N3973" s="102"/>
      <c r="O3973" s="102"/>
      <c r="P3973" s="101" t="str">
        <f ca="1">IF(Proc[[#This Row],[DaysAgeing]]&gt;5,"yep","on track")</f>
        <v>yep</v>
      </c>
      <c r="Q3973" s="2">
        <f ca="1">IF(Proc[[#This Row],[DateClosed]]="",ABS(NETWORKDAYS(Proc[[#This Row],[DateOpened]],TODAY()))-1,ABS(NETWORKDAYS(Proc[[#This Row],[DateOpened]],Proc[[#This Row],[DateClosed]]))-1)</f>
        <v>155</v>
      </c>
      <c r="R3973" s="101" t="s">
        <v>1005</v>
      </c>
      <c r="S3973" s="95"/>
      <c r="T3973" s="153">
        <v>3972</v>
      </c>
    </row>
    <row r="3974" spans="1:20" hidden="1">
      <c r="A3974" s="103" t="s">
        <v>4373</v>
      </c>
      <c r="B3974" s="111" t="str">
        <f>IFERROR(VLOOKUP(Proc[[#This Row],[App]],Table2[],3,0),"open")</f>
        <v>ok</v>
      </c>
      <c r="C3974" s="103" t="s">
        <v>369</v>
      </c>
      <c r="D3974" s="152" t="s">
        <v>9404</v>
      </c>
      <c r="E3974" s="152" t="s">
        <v>1004</v>
      </c>
      <c r="F3974" s="95" t="s">
        <v>1004</v>
      </c>
      <c r="G3974" s="103" t="s">
        <v>400</v>
      </c>
      <c r="H3974" s="95" t="str">
        <f>IF(Proc[[#This Row],[type]]="LFF (MDG-F)",MID(Proc[[#This Row],[Obj]],13,10),"")</f>
        <v/>
      </c>
      <c r="I3974" s="152"/>
      <c r="J3974" s="95" t="b">
        <f>Proc[[#This Row],[Requested]]=Proc[[#This Row],[CurrentParent]]</f>
        <v>1</v>
      </c>
      <c r="K3974" s="107" t="str">
        <f>IF(Proc[[#This Row],[Author]]="Marcela Urrego",VLOOKUP(LEFT(Proc[[#This Row],[Requested]],1),Table3[#All],2,0),VLOOKUP(Proc[[#This Row],[Author]],Table4[],2,0))</f>
        <v>HC</v>
      </c>
      <c r="L3974" s="95" t="s">
        <v>3524</v>
      </c>
      <c r="M3974" s="101">
        <v>45898</v>
      </c>
      <c r="N3974" s="102"/>
      <c r="O3974" s="102"/>
      <c r="P3974" s="101" t="str">
        <f ca="1">IF(Proc[[#This Row],[DaysAgeing]]&gt;5,"yep","on track")</f>
        <v>yep</v>
      </c>
      <c r="Q3974" s="2">
        <f ca="1">IF(Proc[[#This Row],[DateClosed]]="",ABS(NETWORKDAYS(Proc[[#This Row],[DateOpened]],TODAY()))-1,ABS(NETWORKDAYS(Proc[[#This Row],[DateOpened]],Proc[[#This Row],[DateClosed]]))-1)</f>
        <v>155</v>
      </c>
      <c r="R3974" s="101" t="s">
        <v>1005</v>
      </c>
      <c r="S3974" s="95"/>
      <c r="T3974" s="153">
        <v>3973</v>
      </c>
    </row>
    <row r="3975" spans="1:20" hidden="1">
      <c r="A3975" s="103" t="s">
        <v>4373</v>
      </c>
      <c r="B3975" s="152" t="str">
        <f>IFERROR(VLOOKUP(Proc[[#This Row],[App]],Table2[],3,0),"open")</f>
        <v>ok</v>
      </c>
      <c r="C3975" s="103" t="s">
        <v>369</v>
      </c>
      <c r="D3975" s="152" t="s">
        <v>9405</v>
      </c>
      <c r="E3975" s="152" t="s">
        <v>1004</v>
      </c>
      <c r="F3975" s="95" t="s">
        <v>1004</v>
      </c>
      <c r="G3975" s="103" t="s">
        <v>400</v>
      </c>
      <c r="H3975" s="95" t="str">
        <f>IF(Proc[[#This Row],[type]]="LFF (MDG-F)",MID(Proc[[#This Row],[Obj]],13,10),"")</f>
        <v/>
      </c>
      <c r="I3975" s="152"/>
      <c r="J3975" s="95" t="b">
        <f>Proc[[#This Row],[Requested]]=Proc[[#This Row],[CurrentParent]]</f>
        <v>1</v>
      </c>
      <c r="K3975" s="152" t="str">
        <f>IF(Proc[[#This Row],[Author]]="Marcela Urrego",VLOOKUP(LEFT(Proc[[#This Row],[Requested]],1),Table3[#All],2,0),VLOOKUP(Proc[[#This Row],[Author]],Table4[],2,0))</f>
        <v>HC</v>
      </c>
      <c r="L3975" s="95" t="s">
        <v>3524</v>
      </c>
      <c r="M3975" s="101">
        <v>45898</v>
      </c>
      <c r="N3975" s="102"/>
      <c r="O3975" s="102"/>
      <c r="P3975" s="101" t="str">
        <f ca="1">IF(Proc[[#This Row],[DaysAgeing]]&gt;5,"yep","on track")</f>
        <v>yep</v>
      </c>
      <c r="Q3975" s="2">
        <f ca="1">IF(Proc[[#This Row],[DateClosed]]="",ABS(NETWORKDAYS(Proc[[#This Row],[DateOpened]],TODAY()))-1,ABS(NETWORKDAYS(Proc[[#This Row],[DateOpened]],Proc[[#This Row],[DateClosed]]))-1)</f>
        <v>155</v>
      </c>
      <c r="R3975" s="140" t="s">
        <v>1005</v>
      </c>
      <c r="S3975" s="153"/>
      <c r="T3975" s="153">
        <v>3974</v>
      </c>
    </row>
    <row r="3976" spans="1:20" hidden="1">
      <c r="A3976" s="103" t="s">
        <v>4373</v>
      </c>
      <c r="B3976" s="111" t="str">
        <f>IFERROR(VLOOKUP(Proc[[#This Row],[App]],Table2[],3,0),"open")</f>
        <v>ok</v>
      </c>
      <c r="C3976" s="103" t="s">
        <v>369</v>
      </c>
      <c r="D3976" s="152" t="s">
        <v>9406</v>
      </c>
      <c r="E3976" s="152" t="s">
        <v>554</v>
      </c>
      <c r="F3976" s="95" t="s">
        <v>554</v>
      </c>
      <c r="G3976" s="103" t="s">
        <v>400</v>
      </c>
      <c r="H3976" s="95" t="str">
        <f>IF(Proc[[#This Row],[type]]="LFF (MDG-F)",MID(Proc[[#This Row],[Obj]],13,10),"")</f>
        <v/>
      </c>
      <c r="I3976" s="152"/>
      <c r="J3976" s="95" t="b">
        <f>Proc[[#This Row],[Requested]]=Proc[[#This Row],[CurrentParent]]</f>
        <v>1</v>
      </c>
      <c r="K3976" s="107" t="str">
        <f>IF(Proc[[#This Row],[Author]]="Marcela Urrego",VLOOKUP(LEFT(Proc[[#This Row],[Requested]],1),Table3[#All],2,0),VLOOKUP(Proc[[#This Row],[Author]],Table4[],2,0))</f>
        <v>HC</v>
      </c>
      <c r="L3976" s="95" t="s">
        <v>3524</v>
      </c>
      <c r="M3976" s="101">
        <v>45898</v>
      </c>
      <c r="N3976" s="102"/>
      <c r="O3976" s="102"/>
      <c r="P3976" s="101" t="str">
        <f ca="1">IF(Proc[[#This Row],[DaysAgeing]]&gt;5,"yep","on track")</f>
        <v>yep</v>
      </c>
      <c r="Q3976" s="2">
        <f ca="1">IF(Proc[[#This Row],[DateClosed]]="",ABS(NETWORKDAYS(Proc[[#This Row],[DateOpened]],TODAY()))-1,ABS(NETWORKDAYS(Proc[[#This Row],[DateOpened]],Proc[[#This Row],[DateClosed]]))-1)</f>
        <v>155</v>
      </c>
      <c r="R3976" s="101" t="s">
        <v>1005</v>
      </c>
      <c r="S3976" s="95"/>
      <c r="T3976" s="153">
        <v>3975</v>
      </c>
    </row>
    <row r="3977" spans="1:20" hidden="1">
      <c r="A3977" s="103" t="s">
        <v>4373</v>
      </c>
      <c r="B3977" s="152" t="str">
        <f>IFERROR(VLOOKUP(Proc[[#This Row],[App]],Table2[],3,0),"open")</f>
        <v>ok</v>
      </c>
      <c r="C3977" s="103" t="s">
        <v>369</v>
      </c>
      <c r="D3977" s="152" t="s">
        <v>9407</v>
      </c>
      <c r="E3977" s="152" t="s">
        <v>554</v>
      </c>
      <c r="F3977" s="95" t="s">
        <v>554</v>
      </c>
      <c r="G3977" s="103" t="s">
        <v>400</v>
      </c>
      <c r="H3977" s="95" t="str">
        <f>IF(Proc[[#This Row],[type]]="LFF (MDG-F)",MID(Proc[[#This Row],[Obj]],13,10),"")</f>
        <v/>
      </c>
      <c r="I3977" s="152"/>
      <c r="J3977" s="95" t="b">
        <f>Proc[[#This Row],[Requested]]=Proc[[#This Row],[CurrentParent]]</f>
        <v>1</v>
      </c>
      <c r="K3977" s="152" t="str">
        <f>IF(Proc[[#This Row],[Author]]="Marcela Urrego",VLOOKUP(LEFT(Proc[[#This Row],[Requested]],1),Table3[#All],2,0),VLOOKUP(Proc[[#This Row],[Author]],Table4[],2,0))</f>
        <v>HC</v>
      </c>
      <c r="L3977" s="95" t="s">
        <v>3524</v>
      </c>
      <c r="M3977" s="101">
        <v>45898</v>
      </c>
      <c r="N3977" s="102"/>
      <c r="O3977" s="102"/>
      <c r="P3977" s="101" t="str">
        <f ca="1">IF(Proc[[#This Row],[DaysAgeing]]&gt;5,"yep","on track")</f>
        <v>yep</v>
      </c>
      <c r="Q3977" s="2">
        <f ca="1">IF(Proc[[#This Row],[DateClosed]]="",ABS(NETWORKDAYS(Proc[[#This Row],[DateOpened]],TODAY()))-1,ABS(NETWORKDAYS(Proc[[#This Row],[DateOpened]],Proc[[#This Row],[DateClosed]]))-1)</f>
        <v>155</v>
      </c>
      <c r="R3977" s="101" t="s">
        <v>1005</v>
      </c>
      <c r="S3977" s="95"/>
      <c r="T3977" s="153">
        <v>3976</v>
      </c>
    </row>
    <row r="3978" spans="1:20" hidden="1">
      <c r="A3978" s="103" t="s">
        <v>4373</v>
      </c>
      <c r="B3978" s="152" t="str">
        <f>IFERROR(VLOOKUP(Proc[[#This Row],[App]],Table2[],3,0),"open")</f>
        <v>ok</v>
      </c>
      <c r="C3978" s="103" t="s">
        <v>369</v>
      </c>
      <c r="D3978" s="152" t="s">
        <v>9408</v>
      </c>
      <c r="E3978" s="152" t="s">
        <v>1004</v>
      </c>
      <c r="F3978" s="95" t="s">
        <v>1004</v>
      </c>
      <c r="G3978" s="103" t="s">
        <v>400</v>
      </c>
      <c r="H3978" s="95" t="str">
        <f>IF(Proc[[#This Row],[type]]="LFF (MDG-F)",MID(Proc[[#This Row],[Obj]],13,10),"")</f>
        <v/>
      </c>
      <c r="I3978" s="152"/>
      <c r="J3978" s="95" t="b">
        <f>Proc[[#This Row],[Requested]]=Proc[[#This Row],[CurrentParent]]</f>
        <v>1</v>
      </c>
      <c r="K3978" s="152" t="str">
        <f>IF(Proc[[#This Row],[Author]]="Marcela Urrego",VLOOKUP(LEFT(Proc[[#This Row],[Requested]],1),Table3[#All],2,0),VLOOKUP(Proc[[#This Row],[Author]],Table4[],2,0))</f>
        <v>HC</v>
      </c>
      <c r="L3978" s="95" t="s">
        <v>3524</v>
      </c>
      <c r="M3978" s="101">
        <v>45898</v>
      </c>
      <c r="N3978" s="102"/>
      <c r="O3978" s="102"/>
      <c r="P3978" s="101" t="str">
        <f ca="1">IF(Proc[[#This Row],[DaysAgeing]]&gt;5,"yep","on track")</f>
        <v>yep</v>
      </c>
      <c r="Q3978" s="2">
        <f ca="1">IF(Proc[[#This Row],[DateClosed]]="",ABS(NETWORKDAYS(Proc[[#This Row],[DateOpened]],TODAY()))-1,ABS(NETWORKDAYS(Proc[[#This Row],[DateOpened]],Proc[[#This Row],[DateClosed]]))-1)</f>
        <v>155</v>
      </c>
      <c r="R3978" s="101" t="s">
        <v>1005</v>
      </c>
      <c r="S3978" s="95"/>
      <c r="T3978" s="153">
        <v>3977</v>
      </c>
    </row>
    <row r="3979" spans="1:20" hidden="1">
      <c r="A3979" s="103" t="s">
        <v>4373</v>
      </c>
      <c r="B3979" s="111" t="str">
        <f>IFERROR(VLOOKUP(Proc[[#This Row],[App]],Table2[],3,0),"open")</f>
        <v>ok</v>
      </c>
      <c r="C3979" s="103" t="s">
        <v>369</v>
      </c>
      <c r="D3979" s="152" t="s">
        <v>9409</v>
      </c>
      <c r="E3979" s="152" t="s">
        <v>4374</v>
      </c>
      <c r="F3979" s="95" t="s">
        <v>4374</v>
      </c>
      <c r="G3979" s="103" t="s">
        <v>400</v>
      </c>
      <c r="H3979" s="95" t="str">
        <f>IF(Proc[[#This Row],[type]]="LFF (MDG-F)",MID(Proc[[#This Row],[Obj]],13,10),"")</f>
        <v/>
      </c>
      <c r="I3979" s="152"/>
      <c r="J3979" s="95" t="b">
        <f>Proc[[#This Row],[Requested]]=Proc[[#This Row],[CurrentParent]]</f>
        <v>1</v>
      </c>
      <c r="K3979" s="107" t="str">
        <f>IF(Proc[[#This Row],[Author]]="Marcela Urrego",VLOOKUP(LEFT(Proc[[#This Row],[Requested]],1),Table3[#All],2,0),VLOOKUP(Proc[[#This Row],[Author]],Table4[],2,0))</f>
        <v>HC</v>
      </c>
      <c r="L3979" s="95" t="s">
        <v>3524</v>
      </c>
      <c r="M3979" s="101">
        <v>45898</v>
      </c>
      <c r="N3979" s="102"/>
      <c r="O3979" s="102"/>
      <c r="P3979" s="101" t="str">
        <f ca="1">IF(Proc[[#This Row],[DaysAgeing]]&gt;5,"yep","on track")</f>
        <v>yep</v>
      </c>
      <c r="Q3979" s="2">
        <f ca="1">IF(Proc[[#This Row],[DateClosed]]="",ABS(NETWORKDAYS(Proc[[#This Row],[DateOpened]],TODAY()))-1,ABS(NETWORKDAYS(Proc[[#This Row],[DateOpened]],Proc[[#This Row],[DateClosed]]))-1)</f>
        <v>155</v>
      </c>
      <c r="R3979" s="101" t="s">
        <v>1005</v>
      </c>
      <c r="S3979" s="95"/>
      <c r="T3979" s="153">
        <v>3978</v>
      </c>
    </row>
    <row r="3980" spans="1:20" hidden="1">
      <c r="A3980" s="103" t="s">
        <v>4373</v>
      </c>
      <c r="B3980" s="111" t="str">
        <f>IFERROR(VLOOKUP(Proc[[#This Row],[App]],Table2[],3,0),"open")</f>
        <v>ok</v>
      </c>
      <c r="C3980" s="103" t="s">
        <v>369</v>
      </c>
      <c r="D3980" s="152" t="s">
        <v>9410</v>
      </c>
      <c r="E3980" s="152" t="s">
        <v>4374</v>
      </c>
      <c r="F3980" s="95" t="s">
        <v>4374</v>
      </c>
      <c r="G3980" s="103" t="s">
        <v>400</v>
      </c>
      <c r="H3980" s="95" t="str">
        <f>IF(Proc[[#This Row],[type]]="LFF (MDG-F)",MID(Proc[[#This Row],[Obj]],13,10),"")</f>
        <v/>
      </c>
      <c r="I3980" s="152"/>
      <c r="J3980" s="95" t="b">
        <f>Proc[[#This Row],[Requested]]=Proc[[#This Row],[CurrentParent]]</f>
        <v>1</v>
      </c>
      <c r="K3980" s="107" t="str">
        <f>IF(Proc[[#This Row],[Author]]="Marcela Urrego",VLOOKUP(LEFT(Proc[[#This Row],[Requested]],1),Table3[#All],2,0),VLOOKUP(Proc[[#This Row],[Author]],Table4[],2,0))</f>
        <v>HC</v>
      </c>
      <c r="L3980" s="95" t="s">
        <v>3524</v>
      </c>
      <c r="M3980" s="101">
        <v>45898</v>
      </c>
      <c r="N3980" s="102"/>
      <c r="O3980" s="102"/>
      <c r="P3980" s="101" t="str">
        <f ca="1">IF(Proc[[#This Row],[DaysAgeing]]&gt;5,"yep","on track")</f>
        <v>yep</v>
      </c>
      <c r="Q3980" s="2">
        <f ca="1">IF(Proc[[#This Row],[DateClosed]]="",ABS(NETWORKDAYS(Proc[[#This Row],[DateOpened]],TODAY()))-1,ABS(NETWORKDAYS(Proc[[#This Row],[DateOpened]],Proc[[#This Row],[DateClosed]]))-1)</f>
        <v>155</v>
      </c>
      <c r="R3980" s="101" t="s">
        <v>1005</v>
      </c>
      <c r="S3980" s="95"/>
      <c r="T3980" s="153">
        <v>3979</v>
      </c>
    </row>
    <row r="3981" spans="1:20" hidden="1">
      <c r="A3981" s="103" t="s">
        <v>4373</v>
      </c>
      <c r="B3981" s="111" t="str">
        <f>IFERROR(VLOOKUP(Proc[[#This Row],[App]],Table2[],3,0),"open")</f>
        <v>ok</v>
      </c>
      <c r="C3981" s="103" t="s">
        <v>369</v>
      </c>
      <c r="D3981" s="152" t="s">
        <v>9411</v>
      </c>
      <c r="E3981" s="152" t="s">
        <v>1004</v>
      </c>
      <c r="F3981" s="95" t="s">
        <v>1004</v>
      </c>
      <c r="G3981" s="103" t="s">
        <v>400</v>
      </c>
      <c r="H3981" s="95" t="str">
        <f>IF(Proc[[#This Row],[type]]="LFF (MDG-F)",MID(Proc[[#This Row],[Obj]],13,10),"")</f>
        <v/>
      </c>
      <c r="I3981" s="152"/>
      <c r="J3981" s="95" t="b">
        <f>Proc[[#This Row],[Requested]]=Proc[[#This Row],[CurrentParent]]</f>
        <v>1</v>
      </c>
      <c r="K3981" s="107" t="str">
        <f>IF(Proc[[#This Row],[Author]]="Marcela Urrego",VLOOKUP(LEFT(Proc[[#This Row],[Requested]],1),Table3[#All],2,0),VLOOKUP(Proc[[#This Row],[Author]],Table4[],2,0))</f>
        <v>HC</v>
      </c>
      <c r="L3981" s="95" t="s">
        <v>3524</v>
      </c>
      <c r="M3981" s="101">
        <v>45898</v>
      </c>
      <c r="N3981" s="102"/>
      <c r="O3981" s="102"/>
      <c r="P3981" s="101" t="str">
        <f ca="1">IF(Proc[[#This Row],[DaysAgeing]]&gt;5,"yep","on track")</f>
        <v>yep</v>
      </c>
      <c r="Q3981" s="2">
        <f ca="1">IF(Proc[[#This Row],[DateClosed]]="",ABS(NETWORKDAYS(Proc[[#This Row],[DateOpened]],TODAY()))-1,ABS(NETWORKDAYS(Proc[[#This Row],[DateOpened]],Proc[[#This Row],[DateClosed]]))-1)</f>
        <v>155</v>
      </c>
      <c r="R3981" s="101" t="s">
        <v>1005</v>
      </c>
      <c r="S3981" s="95"/>
      <c r="T3981" s="153">
        <v>3980</v>
      </c>
    </row>
    <row r="3982" spans="1:20" hidden="1">
      <c r="A3982" s="103" t="s">
        <v>4373</v>
      </c>
      <c r="B3982" s="111" t="str">
        <f>IFERROR(VLOOKUP(Proc[[#This Row],[App]],Table2[],3,0),"open")</f>
        <v>ok</v>
      </c>
      <c r="C3982" s="103" t="s">
        <v>369</v>
      </c>
      <c r="D3982" s="152" t="s">
        <v>9412</v>
      </c>
      <c r="E3982" s="152" t="s">
        <v>1004</v>
      </c>
      <c r="F3982" s="95" t="s">
        <v>1004</v>
      </c>
      <c r="G3982" s="103" t="s">
        <v>400</v>
      </c>
      <c r="H3982" s="95" t="str">
        <f>IF(Proc[[#This Row],[type]]="LFF (MDG-F)",MID(Proc[[#This Row],[Obj]],13,10),"")</f>
        <v/>
      </c>
      <c r="I3982" s="152"/>
      <c r="J3982" s="95" t="b">
        <f>Proc[[#This Row],[Requested]]=Proc[[#This Row],[CurrentParent]]</f>
        <v>1</v>
      </c>
      <c r="K3982" s="107" t="str">
        <f>IF(Proc[[#This Row],[Author]]="Marcela Urrego",VLOOKUP(LEFT(Proc[[#This Row],[Requested]],1),Table3[#All],2,0),VLOOKUP(Proc[[#This Row],[Author]],Table4[],2,0))</f>
        <v>HC</v>
      </c>
      <c r="L3982" s="95" t="s">
        <v>3524</v>
      </c>
      <c r="M3982" s="101">
        <v>45898</v>
      </c>
      <c r="N3982" s="102"/>
      <c r="O3982" s="102"/>
      <c r="P3982" s="101" t="str">
        <f ca="1">IF(Proc[[#This Row],[DaysAgeing]]&gt;5,"yep","on track")</f>
        <v>yep</v>
      </c>
      <c r="Q3982" s="2">
        <f ca="1">IF(Proc[[#This Row],[DateClosed]]="",ABS(NETWORKDAYS(Proc[[#This Row],[DateOpened]],TODAY()))-1,ABS(NETWORKDAYS(Proc[[#This Row],[DateOpened]],Proc[[#This Row],[DateClosed]]))-1)</f>
        <v>155</v>
      </c>
      <c r="R3982" s="101" t="s">
        <v>1005</v>
      </c>
      <c r="S3982" s="95"/>
      <c r="T3982" s="153">
        <v>3981</v>
      </c>
    </row>
    <row r="3983" spans="1:20" hidden="1">
      <c r="A3983" s="103" t="s">
        <v>4373</v>
      </c>
      <c r="B3983" s="111" t="str">
        <f>IFERROR(VLOOKUP(Proc[[#This Row],[App]],Table2[],3,0),"open")</f>
        <v>ok</v>
      </c>
      <c r="C3983" s="103" t="s">
        <v>369</v>
      </c>
      <c r="D3983" s="152" t="s">
        <v>9413</v>
      </c>
      <c r="E3983" s="152" t="s">
        <v>1004</v>
      </c>
      <c r="F3983" s="95" t="s">
        <v>1004</v>
      </c>
      <c r="G3983" s="103" t="s">
        <v>400</v>
      </c>
      <c r="H3983" s="95" t="str">
        <f>IF(Proc[[#This Row],[type]]="LFF (MDG-F)",MID(Proc[[#This Row],[Obj]],13,10),"")</f>
        <v/>
      </c>
      <c r="I3983" s="152"/>
      <c r="J3983" s="95" t="b">
        <f>Proc[[#This Row],[Requested]]=Proc[[#This Row],[CurrentParent]]</f>
        <v>1</v>
      </c>
      <c r="K3983" s="107" t="str">
        <f>IF(Proc[[#This Row],[Author]]="Marcela Urrego",VLOOKUP(LEFT(Proc[[#This Row],[Requested]],1),Table3[#All],2,0),VLOOKUP(Proc[[#This Row],[Author]],Table4[],2,0))</f>
        <v>HC</v>
      </c>
      <c r="L3983" s="95" t="s">
        <v>3524</v>
      </c>
      <c r="M3983" s="101">
        <v>45898</v>
      </c>
      <c r="N3983" s="102"/>
      <c r="O3983" s="102"/>
      <c r="P3983" s="101" t="str">
        <f ca="1">IF(Proc[[#This Row],[DaysAgeing]]&gt;5,"yep","on track")</f>
        <v>yep</v>
      </c>
      <c r="Q3983" s="2">
        <f ca="1">IF(Proc[[#This Row],[DateClosed]]="",ABS(NETWORKDAYS(Proc[[#This Row],[DateOpened]],TODAY()))-1,ABS(NETWORKDAYS(Proc[[#This Row],[DateOpened]],Proc[[#This Row],[DateClosed]]))-1)</f>
        <v>155</v>
      </c>
      <c r="R3983" s="101" t="s">
        <v>1005</v>
      </c>
      <c r="S3983" s="95"/>
      <c r="T3983" s="153">
        <v>3982</v>
      </c>
    </row>
    <row r="3984" spans="1:20" hidden="1">
      <c r="A3984" s="103" t="s">
        <v>4373</v>
      </c>
      <c r="B3984" s="111" t="str">
        <f>IFERROR(VLOOKUP(Proc[[#This Row],[App]],Table2[],3,0),"open")</f>
        <v>ok</v>
      </c>
      <c r="C3984" s="103" t="s">
        <v>369</v>
      </c>
      <c r="D3984" s="152" t="s">
        <v>9414</v>
      </c>
      <c r="E3984" s="152" t="s">
        <v>1004</v>
      </c>
      <c r="F3984" s="95" t="s">
        <v>1004</v>
      </c>
      <c r="G3984" s="103" t="s">
        <v>400</v>
      </c>
      <c r="H3984" s="95" t="str">
        <f>IF(Proc[[#This Row],[type]]="LFF (MDG-F)",MID(Proc[[#This Row],[Obj]],13,10),"")</f>
        <v/>
      </c>
      <c r="I3984" s="152"/>
      <c r="J3984" s="95" t="b">
        <f>Proc[[#This Row],[Requested]]=Proc[[#This Row],[CurrentParent]]</f>
        <v>1</v>
      </c>
      <c r="K3984" s="107" t="str">
        <f>IF(Proc[[#This Row],[Author]]="Marcela Urrego",VLOOKUP(LEFT(Proc[[#This Row],[Requested]],1),Table3[#All],2,0),VLOOKUP(Proc[[#This Row],[Author]],Table4[],2,0))</f>
        <v>HC</v>
      </c>
      <c r="L3984" s="95" t="s">
        <v>3524</v>
      </c>
      <c r="M3984" s="101">
        <v>45898</v>
      </c>
      <c r="N3984" s="102"/>
      <c r="O3984" s="102"/>
      <c r="P3984" s="101" t="str">
        <f ca="1">IF(Proc[[#This Row],[DaysAgeing]]&gt;5,"yep","on track")</f>
        <v>yep</v>
      </c>
      <c r="Q3984" s="2">
        <f ca="1">IF(Proc[[#This Row],[DateClosed]]="",ABS(NETWORKDAYS(Proc[[#This Row],[DateOpened]],TODAY()))-1,ABS(NETWORKDAYS(Proc[[#This Row],[DateOpened]],Proc[[#This Row],[DateClosed]]))-1)</f>
        <v>155</v>
      </c>
      <c r="R3984" s="101" t="s">
        <v>1005</v>
      </c>
      <c r="S3984" s="95"/>
      <c r="T3984" s="153">
        <v>3983</v>
      </c>
    </row>
    <row r="3985" spans="1:20" hidden="1">
      <c r="A3985" s="103" t="s">
        <v>4373</v>
      </c>
      <c r="B3985" s="111" t="str">
        <f>IFERROR(VLOOKUP(Proc[[#This Row],[App]],Table2[],3,0),"open")</f>
        <v>ok</v>
      </c>
      <c r="C3985" s="103" t="s">
        <v>369</v>
      </c>
      <c r="D3985" s="152" t="s">
        <v>9415</v>
      </c>
      <c r="E3985" s="152" t="s">
        <v>553</v>
      </c>
      <c r="F3985" s="95" t="s">
        <v>553</v>
      </c>
      <c r="G3985" s="103" t="s">
        <v>400</v>
      </c>
      <c r="H3985" s="95" t="str">
        <f>IF(Proc[[#This Row],[type]]="LFF (MDG-F)",MID(Proc[[#This Row],[Obj]],13,10),"")</f>
        <v/>
      </c>
      <c r="I3985" s="152"/>
      <c r="J3985" s="95" t="b">
        <f>Proc[[#This Row],[Requested]]=Proc[[#This Row],[CurrentParent]]</f>
        <v>1</v>
      </c>
      <c r="K3985" s="107" t="str">
        <f>IF(Proc[[#This Row],[Author]]="Marcela Urrego",VLOOKUP(LEFT(Proc[[#This Row],[Requested]],1),Table3[#All],2,0),VLOOKUP(Proc[[#This Row],[Author]],Table4[],2,0))</f>
        <v>HC</v>
      </c>
      <c r="L3985" s="95" t="s">
        <v>3524</v>
      </c>
      <c r="M3985" s="101">
        <v>45898</v>
      </c>
      <c r="N3985" s="102"/>
      <c r="O3985" s="102"/>
      <c r="P3985" s="101" t="str">
        <f ca="1">IF(Proc[[#This Row],[DaysAgeing]]&gt;5,"yep","on track")</f>
        <v>yep</v>
      </c>
      <c r="Q3985" s="2">
        <f ca="1">IF(Proc[[#This Row],[DateClosed]]="",ABS(NETWORKDAYS(Proc[[#This Row],[DateOpened]],TODAY()))-1,ABS(NETWORKDAYS(Proc[[#This Row],[DateOpened]],Proc[[#This Row],[DateClosed]]))-1)</f>
        <v>155</v>
      </c>
      <c r="R3985" s="101" t="s">
        <v>1005</v>
      </c>
      <c r="S3985" s="95"/>
      <c r="T3985" s="153">
        <v>3984</v>
      </c>
    </row>
    <row r="3986" spans="1:20" hidden="1">
      <c r="A3986" s="103" t="s">
        <v>4373</v>
      </c>
      <c r="B3986" s="111" t="str">
        <f>IFERROR(VLOOKUP(Proc[[#This Row],[App]],Table2[],3,0),"open")</f>
        <v>ok</v>
      </c>
      <c r="C3986" s="103" t="s">
        <v>369</v>
      </c>
      <c r="D3986" s="152" t="s">
        <v>9416</v>
      </c>
      <c r="E3986" s="152" t="s">
        <v>553</v>
      </c>
      <c r="F3986" s="153" t="s">
        <v>553</v>
      </c>
      <c r="G3986" s="103" t="s">
        <v>400</v>
      </c>
      <c r="H3986" s="95" t="str">
        <f>IF(Proc[[#This Row],[type]]="LFF (MDG-F)",MID(Proc[[#This Row],[Obj]],13,10),"")</f>
        <v/>
      </c>
      <c r="I3986" s="152"/>
      <c r="J3986" s="95" t="b">
        <f>Proc[[#This Row],[Requested]]=Proc[[#This Row],[CurrentParent]]</f>
        <v>1</v>
      </c>
      <c r="K3986" s="107" t="str">
        <f>IF(Proc[[#This Row],[Author]]="Marcela Urrego",VLOOKUP(LEFT(Proc[[#This Row],[Requested]],1),Table3[#All],2,0),VLOOKUP(Proc[[#This Row],[Author]],Table4[],2,0))</f>
        <v>HC</v>
      </c>
      <c r="L3986" s="95" t="s">
        <v>3524</v>
      </c>
      <c r="M3986" s="101">
        <v>45898</v>
      </c>
      <c r="N3986" s="102"/>
      <c r="O3986" s="102"/>
      <c r="P3986" s="101" t="str">
        <f ca="1">IF(Proc[[#This Row],[DaysAgeing]]&gt;5,"yep","on track")</f>
        <v>yep</v>
      </c>
      <c r="Q3986" s="2">
        <f ca="1">IF(Proc[[#This Row],[DateClosed]]="",ABS(NETWORKDAYS(Proc[[#This Row],[DateOpened]],TODAY()))-1,ABS(NETWORKDAYS(Proc[[#This Row],[DateOpened]],Proc[[#This Row],[DateClosed]]))-1)</f>
        <v>155</v>
      </c>
      <c r="R3986" s="101" t="s">
        <v>1005</v>
      </c>
      <c r="S3986" s="95"/>
      <c r="T3986" s="153">
        <v>3985</v>
      </c>
    </row>
    <row r="3987" spans="1:20" hidden="1">
      <c r="A3987" t="s">
        <v>4375</v>
      </c>
      <c r="B3987" s="111" t="str">
        <f>IFERROR(VLOOKUP(Proc[[#This Row],[App]],Table2[],3,0),"open")</f>
        <v>ok</v>
      </c>
      <c r="C3987" s="104" t="s">
        <v>369</v>
      </c>
      <c r="D3987" s="152" t="s">
        <v>4376</v>
      </c>
      <c r="E3987" s="152" t="s">
        <v>2419</v>
      </c>
      <c r="F3987" s="153" t="s">
        <v>2419</v>
      </c>
      <c r="G3987" s="104" t="s">
        <v>400</v>
      </c>
      <c r="H3987" s="95" t="str">
        <f>IF(Proc[[#This Row],[type]]="LFF (MDG-F)",MID(Proc[[#This Row],[Obj]],13,10),"")</f>
        <v/>
      </c>
      <c r="I3987" s="152"/>
      <c r="J3987" s="95" t="b">
        <f>Proc[[#This Row],[Requested]]=Proc[[#This Row],[CurrentParent]]</f>
        <v>1</v>
      </c>
      <c r="K3987" s="107" t="str">
        <f>IF(Proc[[#This Row],[Author]]="Marcela Urrego",VLOOKUP(LEFT(Proc[[#This Row],[Requested]],1),Table3[#All],2,0),VLOOKUP(Proc[[#This Row],[Author]],Table4[],2,0))</f>
        <v>LS</v>
      </c>
      <c r="L3987" s="95" t="s">
        <v>3524</v>
      </c>
      <c r="M3987" s="101">
        <v>45901</v>
      </c>
      <c r="N3987" s="102"/>
      <c r="O3987" s="102"/>
      <c r="P3987" s="101" t="str">
        <f ca="1">IF(Proc[[#This Row],[DaysAgeing]]&gt;5,"yep","on track")</f>
        <v>yep</v>
      </c>
      <c r="Q3987" s="2">
        <f ca="1">IF(Proc[[#This Row],[DateClosed]]="",ABS(NETWORKDAYS(Proc[[#This Row],[DateOpened]],TODAY()))-1,ABS(NETWORKDAYS(Proc[[#This Row],[DateOpened]],Proc[[#This Row],[DateClosed]]))-1)</f>
        <v>154</v>
      </c>
      <c r="R3987" s="101" t="s">
        <v>1252</v>
      </c>
      <c r="S3987" s="95"/>
      <c r="T3987" s="153">
        <v>3986</v>
      </c>
    </row>
    <row r="3988" spans="1:20" hidden="1">
      <c r="A3988" t="s">
        <v>4388</v>
      </c>
      <c r="B3988" s="111" t="str">
        <f>IFERROR(VLOOKUP(Proc[[#This Row],[App]],Table2[],3,0),"open")</f>
        <v>ok</v>
      </c>
      <c r="C3988" s="106" t="s">
        <v>369</v>
      </c>
      <c r="D3988" s="152" t="s">
        <v>3828</v>
      </c>
      <c r="E3988" s="152" t="s">
        <v>4386</v>
      </c>
      <c r="F3988" s="153" t="s">
        <v>4386</v>
      </c>
      <c r="G3988" s="104" t="s">
        <v>406</v>
      </c>
      <c r="H3988" s="105" t="str">
        <f>IF(Proc[[#This Row],[type]]="LFF (MDG-F)",MID(Proc[[#This Row],[Obj]],13,10),"")</f>
        <v>CN90GIT120</v>
      </c>
      <c r="I3988" s="152"/>
      <c r="J3988" s="105" t="b">
        <f>Proc[[#This Row],[Requested]]=Proc[[#This Row],[CurrentParent]]</f>
        <v>1</v>
      </c>
      <c r="K3988" s="107" t="str">
        <f>IF(Proc[[#This Row],[Author]]="Marcela Urrego",VLOOKUP(LEFT(Proc[[#This Row],[Requested]],1),Table3[#All],2,0),VLOOKUP(Proc[[#This Row],[Author]],Table4[],2,0))</f>
        <v>MGF</v>
      </c>
      <c r="L3988" s="105" t="s">
        <v>3524</v>
      </c>
      <c r="M3988" s="101">
        <v>45901</v>
      </c>
      <c r="N3988" s="102"/>
      <c r="O3988" s="102"/>
      <c r="P3988" s="101" t="str">
        <f ca="1">IF(Proc[[#This Row],[DaysAgeing]]&gt;5,"yep","on track")</f>
        <v>yep</v>
      </c>
      <c r="Q3988" s="2">
        <f ca="1">IF(Proc[[#This Row],[DateClosed]]="",ABS(NETWORKDAYS(Proc[[#This Row],[DateOpened]],TODAY()))-1,ABS(NETWORKDAYS(Proc[[#This Row],[DateOpened]],Proc[[#This Row],[DateClosed]]))-1)</f>
        <v>154</v>
      </c>
      <c r="R3988" s="101" t="s">
        <v>1377</v>
      </c>
      <c r="S3988" s="105"/>
      <c r="T3988" s="153">
        <v>3987</v>
      </c>
    </row>
    <row r="3989" spans="1:20" hidden="1">
      <c r="A3989" s="104" t="s">
        <v>4388</v>
      </c>
      <c r="B3989" s="152" t="str">
        <f>IFERROR(VLOOKUP(Proc[[#This Row],[App]],Table2[],3,0),"open")</f>
        <v>ok</v>
      </c>
      <c r="C3989" s="106" t="s">
        <v>369</v>
      </c>
      <c r="D3989" s="152" t="s">
        <v>4378</v>
      </c>
      <c r="E3989" s="152" t="s">
        <v>3084</v>
      </c>
      <c r="F3989" s="105" t="s">
        <v>3084</v>
      </c>
      <c r="G3989" t="s">
        <v>400</v>
      </c>
      <c r="H3989" s="105" t="str">
        <f>IF(Proc[[#This Row],[type]]="LFF (MDG-F)",MID(Proc[[#This Row],[Obj]],13,10),"")</f>
        <v/>
      </c>
      <c r="I3989" s="152"/>
      <c r="J3989" s="105" t="b">
        <f>Proc[[#This Row],[Requested]]=Proc[[#This Row],[CurrentParent]]</f>
        <v>1</v>
      </c>
      <c r="K3989" s="152" t="str">
        <f>IF(Proc[[#This Row],[Author]]="Marcela Urrego",VLOOKUP(LEFT(Proc[[#This Row],[Requested]],1),Table3[#All],2,0),VLOOKUP(Proc[[#This Row],[Author]],Table4[],2,0))</f>
        <v>MGF</v>
      </c>
      <c r="L3989" s="105" t="s">
        <v>3524</v>
      </c>
      <c r="M3989" s="101">
        <v>45901</v>
      </c>
      <c r="N3989" s="102"/>
      <c r="O3989" s="102"/>
      <c r="P3989" s="101" t="str">
        <f ca="1">IF(Proc[[#This Row],[DaysAgeing]]&gt;5,"yep","on track")</f>
        <v>yep</v>
      </c>
      <c r="Q3989" s="2">
        <f ca="1">IF(Proc[[#This Row],[DateClosed]]="",ABS(NETWORKDAYS(Proc[[#This Row],[DateOpened]],TODAY()))-1,ABS(NETWORKDAYS(Proc[[#This Row],[DateOpened]],Proc[[#This Row],[DateClosed]]))-1)</f>
        <v>154</v>
      </c>
      <c r="R3989" s="101" t="s">
        <v>1377</v>
      </c>
      <c r="S3989" s="105"/>
      <c r="T3989" s="153">
        <v>3988</v>
      </c>
    </row>
    <row r="3990" spans="1:20" hidden="1">
      <c r="A3990" s="104" t="s">
        <v>4388</v>
      </c>
      <c r="B3990" s="111" t="str">
        <f>IFERROR(VLOOKUP(Proc[[#This Row],[App]],Table2[],3,0),"open")</f>
        <v>ok</v>
      </c>
      <c r="C3990" s="106" t="s">
        <v>369</v>
      </c>
      <c r="D3990" s="152" t="s">
        <v>4379</v>
      </c>
      <c r="E3990" s="152" t="s">
        <v>4003</v>
      </c>
      <c r="F3990" s="105" t="s">
        <v>4003</v>
      </c>
      <c r="G3990" s="104" t="s">
        <v>406</v>
      </c>
      <c r="H3990" s="105" t="str">
        <f>IF(Proc[[#This Row],[type]]="LFF (MDG-F)",MID(Proc[[#This Row],[Obj]],13,10),"")</f>
        <v>AE50GIT02C</v>
      </c>
      <c r="I3990" s="152"/>
      <c r="J3990" s="105" t="b">
        <f>Proc[[#This Row],[Requested]]=Proc[[#This Row],[CurrentParent]]</f>
        <v>1</v>
      </c>
      <c r="K3990" s="107" t="str">
        <f>IF(Proc[[#This Row],[Author]]="Marcela Urrego",VLOOKUP(LEFT(Proc[[#This Row],[Requested]],1),Table3[#All],2,0),VLOOKUP(Proc[[#This Row],[Author]],Table4[],2,0))</f>
        <v>MGF</v>
      </c>
      <c r="L3990" s="105" t="s">
        <v>3524</v>
      </c>
      <c r="M3990" s="101">
        <v>45901</v>
      </c>
      <c r="N3990" s="102"/>
      <c r="O3990" s="102"/>
      <c r="P3990" s="101" t="str">
        <f ca="1">IF(Proc[[#This Row],[DaysAgeing]]&gt;5,"yep","on track")</f>
        <v>yep</v>
      </c>
      <c r="Q3990" s="2">
        <f ca="1">IF(Proc[[#This Row],[DateClosed]]="",ABS(NETWORKDAYS(Proc[[#This Row],[DateOpened]],TODAY()))-1,ABS(NETWORKDAYS(Proc[[#This Row],[DateOpened]],Proc[[#This Row],[DateClosed]]))-1)</f>
        <v>154</v>
      </c>
      <c r="R3990" s="101" t="s">
        <v>1377</v>
      </c>
      <c r="S3990" s="105"/>
      <c r="T3990" s="153">
        <v>3989</v>
      </c>
    </row>
    <row r="3991" spans="1:20" hidden="1">
      <c r="A3991" s="104" t="s">
        <v>4388</v>
      </c>
      <c r="B3991" s="111" t="str">
        <f>IFERROR(VLOOKUP(Proc[[#This Row],[App]],Table2[],3,0),"open")</f>
        <v>ok</v>
      </c>
      <c r="C3991" s="111" t="s">
        <v>377</v>
      </c>
      <c r="D3991" s="152" t="s">
        <v>1805</v>
      </c>
      <c r="E3991" s="152" t="s">
        <v>430</v>
      </c>
      <c r="F3991" s="153" t="s">
        <v>4085</v>
      </c>
      <c r="G3991" s="104" t="s">
        <v>406</v>
      </c>
      <c r="H3991" s="105" t="str">
        <f>IF(Proc[[#This Row],[type]]="LFF (MDG-F)",MID(Proc[[#This Row],[Obj]],13,10),"")</f>
        <v>DE65GIT032</v>
      </c>
      <c r="I3991" s="152"/>
      <c r="J3991" s="105" t="b">
        <f>Proc[[#This Row],[Requested]]=Proc[[#This Row],[CurrentParent]]</f>
        <v>0</v>
      </c>
      <c r="K3991" s="107" t="str">
        <f>IF(Proc[[#This Row],[Author]]="Marcela Urrego",VLOOKUP(LEFT(Proc[[#This Row],[Requested]],1),Table3[#All],2,0),VLOOKUP(Proc[[#This Row],[Author]],Table4[],2,0))</f>
        <v>MGF</v>
      </c>
      <c r="L3991" s="105" t="s">
        <v>3524</v>
      </c>
      <c r="M3991" s="101">
        <v>45901</v>
      </c>
      <c r="N3991" s="102"/>
      <c r="O3991" s="102"/>
      <c r="P3991" s="101" t="str">
        <f ca="1">IF(Proc[[#This Row],[DaysAgeing]]&gt;5,"yep","on track")</f>
        <v>yep</v>
      </c>
      <c r="Q3991" s="2">
        <f ca="1">IF(Proc[[#This Row],[DateClosed]]="",ABS(NETWORKDAYS(Proc[[#This Row],[DateOpened]],TODAY()))-1,ABS(NETWORKDAYS(Proc[[#This Row],[DateOpened]],Proc[[#This Row],[DateClosed]]))-1)</f>
        <v>154</v>
      </c>
      <c r="R3991" s="101" t="s">
        <v>1377</v>
      </c>
      <c r="S3991" s="105"/>
      <c r="T3991" s="153">
        <v>3990</v>
      </c>
    </row>
    <row r="3992" spans="1:20" hidden="1">
      <c r="A3992" s="104" t="s">
        <v>4388</v>
      </c>
      <c r="B3992" s="111" t="str">
        <f>IFERROR(VLOOKUP(Proc[[#This Row],[App]],Table2[],3,0),"open")</f>
        <v>ok</v>
      </c>
      <c r="C3992" s="111" t="s">
        <v>691</v>
      </c>
      <c r="D3992" s="152" t="s">
        <v>4380</v>
      </c>
      <c r="E3992" s="152" t="s">
        <v>427</v>
      </c>
      <c r="F3992" s="153" t="s">
        <v>446</v>
      </c>
      <c r="G3992" s="104" t="s">
        <v>406</v>
      </c>
      <c r="H3992" s="105" t="str">
        <f>IF(Proc[[#This Row],[type]]="LFF (MDG-F)",MID(Proc[[#This Row],[Obj]],13,10),"")</f>
        <v>SG09GBT020</v>
      </c>
      <c r="I3992" s="152"/>
      <c r="J3992" s="105" t="b">
        <f>Proc[[#This Row],[Requested]]=Proc[[#This Row],[CurrentParent]]</f>
        <v>0</v>
      </c>
      <c r="K3992" s="107" t="str">
        <f>IF(Proc[[#This Row],[Author]]="Marcela Urrego",VLOOKUP(LEFT(Proc[[#This Row],[Requested]],1),Table3[#All],2,0),VLOOKUP(Proc[[#This Row],[Author]],Table4[],2,0))</f>
        <v>MGF</v>
      </c>
      <c r="L3992" s="153" t="s">
        <v>3524</v>
      </c>
      <c r="M3992" s="101">
        <v>45901</v>
      </c>
      <c r="N3992" s="102"/>
      <c r="O3992" s="102"/>
      <c r="P3992" s="101" t="str">
        <f ca="1">IF(Proc[[#This Row],[DaysAgeing]]&gt;5,"yep","on track")</f>
        <v>yep</v>
      </c>
      <c r="Q3992" s="2">
        <f ca="1">IF(Proc[[#This Row],[DateClosed]]="",ABS(NETWORKDAYS(Proc[[#This Row],[DateOpened]],TODAY()))-1,ABS(NETWORKDAYS(Proc[[#This Row],[DateOpened]],Proc[[#This Row],[DateClosed]]))-1)</f>
        <v>154</v>
      </c>
      <c r="R3992" s="101" t="s">
        <v>1377</v>
      </c>
      <c r="S3992" s="105"/>
      <c r="T3992" s="153">
        <v>3991</v>
      </c>
    </row>
    <row r="3993" spans="1:20" hidden="1">
      <c r="A3993" s="104" t="s">
        <v>4388</v>
      </c>
      <c r="B3993" s="111" t="str">
        <f>IFERROR(VLOOKUP(Proc[[#This Row],[App]],Table2[],3,0),"open")</f>
        <v>ok</v>
      </c>
      <c r="C3993" s="106" t="s">
        <v>369</v>
      </c>
      <c r="D3993" s="152" t="s">
        <v>4237</v>
      </c>
      <c r="E3993" s="152" t="s">
        <v>424</v>
      </c>
      <c r="F3993" s="105" t="s">
        <v>424</v>
      </c>
      <c r="G3993" s="104" t="s">
        <v>406</v>
      </c>
      <c r="H3993" s="105" t="str">
        <f>IF(Proc[[#This Row],[type]]="LFF (MDG-F)",MID(Proc[[#This Row],[Obj]],13,10),"")</f>
        <v>JP01GIT01B</v>
      </c>
      <c r="I3993" s="152"/>
      <c r="J3993" s="105" t="b">
        <f>Proc[[#This Row],[Requested]]=Proc[[#This Row],[CurrentParent]]</f>
        <v>1</v>
      </c>
      <c r="K3993" s="107" t="str">
        <f>IF(Proc[[#This Row],[Author]]="Marcela Urrego",VLOOKUP(LEFT(Proc[[#This Row],[Requested]],1),Table3[#All],2,0),VLOOKUP(Proc[[#This Row],[Author]],Table4[],2,0))</f>
        <v>MGF</v>
      </c>
      <c r="L3993" s="105" t="s">
        <v>3524</v>
      </c>
      <c r="M3993" s="101">
        <v>45901</v>
      </c>
      <c r="N3993" s="102"/>
      <c r="O3993" s="102"/>
      <c r="P3993" s="101" t="str">
        <f ca="1">IF(Proc[[#This Row],[DaysAgeing]]&gt;5,"yep","on track")</f>
        <v>yep</v>
      </c>
      <c r="Q3993" s="2">
        <f ca="1">IF(Proc[[#This Row],[DateClosed]]="",ABS(NETWORKDAYS(Proc[[#This Row],[DateOpened]],TODAY()))-1,ABS(NETWORKDAYS(Proc[[#This Row],[DateOpened]],Proc[[#This Row],[DateClosed]]))-1)</f>
        <v>154</v>
      </c>
      <c r="R3993" s="101" t="s">
        <v>1377</v>
      </c>
      <c r="S3993" s="105"/>
      <c r="T3993" s="153">
        <v>3992</v>
      </c>
    </row>
    <row r="3994" spans="1:20" hidden="1">
      <c r="A3994" s="104" t="s">
        <v>4388</v>
      </c>
      <c r="B3994" s="152" t="str">
        <f>IFERROR(VLOOKUP(Proc[[#This Row],[App]],Table2[],3,0),"open")</f>
        <v>ok</v>
      </c>
      <c r="C3994" s="106" t="s">
        <v>369</v>
      </c>
      <c r="D3994" s="152" t="s">
        <v>4381</v>
      </c>
      <c r="E3994" s="152" t="s">
        <v>4003</v>
      </c>
      <c r="F3994" s="105" t="s">
        <v>4003</v>
      </c>
      <c r="G3994" s="104" t="s">
        <v>400</v>
      </c>
      <c r="H3994" s="105" t="str">
        <f>IF(Proc[[#This Row],[type]]="LFF (MDG-F)",MID(Proc[[#This Row],[Obj]],13,10),"")</f>
        <v/>
      </c>
      <c r="I3994" s="152"/>
      <c r="J3994" s="105" t="b">
        <f>Proc[[#This Row],[Requested]]=Proc[[#This Row],[CurrentParent]]</f>
        <v>1</v>
      </c>
      <c r="K3994" s="152" t="str">
        <f>IF(Proc[[#This Row],[Author]]="Marcela Urrego",VLOOKUP(LEFT(Proc[[#This Row],[Requested]],1),Table3[#All],2,0),VLOOKUP(Proc[[#This Row],[Author]],Table4[],2,0))</f>
        <v>MGF</v>
      </c>
      <c r="L3994" s="105" t="s">
        <v>3524</v>
      </c>
      <c r="M3994" s="101">
        <v>45901</v>
      </c>
      <c r="N3994" s="102"/>
      <c r="O3994" s="102"/>
      <c r="P3994" s="101" t="str">
        <f ca="1">IF(Proc[[#This Row],[DaysAgeing]]&gt;5,"yep","on track")</f>
        <v>yep</v>
      </c>
      <c r="Q3994" s="2">
        <f ca="1">IF(Proc[[#This Row],[DateClosed]]="",ABS(NETWORKDAYS(Proc[[#This Row],[DateOpened]],TODAY()))-1,ABS(NETWORKDAYS(Proc[[#This Row],[DateOpened]],Proc[[#This Row],[DateClosed]]))-1)</f>
        <v>154</v>
      </c>
      <c r="R3994" s="101" t="s">
        <v>1377</v>
      </c>
      <c r="S3994" s="105"/>
      <c r="T3994" s="153">
        <v>3993</v>
      </c>
    </row>
    <row r="3995" spans="1:20" hidden="1">
      <c r="A3995" s="104" t="s">
        <v>4388</v>
      </c>
      <c r="B3995" s="152" t="str">
        <f>IFERROR(VLOOKUP(Proc[[#This Row],[App]],Table2[],3,0),"open")</f>
        <v>ok</v>
      </c>
      <c r="C3995" s="106" t="s">
        <v>369</v>
      </c>
      <c r="D3995" s="152" t="s">
        <v>3073</v>
      </c>
      <c r="E3995" s="152" t="s">
        <v>3082</v>
      </c>
      <c r="F3995" s="105" t="s">
        <v>3082</v>
      </c>
      <c r="G3995" s="104" t="s">
        <v>406</v>
      </c>
      <c r="H3995" s="105" t="str">
        <f>IF(Proc[[#This Row],[type]]="LFF (MDG-F)",MID(Proc[[#This Row],[Obj]],13,10),"")</f>
        <v>DE10677800</v>
      </c>
      <c r="I3995" s="152"/>
      <c r="J3995" s="105" t="b">
        <f>Proc[[#This Row],[Requested]]=Proc[[#This Row],[CurrentParent]]</f>
        <v>1</v>
      </c>
      <c r="K3995" s="152" t="str">
        <f>IF(Proc[[#This Row],[Author]]="Marcela Urrego",VLOOKUP(LEFT(Proc[[#This Row],[Requested]],1),Table3[#All],2,0),VLOOKUP(Proc[[#This Row],[Author]],Table4[],2,0))</f>
        <v>MGF</v>
      </c>
      <c r="L3995" s="105" t="s">
        <v>3524</v>
      </c>
      <c r="M3995" s="101">
        <v>45901</v>
      </c>
      <c r="N3995" s="102"/>
      <c r="O3995" s="102"/>
      <c r="P3995" s="101" t="str">
        <f ca="1">IF(Proc[[#This Row],[DaysAgeing]]&gt;5,"yep","on track")</f>
        <v>yep</v>
      </c>
      <c r="Q3995" s="2">
        <f ca="1">IF(Proc[[#This Row],[DateClosed]]="",ABS(NETWORKDAYS(Proc[[#This Row],[DateOpened]],TODAY()))-1,ABS(NETWORKDAYS(Proc[[#This Row],[DateOpened]],Proc[[#This Row],[DateClosed]]))-1)</f>
        <v>154</v>
      </c>
      <c r="R3995" s="101" t="s">
        <v>1377</v>
      </c>
      <c r="S3995" s="105"/>
      <c r="T3995" s="153">
        <v>3994</v>
      </c>
    </row>
    <row r="3996" spans="1:20" hidden="1">
      <c r="A3996" s="104" t="s">
        <v>4388</v>
      </c>
      <c r="B3996" s="152" t="str">
        <f>IFERROR(VLOOKUP(Proc[[#This Row],[App]],Table2[],3,0),"open")</f>
        <v>ok</v>
      </c>
      <c r="C3996" s="106" t="s">
        <v>369</v>
      </c>
      <c r="D3996" s="152" t="s">
        <v>3877</v>
      </c>
      <c r="E3996" s="152" t="s">
        <v>3083</v>
      </c>
      <c r="F3996" s="105" t="s">
        <v>3083</v>
      </c>
      <c r="G3996" s="104" t="s">
        <v>406</v>
      </c>
      <c r="H3996" s="105" t="str">
        <f>IF(Proc[[#This Row],[type]]="LFF (MDG-F)",MID(Proc[[#This Row],[Obj]],13,10),"")</f>
        <v>DE10685700</v>
      </c>
      <c r="I3996" s="152"/>
      <c r="J3996" s="105" t="b">
        <f>Proc[[#This Row],[Requested]]=Proc[[#This Row],[CurrentParent]]</f>
        <v>1</v>
      </c>
      <c r="K3996" s="152" t="str">
        <f>IF(Proc[[#This Row],[Author]]="Marcela Urrego",VLOOKUP(LEFT(Proc[[#This Row],[Requested]],1),Table3[#All],2,0),VLOOKUP(Proc[[#This Row],[Author]],Table4[],2,0))</f>
        <v>MGF</v>
      </c>
      <c r="L3996" s="105" t="s">
        <v>3524</v>
      </c>
      <c r="M3996" s="101">
        <v>45901</v>
      </c>
      <c r="N3996" s="102"/>
      <c r="O3996" s="102"/>
      <c r="P3996" s="101" t="str">
        <f ca="1">IF(Proc[[#This Row],[DaysAgeing]]&gt;5,"yep","on track")</f>
        <v>yep</v>
      </c>
      <c r="Q3996" s="2">
        <f ca="1">IF(Proc[[#This Row],[DateClosed]]="",ABS(NETWORKDAYS(Proc[[#This Row],[DateOpened]],TODAY()))-1,ABS(NETWORKDAYS(Proc[[#This Row],[DateOpened]],Proc[[#This Row],[DateClosed]]))-1)</f>
        <v>154</v>
      </c>
      <c r="R3996" s="101" t="s">
        <v>1377</v>
      </c>
      <c r="S3996" s="105"/>
      <c r="T3996" s="153">
        <v>3995</v>
      </c>
    </row>
    <row r="3997" spans="1:20" hidden="1">
      <c r="A3997" s="104" t="s">
        <v>4388</v>
      </c>
      <c r="B3997" s="152" t="str">
        <f>IFERROR(VLOOKUP(Proc[[#This Row],[App]],Table2[],3,0),"open")</f>
        <v>ok</v>
      </c>
      <c r="C3997" s="106" t="s">
        <v>369</v>
      </c>
      <c r="D3997" s="152" t="s">
        <v>3949</v>
      </c>
      <c r="E3997" s="152" t="s">
        <v>4386</v>
      </c>
      <c r="F3997" s="105" t="s">
        <v>4386</v>
      </c>
      <c r="G3997" s="104" t="s">
        <v>400</v>
      </c>
      <c r="H3997" s="105" t="str">
        <f>IF(Proc[[#This Row],[type]]="LFF (MDG-F)",MID(Proc[[#This Row],[Obj]],13,10),"")</f>
        <v/>
      </c>
      <c r="I3997" s="152"/>
      <c r="J3997" s="105" t="b">
        <f>Proc[[#This Row],[Requested]]=Proc[[#This Row],[CurrentParent]]</f>
        <v>1</v>
      </c>
      <c r="K3997" s="152" t="str">
        <f>IF(Proc[[#This Row],[Author]]="Marcela Urrego",VLOOKUP(LEFT(Proc[[#This Row],[Requested]],1),Table3[#All],2,0),VLOOKUP(Proc[[#This Row],[Author]],Table4[],2,0))</f>
        <v>MGF</v>
      </c>
      <c r="L3997" s="105" t="s">
        <v>3524</v>
      </c>
      <c r="M3997" s="101">
        <v>45901</v>
      </c>
      <c r="N3997" s="102"/>
      <c r="O3997" s="102"/>
      <c r="P3997" s="101" t="str">
        <f ca="1">IF(Proc[[#This Row],[DaysAgeing]]&gt;5,"yep","on track")</f>
        <v>yep</v>
      </c>
      <c r="Q3997" s="2">
        <f ca="1">IF(Proc[[#This Row],[DateClosed]]="",ABS(NETWORKDAYS(Proc[[#This Row],[DateOpened]],TODAY()))-1,ABS(NETWORKDAYS(Proc[[#This Row],[DateOpened]],Proc[[#This Row],[DateClosed]]))-1)</f>
        <v>154</v>
      </c>
      <c r="R3997" s="101" t="s">
        <v>1377</v>
      </c>
      <c r="S3997" s="105"/>
      <c r="T3997" s="153">
        <v>3996</v>
      </c>
    </row>
    <row r="3998" spans="1:20" hidden="1">
      <c r="A3998" s="104" t="s">
        <v>4388</v>
      </c>
      <c r="B3998" s="152" t="str">
        <f>IFERROR(VLOOKUP(Proc[[#This Row],[App]],Table2[],3,0),"open")</f>
        <v>ok</v>
      </c>
      <c r="C3998" s="106" t="s">
        <v>369</v>
      </c>
      <c r="D3998" s="152" t="s">
        <v>4382</v>
      </c>
      <c r="E3998" s="152" t="s">
        <v>753</v>
      </c>
      <c r="F3998" s="105" t="s">
        <v>753</v>
      </c>
      <c r="G3998" s="104" t="s">
        <v>400</v>
      </c>
      <c r="H3998" s="105" t="str">
        <f>IF(Proc[[#This Row],[type]]="LFF (MDG-F)",MID(Proc[[#This Row],[Obj]],13,10),"")</f>
        <v/>
      </c>
      <c r="I3998" s="152"/>
      <c r="J3998" s="105" t="b">
        <f>Proc[[#This Row],[Requested]]=Proc[[#This Row],[CurrentParent]]</f>
        <v>1</v>
      </c>
      <c r="K3998" s="152" t="str">
        <f>IF(Proc[[#This Row],[Author]]="Marcela Urrego",VLOOKUP(LEFT(Proc[[#This Row],[Requested]],1),Table3[#All],2,0),VLOOKUP(Proc[[#This Row],[Author]],Table4[],2,0))</f>
        <v>MGF</v>
      </c>
      <c r="L3998" s="105" t="s">
        <v>3524</v>
      </c>
      <c r="M3998" s="101">
        <v>45901</v>
      </c>
      <c r="N3998" s="102"/>
      <c r="O3998" s="102"/>
      <c r="P3998" s="101" t="str">
        <f ca="1">IF(Proc[[#This Row],[DaysAgeing]]&gt;5,"yep","on track")</f>
        <v>yep</v>
      </c>
      <c r="Q3998" s="2">
        <f ca="1">IF(Proc[[#This Row],[DateClosed]]="",ABS(NETWORKDAYS(Proc[[#This Row],[DateOpened]],TODAY()))-1,ABS(NETWORKDAYS(Proc[[#This Row],[DateOpened]],Proc[[#This Row],[DateClosed]]))-1)</f>
        <v>154</v>
      </c>
      <c r="R3998" s="101" t="s">
        <v>1377</v>
      </c>
      <c r="S3998" s="105"/>
      <c r="T3998" s="153">
        <v>3997</v>
      </c>
    </row>
    <row r="3999" spans="1:20" hidden="1">
      <c r="A3999" s="104" t="s">
        <v>4388</v>
      </c>
      <c r="B3999" s="152" t="str">
        <f>IFERROR(VLOOKUP(Proc[[#This Row],[App]],Table2[],3,0),"open")</f>
        <v>ok</v>
      </c>
      <c r="C3999" s="106" t="s">
        <v>369</v>
      </c>
      <c r="D3999" s="152" t="s">
        <v>3950</v>
      </c>
      <c r="E3999" s="152" t="s">
        <v>4386</v>
      </c>
      <c r="F3999" s="105" t="s">
        <v>4386</v>
      </c>
      <c r="G3999" s="104" t="s">
        <v>400</v>
      </c>
      <c r="H3999" s="105" t="str">
        <f>IF(Proc[[#This Row],[type]]="LFF (MDG-F)",MID(Proc[[#This Row],[Obj]],13,10),"")</f>
        <v/>
      </c>
      <c r="I3999" s="152"/>
      <c r="J3999" s="105" t="b">
        <f>Proc[[#This Row],[Requested]]=Proc[[#This Row],[CurrentParent]]</f>
        <v>1</v>
      </c>
      <c r="K3999" s="152" t="str">
        <f>IF(Proc[[#This Row],[Author]]="Marcela Urrego",VLOOKUP(LEFT(Proc[[#This Row],[Requested]],1),Table3[#All],2,0),VLOOKUP(Proc[[#This Row],[Author]],Table4[],2,0))</f>
        <v>MGF</v>
      </c>
      <c r="L3999" s="105" t="s">
        <v>3524</v>
      </c>
      <c r="M3999" s="101">
        <v>45901</v>
      </c>
      <c r="N3999" s="102"/>
      <c r="O3999" s="102"/>
      <c r="P3999" s="101" t="str">
        <f ca="1">IF(Proc[[#This Row],[DaysAgeing]]&gt;5,"yep","on track")</f>
        <v>yep</v>
      </c>
      <c r="Q3999" s="2">
        <f ca="1">IF(Proc[[#This Row],[DateClosed]]="",ABS(NETWORKDAYS(Proc[[#This Row],[DateOpened]],TODAY()))-1,ABS(NETWORKDAYS(Proc[[#This Row],[DateOpened]],Proc[[#This Row],[DateClosed]]))-1)</f>
        <v>154</v>
      </c>
      <c r="R3999" s="101" t="s">
        <v>1377</v>
      </c>
      <c r="S3999" s="105"/>
      <c r="T3999" s="153">
        <v>3998</v>
      </c>
    </row>
    <row r="4000" spans="1:20" hidden="1">
      <c r="A4000" s="104" t="s">
        <v>4388</v>
      </c>
      <c r="B4000" s="152" t="str">
        <f>IFERROR(VLOOKUP(Proc[[#This Row],[App]],Table2[],3,0),"open")</f>
        <v>ok</v>
      </c>
      <c r="C4000" s="106" t="s">
        <v>369</v>
      </c>
      <c r="D4000" s="152" t="s">
        <v>3969</v>
      </c>
      <c r="E4000" s="152" t="s">
        <v>4386</v>
      </c>
      <c r="F4000" s="105" t="s">
        <v>4386</v>
      </c>
      <c r="G4000" s="104" t="s">
        <v>406</v>
      </c>
      <c r="H4000" s="105" t="str">
        <f>IF(Proc[[#This Row],[type]]="LFF (MDG-F)",MID(Proc[[#This Row],[Obj]],13,10),"")</f>
        <v>2123GIT129</v>
      </c>
      <c r="I4000" s="152"/>
      <c r="J4000" s="105" t="b">
        <f>Proc[[#This Row],[Requested]]=Proc[[#This Row],[CurrentParent]]</f>
        <v>1</v>
      </c>
      <c r="K4000" s="152" t="str">
        <f>IF(Proc[[#This Row],[Author]]="Marcela Urrego",VLOOKUP(LEFT(Proc[[#This Row],[Requested]],1),Table3[#All],2,0),VLOOKUP(Proc[[#This Row],[Author]],Table4[],2,0))</f>
        <v>MGF</v>
      </c>
      <c r="L4000" s="105" t="s">
        <v>3524</v>
      </c>
      <c r="M4000" s="101">
        <v>45901</v>
      </c>
      <c r="N4000" s="102"/>
      <c r="O4000" s="102"/>
      <c r="P4000" s="101" t="str">
        <f ca="1">IF(Proc[[#This Row],[DaysAgeing]]&gt;5,"yep","on track")</f>
        <v>yep</v>
      </c>
      <c r="Q4000" s="2">
        <f ca="1">IF(Proc[[#This Row],[DateClosed]]="",ABS(NETWORKDAYS(Proc[[#This Row],[DateOpened]],TODAY()))-1,ABS(NETWORKDAYS(Proc[[#This Row],[DateOpened]],Proc[[#This Row],[DateClosed]]))-1)</f>
        <v>154</v>
      </c>
      <c r="R4000" s="101" t="s">
        <v>1377</v>
      </c>
      <c r="S4000" s="105"/>
      <c r="T4000" s="153">
        <v>3999</v>
      </c>
    </row>
    <row r="4001" spans="1:20" hidden="1">
      <c r="A4001" s="104" t="s">
        <v>4388</v>
      </c>
      <c r="B4001" s="152" t="str">
        <f>IFERROR(VLOOKUP(Proc[[#This Row],[App]],Table2[],3,0),"open")</f>
        <v>ok</v>
      </c>
      <c r="C4001" s="111" t="s">
        <v>691</v>
      </c>
      <c r="D4001" s="152" t="s">
        <v>4383</v>
      </c>
      <c r="E4001" s="152" t="s">
        <v>427</v>
      </c>
      <c r="F4001" s="112" t="s">
        <v>446</v>
      </c>
      <c r="G4001" s="104" t="s">
        <v>406</v>
      </c>
      <c r="H4001" s="105" t="str">
        <f>IF(Proc[[#This Row],[type]]="LFF (MDG-F)",MID(Proc[[#This Row],[Obj]],13,10),"")</f>
        <v>2128GIT020</v>
      </c>
      <c r="I4001" s="152"/>
      <c r="J4001" s="105" t="b">
        <f>Proc[[#This Row],[Requested]]=Proc[[#This Row],[CurrentParent]]</f>
        <v>0</v>
      </c>
      <c r="K4001" s="152" t="str">
        <f>IF(Proc[[#This Row],[Author]]="Marcela Urrego",VLOOKUP(LEFT(Proc[[#This Row],[Requested]],1),Table3[#All],2,0),VLOOKUP(Proc[[#This Row],[Author]],Table4[],2,0))</f>
        <v>MGF</v>
      </c>
      <c r="L4001" s="105" t="s">
        <v>3524</v>
      </c>
      <c r="M4001" s="101">
        <v>45901</v>
      </c>
      <c r="N4001" s="102"/>
      <c r="O4001" s="102"/>
      <c r="P4001" s="101" t="str">
        <f ca="1">IF(Proc[[#This Row],[DaysAgeing]]&gt;5,"yep","on track")</f>
        <v>yep</v>
      </c>
      <c r="Q4001" s="2">
        <f ca="1">IF(Proc[[#This Row],[DateClosed]]="",ABS(NETWORKDAYS(Proc[[#This Row],[DateOpened]],TODAY()))-1,ABS(NETWORKDAYS(Proc[[#This Row],[DateOpened]],Proc[[#This Row],[DateClosed]]))-1)</f>
        <v>154</v>
      </c>
      <c r="R4001" s="101" t="s">
        <v>1377</v>
      </c>
      <c r="S4001" s="105"/>
      <c r="T4001" s="153">
        <v>4000</v>
      </c>
    </row>
    <row r="4002" spans="1:20" hidden="1">
      <c r="A4002" s="104" t="s">
        <v>4388</v>
      </c>
      <c r="B4002" s="152" t="str">
        <f>IFERROR(VLOOKUP(Proc[[#This Row],[App]],Table2[],3,0),"open")</f>
        <v>ok</v>
      </c>
      <c r="C4002" s="106" t="s">
        <v>369</v>
      </c>
      <c r="D4002" s="152" t="s">
        <v>3985</v>
      </c>
      <c r="E4002" s="152" t="s">
        <v>661</v>
      </c>
      <c r="F4002" s="105" t="s">
        <v>661</v>
      </c>
      <c r="G4002" s="104" t="s">
        <v>400</v>
      </c>
      <c r="H4002" s="105" t="str">
        <f>IF(Proc[[#This Row],[type]]="LFF (MDG-F)",MID(Proc[[#This Row],[Obj]],13,10),"")</f>
        <v/>
      </c>
      <c r="I4002" s="152"/>
      <c r="J4002" s="105" t="b">
        <f>Proc[[#This Row],[Requested]]=Proc[[#This Row],[CurrentParent]]</f>
        <v>1</v>
      </c>
      <c r="K4002" s="152" t="str">
        <f>IF(Proc[[#This Row],[Author]]="Marcela Urrego",VLOOKUP(LEFT(Proc[[#This Row],[Requested]],1),Table3[#All],2,0),VLOOKUP(Proc[[#This Row],[Author]],Table4[],2,0))</f>
        <v>MGF</v>
      </c>
      <c r="L4002" s="105" t="s">
        <v>3524</v>
      </c>
      <c r="M4002" s="101">
        <v>45901</v>
      </c>
      <c r="N4002" s="102"/>
      <c r="O4002" s="102"/>
      <c r="P4002" s="101" t="str">
        <f ca="1">IF(Proc[[#This Row],[DaysAgeing]]&gt;5,"yep","on track")</f>
        <v>yep</v>
      </c>
      <c r="Q4002" s="2">
        <f ca="1">IF(Proc[[#This Row],[DateClosed]]="",ABS(NETWORKDAYS(Proc[[#This Row],[DateOpened]],TODAY()))-1,ABS(NETWORKDAYS(Proc[[#This Row],[DateOpened]],Proc[[#This Row],[DateClosed]]))-1)</f>
        <v>154</v>
      </c>
      <c r="R4002" s="101" t="s">
        <v>1377</v>
      </c>
      <c r="S4002" s="105"/>
      <c r="T4002" s="153">
        <v>4001</v>
      </c>
    </row>
    <row r="4003" spans="1:20" hidden="1">
      <c r="A4003" s="104" t="s">
        <v>4388</v>
      </c>
      <c r="B4003" s="111" t="str">
        <f>IFERROR(VLOOKUP(Proc[[#This Row],[App]],Table2[],3,0),"open")</f>
        <v>ok</v>
      </c>
      <c r="C4003" s="106" t="s">
        <v>369</v>
      </c>
      <c r="D4003" s="152" t="s">
        <v>4384</v>
      </c>
      <c r="E4003" s="152" t="s">
        <v>4387</v>
      </c>
      <c r="F4003" s="153" t="s">
        <v>4387</v>
      </c>
      <c r="G4003" s="104" t="s">
        <v>406</v>
      </c>
      <c r="H4003" s="105" t="str">
        <f>IF(Proc[[#This Row],[type]]="LFF (MDG-F)",MID(Proc[[#This Row],[Obj]],13,10),"")</f>
        <v>US10GIT034</v>
      </c>
      <c r="I4003" s="152"/>
      <c r="J4003" s="105" t="b">
        <f>Proc[[#This Row],[Requested]]=Proc[[#This Row],[CurrentParent]]</f>
        <v>1</v>
      </c>
      <c r="K4003" s="107" t="str">
        <f>IF(Proc[[#This Row],[Author]]="Marcela Urrego",VLOOKUP(LEFT(Proc[[#This Row],[Requested]],1),Table3[#All],2,0),VLOOKUP(Proc[[#This Row],[Author]],Table4[],2,0))</f>
        <v>MGF</v>
      </c>
      <c r="L4003" s="105" t="s">
        <v>3524</v>
      </c>
      <c r="M4003" s="101">
        <v>45901</v>
      </c>
      <c r="N4003" s="102"/>
      <c r="O4003" s="102"/>
      <c r="P4003" s="101" t="str">
        <f ca="1">IF(Proc[[#This Row],[DaysAgeing]]&gt;5,"yep","on track")</f>
        <v>yep</v>
      </c>
      <c r="Q4003" s="2">
        <f ca="1">IF(Proc[[#This Row],[DateClosed]]="",ABS(NETWORKDAYS(Proc[[#This Row],[DateOpened]],TODAY()))-1,ABS(NETWORKDAYS(Proc[[#This Row],[DateOpened]],Proc[[#This Row],[DateClosed]]))-1)</f>
        <v>154</v>
      </c>
      <c r="R4003" s="101" t="s">
        <v>1377</v>
      </c>
      <c r="S4003" s="105"/>
      <c r="T4003" s="153">
        <v>4002</v>
      </c>
    </row>
    <row r="4004" spans="1:20" hidden="1">
      <c r="A4004" s="104" t="s">
        <v>4388</v>
      </c>
      <c r="B4004" s="152" t="str">
        <f>IFERROR(VLOOKUP(Proc[[#This Row],[App]],Table2[],3,0),"open")</f>
        <v>ok</v>
      </c>
      <c r="C4004" s="106" t="s">
        <v>369</v>
      </c>
      <c r="D4004" s="152" t="s">
        <v>4385</v>
      </c>
      <c r="E4004" s="152" t="s">
        <v>4003</v>
      </c>
      <c r="F4004" s="105" t="s">
        <v>4003</v>
      </c>
      <c r="G4004" s="104" t="s">
        <v>406</v>
      </c>
      <c r="H4004" s="105" t="str">
        <f>IF(Proc[[#This Row],[type]]="LFF (MDG-F)",MID(Proc[[#This Row],[Obj]],13,10),"")</f>
        <v>US10GIT048</v>
      </c>
      <c r="I4004" s="152"/>
      <c r="J4004" s="105" t="b">
        <f>Proc[[#This Row],[Requested]]=Proc[[#This Row],[CurrentParent]]</f>
        <v>1</v>
      </c>
      <c r="K4004" s="152" t="str">
        <f>IF(Proc[[#This Row],[Author]]="Marcela Urrego",VLOOKUP(LEFT(Proc[[#This Row],[Requested]],1),Table3[#All],2,0),VLOOKUP(Proc[[#This Row],[Author]],Table4[],2,0))</f>
        <v>MGF</v>
      </c>
      <c r="L4004" s="105" t="s">
        <v>3524</v>
      </c>
      <c r="M4004" s="101">
        <v>45901</v>
      </c>
      <c r="N4004" s="102"/>
      <c r="O4004" s="102"/>
      <c r="P4004" s="101" t="str">
        <f ca="1">IF(Proc[[#This Row],[DaysAgeing]]&gt;5,"yep","on track")</f>
        <v>yep</v>
      </c>
      <c r="Q4004" s="2">
        <f ca="1">IF(Proc[[#This Row],[DateClosed]]="",ABS(NETWORKDAYS(Proc[[#This Row],[DateOpened]],TODAY()))-1,ABS(NETWORKDAYS(Proc[[#This Row],[DateOpened]],Proc[[#This Row],[DateClosed]]))-1)</f>
        <v>154</v>
      </c>
      <c r="R4004" s="140" t="s">
        <v>1377</v>
      </c>
      <c r="S4004" s="153"/>
      <c r="T4004" s="153">
        <v>4003</v>
      </c>
    </row>
    <row r="4005" spans="1:20" hidden="1">
      <c r="A4005" t="s">
        <v>4389</v>
      </c>
      <c r="B4005" s="152" t="str">
        <f>IFERROR(VLOOKUP(Proc[[#This Row],[App]],Table2[],3,0),"open")</f>
        <v>ok</v>
      </c>
      <c r="C4005" s="106" t="s">
        <v>369</v>
      </c>
      <c r="D4005" s="152" t="s">
        <v>9375</v>
      </c>
      <c r="E4005" s="152" t="s">
        <v>2062</v>
      </c>
      <c r="F4005" s="105" t="s">
        <v>2062</v>
      </c>
      <c r="G4005" s="106" t="s">
        <v>406</v>
      </c>
      <c r="H4005" s="105" t="str">
        <f>IF(Proc[[#This Row],[type]]="LFF (MDG-F)",MID(Proc[[#This Row],[Obj]],13,10),"")</f>
        <v>DE10GM8401</v>
      </c>
      <c r="I4005" s="152"/>
      <c r="J4005" s="105" t="b">
        <f>Proc[[#This Row],[Requested]]=Proc[[#This Row],[CurrentParent]]</f>
        <v>1</v>
      </c>
      <c r="K4005" s="152" t="str">
        <f>IF(Proc[[#This Row],[Author]]="Marcela Urrego",VLOOKUP(LEFT(Proc[[#This Row],[Requested]],1),Table3[#All],2,0),VLOOKUP(Proc[[#This Row],[Author]],Table4[],2,0))</f>
        <v>LS</v>
      </c>
      <c r="L4005" s="105" t="s">
        <v>3524</v>
      </c>
      <c r="M4005" s="101">
        <v>45902</v>
      </c>
      <c r="N4005" s="102"/>
      <c r="O4005" s="102"/>
      <c r="P4005" s="101" t="str">
        <f ca="1">IF(Proc[[#This Row],[DaysAgeing]]&gt;5,"yep","on track")</f>
        <v>yep</v>
      </c>
      <c r="Q4005" s="2">
        <f ca="1">IF(Proc[[#This Row],[DateClosed]]="",ABS(NETWORKDAYS(Proc[[#This Row],[DateOpened]],TODAY()))-1,ABS(NETWORKDAYS(Proc[[#This Row],[DateOpened]],Proc[[#This Row],[DateClosed]]))-1)</f>
        <v>153</v>
      </c>
      <c r="R4005" s="101" t="s">
        <v>964</v>
      </c>
      <c r="S4005" s="105"/>
      <c r="T4005" s="153">
        <v>4004</v>
      </c>
    </row>
    <row r="4006" spans="1:20" hidden="1">
      <c r="A4006" t="s">
        <v>4429</v>
      </c>
      <c r="B4006" s="152" t="str">
        <f>IFERROR(VLOOKUP(Proc[[#This Row],[App]],Table2[],3,0),"open")</f>
        <v>ok</v>
      </c>
      <c r="C4006" s="106" t="s">
        <v>369</v>
      </c>
      <c r="D4006" s="152" t="s">
        <v>4218</v>
      </c>
      <c r="E4006" s="152" t="s">
        <v>4390</v>
      </c>
      <c r="F4006" s="105" t="s">
        <v>4390</v>
      </c>
      <c r="G4006" s="106" t="s">
        <v>406</v>
      </c>
      <c r="H4006" s="105" t="str">
        <f>IF(Proc[[#This Row],[type]]="LFF (MDG-F)",MID(Proc[[#This Row],[Obj]],13,10),"")</f>
        <v>JP01C0M121</v>
      </c>
      <c r="I4006" s="152"/>
      <c r="J4006" s="105" t="b">
        <f>Proc[[#This Row],[Requested]]=Proc[[#This Row],[CurrentParent]]</f>
        <v>1</v>
      </c>
      <c r="K4006" s="152" t="str">
        <f>IF(Proc[[#This Row],[Author]]="Marcela Urrego",VLOOKUP(LEFT(Proc[[#This Row],[Requested]],1),Table3[#All],2,0),VLOOKUP(Proc[[#This Row],[Author]],Table4[],2,0))</f>
        <v>EL</v>
      </c>
      <c r="L4006" s="105" t="s">
        <v>3524</v>
      </c>
      <c r="M4006" s="101">
        <v>45902</v>
      </c>
      <c r="N4006" s="102"/>
      <c r="O4006" s="102"/>
      <c r="P4006" s="101" t="str">
        <f ca="1">IF(Proc[[#This Row],[DaysAgeing]]&gt;5,"yep","on track")</f>
        <v>yep</v>
      </c>
      <c r="Q4006" s="2">
        <f ca="1">IF(Proc[[#This Row],[DateClosed]]="",ABS(NETWORKDAYS(Proc[[#This Row],[DateOpened]],TODAY()))-1,ABS(NETWORKDAYS(Proc[[#This Row],[DateOpened]],Proc[[#This Row],[DateClosed]]))-1)</f>
        <v>153</v>
      </c>
      <c r="R4006" s="101" t="s">
        <v>4357</v>
      </c>
      <c r="S4006" s="105"/>
      <c r="T4006" s="153">
        <v>4005</v>
      </c>
    </row>
    <row r="4007" spans="1:20" hidden="1">
      <c r="A4007" s="106" t="s">
        <v>4429</v>
      </c>
      <c r="B4007" s="152" t="str">
        <f>IFERROR(VLOOKUP(Proc[[#This Row],[App]],Table2[],3,0),"open")</f>
        <v>ok</v>
      </c>
      <c r="C4007" s="106" t="s">
        <v>369</v>
      </c>
      <c r="D4007" s="152" t="s">
        <v>4315</v>
      </c>
      <c r="E4007" s="152" t="s">
        <v>4391</v>
      </c>
      <c r="F4007" s="105" t="s">
        <v>4391</v>
      </c>
      <c r="G4007" s="106" t="s">
        <v>406</v>
      </c>
      <c r="H4007" s="105" t="str">
        <f>IF(Proc[[#This Row],[type]]="LFF (MDG-F)",MID(Proc[[#This Row],[Obj]],13,10),"")</f>
        <v>JP01TQOZ04</v>
      </c>
      <c r="I4007" s="152"/>
      <c r="J4007" s="105" t="b">
        <f>Proc[[#This Row],[Requested]]=Proc[[#This Row],[CurrentParent]]</f>
        <v>1</v>
      </c>
      <c r="K4007" s="152" t="str">
        <f>IF(Proc[[#This Row],[Author]]="Marcela Urrego",VLOOKUP(LEFT(Proc[[#This Row],[Requested]],1),Table3[#All],2,0),VLOOKUP(Proc[[#This Row],[Author]],Table4[],2,0))</f>
        <v>EL</v>
      </c>
      <c r="L4007" s="105" t="s">
        <v>3524</v>
      </c>
      <c r="M4007" s="101">
        <v>45902</v>
      </c>
      <c r="N4007" s="102"/>
      <c r="O4007" s="102"/>
      <c r="P4007" s="101" t="str">
        <f ca="1">IF(Proc[[#This Row],[DaysAgeing]]&gt;5,"yep","on track")</f>
        <v>yep</v>
      </c>
      <c r="Q4007" s="2">
        <f ca="1">IF(Proc[[#This Row],[DateClosed]]="",ABS(NETWORKDAYS(Proc[[#This Row],[DateOpened]],TODAY()))-1,ABS(NETWORKDAYS(Proc[[#This Row],[DateOpened]],Proc[[#This Row],[DateClosed]]))-1)</f>
        <v>153</v>
      </c>
      <c r="R4007" s="101" t="s">
        <v>4357</v>
      </c>
      <c r="S4007" s="105"/>
      <c r="T4007" s="153">
        <v>4006</v>
      </c>
    </row>
    <row r="4008" spans="1:20" hidden="1">
      <c r="A4008" s="106" t="s">
        <v>4429</v>
      </c>
      <c r="B4008" s="152" t="str">
        <f>IFERROR(VLOOKUP(Proc[[#This Row],[App]],Table2[],3,0),"open")</f>
        <v>ok</v>
      </c>
      <c r="C4008" s="106" t="s">
        <v>369</v>
      </c>
      <c r="D4008" s="152" t="s">
        <v>4225</v>
      </c>
      <c r="E4008" s="152" t="s">
        <v>4392</v>
      </c>
      <c r="F4008" s="105" t="s">
        <v>4392</v>
      </c>
      <c r="G4008" s="106" t="s">
        <v>406</v>
      </c>
      <c r="H4008" s="105" t="str">
        <f>IF(Proc[[#This Row],[type]]="LFF (MDG-F)",MID(Proc[[#This Row],[Obj]],13,10),"")</f>
        <v>JP01C0O921</v>
      </c>
      <c r="I4008" s="152"/>
      <c r="J4008" s="105" t="b">
        <f>Proc[[#This Row],[Requested]]=Proc[[#This Row],[CurrentParent]]</f>
        <v>1</v>
      </c>
      <c r="K4008" s="152" t="str">
        <f>IF(Proc[[#This Row],[Author]]="Marcela Urrego",VLOOKUP(LEFT(Proc[[#This Row],[Requested]],1),Table3[#All],2,0),VLOOKUP(Proc[[#This Row],[Author]],Table4[],2,0))</f>
        <v>EL</v>
      </c>
      <c r="L4008" s="105" t="s">
        <v>3524</v>
      </c>
      <c r="M4008" s="101">
        <v>45902</v>
      </c>
      <c r="N4008" s="102"/>
      <c r="O4008" s="102"/>
      <c r="P4008" s="101" t="str">
        <f ca="1">IF(Proc[[#This Row],[DaysAgeing]]&gt;5,"yep","on track")</f>
        <v>yep</v>
      </c>
      <c r="Q4008" s="2">
        <f ca="1">IF(Proc[[#This Row],[DateClosed]]="",ABS(NETWORKDAYS(Proc[[#This Row],[DateOpened]],TODAY()))-1,ABS(NETWORKDAYS(Proc[[#This Row],[DateOpened]],Proc[[#This Row],[DateClosed]]))-1)</f>
        <v>153</v>
      </c>
      <c r="R4008" s="101" t="s">
        <v>4357</v>
      </c>
      <c r="S4008" s="105"/>
      <c r="T4008" s="153">
        <v>4007</v>
      </c>
    </row>
    <row r="4009" spans="1:20" hidden="1">
      <c r="A4009" s="106" t="s">
        <v>4429</v>
      </c>
      <c r="B4009" s="152" t="str">
        <f>IFERROR(VLOOKUP(Proc[[#This Row],[App]],Table2[],3,0),"open")</f>
        <v>ok</v>
      </c>
      <c r="C4009" s="106" t="s">
        <v>369</v>
      </c>
      <c r="D4009" s="152" t="s">
        <v>4270</v>
      </c>
      <c r="E4009" s="152" t="s">
        <v>4392</v>
      </c>
      <c r="F4009" s="105" t="s">
        <v>4392</v>
      </c>
      <c r="G4009" s="106" t="s">
        <v>406</v>
      </c>
      <c r="H4009" s="105" t="str">
        <f>IF(Proc[[#This Row],[type]]="LFF (MDG-F)",MID(Proc[[#This Row],[Obj]],13,10),"")</f>
        <v>JP01R0O721</v>
      </c>
      <c r="I4009" s="152"/>
      <c r="J4009" s="105" t="b">
        <f>Proc[[#This Row],[Requested]]=Proc[[#This Row],[CurrentParent]]</f>
        <v>1</v>
      </c>
      <c r="K4009" s="152" t="str">
        <f>IF(Proc[[#This Row],[Author]]="Marcela Urrego",VLOOKUP(LEFT(Proc[[#This Row],[Requested]],1),Table3[#All],2,0),VLOOKUP(Proc[[#This Row],[Author]],Table4[],2,0))</f>
        <v>EL</v>
      </c>
      <c r="L4009" s="105" t="s">
        <v>3524</v>
      </c>
      <c r="M4009" s="101">
        <v>45902</v>
      </c>
      <c r="N4009" s="102"/>
      <c r="O4009" s="102"/>
      <c r="P4009" s="101" t="str">
        <f ca="1">IF(Proc[[#This Row],[DaysAgeing]]&gt;5,"yep","on track")</f>
        <v>yep</v>
      </c>
      <c r="Q4009" s="2">
        <f ca="1">IF(Proc[[#This Row],[DateClosed]]="",ABS(NETWORKDAYS(Proc[[#This Row],[DateOpened]],TODAY()))-1,ABS(NETWORKDAYS(Proc[[#This Row],[DateOpened]],Proc[[#This Row],[DateClosed]]))-1)</f>
        <v>153</v>
      </c>
      <c r="R4009" s="101" t="s">
        <v>4357</v>
      </c>
      <c r="S4009" s="105"/>
      <c r="T4009" s="153">
        <v>4008</v>
      </c>
    </row>
    <row r="4010" spans="1:20" hidden="1">
      <c r="A4010" s="106" t="s">
        <v>4429</v>
      </c>
      <c r="B4010" s="152" t="str">
        <f>IFERROR(VLOOKUP(Proc[[#This Row],[App]],Table2[],3,0),"open")</f>
        <v>ok</v>
      </c>
      <c r="C4010" s="106" t="s">
        <v>369</v>
      </c>
      <c r="D4010" s="152" t="s">
        <v>4220</v>
      </c>
      <c r="E4010" s="152" t="s">
        <v>4393</v>
      </c>
      <c r="F4010" s="105" t="s">
        <v>4393</v>
      </c>
      <c r="G4010" s="106" t="s">
        <v>406</v>
      </c>
      <c r="H4010" s="105" t="str">
        <f>IF(Proc[[#This Row],[type]]="LFF (MDG-F)",MID(Proc[[#This Row],[Obj]],13,10),"")</f>
        <v>JP01C0M621</v>
      </c>
      <c r="I4010" s="152"/>
      <c r="J4010" s="105" t="b">
        <f>Proc[[#This Row],[Requested]]=Proc[[#This Row],[CurrentParent]]</f>
        <v>1</v>
      </c>
      <c r="K4010" s="152" t="str">
        <f>IF(Proc[[#This Row],[Author]]="Marcela Urrego",VLOOKUP(LEFT(Proc[[#This Row],[Requested]],1),Table3[#All],2,0),VLOOKUP(Proc[[#This Row],[Author]],Table4[],2,0))</f>
        <v>EL</v>
      </c>
      <c r="L4010" s="105" t="s">
        <v>3524</v>
      </c>
      <c r="M4010" s="101">
        <v>45902</v>
      </c>
      <c r="N4010" s="102"/>
      <c r="O4010" s="102"/>
      <c r="P4010" s="101" t="str">
        <f ca="1">IF(Proc[[#This Row],[DaysAgeing]]&gt;5,"yep","on track")</f>
        <v>yep</v>
      </c>
      <c r="Q4010" s="2">
        <f ca="1">IF(Proc[[#This Row],[DateClosed]]="",ABS(NETWORKDAYS(Proc[[#This Row],[DateOpened]],TODAY()))-1,ABS(NETWORKDAYS(Proc[[#This Row],[DateOpened]],Proc[[#This Row],[DateClosed]]))-1)</f>
        <v>153</v>
      </c>
      <c r="R4010" s="101" t="s">
        <v>4357</v>
      </c>
      <c r="S4010" s="105"/>
      <c r="T4010" s="153">
        <v>4009</v>
      </c>
    </row>
    <row r="4011" spans="1:20" hidden="1">
      <c r="A4011" s="106" t="s">
        <v>4429</v>
      </c>
      <c r="B4011" s="111" t="str">
        <f>IFERROR(VLOOKUP(Proc[[#This Row],[App]],Table2[],3,0),"open")</f>
        <v>ok</v>
      </c>
      <c r="C4011" s="106" t="s">
        <v>369</v>
      </c>
      <c r="D4011" s="152" t="s">
        <v>4219</v>
      </c>
      <c r="E4011" s="152" t="s">
        <v>1900</v>
      </c>
      <c r="F4011" s="105" t="s">
        <v>1900</v>
      </c>
      <c r="G4011" s="106" t="s">
        <v>406</v>
      </c>
      <c r="H4011" s="105" t="str">
        <f>IF(Proc[[#This Row],[type]]="LFF (MDG-F)",MID(Proc[[#This Row],[Obj]],13,10),"")</f>
        <v>JP01C0M600</v>
      </c>
      <c r="I4011" s="152"/>
      <c r="J4011" s="105" t="b">
        <f>Proc[[#This Row],[Requested]]=Proc[[#This Row],[CurrentParent]]</f>
        <v>1</v>
      </c>
      <c r="K4011" s="107" t="str">
        <f>IF(Proc[[#This Row],[Author]]="Marcela Urrego",VLOOKUP(LEFT(Proc[[#This Row],[Requested]],1),Table3[#All],2,0),VLOOKUP(Proc[[#This Row],[Author]],Table4[],2,0))</f>
        <v>EL</v>
      </c>
      <c r="L4011" s="105" t="s">
        <v>3524</v>
      </c>
      <c r="M4011" s="101">
        <v>45902</v>
      </c>
      <c r="N4011" s="102"/>
      <c r="O4011" s="102"/>
      <c r="P4011" s="101" t="str">
        <f ca="1">IF(Proc[[#This Row],[DaysAgeing]]&gt;5,"yep","on track")</f>
        <v>yep</v>
      </c>
      <c r="Q4011" s="2">
        <f ca="1">IF(Proc[[#This Row],[DateClosed]]="",ABS(NETWORKDAYS(Proc[[#This Row],[DateOpened]],TODAY()))-1,ABS(NETWORKDAYS(Proc[[#This Row],[DateOpened]],Proc[[#This Row],[DateClosed]]))-1)</f>
        <v>153</v>
      </c>
      <c r="R4011" s="101" t="s">
        <v>4357</v>
      </c>
      <c r="S4011" s="105"/>
      <c r="T4011" s="153">
        <v>4010</v>
      </c>
    </row>
    <row r="4012" spans="1:20" hidden="1">
      <c r="A4012" s="106" t="s">
        <v>4429</v>
      </c>
      <c r="B4012" s="111" t="str">
        <f>IFERROR(VLOOKUP(Proc[[#This Row],[App]],Table2[],3,0),"open")</f>
        <v>ok</v>
      </c>
      <c r="C4012" s="111" t="s">
        <v>369</v>
      </c>
      <c r="D4012" s="152" t="s">
        <v>4244</v>
      </c>
      <c r="E4012" s="152" t="s">
        <v>473</v>
      </c>
      <c r="F4012" s="153" t="s">
        <v>473</v>
      </c>
      <c r="G4012" s="106" t="s">
        <v>406</v>
      </c>
      <c r="H4012" s="105" t="str">
        <f>IF(Proc[[#This Row],[type]]="LFF (MDG-F)",MID(Proc[[#This Row],[Obj]],13,10),"")</f>
        <v>JP01GM8002</v>
      </c>
      <c r="I4012" s="152"/>
      <c r="J4012" s="105" t="b">
        <f>Proc[[#This Row],[Requested]]=Proc[[#This Row],[CurrentParent]]</f>
        <v>1</v>
      </c>
      <c r="K4012" s="107" t="str">
        <f>IF(Proc[[#This Row],[Author]]="Marcela Urrego",VLOOKUP(LEFT(Proc[[#This Row],[Requested]],1),Table3[#All],2,0),VLOOKUP(Proc[[#This Row],[Author]],Table4[],2,0))</f>
        <v>EL</v>
      </c>
      <c r="L4012" s="105" t="s">
        <v>3524</v>
      </c>
      <c r="M4012" s="101">
        <v>45902</v>
      </c>
      <c r="N4012" s="102"/>
      <c r="O4012" s="102"/>
      <c r="P4012" s="101" t="str">
        <f ca="1">IF(Proc[[#This Row],[DaysAgeing]]&gt;5,"yep","on track")</f>
        <v>yep</v>
      </c>
      <c r="Q4012" s="2">
        <f ca="1">IF(Proc[[#This Row],[DateClosed]]="",ABS(NETWORKDAYS(Proc[[#This Row],[DateOpened]],TODAY()))-1,ABS(NETWORKDAYS(Proc[[#This Row],[DateOpened]],Proc[[#This Row],[DateClosed]]))-1)</f>
        <v>153</v>
      </c>
      <c r="R4012" s="101" t="s">
        <v>4357</v>
      </c>
      <c r="S4012" s="105"/>
      <c r="T4012" s="153">
        <v>4011</v>
      </c>
    </row>
    <row r="4013" spans="1:20" hidden="1">
      <c r="A4013" s="106" t="s">
        <v>4429</v>
      </c>
      <c r="B4013" s="111" t="str">
        <f>IFERROR(VLOOKUP(Proc[[#This Row],[App]],Table2[],3,0),"open")</f>
        <v>ok</v>
      </c>
      <c r="C4013" s="106" t="s">
        <v>369</v>
      </c>
      <c r="D4013" s="152" t="s">
        <v>4234</v>
      </c>
      <c r="E4013" s="152" t="s">
        <v>413</v>
      </c>
      <c r="F4013" s="153" t="s">
        <v>413</v>
      </c>
      <c r="G4013" s="106" t="s">
        <v>406</v>
      </c>
      <c r="H4013" s="105" t="str">
        <f>IF(Proc[[#This Row],[type]]="LFF (MDG-F)",MID(Proc[[#This Row],[Obj]],13,10),"")</f>
        <v>JP01GFO301</v>
      </c>
      <c r="I4013" s="152"/>
      <c r="J4013" s="105" t="b">
        <f>Proc[[#This Row],[Requested]]=Proc[[#This Row],[CurrentParent]]</f>
        <v>1</v>
      </c>
      <c r="K4013" s="107" t="str">
        <f>IF(Proc[[#This Row],[Author]]="Marcela Urrego",VLOOKUP(LEFT(Proc[[#This Row],[Requested]],1),Table3[#All],2,0),VLOOKUP(Proc[[#This Row],[Author]],Table4[],2,0))</f>
        <v>EL</v>
      </c>
      <c r="L4013" s="153" t="s">
        <v>3524</v>
      </c>
      <c r="M4013" s="101">
        <v>45902</v>
      </c>
      <c r="N4013" s="102"/>
      <c r="O4013" s="102"/>
      <c r="P4013" s="101" t="str">
        <f ca="1">IF(Proc[[#This Row],[DaysAgeing]]&gt;5,"yep","on track")</f>
        <v>yep</v>
      </c>
      <c r="Q4013" s="2">
        <f ca="1">IF(Proc[[#This Row],[DateClosed]]="",ABS(NETWORKDAYS(Proc[[#This Row],[DateOpened]],TODAY()))-1,ABS(NETWORKDAYS(Proc[[#This Row],[DateOpened]],Proc[[#This Row],[DateClosed]]))-1)</f>
        <v>153</v>
      </c>
      <c r="R4013" s="101" t="s">
        <v>4357</v>
      </c>
      <c r="S4013" s="105"/>
      <c r="T4013" s="153">
        <v>4012</v>
      </c>
    </row>
    <row r="4014" spans="1:20" hidden="1">
      <c r="A4014" s="106" t="s">
        <v>4429</v>
      </c>
      <c r="B4014" s="111" t="str">
        <f>IFERROR(VLOOKUP(Proc[[#This Row],[App]],Table2[],3,0),"open")</f>
        <v>ok</v>
      </c>
      <c r="C4014" s="106" t="s">
        <v>369</v>
      </c>
      <c r="D4014" s="152" t="s">
        <v>4238</v>
      </c>
      <c r="E4014" s="152" t="s">
        <v>4394</v>
      </c>
      <c r="F4014" s="105" t="s">
        <v>4394</v>
      </c>
      <c r="G4014" s="106" t="s">
        <v>406</v>
      </c>
      <c r="H4014" s="105" t="str">
        <f>IF(Proc[[#This Row],[type]]="LFF (MDG-F)",MID(Proc[[#This Row],[Obj]],13,10),"")</f>
        <v>JP01GLE301</v>
      </c>
      <c r="I4014" s="152"/>
      <c r="J4014" s="105" t="b">
        <f>Proc[[#This Row],[Requested]]=Proc[[#This Row],[CurrentParent]]</f>
        <v>1</v>
      </c>
      <c r="K4014" s="107" t="str">
        <f>IF(Proc[[#This Row],[Author]]="Marcela Urrego",VLOOKUP(LEFT(Proc[[#This Row],[Requested]],1),Table3[#All],2,0),VLOOKUP(Proc[[#This Row],[Author]],Table4[],2,0))</f>
        <v>EL</v>
      </c>
      <c r="L4014" s="105" t="s">
        <v>3524</v>
      </c>
      <c r="M4014" s="101">
        <v>45902</v>
      </c>
      <c r="N4014" s="102"/>
      <c r="O4014" s="102"/>
      <c r="P4014" s="101" t="str">
        <f ca="1">IF(Proc[[#This Row],[DaysAgeing]]&gt;5,"yep","on track")</f>
        <v>yep</v>
      </c>
      <c r="Q4014" s="2">
        <f ca="1">IF(Proc[[#This Row],[DateClosed]]="",ABS(NETWORKDAYS(Proc[[#This Row],[DateOpened]],TODAY()))-1,ABS(NETWORKDAYS(Proc[[#This Row],[DateOpened]],Proc[[#This Row],[DateClosed]]))-1)</f>
        <v>153</v>
      </c>
      <c r="R4014" s="101" t="s">
        <v>4357</v>
      </c>
      <c r="S4014" s="105"/>
      <c r="T4014" s="153">
        <v>4013</v>
      </c>
    </row>
    <row r="4015" spans="1:20" hidden="1">
      <c r="A4015" s="106" t="s">
        <v>4429</v>
      </c>
      <c r="B4015" s="152" t="str">
        <f>IFERROR(VLOOKUP(Proc[[#This Row],[App]],Table2[],3,0),"open")</f>
        <v>ok</v>
      </c>
      <c r="C4015" s="106" t="s">
        <v>369</v>
      </c>
      <c r="D4015" s="152" t="s">
        <v>4231</v>
      </c>
      <c r="E4015" s="152" t="s">
        <v>4395</v>
      </c>
      <c r="F4015" s="105" t="s">
        <v>4395</v>
      </c>
      <c r="G4015" s="106" t="s">
        <v>406</v>
      </c>
      <c r="H4015" s="105" t="str">
        <f>IF(Proc[[#This Row],[type]]="LFF (MDG-F)",MID(Proc[[#This Row],[Obj]],13,10),"")</f>
        <v>JP01GCM301</v>
      </c>
      <c r="I4015" s="152"/>
      <c r="J4015" s="105" t="b">
        <f>Proc[[#This Row],[Requested]]=Proc[[#This Row],[CurrentParent]]</f>
        <v>1</v>
      </c>
      <c r="K4015" s="152" t="str">
        <f>IF(Proc[[#This Row],[Author]]="Marcela Urrego",VLOOKUP(LEFT(Proc[[#This Row],[Requested]],1),Table3[#All],2,0),VLOOKUP(Proc[[#This Row],[Author]],Table4[],2,0))</f>
        <v>EL</v>
      </c>
      <c r="L4015" s="105" t="s">
        <v>3524</v>
      </c>
      <c r="M4015" s="101">
        <v>45902</v>
      </c>
      <c r="N4015" s="102"/>
      <c r="O4015" s="102"/>
      <c r="P4015" s="101" t="str">
        <f ca="1">IF(Proc[[#This Row],[DaysAgeing]]&gt;5,"yep","on track")</f>
        <v>yep</v>
      </c>
      <c r="Q4015" s="2">
        <f ca="1">IF(Proc[[#This Row],[DateClosed]]="",ABS(NETWORKDAYS(Proc[[#This Row],[DateOpened]],TODAY()))-1,ABS(NETWORKDAYS(Proc[[#This Row],[DateOpened]],Proc[[#This Row],[DateClosed]]))-1)</f>
        <v>153</v>
      </c>
      <c r="R4015" s="101" t="s">
        <v>4357</v>
      </c>
      <c r="S4015" s="105"/>
      <c r="T4015" s="153">
        <v>4014</v>
      </c>
    </row>
    <row r="4016" spans="1:20" hidden="1">
      <c r="A4016" s="106" t="s">
        <v>4429</v>
      </c>
      <c r="B4016" s="152" t="str">
        <f>IFERROR(VLOOKUP(Proc[[#This Row],[App]],Table2[],3,0),"open")</f>
        <v>ok</v>
      </c>
      <c r="C4016" s="106" t="s">
        <v>369</v>
      </c>
      <c r="D4016" s="152" t="s">
        <v>4232</v>
      </c>
      <c r="E4016" s="152" t="s">
        <v>4396</v>
      </c>
      <c r="F4016" s="105" t="s">
        <v>4396</v>
      </c>
      <c r="G4016" s="106" t="s">
        <v>406</v>
      </c>
      <c r="H4016" s="105" t="str">
        <f>IF(Proc[[#This Row],[type]]="LFF (MDG-F)",MID(Proc[[#This Row],[Obj]],13,10),"")</f>
        <v>JP01GCO301</v>
      </c>
      <c r="I4016" s="152"/>
      <c r="J4016" s="105" t="b">
        <f>Proc[[#This Row],[Requested]]=Proc[[#This Row],[CurrentParent]]</f>
        <v>1</v>
      </c>
      <c r="K4016" s="152" t="str">
        <f>IF(Proc[[#This Row],[Author]]="Marcela Urrego",VLOOKUP(LEFT(Proc[[#This Row],[Requested]],1),Table3[#All],2,0),VLOOKUP(Proc[[#This Row],[Author]],Table4[],2,0))</f>
        <v>EL</v>
      </c>
      <c r="L4016" s="105" t="s">
        <v>3524</v>
      </c>
      <c r="M4016" s="101">
        <v>45902</v>
      </c>
      <c r="N4016" s="102"/>
      <c r="O4016" s="102"/>
      <c r="P4016" s="101" t="str">
        <f ca="1">IF(Proc[[#This Row],[DaysAgeing]]&gt;5,"yep","on track")</f>
        <v>yep</v>
      </c>
      <c r="Q4016" s="2">
        <f ca="1">IF(Proc[[#This Row],[DateClosed]]="",ABS(NETWORKDAYS(Proc[[#This Row],[DateOpened]],TODAY()))-1,ABS(NETWORKDAYS(Proc[[#This Row],[DateOpened]],Proc[[#This Row],[DateClosed]]))-1)</f>
        <v>153</v>
      </c>
      <c r="R4016" s="101" t="s">
        <v>4357</v>
      </c>
      <c r="S4016" s="105"/>
      <c r="T4016" s="153">
        <v>4015</v>
      </c>
    </row>
    <row r="4017" spans="1:20" hidden="1">
      <c r="A4017" s="106" t="s">
        <v>4429</v>
      </c>
      <c r="B4017" s="111" t="str">
        <f>IFERROR(VLOOKUP(Proc[[#This Row],[App]],Table2[],3,0),"open")</f>
        <v>ok</v>
      </c>
      <c r="C4017" s="106" t="s">
        <v>369</v>
      </c>
      <c r="D4017" s="152" t="s">
        <v>4260</v>
      </c>
      <c r="E4017" s="152" t="s">
        <v>4397</v>
      </c>
      <c r="F4017" s="153" t="s">
        <v>4397</v>
      </c>
      <c r="G4017" s="106" t="s">
        <v>406</v>
      </c>
      <c r="H4017" s="105" t="str">
        <f>IF(Proc[[#This Row],[type]]="LFF (MDG-F)",MID(Proc[[#This Row],[Obj]],13,10),"")</f>
        <v>JP01L5M302</v>
      </c>
      <c r="I4017" s="152"/>
      <c r="J4017" s="105" t="b">
        <f>Proc[[#This Row],[Requested]]=Proc[[#This Row],[CurrentParent]]</f>
        <v>1</v>
      </c>
      <c r="K4017" s="107" t="str">
        <f>IF(Proc[[#This Row],[Author]]="Marcela Urrego",VLOOKUP(LEFT(Proc[[#This Row],[Requested]],1),Table3[#All],2,0),VLOOKUP(Proc[[#This Row],[Author]],Table4[],2,0))</f>
        <v>EL</v>
      </c>
      <c r="L4017" s="105" t="s">
        <v>3524</v>
      </c>
      <c r="M4017" s="101">
        <v>45902</v>
      </c>
      <c r="N4017" s="102"/>
      <c r="O4017" s="102"/>
      <c r="P4017" s="101" t="str">
        <f ca="1">IF(Proc[[#This Row],[DaysAgeing]]&gt;5,"yep","on track")</f>
        <v>yep</v>
      </c>
      <c r="Q4017" s="2">
        <f ca="1">IF(Proc[[#This Row],[DateClosed]]="",ABS(NETWORKDAYS(Proc[[#This Row],[DateOpened]],TODAY()))-1,ABS(NETWORKDAYS(Proc[[#This Row],[DateOpened]],Proc[[#This Row],[DateClosed]]))-1)</f>
        <v>153</v>
      </c>
      <c r="R4017" s="101" t="s">
        <v>4357</v>
      </c>
      <c r="S4017" s="105"/>
      <c r="T4017" s="153">
        <v>4016</v>
      </c>
    </row>
    <row r="4018" spans="1:20" hidden="1">
      <c r="A4018" s="106" t="s">
        <v>4429</v>
      </c>
      <c r="B4018" s="111" t="str">
        <f>IFERROR(VLOOKUP(Proc[[#This Row],[App]],Table2[],3,0),"open")</f>
        <v>ok</v>
      </c>
      <c r="C4018" s="106" t="s">
        <v>369</v>
      </c>
      <c r="D4018" s="152" t="s">
        <v>4241</v>
      </c>
      <c r="E4018" s="152" t="s">
        <v>413</v>
      </c>
      <c r="F4018" s="105" t="s">
        <v>413</v>
      </c>
      <c r="G4018" s="106" t="s">
        <v>406</v>
      </c>
      <c r="H4018" s="105" t="str">
        <f>IF(Proc[[#This Row],[type]]="LFF (MDG-F)",MID(Proc[[#This Row],[Obj]],13,10),"")</f>
        <v>JP01GM4001</v>
      </c>
      <c r="I4018" s="152"/>
      <c r="J4018" s="105" t="b">
        <f>Proc[[#This Row],[Requested]]=Proc[[#This Row],[CurrentParent]]</f>
        <v>1</v>
      </c>
      <c r="K4018" s="107" t="str">
        <f>IF(Proc[[#This Row],[Author]]="Marcela Urrego",VLOOKUP(LEFT(Proc[[#This Row],[Requested]],1),Table3[#All],2,0),VLOOKUP(Proc[[#This Row],[Author]],Table4[],2,0))</f>
        <v>EL</v>
      </c>
      <c r="L4018" s="105" t="s">
        <v>3524</v>
      </c>
      <c r="M4018" s="101">
        <v>45902</v>
      </c>
      <c r="N4018" s="102"/>
      <c r="O4018" s="102"/>
      <c r="P4018" s="101" t="str">
        <f ca="1">IF(Proc[[#This Row],[DaysAgeing]]&gt;5,"yep","on track")</f>
        <v>yep</v>
      </c>
      <c r="Q4018" s="2">
        <f ca="1">IF(Proc[[#This Row],[DateClosed]]="",ABS(NETWORKDAYS(Proc[[#This Row],[DateOpened]],TODAY()))-1,ABS(NETWORKDAYS(Proc[[#This Row],[DateOpened]],Proc[[#This Row],[DateClosed]]))-1)</f>
        <v>153</v>
      </c>
      <c r="R4018" s="101" t="s">
        <v>4357</v>
      </c>
      <c r="S4018" s="105"/>
      <c r="T4018" s="153">
        <v>4017</v>
      </c>
    </row>
    <row r="4019" spans="1:20" hidden="1">
      <c r="A4019" s="106" t="s">
        <v>4429</v>
      </c>
      <c r="B4019" s="152" t="str">
        <f>IFERROR(VLOOKUP(Proc[[#This Row],[App]],Table2[],3,0),"open")</f>
        <v>ok</v>
      </c>
      <c r="C4019" s="111" t="s">
        <v>369</v>
      </c>
      <c r="D4019" s="152" t="s">
        <v>4242</v>
      </c>
      <c r="E4019" s="152" t="s">
        <v>472</v>
      </c>
      <c r="F4019" s="112" t="s">
        <v>472</v>
      </c>
      <c r="G4019" s="106" t="s">
        <v>406</v>
      </c>
      <c r="H4019" s="105" t="str">
        <f>IF(Proc[[#This Row],[type]]="LFF (MDG-F)",MID(Proc[[#This Row],[Obj]],13,10),"")</f>
        <v>JP01GM4002</v>
      </c>
      <c r="I4019" s="152"/>
      <c r="J4019" s="105" t="b">
        <f>Proc[[#This Row],[Requested]]=Proc[[#This Row],[CurrentParent]]</f>
        <v>1</v>
      </c>
      <c r="K4019" s="152" t="str">
        <f>IF(Proc[[#This Row],[Author]]="Marcela Urrego",VLOOKUP(LEFT(Proc[[#This Row],[Requested]],1),Table3[#All],2,0),VLOOKUP(Proc[[#This Row],[Author]],Table4[],2,0))</f>
        <v>EL</v>
      </c>
      <c r="L4019" s="105" t="s">
        <v>3524</v>
      </c>
      <c r="M4019" s="101">
        <v>45902</v>
      </c>
      <c r="N4019" s="102"/>
      <c r="O4019" s="102"/>
      <c r="P4019" s="101" t="str">
        <f ca="1">IF(Proc[[#This Row],[DaysAgeing]]&gt;5,"yep","on track")</f>
        <v>yep</v>
      </c>
      <c r="Q4019" s="2">
        <f ca="1">IF(Proc[[#This Row],[DateClosed]]="",ABS(NETWORKDAYS(Proc[[#This Row],[DateOpened]],TODAY()))-1,ABS(NETWORKDAYS(Proc[[#This Row],[DateOpened]],Proc[[#This Row],[DateClosed]]))-1)</f>
        <v>153</v>
      </c>
      <c r="R4019" s="101" t="s">
        <v>4357</v>
      </c>
      <c r="S4019" s="105"/>
      <c r="T4019" s="153">
        <v>4018</v>
      </c>
    </row>
    <row r="4020" spans="1:20" hidden="1">
      <c r="A4020" s="106" t="s">
        <v>4429</v>
      </c>
      <c r="B4020" s="152" t="str">
        <f>IFERROR(VLOOKUP(Proc[[#This Row],[App]],Table2[],3,0),"open")</f>
        <v>ok</v>
      </c>
      <c r="C4020" s="106" t="s">
        <v>369</v>
      </c>
      <c r="D4020" s="152" t="s">
        <v>4258</v>
      </c>
      <c r="E4020" s="152" t="s">
        <v>4398</v>
      </c>
      <c r="F4020" s="105" t="s">
        <v>4398</v>
      </c>
      <c r="G4020" s="106" t="s">
        <v>406</v>
      </c>
      <c r="H4020" s="105" t="str">
        <f>IF(Proc[[#This Row],[type]]="LFF (MDG-F)",MID(Proc[[#This Row],[Obj]],13,10),"")</f>
        <v>JP01L4M302</v>
      </c>
      <c r="I4020" s="152"/>
      <c r="J4020" s="105" t="b">
        <f>Proc[[#This Row],[Requested]]=Proc[[#This Row],[CurrentParent]]</f>
        <v>1</v>
      </c>
      <c r="K4020" s="152" t="str">
        <f>IF(Proc[[#This Row],[Author]]="Marcela Urrego",VLOOKUP(LEFT(Proc[[#This Row],[Requested]],1),Table3[#All],2,0),VLOOKUP(Proc[[#This Row],[Author]],Table4[],2,0))</f>
        <v>EL</v>
      </c>
      <c r="L4020" s="105" t="s">
        <v>3524</v>
      </c>
      <c r="M4020" s="101">
        <v>45902</v>
      </c>
      <c r="N4020" s="102"/>
      <c r="O4020" s="102"/>
      <c r="P4020" s="101" t="str">
        <f ca="1">IF(Proc[[#This Row],[DaysAgeing]]&gt;5,"yep","on track")</f>
        <v>yep</v>
      </c>
      <c r="Q4020" s="2">
        <f ca="1">IF(Proc[[#This Row],[DateClosed]]="",ABS(NETWORKDAYS(Proc[[#This Row],[DateOpened]],TODAY()))-1,ABS(NETWORKDAYS(Proc[[#This Row],[DateOpened]],Proc[[#This Row],[DateClosed]]))-1)</f>
        <v>153</v>
      </c>
      <c r="R4020" s="101" t="s">
        <v>4357</v>
      </c>
      <c r="S4020" s="105"/>
      <c r="T4020" s="153">
        <v>4019</v>
      </c>
    </row>
    <row r="4021" spans="1:20" hidden="1">
      <c r="A4021" s="106" t="s">
        <v>4429</v>
      </c>
      <c r="B4021" s="152" t="str">
        <f>IFERROR(VLOOKUP(Proc[[#This Row],[App]],Table2[],3,0),"open")</f>
        <v>ok</v>
      </c>
      <c r="C4021" s="106" t="s">
        <v>369</v>
      </c>
      <c r="D4021" s="152" t="s">
        <v>4265</v>
      </c>
      <c r="E4021" s="152" t="s">
        <v>2065</v>
      </c>
      <c r="F4021" s="105" t="s">
        <v>2065</v>
      </c>
      <c r="G4021" s="106" t="s">
        <v>406</v>
      </c>
      <c r="H4021" s="105" t="str">
        <f>IF(Proc[[#This Row],[type]]="LFF (MDG-F)",MID(Proc[[#This Row],[Obj]],13,10),"")</f>
        <v>JP01O05001</v>
      </c>
      <c r="I4021" s="152"/>
      <c r="J4021" s="105" t="b">
        <f>Proc[[#This Row],[Requested]]=Proc[[#This Row],[CurrentParent]]</f>
        <v>1</v>
      </c>
      <c r="K4021" s="152" t="str">
        <f>IF(Proc[[#This Row],[Author]]="Marcela Urrego",VLOOKUP(LEFT(Proc[[#This Row],[Requested]],1),Table3[#All],2,0),VLOOKUP(Proc[[#This Row],[Author]],Table4[],2,0))</f>
        <v>EL</v>
      </c>
      <c r="L4021" s="105" t="s">
        <v>3524</v>
      </c>
      <c r="M4021" s="101">
        <v>45902</v>
      </c>
      <c r="N4021" s="102"/>
      <c r="O4021" s="102"/>
      <c r="P4021" s="101" t="str">
        <f ca="1">IF(Proc[[#This Row],[DaysAgeing]]&gt;5,"yep","on track")</f>
        <v>yep</v>
      </c>
      <c r="Q4021" s="2">
        <f ca="1">IF(Proc[[#This Row],[DateClosed]]="",ABS(NETWORKDAYS(Proc[[#This Row],[DateOpened]],TODAY()))-1,ABS(NETWORKDAYS(Proc[[#This Row],[DateOpened]],Proc[[#This Row],[DateClosed]]))-1)</f>
        <v>153</v>
      </c>
      <c r="R4021" s="101" t="s">
        <v>4357</v>
      </c>
      <c r="S4021" s="105"/>
      <c r="T4021" s="153">
        <v>4020</v>
      </c>
    </row>
    <row r="4022" spans="1:20" hidden="1">
      <c r="A4022" s="106" t="s">
        <v>4429</v>
      </c>
      <c r="B4022" s="152" t="str">
        <f>IFERROR(VLOOKUP(Proc[[#This Row],[App]],Table2[],3,0),"open")</f>
        <v>ok</v>
      </c>
      <c r="C4022" s="106" t="s">
        <v>369</v>
      </c>
      <c r="D4022" s="152" t="s">
        <v>4263</v>
      </c>
      <c r="E4022" s="152" t="s">
        <v>4399</v>
      </c>
      <c r="F4022" s="105" t="s">
        <v>4399</v>
      </c>
      <c r="G4022" s="106" t="s">
        <v>406</v>
      </c>
      <c r="H4022" s="105" t="str">
        <f>IF(Proc[[#This Row],[type]]="LFF (MDG-F)",MID(Proc[[#This Row],[Obj]],13,10),"")</f>
        <v>JP01L7M303</v>
      </c>
      <c r="I4022" s="152"/>
      <c r="J4022" s="105" t="b">
        <f>Proc[[#This Row],[Requested]]=Proc[[#This Row],[CurrentParent]]</f>
        <v>1</v>
      </c>
      <c r="K4022" s="152" t="str">
        <f>IF(Proc[[#This Row],[Author]]="Marcela Urrego",VLOOKUP(LEFT(Proc[[#This Row],[Requested]],1),Table3[#All],2,0),VLOOKUP(Proc[[#This Row],[Author]],Table4[],2,0))</f>
        <v>EL</v>
      </c>
      <c r="L4022" s="105" t="s">
        <v>3524</v>
      </c>
      <c r="M4022" s="101">
        <v>45902</v>
      </c>
      <c r="N4022" s="102"/>
      <c r="O4022" s="102"/>
      <c r="P4022" s="101" t="str">
        <f ca="1">IF(Proc[[#This Row],[DaysAgeing]]&gt;5,"yep","on track")</f>
        <v>yep</v>
      </c>
      <c r="Q4022" s="2">
        <f ca="1">IF(Proc[[#This Row],[DateClosed]]="",ABS(NETWORKDAYS(Proc[[#This Row],[DateOpened]],TODAY()))-1,ABS(NETWORKDAYS(Proc[[#This Row],[DateOpened]],Proc[[#This Row],[DateClosed]]))-1)</f>
        <v>153</v>
      </c>
      <c r="R4022" s="101" t="s">
        <v>4357</v>
      </c>
      <c r="S4022" s="105"/>
      <c r="T4022" s="153">
        <v>4021</v>
      </c>
    </row>
    <row r="4023" spans="1:20" hidden="1">
      <c r="A4023" s="106" t="s">
        <v>4429</v>
      </c>
      <c r="B4023" s="152" t="str">
        <f>IFERROR(VLOOKUP(Proc[[#This Row],[App]],Table2[],3,0),"open")</f>
        <v>ok</v>
      </c>
      <c r="C4023" s="106" t="s">
        <v>369</v>
      </c>
      <c r="D4023" s="152" t="s">
        <v>4312</v>
      </c>
      <c r="E4023" s="152" t="s">
        <v>4391</v>
      </c>
      <c r="F4023" s="105" t="s">
        <v>4391</v>
      </c>
      <c r="G4023" s="106" t="s">
        <v>406</v>
      </c>
      <c r="H4023" s="105" t="str">
        <f>IF(Proc[[#This Row],[type]]="LFF (MDG-F)",MID(Proc[[#This Row],[Obj]],13,10),"")</f>
        <v>JP01TPOZ01</v>
      </c>
      <c r="I4023" s="152"/>
      <c r="J4023" s="105" t="b">
        <f>Proc[[#This Row],[Requested]]=Proc[[#This Row],[CurrentParent]]</f>
        <v>1</v>
      </c>
      <c r="K4023" s="152" t="str">
        <f>IF(Proc[[#This Row],[Author]]="Marcela Urrego",VLOOKUP(LEFT(Proc[[#This Row],[Requested]],1),Table3[#All],2,0),VLOOKUP(Proc[[#This Row],[Author]],Table4[],2,0))</f>
        <v>EL</v>
      </c>
      <c r="L4023" s="105" t="s">
        <v>3524</v>
      </c>
      <c r="M4023" s="101">
        <v>45902</v>
      </c>
      <c r="N4023" s="102"/>
      <c r="O4023" s="102"/>
      <c r="P4023" s="101" t="str">
        <f ca="1">IF(Proc[[#This Row],[DaysAgeing]]&gt;5,"yep","on track")</f>
        <v>yep</v>
      </c>
      <c r="Q4023" s="2">
        <f ca="1">IF(Proc[[#This Row],[DateClosed]]="",ABS(NETWORKDAYS(Proc[[#This Row],[DateOpened]],TODAY()))-1,ABS(NETWORKDAYS(Proc[[#This Row],[DateOpened]],Proc[[#This Row],[DateClosed]]))-1)</f>
        <v>153</v>
      </c>
      <c r="R4023" s="140" t="s">
        <v>4357</v>
      </c>
      <c r="S4023" s="153"/>
      <c r="T4023" s="153">
        <v>4022</v>
      </c>
    </row>
    <row r="4024" spans="1:20" hidden="1">
      <c r="A4024" s="106" t="s">
        <v>4429</v>
      </c>
      <c r="B4024" s="111" t="str">
        <f>IFERROR(VLOOKUP(Proc[[#This Row],[App]],Table2[],3,0),"open")</f>
        <v>ok</v>
      </c>
      <c r="C4024" s="106" t="s">
        <v>369</v>
      </c>
      <c r="D4024" s="152" t="s">
        <v>4314</v>
      </c>
      <c r="E4024" s="152" t="s">
        <v>4391</v>
      </c>
      <c r="F4024" s="153" t="s">
        <v>4391</v>
      </c>
      <c r="G4024" s="106" t="s">
        <v>406</v>
      </c>
      <c r="H4024" s="105" t="str">
        <f>IF(Proc[[#This Row],[type]]="LFF (MDG-F)",MID(Proc[[#This Row],[Obj]],13,10),"")</f>
        <v>JP01TQOZ03</v>
      </c>
      <c r="I4024" s="152"/>
      <c r="J4024" s="105" t="b">
        <f>Proc[[#This Row],[Requested]]=Proc[[#This Row],[CurrentParent]]</f>
        <v>1</v>
      </c>
      <c r="K4024" s="107" t="str">
        <f>IF(Proc[[#This Row],[Author]]="Marcela Urrego",VLOOKUP(LEFT(Proc[[#This Row],[Requested]],1),Table3[#All],2,0),VLOOKUP(Proc[[#This Row],[Author]],Table4[],2,0))</f>
        <v>EL</v>
      </c>
      <c r="L4024" s="105" t="s">
        <v>3524</v>
      </c>
      <c r="M4024" s="101">
        <v>45902</v>
      </c>
      <c r="N4024" s="102"/>
      <c r="O4024" s="102"/>
      <c r="P4024" s="101" t="str">
        <f ca="1">IF(Proc[[#This Row],[DaysAgeing]]&gt;5,"yep","on track")</f>
        <v>yep</v>
      </c>
      <c r="Q4024" s="2">
        <f ca="1">IF(Proc[[#This Row],[DateClosed]]="",ABS(NETWORKDAYS(Proc[[#This Row],[DateOpened]],TODAY()))-1,ABS(NETWORKDAYS(Proc[[#This Row],[DateOpened]],Proc[[#This Row],[DateClosed]]))-1)</f>
        <v>153</v>
      </c>
      <c r="R4024" s="101" t="s">
        <v>4357</v>
      </c>
      <c r="S4024" s="105"/>
      <c r="T4024" s="153">
        <v>4023</v>
      </c>
    </row>
    <row r="4025" spans="1:20" hidden="1">
      <c r="A4025" s="106" t="s">
        <v>4429</v>
      </c>
      <c r="B4025" s="111" t="str">
        <f>IFERROR(VLOOKUP(Proc[[#This Row],[App]],Table2[],3,0),"open")</f>
        <v>ok</v>
      </c>
      <c r="C4025" s="106" t="s">
        <v>369</v>
      </c>
      <c r="D4025" s="152" t="s">
        <v>4223</v>
      </c>
      <c r="E4025" s="152" t="s">
        <v>4370</v>
      </c>
      <c r="F4025" s="153" t="s">
        <v>4370</v>
      </c>
      <c r="G4025" s="106" t="s">
        <v>406</v>
      </c>
      <c r="H4025" s="105" t="str">
        <f>IF(Proc[[#This Row],[type]]="LFF (MDG-F)",MID(Proc[[#This Row],[Obj]],13,10),"")</f>
        <v>JP01C0M825</v>
      </c>
      <c r="I4025" s="152"/>
      <c r="J4025" s="105" t="b">
        <f>Proc[[#This Row],[Requested]]=Proc[[#This Row],[CurrentParent]]</f>
        <v>1</v>
      </c>
      <c r="K4025" s="107" t="str">
        <f>IF(Proc[[#This Row],[Author]]="Marcela Urrego",VLOOKUP(LEFT(Proc[[#This Row],[Requested]],1),Table3[#All],2,0),VLOOKUP(Proc[[#This Row],[Author]],Table4[],2,0))</f>
        <v>EL</v>
      </c>
      <c r="L4025" s="105" t="s">
        <v>3524</v>
      </c>
      <c r="M4025" s="101">
        <v>45902</v>
      </c>
      <c r="N4025" s="102"/>
      <c r="O4025" s="102"/>
      <c r="P4025" s="101" t="str">
        <f ca="1">IF(Proc[[#This Row],[DaysAgeing]]&gt;5,"yep","on track")</f>
        <v>yep</v>
      </c>
      <c r="Q4025" s="2">
        <f ca="1">IF(Proc[[#This Row],[DateClosed]]="",ABS(NETWORKDAYS(Proc[[#This Row],[DateOpened]],TODAY()))-1,ABS(NETWORKDAYS(Proc[[#This Row],[DateOpened]],Proc[[#This Row],[DateClosed]]))-1)</f>
        <v>153</v>
      </c>
      <c r="R4025" s="101" t="s">
        <v>4357</v>
      </c>
      <c r="S4025" s="105"/>
      <c r="T4025" s="153">
        <v>4024</v>
      </c>
    </row>
    <row r="4026" spans="1:20" hidden="1">
      <c r="A4026" s="106" t="s">
        <v>4429</v>
      </c>
      <c r="B4026" s="111" t="str">
        <f>IFERROR(VLOOKUP(Proc[[#This Row],[App]],Table2[],3,0),"open")</f>
        <v>ok</v>
      </c>
      <c r="C4026" s="106" t="s">
        <v>369</v>
      </c>
      <c r="D4026" s="152" t="s">
        <v>4306</v>
      </c>
      <c r="E4026" s="152" t="s">
        <v>4400</v>
      </c>
      <c r="F4026" s="153" t="s">
        <v>4400</v>
      </c>
      <c r="G4026" s="106" t="s">
        <v>406</v>
      </c>
      <c r="H4026" s="105" t="str">
        <f>IF(Proc[[#This Row],[type]]="LFF (MDG-F)",MID(Proc[[#This Row],[Obj]],13,10),"")</f>
        <v>JP01TFOZ01</v>
      </c>
      <c r="I4026" s="152"/>
      <c r="J4026" s="105" t="b">
        <f>Proc[[#This Row],[Requested]]=Proc[[#This Row],[CurrentParent]]</f>
        <v>1</v>
      </c>
      <c r="K4026" s="107" t="str">
        <f>IF(Proc[[#This Row],[Author]]="Marcela Urrego",VLOOKUP(LEFT(Proc[[#This Row],[Requested]],1),Table3[#All],2,0),VLOOKUP(Proc[[#This Row],[Author]],Table4[],2,0))</f>
        <v>EL</v>
      </c>
      <c r="L4026" s="105" t="s">
        <v>3524</v>
      </c>
      <c r="M4026" s="101">
        <v>45902</v>
      </c>
      <c r="N4026" s="102"/>
      <c r="O4026" s="102"/>
      <c r="P4026" s="101" t="str">
        <f ca="1">IF(Proc[[#This Row],[DaysAgeing]]&gt;5,"yep","on track")</f>
        <v>yep</v>
      </c>
      <c r="Q4026" s="2">
        <f ca="1">IF(Proc[[#This Row],[DateClosed]]="",ABS(NETWORKDAYS(Proc[[#This Row],[DateOpened]],TODAY()))-1,ABS(NETWORKDAYS(Proc[[#This Row],[DateOpened]],Proc[[#This Row],[DateClosed]]))-1)</f>
        <v>153</v>
      </c>
      <c r="R4026" s="101" t="s">
        <v>4357</v>
      </c>
      <c r="S4026" s="105"/>
      <c r="T4026" s="153">
        <v>4025</v>
      </c>
    </row>
    <row r="4027" spans="1:20" hidden="1">
      <c r="A4027" s="106" t="s">
        <v>4429</v>
      </c>
      <c r="B4027" s="111" t="str">
        <f>IFERROR(VLOOKUP(Proc[[#This Row],[App]],Table2[],3,0),"open")</f>
        <v>ok</v>
      </c>
      <c r="C4027" s="106" t="s">
        <v>369</v>
      </c>
      <c r="D4027" s="152" t="s">
        <v>4307</v>
      </c>
      <c r="E4027" s="152" t="s">
        <v>4400</v>
      </c>
      <c r="F4027" s="153" t="s">
        <v>4400</v>
      </c>
      <c r="G4027" s="106" t="s">
        <v>406</v>
      </c>
      <c r="H4027" s="105" t="str">
        <f>IF(Proc[[#This Row],[type]]="LFF (MDG-F)",MID(Proc[[#This Row],[Obj]],13,10),"")</f>
        <v>JP01TFOZ02</v>
      </c>
      <c r="I4027" s="152"/>
      <c r="J4027" s="105" t="b">
        <f>Proc[[#This Row],[Requested]]=Proc[[#This Row],[CurrentParent]]</f>
        <v>1</v>
      </c>
      <c r="K4027" s="107" t="str">
        <f>IF(Proc[[#This Row],[Author]]="Marcela Urrego",VLOOKUP(LEFT(Proc[[#This Row],[Requested]],1),Table3[#All],2,0),VLOOKUP(Proc[[#This Row],[Author]],Table4[],2,0))</f>
        <v>EL</v>
      </c>
      <c r="L4027" s="105" t="s">
        <v>3524</v>
      </c>
      <c r="M4027" s="101">
        <v>45902</v>
      </c>
      <c r="N4027" s="102"/>
      <c r="O4027" s="102"/>
      <c r="P4027" s="101" t="str">
        <f ca="1">IF(Proc[[#This Row],[DaysAgeing]]&gt;5,"yep","on track")</f>
        <v>yep</v>
      </c>
      <c r="Q4027" s="2">
        <f ca="1">IF(Proc[[#This Row],[DateClosed]]="",ABS(NETWORKDAYS(Proc[[#This Row],[DateOpened]],TODAY()))-1,ABS(NETWORKDAYS(Proc[[#This Row],[DateOpened]],Proc[[#This Row],[DateClosed]]))-1)</f>
        <v>153</v>
      </c>
      <c r="R4027" s="101" t="s">
        <v>4357</v>
      </c>
      <c r="S4027" s="105"/>
      <c r="T4027" s="153">
        <v>4026</v>
      </c>
    </row>
    <row r="4028" spans="1:20" hidden="1">
      <c r="A4028" s="106" t="s">
        <v>4429</v>
      </c>
      <c r="B4028" s="152" t="str">
        <f>IFERROR(VLOOKUP(Proc[[#This Row],[App]],Table2[],3,0),"open")</f>
        <v>ok</v>
      </c>
      <c r="C4028" s="106" t="s">
        <v>369</v>
      </c>
      <c r="D4028" s="152" t="s">
        <v>4308</v>
      </c>
      <c r="E4028" s="152" t="s">
        <v>4400</v>
      </c>
      <c r="F4028" s="105" t="s">
        <v>4400</v>
      </c>
      <c r="G4028" s="106" t="s">
        <v>406</v>
      </c>
      <c r="H4028" s="105" t="str">
        <f>IF(Proc[[#This Row],[type]]="LFF (MDG-F)",MID(Proc[[#This Row],[Obj]],13,10),"")</f>
        <v>JP01TFOZ03</v>
      </c>
      <c r="I4028" s="152"/>
      <c r="J4028" s="105" t="b">
        <f>Proc[[#This Row],[Requested]]=Proc[[#This Row],[CurrentParent]]</f>
        <v>1</v>
      </c>
      <c r="K4028" s="152" t="str">
        <f>IF(Proc[[#This Row],[Author]]="Marcela Urrego",VLOOKUP(LEFT(Proc[[#This Row],[Requested]],1),Table3[#All],2,0),VLOOKUP(Proc[[#This Row],[Author]],Table4[],2,0))</f>
        <v>EL</v>
      </c>
      <c r="L4028" s="105" t="s">
        <v>3524</v>
      </c>
      <c r="M4028" s="101">
        <v>45902</v>
      </c>
      <c r="N4028" s="102"/>
      <c r="O4028" s="102"/>
      <c r="P4028" s="101" t="str">
        <f ca="1">IF(Proc[[#This Row],[DaysAgeing]]&gt;5,"yep","on track")</f>
        <v>yep</v>
      </c>
      <c r="Q4028" s="2">
        <f ca="1">IF(Proc[[#This Row],[DateClosed]]="",ABS(NETWORKDAYS(Proc[[#This Row],[DateOpened]],TODAY()))-1,ABS(NETWORKDAYS(Proc[[#This Row],[DateOpened]],Proc[[#This Row],[DateClosed]]))-1)</f>
        <v>153</v>
      </c>
      <c r="R4028" s="101" t="s">
        <v>4357</v>
      </c>
      <c r="S4028" s="105"/>
      <c r="T4028" s="153">
        <v>4027</v>
      </c>
    </row>
    <row r="4029" spans="1:20" hidden="1">
      <c r="A4029" s="106" t="s">
        <v>4429</v>
      </c>
      <c r="B4029" s="152" t="str">
        <f>IFERROR(VLOOKUP(Proc[[#This Row],[App]],Table2[],3,0),"open")</f>
        <v>ok</v>
      </c>
      <c r="C4029" s="106" t="s">
        <v>369</v>
      </c>
      <c r="D4029" s="152" t="s">
        <v>4328</v>
      </c>
      <c r="E4029" s="152" t="s">
        <v>1241</v>
      </c>
      <c r="F4029" s="105" t="s">
        <v>1241</v>
      </c>
      <c r="G4029" s="106" t="s">
        <v>406</v>
      </c>
      <c r="H4029" s="105" t="str">
        <f>IF(Proc[[#This Row],[type]]="LFF (MDG-F)",MID(Proc[[#This Row],[Obj]],13,10),"")</f>
        <v>JP01Z03725</v>
      </c>
      <c r="I4029" s="152"/>
      <c r="J4029" s="105" t="b">
        <f>Proc[[#This Row],[Requested]]=Proc[[#This Row],[CurrentParent]]</f>
        <v>1</v>
      </c>
      <c r="K4029" s="152" t="str">
        <f>IF(Proc[[#This Row],[Author]]="Marcela Urrego",VLOOKUP(LEFT(Proc[[#This Row],[Requested]],1),Table3[#All],2,0),VLOOKUP(Proc[[#This Row],[Author]],Table4[],2,0))</f>
        <v>EL</v>
      </c>
      <c r="L4029" s="105" t="s">
        <v>3524</v>
      </c>
      <c r="M4029" s="101">
        <v>45902</v>
      </c>
      <c r="N4029" s="102"/>
      <c r="O4029" s="102"/>
      <c r="P4029" s="101" t="str">
        <f ca="1">IF(Proc[[#This Row],[DaysAgeing]]&gt;5,"yep","on track")</f>
        <v>yep</v>
      </c>
      <c r="Q4029" s="2">
        <f ca="1">IF(Proc[[#This Row],[DateClosed]]="",ABS(NETWORKDAYS(Proc[[#This Row],[DateOpened]],TODAY()))-1,ABS(NETWORKDAYS(Proc[[#This Row],[DateOpened]],Proc[[#This Row],[DateClosed]]))-1)</f>
        <v>153</v>
      </c>
      <c r="R4029" s="101" t="s">
        <v>4357</v>
      </c>
      <c r="S4029" s="105"/>
      <c r="T4029" s="153">
        <v>4028</v>
      </c>
    </row>
    <row r="4030" spans="1:20" hidden="1">
      <c r="A4030" s="106" t="s">
        <v>4429</v>
      </c>
      <c r="B4030" s="152" t="str">
        <f>IFERROR(VLOOKUP(Proc[[#This Row],[App]],Table2[],3,0),"open")</f>
        <v>ok</v>
      </c>
      <c r="C4030" s="106" t="s">
        <v>369</v>
      </c>
      <c r="D4030" s="152" t="s">
        <v>4325</v>
      </c>
      <c r="E4030" s="152" t="s">
        <v>1647</v>
      </c>
      <c r="F4030" s="105" t="s">
        <v>1647</v>
      </c>
      <c r="G4030" s="106" t="s">
        <v>406</v>
      </c>
      <c r="H4030" s="105" t="str">
        <f>IF(Proc[[#This Row],[type]]="LFF (MDG-F)",MID(Proc[[#This Row],[Obj]],13,10),"")</f>
        <v>JP01Z03104</v>
      </c>
      <c r="I4030" s="152"/>
      <c r="J4030" s="105" t="b">
        <f>Proc[[#This Row],[Requested]]=Proc[[#This Row],[CurrentParent]]</f>
        <v>1</v>
      </c>
      <c r="K4030" s="152" t="str">
        <f>IF(Proc[[#This Row],[Author]]="Marcela Urrego",VLOOKUP(LEFT(Proc[[#This Row],[Requested]],1),Table3[#All],2,0),VLOOKUP(Proc[[#This Row],[Author]],Table4[],2,0))</f>
        <v>EL</v>
      </c>
      <c r="L4030" s="105" t="s">
        <v>3524</v>
      </c>
      <c r="M4030" s="101">
        <v>45902</v>
      </c>
      <c r="N4030" s="102"/>
      <c r="O4030" s="102"/>
      <c r="P4030" s="101" t="str">
        <f ca="1">IF(Proc[[#This Row],[DaysAgeing]]&gt;5,"yep","on track")</f>
        <v>yep</v>
      </c>
      <c r="Q4030" s="2">
        <f ca="1">IF(Proc[[#This Row],[DateClosed]]="",ABS(NETWORKDAYS(Proc[[#This Row],[DateOpened]],TODAY()))-1,ABS(NETWORKDAYS(Proc[[#This Row],[DateOpened]],Proc[[#This Row],[DateClosed]]))-1)</f>
        <v>153</v>
      </c>
      <c r="R4030" s="140" t="s">
        <v>4357</v>
      </c>
      <c r="S4030" s="153"/>
      <c r="T4030" s="153">
        <v>4029</v>
      </c>
    </row>
    <row r="4031" spans="1:20" hidden="1">
      <c r="A4031" s="106" t="s">
        <v>4429</v>
      </c>
      <c r="B4031" s="152" t="str">
        <f>IFERROR(VLOOKUP(Proc[[#This Row],[App]],Table2[],3,0),"open")</f>
        <v>ok</v>
      </c>
      <c r="C4031" s="106" t="s">
        <v>369</v>
      </c>
      <c r="D4031" s="152" t="s">
        <v>4326</v>
      </c>
      <c r="E4031" s="152" t="s">
        <v>4401</v>
      </c>
      <c r="F4031" s="105" t="s">
        <v>4401</v>
      </c>
      <c r="G4031" s="106" t="s">
        <v>406</v>
      </c>
      <c r="H4031" s="105" t="str">
        <f>IF(Proc[[#This Row],[type]]="LFF (MDG-F)",MID(Proc[[#This Row],[Obj]],13,10),"")</f>
        <v>JP01Z03105</v>
      </c>
      <c r="I4031" s="152"/>
      <c r="J4031" s="105" t="b">
        <f>Proc[[#This Row],[Requested]]=Proc[[#This Row],[CurrentParent]]</f>
        <v>1</v>
      </c>
      <c r="K4031" s="152" t="str">
        <f>IF(Proc[[#This Row],[Author]]="Marcela Urrego",VLOOKUP(LEFT(Proc[[#This Row],[Requested]],1),Table3[#All],2,0),VLOOKUP(Proc[[#This Row],[Author]],Table4[],2,0))</f>
        <v>EL</v>
      </c>
      <c r="L4031" s="105" t="s">
        <v>3524</v>
      </c>
      <c r="M4031" s="101">
        <v>45902</v>
      </c>
      <c r="N4031" s="102"/>
      <c r="O4031" s="102"/>
      <c r="P4031" s="101" t="str">
        <f ca="1">IF(Proc[[#This Row],[DaysAgeing]]&gt;5,"yep","on track")</f>
        <v>yep</v>
      </c>
      <c r="Q4031" s="2">
        <f ca="1">IF(Proc[[#This Row],[DateClosed]]="",ABS(NETWORKDAYS(Proc[[#This Row],[DateOpened]],TODAY()))-1,ABS(NETWORKDAYS(Proc[[#This Row],[DateOpened]],Proc[[#This Row],[DateClosed]]))-1)</f>
        <v>153</v>
      </c>
      <c r="R4031" s="101" t="s">
        <v>4357</v>
      </c>
      <c r="S4031" s="105"/>
      <c r="T4031" s="153">
        <v>4030</v>
      </c>
    </row>
    <row r="4032" spans="1:20" hidden="1">
      <c r="A4032" s="106" t="s">
        <v>4429</v>
      </c>
      <c r="B4032" s="152" t="str">
        <f>IFERROR(VLOOKUP(Proc[[#This Row],[App]],Table2[],3,0),"open")</f>
        <v>ok</v>
      </c>
      <c r="C4032" s="106" t="s">
        <v>369</v>
      </c>
      <c r="D4032" s="152" t="s">
        <v>4215</v>
      </c>
      <c r="E4032" s="152" t="s">
        <v>4402</v>
      </c>
      <c r="F4032" s="105" t="s">
        <v>4402</v>
      </c>
      <c r="G4032" s="106" t="s">
        <v>406</v>
      </c>
      <c r="H4032" s="105" t="str">
        <f>IF(Proc[[#This Row],[type]]="LFF (MDG-F)",MID(Proc[[#This Row],[Obj]],13,10),"")</f>
        <v>JP01C00020</v>
      </c>
      <c r="I4032" s="152"/>
      <c r="J4032" s="105" t="b">
        <f>Proc[[#This Row],[Requested]]=Proc[[#This Row],[CurrentParent]]</f>
        <v>1</v>
      </c>
      <c r="K4032" s="152" t="str">
        <f>IF(Proc[[#This Row],[Author]]="Marcela Urrego",VLOOKUP(LEFT(Proc[[#This Row],[Requested]],1),Table3[#All],2,0),VLOOKUP(Proc[[#This Row],[Author]],Table4[],2,0))</f>
        <v>EL</v>
      </c>
      <c r="L4032" s="105" t="s">
        <v>3524</v>
      </c>
      <c r="M4032" s="101">
        <v>45902</v>
      </c>
      <c r="N4032" s="102"/>
      <c r="O4032" s="102"/>
      <c r="P4032" s="101" t="str">
        <f ca="1">IF(Proc[[#This Row],[DaysAgeing]]&gt;5,"yep","on track")</f>
        <v>yep</v>
      </c>
      <c r="Q4032" s="2">
        <f ca="1">IF(Proc[[#This Row],[DateClosed]]="",ABS(NETWORKDAYS(Proc[[#This Row],[DateOpened]],TODAY()))-1,ABS(NETWORKDAYS(Proc[[#This Row],[DateOpened]],Proc[[#This Row],[DateClosed]]))-1)</f>
        <v>153</v>
      </c>
      <c r="R4032" s="101" t="s">
        <v>4357</v>
      </c>
      <c r="S4032" s="105"/>
      <c r="T4032" s="153">
        <v>4031</v>
      </c>
    </row>
    <row r="4033" spans="1:20" hidden="1">
      <c r="A4033" s="106" t="s">
        <v>4429</v>
      </c>
      <c r="B4033" s="152" t="str">
        <f>IFERROR(VLOOKUP(Proc[[#This Row],[App]],Table2[],3,0),"open")</f>
        <v>ok</v>
      </c>
      <c r="C4033" s="106" t="s">
        <v>369</v>
      </c>
      <c r="D4033" s="152" t="s">
        <v>4216</v>
      </c>
      <c r="E4033" s="152" t="s">
        <v>4403</v>
      </c>
      <c r="F4033" s="105" t="s">
        <v>4403</v>
      </c>
      <c r="G4033" s="106" t="s">
        <v>406</v>
      </c>
      <c r="H4033" s="105" t="str">
        <f>IF(Proc[[#This Row],[type]]="LFF (MDG-F)",MID(Proc[[#This Row],[Obj]],13,10),"")</f>
        <v>JP01C00301</v>
      </c>
      <c r="I4033" s="152"/>
      <c r="J4033" s="105" t="b">
        <f>Proc[[#This Row],[Requested]]=Proc[[#This Row],[CurrentParent]]</f>
        <v>1</v>
      </c>
      <c r="K4033" s="152" t="str">
        <f>IF(Proc[[#This Row],[Author]]="Marcela Urrego",VLOOKUP(LEFT(Proc[[#This Row],[Requested]],1),Table3[#All],2,0),VLOOKUP(Proc[[#This Row],[Author]],Table4[],2,0))</f>
        <v>EL</v>
      </c>
      <c r="L4033" s="105" t="s">
        <v>3524</v>
      </c>
      <c r="M4033" s="101">
        <v>45902</v>
      </c>
      <c r="N4033" s="102"/>
      <c r="O4033" s="102"/>
      <c r="P4033" s="101" t="str">
        <f ca="1">IF(Proc[[#This Row],[DaysAgeing]]&gt;5,"yep","on track")</f>
        <v>yep</v>
      </c>
      <c r="Q4033" s="2">
        <f ca="1">IF(Proc[[#This Row],[DateClosed]]="",ABS(NETWORKDAYS(Proc[[#This Row],[DateOpened]],TODAY()))-1,ABS(NETWORKDAYS(Proc[[#This Row],[DateOpened]],Proc[[#This Row],[DateClosed]]))-1)</f>
        <v>153</v>
      </c>
      <c r="R4033" s="101" t="s">
        <v>4357</v>
      </c>
      <c r="S4033" s="105"/>
      <c r="T4033" s="153">
        <v>4032</v>
      </c>
    </row>
    <row r="4034" spans="1:20" hidden="1">
      <c r="A4034" s="106" t="s">
        <v>4429</v>
      </c>
      <c r="B4034" s="152" t="str">
        <f>IFERROR(VLOOKUP(Proc[[#This Row],[App]],Table2[],3,0),"open")</f>
        <v>ok</v>
      </c>
      <c r="C4034" s="106" t="s">
        <v>369</v>
      </c>
      <c r="D4034" s="152" t="s">
        <v>4217</v>
      </c>
      <c r="E4034" s="152" t="s">
        <v>4403</v>
      </c>
      <c r="F4034" s="105" t="s">
        <v>4403</v>
      </c>
      <c r="G4034" s="106" t="s">
        <v>406</v>
      </c>
      <c r="H4034" s="105" t="str">
        <f>IF(Proc[[#This Row],[type]]="LFF (MDG-F)",MID(Proc[[#This Row],[Obj]],13,10),"")</f>
        <v>JP01C00401</v>
      </c>
      <c r="I4034" s="152"/>
      <c r="J4034" s="105" t="b">
        <f>Proc[[#This Row],[Requested]]=Proc[[#This Row],[CurrentParent]]</f>
        <v>1</v>
      </c>
      <c r="K4034" s="152" t="str">
        <f>IF(Proc[[#This Row],[Author]]="Marcela Urrego",VLOOKUP(LEFT(Proc[[#This Row],[Requested]],1),Table3[#All],2,0),VLOOKUP(Proc[[#This Row],[Author]],Table4[],2,0))</f>
        <v>EL</v>
      </c>
      <c r="L4034" s="105" t="s">
        <v>3524</v>
      </c>
      <c r="M4034" s="101">
        <v>45902</v>
      </c>
      <c r="N4034" s="102"/>
      <c r="O4034" s="102"/>
      <c r="P4034" s="101" t="str">
        <f ca="1">IF(Proc[[#This Row],[DaysAgeing]]&gt;5,"yep","on track")</f>
        <v>yep</v>
      </c>
      <c r="Q4034" s="2">
        <f ca="1">IF(Proc[[#This Row],[DateClosed]]="",ABS(NETWORKDAYS(Proc[[#This Row],[DateOpened]],TODAY()))-1,ABS(NETWORKDAYS(Proc[[#This Row],[DateOpened]],Proc[[#This Row],[DateClosed]]))-1)</f>
        <v>153</v>
      </c>
      <c r="R4034" s="101" t="s">
        <v>4357</v>
      </c>
      <c r="S4034" s="105"/>
      <c r="T4034" s="153">
        <v>4033</v>
      </c>
    </row>
    <row r="4035" spans="1:20" hidden="1">
      <c r="A4035" s="106" t="s">
        <v>4429</v>
      </c>
      <c r="B4035" s="152" t="str">
        <f>IFERROR(VLOOKUP(Proc[[#This Row],[App]],Table2[],3,0),"open")</f>
        <v>ok</v>
      </c>
      <c r="C4035" s="106" t="s">
        <v>369</v>
      </c>
      <c r="D4035" s="152" t="s">
        <v>4246</v>
      </c>
      <c r="E4035" s="152" t="s">
        <v>4404</v>
      </c>
      <c r="F4035" s="105" t="s">
        <v>4404</v>
      </c>
      <c r="G4035" s="106" t="s">
        <v>406</v>
      </c>
      <c r="H4035" s="105" t="str">
        <f>IF(Proc[[#This Row],[type]]="LFF (MDG-F)",MID(Proc[[#This Row],[Obj]],13,10),"")</f>
        <v>JP01GMW080</v>
      </c>
      <c r="I4035" s="152"/>
      <c r="J4035" s="105" t="b">
        <f>Proc[[#This Row],[Requested]]=Proc[[#This Row],[CurrentParent]]</f>
        <v>1</v>
      </c>
      <c r="K4035" s="152" t="str">
        <f>IF(Proc[[#This Row],[Author]]="Marcela Urrego",VLOOKUP(LEFT(Proc[[#This Row],[Requested]],1),Table3[#All],2,0),VLOOKUP(Proc[[#This Row],[Author]],Table4[],2,0))</f>
        <v>EL</v>
      </c>
      <c r="L4035" s="105" t="s">
        <v>3524</v>
      </c>
      <c r="M4035" s="101">
        <v>45902</v>
      </c>
      <c r="N4035" s="102"/>
      <c r="O4035" s="102"/>
      <c r="P4035" s="101" t="str">
        <f ca="1">IF(Proc[[#This Row],[DaysAgeing]]&gt;5,"yep","on track")</f>
        <v>yep</v>
      </c>
      <c r="Q4035" s="2">
        <f ca="1">IF(Proc[[#This Row],[DateClosed]]="",ABS(NETWORKDAYS(Proc[[#This Row],[DateOpened]],TODAY()))-1,ABS(NETWORKDAYS(Proc[[#This Row],[DateOpened]],Proc[[#This Row],[DateClosed]]))-1)</f>
        <v>153</v>
      </c>
      <c r="R4035" s="101" t="s">
        <v>4357</v>
      </c>
      <c r="S4035" s="105"/>
      <c r="T4035" s="153">
        <v>4034</v>
      </c>
    </row>
    <row r="4036" spans="1:20" hidden="1">
      <c r="A4036" s="106" t="s">
        <v>4429</v>
      </c>
      <c r="B4036" s="111" t="str">
        <f>IFERROR(VLOOKUP(Proc[[#This Row],[App]],Table2[],3,0),"open")</f>
        <v>ok</v>
      </c>
      <c r="C4036" s="106" t="s">
        <v>369</v>
      </c>
      <c r="D4036" s="152" t="s">
        <v>4264</v>
      </c>
      <c r="E4036" s="152" t="s">
        <v>2065</v>
      </c>
      <c r="F4036" s="105" t="s">
        <v>2065</v>
      </c>
      <c r="G4036" s="106" t="s">
        <v>406</v>
      </c>
      <c r="H4036" s="105" t="str">
        <f>IF(Proc[[#This Row],[type]]="LFF (MDG-F)",MID(Proc[[#This Row],[Obj]],13,10),"")</f>
        <v>JP01O05000</v>
      </c>
      <c r="I4036" s="152"/>
      <c r="J4036" s="105" t="b">
        <f>Proc[[#This Row],[Requested]]=Proc[[#This Row],[CurrentParent]]</f>
        <v>1</v>
      </c>
      <c r="K4036" s="107" t="str">
        <f>IF(Proc[[#This Row],[Author]]="Marcela Urrego",VLOOKUP(LEFT(Proc[[#This Row],[Requested]],1),Table3[#All],2,0),VLOOKUP(Proc[[#This Row],[Author]],Table4[],2,0))</f>
        <v>EL</v>
      </c>
      <c r="L4036" s="105" t="s">
        <v>3524</v>
      </c>
      <c r="M4036" s="101">
        <v>45902</v>
      </c>
      <c r="N4036" s="102"/>
      <c r="O4036" s="102"/>
      <c r="P4036" s="101" t="str">
        <f ca="1">IF(Proc[[#This Row],[DaysAgeing]]&gt;5,"yep","on track")</f>
        <v>yep</v>
      </c>
      <c r="Q4036" s="2">
        <f ca="1">IF(Proc[[#This Row],[DateClosed]]="",ABS(NETWORKDAYS(Proc[[#This Row],[DateOpened]],TODAY()))-1,ABS(NETWORKDAYS(Proc[[#This Row],[DateOpened]],Proc[[#This Row],[DateClosed]]))-1)</f>
        <v>153</v>
      </c>
      <c r="R4036" s="101" t="s">
        <v>4357</v>
      </c>
      <c r="S4036" s="105"/>
      <c r="T4036" s="153">
        <v>4035</v>
      </c>
    </row>
    <row r="4037" spans="1:20" hidden="1">
      <c r="A4037" s="106" t="s">
        <v>4429</v>
      </c>
      <c r="B4037" s="111" t="str">
        <f>IFERROR(VLOOKUP(Proc[[#This Row],[App]],Table2[],3,0),"open")</f>
        <v>ok</v>
      </c>
      <c r="C4037" s="106" t="s">
        <v>369</v>
      </c>
      <c r="D4037" s="152" t="s">
        <v>4266</v>
      </c>
      <c r="E4037" s="152" t="s">
        <v>2065</v>
      </c>
      <c r="F4037" s="105" t="s">
        <v>2065</v>
      </c>
      <c r="G4037" s="106" t="s">
        <v>406</v>
      </c>
      <c r="H4037" s="105" t="str">
        <f>IF(Proc[[#This Row],[type]]="LFF (MDG-F)",MID(Proc[[#This Row],[Obj]],13,10),"")</f>
        <v>JP01O05002</v>
      </c>
      <c r="I4037" s="152"/>
      <c r="J4037" s="105" t="b">
        <f>Proc[[#This Row],[Requested]]=Proc[[#This Row],[CurrentParent]]</f>
        <v>1</v>
      </c>
      <c r="K4037" s="107" t="str">
        <f>IF(Proc[[#This Row],[Author]]="Marcela Urrego",VLOOKUP(LEFT(Proc[[#This Row],[Requested]],1),Table3[#All],2,0),VLOOKUP(Proc[[#This Row],[Author]],Table4[],2,0))</f>
        <v>EL</v>
      </c>
      <c r="L4037" s="105" t="s">
        <v>3524</v>
      </c>
      <c r="M4037" s="101">
        <v>45902</v>
      </c>
      <c r="N4037" s="102"/>
      <c r="O4037" s="102"/>
      <c r="P4037" s="101" t="str">
        <f ca="1">IF(Proc[[#This Row],[DaysAgeing]]&gt;5,"yep","on track")</f>
        <v>yep</v>
      </c>
      <c r="Q4037" s="2">
        <f ca="1">IF(Proc[[#This Row],[DateClosed]]="",ABS(NETWORKDAYS(Proc[[#This Row],[DateOpened]],TODAY()))-1,ABS(NETWORKDAYS(Proc[[#This Row],[DateOpened]],Proc[[#This Row],[DateClosed]]))-1)</f>
        <v>153</v>
      </c>
      <c r="R4037" s="101" t="s">
        <v>4357</v>
      </c>
      <c r="S4037" s="105"/>
      <c r="T4037" s="153">
        <v>4036</v>
      </c>
    </row>
    <row r="4038" spans="1:20" hidden="1">
      <c r="A4038" s="106" t="s">
        <v>4429</v>
      </c>
      <c r="B4038" s="111" t="str">
        <f>IFERROR(VLOOKUP(Proc[[#This Row],[App]],Table2[],3,0),"open")</f>
        <v>ok</v>
      </c>
      <c r="C4038" s="106" t="s">
        <v>369</v>
      </c>
      <c r="D4038" s="152" t="s">
        <v>4267</v>
      </c>
      <c r="E4038" s="152" t="s">
        <v>2065</v>
      </c>
      <c r="F4038" s="153" t="s">
        <v>2065</v>
      </c>
      <c r="G4038" s="106" t="s">
        <v>406</v>
      </c>
      <c r="H4038" s="105" t="str">
        <f>IF(Proc[[#This Row],[type]]="LFF (MDG-F)",MID(Proc[[#This Row],[Obj]],13,10),"")</f>
        <v>JP01O05003</v>
      </c>
      <c r="I4038" s="152"/>
      <c r="J4038" s="105" t="b">
        <f>Proc[[#This Row],[Requested]]=Proc[[#This Row],[CurrentParent]]</f>
        <v>1</v>
      </c>
      <c r="K4038" s="107" t="str">
        <f>IF(Proc[[#This Row],[Author]]="Marcela Urrego",VLOOKUP(LEFT(Proc[[#This Row],[Requested]],1),Table3[#All],2,0),VLOOKUP(Proc[[#This Row],[Author]],Table4[],2,0))</f>
        <v>EL</v>
      </c>
      <c r="L4038" s="105" t="s">
        <v>3524</v>
      </c>
      <c r="M4038" s="101">
        <v>45902</v>
      </c>
      <c r="N4038" s="102"/>
      <c r="O4038" s="102"/>
      <c r="P4038" s="101" t="str">
        <f ca="1">IF(Proc[[#This Row],[DaysAgeing]]&gt;5,"yep","on track")</f>
        <v>yep</v>
      </c>
      <c r="Q4038" s="2">
        <f ca="1">IF(Proc[[#This Row],[DateClosed]]="",ABS(NETWORKDAYS(Proc[[#This Row],[DateOpened]],TODAY()))-1,ABS(NETWORKDAYS(Proc[[#This Row],[DateOpened]],Proc[[#This Row],[DateClosed]]))-1)</f>
        <v>153</v>
      </c>
      <c r="R4038" s="101" t="s">
        <v>4357</v>
      </c>
      <c r="S4038" s="105"/>
      <c r="T4038" s="153">
        <v>4037</v>
      </c>
    </row>
    <row r="4039" spans="1:20" hidden="1">
      <c r="A4039" s="106" t="s">
        <v>4429</v>
      </c>
      <c r="B4039" s="111" t="str">
        <f>IFERROR(VLOOKUP(Proc[[#This Row],[App]],Table2[],3,0),"open")</f>
        <v>ok</v>
      </c>
      <c r="C4039" s="106" t="s">
        <v>369</v>
      </c>
      <c r="D4039" s="152" t="s">
        <v>4268</v>
      </c>
      <c r="E4039" s="152" t="s">
        <v>2065</v>
      </c>
      <c r="F4039" s="153" t="s">
        <v>2065</v>
      </c>
      <c r="G4039" s="106" t="s">
        <v>406</v>
      </c>
      <c r="H4039" s="105" t="str">
        <f>IF(Proc[[#This Row],[type]]="LFF (MDG-F)",MID(Proc[[#This Row],[Obj]],13,10),"")</f>
        <v>JP01O05004</v>
      </c>
      <c r="I4039" s="152"/>
      <c r="J4039" s="105" t="b">
        <f>Proc[[#This Row],[Requested]]=Proc[[#This Row],[CurrentParent]]</f>
        <v>1</v>
      </c>
      <c r="K4039" s="107" t="str">
        <f>IF(Proc[[#This Row],[Author]]="Marcela Urrego",VLOOKUP(LEFT(Proc[[#This Row],[Requested]],1),Table3[#All],2,0),VLOOKUP(Proc[[#This Row],[Author]],Table4[],2,0))</f>
        <v>EL</v>
      </c>
      <c r="L4039" s="105" t="s">
        <v>3524</v>
      </c>
      <c r="M4039" s="101">
        <v>45902</v>
      </c>
      <c r="N4039" s="102"/>
      <c r="O4039" s="102"/>
      <c r="P4039" s="101" t="str">
        <f ca="1">IF(Proc[[#This Row],[DaysAgeing]]&gt;5,"yep","on track")</f>
        <v>yep</v>
      </c>
      <c r="Q4039" s="2">
        <f ca="1">IF(Proc[[#This Row],[DateClosed]]="",ABS(NETWORKDAYS(Proc[[#This Row],[DateOpened]],TODAY()))-1,ABS(NETWORKDAYS(Proc[[#This Row],[DateOpened]],Proc[[#This Row],[DateClosed]]))-1)</f>
        <v>153</v>
      </c>
      <c r="R4039" s="101" t="s">
        <v>4357</v>
      </c>
      <c r="S4039" s="105"/>
      <c r="T4039" s="153">
        <v>4038</v>
      </c>
    </row>
    <row r="4040" spans="1:20" hidden="1">
      <c r="A4040" s="106" t="s">
        <v>4429</v>
      </c>
      <c r="B4040" s="111" t="str">
        <f>IFERROR(VLOOKUP(Proc[[#This Row],[App]],Table2[],3,0),"open")</f>
        <v>ok</v>
      </c>
      <c r="C4040" s="111" t="s">
        <v>369</v>
      </c>
      <c r="D4040" s="152" t="s">
        <v>4316</v>
      </c>
      <c r="E4040" s="152" t="s">
        <v>734</v>
      </c>
      <c r="F4040" s="153" t="s">
        <v>734</v>
      </c>
      <c r="G4040" s="106" t="s">
        <v>406</v>
      </c>
      <c r="H4040" s="105" t="str">
        <f>IF(Proc[[#This Row],[type]]="LFF (MDG-F)",MID(Proc[[#This Row],[Obj]],13,10),"")</f>
        <v>JP01Z01000</v>
      </c>
      <c r="I4040" s="152"/>
      <c r="J4040" s="105" t="b">
        <f>Proc[[#This Row],[Requested]]=Proc[[#This Row],[CurrentParent]]</f>
        <v>1</v>
      </c>
      <c r="K4040" s="107" t="str">
        <f>IF(Proc[[#This Row],[Author]]="Marcela Urrego",VLOOKUP(LEFT(Proc[[#This Row],[Requested]],1),Table3[#All],2,0),VLOOKUP(Proc[[#This Row],[Author]],Table4[],2,0))</f>
        <v>EL</v>
      </c>
      <c r="L4040" s="153" t="s">
        <v>3524</v>
      </c>
      <c r="M4040" s="101">
        <v>45902</v>
      </c>
      <c r="N4040" s="102"/>
      <c r="O4040" s="102"/>
      <c r="P4040" s="101" t="str">
        <f ca="1">IF(Proc[[#This Row],[DaysAgeing]]&gt;5,"yep","on track")</f>
        <v>yep</v>
      </c>
      <c r="Q4040" s="2">
        <f ca="1">IF(Proc[[#This Row],[DateClosed]]="",ABS(NETWORKDAYS(Proc[[#This Row],[DateOpened]],TODAY()))-1,ABS(NETWORKDAYS(Proc[[#This Row],[DateOpened]],Proc[[#This Row],[DateClosed]]))-1)</f>
        <v>153</v>
      </c>
      <c r="R4040" s="101" t="s">
        <v>4357</v>
      </c>
      <c r="S4040" s="105"/>
      <c r="T4040" s="153">
        <v>4039</v>
      </c>
    </row>
    <row r="4041" spans="1:20" hidden="1">
      <c r="A4041" s="106" t="s">
        <v>4429</v>
      </c>
      <c r="B4041" s="111" t="str">
        <f>IFERROR(VLOOKUP(Proc[[#This Row],[App]],Table2[],3,0),"open")</f>
        <v>ok</v>
      </c>
      <c r="C4041" s="106" t="s">
        <v>369</v>
      </c>
      <c r="D4041" s="152" t="s">
        <v>4317</v>
      </c>
      <c r="E4041" s="152" t="s">
        <v>4405</v>
      </c>
      <c r="F4041" s="153" t="s">
        <v>4405</v>
      </c>
      <c r="G4041" s="106" t="s">
        <v>406</v>
      </c>
      <c r="H4041" s="105" t="str">
        <f>IF(Proc[[#This Row],[type]]="LFF (MDG-F)",MID(Proc[[#This Row],[Obj]],13,10),"")</f>
        <v>JP01Z01IF9</v>
      </c>
      <c r="I4041" s="152"/>
      <c r="J4041" s="105" t="b">
        <f>Proc[[#This Row],[Requested]]=Proc[[#This Row],[CurrentParent]]</f>
        <v>1</v>
      </c>
      <c r="K4041" s="107" t="str">
        <f>IF(Proc[[#This Row],[Author]]="Marcela Urrego",VLOOKUP(LEFT(Proc[[#This Row],[Requested]],1),Table3[#All],2,0),VLOOKUP(Proc[[#This Row],[Author]],Table4[],2,0))</f>
        <v>EL</v>
      </c>
      <c r="L4041" s="153" t="s">
        <v>3524</v>
      </c>
      <c r="M4041" s="101">
        <v>45902</v>
      </c>
      <c r="N4041" s="102"/>
      <c r="O4041" s="102"/>
      <c r="P4041" s="101" t="str">
        <f ca="1">IF(Proc[[#This Row],[DaysAgeing]]&gt;5,"yep","on track")</f>
        <v>yep</v>
      </c>
      <c r="Q4041" s="2">
        <f ca="1">IF(Proc[[#This Row],[DateClosed]]="",ABS(NETWORKDAYS(Proc[[#This Row],[DateOpened]],TODAY()))-1,ABS(NETWORKDAYS(Proc[[#This Row],[DateOpened]],Proc[[#This Row],[DateClosed]]))-1)</f>
        <v>153</v>
      </c>
      <c r="R4041" s="101" t="s">
        <v>4357</v>
      </c>
      <c r="S4041" s="105"/>
      <c r="T4041" s="153">
        <v>4040</v>
      </c>
    </row>
    <row r="4042" spans="1:20" hidden="1">
      <c r="A4042" s="106" t="s">
        <v>4429</v>
      </c>
      <c r="B4042" s="111" t="str">
        <f>IFERROR(VLOOKUP(Proc[[#This Row],[App]],Table2[],3,0),"open")</f>
        <v>ok</v>
      </c>
      <c r="C4042" s="106" t="s">
        <v>369</v>
      </c>
      <c r="D4042" s="152" t="s">
        <v>4318</v>
      </c>
      <c r="E4042" s="152" t="s">
        <v>4406</v>
      </c>
      <c r="F4042" s="153" t="s">
        <v>4406</v>
      </c>
      <c r="G4042" s="106" t="s">
        <v>406</v>
      </c>
      <c r="H4042" s="105" t="str">
        <f>IF(Proc[[#This Row],[type]]="LFF (MDG-F)",MID(Proc[[#This Row],[Obj]],13,10),"")</f>
        <v>JP01Z02141</v>
      </c>
      <c r="I4042" s="152"/>
      <c r="J4042" s="105" t="b">
        <f>Proc[[#This Row],[Requested]]=Proc[[#This Row],[CurrentParent]]</f>
        <v>1</v>
      </c>
      <c r="K4042" s="107" t="str">
        <f>IF(Proc[[#This Row],[Author]]="Marcela Urrego",VLOOKUP(LEFT(Proc[[#This Row],[Requested]],1),Table3[#All],2,0),VLOOKUP(Proc[[#This Row],[Author]],Table4[],2,0))</f>
        <v>EL</v>
      </c>
      <c r="L4042" s="105" t="s">
        <v>3524</v>
      </c>
      <c r="M4042" s="101">
        <v>45902</v>
      </c>
      <c r="N4042" s="102"/>
      <c r="O4042" s="102"/>
      <c r="P4042" s="101" t="str">
        <f ca="1">IF(Proc[[#This Row],[DaysAgeing]]&gt;5,"yep","on track")</f>
        <v>yep</v>
      </c>
      <c r="Q4042" s="2">
        <f ca="1">IF(Proc[[#This Row],[DateClosed]]="",ABS(NETWORKDAYS(Proc[[#This Row],[DateOpened]],TODAY()))-1,ABS(NETWORKDAYS(Proc[[#This Row],[DateOpened]],Proc[[#This Row],[DateClosed]]))-1)</f>
        <v>153</v>
      </c>
      <c r="R4042" s="101" t="s">
        <v>4357</v>
      </c>
      <c r="S4042" s="105"/>
      <c r="T4042" s="153">
        <v>4041</v>
      </c>
    </row>
    <row r="4043" spans="1:20" hidden="1">
      <c r="A4043" s="106" t="s">
        <v>4429</v>
      </c>
      <c r="B4043" s="152" t="str">
        <f>IFERROR(VLOOKUP(Proc[[#This Row],[App]],Table2[],3,0),"open")</f>
        <v>ok</v>
      </c>
      <c r="C4043" s="106" t="s">
        <v>369</v>
      </c>
      <c r="D4043" s="152" t="s">
        <v>4319</v>
      </c>
      <c r="E4043" s="152" t="s">
        <v>4407</v>
      </c>
      <c r="F4043" s="105" t="s">
        <v>4407</v>
      </c>
      <c r="G4043" s="106" t="s">
        <v>406</v>
      </c>
      <c r="H4043" s="105" t="str">
        <f>IF(Proc[[#This Row],[type]]="LFF (MDG-F)",MID(Proc[[#This Row],[Obj]],13,10),"")</f>
        <v>JP01Z02171</v>
      </c>
      <c r="I4043" s="152"/>
      <c r="J4043" s="105" t="b">
        <f>Proc[[#This Row],[Requested]]=Proc[[#This Row],[CurrentParent]]</f>
        <v>1</v>
      </c>
      <c r="K4043" s="152" t="str">
        <f>IF(Proc[[#This Row],[Author]]="Marcela Urrego",VLOOKUP(LEFT(Proc[[#This Row],[Requested]],1),Table3[#All],2,0),VLOOKUP(Proc[[#This Row],[Author]],Table4[],2,0))</f>
        <v>EL</v>
      </c>
      <c r="L4043" s="105" t="s">
        <v>3524</v>
      </c>
      <c r="M4043" s="101">
        <v>45902</v>
      </c>
      <c r="N4043" s="102"/>
      <c r="O4043" s="102"/>
      <c r="P4043" s="101" t="str">
        <f ca="1">IF(Proc[[#This Row],[DaysAgeing]]&gt;5,"yep","on track")</f>
        <v>yep</v>
      </c>
      <c r="Q4043" s="2">
        <f ca="1">IF(Proc[[#This Row],[DateClosed]]="",ABS(NETWORKDAYS(Proc[[#This Row],[DateOpened]],TODAY()))-1,ABS(NETWORKDAYS(Proc[[#This Row],[DateOpened]],Proc[[#This Row],[DateClosed]]))-1)</f>
        <v>153</v>
      </c>
      <c r="R4043" s="101" t="s">
        <v>4357</v>
      </c>
      <c r="S4043" s="105"/>
      <c r="T4043" s="153">
        <v>4042</v>
      </c>
    </row>
    <row r="4044" spans="1:20" hidden="1">
      <c r="A4044" s="106" t="s">
        <v>4429</v>
      </c>
      <c r="B4044" s="152" t="str">
        <f>IFERROR(VLOOKUP(Proc[[#This Row],[App]],Table2[],3,0),"open")</f>
        <v>ok</v>
      </c>
      <c r="C4044" s="106" t="s">
        <v>369</v>
      </c>
      <c r="D4044" s="152" t="s">
        <v>4320</v>
      </c>
      <c r="E4044" s="152" t="s">
        <v>4407</v>
      </c>
      <c r="F4044" s="105" t="s">
        <v>4407</v>
      </c>
      <c r="G4044" s="106" t="s">
        <v>406</v>
      </c>
      <c r="H4044" s="105" t="str">
        <f>IF(Proc[[#This Row],[type]]="LFF (MDG-F)",MID(Proc[[#This Row],[Obj]],13,10),"")</f>
        <v>JP01Z02173</v>
      </c>
      <c r="I4044" s="152"/>
      <c r="J4044" s="105" t="b">
        <f>Proc[[#This Row],[Requested]]=Proc[[#This Row],[CurrentParent]]</f>
        <v>1</v>
      </c>
      <c r="K4044" s="152" t="str">
        <f>IF(Proc[[#This Row],[Author]]="Marcela Urrego",VLOOKUP(LEFT(Proc[[#This Row],[Requested]],1),Table3[#All],2,0),VLOOKUP(Proc[[#This Row],[Author]],Table4[],2,0))</f>
        <v>EL</v>
      </c>
      <c r="L4044" s="105" t="s">
        <v>3524</v>
      </c>
      <c r="M4044" s="101">
        <v>45902</v>
      </c>
      <c r="N4044" s="102"/>
      <c r="O4044" s="102"/>
      <c r="P4044" s="101" t="str">
        <f ca="1">IF(Proc[[#This Row],[DaysAgeing]]&gt;5,"yep","on track")</f>
        <v>yep</v>
      </c>
      <c r="Q4044" s="2">
        <f ca="1">IF(Proc[[#This Row],[DateClosed]]="",ABS(NETWORKDAYS(Proc[[#This Row],[DateOpened]],TODAY()))-1,ABS(NETWORKDAYS(Proc[[#This Row],[DateOpened]],Proc[[#This Row],[DateClosed]]))-1)</f>
        <v>153</v>
      </c>
      <c r="R4044" s="101" t="s">
        <v>4357</v>
      </c>
      <c r="S4044" s="105"/>
      <c r="T4044" s="153">
        <v>4043</v>
      </c>
    </row>
    <row r="4045" spans="1:20" hidden="1">
      <c r="A4045" s="106" t="s">
        <v>4429</v>
      </c>
      <c r="B4045" s="152" t="str">
        <f>IFERROR(VLOOKUP(Proc[[#This Row],[App]],Table2[],3,0),"open")</f>
        <v>ok</v>
      </c>
      <c r="C4045" s="106" t="s">
        <v>369</v>
      </c>
      <c r="D4045" s="152" t="s">
        <v>4321</v>
      </c>
      <c r="E4045" s="152" t="s">
        <v>4407</v>
      </c>
      <c r="F4045" s="105" t="s">
        <v>4407</v>
      </c>
      <c r="G4045" s="106" t="s">
        <v>406</v>
      </c>
      <c r="H4045" s="105" t="str">
        <f>IF(Proc[[#This Row],[type]]="LFF (MDG-F)",MID(Proc[[#This Row],[Obj]],13,10),"")</f>
        <v>JP01Z02174</v>
      </c>
      <c r="I4045" s="152"/>
      <c r="J4045" s="105" t="b">
        <f>Proc[[#This Row],[Requested]]=Proc[[#This Row],[CurrentParent]]</f>
        <v>1</v>
      </c>
      <c r="K4045" s="152" t="str">
        <f>IF(Proc[[#This Row],[Author]]="Marcela Urrego",VLOOKUP(LEFT(Proc[[#This Row],[Requested]],1),Table3[#All],2,0),VLOOKUP(Proc[[#This Row],[Author]],Table4[],2,0))</f>
        <v>EL</v>
      </c>
      <c r="L4045" s="105" t="s">
        <v>3524</v>
      </c>
      <c r="M4045" s="101">
        <v>45902</v>
      </c>
      <c r="N4045" s="102"/>
      <c r="O4045" s="102"/>
      <c r="P4045" s="101" t="str">
        <f ca="1">IF(Proc[[#This Row],[DaysAgeing]]&gt;5,"yep","on track")</f>
        <v>yep</v>
      </c>
      <c r="Q4045" s="2">
        <f ca="1">IF(Proc[[#This Row],[DateClosed]]="",ABS(NETWORKDAYS(Proc[[#This Row],[DateOpened]],TODAY()))-1,ABS(NETWORKDAYS(Proc[[#This Row],[DateOpened]],Proc[[#This Row],[DateClosed]]))-1)</f>
        <v>153</v>
      </c>
      <c r="R4045" s="101" t="s">
        <v>4357</v>
      </c>
      <c r="S4045" s="105"/>
      <c r="T4045" s="153">
        <v>4044</v>
      </c>
    </row>
    <row r="4046" spans="1:20" hidden="1">
      <c r="A4046" s="106" t="s">
        <v>4429</v>
      </c>
      <c r="B4046" s="152" t="str">
        <f>IFERROR(VLOOKUP(Proc[[#This Row],[App]],Table2[],3,0),"open")</f>
        <v>ok</v>
      </c>
      <c r="C4046" s="106" t="s">
        <v>369</v>
      </c>
      <c r="D4046" s="152" t="s">
        <v>4322</v>
      </c>
      <c r="E4046" s="152" t="s">
        <v>4407</v>
      </c>
      <c r="F4046" s="105" t="s">
        <v>4407</v>
      </c>
      <c r="G4046" s="106" t="s">
        <v>406</v>
      </c>
      <c r="H4046" s="105" t="str">
        <f>IF(Proc[[#This Row],[type]]="LFF (MDG-F)",MID(Proc[[#This Row],[Obj]],13,10),"")</f>
        <v>JP01Z02175</v>
      </c>
      <c r="I4046" s="152"/>
      <c r="J4046" s="105" t="b">
        <f>Proc[[#This Row],[Requested]]=Proc[[#This Row],[CurrentParent]]</f>
        <v>1</v>
      </c>
      <c r="K4046" s="152" t="str">
        <f>IF(Proc[[#This Row],[Author]]="Marcela Urrego",VLOOKUP(LEFT(Proc[[#This Row],[Requested]],1),Table3[#All],2,0),VLOOKUP(Proc[[#This Row],[Author]],Table4[],2,0))</f>
        <v>EL</v>
      </c>
      <c r="L4046" s="105" t="s">
        <v>3524</v>
      </c>
      <c r="M4046" s="101">
        <v>45902</v>
      </c>
      <c r="N4046" s="102"/>
      <c r="O4046" s="102"/>
      <c r="P4046" s="101" t="str">
        <f ca="1">IF(Proc[[#This Row],[DaysAgeing]]&gt;5,"yep","on track")</f>
        <v>yep</v>
      </c>
      <c r="Q4046" s="2">
        <f ca="1">IF(Proc[[#This Row],[DateClosed]]="",ABS(NETWORKDAYS(Proc[[#This Row],[DateOpened]],TODAY()))-1,ABS(NETWORKDAYS(Proc[[#This Row],[DateOpened]],Proc[[#This Row],[DateClosed]]))-1)</f>
        <v>153</v>
      </c>
      <c r="R4046" s="101" t="s">
        <v>4357</v>
      </c>
      <c r="S4046" s="105"/>
      <c r="T4046" s="153">
        <v>4045</v>
      </c>
    </row>
    <row r="4047" spans="1:20" hidden="1">
      <c r="A4047" s="106" t="s">
        <v>4429</v>
      </c>
      <c r="B4047" s="152" t="str">
        <f>IFERROR(VLOOKUP(Proc[[#This Row],[App]],Table2[],3,0),"open")</f>
        <v>ok</v>
      </c>
      <c r="C4047" s="106" t="s">
        <v>369</v>
      </c>
      <c r="D4047" s="152" t="s">
        <v>4323</v>
      </c>
      <c r="E4047" s="152" t="s">
        <v>4408</v>
      </c>
      <c r="F4047" s="105" t="s">
        <v>4408</v>
      </c>
      <c r="G4047" s="106" t="s">
        <v>406</v>
      </c>
      <c r="H4047" s="105" t="str">
        <f>IF(Proc[[#This Row],[type]]="LFF (MDG-F)",MID(Proc[[#This Row],[Obj]],13,10),"")</f>
        <v>JP01Z02183</v>
      </c>
      <c r="I4047" s="152"/>
      <c r="J4047" s="105" t="b">
        <f>Proc[[#This Row],[Requested]]=Proc[[#This Row],[CurrentParent]]</f>
        <v>1</v>
      </c>
      <c r="K4047" s="152" t="str">
        <f>IF(Proc[[#This Row],[Author]]="Marcela Urrego",VLOOKUP(LEFT(Proc[[#This Row],[Requested]],1),Table3[#All],2,0),VLOOKUP(Proc[[#This Row],[Author]],Table4[],2,0))</f>
        <v>EL</v>
      </c>
      <c r="L4047" s="105" t="s">
        <v>3524</v>
      </c>
      <c r="M4047" s="101">
        <v>45902</v>
      </c>
      <c r="N4047" s="102"/>
      <c r="O4047" s="102"/>
      <c r="P4047" s="101" t="str">
        <f ca="1">IF(Proc[[#This Row],[DaysAgeing]]&gt;5,"yep","on track")</f>
        <v>yep</v>
      </c>
      <c r="Q4047" s="2">
        <f ca="1">IF(Proc[[#This Row],[DateClosed]]="",ABS(NETWORKDAYS(Proc[[#This Row],[DateOpened]],TODAY()))-1,ABS(NETWORKDAYS(Proc[[#This Row],[DateOpened]],Proc[[#This Row],[DateClosed]]))-1)</f>
        <v>153</v>
      </c>
      <c r="R4047" s="101" t="s">
        <v>4357</v>
      </c>
      <c r="S4047" s="105"/>
      <c r="T4047" s="153">
        <v>4046</v>
      </c>
    </row>
    <row r="4048" spans="1:20" hidden="1">
      <c r="A4048" s="106" t="s">
        <v>4429</v>
      </c>
      <c r="B4048" s="152" t="str">
        <f>IFERROR(VLOOKUP(Proc[[#This Row],[App]],Table2[],3,0),"open")</f>
        <v>ok</v>
      </c>
      <c r="C4048" s="106" t="s">
        <v>369</v>
      </c>
      <c r="D4048" s="152" t="s">
        <v>4327</v>
      </c>
      <c r="E4048" s="152" t="s">
        <v>4409</v>
      </c>
      <c r="F4048" s="105" t="s">
        <v>4409</v>
      </c>
      <c r="G4048" s="106" t="s">
        <v>406</v>
      </c>
      <c r="H4048" s="105" t="str">
        <f>IF(Proc[[#This Row],[type]]="LFF (MDG-F)",MID(Proc[[#This Row],[Obj]],13,10),"")</f>
        <v>JP01Z03700</v>
      </c>
      <c r="I4048" s="152"/>
      <c r="J4048" s="105" t="b">
        <f>Proc[[#This Row],[Requested]]=Proc[[#This Row],[CurrentParent]]</f>
        <v>1</v>
      </c>
      <c r="K4048" s="152" t="str">
        <f>IF(Proc[[#This Row],[Author]]="Marcela Urrego",VLOOKUP(LEFT(Proc[[#This Row],[Requested]],1),Table3[#All],2,0),VLOOKUP(Proc[[#This Row],[Author]],Table4[],2,0))</f>
        <v>EL</v>
      </c>
      <c r="L4048" s="105" t="s">
        <v>3524</v>
      </c>
      <c r="M4048" s="101">
        <v>45902</v>
      </c>
      <c r="N4048" s="102"/>
      <c r="O4048" s="102"/>
      <c r="P4048" s="101" t="str">
        <f ca="1">IF(Proc[[#This Row],[DaysAgeing]]&gt;5,"yep","on track")</f>
        <v>yep</v>
      </c>
      <c r="Q4048" s="2">
        <f ca="1">IF(Proc[[#This Row],[DateClosed]]="",ABS(NETWORKDAYS(Proc[[#This Row],[DateOpened]],TODAY()))-1,ABS(NETWORKDAYS(Proc[[#This Row],[DateOpened]],Proc[[#This Row],[DateClosed]]))-1)</f>
        <v>153</v>
      </c>
      <c r="R4048" s="101" t="s">
        <v>4357</v>
      </c>
      <c r="S4048" s="105"/>
      <c r="T4048" s="153">
        <v>4047</v>
      </c>
    </row>
    <row r="4049" spans="1:20" hidden="1">
      <c r="A4049" s="106" t="s">
        <v>4429</v>
      </c>
      <c r="B4049" s="152" t="str">
        <f>IFERROR(VLOOKUP(Proc[[#This Row],[App]],Table2[],3,0),"open")</f>
        <v>ok</v>
      </c>
      <c r="C4049" s="106" t="s">
        <v>369</v>
      </c>
      <c r="D4049" s="152" t="s">
        <v>4250</v>
      </c>
      <c r="E4049" s="152" t="s">
        <v>4410</v>
      </c>
      <c r="F4049" s="105" t="s">
        <v>4410</v>
      </c>
      <c r="G4049" s="106" t="s">
        <v>406</v>
      </c>
      <c r="H4049" s="105" t="str">
        <f>IF(Proc[[#This Row],[type]]="LFF (MDG-F)",MID(Proc[[#This Row],[Obj]],13,10),"")</f>
        <v>JP01GPS302</v>
      </c>
      <c r="I4049" s="152"/>
      <c r="J4049" s="105" t="b">
        <f>Proc[[#This Row],[Requested]]=Proc[[#This Row],[CurrentParent]]</f>
        <v>1</v>
      </c>
      <c r="K4049" s="152" t="str">
        <f>IF(Proc[[#This Row],[Author]]="Marcela Urrego",VLOOKUP(LEFT(Proc[[#This Row],[Requested]],1),Table3[#All],2,0),VLOOKUP(Proc[[#This Row],[Author]],Table4[],2,0))</f>
        <v>EL</v>
      </c>
      <c r="L4049" s="105" t="s">
        <v>3524</v>
      </c>
      <c r="M4049" s="101">
        <v>45902</v>
      </c>
      <c r="N4049" s="102"/>
      <c r="O4049" s="102"/>
      <c r="P4049" s="101" t="str">
        <f ca="1">IF(Proc[[#This Row],[DaysAgeing]]&gt;5,"yep","on track")</f>
        <v>yep</v>
      </c>
      <c r="Q4049" s="2">
        <f ca="1">IF(Proc[[#This Row],[DateClosed]]="",ABS(NETWORKDAYS(Proc[[#This Row],[DateOpened]],TODAY()))-1,ABS(NETWORKDAYS(Proc[[#This Row],[DateOpened]],Proc[[#This Row],[DateClosed]]))-1)</f>
        <v>153</v>
      </c>
      <c r="R4049" s="101" t="s">
        <v>4357</v>
      </c>
      <c r="S4049" s="105"/>
      <c r="T4049" s="153">
        <v>4048</v>
      </c>
    </row>
    <row r="4050" spans="1:20" hidden="1">
      <c r="A4050" s="106" t="s">
        <v>4429</v>
      </c>
      <c r="B4050" s="152" t="str">
        <f>IFERROR(VLOOKUP(Proc[[#This Row],[App]],Table2[],3,0),"open")</f>
        <v>ok</v>
      </c>
      <c r="C4050" s="106" t="s">
        <v>369</v>
      </c>
      <c r="D4050" s="152" t="s">
        <v>4247</v>
      </c>
      <c r="E4050" s="152" t="s">
        <v>4411</v>
      </c>
      <c r="F4050" s="105" t="s">
        <v>4411</v>
      </c>
      <c r="G4050" s="106" t="s">
        <v>406</v>
      </c>
      <c r="H4050" s="105" t="str">
        <f>IF(Proc[[#This Row],[type]]="LFF (MDG-F)",MID(Proc[[#This Row],[Obj]],13,10),"")</f>
        <v>JP01GPO301</v>
      </c>
      <c r="I4050" s="152"/>
      <c r="J4050" s="105" t="b">
        <f>Proc[[#This Row],[Requested]]=Proc[[#This Row],[CurrentParent]]</f>
        <v>1</v>
      </c>
      <c r="K4050" s="152" t="str">
        <f>IF(Proc[[#This Row],[Author]]="Marcela Urrego",VLOOKUP(LEFT(Proc[[#This Row],[Requested]],1),Table3[#All],2,0),VLOOKUP(Proc[[#This Row],[Author]],Table4[],2,0))</f>
        <v>EL</v>
      </c>
      <c r="L4050" s="105" t="s">
        <v>3524</v>
      </c>
      <c r="M4050" s="101">
        <v>45902</v>
      </c>
      <c r="N4050" s="102"/>
      <c r="O4050" s="102"/>
      <c r="P4050" s="101" t="str">
        <f ca="1">IF(Proc[[#This Row],[DaysAgeing]]&gt;5,"yep","on track")</f>
        <v>yep</v>
      </c>
      <c r="Q4050" s="2">
        <f ca="1">IF(Proc[[#This Row],[DateClosed]]="",ABS(NETWORKDAYS(Proc[[#This Row],[DateOpened]],TODAY()))-1,ABS(NETWORKDAYS(Proc[[#This Row],[DateOpened]],Proc[[#This Row],[DateClosed]]))-1)</f>
        <v>153</v>
      </c>
      <c r="R4050" s="101" t="s">
        <v>4357</v>
      </c>
      <c r="S4050" s="105"/>
      <c r="T4050" s="153">
        <v>4049</v>
      </c>
    </row>
    <row r="4051" spans="1:20" hidden="1">
      <c r="A4051" s="106" t="s">
        <v>4429</v>
      </c>
      <c r="B4051" s="152" t="str">
        <f>IFERROR(VLOOKUP(Proc[[#This Row],[App]],Table2[],3,0),"open")</f>
        <v>ok</v>
      </c>
      <c r="C4051" s="106" t="s">
        <v>369</v>
      </c>
      <c r="D4051" s="152" t="s">
        <v>4248</v>
      </c>
      <c r="E4051" s="152" t="s">
        <v>4371</v>
      </c>
      <c r="F4051" s="105" t="s">
        <v>4371</v>
      </c>
      <c r="G4051" s="106" t="s">
        <v>406</v>
      </c>
      <c r="H4051" s="105" t="str">
        <f>IF(Proc[[#This Row],[type]]="LFF (MDG-F)",MID(Proc[[#This Row],[Obj]],13,10),"")</f>
        <v>JP01GPO302</v>
      </c>
      <c r="I4051" s="152"/>
      <c r="J4051" s="105" t="b">
        <f>Proc[[#This Row],[Requested]]=Proc[[#This Row],[CurrentParent]]</f>
        <v>1</v>
      </c>
      <c r="K4051" s="152" t="str">
        <f>IF(Proc[[#This Row],[Author]]="Marcela Urrego",VLOOKUP(LEFT(Proc[[#This Row],[Requested]],1),Table3[#All],2,0),VLOOKUP(Proc[[#This Row],[Author]],Table4[],2,0))</f>
        <v>EL</v>
      </c>
      <c r="L4051" s="105" t="s">
        <v>3524</v>
      </c>
      <c r="M4051" s="101">
        <v>45902</v>
      </c>
      <c r="N4051" s="102"/>
      <c r="O4051" s="102"/>
      <c r="P4051" s="101" t="str">
        <f ca="1">IF(Proc[[#This Row],[DaysAgeing]]&gt;5,"yep","on track")</f>
        <v>yep</v>
      </c>
      <c r="Q4051" s="2">
        <f ca="1">IF(Proc[[#This Row],[DateClosed]]="",ABS(NETWORKDAYS(Proc[[#This Row],[DateOpened]],TODAY()))-1,ABS(NETWORKDAYS(Proc[[#This Row],[DateOpened]],Proc[[#This Row],[DateClosed]]))-1)</f>
        <v>153</v>
      </c>
      <c r="R4051" s="101" t="s">
        <v>4357</v>
      </c>
      <c r="S4051" s="105"/>
      <c r="T4051" s="153">
        <v>4050</v>
      </c>
    </row>
    <row r="4052" spans="1:20" hidden="1">
      <c r="A4052" s="106" t="s">
        <v>4429</v>
      </c>
      <c r="B4052" s="152" t="str">
        <f>IFERROR(VLOOKUP(Proc[[#This Row],[App]],Table2[],3,0),"open")</f>
        <v>ok</v>
      </c>
      <c r="C4052" s="106" t="s">
        <v>369</v>
      </c>
      <c r="D4052" s="152" t="s">
        <v>4237</v>
      </c>
      <c r="E4052" s="152" t="s">
        <v>424</v>
      </c>
      <c r="F4052" s="105" t="s">
        <v>424</v>
      </c>
      <c r="G4052" s="106" t="s">
        <v>406</v>
      </c>
      <c r="H4052" s="105" t="str">
        <f>IF(Proc[[#This Row],[type]]="LFF (MDG-F)",MID(Proc[[#This Row],[Obj]],13,10),"")</f>
        <v>JP01GIT01B</v>
      </c>
      <c r="I4052" s="152"/>
      <c r="J4052" s="105" t="b">
        <f>Proc[[#This Row],[Requested]]=Proc[[#This Row],[CurrentParent]]</f>
        <v>1</v>
      </c>
      <c r="K4052" s="152" t="str">
        <f>IF(Proc[[#This Row],[Author]]="Marcela Urrego",VLOOKUP(LEFT(Proc[[#This Row],[Requested]],1),Table3[#All],2,0),VLOOKUP(Proc[[#This Row],[Author]],Table4[],2,0))</f>
        <v>EL</v>
      </c>
      <c r="L4052" s="105" t="s">
        <v>3524</v>
      </c>
      <c r="M4052" s="101">
        <v>45902</v>
      </c>
      <c r="N4052" s="102"/>
      <c r="O4052" s="102"/>
      <c r="P4052" s="101" t="str">
        <f ca="1">IF(Proc[[#This Row],[DaysAgeing]]&gt;5,"yep","on track")</f>
        <v>yep</v>
      </c>
      <c r="Q4052" s="2">
        <f ca="1">IF(Proc[[#This Row],[DateClosed]]="",ABS(NETWORKDAYS(Proc[[#This Row],[DateOpened]],TODAY()))-1,ABS(NETWORKDAYS(Proc[[#This Row],[DateOpened]],Proc[[#This Row],[DateClosed]]))-1)</f>
        <v>153</v>
      </c>
      <c r="R4052" s="101" t="s">
        <v>4357</v>
      </c>
      <c r="S4052" s="105"/>
      <c r="T4052" s="153">
        <v>4051</v>
      </c>
    </row>
    <row r="4053" spans="1:20" hidden="1">
      <c r="A4053" s="106" t="s">
        <v>4429</v>
      </c>
      <c r="B4053" s="152" t="str">
        <f>IFERROR(VLOOKUP(Proc[[#This Row],[App]],Table2[],3,0),"open")</f>
        <v>ok</v>
      </c>
      <c r="C4053" s="106" t="s">
        <v>369</v>
      </c>
      <c r="D4053" s="152" t="s">
        <v>4291</v>
      </c>
      <c r="E4053" s="152" t="s">
        <v>4412</v>
      </c>
      <c r="F4053" s="105" t="s">
        <v>4412</v>
      </c>
      <c r="G4053" s="106" t="s">
        <v>406</v>
      </c>
      <c r="H4053" s="105" t="str">
        <f>IF(Proc[[#This Row],[type]]="LFF (MDG-F)",MID(Proc[[#This Row],[Obj]],13,10),"")</f>
        <v>JP01TAOZ02</v>
      </c>
      <c r="I4053" s="152"/>
      <c r="J4053" s="105" t="b">
        <f>Proc[[#This Row],[Requested]]=Proc[[#This Row],[CurrentParent]]</f>
        <v>1</v>
      </c>
      <c r="K4053" s="152" t="str">
        <f>IF(Proc[[#This Row],[Author]]="Marcela Urrego",VLOOKUP(LEFT(Proc[[#This Row],[Requested]],1),Table3[#All],2,0),VLOOKUP(Proc[[#This Row],[Author]],Table4[],2,0))</f>
        <v>EL</v>
      </c>
      <c r="L4053" s="105" t="s">
        <v>3524</v>
      </c>
      <c r="M4053" s="101">
        <v>45902</v>
      </c>
      <c r="N4053" s="102"/>
      <c r="O4053" s="102"/>
      <c r="P4053" s="101" t="str">
        <f ca="1">IF(Proc[[#This Row],[DaysAgeing]]&gt;5,"yep","on track")</f>
        <v>yep</v>
      </c>
      <c r="Q4053" s="2">
        <f ca="1">IF(Proc[[#This Row],[DateClosed]]="",ABS(NETWORKDAYS(Proc[[#This Row],[DateOpened]],TODAY()))-1,ABS(NETWORKDAYS(Proc[[#This Row],[DateOpened]],Proc[[#This Row],[DateClosed]]))-1)</f>
        <v>153</v>
      </c>
      <c r="R4053" s="101" t="s">
        <v>4357</v>
      </c>
      <c r="S4053" s="105"/>
      <c r="T4053" s="153">
        <v>4052</v>
      </c>
    </row>
    <row r="4054" spans="1:20" hidden="1">
      <c r="A4054" s="106" t="s">
        <v>4429</v>
      </c>
      <c r="B4054" s="152" t="str">
        <f>IFERROR(VLOOKUP(Proc[[#This Row],[App]],Table2[],3,0),"open")</f>
        <v>ok</v>
      </c>
      <c r="C4054" s="106" t="s">
        <v>369</v>
      </c>
      <c r="D4054" s="152" t="s">
        <v>4294</v>
      </c>
      <c r="E4054" s="152" t="s">
        <v>4412</v>
      </c>
      <c r="F4054" s="105" t="s">
        <v>4412</v>
      </c>
      <c r="G4054" s="106" t="s">
        <v>406</v>
      </c>
      <c r="H4054" s="105" t="str">
        <f>IF(Proc[[#This Row],[type]]="LFF (MDG-F)",MID(Proc[[#This Row],[Obj]],13,10),"")</f>
        <v>JP01TAOZ05</v>
      </c>
      <c r="I4054" s="152"/>
      <c r="J4054" s="105" t="b">
        <f>Proc[[#This Row],[Requested]]=Proc[[#This Row],[CurrentParent]]</f>
        <v>1</v>
      </c>
      <c r="K4054" s="152" t="str">
        <f>IF(Proc[[#This Row],[Author]]="Marcela Urrego",VLOOKUP(LEFT(Proc[[#This Row],[Requested]],1),Table3[#All],2,0),VLOOKUP(Proc[[#This Row],[Author]],Table4[],2,0))</f>
        <v>EL</v>
      </c>
      <c r="L4054" s="105" t="s">
        <v>3524</v>
      </c>
      <c r="M4054" s="101">
        <v>45902</v>
      </c>
      <c r="N4054" s="102"/>
      <c r="O4054" s="102"/>
      <c r="P4054" s="101" t="str">
        <f ca="1">IF(Proc[[#This Row],[DaysAgeing]]&gt;5,"yep","on track")</f>
        <v>yep</v>
      </c>
      <c r="Q4054" s="2">
        <f ca="1">IF(Proc[[#This Row],[DateClosed]]="",ABS(NETWORKDAYS(Proc[[#This Row],[DateOpened]],TODAY()))-1,ABS(NETWORKDAYS(Proc[[#This Row],[DateOpened]],Proc[[#This Row],[DateClosed]]))-1)</f>
        <v>153</v>
      </c>
      <c r="R4054" s="101" t="s">
        <v>4357</v>
      </c>
      <c r="S4054" s="105"/>
      <c r="T4054" s="153">
        <v>4053</v>
      </c>
    </row>
    <row r="4055" spans="1:20" hidden="1">
      <c r="A4055" s="106" t="s">
        <v>4429</v>
      </c>
      <c r="B4055" s="152" t="str">
        <f>IFERROR(VLOOKUP(Proc[[#This Row],[App]],Table2[],3,0),"open")</f>
        <v>ok</v>
      </c>
      <c r="C4055" s="106" t="s">
        <v>369</v>
      </c>
      <c r="D4055" s="152" t="s">
        <v>4236</v>
      </c>
      <c r="E4055" s="152" t="s">
        <v>4413</v>
      </c>
      <c r="F4055" s="105" t="s">
        <v>4413</v>
      </c>
      <c r="G4055" s="106" t="s">
        <v>406</v>
      </c>
      <c r="H4055" s="105" t="str">
        <f>IF(Proc[[#This Row],[type]]="LFF (MDG-F)",MID(Proc[[#This Row],[Obj]],13,10),"")</f>
        <v>JP01GHR303</v>
      </c>
      <c r="I4055" s="152"/>
      <c r="J4055" s="105" t="b">
        <f>Proc[[#This Row],[Requested]]=Proc[[#This Row],[CurrentParent]]</f>
        <v>1</v>
      </c>
      <c r="K4055" s="152" t="str">
        <f>IF(Proc[[#This Row],[Author]]="Marcela Urrego",VLOOKUP(LEFT(Proc[[#This Row],[Requested]],1),Table3[#All],2,0),VLOOKUP(Proc[[#This Row],[Author]],Table4[],2,0))</f>
        <v>EL</v>
      </c>
      <c r="L4055" s="105" t="s">
        <v>3524</v>
      </c>
      <c r="M4055" s="101">
        <v>45902</v>
      </c>
      <c r="N4055" s="102"/>
      <c r="O4055" s="102"/>
      <c r="P4055" s="101" t="str">
        <f ca="1">IF(Proc[[#This Row],[DaysAgeing]]&gt;5,"yep","on track")</f>
        <v>yep</v>
      </c>
      <c r="Q4055" s="2">
        <f ca="1">IF(Proc[[#This Row],[DateClosed]]="",ABS(NETWORKDAYS(Proc[[#This Row],[DateOpened]],TODAY()))-1,ABS(NETWORKDAYS(Proc[[#This Row],[DateOpened]],Proc[[#This Row],[DateClosed]]))-1)</f>
        <v>153</v>
      </c>
      <c r="R4055" s="101" t="s">
        <v>4357</v>
      </c>
      <c r="S4055" s="105"/>
      <c r="T4055" s="153">
        <v>4054</v>
      </c>
    </row>
    <row r="4056" spans="1:20" hidden="1">
      <c r="A4056" s="106" t="s">
        <v>4429</v>
      </c>
      <c r="B4056" s="152" t="str">
        <f>IFERROR(VLOOKUP(Proc[[#This Row],[App]],Table2[],3,0),"open")</f>
        <v>ok</v>
      </c>
      <c r="C4056" s="106" t="s">
        <v>369</v>
      </c>
      <c r="D4056" s="152" t="s">
        <v>4324</v>
      </c>
      <c r="E4056" s="152" t="s">
        <v>2240</v>
      </c>
      <c r="F4056" s="105" t="s">
        <v>2240</v>
      </c>
      <c r="G4056" s="106" t="s">
        <v>406</v>
      </c>
      <c r="H4056" s="105" t="str">
        <f>IF(Proc[[#This Row],[type]]="LFF (MDG-F)",MID(Proc[[#This Row],[Obj]],13,10),"")</f>
        <v>JP01Z03103</v>
      </c>
      <c r="I4056" s="152"/>
      <c r="J4056" s="105" t="b">
        <f>Proc[[#This Row],[Requested]]=Proc[[#This Row],[CurrentParent]]</f>
        <v>1</v>
      </c>
      <c r="K4056" s="152" t="str">
        <f>IF(Proc[[#This Row],[Author]]="Marcela Urrego",VLOOKUP(LEFT(Proc[[#This Row],[Requested]],1),Table3[#All],2,0),VLOOKUP(Proc[[#This Row],[Author]],Table4[],2,0))</f>
        <v>EL</v>
      </c>
      <c r="L4056" s="105" t="s">
        <v>3524</v>
      </c>
      <c r="M4056" s="101">
        <v>45902</v>
      </c>
      <c r="N4056" s="102"/>
      <c r="O4056" s="102"/>
      <c r="P4056" s="101" t="str">
        <f ca="1">IF(Proc[[#This Row],[DaysAgeing]]&gt;5,"yep","on track")</f>
        <v>yep</v>
      </c>
      <c r="Q4056" s="2">
        <f ca="1">IF(Proc[[#This Row],[DateClosed]]="",ABS(NETWORKDAYS(Proc[[#This Row],[DateOpened]],TODAY()))-1,ABS(NETWORKDAYS(Proc[[#This Row],[DateOpened]],Proc[[#This Row],[DateClosed]]))-1)</f>
        <v>153</v>
      </c>
      <c r="R4056" s="101" t="s">
        <v>4357</v>
      </c>
      <c r="S4056" s="105"/>
      <c r="T4056" s="153">
        <v>4055</v>
      </c>
    </row>
    <row r="4057" spans="1:20" hidden="1">
      <c r="A4057" s="106" t="s">
        <v>4429</v>
      </c>
      <c r="B4057" s="152" t="str">
        <f>IFERROR(VLOOKUP(Proc[[#This Row],[App]],Table2[],3,0),"open")</f>
        <v>ok</v>
      </c>
      <c r="C4057" s="106" t="s">
        <v>369</v>
      </c>
      <c r="D4057" s="152" t="s">
        <v>4278</v>
      </c>
      <c r="E4057" s="152" t="s">
        <v>4412</v>
      </c>
      <c r="F4057" s="105" t="s">
        <v>4412</v>
      </c>
      <c r="G4057" s="106" t="s">
        <v>406</v>
      </c>
      <c r="H4057" s="105" t="str">
        <f>IF(Proc[[#This Row],[type]]="LFF (MDG-F)",MID(Proc[[#This Row],[Obj]],13,10),"")</f>
        <v>JP01TAOC00</v>
      </c>
      <c r="I4057" s="152"/>
      <c r="J4057" s="105" t="b">
        <f>Proc[[#This Row],[Requested]]=Proc[[#This Row],[CurrentParent]]</f>
        <v>1</v>
      </c>
      <c r="K4057" s="152" t="str">
        <f>IF(Proc[[#This Row],[Author]]="Marcela Urrego",VLOOKUP(LEFT(Proc[[#This Row],[Requested]],1),Table3[#All],2,0),VLOOKUP(Proc[[#This Row],[Author]],Table4[],2,0))</f>
        <v>EL</v>
      </c>
      <c r="L4057" s="105" t="s">
        <v>3524</v>
      </c>
      <c r="M4057" s="101">
        <v>45902</v>
      </c>
      <c r="N4057" s="102"/>
      <c r="O4057" s="102"/>
      <c r="P4057" s="101" t="str">
        <f ca="1">IF(Proc[[#This Row],[DaysAgeing]]&gt;5,"yep","on track")</f>
        <v>yep</v>
      </c>
      <c r="Q4057" s="2">
        <f ca="1">IF(Proc[[#This Row],[DateClosed]]="",ABS(NETWORKDAYS(Proc[[#This Row],[DateOpened]],TODAY()))-1,ABS(NETWORKDAYS(Proc[[#This Row],[DateOpened]],Proc[[#This Row],[DateClosed]]))-1)</f>
        <v>153</v>
      </c>
      <c r="R4057" s="101" t="s">
        <v>4357</v>
      </c>
      <c r="S4057" s="105"/>
      <c r="T4057" s="153">
        <v>4056</v>
      </c>
    </row>
    <row r="4058" spans="1:20" hidden="1">
      <c r="A4058" s="106" t="s">
        <v>4429</v>
      </c>
      <c r="B4058" s="111" t="str">
        <f>IFERROR(VLOOKUP(Proc[[#This Row],[App]],Table2[],3,0),"open")</f>
        <v>ok</v>
      </c>
      <c r="C4058" s="106" t="s">
        <v>369</v>
      </c>
      <c r="D4058" s="152" t="s">
        <v>4279</v>
      </c>
      <c r="E4058" s="152" t="s">
        <v>4412</v>
      </c>
      <c r="F4058" s="153" t="s">
        <v>4412</v>
      </c>
      <c r="G4058" s="106" t="s">
        <v>406</v>
      </c>
      <c r="H4058" s="105" t="str">
        <f>IF(Proc[[#This Row],[type]]="LFF (MDG-F)",MID(Proc[[#This Row],[Obj]],13,10),"")</f>
        <v>JP01TAOC01</v>
      </c>
      <c r="I4058" s="152"/>
      <c r="J4058" s="105" t="b">
        <f>Proc[[#This Row],[Requested]]=Proc[[#This Row],[CurrentParent]]</f>
        <v>1</v>
      </c>
      <c r="K4058" s="107" t="str">
        <f>IF(Proc[[#This Row],[Author]]="Marcela Urrego",VLOOKUP(LEFT(Proc[[#This Row],[Requested]],1),Table3[#All],2,0),VLOOKUP(Proc[[#This Row],[Author]],Table4[],2,0))</f>
        <v>EL</v>
      </c>
      <c r="L4058" s="105" t="s">
        <v>3524</v>
      </c>
      <c r="M4058" s="101">
        <v>45902</v>
      </c>
      <c r="N4058" s="102"/>
      <c r="O4058" s="102"/>
      <c r="P4058" s="101" t="str">
        <f ca="1">IF(Proc[[#This Row],[DaysAgeing]]&gt;5,"yep","on track")</f>
        <v>yep</v>
      </c>
      <c r="Q4058" s="2">
        <f ca="1">IF(Proc[[#This Row],[DateClosed]]="",ABS(NETWORKDAYS(Proc[[#This Row],[DateOpened]],TODAY()))-1,ABS(NETWORKDAYS(Proc[[#This Row],[DateOpened]],Proc[[#This Row],[DateClosed]]))-1)</f>
        <v>153</v>
      </c>
      <c r="R4058" s="101" t="s">
        <v>4357</v>
      </c>
      <c r="S4058" s="105"/>
      <c r="T4058" s="153">
        <v>4057</v>
      </c>
    </row>
    <row r="4059" spans="1:20" hidden="1">
      <c r="A4059" s="106" t="s">
        <v>4429</v>
      </c>
      <c r="B4059" s="111" t="str">
        <f>IFERROR(VLOOKUP(Proc[[#This Row],[App]],Table2[],3,0),"open")</f>
        <v>ok</v>
      </c>
      <c r="C4059" s="106" t="s">
        <v>369</v>
      </c>
      <c r="D4059" s="152" t="s">
        <v>4281</v>
      </c>
      <c r="E4059" s="152" t="s">
        <v>4412</v>
      </c>
      <c r="F4059" s="153" t="s">
        <v>4412</v>
      </c>
      <c r="G4059" s="106" t="s">
        <v>406</v>
      </c>
      <c r="H4059" s="105" t="str">
        <f>IF(Proc[[#This Row],[type]]="LFF (MDG-F)",MID(Proc[[#This Row],[Obj]],13,10),"")</f>
        <v>JP01TAOC03</v>
      </c>
      <c r="I4059" s="152"/>
      <c r="J4059" s="105" t="b">
        <f>Proc[[#This Row],[Requested]]=Proc[[#This Row],[CurrentParent]]</f>
        <v>1</v>
      </c>
      <c r="K4059" s="107" t="str">
        <f>IF(Proc[[#This Row],[Author]]="Marcela Urrego",VLOOKUP(LEFT(Proc[[#This Row],[Requested]],1),Table3[#All],2,0),VLOOKUP(Proc[[#This Row],[Author]],Table4[],2,0))</f>
        <v>EL</v>
      </c>
      <c r="L4059" s="153" t="s">
        <v>3524</v>
      </c>
      <c r="M4059" s="101">
        <v>45902</v>
      </c>
      <c r="N4059" s="102"/>
      <c r="O4059" s="102"/>
      <c r="P4059" s="101" t="str">
        <f ca="1">IF(Proc[[#This Row],[DaysAgeing]]&gt;5,"yep","on track")</f>
        <v>yep</v>
      </c>
      <c r="Q4059" s="2">
        <f ca="1">IF(Proc[[#This Row],[DateClosed]]="",ABS(NETWORKDAYS(Proc[[#This Row],[DateOpened]],TODAY()))-1,ABS(NETWORKDAYS(Proc[[#This Row],[DateOpened]],Proc[[#This Row],[DateClosed]]))-1)</f>
        <v>153</v>
      </c>
      <c r="R4059" s="101" t="s">
        <v>4357</v>
      </c>
      <c r="S4059" s="105"/>
      <c r="T4059" s="153">
        <v>4058</v>
      </c>
    </row>
    <row r="4060" spans="1:20" hidden="1">
      <c r="A4060" s="106" t="s">
        <v>4429</v>
      </c>
      <c r="B4060" s="111" t="str">
        <f>IFERROR(VLOOKUP(Proc[[#This Row],[App]],Table2[],3,0),"open")</f>
        <v>ok</v>
      </c>
      <c r="C4060" s="106" t="s">
        <v>369</v>
      </c>
      <c r="D4060" s="152" t="s">
        <v>4282</v>
      </c>
      <c r="E4060" s="152" t="s">
        <v>4412</v>
      </c>
      <c r="F4060" s="153" t="s">
        <v>4412</v>
      </c>
      <c r="G4060" s="106" t="s">
        <v>406</v>
      </c>
      <c r="H4060" s="105" t="str">
        <f>IF(Proc[[#This Row],[type]]="LFF (MDG-F)",MID(Proc[[#This Row],[Obj]],13,10),"")</f>
        <v>JP01TAOC99</v>
      </c>
      <c r="I4060" s="152"/>
      <c r="J4060" s="105" t="b">
        <f>Proc[[#This Row],[Requested]]=Proc[[#This Row],[CurrentParent]]</f>
        <v>1</v>
      </c>
      <c r="K4060" s="107" t="str">
        <f>IF(Proc[[#This Row],[Author]]="Marcela Urrego",VLOOKUP(LEFT(Proc[[#This Row],[Requested]],1),Table3[#All],2,0),VLOOKUP(Proc[[#This Row],[Author]],Table4[],2,0))</f>
        <v>EL</v>
      </c>
      <c r="L4060" s="105" t="s">
        <v>3524</v>
      </c>
      <c r="M4060" s="101">
        <v>45902</v>
      </c>
      <c r="N4060" s="102"/>
      <c r="O4060" s="102"/>
      <c r="P4060" s="101" t="str">
        <f ca="1">IF(Proc[[#This Row],[DaysAgeing]]&gt;5,"yep","on track")</f>
        <v>yep</v>
      </c>
      <c r="Q4060" s="2">
        <f ca="1">IF(Proc[[#This Row],[DateClosed]]="",ABS(NETWORKDAYS(Proc[[#This Row],[DateOpened]],TODAY()))-1,ABS(NETWORKDAYS(Proc[[#This Row],[DateOpened]],Proc[[#This Row],[DateClosed]]))-1)</f>
        <v>153</v>
      </c>
      <c r="R4060" s="101" t="s">
        <v>4357</v>
      </c>
      <c r="S4060" s="105"/>
      <c r="T4060" s="153">
        <v>4059</v>
      </c>
    </row>
    <row r="4061" spans="1:20" hidden="1">
      <c r="A4061" s="106" t="s">
        <v>4429</v>
      </c>
      <c r="B4061" s="111" t="str">
        <f>IFERROR(VLOOKUP(Proc[[#This Row],[App]],Table2[],3,0),"open")</f>
        <v>ok</v>
      </c>
      <c r="C4061" s="106" t="s">
        <v>369</v>
      </c>
      <c r="D4061" s="152" t="s">
        <v>4283</v>
      </c>
      <c r="E4061" s="152" t="s">
        <v>4412</v>
      </c>
      <c r="F4061" s="153" t="s">
        <v>4412</v>
      </c>
      <c r="G4061" s="106" t="s">
        <v>406</v>
      </c>
      <c r="H4061" s="105" t="str">
        <f>IF(Proc[[#This Row],[type]]="LFF (MDG-F)",MID(Proc[[#This Row],[Obj]],13,10),"")</f>
        <v>JP01TAOD00</v>
      </c>
      <c r="I4061" s="152"/>
      <c r="J4061" s="105" t="b">
        <f>Proc[[#This Row],[Requested]]=Proc[[#This Row],[CurrentParent]]</f>
        <v>1</v>
      </c>
      <c r="K4061" s="107" t="str">
        <f>IF(Proc[[#This Row],[Author]]="Marcela Urrego",VLOOKUP(LEFT(Proc[[#This Row],[Requested]],1),Table3[#All],2,0),VLOOKUP(Proc[[#This Row],[Author]],Table4[],2,0))</f>
        <v>EL</v>
      </c>
      <c r="L4061" s="105" t="s">
        <v>3524</v>
      </c>
      <c r="M4061" s="101">
        <v>45902</v>
      </c>
      <c r="N4061" s="102"/>
      <c r="O4061" s="102"/>
      <c r="P4061" s="101" t="str">
        <f ca="1">IF(Proc[[#This Row],[DaysAgeing]]&gt;5,"yep","on track")</f>
        <v>yep</v>
      </c>
      <c r="Q4061" s="2">
        <f ca="1">IF(Proc[[#This Row],[DateClosed]]="",ABS(NETWORKDAYS(Proc[[#This Row],[DateOpened]],TODAY()))-1,ABS(NETWORKDAYS(Proc[[#This Row],[DateOpened]],Proc[[#This Row],[DateClosed]]))-1)</f>
        <v>153</v>
      </c>
      <c r="R4061" s="101" t="s">
        <v>4357</v>
      </c>
      <c r="S4061" s="105"/>
      <c r="T4061" s="153">
        <v>4060</v>
      </c>
    </row>
    <row r="4062" spans="1:20" hidden="1">
      <c r="A4062" s="106" t="s">
        <v>4429</v>
      </c>
      <c r="B4062" s="152" t="str">
        <f>IFERROR(VLOOKUP(Proc[[#This Row],[App]],Table2[],3,0),"open")</f>
        <v>ok</v>
      </c>
      <c r="C4062" s="106" t="s">
        <v>369</v>
      </c>
      <c r="D4062" s="152" t="s">
        <v>4284</v>
      </c>
      <c r="E4062" s="152" t="s">
        <v>4412</v>
      </c>
      <c r="F4062" s="105" t="s">
        <v>4412</v>
      </c>
      <c r="G4062" s="106" t="s">
        <v>406</v>
      </c>
      <c r="H4062" s="105" t="str">
        <f>IF(Proc[[#This Row],[type]]="LFF (MDG-F)",MID(Proc[[#This Row],[Obj]],13,10),"")</f>
        <v>JP01TAOD01</v>
      </c>
      <c r="I4062" s="152"/>
      <c r="J4062" s="105" t="b">
        <f>Proc[[#This Row],[Requested]]=Proc[[#This Row],[CurrentParent]]</f>
        <v>1</v>
      </c>
      <c r="K4062" s="152" t="str">
        <f>IF(Proc[[#This Row],[Author]]="Marcela Urrego",VLOOKUP(LEFT(Proc[[#This Row],[Requested]],1),Table3[#All],2,0),VLOOKUP(Proc[[#This Row],[Author]],Table4[],2,0))</f>
        <v>EL</v>
      </c>
      <c r="L4062" s="105" t="s">
        <v>3524</v>
      </c>
      <c r="M4062" s="101">
        <v>45902</v>
      </c>
      <c r="N4062" s="102"/>
      <c r="O4062" s="102"/>
      <c r="P4062" s="101" t="str">
        <f ca="1">IF(Proc[[#This Row],[DaysAgeing]]&gt;5,"yep","on track")</f>
        <v>yep</v>
      </c>
      <c r="Q4062" s="2">
        <f ca="1">IF(Proc[[#This Row],[DateClosed]]="",ABS(NETWORKDAYS(Proc[[#This Row],[DateOpened]],TODAY()))-1,ABS(NETWORKDAYS(Proc[[#This Row],[DateOpened]],Proc[[#This Row],[DateClosed]]))-1)</f>
        <v>153</v>
      </c>
      <c r="R4062" s="101" t="s">
        <v>4357</v>
      </c>
      <c r="S4062" s="105"/>
      <c r="T4062" s="153">
        <v>4061</v>
      </c>
    </row>
    <row r="4063" spans="1:20" hidden="1">
      <c r="A4063" s="106" t="s">
        <v>4429</v>
      </c>
      <c r="B4063" s="111" t="str">
        <f>IFERROR(VLOOKUP(Proc[[#This Row],[App]],Table2[],3,0),"open")</f>
        <v>ok</v>
      </c>
      <c r="C4063" s="106" t="s">
        <v>369</v>
      </c>
      <c r="D4063" s="152" t="s">
        <v>4286</v>
      </c>
      <c r="E4063" s="152" t="s">
        <v>4412</v>
      </c>
      <c r="F4063" s="105" t="s">
        <v>4412</v>
      </c>
      <c r="G4063" s="106" t="s">
        <v>406</v>
      </c>
      <c r="H4063" s="105" t="str">
        <f>IF(Proc[[#This Row],[type]]="LFF (MDG-F)",MID(Proc[[#This Row],[Obj]],13,10),"")</f>
        <v>JP01TAOD99</v>
      </c>
      <c r="I4063" s="152"/>
      <c r="J4063" s="105" t="b">
        <f>Proc[[#This Row],[Requested]]=Proc[[#This Row],[CurrentParent]]</f>
        <v>1</v>
      </c>
      <c r="K4063" s="107" t="str">
        <f>IF(Proc[[#This Row],[Author]]="Marcela Urrego",VLOOKUP(LEFT(Proc[[#This Row],[Requested]],1),Table3[#All],2,0),VLOOKUP(Proc[[#This Row],[Author]],Table4[],2,0))</f>
        <v>EL</v>
      </c>
      <c r="L4063" s="105" t="s">
        <v>3524</v>
      </c>
      <c r="M4063" s="101">
        <v>45902</v>
      </c>
      <c r="N4063" s="102"/>
      <c r="O4063" s="102"/>
      <c r="P4063" s="101" t="str">
        <f ca="1">IF(Proc[[#This Row],[DaysAgeing]]&gt;5,"yep","on track")</f>
        <v>yep</v>
      </c>
      <c r="Q4063" s="2">
        <f ca="1">IF(Proc[[#This Row],[DateClosed]]="",ABS(NETWORKDAYS(Proc[[#This Row],[DateOpened]],TODAY()))-1,ABS(NETWORKDAYS(Proc[[#This Row],[DateOpened]],Proc[[#This Row],[DateClosed]]))-1)</f>
        <v>153</v>
      </c>
      <c r="R4063" s="101" t="s">
        <v>4357</v>
      </c>
      <c r="S4063" s="105"/>
      <c r="T4063" s="153">
        <v>4062</v>
      </c>
    </row>
    <row r="4064" spans="1:20" hidden="1">
      <c r="A4064" s="106" t="s">
        <v>4429</v>
      </c>
      <c r="B4064" s="111" t="str">
        <f>IFERROR(VLOOKUP(Proc[[#This Row],[App]],Table2[],3,0),"open")</f>
        <v>ok</v>
      </c>
      <c r="C4064" s="106" t="s">
        <v>369</v>
      </c>
      <c r="D4064" s="152" t="s">
        <v>4292</v>
      </c>
      <c r="E4064" s="152" t="s">
        <v>4412</v>
      </c>
      <c r="F4064" s="105" t="s">
        <v>4412</v>
      </c>
      <c r="G4064" s="106" t="s">
        <v>406</v>
      </c>
      <c r="H4064" s="105" t="str">
        <f>IF(Proc[[#This Row],[type]]="LFF (MDG-F)",MID(Proc[[#This Row],[Obj]],13,10),"")</f>
        <v>JP01TAOZ03</v>
      </c>
      <c r="I4064" s="152"/>
      <c r="J4064" s="105" t="b">
        <f>Proc[[#This Row],[Requested]]=Proc[[#This Row],[CurrentParent]]</f>
        <v>1</v>
      </c>
      <c r="K4064" s="107" t="str">
        <f>IF(Proc[[#This Row],[Author]]="Marcela Urrego",VLOOKUP(LEFT(Proc[[#This Row],[Requested]],1),Table3[#All],2,0),VLOOKUP(Proc[[#This Row],[Author]],Table4[],2,0))</f>
        <v>EL</v>
      </c>
      <c r="L4064" s="105" t="s">
        <v>3524</v>
      </c>
      <c r="M4064" s="101">
        <v>45902</v>
      </c>
      <c r="N4064" s="102"/>
      <c r="O4064" s="102"/>
      <c r="P4064" s="101" t="str">
        <f ca="1">IF(Proc[[#This Row],[DaysAgeing]]&gt;5,"yep","on track")</f>
        <v>yep</v>
      </c>
      <c r="Q4064" s="2">
        <f ca="1">IF(Proc[[#This Row],[DateClosed]]="",ABS(NETWORKDAYS(Proc[[#This Row],[DateOpened]],TODAY()))-1,ABS(NETWORKDAYS(Proc[[#This Row],[DateOpened]],Proc[[#This Row],[DateClosed]]))-1)</f>
        <v>153</v>
      </c>
      <c r="R4064" s="101" t="s">
        <v>4357</v>
      </c>
      <c r="S4064" s="105"/>
      <c r="T4064" s="153">
        <v>4063</v>
      </c>
    </row>
    <row r="4065" spans="1:20" hidden="1">
      <c r="A4065" s="106" t="s">
        <v>4429</v>
      </c>
      <c r="B4065" s="152" t="str">
        <f>IFERROR(VLOOKUP(Proc[[#This Row],[App]],Table2[],3,0),"open")</f>
        <v>ok</v>
      </c>
      <c r="C4065" s="106" t="s">
        <v>369</v>
      </c>
      <c r="D4065" s="152" t="s">
        <v>4299</v>
      </c>
      <c r="E4065" s="152" t="s">
        <v>4414</v>
      </c>
      <c r="F4065" s="105" t="s">
        <v>4414</v>
      </c>
      <c r="G4065" s="106" t="s">
        <v>406</v>
      </c>
      <c r="H4065" s="105" t="str">
        <f>IF(Proc[[#This Row],[type]]="LFF (MDG-F)",MID(Proc[[#This Row],[Obj]],13,10),"")</f>
        <v>JP01TDOZ01</v>
      </c>
      <c r="I4065" s="152"/>
      <c r="J4065" s="105" t="b">
        <f>Proc[[#This Row],[Requested]]=Proc[[#This Row],[CurrentParent]]</f>
        <v>1</v>
      </c>
      <c r="K4065" s="152" t="str">
        <f>IF(Proc[[#This Row],[Author]]="Marcela Urrego",VLOOKUP(LEFT(Proc[[#This Row],[Requested]],1),Table3[#All],2,0),VLOOKUP(Proc[[#This Row],[Author]],Table4[],2,0))</f>
        <v>EL</v>
      </c>
      <c r="L4065" s="105" t="s">
        <v>3524</v>
      </c>
      <c r="M4065" s="101">
        <v>45902</v>
      </c>
      <c r="N4065" s="102"/>
      <c r="O4065" s="102"/>
      <c r="P4065" s="101" t="str">
        <f ca="1">IF(Proc[[#This Row],[DaysAgeing]]&gt;5,"yep","on track")</f>
        <v>yep</v>
      </c>
      <c r="Q4065" s="2">
        <f ca="1">IF(Proc[[#This Row],[DateClosed]]="",ABS(NETWORKDAYS(Proc[[#This Row],[DateOpened]],TODAY()))-1,ABS(NETWORKDAYS(Proc[[#This Row],[DateOpened]],Proc[[#This Row],[DateClosed]]))-1)</f>
        <v>153</v>
      </c>
      <c r="R4065" s="101" t="s">
        <v>4357</v>
      </c>
      <c r="S4065" s="105"/>
      <c r="T4065" s="153">
        <v>4064</v>
      </c>
    </row>
    <row r="4066" spans="1:20" hidden="1">
      <c r="A4066" s="106" t="s">
        <v>4429</v>
      </c>
      <c r="B4066" s="152" t="str">
        <f>IFERROR(VLOOKUP(Proc[[#This Row],[App]],Table2[],3,0),"open")</f>
        <v>ok</v>
      </c>
      <c r="C4066" s="106" t="s">
        <v>369</v>
      </c>
      <c r="D4066" s="152" t="s">
        <v>4300</v>
      </c>
      <c r="E4066" s="152" t="s">
        <v>4414</v>
      </c>
      <c r="F4066" s="105" t="s">
        <v>4414</v>
      </c>
      <c r="G4066" s="106" t="s">
        <v>406</v>
      </c>
      <c r="H4066" s="105" t="str">
        <f>IF(Proc[[#This Row],[type]]="LFF (MDG-F)",MID(Proc[[#This Row],[Obj]],13,10),"")</f>
        <v>JP01TDOZ02</v>
      </c>
      <c r="I4066" s="152"/>
      <c r="J4066" s="105" t="b">
        <f>Proc[[#This Row],[Requested]]=Proc[[#This Row],[CurrentParent]]</f>
        <v>1</v>
      </c>
      <c r="K4066" s="152" t="str">
        <f>IF(Proc[[#This Row],[Author]]="Marcela Urrego",VLOOKUP(LEFT(Proc[[#This Row],[Requested]],1),Table3[#All],2,0),VLOOKUP(Proc[[#This Row],[Author]],Table4[],2,0))</f>
        <v>EL</v>
      </c>
      <c r="L4066" s="105" t="s">
        <v>3524</v>
      </c>
      <c r="M4066" s="101">
        <v>45902</v>
      </c>
      <c r="N4066" s="102"/>
      <c r="O4066" s="102"/>
      <c r="P4066" s="101" t="str">
        <f ca="1">IF(Proc[[#This Row],[DaysAgeing]]&gt;5,"yep","on track")</f>
        <v>yep</v>
      </c>
      <c r="Q4066" s="2">
        <f ca="1">IF(Proc[[#This Row],[DateClosed]]="",ABS(NETWORKDAYS(Proc[[#This Row],[DateOpened]],TODAY()))-1,ABS(NETWORKDAYS(Proc[[#This Row],[DateOpened]],Proc[[#This Row],[DateClosed]]))-1)</f>
        <v>153</v>
      </c>
      <c r="R4066" s="101" t="s">
        <v>4357</v>
      </c>
      <c r="S4066" s="105"/>
      <c r="T4066" s="153">
        <v>4065</v>
      </c>
    </row>
    <row r="4067" spans="1:20" hidden="1">
      <c r="A4067" s="106" t="s">
        <v>4429</v>
      </c>
      <c r="B4067" s="152" t="str">
        <f>IFERROR(VLOOKUP(Proc[[#This Row],[App]],Table2[],3,0),"open")</f>
        <v>ok</v>
      </c>
      <c r="C4067" s="106" t="s">
        <v>369</v>
      </c>
      <c r="D4067" s="152" t="s">
        <v>4301</v>
      </c>
      <c r="E4067" s="152" t="s">
        <v>4414</v>
      </c>
      <c r="F4067" s="105" t="s">
        <v>4414</v>
      </c>
      <c r="G4067" s="106" t="s">
        <v>406</v>
      </c>
      <c r="H4067" s="105" t="str">
        <f>IF(Proc[[#This Row],[type]]="LFF (MDG-F)",MID(Proc[[#This Row],[Obj]],13,10),"")</f>
        <v>JP01TDOZ03</v>
      </c>
      <c r="I4067" s="152"/>
      <c r="J4067" s="105" t="b">
        <f>Proc[[#This Row],[Requested]]=Proc[[#This Row],[CurrentParent]]</f>
        <v>1</v>
      </c>
      <c r="K4067" s="152" t="str">
        <f>IF(Proc[[#This Row],[Author]]="Marcela Urrego",VLOOKUP(LEFT(Proc[[#This Row],[Requested]],1),Table3[#All],2,0),VLOOKUP(Proc[[#This Row],[Author]],Table4[],2,0))</f>
        <v>EL</v>
      </c>
      <c r="L4067" s="105" t="s">
        <v>3524</v>
      </c>
      <c r="M4067" s="101">
        <v>45902</v>
      </c>
      <c r="N4067" s="102"/>
      <c r="O4067" s="102"/>
      <c r="P4067" s="101" t="str">
        <f ca="1">IF(Proc[[#This Row],[DaysAgeing]]&gt;5,"yep","on track")</f>
        <v>yep</v>
      </c>
      <c r="Q4067" s="2">
        <f ca="1">IF(Proc[[#This Row],[DateClosed]]="",ABS(NETWORKDAYS(Proc[[#This Row],[DateOpened]],TODAY()))-1,ABS(NETWORKDAYS(Proc[[#This Row],[DateOpened]],Proc[[#This Row],[DateClosed]]))-1)</f>
        <v>153</v>
      </c>
      <c r="R4067" s="101" t="s">
        <v>4357</v>
      </c>
      <c r="S4067" s="105"/>
      <c r="T4067" s="153">
        <v>4066</v>
      </c>
    </row>
    <row r="4068" spans="1:20" hidden="1">
      <c r="A4068" s="106" t="s">
        <v>4429</v>
      </c>
      <c r="B4068" s="152" t="str">
        <f>IFERROR(VLOOKUP(Proc[[#This Row],[App]],Table2[],3,0),"open")</f>
        <v>ok</v>
      </c>
      <c r="C4068" s="106" t="s">
        <v>369</v>
      </c>
      <c r="D4068" s="152" t="s">
        <v>4302</v>
      </c>
      <c r="E4068" s="152" t="s">
        <v>4414</v>
      </c>
      <c r="F4068" s="105" t="s">
        <v>4414</v>
      </c>
      <c r="G4068" s="106" t="s">
        <v>406</v>
      </c>
      <c r="H4068" s="105" t="str">
        <f>IF(Proc[[#This Row],[type]]="LFF (MDG-F)",MID(Proc[[#This Row],[Obj]],13,10),"")</f>
        <v>JP01TDOZ04</v>
      </c>
      <c r="I4068" s="152"/>
      <c r="J4068" s="105" t="b">
        <f>Proc[[#This Row],[Requested]]=Proc[[#This Row],[CurrentParent]]</f>
        <v>1</v>
      </c>
      <c r="K4068" s="152" t="str">
        <f>IF(Proc[[#This Row],[Author]]="Marcela Urrego",VLOOKUP(LEFT(Proc[[#This Row],[Requested]],1),Table3[#All],2,0),VLOOKUP(Proc[[#This Row],[Author]],Table4[],2,0))</f>
        <v>EL</v>
      </c>
      <c r="L4068" s="105" t="s">
        <v>3524</v>
      </c>
      <c r="M4068" s="101">
        <v>45902</v>
      </c>
      <c r="N4068" s="102"/>
      <c r="O4068" s="102"/>
      <c r="P4068" s="101" t="str">
        <f ca="1">IF(Proc[[#This Row],[DaysAgeing]]&gt;5,"yep","on track")</f>
        <v>yep</v>
      </c>
      <c r="Q4068" s="2">
        <f ca="1">IF(Proc[[#This Row],[DateClosed]]="",ABS(NETWORKDAYS(Proc[[#This Row],[DateOpened]],TODAY()))-1,ABS(NETWORKDAYS(Proc[[#This Row],[DateOpened]],Proc[[#This Row],[DateClosed]]))-1)</f>
        <v>153</v>
      </c>
      <c r="R4068" s="101" t="s">
        <v>4357</v>
      </c>
      <c r="S4068" s="105"/>
      <c r="T4068" s="153">
        <v>4067</v>
      </c>
    </row>
    <row r="4069" spans="1:20" hidden="1">
      <c r="A4069" s="106" t="s">
        <v>4429</v>
      </c>
      <c r="B4069" s="111" t="str">
        <f>IFERROR(VLOOKUP(Proc[[#This Row],[App]],Table2[],3,0),"open")</f>
        <v>ok</v>
      </c>
      <c r="C4069" s="106" t="s">
        <v>369</v>
      </c>
      <c r="D4069" s="152" t="s">
        <v>4303</v>
      </c>
      <c r="E4069" s="152" t="s">
        <v>4414</v>
      </c>
      <c r="F4069" s="105" t="s">
        <v>4414</v>
      </c>
      <c r="G4069" s="106" t="s">
        <v>406</v>
      </c>
      <c r="H4069" s="105" t="str">
        <f>IF(Proc[[#This Row],[type]]="LFF (MDG-F)",MID(Proc[[#This Row],[Obj]],13,10),"")</f>
        <v>JP01TDOZ05</v>
      </c>
      <c r="I4069" s="152"/>
      <c r="J4069" s="105" t="b">
        <f>Proc[[#This Row],[Requested]]=Proc[[#This Row],[CurrentParent]]</f>
        <v>1</v>
      </c>
      <c r="K4069" s="107" t="str">
        <f>IF(Proc[[#This Row],[Author]]="Marcela Urrego",VLOOKUP(LEFT(Proc[[#This Row],[Requested]],1),Table3[#All],2,0),VLOOKUP(Proc[[#This Row],[Author]],Table4[],2,0))</f>
        <v>EL</v>
      </c>
      <c r="L4069" s="105" t="s">
        <v>3524</v>
      </c>
      <c r="M4069" s="101">
        <v>45902</v>
      </c>
      <c r="N4069" s="102"/>
      <c r="O4069" s="102"/>
      <c r="P4069" s="101" t="str">
        <f ca="1">IF(Proc[[#This Row],[DaysAgeing]]&gt;5,"yep","on track")</f>
        <v>yep</v>
      </c>
      <c r="Q4069" s="2">
        <f ca="1">IF(Proc[[#This Row],[DateClosed]]="",ABS(NETWORKDAYS(Proc[[#This Row],[DateOpened]],TODAY()))-1,ABS(NETWORKDAYS(Proc[[#This Row],[DateOpened]],Proc[[#This Row],[DateClosed]]))-1)</f>
        <v>153</v>
      </c>
      <c r="R4069" s="101" t="s">
        <v>4357</v>
      </c>
      <c r="S4069" s="105"/>
      <c r="T4069" s="153">
        <v>4068</v>
      </c>
    </row>
    <row r="4070" spans="1:20" hidden="1">
      <c r="A4070" s="106" t="s">
        <v>4429</v>
      </c>
      <c r="B4070" s="152" t="str">
        <f>IFERROR(VLOOKUP(Proc[[#This Row],[App]],Table2[],3,0),"open")</f>
        <v>ok</v>
      </c>
      <c r="C4070" s="106" t="s">
        <v>369</v>
      </c>
      <c r="D4070" s="152" t="s">
        <v>4304</v>
      </c>
      <c r="E4070" s="152" t="s">
        <v>4414</v>
      </c>
      <c r="F4070" s="105" t="s">
        <v>4414</v>
      </c>
      <c r="G4070" s="106" t="s">
        <v>406</v>
      </c>
      <c r="H4070" s="105" t="str">
        <f>IF(Proc[[#This Row],[type]]="LFF (MDG-F)",MID(Proc[[#This Row],[Obj]],13,10),"")</f>
        <v>JP01TDOZ06</v>
      </c>
      <c r="I4070" s="152"/>
      <c r="J4070" s="105" t="b">
        <f>Proc[[#This Row],[Requested]]=Proc[[#This Row],[CurrentParent]]</f>
        <v>1</v>
      </c>
      <c r="K4070" s="152" t="str">
        <f>IF(Proc[[#This Row],[Author]]="Marcela Urrego",VLOOKUP(LEFT(Proc[[#This Row],[Requested]],1),Table3[#All],2,0),VLOOKUP(Proc[[#This Row],[Author]],Table4[],2,0))</f>
        <v>EL</v>
      </c>
      <c r="L4070" s="105" t="s">
        <v>3524</v>
      </c>
      <c r="M4070" s="101">
        <v>45902</v>
      </c>
      <c r="N4070" s="102"/>
      <c r="O4070" s="102"/>
      <c r="P4070" s="101" t="str">
        <f ca="1">IF(Proc[[#This Row],[DaysAgeing]]&gt;5,"yep","on track")</f>
        <v>yep</v>
      </c>
      <c r="Q4070" s="2">
        <f ca="1">IF(Proc[[#This Row],[DateClosed]]="",ABS(NETWORKDAYS(Proc[[#This Row],[DateOpened]],TODAY()))-1,ABS(NETWORKDAYS(Proc[[#This Row],[DateOpened]],Proc[[#This Row],[DateClosed]]))-1)</f>
        <v>153</v>
      </c>
      <c r="R4070" s="101" t="s">
        <v>4357</v>
      </c>
      <c r="S4070" s="105"/>
      <c r="T4070" s="153">
        <v>4069</v>
      </c>
    </row>
    <row r="4071" spans="1:20" hidden="1">
      <c r="A4071" s="106" t="s">
        <v>4429</v>
      </c>
      <c r="B4071" s="111" t="str">
        <f>IFERROR(VLOOKUP(Proc[[#This Row],[App]],Table2[],3,0),"open")</f>
        <v>ok</v>
      </c>
      <c r="C4071" s="106" t="s">
        <v>369</v>
      </c>
      <c r="D4071" s="152" t="s">
        <v>4305</v>
      </c>
      <c r="E4071" s="152" t="s">
        <v>4415</v>
      </c>
      <c r="F4071" s="105" t="s">
        <v>4415</v>
      </c>
      <c r="G4071" s="106" t="s">
        <v>406</v>
      </c>
      <c r="H4071" s="105" t="str">
        <f>IF(Proc[[#This Row],[type]]="LFF (MDG-F)",MID(Proc[[#This Row],[Obj]],13,10),"")</f>
        <v>JP01TEOZ01</v>
      </c>
      <c r="I4071" s="152"/>
      <c r="J4071" s="105" t="b">
        <f>Proc[[#This Row],[Requested]]=Proc[[#This Row],[CurrentParent]]</f>
        <v>1</v>
      </c>
      <c r="K4071" s="107" t="str">
        <f>IF(Proc[[#This Row],[Author]]="Marcela Urrego",VLOOKUP(LEFT(Proc[[#This Row],[Requested]],1),Table3[#All],2,0),VLOOKUP(Proc[[#This Row],[Author]],Table4[],2,0))</f>
        <v>EL</v>
      </c>
      <c r="L4071" s="105" t="s">
        <v>3524</v>
      </c>
      <c r="M4071" s="101">
        <v>45902</v>
      </c>
      <c r="N4071" s="102"/>
      <c r="O4071" s="102"/>
      <c r="P4071" s="101" t="str">
        <f ca="1">IF(Proc[[#This Row],[DaysAgeing]]&gt;5,"yep","on track")</f>
        <v>yep</v>
      </c>
      <c r="Q4071" s="2">
        <f ca="1">IF(Proc[[#This Row],[DateClosed]]="",ABS(NETWORKDAYS(Proc[[#This Row],[DateOpened]],TODAY()))-1,ABS(NETWORKDAYS(Proc[[#This Row],[DateOpened]],Proc[[#This Row],[DateClosed]]))-1)</f>
        <v>153</v>
      </c>
      <c r="R4071" s="101" t="s">
        <v>4357</v>
      </c>
      <c r="S4071" s="105"/>
      <c r="T4071" s="153">
        <v>4070</v>
      </c>
    </row>
    <row r="4072" spans="1:20" hidden="1">
      <c r="A4072" s="106" t="s">
        <v>4429</v>
      </c>
      <c r="B4072" s="152" t="str">
        <f>IFERROR(VLOOKUP(Proc[[#This Row],[App]],Table2[],3,0),"open")</f>
        <v>ok</v>
      </c>
      <c r="C4072" s="106" t="s">
        <v>369</v>
      </c>
      <c r="D4072" s="152" t="s">
        <v>4274</v>
      </c>
      <c r="E4072" s="152" t="s">
        <v>4412</v>
      </c>
      <c r="F4072" s="105" t="s">
        <v>4412</v>
      </c>
      <c r="G4072" s="106" t="s">
        <v>406</v>
      </c>
      <c r="H4072" s="105" t="str">
        <f>IF(Proc[[#This Row],[type]]="LFF (MDG-F)",MID(Proc[[#This Row],[Obj]],13,10),"")</f>
        <v>JP01TAOB00</v>
      </c>
      <c r="I4072" s="152"/>
      <c r="J4072" s="105" t="b">
        <f>Proc[[#This Row],[Requested]]=Proc[[#This Row],[CurrentParent]]</f>
        <v>1</v>
      </c>
      <c r="K4072" s="152" t="str">
        <f>IF(Proc[[#This Row],[Author]]="Marcela Urrego",VLOOKUP(LEFT(Proc[[#This Row],[Requested]],1),Table3[#All],2,0),VLOOKUP(Proc[[#This Row],[Author]],Table4[],2,0))</f>
        <v>EL</v>
      </c>
      <c r="L4072" s="105" t="s">
        <v>3524</v>
      </c>
      <c r="M4072" s="101">
        <v>45902</v>
      </c>
      <c r="N4072" s="102"/>
      <c r="O4072" s="102"/>
      <c r="P4072" s="101" t="str">
        <f ca="1">IF(Proc[[#This Row],[DaysAgeing]]&gt;5,"yep","on track")</f>
        <v>yep</v>
      </c>
      <c r="Q4072" s="2">
        <f ca="1">IF(Proc[[#This Row],[DateClosed]]="",ABS(NETWORKDAYS(Proc[[#This Row],[DateOpened]],TODAY()))-1,ABS(NETWORKDAYS(Proc[[#This Row],[DateOpened]],Proc[[#This Row],[DateClosed]]))-1)</f>
        <v>153</v>
      </c>
      <c r="R4072" s="101" t="s">
        <v>4357</v>
      </c>
      <c r="S4072" s="105"/>
      <c r="T4072" s="153">
        <v>4071</v>
      </c>
    </row>
    <row r="4073" spans="1:20" hidden="1">
      <c r="A4073" s="106" t="s">
        <v>4429</v>
      </c>
      <c r="B4073" s="152" t="str">
        <f>IFERROR(VLOOKUP(Proc[[#This Row],[App]],Table2[],3,0),"open")</f>
        <v>ok</v>
      </c>
      <c r="C4073" s="106" t="s">
        <v>369</v>
      </c>
      <c r="D4073" s="152" t="s">
        <v>4275</v>
      </c>
      <c r="E4073" s="152" t="s">
        <v>4412</v>
      </c>
      <c r="F4073" s="105" t="s">
        <v>4412</v>
      </c>
      <c r="G4073" s="106" t="s">
        <v>406</v>
      </c>
      <c r="H4073" s="105" t="str">
        <f>IF(Proc[[#This Row],[type]]="LFF (MDG-F)",MID(Proc[[#This Row],[Obj]],13,10),"")</f>
        <v>JP01TAOB01</v>
      </c>
      <c r="I4073" s="152"/>
      <c r="J4073" s="105" t="b">
        <f>Proc[[#This Row],[Requested]]=Proc[[#This Row],[CurrentParent]]</f>
        <v>1</v>
      </c>
      <c r="K4073" s="152" t="str">
        <f>IF(Proc[[#This Row],[Author]]="Marcela Urrego",VLOOKUP(LEFT(Proc[[#This Row],[Requested]],1),Table3[#All],2,0),VLOOKUP(Proc[[#This Row],[Author]],Table4[],2,0))</f>
        <v>EL</v>
      </c>
      <c r="L4073" s="105" t="s">
        <v>3524</v>
      </c>
      <c r="M4073" s="101">
        <v>45902</v>
      </c>
      <c r="N4073" s="102"/>
      <c r="O4073" s="102"/>
      <c r="P4073" s="101" t="str">
        <f ca="1">IF(Proc[[#This Row],[DaysAgeing]]&gt;5,"yep","on track")</f>
        <v>yep</v>
      </c>
      <c r="Q4073" s="2">
        <f ca="1">IF(Proc[[#This Row],[DateClosed]]="",ABS(NETWORKDAYS(Proc[[#This Row],[DateOpened]],TODAY()))-1,ABS(NETWORKDAYS(Proc[[#This Row],[DateOpened]],Proc[[#This Row],[DateClosed]]))-1)</f>
        <v>153</v>
      </c>
      <c r="R4073" s="101" t="s">
        <v>4357</v>
      </c>
      <c r="S4073" s="105"/>
      <c r="T4073" s="153">
        <v>4072</v>
      </c>
    </row>
    <row r="4074" spans="1:20" hidden="1">
      <c r="A4074" s="106" t="s">
        <v>4429</v>
      </c>
      <c r="B4074" s="152" t="str">
        <f>IFERROR(VLOOKUP(Proc[[#This Row],[App]],Table2[],3,0),"open")</f>
        <v>ok</v>
      </c>
      <c r="C4074" s="106" t="s">
        <v>369</v>
      </c>
      <c r="D4074" s="152" t="s">
        <v>4276</v>
      </c>
      <c r="E4074" s="152" t="s">
        <v>4412</v>
      </c>
      <c r="F4074" s="105" t="s">
        <v>4412</v>
      </c>
      <c r="G4074" s="106" t="s">
        <v>406</v>
      </c>
      <c r="H4074" s="105" t="str">
        <f>IF(Proc[[#This Row],[type]]="LFF (MDG-F)",MID(Proc[[#This Row],[Obj]],13,10),"")</f>
        <v>JP01TAOB02</v>
      </c>
      <c r="I4074" s="152"/>
      <c r="J4074" s="105" t="b">
        <f>Proc[[#This Row],[Requested]]=Proc[[#This Row],[CurrentParent]]</f>
        <v>1</v>
      </c>
      <c r="K4074" s="152" t="str">
        <f>IF(Proc[[#This Row],[Author]]="Marcela Urrego",VLOOKUP(LEFT(Proc[[#This Row],[Requested]],1),Table3[#All],2,0),VLOOKUP(Proc[[#This Row],[Author]],Table4[],2,0))</f>
        <v>EL</v>
      </c>
      <c r="L4074" s="105" t="s">
        <v>3524</v>
      </c>
      <c r="M4074" s="101">
        <v>45902</v>
      </c>
      <c r="N4074" s="102"/>
      <c r="O4074" s="102"/>
      <c r="P4074" s="101" t="str">
        <f ca="1">IF(Proc[[#This Row],[DaysAgeing]]&gt;5,"yep","on track")</f>
        <v>yep</v>
      </c>
      <c r="Q4074" s="2">
        <f ca="1">IF(Proc[[#This Row],[DateClosed]]="",ABS(NETWORKDAYS(Proc[[#This Row],[DateOpened]],TODAY()))-1,ABS(NETWORKDAYS(Proc[[#This Row],[DateOpened]],Proc[[#This Row],[DateClosed]]))-1)</f>
        <v>153</v>
      </c>
      <c r="R4074" s="101" t="s">
        <v>4357</v>
      </c>
      <c r="S4074" s="105"/>
      <c r="T4074" s="153">
        <v>4073</v>
      </c>
    </row>
    <row r="4075" spans="1:20" hidden="1">
      <c r="A4075" s="106" t="s">
        <v>4429</v>
      </c>
      <c r="B4075" s="152" t="str">
        <f>IFERROR(VLOOKUP(Proc[[#This Row],[App]],Table2[],3,0),"open")</f>
        <v>ok</v>
      </c>
      <c r="C4075" s="106" t="s">
        <v>369</v>
      </c>
      <c r="D4075" s="152" t="s">
        <v>4277</v>
      </c>
      <c r="E4075" s="152" t="s">
        <v>4412</v>
      </c>
      <c r="F4075" s="105" t="s">
        <v>4412</v>
      </c>
      <c r="G4075" s="106" t="s">
        <v>406</v>
      </c>
      <c r="H4075" s="105" t="str">
        <f>IF(Proc[[#This Row],[type]]="LFF (MDG-F)",MID(Proc[[#This Row],[Obj]],13,10),"")</f>
        <v>JP01TAOB99</v>
      </c>
      <c r="I4075" s="152"/>
      <c r="J4075" s="105" t="b">
        <f>Proc[[#This Row],[Requested]]=Proc[[#This Row],[CurrentParent]]</f>
        <v>1</v>
      </c>
      <c r="K4075" s="152" t="str">
        <f>IF(Proc[[#This Row],[Author]]="Marcela Urrego",VLOOKUP(LEFT(Proc[[#This Row],[Requested]],1),Table3[#All],2,0),VLOOKUP(Proc[[#This Row],[Author]],Table4[],2,0))</f>
        <v>EL</v>
      </c>
      <c r="L4075" s="105" t="s">
        <v>3524</v>
      </c>
      <c r="M4075" s="101">
        <v>45902</v>
      </c>
      <c r="N4075" s="102"/>
      <c r="O4075" s="102"/>
      <c r="P4075" s="101" t="str">
        <f ca="1">IF(Proc[[#This Row],[DaysAgeing]]&gt;5,"yep","on track")</f>
        <v>yep</v>
      </c>
      <c r="Q4075" s="2">
        <f ca="1">IF(Proc[[#This Row],[DateClosed]]="",ABS(NETWORKDAYS(Proc[[#This Row],[DateOpened]],TODAY()))-1,ABS(NETWORKDAYS(Proc[[#This Row],[DateOpened]],Proc[[#This Row],[DateClosed]]))-1)</f>
        <v>153</v>
      </c>
      <c r="R4075" s="140" t="s">
        <v>4357</v>
      </c>
      <c r="S4075" s="153"/>
      <c r="T4075" s="153">
        <v>4074</v>
      </c>
    </row>
    <row r="4076" spans="1:20" hidden="1">
      <c r="A4076" s="106" t="s">
        <v>4429</v>
      </c>
      <c r="B4076" s="152" t="str">
        <f>IFERROR(VLOOKUP(Proc[[#This Row],[App]],Table2[],3,0),"open")</f>
        <v>ok</v>
      </c>
      <c r="C4076" s="106" t="s">
        <v>369</v>
      </c>
      <c r="D4076" s="152" t="s">
        <v>4280</v>
      </c>
      <c r="E4076" s="152" t="s">
        <v>4412</v>
      </c>
      <c r="F4076" s="105" t="s">
        <v>4412</v>
      </c>
      <c r="G4076" s="106" t="s">
        <v>406</v>
      </c>
      <c r="H4076" s="105" t="str">
        <f>IF(Proc[[#This Row],[type]]="LFF (MDG-F)",MID(Proc[[#This Row],[Obj]],13,10),"")</f>
        <v>JP01TAOC02</v>
      </c>
      <c r="I4076" s="152"/>
      <c r="J4076" s="105" t="b">
        <f>Proc[[#This Row],[Requested]]=Proc[[#This Row],[CurrentParent]]</f>
        <v>1</v>
      </c>
      <c r="K4076" s="152" t="str">
        <f>IF(Proc[[#This Row],[Author]]="Marcela Urrego",VLOOKUP(LEFT(Proc[[#This Row],[Requested]],1),Table3[#All],2,0),VLOOKUP(Proc[[#This Row],[Author]],Table4[],2,0))</f>
        <v>EL</v>
      </c>
      <c r="L4076" s="105" t="s">
        <v>3524</v>
      </c>
      <c r="M4076" s="101">
        <v>45902</v>
      </c>
      <c r="N4076" s="102"/>
      <c r="O4076" s="102"/>
      <c r="P4076" s="101" t="str">
        <f ca="1">IF(Proc[[#This Row],[DaysAgeing]]&gt;5,"yep","on track")</f>
        <v>yep</v>
      </c>
      <c r="Q4076" s="2">
        <f ca="1">IF(Proc[[#This Row],[DateClosed]]="",ABS(NETWORKDAYS(Proc[[#This Row],[DateOpened]],TODAY()))-1,ABS(NETWORKDAYS(Proc[[#This Row],[DateOpened]],Proc[[#This Row],[DateClosed]]))-1)</f>
        <v>153</v>
      </c>
      <c r="R4076" s="101" t="s">
        <v>4357</v>
      </c>
      <c r="S4076" s="105"/>
      <c r="T4076" s="153">
        <v>4075</v>
      </c>
    </row>
    <row r="4077" spans="1:20" hidden="1">
      <c r="A4077" s="106" t="s">
        <v>4429</v>
      </c>
      <c r="B4077" s="152" t="str">
        <f>IFERROR(VLOOKUP(Proc[[#This Row],[App]],Table2[],3,0),"open")</f>
        <v>ok</v>
      </c>
      <c r="C4077" s="106" t="s">
        <v>369</v>
      </c>
      <c r="D4077" s="152" t="s">
        <v>4287</v>
      </c>
      <c r="E4077" s="152" t="s">
        <v>4412</v>
      </c>
      <c r="F4077" s="105" t="s">
        <v>4412</v>
      </c>
      <c r="G4077" s="106" t="s">
        <v>406</v>
      </c>
      <c r="H4077" s="105" t="str">
        <f>IF(Proc[[#This Row],[type]]="LFF (MDG-F)",MID(Proc[[#This Row],[Obj]],13,10),"")</f>
        <v>JP01TAOE00</v>
      </c>
      <c r="I4077" s="152"/>
      <c r="J4077" s="105" t="b">
        <f>Proc[[#This Row],[Requested]]=Proc[[#This Row],[CurrentParent]]</f>
        <v>1</v>
      </c>
      <c r="K4077" s="152" t="str">
        <f>IF(Proc[[#This Row],[Author]]="Marcela Urrego",VLOOKUP(LEFT(Proc[[#This Row],[Requested]],1),Table3[#All],2,0),VLOOKUP(Proc[[#This Row],[Author]],Table4[],2,0))</f>
        <v>EL</v>
      </c>
      <c r="L4077" s="105" t="s">
        <v>3524</v>
      </c>
      <c r="M4077" s="101">
        <v>45902</v>
      </c>
      <c r="N4077" s="102"/>
      <c r="O4077" s="102"/>
      <c r="P4077" s="101" t="str">
        <f ca="1">IF(Proc[[#This Row],[DaysAgeing]]&gt;5,"yep","on track")</f>
        <v>yep</v>
      </c>
      <c r="Q4077" s="2">
        <f ca="1">IF(Proc[[#This Row],[DateClosed]]="",ABS(NETWORKDAYS(Proc[[#This Row],[DateOpened]],TODAY()))-1,ABS(NETWORKDAYS(Proc[[#This Row],[DateOpened]],Proc[[#This Row],[DateClosed]]))-1)</f>
        <v>153</v>
      </c>
      <c r="R4077" s="101" t="s">
        <v>4357</v>
      </c>
      <c r="S4077" s="105"/>
      <c r="T4077" s="153">
        <v>4076</v>
      </c>
    </row>
    <row r="4078" spans="1:20" hidden="1">
      <c r="A4078" s="106" t="s">
        <v>4429</v>
      </c>
      <c r="B4078" s="111" t="str">
        <f>IFERROR(VLOOKUP(Proc[[#This Row],[App]],Table2[],3,0),"open")</f>
        <v>ok</v>
      </c>
      <c r="C4078" s="106" t="s">
        <v>369</v>
      </c>
      <c r="D4078" s="152" t="s">
        <v>4288</v>
      </c>
      <c r="E4078" s="152" t="s">
        <v>4412</v>
      </c>
      <c r="F4078" s="153" t="s">
        <v>4412</v>
      </c>
      <c r="G4078" s="106" t="s">
        <v>406</v>
      </c>
      <c r="H4078" s="105" t="str">
        <f>IF(Proc[[#This Row],[type]]="LFF (MDG-F)",MID(Proc[[#This Row],[Obj]],13,10),"")</f>
        <v>JP01TAOE01</v>
      </c>
      <c r="I4078" s="152"/>
      <c r="J4078" s="105" t="b">
        <f>Proc[[#This Row],[Requested]]=Proc[[#This Row],[CurrentParent]]</f>
        <v>1</v>
      </c>
      <c r="K4078" s="107" t="str">
        <f>IF(Proc[[#This Row],[Author]]="Marcela Urrego",VLOOKUP(LEFT(Proc[[#This Row],[Requested]],1),Table3[#All],2,0),VLOOKUP(Proc[[#This Row],[Author]],Table4[],2,0))</f>
        <v>EL</v>
      </c>
      <c r="L4078" s="105" t="s">
        <v>3524</v>
      </c>
      <c r="M4078" s="101">
        <v>45902</v>
      </c>
      <c r="N4078" s="102"/>
      <c r="O4078" s="102"/>
      <c r="P4078" s="101" t="str">
        <f ca="1">IF(Proc[[#This Row],[DaysAgeing]]&gt;5,"yep","on track")</f>
        <v>yep</v>
      </c>
      <c r="Q4078" s="2">
        <f ca="1">IF(Proc[[#This Row],[DateClosed]]="",ABS(NETWORKDAYS(Proc[[#This Row],[DateOpened]],TODAY()))-1,ABS(NETWORKDAYS(Proc[[#This Row],[DateOpened]],Proc[[#This Row],[DateClosed]]))-1)</f>
        <v>153</v>
      </c>
      <c r="R4078" s="101" t="s">
        <v>4357</v>
      </c>
      <c r="S4078" s="105"/>
      <c r="T4078" s="153">
        <v>4077</v>
      </c>
    </row>
    <row r="4079" spans="1:20" hidden="1">
      <c r="A4079" s="106" t="s">
        <v>4429</v>
      </c>
      <c r="B4079" s="111" t="str">
        <f>IFERROR(VLOOKUP(Proc[[#This Row],[App]],Table2[],3,0),"open")</f>
        <v>ok</v>
      </c>
      <c r="C4079" s="106" t="s">
        <v>369</v>
      </c>
      <c r="D4079" s="152" t="s">
        <v>4289</v>
      </c>
      <c r="E4079" s="152" t="s">
        <v>4412</v>
      </c>
      <c r="F4079" s="153" t="s">
        <v>4412</v>
      </c>
      <c r="G4079" s="106" t="s">
        <v>406</v>
      </c>
      <c r="H4079" s="105" t="str">
        <f>IF(Proc[[#This Row],[type]]="LFF (MDG-F)",MID(Proc[[#This Row],[Obj]],13,10),"")</f>
        <v>JP01TAOE99</v>
      </c>
      <c r="I4079" s="152"/>
      <c r="J4079" s="105" t="b">
        <f>Proc[[#This Row],[Requested]]=Proc[[#This Row],[CurrentParent]]</f>
        <v>1</v>
      </c>
      <c r="K4079" s="107" t="str">
        <f>IF(Proc[[#This Row],[Author]]="Marcela Urrego",VLOOKUP(LEFT(Proc[[#This Row],[Requested]],1),Table3[#All],2,0),VLOOKUP(Proc[[#This Row],[Author]],Table4[],2,0))</f>
        <v>EL</v>
      </c>
      <c r="L4079" s="105" t="s">
        <v>3524</v>
      </c>
      <c r="M4079" s="101">
        <v>45902</v>
      </c>
      <c r="N4079" s="102"/>
      <c r="O4079" s="102"/>
      <c r="P4079" s="101" t="str">
        <f ca="1">IF(Proc[[#This Row],[DaysAgeing]]&gt;5,"yep","on track")</f>
        <v>yep</v>
      </c>
      <c r="Q4079" s="2">
        <f ca="1">IF(Proc[[#This Row],[DateClosed]]="",ABS(NETWORKDAYS(Proc[[#This Row],[DateOpened]],TODAY()))-1,ABS(NETWORKDAYS(Proc[[#This Row],[DateOpened]],Proc[[#This Row],[DateClosed]]))-1)</f>
        <v>153</v>
      </c>
      <c r="R4079" s="101" t="s">
        <v>4357</v>
      </c>
      <c r="S4079" s="105"/>
      <c r="T4079" s="153">
        <v>4078</v>
      </c>
    </row>
    <row r="4080" spans="1:20" hidden="1">
      <c r="A4080" s="106" t="s">
        <v>4429</v>
      </c>
      <c r="B4080" s="111" t="str">
        <f>IFERROR(VLOOKUP(Proc[[#This Row],[App]],Table2[],3,0),"open")</f>
        <v>ok</v>
      </c>
      <c r="C4080" s="106" t="s">
        <v>369</v>
      </c>
      <c r="D4080" s="152" t="s">
        <v>4271</v>
      </c>
      <c r="E4080" s="152" t="s">
        <v>4412</v>
      </c>
      <c r="F4080" s="153" t="s">
        <v>4412</v>
      </c>
      <c r="G4080" s="106" t="s">
        <v>406</v>
      </c>
      <c r="H4080" s="105" t="str">
        <f>IF(Proc[[#This Row],[type]]="LFF (MDG-F)",MID(Proc[[#This Row],[Obj]],13,10),"")</f>
        <v>JP01TAOA00</v>
      </c>
      <c r="I4080" s="152"/>
      <c r="J4080" s="105" t="b">
        <f>Proc[[#This Row],[Requested]]=Proc[[#This Row],[CurrentParent]]</f>
        <v>1</v>
      </c>
      <c r="K4080" s="107" t="str">
        <f>IF(Proc[[#This Row],[Author]]="Marcela Urrego",VLOOKUP(LEFT(Proc[[#This Row],[Requested]],1),Table3[#All],2,0),VLOOKUP(Proc[[#This Row],[Author]],Table4[],2,0))</f>
        <v>EL</v>
      </c>
      <c r="L4080" s="105" t="s">
        <v>3524</v>
      </c>
      <c r="M4080" s="101">
        <v>45902</v>
      </c>
      <c r="N4080" s="102"/>
      <c r="O4080" s="102"/>
      <c r="P4080" s="101" t="str">
        <f ca="1">IF(Proc[[#This Row],[DaysAgeing]]&gt;5,"yep","on track")</f>
        <v>yep</v>
      </c>
      <c r="Q4080" s="2">
        <f ca="1">IF(Proc[[#This Row],[DateClosed]]="",ABS(NETWORKDAYS(Proc[[#This Row],[DateOpened]],TODAY()))-1,ABS(NETWORKDAYS(Proc[[#This Row],[DateOpened]],Proc[[#This Row],[DateClosed]]))-1)</f>
        <v>153</v>
      </c>
      <c r="R4080" s="101" t="s">
        <v>4357</v>
      </c>
      <c r="S4080" s="105"/>
      <c r="T4080" s="153">
        <v>4079</v>
      </c>
    </row>
    <row r="4081" spans="1:20" hidden="1">
      <c r="A4081" s="106" t="s">
        <v>4429</v>
      </c>
      <c r="B4081" s="111" t="str">
        <f>IFERROR(VLOOKUP(Proc[[#This Row],[App]],Table2[],3,0),"open")</f>
        <v>ok</v>
      </c>
      <c r="C4081" s="106" t="s">
        <v>369</v>
      </c>
      <c r="D4081" s="152" t="s">
        <v>4272</v>
      </c>
      <c r="E4081" s="152" t="s">
        <v>4412</v>
      </c>
      <c r="F4081" s="153" t="s">
        <v>4412</v>
      </c>
      <c r="G4081" s="106" t="s">
        <v>406</v>
      </c>
      <c r="H4081" s="105" t="str">
        <f>IF(Proc[[#This Row],[type]]="LFF (MDG-F)",MID(Proc[[#This Row],[Obj]],13,10),"")</f>
        <v>JP01TAOA01</v>
      </c>
      <c r="I4081" s="152"/>
      <c r="J4081" s="105" t="b">
        <f>Proc[[#This Row],[Requested]]=Proc[[#This Row],[CurrentParent]]</f>
        <v>1</v>
      </c>
      <c r="K4081" s="107" t="str">
        <f>IF(Proc[[#This Row],[Author]]="Marcela Urrego",VLOOKUP(LEFT(Proc[[#This Row],[Requested]],1),Table3[#All],2,0),VLOOKUP(Proc[[#This Row],[Author]],Table4[],2,0))</f>
        <v>EL</v>
      </c>
      <c r="L4081" s="105" t="s">
        <v>3524</v>
      </c>
      <c r="M4081" s="101">
        <v>45902</v>
      </c>
      <c r="N4081" s="102"/>
      <c r="O4081" s="102"/>
      <c r="P4081" s="101" t="str">
        <f ca="1">IF(Proc[[#This Row],[DaysAgeing]]&gt;5,"yep","on track")</f>
        <v>yep</v>
      </c>
      <c r="Q4081" s="2">
        <f ca="1">IF(Proc[[#This Row],[DateClosed]]="",ABS(NETWORKDAYS(Proc[[#This Row],[DateOpened]],TODAY()))-1,ABS(NETWORKDAYS(Proc[[#This Row],[DateOpened]],Proc[[#This Row],[DateClosed]]))-1)</f>
        <v>153</v>
      </c>
      <c r="R4081" s="101" t="s">
        <v>4357</v>
      </c>
      <c r="S4081" s="105"/>
      <c r="T4081" s="153">
        <v>4080</v>
      </c>
    </row>
    <row r="4082" spans="1:20" hidden="1">
      <c r="A4082" s="106" t="s">
        <v>4429</v>
      </c>
      <c r="B4082" s="111" t="str">
        <f>IFERROR(VLOOKUP(Proc[[#This Row],[App]],Table2[],3,0),"open")</f>
        <v>ok</v>
      </c>
      <c r="C4082" s="106" t="s">
        <v>369</v>
      </c>
      <c r="D4082" s="152" t="s">
        <v>4273</v>
      </c>
      <c r="E4082" s="152" t="s">
        <v>4412</v>
      </c>
      <c r="F4082" s="153" t="s">
        <v>4412</v>
      </c>
      <c r="G4082" s="106" t="s">
        <v>406</v>
      </c>
      <c r="H4082" s="105" t="str">
        <f>IF(Proc[[#This Row],[type]]="LFF (MDG-F)",MID(Proc[[#This Row],[Obj]],13,10),"")</f>
        <v>JP01TAOA99</v>
      </c>
      <c r="I4082" s="152"/>
      <c r="J4082" s="105" t="b">
        <f>Proc[[#This Row],[Requested]]=Proc[[#This Row],[CurrentParent]]</f>
        <v>1</v>
      </c>
      <c r="K4082" s="107" t="str">
        <f>IF(Proc[[#This Row],[Author]]="Marcela Urrego",VLOOKUP(LEFT(Proc[[#This Row],[Requested]],1),Table3[#All],2,0),VLOOKUP(Proc[[#This Row],[Author]],Table4[],2,0))</f>
        <v>EL</v>
      </c>
      <c r="L4082" s="105" t="s">
        <v>3524</v>
      </c>
      <c r="M4082" s="101">
        <v>45902</v>
      </c>
      <c r="N4082" s="102"/>
      <c r="O4082" s="102"/>
      <c r="P4082" s="101" t="str">
        <f ca="1">IF(Proc[[#This Row],[DaysAgeing]]&gt;5,"yep","on track")</f>
        <v>yep</v>
      </c>
      <c r="Q4082" s="2">
        <f ca="1">IF(Proc[[#This Row],[DateClosed]]="",ABS(NETWORKDAYS(Proc[[#This Row],[DateOpened]],TODAY()))-1,ABS(NETWORKDAYS(Proc[[#This Row],[DateOpened]],Proc[[#This Row],[DateClosed]]))-1)</f>
        <v>153</v>
      </c>
      <c r="R4082" s="101" t="s">
        <v>4357</v>
      </c>
      <c r="S4082" s="105"/>
      <c r="T4082" s="153">
        <v>4081</v>
      </c>
    </row>
    <row r="4083" spans="1:20" hidden="1">
      <c r="A4083" s="106" t="s">
        <v>4429</v>
      </c>
      <c r="B4083" s="152" t="str">
        <f>IFERROR(VLOOKUP(Proc[[#This Row],[App]],Table2[],3,0),"open")</f>
        <v>ok</v>
      </c>
      <c r="C4083" s="106" t="s">
        <v>369</v>
      </c>
      <c r="D4083" s="152" t="s">
        <v>4285</v>
      </c>
      <c r="E4083" s="152" t="s">
        <v>4412</v>
      </c>
      <c r="F4083" s="105" t="s">
        <v>4412</v>
      </c>
      <c r="G4083" s="106" t="s">
        <v>406</v>
      </c>
      <c r="H4083" s="105" t="str">
        <f>IF(Proc[[#This Row],[type]]="LFF (MDG-F)",MID(Proc[[#This Row],[Obj]],13,10),"")</f>
        <v>JP01TAOD02</v>
      </c>
      <c r="I4083" s="152"/>
      <c r="J4083" s="105" t="b">
        <f>Proc[[#This Row],[Requested]]=Proc[[#This Row],[CurrentParent]]</f>
        <v>1</v>
      </c>
      <c r="K4083" s="152" t="str">
        <f>IF(Proc[[#This Row],[Author]]="Marcela Urrego",VLOOKUP(LEFT(Proc[[#This Row],[Requested]],1),Table3[#All],2,0),VLOOKUP(Proc[[#This Row],[Author]],Table4[],2,0))</f>
        <v>EL</v>
      </c>
      <c r="L4083" s="105" t="s">
        <v>3524</v>
      </c>
      <c r="M4083" s="101">
        <v>45902</v>
      </c>
      <c r="N4083" s="102"/>
      <c r="O4083" s="102"/>
      <c r="P4083" s="101" t="str">
        <f ca="1">IF(Proc[[#This Row],[DaysAgeing]]&gt;5,"yep","on track")</f>
        <v>yep</v>
      </c>
      <c r="Q4083" s="2">
        <f ca="1">IF(Proc[[#This Row],[DateClosed]]="",ABS(NETWORKDAYS(Proc[[#This Row],[DateOpened]],TODAY()))-1,ABS(NETWORKDAYS(Proc[[#This Row],[DateOpened]],Proc[[#This Row],[DateClosed]]))-1)</f>
        <v>153</v>
      </c>
      <c r="R4083" s="101" t="s">
        <v>4357</v>
      </c>
      <c r="S4083" s="105"/>
      <c r="T4083" s="153">
        <v>4082</v>
      </c>
    </row>
    <row r="4084" spans="1:20" hidden="1">
      <c r="A4084" s="106" t="s">
        <v>4429</v>
      </c>
      <c r="B4084" s="111" t="str">
        <f>IFERROR(VLOOKUP(Proc[[#This Row],[App]],Table2[],3,0),"open")</f>
        <v>ok</v>
      </c>
      <c r="C4084" s="106" t="s">
        <v>369</v>
      </c>
      <c r="D4084" s="152" t="s">
        <v>4295</v>
      </c>
      <c r="E4084" s="152" t="s">
        <v>4412</v>
      </c>
      <c r="F4084" s="153" t="s">
        <v>4412</v>
      </c>
      <c r="G4084" s="106" t="s">
        <v>406</v>
      </c>
      <c r="H4084" s="105" t="str">
        <f>IF(Proc[[#This Row],[type]]="LFF (MDG-F)",MID(Proc[[#This Row],[Obj]],13,10),"")</f>
        <v>JP01TAOZ06</v>
      </c>
      <c r="I4084" s="152"/>
      <c r="J4084" s="105" t="b">
        <f>Proc[[#This Row],[Requested]]=Proc[[#This Row],[CurrentParent]]</f>
        <v>1</v>
      </c>
      <c r="K4084" s="107" t="str">
        <f>IF(Proc[[#This Row],[Author]]="Marcela Urrego",VLOOKUP(LEFT(Proc[[#This Row],[Requested]],1),Table3[#All],2,0),VLOOKUP(Proc[[#This Row],[Author]],Table4[],2,0))</f>
        <v>EL</v>
      </c>
      <c r="L4084" s="105" t="s">
        <v>3524</v>
      </c>
      <c r="M4084" s="101">
        <v>45902</v>
      </c>
      <c r="N4084" s="102"/>
      <c r="O4084" s="102"/>
      <c r="P4084" s="101" t="str">
        <f ca="1">IF(Proc[[#This Row],[DaysAgeing]]&gt;5,"yep","on track")</f>
        <v>yep</v>
      </c>
      <c r="Q4084" s="2">
        <f ca="1">IF(Proc[[#This Row],[DateClosed]]="",ABS(NETWORKDAYS(Proc[[#This Row],[DateOpened]],TODAY()))-1,ABS(NETWORKDAYS(Proc[[#This Row],[DateOpened]],Proc[[#This Row],[DateClosed]]))-1)</f>
        <v>153</v>
      </c>
      <c r="R4084" s="101" t="s">
        <v>4357</v>
      </c>
      <c r="S4084" s="105"/>
      <c r="T4084" s="153">
        <v>4083</v>
      </c>
    </row>
    <row r="4085" spans="1:20" hidden="1">
      <c r="A4085" s="106" t="s">
        <v>4429</v>
      </c>
      <c r="B4085" s="111" t="str">
        <f>IFERROR(VLOOKUP(Proc[[#This Row],[App]],Table2[],3,0),"open")</f>
        <v>ok</v>
      </c>
      <c r="C4085" s="106" t="s">
        <v>369</v>
      </c>
      <c r="D4085" s="152" t="s">
        <v>4251</v>
      </c>
      <c r="E4085" s="152" t="s">
        <v>1871</v>
      </c>
      <c r="F4085" s="153" t="s">
        <v>1871</v>
      </c>
      <c r="G4085" s="106" t="s">
        <v>406</v>
      </c>
      <c r="H4085" s="105" t="str">
        <f>IF(Proc[[#This Row],[type]]="LFF (MDG-F)",MID(Proc[[#This Row],[Obj]],13,10),"")</f>
        <v>JP01GSQ013</v>
      </c>
      <c r="I4085" s="152"/>
      <c r="J4085" s="105" t="b">
        <f>Proc[[#This Row],[Requested]]=Proc[[#This Row],[CurrentParent]]</f>
        <v>1</v>
      </c>
      <c r="K4085" s="107" t="str">
        <f>IF(Proc[[#This Row],[Author]]="Marcela Urrego",VLOOKUP(LEFT(Proc[[#This Row],[Requested]],1),Table3[#All],2,0),VLOOKUP(Proc[[#This Row],[Author]],Table4[],2,0))</f>
        <v>EL</v>
      </c>
      <c r="L4085" s="105" t="s">
        <v>3524</v>
      </c>
      <c r="M4085" s="101">
        <v>45902</v>
      </c>
      <c r="N4085" s="102"/>
      <c r="O4085" s="102"/>
      <c r="P4085" s="101" t="str">
        <f ca="1">IF(Proc[[#This Row],[DaysAgeing]]&gt;5,"yep","on track")</f>
        <v>yep</v>
      </c>
      <c r="Q4085" s="2">
        <f ca="1">IF(Proc[[#This Row],[DateClosed]]="",ABS(NETWORKDAYS(Proc[[#This Row],[DateOpened]],TODAY()))-1,ABS(NETWORKDAYS(Proc[[#This Row],[DateOpened]],Proc[[#This Row],[DateClosed]]))-1)</f>
        <v>153</v>
      </c>
      <c r="R4085" s="101" t="s">
        <v>4357</v>
      </c>
      <c r="S4085" s="105"/>
      <c r="T4085" s="153">
        <v>4084</v>
      </c>
    </row>
    <row r="4086" spans="1:20" hidden="1">
      <c r="A4086" s="106" t="s">
        <v>4429</v>
      </c>
      <c r="B4086" s="111" t="str">
        <f>IFERROR(VLOOKUP(Proc[[#This Row],[App]],Table2[],3,0),"open")</f>
        <v>ok</v>
      </c>
      <c r="C4086" s="106" t="s">
        <v>369</v>
      </c>
      <c r="D4086" s="152" t="s">
        <v>4290</v>
      </c>
      <c r="E4086" s="152" t="s">
        <v>4412</v>
      </c>
      <c r="F4086" s="153" t="s">
        <v>4412</v>
      </c>
      <c r="G4086" s="106" t="s">
        <v>406</v>
      </c>
      <c r="H4086" s="105" t="str">
        <f>IF(Proc[[#This Row],[type]]="LFF (MDG-F)",MID(Proc[[#This Row],[Obj]],13,10),"")</f>
        <v>JP01TAOZ01</v>
      </c>
      <c r="I4086" s="152"/>
      <c r="J4086" s="105" t="b">
        <f>Proc[[#This Row],[Requested]]=Proc[[#This Row],[CurrentParent]]</f>
        <v>1</v>
      </c>
      <c r="K4086" s="107" t="str">
        <f>IF(Proc[[#This Row],[Author]]="Marcela Urrego",VLOOKUP(LEFT(Proc[[#This Row],[Requested]],1),Table3[#All],2,0),VLOOKUP(Proc[[#This Row],[Author]],Table4[],2,0))</f>
        <v>EL</v>
      </c>
      <c r="L4086" s="105" t="s">
        <v>3524</v>
      </c>
      <c r="M4086" s="101">
        <v>45902</v>
      </c>
      <c r="N4086" s="102"/>
      <c r="O4086" s="102"/>
      <c r="P4086" s="101" t="str">
        <f ca="1">IF(Proc[[#This Row],[DaysAgeing]]&gt;5,"yep","on track")</f>
        <v>yep</v>
      </c>
      <c r="Q4086" s="2">
        <f ca="1">IF(Proc[[#This Row],[DateClosed]]="",ABS(NETWORKDAYS(Proc[[#This Row],[DateOpened]],TODAY()))-1,ABS(NETWORKDAYS(Proc[[#This Row],[DateOpened]],Proc[[#This Row],[DateClosed]]))-1)</f>
        <v>153</v>
      </c>
      <c r="R4086" s="101" t="s">
        <v>4357</v>
      </c>
      <c r="S4086" s="105"/>
      <c r="T4086" s="153">
        <v>4085</v>
      </c>
    </row>
    <row r="4087" spans="1:20" hidden="1">
      <c r="A4087" s="106" t="s">
        <v>4429</v>
      </c>
      <c r="B4087" s="152" t="str">
        <f>IFERROR(VLOOKUP(Proc[[#This Row],[App]],Table2[],3,0),"open")</f>
        <v>ok</v>
      </c>
      <c r="C4087" s="106" t="s">
        <v>369</v>
      </c>
      <c r="D4087" s="152" t="s">
        <v>4310</v>
      </c>
      <c r="E4087" s="152" t="s">
        <v>4416</v>
      </c>
      <c r="F4087" s="105" t="s">
        <v>4416</v>
      </c>
      <c r="G4087" s="106" t="s">
        <v>406</v>
      </c>
      <c r="H4087" s="105" t="str">
        <f>IF(Proc[[#This Row],[type]]="LFF (MDG-F)",MID(Proc[[#This Row],[Obj]],13,10),"")</f>
        <v>JP01TLOZ01</v>
      </c>
      <c r="I4087" s="152"/>
      <c r="J4087" s="105" t="b">
        <f>Proc[[#This Row],[Requested]]=Proc[[#This Row],[CurrentParent]]</f>
        <v>1</v>
      </c>
      <c r="K4087" s="152" t="str">
        <f>IF(Proc[[#This Row],[Author]]="Marcela Urrego",VLOOKUP(LEFT(Proc[[#This Row],[Requested]],1),Table3[#All],2,0),VLOOKUP(Proc[[#This Row],[Author]],Table4[],2,0))</f>
        <v>EL</v>
      </c>
      <c r="L4087" s="105" t="s">
        <v>3524</v>
      </c>
      <c r="M4087" s="101">
        <v>45902</v>
      </c>
      <c r="N4087" s="102"/>
      <c r="O4087" s="102"/>
      <c r="P4087" s="101" t="str">
        <f ca="1">IF(Proc[[#This Row],[DaysAgeing]]&gt;5,"yep","on track")</f>
        <v>yep</v>
      </c>
      <c r="Q4087" s="2">
        <f ca="1">IF(Proc[[#This Row],[DateClosed]]="",ABS(NETWORKDAYS(Proc[[#This Row],[DateOpened]],TODAY()))-1,ABS(NETWORKDAYS(Proc[[#This Row],[DateOpened]],Proc[[#This Row],[DateClosed]]))-1)</f>
        <v>153</v>
      </c>
      <c r="R4087" s="101" t="s">
        <v>4357</v>
      </c>
      <c r="S4087" s="105"/>
      <c r="T4087" s="153">
        <v>4086</v>
      </c>
    </row>
    <row r="4088" spans="1:20" hidden="1">
      <c r="A4088" s="106" t="s">
        <v>4429</v>
      </c>
      <c r="B4088" s="152" t="str">
        <f>IFERROR(VLOOKUP(Proc[[#This Row],[App]],Table2[],3,0),"open")</f>
        <v>ok</v>
      </c>
      <c r="C4088" s="106" t="s">
        <v>369</v>
      </c>
      <c r="D4088" s="152" t="s">
        <v>4311</v>
      </c>
      <c r="E4088" s="152" t="s">
        <v>4417</v>
      </c>
      <c r="F4088" s="105" t="s">
        <v>4417</v>
      </c>
      <c r="G4088" s="106" t="s">
        <v>406</v>
      </c>
      <c r="H4088" s="105" t="str">
        <f>IF(Proc[[#This Row],[type]]="LFF (MDG-F)",MID(Proc[[#This Row],[Obj]],13,10),"")</f>
        <v>JP01TNMZ04</v>
      </c>
      <c r="I4088" s="152"/>
      <c r="J4088" s="105" t="b">
        <f>Proc[[#This Row],[Requested]]=Proc[[#This Row],[CurrentParent]]</f>
        <v>1</v>
      </c>
      <c r="K4088" s="152" t="str">
        <f>IF(Proc[[#This Row],[Author]]="Marcela Urrego",VLOOKUP(LEFT(Proc[[#This Row],[Requested]],1),Table3[#All],2,0),VLOOKUP(Proc[[#This Row],[Author]],Table4[],2,0))</f>
        <v>EL</v>
      </c>
      <c r="L4088" s="105" t="s">
        <v>3524</v>
      </c>
      <c r="M4088" s="101">
        <v>45902</v>
      </c>
      <c r="N4088" s="102"/>
      <c r="O4088" s="102"/>
      <c r="P4088" s="101" t="str">
        <f ca="1">IF(Proc[[#This Row],[DaysAgeing]]&gt;5,"yep","on track")</f>
        <v>yep</v>
      </c>
      <c r="Q4088" s="2">
        <f ca="1">IF(Proc[[#This Row],[DateClosed]]="",ABS(NETWORKDAYS(Proc[[#This Row],[DateOpened]],TODAY()))-1,ABS(NETWORKDAYS(Proc[[#This Row],[DateOpened]],Proc[[#This Row],[DateClosed]]))-1)</f>
        <v>153</v>
      </c>
      <c r="R4088" s="101" t="s">
        <v>4357</v>
      </c>
      <c r="S4088" s="105"/>
      <c r="T4088" s="153">
        <v>4087</v>
      </c>
    </row>
    <row r="4089" spans="1:20" hidden="1">
      <c r="A4089" s="106" t="s">
        <v>4429</v>
      </c>
      <c r="B4089" s="152" t="str">
        <f>IFERROR(VLOOKUP(Proc[[#This Row],[App]],Table2[],3,0),"open")</f>
        <v>ok</v>
      </c>
      <c r="C4089" s="106" t="s">
        <v>369</v>
      </c>
      <c r="D4089" s="152" t="s">
        <v>4293</v>
      </c>
      <c r="E4089" s="152" t="s">
        <v>4412</v>
      </c>
      <c r="F4089" s="105" t="s">
        <v>4412</v>
      </c>
      <c r="G4089" s="106" t="s">
        <v>406</v>
      </c>
      <c r="H4089" s="105" t="str">
        <f>IF(Proc[[#This Row],[type]]="LFF (MDG-F)",MID(Proc[[#This Row],[Obj]],13,10),"")</f>
        <v>JP01TAOZ04</v>
      </c>
      <c r="I4089" s="152"/>
      <c r="J4089" s="105" t="b">
        <f>Proc[[#This Row],[Requested]]=Proc[[#This Row],[CurrentParent]]</f>
        <v>1</v>
      </c>
      <c r="K4089" s="152" t="str">
        <f>IF(Proc[[#This Row],[Author]]="Marcela Urrego",VLOOKUP(LEFT(Proc[[#This Row],[Requested]],1),Table3[#All],2,0),VLOOKUP(Proc[[#This Row],[Author]],Table4[],2,0))</f>
        <v>EL</v>
      </c>
      <c r="L4089" s="105" t="s">
        <v>3524</v>
      </c>
      <c r="M4089" s="101">
        <v>45902</v>
      </c>
      <c r="N4089" s="102"/>
      <c r="O4089" s="102"/>
      <c r="P4089" s="101" t="str">
        <f ca="1">IF(Proc[[#This Row],[DaysAgeing]]&gt;5,"yep","on track")</f>
        <v>yep</v>
      </c>
      <c r="Q4089" s="2">
        <f ca="1">IF(Proc[[#This Row],[DateClosed]]="",ABS(NETWORKDAYS(Proc[[#This Row],[DateOpened]],TODAY()))-1,ABS(NETWORKDAYS(Proc[[#This Row],[DateOpened]],Proc[[#This Row],[DateClosed]]))-1)</f>
        <v>153</v>
      </c>
      <c r="R4089" s="101" t="s">
        <v>4357</v>
      </c>
      <c r="S4089" s="105"/>
      <c r="T4089" s="153">
        <v>4088</v>
      </c>
    </row>
    <row r="4090" spans="1:20" hidden="1">
      <c r="A4090" s="106" t="s">
        <v>4429</v>
      </c>
      <c r="B4090" s="111" t="str">
        <f>IFERROR(VLOOKUP(Proc[[#This Row],[App]],Table2[],3,0),"open")</f>
        <v>ok</v>
      </c>
      <c r="C4090" s="106" t="s">
        <v>369</v>
      </c>
      <c r="D4090" s="152" t="s">
        <v>4309</v>
      </c>
      <c r="E4090" s="152" t="s">
        <v>4418</v>
      </c>
      <c r="F4090" s="153" t="s">
        <v>4418</v>
      </c>
      <c r="G4090" s="106" t="s">
        <v>406</v>
      </c>
      <c r="H4090" s="105" t="str">
        <f>IF(Proc[[#This Row],[type]]="LFF (MDG-F)",MID(Proc[[#This Row],[Obj]],13,10),"")</f>
        <v>JP01TKOZ00</v>
      </c>
      <c r="I4090" s="152"/>
      <c r="J4090" s="105" t="b">
        <f>Proc[[#This Row],[Requested]]=Proc[[#This Row],[CurrentParent]]</f>
        <v>1</v>
      </c>
      <c r="K4090" s="107" t="str">
        <f>IF(Proc[[#This Row],[Author]]="Marcela Urrego",VLOOKUP(LEFT(Proc[[#This Row],[Requested]],1),Table3[#All],2,0),VLOOKUP(Proc[[#This Row],[Author]],Table4[],2,0))</f>
        <v>EL</v>
      </c>
      <c r="L4090" s="105" t="s">
        <v>3524</v>
      </c>
      <c r="M4090" s="101">
        <v>45902</v>
      </c>
      <c r="N4090" s="102"/>
      <c r="O4090" s="102"/>
      <c r="P4090" s="101" t="str">
        <f ca="1">IF(Proc[[#This Row],[DaysAgeing]]&gt;5,"yep","on track")</f>
        <v>yep</v>
      </c>
      <c r="Q4090" s="2">
        <f ca="1">IF(Proc[[#This Row],[DateClosed]]="",ABS(NETWORKDAYS(Proc[[#This Row],[DateOpened]],TODAY()))-1,ABS(NETWORKDAYS(Proc[[#This Row],[DateOpened]],Proc[[#This Row],[DateClosed]]))-1)</f>
        <v>153</v>
      </c>
      <c r="R4090" s="101" t="s">
        <v>4357</v>
      </c>
      <c r="S4090" s="105"/>
      <c r="T4090" s="153">
        <v>4089</v>
      </c>
    </row>
    <row r="4091" spans="1:20" hidden="1">
      <c r="A4091" s="106" t="s">
        <v>4429</v>
      </c>
      <c r="B4091" s="111" t="str">
        <f>IFERROR(VLOOKUP(Proc[[#This Row],[App]],Table2[],3,0),"open")</f>
        <v>ok</v>
      </c>
      <c r="C4091" s="106" t="s">
        <v>369</v>
      </c>
      <c r="D4091" s="152" t="s">
        <v>4296</v>
      </c>
      <c r="E4091" s="152" t="s">
        <v>4419</v>
      </c>
      <c r="F4091" s="153" t="s">
        <v>4419</v>
      </c>
      <c r="G4091" s="106" t="s">
        <v>406</v>
      </c>
      <c r="H4091" s="105" t="str">
        <f>IF(Proc[[#This Row],[type]]="LFF (MDG-F)",MID(Proc[[#This Row],[Obj]],13,10),"")</f>
        <v>JP01TBOZ01</v>
      </c>
      <c r="I4091" s="152"/>
      <c r="J4091" s="105" t="b">
        <f>Proc[[#This Row],[Requested]]=Proc[[#This Row],[CurrentParent]]</f>
        <v>1</v>
      </c>
      <c r="K4091" s="107" t="str">
        <f>IF(Proc[[#This Row],[Author]]="Marcela Urrego",VLOOKUP(LEFT(Proc[[#This Row],[Requested]],1),Table3[#All],2,0),VLOOKUP(Proc[[#This Row],[Author]],Table4[],2,0))</f>
        <v>EL</v>
      </c>
      <c r="L4091" s="105" t="s">
        <v>3524</v>
      </c>
      <c r="M4091" s="101">
        <v>45902</v>
      </c>
      <c r="N4091" s="102"/>
      <c r="O4091" s="102"/>
      <c r="P4091" s="101" t="str">
        <f ca="1">IF(Proc[[#This Row],[DaysAgeing]]&gt;5,"yep","on track")</f>
        <v>yep</v>
      </c>
      <c r="Q4091" s="2">
        <f ca="1">IF(Proc[[#This Row],[DateClosed]]="",ABS(NETWORKDAYS(Proc[[#This Row],[DateOpened]],TODAY()))-1,ABS(NETWORKDAYS(Proc[[#This Row],[DateOpened]],Proc[[#This Row],[DateClosed]]))-1)</f>
        <v>153</v>
      </c>
      <c r="R4091" s="101" t="s">
        <v>4357</v>
      </c>
      <c r="S4091" s="105"/>
      <c r="T4091" s="153">
        <v>4090</v>
      </c>
    </row>
    <row r="4092" spans="1:20" hidden="1">
      <c r="A4092" s="106" t="s">
        <v>4429</v>
      </c>
      <c r="B4092" s="111" t="str">
        <f>IFERROR(VLOOKUP(Proc[[#This Row],[App]],Table2[],3,0),"open")</f>
        <v>ok</v>
      </c>
      <c r="C4092" s="106" t="s">
        <v>369</v>
      </c>
      <c r="D4092" s="152" t="s">
        <v>4313</v>
      </c>
      <c r="E4092" s="152" t="s">
        <v>4391</v>
      </c>
      <c r="F4092" s="153" t="s">
        <v>4391</v>
      </c>
      <c r="G4092" s="106" t="s">
        <v>406</v>
      </c>
      <c r="H4092" s="105" t="str">
        <f>IF(Proc[[#This Row],[type]]="LFF (MDG-F)",MID(Proc[[#This Row],[Obj]],13,10),"")</f>
        <v>JP01TQOZ01</v>
      </c>
      <c r="I4092" s="152"/>
      <c r="J4092" s="105" t="b">
        <f>Proc[[#This Row],[Requested]]=Proc[[#This Row],[CurrentParent]]</f>
        <v>1</v>
      </c>
      <c r="K4092" s="107" t="str">
        <f>IF(Proc[[#This Row],[Author]]="Marcela Urrego",VLOOKUP(LEFT(Proc[[#This Row],[Requested]],1),Table3[#All],2,0),VLOOKUP(Proc[[#This Row],[Author]],Table4[],2,0))</f>
        <v>EL</v>
      </c>
      <c r="L4092" s="105" t="s">
        <v>3524</v>
      </c>
      <c r="M4092" s="101">
        <v>45902</v>
      </c>
      <c r="N4092" s="102"/>
      <c r="O4092" s="102"/>
      <c r="P4092" s="101" t="str">
        <f ca="1">IF(Proc[[#This Row],[DaysAgeing]]&gt;5,"yep","on track")</f>
        <v>yep</v>
      </c>
      <c r="Q4092" s="2">
        <f ca="1">IF(Proc[[#This Row],[DateClosed]]="",ABS(NETWORKDAYS(Proc[[#This Row],[DateOpened]],TODAY()))-1,ABS(NETWORKDAYS(Proc[[#This Row],[DateOpened]],Proc[[#This Row],[DateClosed]]))-1)</f>
        <v>153</v>
      </c>
      <c r="R4092" s="101" t="s">
        <v>4357</v>
      </c>
      <c r="S4092" s="105"/>
      <c r="T4092" s="153">
        <v>4091</v>
      </c>
    </row>
    <row r="4093" spans="1:20" hidden="1">
      <c r="A4093" s="106" t="s">
        <v>4429</v>
      </c>
      <c r="B4093" s="111" t="str">
        <f>IFERROR(VLOOKUP(Proc[[#This Row],[App]],Table2[],3,0),"open")</f>
        <v>ok</v>
      </c>
      <c r="C4093" s="106" t="s">
        <v>369</v>
      </c>
      <c r="D4093" s="152" t="s">
        <v>4297</v>
      </c>
      <c r="E4093" s="152" t="s">
        <v>4420</v>
      </c>
      <c r="F4093" s="153" t="s">
        <v>4420</v>
      </c>
      <c r="G4093" s="106" t="s">
        <v>406</v>
      </c>
      <c r="H4093" s="105" t="str">
        <f>IF(Proc[[#This Row],[type]]="LFF (MDG-F)",MID(Proc[[#This Row],[Obj]],13,10),"")</f>
        <v>JP01TBOZ05</v>
      </c>
      <c r="I4093" s="152"/>
      <c r="J4093" s="105" t="b">
        <f>Proc[[#This Row],[Requested]]=Proc[[#This Row],[CurrentParent]]</f>
        <v>1</v>
      </c>
      <c r="K4093" s="107" t="str">
        <f>IF(Proc[[#This Row],[Author]]="Marcela Urrego",VLOOKUP(LEFT(Proc[[#This Row],[Requested]],1),Table3[#All],2,0),VLOOKUP(Proc[[#This Row],[Author]],Table4[],2,0))</f>
        <v>EL</v>
      </c>
      <c r="L4093" s="105" t="s">
        <v>3524</v>
      </c>
      <c r="M4093" s="101">
        <v>45902</v>
      </c>
      <c r="N4093" s="102"/>
      <c r="O4093" s="102"/>
      <c r="P4093" s="101" t="str">
        <f ca="1">IF(Proc[[#This Row],[DaysAgeing]]&gt;5,"yep","on track")</f>
        <v>yep</v>
      </c>
      <c r="Q4093" s="2">
        <f ca="1">IF(Proc[[#This Row],[DateClosed]]="",ABS(NETWORKDAYS(Proc[[#This Row],[DateOpened]],TODAY()))-1,ABS(NETWORKDAYS(Proc[[#This Row],[DateOpened]],Proc[[#This Row],[DateClosed]]))-1)</f>
        <v>153</v>
      </c>
      <c r="R4093" s="101" t="s">
        <v>4357</v>
      </c>
      <c r="S4093" s="105"/>
      <c r="T4093" s="153">
        <v>4092</v>
      </c>
    </row>
    <row r="4094" spans="1:20" hidden="1">
      <c r="A4094" s="106" t="s">
        <v>4429</v>
      </c>
      <c r="B4094" s="152" t="str">
        <f>IFERROR(VLOOKUP(Proc[[#This Row],[App]],Table2[],3,0),"open")</f>
        <v>ok</v>
      </c>
      <c r="C4094" s="106" t="s">
        <v>369</v>
      </c>
      <c r="D4094" s="152" t="s">
        <v>4298</v>
      </c>
      <c r="E4094" s="152" t="s">
        <v>4421</v>
      </c>
      <c r="F4094" s="105" t="s">
        <v>4421</v>
      </c>
      <c r="G4094" s="106" t="s">
        <v>406</v>
      </c>
      <c r="H4094" s="105" t="str">
        <f>IF(Proc[[#This Row],[type]]="LFF (MDG-F)",MID(Proc[[#This Row],[Obj]],13,10),"")</f>
        <v>JP01TCOZ01</v>
      </c>
      <c r="I4094" s="152"/>
      <c r="J4094" s="105" t="b">
        <f>Proc[[#This Row],[Requested]]=Proc[[#This Row],[CurrentParent]]</f>
        <v>1</v>
      </c>
      <c r="K4094" s="152" t="str">
        <f>IF(Proc[[#This Row],[Author]]="Marcela Urrego",VLOOKUP(LEFT(Proc[[#This Row],[Requested]],1),Table3[#All],2,0),VLOOKUP(Proc[[#This Row],[Author]],Table4[],2,0))</f>
        <v>EL</v>
      </c>
      <c r="L4094" s="105" t="s">
        <v>3524</v>
      </c>
      <c r="M4094" s="101">
        <v>45902</v>
      </c>
      <c r="N4094" s="102"/>
      <c r="O4094" s="102"/>
      <c r="P4094" s="101" t="str">
        <f ca="1">IF(Proc[[#This Row],[DaysAgeing]]&gt;5,"yep","on track")</f>
        <v>yep</v>
      </c>
      <c r="Q4094" s="2">
        <f ca="1">IF(Proc[[#This Row],[DateClosed]]="",ABS(NETWORKDAYS(Proc[[#This Row],[DateOpened]],TODAY()))-1,ABS(NETWORKDAYS(Proc[[#This Row],[DateOpened]],Proc[[#This Row],[DateClosed]]))-1)</f>
        <v>153</v>
      </c>
      <c r="R4094" s="101" t="s">
        <v>4357</v>
      </c>
      <c r="S4094" s="105"/>
      <c r="T4094" s="153">
        <v>4093</v>
      </c>
    </row>
    <row r="4095" spans="1:20" hidden="1">
      <c r="A4095" s="106" t="s">
        <v>4429</v>
      </c>
      <c r="B4095" s="152" t="str">
        <f>IFERROR(VLOOKUP(Proc[[#This Row],[App]],Table2[],3,0),"open")</f>
        <v>ok</v>
      </c>
      <c r="C4095" s="106" t="s">
        <v>369</v>
      </c>
      <c r="D4095" s="152" t="s">
        <v>4221</v>
      </c>
      <c r="E4095" s="152" t="s">
        <v>4422</v>
      </c>
      <c r="F4095" s="105" t="s">
        <v>4422</v>
      </c>
      <c r="G4095" s="106" t="s">
        <v>406</v>
      </c>
      <c r="H4095" s="105" t="str">
        <f>IF(Proc[[#This Row],[type]]="LFF (MDG-F)",MID(Proc[[#This Row],[Obj]],13,10),"")</f>
        <v>JP01C0M821</v>
      </c>
      <c r="I4095" s="152"/>
      <c r="J4095" s="105" t="b">
        <f>Proc[[#This Row],[Requested]]=Proc[[#This Row],[CurrentParent]]</f>
        <v>1</v>
      </c>
      <c r="K4095" s="152" t="str">
        <f>IF(Proc[[#This Row],[Author]]="Marcela Urrego",VLOOKUP(LEFT(Proc[[#This Row],[Requested]],1),Table3[#All],2,0),VLOOKUP(Proc[[#This Row],[Author]],Table4[],2,0))</f>
        <v>EL</v>
      </c>
      <c r="L4095" s="105" t="s">
        <v>3524</v>
      </c>
      <c r="M4095" s="101">
        <v>45902</v>
      </c>
      <c r="N4095" s="102"/>
      <c r="O4095" s="102"/>
      <c r="P4095" s="101" t="str">
        <f ca="1">IF(Proc[[#This Row],[DaysAgeing]]&gt;5,"yep","on track")</f>
        <v>yep</v>
      </c>
      <c r="Q4095" s="2">
        <f ca="1">IF(Proc[[#This Row],[DateClosed]]="",ABS(NETWORKDAYS(Proc[[#This Row],[DateOpened]],TODAY()))-1,ABS(NETWORKDAYS(Proc[[#This Row],[DateOpened]],Proc[[#This Row],[DateClosed]]))-1)</f>
        <v>153</v>
      </c>
      <c r="R4095" s="101" t="s">
        <v>4357</v>
      </c>
      <c r="S4095" s="105"/>
      <c r="T4095" s="153">
        <v>4094</v>
      </c>
    </row>
    <row r="4096" spans="1:20" hidden="1">
      <c r="A4096" s="106" t="s">
        <v>4429</v>
      </c>
      <c r="B4096" s="152" t="str">
        <f>IFERROR(VLOOKUP(Proc[[#This Row],[App]],Table2[],3,0),"open")</f>
        <v>ok</v>
      </c>
      <c r="C4096" s="107" t="s">
        <v>369</v>
      </c>
      <c r="D4096" s="152" t="s">
        <v>4224</v>
      </c>
      <c r="E4096" s="152" t="s">
        <v>4423</v>
      </c>
      <c r="F4096" s="105" t="s">
        <v>4423</v>
      </c>
      <c r="G4096" s="106" t="s">
        <v>406</v>
      </c>
      <c r="H4096" s="105" t="str">
        <f>IF(Proc[[#This Row],[type]]="LFF (MDG-F)",MID(Proc[[#This Row],[Obj]],13,10),"")</f>
        <v>JP01C0M921</v>
      </c>
      <c r="I4096" s="152"/>
      <c r="J4096" s="105" t="b">
        <f>Proc[[#This Row],[Requested]]=Proc[[#This Row],[CurrentParent]]</f>
        <v>1</v>
      </c>
      <c r="K4096" s="152" t="str">
        <f>IF(Proc[[#This Row],[Author]]="Marcela Urrego",VLOOKUP(LEFT(Proc[[#This Row],[Requested]],1),Table3[#All],2,0),VLOOKUP(Proc[[#This Row],[Author]],Table4[],2,0))</f>
        <v>EL</v>
      </c>
      <c r="L4096" s="105" t="s">
        <v>3524</v>
      </c>
      <c r="M4096" s="101">
        <v>45902</v>
      </c>
      <c r="N4096" s="102"/>
      <c r="O4096" s="102"/>
      <c r="P4096" s="101" t="str">
        <f ca="1">IF(Proc[[#This Row],[DaysAgeing]]&gt;5,"yep","on track")</f>
        <v>yep</v>
      </c>
      <c r="Q4096" s="2">
        <f ca="1">IF(Proc[[#This Row],[DateClosed]]="",ABS(NETWORKDAYS(Proc[[#This Row],[DateOpened]],TODAY()))-1,ABS(NETWORKDAYS(Proc[[#This Row],[DateOpened]],Proc[[#This Row],[DateClosed]]))-1)</f>
        <v>153</v>
      </c>
      <c r="R4096" s="101" t="s">
        <v>4357</v>
      </c>
      <c r="S4096" s="105"/>
      <c r="T4096" s="153">
        <v>4095</v>
      </c>
    </row>
    <row r="4097" spans="1:20" hidden="1">
      <c r="A4097" s="106" t="s">
        <v>4429</v>
      </c>
      <c r="B4097" s="152" t="str">
        <f>IFERROR(VLOOKUP(Proc[[#This Row],[App]],Table2[],3,0),"open")</f>
        <v>ok</v>
      </c>
      <c r="C4097" s="106" t="s">
        <v>369</v>
      </c>
      <c r="D4097" s="152" t="s">
        <v>4222</v>
      </c>
      <c r="E4097" s="152" t="s">
        <v>4424</v>
      </c>
      <c r="F4097" s="105" t="s">
        <v>4424</v>
      </c>
      <c r="G4097" s="106" t="s">
        <v>406</v>
      </c>
      <c r="H4097" s="105" t="str">
        <f>IF(Proc[[#This Row],[type]]="LFF (MDG-F)",MID(Proc[[#This Row],[Obj]],13,10),"")</f>
        <v>JP01C0M822</v>
      </c>
      <c r="I4097" s="152"/>
      <c r="J4097" s="105" t="b">
        <f>Proc[[#This Row],[Requested]]=Proc[[#This Row],[CurrentParent]]</f>
        <v>1</v>
      </c>
      <c r="K4097" s="152" t="str">
        <f>IF(Proc[[#This Row],[Author]]="Marcela Urrego",VLOOKUP(LEFT(Proc[[#This Row],[Requested]],1),Table3[#All],2,0),VLOOKUP(Proc[[#This Row],[Author]],Table4[],2,0))</f>
        <v>EL</v>
      </c>
      <c r="L4097" s="105" t="s">
        <v>3524</v>
      </c>
      <c r="M4097" s="101">
        <v>45902</v>
      </c>
      <c r="N4097" s="102"/>
      <c r="O4097" s="102"/>
      <c r="P4097" s="101" t="str">
        <f ca="1">IF(Proc[[#This Row],[DaysAgeing]]&gt;5,"yep","on track")</f>
        <v>yep</v>
      </c>
      <c r="Q4097" s="2">
        <f ca="1">IF(Proc[[#This Row],[DateClosed]]="",ABS(NETWORKDAYS(Proc[[#This Row],[DateOpened]],TODAY()))-1,ABS(NETWORKDAYS(Proc[[#This Row],[DateOpened]],Proc[[#This Row],[DateClosed]]))-1)</f>
        <v>153</v>
      </c>
      <c r="R4097" s="101" t="s">
        <v>4357</v>
      </c>
      <c r="S4097" s="105"/>
      <c r="T4097" s="153">
        <v>4096</v>
      </c>
    </row>
    <row r="4098" spans="1:20" hidden="1">
      <c r="A4098" s="106" t="s">
        <v>4429</v>
      </c>
      <c r="B4098" s="152" t="str">
        <f>IFERROR(VLOOKUP(Proc[[#This Row],[App]],Table2[],3,0),"open")</f>
        <v>ok</v>
      </c>
      <c r="C4098" s="106" t="s">
        <v>369</v>
      </c>
      <c r="D4098" s="152" t="s">
        <v>4226</v>
      </c>
      <c r="E4098" s="152" t="s">
        <v>4425</v>
      </c>
      <c r="F4098" s="105" t="s">
        <v>4425</v>
      </c>
      <c r="G4098" s="106" t="s">
        <v>406</v>
      </c>
      <c r="H4098" s="105" t="str">
        <f>IF(Proc[[#This Row],[type]]="LFF (MDG-F)",MID(Proc[[#This Row],[Obj]],13,10),"")</f>
        <v>JP01C0O999</v>
      </c>
      <c r="I4098" s="152"/>
      <c r="J4098" s="105" t="b">
        <f>Proc[[#This Row],[Requested]]=Proc[[#This Row],[CurrentParent]]</f>
        <v>1</v>
      </c>
      <c r="K4098" s="152" t="str">
        <f>IF(Proc[[#This Row],[Author]]="Marcela Urrego",VLOOKUP(LEFT(Proc[[#This Row],[Requested]],1),Table3[#All],2,0),VLOOKUP(Proc[[#This Row],[Author]],Table4[],2,0))</f>
        <v>EL</v>
      </c>
      <c r="L4098" s="105" t="s">
        <v>3524</v>
      </c>
      <c r="M4098" s="101">
        <v>45902</v>
      </c>
      <c r="N4098" s="102"/>
      <c r="O4098" s="102"/>
      <c r="P4098" s="101" t="str">
        <f ca="1">IF(Proc[[#This Row],[DaysAgeing]]&gt;5,"yep","on track")</f>
        <v>yep</v>
      </c>
      <c r="Q4098" s="2">
        <f ca="1">IF(Proc[[#This Row],[DateClosed]]="",ABS(NETWORKDAYS(Proc[[#This Row],[DateOpened]],TODAY()))-1,ABS(NETWORKDAYS(Proc[[#This Row],[DateOpened]],Proc[[#This Row],[DateClosed]]))-1)</f>
        <v>153</v>
      </c>
      <c r="R4098" s="101" t="s">
        <v>4357</v>
      </c>
      <c r="S4098" s="105"/>
      <c r="T4098" s="153">
        <v>4097</v>
      </c>
    </row>
    <row r="4099" spans="1:20" hidden="1">
      <c r="A4099" s="106" t="s">
        <v>4429</v>
      </c>
      <c r="B4099" s="152" t="str">
        <f>IFERROR(VLOOKUP(Proc[[#This Row],[App]],Table2[],3,0),"open")</f>
        <v>ok</v>
      </c>
      <c r="C4099" s="106" t="s">
        <v>369</v>
      </c>
      <c r="D4099" s="152" t="s">
        <v>4252</v>
      </c>
      <c r="E4099" s="152" t="s">
        <v>4426</v>
      </c>
      <c r="F4099" s="105" t="s">
        <v>4426</v>
      </c>
      <c r="G4099" s="106" t="s">
        <v>406</v>
      </c>
      <c r="H4099" s="105" t="str">
        <f>IF(Proc[[#This Row],[type]]="LFF (MDG-F)",MID(Proc[[#This Row],[Obj]],13,10),"")</f>
        <v>JP01L1M001</v>
      </c>
      <c r="I4099" s="152"/>
      <c r="J4099" s="105" t="b">
        <f>Proc[[#This Row],[Requested]]=Proc[[#This Row],[CurrentParent]]</f>
        <v>1</v>
      </c>
      <c r="K4099" s="152" t="str">
        <f>IF(Proc[[#This Row],[Author]]="Marcela Urrego",VLOOKUP(LEFT(Proc[[#This Row],[Requested]],1),Table3[#All],2,0),VLOOKUP(Proc[[#This Row],[Author]],Table4[],2,0))</f>
        <v>EL</v>
      </c>
      <c r="L4099" s="105" t="s">
        <v>3524</v>
      </c>
      <c r="M4099" s="101">
        <v>45902</v>
      </c>
      <c r="N4099" s="102"/>
      <c r="O4099" s="102"/>
      <c r="P4099" s="101" t="str">
        <f ca="1">IF(Proc[[#This Row],[DaysAgeing]]&gt;5,"yep","on track")</f>
        <v>yep</v>
      </c>
      <c r="Q4099" s="2">
        <f ca="1">IF(Proc[[#This Row],[DateClosed]]="",ABS(NETWORKDAYS(Proc[[#This Row],[DateOpened]],TODAY()))-1,ABS(NETWORKDAYS(Proc[[#This Row],[DateOpened]],Proc[[#This Row],[DateClosed]]))-1)</f>
        <v>153</v>
      </c>
      <c r="R4099" s="101" t="s">
        <v>4357</v>
      </c>
      <c r="S4099" s="105"/>
      <c r="T4099" s="153">
        <v>4098</v>
      </c>
    </row>
    <row r="4100" spans="1:20" hidden="1">
      <c r="A4100" s="106" t="s">
        <v>4429</v>
      </c>
      <c r="B4100" s="111" t="str">
        <f>IFERROR(VLOOKUP(Proc[[#This Row],[App]],Table2[],3,0),"open")</f>
        <v>ok</v>
      </c>
      <c r="C4100" s="106" t="s">
        <v>369</v>
      </c>
      <c r="D4100" s="152" t="s">
        <v>4249</v>
      </c>
      <c r="E4100" s="152" t="s">
        <v>778</v>
      </c>
      <c r="F4100" s="153" t="s">
        <v>778</v>
      </c>
      <c r="G4100" s="106" t="s">
        <v>406</v>
      </c>
      <c r="H4100" s="105" t="str">
        <f>IF(Proc[[#This Row],[type]]="LFF (MDG-F)",MID(Proc[[#This Row],[Obj]],13,10),"")</f>
        <v>JP01GPO303</v>
      </c>
      <c r="I4100" s="152"/>
      <c r="J4100" s="105" t="b">
        <f>Proc[[#This Row],[Requested]]=Proc[[#This Row],[CurrentParent]]</f>
        <v>1</v>
      </c>
      <c r="K4100" s="107" t="str">
        <f>IF(Proc[[#This Row],[Author]]="Marcela Urrego",VLOOKUP(LEFT(Proc[[#This Row],[Requested]],1),Table3[#All],2,0),VLOOKUP(Proc[[#This Row],[Author]],Table4[],2,0))</f>
        <v>EL</v>
      </c>
      <c r="L4100" s="105" t="s">
        <v>3524</v>
      </c>
      <c r="M4100" s="101">
        <v>45902</v>
      </c>
      <c r="N4100" s="102"/>
      <c r="O4100" s="102"/>
      <c r="P4100" s="101" t="str">
        <f ca="1">IF(Proc[[#This Row],[DaysAgeing]]&gt;5,"yep","on track")</f>
        <v>yep</v>
      </c>
      <c r="Q4100" s="2">
        <f ca="1">IF(Proc[[#This Row],[DateClosed]]="",ABS(NETWORKDAYS(Proc[[#This Row],[DateOpened]],TODAY()))-1,ABS(NETWORKDAYS(Proc[[#This Row],[DateOpened]],Proc[[#This Row],[DateClosed]]))-1)</f>
        <v>153</v>
      </c>
      <c r="R4100" s="101" t="s">
        <v>4357</v>
      </c>
      <c r="S4100" s="105"/>
      <c r="T4100" s="153">
        <v>4099</v>
      </c>
    </row>
    <row r="4101" spans="1:20" hidden="1">
      <c r="A4101" s="106" t="s">
        <v>4429</v>
      </c>
      <c r="B4101" s="111" t="str">
        <f>IFERROR(VLOOKUP(Proc[[#This Row],[App]],Table2[],3,0),"open")</f>
        <v>ok</v>
      </c>
      <c r="C4101" s="106" t="s">
        <v>369</v>
      </c>
      <c r="D4101" s="152" t="s">
        <v>4253</v>
      </c>
      <c r="E4101" s="152" t="s">
        <v>778</v>
      </c>
      <c r="F4101" s="153" t="s">
        <v>778</v>
      </c>
      <c r="G4101" s="106" t="s">
        <v>406</v>
      </c>
      <c r="H4101" s="105" t="str">
        <f>IF(Proc[[#This Row],[type]]="LFF (MDG-F)",MID(Proc[[#This Row],[Obj]],13,10),"")</f>
        <v>JP01L3K302</v>
      </c>
      <c r="I4101" s="152"/>
      <c r="J4101" s="105" t="b">
        <f>Proc[[#This Row],[Requested]]=Proc[[#This Row],[CurrentParent]]</f>
        <v>1</v>
      </c>
      <c r="K4101" s="107" t="str">
        <f>IF(Proc[[#This Row],[Author]]="Marcela Urrego",VLOOKUP(LEFT(Proc[[#This Row],[Requested]],1),Table3[#All],2,0),VLOOKUP(Proc[[#This Row],[Author]],Table4[],2,0))</f>
        <v>EL</v>
      </c>
      <c r="L4101" s="105" t="s">
        <v>3524</v>
      </c>
      <c r="M4101" s="101">
        <v>45902</v>
      </c>
      <c r="N4101" s="102"/>
      <c r="O4101" s="102"/>
      <c r="P4101" s="101" t="str">
        <f ca="1">IF(Proc[[#This Row],[DaysAgeing]]&gt;5,"yep","on track")</f>
        <v>yep</v>
      </c>
      <c r="Q4101" s="2">
        <f ca="1">IF(Proc[[#This Row],[DateClosed]]="",ABS(NETWORKDAYS(Proc[[#This Row],[DateOpened]],TODAY()))-1,ABS(NETWORKDAYS(Proc[[#This Row],[DateOpened]],Proc[[#This Row],[DateClosed]]))-1)</f>
        <v>153</v>
      </c>
      <c r="R4101" s="101" t="s">
        <v>4357</v>
      </c>
      <c r="S4101" s="105"/>
      <c r="T4101" s="153">
        <v>4100</v>
      </c>
    </row>
    <row r="4102" spans="1:20" hidden="1">
      <c r="A4102" s="106" t="s">
        <v>4429</v>
      </c>
      <c r="B4102" s="111" t="str">
        <f>IFERROR(VLOOKUP(Proc[[#This Row],[App]],Table2[],3,0),"open")</f>
        <v>ok</v>
      </c>
      <c r="C4102" s="106" t="s">
        <v>369</v>
      </c>
      <c r="D4102" s="152" t="s">
        <v>4254</v>
      </c>
      <c r="E4102" s="152" t="s">
        <v>4399</v>
      </c>
      <c r="F4102" s="153" t="s">
        <v>4399</v>
      </c>
      <c r="G4102" s="106" t="s">
        <v>406</v>
      </c>
      <c r="H4102" s="105" t="str">
        <f>IF(Proc[[#This Row],[type]]="LFF (MDG-F)",MID(Proc[[#This Row],[Obj]],13,10),"")</f>
        <v>JP01L3K304</v>
      </c>
      <c r="I4102" s="152"/>
      <c r="J4102" s="105" t="b">
        <f>Proc[[#This Row],[Requested]]=Proc[[#This Row],[CurrentParent]]</f>
        <v>1</v>
      </c>
      <c r="K4102" s="107" t="str">
        <f>IF(Proc[[#This Row],[Author]]="Marcela Urrego",VLOOKUP(LEFT(Proc[[#This Row],[Requested]],1),Table3[#All],2,0),VLOOKUP(Proc[[#This Row],[Author]],Table4[],2,0))</f>
        <v>EL</v>
      </c>
      <c r="L4102" s="105" t="s">
        <v>3524</v>
      </c>
      <c r="M4102" s="101">
        <v>45902</v>
      </c>
      <c r="N4102" s="102"/>
      <c r="O4102" s="102"/>
      <c r="P4102" s="101" t="str">
        <f ca="1">IF(Proc[[#This Row],[DaysAgeing]]&gt;5,"yep","on track")</f>
        <v>yep</v>
      </c>
      <c r="Q4102" s="2">
        <f ca="1">IF(Proc[[#This Row],[DateClosed]]="",ABS(NETWORKDAYS(Proc[[#This Row],[DateOpened]],TODAY()))-1,ABS(NETWORKDAYS(Proc[[#This Row],[DateOpened]],Proc[[#This Row],[DateClosed]]))-1)</f>
        <v>153</v>
      </c>
      <c r="R4102" s="101" t="s">
        <v>4357</v>
      </c>
      <c r="S4102" s="105"/>
      <c r="T4102" s="153">
        <v>4101</v>
      </c>
    </row>
    <row r="4103" spans="1:20" hidden="1">
      <c r="A4103" s="106" t="s">
        <v>4429</v>
      </c>
      <c r="B4103" s="111" t="str">
        <f>IFERROR(VLOOKUP(Proc[[#This Row],[App]],Table2[],3,0),"open")</f>
        <v>ok</v>
      </c>
      <c r="C4103" s="106" t="s">
        <v>369</v>
      </c>
      <c r="D4103" s="152" t="s">
        <v>4255</v>
      </c>
      <c r="E4103" s="152" t="s">
        <v>778</v>
      </c>
      <c r="F4103" s="153" t="s">
        <v>778</v>
      </c>
      <c r="G4103" s="106" t="s">
        <v>406</v>
      </c>
      <c r="H4103" s="105" t="str">
        <f>IF(Proc[[#This Row],[type]]="LFF (MDG-F)",MID(Proc[[#This Row],[Obj]],13,10),"")</f>
        <v>JP01L3M301</v>
      </c>
      <c r="I4103" s="152"/>
      <c r="J4103" s="105" t="b">
        <f>Proc[[#This Row],[Requested]]=Proc[[#This Row],[CurrentParent]]</f>
        <v>1</v>
      </c>
      <c r="K4103" s="107" t="str">
        <f>IF(Proc[[#This Row],[Author]]="Marcela Urrego",VLOOKUP(LEFT(Proc[[#This Row],[Requested]],1),Table3[#All],2,0),VLOOKUP(Proc[[#This Row],[Author]],Table4[],2,0))</f>
        <v>EL</v>
      </c>
      <c r="L4103" s="105" t="s">
        <v>3524</v>
      </c>
      <c r="M4103" s="101">
        <v>45902</v>
      </c>
      <c r="N4103" s="102"/>
      <c r="O4103" s="102"/>
      <c r="P4103" s="101" t="str">
        <f ca="1">IF(Proc[[#This Row],[DaysAgeing]]&gt;5,"yep","on track")</f>
        <v>yep</v>
      </c>
      <c r="Q4103" s="2">
        <f ca="1">IF(Proc[[#This Row],[DateClosed]]="",ABS(NETWORKDAYS(Proc[[#This Row],[DateOpened]],TODAY()))-1,ABS(NETWORKDAYS(Proc[[#This Row],[DateOpened]],Proc[[#This Row],[DateClosed]]))-1)</f>
        <v>153</v>
      </c>
      <c r="R4103" s="101" t="s">
        <v>4357</v>
      </c>
      <c r="S4103" s="105"/>
      <c r="T4103" s="153">
        <v>4102</v>
      </c>
    </row>
    <row r="4104" spans="1:20" hidden="1">
      <c r="A4104" s="106" t="s">
        <v>4429</v>
      </c>
      <c r="B4104" s="111" t="str">
        <f>IFERROR(VLOOKUP(Proc[[#This Row],[App]],Table2[],3,0),"open")</f>
        <v>ok</v>
      </c>
      <c r="C4104" s="106" t="s">
        <v>369</v>
      </c>
      <c r="D4104" s="152" t="s">
        <v>4256</v>
      </c>
      <c r="E4104" s="152" t="s">
        <v>4399</v>
      </c>
      <c r="F4104" s="153" t="s">
        <v>4399</v>
      </c>
      <c r="G4104" s="106" t="s">
        <v>406</v>
      </c>
      <c r="H4104" s="105" t="str">
        <f>IF(Proc[[#This Row],[type]]="LFF (MDG-F)",MID(Proc[[#This Row],[Obj]],13,10),"")</f>
        <v>JP01L3M303</v>
      </c>
      <c r="I4104" s="152"/>
      <c r="J4104" s="105" t="b">
        <f>Proc[[#This Row],[Requested]]=Proc[[#This Row],[CurrentParent]]</f>
        <v>1</v>
      </c>
      <c r="K4104" s="107" t="str">
        <f>IF(Proc[[#This Row],[Author]]="Marcela Urrego",VLOOKUP(LEFT(Proc[[#This Row],[Requested]],1),Table3[#All],2,0),VLOOKUP(Proc[[#This Row],[Author]],Table4[],2,0))</f>
        <v>EL</v>
      </c>
      <c r="L4104" s="105" t="s">
        <v>3524</v>
      </c>
      <c r="M4104" s="101">
        <v>45902</v>
      </c>
      <c r="N4104" s="102"/>
      <c r="O4104" s="102"/>
      <c r="P4104" s="101" t="str">
        <f ca="1">IF(Proc[[#This Row],[DaysAgeing]]&gt;5,"yep","on track")</f>
        <v>yep</v>
      </c>
      <c r="Q4104" s="2">
        <f ca="1">IF(Proc[[#This Row],[DateClosed]]="",ABS(NETWORKDAYS(Proc[[#This Row],[DateOpened]],TODAY()))-1,ABS(NETWORKDAYS(Proc[[#This Row],[DateOpened]],Proc[[#This Row],[DateClosed]]))-1)</f>
        <v>153</v>
      </c>
      <c r="R4104" s="101" t="s">
        <v>4357</v>
      </c>
      <c r="S4104" s="105"/>
      <c r="T4104" s="153">
        <v>4103</v>
      </c>
    </row>
    <row r="4105" spans="1:20" hidden="1">
      <c r="A4105" s="106" t="s">
        <v>4429</v>
      </c>
      <c r="B4105" s="111" t="str">
        <f>IFERROR(VLOOKUP(Proc[[#This Row],[App]],Table2[],3,0),"open")</f>
        <v>ok</v>
      </c>
      <c r="C4105" s="106" t="s">
        <v>369</v>
      </c>
      <c r="D4105" s="152" t="s">
        <v>4257</v>
      </c>
      <c r="E4105" s="152" t="s">
        <v>4399</v>
      </c>
      <c r="F4105" s="153" t="s">
        <v>4399</v>
      </c>
      <c r="G4105" s="106" t="s">
        <v>406</v>
      </c>
      <c r="H4105" s="105" t="str">
        <f>IF(Proc[[#This Row],[type]]="LFF (MDG-F)",MID(Proc[[#This Row],[Obj]],13,10),"")</f>
        <v>JP01L4M301</v>
      </c>
      <c r="I4105" s="152"/>
      <c r="J4105" s="105" t="b">
        <f>Proc[[#This Row],[Requested]]=Proc[[#This Row],[CurrentParent]]</f>
        <v>1</v>
      </c>
      <c r="K4105" s="107" t="str">
        <f>IF(Proc[[#This Row],[Author]]="Marcela Urrego",VLOOKUP(LEFT(Proc[[#This Row],[Requested]],1),Table3[#All],2,0),VLOOKUP(Proc[[#This Row],[Author]],Table4[],2,0))</f>
        <v>EL</v>
      </c>
      <c r="L4105" s="105" t="s">
        <v>3524</v>
      </c>
      <c r="M4105" s="101">
        <v>45902</v>
      </c>
      <c r="N4105" s="102"/>
      <c r="O4105" s="102"/>
      <c r="P4105" s="101" t="str">
        <f ca="1">IF(Proc[[#This Row],[DaysAgeing]]&gt;5,"yep","on track")</f>
        <v>yep</v>
      </c>
      <c r="Q4105" s="2">
        <f ca="1">IF(Proc[[#This Row],[DateClosed]]="",ABS(NETWORKDAYS(Proc[[#This Row],[DateOpened]],TODAY()))-1,ABS(NETWORKDAYS(Proc[[#This Row],[DateOpened]],Proc[[#This Row],[DateClosed]]))-1)</f>
        <v>153</v>
      </c>
      <c r="R4105" s="101" t="s">
        <v>4357</v>
      </c>
      <c r="S4105" s="105"/>
      <c r="T4105" s="153">
        <v>4104</v>
      </c>
    </row>
    <row r="4106" spans="1:20" hidden="1">
      <c r="A4106" s="106" t="s">
        <v>4429</v>
      </c>
      <c r="B4106" s="111" t="str">
        <f>IFERROR(VLOOKUP(Proc[[#This Row],[App]],Table2[],3,0),"open")</f>
        <v>ok</v>
      </c>
      <c r="C4106" s="106" t="s">
        <v>369</v>
      </c>
      <c r="D4106" s="152" t="s">
        <v>4259</v>
      </c>
      <c r="E4106" s="152" t="s">
        <v>4397</v>
      </c>
      <c r="F4106" s="153" t="s">
        <v>4397</v>
      </c>
      <c r="G4106" s="106" t="s">
        <v>406</v>
      </c>
      <c r="H4106" s="105" t="str">
        <f>IF(Proc[[#This Row],[type]]="LFF (MDG-F)",MID(Proc[[#This Row],[Obj]],13,10),"")</f>
        <v>JP01L5M301</v>
      </c>
      <c r="I4106" s="152"/>
      <c r="J4106" s="105" t="b">
        <f>Proc[[#This Row],[Requested]]=Proc[[#This Row],[CurrentParent]]</f>
        <v>1</v>
      </c>
      <c r="K4106" s="107" t="str">
        <f>IF(Proc[[#This Row],[Author]]="Marcela Urrego",VLOOKUP(LEFT(Proc[[#This Row],[Requested]],1),Table3[#All],2,0),VLOOKUP(Proc[[#This Row],[Author]],Table4[],2,0))</f>
        <v>EL</v>
      </c>
      <c r="L4106" s="105" t="s">
        <v>3524</v>
      </c>
      <c r="M4106" s="101">
        <v>45902</v>
      </c>
      <c r="N4106" s="102"/>
      <c r="O4106" s="102"/>
      <c r="P4106" s="101" t="str">
        <f ca="1">IF(Proc[[#This Row],[DaysAgeing]]&gt;5,"yep","on track")</f>
        <v>yep</v>
      </c>
      <c r="Q4106" s="2">
        <f ca="1">IF(Proc[[#This Row],[DateClosed]]="",ABS(NETWORKDAYS(Proc[[#This Row],[DateOpened]],TODAY()))-1,ABS(NETWORKDAYS(Proc[[#This Row],[DateOpened]],Proc[[#This Row],[DateClosed]]))-1)</f>
        <v>153</v>
      </c>
      <c r="R4106" s="101" t="s">
        <v>4357</v>
      </c>
      <c r="S4106" s="105"/>
      <c r="T4106" s="153">
        <v>4105</v>
      </c>
    </row>
    <row r="4107" spans="1:20" hidden="1">
      <c r="A4107" s="106" t="s">
        <v>4429</v>
      </c>
      <c r="B4107" s="111" t="str">
        <f>IFERROR(VLOOKUP(Proc[[#This Row],[App]],Table2[],3,0),"open")</f>
        <v>ok</v>
      </c>
      <c r="C4107" s="106" t="s">
        <v>369</v>
      </c>
      <c r="D4107" s="152" t="s">
        <v>4261</v>
      </c>
      <c r="E4107" s="152" t="s">
        <v>4399</v>
      </c>
      <c r="F4107" s="153" t="s">
        <v>4399</v>
      </c>
      <c r="G4107" s="106" t="s">
        <v>406</v>
      </c>
      <c r="H4107" s="105" t="str">
        <f>IF(Proc[[#This Row],[type]]="LFF (MDG-F)",MID(Proc[[#This Row],[Obj]],13,10),"")</f>
        <v>JP01L7M301</v>
      </c>
      <c r="I4107" s="152"/>
      <c r="J4107" s="105" t="b">
        <f>Proc[[#This Row],[Requested]]=Proc[[#This Row],[CurrentParent]]</f>
        <v>1</v>
      </c>
      <c r="K4107" s="107" t="str">
        <f>IF(Proc[[#This Row],[Author]]="Marcela Urrego",VLOOKUP(LEFT(Proc[[#This Row],[Requested]],1),Table3[#All],2,0),VLOOKUP(Proc[[#This Row],[Author]],Table4[],2,0))</f>
        <v>EL</v>
      </c>
      <c r="L4107" s="105" t="s">
        <v>3524</v>
      </c>
      <c r="M4107" s="101">
        <v>45902</v>
      </c>
      <c r="N4107" s="102"/>
      <c r="O4107" s="102"/>
      <c r="P4107" s="101" t="str">
        <f ca="1">IF(Proc[[#This Row],[DaysAgeing]]&gt;5,"yep","on track")</f>
        <v>yep</v>
      </c>
      <c r="Q4107" s="2">
        <f ca="1">IF(Proc[[#This Row],[DateClosed]]="",ABS(NETWORKDAYS(Proc[[#This Row],[DateOpened]],TODAY()))-1,ABS(NETWORKDAYS(Proc[[#This Row],[DateOpened]],Proc[[#This Row],[DateClosed]]))-1)</f>
        <v>153</v>
      </c>
      <c r="R4107" s="101" t="s">
        <v>4357</v>
      </c>
      <c r="S4107" s="105"/>
      <c r="T4107" s="153">
        <v>4106</v>
      </c>
    </row>
    <row r="4108" spans="1:20" hidden="1">
      <c r="A4108" s="106" t="s">
        <v>4429</v>
      </c>
      <c r="B4108" s="111" t="str">
        <f>IFERROR(VLOOKUP(Proc[[#This Row],[App]],Table2[],3,0),"open")</f>
        <v>ok</v>
      </c>
      <c r="C4108" s="106" t="s">
        <v>369</v>
      </c>
      <c r="D4108" s="152" t="s">
        <v>4227</v>
      </c>
      <c r="E4108" s="152" t="s">
        <v>413</v>
      </c>
      <c r="F4108" s="153" t="s">
        <v>413</v>
      </c>
      <c r="G4108" s="106" t="s">
        <v>406</v>
      </c>
      <c r="H4108" s="105" t="str">
        <f>IF(Proc[[#This Row],[type]]="LFF (MDG-F)",MID(Proc[[#This Row],[Obj]],13,10),"")</f>
        <v>JP01GBT301</v>
      </c>
      <c r="I4108" s="152"/>
      <c r="J4108" s="105" t="b">
        <f>Proc[[#This Row],[Requested]]=Proc[[#This Row],[CurrentParent]]</f>
        <v>1</v>
      </c>
      <c r="K4108" s="107" t="str">
        <f>IF(Proc[[#This Row],[Author]]="Marcela Urrego",VLOOKUP(LEFT(Proc[[#This Row],[Requested]],1),Table3[#All],2,0),VLOOKUP(Proc[[#This Row],[Author]],Table4[],2,0))</f>
        <v>EL</v>
      </c>
      <c r="L4108" s="105" t="s">
        <v>3524</v>
      </c>
      <c r="M4108" s="101">
        <v>45902</v>
      </c>
      <c r="N4108" s="102"/>
      <c r="O4108" s="102"/>
      <c r="P4108" s="101" t="str">
        <f ca="1">IF(Proc[[#This Row],[DaysAgeing]]&gt;5,"yep","on track")</f>
        <v>yep</v>
      </c>
      <c r="Q4108" s="2">
        <f ca="1">IF(Proc[[#This Row],[DateClosed]]="",ABS(NETWORKDAYS(Proc[[#This Row],[DateOpened]],TODAY()))-1,ABS(NETWORKDAYS(Proc[[#This Row],[DateOpened]],Proc[[#This Row],[DateClosed]]))-1)</f>
        <v>153</v>
      </c>
      <c r="R4108" s="101" t="s">
        <v>4357</v>
      </c>
      <c r="S4108" s="105"/>
      <c r="T4108" s="153">
        <v>4107</v>
      </c>
    </row>
    <row r="4109" spans="1:20" hidden="1">
      <c r="A4109" s="106" t="s">
        <v>4429</v>
      </c>
      <c r="B4109" s="111" t="str">
        <f>IFERROR(VLOOKUP(Proc[[#This Row],[App]],Table2[],3,0),"open")</f>
        <v>ok</v>
      </c>
      <c r="C4109" s="106" t="s">
        <v>369</v>
      </c>
      <c r="D4109" s="152" t="s">
        <v>4228</v>
      </c>
      <c r="E4109" s="152" t="s">
        <v>413</v>
      </c>
      <c r="F4109" s="153" t="s">
        <v>413</v>
      </c>
      <c r="G4109" s="106" t="s">
        <v>406</v>
      </c>
      <c r="H4109" s="105" t="str">
        <f>IF(Proc[[#This Row],[type]]="LFF (MDG-F)",MID(Proc[[#This Row],[Obj]],13,10),"")</f>
        <v>JP01GBT303</v>
      </c>
      <c r="I4109" s="152"/>
      <c r="J4109" s="105" t="b">
        <f>Proc[[#This Row],[Requested]]=Proc[[#This Row],[CurrentParent]]</f>
        <v>1</v>
      </c>
      <c r="K4109" s="107" t="str">
        <f>IF(Proc[[#This Row],[Author]]="Marcela Urrego",VLOOKUP(LEFT(Proc[[#This Row],[Requested]],1),Table3[#All],2,0),VLOOKUP(Proc[[#This Row],[Author]],Table4[],2,0))</f>
        <v>EL</v>
      </c>
      <c r="L4109" s="105" t="s">
        <v>3524</v>
      </c>
      <c r="M4109" s="101">
        <v>45902</v>
      </c>
      <c r="N4109" s="102"/>
      <c r="O4109" s="102"/>
      <c r="P4109" s="101" t="str">
        <f ca="1">IF(Proc[[#This Row],[DaysAgeing]]&gt;5,"yep","on track")</f>
        <v>yep</v>
      </c>
      <c r="Q4109" s="2">
        <f ca="1">IF(Proc[[#This Row],[DateClosed]]="",ABS(NETWORKDAYS(Proc[[#This Row],[DateOpened]],TODAY()))-1,ABS(NETWORKDAYS(Proc[[#This Row],[DateOpened]],Proc[[#This Row],[DateClosed]]))-1)</f>
        <v>153</v>
      </c>
      <c r="R4109" s="101" t="s">
        <v>4357</v>
      </c>
      <c r="S4109" s="105"/>
      <c r="T4109" s="153">
        <v>4108</v>
      </c>
    </row>
    <row r="4110" spans="1:20" hidden="1">
      <c r="A4110" s="106" t="s">
        <v>4429</v>
      </c>
      <c r="B4110" s="111" t="str">
        <f>IFERROR(VLOOKUP(Proc[[#This Row],[App]],Table2[],3,0),"open")</f>
        <v>ok</v>
      </c>
      <c r="C4110" s="106" t="s">
        <v>369</v>
      </c>
      <c r="D4110" s="152" t="s">
        <v>4229</v>
      </c>
      <c r="E4110" s="152" t="s">
        <v>413</v>
      </c>
      <c r="F4110" s="153" t="s">
        <v>413</v>
      </c>
      <c r="G4110" s="106" t="s">
        <v>406</v>
      </c>
      <c r="H4110" s="105" t="str">
        <f>IF(Proc[[#This Row],[type]]="LFF (MDG-F)",MID(Proc[[#This Row],[Obj]],13,10),"")</f>
        <v>JP01GBT304</v>
      </c>
      <c r="I4110" s="152"/>
      <c r="J4110" s="105" t="b">
        <f>Proc[[#This Row],[Requested]]=Proc[[#This Row],[CurrentParent]]</f>
        <v>1</v>
      </c>
      <c r="K4110" s="107" t="str">
        <f>IF(Proc[[#This Row],[Author]]="Marcela Urrego",VLOOKUP(LEFT(Proc[[#This Row],[Requested]],1),Table3[#All],2,0),VLOOKUP(Proc[[#This Row],[Author]],Table4[],2,0))</f>
        <v>EL</v>
      </c>
      <c r="L4110" s="105" t="s">
        <v>3524</v>
      </c>
      <c r="M4110" s="101">
        <v>45902</v>
      </c>
      <c r="N4110" s="102"/>
      <c r="O4110" s="102"/>
      <c r="P4110" s="101" t="str">
        <f ca="1">IF(Proc[[#This Row],[DaysAgeing]]&gt;5,"yep","on track")</f>
        <v>yep</v>
      </c>
      <c r="Q4110" s="2">
        <f ca="1">IF(Proc[[#This Row],[DateClosed]]="",ABS(NETWORKDAYS(Proc[[#This Row],[DateOpened]],TODAY()))-1,ABS(NETWORKDAYS(Proc[[#This Row],[DateOpened]],Proc[[#This Row],[DateClosed]]))-1)</f>
        <v>153</v>
      </c>
      <c r="R4110" s="101" t="s">
        <v>4357</v>
      </c>
      <c r="S4110" s="105"/>
      <c r="T4110" s="153">
        <v>4109</v>
      </c>
    </row>
    <row r="4111" spans="1:20" hidden="1">
      <c r="A4111" s="106" t="s">
        <v>4429</v>
      </c>
      <c r="B4111" s="111" t="str">
        <f>IFERROR(VLOOKUP(Proc[[#This Row],[App]],Table2[],3,0),"open")</f>
        <v>ok</v>
      </c>
      <c r="C4111" s="106" t="s">
        <v>369</v>
      </c>
      <c r="D4111" s="152" t="s">
        <v>4233</v>
      </c>
      <c r="E4111" s="152" t="s">
        <v>413</v>
      </c>
      <c r="F4111" s="153" t="s">
        <v>413</v>
      </c>
      <c r="G4111" s="106" t="s">
        <v>406</v>
      </c>
      <c r="H4111" s="105" t="str">
        <f>IF(Proc[[#This Row],[type]]="LFF (MDG-F)",MID(Proc[[#This Row],[Obj]],13,10),"")</f>
        <v>JP01GFO300</v>
      </c>
      <c r="I4111" s="152"/>
      <c r="J4111" s="105" t="b">
        <f>Proc[[#This Row],[Requested]]=Proc[[#This Row],[CurrentParent]]</f>
        <v>1</v>
      </c>
      <c r="K4111" s="107" t="str">
        <f>IF(Proc[[#This Row],[Author]]="Marcela Urrego",VLOOKUP(LEFT(Proc[[#This Row],[Requested]],1),Table3[#All],2,0),VLOOKUP(Proc[[#This Row],[Author]],Table4[],2,0))</f>
        <v>EL</v>
      </c>
      <c r="L4111" s="105" t="s">
        <v>3524</v>
      </c>
      <c r="M4111" s="101">
        <v>45902</v>
      </c>
      <c r="N4111" s="102"/>
      <c r="O4111" s="102"/>
      <c r="P4111" s="101" t="str">
        <f ca="1">IF(Proc[[#This Row],[DaysAgeing]]&gt;5,"yep","on track")</f>
        <v>yep</v>
      </c>
      <c r="Q4111" s="2">
        <f ca="1">IF(Proc[[#This Row],[DateClosed]]="",ABS(NETWORKDAYS(Proc[[#This Row],[DateOpened]],TODAY()))-1,ABS(NETWORKDAYS(Proc[[#This Row],[DateOpened]],Proc[[#This Row],[DateClosed]]))-1)</f>
        <v>153</v>
      </c>
      <c r="R4111" s="101" t="s">
        <v>4357</v>
      </c>
      <c r="S4111" s="105"/>
      <c r="T4111" s="153">
        <v>4110</v>
      </c>
    </row>
    <row r="4112" spans="1:20" hidden="1">
      <c r="A4112" s="106" t="s">
        <v>4429</v>
      </c>
      <c r="B4112" s="111" t="str">
        <f>IFERROR(VLOOKUP(Proc[[#This Row],[App]],Table2[],3,0),"open")</f>
        <v>ok</v>
      </c>
      <c r="C4112" s="106" t="s">
        <v>369</v>
      </c>
      <c r="D4112" s="152" t="s">
        <v>4239</v>
      </c>
      <c r="E4112" s="152" t="s">
        <v>4427</v>
      </c>
      <c r="F4112" s="153" t="s">
        <v>4427</v>
      </c>
      <c r="G4112" s="106" t="s">
        <v>406</v>
      </c>
      <c r="H4112" s="105" t="str">
        <f>IF(Proc[[#This Row],[type]]="LFF (MDG-F)",MID(Proc[[#This Row],[Obj]],13,10),"")</f>
        <v>JP01GLE302</v>
      </c>
      <c r="I4112" s="152"/>
      <c r="J4112" s="105" t="b">
        <f>Proc[[#This Row],[Requested]]=Proc[[#This Row],[CurrentParent]]</f>
        <v>1</v>
      </c>
      <c r="K4112" s="107" t="str">
        <f>IF(Proc[[#This Row],[Author]]="Marcela Urrego",VLOOKUP(LEFT(Proc[[#This Row],[Requested]],1),Table3[#All],2,0),VLOOKUP(Proc[[#This Row],[Author]],Table4[],2,0))</f>
        <v>EL</v>
      </c>
      <c r="L4112" s="105" t="s">
        <v>3524</v>
      </c>
      <c r="M4112" s="101">
        <v>45902</v>
      </c>
      <c r="N4112" s="102"/>
      <c r="O4112" s="102"/>
      <c r="P4112" s="101" t="str">
        <f ca="1">IF(Proc[[#This Row],[DaysAgeing]]&gt;5,"yep","on track")</f>
        <v>yep</v>
      </c>
      <c r="Q4112" s="2">
        <f ca="1">IF(Proc[[#This Row],[DateClosed]]="",ABS(NETWORKDAYS(Proc[[#This Row],[DateOpened]],TODAY()))-1,ABS(NETWORKDAYS(Proc[[#This Row],[DateOpened]],Proc[[#This Row],[DateClosed]]))-1)</f>
        <v>153</v>
      </c>
      <c r="R4112" s="101" t="s">
        <v>4357</v>
      </c>
      <c r="S4112" s="105"/>
      <c r="T4112" s="153">
        <v>4111</v>
      </c>
    </row>
    <row r="4113" spans="1:20" hidden="1">
      <c r="A4113" s="106" t="s">
        <v>4429</v>
      </c>
      <c r="B4113" s="111" t="str">
        <f>IFERROR(VLOOKUP(Proc[[#This Row],[App]],Table2[],3,0),"open")</f>
        <v>ok</v>
      </c>
      <c r="C4113" s="111" t="s">
        <v>369</v>
      </c>
      <c r="D4113" s="152" t="s">
        <v>4240</v>
      </c>
      <c r="E4113" s="152" t="s">
        <v>1922</v>
      </c>
      <c r="F4113" s="153" t="s">
        <v>1922</v>
      </c>
      <c r="G4113" s="106" t="s">
        <v>406</v>
      </c>
      <c r="H4113" s="105" t="str">
        <f>IF(Proc[[#This Row],[type]]="LFF (MDG-F)",MID(Proc[[#This Row],[Obj]],13,10),"")</f>
        <v>JP01GM1002</v>
      </c>
      <c r="I4113" s="152"/>
      <c r="J4113" s="105" t="b">
        <f>Proc[[#This Row],[Requested]]=Proc[[#This Row],[CurrentParent]]</f>
        <v>1</v>
      </c>
      <c r="K4113" s="107" t="str">
        <f>IF(Proc[[#This Row],[Author]]="Marcela Urrego",VLOOKUP(LEFT(Proc[[#This Row],[Requested]],1),Table3[#All],2,0),VLOOKUP(Proc[[#This Row],[Author]],Table4[],2,0))</f>
        <v>EL</v>
      </c>
      <c r="L4113" s="105" t="s">
        <v>3524</v>
      </c>
      <c r="M4113" s="101">
        <v>45902</v>
      </c>
      <c r="N4113" s="102"/>
      <c r="O4113" s="102"/>
      <c r="P4113" s="101" t="str">
        <f ca="1">IF(Proc[[#This Row],[DaysAgeing]]&gt;5,"yep","on track")</f>
        <v>yep</v>
      </c>
      <c r="Q4113" s="2">
        <f ca="1">IF(Proc[[#This Row],[DateClosed]]="",ABS(NETWORKDAYS(Proc[[#This Row],[DateOpened]],TODAY()))-1,ABS(NETWORKDAYS(Proc[[#This Row],[DateOpened]],Proc[[#This Row],[DateClosed]]))-1)</f>
        <v>153</v>
      </c>
      <c r="R4113" s="101" t="s">
        <v>4357</v>
      </c>
      <c r="S4113" s="105"/>
      <c r="T4113" s="153">
        <v>4112</v>
      </c>
    </row>
    <row r="4114" spans="1:20" hidden="1">
      <c r="A4114" s="106" t="s">
        <v>4429</v>
      </c>
      <c r="B4114" s="111" t="str">
        <f>IFERROR(VLOOKUP(Proc[[#This Row],[App]],Table2[],3,0),"open")</f>
        <v>ok</v>
      </c>
      <c r="C4114" s="106" t="s">
        <v>369</v>
      </c>
      <c r="D4114" s="152" t="s">
        <v>4243</v>
      </c>
      <c r="E4114" s="152" t="s">
        <v>413</v>
      </c>
      <c r="F4114" s="153" t="s">
        <v>413</v>
      </c>
      <c r="G4114" s="106" t="s">
        <v>406</v>
      </c>
      <c r="H4114" s="105" t="str">
        <f>IF(Proc[[#This Row],[type]]="LFF (MDG-F)",MID(Proc[[#This Row],[Obj]],13,10),"")</f>
        <v>JP01GM8001</v>
      </c>
      <c r="I4114" s="152"/>
      <c r="J4114" s="105" t="b">
        <f>Proc[[#This Row],[Requested]]=Proc[[#This Row],[CurrentParent]]</f>
        <v>1</v>
      </c>
      <c r="K4114" s="107" t="str">
        <f>IF(Proc[[#This Row],[Author]]="Marcela Urrego",VLOOKUP(LEFT(Proc[[#This Row],[Requested]],1),Table3[#All],2,0),VLOOKUP(Proc[[#This Row],[Author]],Table4[],2,0))</f>
        <v>EL</v>
      </c>
      <c r="L4114" s="105" t="s">
        <v>3524</v>
      </c>
      <c r="M4114" s="101">
        <v>45902</v>
      </c>
      <c r="N4114" s="102"/>
      <c r="O4114" s="102"/>
      <c r="P4114" s="101" t="str">
        <f ca="1">IF(Proc[[#This Row],[DaysAgeing]]&gt;5,"yep","on track")</f>
        <v>yep</v>
      </c>
      <c r="Q4114" s="2">
        <f ca="1">IF(Proc[[#This Row],[DateClosed]]="",ABS(NETWORKDAYS(Proc[[#This Row],[DateOpened]],TODAY()))-1,ABS(NETWORKDAYS(Proc[[#This Row],[DateOpened]],Proc[[#This Row],[DateClosed]]))-1)</f>
        <v>153</v>
      </c>
      <c r="R4114" s="101" t="s">
        <v>4357</v>
      </c>
      <c r="S4114" s="105"/>
      <c r="T4114" s="153">
        <v>4113</v>
      </c>
    </row>
    <row r="4115" spans="1:20" hidden="1">
      <c r="A4115" s="106" t="s">
        <v>4429</v>
      </c>
      <c r="B4115" s="111" t="str">
        <f>IFERROR(VLOOKUP(Proc[[#This Row],[App]],Table2[],3,0),"open")</f>
        <v>ok</v>
      </c>
      <c r="C4115" s="106" t="s">
        <v>369</v>
      </c>
      <c r="D4115" s="152" t="s">
        <v>4245</v>
      </c>
      <c r="E4115" s="152" t="s">
        <v>1211</v>
      </c>
      <c r="F4115" s="153" t="s">
        <v>1211</v>
      </c>
      <c r="G4115" s="106" t="s">
        <v>406</v>
      </c>
      <c r="H4115" s="105" t="str">
        <f>IF(Proc[[#This Row],[type]]="LFF (MDG-F)",MID(Proc[[#This Row],[Obj]],13,10),"")</f>
        <v>JP01GMB040</v>
      </c>
      <c r="I4115" s="152"/>
      <c r="J4115" s="105" t="b">
        <f>Proc[[#This Row],[Requested]]=Proc[[#This Row],[CurrentParent]]</f>
        <v>1</v>
      </c>
      <c r="K4115" s="107" t="str">
        <f>IF(Proc[[#This Row],[Author]]="Marcela Urrego",VLOOKUP(LEFT(Proc[[#This Row],[Requested]],1),Table3[#All],2,0),VLOOKUP(Proc[[#This Row],[Author]],Table4[],2,0))</f>
        <v>EL</v>
      </c>
      <c r="L4115" s="105" t="s">
        <v>3524</v>
      </c>
      <c r="M4115" s="101">
        <v>45902</v>
      </c>
      <c r="N4115" s="102"/>
      <c r="O4115" s="102"/>
      <c r="P4115" s="101" t="str">
        <f ca="1">IF(Proc[[#This Row],[DaysAgeing]]&gt;5,"yep","on track")</f>
        <v>yep</v>
      </c>
      <c r="Q4115" s="2">
        <f ca="1">IF(Proc[[#This Row],[DateClosed]]="",ABS(NETWORKDAYS(Proc[[#This Row],[DateOpened]],TODAY()))-1,ABS(NETWORKDAYS(Proc[[#This Row],[DateOpened]],Proc[[#This Row],[DateClosed]]))-1)</f>
        <v>153</v>
      </c>
      <c r="R4115" s="101" t="s">
        <v>4357</v>
      </c>
      <c r="S4115" s="105"/>
      <c r="T4115" s="153">
        <v>4114</v>
      </c>
    </row>
    <row r="4116" spans="1:20" hidden="1">
      <c r="A4116" s="106" t="s">
        <v>4429</v>
      </c>
      <c r="B4116" s="111" t="str">
        <f>IFERROR(VLOOKUP(Proc[[#This Row],[App]],Table2[],3,0),"open")</f>
        <v>ok</v>
      </c>
      <c r="C4116" s="106" t="s">
        <v>369</v>
      </c>
      <c r="D4116" s="152" t="s">
        <v>4262</v>
      </c>
      <c r="E4116" s="152" t="s">
        <v>4399</v>
      </c>
      <c r="F4116" s="105" t="s">
        <v>4399</v>
      </c>
      <c r="G4116" s="106" t="s">
        <v>406</v>
      </c>
      <c r="H4116" s="105" t="str">
        <f>IF(Proc[[#This Row],[type]]="LFF (MDG-F)",MID(Proc[[#This Row],[Obj]],13,10),"")</f>
        <v>JP01L7M302</v>
      </c>
      <c r="I4116" s="152"/>
      <c r="J4116" s="105" t="b">
        <f>Proc[[#This Row],[Requested]]=Proc[[#This Row],[CurrentParent]]</f>
        <v>1</v>
      </c>
      <c r="K4116" s="107" t="str">
        <f>IF(Proc[[#This Row],[Author]]="Marcela Urrego",VLOOKUP(LEFT(Proc[[#This Row],[Requested]],1),Table3[#All],2,0),VLOOKUP(Proc[[#This Row],[Author]],Table4[],2,0))</f>
        <v>EL</v>
      </c>
      <c r="L4116" s="105" t="s">
        <v>3524</v>
      </c>
      <c r="M4116" s="101">
        <v>45902</v>
      </c>
      <c r="N4116" s="102"/>
      <c r="O4116" s="102"/>
      <c r="P4116" s="101" t="str">
        <f ca="1">IF(Proc[[#This Row],[DaysAgeing]]&gt;5,"yep","on track")</f>
        <v>yep</v>
      </c>
      <c r="Q4116" s="2">
        <f ca="1">IF(Proc[[#This Row],[DateClosed]]="",ABS(NETWORKDAYS(Proc[[#This Row],[DateOpened]],TODAY()))-1,ABS(NETWORKDAYS(Proc[[#This Row],[DateOpened]],Proc[[#This Row],[DateClosed]]))-1)</f>
        <v>153</v>
      </c>
      <c r="R4116" s="101" t="s">
        <v>4357</v>
      </c>
      <c r="S4116" s="105"/>
      <c r="T4116" s="153">
        <v>4115</v>
      </c>
    </row>
    <row r="4117" spans="1:20" hidden="1">
      <c r="A4117" s="106" t="s">
        <v>4429</v>
      </c>
      <c r="B4117" s="111" t="str">
        <f>IFERROR(VLOOKUP(Proc[[#This Row],[App]],Table2[],3,0),"open")</f>
        <v>ok</v>
      </c>
      <c r="C4117" s="106" t="s">
        <v>369</v>
      </c>
      <c r="D4117" s="152" t="s">
        <v>4269</v>
      </c>
      <c r="E4117" s="152" t="s">
        <v>4428</v>
      </c>
      <c r="F4117" s="153" t="s">
        <v>4428</v>
      </c>
      <c r="G4117" s="106" t="s">
        <v>406</v>
      </c>
      <c r="H4117" s="105" t="str">
        <f>IF(Proc[[#This Row],[type]]="LFF (MDG-F)",MID(Proc[[#This Row],[Obj]],13,10),"")</f>
        <v>JP01OF0203</v>
      </c>
      <c r="I4117" s="152"/>
      <c r="J4117" s="105" t="b">
        <f>Proc[[#This Row],[Requested]]=Proc[[#This Row],[CurrentParent]]</f>
        <v>1</v>
      </c>
      <c r="K4117" s="107" t="str">
        <f>IF(Proc[[#This Row],[Author]]="Marcela Urrego",VLOOKUP(LEFT(Proc[[#This Row],[Requested]],1),Table3[#All],2,0),VLOOKUP(Proc[[#This Row],[Author]],Table4[],2,0))</f>
        <v>EL</v>
      </c>
      <c r="L4117" s="153" t="s">
        <v>3524</v>
      </c>
      <c r="M4117" s="101">
        <v>45902</v>
      </c>
      <c r="N4117" s="102"/>
      <c r="O4117" s="102"/>
      <c r="P4117" s="101" t="str">
        <f ca="1">IF(Proc[[#This Row],[DaysAgeing]]&gt;5,"yep","on track")</f>
        <v>yep</v>
      </c>
      <c r="Q4117" s="2">
        <f ca="1">IF(Proc[[#This Row],[DateClosed]]="",ABS(NETWORKDAYS(Proc[[#This Row],[DateOpened]],TODAY()))-1,ABS(NETWORKDAYS(Proc[[#This Row],[DateOpened]],Proc[[#This Row],[DateClosed]]))-1)</f>
        <v>153</v>
      </c>
      <c r="R4117" s="101" t="s">
        <v>4357</v>
      </c>
      <c r="S4117" s="105"/>
      <c r="T4117" s="153">
        <v>4116</v>
      </c>
    </row>
    <row r="4118" spans="1:20" hidden="1">
      <c r="A4118" s="106" t="s">
        <v>4429</v>
      </c>
      <c r="B4118" s="111" t="str">
        <f>IFERROR(VLOOKUP(Proc[[#This Row],[App]],Table2[],3,0),"open")</f>
        <v>ok</v>
      </c>
      <c r="C4118" s="106" t="s">
        <v>369</v>
      </c>
      <c r="D4118" s="152" t="s">
        <v>4431</v>
      </c>
      <c r="E4118" s="152" t="s">
        <v>1644</v>
      </c>
      <c r="F4118" s="105" t="s">
        <v>1644</v>
      </c>
      <c r="G4118" s="106" t="s">
        <v>406</v>
      </c>
      <c r="H4118" s="105" t="str">
        <f>IF(Proc[[#This Row],[type]]="LFF (MDG-F)",MID(Proc[[#This Row],[Obj]],13,10),"")</f>
        <v>JP01R0S743</v>
      </c>
      <c r="I4118" s="152"/>
      <c r="J4118" s="105" t="b">
        <f>Proc[[#This Row],[Requested]]=Proc[[#This Row],[CurrentParent]]</f>
        <v>1</v>
      </c>
      <c r="K4118" s="107" t="str">
        <f>IF(Proc[[#This Row],[Author]]="Marcela Urrego",VLOOKUP(LEFT(Proc[[#This Row],[Requested]],1),Table3[#All],2,0),VLOOKUP(Proc[[#This Row],[Author]],Table4[],2,0))</f>
        <v>EL</v>
      </c>
      <c r="L4118" s="105" t="s">
        <v>3524</v>
      </c>
      <c r="M4118" s="101">
        <v>45902</v>
      </c>
      <c r="N4118" s="102"/>
      <c r="O4118" s="102"/>
      <c r="P4118" s="101" t="str">
        <f ca="1">IF(Proc[[#This Row],[DaysAgeing]]&gt;5,"yep","on track")</f>
        <v>yep</v>
      </c>
      <c r="Q4118" s="2">
        <f ca="1">IF(Proc[[#This Row],[DateClosed]]="",ABS(NETWORKDAYS(Proc[[#This Row],[DateOpened]],TODAY()))-1,ABS(NETWORKDAYS(Proc[[#This Row],[DateOpened]],Proc[[#This Row],[DateClosed]]))-1)</f>
        <v>153</v>
      </c>
      <c r="R4118" s="101" t="s">
        <v>4357</v>
      </c>
      <c r="S4118" s="105"/>
      <c r="T4118" s="153">
        <v>4117</v>
      </c>
    </row>
    <row r="4119" spans="1:20" hidden="1">
      <c r="A4119" t="s">
        <v>4430</v>
      </c>
      <c r="B4119" s="111" t="str">
        <f>IFERROR(VLOOKUP(Proc[[#This Row],[App]],Table2[],3,0),"open")</f>
        <v>ok</v>
      </c>
      <c r="C4119" s="107" t="s">
        <v>369</v>
      </c>
      <c r="D4119" s="152" t="s">
        <v>4479</v>
      </c>
      <c r="E4119" s="152" t="s">
        <v>2398</v>
      </c>
      <c r="F4119" s="152" t="s">
        <v>2398</v>
      </c>
      <c r="G4119" t="s">
        <v>400</v>
      </c>
      <c r="H4119" s="105" t="str">
        <f>IF(Proc[[#This Row],[type]]="LFF (MDG-F)",MID(Proc[[#This Row],[Obj]],13,10),"")</f>
        <v/>
      </c>
      <c r="I4119" s="152"/>
      <c r="J4119" s="105" t="b">
        <f>Proc[[#This Row],[Requested]]=Proc[[#This Row],[CurrentParent]]</f>
        <v>1</v>
      </c>
      <c r="K4119" s="107" t="str">
        <f>IF(Proc[[#This Row],[Author]]="Marcela Urrego",VLOOKUP(LEFT(Proc[[#This Row],[Requested]],1),Table3[#All],2,0),VLOOKUP(Proc[[#This Row],[Author]],Table4[],2,0))</f>
        <v>LS</v>
      </c>
      <c r="L4119" s="105" t="s">
        <v>3524</v>
      </c>
      <c r="M4119" s="101">
        <v>45902</v>
      </c>
      <c r="N4119" s="102"/>
      <c r="O4119" s="102"/>
      <c r="P4119" s="101" t="str">
        <f ca="1">IF(Proc[[#This Row],[DaysAgeing]]&gt;5,"yep","on track")</f>
        <v>yep</v>
      </c>
      <c r="Q4119" s="2">
        <f ca="1">IF(Proc[[#This Row],[DateClosed]]="",ABS(NETWORKDAYS(Proc[[#This Row],[DateOpened]],TODAY()))-1,ABS(NETWORKDAYS(Proc[[#This Row],[DateOpened]],Proc[[#This Row],[DateClosed]]))-1)</f>
        <v>153</v>
      </c>
      <c r="R4119" s="101" t="s">
        <v>1252</v>
      </c>
      <c r="S4119" s="105"/>
      <c r="T4119" s="153">
        <v>4118</v>
      </c>
    </row>
    <row r="4120" spans="1:20" hidden="1">
      <c r="A4120" t="s">
        <v>4444</v>
      </c>
      <c r="B4120" s="111" t="str">
        <f>IFERROR(VLOOKUP(Proc[[#This Row],[App]],Table2[],3,0),"open")</f>
        <v>ok</v>
      </c>
      <c r="C4120" s="106" t="s">
        <v>369</v>
      </c>
      <c r="D4120" s="152" t="s">
        <v>4433</v>
      </c>
      <c r="E4120" s="152" t="s">
        <v>4432</v>
      </c>
      <c r="F4120" s="105" t="s">
        <v>4432</v>
      </c>
      <c r="G4120" t="s">
        <v>406</v>
      </c>
      <c r="H4120" s="105" t="str">
        <f>IF(Proc[[#This Row],[type]]="LFF (MDG-F)",MID(Proc[[#This Row],[Obj]],13,10),"")</f>
        <v>CNS1OF0144</v>
      </c>
      <c r="I4120" s="152"/>
      <c r="J4120" s="105" t="b">
        <f>Proc[[#This Row],[Requested]]=Proc[[#This Row],[CurrentParent]]</f>
        <v>1</v>
      </c>
      <c r="K4120" s="107" t="str">
        <f>IF(Proc[[#This Row],[Author]]="Marcela Urrego",VLOOKUP(LEFT(Proc[[#This Row],[Requested]],1),Table3[#All],2,0),VLOOKUP(Proc[[#This Row],[Author]],Table4[],2,0))</f>
        <v>EL</v>
      </c>
      <c r="L4120" s="105" t="s">
        <v>3524</v>
      </c>
      <c r="M4120" s="101">
        <v>45906</v>
      </c>
      <c r="N4120" s="102"/>
      <c r="O4120" s="102"/>
      <c r="P4120" s="101" t="str">
        <f ca="1">IF(Proc[[#This Row],[DaysAgeing]]&gt;5,"yep","on track")</f>
        <v>yep</v>
      </c>
      <c r="Q4120" s="2">
        <f ca="1">IF(Proc[[#This Row],[DateClosed]]="",ABS(NETWORKDAYS(Proc[[#This Row],[DateOpened]],TODAY()))-1,ABS(NETWORKDAYS(Proc[[#This Row],[DateOpened]],Proc[[#This Row],[DateClosed]]))-1)</f>
        <v>149</v>
      </c>
      <c r="R4120" s="101" t="s">
        <v>4357</v>
      </c>
      <c r="S4120" s="105"/>
      <c r="T4120" s="153">
        <v>4119</v>
      </c>
    </row>
    <row r="4121" spans="1:20" hidden="1">
      <c r="A4121" s="106" t="s">
        <v>4444</v>
      </c>
      <c r="B4121" s="152" t="str">
        <f>IFERROR(VLOOKUP(Proc[[#This Row],[App]],Table2[],3,0),"open")</f>
        <v>ok</v>
      </c>
      <c r="C4121" s="111" t="s">
        <v>369</v>
      </c>
      <c r="D4121" s="152" t="s">
        <v>4434</v>
      </c>
      <c r="E4121" s="152" t="s">
        <v>4339</v>
      </c>
      <c r="F4121" s="112" t="s">
        <v>4339</v>
      </c>
      <c r="G4121" s="106" t="s">
        <v>406</v>
      </c>
      <c r="H4121" s="105" t="str">
        <f>IF(Proc[[#This Row],[type]]="LFF (MDG-F)",MID(Proc[[#This Row],[Obj]],13,10),"")</f>
        <v>DES1OFCX20</v>
      </c>
      <c r="I4121" s="152"/>
      <c r="J4121" s="105" t="b">
        <f>Proc[[#This Row],[Requested]]=Proc[[#This Row],[CurrentParent]]</f>
        <v>1</v>
      </c>
      <c r="K4121" s="152" t="str">
        <f>IF(Proc[[#This Row],[Author]]="Marcela Urrego",VLOOKUP(LEFT(Proc[[#This Row],[Requested]],1),Table3[#All],2,0),VLOOKUP(Proc[[#This Row],[Author]],Table4[],2,0))</f>
        <v>EL</v>
      </c>
      <c r="L4121" s="105" t="s">
        <v>3524</v>
      </c>
      <c r="M4121" s="101">
        <v>45906</v>
      </c>
      <c r="N4121" s="102"/>
      <c r="O4121" s="102"/>
      <c r="P4121" s="101" t="str">
        <f ca="1">IF(Proc[[#This Row],[DaysAgeing]]&gt;5,"yep","on track")</f>
        <v>yep</v>
      </c>
      <c r="Q4121" s="2">
        <f ca="1">IF(Proc[[#This Row],[DateClosed]]="",ABS(NETWORKDAYS(Proc[[#This Row],[DateOpened]],TODAY()))-1,ABS(NETWORKDAYS(Proc[[#This Row],[DateOpened]],Proc[[#This Row],[DateClosed]]))-1)</f>
        <v>149</v>
      </c>
      <c r="R4121" s="101" t="s">
        <v>4357</v>
      </c>
      <c r="S4121" s="105"/>
      <c r="T4121" s="153">
        <v>4120</v>
      </c>
    </row>
    <row r="4122" spans="1:20" hidden="1">
      <c r="A4122" s="106" t="s">
        <v>4444</v>
      </c>
      <c r="B4122" s="152" t="str">
        <f>IFERROR(VLOOKUP(Proc[[#This Row],[App]],Table2[],3,0),"open")</f>
        <v>ok</v>
      </c>
      <c r="C4122" s="111" t="s">
        <v>369</v>
      </c>
      <c r="D4122" s="152" t="s">
        <v>4435</v>
      </c>
      <c r="E4122" s="152" t="s">
        <v>4339</v>
      </c>
      <c r="F4122" s="112" t="s">
        <v>4339</v>
      </c>
      <c r="G4122" s="106" t="s">
        <v>406</v>
      </c>
      <c r="H4122" s="105" t="str">
        <f>IF(Proc[[#This Row],[type]]="LFF (MDG-F)",MID(Proc[[#This Row],[Obj]],13,10),"")</f>
        <v>DES1OFCX21</v>
      </c>
      <c r="I4122" s="152"/>
      <c r="J4122" s="105" t="b">
        <f>Proc[[#This Row],[Requested]]=Proc[[#This Row],[CurrentParent]]</f>
        <v>1</v>
      </c>
      <c r="K4122" s="152" t="str">
        <f>IF(Proc[[#This Row],[Author]]="Marcela Urrego",VLOOKUP(LEFT(Proc[[#This Row],[Requested]],1),Table3[#All],2,0),VLOOKUP(Proc[[#This Row],[Author]],Table4[],2,0))</f>
        <v>EL</v>
      </c>
      <c r="L4122" s="105" t="s">
        <v>3524</v>
      </c>
      <c r="M4122" s="101">
        <v>45906</v>
      </c>
      <c r="N4122" s="102"/>
      <c r="O4122" s="102"/>
      <c r="P4122" s="101" t="str">
        <f ca="1">IF(Proc[[#This Row],[DaysAgeing]]&gt;5,"yep","on track")</f>
        <v>yep</v>
      </c>
      <c r="Q4122" s="2">
        <f ca="1">IF(Proc[[#This Row],[DateClosed]]="",ABS(NETWORKDAYS(Proc[[#This Row],[DateOpened]],TODAY()))-1,ABS(NETWORKDAYS(Proc[[#This Row],[DateOpened]],Proc[[#This Row],[DateClosed]]))-1)</f>
        <v>149</v>
      </c>
      <c r="R4122" s="101" t="s">
        <v>4357</v>
      </c>
      <c r="S4122" s="105"/>
      <c r="T4122" s="153">
        <v>4121</v>
      </c>
    </row>
    <row r="4123" spans="1:20" hidden="1">
      <c r="A4123" s="106" t="s">
        <v>4444</v>
      </c>
      <c r="B4123" s="152" t="str">
        <f>IFERROR(VLOOKUP(Proc[[#This Row],[App]],Table2[],3,0),"open")</f>
        <v>ok</v>
      </c>
      <c r="C4123" s="107" t="s">
        <v>369</v>
      </c>
      <c r="D4123" s="152" t="s">
        <v>4436</v>
      </c>
      <c r="E4123" s="152" t="s">
        <v>4329</v>
      </c>
      <c r="F4123" s="105" t="s">
        <v>4329</v>
      </c>
      <c r="G4123" s="106" t="s">
        <v>406</v>
      </c>
      <c r="H4123" s="105" t="str">
        <f>IF(Proc[[#This Row],[type]]="LFF (MDG-F)",MID(Proc[[#This Row],[Obj]],13,10),"")</f>
        <v>DES1Z01000</v>
      </c>
      <c r="I4123" s="152"/>
      <c r="J4123" s="105" t="b">
        <f>Proc[[#This Row],[Requested]]=Proc[[#This Row],[CurrentParent]]</f>
        <v>1</v>
      </c>
      <c r="K4123" s="152" t="str">
        <f>IF(Proc[[#This Row],[Author]]="Marcela Urrego",VLOOKUP(LEFT(Proc[[#This Row],[Requested]],1),Table3[#All],2,0),VLOOKUP(Proc[[#This Row],[Author]],Table4[],2,0))</f>
        <v>EL</v>
      </c>
      <c r="L4123" s="105" t="s">
        <v>3524</v>
      </c>
      <c r="M4123" s="101">
        <v>45906</v>
      </c>
      <c r="N4123" s="102"/>
      <c r="O4123" s="102"/>
      <c r="P4123" s="101" t="str">
        <f ca="1">IF(Proc[[#This Row],[DaysAgeing]]&gt;5,"yep","on track")</f>
        <v>yep</v>
      </c>
      <c r="Q4123" s="2">
        <f ca="1">IF(Proc[[#This Row],[DateClosed]]="",ABS(NETWORKDAYS(Proc[[#This Row],[DateOpened]],TODAY()))-1,ABS(NETWORKDAYS(Proc[[#This Row],[DateOpened]],Proc[[#This Row],[DateClosed]]))-1)</f>
        <v>149</v>
      </c>
      <c r="R4123" s="101" t="s">
        <v>4357</v>
      </c>
      <c r="S4123" s="105"/>
      <c r="T4123" s="153">
        <v>4122</v>
      </c>
    </row>
    <row r="4124" spans="1:20" hidden="1">
      <c r="A4124" s="106" t="s">
        <v>4444</v>
      </c>
      <c r="B4124" s="111" t="str">
        <f>IFERROR(VLOOKUP(Proc[[#This Row],[App]],Table2[],3,0),"open")</f>
        <v>ok</v>
      </c>
      <c r="C4124" s="107" t="s">
        <v>369</v>
      </c>
      <c r="D4124" s="152" t="s">
        <v>4437</v>
      </c>
      <c r="E4124" s="152" t="s">
        <v>4329</v>
      </c>
      <c r="F4124" s="153" t="s">
        <v>4329</v>
      </c>
      <c r="G4124" s="106" t="s">
        <v>406</v>
      </c>
      <c r="H4124" s="105" t="str">
        <f>IF(Proc[[#This Row],[type]]="LFF (MDG-F)",MID(Proc[[#This Row],[Obj]],13,10),"")</f>
        <v>KRS1Z01000</v>
      </c>
      <c r="I4124" s="152"/>
      <c r="J4124" s="105" t="b">
        <f>Proc[[#This Row],[Requested]]=Proc[[#This Row],[CurrentParent]]</f>
        <v>1</v>
      </c>
      <c r="K4124" s="107" t="str">
        <f>IF(Proc[[#This Row],[Author]]="Marcela Urrego",VLOOKUP(LEFT(Proc[[#This Row],[Requested]],1),Table3[#All],2,0),VLOOKUP(Proc[[#This Row],[Author]],Table4[],2,0))</f>
        <v>EL</v>
      </c>
      <c r="L4124" s="105" t="s">
        <v>3524</v>
      </c>
      <c r="M4124" s="101">
        <v>45906</v>
      </c>
      <c r="N4124" s="102"/>
      <c r="O4124" s="102"/>
      <c r="P4124" s="101" t="str">
        <f ca="1">IF(Proc[[#This Row],[DaysAgeing]]&gt;5,"yep","on track")</f>
        <v>yep</v>
      </c>
      <c r="Q4124" s="2">
        <f ca="1">IF(Proc[[#This Row],[DateClosed]]="",ABS(NETWORKDAYS(Proc[[#This Row],[DateOpened]],TODAY()))-1,ABS(NETWORKDAYS(Proc[[#This Row],[DateOpened]],Proc[[#This Row],[DateClosed]]))-1)</f>
        <v>149</v>
      </c>
      <c r="R4124" s="101" t="s">
        <v>4357</v>
      </c>
      <c r="S4124" s="105"/>
      <c r="T4124" s="153">
        <v>4123</v>
      </c>
    </row>
    <row r="4125" spans="1:20" hidden="1">
      <c r="A4125" s="106" t="s">
        <v>4444</v>
      </c>
      <c r="B4125" s="111" t="str">
        <f>IFERROR(VLOOKUP(Proc[[#This Row],[App]],Table2[],3,0),"open")</f>
        <v>ok</v>
      </c>
      <c r="C4125" s="106" t="s">
        <v>369</v>
      </c>
      <c r="D4125" s="152" t="s">
        <v>4438</v>
      </c>
      <c r="E4125" s="152" t="s">
        <v>4432</v>
      </c>
      <c r="F4125" s="153" t="s">
        <v>4432</v>
      </c>
      <c r="G4125" s="106" t="s">
        <v>406</v>
      </c>
      <c r="H4125" s="105" t="str">
        <f>IF(Proc[[#This Row],[type]]="LFF (MDG-F)",MID(Proc[[#This Row],[Obj]],13,10),"")</f>
        <v>MYS1OF0110</v>
      </c>
      <c r="I4125" s="152"/>
      <c r="J4125" s="105" t="b">
        <f>Proc[[#This Row],[Requested]]=Proc[[#This Row],[CurrentParent]]</f>
        <v>1</v>
      </c>
      <c r="K4125" s="107" t="str">
        <f>IF(Proc[[#This Row],[Author]]="Marcela Urrego",VLOOKUP(LEFT(Proc[[#This Row],[Requested]],1),Table3[#All],2,0),VLOOKUP(Proc[[#This Row],[Author]],Table4[],2,0))</f>
        <v>EL</v>
      </c>
      <c r="L4125" s="105" t="s">
        <v>3524</v>
      </c>
      <c r="M4125" s="101">
        <v>45906</v>
      </c>
      <c r="N4125" s="102"/>
      <c r="O4125" s="102"/>
      <c r="P4125" s="101" t="str">
        <f ca="1">IF(Proc[[#This Row],[DaysAgeing]]&gt;5,"yep","on track")</f>
        <v>yep</v>
      </c>
      <c r="Q4125" s="2">
        <f ca="1">IF(Proc[[#This Row],[DateClosed]]="",ABS(NETWORKDAYS(Proc[[#This Row],[DateOpened]],TODAY()))-1,ABS(NETWORKDAYS(Proc[[#This Row],[DateOpened]],Proc[[#This Row],[DateClosed]]))-1)</f>
        <v>149</v>
      </c>
      <c r="R4125" s="101" t="s">
        <v>4357</v>
      </c>
      <c r="S4125" s="105"/>
      <c r="T4125" s="153">
        <v>4124</v>
      </c>
    </row>
    <row r="4126" spans="1:20" hidden="1">
      <c r="A4126" s="106" t="s">
        <v>4444</v>
      </c>
      <c r="B4126" s="111" t="str">
        <f>IFERROR(VLOOKUP(Proc[[#This Row],[App]],Table2[],3,0),"open")</f>
        <v>ok</v>
      </c>
      <c r="C4126" s="107" t="s">
        <v>369</v>
      </c>
      <c r="D4126" s="152" t="s">
        <v>4439</v>
      </c>
      <c r="E4126" s="152" t="s">
        <v>4329</v>
      </c>
      <c r="F4126" s="153" t="s">
        <v>4329</v>
      </c>
      <c r="G4126" s="106" t="s">
        <v>406</v>
      </c>
      <c r="H4126" s="105" t="str">
        <f>IF(Proc[[#This Row],[type]]="LFF (MDG-F)",MID(Proc[[#This Row],[Obj]],13,10),"")</f>
        <v>MYS1Z01000</v>
      </c>
      <c r="I4126" s="152"/>
      <c r="J4126" s="105" t="b">
        <f>Proc[[#This Row],[Requested]]=Proc[[#This Row],[CurrentParent]]</f>
        <v>1</v>
      </c>
      <c r="K4126" s="107" t="str">
        <f>IF(Proc[[#This Row],[Author]]="Marcela Urrego",VLOOKUP(LEFT(Proc[[#This Row],[Requested]],1),Table3[#All],2,0),VLOOKUP(Proc[[#This Row],[Author]],Table4[],2,0))</f>
        <v>EL</v>
      </c>
      <c r="L4126" s="105" t="s">
        <v>3524</v>
      </c>
      <c r="M4126" s="101">
        <v>45906</v>
      </c>
      <c r="N4126" s="102"/>
      <c r="O4126" s="102"/>
      <c r="P4126" s="101" t="str">
        <f ca="1">IF(Proc[[#This Row],[DaysAgeing]]&gt;5,"yep","on track")</f>
        <v>yep</v>
      </c>
      <c r="Q4126" s="2">
        <f ca="1">IF(Proc[[#This Row],[DateClosed]]="",ABS(NETWORKDAYS(Proc[[#This Row],[DateOpened]],TODAY()))-1,ABS(NETWORKDAYS(Proc[[#This Row],[DateOpened]],Proc[[#This Row],[DateClosed]]))-1)</f>
        <v>149</v>
      </c>
      <c r="R4126" s="101" t="s">
        <v>4357</v>
      </c>
      <c r="S4126" s="105"/>
      <c r="T4126" s="153">
        <v>4125</v>
      </c>
    </row>
    <row r="4127" spans="1:20" hidden="1">
      <c r="A4127" s="106" t="s">
        <v>4444</v>
      </c>
      <c r="B4127" s="111" t="str">
        <f>IFERROR(VLOOKUP(Proc[[#This Row],[App]],Table2[],3,0),"open")</f>
        <v>ok</v>
      </c>
      <c r="C4127" s="106" t="s">
        <v>369</v>
      </c>
      <c r="D4127" s="152" t="s">
        <v>4440</v>
      </c>
      <c r="E4127" s="152" t="s">
        <v>4432</v>
      </c>
      <c r="F4127" s="153" t="s">
        <v>4432</v>
      </c>
      <c r="G4127" s="106" t="s">
        <v>406</v>
      </c>
      <c r="H4127" s="105" t="str">
        <f>IF(Proc[[#This Row],[type]]="LFF (MDG-F)",MID(Proc[[#This Row],[Obj]],13,10),"")</f>
        <v>THS1OF0110</v>
      </c>
      <c r="I4127" s="152"/>
      <c r="J4127" s="105" t="b">
        <f>Proc[[#This Row],[Requested]]=Proc[[#This Row],[CurrentParent]]</f>
        <v>1</v>
      </c>
      <c r="K4127" s="107" t="str">
        <f>IF(Proc[[#This Row],[Author]]="Marcela Urrego",VLOOKUP(LEFT(Proc[[#This Row],[Requested]],1),Table3[#All],2,0),VLOOKUP(Proc[[#This Row],[Author]],Table4[],2,0))</f>
        <v>EL</v>
      </c>
      <c r="L4127" s="105" t="s">
        <v>3524</v>
      </c>
      <c r="M4127" s="101">
        <v>45906</v>
      </c>
      <c r="N4127" s="102"/>
      <c r="O4127" s="102"/>
      <c r="P4127" s="101" t="str">
        <f ca="1">IF(Proc[[#This Row],[DaysAgeing]]&gt;5,"yep","on track")</f>
        <v>yep</v>
      </c>
      <c r="Q4127" s="2">
        <f ca="1">IF(Proc[[#This Row],[DateClosed]]="",ABS(NETWORKDAYS(Proc[[#This Row],[DateOpened]],TODAY()))-1,ABS(NETWORKDAYS(Proc[[#This Row],[DateOpened]],Proc[[#This Row],[DateClosed]]))-1)</f>
        <v>149</v>
      </c>
      <c r="R4127" s="101" t="s">
        <v>4357</v>
      </c>
      <c r="S4127" s="105"/>
      <c r="T4127" s="153">
        <v>4126</v>
      </c>
    </row>
    <row r="4128" spans="1:20" hidden="1">
      <c r="A4128" s="106" t="s">
        <v>4444</v>
      </c>
      <c r="B4128" s="111" t="str">
        <f>IFERROR(VLOOKUP(Proc[[#This Row],[App]],Table2[],3,0),"open")</f>
        <v>ok</v>
      </c>
      <c r="C4128" s="107" t="s">
        <v>369</v>
      </c>
      <c r="D4128" s="152" t="s">
        <v>4441</v>
      </c>
      <c r="E4128" s="152" t="s">
        <v>4329</v>
      </c>
      <c r="F4128" s="153" t="s">
        <v>4329</v>
      </c>
      <c r="G4128" s="106" t="s">
        <v>406</v>
      </c>
      <c r="H4128" s="105" t="str">
        <f>IF(Proc[[#This Row],[type]]="LFF (MDG-F)",MID(Proc[[#This Row],[Obj]],13,10),"")</f>
        <v>USS1Z01000</v>
      </c>
      <c r="I4128" s="152"/>
      <c r="J4128" s="105" t="b">
        <f>Proc[[#This Row],[Requested]]=Proc[[#This Row],[CurrentParent]]</f>
        <v>1</v>
      </c>
      <c r="K4128" s="107" t="str">
        <f>IF(Proc[[#This Row],[Author]]="Marcela Urrego",VLOOKUP(LEFT(Proc[[#This Row],[Requested]],1),Table3[#All],2,0),VLOOKUP(Proc[[#This Row],[Author]],Table4[],2,0))</f>
        <v>EL</v>
      </c>
      <c r="L4128" s="105" t="s">
        <v>3524</v>
      </c>
      <c r="M4128" s="101">
        <v>45906</v>
      </c>
      <c r="N4128" s="102"/>
      <c r="O4128" s="102"/>
      <c r="P4128" s="101" t="str">
        <f ca="1">IF(Proc[[#This Row],[DaysAgeing]]&gt;5,"yep","on track")</f>
        <v>yep</v>
      </c>
      <c r="Q4128" s="2">
        <f ca="1">IF(Proc[[#This Row],[DateClosed]]="",ABS(NETWORKDAYS(Proc[[#This Row],[DateOpened]],TODAY()))-1,ABS(NETWORKDAYS(Proc[[#This Row],[DateOpened]],Proc[[#This Row],[DateClosed]]))-1)</f>
        <v>149</v>
      </c>
      <c r="R4128" s="101" t="s">
        <v>4357</v>
      </c>
      <c r="S4128" s="105"/>
      <c r="T4128" s="153">
        <v>4127</v>
      </c>
    </row>
    <row r="4129" spans="1:20" hidden="1">
      <c r="A4129" s="106" t="s">
        <v>4444</v>
      </c>
      <c r="B4129" s="111" t="str">
        <f>IFERROR(VLOOKUP(Proc[[#This Row],[App]],Table2[],3,0),"open")</f>
        <v>ok</v>
      </c>
      <c r="C4129" s="107" t="s">
        <v>369</v>
      </c>
      <c r="D4129" s="152" t="s">
        <v>4442</v>
      </c>
      <c r="E4129" s="152" t="s">
        <v>4329</v>
      </c>
      <c r="F4129" s="153" t="s">
        <v>4329</v>
      </c>
      <c r="G4129" s="106" t="s">
        <v>406</v>
      </c>
      <c r="H4129" s="105" t="str">
        <f>IF(Proc[[#This Row],[type]]="LFF (MDG-F)",MID(Proc[[#This Row],[Obj]],13,10),"")</f>
        <v>CNS1Z01000</v>
      </c>
      <c r="I4129" s="152"/>
      <c r="J4129" s="105" t="b">
        <f>Proc[[#This Row],[Requested]]=Proc[[#This Row],[CurrentParent]]</f>
        <v>1</v>
      </c>
      <c r="K4129" s="107" t="str">
        <f>IF(Proc[[#This Row],[Author]]="Marcela Urrego",VLOOKUP(LEFT(Proc[[#This Row],[Requested]],1),Table3[#All],2,0),VLOOKUP(Proc[[#This Row],[Author]],Table4[],2,0))</f>
        <v>EL</v>
      </c>
      <c r="L4129" s="105" t="s">
        <v>3524</v>
      </c>
      <c r="M4129" s="101">
        <v>45906</v>
      </c>
      <c r="N4129" s="102"/>
      <c r="O4129" s="102"/>
      <c r="P4129" s="101" t="str">
        <f ca="1">IF(Proc[[#This Row],[DaysAgeing]]&gt;5,"yep","on track")</f>
        <v>yep</v>
      </c>
      <c r="Q4129" s="2">
        <f ca="1">IF(Proc[[#This Row],[DateClosed]]="",ABS(NETWORKDAYS(Proc[[#This Row],[DateOpened]],TODAY()))-1,ABS(NETWORKDAYS(Proc[[#This Row],[DateOpened]],Proc[[#This Row],[DateClosed]]))-1)</f>
        <v>149</v>
      </c>
      <c r="R4129" s="101" t="s">
        <v>4357</v>
      </c>
      <c r="S4129" s="105"/>
      <c r="T4129" s="153">
        <v>4128</v>
      </c>
    </row>
    <row r="4130" spans="1:20" hidden="1">
      <c r="A4130" s="106" t="s">
        <v>4444</v>
      </c>
      <c r="B4130" s="111" t="str">
        <f>IFERROR(VLOOKUP(Proc[[#This Row],[App]],Table2[],3,0),"open")</f>
        <v>ok</v>
      </c>
      <c r="C4130" s="107" t="s">
        <v>369</v>
      </c>
      <c r="D4130" s="152" t="s">
        <v>4443</v>
      </c>
      <c r="E4130" s="152" t="s">
        <v>4329</v>
      </c>
      <c r="F4130" s="105" t="s">
        <v>4329</v>
      </c>
      <c r="G4130" s="106" t="s">
        <v>406</v>
      </c>
      <c r="H4130" s="105" t="str">
        <f>IF(Proc[[#This Row],[type]]="LFF (MDG-F)",MID(Proc[[#This Row],[Obj]],13,10),"")</f>
        <v>THS1Z01000</v>
      </c>
      <c r="I4130" s="152"/>
      <c r="J4130" s="105" t="b">
        <f>Proc[[#This Row],[Requested]]=Proc[[#This Row],[CurrentParent]]</f>
        <v>1</v>
      </c>
      <c r="K4130" s="107" t="str">
        <f>IF(Proc[[#This Row],[Author]]="Marcela Urrego",VLOOKUP(LEFT(Proc[[#This Row],[Requested]],1),Table3[#All],2,0),VLOOKUP(Proc[[#This Row],[Author]],Table4[],2,0))</f>
        <v>EL</v>
      </c>
      <c r="L4130" s="105" t="s">
        <v>3524</v>
      </c>
      <c r="M4130" s="101">
        <v>45906</v>
      </c>
      <c r="N4130" s="102"/>
      <c r="O4130" s="102"/>
      <c r="P4130" s="101" t="str">
        <f ca="1">IF(Proc[[#This Row],[DaysAgeing]]&gt;5,"yep","on track")</f>
        <v>yep</v>
      </c>
      <c r="Q4130" s="2">
        <f ca="1">IF(Proc[[#This Row],[DateClosed]]="",ABS(NETWORKDAYS(Proc[[#This Row],[DateOpened]],TODAY()))-1,ABS(NETWORKDAYS(Proc[[#This Row],[DateOpened]],Proc[[#This Row],[DateClosed]]))-1)</f>
        <v>149</v>
      </c>
      <c r="R4130" s="101" t="s">
        <v>4357</v>
      </c>
      <c r="S4130" s="105"/>
      <c r="T4130" s="153">
        <v>4129</v>
      </c>
    </row>
    <row r="4131" spans="1:20" hidden="1">
      <c r="A4131" t="s">
        <v>4445</v>
      </c>
      <c r="B4131" s="152" t="str">
        <f>IFERROR(VLOOKUP(Proc[[#This Row],[App]],Table2[],3,0),"open")</f>
        <v>ok</v>
      </c>
      <c r="C4131" s="107" t="s">
        <v>369</v>
      </c>
      <c r="D4131" s="152" t="s">
        <v>4446</v>
      </c>
      <c r="E4131" s="152" t="s">
        <v>2245</v>
      </c>
      <c r="F4131" s="105" t="s">
        <v>2245</v>
      </c>
      <c r="G4131" t="s">
        <v>400</v>
      </c>
      <c r="H4131" s="105" t="str">
        <f>IF(Proc[[#This Row],[type]]="LFF (MDG-F)",MID(Proc[[#This Row],[Obj]],13,10),"")</f>
        <v/>
      </c>
      <c r="I4131" s="152"/>
      <c r="J4131" s="105" t="b">
        <f>Proc[[#This Row],[Requested]]=Proc[[#This Row],[CurrentParent]]</f>
        <v>1</v>
      </c>
      <c r="K4131" s="152" t="str">
        <f>IF(Proc[[#This Row],[Author]]="Marcela Urrego",VLOOKUP(LEFT(Proc[[#This Row],[Requested]],1),Table3[#All],2,0),VLOOKUP(Proc[[#This Row],[Author]],Table4[],2,0))</f>
        <v>MGF</v>
      </c>
      <c r="L4131" s="105" t="s">
        <v>3524</v>
      </c>
      <c r="M4131" s="101">
        <v>45908</v>
      </c>
      <c r="N4131" s="102"/>
      <c r="O4131" s="102"/>
      <c r="P4131" s="101" t="str">
        <f ca="1">IF(Proc[[#This Row],[DaysAgeing]]&gt;5,"yep","on track")</f>
        <v>yep</v>
      </c>
      <c r="Q4131" s="2">
        <f ca="1">IF(Proc[[#This Row],[DateClosed]]="",ABS(NETWORKDAYS(Proc[[#This Row],[DateOpened]],TODAY()))-1,ABS(NETWORKDAYS(Proc[[#This Row],[DateOpened]],Proc[[#This Row],[DateClosed]]))-1)</f>
        <v>149</v>
      </c>
      <c r="R4131" s="140" t="s">
        <v>514</v>
      </c>
      <c r="S4131" s="153"/>
      <c r="T4131" s="153">
        <v>4130</v>
      </c>
    </row>
    <row r="4132" spans="1:20" hidden="1">
      <c r="A4132" t="s">
        <v>4448</v>
      </c>
      <c r="B4132" s="111" t="str">
        <f>IFERROR(VLOOKUP(Proc[[#This Row],[App]],Table2[],3,0),"open")</f>
        <v>ok</v>
      </c>
      <c r="C4132" s="107" t="s">
        <v>369</v>
      </c>
      <c r="D4132" s="152" t="s">
        <v>9417</v>
      </c>
      <c r="E4132" s="152" t="s">
        <v>3500</v>
      </c>
      <c r="F4132" s="105" t="s">
        <v>3500</v>
      </c>
      <c r="G4132" t="s">
        <v>400</v>
      </c>
      <c r="H4132" s="105" t="str">
        <f>IF(Proc[[#This Row],[type]]="LFF (MDG-F)",MID(Proc[[#This Row],[Obj]],13,10),"")</f>
        <v/>
      </c>
      <c r="I4132" s="152"/>
      <c r="J4132" s="105" t="b">
        <f>Proc[[#This Row],[Requested]]=Proc[[#This Row],[CurrentParent]]</f>
        <v>1</v>
      </c>
      <c r="K4132" s="107" t="str">
        <f>IF(Proc[[#This Row],[Author]]="Marcela Urrego",VLOOKUP(LEFT(Proc[[#This Row],[Requested]],1),Table3[#All],2,0),VLOOKUP(Proc[[#This Row],[Author]],Table4[],2,0))</f>
        <v>MGF</v>
      </c>
      <c r="L4132" s="105" t="s">
        <v>3524</v>
      </c>
      <c r="M4132" s="102">
        <v>45909</v>
      </c>
      <c r="N4132" s="102"/>
      <c r="O4132" s="102"/>
      <c r="P4132" s="108" t="str">
        <f ca="1">IF(Proc[[#This Row],[DaysAgeing]]&gt;5,"yep","on track")</f>
        <v>yep</v>
      </c>
      <c r="Q4132" s="2">
        <f ca="1">IF(Proc[[#This Row],[DateClosed]]="",ABS(NETWORKDAYS(Proc[[#This Row],[DateOpened]],TODAY()))-1,ABS(NETWORKDAYS(Proc[[#This Row],[DateOpened]],Proc[[#This Row],[DateClosed]]))-1)</f>
        <v>148</v>
      </c>
      <c r="R4132" s="102" t="s">
        <v>514</v>
      </c>
      <c r="S4132" s="105"/>
      <c r="T4132" s="153">
        <v>4131</v>
      </c>
    </row>
    <row r="4133" spans="1:20" hidden="1">
      <c r="A4133" s="107" t="s">
        <v>4448</v>
      </c>
      <c r="B4133" s="152" t="str">
        <f>IFERROR(VLOOKUP(Proc[[#This Row],[App]],Table2[],3,0),"open")</f>
        <v>ok</v>
      </c>
      <c r="C4133" s="107" t="s">
        <v>369</v>
      </c>
      <c r="D4133" s="152" t="s">
        <v>9418</v>
      </c>
      <c r="E4133" s="152" t="s">
        <v>3500</v>
      </c>
      <c r="F4133" s="105" t="s">
        <v>3500</v>
      </c>
      <c r="G4133" t="s">
        <v>400</v>
      </c>
      <c r="H4133" s="105" t="str">
        <f>IF(Proc[[#This Row],[type]]="LFF (MDG-F)",MID(Proc[[#This Row],[Obj]],13,10),"")</f>
        <v/>
      </c>
      <c r="I4133" s="152"/>
      <c r="J4133" s="105" t="b">
        <f>Proc[[#This Row],[Requested]]=Proc[[#This Row],[CurrentParent]]</f>
        <v>1</v>
      </c>
      <c r="K4133" s="152" t="str">
        <f>IF(Proc[[#This Row],[Author]]="Marcela Urrego",VLOOKUP(LEFT(Proc[[#This Row],[Requested]],1),Table3[#All],2,0),VLOOKUP(Proc[[#This Row],[Author]],Table4[],2,0))</f>
        <v>MGF</v>
      </c>
      <c r="L4133" s="105" t="s">
        <v>3524</v>
      </c>
      <c r="M4133" s="102">
        <v>45909</v>
      </c>
      <c r="N4133" s="102"/>
      <c r="O4133" s="102"/>
      <c r="P4133" s="108" t="str">
        <f ca="1">IF(Proc[[#This Row],[DaysAgeing]]&gt;5,"yep","on track")</f>
        <v>yep</v>
      </c>
      <c r="Q4133" s="2">
        <f ca="1">IF(Proc[[#This Row],[DateClosed]]="",ABS(NETWORKDAYS(Proc[[#This Row],[DateOpened]],TODAY()))-1,ABS(NETWORKDAYS(Proc[[#This Row],[DateOpened]],Proc[[#This Row],[DateClosed]]))-1)</f>
        <v>148</v>
      </c>
      <c r="R4133" s="102" t="s">
        <v>514</v>
      </c>
      <c r="S4133" s="105"/>
      <c r="T4133" s="153">
        <v>4132</v>
      </c>
    </row>
    <row r="4134" spans="1:20" hidden="1">
      <c r="A4134" s="107" t="s">
        <v>4448</v>
      </c>
      <c r="B4134" s="152" t="str">
        <f>IFERROR(VLOOKUP(Proc[[#This Row],[App]],Table2[],3,0),"open")</f>
        <v>ok</v>
      </c>
      <c r="C4134" s="107" t="s">
        <v>369</v>
      </c>
      <c r="D4134" s="152" t="s">
        <v>9419</v>
      </c>
      <c r="E4134" s="152" t="s">
        <v>3501</v>
      </c>
      <c r="F4134" s="105" t="s">
        <v>3501</v>
      </c>
      <c r="G4134" t="s">
        <v>400</v>
      </c>
      <c r="H4134" s="105" t="str">
        <f>IF(Proc[[#This Row],[type]]="LFF (MDG-F)",MID(Proc[[#This Row],[Obj]],13,10),"")</f>
        <v/>
      </c>
      <c r="I4134" s="152"/>
      <c r="J4134" s="105" t="b">
        <f>Proc[[#This Row],[Requested]]=Proc[[#This Row],[CurrentParent]]</f>
        <v>1</v>
      </c>
      <c r="K4134" s="152" t="str">
        <f>IF(Proc[[#This Row],[Author]]="Marcela Urrego",VLOOKUP(LEFT(Proc[[#This Row],[Requested]],1),Table3[#All],2,0),VLOOKUP(Proc[[#This Row],[Author]],Table4[],2,0))</f>
        <v>MGF</v>
      </c>
      <c r="L4134" s="105" t="s">
        <v>3524</v>
      </c>
      <c r="M4134" s="102">
        <v>45909</v>
      </c>
      <c r="N4134" s="102"/>
      <c r="O4134" s="102"/>
      <c r="P4134" s="108" t="str">
        <f ca="1">IF(Proc[[#This Row],[DaysAgeing]]&gt;5,"yep","on track")</f>
        <v>yep</v>
      </c>
      <c r="Q4134" s="2">
        <f ca="1">IF(Proc[[#This Row],[DateClosed]]="",ABS(NETWORKDAYS(Proc[[#This Row],[DateOpened]],TODAY()))-1,ABS(NETWORKDAYS(Proc[[#This Row],[DateOpened]],Proc[[#This Row],[DateClosed]]))-1)</f>
        <v>148</v>
      </c>
      <c r="R4134" s="102" t="s">
        <v>514</v>
      </c>
      <c r="S4134" s="105"/>
      <c r="T4134" s="153">
        <v>4133</v>
      </c>
    </row>
    <row r="4135" spans="1:20" hidden="1">
      <c r="A4135" s="107" t="s">
        <v>4448</v>
      </c>
      <c r="B4135" s="152" t="str">
        <f>IFERROR(VLOOKUP(Proc[[#This Row],[App]],Table2[],3,0),"open")</f>
        <v>ok</v>
      </c>
      <c r="C4135" s="107" t="s">
        <v>369</v>
      </c>
      <c r="D4135" s="152" t="s">
        <v>9420</v>
      </c>
      <c r="E4135" s="152" t="s">
        <v>3501</v>
      </c>
      <c r="F4135" s="105" t="s">
        <v>3501</v>
      </c>
      <c r="G4135" t="s">
        <v>406</v>
      </c>
      <c r="H4135" s="105" t="str">
        <f>IF(Proc[[#This Row],[type]]="LFF (MDG-F)",MID(Proc[[#This Row],[Obj]],13,10),"")</f>
        <v>BE50GLE300</v>
      </c>
      <c r="I4135" s="152"/>
      <c r="J4135" s="105" t="b">
        <f>Proc[[#This Row],[Requested]]=Proc[[#This Row],[CurrentParent]]</f>
        <v>1</v>
      </c>
      <c r="K4135" s="152" t="str">
        <f>IF(Proc[[#This Row],[Author]]="Marcela Urrego",VLOOKUP(LEFT(Proc[[#This Row],[Requested]],1),Table3[#All],2,0),VLOOKUP(Proc[[#This Row],[Author]],Table4[],2,0))</f>
        <v>MGF</v>
      </c>
      <c r="L4135" s="105" t="s">
        <v>3524</v>
      </c>
      <c r="M4135" s="102">
        <v>45909</v>
      </c>
      <c r="N4135" s="102"/>
      <c r="O4135" s="102"/>
      <c r="P4135" s="108" t="str">
        <f ca="1">IF(Proc[[#This Row],[DaysAgeing]]&gt;5,"yep","on track")</f>
        <v>yep</v>
      </c>
      <c r="Q4135" s="2">
        <f ca="1">IF(Proc[[#This Row],[DateClosed]]="",ABS(NETWORKDAYS(Proc[[#This Row],[DateOpened]],TODAY()))-1,ABS(NETWORKDAYS(Proc[[#This Row],[DateOpened]],Proc[[#This Row],[DateClosed]]))-1)</f>
        <v>148</v>
      </c>
      <c r="R4135" s="102" t="s">
        <v>514</v>
      </c>
      <c r="S4135" s="105"/>
      <c r="T4135" s="153">
        <v>4134</v>
      </c>
    </row>
    <row r="4136" spans="1:20" hidden="1">
      <c r="A4136" s="107" t="s">
        <v>4448</v>
      </c>
      <c r="B4136" s="111" t="str">
        <f>IFERROR(VLOOKUP(Proc[[#This Row],[App]],Table2[],3,0),"open")</f>
        <v>ok</v>
      </c>
      <c r="C4136" s="107" t="s">
        <v>369</v>
      </c>
      <c r="D4136" s="152" t="s">
        <v>4239</v>
      </c>
      <c r="E4136" s="152" t="s">
        <v>3500</v>
      </c>
      <c r="F4136" s="105" t="s">
        <v>3500</v>
      </c>
      <c r="G4136" s="107" t="s">
        <v>406</v>
      </c>
      <c r="H4136" s="105" t="str">
        <f>IF(Proc[[#This Row],[type]]="LFF (MDG-F)",MID(Proc[[#This Row],[Obj]],13,10),"")</f>
        <v>JP01GLE302</v>
      </c>
      <c r="I4136" s="152"/>
      <c r="J4136" s="105" t="b">
        <f>Proc[[#This Row],[Requested]]=Proc[[#This Row],[CurrentParent]]</f>
        <v>1</v>
      </c>
      <c r="K4136" s="107" t="str">
        <f>IF(Proc[[#This Row],[Author]]="Marcela Urrego",VLOOKUP(LEFT(Proc[[#This Row],[Requested]],1),Table3[#All],2,0),VLOOKUP(Proc[[#This Row],[Author]],Table4[],2,0))</f>
        <v>MGF</v>
      </c>
      <c r="L4136" s="105" t="s">
        <v>3524</v>
      </c>
      <c r="M4136" s="102">
        <v>45909</v>
      </c>
      <c r="N4136" s="102"/>
      <c r="O4136" s="102"/>
      <c r="P4136" s="108" t="str">
        <f ca="1">IF(Proc[[#This Row],[DaysAgeing]]&gt;5,"yep","on track")</f>
        <v>yep</v>
      </c>
      <c r="Q4136" s="2">
        <f ca="1">IF(Proc[[#This Row],[DateClosed]]="",ABS(NETWORKDAYS(Proc[[#This Row],[DateOpened]],TODAY()))-1,ABS(NETWORKDAYS(Proc[[#This Row],[DateOpened]],Proc[[#This Row],[DateClosed]]))-1)</f>
        <v>148</v>
      </c>
      <c r="R4136" s="102" t="s">
        <v>514</v>
      </c>
      <c r="S4136" s="105"/>
      <c r="T4136" s="153">
        <v>4135</v>
      </c>
    </row>
    <row r="4137" spans="1:20" hidden="1">
      <c r="A4137" s="107" t="s">
        <v>4448</v>
      </c>
      <c r="B4137" s="152" t="str">
        <f>IFERROR(VLOOKUP(Proc[[#This Row],[App]],Table2[],3,0),"open")</f>
        <v>ok</v>
      </c>
      <c r="C4137" s="107" t="s">
        <v>369</v>
      </c>
      <c r="D4137" s="152" t="s">
        <v>9421</v>
      </c>
      <c r="E4137" s="152" t="s">
        <v>3500</v>
      </c>
      <c r="F4137" s="105" t="s">
        <v>3500</v>
      </c>
      <c r="G4137" s="107" t="s">
        <v>406</v>
      </c>
      <c r="H4137" s="105" t="str">
        <f>IF(Proc[[#This Row],[type]]="LFF (MDG-F)",MID(Proc[[#This Row],[Obj]],13,10),"")</f>
        <v>JP02GLE302</v>
      </c>
      <c r="I4137" s="152"/>
      <c r="J4137" s="105" t="b">
        <f>Proc[[#This Row],[Requested]]=Proc[[#This Row],[CurrentParent]]</f>
        <v>1</v>
      </c>
      <c r="K4137" s="152" t="str">
        <f>IF(Proc[[#This Row],[Author]]="Marcela Urrego",VLOOKUP(LEFT(Proc[[#This Row],[Requested]],1),Table3[#All],2,0),VLOOKUP(Proc[[#This Row],[Author]],Table4[],2,0))</f>
        <v>MGF</v>
      </c>
      <c r="L4137" s="105" t="s">
        <v>3524</v>
      </c>
      <c r="M4137" s="102">
        <v>45909</v>
      </c>
      <c r="N4137" s="102"/>
      <c r="O4137" s="102"/>
      <c r="P4137" s="108" t="str">
        <f ca="1">IF(Proc[[#This Row],[DaysAgeing]]&gt;5,"yep","on track")</f>
        <v>yep</v>
      </c>
      <c r="Q4137" s="2">
        <f ca="1">IF(Proc[[#This Row],[DateClosed]]="",ABS(NETWORKDAYS(Proc[[#This Row],[DateOpened]],TODAY()))-1,ABS(NETWORKDAYS(Proc[[#This Row],[DateOpened]],Proc[[#This Row],[DateClosed]]))-1)</f>
        <v>148</v>
      </c>
      <c r="R4137" s="102" t="s">
        <v>514</v>
      </c>
      <c r="S4137" s="105"/>
      <c r="T4137" s="153">
        <v>4136</v>
      </c>
    </row>
    <row r="4138" spans="1:20" hidden="1">
      <c r="A4138" s="107" t="s">
        <v>4448</v>
      </c>
      <c r="B4138" s="152" t="str">
        <f>IFERROR(VLOOKUP(Proc[[#This Row],[App]],Table2[],3,0),"open")</f>
        <v>ok</v>
      </c>
      <c r="C4138" s="107" t="s">
        <v>369</v>
      </c>
      <c r="D4138" s="152" t="s">
        <v>9422</v>
      </c>
      <c r="E4138" s="152" t="s">
        <v>3500</v>
      </c>
      <c r="F4138" s="105" t="s">
        <v>3500</v>
      </c>
      <c r="G4138" s="107" t="s">
        <v>406</v>
      </c>
      <c r="H4138" s="105" t="str">
        <f>IF(Proc[[#This Row],[type]]="LFF (MDG-F)",MID(Proc[[#This Row],[Obj]],13,10),"")</f>
        <v>KR02GLE005</v>
      </c>
      <c r="I4138" s="152"/>
      <c r="J4138" s="105" t="b">
        <f>Proc[[#This Row],[Requested]]=Proc[[#This Row],[CurrentParent]]</f>
        <v>1</v>
      </c>
      <c r="K4138" s="152" t="str">
        <f>IF(Proc[[#This Row],[Author]]="Marcela Urrego",VLOOKUP(LEFT(Proc[[#This Row],[Requested]],1),Table3[#All],2,0),VLOOKUP(Proc[[#This Row],[Author]],Table4[],2,0))</f>
        <v>MGF</v>
      </c>
      <c r="L4138" s="105" t="s">
        <v>3524</v>
      </c>
      <c r="M4138" s="102">
        <v>45909</v>
      </c>
      <c r="N4138" s="102"/>
      <c r="O4138" s="102"/>
      <c r="P4138" s="108" t="str">
        <f ca="1">IF(Proc[[#This Row],[DaysAgeing]]&gt;5,"yep","on track")</f>
        <v>yep</v>
      </c>
      <c r="Q4138" s="2">
        <f ca="1">IF(Proc[[#This Row],[DateClosed]]="",ABS(NETWORKDAYS(Proc[[#This Row],[DateOpened]],TODAY()))-1,ABS(NETWORKDAYS(Proc[[#This Row],[DateOpened]],Proc[[#This Row],[DateClosed]]))-1)</f>
        <v>148</v>
      </c>
      <c r="R4138" s="102" t="s">
        <v>514</v>
      </c>
      <c r="S4138" s="105"/>
      <c r="T4138" s="153">
        <v>4137</v>
      </c>
    </row>
    <row r="4139" spans="1:20" hidden="1">
      <c r="A4139" s="107" t="s">
        <v>4448</v>
      </c>
      <c r="B4139" s="111" t="str">
        <f>IFERROR(VLOOKUP(Proc[[#This Row],[App]],Table2[],3,0),"open")</f>
        <v>ok</v>
      </c>
      <c r="C4139" s="107" t="s">
        <v>369</v>
      </c>
      <c r="D4139" s="152" t="s">
        <v>9423</v>
      </c>
      <c r="E4139" s="152" t="s">
        <v>3500</v>
      </c>
      <c r="F4139" s="153" t="s">
        <v>3500</v>
      </c>
      <c r="G4139" s="107" t="s">
        <v>406</v>
      </c>
      <c r="H4139" s="105" t="str">
        <f>IF(Proc[[#This Row],[type]]="LFF (MDG-F)",MID(Proc[[#This Row],[Obj]],13,10),"")</f>
        <v>TW02GLE006</v>
      </c>
      <c r="I4139" s="152"/>
      <c r="J4139" s="105" t="b">
        <f>Proc[[#This Row],[Requested]]=Proc[[#This Row],[CurrentParent]]</f>
        <v>1</v>
      </c>
      <c r="K4139" s="107" t="str">
        <f>IF(Proc[[#This Row],[Author]]="Marcela Urrego",VLOOKUP(LEFT(Proc[[#This Row],[Requested]],1),Table3[#All],2,0),VLOOKUP(Proc[[#This Row],[Author]],Table4[],2,0))</f>
        <v>MGF</v>
      </c>
      <c r="L4139" s="153" t="s">
        <v>3524</v>
      </c>
      <c r="M4139" s="102">
        <v>45909</v>
      </c>
      <c r="N4139" s="102"/>
      <c r="O4139" s="102"/>
      <c r="P4139" s="108" t="str">
        <f ca="1">IF(Proc[[#This Row],[DaysAgeing]]&gt;5,"yep","on track")</f>
        <v>yep</v>
      </c>
      <c r="Q4139" s="2">
        <f ca="1">IF(Proc[[#This Row],[DateClosed]]="",ABS(NETWORKDAYS(Proc[[#This Row],[DateOpened]],TODAY()))-1,ABS(NETWORKDAYS(Proc[[#This Row],[DateOpened]],Proc[[#This Row],[DateClosed]]))-1)</f>
        <v>148</v>
      </c>
      <c r="R4139" s="102" t="s">
        <v>514</v>
      </c>
      <c r="S4139" s="105"/>
      <c r="T4139" s="153">
        <v>4138</v>
      </c>
    </row>
    <row r="4140" spans="1:20" hidden="1">
      <c r="A4140" s="107" t="s">
        <v>4448</v>
      </c>
      <c r="B4140" s="111" t="str">
        <f>IFERROR(VLOOKUP(Proc[[#This Row],[App]],Table2[],3,0),"open")</f>
        <v>ok</v>
      </c>
      <c r="C4140" s="107" t="s">
        <v>369</v>
      </c>
      <c r="D4140" s="152" t="s">
        <v>9424</v>
      </c>
      <c r="E4140" s="152" t="s">
        <v>3500</v>
      </c>
      <c r="F4140" s="153" t="s">
        <v>3500</v>
      </c>
      <c r="G4140" s="107" t="s">
        <v>406</v>
      </c>
      <c r="H4140" s="105" t="str">
        <f>IF(Proc[[#This Row],[type]]="LFF (MDG-F)",MID(Proc[[#This Row],[Obj]],13,10),"")</f>
        <v>TW03GLE006</v>
      </c>
      <c r="I4140" s="152"/>
      <c r="J4140" s="105" t="b">
        <f>Proc[[#This Row],[Requested]]=Proc[[#This Row],[CurrentParent]]</f>
        <v>1</v>
      </c>
      <c r="K4140" s="107" t="str">
        <f>IF(Proc[[#This Row],[Author]]="Marcela Urrego",VLOOKUP(LEFT(Proc[[#This Row],[Requested]],1),Table3[#All],2,0),VLOOKUP(Proc[[#This Row],[Author]],Table4[],2,0))</f>
        <v>MGF</v>
      </c>
      <c r="L4140" s="153" t="s">
        <v>3524</v>
      </c>
      <c r="M4140" s="102">
        <v>45909</v>
      </c>
      <c r="N4140" s="102"/>
      <c r="O4140" s="102"/>
      <c r="P4140" s="108" t="str">
        <f ca="1">IF(Proc[[#This Row],[DaysAgeing]]&gt;5,"yep","on track")</f>
        <v>yep</v>
      </c>
      <c r="Q4140" s="2">
        <f ca="1">IF(Proc[[#This Row],[DateClosed]]="",ABS(NETWORKDAYS(Proc[[#This Row],[DateOpened]],TODAY()))-1,ABS(NETWORKDAYS(Proc[[#This Row],[DateOpened]],Proc[[#This Row],[DateClosed]]))-1)</f>
        <v>148</v>
      </c>
      <c r="R4140" s="102" t="s">
        <v>514</v>
      </c>
      <c r="S4140" s="105"/>
      <c r="T4140" s="153">
        <v>4139</v>
      </c>
    </row>
    <row r="4141" spans="1:20" hidden="1">
      <c r="A4141" s="107" t="s">
        <v>4448</v>
      </c>
      <c r="B4141" s="152" t="str">
        <f>IFERROR(VLOOKUP(Proc[[#This Row],[App]],Table2[],3,0),"open")</f>
        <v>ok</v>
      </c>
      <c r="C4141" s="107" t="s">
        <v>369</v>
      </c>
      <c r="D4141" s="152" t="s">
        <v>9425</v>
      </c>
      <c r="E4141" s="152" t="s">
        <v>3501</v>
      </c>
      <c r="F4141" s="105" t="s">
        <v>3501</v>
      </c>
      <c r="G4141" s="107" t="s">
        <v>406</v>
      </c>
      <c r="H4141" s="105" t="str">
        <f>IF(Proc[[#This Row],[type]]="LFF (MDG-F)",MID(Proc[[#This Row],[Obj]],13,10),"")</f>
        <v>2057GLE006</v>
      </c>
      <c r="I4141" s="152"/>
      <c r="J4141" s="105" t="b">
        <f>Proc[[#This Row],[Requested]]=Proc[[#This Row],[CurrentParent]]</f>
        <v>1</v>
      </c>
      <c r="K4141" s="152" t="str">
        <f>IF(Proc[[#This Row],[Author]]="Marcela Urrego",VLOOKUP(LEFT(Proc[[#This Row],[Requested]],1),Table3[#All],2,0),VLOOKUP(Proc[[#This Row],[Author]],Table4[],2,0))</f>
        <v>MGF</v>
      </c>
      <c r="L4141" s="105" t="s">
        <v>3524</v>
      </c>
      <c r="M4141" s="102">
        <v>45909</v>
      </c>
      <c r="N4141" s="102"/>
      <c r="O4141" s="102"/>
      <c r="P4141" s="108" t="str">
        <f ca="1">IF(Proc[[#This Row],[DaysAgeing]]&gt;5,"yep","on track")</f>
        <v>yep</v>
      </c>
      <c r="Q4141" s="2">
        <f ca="1">IF(Proc[[#This Row],[DateClosed]]="",ABS(NETWORKDAYS(Proc[[#This Row],[DateOpened]],TODAY()))-1,ABS(NETWORKDAYS(Proc[[#This Row],[DateOpened]],Proc[[#This Row],[DateClosed]]))-1)</f>
        <v>148</v>
      </c>
      <c r="R4141" s="102" t="s">
        <v>514</v>
      </c>
      <c r="S4141" s="105"/>
      <c r="T4141" s="153">
        <v>4140</v>
      </c>
    </row>
    <row r="4142" spans="1:20" hidden="1">
      <c r="A4142" s="107" t="s">
        <v>4448</v>
      </c>
      <c r="B4142" s="111" t="str">
        <f>IFERROR(VLOOKUP(Proc[[#This Row],[App]],Table2[],3,0),"open")</f>
        <v>ok</v>
      </c>
      <c r="C4142" s="107" t="s">
        <v>369</v>
      </c>
      <c r="D4142" s="152" t="s">
        <v>9426</v>
      </c>
      <c r="E4142" s="152" t="s">
        <v>3500</v>
      </c>
      <c r="F4142" s="105" t="s">
        <v>3500</v>
      </c>
      <c r="G4142" s="107" t="s">
        <v>406</v>
      </c>
      <c r="H4142" s="105" t="str">
        <f>IF(Proc[[#This Row],[type]]="LFF (MDG-F)",MID(Proc[[#This Row],[Obj]],13,10),"")</f>
        <v>KR03GLE005</v>
      </c>
      <c r="I4142" s="152"/>
      <c r="J4142" s="105" t="b">
        <f>Proc[[#This Row],[Requested]]=Proc[[#This Row],[CurrentParent]]</f>
        <v>1</v>
      </c>
      <c r="K4142" s="107" t="str">
        <f>IF(Proc[[#This Row],[Author]]="Marcela Urrego",VLOOKUP(LEFT(Proc[[#This Row],[Requested]],1),Table3[#All],2,0),VLOOKUP(Proc[[#This Row],[Author]],Table4[],2,0))</f>
        <v>MGF</v>
      </c>
      <c r="L4142" s="105" t="s">
        <v>3524</v>
      </c>
      <c r="M4142" s="102">
        <v>45909</v>
      </c>
      <c r="N4142" s="102"/>
      <c r="O4142" s="102"/>
      <c r="P4142" s="108" t="str">
        <f ca="1">IF(Proc[[#This Row],[DaysAgeing]]&gt;5,"yep","on track")</f>
        <v>yep</v>
      </c>
      <c r="Q4142" s="2">
        <f ca="1">IF(Proc[[#This Row],[DateClosed]]="",ABS(NETWORKDAYS(Proc[[#This Row],[DateOpened]],TODAY()))-1,ABS(NETWORKDAYS(Proc[[#This Row],[DateOpened]],Proc[[#This Row],[DateClosed]]))-1)</f>
        <v>148</v>
      </c>
      <c r="R4142" s="102" t="s">
        <v>514</v>
      </c>
      <c r="S4142" s="105"/>
      <c r="T4142" s="153">
        <v>4141</v>
      </c>
    </row>
    <row r="4143" spans="1:20" hidden="1">
      <c r="A4143" s="107" t="s">
        <v>4448</v>
      </c>
      <c r="B4143" s="152" t="str">
        <f>IFERROR(VLOOKUP(Proc[[#This Row],[App]],Table2[],3,0),"open")</f>
        <v>ok</v>
      </c>
      <c r="C4143" s="107" t="s">
        <v>369</v>
      </c>
      <c r="D4143" s="152" t="s">
        <v>9427</v>
      </c>
      <c r="E4143" s="152" t="s">
        <v>3500</v>
      </c>
      <c r="F4143" s="105" t="s">
        <v>3500</v>
      </c>
      <c r="G4143" s="107" t="s">
        <v>406</v>
      </c>
      <c r="H4143" s="105" t="str">
        <f>IF(Proc[[#This Row],[type]]="LFF (MDG-F)",MID(Proc[[#This Row],[Obj]],13,10),"")</f>
        <v>TW10GLE106</v>
      </c>
      <c r="I4143" s="152"/>
      <c r="J4143" s="105" t="b">
        <f>Proc[[#This Row],[Requested]]=Proc[[#This Row],[CurrentParent]]</f>
        <v>1</v>
      </c>
      <c r="K4143" s="152" t="str">
        <f>IF(Proc[[#This Row],[Author]]="Marcela Urrego",VLOOKUP(LEFT(Proc[[#This Row],[Requested]],1),Table3[#All],2,0),VLOOKUP(Proc[[#This Row],[Author]],Table4[],2,0))</f>
        <v>MGF</v>
      </c>
      <c r="L4143" s="105" t="s">
        <v>3524</v>
      </c>
      <c r="M4143" s="102">
        <v>45909</v>
      </c>
      <c r="N4143" s="102"/>
      <c r="O4143" s="102"/>
      <c r="P4143" s="108" t="str">
        <f ca="1">IF(Proc[[#This Row],[DaysAgeing]]&gt;5,"yep","on track")</f>
        <v>yep</v>
      </c>
      <c r="Q4143" s="2">
        <f ca="1">IF(Proc[[#This Row],[DateClosed]]="",ABS(NETWORKDAYS(Proc[[#This Row],[DateOpened]],TODAY()))-1,ABS(NETWORKDAYS(Proc[[#This Row],[DateOpened]],Proc[[#This Row],[DateClosed]]))-1)</f>
        <v>148</v>
      </c>
      <c r="R4143" s="102" t="s">
        <v>514</v>
      </c>
      <c r="S4143" s="105"/>
      <c r="T4143" s="153">
        <v>4142</v>
      </c>
    </row>
    <row r="4144" spans="1:20" hidden="1">
      <c r="A4144" s="107" t="s">
        <v>4448</v>
      </c>
      <c r="B4144" s="152" t="str">
        <f>IFERROR(VLOOKUP(Proc[[#This Row],[App]],Table2[],3,0),"open")</f>
        <v>ok</v>
      </c>
      <c r="C4144" s="107" t="s">
        <v>369</v>
      </c>
      <c r="D4144" s="152" t="s">
        <v>9428</v>
      </c>
      <c r="E4144" s="152" t="s">
        <v>3500</v>
      </c>
      <c r="F4144" s="105" t="s">
        <v>3500</v>
      </c>
      <c r="G4144" s="107" t="s">
        <v>406</v>
      </c>
      <c r="H4144" s="105" t="str">
        <f>IF(Proc[[#This Row],[type]]="LFF (MDG-F)",MID(Proc[[#This Row],[Obj]],13,10),"")</f>
        <v>TW91GLE106</v>
      </c>
      <c r="I4144" s="152"/>
      <c r="J4144" s="105" t="b">
        <f>Proc[[#This Row],[Requested]]=Proc[[#This Row],[CurrentParent]]</f>
        <v>1</v>
      </c>
      <c r="K4144" s="152" t="str">
        <f>IF(Proc[[#This Row],[Author]]="Marcela Urrego",VLOOKUP(LEFT(Proc[[#This Row],[Requested]],1),Table3[#All],2,0),VLOOKUP(Proc[[#This Row],[Author]],Table4[],2,0))</f>
        <v>MGF</v>
      </c>
      <c r="L4144" s="105" t="s">
        <v>3524</v>
      </c>
      <c r="M4144" s="102">
        <v>45909</v>
      </c>
      <c r="N4144" s="102"/>
      <c r="O4144" s="102"/>
      <c r="P4144" s="108" t="str">
        <f ca="1">IF(Proc[[#This Row],[DaysAgeing]]&gt;5,"yep","on track")</f>
        <v>yep</v>
      </c>
      <c r="Q4144" s="2">
        <f ca="1">IF(Proc[[#This Row],[DateClosed]]="",ABS(NETWORKDAYS(Proc[[#This Row],[DateOpened]],TODAY()))-1,ABS(NETWORKDAYS(Proc[[#This Row],[DateOpened]],Proc[[#This Row],[DateClosed]]))-1)</f>
        <v>148</v>
      </c>
      <c r="R4144" s="140" t="s">
        <v>514</v>
      </c>
      <c r="S4144" s="153"/>
      <c r="T4144" s="153">
        <v>4143</v>
      </c>
    </row>
    <row r="4145" spans="1:20" hidden="1">
      <c r="A4145" s="107" t="s">
        <v>4448</v>
      </c>
      <c r="B4145" s="111" t="str">
        <f>IFERROR(VLOOKUP(Proc[[#This Row],[App]],Table2[],3,0),"open")</f>
        <v>ok</v>
      </c>
      <c r="C4145" s="107" t="s">
        <v>369</v>
      </c>
      <c r="D4145" s="152" t="s">
        <v>9429</v>
      </c>
      <c r="E4145" s="152" t="s">
        <v>3500</v>
      </c>
      <c r="F4145" s="105" t="s">
        <v>3500</v>
      </c>
      <c r="G4145" t="s">
        <v>400</v>
      </c>
      <c r="H4145" s="105" t="str">
        <f>IF(Proc[[#This Row],[type]]="LFF (MDG-F)",MID(Proc[[#This Row],[Obj]],13,10),"")</f>
        <v/>
      </c>
      <c r="I4145" s="152"/>
      <c r="J4145" s="105" t="b">
        <f>Proc[[#This Row],[Requested]]=Proc[[#This Row],[CurrentParent]]</f>
        <v>1</v>
      </c>
      <c r="K4145" s="107" t="str">
        <f>IF(Proc[[#This Row],[Author]]="Marcela Urrego",VLOOKUP(LEFT(Proc[[#This Row],[Requested]],1),Table3[#All],2,0),VLOOKUP(Proc[[#This Row],[Author]],Table4[],2,0))</f>
        <v>MGF</v>
      </c>
      <c r="L4145" s="105" t="s">
        <v>3524</v>
      </c>
      <c r="M4145" s="102">
        <v>45909</v>
      </c>
      <c r="N4145" s="102"/>
      <c r="O4145" s="102"/>
      <c r="P4145" s="108" t="str">
        <f ca="1">IF(Proc[[#This Row],[DaysAgeing]]&gt;5,"yep","on track")</f>
        <v>yep</v>
      </c>
      <c r="Q4145" s="2">
        <f ca="1">IF(Proc[[#This Row],[DateClosed]]="",ABS(NETWORKDAYS(Proc[[#This Row],[DateOpened]],TODAY()))-1,ABS(NETWORKDAYS(Proc[[#This Row],[DateOpened]],Proc[[#This Row],[DateClosed]]))-1)</f>
        <v>148</v>
      </c>
      <c r="R4145" s="102" t="s">
        <v>514</v>
      </c>
      <c r="S4145" s="105"/>
      <c r="T4145" s="153">
        <v>4144</v>
      </c>
    </row>
    <row r="4146" spans="1:20" hidden="1">
      <c r="A4146" s="107" t="s">
        <v>4448</v>
      </c>
      <c r="B4146" s="152" t="str">
        <f>IFERROR(VLOOKUP(Proc[[#This Row],[App]],Table2[],3,0),"open")</f>
        <v>ok</v>
      </c>
      <c r="C4146" s="107" t="s">
        <v>369</v>
      </c>
      <c r="D4146" s="152" t="s">
        <v>4447</v>
      </c>
      <c r="E4146" s="152" t="s">
        <v>3500</v>
      </c>
      <c r="F4146" s="105" t="s">
        <v>3500</v>
      </c>
      <c r="G4146" t="s">
        <v>400</v>
      </c>
      <c r="H4146" s="105" t="str">
        <f>IF(Proc[[#This Row],[type]]="LFF (MDG-F)",MID(Proc[[#This Row],[Obj]],13,10),"")</f>
        <v/>
      </c>
      <c r="I4146" s="152"/>
      <c r="J4146" s="105" t="b">
        <f>Proc[[#This Row],[Requested]]=Proc[[#This Row],[CurrentParent]]</f>
        <v>1</v>
      </c>
      <c r="K4146" s="152" t="str">
        <f>IF(Proc[[#This Row],[Author]]="Marcela Urrego",VLOOKUP(LEFT(Proc[[#This Row],[Requested]],1),Table3[#All],2,0),VLOOKUP(Proc[[#This Row],[Author]],Table4[],2,0))</f>
        <v>MGF</v>
      </c>
      <c r="L4146" s="105" t="s">
        <v>3524</v>
      </c>
      <c r="M4146" s="102">
        <v>45909</v>
      </c>
      <c r="N4146" s="102"/>
      <c r="O4146" s="102"/>
      <c r="P4146" s="108" t="str">
        <f ca="1">IF(Proc[[#This Row],[DaysAgeing]]&gt;5,"yep","on track")</f>
        <v>yep</v>
      </c>
      <c r="Q4146" s="2">
        <f ca="1">IF(Proc[[#This Row],[DateClosed]]="",ABS(NETWORKDAYS(Proc[[#This Row],[DateOpened]],TODAY()))-1,ABS(NETWORKDAYS(Proc[[#This Row],[DateOpened]],Proc[[#This Row],[DateClosed]]))-1)</f>
        <v>148</v>
      </c>
      <c r="R4146" s="102" t="s">
        <v>514</v>
      </c>
      <c r="S4146" s="105"/>
      <c r="T4146" s="153">
        <v>4145</v>
      </c>
    </row>
    <row r="4147" spans="1:20" hidden="1">
      <c r="A4147" s="107" t="s">
        <v>4448</v>
      </c>
      <c r="B4147" s="152" t="str">
        <f>IFERROR(VLOOKUP(Proc[[#This Row],[App]],Table2[],3,0),"open")</f>
        <v>ok</v>
      </c>
      <c r="C4147" s="107" t="s">
        <v>369</v>
      </c>
      <c r="D4147" s="152" t="s">
        <v>9430</v>
      </c>
      <c r="E4147" s="152" t="s">
        <v>4449</v>
      </c>
      <c r="F4147" s="105" t="s">
        <v>4449</v>
      </c>
      <c r="G4147" t="s">
        <v>400</v>
      </c>
      <c r="H4147" s="105" t="str">
        <f>IF(Proc[[#This Row],[type]]="LFF (MDG-F)",MID(Proc[[#This Row],[Obj]],13,10),"")</f>
        <v/>
      </c>
      <c r="I4147" s="152"/>
      <c r="J4147" s="105" t="b">
        <f>Proc[[#This Row],[Requested]]=Proc[[#This Row],[CurrentParent]]</f>
        <v>1</v>
      </c>
      <c r="K4147" s="152" t="str">
        <f>IF(Proc[[#This Row],[Author]]="Marcela Urrego",VLOOKUP(LEFT(Proc[[#This Row],[Requested]],1),Table3[#All],2,0),VLOOKUP(Proc[[#This Row],[Author]],Table4[],2,0))</f>
        <v>MGF</v>
      </c>
      <c r="L4147" s="105" t="s">
        <v>3524</v>
      </c>
      <c r="M4147" s="102">
        <v>45909</v>
      </c>
      <c r="N4147" s="102"/>
      <c r="O4147" s="102"/>
      <c r="P4147" s="108" t="str">
        <f ca="1">IF(Proc[[#This Row],[DaysAgeing]]&gt;5,"yep","on track")</f>
        <v>yep</v>
      </c>
      <c r="Q4147" s="2">
        <f ca="1">IF(Proc[[#This Row],[DateClosed]]="",ABS(NETWORKDAYS(Proc[[#This Row],[DateOpened]],TODAY()))-1,ABS(NETWORKDAYS(Proc[[#This Row],[DateOpened]],Proc[[#This Row],[DateClosed]]))-1)</f>
        <v>148</v>
      </c>
      <c r="R4147" s="140" t="s">
        <v>514</v>
      </c>
      <c r="S4147" s="153"/>
      <c r="T4147" s="153">
        <v>4146</v>
      </c>
    </row>
    <row r="4148" spans="1:20" hidden="1">
      <c r="A4148" s="107" t="s">
        <v>4448</v>
      </c>
      <c r="B4148" s="152" t="str">
        <f>IFERROR(VLOOKUP(Proc[[#This Row],[App]],Table2[],3,0),"open")</f>
        <v>ok</v>
      </c>
      <c r="C4148" s="107" t="s">
        <v>369</v>
      </c>
      <c r="D4148" s="152" t="s">
        <v>9431</v>
      </c>
      <c r="E4148" s="152" t="s">
        <v>4449</v>
      </c>
      <c r="F4148" s="105" t="s">
        <v>4449</v>
      </c>
      <c r="G4148" s="107" t="s">
        <v>400</v>
      </c>
      <c r="H4148" s="105" t="str">
        <f>IF(Proc[[#This Row],[type]]="LFF (MDG-F)",MID(Proc[[#This Row],[Obj]],13,10),"")</f>
        <v/>
      </c>
      <c r="I4148" s="152"/>
      <c r="J4148" s="105" t="b">
        <f>Proc[[#This Row],[Requested]]=Proc[[#This Row],[CurrentParent]]</f>
        <v>1</v>
      </c>
      <c r="K4148" s="152" t="str">
        <f>IF(Proc[[#This Row],[Author]]="Marcela Urrego",VLOOKUP(LEFT(Proc[[#This Row],[Requested]],1),Table3[#All],2,0),VLOOKUP(Proc[[#This Row],[Author]],Table4[],2,0))</f>
        <v>MGF</v>
      </c>
      <c r="L4148" s="105" t="s">
        <v>3524</v>
      </c>
      <c r="M4148" s="102">
        <v>45909</v>
      </c>
      <c r="N4148" s="102"/>
      <c r="O4148" s="102"/>
      <c r="P4148" s="108" t="str">
        <f ca="1">IF(Proc[[#This Row],[DaysAgeing]]&gt;5,"yep","on track")</f>
        <v>yep</v>
      </c>
      <c r="Q4148" s="2">
        <f ca="1">IF(Proc[[#This Row],[DateClosed]]="",ABS(NETWORKDAYS(Proc[[#This Row],[DateOpened]],TODAY()))-1,ABS(NETWORKDAYS(Proc[[#This Row],[DateOpened]],Proc[[#This Row],[DateClosed]]))-1)</f>
        <v>148</v>
      </c>
      <c r="R4148" s="102" t="s">
        <v>514</v>
      </c>
      <c r="S4148" s="105"/>
      <c r="T4148" s="153">
        <v>4147</v>
      </c>
    </row>
    <row r="4149" spans="1:20" hidden="1">
      <c r="A4149" t="s">
        <v>4451</v>
      </c>
      <c r="B4149" s="152" t="str">
        <f>IFERROR(VLOOKUP(Proc[[#This Row],[App]],Table2[],3,0),"open")</f>
        <v>ok</v>
      </c>
      <c r="C4149" s="107" t="s">
        <v>369</v>
      </c>
      <c r="D4149" s="152" t="s">
        <v>4455</v>
      </c>
      <c r="E4149" s="152" t="s">
        <v>4450</v>
      </c>
      <c r="F4149" s="105" t="s">
        <v>4450</v>
      </c>
      <c r="G4149" s="107" t="s">
        <v>406</v>
      </c>
      <c r="H4149" s="105" t="str">
        <f>IF(Proc[[#This Row],[type]]="LFF (MDG-F)",MID(Proc[[#This Row],[Obj]],13,10),"")</f>
        <v>DE10620801</v>
      </c>
      <c r="I4149" s="152"/>
      <c r="J4149" s="105" t="b">
        <f>Proc[[#This Row],[Requested]]=Proc[[#This Row],[CurrentParent]]</f>
        <v>1</v>
      </c>
      <c r="K4149" s="152" t="str">
        <f>IF(Proc[[#This Row],[Author]]="Marcela Urrego",VLOOKUP(LEFT(Proc[[#This Row],[Requested]],1),Table3[#All],2,0),VLOOKUP(Proc[[#This Row],[Author]],Table4[],2,0))</f>
        <v>MGF</v>
      </c>
      <c r="L4149" s="105" t="s">
        <v>3524</v>
      </c>
      <c r="M4149" s="102">
        <v>45909</v>
      </c>
      <c r="N4149" s="102"/>
      <c r="O4149" s="102"/>
      <c r="P4149" s="108" t="str">
        <f ca="1">IF(Proc[[#This Row],[DaysAgeing]]&gt;5,"yep","on track")</f>
        <v>yep</v>
      </c>
      <c r="Q4149" s="2">
        <f ca="1">IF(Proc[[#This Row],[DateClosed]]="",ABS(NETWORKDAYS(Proc[[#This Row],[DateOpened]],TODAY()))-1,ABS(NETWORKDAYS(Proc[[#This Row],[DateOpened]],Proc[[#This Row],[DateClosed]]))-1)</f>
        <v>148</v>
      </c>
      <c r="R4149" s="102" t="s">
        <v>452</v>
      </c>
      <c r="S4149" s="105"/>
      <c r="T4149" s="153">
        <v>4148</v>
      </c>
    </row>
    <row r="4150" spans="1:20" hidden="1">
      <c r="A4150" t="s">
        <v>4452</v>
      </c>
      <c r="B4150" s="111" t="str">
        <f>IFERROR(VLOOKUP(Proc[[#This Row],[App]],Table2[],3,0),"open")</f>
        <v>ok</v>
      </c>
      <c r="C4150" s="111" t="s">
        <v>369</v>
      </c>
      <c r="D4150" s="152" t="s">
        <v>4456</v>
      </c>
      <c r="E4150" s="152" t="s">
        <v>1376</v>
      </c>
      <c r="F4150" s="153" t="s">
        <v>1376</v>
      </c>
      <c r="G4150" s="107" t="s">
        <v>400</v>
      </c>
      <c r="H4150" s="105" t="str">
        <f>IF(Proc[[#This Row],[type]]="LFF (MDG-F)",MID(Proc[[#This Row],[Obj]],13,10),"")</f>
        <v/>
      </c>
      <c r="I4150" s="152"/>
      <c r="J4150" s="105" t="b">
        <f>Proc[[#This Row],[Requested]]=Proc[[#This Row],[CurrentParent]]</f>
        <v>1</v>
      </c>
      <c r="K4150" s="107" t="str">
        <f>IF(Proc[[#This Row],[Author]]="Marcela Urrego",VLOOKUP(LEFT(Proc[[#This Row],[Requested]],1),Table3[#All],2,0),VLOOKUP(Proc[[#This Row],[Author]],Table4[],2,0))</f>
        <v>MGF</v>
      </c>
      <c r="L4150" s="153" t="s">
        <v>3524</v>
      </c>
      <c r="M4150" s="102">
        <v>45909</v>
      </c>
      <c r="N4150" s="102"/>
      <c r="O4150" s="102"/>
      <c r="P4150" s="108" t="str">
        <f ca="1">IF(Proc[[#This Row],[DaysAgeing]]&gt;5,"yep","on track")</f>
        <v>yep</v>
      </c>
      <c r="Q4150" s="2">
        <f ca="1">IF(Proc[[#This Row],[DateClosed]]="",ABS(NETWORKDAYS(Proc[[#This Row],[DateOpened]],TODAY()))-1,ABS(NETWORKDAYS(Proc[[#This Row],[DateOpened]],Proc[[#This Row],[DateClosed]]))-1)</f>
        <v>148</v>
      </c>
      <c r="R4150" s="108" t="s">
        <v>1377</v>
      </c>
      <c r="S4150" s="105"/>
      <c r="T4150" s="153">
        <v>4149</v>
      </c>
    </row>
    <row r="4151" spans="1:20" hidden="1">
      <c r="A4151" t="s">
        <v>4453</v>
      </c>
      <c r="B4151" s="111" t="str">
        <f>IFERROR(VLOOKUP(Proc[[#This Row],[App]],Table2[],3,0),"open")</f>
        <v>ok</v>
      </c>
      <c r="C4151" s="107" t="s">
        <v>369</v>
      </c>
      <c r="D4151" s="152" t="s">
        <v>4433</v>
      </c>
      <c r="E4151" s="152" t="s">
        <v>4454</v>
      </c>
      <c r="F4151" s="153" t="s">
        <v>4454</v>
      </c>
      <c r="G4151" t="s">
        <v>406</v>
      </c>
      <c r="H4151" s="105" t="str">
        <f>IF(Proc[[#This Row],[type]]="LFF (MDG-F)",MID(Proc[[#This Row],[Obj]],13,10),"")</f>
        <v>CNS1OF0144</v>
      </c>
      <c r="I4151" s="152"/>
      <c r="J4151" s="105" t="b">
        <f>Proc[[#This Row],[Requested]]=Proc[[#This Row],[CurrentParent]]</f>
        <v>1</v>
      </c>
      <c r="K4151" s="107" t="str">
        <f>IF(Proc[[#This Row],[Author]]="Marcela Urrego",VLOOKUP(LEFT(Proc[[#This Row],[Requested]],1),Table3[#All],2,0),VLOOKUP(Proc[[#This Row],[Author]],Table4[],2,0))</f>
        <v>EL</v>
      </c>
      <c r="L4151" s="105" t="s">
        <v>3524</v>
      </c>
      <c r="M4151" s="102">
        <v>45909</v>
      </c>
      <c r="N4151" s="102"/>
      <c r="O4151" s="102"/>
      <c r="P4151" s="108" t="str">
        <f ca="1">IF(Proc[[#This Row],[DaysAgeing]]&gt;5,"yep","on track")</f>
        <v>yep</v>
      </c>
      <c r="Q4151" s="2">
        <f ca="1">IF(Proc[[#This Row],[DateClosed]]="",ABS(NETWORKDAYS(Proc[[#This Row],[DateOpened]],TODAY()))-1,ABS(NETWORKDAYS(Proc[[#This Row],[DateOpened]],Proc[[#This Row],[DateClosed]]))-1)</f>
        <v>148</v>
      </c>
      <c r="R4151" s="108" t="s">
        <v>4357</v>
      </c>
      <c r="S4151" s="105"/>
      <c r="T4151" s="153">
        <v>4150</v>
      </c>
    </row>
    <row r="4152" spans="1:20" hidden="1">
      <c r="A4152" s="107" t="s">
        <v>4453</v>
      </c>
      <c r="B4152" s="152" t="str">
        <f>IFERROR(VLOOKUP(Proc[[#This Row],[App]],Table2[],3,0),"open")</f>
        <v>ok</v>
      </c>
      <c r="C4152" s="107" t="s">
        <v>369</v>
      </c>
      <c r="D4152" s="152" t="s">
        <v>4438</v>
      </c>
      <c r="E4152" s="152" t="s">
        <v>4454</v>
      </c>
      <c r="F4152" s="105" t="s">
        <v>4454</v>
      </c>
      <c r="G4152" s="107" t="s">
        <v>406</v>
      </c>
      <c r="H4152" s="105" t="str">
        <f>IF(Proc[[#This Row],[type]]="LFF (MDG-F)",MID(Proc[[#This Row],[Obj]],13,10),"")</f>
        <v>MYS1OF0110</v>
      </c>
      <c r="I4152" s="152"/>
      <c r="J4152" s="105" t="b">
        <f>Proc[[#This Row],[Requested]]=Proc[[#This Row],[CurrentParent]]</f>
        <v>1</v>
      </c>
      <c r="K4152" s="152" t="str">
        <f>IF(Proc[[#This Row],[Author]]="Marcela Urrego",VLOOKUP(LEFT(Proc[[#This Row],[Requested]],1),Table3[#All],2,0),VLOOKUP(Proc[[#This Row],[Author]],Table4[],2,0))</f>
        <v>EL</v>
      </c>
      <c r="L4152" s="105" t="s">
        <v>3524</v>
      </c>
      <c r="M4152" s="102">
        <v>45909</v>
      </c>
      <c r="N4152" s="102"/>
      <c r="O4152" s="102"/>
      <c r="P4152" s="108" t="str">
        <f ca="1">IF(Proc[[#This Row],[DaysAgeing]]&gt;5,"yep","on track")</f>
        <v>yep</v>
      </c>
      <c r="Q4152" s="2">
        <f ca="1">IF(Proc[[#This Row],[DateClosed]]="",ABS(NETWORKDAYS(Proc[[#This Row],[DateOpened]],TODAY()))-1,ABS(NETWORKDAYS(Proc[[#This Row],[DateOpened]],Proc[[#This Row],[DateClosed]]))-1)</f>
        <v>148</v>
      </c>
      <c r="R4152" s="108" t="s">
        <v>4357</v>
      </c>
      <c r="S4152" s="105"/>
      <c r="T4152" s="153">
        <v>4151</v>
      </c>
    </row>
    <row r="4153" spans="1:20" hidden="1">
      <c r="A4153" s="107" t="s">
        <v>4453</v>
      </c>
      <c r="B4153" s="111" t="str">
        <f>IFERROR(VLOOKUP(Proc[[#This Row],[App]],Table2[],3,0),"open")</f>
        <v>ok</v>
      </c>
      <c r="C4153" s="107" t="s">
        <v>369</v>
      </c>
      <c r="D4153" s="152" t="s">
        <v>4440</v>
      </c>
      <c r="E4153" s="152" t="s">
        <v>4454</v>
      </c>
      <c r="F4153" s="153" t="s">
        <v>4454</v>
      </c>
      <c r="G4153" s="107" t="s">
        <v>406</v>
      </c>
      <c r="H4153" s="105" t="str">
        <f>IF(Proc[[#This Row],[type]]="LFF (MDG-F)",MID(Proc[[#This Row],[Obj]],13,10),"")</f>
        <v>THS1OF0110</v>
      </c>
      <c r="I4153" s="152"/>
      <c r="J4153" s="105" t="b">
        <f>Proc[[#This Row],[Requested]]=Proc[[#This Row],[CurrentParent]]</f>
        <v>1</v>
      </c>
      <c r="K4153" s="107" t="str">
        <f>IF(Proc[[#This Row],[Author]]="Marcela Urrego",VLOOKUP(LEFT(Proc[[#This Row],[Requested]],1),Table3[#All],2,0),VLOOKUP(Proc[[#This Row],[Author]],Table4[],2,0))</f>
        <v>EL</v>
      </c>
      <c r="L4153" s="153" t="s">
        <v>3524</v>
      </c>
      <c r="M4153" s="102">
        <v>45909</v>
      </c>
      <c r="N4153" s="102"/>
      <c r="O4153" s="102"/>
      <c r="P4153" s="108" t="str">
        <f ca="1">IF(Proc[[#This Row],[DaysAgeing]]&gt;5,"yep","on track")</f>
        <v>yep</v>
      </c>
      <c r="Q4153" s="2">
        <f ca="1">IF(Proc[[#This Row],[DateClosed]]="",ABS(NETWORKDAYS(Proc[[#This Row],[DateOpened]],TODAY()))-1,ABS(NETWORKDAYS(Proc[[#This Row],[DateOpened]],Proc[[#This Row],[DateClosed]]))-1)</f>
        <v>148</v>
      </c>
      <c r="R4153" s="108" t="s">
        <v>4357</v>
      </c>
      <c r="S4153" s="105"/>
      <c r="T4153" s="153">
        <v>4152</v>
      </c>
    </row>
    <row r="4154" spans="1:20" hidden="1">
      <c r="A4154" s="107" t="s">
        <v>4453</v>
      </c>
      <c r="B4154" s="152" t="str">
        <f>IFERROR(VLOOKUP(Proc[[#This Row],[App]],Table2[],3,0),"open")</f>
        <v>ok</v>
      </c>
      <c r="C4154" s="107" t="s">
        <v>369</v>
      </c>
      <c r="D4154" s="152" t="s">
        <v>4438</v>
      </c>
      <c r="E4154" s="152" t="s">
        <v>4454</v>
      </c>
      <c r="F4154" s="105" t="s">
        <v>4454</v>
      </c>
      <c r="G4154" s="107" t="s">
        <v>406</v>
      </c>
      <c r="H4154" s="105" t="str">
        <f>IF(Proc[[#This Row],[type]]="LFF (MDG-F)",MID(Proc[[#This Row],[Obj]],13,10),"")</f>
        <v>MYS1OF0110</v>
      </c>
      <c r="I4154" s="152"/>
      <c r="J4154" s="105" t="b">
        <f>Proc[[#This Row],[Requested]]=Proc[[#This Row],[CurrentParent]]</f>
        <v>1</v>
      </c>
      <c r="K4154" s="152" t="str">
        <f>IF(Proc[[#This Row],[Author]]="Marcela Urrego",VLOOKUP(LEFT(Proc[[#This Row],[Requested]],1),Table3[#All],2,0),VLOOKUP(Proc[[#This Row],[Author]],Table4[],2,0))</f>
        <v>EL</v>
      </c>
      <c r="L4154" s="105" t="s">
        <v>3524</v>
      </c>
      <c r="M4154" s="102">
        <v>45909</v>
      </c>
      <c r="N4154" s="102"/>
      <c r="O4154" s="102"/>
      <c r="P4154" s="108" t="str">
        <f ca="1">IF(Proc[[#This Row],[DaysAgeing]]&gt;5,"yep","on track")</f>
        <v>yep</v>
      </c>
      <c r="Q4154" s="2">
        <f ca="1">IF(Proc[[#This Row],[DateClosed]]="",ABS(NETWORKDAYS(Proc[[#This Row],[DateOpened]],TODAY()))-1,ABS(NETWORKDAYS(Proc[[#This Row],[DateOpened]],Proc[[#This Row],[DateClosed]]))-1)</f>
        <v>148</v>
      </c>
      <c r="R4154" s="108" t="s">
        <v>4357</v>
      </c>
      <c r="S4154" s="105"/>
      <c r="T4154" s="153">
        <v>4153</v>
      </c>
    </row>
    <row r="4155" spans="1:20" hidden="1">
      <c r="A4155" t="s">
        <v>4458</v>
      </c>
      <c r="B4155" s="152" t="str">
        <f>IFERROR(VLOOKUP(Proc[[#This Row],[App]],Table2[],3,0),"open")</f>
        <v>ok</v>
      </c>
      <c r="C4155" s="107" t="s">
        <v>369</v>
      </c>
      <c r="D4155" s="152" t="s">
        <v>4050</v>
      </c>
      <c r="E4155" s="152" t="s">
        <v>4457</v>
      </c>
      <c r="F4155" s="105" t="s">
        <v>4457</v>
      </c>
      <c r="G4155" t="s">
        <v>400</v>
      </c>
      <c r="H4155" s="105" t="str">
        <f>IF(Proc[[#This Row],[type]]="LFF (MDG-F)",MID(Proc[[#This Row],[Obj]],13,10),"")</f>
        <v/>
      </c>
      <c r="I4155" s="152"/>
      <c r="J4155" s="105" t="b">
        <f>Proc[[#This Row],[Requested]]=Proc[[#This Row],[CurrentParent]]</f>
        <v>1</v>
      </c>
      <c r="K4155" s="105" t="str">
        <f>IF(Proc[[#This Row],[Author]]="Marcela Urrego",VLOOKUP(LEFT(Proc[[#This Row],[Requested]],1),Table3[#All],2,0),VLOOKUP(Proc[[#This Row],[Author]],Table4[],2,0))</f>
        <v>MGF</v>
      </c>
      <c r="L4155" s="105" t="s">
        <v>3524</v>
      </c>
      <c r="M4155" s="108">
        <v>45909</v>
      </c>
      <c r="N4155" s="108"/>
      <c r="O4155" s="108"/>
      <c r="P4155" s="109" t="str">
        <f ca="1">IF(Proc[[#This Row],[DaysAgeing]]&gt;5,"yep","on track")</f>
        <v>yep</v>
      </c>
      <c r="Q4155" s="2">
        <f ca="1">IF(Proc[[#This Row],[DateClosed]]="",ABS(NETWORKDAYS(Proc[[#This Row],[DateOpened]],TODAY()))-1,ABS(NETWORKDAYS(Proc[[#This Row],[DateOpened]],Proc[[#This Row],[DateClosed]]))-1)</f>
        <v>148</v>
      </c>
      <c r="R4155" s="109" t="s">
        <v>4459</v>
      </c>
      <c r="S4155" s="105"/>
      <c r="T4155" s="153">
        <v>4154</v>
      </c>
    </row>
    <row r="4156" spans="1:20" hidden="1">
      <c r="A4156" t="s">
        <v>4458</v>
      </c>
      <c r="B4156" s="152" t="str">
        <f>IFERROR(VLOOKUP(Proc[[#This Row],[App]],Table2[],3,0),"open")</f>
        <v>ok</v>
      </c>
      <c r="C4156" s="107" t="s">
        <v>369</v>
      </c>
      <c r="D4156" s="152" t="s">
        <v>4051</v>
      </c>
      <c r="E4156" s="152" t="s">
        <v>4457</v>
      </c>
      <c r="F4156" s="105" t="s">
        <v>4457</v>
      </c>
      <c r="G4156" t="s">
        <v>400</v>
      </c>
      <c r="H4156" s="105" t="str">
        <f>IF(Proc[[#This Row],[type]]="LFF (MDG-F)",MID(Proc[[#This Row],[Obj]],13,10),"")</f>
        <v/>
      </c>
      <c r="I4156" s="152"/>
      <c r="J4156" s="105" t="b">
        <f>Proc[[#This Row],[Requested]]=Proc[[#This Row],[CurrentParent]]</f>
        <v>1</v>
      </c>
      <c r="K4156" s="105" t="str">
        <f>IF(Proc[[#This Row],[Author]]="Marcela Urrego",VLOOKUP(LEFT(Proc[[#This Row],[Requested]],1),Table3[#All],2,0),VLOOKUP(Proc[[#This Row],[Author]],Table4[],2,0))</f>
        <v>MGF</v>
      </c>
      <c r="L4156" s="105" t="s">
        <v>3524</v>
      </c>
      <c r="M4156" s="108">
        <v>45909</v>
      </c>
      <c r="N4156" s="108"/>
      <c r="O4156" s="108"/>
      <c r="P4156" s="109" t="str">
        <f ca="1">IF(Proc[[#This Row],[DaysAgeing]]&gt;5,"yep","on track")</f>
        <v>yep</v>
      </c>
      <c r="Q4156" s="2">
        <f ca="1">IF(Proc[[#This Row],[DateClosed]]="",ABS(NETWORKDAYS(Proc[[#This Row],[DateOpened]],TODAY()))-1,ABS(NETWORKDAYS(Proc[[#This Row],[DateOpened]],Proc[[#This Row],[DateClosed]]))-1)</f>
        <v>148</v>
      </c>
      <c r="R4156" s="109" t="s">
        <v>4459</v>
      </c>
      <c r="S4156" s="105"/>
      <c r="T4156" s="153">
        <v>4155</v>
      </c>
    </row>
    <row r="4157" spans="1:20" hidden="1">
      <c r="A4157" s="107" t="s">
        <v>4458</v>
      </c>
      <c r="B4157" s="152" t="str">
        <f>IFERROR(VLOOKUP(Proc[[#This Row],[App]],Table2[],3,0),"open")</f>
        <v>ok</v>
      </c>
      <c r="C4157" s="107" t="s">
        <v>369</v>
      </c>
      <c r="D4157" s="152" t="s">
        <v>4052</v>
      </c>
      <c r="E4157" s="152" t="s">
        <v>4457</v>
      </c>
      <c r="F4157" s="105" t="s">
        <v>4457</v>
      </c>
      <c r="G4157" s="107" t="s">
        <v>400</v>
      </c>
      <c r="H4157" s="105" t="str">
        <f>IF(Proc[[#This Row],[type]]="LFF (MDG-F)",MID(Proc[[#This Row],[Obj]],13,10),"")</f>
        <v/>
      </c>
      <c r="I4157" s="152"/>
      <c r="J4157" s="105" t="b">
        <f>Proc[[#This Row],[Requested]]=Proc[[#This Row],[CurrentParent]]</f>
        <v>1</v>
      </c>
      <c r="K4157" s="105" t="str">
        <f>IF(Proc[[#This Row],[Author]]="Marcela Urrego",VLOOKUP(LEFT(Proc[[#This Row],[Requested]],1),Table3[#All],2,0),VLOOKUP(Proc[[#This Row],[Author]],Table4[],2,0))</f>
        <v>MGF</v>
      </c>
      <c r="L4157" s="105" t="s">
        <v>3524</v>
      </c>
      <c r="M4157" s="108">
        <v>45909</v>
      </c>
      <c r="N4157" s="108"/>
      <c r="O4157" s="108"/>
      <c r="P4157" s="109" t="str">
        <f ca="1">IF(Proc[[#This Row],[DaysAgeing]]&gt;5,"yep","on track")</f>
        <v>yep</v>
      </c>
      <c r="Q4157" s="2">
        <f ca="1">IF(Proc[[#This Row],[DateClosed]]="",ABS(NETWORKDAYS(Proc[[#This Row],[DateOpened]],TODAY()))-1,ABS(NETWORKDAYS(Proc[[#This Row],[DateOpened]],Proc[[#This Row],[DateClosed]]))-1)</f>
        <v>148</v>
      </c>
      <c r="R4157" s="109" t="s">
        <v>4459</v>
      </c>
      <c r="S4157" s="105"/>
      <c r="T4157" s="153">
        <v>4156</v>
      </c>
    </row>
    <row r="4158" spans="1:20" hidden="1">
      <c r="A4158" s="107" t="s">
        <v>4458</v>
      </c>
      <c r="B4158" s="152" t="str">
        <f>IFERROR(VLOOKUP(Proc[[#This Row],[App]],Table2[],3,0),"open")</f>
        <v>ok</v>
      </c>
      <c r="C4158" s="107" t="s">
        <v>369</v>
      </c>
      <c r="D4158" s="152" t="s">
        <v>4053</v>
      </c>
      <c r="E4158" s="152" t="s">
        <v>4457</v>
      </c>
      <c r="F4158" s="105" t="s">
        <v>4457</v>
      </c>
      <c r="G4158" s="107" t="s">
        <v>400</v>
      </c>
      <c r="H4158" s="105" t="str">
        <f>IF(Proc[[#This Row],[type]]="LFF (MDG-F)",MID(Proc[[#This Row],[Obj]],13,10),"")</f>
        <v/>
      </c>
      <c r="I4158" s="152"/>
      <c r="J4158" s="105" t="b">
        <f>Proc[[#This Row],[Requested]]=Proc[[#This Row],[CurrentParent]]</f>
        <v>1</v>
      </c>
      <c r="K4158" s="105" t="str">
        <f>IF(Proc[[#This Row],[Author]]="Marcela Urrego",VLOOKUP(LEFT(Proc[[#This Row],[Requested]],1),Table3[#All],2,0),VLOOKUP(Proc[[#This Row],[Author]],Table4[],2,0))</f>
        <v>MGF</v>
      </c>
      <c r="L4158" s="105" t="s">
        <v>3524</v>
      </c>
      <c r="M4158" s="108">
        <v>45909</v>
      </c>
      <c r="N4158" s="108"/>
      <c r="O4158" s="108"/>
      <c r="P4158" s="109" t="str">
        <f ca="1">IF(Proc[[#This Row],[DaysAgeing]]&gt;5,"yep","on track")</f>
        <v>yep</v>
      </c>
      <c r="Q4158" s="2">
        <f ca="1">IF(Proc[[#This Row],[DateClosed]]="",ABS(NETWORKDAYS(Proc[[#This Row],[DateOpened]],TODAY()))-1,ABS(NETWORKDAYS(Proc[[#This Row],[DateOpened]],Proc[[#This Row],[DateClosed]]))-1)</f>
        <v>148</v>
      </c>
      <c r="R4158" s="109" t="s">
        <v>4459</v>
      </c>
      <c r="S4158" s="105"/>
      <c r="T4158" s="153">
        <v>4157</v>
      </c>
    </row>
    <row r="4159" spans="1:20" hidden="1">
      <c r="A4159" s="107" t="s">
        <v>4458</v>
      </c>
      <c r="B4159" s="152" t="str">
        <f>IFERROR(VLOOKUP(Proc[[#This Row],[App]],Table2[],3,0),"open")</f>
        <v>ok</v>
      </c>
      <c r="C4159" s="107" t="s">
        <v>369</v>
      </c>
      <c r="D4159" s="152" t="s">
        <v>4054</v>
      </c>
      <c r="E4159" s="152" t="s">
        <v>4457</v>
      </c>
      <c r="F4159" s="105" t="s">
        <v>4457</v>
      </c>
      <c r="G4159" s="107" t="s">
        <v>400</v>
      </c>
      <c r="H4159" s="105" t="str">
        <f>IF(Proc[[#This Row],[type]]="LFF (MDG-F)",MID(Proc[[#This Row],[Obj]],13,10),"")</f>
        <v/>
      </c>
      <c r="I4159" s="152"/>
      <c r="J4159" s="105" t="b">
        <f>Proc[[#This Row],[Requested]]=Proc[[#This Row],[CurrentParent]]</f>
        <v>1</v>
      </c>
      <c r="K4159" s="105" t="str">
        <f>IF(Proc[[#This Row],[Author]]="Marcela Urrego",VLOOKUP(LEFT(Proc[[#This Row],[Requested]],1),Table3[#All],2,0),VLOOKUP(Proc[[#This Row],[Author]],Table4[],2,0))</f>
        <v>MGF</v>
      </c>
      <c r="L4159" s="105" t="s">
        <v>3524</v>
      </c>
      <c r="M4159" s="108">
        <v>45909</v>
      </c>
      <c r="N4159" s="108"/>
      <c r="O4159" s="108"/>
      <c r="P4159" s="109" t="str">
        <f ca="1">IF(Proc[[#This Row],[DaysAgeing]]&gt;5,"yep","on track")</f>
        <v>yep</v>
      </c>
      <c r="Q4159" s="2">
        <f ca="1">IF(Proc[[#This Row],[DateClosed]]="",ABS(NETWORKDAYS(Proc[[#This Row],[DateOpened]],TODAY()))-1,ABS(NETWORKDAYS(Proc[[#This Row],[DateOpened]],Proc[[#This Row],[DateClosed]]))-1)</f>
        <v>148</v>
      </c>
      <c r="R4159" s="109" t="s">
        <v>4459</v>
      </c>
      <c r="S4159" s="105"/>
      <c r="T4159" s="153">
        <v>4158</v>
      </c>
    </row>
    <row r="4160" spans="1:20" hidden="1">
      <c r="A4160" t="s">
        <v>4462</v>
      </c>
      <c r="B4160" s="152" t="str">
        <f>IFERROR(VLOOKUP(Proc[[#This Row],[App]],Table2[],3,0),"open")</f>
        <v>ok</v>
      </c>
      <c r="C4160" s="107" t="s">
        <v>369</v>
      </c>
      <c r="D4160" s="152" t="s">
        <v>4463</v>
      </c>
      <c r="E4160" s="152" t="s">
        <v>4460</v>
      </c>
      <c r="F4160" s="105" t="s">
        <v>4460</v>
      </c>
      <c r="G4160" t="s">
        <v>406</v>
      </c>
      <c r="H4160" s="105" t="str">
        <f>IF(Proc[[#This Row],[type]]="LFF (MDG-F)",MID(Proc[[#This Row],[Obj]],13,10),"")</f>
        <v>US10O05003</v>
      </c>
      <c r="I4160" s="152"/>
      <c r="J4160" s="105" t="b">
        <f>Proc[[#This Row],[Requested]]=Proc[[#This Row],[CurrentParent]]</f>
        <v>1</v>
      </c>
      <c r="K4160" s="105" t="str">
        <f>IF(Proc[[#This Row],[Author]]="Marcela Urrego",VLOOKUP(LEFT(Proc[[#This Row],[Requested]],1),Table3[#All],2,0),VLOOKUP(Proc[[#This Row],[Author]],Table4[],2,0))</f>
        <v>EL</v>
      </c>
      <c r="L4160" s="105" t="s">
        <v>3524</v>
      </c>
      <c r="M4160" s="109">
        <v>45909</v>
      </c>
      <c r="N4160" s="110"/>
      <c r="O4160" s="110"/>
      <c r="P4160" s="109" t="str">
        <f ca="1">IF(Proc[[#This Row],[DaysAgeing]]&gt;5,"yep","on track")</f>
        <v>yep</v>
      </c>
      <c r="Q4160" s="2">
        <f ca="1">IF(Proc[[#This Row],[DateClosed]]="",ABS(NETWORKDAYS(Proc[[#This Row],[DateOpened]],TODAY()))-1,ABS(NETWORKDAYS(Proc[[#This Row],[DateOpened]],Proc[[#This Row],[DateClosed]]))-1)</f>
        <v>148</v>
      </c>
      <c r="R4160" s="109" t="s">
        <v>4125</v>
      </c>
      <c r="S4160" s="105"/>
      <c r="T4160" s="153">
        <v>4159</v>
      </c>
    </row>
    <row r="4161" spans="1:20" hidden="1">
      <c r="A4161" s="107" t="s">
        <v>4462</v>
      </c>
      <c r="B4161" s="152" t="str">
        <f>IFERROR(VLOOKUP(Proc[[#This Row],[App]],Table2[],3,0),"open")</f>
        <v>ok</v>
      </c>
      <c r="C4161" s="107" t="s">
        <v>369</v>
      </c>
      <c r="D4161" s="152" t="s">
        <v>4464</v>
      </c>
      <c r="E4161" s="152" t="s">
        <v>4461</v>
      </c>
      <c r="F4161" s="105" t="s">
        <v>4461</v>
      </c>
      <c r="G4161" s="107" t="s">
        <v>406</v>
      </c>
      <c r="H4161" s="105" t="str">
        <f>IF(Proc[[#This Row],[type]]="LFF (MDG-F)",MID(Proc[[#This Row],[Obj]],13,10),"")</f>
        <v>KR07O05003</v>
      </c>
      <c r="I4161" s="152"/>
      <c r="J4161" s="105" t="b">
        <f>Proc[[#This Row],[Requested]]=Proc[[#This Row],[CurrentParent]]</f>
        <v>1</v>
      </c>
      <c r="K4161" s="105" t="str">
        <f>IF(Proc[[#This Row],[Author]]="Marcela Urrego",VLOOKUP(LEFT(Proc[[#This Row],[Requested]],1),Table3[#All],2,0),VLOOKUP(Proc[[#This Row],[Author]],Table4[],2,0))</f>
        <v>EL</v>
      </c>
      <c r="L4161" s="105" t="s">
        <v>3524</v>
      </c>
      <c r="M4161" s="109">
        <v>45909</v>
      </c>
      <c r="N4161" s="110"/>
      <c r="O4161" s="110"/>
      <c r="P4161" s="109" t="str">
        <f ca="1">IF(Proc[[#This Row],[DaysAgeing]]&gt;5,"yep","on track")</f>
        <v>yep</v>
      </c>
      <c r="Q4161" s="2">
        <f ca="1">IF(Proc[[#This Row],[DateClosed]]="",ABS(NETWORKDAYS(Proc[[#This Row],[DateOpened]],TODAY()))-1,ABS(NETWORKDAYS(Proc[[#This Row],[DateOpened]],Proc[[#This Row],[DateClosed]]))-1)</f>
        <v>148</v>
      </c>
      <c r="R4161" s="109" t="s">
        <v>4125</v>
      </c>
      <c r="S4161" s="105"/>
      <c r="T4161" s="153">
        <v>4160</v>
      </c>
    </row>
    <row r="4162" spans="1:20" hidden="1">
      <c r="A4162" s="107" t="s">
        <v>4462</v>
      </c>
      <c r="B4162" s="152" t="str">
        <f>IFERROR(VLOOKUP(Proc[[#This Row],[App]],Table2[],3,0),"open")</f>
        <v>ok</v>
      </c>
      <c r="C4162" s="107" t="s">
        <v>369</v>
      </c>
      <c r="D4162" s="152" t="s">
        <v>4465</v>
      </c>
      <c r="E4162" s="152" t="s">
        <v>4461</v>
      </c>
      <c r="F4162" s="105" t="s">
        <v>4461</v>
      </c>
      <c r="G4162" s="107" t="s">
        <v>406</v>
      </c>
      <c r="H4162" s="105" t="str">
        <f>IF(Proc[[#This Row],[type]]="LFF (MDG-F)",MID(Proc[[#This Row],[Obj]],13,10),"")</f>
        <v>CN10O05003</v>
      </c>
      <c r="I4162" s="152"/>
      <c r="J4162" s="105" t="b">
        <f>Proc[[#This Row],[Requested]]=Proc[[#This Row],[CurrentParent]]</f>
        <v>1</v>
      </c>
      <c r="K4162" s="105" t="str">
        <f>IF(Proc[[#This Row],[Author]]="Marcela Urrego",VLOOKUP(LEFT(Proc[[#This Row],[Requested]],1),Table3[#All],2,0),VLOOKUP(Proc[[#This Row],[Author]],Table4[],2,0))</f>
        <v>EL</v>
      </c>
      <c r="L4162" s="105" t="s">
        <v>3524</v>
      </c>
      <c r="M4162" s="109">
        <v>45909</v>
      </c>
      <c r="N4162" s="110"/>
      <c r="O4162" s="110"/>
      <c r="P4162" s="109" t="str">
        <f ca="1">IF(Proc[[#This Row],[DaysAgeing]]&gt;5,"yep","on track")</f>
        <v>yep</v>
      </c>
      <c r="Q4162" s="2">
        <f ca="1">IF(Proc[[#This Row],[DateClosed]]="",ABS(NETWORKDAYS(Proc[[#This Row],[DateOpened]],TODAY()))-1,ABS(NETWORKDAYS(Proc[[#This Row],[DateOpened]],Proc[[#This Row],[DateClosed]]))-1)</f>
        <v>148</v>
      </c>
      <c r="R4162" s="109" t="s">
        <v>4125</v>
      </c>
      <c r="S4162" s="105"/>
      <c r="T4162" s="153">
        <v>4161</v>
      </c>
    </row>
    <row r="4163" spans="1:20" hidden="1">
      <c r="A4163" t="s">
        <v>4473</v>
      </c>
      <c r="B4163" s="152" t="str">
        <f>IFERROR(VLOOKUP(Proc[[#This Row],[App]],Table2[],3,0),"open")</f>
        <v>ok</v>
      </c>
      <c r="C4163" s="107" t="s">
        <v>369</v>
      </c>
      <c r="D4163" s="152" t="s">
        <v>9432</v>
      </c>
      <c r="E4163" s="152" t="s">
        <v>4466</v>
      </c>
      <c r="F4163" s="112" t="s">
        <v>4466</v>
      </c>
      <c r="G4163" t="s">
        <v>400</v>
      </c>
      <c r="H4163" s="105" t="str">
        <f>IF(Proc[[#This Row],[type]]="LFF (MDG-F)",MID(Proc[[#This Row],[Obj]],13,10),"")</f>
        <v/>
      </c>
      <c r="I4163" s="152"/>
      <c r="J4163" s="105" t="b">
        <f>Proc[[#This Row],[Requested]]=Proc[[#This Row],[CurrentParent]]</f>
        <v>1</v>
      </c>
      <c r="K4163" s="105" t="str">
        <f>IF(Proc[[#This Row],[Author]]="Marcela Urrego",VLOOKUP(LEFT(Proc[[#This Row],[Requested]],1),Table3[#All],2,0),VLOOKUP(Proc[[#This Row],[Author]],Table4[],2,0))</f>
        <v>EL</v>
      </c>
      <c r="L4163" s="105" t="s">
        <v>3524</v>
      </c>
      <c r="M4163" s="109">
        <v>45912</v>
      </c>
      <c r="N4163" s="110"/>
      <c r="O4163" s="110"/>
      <c r="P4163" s="109" t="str">
        <f ca="1">IF(Proc[[#This Row],[DaysAgeing]]&gt;5,"yep","on track")</f>
        <v>yep</v>
      </c>
      <c r="Q4163" s="2">
        <f ca="1">IF(Proc[[#This Row],[DateClosed]]="",ABS(NETWORKDAYS(Proc[[#This Row],[DateOpened]],TODAY()))-1,ABS(NETWORKDAYS(Proc[[#This Row],[DateOpened]],Proc[[#This Row],[DateClosed]]))-1)</f>
        <v>145</v>
      </c>
      <c r="R4163" s="109" t="s">
        <v>774</v>
      </c>
      <c r="S4163" s="105"/>
      <c r="T4163" s="153">
        <v>4162</v>
      </c>
    </row>
    <row r="4164" spans="1:20" hidden="1">
      <c r="A4164" s="107" t="s">
        <v>4473</v>
      </c>
      <c r="B4164" s="152" t="str">
        <f>IFERROR(VLOOKUP(Proc[[#This Row],[App]],Table2[],3,0),"open")</f>
        <v>ok</v>
      </c>
      <c r="C4164" s="111" t="s">
        <v>369</v>
      </c>
      <c r="D4164" s="152" t="s">
        <v>9433</v>
      </c>
      <c r="E4164" s="152" t="s">
        <v>4467</v>
      </c>
      <c r="F4164" s="112" t="s">
        <v>4467</v>
      </c>
      <c r="G4164" t="s">
        <v>406</v>
      </c>
      <c r="H4164" s="105" t="str">
        <f>IF(Proc[[#This Row],[type]]="LFF (MDG-F)",MID(Proc[[#This Row],[Obj]],13,10),"")</f>
        <v>TW91PD1010</v>
      </c>
      <c r="I4164" s="152"/>
      <c r="J4164" s="105" t="b">
        <f>Proc[[#This Row],[Requested]]=Proc[[#This Row],[CurrentParent]]</f>
        <v>1</v>
      </c>
      <c r="K4164" s="105" t="str">
        <f>IF(Proc[[#This Row],[Author]]="Marcela Urrego",VLOOKUP(LEFT(Proc[[#This Row],[Requested]],1),Table3[#All],2,0),VLOOKUP(Proc[[#This Row],[Author]],Table4[],2,0))</f>
        <v>EL</v>
      </c>
      <c r="L4164" s="105" t="s">
        <v>3524</v>
      </c>
      <c r="M4164" s="109">
        <v>45912</v>
      </c>
      <c r="N4164" s="110"/>
      <c r="O4164" s="110"/>
      <c r="P4164" s="109" t="str">
        <f ca="1">IF(Proc[[#This Row],[DaysAgeing]]&gt;5,"yep","on track")</f>
        <v>yep</v>
      </c>
      <c r="Q4164" s="2">
        <f ca="1">IF(Proc[[#This Row],[DateClosed]]="",ABS(NETWORKDAYS(Proc[[#This Row],[DateOpened]],TODAY()))-1,ABS(NETWORKDAYS(Proc[[#This Row],[DateOpened]],Proc[[#This Row],[DateClosed]]))-1)</f>
        <v>145</v>
      </c>
      <c r="R4164" s="109" t="s">
        <v>774</v>
      </c>
      <c r="S4164" s="105"/>
      <c r="T4164" s="153">
        <v>4163</v>
      </c>
    </row>
    <row r="4165" spans="1:20" hidden="1">
      <c r="A4165" s="107" t="s">
        <v>4473</v>
      </c>
      <c r="B4165" s="111" t="str">
        <f>IFERROR(VLOOKUP(Proc[[#This Row],[App]],Table2[],3,0),"open")</f>
        <v>ok</v>
      </c>
      <c r="C4165" s="111" t="s">
        <v>369</v>
      </c>
      <c r="D4165" s="152" t="s">
        <v>9434</v>
      </c>
      <c r="E4165" s="152" t="s">
        <v>4468</v>
      </c>
      <c r="F4165" s="153" t="s">
        <v>4468</v>
      </c>
      <c r="G4165" s="107" t="s">
        <v>406</v>
      </c>
      <c r="H4165" s="105" t="str">
        <f>IF(Proc[[#This Row],[type]]="LFF (MDG-F)",MID(Proc[[#This Row],[Obj]],13,10),"")</f>
        <v>US10C05025</v>
      </c>
      <c r="I4165" s="152"/>
      <c r="J4165" s="105" t="b">
        <f>Proc[[#This Row],[Requested]]=Proc[[#This Row],[CurrentParent]]</f>
        <v>1</v>
      </c>
      <c r="K4165" s="153" t="str">
        <f>IF(Proc[[#This Row],[Author]]="Marcela Urrego",VLOOKUP(LEFT(Proc[[#This Row],[Requested]],1),Table3[#All],2,0),VLOOKUP(Proc[[#This Row],[Author]],Table4[],2,0))</f>
        <v>EL</v>
      </c>
      <c r="L4165" s="105" t="s">
        <v>3524</v>
      </c>
      <c r="M4165" s="109">
        <v>45912</v>
      </c>
      <c r="N4165" s="110"/>
      <c r="O4165" s="110"/>
      <c r="P4165" s="109" t="str">
        <f ca="1">IF(Proc[[#This Row],[DaysAgeing]]&gt;5,"yep","on track")</f>
        <v>yep</v>
      </c>
      <c r="Q4165" s="2">
        <f ca="1">IF(Proc[[#This Row],[DateClosed]]="",ABS(NETWORKDAYS(Proc[[#This Row],[DateOpened]],TODAY()))-1,ABS(NETWORKDAYS(Proc[[#This Row],[DateOpened]],Proc[[#This Row],[DateClosed]]))-1)</f>
        <v>145</v>
      </c>
      <c r="R4165" s="109" t="s">
        <v>774</v>
      </c>
      <c r="S4165" s="105"/>
      <c r="T4165" s="153">
        <v>4164</v>
      </c>
    </row>
    <row r="4166" spans="1:20" hidden="1">
      <c r="A4166" s="107" t="s">
        <v>4473</v>
      </c>
      <c r="B4166" s="111" t="str">
        <f>IFERROR(VLOOKUP(Proc[[#This Row],[App]],Table2[],3,0),"open")</f>
        <v>ok</v>
      </c>
      <c r="C4166" s="111" t="s">
        <v>369</v>
      </c>
      <c r="D4166" s="152" t="s">
        <v>9435</v>
      </c>
      <c r="E4166" s="152" t="s">
        <v>4469</v>
      </c>
      <c r="F4166" s="153" t="s">
        <v>4469</v>
      </c>
      <c r="G4166" s="107" t="s">
        <v>406</v>
      </c>
      <c r="H4166" s="105" t="str">
        <f>IF(Proc[[#This Row],[type]]="LFF (MDG-F)",MID(Proc[[#This Row],[Obj]],13,10),"")</f>
        <v>KR15C01027</v>
      </c>
      <c r="I4166" s="152"/>
      <c r="J4166" s="105" t="b">
        <f>Proc[[#This Row],[Requested]]=Proc[[#This Row],[CurrentParent]]</f>
        <v>1</v>
      </c>
      <c r="K4166" s="153" t="str">
        <f>IF(Proc[[#This Row],[Author]]="Marcela Urrego",VLOOKUP(LEFT(Proc[[#This Row],[Requested]],1),Table3[#All],2,0),VLOOKUP(Proc[[#This Row],[Author]],Table4[],2,0))</f>
        <v>EL</v>
      </c>
      <c r="L4166" s="105" t="s">
        <v>3524</v>
      </c>
      <c r="M4166" s="109">
        <v>45912</v>
      </c>
      <c r="N4166" s="110"/>
      <c r="O4166" s="110"/>
      <c r="P4166" s="109" t="str">
        <f ca="1">IF(Proc[[#This Row],[DaysAgeing]]&gt;5,"yep","on track")</f>
        <v>yep</v>
      </c>
      <c r="Q4166" s="2">
        <f ca="1">IF(Proc[[#This Row],[DateClosed]]="",ABS(NETWORKDAYS(Proc[[#This Row],[DateOpened]],TODAY()))-1,ABS(NETWORKDAYS(Proc[[#This Row],[DateOpened]],Proc[[#This Row],[DateClosed]]))-1)</f>
        <v>145</v>
      </c>
      <c r="R4166" s="140" t="s">
        <v>774</v>
      </c>
      <c r="S4166" s="105"/>
      <c r="T4166" s="153">
        <v>4165</v>
      </c>
    </row>
    <row r="4167" spans="1:20" hidden="1">
      <c r="A4167" s="107" t="s">
        <v>4473</v>
      </c>
      <c r="B4167" s="111" t="str">
        <f>IFERROR(VLOOKUP(Proc[[#This Row],[App]],Table2[],3,0),"open")</f>
        <v>ok</v>
      </c>
      <c r="C4167" s="111" t="s">
        <v>369</v>
      </c>
      <c r="D4167" s="152" t="s">
        <v>9436</v>
      </c>
      <c r="E4167" s="152" t="s">
        <v>4469</v>
      </c>
      <c r="F4167" s="112" t="s">
        <v>4469</v>
      </c>
      <c r="G4167" s="107" t="s">
        <v>406</v>
      </c>
      <c r="H4167" s="105" t="str">
        <f>IF(Proc[[#This Row],[type]]="LFF (MDG-F)",MID(Proc[[#This Row],[Obj]],13,10),"")</f>
        <v>KR16C01027</v>
      </c>
      <c r="I4167" s="152"/>
      <c r="J4167" s="105" t="b">
        <f>Proc[[#This Row],[Requested]]=Proc[[#This Row],[CurrentParent]]</f>
        <v>1</v>
      </c>
      <c r="K4167" s="153" t="str">
        <f>IF(Proc[[#This Row],[Author]]="Marcela Urrego",VLOOKUP(LEFT(Proc[[#This Row],[Requested]],1),Table3[#All],2,0),VLOOKUP(Proc[[#This Row],[Author]],Table4[],2,0))</f>
        <v>EL</v>
      </c>
      <c r="L4167" s="105" t="s">
        <v>3524</v>
      </c>
      <c r="M4167" s="109">
        <v>45912</v>
      </c>
      <c r="N4167" s="110"/>
      <c r="O4167" s="110"/>
      <c r="P4167" s="109" t="str">
        <f ca="1">IF(Proc[[#This Row],[DaysAgeing]]&gt;5,"yep","on track")</f>
        <v>yep</v>
      </c>
      <c r="Q4167" s="2">
        <f ca="1">IF(Proc[[#This Row],[DateClosed]]="",ABS(NETWORKDAYS(Proc[[#This Row],[DateOpened]],TODAY()))-1,ABS(NETWORKDAYS(Proc[[#This Row],[DateOpened]],Proc[[#This Row],[DateClosed]]))-1)</f>
        <v>145</v>
      </c>
      <c r="R4167" s="109" t="s">
        <v>774</v>
      </c>
      <c r="S4167" s="105"/>
      <c r="T4167" s="153">
        <v>4166</v>
      </c>
    </row>
    <row r="4168" spans="1:20" hidden="1">
      <c r="A4168" s="107" t="s">
        <v>4473</v>
      </c>
      <c r="B4168" s="152" t="str">
        <f>IFERROR(VLOOKUP(Proc[[#This Row],[App]],Table2[],3,0),"open")</f>
        <v>ok</v>
      </c>
      <c r="C4168" s="111" t="s">
        <v>369</v>
      </c>
      <c r="D4168" s="152" t="s">
        <v>9437</v>
      </c>
      <c r="E4168" s="152" t="s">
        <v>4470</v>
      </c>
      <c r="F4168" s="112" t="s">
        <v>4470</v>
      </c>
      <c r="G4168" s="107" t="s">
        <v>406</v>
      </c>
      <c r="H4168" s="105" t="str">
        <f>IF(Proc[[#This Row],[type]]="LFF (MDG-F)",MID(Proc[[#This Row],[Obj]],13,10),"")</f>
        <v>CN09C05003</v>
      </c>
      <c r="I4168" s="152"/>
      <c r="J4168" s="105" t="b">
        <f>Proc[[#This Row],[Requested]]=Proc[[#This Row],[CurrentParent]]</f>
        <v>1</v>
      </c>
      <c r="K4168" s="105" t="str">
        <f>IF(Proc[[#This Row],[Author]]="Marcela Urrego",VLOOKUP(LEFT(Proc[[#This Row],[Requested]],1),Table3[#All],2,0),VLOOKUP(Proc[[#This Row],[Author]],Table4[],2,0))</f>
        <v>EL</v>
      </c>
      <c r="L4168" s="105" t="s">
        <v>3524</v>
      </c>
      <c r="M4168" s="109">
        <v>45912</v>
      </c>
      <c r="N4168" s="110"/>
      <c r="O4168" s="110"/>
      <c r="P4168" s="109" t="str">
        <f ca="1">IF(Proc[[#This Row],[DaysAgeing]]&gt;5,"yep","on track")</f>
        <v>yep</v>
      </c>
      <c r="Q4168" s="2">
        <f ca="1">IF(Proc[[#This Row],[DateClosed]]="",ABS(NETWORKDAYS(Proc[[#This Row],[DateOpened]],TODAY()))-1,ABS(NETWORKDAYS(Proc[[#This Row],[DateOpened]],Proc[[#This Row],[DateClosed]]))-1)</f>
        <v>145</v>
      </c>
      <c r="R4168" s="109" t="s">
        <v>774</v>
      </c>
      <c r="S4168" s="105"/>
      <c r="T4168" s="153">
        <v>4167</v>
      </c>
    </row>
    <row r="4169" spans="1:20" hidden="1">
      <c r="A4169" s="107" t="s">
        <v>4473</v>
      </c>
      <c r="B4169" s="152" t="str">
        <f>IFERROR(VLOOKUP(Proc[[#This Row],[App]],Table2[],3,0),"open")</f>
        <v>ok</v>
      </c>
      <c r="C4169" s="111" t="s">
        <v>369</v>
      </c>
      <c r="D4169" s="152" t="s">
        <v>9438</v>
      </c>
      <c r="E4169" s="152" t="s">
        <v>4470</v>
      </c>
      <c r="F4169" s="153" t="s">
        <v>4470</v>
      </c>
      <c r="G4169" s="107" t="s">
        <v>406</v>
      </c>
      <c r="H4169" s="105" t="str">
        <f>IF(Proc[[#This Row],[type]]="LFF (MDG-F)",MID(Proc[[#This Row],[Obj]],13,10),"")</f>
        <v>NL10C05001</v>
      </c>
      <c r="I4169" s="152"/>
      <c r="J4169" s="105" t="b">
        <f>Proc[[#This Row],[Requested]]=Proc[[#This Row],[CurrentParent]]</f>
        <v>1</v>
      </c>
      <c r="K4169" s="105" t="str">
        <f>IF(Proc[[#This Row],[Author]]="Marcela Urrego",VLOOKUP(LEFT(Proc[[#This Row],[Requested]],1),Table3[#All],2,0),VLOOKUP(Proc[[#This Row],[Author]],Table4[],2,0))</f>
        <v>EL</v>
      </c>
      <c r="L4169" s="105" t="s">
        <v>3524</v>
      </c>
      <c r="M4169" s="109">
        <v>45912</v>
      </c>
      <c r="N4169" s="110"/>
      <c r="O4169" s="110"/>
      <c r="P4169" s="109" t="str">
        <f ca="1">IF(Proc[[#This Row],[DaysAgeing]]&gt;5,"yep","on track")</f>
        <v>yep</v>
      </c>
      <c r="Q4169" s="2">
        <f ca="1">IF(Proc[[#This Row],[DateClosed]]="",ABS(NETWORKDAYS(Proc[[#This Row],[DateOpened]],TODAY()))-1,ABS(NETWORKDAYS(Proc[[#This Row],[DateOpened]],Proc[[#This Row],[DateClosed]]))-1)</f>
        <v>145</v>
      </c>
      <c r="R4169" s="109" t="s">
        <v>774</v>
      </c>
      <c r="S4169" s="105"/>
      <c r="T4169" s="153">
        <v>4168</v>
      </c>
    </row>
    <row r="4170" spans="1:20" hidden="1">
      <c r="A4170" s="107" t="s">
        <v>4473</v>
      </c>
      <c r="B4170" s="152" t="str">
        <f>IFERROR(VLOOKUP(Proc[[#This Row],[App]],Table2[],3,0),"open")</f>
        <v>ok</v>
      </c>
      <c r="C4170" s="111" t="s">
        <v>369</v>
      </c>
      <c r="D4170" s="152" t="s">
        <v>9439</v>
      </c>
      <c r="E4170" s="152" t="s">
        <v>4471</v>
      </c>
      <c r="F4170" s="112" t="s">
        <v>4471</v>
      </c>
      <c r="G4170" s="107" t="s">
        <v>406</v>
      </c>
      <c r="H4170" s="105" t="str">
        <f>IF(Proc[[#This Row],[type]]="LFF (MDG-F)",MID(Proc[[#This Row],[Obj]],13,10),"")</f>
        <v>MY10C05000</v>
      </c>
      <c r="I4170" s="152"/>
      <c r="J4170" s="105" t="b">
        <f>Proc[[#This Row],[Requested]]=Proc[[#This Row],[CurrentParent]]</f>
        <v>1</v>
      </c>
      <c r="K4170" s="105" t="str">
        <f>IF(Proc[[#This Row],[Author]]="Marcela Urrego",VLOOKUP(LEFT(Proc[[#This Row],[Requested]],1),Table3[#All],2,0),VLOOKUP(Proc[[#This Row],[Author]],Table4[],2,0))</f>
        <v>EL</v>
      </c>
      <c r="L4170" s="105" t="s">
        <v>3524</v>
      </c>
      <c r="M4170" s="109">
        <v>45912</v>
      </c>
      <c r="N4170" s="110"/>
      <c r="O4170" s="110"/>
      <c r="P4170" s="109" t="str">
        <f ca="1">IF(Proc[[#This Row],[DaysAgeing]]&gt;5,"yep","on track")</f>
        <v>yep</v>
      </c>
      <c r="Q4170" s="2">
        <f ca="1">IF(Proc[[#This Row],[DateClosed]]="",ABS(NETWORKDAYS(Proc[[#This Row],[DateOpened]],TODAY()))-1,ABS(NETWORKDAYS(Proc[[#This Row],[DateOpened]],Proc[[#This Row],[DateClosed]]))-1)</f>
        <v>145</v>
      </c>
      <c r="R4170" s="109" t="s">
        <v>774</v>
      </c>
      <c r="S4170" s="105"/>
      <c r="T4170" s="153">
        <v>4169</v>
      </c>
    </row>
    <row r="4171" spans="1:20" hidden="1">
      <c r="A4171" s="107" t="s">
        <v>4473</v>
      </c>
      <c r="B4171" s="152" t="str">
        <f>IFERROR(VLOOKUP(Proc[[#This Row],[App]],Table2[],3,0),"open")</f>
        <v>ok</v>
      </c>
      <c r="C4171" s="111" t="s">
        <v>369</v>
      </c>
      <c r="D4171" s="152" t="s">
        <v>9440</v>
      </c>
      <c r="E4171" s="152" t="s">
        <v>4472</v>
      </c>
      <c r="F4171" s="112" t="s">
        <v>4472</v>
      </c>
      <c r="G4171" s="107" t="s">
        <v>406</v>
      </c>
      <c r="H4171" s="105" t="str">
        <f>IF(Proc[[#This Row],[type]]="LFF (MDG-F)",MID(Proc[[#This Row],[Obj]],13,10),"")</f>
        <v>TW02C00311</v>
      </c>
      <c r="I4171" s="152"/>
      <c r="J4171" s="105" t="b">
        <f>Proc[[#This Row],[Requested]]=Proc[[#This Row],[CurrentParent]]</f>
        <v>1</v>
      </c>
      <c r="K4171" s="105" t="str">
        <f>IF(Proc[[#This Row],[Author]]="Marcela Urrego",VLOOKUP(LEFT(Proc[[#This Row],[Requested]],1),Table3[#All],2,0),VLOOKUP(Proc[[#This Row],[Author]],Table4[],2,0))</f>
        <v>EL</v>
      </c>
      <c r="L4171" s="105" t="s">
        <v>3524</v>
      </c>
      <c r="M4171" s="109">
        <v>45912</v>
      </c>
      <c r="N4171" s="110"/>
      <c r="O4171" s="110"/>
      <c r="P4171" s="109" t="str">
        <f ca="1">IF(Proc[[#This Row],[DaysAgeing]]&gt;5,"yep","on track")</f>
        <v>yep</v>
      </c>
      <c r="Q4171" s="2">
        <f ca="1">IF(Proc[[#This Row],[DateClosed]]="",ABS(NETWORKDAYS(Proc[[#This Row],[DateOpened]],TODAY()))-1,ABS(NETWORKDAYS(Proc[[#This Row],[DateOpened]],Proc[[#This Row],[DateClosed]]))-1)</f>
        <v>145</v>
      </c>
      <c r="R4171" s="109" t="s">
        <v>774</v>
      </c>
      <c r="S4171" s="105"/>
      <c r="T4171" s="153">
        <v>4170</v>
      </c>
    </row>
    <row r="4172" spans="1:20" hidden="1">
      <c r="A4172" t="s">
        <v>4477</v>
      </c>
      <c r="B4172" s="152" t="str">
        <f>IFERROR(VLOOKUP(Proc[[#This Row],[App]],Table2[],3,0),"open")</f>
        <v>ok</v>
      </c>
      <c r="C4172" s="111" t="s">
        <v>369</v>
      </c>
      <c r="D4172" s="152" t="s">
        <v>4474</v>
      </c>
      <c r="E4172" s="152" t="s">
        <v>4475</v>
      </c>
      <c r="F4172" s="112" t="s">
        <v>4475</v>
      </c>
      <c r="G4172" t="s">
        <v>406</v>
      </c>
      <c r="H4172" s="105" t="str">
        <f>IF(Proc[[#This Row],[type]]="LFF (MDG-F)",MID(Proc[[#This Row],[Obj]],13,10),"")</f>
        <v>CN60TANA01</v>
      </c>
      <c r="I4172" s="152"/>
      <c r="J4172" s="105" t="b">
        <f>Proc[[#This Row],[Requested]]=Proc[[#This Row],[CurrentParent]]</f>
        <v>1</v>
      </c>
      <c r="K4172" s="105" t="str">
        <f>IF(Proc[[#This Row],[Author]]="Marcela Urrego",VLOOKUP(LEFT(Proc[[#This Row],[Requested]],1),Table3[#All],2,0),VLOOKUP(Proc[[#This Row],[Author]],Table4[],2,0))</f>
        <v>HC</v>
      </c>
      <c r="L4172" s="112" t="s">
        <v>3524</v>
      </c>
      <c r="M4172" s="109">
        <v>45915</v>
      </c>
      <c r="N4172" s="110"/>
      <c r="O4172" s="110"/>
      <c r="P4172" s="109" t="str">
        <f ca="1">IF(Proc[[#This Row],[DaysAgeing]]&gt;5,"yep","on track")</f>
        <v>yep</v>
      </c>
      <c r="Q4172" s="2">
        <f ca="1">IF(Proc[[#This Row],[DateClosed]]="",ABS(NETWORKDAYS(Proc[[#This Row],[DateOpened]],TODAY()))-1,ABS(NETWORKDAYS(Proc[[#This Row],[DateOpened]],Proc[[#This Row],[DateClosed]]))-1)</f>
        <v>144</v>
      </c>
      <c r="R4172" s="109" t="s">
        <v>4476</v>
      </c>
      <c r="S4172" s="105"/>
      <c r="T4172" s="153">
        <v>4171</v>
      </c>
    </row>
    <row r="4173" spans="1:20" hidden="1">
      <c r="A4173" t="s">
        <v>4488</v>
      </c>
      <c r="B4173" s="112" t="str">
        <f>IFERROR(VLOOKUP(Proc[[#This Row],[App]],Table2[],3,0),"open")</f>
        <v>ok</v>
      </c>
      <c r="C4173" t="s">
        <v>369</v>
      </c>
      <c r="D4173" s="152" t="s">
        <v>4480</v>
      </c>
      <c r="E4173" s="152" t="s">
        <v>417</v>
      </c>
      <c r="F4173" s="112" t="s">
        <v>417</v>
      </c>
      <c r="G4173" t="s">
        <v>400</v>
      </c>
      <c r="H4173" s="112" t="str">
        <f>IF(Proc[[#This Row],[type]]="LFF (MDG-F)",MID(Proc[[#This Row],[Obj]],13,10),"")</f>
        <v/>
      </c>
      <c r="I4173" s="152"/>
      <c r="J4173" s="112" t="b">
        <f>Proc[[#This Row],[Requested]]=Proc[[#This Row],[CurrentParent]]</f>
        <v>1</v>
      </c>
      <c r="K4173" s="112" t="str">
        <f>IF(Proc[[#This Row],[Author]]="Marcela Urrego",VLOOKUP(LEFT(Proc[[#This Row],[Requested]],1),Table3[#All],2,0),VLOOKUP(Proc[[#This Row],[Author]],Table4[],2,0))</f>
        <v>LS</v>
      </c>
      <c r="L4173" s="112" t="s">
        <v>3524</v>
      </c>
      <c r="M4173" s="109">
        <v>45916</v>
      </c>
      <c r="N4173" s="110"/>
      <c r="O4173" s="110"/>
      <c r="P4173" s="109" t="str">
        <f ca="1">IF(Proc[[#This Row],[DaysAgeing]]&gt;5,"yep","on track")</f>
        <v>yep</v>
      </c>
      <c r="Q4173" s="2">
        <f ca="1">IF(Proc[[#This Row],[DateClosed]]="",ABS(NETWORKDAYS(Proc[[#This Row],[DateOpened]],TODAY()))-1,ABS(NETWORKDAYS(Proc[[#This Row],[DateOpened]],Proc[[#This Row],[DateClosed]]))-1)</f>
        <v>143</v>
      </c>
      <c r="R4173" s="109" t="s">
        <v>488</v>
      </c>
      <c r="S4173" s="112"/>
      <c r="T4173" s="153">
        <v>4172</v>
      </c>
    </row>
    <row r="4174" spans="1:20" hidden="1">
      <c r="A4174" s="111" t="s">
        <v>4488</v>
      </c>
      <c r="B4174" s="112" t="str">
        <f>IFERROR(VLOOKUP(Proc[[#This Row],[App]],Table2[],3,0),"open")</f>
        <v>ok</v>
      </c>
      <c r="C4174" s="111" t="s">
        <v>369</v>
      </c>
      <c r="D4174" s="152" t="s">
        <v>4481</v>
      </c>
      <c r="E4174" s="152" t="s">
        <v>417</v>
      </c>
      <c r="F4174" s="112" t="s">
        <v>417</v>
      </c>
      <c r="G4174" s="111" t="s">
        <v>400</v>
      </c>
      <c r="H4174" s="112" t="str">
        <f>IF(Proc[[#This Row],[type]]="LFF (MDG-F)",MID(Proc[[#This Row],[Obj]],13,10),"")</f>
        <v/>
      </c>
      <c r="I4174" s="152"/>
      <c r="J4174" s="112" t="b">
        <f>Proc[[#This Row],[Requested]]=Proc[[#This Row],[CurrentParent]]</f>
        <v>1</v>
      </c>
      <c r="K4174" s="112" t="str">
        <f>IF(Proc[[#This Row],[Author]]="Marcela Urrego",VLOOKUP(LEFT(Proc[[#This Row],[Requested]],1),Table3[#All],2,0),VLOOKUP(Proc[[#This Row],[Author]],Table4[],2,0))</f>
        <v>LS</v>
      </c>
      <c r="L4174" s="112" t="s">
        <v>3524</v>
      </c>
      <c r="M4174" s="109">
        <v>45916</v>
      </c>
      <c r="N4174" s="110"/>
      <c r="O4174" s="110"/>
      <c r="P4174" s="109" t="str">
        <f ca="1">IF(Proc[[#This Row],[DaysAgeing]]&gt;5,"yep","on track")</f>
        <v>yep</v>
      </c>
      <c r="Q4174" s="2">
        <f ca="1">IF(Proc[[#This Row],[DateClosed]]="",ABS(NETWORKDAYS(Proc[[#This Row],[DateOpened]],TODAY()))-1,ABS(NETWORKDAYS(Proc[[#This Row],[DateOpened]],Proc[[#This Row],[DateClosed]]))-1)</f>
        <v>143</v>
      </c>
      <c r="R4174" s="109" t="s">
        <v>488</v>
      </c>
      <c r="S4174" s="112"/>
      <c r="T4174" s="153">
        <v>4173</v>
      </c>
    </row>
    <row r="4175" spans="1:20" hidden="1">
      <c r="A4175" s="111" t="s">
        <v>4488</v>
      </c>
      <c r="B4175" s="112" t="str">
        <f>IFERROR(VLOOKUP(Proc[[#This Row],[App]],Table2[],3,0),"open")</f>
        <v>ok</v>
      </c>
      <c r="C4175" s="111" t="s">
        <v>369</v>
      </c>
      <c r="D4175" s="152" t="s">
        <v>4482</v>
      </c>
      <c r="E4175" s="152" t="s">
        <v>4486</v>
      </c>
      <c r="F4175" s="112" t="s">
        <v>4486</v>
      </c>
      <c r="G4175" s="111" t="s">
        <v>400</v>
      </c>
      <c r="H4175" s="112" t="str">
        <f>IF(Proc[[#This Row],[type]]="LFF (MDG-F)",MID(Proc[[#This Row],[Obj]],13,10),"")</f>
        <v/>
      </c>
      <c r="I4175" s="152"/>
      <c r="J4175" s="112" t="b">
        <f>Proc[[#This Row],[Requested]]=Proc[[#This Row],[CurrentParent]]</f>
        <v>1</v>
      </c>
      <c r="K4175" s="112" t="str">
        <f>IF(Proc[[#This Row],[Author]]="Marcela Urrego",VLOOKUP(LEFT(Proc[[#This Row],[Requested]],1),Table3[#All],2,0),VLOOKUP(Proc[[#This Row],[Author]],Table4[],2,0))</f>
        <v>LS</v>
      </c>
      <c r="L4175" s="112" t="s">
        <v>3524</v>
      </c>
      <c r="M4175" s="109">
        <v>45916</v>
      </c>
      <c r="N4175" s="110"/>
      <c r="O4175" s="110"/>
      <c r="P4175" s="109" t="str">
        <f ca="1">IF(Proc[[#This Row],[DaysAgeing]]&gt;5,"yep","on track")</f>
        <v>yep</v>
      </c>
      <c r="Q4175" s="2">
        <f ca="1">IF(Proc[[#This Row],[DateClosed]]="",ABS(NETWORKDAYS(Proc[[#This Row],[DateOpened]],TODAY()))-1,ABS(NETWORKDAYS(Proc[[#This Row],[DateOpened]],Proc[[#This Row],[DateClosed]]))-1)</f>
        <v>143</v>
      </c>
      <c r="R4175" s="109" t="s">
        <v>488</v>
      </c>
      <c r="S4175" s="112"/>
      <c r="T4175" s="153">
        <v>4174</v>
      </c>
    </row>
    <row r="4176" spans="1:20" hidden="1">
      <c r="A4176" s="111" t="s">
        <v>4488</v>
      </c>
      <c r="B4176" s="112" t="str">
        <f>IFERROR(VLOOKUP(Proc[[#This Row],[App]],Table2[],3,0),"open")</f>
        <v>ok</v>
      </c>
      <c r="C4176" s="111" t="s">
        <v>369</v>
      </c>
      <c r="D4176" s="152" t="s">
        <v>4483</v>
      </c>
      <c r="E4176" s="152" t="s">
        <v>2062</v>
      </c>
      <c r="F4176" s="112" t="s">
        <v>2062</v>
      </c>
      <c r="G4176" s="111" t="s">
        <v>400</v>
      </c>
      <c r="H4176" s="112" t="str">
        <f>IF(Proc[[#This Row],[type]]="LFF (MDG-F)",MID(Proc[[#This Row],[Obj]],13,10),"")</f>
        <v/>
      </c>
      <c r="I4176" s="152"/>
      <c r="J4176" s="112" t="b">
        <f>Proc[[#This Row],[Requested]]=Proc[[#This Row],[CurrentParent]]</f>
        <v>1</v>
      </c>
      <c r="K4176" s="112" t="str">
        <f>IF(Proc[[#This Row],[Author]]="Marcela Urrego",VLOOKUP(LEFT(Proc[[#This Row],[Requested]],1),Table3[#All],2,0),VLOOKUP(Proc[[#This Row],[Author]],Table4[],2,0))</f>
        <v>LS</v>
      </c>
      <c r="L4176" s="112" t="s">
        <v>3524</v>
      </c>
      <c r="M4176" s="109">
        <v>45916</v>
      </c>
      <c r="N4176" s="110"/>
      <c r="O4176" s="110"/>
      <c r="P4176" s="109" t="str">
        <f ca="1">IF(Proc[[#This Row],[DaysAgeing]]&gt;5,"yep","on track")</f>
        <v>yep</v>
      </c>
      <c r="Q4176" s="2">
        <f ca="1">IF(Proc[[#This Row],[DateClosed]]="",ABS(NETWORKDAYS(Proc[[#This Row],[DateOpened]],TODAY()))-1,ABS(NETWORKDAYS(Proc[[#This Row],[DateOpened]],Proc[[#This Row],[DateClosed]]))-1)</f>
        <v>143</v>
      </c>
      <c r="R4176" s="109" t="s">
        <v>488</v>
      </c>
      <c r="S4176" s="112"/>
      <c r="T4176" s="153">
        <v>4175</v>
      </c>
    </row>
    <row r="4177" spans="1:20" hidden="1">
      <c r="A4177" s="111" t="s">
        <v>4488</v>
      </c>
      <c r="B4177" s="153" t="str">
        <f>IFERROR(VLOOKUP(Proc[[#This Row],[App]],Table2[],3,0),"open")</f>
        <v>ok</v>
      </c>
      <c r="C4177" s="111" t="s">
        <v>369</v>
      </c>
      <c r="D4177" s="152" t="s">
        <v>4484</v>
      </c>
      <c r="E4177" s="152" t="s">
        <v>1986</v>
      </c>
      <c r="F4177" s="112" t="s">
        <v>1986</v>
      </c>
      <c r="G4177" s="111" t="s">
        <v>400</v>
      </c>
      <c r="H4177" s="112" t="str">
        <f>IF(Proc[[#This Row],[type]]="LFF (MDG-F)",MID(Proc[[#This Row],[Obj]],13,10),"")</f>
        <v/>
      </c>
      <c r="I4177" s="152"/>
      <c r="J4177" s="112" t="b">
        <f>Proc[[#This Row],[Requested]]=Proc[[#This Row],[CurrentParent]]</f>
        <v>1</v>
      </c>
      <c r="K4177" s="153" t="str">
        <f>IF(Proc[[#This Row],[Author]]="Marcela Urrego",VLOOKUP(LEFT(Proc[[#This Row],[Requested]],1),Table3[#All],2,0),VLOOKUP(Proc[[#This Row],[Author]],Table4[],2,0))</f>
        <v>LS</v>
      </c>
      <c r="L4177" s="112" t="s">
        <v>3524</v>
      </c>
      <c r="M4177" s="109">
        <v>45916</v>
      </c>
      <c r="N4177" s="110"/>
      <c r="O4177" s="110"/>
      <c r="P4177" s="109" t="str">
        <f ca="1">IF(Proc[[#This Row],[DaysAgeing]]&gt;5,"yep","on track")</f>
        <v>yep</v>
      </c>
      <c r="Q4177" s="2">
        <f ca="1">IF(Proc[[#This Row],[DateClosed]]="",ABS(NETWORKDAYS(Proc[[#This Row],[DateOpened]],TODAY()))-1,ABS(NETWORKDAYS(Proc[[#This Row],[DateOpened]],Proc[[#This Row],[DateClosed]]))-1)</f>
        <v>143</v>
      </c>
      <c r="R4177" s="109" t="s">
        <v>488</v>
      </c>
      <c r="S4177" s="112"/>
      <c r="T4177" s="153">
        <v>4176</v>
      </c>
    </row>
    <row r="4178" spans="1:20" hidden="1">
      <c r="A4178" s="111" t="s">
        <v>4488</v>
      </c>
      <c r="B4178" s="112" t="str">
        <f>IFERROR(VLOOKUP(Proc[[#This Row],[App]],Table2[],3,0),"open")</f>
        <v>ok</v>
      </c>
      <c r="C4178" s="111" t="s">
        <v>369</v>
      </c>
      <c r="D4178" s="152" t="s">
        <v>4485</v>
      </c>
      <c r="E4178" s="152" t="s">
        <v>4487</v>
      </c>
      <c r="F4178" s="112" t="s">
        <v>4487</v>
      </c>
      <c r="G4178" s="111" t="s">
        <v>400</v>
      </c>
      <c r="H4178" s="112" t="str">
        <f>IF(Proc[[#This Row],[type]]="LFF (MDG-F)",MID(Proc[[#This Row],[Obj]],13,10),"")</f>
        <v/>
      </c>
      <c r="I4178" s="152"/>
      <c r="J4178" s="112" t="b">
        <f>Proc[[#This Row],[Requested]]=Proc[[#This Row],[CurrentParent]]</f>
        <v>1</v>
      </c>
      <c r="K4178" s="112" t="str">
        <f>IF(Proc[[#This Row],[Author]]="Marcela Urrego",VLOOKUP(LEFT(Proc[[#This Row],[Requested]],1),Table3[#All],2,0),VLOOKUP(Proc[[#This Row],[Author]],Table4[],2,0))</f>
        <v>LS</v>
      </c>
      <c r="L4178" s="112" t="s">
        <v>3524</v>
      </c>
      <c r="M4178" s="109">
        <v>45916</v>
      </c>
      <c r="N4178" s="110"/>
      <c r="O4178" s="110"/>
      <c r="P4178" s="109" t="str">
        <f ca="1">IF(Proc[[#This Row],[DaysAgeing]]&gt;5,"yep","on track")</f>
        <v>yep</v>
      </c>
      <c r="Q4178" s="2">
        <f ca="1">IF(Proc[[#This Row],[DateClosed]]="",ABS(NETWORKDAYS(Proc[[#This Row],[DateOpened]],TODAY()))-1,ABS(NETWORKDAYS(Proc[[#This Row],[DateOpened]],Proc[[#This Row],[DateClosed]]))-1)</f>
        <v>143</v>
      </c>
      <c r="R4178" s="109" t="s">
        <v>488</v>
      </c>
      <c r="S4178" s="112"/>
      <c r="T4178" s="153">
        <v>4177</v>
      </c>
    </row>
    <row r="4179" spans="1:20" hidden="1">
      <c r="A4179" t="s">
        <v>4489</v>
      </c>
      <c r="B4179" s="112" t="str">
        <f>IFERROR(VLOOKUP(Proc[[#This Row],[App]],Table2[],3,0),"open")</f>
        <v>ok</v>
      </c>
      <c r="C4179" t="s">
        <v>369</v>
      </c>
      <c r="D4179" s="152" t="s">
        <v>9441</v>
      </c>
      <c r="E4179" s="152" t="s">
        <v>2881</v>
      </c>
      <c r="F4179" s="112" t="s">
        <v>2881</v>
      </c>
      <c r="G4179" t="s">
        <v>400</v>
      </c>
      <c r="H4179" s="112" t="str">
        <f>IF(Proc[[#This Row],[type]]="LFF (MDG-F)",MID(Proc[[#This Row],[Obj]],13,10),"")</f>
        <v/>
      </c>
      <c r="I4179" s="152"/>
      <c r="J4179" s="112" t="b">
        <f>Proc[[#This Row],[Requested]]=Proc[[#This Row],[CurrentParent]]</f>
        <v>1</v>
      </c>
      <c r="K4179" s="112" t="str">
        <f>IF(Proc[[#This Row],[Author]]="Marcela Urrego",VLOOKUP(LEFT(Proc[[#This Row],[Requested]],1),Table3[#All],2,0),VLOOKUP(Proc[[#This Row],[Author]],Table4[],2,0))</f>
        <v>HC</v>
      </c>
      <c r="L4179" s="112" t="s">
        <v>3524</v>
      </c>
      <c r="M4179" s="109">
        <v>45917</v>
      </c>
      <c r="N4179" s="110"/>
      <c r="O4179" s="110"/>
      <c r="P4179" s="109" t="str">
        <f ca="1">IF(Proc[[#This Row],[DaysAgeing]]&gt;5,"yep","on track")</f>
        <v>yep</v>
      </c>
      <c r="Q4179" s="2">
        <f ca="1">IF(Proc[[#This Row],[DateClosed]]="",ABS(NETWORKDAYS(Proc[[#This Row],[DateOpened]],TODAY()))-1,ABS(NETWORKDAYS(Proc[[#This Row],[DateOpened]],Proc[[#This Row],[DateClosed]]))-1)</f>
        <v>142</v>
      </c>
      <c r="R4179" s="109" t="s">
        <v>410</v>
      </c>
      <c r="S4179" s="112"/>
      <c r="T4179" s="153">
        <v>4178</v>
      </c>
    </row>
    <row r="4180" spans="1:20" hidden="1">
      <c r="A4180" s="111" t="s">
        <v>4489</v>
      </c>
      <c r="B4180" s="112" t="str">
        <f>IFERROR(VLOOKUP(Proc[[#This Row],[App]],Table2[],3,0),"open")</f>
        <v>ok</v>
      </c>
      <c r="C4180" s="111" t="s">
        <v>369</v>
      </c>
      <c r="D4180" s="152" t="s">
        <v>9442</v>
      </c>
      <c r="E4180" s="152" t="s">
        <v>2881</v>
      </c>
      <c r="F4180" s="112" t="s">
        <v>2881</v>
      </c>
      <c r="G4180" s="111" t="s">
        <v>400</v>
      </c>
      <c r="H4180" s="112" t="str">
        <f>IF(Proc[[#This Row],[type]]="LFF (MDG-F)",MID(Proc[[#This Row],[Obj]],13,10),"")</f>
        <v/>
      </c>
      <c r="I4180" s="152"/>
      <c r="J4180" s="112" t="b">
        <f>Proc[[#This Row],[Requested]]=Proc[[#This Row],[CurrentParent]]</f>
        <v>1</v>
      </c>
      <c r="K4180" s="112" t="str">
        <f>IF(Proc[[#This Row],[Author]]="Marcela Urrego",VLOOKUP(LEFT(Proc[[#This Row],[Requested]],1),Table3[#All],2,0),VLOOKUP(Proc[[#This Row],[Author]],Table4[],2,0))</f>
        <v>HC</v>
      </c>
      <c r="L4180" s="112" t="s">
        <v>3524</v>
      </c>
      <c r="M4180" s="109">
        <v>45917</v>
      </c>
      <c r="N4180" s="110"/>
      <c r="O4180" s="110"/>
      <c r="P4180" s="109" t="str">
        <f ca="1">IF(Proc[[#This Row],[DaysAgeing]]&gt;5,"yep","on track")</f>
        <v>yep</v>
      </c>
      <c r="Q4180" s="2">
        <f ca="1">IF(Proc[[#This Row],[DateClosed]]="",ABS(NETWORKDAYS(Proc[[#This Row],[DateOpened]],TODAY()))-1,ABS(NETWORKDAYS(Proc[[#This Row],[DateOpened]],Proc[[#This Row],[DateClosed]]))-1)</f>
        <v>142</v>
      </c>
      <c r="R4180" s="109" t="s">
        <v>410</v>
      </c>
      <c r="S4180" s="112"/>
      <c r="T4180" s="153">
        <v>4179</v>
      </c>
    </row>
    <row r="4181" spans="1:20" hidden="1">
      <c r="A4181" s="111" t="s">
        <v>4489</v>
      </c>
      <c r="B4181" s="112" t="str">
        <f>IFERROR(VLOOKUP(Proc[[#This Row],[App]],Table2[],3,0),"open")</f>
        <v>ok</v>
      </c>
      <c r="C4181" s="111" t="s">
        <v>369</v>
      </c>
      <c r="D4181" s="152" t="s">
        <v>9443</v>
      </c>
      <c r="E4181" s="152" t="s">
        <v>2881</v>
      </c>
      <c r="F4181" s="112" t="s">
        <v>2881</v>
      </c>
      <c r="G4181" s="111" t="s">
        <v>400</v>
      </c>
      <c r="H4181" s="112" t="str">
        <f>IF(Proc[[#This Row],[type]]="LFF (MDG-F)",MID(Proc[[#This Row],[Obj]],13,10),"")</f>
        <v/>
      </c>
      <c r="I4181" s="152"/>
      <c r="J4181" s="112" t="b">
        <f>Proc[[#This Row],[Requested]]=Proc[[#This Row],[CurrentParent]]</f>
        <v>1</v>
      </c>
      <c r="K4181" s="112" t="str">
        <f>IF(Proc[[#This Row],[Author]]="Marcela Urrego",VLOOKUP(LEFT(Proc[[#This Row],[Requested]],1),Table3[#All],2,0),VLOOKUP(Proc[[#This Row],[Author]],Table4[],2,0))</f>
        <v>HC</v>
      </c>
      <c r="L4181" s="112" t="s">
        <v>3524</v>
      </c>
      <c r="M4181" s="109">
        <v>45917</v>
      </c>
      <c r="N4181" s="110"/>
      <c r="O4181" s="110"/>
      <c r="P4181" s="109" t="str">
        <f ca="1">IF(Proc[[#This Row],[DaysAgeing]]&gt;5,"yep","on track")</f>
        <v>yep</v>
      </c>
      <c r="Q4181" s="2">
        <f ca="1">IF(Proc[[#This Row],[DateClosed]]="",ABS(NETWORKDAYS(Proc[[#This Row],[DateOpened]],TODAY()))-1,ABS(NETWORKDAYS(Proc[[#This Row],[DateOpened]],Proc[[#This Row],[DateClosed]]))-1)</f>
        <v>142</v>
      </c>
      <c r="R4181" s="109" t="s">
        <v>410</v>
      </c>
      <c r="S4181" s="112"/>
      <c r="T4181" s="153">
        <v>4180</v>
      </c>
    </row>
    <row r="4182" spans="1:20" hidden="1">
      <c r="A4182" s="111" t="s">
        <v>4489</v>
      </c>
      <c r="B4182" s="112" t="str">
        <f>IFERROR(VLOOKUP(Proc[[#This Row],[App]],Table2[],3,0),"open")</f>
        <v>ok</v>
      </c>
      <c r="C4182" s="111" t="s">
        <v>369</v>
      </c>
      <c r="D4182" s="152" t="s">
        <v>9444</v>
      </c>
      <c r="E4182" s="152" t="s">
        <v>2881</v>
      </c>
      <c r="F4182" s="112" t="s">
        <v>2881</v>
      </c>
      <c r="G4182" s="111" t="s">
        <v>400</v>
      </c>
      <c r="H4182" s="112" t="str">
        <f>IF(Proc[[#This Row],[type]]="LFF (MDG-F)",MID(Proc[[#This Row],[Obj]],13,10),"")</f>
        <v/>
      </c>
      <c r="I4182" s="152"/>
      <c r="J4182" s="112" t="b">
        <f>Proc[[#This Row],[Requested]]=Proc[[#This Row],[CurrentParent]]</f>
        <v>1</v>
      </c>
      <c r="K4182" s="112" t="str">
        <f>IF(Proc[[#This Row],[Author]]="Marcela Urrego",VLOOKUP(LEFT(Proc[[#This Row],[Requested]],1),Table3[#All],2,0),VLOOKUP(Proc[[#This Row],[Author]],Table4[],2,0))</f>
        <v>HC</v>
      </c>
      <c r="L4182" s="112" t="s">
        <v>3524</v>
      </c>
      <c r="M4182" s="109">
        <v>45917</v>
      </c>
      <c r="N4182" s="110"/>
      <c r="O4182" s="110"/>
      <c r="P4182" s="109" t="str">
        <f ca="1">IF(Proc[[#This Row],[DaysAgeing]]&gt;5,"yep","on track")</f>
        <v>yep</v>
      </c>
      <c r="Q4182" s="2">
        <f ca="1">IF(Proc[[#This Row],[DateClosed]]="",ABS(NETWORKDAYS(Proc[[#This Row],[DateOpened]],TODAY()))-1,ABS(NETWORKDAYS(Proc[[#This Row],[DateOpened]],Proc[[#This Row],[DateClosed]]))-1)</f>
        <v>142</v>
      </c>
      <c r="R4182" s="109" t="s">
        <v>410</v>
      </c>
      <c r="S4182" s="112"/>
      <c r="T4182" s="153">
        <v>4181</v>
      </c>
    </row>
    <row r="4183" spans="1:20" hidden="1">
      <c r="A4183" s="111" t="s">
        <v>4489</v>
      </c>
      <c r="B4183" s="112" t="str">
        <f>IFERROR(VLOOKUP(Proc[[#This Row],[App]],Table2[],3,0),"open")</f>
        <v>ok</v>
      </c>
      <c r="C4183" s="111" t="s">
        <v>369</v>
      </c>
      <c r="D4183" s="152" t="s">
        <v>9445</v>
      </c>
      <c r="E4183" s="152" t="s">
        <v>2881</v>
      </c>
      <c r="F4183" s="112" t="s">
        <v>2881</v>
      </c>
      <c r="G4183" s="111" t="s">
        <v>400</v>
      </c>
      <c r="H4183" s="112" t="str">
        <f>IF(Proc[[#This Row],[type]]="LFF (MDG-F)",MID(Proc[[#This Row],[Obj]],13,10),"")</f>
        <v/>
      </c>
      <c r="I4183" s="152"/>
      <c r="J4183" s="112" t="b">
        <f>Proc[[#This Row],[Requested]]=Proc[[#This Row],[CurrentParent]]</f>
        <v>1</v>
      </c>
      <c r="K4183" s="112" t="str">
        <f>IF(Proc[[#This Row],[Author]]="Marcela Urrego",VLOOKUP(LEFT(Proc[[#This Row],[Requested]],1),Table3[#All],2,0),VLOOKUP(Proc[[#This Row],[Author]],Table4[],2,0))</f>
        <v>HC</v>
      </c>
      <c r="L4183" s="112" t="s">
        <v>3524</v>
      </c>
      <c r="M4183" s="109">
        <v>45917</v>
      </c>
      <c r="N4183" s="110"/>
      <c r="O4183" s="110"/>
      <c r="P4183" s="109" t="str">
        <f ca="1">IF(Proc[[#This Row],[DaysAgeing]]&gt;5,"yep","on track")</f>
        <v>yep</v>
      </c>
      <c r="Q4183" s="2">
        <f ca="1">IF(Proc[[#This Row],[DateClosed]]="",ABS(NETWORKDAYS(Proc[[#This Row],[DateOpened]],TODAY()))-1,ABS(NETWORKDAYS(Proc[[#This Row],[DateOpened]],Proc[[#This Row],[DateClosed]]))-1)</f>
        <v>142</v>
      </c>
      <c r="R4183" s="109" t="s">
        <v>410</v>
      </c>
      <c r="S4183" s="112"/>
      <c r="T4183" s="153">
        <v>4182</v>
      </c>
    </row>
    <row r="4184" spans="1:20" hidden="1">
      <c r="A4184" s="111" t="s">
        <v>4489</v>
      </c>
      <c r="B4184" s="112" t="str">
        <f>IFERROR(VLOOKUP(Proc[[#This Row],[App]],Table2[],3,0),"open")</f>
        <v>ok</v>
      </c>
      <c r="C4184" s="111" t="s">
        <v>369</v>
      </c>
      <c r="D4184" s="152" t="s">
        <v>9446</v>
      </c>
      <c r="E4184" s="152" t="s">
        <v>2882</v>
      </c>
      <c r="F4184" s="112" t="s">
        <v>2882</v>
      </c>
      <c r="G4184" s="111" t="s">
        <v>400</v>
      </c>
      <c r="H4184" s="112" t="str">
        <f>IF(Proc[[#This Row],[type]]="LFF (MDG-F)",MID(Proc[[#This Row],[Obj]],13,10),"")</f>
        <v/>
      </c>
      <c r="I4184" s="152"/>
      <c r="J4184" s="112" t="b">
        <f>Proc[[#This Row],[Requested]]=Proc[[#This Row],[CurrentParent]]</f>
        <v>1</v>
      </c>
      <c r="K4184" s="112" t="str">
        <f>IF(Proc[[#This Row],[Author]]="Marcela Urrego",VLOOKUP(LEFT(Proc[[#This Row],[Requested]],1),Table3[#All],2,0),VLOOKUP(Proc[[#This Row],[Author]],Table4[],2,0))</f>
        <v>HC</v>
      </c>
      <c r="L4184" s="112" t="s">
        <v>3524</v>
      </c>
      <c r="M4184" s="109">
        <v>45917</v>
      </c>
      <c r="N4184" s="110"/>
      <c r="O4184" s="110"/>
      <c r="P4184" s="109" t="str">
        <f ca="1">IF(Proc[[#This Row],[DaysAgeing]]&gt;5,"yep","on track")</f>
        <v>yep</v>
      </c>
      <c r="Q4184" s="2">
        <f ca="1">IF(Proc[[#This Row],[DateClosed]]="",ABS(NETWORKDAYS(Proc[[#This Row],[DateOpened]],TODAY()))-1,ABS(NETWORKDAYS(Proc[[#This Row],[DateOpened]],Proc[[#This Row],[DateClosed]]))-1)</f>
        <v>142</v>
      </c>
      <c r="R4184" s="109" t="s">
        <v>410</v>
      </c>
      <c r="S4184" s="112"/>
      <c r="T4184" s="153">
        <v>4183</v>
      </c>
    </row>
    <row r="4185" spans="1:20" hidden="1">
      <c r="A4185" s="111" t="s">
        <v>4489</v>
      </c>
      <c r="B4185" s="112" t="str">
        <f>IFERROR(VLOOKUP(Proc[[#This Row],[App]],Table2[],3,0),"open")</f>
        <v>ok</v>
      </c>
      <c r="C4185" s="111" t="s">
        <v>369</v>
      </c>
      <c r="D4185" s="152" t="s">
        <v>9447</v>
      </c>
      <c r="E4185" s="152" t="s">
        <v>2882</v>
      </c>
      <c r="F4185" s="112" t="s">
        <v>2882</v>
      </c>
      <c r="G4185" s="111" t="s">
        <v>400</v>
      </c>
      <c r="H4185" s="112" t="str">
        <f>IF(Proc[[#This Row],[type]]="LFF (MDG-F)",MID(Proc[[#This Row],[Obj]],13,10),"")</f>
        <v/>
      </c>
      <c r="I4185" s="152"/>
      <c r="J4185" s="112" t="b">
        <f>Proc[[#This Row],[Requested]]=Proc[[#This Row],[CurrentParent]]</f>
        <v>1</v>
      </c>
      <c r="K4185" s="112" t="str">
        <f>IF(Proc[[#This Row],[Author]]="Marcela Urrego",VLOOKUP(LEFT(Proc[[#This Row],[Requested]],1),Table3[#All],2,0),VLOOKUP(Proc[[#This Row],[Author]],Table4[],2,0))</f>
        <v>HC</v>
      </c>
      <c r="L4185" s="112" t="s">
        <v>3524</v>
      </c>
      <c r="M4185" s="109">
        <v>45917</v>
      </c>
      <c r="N4185" s="110"/>
      <c r="O4185" s="110"/>
      <c r="P4185" s="109" t="str">
        <f ca="1">IF(Proc[[#This Row],[DaysAgeing]]&gt;5,"yep","on track")</f>
        <v>yep</v>
      </c>
      <c r="Q4185" s="2">
        <f ca="1">IF(Proc[[#This Row],[DateClosed]]="",ABS(NETWORKDAYS(Proc[[#This Row],[DateOpened]],TODAY()))-1,ABS(NETWORKDAYS(Proc[[#This Row],[DateOpened]],Proc[[#This Row],[DateClosed]]))-1)</f>
        <v>142</v>
      </c>
      <c r="R4185" s="109" t="s">
        <v>410</v>
      </c>
      <c r="S4185" s="112"/>
      <c r="T4185" s="153">
        <v>4184</v>
      </c>
    </row>
    <row r="4186" spans="1:20" hidden="1">
      <c r="A4186" s="111" t="s">
        <v>4489</v>
      </c>
      <c r="B4186" s="153" t="str">
        <f>IFERROR(VLOOKUP(Proc[[#This Row],[App]],Table2[],3,0),"open")</f>
        <v>ok</v>
      </c>
      <c r="C4186" s="111" t="s">
        <v>369</v>
      </c>
      <c r="D4186" s="152" t="s">
        <v>9448</v>
      </c>
      <c r="E4186" s="152" t="s">
        <v>2882</v>
      </c>
      <c r="F4186" s="153" t="s">
        <v>2882</v>
      </c>
      <c r="G4186" s="111" t="s">
        <v>400</v>
      </c>
      <c r="H4186" s="112" t="str">
        <f>IF(Proc[[#This Row],[type]]="LFF (MDG-F)",MID(Proc[[#This Row],[Obj]],13,10),"")</f>
        <v/>
      </c>
      <c r="I4186" s="152"/>
      <c r="J4186" s="112" t="b">
        <f>Proc[[#This Row],[Requested]]=Proc[[#This Row],[CurrentParent]]</f>
        <v>1</v>
      </c>
      <c r="K4186" s="153" t="str">
        <f>IF(Proc[[#This Row],[Author]]="Marcela Urrego",VLOOKUP(LEFT(Proc[[#This Row],[Requested]],1),Table3[#All],2,0),VLOOKUP(Proc[[#This Row],[Author]],Table4[],2,0))</f>
        <v>HC</v>
      </c>
      <c r="L4186" s="112" t="s">
        <v>3524</v>
      </c>
      <c r="M4186" s="109">
        <v>45917</v>
      </c>
      <c r="N4186" s="110"/>
      <c r="O4186" s="110"/>
      <c r="P4186" s="109" t="str">
        <f ca="1">IF(Proc[[#This Row],[DaysAgeing]]&gt;5,"yep","on track")</f>
        <v>yep</v>
      </c>
      <c r="Q4186" s="2">
        <f ca="1">IF(Proc[[#This Row],[DateClosed]]="",ABS(NETWORKDAYS(Proc[[#This Row],[DateOpened]],TODAY()))-1,ABS(NETWORKDAYS(Proc[[#This Row],[DateOpened]],Proc[[#This Row],[DateClosed]]))-1)</f>
        <v>142</v>
      </c>
      <c r="R4186" s="109" t="s">
        <v>410</v>
      </c>
      <c r="S4186" s="112"/>
      <c r="T4186" s="153">
        <v>4185</v>
      </c>
    </row>
    <row r="4187" spans="1:20" hidden="1">
      <c r="A4187" s="111" t="s">
        <v>4489</v>
      </c>
      <c r="B4187" s="153" t="str">
        <f>IFERROR(VLOOKUP(Proc[[#This Row],[App]],Table2[],3,0),"open")</f>
        <v>ok</v>
      </c>
      <c r="C4187" s="111" t="s">
        <v>369</v>
      </c>
      <c r="D4187" s="152" t="s">
        <v>9449</v>
      </c>
      <c r="E4187" s="152" t="s">
        <v>2882</v>
      </c>
      <c r="F4187" s="112" t="s">
        <v>2882</v>
      </c>
      <c r="G4187" s="111" t="s">
        <v>400</v>
      </c>
      <c r="H4187" s="112" t="str">
        <f>IF(Proc[[#This Row],[type]]="LFF (MDG-F)",MID(Proc[[#This Row],[Obj]],13,10),"")</f>
        <v/>
      </c>
      <c r="I4187" s="152"/>
      <c r="J4187" s="112" t="b">
        <f>Proc[[#This Row],[Requested]]=Proc[[#This Row],[CurrentParent]]</f>
        <v>1</v>
      </c>
      <c r="K4187" s="153" t="str">
        <f>IF(Proc[[#This Row],[Author]]="Marcela Urrego",VLOOKUP(LEFT(Proc[[#This Row],[Requested]],1),Table3[#All],2,0),VLOOKUP(Proc[[#This Row],[Author]],Table4[],2,0))</f>
        <v>HC</v>
      </c>
      <c r="L4187" s="112" t="s">
        <v>3524</v>
      </c>
      <c r="M4187" s="109">
        <v>45917</v>
      </c>
      <c r="N4187" s="110"/>
      <c r="O4187" s="110"/>
      <c r="P4187" s="109" t="str">
        <f ca="1">IF(Proc[[#This Row],[DaysAgeing]]&gt;5,"yep","on track")</f>
        <v>yep</v>
      </c>
      <c r="Q4187" s="2">
        <f ca="1">IF(Proc[[#This Row],[DateClosed]]="",ABS(NETWORKDAYS(Proc[[#This Row],[DateOpened]],TODAY()))-1,ABS(NETWORKDAYS(Proc[[#This Row],[DateOpened]],Proc[[#This Row],[DateClosed]]))-1)</f>
        <v>142</v>
      </c>
      <c r="R4187" s="109" t="s">
        <v>410</v>
      </c>
      <c r="S4187" s="112"/>
      <c r="T4187" s="153">
        <v>4186</v>
      </c>
    </row>
    <row r="4188" spans="1:20" hidden="1">
      <c r="A4188" s="111" t="s">
        <v>4489</v>
      </c>
      <c r="B4188" s="112" t="str">
        <f>IFERROR(VLOOKUP(Proc[[#This Row],[App]],Table2[],3,0),"open")</f>
        <v>ok</v>
      </c>
      <c r="C4188" s="111" t="s">
        <v>369</v>
      </c>
      <c r="D4188" s="152" t="s">
        <v>9450</v>
      </c>
      <c r="E4188" s="152" t="s">
        <v>2882</v>
      </c>
      <c r="F4188" s="112" t="s">
        <v>2882</v>
      </c>
      <c r="G4188" s="111" t="s">
        <v>400</v>
      </c>
      <c r="H4188" s="112" t="str">
        <f>IF(Proc[[#This Row],[type]]="LFF (MDG-F)",MID(Proc[[#This Row],[Obj]],13,10),"")</f>
        <v/>
      </c>
      <c r="I4188" s="152"/>
      <c r="J4188" s="112" t="b">
        <f>Proc[[#This Row],[Requested]]=Proc[[#This Row],[CurrentParent]]</f>
        <v>1</v>
      </c>
      <c r="K4188" s="112" t="str">
        <f>IF(Proc[[#This Row],[Author]]="Marcela Urrego",VLOOKUP(LEFT(Proc[[#This Row],[Requested]],1),Table3[#All],2,0),VLOOKUP(Proc[[#This Row],[Author]],Table4[],2,0))</f>
        <v>HC</v>
      </c>
      <c r="L4188" s="112" t="s">
        <v>3524</v>
      </c>
      <c r="M4188" s="109">
        <v>45917</v>
      </c>
      <c r="N4188" s="110"/>
      <c r="O4188" s="110"/>
      <c r="P4188" s="109" t="str">
        <f ca="1">IF(Proc[[#This Row],[DaysAgeing]]&gt;5,"yep","on track")</f>
        <v>yep</v>
      </c>
      <c r="Q4188" s="2">
        <f ca="1">IF(Proc[[#This Row],[DateClosed]]="",ABS(NETWORKDAYS(Proc[[#This Row],[DateOpened]],TODAY()))-1,ABS(NETWORKDAYS(Proc[[#This Row],[DateOpened]],Proc[[#This Row],[DateClosed]]))-1)</f>
        <v>142</v>
      </c>
      <c r="R4188" s="109" t="s">
        <v>410</v>
      </c>
      <c r="S4188" s="112"/>
      <c r="T4188" s="153">
        <v>4187</v>
      </c>
    </row>
    <row r="4189" spans="1:20" hidden="1">
      <c r="A4189" s="111" t="s">
        <v>4489</v>
      </c>
      <c r="B4189" s="112" t="str">
        <f>IFERROR(VLOOKUP(Proc[[#This Row],[App]],Table2[],3,0),"open")</f>
        <v>ok</v>
      </c>
      <c r="C4189" s="111" t="s">
        <v>369</v>
      </c>
      <c r="D4189" s="152" t="s">
        <v>4492</v>
      </c>
      <c r="E4189" s="152" t="s">
        <v>2881</v>
      </c>
      <c r="F4189" s="112" t="s">
        <v>2881</v>
      </c>
      <c r="G4189" s="111" t="s">
        <v>406</v>
      </c>
      <c r="H4189" s="112" t="str">
        <f>IF(Proc[[#This Row],[type]]="LFF (MDG-F)",MID(Proc[[#This Row],[Obj]],13,10),"")</f>
        <v>CH50L95005</v>
      </c>
      <c r="I4189" s="152"/>
      <c r="J4189" s="112" t="b">
        <f>Proc[[#This Row],[Requested]]=Proc[[#This Row],[CurrentParent]]</f>
        <v>1</v>
      </c>
      <c r="K4189" s="112" t="str">
        <f>IF(Proc[[#This Row],[Author]]="Marcela Urrego",VLOOKUP(LEFT(Proc[[#This Row],[Requested]],1),Table3[#All],2,0),VLOOKUP(Proc[[#This Row],[Author]],Table4[],2,0))</f>
        <v>HC</v>
      </c>
      <c r="L4189" s="112" t="s">
        <v>3524</v>
      </c>
      <c r="M4189" s="109">
        <v>45917</v>
      </c>
      <c r="N4189" s="110"/>
      <c r="O4189" s="110"/>
      <c r="P4189" s="109" t="str">
        <f ca="1">IF(Proc[[#This Row],[DaysAgeing]]&gt;5,"yep","on track")</f>
        <v>yep</v>
      </c>
      <c r="Q4189" s="2">
        <f ca="1">IF(Proc[[#This Row],[DateClosed]]="",ABS(NETWORKDAYS(Proc[[#This Row],[DateOpened]],TODAY()))-1,ABS(NETWORKDAYS(Proc[[#This Row],[DateOpened]],Proc[[#This Row],[DateClosed]]))-1)</f>
        <v>142</v>
      </c>
      <c r="R4189" s="109" t="s">
        <v>410</v>
      </c>
      <c r="S4189" s="112"/>
      <c r="T4189" s="153">
        <v>4188</v>
      </c>
    </row>
    <row r="4190" spans="1:20" hidden="1">
      <c r="A4190" s="111" t="s">
        <v>4489</v>
      </c>
      <c r="B4190" s="112" t="str">
        <f>IFERROR(VLOOKUP(Proc[[#This Row],[App]],Table2[],3,0),"open")</f>
        <v>ok</v>
      </c>
      <c r="C4190" s="111" t="s">
        <v>369</v>
      </c>
      <c r="D4190" s="152" t="s">
        <v>4493</v>
      </c>
      <c r="E4190" s="152" t="s">
        <v>2881</v>
      </c>
      <c r="F4190" s="112" t="s">
        <v>2881</v>
      </c>
      <c r="G4190" s="111" t="s">
        <v>406</v>
      </c>
      <c r="H4190" s="112" t="str">
        <f>IF(Proc[[#This Row],[type]]="LFF (MDG-F)",MID(Proc[[#This Row],[Obj]],13,10),"")</f>
        <v>CH50L95009</v>
      </c>
      <c r="I4190" s="152"/>
      <c r="J4190" s="112" t="b">
        <f>Proc[[#This Row],[Requested]]=Proc[[#This Row],[CurrentParent]]</f>
        <v>1</v>
      </c>
      <c r="K4190" s="112" t="str">
        <f>IF(Proc[[#This Row],[Author]]="Marcela Urrego",VLOOKUP(LEFT(Proc[[#This Row],[Requested]],1),Table3[#All],2,0),VLOOKUP(Proc[[#This Row],[Author]],Table4[],2,0))</f>
        <v>HC</v>
      </c>
      <c r="L4190" s="112" t="s">
        <v>3524</v>
      </c>
      <c r="M4190" s="109">
        <v>45917</v>
      </c>
      <c r="N4190" s="110"/>
      <c r="O4190" s="110"/>
      <c r="P4190" s="109" t="str">
        <f ca="1">IF(Proc[[#This Row],[DaysAgeing]]&gt;5,"yep","on track")</f>
        <v>yep</v>
      </c>
      <c r="Q4190" s="2">
        <f ca="1">IF(Proc[[#This Row],[DateClosed]]="",ABS(NETWORKDAYS(Proc[[#This Row],[DateOpened]],TODAY()))-1,ABS(NETWORKDAYS(Proc[[#This Row],[DateOpened]],Proc[[#This Row],[DateClosed]]))-1)</f>
        <v>142</v>
      </c>
      <c r="R4190" s="109" t="s">
        <v>410</v>
      </c>
      <c r="S4190" s="112"/>
      <c r="T4190" s="153">
        <v>4189</v>
      </c>
    </row>
    <row r="4191" spans="1:20" hidden="1">
      <c r="A4191" s="111" t="s">
        <v>4489</v>
      </c>
      <c r="B4191" s="112" t="str">
        <f>IFERROR(VLOOKUP(Proc[[#This Row],[App]],Table2[],3,0),"open")</f>
        <v>ok</v>
      </c>
      <c r="C4191" s="111" t="s">
        <v>369</v>
      </c>
      <c r="D4191" s="152" t="s">
        <v>9451</v>
      </c>
      <c r="E4191" s="152" t="s">
        <v>2881</v>
      </c>
      <c r="F4191" s="112" t="s">
        <v>2881</v>
      </c>
      <c r="G4191" s="111" t="s">
        <v>400</v>
      </c>
      <c r="H4191" s="112" t="str">
        <f>IF(Proc[[#This Row],[type]]="LFF (MDG-F)",MID(Proc[[#This Row],[Obj]],13,10),"")</f>
        <v/>
      </c>
      <c r="I4191" s="152"/>
      <c r="J4191" s="112" t="b">
        <f>Proc[[#This Row],[Requested]]=Proc[[#This Row],[CurrentParent]]</f>
        <v>1</v>
      </c>
      <c r="K4191" s="112" t="str">
        <f>IF(Proc[[#This Row],[Author]]="Marcela Urrego",VLOOKUP(LEFT(Proc[[#This Row],[Requested]],1),Table3[#All],2,0),VLOOKUP(Proc[[#This Row],[Author]],Table4[],2,0))</f>
        <v>HC</v>
      </c>
      <c r="L4191" s="112" t="s">
        <v>3524</v>
      </c>
      <c r="M4191" s="109">
        <v>45917</v>
      </c>
      <c r="N4191" s="110"/>
      <c r="O4191" s="110"/>
      <c r="P4191" s="109" t="str">
        <f ca="1">IF(Proc[[#This Row],[DaysAgeing]]&gt;5,"yep","on track")</f>
        <v>yep</v>
      </c>
      <c r="Q4191" s="2">
        <f ca="1">IF(Proc[[#This Row],[DateClosed]]="",ABS(NETWORKDAYS(Proc[[#This Row],[DateOpened]],TODAY()))-1,ABS(NETWORKDAYS(Proc[[#This Row],[DateOpened]],Proc[[#This Row],[DateClosed]]))-1)</f>
        <v>142</v>
      </c>
      <c r="R4191" s="109" t="s">
        <v>410</v>
      </c>
      <c r="S4191" s="112"/>
      <c r="T4191" s="153">
        <v>4190</v>
      </c>
    </row>
    <row r="4192" spans="1:20" hidden="1">
      <c r="A4192" s="111" t="s">
        <v>4489</v>
      </c>
      <c r="B4192" s="112" t="str">
        <f>IFERROR(VLOOKUP(Proc[[#This Row],[App]],Table2[],3,0),"open")</f>
        <v>ok</v>
      </c>
      <c r="C4192" s="111" t="s">
        <v>369</v>
      </c>
      <c r="D4192" s="152" t="s">
        <v>4494</v>
      </c>
      <c r="E4192" s="152" t="s">
        <v>2881</v>
      </c>
      <c r="F4192" s="112" t="s">
        <v>2881</v>
      </c>
      <c r="G4192" s="111" t="s">
        <v>406</v>
      </c>
      <c r="H4192" s="112" t="str">
        <f>IF(Proc[[#This Row],[type]]="LFF (MDG-F)",MID(Proc[[#This Row],[Obj]],13,10),"")</f>
        <v>DE50OF0124</v>
      </c>
      <c r="I4192" s="152"/>
      <c r="J4192" s="112" t="b">
        <f>Proc[[#This Row],[Requested]]=Proc[[#This Row],[CurrentParent]]</f>
        <v>1</v>
      </c>
      <c r="K4192" s="112" t="str">
        <f>IF(Proc[[#This Row],[Author]]="Marcela Urrego",VLOOKUP(LEFT(Proc[[#This Row],[Requested]],1),Table3[#All],2,0),VLOOKUP(Proc[[#This Row],[Author]],Table4[],2,0))</f>
        <v>HC</v>
      </c>
      <c r="L4192" s="112" t="s">
        <v>3524</v>
      </c>
      <c r="M4192" s="109">
        <v>45917</v>
      </c>
      <c r="N4192" s="110"/>
      <c r="O4192" s="110"/>
      <c r="P4192" s="109" t="str">
        <f ca="1">IF(Proc[[#This Row],[DaysAgeing]]&gt;5,"yep","on track")</f>
        <v>yep</v>
      </c>
      <c r="Q4192" s="2">
        <f ca="1">IF(Proc[[#This Row],[DateClosed]]="",ABS(NETWORKDAYS(Proc[[#This Row],[DateOpened]],TODAY()))-1,ABS(NETWORKDAYS(Proc[[#This Row],[DateOpened]],Proc[[#This Row],[DateClosed]]))-1)</f>
        <v>142</v>
      </c>
      <c r="R4192" s="109" t="s">
        <v>410</v>
      </c>
      <c r="S4192" s="112"/>
      <c r="T4192" s="153">
        <v>4191</v>
      </c>
    </row>
    <row r="4193" spans="1:20" hidden="1">
      <c r="A4193" s="111" t="s">
        <v>4489</v>
      </c>
      <c r="B4193" s="153" t="str">
        <f>IFERROR(VLOOKUP(Proc[[#This Row],[App]],Table2[],3,0),"open")</f>
        <v>ok</v>
      </c>
      <c r="C4193" s="111" t="s">
        <v>369</v>
      </c>
      <c r="D4193" s="152" t="s">
        <v>9452</v>
      </c>
      <c r="E4193" s="152" t="s">
        <v>2882</v>
      </c>
      <c r="F4193" s="153" t="s">
        <v>2882</v>
      </c>
      <c r="G4193" s="111" t="s">
        <v>400</v>
      </c>
      <c r="H4193" s="112" t="str">
        <f>IF(Proc[[#This Row],[type]]="LFF (MDG-F)",MID(Proc[[#This Row],[Obj]],13,10),"")</f>
        <v/>
      </c>
      <c r="I4193" s="152"/>
      <c r="J4193" s="112" t="b">
        <f>Proc[[#This Row],[Requested]]=Proc[[#This Row],[CurrentParent]]</f>
        <v>1</v>
      </c>
      <c r="K4193" s="153" t="str">
        <f>IF(Proc[[#This Row],[Author]]="Marcela Urrego",VLOOKUP(LEFT(Proc[[#This Row],[Requested]],1),Table3[#All],2,0),VLOOKUP(Proc[[#This Row],[Author]],Table4[],2,0))</f>
        <v>HC</v>
      </c>
      <c r="L4193" s="153" t="s">
        <v>3524</v>
      </c>
      <c r="M4193" s="109">
        <v>45917</v>
      </c>
      <c r="N4193" s="110"/>
      <c r="O4193" s="110"/>
      <c r="P4193" s="109" t="str">
        <f ca="1">IF(Proc[[#This Row],[DaysAgeing]]&gt;5,"yep","on track")</f>
        <v>yep</v>
      </c>
      <c r="Q4193" s="2">
        <f ca="1">IF(Proc[[#This Row],[DateClosed]]="",ABS(NETWORKDAYS(Proc[[#This Row],[DateOpened]],TODAY()))-1,ABS(NETWORKDAYS(Proc[[#This Row],[DateOpened]],Proc[[#This Row],[DateClosed]]))-1)</f>
        <v>142</v>
      </c>
      <c r="R4193" s="109" t="s">
        <v>410</v>
      </c>
      <c r="S4193" s="112"/>
      <c r="T4193" s="153">
        <v>4192</v>
      </c>
    </row>
    <row r="4194" spans="1:20" hidden="1">
      <c r="A4194" s="111" t="s">
        <v>4489</v>
      </c>
      <c r="B4194" s="112" t="str">
        <f>IFERROR(VLOOKUP(Proc[[#This Row],[App]],Table2[],3,0),"open")</f>
        <v>ok</v>
      </c>
      <c r="C4194" s="111" t="s">
        <v>369</v>
      </c>
      <c r="D4194" s="152" t="s">
        <v>9453</v>
      </c>
      <c r="E4194" s="152" t="s">
        <v>2882</v>
      </c>
      <c r="F4194" s="112" t="s">
        <v>2882</v>
      </c>
      <c r="G4194" s="111" t="s">
        <v>400</v>
      </c>
      <c r="H4194" s="112" t="str">
        <f>IF(Proc[[#This Row],[type]]="LFF (MDG-F)",MID(Proc[[#This Row],[Obj]],13,10),"")</f>
        <v/>
      </c>
      <c r="I4194" s="152"/>
      <c r="J4194" s="112" t="b">
        <f>Proc[[#This Row],[Requested]]=Proc[[#This Row],[CurrentParent]]</f>
        <v>1</v>
      </c>
      <c r="K4194" s="112" t="str">
        <f>IF(Proc[[#This Row],[Author]]="Marcela Urrego",VLOOKUP(LEFT(Proc[[#This Row],[Requested]],1),Table3[#All],2,0),VLOOKUP(Proc[[#This Row],[Author]],Table4[],2,0))</f>
        <v>HC</v>
      </c>
      <c r="L4194" s="112" t="s">
        <v>3524</v>
      </c>
      <c r="M4194" s="109">
        <v>45917</v>
      </c>
      <c r="N4194" s="110"/>
      <c r="O4194" s="110"/>
      <c r="P4194" s="109" t="str">
        <f ca="1">IF(Proc[[#This Row],[DaysAgeing]]&gt;5,"yep","on track")</f>
        <v>yep</v>
      </c>
      <c r="Q4194" s="2">
        <f ca="1">IF(Proc[[#This Row],[DateClosed]]="",ABS(NETWORKDAYS(Proc[[#This Row],[DateOpened]],TODAY()))-1,ABS(NETWORKDAYS(Proc[[#This Row],[DateOpened]],Proc[[#This Row],[DateClosed]]))-1)</f>
        <v>142</v>
      </c>
      <c r="R4194" s="109" t="s">
        <v>410</v>
      </c>
      <c r="S4194" s="112"/>
      <c r="T4194" s="153">
        <v>4193</v>
      </c>
    </row>
    <row r="4195" spans="1:20" hidden="1">
      <c r="A4195" s="111" t="s">
        <v>4489</v>
      </c>
      <c r="B4195" s="112" t="str">
        <f>IFERROR(VLOOKUP(Proc[[#This Row],[App]],Table2[],3,0),"open")</f>
        <v>ok</v>
      </c>
      <c r="C4195" s="111" t="s">
        <v>369</v>
      </c>
      <c r="D4195" s="152" t="s">
        <v>9454</v>
      </c>
      <c r="E4195" s="152" t="s">
        <v>2882</v>
      </c>
      <c r="F4195" s="112" t="s">
        <v>2882</v>
      </c>
      <c r="G4195" s="111" t="s">
        <v>400</v>
      </c>
      <c r="H4195" s="112" t="str">
        <f>IF(Proc[[#This Row],[type]]="LFF (MDG-F)",MID(Proc[[#This Row],[Obj]],13,10),"")</f>
        <v/>
      </c>
      <c r="I4195" s="152"/>
      <c r="J4195" s="112" t="b">
        <f>Proc[[#This Row],[Requested]]=Proc[[#This Row],[CurrentParent]]</f>
        <v>1</v>
      </c>
      <c r="K4195" s="112" t="str">
        <f>IF(Proc[[#This Row],[Author]]="Marcela Urrego",VLOOKUP(LEFT(Proc[[#This Row],[Requested]],1),Table3[#All],2,0),VLOOKUP(Proc[[#This Row],[Author]],Table4[],2,0))</f>
        <v>HC</v>
      </c>
      <c r="L4195" s="112" t="s">
        <v>3524</v>
      </c>
      <c r="M4195" s="109">
        <v>45917</v>
      </c>
      <c r="N4195" s="110"/>
      <c r="O4195" s="110"/>
      <c r="P4195" s="109" t="str">
        <f ca="1">IF(Proc[[#This Row],[DaysAgeing]]&gt;5,"yep","on track")</f>
        <v>yep</v>
      </c>
      <c r="Q4195" s="2">
        <f ca="1">IF(Proc[[#This Row],[DateClosed]]="",ABS(NETWORKDAYS(Proc[[#This Row],[DateOpened]],TODAY()))-1,ABS(NETWORKDAYS(Proc[[#This Row],[DateOpened]],Proc[[#This Row],[DateClosed]]))-1)</f>
        <v>142</v>
      </c>
      <c r="R4195" s="109" t="s">
        <v>410</v>
      </c>
      <c r="S4195" s="112"/>
      <c r="T4195" s="153">
        <v>4194</v>
      </c>
    </row>
    <row r="4196" spans="1:20" hidden="1">
      <c r="A4196" t="s">
        <v>4490</v>
      </c>
      <c r="B4196" s="112" t="str">
        <f>IFERROR(VLOOKUP(Proc[[#This Row],[App]],Table2[],3,0),"open")</f>
        <v>ok</v>
      </c>
      <c r="C4196" s="111" t="s">
        <v>369</v>
      </c>
      <c r="D4196" s="152" t="s">
        <v>4223</v>
      </c>
      <c r="E4196" s="152" t="s">
        <v>4370</v>
      </c>
      <c r="F4196" s="112" t="s">
        <v>4370</v>
      </c>
      <c r="G4196" s="111" t="s">
        <v>406</v>
      </c>
      <c r="H4196" s="112" t="str">
        <f>IF(Proc[[#This Row],[type]]="LFF (MDG-F)",MID(Proc[[#This Row],[Obj]],13,10),"")</f>
        <v>JP01C0M825</v>
      </c>
      <c r="I4196" s="152"/>
      <c r="J4196" s="112" t="b">
        <f>Proc[[#This Row],[Requested]]=Proc[[#This Row],[CurrentParent]]</f>
        <v>1</v>
      </c>
      <c r="K4196" s="112" t="str">
        <f>IF(Proc[[#This Row],[Author]]="Marcela Urrego",VLOOKUP(LEFT(Proc[[#This Row],[Requested]],1),Table3[#All],2,0),VLOOKUP(Proc[[#This Row],[Author]],Table4[],2,0))</f>
        <v>MGF</v>
      </c>
      <c r="L4196" s="112" t="s">
        <v>3524</v>
      </c>
      <c r="M4196" s="109">
        <v>45917</v>
      </c>
      <c r="N4196" s="110"/>
      <c r="O4196" s="110"/>
      <c r="P4196" s="109" t="str">
        <f ca="1">IF(Proc[[#This Row],[DaysAgeing]]&gt;5,"yep","on track")</f>
        <v>yep</v>
      </c>
      <c r="Q4196" s="2">
        <f ca="1">IF(Proc[[#This Row],[DateClosed]]="",ABS(NETWORKDAYS(Proc[[#This Row],[DateOpened]],TODAY()))-1,ABS(NETWORKDAYS(Proc[[#This Row],[DateOpened]],Proc[[#This Row],[DateClosed]]))-1)</f>
        <v>142</v>
      </c>
      <c r="R4196" s="109" t="s">
        <v>4491</v>
      </c>
      <c r="S4196" s="112"/>
      <c r="T4196" s="153">
        <v>4195</v>
      </c>
    </row>
    <row r="4197" spans="1:20" hidden="1">
      <c r="A4197" s="111" t="s">
        <v>4490</v>
      </c>
      <c r="B4197" s="112" t="str">
        <f>IFERROR(VLOOKUP(Proc[[#This Row],[App]],Table2[],3,0),"open")</f>
        <v>ok</v>
      </c>
      <c r="C4197" s="111" t="s">
        <v>369</v>
      </c>
      <c r="D4197" s="152" t="s">
        <v>4230</v>
      </c>
      <c r="E4197" s="152" t="s">
        <v>1584</v>
      </c>
      <c r="F4197" s="112" t="s">
        <v>1584</v>
      </c>
      <c r="G4197" s="111" t="s">
        <v>406</v>
      </c>
      <c r="H4197" s="112" t="str">
        <f>IF(Proc[[#This Row],[type]]="LFF (MDG-F)",MID(Proc[[#This Row],[Obj]],13,10),"")</f>
        <v>JP01GBT305</v>
      </c>
      <c r="I4197" s="152"/>
      <c r="J4197" s="112" t="b">
        <f>Proc[[#This Row],[Requested]]=Proc[[#This Row],[CurrentParent]]</f>
        <v>1</v>
      </c>
      <c r="K4197" s="112" t="str">
        <f>IF(Proc[[#This Row],[Author]]="Marcela Urrego",VLOOKUP(LEFT(Proc[[#This Row],[Requested]],1),Table3[#All],2,0),VLOOKUP(Proc[[#This Row],[Author]],Table4[],2,0))</f>
        <v>MGF</v>
      </c>
      <c r="L4197" s="112" t="s">
        <v>3524</v>
      </c>
      <c r="M4197" s="109">
        <v>45917</v>
      </c>
      <c r="N4197" s="110"/>
      <c r="O4197" s="110"/>
      <c r="P4197" s="109" t="str">
        <f ca="1">IF(Proc[[#This Row],[DaysAgeing]]&gt;5,"yep","on track")</f>
        <v>yep</v>
      </c>
      <c r="Q4197" s="2">
        <f ca="1">IF(Proc[[#This Row],[DateClosed]]="",ABS(NETWORKDAYS(Proc[[#This Row],[DateOpened]],TODAY()))-1,ABS(NETWORKDAYS(Proc[[#This Row],[DateOpened]],Proc[[#This Row],[DateClosed]]))-1)</f>
        <v>142</v>
      </c>
      <c r="R4197" s="109" t="s">
        <v>4491</v>
      </c>
      <c r="S4197" s="112"/>
      <c r="T4197" s="153">
        <v>4196</v>
      </c>
    </row>
    <row r="4198" spans="1:20" hidden="1">
      <c r="A4198" s="111" t="s">
        <v>4490</v>
      </c>
      <c r="B4198" s="153" t="str">
        <f>IFERROR(VLOOKUP(Proc[[#This Row],[App]],Table2[],3,0),"open")</f>
        <v>ok</v>
      </c>
      <c r="C4198" s="111" t="s">
        <v>369</v>
      </c>
      <c r="D4198" s="152" t="s">
        <v>4235</v>
      </c>
      <c r="E4198" s="152" t="s">
        <v>1960</v>
      </c>
      <c r="F4198" s="153" t="s">
        <v>1960</v>
      </c>
      <c r="G4198" s="111" t="s">
        <v>406</v>
      </c>
      <c r="H4198" s="112" t="str">
        <f>IF(Proc[[#This Row],[type]]="LFF (MDG-F)",MID(Proc[[#This Row],[Obj]],13,10),"")</f>
        <v>JP01GHR301</v>
      </c>
      <c r="I4198" s="152"/>
      <c r="J4198" s="112" t="b">
        <f>Proc[[#This Row],[Requested]]=Proc[[#This Row],[CurrentParent]]</f>
        <v>1</v>
      </c>
      <c r="K4198" s="153" t="str">
        <f>IF(Proc[[#This Row],[Author]]="Marcela Urrego",VLOOKUP(LEFT(Proc[[#This Row],[Requested]],1),Table3[#All],2,0),VLOOKUP(Proc[[#This Row],[Author]],Table4[],2,0))</f>
        <v>MGF</v>
      </c>
      <c r="L4198" s="153" t="s">
        <v>3524</v>
      </c>
      <c r="M4198" s="109">
        <v>45917</v>
      </c>
      <c r="N4198" s="110"/>
      <c r="O4198" s="110"/>
      <c r="P4198" s="109" t="str">
        <f ca="1">IF(Proc[[#This Row],[DaysAgeing]]&gt;5,"yep","on track")</f>
        <v>yep</v>
      </c>
      <c r="Q4198" s="2">
        <f ca="1">IF(Proc[[#This Row],[DateClosed]]="",ABS(NETWORKDAYS(Proc[[#This Row],[DateOpened]],TODAY()))-1,ABS(NETWORKDAYS(Proc[[#This Row],[DateOpened]],Proc[[#This Row],[DateClosed]]))-1)</f>
        <v>142</v>
      </c>
      <c r="R4198" s="109" t="s">
        <v>4491</v>
      </c>
      <c r="S4198" s="112"/>
      <c r="T4198" s="153">
        <v>4197</v>
      </c>
    </row>
    <row r="4199" spans="1:20" hidden="1">
      <c r="A4199" t="s">
        <v>4495</v>
      </c>
      <c r="B4199" s="112" t="str">
        <f>IFERROR(VLOOKUP(Proc[[#This Row],[App]],Table2[],3,0),"open")</f>
        <v>ok</v>
      </c>
      <c r="C4199" s="111" t="s">
        <v>369</v>
      </c>
      <c r="D4199" s="152" t="s">
        <v>4497</v>
      </c>
      <c r="E4199" s="152" t="s">
        <v>4504</v>
      </c>
      <c r="F4199" s="112" t="s">
        <v>4504</v>
      </c>
      <c r="G4199" t="s">
        <v>400</v>
      </c>
      <c r="H4199" s="112" t="str">
        <f>IF(Proc[[#This Row],[type]]="LFF (MDG-F)",MID(Proc[[#This Row],[Obj]],13,10),"")</f>
        <v/>
      </c>
      <c r="I4199" s="152"/>
      <c r="J4199" s="112" t="b">
        <f>Proc[[#This Row],[Requested]]=Proc[[#This Row],[CurrentParent]]</f>
        <v>1</v>
      </c>
      <c r="K4199" s="112" t="str">
        <f>IF(Proc[[#This Row],[Author]]="Marcela Urrego",VLOOKUP(LEFT(Proc[[#This Row],[Requested]],1),Table3[#All],2,0),VLOOKUP(Proc[[#This Row],[Author]],Table4[],2,0))</f>
        <v>EL</v>
      </c>
      <c r="L4199" s="112" t="s">
        <v>3524</v>
      </c>
      <c r="M4199" s="109">
        <v>45918</v>
      </c>
      <c r="N4199" s="110"/>
      <c r="O4199" s="110"/>
      <c r="P4199" s="109" t="str">
        <f ca="1">IF(Proc[[#This Row],[DaysAgeing]]&gt;5,"yep","on track")</f>
        <v>yep</v>
      </c>
      <c r="Q4199" s="2">
        <f ca="1">IF(Proc[[#This Row],[DateClosed]]="",ABS(NETWORKDAYS(Proc[[#This Row],[DateOpened]],TODAY()))-1,ABS(NETWORKDAYS(Proc[[#This Row],[DateOpened]],Proc[[#This Row],[DateClosed]]))-1)</f>
        <v>141</v>
      </c>
      <c r="R4199" s="109" t="s">
        <v>774</v>
      </c>
      <c r="S4199" s="112"/>
      <c r="T4199" s="153">
        <v>4198</v>
      </c>
    </row>
    <row r="4200" spans="1:20" hidden="1">
      <c r="A4200" s="111" t="s">
        <v>4495</v>
      </c>
      <c r="B4200" s="153" t="str">
        <f>IFERROR(VLOOKUP(Proc[[#This Row],[App]],Table2[],3,0),"open")</f>
        <v>ok</v>
      </c>
      <c r="C4200" s="111" t="s">
        <v>369</v>
      </c>
      <c r="D4200" s="152" t="s">
        <v>4496</v>
      </c>
      <c r="E4200" s="152" t="s">
        <v>4504</v>
      </c>
      <c r="F4200" s="112" t="s">
        <v>4504</v>
      </c>
      <c r="G4200" t="s">
        <v>406</v>
      </c>
      <c r="H4200" s="112" t="str">
        <f>IF(Proc[[#This Row],[type]]="LFF (MDG-F)",MID(Proc[[#This Row],[Obj]],13,10),"")</f>
        <v>DE10O05003</v>
      </c>
      <c r="I4200" s="152"/>
      <c r="J4200" s="112" t="b">
        <f>Proc[[#This Row],[Requested]]=Proc[[#This Row],[CurrentParent]]</f>
        <v>1</v>
      </c>
      <c r="K4200" s="153" t="str">
        <f>IF(Proc[[#This Row],[Author]]="Marcela Urrego",VLOOKUP(LEFT(Proc[[#This Row],[Requested]],1),Table3[#All],2,0),VLOOKUP(Proc[[#This Row],[Author]],Table4[],2,0))</f>
        <v>EL</v>
      </c>
      <c r="L4200" s="112" t="s">
        <v>3524</v>
      </c>
      <c r="M4200" s="109">
        <v>45918</v>
      </c>
      <c r="N4200" s="110"/>
      <c r="O4200" s="110"/>
      <c r="P4200" s="109" t="str">
        <f ca="1">IF(Proc[[#This Row],[DaysAgeing]]&gt;5,"yep","on track")</f>
        <v>yep</v>
      </c>
      <c r="Q4200" s="2">
        <f ca="1">IF(Proc[[#This Row],[DateClosed]]="",ABS(NETWORKDAYS(Proc[[#This Row],[DateOpened]],TODAY()))-1,ABS(NETWORKDAYS(Proc[[#This Row],[DateOpened]],Proc[[#This Row],[DateClosed]]))-1)</f>
        <v>141</v>
      </c>
      <c r="R4200" s="109" t="s">
        <v>774</v>
      </c>
      <c r="S4200" s="112"/>
      <c r="T4200" s="153">
        <v>4199</v>
      </c>
    </row>
    <row r="4201" spans="1:20" hidden="1">
      <c r="A4201" s="111" t="s">
        <v>4495</v>
      </c>
      <c r="B4201" s="112" t="str">
        <f>IFERROR(VLOOKUP(Proc[[#This Row],[App]],Table2[],3,0),"open")</f>
        <v>ok</v>
      </c>
      <c r="C4201" s="111" t="s">
        <v>369</v>
      </c>
      <c r="D4201" s="152" t="s">
        <v>4497</v>
      </c>
      <c r="E4201" s="152" t="s">
        <v>4504</v>
      </c>
      <c r="F4201" s="112" t="s">
        <v>4504</v>
      </c>
      <c r="G4201" s="111" t="s">
        <v>400</v>
      </c>
      <c r="H4201" s="112" t="str">
        <f>IF(Proc[[#This Row],[type]]="LFF (MDG-F)",MID(Proc[[#This Row],[Obj]],13,10),"")</f>
        <v/>
      </c>
      <c r="I4201" s="152"/>
      <c r="J4201" s="112" t="b">
        <f>Proc[[#This Row],[Requested]]=Proc[[#This Row],[CurrentParent]]</f>
        <v>1</v>
      </c>
      <c r="K4201" s="112" t="str">
        <f>IF(Proc[[#This Row],[Author]]="Marcela Urrego",VLOOKUP(LEFT(Proc[[#This Row],[Requested]],1),Table3[#All],2,0),VLOOKUP(Proc[[#This Row],[Author]],Table4[],2,0))</f>
        <v>EL</v>
      </c>
      <c r="L4201" s="112" t="s">
        <v>3524</v>
      </c>
      <c r="M4201" s="109">
        <v>45918</v>
      </c>
      <c r="N4201" s="110"/>
      <c r="O4201" s="110"/>
      <c r="P4201" s="109" t="str">
        <f ca="1">IF(Proc[[#This Row],[DaysAgeing]]&gt;5,"yep","on track")</f>
        <v>yep</v>
      </c>
      <c r="Q4201" s="2">
        <f ca="1">IF(Proc[[#This Row],[DateClosed]]="",ABS(NETWORKDAYS(Proc[[#This Row],[DateOpened]],TODAY()))-1,ABS(NETWORKDAYS(Proc[[#This Row],[DateOpened]],Proc[[#This Row],[DateClosed]]))-1)</f>
        <v>141</v>
      </c>
      <c r="R4201" s="109" t="s">
        <v>774</v>
      </c>
      <c r="S4201" s="112"/>
      <c r="T4201" s="153">
        <v>4200</v>
      </c>
    </row>
    <row r="4202" spans="1:20" hidden="1">
      <c r="A4202" s="111" t="s">
        <v>4495</v>
      </c>
      <c r="B4202" s="153" t="str">
        <f>IFERROR(VLOOKUP(Proc[[#This Row],[App]],Table2[],3,0),"open")</f>
        <v>ok</v>
      </c>
      <c r="C4202" s="111" t="s">
        <v>369</v>
      </c>
      <c r="D4202" s="152" t="s">
        <v>4498</v>
      </c>
      <c r="E4202" s="152" t="s">
        <v>4504</v>
      </c>
      <c r="F4202" s="153" t="s">
        <v>4504</v>
      </c>
      <c r="G4202" s="111" t="s">
        <v>400</v>
      </c>
      <c r="H4202" s="112" t="str">
        <f>IF(Proc[[#This Row],[type]]="LFF (MDG-F)",MID(Proc[[#This Row],[Obj]],13,10),"")</f>
        <v/>
      </c>
      <c r="I4202" s="152"/>
      <c r="J4202" s="112" t="b">
        <f>Proc[[#This Row],[Requested]]=Proc[[#This Row],[CurrentParent]]</f>
        <v>1</v>
      </c>
      <c r="K4202" s="153" t="str">
        <f>IF(Proc[[#This Row],[Author]]="Marcela Urrego",VLOOKUP(LEFT(Proc[[#This Row],[Requested]],1),Table3[#All],2,0),VLOOKUP(Proc[[#This Row],[Author]],Table4[],2,0))</f>
        <v>EL</v>
      </c>
      <c r="L4202" s="112" t="s">
        <v>3524</v>
      </c>
      <c r="M4202" s="109">
        <v>45918</v>
      </c>
      <c r="N4202" s="110"/>
      <c r="O4202" s="110"/>
      <c r="P4202" s="109" t="str">
        <f ca="1">IF(Proc[[#This Row],[DaysAgeing]]&gt;5,"yep","on track")</f>
        <v>yep</v>
      </c>
      <c r="Q4202" s="2">
        <f ca="1">IF(Proc[[#This Row],[DateClosed]]="",ABS(NETWORKDAYS(Proc[[#This Row],[DateOpened]],TODAY()))-1,ABS(NETWORKDAYS(Proc[[#This Row],[DateOpened]],Proc[[#This Row],[DateClosed]]))-1)</f>
        <v>141</v>
      </c>
      <c r="R4202" s="109" t="s">
        <v>774</v>
      </c>
      <c r="S4202" s="112"/>
      <c r="T4202" s="153">
        <v>4201</v>
      </c>
    </row>
    <row r="4203" spans="1:20" hidden="1">
      <c r="A4203" s="111" t="s">
        <v>4495</v>
      </c>
      <c r="B4203" s="112" t="str">
        <f>IFERROR(VLOOKUP(Proc[[#This Row],[App]],Table2[],3,0),"open")</f>
        <v>ok</v>
      </c>
      <c r="C4203" s="111" t="s">
        <v>369</v>
      </c>
      <c r="D4203" s="152" t="s">
        <v>4499</v>
      </c>
      <c r="E4203" s="152" t="s">
        <v>4460</v>
      </c>
      <c r="F4203" s="112" t="s">
        <v>4460</v>
      </c>
      <c r="G4203" s="111" t="s">
        <v>406</v>
      </c>
      <c r="H4203" s="112" t="str">
        <f>IF(Proc[[#This Row],[type]]="LFF (MDG-F)",MID(Proc[[#This Row],[Obj]],13,10),"")</f>
        <v>CN01O05001</v>
      </c>
      <c r="I4203" s="152"/>
      <c r="J4203" s="112" t="b">
        <f>Proc[[#This Row],[Requested]]=Proc[[#This Row],[CurrentParent]]</f>
        <v>1</v>
      </c>
      <c r="K4203" s="112" t="str">
        <f>IF(Proc[[#This Row],[Author]]="Marcela Urrego",VLOOKUP(LEFT(Proc[[#This Row],[Requested]],1),Table3[#All],2,0),VLOOKUP(Proc[[#This Row],[Author]],Table4[],2,0))</f>
        <v>EL</v>
      </c>
      <c r="L4203" s="112" t="s">
        <v>3524</v>
      </c>
      <c r="M4203" s="109">
        <v>45918</v>
      </c>
      <c r="N4203" s="110"/>
      <c r="O4203" s="110"/>
      <c r="P4203" s="109" t="str">
        <f ca="1">IF(Proc[[#This Row],[DaysAgeing]]&gt;5,"yep","on track")</f>
        <v>yep</v>
      </c>
      <c r="Q4203" s="2">
        <f ca="1">IF(Proc[[#This Row],[DateClosed]]="",ABS(NETWORKDAYS(Proc[[#This Row],[DateOpened]],TODAY()))-1,ABS(NETWORKDAYS(Proc[[#This Row],[DateOpened]],Proc[[#This Row],[DateClosed]]))-1)</f>
        <v>141</v>
      </c>
      <c r="R4203" s="109" t="s">
        <v>774</v>
      </c>
      <c r="S4203" s="112"/>
      <c r="T4203" s="153">
        <v>4202</v>
      </c>
    </row>
    <row r="4204" spans="1:20" hidden="1">
      <c r="A4204" s="111" t="s">
        <v>4495</v>
      </c>
      <c r="B4204" s="153" t="str">
        <f>IFERROR(VLOOKUP(Proc[[#This Row],[App]],Table2[],3,0),"open")</f>
        <v>ok</v>
      </c>
      <c r="C4204" s="111" t="s">
        <v>369</v>
      </c>
      <c r="D4204" s="152" t="s">
        <v>4500</v>
      </c>
      <c r="E4204" s="152" t="s">
        <v>4505</v>
      </c>
      <c r="F4204" s="153" t="s">
        <v>4505</v>
      </c>
      <c r="G4204" s="111" t="s">
        <v>400</v>
      </c>
      <c r="H4204" s="112" t="str">
        <f>IF(Proc[[#This Row],[type]]="LFF (MDG-F)",MID(Proc[[#This Row],[Obj]],13,10),"")</f>
        <v/>
      </c>
      <c r="I4204" s="152"/>
      <c r="J4204" s="112" t="b">
        <f>Proc[[#This Row],[Requested]]=Proc[[#This Row],[CurrentParent]]</f>
        <v>1</v>
      </c>
      <c r="K4204" s="153" t="str">
        <f>IF(Proc[[#This Row],[Author]]="Marcela Urrego",VLOOKUP(LEFT(Proc[[#This Row],[Requested]],1),Table3[#All],2,0),VLOOKUP(Proc[[#This Row],[Author]],Table4[],2,0))</f>
        <v>EL</v>
      </c>
      <c r="L4204" s="153" t="s">
        <v>3524</v>
      </c>
      <c r="M4204" s="109">
        <v>45918</v>
      </c>
      <c r="N4204" s="110"/>
      <c r="O4204" s="110"/>
      <c r="P4204" s="109" t="str">
        <f ca="1">IF(Proc[[#This Row],[DaysAgeing]]&gt;5,"yep","on track")</f>
        <v>yep</v>
      </c>
      <c r="Q4204" s="2">
        <f ca="1">IF(Proc[[#This Row],[DateClosed]]="",ABS(NETWORKDAYS(Proc[[#This Row],[DateOpened]],TODAY()))-1,ABS(NETWORKDAYS(Proc[[#This Row],[DateOpened]],Proc[[#This Row],[DateClosed]]))-1)</f>
        <v>141</v>
      </c>
      <c r="R4204" s="109" t="s">
        <v>774</v>
      </c>
      <c r="S4204" s="112"/>
      <c r="T4204" s="153">
        <v>4203</v>
      </c>
    </row>
    <row r="4205" spans="1:20" hidden="1">
      <c r="A4205" s="111" t="s">
        <v>4495</v>
      </c>
      <c r="B4205" s="153" t="str">
        <f>IFERROR(VLOOKUP(Proc[[#This Row],[App]],Table2[],3,0),"open")</f>
        <v>ok</v>
      </c>
      <c r="C4205" s="111" t="s">
        <v>369</v>
      </c>
      <c r="D4205" s="152" t="s">
        <v>4501</v>
      </c>
      <c r="E4205" s="152" t="s">
        <v>4506</v>
      </c>
      <c r="F4205" s="112" t="s">
        <v>4506</v>
      </c>
      <c r="G4205" s="111" t="s">
        <v>400</v>
      </c>
      <c r="H4205" s="112" t="str">
        <f>IF(Proc[[#This Row],[type]]="LFF (MDG-F)",MID(Proc[[#This Row],[Obj]],13,10),"")</f>
        <v/>
      </c>
      <c r="I4205" s="152"/>
      <c r="J4205" s="112" t="b">
        <f>Proc[[#This Row],[Requested]]=Proc[[#This Row],[CurrentParent]]</f>
        <v>1</v>
      </c>
      <c r="K4205" s="153" t="str">
        <f>IF(Proc[[#This Row],[Author]]="Marcela Urrego",VLOOKUP(LEFT(Proc[[#This Row],[Requested]],1),Table3[#All],2,0),VLOOKUP(Proc[[#This Row],[Author]],Table4[],2,0))</f>
        <v>EL</v>
      </c>
      <c r="L4205" s="112" t="s">
        <v>3524</v>
      </c>
      <c r="M4205" s="109">
        <v>45918</v>
      </c>
      <c r="N4205" s="110"/>
      <c r="O4205" s="110"/>
      <c r="P4205" s="109" t="str">
        <f ca="1">IF(Proc[[#This Row],[DaysAgeing]]&gt;5,"yep","on track")</f>
        <v>yep</v>
      </c>
      <c r="Q4205" s="2">
        <f ca="1">IF(Proc[[#This Row],[DateClosed]]="",ABS(NETWORKDAYS(Proc[[#This Row],[DateOpened]],TODAY()))-1,ABS(NETWORKDAYS(Proc[[#This Row],[DateOpened]],Proc[[#This Row],[DateClosed]]))-1)</f>
        <v>141</v>
      </c>
      <c r="R4205" s="109" t="s">
        <v>774</v>
      </c>
      <c r="S4205" s="112"/>
      <c r="T4205" s="153">
        <v>4204</v>
      </c>
    </row>
    <row r="4206" spans="1:20" hidden="1">
      <c r="A4206" s="111" t="s">
        <v>4495</v>
      </c>
      <c r="B4206" s="153" t="str">
        <f>IFERROR(VLOOKUP(Proc[[#This Row],[App]],Table2[],3,0),"open")</f>
        <v>ok</v>
      </c>
      <c r="C4206" s="111" t="s">
        <v>369</v>
      </c>
      <c r="D4206" s="152" t="s">
        <v>4511</v>
      </c>
      <c r="E4206" s="152" t="s">
        <v>4507</v>
      </c>
      <c r="F4206" s="112" t="s">
        <v>4507</v>
      </c>
      <c r="G4206" s="111" t="s">
        <v>400</v>
      </c>
      <c r="H4206" s="112" t="str">
        <f>IF(Proc[[#This Row],[type]]="LFF (MDG-F)",MID(Proc[[#This Row],[Obj]],13,10),"")</f>
        <v/>
      </c>
      <c r="I4206" s="152"/>
      <c r="J4206" s="112" t="b">
        <f>Proc[[#This Row],[Requested]]=Proc[[#This Row],[CurrentParent]]</f>
        <v>1</v>
      </c>
      <c r="K4206" s="153" t="str">
        <f>IF(Proc[[#This Row],[Author]]="Marcela Urrego",VLOOKUP(LEFT(Proc[[#This Row],[Requested]],1),Table3[#All],2,0),VLOOKUP(Proc[[#This Row],[Author]],Table4[],2,0))</f>
        <v>EL</v>
      </c>
      <c r="L4206" s="112" t="s">
        <v>3524</v>
      </c>
      <c r="M4206" s="109">
        <v>45918</v>
      </c>
      <c r="N4206" s="110"/>
      <c r="O4206" s="110"/>
      <c r="P4206" s="109" t="str">
        <f ca="1">IF(Proc[[#This Row],[DaysAgeing]]&gt;5,"yep","on track")</f>
        <v>yep</v>
      </c>
      <c r="Q4206" s="2">
        <f ca="1">IF(Proc[[#This Row],[DateClosed]]="",ABS(NETWORKDAYS(Proc[[#This Row],[DateOpened]],TODAY()))-1,ABS(NETWORKDAYS(Proc[[#This Row],[DateOpened]],Proc[[#This Row],[DateClosed]]))-1)</f>
        <v>141</v>
      </c>
      <c r="R4206" s="109" t="s">
        <v>774</v>
      </c>
      <c r="S4206" s="112"/>
      <c r="T4206" s="153">
        <v>4205</v>
      </c>
    </row>
    <row r="4207" spans="1:20" hidden="1">
      <c r="A4207" s="111" t="s">
        <v>4495</v>
      </c>
      <c r="B4207" s="153" t="str">
        <f>IFERROR(VLOOKUP(Proc[[#This Row],[App]],Table2[],3,0),"open")</f>
        <v>ok</v>
      </c>
      <c r="C4207" s="111" t="s">
        <v>369</v>
      </c>
      <c r="D4207" s="152" t="s">
        <v>4512</v>
      </c>
      <c r="E4207" s="152" t="s">
        <v>4508</v>
      </c>
      <c r="F4207" s="153" t="s">
        <v>4508</v>
      </c>
      <c r="G4207" s="111" t="s">
        <v>400</v>
      </c>
      <c r="H4207" s="112" t="str">
        <f>IF(Proc[[#This Row],[type]]="LFF (MDG-F)",MID(Proc[[#This Row],[Obj]],13,10),"")</f>
        <v/>
      </c>
      <c r="I4207" s="152"/>
      <c r="J4207" s="112" t="b">
        <f>Proc[[#This Row],[Requested]]=Proc[[#This Row],[CurrentParent]]</f>
        <v>1</v>
      </c>
      <c r="K4207" s="153" t="str">
        <f>IF(Proc[[#This Row],[Author]]="Marcela Urrego",VLOOKUP(LEFT(Proc[[#This Row],[Requested]],1),Table3[#All],2,0),VLOOKUP(Proc[[#This Row],[Author]],Table4[],2,0))</f>
        <v>EL</v>
      </c>
      <c r="L4207" s="112" t="s">
        <v>3524</v>
      </c>
      <c r="M4207" s="109">
        <v>45918</v>
      </c>
      <c r="N4207" s="110"/>
      <c r="O4207" s="110"/>
      <c r="P4207" s="109" t="str">
        <f ca="1">IF(Proc[[#This Row],[DaysAgeing]]&gt;5,"yep","on track")</f>
        <v>yep</v>
      </c>
      <c r="Q4207" s="2">
        <f ca="1">IF(Proc[[#This Row],[DateClosed]]="",ABS(NETWORKDAYS(Proc[[#This Row],[DateOpened]],TODAY()))-1,ABS(NETWORKDAYS(Proc[[#This Row],[DateOpened]],Proc[[#This Row],[DateClosed]]))-1)</f>
        <v>141</v>
      </c>
      <c r="R4207" s="109" t="s">
        <v>774</v>
      </c>
      <c r="S4207" s="112"/>
      <c r="T4207" s="153">
        <v>4206</v>
      </c>
    </row>
    <row r="4208" spans="1:20" hidden="1">
      <c r="A4208" s="111" t="s">
        <v>4495</v>
      </c>
      <c r="B4208" s="153" t="str">
        <f>IFERROR(VLOOKUP(Proc[[#This Row],[App]],Table2[],3,0),"open")</f>
        <v>ok</v>
      </c>
      <c r="C4208" s="111" t="s">
        <v>369</v>
      </c>
      <c r="D4208" s="152" t="s">
        <v>4513</v>
      </c>
      <c r="E4208" s="152" t="s">
        <v>4509</v>
      </c>
      <c r="F4208" s="153" t="s">
        <v>4509</v>
      </c>
      <c r="G4208" s="111" t="s">
        <v>400</v>
      </c>
      <c r="H4208" s="112" t="str">
        <f>IF(Proc[[#This Row],[type]]="LFF (MDG-F)",MID(Proc[[#This Row],[Obj]],13,10),"")</f>
        <v/>
      </c>
      <c r="I4208" s="152"/>
      <c r="J4208" s="112" t="b">
        <f>Proc[[#This Row],[Requested]]=Proc[[#This Row],[CurrentParent]]</f>
        <v>1</v>
      </c>
      <c r="K4208" s="153" t="str">
        <f>IF(Proc[[#This Row],[Author]]="Marcela Urrego",VLOOKUP(LEFT(Proc[[#This Row],[Requested]],1),Table3[#All],2,0),VLOOKUP(Proc[[#This Row],[Author]],Table4[],2,0))</f>
        <v>EL</v>
      </c>
      <c r="L4208" s="112" t="s">
        <v>3524</v>
      </c>
      <c r="M4208" s="109">
        <v>45918</v>
      </c>
      <c r="N4208" s="110"/>
      <c r="O4208" s="110"/>
      <c r="P4208" s="109" t="str">
        <f ca="1">IF(Proc[[#This Row],[DaysAgeing]]&gt;5,"yep","on track")</f>
        <v>yep</v>
      </c>
      <c r="Q4208" s="2">
        <f ca="1">IF(Proc[[#This Row],[DateClosed]]="",ABS(NETWORKDAYS(Proc[[#This Row],[DateOpened]],TODAY()))-1,ABS(NETWORKDAYS(Proc[[#This Row],[DateOpened]],Proc[[#This Row],[DateClosed]]))-1)</f>
        <v>141</v>
      </c>
      <c r="R4208" s="109" t="s">
        <v>774</v>
      </c>
      <c r="S4208" s="112"/>
      <c r="T4208" s="153">
        <v>4207</v>
      </c>
    </row>
    <row r="4209" spans="1:20" hidden="1">
      <c r="A4209" s="111" t="s">
        <v>4495</v>
      </c>
      <c r="B4209" s="153" t="str">
        <f>IFERROR(VLOOKUP(Proc[[#This Row],[App]],Table2[],3,0),"open")</f>
        <v>ok</v>
      </c>
      <c r="C4209" s="111" t="s">
        <v>369</v>
      </c>
      <c r="D4209" s="152" t="s">
        <v>4502</v>
      </c>
      <c r="E4209" s="152" t="s">
        <v>4510</v>
      </c>
      <c r="F4209" s="112" t="s">
        <v>4510</v>
      </c>
      <c r="G4209" s="111" t="s">
        <v>400</v>
      </c>
      <c r="H4209" s="112" t="str">
        <f>IF(Proc[[#This Row],[type]]="LFF (MDG-F)",MID(Proc[[#This Row],[Obj]],13,10),"")</f>
        <v/>
      </c>
      <c r="I4209" s="152"/>
      <c r="J4209" s="112" t="b">
        <f>Proc[[#This Row],[Requested]]=Proc[[#This Row],[CurrentParent]]</f>
        <v>1</v>
      </c>
      <c r="K4209" s="153" t="str">
        <f>IF(Proc[[#This Row],[Author]]="Marcela Urrego",VLOOKUP(LEFT(Proc[[#This Row],[Requested]],1),Table3[#All],2,0),VLOOKUP(Proc[[#This Row],[Author]],Table4[],2,0))</f>
        <v>EL</v>
      </c>
      <c r="L4209" s="112" t="s">
        <v>3524</v>
      </c>
      <c r="M4209" s="109">
        <v>45918</v>
      </c>
      <c r="N4209" s="110"/>
      <c r="O4209" s="110"/>
      <c r="P4209" s="109" t="str">
        <f ca="1">IF(Proc[[#This Row],[DaysAgeing]]&gt;5,"yep","on track")</f>
        <v>yep</v>
      </c>
      <c r="Q4209" s="2">
        <f ca="1">IF(Proc[[#This Row],[DateClosed]]="",ABS(NETWORKDAYS(Proc[[#This Row],[DateOpened]],TODAY()))-1,ABS(NETWORKDAYS(Proc[[#This Row],[DateOpened]],Proc[[#This Row],[DateClosed]]))-1)</f>
        <v>141</v>
      </c>
      <c r="R4209" s="109" t="s">
        <v>774</v>
      </c>
      <c r="S4209" s="112"/>
      <c r="T4209" s="153">
        <v>4208</v>
      </c>
    </row>
    <row r="4210" spans="1:20" hidden="1">
      <c r="A4210" s="111" t="s">
        <v>4495</v>
      </c>
      <c r="B4210" s="153" t="str">
        <f>IFERROR(VLOOKUP(Proc[[#This Row],[App]],Table2[],3,0),"open")</f>
        <v>ok</v>
      </c>
      <c r="C4210" s="111" t="s">
        <v>369</v>
      </c>
      <c r="D4210" s="152" t="s">
        <v>4503</v>
      </c>
      <c r="E4210" s="152" t="s">
        <v>4510</v>
      </c>
      <c r="F4210" s="153" t="s">
        <v>4510</v>
      </c>
      <c r="G4210" s="111" t="s">
        <v>400</v>
      </c>
      <c r="H4210" s="112" t="str">
        <f>IF(Proc[[#This Row],[type]]="LFF (MDG-F)",MID(Proc[[#This Row],[Obj]],13,10),"")</f>
        <v/>
      </c>
      <c r="I4210" s="152"/>
      <c r="J4210" s="112" t="b">
        <f>Proc[[#This Row],[Requested]]=Proc[[#This Row],[CurrentParent]]</f>
        <v>1</v>
      </c>
      <c r="K4210" s="153" t="str">
        <f>IF(Proc[[#This Row],[Author]]="Marcela Urrego",VLOOKUP(LEFT(Proc[[#This Row],[Requested]],1),Table3[#All],2,0),VLOOKUP(Proc[[#This Row],[Author]],Table4[],2,0))</f>
        <v>EL</v>
      </c>
      <c r="L4210" s="153" t="s">
        <v>3524</v>
      </c>
      <c r="M4210" s="109">
        <v>45918</v>
      </c>
      <c r="N4210" s="110"/>
      <c r="O4210" s="110"/>
      <c r="P4210" s="109" t="str">
        <f ca="1">IF(Proc[[#This Row],[DaysAgeing]]&gt;5,"yep","on track")</f>
        <v>yep</v>
      </c>
      <c r="Q4210" s="2">
        <f ca="1">IF(Proc[[#This Row],[DateClosed]]="",ABS(NETWORKDAYS(Proc[[#This Row],[DateOpened]],TODAY()))-1,ABS(NETWORKDAYS(Proc[[#This Row],[DateOpened]],Proc[[#This Row],[DateClosed]]))-1)</f>
        <v>141</v>
      </c>
      <c r="R4210" s="109" t="s">
        <v>774</v>
      </c>
      <c r="S4210" s="112"/>
      <c r="T4210" s="153">
        <v>4209</v>
      </c>
    </row>
    <row r="4211" spans="1:20" hidden="1">
      <c r="A4211" t="s">
        <v>4514</v>
      </c>
      <c r="B4211" s="153" t="str">
        <f>IFERROR(VLOOKUP(Proc[[#This Row],[App]],Table2[],3,0),"open")</f>
        <v>ok</v>
      </c>
      <c r="C4211" s="111" t="s">
        <v>369</v>
      </c>
      <c r="D4211" s="152" t="s">
        <v>9455</v>
      </c>
      <c r="E4211" s="152" t="s">
        <v>4515</v>
      </c>
      <c r="F4211" s="153" t="s">
        <v>4515</v>
      </c>
      <c r="G4211" s="111" t="s">
        <v>406</v>
      </c>
      <c r="H4211" s="112" t="str">
        <f>IF(Proc[[#This Row],[type]]="LFF (MDG-F)",MID(Proc[[#This Row],[Obj]],13,10),"")</f>
        <v>DE10Z01000</v>
      </c>
      <c r="I4211" s="152"/>
      <c r="J4211" s="112" t="b">
        <f>Proc[[#This Row],[Requested]]=Proc[[#This Row],[CurrentParent]]</f>
        <v>1</v>
      </c>
      <c r="K4211" s="153" t="str">
        <f>IF(Proc[[#This Row],[Author]]="Marcela Urrego",VLOOKUP(LEFT(Proc[[#This Row],[Requested]],1),Table3[#All],2,0),VLOOKUP(Proc[[#This Row],[Author]],Table4[],2,0))</f>
        <v>EL</v>
      </c>
      <c r="L4211" s="112" t="s">
        <v>3524</v>
      </c>
      <c r="M4211" s="109">
        <v>45919</v>
      </c>
      <c r="N4211" s="110"/>
      <c r="O4211" s="110"/>
      <c r="P4211" s="109" t="str">
        <f ca="1">IF(Proc[[#This Row],[DaysAgeing]]&gt;5,"yep","on track")</f>
        <v>yep</v>
      </c>
      <c r="Q4211" s="2">
        <f ca="1">IF(Proc[[#This Row],[DateClosed]]="",ABS(NETWORKDAYS(Proc[[#This Row],[DateOpened]],TODAY()))-1,ABS(NETWORKDAYS(Proc[[#This Row],[DateOpened]],Proc[[#This Row],[DateClosed]]))-1)</f>
        <v>140</v>
      </c>
      <c r="R4211" s="109" t="s">
        <v>774</v>
      </c>
      <c r="S4211" s="112"/>
      <c r="T4211" s="153">
        <v>4210</v>
      </c>
    </row>
    <row r="4212" spans="1:20" hidden="1">
      <c r="A4212" s="111" t="s">
        <v>4514</v>
      </c>
      <c r="B4212" s="112" t="str">
        <f>IFERROR(VLOOKUP(Proc[[#This Row],[App]],Table2[],3,0),"open")</f>
        <v>ok</v>
      </c>
      <c r="C4212" s="111" t="s">
        <v>369</v>
      </c>
      <c r="D4212" s="152" t="s">
        <v>9456</v>
      </c>
      <c r="E4212" s="152" t="s">
        <v>4516</v>
      </c>
      <c r="F4212" s="112" t="s">
        <v>4516</v>
      </c>
      <c r="G4212" s="111" t="s">
        <v>406</v>
      </c>
      <c r="H4212" s="112" t="str">
        <f>IF(Proc[[#This Row],[type]]="LFF (MDG-F)",MID(Proc[[#This Row],[Obj]],13,10),"")</f>
        <v>CN90Z01000</v>
      </c>
      <c r="I4212" s="152"/>
      <c r="J4212" s="112" t="b">
        <f>Proc[[#This Row],[Requested]]=Proc[[#This Row],[CurrentParent]]</f>
        <v>1</v>
      </c>
      <c r="K4212" s="112" t="str">
        <f>IF(Proc[[#This Row],[Author]]="Marcela Urrego",VLOOKUP(LEFT(Proc[[#This Row],[Requested]],1),Table3[#All],2,0),VLOOKUP(Proc[[#This Row],[Author]],Table4[],2,0))</f>
        <v>EL</v>
      </c>
      <c r="L4212" s="112" t="s">
        <v>3524</v>
      </c>
      <c r="M4212" s="109">
        <v>45919</v>
      </c>
      <c r="N4212" s="110"/>
      <c r="O4212" s="110"/>
      <c r="P4212" s="109" t="str">
        <f ca="1">IF(Proc[[#This Row],[DaysAgeing]]&gt;5,"yep","on track")</f>
        <v>yep</v>
      </c>
      <c r="Q4212" s="2">
        <f ca="1">IF(Proc[[#This Row],[DateClosed]]="",ABS(NETWORKDAYS(Proc[[#This Row],[DateOpened]],TODAY()))-1,ABS(NETWORKDAYS(Proc[[#This Row],[DateOpened]],Proc[[#This Row],[DateClosed]]))-1)</f>
        <v>140</v>
      </c>
      <c r="R4212" s="109" t="s">
        <v>774</v>
      </c>
      <c r="S4212" s="112"/>
      <c r="T4212" s="153">
        <v>4211</v>
      </c>
    </row>
    <row r="4213" spans="1:20" hidden="1">
      <c r="A4213" s="111" t="s">
        <v>4514</v>
      </c>
      <c r="B4213" s="112" t="str">
        <f>IFERROR(VLOOKUP(Proc[[#This Row],[App]],Table2[],3,0),"open")</f>
        <v>ok</v>
      </c>
      <c r="C4213" s="111" t="s">
        <v>369</v>
      </c>
      <c r="D4213" s="152" t="s">
        <v>9457</v>
      </c>
      <c r="E4213" s="152" t="s">
        <v>4517</v>
      </c>
      <c r="F4213" s="112" t="s">
        <v>4517</v>
      </c>
      <c r="G4213" s="111" t="s">
        <v>406</v>
      </c>
      <c r="H4213" s="112" t="str">
        <f>IF(Proc[[#This Row],[type]]="LFF (MDG-F)",MID(Proc[[#This Row],[Obj]],13,10),"")</f>
        <v>ES50Z01000</v>
      </c>
      <c r="I4213" s="152"/>
      <c r="J4213" s="112" t="b">
        <f>Proc[[#This Row],[Requested]]=Proc[[#This Row],[CurrentParent]]</f>
        <v>1</v>
      </c>
      <c r="K4213" s="112" t="str">
        <f>IF(Proc[[#This Row],[Author]]="Marcela Urrego",VLOOKUP(LEFT(Proc[[#This Row],[Requested]],1),Table3[#All],2,0),VLOOKUP(Proc[[#This Row],[Author]],Table4[],2,0))</f>
        <v>EL</v>
      </c>
      <c r="L4213" s="112" t="s">
        <v>3524</v>
      </c>
      <c r="M4213" s="109">
        <v>45919</v>
      </c>
      <c r="N4213" s="110"/>
      <c r="O4213" s="110"/>
      <c r="P4213" s="109" t="str">
        <f ca="1">IF(Proc[[#This Row],[DaysAgeing]]&gt;5,"yep","on track")</f>
        <v>yep</v>
      </c>
      <c r="Q4213" s="2">
        <f ca="1">IF(Proc[[#This Row],[DateClosed]]="",ABS(NETWORKDAYS(Proc[[#This Row],[DateOpened]],TODAY()))-1,ABS(NETWORKDAYS(Proc[[#This Row],[DateOpened]],Proc[[#This Row],[DateClosed]]))-1)</f>
        <v>140</v>
      </c>
      <c r="R4213" s="109" t="s">
        <v>774</v>
      </c>
      <c r="S4213" s="112"/>
      <c r="T4213" s="153">
        <v>4212</v>
      </c>
    </row>
    <row r="4214" spans="1:20" hidden="1">
      <c r="A4214" s="111" t="s">
        <v>4514</v>
      </c>
      <c r="B4214" s="112" t="str">
        <f>IFERROR(VLOOKUP(Proc[[#This Row],[App]],Table2[],3,0),"open")</f>
        <v>ok</v>
      </c>
      <c r="C4214" s="111" t="s">
        <v>369</v>
      </c>
      <c r="D4214" s="152" t="s">
        <v>9458</v>
      </c>
      <c r="E4214" s="152" t="s">
        <v>4405</v>
      </c>
      <c r="F4214" s="112" t="s">
        <v>4405</v>
      </c>
      <c r="G4214" s="111" t="s">
        <v>406</v>
      </c>
      <c r="H4214" s="112" t="str">
        <f>IF(Proc[[#This Row],[type]]="LFF (MDG-F)",MID(Proc[[#This Row],[Obj]],13,10),"")</f>
        <v>CN03Z01000</v>
      </c>
      <c r="I4214" s="152"/>
      <c r="J4214" s="112" t="b">
        <f>Proc[[#This Row],[Requested]]=Proc[[#This Row],[CurrentParent]]</f>
        <v>1</v>
      </c>
      <c r="K4214" s="112" t="str">
        <f>IF(Proc[[#This Row],[Author]]="Marcela Urrego",VLOOKUP(LEFT(Proc[[#This Row],[Requested]],1),Table3[#All],2,0),VLOOKUP(Proc[[#This Row],[Author]],Table4[],2,0))</f>
        <v>EL</v>
      </c>
      <c r="L4214" s="112" t="s">
        <v>3524</v>
      </c>
      <c r="M4214" s="109">
        <v>45919</v>
      </c>
      <c r="N4214" s="110"/>
      <c r="O4214" s="110"/>
      <c r="P4214" s="109" t="str">
        <f ca="1">IF(Proc[[#This Row],[DaysAgeing]]&gt;5,"yep","on track")</f>
        <v>yep</v>
      </c>
      <c r="Q4214" s="2">
        <f ca="1">IF(Proc[[#This Row],[DateClosed]]="",ABS(NETWORKDAYS(Proc[[#This Row],[DateOpened]],TODAY()))-1,ABS(NETWORKDAYS(Proc[[#This Row],[DateOpened]],Proc[[#This Row],[DateClosed]]))-1)</f>
        <v>140</v>
      </c>
      <c r="R4214" s="109" t="s">
        <v>774</v>
      </c>
      <c r="S4214" s="112"/>
      <c r="T4214" s="153">
        <v>4213</v>
      </c>
    </row>
    <row r="4215" spans="1:20" hidden="1">
      <c r="A4215" s="111" t="s">
        <v>4514</v>
      </c>
      <c r="B4215" s="112" t="str">
        <f>IFERROR(VLOOKUP(Proc[[#This Row],[App]],Table2[],3,0),"open")</f>
        <v>ok</v>
      </c>
      <c r="C4215" s="111" t="s">
        <v>369</v>
      </c>
      <c r="D4215" s="152" t="s">
        <v>9459</v>
      </c>
      <c r="E4215" s="152" t="s">
        <v>4405</v>
      </c>
      <c r="F4215" s="112" t="s">
        <v>4405</v>
      </c>
      <c r="G4215" s="111" t="s">
        <v>406</v>
      </c>
      <c r="H4215" s="112" t="str">
        <f>IF(Proc[[#This Row],[type]]="LFF (MDG-F)",MID(Proc[[#This Row],[Obj]],13,10),"")</f>
        <v>IN01Z01000</v>
      </c>
      <c r="I4215" s="152"/>
      <c r="J4215" s="112" t="b">
        <f>Proc[[#This Row],[Requested]]=Proc[[#This Row],[CurrentParent]]</f>
        <v>1</v>
      </c>
      <c r="K4215" s="112" t="str">
        <f>IF(Proc[[#This Row],[Author]]="Marcela Urrego",VLOOKUP(LEFT(Proc[[#This Row],[Requested]],1),Table3[#All],2,0),VLOOKUP(Proc[[#This Row],[Author]],Table4[],2,0))</f>
        <v>EL</v>
      </c>
      <c r="L4215" s="112" t="s">
        <v>3524</v>
      </c>
      <c r="M4215" s="109">
        <v>45919</v>
      </c>
      <c r="N4215" s="110"/>
      <c r="O4215" s="110"/>
      <c r="P4215" s="109" t="str">
        <f ca="1">IF(Proc[[#This Row],[DaysAgeing]]&gt;5,"yep","on track")</f>
        <v>yep</v>
      </c>
      <c r="Q4215" s="2">
        <f ca="1">IF(Proc[[#This Row],[DateClosed]]="",ABS(NETWORKDAYS(Proc[[#This Row],[DateOpened]],TODAY()))-1,ABS(NETWORKDAYS(Proc[[#This Row],[DateOpened]],Proc[[#This Row],[DateClosed]]))-1)</f>
        <v>140</v>
      </c>
      <c r="R4215" s="109" t="s">
        <v>774</v>
      </c>
      <c r="S4215" s="112"/>
      <c r="T4215" s="153">
        <v>4214</v>
      </c>
    </row>
    <row r="4216" spans="1:20" hidden="1">
      <c r="A4216" s="111" t="s">
        <v>4514</v>
      </c>
      <c r="B4216" s="112" t="str">
        <f>IFERROR(VLOOKUP(Proc[[#This Row],[App]],Table2[],3,0),"open")</f>
        <v>ok</v>
      </c>
      <c r="C4216" s="111" t="s">
        <v>369</v>
      </c>
      <c r="D4216" s="152" t="s">
        <v>9460</v>
      </c>
      <c r="E4216" s="152" t="s">
        <v>4405</v>
      </c>
      <c r="F4216" s="112" t="s">
        <v>4405</v>
      </c>
      <c r="G4216" s="111" t="s">
        <v>406</v>
      </c>
      <c r="H4216" s="112" t="str">
        <f>IF(Proc[[#This Row],[type]]="LFF (MDG-F)",MID(Proc[[#This Row],[Obj]],13,10),"")</f>
        <v>SG09Z01000</v>
      </c>
      <c r="I4216" s="152"/>
      <c r="J4216" s="112" t="b">
        <f>Proc[[#This Row],[Requested]]=Proc[[#This Row],[CurrentParent]]</f>
        <v>1</v>
      </c>
      <c r="K4216" s="112" t="str">
        <f>IF(Proc[[#This Row],[Author]]="Marcela Urrego",VLOOKUP(LEFT(Proc[[#This Row],[Requested]],1),Table3[#All],2,0),VLOOKUP(Proc[[#This Row],[Author]],Table4[],2,0))</f>
        <v>EL</v>
      </c>
      <c r="L4216" s="112" t="s">
        <v>3524</v>
      </c>
      <c r="M4216" s="109">
        <v>45919</v>
      </c>
      <c r="N4216" s="110"/>
      <c r="O4216" s="110"/>
      <c r="P4216" s="109" t="str">
        <f ca="1">IF(Proc[[#This Row],[DaysAgeing]]&gt;5,"yep","on track")</f>
        <v>yep</v>
      </c>
      <c r="Q4216" s="2">
        <f ca="1">IF(Proc[[#This Row],[DateClosed]]="",ABS(NETWORKDAYS(Proc[[#This Row],[DateOpened]],TODAY()))-1,ABS(NETWORKDAYS(Proc[[#This Row],[DateOpened]],Proc[[#This Row],[DateClosed]]))-1)</f>
        <v>140</v>
      </c>
      <c r="R4216" s="109" t="s">
        <v>774</v>
      </c>
      <c r="S4216" s="112"/>
      <c r="T4216" s="153">
        <v>4215</v>
      </c>
    </row>
    <row r="4217" spans="1:20" hidden="1">
      <c r="A4217" s="111" t="s">
        <v>4514</v>
      </c>
      <c r="B4217" s="112" t="str">
        <f>IFERROR(VLOOKUP(Proc[[#This Row],[App]],Table2[],3,0),"open")</f>
        <v>ok</v>
      </c>
      <c r="C4217" s="111" t="s">
        <v>369</v>
      </c>
      <c r="D4217" s="152" t="s">
        <v>4519</v>
      </c>
      <c r="E4217" s="152" t="s">
        <v>4518</v>
      </c>
      <c r="F4217" s="112" t="s">
        <v>4518</v>
      </c>
      <c r="G4217" t="s">
        <v>400</v>
      </c>
      <c r="H4217" s="112" t="str">
        <f>IF(Proc[[#This Row],[type]]="LFF (MDG-F)",MID(Proc[[#This Row],[Obj]],13,10),"")</f>
        <v/>
      </c>
      <c r="I4217" s="152"/>
      <c r="J4217" s="112" t="b">
        <f>Proc[[#This Row],[Requested]]=Proc[[#This Row],[CurrentParent]]</f>
        <v>1</v>
      </c>
      <c r="K4217" s="112" t="str">
        <f>IF(Proc[[#This Row],[Author]]="Marcela Urrego",VLOOKUP(LEFT(Proc[[#This Row],[Requested]],1),Table3[#All],2,0),VLOOKUP(Proc[[#This Row],[Author]],Table4[],2,0))</f>
        <v>EL</v>
      </c>
      <c r="L4217" s="112" t="s">
        <v>3524</v>
      </c>
      <c r="M4217" s="109">
        <v>45919</v>
      </c>
      <c r="N4217" s="110"/>
      <c r="O4217" s="110"/>
      <c r="P4217" s="109" t="str">
        <f ca="1">IF(Proc[[#This Row],[DaysAgeing]]&gt;5,"yep","on track")</f>
        <v>yep</v>
      </c>
      <c r="Q4217" s="2">
        <f ca="1">IF(Proc[[#This Row],[DateClosed]]="",ABS(NETWORKDAYS(Proc[[#This Row],[DateOpened]],TODAY()))-1,ABS(NETWORKDAYS(Proc[[#This Row],[DateOpened]],Proc[[#This Row],[DateClosed]]))-1)</f>
        <v>140</v>
      </c>
      <c r="R4217" s="109" t="s">
        <v>774</v>
      </c>
      <c r="S4217" s="112"/>
      <c r="T4217" s="153">
        <v>4216</v>
      </c>
    </row>
    <row r="4218" spans="1:20" hidden="1">
      <c r="A4218" s="111" t="s">
        <v>4514</v>
      </c>
      <c r="B4218" s="153" t="str">
        <f>IFERROR(VLOOKUP(Proc[[#This Row],[App]],Table2[],3,0),"open")</f>
        <v>ok</v>
      </c>
      <c r="C4218" s="111" t="s">
        <v>369</v>
      </c>
      <c r="D4218" s="152" t="s">
        <v>9461</v>
      </c>
      <c r="E4218" s="152" t="s">
        <v>734</v>
      </c>
      <c r="F4218" s="153" t="s">
        <v>734</v>
      </c>
      <c r="G4218" s="111" t="s">
        <v>406</v>
      </c>
      <c r="H4218" s="112" t="str">
        <f>IF(Proc[[#This Row],[type]]="LFF (MDG-F)",MID(Proc[[#This Row],[Obj]],13,10),"")</f>
        <v>CN01Z01000</v>
      </c>
      <c r="I4218" s="152"/>
      <c r="J4218" s="112" t="b">
        <f>Proc[[#This Row],[Requested]]=Proc[[#This Row],[CurrentParent]]</f>
        <v>1</v>
      </c>
      <c r="K4218" s="153" t="str">
        <f>IF(Proc[[#This Row],[Author]]="Marcela Urrego",VLOOKUP(LEFT(Proc[[#This Row],[Requested]],1),Table3[#All],2,0),VLOOKUP(Proc[[#This Row],[Author]],Table4[],2,0))</f>
        <v>EL</v>
      </c>
      <c r="L4218" s="112" t="s">
        <v>3524</v>
      </c>
      <c r="M4218" s="109">
        <v>45919</v>
      </c>
      <c r="N4218" s="110"/>
      <c r="O4218" s="110"/>
      <c r="P4218" s="109" t="str">
        <f ca="1">IF(Proc[[#This Row],[DaysAgeing]]&gt;5,"yep","on track")</f>
        <v>yep</v>
      </c>
      <c r="Q4218" s="2">
        <f ca="1">IF(Proc[[#This Row],[DateClosed]]="",ABS(NETWORKDAYS(Proc[[#This Row],[DateOpened]],TODAY()))-1,ABS(NETWORKDAYS(Proc[[#This Row],[DateOpened]],Proc[[#This Row],[DateClosed]]))-1)</f>
        <v>140</v>
      </c>
      <c r="R4218" s="109" t="s">
        <v>774</v>
      </c>
      <c r="S4218" s="112"/>
      <c r="T4218" s="153">
        <v>4217</v>
      </c>
    </row>
    <row r="4219" spans="1:20" hidden="1">
      <c r="A4219" s="111" t="s">
        <v>4514</v>
      </c>
      <c r="B4219" s="153" t="str">
        <f>IFERROR(VLOOKUP(Proc[[#This Row],[App]],Table2[],3,0),"open")</f>
        <v>ok</v>
      </c>
      <c r="C4219" s="111" t="s">
        <v>369</v>
      </c>
      <c r="D4219" s="152" t="s">
        <v>5927</v>
      </c>
      <c r="E4219" s="152" t="s">
        <v>734</v>
      </c>
      <c r="F4219" s="153" t="s">
        <v>734</v>
      </c>
      <c r="G4219" s="111" t="s">
        <v>406</v>
      </c>
      <c r="H4219" s="112" t="str">
        <f>IF(Proc[[#This Row],[type]]="LFF (MDG-F)",MID(Proc[[#This Row],[Obj]],13,10),"")</f>
        <v>DE04Z01000</v>
      </c>
      <c r="I4219" s="152"/>
      <c r="J4219" s="112" t="b">
        <f>Proc[[#This Row],[Requested]]=Proc[[#This Row],[CurrentParent]]</f>
        <v>1</v>
      </c>
      <c r="K4219" s="153" t="str">
        <f>IF(Proc[[#This Row],[Author]]="Marcela Urrego",VLOOKUP(LEFT(Proc[[#This Row],[Requested]],1),Table3[#All],2,0),VLOOKUP(Proc[[#This Row],[Author]],Table4[],2,0))</f>
        <v>EL</v>
      </c>
      <c r="L4219" s="153" t="s">
        <v>3524</v>
      </c>
      <c r="M4219" s="109">
        <v>45919</v>
      </c>
      <c r="N4219" s="110"/>
      <c r="O4219" s="110"/>
      <c r="P4219" s="109" t="str">
        <f ca="1">IF(Proc[[#This Row],[DaysAgeing]]&gt;5,"yep","on track")</f>
        <v>yep</v>
      </c>
      <c r="Q4219" s="2">
        <f ca="1">IF(Proc[[#This Row],[DateClosed]]="",ABS(NETWORKDAYS(Proc[[#This Row],[DateOpened]],TODAY()))-1,ABS(NETWORKDAYS(Proc[[#This Row],[DateOpened]],Proc[[#This Row],[DateClosed]]))-1)</f>
        <v>140</v>
      </c>
      <c r="R4219" s="109" t="s">
        <v>774</v>
      </c>
      <c r="S4219" s="112"/>
      <c r="T4219" s="153">
        <v>4218</v>
      </c>
    </row>
    <row r="4220" spans="1:20" hidden="1">
      <c r="A4220" s="111" t="s">
        <v>4514</v>
      </c>
      <c r="B4220" s="153" t="str">
        <f>IFERROR(VLOOKUP(Proc[[#This Row],[App]],Table2[],3,0),"open")</f>
        <v>ok</v>
      </c>
      <c r="C4220" s="111" t="s">
        <v>369</v>
      </c>
      <c r="D4220" s="152" t="s">
        <v>5993</v>
      </c>
      <c r="E4220" s="152" t="s">
        <v>734</v>
      </c>
      <c r="F4220" s="153" t="s">
        <v>734</v>
      </c>
      <c r="G4220" s="111" t="s">
        <v>406</v>
      </c>
      <c r="H4220" s="112" t="str">
        <f>IF(Proc[[#This Row],[type]]="LFF (MDG-F)",MID(Proc[[#This Row],[Obj]],13,10),"")</f>
        <v>KR03Z01000</v>
      </c>
      <c r="I4220" s="152"/>
      <c r="J4220" s="112" t="b">
        <f>Proc[[#This Row],[Requested]]=Proc[[#This Row],[CurrentParent]]</f>
        <v>1</v>
      </c>
      <c r="K4220" s="153" t="str">
        <f>IF(Proc[[#This Row],[Author]]="Marcela Urrego",VLOOKUP(LEFT(Proc[[#This Row],[Requested]],1),Table3[#All],2,0),VLOOKUP(Proc[[#This Row],[Author]],Table4[],2,0))</f>
        <v>EL</v>
      </c>
      <c r="L4220" s="112" t="s">
        <v>3524</v>
      </c>
      <c r="M4220" s="109">
        <v>45919</v>
      </c>
      <c r="N4220" s="110"/>
      <c r="O4220" s="110"/>
      <c r="P4220" s="109" t="str">
        <f ca="1">IF(Proc[[#This Row],[DaysAgeing]]&gt;5,"yep","on track")</f>
        <v>yep</v>
      </c>
      <c r="Q4220" s="2">
        <f ca="1">IF(Proc[[#This Row],[DateClosed]]="",ABS(NETWORKDAYS(Proc[[#This Row],[DateOpened]],TODAY()))-1,ABS(NETWORKDAYS(Proc[[#This Row],[DateOpened]],Proc[[#This Row],[DateClosed]]))-1)</f>
        <v>140</v>
      </c>
      <c r="R4220" s="109" t="s">
        <v>774</v>
      </c>
      <c r="S4220" s="112"/>
      <c r="T4220" s="153">
        <v>4219</v>
      </c>
    </row>
    <row r="4221" spans="1:20" hidden="1">
      <c r="A4221" s="111" t="s">
        <v>4514</v>
      </c>
      <c r="B4221" s="112" t="str">
        <f>IFERROR(VLOOKUP(Proc[[#This Row],[App]],Table2[],3,0),"open")</f>
        <v>ok</v>
      </c>
      <c r="C4221" s="111" t="s">
        <v>369</v>
      </c>
      <c r="D4221" s="152" t="s">
        <v>5928</v>
      </c>
      <c r="E4221" s="152" t="s">
        <v>734</v>
      </c>
      <c r="F4221" s="112" t="s">
        <v>734</v>
      </c>
      <c r="G4221" s="111" t="s">
        <v>406</v>
      </c>
      <c r="H4221" s="112" t="str">
        <f>IF(Proc[[#This Row],[type]]="LFF (MDG-F)",MID(Proc[[#This Row],[Obj]],13,10),"")</f>
        <v>US01Z01000</v>
      </c>
      <c r="I4221" s="152"/>
      <c r="J4221" s="112" t="b">
        <f>Proc[[#This Row],[Requested]]=Proc[[#This Row],[CurrentParent]]</f>
        <v>1</v>
      </c>
      <c r="K4221" s="112" t="str">
        <f>IF(Proc[[#This Row],[Author]]="Marcela Urrego",VLOOKUP(LEFT(Proc[[#This Row],[Requested]],1),Table3[#All],2,0),VLOOKUP(Proc[[#This Row],[Author]],Table4[],2,0))</f>
        <v>EL</v>
      </c>
      <c r="L4221" s="112" t="s">
        <v>3524</v>
      </c>
      <c r="M4221" s="109">
        <v>45919</v>
      </c>
      <c r="N4221" s="110"/>
      <c r="O4221" s="110"/>
      <c r="P4221" s="109" t="str">
        <f ca="1">IF(Proc[[#This Row],[DaysAgeing]]&gt;5,"yep","on track")</f>
        <v>yep</v>
      </c>
      <c r="Q4221" s="2">
        <f ca="1">IF(Proc[[#This Row],[DateClosed]]="",ABS(NETWORKDAYS(Proc[[#This Row],[DateOpened]],TODAY()))-1,ABS(NETWORKDAYS(Proc[[#This Row],[DateOpened]],Proc[[#This Row],[DateClosed]]))-1)</f>
        <v>140</v>
      </c>
      <c r="R4221" s="109" t="s">
        <v>774</v>
      </c>
      <c r="S4221" s="112"/>
      <c r="T4221" s="153">
        <v>4220</v>
      </c>
    </row>
    <row r="4222" spans="1:20" hidden="1">
      <c r="A4222" s="111" t="s">
        <v>4514</v>
      </c>
      <c r="B4222" s="112" t="str">
        <f>IFERROR(VLOOKUP(Proc[[#This Row],[App]],Table2[],3,0),"open")</f>
        <v>ok</v>
      </c>
      <c r="C4222" s="111" t="s">
        <v>369</v>
      </c>
      <c r="D4222" s="152" t="s">
        <v>9462</v>
      </c>
      <c r="E4222" s="152" t="s">
        <v>4583</v>
      </c>
      <c r="F4222" s="112" t="s">
        <v>4471</v>
      </c>
      <c r="G4222" s="111" t="s">
        <v>406</v>
      </c>
      <c r="H4222" s="112" t="str">
        <f>IF(Proc[[#This Row],[type]]="LFF (MDG-F)",MID(Proc[[#This Row],[Obj]],13,10),"")</f>
        <v>TW02Z01000</v>
      </c>
      <c r="I4222" s="152"/>
      <c r="J4222" s="112" t="b">
        <f>Proc[[#This Row],[Requested]]=Proc[[#This Row],[CurrentParent]]</f>
        <v>0</v>
      </c>
      <c r="K4222" s="112" t="str">
        <f>IF(Proc[[#This Row],[Author]]="Marcela Urrego",VLOOKUP(LEFT(Proc[[#This Row],[Requested]],1),Table3[#All],2,0),VLOOKUP(Proc[[#This Row],[Author]],Table4[],2,0))</f>
        <v>EL</v>
      </c>
      <c r="L4222" s="112" t="s">
        <v>3524</v>
      </c>
      <c r="M4222" s="109">
        <v>45919</v>
      </c>
      <c r="N4222" s="110"/>
      <c r="O4222" s="110"/>
      <c r="P4222" s="109" t="str">
        <f ca="1">IF(Proc[[#This Row],[DaysAgeing]]&gt;5,"yep","on track")</f>
        <v>yep</v>
      </c>
      <c r="Q4222" s="2">
        <f ca="1">IF(Proc[[#This Row],[DateClosed]]="",ABS(NETWORKDAYS(Proc[[#This Row],[DateOpened]],TODAY()))-1,ABS(NETWORKDAYS(Proc[[#This Row],[DateOpened]],Proc[[#This Row],[DateClosed]]))-1)</f>
        <v>140</v>
      </c>
      <c r="R4222" s="109" t="s">
        <v>774</v>
      </c>
      <c r="S4222" s="112"/>
      <c r="T4222" s="153">
        <v>4221</v>
      </c>
    </row>
    <row r="4223" spans="1:20" hidden="1">
      <c r="A4223" t="s">
        <v>4520</v>
      </c>
      <c r="B4223" s="112" t="str">
        <f>IFERROR(VLOOKUP(Proc[[#This Row],[App]],Table2[],3,0),"open")</f>
        <v>ok</v>
      </c>
      <c r="C4223" s="111" t="s">
        <v>369</v>
      </c>
      <c r="D4223" s="152" t="s">
        <v>9463</v>
      </c>
      <c r="E4223" s="152" t="s">
        <v>4521</v>
      </c>
      <c r="F4223" s="112" t="s">
        <v>4521</v>
      </c>
      <c r="G4223" s="111" t="s">
        <v>400</v>
      </c>
      <c r="H4223" s="112" t="str">
        <f>IF(Proc[[#This Row],[type]]="LFF (MDG-F)",MID(Proc[[#This Row],[Obj]],13,10),"")</f>
        <v/>
      </c>
      <c r="I4223" s="152"/>
      <c r="J4223" s="112" t="b">
        <f>Proc[[#This Row],[Requested]]=Proc[[#This Row],[CurrentParent]]</f>
        <v>1</v>
      </c>
      <c r="K4223" s="112" t="str">
        <f>IF(Proc[[#This Row],[Author]]="Marcela Urrego",VLOOKUP(LEFT(Proc[[#This Row],[Requested]],1),Table3[#All],2,0),VLOOKUP(Proc[[#This Row],[Author]],Table4[],2,0))</f>
        <v>LS</v>
      </c>
      <c r="L4223" s="112" t="s">
        <v>3524</v>
      </c>
      <c r="M4223" s="110">
        <v>45924</v>
      </c>
      <c r="N4223" s="113"/>
      <c r="O4223" s="113"/>
      <c r="P4223" s="110" t="str">
        <f ca="1">IF(Proc[[#This Row],[DaysAgeing]]&gt;5,"yep","on track")</f>
        <v>yep</v>
      </c>
      <c r="Q4223" s="2">
        <f ca="1">IF(Proc[[#This Row],[DateClosed]]="",ABS(NETWORKDAYS(Proc[[#This Row],[DateOpened]],TODAY()))-1,ABS(NETWORKDAYS(Proc[[#This Row],[DateOpened]],Proc[[#This Row],[DateClosed]]))-1)</f>
        <v>137</v>
      </c>
      <c r="R4223" s="110" t="s">
        <v>488</v>
      </c>
      <c r="S4223" s="112"/>
      <c r="T4223" s="153">
        <v>4222</v>
      </c>
    </row>
    <row r="4224" spans="1:20" hidden="1">
      <c r="A4224" t="s">
        <v>4523</v>
      </c>
      <c r="B4224" s="112" t="str">
        <f>IFERROR(VLOOKUP(Proc[[#This Row],[App]],Table2[],3,0),"open")</f>
        <v>ok</v>
      </c>
      <c r="C4224" s="111" t="s">
        <v>369</v>
      </c>
      <c r="D4224" s="152" t="s">
        <v>4522</v>
      </c>
      <c r="E4224" s="152" t="s">
        <v>2121</v>
      </c>
      <c r="F4224" s="112" t="s">
        <v>2121</v>
      </c>
      <c r="G4224" s="111" t="s">
        <v>400</v>
      </c>
      <c r="H4224" s="112" t="str">
        <f>IF(Proc[[#This Row],[type]]="LFF (MDG-F)",MID(Proc[[#This Row],[Obj]],13,10),"")</f>
        <v/>
      </c>
      <c r="I4224" s="152"/>
      <c r="J4224" s="112" t="b">
        <f>Proc[[#This Row],[Requested]]=Proc[[#This Row],[CurrentParent]]</f>
        <v>1</v>
      </c>
      <c r="K4224" s="112" t="str">
        <f>IF(Proc[[#This Row],[Author]]="Marcela Urrego",VLOOKUP(LEFT(Proc[[#This Row],[Requested]],1),Table3[#All],2,0),VLOOKUP(Proc[[#This Row],[Author]],Table4[],2,0))</f>
        <v>LS</v>
      </c>
      <c r="L4224" s="112" t="s">
        <v>3524</v>
      </c>
      <c r="M4224" s="113">
        <v>45924</v>
      </c>
      <c r="N4224" s="113"/>
      <c r="O4224" s="113"/>
      <c r="P4224" s="110" t="str">
        <f ca="1">IF(Proc[[#This Row],[DaysAgeing]]&gt;5,"yep","on track")</f>
        <v>yep</v>
      </c>
      <c r="Q4224" s="2">
        <f ca="1">IF(Proc[[#This Row],[DateClosed]]="",ABS(NETWORKDAYS(Proc[[#This Row],[DateOpened]],TODAY()))-1,ABS(NETWORKDAYS(Proc[[#This Row],[DateOpened]],Proc[[#This Row],[DateClosed]]))-1)</f>
        <v>137</v>
      </c>
      <c r="R4224" s="110" t="s">
        <v>488</v>
      </c>
      <c r="S4224" s="112"/>
      <c r="T4224" s="153">
        <v>4223</v>
      </c>
    </row>
    <row r="4225" spans="1:20" hidden="1">
      <c r="A4225" t="s">
        <v>4524</v>
      </c>
      <c r="B4225" s="112" t="str">
        <f>IFERROR(VLOOKUP(Proc[[#This Row],[App]],Table2[],3,0),"open")</f>
        <v>ok</v>
      </c>
      <c r="C4225" s="111" t="s">
        <v>369</v>
      </c>
      <c r="D4225" s="152" t="s">
        <v>9464</v>
      </c>
      <c r="E4225" s="152" t="s">
        <v>4525</v>
      </c>
      <c r="F4225" s="112" t="s">
        <v>4525</v>
      </c>
      <c r="G4225" t="s">
        <v>400</v>
      </c>
      <c r="H4225" s="112" t="str">
        <f>IF(Proc[[#This Row],[type]]="LFF (MDG-F)",MID(Proc[[#This Row],[Obj]],13,10),"")</f>
        <v/>
      </c>
      <c r="I4225" s="152"/>
      <c r="J4225" s="112" t="b">
        <f>Proc[[#This Row],[Requested]]=Proc[[#This Row],[CurrentParent]]</f>
        <v>1</v>
      </c>
      <c r="K4225" s="112" t="str">
        <f>IF(Proc[[#This Row],[Author]]="Marcela Urrego",VLOOKUP(LEFT(Proc[[#This Row],[Requested]],1),Table3[#All],2,0),VLOOKUP(Proc[[#This Row],[Author]],Table4[],2,0))</f>
        <v>HC</v>
      </c>
      <c r="L4225" s="112" t="s">
        <v>3524</v>
      </c>
      <c r="M4225" s="113">
        <v>45924</v>
      </c>
      <c r="N4225" s="113"/>
      <c r="O4225" s="113"/>
      <c r="P4225" s="114" t="str">
        <f ca="1">IF(Proc[[#This Row],[DaysAgeing]]&gt;5,"yep","on track")</f>
        <v>yep</v>
      </c>
      <c r="Q4225" s="2">
        <f ca="1">IF(Proc[[#This Row],[DateClosed]]="",ABS(NETWORKDAYS(Proc[[#This Row],[DateOpened]],TODAY()))-1,ABS(NETWORKDAYS(Proc[[#This Row],[DateOpened]],Proc[[#This Row],[DateClosed]]))-1)</f>
        <v>137</v>
      </c>
      <c r="R4225" s="114" t="s">
        <v>410</v>
      </c>
      <c r="S4225" s="112"/>
      <c r="T4225" s="153">
        <v>4224</v>
      </c>
    </row>
    <row r="4226" spans="1:20" hidden="1">
      <c r="A4226" s="111" t="s">
        <v>4524</v>
      </c>
      <c r="B4226" s="153" t="str">
        <f>IFERROR(VLOOKUP(Proc[[#This Row],[App]],Table2[],3,0),"open")</f>
        <v>ok</v>
      </c>
      <c r="C4226" s="111" t="s">
        <v>369</v>
      </c>
      <c r="D4226" s="152" t="s">
        <v>9465</v>
      </c>
      <c r="E4226" s="152" t="s">
        <v>4525</v>
      </c>
      <c r="F4226" s="153" t="s">
        <v>4525</v>
      </c>
      <c r="G4226" t="s">
        <v>406</v>
      </c>
      <c r="H4226" s="112" t="str">
        <f>IF(Proc[[#This Row],[type]]="LFF (MDG-F)",MID(Proc[[#This Row],[Obj]],13,10),"")</f>
        <v>BE50C00901</v>
      </c>
      <c r="I4226" s="152"/>
      <c r="J4226" s="112" t="b">
        <f>Proc[[#This Row],[Requested]]=Proc[[#This Row],[CurrentParent]]</f>
        <v>1</v>
      </c>
      <c r="K4226" s="153" t="str">
        <f>IF(Proc[[#This Row],[Author]]="Marcela Urrego",VLOOKUP(LEFT(Proc[[#This Row],[Requested]],1),Table3[#All],2,0),VLOOKUP(Proc[[#This Row],[Author]],Table4[],2,0))</f>
        <v>HC</v>
      </c>
      <c r="L4226" s="112" t="s">
        <v>3524</v>
      </c>
      <c r="M4226" s="113">
        <v>45924</v>
      </c>
      <c r="N4226" s="113"/>
      <c r="O4226" s="113"/>
      <c r="P4226" s="114" t="str">
        <f ca="1">IF(Proc[[#This Row],[DaysAgeing]]&gt;5,"yep","on track")</f>
        <v>yep</v>
      </c>
      <c r="Q4226" s="2">
        <f ca="1">IF(Proc[[#This Row],[DateClosed]]="",ABS(NETWORKDAYS(Proc[[#This Row],[DateOpened]],TODAY()))-1,ABS(NETWORKDAYS(Proc[[#This Row],[DateOpened]],Proc[[#This Row],[DateClosed]]))-1)</f>
        <v>137</v>
      </c>
      <c r="R4226" s="114" t="s">
        <v>410</v>
      </c>
      <c r="S4226" s="112"/>
      <c r="T4226" s="153">
        <v>4225</v>
      </c>
    </row>
    <row r="4227" spans="1:20" hidden="1">
      <c r="A4227" s="111" t="s">
        <v>4524</v>
      </c>
      <c r="B4227" s="153" t="str">
        <f>IFERROR(VLOOKUP(Proc[[#This Row],[App]],Table2[],3,0),"open")</f>
        <v>ok</v>
      </c>
      <c r="C4227" s="111" t="s">
        <v>369</v>
      </c>
      <c r="D4227" s="152" t="s">
        <v>9466</v>
      </c>
      <c r="E4227" s="152" t="s">
        <v>4526</v>
      </c>
      <c r="F4227" s="112" t="s">
        <v>4526</v>
      </c>
      <c r="G4227" s="111" t="s">
        <v>406</v>
      </c>
      <c r="H4227" s="112" t="str">
        <f>IF(Proc[[#This Row],[type]]="LFF (MDG-F)",MID(Proc[[#This Row],[Obj]],13,10),"")</f>
        <v>BE50C00912</v>
      </c>
      <c r="I4227" s="152"/>
      <c r="J4227" s="112" t="b">
        <f>Proc[[#This Row],[Requested]]=Proc[[#This Row],[CurrentParent]]</f>
        <v>1</v>
      </c>
      <c r="K4227" s="153" t="str">
        <f>IF(Proc[[#This Row],[Author]]="Marcela Urrego",VLOOKUP(LEFT(Proc[[#This Row],[Requested]],1),Table3[#All],2,0),VLOOKUP(Proc[[#This Row],[Author]],Table4[],2,0))</f>
        <v>HC</v>
      </c>
      <c r="L4227" s="112" t="s">
        <v>3524</v>
      </c>
      <c r="M4227" s="113">
        <v>45924</v>
      </c>
      <c r="N4227" s="113"/>
      <c r="O4227" s="113"/>
      <c r="P4227" s="114" t="str">
        <f ca="1">IF(Proc[[#This Row],[DaysAgeing]]&gt;5,"yep","on track")</f>
        <v>yep</v>
      </c>
      <c r="Q4227" s="2">
        <f ca="1">IF(Proc[[#This Row],[DateClosed]]="",ABS(NETWORKDAYS(Proc[[#This Row],[DateOpened]],TODAY()))-1,ABS(NETWORKDAYS(Proc[[#This Row],[DateOpened]],Proc[[#This Row],[DateClosed]]))-1)</f>
        <v>137</v>
      </c>
      <c r="R4227" s="114" t="s">
        <v>410</v>
      </c>
      <c r="S4227" s="112"/>
      <c r="T4227" s="153">
        <v>4226</v>
      </c>
    </row>
    <row r="4228" spans="1:20" hidden="1">
      <c r="A4228" s="111" t="s">
        <v>4524</v>
      </c>
      <c r="B4228" s="153" t="str">
        <f>IFERROR(VLOOKUP(Proc[[#This Row],[App]],Table2[],3,0),"open")</f>
        <v>ok</v>
      </c>
      <c r="C4228" s="111" t="s">
        <v>369</v>
      </c>
      <c r="D4228" s="152" t="s">
        <v>9467</v>
      </c>
      <c r="E4228" s="152" t="s">
        <v>4525</v>
      </c>
      <c r="F4228" s="153" t="s">
        <v>4525</v>
      </c>
      <c r="G4228" s="111" t="s">
        <v>406</v>
      </c>
      <c r="H4228" s="112" t="str">
        <f>IF(Proc[[#This Row],[type]]="LFF (MDG-F)",MID(Proc[[#This Row],[Obj]],13,10),"")</f>
        <v>BE50C00921</v>
      </c>
      <c r="I4228" s="152"/>
      <c r="J4228" s="112" t="b">
        <f>Proc[[#This Row],[Requested]]=Proc[[#This Row],[CurrentParent]]</f>
        <v>1</v>
      </c>
      <c r="K4228" s="153" t="str">
        <f>IF(Proc[[#This Row],[Author]]="Marcela Urrego",VLOOKUP(LEFT(Proc[[#This Row],[Requested]],1),Table3[#All],2,0),VLOOKUP(Proc[[#This Row],[Author]],Table4[],2,0))</f>
        <v>HC</v>
      </c>
      <c r="L4228" s="153" t="s">
        <v>3524</v>
      </c>
      <c r="M4228" s="113">
        <v>45924</v>
      </c>
      <c r="N4228" s="113"/>
      <c r="O4228" s="113"/>
      <c r="P4228" s="114" t="str">
        <f ca="1">IF(Proc[[#This Row],[DaysAgeing]]&gt;5,"yep","on track")</f>
        <v>yep</v>
      </c>
      <c r="Q4228" s="2">
        <f ca="1">IF(Proc[[#This Row],[DateClosed]]="",ABS(NETWORKDAYS(Proc[[#This Row],[DateOpened]],TODAY()))-1,ABS(NETWORKDAYS(Proc[[#This Row],[DateOpened]],Proc[[#This Row],[DateClosed]]))-1)</f>
        <v>137</v>
      </c>
      <c r="R4228" s="114" t="s">
        <v>410</v>
      </c>
      <c r="S4228" s="112"/>
      <c r="T4228" s="153">
        <v>4227</v>
      </c>
    </row>
    <row r="4229" spans="1:20" hidden="1">
      <c r="A4229" s="111" t="s">
        <v>4524</v>
      </c>
      <c r="B4229" s="153" t="str">
        <f>IFERROR(VLOOKUP(Proc[[#This Row],[App]],Table2[],3,0),"open")</f>
        <v>ok</v>
      </c>
      <c r="C4229" s="111" t="s">
        <v>369</v>
      </c>
      <c r="D4229" s="152" t="s">
        <v>9468</v>
      </c>
      <c r="E4229" s="152" t="s">
        <v>4525</v>
      </c>
      <c r="F4229" s="112" t="s">
        <v>4525</v>
      </c>
      <c r="G4229" s="111" t="s">
        <v>406</v>
      </c>
      <c r="H4229" s="112" t="str">
        <f>IF(Proc[[#This Row],[type]]="LFF (MDG-F)",MID(Proc[[#This Row],[Obj]],13,10),"")</f>
        <v>CN50GCA002</v>
      </c>
      <c r="I4229" s="152"/>
      <c r="J4229" s="112" t="b">
        <f>Proc[[#This Row],[Requested]]=Proc[[#This Row],[CurrentParent]]</f>
        <v>1</v>
      </c>
      <c r="K4229" s="153" t="str">
        <f>IF(Proc[[#This Row],[Author]]="Marcela Urrego",VLOOKUP(LEFT(Proc[[#This Row],[Requested]],1),Table3[#All],2,0),VLOOKUP(Proc[[#This Row],[Author]],Table4[],2,0))</f>
        <v>HC</v>
      </c>
      <c r="L4229" s="112" t="s">
        <v>3524</v>
      </c>
      <c r="M4229" s="113">
        <v>45924</v>
      </c>
      <c r="N4229" s="113"/>
      <c r="O4229" s="113"/>
      <c r="P4229" s="114" t="str">
        <f ca="1">IF(Proc[[#This Row],[DaysAgeing]]&gt;5,"yep","on track")</f>
        <v>yep</v>
      </c>
      <c r="Q4229" s="2">
        <f ca="1">IF(Proc[[#This Row],[DateClosed]]="",ABS(NETWORKDAYS(Proc[[#This Row],[DateOpened]],TODAY()))-1,ABS(NETWORKDAYS(Proc[[#This Row],[DateOpened]],Proc[[#This Row],[DateClosed]]))-1)</f>
        <v>137</v>
      </c>
      <c r="R4229" s="114" t="s">
        <v>410</v>
      </c>
      <c r="S4229" s="112"/>
      <c r="T4229" s="153">
        <v>4228</v>
      </c>
    </row>
    <row r="4230" spans="1:20" hidden="1">
      <c r="A4230" s="111" t="s">
        <v>4524</v>
      </c>
      <c r="B4230" s="112" t="str">
        <f>IFERROR(VLOOKUP(Proc[[#This Row],[App]],Table2[],3,0),"open")</f>
        <v>ok</v>
      </c>
      <c r="C4230" s="111" t="s">
        <v>369</v>
      </c>
      <c r="D4230" s="152" t="s">
        <v>9469</v>
      </c>
      <c r="E4230" s="152" t="s">
        <v>4526</v>
      </c>
      <c r="F4230" s="112" t="s">
        <v>4526</v>
      </c>
      <c r="G4230" s="111" t="s">
        <v>406</v>
      </c>
      <c r="H4230" s="112" t="str">
        <f>IF(Proc[[#This Row],[type]]="LFF (MDG-F)",MID(Proc[[#This Row],[Obj]],13,10),"")</f>
        <v>CN50GCA004</v>
      </c>
      <c r="I4230" s="152"/>
      <c r="J4230" s="112" t="b">
        <f>Proc[[#This Row],[Requested]]=Proc[[#This Row],[CurrentParent]]</f>
        <v>1</v>
      </c>
      <c r="K4230" s="112" t="str">
        <f>IF(Proc[[#This Row],[Author]]="Marcela Urrego",VLOOKUP(LEFT(Proc[[#This Row],[Requested]],1),Table3[#All],2,0),VLOOKUP(Proc[[#This Row],[Author]],Table4[],2,0))</f>
        <v>HC</v>
      </c>
      <c r="L4230" s="112" t="s">
        <v>3524</v>
      </c>
      <c r="M4230" s="113">
        <v>45924</v>
      </c>
      <c r="N4230" s="113"/>
      <c r="O4230" s="113"/>
      <c r="P4230" s="114" t="str">
        <f ca="1">IF(Proc[[#This Row],[DaysAgeing]]&gt;5,"yep","on track")</f>
        <v>yep</v>
      </c>
      <c r="Q4230" s="2">
        <f ca="1">IF(Proc[[#This Row],[DateClosed]]="",ABS(NETWORKDAYS(Proc[[#This Row],[DateOpened]],TODAY()))-1,ABS(NETWORKDAYS(Proc[[#This Row],[DateOpened]],Proc[[#This Row],[DateClosed]]))-1)</f>
        <v>137</v>
      </c>
      <c r="R4230" s="114" t="s">
        <v>410</v>
      </c>
      <c r="S4230" s="112"/>
      <c r="T4230" s="153">
        <v>4229</v>
      </c>
    </row>
    <row r="4231" spans="1:20" hidden="1">
      <c r="A4231" s="111" t="s">
        <v>4524</v>
      </c>
      <c r="B4231" s="112" t="str">
        <f>IFERROR(VLOOKUP(Proc[[#This Row],[App]],Table2[],3,0),"open")</f>
        <v>ok</v>
      </c>
      <c r="C4231" s="111" t="s">
        <v>369</v>
      </c>
      <c r="D4231" s="152" t="s">
        <v>9470</v>
      </c>
      <c r="E4231" s="152" t="s">
        <v>4526</v>
      </c>
      <c r="F4231" s="112" t="s">
        <v>4526</v>
      </c>
      <c r="G4231" s="111" t="s">
        <v>406</v>
      </c>
      <c r="H4231" s="112" t="str">
        <f>IF(Proc[[#This Row],[type]]="LFF (MDG-F)",MID(Proc[[#This Row],[Obj]],13,10),"")</f>
        <v>CN50GCA005</v>
      </c>
      <c r="I4231" s="152"/>
      <c r="J4231" s="112" t="b">
        <f>Proc[[#This Row],[Requested]]=Proc[[#This Row],[CurrentParent]]</f>
        <v>1</v>
      </c>
      <c r="K4231" s="112" t="str">
        <f>IF(Proc[[#This Row],[Author]]="Marcela Urrego",VLOOKUP(LEFT(Proc[[#This Row],[Requested]],1),Table3[#All],2,0),VLOOKUP(Proc[[#This Row],[Author]],Table4[],2,0))</f>
        <v>HC</v>
      </c>
      <c r="L4231" s="112" t="s">
        <v>3524</v>
      </c>
      <c r="M4231" s="113">
        <v>45924</v>
      </c>
      <c r="N4231" s="113"/>
      <c r="O4231" s="113"/>
      <c r="P4231" s="114" t="str">
        <f ca="1">IF(Proc[[#This Row],[DaysAgeing]]&gt;5,"yep","on track")</f>
        <v>yep</v>
      </c>
      <c r="Q4231" s="2">
        <f ca="1">IF(Proc[[#This Row],[DateClosed]]="",ABS(NETWORKDAYS(Proc[[#This Row],[DateOpened]],TODAY()))-1,ABS(NETWORKDAYS(Proc[[#This Row],[DateOpened]],Proc[[#This Row],[DateClosed]]))-1)</f>
        <v>137</v>
      </c>
      <c r="R4231" s="114" t="s">
        <v>410</v>
      </c>
      <c r="S4231" s="112"/>
      <c r="T4231" s="153">
        <v>4230</v>
      </c>
    </row>
    <row r="4232" spans="1:20" hidden="1">
      <c r="A4232" s="111" t="s">
        <v>4524</v>
      </c>
      <c r="B4232" s="153" t="str">
        <f>IFERROR(VLOOKUP(Proc[[#This Row],[App]],Table2[],3,0),"open")</f>
        <v>ok</v>
      </c>
      <c r="C4232" s="111" t="s">
        <v>369</v>
      </c>
      <c r="D4232" s="152" t="s">
        <v>9471</v>
      </c>
      <c r="E4232" s="152" t="s">
        <v>4526</v>
      </c>
      <c r="F4232" s="153" t="s">
        <v>4526</v>
      </c>
      <c r="G4232" s="111" t="s">
        <v>406</v>
      </c>
      <c r="H4232" s="112" t="str">
        <f>IF(Proc[[#This Row],[type]]="LFF (MDG-F)",MID(Proc[[#This Row],[Obj]],13,10),"")</f>
        <v>CN50GCA012</v>
      </c>
      <c r="I4232" s="152"/>
      <c r="J4232" s="112" t="b">
        <f>Proc[[#This Row],[Requested]]=Proc[[#This Row],[CurrentParent]]</f>
        <v>1</v>
      </c>
      <c r="K4232" s="153" t="str">
        <f>IF(Proc[[#This Row],[Author]]="Marcela Urrego",VLOOKUP(LEFT(Proc[[#This Row],[Requested]],1),Table3[#All],2,0),VLOOKUP(Proc[[#This Row],[Author]],Table4[],2,0))</f>
        <v>HC</v>
      </c>
      <c r="L4232" s="112" t="s">
        <v>3524</v>
      </c>
      <c r="M4232" s="113">
        <v>45924</v>
      </c>
      <c r="N4232" s="113"/>
      <c r="O4232" s="113"/>
      <c r="P4232" s="114" t="str">
        <f ca="1">IF(Proc[[#This Row],[DaysAgeing]]&gt;5,"yep","on track")</f>
        <v>yep</v>
      </c>
      <c r="Q4232" s="2">
        <f ca="1">IF(Proc[[#This Row],[DateClosed]]="",ABS(NETWORKDAYS(Proc[[#This Row],[DateOpened]],TODAY()))-1,ABS(NETWORKDAYS(Proc[[#This Row],[DateOpened]],Proc[[#This Row],[DateClosed]]))-1)</f>
        <v>137</v>
      </c>
      <c r="R4232" s="114" t="s">
        <v>410</v>
      </c>
      <c r="S4232" s="112"/>
      <c r="T4232" s="153">
        <v>4231</v>
      </c>
    </row>
    <row r="4233" spans="1:20" hidden="1">
      <c r="A4233" s="111" t="s">
        <v>4524</v>
      </c>
      <c r="B4233" s="153" t="str">
        <f>IFERROR(VLOOKUP(Proc[[#This Row],[App]],Table2[],3,0),"open")</f>
        <v>ok</v>
      </c>
      <c r="C4233" s="111" t="s">
        <v>369</v>
      </c>
      <c r="D4233" s="152" t="s">
        <v>9472</v>
      </c>
      <c r="E4233" s="152" t="s">
        <v>4525</v>
      </c>
      <c r="F4233" s="153" t="s">
        <v>4525</v>
      </c>
      <c r="G4233" s="111" t="s">
        <v>406</v>
      </c>
      <c r="H4233" s="112" t="str">
        <f>IF(Proc[[#This Row],[type]]="LFF (MDG-F)",MID(Proc[[#This Row],[Obj]],13,10),"")</f>
        <v>CN90GCA002</v>
      </c>
      <c r="I4233" s="152"/>
      <c r="J4233" s="112" t="b">
        <f>Proc[[#This Row],[Requested]]=Proc[[#This Row],[CurrentParent]]</f>
        <v>1</v>
      </c>
      <c r="K4233" s="153" t="str">
        <f>IF(Proc[[#This Row],[Author]]="Marcela Urrego",VLOOKUP(LEFT(Proc[[#This Row],[Requested]],1),Table3[#All],2,0),VLOOKUP(Proc[[#This Row],[Author]],Table4[],2,0))</f>
        <v>HC</v>
      </c>
      <c r="L4233" s="112" t="s">
        <v>3524</v>
      </c>
      <c r="M4233" s="113">
        <v>45924</v>
      </c>
      <c r="N4233" s="113"/>
      <c r="O4233" s="113"/>
      <c r="P4233" s="114" t="str">
        <f ca="1">IF(Proc[[#This Row],[DaysAgeing]]&gt;5,"yep","on track")</f>
        <v>yep</v>
      </c>
      <c r="Q4233" s="2">
        <f ca="1">IF(Proc[[#This Row],[DateClosed]]="",ABS(NETWORKDAYS(Proc[[#This Row],[DateOpened]],TODAY()))-1,ABS(NETWORKDAYS(Proc[[#This Row],[DateOpened]],Proc[[#This Row],[DateClosed]]))-1)</f>
        <v>137</v>
      </c>
      <c r="R4233" s="114" t="s">
        <v>410</v>
      </c>
      <c r="S4233" s="112"/>
      <c r="T4233" s="153">
        <v>4232</v>
      </c>
    </row>
    <row r="4234" spans="1:20" hidden="1">
      <c r="A4234" s="111" t="s">
        <v>4524</v>
      </c>
      <c r="B4234" s="153" t="str">
        <f>IFERROR(VLOOKUP(Proc[[#This Row],[App]],Table2[],3,0),"open")</f>
        <v>ok</v>
      </c>
      <c r="C4234" s="111" t="s">
        <v>369</v>
      </c>
      <c r="D4234" s="152" t="s">
        <v>9473</v>
      </c>
      <c r="E4234" s="152" t="s">
        <v>4526</v>
      </c>
      <c r="F4234" s="153" t="s">
        <v>4526</v>
      </c>
      <c r="G4234" s="111" t="s">
        <v>406</v>
      </c>
      <c r="H4234" s="112" t="str">
        <f>IF(Proc[[#This Row],[type]]="LFF (MDG-F)",MID(Proc[[#This Row],[Obj]],13,10),"")</f>
        <v>CN90GCA004</v>
      </c>
      <c r="I4234" s="152"/>
      <c r="J4234" s="112" t="b">
        <f>Proc[[#This Row],[Requested]]=Proc[[#This Row],[CurrentParent]]</f>
        <v>1</v>
      </c>
      <c r="K4234" s="153" t="str">
        <f>IF(Proc[[#This Row],[Author]]="Marcela Urrego",VLOOKUP(LEFT(Proc[[#This Row],[Requested]],1),Table3[#All],2,0),VLOOKUP(Proc[[#This Row],[Author]],Table4[],2,0))</f>
        <v>HC</v>
      </c>
      <c r="L4234" s="112" t="s">
        <v>3524</v>
      </c>
      <c r="M4234" s="113">
        <v>45924</v>
      </c>
      <c r="N4234" s="113"/>
      <c r="O4234" s="113"/>
      <c r="P4234" s="114" t="str">
        <f ca="1">IF(Proc[[#This Row],[DaysAgeing]]&gt;5,"yep","on track")</f>
        <v>yep</v>
      </c>
      <c r="Q4234" s="2">
        <f ca="1">IF(Proc[[#This Row],[DateClosed]]="",ABS(NETWORKDAYS(Proc[[#This Row],[DateOpened]],TODAY()))-1,ABS(NETWORKDAYS(Proc[[#This Row],[DateOpened]],Proc[[#This Row],[DateClosed]]))-1)</f>
        <v>137</v>
      </c>
      <c r="R4234" s="114" t="s">
        <v>410</v>
      </c>
      <c r="S4234" s="112"/>
      <c r="T4234" s="153">
        <v>4233</v>
      </c>
    </row>
    <row r="4235" spans="1:20" hidden="1">
      <c r="A4235" s="111" t="s">
        <v>4524</v>
      </c>
      <c r="B4235" s="153" t="str">
        <f>IFERROR(VLOOKUP(Proc[[#This Row],[App]],Table2[],3,0),"open")</f>
        <v>ok</v>
      </c>
      <c r="C4235" s="111" t="s">
        <v>369</v>
      </c>
      <c r="D4235" s="152" t="s">
        <v>9474</v>
      </c>
      <c r="E4235" s="152" t="s">
        <v>4526</v>
      </c>
      <c r="F4235" s="153" t="s">
        <v>4526</v>
      </c>
      <c r="G4235" s="111" t="s">
        <v>406</v>
      </c>
      <c r="H4235" s="112" t="str">
        <f>IF(Proc[[#This Row],[type]]="LFF (MDG-F)",MID(Proc[[#This Row],[Obj]],13,10),"")</f>
        <v>CN90GCA005</v>
      </c>
      <c r="I4235" s="152"/>
      <c r="J4235" s="112" t="b">
        <f>Proc[[#This Row],[Requested]]=Proc[[#This Row],[CurrentParent]]</f>
        <v>1</v>
      </c>
      <c r="K4235" s="153" t="str">
        <f>IF(Proc[[#This Row],[Author]]="Marcela Urrego",VLOOKUP(LEFT(Proc[[#This Row],[Requested]],1),Table3[#All],2,0),VLOOKUP(Proc[[#This Row],[Author]],Table4[],2,0))</f>
        <v>HC</v>
      </c>
      <c r="L4235" s="112" t="s">
        <v>3524</v>
      </c>
      <c r="M4235" s="113">
        <v>45924</v>
      </c>
      <c r="N4235" s="113"/>
      <c r="O4235" s="113"/>
      <c r="P4235" s="114" t="str">
        <f ca="1">IF(Proc[[#This Row],[DaysAgeing]]&gt;5,"yep","on track")</f>
        <v>yep</v>
      </c>
      <c r="Q4235" s="2">
        <f ca="1">IF(Proc[[#This Row],[DateClosed]]="",ABS(NETWORKDAYS(Proc[[#This Row],[DateOpened]],TODAY()))-1,ABS(NETWORKDAYS(Proc[[#This Row],[DateOpened]],Proc[[#This Row],[DateClosed]]))-1)</f>
        <v>137</v>
      </c>
      <c r="R4235" s="114" t="s">
        <v>410</v>
      </c>
      <c r="S4235" s="112"/>
      <c r="T4235" s="153">
        <v>4234</v>
      </c>
    </row>
    <row r="4236" spans="1:20" hidden="1">
      <c r="A4236" s="111" t="s">
        <v>4524</v>
      </c>
      <c r="B4236" s="153" t="str">
        <f>IFERROR(VLOOKUP(Proc[[#This Row],[App]],Table2[],3,0),"open")</f>
        <v>ok</v>
      </c>
      <c r="C4236" s="111" t="s">
        <v>369</v>
      </c>
      <c r="D4236" s="152" t="s">
        <v>9475</v>
      </c>
      <c r="E4236" s="152" t="s">
        <v>4526</v>
      </c>
      <c r="F4236" s="153" t="s">
        <v>4526</v>
      </c>
      <c r="G4236" s="111" t="s">
        <v>406</v>
      </c>
      <c r="H4236" s="112" t="str">
        <f>IF(Proc[[#This Row],[type]]="LFF (MDG-F)",MID(Proc[[#This Row],[Obj]],13,10),"")</f>
        <v>CN90GCA012</v>
      </c>
      <c r="I4236" s="152"/>
      <c r="J4236" s="112" t="b">
        <f>Proc[[#This Row],[Requested]]=Proc[[#This Row],[CurrentParent]]</f>
        <v>1</v>
      </c>
      <c r="K4236" s="153" t="str">
        <f>IF(Proc[[#This Row],[Author]]="Marcela Urrego",VLOOKUP(LEFT(Proc[[#This Row],[Requested]],1),Table3[#All],2,0),VLOOKUP(Proc[[#This Row],[Author]],Table4[],2,0))</f>
        <v>HC</v>
      </c>
      <c r="L4236" s="112" t="s">
        <v>3524</v>
      </c>
      <c r="M4236" s="113">
        <v>45924</v>
      </c>
      <c r="N4236" s="113"/>
      <c r="O4236" s="113"/>
      <c r="P4236" s="114" t="str">
        <f ca="1">IF(Proc[[#This Row],[DaysAgeing]]&gt;5,"yep","on track")</f>
        <v>yep</v>
      </c>
      <c r="Q4236" s="2">
        <f ca="1">IF(Proc[[#This Row],[DateClosed]]="",ABS(NETWORKDAYS(Proc[[#This Row],[DateOpened]],TODAY()))-1,ABS(NETWORKDAYS(Proc[[#This Row],[DateOpened]],Proc[[#This Row],[DateClosed]]))-1)</f>
        <v>137</v>
      </c>
      <c r="R4236" s="114" t="s">
        <v>410</v>
      </c>
      <c r="S4236" s="112"/>
      <c r="T4236" s="153">
        <v>4235</v>
      </c>
    </row>
    <row r="4237" spans="1:20" hidden="1">
      <c r="A4237" s="111" t="s">
        <v>4524</v>
      </c>
      <c r="B4237" s="153" t="str">
        <f>IFERROR(VLOOKUP(Proc[[#This Row],[App]],Table2[],3,0),"open")</f>
        <v>ok</v>
      </c>
      <c r="C4237" s="111" t="s">
        <v>369</v>
      </c>
      <c r="D4237" s="152" t="s">
        <v>9476</v>
      </c>
      <c r="E4237" s="152" t="s">
        <v>4526</v>
      </c>
      <c r="F4237" s="153" t="s">
        <v>4526</v>
      </c>
      <c r="G4237" s="111" t="s">
        <v>406</v>
      </c>
      <c r="H4237" s="112" t="str">
        <f>IF(Proc[[#This Row],[type]]="LFF (MDG-F)",MID(Proc[[#This Row],[Obj]],13,10),"")</f>
        <v>CN90GCA022</v>
      </c>
      <c r="I4237" s="152"/>
      <c r="J4237" s="112" t="b">
        <f>Proc[[#This Row],[Requested]]=Proc[[#This Row],[CurrentParent]]</f>
        <v>1</v>
      </c>
      <c r="K4237" s="153" t="str">
        <f>IF(Proc[[#This Row],[Author]]="Marcela Urrego",VLOOKUP(LEFT(Proc[[#This Row],[Requested]],1),Table3[#All],2,0),VLOOKUP(Proc[[#This Row],[Author]],Table4[],2,0))</f>
        <v>HC</v>
      </c>
      <c r="L4237" s="112" t="s">
        <v>3524</v>
      </c>
      <c r="M4237" s="113">
        <v>45924</v>
      </c>
      <c r="N4237" s="113"/>
      <c r="O4237" s="113"/>
      <c r="P4237" s="114" t="str">
        <f ca="1">IF(Proc[[#This Row],[DaysAgeing]]&gt;5,"yep","on track")</f>
        <v>yep</v>
      </c>
      <c r="Q4237" s="2">
        <f ca="1">IF(Proc[[#This Row],[DateClosed]]="",ABS(NETWORKDAYS(Proc[[#This Row],[DateOpened]],TODAY()))-1,ABS(NETWORKDAYS(Proc[[#This Row],[DateOpened]],Proc[[#This Row],[DateClosed]]))-1)</f>
        <v>137</v>
      </c>
      <c r="R4237" s="114" t="s">
        <v>410</v>
      </c>
      <c r="S4237" s="112"/>
      <c r="T4237" s="153">
        <v>4236</v>
      </c>
    </row>
    <row r="4238" spans="1:20" hidden="1">
      <c r="A4238" s="111" t="s">
        <v>4524</v>
      </c>
      <c r="B4238" s="153" t="str">
        <f>IFERROR(VLOOKUP(Proc[[#This Row],[App]],Table2[],3,0),"open")</f>
        <v>ok</v>
      </c>
      <c r="C4238" s="111" t="s">
        <v>369</v>
      </c>
      <c r="D4238" s="152" t="s">
        <v>9477</v>
      </c>
      <c r="E4238" s="152" t="s">
        <v>4526</v>
      </c>
      <c r="F4238" s="153" t="s">
        <v>4526</v>
      </c>
      <c r="G4238" s="111" t="s">
        <v>406</v>
      </c>
      <c r="H4238" s="112" t="str">
        <f>IF(Proc[[#This Row],[type]]="LFF (MDG-F)",MID(Proc[[#This Row],[Obj]],13,10),"")</f>
        <v>CN90GCA032</v>
      </c>
      <c r="I4238" s="152"/>
      <c r="J4238" s="112" t="b">
        <f>Proc[[#This Row],[Requested]]=Proc[[#This Row],[CurrentParent]]</f>
        <v>1</v>
      </c>
      <c r="K4238" s="153" t="str">
        <f>IF(Proc[[#This Row],[Author]]="Marcela Urrego",VLOOKUP(LEFT(Proc[[#This Row],[Requested]],1),Table3[#All],2,0),VLOOKUP(Proc[[#This Row],[Author]],Table4[],2,0))</f>
        <v>HC</v>
      </c>
      <c r="L4238" s="112" t="s">
        <v>3524</v>
      </c>
      <c r="M4238" s="113">
        <v>45924</v>
      </c>
      <c r="N4238" s="113"/>
      <c r="O4238" s="113"/>
      <c r="P4238" s="114" t="str">
        <f ca="1">IF(Proc[[#This Row],[DaysAgeing]]&gt;5,"yep","on track")</f>
        <v>yep</v>
      </c>
      <c r="Q4238" s="2">
        <f ca="1">IF(Proc[[#This Row],[DateClosed]]="",ABS(NETWORKDAYS(Proc[[#This Row],[DateOpened]],TODAY()))-1,ABS(NETWORKDAYS(Proc[[#This Row],[DateOpened]],Proc[[#This Row],[DateClosed]]))-1)</f>
        <v>137</v>
      </c>
      <c r="R4238" s="114" t="s">
        <v>410</v>
      </c>
      <c r="S4238" s="112"/>
      <c r="T4238" s="153">
        <v>4237</v>
      </c>
    </row>
    <row r="4239" spans="1:20" hidden="1">
      <c r="A4239" s="111" t="s">
        <v>4524</v>
      </c>
      <c r="B4239" s="153" t="str">
        <f>IFERROR(VLOOKUP(Proc[[#This Row],[App]],Table2[],3,0),"open")</f>
        <v>ok</v>
      </c>
      <c r="C4239" s="111" t="s">
        <v>369</v>
      </c>
      <c r="D4239" s="152" t="s">
        <v>9478</v>
      </c>
      <c r="E4239" s="152" t="s">
        <v>4525</v>
      </c>
      <c r="F4239" s="153" t="s">
        <v>4525</v>
      </c>
      <c r="G4239" s="111" t="s">
        <v>406</v>
      </c>
      <c r="H4239" s="112" t="str">
        <f>IF(Proc[[#This Row],[type]]="LFF (MDG-F)",MID(Proc[[#This Row],[Obj]],13,10),"")</f>
        <v>DE10694000</v>
      </c>
      <c r="I4239" s="152"/>
      <c r="J4239" s="112" t="b">
        <f>Proc[[#This Row],[Requested]]=Proc[[#This Row],[CurrentParent]]</f>
        <v>1</v>
      </c>
      <c r="K4239" s="153" t="str">
        <f>IF(Proc[[#This Row],[Author]]="Marcela Urrego",VLOOKUP(LEFT(Proc[[#This Row],[Requested]],1),Table3[#All],2,0),VLOOKUP(Proc[[#This Row],[Author]],Table4[],2,0))</f>
        <v>HC</v>
      </c>
      <c r="L4239" s="112" t="s">
        <v>3524</v>
      </c>
      <c r="M4239" s="113">
        <v>45924</v>
      </c>
      <c r="N4239" s="113"/>
      <c r="O4239" s="113"/>
      <c r="P4239" s="114" t="str">
        <f ca="1">IF(Proc[[#This Row],[DaysAgeing]]&gt;5,"yep","on track")</f>
        <v>yep</v>
      </c>
      <c r="Q4239" s="2">
        <f ca="1">IF(Proc[[#This Row],[DateClosed]]="",ABS(NETWORKDAYS(Proc[[#This Row],[DateOpened]],TODAY()))-1,ABS(NETWORKDAYS(Proc[[#This Row],[DateOpened]],Proc[[#This Row],[DateClosed]]))-1)</f>
        <v>137</v>
      </c>
      <c r="R4239" s="114" t="s">
        <v>410</v>
      </c>
      <c r="S4239" s="112"/>
      <c r="T4239" s="153">
        <v>4238</v>
      </c>
    </row>
    <row r="4240" spans="1:20" hidden="1">
      <c r="A4240" s="111" t="s">
        <v>4524</v>
      </c>
      <c r="B4240" s="153" t="str">
        <f>IFERROR(VLOOKUP(Proc[[#This Row],[App]],Table2[],3,0),"open")</f>
        <v>ok</v>
      </c>
      <c r="C4240" s="111" t="s">
        <v>369</v>
      </c>
      <c r="D4240" s="152" t="s">
        <v>9479</v>
      </c>
      <c r="E4240" s="152" t="s">
        <v>4525</v>
      </c>
      <c r="F4240" s="153" t="s">
        <v>4525</v>
      </c>
      <c r="G4240" s="111" t="s">
        <v>406</v>
      </c>
      <c r="H4240" s="112" t="str">
        <f>IF(Proc[[#This Row],[type]]="LFF (MDG-F)",MID(Proc[[#This Row],[Obj]],13,10),"")</f>
        <v>DE50C00011</v>
      </c>
      <c r="I4240" s="152"/>
      <c r="J4240" s="112" t="b">
        <f>Proc[[#This Row],[Requested]]=Proc[[#This Row],[CurrentParent]]</f>
        <v>1</v>
      </c>
      <c r="K4240" s="153" t="str">
        <f>IF(Proc[[#This Row],[Author]]="Marcela Urrego",VLOOKUP(LEFT(Proc[[#This Row],[Requested]],1),Table3[#All],2,0),VLOOKUP(Proc[[#This Row],[Author]],Table4[],2,0))</f>
        <v>HC</v>
      </c>
      <c r="L4240" s="112" t="s">
        <v>3524</v>
      </c>
      <c r="M4240" s="113">
        <v>45924</v>
      </c>
      <c r="N4240" s="113"/>
      <c r="O4240" s="113"/>
      <c r="P4240" s="114" t="str">
        <f ca="1">IF(Proc[[#This Row],[DaysAgeing]]&gt;5,"yep","on track")</f>
        <v>yep</v>
      </c>
      <c r="Q4240" s="2">
        <f ca="1">IF(Proc[[#This Row],[DateClosed]]="",ABS(NETWORKDAYS(Proc[[#This Row],[DateOpened]],TODAY()))-1,ABS(NETWORKDAYS(Proc[[#This Row],[DateOpened]],Proc[[#This Row],[DateClosed]]))-1)</f>
        <v>137</v>
      </c>
      <c r="R4240" s="114" t="s">
        <v>410</v>
      </c>
      <c r="S4240" s="112"/>
      <c r="T4240" s="153">
        <v>4239</v>
      </c>
    </row>
    <row r="4241" spans="1:20" hidden="1">
      <c r="A4241" s="111" t="s">
        <v>4524</v>
      </c>
      <c r="B4241" s="153" t="str">
        <f>IFERROR(VLOOKUP(Proc[[#This Row],[App]],Table2[],3,0),"open")</f>
        <v>ok</v>
      </c>
      <c r="C4241" s="111" t="s">
        <v>369</v>
      </c>
      <c r="D4241" s="152" t="s">
        <v>9480</v>
      </c>
      <c r="E4241" s="152" t="s">
        <v>4525</v>
      </c>
      <c r="F4241" s="153" t="s">
        <v>4525</v>
      </c>
      <c r="G4241" s="111" t="s">
        <v>406</v>
      </c>
      <c r="H4241" s="112" t="str">
        <f>IF(Proc[[#This Row],[type]]="LFF (MDG-F)",MID(Proc[[#This Row],[Obj]],13,10),"")</f>
        <v>DE50C06595</v>
      </c>
      <c r="I4241" s="152"/>
      <c r="J4241" s="112" t="b">
        <f>Proc[[#This Row],[Requested]]=Proc[[#This Row],[CurrentParent]]</f>
        <v>1</v>
      </c>
      <c r="K4241" s="153" t="str">
        <f>IF(Proc[[#This Row],[Author]]="Marcela Urrego",VLOOKUP(LEFT(Proc[[#This Row],[Requested]],1),Table3[#All],2,0),VLOOKUP(Proc[[#This Row],[Author]],Table4[],2,0))</f>
        <v>HC</v>
      </c>
      <c r="L4241" s="112" t="s">
        <v>3524</v>
      </c>
      <c r="M4241" s="113">
        <v>45924</v>
      </c>
      <c r="N4241" s="113"/>
      <c r="O4241" s="113"/>
      <c r="P4241" s="114" t="str">
        <f ca="1">IF(Proc[[#This Row],[DaysAgeing]]&gt;5,"yep","on track")</f>
        <v>yep</v>
      </c>
      <c r="Q4241" s="2">
        <f ca="1">IF(Proc[[#This Row],[DateClosed]]="",ABS(NETWORKDAYS(Proc[[#This Row],[DateOpened]],TODAY()))-1,ABS(NETWORKDAYS(Proc[[#This Row],[DateOpened]],Proc[[#This Row],[DateClosed]]))-1)</f>
        <v>137</v>
      </c>
      <c r="R4241" s="114" t="s">
        <v>410</v>
      </c>
      <c r="S4241" s="112"/>
      <c r="T4241" s="153">
        <v>4240</v>
      </c>
    </row>
    <row r="4242" spans="1:20" hidden="1">
      <c r="A4242" s="111" t="s">
        <v>4524</v>
      </c>
      <c r="B4242" s="153" t="str">
        <f>IFERROR(VLOOKUP(Proc[[#This Row],[App]],Table2[],3,0),"open")</f>
        <v>ok</v>
      </c>
      <c r="C4242" s="111" t="s">
        <v>369</v>
      </c>
      <c r="D4242" s="152" t="s">
        <v>9481</v>
      </c>
      <c r="E4242" s="152" t="s">
        <v>4525</v>
      </c>
      <c r="F4242" s="153" t="s">
        <v>4525</v>
      </c>
      <c r="G4242" s="111" t="s">
        <v>406</v>
      </c>
      <c r="H4242" s="112" t="str">
        <f>IF(Proc[[#This Row],[type]]="LFF (MDG-F)",MID(Proc[[#This Row],[Obj]],13,10),"")</f>
        <v>DE50C06886</v>
      </c>
      <c r="I4242" s="152"/>
      <c r="J4242" s="112" t="b">
        <f>Proc[[#This Row],[Requested]]=Proc[[#This Row],[CurrentParent]]</f>
        <v>1</v>
      </c>
      <c r="K4242" s="153" t="str">
        <f>IF(Proc[[#This Row],[Author]]="Marcela Urrego",VLOOKUP(LEFT(Proc[[#This Row],[Requested]],1),Table3[#All],2,0),VLOOKUP(Proc[[#This Row],[Author]],Table4[],2,0))</f>
        <v>HC</v>
      </c>
      <c r="L4242" s="112" t="s">
        <v>3524</v>
      </c>
      <c r="M4242" s="113">
        <v>45924</v>
      </c>
      <c r="N4242" s="113"/>
      <c r="O4242" s="113"/>
      <c r="P4242" s="114" t="str">
        <f ca="1">IF(Proc[[#This Row],[DaysAgeing]]&gt;5,"yep","on track")</f>
        <v>yep</v>
      </c>
      <c r="Q4242" s="2">
        <f ca="1">IF(Proc[[#This Row],[DateClosed]]="",ABS(NETWORKDAYS(Proc[[#This Row],[DateOpened]],TODAY()))-1,ABS(NETWORKDAYS(Proc[[#This Row],[DateOpened]],Proc[[#This Row],[DateClosed]]))-1)</f>
        <v>137</v>
      </c>
      <c r="R4242" s="114" t="s">
        <v>410</v>
      </c>
      <c r="S4242" s="112"/>
      <c r="T4242" s="153">
        <v>4241</v>
      </c>
    </row>
    <row r="4243" spans="1:20" hidden="1">
      <c r="A4243" s="111" t="s">
        <v>4524</v>
      </c>
      <c r="B4243" s="153" t="str">
        <f>IFERROR(VLOOKUP(Proc[[#This Row],[App]],Table2[],3,0),"open")</f>
        <v>ok</v>
      </c>
      <c r="C4243" s="111" t="s">
        <v>369</v>
      </c>
      <c r="D4243" s="152" t="s">
        <v>9482</v>
      </c>
      <c r="E4243" s="152" t="s">
        <v>4525</v>
      </c>
      <c r="F4243" s="153" t="s">
        <v>4525</v>
      </c>
      <c r="G4243" s="111" t="s">
        <v>406</v>
      </c>
      <c r="H4243" s="112" t="str">
        <f>IF(Proc[[#This Row],[type]]="LFF (MDG-F)",MID(Proc[[#This Row],[Obj]],13,10),"")</f>
        <v>ES50L40182</v>
      </c>
      <c r="I4243" s="152"/>
      <c r="J4243" s="112" t="b">
        <f>Proc[[#This Row],[Requested]]=Proc[[#This Row],[CurrentParent]]</f>
        <v>1</v>
      </c>
      <c r="K4243" s="153" t="str">
        <f>IF(Proc[[#This Row],[Author]]="Marcela Urrego",VLOOKUP(LEFT(Proc[[#This Row],[Requested]],1),Table3[#All],2,0),VLOOKUP(Proc[[#This Row],[Author]],Table4[],2,0))</f>
        <v>HC</v>
      </c>
      <c r="L4243" s="112" t="s">
        <v>3524</v>
      </c>
      <c r="M4243" s="113">
        <v>45924</v>
      </c>
      <c r="N4243" s="113"/>
      <c r="O4243" s="113"/>
      <c r="P4243" s="114" t="str">
        <f ca="1">IF(Proc[[#This Row],[DaysAgeing]]&gt;5,"yep","on track")</f>
        <v>yep</v>
      </c>
      <c r="Q4243" s="2">
        <f ca="1">IF(Proc[[#This Row],[DateClosed]]="",ABS(NETWORKDAYS(Proc[[#This Row],[DateOpened]],TODAY()))-1,ABS(NETWORKDAYS(Proc[[#This Row],[DateOpened]],Proc[[#This Row],[DateClosed]]))-1)</f>
        <v>137</v>
      </c>
      <c r="R4243" s="114" t="s">
        <v>410</v>
      </c>
      <c r="S4243" s="112"/>
      <c r="T4243" s="153">
        <v>4242</v>
      </c>
    </row>
    <row r="4244" spans="1:20" hidden="1">
      <c r="A4244" s="111" t="s">
        <v>4524</v>
      </c>
      <c r="B4244" s="153" t="str">
        <f>IFERROR(VLOOKUP(Proc[[#This Row],[App]],Table2[],3,0),"open")</f>
        <v>ok</v>
      </c>
      <c r="C4244" s="111" t="s">
        <v>369</v>
      </c>
      <c r="D4244" s="152" t="s">
        <v>9483</v>
      </c>
      <c r="E4244" s="152" t="s">
        <v>4526</v>
      </c>
      <c r="F4244" s="153" t="s">
        <v>4526</v>
      </c>
      <c r="G4244" s="111" t="s">
        <v>406</v>
      </c>
      <c r="H4244" s="112" t="str">
        <f>IF(Proc[[#This Row],[type]]="LFF (MDG-F)",MID(Proc[[#This Row],[Obj]],13,10),"")</f>
        <v>VN50C00024</v>
      </c>
      <c r="I4244" s="152"/>
      <c r="J4244" s="112" t="b">
        <f>Proc[[#This Row],[Requested]]=Proc[[#This Row],[CurrentParent]]</f>
        <v>1</v>
      </c>
      <c r="K4244" s="153" t="str">
        <f>IF(Proc[[#This Row],[Author]]="Marcela Urrego",VLOOKUP(LEFT(Proc[[#This Row],[Requested]],1),Table3[#All],2,0),VLOOKUP(Proc[[#This Row],[Author]],Table4[],2,0))</f>
        <v>HC</v>
      </c>
      <c r="L4244" s="112" t="s">
        <v>3524</v>
      </c>
      <c r="M4244" s="113">
        <v>45924</v>
      </c>
      <c r="N4244" s="113"/>
      <c r="O4244" s="113"/>
      <c r="P4244" s="114" t="str">
        <f ca="1">IF(Proc[[#This Row],[DaysAgeing]]&gt;5,"yep","on track")</f>
        <v>yep</v>
      </c>
      <c r="Q4244" s="2">
        <f ca="1">IF(Proc[[#This Row],[DateClosed]]="",ABS(NETWORKDAYS(Proc[[#This Row],[DateOpened]],TODAY()))-1,ABS(NETWORKDAYS(Proc[[#This Row],[DateOpened]],Proc[[#This Row],[DateClosed]]))-1)</f>
        <v>137</v>
      </c>
      <c r="R4244" s="114" t="s">
        <v>410</v>
      </c>
      <c r="S4244" s="112"/>
      <c r="T4244" s="153">
        <v>4243</v>
      </c>
    </row>
    <row r="4245" spans="1:20" hidden="1">
      <c r="A4245" s="111" t="s">
        <v>4524</v>
      </c>
      <c r="B4245" s="112" t="str">
        <f>IFERROR(VLOOKUP(Proc[[#This Row],[App]],Table2[],3,0),"open")</f>
        <v>ok</v>
      </c>
      <c r="C4245" s="111" t="s">
        <v>369</v>
      </c>
      <c r="D4245" s="152" t="s">
        <v>9484</v>
      </c>
      <c r="E4245" s="152" t="s">
        <v>4526</v>
      </c>
      <c r="F4245" s="112" t="s">
        <v>4526</v>
      </c>
      <c r="G4245" t="s">
        <v>400</v>
      </c>
      <c r="H4245" s="112" t="str">
        <f>IF(Proc[[#This Row],[type]]="LFF (MDG-F)",MID(Proc[[#This Row],[Obj]],13,10),"")</f>
        <v/>
      </c>
      <c r="I4245" s="152"/>
      <c r="J4245" s="112" t="b">
        <f>Proc[[#This Row],[Requested]]=Proc[[#This Row],[CurrentParent]]</f>
        <v>1</v>
      </c>
      <c r="K4245" s="112" t="str">
        <f>IF(Proc[[#This Row],[Author]]="Marcela Urrego",VLOOKUP(LEFT(Proc[[#This Row],[Requested]],1),Table3[#All],2,0),VLOOKUP(Proc[[#This Row],[Author]],Table4[],2,0))</f>
        <v>HC</v>
      </c>
      <c r="L4245" s="112" t="s">
        <v>3524</v>
      </c>
      <c r="M4245" s="113">
        <v>45924</v>
      </c>
      <c r="N4245" s="113"/>
      <c r="O4245" s="113"/>
      <c r="P4245" s="114" t="str">
        <f ca="1">IF(Proc[[#This Row],[DaysAgeing]]&gt;5,"yep","on track")</f>
        <v>yep</v>
      </c>
      <c r="Q4245" s="2">
        <f ca="1">IF(Proc[[#This Row],[DateClosed]]="",ABS(NETWORKDAYS(Proc[[#This Row],[DateOpened]],TODAY()))-1,ABS(NETWORKDAYS(Proc[[#This Row],[DateOpened]],Proc[[#This Row],[DateClosed]]))-1)</f>
        <v>137</v>
      </c>
      <c r="R4245" s="114" t="s">
        <v>410</v>
      </c>
      <c r="S4245" s="112"/>
      <c r="T4245" s="153">
        <v>4244</v>
      </c>
    </row>
    <row r="4246" spans="1:20" hidden="1">
      <c r="A4246" s="111" t="s">
        <v>4524</v>
      </c>
      <c r="B4246" s="153" t="str">
        <f>IFERROR(VLOOKUP(Proc[[#This Row],[App]],Table2[],3,0),"open")</f>
        <v>ok</v>
      </c>
      <c r="C4246" s="111" t="s">
        <v>369</v>
      </c>
      <c r="D4246" s="152" t="s">
        <v>9485</v>
      </c>
      <c r="E4246" s="152" t="s">
        <v>4526</v>
      </c>
      <c r="F4246" s="112" t="s">
        <v>4526</v>
      </c>
      <c r="G4246" s="111" t="s">
        <v>400</v>
      </c>
      <c r="H4246" s="112" t="str">
        <f>IF(Proc[[#This Row],[type]]="LFF (MDG-F)",MID(Proc[[#This Row],[Obj]],13,10),"")</f>
        <v/>
      </c>
      <c r="I4246" s="152"/>
      <c r="J4246" s="112" t="b">
        <f>Proc[[#This Row],[Requested]]=Proc[[#This Row],[CurrentParent]]</f>
        <v>1</v>
      </c>
      <c r="K4246" s="153" t="str">
        <f>IF(Proc[[#This Row],[Author]]="Marcela Urrego",VLOOKUP(LEFT(Proc[[#This Row],[Requested]],1),Table3[#All],2,0),VLOOKUP(Proc[[#This Row],[Author]],Table4[],2,0))</f>
        <v>HC</v>
      </c>
      <c r="L4246" s="112" t="s">
        <v>3524</v>
      </c>
      <c r="M4246" s="113">
        <v>45924</v>
      </c>
      <c r="N4246" s="113"/>
      <c r="O4246" s="113"/>
      <c r="P4246" s="114" t="str">
        <f ca="1">IF(Proc[[#This Row],[DaysAgeing]]&gt;5,"yep","on track")</f>
        <v>yep</v>
      </c>
      <c r="Q4246" s="2">
        <f ca="1">IF(Proc[[#This Row],[DateClosed]]="",ABS(NETWORKDAYS(Proc[[#This Row],[DateOpened]],TODAY()))-1,ABS(NETWORKDAYS(Proc[[#This Row],[DateOpened]],Proc[[#This Row],[DateClosed]]))-1)</f>
        <v>137</v>
      </c>
      <c r="R4246" s="114" t="s">
        <v>410</v>
      </c>
      <c r="S4246" s="112"/>
      <c r="T4246" s="153">
        <v>4245</v>
      </c>
    </row>
    <row r="4247" spans="1:20" hidden="1">
      <c r="A4247" s="111" t="s">
        <v>4524</v>
      </c>
      <c r="B4247" s="153" t="str">
        <f>IFERROR(VLOOKUP(Proc[[#This Row],[App]],Table2[],3,0),"open")</f>
        <v>ok</v>
      </c>
      <c r="C4247" s="111" t="s">
        <v>369</v>
      </c>
      <c r="D4247" s="152" t="s">
        <v>9486</v>
      </c>
      <c r="E4247" s="152" t="s">
        <v>4526</v>
      </c>
      <c r="F4247" s="153" t="s">
        <v>4526</v>
      </c>
      <c r="G4247" s="111" t="s">
        <v>400</v>
      </c>
      <c r="H4247" s="112" t="str">
        <f>IF(Proc[[#This Row],[type]]="LFF (MDG-F)",MID(Proc[[#This Row],[Obj]],13,10),"")</f>
        <v/>
      </c>
      <c r="I4247" s="152"/>
      <c r="J4247" s="112" t="b">
        <f>Proc[[#This Row],[Requested]]=Proc[[#This Row],[CurrentParent]]</f>
        <v>1</v>
      </c>
      <c r="K4247" s="153" t="str">
        <f>IF(Proc[[#This Row],[Author]]="Marcela Urrego",VLOOKUP(LEFT(Proc[[#This Row],[Requested]],1),Table3[#All],2,0),VLOOKUP(Proc[[#This Row],[Author]],Table4[],2,0))</f>
        <v>HC</v>
      </c>
      <c r="L4247" s="153" t="s">
        <v>3524</v>
      </c>
      <c r="M4247" s="113">
        <v>45924</v>
      </c>
      <c r="N4247" s="113"/>
      <c r="O4247" s="113"/>
      <c r="P4247" s="114" t="str">
        <f ca="1">IF(Proc[[#This Row],[DaysAgeing]]&gt;5,"yep","on track")</f>
        <v>yep</v>
      </c>
      <c r="Q4247" s="2">
        <f ca="1">IF(Proc[[#This Row],[DateClosed]]="",ABS(NETWORKDAYS(Proc[[#This Row],[DateOpened]],TODAY()))-1,ABS(NETWORKDAYS(Proc[[#This Row],[DateOpened]],Proc[[#This Row],[DateClosed]]))-1)</f>
        <v>137</v>
      </c>
      <c r="R4247" s="114" t="s">
        <v>410</v>
      </c>
      <c r="S4247" s="112"/>
      <c r="T4247" s="153">
        <v>4246</v>
      </c>
    </row>
    <row r="4248" spans="1:20" hidden="1">
      <c r="A4248" s="111" t="s">
        <v>4524</v>
      </c>
      <c r="B4248" s="112" t="str">
        <f>IFERROR(VLOOKUP(Proc[[#This Row],[App]],Table2[],3,0),"open")</f>
        <v>ok</v>
      </c>
      <c r="C4248" s="111" t="s">
        <v>369</v>
      </c>
      <c r="D4248" s="152" t="s">
        <v>9487</v>
      </c>
      <c r="E4248" s="152" t="s">
        <v>4525</v>
      </c>
      <c r="F4248" s="112" t="s">
        <v>4525</v>
      </c>
      <c r="G4248" s="111" t="s">
        <v>400</v>
      </c>
      <c r="H4248" s="112" t="str">
        <f>IF(Proc[[#This Row],[type]]="LFF (MDG-F)",MID(Proc[[#This Row],[Obj]],13,10),"")</f>
        <v/>
      </c>
      <c r="I4248" s="152"/>
      <c r="J4248" s="112" t="b">
        <f>Proc[[#This Row],[Requested]]=Proc[[#This Row],[CurrentParent]]</f>
        <v>1</v>
      </c>
      <c r="K4248" s="112" t="str">
        <f>IF(Proc[[#This Row],[Author]]="Marcela Urrego",VLOOKUP(LEFT(Proc[[#This Row],[Requested]],1),Table3[#All],2,0),VLOOKUP(Proc[[#This Row],[Author]],Table4[],2,0))</f>
        <v>HC</v>
      </c>
      <c r="L4248" s="112" t="s">
        <v>3524</v>
      </c>
      <c r="M4248" s="113">
        <v>45924</v>
      </c>
      <c r="N4248" s="113"/>
      <c r="O4248" s="113"/>
      <c r="P4248" s="114" t="str">
        <f ca="1">IF(Proc[[#This Row],[DaysAgeing]]&gt;5,"yep","on track")</f>
        <v>yep</v>
      </c>
      <c r="Q4248" s="2">
        <f ca="1">IF(Proc[[#This Row],[DateClosed]]="",ABS(NETWORKDAYS(Proc[[#This Row],[DateOpened]],TODAY()))-1,ABS(NETWORKDAYS(Proc[[#This Row],[DateOpened]],Proc[[#This Row],[DateClosed]]))-1)</f>
        <v>137</v>
      </c>
      <c r="R4248" s="114" t="s">
        <v>410</v>
      </c>
      <c r="S4248" s="112"/>
      <c r="T4248" s="153">
        <v>4247</v>
      </c>
    </row>
    <row r="4249" spans="1:20" hidden="1">
      <c r="A4249" s="111" t="s">
        <v>4524</v>
      </c>
      <c r="B4249" s="153" t="str">
        <f>IFERROR(VLOOKUP(Proc[[#This Row],[App]],Table2[],3,0),"open")</f>
        <v>ok</v>
      </c>
      <c r="C4249" s="111" t="s">
        <v>369</v>
      </c>
      <c r="D4249" s="152" t="s">
        <v>9488</v>
      </c>
      <c r="E4249" s="152" t="s">
        <v>4525</v>
      </c>
      <c r="F4249" s="153" t="s">
        <v>4525</v>
      </c>
      <c r="G4249" s="111" t="s">
        <v>400</v>
      </c>
      <c r="H4249" s="112" t="str">
        <f>IF(Proc[[#This Row],[type]]="LFF (MDG-F)",MID(Proc[[#This Row],[Obj]],13,10),"")</f>
        <v/>
      </c>
      <c r="I4249" s="152"/>
      <c r="J4249" s="112" t="b">
        <f>Proc[[#This Row],[Requested]]=Proc[[#This Row],[CurrentParent]]</f>
        <v>1</v>
      </c>
      <c r="K4249" s="153" t="str">
        <f>IF(Proc[[#This Row],[Author]]="Marcela Urrego",VLOOKUP(LEFT(Proc[[#This Row],[Requested]],1),Table3[#All],2,0),VLOOKUP(Proc[[#This Row],[Author]],Table4[],2,0))</f>
        <v>HC</v>
      </c>
      <c r="L4249" s="112" t="s">
        <v>3524</v>
      </c>
      <c r="M4249" s="113">
        <v>45924</v>
      </c>
      <c r="N4249" s="113"/>
      <c r="O4249" s="113"/>
      <c r="P4249" s="114" t="str">
        <f ca="1">IF(Proc[[#This Row],[DaysAgeing]]&gt;5,"yep","on track")</f>
        <v>yep</v>
      </c>
      <c r="Q4249" s="2">
        <f ca="1">IF(Proc[[#This Row],[DateClosed]]="",ABS(NETWORKDAYS(Proc[[#This Row],[DateOpened]],TODAY()))-1,ABS(NETWORKDAYS(Proc[[#This Row],[DateOpened]],Proc[[#This Row],[DateClosed]]))-1)</f>
        <v>137</v>
      </c>
      <c r="R4249" s="114" t="s">
        <v>410</v>
      </c>
      <c r="S4249" s="112"/>
      <c r="T4249" s="153">
        <v>4248</v>
      </c>
    </row>
    <row r="4250" spans="1:20" hidden="1">
      <c r="A4250" s="111" t="s">
        <v>4524</v>
      </c>
      <c r="B4250" s="112" t="str">
        <f>IFERROR(VLOOKUP(Proc[[#This Row],[App]],Table2[],3,0),"open")</f>
        <v>ok</v>
      </c>
      <c r="C4250" s="111" t="s">
        <v>369</v>
      </c>
      <c r="D4250" s="152" t="s">
        <v>9489</v>
      </c>
      <c r="E4250" s="152" t="s">
        <v>4525</v>
      </c>
      <c r="F4250" s="112" t="s">
        <v>4525</v>
      </c>
      <c r="G4250" s="111" t="s">
        <v>400</v>
      </c>
      <c r="H4250" s="112" t="str">
        <f>IF(Proc[[#This Row],[type]]="LFF (MDG-F)",MID(Proc[[#This Row],[Obj]],13,10),"")</f>
        <v/>
      </c>
      <c r="I4250" s="152"/>
      <c r="J4250" s="112" t="b">
        <f>Proc[[#This Row],[Requested]]=Proc[[#This Row],[CurrentParent]]</f>
        <v>1</v>
      </c>
      <c r="K4250" s="112" t="str">
        <f>IF(Proc[[#This Row],[Author]]="Marcela Urrego",VLOOKUP(LEFT(Proc[[#This Row],[Requested]],1),Table3[#All],2,0),VLOOKUP(Proc[[#This Row],[Author]],Table4[],2,0))</f>
        <v>HC</v>
      </c>
      <c r="L4250" s="112" t="s">
        <v>3524</v>
      </c>
      <c r="M4250" s="113">
        <v>45924</v>
      </c>
      <c r="N4250" s="113"/>
      <c r="O4250" s="113"/>
      <c r="P4250" s="114" t="str">
        <f ca="1">IF(Proc[[#This Row],[DaysAgeing]]&gt;5,"yep","on track")</f>
        <v>yep</v>
      </c>
      <c r="Q4250" s="2">
        <f ca="1">IF(Proc[[#This Row],[DateClosed]]="",ABS(NETWORKDAYS(Proc[[#This Row],[DateOpened]],TODAY()))-1,ABS(NETWORKDAYS(Proc[[#This Row],[DateOpened]],Proc[[#This Row],[DateClosed]]))-1)</f>
        <v>137</v>
      </c>
      <c r="R4250" s="114" t="s">
        <v>410</v>
      </c>
      <c r="S4250" s="112"/>
      <c r="T4250" s="153">
        <v>4249</v>
      </c>
    </row>
    <row r="4251" spans="1:20" hidden="1">
      <c r="A4251" s="111" t="s">
        <v>4524</v>
      </c>
      <c r="B4251" s="112" t="str">
        <f>IFERROR(VLOOKUP(Proc[[#This Row],[App]],Table2[],3,0),"open")</f>
        <v>ok</v>
      </c>
      <c r="C4251" s="111" t="s">
        <v>369</v>
      </c>
      <c r="D4251" s="152" t="s">
        <v>9490</v>
      </c>
      <c r="E4251" s="152" t="s">
        <v>4527</v>
      </c>
      <c r="F4251" s="112" t="s">
        <v>4527</v>
      </c>
      <c r="G4251" s="111" t="s">
        <v>400</v>
      </c>
      <c r="H4251" s="112" t="str">
        <f>IF(Proc[[#This Row],[type]]="LFF (MDG-F)",MID(Proc[[#This Row],[Obj]],13,10),"")</f>
        <v/>
      </c>
      <c r="I4251" s="152"/>
      <c r="J4251" s="112" t="b">
        <f>Proc[[#This Row],[Requested]]=Proc[[#This Row],[CurrentParent]]</f>
        <v>1</v>
      </c>
      <c r="K4251" s="112" t="str">
        <f>IF(Proc[[#This Row],[Author]]="Marcela Urrego",VLOOKUP(LEFT(Proc[[#This Row],[Requested]],1),Table3[#All],2,0),VLOOKUP(Proc[[#This Row],[Author]],Table4[],2,0))</f>
        <v>HC</v>
      </c>
      <c r="L4251" s="112" t="s">
        <v>3524</v>
      </c>
      <c r="M4251" s="113">
        <v>45924</v>
      </c>
      <c r="N4251" s="113"/>
      <c r="O4251" s="113"/>
      <c r="P4251" s="114" t="str">
        <f ca="1">IF(Proc[[#This Row],[DaysAgeing]]&gt;5,"yep","on track")</f>
        <v>yep</v>
      </c>
      <c r="Q4251" s="2">
        <f ca="1">IF(Proc[[#This Row],[DateClosed]]="",ABS(NETWORKDAYS(Proc[[#This Row],[DateOpened]],TODAY()))-1,ABS(NETWORKDAYS(Proc[[#This Row],[DateOpened]],Proc[[#This Row],[DateClosed]]))-1)</f>
        <v>137</v>
      </c>
      <c r="R4251" s="114" t="s">
        <v>410</v>
      </c>
      <c r="S4251" s="112"/>
      <c r="T4251" s="153">
        <v>4250</v>
      </c>
    </row>
    <row r="4252" spans="1:20" hidden="1">
      <c r="A4252" s="111" t="s">
        <v>4524</v>
      </c>
      <c r="B4252" s="112" t="str">
        <f>IFERROR(VLOOKUP(Proc[[#This Row],[App]],Table2[],3,0),"open")</f>
        <v>ok</v>
      </c>
      <c r="C4252" s="111" t="s">
        <v>369</v>
      </c>
      <c r="D4252" s="152" t="s">
        <v>9491</v>
      </c>
      <c r="E4252" s="152" t="s">
        <v>4527</v>
      </c>
      <c r="F4252" s="112" t="s">
        <v>4527</v>
      </c>
      <c r="G4252" s="111" t="s">
        <v>400</v>
      </c>
      <c r="H4252" s="112" t="str">
        <f>IF(Proc[[#This Row],[type]]="LFF (MDG-F)",MID(Proc[[#This Row],[Obj]],13,10),"")</f>
        <v/>
      </c>
      <c r="I4252" s="152"/>
      <c r="J4252" s="112" t="b">
        <f>Proc[[#This Row],[Requested]]=Proc[[#This Row],[CurrentParent]]</f>
        <v>1</v>
      </c>
      <c r="K4252" s="112" t="str">
        <f>IF(Proc[[#This Row],[Author]]="Marcela Urrego",VLOOKUP(LEFT(Proc[[#This Row],[Requested]],1),Table3[#All],2,0),VLOOKUP(Proc[[#This Row],[Author]],Table4[],2,0))</f>
        <v>HC</v>
      </c>
      <c r="L4252" s="112" t="s">
        <v>3524</v>
      </c>
      <c r="M4252" s="113">
        <v>45924</v>
      </c>
      <c r="N4252" s="113"/>
      <c r="O4252" s="113"/>
      <c r="P4252" s="114" t="str">
        <f ca="1">IF(Proc[[#This Row],[DaysAgeing]]&gt;5,"yep","on track")</f>
        <v>yep</v>
      </c>
      <c r="Q4252" s="2">
        <f ca="1">IF(Proc[[#This Row],[DateClosed]]="",ABS(NETWORKDAYS(Proc[[#This Row],[DateOpened]],TODAY()))-1,ABS(NETWORKDAYS(Proc[[#This Row],[DateOpened]],Proc[[#This Row],[DateClosed]]))-1)</f>
        <v>137</v>
      </c>
      <c r="R4252" s="114" t="s">
        <v>410</v>
      </c>
      <c r="S4252" s="112"/>
      <c r="T4252" s="153">
        <v>4251</v>
      </c>
    </row>
    <row r="4253" spans="1:20" hidden="1">
      <c r="A4253" s="111" t="s">
        <v>4524</v>
      </c>
      <c r="B4253" s="112" t="str">
        <f>IFERROR(VLOOKUP(Proc[[#This Row],[App]],Table2[],3,0),"open")</f>
        <v>ok</v>
      </c>
      <c r="C4253" s="111" t="s">
        <v>369</v>
      </c>
      <c r="D4253" s="152" t="s">
        <v>9492</v>
      </c>
      <c r="E4253" s="152" t="s">
        <v>4527</v>
      </c>
      <c r="F4253" s="112" t="s">
        <v>4527</v>
      </c>
      <c r="G4253" s="111" t="s">
        <v>400</v>
      </c>
      <c r="H4253" s="112" t="str">
        <f>IF(Proc[[#This Row],[type]]="LFF (MDG-F)",MID(Proc[[#This Row],[Obj]],13,10),"")</f>
        <v/>
      </c>
      <c r="I4253" s="152"/>
      <c r="J4253" s="112" t="b">
        <f>Proc[[#This Row],[Requested]]=Proc[[#This Row],[CurrentParent]]</f>
        <v>1</v>
      </c>
      <c r="K4253" s="112" t="str">
        <f>IF(Proc[[#This Row],[Author]]="Marcela Urrego",VLOOKUP(LEFT(Proc[[#This Row],[Requested]],1),Table3[#All],2,0),VLOOKUP(Proc[[#This Row],[Author]],Table4[],2,0))</f>
        <v>HC</v>
      </c>
      <c r="L4253" s="112" t="s">
        <v>3524</v>
      </c>
      <c r="M4253" s="113">
        <v>45924</v>
      </c>
      <c r="N4253" s="113"/>
      <c r="O4253" s="113"/>
      <c r="P4253" s="114" t="str">
        <f ca="1">IF(Proc[[#This Row],[DaysAgeing]]&gt;5,"yep","on track")</f>
        <v>yep</v>
      </c>
      <c r="Q4253" s="2">
        <f ca="1">IF(Proc[[#This Row],[DateClosed]]="",ABS(NETWORKDAYS(Proc[[#This Row],[DateOpened]],TODAY()))-1,ABS(NETWORKDAYS(Proc[[#This Row],[DateOpened]],Proc[[#This Row],[DateClosed]]))-1)</f>
        <v>137</v>
      </c>
      <c r="R4253" s="114" t="s">
        <v>410</v>
      </c>
      <c r="S4253" s="112"/>
      <c r="T4253" s="153">
        <v>4252</v>
      </c>
    </row>
    <row r="4254" spans="1:20" hidden="1">
      <c r="A4254" s="111" t="s">
        <v>4524</v>
      </c>
      <c r="B4254" s="112" t="str">
        <f>IFERROR(VLOOKUP(Proc[[#This Row],[App]],Table2[],3,0),"open")</f>
        <v>ok</v>
      </c>
      <c r="C4254" s="111" t="s">
        <v>369</v>
      </c>
      <c r="D4254" s="152" t="s">
        <v>9493</v>
      </c>
      <c r="E4254" s="152" t="s">
        <v>4527</v>
      </c>
      <c r="F4254" s="112" t="s">
        <v>4527</v>
      </c>
      <c r="G4254" s="111" t="s">
        <v>400</v>
      </c>
      <c r="H4254" s="112" t="str">
        <f>IF(Proc[[#This Row],[type]]="LFF (MDG-F)",MID(Proc[[#This Row],[Obj]],13,10),"")</f>
        <v/>
      </c>
      <c r="I4254" s="152"/>
      <c r="J4254" s="112" t="b">
        <f>Proc[[#This Row],[Requested]]=Proc[[#This Row],[CurrentParent]]</f>
        <v>1</v>
      </c>
      <c r="K4254" s="112" t="str">
        <f>IF(Proc[[#This Row],[Author]]="Marcela Urrego",VLOOKUP(LEFT(Proc[[#This Row],[Requested]],1),Table3[#All],2,0),VLOOKUP(Proc[[#This Row],[Author]],Table4[],2,0))</f>
        <v>HC</v>
      </c>
      <c r="L4254" s="112" t="s">
        <v>3524</v>
      </c>
      <c r="M4254" s="113">
        <v>45924</v>
      </c>
      <c r="N4254" s="113"/>
      <c r="O4254" s="113"/>
      <c r="P4254" s="114" t="str">
        <f ca="1">IF(Proc[[#This Row],[DaysAgeing]]&gt;5,"yep","on track")</f>
        <v>yep</v>
      </c>
      <c r="Q4254" s="2">
        <f ca="1">IF(Proc[[#This Row],[DateClosed]]="",ABS(NETWORKDAYS(Proc[[#This Row],[DateOpened]],TODAY()))-1,ABS(NETWORKDAYS(Proc[[#This Row],[DateOpened]],Proc[[#This Row],[DateClosed]]))-1)</f>
        <v>137</v>
      </c>
      <c r="R4254" s="114" t="s">
        <v>410</v>
      </c>
      <c r="S4254" s="112"/>
      <c r="T4254" s="153">
        <v>4253</v>
      </c>
    </row>
    <row r="4255" spans="1:20" hidden="1">
      <c r="A4255" s="111" t="s">
        <v>4524</v>
      </c>
      <c r="B4255" s="112" t="str">
        <f>IFERROR(VLOOKUP(Proc[[#This Row],[App]],Table2[],3,0),"open")</f>
        <v>ok</v>
      </c>
      <c r="C4255" s="111" t="s">
        <v>369</v>
      </c>
      <c r="D4255" s="152" t="s">
        <v>9494</v>
      </c>
      <c r="E4255" s="152" t="s">
        <v>4526</v>
      </c>
      <c r="F4255" s="112" t="s">
        <v>4526</v>
      </c>
      <c r="G4255" s="111" t="s">
        <v>400</v>
      </c>
      <c r="H4255" s="112" t="str">
        <f>IF(Proc[[#This Row],[type]]="LFF (MDG-F)",MID(Proc[[#This Row],[Obj]],13,10),"")</f>
        <v/>
      </c>
      <c r="I4255" s="152"/>
      <c r="J4255" s="112" t="b">
        <f>Proc[[#This Row],[Requested]]=Proc[[#This Row],[CurrentParent]]</f>
        <v>1</v>
      </c>
      <c r="K4255" s="112" t="str">
        <f>IF(Proc[[#This Row],[Author]]="Marcela Urrego",VLOOKUP(LEFT(Proc[[#This Row],[Requested]],1),Table3[#All],2,0),VLOOKUP(Proc[[#This Row],[Author]],Table4[],2,0))</f>
        <v>HC</v>
      </c>
      <c r="L4255" s="112" t="s">
        <v>3524</v>
      </c>
      <c r="M4255" s="113">
        <v>45924</v>
      </c>
      <c r="N4255" s="113"/>
      <c r="O4255" s="113"/>
      <c r="P4255" s="114" t="str">
        <f ca="1">IF(Proc[[#This Row],[DaysAgeing]]&gt;5,"yep","on track")</f>
        <v>yep</v>
      </c>
      <c r="Q4255" s="2">
        <f ca="1">IF(Proc[[#This Row],[DateClosed]]="",ABS(NETWORKDAYS(Proc[[#This Row],[DateOpened]],TODAY()))-1,ABS(NETWORKDAYS(Proc[[#This Row],[DateOpened]],Proc[[#This Row],[DateClosed]]))-1)</f>
        <v>137</v>
      </c>
      <c r="R4255" s="114" t="s">
        <v>410</v>
      </c>
      <c r="S4255" s="112"/>
      <c r="T4255" s="153">
        <v>4254</v>
      </c>
    </row>
    <row r="4256" spans="1:20" hidden="1">
      <c r="A4256" s="111" t="s">
        <v>4524</v>
      </c>
      <c r="B4256" s="153" t="str">
        <f>IFERROR(VLOOKUP(Proc[[#This Row],[App]],Table2[],3,0),"open")</f>
        <v>ok</v>
      </c>
      <c r="C4256" s="111" t="s">
        <v>377</v>
      </c>
      <c r="D4256" s="152" t="s">
        <v>9495</v>
      </c>
      <c r="E4256" s="152" t="s">
        <v>4526</v>
      </c>
      <c r="F4256" s="112" t="s">
        <v>4031</v>
      </c>
      <c r="G4256" s="111" t="s">
        <v>400</v>
      </c>
      <c r="H4256" s="112" t="str">
        <f>IF(Proc[[#This Row],[type]]="LFF (MDG-F)",MID(Proc[[#This Row],[Obj]],13,10),"")</f>
        <v/>
      </c>
      <c r="I4256" s="152"/>
      <c r="J4256" s="112" t="b">
        <f>Proc[[#This Row],[Requested]]=Proc[[#This Row],[CurrentParent]]</f>
        <v>0</v>
      </c>
      <c r="K4256" s="153" t="str">
        <f>IF(Proc[[#This Row],[Author]]="Marcela Urrego",VLOOKUP(LEFT(Proc[[#This Row],[Requested]],1),Table3[#All],2,0),VLOOKUP(Proc[[#This Row],[Author]],Table4[],2,0))</f>
        <v>HC</v>
      </c>
      <c r="L4256" s="112" t="s">
        <v>3524</v>
      </c>
      <c r="M4256" s="113">
        <v>45924</v>
      </c>
      <c r="N4256" s="113"/>
      <c r="O4256" s="113"/>
      <c r="P4256" s="114" t="str">
        <f ca="1">IF(Proc[[#This Row],[DaysAgeing]]&gt;5,"yep","on track")</f>
        <v>yep</v>
      </c>
      <c r="Q4256" s="2">
        <f ca="1">IF(Proc[[#This Row],[DateClosed]]="",ABS(NETWORKDAYS(Proc[[#This Row],[DateOpened]],TODAY()))-1,ABS(NETWORKDAYS(Proc[[#This Row],[DateOpened]],Proc[[#This Row],[DateClosed]]))-1)</f>
        <v>137</v>
      </c>
      <c r="R4256" s="114" t="s">
        <v>410</v>
      </c>
      <c r="S4256" s="112"/>
      <c r="T4256" s="153">
        <v>4255</v>
      </c>
    </row>
    <row r="4257" spans="1:20" hidden="1">
      <c r="A4257" s="111" t="s">
        <v>4524</v>
      </c>
      <c r="B4257" s="112" t="str">
        <f>IFERROR(VLOOKUP(Proc[[#This Row],[App]],Table2[],3,0),"open")</f>
        <v>ok</v>
      </c>
      <c r="C4257" s="111" t="s">
        <v>369</v>
      </c>
      <c r="D4257" s="152" t="s">
        <v>9496</v>
      </c>
      <c r="E4257" s="152" t="s">
        <v>4526</v>
      </c>
      <c r="F4257" s="112" t="s">
        <v>4526</v>
      </c>
      <c r="G4257" s="111" t="s">
        <v>400</v>
      </c>
      <c r="H4257" s="112" t="str">
        <f>IF(Proc[[#This Row],[type]]="LFF (MDG-F)",MID(Proc[[#This Row],[Obj]],13,10),"")</f>
        <v/>
      </c>
      <c r="I4257" s="152"/>
      <c r="J4257" s="112" t="b">
        <f>Proc[[#This Row],[Requested]]=Proc[[#This Row],[CurrentParent]]</f>
        <v>1</v>
      </c>
      <c r="K4257" s="112" t="str">
        <f>IF(Proc[[#This Row],[Author]]="Marcela Urrego",VLOOKUP(LEFT(Proc[[#This Row],[Requested]],1),Table3[#All],2,0),VLOOKUP(Proc[[#This Row],[Author]],Table4[],2,0))</f>
        <v>HC</v>
      </c>
      <c r="L4257" s="112" t="s">
        <v>3524</v>
      </c>
      <c r="M4257" s="113">
        <v>45924</v>
      </c>
      <c r="N4257" s="113"/>
      <c r="O4257" s="113"/>
      <c r="P4257" s="114" t="str">
        <f ca="1">IF(Proc[[#This Row],[DaysAgeing]]&gt;5,"yep","on track")</f>
        <v>yep</v>
      </c>
      <c r="Q4257" s="2">
        <f ca="1">IF(Proc[[#This Row],[DateClosed]]="",ABS(NETWORKDAYS(Proc[[#This Row],[DateOpened]],TODAY()))-1,ABS(NETWORKDAYS(Proc[[#This Row],[DateOpened]],Proc[[#This Row],[DateClosed]]))-1)</f>
        <v>137</v>
      </c>
      <c r="R4257" s="114" t="s">
        <v>410</v>
      </c>
      <c r="S4257" s="112"/>
      <c r="T4257" s="153">
        <v>4256</v>
      </c>
    </row>
    <row r="4258" spans="1:20" hidden="1">
      <c r="A4258" s="111" t="s">
        <v>4524</v>
      </c>
      <c r="B4258" s="112" t="str">
        <f>IFERROR(VLOOKUP(Proc[[#This Row],[App]],Table2[],3,0),"open")</f>
        <v>ok</v>
      </c>
      <c r="C4258" s="111" t="s">
        <v>377</v>
      </c>
      <c r="D4258" s="152" t="s">
        <v>9497</v>
      </c>
      <c r="E4258" s="152" t="s">
        <v>4526</v>
      </c>
      <c r="F4258" s="112" t="s">
        <v>4031</v>
      </c>
      <c r="G4258" s="111" t="s">
        <v>400</v>
      </c>
      <c r="H4258" s="112" t="str">
        <f>IF(Proc[[#This Row],[type]]="LFF (MDG-F)",MID(Proc[[#This Row],[Obj]],13,10),"")</f>
        <v/>
      </c>
      <c r="I4258" s="152"/>
      <c r="J4258" s="112" t="b">
        <f>Proc[[#This Row],[Requested]]=Proc[[#This Row],[CurrentParent]]</f>
        <v>0</v>
      </c>
      <c r="K4258" s="112" t="str">
        <f>IF(Proc[[#This Row],[Author]]="Marcela Urrego",VLOOKUP(LEFT(Proc[[#This Row],[Requested]],1),Table3[#All],2,0),VLOOKUP(Proc[[#This Row],[Author]],Table4[],2,0))</f>
        <v>HC</v>
      </c>
      <c r="L4258" s="112" t="s">
        <v>3524</v>
      </c>
      <c r="M4258" s="113">
        <v>45924</v>
      </c>
      <c r="N4258" s="113"/>
      <c r="O4258" s="113"/>
      <c r="P4258" s="114" t="str">
        <f ca="1">IF(Proc[[#This Row],[DaysAgeing]]&gt;5,"yep","on track")</f>
        <v>yep</v>
      </c>
      <c r="Q4258" s="2">
        <f ca="1">IF(Proc[[#This Row],[DateClosed]]="",ABS(NETWORKDAYS(Proc[[#This Row],[DateOpened]],TODAY()))-1,ABS(NETWORKDAYS(Proc[[#This Row],[DateOpened]],Proc[[#This Row],[DateClosed]]))-1)</f>
        <v>137</v>
      </c>
      <c r="R4258" s="114" t="s">
        <v>410</v>
      </c>
      <c r="S4258" s="112"/>
      <c r="T4258" s="153">
        <v>4257</v>
      </c>
    </row>
    <row r="4259" spans="1:20" hidden="1">
      <c r="A4259" s="111" t="s">
        <v>4524</v>
      </c>
      <c r="B4259" s="153" t="str">
        <f>IFERROR(VLOOKUP(Proc[[#This Row],[App]],Table2[],3,0),"open")</f>
        <v>ok</v>
      </c>
      <c r="C4259" s="111" t="s">
        <v>377</v>
      </c>
      <c r="D4259" s="152" t="s">
        <v>9498</v>
      </c>
      <c r="E4259" s="152" t="s">
        <v>4526</v>
      </c>
      <c r="F4259" s="153" t="s">
        <v>4031</v>
      </c>
      <c r="G4259" s="111" t="s">
        <v>400</v>
      </c>
      <c r="H4259" s="112" t="str">
        <f>IF(Proc[[#This Row],[type]]="LFF (MDG-F)",MID(Proc[[#This Row],[Obj]],13,10),"")</f>
        <v/>
      </c>
      <c r="I4259" s="152"/>
      <c r="J4259" s="112" t="b">
        <f>Proc[[#This Row],[Requested]]=Proc[[#This Row],[CurrentParent]]</f>
        <v>0</v>
      </c>
      <c r="K4259" s="153" t="str">
        <f>IF(Proc[[#This Row],[Author]]="Marcela Urrego",VLOOKUP(LEFT(Proc[[#This Row],[Requested]],1),Table3[#All],2,0),VLOOKUP(Proc[[#This Row],[Author]],Table4[],2,0))</f>
        <v>HC</v>
      </c>
      <c r="L4259" s="153" t="s">
        <v>3524</v>
      </c>
      <c r="M4259" s="113">
        <v>45924</v>
      </c>
      <c r="N4259" s="113"/>
      <c r="O4259" s="113"/>
      <c r="P4259" s="114" t="str">
        <f ca="1">IF(Proc[[#This Row],[DaysAgeing]]&gt;5,"yep","on track")</f>
        <v>yep</v>
      </c>
      <c r="Q4259" s="2">
        <f ca="1">IF(Proc[[#This Row],[DateClosed]]="",ABS(NETWORKDAYS(Proc[[#This Row],[DateOpened]],TODAY()))-1,ABS(NETWORKDAYS(Proc[[#This Row],[DateOpened]],Proc[[#This Row],[DateClosed]]))-1)</f>
        <v>137</v>
      </c>
      <c r="R4259" s="114" t="s">
        <v>410</v>
      </c>
      <c r="S4259" s="112"/>
      <c r="T4259" s="153">
        <v>4258</v>
      </c>
    </row>
    <row r="4260" spans="1:20" hidden="1">
      <c r="A4260" s="111" t="s">
        <v>4524</v>
      </c>
      <c r="B4260" s="153" t="str">
        <f>IFERROR(VLOOKUP(Proc[[#This Row],[App]],Table2[],3,0),"open")</f>
        <v>ok</v>
      </c>
      <c r="C4260" s="111" t="s">
        <v>369</v>
      </c>
      <c r="D4260" s="152" t="s">
        <v>9499</v>
      </c>
      <c r="E4260" s="152" t="s">
        <v>4527</v>
      </c>
      <c r="F4260" s="153" t="s">
        <v>4527</v>
      </c>
      <c r="G4260" s="111" t="s">
        <v>400</v>
      </c>
      <c r="H4260" s="112" t="str">
        <f>IF(Proc[[#This Row],[type]]="LFF (MDG-F)",MID(Proc[[#This Row],[Obj]],13,10),"")</f>
        <v/>
      </c>
      <c r="I4260" s="152"/>
      <c r="J4260" s="112" t="b">
        <f>Proc[[#This Row],[Requested]]=Proc[[#This Row],[CurrentParent]]</f>
        <v>1</v>
      </c>
      <c r="K4260" s="153" t="str">
        <f>IF(Proc[[#This Row],[Author]]="Marcela Urrego",VLOOKUP(LEFT(Proc[[#This Row],[Requested]],1),Table3[#All],2,0),VLOOKUP(Proc[[#This Row],[Author]],Table4[],2,0))</f>
        <v>HC</v>
      </c>
      <c r="L4260" s="112" t="s">
        <v>3524</v>
      </c>
      <c r="M4260" s="113">
        <v>45924</v>
      </c>
      <c r="N4260" s="113"/>
      <c r="O4260" s="113"/>
      <c r="P4260" s="114" t="str">
        <f ca="1">IF(Proc[[#This Row],[DaysAgeing]]&gt;5,"yep","on track")</f>
        <v>yep</v>
      </c>
      <c r="Q4260" s="2">
        <f ca="1">IF(Proc[[#This Row],[DateClosed]]="",ABS(NETWORKDAYS(Proc[[#This Row],[DateOpened]],TODAY()))-1,ABS(NETWORKDAYS(Proc[[#This Row],[DateOpened]],Proc[[#This Row],[DateClosed]]))-1)</f>
        <v>137</v>
      </c>
      <c r="R4260" s="114" t="s">
        <v>410</v>
      </c>
      <c r="S4260" s="112"/>
      <c r="T4260" s="153">
        <v>4259</v>
      </c>
    </row>
    <row r="4261" spans="1:20" hidden="1">
      <c r="A4261" s="111" t="s">
        <v>4524</v>
      </c>
      <c r="B4261" s="153" t="str">
        <f>IFERROR(VLOOKUP(Proc[[#This Row],[App]],Table2[],3,0),"open")</f>
        <v>ok</v>
      </c>
      <c r="C4261" s="111" t="s">
        <v>369</v>
      </c>
      <c r="D4261" s="152" t="s">
        <v>9500</v>
      </c>
      <c r="E4261" s="152" t="s">
        <v>4526</v>
      </c>
      <c r="F4261" s="153" t="s">
        <v>4526</v>
      </c>
      <c r="G4261" s="111" t="s">
        <v>400</v>
      </c>
      <c r="H4261" s="112" t="str">
        <f>IF(Proc[[#This Row],[type]]="LFF (MDG-F)",MID(Proc[[#This Row],[Obj]],13,10),"")</f>
        <v/>
      </c>
      <c r="I4261" s="152"/>
      <c r="J4261" s="112" t="b">
        <f>Proc[[#This Row],[Requested]]=Proc[[#This Row],[CurrentParent]]</f>
        <v>1</v>
      </c>
      <c r="K4261" s="153" t="str">
        <f>IF(Proc[[#This Row],[Author]]="Marcela Urrego",VLOOKUP(LEFT(Proc[[#This Row],[Requested]],1),Table3[#All],2,0),VLOOKUP(Proc[[#This Row],[Author]],Table4[],2,0))</f>
        <v>HC</v>
      </c>
      <c r="L4261" s="112" t="s">
        <v>3524</v>
      </c>
      <c r="M4261" s="113">
        <v>45924</v>
      </c>
      <c r="N4261" s="113"/>
      <c r="O4261" s="113"/>
      <c r="P4261" s="114" t="str">
        <f ca="1">IF(Proc[[#This Row],[DaysAgeing]]&gt;5,"yep","on track")</f>
        <v>yep</v>
      </c>
      <c r="Q4261" s="2">
        <f ca="1">IF(Proc[[#This Row],[DateClosed]]="",ABS(NETWORKDAYS(Proc[[#This Row],[DateOpened]],TODAY()))-1,ABS(NETWORKDAYS(Proc[[#This Row],[DateOpened]],Proc[[#This Row],[DateClosed]]))-1)</f>
        <v>137</v>
      </c>
      <c r="R4261" s="114" t="s">
        <v>410</v>
      </c>
      <c r="S4261" s="112"/>
      <c r="T4261" s="153">
        <v>4260</v>
      </c>
    </row>
    <row r="4262" spans="1:20" hidden="1">
      <c r="A4262" s="111" t="s">
        <v>4524</v>
      </c>
      <c r="B4262" s="112" t="str">
        <f>IFERROR(VLOOKUP(Proc[[#This Row],[App]],Table2[],3,0),"open")</f>
        <v>ok</v>
      </c>
      <c r="C4262" s="111" t="s">
        <v>369</v>
      </c>
      <c r="D4262" s="152" t="s">
        <v>9102</v>
      </c>
      <c r="E4262" s="152" t="s">
        <v>4526</v>
      </c>
      <c r="F4262" s="112" t="s">
        <v>4526</v>
      </c>
      <c r="G4262" s="111" t="s">
        <v>400</v>
      </c>
      <c r="H4262" s="112" t="str">
        <f>IF(Proc[[#This Row],[type]]="LFF (MDG-F)",MID(Proc[[#This Row],[Obj]],13,10),"")</f>
        <v/>
      </c>
      <c r="I4262" s="152"/>
      <c r="J4262" s="112" t="b">
        <f>Proc[[#This Row],[Requested]]=Proc[[#This Row],[CurrentParent]]</f>
        <v>1</v>
      </c>
      <c r="K4262" s="112" t="str">
        <f>IF(Proc[[#This Row],[Author]]="Marcela Urrego",VLOOKUP(LEFT(Proc[[#This Row],[Requested]],1),Table3[#All],2,0),VLOOKUP(Proc[[#This Row],[Author]],Table4[],2,0))</f>
        <v>HC</v>
      </c>
      <c r="L4262" s="112" t="s">
        <v>3524</v>
      </c>
      <c r="M4262" s="113">
        <v>45924</v>
      </c>
      <c r="N4262" s="113"/>
      <c r="O4262" s="113"/>
      <c r="P4262" s="114" t="str">
        <f ca="1">IF(Proc[[#This Row],[DaysAgeing]]&gt;5,"yep","on track")</f>
        <v>yep</v>
      </c>
      <c r="Q4262" s="2">
        <f ca="1">IF(Proc[[#This Row],[DateClosed]]="",ABS(NETWORKDAYS(Proc[[#This Row],[DateOpened]],TODAY()))-1,ABS(NETWORKDAYS(Proc[[#This Row],[DateOpened]],Proc[[#This Row],[DateClosed]]))-1)</f>
        <v>137</v>
      </c>
      <c r="R4262" s="114" t="s">
        <v>410</v>
      </c>
      <c r="S4262" s="112"/>
      <c r="T4262" s="153">
        <v>4261</v>
      </c>
    </row>
    <row r="4263" spans="1:20" hidden="1">
      <c r="A4263" s="111" t="s">
        <v>4524</v>
      </c>
      <c r="B4263" s="112" t="str">
        <f>IFERROR(VLOOKUP(Proc[[#This Row],[App]],Table2[],3,0),"open")</f>
        <v>ok</v>
      </c>
      <c r="C4263" s="111" t="s">
        <v>369</v>
      </c>
      <c r="D4263" s="152" t="s">
        <v>9501</v>
      </c>
      <c r="E4263" s="152" t="s">
        <v>4526</v>
      </c>
      <c r="F4263" s="112" t="s">
        <v>4526</v>
      </c>
      <c r="G4263" s="111" t="s">
        <v>400</v>
      </c>
      <c r="H4263" s="112" t="str">
        <f>IF(Proc[[#This Row],[type]]="LFF (MDG-F)",MID(Proc[[#This Row],[Obj]],13,10),"")</f>
        <v/>
      </c>
      <c r="I4263" s="152"/>
      <c r="J4263" s="112" t="b">
        <f>Proc[[#This Row],[Requested]]=Proc[[#This Row],[CurrentParent]]</f>
        <v>1</v>
      </c>
      <c r="K4263" s="112" t="str">
        <f>IF(Proc[[#This Row],[Author]]="Marcela Urrego",VLOOKUP(LEFT(Proc[[#This Row],[Requested]],1),Table3[#All],2,0),VLOOKUP(Proc[[#This Row],[Author]],Table4[],2,0))</f>
        <v>HC</v>
      </c>
      <c r="L4263" s="112" t="s">
        <v>3524</v>
      </c>
      <c r="M4263" s="113">
        <v>45924</v>
      </c>
      <c r="N4263" s="113"/>
      <c r="O4263" s="113"/>
      <c r="P4263" s="114" t="str">
        <f ca="1">IF(Proc[[#This Row],[DaysAgeing]]&gt;5,"yep","on track")</f>
        <v>yep</v>
      </c>
      <c r="Q4263" s="2">
        <f ca="1">IF(Proc[[#This Row],[DateClosed]]="",ABS(NETWORKDAYS(Proc[[#This Row],[DateOpened]],TODAY()))-1,ABS(NETWORKDAYS(Proc[[#This Row],[DateOpened]],Proc[[#This Row],[DateClosed]]))-1)</f>
        <v>137</v>
      </c>
      <c r="R4263" s="114" t="s">
        <v>410</v>
      </c>
      <c r="S4263" s="112"/>
      <c r="T4263" s="153">
        <v>4262</v>
      </c>
    </row>
    <row r="4264" spans="1:20" hidden="1">
      <c r="A4264" s="111" t="s">
        <v>4524</v>
      </c>
      <c r="B4264" s="112" t="str">
        <f>IFERROR(VLOOKUP(Proc[[#This Row],[App]],Table2[],3,0),"open")</f>
        <v>ok</v>
      </c>
      <c r="C4264" s="111" t="s">
        <v>369</v>
      </c>
      <c r="D4264" s="152" t="s">
        <v>9502</v>
      </c>
      <c r="E4264" s="152" t="s">
        <v>4527</v>
      </c>
      <c r="F4264" s="112" t="s">
        <v>4527</v>
      </c>
      <c r="G4264" s="111" t="s">
        <v>400</v>
      </c>
      <c r="H4264" s="112" t="str">
        <f>IF(Proc[[#This Row],[type]]="LFF (MDG-F)",MID(Proc[[#This Row],[Obj]],13,10),"")</f>
        <v/>
      </c>
      <c r="I4264" s="152"/>
      <c r="J4264" s="112" t="b">
        <f>Proc[[#This Row],[Requested]]=Proc[[#This Row],[CurrentParent]]</f>
        <v>1</v>
      </c>
      <c r="K4264" s="112" t="str">
        <f>IF(Proc[[#This Row],[Author]]="Marcela Urrego",VLOOKUP(LEFT(Proc[[#This Row],[Requested]],1),Table3[#All],2,0),VLOOKUP(Proc[[#This Row],[Author]],Table4[],2,0))</f>
        <v>HC</v>
      </c>
      <c r="L4264" s="112" t="s">
        <v>3524</v>
      </c>
      <c r="M4264" s="113">
        <v>45924</v>
      </c>
      <c r="N4264" s="113"/>
      <c r="O4264" s="113"/>
      <c r="P4264" s="114" t="str">
        <f ca="1">IF(Proc[[#This Row],[DaysAgeing]]&gt;5,"yep","on track")</f>
        <v>yep</v>
      </c>
      <c r="Q4264" s="2">
        <f ca="1">IF(Proc[[#This Row],[DateClosed]]="",ABS(NETWORKDAYS(Proc[[#This Row],[DateOpened]],TODAY()))-1,ABS(NETWORKDAYS(Proc[[#This Row],[DateOpened]],Proc[[#This Row],[DateClosed]]))-1)</f>
        <v>137</v>
      </c>
      <c r="R4264" s="114" t="s">
        <v>410</v>
      </c>
      <c r="S4264" s="112"/>
      <c r="T4264" s="153">
        <v>4263</v>
      </c>
    </row>
    <row r="4265" spans="1:20" hidden="1">
      <c r="A4265" s="111" t="s">
        <v>4524</v>
      </c>
      <c r="B4265" s="112" t="str">
        <f>IFERROR(VLOOKUP(Proc[[#This Row],[App]],Table2[],3,0),"open")</f>
        <v>ok</v>
      </c>
      <c r="C4265" s="111" t="s">
        <v>369</v>
      </c>
      <c r="D4265" s="152" t="s">
        <v>9107</v>
      </c>
      <c r="E4265" s="152" t="s">
        <v>4526</v>
      </c>
      <c r="F4265" s="112" t="s">
        <v>4526</v>
      </c>
      <c r="G4265" s="111" t="s">
        <v>400</v>
      </c>
      <c r="H4265" s="112" t="str">
        <f>IF(Proc[[#This Row],[type]]="LFF (MDG-F)",MID(Proc[[#This Row],[Obj]],13,10),"")</f>
        <v/>
      </c>
      <c r="I4265" s="152"/>
      <c r="J4265" s="112" t="b">
        <f>Proc[[#This Row],[Requested]]=Proc[[#This Row],[CurrentParent]]</f>
        <v>1</v>
      </c>
      <c r="K4265" s="112" t="str">
        <f>IF(Proc[[#This Row],[Author]]="Marcela Urrego",VLOOKUP(LEFT(Proc[[#This Row],[Requested]],1),Table3[#All],2,0),VLOOKUP(Proc[[#This Row],[Author]],Table4[],2,0))</f>
        <v>HC</v>
      </c>
      <c r="L4265" s="112" t="s">
        <v>3524</v>
      </c>
      <c r="M4265" s="113">
        <v>45924</v>
      </c>
      <c r="N4265" s="113"/>
      <c r="O4265" s="113"/>
      <c r="P4265" s="114" t="str">
        <f ca="1">IF(Proc[[#This Row],[DaysAgeing]]&gt;5,"yep","on track")</f>
        <v>yep</v>
      </c>
      <c r="Q4265" s="2">
        <f ca="1">IF(Proc[[#This Row],[DateClosed]]="",ABS(NETWORKDAYS(Proc[[#This Row],[DateOpened]],TODAY()))-1,ABS(NETWORKDAYS(Proc[[#This Row],[DateOpened]],Proc[[#This Row],[DateClosed]]))-1)</f>
        <v>137</v>
      </c>
      <c r="R4265" s="114" t="s">
        <v>410</v>
      </c>
      <c r="S4265" s="112"/>
      <c r="T4265" s="153">
        <v>4264</v>
      </c>
    </row>
    <row r="4266" spans="1:20" hidden="1">
      <c r="A4266" s="111" t="s">
        <v>4524</v>
      </c>
      <c r="B4266" s="112" t="str">
        <f>IFERROR(VLOOKUP(Proc[[#This Row],[App]],Table2[],3,0),"open")</f>
        <v>ok</v>
      </c>
      <c r="C4266" s="111" t="s">
        <v>369</v>
      </c>
      <c r="D4266" s="152" t="s">
        <v>9503</v>
      </c>
      <c r="E4266" s="152" t="s">
        <v>4526</v>
      </c>
      <c r="F4266" s="112" t="s">
        <v>4526</v>
      </c>
      <c r="G4266" s="111" t="s">
        <v>400</v>
      </c>
      <c r="H4266" s="112" t="str">
        <f>IF(Proc[[#This Row],[type]]="LFF (MDG-F)",MID(Proc[[#This Row],[Obj]],13,10),"")</f>
        <v/>
      </c>
      <c r="I4266" s="152"/>
      <c r="J4266" s="112" t="b">
        <f>Proc[[#This Row],[Requested]]=Proc[[#This Row],[CurrentParent]]</f>
        <v>1</v>
      </c>
      <c r="K4266" s="112" t="str">
        <f>IF(Proc[[#This Row],[Author]]="Marcela Urrego",VLOOKUP(LEFT(Proc[[#This Row],[Requested]],1),Table3[#All],2,0),VLOOKUP(Proc[[#This Row],[Author]],Table4[],2,0))</f>
        <v>HC</v>
      </c>
      <c r="L4266" s="112" t="s">
        <v>3524</v>
      </c>
      <c r="M4266" s="113">
        <v>45924</v>
      </c>
      <c r="N4266" s="113"/>
      <c r="O4266" s="113"/>
      <c r="P4266" s="114" t="str">
        <f ca="1">IF(Proc[[#This Row],[DaysAgeing]]&gt;5,"yep","on track")</f>
        <v>yep</v>
      </c>
      <c r="Q4266" s="2">
        <f ca="1">IF(Proc[[#This Row],[DateClosed]]="",ABS(NETWORKDAYS(Proc[[#This Row],[DateOpened]],TODAY()))-1,ABS(NETWORKDAYS(Proc[[#This Row],[DateOpened]],Proc[[#This Row],[DateClosed]]))-1)</f>
        <v>137</v>
      </c>
      <c r="R4266" s="114" t="s">
        <v>410</v>
      </c>
      <c r="S4266" s="112"/>
      <c r="T4266" s="153">
        <v>4265</v>
      </c>
    </row>
    <row r="4267" spans="1:20" hidden="1">
      <c r="A4267" s="111" t="s">
        <v>4524</v>
      </c>
      <c r="B4267" s="112" t="str">
        <f>IFERROR(VLOOKUP(Proc[[#This Row],[App]],Table2[],3,0),"open")</f>
        <v>ok</v>
      </c>
      <c r="C4267" s="111" t="s">
        <v>369</v>
      </c>
      <c r="D4267" s="152" t="s">
        <v>9504</v>
      </c>
      <c r="E4267" s="152" t="s">
        <v>4527</v>
      </c>
      <c r="F4267" s="112" t="s">
        <v>4527</v>
      </c>
      <c r="G4267" s="111" t="s">
        <v>400</v>
      </c>
      <c r="H4267" s="112" t="str">
        <f>IF(Proc[[#This Row],[type]]="LFF (MDG-F)",MID(Proc[[#This Row],[Obj]],13,10),"")</f>
        <v/>
      </c>
      <c r="I4267" s="152"/>
      <c r="J4267" s="112" t="b">
        <f>Proc[[#This Row],[Requested]]=Proc[[#This Row],[CurrentParent]]</f>
        <v>1</v>
      </c>
      <c r="K4267" s="112" t="str">
        <f>IF(Proc[[#This Row],[Author]]="Marcela Urrego",VLOOKUP(LEFT(Proc[[#This Row],[Requested]],1),Table3[#All],2,0),VLOOKUP(Proc[[#This Row],[Author]],Table4[],2,0))</f>
        <v>HC</v>
      </c>
      <c r="L4267" s="112" t="s">
        <v>3524</v>
      </c>
      <c r="M4267" s="113">
        <v>45924</v>
      </c>
      <c r="N4267" s="113"/>
      <c r="O4267" s="113"/>
      <c r="P4267" s="114" t="str">
        <f ca="1">IF(Proc[[#This Row],[DaysAgeing]]&gt;5,"yep","on track")</f>
        <v>yep</v>
      </c>
      <c r="Q4267" s="2">
        <f ca="1">IF(Proc[[#This Row],[DateClosed]]="",ABS(NETWORKDAYS(Proc[[#This Row],[DateOpened]],TODAY()))-1,ABS(NETWORKDAYS(Proc[[#This Row],[DateOpened]],Proc[[#This Row],[DateClosed]]))-1)</f>
        <v>137</v>
      </c>
      <c r="R4267" s="114" t="s">
        <v>410</v>
      </c>
      <c r="S4267" s="112"/>
      <c r="T4267" s="153">
        <v>4266</v>
      </c>
    </row>
    <row r="4268" spans="1:20" hidden="1">
      <c r="A4268" s="111" t="s">
        <v>4524</v>
      </c>
      <c r="B4268" s="153" t="str">
        <f>IFERROR(VLOOKUP(Proc[[#This Row],[App]],Table2[],3,0),"open")</f>
        <v>ok</v>
      </c>
      <c r="C4268" s="111" t="s">
        <v>369</v>
      </c>
      <c r="D4268" s="152" t="s">
        <v>9505</v>
      </c>
      <c r="E4268" s="152" t="s">
        <v>4527</v>
      </c>
      <c r="F4268" s="153" t="s">
        <v>4527</v>
      </c>
      <c r="G4268" s="111" t="s">
        <v>400</v>
      </c>
      <c r="H4268" s="112" t="str">
        <f>IF(Proc[[#This Row],[type]]="LFF (MDG-F)",MID(Proc[[#This Row],[Obj]],13,10),"")</f>
        <v/>
      </c>
      <c r="I4268" s="152"/>
      <c r="J4268" s="112" t="b">
        <f>Proc[[#This Row],[Requested]]=Proc[[#This Row],[CurrentParent]]</f>
        <v>1</v>
      </c>
      <c r="K4268" s="153" t="str">
        <f>IF(Proc[[#This Row],[Author]]="Marcela Urrego",VLOOKUP(LEFT(Proc[[#This Row],[Requested]],1),Table3[#All],2,0),VLOOKUP(Proc[[#This Row],[Author]],Table4[],2,0))</f>
        <v>HC</v>
      </c>
      <c r="L4268" s="112" t="s">
        <v>3524</v>
      </c>
      <c r="M4268" s="113">
        <v>45924</v>
      </c>
      <c r="N4268" s="113"/>
      <c r="O4268" s="113"/>
      <c r="P4268" s="114" t="str">
        <f ca="1">IF(Proc[[#This Row],[DaysAgeing]]&gt;5,"yep","on track")</f>
        <v>yep</v>
      </c>
      <c r="Q4268" s="2">
        <f ca="1">IF(Proc[[#This Row],[DateClosed]]="",ABS(NETWORKDAYS(Proc[[#This Row],[DateOpened]],TODAY()))-1,ABS(NETWORKDAYS(Proc[[#This Row],[DateOpened]],Proc[[#This Row],[DateClosed]]))-1)</f>
        <v>137</v>
      </c>
      <c r="R4268" s="114" t="s">
        <v>410</v>
      </c>
      <c r="S4268" s="112"/>
      <c r="T4268" s="153">
        <v>4267</v>
      </c>
    </row>
    <row r="4269" spans="1:20" hidden="1">
      <c r="A4269" s="111" t="s">
        <v>4524</v>
      </c>
      <c r="B4269" s="112" t="str">
        <f>IFERROR(VLOOKUP(Proc[[#This Row],[App]],Table2[],3,0),"open")</f>
        <v>ok</v>
      </c>
      <c r="C4269" s="111" t="s">
        <v>369</v>
      </c>
      <c r="D4269" s="152" t="s">
        <v>9506</v>
      </c>
      <c r="E4269" s="152" t="s">
        <v>4527</v>
      </c>
      <c r="F4269" s="112" t="s">
        <v>4527</v>
      </c>
      <c r="G4269" s="111" t="s">
        <v>400</v>
      </c>
      <c r="H4269" s="112" t="str">
        <f>IF(Proc[[#This Row],[type]]="LFF (MDG-F)",MID(Proc[[#This Row],[Obj]],13,10),"")</f>
        <v/>
      </c>
      <c r="I4269" s="152"/>
      <c r="J4269" s="112" t="b">
        <f>Proc[[#This Row],[Requested]]=Proc[[#This Row],[CurrentParent]]</f>
        <v>1</v>
      </c>
      <c r="K4269" s="112" t="str">
        <f>IF(Proc[[#This Row],[Author]]="Marcela Urrego",VLOOKUP(LEFT(Proc[[#This Row],[Requested]],1),Table3[#All],2,0),VLOOKUP(Proc[[#This Row],[Author]],Table4[],2,0))</f>
        <v>HC</v>
      </c>
      <c r="L4269" s="112" t="s">
        <v>3524</v>
      </c>
      <c r="M4269" s="113">
        <v>45924</v>
      </c>
      <c r="N4269" s="113"/>
      <c r="O4269" s="113"/>
      <c r="P4269" s="114" t="str">
        <f ca="1">IF(Proc[[#This Row],[DaysAgeing]]&gt;5,"yep","on track")</f>
        <v>yep</v>
      </c>
      <c r="Q4269" s="2">
        <f ca="1">IF(Proc[[#This Row],[DateClosed]]="",ABS(NETWORKDAYS(Proc[[#This Row],[DateOpened]],TODAY()))-1,ABS(NETWORKDAYS(Proc[[#This Row],[DateOpened]],Proc[[#This Row],[DateClosed]]))-1)</f>
        <v>137</v>
      </c>
      <c r="R4269" s="114" t="s">
        <v>410</v>
      </c>
      <c r="S4269" s="112"/>
      <c r="T4269" s="153">
        <v>4268</v>
      </c>
    </row>
    <row r="4270" spans="1:20" hidden="1">
      <c r="A4270" s="111" t="s">
        <v>4524</v>
      </c>
      <c r="B4270" s="153" t="str">
        <f>IFERROR(VLOOKUP(Proc[[#This Row],[App]],Table2[],3,0),"open")</f>
        <v>ok</v>
      </c>
      <c r="C4270" s="111" t="s">
        <v>369</v>
      </c>
      <c r="D4270" s="152" t="s">
        <v>9507</v>
      </c>
      <c r="E4270" s="152" t="s">
        <v>4527</v>
      </c>
      <c r="F4270" s="112" t="s">
        <v>4527</v>
      </c>
      <c r="G4270" s="111" t="s">
        <v>400</v>
      </c>
      <c r="H4270" s="112" t="str">
        <f>IF(Proc[[#This Row],[type]]="LFF (MDG-F)",MID(Proc[[#This Row],[Obj]],13,10),"")</f>
        <v/>
      </c>
      <c r="I4270" s="152"/>
      <c r="J4270" s="112" t="b">
        <f>Proc[[#This Row],[Requested]]=Proc[[#This Row],[CurrentParent]]</f>
        <v>1</v>
      </c>
      <c r="K4270" s="153" t="str">
        <f>IF(Proc[[#This Row],[Author]]="Marcela Urrego",VLOOKUP(LEFT(Proc[[#This Row],[Requested]],1),Table3[#All],2,0),VLOOKUP(Proc[[#This Row],[Author]],Table4[],2,0))</f>
        <v>HC</v>
      </c>
      <c r="L4270" s="112" t="s">
        <v>3524</v>
      </c>
      <c r="M4270" s="113">
        <v>45924</v>
      </c>
      <c r="N4270" s="113"/>
      <c r="O4270" s="113"/>
      <c r="P4270" s="114" t="str">
        <f ca="1">IF(Proc[[#This Row],[DaysAgeing]]&gt;5,"yep","on track")</f>
        <v>yep</v>
      </c>
      <c r="Q4270" s="2">
        <f ca="1">IF(Proc[[#This Row],[DateClosed]]="",ABS(NETWORKDAYS(Proc[[#This Row],[DateOpened]],TODAY()))-1,ABS(NETWORKDAYS(Proc[[#This Row],[DateOpened]],Proc[[#This Row],[DateClosed]]))-1)</f>
        <v>137</v>
      </c>
      <c r="R4270" s="114" t="s">
        <v>410</v>
      </c>
      <c r="S4270" s="112"/>
      <c r="T4270" s="153">
        <v>4269</v>
      </c>
    </row>
    <row r="4271" spans="1:20" hidden="1">
      <c r="A4271" s="111" t="s">
        <v>4524</v>
      </c>
      <c r="B4271" s="112" t="str">
        <f>IFERROR(VLOOKUP(Proc[[#This Row],[App]],Table2[],3,0),"open")</f>
        <v>ok</v>
      </c>
      <c r="C4271" s="111" t="s">
        <v>369</v>
      </c>
      <c r="D4271" s="152" t="s">
        <v>9508</v>
      </c>
      <c r="E4271" s="152" t="s">
        <v>4527</v>
      </c>
      <c r="F4271" s="112" t="s">
        <v>4527</v>
      </c>
      <c r="G4271" s="111" t="s">
        <v>400</v>
      </c>
      <c r="H4271" s="112" t="str">
        <f>IF(Proc[[#This Row],[type]]="LFF (MDG-F)",MID(Proc[[#This Row],[Obj]],13,10),"")</f>
        <v/>
      </c>
      <c r="I4271" s="152"/>
      <c r="J4271" s="112" t="b">
        <f>Proc[[#This Row],[Requested]]=Proc[[#This Row],[CurrentParent]]</f>
        <v>1</v>
      </c>
      <c r="K4271" s="112" t="str">
        <f>IF(Proc[[#This Row],[Author]]="Marcela Urrego",VLOOKUP(LEFT(Proc[[#This Row],[Requested]],1),Table3[#All],2,0),VLOOKUP(Proc[[#This Row],[Author]],Table4[],2,0))</f>
        <v>HC</v>
      </c>
      <c r="L4271" s="112" t="s">
        <v>3524</v>
      </c>
      <c r="M4271" s="113">
        <v>45924</v>
      </c>
      <c r="N4271" s="113"/>
      <c r="O4271" s="113"/>
      <c r="P4271" s="114" t="str">
        <f ca="1">IF(Proc[[#This Row],[DaysAgeing]]&gt;5,"yep","on track")</f>
        <v>yep</v>
      </c>
      <c r="Q4271" s="2">
        <f ca="1">IF(Proc[[#This Row],[DateClosed]]="",ABS(NETWORKDAYS(Proc[[#This Row],[DateOpened]],TODAY()))-1,ABS(NETWORKDAYS(Proc[[#This Row],[DateOpened]],Proc[[#This Row],[DateClosed]]))-1)</f>
        <v>137</v>
      </c>
      <c r="R4271" s="114" t="s">
        <v>410</v>
      </c>
      <c r="S4271" s="112"/>
      <c r="T4271" s="153">
        <v>4270</v>
      </c>
    </row>
    <row r="4272" spans="1:20" hidden="1">
      <c r="A4272" s="111" t="s">
        <v>4524</v>
      </c>
      <c r="B4272" s="112" t="str">
        <f>IFERROR(VLOOKUP(Proc[[#This Row],[App]],Table2[],3,0),"open")</f>
        <v>ok</v>
      </c>
      <c r="C4272" s="111" t="s">
        <v>369</v>
      </c>
      <c r="D4272" s="152" t="s">
        <v>9509</v>
      </c>
      <c r="E4272" s="152" t="s">
        <v>4526</v>
      </c>
      <c r="F4272" s="112" t="s">
        <v>4526</v>
      </c>
      <c r="G4272" s="111" t="s">
        <v>400</v>
      </c>
      <c r="H4272" s="112" t="str">
        <f>IF(Proc[[#This Row],[type]]="LFF (MDG-F)",MID(Proc[[#This Row],[Obj]],13,10),"")</f>
        <v/>
      </c>
      <c r="I4272" s="152"/>
      <c r="J4272" s="112" t="b">
        <f>Proc[[#This Row],[Requested]]=Proc[[#This Row],[CurrentParent]]</f>
        <v>1</v>
      </c>
      <c r="K4272" s="112" t="str">
        <f>IF(Proc[[#This Row],[Author]]="Marcela Urrego",VLOOKUP(LEFT(Proc[[#This Row],[Requested]],1),Table3[#All],2,0),VLOOKUP(Proc[[#This Row],[Author]],Table4[],2,0))</f>
        <v>HC</v>
      </c>
      <c r="L4272" s="112" t="s">
        <v>3524</v>
      </c>
      <c r="M4272" s="113">
        <v>45924</v>
      </c>
      <c r="N4272" s="113"/>
      <c r="O4272" s="113"/>
      <c r="P4272" s="114" t="str">
        <f ca="1">IF(Proc[[#This Row],[DaysAgeing]]&gt;5,"yep","on track")</f>
        <v>yep</v>
      </c>
      <c r="Q4272" s="2">
        <f ca="1">IF(Proc[[#This Row],[DateClosed]]="",ABS(NETWORKDAYS(Proc[[#This Row],[DateOpened]],TODAY()))-1,ABS(NETWORKDAYS(Proc[[#This Row],[DateOpened]],Proc[[#This Row],[DateClosed]]))-1)</f>
        <v>137</v>
      </c>
      <c r="R4272" s="140" t="s">
        <v>410</v>
      </c>
      <c r="S4272" s="153"/>
      <c r="T4272" s="153">
        <v>4271</v>
      </c>
    </row>
    <row r="4273" spans="1:20" hidden="1">
      <c r="A4273" t="s">
        <v>4528</v>
      </c>
      <c r="B4273" s="153" t="str">
        <f>IFERROR(VLOOKUP(Proc[[#This Row],[App]],Table2[],3,0),"open")</f>
        <v>ok</v>
      </c>
      <c r="C4273" s="111" t="s">
        <v>369</v>
      </c>
      <c r="D4273" s="152" t="s">
        <v>6936</v>
      </c>
      <c r="E4273" s="152" t="s">
        <v>4529</v>
      </c>
      <c r="F4273" s="153" t="s">
        <v>4529</v>
      </c>
      <c r="G4273" t="s">
        <v>400</v>
      </c>
      <c r="H4273" s="112" t="str">
        <f>IF(Proc[[#This Row],[type]]="LFF (MDG-F)",MID(Proc[[#This Row],[Obj]],13,10),"")</f>
        <v/>
      </c>
      <c r="I4273" s="152"/>
      <c r="J4273" s="112" t="b">
        <f>Proc[[#This Row],[Requested]]=Proc[[#This Row],[CurrentParent]]</f>
        <v>1</v>
      </c>
      <c r="K4273" s="153" t="str">
        <f>IF(Proc[[#This Row],[Author]]="Marcela Urrego",VLOOKUP(LEFT(Proc[[#This Row],[Requested]],1),Table3[#All],2,0),VLOOKUP(Proc[[#This Row],[Author]],Table4[],2,0))</f>
        <v>LS</v>
      </c>
      <c r="L4273" s="112" t="s">
        <v>3524</v>
      </c>
      <c r="M4273" s="114">
        <v>45925</v>
      </c>
      <c r="N4273" s="114"/>
      <c r="O4273" s="114"/>
      <c r="P4273" s="115" t="str">
        <f ca="1">IF(Proc[[#This Row],[DaysAgeing]]&gt;5,"yep","on track")</f>
        <v>yep</v>
      </c>
      <c r="Q4273" s="2">
        <f ca="1">IF(Proc[[#This Row],[DateClosed]]="",ABS(NETWORKDAYS(Proc[[#This Row],[DateOpened]],TODAY()))-1,ABS(NETWORKDAYS(Proc[[#This Row],[DateOpened]],Proc[[#This Row],[DateClosed]]))-1)</f>
        <v>136</v>
      </c>
      <c r="R4273" s="115" t="s">
        <v>488</v>
      </c>
      <c r="S4273" s="112"/>
      <c r="T4273" s="153">
        <v>4272</v>
      </c>
    </row>
    <row r="4274" spans="1:20" hidden="1">
      <c r="A4274" t="s">
        <v>4528</v>
      </c>
      <c r="B4274" s="112" t="str">
        <f>IFERROR(VLOOKUP(Proc[[#This Row],[App]],Table2[],3,0),"open")</f>
        <v>ok</v>
      </c>
      <c r="C4274" s="111" t="s">
        <v>369</v>
      </c>
      <c r="D4274" s="152" t="s">
        <v>6935</v>
      </c>
      <c r="E4274" s="152" t="s">
        <v>4530</v>
      </c>
      <c r="F4274" s="112" t="s">
        <v>4530</v>
      </c>
      <c r="G4274" t="s">
        <v>400</v>
      </c>
      <c r="H4274" s="112" t="str">
        <f>IF(Proc[[#This Row],[type]]="LFF (MDG-F)",MID(Proc[[#This Row],[Obj]],13,10),"")</f>
        <v/>
      </c>
      <c r="I4274" s="152"/>
      <c r="J4274" s="112" t="b">
        <f>Proc[[#This Row],[Requested]]=Proc[[#This Row],[CurrentParent]]</f>
        <v>1</v>
      </c>
      <c r="K4274" s="112" t="str">
        <f>IF(Proc[[#This Row],[Author]]="Marcela Urrego",VLOOKUP(LEFT(Proc[[#This Row],[Requested]],1),Table3[#All],2,0),VLOOKUP(Proc[[#This Row],[Author]],Table4[],2,0))</f>
        <v>LS</v>
      </c>
      <c r="L4274" s="112" t="s">
        <v>3524</v>
      </c>
      <c r="M4274" s="114">
        <v>45925</v>
      </c>
      <c r="N4274" s="114"/>
      <c r="O4274" s="114"/>
      <c r="P4274" s="115" t="str">
        <f ca="1">IF(Proc[[#This Row],[DaysAgeing]]&gt;5,"yep","on track")</f>
        <v>yep</v>
      </c>
      <c r="Q4274" s="2">
        <f ca="1">IF(Proc[[#This Row],[DateClosed]]="",ABS(NETWORKDAYS(Proc[[#This Row],[DateOpened]],TODAY()))-1,ABS(NETWORKDAYS(Proc[[#This Row],[DateOpened]],Proc[[#This Row],[DateClosed]]))-1)</f>
        <v>136</v>
      </c>
      <c r="R4274" s="115" t="s">
        <v>488</v>
      </c>
      <c r="S4274" s="112"/>
      <c r="T4274" s="153">
        <v>4273</v>
      </c>
    </row>
    <row r="4275" spans="1:20" hidden="1">
      <c r="A4275" t="s">
        <v>4531</v>
      </c>
      <c r="B4275" s="153" t="str">
        <f>IFERROR(VLOOKUP(Proc[[#This Row],[App]],Table2[],3,0),"open")</f>
        <v>ok</v>
      </c>
      <c r="C4275" s="111" t="s">
        <v>369</v>
      </c>
      <c r="D4275" s="152" t="s">
        <v>9510</v>
      </c>
      <c r="E4275" s="152" t="s">
        <v>1876</v>
      </c>
      <c r="F4275" s="112" t="s">
        <v>1876</v>
      </c>
      <c r="G4275" t="s">
        <v>400</v>
      </c>
      <c r="H4275" s="112" t="str">
        <f>IF(Proc[[#This Row],[type]]="LFF (MDG-F)",MID(Proc[[#This Row],[Obj]],13,10),"")</f>
        <v/>
      </c>
      <c r="I4275" s="152"/>
      <c r="J4275" s="112" t="b">
        <f>Proc[[#This Row],[Requested]]=Proc[[#This Row],[CurrentParent]]</f>
        <v>1</v>
      </c>
      <c r="K4275" s="153" t="str">
        <f>IF(Proc[[#This Row],[Author]]="Marcela Urrego",VLOOKUP(LEFT(Proc[[#This Row],[Requested]],1),Table3[#All],2,0),VLOOKUP(Proc[[#This Row],[Author]],Table4[],2,0))</f>
        <v>EL</v>
      </c>
      <c r="L4275" s="112" t="s">
        <v>3524</v>
      </c>
      <c r="M4275" s="114">
        <v>45925</v>
      </c>
      <c r="N4275" s="114"/>
      <c r="O4275" s="114"/>
      <c r="P4275" s="115" t="str">
        <f ca="1">IF(Proc[[#This Row],[DaysAgeing]]&gt;5,"yep","on track")</f>
        <v>yep</v>
      </c>
      <c r="Q4275" s="2">
        <f ca="1">IF(Proc[[#This Row],[DateClosed]]="",ABS(NETWORKDAYS(Proc[[#This Row],[DateOpened]],TODAY()))-1,ABS(NETWORKDAYS(Proc[[#This Row],[DateOpened]],Proc[[#This Row],[DateClosed]]))-1)</f>
        <v>136</v>
      </c>
      <c r="R4275" s="115" t="s">
        <v>774</v>
      </c>
      <c r="S4275" s="112"/>
      <c r="T4275" s="153">
        <v>4274</v>
      </c>
    </row>
    <row r="4276" spans="1:20" hidden="1">
      <c r="A4276" s="111" t="s">
        <v>4531</v>
      </c>
      <c r="B4276" s="112" t="str">
        <f>IFERROR(VLOOKUP(Proc[[#This Row],[App]],Table2[],3,0),"open")</f>
        <v>ok</v>
      </c>
      <c r="C4276" s="111" t="s">
        <v>369</v>
      </c>
      <c r="D4276" s="152" t="s">
        <v>9511</v>
      </c>
      <c r="E4276" s="152" t="s">
        <v>1876</v>
      </c>
      <c r="F4276" s="112" t="s">
        <v>1876</v>
      </c>
      <c r="G4276" s="111" t="s">
        <v>400</v>
      </c>
      <c r="H4276" s="112" t="str">
        <f>IF(Proc[[#This Row],[type]]="LFF (MDG-F)",MID(Proc[[#This Row],[Obj]],13,10),"")</f>
        <v/>
      </c>
      <c r="I4276" s="152"/>
      <c r="J4276" s="112" t="b">
        <f>Proc[[#This Row],[Requested]]=Proc[[#This Row],[CurrentParent]]</f>
        <v>1</v>
      </c>
      <c r="K4276" s="112" t="str">
        <f>IF(Proc[[#This Row],[Author]]="Marcela Urrego",VLOOKUP(LEFT(Proc[[#This Row],[Requested]],1),Table3[#All],2,0),VLOOKUP(Proc[[#This Row],[Author]],Table4[],2,0))</f>
        <v>EL</v>
      </c>
      <c r="L4276" s="112" t="s">
        <v>3524</v>
      </c>
      <c r="M4276" s="114">
        <v>45925</v>
      </c>
      <c r="N4276" s="114"/>
      <c r="O4276" s="114"/>
      <c r="P4276" s="115" t="str">
        <f ca="1">IF(Proc[[#This Row],[DaysAgeing]]&gt;5,"yep","on track")</f>
        <v>yep</v>
      </c>
      <c r="Q4276" s="2">
        <f ca="1">IF(Proc[[#This Row],[DateClosed]]="",ABS(NETWORKDAYS(Proc[[#This Row],[DateOpened]],TODAY()))-1,ABS(NETWORKDAYS(Proc[[#This Row],[DateOpened]],Proc[[#This Row],[DateClosed]]))-1)</f>
        <v>136</v>
      </c>
      <c r="R4276" s="115" t="s">
        <v>774</v>
      </c>
      <c r="S4276" s="112"/>
      <c r="T4276" s="153">
        <v>4275</v>
      </c>
    </row>
    <row r="4277" spans="1:20" hidden="1">
      <c r="A4277" s="111" t="s">
        <v>4531</v>
      </c>
      <c r="B4277" s="112" t="str">
        <f>IFERROR(VLOOKUP(Proc[[#This Row],[App]],Table2[],3,0),"open")</f>
        <v>ok</v>
      </c>
      <c r="C4277" s="111" t="s">
        <v>369</v>
      </c>
      <c r="D4277" s="152" t="s">
        <v>9512</v>
      </c>
      <c r="E4277" s="152" t="s">
        <v>1876</v>
      </c>
      <c r="F4277" s="112" t="s">
        <v>1876</v>
      </c>
      <c r="G4277" s="111" t="s">
        <v>400</v>
      </c>
      <c r="H4277" s="112" t="str">
        <f>IF(Proc[[#This Row],[type]]="LFF (MDG-F)",MID(Proc[[#This Row],[Obj]],13,10),"")</f>
        <v/>
      </c>
      <c r="I4277" s="152"/>
      <c r="J4277" s="112" t="b">
        <f>Proc[[#This Row],[Requested]]=Proc[[#This Row],[CurrentParent]]</f>
        <v>1</v>
      </c>
      <c r="K4277" s="112" t="str">
        <f>IF(Proc[[#This Row],[Author]]="Marcela Urrego",VLOOKUP(LEFT(Proc[[#This Row],[Requested]],1),Table3[#All],2,0),VLOOKUP(Proc[[#This Row],[Author]],Table4[],2,0))</f>
        <v>EL</v>
      </c>
      <c r="L4277" s="112" t="s">
        <v>3524</v>
      </c>
      <c r="M4277" s="114">
        <v>45925</v>
      </c>
      <c r="N4277" s="114"/>
      <c r="O4277" s="114"/>
      <c r="P4277" s="115" t="str">
        <f ca="1">IF(Proc[[#This Row],[DaysAgeing]]&gt;5,"yep","on track")</f>
        <v>yep</v>
      </c>
      <c r="Q4277" s="2">
        <f ca="1">IF(Proc[[#This Row],[DateClosed]]="",ABS(NETWORKDAYS(Proc[[#This Row],[DateOpened]],TODAY()))-1,ABS(NETWORKDAYS(Proc[[#This Row],[DateOpened]],Proc[[#This Row],[DateClosed]]))-1)</f>
        <v>136</v>
      </c>
      <c r="R4277" s="140" t="s">
        <v>774</v>
      </c>
      <c r="S4277" s="153"/>
      <c r="T4277" s="153">
        <v>4276</v>
      </c>
    </row>
    <row r="4278" spans="1:20" hidden="1">
      <c r="A4278" s="111" t="s">
        <v>4531</v>
      </c>
      <c r="B4278" s="112" t="str">
        <f>IFERROR(VLOOKUP(Proc[[#This Row],[App]],Table2[],3,0),"open")</f>
        <v>ok</v>
      </c>
      <c r="C4278" s="111" t="s">
        <v>369</v>
      </c>
      <c r="D4278" s="152" t="s">
        <v>9513</v>
      </c>
      <c r="E4278" s="152" t="s">
        <v>1876</v>
      </c>
      <c r="F4278" s="112" t="s">
        <v>1876</v>
      </c>
      <c r="G4278" s="111" t="s">
        <v>400</v>
      </c>
      <c r="H4278" s="112" t="str">
        <f>IF(Proc[[#This Row],[type]]="LFF (MDG-F)",MID(Proc[[#This Row],[Obj]],13,10),"")</f>
        <v/>
      </c>
      <c r="I4278" s="152"/>
      <c r="J4278" s="112" t="b">
        <f>Proc[[#This Row],[Requested]]=Proc[[#This Row],[CurrentParent]]</f>
        <v>1</v>
      </c>
      <c r="K4278" s="112" t="str">
        <f>IF(Proc[[#This Row],[Author]]="Marcela Urrego",VLOOKUP(LEFT(Proc[[#This Row],[Requested]],1),Table3[#All],2,0),VLOOKUP(Proc[[#This Row],[Author]],Table4[],2,0))</f>
        <v>EL</v>
      </c>
      <c r="L4278" s="112" t="s">
        <v>3524</v>
      </c>
      <c r="M4278" s="114">
        <v>45925</v>
      </c>
      <c r="N4278" s="114"/>
      <c r="O4278" s="114"/>
      <c r="P4278" s="115" t="str">
        <f ca="1">IF(Proc[[#This Row],[DaysAgeing]]&gt;5,"yep","on track")</f>
        <v>yep</v>
      </c>
      <c r="Q4278" s="2">
        <f ca="1">IF(Proc[[#This Row],[DateClosed]]="",ABS(NETWORKDAYS(Proc[[#This Row],[DateOpened]],TODAY()))-1,ABS(NETWORKDAYS(Proc[[#This Row],[DateOpened]],Proc[[#This Row],[DateClosed]]))-1)</f>
        <v>136</v>
      </c>
      <c r="R4278" s="115" t="s">
        <v>774</v>
      </c>
      <c r="S4278" s="112"/>
      <c r="T4278" s="153">
        <v>4277</v>
      </c>
    </row>
    <row r="4279" spans="1:20" hidden="1">
      <c r="A4279" s="111" t="s">
        <v>4531</v>
      </c>
      <c r="B4279" s="112" t="str">
        <f>IFERROR(VLOOKUP(Proc[[#This Row],[App]],Table2[],3,0),"open")</f>
        <v>ok</v>
      </c>
      <c r="C4279" s="111" t="s">
        <v>369</v>
      </c>
      <c r="D4279" s="152" t="s">
        <v>9514</v>
      </c>
      <c r="E4279" s="152" t="s">
        <v>1876</v>
      </c>
      <c r="F4279" s="112" t="s">
        <v>1876</v>
      </c>
      <c r="G4279" s="111" t="s">
        <v>400</v>
      </c>
      <c r="H4279" s="112" t="str">
        <f>IF(Proc[[#This Row],[type]]="LFF (MDG-F)",MID(Proc[[#This Row],[Obj]],13,10),"")</f>
        <v/>
      </c>
      <c r="I4279" s="152"/>
      <c r="J4279" s="112" t="b">
        <f>Proc[[#This Row],[Requested]]=Proc[[#This Row],[CurrentParent]]</f>
        <v>1</v>
      </c>
      <c r="K4279" s="112" t="str">
        <f>IF(Proc[[#This Row],[Author]]="Marcela Urrego",VLOOKUP(LEFT(Proc[[#This Row],[Requested]],1),Table3[#All],2,0),VLOOKUP(Proc[[#This Row],[Author]],Table4[],2,0))</f>
        <v>EL</v>
      </c>
      <c r="L4279" s="112" t="s">
        <v>3524</v>
      </c>
      <c r="M4279" s="114">
        <v>45925</v>
      </c>
      <c r="N4279" s="114"/>
      <c r="O4279" s="114"/>
      <c r="P4279" s="115" t="str">
        <f ca="1">IF(Proc[[#This Row],[DaysAgeing]]&gt;5,"yep","on track")</f>
        <v>yep</v>
      </c>
      <c r="Q4279" s="2">
        <f ca="1">IF(Proc[[#This Row],[DateClosed]]="",ABS(NETWORKDAYS(Proc[[#This Row],[DateOpened]],TODAY()))-1,ABS(NETWORKDAYS(Proc[[#This Row],[DateOpened]],Proc[[#This Row],[DateClosed]]))-1)</f>
        <v>136</v>
      </c>
      <c r="R4279" s="115" t="s">
        <v>774</v>
      </c>
      <c r="S4279" s="112"/>
      <c r="T4279" s="153">
        <v>4278</v>
      </c>
    </row>
    <row r="4280" spans="1:20" hidden="1">
      <c r="A4280" s="111" t="s">
        <v>4531</v>
      </c>
      <c r="B4280" s="112" t="str">
        <f>IFERROR(VLOOKUP(Proc[[#This Row],[App]],Table2[],3,0),"open")</f>
        <v>ok</v>
      </c>
      <c r="C4280" s="111" t="s">
        <v>369</v>
      </c>
      <c r="D4280" s="152" t="s">
        <v>9515</v>
      </c>
      <c r="E4280" s="152" t="s">
        <v>1876</v>
      </c>
      <c r="F4280" s="112" t="s">
        <v>1876</v>
      </c>
      <c r="G4280" s="111" t="s">
        <v>400</v>
      </c>
      <c r="H4280" s="112" t="str">
        <f>IF(Proc[[#This Row],[type]]="LFF (MDG-F)",MID(Proc[[#This Row],[Obj]],13,10),"")</f>
        <v/>
      </c>
      <c r="I4280" s="152"/>
      <c r="J4280" s="112" t="b">
        <f>Proc[[#This Row],[Requested]]=Proc[[#This Row],[CurrentParent]]</f>
        <v>1</v>
      </c>
      <c r="K4280" s="112" t="str">
        <f>IF(Proc[[#This Row],[Author]]="Marcela Urrego",VLOOKUP(LEFT(Proc[[#This Row],[Requested]],1),Table3[#All],2,0),VLOOKUP(Proc[[#This Row],[Author]],Table4[],2,0))</f>
        <v>EL</v>
      </c>
      <c r="L4280" s="112" t="s">
        <v>3524</v>
      </c>
      <c r="M4280" s="114">
        <v>45925</v>
      </c>
      <c r="N4280" s="114"/>
      <c r="O4280" s="114"/>
      <c r="P4280" s="115" t="str">
        <f ca="1">IF(Proc[[#This Row],[DaysAgeing]]&gt;5,"yep","on track")</f>
        <v>yep</v>
      </c>
      <c r="Q4280" s="2">
        <f ca="1">IF(Proc[[#This Row],[DateClosed]]="",ABS(NETWORKDAYS(Proc[[#This Row],[DateOpened]],TODAY()))-1,ABS(NETWORKDAYS(Proc[[#This Row],[DateOpened]],Proc[[#This Row],[DateClosed]]))-1)</f>
        <v>136</v>
      </c>
      <c r="R4280" s="115" t="s">
        <v>774</v>
      </c>
      <c r="S4280" s="112"/>
      <c r="T4280" s="153">
        <v>4279</v>
      </c>
    </row>
    <row r="4281" spans="1:20" hidden="1">
      <c r="A4281" s="111" t="s">
        <v>4531</v>
      </c>
      <c r="B4281" s="112" t="str">
        <f>IFERROR(VLOOKUP(Proc[[#This Row],[App]],Table2[],3,0),"open")</f>
        <v>ok</v>
      </c>
      <c r="C4281" s="111" t="s">
        <v>369</v>
      </c>
      <c r="D4281" s="152" t="s">
        <v>7776</v>
      </c>
      <c r="E4281" s="152" t="s">
        <v>1876</v>
      </c>
      <c r="F4281" s="112" t="s">
        <v>1876</v>
      </c>
      <c r="G4281" s="111" t="s">
        <v>400</v>
      </c>
      <c r="H4281" s="112" t="str">
        <f>IF(Proc[[#This Row],[type]]="LFF (MDG-F)",MID(Proc[[#This Row],[Obj]],13,10),"")</f>
        <v/>
      </c>
      <c r="I4281" s="152"/>
      <c r="J4281" s="112" t="b">
        <f>Proc[[#This Row],[Requested]]=Proc[[#This Row],[CurrentParent]]</f>
        <v>1</v>
      </c>
      <c r="K4281" s="112" t="str">
        <f>IF(Proc[[#This Row],[Author]]="Marcela Urrego",VLOOKUP(LEFT(Proc[[#This Row],[Requested]],1),Table3[#All],2,0),VLOOKUP(Proc[[#This Row],[Author]],Table4[],2,0))</f>
        <v>EL</v>
      </c>
      <c r="L4281" s="112" t="s">
        <v>3524</v>
      </c>
      <c r="M4281" s="114">
        <v>45925</v>
      </c>
      <c r="N4281" s="114"/>
      <c r="O4281" s="114"/>
      <c r="P4281" s="115" t="str">
        <f ca="1">IF(Proc[[#This Row],[DaysAgeing]]&gt;5,"yep","on track")</f>
        <v>yep</v>
      </c>
      <c r="Q4281" s="2">
        <f ca="1">IF(Proc[[#This Row],[DateClosed]]="",ABS(NETWORKDAYS(Proc[[#This Row],[DateOpened]],TODAY()))-1,ABS(NETWORKDAYS(Proc[[#This Row],[DateOpened]],Proc[[#This Row],[DateClosed]]))-1)</f>
        <v>136</v>
      </c>
      <c r="R4281" s="115" t="s">
        <v>774</v>
      </c>
      <c r="S4281" s="112"/>
      <c r="T4281" s="153">
        <v>4280</v>
      </c>
    </row>
    <row r="4282" spans="1:20" hidden="1">
      <c r="A4282" s="111" t="s">
        <v>4531</v>
      </c>
      <c r="B4282" s="112" t="str">
        <f>IFERROR(VLOOKUP(Proc[[#This Row],[App]],Table2[],3,0),"open")</f>
        <v>ok</v>
      </c>
      <c r="C4282" s="111" t="s">
        <v>369</v>
      </c>
      <c r="D4282" s="152" t="s">
        <v>9516</v>
      </c>
      <c r="E4282" s="152" t="s">
        <v>419</v>
      </c>
      <c r="F4282" s="112" t="s">
        <v>419</v>
      </c>
      <c r="G4282" s="111" t="s">
        <v>400</v>
      </c>
      <c r="H4282" s="112" t="str">
        <f>IF(Proc[[#This Row],[type]]="LFF (MDG-F)",MID(Proc[[#This Row],[Obj]],13,10),"")</f>
        <v/>
      </c>
      <c r="I4282" s="152"/>
      <c r="J4282" s="112" t="b">
        <f>Proc[[#This Row],[Requested]]=Proc[[#This Row],[CurrentParent]]</f>
        <v>1</v>
      </c>
      <c r="K4282" s="112" t="str">
        <f>IF(Proc[[#This Row],[Author]]="Marcela Urrego",VLOOKUP(LEFT(Proc[[#This Row],[Requested]],1),Table3[#All],2,0),VLOOKUP(Proc[[#This Row],[Author]],Table4[],2,0))</f>
        <v>EL</v>
      </c>
      <c r="L4282" s="112" t="s">
        <v>3524</v>
      </c>
      <c r="M4282" s="114">
        <v>45925</v>
      </c>
      <c r="N4282" s="114"/>
      <c r="O4282" s="114"/>
      <c r="P4282" s="115" t="str">
        <f ca="1">IF(Proc[[#This Row],[DaysAgeing]]&gt;5,"yep","on track")</f>
        <v>yep</v>
      </c>
      <c r="Q4282" s="2">
        <f ca="1">IF(Proc[[#This Row],[DateClosed]]="",ABS(NETWORKDAYS(Proc[[#This Row],[DateOpened]],TODAY()))-1,ABS(NETWORKDAYS(Proc[[#This Row],[DateOpened]],Proc[[#This Row],[DateClosed]]))-1)</f>
        <v>136</v>
      </c>
      <c r="R4282" s="115" t="s">
        <v>774</v>
      </c>
      <c r="S4282" s="112"/>
      <c r="T4282" s="153">
        <v>4281</v>
      </c>
    </row>
    <row r="4283" spans="1:20" hidden="1">
      <c r="A4283" s="111" t="s">
        <v>4531</v>
      </c>
      <c r="B4283" s="153" t="str">
        <f>IFERROR(VLOOKUP(Proc[[#This Row],[App]],Table2[],3,0),"open")</f>
        <v>ok</v>
      </c>
      <c r="C4283" s="111" t="s">
        <v>369</v>
      </c>
      <c r="D4283" s="152" t="s">
        <v>9517</v>
      </c>
      <c r="E4283" s="152" t="s">
        <v>419</v>
      </c>
      <c r="F4283" s="153" t="s">
        <v>419</v>
      </c>
      <c r="G4283" s="111" t="s">
        <v>400</v>
      </c>
      <c r="H4283" s="112" t="str">
        <f>IF(Proc[[#This Row],[type]]="LFF (MDG-F)",MID(Proc[[#This Row],[Obj]],13,10),"")</f>
        <v/>
      </c>
      <c r="I4283" s="152"/>
      <c r="J4283" s="112" t="b">
        <f>Proc[[#This Row],[Requested]]=Proc[[#This Row],[CurrentParent]]</f>
        <v>1</v>
      </c>
      <c r="K4283" s="153" t="str">
        <f>IF(Proc[[#This Row],[Author]]="Marcela Urrego",VLOOKUP(LEFT(Proc[[#This Row],[Requested]],1),Table3[#All],2,0),VLOOKUP(Proc[[#This Row],[Author]],Table4[],2,0))</f>
        <v>EL</v>
      </c>
      <c r="L4283" s="153" t="s">
        <v>3524</v>
      </c>
      <c r="M4283" s="114">
        <v>45925</v>
      </c>
      <c r="N4283" s="114"/>
      <c r="O4283" s="114"/>
      <c r="P4283" s="115" t="str">
        <f ca="1">IF(Proc[[#This Row],[DaysAgeing]]&gt;5,"yep","on track")</f>
        <v>yep</v>
      </c>
      <c r="Q4283" s="2">
        <f ca="1">IF(Proc[[#This Row],[DateClosed]]="",ABS(NETWORKDAYS(Proc[[#This Row],[DateOpened]],TODAY()))-1,ABS(NETWORKDAYS(Proc[[#This Row],[DateOpened]],Proc[[#This Row],[DateClosed]]))-1)</f>
        <v>136</v>
      </c>
      <c r="R4283" s="115" t="s">
        <v>774</v>
      </c>
      <c r="S4283" s="112"/>
      <c r="T4283" s="153">
        <v>4282</v>
      </c>
    </row>
    <row r="4284" spans="1:20" hidden="1">
      <c r="A4284" s="111" t="s">
        <v>4531</v>
      </c>
      <c r="B4284" s="112" t="str">
        <f>IFERROR(VLOOKUP(Proc[[#This Row],[App]],Table2[],3,0),"open")</f>
        <v>ok</v>
      </c>
      <c r="C4284" s="111" t="s">
        <v>369</v>
      </c>
      <c r="D4284" s="152" t="s">
        <v>9518</v>
      </c>
      <c r="E4284" s="152" t="s">
        <v>419</v>
      </c>
      <c r="F4284" s="112" t="s">
        <v>419</v>
      </c>
      <c r="G4284" s="111" t="s">
        <v>400</v>
      </c>
      <c r="H4284" s="112" t="str">
        <f>IF(Proc[[#This Row],[type]]="LFF (MDG-F)",MID(Proc[[#This Row],[Obj]],13,10),"")</f>
        <v/>
      </c>
      <c r="I4284" s="152"/>
      <c r="J4284" s="112" t="b">
        <f>Proc[[#This Row],[Requested]]=Proc[[#This Row],[CurrentParent]]</f>
        <v>1</v>
      </c>
      <c r="K4284" s="112" t="str">
        <f>IF(Proc[[#This Row],[Author]]="Marcela Urrego",VLOOKUP(LEFT(Proc[[#This Row],[Requested]],1),Table3[#All],2,0),VLOOKUP(Proc[[#This Row],[Author]],Table4[],2,0))</f>
        <v>EL</v>
      </c>
      <c r="L4284" s="112" t="s">
        <v>3524</v>
      </c>
      <c r="M4284" s="114">
        <v>45925</v>
      </c>
      <c r="N4284" s="114"/>
      <c r="O4284" s="114"/>
      <c r="P4284" s="115" t="str">
        <f ca="1">IF(Proc[[#This Row],[DaysAgeing]]&gt;5,"yep","on track")</f>
        <v>yep</v>
      </c>
      <c r="Q4284" s="2">
        <f ca="1">IF(Proc[[#This Row],[DateClosed]]="",ABS(NETWORKDAYS(Proc[[#This Row],[DateOpened]],TODAY()))-1,ABS(NETWORKDAYS(Proc[[#This Row],[DateOpened]],Proc[[#This Row],[DateClosed]]))-1)</f>
        <v>136</v>
      </c>
      <c r="R4284" s="115" t="s">
        <v>774</v>
      </c>
      <c r="S4284" s="112"/>
      <c r="T4284" s="153">
        <v>4283</v>
      </c>
    </row>
    <row r="4285" spans="1:20" hidden="1">
      <c r="A4285" s="111" t="s">
        <v>4531</v>
      </c>
      <c r="B4285" s="112" t="str">
        <f>IFERROR(VLOOKUP(Proc[[#This Row],[App]],Table2[],3,0),"open")</f>
        <v>ok</v>
      </c>
      <c r="C4285" s="111" t="s">
        <v>369</v>
      </c>
      <c r="D4285" s="152" t="s">
        <v>9519</v>
      </c>
      <c r="E4285" s="152" t="s">
        <v>419</v>
      </c>
      <c r="F4285" s="112" t="s">
        <v>419</v>
      </c>
      <c r="G4285" s="111" t="s">
        <v>400</v>
      </c>
      <c r="H4285" s="112" t="str">
        <f>IF(Proc[[#This Row],[type]]="LFF (MDG-F)",MID(Proc[[#This Row],[Obj]],13,10),"")</f>
        <v/>
      </c>
      <c r="I4285" s="152"/>
      <c r="J4285" s="112" t="b">
        <f>Proc[[#This Row],[Requested]]=Proc[[#This Row],[CurrentParent]]</f>
        <v>1</v>
      </c>
      <c r="K4285" s="112" t="str">
        <f>IF(Proc[[#This Row],[Author]]="Marcela Urrego",VLOOKUP(LEFT(Proc[[#This Row],[Requested]],1),Table3[#All],2,0),VLOOKUP(Proc[[#This Row],[Author]],Table4[],2,0))</f>
        <v>EL</v>
      </c>
      <c r="L4285" s="112" t="s">
        <v>3524</v>
      </c>
      <c r="M4285" s="114">
        <v>45925</v>
      </c>
      <c r="N4285" s="114"/>
      <c r="O4285" s="114"/>
      <c r="P4285" s="115" t="str">
        <f ca="1">IF(Proc[[#This Row],[DaysAgeing]]&gt;5,"yep","on track")</f>
        <v>yep</v>
      </c>
      <c r="Q4285" s="2">
        <f ca="1">IF(Proc[[#This Row],[DateClosed]]="",ABS(NETWORKDAYS(Proc[[#This Row],[DateOpened]],TODAY()))-1,ABS(NETWORKDAYS(Proc[[#This Row],[DateOpened]],Proc[[#This Row],[DateClosed]]))-1)</f>
        <v>136</v>
      </c>
      <c r="R4285" s="115" t="s">
        <v>774</v>
      </c>
      <c r="S4285" s="112"/>
      <c r="T4285" s="153">
        <v>4284</v>
      </c>
    </row>
    <row r="4286" spans="1:20" hidden="1">
      <c r="A4286" s="111" t="s">
        <v>4531</v>
      </c>
      <c r="B4286" s="112" t="str">
        <f>IFERROR(VLOOKUP(Proc[[#This Row],[App]],Table2[],3,0),"open")</f>
        <v>ok</v>
      </c>
      <c r="C4286" s="111" t="s">
        <v>369</v>
      </c>
      <c r="D4286" s="152" t="s">
        <v>9520</v>
      </c>
      <c r="E4286" s="152" t="s">
        <v>419</v>
      </c>
      <c r="F4286" s="112" t="s">
        <v>419</v>
      </c>
      <c r="G4286" s="111" t="s">
        <v>400</v>
      </c>
      <c r="H4286" s="112" t="str">
        <f>IF(Proc[[#This Row],[type]]="LFF (MDG-F)",MID(Proc[[#This Row],[Obj]],13,10),"")</f>
        <v/>
      </c>
      <c r="I4286" s="152"/>
      <c r="J4286" s="112" t="b">
        <f>Proc[[#This Row],[Requested]]=Proc[[#This Row],[CurrentParent]]</f>
        <v>1</v>
      </c>
      <c r="K4286" s="112" t="str">
        <f>IF(Proc[[#This Row],[Author]]="Marcela Urrego",VLOOKUP(LEFT(Proc[[#This Row],[Requested]],1),Table3[#All],2,0),VLOOKUP(Proc[[#This Row],[Author]],Table4[],2,0))</f>
        <v>EL</v>
      </c>
      <c r="L4286" s="112" t="s">
        <v>3524</v>
      </c>
      <c r="M4286" s="114">
        <v>45925</v>
      </c>
      <c r="N4286" s="114"/>
      <c r="O4286" s="114"/>
      <c r="P4286" s="115" t="str">
        <f ca="1">IF(Proc[[#This Row],[DaysAgeing]]&gt;5,"yep","on track")</f>
        <v>yep</v>
      </c>
      <c r="Q4286" s="2">
        <f ca="1">IF(Proc[[#This Row],[DateClosed]]="",ABS(NETWORKDAYS(Proc[[#This Row],[DateOpened]],TODAY()))-1,ABS(NETWORKDAYS(Proc[[#This Row],[DateOpened]],Proc[[#This Row],[DateClosed]]))-1)</f>
        <v>136</v>
      </c>
      <c r="R4286" s="115" t="s">
        <v>774</v>
      </c>
      <c r="S4286" s="112"/>
      <c r="T4286" s="153">
        <v>4285</v>
      </c>
    </row>
    <row r="4287" spans="1:20" hidden="1">
      <c r="A4287" s="111" t="s">
        <v>4531</v>
      </c>
      <c r="B4287" s="153" t="str">
        <f>IFERROR(VLOOKUP(Proc[[#This Row],[App]],Table2[],3,0),"open")</f>
        <v>ok</v>
      </c>
      <c r="C4287" s="111" t="s">
        <v>369</v>
      </c>
      <c r="D4287" s="152" t="s">
        <v>9521</v>
      </c>
      <c r="E4287" s="152" t="s">
        <v>419</v>
      </c>
      <c r="F4287" s="153" t="s">
        <v>419</v>
      </c>
      <c r="G4287" s="111" t="s">
        <v>400</v>
      </c>
      <c r="H4287" s="112" t="str">
        <f>IF(Proc[[#This Row],[type]]="LFF (MDG-F)",MID(Proc[[#This Row],[Obj]],13,10),"")</f>
        <v/>
      </c>
      <c r="I4287" s="152"/>
      <c r="J4287" s="112" t="b">
        <f>Proc[[#This Row],[Requested]]=Proc[[#This Row],[CurrentParent]]</f>
        <v>1</v>
      </c>
      <c r="K4287" s="153" t="str">
        <f>IF(Proc[[#This Row],[Author]]="Marcela Urrego",VLOOKUP(LEFT(Proc[[#This Row],[Requested]],1),Table3[#All],2,0),VLOOKUP(Proc[[#This Row],[Author]],Table4[],2,0))</f>
        <v>EL</v>
      </c>
      <c r="L4287" s="112" t="s">
        <v>3524</v>
      </c>
      <c r="M4287" s="114">
        <v>45925</v>
      </c>
      <c r="N4287" s="114"/>
      <c r="O4287" s="114"/>
      <c r="P4287" s="115" t="str">
        <f ca="1">IF(Proc[[#This Row],[DaysAgeing]]&gt;5,"yep","on track")</f>
        <v>yep</v>
      </c>
      <c r="Q4287" s="2">
        <f ca="1">IF(Proc[[#This Row],[DateClosed]]="",ABS(NETWORKDAYS(Proc[[#This Row],[DateOpened]],TODAY()))-1,ABS(NETWORKDAYS(Proc[[#This Row],[DateOpened]],Proc[[#This Row],[DateClosed]]))-1)</f>
        <v>136</v>
      </c>
      <c r="R4287" s="115" t="s">
        <v>774</v>
      </c>
      <c r="S4287" s="112"/>
      <c r="T4287" s="153">
        <v>4286</v>
      </c>
    </row>
    <row r="4288" spans="1:20" hidden="1">
      <c r="A4288" s="111" t="s">
        <v>4531</v>
      </c>
      <c r="B4288" s="153" t="str">
        <f>IFERROR(VLOOKUP(Proc[[#This Row],[App]],Table2[],3,0),"open")</f>
        <v>ok</v>
      </c>
      <c r="C4288" s="111" t="s">
        <v>369</v>
      </c>
      <c r="D4288" s="152" t="s">
        <v>9522</v>
      </c>
      <c r="E4288" s="152" t="s">
        <v>419</v>
      </c>
      <c r="F4288" s="112" t="s">
        <v>419</v>
      </c>
      <c r="G4288" s="111" t="s">
        <v>400</v>
      </c>
      <c r="H4288" s="112" t="str">
        <f>IF(Proc[[#This Row],[type]]="LFF (MDG-F)",MID(Proc[[#This Row],[Obj]],13,10),"")</f>
        <v/>
      </c>
      <c r="I4288" s="152"/>
      <c r="J4288" s="112" t="b">
        <f>Proc[[#This Row],[Requested]]=Proc[[#This Row],[CurrentParent]]</f>
        <v>1</v>
      </c>
      <c r="K4288" s="153" t="str">
        <f>IF(Proc[[#This Row],[Author]]="Marcela Urrego",VLOOKUP(LEFT(Proc[[#This Row],[Requested]],1),Table3[#All],2,0),VLOOKUP(Proc[[#This Row],[Author]],Table4[],2,0))</f>
        <v>EL</v>
      </c>
      <c r="L4288" s="112" t="s">
        <v>3524</v>
      </c>
      <c r="M4288" s="114">
        <v>45925</v>
      </c>
      <c r="N4288" s="114"/>
      <c r="O4288" s="114"/>
      <c r="P4288" s="115" t="str">
        <f ca="1">IF(Proc[[#This Row],[DaysAgeing]]&gt;5,"yep","on track")</f>
        <v>yep</v>
      </c>
      <c r="Q4288" s="2">
        <f ca="1">IF(Proc[[#This Row],[DateClosed]]="",ABS(NETWORKDAYS(Proc[[#This Row],[DateOpened]],TODAY()))-1,ABS(NETWORKDAYS(Proc[[#This Row],[DateOpened]],Proc[[#This Row],[DateClosed]]))-1)</f>
        <v>136</v>
      </c>
      <c r="R4288" s="115" t="s">
        <v>774</v>
      </c>
      <c r="S4288" s="112"/>
      <c r="T4288" s="153">
        <v>4287</v>
      </c>
    </row>
    <row r="4289" spans="1:20" s="111" customFormat="1" hidden="1">
      <c r="A4289" s="111" t="s">
        <v>4532</v>
      </c>
      <c r="B4289" s="153" t="str">
        <f>IFERROR(VLOOKUP(Proc[[#This Row],[App]],Table2[],3,0),"open")</f>
        <v>ok</v>
      </c>
      <c r="C4289" s="111" t="s">
        <v>369</v>
      </c>
      <c r="D4289" s="152" t="s">
        <v>4533</v>
      </c>
      <c r="E4289" s="152" t="s">
        <v>4534</v>
      </c>
      <c r="F4289" s="112" t="s">
        <v>4534</v>
      </c>
      <c r="G4289" s="111" t="s">
        <v>400</v>
      </c>
      <c r="H4289" s="112" t="str">
        <f>IF(Proc[[#This Row],[type]]="LFF (MDG-F)",MID(Proc[[#This Row],[Obj]],13,10),"")</f>
        <v/>
      </c>
      <c r="I4289" s="152"/>
      <c r="J4289" s="112" t="b">
        <f>Proc[[#This Row],[Requested]]=Proc[[#This Row],[CurrentParent]]</f>
        <v>1</v>
      </c>
      <c r="K4289" s="153" t="str">
        <f>IF(Proc[[#This Row],[Author]]="Marcela Urrego",VLOOKUP(LEFT(Proc[[#This Row],[Requested]],1),Table3[#All],2,0),VLOOKUP(Proc[[#This Row],[Author]],Table4[],2,0))</f>
        <v>MGF</v>
      </c>
      <c r="L4289" s="112" t="s">
        <v>3524</v>
      </c>
      <c r="M4289" s="115">
        <v>45930</v>
      </c>
      <c r="N4289" s="115"/>
      <c r="O4289" s="115"/>
      <c r="P4289" s="116" t="str">
        <f ca="1">IF(Proc[[#This Row],[DaysAgeing]]&gt;5,"yep","on track")</f>
        <v>yep</v>
      </c>
      <c r="Q4289" s="2">
        <f ca="1">IF(Proc[[#This Row],[DateClosed]]="",ABS(NETWORKDAYS(Proc[[#This Row],[DateOpened]],TODAY()))-1,ABS(NETWORKDAYS(Proc[[#This Row],[DateOpened]],Proc[[#This Row],[DateClosed]]))-1)</f>
        <v>133</v>
      </c>
      <c r="R4289" s="116" t="s">
        <v>514</v>
      </c>
      <c r="S4289" s="112"/>
      <c r="T4289" s="153">
        <v>4288</v>
      </c>
    </row>
    <row r="4290" spans="1:20" s="111" customFormat="1" hidden="1">
      <c r="A4290" s="111" t="s">
        <v>4535</v>
      </c>
      <c r="B4290" s="153" t="str">
        <f>IFERROR(VLOOKUP(Proc[[#This Row],[App]],Table2[],3,0),"open")</f>
        <v>ok</v>
      </c>
      <c r="C4290" s="111" t="s">
        <v>369</v>
      </c>
      <c r="D4290" s="152" t="s">
        <v>4463</v>
      </c>
      <c r="E4290" s="152" t="s">
        <v>4460</v>
      </c>
      <c r="F4290" s="112" t="s">
        <v>4460</v>
      </c>
      <c r="G4290" s="111" t="s">
        <v>406</v>
      </c>
      <c r="H4290" s="112" t="str">
        <f>IF(Proc[[#This Row],[type]]="LFF (MDG-F)",MID(Proc[[#This Row],[Obj]],13,10),"")</f>
        <v>US10O05003</v>
      </c>
      <c r="I4290" s="152"/>
      <c r="J4290" s="112" t="b">
        <f>Proc[[#This Row],[Requested]]=Proc[[#This Row],[CurrentParent]]</f>
        <v>1</v>
      </c>
      <c r="K4290" s="153" t="str">
        <f>IF(Proc[[#This Row],[Author]]="Marcela Urrego",VLOOKUP(LEFT(Proc[[#This Row],[Requested]],1),Table3[#All],2,0),VLOOKUP(Proc[[#This Row],[Author]],Table4[],2,0))</f>
        <v>EL</v>
      </c>
      <c r="L4290" s="112" t="s">
        <v>4537</v>
      </c>
      <c r="M4290" s="115">
        <v>45931</v>
      </c>
      <c r="N4290" s="115"/>
      <c r="O4290" s="115"/>
      <c r="P4290" s="116" t="str">
        <f ca="1">IF(Proc[[#This Row],[DaysAgeing]]&gt;5,"yep","on track")</f>
        <v>yep</v>
      </c>
      <c r="Q4290" s="2">
        <f ca="1">IF(Proc[[#This Row],[DateClosed]]="",ABS(NETWORKDAYS(Proc[[#This Row],[DateOpened]],TODAY()))-1,ABS(NETWORKDAYS(Proc[[#This Row],[DateOpened]],Proc[[#This Row],[DateClosed]]))-1)</f>
        <v>132</v>
      </c>
      <c r="R4290" s="116" t="s">
        <v>774</v>
      </c>
      <c r="S4290" s="112"/>
      <c r="T4290" s="153">
        <v>4289</v>
      </c>
    </row>
    <row r="4291" spans="1:20" s="111" customFormat="1" hidden="1">
      <c r="A4291" s="111" t="s">
        <v>4535</v>
      </c>
      <c r="B4291" s="153" t="str">
        <f>IFERROR(VLOOKUP(Proc[[#This Row],[App]],Table2[],3,0),"open")</f>
        <v>ok</v>
      </c>
      <c r="C4291" s="111" t="s">
        <v>369</v>
      </c>
      <c r="D4291" s="152" t="s">
        <v>4464</v>
      </c>
      <c r="E4291" s="152" t="s">
        <v>4461</v>
      </c>
      <c r="F4291" s="153" t="s">
        <v>4461</v>
      </c>
      <c r="G4291" s="111" t="s">
        <v>406</v>
      </c>
      <c r="H4291" s="112" t="str">
        <f>IF(Proc[[#This Row],[type]]="LFF (MDG-F)",MID(Proc[[#This Row],[Obj]],13,10),"")</f>
        <v>KR07O05003</v>
      </c>
      <c r="I4291" s="152"/>
      <c r="J4291" s="112" t="b">
        <f>Proc[[#This Row],[Requested]]=Proc[[#This Row],[CurrentParent]]</f>
        <v>1</v>
      </c>
      <c r="K4291" s="153" t="str">
        <f>IF(Proc[[#This Row],[Author]]="Marcela Urrego",VLOOKUP(LEFT(Proc[[#This Row],[Requested]],1),Table3[#All],2,0),VLOOKUP(Proc[[#This Row],[Author]],Table4[],2,0))</f>
        <v>EL</v>
      </c>
      <c r="L4291" s="153" t="s">
        <v>4537</v>
      </c>
      <c r="M4291" s="115">
        <v>45931</v>
      </c>
      <c r="N4291" s="115"/>
      <c r="O4291" s="115"/>
      <c r="P4291" s="116" t="str">
        <f ca="1">IF(Proc[[#This Row],[DaysAgeing]]&gt;5,"yep","on track")</f>
        <v>yep</v>
      </c>
      <c r="Q4291" s="2">
        <f ca="1">IF(Proc[[#This Row],[DateClosed]]="",ABS(NETWORKDAYS(Proc[[#This Row],[DateOpened]],TODAY()))-1,ABS(NETWORKDAYS(Proc[[#This Row],[DateOpened]],Proc[[#This Row],[DateClosed]]))-1)</f>
        <v>132</v>
      </c>
      <c r="R4291" s="116" t="s">
        <v>774</v>
      </c>
      <c r="S4291" s="112"/>
      <c r="T4291" s="153">
        <v>4290</v>
      </c>
    </row>
    <row r="4292" spans="1:20" s="111" customFormat="1" hidden="1">
      <c r="A4292" s="111" t="s">
        <v>4535</v>
      </c>
      <c r="B4292" s="153" t="str">
        <f>IFERROR(VLOOKUP(Proc[[#This Row],[App]],Table2[],3,0),"open")</f>
        <v>ok</v>
      </c>
      <c r="C4292" s="111" t="s">
        <v>369</v>
      </c>
      <c r="D4292" s="152" t="s">
        <v>4465</v>
      </c>
      <c r="E4292" s="152" t="s">
        <v>4461</v>
      </c>
      <c r="F4292" s="153" t="s">
        <v>4461</v>
      </c>
      <c r="G4292" s="111" t="s">
        <v>406</v>
      </c>
      <c r="H4292" s="112" t="str">
        <f>IF(Proc[[#This Row],[type]]="LFF (MDG-F)",MID(Proc[[#This Row],[Obj]],13,10),"")</f>
        <v>CN10O05003</v>
      </c>
      <c r="I4292" s="152"/>
      <c r="J4292" s="112" t="b">
        <f>Proc[[#This Row],[Requested]]=Proc[[#This Row],[CurrentParent]]</f>
        <v>1</v>
      </c>
      <c r="K4292" s="153" t="str">
        <f>IF(Proc[[#This Row],[Author]]="Marcela Urrego",VLOOKUP(LEFT(Proc[[#This Row],[Requested]],1),Table3[#All],2,0),VLOOKUP(Proc[[#This Row],[Author]],Table4[],2,0))</f>
        <v>EL</v>
      </c>
      <c r="L4292" s="112" t="s">
        <v>4537</v>
      </c>
      <c r="M4292" s="115">
        <v>45931</v>
      </c>
      <c r="N4292" s="115"/>
      <c r="O4292" s="115"/>
      <c r="P4292" s="116" t="str">
        <f ca="1">IF(Proc[[#This Row],[DaysAgeing]]&gt;5,"yep","on track")</f>
        <v>yep</v>
      </c>
      <c r="Q4292" s="2">
        <f ca="1">IF(Proc[[#This Row],[DateClosed]]="",ABS(NETWORKDAYS(Proc[[#This Row],[DateOpened]],TODAY()))-1,ABS(NETWORKDAYS(Proc[[#This Row],[DateOpened]],Proc[[#This Row],[DateClosed]]))-1)</f>
        <v>132</v>
      </c>
      <c r="R4292" s="116" t="s">
        <v>774</v>
      </c>
      <c r="S4292" s="112"/>
      <c r="T4292" s="153">
        <v>4291</v>
      </c>
    </row>
    <row r="4293" spans="1:20" s="111" customFormat="1" hidden="1">
      <c r="A4293" s="111" t="s">
        <v>4535</v>
      </c>
      <c r="B4293" s="153" t="str">
        <f>IFERROR(VLOOKUP(Proc[[#This Row],[App]],Table2[],3,0),"open")</f>
        <v>ok</v>
      </c>
      <c r="C4293" s="111" t="s">
        <v>369</v>
      </c>
      <c r="D4293" s="152" t="s">
        <v>9523</v>
      </c>
      <c r="E4293" s="152" t="s">
        <v>4562</v>
      </c>
      <c r="F4293" s="112" t="s">
        <v>4562</v>
      </c>
      <c r="G4293" s="111" t="s">
        <v>400</v>
      </c>
      <c r="H4293" s="112" t="str">
        <f>IF(Proc[[#This Row],[type]]="LFF (MDG-F)",MID(Proc[[#This Row],[Obj]],13,10),"")</f>
        <v/>
      </c>
      <c r="I4293" s="152"/>
      <c r="J4293" s="112" t="b">
        <f>Proc[[#This Row],[Requested]]=Proc[[#This Row],[CurrentParent]]</f>
        <v>1</v>
      </c>
      <c r="K4293" s="153" t="str">
        <f>IF(Proc[[#This Row],[Author]]="Marcela Urrego",VLOOKUP(LEFT(Proc[[#This Row],[Requested]],1),Table3[#All],2,0),VLOOKUP(Proc[[#This Row],[Author]],Table4[],2,0))</f>
        <v>EL</v>
      </c>
      <c r="L4293" s="112" t="s">
        <v>4537</v>
      </c>
      <c r="M4293" s="115">
        <v>45931</v>
      </c>
      <c r="N4293" s="115"/>
      <c r="O4293" s="115"/>
      <c r="P4293" s="116" t="str">
        <f ca="1">IF(Proc[[#This Row],[DaysAgeing]]&gt;5,"yep","on track")</f>
        <v>yep</v>
      </c>
      <c r="Q4293" s="2">
        <f ca="1">IF(Proc[[#This Row],[DateClosed]]="",ABS(NETWORKDAYS(Proc[[#This Row],[DateOpened]],TODAY()))-1,ABS(NETWORKDAYS(Proc[[#This Row],[DateOpened]],Proc[[#This Row],[DateClosed]]))-1)</f>
        <v>132</v>
      </c>
      <c r="R4293" s="116" t="s">
        <v>774</v>
      </c>
      <c r="S4293" s="112"/>
      <c r="T4293" s="153">
        <v>4292</v>
      </c>
    </row>
    <row r="4294" spans="1:20" hidden="1">
      <c r="A4294" t="s">
        <v>4536</v>
      </c>
      <c r="B4294" s="112" t="str">
        <f>IFERROR(VLOOKUP(Proc[[#This Row],[App]],Table2[],3,0),"open")</f>
        <v>ok</v>
      </c>
      <c r="C4294" s="111" t="s">
        <v>369</v>
      </c>
      <c r="D4294" s="152" t="s">
        <v>9467</v>
      </c>
      <c r="E4294" s="152" t="s">
        <v>4525</v>
      </c>
      <c r="F4294" s="112" t="s">
        <v>4525</v>
      </c>
      <c r="G4294" t="s">
        <v>406</v>
      </c>
      <c r="H4294" s="112" t="str">
        <f>IF(Proc[[#This Row],[type]]="LFF (MDG-F)",MID(Proc[[#This Row],[Obj]],13,10),"")</f>
        <v>BE50C00921</v>
      </c>
      <c r="I4294" s="152"/>
      <c r="J4294" s="112" t="b">
        <f>Proc[[#This Row],[Requested]]=Proc[[#This Row],[CurrentParent]]</f>
        <v>1</v>
      </c>
      <c r="K4294" s="112" t="str">
        <f>IF(Proc[[#This Row],[Author]]="Marcela Urrego",VLOOKUP(LEFT(Proc[[#This Row],[Requested]],1),Table3[#All],2,0),VLOOKUP(Proc[[#This Row],[Author]],Table4[],2,0))</f>
        <v>HC</v>
      </c>
      <c r="L4294" s="112" t="s">
        <v>4537</v>
      </c>
      <c r="M4294" s="115">
        <v>45931</v>
      </c>
      <c r="N4294" s="115"/>
      <c r="O4294" s="115"/>
      <c r="P4294" s="116" t="str">
        <f ca="1">IF(Proc[[#This Row],[DaysAgeing]]&gt;5,"yep","on track")</f>
        <v>yep</v>
      </c>
      <c r="Q4294" s="2">
        <f ca="1">IF(Proc[[#This Row],[DateClosed]]="",ABS(NETWORKDAYS(Proc[[#This Row],[DateOpened]],TODAY()))-1,ABS(NETWORKDAYS(Proc[[#This Row],[DateOpened]],Proc[[#This Row],[DateClosed]]))-1)</f>
        <v>132</v>
      </c>
      <c r="R4294" s="116" t="s">
        <v>410</v>
      </c>
      <c r="S4294" s="112"/>
      <c r="T4294" s="153">
        <v>4293</v>
      </c>
    </row>
    <row r="4295" spans="1:20" hidden="1">
      <c r="A4295" t="s">
        <v>4536</v>
      </c>
      <c r="B4295" s="112" t="str">
        <f>IFERROR(VLOOKUP(Proc[[#This Row],[App]],Table2[],3,0),"open")</f>
        <v>ok</v>
      </c>
      <c r="C4295" s="111" t="s">
        <v>369</v>
      </c>
      <c r="D4295" s="152" t="s">
        <v>9479</v>
      </c>
      <c r="E4295" s="152" t="s">
        <v>4525</v>
      </c>
      <c r="F4295" s="112" t="s">
        <v>4525</v>
      </c>
      <c r="G4295" t="s">
        <v>406</v>
      </c>
      <c r="H4295" s="112" t="str">
        <f>IF(Proc[[#This Row],[type]]="LFF (MDG-F)",MID(Proc[[#This Row],[Obj]],13,10),"")</f>
        <v>DE50C00011</v>
      </c>
      <c r="I4295" s="152"/>
      <c r="J4295" s="112" t="b">
        <f>Proc[[#This Row],[Requested]]=Proc[[#This Row],[CurrentParent]]</f>
        <v>1</v>
      </c>
      <c r="K4295" s="112" t="str">
        <f>IF(Proc[[#This Row],[Author]]="Marcela Urrego",VLOOKUP(LEFT(Proc[[#This Row],[Requested]],1),Table3[#All],2,0),VLOOKUP(Proc[[#This Row],[Author]],Table4[],2,0))</f>
        <v>HC</v>
      </c>
      <c r="L4295" s="112" t="s">
        <v>4537</v>
      </c>
      <c r="M4295" s="115">
        <v>45931</v>
      </c>
      <c r="N4295" s="115"/>
      <c r="O4295" s="115"/>
      <c r="P4295" s="116" t="str">
        <f ca="1">IF(Proc[[#This Row],[DaysAgeing]]&gt;5,"yep","on track")</f>
        <v>yep</v>
      </c>
      <c r="Q4295" s="2">
        <f ca="1">IF(Proc[[#This Row],[DateClosed]]="",ABS(NETWORKDAYS(Proc[[#This Row],[DateOpened]],TODAY()))-1,ABS(NETWORKDAYS(Proc[[#This Row],[DateOpened]],Proc[[#This Row],[DateClosed]]))-1)</f>
        <v>132</v>
      </c>
      <c r="R4295" s="116" t="s">
        <v>410</v>
      </c>
      <c r="S4295" s="112"/>
      <c r="T4295" s="153">
        <v>4294</v>
      </c>
    </row>
    <row r="4296" spans="1:20" hidden="1">
      <c r="A4296" t="s">
        <v>4538</v>
      </c>
      <c r="B4296" s="112" t="str">
        <f>IFERROR(VLOOKUP(Proc[[#This Row],[App]],Table2[],3,0),"open")</f>
        <v>ok</v>
      </c>
      <c r="C4296" s="111" t="s">
        <v>369</v>
      </c>
      <c r="D4296" s="152" t="s">
        <v>4456</v>
      </c>
      <c r="E4296" s="152" t="s">
        <v>1376</v>
      </c>
      <c r="F4296" s="112" t="s">
        <v>1376</v>
      </c>
      <c r="G4296" s="111" t="s">
        <v>400</v>
      </c>
      <c r="H4296" s="112" t="str">
        <f>IF(Proc[[#This Row],[type]]="LFF (MDG-F)",MID(Proc[[#This Row],[Obj]],13,10),"")</f>
        <v/>
      </c>
      <c r="I4296" s="152"/>
      <c r="J4296" s="112" t="b">
        <f>Proc[[#This Row],[Requested]]=Proc[[#This Row],[CurrentParent]]</f>
        <v>1</v>
      </c>
      <c r="K4296" s="112" t="str">
        <f>IF(Proc[[#This Row],[Author]]="Marcela Urrego",VLOOKUP(LEFT(Proc[[#This Row],[Requested]],1),Table3[#All],2,0),VLOOKUP(Proc[[#This Row],[Author]],Table4[],2,0))</f>
        <v>MGF</v>
      </c>
      <c r="L4296" s="112" t="s">
        <v>4537</v>
      </c>
      <c r="M4296" s="116">
        <v>45933</v>
      </c>
      <c r="N4296" s="117"/>
      <c r="O4296" s="117"/>
      <c r="P4296" s="116" t="str">
        <f ca="1">IF(Proc[[#This Row],[DaysAgeing]]&gt;5,"yep","on track")</f>
        <v>yep</v>
      </c>
      <c r="Q4296" s="2">
        <f ca="1">IF(Proc[[#This Row],[DateClosed]]="",ABS(NETWORKDAYS(Proc[[#This Row],[DateOpened]],TODAY()))-1,ABS(NETWORKDAYS(Proc[[#This Row],[DateOpened]],Proc[[#This Row],[DateClosed]]))-1)</f>
        <v>130</v>
      </c>
      <c r="R4296" s="116" t="s">
        <v>1377</v>
      </c>
      <c r="S4296" s="112"/>
      <c r="T4296" s="153">
        <v>4295</v>
      </c>
    </row>
    <row r="4297" spans="1:20" hidden="1">
      <c r="A4297" s="111" t="s">
        <v>4538</v>
      </c>
      <c r="B4297" s="112" t="str">
        <f>IFERROR(VLOOKUP(Proc[[#This Row],[App]],Table2[],3,0),"open")</f>
        <v>ok</v>
      </c>
      <c r="C4297" s="111" t="s">
        <v>369</v>
      </c>
      <c r="D4297" s="152" t="s">
        <v>1816</v>
      </c>
      <c r="E4297" s="152" t="s">
        <v>424</v>
      </c>
      <c r="F4297" s="112" t="s">
        <v>424</v>
      </c>
      <c r="G4297" s="111" t="s">
        <v>400</v>
      </c>
      <c r="H4297" s="112" t="str">
        <f>IF(Proc[[#This Row],[type]]="LFF (MDG-F)",MID(Proc[[#This Row],[Obj]],13,10),"")</f>
        <v/>
      </c>
      <c r="I4297" s="152"/>
      <c r="J4297" s="112" t="b">
        <f>Proc[[#This Row],[Requested]]=Proc[[#This Row],[CurrentParent]]</f>
        <v>1</v>
      </c>
      <c r="K4297" s="112" t="str">
        <f>IF(Proc[[#This Row],[Author]]="Marcela Urrego",VLOOKUP(LEFT(Proc[[#This Row],[Requested]],1),Table3[#All],2,0),VLOOKUP(Proc[[#This Row],[Author]],Table4[],2,0))</f>
        <v>MGF</v>
      </c>
      <c r="L4297" s="112" t="s">
        <v>4537</v>
      </c>
      <c r="M4297" s="116">
        <v>45933</v>
      </c>
      <c r="N4297" s="117"/>
      <c r="O4297" s="117"/>
      <c r="P4297" s="116" t="str">
        <f ca="1">IF(Proc[[#This Row],[DaysAgeing]]&gt;5,"yep","on track")</f>
        <v>yep</v>
      </c>
      <c r="Q4297" s="2">
        <f ca="1">IF(Proc[[#This Row],[DateClosed]]="",ABS(NETWORKDAYS(Proc[[#This Row],[DateOpened]],TODAY()))-1,ABS(NETWORKDAYS(Proc[[#This Row],[DateOpened]],Proc[[#This Row],[DateClosed]]))-1)</f>
        <v>130</v>
      </c>
      <c r="R4297" s="116" t="s">
        <v>1377</v>
      </c>
      <c r="S4297" s="112"/>
      <c r="T4297" s="153">
        <v>4296</v>
      </c>
    </row>
    <row r="4298" spans="1:20" hidden="1">
      <c r="A4298" s="111" t="s">
        <v>4538</v>
      </c>
      <c r="B4298" s="112" t="str">
        <f>IFERROR(VLOOKUP(Proc[[#This Row],[App]],Table2[],3,0),"open")</f>
        <v>ok</v>
      </c>
      <c r="C4298" s="111" t="s">
        <v>369</v>
      </c>
      <c r="D4298" s="152" t="s">
        <v>3080</v>
      </c>
      <c r="E4298" s="152" t="s">
        <v>3084</v>
      </c>
      <c r="F4298" s="112" t="s">
        <v>3084</v>
      </c>
      <c r="G4298" s="111" t="s">
        <v>400</v>
      </c>
      <c r="H4298" s="112" t="str">
        <f>IF(Proc[[#This Row],[type]]="LFF (MDG-F)",MID(Proc[[#This Row],[Obj]],13,10),"")</f>
        <v/>
      </c>
      <c r="I4298" s="152"/>
      <c r="J4298" s="112" t="b">
        <f>Proc[[#This Row],[Requested]]=Proc[[#This Row],[CurrentParent]]</f>
        <v>1</v>
      </c>
      <c r="K4298" s="112" t="str">
        <f>IF(Proc[[#This Row],[Author]]="Marcela Urrego",VLOOKUP(LEFT(Proc[[#This Row],[Requested]],1),Table3[#All],2,0),VLOOKUP(Proc[[#This Row],[Author]],Table4[],2,0))</f>
        <v>MGF</v>
      </c>
      <c r="L4298" s="112" t="s">
        <v>4537</v>
      </c>
      <c r="M4298" s="116">
        <v>45933</v>
      </c>
      <c r="N4298" s="117"/>
      <c r="O4298" s="117"/>
      <c r="P4298" s="116" t="str">
        <f ca="1">IF(Proc[[#This Row],[DaysAgeing]]&gt;5,"yep","on track")</f>
        <v>yep</v>
      </c>
      <c r="Q4298" s="2">
        <f ca="1">IF(Proc[[#This Row],[DateClosed]]="",ABS(NETWORKDAYS(Proc[[#This Row],[DateOpened]],TODAY()))-1,ABS(NETWORKDAYS(Proc[[#This Row],[DateOpened]],Proc[[#This Row],[DateClosed]]))-1)</f>
        <v>130</v>
      </c>
      <c r="R4298" s="116" t="s">
        <v>1377</v>
      </c>
      <c r="S4298" s="112"/>
      <c r="T4298" s="153">
        <v>4297</v>
      </c>
    </row>
    <row r="4299" spans="1:20" hidden="1">
      <c r="A4299" s="111" t="s">
        <v>4538</v>
      </c>
      <c r="B4299" s="153" t="str">
        <f>IFERROR(VLOOKUP(Proc[[#This Row],[App]],Table2[],3,0),"open")</f>
        <v>ok</v>
      </c>
      <c r="C4299" s="111" t="s">
        <v>369</v>
      </c>
      <c r="D4299" s="152" t="s">
        <v>4539</v>
      </c>
      <c r="E4299" s="152" t="s">
        <v>424</v>
      </c>
      <c r="F4299" s="153" t="s">
        <v>424</v>
      </c>
      <c r="G4299" s="111" t="s">
        <v>400</v>
      </c>
      <c r="H4299" s="112" t="str">
        <f>IF(Proc[[#This Row],[type]]="LFF (MDG-F)",MID(Proc[[#This Row],[Obj]],13,10),"")</f>
        <v/>
      </c>
      <c r="I4299" s="152"/>
      <c r="J4299" s="112" t="b">
        <f>Proc[[#This Row],[Requested]]=Proc[[#This Row],[CurrentParent]]</f>
        <v>1</v>
      </c>
      <c r="K4299" s="153" t="str">
        <f>IF(Proc[[#This Row],[Author]]="Marcela Urrego",VLOOKUP(LEFT(Proc[[#This Row],[Requested]],1),Table3[#All],2,0),VLOOKUP(Proc[[#This Row],[Author]],Table4[],2,0))</f>
        <v>MGF</v>
      </c>
      <c r="L4299" s="112" t="s">
        <v>4537</v>
      </c>
      <c r="M4299" s="116">
        <v>45933</v>
      </c>
      <c r="N4299" s="117"/>
      <c r="O4299" s="117"/>
      <c r="P4299" s="116" t="str">
        <f ca="1">IF(Proc[[#This Row],[DaysAgeing]]&gt;5,"yep","on track")</f>
        <v>yep</v>
      </c>
      <c r="Q4299" s="2">
        <f ca="1">IF(Proc[[#This Row],[DateClosed]]="",ABS(NETWORKDAYS(Proc[[#This Row],[DateOpened]],TODAY()))-1,ABS(NETWORKDAYS(Proc[[#This Row],[DateOpened]],Proc[[#This Row],[DateClosed]]))-1)</f>
        <v>130</v>
      </c>
      <c r="R4299" s="116" t="s">
        <v>1377</v>
      </c>
      <c r="S4299" s="112"/>
      <c r="T4299" s="153">
        <v>4298</v>
      </c>
    </row>
    <row r="4300" spans="1:20" hidden="1">
      <c r="A4300" s="111" t="s">
        <v>4538</v>
      </c>
      <c r="B4300" s="112" t="str">
        <f>IFERROR(VLOOKUP(Proc[[#This Row],[App]],Table2[],3,0),"open")</f>
        <v>ok</v>
      </c>
      <c r="C4300" s="111" t="s">
        <v>369</v>
      </c>
      <c r="D4300" s="152" t="s">
        <v>3992</v>
      </c>
      <c r="E4300" s="152" t="s">
        <v>4547</v>
      </c>
      <c r="F4300" s="112" t="s">
        <v>4547</v>
      </c>
      <c r="G4300" s="111" t="s">
        <v>400</v>
      </c>
      <c r="H4300" s="112" t="str">
        <f>IF(Proc[[#This Row],[type]]="LFF (MDG-F)",MID(Proc[[#This Row],[Obj]],13,10),"")</f>
        <v/>
      </c>
      <c r="I4300" s="152"/>
      <c r="J4300" s="112" t="b">
        <f>Proc[[#This Row],[Requested]]=Proc[[#This Row],[CurrentParent]]</f>
        <v>1</v>
      </c>
      <c r="K4300" s="112" t="str">
        <f>IF(Proc[[#This Row],[Author]]="Marcela Urrego",VLOOKUP(LEFT(Proc[[#This Row],[Requested]],1),Table3[#All],2,0),VLOOKUP(Proc[[#This Row],[Author]],Table4[],2,0))</f>
        <v>MGF</v>
      </c>
      <c r="L4300" s="112" t="s">
        <v>4537</v>
      </c>
      <c r="M4300" s="116">
        <v>45933</v>
      </c>
      <c r="N4300" s="117"/>
      <c r="O4300" s="117"/>
      <c r="P4300" s="116" t="str">
        <f ca="1">IF(Proc[[#This Row],[DaysAgeing]]&gt;5,"yep","on track")</f>
        <v>yep</v>
      </c>
      <c r="Q4300" s="2">
        <f ca="1">IF(Proc[[#This Row],[DateClosed]]="",ABS(NETWORKDAYS(Proc[[#This Row],[DateOpened]],TODAY()))-1,ABS(NETWORKDAYS(Proc[[#This Row],[DateOpened]],Proc[[#This Row],[DateClosed]]))-1)</f>
        <v>130</v>
      </c>
      <c r="R4300" s="116" t="s">
        <v>1377</v>
      </c>
      <c r="S4300" s="112"/>
      <c r="T4300" s="153">
        <v>4299</v>
      </c>
    </row>
    <row r="4301" spans="1:20" hidden="1">
      <c r="A4301" s="111" t="s">
        <v>4538</v>
      </c>
      <c r="B4301" s="153" t="str">
        <f>IFERROR(VLOOKUP(Proc[[#This Row],[App]],Table2[],3,0),"open")</f>
        <v>ok</v>
      </c>
      <c r="C4301" s="111" t="s">
        <v>369</v>
      </c>
      <c r="D4301" s="152" t="s">
        <v>3990</v>
      </c>
      <c r="E4301" s="152" t="s">
        <v>4547</v>
      </c>
      <c r="F4301" s="153" t="s">
        <v>4547</v>
      </c>
      <c r="G4301" s="111" t="s">
        <v>400</v>
      </c>
      <c r="H4301" s="112" t="str">
        <f>IF(Proc[[#This Row],[type]]="LFF (MDG-F)",MID(Proc[[#This Row],[Obj]],13,10),"")</f>
        <v/>
      </c>
      <c r="I4301" s="152"/>
      <c r="J4301" s="112" t="b">
        <f>Proc[[#This Row],[Requested]]=Proc[[#This Row],[CurrentParent]]</f>
        <v>1</v>
      </c>
      <c r="K4301" s="153" t="str">
        <f>IF(Proc[[#This Row],[Author]]="Marcela Urrego",VLOOKUP(LEFT(Proc[[#This Row],[Requested]],1),Table3[#All],2,0),VLOOKUP(Proc[[#This Row],[Author]],Table4[],2,0))</f>
        <v>MGF</v>
      </c>
      <c r="L4301" s="153" t="s">
        <v>4537</v>
      </c>
      <c r="M4301" s="116">
        <v>45933</v>
      </c>
      <c r="N4301" s="117"/>
      <c r="O4301" s="117"/>
      <c r="P4301" s="116" t="str">
        <f ca="1">IF(Proc[[#This Row],[DaysAgeing]]&gt;5,"yep","on track")</f>
        <v>yep</v>
      </c>
      <c r="Q4301" s="2">
        <f ca="1">IF(Proc[[#This Row],[DateClosed]]="",ABS(NETWORKDAYS(Proc[[#This Row],[DateOpened]],TODAY()))-1,ABS(NETWORKDAYS(Proc[[#This Row],[DateOpened]],Proc[[#This Row],[DateClosed]]))-1)</f>
        <v>130</v>
      </c>
      <c r="R4301" s="116" t="s">
        <v>1377</v>
      </c>
      <c r="S4301" s="112"/>
      <c r="T4301" s="153">
        <v>4300</v>
      </c>
    </row>
    <row r="4302" spans="1:20" hidden="1">
      <c r="A4302" s="111" t="s">
        <v>4538</v>
      </c>
      <c r="B4302" s="153" t="str">
        <f>IFERROR(VLOOKUP(Proc[[#This Row],[App]],Table2[],3,0),"open")</f>
        <v>ok</v>
      </c>
      <c r="C4302" s="111" t="s">
        <v>369</v>
      </c>
      <c r="D4302" s="152" t="s">
        <v>3855</v>
      </c>
      <c r="E4302" s="152" t="s">
        <v>4548</v>
      </c>
      <c r="F4302" s="112" t="s">
        <v>4548</v>
      </c>
      <c r="G4302" s="111" t="s">
        <v>400</v>
      </c>
      <c r="H4302" s="112" t="str">
        <f>IF(Proc[[#This Row],[type]]="LFF (MDG-F)",MID(Proc[[#This Row],[Obj]],13,10),"")</f>
        <v/>
      </c>
      <c r="I4302" s="152"/>
      <c r="J4302" s="112" t="b">
        <f>Proc[[#This Row],[Requested]]=Proc[[#This Row],[CurrentParent]]</f>
        <v>1</v>
      </c>
      <c r="K4302" s="153" t="str">
        <f>IF(Proc[[#This Row],[Author]]="Marcela Urrego",VLOOKUP(LEFT(Proc[[#This Row],[Requested]],1),Table3[#All],2,0),VLOOKUP(Proc[[#This Row],[Author]],Table4[],2,0))</f>
        <v>MGF</v>
      </c>
      <c r="L4302" s="112" t="s">
        <v>4537</v>
      </c>
      <c r="M4302" s="116">
        <v>45933</v>
      </c>
      <c r="N4302" s="117"/>
      <c r="O4302" s="117"/>
      <c r="P4302" s="116" t="str">
        <f ca="1">IF(Proc[[#This Row],[DaysAgeing]]&gt;5,"yep","on track")</f>
        <v>yep</v>
      </c>
      <c r="Q4302" s="2">
        <f ca="1">IF(Proc[[#This Row],[DateClosed]]="",ABS(NETWORKDAYS(Proc[[#This Row],[DateOpened]],TODAY()))-1,ABS(NETWORKDAYS(Proc[[#This Row],[DateOpened]],Proc[[#This Row],[DateClosed]]))-1)</f>
        <v>130</v>
      </c>
      <c r="R4302" s="116" t="s">
        <v>1377</v>
      </c>
      <c r="S4302" s="112"/>
      <c r="T4302" s="153">
        <v>4301</v>
      </c>
    </row>
    <row r="4303" spans="1:20" hidden="1">
      <c r="A4303" s="111" t="s">
        <v>4538</v>
      </c>
      <c r="B4303" s="153" t="str">
        <f>IFERROR(VLOOKUP(Proc[[#This Row],[App]],Table2[],3,0),"open")</f>
        <v>ok</v>
      </c>
      <c r="C4303" s="111" t="s">
        <v>369</v>
      </c>
      <c r="D4303" s="152" t="s">
        <v>3991</v>
      </c>
      <c r="E4303" s="152" t="s">
        <v>4549</v>
      </c>
      <c r="F4303" s="112" t="s">
        <v>4549</v>
      </c>
      <c r="G4303" s="111" t="s">
        <v>400</v>
      </c>
      <c r="H4303" s="112" t="str">
        <f>IF(Proc[[#This Row],[type]]="LFF (MDG-F)",MID(Proc[[#This Row],[Obj]],13,10),"")</f>
        <v/>
      </c>
      <c r="I4303" s="152"/>
      <c r="J4303" s="112" t="b">
        <f>Proc[[#This Row],[Requested]]=Proc[[#This Row],[CurrentParent]]</f>
        <v>1</v>
      </c>
      <c r="K4303" s="153" t="str">
        <f>IF(Proc[[#This Row],[Author]]="Marcela Urrego",VLOOKUP(LEFT(Proc[[#This Row],[Requested]],1),Table3[#All],2,0),VLOOKUP(Proc[[#This Row],[Author]],Table4[],2,0))</f>
        <v>MGF</v>
      </c>
      <c r="L4303" s="112" t="s">
        <v>4537</v>
      </c>
      <c r="M4303" s="116">
        <v>45933</v>
      </c>
      <c r="N4303" s="117"/>
      <c r="O4303" s="117"/>
      <c r="P4303" s="116" t="str">
        <f ca="1">IF(Proc[[#This Row],[DaysAgeing]]&gt;5,"yep","on track")</f>
        <v>yep</v>
      </c>
      <c r="Q4303" s="2">
        <f ca="1">IF(Proc[[#This Row],[DateClosed]]="",ABS(NETWORKDAYS(Proc[[#This Row],[DateOpened]],TODAY()))-1,ABS(NETWORKDAYS(Proc[[#This Row],[DateOpened]],Proc[[#This Row],[DateClosed]]))-1)</f>
        <v>130</v>
      </c>
      <c r="R4303" s="116" t="s">
        <v>1377</v>
      </c>
      <c r="S4303" s="112"/>
      <c r="T4303" s="153">
        <v>4302</v>
      </c>
    </row>
    <row r="4304" spans="1:20" hidden="1">
      <c r="A4304" s="111" t="s">
        <v>4538</v>
      </c>
      <c r="B4304" s="112" t="str">
        <f>IFERROR(VLOOKUP(Proc[[#This Row],[App]],Table2[],3,0),"open")</f>
        <v>ok</v>
      </c>
      <c r="C4304" s="111" t="s">
        <v>377</v>
      </c>
      <c r="D4304" s="152" t="s">
        <v>1805</v>
      </c>
      <c r="E4304" s="152" t="s">
        <v>430</v>
      </c>
      <c r="F4304" s="112" t="s">
        <v>4085</v>
      </c>
      <c r="G4304" t="s">
        <v>406</v>
      </c>
      <c r="H4304" s="112" t="str">
        <f>IF(Proc[[#This Row],[type]]="LFF (MDG-F)",MID(Proc[[#This Row],[Obj]],13,10),"")</f>
        <v>DE65GIT032</v>
      </c>
      <c r="I4304" s="152"/>
      <c r="J4304" s="112" t="b">
        <f>Proc[[#This Row],[Requested]]=Proc[[#This Row],[CurrentParent]]</f>
        <v>0</v>
      </c>
      <c r="K4304" s="112" t="str">
        <f>IF(Proc[[#This Row],[Author]]="Marcela Urrego",VLOOKUP(LEFT(Proc[[#This Row],[Requested]],1),Table3[#All],2,0),VLOOKUP(Proc[[#This Row],[Author]],Table4[],2,0))</f>
        <v>MGF</v>
      </c>
      <c r="L4304" s="112" t="s">
        <v>4537</v>
      </c>
      <c r="M4304" s="116">
        <v>45933</v>
      </c>
      <c r="N4304" s="117"/>
      <c r="O4304" s="117"/>
      <c r="P4304" s="116" t="str">
        <f ca="1">IF(Proc[[#This Row],[DaysAgeing]]&gt;5,"yep","on track")</f>
        <v>yep</v>
      </c>
      <c r="Q4304" s="2">
        <f ca="1">IF(Proc[[#This Row],[DateClosed]]="",ABS(NETWORKDAYS(Proc[[#This Row],[DateOpened]],TODAY()))-1,ABS(NETWORKDAYS(Proc[[#This Row],[DateOpened]],Proc[[#This Row],[DateClosed]]))-1)</f>
        <v>130</v>
      </c>
      <c r="R4304" s="116" t="s">
        <v>1377</v>
      </c>
      <c r="S4304" s="112"/>
      <c r="T4304" s="153">
        <v>4303</v>
      </c>
    </row>
    <row r="4305" spans="1:20" hidden="1">
      <c r="A4305" s="111" t="s">
        <v>4538</v>
      </c>
      <c r="B4305" s="112" t="str">
        <f>IFERROR(VLOOKUP(Proc[[#This Row],[App]],Table2[],3,0),"open")</f>
        <v>ok</v>
      </c>
      <c r="C4305" s="111" t="s">
        <v>369</v>
      </c>
      <c r="D4305" s="152" t="s">
        <v>4540</v>
      </c>
      <c r="E4305" s="152" t="s">
        <v>4386</v>
      </c>
      <c r="F4305" s="112" t="s">
        <v>4386</v>
      </c>
      <c r="G4305" s="111" t="s">
        <v>406</v>
      </c>
      <c r="H4305" s="112" t="str">
        <f>IF(Proc[[#This Row],[type]]="LFF (MDG-F)",MID(Proc[[#This Row],[Obj]],13,10),"")</f>
        <v>DE10695300</v>
      </c>
      <c r="I4305" s="152"/>
      <c r="J4305" s="112" t="b">
        <f>Proc[[#This Row],[Requested]]=Proc[[#This Row],[CurrentParent]]</f>
        <v>1</v>
      </c>
      <c r="K4305" s="112" t="str">
        <f>IF(Proc[[#This Row],[Author]]="Marcela Urrego",VLOOKUP(LEFT(Proc[[#This Row],[Requested]],1),Table3[#All],2,0),VLOOKUP(Proc[[#This Row],[Author]],Table4[],2,0))</f>
        <v>MGF</v>
      </c>
      <c r="L4305" s="112" t="s">
        <v>4537</v>
      </c>
      <c r="M4305" s="116">
        <v>45933</v>
      </c>
      <c r="N4305" s="117"/>
      <c r="O4305" s="117"/>
      <c r="P4305" s="116" t="str">
        <f ca="1">IF(Proc[[#This Row],[DaysAgeing]]&gt;5,"yep","on track")</f>
        <v>yep</v>
      </c>
      <c r="Q4305" s="2">
        <f ca="1">IF(Proc[[#This Row],[DateClosed]]="",ABS(NETWORKDAYS(Proc[[#This Row],[DateOpened]],TODAY()))-1,ABS(NETWORKDAYS(Proc[[#This Row],[DateOpened]],Proc[[#This Row],[DateClosed]]))-1)</f>
        <v>130</v>
      </c>
      <c r="R4305" s="116" t="s">
        <v>1377</v>
      </c>
      <c r="S4305" s="112"/>
      <c r="T4305" s="153">
        <v>4304</v>
      </c>
    </row>
    <row r="4306" spans="1:20" hidden="1">
      <c r="A4306" s="111" t="s">
        <v>4538</v>
      </c>
      <c r="B4306" s="153" t="str">
        <f>IFERROR(VLOOKUP(Proc[[#This Row],[App]],Table2[],3,0),"open")</f>
        <v>ok</v>
      </c>
      <c r="C4306" s="111" t="s">
        <v>369</v>
      </c>
      <c r="D4306" s="152" t="s">
        <v>3989</v>
      </c>
      <c r="E4306" s="152" t="s">
        <v>4549</v>
      </c>
      <c r="F4306" s="153" t="s">
        <v>4549</v>
      </c>
      <c r="G4306" s="111" t="s">
        <v>406</v>
      </c>
      <c r="H4306" s="112" t="str">
        <f>IF(Proc[[#This Row],[type]]="LFF (MDG-F)",MID(Proc[[#This Row],[Obj]],13,10),"")</f>
        <v>DE10GMS070</v>
      </c>
      <c r="I4306" s="152"/>
      <c r="J4306" s="112" t="b">
        <f>Proc[[#This Row],[Requested]]=Proc[[#This Row],[CurrentParent]]</f>
        <v>1</v>
      </c>
      <c r="K4306" s="153" t="str">
        <f>IF(Proc[[#This Row],[Author]]="Marcela Urrego",VLOOKUP(LEFT(Proc[[#This Row],[Requested]],1),Table3[#All],2,0),VLOOKUP(Proc[[#This Row],[Author]],Table4[],2,0))</f>
        <v>MGF</v>
      </c>
      <c r="L4306" s="112" t="s">
        <v>4537</v>
      </c>
      <c r="M4306" s="116">
        <v>45933</v>
      </c>
      <c r="N4306" s="117"/>
      <c r="O4306" s="117"/>
      <c r="P4306" s="116" t="str">
        <f ca="1">IF(Proc[[#This Row],[DaysAgeing]]&gt;5,"yep","on track")</f>
        <v>yep</v>
      </c>
      <c r="Q4306" s="2">
        <f ca="1">IF(Proc[[#This Row],[DateClosed]]="",ABS(NETWORKDAYS(Proc[[#This Row],[DateOpened]],TODAY()))-1,ABS(NETWORKDAYS(Proc[[#This Row],[DateOpened]],Proc[[#This Row],[DateClosed]]))-1)</f>
        <v>130</v>
      </c>
      <c r="R4306" s="116" t="s">
        <v>1377</v>
      </c>
      <c r="S4306" s="112"/>
      <c r="T4306" s="153">
        <v>4305</v>
      </c>
    </row>
    <row r="4307" spans="1:20" hidden="1">
      <c r="A4307" s="111" t="s">
        <v>4538</v>
      </c>
      <c r="B4307" s="112" t="str">
        <f>IFERROR(VLOOKUP(Proc[[#This Row],[App]],Table2[],3,0),"open")</f>
        <v>ok</v>
      </c>
      <c r="C4307" s="111" t="s">
        <v>369</v>
      </c>
      <c r="D4307" s="152" t="s">
        <v>3987</v>
      </c>
      <c r="E4307" s="152" t="s">
        <v>4547</v>
      </c>
      <c r="F4307" s="112" t="s">
        <v>4547</v>
      </c>
      <c r="G4307" s="111" t="s">
        <v>406</v>
      </c>
      <c r="H4307" s="112" t="str">
        <f>IF(Proc[[#This Row],[type]]="LFF (MDG-F)",MID(Proc[[#This Row],[Obj]],13,10),"")</f>
        <v>DE10669638</v>
      </c>
      <c r="I4307" s="152"/>
      <c r="J4307" s="112" t="b">
        <f>Proc[[#This Row],[Requested]]=Proc[[#This Row],[CurrentParent]]</f>
        <v>1</v>
      </c>
      <c r="K4307" s="112" t="str">
        <f>IF(Proc[[#This Row],[Author]]="Marcela Urrego",VLOOKUP(LEFT(Proc[[#This Row],[Requested]],1),Table3[#All],2,0),VLOOKUP(Proc[[#This Row],[Author]],Table4[],2,0))</f>
        <v>MGF</v>
      </c>
      <c r="L4307" s="112" t="s">
        <v>4537</v>
      </c>
      <c r="M4307" s="116">
        <v>45933</v>
      </c>
      <c r="N4307" s="117"/>
      <c r="O4307" s="117"/>
      <c r="P4307" s="116" t="str">
        <f ca="1">IF(Proc[[#This Row],[DaysAgeing]]&gt;5,"yep","on track")</f>
        <v>yep</v>
      </c>
      <c r="Q4307" s="2">
        <f ca="1">IF(Proc[[#This Row],[DateClosed]]="",ABS(NETWORKDAYS(Proc[[#This Row],[DateOpened]],TODAY()))-1,ABS(NETWORKDAYS(Proc[[#This Row],[DateOpened]],Proc[[#This Row],[DateClosed]]))-1)</f>
        <v>130</v>
      </c>
      <c r="R4307" s="116" t="s">
        <v>1377</v>
      </c>
      <c r="S4307" s="112"/>
      <c r="T4307" s="153">
        <v>4306</v>
      </c>
    </row>
    <row r="4308" spans="1:20" hidden="1">
      <c r="A4308" s="111" t="s">
        <v>4538</v>
      </c>
      <c r="B4308" s="112" t="str">
        <f>IFERROR(VLOOKUP(Proc[[#This Row],[App]],Table2[],3,0),"open")</f>
        <v>ok</v>
      </c>
      <c r="C4308" s="111" t="s">
        <v>369</v>
      </c>
      <c r="D4308" s="152" t="s">
        <v>4541</v>
      </c>
      <c r="E4308" s="152" t="s">
        <v>4550</v>
      </c>
      <c r="F4308" s="112" t="s">
        <v>4550</v>
      </c>
      <c r="G4308" s="111" t="s">
        <v>406</v>
      </c>
      <c r="H4308" s="112" t="str">
        <f>IF(Proc[[#This Row],[type]]="LFF (MDG-F)",MID(Proc[[#This Row],[Obj]],13,10),"")</f>
        <v>1937OF0002</v>
      </c>
      <c r="I4308" s="152"/>
      <c r="J4308" s="112" t="b">
        <f>Proc[[#This Row],[Requested]]=Proc[[#This Row],[CurrentParent]]</f>
        <v>1</v>
      </c>
      <c r="K4308" s="112" t="str">
        <f>IF(Proc[[#This Row],[Author]]="Marcela Urrego",VLOOKUP(LEFT(Proc[[#This Row],[Requested]],1),Table3[#All],2,0),VLOOKUP(Proc[[#This Row],[Author]],Table4[],2,0))</f>
        <v>MGF</v>
      </c>
      <c r="L4308" s="112" t="s">
        <v>4537</v>
      </c>
      <c r="M4308" s="116">
        <v>45933</v>
      </c>
      <c r="N4308" s="117"/>
      <c r="O4308" s="117"/>
      <c r="P4308" s="116" t="str">
        <f ca="1">IF(Proc[[#This Row],[DaysAgeing]]&gt;5,"yep","on track")</f>
        <v>yep</v>
      </c>
      <c r="Q4308" s="2">
        <f ca="1">IF(Proc[[#This Row],[DateClosed]]="",ABS(NETWORKDAYS(Proc[[#This Row],[DateOpened]],TODAY()))-1,ABS(NETWORKDAYS(Proc[[#This Row],[DateOpened]],Proc[[#This Row],[DateClosed]]))-1)</f>
        <v>130</v>
      </c>
      <c r="R4308" s="116" t="s">
        <v>1377</v>
      </c>
      <c r="S4308" s="112"/>
      <c r="T4308" s="153">
        <v>4307</v>
      </c>
    </row>
    <row r="4309" spans="1:20" hidden="1">
      <c r="A4309" s="111" t="s">
        <v>4538</v>
      </c>
      <c r="B4309" s="153" t="str">
        <f>IFERROR(VLOOKUP(Proc[[#This Row],[App]],Table2[],3,0),"open")</f>
        <v>ok</v>
      </c>
      <c r="C4309" s="111" t="s">
        <v>369</v>
      </c>
      <c r="D4309" s="152" t="s">
        <v>4542</v>
      </c>
      <c r="E4309" s="152" t="s">
        <v>660</v>
      </c>
      <c r="F4309" s="153" t="s">
        <v>660</v>
      </c>
      <c r="G4309" s="111" t="s">
        <v>400</v>
      </c>
      <c r="H4309" s="112" t="str">
        <f>IF(Proc[[#This Row],[type]]="LFF (MDG-F)",MID(Proc[[#This Row],[Obj]],13,10),"")</f>
        <v/>
      </c>
      <c r="I4309" s="152"/>
      <c r="J4309" s="112" t="b">
        <f>Proc[[#This Row],[Requested]]=Proc[[#This Row],[CurrentParent]]</f>
        <v>1</v>
      </c>
      <c r="K4309" s="153" t="str">
        <f>IF(Proc[[#This Row],[Author]]="Marcela Urrego",VLOOKUP(LEFT(Proc[[#This Row],[Requested]],1),Table3[#All],2,0),VLOOKUP(Proc[[#This Row],[Author]],Table4[],2,0))</f>
        <v>MGF</v>
      </c>
      <c r="L4309" s="112" t="s">
        <v>4537</v>
      </c>
      <c r="M4309" s="116">
        <v>45933</v>
      </c>
      <c r="N4309" s="117"/>
      <c r="O4309" s="117"/>
      <c r="P4309" s="116" t="str">
        <f ca="1">IF(Proc[[#This Row],[DaysAgeing]]&gt;5,"yep","on track")</f>
        <v>yep</v>
      </c>
      <c r="Q4309" s="2">
        <f ca="1">IF(Proc[[#This Row],[DateClosed]]="",ABS(NETWORKDAYS(Proc[[#This Row],[DateOpened]],TODAY()))-1,ABS(NETWORKDAYS(Proc[[#This Row],[DateOpened]],Proc[[#This Row],[DateClosed]]))-1)</f>
        <v>130</v>
      </c>
      <c r="R4309" s="116" t="s">
        <v>1377</v>
      </c>
      <c r="S4309" s="112"/>
      <c r="T4309" s="153">
        <v>4308</v>
      </c>
    </row>
    <row r="4310" spans="1:20" hidden="1">
      <c r="A4310" s="111" t="s">
        <v>4538</v>
      </c>
      <c r="B4310" s="153" t="str">
        <f>IFERROR(VLOOKUP(Proc[[#This Row],[App]],Table2[],3,0),"open")</f>
        <v>ok</v>
      </c>
      <c r="C4310" s="111" t="s">
        <v>369</v>
      </c>
      <c r="D4310" s="152" t="s">
        <v>3994</v>
      </c>
      <c r="E4310" s="152" t="s">
        <v>4551</v>
      </c>
      <c r="F4310" s="112" t="s">
        <v>4551</v>
      </c>
      <c r="G4310" s="111" t="s">
        <v>406</v>
      </c>
      <c r="H4310" s="112" t="str">
        <f>IF(Proc[[#This Row],[type]]="LFF (MDG-F)",MID(Proc[[#This Row],[Obj]],13,10),"")</f>
        <v>2123GMS080</v>
      </c>
      <c r="I4310" s="152"/>
      <c r="J4310" s="112" t="b">
        <f>Proc[[#This Row],[Requested]]=Proc[[#This Row],[CurrentParent]]</f>
        <v>1</v>
      </c>
      <c r="K4310" s="153" t="str">
        <f>IF(Proc[[#This Row],[Author]]="Marcela Urrego",VLOOKUP(LEFT(Proc[[#This Row],[Requested]],1),Table3[#All],2,0),VLOOKUP(Proc[[#This Row],[Author]],Table4[],2,0))</f>
        <v>MGF</v>
      </c>
      <c r="L4310" s="112" t="s">
        <v>4537</v>
      </c>
      <c r="M4310" s="116">
        <v>45933</v>
      </c>
      <c r="N4310" s="117"/>
      <c r="O4310" s="117"/>
      <c r="P4310" s="116" t="str">
        <f ca="1">IF(Proc[[#This Row],[DaysAgeing]]&gt;5,"yep","on track")</f>
        <v>yep</v>
      </c>
      <c r="Q4310" s="2">
        <f ca="1">IF(Proc[[#This Row],[DateClosed]]="",ABS(NETWORKDAYS(Proc[[#This Row],[DateOpened]],TODAY()))-1,ABS(NETWORKDAYS(Proc[[#This Row],[DateOpened]],Proc[[#This Row],[DateClosed]]))-1)</f>
        <v>130</v>
      </c>
      <c r="R4310" s="116" t="s">
        <v>1377</v>
      </c>
      <c r="S4310" s="112"/>
      <c r="T4310" s="153">
        <v>4309</v>
      </c>
    </row>
    <row r="4311" spans="1:20" hidden="1">
      <c r="A4311" s="111" t="s">
        <v>4538</v>
      </c>
      <c r="B4311" s="153" t="str">
        <f>IFERROR(VLOOKUP(Proc[[#This Row],[App]],Table2[],3,0),"open")</f>
        <v>ok</v>
      </c>
      <c r="C4311" s="111" t="s">
        <v>369</v>
      </c>
      <c r="D4311" s="152" t="s">
        <v>3993</v>
      </c>
      <c r="E4311" s="152" t="s">
        <v>4547</v>
      </c>
      <c r="F4311" s="112" t="s">
        <v>4547</v>
      </c>
      <c r="G4311" s="111" t="s">
        <v>406</v>
      </c>
      <c r="H4311" s="112" t="str">
        <f>IF(Proc[[#This Row],[type]]="LFF (MDG-F)",MID(Proc[[#This Row],[Obj]],13,10),"")</f>
        <v>2123GMS050</v>
      </c>
      <c r="I4311" s="152"/>
      <c r="J4311" s="112" t="b">
        <f>Proc[[#This Row],[Requested]]=Proc[[#This Row],[CurrentParent]]</f>
        <v>1</v>
      </c>
      <c r="K4311" s="153" t="str">
        <f>IF(Proc[[#This Row],[Author]]="Marcela Urrego",VLOOKUP(LEFT(Proc[[#This Row],[Requested]],1),Table3[#All],2,0),VLOOKUP(Proc[[#This Row],[Author]],Table4[],2,0))</f>
        <v>MGF</v>
      </c>
      <c r="L4311" s="112" t="s">
        <v>4537</v>
      </c>
      <c r="M4311" s="116">
        <v>45933</v>
      </c>
      <c r="N4311" s="117"/>
      <c r="O4311" s="117"/>
      <c r="P4311" s="116" t="str">
        <f ca="1">IF(Proc[[#This Row],[DaysAgeing]]&gt;5,"yep","on track")</f>
        <v>yep</v>
      </c>
      <c r="Q4311" s="2">
        <f ca="1">IF(Proc[[#This Row],[DateClosed]]="",ABS(NETWORKDAYS(Proc[[#This Row],[DateOpened]],TODAY()))-1,ABS(NETWORKDAYS(Proc[[#This Row],[DateOpened]],Proc[[#This Row],[DateClosed]]))-1)</f>
        <v>130</v>
      </c>
      <c r="R4311" s="116" t="s">
        <v>1377</v>
      </c>
      <c r="S4311" s="112"/>
      <c r="T4311" s="153">
        <v>4310</v>
      </c>
    </row>
    <row r="4312" spans="1:20" hidden="1">
      <c r="A4312" s="111" t="s">
        <v>4538</v>
      </c>
      <c r="B4312" s="112" t="str">
        <f>IFERROR(VLOOKUP(Proc[[#This Row],[App]],Table2[],3,0),"open")</f>
        <v>ok</v>
      </c>
      <c r="C4312" s="111" t="s">
        <v>369</v>
      </c>
      <c r="D4312" s="152" t="s">
        <v>3985</v>
      </c>
      <c r="E4312" s="152" t="s">
        <v>4552</v>
      </c>
      <c r="F4312" s="112" t="s">
        <v>4552</v>
      </c>
      <c r="G4312" s="111" t="s">
        <v>400</v>
      </c>
      <c r="H4312" s="112" t="str">
        <f>IF(Proc[[#This Row],[type]]="LFF (MDG-F)",MID(Proc[[#This Row],[Obj]],13,10),"")</f>
        <v/>
      </c>
      <c r="I4312" s="152"/>
      <c r="J4312" s="112" t="b">
        <f>Proc[[#This Row],[Requested]]=Proc[[#This Row],[CurrentParent]]</f>
        <v>1</v>
      </c>
      <c r="K4312" s="112" t="str">
        <f>IF(Proc[[#This Row],[Author]]="Marcela Urrego",VLOOKUP(LEFT(Proc[[#This Row],[Requested]],1),Table3[#All],2,0),VLOOKUP(Proc[[#This Row],[Author]],Table4[],2,0))</f>
        <v>MGF</v>
      </c>
      <c r="L4312" s="112" t="s">
        <v>4537</v>
      </c>
      <c r="M4312" s="116">
        <v>45933</v>
      </c>
      <c r="N4312" s="117"/>
      <c r="O4312" s="117"/>
      <c r="P4312" s="116" t="str">
        <f ca="1">IF(Proc[[#This Row],[DaysAgeing]]&gt;5,"yep","on track")</f>
        <v>yep</v>
      </c>
      <c r="Q4312" s="2">
        <f ca="1">IF(Proc[[#This Row],[DateClosed]]="",ABS(NETWORKDAYS(Proc[[#This Row],[DateOpened]],TODAY()))-1,ABS(NETWORKDAYS(Proc[[#This Row],[DateOpened]],Proc[[#This Row],[DateClosed]]))-1)</f>
        <v>130</v>
      </c>
      <c r="R4312" s="116" t="s">
        <v>1377</v>
      </c>
      <c r="S4312" s="112"/>
      <c r="T4312" s="153">
        <v>4311</v>
      </c>
    </row>
    <row r="4313" spans="1:20" hidden="1">
      <c r="A4313" s="111" t="s">
        <v>4538</v>
      </c>
      <c r="B4313" s="112" t="str">
        <f>IFERROR(VLOOKUP(Proc[[#This Row],[App]],Table2[],3,0),"open")</f>
        <v>ok</v>
      </c>
      <c r="C4313" s="111" t="s">
        <v>369</v>
      </c>
      <c r="D4313" s="152" t="s">
        <v>4543</v>
      </c>
      <c r="E4313" s="152" t="s">
        <v>3083</v>
      </c>
      <c r="F4313" s="112" t="s">
        <v>3083</v>
      </c>
      <c r="G4313" s="111" t="s">
        <v>406</v>
      </c>
      <c r="H4313" s="112" t="str">
        <f>IF(Proc[[#This Row],[type]]="LFF (MDG-F)",MID(Proc[[#This Row],[Obj]],13,10),"")</f>
        <v>US10GIT050</v>
      </c>
      <c r="I4313" s="152"/>
      <c r="J4313" s="112" t="b">
        <f>Proc[[#This Row],[Requested]]=Proc[[#This Row],[CurrentParent]]</f>
        <v>1</v>
      </c>
      <c r="K4313" s="112" t="str">
        <f>IF(Proc[[#This Row],[Author]]="Marcela Urrego",VLOOKUP(LEFT(Proc[[#This Row],[Requested]],1),Table3[#All],2,0),VLOOKUP(Proc[[#This Row],[Author]],Table4[],2,0))</f>
        <v>MGF</v>
      </c>
      <c r="L4313" s="112" t="s">
        <v>4537</v>
      </c>
      <c r="M4313" s="116">
        <v>45933</v>
      </c>
      <c r="N4313" s="117"/>
      <c r="O4313" s="117"/>
      <c r="P4313" s="116" t="str">
        <f ca="1">IF(Proc[[#This Row],[DaysAgeing]]&gt;5,"yep","on track")</f>
        <v>yep</v>
      </c>
      <c r="Q4313" s="2">
        <f ca="1">IF(Proc[[#This Row],[DateClosed]]="",ABS(NETWORKDAYS(Proc[[#This Row],[DateOpened]],TODAY()))-1,ABS(NETWORKDAYS(Proc[[#This Row],[DateOpened]],Proc[[#This Row],[DateClosed]]))-1)</f>
        <v>130</v>
      </c>
      <c r="R4313" s="116" t="s">
        <v>1377</v>
      </c>
      <c r="S4313" s="112"/>
      <c r="T4313" s="153">
        <v>4312</v>
      </c>
    </row>
    <row r="4314" spans="1:20" hidden="1">
      <c r="A4314" s="111" t="s">
        <v>4538</v>
      </c>
      <c r="B4314" s="112" t="str">
        <f>IFERROR(VLOOKUP(Proc[[#This Row],[App]],Table2[],3,0),"open")</f>
        <v>ok</v>
      </c>
      <c r="C4314" s="111" t="s">
        <v>369</v>
      </c>
      <c r="D4314" s="152" t="s">
        <v>4544</v>
      </c>
      <c r="E4314" s="152" t="s">
        <v>4550</v>
      </c>
      <c r="F4314" s="112" t="s">
        <v>4550</v>
      </c>
      <c r="G4314" s="111" t="s">
        <v>400</v>
      </c>
      <c r="H4314" s="112" t="str">
        <f>IF(Proc[[#This Row],[type]]="LFF (MDG-F)",MID(Proc[[#This Row],[Obj]],13,10),"")</f>
        <v/>
      </c>
      <c r="I4314" s="152"/>
      <c r="J4314" s="112" t="b">
        <f>Proc[[#This Row],[Requested]]=Proc[[#This Row],[CurrentParent]]</f>
        <v>1</v>
      </c>
      <c r="K4314" s="112" t="str">
        <f>IF(Proc[[#This Row],[Author]]="Marcela Urrego",VLOOKUP(LEFT(Proc[[#This Row],[Requested]],1),Table3[#All],2,0),VLOOKUP(Proc[[#This Row],[Author]],Table4[],2,0))</f>
        <v>MGF</v>
      </c>
      <c r="L4314" s="112" t="s">
        <v>4537</v>
      </c>
      <c r="M4314" s="116">
        <v>45933</v>
      </c>
      <c r="N4314" s="117"/>
      <c r="O4314" s="117"/>
      <c r="P4314" s="116" t="str">
        <f ca="1">IF(Proc[[#This Row],[DaysAgeing]]&gt;5,"yep","on track")</f>
        <v>yep</v>
      </c>
      <c r="Q4314" s="2">
        <f ca="1">IF(Proc[[#This Row],[DateClosed]]="",ABS(NETWORKDAYS(Proc[[#This Row],[DateOpened]],TODAY()))-1,ABS(NETWORKDAYS(Proc[[#This Row],[DateOpened]],Proc[[#This Row],[DateClosed]]))-1)</f>
        <v>130</v>
      </c>
      <c r="R4314" s="116" t="s">
        <v>1377</v>
      </c>
      <c r="S4314" s="112"/>
      <c r="T4314" s="153">
        <v>4313</v>
      </c>
    </row>
    <row r="4315" spans="1:20" hidden="1">
      <c r="A4315" s="111" t="s">
        <v>4538</v>
      </c>
      <c r="B4315" s="112" t="str">
        <f>IFERROR(VLOOKUP(Proc[[#This Row],[App]],Table2[],3,0),"open")</f>
        <v>ok</v>
      </c>
      <c r="C4315" s="111" t="s">
        <v>369</v>
      </c>
      <c r="D4315" s="152" t="s">
        <v>4545</v>
      </c>
      <c r="E4315" s="152" t="s">
        <v>4550</v>
      </c>
      <c r="F4315" s="112" t="s">
        <v>4550</v>
      </c>
      <c r="G4315" s="111" t="s">
        <v>400</v>
      </c>
      <c r="H4315" s="112" t="str">
        <f>IF(Proc[[#This Row],[type]]="LFF (MDG-F)",MID(Proc[[#This Row],[Obj]],13,10),"")</f>
        <v/>
      </c>
      <c r="I4315" s="152"/>
      <c r="J4315" s="112" t="b">
        <f>Proc[[#This Row],[Requested]]=Proc[[#This Row],[CurrentParent]]</f>
        <v>1</v>
      </c>
      <c r="K4315" s="112" t="str">
        <f>IF(Proc[[#This Row],[Author]]="Marcela Urrego",VLOOKUP(LEFT(Proc[[#This Row],[Requested]],1),Table3[#All],2,0),VLOOKUP(Proc[[#This Row],[Author]],Table4[],2,0))</f>
        <v>MGF</v>
      </c>
      <c r="L4315" s="112" t="s">
        <v>4537</v>
      </c>
      <c r="M4315" s="116">
        <v>45933</v>
      </c>
      <c r="N4315" s="117"/>
      <c r="O4315" s="117"/>
      <c r="P4315" s="116" t="str">
        <f ca="1">IF(Proc[[#This Row],[DaysAgeing]]&gt;5,"yep","on track")</f>
        <v>yep</v>
      </c>
      <c r="Q4315" s="2">
        <f ca="1">IF(Proc[[#This Row],[DateClosed]]="",ABS(NETWORKDAYS(Proc[[#This Row],[DateOpened]],TODAY()))-1,ABS(NETWORKDAYS(Proc[[#This Row],[DateOpened]],Proc[[#This Row],[DateClosed]]))-1)</f>
        <v>130</v>
      </c>
      <c r="R4315" s="116" t="s">
        <v>1377</v>
      </c>
      <c r="S4315" s="112"/>
      <c r="T4315" s="153">
        <v>4314</v>
      </c>
    </row>
    <row r="4316" spans="1:20" hidden="1">
      <c r="A4316" s="111" t="s">
        <v>4538</v>
      </c>
      <c r="B4316" s="153" t="str">
        <f>IFERROR(VLOOKUP(Proc[[#This Row],[App]],Table2[],3,0),"open")</f>
        <v>ok</v>
      </c>
      <c r="C4316" s="111" t="s">
        <v>369</v>
      </c>
      <c r="D4316" s="152" t="s">
        <v>4546</v>
      </c>
      <c r="E4316" s="152" t="s">
        <v>4550</v>
      </c>
      <c r="F4316" s="153" t="s">
        <v>4550</v>
      </c>
      <c r="G4316" t="s">
        <v>400</v>
      </c>
      <c r="H4316" s="112" t="str">
        <f>IF(Proc[[#This Row],[type]]="LFF (MDG-F)",MID(Proc[[#This Row],[Obj]],13,10),"")</f>
        <v/>
      </c>
      <c r="I4316" s="152"/>
      <c r="J4316" s="112" t="b">
        <f>Proc[[#This Row],[Requested]]=Proc[[#This Row],[CurrentParent]]</f>
        <v>1</v>
      </c>
      <c r="K4316" s="153" t="str">
        <f>IF(Proc[[#This Row],[Author]]="Marcela Urrego",VLOOKUP(LEFT(Proc[[#This Row],[Requested]],1),Table3[#All],2,0),VLOOKUP(Proc[[#This Row],[Author]],Table4[],2,0))</f>
        <v>MGF</v>
      </c>
      <c r="L4316" s="112" t="s">
        <v>4537</v>
      </c>
      <c r="M4316" s="116">
        <v>45933</v>
      </c>
      <c r="N4316" s="117"/>
      <c r="O4316" s="117"/>
      <c r="P4316" s="116" t="str">
        <f ca="1">IF(Proc[[#This Row],[DaysAgeing]]&gt;5,"yep","on track")</f>
        <v>yep</v>
      </c>
      <c r="Q4316" s="2">
        <f ca="1">IF(Proc[[#This Row],[DateClosed]]="",ABS(NETWORKDAYS(Proc[[#This Row],[DateOpened]],TODAY()))-1,ABS(NETWORKDAYS(Proc[[#This Row],[DateOpened]],Proc[[#This Row],[DateClosed]]))-1)</f>
        <v>130</v>
      </c>
      <c r="R4316" s="116" t="s">
        <v>1377</v>
      </c>
      <c r="S4316" s="112"/>
      <c r="T4316" s="153">
        <v>4315</v>
      </c>
    </row>
    <row r="4317" spans="1:20" hidden="1">
      <c r="A4317" t="s">
        <v>4553</v>
      </c>
      <c r="B4317" s="112" t="str">
        <f>IFERROR(VLOOKUP(Proc[[#This Row],[App]],Table2[],3,0),"open")</f>
        <v>ok</v>
      </c>
      <c r="C4317" s="111" t="s">
        <v>369</v>
      </c>
      <c r="D4317" s="152" t="s">
        <v>9524</v>
      </c>
      <c r="E4317" s="152" t="s">
        <v>4554</v>
      </c>
      <c r="F4317" s="112" t="s">
        <v>4554</v>
      </c>
      <c r="G4317" s="111" t="s">
        <v>400</v>
      </c>
      <c r="H4317" s="112" t="str">
        <f>IF(Proc[[#This Row],[type]]="LFF (MDG-F)",MID(Proc[[#This Row],[Obj]],13,10),"")</f>
        <v/>
      </c>
      <c r="I4317" s="152"/>
      <c r="J4317" s="112" t="b">
        <f>Proc[[#This Row],[Requested]]=Proc[[#This Row],[CurrentParent]]</f>
        <v>1</v>
      </c>
      <c r="K4317" s="112" t="str">
        <f>IF(Proc[[#This Row],[Author]]="Marcela Urrego",VLOOKUP(LEFT(Proc[[#This Row],[Requested]],1),Table3[#All],2,0),VLOOKUP(Proc[[#This Row],[Author]],Table4[],2,0))</f>
        <v>LS</v>
      </c>
      <c r="L4317" s="112" t="s">
        <v>4537</v>
      </c>
      <c r="M4317" s="116">
        <v>45933</v>
      </c>
      <c r="N4317" s="117"/>
      <c r="O4317" s="117"/>
      <c r="P4317" s="116" t="str">
        <f ca="1">IF(Proc[[#This Row],[DaysAgeing]]&gt;5,"yep","on track")</f>
        <v>yep</v>
      </c>
      <c r="Q4317" s="2">
        <f ca="1">IF(Proc[[#This Row],[DateClosed]]="",ABS(NETWORKDAYS(Proc[[#This Row],[DateOpened]],TODAY()))-1,ABS(NETWORKDAYS(Proc[[#This Row],[DateOpened]],Proc[[#This Row],[DateClosed]]))-1)</f>
        <v>130</v>
      </c>
      <c r="R4317" s="116" t="s">
        <v>488</v>
      </c>
      <c r="S4317" s="112"/>
      <c r="T4317" s="153">
        <v>4316</v>
      </c>
    </row>
    <row r="4318" spans="1:20" hidden="1">
      <c r="A4318" s="111" t="s">
        <v>4553</v>
      </c>
      <c r="B4318" s="112" t="str">
        <f>IFERROR(VLOOKUP(Proc[[#This Row],[App]],Table2[],3,0),"open")</f>
        <v>ok</v>
      </c>
      <c r="C4318" s="111" t="s">
        <v>369</v>
      </c>
      <c r="D4318" s="152" t="s">
        <v>9525</v>
      </c>
      <c r="E4318" s="152" t="s">
        <v>4555</v>
      </c>
      <c r="F4318" s="112" t="s">
        <v>4555</v>
      </c>
      <c r="G4318" s="111" t="s">
        <v>400</v>
      </c>
      <c r="H4318" s="112" t="str">
        <f>IF(Proc[[#This Row],[type]]="LFF (MDG-F)",MID(Proc[[#This Row],[Obj]],13,10),"")</f>
        <v/>
      </c>
      <c r="I4318" s="152"/>
      <c r="J4318" s="112" t="b">
        <f>Proc[[#This Row],[Requested]]=Proc[[#This Row],[CurrentParent]]</f>
        <v>1</v>
      </c>
      <c r="K4318" s="112" t="str">
        <f>IF(Proc[[#This Row],[Author]]="Marcela Urrego",VLOOKUP(LEFT(Proc[[#This Row],[Requested]],1),Table3[#All],2,0),VLOOKUP(Proc[[#This Row],[Author]],Table4[],2,0))</f>
        <v>LS</v>
      </c>
      <c r="L4318" s="112" t="s">
        <v>4537</v>
      </c>
      <c r="M4318" s="116">
        <v>45933</v>
      </c>
      <c r="N4318" s="117"/>
      <c r="O4318" s="117"/>
      <c r="P4318" s="116" t="str">
        <f ca="1">IF(Proc[[#This Row],[DaysAgeing]]&gt;5,"yep","on track")</f>
        <v>yep</v>
      </c>
      <c r="Q4318" s="2">
        <f ca="1">IF(Proc[[#This Row],[DateClosed]]="",ABS(NETWORKDAYS(Proc[[#This Row],[DateOpened]],TODAY()))-1,ABS(NETWORKDAYS(Proc[[#This Row],[DateOpened]],Proc[[#This Row],[DateClosed]]))-1)</f>
        <v>130</v>
      </c>
      <c r="R4318" s="116" t="s">
        <v>488</v>
      </c>
      <c r="S4318" s="112"/>
      <c r="T4318" s="153">
        <v>4317</v>
      </c>
    </row>
    <row r="4319" spans="1:20" hidden="1">
      <c r="A4319" s="111" t="s">
        <v>4553</v>
      </c>
      <c r="B4319" s="112" t="str">
        <f>IFERROR(VLOOKUP(Proc[[#This Row],[App]],Table2[],3,0),"open")</f>
        <v>ok</v>
      </c>
      <c r="C4319" s="111" t="s">
        <v>369</v>
      </c>
      <c r="D4319" s="152" t="s">
        <v>9526</v>
      </c>
      <c r="E4319" s="152" t="s">
        <v>4556</v>
      </c>
      <c r="F4319" s="112" t="s">
        <v>4556</v>
      </c>
      <c r="G4319" s="111" t="s">
        <v>406</v>
      </c>
      <c r="H4319" s="112" t="str">
        <f>IF(Proc[[#This Row],[type]]="LFF (MDG-F)",MID(Proc[[#This Row],[Obj]],13,10),"")</f>
        <v>2034L81000</v>
      </c>
      <c r="I4319" s="152"/>
      <c r="J4319" s="112" t="b">
        <f>Proc[[#This Row],[Requested]]=Proc[[#This Row],[CurrentParent]]</f>
        <v>1</v>
      </c>
      <c r="K4319" s="112" t="str">
        <f>IF(Proc[[#This Row],[Author]]="Marcela Urrego",VLOOKUP(LEFT(Proc[[#This Row],[Requested]],1),Table3[#All],2,0),VLOOKUP(Proc[[#This Row],[Author]],Table4[],2,0))</f>
        <v>LS</v>
      </c>
      <c r="L4319" s="112" t="s">
        <v>4537</v>
      </c>
      <c r="M4319" s="116">
        <v>45933</v>
      </c>
      <c r="N4319" s="117"/>
      <c r="O4319" s="117"/>
      <c r="P4319" s="116" t="str">
        <f ca="1">IF(Proc[[#This Row],[DaysAgeing]]&gt;5,"yep","on track")</f>
        <v>yep</v>
      </c>
      <c r="Q4319" s="2">
        <f ca="1">IF(Proc[[#This Row],[DateClosed]]="",ABS(NETWORKDAYS(Proc[[#This Row],[DateOpened]],TODAY()))-1,ABS(NETWORKDAYS(Proc[[#This Row],[DateOpened]],Proc[[#This Row],[DateClosed]]))-1)</f>
        <v>130</v>
      </c>
      <c r="R4319" s="116" t="s">
        <v>488</v>
      </c>
      <c r="S4319" s="112"/>
      <c r="T4319" s="153">
        <v>4318</v>
      </c>
    </row>
    <row r="4320" spans="1:20" hidden="1">
      <c r="A4320" s="111" t="s">
        <v>4553</v>
      </c>
      <c r="B4320" s="112" t="str">
        <f>IFERROR(VLOOKUP(Proc[[#This Row],[App]],Table2[],3,0),"open")</f>
        <v>ok</v>
      </c>
      <c r="C4320" s="111" t="s">
        <v>369</v>
      </c>
      <c r="D4320" s="152" t="s">
        <v>9527</v>
      </c>
      <c r="E4320" s="152" t="s">
        <v>4554</v>
      </c>
      <c r="F4320" s="112" t="s">
        <v>4554</v>
      </c>
      <c r="G4320" s="111" t="s">
        <v>400</v>
      </c>
      <c r="H4320" s="112" t="str">
        <f>IF(Proc[[#This Row],[type]]="LFF (MDG-F)",MID(Proc[[#This Row],[Obj]],13,10),"")</f>
        <v/>
      </c>
      <c r="I4320" s="152"/>
      <c r="J4320" s="112" t="b">
        <f>Proc[[#This Row],[Requested]]=Proc[[#This Row],[CurrentParent]]</f>
        <v>1</v>
      </c>
      <c r="K4320" s="112" t="str">
        <f>IF(Proc[[#This Row],[Author]]="Marcela Urrego",VLOOKUP(LEFT(Proc[[#This Row],[Requested]],1),Table3[#All],2,0),VLOOKUP(Proc[[#This Row],[Author]],Table4[],2,0))</f>
        <v>LS</v>
      </c>
      <c r="L4320" s="112" t="s">
        <v>4537</v>
      </c>
      <c r="M4320" s="116">
        <v>45933</v>
      </c>
      <c r="N4320" s="117"/>
      <c r="O4320" s="117"/>
      <c r="P4320" s="116" t="str">
        <f ca="1">IF(Proc[[#This Row],[DaysAgeing]]&gt;5,"yep","on track")</f>
        <v>yep</v>
      </c>
      <c r="Q4320" s="2">
        <f ca="1">IF(Proc[[#This Row],[DateClosed]]="",ABS(NETWORKDAYS(Proc[[#This Row],[DateOpened]],TODAY()))-1,ABS(NETWORKDAYS(Proc[[#This Row],[DateOpened]],Proc[[#This Row],[DateClosed]]))-1)</f>
        <v>130</v>
      </c>
      <c r="R4320" s="116" t="s">
        <v>488</v>
      </c>
      <c r="S4320" s="112"/>
      <c r="T4320" s="153">
        <v>4319</v>
      </c>
    </row>
    <row r="4321" spans="1:20" hidden="1">
      <c r="A4321" s="111" t="s">
        <v>4553</v>
      </c>
      <c r="B4321" s="153" t="str">
        <f>IFERROR(VLOOKUP(Proc[[#This Row],[App]],Table2[],3,0),"open")</f>
        <v>ok</v>
      </c>
      <c r="C4321" s="111" t="s">
        <v>369</v>
      </c>
      <c r="D4321" s="152" t="s">
        <v>8825</v>
      </c>
      <c r="E4321" s="152" t="s">
        <v>4557</v>
      </c>
      <c r="F4321" s="153" t="s">
        <v>4557</v>
      </c>
      <c r="G4321" s="111" t="s">
        <v>406</v>
      </c>
      <c r="H4321" s="112" t="str">
        <f>IF(Proc[[#This Row],[type]]="LFF (MDG-F)",MID(Proc[[#This Row],[Obj]],13,10),"")</f>
        <v>2102TMCZ91</v>
      </c>
      <c r="I4321" s="152"/>
      <c r="J4321" s="112" t="b">
        <f>Proc[[#This Row],[Requested]]=Proc[[#This Row],[CurrentParent]]</f>
        <v>1</v>
      </c>
      <c r="K4321" s="153" t="str">
        <f>IF(Proc[[#This Row],[Author]]="Marcela Urrego",VLOOKUP(LEFT(Proc[[#This Row],[Requested]],1),Table3[#All],2,0),VLOOKUP(Proc[[#This Row],[Author]],Table4[],2,0))</f>
        <v>LS</v>
      </c>
      <c r="L4321" s="112" t="s">
        <v>4537</v>
      </c>
      <c r="M4321" s="116">
        <v>45933</v>
      </c>
      <c r="N4321" s="117"/>
      <c r="O4321" s="117"/>
      <c r="P4321" s="116" t="str">
        <f ca="1">IF(Proc[[#This Row],[DaysAgeing]]&gt;5,"yep","on track")</f>
        <v>yep</v>
      </c>
      <c r="Q4321" s="2">
        <f ca="1">IF(Proc[[#This Row],[DateClosed]]="",ABS(NETWORKDAYS(Proc[[#This Row],[DateOpened]],TODAY()))-1,ABS(NETWORKDAYS(Proc[[#This Row],[DateOpened]],Proc[[#This Row],[DateClosed]]))-1)</f>
        <v>130</v>
      </c>
      <c r="R4321" s="116" t="s">
        <v>488</v>
      </c>
      <c r="S4321" s="112"/>
      <c r="T4321" s="153">
        <v>4320</v>
      </c>
    </row>
    <row r="4322" spans="1:20" hidden="1">
      <c r="A4322" s="111" t="s">
        <v>4553</v>
      </c>
      <c r="B4322" s="112" t="str">
        <f>IFERROR(VLOOKUP(Proc[[#This Row],[App]],Table2[],3,0),"open")</f>
        <v>ok</v>
      </c>
      <c r="C4322" s="111" t="s">
        <v>369</v>
      </c>
      <c r="D4322" s="152" t="s">
        <v>9528</v>
      </c>
      <c r="E4322" s="152" t="s">
        <v>4558</v>
      </c>
      <c r="F4322" s="112" t="s">
        <v>4558</v>
      </c>
      <c r="G4322" s="111" t="s">
        <v>400</v>
      </c>
      <c r="H4322" s="112" t="str">
        <f>IF(Proc[[#This Row],[type]]="LFF (MDG-F)",MID(Proc[[#This Row],[Obj]],13,10),"")</f>
        <v/>
      </c>
      <c r="I4322" s="152"/>
      <c r="J4322" s="112" t="b">
        <f>Proc[[#This Row],[Requested]]=Proc[[#This Row],[CurrentParent]]</f>
        <v>1</v>
      </c>
      <c r="K4322" s="112" t="str">
        <f>IF(Proc[[#This Row],[Author]]="Marcela Urrego",VLOOKUP(LEFT(Proc[[#This Row],[Requested]],1),Table3[#All],2,0),VLOOKUP(Proc[[#This Row],[Author]],Table4[],2,0))</f>
        <v>LS</v>
      </c>
      <c r="L4322" s="112" t="s">
        <v>4537</v>
      </c>
      <c r="M4322" s="116">
        <v>45933</v>
      </c>
      <c r="N4322" s="117"/>
      <c r="O4322" s="117"/>
      <c r="P4322" s="116" t="str">
        <f ca="1">IF(Proc[[#This Row],[DaysAgeing]]&gt;5,"yep","on track")</f>
        <v>yep</v>
      </c>
      <c r="Q4322" s="2">
        <f ca="1">IF(Proc[[#This Row],[DateClosed]]="",ABS(NETWORKDAYS(Proc[[#This Row],[DateOpened]],TODAY()))-1,ABS(NETWORKDAYS(Proc[[#This Row],[DateOpened]],Proc[[#This Row],[DateClosed]]))-1)</f>
        <v>130</v>
      </c>
      <c r="R4322" s="116" t="s">
        <v>488</v>
      </c>
      <c r="S4322" s="112"/>
      <c r="T4322" s="153">
        <v>4321</v>
      </c>
    </row>
    <row r="4323" spans="1:20" hidden="1">
      <c r="A4323" s="111" t="s">
        <v>4553</v>
      </c>
      <c r="B4323" s="112" t="str">
        <f>IFERROR(VLOOKUP(Proc[[#This Row],[App]],Table2[],3,0),"open")</f>
        <v>ok</v>
      </c>
      <c r="C4323" s="111" t="s">
        <v>369</v>
      </c>
      <c r="D4323" s="152" t="s">
        <v>9529</v>
      </c>
      <c r="E4323" s="152" t="s">
        <v>4558</v>
      </c>
      <c r="F4323" s="112" t="s">
        <v>4558</v>
      </c>
      <c r="G4323" s="111" t="s">
        <v>400</v>
      </c>
      <c r="H4323" s="112" t="str">
        <f>IF(Proc[[#This Row],[type]]="LFF (MDG-F)",MID(Proc[[#This Row],[Obj]],13,10),"")</f>
        <v/>
      </c>
      <c r="I4323" s="152"/>
      <c r="J4323" s="112" t="b">
        <f>Proc[[#This Row],[Requested]]=Proc[[#This Row],[CurrentParent]]</f>
        <v>1</v>
      </c>
      <c r="K4323" s="112" t="str">
        <f>IF(Proc[[#This Row],[Author]]="Marcela Urrego",VLOOKUP(LEFT(Proc[[#This Row],[Requested]],1),Table3[#All],2,0),VLOOKUP(Proc[[#This Row],[Author]],Table4[],2,0))</f>
        <v>LS</v>
      </c>
      <c r="L4323" s="112" t="s">
        <v>4537</v>
      </c>
      <c r="M4323" s="116">
        <v>45933</v>
      </c>
      <c r="N4323" s="117"/>
      <c r="O4323" s="117"/>
      <c r="P4323" s="116" t="str">
        <f ca="1">IF(Proc[[#This Row],[DaysAgeing]]&gt;5,"yep","on track")</f>
        <v>yep</v>
      </c>
      <c r="Q4323" s="2">
        <f ca="1">IF(Proc[[#This Row],[DateClosed]]="",ABS(NETWORKDAYS(Proc[[#This Row],[DateOpened]],TODAY()))-1,ABS(NETWORKDAYS(Proc[[#This Row],[DateOpened]],Proc[[#This Row],[DateClosed]]))-1)</f>
        <v>130</v>
      </c>
      <c r="R4323" s="116" t="s">
        <v>488</v>
      </c>
      <c r="S4323" s="112"/>
      <c r="T4323" s="153">
        <v>4322</v>
      </c>
    </row>
    <row r="4324" spans="1:20" hidden="1">
      <c r="A4324" s="111" t="s">
        <v>4553</v>
      </c>
      <c r="B4324" s="112" t="str">
        <f>IFERROR(VLOOKUP(Proc[[#This Row],[App]],Table2[],3,0),"open")</f>
        <v>ok</v>
      </c>
      <c r="C4324" s="111" t="s">
        <v>369</v>
      </c>
      <c r="D4324" s="152" t="s">
        <v>9530</v>
      </c>
      <c r="E4324" s="152" t="s">
        <v>4558</v>
      </c>
      <c r="F4324" s="112" t="s">
        <v>4558</v>
      </c>
      <c r="G4324" s="111" t="s">
        <v>400</v>
      </c>
      <c r="H4324" s="112" t="str">
        <f>IF(Proc[[#This Row],[type]]="LFF (MDG-F)",MID(Proc[[#This Row],[Obj]],13,10),"")</f>
        <v/>
      </c>
      <c r="I4324" s="152"/>
      <c r="J4324" s="112" t="b">
        <f>Proc[[#This Row],[Requested]]=Proc[[#This Row],[CurrentParent]]</f>
        <v>1</v>
      </c>
      <c r="K4324" s="112" t="str">
        <f>IF(Proc[[#This Row],[Author]]="Marcela Urrego",VLOOKUP(LEFT(Proc[[#This Row],[Requested]],1),Table3[#All],2,0),VLOOKUP(Proc[[#This Row],[Author]],Table4[],2,0))</f>
        <v>LS</v>
      </c>
      <c r="L4324" s="112" t="s">
        <v>4537</v>
      </c>
      <c r="M4324" s="116">
        <v>45933</v>
      </c>
      <c r="N4324" s="117"/>
      <c r="O4324" s="117"/>
      <c r="P4324" s="116" t="str">
        <f ca="1">IF(Proc[[#This Row],[DaysAgeing]]&gt;5,"yep","on track")</f>
        <v>yep</v>
      </c>
      <c r="Q4324" s="2">
        <f ca="1">IF(Proc[[#This Row],[DateClosed]]="",ABS(NETWORKDAYS(Proc[[#This Row],[DateOpened]],TODAY()))-1,ABS(NETWORKDAYS(Proc[[#This Row],[DateOpened]],Proc[[#This Row],[DateClosed]]))-1)</f>
        <v>130</v>
      </c>
      <c r="R4324" s="116" t="s">
        <v>488</v>
      </c>
      <c r="S4324" s="112"/>
      <c r="T4324" s="153">
        <v>4323</v>
      </c>
    </row>
    <row r="4325" spans="1:20" hidden="1">
      <c r="A4325" s="111" t="s">
        <v>4553</v>
      </c>
      <c r="B4325" s="112" t="str">
        <f>IFERROR(VLOOKUP(Proc[[#This Row],[App]],Table2[],3,0),"open")</f>
        <v>ok</v>
      </c>
      <c r="C4325" s="111" t="s">
        <v>369</v>
      </c>
      <c r="D4325" s="152" t="s">
        <v>9531</v>
      </c>
      <c r="E4325" s="152" t="s">
        <v>4558</v>
      </c>
      <c r="F4325" s="112" t="s">
        <v>4558</v>
      </c>
      <c r="G4325" s="111" t="s">
        <v>400</v>
      </c>
      <c r="H4325" s="112" t="str">
        <f>IF(Proc[[#This Row],[type]]="LFF (MDG-F)",MID(Proc[[#This Row],[Obj]],13,10),"")</f>
        <v/>
      </c>
      <c r="I4325" s="152"/>
      <c r="J4325" s="112" t="b">
        <f>Proc[[#This Row],[Requested]]=Proc[[#This Row],[CurrentParent]]</f>
        <v>1</v>
      </c>
      <c r="K4325" s="112" t="str">
        <f>IF(Proc[[#This Row],[Author]]="Marcela Urrego",VLOOKUP(LEFT(Proc[[#This Row],[Requested]],1),Table3[#All],2,0),VLOOKUP(Proc[[#This Row],[Author]],Table4[],2,0))</f>
        <v>LS</v>
      </c>
      <c r="L4325" s="112" t="s">
        <v>4537</v>
      </c>
      <c r="M4325" s="116">
        <v>45933</v>
      </c>
      <c r="N4325" s="117"/>
      <c r="O4325" s="117"/>
      <c r="P4325" s="116" t="str">
        <f ca="1">IF(Proc[[#This Row],[DaysAgeing]]&gt;5,"yep","on track")</f>
        <v>yep</v>
      </c>
      <c r="Q4325" s="2">
        <f ca="1">IF(Proc[[#This Row],[DateClosed]]="",ABS(NETWORKDAYS(Proc[[#This Row],[DateOpened]],TODAY()))-1,ABS(NETWORKDAYS(Proc[[#This Row],[DateOpened]],Proc[[#This Row],[DateClosed]]))-1)</f>
        <v>130</v>
      </c>
      <c r="R4325" s="116" t="s">
        <v>488</v>
      </c>
      <c r="S4325" s="112"/>
      <c r="T4325" s="153">
        <v>4324</v>
      </c>
    </row>
    <row r="4326" spans="1:20" hidden="1">
      <c r="A4326" s="111" t="s">
        <v>4553</v>
      </c>
      <c r="B4326" s="112" t="str">
        <f>IFERROR(VLOOKUP(Proc[[#This Row],[App]],Table2[],3,0),"open")</f>
        <v>ok</v>
      </c>
      <c r="C4326" s="111" t="s">
        <v>369</v>
      </c>
      <c r="D4326" s="152" t="s">
        <v>9532</v>
      </c>
      <c r="E4326" s="152" t="s">
        <v>4558</v>
      </c>
      <c r="F4326" s="112" t="s">
        <v>4558</v>
      </c>
      <c r="G4326" s="111" t="s">
        <v>406</v>
      </c>
      <c r="H4326" s="112" t="str">
        <f>IF(Proc[[#This Row],[type]]="LFF (MDG-F)",MID(Proc[[#This Row],[Obj]],13,10),"")</f>
        <v>DE10B04453</v>
      </c>
      <c r="I4326" s="152"/>
      <c r="J4326" s="112" t="b">
        <f>Proc[[#This Row],[Requested]]=Proc[[#This Row],[CurrentParent]]</f>
        <v>1</v>
      </c>
      <c r="K4326" s="112" t="str">
        <f>IF(Proc[[#This Row],[Author]]="Marcela Urrego",VLOOKUP(LEFT(Proc[[#This Row],[Requested]],1),Table3[#All],2,0),VLOOKUP(Proc[[#This Row],[Author]],Table4[],2,0))</f>
        <v>LS</v>
      </c>
      <c r="L4326" s="112" t="s">
        <v>4537</v>
      </c>
      <c r="M4326" s="116">
        <v>45933</v>
      </c>
      <c r="N4326" s="117"/>
      <c r="O4326" s="117"/>
      <c r="P4326" s="116" t="str">
        <f ca="1">IF(Proc[[#This Row],[DaysAgeing]]&gt;5,"yep","on track")</f>
        <v>yep</v>
      </c>
      <c r="Q4326" s="2">
        <f ca="1">IF(Proc[[#This Row],[DateClosed]]="",ABS(NETWORKDAYS(Proc[[#This Row],[DateOpened]],TODAY()))-1,ABS(NETWORKDAYS(Proc[[#This Row],[DateOpened]],Proc[[#This Row],[DateClosed]]))-1)</f>
        <v>130</v>
      </c>
      <c r="R4326" s="116" t="s">
        <v>488</v>
      </c>
      <c r="S4326" s="112"/>
      <c r="T4326" s="153">
        <v>4325</v>
      </c>
    </row>
    <row r="4327" spans="1:20" hidden="1">
      <c r="A4327" s="111" t="s">
        <v>4553</v>
      </c>
      <c r="B4327" s="112" t="str">
        <f>IFERROR(VLOOKUP(Proc[[#This Row],[App]],Table2[],3,0),"open")</f>
        <v>ok</v>
      </c>
      <c r="C4327" s="111" t="s">
        <v>369</v>
      </c>
      <c r="D4327" s="152" t="s">
        <v>9533</v>
      </c>
      <c r="E4327" s="152" t="s">
        <v>4558</v>
      </c>
      <c r="F4327" s="112" t="s">
        <v>4558</v>
      </c>
      <c r="G4327" s="111" t="s">
        <v>406</v>
      </c>
      <c r="H4327" s="112" t="str">
        <f>IF(Proc[[#This Row],[type]]="LFF (MDG-F)",MID(Proc[[#This Row],[Obj]],13,10),"")</f>
        <v>DE10B14453</v>
      </c>
      <c r="I4327" s="152"/>
      <c r="J4327" s="112" t="b">
        <f>Proc[[#This Row],[Requested]]=Proc[[#This Row],[CurrentParent]]</f>
        <v>1</v>
      </c>
      <c r="K4327" s="112" t="str">
        <f>IF(Proc[[#This Row],[Author]]="Marcela Urrego",VLOOKUP(LEFT(Proc[[#This Row],[Requested]],1),Table3[#All],2,0),VLOOKUP(Proc[[#This Row],[Author]],Table4[],2,0))</f>
        <v>LS</v>
      </c>
      <c r="L4327" s="112" t="s">
        <v>4537</v>
      </c>
      <c r="M4327" s="116">
        <v>45933</v>
      </c>
      <c r="N4327" s="117"/>
      <c r="O4327" s="117"/>
      <c r="P4327" s="116" t="str">
        <f ca="1">IF(Proc[[#This Row],[DaysAgeing]]&gt;5,"yep","on track")</f>
        <v>yep</v>
      </c>
      <c r="Q4327" s="2">
        <f ca="1">IF(Proc[[#This Row],[DateClosed]]="",ABS(NETWORKDAYS(Proc[[#This Row],[DateOpened]],TODAY()))-1,ABS(NETWORKDAYS(Proc[[#This Row],[DateOpened]],Proc[[#This Row],[DateClosed]]))-1)</f>
        <v>130</v>
      </c>
      <c r="R4327" s="116" t="s">
        <v>488</v>
      </c>
      <c r="S4327" s="112"/>
      <c r="T4327" s="153">
        <v>4326</v>
      </c>
    </row>
    <row r="4328" spans="1:20" hidden="1">
      <c r="A4328" s="111" t="s">
        <v>4553</v>
      </c>
      <c r="B4328" s="112" t="str">
        <f>IFERROR(VLOOKUP(Proc[[#This Row],[App]],Table2[],3,0),"open")</f>
        <v>ok</v>
      </c>
      <c r="C4328" s="111" t="s">
        <v>369</v>
      </c>
      <c r="D4328" s="152" t="s">
        <v>9534</v>
      </c>
      <c r="E4328" s="152" t="s">
        <v>4558</v>
      </c>
      <c r="F4328" s="112" t="s">
        <v>4558</v>
      </c>
      <c r="G4328" s="111" t="s">
        <v>400</v>
      </c>
      <c r="H4328" s="112" t="str">
        <f>IF(Proc[[#This Row],[type]]="LFF (MDG-F)",MID(Proc[[#This Row],[Obj]],13,10),"")</f>
        <v/>
      </c>
      <c r="I4328" s="152"/>
      <c r="J4328" s="112" t="b">
        <f>Proc[[#This Row],[Requested]]=Proc[[#This Row],[CurrentParent]]</f>
        <v>1</v>
      </c>
      <c r="K4328" s="112" t="str">
        <f>IF(Proc[[#This Row],[Author]]="Marcela Urrego",VLOOKUP(LEFT(Proc[[#This Row],[Requested]],1),Table3[#All],2,0),VLOOKUP(Proc[[#This Row],[Author]],Table4[],2,0))</f>
        <v>LS</v>
      </c>
      <c r="L4328" s="112" t="s">
        <v>4537</v>
      </c>
      <c r="M4328" s="116">
        <v>45933</v>
      </c>
      <c r="N4328" s="117"/>
      <c r="O4328" s="117"/>
      <c r="P4328" s="116" t="str">
        <f ca="1">IF(Proc[[#This Row],[DaysAgeing]]&gt;5,"yep","on track")</f>
        <v>yep</v>
      </c>
      <c r="Q4328" s="2">
        <f ca="1">IF(Proc[[#This Row],[DateClosed]]="",ABS(NETWORKDAYS(Proc[[#This Row],[DateOpened]],TODAY()))-1,ABS(NETWORKDAYS(Proc[[#This Row],[DateOpened]],Proc[[#This Row],[DateClosed]]))-1)</f>
        <v>130</v>
      </c>
      <c r="R4328" s="116" t="s">
        <v>488</v>
      </c>
      <c r="S4328" s="112"/>
      <c r="T4328" s="153">
        <v>4327</v>
      </c>
    </row>
    <row r="4329" spans="1:20" hidden="1">
      <c r="A4329" s="111" t="s">
        <v>4553</v>
      </c>
      <c r="B4329" s="112" t="str">
        <f>IFERROR(VLOOKUP(Proc[[#This Row],[App]],Table2[],3,0),"open")</f>
        <v>ok</v>
      </c>
      <c r="C4329" s="111" t="s">
        <v>369</v>
      </c>
      <c r="D4329" s="152" t="s">
        <v>9535</v>
      </c>
      <c r="E4329" s="152" t="s">
        <v>4558</v>
      </c>
      <c r="F4329" s="112" t="s">
        <v>4558</v>
      </c>
      <c r="G4329" s="111" t="s">
        <v>400</v>
      </c>
      <c r="H4329" s="112" t="str">
        <f>IF(Proc[[#This Row],[type]]="LFF (MDG-F)",MID(Proc[[#This Row],[Obj]],13,10),"")</f>
        <v/>
      </c>
      <c r="I4329" s="152"/>
      <c r="J4329" s="112" t="b">
        <f>Proc[[#This Row],[Requested]]=Proc[[#This Row],[CurrentParent]]</f>
        <v>1</v>
      </c>
      <c r="K4329" s="112" t="str">
        <f>IF(Proc[[#This Row],[Author]]="Marcela Urrego",VLOOKUP(LEFT(Proc[[#This Row],[Requested]],1),Table3[#All],2,0),VLOOKUP(Proc[[#This Row],[Author]],Table4[],2,0))</f>
        <v>LS</v>
      </c>
      <c r="L4329" s="112" t="s">
        <v>4537</v>
      </c>
      <c r="M4329" s="116">
        <v>45933</v>
      </c>
      <c r="N4329" s="117"/>
      <c r="O4329" s="117"/>
      <c r="P4329" s="116" t="str">
        <f ca="1">IF(Proc[[#This Row],[DaysAgeing]]&gt;5,"yep","on track")</f>
        <v>yep</v>
      </c>
      <c r="Q4329" s="2">
        <f ca="1">IF(Proc[[#This Row],[DateClosed]]="",ABS(NETWORKDAYS(Proc[[#This Row],[DateOpened]],TODAY()))-1,ABS(NETWORKDAYS(Proc[[#This Row],[DateOpened]],Proc[[#This Row],[DateClosed]]))-1)</f>
        <v>130</v>
      </c>
      <c r="R4329" s="116" t="s">
        <v>488</v>
      </c>
      <c r="S4329" s="112"/>
      <c r="T4329" s="153">
        <v>4328</v>
      </c>
    </row>
    <row r="4330" spans="1:20" hidden="1">
      <c r="A4330" s="111" t="s">
        <v>4553</v>
      </c>
      <c r="B4330" s="112" t="str">
        <f>IFERROR(VLOOKUP(Proc[[#This Row],[App]],Table2[],3,0),"open")</f>
        <v>ok</v>
      </c>
      <c r="C4330" s="111" t="s">
        <v>369</v>
      </c>
      <c r="D4330" s="152" t="s">
        <v>9530</v>
      </c>
      <c r="E4330" s="152" t="s">
        <v>4558</v>
      </c>
      <c r="F4330" s="112" t="s">
        <v>4558</v>
      </c>
      <c r="G4330" s="111" t="s">
        <v>400</v>
      </c>
      <c r="H4330" s="112" t="str">
        <f>IF(Proc[[#This Row],[type]]="LFF (MDG-F)",MID(Proc[[#This Row],[Obj]],13,10),"")</f>
        <v/>
      </c>
      <c r="I4330" s="152"/>
      <c r="J4330" s="112" t="b">
        <f>Proc[[#This Row],[Requested]]=Proc[[#This Row],[CurrentParent]]</f>
        <v>1</v>
      </c>
      <c r="K4330" s="112" t="str">
        <f>IF(Proc[[#This Row],[Author]]="Marcela Urrego",VLOOKUP(LEFT(Proc[[#This Row],[Requested]],1),Table3[#All],2,0),VLOOKUP(Proc[[#This Row],[Author]],Table4[],2,0))</f>
        <v>LS</v>
      </c>
      <c r="L4330" s="112" t="s">
        <v>4537</v>
      </c>
      <c r="M4330" s="116">
        <v>45933</v>
      </c>
      <c r="N4330" s="117"/>
      <c r="O4330" s="117"/>
      <c r="P4330" s="116" t="str">
        <f ca="1">IF(Proc[[#This Row],[DaysAgeing]]&gt;5,"yep","on track")</f>
        <v>yep</v>
      </c>
      <c r="Q4330" s="2">
        <f ca="1">IF(Proc[[#This Row],[DateClosed]]="",ABS(NETWORKDAYS(Proc[[#This Row],[DateOpened]],TODAY()))-1,ABS(NETWORKDAYS(Proc[[#This Row],[DateOpened]],Proc[[#This Row],[DateClosed]]))-1)</f>
        <v>130</v>
      </c>
      <c r="R4330" s="116" t="s">
        <v>488</v>
      </c>
      <c r="S4330" s="112"/>
      <c r="T4330" s="153">
        <v>4329</v>
      </c>
    </row>
    <row r="4331" spans="1:20" hidden="1">
      <c r="A4331" s="111" t="s">
        <v>4553</v>
      </c>
      <c r="B4331" s="112" t="str">
        <f>IFERROR(VLOOKUP(Proc[[#This Row],[App]],Table2[],3,0),"open")</f>
        <v>ok</v>
      </c>
      <c r="C4331" s="111" t="s">
        <v>369</v>
      </c>
      <c r="D4331" s="152" t="s">
        <v>8829</v>
      </c>
      <c r="E4331" s="152" t="s">
        <v>4558</v>
      </c>
      <c r="F4331" s="112" t="s">
        <v>4558</v>
      </c>
      <c r="G4331" s="111" t="s">
        <v>400</v>
      </c>
      <c r="H4331" s="112" t="str">
        <f>IF(Proc[[#This Row],[type]]="LFF (MDG-F)",MID(Proc[[#This Row],[Obj]],13,10),"")</f>
        <v/>
      </c>
      <c r="I4331" s="152"/>
      <c r="J4331" s="112" t="b">
        <f>Proc[[#This Row],[Requested]]=Proc[[#This Row],[CurrentParent]]</f>
        <v>1</v>
      </c>
      <c r="K4331" s="112" t="str">
        <f>IF(Proc[[#This Row],[Author]]="Marcela Urrego",VLOOKUP(LEFT(Proc[[#This Row],[Requested]],1),Table3[#All],2,0),VLOOKUP(Proc[[#This Row],[Author]],Table4[],2,0))</f>
        <v>LS</v>
      </c>
      <c r="L4331" s="112" t="s">
        <v>4537</v>
      </c>
      <c r="M4331" s="116">
        <v>45933</v>
      </c>
      <c r="N4331" s="117"/>
      <c r="O4331" s="117"/>
      <c r="P4331" s="116" t="str">
        <f ca="1">IF(Proc[[#This Row],[DaysAgeing]]&gt;5,"yep","on track")</f>
        <v>yep</v>
      </c>
      <c r="Q4331" s="2">
        <f ca="1">IF(Proc[[#This Row],[DateClosed]]="",ABS(NETWORKDAYS(Proc[[#This Row],[DateOpened]],TODAY()))-1,ABS(NETWORKDAYS(Proc[[#This Row],[DateOpened]],Proc[[#This Row],[DateClosed]]))-1)</f>
        <v>130</v>
      </c>
      <c r="R4331" s="116" t="s">
        <v>488</v>
      </c>
      <c r="S4331" s="112"/>
      <c r="T4331" s="153">
        <v>4330</v>
      </c>
    </row>
    <row r="4332" spans="1:20" hidden="1">
      <c r="A4332" s="111" t="s">
        <v>4553</v>
      </c>
      <c r="B4332" s="112" t="str">
        <f>IFERROR(VLOOKUP(Proc[[#This Row],[App]],Table2[],3,0),"open")</f>
        <v>ok</v>
      </c>
      <c r="C4332" s="111" t="s">
        <v>369</v>
      </c>
      <c r="D4332" s="152" t="s">
        <v>8827</v>
      </c>
      <c r="E4332" s="152" t="s">
        <v>4558</v>
      </c>
      <c r="F4332" s="112" t="s">
        <v>4558</v>
      </c>
      <c r="G4332" s="111" t="s">
        <v>400</v>
      </c>
      <c r="H4332" s="112" t="str">
        <f>IF(Proc[[#This Row],[type]]="LFF (MDG-F)",MID(Proc[[#This Row],[Obj]],13,10),"")</f>
        <v/>
      </c>
      <c r="I4332" s="152"/>
      <c r="J4332" s="112" t="b">
        <f>Proc[[#This Row],[Requested]]=Proc[[#This Row],[CurrentParent]]</f>
        <v>1</v>
      </c>
      <c r="K4332" s="112" t="str">
        <f>IF(Proc[[#This Row],[Author]]="Marcela Urrego",VLOOKUP(LEFT(Proc[[#This Row],[Requested]],1),Table3[#All],2,0),VLOOKUP(Proc[[#This Row],[Author]],Table4[],2,0))</f>
        <v>LS</v>
      </c>
      <c r="L4332" s="112" t="s">
        <v>4537</v>
      </c>
      <c r="M4332" s="116">
        <v>45933</v>
      </c>
      <c r="N4332" s="117"/>
      <c r="O4332" s="117"/>
      <c r="P4332" s="116" t="str">
        <f ca="1">IF(Proc[[#This Row],[DaysAgeing]]&gt;5,"yep","on track")</f>
        <v>yep</v>
      </c>
      <c r="Q4332" s="2">
        <f ca="1">IF(Proc[[#This Row],[DateClosed]]="",ABS(NETWORKDAYS(Proc[[#This Row],[DateOpened]],TODAY()))-1,ABS(NETWORKDAYS(Proc[[#This Row],[DateOpened]],Proc[[#This Row],[DateClosed]]))-1)</f>
        <v>130</v>
      </c>
      <c r="R4332" s="116" t="s">
        <v>488</v>
      </c>
      <c r="S4332" s="112"/>
      <c r="T4332" s="153">
        <v>4331</v>
      </c>
    </row>
    <row r="4333" spans="1:20" hidden="1">
      <c r="A4333" s="111" t="s">
        <v>4553</v>
      </c>
      <c r="B4333" s="112" t="str">
        <f>IFERROR(VLOOKUP(Proc[[#This Row],[App]],Table2[],3,0),"open")</f>
        <v>ok</v>
      </c>
      <c r="C4333" s="111" t="s">
        <v>369</v>
      </c>
      <c r="D4333" s="152" t="s">
        <v>9536</v>
      </c>
      <c r="E4333" s="152" t="s">
        <v>4559</v>
      </c>
      <c r="F4333" s="112" t="s">
        <v>4559</v>
      </c>
      <c r="G4333" s="111" t="s">
        <v>400</v>
      </c>
      <c r="H4333" s="112" t="str">
        <f>IF(Proc[[#This Row],[type]]="LFF (MDG-F)",MID(Proc[[#This Row],[Obj]],13,10),"")</f>
        <v/>
      </c>
      <c r="I4333" s="152"/>
      <c r="J4333" s="112" t="b">
        <f>Proc[[#This Row],[Requested]]=Proc[[#This Row],[CurrentParent]]</f>
        <v>1</v>
      </c>
      <c r="K4333" s="112" t="str">
        <f>IF(Proc[[#This Row],[Author]]="Marcela Urrego",VLOOKUP(LEFT(Proc[[#This Row],[Requested]],1),Table3[#All],2,0),VLOOKUP(Proc[[#This Row],[Author]],Table4[],2,0))</f>
        <v>LS</v>
      </c>
      <c r="L4333" s="112" t="s">
        <v>4537</v>
      </c>
      <c r="M4333" s="116">
        <v>45933</v>
      </c>
      <c r="N4333" s="117"/>
      <c r="O4333" s="117"/>
      <c r="P4333" s="116" t="str">
        <f ca="1">IF(Proc[[#This Row],[DaysAgeing]]&gt;5,"yep","on track")</f>
        <v>yep</v>
      </c>
      <c r="Q4333" s="2">
        <f ca="1">IF(Proc[[#This Row],[DateClosed]]="",ABS(NETWORKDAYS(Proc[[#This Row],[DateOpened]],TODAY()))-1,ABS(NETWORKDAYS(Proc[[#This Row],[DateOpened]],Proc[[#This Row],[DateClosed]]))-1)</f>
        <v>130</v>
      </c>
      <c r="R4333" s="116" t="s">
        <v>488</v>
      </c>
      <c r="S4333" s="112"/>
      <c r="T4333" s="153">
        <v>4332</v>
      </c>
    </row>
    <row r="4334" spans="1:20" hidden="1">
      <c r="A4334" s="111" t="s">
        <v>4553</v>
      </c>
      <c r="B4334" s="153" t="str">
        <f>IFERROR(VLOOKUP(Proc[[#This Row],[App]],Table2[],3,0),"open")</f>
        <v>ok</v>
      </c>
      <c r="C4334" s="111" t="s">
        <v>369</v>
      </c>
      <c r="D4334" s="152" t="s">
        <v>9537</v>
      </c>
      <c r="E4334" s="152" t="s">
        <v>4559</v>
      </c>
      <c r="F4334" s="153" t="s">
        <v>4559</v>
      </c>
      <c r="G4334" s="111" t="s">
        <v>400</v>
      </c>
      <c r="H4334" s="112" t="str">
        <f>IF(Proc[[#This Row],[type]]="LFF (MDG-F)",MID(Proc[[#This Row],[Obj]],13,10),"")</f>
        <v/>
      </c>
      <c r="I4334" s="152"/>
      <c r="J4334" s="112" t="b">
        <f>Proc[[#This Row],[Requested]]=Proc[[#This Row],[CurrentParent]]</f>
        <v>1</v>
      </c>
      <c r="K4334" s="153" t="str">
        <f>IF(Proc[[#This Row],[Author]]="Marcela Urrego",VLOOKUP(LEFT(Proc[[#This Row],[Requested]],1),Table3[#All],2,0),VLOOKUP(Proc[[#This Row],[Author]],Table4[],2,0))</f>
        <v>LS</v>
      </c>
      <c r="L4334" s="112" t="s">
        <v>4537</v>
      </c>
      <c r="M4334" s="116">
        <v>45933</v>
      </c>
      <c r="N4334" s="117"/>
      <c r="O4334" s="117"/>
      <c r="P4334" s="116" t="str">
        <f ca="1">IF(Proc[[#This Row],[DaysAgeing]]&gt;5,"yep","on track")</f>
        <v>yep</v>
      </c>
      <c r="Q4334" s="2">
        <f ca="1">IF(Proc[[#This Row],[DateClosed]]="",ABS(NETWORKDAYS(Proc[[#This Row],[DateOpened]],TODAY()))-1,ABS(NETWORKDAYS(Proc[[#This Row],[DateOpened]],Proc[[#This Row],[DateClosed]]))-1)</f>
        <v>130</v>
      </c>
      <c r="R4334" s="116" t="s">
        <v>488</v>
      </c>
      <c r="S4334" s="112"/>
      <c r="T4334" s="153">
        <v>4333</v>
      </c>
    </row>
    <row r="4335" spans="1:20" hidden="1">
      <c r="A4335" s="111" t="s">
        <v>4553</v>
      </c>
      <c r="B4335" s="112" t="str">
        <f>IFERROR(VLOOKUP(Proc[[#This Row],[App]],Table2[],3,0),"open")</f>
        <v>ok</v>
      </c>
      <c r="C4335" s="111" t="s">
        <v>369</v>
      </c>
      <c r="D4335" s="152" t="s">
        <v>9538</v>
      </c>
      <c r="E4335" s="152" t="s">
        <v>4559</v>
      </c>
      <c r="F4335" s="112" t="s">
        <v>4559</v>
      </c>
      <c r="G4335" s="111" t="s">
        <v>400</v>
      </c>
      <c r="H4335" s="112" t="str">
        <f>IF(Proc[[#This Row],[type]]="LFF (MDG-F)",MID(Proc[[#This Row],[Obj]],13,10),"")</f>
        <v/>
      </c>
      <c r="I4335" s="152"/>
      <c r="J4335" s="112" t="b">
        <f>Proc[[#This Row],[Requested]]=Proc[[#This Row],[CurrentParent]]</f>
        <v>1</v>
      </c>
      <c r="K4335" s="112" t="str">
        <f>IF(Proc[[#This Row],[Author]]="Marcela Urrego",VLOOKUP(LEFT(Proc[[#This Row],[Requested]],1),Table3[#All],2,0),VLOOKUP(Proc[[#This Row],[Author]],Table4[],2,0))</f>
        <v>LS</v>
      </c>
      <c r="L4335" s="112" t="s">
        <v>4537</v>
      </c>
      <c r="M4335" s="116">
        <v>45933</v>
      </c>
      <c r="N4335" s="117"/>
      <c r="O4335" s="117"/>
      <c r="P4335" s="116" t="str">
        <f ca="1">IF(Proc[[#This Row],[DaysAgeing]]&gt;5,"yep","on track")</f>
        <v>yep</v>
      </c>
      <c r="Q4335" s="2">
        <f ca="1">IF(Proc[[#This Row],[DateClosed]]="",ABS(NETWORKDAYS(Proc[[#This Row],[DateOpened]],TODAY()))-1,ABS(NETWORKDAYS(Proc[[#This Row],[DateOpened]],Proc[[#This Row],[DateClosed]]))-1)</f>
        <v>130</v>
      </c>
      <c r="R4335" s="116" t="s">
        <v>488</v>
      </c>
      <c r="S4335" s="112"/>
      <c r="T4335" s="153">
        <v>4334</v>
      </c>
    </row>
    <row r="4336" spans="1:20" hidden="1">
      <c r="A4336" s="111" t="s">
        <v>4553</v>
      </c>
      <c r="B4336" s="153" t="str">
        <f>IFERROR(VLOOKUP(Proc[[#This Row],[App]],Table2[],3,0),"open")</f>
        <v>ok</v>
      </c>
      <c r="C4336" s="111" t="s">
        <v>369</v>
      </c>
      <c r="D4336" s="152" t="s">
        <v>9539</v>
      </c>
      <c r="E4336" s="152" t="s">
        <v>4559</v>
      </c>
      <c r="F4336" s="112" t="s">
        <v>4559</v>
      </c>
      <c r="G4336" s="111" t="s">
        <v>406</v>
      </c>
      <c r="H4336" s="112" t="str">
        <f>IF(Proc[[#This Row],[type]]="LFF (MDG-F)",MID(Proc[[#This Row],[Obj]],13,10),"")</f>
        <v>2102TMCZ90</v>
      </c>
      <c r="I4336" s="152"/>
      <c r="J4336" s="112" t="b">
        <f>Proc[[#This Row],[Requested]]=Proc[[#This Row],[CurrentParent]]</f>
        <v>1</v>
      </c>
      <c r="K4336" s="153" t="str">
        <f>IF(Proc[[#This Row],[Author]]="Marcela Urrego",VLOOKUP(LEFT(Proc[[#This Row],[Requested]],1),Table3[#All],2,0),VLOOKUP(Proc[[#This Row],[Author]],Table4[],2,0))</f>
        <v>LS</v>
      </c>
      <c r="L4336" s="112" t="s">
        <v>4537</v>
      </c>
      <c r="M4336" s="116">
        <v>45933</v>
      </c>
      <c r="N4336" s="117"/>
      <c r="O4336" s="117"/>
      <c r="P4336" s="116" t="str">
        <f ca="1">IF(Proc[[#This Row],[DaysAgeing]]&gt;5,"yep","on track")</f>
        <v>yep</v>
      </c>
      <c r="Q4336" s="2">
        <f ca="1">IF(Proc[[#This Row],[DateClosed]]="",ABS(NETWORKDAYS(Proc[[#This Row],[DateOpened]],TODAY()))-1,ABS(NETWORKDAYS(Proc[[#This Row],[DateOpened]],Proc[[#This Row],[DateClosed]]))-1)</f>
        <v>130</v>
      </c>
      <c r="R4336" s="116" t="s">
        <v>488</v>
      </c>
      <c r="S4336" s="112"/>
      <c r="T4336" s="153">
        <v>4335</v>
      </c>
    </row>
    <row r="4337" spans="1:20" hidden="1">
      <c r="A4337" s="111" t="s">
        <v>4553</v>
      </c>
      <c r="B4337" s="112" t="str">
        <f>IFERROR(VLOOKUP(Proc[[#This Row],[App]],Table2[],3,0),"open")</f>
        <v>ok</v>
      </c>
      <c r="C4337" s="111" t="s">
        <v>369</v>
      </c>
      <c r="D4337" s="152" t="s">
        <v>8826</v>
      </c>
      <c r="E4337" s="152" t="s">
        <v>4559</v>
      </c>
      <c r="F4337" s="112" t="s">
        <v>4559</v>
      </c>
      <c r="G4337" s="111" t="s">
        <v>400</v>
      </c>
      <c r="H4337" s="112" t="str">
        <f>IF(Proc[[#This Row],[type]]="LFF (MDG-F)",MID(Proc[[#This Row],[Obj]],13,10),"")</f>
        <v/>
      </c>
      <c r="I4337" s="152"/>
      <c r="J4337" s="112" t="b">
        <f>Proc[[#This Row],[Requested]]=Proc[[#This Row],[CurrentParent]]</f>
        <v>1</v>
      </c>
      <c r="K4337" s="112" t="str">
        <f>IF(Proc[[#This Row],[Author]]="Marcela Urrego",VLOOKUP(LEFT(Proc[[#This Row],[Requested]],1),Table3[#All],2,0),VLOOKUP(Proc[[#This Row],[Author]],Table4[],2,0))</f>
        <v>LS</v>
      </c>
      <c r="L4337" s="112" t="s">
        <v>4537</v>
      </c>
      <c r="M4337" s="116">
        <v>45933</v>
      </c>
      <c r="N4337" s="117"/>
      <c r="O4337" s="117"/>
      <c r="P4337" s="116" t="str">
        <f ca="1">IF(Proc[[#This Row],[DaysAgeing]]&gt;5,"yep","on track")</f>
        <v>yep</v>
      </c>
      <c r="Q4337" s="2">
        <f ca="1">IF(Proc[[#This Row],[DateClosed]]="",ABS(NETWORKDAYS(Proc[[#This Row],[DateOpened]],TODAY()))-1,ABS(NETWORKDAYS(Proc[[#This Row],[DateOpened]],Proc[[#This Row],[DateClosed]]))-1)</f>
        <v>130</v>
      </c>
      <c r="R4337" s="116" t="s">
        <v>488</v>
      </c>
      <c r="S4337" s="112"/>
      <c r="T4337" s="153">
        <v>4336</v>
      </c>
    </row>
    <row r="4338" spans="1:20" hidden="1">
      <c r="A4338" s="111" t="s">
        <v>4553</v>
      </c>
      <c r="B4338" s="112" t="str">
        <f>IFERROR(VLOOKUP(Proc[[#This Row],[App]],Table2[],3,0),"open")</f>
        <v>ok</v>
      </c>
      <c r="C4338" s="111" t="s">
        <v>369</v>
      </c>
      <c r="D4338" s="152" t="s">
        <v>8828</v>
      </c>
      <c r="E4338" s="152" t="s">
        <v>4557</v>
      </c>
      <c r="F4338" s="112" t="s">
        <v>4557</v>
      </c>
      <c r="G4338" s="111" t="s">
        <v>400</v>
      </c>
      <c r="H4338" s="112" t="str">
        <f>IF(Proc[[#This Row],[type]]="LFF (MDG-F)",MID(Proc[[#This Row],[Obj]],13,10),"")</f>
        <v/>
      </c>
      <c r="I4338" s="152"/>
      <c r="J4338" s="112" t="b">
        <f>Proc[[#This Row],[Requested]]=Proc[[#This Row],[CurrentParent]]</f>
        <v>1</v>
      </c>
      <c r="K4338" s="112" t="str">
        <f>IF(Proc[[#This Row],[Author]]="Marcela Urrego",VLOOKUP(LEFT(Proc[[#This Row],[Requested]],1),Table3[#All],2,0),VLOOKUP(Proc[[#This Row],[Author]],Table4[],2,0))</f>
        <v>LS</v>
      </c>
      <c r="L4338" s="112" t="s">
        <v>4537</v>
      </c>
      <c r="M4338" s="116">
        <v>45933</v>
      </c>
      <c r="N4338" s="117"/>
      <c r="O4338" s="117"/>
      <c r="P4338" s="116" t="str">
        <f ca="1">IF(Proc[[#This Row],[DaysAgeing]]&gt;5,"yep","on track")</f>
        <v>yep</v>
      </c>
      <c r="Q4338" s="2">
        <f ca="1">IF(Proc[[#This Row],[DateClosed]]="",ABS(NETWORKDAYS(Proc[[#This Row],[DateOpened]],TODAY()))-1,ABS(NETWORKDAYS(Proc[[#This Row],[DateOpened]],Proc[[#This Row],[DateClosed]]))-1)</f>
        <v>130</v>
      </c>
      <c r="R4338" s="116" t="s">
        <v>488</v>
      </c>
      <c r="S4338" s="112"/>
      <c r="T4338" s="153">
        <v>4337</v>
      </c>
    </row>
    <row r="4339" spans="1:20" hidden="1">
      <c r="A4339" t="s">
        <v>4560</v>
      </c>
      <c r="B4339" s="153" t="str">
        <f>IFERROR(VLOOKUP(Proc[[#This Row],[App]],Table2[],3,0),"open")</f>
        <v>ok</v>
      </c>
      <c r="C4339" s="111" t="s">
        <v>369</v>
      </c>
      <c r="D4339" s="152" t="s">
        <v>4563</v>
      </c>
      <c r="E4339" s="152" t="s">
        <v>4561</v>
      </c>
      <c r="F4339" s="112" t="s">
        <v>4561</v>
      </c>
      <c r="G4339" s="111" t="s">
        <v>400</v>
      </c>
      <c r="H4339" s="112" t="str">
        <f>IF(Proc[[#This Row],[type]]="LFF (MDG-F)",MID(Proc[[#This Row],[Obj]],13,10),"")</f>
        <v/>
      </c>
      <c r="I4339" s="152"/>
      <c r="J4339" s="112" t="b">
        <f>Proc[[#This Row],[Requested]]=Proc[[#This Row],[CurrentParent]]</f>
        <v>1</v>
      </c>
      <c r="K4339" s="153" t="str">
        <f>IF(Proc[[#This Row],[Author]]="Marcela Urrego",VLOOKUP(LEFT(Proc[[#This Row],[Requested]],1),Table3[#All],2,0),VLOOKUP(Proc[[#This Row],[Author]],Table4[],2,0))</f>
        <v>LS</v>
      </c>
      <c r="L4339" s="112" t="s">
        <v>4537</v>
      </c>
      <c r="M4339" s="116">
        <v>45933</v>
      </c>
      <c r="N4339" s="117"/>
      <c r="O4339" s="117"/>
      <c r="P4339" s="116" t="str">
        <f ca="1">IF(Proc[[#This Row],[DaysAgeing]]&gt;5,"yep","on track")</f>
        <v>yep</v>
      </c>
      <c r="Q4339" s="2">
        <f ca="1">IF(Proc[[#This Row],[DateClosed]]="",ABS(NETWORKDAYS(Proc[[#This Row],[DateOpened]],TODAY()))-1,ABS(NETWORKDAYS(Proc[[#This Row],[DateOpened]],Proc[[#This Row],[DateClosed]]))-1)</f>
        <v>130</v>
      </c>
      <c r="R4339" s="116" t="s">
        <v>488</v>
      </c>
      <c r="S4339" s="112"/>
      <c r="T4339" s="153">
        <v>4338</v>
      </c>
    </row>
    <row r="4340" spans="1:20" hidden="1">
      <c r="A4340" s="111" t="s">
        <v>4560</v>
      </c>
      <c r="B4340" s="153" t="str">
        <f>IFERROR(VLOOKUP(Proc[[#This Row],[App]],Table2[],3,0),"open")</f>
        <v>ok</v>
      </c>
      <c r="C4340" s="111" t="s">
        <v>369</v>
      </c>
      <c r="D4340" s="152" t="s">
        <v>9540</v>
      </c>
      <c r="E4340" s="152" t="s">
        <v>4558</v>
      </c>
      <c r="F4340" s="153" t="s">
        <v>4558</v>
      </c>
      <c r="G4340" t="s">
        <v>406</v>
      </c>
      <c r="H4340" s="112" t="str">
        <f>IF(Proc[[#This Row],[type]]="LFF (MDG-F)",MID(Proc[[#This Row],[Obj]],13,10),"")</f>
        <v>1937TMCZ95</v>
      </c>
      <c r="I4340" s="152"/>
      <c r="J4340" s="112" t="b">
        <f>Proc[[#This Row],[Requested]]=Proc[[#This Row],[CurrentParent]]</f>
        <v>1</v>
      </c>
      <c r="K4340" s="153" t="str">
        <f>IF(Proc[[#This Row],[Author]]="Marcela Urrego",VLOOKUP(LEFT(Proc[[#This Row],[Requested]],1),Table3[#All],2,0),VLOOKUP(Proc[[#This Row],[Author]],Table4[],2,0))</f>
        <v>LS</v>
      </c>
      <c r="L4340" s="112" t="s">
        <v>4537</v>
      </c>
      <c r="M4340" s="116">
        <v>45933</v>
      </c>
      <c r="N4340" s="117"/>
      <c r="O4340" s="117"/>
      <c r="P4340" s="116" t="str">
        <f ca="1">IF(Proc[[#This Row],[DaysAgeing]]&gt;5,"yep","on track")</f>
        <v>yep</v>
      </c>
      <c r="Q4340" s="2">
        <f ca="1">IF(Proc[[#This Row],[DateClosed]]="",ABS(NETWORKDAYS(Proc[[#This Row],[DateOpened]],TODAY()))-1,ABS(NETWORKDAYS(Proc[[#This Row],[DateOpened]],Proc[[#This Row],[DateClosed]]))-1)</f>
        <v>130</v>
      </c>
      <c r="R4340" s="116" t="s">
        <v>488</v>
      </c>
      <c r="S4340" s="112"/>
      <c r="T4340" s="153">
        <v>4339</v>
      </c>
    </row>
    <row r="4341" spans="1:20" hidden="1">
      <c r="A4341" t="s">
        <v>4564</v>
      </c>
      <c r="B4341" s="112" t="str">
        <f>IFERROR(VLOOKUP(Proc[[#This Row],[App]],Table2[],3,0),"open")</f>
        <v>ok</v>
      </c>
      <c r="C4341" s="111" t="s">
        <v>369</v>
      </c>
      <c r="D4341" s="152" t="s">
        <v>4584</v>
      </c>
      <c r="E4341" s="152" t="s">
        <v>424</v>
      </c>
      <c r="F4341" s="112" t="s">
        <v>424</v>
      </c>
      <c r="G4341" t="s">
        <v>400</v>
      </c>
      <c r="H4341" s="112" t="str">
        <f>IF(Proc[[#This Row],[type]]="LFF (MDG-F)",MID(Proc[[#This Row],[Obj]],13,10),"")</f>
        <v/>
      </c>
      <c r="I4341" s="152"/>
      <c r="J4341" s="112" t="b">
        <f>Proc[[#This Row],[Requested]]=Proc[[#This Row],[CurrentParent]]</f>
        <v>1</v>
      </c>
      <c r="K4341" s="112" t="str">
        <f>IF(Proc[[#This Row],[Author]]="Marcela Urrego",VLOOKUP(LEFT(Proc[[#This Row],[Requested]],1),Table3[#All],2,0),VLOOKUP(Proc[[#This Row],[Author]],Table4[],2,0))</f>
        <v>MGF</v>
      </c>
      <c r="L4341" s="112" t="s">
        <v>4537</v>
      </c>
      <c r="M4341" s="117">
        <v>45933</v>
      </c>
      <c r="N4341" s="117"/>
      <c r="O4341" s="117"/>
      <c r="P4341" s="118" t="str">
        <f ca="1">IF(Proc[[#This Row],[DaysAgeing]]&gt;5,"yep","on track")</f>
        <v>yep</v>
      </c>
      <c r="Q4341" s="2">
        <f ca="1">IF(Proc[[#This Row],[DateClosed]]="",ABS(NETWORKDAYS(Proc[[#This Row],[DateOpened]],TODAY()))-1,ABS(NETWORKDAYS(Proc[[#This Row],[DateOpened]],Proc[[#This Row],[DateClosed]]))-1)</f>
        <v>130</v>
      </c>
      <c r="R4341" s="118" t="s">
        <v>1377</v>
      </c>
      <c r="S4341" s="112"/>
      <c r="T4341" s="153">
        <v>4340</v>
      </c>
    </row>
    <row r="4342" spans="1:20" hidden="1">
      <c r="A4342" t="s">
        <v>4564</v>
      </c>
      <c r="B4342" s="153" t="str">
        <f>IFERROR(VLOOKUP(Proc[[#This Row],[App]],Table2[],3,0),"open")</f>
        <v>ok</v>
      </c>
      <c r="C4342" s="111" t="s">
        <v>369</v>
      </c>
      <c r="D4342" s="152" t="s">
        <v>4585</v>
      </c>
      <c r="E4342" s="152" t="s">
        <v>425</v>
      </c>
      <c r="F4342" s="112" t="s">
        <v>425</v>
      </c>
      <c r="G4342" t="s">
        <v>400</v>
      </c>
      <c r="H4342" s="112" t="str">
        <f>IF(Proc[[#This Row],[type]]="LFF (MDG-F)",MID(Proc[[#This Row],[Obj]],13,10),"")</f>
        <v/>
      </c>
      <c r="I4342" s="152"/>
      <c r="J4342" s="112" t="b">
        <f>Proc[[#This Row],[Requested]]=Proc[[#This Row],[CurrentParent]]</f>
        <v>1</v>
      </c>
      <c r="K4342" s="153" t="str">
        <f>IF(Proc[[#This Row],[Author]]="Marcela Urrego",VLOOKUP(LEFT(Proc[[#This Row],[Requested]],1),Table3[#All],2,0),VLOOKUP(Proc[[#This Row],[Author]],Table4[],2,0))</f>
        <v>MGF</v>
      </c>
      <c r="L4342" s="112" t="s">
        <v>4537</v>
      </c>
      <c r="M4342" s="117">
        <v>45933</v>
      </c>
      <c r="N4342" s="117"/>
      <c r="O4342" s="117"/>
      <c r="P4342" s="118" t="str">
        <f ca="1">IF(Proc[[#This Row],[DaysAgeing]]&gt;5,"yep","on track")</f>
        <v>yep</v>
      </c>
      <c r="Q4342" s="2">
        <f ca="1">IF(Proc[[#This Row],[DateClosed]]="",ABS(NETWORKDAYS(Proc[[#This Row],[DateOpened]],TODAY()))-1,ABS(NETWORKDAYS(Proc[[#This Row],[DateOpened]],Proc[[#This Row],[DateClosed]]))-1)</f>
        <v>130</v>
      </c>
      <c r="R4342" s="118" t="s">
        <v>1377</v>
      </c>
      <c r="S4342" s="112"/>
      <c r="T4342" s="153">
        <v>4341</v>
      </c>
    </row>
    <row r="4343" spans="1:20" hidden="1">
      <c r="A4343" t="s">
        <v>4565</v>
      </c>
      <c r="B4343" s="153" t="str">
        <f>IFERROR(VLOOKUP(Proc[[#This Row],[App]],Table2[],3,0),"open")</f>
        <v>ok</v>
      </c>
      <c r="C4343" s="111" t="s">
        <v>369</v>
      </c>
      <c r="D4343" s="152" t="s">
        <v>4588</v>
      </c>
      <c r="E4343" s="152" t="s">
        <v>3425</v>
      </c>
      <c r="F4343" s="112" t="s">
        <v>3425</v>
      </c>
      <c r="G4343" t="s">
        <v>406</v>
      </c>
      <c r="H4343" s="112" t="str">
        <f>IF(Proc[[#This Row],[type]]="LFF (MDG-F)",MID(Proc[[#This Row],[Obj]],13,10),"")</f>
        <v>AE50R0GR12</v>
      </c>
      <c r="I4343" s="152"/>
      <c r="J4343" s="112" t="b">
        <f>Proc[[#This Row],[Requested]]=Proc[[#This Row],[CurrentParent]]</f>
        <v>1</v>
      </c>
      <c r="K4343" s="153" t="str">
        <f>IF(Proc[[#This Row],[Author]]="Marcela Urrego",VLOOKUP(LEFT(Proc[[#This Row],[Requested]],1),Table3[#All],2,0),VLOOKUP(Proc[[#This Row],[Author]],Table4[],2,0))</f>
        <v>HC</v>
      </c>
      <c r="L4343" s="112" t="s">
        <v>4537</v>
      </c>
      <c r="M4343" s="117">
        <v>45937</v>
      </c>
      <c r="N4343" s="117"/>
      <c r="O4343" s="117"/>
      <c r="P4343" s="118" t="str">
        <f ca="1">IF(Proc[[#This Row],[DaysAgeing]]&gt;5,"yep","on track")</f>
        <v>yep</v>
      </c>
      <c r="Q4343" s="2">
        <f ca="1">IF(Proc[[#This Row],[DateClosed]]="",ABS(NETWORKDAYS(Proc[[#This Row],[DateOpened]],TODAY()))-1,ABS(NETWORKDAYS(Proc[[#This Row],[DateOpened]],Proc[[#This Row],[DateClosed]]))-1)</f>
        <v>128</v>
      </c>
      <c r="R4343" s="118" t="s">
        <v>410</v>
      </c>
      <c r="S4343" s="112"/>
      <c r="T4343" s="153">
        <v>4342</v>
      </c>
    </row>
    <row r="4344" spans="1:20" hidden="1">
      <c r="A4344" s="111" t="s">
        <v>4565</v>
      </c>
      <c r="B4344" s="153" t="str">
        <f>IFERROR(VLOOKUP(Proc[[#This Row],[App]],Table2[],3,0),"open")</f>
        <v>ok</v>
      </c>
      <c r="C4344" s="111" t="s">
        <v>369</v>
      </c>
      <c r="D4344" s="152" t="s">
        <v>9541</v>
      </c>
      <c r="E4344" s="152" t="s">
        <v>3425</v>
      </c>
      <c r="F4344" s="112" t="s">
        <v>3425</v>
      </c>
      <c r="G4344" t="s">
        <v>400</v>
      </c>
      <c r="H4344" s="112" t="str">
        <f>IF(Proc[[#This Row],[type]]="LFF (MDG-F)",MID(Proc[[#This Row],[Obj]],13,10),"")</f>
        <v/>
      </c>
      <c r="I4344" s="152"/>
      <c r="J4344" s="112" t="b">
        <f>Proc[[#This Row],[Requested]]=Proc[[#This Row],[CurrentParent]]</f>
        <v>1</v>
      </c>
      <c r="K4344" s="153" t="str">
        <f>IF(Proc[[#This Row],[Author]]="Marcela Urrego",VLOOKUP(LEFT(Proc[[#This Row],[Requested]],1),Table3[#All],2,0),VLOOKUP(Proc[[#This Row],[Author]],Table4[],2,0))</f>
        <v>HC</v>
      </c>
      <c r="L4344" s="112" t="s">
        <v>4537</v>
      </c>
      <c r="M4344" s="117">
        <v>45937</v>
      </c>
      <c r="N4344" s="117"/>
      <c r="O4344" s="117"/>
      <c r="P4344" s="118" t="str">
        <f ca="1">IF(Proc[[#This Row],[DaysAgeing]]&gt;5,"yep","on track")</f>
        <v>yep</v>
      </c>
      <c r="Q4344" s="2">
        <f ca="1">IF(Proc[[#This Row],[DateClosed]]="",ABS(NETWORKDAYS(Proc[[#This Row],[DateOpened]],TODAY()))-1,ABS(NETWORKDAYS(Proc[[#This Row],[DateOpened]],Proc[[#This Row],[DateClosed]]))-1)</f>
        <v>128</v>
      </c>
      <c r="R4344" s="118" t="s">
        <v>410</v>
      </c>
      <c r="S4344" s="112"/>
      <c r="T4344" s="153">
        <v>4343</v>
      </c>
    </row>
    <row r="4345" spans="1:20" hidden="1">
      <c r="A4345" t="s">
        <v>4566</v>
      </c>
      <c r="B4345" s="112" t="str">
        <f>IFERROR(VLOOKUP(Proc[[#This Row],[App]],Table2[],3,0),"open")</f>
        <v>ok</v>
      </c>
      <c r="C4345" s="111" t="s">
        <v>369</v>
      </c>
      <c r="D4345" s="152" t="s">
        <v>9542</v>
      </c>
      <c r="E4345" s="152" t="s">
        <v>4559</v>
      </c>
      <c r="F4345" s="112" t="s">
        <v>4559</v>
      </c>
      <c r="G4345" t="s">
        <v>400</v>
      </c>
      <c r="H4345" s="112" t="str">
        <f>IF(Proc[[#This Row],[type]]="LFF (MDG-F)",MID(Proc[[#This Row],[Obj]],13,10),"")</f>
        <v/>
      </c>
      <c r="I4345" s="152"/>
      <c r="J4345" s="112" t="b">
        <f>Proc[[#This Row],[Requested]]=Proc[[#This Row],[CurrentParent]]</f>
        <v>1</v>
      </c>
      <c r="K4345" s="112" t="str">
        <f>IF(Proc[[#This Row],[Author]]="Marcela Urrego",VLOOKUP(LEFT(Proc[[#This Row],[Requested]],1),Table3[#All],2,0),VLOOKUP(Proc[[#This Row],[Author]],Table4[],2,0))</f>
        <v>LS</v>
      </c>
      <c r="L4345" s="112" t="s">
        <v>4537</v>
      </c>
      <c r="M4345" s="117">
        <v>45937</v>
      </c>
      <c r="N4345" s="117"/>
      <c r="O4345" s="117"/>
      <c r="P4345" s="118" t="str">
        <f ca="1">IF(Proc[[#This Row],[DaysAgeing]]&gt;5,"yep","on track")</f>
        <v>yep</v>
      </c>
      <c r="Q4345" s="2">
        <f ca="1">IF(Proc[[#This Row],[DateClosed]]="",ABS(NETWORKDAYS(Proc[[#This Row],[DateOpened]],TODAY()))-1,ABS(NETWORKDAYS(Proc[[#This Row],[DateOpened]],Proc[[#This Row],[DateClosed]]))-1)</f>
        <v>128</v>
      </c>
      <c r="R4345" s="118" t="s">
        <v>488</v>
      </c>
      <c r="S4345" s="112"/>
      <c r="T4345" s="153">
        <v>4344</v>
      </c>
    </row>
    <row r="4346" spans="1:20" hidden="1">
      <c r="A4346" t="s">
        <v>4566</v>
      </c>
      <c r="B4346" s="112" t="str">
        <f>IFERROR(VLOOKUP(Proc[[#This Row],[App]],Table2[],3,0),"open")</f>
        <v>ok</v>
      </c>
      <c r="C4346" s="111" t="s">
        <v>369</v>
      </c>
      <c r="D4346" s="152" t="s">
        <v>9376</v>
      </c>
      <c r="E4346" s="152" t="s">
        <v>4559</v>
      </c>
      <c r="F4346" s="112" t="s">
        <v>4559</v>
      </c>
      <c r="G4346" t="s">
        <v>400</v>
      </c>
      <c r="H4346" s="112" t="str">
        <f>IF(Proc[[#This Row],[type]]="LFF (MDG-F)",MID(Proc[[#This Row],[Obj]],13,10),"")</f>
        <v/>
      </c>
      <c r="I4346" s="152"/>
      <c r="J4346" s="112" t="b">
        <f>Proc[[#This Row],[Requested]]=Proc[[#This Row],[CurrentParent]]</f>
        <v>1</v>
      </c>
      <c r="K4346" s="112" t="str">
        <f>IF(Proc[[#This Row],[Author]]="Marcela Urrego",VLOOKUP(LEFT(Proc[[#This Row],[Requested]],1),Table3[#All],2,0),VLOOKUP(Proc[[#This Row],[Author]],Table4[],2,0))</f>
        <v>LS</v>
      </c>
      <c r="L4346" s="112" t="s">
        <v>4537</v>
      </c>
      <c r="M4346" s="117">
        <v>45937</v>
      </c>
      <c r="N4346" s="117"/>
      <c r="O4346" s="117"/>
      <c r="P4346" s="118" t="str">
        <f ca="1">IF(Proc[[#This Row],[DaysAgeing]]&gt;5,"yep","on track")</f>
        <v>yep</v>
      </c>
      <c r="Q4346" s="2">
        <f ca="1">IF(Proc[[#This Row],[DateClosed]]="",ABS(NETWORKDAYS(Proc[[#This Row],[DateOpened]],TODAY()))-1,ABS(NETWORKDAYS(Proc[[#This Row],[DateOpened]],Proc[[#This Row],[DateClosed]]))-1)</f>
        <v>128</v>
      </c>
      <c r="R4346" s="118" t="s">
        <v>488</v>
      </c>
      <c r="S4346" s="112"/>
      <c r="T4346" s="153">
        <v>4345</v>
      </c>
    </row>
    <row r="4347" spans="1:20" hidden="1">
      <c r="A4347" t="s">
        <v>4567</v>
      </c>
      <c r="B4347" s="153" t="str">
        <f>IFERROR(VLOOKUP(Proc[[#This Row],[App]],Table2[],3,0),"open")</f>
        <v>ok</v>
      </c>
      <c r="C4347" s="111" t="s">
        <v>369</v>
      </c>
      <c r="D4347" s="152" t="s">
        <v>4568</v>
      </c>
      <c r="E4347" s="152" t="s">
        <v>4561</v>
      </c>
      <c r="F4347" s="153" t="s">
        <v>4561</v>
      </c>
      <c r="G4347" t="s">
        <v>400</v>
      </c>
      <c r="H4347" s="112" t="str">
        <f>IF(Proc[[#This Row],[type]]="LFF (MDG-F)",MID(Proc[[#This Row],[Obj]],13,10),"")</f>
        <v/>
      </c>
      <c r="I4347" s="152"/>
      <c r="J4347" s="112" t="b">
        <f>Proc[[#This Row],[Requested]]=Proc[[#This Row],[CurrentParent]]</f>
        <v>1</v>
      </c>
      <c r="K4347" s="153" t="str">
        <f>IF(Proc[[#This Row],[Author]]="Marcela Urrego",VLOOKUP(LEFT(Proc[[#This Row],[Requested]],1),Table3[#All],2,0),VLOOKUP(Proc[[#This Row],[Author]],Table4[],2,0))</f>
        <v>LS</v>
      </c>
      <c r="L4347" s="112" t="s">
        <v>4537</v>
      </c>
      <c r="M4347" s="117">
        <v>45937</v>
      </c>
      <c r="N4347" s="117"/>
      <c r="O4347" s="117"/>
      <c r="P4347" s="118" t="str">
        <f ca="1">IF(Proc[[#This Row],[DaysAgeing]]&gt;5,"yep","on track")</f>
        <v>yep</v>
      </c>
      <c r="Q4347" s="2">
        <f ca="1">IF(Proc[[#This Row],[DateClosed]]="",ABS(NETWORKDAYS(Proc[[#This Row],[DateOpened]],TODAY()))-1,ABS(NETWORKDAYS(Proc[[#This Row],[DateOpened]],Proc[[#This Row],[DateClosed]]))-1)</f>
        <v>128</v>
      </c>
      <c r="R4347" s="118" t="s">
        <v>488</v>
      </c>
      <c r="S4347" s="112"/>
      <c r="T4347" s="153">
        <v>4346</v>
      </c>
    </row>
    <row r="4348" spans="1:20" hidden="1">
      <c r="A4348" t="s">
        <v>4567</v>
      </c>
      <c r="B4348" s="153" t="str">
        <f>IFERROR(VLOOKUP(Proc[[#This Row],[App]],Table2[],3,0),"open")</f>
        <v>ok</v>
      </c>
      <c r="C4348" s="111" t="s">
        <v>369</v>
      </c>
      <c r="D4348" s="152" t="s">
        <v>4569</v>
      </c>
      <c r="E4348" s="152" t="s">
        <v>1829</v>
      </c>
      <c r="F4348" s="153" t="s">
        <v>1829</v>
      </c>
      <c r="G4348" t="s">
        <v>400</v>
      </c>
      <c r="H4348" s="112" t="str">
        <f>IF(Proc[[#This Row],[type]]="LFF (MDG-F)",MID(Proc[[#This Row],[Obj]],13,10),"")</f>
        <v/>
      </c>
      <c r="I4348" s="152"/>
      <c r="J4348" s="112" t="b">
        <f>Proc[[#This Row],[Requested]]=Proc[[#This Row],[CurrentParent]]</f>
        <v>1</v>
      </c>
      <c r="K4348" s="153" t="str">
        <f>IF(Proc[[#This Row],[Author]]="Marcela Urrego",VLOOKUP(LEFT(Proc[[#This Row],[Requested]],1),Table3[#All],2,0),VLOOKUP(Proc[[#This Row],[Author]],Table4[],2,0))</f>
        <v>LS</v>
      </c>
      <c r="L4348" s="153" t="s">
        <v>4537</v>
      </c>
      <c r="M4348" s="117">
        <v>45937</v>
      </c>
      <c r="N4348" s="117"/>
      <c r="O4348" s="117"/>
      <c r="P4348" s="118" t="str">
        <f ca="1">IF(Proc[[#This Row],[DaysAgeing]]&gt;5,"yep","on track")</f>
        <v>yep</v>
      </c>
      <c r="Q4348" s="2">
        <f ca="1">IF(Proc[[#This Row],[DateClosed]]="",ABS(NETWORKDAYS(Proc[[#This Row],[DateOpened]],TODAY()))-1,ABS(NETWORKDAYS(Proc[[#This Row],[DateOpened]],Proc[[#This Row],[DateClosed]]))-1)</f>
        <v>128</v>
      </c>
      <c r="R4348" s="118" t="s">
        <v>488</v>
      </c>
      <c r="S4348" s="112"/>
      <c r="T4348" s="153">
        <v>4347</v>
      </c>
    </row>
    <row r="4349" spans="1:20" hidden="1">
      <c r="A4349" s="111" t="s">
        <v>4567</v>
      </c>
      <c r="B4349" s="153" t="str">
        <f>IFERROR(VLOOKUP(Proc[[#This Row],[App]],Table2[],3,0),"open")</f>
        <v>ok</v>
      </c>
      <c r="C4349" s="111" t="s">
        <v>369</v>
      </c>
      <c r="D4349" s="152" t="s">
        <v>4570</v>
      </c>
      <c r="E4349" s="152" t="s">
        <v>1829</v>
      </c>
      <c r="F4349" s="153" t="s">
        <v>1829</v>
      </c>
      <c r="G4349" s="111" t="s">
        <v>400</v>
      </c>
      <c r="H4349" s="112" t="str">
        <f>IF(Proc[[#This Row],[type]]="LFF (MDG-F)",MID(Proc[[#This Row],[Obj]],13,10),"")</f>
        <v/>
      </c>
      <c r="I4349" s="152"/>
      <c r="J4349" s="112" t="b">
        <f>Proc[[#This Row],[Requested]]=Proc[[#This Row],[CurrentParent]]</f>
        <v>1</v>
      </c>
      <c r="K4349" s="153" t="str">
        <f>IF(Proc[[#This Row],[Author]]="Marcela Urrego",VLOOKUP(LEFT(Proc[[#This Row],[Requested]],1),Table3[#All],2,0),VLOOKUP(Proc[[#This Row],[Author]],Table4[],2,0))</f>
        <v>LS</v>
      </c>
      <c r="L4349" s="153" t="s">
        <v>4537</v>
      </c>
      <c r="M4349" s="117">
        <v>45937</v>
      </c>
      <c r="N4349" s="117"/>
      <c r="O4349" s="117"/>
      <c r="P4349" s="118" t="str">
        <f ca="1">IF(Proc[[#This Row],[DaysAgeing]]&gt;5,"yep","on track")</f>
        <v>yep</v>
      </c>
      <c r="Q4349" s="2">
        <f ca="1">IF(Proc[[#This Row],[DateClosed]]="",ABS(NETWORKDAYS(Proc[[#This Row],[DateOpened]],TODAY()))-1,ABS(NETWORKDAYS(Proc[[#This Row],[DateOpened]],Proc[[#This Row],[DateClosed]]))-1)</f>
        <v>128</v>
      </c>
      <c r="R4349" s="118" t="s">
        <v>488</v>
      </c>
      <c r="S4349" s="112"/>
      <c r="T4349" s="153">
        <v>4348</v>
      </c>
    </row>
    <row r="4350" spans="1:20" hidden="1">
      <c r="A4350" s="111" t="s">
        <v>4567</v>
      </c>
      <c r="B4350" s="153" t="str">
        <f>IFERROR(VLOOKUP(Proc[[#This Row],[App]],Table2[],3,0),"open")</f>
        <v>ok</v>
      </c>
      <c r="C4350" s="111" t="s">
        <v>369</v>
      </c>
      <c r="D4350" s="152" t="s">
        <v>4571</v>
      </c>
      <c r="E4350" s="152" t="s">
        <v>1829</v>
      </c>
      <c r="F4350" s="153" t="s">
        <v>1829</v>
      </c>
      <c r="G4350" s="111" t="s">
        <v>400</v>
      </c>
      <c r="H4350" s="112" t="str">
        <f>IF(Proc[[#This Row],[type]]="LFF (MDG-F)",MID(Proc[[#This Row],[Obj]],13,10),"")</f>
        <v/>
      </c>
      <c r="I4350" s="152"/>
      <c r="J4350" s="112" t="b">
        <f>Proc[[#This Row],[Requested]]=Proc[[#This Row],[CurrentParent]]</f>
        <v>1</v>
      </c>
      <c r="K4350" s="153" t="str">
        <f>IF(Proc[[#This Row],[Author]]="Marcela Urrego",VLOOKUP(LEFT(Proc[[#This Row],[Requested]],1),Table3[#All],2,0),VLOOKUP(Proc[[#This Row],[Author]],Table4[],2,0))</f>
        <v>LS</v>
      </c>
      <c r="L4350" s="153" t="s">
        <v>4537</v>
      </c>
      <c r="M4350" s="117">
        <v>45937</v>
      </c>
      <c r="N4350" s="117"/>
      <c r="O4350" s="117"/>
      <c r="P4350" s="118" t="str">
        <f ca="1">IF(Proc[[#This Row],[DaysAgeing]]&gt;5,"yep","on track")</f>
        <v>yep</v>
      </c>
      <c r="Q4350" s="2">
        <f ca="1">IF(Proc[[#This Row],[DateClosed]]="",ABS(NETWORKDAYS(Proc[[#This Row],[DateOpened]],TODAY()))-1,ABS(NETWORKDAYS(Proc[[#This Row],[DateOpened]],Proc[[#This Row],[DateClosed]]))-1)</f>
        <v>128</v>
      </c>
      <c r="R4350" s="118" t="s">
        <v>488</v>
      </c>
      <c r="S4350" s="112"/>
      <c r="T4350" s="153">
        <v>4349</v>
      </c>
    </row>
    <row r="4351" spans="1:20" hidden="1">
      <c r="A4351" s="111" t="s">
        <v>4567</v>
      </c>
      <c r="B4351" s="112" t="str">
        <f>IFERROR(VLOOKUP(Proc[[#This Row],[App]],Table2[],3,0),"open")</f>
        <v>ok</v>
      </c>
      <c r="C4351" s="111" t="s">
        <v>369</v>
      </c>
      <c r="D4351" s="152" t="s">
        <v>4572</v>
      </c>
      <c r="E4351" s="152" t="s">
        <v>1829</v>
      </c>
      <c r="F4351" s="112" t="s">
        <v>1829</v>
      </c>
      <c r="G4351" s="111" t="s">
        <v>400</v>
      </c>
      <c r="H4351" s="112" t="str">
        <f>IF(Proc[[#This Row],[type]]="LFF (MDG-F)",MID(Proc[[#This Row],[Obj]],13,10),"")</f>
        <v/>
      </c>
      <c r="I4351" s="152"/>
      <c r="J4351" s="112" t="b">
        <f>Proc[[#This Row],[Requested]]=Proc[[#This Row],[CurrentParent]]</f>
        <v>1</v>
      </c>
      <c r="K4351" s="112" t="str">
        <f>IF(Proc[[#This Row],[Author]]="Marcela Urrego",VLOOKUP(LEFT(Proc[[#This Row],[Requested]],1),Table3[#All],2,0),VLOOKUP(Proc[[#This Row],[Author]],Table4[],2,0))</f>
        <v>LS</v>
      </c>
      <c r="L4351" s="112" t="s">
        <v>4537</v>
      </c>
      <c r="M4351" s="117">
        <v>45937</v>
      </c>
      <c r="N4351" s="117"/>
      <c r="O4351" s="117"/>
      <c r="P4351" s="118" t="str">
        <f ca="1">IF(Proc[[#This Row],[DaysAgeing]]&gt;5,"yep","on track")</f>
        <v>yep</v>
      </c>
      <c r="Q4351" s="2">
        <f ca="1">IF(Proc[[#This Row],[DateClosed]]="",ABS(NETWORKDAYS(Proc[[#This Row],[DateOpened]],TODAY()))-1,ABS(NETWORKDAYS(Proc[[#This Row],[DateOpened]],Proc[[#This Row],[DateClosed]]))-1)</f>
        <v>128</v>
      </c>
      <c r="R4351" s="118" t="s">
        <v>488</v>
      </c>
      <c r="S4351" s="112"/>
      <c r="T4351" s="153">
        <v>4350</v>
      </c>
    </row>
    <row r="4352" spans="1:20" hidden="1">
      <c r="A4352" s="111" t="s">
        <v>4567</v>
      </c>
      <c r="B4352" s="153" t="str">
        <f>IFERROR(VLOOKUP(Proc[[#This Row],[App]],Table2[],3,0),"open")</f>
        <v>ok</v>
      </c>
      <c r="C4352" s="111" t="s">
        <v>369</v>
      </c>
      <c r="D4352" s="152" t="s">
        <v>4573</v>
      </c>
      <c r="E4352" s="152" t="s">
        <v>4580</v>
      </c>
      <c r="F4352" s="153" t="s">
        <v>4580</v>
      </c>
      <c r="G4352" s="111" t="s">
        <v>400</v>
      </c>
      <c r="H4352" s="112" t="str">
        <f>IF(Proc[[#This Row],[type]]="LFF (MDG-F)",MID(Proc[[#This Row],[Obj]],13,10),"")</f>
        <v/>
      </c>
      <c r="I4352" s="152"/>
      <c r="J4352" s="112" t="b">
        <f>Proc[[#This Row],[Requested]]=Proc[[#This Row],[CurrentParent]]</f>
        <v>1</v>
      </c>
      <c r="K4352" s="153" t="str">
        <f>IF(Proc[[#This Row],[Author]]="Marcela Urrego",VLOOKUP(LEFT(Proc[[#This Row],[Requested]],1),Table3[#All],2,0),VLOOKUP(Proc[[#This Row],[Author]],Table4[],2,0))</f>
        <v>LS</v>
      </c>
      <c r="L4352" s="112" t="s">
        <v>4537</v>
      </c>
      <c r="M4352" s="117">
        <v>45937</v>
      </c>
      <c r="N4352" s="117"/>
      <c r="O4352" s="117"/>
      <c r="P4352" s="118" t="str">
        <f ca="1">IF(Proc[[#This Row],[DaysAgeing]]&gt;5,"yep","on track")</f>
        <v>yep</v>
      </c>
      <c r="Q4352" s="2">
        <f ca="1">IF(Proc[[#This Row],[DateClosed]]="",ABS(NETWORKDAYS(Proc[[#This Row],[DateOpened]],TODAY()))-1,ABS(NETWORKDAYS(Proc[[#This Row],[DateOpened]],Proc[[#This Row],[DateClosed]]))-1)</f>
        <v>128</v>
      </c>
      <c r="R4352" s="118" t="s">
        <v>488</v>
      </c>
      <c r="S4352" s="112"/>
      <c r="T4352" s="153">
        <v>4351</v>
      </c>
    </row>
    <row r="4353" spans="1:20" hidden="1">
      <c r="A4353" s="111" t="s">
        <v>4567</v>
      </c>
      <c r="B4353" s="153" t="str">
        <f>IFERROR(VLOOKUP(Proc[[#This Row],[App]],Table2[],3,0),"open")</f>
        <v>ok</v>
      </c>
      <c r="C4353" s="111" t="s">
        <v>369</v>
      </c>
      <c r="D4353" s="152" t="s">
        <v>4574</v>
      </c>
      <c r="E4353" s="152" t="s">
        <v>1718</v>
      </c>
      <c r="F4353" s="112" t="s">
        <v>1718</v>
      </c>
      <c r="G4353" s="111" t="s">
        <v>400</v>
      </c>
      <c r="H4353" s="112" t="str">
        <f>IF(Proc[[#This Row],[type]]="LFF (MDG-F)",MID(Proc[[#This Row],[Obj]],13,10),"")</f>
        <v/>
      </c>
      <c r="I4353" s="152"/>
      <c r="J4353" s="112" t="b">
        <f>Proc[[#This Row],[Requested]]=Proc[[#This Row],[CurrentParent]]</f>
        <v>1</v>
      </c>
      <c r="K4353" s="153" t="str">
        <f>IF(Proc[[#This Row],[Author]]="Marcela Urrego",VLOOKUP(LEFT(Proc[[#This Row],[Requested]],1),Table3[#All],2,0),VLOOKUP(Proc[[#This Row],[Author]],Table4[],2,0))</f>
        <v>LS</v>
      </c>
      <c r="L4353" s="112" t="s">
        <v>4537</v>
      </c>
      <c r="M4353" s="117">
        <v>45937</v>
      </c>
      <c r="N4353" s="117"/>
      <c r="O4353" s="117"/>
      <c r="P4353" s="118" t="str">
        <f ca="1">IF(Proc[[#This Row],[DaysAgeing]]&gt;5,"yep","on track")</f>
        <v>yep</v>
      </c>
      <c r="Q4353" s="2">
        <f ca="1">IF(Proc[[#This Row],[DateClosed]]="",ABS(NETWORKDAYS(Proc[[#This Row],[DateOpened]],TODAY()))-1,ABS(NETWORKDAYS(Proc[[#This Row],[DateOpened]],Proc[[#This Row],[DateClosed]]))-1)</f>
        <v>128</v>
      </c>
      <c r="R4353" s="118" t="s">
        <v>488</v>
      </c>
      <c r="S4353" s="112"/>
      <c r="T4353" s="153">
        <v>4352</v>
      </c>
    </row>
    <row r="4354" spans="1:20" hidden="1">
      <c r="A4354" s="111" t="s">
        <v>4567</v>
      </c>
      <c r="B4354" s="153" t="str">
        <f>IFERROR(VLOOKUP(Proc[[#This Row],[App]],Table2[],3,0),"open")</f>
        <v>ok</v>
      </c>
      <c r="C4354" s="111" t="s">
        <v>369</v>
      </c>
      <c r="D4354" s="152" t="s">
        <v>4575</v>
      </c>
      <c r="E4354" s="152" t="s">
        <v>4581</v>
      </c>
      <c r="F4354" s="153" t="s">
        <v>4581</v>
      </c>
      <c r="G4354" s="111" t="s">
        <v>400</v>
      </c>
      <c r="H4354" s="112" t="str">
        <f>IF(Proc[[#This Row],[type]]="LFF (MDG-F)",MID(Proc[[#This Row],[Obj]],13,10),"")</f>
        <v/>
      </c>
      <c r="I4354" s="152"/>
      <c r="J4354" s="112" t="b">
        <f>Proc[[#This Row],[Requested]]=Proc[[#This Row],[CurrentParent]]</f>
        <v>1</v>
      </c>
      <c r="K4354" s="153" t="str">
        <f>IF(Proc[[#This Row],[Author]]="Marcela Urrego",VLOOKUP(LEFT(Proc[[#This Row],[Requested]],1),Table3[#All],2,0),VLOOKUP(Proc[[#This Row],[Author]],Table4[],2,0))</f>
        <v>LS</v>
      </c>
      <c r="L4354" s="112" t="s">
        <v>4537</v>
      </c>
      <c r="M4354" s="117">
        <v>45937</v>
      </c>
      <c r="N4354" s="117"/>
      <c r="O4354" s="117"/>
      <c r="P4354" s="118" t="str">
        <f ca="1">IF(Proc[[#This Row],[DaysAgeing]]&gt;5,"yep","on track")</f>
        <v>yep</v>
      </c>
      <c r="Q4354" s="2">
        <f ca="1">IF(Proc[[#This Row],[DateClosed]]="",ABS(NETWORKDAYS(Proc[[#This Row],[DateOpened]],TODAY()))-1,ABS(NETWORKDAYS(Proc[[#This Row],[DateOpened]],Proc[[#This Row],[DateClosed]]))-1)</f>
        <v>128</v>
      </c>
      <c r="R4354" s="118" t="s">
        <v>488</v>
      </c>
      <c r="S4354" s="112"/>
      <c r="T4354" s="153">
        <v>4353</v>
      </c>
    </row>
    <row r="4355" spans="1:20" hidden="1">
      <c r="A4355" s="111" t="s">
        <v>4567</v>
      </c>
      <c r="B4355" s="153" t="str">
        <f>IFERROR(VLOOKUP(Proc[[#This Row],[App]],Table2[],3,0),"open")</f>
        <v>ok</v>
      </c>
      <c r="C4355" s="111" t="s">
        <v>369</v>
      </c>
      <c r="D4355" s="152" t="s">
        <v>4576</v>
      </c>
      <c r="E4355" s="152" t="s">
        <v>2456</v>
      </c>
      <c r="F4355" s="153" t="s">
        <v>2456</v>
      </c>
      <c r="G4355" s="111" t="s">
        <v>400</v>
      </c>
      <c r="H4355" s="112" t="str">
        <f>IF(Proc[[#This Row],[type]]="LFF (MDG-F)",MID(Proc[[#This Row],[Obj]],13,10),"")</f>
        <v/>
      </c>
      <c r="I4355" s="152"/>
      <c r="J4355" s="112" t="b">
        <f>Proc[[#This Row],[Requested]]=Proc[[#This Row],[CurrentParent]]</f>
        <v>1</v>
      </c>
      <c r="K4355" s="153" t="str">
        <f>IF(Proc[[#This Row],[Author]]="Marcela Urrego",VLOOKUP(LEFT(Proc[[#This Row],[Requested]],1),Table3[#All],2,0),VLOOKUP(Proc[[#This Row],[Author]],Table4[],2,0))</f>
        <v>LS</v>
      </c>
      <c r="L4355" s="112" t="s">
        <v>4537</v>
      </c>
      <c r="M4355" s="117">
        <v>45937</v>
      </c>
      <c r="N4355" s="117"/>
      <c r="O4355" s="117"/>
      <c r="P4355" s="118" t="str">
        <f ca="1">IF(Proc[[#This Row],[DaysAgeing]]&gt;5,"yep","on track")</f>
        <v>yep</v>
      </c>
      <c r="Q4355" s="2">
        <f ca="1">IF(Proc[[#This Row],[DateClosed]]="",ABS(NETWORKDAYS(Proc[[#This Row],[DateOpened]],TODAY()))-1,ABS(NETWORKDAYS(Proc[[#This Row],[DateOpened]],Proc[[#This Row],[DateClosed]]))-1)</f>
        <v>128</v>
      </c>
      <c r="R4355" s="118" t="s">
        <v>488</v>
      </c>
      <c r="S4355" s="112"/>
      <c r="T4355" s="153">
        <v>4354</v>
      </c>
    </row>
    <row r="4356" spans="1:20" hidden="1">
      <c r="A4356" s="111" t="s">
        <v>4567</v>
      </c>
      <c r="B4356" s="153" t="str">
        <f>IFERROR(VLOOKUP(Proc[[#This Row],[App]],Table2[],3,0),"open")</f>
        <v>ok</v>
      </c>
      <c r="C4356" s="111" t="s">
        <v>369</v>
      </c>
      <c r="D4356" s="152" t="s">
        <v>4577</v>
      </c>
      <c r="E4356" s="152" t="s">
        <v>3521</v>
      </c>
      <c r="F4356" s="153" t="s">
        <v>3521</v>
      </c>
      <c r="G4356" s="111" t="s">
        <v>400</v>
      </c>
      <c r="H4356" s="112" t="str">
        <f>IF(Proc[[#This Row],[type]]="LFF (MDG-F)",MID(Proc[[#This Row],[Obj]],13,10),"")</f>
        <v/>
      </c>
      <c r="I4356" s="152"/>
      <c r="J4356" s="112" t="b">
        <f>Proc[[#This Row],[Requested]]=Proc[[#This Row],[CurrentParent]]</f>
        <v>1</v>
      </c>
      <c r="K4356" s="153" t="str">
        <f>IF(Proc[[#This Row],[Author]]="Marcela Urrego",VLOOKUP(LEFT(Proc[[#This Row],[Requested]],1),Table3[#All],2,0),VLOOKUP(Proc[[#This Row],[Author]],Table4[],2,0))</f>
        <v>LS</v>
      </c>
      <c r="L4356" s="112" t="s">
        <v>4537</v>
      </c>
      <c r="M4356" s="117">
        <v>45937</v>
      </c>
      <c r="N4356" s="117"/>
      <c r="O4356" s="117"/>
      <c r="P4356" s="118" t="str">
        <f ca="1">IF(Proc[[#This Row],[DaysAgeing]]&gt;5,"yep","on track")</f>
        <v>yep</v>
      </c>
      <c r="Q4356" s="2">
        <f ca="1">IF(Proc[[#This Row],[DateClosed]]="",ABS(NETWORKDAYS(Proc[[#This Row],[DateOpened]],TODAY()))-1,ABS(NETWORKDAYS(Proc[[#This Row],[DateOpened]],Proc[[#This Row],[DateClosed]]))-1)</f>
        <v>128</v>
      </c>
      <c r="R4356" s="118" t="s">
        <v>488</v>
      </c>
      <c r="S4356" s="112"/>
      <c r="T4356" s="153">
        <v>4355</v>
      </c>
    </row>
    <row r="4357" spans="1:20" hidden="1">
      <c r="A4357" s="111" t="s">
        <v>4567</v>
      </c>
      <c r="B4357" s="153" t="str">
        <f>IFERROR(VLOOKUP(Proc[[#This Row],[App]],Table2[],3,0),"open")</f>
        <v>ok</v>
      </c>
      <c r="C4357" s="111" t="s">
        <v>369</v>
      </c>
      <c r="D4357" s="152" t="s">
        <v>4578</v>
      </c>
      <c r="E4357" s="152" t="s">
        <v>4582</v>
      </c>
      <c r="F4357" s="153" t="s">
        <v>4582</v>
      </c>
      <c r="G4357" s="111" t="s">
        <v>400</v>
      </c>
      <c r="H4357" s="112" t="str">
        <f>IF(Proc[[#This Row],[type]]="LFF (MDG-F)",MID(Proc[[#This Row],[Obj]],13,10),"")</f>
        <v/>
      </c>
      <c r="I4357" s="152"/>
      <c r="J4357" s="112" t="b">
        <f>Proc[[#This Row],[Requested]]=Proc[[#This Row],[CurrentParent]]</f>
        <v>1</v>
      </c>
      <c r="K4357" s="153" t="str">
        <f>IF(Proc[[#This Row],[Author]]="Marcela Urrego",VLOOKUP(LEFT(Proc[[#This Row],[Requested]],1),Table3[#All],2,0),VLOOKUP(Proc[[#This Row],[Author]],Table4[],2,0))</f>
        <v>LS</v>
      </c>
      <c r="L4357" s="112" t="s">
        <v>4537</v>
      </c>
      <c r="M4357" s="117">
        <v>45937</v>
      </c>
      <c r="N4357" s="117"/>
      <c r="O4357" s="117"/>
      <c r="P4357" s="118" t="str">
        <f ca="1">IF(Proc[[#This Row],[DaysAgeing]]&gt;5,"yep","on track")</f>
        <v>yep</v>
      </c>
      <c r="Q4357" s="2">
        <f ca="1">IF(Proc[[#This Row],[DateClosed]]="",ABS(NETWORKDAYS(Proc[[#This Row],[DateOpened]],TODAY()))-1,ABS(NETWORKDAYS(Proc[[#This Row],[DateOpened]],Proc[[#This Row],[DateClosed]]))-1)</f>
        <v>128</v>
      </c>
      <c r="R4357" s="119" t="s">
        <v>488</v>
      </c>
      <c r="S4357" s="112"/>
      <c r="T4357" s="153">
        <v>4356</v>
      </c>
    </row>
    <row r="4358" spans="1:20" hidden="1">
      <c r="A4358" s="111" t="s">
        <v>4567</v>
      </c>
      <c r="B4358" s="153" t="str">
        <f>IFERROR(VLOOKUP(Proc[[#This Row],[App]],Table2[],3,0),"open")</f>
        <v>ok</v>
      </c>
      <c r="C4358" s="111" t="s">
        <v>369</v>
      </c>
      <c r="D4358" s="152" t="s">
        <v>4579</v>
      </c>
      <c r="E4358" s="152" t="s">
        <v>1704</v>
      </c>
      <c r="F4358" s="112" t="s">
        <v>1704</v>
      </c>
      <c r="G4358" s="111" t="s">
        <v>400</v>
      </c>
      <c r="H4358" s="112" t="str">
        <f>IF(Proc[[#This Row],[type]]="LFF (MDG-F)",MID(Proc[[#This Row],[Obj]],13,10),"")</f>
        <v/>
      </c>
      <c r="I4358" s="152"/>
      <c r="J4358" s="112" t="b">
        <f>Proc[[#This Row],[Requested]]=Proc[[#This Row],[CurrentParent]]</f>
        <v>1</v>
      </c>
      <c r="K4358" s="153" t="str">
        <f>IF(Proc[[#This Row],[Author]]="Marcela Urrego",VLOOKUP(LEFT(Proc[[#This Row],[Requested]],1),Table3[#All],2,0),VLOOKUP(Proc[[#This Row],[Author]],Table4[],2,0))</f>
        <v>LS</v>
      </c>
      <c r="L4358" s="112" t="s">
        <v>4537</v>
      </c>
      <c r="M4358" s="117">
        <v>45937</v>
      </c>
      <c r="N4358" s="117"/>
      <c r="O4358" s="117"/>
      <c r="P4358" s="118" t="str">
        <f ca="1">IF(Proc[[#This Row],[DaysAgeing]]&gt;5,"yep","on track")</f>
        <v>yep</v>
      </c>
      <c r="Q4358" s="2">
        <f ca="1">IF(Proc[[#This Row],[DateClosed]]="",ABS(NETWORKDAYS(Proc[[#This Row],[DateOpened]],TODAY()))-1,ABS(NETWORKDAYS(Proc[[#This Row],[DateOpened]],Proc[[#This Row],[DateClosed]]))-1)</f>
        <v>128</v>
      </c>
      <c r="R4358" s="119" t="s">
        <v>488</v>
      </c>
      <c r="S4358" s="112"/>
      <c r="T4358" s="153">
        <v>4357</v>
      </c>
    </row>
    <row r="4359" spans="1:20" hidden="1">
      <c r="A4359" s="111" t="s">
        <v>4514</v>
      </c>
      <c r="B4359" s="153" t="str">
        <f>IFERROR(VLOOKUP(Proc[[#This Row],[App]],Table2[],3,0),"open")</f>
        <v>ok</v>
      </c>
      <c r="C4359" t="s">
        <v>369</v>
      </c>
      <c r="D4359" s="152" t="s">
        <v>9455</v>
      </c>
      <c r="E4359" s="152" t="s">
        <v>4583</v>
      </c>
      <c r="F4359" s="152" t="s">
        <v>4583</v>
      </c>
      <c r="G4359" s="111" t="s">
        <v>406</v>
      </c>
      <c r="H4359" s="112" t="str">
        <f>IF(Proc[[#This Row],[type]]="LFF (MDG-F)",MID(Proc[[#This Row],[Obj]],13,10),"")</f>
        <v>DE10Z01000</v>
      </c>
      <c r="I4359" s="152"/>
      <c r="J4359" s="112" t="b">
        <f>Proc[[#This Row],[Requested]]=Proc[[#This Row],[CurrentParent]]</f>
        <v>1</v>
      </c>
      <c r="K4359" s="153" t="str">
        <f>IF(Proc[[#This Row],[Author]]="Marcela Urrego",VLOOKUP(LEFT(Proc[[#This Row],[Requested]],1),Table3[#All],2,0),VLOOKUP(Proc[[#This Row],[Author]],Table4[],2,0))</f>
        <v>EL</v>
      </c>
      <c r="L4359" s="112" t="s">
        <v>3524</v>
      </c>
      <c r="M4359" s="118">
        <v>45937</v>
      </c>
      <c r="N4359" s="119"/>
      <c r="O4359" s="119"/>
      <c r="P4359" s="118" t="str">
        <f ca="1">IF(Proc[[#This Row],[DaysAgeing]]&gt;5,"yep","on track")</f>
        <v>yep</v>
      </c>
      <c r="Q4359" s="2">
        <f ca="1">IF(Proc[[#This Row],[DateClosed]]="",ABS(NETWORKDAYS(Proc[[#This Row],[DateOpened]],TODAY()))-1,ABS(NETWORKDAYS(Proc[[#This Row],[DateOpened]],Proc[[#This Row],[DateClosed]]))-1)</f>
        <v>128</v>
      </c>
      <c r="R4359" s="118" t="s">
        <v>774</v>
      </c>
      <c r="S4359" s="112"/>
      <c r="T4359" s="153">
        <v>4358</v>
      </c>
    </row>
    <row r="4360" spans="1:20" hidden="1">
      <c r="A4360" s="111" t="s">
        <v>4514</v>
      </c>
      <c r="B4360" s="153" t="str">
        <f>IFERROR(VLOOKUP(Proc[[#This Row],[App]],Table2[],3,0),"open")</f>
        <v>ok</v>
      </c>
      <c r="C4360" s="111" t="s">
        <v>369</v>
      </c>
      <c r="D4360" s="152" t="s">
        <v>9456</v>
      </c>
      <c r="E4360" s="152" t="s">
        <v>4583</v>
      </c>
      <c r="F4360" s="111" t="s">
        <v>4583</v>
      </c>
      <c r="G4360" s="111" t="s">
        <v>406</v>
      </c>
      <c r="H4360" s="112" t="str">
        <f>IF(Proc[[#This Row],[type]]="LFF (MDG-F)",MID(Proc[[#This Row],[Obj]],13,10),"")</f>
        <v>CN90Z01000</v>
      </c>
      <c r="I4360" s="152"/>
      <c r="J4360" s="112" t="b">
        <f>Proc[[#This Row],[Requested]]=Proc[[#This Row],[CurrentParent]]</f>
        <v>1</v>
      </c>
      <c r="K4360" s="153" t="str">
        <f>IF(Proc[[#This Row],[Author]]="Marcela Urrego",VLOOKUP(LEFT(Proc[[#This Row],[Requested]],1),Table3[#All],2,0),VLOOKUP(Proc[[#This Row],[Author]],Table4[],2,0))</f>
        <v>EL</v>
      </c>
      <c r="L4360" s="112" t="s">
        <v>3524</v>
      </c>
      <c r="M4360" s="118">
        <v>45937</v>
      </c>
      <c r="N4360" s="119"/>
      <c r="O4360" s="119"/>
      <c r="P4360" s="118" t="str">
        <f ca="1">IF(Proc[[#This Row],[DaysAgeing]]&gt;5,"yep","on track")</f>
        <v>yep</v>
      </c>
      <c r="Q4360" s="2">
        <f ca="1">IF(Proc[[#This Row],[DateClosed]]="",ABS(NETWORKDAYS(Proc[[#This Row],[DateOpened]],TODAY()))-1,ABS(NETWORKDAYS(Proc[[#This Row],[DateOpened]],Proc[[#This Row],[DateClosed]]))-1)</f>
        <v>128</v>
      </c>
      <c r="R4360" s="118" t="s">
        <v>774</v>
      </c>
      <c r="S4360" s="112"/>
      <c r="T4360" s="153">
        <v>4359</v>
      </c>
    </row>
    <row r="4361" spans="1:20" hidden="1">
      <c r="A4361" s="111" t="s">
        <v>4514</v>
      </c>
      <c r="B4361" s="112" t="str">
        <f>IFERROR(VLOOKUP(Proc[[#This Row],[App]],Table2[],3,0),"open")</f>
        <v>ok</v>
      </c>
      <c r="C4361" s="111" t="s">
        <v>369</v>
      </c>
      <c r="D4361" s="152" t="s">
        <v>9457</v>
      </c>
      <c r="E4361" s="152" t="s">
        <v>4583</v>
      </c>
      <c r="F4361" s="152" t="s">
        <v>4583</v>
      </c>
      <c r="G4361" s="111" t="s">
        <v>406</v>
      </c>
      <c r="H4361" s="112" t="str">
        <f>IF(Proc[[#This Row],[type]]="LFF (MDG-F)",MID(Proc[[#This Row],[Obj]],13,10),"")</f>
        <v>ES50Z01000</v>
      </c>
      <c r="I4361" s="152"/>
      <c r="J4361" s="112" t="b">
        <f>Proc[[#This Row],[Requested]]=Proc[[#This Row],[CurrentParent]]</f>
        <v>1</v>
      </c>
      <c r="K4361" s="112" t="str">
        <f>IF(Proc[[#This Row],[Author]]="Marcela Urrego",VLOOKUP(LEFT(Proc[[#This Row],[Requested]],1),Table3[#All],2,0),VLOOKUP(Proc[[#This Row],[Author]],Table4[],2,0))</f>
        <v>EL</v>
      </c>
      <c r="L4361" s="112" t="s">
        <v>3524</v>
      </c>
      <c r="M4361" s="118">
        <v>45937</v>
      </c>
      <c r="N4361" s="119"/>
      <c r="O4361" s="119"/>
      <c r="P4361" s="118" t="str">
        <f ca="1">IF(Proc[[#This Row],[DaysAgeing]]&gt;5,"yep","on track")</f>
        <v>yep</v>
      </c>
      <c r="Q4361" s="2">
        <f ca="1">IF(Proc[[#This Row],[DateClosed]]="",ABS(NETWORKDAYS(Proc[[#This Row],[DateOpened]],TODAY()))-1,ABS(NETWORKDAYS(Proc[[#This Row],[DateOpened]],Proc[[#This Row],[DateClosed]]))-1)</f>
        <v>128</v>
      </c>
      <c r="R4361" s="118" t="s">
        <v>774</v>
      </c>
      <c r="S4361" s="112"/>
      <c r="T4361" s="153">
        <v>4360</v>
      </c>
    </row>
    <row r="4362" spans="1:20" hidden="1">
      <c r="A4362" s="111" t="s">
        <v>4514</v>
      </c>
      <c r="B4362" s="112" t="str">
        <f>IFERROR(VLOOKUP(Proc[[#This Row],[App]],Table2[],3,0),"open")</f>
        <v>ok</v>
      </c>
      <c r="C4362" s="111" t="s">
        <v>369</v>
      </c>
      <c r="D4362" s="152" t="s">
        <v>9458</v>
      </c>
      <c r="E4362" s="152" t="s">
        <v>4583</v>
      </c>
      <c r="F4362" s="152" t="s">
        <v>4583</v>
      </c>
      <c r="G4362" s="111" t="s">
        <v>406</v>
      </c>
      <c r="H4362" s="112" t="str">
        <f>IF(Proc[[#This Row],[type]]="LFF (MDG-F)",MID(Proc[[#This Row],[Obj]],13,10),"")</f>
        <v>CN03Z01000</v>
      </c>
      <c r="I4362" s="152"/>
      <c r="J4362" s="112" t="b">
        <f>Proc[[#This Row],[Requested]]=Proc[[#This Row],[CurrentParent]]</f>
        <v>1</v>
      </c>
      <c r="K4362" s="112" t="str">
        <f>IF(Proc[[#This Row],[Author]]="Marcela Urrego",VLOOKUP(LEFT(Proc[[#This Row],[Requested]],1),Table3[#All],2,0),VLOOKUP(Proc[[#This Row],[Author]],Table4[],2,0))</f>
        <v>EL</v>
      </c>
      <c r="L4362" s="112" t="s">
        <v>3524</v>
      </c>
      <c r="M4362" s="118">
        <v>45937</v>
      </c>
      <c r="N4362" s="119"/>
      <c r="O4362" s="119"/>
      <c r="P4362" s="118" t="str">
        <f ca="1">IF(Proc[[#This Row],[DaysAgeing]]&gt;5,"yep","on track")</f>
        <v>yep</v>
      </c>
      <c r="Q4362" s="2">
        <f ca="1">IF(Proc[[#This Row],[DateClosed]]="",ABS(NETWORKDAYS(Proc[[#This Row],[DateOpened]],TODAY()))-1,ABS(NETWORKDAYS(Proc[[#This Row],[DateOpened]],Proc[[#This Row],[DateClosed]]))-1)</f>
        <v>128</v>
      </c>
      <c r="R4362" s="118" t="s">
        <v>774</v>
      </c>
      <c r="S4362" s="112"/>
      <c r="T4362" s="153">
        <v>4361</v>
      </c>
    </row>
    <row r="4363" spans="1:20" hidden="1">
      <c r="A4363" s="111" t="s">
        <v>4514</v>
      </c>
      <c r="B4363" s="112" t="str">
        <f>IFERROR(VLOOKUP(Proc[[#This Row],[App]],Table2[],3,0),"open")</f>
        <v>ok</v>
      </c>
      <c r="C4363" s="111" t="s">
        <v>369</v>
      </c>
      <c r="D4363" s="152" t="s">
        <v>9459</v>
      </c>
      <c r="E4363" s="152" t="s">
        <v>4583</v>
      </c>
      <c r="F4363" s="152" t="s">
        <v>4583</v>
      </c>
      <c r="G4363" s="111" t="s">
        <v>406</v>
      </c>
      <c r="H4363" s="112" t="str">
        <f>IF(Proc[[#This Row],[type]]="LFF (MDG-F)",MID(Proc[[#This Row],[Obj]],13,10),"")</f>
        <v>IN01Z01000</v>
      </c>
      <c r="I4363" s="152"/>
      <c r="J4363" s="112" t="b">
        <f>Proc[[#This Row],[Requested]]=Proc[[#This Row],[CurrentParent]]</f>
        <v>1</v>
      </c>
      <c r="K4363" s="112" t="str">
        <f>IF(Proc[[#This Row],[Author]]="Marcela Urrego",VLOOKUP(LEFT(Proc[[#This Row],[Requested]],1),Table3[#All],2,0),VLOOKUP(Proc[[#This Row],[Author]],Table4[],2,0))</f>
        <v>EL</v>
      </c>
      <c r="L4363" s="112" t="s">
        <v>3524</v>
      </c>
      <c r="M4363" s="118">
        <v>45937</v>
      </c>
      <c r="N4363" s="119"/>
      <c r="O4363" s="119"/>
      <c r="P4363" s="118" t="str">
        <f ca="1">IF(Proc[[#This Row],[DaysAgeing]]&gt;5,"yep","on track")</f>
        <v>yep</v>
      </c>
      <c r="Q4363" s="2">
        <f ca="1">IF(Proc[[#This Row],[DateClosed]]="",ABS(NETWORKDAYS(Proc[[#This Row],[DateOpened]],TODAY()))-1,ABS(NETWORKDAYS(Proc[[#This Row],[DateOpened]],Proc[[#This Row],[DateClosed]]))-1)</f>
        <v>128</v>
      </c>
      <c r="R4363" s="118" t="s">
        <v>774</v>
      </c>
      <c r="S4363" s="112"/>
      <c r="T4363" s="153">
        <v>4362</v>
      </c>
    </row>
    <row r="4364" spans="1:20" hidden="1">
      <c r="A4364" s="111" t="s">
        <v>4514</v>
      </c>
      <c r="B4364" s="112" t="str">
        <f>IFERROR(VLOOKUP(Proc[[#This Row],[App]],Table2[],3,0),"open")</f>
        <v>ok</v>
      </c>
      <c r="C4364" s="111" t="s">
        <v>369</v>
      </c>
      <c r="D4364" s="152" t="s">
        <v>9460</v>
      </c>
      <c r="E4364" s="152" t="s">
        <v>4583</v>
      </c>
      <c r="F4364" s="152" t="s">
        <v>4583</v>
      </c>
      <c r="G4364" s="111" t="s">
        <v>406</v>
      </c>
      <c r="H4364" s="112" t="str">
        <f>IF(Proc[[#This Row],[type]]="LFF (MDG-F)",MID(Proc[[#This Row],[Obj]],13,10),"")</f>
        <v>SG09Z01000</v>
      </c>
      <c r="I4364" s="152"/>
      <c r="J4364" s="112" t="b">
        <f>Proc[[#This Row],[Requested]]=Proc[[#This Row],[CurrentParent]]</f>
        <v>1</v>
      </c>
      <c r="K4364" s="112" t="str">
        <f>IF(Proc[[#This Row],[Author]]="Marcela Urrego",VLOOKUP(LEFT(Proc[[#This Row],[Requested]],1),Table3[#All],2,0),VLOOKUP(Proc[[#This Row],[Author]],Table4[],2,0))</f>
        <v>EL</v>
      </c>
      <c r="L4364" s="112" t="s">
        <v>3524</v>
      </c>
      <c r="M4364" s="118">
        <v>45937</v>
      </c>
      <c r="N4364" s="119"/>
      <c r="O4364" s="119"/>
      <c r="P4364" s="118" t="str">
        <f ca="1">IF(Proc[[#This Row],[DaysAgeing]]&gt;5,"yep","on track")</f>
        <v>yep</v>
      </c>
      <c r="Q4364" s="2">
        <f ca="1">IF(Proc[[#This Row],[DateClosed]]="",ABS(NETWORKDAYS(Proc[[#This Row],[DateOpened]],TODAY()))-1,ABS(NETWORKDAYS(Proc[[#This Row],[DateOpened]],Proc[[#This Row],[DateClosed]]))-1)</f>
        <v>128</v>
      </c>
      <c r="R4364" s="118" t="s">
        <v>774</v>
      </c>
      <c r="S4364" s="112"/>
      <c r="T4364" s="153">
        <v>4363</v>
      </c>
    </row>
    <row r="4365" spans="1:20" hidden="1">
      <c r="A4365" s="111" t="s">
        <v>4514</v>
      </c>
      <c r="B4365" s="112" t="str">
        <f>IFERROR(VLOOKUP(Proc[[#This Row],[App]],Table2[],3,0),"open")</f>
        <v>ok</v>
      </c>
      <c r="C4365" s="111" t="s">
        <v>369</v>
      </c>
      <c r="D4365" s="152" t="s">
        <v>4519</v>
      </c>
      <c r="E4365" s="152" t="s">
        <v>4583</v>
      </c>
      <c r="F4365" s="152" t="s">
        <v>4583</v>
      </c>
      <c r="G4365" s="111" t="s">
        <v>400</v>
      </c>
      <c r="H4365" s="112" t="str">
        <f>IF(Proc[[#This Row],[type]]="LFF (MDG-F)",MID(Proc[[#This Row],[Obj]],13,10),"")</f>
        <v/>
      </c>
      <c r="I4365" s="152"/>
      <c r="J4365" s="112" t="b">
        <f>Proc[[#This Row],[Requested]]=Proc[[#This Row],[CurrentParent]]</f>
        <v>1</v>
      </c>
      <c r="K4365" s="112" t="str">
        <f>IF(Proc[[#This Row],[Author]]="Marcela Urrego",VLOOKUP(LEFT(Proc[[#This Row],[Requested]],1),Table3[#All],2,0),VLOOKUP(Proc[[#This Row],[Author]],Table4[],2,0))</f>
        <v>EL</v>
      </c>
      <c r="L4365" s="112" t="s">
        <v>3524</v>
      </c>
      <c r="M4365" s="118">
        <v>45937</v>
      </c>
      <c r="N4365" s="119"/>
      <c r="O4365" s="119"/>
      <c r="P4365" s="118" t="str">
        <f ca="1">IF(Proc[[#This Row],[DaysAgeing]]&gt;5,"yep","on track")</f>
        <v>yep</v>
      </c>
      <c r="Q4365" s="2">
        <f ca="1">IF(Proc[[#This Row],[DateClosed]]="",ABS(NETWORKDAYS(Proc[[#This Row],[DateOpened]],TODAY()))-1,ABS(NETWORKDAYS(Proc[[#This Row],[DateOpened]],Proc[[#This Row],[DateClosed]]))-1)</f>
        <v>128</v>
      </c>
      <c r="R4365" s="118" t="s">
        <v>774</v>
      </c>
      <c r="S4365" s="112"/>
      <c r="T4365" s="153">
        <v>4364</v>
      </c>
    </row>
    <row r="4366" spans="1:20" hidden="1">
      <c r="A4366" s="111" t="s">
        <v>4514</v>
      </c>
      <c r="B4366" s="112" t="str">
        <f>IFERROR(VLOOKUP(Proc[[#This Row],[App]],Table2[],3,0),"open")</f>
        <v>ok</v>
      </c>
      <c r="C4366" s="111" t="s">
        <v>369</v>
      </c>
      <c r="D4366" s="152" t="s">
        <v>9461</v>
      </c>
      <c r="E4366" s="152" t="s">
        <v>4583</v>
      </c>
      <c r="F4366" s="152" t="s">
        <v>4583</v>
      </c>
      <c r="G4366" s="111" t="s">
        <v>406</v>
      </c>
      <c r="H4366" s="112" t="str">
        <f>IF(Proc[[#This Row],[type]]="LFF (MDG-F)",MID(Proc[[#This Row],[Obj]],13,10),"")</f>
        <v>CN01Z01000</v>
      </c>
      <c r="I4366" s="152"/>
      <c r="J4366" s="112" t="b">
        <f>Proc[[#This Row],[Requested]]=Proc[[#This Row],[CurrentParent]]</f>
        <v>1</v>
      </c>
      <c r="K4366" s="112" t="str">
        <f>IF(Proc[[#This Row],[Author]]="Marcela Urrego",VLOOKUP(LEFT(Proc[[#This Row],[Requested]],1),Table3[#All],2,0),VLOOKUP(Proc[[#This Row],[Author]],Table4[],2,0))</f>
        <v>EL</v>
      </c>
      <c r="L4366" s="112" t="s">
        <v>3524</v>
      </c>
      <c r="M4366" s="118">
        <v>45937</v>
      </c>
      <c r="N4366" s="119"/>
      <c r="O4366" s="119"/>
      <c r="P4366" s="118" t="str">
        <f ca="1">IF(Proc[[#This Row],[DaysAgeing]]&gt;5,"yep","on track")</f>
        <v>yep</v>
      </c>
      <c r="Q4366" s="2">
        <f ca="1">IF(Proc[[#This Row],[DateClosed]]="",ABS(NETWORKDAYS(Proc[[#This Row],[DateOpened]],TODAY()))-1,ABS(NETWORKDAYS(Proc[[#This Row],[DateOpened]],Proc[[#This Row],[DateClosed]]))-1)</f>
        <v>128</v>
      </c>
      <c r="R4366" s="118" t="s">
        <v>774</v>
      </c>
      <c r="S4366" s="112"/>
      <c r="T4366" s="153">
        <v>4365</v>
      </c>
    </row>
    <row r="4367" spans="1:20" hidden="1">
      <c r="A4367" s="111" t="s">
        <v>4514</v>
      </c>
      <c r="B4367" s="153" t="str">
        <f>IFERROR(VLOOKUP(Proc[[#This Row],[App]],Table2[],3,0),"open")</f>
        <v>ok</v>
      </c>
      <c r="C4367" s="111" t="s">
        <v>369</v>
      </c>
      <c r="D4367" s="152" t="s">
        <v>5927</v>
      </c>
      <c r="E4367" s="152" t="s">
        <v>4583</v>
      </c>
      <c r="F4367" s="111" t="s">
        <v>4583</v>
      </c>
      <c r="G4367" s="111" t="s">
        <v>406</v>
      </c>
      <c r="H4367" s="112" t="str">
        <f>IF(Proc[[#This Row],[type]]="LFF (MDG-F)",MID(Proc[[#This Row],[Obj]],13,10),"")</f>
        <v>DE04Z01000</v>
      </c>
      <c r="I4367" s="152"/>
      <c r="J4367" s="112" t="b">
        <f>Proc[[#This Row],[Requested]]=Proc[[#This Row],[CurrentParent]]</f>
        <v>1</v>
      </c>
      <c r="K4367" s="153" t="str">
        <f>IF(Proc[[#This Row],[Author]]="Marcela Urrego",VLOOKUP(LEFT(Proc[[#This Row],[Requested]],1),Table3[#All],2,0),VLOOKUP(Proc[[#This Row],[Author]],Table4[],2,0))</f>
        <v>EL</v>
      </c>
      <c r="L4367" s="112" t="s">
        <v>3524</v>
      </c>
      <c r="M4367" s="118">
        <v>45937</v>
      </c>
      <c r="N4367" s="119"/>
      <c r="O4367" s="119"/>
      <c r="P4367" s="118" t="str">
        <f ca="1">IF(Proc[[#This Row],[DaysAgeing]]&gt;5,"yep","on track")</f>
        <v>yep</v>
      </c>
      <c r="Q4367" s="2">
        <f ca="1">IF(Proc[[#This Row],[DateClosed]]="",ABS(NETWORKDAYS(Proc[[#This Row],[DateOpened]],TODAY()))-1,ABS(NETWORKDAYS(Proc[[#This Row],[DateOpened]],Proc[[#This Row],[DateClosed]]))-1)</f>
        <v>128</v>
      </c>
      <c r="R4367" s="118" t="s">
        <v>774</v>
      </c>
      <c r="S4367" s="112"/>
      <c r="T4367" s="153">
        <v>4366</v>
      </c>
    </row>
    <row r="4368" spans="1:20" hidden="1">
      <c r="A4368" s="111" t="s">
        <v>4514</v>
      </c>
      <c r="B4368" s="112" t="str">
        <f>IFERROR(VLOOKUP(Proc[[#This Row],[App]],Table2[],3,0),"open")</f>
        <v>ok</v>
      </c>
      <c r="C4368" s="111" t="s">
        <v>369</v>
      </c>
      <c r="D4368" s="152" t="s">
        <v>5993</v>
      </c>
      <c r="E4368" s="152" t="s">
        <v>4583</v>
      </c>
      <c r="F4368" s="152" t="s">
        <v>4583</v>
      </c>
      <c r="G4368" s="111" t="s">
        <v>406</v>
      </c>
      <c r="H4368" s="112" t="str">
        <f>IF(Proc[[#This Row],[type]]="LFF (MDG-F)",MID(Proc[[#This Row],[Obj]],13,10),"")</f>
        <v>KR03Z01000</v>
      </c>
      <c r="I4368" s="152"/>
      <c r="J4368" s="112" t="b">
        <f>Proc[[#This Row],[Requested]]=Proc[[#This Row],[CurrentParent]]</f>
        <v>1</v>
      </c>
      <c r="K4368" s="112" t="str">
        <f>IF(Proc[[#This Row],[Author]]="Marcela Urrego",VLOOKUP(LEFT(Proc[[#This Row],[Requested]],1),Table3[#All],2,0),VLOOKUP(Proc[[#This Row],[Author]],Table4[],2,0))</f>
        <v>EL</v>
      </c>
      <c r="L4368" s="112" t="s">
        <v>3524</v>
      </c>
      <c r="M4368" s="118">
        <v>45937</v>
      </c>
      <c r="N4368" s="119"/>
      <c r="O4368" s="119"/>
      <c r="P4368" s="118" t="str">
        <f ca="1">IF(Proc[[#This Row],[DaysAgeing]]&gt;5,"yep","on track")</f>
        <v>yep</v>
      </c>
      <c r="Q4368" s="2">
        <f ca="1">IF(Proc[[#This Row],[DateClosed]]="",ABS(NETWORKDAYS(Proc[[#This Row],[DateOpened]],TODAY()))-1,ABS(NETWORKDAYS(Proc[[#This Row],[DateOpened]],Proc[[#This Row],[DateClosed]]))-1)</f>
        <v>128</v>
      </c>
      <c r="R4368" s="118" t="s">
        <v>774</v>
      </c>
      <c r="S4368" s="112"/>
      <c r="T4368" s="153">
        <v>4367</v>
      </c>
    </row>
    <row r="4369" spans="1:20" hidden="1">
      <c r="A4369" s="111" t="s">
        <v>4514</v>
      </c>
      <c r="B4369" s="112" t="str">
        <f>IFERROR(VLOOKUP(Proc[[#This Row],[App]],Table2[],3,0),"open")</f>
        <v>ok</v>
      </c>
      <c r="C4369" s="111" t="s">
        <v>369</v>
      </c>
      <c r="D4369" s="152" t="s">
        <v>5928</v>
      </c>
      <c r="E4369" s="152" t="s">
        <v>4583</v>
      </c>
      <c r="F4369" s="152" t="s">
        <v>4583</v>
      </c>
      <c r="G4369" s="111" t="s">
        <v>406</v>
      </c>
      <c r="H4369" s="112" t="str">
        <f>IF(Proc[[#This Row],[type]]="LFF (MDG-F)",MID(Proc[[#This Row],[Obj]],13,10),"")</f>
        <v>US01Z01000</v>
      </c>
      <c r="I4369" s="152"/>
      <c r="J4369" s="112" t="b">
        <f>Proc[[#This Row],[Requested]]=Proc[[#This Row],[CurrentParent]]</f>
        <v>1</v>
      </c>
      <c r="K4369" s="112" t="str">
        <f>IF(Proc[[#This Row],[Author]]="Marcela Urrego",VLOOKUP(LEFT(Proc[[#This Row],[Requested]],1),Table3[#All],2,0),VLOOKUP(Proc[[#This Row],[Author]],Table4[],2,0))</f>
        <v>EL</v>
      </c>
      <c r="L4369" s="112" t="s">
        <v>3524</v>
      </c>
      <c r="M4369" s="118">
        <v>45937</v>
      </c>
      <c r="N4369" s="119"/>
      <c r="O4369" s="119"/>
      <c r="P4369" s="118" t="str">
        <f ca="1">IF(Proc[[#This Row],[DaysAgeing]]&gt;5,"yep","on track")</f>
        <v>yep</v>
      </c>
      <c r="Q4369" s="2">
        <f ca="1">IF(Proc[[#This Row],[DateClosed]]="",ABS(NETWORKDAYS(Proc[[#This Row],[DateOpened]],TODAY()))-1,ABS(NETWORKDAYS(Proc[[#This Row],[DateOpened]],Proc[[#This Row],[DateClosed]]))-1)</f>
        <v>128</v>
      </c>
      <c r="R4369" s="118" t="s">
        <v>774</v>
      </c>
      <c r="S4369" s="112"/>
      <c r="T4369" s="153">
        <v>4368</v>
      </c>
    </row>
    <row r="4370" spans="1:20" hidden="1">
      <c r="A4370" s="111" t="s">
        <v>4514</v>
      </c>
      <c r="B4370" s="153" t="str">
        <f>IFERROR(VLOOKUP(Proc[[#This Row],[App]],Table2[],3,0),"open")</f>
        <v>ok</v>
      </c>
      <c r="C4370" s="111" t="s">
        <v>369</v>
      </c>
      <c r="D4370" s="152" t="s">
        <v>9462</v>
      </c>
      <c r="E4370" s="152" t="s">
        <v>4583</v>
      </c>
      <c r="F4370" s="111" t="s">
        <v>4583</v>
      </c>
      <c r="G4370" s="111" t="s">
        <v>406</v>
      </c>
      <c r="H4370" s="112" t="str">
        <f>IF(Proc[[#This Row],[type]]="LFF (MDG-F)",MID(Proc[[#This Row],[Obj]],13,10),"")</f>
        <v>TW02Z01000</v>
      </c>
      <c r="I4370" s="152"/>
      <c r="J4370" s="112" t="b">
        <f>Proc[[#This Row],[Requested]]=Proc[[#This Row],[CurrentParent]]</f>
        <v>1</v>
      </c>
      <c r="K4370" s="153" t="str">
        <f>IF(Proc[[#This Row],[Author]]="Marcela Urrego",VLOOKUP(LEFT(Proc[[#This Row],[Requested]],1),Table3[#All],2,0),VLOOKUP(Proc[[#This Row],[Author]],Table4[],2,0))</f>
        <v>EL</v>
      </c>
      <c r="L4370" s="112" t="s">
        <v>3524</v>
      </c>
      <c r="M4370" s="118">
        <v>45937</v>
      </c>
      <c r="N4370" s="119"/>
      <c r="O4370" s="119"/>
      <c r="P4370" s="118" t="str">
        <f ca="1">IF(Proc[[#This Row],[DaysAgeing]]&gt;5,"yep","on track")</f>
        <v>yep</v>
      </c>
      <c r="Q4370" s="2">
        <f ca="1">IF(Proc[[#This Row],[DateClosed]]="",ABS(NETWORKDAYS(Proc[[#This Row],[DateOpened]],TODAY()))-1,ABS(NETWORKDAYS(Proc[[#This Row],[DateOpened]],Proc[[#This Row],[DateClosed]]))-1)</f>
        <v>128</v>
      </c>
      <c r="R4370" s="118" t="s">
        <v>774</v>
      </c>
      <c r="S4370" s="112"/>
      <c r="T4370" s="153">
        <v>4369</v>
      </c>
    </row>
    <row r="4371" spans="1:20" s="111" customFormat="1" hidden="1">
      <c r="A4371" s="111" t="s">
        <v>4586</v>
      </c>
      <c r="B4371" s="112" t="str">
        <f>IFERROR(VLOOKUP(Proc[[#This Row],[App]],Table2[],3,0),"open")</f>
        <v>ok</v>
      </c>
      <c r="C4371" s="111" t="s">
        <v>369</v>
      </c>
      <c r="D4371" s="152" t="s">
        <v>9280</v>
      </c>
      <c r="E4371" s="152" t="s">
        <v>4587</v>
      </c>
      <c r="F4371" s="112" t="s">
        <v>4587</v>
      </c>
      <c r="G4371" s="111" t="s">
        <v>400</v>
      </c>
      <c r="H4371" s="112" t="str">
        <f>IF(Proc[[#This Row],[type]]="LFF (MDG-F)",MID(Proc[[#This Row],[Obj]],13,10),"")</f>
        <v/>
      </c>
      <c r="I4371" s="152"/>
      <c r="J4371" s="112" t="b">
        <f>Proc[[#This Row],[Requested]]=Proc[[#This Row],[CurrentParent]]</f>
        <v>1</v>
      </c>
      <c r="K4371" s="112" t="str">
        <f>IF(Proc[[#This Row],[Author]]="Marcela Urrego",VLOOKUP(LEFT(Proc[[#This Row],[Requested]],1),Table3[#All],2,0),VLOOKUP(Proc[[#This Row],[Author]],Table4[],2,0))</f>
        <v>LS</v>
      </c>
      <c r="L4371" s="112" t="s">
        <v>4537</v>
      </c>
      <c r="M4371" s="119">
        <v>45939</v>
      </c>
      <c r="N4371" s="119"/>
      <c r="O4371" s="119"/>
      <c r="P4371" s="120" t="str">
        <f ca="1">IF(Proc[[#This Row],[DaysAgeing]]&gt;5,"yep","on track")</f>
        <v>yep</v>
      </c>
      <c r="Q4371" s="2">
        <f ca="1">IF(Proc[[#This Row],[DateClosed]]="",ABS(NETWORKDAYS(Proc[[#This Row],[DateOpened]],TODAY()))-1,ABS(NETWORKDAYS(Proc[[#This Row],[DateOpened]],Proc[[#This Row],[DateClosed]]))-1)</f>
        <v>126</v>
      </c>
      <c r="R4371" s="119" t="s">
        <v>488</v>
      </c>
      <c r="S4371" s="112"/>
      <c r="T4371" s="153">
        <v>4370</v>
      </c>
    </row>
    <row r="4372" spans="1:20" s="111" customFormat="1" hidden="1">
      <c r="A4372" s="111" t="s">
        <v>4586</v>
      </c>
      <c r="B4372" s="153" t="str">
        <f>IFERROR(VLOOKUP(Proc[[#This Row],[App]],Table2[],3,0),"open")</f>
        <v>ok</v>
      </c>
      <c r="C4372" s="111" t="s">
        <v>369</v>
      </c>
      <c r="D4372" s="152" t="s">
        <v>9281</v>
      </c>
      <c r="E4372" s="152" t="s">
        <v>4587</v>
      </c>
      <c r="F4372" s="153" t="s">
        <v>4587</v>
      </c>
      <c r="G4372" s="111" t="s">
        <v>400</v>
      </c>
      <c r="H4372" s="112" t="str">
        <f>IF(Proc[[#This Row],[type]]="LFF (MDG-F)",MID(Proc[[#This Row],[Obj]],13,10),"")</f>
        <v/>
      </c>
      <c r="I4372" s="152"/>
      <c r="J4372" s="112" t="b">
        <f>Proc[[#This Row],[Requested]]=Proc[[#This Row],[CurrentParent]]</f>
        <v>1</v>
      </c>
      <c r="K4372" s="153" t="str">
        <f>IF(Proc[[#This Row],[Author]]="Marcela Urrego",VLOOKUP(LEFT(Proc[[#This Row],[Requested]],1),Table3[#All],2,0),VLOOKUP(Proc[[#This Row],[Author]],Table4[],2,0))</f>
        <v>LS</v>
      </c>
      <c r="L4372" s="153" t="s">
        <v>4537</v>
      </c>
      <c r="M4372" s="119">
        <v>45939</v>
      </c>
      <c r="N4372" s="119"/>
      <c r="O4372" s="119"/>
      <c r="P4372" s="120" t="str">
        <f ca="1">IF(Proc[[#This Row],[DaysAgeing]]&gt;5,"yep","on track")</f>
        <v>yep</v>
      </c>
      <c r="Q4372" s="2">
        <f ca="1">IF(Proc[[#This Row],[DateClosed]]="",ABS(NETWORKDAYS(Proc[[#This Row],[DateOpened]],TODAY()))-1,ABS(NETWORKDAYS(Proc[[#This Row],[DateOpened]],Proc[[#This Row],[DateClosed]]))-1)</f>
        <v>126</v>
      </c>
      <c r="R4372" s="119" t="s">
        <v>488</v>
      </c>
      <c r="S4372" s="112"/>
      <c r="T4372" s="153">
        <v>4371</v>
      </c>
    </row>
    <row r="4373" spans="1:20" s="111" customFormat="1" hidden="1">
      <c r="A4373" s="111" t="s">
        <v>4586</v>
      </c>
      <c r="B4373" s="153" t="str">
        <f>IFERROR(VLOOKUP(Proc[[#This Row],[App]],Table2[],3,0),"open")</f>
        <v>ok</v>
      </c>
      <c r="C4373" s="111" t="s">
        <v>369</v>
      </c>
      <c r="D4373" s="152" t="s">
        <v>9282</v>
      </c>
      <c r="E4373" s="152" t="s">
        <v>4587</v>
      </c>
      <c r="F4373" s="112" t="s">
        <v>4587</v>
      </c>
      <c r="G4373" s="111" t="s">
        <v>400</v>
      </c>
      <c r="H4373" s="112" t="str">
        <f>IF(Proc[[#This Row],[type]]="LFF (MDG-F)",MID(Proc[[#This Row],[Obj]],13,10),"")</f>
        <v/>
      </c>
      <c r="I4373" s="152"/>
      <c r="J4373" s="112" t="b">
        <f>Proc[[#This Row],[Requested]]=Proc[[#This Row],[CurrentParent]]</f>
        <v>1</v>
      </c>
      <c r="K4373" s="153" t="str">
        <f>IF(Proc[[#This Row],[Author]]="Marcela Urrego",VLOOKUP(LEFT(Proc[[#This Row],[Requested]],1),Table3[#All],2,0),VLOOKUP(Proc[[#This Row],[Author]],Table4[],2,0))</f>
        <v>LS</v>
      </c>
      <c r="L4373" s="112" t="s">
        <v>4537</v>
      </c>
      <c r="M4373" s="119">
        <v>45939</v>
      </c>
      <c r="N4373" s="119"/>
      <c r="O4373" s="119"/>
      <c r="P4373" s="120" t="str">
        <f ca="1">IF(Proc[[#This Row],[DaysAgeing]]&gt;5,"yep","on track")</f>
        <v>yep</v>
      </c>
      <c r="Q4373" s="2">
        <f ca="1">IF(Proc[[#This Row],[DateClosed]]="",ABS(NETWORKDAYS(Proc[[#This Row],[DateOpened]],TODAY()))-1,ABS(NETWORKDAYS(Proc[[#This Row],[DateOpened]],Proc[[#This Row],[DateClosed]]))-1)</f>
        <v>126</v>
      </c>
      <c r="R4373" s="119" t="s">
        <v>488</v>
      </c>
      <c r="S4373" s="112"/>
      <c r="T4373" s="153">
        <v>4372</v>
      </c>
    </row>
    <row r="4374" spans="1:20" s="111" customFormat="1" hidden="1">
      <c r="A4374" s="111" t="s">
        <v>4586</v>
      </c>
      <c r="B4374" s="112" t="str">
        <f>IFERROR(VLOOKUP(Proc[[#This Row],[App]],Table2[],3,0),"open")</f>
        <v>ok</v>
      </c>
      <c r="C4374" s="111" t="s">
        <v>369</v>
      </c>
      <c r="D4374" s="152" t="s">
        <v>9283</v>
      </c>
      <c r="E4374" s="152" t="s">
        <v>4587</v>
      </c>
      <c r="F4374" s="112" t="s">
        <v>4587</v>
      </c>
      <c r="G4374" s="111" t="s">
        <v>400</v>
      </c>
      <c r="H4374" s="112" t="str">
        <f>IF(Proc[[#This Row],[type]]="LFF (MDG-F)",MID(Proc[[#This Row],[Obj]],13,10),"")</f>
        <v/>
      </c>
      <c r="I4374" s="152"/>
      <c r="J4374" s="112" t="b">
        <f>Proc[[#This Row],[Requested]]=Proc[[#This Row],[CurrentParent]]</f>
        <v>1</v>
      </c>
      <c r="K4374" s="112" t="str">
        <f>IF(Proc[[#This Row],[Author]]="Marcela Urrego",VLOOKUP(LEFT(Proc[[#This Row],[Requested]],1),Table3[#All],2,0),VLOOKUP(Proc[[#This Row],[Author]],Table4[],2,0))</f>
        <v>LS</v>
      </c>
      <c r="L4374" s="112" t="s">
        <v>4537</v>
      </c>
      <c r="M4374" s="119">
        <v>45939</v>
      </c>
      <c r="N4374" s="119"/>
      <c r="O4374" s="119"/>
      <c r="P4374" s="120" t="str">
        <f ca="1">IF(Proc[[#This Row],[DaysAgeing]]&gt;5,"yep","on track")</f>
        <v>yep</v>
      </c>
      <c r="Q4374" s="2">
        <f ca="1">IF(Proc[[#This Row],[DateClosed]]="",ABS(NETWORKDAYS(Proc[[#This Row],[DateOpened]],TODAY()))-1,ABS(NETWORKDAYS(Proc[[#This Row],[DateOpened]],Proc[[#This Row],[DateClosed]]))-1)</f>
        <v>126</v>
      </c>
      <c r="R4374" s="119" t="s">
        <v>488</v>
      </c>
      <c r="S4374" s="112"/>
      <c r="T4374" s="153">
        <v>4373</v>
      </c>
    </row>
    <row r="4375" spans="1:20" hidden="1">
      <c r="A4375" t="s">
        <v>4591</v>
      </c>
      <c r="B4375" s="112" t="str">
        <f>IFERROR(VLOOKUP(Proc[[#This Row],[App]],Table2[],3,0),"open")</f>
        <v>ok</v>
      </c>
      <c r="C4375" t="s">
        <v>369</v>
      </c>
      <c r="D4375" s="152" t="s">
        <v>4589</v>
      </c>
      <c r="E4375" s="152" t="s">
        <v>4590</v>
      </c>
      <c r="F4375" s="112" t="s">
        <v>4590</v>
      </c>
      <c r="G4375" t="s">
        <v>400</v>
      </c>
      <c r="H4375" s="112" t="str">
        <f>IF(Proc[[#This Row],[type]]="LFF (MDG-F)",MID(Proc[[#This Row],[Obj]],13,10),"")</f>
        <v/>
      </c>
      <c r="I4375" s="152"/>
      <c r="J4375" s="112" t="b">
        <f>Proc[[#This Row],[Requested]]=Proc[[#This Row],[CurrentParent]]</f>
        <v>1</v>
      </c>
      <c r="K4375" s="112" t="str">
        <f>IF(Proc[[#This Row],[Author]]="Marcela Urrego",VLOOKUP(LEFT(Proc[[#This Row],[Requested]],1),Table3[#All],2,0),VLOOKUP(Proc[[#This Row],[Author]],Table4[],2,0))</f>
        <v>LS</v>
      </c>
      <c r="L4375" s="112" t="s">
        <v>4537</v>
      </c>
      <c r="M4375" s="120">
        <v>45946</v>
      </c>
      <c r="N4375" s="120"/>
      <c r="O4375" s="120"/>
      <c r="P4375" s="121" t="str">
        <f ca="1">IF(Proc[[#This Row],[DaysAgeing]]&gt;5,"yep","on track")</f>
        <v>yep</v>
      </c>
      <c r="Q4375" s="2">
        <f ca="1">IF(Proc[[#This Row],[DateClosed]]="",ABS(NETWORKDAYS(Proc[[#This Row],[DateOpened]],TODAY()))-1,ABS(NETWORKDAYS(Proc[[#This Row],[DateOpened]],Proc[[#This Row],[DateClosed]]))-1)</f>
        <v>121</v>
      </c>
      <c r="R4375" s="120" t="s">
        <v>488</v>
      </c>
      <c r="S4375" s="112"/>
      <c r="T4375" s="153">
        <v>4374</v>
      </c>
    </row>
    <row r="4376" spans="1:20" hidden="1">
      <c r="A4376" t="s">
        <v>4593</v>
      </c>
      <c r="B4376" s="112" t="str">
        <f>IFERROR(VLOOKUP(Proc[[#This Row],[App]],Table2[],3,0),"open")</f>
        <v>ok</v>
      </c>
      <c r="C4376" s="111" t="s">
        <v>369</v>
      </c>
      <c r="D4376" s="152" t="s">
        <v>9543</v>
      </c>
      <c r="E4376" s="152" t="s">
        <v>3540</v>
      </c>
      <c r="F4376" s="112" t="s">
        <v>3540</v>
      </c>
      <c r="G4376" t="s">
        <v>406</v>
      </c>
      <c r="H4376" s="112" t="str">
        <f>IF(Proc[[#This Row],[type]]="LFF (MDG-F)",MID(Proc[[#This Row],[Obj]],13,10),"")</f>
        <v>FI50R00004</v>
      </c>
      <c r="I4376" s="152"/>
      <c r="J4376" s="112" t="b">
        <f>Proc[[#This Row],[Requested]]=Proc[[#This Row],[CurrentParent]]</f>
        <v>1</v>
      </c>
      <c r="K4376" s="112" t="str">
        <f>IF(Proc[[#This Row],[Author]]="Marcela Urrego",VLOOKUP(LEFT(Proc[[#This Row],[Requested]],1),Table3[#All],2,0),VLOOKUP(Proc[[#This Row],[Author]],Table4[],2,0))</f>
        <v>HC</v>
      </c>
      <c r="L4376" s="112" t="s">
        <v>4537</v>
      </c>
      <c r="M4376" s="120">
        <v>45946</v>
      </c>
      <c r="N4376" s="120"/>
      <c r="O4376" s="120"/>
      <c r="P4376" s="121" t="str">
        <f ca="1">IF(Proc[[#This Row],[DaysAgeing]]&gt;5,"yep","on track")</f>
        <v>yep</v>
      </c>
      <c r="Q4376" s="2">
        <f ca="1">IF(Proc[[#This Row],[DateClosed]]="",ABS(NETWORKDAYS(Proc[[#This Row],[DateOpened]],TODAY()))-1,ABS(NETWORKDAYS(Proc[[#This Row],[DateOpened]],Proc[[#This Row],[DateClosed]]))-1)</f>
        <v>121</v>
      </c>
      <c r="R4376" s="121" t="s">
        <v>415</v>
      </c>
      <c r="S4376" s="112"/>
      <c r="T4376" s="153">
        <v>4375</v>
      </c>
    </row>
    <row r="4377" spans="1:20" hidden="1">
      <c r="A4377" t="s">
        <v>4593</v>
      </c>
      <c r="B4377" s="112" t="str">
        <f>IFERROR(VLOOKUP(Proc[[#This Row],[App]],Table2[],3,0),"open")</f>
        <v>ok</v>
      </c>
      <c r="C4377" s="111" t="s">
        <v>369</v>
      </c>
      <c r="D4377" s="152" t="s">
        <v>9544</v>
      </c>
      <c r="E4377" s="152" t="s">
        <v>4592</v>
      </c>
      <c r="F4377" s="112" t="s">
        <v>4592</v>
      </c>
      <c r="G4377" t="s">
        <v>406</v>
      </c>
      <c r="H4377" s="112" t="str">
        <f>IF(Proc[[#This Row],[type]]="LFF (MDG-F)",MID(Proc[[#This Row],[Obj]],13,10),"")</f>
        <v>FI50R00009</v>
      </c>
      <c r="I4377" s="152"/>
      <c r="J4377" s="112" t="b">
        <f>Proc[[#This Row],[Requested]]=Proc[[#This Row],[CurrentParent]]</f>
        <v>1</v>
      </c>
      <c r="K4377" s="112" t="str">
        <f>IF(Proc[[#This Row],[Author]]="Marcela Urrego",VLOOKUP(LEFT(Proc[[#This Row],[Requested]],1),Table3[#All],2,0),VLOOKUP(Proc[[#This Row],[Author]],Table4[],2,0))</f>
        <v>HC</v>
      </c>
      <c r="L4377" s="112" t="s">
        <v>4537</v>
      </c>
      <c r="M4377" s="120">
        <v>45946</v>
      </c>
      <c r="N4377" s="120"/>
      <c r="O4377" s="120"/>
      <c r="P4377" s="121" t="str">
        <f ca="1">IF(Proc[[#This Row],[DaysAgeing]]&gt;5,"yep","on track")</f>
        <v>yep</v>
      </c>
      <c r="Q4377" s="2">
        <f ca="1">IF(Proc[[#This Row],[DateClosed]]="",ABS(NETWORKDAYS(Proc[[#This Row],[DateOpened]],TODAY()))-1,ABS(NETWORKDAYS(Proc[[#This Row],[DateOpened]],Proc[[#This Row],[DateClosed]]))-1)</f>
        <v>121</v>
      </c>
      <c r="R4377" s="121" t="s">
        <v>415</v>
      </c>
      <c r="S4377" s="112"/>
      <c r="T4377" s="153">
        <v>4376</v>
      </c>
    </row>
    <row r="4378" spans="1:20" hidden="1">
      <c r="A4378" t="s">
        <v>4594</v>
      </c>
      <c r="B4378" s="153" t="str">
        <f>IFERROR(VLOOKUP(Proc[[#This Row],[App]],Table2[],3,0),"open")</f>
        <v>ok</v>
      </c>
      <c r="C4378" s="111" t="s">
        <v>369</v>
      </c>
      <c r="D4378" s="152" t="s">
        <v>4595</v>
      </c>
      <c r="E4378" s="152" t="s">
        <v>4599</v>
      </c>
      <c r="F4378" s="153" t="s">
        <v>4599</v>
      </c>
      <c r="G4378" t="s">
        <v>400</v>
      </c>
      <c r="H4378" s="112" t="str">
        <f>IF(Proc[[#This Row],[type]]="LFF (MDG-F)",MID(Proc[[#This Row],[Obj]],13,10),"")</f>
        <v/>
      </c>
      <c r="I4378" s="152"/>
      <c r="J4378" s="112" t="b">
        <f>Proc[[#This Row],[Requested]]=Proc[[#This Row],[CurrentParent]]</f>
        <v>1</v>
      </c>
      <c r="K4378" s="153" t="str">
        <f>IF(Proc[[#This Row],[Author]]="Marcela Urrego",VLOOKUP(LEFT(Proc[[#This Row],[Requested]],1),Table3[#All],2,0),VLOOKUP(Proc[[#This Row],[Author]],Table4[],2,0))</f>
        <v>MGF</v>
      </c>
      <c r="L4378" s="112" t="s">
        <v>4537</v>
      </c>
      <c r="M4378" s="120">
        <v>45946</v>
      </c>
      <c r="N4378" s="120"/>
      <c r="O4378" s="120"/>
      <c r="P4378" s="121" t="str">
        <f ca="1">IF(Proc[[#This Row],[DaysAgeing]]&gt;5,"yep","on track")</f>
        <v>yep</v>
      </c>
      <c r="Q4378" s="2">
        <f ca="1">IF(Proc[[#This Row],[DateClosed]]="",ABS(NETWORKDAYS(Proc[[#This Row],[DateOpened]],TODAY()))-1,ABS(NETWORKDAYS(Proc[[#This Row],[DateOpened]],Proc[[#This Row],[DateClosed]]))-1)</f>
        <v>121</v>
      </c>
      <c r="R4378" s="121" t="s">
        <v>849</v>
      </c>
      <c r="S4378" s="112"/>
      <c r="T4378" s="153">
        <v>4377</v>
      </c>
    </row>
    <row r="4379" spans="1:20" hidden="1">
      <c r="A4379" t="s">
        <v>4596</v>
      </c>
      <c r="B4379" s="153" t="str">
        <f>IFERROR(VLOOKUP(Proc[[#This Row],[App]],Table2[],3,0),"open")</f>
        <v>ok</v>
      </c>
      <c r="C4379" s="111" t="s">
        <v>369</v>
      </c>
      <c r="D4379" s="152" t="s">
        <v>4597</v>
      </c>
      <c r="E4379" s="152" t="s">
        <v>4599</v>
      </c>
      <c r="F4379" s="112" t="s">
        <v>4599</v>
      </c>
      <c r="G4379" t="s">
        <v>400</v>
      </c>
      <c r="H4379" s="112" t="str">
        <f>IF(Proc[[#This Row],[type]]="LFF (MDG-F)",MID(Proc[[#This Row],[Obj]],13,10),"")</f>
        <v/>
      </c>
      <c r="I4379" s="152"/>
      <c r="J4379" s="112" t="b">
        <f>Proc[[#This Row],[Requested]]=Proc[[#This Row],[CurrentParent]]</f>
        <v>1</v>
      </c>
      <c r="K4379" s="153" t="str">
        <f>IF(Proc[[#This Row],[Author]]="Marcela Urrego",VLOOKUP(LEFT(Proc[[#This Row],[Requested]],1),Table3[#All],2,0),VLOOKUP(Proc[[#This Row],[Author]],Table4[],2,0))</f>
        <v>MGF</v>
      </c>
      <c r="L4379" s="112" t="s">
        <v>4537</v>
      </c>
      <c r="M4379" s="120">
        <v>45946</v>
      </c>
      <c r="N4379" s="120"/>
      <c r="O4379" s="120"/>
      <c r="P4379" s="121" t="str">
        <f ca="1">IF(Proc[[#This Row],[DaysAgeing]]&gt;5,"yep","on track")</f>
        <v>yep</v>
      </c>
      <c r="Q4379" s="2">
        <f ca="1">IF(Proc[[#This Row],[DateClosed]]="",ABS(NETWORKDAYS(Proc[[#This Row],[DateOpened]],TODAY()))-1,ABS(NETWORKDAYS(Proc[[#This Row],[DateOpened]],Proc[[#This Row],[DateClosed]]))-1)</f>
        <v>121</v>
      </c>
      <c r="R4379" s="121" t="s">
        <v>849</v>
      </c>
      <c r="S4379" s="112"/>
      <c r="T4379" s="153">
        <v>4378</v>
      </c>
    </row>
    <row r="4380" spans="1:20" hidden="1">
      <c r="A4380" t="s">
        <v>4598</v>
      </c>
      <c r="B4380" s="153" t="str">
        <f>IFERROR(VLOOKUP(Proc[[#This Row],[App]],Table2[],3,0),"open")</f>
        <v>ok</v>
      </c>
      <c r="C4380" s="111" t="s">
        <v>369</v>
      </c>
      <c r="D4380" s="152" t="s">
        <v>9545</v>
      </c>
      <c r="E4380" s="152" t="s">
        <v>418</v>
      </c>
      <c r="F4380" s="112" t="s">
        <v>418</v>
      </c>
      <c r="G4380" t="s">
        <v>400</v>
      </c>
      <c r="H4380" s="112" t="str">
        <f>IF(Proc[[#This Row],[type]]="LFF (MDG-F)",MID(Proc[[#This Row],[Obj]],13,10),"")</f>
        <v/>
      </c>
      <c r="I4380" s="152"/>
      <c r="J4380" s="112" t="b">
        <f>Proc[[#This Row],[Requested]]=Proc[[#This Row],[CurrentParent]]</f>
        <v>1</v>
      </c>
      <c r="K4380" s="153" t="str">
        <f>IF(Proc[[#This Row],[Author]]="Marcela Urrego",VLOOKUP(LEFT(Proc[[#This Row],[Requested]],1),Table3[#All],2,0),VLOOKUP(Proc[[#This Row],[Author]],Table4[],2,0))</f>
        <v>EL</v>
      </c>
      <c r="L4380" s="112" t="s">
        <v>4537</v>
      </c>
      <c r="M4380" s="121">
        <v>45947</v>
      </c>
      <c r="N4380" s="122"/>
      <c r="O4380" s="122"/>
      <c r="P4380" s="121" t="str">
        <f ca="1">IF(Proc[[#This Row],[DaysAgeing]]&gt;5,"yep","on track")</f>
        <v>yep</v>
      </c>
      <c r="Q4380" s="2">
        <f ca="1">IF(Proc[[#This Row],[DateClosed]]="",ABS(NETWORKDAYS(Proc[[#This Row],[DateOpened]],TODAY()))-1,ABS(NETWORKDAYS(Proc[[#This Row],[DateOpened]],Proc[[#This Row],[DateClosed]]))-1)</f>
        <v>120</v>
      </c>
      <c r="R4380" s="121" t="s">
        <v>4125</v>
      </c>
      <c r="S4380" s="112"/>
      <c r="T4380" s="153">
        <v>4379</v>
      </c>
    </row>
    <row r="4381" spans="1:20" hidden="1">
      <c r="A4381" s="111" t="s">
        <v>4598</v>
      </c>
      <c r="B4381" s="112" t="str">
        <f>IFERROR(VLOOKUP(Proc[[#This Row],[App]],Table2[],3,0),"open")</f>
        <v>ok</v>
      </c>
      <c r="C4381" s="111" t="s">
        <v>369</v>
      </c>
      <c r="D4381" s="152" t="s">
        <v>9546</v>
      </c>
      <c r="E4381" s="152" t="s">
        <v>418</v>
      </c>
      <c r="F4381" s="112" t="s">
        <v>418</v>
      </c>
      <c r="G4381" s="111" t="s">
        <v>400</v>
      </c>
      <c r="H4381" s="112" t="str">
        <f>IF(Proc[[#This Row],[type]]="LFF (MDG-F)",MID(Proc[[#This Row],[Obj]],13,10),"")</f>
        <v/>
      </c>
      <c r="I4381" s="152"/>
      <c r="J4381" s="112" t="b">
        <f>Proc[[#This Row],[Requested]]=Proc[[#This Row],[CurrentParent]]</f>
        <v>1</v>
      </c>
      <c r="K4381" s="112" t="str">
        <f>IF(Proc[[#This Row],[Author]]="Marcela Urrego",VLOOKUP(LEFT(Proc[[#This Row],[Requested]],1),Table3[#All],2,0),VLOOKUP(Proc[[#This Row],[Author]],Table4[],2,0))</f>
        <v>EL</v>
      </c>
      <c r="L4381" s="112" t="s">
        <v>4537</v>
      </c>
      <c r="M4381" s="121">
        <v>45947</v>
      </c>
      <c r="N4381" s="122"/>
      <c r="O4381" s="122"/>
      <c r="P4381" s="121" t="str">
        <f ca="1">IF(Proc[[#This Row],[DaysAgeing]]&gt;5,"yep","on track")</f>
        <v>yep</v>
      </c>
      <c r="Q4381" s="2">
        <f ca="1">IF(Proc[[#This Row],[DateClosed]]="",ABS(NETWORKDAYS(Proc[[#This Row],[DateOpened]],TODAY()))-1,ABS(NETWORKDAYS(Proc[[#This Row],[DateOpened]],Proc[[#This Row],[DateClosed]]))-1)</f>
        <v>120</v>
      </c>
      <c r="R4381" s="121" t="s">
        <v>4125</v>
      </c>
      <c r="S4381" s="112"/>
      <c r="T4381" s="153">
        <v>4380</v>
      </c>
    </row>
    <row r="4382" spans="1:20" hidden="1">
      <c r="A4382" s="111" t="s">
        <v>4598</v>
      </c>
      <c r="B4382" s="153" t="str">
        <f>IFERROR(VLOOKUP(Proc[[#This Row],[App]],Table2[],3,0),"open")</f>
        <v>ok</v>
      </c>
      <c r="C4382" s="111" t="s">
        <v>369</v>
      </c>
      <c r="D4382" s="152" t="s">
        <v>9547</v>
      </c>
      <c r="E4382" s="152" t="s">
        <v>419</v>
      </c>
      <c r="F4382" s="153" t="s">
        <v>419</v>
      </c>
      <c r="G4382" s="111" t="s">
        <v>400</v>
      </c>
      <c r="H4382" s="112" t="str">
        <f>IF(Proc[[#This Row],[type]]="LFF (MDG-F)",MID(Proc[[#This Row],[Obj]],13,10),"")</f>
        <v/>
      </c>
      <c r="I4382" s="152"/>
      <c r="J4382" s="112" t="b">
        <f>Proc[[#This Row],[Requested]]=Proc[[#This Row],[CurrentParent]]</f>
        <v>1</v>
      </c>
      <c r="K4382" s="153" t="str">
        <f>IF(Proc[[#This Row],[Author]]="Marcela Urrego",VLOOKUP(LEFT(Proc[[#This Row],[Requested]],1),Table3[#All],2,0),VLOOKUP(Proc[[#This Row],[Author]],Table4[],2,0))</f>
        <v>EL</v>
      </c>
      <c r="L4382" s="112" t="s">
        <v>4537</v>
      </c>
      <c r="M4382" s="121">
        <v>45947</v>
      </c>
      <c r="N4382" s="122"/>
      <c r="O4382" s="122"/>
      <c r="P4382" s="121" t="str">
        <f ca="1">IF(Proc[[#This Row],[DaysAgeing]]&gt;5,"yep","on track")</f>
        <v>yep</v>
      </c>
      <c r="Q4382" s="2">
        <f ca="1">IF(Proc[[#This Row],[DateClosed]]="",ABS(NETWORKDAYS(Proc[[#This Row],[DateOpened]],TODAY()))-1,ABS(NETWORKDAYS(Proc[[#This Row],[DateOpened]],Proc[[#This Row],[DateClosed]]))-1)</f>
        <v>120</v>
      </c>
      <c r="R4382" s="121" t="s">
        <v>4125</v>
      </c>
      <c r="S4382" s="112"/>
      <c r="T4382" s="153">
        <v>4381</v>
      </c>
    </row>
    <row r="4383" spans="1:20" hidden="1">
      <c r="A4383" s="111" t="s">
        <v>4598</v>
      </c>
      <c r="B4383" s="153" t="str">
        <f>IFERROR(VLOOKUP(Proc[[#This Row],[App]],Table2[],3,0),"open")</f>
        <v>ok</v>
      </c>
      <c r="C4383" s="111" t="s">
        <v>369</v>
      </c>
      <c r="D4383" s="152" t="s">
        <v>9548</v>
      </c>
      <c r="E4383" s="152" t="s">
        <v>419</v>
      </c>
      <c r="F4383" s="153" t="s">
        <v>419</v>
      </c>
      <c r="G4383" s="111" t="s">
        <v>400</v>
      </c>
      <c r="H4383" s="112" t="str">
        <f>IF(Proc[[#This Row],[type]]="LFF (MDG-F)",MID(Proc[[#This Row],[Obj]],13,10),"")</f>
        <v/>
      </c>
      <c r="I4383" s="152"/>
      <c r="J4383" s="112" t="b">
        <f>Proc[[#This Row],[Requested]]=Proc[[#This Row],[CurrentParent]]</f>
        <v>1</v>
      </c>
      <c r="K4383" s="153" t="str">
        <f>IF(Proc[[#This Row],[Author]]="Marcela Urrego",VLOOKUP(LEFT(Proc[[#This Row],[Requested]],1),Table3[#All],2,0),VLOOKUP(Proc[[#This Row],[Author]],Table4[],2,0))</f>
        <v>EL</v>
      </c>
      <c r="L4383" s="112" t="s">
        <v>4537</v>
      </c>
      <c r="M4383" s="121">
        <v>45947</v>
      </c>
      <c r="N4383" s="122"/>
      <c r="O4383" s="122"/>
      <c r="P4383" s="121" t="str">
        <f ca="1">IF(Proc[[#This Row],[DaysAgeing]]&gt;5,"yep","on track")</f>
        <v>yep</v>
      </c>
      <c r="Q4383" s="2">
        <f ca="1">IF(Proc[[#This Row],[DateClosed]]="",ABS(NETWORKDAYS(Proc[[#This Row],[DateOpened]],TODAY()))-1,ABS(NETWORKDAYS(Proc[[#This Row],[DateOpened]],Proc[[#This Row],[DateClosed]]))-1)</f>
        <v>120</v>
      </c>
      <c r="R4383" s="121" t="s">
        <v>4125</v>
      </c>
      <c r="S4383" s="112"/>
      <c r="T4383" s="153">
        <v>4382</v>
      </c>
    </row>
    <row r="4384" spans="1:20" hidden="1">
      <c r="A4384" s="111" t="s">
        <v>4598</v>
      </c>
      <c r="B4384" s="153" t="str">
        <f>IFERROR(VLOOKUP(Proc[[#This Row],[App]],Table2[],3,0),"open")</f>
        <v>ok</v>
      </c>
      <c r="C4384" s="111" t="s">
        <v>369</v>
      </c>
      <c r="D4384" s="152" t="s">
        <v>7779</v>
      </c>
      <c r="E4384" s="152" t="s">
        <v>419</v>
      </c>
      <c r="F4384" s="153" t="s">
        <v>419</v>
      </c>
      <c r="G4384" s="111" t="s">
        <v>400</v>
      </c>
      <c r="H4384" s="112" t="str">
        <f>IF(Proc[[#This Row],[type]]="LFF (MDG-F)",MID(Proc[[#This Row],[Obj]],13,10),"")</f>
        <v/>
      </c>
      <c r="I4384" s="152"/>
      <c r="J4384" s="112" t="b">
        <f>Proc[[#This Row],[Requested]]=Proc[[#This Row],[CurrentParent]]</f>
        <v>1</v>
      </c>
      <c r="K4384" s="153" t="str">
        <f>IF(Proc[[#This Row],[Author]]="Marcela Urrego",VLOOKUP(LEFT(Proc[[#This Row],[Requested]],1),Table3[#All],2,0),VLOOKUP(Proc[[#This Row],[Author]],Table4[],2,0))</f>
        <v>EL</v>
      </c>
      <c r="L4384" s="112" t="s">
        <v>4537</v>
      </c>
      <c r="M4384" s="121">
        <v>45947</v>
      </c>
      <c r="N4384" s="122"/>
      <c r="O4384" s="122"/>
      <c r="P4384" s="121" t="str">
        <f ca="1">IF(Proc[[#This Row],[DaysAgeing]]&gt;5,"yep","on track")</f>
        <v>yep</v>
      </c>
      <c r="Q4384" s="2">
        <f ca="1">IF(Proc[[#This Row],[DateClosed]]="",ABS(NETWORKDAYS(Proc[[#This Row],[DateOpened]],TODAY()))-1,ABS(NETWORKDAYS(Proc[[#This Row],[DateOpened]],Proc[[#This Row],[DateClosed]]))-1)</f>
        <v>120</v>
      </c>
      <c r="R4384" s="121" t="s">
        <v>4125</v>
      </c>
      <c r="S4384" s="112"/>
      <c r="T4384" s="153">
        <v>4383</v>
      </c>
    </row>
    <row r="4385" spans="1:20" hidden="1">
      <c r="A4385" s="111" t="s">
        <v>4598</v>
      </c>
      <c r="B4385" s="112" t="str">
        <f>IFERROR(VLOOKUP(Proc[[#This Row],[App]],Table2[],3,0),"open")</f>
        <v>ok</v>
      </c>
      <c r="C4385" s="111" t="s">
        <v>369</v>
      </c>
      <c r="D4385" s="152" t="s">
        <v>9549</v>
      </c>
      <c r="E4385" s="152" t="s">
        <v>1876</v>
      </c>
      <c r="F4385" s="112" t="s">
        <v>1876</v>
      </c>
      <c r="G4385" s="111" t="s">
        <v>400</v>
      </c>
      <c r="H4385" s="112" t="str">
        <f>IF(Proc[[#This Row],[type]]="LFF (MDG-F)",MID(Proc[[#This Row],[Obj]],13,10),"")</f>
        <v/>
      </c>
      <c r="I4385" s="152"/>
      <c r="J4385" s="112" t="b">
        <f>Proc[[#This Row],[Requested]]=Proc[[#This Row],[CurrentParent]]</f>
        <v>1</v>
      </c>
      <c r="K4385" s="112" t="str">
        <f>IF(Proc[[#This Row],[Author]]="Marcela Urrego",VLOOKUP(LEFT(Proc[[#This Row],[Requested]],1),Table3[#All],2,0),VLOOKUP(Proc[[#This Row],[Author]],Table4[],2,0))</f>
        <v>EL</v>
      </c>
      <c r="L4385" s="112" t="s">
        <v>4537</v>
      </c>
      <c r="M4385" s="121">
        <v>45947</v>
      </c>
      <c r="N4385" s="122"/>
      <c r="O4385" s="122"/>
      <c r="P4385" s="121" t="str">
        <f ca="1">IF(Proc[[#This Row],[DaysAgeing]]&gt;5,"yep","on track")</f>
        <v>yep</v>
      </c>
      <c r="Q4385" s="2">
        <f ca="1">IF(Proc[[#This Row],[DateClosed]]="",ABS(NETWORKDAYS(Proc[[#This Row],[DateOpened]],TODAY()))-1,ABS(NETWORKDAYS(Proc[[#This Row],[DateOpened]],Proc[[#This Row],[DateClosed]]))-1)</f>
        <v>120</v>
      </c>
      <c r="R4385" s="121" t="s">
        <v>4125</v>
      </c>
      <c r="S4385" s="112"/>
      <c r="T4385" s="153">
        <v>4384</v>
      </c>
    </row>
    <row r="4386" spans="1:20" hidden="1">
      <c r="A4386" s="111" t="s">
        <v>4598</v>
      </c>
      <c r="B4386" s="112" t="str">
        <f>IFERROR(VLOOKUP(Proc[[#This Row],[App]],Table2[],3,0),"open")</f>
        <v>ok</v>
      </c>
      <c r="C4386" s="111" t="s">
        <v>369</v>
      </c>
      <c r="D4386" s="152" t="s">
        <v>9550</v>
      </c>
      <c r="E4386" s="152" t="s">
        <v>1876</v>
      </c>
      <c r="F4386" s="112" t="s">
        <v>1876</v>
      </c>
      <c r="G4386" s="111" t="s">
        <v>400</v>
      </c>
      <c r="H4386" s="112" t="str">
        <f>IF(Proc[[#This Row],[type]]="LFF (MDG-F)",MID(Proc[[#This Row],[Obj]],13,10),"")</f>
        <v/>
      </c>
      <c r="I4386" s="152"/>
      <c r="J4386" s="112" t="b">
        <f>Proc[[#This Row],[Requested]]=Proc[[#This Row],[CurrentParent]]</f>
        <v>1</v>
      </c>
      <c r="K4386" s="112" t="str">
        <f>IF(Proc[[#This Row],[Author]]="Marcela Urrego",VLOOKUP(LEFT(Proc[[#This Row],[Requested]],1),Table3[#All],2,0),VLOOKUP(Proc[[#This Row],[Author]],Table4[],2,0))</f>
        <v>EL</v>
      </c>
      <c r="L4386" s="112" t="s">
        <v>4537</v>
      </c>
      <c r="M4386" s="121">
        <v>45947</v>
      </c>
      <c r="N4386" s="122"/>
      <c r="O4386" s="122"/>
      <c r="P4386" s="121" t="str">
        <f ca="1">IF(Proc[[#This Row],[DaysAgeing]]&gt;5,"yep","on track")</f>
        <v>yep</v>
      </c>
      <c r="Q4386" s="2">
        <f ca="1">IF(Proc[[#This Row],[DateClosed]]="",ABS(NETWORKDAYS(Proc[[#This Row],[DateOpened]],TODAY()))-1,ABS(NETWORKDAYS(Proc[[#This Row],[DateOpened]],Proc[[#This Row],[DateClosed]]))-1)</f>
        <v>120</v>
      </c>
      <c r="R4386" s="121" t="s">
        <v>4125</v>
      </c>
      <c r="S4386" s="112"/>
      <c r="T4386" s="153">
        <v>4385</v>
      </c>
    </row>
    <row r="4387" spans="1:20" hidden="1">
      <c r="A4387" s="111" t="s">
        <v>4598</v>
      </c>
      <c r="B4387" s="112" t="str">
        <f>IFERROR(VLOOKUP(Proc[[#This Row],[App]],Table2[],3,0),"open")</f>
        <v>ok</v>
      </c>
      <c r="C4387" s="111" t="s">
        <v>369</v>
      </c>
      <c r="D4387" s="152" t="s">
        <v>9551</v>
      </c>
      <c r="E4387" s="152" t="s">
        <v>1876</v>
      </c>
      <c r="F4387" s="112" t="s">
        <v>1876</v>
      </c>
      <c r="G4387" s="111" t="s">
        <v>400</v>
      </c>
      <c r="H4387" s="112" t="str">
        <f>IF(Proc[[#This Row],[type]]="LFF (MDG-F)",MID(Proc[[#This Row],[Obj]],13,10),"")</f>
        <v/>
      </c>
      <c r="I4387" s="152"/>
      <c r="J4387" s="112" t="b">
        <f>Proc[[#This Row],[Requested]]=Proc[[#This Row],[CurrentParent]]</f>
        <v>1</v>
      </c>
      <c r="K4387" s="112" t="str">
        <f>IF(Proc[[#This Row],[Author]]="Marcela Urrego",VLOOKUP(LEFT(Proc[[#This Row],[Requested]],1),Table3[#All],2,0),VLOOKUP(Proc[[#This Row],[Author]],Table4[],2,0))</f>
        <v>EL</v>
      </c>
      <c r="L4387" s="112" t="s">
        <v>4537</v>
      </c>
      <c r="M4387" s="121">
        <v>45947</v>
      </c>
      <c r="N4387" s="122"/>
      <c r="O4387" s="122"/>
      <c r="P4387" s="121" t="str">
        <f ca="1">IF(Proc[[#This Row],[DaysAgeing]]&gt;5,"yep","on track")</f>
        <v>yep</v>
      </c>
      <c r="Q4387" s="2">
        <f ca="1">IF(Proc[[#This Row],[DateClosed]]="",ABS(NETWORKDAYS(Proc[[#This Row],[DateOpened]],TODAY()))-1,ABS(NETWORKDAYS(Proc[[#This Row],[DateOpened]],Proc[[#This Row],[DateClosed]]))-1)</f>
        <v>120</v>
      </c>
      <c r="R4387" s="121" t="s">
        <v>4125</v>
      </c>
      <c r="S4387" s="112"/>
      <c r="T4387" s="153">
        <v>4386</v>
      </c>
    </row>
    <row r="4388" spans="1:20" hidden="1">
      <c r="A4388" s="111" t="s">
        <v>4598</v>
      </c>
      <c r="B4388" s="112" t="str">
        <f>IFERROR(VLOOKUP(Proc[[#This Row],[App]],Table2[],3,0),"open")</f>
        <v>ok</v>
      </c>
      <c r="C4388" s="111" t="s">
        <v>369</v>
      </c>
      <c r="D4388" s="152" t="s">
        <v>9552</v>
      </c>
      <c r="E4388" s="152" t="s">
        <v>1876</v>
      </c>
      <c r="F4388" s="112" t="s">
        <v>1876</v>
      </c>
      <c r="G4388" s="111" t="s">
        <v>400</v>
      </c>
      <c r="H4388" s="112" t="str">
        <f>IF(Proc[[#This Row],[type]]="LFF (MDG-F)",MID(Proc[[#This Row],[Obj]],13,10),"")</f>
        <v/>
      </c>
      <c r="I4388" s="152"/>
      <c r="J4388" s="112" t="b">
        <f>Proc[[#This Row],[Requested]]=Proc[[#This Row],[CurrentParent]]</f>
        <v>1</v>
      </c>
      <c r="K4388" s="112" t="str">
        <f>IF(Proc[[#This Row],[Author]]="Marcela Urrego",VLOOKUP(LEFT(Proc[[#This Row],[Requested]],1),Table3[#All],2,0),VLOOKUP(Proc[[#This Row],[Author]],Table4[],2,0))</f>
        <v>EL</v>
      </c>
      <c r="L4388" s="112" t="s">
        <v>4537</v>
      </c>
      <c r="M4388" s="121">
        <v>45947</v>
      </c>
      <c r="N4388" s="122"/>
      <c r="O4388" s="122"/>
      <c r="P4388" s="121" t="str">
        <f ca="1">IF(Proc[[#This Row],[DaysAgeing]]&gt;5,"yep","on track")</f>
        <v>yep</v>
      </c>
      <c r="Q4388" s="2">
        <f ca="1">IF(Proc[[#This Row],[DateClosed]]="",ABS(NETWORKDAYS(Proc[[#This Row],[DateOpened]],TODAY()))-1,ABS(NETWORKDAYS(Proc[[#This Row],[DateOpened]],Proc[[#This Row],[DateClosed]]))-1)</f>
        <v>120</v>
      </c>
      <c r="R4388" s="121" t="s">
        <v>4125</v>
      </c>
      <c r="S4388" s="112"/>
      <c r="T4388" s="153">
        <v>4387</v>
      </c>
    </row>
    <row r="4389" spans="1:20" hidden="1">
      <c r="A4389" s="111" t="s">
        <v>4598</v>
      </c>
      <c r="B4389" s="112" t="str">
        <f>IFERROR(VLOOKUP(Proc[[#This Row],[App]],Table2[],3,0),"open")</f>
        <v>ok</v>
      </c>
      <c r="C4389" s="111" t="s">
        <v>369</v>
      </c>
      <c r="D4389" s="152" t="s">
        <v>9553</v>
      </c>
      <c r="E4389" s="152" t="s">
        <v>419</v>
      </c>
      <c r="F4389" s="112" t="s">
        <v>419</v>
      </c>
      <c r="G4389" s="111" t="s">
        <v>400</v>
      </c>
      <c r="H4389" s="112" t="str">
        <f>IF(Proc[[#This Row],[type]]="LFF (MDG-F)",MID(Proc[[#This Row],[Obj]],13,10),"")</f>
        <v/>
      </c>
      <c r="I4389" s="152"/>
      <c r="J4389" s="112" t="b">
        <f>Proc[[#This Row],[Requested]]=Proc[[#This Row],[CurrentParent]]</f>
        <v>1</v>
      </c>
      <c r="K4389" s="112" t="str">
        <f>IF(Proc[[#This Row],[Author]]="Marcela Urrego",VLOOKUP(LEFT(Proc[[#This Row],[Requested]],1),Table3[#All],2,0),VLOOKUP(Proc[[#This Row],[Author]],Table4[],2,0))</f>
        <v>EL</v>
      </c>
      <c r="L4389" s="112" t="s">
        <v>4537</v>
      </c>
      <c r="M4389" s="121">
        <v>45947</v>
      </c>
      <c r="N4389" s="122"/>
      <c r="O4389" s="122"/>
      <c r="P4389" s="121" t="str">
        <f ca="1">IF(Proc[[#This Row],[DaysAgeing]]&gt;5,"yep","on track")</f>
        <v>yep</v>
      </c>
      <c r="Q4389" s="2">
        <f ca="1">IF(Proc[[#This Row],[DateClosed]]="",ABS(NETWORKDAYS(Proc[[#This Row],[DateOpened]],TODAY()))-1,ABS(NETWORKDAYS(Proc[[#This Row],[DateOpened]],Proc[[#This Row],[DateClosed]]))-1)</f>
        <v>120</v>
      </c>
      <c r="R4389" s="121" t="s">
        <v>4125</v>
      </c>
      <c r="S4389" s="112"/>
      <c r="T4389" s="153">
        <v>4388</v>
      </c>
    </row>
    <row r="4390" spans="1:20" hidden="1">
      <c r="A4390" s="111" t="s">
        <v>4598</v>
      </c>
      <c r="B4390" s="112" t="str">
        <f>IFERROR(VLOOKUP(Proc[[#This Row],[App]],Table2[],3,0),"open")</f>
        <v>ok</v>
      </c>
      <c r="C4390" s="111" t="s">
        <v>369</v>
      </c>
      <c r="D4390" s="152" t="s">
        <v>9554</v>
      </c>
      <c r="E4390" s="152" t="s">
        <v>1876</v>
      </c>
      <c r="F4390" s="112" t="s">
        <v>1876</v>
      </c>
      <c r="G4390" s="111" t="s">
        <v>400</v>
      </c>
      <c r="H4390" s="112" t="str">
        <f>IF(Proc[[#This Row],[type]]="LFF (MDG-F)",MID(Proc[[#This Row],[Obj]],13,10),"")</f>
        <v/>
      </c>
      <c r="I4390" s="152"/>
      <c r="J4390" s="112" t="b">
        <f>Proc[[#This Row],[Requested]]=Proc[[#This Row],[CurrentParent]]</f>
        <v>1</v>
      </c>
      <c r="K4390" s="112" t="str">
        <f>IF(Proc[[#This Row],[Author]]="Marcela Urrego",VLOOKUP(LEFT(Proc[[#This Row],[Requested]],1),Table3[#All],2,0),VLOOKUP(Proc[[#This Row],[Author]],Table4[],2,0))</f>
        <v>EL</v>
      </c>
      <c r="L4390" s="112" t="s">
        <v>4537</v>
      </c>
      <c r="M4390" s="121">
        <v>45947</v>
      </c>
      <c r="N4390" s="122"/>
      <c r="O4390" s="122"/>
      <c r="P4390" s="121" t="str">
        <f ca="1">IF(Proc[[#This Row],[DaysAgeing]]&gt;5,"yep","on track")</f>
        <v>yep</v>
      </c>
      <c r="Q4390" s="2">
        <f ca="1">IF(Proc[[#This Row],[DateClosed]]="",ABS(NETWORKDAYS(Proc[[#This Row],[DateOpened]],TODAY()))-1,ABS(NETWORKDAYS(Proc[[#This Row],[DateOpened]],Proc[[#This Row],[DateClosed]]))-1)</f>
        <v>120</v>
      </c>
      <c r="R4390" s="121" t="s">
        <v>4125</v>
      </c>
      <c r="S4390" s="112"/>
      <c r="T4390" s="153">
        <v>4389</v>
      </c>
    </row>
    <row r="4391" spans="1:20" hidden="1">
      <c r="A4391" s="111" t="s">
        <v>4598</v>
      </c>
      <c r="B4391" s="112" t="str">
        <f>IFERROR(VLOOKUP(Proc[[#This Row],[App]],Table2[],3,0),"open")</f>
        <v>ok</v>
      </c>
      <c r="C4391" s="111" t="s">
        <v>369</v>
      </c>
      <c r="D4391" s="152" t="s">
        <v>9555</v>
      </c>
      <c r="E4391" s="152" t="s">
        <v>1876</v>
      </c>
      <c r="F4391" s="112" t="s">
        <v>1876</v>
      </c>
      <c r="G4391" s="111" t="s">
        <v>400</v>
      </c>
      <c r="H4391" s="112" t="str">
        <f>IF(Proc[[#This Row],[type]]="LFF (MDG-F)",MID(Proc[[#This Row],[Obj]],13,10),"")</f>
        <v/>
      </c>
      <c r="I4391" s="152"/>
      <c r="J4391" s="112" t="b">
        <f>Proc[[#This Row],[Requested]]=Proc[[#This Row],[CurrentParent]]</f>
        <v>1</v>
      </c>
      <c r="K4391" s="112" t="str">
        <f>IF(Proc[[#This Row],[Author]]="Marcela Urrego",VLOOKUP(LEFT(Proc[[#This Row],[Requested]],1),Table3[#All],2,0),VLOOKUP(Proc[[#This Row],[Author]],Table4[],2,0))</f>
        <v>EL</v>
      </c>
      <c r="L4391" s="112" t="s">
        <v>4537</v>
      </c>
      <c r="M4391" s="121">
        <v>45947</v>
      </c>
      <c r="N4391" s="122"/>
      <c r="O4391" s="122"/>
      <c r="P4391" s="121" t="str">
        <f ca="1">IF(Proc[[#This Row],[DaysAgeing]]&gt;5,"yep","on track")</f>
        <v>yep</v>
      </c>
      <c r="Q4391" s="2">
        <f ca="1">IF(Proc[[#This Row],[DateClosed]]="",ABS(NETWORKDAYS(Proc[[#This Row],[DateOpened]],TODAY()))-1,ABS(NETWORKDAYS(Proc[[#This Row],[DateOpened]],Proc[[#This Row],[DateClosed]]))-1)</f>
        <v>120</v>
      </c>
      <c r="R4391" s="121" t="s">
        <v>4125</v>
      </c>
      <c r="S4391" s="112"/>
      <c r="T4391" s="153">
        <v>4390</v>
      </c>
    </row>
    <row r="4392" spans="1:20" hidden="1">
      <c r="A4392" t="s">
        <v>4601</v>
      </c>
      <c r="B4392" s="153" t="str">
        <f>IFERROR(VLOOKUP(Proc[[#This Row],[App]],Table2[],3,0),"open")</f>
        <v>ok</v>
      </c>
      <c r="C4392" t="s">
        <v>369</v>
      </c>
      <c r="D4392" s="152" t="s">
        <v>9556</v>
      </c>
      <c r="E4392" s="152" t="s">
        <v>4602</v>
      </c>
      <c r="F4392" s="153" t="s">
        <v>4602</v>
      </c>
      <c r="G4392" s="111" t="s">
        <v>406</v>
      </c>
      <c r="H4392" s="112" t="str">
        <f>IF(Proc[[#This Row],[type]]="LFF (MDG-F)",MID(Proc[[#This Row],[Obj]],13,10),"")</f>
        <v>2053R00001</v>
      </c>
      <c r="I4392" s="152"/>
      <c r="J4392" s="112" t="b">
        <f>Proc[[#This Row],[Requested]]=Proc[[#This Row],[CurrentParent]]</f>
        <v>1</v>
      </c>
      <c r="K4392" s="153" t="str">
        <f>IF(Proc[[#This Row],[Author]]="Marcela Urrego",VLOOKUP(LEFT(Proc[[#This Row],[Requested]],1),Table3[#All],2,0),VLOOKUP(Proc[[#This Row],[Author]],Table4[],2,0))</f>
        <v>LS</v>
      </c>
      <c r="L4392" s="112" t="s">
        <v>4537</v>
      </c>
      <c r="M4392" s="121">
        <v>45952</v>
      </c>
      <c r="N4392" s="122"/>
      <c r="O4392" s="122"/>
      <c r="P4392" s="121" t="str">
        <f ca="1">IF(Proc[[#This Row],[DaysAgeing]]&gt;5,"yep","on track")</f>
        <v>yep</v>
      </c>
      <c r="Q4392" s="2">
        <f ca="1">IF(Proc[[#This Row],[DateClosed]]="",ABS(NETWORKDAYS(Proc[[#This Row],[DateOpened]],TODAY()))-1,ABS(NETWORKDAYS(Proc[[#This Row],[DateOpened]],Proc[[#This Row],[DateClosed]]))-1)</f>
        <v>117</v>
      </c>
      <c r="R4392" s="121" t="s">
        <v>488</v>
      </c>
      <c r="S4392" s="112"/>
      <c r="T4392" s="153">
        <v>4391</v>
      </c>
    </row>
    <row r="4393" spans="1:20" hidden="1">
      <c r="A4393" s="111" t="s">
        <v>4601</v>
      </c>
      <c r="B4393" s="153" t="str">
        <f>IFERROR(VLOOKUP(Proc[[#This Row],[App]],Table2[],3,0),"open")</f>
        <v>ok</v>
      </c>
      <c r="C4393" s="111" t="s">
        <v>369</v>
      </c>
      <c r="D4393" s="152" t="s">
        <v>9557</v>
      </c>
      <c r="E4393" s="152" t="s">
        <v>4602</v>
      </c>
      <c r="F4393" s="112" t="s">
        <v>4602</v>
      </c>
      <c r="G4393" s="111" t="s">
        <v>406</v>
      </c>
      <c r="H4393" s="112" t="str">
        <f>IF(Proc[[#This Row],[type]]="LFF (MDG-F)",MID(Proc[[#This Row],[Obj]],13,10),"")</f>
        <v>2123R00004</v>
      </c>
      <c r="I4393" s="152"/>
      <c r="J4393" s="112" t="b">
        <f>Proc[[#This Row],[Requested]]=Proc[[#This Row],[CurrentParent]]</f>
        <v>1</v>
      </c>
      <c r="K4393" s="153" t="str">
        <f>IF(Proc[[#This Row],[Author]]="Marcela Urrego",VLOOKUP(LEFT(Proc[[#This Row],[Requested]],1),Table3[#All],2,0),VLOOKUP(Proc[[#This Row],[Author]],Table4[],2,0))</f>
        <v>LS</v>
      </c>
      <c r="L4393" s="112" t="s">
        <v>4537</v>
      </c>
      <c r="M4393" s="121">
        <v>45952</v>
      </c>
      <c r="N4393" s="122"/>
      <c r="O4393" s="122"/>
      <c r="P4393" s="121" t="str">
        <f ca="1">IF(Proc[[#This Row],[DaysAgeing]]&gt;5,"yep","on track")</f>
        <v>yep</v>
      </c>
      <c r="Q4393" s="2">
        <f ca="1">IF(Proc[[#This Row],[DateClosed]]="",ABS(NETWORKDAYS(Proc[[#This Row],[DateOpened]],TODAY()))-1,ABS(NETWORKDAYS(Proc[[#This Row],[DateOpened]],Proc[[#This Row],[DateClosed]]))-1)</f>
        <v>117</v>
      </c>
      <c r="R4393" s="121" t="s">
        <v>488</v>
      </c>
      <c r="S4393" s="112"/>
      <c r="T4393" s="153">
        <v>4392</v>
      </c>
    </row>
    <row r="4394" spans="1:20" hidden="1">
      <c r="A4394" s="111" t="s">
        <v>4601</v>
      </c>
      <c r="B4394" s="112" t="str">
        <f>IFERROR(VLOOKUP(Proc[[#This Row],[App]],Table2[],3,0),"open")</f>
        <v>ok</v>
      </c>
      <c r="C4394" s="111" t="s">
        <v>369</v>
      </c>
      <c r="D4394" s="152" t="s">
        <v>9558</v>
      </c>
      <c r="E4394" s="152" t="s">
        <v>4602</v>
      </c>
      <c r="F4394" s="112" t="s">
        <v>4602</v>
      </c>
      <c r="G4394" t="s">
        <v>400</v>
      </c>
      <c r="H4394" s="112" t="str">
        <f>IF(Proc[[#This Row],[type]]="LFF (MDG-F)",MID(Proc[[#This Row],[Obj]],13,10),"")</f>
        <v/>
      </c>
      <c r="I4394" s="152"/>
      <c r="J4394" s="112" t="b">
        <f>Proc[[#This Row],[Requested]]=Proc[[#This Row],[CurrentParent]]</f>
        <v>1</v>
      </c>
      <c r="K4394" s="112" t="str">
        <f>IF(Proc[[#This Row],[Author]]="Marcela Urrego",VLOOKUP(LEFT(Proc[[#This Row],[Requested]],1),Table3[#All],2,0),VLOOKUP(Proc[[#This Row],[Author]],Table4[],2,0))</f>
        <v>LS</v>
      </c>
      <c r="L4394" s="112" t="s">
        <v>4537</v>
      </c>
      <c r="M4394" s="121">
        <v>45952</v>
      </c>
      <c r="N4394" s="122"/>
      <c r="O4394" s="122"/>
      <c r="P4394" s="121" t="str">
        <f ca="1">IF(Proc[[#This Row],[DaysAgeing]]&gt;5,"yep","on track")</f>
        <v>yep</v>
      </c>
      <c r="Q4394" s="2">
        <f ca="1">IF(Proc[[#This Row],[DateClosed]]="",ABS(NETWORKDAYS(Proc[[#This Row],[DateOpened]],TODAY()))-1,ABS(NETWORKDAYS(Proc[[#This Row],[DateOpened]],Proc[[#This Row],[DateClosed]]))-1)</f>
        <v>117</v>
      </c>
      <c r="R4394" s="121" t="s">
        <v>488</v>
      </c>
      <c r="S4394" s="112"/>
      <c r="T4394" s="153">
        <v>4393</v>
      </c>
    </row>
    <row r="4395" spans="1:20" hidden="1">
      <c r="A4395" s="111" t="s">
        <v>4601</v>
      </c>
      <c r="B4395" s="112" t="str">
        <f>IFERROR(VLOOKUP(Proc[[#This Row],[App]],Table2[],3,0),"open")</f>
        <v>ok</v>
      </c>
      <c r="C4395" s="111" t="s">
        <v>369</v>
      </c>
      <c r="D4395" s="152" t="s">
        <v>7002</v>
      </c>
      <c r="E4395" s="152" t="s">
        <v>4602</v>
      </c>
      <c r="F4395" s="112" t="s">
        <v>4602</v>
      </c>
      <c r="G4395" s="111" t="s">
        <v>400</v>
      </c>
      <c r="H4395" s="112" t="str">
        <f>IF(Proc[[#This Row],[type]]="LFF (MDG-F)",MID(Proc[[#This Row],[Obj]],13,10),"")</f>
        <v/>
      </c>
      <c r="I4395" s="152"/>
      <c r="J4395" s="112" t="b">
        <f>Proc[[#This Row],[Requested]]=Proc[[#This Row],[CurrentParent]]</f>
        <v>1</v>
      </c>
      <c r="K4395" s="112" t="str">
        <f>IF(Proc[[#This Row],[Author]]="Marcela Urrego",VLOOKUP(LEFT(Proc[[#This Row],[Requested]],1),Table3[#All],2,0),VLOOKUP(Proc[[#This Row],[Author]],Table4[],2,0))</f>
        <v>LS</v>
      </c>
      <c r="L4395" s="112" t="s">
        <v>4537</v>
      </c>
      <c r="M4395" s="121">
        <v>45952</v>
      </c>
      <c r="N4395" s="122"/>
      <c r="O4395" s="122"/>
      <c r="P4395" s="121" t="str">
        <f ca="1">IF(Proc[[#This Row],[DaysAgeing]]&gt;5,"yep","on track")</f>
        <v>yep</v>
      </c>
      <c r="Q4395" s="2">
        <f ca="1">IF(Proc[[#This Row],[DateClosed]]="",ABS(NETWORKDAYS(Proc[[#This Row],[DateOpened]],TODAY()))-1,ABS(NETWORKDAYS(Proc[[#This Row],[DateOpened]],Proc[[#This Row],[DateClosed]]))-1)</f>
        <v>117</v>
      </c>
      <c r="R4395" s="121" t="s">
        <v>488</v>
      </c>
      <c r="S4395" s="112"/>
      <c r="T4395" s="153">
        <v>4394</v>
      </c>
    </row>
    <row r="4396" spans="1:20" hidden="1">
      <c r="A4396" t="s">
        <v>4603</v>
      </c>
      <c r="B4396" s="112" t="str">
        <f>IFERROR(VLOOKUP(Proc[[#This Row],[App]],Table2[],3,0),"open")</f>
        <v>ok</v>
      </c>
      <c r="C4396" s="111" t="s">
        <v>369</v>
      </c>
      <c r="D4396" s="152" t="s">
        <v>4577</v>
      </c>
      <c r="E4396" s="152" t="s">
        <v>4582</v>
      </c>
      <c r="F4396" s="112" t="s">
        <v>4582</v>
      </c>
      <c r="G4396" s="111" t="s">
        <v>400</v>
      </c>
      <c r="H4396" s="112" t="str">
        <f>IF(Proc[[#This Row],[type]]="LFF (MDG-F)",MID(Proc[[#This Row],[Obj]],13,10),"")</f>
        <v/>
      </c>
      <c r="I4396" s="152"/>
      <c r="J4396" s="112" t="b">
        <f>Proc[[#This Row],[Requested]]=Proc[[#This Row],[CurrentParent]]</f>
        <v>1</v>
      </c>
      <c r="K4396" s="112" t="str">
        <f>IF(Proc[[#This Row],[Author]]="Marcela Urrego",VLOOKUP(LEFT(Proc[[#This Row],[Requested]],1),Table3[#All],2,0),VLOOKUP(Proc[[#This Row],[Author]],Table4[],2,0))</f>
        <v>LS</v>
      </c>
      <c r="L4396" s="112" t="s">
        <v>4537</v>
      </c>
      <c r="M4396" s="121">
        <v>45952</v>
      </c>
      <c r="N4396" s="122"/>
      <c r="O4396" s="122"/>
      <c r="P4396" s="121" t="str">
        <f ca="1">IF(Proc[[#This Row],[DaysAgeing]]&gt;5,"yep","on track")</f>
        <v>yep</v>
      </c>
      <c r="Q4396" s="2">
        <f ca="1">IF(Proc[[#This Row],[DateClosed]]="",ABS(NETWORKDAYS(Proc[[#This Row],[DateOpened]],TODAY()))-1,ABS(NETWORKDAYS(Proc[[#This Row],[DateOpened]],Proc[[#This Row],[DateClosed]]))-1)</f>
        <v>117</v>
      </c>
      <c r="R4396" s="121" t="s">
        <v>488</v>
      </c>
      <c r="S4396" s="112"/>
      <c r="T4396" s="153">
        <v>4395</v>
      </c>
    </row>
    <row r="4397" spans="1:20" hidden="1">
      <c r="A4397" s="111" t="s">
        <v>4603</v>
      </c>
      <c r="B4397" s="112" t="str">
        <f>IFERROR(VLOOKUP(Proc[[#This Row],[App]],Table2[],3,0),"open")</f>
        <v>ok</v>
      </c>
      <c r="C4397" s="111" t="s">
        <v>369</v>
      </c>
      <c r="D4397" s="152" t="s">
        <v>4589</v>
      </c>
      <c r="E4397" s="152" t="s">
        <v>4590</v>
      </c>
      <c r="F4397" s="112" t="s">
        <v>4590</v>
      </c>
      <c r="G4397" s="111" t="s">
        <v>400</v>
      </c>
      <c r="H4397" s="112" t="str">
        <f>IF(Proc[[#This Row],[type]]="LFF (MDG-F)",MID(Proc[[#This Row],[Obj]],13,10),"")</f>
        <v/>
      </c>
      <c r="I4397" s="152"/>
      <c r="J4397" s="112" t="b">
        <f>Proc[[#This Row],[Requested]]=Proc[[#This Row],[CurrentParent]]</f>
        <v>1</v>
      </c>
      <c r="K4397" s="112" t="str">
        <f>IF(Proc[[#This Row],[Author]]="Marcela Urrego",VLOOKUP(LEFT(Proc[[#This Row],[Requested]],1),Table3[#All],2,0),VLOOKUP(Proc[[#This Row],[Author]],Table4[],2,0))</f>
        <v>LS</v>
      </c>
      <c r="L4397" s="112" t="s">
        <v>4537</v>
      </c>
      <c r="M4397" s="121">
        <v>45952</v>
      </c>
      <c r="N4397" s="122"/>
      <c r="O4397" s="122"/>
      <c r="P4397" s="121" t="str">
        <f ca="1">IF(Proc[[#This Row],[DaysAgeing]]&gt;5,"yep","on track")</f>
        <v>yep</v>
      </c>
      <c r="Q4397" s="2">
        <f ca="1">IF(Proc[[#This Row],[DateClosed]]="",ABS(NETWORKDAYS(Proc[[#This Row],[DateOpened]],TODAY()))-1,ABS(NETWORKDAYS(Proc[[#This Row],[DateOpened]],Proc[[#This Row],[DateClosed]]))-1)</f>
        <v>117</v>
      </c>
      <c r="R4397" s="121" t="s">
        <v>488</v>
      </c>
      <c r="S4397" s="112"/>
      <c r="T4397" s="153">
        <v>4396</v>
      </c>
    </row>
    <row r="4398" spans="1:20" hidden="1">
      <c r="A4398" t="s">
        <v>4604</v>
      </c>
      <c r="B4398" s="153" t="str">
        <f>IFERROR(VLOOKUP(Proc[[#This Row],[App]],Table2[],3,0),"open")</f>
        <v>ok</v>
      </c>
      <c r="C4398" s="111" t="s">
        <v>369</v>
      </c>
      <c r="D4398" s="152" t="s">
        <v>4606</v>
      </c>
      <c r="E4398" s="152" t="s">
        <v>4605</v>
      </c>
      <c r="F4398" s="153" t="s">
        <v>4605</v>
      </c>
      <c r="G4398" t="s">
        <v>406</v>
      </c>
      <c r="H4398" s="112" t="str">
        <f>IF(Proc[[#This Row],[type]]="LFF (MDG-F)",MID(Proc[[#This Row],[Obj]],13,10),"")</f>
        <v>DE01TAWA03</v>
      </c>
      <c r="I4398" s="152"/>
      <c r="J4398" s="112" t="b">
        <f>Proc[[#This Row],[Requested]]=Proc[[#This Row],[CurrentParent]]</f>
        <v>1</v>
      </c>
      <c r="K4398" s="153" t="str">
        <f>IF(Proc[[#This Row],[Author]]="Marcela Urrego",VLOOKUP(LEFT(Proc[[#This Row],[Requested]],1),Table3[#All],2,0),VLOOKUP(Proc[[#This Row],[Author]],Table4[],2,0))</f>
        <v>EL</v>
      </c>
      <c r="L4398" s="112" t="s">
        <v>4537</v>
      </c>
      <c r="M4398" s="121">
        <v>45952</v>
      </c>
      <c r="N4398" s="122"/>
      <c r="O4398" s="122"/>
      <c r="P4398" s="121" t="str">
        <f ca="1">IF(Proc[[#This Row],[DaysAgeing]]&gt;5,"yep","on track")</f>
        <v>yep</v>
      </c>
      <c r="Q4398" s="2">
        <f ca="1">IF(Proc[[#This Row],[DateClosed]]="",ABS(NETWORKDAYS(Proc[[#This Row],[DateOpened]],TODAY()))-1,ABS(NETWORKDAYS(Proc[[#This Row],[DateOpened]],Proc[[#This Row],[DateClosed]]))-1)</f>
        <v>117</v>
      </c>
      <c r="R4398" s="121" t="s">
        <v>4626</v>
      </c>
      <c r="S4398" s="112"/>
      <c r="T4398" s="153">
        <v>4397</v>
      </c>
    </row>
    <row r="4399" spans="1:20" hidden="1">
      <c r="A4399" s="111" t="s">
        <v>4604</v>
      </c>
      <c r="B4399" s="153" t="str">
        <f>IFERROR(VLOOKUP(Proc[[#This Row],[App]],Table2[],3,0),"open")</f>
        <v>ok</v>
      </c>
      <c r="C4399" s="111" t="s">
        <v>369</v>
      </c>
      <c r="D4399" s="152" t="s">
        <v>4607</v>
      </c>
      <c r="E4399" s="152" t="s">
        <v>4605</v>
      </c>
      <c r="F4399" s="153" t="s">
        <v>4605</v>
      </c>
      <c r="G4399" s="111" t="s">
        <v>406</v>
      </c>
      <c r="H4399" s="112" t="str">
        <f>IF(Proc[[#This Row],[type]]="LFF (MDG-F)",MID(Proc[[#This Row],[Obj]],13,10),"")</f>
        <v>DE01TAWA04</v>
      </c>
      <c r="I4399" s="152"/>
      <c r="J4399" s="112" t="b">
        <f>Proc[[#This Row],[Requested]]=Proc[[#This Row],[CurrentParent]]</f>
        <v>1</v>
      </c>
      <c r="K4399" s="153" t="str">
        <f>IF(Proc[[#This Row],[Author]]="Marcela Urrego",VLOOKUP(LEFT(Proc[[#This Row],[Requested]],1),Table3[#All],2,0),VLOOKUP(Proc[[#This Row],[Author]],Table4[],2,0))</f>
        <v>EL</v>
      </c>
      <c r="L4399" s="112" t="s">
        <v>4537</v>
      </c>
      <c r="M4399" s="121">
        <v>45952</v>
      </c>
      <c r="N4399" s="122"/>
      <c r="O4399" s="122"/>
      <c r="P4399" s="121" t="str">
        <f ca="1">IF(Proc[[#This Row],[DaysAgeing]]&gt;5,"yep","on track")</f>
        <v>yep</v>
      </c>
      <c r="Q4399" s="2">
        <f ca="1">IF(Proc[[#This Row],[DateClosed]]="",ABS(NETWORKDAYS(Proc[[#This Row],[DateOpened]],TODAY()))-1,ABS(NETWORKDAYS(Proc[[#This Row],[DateOpened]],Proc[[#This Row],[DateClosed]]))-1)</f>
        <v>117</v>
      </c>
      <c r="R4399" s="121" t="s">
        <v>4626</v>
      </c>
      <c r="S4399" s="112"/>
      <c r="T4399" s="153">
        <v>4398</v>
      </c>
    </row>
    <row r="4400" spans="1:20" hidden="1">
      <c r="A4400" s="111" t="s">
        <v>4604</v>
      </c>
      <c r="B4400" s="153" t="str">
        <f>IFERROR(VLOOKUP(Proc[[#This Row],[App]],Table2[],3,0),"open")</f>
        <v>ok</v>
      </c>
      <c r="C4400" s="111" t="s">
        <v>369</v>
      </c>
      <c r="D4400" s="152" t="s">
        <v>4608</v>
      </c>
      <c r="E4400" s="152" t="s">
        <v>4605</v>
      </c>
      <c r="F4400" s="112" t="s">
        <v>4605</v>
      </c>
      <c r="G4400" s="111" t="s">
        <v>406</v>
      </c>
      <c r="H4400" s="112" t="str">
        <f>IF(Proc[[#This Row],[type]]="LFF (MDG-F)",MID(Proc[[#This Row],[Obj]],13,10),"")</f>
        <v>DE01TAWA10</v>
      </c>
      <c r="I4400" s="152"/>
      <c r="J4400" s="112" t="b">
        <f>Proc[[#This Row],[Requested]]=Proc[[#This Row],[CurrentParent]]</f>
        <v>1</v>
      </c>
      <c r="K4400" s="153" t="str">
        <f>IF(Proc[[#This Row],[Author]]="Marcela Urrego",VLOOKUP(LEFT(Proc[[#This Row],[Requested]],1),Table3[#All],2,0),VLOOKUP(Proc[[#This Row],[Author]],Table4[],2,0))</f>
        <v>EL</v>
      </c>
      <c r="L4400" s="112" t="s">
        <v>4537</v>
      </c>
      <c r="M4400" s="121">
        <v>45952</v>
      </c>
      <c r="N4400" s="122"/>
      <c r="O4400" s="122"/>
      <c r="P4400" s="121" t="str">
        <f ca="1">IF(Proc[[#This Row],[DaysAgeing]]&gt;5,"yep","on track")</f>
        <v>yep</v>
      </c>
      <c r="Q4400" s="2">
        <f ca="1">IF(Proc[[#This Row],[DateClosed]]="",ABS(NETWORKDAYS(Proc[[#This Row],[DateOpened]],TODAY()))-1,ABS(NETWORKDAYS(Proc[[#This Row],[DateOpened]],Proc[[#This Row],[DateClosed]]))-1)</f>
        <v>117</v>
      </c>
      <c r="R4400" s="121" t="s">
        <v>4626</v>
      </c>
      <c r="S4400" s="112"/>
      <c r="T4400" s="153">
        <v>4399</v>
      </c>
    </row>
    <row r="4401" spans="1:20" hidden="1">
      <c r="A4401" s="111" t="s">
        <v>4604</v>
      </c>
      <c r="B4401" s="153" t="str">
        <f>IFERROR(VLOOKUP(Proc[[#This Row],[App]],Table2[],3,0),"open")</f>
        <v>ok</v>
      </c>
      <c r="C4401" s="111" t="s">
        <v>369</v>
      </c>
      <c r="D4401" s="152" t="s">
        <v>4609</v>
      </c>
      <c r="E4401" s="152" t="s">
        <v>4605</v>
      </c>
      <c r="F4401" s="153" t="s">
        <v>4605</v>
      </c>
      <c r="G4401" s="111" t="s">
        <v>406</v>
      </c>
      <c r="H4401" s="112" t="str">
        <f>IF(Proc[[#This Row],[type]]="LFF (MDG-F)",MID(Proc[[#This Row],[Obj]],13,10),"")</f>
        <v>DE01TAWA20</v>
      </c>
      <c r="I4401" s="152"/>
      <c r="J4401" s="112" t="b">
        <f>Proc[[#This Row],[Requested]]=Proc[[#This Row],[CurrentParent]]</f>
        <v>1</v>
      </c>
      <c r="K4401" s="153" t="str">
        <f>IF(Proc[[#This Row],[Author]]="Marcela Urrego",VLOOKUP(LEFT(Proc[[#This Row],[Requested]],1),Table3[#All],2,0),VLOOKUP(Proc[[#This Row],[Author]],Table4[],2,0))</f>
        <v>EL</v>
      </c>
      <c r="L4401" s="112" t="s">
        <v>4537</v>
      </c>
      <c r="M4401" s="121">
        <v>45952</v>
      </c>
      <c r="N4401" s="122"/>
      <c r="O4401" s="122"/>
      <c r="P4401" s="121" t="str">
        <f ca="1">IF(Proc[[#This Row],[DaysAgeing]]&gt;5,"yep","on track")</f>
        <v>yep</v>
      </c>
      <c r="Q4401" s="2">
        <f ca="1">IF(Proc[[#This Row],[DateClosed]]="",ABS(NETWORKDAYS(Proc[[#This Row],[DateOpened]],TODAY()))-1,ABS(NETWORKDAYS(Proc[[#This Row],[DateOpened]],Proc[[#This Row],[DateClosed]]))-1)</f>
        <v>117</v>
      </c>
      <c r="R4401" s="121" t="s">
        <v>4626</v>
      </c>
      <c r="S4401" s="112"/>
      <c r="T4401" s="153">
        <v>4400</v>
      </c>
    </row>
    <row r="4402" spans="1:20" hidden="1">
      <c r="A4402" s="111" t="s">
        <v>4604</v>
      </c>
      <c r="B4402" s="112" t="str">
        <f>IFERROR(VLOOKUP(Proc[[#This Row],[App]],Table2[],3,0),"open")</f>
        <v>ok</v>
      </c>
      <c r="C4402" s="111" t="s">
        <v>369</v>
      </c>
      <c r="D4402" s="152" t="s">
        <v>4610</v>
      </c>
      <c r="E4402" s="152" t="s">
        <v>4605</v>
      </c>
      <c r="F4402" s="112" t="s">
        <v>4605</v>
      </c>
      <c r="G4402" s="111" t="s">
        <v>406</v>
      </c>
      <c r="H4402" s="112" t="str">
        <f>IF(Proc[[#This Row],[type]]="LFF (MDG-F)",MID(Proc[[#This Row],[Obj]],13,10),"")</f>
        <v>DE01TAWA31</v>
      </c>
      <c r="I4402" s="152"/>
      <c r="J4402" s="112" t="b">
        <f>Proc[[#This Row],[Requested]]=Proc[[#This Row],[CurrentParent]]</f>
        <v>1</v>
      </c>
      <c r="K4402" s="112" t="str">
        <f>IF(Proc[[#This Row],[Author]]="Marcela Urrego",VLOOKUP(LEFT(Proc[[#This Row],[Requested]],1),Table3[#All],2,0),VLOOKUP(Proc[[#This Row],[Author]],Table4[],2,0))</f>
        <v>EL</v>
      </c>
      <c r="L4402" s="112" t="s">
        <v>4537</v>
      </c>
      <c r="M4402" s="121">
        <v>45952</v>
      </c>
      <c r="N4402" s="122"/>
      <c r="O4402" s="122"/>
      <c r="P4402" s="121" t="str">
        <f ca="1">IF(Proc[[#This Row],[DaysAgeing]]&gt;5,"yep","on track")</f>
        <v>yep</v>
      </c>
      <c r="Q4402" s="2">
        <f ca="1">IF(Proc[[#This Row],[DateClosed]]="",ABS(NETWORKDAYS(Proc[[#This Row],[DateOpened]],TODAY()))-1,ABS(NETWORKDAYS(Proc[[#This Row],[DateOpened]],Proc[[#This Row],[DateClosed]]))-1)</f>
        <v>117</v>
      </c>
      <c r="R4402" s="121" t="s">
        <v>4626</v>
      </c>
      <c r="S4402" s="112"/>
      <c r="T4402" s="153">
        <v>4401</v>
      </c>
    </row>
    <row r="4403" spans="1:20" hidden="1">
      <c r="A4403" s="111" t="s">
        <v>4604</v>
      </c>
      <c r="B4403" s="153" t="str">
        <f>IFERROR(VLOOKUP(Proc[[#This Row],[App]],Table2[],3,0),"open")</f>
        <v>ok</v>
      </c>
      <c r="C4403" s="111" t="s">
        <v>369</v>
      </c>
      <c r="D4403" s="152" t="s">
        <v>4611</v>
      </c>
      <c r="E4403" s="152" t="s">
        <v>4605</v>
      </c>
      <c r="F4403" s="112" t="s">
        <v>4605</v>
      </c>
      <c r="G4403" s="111" t="s">
        <v>406</v>
      </c>
      <c r="H4403" s="112" t="str">
        <f>IF(Proc[[#This Row],[type]]="LFF (MDG-F)",MID(Proc[[#This Row],[Obj]],13,10),"")</f>
        <v>DE01TAWA32</v>
      </c>
      <c r="I4403" s="152"/>
      <c r="J4403" s="112" t="b">
        <f>Proc[[#This Row],[Requested]]=Proc[[#This Row],[CurrentParent]]</f>
        <v>1</v>
      </c>
      <c r="K4403" s="153" t="str">
        <f>IF(Proc[[#This Row],[Author]]="Marcela Urrego",VLOOKUP(LEFT(Proc[[#This Row],[Requested]],1),Table3[#All],2,0),VLOOKUP(Proc[[#This Row],[Author]],Table4[],2,0))</f>
        <v>EL</v>
      </c>
      <c r="L4403" s="112" t="s">
        <v>4537</v>
      </c>
      <c r="M4403" s="121">
        <v>45952</v>
      </c>
      <c r="N4403" s="122"/>
      <c r="O4403" s="122"/>
      <c r="P4403" s="121" t="str">
        <f ca="1">IF(Proc[[#This Row],[DaysAgeing]]&gt;5,"yep","on track")</f>
        <v>yep</v>
      </c>
      <c r="Q4403" s="2">
        <f ca="1">IF(Proc[[#This Row],[DateClosed]]="",ABS(NETWORKDAYS(Proc[[#This Row],[DateOpened]],TODAY()))-1,ABS(NETWORKDAYS(Proc[[#This Row],[DateOpened]],Proc[[#This Row],[DateClosed]]))-1)</f>
        <v>117</v>
      </c>
      <c r="R4403" s="121" t="s">
        <v>4626</v>
      </c>
      <c r="S4403" s="112"/>
      <c r="T4403" s="153">
        <v>4402</v>
      </c>
    </row>
    <row r="4404" spans="1:20" hidden="1">
      <c r="A4404" s="111" t="s">
        <v>4604</v>
      </c>
      <c r="B4404" s="153" t="str">
        <f>IFERROR(VLOOKUP(Proc[[#This Row],[App]],Table2[],3,0),"open")</f>
        <v>ok</v>
      </c>
      <c r="C4404" s="111" t="s">
        <v>369</v>
      </c>
      <c r="D4404" s="152" t="s">
        <v>4612</v>
      </c>
      <c r="E4404" s="152" t="s">
        <v>4605</v>
      </c>
      <c r="F4404" s="153" t="s">
        <v>4605</v>
      </c>
      <c r="G4404" s="111" t="s">
        <v>406</v>
      </c>
      <c r="H4404" s="112" t="str">
        <f>IF(Proc[[#This Row],[type]]="LFF (MDG-F)",MID(Proc[[#This Row],[Obj]],13,10),"")</f>
        <v>DE01TAWA40</v>
      </c>
      <c r="I4404" s="152"/>
      <c r="J4404" s="112" t="b">
        <f>Proc[[#This Row],[Requested]]=Proc[[#This Row],[CurrentParent]]</f>
        <v>1</v>
      </c>
      <c r="K4404" s="153" t="str">
        <f>IF(Proc[[#This Row],[Author]]="Marcela Urrego",VLOOKUP(LEFT(Proc[[#This Row],[Requested]],1),Table3[#All],2,0),VLOOKUP(Proc[[#This Row],[Author]],Table4[],2,0))</f>
        <v>EL</v>
      </c>
      <c r="L4404" s="112" t="s">
        <v>4537</v>
      </c>
      <c r="M4404" s="121">
        <v>45952</v>
      </c>
      <c r="N4404" s="122"/>
      <c r="O4404" s="122"/>
      <c r="P4404" s="121" t="str">
        <f ca="1">IF(Proc[[#This Row],[DaysAgeing]]&gt;5,"yep","on track")</f>
        <v>yep</v>
      </c>
      <c r="Q4404" s="2">
        <f ca="1">IF(Proc[[#This Row],[DateClosed]]="",ABS(NETWORKDAYS(Proc[[#This Row],[DateOpened]],TODAY()))-1,ABS(NETWORKDAYS(Proc[[#This Row],[DateOpened]],Proc[[#This Row],[DateClosed]]))-1)</f>
        <v>117</v>
      </c>
      <c r="R4404" s="121" t="s">
        <v>4626</v>
      </c>
      <c r="S4404" s="112"/>
      <c r="T4404" s="153">
        <v>4403</v>
      </c>
    </row>
    <row r="4405" spans="1:20" hidden="1">
      <c r="A4405" s="111" t="s">
        <v>4604</v>
      </c>
      <c r="B4405" s="112" t="str">
        <f>IFERROR(VLOOKUP(Proc[[#This Row],[App]],Table2[],3,0),"open")</f>
        <v>ok</v>
      </c>
      <c r="C4405" s="111" t="s">
        <v>369</v>
      </c>
      <c r="D4405" s="152" t="s">
        <v>4613</v>
      </c>
      <c r="E4405" s="152" t="s">
        <v>4605</v>
      </c>
      <c r="F4405" s="112" t="s">
        <v>4605</v>
      </c>
      <c r="G4405" s="111" t="s">
        <v>406</v>
      </c>
      <c r="H4405" s="112" t="str">
        <f>IF(Proc[[#This Row],[type]]="LFF (MDG-F)",MID(Proc[[#This Row],[Obj]],13,10),"")</f>
        <v>DE01TAWA50</v>
      </c>
      <c r="I4405" s="152"/>
      <c r="J4405" s="112" t="b">
        <f>Proc[[#This Row],[Requested]]=Proc[[#This Row],[CurrentParent]]</f>
        <v>1</v>
      </c>
      <c r="K4405" s="112" t="str">
        <f>IF(Proc[[#This Row],[Author]]="Marcela Urrego",VLOOKUP(LEFT(Proc[[#This Row],[Requested]],1),Table3[#All],2,0),VLOOKUP(Proc[[#This Row],[Author]],Table4[],2,0))</f>
        <v>EL</v>
      </c>
      <c r="L4405" s="112" t="s">
        <v>4537</v>
      </c>
      <c r="M4405" s="121">
        <v>45952</v>
      </c>
      <c r="N4405" s="122"/>
      <c r="O4405" s="122"/>
      <c r="P4405" s="121" t="str">
        <f ca="1">IF(Proc[[#This Row],[DaysAgeing]]&gt;5,"yep","on track")</f>
        <v>yep</v>
      </c>
      <c r="Q4405" s="2">
        <f ca="1">IF(Proc[[#This Row],[DateClosed]]="",ABS(NETWORKDAYS(Proc[[#This Row],[DateOpened]],TODAY()))-1,ABS(NETWORKDAYS(Proc[[#This Row],[DateOpened]],Proc[[#This Row],[DateClosed]]))-1)</f>
        <v>117</v>
      </c>
      <c r="R4405" s="121" t="s">
        <v>4626</v>
      </c>
      <c r="S4405" s="112"/>
      <c r="T4405" s="153">
        <v>4404</v>
      </c>
    </row>
    <row r="4406" spans="1:20" hidden="1">
      <c r="A4406" s="111" t="s">
        <v>4604</v>
      </c>
      <c r="B4406" s="153" t="str">
        <f>IFERROR(VLOOKUP(Proc[[#This Row],[App]],Table2[],3,0),"open")</f>
        <v>ok</v>
      </c>
      <c r="C4406" s="111" t="s">
        <v>369</v>
      </c>
      <c r="D4406" s="152" t="s">
        <v>4614</v>
      </c>
      <c r="E4406" s="152" t="s">
        <v>4605</v>
      </c>
      <c r="F4406" s="112" t="s">
        <v>4605</v>
      </c>
      <c r="G4406" s="111" t="s">
        <v>406</v>
      </c>
      <c r="H4406" s="112" t="str">
        <f>IF(Proc[[#This Row],[type]]="LFF (MDG-F)",MID(Proc[[#This Row],[Obj]],13,10),"")</f>
        <v>DE01TAWA53</v>
      </c>
      <c r="I4406" s="152"/>
      <c r="J4406" s="112" t="b">
        <f>Proc[[#This Row],[Requested]]=Proc[[#This Row],[CurrentParent]]</f>
        <v>1</v>
      </c>
      <c r="K4406" s="153" t="str">
        <f>IF(Proc[[#This Row],[Author]]="Marcela Urrego",VLOOKUP(LEFT(Proc[[#This Row],[Requested]],1),Table3[#All],2,0),VLOOKUP(Proc[[#This Row],[Author]],Table4[],2,0))</f>
        <v>EL</v>
      </c>
      <c r="L4406" s="112" t="s">
        <v>4537</v>
      </c>
      <c r="M4406" s="121">
        <v>45952</v>
      </c>
      <c r="N4406" s="122"/>
      <c r="O4406" s="122"/>
      <c r="P4406" s="121" t="str">
        <f ca="1">IF(Proc[[#This Row],[DaysAgeing]]&gt;5,"yep","on track")</f>
        <v>yep</v>
      </c>
      <c r="Q4406" s="2">
        <f ca="1">IF(Proc[[#This Row],[DateClosed]]="",ABS(NETWORKDAYS(Proc[[#This Row],[DateOpened]],TODAY()))-1,ABS(NETWORKDAYS(Proc[[#This Row],[DateOpened]],Proc[[#This Row],[DateClosed]]))-1)</f>
        <v>117</v>
      </c>
      <c r="R4406" s="121" t="s">
        <v>4626</v>
      </c>
      <c r="S4406" s="112"/>
      <c r="T4406" s="153">
        <v>4405</v>
      </c>
    </row>
    <row r="4407" spans="1:20" hidden="1">
      <c r="A4407" s="111" t="s">
        <v>4604</v>
      </c>
      <c r="B4407" s="112" t="str">
        <f>IFERROR(VLOOKUP(Proc[[#This Row],[App]],Table2[],3,0),"open")</f>
        <v>ok</v>
      </c>
      <c r="C4407" s="111" t="s">
        <v>369</v>
      </c>
      <c r="D4407" s="152" t="s">
        <v>4615</v>
      </c>
      <c r="E4407" s="152" t="s">
        <v>4605</v>
      </c>
      <c r="F4407" s="112" t="s">
        <v>4605</v>
      </c>
      <c r="G4407" s="111" t="s">
        <v>406</v>
      </c>
      <c r="H4407" s="112" t="str">
        <f>IF(Proc[[#This Row],[type]]="LFF (MDG-F)",MID(Proc[[#This Row],[Obj]],13,10),"")</f>
        <v>DE01TAWA61</v>
      </c>
      <c r="I4407" s="152"/>
      <c r="J4407" s="112" t="b">
        <f>Proc[[#This Row],[Requested]]=Proc[[#This Row],[CurrentParent]]</f>
        <v>1</v>
      </c>
      <c r="K4407" s="112" t="str">
        <f>IF(Proc[[#This Row],[Author]]="Marcela Urrego",VLOOKUP(LEFT(Proc[[#This Row],[Requested]],1),Table3[#All],2,0),VLOOKUP(Proc[[#This Row],[Author]],Table4[],2,0))</f>
        <v>EL</v>
      </c>
      <c r="L4407" s="112" t="s">
        <v>4537</v>
      </c>
      <c r="M4407" s="121">
        <v>45952</v>
      </c>
      <c r="N4407" s="122"/>
      <c r="O4407" s="122"/>
      <c r="P4407" s="121" t="str">
        <f ca="1">IF(Proc[[#This Row],[DaysAgeing]]&gt;5,"yep","on track")</f>
        <v>yep</v>
      </c>
      <c r="Q4407" s="2">
        <f ca="1">IF(Proc[[#This Row],[DateClosed]]="",ABS(NETWORKDAYS(Proc[[#This Row],[DateOpened]],TODAY()))-1,ABS(NETWORKDAYS(Proc[[#This Row],[DateOpened]],Proc[[#This Row],[DateClosed]]))-1)</f>
        <v>117</v>
      </c>
      <c r="R4407" s="121" t="s">
        <v>4626</v>
      </c>
      <c r="S4407" s="112"/>
      <c r="T4407" s="153">
        <v>4406</v>
      </c>
    </row>
    <row r="4408" spans="1:20" hidden="1">
      <c r="A4408" s="111" t="s">
        <v>4604</v>
      </c>
      <c r="B4408" s="112" t="str">
        <f>IFERROR(VLOOKUP(Proc[[#This Row],[App]],Table2[],3,0),"open")</f>
        <v>ok</v>
      </c>
      <c r="C4408" s="111" t="s">
        <v>369</v>
      </c>
      <c r="D4408" s="152" t="s">
        <v>4616</v>
      </c>
      <c r="E4408" s="152" t="s">
        <v>4605</v>
      </c>
      <c r="F4408" s="112" t="s">
        <v>4605</v>
      </c>
      <c r="G4408" s="111" t="s">
        <v>406</v>
      </c>
      <c r="H4408" s="112" t="str">
        <f>IF(Proc[[#This Row],[type]]="LFF (MDG-F)",MID(Proc[[#This Row],[Obj]],13,10),"")</f>
        <v>DE01TAWA62</v>
      </c>
      <c r="I4408" s="152"/>
      <c r="J4408" s="112" t="b">
        <f>Proc[[#This Row],[Requested]]=Proc[[#This Row],[CurrentParent]]</f>
        <v>1</v>
      </c>
      <c r="K4408" s="112" t="str">
        <f>IF(Proc[[#This Row],[Author]]="Marcela Urrego",VLOOKUP(LEFT(Proc[[#This Row],[Requested]],1),Table3[#All],2,0),VLOOKUP(Proc[[#This Row],[Author]],Table4[],2,0))</f>
        <v>EL</v>
      </c>
      <c r="L4408" s="112" t="s">
        <v>4537</v>
      </c>
      <c r="M4408" s="121">
        <v>45952</v>
      </c>
      <c r="N4408" s="122"/>
      <c r="O4408" s="122"/>
      <c r="P4408" s="121" t="str">
        <f ca="1">IF(Proc[[#This Row],[DaysAgeing]]&gt;5,"yep","on track")</f>
        <v>yep</v>
      </c>
      <c r="Q4408" s="2">
        <f ca="1">IF(Proc[[#This Row],[DateClosed]]="",ABS(NETWORKDAYS(Proc[[#This Row],[DateOpened]],TODAY()))-1,ABS(NETWORKDAYS(Proc[[#This Row],[DateOpened]],Proc[[#This Row],[DateClosed]]))-1)</f>
        <v>117</v>
      </c>
      <c r="R4408" s="121" t="s">
        <v>4626</v>
      </c>
      <c r="S4408" s="112"/>
      <c r="T4408" s="153">
        <v>4407</v>
      </c>
    </row>
    <row r="4409" spans="1:20" hidden="1">
      <c r="A4409" s="111" t="s">
        <v>4604</v>
      </c>
      <c r="B4409" s="112" t="str">
        <f>IFERROR(VLOOKUP(Proc[[#This Row],[App]],Table2[],3,0),"open")</f>
        <v>ok</v>
      </c>
      <c r="C4409" s="111" t="s">
        <v>369</v>
      </c>
      <c r="D4409" s="152" t="s">
        <v>4617</v>
      </c>
      <c r="E4409" s="152" t="s">
        <v>4605</v>
      </c>
      <c r="F4409" s="112" t="s">
        <v>4605</v>
      </c>
      <c r="G4409" s="111" t="s">
        <v>406</v>
      </c>
      <c r="H4409" s="112" t="str">
        <f>IF(Proc[[#This Row],[type]]="LFF (MDG-F)",MID(Proc[[#This Row],[Obj]],13,10),"")</f>
        <v>DE01TAWA63</v>
      </c>
      <c r="I4409" s="152"/>
      <c r="J4409" s="112" t="b">
        <f>Proc[[#This Row],[Requested]]=Proc[[#This Row],[CurrentParent]]</f>
        <v>1</v>
      </c>
      <c r="K4409" s="112" t="str">
        <f>IF(Proc[[#This Row],[Author]]="Marcela Urrego",VLOOKUP(LEFT(Proc[[#This Row],[Requested]],1),Table3[#All],2,0),VLOOKUP(Proc[[#This Row],[Author]],Table4[],2,0))</f>
        <v>EL</v>
      </c>
      <c r="L4409" s="112" t="s">
        <v>4537</v>
      </c>
      <c r="M4409" s="121">
        <v>45952</v>
      </c>
      <c r="N4409" s="122"/>
      <c r="O4409" s="122"/>
      <c r="P4409" s="121" t="str">
        <f ca="1">IF(Proc[[#This Row],[DaysAgeing]]&gt;5,"yep","on track")</f>
        <v>yep</v>
      </c>
      <c r="Q4409" s="2">
        <f ca="1">IF(Proc[[#This Row],[DateClosed]]="",ABS(NETWORKDAYS(Proc[[#This Row],[DateOpened]],TODAY()))-1,ABS(NETWORKDAYS(Proc[[#This Row],[DateOpened]],Proc[[#This Row],[DateClosed]]))-1)</f>
        <v>117</v>
      </c>
      <c r="R4409" s="121" t="s">
        <v>4626</v>
      </c>
      <c r="S4409" s="112"/>
      <c r="T4409" s="153">
        <v>4408</v>
      </c>
    </row>
    <row r="4410" spans="1:20" hidden="1">
      <c r="A4410" s="111" t="s">
        <v>4604</v>
      </c>
      <c r="B4410" s="112" t="str">
        <f>IFERROR(VLOOKUP(Proc[[#This Row],[App]],Table2[],3,0),"open")</f>
        <v>ok</v>
      </c>
      <c r="C4410" s="111" t="s">
        <v>369</v>
      </c>
      <c r="D4410" s="152" t="s">
        <v>4618</v>
      </c>
      <c r="E4410" s="152" t="s">
        <v>4605</v>
      </c>
      <c r="F4410" s="112" t="s">
        <v>4605</v>
      </c>
      <c r="G4410" s="111" t="s">
        <v>406</v>
      </c>
      <c r="H4410" s="112" t="str">
        <f>IF(Proc[[#This Row],[type]]="LFF (MDG-F)",MID(Proc[[#This Row],[Obj]],13,10),"")</f>
        <v>DE01TAWA64</v>
      </c>
      <c r="I4410" s="152"/>
      <c r="J4410" s="112" t="b">
        <f>Proc[[#This Row],[Requested]]=Proc[[#This Row],[CurrentParent]]</f>
        <v>1</v>
      </c>
      <c r="K4410" s="112" t="str">
        <f>IF(Proc[[#This Row],[Author]]="Marcela Urrego",VLOOKUP(LEFT(Proc[[#This Row],[Requested]],1),Table3[#All],2,0),VLOOKUP(Proc[[#This Row],[Author]],Table4[],2,0))</f>
        <v>EL</v>
      </c>
      <c r="L4410" s="112" t="s">
        <v>4537</v>
      </c>
      <c r="M4410" s="121">
        <v>45952</v>
      </c>
      <c r="N4410" s="122"/>
      <c r="O4410" s="122"/>
      <c r="P4410" s="121" t="str">
        <f ca="1">IF(Proc[[#This Row],[DaysAgeing]]&gt;5,"yep","on track")</f>
        <v>yep</v>
      </c>
      <c r="Q4410" s="2">
        <f ca="1">IF(Proc[[#This Row],[DateClosed]]="",ABS(NETWORKDAYS(Proc[[#This Row],[DateOpened]],TODAY()))-1,ABS(NETWORKDAYS(Proc[[#This Row],[DateOpened]],Proc[[#This Row],[DateClosed]]))-1)</f>
        <v>117</v>
      </c>
      <c r="R4410" s="121" t="s">
        <v>4626</v>
      </c>
      <c r="S4410" s="112"/>
      <c r="T4410" s="153">
        <v>4409</v>
      </c>
    </row>
    <row r="4411" spans="1:20" hidden="1">
      <c r="A4411" s="111" t="s">
        <v>4604</v>
      </c>
      <c r="B4411" s="112" t="str">
        <f>IFERROR(VLOOKUP(Proc[[#This Row],[App]],Table2[],3,0),"open")</f>
        <v>ok</v>
      </c>
      <c r="C4411" s="111" t="s">
        <v>369</v>
      </c>
      <c r="D4411" s="152" t="s">
        <v>4619</v>
      </c>
      <c r="E4411" s="152" t="s">
        <v>4605</v>
      </c>
      <c r="F4411" s="112" t="s">
        <v>4605</v>
      </c>
      <c r="G4411" s="111" t="s">
        <v>406</v>
      </c>
      <c r="H4411" s="112" t="str">
        <f>IF(Proc[[#This Row],[type]]="LFF (MDG-F)",MID(Proc[[#This Row],[Obj]],13,10),"")</f>
        <v>DE01TAWA70</v>
      </c>
      <c r="I4411" s="152"/>
      <c r="J4411" s="112" t="b">
        <f>Proc[[#This Row],[Requested]]=Proc[[#This Row],[CurrentParent]]</f>
        <v>1</v>
      </c>
      <c r="K4411" s="112" t="str">
        <f>IF(Proc[[#This Row],[Author]]="Marcela Urrego",VLOOKUP(LEFT(Proc[[#This Row],[Requested]],1),Table3[#All],2,0),VLOOKUP(Proc[[#This Row],[Author]],Table4[],2,0))</f>
        <v>EL</v>
      </c>
      <c r="L4411" s="112" t="s">
        <v>4537</v>
      </c>
      <c r="M4411" s="121">
        <v>45952</v>
      </c>
      <c r="N4411" s="122"/>
      <c r="O4411" s="122"/>
      <c r="P4411" s="121" t="str">
        <f ca="1">IF(Proc[[#This Row],[DaysAgeing]]&gt;5,"yep","on track")</f>
        <v>yep</v>
      </c>
      <c r="Q4411" s="2">
        <f ca="1">IF(Proc[[#This Row],[DateClosed]]="",ABS(NETWORKDAYS(Proc[[#This Row],[DateOpened]],TODAY()))-1,ABS(NETWORKDAYS(Proc[[#This Row],[DateOpened]],Proc[[#This Row],[DateClosed]]))-1)</f>
        <v>117</v>
      </c>
      <c r="R4411" s="121" t="s">
        <v>4626</v>
      </c>
      <c r="S4411" s="112"/>
      <c r="T4411" s="153">
        <v>4410</v>
      </c>
    </row>
    <row r="4412" spans="1:20" hidden="1">
      <c r="A4412" s="111" t="s">
        <v>4604</v>
      </c>
      <c r="B4412" s="112" t="str">
        <f>IFERROR(VLOOKUP(Proc[[#This Row],[App]],Table2[],3,0),"open")</f>
        <v>ok</v>
      </c>
      <c r="C4412" s="111" t="s">
        <v>369</v>
      </c>
      <c r="D4412" s="152" t="s">
        <v>4620</v>
      </c>
      <c r="E4412" s="152" t="s">
        <v>4605</v>
      </c>
      <c r="F4412" s="112" t="s">
        <v>4605</v>
      </c>
      <c r="G4412" s="111" t="s">
        <v>406</v>
      </c>
      <c r="H4412" s="112" t="str">
        <f>IF(Proc[[#This Row],[type]]="LFF (MDG-F)",MID(Proc[[#This Row],[Obj]],13,10),"")</f>
        <v>DE01TAWA73</v>
      </c>
      <c r="I4412" s="152"/>
      <c r="J4412" s="112" t="b">
        <f>Proc[[#This Row],[Requested]]=Proc[[#This Row],[CurrentParent]]</f>
        <v>1</v>
      </c>
      <c r="K4412" s="112" t="str">
        <f>IF(Proc[[#This Row],[Author]]="Marcela Urrego",VLOOKUP(LEFT(Proc[[#This Row],[Requested]],1),Table3[#All],2,0),VLOOKUP(Proc[[#This Row],[Author]],Table4[],2,0))</f>
        <v>EL</v>
      </c>
      <c r="L4412" s="112" t="s">
        <v>4537</v>
      </c>
      <c r="M4412" s="121">
        <v>45952</v>
      </c>
      <c r="N4412" s="122"/>
      <c r="O4412" s="122"/>
      <c r="P4412" s="121" t="str">
        <f ca="1">IF(Proc[[#This Row],[DaysAgeing]]&gt;5,"yep","on track")</f>
        <v>yep</v>
      </c>
      <c r="Q4412" s="2">
        <f ca="1">IF(Proc[[#This Row],[DateClosed]]="",ABS(NETWORKDAYS(Proc[[#This Row],[DateOpened]],TODAY()))-1,ABS(NETWORKDAYS(Proc[[#This Row],[DateOpened]],Proc[[#This Row],[DateClosed]]))-1)</f>
        <v>117</v>
      </c>
      <c r="R4412" s="121" t="s">
        <v>4626</v>
      </c>
      <c r="S4412" s="112"/>
      <c r="T4412" s="153">
        <v>4411</v>
      </c>
    </row>
    <row r="4413" spans="1:20" hidden="1">
      <c r="A4413" s="111" t="s">
        <v>4604</v>
      </c>
      <c r="B4413" s="112" t="str">
        <f>IFERROR(VLOOKUP(Proc[[#This Row],[App]],Table2[],3,0),"open")</f>
        <v>ok</v>
      </c>
      <c r="C4413" s="111" t="s">
        <v>369</v>
      </c>
      <c r="D4413" s="152" t="s">
        <v>4621</v>
      </c>
      <c r="E4413" s="152" t="s">
        <v>4605</v>
      </c>
      <c r="F4413" s="112" t="s">
        <v>4605</v>
      </c>
      <c r="G4413" s="111" t="s">
        <v>406</v>
      </c>
      <c r="H4413" s="112" t="str">
        <f>IF(Proc[[#This Row],[type]]="LFF (MDG-F)",MID(Proc[[#This Row],[Obj]],13,10),"")</f>
        <v>DE01TAWA74</v>
      </c>
      <c r="I4413" s="152"/>
      <c r="J4413" s="112" t="b">
        <f>Proc[[#This Row],[Requested]]=Proc[[#This Row],[CurrentParent]]</f>
        <v>1</v>
      </c>
      <c r="K4413" s="112" t="str">
        <f>IF(Proc[[#This Row],[Author]]="Marcela Urrego",VLOOKUP(LEFT(Proc[[#This Row],[Requested]],1),Table3[#All],2,0),VLOOKUP(Proc[[#This Row],[Author]],Table4[],2,0))</f>
        <v>EL</v>
      </c>
      <c r="L4413" s="112" t="s">
        <v>4537</v>
      </c>
      <c r="M4413" s="121">
        <v>45952</v>
      </c>
      <c r="N4413" s="122"/>
      <c r="O4413" s="122"/>
      <c r="P4413" s="121" t="str">
        <f ca="1">IF(Proc[[#This Row],[DaysAgeing]]&gt;5,"yep","on track")</f>
        <v>yep</v>
      </c>
      <c r="Q4413" s="2">
        <f ca="1">IF(Proc[[#This Row],[DateClosed]]="",ABS(NETWORKDAYS(Proc[[#This Row],[DateOpened]],TODAY()))-1,ABS(NETWORKDAYS(Proc[[#This Row],[DateOpened]],Proc[[#This Row],[DateClosed]]))-1)</f>
        <v>117</v>
      </c>
      <c r="R4413" s="121" t="s">
        <v>4626</v>
      </c>
      <c r="S4413" s="112"/>
      <c r="T4413" s="153">
        <v>4412</v>
      </c>
    </row>
    <row r="4414" spans="1:20" hidden="1">
      <c r="A4414" s="111" t="s">
        <v>4604</v>
      </c>
      <c r="B4414" s="112" t="str">
        <f>IFERROR(VLOOKUP(Proc[[#This Row],[App]],Table2[],3,0),"open")</f>
        <v>ok</v>
      </c>
      <c r="C4414" s="111" t="s">
        <v>369</v>
      </c>
      <c r="D4414" s="152" t="s">
        <v>4622</v>
      </c>
      <c r="E4414" s="152" t="s">
        <v>4605</v>
      </c>
      <c r="F4414" s="112" t="s">
        <v>4605</v>
      </c>
      <c r="G4414" s="111" t="s">
        <v>406</v>
      </c>
      <c r="H4414" s="112" t="str">
        <f>IF(Proc[[#This Row],[type]]="LFF (MDG-F)",MID(Proc[[#This Row],[Obj]],13,10),"")</f>
        <v>DE01TAWA80</v>
      </c>
      <c r="I4414" s="152"/>
      <c r="J4414" s="112" t="b">
        <f>Proc[[#This Row],[Requested]]=Proc[[#This Row],[CurrentParent]]</f>
        <v>1</v>
      </c>
      <c r="K4414" s="112" t="str">
        <f>IF(Proc[[#This Row],[Author]]="Marcela Urrego",VLOOKUP(LEFT(Proc[[#This Row],[Requested]],1),Table3[#All],2,0),VLOOKUP(Proc[[#This Row],[Author]],Table4[],2,0))</f>
        <v>EL</v>
      </c>
      <c r="L4414" s="112" t="s">
        <v>4537</v>
      </c>
      <c r="M4414" s="121">
        <v>45952</v>
      </c>
      <c r="N4414" s="122"/>
      <c r="O4414" s="122"/>
      <c r="P4414" s="121" t="str">
        <f ca="1">IF(Proc[[#This Row],[DaysAgeing]]&gt;5,"yep","on track")</f>
        <v>yep</v>
      </c>
      <c r="Q4414" s="2">
        <f ca="1">IF(Proc[[#This Row],[DateClosed]]="",ABS(NETWORKDAYS(Proc[[#This Row],[DateOpened]],TODAY()))-1,ABS(NETWORKDAYS(Proc[[#This Row],[DateOpened]],Proc[[#This Row],[DateClosed]]))-1)</f>
        <v>117</v>
      </c>
      <c r="R4414" s="121" t="s">
        <v>4626</v>
      </c>
      <c r="S4414" s="112"/>
      <c r="T4414" s="153">
        <v>4413</v>
      </c>
    </row>
    <row r="4415" spans="1:20" hidden="1">
      <c r="A4415" s="111" t="s">
        <v>4604</v>
      </c>
      <c r="B4415" s="112" t="str">
        <f>IFERROR(VLOOKUP(Proc[[#This Row],[App]],Table2[],3,0),"open")</f>
        <v>ok</v>
      </c>
      <c r="C4415" s="111" t="s">
        <v>369</v>
      </c>
      <c r="D4415" s="152" t="s">
        <v>4623</v>
      </c>
      <c r="E4415" s="152" t="s">
        <v>4605</v>
      </c>
      <c r="F4415" s="112" t="s">
        <v>4605</v>
      </c>
      <c r="G4415" s="111" t="s">
        <v>406</v>
      </c>
      <c r="H4415" s="112" t="str">
        <f>IF(Proc[[#This Row],[type]]="LFF (MDG-F)",MID(Proc[[#This Row],[Obj]],13,10),"")</f>
        <v>DE01TAWA84</v>
      </c>
      <c r="I4415" s="152"/>
      <c r="J4415" s="112" t="b">
        <f>Proc[[#This Row],[Requested]]=Proc[[#This Row],[CurrentParent]]</f>
        <v>1</v>
      </c>
      <c r="K4415" s="112" t="str">
        <f>IF(Proc[[#This Row],[Author]]="Marcela Urrego",VLOOKUP(LEFT(Proc[[#This Row],[Requested]],1),Table3[#All],2,0),VLOOKUP(Proc[[#This Row],[Author]],Table4[],2,0))</f>
        <v>EL</v>
      </c>
      <c r="L4415" s="112" t="s">
        <v>4537</v>
      </c>
      <c r="M4415" s="121">
        <v>45952</v>
      </c>
      <c r="N4415" s="122"/>
      <c r="O4415" s="122"/>
      <c r="P4415" s="121" t="str">
        <f ca="1">IF(Proc[[#This Row],[DaysAgeing]]&gt;5,"yep","on track")</f>
        <v>yep</v>
      </c>
      <c r="Q4415" s="2">
        <f ca="1">IF(Proc[[#This Row],[DateClosed]]="",ABS(NETWORKDAYS(Proc[[#This Row],[DateOpened]],TODAY()))-1,ABS(NETWORKDAYS(Proc[[#This Row],[DateOpened]],Proc[[#This Row],[DateClosed]]))-1)</f>
        <v>117</v>
      </c>
      <c r="R4415" s="121" t="s">
        <v>4626</v>
      </c>
      <c r="S4415" s="112"/>
      <c r="T4415" s="153">
        <v>4414</v>
      </c>
    </row>
    <row r="4416" spans="1:20" hidden="1">
      <c r="A4416" s="111" t="s">
        <v>4604</v>
      </c>
      <c r="B4416" s="153" t="str">
        <f>IFERROR(VLOOKUP(Proc[[#This Row],[App]],Table2[],3,0),"open")</f>
        <v>ok</v>
      </c>
      <c r="C4416" s="111" t="s">
        <v>369</v>
      </c>
      <c r="D4416" s="152" t="s">
        <v>4624</v>
      </c>
      <c r="E4416" s="152" t="s">
        <v>4605</v>
      </c>
      <c r="F4416" s="153" t="s">
        <v>4605</v>
      </c>
      <c r="G4416" s="111" t="s">
        <v>406</v>
      </c>
      <c r="H4416" s="112" t="str">
        <f>IF(Proc[[#This Row],[type]]="LFF (MDG-F)",MID(Proc[[#This Row],[Obj]],13,10),"")</f>
        <v>DE01TAWA90</v>
      </c>
      <c r="I4416" s="152"/>
      <c r="J4416" s="112" t="b">
        <f>Proc[[#This Row],[Requested]]=Proc[[#This Row],[CurrentParent]]</f>
        <v>1</v>
      </c>
      <c r="K4416" s="153" t="str">
        <f>IF(Proc[[#This Row],[Author]]="Marcela Urrego",VLOOKUP(LEFT(Proc[[#This Row],[Requested]],1),Table3[#All],2,0),VLOOKUP(Proc[[#This Row],[Author]],Table4[],2,0))</f>
        <v>EL</v>
      </c>
      <c r="L4416" s="112" t="s">
        <v>4537</v>
      </c>
      <c r="M4416" s="121">
        <v>45952</v>
      </c>
      <c r="N4416" s="122"/>
      <c r="O4416" s="122"/>
      <c r="P4416" s="121" t="str">
        <f ca="1">IF(Proc[[#This Row],[DaysAgeing]]&gt;5,"yep","on track")</f>
        <v>yep</v>
      </c>
      <c r="Q4416" s="2">
        <f ca="1">IF(Proc[[#This Row],[DateClosed]]="",ABS(NETWORKDAYS(Proc[[#This Row],[DateOpened]],TODAY()))-1,ABS(NETWORKDAYS(Proc[[#This Row],[DateOpened]],Proc[[#This Row],[DateClosed]]))-1)</f>
        <v>117</v>
      </c>
      <c r="R4416" s="121" t="s">
        <v>4626</v>
      </c>
      <c r="S4416" s="112"/>
      <c r="T4416" s="153">
        <v>4415</v>
      </c>
    </row>
    <row r="4417" spans="1:20" hidden="1">
      <c r="A4417" s="111" t="s">
        <v>4604</v>
      </c>
      <c r="B4417" s="153" t="str">
        <f>IFERROR(VLOOKUP(Proc[[#This Row],[App]],Table2[],3,0),"open")</f>
        <v>ok</v>
      </c>
      <c r="C4417" s="111" t="s">
        <v>369</v>
      </c>
      <c r="D4417" s="152" t="s">
        <v>4625</v>
      </c>
      <c r="E4417" s="152" t="s">
        <v>4605</v>
      </c>
      <c r="F4417" s="153" t="s">
        <v>4605</v>
      </c>
      <c r="G4417" s="111" t="s">
        <v>406</v>
      </c>
      <c r="H4417" s="112" t="str">
        <f>IF(Proc[[#This Row],[type]]="LFF (MDG-F)",MID(Proc[[#This Row],[Obj]],13,10),"")</f>
        <v>DE01TAWA93</v>
      </c>
      <c r="I4417" s="152"/>
      <c r="J4417" s="112" t="b">
        <f>Proc[[#This Row],[Requested]]=Proc[[#This Row],[CurrentParent]]</f>
        <v>1</v>
      </c>
      <c r="K4417" s="153" t="str">
        <f>IF(Proc[[#This Row],[Author]]="Marcela Urrego",VLOOKUP(LEFT(Proc[[#This Row],[Requested]],1),Table3[#All],2,0),VLOOKUP(Proc[[#This Row],[Author]],Table4[],2,0))</f>
        <v>EL</v>
      </c>
      <c r="L4417" s="112" t="s">
        <v>4537</v>
      </c>
      <c r="M4417" s="121">
        <v>45952</v>
      </c>
      <c r="N4417" s="122"/>
      <c r="O4417" s="122"/>
      <c r="P4417" s="121" t="str">
        <f ca="1">IF(Proc[[#This Row],[DaysAgeing]]&gt;5,"yep","on track")</f>
        <v>yep</v>
      </c>
      <c r="Q4417" s="2">
        <f ca="1">IF(Proc[[#This Row],[DateClosed]]="",ABS(NETWORKDAYS(Proc[[#This Row],[DateOpened]],TODAY()))-1,ABS(NETWORKDAYS(Proc[[#This Row],[DateOpened]],Proc[[#This Row],[DateClosed]]))-1)</f>
        <v>117</v>
      </c>
      <c r="R4417" s="121" t="s">
        <v>4626</v>
      </c>
      <c r="S4417" s="112"/>
      <c r="T4417" s="153">
        <v>4416</v>
      </c>
    </row>
    <row r="4418" spans="1:20" hidden="1">
      <c r="A4418" t="s">
        <v>4627</v>
      </c>
      <c r="B4418" s="153" t="str">
        <f>IFERROR(VLOOKUP(Proc[[#This Row],[App]],Table2[],3,0),"open")</f>
        <v>ok</v>
      </c>
      <c r="C4418" s="111" t="s">
        <v>369</v>
      </c>
      <c r="D4418" s="152" t="s">
        <v>4631</v>
      </c>
      <c r="E4418" s="152" t="s">
        <v>4628</v>
      </c>
      <c r="F4418" s="112" t="s">
        <v>4628</v>
      </c>
      <c r="G4418" s="111" t="s">
        <v>400</v>
      </c>
      <c r="H4418" s="112" t="str">
        <f>IF(Proc[[#This Row],[type]]="LFF (MDG-F)",MID(Proc[[#This Row],[Obj]],13,10),"")</f>
        <v/>
      </c>
      <c r="I4418" s="152"/>
      <c r="J4418" s="112" t="b">
        <f>Proc[[#This Row],[Requested]]=Proc[[#This Row],[CurrentParent]]</f>
        <v>1</v>
      </c>
      <c r="K4418" s="153" t="str">
        <f>IF(Proc[[#This Row],[Author]]="Marcela Urrego",VLOOKUP(LEFT(Proc[[#This Row],[Requested]],1),Table3[#All],2,0),VLOOKUP(Proc[[#This Row],[Author]],Table4[],2,0))</f>
        <v>HC</v>
      </c>
      <c r="L4418" s="112" t="s">
        <v>4537</v>
      </c>
      <c r="M4418" s="121">
        <v>45952</v>
      </c>
      <c r="N4418" s="122"/>
      <c r="O4418" s="122"/>
      <c r="P4418" s="121" t="str">
        <f ca="1">IF(Proc[[#This Row],[DaysAgeing]]&gt;5,"yep","on track")</f>
        <v>yep</v>
      </c>
      <c r="Q4418" s="2">
        <f ca="1">IF(Proc[[#This Row],[DateClosed]]="",ABS(NETWORKDAYS(Proc[[#This Row],[DateOpened]],TODAY()))-1,ABS(NETWORKDAYS(Proc[[#This Row],[DateOpened]],Proc[[#This Row],[DateClosed]]))-1)</f>
        <v>117</v>
      </c>
      <c r="R4418" s="121" t="s">
        <v>497</v>
      </c>
      <c r="S4418" s="112"/>
      <c r="T4418" s="153">
        <v>4417</v>
      </c>
    </row>
    <row r="4419" spans="1:20" hidden="1">
      <c r="A4419" s="111" t="s">
        <v>4627</v>
      </c>
      <c r="B4419" s="153" t="str">
        <f>IFERROR(VLOOKUP(Proc[[#This Row],[App]],Table2[],3,0),"open")</f>
        <v>ok</v>
      </c>
      <c r="C4419" s="111" t="s">
        <v>369</v>
      </c>
      <c r="D4419" s="152" t="s">
        <v>4632</v>
      </c>
      <c r="E4419" s="152" t="s">
        <v>4629</v>
      </c>
      <c r="F4419" s="153" t="s">
        <v>4629</v>
      </c>
      <c r="G4419" s="111" t="s">
        <v>400</v>
      </c>
      <c r="H4419" s="112" t="str">
        <f>IF(Proc[[#This Row],[type]]="LFF (MDG-F)",MID(Proc[[#This Row],[Obj]],13,10),"")</f>
        <v/>
      </c>
      <c r="I4419" s="152"/>
      <c r="J4419" s="112" t="b">
        <f>Proc[[#This Row],[Requested]]=Proc[[#This Row],[CurrentParent]]</f>
        <v>1</v>
      </c>
      <c r="K4419" s="153" t="str">
        <f>IF(Proc[[#This Row],[Author]]="Marcela Urrego",VLOOKUP(LEFT(Proc[[#This Row],[Requested]],1),Table3[#All],2,0),VLOOKUP(Proc[[#This Row],[Author]],Table4[],2,0))</f>
        <v>HC</v>
      </c>
      <c r="L4419" s="112" t="s">
        <v>4537</v>
      </c>
      <c r="M4419" s="121">
        <v>45952</v>
      </c>
      <c r="N4419" s="122"/>
      <c r="O4419" s="122"/>
      <c r="P4419" s="121" t="str">
        <f ca="1">IF(Proc[[#This Row],[DaysAgeing]]&gt;5,"yep","on track")</f>
        <v>yep</v>
      </c>
      <c r="Q4419" s="2">
        <f ca="1">IF(Proc[[#This Row],[DateClosed]]="",ABS(NETWORKDAYS(Proc[[#This Row],[DateOpened]],TODAY()))-1,ABS(NETWORKDAYS(Proc[[#This Row],[DateOpened]],Proc[[#This Row],[DateClosed]]))-1)</f>
        <v>117</v>
      </c>
      <c r="R4419" s="121" t="s">
        <v>497</v>
      </c>
      <c r="S4419" s="112"/>
      <c r="T4419" s="153">
        <v>4418</v>
      </c>
    </row>
    <row r="4420" spans="1:20" hidden="1">
      <c r="A4420" s="111" t="s">
        <v>4627</v>
      </c>
      <c r="B4420" s="112" t="str">
        <f>IFERROR(VLOOKUP(Proc[[#This Row],[App]],Table2[],3,0),"open")</f>
        <v>ok</v>
      </c>
      <c r="C4420" s="111" t="s">
        <v>369</v>
      </c>
      <c r="D4420" s="152" t="s">
        <v>4633</v>
      </c>
      <c r="E4420" s="152" t="s">
        <v>4630</v>
      </c>
      <c r="F4420" s="112" t="s">
        <v>4630</v>
      </c>
      <c r="G4420" s="111" t="s">
        <v>400</v>
      </c>
      <c r="H4420" s="112" t="str">
        <f>IF(Proc[[#This Row],[type]]="LFF (MDG-F)",MID(Proc[[#This Row],[Obj]],13,10),"")</f>
        <v/>
      </c>
      <c r="I4420" s="152"/>
      <c r="J4420" s="112" t="b">
        <f>Proc[[#This Row],[Requested]]=Proc[[#This Row],[CurrentParent]]</f>
        <v>1</v>
      </c>
      <c r="K4420" s="112" t="str">
        <f>IF(Proc[[#This Row],[Author]]="Marcela Urrego",VLOOKUP(LEFT(Proc[[#This Row],[Requested]],1),Table3[#All],2,0),VLOOKUP(Proc[[#This Row],[Author]],Table4[],2,0))</f>
        <v>HC</v>
      </c>
      <c r="L4420" s="112" t="s">
        <v>4537</v>
      </c>
      <c r="M4420" s="121">
        <v>45952</v>
      </c>
      <c r="N4420" s="122"/>
      <c r="O4420" s="122"/>
      <c r="P4420" s="121" t="str">
        <f ca="1">IF(Proc[[#This Row],[DaysAgeing]]&gt;5,"yep","on track")</f>
        <v>yep</v>
      </c>
      <c r="Q4420" s="2">
        <f ca="1">IF(Proc[[#This Row],[DateClosed]]="",ABS(NETWORKDAYS(Proc[[#This Row],[DateOpened]],TODAY()))-1,ABS(NETWORKDAYS(Proc[[#This Row],[DateOpened]],Proc[[#This Row],[DateClosed]]))-1)</f>
        <v>117</v>
      </c>
      <c r="R4420" s="121" t="s">
        <v>497</v>
      </c>
      <c r="S4420" s="112"/>
      <c r="T4420" s="153">
        <v>4419</v>
      </c>
    </row>
    <row r="4421" spans="1:20" hidden="1">
      <c r="A4421" t="s">
        <v>4635</v>
      </c>
      <c r="B4421" s="112" t="str">
        <f>IFERROR(VLOOKUP(Proc[[#This Row],[App]],Table2[],3,0),"open")</f>
        <v>ok</v>
      </c>
      <c r="C4421" t="s">
        <v>369</v>
      </c>
      <c r="D4421" s="152" t="s">
        <v>4634</v>
      </c>
      <c r="E4421" s="152" t="s">
        <v>778</v>
      </c>
      <c r="F4421" s="112" t="s">
        <v>778</v>
      </c>
      <c r="G4421" s="111" t="s">
        <v>406</v>
      </c>
      <c r="H4421" s="112" t="str">
        <f>IF(Proc[[#This Row],[type]]="LFF (MDG-F)",MID(Proc[[#This Row],[Obj]],13,10),"")</f>
        <v>JP03L3M303</v>
      </c>
      <c r="I4421" s="152"/>
      <c r="J4421" s="112" t="b">
        <f>Proc[[#This Row],[Requested]]=Proc[[#This Row],[CurrentParent]]</f>
        <v>1</v>
      </c>
      <c r="K4421" s="112" t="str">
        <f>IF(Proc[[#This Row],[Author]]="Marcela Urrego",VLOOKUP(LEFT(Proc[[#This Row],[Requested]],1),Table3[#All],2,0),VLOOKUP(Proc[[#This Row],[Author]],Table4[],2,0))</f>
        <v>MGF</v>
      </c>
      <c r="L4421" s="112" t="s">
        <v>4537</v>
      </c>
      <c r="M4421" s="121">
        <v>45953</v>
      </c>
      <c r="N4421" s="122"/>
      <c r="O4421" s="122"/>
      <c r="P4421" s="121" t="str">
        <f ca="1">IF(Proc[[#This Row],[DaysAgeing]]&gt;5,"yep","on track")</f>
        <v>yep</v>
      </c>
      <c r="Q4421" s="2">
        <f ca="1">IF(Proc[[#This Row],[DateClosed]]="",ABS(NETWORKDAYS(Proc[[#This Row],[DateOpened]],TODAY()))-1,ABS(NETWORKDAYS(Proc[[#This Row],[DateOpened]],Proc[[#This Row],[DateClosed]]))-1)</f>
        <v>116</v>
      </c>
      <c r="R4421" s="121" t="s">
        <v>4636</v>
      </c>
      <c r="S4421" s="112"/>
      <c r="T4421" s="153">
        <v>4420</v>
      </c>
    </row>
    <row r="4422" spans="1:20" hidden="1">
      <c r="A4422" t="s">
        <v>4637</v>
      </c>
      <c r="B4422" s="112" t="str">
        <f>IFERROR(VLOOKUP(Proc[[#This Row],[App]],Table2[],3,0),"open")</f>
        <v>ok</v>
      </c>
      <c r="C4422" t="s">
        <v>369</v>
      </c>
      <c r="D4422" s="152" t="s">
        <v>4639</v>
      </c>
      <c r="E4422" s="152" t="s">
        <v>3540</v>
      </c>
      <c r="F4422" s="112" t="s">
        <v>3540</v>
      </c>
      <c r="G4422" t="s">
        <v>400</v>
      </c>
      <c r="H4422" s="112" t="str">
        <f>IF(Proc[[#This Row],[type]]="LFF (MDG-F)",MID(Proc[[#This Row],[Obj]],13,10),"")</f>
        <v/>
      </c>
      <c r="I4422" s="152"/>
      <c r="J4422" s="112" t="b">
        <f>Proc[[#This Row],[Requested]]=Proc[[#This Row],[CurrentParent]]</f>
        <v>1</v>
      </c>
      <c r="K4422" s="112" t="str">
        <f>IF(Proc[[#This Row],[Author]]="Marcela Urrego",VLOOKUP(LEFT(Proc[[#This Row],[Requested]],1),Table3[#All],2,0),VLOOKUP(Proc[[#This Row],[Author]],Table4[],2,0))</f>
        <v>HC</v>
      </c>
      <c r="L4422" s="112" t="s">
        <v>4537</v>
      </c>
      <c r="M4422" s="122">
        <v>45954</v>
      </c>
      <c r="N4422" s="122"/>
      <c r="O4422" s="122"/>
      <c r="P4422" s="123" t="str">
        <f ca="1">IF(Proc[[#This Row],[DaysAgeing]]&gt;5,"yep","on track")</f>
        <v>yep</v>
      </c>
      <c r="Q4422" s="2">
        <f ca="1">IF(Proc[[#This Row],[DateClosed]]="",ABS(NETWORKDAYS(Proc[[#This Row],[DateOpened]],TODAY()))-1,ABS(NETWORKDAYS(Proc[[#This Row],[DateOpened]],Proc[[#This Row],[DateClosed]]))-1)</f>
        <v>115</v>
      </c>
      <c r="R4422" s="123" t="s">
        <v>758</v>
      </c>
      <c r="S4422" s="112"/>
      <c r="T4422" s="153">
        <v>4421</v>
      </c>
    </row>
    <row r="4423" spans="1:20" hidden="1">
      <c r="A4423" t="s">
        <v>4638</v>
      </c>
      <c r="B4423" s="112" t="str">
        <f>IFERROR(VLOOKUP(Proc[[#This Row],[App]],Table2[],3,0),"open")</f>
        <v>ok</v>
      </c>
      <c r="C4423" t="s">
        <v>369</v>
      </c>
      <c r="D4423" s="152" t="s">
        <v>9559</v>
      </c>
      <c r="E4423" s="152" t="s">
        <v>4640</v>
      </c>
      <c r="F4423" s="112" t="s">
        <v>4640</v>
      </c>
      <c r="G4423" t="s">
        <v>406</v>
      </c>
      <c r="H4423" s="112" t="str">
        <f>IF(Proc[[#This Row],[type]]="LFF (MDG-F)",MID(Proc[[#This Row],[Obj]],13,10),"")</f>
        <v>DE01TQWI03</v>
      </c>
      <c r="I4423" s="152"/>
      <c r="J4423" s="112" t="b">
        <f>Proc[[#This Row],[Requested]]=Proc[[#This Row],[CurrentParent]]</f>
        <v>1</v>
      </c>
      <c r="K4423" s="112" t="str">
        <f>IF(Proc[[#This Row],[Author]]="Marcela Urrego",VLOOKUP(LEFT(Proc[[#This Row],[Requested]],1),Table3[#All],2,0),VLOOKUP(Proc[[#This Row],[Author]],Table4[],2,0))</f>
        <v>EL</v>
      </c>
      <c r="L4423" s="112" t="s">
        <v>4537</v>
      </c>
      <c r="M4423" s="122">
        <v>45957</v>
      </c>
      <c r="N4423" s="122"/>
      <c r="O4423" s="122"/>
      <c r="P4423" s="123" t="str">
        <f ca="1">IF(Proc[[#This Row],[DaysAgeing]]&gt;5,"yep","on track")</f>
        <v>yep</v>
      </c>
      <c r="Q4423" s="2">
        <f ca="1">IF(Proc[[#This Row],[DateClosed]]="",ABS(NETWORKDAYS(Proc[[#This Row],[DateOpened]],TODAY()))-1,ABS(NETWORKDAYS(Proc[[#This Row],[DateOpened]],Proc[[#This Row],[DateClosed]]))-1)</f>
        <v>114</v>
      </c>
      <c r="R4423" s="123" t="s">
        <v>4125</v>
      </c>
      <c r="S4423" s="112"/>
      <c r="T4423" s="153">
        <v>4422</v>
      </c>
    </row>
    <row r="4424" spans="1:20" hidden="1">
      <c r="A4424" t="s">
        <v>4638</v>
      </c>
      <c r="B4424" s="112" t="str">
        <f>IFERROR(VLOOKUP(Proc[[#This Row],[App]],Table2[],3,0),"open")</f>
        <v>ok</v>
      </c>
      <c r="C4424" s="111" t="s">
        <v>369</v>
      </c>
      <c r="D4424" s="152" t="s">
        <v>9560</v>
      </c>
      <c r="E4424" s="152" t="s">
        <v>4640</v>
      </c>
      <c r="F4424" s="112" t="s">
        <v>4640</v>
      </c>
      <c r="G4424" t="s">
        <v>406</v>
      </c>
      <c r="H4424" s="112" t="str">
        <f>IF(Proc[[#This Row],[type]]="LFF (MDG-F)",MID(Proc[[#This Row],[Obj]],13,10),"")</f>
        <v>DE04TQHQ15</v>
      </c>
      <c r="I4424" s="152"/>
      <c r="J4424" s="112" t="b">
        <f>Proc[[#This Row],[Requested]]=Proc[[#This Row],[CurrentParent]]</f>
        <v>1</v>
      </c>
      <c r="K4424" s="112" t="str">
        <f>IF(Proc[[#This Row],[Author]]="Marcela Urrego",VLOOKUP(LEFT(Proc[[#This Row],[Requested]],1),Table3[#All],2,0),VLOOKUP(Proc[[#This Row],[Author]],Table4[],2,0))</f>
        <v>EL</v>
      </c>
      <c r="L4424" s="112" t="s">
        <v>4537</v>
      </c>
      <c r="M4424" s="122">
        <v>45957</v>
      </c>
      <c r="N4424" s="122"/>
      <c r="O4424" s="122"/>
      <c r="P4424" s="123" t="str">
        <f ca="1">IF(Proc[[#This Row],[DaysAgeing]]&gt;5,"yep","on track")</f>
        <v>yep</v>
      </c>
      <c r="Q4424" s="2">
        <f ca="1">IF(Proc[[#This Row],[DateClosed]]="",ABS(NETWORKDAYS(Proc[[#This Row],[DateOpened]],TODAY()))-1,ABS(NETWORKDAYS(Proc[[#This Row],[DateOpened]],Proc[[#This Row],[DateClosed]]))-1)</f>
        <v>114</v>
      </c>
      <c r="R4424" s="123" t="s">
        <v>4125</v>
      </c>
      <c r="S4424" s="112"/>
      <c r="T4424" s="153">
        <v>4423</v>
      </c>
    </row>
    <row r="4425" spans="1:20" hidden="1">
      <c r="A4425" s="111" t="s">
        <v>4638</v>
      </c>
      <c r="B4425" s="153" t="str">
        <f>IFERROR(VLOOKUP(Proc[[#This Row],[App]],Table2[],3,0),"open")</f>
        <v>ok</v>
      </c>
      <c r="C4425" s="111" t="s">
        <v>369</v>
      </c>
      <c r="D4425" s="152" t="s">
        <v>9561</v>
      </c>
      <c r="E4425" s="152" t="s">
        <v>4640</v>
      </c>
      <c r="F4425" s="153" t="s">
        <v>4640</v>
      </c>
      <c r="G4425" s="111" t="s">
        <v>406</v>
      </c>
      <c r="H4425" s="112" t="str">
        <f>IF(Proc[[#This Row],[type]]="LFF (MDG-F)",MID(Proc[[#This Row],[Obj]],13,10),"")</f>
        <v>DE04TQHQ16</v>
      </c>
      <c r="I4425" s="152"/>
      <c r="J4425" s="112" t="b">
        <f>Proc[[#This Row],[Requested]]=Proc[[#This Row],[CurrentParent]]</f>
        <v>1</v>
      </c>
      <c r="K4425" s="153" t="str">
        <f>IF(Proc[[#This Row],[Author]]="Marcela Urrego",VLOOKUP(LEFT(Proc[[#This Row],[Requested]],1),Table3[#All],2,0),VLOOKUP(Proc[[#This Row],[Author]],Table4[],2,0))</f>
        <v>EL</v>
      </c>
      <c r="L4425" s="112" t="s">
        <v>4537</v>
      </c>
      <c r="M4425" s="122">
        <v>45957</v>
      </c>
      <c r="N4425" s="122"/>
      <c r="O4425" s="122"/>
      <c r="P4425" s="123" t="str">
        <f ca="1">IF(Proc[[#This Row],[DaysAgeing]]&gt;5,"yep","on track")</f>
        <v>yep</v>
      </c>
      <c r="Q4425" s="2">
        <f ca="1">IF(Proc[[#This Row],[DateClosed]]="",ABS(NETWORKDAYS(Proc[[#This Row],[DateOpened]],TODAY()))-1,ABS(NETWORKDAYS(Proc[[#This Row],[DateOpened]],Proc[[#This Row],[DateClosed]]))-1)</f>
        <v>114</v>
      </c>
      <c r="R4425" s="123" t="s">
        <v>4125</v>
      </c>
      <c r="S4425" s="112"/>
      <c r="T4425" s="153">
        <v>4424</v>
      </c>
    </row>
    <row r="4426" spans="1:20" hidden="1">
      <c r="A4426" s="111" t="s">
        <v>4638</v>
      </c>
      <c r="B4426" s="112" t="str">
        <f>IFERROR(VLOOKUP(Proc[[#This Row],[App]],Table2[],3,0),"open")</f>
        <v>ok</v>
      </c>
      <c r="C4426" s="152" t="s">
        <v>369</v>
      </c>
      <c r="D4426" s="152" t="s">
        <v>9562</v>
      </c>
      <c r="E4426" s="152" t="s">
        <v>4640</v>
      </c>
      <c r="F4426" s="112" t="s">
        <v>4478</v>
      </c>
      <c r="G4426" s="111" t="s">
        <v>406</v>
      </c>
      <c r="H4426" s="112" t="str">
        <f>IF(Proc[[#This Row],[type]]="LFF (MDG-F)",MID(Proc[[#This Row],[Obj]],13,10),"")</f>
        <v>DE10TM2000</v>
      </c>
      <c r="I4426" s="152"/>
      <c r="J4426" s="112" t="b">
        <f>Proc[[#This Row],[Requested]]=Proc[[#This Row],[CurrentParent]]</f>
        <v>0</v>
      </c>
      <c r="K4426" s="112" t="str">
        <f>IF(Proc[[#This Row],[Author]]="Marcela Urrego",VLOOKUP(LEFT(Proc[[#This Row],[Requested]],1),Table3[#All],2,0),VLOOKUP(Proc[[#This Row],[Author]],Table4[],2,0))</f>
        <v>EL</v>
      </c>
      <c r="L4426" s="112" t="s">
        <v>4537</v>
      </c>
      <c r="M4426" s="122">
        <v>45957</v>
      </c>
      <c r="N4426" s="122"/>
      <c r="O4426" s="122"/>
      <c r="P4426" s="123" t="str">
        <f ca="1">IF(Proc[[#This Row],[DaysAgeing]]&gt;5,"yep","on track")</f>
        <v>yep</v>
      </c>
      <c r="Q4426" s="2">
        <f ca="1">IF(Proc[[#This Row],[DateClosed]]="",ABS(NETWORKDAYS(Proc[[#This Row],[DateOpened]],TODAY()))-1,ABS(NETWORKDAYS(Proc[[#This Row],[DateOpened]],Proc[[#This Row],[DateClosed]]))-1)</f>
        <v>114</v>
      </c>
      <c r="R4426" s="123" t="s">
        <v>4125</v>
      </c>
      <c r="S4426" s="112"/>
      <c r="T4426" s="153">
        <v>4425</v>
      </c>
    </row>
    <row r="4427" spans="1:20" hidden="1">
      <c r="A4427" s="111" t="s">
        <v>4638</v>
      </c>
      <c r="B4427" s="153" t="str">
        <f>IFERROR(VLOOKUP(Proc[[#This Row],[App]],Table2[],3,0),"open")</f>
        <v>ok</v>
      </c>
      <c r="C4427" s="111" t="s">
        <v>369</v>
      </c>
      <c r="D4427" s="152" t="s">
        <v>9563</v>
      </c>
      <c r="E4427" s="152" t="s">
        <v>4640</v>
      </c>
      <c r="F4427" s="153" t="s">
        <v>4640</v>
      </c>
      <c r="G4427" s="111" t="s">
        <v>406</v>
      </c>
      <c r="H4427" s="112" t="str">
        <f>IF(Proc[[#This Row],[type]]="LFF (MDG-F)",MID(Proc[[#This Row],[Obj]],13,10),"")</f>
        <v>IL10TM2000</v>
      </c>
      <c r="I4427" s="152"/>
      <c r="J4427" s="112" t="b">
        <f>Proc[[#This Row],[Requested]]=Proc[[#This Row],[CurrentParent]]</f>
        <v>1</v>
      </c>
      <c r="K4427" s="153" t="str">
        <f>IF(Proc[[#This Row],[Author]]="Marcela Urrego",VLOOKUP(LEFT(Proc[[#This Row],[Requested]],1),Table3[#All],2,0),VLOOKUP(Proc[[#This Row],[Author]],Table4[],2,0))</f>
        <v>EL</v>
      </c>
      <c r="L4427" s="112" t="s">
        <v>4537</v>
      </c>
      <c r="M4427" s="122">
        <v>45957</v>
      </c>
      <c r="N4427" s="122"/>
      <c r="O4427" s="122"/>
      <c r="P4427" s="123" t="str">
        <f ca="1">IF(Proc[[#This Row],[DaysAgeing]]&gt;5,"yep","on track")</f>
        <v>yep</v>
      </c>
      <c r="Q4427" s="2">
        <f ca="1">IF(Proc[[#This Row],[DateClosed]]="",ABS(NETWORKDAYS(Proc[[#This Row],[DateOpened]],TODAY()))-1,ABS(NETWORKDAYS(Proc[[#This Row],[DateOpened]],Proc[[#This Row],[DateClosed]]))-1)</f>
        <v>114</v>
      </c>
      <c r="R4427" s="123" t="s">
        <v>4125</v>
      </c>
      <c r="S4427" s="112"/>
      <c r="T4427" s="153">
        <v>4426</v>
      </c>
    </row>
    <row r="4428" spans="1:20" hidden="1">
      <c r="A4428" s="111" t="s">
        <v>4638</v>
      </c>
      <c r="B4428" s="153" t="str">
        <f>IFERROR(VLOOKUP(Proc[[#This Row],[App]],Table2[],3,0),"open")</f>
        <v>ok</v>
      </c>
      <c r="C4428" s="111" t="s">
        <v>369</v>
      </c>
      <c r="D4428" s="152" t="s">
        <v>9564</v>
      </c>
      <c r="E4428" s="152" t="s">
        <v>4640</v>
      </c>
      <c r="F4428" s="153" t="s">
        <v>4640</v>
      </c>
      <c r="G4428" s="111" t="s">
        <v>406</v>
      </c>
      <c r="H4428" s="112" t="str">
        <f>IF(Proc[[#This Row],[type]]="LFF (MDG-F)",MID(Proc[[#This Row],[Obj]],13,10),"")</f>
        <v>IT07TM2000</v>
      </c>
      <c r="I4428" s="152"/>
      <c r="J4428" s="112" t="b">
        <f>Proc[[#This Row],[Requested]]=Proc[[#This Row],[CurrentParent]]</f>
        <v>1</v>
      </c>
      <c r="K4428" s="153" t="str">
        <f>IF(Proc[[#This Row],[Author]]="Marcela Urrego",VLOOKUP(LEFT(Proc[[#This Row],[Requested]],1),Table3[#All],2,0),VLOOKUP(Proc[[#This Row],[Author]],Table4[],2,0))</f>
        <v>EL</v>
      </c>
      <c r="L4428" s="112" t="s">
        <v>4537</v>
      </c>
      <c r="M4428" s="122">
        <v>45957</v>
      </c>
      <c r="N4428" s="122"/>
      <c r="O4428" s="122"/>
      <c r="P4428" s="123" t="str">
        <f ca="1">IF(Proc[[#This Row],[DaysAgeing]]&gt;5,"yep","on track")</f>
        <v>yep</v>
      </c>
      <c r="Q4428" s="2">
        <f ca="1">IF(Proc[[#This Row],[DateClosed]]="",ABS(NETWORKDAYS(Proc[[#This Row],[DateOpened]],TODAY()))-1,ABS(NETWORKDAYS(Proc[[#This Row],[DateOpened]],Proc[[#This Row],[DateClosed]]))-1)</f>
        <v>114</v>
      </c>
      <c r="R4428" s="123" t="s">
        <v>4125</v>
      </c>
      <c r="S4428" s="112"/>
      <c r="T4428" s="153">
        <v>4427</v>
      </c>
    </row>
    <row r="4429" spans="1:20" hidden="1">
      <c r="A4429" s="111" t="s">
        <v>4638</v>
      </c>
      <c r="B4429" s="153" t="str">
        <f>IFERROR(VLOOKUP(Proc[[#This Row],[App]],Table2[],3,0),"open")</f>
        <v>ok</v>
      </c>
      <c r="C4429" s="111" t="s">
        <v>369</v>
      </c>
      <c r="D4429" s="152" t="s">
        <v>9565</v>
      </c>
      <c r="E4429" s="152" t="s">
        <v>4640</v>
      </c>
      <c r="F4429" s="153" t="s">
        <v>4640</v>
      </c>
      <c r="G4429" s="111" t="s">
        <v>406</v>
      </c>
      <c r="H4429" s="112" t="str">
        <f>IF(Proc[[#This Row],[type]]="LFF (MDG-F)",MID(Proc[[#This Row],[Obj]],13,10),"")</f>
        <v>NL10TM2000</v>
      </c>
      <c r="I4429" s="152"/>
      <c r="J4429" s="112" t="b">
        <f>Proc[[#This Row],[Requested]]=Proc[[#This Row],[CurrentParent]]</f>
        <v>1</v>
      </c>
      <c r="K4429" s="153" t="str">
        <f>IF(Proc[[#This Row],[Author]]="Marcela Urrego",VLOOKUP(LEFT(Proc[[#This Row],[Requested]],1),Table3[#All],2,0),VLOOKUP(Proc[[#This Row],[Author]],Table4[],2,0))</f>
        <v>EL</v>
      </c>
      <c r="L4429" s="153" t="s">
        <v>4537</v>
      </c>
      <c r="M4429" s="122">
        <v>45957</v>
      </c>
      <c r="N4429" s="122"/>
      <c r="O4429" s="122"/>
      <c r="P4429" s="123" t="str">
        <f ca="1">IF(Proc[[#This Row],[DaysAgeing]]&gt;5,"yep","on track")</f>
        <v>yep</v>
      </c>
      <c r="Q4429" s="2">
        <f ca="1">IF(Proc[[#This Row],[DateClosed]]="",ABS(NETWORKDAYS(Proc[[#This Row],[DateOpened]],TODAY()))-1,ABS(NETWORKDAYS(Proc[[#This Row],[DateOpened]],Proc[[#This Row],[DateClosed]]))-1)</f>
        <v>114</v>
      </c>
      <c r="R4429" s="123" t="s">
        <v>4125</v>
      </c>
      <c r="S4429" s="112"/>
      <c r="T4429" s="153">
        <v>4428</v>
      </c>
    </row>
    <row r="4430" spans="1:20" hidden="1">
      <c r="A4430" s="111" t="s">
        <v>4638</v>
      </c>
      <c r="B4430" s="153" t="str">
        <f>IFERROR(VLOOKUP(Proc[[#This Row],[App]],Table2[],3,0),"open")</f>
        <v>ok</v>
      </c>
      <c r="C4430" s="111" t="s">
        <v>369</v>
      </c>
      <c r="D4430" s="152" t="s">
        <v>9566</v>
      </c>
      <c r="E4430" s="152" t="s">
        <v>4640</v>
      </c>
      <c r="F4430" s="153" t="s">
        <v>4640</v>
      </c>
      <c r="G4430" s="111" t="s">
        <v>400</v>
      </c>
      <c r="H4430" s="112" t="str">
        <f>IF(Proc[[#This Row],[type]]="LFF (MDG-F)",MID(Proc[[#This Row],[Obj]],13,10),"")</f>
        <v/>
      </c>
      <c r="I4430" s="152"/>
      <c r="J4430" s="112" t="b">
        <f>Proc[[#This Row],[Requested]]=Proc[[#This Row],[CurrentParent]]</f>
        <v>1</v>
      </c>
      <c r="K4430" s="153" t="str">
        <f>IF(Proc[[#This Row],[Author]]="Marcela Urrego",VLOOKUP(LEFT(Proc[[#This Row],[Requested]],1),Table3[#All],2,0),VLOOKUP(Proc[[#This Row],[Author]],Table4[],2,0))</f>
        <v>EL</v>
      </c>
      <c r="L4430" s="153" t="s">
        <v>4537</v>
      </c>
      <c r="M4430" s="122">
        <v>45957</v>
      </c>
      <c r="N4430" s="122"/>
      <c r="O4430" s="122"/>
      <c r="P4430" s="123" t="str">
        <f ca="1">IF(Proc[[#This Row],[DaysAgeing]]&gt;5,"yep","on track")</f>
        <v>yep</v>
      </c>
      <c r="Q4430" s="2">
        <f ca="1">IF(Proc[[#This Row],[DateClosed]]="",ABS(NETWORKDAYS(Proc[[#This Row],[DateOpened]],TODAY()))-1,ABS(NETWORKDAYS(Proc[[#This Row],[DateOpened]],Proc[[#This Row],[DateClosed]]))-1)</f>
        <v>114</v>
      </c>
      <c r="R4430" s="123" t="s">
        <v>4125</v>
      </c>
      <c r="S4430" s="112"/>
      <c r="T4430" s="153">
        <v>4429</v>
      </c>
    </row>
    <row r="4431" spans="1:20" hidden="1">
      <c r="A4431" s="111" t="s">
        <v>4638</v>
      </c>
      <c r="B4431" s="153" t="str">
        <f>IFERROR(VLOOKUP(Proc[[#This Row],[App]],Table2[],3,0),"open")</f>
        <v>ok</v>
      </c>
      <c r="C4431" s="111" t="s">
        <v>369</v>
      </c>
      <c r="D4431" s="152" t="s">
        <v>9567</v>
      </c>
      <c r="E4431" s="152" t="s">
        <v>4640</v>
      </c>
      <c r="F4431" s="153" t="s">
        <v>4640</v>
      </c>
      <c r="G4431" s="111" t="s">
        <v>400</v>
      </c>
      <c r="H4431" s="112" t="str">
        <f>IF(Proc[[#This Row],[type]]="LFF (MDG-F)",MID(Proc[[#This Row],[Obj]],13,10),"")</f>
        <v/>
      </c>
      <c r="I4431" s="152"/>
      <c r="J4431" s="112" t="b">
        <f>Proc[[#This Row],[Requested]]=Proc[[#This Row],[CurrentParent]]</f>
        <v>1</v>
      </c>
      <c r="K4431" s="153" t="str">
        <f>IF(Proc[[#This Row],[Author]]="Marcela Urrego",VLOOKUP(LEFT(Proc[[#This Row],[Requested]],1),Table3[#All],2,0),VLOOKUP(Proc[[#This Row],[Author]],Table4[],2,0))</f>
        <v>EL</v>
      </c>
      <c r="L4431" s="153" t="s">
        <v>4537</v>
      </c>
      <c r="M4431" s="122">
        <v>45957</v>
      </c>
      <c r="N4431" s="122"/>
      <c r="O4431" s="122"/>
      <c r="P4431" s="123" t="str">
        <f ca="1">IF(Proc[[#This Row],[DaysAgeing]]&gt;5,"yep","on track")</f>
        <v>yep</v>
      </c>
      <c r="Q4431" s="2">
        <f ca="1">IF(Proc[[#This Row],[DateClosed]]="",ABS(NETWORKDAYS(Proc[[#This Row],[DateOpened]],TODAY()))-1,ABS(NETWORKDAYS(Proc[[#This Row],[DateOpened]],Proc[[#This Row],[DateClosed]]))-1)</f>
        <v>114</v>
      </c>
      <c r="R4431" s="123" t="s">
        <v>4125</v>
      </c>
      <c r="S4431" s="112"/>
      <c r="T4431" s="153">
        <v>4430</v>
      </c>
    </row>
    <row r="4432" spans="1:20" hidden="1">
      <c r="A4432" s="111" t="s">
        <v>4638</v>
      </c>
      <c r="B4432" s="112" t="str">
        <f>IFERROR(VLOOKUP(Proc[[#This Row],[App]],Table2[],3,0),"open")</f>
        <v>ok</v>
      </c>
      <c r="C4432" s="111" t="s">
        <v>369</v>
      </c>
      <c r="D4432" s="152" t="s">
        <v>9568</v>
      </c>
      <c r="E4432" s="152" t="s">
        <v>4640</v>
      </c>
      <c r="F4432" s="112" t="s">
        <v>4640</v>
      </c>
      <c r="G4432" s="111" t="s">
        <v>400</v>
      </c>
      <c r="H4432" s="112" t="str">
        <f>IF(Proc[[#This Row],[type]]="LFF (MDG-F)",MID(Proc[[#This Row],[Obj]],13,10),"")</f>
        <v/>
      </c>
      <c r="I4432" s="152"/>
      <c r="J4432" s="112" t="b">
        <f>Proc[[#This Row],[Requested]]=Proc[[#This Row],[CurrentParent]]</f>
        <v>1</v>
      </c>
      <c r="K4432" s="112" t="str">
        <f>IF(Proc[[#This Row],[Author]]="Marcela Urrego",VLOOKUP(LEFT(Proc[[#This Row],[Requested]],1),Table3[#All],2,0),VLOOKUP(Proc[[#This Row],[Author]],Table4[],2,0))</f>
        <v>EL</v>
      </c>
      <c r="L4432" s="112" t="s">
        <v>4537</v>
      </c>
      <c r="M4432" s="122">
        <v>45957</v>
      </c>
      <c r="N4432" s="122"/>
      <c r="O4432" s="122"/>
      <c r="P4432" s="123" t="str">
        <f ca="1">IF(Proc[[#This Row],[DaysAgeing]]&gt;5,"yep","on track")</f>
        <v>yep</v>
      </c>
      <c r="Q4432" s="2">
        <f ca="1">IF(Proc[[#This Row],[DateClosed]]="",ABS(NETWORKDAYS(Proc[[#This Row],[DateOpened]],TODAY()))-1,ABS(NETWORKDAYS(Proc[[#This Row],[DateOpened]],Proc[[#This Row],[DateClosed]]))-1)</f>
        <v>114</v>
      </c>
      <c r="R4432" s="123" t="s">
        <v>4125</v>
      </c>
      <c r="S4432" s="112"/>
      <c r="T4432" s="153">
        <v>4431</v>
      </c>
    </row>
    <row r="4433" spans="1:20" hidden="1">
      <c r="A4433" s="111" t="s">
        <v>4638</v>
      </c>
      <c r="B4433" s="112" t="str">
        <f>IFERROR(VLOOKUP(Proc[[#This Row],[App]],Table2[],3,0),"open")</f>
        <v>ok</v>
      </c>
      <c r="C4433" s="152" t="s">
        <v>369</v>
      </c>
      <c r="D4433" s="152" t="s">
        <v>4377</v>
      </c>
      <c r="E4433" s="152" t="s">
        <v>4145</v>
      </c>
      <c r="F4433" s="112" t="s">
        <v>4478</v>
      </c>
      <c r="G4433" s="111" t="s">
        <v>406</v>
      </c>
      <c r="H4433" s="112" t="str">
        <f>IF(Proc[[#This Row],[type]]="LFF (MDG-F)",MID(Proc[[#This Row],[Obj]],13,10),"")</f>
        <v>DE10TM4000</v>
      </c>
      <c r="I4433" s="152"/>
      <c r="J4433" s="112" t="b">
        <f>Proc[[#This Row],[Requested]]=Proc[[#This Row],[CurrentParent]]</f>
        <v>0</v>
      </c>
      <c r="K4433" s="112" t="str">
        <f>IF(Proc[[#This Row],[Author]]="Marcela Urrego",VLOOKUP(LEFT(Proc[[#This Row],[Requested]],1),Table3[#All],2,0),VLOOKUP(Proc[[#This Row],[Author]],Table4[],2,0))</f>
        <v>EL</v>
      </c>
      <c r="L4433" s="112" t="s">
        <v>4537</v>
      </c>
      <c r="M4433" s="122">
        <v>45957</v>
      </c>
      <c r="N4433" s="122"/>
      <c r="O4433" s="122"/>
      <c r="P4433" s="123" t="str">
        <f ca="1">IF(Proc[[#This Row],[DaysAgeing]]&gt;5,"yep","on track")</f>
        <v>yep</v>
      </c>
      <c r="Q4433" s="2">
        <f ca="1">IF(Proc[[#This Row],[DateClosed]]="",ABS(NETWORKDAYS(Proc[[#This Row],[DateOpened]],TODAY()))-1,ABS(NETWORKDAYS(Proc[[#This Row],[DateOpened]],Proc[[#This Row],[DateClosed]]))-1)</f>
        <v>114</v>
      </c>
      <c r="R4433" s="123" t="s">
        <v>4125</v>
      </c>
      <c r="S4433" s="112"/>
      <c r="T4433" s="153">
        <v>4432</v>
      </c>
    </row>
    <row r="4434" spans="1:20" hidden="1">
      <c r="A4434" s="111" t="s">
        <v>4638</v>
      </c>
      <c r="B4434" s="112" t="str">
        <f>IFERROR(VLOOKUP(Proc[[#This Row],[App]],Table2[],3,0),"open")</f>
        <v>ok</v>
      </c>
      <c r="C4434" s="111" t="s">
        <v>369</v>
      </c>
      <c r="D4434" s="152" t="s">
        <v>9569</v>
      </c>
      <c r="E4434" s="152" t="s">
        <v>4641</v>
      </c>
      <c r="F4434" s="112" t="s">
        <v>4641</v>
      </c>
      <c r="G4434" s="111" t="s">
        <v>406</v>
      </c>
      <c r="H4434" s="112" t="str">
        <f>IF(Proc[[#This Row],[type]]="LFF (MDG-F)",MID(Proc[[#This Row],[Obj]],13,10),"")</f>
        <v>DE01TKWI01</v>
      </c>
      <c r="I4434" s="152"/>
      <c r="J4434" s="112" t="b">
        <f>Proc[[#This Row],[Requested]]=Proc[[#This Row],[CurrentParent]]</f>
        <v>1</v>
      </c>
      <c r="K4434" s="112" t="str">
        <f>IF(Proc[[#This Row],[Author]]="Marcela Urrego",VLOOKUP(LEFT(Proc[[#This Row],[Requested]],1),Table3[#All],2,0),VLOOKUP(Proc[[#This Row],[Author]],Table4[],2,0))</f>
        <v>EL</v>
      </c>
      <c r="L4434" s="112" t="s">
        <v>4537</v>
      </c>
      <c r="M4434" s="122">
        <v>45957</v>
      </c>
      <c r="N4434" s="122"/>
      <c r="O4434" s="122"/>
      <c r="P4434" s="123" t="str">
        <f ca="1">IF(Proc[[#This Row],[DaysAgeing]]&gt;5,"yep","on track")</f>
        <v>yep</v>
      </c>
      <c r="Q4434" s="2">
        <f ca="1">IF(Proc[[#This Row],[DateClosed]]="",ABS(NETWORKDAYS(Proc[[#This Row],[DateOpened]],TODAY()))-1,ABS(NETWORKDAYS(Proc[[#This Row],[DateOpened]],Proc[[#This Row],[DateClosed]]))-1)</f>
        <v>114</v>
      </c>
      <c r="R4434" s="123" t="s">
        <v>4125</v>
      </c>
      <c r="S4434" s="112"/>
      <c r="T4434" s="153">
        <v>4433</v>
      </c>
    </row>
    <row r="4435" spans="1:20" hidden="1">
      <c r="A4435" s="111" t="s">
        <v>4638</v>
      </c>
      <c r="B4435" s="153" t="str">
        <f>IFERROR(VLOOKUP(Proc[[#This Row],[App]],Table2[],3,0),"open")</f>
        <v>ok</v>
      </c>
      <c r="C4435" s="111" t="s">
        <v>369</v>
      </c>
      <c r="D4435" s="152" t="s">
        <v>9570</v>
      </c>
      <c r="E4435" s="152" t="s">
        <v>4641</v>
      </c>
      <c r="F4435" s="153" t="s">
        <v>4641</v>
      </c>
      <c r="G4435" s="111" t="s">
        <v>406</v>
      </c>
      <c r="H4435" s="112" t="str">
        <f>IF(Proc[[#This Row],[type]]="LFF (MDG-F)",MID(Proc[[#This Row],[Obj]],13,10),"")</f>
        <v>DE01TQWIGH</v>
      </c>
      <c r="I4435" s="152"/>
      <c r="J4435" s="112" t="b">
        <f>Proc[[#This Row],[Requested]]=Proc[[#This Row],[CurrentParent]]</f>
        <v>1</v>
      </c>
      <c r="K4435" s="153" t="str">
        <f>IF(Proc[[#This Row],[Author]]="Marcela Urrego",VLOOKUP(LEFT(Proc[[#This Row],[Requested]],1),Table3[#All],2,0),VLOOKUP(Proc[[#This Row],[Author]],Table4[],2,0))</f>
        <v>EL</v>
      </c>
      <c r="L4435" s="112" t="s">
        <v>4537</v>
      </c>
      <c r="M4435" s="122">
        <v>45957</v>
      </c>
      <c r="N4435" s="122"/>
      <c r="O4435" s="122"/>
      <c r="P4435" s="123" t="str">
        <f ca="1">IF(Proc[[#This Row],[DaysAgeing]]&gt;5,"yep","on track")</f>
        <v>yep</v>
      </c>
      <c r="Q4435" s="2">
        <f ca="1">IF(Proc[[#This Row],[DateClosed]]="",ABS(NETWORKDAYS(Proc[[#This Row],[DateOpened]],TODAY()))-1,ABS(NETWORKDAYS(Proc[[#This Row],[DateOpened]],Proc[[#This Row],[DateClosed]]))-1)</f>
        <v>114</v>
      </c>
      <c r="R4435" s="123" t="s">
        <v>4125</v>
      </c>
      <c r="S4435" s="112"/>
      <c r="T4435" s="153">
        <v>4434</v>
      </c>
    </row>
    <row r="4436" spans="1:20" hidden="1">
      <c r="A4436" s="111" t="s">
        <v>4638</v>
      </c>
      <c r="B4436" s="153" t="str">
        <f>IFERROR(VLOOKUP(Proc[[#This Row],[App]],Table2[],3,0),"open")</f>
        <v>ok</v>
      </c>
      <c r="C4436" s="152" t="s">
        <v>369</v>
      </c>
      <c r="D4436" s="152" t="s">
        <v>9571</v>
      </c>
      <c r="E4436" s="152" t="s">
        <v>4641</v>
      </c>
      <c r="F4436" s="153" t="s">
        <v>4478</v>
      </c>
      <c r="G4436" s="111" t="s">
        <v>406</v>
      </c>
      <c r="H4436" s="112" t="str">
        <f>IF(Proc[[#This Row],[type]]="LFF (MDG-F)",MID(Proc[[#This Row],[Obj]],13,10),"")</f>
        <v>DE10DB3600</v>
      </c>
      <c r="I4436" s="152"/>
      <c r="J4436" s="112" t="b">
        <f>Proc[[#This Row],[Requested]]=Proc[[#This Row],[CurrentParent]]</f>
        <v>0</v>
      </c>
      <c r="K4436" s="153" t="str">
        <f>IF(Proc[[#This Row],[Author]]="Marcela Urrego",VLOOKUP(LEFT(Proc[[#This Row],[Requested]],1),Table3[#All],2,0),VLOOKUP(Proc[[#This Row],[Author]],Table4[],2,0))</f>
        <v>EL</v>
      </c>
      <c r="L4436" s="112" t="s">
        <v>4537</v>
      </c>
      <c r="M4436" s="122">
        <v>45957</v>
      </c>
      <c r="N4436" s="122"/>
      <c r="O4436" s="122"/>
      <c r="P4436" s="123" t="str">
        <f ca="1">IF(Proc[[#This Row],[DaysAgeing]]&gt;5,"yep","on track")</f>
        <v>yep</v>
      </c>
      <c r="Q4436" s="2">
        <f ca="1">IF(Proc[[#This Row],[DateClosed]]="",ABS(NETWORKDAYS(Proc[[#This Row],[DateOpened]],TODAY()))-1,ABS(NETWORKDAYS(Proc[[#This Row],[DateOpened]],Proc[[#This Row],[DateClosed]]))-1)</f>
        <v>114</v>
      </c>
      <c r="R4436" s="123" t="s">
        <v>4125</v>
      </c>
      <c r="S4436" s="112"/>
      <c r="T4436" s="153">
        <v>4435</v>
      </c>
    </row>
    <row r="4437" spans="1:20" hidden="1">
      <c r="A4437" s="111" t="s">
        <v>4638</v>
      </c>
      <c r="B4437" s="153" t="str">
        <f>IFERROR(VLOOKUP(Proc[[#This Row],[App]],Table2[],3,0),"open")</f>
        <v>ok</v>
      </c>
      <c r="C4437" s="152" t="s">
        <v>369</v>
      </c>
      <c r="D4437" s="152" t="s">
        <v>9572</v>
      </c>
      <c r="E4437" s="152" t="s">
        <v>4641</v>
      </c>
      <c r="F4437" s="153" t="s">
        <v>4478</v>
      </c>
      <c r="G4437" s="111" t="s">
        <v>406</v>
      </c>
      <c r="H4437" s="112" t="str">
        <f>IF(Proc[[#This Row],[type]]="LFF (MDG-F)",MID(Proc[[#This Row],[Obj]],13,10),"")</f>
        <v>DE10TQ1001</v>
      </c>
      <c r="I4437" s="152"/>
      <c r="J4437" s="112" t="b">
        <f>Proc[[#This Row],[Requested]]=Proc[[#This Row],[CurrentParent]]</f>
        <v>0</v>
      </c>
      <c r="K4437" s="153" t="str">
        <f>IF(Proc[[#This Row],[Author]]="Marcela Urrego",VLOOKUP(LEFT(Proc[[#This Row],[Requested]],1),Table3[#All],2,0),VLOOKUP(Proc[[#This Row],[Author]],Table4[],2,0))</f>
        <v>EL</v>
      </c>
      <c r="L4437" s="112" t="s">
        <v>4537</v>
      </c>
      <c r="M4437" s="122">
        <v>45957</v>
      </c>
      <c r="N4437" s="122"/>
      <c r="O4437" s="122"/>
      <c r="P4437" s="123" t="str">
        <f ca="1">IF(Proc[[#This Row],[DaysAgeing]]&gt;5,"yep","on track")</f>
        <v>yep</v>
      </c>
      <c r="Q4437" s="2">
        <f ca="1">IF(Proc[[#This Row],[DateClosed]]="",ABS(NETWORKDAYS(Proc[[#This Row],[DateOpened]],TODAY()))-1,ABS(NETWORKDAYS(Proc[[#This Row],[DateOpened]],Proc[[#This Row],[DateClosed]]))-1)</f>
        <v>114</v>
      </c>
      <c r="R4437" s="123" t="s">
        <v>4125</v>
      </c>
      <c r="S4437" s="112"/>
      <c r="T4437" s="153">
        <v>4436</v>
      </c>
    </row>
    <row r="4438" spans="1:20" hidden="1">
      <c r="A4438" s="111" t="s">
        <v>4638</v>
      </c>
      <c r="B4438" s="112" t="str">
        <f>IFERROR(VLOOKUP(Proc[[#This Row],[App]],Table2[],3,0),"open")</f>
        <v>ok</v>
      </c>
      <c r="C4438" s="152" t="s">
        <v>369</v>
      </c>
      <c r="D4438" s="152" t="s">
        <v>9573</v>
      </c>
      <c r="E4438" s="152" t="s">
        <v>4641</v>
      </c>
      <c r="F4438" s="112" t="s">
        <v>4478</v>
      </c>
      <c r="G4438" s="111" t="s">
        <v>406</v>
      </c>
      <c r="H4438" s="112" t="str">
        <f>IF(Proc[[#This Row],[type]]="LFF (MDG-F)",MID(Proc[[#This Row],[Obj]],13,10),"")</f>
        <v>DE10TQ1002</v>
      </c>
      <c r="I4438" s="152"/>
      <c r="J4438" s="112" t="b">
        <f>Proc[[#This Row],[Requested]]=Proc[[#This Row],[CurrentParent]]</f>
        <v>0</v>
      </c>
      <c r="K4438" s="112" t="str">
        <f>IF(Proc[[#This Row],[Author]]="Marcela Urrego",VLOOKUP(LEFT(Proc[[#This Row],[Requested]],1),Table3[#All],2,0),VLOOKUP(Proc[[#This Row],[Author]],Table4[],2,0))</f>
        <v>EL</v>
      </c>
      <c r="L4438" s="112" t="s">
        <v>4537</v>
      </c>
      <c r="M4438" s="122">
        <v>45957</v>
      </c>
      <c r="N4438" s="122"/>
      <c r="O4438" s="122"/>
      <c r="P4438" s="123" t="str">
        <f ca="1">IF(Proc[[#This Row],[DaysAgeing]]&gt;5,"yep","on track")</f>
        <v>yep</v>
      </c>
      <c r="Q4438" s="2">
        <f ca="1">IF(Proc[[#This Row],[DateClosed]]="",ABS(NETWORKDAYS(Proc[[#This Row],[DateOpened]],TODAY()))-1,ABS(NETWORKDAYS(Proc[[#This Row],[DateOpened]],Proc[[#This Row],[DateClosed]]))-1)</f>
        <v>114</v>
      </c>
      <c r="R4438" s="123" t="s">
        <v>4125</v>
      </c>
      <c r="S4438" s="112"/>
      <c r="T4438" s="153">
        <v>4437</v>
      </c>
    </row>
    <row r="4439" spans="1:20" hidden="1">
      <c r="A4439" s="111" t="s">
        <v>4638</v>
      </c>
      <c r="B4439" s="112" t="str">
        <f>IFERROR(VLOOKUP(Proc[[#This Row],[App]],Table2[],3,0),"open")</f>
        <v>ok</v>
      </c>
      <c r="C4439" s="152" t="s">
        <v>369</v>
      </c>
      <c r="D4439" s="152" t="s">
        <v>9574</v>
      </c>
      <c r="E4439" s="152" t="s">
        <v>4641</v>
      </c>
      <c r="F4439" s="112" t="s">
        <v>4478</v>
      </c>
      <c r="G4439" s="111" t="s">
        <v>406</v>
      </c>
      <c r="H4439" s="112" t="str">
        <f>IF(Proc[[#This Row],[type]]="LFF (MDG-F)",MID(Proc[[#This Row],[Obj]],13,10),"")</f>
        <v>DE10TQ1003</v>
      </c>
      <c r="I4439" s="152"/>
      <c r="J4439" s="112" t="b">
        <f>Proc[[#This Row],[Requested]]=Proc[[#This Row],[CurrentParent]]</f>
        <v>0</v>
      </c>
      <c r="K4439" s="112" t="str">
        <f>IF(Proc[[#This Row],[Author]]="Marcela Urrego",VLOOKUP(LEFT(Proc[[#This Row],[Requested]],1),Table3[#All],2,0),VLOOKUP(Proc[[#This Row],[Author]],Table4[],2,0))</f>
        <v>EL</v>
      </c>
      <c r="L4439" s="112" t="s">
        <v>4537</v>
      </c>
      <c r="M4439" s="122">
        <v>45957</v>
      </c>
      <c r="N4439" s="122"/>
      <c r="O4439" s="122"/>
      <c r="P4439" s="123" t="str">
        <f ca="1">IF(Proc[[#This Row],[DaysAgeing]]&gt;5,"yep","on track")</f>
        <v>yep</v>
      </c>
      <c r="Q4439" s="2">
        <f ca="1">IF(Proc[[#This Row],[DateClosed]]="",ABS(NETWORKDAYS(Proc[[#This Row],[DateOpened]],TODAY()))-1,ABS(NETWORKDAYS(Proc[[#This Row],[DateOpened]],Proc[[#This Row],[DateClosed]]))-1)</f>
        <v>114</v>
      </c>
      <c r="R4439" s="123" t="s">
        <v>4125</v>
      </c>
      <c r="S4439" s="112"/>
      <c r="T4439" s="153">
        <v>4438</v>
      </c>
    </row>
    <row r="4440" spans="1:20" hidden="1">
      <c r="A4440" s="111" t="s">
        <v>4638</v>
      </c>
      <c r="B4440" s="112" t="str">
        <f>IFERROR(VLOOKUP(Proc[[#This Row],[App]],Table2[],3,0),"open")</f>
        <v>ok</v>
      </c>
      <c r="C4440" s="111" t="s">
        <v>369</v>
      </c>
      <c r="D4440" s="152" t="s">
        <v>9575</v>
      </c>
      <c r="E4440" s="152" t="s">
        <v>4641</v>
      </c>
      <c r="F4440" s="112" t="s">
        <v>4641</v>
      </c>
      <c r="G4440" s="111" t="s">
        <v>406</v>
      </c>
      <c r="H4440" s="112" t="str">
        <f>IF(Proc[[#This Row],[type]]="LFF (MDG-F)",MID(Proc[[#This Row],[Obj]],13,10),"")</f>
        <v>GB10TQ1000</v>
      </c>
      <c r="I4440" s="152"/>
      <c r="J4440" s="112" t="b">
        <f>Proc[[#This Row],[Requested]]=Proc[[#This Row],[CurrentParent]]</f>
        <v>1</v>
      </c>
      <c r="K4440" s="112" t="str">
        <f>IF(Proc[[#This Row],[Author]]="Marcela Urrego",VLOOKUP(LEFT(Proc[[#This Row],[Requested]],1),Table3[#All],2,0),VLOOKUP(Proc[[#This Row],[Author]],Table4[],2,0))</f>
        <v>EL</v>
      </c>
      <c r="L4440" s="112" t="s">
        <v>4537</v>
      </c>
      <c r="M4440" s="122">
        <v>45957</v>
      </c>
      <c r="N4440" s="122"/>
      <c r="O4440" s="122"/>
      <c r="P4440" s="123" t="str">
        <f ca="1">IF(Proc[[#This Row],[DaysAgeing]]&gt;5,"yep","on track")</f>
        <v>yep</v>
      </c>
      <c r="Q4440" s="2">
        <f ca="1">IF(Proc[[#This Row],[DateClosed]]="",ABS(NETWORKDAYS(Proc[[#This Row],[DateOpened]],TODAY()))-1,ABS(NETWORKDAYS(Proc[[#This Row],[DateOpened]],Proc[[#This Row],[DateClosed]]))-1)</f>
        <v>114</v>
      </c>
      <c r="R4440" s="123" t="s">
        <v>4125</v>
      </c>
      <c r="S4440" s="112"/>
      <c r="T4440" s="153">
        <v>4439</v>
      </c>
    </row>
    <row r="4441" spans="1:20" hidden="1">
      <c r="A4441" s="111" t="s">
        <v>4638</v>
      </c>
      <c r="B4441" s="112" t="str">
        <f>IFERROR(VLOOKUP(Proc[[#This Row],[App]],Table2[],3,0),"open")</f>
        <v>ok</v>
      </c>
      <c r="C4441" s="111" t="s">
        <v>369</v>
      </c>
      <c r="D4441" s="152" t="s">
        <v>9576</v>
      </c>
      <c r="E4441" s="152" t="s">
        <v>4641</v>
      </c>
      <c r="F4441" s="112" t="s">
        <v>4641</v>
      </c>
      <c r="G4441" s="111" t="s">
        <v>406</v>
      </c>
      <c r="H4441" s="112" t="str">
        <f>IF(Proc[[#This Row],[type]]="LFF (MDG-F)",MID(Proc[[#This Row],[Obj]],13,10),"")</f>
        <v>IT07TQ1001</v>
      </c>
      <c r="I4441" s="152"/>
      <c r="J4441" s="112" t="b">
        <f>Proc[[#This Row],[Requested]]=Proc[[#This Row],[CurrentParent]]</f>
        <v>1</v>
      </c>
      <c r="K4441" s="112" t="str">
        <f>IF(Proc[[#This Row],[Author]]="Marcela Urrego",VLOOKUP(LEFT(Proc[[#This Row],[Requested]],1),Table3[#All],2,0),VLOOKUP(Proc[[#This Row],[Author]],Table4[],2,0))</f>
        <v>EL</v>
      </c>
      <c r="L4441" s="112" t="s">
        <v>4537</v>
      </c>
      <c r="M4441" s="122">
        <v>45957</v>
      </c>
      <c r="N4441" s="122"/>
      <c r="O4441" s="122"/>
      <c r="P4441" s="123" t="str">
        <f ca="1">IF(Proc[[#This Row],[DaysAgeing]]&gt;5,"yep","on track")</f>
        <v>yep</v>
      </c>
      <c r="Q4441" s="2">
        <f ca="1">IF(Proc[[#This Row],[DateClosed]]="",ABS(NETWORKDAYS(Proc[[#This Row],[DateOpened]],TODAY()))-1,ABS(NETWORKDAYS(Proc[[#This Row],[DateOpened]],Proc[[#This Row],[DateClosed]]))-1)</f>
        <v>114</v>
      </c>
      <c r="R4441" s="123" t="s">
        <v>4125</v>
      </c>
      <c r="S4441" s="112"/>
      <c r="T4441" s="153">
        <v>4440</v>
      </c>
    </row>
    <row r="4442" spans="1:20" hidden="1">
      <c r="A4442" s="111" t="s">
        <v>4638</v>
      </c>
      <c r="B4442" s="153" t="str">
        <f>IFERROR(VLOOKUP(Proc[[#This Row],[App]],Table2[],3,0),"open")</f>
        <v>ok</v>
      </c>
      <c r="C4442" s="111" t="s">
        <v>369</v>
      </c>
      <c r="D4442" s="152" t="s">
        <v>9577</v>
      </c>
      <c r="E4442" s="152" t="s">
        <v>4641</v>
      </c>
      <c r="F4442" s="153" t="s">
        <v>4641</v>
      </c>
      <c r="G4442" s="111" t="s">
        <v>406</v>
      </c>
      <c r="H4442" s="112" t="str">
        <f>IF(Proc[[#This Row],[type]]="LFF (MDG-F)",MID(Proc[[#This Row],[Obj]],13,10),"")</f>
        <v>IT07TQ1002</v>
      </c>
      <c r="I4442" s="152"/>
      <c r="J4442" s="112" t="b">
        <f>Proc[[#This Row],[Requested]]=Proc[[#This Row],[CurrentParent]]</f>
        <v>1</v>
      </c>
      <c r="K4442" s="153" t="str">
        <f>IF(Proc[[#This Row],[Author]]="Marcela Urrego",VLOOKUP(LEFT(Proc[[#This Row],[Requested]],1),Table3[#All],2,0),VLOOKUP(Proc[[#This Row],[Author]],Table4[],2,0))</f>
        <v>EL</v>
      </c>
      <c r="L4442" s="153" t="s">
        <v>4537</v>
      </c>
      <c r="M4442" s="122">
        <v>45957</v>
      </c>
      <c r="N4442" s="122"/>
      <c r="O4442" s="122"/>
      <c r="P4442" s="123" t="str">
        <f ca="1">IF(Proc[[#This Row],[DaysAgeing]]&gt;5,"yep","on track")</f>
        <v>yep</v>
      </c>
      <c r="Q4442" s="2">
        <f ca="1">IF(Proc[[#This Row],[DateClosed]]="",ABS(NETWORKDAYS(Proc[[#This Row],[DateOpened]],TODAY()))-1,ABS(NETWORKDAYS(Proc[[#This Row],[DateOpened]],Proc[[#This Row],[DateClosed]]))-1)</f>
        <v>114</v>
      </c>
      <c r="R4442" s="123" t="s">
        <v>4125</v>
      </c>
      <c r="S4442" s="112"/>
      <c r="T4442" s="153">
        <v>4441</v>
      </c>
    </row>
    <row r="4443" spans="1:20" hidden="1">
      <c r="A4443" s="111" t="s">
        <v>4638</v>
      </c>
      <c r="B4443" s="153" t="str">
        <f>IFERROR(VLOOKUP(Proc[[#This Row],[App]],Table2[],3,0),"open")</f>
        <v>ok</v>
      </c>
      <c r="C4443" s="111" t="s">
        <v>369</v>
      </c>
      <c r="D4443" s="152" t="s">
        <v>9578</v>
      </c>
      <c r="E4443" s="152" t="s">
        <v>4641</v>
      </c>
      <c r="F4443" s="153" t="s">
        <v>4641</v>
      </c>
      <c r="G4443" s="111" t="s">
        <v>406</v>
      </c>
      <c r="H4443" s="112" t="str">
        <f>IF(Proc[[#This Row],[type]]="LFF (MDG-F)",MID(Proc[[#This Row],[Obj]],13,10),"")</f>
        <v>NL10TQ1000</v>
      </c>
      <c r="I4443" s="152"/>
      <c r="J4443" s="112" t="b">
        <f>Proc[[#This Row],[Requested]]=Proc[[#This Row],[CurrentParent]]</f>
        <v>1</v>
      </c>
      <c r="K4443" s="153" t="str">
        <f>IF(Proc[[#This Row],[Author]]="Marcela Urrego",VLOOKUP(LEFT(Proc[[#This Row],[Requested]],1),Table3[#All],2,0),VLOOKUP(Proc[[#This Row],[Author]],Table4[],2,0))</f>
        <v>EL</v>
      </c>
      <c r="L4443" s="112" t="s">
        <v>4537</v>
      </c>
      <c r="M4443" s="122">
        <v>45957</v>
      </c>
      <c r="N4443" s="122"/>
      <c r="O4443" s="122"/>
      <c r="P4443" s="123" t="str">
        <f ca="1">IF(Proc[[#This Row],[DaysAgeing]]&gt;5,"yep","on track")</f>
        <v>yep</v>
      </c>
      <c r="Q4443" s="2">
        <f ca="1">IF(Proc[[#This Row],[DateClosed]]="",ABS(NETWORKDAYS(Proc[[#This Row],[DateOpened]],TODAY()))-1,ABS(NETWORKDAYS(Proc[[#This Row],[DateOpened]],Proc[[#This Row],[DateClosed]]))-1)</f>
        <v>114</v>
      </c>
      <c r="R4443" s="123" t="s">
        <v>4125</v>
      </c>
      <c r="S4443" s="112"/>
      <c r="T4443" s="153">
        <v>4442</v>
      </c>
    </row>
    <row r="4444" spans="1:20" hidden="1">
      <c r="A4444" s="111" t="s">
        <v>4638</v>
      </c>
      <c r="B4444" s="112" t="str">
        <f>IFERROR(VLOOKUP(Proc[[#This Row],[App]],Table2[],3,0),"open")</f>
        <v>ok</v>
      </c>
      <c r="C4444" s="111" t="s">
        <v>369</v>
      </c>
      <c r="D4444" s="152" t="s">
        <v>9579</v>
      </c>
      <c r="E4444" s="152" t="s">
        <v>4642</v>
      </c>
      <c r="F4444" s="112" t="s">
        <v>4642</v>
      </c>
      <c r="G4444" s="111" t="s">
        <v>406</v>
      </c>
      <c r="H4444" s="112" t="str">
        <f>IF(Proc[[#This Row],[type]]="LFF (MDG-F)",MID(Proc[[#This Row],[Obj]],13,10),"")</f>
        <v>DE04TQHQ19</v>
      </c>
      <c r="I4444" s="152"/>
      <c r="J4444" s="112" t="b">
        <f>Proc[[#This Row],[Requested]]=Proc[[#This Row],[CurrentParent]]</f>
        <v>1</v>
      </c>
      <c r="K4444" s="112" t="str">
        <f>IF(Proc[[#This Row],[Author]]="Marcela Urrego",VLOOKUP(LEFT(Proc[[#This Row],[Requested]],1),Table3[#All],2,0),VLOOKUP(Proc[[#This Row],[Author]],Table4[],2,0))</f>
        <v>EL</v>
      </c>
      <c r="L4444" s="112" t="s">
        <v>4537</v>
      </c>
      <c r="M4444" s="122">
        <v>45957</v>
      </c>
      <c r="N4444" s="122"/>
      <c r="O4444" s="122"/>
      <c r="P4444" s="123" t="str">
        <f ca="1">IF(Proc[[#This Row],[DaysAgeing]]&gt;5,"yep","on track")</f>
        <v>yep</v>
      </c>
      <c r="Q4444" s="2">
        <f ca="1">IF(Proc[[#This Row],[DateClosed]]="",ABS(NETWORKDAYS(Proc[[#This Row],[DateOpened]],TODAY()))-1,ABS(NETWORKDAYS(Proc[[#This Row],[DateOpened]],Proc[[#This Row],[DateClosed]]))-1)</f>
        <v>114</v>
      </c>
      <c r="R4444" s="123" t="s">
        <v>4125</v>
      </c>
      <c r="S4444" s="112"/>
      <c r="T4444" s="153">
        <v>4443</v>
      </c>
    </row>
    <row r="4445" spans="1:20" hidden="1">
      <c r="A4445" s="111" t="s">
        <v>4638</v>
      </c>
      <c r="B4445" s="112" t="str">
        <f>IFERROR(VLOOKUP(Proc[[#This Row],[App]],Table2[],3,0),"open")</f>
        <v>ok</v>
      </c>
      <c r="C4445" s="111" t="s">
        <v>369</v>
      </c>
      <c r="D4445" s="152" t="s">
        <v>9580</v>
      </c>
      <c r="E4445" s="152" t="s">
        <v>4642</v>
      </c>
      <c r="F4445" s="112" t="s">
        <v>4642</v>
      </c>
      <c r="G4445" s="111" t="s">
        <v>406</v>
      </c>
      <c r="H4445" s="112" t="str">
        <f>IF(Proc[[#This Row],[type]]="LFF (MDG-F)",MID(Proc[[#This Row],[Obj]],13,10),"")</f>
        <v>DE04TQHQ23</v>
      </c>
      <c r="I4445" s="152"/>
      <c r="J4445" s="112" t="b">
        <f>Proc[[#This Row],[Requested]]=Proc[[#This Row],[CurrentParent]]</f>
        <v>1</v>
      </c>
      <c r="K4445" s="112" t="str">
        <f>IF(Proc[[#This Row],[Author]]="Marcela Urrego",VLOOKUP(LEFT(Proc[[#This Row],[Requested]],1),Table3[#All],2,0),VLOOKUP(Proc[[#This Row],[Author]],Table4[],2,0))</f>
        <v>EL</v>
      </c>
      <c r="L4445" s="112" t="s">
        <v>4537</v>
      </c>
      <c r="M4445" s="122">
        <v>45957</v>
      </c>
      <c r="N4445" s="122"/>
      <c r="O4445" s="122"/>
      <c r="P4445" s="123" t="str">
        <f ca="1">IF(Proc[[#This Row],[DaysAgeing]]&gt;5,"yep","on track")</f>
        <v>yep</v>
      </c>
      <c r="Q4445" s="2">
        <f ca="1">IF(Proc[[#This Row],[DateClosed]]="",ABS(NETWORKDAYS(Proc[[#This Row],[DateOpened]],TODAY()))-1,ABS(NETWORKDAYS(Proc[[#This Row],[DateOpened]],Proc[[#This Row],[DateClosed]]))-1)</f>
        <v>114</v>
      </c>
      <c r="R4445" s="123" t="s">
        <v>4125</v>
      </c>
      <c r="S4445" s="112"/>
      <c r="T4445" s="153">
        <v>4444</v>
      </c>
    </row>
    <row r="4446" spans="1:20" hidden="1">
      <c r="A4446" s="111" t="s">
        <v>4638</v>
      </c>
      <c r="B4446" s="112" t="str">
        <f>IFERROR(VLOOKUP(Proc[[#This Row],[App]],Table2[],3,0),"open")</f>
        <v>ok</v>
      </c>
      <c r="C4446" s="111" t="s">
        <v>369</v>
      </c>
      <c r="D4446" s="152" t="s">
        <v>9581</v>
      </c>
      <c r="E4446" s="152" t="s">
        <v>4642</v>
      </c>
      <c r="F4446" s="112" t="s">
        <v>4642</v>
      </c>
      <c r="G4446" s="111" t="s">
        <v>406</v>
      </c>
      <c r="H4446" s="112" t="str">
        <f>IF(Proc[[#This Row],[type]]="LFF (MDG-F)",MID(Proc[[#This Row],[Obj]],13,10),"")</f>
        <v>NL10TM3000</v>
      </c>
      <c r="I4446" s="152"/>
      <c r="J4446" s="112" t="b">
        <f>Proc[[#This Row],[Requested]]=Proc[[#This Row],[CurrentParent]]</f>
        <v>1</v>
      </c>
      <c r="K4446" s="112" t="str">
        <f>IF(Proc[[#This Row],[Author]]="Marcela Urrego",VLOOKUP(LEFT(Proc[[#This Row],[Requested]],1),Table3[#All],2,0),VLOOKUP(Proc[[#This Row],[Author]],Table4[],2,0))</f>
        <v>EL</v>
      </c>
      <c r="L4446" s="112" t="s">
        <v>4537</v>
      </c>
      <c r="M4446" s="122">
        <v>45957</v>
      </c>
      <c r="N4446" s="122"/>
      <c r="O4446" s="122"/>
      <c r="P4446" s="123" t="str">
        <f ca="1">IF(Proc[[#This Row],[DaysAgeing]]&gt;5,"yep","on track")</f>
        <v>yep</v>
      </c>
      <c r="Q4446" s="2">
        <f ca="1">IF(Proc[[#This Row],[DateClosed]]="",ABS(NETWORKDAYS(Proc[[#This Row],[DateOpened]],TODAY()))-1,ABS(NETWORKDAYS(Proc[[#This Row],[DateOpened]],Proc[[#This Row],[DateClosed]]))-1)</f>
        <v>114</v>
      </c>
      <c r="R4446" s="123" t="s">
        <v>4125</v>
      </c>
      <c r="S4446" s="112"/>
      <c r="T4446" s="153">
        <v>4445</v>
      </c>
    </row>
    <row r="4447" spans="1:20" hidden="1">
      <c r="A4447" t="s">
        <v>4645</v>
      </c>
      <c r="B4447" s="112" t="str">
        <f>IFERROR(VLOOKUP(Proc[[#This Row],[App]],Table2[],3,0),"open")</f>
        <v>ok</v>
      </c>
      <c r="C4447" s="111" t="s">
        <v>369</v>
      </c>
      <c r="D4447" s="152" t="s">
        <v>4646</v>
      </c>
      <c r="E4447" s="152" t="s">
        <v>1898</v>
      </c>
      <c r="F4447" s="112" t="s">
        <v>1898</v>
      </c>
      <c r="G4447" t="s">
        <v>400</v>
      </c>
      <c r="H4447" s="112" t="str">
        <f>IF(Proc[[#This Row],[type]]="LFF (MDG-F)",MID(Proc[[#This Row],[Obj]],13,10),"")</f>
        <v/>
      </c>
      <c r="I4447" s="152"/>
      <c r="J4447" s="112" t="b">
        <f>Proc[[#This Row],[Requested]]=Proc[[#This Row],[CurrentParent]]</f>
        <v>1</v>
      </c>
      <c r="K4447" s="112" t="str">
        <f>IF(Proc[[#This Row],[Author]]="Marcela Urrego",VLOOKUP(LEFT(Proc[[#This Row],[Requested]],1),Table3[#All],2,0),VLOOKUP(Proc[[#This Row],[Author]],Table4[],2,0))</f>
        <v>EL</v>
      </c>
      <c r="L4447" s="112" t="s">
        <v>4537</v>
      </c>
      <c r="M4447" s="123">
        <v>45957</v>
      </c>
      <c r="N4447" s="124"/>
      <c r="O4447" s="124"/>
      <c r="P4447" s="123" t="str">
        <f ca="1">IF(Proc[[#This Row],[DaysAgeing]]&gt;5,"yep","on track")</f>
        <v>yep</v>
      </c>
      <c r="Q4447" s="2">
        <f ca="1">IF(Proc[[#This Row],[DateClosed]]="",ABS(NETWORKDAYS(Proc[[#This Row],[DateOpened]],TODAY()))-1,ABS(NETWORKDAYS(Proc[[#This Row],[DateOpened]],Proc[[#This Row],[DateClosed]]))-1)</f>
        <v>114</v>
      </c>
      <c r="R4447" s="123" t="s">
        <v>774</v>
      </c>
      <c r="S4447" s="112"/>
      <c r="T4447" s="153">
        <v>4446</v>
      </c>
    </row>
    <row r="4448" spans="1:20" hidden="1">
      <c r="A4448" t="s">
        <v>4647</v>
      </c>
      <c r="B4448" s="112" t="str">
        <f>IFERROR(VLOOKUP(Proc[[#This Row],[App]],Table2[],3,0),"open")</f>
        <v>ok</v>
      </c>
      <c r="C4448" s="111" t="s">
        <v>369</v>
      </c>
      <c r="D4448" s="152" t="s">
        <v>4669</v>
      </c>
      <c r="E4448" s="152" t="s">
        <v>4648</v>
      </c>
      <c r="F4448" s="152" t="s">
        <v>4648</v>
      </c>
      <c r="G4448" s="111" t="s">
        <v>400</v>
      </c>
      <c r="H4448" s="112" t="str">
        <f>IF(Proc[[#This Row],[type]]="LFF (MDG-F)",MID(Proc[[#This Row],[Obj]],13,10),"")</f>
        <v/>
      </c>
      <c r="I4448" s="152"/>
      <c r="J4448" s="112" t="b">
        <f>Proc[[#This Row],[Requested]]=Proc[[#This Row],[CurrentParent]]</f>
        <v>1</v>
      </c>
      <c r="K4448" s="112" t="str">
        <f>IF(Proc[[#This Row],[Author]]="Marcela Urrego",VLOOKUP(LEFT(Proc[[#This Row],[Requested]],1),Table3[#All],2,0),VLOOKUP(Proc[[#This Row],[Author]],Table4[],2,0))</f>
        <v>MGF</v>
      </c>
      <c r="L4448" s="112" t="s">
        <v>4537</v>
      </c>
      <c r="M4448" s="123">
        <v>45957</v>
      </c>
      <c r="N4448" s="124"/>
      <c r="O4448" s="124"/>
      <c r="P4448" s="123" t="str">
        <f ca="1">IF(Proc[[#This Row],[DaysAgeing]]&gt;5,"yep","on track")</f>
        <v>yep</v>
      </c>
      <c r="Q4448" s="2">
        <f ca="1">IF(Proc[[#This Row],[DateClosed]]="",ABS(NETWORKDAYS(Proc[[#This Row],[DateOpened]],TODAY()))-1,ABS(NETWORKDAYS(Proc[[#This Row],[DateOpened]],Proc[[#This Row],[DateClosed]]))-1)</f>
        <v>114</v>
      </c>
      <c r="R4448" s="123" t="s">
        <v>541</v>
      </c>
      <c r="S4448" s="112"/>
      <c r="T4448" s="153">
        <v>4447</v>
      </c>
    </row>
    <row r="4449" spans="1:20" hidden="1">
      <c r="A4449" s="111" t="s">
        <v>4647</v>
      </c>
      <c r="B4449" s="153" t="str">
        <f>IFERROR(VLOOKUP(Proc[[#This Row],[App]],Table2[],3,0),"open")</f>
        <v>ok</v>
      </c>
      <c r="C4449" s="111" t="s">
        <v>369</v>
      </c>
      <c r="D4449" s="152" t="s">
        <v>4670</v>
      </c>
      <c r="E4449" s="152" t="s">
        <v>1872</v>
      </c>
      <c r="F4449" s="153"/>
      <c r="G4449" s="111" t="s">
        <v>400</v>
      </c>
      <c r="H4449" s="112" t="str">
        <f>IF(Proc[[#This Row],[type]]="LFF (MDG-F)",MID(Proc[[#This Row],[Obj]],13,10),"")</f>
        <v/>
      </c>
      <c r="I4449" s="152"/>
      <c r="J4449" s="112" t="b">
        <f>Proc[[#This Row],[Requested]]=Proc[[#This Row],[CurrentParent]]</f>
        <v>0</v>
      </c>
      <c r="K4449" s="153" t="str">
        <f>IF(Proc[[#This Row],[Author]]="Marcela Urrego",VLOOKUP(LEFT(Proc[[#This Row],[Requested]],1),Table3[#All],2,0),VLOOKUP(Proc[[#This Row],[Author]],Table4[],2,0))</f>
        <v>MGF</v>
      </c>
      <c r="L4449" s="112" t="s">
        <v>4537</v>
      </c>
      <c r="M4449" s="123">
        <v>45957</v>
      </c>
      <c r="N4449" s="124"/>
      <c r="O4449" s="124"/>
      <c r="P4449" s="123" t="str">
        <f ca="1">IF(Proc[[#This Row],[DaysAgeing]]&gt;5,"yep","on track")</f>
        <v>yep</v>
      </c>
      <c r="Q4449" s="2">
        <f ca="1">IF(Proc[[#This Row],[DateClosed]]="",ABS(NETWORKDAYS(Proc[[#This Row],[DateOpened]],TODAY()))-1,ABS(NETWORKDAYS(Proc[[#This Row],[DateOpened]],Proc[[#This Row],[DateClosed]]))-1)</f>
        <v>114</v>
      </c>
      <c r="R4449" s="123" t="s">
        <v>541</v>
      </c>
      <c r="S4449" s="112"/>
      <c r="T4449" s="153">
        <v>4448</v>
      </c>
    </row>
    <row r="4450" spans="1:20" hidden="1">
      <c r="A4450" t="s">
        <v>4667</v>
      </c>
      <c r="B4450" s="153" t="str">
        <f>IFERROR(VLOOKUP(Proc[[#This Row],[App]],Table2[],3,0),"open")</f>
        <v>ok</v>
      </c>
      <c r="C4450" s="111" t="s">
        <v>369</v>
      </c>
      <c r="D4450" s="152" t="s">
        <v>3843</v>
      </c>
      <c r="E4450" s="152" t="s">
        <v>4662</v>
      </c>
      <c r="F4450" s="153" t="s">
        <v>4662</v>
      </c>
      <c r="G4450" s="111" t="s">
        <v>400</v>
      </c>
      <c r="H4450" s="112" t="str">
        <f>IF(Proc[[#This Row],[type]]="LFF (MDG-F)",MID(Proc[[#This Row],[Obj]],13,10),"")</f>
        <v/>
      </c>
      <c r="I4450" s="152"/>
      <c r="J4450" s="112" t="b">
        <f>Proc[[#This Row],[Requested]]=Proc[[#This Row],[CurrentParent]]</f>
        <v>1</v>
      </c>
      <c r="K4450" s="153" t="str">
        <f>IF(Proc[[#This Row],[Author]]="Marcela Urrego",VLOOKUP(LEFT(Proc[[#This Row],[Requested]],1),Table3[#All],2,0),VLOOKUP(Proc[[#This Row],[Author]],Table4[],2,0))</f>
        <v>MGF</v>
      </c>
      <c r="L4450" s="112" t="s">
        <v>4537</v>
      </c>
      <c r="M4450" s="124">
        <v>45958</v>
      </c>
      <c r="N4450" s="124"/>
      <c r="O4450" s="124"/>
      <c r="P4450" s="125" t="str">
        <f ca="1">IF(Proc[[#This Row],[DaysAgeing]]&gt;5,"yep","on track")</f>
        <v>yep</v>
      </c>
      <c r="Q4450" s="2">
        <f ca="1">IF(Proc[[#This Row],[DateClosed]]="",ABS(NETWORKDAYS(Proc[[#This Row],[DateOpened]],TODAY()))-1,ABS(NETWORKDAYS(Proc[[#This Row],[DateOpened]],Proc[[#This Row],[DateClosed]]))-1)</f>
        <v>113</v>
      </c>
      <c r="R4450" s="125" t="s">
        <v>1377</v>
      </c>
      <c r="S4450" s="112"/>
      <c r="T4450" s="153">
        <v>4449</v>
      </c>
    </row>
    <row r="4451" spans="1:20" hidden="1">
      <c r="A4451" t="s">
        <v>4667</v>
      </c>
      <c r="B4451" s="153" t="str">
        <f>IFERROR(VLOOKUP(Proc[[#This Row],[App]],Table2[],3,0),"open")</f>
        <v>ok</v>
      </c>
      <c r="C4451" s="111" t="s">
        <v>369</v>
      </c>
      <c r="D4451" s="152" t="s">
        <v>3992</v>
      </c>
      <c r="E4451" s="152" t="s">
        <v>4663</v>
      </c>
      <c r="F4451" s="153" t="s">
        <v>4663</v>
      </c>
      <c r="G4451" s="111" t="s">
        <v>400</v>
      </c>
      <c r="H4451" s="112" t="str">
        <f>IF(Proc[[#This Row],[type]]="LFF (MDG-F)",MID(Proc[[#This Row],[Obj]],13,10),"")</f>
        <v/>
      </c>
      <c r="I4451" s="152"/>
      <c r="J4451" s="112" t="b">
        <f>Proc[[#This Row],[Requested]]=Proc[[#This Row],[CurrentParent]]</f>
        <v>1</v>
      </c>
      <c r="K4451" s="153" t="str">
        <f>IF(Proc[[#This Row],[Author]]="Marcela Urrego",VLOOKUP(LEFT(Proc[[#This Row],[Requested]],1),Table3[#All],2,0),VLOOKUP(Proc[[#This Row],[Author]],Table4[],2,0))</f>
        <v>MGF</v>
      </c>
      <c r="L4451" s="112" t="s">
        <v>4537</v>
      </c>
      <c r="M4451" s="124">
        <v>45958</v>
      </c>
      <c r="N4451" s="124"/>
      <c r="O4451" s="124"/>
      <c r="P4451" s="125" t="str">
        <f ca="1">IF(Proc[[#This Row],[DaysAgeing]]&gt;5,"yep","on track")</f>
        <v>yep</v>
      </c>
      <c r="Q4451" s="2">
        <f ca="1">IF(Proc[[#This Row],[DateClosed]]="",ABS(NETWORKDAYS(Proc[[#This Row],[DateOpened]],TODAY()))-1,ABS(NETWORKDAYS(Proc[[#This Row],[DateOpened]],Proc[[#This Row],[DateClosed]]))-1)</f>
        <v>113</v>
      </c>
      <c r="R4451" s="125" t="s">
        <v>1377</v>
      </c>
      <c r="S4451" s="112"/>
      <c r="T4451" s="153">
        <v>4450</v>
      </c>
    </row>
    <row r="4452" spans="1:20" hidden="1">
      <c r="A4452" s="111" t="s">
        <v>4667</v>
      </c>
      <c r="B4452" s="112" t="str">
        <f>IFERROR(VLOOKUP(Proc[[#This Row],[App]],Table2[],3,0),"open")</f>
        <v>ok</v>
      </c>
      <c r="C4452" s="111" t="s">
        <v>369</v>
      </c>
      <c r="D4452" s="152" t="s">
        <v>3845</v>
      </c>
      <c r="E4452" s="152" t="s">
        <v>4662</v>
      </c>
      <c r="F4452" s="112" t="s">
        <v>4662</v>
      </c>
      <c r="G4452" s="111" t="s">
        <v>400</v>
      </c>
      <c r="H4452" s="112" t="str">
        <f>IF(Proc[[#This Row],[type]]="LFF (MDG-F)",MID(Proc[[#This Row],[Obj]],13,10),"")</f>
        <v/>
      </c>
      <c r="I4452" s="152"/>
      <c r="J4452" s="112" t="b">
        <f>Proc[[#This Row],[Requested]]=Proc[[#This Row],[CurrentParent]]</f>
        <v>1</v>
      </c>
      <c r="K4452" s="112" t="str">
        <f>IF(Proc[[#This Row],[Author]]="Marcela Urrego",VLOOKUP(LEFT(Proc[[#This Row],[Requested]],1),Table3[#All],2,0),VLOOKUP(Proc[[#This Row],[Author]],Table4[],2,0))</f>
        <v>MGF</v>
      </c>
      <c r="L4452" s="112" t="s">
        <v>4537</v>
      </c>
      <c r="M4452" s="124">
        <v>45958</v>
      </c>
      <c r="N4452" s="124"/>
      <c r="O4452" s="124"/>
      <c r="P4452" s="125" t="str">
        <f ca="1">IF(Proc[[#This Row],[DaysAgeing]]&gt;5,"yep","on track")</f>
        <v>yep</v>
      </c>
      <c r="Q4452" s="2">
        <f ca="1">IF(Proc[[#This Row],[DateClosed]]="",ABS(NETWORKDAYS(Proc[[#This Row],[DateOpened]],TODAY()))-1,ABS(NETWORKDAYS(Proc[[#This Row],[DateOpened]],Proc[[#This Row],[DateClosed]]))-1)</f>
        <v>113</v>
      </c>
      <c r="R4452" s="125" t="s">
        <v>1377</v>
      </c>
      <c r="S4452" s="112"/>
      <c r="T4452" s="153">
        <v>4451</v>
      </c>
    </row>
    <row r="4453" spans="1:20" hidden="1">
      <c r="A4453" s="111" t="s">
        <v>4667</v>
      </c>
      <c r="B4453" s="112" t="str">
        <f>IFERROR(VLOOKUP(Proc[[#This Row],[App]],Table2[],3,0),"open")</f>
        <v>ok</v>
      </c>
      <c r="C4453" s="111" t="s">
        <v>369</v>
      </c>
      <c r="D4453" s="152" t="s">
        <v>3858</v>
      </c>
      <c r="E4453" s="152" t="s">
        <v>4662</v>
      </c>
      <c r="F4453" s="112" t="s">
        <v>4662</v>
      </c>
      <c r="G4453" s="111" t="s">
        <v>400</v>
      </c>
      <c r="H4453" s="112" t="str">
        <f>IF(Proc[[#This Row],[type]]="LFF (MDG-F)",MID(Proc[[#This Row],[Obj]],13,10),"")</f>
        <v/>
      </c>
      <c r="I4453" s="152"/>
      <c r="J4453" s="112" t="b">
        <f>Proc[[#This Row],[Requested]]=Proc[[#This Row],[CurrentParent]]</f>
        <v>1</v>
      </c>
      <c r="K4453" s="112" t="str">
        <f>IF(Proc[[#This Row],[Author]]="Marcela Urrego",VLOOKUP(LEFT(Proc[[#This Row],[Requested]],1),Table3[#All],2,0),VLOOKUP(Proc[[#This Row],[Author]],Table4[],2,0))</f>
        <v>MGF</v>
      </c>
      <c r="L4453" s="112" t="s">
        <v>4537</v>
      </c>
      <c r="M4453" s="124">
        <v>45958</v>
      </c>
      <c r="N4453" s="124"/>
      <c r="O4453" s="124"/>
      <c r="P4453" s="125" t="str">
        <f ca="1">IF(Proc[[#This Row],[DaysAgeing]]&gt;5,"yep","on track")</f>
        <v>yep</v>
      </c>
      <c r="Q4453" s="2">
        <f ca="1">IF(Proc[[#This Row],[DateClosed]]="",ABS(NETWORKDAYS(Proc[[#This Row],[DateOpened]],TODAY()))-1,ABS(NETWORKDAYS(Proc[[#This Row],[DateOpened]],Proc[[#This Row],[DateClosed]]))-1)</f>
        <v>113</v>
      </c>
      <c r="R4453" s="125" t="s">
        <v>1377</v>
      </c>
      <c r="S4453" s="112"/>
      <c r="T4453" s="153">
        <v>4452</v>
      </c>
    </row>
    <row r="4454" spans="1:20" hidden="1">
      <c r="A4454" s="111" t="s">
        <v>4667</v>
      </c>
      <c r="B4454" s="153" t="str">
        <f>IFERROR(VLOOKUP(Proc[[#This Row],[App]],Table2[],3,0),"open")</f>
        <v>ok</v>
      </c>
      <c r="C4454" s="111" t="s">
        <v>369</v>
      </c>
      <c r="D4454" s="152" t="s">
        <v>3990</v>
      </c>
      <c r="E4454" s="152" t="s">
        <v>4663</v>
      </c>
      <c r="F4454" s="153" t="s">
        <v>4663</v>
      </c>
      <c r="G4454" s="111" t="s">
        <v>400</v>
      </c>
      <c r="H4454" s="112" t="str">
        <f>IF(Proc[[#This Row],[type]]="LFF (MDG-F)",MID(Proc[[#This Row],[Obj]],13,10),"")</f>
        <v/>
      </c>
      <c r="I4454" s="152"/>
      <c r="J4454" s="112" t="b">
        <f>Proc[[#This Row],[Requested]]=Proc[[#This Row],[CurrentParent]]</f>
        <v>1</v>
      </c>
      <c r="K4454" s="153" t="str">
        <f>IF(Proc[[#This Row],[Author]]="Marcela Urrego",VLOOKUP(LEFT(Proc[[#This Row],[Requested]],1),Table3[#All],2,0),VLOOKUP(Proc[[#This Row],[Author]],Table4[],2,0))</f>
        <v>MGF</v>
      </c>
      <c r="L4454" s="112" t="s">
        <v>4537</v>
      </c>
      <c r="M4454" s="124">
        <v>45958</v>
      </c>
      <c r="N4454" s="124"/>
      <c r="O4454" s="124"/>
      <c r="P4454" s="125" t="str">
        <f ca="1">IF(Proc[[#This Row],[DaysAgeing]]&gt;5,"yep","on track")</f>
        <v>yep</v>
      </c>
      <c r="Q4454" s="2">
        <f ca="1">IF(Proc[[#This Row],[DateClosed]]="",ABS(NETWORKDAYS(Proc[[#This Row],[DateOpened]],TODAY()))-1,ABS(NETWORKDAYS(Proc[[#This Row],[DateOpened]],Proc[[#This Row],[DateClosed]]))-1)</f>
        <v>113</v>
      </c>
      <c r="R4454" s="125" t="s">
        <v>1377</v>
      </c>
      <c r="S4454" s="112"/>
      <c r="T4454" s="153">
        <v>4453</v>
      </c>
    </row>
    <row r="4455" spans="1:20" hidden="1">
      <c r="A4455" s="111" t="s">
        <v>4667</v>
      </c>
      <c r="B4455" s="112" t="str">
        <f>IFERROR(VLOOKUP(Proc[[#This Row],[App]],Table2[],3,0),"open")</f>
        <v>ok</v>
      </c>
      <c r="C4455" s="111" t="s">
        <v>369</v>
      </c>
      <c r="D4455" s="152" t="s">
        <v>3857</v>
      </c>
      <c r="E4455" s="152" t="s">
        <v>4662</v>
      </c>
      <c r="F4455" s="112" t="s">
        <v>4662</v>
      </c>
      <c r="G4455" s="111" t="s">
        <v>400</v>
      </c>
      <c r="H4455" s="112" t="str">
        <f>IF(Proc[[#This Row],[type]]="LFF (MDG-F)",MID(Proc[[#This Row],[Obj]],13,10),"")</f>
        <v/>
      </c>
      <c r="I4455" s="152"/>
      <c r="J4455" s="112" t="b">
        <f>Proc[[#This Row],[Requested]]=Proc[[#This Row],[CurrentParent]]</f>
        <v>1</v>
      </c>
      <c r="K4455" s="112" t="str">
        <f>IF(Proc[[#This Row],[Author]]="Marcela Urrego",VLOOKUP(LEFT(Proc[[#This Row],[Requested]],1),Table3[#All],2,0),VLOOKUP(Proc[[#This Row],[Author]],Table4[],2,0))</f>
        <v>MGF</v>
      </c>
      <c r="L4455" s="112" t="s">
        <v>4537</v>
      </c>
      <c r="M4455" s="124">
        <v>45958</v>
      </c>
      <c r="N4455" s="124"/>
      <c r="O4455" s="124"/>
      <c r="P4455" s="125" t="str">
        <f ca="1">IF(Proc[[#This Row],[DaysAgeing]]&gt;5,"yep","on track")</f>
        <v>yep</v>
      </c>
      <c r="Q4455" s="2">
        <f ca="1">IF(Proc[[#This Row],[DateClosed]]="",ABS(NETWORKDAYS(Proc[[#This Row],[DateOpened]],TODAY()))-1,ABS(NETWORKDAYS(Proc[[#This Row],[DateOpened]],Proc[[#This Row],[DateClosed]]))-1)</f>
        <v>113</v>
      </c>
      <c r="R4455" s="125" t="s">
        <v>1377</v>
      </c>
      <c r="S4455" s="112"/>
      <c r="T4455" s="153">
        <v>4454</v>
      </c>
    </row>
    <row r="4456" spans="1:20" hidden="1">
      <c r="A4456" s="111" t="s">
        <v>4667</v>
      </c>
      <c r="B4456" s="153" t="str">
        <f>IFERROR(VLOOKUP(Proc[[#This Row],[App]],Table2[],3,0),"open")</f>
        <v>ok</v>
      </c>
      <c r="C4456" s="111" t="s">
        <v>369</v>
      </c>
      <c r="D4456" s="152" t="s">
        <v>3862</v>
      </c>
      <c r="E4456" s="152" t="s">
        <v>4662</v>
      </c>
      <c r="F4456" s="153" t="s">
        <v>4662</v>
      </c>
      <c r="G4456" s="111" t="s">
        <v>400</v>
      </c>
      <c r="H4456" s="112" t="str">
        <f>IF(Proc[[#This Row],[type]]="LFF (MDG-F)",MID(Proc[[#This Row],[Obj]],13,10),"")</f>
        <v/>
      </c>
      <c r="I4456" s="152"/>
      <c r="J4456" s="112" t="b">
        <f>Proc[[#This Row],[Requested]]=Proc[[#This Row],[CurrentParent]]</f>
        <v>1</v>
      </c>
      <c r="K4456" s="153" t="str">
        <f>IF(Proc[[#This Row],[Author]]="Marcela Urrego",VLOOKUP(LEFT(Proc[[#This Row],[Requested]],1),Table3[#All],2,0),VLOOKUP(Proc[[#This Row],[Author]],Table4[],2,0))</f>
        <v>MGF</v>
      </c>
      <c r="L4456" s="153" t="s">
        <v>4537</v>
      </c>
      <c r="M4456" s="124">
        <v>45958</v>
      </c>
      <c r="N4456" s="124"/>
      <c r="O4456" s="124"/>
      <c r="P4456" s="125" t="str">
        <f ca="1">IF(Proc[[#This Row],[DaysAgeing]]&gt;5,"yep","on track")</f>
        <v>yep</v>
      </c>
      <c r="Q4456" s="2">
        <f ca="1">IF(Proc[[#This Row],[DateClosed]]="",ABS(NETWORKDAYS(Proc[[#This Row],[DateOpened]],TODAY()))-1,ABS(NETWORKDAYS(Proc[[#This Row],[DateOpened]],Proc[[#This Row],[DateClosed]]))-1)</f>
        <v>113</v>
      </c>
      <c r="R4456" s="125" t="s">
        <v>1377</v>
      </c>
      <c r="S4456" s="112"/>
      <c r="T4456" s="153">
        <v>4455</v>
      </c>
    </row>
    <row r="4457" spans="1:20" hidden="1">
      <c r="A4457" s="111" t="s">
        <v>4667</v>
      </c>
      <c r="B4457" s="153" t="str">
        <f>IFERROR(VLOOKUP(Proc[[#This Row],[App]],Table2[],3,0),"open")</f>
        <v>ok</v>
      </c>
      <c r="C4457" s="111" t="s">
        <v>369</v>
      </c>
      <c r="D4457" s="152" t="s">
        <v>4649</v>
      </c>
      <c r="E4457" s="152" t="s">
        <v>4643</v>
      </c>
      <c r="F4457" s="153" t="s">
        <v>4643</v>
      </c>
      <c r="G4457" t="s">
        <v>406</v>
      </c>
      <c r="H4457" s="112" t="str">
        <f>IF(Proc[[#This Row],[type]]="LFF (MDG-F)",MID(Proc[[#This Row],[Obj]],13,10),"")</f>
        <v>IT50YIT001</v>
      </c>
      <c r="I4457" s="152"/>
      <c r="J4457" s="112" t="b">
        <f>Proc[[#This Row],[Requested]]=Proc[[#This Row],[CurrentParent]]</f>
        <v>1</v>
      </c>
      <c r="K4457" s="153" t="str">
        <f>IF(Proc[[#This Row],[Author]]="Marcela Urrego",VLOOKUP(LEFT(Proc[[#This Row],[Requested]],1),Table3[#All],2,0),VLOOKUP(Proc[[#This Row],[Author]],Table4[],2,0))</f>
        <v>MGF</v>
      </c>
      <c r="L4457" s="153" t="s">
        <v>4537</v>
      </c>
      <c r="M4457" s="124">
        <v>45958</v>
      </c>
      <c r="N4457" s="124"/>
      <c r="O4457" s="124"/>
      <c r="P4457" s="125" t="str">
        <f ca="1">IF(Proc[[#This Row],[DaysAgeing]]&gt;5,"yep","on track")</f>
        <v>yep</v>
      </c>
      <c r="Q4457" s="2">
        <f ca="1">IF(Proc[[#This Row],[DateClosed]]="",ABS(NETWORKDAYS(Proc[[#This Row],[DateOpened]],TODAY()))-1,ABS(NETWORKDAYS(Proc[[#This Row],[DateOpened]],Proc[[#This Row],[DateClosed]]))-1)</f>
        <v>113</v>
      </c>
      <c r="R4457" s="125" t="s">
        <v>1377</v>
      </c>
      <c r="S4457" s="112"/>
      <c r="T4457" s="153">
        <v>4456</v>
      </c>
    </row>
    <row r="4458" spans="1:20" hidden="1">
      <c r="A4458" s="111" t="s">
        <v>4667</v>
      </c>
      <c r="B4458" s="153" t="str">
        <f>IFERROR(VLOOKUP(Proc[[#This Row],[App]],Table2[],3,0),"open")</f>
        <v>ok</v>
      </c>
      <c r="C4458" s="111" t="s">
        <v>369</v>
      </c>
      <c r="D4458" s="152" t="s">
        <v>4650</v>
      </c>
      <c r="E4458" s="152" t="s">
        <v>4664</v>
      </c>
      <c r="F4458" s="153" t="s">
        <v>4664</v>
      </c>
      <c r="G4458" t="s">
        <v>400</v>
      </c>
      <c r="H4458" s="112" t="str">
        <f>IF(Proc[[#This Row],[type]]="LFF (MDG-F)",MID(Proc[[#This Row],[Obj]],13,10),"")</f>
        <v/>
      </c>
      <c r="I4458" s="152"/>
      <c r="J4458" s="112" t="b">
        <f>Proc[[#This Row],[Requested]]=Proc[[#This Row],[CurrentParent]]</f>
        <v>1</v>
      </c>
      <c r="K4458" s="153" t="str">
        <f>IF(Proc[[#This Row],[Author]]="Marcela Urrego",VLOOKUP(LEFT(Proc[[#This Row],[Requested]],1),Table3[#All],2,0),VLOOKUP(Proc[[#This Row],[Author]],Table4[],2,0))</f>
        <v>MGF</v>
      </c>
      <c r="L4458" s="112" t="s">
        <v>4537</v>
      </c>
      <c r="M4458" s="124">
        <v>45958</v>
      </c>
      <c r="N4458" s="124"/>
      <c r="O4458" s="124"/>
      <c r="P4458" s="125" t="str">
        <f ca="1">IF(Proc[[#This Row],[DaysAgeing]]&gt;5,"yep","on track")</f>
        <v>yep</v>
      </c>
      <c r="Q4458" s="2">
        <f ca="1">IF(Proc[[#This Row],[DateClosed]]="",ABS(NETWORKDAYS(Proc[[#This Row],[DateOpened]],TODAY()))-1,ABS(NETWORKDAYS(Proc[[#This Row],[DateOpened]],Proc[[#This Row],[DateClosed]]))-1)</f>
        <v>113</v>
      </c>
      <c r="R4458" s="125" t="s">
        <v>1377</v>
      </c>
      <c r="S4458" s="112"/>
      <c r="T4458" s="153">
        <v>4457</v>
      </c>
    </row>
    <row r="4459" spans="1:20" hidden="1">
      <c r="A4459" s="111" t="s">
        <v>4667</v>
      </c>
      <c r="B4459" s="112" t="str">
        <f>IFERROR(VLOOKUP(Proc[[#This Row],[App]],Table2[],3,0),"open")</f>
        <v>ok</v>
      </c>
      <c r="C4459" s="111" t="s">
        <v>369</v>
      </c>
      <c r="D4459" s="152" t="s">
        <v>1575</v>
      </c>
      <c r="E4459" s="152" t="s">
        <v>4665</v>
      </c>
      <c r="F4459" s="112" t="s">
        <v>4665</v>
      </c>
      <c r="G4459" t="s">
        <v>406</v>
      </c>
      <c r="H4459" s="112" t="str">
        <f>IF(Proc[[#This Row],[type]]="LFF (MDG-F)",MID(Proc[[#This Row],[Obj]],13,10),"")</f>
        <v>DE10GIT04K</v>
      </c>
      <c r="I4459" s="152"/>
      <c r="J4459" s="112" t="b">
        <f>Proc[[#This Row],[Requested]]=Proc[[#This Row],[CurrentParent]]</f>
        <v>1</v>
      </c>
      <c r="K4459" s="112" t="str">
        <f>IF(Proc[[#This Row],[Author]]="Marcela Urrego",VLOOKUP(LEFT(Proc[[#This Row],[Requested]],1),Table3[#All],2,0),VLOOKUP(Proc[[#This Row],[Author]],Table4[],2,0))</f>
        <v>MGF</v>
      </c>
      <c r="L4459" s="112" t="s">
        <v>4537</v>
      </c>
      <c r="M4459" s="124">
        <v>45958</v>
      </c>
      <c r="N4459" s="124"/>
      <c r="O4459" s="124"/>
      <c r="P4459" s="125" t="str">
        <f ca="1">IF(Proc[[#This Row],[DaysAgeing]]&gt;5,"yep","on track")</f>
        <v>yep</v>
      </c>
      <c r="Q4459" s="2">
        <f ca="1">IF(Proc[[#This Row],[DateClosed]]="",ABS(NETWORKDAYS(Proc[[#This Row],[DateOpened]],TODAY()))-1,ABS(NETWORKDAYS(Proc[[#This Row],[DateOpened]],Proc[[#This Row],[DateClosed]]))-1)</f>
        <v>113</v>
      </c>
      <c r="R4459" s="125" t="s">
        <v>1377</v>
      </c>
      <c r="S4459" s="112"/>
      <c r="T4459" s="153">
        <v>4458</v>
      </c>
    </row>
    <row r="4460" spans="1:20" hidden="1">
      <c r="A4460" s="111" t="s">
        <v>4667</v>
      </c>
      <c r="B4460" s="153" t="str">
        <f>IFERROR(VLOOKUP(Proc[[#This Row],[App]],Table2[],3,0),"open")</f>
        <v>ok</v>
      </c>
      <c r="C4460" s="111" t="s">
        <v>369</v>
      </c>
      <c r="D4460" s="152" t="s">
        <v>4651</v>
      </c>
      <c r="E4460" s="152" t="s">
        <v>4664</v>
      </c>
      <c r="F4460" s="153" t="s">
        <v>4664</v>
      </c>
      <c r="G4460" t="s">
        <v>406</v>
      </c>
      <c r="H4460" s="112" t="str">
        <f>IF(Proc[[#This Row],[type]]="LFF (MDG-F)",MID(Proc[[#This Row],[Obj]],13,10),"")</f>
        <v>DE10638210</v>
      </c>
      <c r="I4460" s="152"/>
      <c r="J4460" s="112" t="b">
        <f>Proc[[#This Row],[Requested]]=Proc[[#This Row],[CurrentParent]]</f>
        <v>1</v>
      </c>
      <c r="K4460" s="153" t="str">
        <f>IF(Proc[[#This Row],[Author]]="Marcela Urrego",VLOOKUP(LEFT(Proc[[#This Row],[Requested]],1),Table3[#All],2,0),VLOOKUP(Proc[[#This Row],[Author]],Table4[],2,0))</f>
        <v>MGF</v>
      </c>
      <c r="L4460" s="112" t="s">
        <v>4537</v>
      </c>
      <c r="M4460" s="124">
        <v>45958</v>
      </c>
      <c r="N4460" s="124"/>
      <c r="O4460" s="124"/>
      <c r="P4460" s="125" t="str">
        <f ca="1">IF(Proc[[#This Row],[DaysAgeing]]&gt;5,"yep","on track")</f>
        <v>yep</v>
      </c>
      <c r="Q4460" s="2">
        <f ca="1">IF(Proc[[#This Row],[DateClosed]]="",ABS(NETWORKDAYS(Proc[[#This Row],[DateOpened]],TODAY()))-1,ABS(NETWORKDAYS(Proc[[#This Row],[DateOpened]],Proc[[#This Row],[DateClosed]]))-1)</f>
        <v>113</v>
      </c>
      <c r="R4460" s="125" t="s">
        <v>1377</v>
      </c>
      <c r="S4460" s="112"/>
      <c r="T4460" s="153">
        <v>4459</v>
      </c>
    </row>
    <row r="4461" spans="1:20" hidden="1">
      <c r="A4461" s="111" t="s">
        <v>4667</v>
      </c>
      <c r="B4461" s="153" t="str">
        <f>IFERROR(VLOOKUP(Proc[[#This Row],[App]],Table2[],3,0),"open")</f>
        <v>ok</v>
      </c>
      <c r="C4461" s="111" t="s">
        <v>369</v>
      </c>
      <c r="D4461" s="152" t="s">
        <v>4652</v>
      </c>
      <c r="E4461" s="152" t="s">
        <v>4665</v>
      </c>
      <c r="F4461" s="153" t="s">
        <v>4665</v>
      </c>
      <c r="G4461" s="111" t="s">
        <v>406</v>
      </c>
      <c r="H4461" s="112" t="str">
        <f>IF(Proc[[#This Row],[type]]="LFF (MDG-F)",MID(Proc[[#This Row],[Obj]],13,10),"")</f>
        <v>DE10GIT101</v>
      </c>
      <c r="I4461" s="152"/>
      <c r="J4461" s="112" t="b">
        <f>Proc[[#This Row],[Requested]]=Proc[[#This Row],[CurrentParent]]</f>
        <v>1</v>
      </c>
      <c r="K4461" s="153" t="str">
        <f>IF(Proc[[#This Row],[Author]]="Marcela Urrego",VLOOKUP(LEFT(Proc[[#This Row],[Requested]],1),Table3[#All],2,0),VLOOKUP(Proc[[#This Row],[Author]],Table4[],2,0))</f>
        <v>MGF</v>
      </c>
      <c r="L4461" s="112" t="s">
        <v>4537</v>
      </c>
      <c r="M4461" s="124">
        <v>45958</v>
      </c>
      <c r="N4461" s="124"/>
      <c r="O4461" s="124"/>
      <c r="P4461" s="125" t="str">
        <f ca="1">IF(Proc[[#This Row],[DaysAgeing]]&gt;5,"yep","on track")</f>
        <v>yep</v>
      </c>
      <c r="Q4461" s="2">
        <f ca="1">IF(Proc[[#This Row],[DateClosed]]="",ABS(NETWORKDAYS(Proc[[#This Row],[DateOpened]],TODAY()))-1,ABS(NETWORKDAYS(Proc[[#This Row],[DateOpened]],Proc[[#This Row],[DateClosed]]))-1)</f>
        <v>113</v>
      </c>
      <c r="R4461" s="125" t="s">
        <v>1377</v>
      </c>
      <c r="S4461" s="112"/>
      <c r="T4461" s="153">
        <v>4460</v>
      </c>
    </row>
    <row r="4462" spans="1:20" hidden="1">
      <c r="A4462" s="111" t="s">
        <v>4667</v>
      </c>
      <c r="B4462" s="112" t="str">
        <f>IFERROR(VLOOKUP(Proc[[#This Row],[App]],Table2[],3,0),"open")</f>
        <v>ok</v>
      </c>
      <c r="C4462" s="111" t="s">
        <v>369</v>
      </c>
      <c r="D4462" s="152" t="s">
        <v>4653</v>
      </c>
      <c r="E4462" s="152" t="s">
        <v>4665</v>
      </c>
      <c r="F4462" s="112" t="s">
        <v>4665</v>
      </c>
      <c r="G4462" s="111" t="s">
        <v>406</v>
      </c>
      <c r="H4462" s="112" t="str">
        <f>IF(Proc[[#This Row],[type]]="LFF (MDG-F)",MID(Proc[[#This Row],[Obj]],13,10),"")</f>
        <v>DE10GIT02K</v>
      </c>
      <c r="I4462" s="152"/>
      <c r="J4462" s="112" t="b">
        <f>Proc[[#This Row],[Requested]]=Proc[[#This Row],[CurrentParent]]</f>
        <v>1</v>
      </c>
      <c r="K4462" s="112" t="str">
        <f>IF(Proc[[#This Row],[Author]]="Marcela Urrego",VLOOKUP(LEFT(Proc[[#This Row],[Requested]],1),Table3[#All],2,0),VLOOKUP(Proc[[#This Row],[Author]],Table4[],2,0))</f>
        <v>MGF</v>
      </c>
      <c r="L4462" s="112" t="s">
        <v>4537</v>
      </c>
      <c r="M4462" s="124">
        <v>45958</v>
      </c>
      <c r="N4462" s="124"/>
      <c r="O4462" s="124"/>
      <c r="P4462" s="125" t="str">
        <f ca="1">IF(Proc[[#This Row],[DaysAgeing]]&gt;5,"yep","on track")</f>
        <v>yep</v>
      </c>
      <c r="Q4462" s="2">
        <f ca="1">IF(Proc[[#This Row],[DateClosed]]="",ABS(NETWORKDAYS(Proc[[#This Row],[DateOpened]],TODAY()))-1,ABS(NETWORKDAYS(Proc[[#This Row],[DateOpened]],Proc[[#This Row],[DateClosed]]))-1)</f>
        <v>113</v>
      </c>
      <c r="R4462" s="125" t="s">
        <v>1377</v>
      </c>
      <c r="S4462" s="112"/>
      <c r="T4462" s="153">
        <v>4461</v>
      </c>
    </row>
    <row r="4463" spans="1:20" hidden="1">
      <c r="A4463" s="111" t="s">
        <v>4667</v>
      </c>
      <c r="B4463" s="153" t="str">
        <f>IFERROR(VLOOKUP(Proc[[#This Row],[App]],Table2[],3,0),"open")</f>
        <v>ok</v>
      </c>
      <c r="C4463" s="111" t="s">
        <v>369</v>
      </c>
      <c r="D4463" s="152" t="s">
        <v>3987</v>
      </c>
      <c r="E4463" s="152" t="s">
        <v>4663</v>
      </c>
      <c r="F4463" s="112" t="s">
        <v>4663</v>
      </c>
      <c r="G4463" s="111" t="s">
        <v>406</v>
      </c>
      <c r="H4463" s="112" t="str">
        <f>IF(Proc[[#This Row],[type]]="LFF (MDG-F)",MID(Proc[[#This Row],[Obj]],13,10),"")</f>
        <v>DE10669638</v>
      </c>
      <c r="I4463" s="152"/>
      <c r="J4463" s="112" t="b">
        <f>Proc[[#This Row],[Requested]]=Proc[[#This Row],[CurrentParent]]</f>
        <v>1</v>
      </c>
      <c r="K4463" s="153" t="str">
        <f>IF(Proc[[#This Row],[Author]]="Marcela Urrego",VLOOKUP(LEFT(Proc[[#This Row],[Requested]],1),Table3[#All],2,0),VLOOKUP(Proc[[#This Row],[Author]],Table4[],2,0))</f>
        <v>MGF</v>
      </c>
      <c r="L4463" s="112" t="s">
        <v>4537</v>
      </c>
      <c r="M4463" s="124">
        <v>45958</v>
      </c>
      <c r="N4463" s="124"/>
      <c r="O4463" s="124"/>
      <c r="P4463" s="125" t="str">
        <f ca="1">IF(Proc[[#This Row],[DaysAgeing]]&gt;5,"yep","on track")</f>
        <v>yep</v>
      </c>
      <c r="Q4463" s="2">
        <f ca="1">IF(Proc[[#This Row],[DateClosed]]="",ABS(NETWORKDAYS(Proc[[#This Row],[DateOpened]],TODAY()))-1,ABS(NETWORKDAYS(Proc[[#This Row],[DateOpened]],Proc[[#This Row],[DateClosed]]))-1)</f>
        <v>113</v>
      </c>
      <c r="R4463" s="125" t="s">
        <v>1377</v>
      </c>
      <c r="S4463" s="112"/>
      <c r="T4463" s="153">
        <v>4462</v>
      </c>
    </row>
    <row r="4464" spans="1:20" hidden="1">
      <c r="A4464" s="111" t="s">
        <v>4667</v>
      </c>
      <c r="B4464" s="153" t="str">
        <f>IFERROR(VLOOKUP(Proc[[#This Row],[App]],Table2[],3,0),"open")</f>
        <v>ok</v>
      </c>
      <c r="C4464" s="111" t="s">
        <v>369</v>
      </c>
      <c r="D4464" s="152" t="s">
        <v>3879</v>
      </c>
      <c r="E4464" s="152" t="s">
        <v>4662</v>
      </c>
      <c r="F4464" s="112" t="s">
        <v>4662</v>
      </c>
      <c r="G4464" s="111" t="s">
        <v>406</v>
      </c>
      <c r="H4464" s="112" t="str">
        <f>IF(Proc[[#This Row],[type]]="LFF (MDG-F)",MID(Proc[[#This Row],[Obj]],13,10),"")</f>
        <v>DE10669636</v>
      </c>
      <c r="I4464" s="152"/>
      <c r="J4464" s="112" t="b">
        <f>Proc[[#This Row],[Requested]]=Proc[[#This Row],[CurrentParent]]</f>
        <v>1</v>
      </c>
      <c r="K4464" s="153" t="str">
        <f>IF(Proc[[#This Row],[Author]]="Marcela Urrego",VLOOKUP(LEFT(Proc[[#This Row],[Requested]],1),Table3[#All],2,0),VLOOKUP(Proc[[#This Row],[Author]],Table4[],2,0))</f>
        <v>MGF</v>
      </c>
      <c r="L4464" s="112" t="s">
        <v>4537</v>
      </c>
      <c r="M4464" s="124">
        <v>45958</v>
      </c>
      <c r="N4464" s="124"/>
      <c r="O4464" s="124"/>
      <c r="P4464" s="125" t="str">
        <f ca="1">IF(Proc[[#This Row],[DaysAgeing]]&gt;5,"yep","on track")</f>
        <v>yep</v>
      </c>
      <c r="Q4464" s="2">
        <f ca="1">IF(Proc[[#This Row],[DateClosed]]="",ABS(NETWORKDAYS(Proc[[#This Row],[DateOpened]],TODAY()))-1,ABS(NETWORKDAYS(Proc[[#This Row],[DateOpened]],Proc[[#This Row],[DateClosed]]))-1)</f>
        <v>113</v>
      </c>
      <c r="R4464" s="125" t="s">
        <v>1377</v>
      </c>
      <c r="S4464" s="112"/>
      <c r="T4464" s="153">
        <v>4463</v>
      </c>
    </row>
    <row r="4465" spans="1:20" hidden="1">
      <c r="A4465" s="111" t="s">
        <v>4667</v>
      </c>
      <c r="B4465" s="112" t="str">
        <f>IFERROR(VLOOKUP(Proc[[#This Row],[App]],Table2[],3,0),"open")</f>
        <v>ok</v>
      </c>
      <c r="C4465" s="111" t="s">
        <v>369</v>
      </c>
      <c r="D4465" s="152" t="s">
        <v>3917</v>
      </c>
      <c r="E4465" s="152" t="s">
        <v>4662</v>
      </c>
      <c r="F4465" s="112" t="s">
        <v>4662</v>
      </c>
      <c r="G4465" t="s">
        <v>400</v>
      </c>
      <c r="H4465" s="112" t="str">
        <f>IF(Proc[[#This Row],[type]]="LFF (MDG-F)",MID(Proc[[#This Row],[Obj]],13,10),"")</f>
        <v/>
      </c>
      <c r="I4465" s="152"/>
      <c r="J4465" s="112" t="b">
        <f>Proc[[#This Row],[Requested]]=Proc[[#This Row],[CurrentParent]]</f>
        <v>1</v>
      </c>
      <c r="K4465" s="112" t="str">
        <f>IF(Proc[[#This Row],[Author]]="Marcela Urrego",VLOOKUP(LEFT(Proc[[#This Row],[Requested]],1),Table3[#All],2,0),VLOOKUP(Proc[[#This Row],[Author]],Table4[],2,0))</f>
        <v>MGF</v>
      </c>
      <c r="L4465" s="112" t="s">
        <v>4537</v>
      </c>
      <c r="M4465" s="124">
        <v>45958</v>
      </c>
      <c r="N4465" s="124"/>
      <c r="O4465" s="124"/>
      <c r="P4465" s="125" t="str">
        <f ca="1">IF(Proc[[#This Row],[DaysAgeing]]&gt;5,"yep","on track")</f>
        <v>yep</v>
      </c>
      <c r="Q4465" s="2">
        <f ca="1">IF(Proc[[#This Row],[DateClosed]]="",ABS(NETWORKDAYS(Proc[[#This Row],[DateOpened]],TODAY()))-1,ABS(NETWORKDAYS(Proc[[#This Row],[DateOpened]],Proc[[#This Row],[DateClosed]]))-1)</f>
        <v>113</v>
      </c>
      <c r="R4465" s="125" t="s">
        <v>1377</v>
      </c>
      <c r="S4465" s="112"/>
      <c r="T4465" s="153">
        <v>4464</v>
      </c>
    </row>
    <row r="4466" spans="1:20" hidden="1">
      <c r="A4466" s="111" t="s">
        <v>4667</v>
      </c>
      <c r="B4466" s="153" t="str">
        <f>IFERROR(VLOOKUP(Proc[[#This Row],[App]],Table2[],3,0),"open")</f>
        <v>ok</v>
      </c>
      <c r="C4466" s="111" t="s">
        <v>369</v>
      </c>
      <c r="D4466" s="152" t="s">
        <v>4654</v>
      </c>
      <c r="E4466" s="152" t="s">
        <v>4643</v>
      </c>
      <c r="F4466" s="153" t="s">
        <v>4643</v>
      </c>
      <c r="G4466" t="s">
        <v>406</v>
      </c>
      <c r="H4466" s="112" t="str">
        <f>IF(Proc[[#This Row],[type]]="LFF (MDG-F)",MID(Proc[[#This Row],[Obj]],13,10),"")</f>
        <v>CH65GIT20H</v>
      </c>
      <c r="I4466" s="152"/>
      <c r="J4466" s="112" t="b">
        <f>Proc[[#This Row],[Requested]]=Proc[[#This Row],[CurrentParent]]</f>
        <v>1</v>
      </c>
      <c r="K4466" s="153" t="str">
        <f>IF(Proc[[#This Row],[Author]]="Marcela Urrego",VLOOKUP(LEFT(Proc[[#This Row],[Requested]],1),Table3[#All],2,0),VLOOKUP(Proc[[#This Row],[Author]],Table4[],2,0))</f>
        <v>MGF</v>
      </c>
      <c r="L4466" s="153" t="s">
        <v>4537</v>
      </c>
      <c r="M4466" s="124">
        <v>45958</v>
      </c>
      <c r="N4466" s="124"/>
      <c r="O4466" s="124"/>
      <c r="P4466" s="125" t="str">
        <f ca="1">IF(Proc[[#This Row],[DaysAgeing]]&gt;5,"yep","on track")</f>
        <v>yep</v>
      </c>
      <c r="Q4466" s="2">
        <f ca="1">IF(Proc[[#This Row],[DateClosed]]="",ABS(NETWORKDAYS(Proc[[#This Row],[DateOpened]],TODAY()))-1,ABS(NETWORKDAYS(Proc[[#This Row],[DateOpened]],Proc[[#This Row],[DateClosed]]))-1)</f>
        <v>113</v>
      </c>
      <c r="R4466" s="125" t="s">
        <v>1377</v>
      </c>
      <c r="S4466" s="112"/>
      <c r="T4466" s="153">
        <v>4465</v>
      </c>
    </row>
    <row r="4467" spans="1:20" hidden="1">
      <c r="A4467" s="111" t="s">
        <v>4667</v>
      </c>
      <c r="B4467" s="153" t="str">
        <f>IFERROR(VLOOKUP(Proc[[#This Row],[App]],Table2[],3,0),"open")</f>
        <v>ok</v>
      </c>
      <c r="C4467" s="111" t="s">
        <v>369</v>
      </c>
      <c r="D4467" s="152" t="s">
        <v>4655</v>
      </c>
      <c r="E4467" s="152" t="s">
        <v>4665</v>
      </c>
      <c r="F4467" s="153" t="s">
        <v>4665</v>
      </c>
      <c r="G4467" t="s">
        <v>400</v>
      </c>
      <c r="H4467" s="112" t="str">
        <f>IF(Proc[[#This Row],[type]]="LFF (MDG-F)",MID(Proc[[#This Row],[Obj]],13,10),"")</f>
        <v/>
      </c>
      <c r="I4467" s="152"/>
      <c r="J4467" s="112" t="b">
        <f>Proc[[#This Row],[Requested]]=Proc[[#This Row],[CurrentParent]]</f>
        <v>1</v>
      </c>
      <c r="K4467" s="153" t="str">
        <f>IF(Proc[[#This Row],[Author]]="Marcela Urrego",VLOOKUP(LEFT(Proc[[#This Row],[Requested]],1),Table3[#All],2,0),VLOOKUP(Proc[[#This Row],[Author]],Table4[],2,0))</f>
        <v>MGF</v>
      </c>
      <c r="L4467" s="153" t="s">
        <v>4537</v>
      </c>
      <c r="M4467" s="124">
        <v>45958</v>
      </c>
      <c r="N4467" s="124"/>
      <c r="O4467" s="124"/>
      <c r="P4467" s="125" t="str">
        <f ca="1">IF(Proc[[#This Row],[DaysAgeing]]&gt;5,"yep","on track")</f>
        <v>yep</v>
      </c>
      <c r="Q4467" s="2">
        <f ca="1">IF(Proc[[#This Row],[DateClosed]]="",ABS(NETWORKDAYS(Proc[[#This Row],[DateOpened]],TODAY()))-1,ABS(NETWORKDAYS(Proc[[#This Row],[DateOpened]],Proc[[#This Row],[DateClosed]]))-1)</f>
        <v>113</v>
      </c>
      <c r="R4467" s="125" t="s">
        <v>1377</v>
      </c>
      <c r="S4467" s="112"/>
      <c r="T4467" s="153">
        <v>4466</v>
      </c>
    </row>
    <row r="4468" spans="1:20" hidden="1">
      <c r="A4468" s="111" t="s">
        <v>4667</v>
      </c>
      <c r="B4468" s="153" t="str">
        <f>IFERROR(VLOOKUP(Proc[[#This Row],[App]],Table2[],3,0),"open")</f>
        <v>ok</v>
      </c>
      <c r="C4468" s="111" t="s">
        <v>369</v>
      </c>
      <c r="D4468" s="152" t="s">
        <v>4546</v>
      </c>
      <c r="E4468" s="152" t="s">
        <v>3997</v>
      </c>
      <c r="F4468" s="153" t="s">
        <v>3997</v>
      </c>
      <c r="G4468" t="s">
        <v>400</v>
      </c>
      <c r="H4468" s="112" t="str">
        <f>IF(Proc[[#This Row],[type]]="LFF (MDG-F)",MID(Proc[[#This Row],[Obj]],13,10),"")</f>
        <v/>
      </c>
      <c r="I4468" s="152"/>
      <c r="J4468" s="112" t="b">
        <f>Proc[[#This Row],[Requested]]=Proc[[#This Row],[CurrentParent]]</f>
        <v>1</v>
      </c>
      <c r="K4468" s="153" t="str">
        <f>IF(Proc[[#This Row],[Author]]="Marcela Urrego",VLOOKUP(LEFT(Proc[[#This Row],[Requested]],1),Table3[#All],2,0),VLOOKUP(Proc[[#This Row],[Author]],Table4[],2,0))</f>
        <v>MGF</v>
      </c>
      <c r="L4468" s="112" t="s">
        <v>4537</v>
      </c>
      <c r="M4468" s="124">
        <v>45958</v>
      </c>
      <c r="N4468" s="124"/>
      <c r="O4468" s="124"/>
      <c r="P4468" s="125" t="str">
        <f ca="1">IF(Proc[[#This Row],[DaysAgeing]]&gt;5,"yep","on track")</f>
        <v>yep</v>
      </c>
      <c r="Q4468" s="2">
        <f ca="1">IF(Proc[[#This Row],[DateClosed]]="",ABS(NETWORKDAYS(Proc[[#This Row],[DateOpened]],TODAY()))-1,ABS(NETWORKDAYS(Proc[[#This Row],[DateOpened]],Proc[[#This Row],[DateClosed]]))-1)</f>
        <v>113</v>
      </c>
      <c r="R4468" s="125" t="s">
        <v>1377</v>
      </c>
      <c r="S4468" s="112"/>
      <c r="T4468" s="153">
        <v>4467</v>
      </c>
    </row>
    <row r="4469" spans="1:20" hidden="1">
      <c r="A4469" s="111" t="s">
        <v>4667</v>
      </c>
      <c r="B4469" s="153" t="str">
        <f>IFERROR(VLOOKUP(Proc[[#This Row],[App]],Table2[],3,0),"open")</f>
        <v>ok</v>
      </c>
      <c r="C4469" s="111" t="s">
        <v>369</v>
      </c>
      <c r="D4469" s="152" t="s">
        <v>3968</v>
      </c>
      <c r="E4469" s="152" t="s">
        <v>4662</v>
      </c>
      <c r="F4469" s="153" t="s">
        <v>4662</v>
      </c>
      <c r="G4469" t="s">
        <v>406</v>
      </c>
      <c r="H4469" s="112" t="str">
        <f>IF(Proc[[#This Row],[type]]="LFF (MDG-F)",MID(Proc[[#This Row],[Obj]],13,10),"")</f>
        <v>2123C00103</v>
      </c>
      <c r="I4469" s="152"/>
      <c r="J4469" s="112" t="b">
        <f>Proc[[#This Row],[Requested]]=Proc[[#This Row],[CurrentParent]]</f>
        <v>1</v>
      </c>
      <c r="K4469" s="153" t="str">
        <f>IF(Proc[[#This Row],[Author]]="Marcela Urrego",VLOOKUP(LEFT(Proc[[#This Row],[Requested]],1),Table3[#All],2,0),VLOOKUP(Proc[[#This Row],[Author]],Table4[],2,0))</f>
        <v>MGF</v>
      </c>
      <c r="L4469" s="112" t="s">
        <v>4537</v>
      </c>
      <c r="M4469" s="124">
        <v>45958</v>
      </c>
      <c r="N4469" s="124"/>
      <c r="O4469" s="124"/>
      <c r="P4469" s="125" t="str">
        <f ca="1">IF(Proc[[#This Row],[DaysAgeing]]&gt;5,"yep","on track")</f>
        <v>yep</v>
      </c>
      <c r="Q4469" s="2">
        <f ca="1">IF(Proc[[#This Row],[DateClosed]]="",ABS(NETWORKDAYS(Proc[[#This Row],[DateOpened]],TODAY()))-1,ABS(NETWORKDAYS(Proc[[#This Row],[DateOpened]],Proc[[#This Row],[DateClosed]]))-1)</f>
        <v>113</v>
      </c>
      <c r="R4469" s="125" t="s">
        <v>1377</v>
      </c>
      <c r="S4469" s="112"/>
      <c r="T4469" s="153">
        <v>4468</v>
      </c>
    </row>
    <row r="4470" spans="1:20" hidden="1">
      <c r="A4470" s="111" t="s">
        <v>4667</v>
      </c>
      <c r="B4470" s="112" t="str">
        <f>IFERROR(VLOOKUP(Proc[[#This Row],[App]],Table2[],3,0),"open")</f>
        <v>ok</v>
      </c>
      <c r="C4470" s="111" t="s">
        <v>369</v>
      </c>
      <c r="D4470" s="152" t="s">
        <v>3961</v>
      </c>
      <c r="E4470" s="152" t="s">
        <v>4662</v>
      </c>
      <c r="F4470" s="112" t="s">
        <v>4662</v>
      </c>
      <c r="G4470" t="s">
        <v>406</v>
      </c>
      <c r="H4470" s="112" t="str">
        <f>IF(Proc[[#This Row],[type]]="LFF (MDG-F)",MID(Proc[[#This Row],[Obj]],13,10),"")</f>
        <v>2123GM1110</v>
      </c>
      <c r="I4470" s="152"/>
      <c r="J4470" s="112" t="b">
        <f>Proc[[#This Row],[Requested]]=Proc[[#This Row],[CurrentParent]]</f>
        <v>1</v>
      </c>
      <c r="K4470" s="112" t="str">
        <f>IF(Proc[[#This Row],[Author]]="Marcela Urrego",VLOOKUP(LEFT(Proc[[#This Row],[Requested]],1),Table3[#All],2,0),VLOOKUP(Proc[[#This Row],[Author]],Table4[],2,0))</f>
        <v>MGF</v>
      </c>
      <c r="L4470" s="112" t="s">
        <v>4537</v>
      </c>
      <c r="M4470" s="124">
        <v>45958</v>
      </c>
      <c r="N4470" s="124"/>
      <c r="O4470" s="124"/>
      <c r="P4470" s="125" t="str">
        <f ca="1">IF(Proc[[#This Row],[DaysAgeing]]&gt;5,"yep","on track")</f>
        <v>yep</v>
      </c>
      <c r="Q4470" s="2">
        <f ca="1">IF(Proc[[#This Row],[DateClosed]]="",ABS(NETWORKDAYS(Proc[[#This Row],[DateOpened]],TODAY()))-1,ABS(NETWORKDAYS(Proc[[#This Row],[DateOpened]],Proc[[#This Row],[DateClosed]]))-1)</f>
        <v>113</v>
      </c>
      <c r="R4470" s="125" t="s">
        <v>1377</v>
      </c>
      <c r="S4470" s="112"/>
      <c r="T4470" s="153">
        <v>4469</v>
      </c>
    </row>
    <row r="4471" spans="1:20" hidden="1">
      <c r="A4471" s="111" t="s">
        <v>4667</v>
      </c>
      <c r="B4471" s="112" t="str">
        <f>IFERROR(VLOOKUP(Proc[[#This Row],[App]],Table2[],3,0),"open")</f>
        <v>ok</v>
      </c>
      <c r="C4471" s="111" t="s">
        <v>369</v>
      </c>
      <c r="D4471" s="152" t="s">
        <v>3993</v>
      </c>
      <c r="E4471" s="152" t="s">
        <v>4663</v>
      </c>
      <c r="F4471" s="112" t="s">
        <v>4663</v>
      </c>
      <c r="G4471" s="111" t="s">
        <v>406</v>
      </c>
      <c r="H4471" s="112" t="str">
        <f>IF(Proc[[#This Row],[type]]="LFF (MDG-F)",MID(Proc[[#This Row],[Obj]],13,10),"")</f>
        <v>2123GMS050</v>
      </c>
      <c r="I4471" s="152"/>
      <c r="J4471" s="112" t="b">
        <f>Proc[[#This Row],[Requested]]=Proc[[#This Row],[CurrentParent]]</f>
        <v>1</v>
      </c>
      <c r="K4471" s="112" t="str">
        <f>IF(Proc[[#This Row],[Author]]="Marcela Urrego",VLOOKUP(LEFT(Proc[[#This Row],[Requested]],1),Table3[#All],2,0),VLOOKUP(Proc[[#This Row],[Author]],Table4[],2,0))</f>
        <v>MGF</v>
      </c>
      <c r="L4471" s="112" t="s">
        <v>4537</v>
      </c>
      <c r="M4471" s="124">
        <v>45958</v>
      </c>
      <c r="N4471" s="124"/>
      <c r="O4471" s="124"/>
      <c r="P4471" s="125" t="str">
        <f ca="1">IF(Proc[[#This Row],[DaysAgeing]]&gt;5,"yep","on track")</f>
        <v>yep</v>
      </c>
      <c r="Q4471" s="2">
        <f ca="1">IF(Proc[[#This Row],[DateClosed]]="",ABS(NETWORKDAYS(Proc[[#This Row],[DateOpened]],TODAY()))-1,ABS(NETWORKDAYS(Proc[[#This Row],[DateOpened]],Proc[[#This Row],[DateClosed]]))-1)</f>
        <v>113</v>
      </c>
      <c r="R4471" s="125" t="s">
        <v>1377</v>
      </c>
      <c r="S4471" s="112"/>
      <c r="T4471" s="153">
        <v>4470</v>
      </c>
    </row>
    <row r="4472" spans="1:20" hidden="1">
      <c r="A4472" s="111" t="s">
        <v>4667</v>
      </c>
      <c r="B4472" s="112" t="str">
        <f>IFERROR(VLOOKUP(Proc[[#This Row],[App]],Table2[],3,0),"open")</f>
        <v>ok</v>
      </c>
      <c r="C4472" s="111" t="s">
        <v>369</v>
      </c>
      <c r="D4472" s="152" t="s">
        <v>3994</v>
      </c>
      <c r="E4472" s="152" t="s">
        <v>4663</v>
      </c>
      <c r="F4472" s="112" t="s">
        <v>4663</v>
      </c>
      <c r="G4472" s="111" t="s">
        <v>406</v>
      </c>
      <c r="H4472" s="112" t="str">
        <f>IF(Proc[[#This Row],[type]]="LFF (MDG-F)",MID(Proc[[#This Row],[Obj]],13,10),"")</f>
        <v>2123GMS080</v>
      </c>
      <c r="I4472" s="152"/>
      <c r="J4472" s="112" t="b">
        <f>Proc[[#This Row],[Requested]]=Proc[[#This Row],[CurrentParent]]</f>
        <v>1</v>
      </c>
      <c r="K4472" s="112" t="str">
        <f>IF(Proc[[#This Row],[Author]]="Marcela Urrego",VLOOKUP(LEFT(Proc[[#This Row],[Requested]],1),Table3[#All],2,0),VLOOKUP(Proc[[#This Row],[Author]],Table4[],2,0))</f>
        <v>MGF</v>
      </c>
      <c r="L4472" s="112" t="s">
        <v>4537</v>
      </c>
      <c r="M4472" s="124">
        <v>45958</v>
      </c>
      <c r="N4472" s="124"/>
      <c r="O4472" s="124"/>
      <c r="P4472" s="125" t="str">
        <f ca="1">IF(Proc[[#This Row],[DaysAgeing]]&gt;5,"yep","on track")</f>
        <v>yep</v>
      </c>
      <c r="Q4472" s="2">
        <f ca="1">IF(Proc[[#This Row],[DateClosed]]="",ABS(NETWORKDAYS(Proc[[#This Row],[DateOpened]],TODAY()))-1,ABS(NETWORKDAYS(Proc[[#This Row],[DateOpened]],Proc[[#This Row],[DateClosed]]))-1)</f>
        <v>113</v>
      </c>
      <c r="R4472" s="125" t="s">
        <v>1377</v>
      </c>
      <c r="S4472" s="112"/>
      <c r="T4472" s="153">
        <v>4471</v>
      </c>
    </row>
    <row r="4473" spans="1:20" hidden="1">
      <c r="A4473" s="111" t="s">
        <v>4667</v>
      </c>
      <c r="B4473" s="153" t="str">
        <f>IFERROR(VLOOKUP(Proc[[#This Row],[App]],Table2[],3,0),"open")</f>
        <v>ok</v>
      </c>
      <c r="C4473" s="111" t="s">
        <v>369</v>
      </c>
      <c r="D4473" s="152" t="s">
        <v>3963</v>
      </c>
      <c r="E4473" s="152" t="s">
        <v>4662</v>
      </c>
      <c r="F4473" s="153" t="s">
        <v>4662</v>
      </c>
      <c r="G4473" s="111" t="s">
        <v>406</v>
      </c>
      <c r="H4473" s="112" t="str">
        <f>IF(Proc[[#This Row],[type]]="LFF (MDG-F)",MID(Proc[[#This Row],[Obj]],13,10),"")</f>
        <v>2123L50005</v>
      </c>
      <c r="I4473" s="152"/>
      <c r="J4473" s="112" t="b">
        <f>Proc[[#This Row],[Requested]]=Proc[[#This Row],[CurrentParent]]</f>
        <v>1</v>
      </c>
      <c r="K4473" s="153" t="str">
        <f>IF(Proc[[#This Row],[Author]]="Marcela Urrego",VLOOKUP(LEFT(Proc[[#This Row],[Requested]],1),Table3[#All],2,0),VLOOKUP(Proc[[#This Row],[Author]],Table4[],2,0))</f>
        <v>MGF</v>
      </c>
      <c r="L4473" s="112" t="s">
        <v>4537</v>
      </c>
      <c r="M4473" s="124">
        <v>45958</v>
      </c>
      <c r="N4473" s="124"/>
      <c r="O4473" s="124"/>
      <c r="P4473" s="125" t="str">
        <f ca="1">IF(Proc[[#This Row],[DaysAgeing]]&gt;5,"yep","on track")</f>
        <v>yep</v>
      </c>
      <c r="Q4473" s="2">
        <f ca="1">IF(Proc[[#This Row],[DateClosed]]="",ABS(NETWORKDAYS(Proc[[#This Row],[DateOpened]],TODAY()))-1,ABS(NETWORKDAYS(Proc[[#This Row],[DateOpened]],Proc[[#This Row],[DateClosed]]))-1)</f>
        <v>113</v>
      </c>
      <c r="R4473" s="125" t="s">
        <v>1377</v>
      </c>
      <c r="S4473" s="112"/>
      <c r="T4473" s="153">
        <v>4472</v>
      </c>
    </row>
    <row r="4474" spans="1:20" hidden="1">
      <c r="A4474" s="111" t="s">
        <v>4667</v>
      </c>
      <c r="B4474" s="112" t="str">
        <f>IFERROR(VLOOKUP(Proc[[#This Row],[App]],Table2[],3,0),"open")</f>
        <v>ok</v>
      </c>
      <c r="C4474" s="111" t="s">
        <v>369</v>
      </c>
      <c r="D4474" s="152" t="s">
        <v>3960</v>
      </c>
      <c r="E4474" s="152" t="s">
        <v>4662</v>
      </c>
      <c r="F4474" s="112" t="s">
        <v>4662</v>
      </c>
      <c r="G4474" s="111" t="s">
        <v>406</v>
      </c>
      <c r="H4474" s="112" t="str">
        <f>IF(Proc[[#This Row],[type]]="LFF (MDG-F)",MID(Proc[[#This Row],[Obj]],13,10),"")</f>
        <v>2123OF0010</v>
      </c>
      <c r="I4474" s="152"/>
      <c r="J4474" s="112" t="b">
        <f>Proc[[#This Row],[Requested]]=Proc[[#This Row],[CurrentParent]]</f>
        <v>1</v>
      </c>
      <c r="K4474" s="112" t="str">
        <f>IF(Proc[[#This Row],[Author]]="Marcela Urrego",VLOOKUP(LEFT(Proc[[#This Row],[Requested]],1),Table3[#All],2,0),VLOOKUP(Proc[[#This Row],[Author]],Table4[],2,0))</f>
        <v>MGF</v>
      </c>
      <c r="L4474" s="112" t="s">
        <v>4537</v>
      </c>
      <c r="M4474" s="124">
        <v>45958</v>
      </c>
      <c r="N4474" s="124"/>
      <c r="O4474" s="124"/>
      <c r="P4474" s="125" t="str">
        <f ca="1">IF(Proc[[#This Row],[DaysAgeing]]&gt;5,"yep","on track")</f>
        <v>yep</v>
      </c>
      <c r="Q4474" s="2">
        <f ca="1">IF(Proc[[#This Row],[DateClosed]]="",ABS(NETWORKDAYS(Proc[[#This Row],[DateOpened]],TODAY()))-1,ABS(NETWORKDAYS(Proc[[#This Row],[DateOpened]],Proc[[#This Row],[DateClosed]]))-1)</f>
        <v>113</v>
      </c>
      <c r="R4474" s="125" t="s">
        <v>1377</v>
      </c>
      <c r="S4474" s="112"/>
      <c r="T4474" s="153">
        <v>4473</v>
      </c>
    </row>
    <row r="4475" spans="1:20" hidden="1">
      <c r="A4475" s="111" t="s">
        <v>4667</v>
      </c>
      <c r="B4475" s="153" t="str">
        <f>IFERROR(VLOOKUP(Proc[[#This Row],[App]],Table2[],3,0),"open")</f>
        <v>ok</v>
      </c>
      <c r="C4475" s="111" t="s">
        <v>369</v>
      </c>
      <c r="D4475" s="152" t="s">
        <v>3967</v>
      </c>
      <c r="E4475" s="152" t="s">
        <v>4662</v>
      </c>
      <c r="F4475" s="153" t="s">
        <v>4662</v>
      </c>
      <c r="G4475" s="111" t="s">
        <v>406</v>
      </c>
      <c r="H4475" s="112" t="str">
        <f>IF(Proc[[#This Row],[type]]="LFF (MDG-F)",MID(Proc[[#This Row],[Obj]],13,10),"")</f>
        <v>2123TPSZ93</v>
      </c>
      <c r="I4475" s="152"/>
      <c r="J4475" s="112" t="b">
        <f>Proc[[#This Row],[Requested]]=Proc[[#This Row],[CurrentParent]]</f>
        <v>1</v>
      </c>
      <c r="K4475" s="153" t="str">
        <f>IF(Proc[[#This Row],[Author]]="Marcela Urrego",VLOOKUP(LEFT(Proc[[#This Row],[Requested]],1),Table3[#All],2,0),VLOOKUP(Proc[[#This Row],[Author]],Table4[],2,0))</f>
        <v>MGF</v>
      </c>
      <c r="L4475" s="112" t="s">
        <v>4537</v>
      </c>
      <c r="M4475" s="124">
        <v>45958</v>
      </c>
      <c r="N4475" s="124"/>
      <c r="O4475" s="124"/>
      <c r="P4475" s="125" t="str">
        <f ca="1">IF(Proc[[#This Row],[DaysAgeing]]&gt;5,"yep","on track")</f>
        <v>yep</v>
      </c>
      <c r="Q4475" s="2">
        <f ca="1">IF(Proc[[#This Row],[DateClosed]]="",ABS(NETWORKDAYS(Proc[[#This Row],[DateOpened]],TODAY()))-1,ABS(NETWORKDAYS(Proc[[#This Row],[DateOpened]],Proc[[#This Row],[DateClosed]]))-1)</f>
        <v>113</v>
      </c>
      <c r="R4475" s="125" t="s">
        <v>1377</v>
      </c>
      <c r="S4475" s="112"/>
      <c r="T4475" s="153">
        <v>4474</v>
      </c>
    </row>
    <row r="4476" spans="1:20" hidden="1">
      <c r="A4476" s="111" t="s">
        <v>4667</v>
      </c>
      <c r="B4476" s="153" t="str">
        <f>IFERROR(VLOOKUP(Proc[[#This Row],[App]],Table2[],3,0),"open")</f>
        <v>ok</v>
      </c>
      <c r="C4476" s="111" t="s">
        <v>369</v>
      </c>
      <c r="D4476" s="152" t="s">
        <v>3951</v>
      </c>
      <c r="E4476" s="152" t="s">
        <v>4662</v>
      </c>
      <c r="F4476" s="153" t="s">
        <v>4662</v>
      </c>
      <c r="G4476" s="111" t="s">
        <v>406</v>
      </c>
      <c r="H4476" s="112" t="str">
        <f>IF(Proc[[#This Row],[type]]="LFF (MDG-F)",MID(Proc[[#This Row],[Obj]],13,10),"")</f>
        <v>2123TQJZ94</v>
      </c>
      <c r="I4476" s="152"/>
      <c r="J4476" s="112" t="b">
        <f>Proc[[#This Row],[Requested]]=Proc[[#This Row],[CurrentParent]]</f>
        <v>1</v>
      </c>
      <c r="K4476" s="153" t="str">
        <f>IF(Proc[[#This Row],[Author]]="Marcela Urrego",VLOOKUP(LEFT(Proc[[#This Row],[Requested]],1),Table3[#All],2,0),VLOOKUP(Proc[[#This Row],[Author]],Table4[],2,0))</f>
        <v>MGF</v>
      </c>
      <c r="L4476" s="112" t="s">
        <v>4537</v>
      </c>
      <c r="M4476" s="124">
        <v>45958</v>
      </c>
      <c r="N4476" s="124"/>
      <c r="O4476" s="124"/>
      <c r="P4476" s="125" t="str">
        <f ca="1">IF(Proc[[#This Row],[DaysAgeing]]&gt;5,"yep","on track")</f>
        <v>yep</v>
      </c>
      <c r="Q4476" s="2">
        <f ca="1">IF(Proc[[#This Row],[DateClosed]]="",ABS(NETWORKDAYS(Proc[[#This Row],[DateOpened]],TODAY()))-1,ABS(NETWORKDAYS(Proc[[#This Row],[DateOpened]],Proc[[#This Row],[DateClosed]]))-1)</f>
        <v>113</v>
      </c>
      <c r="R4476" s="125" t="s">
        <v>1377</v>
      </c>
      <c r="S4476" s="112"/>
      <c r="T4476" s="153">
        <v>4475</v>
      </c>
    </row>
    <row r="4477" spans="1:20" hidden="1">
      <c r="A4477" s="111" t="s">
        <v>4667</v>
      </c>
      <c r="B4477" s="153" t="str">
        <f>IFERROR(VLOOKUP(Proc[[#This Row],[App]],Table2[],3,0),"open")</f>
        <v>ok</v>
      </c>
      <c r="C4477" s="111" t="s">
        <v>369</v>
      </c>
      <c r="D4477" s="152" t="s">
        <v>4656</v>
      </c>
      <c r="E4477" s="152" t="s">
        <v>4665</v>
      </c>
      <c r="F4477" s="153" t="s">
        <v>4665</v>
      </c>
      <c r="G4477" s="111" t="s">
        <v>406</v>
      </c>
      <c r="H4477" s="112" t="str">
        <f>IF(Proc[[#This Row],[type]]="LFF (MDG-F)",MID(Proc[[#This Row],[Obj]],13,10),"")</f>
        <v>2123GIT134</v>
      </c>
      <c r="I4477" s="152"/>
      <c r="J4477" s="112" t="b">
        <f>Proc[[#This Row],[Requested]]=Proc[[#This Row],[CurrentParent]]</f>
        <v>1</v>
      </c>
      <c r="K4477" s="153" t="str">
        <f>IF(Proc[[#This Row],[Author]]="Marcela Urrego",VLOOKUP(LEFT(Proc[[#This Row],[Requested]],1),Table3[#All],2,0),VLOOKUP(Proc[[#This Row],[Author]],Table4[],2,0))</f>
        <v>MGF</v>
      </c>
      <c r="L4477" s="112" t="s">
        <v>4537</v>
      </c>
      <c r="M4477" s="124">
        <v>45958</v>
      </c>
      <c r="N4477" s="124"/>
      <c r="O4477" s="124"/>
      <c r="P4477" s="125" t="str">
        <f ca="1">IF(Proc[[#This Row],[DaysAgeing]]&gt;5,"yep","on track")</f>
        <v>yep</v>
      </c>
      <c r="Q4477" s="2">
        <f ca="1">IF(Proc[[#This Row],[DateClosed]]="",ABS(NETWORKDAYS(Proc[[#This Row],[DateOpened]],TODAY()))-1,ABS(NETWORKDAYS(Proc[[#This Row],[DateOpened]],Proc[[#This Row],[DateClosed]]))-1)</f>
        <v>113</v>
      </c>
      <c r="R4477" s="125" t="s">
        <v>1377</v>
      </c>
      <c r="S4477" s="112"/>
      <c r="T4477" s="153">
        <v>4476</v>
      </c>
    </row>
    <row r="4478" spans="1:20" hidden="1">
      <c r="A4478" s="111" t="s">
        <v>4667</v>
      </c>
      <c r="B4478" s="153" t="str">
        <f>IFERROR(VLOOKUP(Proc[[#This Row],[App]],Table2[],3,0),"open")</f>
        <v>ok</v>
      </c>
      <c r="C4478" s="111" t="s">
        <v>369</v>
      </c>
      <c r="D4478" s="152" t="s">
        <v>3965</v>
      </c>
      <c r="E4478" s="152" t="s">
        <v>4662</v>
      </c>
      <c r="F4478" s="112" t="s">
        <v>4662</v>
      </c>
      <c r="G4478" s="111" t="s">
        <v>406</v>
      </c>
      <c r="H4478" s="112" t="str">
        <f>IF(Proc[[#This Row],[type]]="LFF (MDG-F)",MID(Proc[[#This Row],[Obj]],13,10),"")</f>
        <v>2123YIT004</v>
      </c>
      <c r="I4478" s="152"/>
      <c r="J4478" s="112" t="b">
        <f>Proc[[#This Row],[Requested]]=Proc[[#This Row],[CurrentParent]]</f>
        <v>1</v>
      </c>
      <c r="K4478" s="153" t="str">
        <f>IF(Proc[[#This Row],[Author]]="Marcela Urrego",VLOOKUP(LEFT(Proc[[#This Row],[Requested]],1),Table3[#All],2,0),VLOOKUP(Proc[[#This Row],[Author]],Table4[],2,0))</f>
        <v>MGF</v>
      </c>
      <c r="L4478" s="112" t="s">
        <v>4537</v>
      </c>
      <c r="M4478" s="124">
        <v>45958</v>
      </c>
      <c r="N4478" s="124"/>
      <c r="O4478" s="124"/>
      <c r="P4478" s="125" t="str">
        <f ca="1">IF(Proc[[#This Row],[DaysAgeing]]&gt;5,"yep","on track")</f>
        <v>yep</v>
      </c>
      <c r="Q4478" s="2">
        <f ca="1">IF(Proc[[#This Row],[DateClosed]]="",ABS(NETWORKDAYS(Proc[[#This Row],[DateOpened]],TODAY()))-1,ABS(NETWORKDAYS(Proc[[#This Row],[DateOpened]],Proc[[#This Row],[DateClosed]]))-1)</f>
        <v>113</v>
      </c>
      <c r="R4478" s="125" t="s">
        <v>1377</v>
      </c>
      <c r="S4478" s="112"/>
      <c r="T4478" s="153">
        <v>4477</v>
      </c>
    </row>
    <row r="4479" spans="1:20" hidden="1">
      <c r="A4479" s="111" t="s">
        <v>4667</v>
      </c>
      <c r="B4479" s="153" t="str">
        <f>IFERROR(VLOOKUP(Proc[[#This Row],[App]],Table2[],3,0),"open")</f>
        <v>ok</v>
      </c>
      <c r="C4479" s="111" t="s">
        <v>369</v>
      </c>
      <c r="D4479" s="152" t="s">
        <v>3964</v>
      </c>
      <c r="E4479" s="152" t="s">
        <v>4662</v>
      </c>
      <c r="F4479" s="112" t="s">
        <v>4662</v>
      </c>
      <c r="G4479" s="111" t="s">
        <v>406</v>
      </c>
      <c r="H4479" s="112" t="str">
        <f>IF(Proc[[#This Row],[type]]="LFF (MDG-F)",MID(Proc[[#This Row],[Obj]],13,10),"")</f>
        <v>2123YIT005</v>
      </c>
      <c r="I4479" s="152"/>
      <c r="J4479" s="112" t="b">
        <f>Proc[[#This Row],[Requested]]=Proc[[#This Row],[CurrentParent]]</f>
        <v>1</v>
      </c>
      <c r="K4479" s="153" t="str">
        <f>IF(Proc[[#This Row],[Author]]="Marcela Urrego",VLOOKUP(LEFT(Proc[[#This Row],[Requested]],1),Table3[#All],2,0),VLOOKUP(Proc[[#This Row],[Author]],Table4[],2,0))</f>
        <v>MGF</v>
      </c>
      <c r="L4479" s="112" t="s">
        <v>4537</v>
      </c>
      <c r="M4479" s="124">
        <v>45958</v>
      </c>
      <c r="N4479" s="124"/>
      <c r="O4479" s="124"/>
      <c r="P4479" s="125" t="str">
        <f ca="1">IF(Proc[[#This Row],[DaysAgeing]]&gt;5,"yep","on track")</f>
        <v>yep</v>
      </c>
      <c r="Q4479" s="2">
        <f ca="1">IF(Proc[[#This Row],[DateClosed]]="",ABS(NETWORKDAYS(Proc[[#This Row],[DateOpened]],TODAY()))-1,ABS(NETWORKDAYS(Proc[[#This Row],[DateOpened]],Proc[[#This Row],[DateClosed]]))-1)</f>
        <v>113</v>
      </c>
      <c r="R4479" s="125" t="s">
        <v>1377</v>
      </c>
      <c r="S4479" s="112"/>
      <c r="T4479" s="153">
        <v>4478</v>
      </c>
    </row>
    <row r="4480" spans="1:20" hidden="1">
      <c r="A4480" s="111" t="s">
        <v>4667</v>
      </c>
      <c r="B4480" s="153" t="str">
        <f>IFERROR(VLOOKUP(Proc[[#This Row],[App]],Table2[],3,0),"open")</f>
        <v>ok</v>
      </c>
      <c r="C4480" s="111" t="s">
        <v>369</v>
      </c>
      <c r="D4480" s="152" t="s">
        <v>4657</v>
      </c>
      <c r="E4480" s="152" t="s">
        <v>4666</v>
      </c>
      <c r="F4480" s="153" t="s">
        <v>4666</v>
      </c>
      <c r="G4480" s="111" t="s">
        <v>406</v>
      </c>
      <c r="H4480" s="112" t="str">
        <f>IF(Proc[[#This Row],[type]]="LFF (MDG-F)",MID(Proc[[#This Row],[Obj]],13,10),"")</f>
        <v>DE10YIT016</v>
      </c>
      <c r="I4480" s="152"/>
      <c r="J4480" s="112" t="b">
        <f>Proc[[#This Row],[Requested]]=Proc[[#This Row],[CurrentParent]]</f>
        <v>1</v>
      </c>
      <c r="K4480" s="153" t="str">
        <f>IF(Proc[[#This Row],[Author]]="Marcela Urrego",VLOOKUP(LEFT(Proc[[#This Row],[Requested]],1),Table3[#All],2,0),VLOOKUP(Proc[[#This Row],[Author]],Table4[],2,0))</f>
        <v>MGF</v>
      </c>
      <c r="L4480" s="112" t="s">
        <v>4537</v>
      </c>
      <c r="M4480" s="124">
        <v>45958</v>
      </c>
      <c r="N4480" s="124"/>
      <c r="O4480" s="124"/>
      <c r="P4480" s="125" t="str">
        <f ca="1">IF(Proc[[#This Row],[DaysAgeing]]&gt;5,"yep","on track")</f>
        <v>yep</v>
      </c>
      <c r="Q4480" s="2">
        <f ca="1">IF(Proc[[#This Row],[DateClosed]]="",ABS(NETWORKDAYS(Proc[[#This Row],[DateOpened]],TODAY()))-1,ABS(NETWORKDAYS(Proc[[#This Row],[DateOpened]],Proc[[#This Row],[DateClosed]]))-1)</f>
        <v>113</v>
      </c>
      <c r="R4480" s="125" t="s">
        <v>1377</v>
      </c>
      <c r="S4480" s="112"/>
      <c r="T4480" s="153">
        <v>4479</v>
      </c>
    </row>
    <row r="4481" spans="1:20" hidden="1">
      <c r="A4481" s="111" t="s">
        <v>4667</v>
      </c>
      <c r="B4481" s="112" t="str">
        <f>IFERROR(VLOOKUP(Proc[[#This Row],[App]],Table2[],3,0),"open")</f>
        <v>ok</v>
      </c>
      <c r="C4481" s="111" t="s">
        <v>369</v>
      </c>
      <c r="D4481" s="152" t="s">
        <v>4658</v>
      </c>
      <c r="E4481" s="152" t="s">
        <v>4666</v>
      </c>
      <c r="F4481" s="112" t="s">
        <v>4666</v>
      </c>
      <c r="G4481" s="111" t="s">
        <v>406</v>
      </c>
      <c r="H4481" s="112" t="str">
        <f>IF(Proc[[#This Row],[type]]="LFF (MDG-F)",MID(Proc[[#This Row],[Obj]],13,10),"")</f>
        <v>2123YIT008</v>
      </c>
      <c r="I4481" s="152"/>
      <c r="J4481" s="112" t="b">
        <f>Proc[[#This Row],[Requested]]=Proc[[#This Row],[CurrentParent]]</f>
        <v>1</v>
      </c>
      <c r="K4481" s="112" t="str">
        <f>IF(Proc[[#This Row],[Author]]="Marcela Urrego",VLOOKUP(LEFT(Proc[[#This Row],[Requested]],1),Table3[#All],2,0),VLOOKUP(Proc[[#This Row],[Author]],Table4[],2,0))</f>
        <v>MGF</v>
      </c>
      <c r="L4481" s="112" t="s">
        <v>4537</v>
      </c>
      <c r="M4481" s="124">
        <v>45958</v>
      </c>
      <c r="N4481" s="124"/>
      <c r="O4481" s="124"/>
      <c r="P4481" s="125" t="str">
        <f ca="1">IF(Proc[[#This Row],[DaysAgeing]]&gt;5,"yep","on track")</f>
        <v>yep</v>
      </c>
      <c r="Q4481" s="2">
        <f ca="1">IF(Proc[[#This Row],[DateClosed]]="",ABS(NETWORKDAYS(Proc[[#This Row],[DateOpened]],TODAY()))-1,ABS(NETWORKDAYS(Proc[[#This Row],[DateOpened]],Proc[[#This Row],[DateClosed]]))-1)</f>
        <v>113</v>
      </c>
      <c r="R4481" s="125" t="s">
        <v>1377</v>
      </c>
      <c r="S4481" s="112"/>
      <c r="T4481" s="153">
        <v>4480</v>
      </c>
    </row>
    <row r="4482" spans="1:20" hidden="1">
      <c r="A4482" s="111" t="s">
        <v>4667</v>
      </c>
      <c r="B4482" s="153" t="str">
        <f>IFERROR(VLOOKUP(Proc[[#This Row],[App]],Table2[],3,0),"open")</f>
        <v>ok</v>
      </c>
      <c r="C4482" s="111" t="s">
        <v>369</v>
      </c>
      <c r="D4482" s="152" t="s">
        <v>4659</v>
      </c>
      <c r="E4482" s="152" t="s">
        <v>4666</v>
      </c>
      <c r="F4482" s="153" t="s">
        <v>4666</v>
      </c>
      <c r="G4482" t="s">
        <v>400</v>
      </c>
      <c r="H4482" s="112" t="str">
        <f>IF(Proc[[#This Row],[type]]="LFF (MDG-F)",MID(Proc[[#This Row],[Obj]],13,10),"")</f>
        <v/>
      </c>
      <c r="I4482" s="152"/>
      <c r="J4482" s="112" t="b">
        <f>Proc[[#This Row],[Requested]]=Proc[[#This Row],[CurrentParent]]</f>
        <v>1</v>
      </c>
      <c r="K4482" s="153" t="str">
        <f>IF(Proc[[#This Row],[Author]]="Marcela Urrego",VLOOKUP(LEFT(Proc[[#This Row],[Requested]],1),Table3[#All],2,0),VLOOKUP(Proc[[#This Row],[Author]],Table4[],2,0))</f>
        <v>MGF</v>
      </c>
      <c r="L4482" s="112" t="s">
        <v>4537</v>
      </c>
      <c r="M4482" s="124">
        <v>45958</v>
      </c>
      <c r="N4482" s="124"/>
      <c r="O4482" s="124"/>
      <c r="P4482" s="125" t="str">
        <f ca="1">IF(Proc[[#This Row],[DaysAgeing]]&gt;5,"yep","on track")</f>
        <v>yep</v>
      </c>
      <c r="Q4482" s="2">
        <f ca="1">IF(Proc[[#This Row],[DateClosed]]="",ABS(NETWORKDAYS(Proc[[#This Row],[DateOpened]],TODAY()))-1,ABS(NETWORKDAYS(Proc[[#This Row],[DateOpened]],Proc[[#This Row],[DateClosed]]))-1)</f>
        <v>113</v>
      </c>
      <c r="R4482" s="125" t="s">
        <v>1377</v>
      </c>
      <c r="S4482" s="112"/>
      <c r="T4482" s="153">
        <v>4481</v>
      </c>
    </row>
    <row r="4483" spans="1:20" hidden="1">
      <c r="A4483" s="111" t="s">
        <v>4667</v>
      </c>
      <c r="B4483" s="112" t="str">
        <f>IFERROR(VLOOKUP(Proc[[#This Row],[App]],Table2[],3,0),"open")</f>
        <v>ok</v>
      </c>
      <c r="C4483" s="111" t="s">
        <v>369</v>
      </c>
      <c r="D4483" s="152" t="s">
        <v>4660</v>
      </c>
      <c r="E4483" s="152" t="s">
        <v>4664</v>
      </c>
      <c r="F4483" s="112" t="s">
        <v>4664</v>
      </c>
      <c r="G4483" t="s">
        <v>406</v>
      </c>
      <c r="H4483" s="112" t="str">
        <f>IF(Proc[[#This Row],[type]]="LFF (MDG-F)",MID(Proc[[#This Row],[Obj]],13,10),"")</f>
        <v>2123YIT009</v>
      </c>
      <c r="I4483" s="152"/>
      <c r="J4483" s="112" t="b">
        <f>Proc[[#This Row],[Requested]]=Proc[[#This Row],[CurrentParent]]</f>
        <v>1</v>
      </c>
      <c r="K4483" s="112" t="str">
        <f>IF(Proc[[#This Row],[Author]]="Marcela Urrego",VLOOKUP(LEFT(Proc[[#This Row],[Requested]],1),Table3[#All],2,0),VLOOKUP(Proc[[#This Row],[Author]],Table4[],2,0))</f>
        <v>MGF</v>
      </c>
      <c r="L4483" s="112" t="s">
        <v>4537</v>
      </c>
      <c r="M4483" s="124">
        <v>45958</v>
      </c>
      <c r="N4483" s="124"/>
      <c r="O4483" s="124"/>
      <c r="P4483" s="125" t="str">
        <f ca="1">IF(Proc[[#This Row],[DaysAgeing]]&gt;5,"yep","on track")</f>
        <v>yep</v>
      </c>
      <c r="Q4483" s="2">
        <f ca="1">IF(Proc[[#This Row],[DateClosed]]="",ABS(NETWORKDAYS(Proc[[#This Row],[DateOpened]],TODAY()))-1,ABS(NETWORKDAYS(Proc[[#This Row],[DateOpened]],Proc[[#This Row],[DateClosed]]))-1)</f>
        <v>113</v>
      </c>
      <c r="R4483" s="125" t="s">
        <v>1377</v>
      </c>
      <c r="S4483" s="112"/>
      <c r="T4483" s="153">
        <v>4482</v>
      </c>
    </row>
    <row r="4484" spans="1:20" hidden="1">
      <c r="A4484" s="111" t="s">
        <v>4667</v>
      </c>
      <c r="B4484" s="153" t="str">
        <f>IFERROR(VLOOKUP(Proc[[#This Row],[App]],Table2[],3,0),"open")</f>
        <v>ok</v>
      </c>
      <c r="C4484" s="111" t="s">
        <v>369</v>
      </c>
      <c r="D4484" s="152" t="s">
        <v>4661</v>
      </c>
      <c r="E4484" s="152" t="s">
        <v>4664</v>
      </c>
      <c r="F4484" s="153" t="s">
        <v>4664</v>
      </c>
      <c r="G4484" t="s">
        <v>400</v>
      </c>
      <c r="H4484" s="112" t="str">
        <f>IF(Proc[[#This Row],[type]]="LFF (MDG-F)",MID(Proc[[#This Row],[Obj]],13,10),"")</f>
        <v/>
      </c>
      <c r="I4484" s="152"/>
      <c r="J4484" s="112" t="b">
        <f>Proc[[#This Row],[Requested]]=Proc[[#This Row],[CurrentParent]]</f>
        <v>1</v>
      </c>
      <c r="K4484" s="153" t="str">
        <f>IF(Proc[[#This Row],[Author]]="Marcela Urrego",VLOOKUP(LEFT(Proc[[#This Row],[Requested]],1),Table3[#All],2,0),VLOOKUP(Proc[[#This Row],[Author]],Table4[],2,0))</f>
        <v>MGF</v>
      </c>
      <c r="L4484" s="112" t="s">
        <v>4537</v>
      </c>
      <c r="M4484" s="124">
        <v>45958</v>
      </c>
      <c r="N4484" s="124"/>
      <c r="O4484" s="124"/>
      <c r="P4484" s="125" t="str">
        <f ca="1">IF(Proc[[#This Row],[DaysAgeing]]&gt;5,"yep","on track")</f>
        <v>yep</v>
      </c>
      <c r="Q4484" s="2">
        <f ca="1">IF(Proc[[#This Row],[DateClosed]]="",ABS(NETWORKDAYS(Proc[[#This Row],[DateOpened]],TODAY()))-1,ABS(NETWORKDAYS(Proc[[#This Row],[DateOpened]],Proc[[#This Row],[DateClosed]]))-1)</f>
        <v>113</v>
      </c>
      <c r="R4484" s="125" t="s">
        <v>1377</v>
      </c>
      <c r="S4484" s="112"/>
      <c r="T4484" s="153">
        <v>4483</v>
      </c>
    </row>
    <row r="4485" spans="1:20" hidden="1">
      <c r="A4485" t="s">
        <v>4668</v>
      </c>
      <c r="B4485" s="112" t="str">
        <f>IFERROR(VLOOKUP(Proc[[#This Row],[App]],Table2[],3,0),"open")</f>
        <v>ok</v>
      </c>
      <c r="C4485" s="111" t="s">
        <v>369</v>
      </c>
      <c r="D4485" s="152" t="s">
        <v>9582</v>
      </c>
      <c r="E4485" s="152" t="s">
        <v>4644</v>
      </c>
      <c r="F4485" s="112" t="s">
        <v>4644</v>
      </c>
      <c r="G4485" s="111" t="s">
        <v>400</v>
      </c>
      <c r="H4485" s="112" t="str">
        <f>IF(Proc[[#This Row],[type]]="LFF (MDG-F)",MID(Proc[[#This Row],[Obj]],13,10),"")</f>
        <v/>
      </c>
      <c r="I4485" s="152"/>
      <c r="J4485" s="112" t="b">
        <f>Proc[[#This Row],[Requested]]=Proc[[#This Row],[CurrentParent]]</f>
        <v>1</v>
      </c>
      <c r="K4485" s="112" t="str">
        <f>IF(Proc[[#This Row],[Author]]="Marcela Urrego",VLOOKUP(LEFT(Proc[[#This Row],[Requested]],1),Table3[#All],2,0),VLOOKUP(Proc[[#This Row],[Author]],Table4[],2,0))</f>
        <v>LS</v>
      </c>
      <c r="L4485" s="112" t="s">
        <v>4537</v>
      </c>
      <c r="M4485" s="124">
        <v>45958</v>
      </c>
      <c r="N4485" s="124"/>
      <c r="O4485" s="124"/>
      <c r="P4485" s="125" t="str">
        <f ca="1">IF(Proc[[#This Row],[DaysAgeing]]&gt;5,"yep","on track")</f>
        <v>yep</v>
      </c>
      <c r="Q4485" s="2">
        <f ca="1">IF(Proc[[#This Row],[DateClosed]]="",ABS(NETWORKDAYS(Proc[[#This Row],[DateOpened]],TODAY()))-1,ABS(NETWORKDAYS(Proc[[#This Row],[DateOpened]],Proc[[#This Row],[DateClosed]]))-1)</f>
        <v>113</v>
      </c>
      <c r="R4485" s="125" t="s">
        <v>488</v>
      </c>
      <c r="S4485" s="112"/>
      <c r="T4485" s="153">
        <v>4484</v>
      </c>
    </row>
    <row r="4486" spans="1:20" hidden="1">
      <c r="A4486" t="s">
        <v>4668</v>
      </c>
      <c r="B4486" s="112" t="str">
        <f>IFERROR(VLOOKUP(Proc[[#This Row],[App]],Table2[],3,0),"open")</f>
        <v>ok</v>
      </c>
      <c r="C4486" s="111" t="s">
        <v>369</v>
      </c>
      <c r="D4486" s="152" t="s">
        <v>9583</v>
      </c>
      <c r="E4486" s="152" t="s">
        <v>4644</v>
      </c>
      <c r="F4486" s="112" t="s">
        <v>4644</v>
      </c>
      <c r="G4486" s="111" t="s">
        <v>400</v>
      </c>
      <c r="H4486" s="112" t="str">
        <f>IF(Proc[[#This Row],[type]]="LFF (MDG-F)",MID(Proc[[#This Row],[Obj]],13,10),"")</f>
        <v/>
      </c>
      <c r="I4486" s="152"/>
      <c r="J4486" s="112" t="b">
        <f>Proc[[#This Row],[Requested]]=Proc[[#This Row],[CurrentParent]]</f>
        <v>1</v>
      </c>
      <c r="K4486" s="112" t="str">
        <f>IF(Proc[[#This Row],[Author]]="Marcela Urrego",VLOOKUP(LEFT(Proc[[#This Row],[Requested]],1),Table3[#All],2,0),VLOOKUP(Proc[[#This Row],[Author]],Table4[],2,0))</f>
        <v>LS</v>
      </c>
      <c r="L4486" s="112" t="s">
        <v>4537</v>
      </c>
      <c r="M4486" s="124">
        <v>45958</v>
      </c>
      <c r="N4486" s="124"/>
      <c r="O4486" s="124"/>
      <c r="P4486" s="125" t="str">
        <f ca="1">IF(Proc[[#This Row],[DaysAgeing]]&gt;5,"yep","on track")</f>
        <v>yep</v>
      </c>
      <c r="Q4486" s="2">
        <f ca="1">IF(Proc[[#This Row],[DateClosed]]="",ABS(NETWORKDAYS(Proc[[#This Row],[DateOpened]],TODAY()))-1,ABS(NETWORKDAYS(Proc[[#This Row],[DateOpened]],Proc[[#This Row],[DateClosed]]))-1)</f>
        <v>113</v>
      </c>
      <c r="R4486" s="125" t="s">
        <v>488</v>
      </c>
      <c r="S4486" s="112"/>
      <c r="T4486" s="153">
        <v>4485</v>
      </c>
    </row>
    <row r="4487" spans="1:20" hidden="1">
      <c r="A4487" s="111" t="s">
        <v>4668</v>
      </c>
      <c r="B4487" s="112" t="str">
        <f>IFERROR(VLOOKUP(Proc[[#This Row],[App]],Table2[],3,0),"open")</f>
        <v>ok</v>
      </c>
      <c r="C4487" s="111" t="s">
        <v>369</v>
      </c>
      <c r="D4487" s="152" t="s">
        <v>9584</v>
      </c>
      <c r="E4487" s="152" t="s">
        <v>4644</v>
      </c>
      <c r="F4487" s="112" t="s">
        <v>4644</v>
      </c>
      <c r="G4487" s="111" t="s">
        <v>400</v>
      </c>
      <c r="H4487" s="112" t="str">
        <f>IF(Proc[[#This Row],[type]]="LFF (MDG-F)",MID(Proc[[#This Row],[Obj]],13,10),"")</f>
        <v/>
      </c>
      <c r="I4487" s="152"/>
      <c r="J4487" s="112" t="b">
        <f>Proc[[#This Row],[Requested]]=Proc[[#This Row],[CurrentParent]]</f>
        <v>1</v>
      </c>
      <c r="K4487" s="112" t="str">
        <f>IF(Proc[[#This Row],[Author]]="Marcela Urrego",VLOOKUP(LEFT(Proc[[#This Row],[Requested]],1),Table3[#All],2,0),VLOOKUP(Proc[[#This Row],[Author]],Table4[],2,0))</f>
        <v>LS</v>
      </c>
      <c r="L4487" s="112" t="s">
        <v>4537</v>
      </c>
      <c r="M4487" s="124">
        <v>45958</v>
      </c>
      <c r="N4487" s="124"/>
      <c r="O4487" s="124"/>
      <c r="P4487" s="125" t="str">
        <f ca="1">IF(Proc[[#This Row],[DaysAgeing]]&gt;5,"yep","on track")</f>
        <v>yep</v>
      </c>
      <c r="Q4487" s="2">
        <f ca="1">IF(Proc[[#This Row],[DateClosed]]="",ABS(NETWORKDAYS(Proc[[#This Row],[DateOpened]],TODAY()))-1,ABS(NETWORKDAYS(Proc[[#This Row],[DateOpened]],Proc[[#This Row],[DateClosed]]))-1)</f>
        <v>113</v>
      </c>
      <c r="R4487" s="125" t="s">
        <v>488</v>
      </c>
      <c r="S4487" s="112"/>
      <c r="T4487" s="153">
        <v>4486</v>
      </c>
    </row>
    <row r="4488" spans="1:20" hidden="1">
      <c r="A4488" s="111" t="s">
        <v>4668</v>
      </c>
      <c r="B4488" s="112" t="str">
        <f>IFERROR(VLOOKUP(Proc[[#This Row],[App]],Table2[],3,0),"open")</f>
        <v>ok</v>
      </c>
      <c r="C4488" s="111" t="s">
        <v>369</v>
      </c>
      <c r="D4488" s="152" t="s">
        <v>9585</v>
      </c>
      <c r="E4488" s="152" t="s">
        <v>1723</v>
      </c>
      <c r="F4488" s="112" t="s">
        <v>1723</v>
      </c>
      <c r="G4488" s="111" t="s">
        <v>400</v>
      </c>
      <c r="H4488" s="112" t="str">
        <f>IF(Proc[[#This Row],[type]]="LFF (MDG-F)",MID(Proc[[#This Row],[Obj]],13,10),"")</f>
        <v/>
      </c>
      <c r="I4488" s="152"/>
      <c r="J4488" s="112" t="b">
        <f>Proc[[#This Row],[Requested]]=Proc[[#This Row],[CurrentParent]]</f>
        <v>1</v>
      </c>
      <c r="K4488" s="112" t="str">
        <f>IF(Proc[[#This Row],[Author]]="Marcela Urrego",VLOOKUP(LEFT(Proc[[#This Row],[Requested]],1),Table3[#All],2,0),VLOOKUP(Proc[[#This Row],[Author]],Table4[],2,0))</f>
        <v>LS</v>
      </c>
      <c r="L4488" s="112" t="s">
        <v>4537</v>
      </c>
      <c r="M4488" s="124">
        <v>45958</v>
      </c>
      <c r="N4488" s="124"/>
      <c r="O4488" s="124"/>
      <c r="P4488" s="125" t="str">
        <f ca="1">IF(Proc[[#This Row],[DaysAgeing]]&gt;5,"yep","on track")</f>
        <v>yep</v>
      </c>
      <c r="Q4488" s="2">
        <f ca="1">IF(Proc[[#This Row],[DateClosed]]="",ABS(NETWORKDAYS(Proc[[#This Row],[DateOpened]],TODAY()))-1,ABS(NETWORKDAYS(Proc[[#This Row],[DateOpened]],Proc[[#This Row],[DateClosed]]))-1)</f>
        <v>113</v>
      </c>
      <c r="R4488" s="125" t="s">
        <v>488</v>
      </c>
      <c r="S4488" s="112"/>
      <c r="T4488" s="153">
        <v>4487</v>
      </c>
    </row>
    <row r="4489" spans="1:20" hidden="1">
      <c r="A4489" t="s">
        <v>4671</v>
      </c>
      <c r="B4489" s="112" t="str">
        <f>IFERROR(VLOOKUP(Proc[[#This Row],[App]],Table2[],3,0),"open")</f>
        <v>ok</v>
      </c>
      <c r="C4489" t="s">
        <v>369</v>
      </c>
      <c r="D4489" s="152" t="s">
        <v>9586</v>
      </c>
      <c r="E4489" s="152" t="s">
        <v>447</v>
      </c>
      <c r="F4489" s="112" t="s">
        <v>447</v>
      </c>
      <c r="G4489" s="111" t="s">
        <v>400</v>
      </c>
      <c r="H4489" s="112" t="str">
        <f>IF(Proc[[#This Row],[type]]="LFF (MDG-F)",MID(Proc[[#This Row],[Obj]],13,10),"")</f>
        <v/>
      </c>
      <c r="I4489" s="152"/>
      <c r="J4489" s="112" t="b">
        <f>Proc[[#This Row],[Requested]]=Proc[[#This Row],[CurrentParent]]</f>
        <v>1</v>
      </c>
      <c r="K4489" s="112" t="str">
        <f>IF(Proc[[#This Row],[Author]]="Marcela Urrego",VLOOKUP(LEFT(Proc[[#This Row],[Requested]],1),Table3[#All],2,0),VLOOKUP(Proc[[#This Row],[Author]],Table4[],2,0))</f>
        <v>LS</v>
      </c>
      <c r="L4489" s="112" t="s">
        <v>4537</v>
      </c>
      <c r="M4489" s="125">
        <v>45959</v>
      </c>
      <c r="N4489" s="126"/>
      <c r="O4489" s="126"/>
      <c r="P4489" s="125" t="str">
        <f ca="1">IF(Proc[[#This Row],[DaysAgeing]]&gt;5,"yep","on track")</f>
        <v>yep</v>
      </c>
      <c r="Q4489" s="2">
        <f ca="1">IF(Proc[[#This Row],[DateClosed]]="",ABS(NETWORKDAYS(Proc[[#This Row],[DateOpened]],TODAY()))-1,ABS(NETWORKDAYS(Proc[[#This Row],[DateOpened]],Proc[[#This Row],[DateClosed]]))-1)</f>
        <v>112</v>
      </c>
      <c r="R4489" s="125" t="s">
        <v>488</v>
      </c>
      <c r="S4489" s="112"/>
      <c r="T4489" s="153">
        <v>4488</v>
      </c>
    </row>
    <row r="4490" spans="1:20" hidden="1">
      <c r="A4490" t="s">
        <v>4672</v>
      </c>
      <c r="B4490" s="112" t="str">
        <f>IFERROR(VLOOKUP(Proc[[#This Row],[App]],Table2[],3,0),"open")</f>
        <v>ok</v>
      </c>
      <c r="C4490" s="111" t="s">
        <v>369</v>
      </c>
      <c r="D4490" s="152" t="s">
        <v>4737</v>
      </c>
      <c r="E4490" s="152" t="s">
        <v>4673</v>
      </c>
      <c r="F4490" s="112"/>
      <c r="G4490" t="s">
        <v>400</v>
      </c>
      <c r="H4490" s="112" t="str">
        <f>IF(Proc[[#This Row],[type]]="LFF (MDG-F)",MID(Proc[[#This Row],[Obj]],13,10),"")</f>
        <v/>
      </c>
      <c r="I4490" s="152"/>
      <c r="J4490" s="112" t="b">
        <f>Proc[[#This Row],[Requested]]=Proc[[#This Row],[CurrentParent]]</f>
        <v>0</v>
      </c>
      <c r="K4490" s="112" t="str">
        <f>IF(Proc[[#This Row],[Author]]="Marcela Urrego",VLOOKUP(LEFT(Proc[[#This Row],[Requested]],1),Table3[#All],2,0),VLOOKUP(Proc[[#This Row],[Author]],Table4[],2,0))</f>
        <v>HC</v>
      </c>
      <c r="L4490" s="112" t="s">
        <v>4537</v>
      </c>
      <c r="M4490" s="126">
        <v>45954</v>
      </c>
      <c r="N4490" s="126"/>
      <c r="O4490" s="126"/>
      <c r="P4490" s="127" t="str">
        <f ca="1">IF(Proc[[#This Row],[DaysAgeing]]&gt;5,"yep","on track")</f>
        <v>yep</v>
      </c>
      <c r="Q4490" s="2">
        <f ca="1">IF(Proc[[#This Row],[DateClosed]]="",ABS(NETWORKDAYS(Proc[[#This Row],[DateOpened]],TODAY()))-1,ABS(NETWORKDAYS(Proc[[#This Row],[DateOpened]],Proc[[#This Row],[DateClosed]]))-1)</f>
        <v>115</v>
      </c>
      <c r="R4490" s="127" t="s">
        <v>497</v>
      </c>
      <c r="S4490" s="112"/>
      <c r="T4490" s="153">
        <v>4489</v>
      </c>
    </row>
    <row r="4491" spans="1:20" hidden="1">
      <c r="A4491" t="s">
        <v>4672</v>
      </c>
      <c r="B4491" s="112" t="str">
        <f>IFERROR(VLOOKUP(Proc[[#This Row],[App]],Table2[],3,0),"open")</f>
        <v>ok</v>
      </c>
      <c r="C4491" s="141" t="s">
        <v>369</v>
      </c>
      <c r="D4491" s="152" t="s">
        <v>4738</v>
      </c>
      <c r="E4491" s="152" t="s">
        <v>4674</v>
      </c>
      <c r="F4491" s="112"/>
      <c r="G4491" t="s">
        <v>400</v>
      </c>
      <c r="H4491" s="112" t="str">
        <f>IF(Proc[[#This Row],[type]]="LFF (MDG-F)",MID(Proc[[#This Row],[Obj]],13,10),"")</f>
        <v/>
      </c>
      <c r="I4491" s="152"/>
      <c r="J4491" s="112" t="b">
        <f>Proc[[#This Row],[Requested]]=Proc[[#This Row],[CurrentParent]]</f>
        <v>0</v>
      </c>
      <c r="K4491" s="112" t="str">
        <f>IF(Proc[[#This Row],[Author]]="Marcela Urrego",VLOOKUP(LEFT(Proc[[#This Row],[Requested]],1),Table3[#All],2,0),VLOOKUP(Proc[[#This Row],[Author]],Table4[],2,0))</f>
        <v>HC</v>
      </c>
      <c r="L4491" s="112" t="s">
        <v>4537</v>
      </c>
      <c r="M4491" s="126">
        <v>45954</v>
      </c>
      <c r="N4491" s="126"/>
      <c r="O4491" s="126"/>
      <c r="P4491" s="127" t="str">
        <f ca="1">IF(Proc[[#This Row],[DaysAgeing]]&gt;5,"yep","on track")</f>
        <v>yep</v>
      </c>
      <c r="Q4491" s="2">
        <f ca="1">IF(Proc[[#This Row],[DateClosed]]="",ABS(NETWORKDAYS(Proc[[#This Row],[DateOpened]],TODAY()))-1,ABS(NETWORKDAYS(Proc[[#This Row],[DateOpened]],Proc[[#This Row],[DateClosed]]))-1)</f>
        <v>115</v>
      </c>
      <c r="R4491" s="127" t="s">
        <v>497</v>
      </c>
      <c r="S4491" s="112"/>
      <c r="T4491" s="153">
        <v>4490</v>
      </c>
    </row>
    <row r="4492" spans="1:20" hidden="1">
      <c r="A4492" t="s">
        <v>4675</v>
      </c>
      <c r="B4492" s="112" t="str">
        <f>IFERROR(VLOOKUP(Proc[[#This Row],[App]],Table2[],3,0),"open")</f>
        <v>ok</v>
      </c>
      <c r="C4492" s="111" t="s">
        <v>369</v>
      </c>
      <c r="D4492" s="152" t="s">
        <v>9587</v>
      </c>
      <c r="E4492" s="152" t="s">
        <v>4739</v>
      </c>
      <c r="F4492" s="112" t="s">
        <v>4739</v>
      </c>
      <c r="G4492" s="111" t="s">
        <v>400</v>
      </c>
      <c r="H4492" s="112" t="str">
        <f>IF(Proc[[#This Row],[type]]="LFF (MDG-F)",MID(Proc[[#This Row],[Obj]],13,10),"")</f>
        <v/>
      </c>
      <c r="I4492" s="152"/>
      <c r="J4492" s="112" t="b">
        <f>Proc[[#This Row],[Requested]]=Proc[[#This Row],[CurrentParent]]</f>
        <v>1</v>
      </c>
      <c r="K4492" s="112" t="str">
        <f>IF(Proc[[#This Row],[Author]]="Marcela Urrego",VLOOKUP(LEFT(Proc[[#This Row],[Requested]],1),Table3[#All],2,0),VLOOKUP(Proc[[#This Row],[Author]],Table4[],2,0))</f>
        <v>HC</v>
      </c>
      <c r="L4492" s="112" t="s">
        <v>4537</v>
      </c>
      <c r="M4492" s="127">
        <v>45961</v>
      </c>
      <c r="N4492" s="128"/>
      <c r="O4492" s="128"/>
      <c r="P4492" s="127" t="str">
        <f ca="1">IF(Proc[[#This Row],[DaysAgeing]]&gt;5,"yep","on track")</f>
        <v>yep</v>
      </c>
      <c r="Q4492" s="2">
        <f ca="1">IF(Proc[[#This Row],[DateClosed]]="",ABS(NETWORKDAYS(Proc[[#This Row],[DateOpened]],TODAY()))-1,ABS(NETWORKDAYS(Proc[[#This Row],[DateOpened]],Proc[[#This Row],[DateClosed]]))-1)</f>
        <v>110</v>
      </c>
      <c r="R4492" s="127" t="s">
        <v>4678</v>
      </c>
      <c r="S4492" s="112"/>
      <c r="T4492" s="153">
        <v>4491</v>
      </c>
    </row>
    <row r="4493" spans="1:20" hidden="1">
      <c r="A4493" s="111" t="s">
        <v>4675</v>
      </c>
      <c r="B4493" s="112" t="str">
        <f>IFERROR(VLOOKUP(Proc[[#This Row],[App]],Table2[],3,0),"open")</f>
        <v>ok</v>
      </c>
      <c r="C4493" s="111" t="s">
        <v>369</v>
      </c>
      <c r="D4493" s="152" t="s">
        <v>9588</v>
      </c>
      <c r="E4493" s="152" t="s">
        <v>4740</v>
      </c>
      <c r="F4493" s="112" t="s">
        <v>4740</v>
      </c>
      <c r="G4493" s="111" t="s">
        <v>400</v>
      </c>
      <c r="H4493" s="112" t="str">
        <f>IF(Proc[[#This Row],[type]]="LFF (MDG-F)",MID(Proc[[#This Row],[Obj]],13,10),"")</f>
        <v/>
      </c>
      <c r="I4493" s="152"/>
      <c r="J4493" s="112" t="b">
        <f>Proc[[#This Row],[Requested]]=Proc[[#This Row],[CurrentParent]]</f>
        <v>1</v>
      </c>
      <c r="K4493" s="112" t="str">
        <f>IF(Proc[[#This Row],[Author]]="Marcela Urrego",VLOOKUP(LEFT(Proc[[#This Row],[Requested]],1),Table3[#All],2,0),VLOOKUP(Proc[[#This Row],[Author]],Table4[],2,0))</f>
        <v>HC</v>
      </c>
      <c r="L4493" s="112" t="s">
        <v>4537</v>
      </c>
      <c r="M4493" s="127">
        <v>45961</v>
      </c>
      <c r="N4493" s="128"/>
      <c r="O4493" s="128"/>
      <c r="P4493" s="127" t="str">
        <f ca="1">IF(Proc[[#This Row],[DaysAgeing]]&gt;5,"yep","on track")</f>
        <v>yep</v>
      </c>
      <c r="Q4493" s="2">
        <f ca="1">IF(Proc[[#This Row],[DateClosed]]="",ABS(NETWORKDAYS(Proc[[#This Row],[DateOpened]],TODAY()))-1,ABS(NETWORKDAYS(Proc[[#This Row],[DateOpened]],Proc[[#This Row],[DateClosed]]))-1)</f>
        <v>110</v>
      </c>
      <c r="R4493" s="127" t="s">
        <v>4678</v>
      </c>
      <c r="S4493" s="112"/>
      <c r="T4493" s="153">
        <v>4492</v>
      </c>
    </row>
    <row r="4494" spans="1:20" hidden="1">
      <c r="A4494" s="111" t="s">
        <v>4675</v>
      </c>
      <c r="B4494" s="112" t="str">
        <f>IFERROR(VLOOKUP(Proc[[#This Row],[App]],Table2[],3,0),"open")</f>
        <v>ok</v>
      </c>
      <c r="C4494" s="111" t="s">
        <v>369</v>
      </c>
      <c r="D4494" s="152" t="s">
        <v>9589</v>
      </c>
      <c r="E4494" s="152" t="s">
        <v>806</v>
      </c>
      <c r="F4494" s="112" t="s">
        <v>806</v>
      </c>
      <c r="G4494" s="111" t="s">
        <v>400</v>
      </c>
      <c r="H4494" s="112" t="str">
        <f>IF(Proc[[#This Row],[type]]="LFF (MDG-F)",MID(Proc[[#This Row],[Obj]],13,10),"")</f>
        <v/>
      </c>
      <c r="I4494" s="152"/>
      <c r="J4494" s="112" t="b">
        <f>Proc[[#This Row],[Requested]]=Proc[[#This Row],[CurrentParent]]</f>
        <v>1</v>
      </c>
      <c r="K4494" s="112" t="str">
        <f>IF(Proc[[#This Row],[Author]]="Marcela Urrego",VLOOKUP(LEFT(Proc[[#This Row],[Requested]],1),Table3[#All],2,0),VLOOKUP(Proc[[#This Row],[Author]],Table4[],2,0))</f>
        <v>HC</v>
      </c>
      <c r="L4494" s="112" t="s">
        <v>4537</v>
      </c>
      <c r="M4494" s="127">
        <v>45961</v>
      </c>
      <c r="N4494" s="128"/>
      <c r="O4494" s="128"/>
      <c r="P4494" s="127" t="str">
        <f ca="1">IF(Proc[[#This Row],[DaysAgeing]]&gt;5,"yep","on track")</f>
        <v>yep</v>
      </c>
      <c r="Q4494" s="2">
        <f ca="1">IF(Proc[[#This Row],[DateClosed]]="",ABS(NETWORKDAYS(Proc[[#This Row],[DateOpened]],TODAY()))-1,ABS(NETWORKDAYS(Proc[[#This Row],[DateOpened]],Proc[[#This Row],[DateClosed]]))-1)</f>
        <v>110</v>
      </c>
      <c r="R4494" s="127" t="s">
        <v>4678</v>
      </c>
      <c r="S4494" s="112"/>
      <c r="T4494" s="153">
        <v>4493</v>
      </c>
    </row>
    <row r="4495" spans="1:20" hidden="1">
      <c r="A4495" s="111" t="s">
        <v>4675</v>
      </c>
      <c r="B4495" s="112" t="str">
        <f>IFERROR(VLOOKUP(Proc[[#This Row],[App]],Table2[],3,0),"open")</f>
        <v>ok</v>
      </c>
      <c r="C4495" s="111" t="s">
        <v>369</v>
      </c>
      <c r="D4495" s="152" t="s">
        <v>9590</v>
      </c>
      <c r="E4495" s="152" t="s">
        <v>806</v>
      </c>
      <c r="F4495" s="112" t="s">
        <v>806</v>
      </c>
      <c r="G4495" s="111" t="s">
        <v>400</v>
      </c>
      <c r="H4495" s="112" t="str">
        <f>IF(Proc[[#This Row],[type]]="LFF (MDG-F)",MID(Proc[[#This Row],[Obj]],13,10),"")</f>
        <v/>
      </c>
      <c r="I4495" s="152"/>
      <c r="J4495" s="112" t="b">
        <f>Proc[[#This Row],[Requested]]=Proc[[#This Row],[CurrentParent]]</f>
        <v>1</v>
      </c>
      <c r="K4495" s="112" t="str">
        <f>IF(Proc[[#This Row],[Author]]="Marcela Urrego",VLOOKUP(LEFT(Proc[[#This Row],[Requested]],1),Table3[#All],2,0),VLOOKUP(Proc[[#This Row],[Author]],Table4[],2,0))</f>
        <v>HC</v>
      </c>
      <c r="L4495" s="112" t="s">
        <v>4537</v>
      </c>
      <c r="M4495" s="127">
        <v>45961</v>
      </c>
      <c r="N4495" s="128"/>
      <c r="O4495" s="128"/>
      <c r="P4495" s="127" t="str">
        <f ca="1">IF(Proc[[#This Row],[DaysAgeing]]&gt;5,"yep","on track")</f>
        <v>yep</v>
      </c>
      <c r="Q4495" s="2">
        <f ca="1">IF(Proc[[#This Row],[DateClosed]]="",ABS(NETWORKDAYS(Proc[[#This Row],[DateOpened]],TODAY()))-1,ABS(NETWORKDAYS(Proc[[#This Row],[DateOpened]],Proc[[#This Row],[DateClosed]]))-1)</f>
        <v>110</v>
      </c>
      <c r="R4495" s="127" t="s">
        <v>4678</v>
      </c>
      <c r="S4495" s="112"/>
      <c r="T4495" s="153">
        <v>4494</v>
      </c>
    </row>
    <row r="4496" spans="1:20" hidden="1">
      <c r="A4496" s="111" t="s">
        <v>4675</v>
      </c>
      <c r="B4496" s="112" t="str">
        <f>IFERROR(VLOOKUP(Proc[[#This Row],[App]],Table2[],3,0),"open")</f>
        <v>ok</v>
      </c>
      <c r="C4496" s="111" t="s">
        <v>377</v>
      </c>
      <c r="D4496" s="152" t="s">
        <v>4742</v>
      </c>
      <c r="E4496" s="152" t="s">
        <v>4676</v>
      </c>
      <c r="F4496" s="112" t="s">
        <v>4741</v>
      </c>
      <c r="G4496" s="111" t="s">
        <v>406</v>
      </c>
      <c r="H4496" s="112" t="str">
        <f>IF(Proc[[#This Row],[type]]="LFF (MDG-F)",MID(Proc[[#This Row],[Obj]],13,10),"")</f>
        <v>EG50Z01000</v>
      </c>
      <c r="I4496" s="152"/>
      <c r="J4496" s="112" t="b">
        <f>Proc[[#This Row],[Requested]]=Proc[[#This Row],[CurrentParent]]</f>
        <v>0</v>
      </c>
      <c r="K4496" s="112" t="str">
        <f>IF(Proc[[#This Row],[Author]]="Marcela Urrego",VLOOKUP(LEFT(Proc[[#This Row],[Requested]],1),Table3[#All],2,0),VLOOKUP(Proc[[#This Row],[Author]],Table4[],2,0))</f>
        <v>HC</v>
      </c>
      <c r="L4496" s="112" t="s">
        <v>4537</v>
      </c>
      <c r="M4496" s="127">
        <v>45961</v>
      </c>
      <c r="N4496" s="128"/>
      <c r="O4496" s="128"/>
      <c r="P4496" s="127" t="str">
        <f ca="1">IF(Proc[[#This Row],[DaysAgeing]]&gt;5,"yep","on track")</f>
        <v>yep</v>
      </c>
      <c r="Q4496" s="2">
        <f ca="1">IF(Proc[[#This Row],[DateClosed]]="",ABS(NETWORKDAYS(Proc[[#This Row],[DateOpened]],TODAY()))-1,ABS(NETWORKDAYS(Proc[[#This Row],[DateOpened]],Proc[[#This Row],[DateClosed]]))-1)</f>
        <v>110</v>
      </c>
      <c r="R4496" s="127" t="s">
        <v>4678</v>
      </c>
      <c r="S4496" s="112"/>
      <c r="T4496" s="153">
        <v>4495</v>
      </c>
    </row>
    <row r="4497" spans="1:20" hidden="1">
      <c r="A4497" s="111" t="s">
        <v>4675</v>
      </c>
      <c r="B4497" s="112" t="str">
        <f>IFERROR(VLOOKUP(Proc[[#This Row],[App]],Table2[],3,0),"open")</f>
        <v>ok</v>
      </c>
      <c r="C4497" s="111" t="s">
        <v>369</v>
      </c>
      <c r="D4497" s="152" t="s">
        <v>9591</v>
      </c>
      <c r="E4497" s="152" t="s">
        <v>806</v>
      </c>
      <c r="F4497" s="112" t="s">
        <v>806</v>
      </c>
      <c r="G4497" s="111" t="s">
        <v>400</v>
      </c>
      <c r="H4497" s="112" t="str">
        <f>IF(Proc[[#This Row],[type]]="LFF (MDG-F)",MID(Proc[[#This Row],[Obj]],13,10),"")</f>
        <v/>
      </c>
      <c r="I4497" s="152"/>
      <c r="J4497" s="112" t="b">
        <f>Proc[[#This Row],[Requested]]=Proc[[#This Row],[CurrentParent]]</f>
        <v>1</v>
      </c>
      <c r="K4497" s="112" t="str">
        <f>IF(Proc[[#This Row],[Author]]="Marcela Urrego",VLOOKUP(LEFT(Proc[[#This Row],[Requested]],1),Table3[#All],2,0),VLOOKUP(Proc[[#This Row],[Author]],Table4[],2,0))</f>
        <v>HC</v>
      </c>
      <c r="L4497" s="112" t="s">
        <v>4537</v>
      </c>
      <c r="M4497" s="127">
        <v>45961</v>
      </c>
      <c r="N4497" s="128"/>
      <c r="O4497" s="128"/>
      <c r="P4497" s="127" t="str">
        <f ca="1">IF(Proc[[#This Row],[DaysAgeing]]&gt;5,"yep","on track")</f>
        <v>yep</v>
      </c>
      <c r="Q4497" s="2">
        <f ca="1">IF(Proc[[#This Row],[DateClosed]]="",ABS(NETWORKDAYS(Proc[[#This Row],[DateOpened]],TODAY()))-1,ABS(NETWORKDAYS(Proc[[#This Row],[DateOpened]],Proc[[#This Row],[DateClosed]]))-1)</f>
        <v>110</v>
      </c>
      <c r="R4497" s="127" t="s">
        <v>4678</v>
      </c>
      <c r="S4497" s="112"/>
      <c r="T4497" s="153">
        <v>4496</v>
      </c>
    </row>
    <row r="4498" spans="1:20" hidden="1">
      <c r="A4498" s="111" t="s">
        <v>4675</v>
      </c>
      <c r="B4498" s="112" t="str">
        <f>IFERROR(VLOOKUP(Proc[[#This Row],[App]],Table2[],3,0),"open")</f>
        <v>ok</v>
      </c>
      <c r="C4498" s="111" t="s">
        <v>369</v>
      </c>
      <c r="D4498" s="152" t="s">
        <v>9592</v>
      </c>
      <c r="E4498" s="152" t="s">
        <v>983</v>
      </c>
      <c r="F4498" s="112" t="s">
        <v>983</v>
      </c>
      <c r="G4498" s="111" t="s">
        <v>400</v>
      </c>
      <c r="H4498" s="112" t="str">
        <f>IF(Proc[[#This Row],[type]]="LFF (MDG-F)",MID(Proc[[#This Row],[Obj]],13,10),"")</f>
        <v/>
      </c>
      <c r="I4498" s="152"/>
      <c r="J4498" s="112" t="b">
        <f>Proc[[#This Row],[Requested]]=Proc[[#This Row],[CurrentParent]]</f>
        <v>1</v>
      </c>
      <c r="K4498" s="112" t="str">
        <f>IF(Proc[[#This Row],[Author]]="Marcela Urrego",VLOOKUP(LEFT(Proc[[#This Row],[Requested]],1),Table3[#All],2,0),VLOOKUP(Proc[[#This Row],[Author]],Table4[],2,0))</f>
        <v>HC</v>
      </c>
      <c r="L4498" s="112" t="s">
        <v>4537</v>
      </c>
      <c r="M4498" s="127">
        <v>45961</v>
      </c>
      <c r="N4498" s="128"/>
      <c r="O4498" s="128"/>
      <c r="P4498" s="127" t="str">
        <f ca="1">IF(Proc[[#This Row],[DaysAgeing]]&gt;5,"yep","on track")</f>
        <v>yep</v>
      </c>
      <c r="Q4498" s="2">
        <f ca="1">IF(Proc[[#This Row],[DateClosed]]="",ABS(NETWORKDAYS(Proc[[#This Row],[DateOpened]],TODAY()))-1,ABS(NETWORKDAYS(Proc[[#This Row],[DateOpened]],Proc[[#This Row],[DateClosed]]))-1)</f>
        <v>110</v>
      </c>
      <c r="R4498" s="127" t="s">
        <v>4678</v>
      </c>
      <c r="S4498" s="112"/>
      <c r="T4498" s="153">
        <v>4497</v>
      </c>
    </row>
    <row r="4499" spans="1:20" hidden="1">
      <c r="A4499" s="111" t="s">
        <v>4675</v>
      </c>
      <c r="B4499" s="153" t="str">
        <f>IFERROR(VLOOKUP(Proc[[#This Row],[App]],Table2[],3,0),"open")</f>
        <v>ok</v>
      </c>
      <c r="C4499" s="111" t="s">
        <v>369</v>
      </c>
      <c r="D4499" s="152" t="s">
        <v>9593</v>
      </c>
      <c r="E4499" s="152" t="s">
        <v>806</v>
      </c>
      <c r="F4499" s="153" t="s">
        <v>806</v>
      </c>
      <c r="G4499" s="111" t="s">
        <v>400</v>
      </c>
      <c r="H4499" s="112" t="str">
        <f>IF(Proc[[#This Row],[type]]="LFF (MDG-F)",MID(Proc[[#This Row],[Obj]],13,10),"")</f>
        <v/>
      </c>
      <c r="I4499" s="152"/>
      <c r="J4499" s="112" t="b">
        <f>Proc[[#This Row],[Requested]]=Proc[[#This Row],[CurrentParent]]</f>
        <v>1</v>
      </c>
      <c r="K4499" s="153" t="str">
        <f>IF(Proc[[#This Row],[Author]]="Marcela Urrego",VLOOKUP(LEFT(Proc[[#This Row],[Requested]],1),Table3[#All],2,0),VLOOKUP(Proc[[#This Row],[Author]],Table4[],2,0))</f>
        <v>HC</v>
      </c>
      <c r="L4499" s="153" t="s">
        <v>4537</v>
      </c>
      <c r="M4499" s="127">
        <v>45961</v>
      </c>
      <c r="N4499" s="128"/>
      <c r="O4499" s="128"/>
      <c r="P4499" s="127" t="str">
        <f ca="1">IF(Proc[[#This Row],[DaysAgeing]]&gt;5,"yep","on track")</f>
        <v>yep</v>
      </c>
      <c r="Q4499" s="2">
        <f ca="1">IF(Proc[[#This Row],[DateClosed]]="",ABS(NETWORKDAYS(Proc[[#This Row],[DateOpened]],TODAY()))-1,ABS(NETWORKDAYS(Proc[[#This Row],[DateOpened]],Proc[[#This Row],[DateClosed]]))-1)</f>
        <v>110</v>
      </c>
      <c r="R4499" s="127" t="s">
        <v>4678</v>
      </c>
      <c r="S4499" s="112"/>
      <c r="T4499" s="153">
        <v>4498</v>
      </c>
    </row>
    <row r="4500" spans="1:20" hidden="1">
      <c r="A4500" s="111" t="s">
        <v>4675</v>
      </c>
      <c r="B4500" s="153" t="str">
        <f>IFERROR(VLOOKUP(Proc[[#This Row],[App]],Table2[],3,0),"open")</f>
        <v>ok</v>
      </c>
      <c r="C4500" s="111" t="s">
        <v>369</v>
      </c>
      <c r="D4500" s="152" t="s">
        <v>9594</v>
      </c>
      <c r="E4500" s="152" t="s">
        <v>806</v>
      </c>
      <c r="F4500" s="153" t="s">
        <v>806</v>
      </c>
      <c r="G4500" s="111" t="s">
        <v>400</v>
      </c>
      <c r="H4500" s="112" t="str">
        <f>IF(Proc[[#This Row],[type]]="LFF (MDG-F)",MID(Proc[[#This Row],[Obj]],13,10),"")</f>
        <v/>
      </c>
      <c r="I4500" s="152"/>
      <c r="J4500" s="112" t="b">
        <f>Proc[[#This Row],[Requested]]=Proc[[#This Row],[CurrentParent]]</f>
        <v>1</v>
      </c>
      <c r="K4500" s="153" t="str">
        <f>IF(Proc[[#This Row],[Author]]="Marcela Urrego",VLOOKUP(LEFT(Proc[[#This Row],[Requested]],1),Table3[#All],2,0),VLOOKUP(Proc[[#This Row],[Author]],Table4[],2,0))</f>
        <v>HC</v>
      </c>
      <c r="L4500" s="112" t="s">
        <v>4537</v>
      </c>
      <c r="M4500" s="127">
        <v>45961</v>
      </c>
      <c r="N4500" s="128"/>
      <c r="O4500" s="128"/>
      <c r="P4500" s="127" t="str">
        <f ca="1">IF(Proc[[#This Row],[DaysAgeing]]&gt;5,"yep","on track")</f>
        <v>yep</v>
      </c>
      <c r="Q4500" s="2">
        <f ca="1">IF(Proc[[#This Row],[DateClosed]]="",ABS(NETWORKDAYS(Proc[[#This Row],[DateOpened]],TODAY()))-1,ABS(NETWORKDAYS(Proc[[#This Row],[DateOpened]],Proc[[#This Row],[DateClosed]]))-1)</f>
        <v>110</v>
      </c>
      <c r="R4500" s="127" t="s">
        <v>4678</v>
      </c>
      <c r="S4500" s="112"/>
      <c r="T4500" s="153">
        <v>4499</v>
      </c>
    </row>
    <row r="4501" spans="1:20" hidden="1">
      <c r="A4501" s="111" t="s">
        <v>4675</v>
      </c>
      <c r="B4501" s="153" t="str">
        <f>IFERROR(VLOOKUP(Proc[[#This Row],[App]],Table2[],3,0),"open")</f>
        <v>ok</v>
      </c>
      <c r="C4501" s="111" t="s">
        <v>369</v>
      </c>
      <c r="D4501" s="152" t="s">
        <v>9595</v>
      </c>
      <c r="E4501" s="152" t="s">
        <v>806</v>
      </c>
      <c r="F4501" s="153" t="s">
        <v>806</v>
      </c>
      <c r="G4501" s="111" t="s">
        <v>400</v>
      </c>
      <c r="H4501" s="112" t="str">
        <f>IF(Proc[[#This Row],[type]]="LFF (MDG-F)",MID(Proc[[#This Row],[Obj]],13,10),"")</f>
        <v/>
      </c>
      <c r="I4501" s="152"/>
      <c r="J4501" s="112" t="b">
        <f>Proc[[#This Row],[Requested]]=Proc[[#This Row],[CurrentParent]]</f>
        <v>1</v>
      </c>
      <c r="K4501" s="153" t="str">
        <f>IF(Proc[[#This Row],[Author]]="Marcela Urrego",VLOOKUP(LEFT(Proc[[#This Row],[Requested]],1),Table3[#All],2,0),VLOOKUP(Proc[[#This Row],[Author]],Table4[],2,0))</f>
        <v>HC</v>
      </c>
      <c r="L4501" s="112" t="s">
        <v>4537</v>
      </c>
      <c r="M4501" s="127">
        <v>45961</v>
      </c>
      <c r="N4501" s="128"/>
      <c r="O4501" s="128"/>
      <c r="P4501" s="127" t="str">
        <f ca="1">IF(Proc[[#This Row],[DaysAgeing]]&gt;5,"yep","on track")</f>
        <v>yep</v>
      </c>
      <c r="Q4501" s="2">
        <f ca="1">IF(Proc[[#This Row],[DateClosed]]="",ABS(NETWORKDAYS(Proc[[#This Row],[DateOpened]],TODAY()))-1,ABS(NETWORKDAYS(Proc[[#This Row],[DateOpened]],Proc[[#This Row],[DateClosed]]))-1)</f>
        <v>110</v>
      </c>
      <c r="R4501" s="127" t="s">
        <v>4678</v>
      </c>
      <c r="S4501" s="112"/>
      <c r="T4501" s="153">
        <v>4500</v>
      </c>
    </row>
    <row r="4502" spans="1:20" hidden="1">
      <c r="A4502" s="111" t="s">
        <v>4675</v>
      </c>
      <c r="B4502" s="112" t="str">
        <f>IFERROR(VLOOKUP(Proc[[#This Row],[App]],Table2[],3,0),"open")</f>
        <v>ok</v>
      </c>
      <c r="C4502" s="111" t="s">
        <v>369</v>
      </c>
      <c r="D4502" s="152" t="s">
        <v>9596</v>
      </c>
      <c r="E4502" s="152" t="s">
        <v>806</v>
      </c>
      <c r="F4502" s="112" t="s">
        <v>806</v>
      </c>
      <c r="G4502" s="111" t="s">
        <v>400</v>
      </c>
      <c r="H4502" s="112" t="str">
        <f>IF(Proc[[#This Row],[type]]="LFF (MDG-F)",MID(Proc[[#This Row],[Obj]],13,10),"")</f>
        <v/>
      </c>
      <c r="I4502" s="152"/>
      <c r="J4502" s="112" t="b">
        <f>Proc[[#This Row],[Requested]]=Proc[[#This Row],[CurrentParent]]</f>
        <v>1</v>
      </c>
      <c r="K4502" s="112" t="str">
        <f>IF(Proc[[#This Row],[Author]]="Marcela Urrego",VLOOKUP(LEFT(Proc[[#This Row],[Requested]],1),Table3[#All],2,0),VLOOKUP(Proc[[#This Row],[Author]],Table4[],2,0))</f>
        <v>HC</v>
      </c>
      <c r="L4502" s="112" t="s">
        <v>4537</v>
      </c>
      <c r="M4502" s="127">
        <v>45961</v>
      </c>
      <c r="N4502" s="128"/>
      <c r="O4502" s="128"/>
      <c r="P4502" s="127" t="str">
        <f ca="1">IF(Proc[[#This Row],[DaysAgeing]]&gt;5,"yep","on track")</f>
        <v>yep</v>
      </c>
      <c r="Q4502" s="2">
        <f ca="1">IF(Proc[[#This Row],[DateClosed]]="",ABS(NETWORKDAYS(Proc[[#This Row],[DateOpened]],TODAY()))-1,ABS(NETWORKDAYS(Proc[[#This Row],[DateOpened]],Proc[[#This Row],[DateClosed]]))-1)</f>
        <v>110</v>
      </c>
      <c r="R4502" s="127" t="s">
        <v>4678</v>
      </c>
      <c r="S4502" s="112"/>
      <c r="T4502" s="153">
        <v>4501</v>
      </c>
    </row>
    <row r="4503" spans="1:20" hidden="1">
      <c r="A4503" s="111" t="s">
        <v>4675</v>
      </c>
      <c r="B4503" s="112" t="str">
        <f>IFERROR(VLOOKUP(Proc[[#This Row],[App]],Table2[],3,0),"open")</f>
        <v>ok</v>
      </c>
      <c r="C4503" s="111" t="s">
        <v>369</v>
      </c>
      <c r="D4503" s="152" t="s">
        <v>9597</v>
      </c>
      <c r="E4503" s="152" t="s">
        <v>806</v>
      </c>
      <c r="F4503" s="112" t="s">
        <v>806</v>
      </c>
      <c r="G4503" s="111" t="s">
        <v>400</v>
      </c>
      <c r="H4503" s="112" t="str">
        <f>IF(Proc[[#This Row],[type]]="LFF (MDG-F)",MID(Proc[[#This Row],[Obj]],13,10),"")</f>
        <v/>
      </c>
      <c r="I4503" s="152"/>
      <c r="J4503" s="112" t="b">
        <f>Proc[[#This Row],[Requested]]=Proc[[#This Row],[CurrentParent]]</f>
        <v>1</v>
      </c>
      <c r="K4503" s="112" t="str">
        <f>IF(Proc[[#This Row],[Author]]="Marcela Urrego",VLOOKUP(LEFT(Proc[[#This Row],[Requested]],1),Table3[#All],2,0),VLOOKUP(Proc[[#This Row],[Author]],Table4[],2,0))</f>
        <v>HC</v>
      </c>
      <c r="L4503" s="112" t="s">
        <v>4537</v>
      </c>
      <c r="M4503" s="127">
        <v>45961</v>
      </c>
      <c r="N4503" s="128"/>
      <c r="O4503" s="128"/>
      <c r="P4503" s="127" t="str">
        <f ca="1">IF(Proc[[#This Row],[DaysAgeing]]&gt;5,"yep","on track")</f>
        <v>yep</v>
      </c>
      <c r="Q4503" s="2">
        <f ca="1">IF(Proc[[#This Row],[DateClosed]]="",ABS(NETWORKDAYS(Proc[[#This Row],[DateOpened]],TODAY()))-1,ABS(NETWORKDAYS(Proc[[#This Row],[DateOpened]],Proc[[#This Row],[DateClosed]]))-1)</f>
        <v>110</v>
      </c>
      <c r="R4503" s="127" t="s">
        <v>4678</v>
      </c>
      <c r="S4503" s="112"/>
      <c r="T4503" s="153">
        <v>4502</v>
      </c>
    </row>
    <row r="4504" spans="1:20" hidden="1">
      <c r="A4504" s="111" t="s">
        <v>4675</v>
      </c>
      <c r="B4504" s="153" t="str">
        <f>IFERROR(VLOOKUP(Proc[[#This Row],[App]],Table2[],3,0),"open")</f>
        <v>ok</v>
      </c>
      <c r="C4504" s="111" t="s">
        <v>369</v>
      </c>
      <c r="D4504" s="152" t="s">
        <v>9598</v>
      </c>
      <c r="E4504" s="152" t="s">
        <v>806</v>
      </c>
      <c r="F4504" s="112" t="s">
        <v>806</v>
      </c>
      <c r="G4504" s="111" t="s">
        <v>400</v>
      </c>
      <c r="H4504" s="112" t="str">
        <f>IF(Proc[[#This Row],[type]]="LFF (MDG-F)",MID(Proc[[#This Row],[Obj]],13,10),"")</f>
        <v/>
      </c>
      <c r="I4504" s="152"/>
      <c r="J4504" s="112" t="b">
        <f>Proc[[#This Row],[Requested]]=Proc[[#This Row],[CurrentParent]]</f>
        <v>1</v>
      </c>
      <c r="K4504" s="153" t="str">
        <f>IF(Proc[[#This Row],[Author]]="Marcela Urrego",VLOOKUP(LEFT(Proc[[#This Row],[Requested]],1),Table3[#All],2,0),VLOOKUP(Proc[[#This Row],[Author]],Table4[],2,0))</f>
        <v>HC</v>
      </c>
      <c r="L4504" s="112" t="s">
        <v>4537</v>
      </c>
      <c r="M4504" s="127">
        <v>45961</v>
      </c>
      <c r="N4504" s="128"/>
      <c r="O4504" s="128"/>
      <c r="P4504" s="127" t="str">
        <f ca="1">IF(Proc[[#This Row],[DaysAgeing]]&gt;5,"yep","on track")</f>
        <v>yep</v>
      </c>
      <c r="Q4504" s="2">
        <f ca="1">IF(Proc[[#This Row],[DateClosed]]="",ABS(NETWORKDAYS(Proc[[#This Row],[DateOpened]],TODAY()))-1,ABS(NETWORKDAYS(Proc[[#This Row],[DateOpened]],Proc[[#This Row],[DateClosed]]))-1)</f>
        <v>110</v>
      </c>
      <c r="R4504" s="127" t="s">
        <v>4678</v>
      </c>
      <c r="S4504" s="112"/>
      <c r="T4504" s="153">
        <v>4503</v>
      </c>
    </row>
    <row r="4505" spans="1:20" hidden="1">
      <c r="A4505" s="111" t="s">
        <v>4675</v>
      </c>
      <c r="B4505" s="112" t="str">
        <f>IFERROR(VLOOKUP(Proc[[#This Row],[App]],Table2[],3,0),"open")</f>
        <v>ok</v>
      </c>
      <c r="C4505" s="111" t="s">
        <v>369</v>
      </c>
      <c r="D4505" s="152" t="s">
        <v>9599</v>
      </c>
      <c r="E4505" s="152" t="s">
        <v>4677</v>
      </c>
      <c r="F4505" s="112" t="s">
        <v>4677</v>
      </c>
      <c r="G4505" s="111" t="s">
        <v>400</v>
      </c>
      <c r="H4505" s="112" t="str">
        <f>IF(Proc[[#This Row],[type]]="LFF (MDG-F)",MID(Proc[[#This Row],[Obj]],13,10),"")</f>
        <v/>
      </c>
      <c r="I4505" s="152"/>
      <c r="J4505" s="112" t="b">
        <f>Proc[[#This Row],[Requested]]=Proc[[#This Row],[CurrentParent]]</f>
        <v>1</v>
      </c>
      <c r="K4505" s="112" t="str">
        <f>IF(Proc[[#This Row],[Author]]="Marcela Urrego",VLOOKUP(LEFT(Proc[[#This Row],[Requested]],1),Table3[#All],2,0),VLOOKUP(Proc[[#This Row],[Author]],Table4[],2,0))</f>
        <v>HC</v>
      </c>
      <c r="L4505" s="112" t="s">
        <v>4537</v>
      </c>
      <c r="M4505" s="127">
        <v>45961</v>
      </c>
      <c r="N4505" s="128"/>
      <c r="O4505" s="128"/>
      <c r="P4505" s="127" t="str">
        <f ca="1">IF(Proc[[#This Row],[DaysAgeing]]&gt;5,"yep","on track")</f>
        <v>yep</v>
      </c>
      <c r="Q4505" s="2">
        <f ca="1">IF(Proc[[#This Row],[DateClosed]]="",ABS(NETWORKDAYS(Proc[[#This Row],[DateOpened]],TODAY()))-1,ABS(NETWORKDAYS(Proc[[#This Row],[DateOpened]],Proc[[#This Row],[DateClosed]]))-1)</f>
        <v>110</v>
      </c>
      <c r="R4505" s="127" t="s">
        <v>4678</v>
      </c>
      <c r="S4505" s="112"/>
      <c r="T4505" s="153">
        <v>4504</v>
      </c>
    </row>
    <row r="4506" spans="1:20" hidden="1">
      <c r="A4506" s="111" t="s">
        <v>4675</v>
      </c>
      <c r="B4506" s="153" t="str">
        <f>IFERROR(VLOOKUP(Proc[[#This Row],[App]],Table2[],3,0),"open")</f>
        <v>ok</v>
      </c>
      <c r="C4506" s="111" t="s">
        <v>369</v>
      </c>
      <c r="D4506" s="152" t="s">
        <v>9600</v>
      </c>
      <c r="E4506" s="152" t="s">
        <v>482</v>
      </c>
      <c r="F4506" s="112" t="s">
        <v>482</v>
      </c>
      <c r="G4506" s="111" t="s">
        <v>400</v>
      </c>
      <c r="H4506" s="112" t="str">
        <f>IF(Proc[[#This Row],[type]]="LFF (MDG-F)",MID(Proc[[#This Row],[Obj]],13,10),"")</f>
        <v/>
      </c>
      <c r="I4506" s="152"/>
      <c r="J4506" s="112" t="b">
        <f>Proc[[#This Row],[Requested]]=Proc[[#This Row],[CurrentParent]]</f>
        <v>1</v>
      </c>
      <c r="K4506" s="153" t="str">
        <f>IF(Proc[[#This Row],[Author]]="Marcela Urrego",VLOOKUP(LEFT(Proc[[#This Row],[Requested]],1),Table3[#All],2,0),VLOOKUP(Proc[[#This Row],[Author]],Table4[],2,0))</f>
        <v>HC</v>
      </c>
      <c r="L4506" s="112" t="s">
        <v>4537</v>
      </c>
      <c r="M4506" s="127">
        <v>45961</v>
      </c>
      <c r="N4506" s="128"/>
      <c r="O4506" s="128"/>
      <c r="P4506" s="127" t="str">
        <f ca="1">IF(Proc[[#This Row],[DaysAgeing]]&gt;5,"yep","on track")</f>
        <v>yep</v>
      </c>
      <c r="Q4506" s="2">
        <f ca="1">IF(Proc[[#This Row],[DateClosed]]="",ABS(NETWORKDAYS(Proc[[#This Row],[DateOpened]],TODAY()))-1,ABS(NETWORKDAYS(Proc[[#This Row],[DateOpened]],Proc[[#This Row],[DateClosed]]))-1)</f>
        <v>110</v>
      </c>
      <c r="R4506" s="127" t="s">
        <v>4678</v>
      </c>
      <c r="S4506" s="112"/>
      <c r="T4506" s="153">
        <v>4505</v>
      </c>
    </row>
    <row r="4507" spans="1:20" hidden="1">
      <c r="A4507" s="111" t="s">
        <v>4675</v>
      </c>
      <c r="B4507" s="153" t="str">
        <f>IFERROR(VLOOKUP(Proc[[#This Row],[App]],Table2[],3,0),"open")</f>
        <v>ok</v>
      </c>
      <c r="C4507" s="111" t="s">
        <v>369</v>
      </c>
      <c r="D4507" s="152" t="s">
        <v>9601</v>
      </c>
      <c r="E4507" s="152" t="s">
        <v>482</v>
      </c>
      <c r="F4507" s="112" t="s">
        <v>482</v>
      </c>
      <c r="G4507" s="111" t="s">
        <v>400</v>
      </c>
      <c r="H4507" s="112" t="str">
        <f>IF(Proc[[#This Row],[type]]="LFF (MDG-F)",MID(Proc[[#This Row],[Obj]],13,10),"")</f>
        <v/>
      </c>
      <c r="I4507" s="152"/>
      <c r="J4507" s="112" t="b">
        <f>Proc[[#This Row],[Requested]]=Proc[[#This Row],[CurrentParent]]</f>
        <v>1</v>
      </c>
      <c r="K4507" s="153" t="str">
        <f>IF(Proc[[#This Row],[Author]]="Marcela Urrego",VLOOKUP(LEFT(Proc[[#This Row],[Requested]],1),Table3[#All],2,0),VLOOKUP(Proc[[#This Row],[Author]],Table4[],2,0))</f>
        <v>HC</v>
      </c>
      <c r="L4507" s="112" t="s">
        <v>4537</v>
      </c>
      <c r="M4507" s="127">
        <v>45961</v>
      </c>
      <c r="N4507" s="128"/>
      <c r="O4507" s="128"/>
      <c r="P4507" s="127" t="str">
        <f ca="1">IF(Proc[[#This Row],[DaysAgeing]]&gt;5,"yep","on track")</f>
        <v>yep</v>
      </c>
      <c r="Q4507" s="2">
        <f ca="1">IF(Proc[[#This Row],[DateClosed]]="",ABS(NETWORKDAYS(Proc[[#This Row],[DateOpened]],TODAY()))-1,ABS(NETWORKDAYS(Proc[[#This Row],[DateOpened]],Proc[[#This Row],[DateClosed]]))-1)</f>
        <v>110</v>
      </c>
      <c r="R4507" s="127" t="s">
        <v>4678</v>
      </c>
      <c r="S4507" s="112"/>
      <c r="T4507" s="153">
        <v>4506</v>
      </c>
    </row>
    <row r="4508" spans="1:20" hidden="1">
      <c r="A4508" s="111" t="s">
        <v>4675</v>
      </c>
      <c r="B4508" s="112" t="str">
        <f>IFERROR(VLOOKUP(Proc[[#This Row],[App]],Table2[],3,0),"open")</f>
        <v>ok</v>
      </c>
      <c r="C4508" s="111" t="s">
        <v>369</v>
      </c>
      <c r="D4508" s="152" t="s">
        <v>9602</v>
      </c>
      <c r="E4508" s="152" t="s">
        <v>482</v>
      </c>
      <c r="F4508" s="112" t="s">
        <v>482</v>
      </c>
      <c r="G4508" s="111" t="s">
        <v>400</v>
      </c>
      <c r="H4508" s="112" t="str">
        <f>IF(Proc[[#This Row],[type]]="LFF (MDG-F)",MID(Proc[[#This Row],[Obj]],13,10),"")</f>
        <v/>
      </c>
      <c r="I4508" s="152"/>
      <c r="J4508" s="112" t="b">
        <f>Proc[[#This Row],[Requested]]=Proc[[#This Row],[CurrentParent]]</f>
        <v>1</v>
      </c>
      <c r="K4508" s="112" t="str">
        <f>IF(Proc[[#This Row],[Author]]="Marcela Urrego",VLOOKUP(LEFT(Proc[[#This Row],[Requested]],1),Table3[#All],2,0),VLOOKUP(Proc[[#This Row],[Author]],Table4[],2,0))</f>
        <v>HC</v>
      </c>
      <c r="L4508" s="112" t="s">
        <v>4537</v>
      </c>
      <c r="M4508" s="127">
        <v>45961</v>
      </c>
      <c r="N4508" s="128"/>
      <c r="O4508" s="128"/>
      <c r="P4508" s="127" t="str">
        <f ca="1">IF(Proc[[#This Row],[DaysAgeing]]&gt;5,"yep","on track")</f>
        <v>yep</v>
      </c>
      <c r="Q4508" s="2">
        <f ca="1">IF(Proc[[#This Row],[DateClosed]]="",ABS(NETWORKDAYS(Proc[[#This Row],[DateOpened]],TODAY()))-1,ABS(NETWORKDAYS(Proc[[#This Row],[DateOpened]],Proc[[#This Row],[DateClosed]]))-1)</f>
        <v>110</v>
      </c>
      <c r="R4508" s="127" t="s">
        <v>4678</v>
      </c>
      <c r="S4508" s="112"/>
      <c r="T4508" s="153">
        <v>4507</v>
      </c>
    </row>
    <row r="4509" spans="1:20" hidden="1">
      <c r="A4509" s="111" t="s">
        <v>4675</v>
      </c>
      <c r="B4509" s="112" t="str">
        <f>IFERROR(VLOOKUP(Proc[[#This Row],[App]],Table2[],3,0),"open")</f>
        <v>ok</v>
      </c>
      <c r="C4509" s="111" t="s">
        <v>369</v>
      </c>
      <c r="D4509" s="152" t="s">
        <v>9603</v>
      </c>
      <c r="E4509" s="152" t="s">
        <v>482</v>
      </c>
      <c r="F4509" s="112" t="s">
        <v>482</v>
      </c>
      <c r="G4509" s="111" t="s">
        <v>400</v>
      </c>
      <c r="H4509" s="112" t="str">
        <f>IF(Proc[[#This Row],[type]]="LFF (MDG-F)",MID(Proc[[#This Row],[Obj]],13,10),"")</f>
        <v/>
      </c>
      <c r="I4509" s="152"/>
      <c r="J4509" s="112" t="b">
        <f>Proc[[#This Row],[Requested]]=Proc[[#This Row],[CurrentParent]]</f>
        <v>1</v>
      </c>
      <c r="K4509" s="112" t="str">
        <f>IF(Proc[[#This Row],[Author]]="Marcela Urrego",VLOOKUP(LEFT(Proc[[#This Row],[Requested]],1),Table3[#All],2,0),VLOOKUP(Proc[[#This Row],[Author]],Table4[],2,0))</f>
        <v>HC</v>
      </c>
      <c r="L4509" s="112" t="s">
        <v>4537</v>
      </c>
      <c r="M4509" s="127">
        <v>45961</v>
      </c>
      <c r="N4509" s="128"/>
      <c r="O4509" s="128"/>
      <c r="P4509" s="127" t="str">
        <f ca="1">IF(Proc[[#This Row],[DaysAgeing]]&gt;5,"yep","on track")</f>
        <v>yep</v>
      </c>
      <c r="Q4509" s="2">
        <f ca="1">IF(Proc[[#This Row],[DateClosed]]="",ABS(NETWORKDAYS(Proc[[#This Row],[DateOpened]],TODAY()))-1,ABS(NETWORKDAYS(Proc[[#This Row],[DateOpened]],Proc[[#This Row],[DateClosed]]))-1)</f>
        <v>110</v>
      </c>
      <c r="R4509" s="127" t="s">
        <v>4678</v>
      </c>
      <c r="S4509" s="112"/>
      <c r="T4509" s="153">
        <v>4508</v>
      </c>
    </row>
    <row r="4510" spans="1:20" hidden="1">
      <c r="A4510" s="111" t="s">
        <v>4675</v>
      </c>
      <c r="B4510" s="112" t="str">
        <f>IFERROR(VLOOKUP(Proc[[#This Row],[App]],Table2[],3,0),"open")</f>
        <v>ok</v>
      </c>
      <c r="C4510" s="111" t="s">
        <v>369</v>
      </c>
      <c r="D4510" s="152" t="s">
        <v>9604</v>
      </c>
      <c r="E4510" s="152" t="s">
        <v>482</v>
      </c>
      <c r="F4510" s="112" t="s">
        <v>482</v>
      </c>
      <c r="G4510" s="111" t="s">
        <v>400</v>
      </c>
      <c r="H4510" s="112" t="str">
        <f>IF(Proc[[#This Row],[type]]="LFF (MDG-F)",MID(Proc[[#This Row],[Obj]],13,10),"")</f>
        <v/>
      </c>
      <c r="I4510" s="152"/>
      <c r="J4510" s="112" t="b">
        <f>Proc[[#This Row],[Requested]]=Proc[[#This Row],[CurrentParent]]</f>
        <v>1</v>
      </c>
      <c r="K4510" s="112" t="str">
        <f>IF(Proc[[#This Row],[Author]]="Marcela Urrego",VLOOKUP(LEFT(Proc[[#This Row],[Requested]],1),Table3[#All],2,0),VLOOKUP(Proc[[#This Row],[Author]],Table4[],2,0))</f>
        <v>HC</v>
      </c>
      <c r="L4510" s="112" t="s">
        <v>4537</v>
      </c>
      <c r="M4510" s="127">
        <v>45961</v>
      </c>
      <c r="N4510" s="128"/>
      <c r="O4510" s="128"/>
      <c r="P4510" s="127" t="str">
        <f ca="1">IF(Proc[[#This Row],[DaysAgeing]]&gt;5,"yep","on track")</f>
        <v>yep</v>
      </c>
      <c r="Q4510" s="2">
        <f ca="1">IF(Proc[[#This Row],[DateClosed]]="",ABS(NETWORKDAYS(Proc[[#This Row],[DateOpened]],TODAY()))-1,ABS(NETWORKDAYS(Proc[[#This Row],[DateOpened]],Proc[[#This Row],[DateClosed]]))-1)</f>
        <v>110</v>
      </c>
      <c r="R4510" s="127" t="s">
        <v>4678</v>
      </c>
      <c r="S4510" s="112"/>
      <c r="T4510" s="153">
        <v>4509</v>
      </c>
    </row>
    <row r="4511" spans="1:20" hidden="1">
      <c r="A4511" s="111" t="s">
        <v>4675</v>
      </c>
      <c r="B4511" s="153" t="str">
        <f>IFERROR(VLOOKUP(Proc[[#This Row],[App]],Table2[],3,0),"open")</f>
        <v>ok</v>
      </c>
      <c r="C4511" s="111" t="s">
        <v>369</v>
      </c>
      <c r="D4511" s="152" t="s">
        <v>9605</v>
      </c>
      <c r="E4511" s="152" t="s">
        <v>4677</v>
      </c>
      <c r="F4511" s="153" t="s">
        <v>4677</v>
      </c>
      <c r="G4511" s="111" t="s">
        <v>400</v>
      </c>
      <c r="H4511" s="112" t="str">
        <f>IF(Proc[[#This Row],[type]]="LFF (MDG-F)",MID(Proc[[#This Row],[Obj]],13,10),"")</f>
        <v/>
      </c>
      <c r="I4511" s="152"/>
      <c r="J4511" s="112" t="b">
        <f>Proc[[#This Row],[Requested]]=Proc[[#This Row],[CurrentParent]]</f>
        <v>1</v>
      </c>
      <c r="K4511" s="153" t="str">
        <f>IF(Proc[[#This Row],[Author]]="Marcela Urrego",VLOOKUP(LEFT(Proc[[#This Row],[Requested]],1),Table3[#All],2,0),VLOOKUP(Proc[[#This Row],[Author]],Table4[],2,0))</f>
        <v>HC</v>
      </c>
      <c r="L4511" s="112" t="s">
        <v>4537</v>
      </c>
      <c r="M4511" s="127">
        <v>45961</v>
      </c>
      <c r="N4511" s="128"/>
      <c r="O4511" s="128"/>
      <c r="P4511" s="127" t="str">
        <f ca="1">IF(Proc[[#This Row],[DaysAgeing]]&gt;5,"yep","on track")</f>
        <v>yep</v>
      </c>
      <c r="Q4511" s="2">
        <f ca="1">IF(Proc[[#This Row],[DateClosed]]="",ABS(NETWORKDAYS(Proc[[#This Row],[DateOpened]],TODAY()))-1,ABS(NETWORKDAYS(Proc[[#This Row],[DateOpened]],Proc[[#This Row],[DateClosed]]))-1)</f>
        <v>110</v>
      </c>
      <c r="R4511" s="127" t="s">
        <v>4678</v>
      </c>
      <c r="S4511" s="112"/>
      <c r="T4511" s="153">
        <v>4510</v>
      </c>
    </row>
    <row r="4512" spans="1:20" hidden="1">
      <c r="A4512" s="111" t="s">
        <v>4675</v>
      </c>
      <c r="B4512" s="112" t="str">
        <f>IFERROR(VLOOKUP(Proc[[#This Row],[App]],Table2[],3,0),"open")</f>
        <v>ok</v>
      </c>
      <c r="C4512" s="111" t="s">
        <v>369</v>
      </c>
      <c r="D4512" s="152" t="s">
        <v>9606</v>
      </c>
      <c r="E4512" s="152" t="s">
        <v>482</v>
      </c>
      <c r="F4512" s="112" t="s">
        <v>482</v>
      </c>
      <c r="G4512" s="111" t="s">
        <v>400</v>
      </c>
      <c r="H4512" s="112" t="str">
        <f>IF(Proc[[#This Row],[type]]="LFF (MDG-F)",MID(Proc[[#This Row],[Obj]],13,10),"")</f>
        <v/>
      </c>
      <c r="I4512" s="152"/>
      <c r="J4512" s="112" t="b">
        <f>Proc[[#This Row],[Requested]]=Proc[[#This Row],[CurrentParent]]</f>
        <v>1</v>
      </c>
      <c r="K4512" s="112" t="str">
        <f>IF(Proc[[#This Row],[Author]]="Marcela Urrego",VLOOKUP(LEFT(Proc[[#This Row],[Requested]],1),Table3[#All],2,0),VLOOKUP(Proc[[#This Row],[Author]],Table4[],2,0))</f>
        <v>HC</v>
      </c>
      <c r="L4512" s="112" t="s">
        <v>4537</v>
      </c>
      <c r="M4512" s="127">
        <v>45961</v>
      </c>
      <c r="N4512" s="128"/>
      <c r="O4512" s="128"/>
      <c r="P4512" s="127" t="str">
        <f ca="1">IF(Proc[[#This Row],[DaysAgeing]]&gt;5,"yep","on track")</f>
        <v>yep</v>
      </c>
      <c r="Q4512" s="2">
        <f ca="1">IF(Proc[[#This Row],[DateClosed]]="",ABS(NETWORKDAYS(Proc[[#This Row],[DateOpened]],TODAY()))-1,ABS(NETWORKDAYS(Proc[[#This Row],[DateOpened]],Proc[[#This Row],[DateClosed]]))-1)</f>
        <v>110</v>
      </c>
      <c r="R4512" s="127" t="s">
        <v>4678</v>
      </c>
      <c r="S4512" s="112"/>
      <c r="T4512" s="153">
        <v>4511</v>
      </c>
    </row>
    <row r="4513" spans="1:20" hidden="1">
      <c r="A4513" t="s">
        <v>4679</v>
      </c>
      <c r="B4513" s="112" t="str">
        <f>IFERROR(VLOOKUP(Proc[[#This Row],[App]],Table2[],3,0),"open")</f>
        <v>ok</v>
      </c>
      <c r="C4513" s="111" t="s">
        <v>369</v>
      </c>
      <c r="D4513" s="152" t="s">
        <v>9607</v>
      </c>
      <c r="E4513" s="152" t="s">
        <v>2190</v>
      </c>
      <c r="F4513" s="112" t="s">
        <v>2190</v>
      </c>
      <c r="G4513" s="111" t="s">
        <v>400</v>
      </c>
      <c r="H4513" s="112" t="str">
        <f>IF(Proc[[#This Row],[type]]="LFF (MDG-F)",MID(Proc[[#This Row],[Obj]],13,10),"")</f>
        <v/>
      </c>
      <c r="I4513" s="152"/>
      <c r="J4513" s="112" t="b">
        <f>Proc[[#This Row],[Requested]]=Proc[[#This Row],[CurrentParent]]</f>
        <v>1</v>
      </c>
      <c r="K4513" s="112" t="str">
        <f>IF(Proc[[#This Row],[Author]]="Marcela Urrego",VLOOKUP(LEFT(Proc[[#This Row],[Requested]],1),Table3[#All],2,0),VLOOKUP(Proc[[#This Row],[Author]],Table4[],2,0))</f>
        <v>HC</v>
      </c>
      <c r="L4513" s="112" t="s">
        <v>4537</v>
      </c>
      <c r="M4513" s="127">
        <v>45961</v>
      </c>
      <c r="N4513" s="128"/>
      <c r="O4513" s="128"/>
      <c r="P4513" s="127" t="str">
        <f ca="1">IF(Proc[[#This Row],[DaysAgeing]]&gt;5,"yep","on track")</f>
        <v>yep</v>
      </c>
      <c r="Q4513" s="2">
        <f ca="1">IF(Proc[[#This Row],[DateClosed]]="",ABS(NETWORKDAYS(Proc[[#This Row],[DateOpened]],TODAY()))-1,ABS(NETWORKDAYS(Proc[[#This Row],[DateOpened]],Proc[[#This Row],[DateClosed]]))-1)</f>
        <v>110</v>
      </c>
      <c r="R4513" s="127" t="s">
        <v>1005</v>
      </c>
      <c r="S4513" s="112"/>
      <c r="T4513" s="153">
        <v>4512</v>
      </c>
    </row>
    <row r="4514" spans="1:20" hidden="1">
      <c r="A4514" s="111" t="s">
        <v>4679</v>
      </c>
      <c r="B4514" s="112" t="str">
        <f>IFERROR(VLOOKUP(Proc[[#This Row],[App]],Table2[],3,0),"open")</f>
        <v>ok</v>
      </c>
      <c r="C4514" s="111" t="s">
        <v>369</v>
      </c>
      <c r="D4514" s="152" t="s">
        <v>9608</v>
      </c>
      <c r="E4514" s="152" t="s">
        <v>2191</v>
      </c>
      <c r="F4514" s="112" t="s">
        <v>2191</v>
      </c>
      <c r="G4514" s="111" t="s">
        <v>400</v>
      </c>
      <c r="H4514" s="112" t="str">
        <f>IF(Proc[[#This Row],[type]]="LFF (MDG-F)",MID(Proc[[#This Row],[Obj]],13,10),"")</f>
        <v/>
      </c>
      <c r="I4514" s="152"/>
      <c r="J4514" s="112" t="b">
        <f>Proc[[#This Row],[Requested]]=Proc[[#This Row],[CurrentParent]]</f>
        <v>1</v>
      </c>
      <c r="K4514" s="112" t="str">
        <f>IF(Proc[[#This Row],[Author]]="Marcela Urrego",VLOOKUP(LEFT(Proc[[#This Row],[Requested]],1),Table3[#All],2,0),VLOOKUP(Proc[[#This Row],[Author]],Table4[],2,0))</f>
        <v>HC</v>
      </c>
      <c r="L4514" s="112" t="s">
        <v>4537</v>
      </c>
      <c r="M4514" s="127">
        <v>45961</v>
      </c>
      <c r="N4514" s="128"/>
      <c r="O4514" s="128"/>
      <c r="P4514" s="127" t="str">
        <f ca="1">IF(Proc[[#This Row],[DaysAgeing]]&gt;5,"yep","on track")</f>
        <v>yep</v>
      </c>
      <c r="Q4514" s="2">
        <f ca="1">IF(Proc[[#This Row],[DateClosed]]="",ABS(NETWORKDAYS(Proc[[#This Row],[DateOpened]],TODAY()))-1,ABS(NETWORKDAYS(Proc[[#This Row],[DateOpened]],Proc[[#This Row],[DateClosed]]))-1)</f>
        <v>110</v>
      </c>
      <c r="R4514" s="127" t="s">
        <v>1005</v>
      </c>
      <c r="S4514" s="112"/>
      <c r="T4514" s="153">
        <v>4513</v>
      </c>
    </row>
    <row r="4515" spans="1:20" hidden="1">
      <c r="A4515" s="111" t="s">
        <v>4679</v>
      </c>
      <c r="B4515" s="112" t="str">
        <f>IFERROR(VLOOKUP(Proc[[#This Row],[App]],Table2[],3,0),"open")</f>
        <v>ok</v>
      </c>
      <c r="C4515" s="111" t="s">
        <v>369</v>
      </c>
      <c r="D4515" s="152" t="s">
        <v>9609</v>
      </c>
      <c r="E4515" s="152" t="s">
        <v>2190</v>
      </c>
      <c r="F4515" s="112" t="s">
        <v>2190</v>
      </c>
      <c r="G4515" s="111" t="s">
        <v>400</v>
      </c>
      <c r="H4515" s="112" t="str">
        <f>IF(Proc[[#This Row],[type]]="LFF (MDG-F)",MID(Proc[[#This Row],[Obj]],13,10),"")</f>
        <v/>
      </c>
      <c r="I4515" s="152"/>
      <c r="J4515" s="112" t="b">
        <f>Proc[[#This Row],[Requested]]=Proc[[#This Row],[CurrentParent]]</f>
        <v>1</v>
      </c>
      <c r="K4515" s="112" t="str">
        <f>IF(Proc[[#This Row],[Author]]="Marcela Urrego",VLOOKUP(LEFT(Proc[[#This Row],[Requested]],1),Table3[#All],2,0),VLOOKUP(Proc[[#This Row],[Author]],Table4[],2,0))</f>
        <v>HC</v>
      </c>
      <c r="L4515" s="112" t="s">
        <v>4537</v>
      </c>
      <c r="M4515" s="127">
        <v>45961</v>
      </c>
      <c r="N4515" s="128"/>
      <c r="O4515" s="128"/>
      <c r="P4515" s="127" t="str">
        <f ca="1">IF(Proc[[#This Row],[DaysAgeing]]&gt;5,"yep","on track")</f>
        <v>yep</v>
      </c>
      <c r="Q4515" s="2">
        <f ca="1">IF(Proc[[#This Row],[DateClosed]]="",ABS(NETWORKDAYS(Proc[[#This Row],[DateOpened]],TODAY()))-1,ABS(NETWORKDAYS(Proc[[#This Row],[DateOpened]],Proc[[#This Row],[DateClosed]]))-1)</f>
        <v>110</v>
      </c>
      <c r="R4515" s="127" t="s">
        <v>1005</v>
      </c>
      <c r="S4515" s="112"/>
      <c r="T4515" s="153">
        <v>4514</v>
      </c>
    </row>
    <row r="4516" spans="1:20" hidden="1">
      <c r="A4516" s="111" t="s">
        <v>4679</v>
      </c>
      <c r="B4516" s="153" t="str">
        <f>IFERROR(VLOOKUP(Proc[[#This Row],[App]],Table2[],3,0),"open")</f>
        <v>ok</v>
      </c>
      <c r="C4516" s="111" t="s">
        <v>369</v>
      </c>
      <c r="D4516" s="152" t="s">
        <v>9610</v>
      </c>
      <c r="E4516" s="152" t="s">
        <v>2189</v>
      </c>
      <c r="F4516" s="153" t="s">
        <v>2189</v>
      </c>
      <c r="G4516" s="111" t="s">
        <v>400</v>
      </c>
      <c r="H4516" s="112" t="str">
        <f>IF(Proc[[#This Row],[type]]="LFF (MDG-F)",MID(Proc[[#This Row],[Obj]],13,10),"")</f>
        <v/>
      </c>
      <c r="I4516" s="152"/>
      <c r="J4516" s="112" t="b">
        <f>Proc[[#This Row],[Requested]]=Proc[[#This Row],[CurrentParent]]</f>
        <v>1</v>
      </c>
      <c r="K4516" s="153" t="str">
        <f>IF(Proc[[#This Row],[Author]]="Marcela Urrego",VLOOKUP(LEFT(Proc[[#This Row],[Requested]],1),Table3[#All],2,0),VLOOKUP(Proc[[#This Row],[Author]],Table4[],2,0))</f>
        <v>HC</v>
      </c>
      <c r="L4516" s="112" t="s">
        <v>4537</v>
      </c>
      <c r="M4516" s="127">
        <v>45961</v>
      </c>
      <c r="N4516" s="128"/>
      <c r="O4516" s="128"/>
      <c r="P4516" s="127" t="str">
        <f ca="1">IF(Proc[[#This Row],[DaysAgeing]]&gt;5,"yep","on track")</f>
        <v>yep</v>
      </c>
      <c r="Q4516" s="2">
        <f ca="1">IF(Proc[[#This Row],[DateClosed]]="",ABS(NETWORKDAYS(Proc[[#This Row],[DateOpened]],TODAY()))-1,ABS(NETWORKDAYS(Proc[[#This Row],[DateOpened]],Proc[[#This Row],[DateClosed]]))-1)</f>
        <v>110</v>
      </c>
      <c r="R4516" s="127" t="s">
        <v>1005</v>
      </c>
      <c r="S4516" s="112"/>
      <c r="T4516" s="153">
        <v>4515</v>
      </c>
    </row>
    <row r="4517" spans="1:20" hidden="1">
      <c r="A4517" s="111" t="s">
        <v>4679</v>
      </c>
      <c r="B4517" s="153" t="str">
        <f>IFERROR(VLOOKUP(Proc[[#This Row],[App]],Table2[],3,0),"open")</f>
        <v>ok</v>
      </c>
      <c r="C4517" s="111" t="s">
        <v>369</v>
      </c>
      <c r="D4517" s="152" t="s">
        <v>9611</v>
      </c>
      <c r="E4517" s="152" t="s">
        <v>2189</v>
      </c>
      <c r="F4517" s="112" t="s">
        <v>2189</v>
      </c>
      <c r="G4517" s="111" t="s">
        <v>400</v>
      </c>
      <c r="H4517" s="112" t="str">
        <f>IF(Proc[[#This Row],[type]]="LFF (MDG-F)",MID(Proc[[#This Row],[Obj]],13,10),"")</f>
        <v/>
      </c>
      <c r="I4517" s="152"/>
      <c r="J4517" s="112" t="b">
        <f>Proc[[#This Row],[Requested]]=Proc[[#This Row],[CurrentParent]]</f>
        <v>1</v>
      </c>
      <c r="K4517" s="153" t="str">
        <f>IF(Proc[[#This Row],[Author]]="Marcela Urrego",VLOOKUP(LEFT(Proc[[#This Row],[Requested]],1),Table3[#All],2,0),VLOOKUP(Proc[[#This Row],[Author]],Table4[],2,0))</f>
        <v>HC</v>
      </c>
      <c r="L4517" s="112" t="s">
        <v>4537</v>
      </c>
      <c r="M4517" s="127">
        <v>45961</v>
      </c>
      <c r="N4517" s="128"/>
      <c r="O4517" s="128"/>
      <c r="P4517" s="127" t="str">
        <f ca="1">IF(Proc[[#This Row],[DaysAgeing]]&gt;5,"yep","on track")</f>
        <v>yep</v>
      </c>
      <c r="Q4517" s="2">
        <f ca="1">IF(Proc[[#This Row],[DateClosed]]="",ABS(NETWORKDAYS(Proc[[#This Row],[DateOpened]],TODAY()))-1,ABS(NETWORKDAYS(Proc[[#This Row],[DateOpened]],Proc[[#This Row],[DateClosed]]))-1)</f>
        <v>110</v>
      </c>
      <c r="R4517" s="127" t="s">
        <v>1005</v>
      </c>
      <c r="S4517" s="112"/>
      <c r="T4517" s="153">
        <v>4516</v>
      </c>
    </row>
    <row r="4518" spans="1:20" hidden="1">
      <c r="A4518" s="111" t="s">
        <v>4679</v>
      </c>
      <c r="B4518" s="153" t="str">
        <f>IFERROR(VLOOKUP(Proc[[#This Row],[App]],Table2[],3,0),"open")</f>
        <v>ok</v>
      </c>
      <c r="C4518" s="111" t="s">
        <v>369</v>
      </c>
      <c r="D4518" s="152" t="s">
        <v>4680</v>
      </c>
      <c r="E4518" s="152" t="s">
        <v>2500</v>
      </c>
      <c r="F4518" s="112" t="s">
        <v>2500</v>
      </c>
      <c r="G4518" s="111" t="s">
        <v>400</v>
      </c>
      <c r="H4518" s="112" t="str">
        <f>IF(Proc[[#This Row],[type]]="LFF (MDG-F)",MID(Proc[[#This Row],[Obj]],13,10),"")</f>
        <v/>
      </c>
      <c r="I4518" s="152"/>
      <c r="J4518" s="112" t="b">
        <f>Proc[[#This Row],[Requested]]=Proc[[#This Row],[CurrentParent]]</f>
        <v>1</v>
      </c>
      <c r="K4518" s="153" t="str">
        <f>IF(Proc[[#This Row],[Author]]="Marcela Urrego",VLOOKUP(LEFT(Proc[[#This Row],[Requested]],1),Table3[#All],2,0),VLOOKUP(Proc[[#This Row],[Author]],Table4[],2,0))</f>
        <v>HC</v>
      </c>
      <c r="L4518" s="112" t="s">
        <v>4537</v>
      </c>
      <c r="M4518" s="127">
        <v>45961</v>
      </c>
      <c r="N4518" s="128"/>
      <c r="O4518" s="128"/>
      <c r="P4518" s="127" t="str">
        <f ca="1">IF(Proc[[#This Row],[DaysAgeing]]&gt;5,"yep","on track")</f>
        <v>yep</v>
      </c>
      <c r="Q4518" s="2">
        <f ca="1">IF(Proc[[#This Row],[DateClosed]]="",ABS(NETWORKDAYS(Proc[[#This Row],[DateOpened]],TODAY()))-1,ABS(NETWORKDAYS(Proc[[#This Row],[DateOpened]],Proc[[#This Row],[DateClosed]]))-1)</f>
        <v>110</v>
      </c>
      <c r="R4518" s="127" t="s">
        <v>1005</v>
      </c>
      <c r="S4518" s="112"/>
      <c r="T4518" s="153">
        <v>4517</v>
      </c>
    </row>
    <row r="4519" spans="1:20" hidden="1">
      <c r="A4519" s="111" t="s">
        <v>4679</v>
      </c>
      <c r="B4519" s="153" t="str">
        <f>IFERROR(VLOOKUP(Proc[[#This Row],[App]],Table2[],3,0),"open")</f>
        <v>ok</v>
      </c>
      <c r="C4519" s="111" t="s">
        <v>369</v>
      </c>
      <c r="D4519" s="152" t="s">
        <v>4681</v>
      </c>
      <c r="E4519" s="152" t="s">
        <v>2500</v>
      </c>
      <c r="F4519" s="153" t="s">
        <v>2500</v>
      </c>
      <c r="G4519" s="111" t="s">
        <v>400</v>
      </c>
      <c r="H4519" s="112" t="str">
        <f>IF(Proc[[#This Row],[type]]="LFF (MDG-F)",MID(Proc[[#This Row],[Obj]],13,10),"")</f>
        <v/>
      </c>
      <c r="I4519" s="152"/>
      <c r="J4519" s="112" t="b">
        <f>Proc[[#This Row],[Requested]]=Proc[[#This Row],[CurrentParent]]</f>
        <v>1</v>
      </c>
      <c r="K4519" s="153" t="str">
        <f>IF(Proc[[#This Row],[Author]]="Marcela Urrego",VLOOKUP(LEFT(Proc[[#This Row],[Requested]],1),Table3[#All],2,0),VLOOKUP(Proc[[#This Row],[Author]],Table4[],2,0))</f>
        <v>HC</v>
      </c>
      <c r="L4519" s="112" t="s">
        <v>4537</v>
      </c>
      <c r="M4519" s="127">
        <v>45961</v>
      </c>
      <c r="N4519" s="128"/>
      <c r="O4519" s="128"/>
      <c r="P4519" s="127" t="str">
        <f ca="1">IF(Proc[[#This Row],[DaysAgeing]]&gt;5,"yep","on track")</f>
        <v>yep</v>
      </c>
      <c r="Q4519" s="2">
        <f ca="1">IF(Proc[[#This Row],[DateClosed]]="",ABS(NETWORKDAYS(Proc[[#This Row],[DateOpened]],TODAY()))-1,ABS(NETWORKDAYS(Proc[[#This Row],[DateOpened]],Proc[[#This Row],[DateClosed]]))-1)</f>
        <v>110</v>
      </c>
      <c r="R4519" s="127" t="s">
        <v>1005</v>
      </c>
      <c r="S4519" s="112"/>
      <c r="T4519" s="153">
        <v>4518</v>
      </c>
    </row>
    <row r="4520" spans="1:20" hidden="1">
      <c r="A4520" s="111" t="s">
        <v>4679</v>
      </c>
      <c r="B4520" s="112" t="str">
        <f>IFERROR(VLOOKUP(Proc[[#This Row],[App]],Table2[],3,0),"open")</f>
        <v>ok</v>
      </c>
      <c r="C4520" s="111" t="s">
        <v>369</v>
      </c>
      <c r="D4520" s="152" t="s">
        <v>9612</v>
      </c>
      <c r="E4520" s="152" t="s">
        <v>2190</v>
      </c>
      <c r="F4520" s="112" t="s">
        <v>2190</v>
      </c>
      <c r="G4520" s="111" t="s">
        <v>400</v>
      </c>
      <c r="H4520" s="112" t="str">
        <f>IF(Proc[[#This Row],[type]]="LFF (MDG-F)",MID(Proc[[#This Row],[Obj]],13,10),"")</f>
        <v/>
      </c>
      <c r="I4520" s="152"/>
      <c r="J4520" s="112" t="b">
        <f>Proc[[#This Row],[Requested]]=Proc[[#This Row],[CurrentParent]]</f>
        <v>1</v>
      </c>
      <c r="K4520" s="112" t="str">
        <f>IF(Proc[[#This Row],[Author]]="Marcela Urrego",VLOOKUP(LEFT(Proc[[#This Row],[Requested]],1),Table3[#All],2,0),VLOOKUP(Proc[[#This Row],[Author]],Table4[],2,0))</f>
        <v>HC</v>
      </c>
      <c r="L4520" s="112" t="s">
        <v>4537</v>
      </c>
      <c r="M4520" s="127">
        <v>45961</v>
      </c>
      <c r="N4520" s="128"/>
      <c r="O4520" s="128"/>
      <c r="P4520" s="127" t="str">
        <f ca="1">IF(Proc[[#This Row],[DaysAgeing]]&gt;5,"yep","on track")</f>
        <v>yep</v>
      </c>
      <c r="Q4520" s="2">
        <f ca="1">IF(Proc[[#This Row],[DateClosed]]="",ABS(NETWORKDAYS(Proc[[#This Row],[DateOpened]],TODAY()))-1,ABS(NETWORKDAYS(Proc[[#This Row],[DateOpened]],Proc[[#This Row],[DateClosed]]))-1)</f>
        <v>110</v>
      </c>
      <c r="R4520" s="127" t="s">
        <v>1005</v>
      </c>
      <c r="S4520" s="112"/>
      <c r="T4520" s="153">
        <v>4519</v>
      </c>
    </row>
    <row r="4521" spans="1:20" hidden="1">
      <c r="A4521" s="111" t="s">
        <v>4679</v>
      </c>
      <c r="B4521" s="112" t="str">
        <f>IFERROR(VLOOKUP(Proc[[#This Row],[App]],Table2[],3,0),"open")</f>
        <v>ok</v>
      </c>
      <c r="C4521" s="111" t="s">
        <v>369</v>
      </c>
      <c r="D4521" s="152" t="s">
        <v>9613</v>
      </c>
      <c r="E4521" s="152" t="s">
        <v>2191</v>
      </c>
      <c r="F4521" s="112" t="s">
        <v>2191</v>
      </c>
      <c r="G4521" s="111" t="s">
        <v>400</v>
      </c>
      <c r="H4521" s="112" t="str">
        <f>IF(Proc[[#This Row],[type]]="LFF (MDG-F)",MID(Proc[[#This Row],[Obj]],13,10),"")</f>
        <v/>
      </c>
      <c r="I4521" s="152"/>
      <c r="J4521" s="112" t="b">
        <f>Proc[[#This Row],[Requested]]=Proc[[#This Row],[CurrentParent]]</f>
        <v>1</v>
      </c>
      <c r="K4521" s="112" t="str">
        <f>IF(Proc[[#This Row],[Author]]="Marcela Urrego",VLOOKUP(LEFT(Proc[[#This Row],[Requested]],1),Table3[#All],2,0),VLOOKUP(Proc[[#This Row],[Author]],Table4[],2,0))</f>
        <v>HC</v>
      </c>
      <c r="L4521" s="112" t="s">
        <v>4537</v>
      </c>
      <c r="M4521" s="127">
        <v>45961</v>
      </c>
      <c r="N4521" s="128"/>
      <c r="O4521" s="128"/>
      <c r="P4521" s="127" t="str">
        <f ca="1">IF(Proc[[#This Row],[DaysAgeing]]&gt;5,"yep","on track")</f>
        <v>yep</v>
      </c>
      <c r="Q4521" s="2">
        <f ca="1">IF(Proc[[#This Row],[DateClosed]]="",ABS(NETWORKDAYS(Proc[[#This Row],[DateOpened]],TODAY()))-1,ABS(NETWORKDAYS(Proc[[#This Row],[DateOpened]],Proc[[#This Row],[DateClosed]]))-1)</f>
        <v>110</v>
      </c>
      <c r="R4521" s="127" t="s">
        <v>1005</v>
      </c>
      <c r="S4521" s="112"/>
      <c r="T4521" s="153">
        <v>4520</v>
      </c>
    </row>
    <row r="4522" spans="1:20" hidden="1">
      <c r="A4522" s="111" t="s">
        <v>4679</v>
      </c>
      <c r="B4522" s="153" t="str">
        <f>IFERROR(VLOOKUP(Proc[[#This Row],[App]],Table2[],3,0),"open")</f>
        <v>ok</v>
      </c>
      <c r="C4522" s="111" t="s">
        <v>369</v>
      </c>
      <c r="D4522" s="152" t="s">
        <v>9614</v>
      </c>
      <c r="E4522" s="152" t="s">
        <v>2190</v>
      </c>
      <c r="F4522" s="153" t="s">
        <v>2190</v>
      </c>
      <c r="G4522" s="111" t="s">
        <v>400</v>
      </c>
      <c r="H4522" s="112" t="str">
        <f>IF(Proc[[#This Row],[type]]="LFF (MDG-F)",MID(Proc[[#This Row],[Obj]],13,10),"")</f>
        <v/>
      </c>
      <c r="I4522" s="152"/>
      <c r="J4522" s="112" t="b">
        <f>Proc[[#This Row],[Requested]]=Proc[[#This Row],[CurrentParent]]</f>
        <v>1</v>
      </c>
      <c r="K4522" s="153" t="str">
        <f>IF(Proc[[#This Row],[Author]]="Marcela Urrego",VLOOKUP(LEFT(Proc[[#This Row],[Requested]],1),Table3[#All],2,0),VLOOKUP(Proc[[#This Row],[Author]],Table4[],2,0))</f>
        <v>HC</v>
      </c>
      <c r="L4522" s="112" t="s">
        <v>4537</v>
      </c>
      <c r="M4522" s="127">
        <v>45961</v>
      </c>
      <c r="N4522" s="128"/>
      <c r="O4522" s="128"/>
      <c r="P4522" s="127" t="str">
        <f ca="1">IF(Proc[[#This Row],[DaysAgeing]]&gt;5,"yep","on track")</f>
        <v>yep</v>
      </c>
      <c r="Q4522" s="2">
        <f ca="1">IF(Proc[[#This Row],[DateClosed]]="",ABS(NETWORKDAYS(Proc[[#This Row],[DateOpened]],TODAY()))-1,ABS(NETWORKDAYS(Proc[[#This Row],[DateOpened]],Proc[[#This Row],[DateClosed]]))-1)</f>
        <v>110</v>
      </c>
      <c r="R4522" s="127" t="s">
        <v>1005</v>
      </c>
      <c r="S4522" s="112"/>
      <c r="T4522" s="153">
        <v>4521</v>
      </c>
    </row>
    <row r="4523" spans="1:20" hidden="1">
      <c r="A4523" s="111" t="s">
        <v>4679</v>
      </c>
      <c r="B4523" s="112" t="str">
        <f>IFERROR(VLOOKUP(Proc[[#This Row],[App]],Table2[],3,0),"open")</f>
        <v>ok</v>
      </c>
      <c r="C4523" s="111" t="s">
        <v>369</v>
      </c>
      <c r="D4523" s="152" t="s">
        <v>9615</v>
      </c>
      <c r="E4523" s="152" t="s">
        <v>2192</v>
      </c>
      <c r="F4523" s="112" t="s">
        <v>2192</v>
      </c>
      <c r="G4523" s="111" t="s">
        <v>400</v>
      </c>
      <c r="H4523" s="112" t="str">
        <f>IF(Proc[[#This Row],[type]]="LFF (MDG-F)",MID(Proc[[#This Row],[Obj]],13,10),"")</f>
        <v/>
      </c>
      <c r="I4523" s="152"/>
      <c r="J4523" s="112" t="b">
        <f>Proc[[#This Row],[Requested]]=Proc[[#This Row],[CurrentParent]]</f>
        <v>1</v>
      </c>
      <c r="K4523" s="112" t="str">
        <f>IF(Proc[[#This Row],[Author]]="Marcela Urrego",VLOOKUP(LEFT(Proc[[#This Row],[Requested]],1),Table3[#All],2,0),VLOOKUP(Proc[[#This Row],[Author]],Table4[],2,0))</f>
        <v>HC</v>
      </c>
      <c r="L4523" s="112" t="s">
        <v>4537</v>
      </c>
      <c r="M4523" s="127">
        <v>45961</v>
      </c>
      <c r="N4523" s="128"/>
      <c r="O4523" s="128"/>
      <c r="P4523" s="127" t="str">
        <f ca="1">IF(Proc[[#This Row],[DaysAgeing]]&gt;5,"yep","on track")</f>
        <v>yep</v>
      </c>
      <c r="Q4523" s="2">
        <f ca="1">IF(Proc[[#This Row],[DateClosed]]="",ABS(NETWORKDAYS(Proc[[#This Row],[DateOpened]],TODAY()))-1,ABS(NETWORKDAYS(Proc[[#This Row],[DateOpened]],Proc[[#This Row],[DateClosed]]))-1)</f>
        <v>110</v>
      </c>
      <c r="R4523" s="127" t="s">
        <v>1005</v>
      </c>
      <c r="S4523" s="112"/>
      <c r="T4523" s="153">
        <v>4522</v>
      </c>
    </row>
    <row r="4524" spans="1:20" hidden="1">
      <c r="A4524" s="111" t="s">
        <v>4679</v>
      </c>
      <c r="B4524" s="112" t="str">
        <f>IFERROR(VLOOKUP(Proc[[#This Row],[App]],Table2[],3,0),"open")</f>
        <v>ok</v>
      </c>
      <c r="C4524" s="111" t="s">
        <v>369</v>
      </c>
      <c r="D4524" s="152" t="s">
        <v>9616</v>
      </c>
      <c r="E4524" s="152" t="s">
        <v>2351</v>
      </c>
      <c r="F4524" s="112" t="s">
        <v>2351</v>
      </c>
      <c r="G4524" s="111" t="s">
        <v>400</v>
      </c>
      <c r="H4524" s="112" t="str">
        <f>IF(Proc[[#This Row],[type]]="LFF (MDG-F)",MID(Proc[[#This Row],[Obj]],13,10),"")</f>
        <v/>
      </c>
      <c r="I4524" s="152"/>
      <c r="J4524" s="112" t="b">
        <f>Proc[[#This Row],[Requested]]=Proc[[#This Row],[CurrentParent]]</f>
        <v>1</v>
      </c>
      <c r="K4524" s="112" t="str">
        <f>IF(Proc[[#This Row],[Author]]="Marcela Urrego",VLOOKUP(LEFT(Proc[[#This Row],[Requested]],1),Table3[#All],2,0),VLOOKUP(Proc[[#This Row],[Author]],Table4[],2,0))</f>
        <v>HC</v>
      </c>
      <c r="L4524" s="112" t="s">
        <v>4537</v>
      </c>
      <c r="M4524" s="127">
        <v>45961</v>
      </c>
      <c r="N4524" s="128"/>
      <c r="O4524" s="128"/>
      <c r="P4524" s="127" t="str">
        <f ca="1">IF(Proc[[#This Row],[DaysAgeing]]&gt;5,"yep","on track")</f>
        <v>yep</v>
      </c>
      <c r="Q4524" s="2">
        <f ca="1">IF(Proc[[#This Row],[DateClosed]]="",ABS(NETWORKDAYS(Proc[[#This Row],[DateOpened]],TODAY()))-1,ABS(NETWORKDAYS(Proc[[#This Row],[DateOpened]],Proc[[#This Row],[DateClosed]]))-1)</f>
        <v>110</v>
      </c>
      <c r="R4524" s="127" t="s">
        <v>1005</v>
      </c>
      <c r="S4524" s="112"/>
      <c r="T4524" s="153">
        <v>4523</v>
      </c>
    </row>
    <row r="4525" spans="1:20" hidden="1">
      <c r="A4525" s="111" t="s">
        <v>4679</v>
      </c>
      <c r="B4525" s="153" t="str">
        <f>IFERROR(VLOOKUP(Proc[[#This Row],[App]],Table2[],3,0),"open")</f>
        <v>ok</v>
      </c>
      <c r="C4525" s="111" t="s">
        <v>369</v>
      </c>
      <c r="D4525" s="152" t="s">
        <v>9617</v>
      </c>
      <c r="E4525" s="152" t="s">
        <v>2351</v>
      </c>
      <c r="F4525" s="153" t="s">
        <v>2351</v>
      </c>
      <c r="G4525" s="111" t="s">
        <v>400</v>
      </c>
      <c r="H4525" s="112" t="str">
        <f>IF(Proc[[#This Row],[type]]="LFF (MDG-F)",MID(Proc[[#This Row],[Obj]],13,10),"")</f>
        <v/>
      </c>
      <c r="I4525" s="152"/>
      <c r="J4525" s="112" t="b">
        <f>Proc[[#This Row],[Requested]]=Proc[[#This Row],[CurrentParent]]</f>
        <v>1</v>
      </c>
      <c r="K4525" s="153" t="str">
        <f>IF(Proc[[#This Row],[Author]]="Marcela Urrego",VLOOKUP(LEFT(Proc[[#This Row],[Requested]],1),Table3[#All],2,0),VLOOKUP(Proc[[#This Row],[Author]],Table4[],2,0))</f>
        <v>HC</v>
      </c>
      <c r="L4525" s="112" t="s">
        <v>4537</v>
      </c>
      <c r="M4525" s="127">
        <v>45961</v>
      </c>
      <c r="N4525" s="128"/>
      <c r="O4525" s="128"/>
      <c r="P4525" s="127" t="str">
        <f ca="1">IF(Proc[[#This Row],[DaysAgeing]]&gt;5,"yep","on track")</f>
        <v>yep</v>
      </c>
      <c r="Q4525" s="2">
        <f ca="1">IF(Proc[[#This Row],[DateClosed]]="",ABS(NETWORKDAYS(Proc[[#This Row],[DateOpened]],TODAY()))-1,ABS(NETWORKDAYS(Proc[[#This Row],[DateOpened]],Proc[[#This Row],[DateClosed]]))-1)</f>
        <v>110</v>
      </c>
      <c r="R4525" s="140" t="s">
        <v>1005</v>
      </c>
      <c r="S4525" s="112"/>
      <c r="T4525" s="153">
        <v>4524</v>
      </c>
    </row>
    <row r="4526" spans="1:20" hidden="1">
      <c r="A4526" s="111" t="s">
        <v>4679</v>
      </c>
      <c r="B4526" s="112" t="str">
        <f>IFERROR(VLOOKUP(Proc[[#This Row],[App]],Table2[],3,0),"open")</f>
        <v>ok</v>
      </c>
      <c r="C4526" s="111" t="s">
        <v>369</v>
      </c>
      <c r="D4526" s="152" t="s">
        <v>9618</v>
      </c>
      <c r="E4526" s="152" t="s">
        <v>2351</v>
      </c>
      <c r="F4526" s="112" t="s">
        <v>2351</v>
      </c>
      <c r="G4526" s="111" t="s">
        <v>400</v>
      </c>
      <c r="H4526" s="112" t="str">
        <f>IF(Proc[[#This Row],[type]]="LFF (MDG-F)",MID(Proc[[#This Row],[Obj]],13,10),"")</f>
        <v/>
      </c>
      <c r="I4526" s="152"/>
      <c r="J4526" s="112" t="b">
        <f>Proc[[#This Row],[Requested]]=Proc[[#This Row],[CurrentParent]]</f>
        <v>1</v>
      </c>
      <c r="K4526" s="112" t="str">
        <f>IF(Proc[[#This Row],[Author]]="Marcela Urrego",VLOOKUP(LEFT(Proc[[#This Row],[Requested]],1),Table3[#All],2,0),VLOOKUP(Proc[[#This Row],[Author]],Table4[],2,0))</f>
        <v>HC</v>
      </c>
      <c r="L4526" s="112" t="s">
        <v>4537</v>
      </c>
      <c r="M4526" s="127">
        <v>45961</v>
      </c>
      <c r="N4526" s="128"/>
      <c r="O4526" s="128"/>
      <c r="P4526" s="127" t="str">
        <f ca="1">IF(Proc[[#This Row],[DaysAgeing]]&gt;5,"yep","on track")</f>
        <v>yep</v>
      </c>
      <c r="Q4526" s="2">
        <f ca="1">IF(Proc[[#This Row],[DateClosed]]="",ABS(NETWORKDAYS(Proc[[#This Row],[DateOpened]],TODAY()))-1,ABS(NETWORKDAYS(Proc[[#This Row],[DateOpened]],Proc[[#This Row],[DateClosed]]))-1)</f>
        <v>110</v>
      </c>
      <c r="R4526" s="127" t="s">
        <v>1005</v>
      </c>
      <c r="S4526" s="112"/>
      <c r="T4526" s="153">
        <v>4525</v>
      </c>
    </row>
    <row r="4527" spans="1:20" hidden="1">
      <c r="A4527" s="111" t="s">
        <v>4679</v>
      </c>
      <c r="B4527" s="112" t="str">
        <f>IFERROR(VLOOKUP(Proc[[#This Row],[App]],Table2[],3,0),"open")</f>
        <v>ok</v>
      </c>
      <c r="C4527" s="111" t="s">
        <v>369</v>
      </c>
      <c r="D4527" s="152" t="s">
        <v>9619</v>
      </c>
      <c r="E4527" s="152" t="s">
        <v>4710</v>
      </c>
      <c r="F4527" s="112" t="s">
        <v>4710</v>
      </c>
      <c r="G4527" s="111" t="s">
        <v>400</v>
      </c>
      <c r="H4527" s="112" t="str">
        <f>IF(Proc[[#This Row],[type]]="LFF (MDG-F)",MID(Proc[[#This Row],[Obj]],13,10),"")</f>
        <v/>
      </c>
      <c r="I4527" s="152"/>
      <c r="J4527" s="112" t="b">
        <f>Proc[[#This Row],[Requested]]=Proc[[#This Row],[CurrentParent]]</f>
        <v>1</v>
      </c>
      <c r="K4527" s="112" t="str">
        <f>IF(Proc[[#This Row],[Author]]="Marcela Urrego",VLOOKUP(LEFT(Proc[[#This Row],[Requested]],1),Table3[#All],2,0),VLOOKUP(Proc[[#This Row],[Author]],Table4[],2,0))</f>
        <v>HC</v>
      </c>
      <c r="L4527" s="112" t="s">
        <v>4537</v>
      </c>
      <c r="M4527" s="127">
        <v>45961</v>
      </c>
      <c r="N4527" s="128"/>
      <c r="O4527" s="128"/>
      <c r="P4527" s="127" t="str">
        <f ca="1">IF(Proc[[#This Row],[DaysAgeing]]&gt;5,"yep","on track")</f>
        <v>yep</v>
      </c>
      <c r="Q4527" s="2">
        <f ca="1">IF(Proc[[#This Row],[DateClosed]]="",ABS(NETWORKDAYS(Proc[[#This Row],[DateOpened]],TODAY()))-1,ABS(NETWORKDAYS(Proc[[#This Row],[DateOpened]],Proc[[#This Row],[DateClosed]]))-1)</f>
        <v>110</v>
      </c>
      <c r="R4527" s="127" t="s">
        <v>1005</v>
      </c>
      <c r="S4527" s="112"/>
      <c r="T4527" s="153">
        <v>4526</v>
      </c>
    </row>
    <row r="4528" spans="1:20" hidden="1">
      <c r="A4528" s="111" t="s">
        <v>4679</v>
      </c>
      <c r="B4528" s="153" t="str">
        <f>IFERROR(VLOOKUP(Proc[[#This Row],[App]],Table2[],3,0),"open")</f>
        <v>ok</v>
      </c>
      <c r="C4528" s="111" t="s">
        <v>369</v>
      </c>
      <c r="D4528" s="152" t="s">
        <v>4682</v>
      </c>
      <c r="E4528" s="152" t="s">
        <v>2826</v>
      </c>
      <c r="F4528" s="153" t="s">
        <v>2826</v>
      </c>
      <c r="G4528" s="111" t="s">
        <v>400</v>
      </c>
      <c r="H4528" s="112" t="str">
        <f>IF(Proc[[#This Row],[type]]="LFF (MDG-F)",MID(Proc[[#This Row],[Obj]],13,10),"")</f>
        <v/>
      </c>
      <c r="I4528" s="152"/>
      <c r="J4528" s="112" t="b">
        <f>Proc[[#This Row],[Requested]]=Proc[[#This Row],[CurrentParent]]</f>
        <v>1</v>
      </c>
      <c r="K4528" s="153" t="str">
        <f>IF(Proc[[#This Row],[Author]]="Marcela Urrego",VLOOKUP(LEFT(Proc[[#This Row],[Requested]],1),Table3[#All],2,0),VLOOKUP(Proc[[#This Row],[Author]],Table4[],2,0))</f>
        <v>HC</v>
      </c>
      <c r="L4528" s="112" t="s">
        <v>4537</v>
      </c>
      <c r="M4528" s="127">
        <v>45961</v>
      </c>
      <c r="N4528" s="128"/>
      <c r="O4528" s="128"/>
      <c r="P4528" s="127" t="str">
        <f ca="1">IF(Proc[[#This Row],[DaysAgeing]]&gt;5,"yep","on track")</f>
        <v>yep</v>
      </c>
      <c r="Q4528" s="2">
        <f ca="1">IF(Proc[[#This Row],[DateClosed]]="",ABS(NETWORKDAYS(Proc[[#This Row],[DateOpened]],TODAY()))-1,ABS(NETWORKDAYS(Proc[[#This Row],[DateOpened]],Proc[[#This Row],[DateClosed]]))-1)</f>
        <v>110</v>
      </c>
      <c r="R4528" s="127" t="s">
        <v>1005</v>
      </c>
      <c r="S4528" s="112"/>
      <c r="T4528" s="153">
        <v>4527</v>
      </c>
    </row>
    <row r="4529" spans="1:20" hidden="1">
      <c r="A4529" s="111" t="s">
        <v>4679</v>
      </c>
      <c r="B4529" s="153" t="str">
        <f>IFERROR(VLOOKUP(Proc[[#This Row],[App]],Table2[],3,0),"open")</f>
        <v>ok</v>
      </c>
      <c r="C4529" s="111" t="s">
        <v>369</v>
      </c>
      <c r="D4529" s="152" t="s">
        <v>4683</v>
      </c>
      <c r="E4529" s="152" t="s">
        <v>2826</v>
      </c>
      <c r="F4529" s="153" t="s">
        <v>2826</v>
      </c>
      <c r="G4529" s="111" t="s">
        <v>400</v>
      </c>
      <c r="H4529" s="112" t="str">
        <f>IF(Proc[[#This Row],[type]]="LFF (MDG-F)",MID(Proc[[#This Row],[Obj]],13,10),"")</f>
        <v/>
      </c>
      <c r="I4529" s="152"/>
      <c r="J4529" s="112" t="b">
        <f>Proc[[#This Row],[Requested]]=Proc[[#This Row],[CurrentParent]]</f>
        <v>1</v>
      </c>
      <c r="K4529" s="153" t="str">
        <f>IF(Proc[[#This Row],[Author]]="Marcela Urrego",VLOOKUP(LEFT(Proc[[#This Row],[Requested]],1),Table3[#All],2,0),VLOOKUP(Proc[[#This Row],[Author]],Table4[],2,0))</f>
        <v>HC</v>
      </c>
      <c r="L4529" s="112" t="s">
        <v>4537</v>
      </c>
      <c r="M4529" s="127">
        <v>45961</v>
      </c>
      <c r="N4529" s="128"/>
      <c r="O4529" s="128"/>
      <c r="P4529" s="127" t="str">
        <f ca="1">IF(Proc[[#This Row],[DaysAgeing]]&gt;5,"yep","on track")</f>
        <v>yep</v>
      </c>
      <c r="Q4529" s="2">
        <f ca="1">IF(Proc[[#This Row],[DateClosed]]="",ABS(NETWORKDAYS(Proc[[#This Row],[DateOpened]],TODAY()))-1,ABS(NETWORKDAYS(Proc[[#This Row],[DateOpened]],Proc[[#This Row],[DateClosed]]))-1)</f>
        <v>110</v>
      </c>
      <c r="R4529" s="127" t="s">
        <v>1005</v>
      </c>
      <c r="S4529" s="112"/>
      <c r="T4529" s="153">
        <v>4528</v>
      </c>
    </row>
    <row r="4530" spans="1:20" hidden="1">
      <c r="A4530" s="111" t="s">
        <v>4679</v>
      </c>
      <c r="B4530" s="112" t="str">
        <f>IFERROR(VLOOKUP(Proc[[#This Row],[App]],Table2[],3,0),"open")</f>
        <v>ok</v>
      </c>
      <c r="C4530" s="111" t="s">
        <v>369</v>
      </c>
      <c r="D4530" s="152" t="s">
        <v>4684</v>
      </c>
      <c r="E4530" s="152" t="s">
        <v>2826</v>
      </c>
      <c r="F4530" s="112" t="s">
        <v>2826</v>
      </c>
      <c r="G4530" s="111" t="s">
        <v>400</v>
      </c>
      <c r="H4530" s="112" t="str">
        <f>IF(Proc[[#This Row],[type]]="LFF (MDG-F)",MID(Proc[[#This Row],[Obj]],13,10),"")</f>
        <v/>
      </c>
      <c r="I4530" s="152"/>
      <c r="J4530" s="112" t="b">
        <f>Proc[[#This Row],[Requested]]=Proc[[#This Row],[CurrentParent]]</f>
        <v>1</v>
      </c>
      <c r="K4530" s="112" t="str">
        <f>IF(Proc[[#This Row],[Author]]="Marcela Urrego",VLOOKUP(LEFT(Proc[[#This Row],[Requested]],1),Table3[#All],2,0),VLOOKUP(Proc[[#This Row],[Author]],Table4[],2,0))</f>
        <v>HC</v>
      </c>
      <c r="L4530" s="112" t="s">
        <v>4537</v>
      </c>
      <c r="M4530" s="127">
        <v>45961</v>
      </c>
      <c r="N4530" s="128"/>
      <c r="O4530" s="128"/>
      <c r="P4530" s="127" t="str">
        <f ca="1">IF(Proc[[#This Row],[DaysAgeing]]&gt;5,"yep","on track")</f>
        <v>yep</v>
      </c>
      <c r="Q4530" s="2">
        <f ca="1">IF(Proc[[#This Row],[DateClosed]]="",ABS(NETWORKDAYS(Proc[[#This Row],[DateOpened]],TODAY()))-1,ABS(NETWORKDAYS(Proc[[#This Row],[DateOpened]],Proc[[#This Row],[DateClosed]]))-1)</f>
        <v>110</v>
      </c>
      <c r="R4530" s="127" t="s">
        <v>1005</v>
      </c>
      <c r="S4530" s="112"/>
      <c r="T4530" s="153">
        <v>4529</v>
      </c>
    </row>
    <row r="4531" spans="1:20" hidden="1">
      <c r="A4531" s="111" t="s">
        <v>4679</v>
      </c>
      <c r="B4531" s="153" t="str">
        <f>IFERROR(VLOOKUP(Proc[[#This Row],[App]],Table2[],3,0),"open")</f>
        <v>ok</v>
      </c>
      <c r="C4531" s="111" t="s">
        <v>369</v>
      </c>
      <c r="D4531" s="152" t="s">
        <v>4685</v>
      </c>
      <c r="E4531" s="152" t="s">
        <v>2826</v>
      </c>
      <c r="F4531" s="112" t="s">
        <v>2826</v>
      </c>
      <c r="G4531" s="111" t="s">
        <v>400</v>
      </c>
      <c r="H4531" s="112" t="str">
        <f>IF(Proc[[#This Row],[type]]="LFF (MDG-F)",MID(Proc[[#This Row],[Obj]],13,10),"")</f>
        <v/>
      </c>
      <c r="I4531" s="152"/>
      <c r="J4531" s="112" t="b">
        <f>Proc[[#This Row],[Requested]]=Proc[[#This Row],[CurrentParent]]</f>
        <v>1</v>
      </c>
      <c r="K4531" s="153" t="str">
        <f>IF(Proc[[#This Row],[Author]]="Marcela Urrego",VLOOKUP(LEFT(Proc[[#This Row],[Requested]],1),Table3[#All],2,0),VLOOKUP(Proc[[#This Row],[Author]],Table4[],2,0))</f>
        <v>HC</v>
      </c>
      <c r="L4531" s="112" t="s">
        <v>4537</v>
      </c>
      <c r="M4531" s="127">
        <v>45961</v>
      </c>
      <c r="N4531" s="128"/>
      <c r="O4531" s="128"/>
      <c r="P4531" s="127" t="str">
        <f ca="1">IF(Proc[[#This Row],[DaysAgeing]]&gt;5,"yep","on track")</f>
        <v>yep</v>
      </c>
      <c r="Q4531" s="2">
        <f ca="1">IF(Proc[[#This Row],[DateClosed]]="",ABS(NETWORKDAYS(Proc[[#This Row],[DateOpened]],TODAY()))-1,ABS(NETWORKDAYS(Proc[[#This Row],[DateOpened]],Proc[[#This Row],[DateClosed]]))-1)</f>
        <v>110</v>
      </c>
      <c r="R4531" s="127" t="s">
        <v>1005</v>
      </c>
      <c r="S4531" s="112"/>
      <c r="T4531" s="153">
        <v>4530</v>
      </c>
    </row>
    <row r="4532" spans="1:20" hidden="1">
      <c r="A4532" s="111" t="s">
        <v>4679</v>
      </c>
      <c r="B4532" s="112" t="str">
        <f>IFERROR(VLOOKUP(Proc[[#This Row],[App]],Table2[],3,0),"open")</f>
        <v>ok</v>
      </c>
      <c r="C4532" s="111" t="s">
        <v>369</v>
      </c>
      <c r="D4532" s="152" t="s">
        <v>4686</v>
      </c>
      <c r="E4532" s="152" t="s">
        <v>2826</v>
      </c>
      <c r="F4532" s="112" t="s">
        <v>2826</v>
      </c>
      <c r="G4532" s="111" t="s">
        <v>400</v>
      </c>
      <c r="H4532" s="112" t="str">
        <f>IF(Proc[[#This Row],[type]]="LFF (MDG-F)",MID(Proc[[#This Row],[Obj]],13,10),"")</f>
        <v/>
      </c>
      <c r="I4532" s="152"/>
      <c r="J4532" s="112" t="b">
        <f>Proc[[#This Row],[Requested]]=Proc[[#This Row],[CurrentParent]]</f>
        <v>1</v>
      </c>
      <c r="K4532" s="112" t="str">
        <f>IF(Proc[[#This Row],[Author]]="Marcela Urrego",VLOOKUP(LEFT(Proc[[#This Row],[Requested]],1),Table3[#All],2,0),VLOOKUP(Proc[[#This Row],[Author]],Table4[],2,0))</f>
        <v>HC</v>
      </c>
      <c r="L4532" s="112" t="s">
        <v>4537</v>
      </c>
      <c r="M4532" s="127">
        <v>45961</v>
      </c>
      <c r="N4532" s="128"/>
      <c r="O4532" s="128"/>
      <c r="P4532" s="127" t="str">
        <f ca="1">IF(Proc[[#This Row],[DaysAgeing]]&gt;5,"yep","on track")</f>
        <v>yep</v>
      </c>
      <c r="Q4532" s="2">
        <f ca="1">IF(Proc[[#This Row],[DateClosed]]="",ABS(NETWORKDAYS(Proc[[#This Row],[DateOpened]],TODAY()))-1,ABS(NETWORKDAYS(Proc[[#This Row],[DateOpened]],Proc[[#This Row],[DateClosed]]))-1)</f>
        <v>110</v>
      </c>
      <c r="R4532" s="127" t="s">
        <v>1005</v>
      </c>
      <c r="S4532" s="112"/>
      <c r="T4532" s="153">
        <v>4531</v>
      </c>
    </row>
    <row r="4533" spans="1:20" hidden="1">
      <c r="A4533" s="111" t="s">
        <v>4679</v>
      </c>
      <c r="B4533" s="153" t="str">
        <f>IFERROR(VLOOKUP(Proc[[#This Row],[App]],Table2[],3,0),"open")</f>
        <v>ok</v>
      </c>
      <c r="C4533" s="111" t="s">
        <v>369</v>
      </c>
      <c r="D4533" s="152" t="s">
        <v>4687</v>
      </c>
      <c r="E4533" s="152" t="s">
        <v>2826</v>
      </c>
      <c r="F4533" s="153" t="s">
        <v>2826</v>
      </c>
      <c r="G4533" s="111" t="s">
        <v>400</v>
      </c>
      <c r="H4533" s="112" t="str">
        <f>IF(Proc[[#This Row],[type]]="LFF (MDG-F)",MID(Proc[[#This Row],[Obj]],13,10),"")</f>
        <v/>
      </c>
      <c r="I4533" s="152"/>
      <c r="J4533" s="112" t="b">
        <f>Proc[[#This Row],[Requested]]=Proc[[#This Row],[CurrentParent]]</f>
        <v>1</v>
      </c>
      <c r="K4533" s="153" t="str">
        <f>IF(Proc[[#This Row],[Author]]="Marcela Urrego",VLOOKUP(LEFT(Proc[[#This Row],[Requested]],1),Table3[#All],2,0),VLOOKUP(Proc[[#This Row],[Author]],Table4[],2,0))</f>
        <v>HC</v>
      </c>
      <c r="L4533" s="112" t="s">
        <v>4537</v>
      </c>
      <c r="M4533" s="127">
        <v>45961</v>
      </c>
      <c r="N4533" s="128"/>
      <c r="O4533" s="128"/>
      <c r="P4533" s="127" t="str">
        <f ca="1">IF(Proc[[#This Row],[DaysAgeing]]&gt;5,"yep","on track")</f>
        <v>yep</v>
      </c>
      <c r="Q4533" s="2">
        <f ca="1">IF(Proc[[#This Row],[DateClosed]]="",ABS(NETWORKDAYS(Proc[[#This Row],[DateOpened]],TODAY()))-1,ABS(NETWORKDAYS(Proc[[#This Row],[DateOpened]],Proc[[#This Row],[DateClosed]]))-1)</f>
        <v>110</v>
      </c>
      <c r="R4533" s="127" t="s">
        <v>1005</v>
      </c>
      <c r="S4533" s="112"/>
      <c r="T4533" s="153">
        <v>4532</v>
      </c>
    </row>
    <row r="4534" spans="1:20" hidden="1">
      <c r="A4534" s="111" t="s">
        <v>4679</v>
      </c>
      <c r="B4534" s="153" t="str">
        <f>IFERROR(VLOOKUP(Proc[[#This Row],[App]],Table2[],3,0),"open")</f>
        <v>ok</v>
      </c>
      <c r="C4534" s="111" t="s">
        <v>369</v>
      </c>
      <c r="D4534" s="152" t="s">
        <v>4688</v>
      </c>
      <c r="E4534" s="152" t="s">
        <v>2826</v>
      </c>
      <c r="F4534" s="153" t="s">
        <v>2826</v>
      </c>
      <c r="G4534" s="111" t="s">
        <v>400</v>
      </c>
      <c r="H4534" s="112" t="str">
        <f>IF(Proc[[#This Row],[type]]="LFF (MDG-F)",MID(Proc[[#This Row],[Obj]],13,10),"")</f>
        <v/>
      </c>
      <c r="I4534" s="152"/>
      <c r="J4534" s="112" t="b">
        <f>Proc[[#This Row],[Requested]]=Proc[[#This Row],[CurrentParent]]</f>
        <v>1</v>
      </c>
      <c r="K4534" s="153" t="str">
        <f>IF(Proc[[#This Row],[Author]]="Marcela Urrego",VLOOKUP(LEFT(Proc[[#This Row],[Requested]],1),Table3[#All],2,0),VLOOKUP(Proc[[#This Row],[Author]],Table4[],2,0))</f>
        <v>HC</v>
      </c>
      <c r="L4534" s="112" t="s">
        <v>4537</v>
      </c>
      <c r="M4534" s="127">
        <v>45961</v>
      </c>
      <c r="N4534" s="128"/>
      <c r="O4534" s="128"/>
      <c r="P4534" s="127" t="str">
        <f ca="1">IF(Proc[[#This Row],[DaysAgeing]]&gt;5,"yep","on track")</f>
        <v>yep</v>
      </c>
      <c r="Q4534" s="2">
        <f ca="1">IF(Proc[[#This Row],[DateClosed]]="",ABS(NETWORKDAYS(Proc[[#This Row],[DateOpened]],TODAY()))-1,ABS(NETWORKDAYS(Proc[[#This Row],[DateOpened]],Proc[[#This Row],[DateClosed]]))-1)</f>
        <v>110</v>
      </c>
      <c r="R4534" s="127" t="s">
        <v>1005</v>
      </c>
      <c r="S4534" s="112"/>
      <c r="T4534" s="153">
        <v>4533</v>
      </c>
    </row>
    <row r="4535" spans="1:20" hidden="1">
      <c r="A4535" s="111" t="s">
        <v>4679</v>
      </c>
      <c r="B4535" s="153" t="str">
        <f>IFERROR(VLOOKUP(Proc[[#This Row],[App]],Table2[],3,0),"open")</f>
        <v>ok</v>
      </c>
      <c r="C4535" s="111" t="s">
        <v>369</v>
      </c>
      <c r="D4535" s="152" t="s">
        <v>4689</v>
      </c>
      <c r="E4535" s="152" t="s">
        <v>2826</v>
      </c>
      <c r="F4535" s="112" t="s">
        <v>2826</v>
      </c>
      <c r="G4535" s="111" t="s">
        <v>400</v>
      </c>
      <c r="H4535" s="112" t="str">
        <f>IF(Proc[[#This Row],[type]]="LFF (MDG-F)",MID(Proc[[#This Row],[Obj]],13,10),"")</f>
        <v/>
      </c>
      <c r="I4535" s="152"/>
      <c r="J4535" s="112" t="b">
        <f>Proc[[#This Row],[Requested]]=Proc[[#This Row],[CurrentParent]]</f>
        <v>1</v>
      </c>
      <c r="K4535" s="153" t="str">
        <f>IF(Proc[[#This Row],[Author]]="Marcela Urrego",VLOOKUP(LEFT(Proc[[#This Row],[Requested]],1),Table3[#All],2,0),VLOOKUP(Proc[[#This Row],[Author]],Table4[],2,0))</f>
        <v>HC</v>
      </c>
      <c r="L4535" s="112" t="s">
        <v>4537</v>
      </c>
      <c r="M4535" s="127">
        <v>45961</v>
      </c>
      <c r="N4535" s="128"/>
      <c r="O4535" s="128"/>
      <c r="P4535" s="127" t="str">
        <f ca="1">IF(Proc[[#This Row],[DaysAgeing]]&gt;5,"yep","on track")</f>
        <v>yep</v>
      </c>
      <c r="Q4535" s="2">
        <f ca="1">IF(Proc[[#This Row],[DateClosed]]="",ABS(NETWORKDAYS(Proc[[#This Row],[DateOpened]],TODAY()))-1,ABS(NETWORKDAYS(Proc[[#This Row],[DateOpened]],Proc[[#This Row],[DateClosed]]))-1)</f>
        <v>110</v>
      </c>
      <c r="R4535" s="127" t="s">
        <v>1005</v>
      </c>
      <c r="S4535" s="112"/>
      <c r="T4535" s="153">
        <v>4534</v>
      </c>
    </row>
    <row r="4536" spans="1:20" hidden="1">
      <c r="A4536" s="111" t="s">
        <v>4679</v>
      </c>
      <c r="B4536" s="153" t="str">
        <f>IFERROR(VLOOKUP(Proc[[#This Row],[App]],Table2[],3,0),"open")</f>
        <v>ok</v>
      </c>
      <c r="C4536" s="111" t="s">
        <v>369</v>
      </c>
      <c r="D4536" s="152" t="s">
        <v>4690</v>
      </c>
      <c r="E4536" s="152" t="s">
        <v>2826</v>
      </c>
      <c r="F4536" s="153" t="s">
        <v>2826</v>
      </c>
      <c r="G4536" s="111" t="s">
        <v>400</v>
      </c>
      <c r="H4536" s="112" t="str">
        <f>IF(Proc[[#This Row],[type]]="LFF (MDG-F)",MID(Proc[[#This Row],[Obj]],13,10),"")</f>
        <v/>
      </c>
      <c r="I4536" s="152"/>
      <c r="J4536" s="112" t="b">
        <f>Proc[[#This Row],[Requested]]=Proc[[#This Row],[CurrentParent]]</f>
        <v>1</v>
      </c>
      <c r="K4536" s="153" t="str">
        <f>IF(Proc[[#This Row],[Author]]="Marcela Urrego",VLOOKUP(LEFT(Proc[[#This Row],[Requested]],1),Table3[#All],2,0),VLOOKUP(Proc[[#This Row],[Author]],Table4[],2,0))</f>
        <v>HC</v>
      </c>
      <c r="L4536" s="112" t="s">
        <v>4537</v>
      </c>
      <c r="M4536" s="127">
        <v>45961</v>
      </c>
      <c r="N4536" s="128"/>
      <c r="O4536" s="128"/>
      <c r="P4536" s="127" t="str">
        <f ca="1">IF(Proc[[#This Row],[DaysAgeing]]&gt;5,"yep","on track")</f>
        <v>yep</v>
      </c>
      <c r="Q4536" s="2">
        <f ca="1">IF(Proc[[#This Row],[DateClosed]]="",ABS(NETWORKDAYS(Proc[[#This Row],[DateOpened]],TODAY()))-1,ABS(NETWORKDAYS(Proc[[#This Row],[DateOpened]],Proc[[#This Row],[DateClosed]]))-1)</f>
        <v>110</v>
      </c>
      <c r="R4536" s="127" t="s">
        <v>1005</v>
      </c>
      <c r="S4536" s="112"/>
      <c r="T4536" s="153">
        <v>4535</v>
      </c>
    </row>
    <row r="4537" spans="1:20" hidden="1">
      <c r="A4537" s="111" t="s">
        <v>4679</v>
      </c>
      <c r="B4537" s="153" t="str">
        <f>IFERROR(VLOOKUP(Proc[[#This Row],[App]],Table2[],3,0),"open")</f>
        <v>ok</v>
      </c>
      <c r="C4537" s="111" t="s">
        <v>369</v>
      </c>
      <c r="D4537" s="152" t="s">
        <v>4691</v>
      </c>
      <c r="E4537" s="152" t="s">
        <v>2826</v>
      </c>
      <c r="F4537" s="112" t="s">
        <v>2826</v>
      </c>
      <c r="G4537" s="111" t="s">
        <v>400</v>
      </c>
      <c r="H4537" s="112" t="str">
        <f>IF(Proc[[#This Row],[type]]="LFF (MDG-F)",MID(Proc[[#This Row],[Obj]],13,10),"")</f>
        <v/>
      </c>
      <c r="I4537" s="152"/>
      <c r="J4537" s="112" t="b">
        <f>Proc[[#This Row],[Requested]]=Proc[[#This Row],[CurrentParent]]</f>
        <v>1</v>
      </c>
      <c r="K4537" s="153" t="str">
        <f>IF(Proc[[#This Row],[Author]]="Marcela Urrego",VLOOKUP(LEFT(Proc[[#This Row],[Requested]],1),Table3[#All],2,0),VLOOKUP(Proc[[#This Row],[Author]],Table4[],2,0))</f>
        <v>HC</v>
      </c>
      <c r="L4537" s="112" t="s">
        <v>4537</v>
      </c>
      <c r="M4537" s="127">
        <v>45961</v>
      </c>
      <c r="N4537" s="128"/>
      <c r="O4537" s="128"/>
      <c r="P4537" s="127" t="str">
        <f ca="1">IF(Proc[[#This Row],[DaysAgeing]]&gt;5,"yep","on track")</f>
        <v>yep</v>
      </c>
      <c r="Q4537" s="2">
        <f ca="1">IF(Proc[[#This Row],[DateClosed]]="",ABS(NETWORKDAYS(Proc[[#This Row],[DateOpened]],TODAY()))-1,ABS(NETWORKDAYS(Proc[[#This Row],[DateOpened]],Proc[[#This Row],[DateClosed]]))-1)</f>
        <v>110</v>
      </c>
      <c r="R4537" s="127" t="s">
        <v>1005</v>
      </c>
      <c r="S4537" s="112"/>
      <c r="T4537" s="153">
        <v>4536</v>
      </c>
    </row>
    <row r="4538" spans="1:20" hidden="1">
      <c r="A4538" s="111" t="s">
        <v>4679</v>
      </c>
      <c r="B4538" s="153" t="str">
        <f>IFERROR(VLOOKUP(Proc[[#This Row],[App]],Table2[],3,0),"open")</f>
        <v>ok</v>
      </c>
      <c r="C4538" s="111" t="s">
        <v>369</v>
      </c>
      <c r="D4538" s="152" t="s">
        <v>4692</v>
      </c>
      <c r="E4538" s="152" t="s">
        <v>2826</v>
      </c>
      <c r="F4538" s="112" t="s">
        <v>2826</v>
      </c>
      <c r="G4538" s="111" t="s">
        <v>400</v>
      </c>
      <c r="H4538" s="112" t="str">
        <f>IF(Proc[[#This Row],[type]]="LFF (MDG-F)",MID(Proc[[#This Row],[Obj]],13,10),"")</f>
        <v/>
      </c>
      <c r="I4538" s="152"/>
      <c r="J4538" s="112" t="b">
        <f>Proc[[#This Row],[Requested]]=Proc[[#This Row],[CurrentParent]]</f>
        <v>1</v>
      </c>
      <c r="K4538" s="153" t="str">
        <f>IF(Proc[[#This Row],[Author]]="Marcela Urrego",VLOOKUP(LEFT(Proc[[#This Row],[Requested]],1),Table3[#All],2,0),VLOOKUP(Proc[[#This Row],[Author]],Table4[],2,0))</f>
        <v>HC</v>
      </c>
      <c r="L4538" s="112" t="s">
        <v>4537</v>
      </c>
      <c r="M4538" s="127">
        <v>45961</v>
      </c>
      <c r="N4538" s="128"/>
      <c r="O4538" s="128"/>
      <c r="P4538" s="127" t="str">
        <f ca="1">IF(Proc[[#This Row],[DaysAgeing]]&gt;5,"yep","on track")</f>
        <v>yep</v>
      </c>
      <c r="Q4538" s="2">
        <f ca="1">IF(Proc[[#This Row],[DateClosed]]="",ABS(NETWORKDAYS(Proc[[#This Row],[DateOpened]],TODAY()))-1,ABS(NETWORKDAYS(Proc[[#This Row],[DateOpened]],Proc[[#This Row],[DateClosed]]))-1)</f>
        <v>110</v>
      </c>
      <c r="R4538" s="127" t="s">
        <v>1005</v>
      </c>
      <c r="S4538" s="112"/>
      <c r="T4538" s="153">
        <v>4537</v>
      </c>
    </row>
    <row r="4539" spans="1:20" hidden="1">
      <c r="A4539" s="111" t="s">
        <v>4679</v>
      </c>
      <c r="B4539" s="153" t="str">
        <f>IFERROR(VLOOKUP(Proc[[#This Row],[App]],Table2[],3,0),"open")</f>
        <v>ok</v>
      </c>
      <c r="C4539" s="111" t="s">
        <v>369</v>
      </c>
      <c r="D4539" s="152" t="s">
        <v>4693</v>
      </c>
      <c r="E4539" s="152" t="s">
        <v>2826</v>
      </c>
      <c r="F4539" s="153" t="s">
        <v>2826</v>
      </c>
      <c r="G4539" s="111" t="s">
        <v>400</v>
      </c>
      <c r="H4539" s="112" t="str">
        <f>IF(Proc[[#This Row],[type]]="LFF (MDG-F)",MID(Proc[[#This Row],[Obj]],13,10),"")</f>
        <v/>
      </c>
      <c r="I4539" s="152"/>
      <c r="J4539" s="112" t="b">
        <f>Proc[[#This Row],[Requested]]=Proc[[#This Row],[CurrentParent]]</f>
        <v>1</v>
      </c>
      <c r="K4539" s="153" t="str">
        <f>IF(Proc[[#This Row],[Author]]="Marcela Urrego",VLOOKUP(LEFT(Proc[[#This Row],[Requested]],1),Table3[#All],2,0),VLOOKUP(Proc[[#This Row],[Author]],Table4[],2,0))</f>
        <v>HC</v>
      </c>
      <c r="L4539" s="112" t="s">
        <v>4537</v>
      </c>
      <c r="M4539" s="127">
        <v>45961</v>
      </c>
      <c r="N4539" s="128"/>
      <c r="O4539" s="128"/>
      <c r="P4539" s="127" t="str">
        <f ca="1">IF(Proc[[#This Row],[DaysAgeing]]&gt;5,"yep","on track")</f>
        <v>yep</v>
      </c>
      <c r="Q4539" s="2">
        <f ca="1">IF(Proc[[#This Row],[DateClosed]]="",ABS(NETWORKDAYS(Proc[[#This Row],[DateOpened]],TODAY()))-1,ABS(NETWORKDAYS(Proc[[#This Row],[DateOpened]],Proc[[#This Row],[DateClosed]]))-1)</f>
        <v>110</v>
      </c>
      <c r="R4539" s="127" t="s">
        <v>1005</v>
      </c>
      <c r="S4539" s="112"/>
      <c r="T4539" s="153">
        <v>4538</v>
      </c>
    </row>
    <row r="4540" spans="1:20" hidden="1">
      <c r="A4540" s="111" t="s">
        <v>4679</v>
      </c>
      <c r="B4540" s="153" t="str">
        <f>IFERROR(VLOOKUP(Proc[[#This Row],[App]],Table2[],3,0),"open")</f>
        <v>ok</v>
      </c>
      <c r="C4540" s="111" t="s">
        <v>369</v>
      </c>
      <c r="D4540" s="152" t="s">
        <v>4694</v>
      </c>
      <c r="E4540" s="152" t="s">
        <v>2826</v>
      </c>
      <c r="F4540" s="153" t="s">
        <v>2826</v>
      </c>
      <c r="G4540" s="111" t="s">
        <v>400</v>
      </c>
      <c r="H4540" s="112" t="str">
        <f>IF(Proc[[#This Row],[type]]="LFF (MDG-F)",MID(Proc[[#This Row],[Obj]],13,10),"")</f>
        <v/>
      </c>
      <c r="I4540" s="152"/>
      <c r="J4540" s="112" t="b">
        <f>Proc[[#This Row],[Requested]]=Proc[[#This Row],[CurrentParent]]</f>
        <v>1</v>
      </c>
      <c r="K4540" s="153" t="str">
        <f>IF(Proc[[#This Row],[Author]]="Marcela Urrego",VLOOKUP(LEFT(Proc[[#This Row],[Requested]],1),Table3[#All],2,0),VLOOKUP(Proc[[#This Row],[Author]],Table4[],2,0))</f>
        <v>HC</v>
      </c>
      <c r="L4540" s="112" t="s">
        <v>4537</v>
      </c>
      <c r="M4540" s="127">
        <v>45961</v>
      </c>
      <c r="N4540" s="128"/>
      <c r="O4540" s="128"/>
      <c r="P4540" s="127" t="str">
        <f ca="1">IF(Proc[[#This Row],[DaysAgeing]]&gt;5,"yep","on track")</f>
        <v>yep</v>
      </c>
      <c r="Q4540" s="2">
        <f ca="1">IF(Proc[[#This Row],[DateClosed]]="",ABS(NETWORKDAYS(Proc[[#This Row],[DateOpened]],TODAY()))-1,ABS(NETWORKDAYS(Proc[[#This Row],[DateOpened]],Proc[[#This Row],[DateClosed]]))-1)</f>
        <v>110</v>
      </c>
      <c r="R4540" s="127" t="s">
        <v>1005</v>
      </c>
      <c r="S4540" s="112"/>
      <c r="T4540" s="153">
        <v>4539</v>
      </c>
    </row>
    <row r="4541" spans="1:20" hidden="1">
      <c r="A4541" s="111" t="s">
        <v>4679</v>
      </c>
      <c r="B4541" s="153" t="str">
        <f>IFERROR(VLOOKUP(Proc[[#This Row],[App]],Table2[],3,0),"open")</f>
        <v>ok</v>
      </c>
      <c r="C4541" s="111" t="s">
        <v>369</v>
      </c>
      <c r="D4541" s="152" t="s">
        <v>4695</v>
      </c>
      <c r="E4541" s="152" t="s">
        <v>2826</v>
      </c>
      <c r="F4541" s="153" t="s">
        <v>2826</v>
      </c>
      <c r="G4541" s="111" t="s">
        <v>400</v>
      </c>
      <c r="H4541" s="112" t="str">
        <f>IF(Proc[[#This Row],[type]]="LFF (MDG-F)",MID(Proc[[#This Row],[Obj]],13,10),"")</f>
        <v/>
      </c>
      <c r="I4541" s="152"/>
      <c r="J4541" s="112" t="b">
        <f>Proc[[#This Row],[Requested]]=Proc[[#This Row],[CurrentParent]]</f>
        <v>1</v>
      </c>
      <c r="K4541" s="153" t="str">
        <f>IF(Proc[[#This Row],[Author]]="Marcela Urrego",VLOOKUP(LEFT(Proc[[#This Row],[Requested]],1),Table3[#All],2,0),VLOOKUP(Proc[[#This Row],[Author]],Table4[],2,0))</f>
        <v>HC</v>
      </c>
      <c r="L4541" s="112" t="s">
        <v>4537</v>
      </c>
      <c r="M4541" s="127">
        <v>45961</v>
      </c>
      <c r="N4541" s="128"/>
      <c r="O4541" s="128"/>
      <c r="P4541" s="127" t="str">
        <f ca="1">IF(Proc[[#This Row],[DaysAgeing]]&gt;5,"yep","on track")</f>
        <v>yep</v>
      </c>
      <c r="Q4541" s="2">
        <f ca="1">IF(Proc[[#This Row],[DateClosed]]="",ABS(NETWORKDAYS(Proc[[#This Row],[DateOpened]],TODAY()))-1,ABS(NETWORKDAYS(Proc[[#This Row],[DateOpened]],Proc[[#This Row],[DateClosed]]))-1)</f>
        <v>110</v>
      </c>
      <c r="R4541" s="127" t="s">
        <v>1005</v>
      </c>
      <c r="S4541" s="112"/>
      <c r="T4541" s="153">
        <v>4540</v>
      </c>
    </row>
    <row r="4542" spans="1:20" hidden="1">
      <c r="A4542" s="111" t="s">
        <v>4679</v>
      </c>
      <c r="B4542" s="153" t="str">
        <f>IFERROR(VLOOKUP(Proc[[#This Row],[App]],Table2[],3,0),"open")</f>
        <v>ok</v>
      </c>
      <c r="C4542" s="111" t="s">
        <v>369</v>
      </c>
      <c r="D4542" s="152" t="s">
        <v>4696</v>
      </c>
      <c r="E4542" s="152" t="s">
        <v>2826</v>
      </c>
      <c r="F4542" s="153" t="s">
        <v>2826</v>
      </c>
      <c r="G4542" s="111" t="s">
        <v>400</v>
      </c>
      <c r="H4542" s="112" t="str">
        <f>IF(Proc[[#This Row],[type]]="LFF (MDG-F)",MID(Proc[[#This Row],[Obj]],13,10),"")</f>
        <v/>
      </c>
      <c r="I4542" s="152"/>
      <c r="J4542" s="112" t="b">
        <f>Proc[[#This Row],[Requested]]=Proc[[#This Row],[CurrentParent]]</f>
        <v>1</v>
      </c>
      <c r="K4542" s="153" t="str">
        <f>IF(Proc[[#This Row],[Author]]="Marcela Urrego",VLOOKUP(LEFT(Proc[[#This Row],[Requested]],1),Table3[#All],2,0),VLOOKUP(Proc[[#This Row],[Author]],Table4[],2,0))</f>
        <v>HC</v>
      </c>
      <c r="L4542" s="153" t="s">
        <v>4537</v>
      </c>
      <c r="M4542" s="127">
        <v>45961</v>
      </c>
      <c r="N4542" s="128"/>
      <c r="O4542" s="128"/>
      <c r="P4542" s="127" t="str">
        <f ca="1">IF(Proc[[#This Row],[DaysAgeing]]&gt;5,"yep","on track")</f>
        <v>yep</v>
      </c>
      <c r="Q4542" s="2">
        <f ca="1">IF(Proc[[#This Row],[DateClosed]]="",ABS(NETWORKDAYS(Proc[[#This Row],[DateOpened]],TODAY()))-1,ABS(NETWORKDAYS(Proc[[#This Row],[DateOpened]],Proc[[#This Row],[DateClosed]]))-1)</f>
        <v>110</v>
      </c>
      <c r="R4542" s="127" t="s">
        <v>1005</v>
      </c>
      <c r="S4542" s="112"/>
      <c r="T4542" s="153">
        <v>4541</v>
      </c>
    </row>
    <row r="4543" spans="1:20" hidden="1">
      <c r="A4543" s="111" t="s">
        <v>4679</v>
      </c>
      <c r="B4543" s="112" t="str">
        <f>IFERROR(VLOOKUP(Proc[[#This Row],[App]],Table2[],3,0),"open")</f>
        <v>ok</v>
      </c>
      <c r="C4543" s="111" t="s">
        <v>369</v>
      </c>
      <c r="D4543" s="152" t="s">
        <v>4697</v>
      </c>
      <c r="E4543" s="152" t="s">
        <v>2826</v>
      </c>
      <c r="F4543" s="112" t="s">
        <v>2826</v>
      </c>
      <c r="G4543" s="111" t="s">
        <v>400</v>
      </c>
      <c r="H4543" s="112" t="str">
        <f>IF(Proc[[#This Row],[type]]="LFF (MDG-F)",MID(Proc[[#This Row],[Obj]],13,10),"")</f>
        <v/>
      </c>
      <c r="I4543" s="152"/>
      <c r="J4543" s="112" t="b">
        <f>Proc[[#This Row],[Requested]]=Proc[[#This Row],[CurrentParent]]</f>
        <v>1</v>
      </c>
      <c r="K4543" s="112" t="str">
        <f>IF(Proc[[#This Row],[Author]]="Marcela Urrego",VLOOKUP(LEFT(Proc[[#This Row],[Requested]],1),Table3[#All],2,0),VLOOKUP(Proc[[#This Row],[Author]],Table4[],2,0))</f>
        <v>HC</v>
      </c>
      <c r="L4543" s="112" t="s">
        <v>4537</v>
      </c>
      <c r="M4543" s="127">
        <v>45961</v>
      </c>
      <c r="N4543" s="128"/>
      <c r="O4543" s="128"/>
      <c r="P4543" s="127" t="str">
        <f ca="1">IF(Proc[[#This Row],[DaysAgeing]]&gt;5,"yep","on track")</f>
        <v>yep</v>
      </c>
      <c r="Q4543" s="2">
        <f ca="1">IF(Proc[[#This Row],[DateClosed]]="",ABS(NETWORKDAYS(Proc[[#This Row],[DateOpened]],TODAY()))-1,ABS(NETWORKDAYS(Proc[[#This Row],[DateOpened]],Proc[[#This Row],[DateClosed]]))-1)</f>
        <v>110</v>
      </c>
      <c r="R4543" s="127" t="s">
        <v>1005</v>
      </c>
      <c r="S4543" s="112"/>
      <c r="T4543" s="153">
        <v>4542</v>
      </c>
    </row>
    <row r="4544" spans="1:20" hidden="1">
      <c r="A4544" s="111" t="s">
        <v>4679</v>
      </c>
      <c r="B4544" s="112" t="str">
        <f>IFERROR(VLOOKUP(Proc[[#This Row],[App]],Table2[],3,0),"open")</f>
        <v>ok</v>
      </c>
      <c r="C4544" s="111" t="s">
        <v>369</v>
      </c>
      <c r="D4544" s="152" t="s">
        <v>4698</v>
      </c>
      <c r="E4544" s="152" t="s">
        <v>2826</v>
      </c>
      <c r="F4544" s="112" t="s">
        <v>2826</v>
      </c>
      <c r="G4544" s="111" t="s">
        <v>400</v>
      </c>
      <c r="H4544" s="112" t="str">
        <f>IF(Proc[[#This Row],[type]]="LFF (MDG-F)",MID(Proc[[#This Row],[Obj]],13,10),"")</f>
        <v/>
      </c>
      <c r="I4544" s="152"/>
      <c r="J4544" s="112" t="b">
        <f>Proc[[#This Row],[Requested]]=Proc[[#This Row],[CurrentParent]]</f>
        <v>1</v>
      </c>
      <c r="K4544" s="112" t="str">
        <f>IF(Proc[[#This Row],[Author]]="Marcela Urrego",VLOOKUP(LEFT(Proc[[#This Row],[Requested]],1),Table3[#All],2,0),VLOOKUP(Proc[[#This Row],[Author]],Table4[],2,0))</f>
        <v>HC</v>
      </c>
      <c r="L4544" s="112" t="s">
        <v>4537</v>
      </c>
      <c r="M4544" s="127">
        <v>45961</v>
      </c>
      <c r="N4544" s="128"/>
      <c r="O4544" s="128"/>
      <c r="P4544" s="127" t="str">
        <f ca="1">IF(Proc[[#This Row],[DaysAgeing]]&gt;5,"yep","on track")</f>
        <v>yep</v>
      </c>
      <c r="Q4544" s="2">
        <f ca="1">IF(Proc[[#This Row],[DateClosed]]="",ABS(NETWORKDAYS(Proc[[#This Row],[DateOpened]],TODAY()))-1,ABS(NETWORKDAYS(Proc[[#This Row],[DateOpened]],Proc[[#This Row],[DateClosed]]))-1)</f>
        <v>110</v>
      </c>
      <c r="R4544" s="127" t="s">
        <v>1005</v>
      </c>
      <c r="S4544" s="112"/>
      <c r="T4544" s="153">
        <v>4543</v>
      </c>
    </row>
    <row r="4545" spans="1:20" hidden="1">
      <c r="A4545" s="111" t="s">
        <v>4679</v>
      </c>
      <c r="B4545" s="153" t="str">
        <f>IFERROR(VLOOKUP(Proc[[#This Row],[App]],Table2[],3,0),"open")</f>
        <v>ok</v>
      </c>
      <c r="C4545" s="111" t="s">
        <v>369</v>
      </c>
      <c r="D4545" s="152" t="s">
        <v>4699</v>
      </c>
      <c r="E4545" s="152" t="s">
        <v>2826</v>
      </c>
      <c r="F4545" s="153" t="s">
        <v>2826</v>
      </c>
      <c r="G4545" s="111" t="s">
        <v>400</v>
      </c>
      <c r="H4545" s="112" t="str">
        <f>IF(Proc[[#This Row],[type]]="LFF (MDG-F)",MID(Proc[[#This Row],[Obj]],13,10),"")</f>
        <v/>
      </c>
      <c r="I4545" s="152"/>
      <c r="J4545" s="112" t="b">
        <f>Proc[[#This Row],[Requested]]=Proc[[#This Row],[CurrentParent]]</f>
        <v>1</v>
      </c>
      <c r="K4545" s="153" t="str">
        <f>IF(Proc[[#This Row],[Author]]="Marcela Urrego",VLOOKUP(LEFT(Proc[[#This Row],[Requested]],1),Table3[#All],2,0),VLOOKUP(Proc[[#This Row],[Author]],Table4[],2,0))</f>
        <v>HC</v>
      </c>
      <c r="L4545" s="112" t="s">
        <v>4537</v>
      </c>
      <c r="M4545" s="127">
        <v>45961</v>
      </c>
      <c r="N4545" s="128"/>
      <c r="O4545" s="128"/>
      <c r="P4545" s="127" t="str">
        <f ca="1">IF(Proc[[#This Row],[DaysAgeing]]&gt;5,"yep","on track")</f>
        <v>yep</v>
      </c>
      <c r="Q4545" s="2">
        <f ca="1">IF(Proc[[#This Row],[DateClosed]]="",ABS(NETWORKDAYS(Proc[[#This Row],[DateOpened]],TODAY()))-1,ABS(NETWORKDAYS(Proc[[#This Row],[DateOpened]],Proc[[#This Row],[DateClosed]]))-1)</f>
        <v>110</v>
      </c>
      <c r="R4545" s="127" t="s">
        <v>1005</v>
      </c>
      <c r="S4545" s="112"/>
      <c r="T4545" s="153">
        <v>4544</v>
      </c>
    </row>
    <row r="4546" spans="1:20" hidden="1">
      <c r="A4546" s="111" t="s">
        <v>4679</v>
      </c>
      <c r="B4546" s="153" t="str">
        <f>IFERROR(VLOOKUP(Proc[[#This Row],[App]],Table2[],3,0),"open")</f>
        <v>ok</v>
      </c>
      <c r="C4546" s="111" t="s">
        <v>369</v>
      </c>
      <c r="D4546" s="152" t="s">
        <v>4700</v>
      </c>
      <c r="E4546" s="152" t="s">
        <v>2826</v>
      </c>
      <c r="F4546" s="153" t="s">
        <v>2826</v>
      </c>
      <c r="G4546" s="111" t="s">
        <v>400</v>
      </c>
      <c r="H4546" s="112" t="str">
        <f>IF(Proc[[#This Row],[type]]="LFF (MDG-F)",MID(Proc[[#This Row],[Obj]],13,10),"")</f>
        <v/>
      </c>
      <c r="I4546" s="152"/>
      <c r="J4546" s="112" t="b">
        <f>Proc[[#This Row],[Requested]]=Proc[[#This Row],[CurrentParent]]</f>
        <v>1</v>
      </c>
      <c r="K4546" s="153" t="str">
        <f>IF(Proc[[#This Row],[Author]]="Marcela Urrego",VLOOKUP(LEFT(Proc[[#This Row],[Requested]],1),Table3[#All],2,0),VLOOKUP(Proc[[#This Row],[Author]],Table4[],2,0))</f>
        <v>HC</v>
      </c>
      <c r="L4546" s="112" t="s">
        <v>4537</v>
      </c>
      <c r="M4546" s="127">
        <v>45961</v>
      </c>
      <c r="N4546" s="128"/>
      <c r="O4546" s="128"/>
      <c r="P4546" s="127" t="str">
        <f ca="1">IF(Proc[[#This Row],[DaysAgeing]]&gt;5,"yep","on track")</f>
        <v>yep</v>
      </c>
      <c r="Q4546" s="2">
        <f ca="1">IF(Proc[[#This Row],[DateClosed]]="",ABS(NETWORKDAYS(Proc[[#This Row],[DateOpened]],TODAY()))-1,ABS(NETWORKDAYS(Proc[[#This Row],[DateOpened]],Proc[[#This Row],[DateClosed]]))-1)</f>
        <v>110</v>
      </c>
      <c r="R4546" s="127" t="s">
        <v>1005</v>
      </c>
      <c r="S4546" s="112"/>
      <c r="T4546" s="153">
        <v>4545</v>
      </c>
    </row>
    <row r="4547" spans="1:20" hidden="1">
      <c r="A4547" s="111" t="s">
        <v>4679</v>
      </c>
      <c r="B4547" s="153" t="str">
        <f>IFERROR(VLOOKUP(Proc[[#This Row],[App]],Table2[],3,0),"open")</f>
        <v>ok</v>
      </c>
      <c r="C4547" s="111" t="s">
        <v>369</v>
      </c>
      <c r="D4547" s="152" t="s">
        <v>4701</v>
      </c>
      <c r="E4547" s="152" t="s">
        <v>2826</v>
      </c>
      <c r="F4547" s="153" t="s">
        <v>2826</v>
      </c>
      <c r="G4547" s="111" t="s">
        <v>400</v>
      </c>
      <c r="H4547" s="112" t="str">
        <f>IF(Proc[[#This Row],[type]]="LFF (MDG-F)",MID(Proc[[#This Row],[Obj]],13,10),"")</f>
        <v/>
      </c>
      <c r="I4547" s="152"/>
      <c r="J4547" s="112" t="b">
        <f>Proc[[#This Row],[Requested]]=Proc[[#This Row],[CurrentParent]]</f>
        <v>1</v>
      </c>
      <c r="K4547" s="153" t="str">
        <f>IF(Proc[[#This Row],[Author]]="Marcela Urrego",VLOOKUP(LEFT(Proc[[#This Row],[Requested]],1),Table3[#All],2,0),VLOOKUP(Proc[[#This Row],[Author]],Table4[],2,0))</f>
        <v>HC</v>
      </c>
      <c r="L4547" s="112" t="s">
        <v>4537</v>
      </c>
      <c r="M4547" s="127">
        <v>45961</v>
      </c>
      <c r="N4547" s="128"/>
      <c r="O4547" s="128"/>
      <c r="P4547" s="127" t="str">
        <f ca="1">IF(Proc[[#This Row],[DaysAgeing]]&gt;5,"yep","on track")</f>
        <v>yep</v>
      </c>
      <c r="Q4547" s="2">
        <f ca="1">IF(Proc[[#This Row],[DateClosed]]="",ABS(NETWORKDAYS(Proc[[#This Row],[DateOpened]],TODAY()))-1,ABS(NETWORKDAYS(Proc[[#This Row],[DateOpened]],Proc[[#This Row],[DateClosed]]))-1)</f>
        <v>110</v>
      </c>
      <c r="R4547" s="127" t="s">
        <v>1005</v>
      </c>
      <c r="S4547" s="112"/>
      <c r="T4547" s="153">
        <v>4546</v>
      </c>
    </row>
    <row r="4548" spans="1:20" hidden="1">
      <c r="A4548" s="111" t="s">
        <v>4679</v>
      </c>
      <c r="B4548" s="153" t="str">
        <f>IFERROR(VLOOKUP(Proc[[#This Row],[App]],Table2[],3,0),"open")</f>
        <v>ok</v>
      </c>
      <c r="C4548" s="111" t="s">
        <v>369</v>
      </c>
      <c r="D4548" s="152" t="s">
        <v>4702</v>
      </c>
      <c r="E4548" s="152" t="s">
        <v>2826</v>
      </c>
      <c r="F4548" s="153" t="s">
        <v>2826</v>
      </c>
      <c r="G4548" s="111" t="s">
        <v>400</v>
      </c>
      <c r="H4548" s="112" t="str">
        <f>IF(Proc[[#This Row],[type]]="LFF (MDG-F)",MID(Proc[[#This Row],[Obj]],13,10),"")</f>
        <v/>
      </c>
      <c r="I4548" s="152"/>
      <c r="J4548" s="112" t="b">
        <f>Proc[[#This Row],[Requested]]=Proc[[#This Row],[CurrentParent]]</f>
        <v>1</v>
      </c>
      <c r="K4548" s="153" t="str">
        <f>IF(Proc[[#This Row],[Author]]="Marcela Urrego",VLOOKUP(LEFT(Proc[[#This Row],[Requested]],1),Table3[#All],2,0),VLOOKUP(Proc[[#This Row],[Author]],Table4[],2,0))</f>
        <v>HC</v>
      </c>
      <c r="L4548" s="112" t="s">
        <v>4537</v>
      </c>
      <c r="M4548" s="127">
        <v>45961</v>
      </c>
      <c r="N4548" s="128"/>
      <c r="O4548" s="128"/>
      <c r="P4548" s="127" t="str">
        <f ca="1">IF(Proc[[#This Row],[DaysAgeing]]&gt;5,"yep","on track")</f>
        <v>yep</v>
      </c>
      <c r="Q4548" s="2">
        <f ca="1">IF(Proc[[#This Row],[DateClosed]]="",ABS(NETWORKDAYS(Proc[[#This Row],[DateOpened]],TODAY()))-1,ABS(NETWORKDAYS(Proc[[#This Row],[DateOpened]],Proc[[#This Row],[DateClosed]]))-1)</f>
        <v>110</v>
      </c>
      <c r="R4548" s="127" t="s">
        <v>1005</v>
      </c>
      <c r="S4548" s="112"/>
      <c r="T4548" s="153">
        <v>4547</v>
      </c>
    </row>
    <row r="4549" spans="1:20" hidden="1">
      <c r="A4549" s="111" t="s">
        <v>4679</v>
      </c>
      <c r="B4549" s="153" t="str">
        <f>IFERROR(VLOOKUP(Proc[[#This Row],[App]],Table2[],3,0),"open")</f>
        <v>ok</v>
      </c>
      <c r="C4549" s="111" t="s">
        <v>369</v>
      </c>
      <c r="D4549" s="152" t="s">
        <v>4703</v>
      </c>
      <c r="E4549" s="152" t="s">
        <v>2826</v>
      </c>
      <c r="F4549" s="153" t="s">
        <v>2826</v>
      </c>
      <c r="G4549" s="111" t="s">
        <v>400</v>
      </c>
      <c r="H4549" s="112" t="str">
        <f>IF(Proc[[#This Row],[type]]="LFF (MDG-F)",MID(Proc[[#This Row],[Obj]],13,10),"")</f>
        <v/>
      </c>
      <c r="I4549" s="152"/>
      <c r="J4549" s="112" t="b">
        <f>Proc[[#This Row],[Requested]]=Proc[[#This Row],[CurrentParent]]</f>
        <v>1</v>
      </c>
      <c r="K4549" s="153" t="str">
        <f>IF(Proc[[#This Row],[Author]]="Marcela Urrego",VLOOKUP(LEFT(Proc[[#This Row],[Requested]],1),Table3[#All],2,0),VLOOKUP(Proc[[#This Row],[Author]],Table4[],2,0))</f>
        <v>HC</v>
      </c>
      <c r="L4549" s="112" t="s">
        <v>4537</v>
      </c>
      <c r="M4549" s="127">
        <v>45961</v>
      </c>
      <c r="N4549" s="128"/>
      <c r="O4549" s="128"/>
      <c r="P4549" s="127" t="str">
        <f ca="1">IF(Proc[[#This Row],[DaysAgeing]]&gt;5,"yep","on track")</f>
        <v>yep</v>
      </c>
      <c r="Q4549" s="2">
        <f ca="1">IF(Proc[[#This Row],[DateClosed]]="",ABS(NETWORKDAYS(Proc[[#This Row],[DateOpened]],TODAY()))-1,ABS(NETWORKDAYS(Proc[[#This Row],[DateOpened]],Proc[[#This Row],[DateClosed]]))-1)</f>
        <v>110</v>
      </c>
      <c r="R4549" s="127" t="s">
        <v>1005</v>
      </c>
      <c r="S4549" s="112"/>
      <c r="T4549" s="153">
        <v>4548</v>
      </c>
    </row>
    <row r="4550" spans="1:20" hidden="1">
      <c r="A4550" s="111" t="s">
        <v>4679</v>
      </c>
      <c r="B4550" s="112" t="str">
        <f>IFERROR(VLOOKUP(Proc[[#This Row],[App]],Table2[],3,0),"open")</f>
        <v>ok</v>
      </c>
      <c r="C4550" s="111" t="s">
        <v>369</v>
      </c>
      <c r="D4550" s="152" t="s">
        <v>4704</v>
      </c>
      <c r="E4550" s="152" t="s">
        <v>2826</v>
      </c>
      <c r="F4550" s="112" t="s">
        <v>2826</v>
      </c>
      <c r="G4550" s="111" t="s">
        <v>400</v>
      </c>
      <c r="H4550" s="112" t="str">
        <f>IF(Proc[[#This Row],[type]]="LFF (MDG-F)",MID(Proc[[#This Row],[Obj]],13,10),"")</f>
        <v/>
      </c>
      <c r="I4550" s="152"/>
      <c r="J4550" s="112" t="b">
        <f>Proc[[#This Row],[Requested]]=Proc[[#This Row],[CurrentParent]]</f>
        <v>1</v>
      </c>
      <c r="K4550" s="112" t="str">
        <f>IF(Proc[[#This Row],[Author]]="Marcela Urrego",VLOOKUP(LEFT(Proc[[#This Row],[Requested]],1),Table3[#All],2,0),VLOOKUP(Proc[[#This Row],[Author]],Table4[],2,0))</f>
        <v>HC</v>
      </c>
      <c r="L4550" s="112" t="s">
        <v>4537</v>
      </c>
      <c r="M4550" s="127">
        <v>45961</v>
      </c>
      <c r="N4550" s="128"/>
      <c r="O4550" s="128"/>
      <c r="P4550" s="127" t="str">
        <f ca="1">IF(Proc[[#This Row],[DaysAgeing]]&gt;5,"yep","on track")</f>
        <v>yep</v>
      </c>
      <c r="Q4550" s="2">
        <f ca="1">IF(Proc[[#This Row],[DateClosed]]="",ABS(NETWORKDAYS(Proc[[#This Row],[DateOpened]],TODAY()))-1,ABS(NETWORKDAYS(Proc[[#This Row],[DateOpened]],Proc[[#This Row],[DateClosed]]))-1)</f>
        <v>110</v>
      </c>
      <c r="R4550" s="127" t="s">
        <v>1005</v>
      </c>
      <c r="S4550" s="112"/>
      <c r="T4550" s="153">
        <v>4549</v>
      </c>
    </row>
    <row r="4551" spans="1:20" hidden="1">
      <c r="A4551" s="111" t="s">
        <v>4679</v>
      </c>
      <c r="B4551" s="112" t="str">
        <f>IFERROR(VLOOKUP(Proc[[#This Row],[App]],Table2[],3,0),"open")</f>
        <v>ok</v>
      </c>
      <c r="C4551" s="111" t="s">
        <v>369</v>
      </c>
      <c r="D4551" s="152" t="s">
        <v>4705</v>
      </c>
      <c r="E4551" s="152" t="s">
        <v>2826</v>
      </c>
      <c r="F4551" s="112" t="s">
        <v>2826</v>
      </c>
      <c r="G4551" s="111" t="s">
        <v>400</v>
      </c>
      <c r="H4551" s="112" t="str">
        <f>IF(Proc[[#This Row],[type]]="LFF (MDG-F)",MID(Proc[[#This Row],[Obj]],13,10),"")</f>
        <v/>
      </c>
      <c r="I4551" s="152"/>
      <c r="J4551" s="112" t="b">
        <f>Proc[[#This Row],[Requested]]=Proc[[#This Row],[CurrentParent]]</f>
        <v>1</v>
      </c>
      <c r="K4551" s="112" t="str">
        <f>IF(Proc[[#This Row],[Author]]="Marcela Urrego",VLOOKUP(LEFT(Proc[[#This Row],[Requested]],1),Table3[#All],2,0),VLOOKUP(Proc[[#This Row],[Author]],Table4[],2,0))</f>
        <v>HC</v>
      </c>
      <c r="L4551" s="112" t="s">
        <v>4537</v>
      </c>
      <c r="M4551" s="127">
        <v>45961</v>
      </c>
      <c r="N4551" s="128"/>
      <c r="O4551" s="128"/>
      <c r="P4551" s="127" t="str">
        <f ca="1">IF(Proc[[#This Row],[DaysAgeing]]&gt;5,"yep","on track")</f>
        <v>yep</v>
      </c>
      <c r="Q4551" s="2">
        <f ca="1">IF(Proc[[#This Row],[DateClosed]]="",ABS(NETWORKDAYS(Proc[[#This Row],[DateOpened]],TODAY()))-1,ABS(NETWORKDAYS(Proc[[#This Row],[DateOpened]],Proc[[#This Row],[DateClosed]]))-1)</f>
        <v>110</v>
      </c>
      <c r="R4551" s="127" t="s">
        <v>1005</v>
      </c>
      <c r="S4551" s="112"/>
      <c r="T4551" s="153">
        <v>4550</v>
      </c>
    </row>
    <row r="4552" spans="1:20" hidden="1">
      <c r="A4552" s="111" t="s">
        <v>4679</v>
      </c>
      <c r="B4552" s="153" t="str">
        <f>IFERROR(VLOOKUP(Proc[[#This Row],[App]],Table2[],3,0),"open")</f>
        <v>ok</v>
      </c>
      <c r="C4552" s="111" t="s">
        <v>369</v>
      </c>
      <c r="D4552" s="152" t="s">
        <v>4706</v>
      </c>
      <c r="E4552" s="152" t="s">
        <v>2826</v>
      </c>
      <c r="F4552" s="112" t="s">
        <v>2826</v>
      </c>
      <c r="G4552" s="111" t="s">
        <v>400</v>
      </c>
      <c r="H4552" s="112" t="str">
        <f>IF(Proc[[#This Row],[type]]="LFF (MDG-F)",MID(Proc[[#This Row],[Obj]],13,10),"")</f>
        <v/>
      </c>
      <c r="I4552" s="152"/>
      <c r="J4552" s="112" t="b">
        <f>Proc[[#This Row],[Requested]]=Proc[[#This Row],[CurrentParent]]</f>
        <v>1</v>
      </c>
      <c r="K4552" s="153" t="str">
        <f>IF(Proc[[#This Row],[Author]]="Marcela Urrego",VLOOKUP(LEFT(Proc[[#This Row],[Requested]],1),Table3[#All],2,0),VLOOKUP(Proc[[#This Row],[Author]],Table4[],2,0))</f>
        <v>HC</v>
      </c>
      <c r="L4552" s="112" t="s">
        <v>4537</v>
      </c>
      <c r="M4552" s="127">
        <v>45961</v>
      </c>
      <c r="N4552" s="128"/>
      <c r="O4552" s="128"/>
      <c r="P4552" s="127" t="str">
        <f ca="1">IF(Proc[[#This Row],[DaysAgeing]]&gt;5,"yep","on track")</f>
        <v>yep</v>
      </c>
      <c r="Q4552" s="2">
        <f ca="1">IF(Proc[[#This Row],[DateClosed]]="",ABS(NETWORKDAYS(Proc[[#This Row],[DateOpened]],TODAY()))-1,ABS(NETWORKDAYS(Proc[[#This Row],[DateOpened]],Proc[[#This Row],[DateClosed]]))-1)</f>
        <v>110</v>
      </c>
      <c r="R4552" s="127" t="s">
        <v>1005</v>
      </c>
      <c r="S4552" s="112"/>
      <c r="T4552" s="153">
        <v>4551</v>
      </c>
    </row>
    <row r="4553" spans="1:20" hidden="1">
      <c r="A4553" s="111" t="s">
        <v>4679</v>
      </c>
      <c r="B4553" s="153" t="str">
        <f>IFERROR(VLOOKUP(Proc[[#This Row],[App]],Table2[],3,0),"open")</f>
        <v>ok</v>
      </c>
      <c r="C4553" s="111" t="s">
        <v>369</v>
      </c>
      <c r="D4553" s="152" t="s">
        <v>4707</v>
      </c>
      <c r="E4553" s="152" t="s">
        <v>2826</v>
      </c>
      <c r="F4553" s="112" t="s">
        <v>2826</v>
      </c>
      <c r="G4553" s="111" t="s">
        <v>400</v>
      </c>
      <c r="H4553" s="112" t="str">
        <f>IF(Proc[[#This Row],[type]]="LFF (MDG-F)",MID(Proc[[#This Row],[Obj]],13,10),"")</f>
        <v/>
      </c>
      <c r="I4553" s="152"/>
      <c r="J4553" s="112" t="b">
        <f>Proc[[#This Row],[Requested]]=Proc[[#This Row],[CurrentParent]]</f>
        <v>1</v>
      </c>
      <c r="K4553" s="153" t="str">
        <f>IF(Proc[[#This Row],[Author]]="Marcela Urrego",VLOOKUP(LEFT(Proc[[#This Row],[Requested]],1),Table3[#All],2,0),VLOOKUP(Proc[[#This Row],[Author]],Table4[],2,0))</f>
        <v>HC</v>
      </c>
      <c r="L4553" s="112" t="s">
        <v>4537</v>
      </c>
      <c r="M4553" s="127">
        <v>45961</v>
      </c>
      <c r="N4553" s="128"/>
      <c r="O4553" s="128"/>
      <c r="P4553" s="127" t="str">
        <f ca="1">IF(Proc[[#This Row],[DaysAgeing]]&gt;5,"yep","on track")</f>
        <v>yep</v>
      </c>
      <c r="Q4553" s="2">
        <f ca="1">IF(Proc[[#This Row],[DateClosed]]="",ABS(NETWORKDAYS(Proc[[#This Row],[DateOpened]],TODAY()))-1,ABS(NETWORKDAYS(Proc[[#This Row],[DateOpened]],Proc[[#This Row],[DateClosed]]))-1)</f>
        <v>110</v>
      </c>
      <c r="R4553" s="127" t="s">
        <v>1005</v>
      </c>
      <c r="S4553" s="112"/>
      <c r="T4553" s="153">
        <v>4552</v>
      </c>
    </row>
    <row r="4554" spans="1:20" hidden="1">
      <c r="A4554" s="111" t="s">
        <v>4679</v>
      </c>
      <c r="B4554" s="112" t="str">
        <f>IFERROR(VLOOKUP(Proc[[#This Row],[App]],Table2[],3,0),"open")</f>
        <v>ok</v>
      </c>
      <c r="C4554" s="111" t="s">
        <v>369</v>
      </c>
      <c r="D4554" s="152" t="s">
        <v>4708</v>
      </c>
      <c r="E4554" s="152" t="s">
        <v>2826</v>
      </c>
      <c r="F4554" s="112" t="s">
        <v>2826</v>
      </c>
      <c r="G4554" s="111" t="s">
        <v>400</v>
      </c>
      <c r="H4554" s="112" t="str">
        <f>IF(Proc[[#This Row],[type]]="LFF (MDG-F)",MID(Proc[[#This Row],[Obj]],13,10),"")</f>
        <v/>
      </c>
      <c r="I4554" s="152"/>
      <c r="J4554" s="112" t="b">
        <f>Proc[[#This Row],[Requested]]=Proc[[#This Row],[CurrentParent]]</f>
        <v>1</v>
      </c>
      <c r="K4554" s="112" t="str">
        <f>IF(Proc[[#This Row],[Author]]="Marcela Urrego",VLOOKUP(LEFT(Proc[[#This Row],[Requested]],1),Table3[#All],2,0),VLOOKUP(Proc[[#This Row],[Author]],Table4[],2,0))</f>
        <v>HC</v>
      </c>
      <c r="L4554" s="112" t="s">
        <v>4537</v>
      </c>
      <c r="M4554" s="127">
        <v>45961</v>
      </c>
      <c r="N4554" s="128"/>
      <c r="O4554" s="128"/>
      <c r="P4554" s="127" t="str">
        <f ca="1">IF(Proc[[#This Row],[DaysAgeing]]&gt;5,"yep","on track")</f>
        <v>yep</v>
      </c>
      <c r="Q4554" s="2">
        <f ca="1">IF(Proc[[#This Row],[DateClosed]]="",ABS(NETWORKDAYS(Proc[[#This Row],[DateOpened]],TODAY()))-1,ABS(NETWORKDAYS(Proc[[#This Row],[DateOpened]],Proc[[#This Row],[DateClosed]]))-1)</f>
        <v>110</v>
      </c>
      <c r="R4554" s="127" t="s">
        <v>1005</v>
      </c>
      <c r="S4554" s="112"/>
      <c r="T4554" s="153">
        <v>4553</v>
      </c>
    </row>
    <row r="4555" spans="1:20" hidden="1">
      <c r="A4555" s="111" t="s">
        <v>4679</v>
      </c>
      <c r="B4555" s="153" t="str">
        <f>IFERROR(VLOOKUP(Proc[[#This Row],[App]],Table2[],3,0),"open")</f>
        <v>ok</v>
      </c>
      <c r="C4555" s="111" t="s">
        <v>369</v>
      </c>
      <c r="D4555" s="152" t="s">
        <v>4709</v>
      </c>
      <c r="E4555" s="152" t="s">
        <v>2826</v>
      </c>
      <c r="F4555" s="153" t="s">
        <v>2826</v>
      </c>
      <c r="G4555" s="111" t="s">
        <v>400</v>
      </c>
      <c r="H4555" s="112" t="str">
        <f>IF(Proc[[#This Row],[type]]="LFF (MDG-F)",MID(Proc[[#This Row],[Obj]],13,10),"")</f>
        <v/>
      </c>
      <c r="I4555" s="152"/>
      <c r="J4555" s="112" t="b">
        <f>Proc[[#This Row],[Requested]]=Proc[[#This Row],[CurrentParent]]</f>
        <v>1</v>
      </c>
      <c r="K4555" s="153" t="str">
        <f>IF(Proc[[#This Row],[Author]]="Marcela Urrego",VLOOKUP(LEFT(Proc[[#This Row],[Requested]],1),Table3[#All],2,0),VLOOKUP(Proc[[#This Row],[Author]],Table4[],2,0))</f>
        <v>HC</v>
      </c>
      <c r="L4555" s="153" t="s">
        <v>4537</v>
      </c>
      <c r="M4555" s="127">
        <v>45961</v>
      </c>
      <c r="N4555" s="128"/>
      <c r="O4555" s="128"/>
      <c r="P4555" s="127" t="str">
        <f ca="1">IF(Proc[[#This Row],[DaysAgeing]]&gt;5,"yep","on track")</f>
        <v>yep</v>
      </c>
      <c r="Q4555" s="2">
        <f ca="1">IF(Proc[[#This Row],[DateClosed]]="",ABS(NETWORKDAYS(Proc[[#This Row],[DateOpened]],TODAY()))-1,ABS(NETWORKDAYS(Proc[[#This Row],[DateOpened]],Proc[[#This Row],[DateClosed]]))-1)</f>
        <v>110</v>
      </c>
      <c r="R4555" s="127" t="s">
        <v>1005</v>
      </c>
      <c r="S4555" s="112"/>
      <c r="T4555" s="153">
        <v>4554</v>
      </c>
    </row>
    <row r="4556" spans="1:20" hidden="1">
      <c r="A4556" s="111" t="s">
        <v>4679</v>
      </c>
      <c r="B4556" s="153" t="str">
        <f>IFERROR(VLOOKUP(Proc[[#This Row],[App]],Table2[],3,0),"open")</f>
        <v>ok</v>
      </c>
      <c r="C4556" s="111" t="s">
        <v>369</v>
      </c>
      <c r="D4556" s="152" t="s">
        <v>9620</v>
      </c>
      <c r="E4556" s="152" t="s">
        <v>4711</v>
      </c>
      <c r="F4556" s="153" t="s">
        <v>4711</v>
      </c>
      <c r="G4556" s="111" t="s">
        <v>400</v>
      </c>
      <c r="H4556" s="112" t="str">
        <f>IF(Proc[[#This Row],[type]]="LFF (MDG-F)",MID(Proc[[#This Row],[Obj]],13,10),"")</f>
        <v/>
      </c>
      <c r="I4556" s="152"/>
      <c r="J4556" s="112" t="b">
        <f>Proc[[#This Row],[Requested]]=Proc[[#This Row],[CurrentParent]]</f>
        <v>1</v>
      </c>
      <c r="K4556" s="153" t="str">
        <f>IF(Proc[[#This Row],[Author]]="Marcela Urrego",VLOOKUP(LEFT(Proc[[#This Row],[Requested]],1),Table3[#All],2,0),VLOOKUP(Proc[[#This Row],[Author]],Table4[],2,0))</f>
        <v>HC</v>
      </c>
      <c r="L4556" s="153" t="s">
        <v>4537</v>
      </c>
      <c r="M4556" s="127">
        <v>45961</v>
      </c>
      <c r="N4556" s="128"/>
      <c r="O4556" s="128"/>
      <c r="P4556" s="127" t="str">
        <f ca="1">IF(Proc[[#This Row],[DaysAgeing]]&gt;5,"yep","on track")</f>
        <v>yep</v>
      </c>
      <c r="Q4556" s="2">
        <f ca="1">IF(Proc[[#This Row],[DateClosed]]="",ABS(NETWORKDAYS(Proc[[#This Row],[DateOpened]],TODAY()))-1,ABS(NETWORKDAYS(Proc[[#This Row],[DateOpened]],Proc[[#This Row],[DateClosed]]))-1)</f>
        <v>110</v>
      </c>
      <c r="R4556" s="127" t="s">
        <v>1005</v>
      </c>
      <c r="S4556" s="112"/>
      <c r="T4556" s="153">
        <v>4555</v>
      </c>
    </row>
    <row r="4557" spans="1:20" hidden="1">
      <c r="A4557" s="111" t="s">
        <v>4679</v>
      </c>
      <c r="B4557" s="112" t="str">
        <f>IFERROR(VLOOKUP(Proc[[#This Row],[App]],Table2[],3,0),"open")</f>
        <v>ok</v>
      </c>
      <c r="C4557" s="111" t="s">
        <v>369</v>
      </c>
      <c r="D4557" s="152" t="s">
        <v>9621</v>
      </c>
      <c r="E4557" s="152" t="s">
        <v>2351</v>
      </c>
      <c r="F4557" s="112" t="s">
        <v>2351</v>
      </c>
      <c r="G4557" s="111" t="s">
        <v>400</v>
      </c>
      <c r="H4557" s="112" t="str">
        <f>IF(Proc[[#This Row],[type]]="LFF (MDG-F)",MID(Proc[[#This Row],[Obj]],13,10),"")</f>
        <v/>
      </c>
      <c r="I4557" s="152"/>
      <c r="J4557" s="112" t="b">
        <f>Proc[[#This Row],[Requested]]=Proc[[#This Row],[CurrentParent]]</f>
        <v>1</v>
      </c>
      <c r="K4557" s="112" t="str">
        <f>IF(Proc[[#This Row],[Author]]="Marcela Urrego",VLOOKUP(LEFT(Proc[[#This Row],[Requested]],1),Table3[#All],2,0),VLOOKUP(Proc[[#This Row],[Author]],Table4[],2,0))</f>
        <v>HC</v>
      </c>
      <c r="L4557" s="112" t="s">
        <v>4537</v>
      </c>
      <c r="M4557" s="127">
        <v>45961</v>
      </c>
      <c r="N4557" s="128"/>
      <c r="O4557" s="128"/>
      <c r="P4557" s="127" t="str">
        <f ca="1">IF(Proc[[#This Row],[DaysAgeing]]&gt;5,"yep","on track")</f>
        <v>yep</v>
      </c>
      <c r="Q4557" s="2">
        <f ca="1">IF(Proc[[#This Row],[DateClosed]]="",ABS(NETWORKDAYS(Proc[[#This Row],[DateOpened]],TODAY()))-1,ABS(NETWORKDAYS(Proc[[#This Row],[DateOpened]],Proc[[#This Row],[DateClosed]]))-1)</f>
        <v>110</v>
      </c>
      <c r="R4557" s="127" t="s">
        <v>1005</v>
      </c>
      <c r="S4557" s="112"/>
      <c r="T4557" s="153">
        <v>4556</v>
      </c>
    </row>
    <row r="4558" spans="1:20" hidden="1">
      <c r="A4558" s="111" t="s">
        <v>4679</v>
      </c>
      <c r="B4558" s="112" t="str">
        <f>IFERROR(VLOOKUP(Proc[[#This Row],[App]],Table2[],3,0),"open")</f>
        <v>ok</v>
      </c>
      <c r="C4558" s="111" t="s">
        <v>369</v>
      </c>
      <c r="D4558" s="152" t="s">
        <v>9622</v>
      </c>
      <c r="E4558" s="152" t="s">
        <v>2351</v>
      </c>
      <c r="F4558" s="112" t="s">
        <v>2351</v>
      </c>
      <c r="G4558" s="111" t="s">
        <v>400</v>
      </c>
      <c r="H4558" s="112" t="str">
        <f>IF(Proc[[#This Row],[type]]="LFF (MDG-F)",MID(Proc[[#This Row],[Obj]],13,10),"")</f>
        <v/>
      </c>
      <c r="I4558" s="152"/>
      <c r="J4558" s="112" t="b">
        <f>Proc[[#This Row],[Requested]]=Proc[[#This Row],[CurrentParent]]</f>
        <v>1</v>
      </c>
      <c r="K4558" s="112" t="str">
        <f>IF(Proc[[#This Row],[Author]]="Marcela Urrego",VLOOKUP(LEFT(Proc[[#This Row],[Requested]],1),Table3[#All],2,0),VLOOKUP(Proc[[#This Row],[Author]],Table4[],2,0))</f>
        <v>HC</v>
      </c>
      <c r="L4558" s="112" t="s">
        <v>4537</v>
      </c>
      <c r="M4558" s="127">
        <v>45961</v>
      </c>
      <c r="N4558" s="128"/>
      <c r="O4558" s="128"/>
      <c r="P4558" s="127" t="str">
        <f ca="1">IF(Proc[[#This Row],[DaysAgeing]]&gt;5,"yep","on track")</f>
        <v>yep</v>
      </c>
      <c r="Q4558" s="2">
        <f ca="1">IF(Proc[[#This Row],[DateClosed]]="",ABS(NETWORKDAYS(Proc[[#This Row],[DateOpened]],TODAY()))-1,ABS(NETWORKDAYS(Proc[[#This Row],[DateOpened]],Proc[[#This Row],[DateClosed]]))-1)</f>
        <v>110</v>
      </c>
      <c r="R4558" s="127" t="s">
        <v>1005</v>
      </c>
      <c r="S4558" s="112"/>
      <c r="T4558" s="153">
        <v>4557</v>
      </c>
    </row>
    <row r="4559" spans="1:20" hidden="1">
      <c r="A4559" t="s">
        <v>4712</v>
      </c>
      <c r="B4559" s="153" t="str">
        <f>IFERROR(VLOOKUP(Proc[[#This Row],[App]],Table2[],3,0),"open")</f>
        <v>ok</v>
      </c>
      <c r="C4559" s="111" t="s">
        <v>369</v>
      </c>
      <c r="D4559" s="152" t="s">
        <v>4713</v>
      </c>
      <c r="E4559" s="152" t="s">
        <v>2205</v>
      </c>
      <c r="F4559" s="111" t="s">
        <v>2205</v>
      </c>
      <c r="G4559" t="s">
        <v>406</v>
      </c>
      <c r="H4559" s="112" t="str">
        <f>IF(Proc[[#This Row],[type]]="LFF (MDG-F)",MID(Proc[[#This Row],[Obj]],13,10),"")</f>
        <v>CH01GFO001</v>
      </c>
      <c r="I4559" s="152"/>
      <c r="J4559" s="112" t="b">
        <f>Proc[[#This Row],[Requested]]=Proc[[#This Row],[CurrentParent]]</f>
        <v>1</v>
      </c>
      <c r="K4559" s="153" t="str">
        <f>IF(Proc[[#This Row],[Author]]="Marcela Urrego",VLOOKUP(LEFT(Proc[[#This Row],[Requested]],1),Table3[#All],2,0),VLOOKUP(Proc[[#This Row],[Author]],Table4[],2,0))</f>
        <v>MGF</v>
      </c>
      <c r="L4559" s="153" t="s">
        <v>4537</v>
      </c>
      <c r="M4559" s="127">
        <v>45961</v>
      </c>
      <c r="N4559" s="128"/>
      <c r="O4559" s="128"/>
      <c r="P4559" s="127" t="str">
        <f ca="1">IF(Proc[[#This Row],[DaysAgeing]]&gt;5,"yep","on track")</f>
        <v>yep</v>
      </c>
      <c r="Q4559" s="2">
        <f ca="1">IF(Proc[[#This Row],[DateClosed]]="",ABS(NETWORKDAYS(Proc[[#This Row],[DateOpened]],TODAY()))-1,ABS(NETWORKDAYS(Proc[[#This Row],[DateOpened]],Proc[[#This Row],[DateClosed]]))-1)</f>
        <v>110</v>
      </c>
      <c r="R4559" s="127" t="s">
        <v>514</v>
      </c>
      <c r="S4559" s="112"/>
      <c r="T4559" s="153">
        <v>4558</v>
      </c>
    </row>
    <row r="4560" spans="1:20" hidden="1">
      <c r="A4560" s="111" t="s">
        <v>4712</v>
      </c>
      <c r="B4560" s="153" t="str">
        <f>IFERROR(VLOOKUP(Proc[[#This Row],[App]],Table2[],3,0),"open")</f>
        <v>ok</v>
      </c>
      <c r="C4560" s="111" t="s">
        <v>369</v>
      </c>
      <c r="D4560" s="152" t="s">
        <v>4714</v>
      </c>
      <c r="E4560" s="152" t="s">
        <v>2205</v>
      </c>
      <c r="F4560" s="111" t="s">
        <v>2205</v>
      </c>
      <c r="G4560" s="111" t="s">
        <v>406</v>
      </c>
      <c r="H4560" s="112" t="str">
        <f>IF(Proc[[#This Row],[type]]="LFF (MDG-F)",MID(Proc[[#This Row],[Obj]],13,10),"")</f>
        <v>CH50GIT040</v>
      </c>
      <c r="I4560" s="152"/>
      <c r="J4560" s="112" t="b">
        <f>Proc[[#This Row],[Requested]]=Proc[[#This Row],[CurrentParent]]</f>
        <v>1</v>
      </c>
      <c r="K4560" s="153" t="str">
        <f>IF(Proc[[#This Row],[Author]]="Marcela Urrego",VLOOKUP(LEFT(Proc[[#This Row],[Requested]],1),Table3[#All],2,0),VLOOKUP(Proc[[#This Row],[Author]],Table4[],2,0))</f>
        <v>MGF</v>
      </c>
      <c r="L4560" s="153" t="s">
        <v>4537</v>
      </c>
      <c r="M4560" s="127">
        <v>45961</v>
      </c>
      <c r="N4560" s="128"/>
      <c r="O4560" s="128"/>
      <c r="P4560" s="127" t="str">
        <f ca="1">IF(Proc[[#This Row],[DaysAgeing]]&gt;5,"yep","on track")</f>
        <v>yep</v>
      </c>
      <c r="Q4560" s="2">
        <f ca="1">IF(Proc[[#This Row],[DateClosed]]="",ABS(NETWORKDAYS(Proc[[#This Row],[DateOpened]],TODAY()))-1,ABS(NETWORKDAYS(Proc[[#This Row],[DateOpened]],Proc[[#This Row],[DateClosed]]))-1)</f>
        <v>110</v>
      </c>
      <c r="R4560" s="127" t="s">
        <v>514</v>
      </c>
      <c r="S4560" s="112"/>
      <c r="T4560" s="153">
        <v>4559</v>
      </c>
    </row>
    <row r="4561" spans="1:20" hidden="1">
      <c r="A4561" s="111" t="s">
        <v>4712</v>
      </c>
      <c r="B4561" s="112" t="str">
        <f>IFERROR(VLOOKUP(Proc[[#This Row],[App]],Table2[],3,0),"open")</f>
        <v>ok</v>
      </c>
      <c r="C4561" s="111" t="s">
        <v>369</v>
      </c>
      <c r="D4561" s="152" t="s">
        <v>4715</v>
      </c>
      <c r="E4561" s="152" t="s">
        <v>2205</v>
      </c>
      <c r="F4561" s="152" t="s">
        <v>2205</v>
      </c>
      <c r="G4561" s="111" t="s">
        <v>406</v>
      </c>
      <c r="H4561" s="112" t="str">
        <f>IF(Proc[[#This Row],[type]]="LFF (MDG-F)",MID(Proc[[#This Row],[Obj]],13,10),"")</f>
        <v>CH50GM2100</v>
      </c>
      <c r="I4561" s="152"/>
      <c r="J4561" s="112" t="b">
        <f>Proc[[#This Row],[Requested]]=Proc[[#This Row],[CurrentParent]]</f>
        <v>1</v>
      </c>
      <c r="K4561" s="112" t="str">
        <f>IF(Proc[[#This Row],[Author]]="Marcela Urrego",VLOOKUP(LEFT(Proc[[#This Row],[Requested]],1),Table3[#All],2,0),VLOOKUP(Proc[[#This Row],[Author]],Table4[],2,0))</f>
        <v>MGF</v>
      </c>
      <c r="L4561" s="112" t="s">
        <v>4537</v>
      </c>
      <c r="M4561" s="127">
        <v>45961</v>
      </c>
      <c r="N4561" s="128"/>
      <c r="O4561" s="128"/>
      <c r="P4561" s="127" t="str">
        <f ca="1">IF(Proc[[#This Row],[DaysAgeing]]&gt;5,"yep","on track")</f>
        <v>yep</v>
      </c>
      <c r="Q4561" s="2">
        <f ca="1">IF(Proc[[#This Row],[DateClosed]]="",ABS(NETWORKDAYS(Proc[[#This Row],[DateOpened]],TODAY()))-1,ABS(NETWORKDAYS(Proc[[#This Row],[DateOpened]],Proc[[#This Row],[DateClosed]]))-1)</f>
        <v>110</v>
      </c>
      <c r="R4561" s="127" t="s">
        <v>514</v>
      </c>
      <c r="S4561" s="112"/>
      <c r="T4561" s="153">
        <v>4560</v>
      </c>
    </row>
    <row r="4562" spans="1:20" hidden="1">
      <c r="A4562" s="111" t="s">
        <v>4712</v>
      </c>
      <c r="B4562" s="153" t="str">
        <f>IFERROR(VLOOKUP(Proc[[#This Row],[App]],Table2[],3,0),"open")</f>
        <v>ok</v>
      </c>
      <c r="C4562" s="111" t="s">
        <v>369</v>
      </c>
      <c r="D4562" s="152" t="s">
        <v>4716</v>
      </c>
      <c r="E4562" s="152" t="s">
        <v>2205</v>
      </c>
      <c r="F4562" s="111" t="s">
        <v>2205</v>
      </c>
      <c r="G4562" s="111" t="s">
        <v>406</v>
      </c>
      <c r="H4562" s="112" t="str">
        <f>IF(Proc[[#This Row],[type]]="LFF (MDG-F)",MID(Proc[[#This Row],[Obj]],13,10),"")</f>
        <v>CH50GM2200</v>
      </c>
      <c r="I4562" s="152"/>
      <c r="J4562" s="112" t="b">
        <f>Proc[[#This Row],[Requested]]=Proc[[#This Row],[CurrentParent]]</f>
        <v>1</v>
      </c>
      <c r="K4562" s="153" t="str">
        <f>IF(Proc[[#This Row],[Author]]="Marcela Urrego",VLOOKUP(LEFT(Proc[[#This Row],[Requested]],1),Table3[#All],2,0),VLOOKUP(Proc[[#This Row],[Author]],Table4[],2,0))</f>
        <v>MGF</v>
      </c>
      <c r="L4562" s="112" t="s">
        <v>4537</v>
      </c>
      <c r="M4562" s="127">
        <v>45961</v>
      </c>
      <c r="N4562" s="128"/>
      <c r="O4562" s="128"/>
      <c r="P4562" s="127" t="str">
        <f ca="1">IF(Proc[[#This Row],[DaysAgeing]]&gt;5,"yep","on track")</f>
        <v>yep</v>
      </c>
      <c r="Q4562" s="2">
        <f ca="1">IF(Proc[[#This Row],[DateClosed]]="",ABS(NETWORKDAYS(Proc[[#This Row],[DateOpened]],TODAY()))-1,ABS(NETWORKDAYS(Proc[[#This Row],[DateOpened]],Proc[[#This Row],[DateClosed]]))-1)</f>
        <v>110</v>
      </c>
      <c r="R4562" s="127" t="s">
        <v>514</v>
      </c>
      <c r="S4562" s="112"/>
      <c r="T4562" s="153">
        <v>4561</v>
      </c>
    </row>
    <row r="4563" spans="1:20" hidden="1">
      <c r="A4563" s="111" t="s">
        <v>4712</v>
      </c>
      <c r="B4563" s="112" t="str">
        <f>IFERROR(VLOOKUP(Proc[[#This Row],[App]],Table2[],3,0),"open")</f>
        <v>ok</v>
      </c>
      <c r="C4563" s="111" t="s">
        <v>369</v>
      </c>
      <c r="D4563" s="152" t="s">
        <v>4717</v>
      </c>
      <c r="E4563" s="152" t="s">
        <v>2205</v>
      </c>
      <c r="F4563" s="152" t="s">
        <v>2205</v>
      </c>
      <c r="G4563" s="111" t="s">
        <v>406</v>
      </c>
      <c r="H4563" s="112" t="str">
        <f>IF(Proc[[#This Row],[type]]="LFF (MDG-F)",MID(Proc[[#This Row],[Obj]],13,10),"")</f>
        <v>CH50GM2201</v>
      </c>
      <c r="I4563" s="152"/>
      <c r="J4563" s="112" t="b">
        <f>Proc[[#This Row],[Requested]]=Proc[[#This Row],[CurrentParent]]</f>
        <v>1</v>
      </c>
      <c r="K4563" s="112" t="str">
        <f>IF(Proc[[#This Row],[Author]]="Marcela Urrego",VLOOKUP(LEFT(Proc[[#This Row],[Requested]],1),Table3[#All],2,0),VLOOKUP(Proc[[#This Row],[Author]],Table4[],2,0))</f>
        <v>MGF</v>
      </c>
      <c r="L4563" s="112" t="s">
        <v>4537</v>
      </c>
      <c r="M4563" s="127">
        <v>45961</v>
      </c>
      <c r="N4563" s="128"/>
      <c r="O4563" s="128"/>
      <c r="P4563" s="127" t="str">
        <f ca="1">IF(Proc[[#This Row],[DaysAgeing]]&gt;5,"yep","on track")</f>
        <v>yep</v>
      </c>
      <c r="Q4563" s="2">
        <f ca="1">IF(Proc[[#This Row],[DateClosed]]="",ABS(NETWORKDAYS(Proc[[#This Row],[DateOpened]],TODAY()))-1,ABS(NETWORKDAYS(Proc[[#This Row],[DateOpened]],Proc[[#This Row],[DateClosed]]))-1)</f>
        <v>110</v>
      </c>
      <c r="R4563" s="127" t="s">
        <v>514</v>
      </c>
      <c r="S4563" s="112"/>
      <c r="T4563" s="153">
        <v>4562</v>
      </c>
    </row>
    <row r="4564" spans="1:20" hidden="1">
      <c r="A4564" s="111" t="s">
        <v>4712</v>
      </c>
      <c r="B4564" s="153" t="str">
        <f>IFERROR(VLOOKUP(Proc[[#This Row],[App]],Table2[],3,0),"open")</f>
        <v>ok</v>
      </c>
      <c r="C4564" s="111" t="s">
        <v>369</v>
      </c>
      <c r="D4564" s="152" t="s">
        <v>4718</v>
      </c>
      <c r="E4564" s="152" t="s">
        <v>2205</v>
      </c>
      <c r="F4564" s="111" t="s">
        <v>2205</v>
      </c>
      <c r="G4564" s="111" t="s">
        <v>406</v>
      </c>
      <c r="H4564" s="112" t="str">
        <f>IF(Proc[[#This Row],[type]]="LFF (MDG-F)",MID(Proc[[#This Row],[Obj]],13,10),"")</f>
        <v>CH50L98043</v>
      </c>
      <c r="I4564" s="152"/>
      <c r="J4564" s="112" t="b">
        <f>Proc[[#This Row],[Requested]]=Proc[[#This Row],[CurrentParent]]</f>
        <v>1</v>
      </c>
      <c r="K4564" s="153" t="str">
        <f>IF(Proc[[#This Row],[Author]]="Marcela Urrego",VLOOKUP(LEFT(Proc[[#This Row],[Requested]],1),Table3[#All],2,0),VLOOKUP(Proc[[#This Row],[Author]],Table4[],2,0))</f>
        <v>MGF</v>
      </c>
      <c r="L4564" s="153" t="s">
        <v>4537</v>
      </c>
      <c r="M4564" s="127">
        <v>45961</v>
      </c>
      <c r="N4564" s="128"/>
      <c r="O4564" s="128"/>
      <c r="P4564" s="127" t="str">
        <f ca="1">IF(Proc[[#This Row],[DaysAgeing]]&gt;5,"yep","on track")</f>
        <v>yep</v>
      </c>
      <c r="Q4564" s="2">
        <f ca="1">IF(Proc[[#This Row],[DateClosed]]="",ABS(NETWORKDAYS(Proc[[#This Row],[DateOpened]],TODAY()))-1,ABS(NETWORKDAYS(Proc[[#This Row],[DateOpened]],Proc[[#This Row],[DateClosed]]))-1)</f>
        <v>110</v>
      </c>
      <c r="R4564" s="127" t="s">
        <v>514</v>
      </c>
      <c r="S4564" s="112"/>
      <c r="T4564" s="153">
        <v>4563</v>
      </c>
    </row>
    <row r="4565" spans="1:20" hidden="1">
      <c r="A4565" s="111" t="s">
        <v>4712</v>
      </c>
      <c r="B4565" s="112" t="str">
        <f>IFERROR(VLOOKUP(Proc[[#This Row],[App]],Table2[],3,0),"open")</f>
        <v>ok</v>
      </c>
      <c r="C4565" s="111" t="s">
        <v>369</v>
      </c>
      <c r="D4565" s="152" t="s">
        <v>4719</v>
      </c>
      <c r="E4565" s="152" t="s">
        <v>2205</v>
      </c>
      <c r="F4565" s="152" t="s">
        <v>2205</v>
      </c>
      <c r="G4565" s="111" t="s">
        <v>406</v>
      </c>
      <c r="H4565" s="112" t="str">
        <f>IF(Proc[[#This Row],[type]]="LFF (MDG-F)",MID(Proc[[#This Row],[Obj]],13,10),"")</f>
        <v>CH65GIT022</v>
      </c>
      <c r="I4565" s="152"/>
      <c r="J4565" s="112" t="b">
        <f>Proc[[#This Row],[Requested]]=Proc[[#This Row],[CurrentParent]]</f>
        <v>1</v>
      </c>
      <c r="K4565" s="112" t="str">
        <f>IF(Proc[[#This Row],[Author]]="Marcela Urrego",VLOOKUP(LEFT(Proc[[#This Row],[Requested]],1),Table3[#All],2,0),VLOOKUP(Proc[[#This Row],[Author]],Table4[],2,0))</f>
        <v>MGF</v>
      </c>
      <c r="L4565" s="112" t="s">
        <v>4537</v>
      </c>
      <c r="M4565" s="127">
        <v>45961</v>
      </c>
      <c r="N4565" s="128"/>
      <c r="O4565" s="128"/>
      <c r="P4565" s="127" t="str">
        <f ca="1">IF(Proc[[#This Row],[DaysAgeing]]&gt;5,"yep","on track")</f>
        <v>yep</v>
      </c>
      <c r="Q4565" s="2">
        <f ca="1">IF(Proc[[#This Row],[DateClosed]]="",ABS(NETWORKDAYS(Proc[[#This Row],[DateOpened]],TODAY()))-1,ABS(NETWORKDAYS(Proc[[#This Row],[DateOpened]],Proc[[#This Row],[DateClosed]]))-1)</f>
        <v>110</v>
      </c>
      <c r="R4565" s="127" t="s">
        <v>514</v>
      </c>
      <c r="S4565" s="112"/>
      <c r="T4565" s="153">
        <v>4564</v>
      </c>
    </row>
    <row r="4566" spans="1:20" hidden="1">
      <c r="A4566" s="111" t="s">
        <v>4712</v>
      </c>
      <c r="B4566" s="112" t="str">
        <f>IFERROR(VLOOKUP(Proc[[#This Row],[App]],Table2[],3,0),"open")</f>
        <v>ok</v>
      </c>
      <c r="C4566" s="111" t="s">
        <v>369</v>
      </c>
      <c r="D4566" s="152" t="s">
        <v>4720</v>
      </c>
      <c r="E4566" s="152" t="s">
        <v>2205</v>
      </c>
      <c r="F4566" s="152" t="s">
        <v>2205</v>
      </c>
      <c r="G4566" s="111" t="s">
        <v>406</v>
      </c>
      <c r="H4566" s="112" t="str">
        <f>IF(Proc[[#This Row],[type]]="LFF (MDG-F)",MID(Proc[[#This Row],[Obj]],13,10),"")</f>
        <v>CH65GM2100</v>
      </c>
      <c r="I4566" s="152"/>
      <c r="J4566" s="112" t="b">
        <f>Proc[[#This Row],[Requested]]=Proc[[#This Row],[CurrentParent]]</f>
        <v>1</v>
      </c>
      <c r="K4566" s="112" t="str">
        <f>IF(Proc[[#This Row],[Author]]="Marcela Urrego",VLOOKUP(LEFT(Proc[[#This Row],[Requested]],1),Table3[#All],2,0),VLOOKUP(Proc[[#This Row],[Author]],Table4[],2,0))</f>
        <v>MGF</v>
      </c>
      <c r="L4566" s="112" t="s">
        <v>4537</v>
      </c>
      <c r="M4566" s="127">
        <v>45961</v>
      </c>
      <c r="N4566" s="128"/>
      <c r="O4566" s="128"/>
      <c r="P4566" s="127" t="str">
        <f ca="1">IF(Proc[[#This Row],[DaysAgeing]]&gt;5,"yep","on track")</f>
        <v>yep</v>
      </c>
      <c r="Q4566" s="2">
        <f ca="1">IF(Proc[[#This Row],[DateClosed]]="",ABS(NETWORKDAYS(Proc[[#This Row],[DateOpened]],TODAY()))-1,ABS(NETWORKDAYS(Proc[[#This Row],[DateOpened]],Proc[[#This Row],[DateClosed]]))-1)</f>
        <v>110</v>
      </c>
      <c r="R4566" s="127" t="s">
        <v>514</v>
      </c>
      <c r="S4566" s="112"/>
      <c r="T4566" s="153">
        <v>4565</v>
      </c>
    </row>
    <row r="4567" spans="1:20" hidden="1">
      <c r="A4567" s="111" t="s">
        <v>4712</v>
      </c>
      <c r="B4567" s="153" t="str">
        <f>IFERROR(VLOOKUP(Proc[[#This Row],[App]],Table2[],3,0),"open")</f>
        <v>ok</v>
      </c>
      <c r="C4567" s="111" t="s">
        <v>369</v>
      </c>
      <c r="D4567" s="152" t="s">
        <v>4721</v>
      </c>
      <c r="E4567" s="152" t="s">
        <v>2205</v>
      </c>
      <c r="F4567" s="111" t="s">
        <v>2205</v>
      </c>
      <c r="G4567" s="111" t="s">
        <v>406</v>
      </c>
      <c r="H4567" s="112" t="str">
        <f>IF(Proc[[#This Row],[type]]="LFF (MDG-F)",MID(Proc[[#This Row],[Obj]],13,10),"")</f>
        <v>CH65GM2201</v>
      </c>
      <c r="I4567" s="152"/>
      <c r="J4567" s="112" t="b">
        <f>Proc[[#This Row],[Requested]]=Proc[[#This Row],[CurrentParent]]</f>
        <v>1</v>
      </c>
      <c r="K4567" s="153" t="str">
        <f>IF(Proc[[#This Row],[Author]]="Marcela Urrego",VLOOKUP(LEFT(Proc[[#This Row],[Requested]],1),Table3[#All],2,0),VLOOKUP(Proc[[#This Row],[Author]],Table4[],2,0))</f>
        <v>MGF</v>
      </c>
      <c r="L4567" s="112" t="s">
        <v>4537</v>
      </c>
      <c r="M4567" s="127">
        <v>45961</v>
      </c>
      <c r="N4567" s="128"/>
      <c r="O4567" s="128"/>
      <c r="P4567" s="127" t="str">
        <f ca="1">IF(Proc[[#This Row],[DaysAgeing]]&gt;5,"yep","on track")</f>
        <v>yep</v>
      </c>
      <c r="Q4567" s="2">
        <f ca="1">IF(Proc[[#This Row],[DateClosed]]="",ABS(NETWORKDAYS(Proc[[#This Row],[DateOpened]],TODAY()))-1,ABS(NETWORKDAYS(Proc[[#This Row],[DateOpened]],Proc[[#This Row],[DateClosed]]))-1)</f>
        <v>110</v>
      </c>
      <c r="R4567" s="127" t="s">
        <v>514</v>
      </c>
      <c r="S4567" s="112"/>
      <c r="T4567" s="153">
        <v>4566</v>
      </c>
    </row>
    <row r="4568" spans="1:20" hidden="1">
      <c r="A4568" s="111" t="s">
        <v>4712</v>
      </c>
      <c r="B4568" s="153" t="str">
        <f>IFERROR(VLOOKUP(Proc[[#This Row],[App]],Table2[],3,0),"open")</f>
        <v>ok</v>
      </c>
      <c r="C4568" s="111" t="s">
        <v>369</v>
      </c>
      <c r="D4568" s="152" t="s">
        <v>4722</v>
      </c>
      <c r="E4568" s="152" t="s">
        <v>2205</v>
      </c>
      <c r="F4568" s="111" t="s">
        <v>2205</v>
      </c>
      <c r="G4568" s="111" t="s">
        <v>406</v>
      </c>
      <c r="H4568" s="112" t="str">
        <f>IF(Proc[[#This Row],[type]]="LFF (MDG-F)",MID(Proc[[#This Row],[Obj]],13,10),"")</f>
        <v>CH65GM4100</v>
      </c>
      <c r="I4568" s="152"/>
      <c r="J4568" s="112" t="b">
        <f>Proc[[#This Row],[Requested]]=Proc[[#This Row],[CurrentParent]]</f>
        <v>1</v>
      </c>
      <c r="K4568" s="153" t="str">
        <f>IF(Proc[[#This Row],[Author]]="Marcela Urrego",VLOOKUP(LEFT(Proc[[#This Row],[Requested]],1),Table3[#All],2,0),VLOOKUP(Proc[[#This Row],[Author]],Table4[],2,0))</f>
        <v>MGF</v>
      </c>
      <c r="L4568" s="112" t="s">
        <v>4537</v>
      </c>
      <c r="M4568" s="127">
        <v>45961</v>
      </c>
      <c r="N4568" s="128"/>
      <c r="O4568" s="128"/>
      <c r="P4568" s="127" t="str">
        <f ca="1">IF(Proc[[#This Row],[DaysAgeing]]&gt;5,"yep","on track")</f>
        <v>yep</v>
      </c>
      <c r="Q4568" s="2">
        <f ca="1">IF(Proc[[#This Row],[DateClosed]]="",ABS(NETWORKDAYS(Proc[[#This Row],[DateOpened]],TODAY()))-1,ABS(NETWORKDAYS(Proc[[#This Row],[DateOpened]],Proc[[#This Row],[DateClosed]]))-1)</f>
        <v>110</v>
      </c>
      <c r="R4568" s="127" t="s">
        <v>514</v>
      </c>
      <c r="S4568" s="112"/>
      <c r="T4568" s="153">
        <v>4567</v>
      </c>
    </row>
    <row r="4569" spans="1:20" hidden="1">
      <c r="A4569" s="111" t="s">
        <v>4712</v>
      </c>
      <c r="B4569" s="112" t="str">
        <f>IFERROR(VLOOKUP(Proc[[#This Row],[App]],Table2[],3,0),"open")</f>
        <v>ok</v>
      </c>
      <c r="C4569" s="111" t="s">
        <v>369</v>
      </c>
      <c r="D4569" s="152" t="s">
        <v>4723</v>
      </c>
      <c r="E4569" s="152" t="s">
        <v>2205</v>
      </c>
      <c r="F4569" s="152" t="s">
        <v>2205</v>
      </c>
      <c r="G4569" s="111" t="s">
        <v>406</v>
      </c>
      <c r="H4569" s="112" t="str">
        <f>IF(Proc[[#This Row],[type]]="LFF (MDG-F)",MID(Proc[[#This Row],[Obj]],13,10),"")</f>
        <v>CH75GIT040</v>
      </c>
      <c r="I4569" s="152"/>
      <c r="J4569" s="112" t="b">
        <f>Proc[[#This Row],[Requested]]=Proc[[#This Row],[CurrentParent]]</f>
        <v>1</v>
      </c>
      <c r="K4569" s="112" t="str">
        <f>IF(Proc[[#This Row],[Author]]="Marcela Urrego",VLOOKUP(LEFT(Proc[[#This Row],[Requested]],1),Table3[#All],2,0),VLOOKUP(Proc[[#This Row],[Author]],Table4[],2,0))</f>
        <v>MGF</v>
      </c>
      <c r="L4569" s="112" t="s">
        <v>4537</v>
      </c>
      <c r="M4569" s="127">
        <v>45961</v>
      </c>
      <c r="N4569" s="128"/>
      <c r="O4569" s="128"/>
      <c r="P4569" s="127" t="str">
        <f ca="1">IF(Proc[[#This Row],[DaysAgeing]]&gt;5,"yep","on track")</f>
        <v>yep</v>
      </c>
      <c r="Q4569" s="2">
        <f ca="1">IF(Proc[[#This Row],[DateClosed]]="",ABS(NETWORKDAYS(Proc[[#This Row],[DateOpened]],TODAY()))-1,ABS(NETWORKDAYS(Proc[[#This Row],[DateOpened]],Proc[[#This Row],[DateClosed]]))-1)</f>
        <v>110</v>
      </c>
      <c r="R4569" s="127" t="s">
        <v>514</v>
      </c>
      <c r="S4569" s="112"/>
      <c r="T4569" s="153">
        <v>4568</v>
      </c>
    </row>
    <row r="4570" spans="1:20" hidden="1">
      <c r="A4570" s="111" t="s">
        <v>4712</v>
      </c>
      <c r="B4570" s="112" t="str">
        <f>IFERROR(VLOOKUP(Proc[[#This Row],[App]],Table2[],3,0),"open")</f>
        <v>ok</v>
      </c>
      <c r="C4570" s="111" t="s">
        <v>369</v>
      </c>
      <c r="D4570" s="152" t="s">
        <v>4724</v>
      </c>
      <c r="E4570" s="152" t="s">
        <v>2205</v>
      </c>
      <c r="F4570" s="152" t="s">
        <v>2205</v>
      </c>
      <c r="G4570" s="111" t="s">
        <v>406</v>
      </c>
      <c r="H4570" s="112" t="str">
        <f>IF(Proc[[#This Row],[type]]="LFF (MDG-F)",MID(Proc[[#This Row],[Obj]],13,10),"")</f>
        <v>CH75GM2100</v>
      </c>
      <c r="I4570" s="152"/>
      <c r="J4570" s="112" t="b">
        <f>Proc[[#This Row],[Requested]]=Proc[[#This Row],[CurrentParent]]</f>
        <v>1</v>
      </c>
      <c r="K4570" s="112" t="str">
        <f>IF(Proc[[#This Row],[Author]]="Marcela Urrego",VLOOKUP(LEFT(Proc[[#This Row],[Requested]],1),Table3[#All],2,0),VLOOKUP(Proc[[#This Row],[Author]],Table4[],2,0))</f>
        <v>MGF</v>
      </c>
      <c r="L4570" s="112" t="s">
        <v>4537</v>
      </c>
      <c r="M4570" s="127">
        <v>45961</v>
      </c>
      <c r="N4570" s="128"/>
      <c r="O4570" s="128"/>
      <c r="P4570" s="127" t="str">
        <f ca="1">IF(Proc[[#This Row],[DaysAgeing]]&gt;5,"yep","on track")</f>
        <v>yep</v>
      </c>
      <c r="Q4570" s="2">
        <f ca="1">IF(Proc[[#This Row],[DateClosed]]="",ABS(NETWORKDAYS(Proc[[#This Row],[DateOpened]],TODAY()))-1,ABS(NETWORKDAYS(Proc[[#This Row],[DateOpened]],Proc[[#This Row],[DateClosed]]))-1)</f>
        <v>110</v>
      </c>
      <c r="R4570" s="127" t="s">
        <v>514</v>
      </c>
      <c r="S4570" s="112"/>
      <c r="T4570" s="153">
        <v>4569</v>
      </c>
    </row>
    <row r="4571" spans="1:20" hidden="1">
      <c r="A4571" s="111" t="s">
        <v>4712</v>
      </c>
      <c r="B4571" s="153" t="str">
        <f>IFERROR(VLOOKUP(Proc[[#This Row],[App]],Table2[],3,0),"open")</f>
        <v>ok</v>
      </c>
      <c r="C4571" s="111" t="s">
        <v>369</v>
      </c>
      <c r="D4571" s="152" t="s">
        <v>4725</v>
      </c>
      <c r="E4571" s="152" t="s">
        <v>2205</v>
      </c>
      <c r="F4571" s="111" t="s">
        <v>2205</v>
      </c>
      <c r="G4571" s="111" t="s">
        <v>406</v>
      </c>
      <c r="H4571" s="112" t="str">
        <f>IF(Proc[[#This Row],[type]]="LFF (MDG-F)",MID(Proc[[#This Row],[Obj]],13,10),"")</f>
        <v>CH75GM2200</v>
      </c>
      <c r="I4571" s="152"/>
      <c r="J4571" s="112" t="b">
        <f>Proc[[#This Row],[Requested]]=Proc[[#This Row],[CurrentParent]]</f>
        <v>1</v>
      </c>
      <c r="K4571" s="153" t="str">
        <f>IF(Proc[[#This Row],[Author]]="Marcela Urrego",VLOOKUP(LEFT(Proc[[#This Row],[Requested]],1),Table3[#All],2,0),VLOOKUP(Proc[[#This Row],[Author]],Table4[],2,0))</f>
        <v>MGF</v>
      </c>
      <c r="L4571" s="112" t="s">
        <v>4537</v>
      </c>
      <c r="M4571" s="127">
        <v>45961</v>
      </c>
      <c r="N4571" s="128"/>
      <c r="O4571" s="128"/>
      <c r="P4571" s="127" t="str">
        <f ca="1">IF(Proc[[#This Row],[DaysAgeing]]&gt;5,"yep","on track")</f>
        <v>yep</v>
      </c>
      <c r="Q4571" s="2">
        <f ca="1">IF(Proc[[#This Row],[DateClosed]]="",ABS(NETWORKDAYS(Proc[[#This Row],[DateOpened]],TODAY()))-1,ABS(NETWORKDAYS(Proc[[#This Row],[DateOpened]],Proc[[#This Row],[DateClosed]]))-1)</f>
        <v>110</v>
      </c>
      <c r="R4571" s="127" t="s">
        <v>514</v>
      </c>
      <c r="S4571" s="112"/>
      <c r="T4571" s="153">
        <v>4570</v>
      </c>
    </row>
    <row r="4572" spans="1:20" hidden="1">
      <c r="A4572" s="111" t="s">
        <v>4712</v>
      </c>
      <c r="B4572" s="153" t="str">
        <f>IFERROR(VLOOKUP(Proc[[#This Row],[App]],Table2[],3,0),"open")</f>
        <v>ok</v>
      </c>
      <c r="C4572" s="111" t="s">
        <v>369</v>
      </c>
      <c r="D4572" s="152" t="s">
        <v>4726</v>
      </c>
      <c r="E4572" s="152" t="s">
        <v>2205</v>
      </c>
      <c r="F4572" s="111" t="s">
        <v>2205</v>
      </c>
      <c r="G4572" s="111" t="s">
        <v>406</v>
      </c>
      <c r="H4572" s="112" t="str">
        <f>IF(Proc[[#This Row],[type]]="LFF (MDG-F)",MID(Proc[[#This Row],[Obj]],13,10),"")</f>
        <v>CH81GM2100</v>
      </c>
      <c r="I4572" s="152"/>
      <c r="J4572" s="112" t="b">
        <f>Proc[[#This Row],[Requested]]=Proc[[#This Row],[CurrentParent]]</f>
        <v>1</v>
      </c>
      <c r="K4572" s="153" t="str">
        <f>IF(Proc[[#This Row],[Author]]="Marcela Urrego",VLOOKUP(LEFT(Proc[[#This Row],[Requested]],1),Table3[#All],2,0),VLOOKUP(Proc[[#This Row],[Author]],Table4[],2,0))</f>
        <v>MGF</v>
      </c>
      <c r="L4572" s="112" t="s">
        <v>4537</v>
      </c>
      <c r="M4572" s="127">
        <v>45961</v>
      </c>
      <c r="N4572" s="128"/>
      <c r="O4572" s="128"/>
      <c r="P4572" s="127" t="str">
        <f ca="1">IF(Proc[[#This Row],[DaysAgeing]]&gt;5,"yep","on track")</f>
        <v>yep</v>
      </c>
      <c r="Q4572" s="2">
        <f ca="1">IF(Proc[[#This Row],[DateClosed]]="",ABS(NETWORKDAYS(Proc[[#This Row],[DateOpened]],TODAY()))-1,ABS(NETWORKDAYS(Proc[[#This Row],[DateOpened]],Proc[[#This Row],[DateClosed]]))-1)</f>
        <v>110</v>
      </c>
      <c r="R4572" s="127" t="s">
        <v>514</v>
      </c>
      <c r="S4572" s="112"/>
      <c r="T4572" s="153">
        <v>4571</v>
      </c>
    </row>
    <row r="4573" spans="1:20" hidden="1">
      <c r="A4573" s="111" t="s">
        <v>4712</v>
      </c>
      <c r="B4573" s="153" t="str">
        <f>IFERROR(VLOOKUP(Proc[[#This Row],[App]],Table2[],3,0),"open")</f>
        <v>ok</v>
      </c>
      <c r="C4573" s="111" t="s">
        <v>369</v>
      </c>
      <c r="D4573" s="152" t="s">
        <v>4727</v>
      </c>
      <c r="E4573" s="152" t="s">
        <v>2205</v>
      </c>
      <c r="F4573" s="111" t="s">
        <v>2205</v>
      </c>
      <c r="G4573" s="111" t="s">
        <v>406</v>
      </c>
      <c r="H4573" s="112" t="str">
        <f>IF(Proc[[#This Row],[type]]="LFF (MDG-F)",MID(Proc[[#This Row],[Obj]],13,10),"")</f>
        <v>CH82GM2100</v>
      </c>
      <c r="I4573" s="152"/>
      <c r="J4573" s="112" t="b">
        <f>Proc[[#This Row],[Requested]]=Proc[[#This Row],[CurrentParent]]</f>
        <v>1</v>
      </c>
      <c r="K4573" s="153" t="str">
        <f>IF(Proc[[#This Row],[Author]]="Marcela Urrego",VLOOKUP(LEFT(Proc[[#This Row],[Requested]],1),Table3[#All],2,0),VLOOKUP(Proc[[#This Row],[Author]],Table4[],2,0))</f>
        <v>MGF</v>
      </c>
      <c r="L4573" s="153" t="s">
        <v>4537</v>
      </c>
      <c r="M4573" s="127">
        <v>45961</v>
      </c>
      <c r="N4573" s="128"/>
      <c r="O4573" s="128"/>
      <c r="P4573" s="127" t="str">
        <f ca="1">IF(Proc[[#This Row],[DaysAgeing]]&gt;5,"yep","on track")</f>
        <v>yep</v>
      </c>
      <c r="Q4573" s="2">
        <f ca="1">IF(Proc[[#This Row],[DateClosed]]="",ABS(NETWORKDAYS(Proc[[#This Row],[DateOpened]],TODAY()))-1,ABS(NETWORKDAYS(Proc[[#This Row],[DateOpened]],Proc[[#This Row],[DateClosed]]))-1)</f>
        <v>110</v>
      </c>
      <c r="R4573" s="127" t="s">
        <v>514</v>
      </c>
      <c r="S4573" s="112"/>
      <c r="T4573" s="153">
        <v>4572</v>
      </c>
    </row>
    <row r="4574" spans="1:20" hidden="1">
      <c r="A4574" s="111" t="s">
        <v>4712</v>
      </c>
      <c r="B4574" s="153" t="str">
        <f>IFERROR(VLOOKUP(Proc[[#This Row],[App]],Table2[],3,0),"open")</f>
        <v>ok</v>
      </c>
      <c r="C4574" s="111" t="s">
        <v>369</v>
      </c>
      <c r="D4574" s="152" t="s">
        <v>4728</v>
      </c>
      <c r="E4574" s="152" t="s">
        <v>2205</v>
      </c>
      <c r="F4574" s="111" t="s">
        <v>2205</v>
      </c>
      <c r="G4574" s="111" t="s">
        <v>406</v>
      </c>
      <c r="H4574" s="112" t="str">
        <f>IF(Proc[[#This Row],[type]]="LFF (MDG-F)",MID(Proc[[#This Row],[Obj]],13,10),"")</f>
        <v>CH82GM2200</v>
      </c>
      <c r="I4574" s="152"/>
      <c r="J4574" s="112" t="b">
        <f>Proc[[#This Row],[Requested]]=Proc[[#This Row],[CurrentParent]]</f>
        <v>1</v>
      </c>
      <c r="K4574" s="153" t="str">
        <f>IF(Proc[[#This Row],[Author]]="Marcela Urrego",VLOOKUP(LEFT(Proc[[#This Row],[Requested]],1),Table3[#All],2,0),VLOOKUP(Proc[[#This Row],[Author]],Table4[],2,0))</f>
        <v>MGF</v>
      </c>
      <c r="L4574" s="112" t="s">
        <v>4537</v>
      </c>
      <c r="M4574" s="127">
        <v>45961</v>
      </c>
      <c r="N4574" s="128"/>
      <c r="O4574" s="128"/>
      <c r="P4574" s="127" t="str">
        <f ca="1">IF(Proc[[#This Row],[DaysAgeing]]&gt;5,"yep","on track")</f>
        <v>yep</v>
      </c>
      <c r="Q4574" s="2">
        <f ca="1">IF(Proc[[#This Row],[DateClosed]]="",ABS(NETWORKDAYS(Proc[[#This Row],[DateOpened]],TODAY()))-1,ABS(NETWORKDAYS(Proc[[#This Row],[DateOpened]],Proc[[#This Row],[DateClosed]]))-1)</f>
        <v>110</v>
      </c>
      <c r="R4574" s="127" t="s">
        <v>514</v>
      </c>
      <c r="S4574" s="112"/>
      <c r="T4574" s="153">
        <v>4573</v>
      </c>
    </row>
    <row r="4575" spans="1:20" hidden="1">
      <c r="A4575" s="111" t="s">
        <v>4712</v>
      </c>
      <c r="B4575" s="153" t="str">
        <f>IFERROR(VLOOKUP(Proc[[#This Row],[App]],Table2[],3,0),"open")</f>
        <v>ok</v>
      </c>
      <c r="C4575" s="111" t="s">
        <v>369</v>
      </c>
      <c r="D4575" s="152" t="s">
        <v>4729</v>
      </c>
      <c r="E4575" s="152" t="s">
        <v>2205</v>
      </c>
      <c r="F4575" s="153" t="s">
        <v>2205</v>
      </c>
      <c r="G4575" s="111" t="s">
        <v>400</v>
      </c>
      <c r="H4575" s="112" t="str">
        <f>IF(Proc[[#This Row],[type]]="LFF (MDG-F)",MID(Proc[[#This Row],[Obj]],13,10),"")</f>
        <v/>
      </c>
      <c r="I4575" s="152"/>
      <c r="J4575" s="112" t="b">
        <f>Proc[[#This Row],[Requested]]=Proc[[#This Row],[CurrentParent]]</f>
        <v>1</v>
      </c>
      <c r="K4575" s="153" t="str">
        <f>IF(Proc[[#This Row],[Author]]="Marcela Urrego",VLOOKUP(LEFT(Proc[[#This Row],[Requested]],1),Table3[#All],2,0),VLOOKUP(Proc[[#This Row],[Author]],Table4[],2,0))</f>
        <v>MGF</v>
      </c>
      <c r="L4575" s="153" t="s">
        <v>4537</v>
      </c>
      <c r="M4575" s="127">
        <v>45961</v>
      </c>
      <c r="N4575" s="128"/>
      <c r="O4575" s="128"/>
      <c r="P4575" s="127" t="str">
        <f ca="1">IF(Proc[[#This Row],[DaysAgeing]]&gt;5,"yep","on track")</f>
        <v>yep</v>
      </c>
      <c r="Q4575" s="2">
        <f ca="1">IF(Proc[[#This Row],[DateClosed]]="",ABS(NETWORKDAYS(Proc[[#This Row],[DateOpened]],TODAY()))-1,ABS(NETWORKDAYS(Proc[[#This Row],[DateOpened]],Proc[[#This Row],[DateClosed]]))-1)</f>
        <v>110</v>
      </c>
      <c r="R4575" s="127" t="s">
        <v>514</v>
      </c>
      <c r="S4575" s="112"/>
      <c r="T4575" s="153">
        <v>4574</v>
      </c>
    </row>
    <row r="4576" spans="1:20" hidden="1">
      <c r="A4576" s="111" t="s">
        <v>4712</v>
      </c>
      <c r="B4576" s="153" t="str">
        <f>IFERROR(VLOOKUP(Proc[[#This Row],[App]],Table2[],3,0),"open")</f>
        <v>ok</v>
      </c>
      <c r="C4576" s="111" t="s">
        <v>369</v>
      </c>
      <c r="D4576" s="152" t="s">
        <v>4730</v>
      </c>
      <c r="E4576" s="152" t="s">
        <v>2205</v>
      </c>
      <c r="F4576" s="153" t="s">
        <v>2205</v>
      </c>
      <c r="G4576" s="111" t="s">
        <v>400</v>
      </c>
      <c r="H4576" s="112" t="str">
        <f>IF(Proc[[#This Row],[type]]="LFF (MDG-F)",MID(Proc[[#This Row],[Obj]],13,10),"")</f>
        <v/>
      </c>
      <c r="I4576" s="152"/>
      <c r="J4576" s="112" t="b">
        <f>Proc[[#This Row],[Requested]]=Proc[[#This Row],[CurrentParent]]</f>
        <v>1</v>
      </c>
      <c r="K4576" s="153" t="str">
        <f>IF(Proc[[#This Row],[Author]]="Marcela Urrego",VLOOKUP(LEFT(Proc[[#This Row],[Requested]],1),Table3[#All],2,0),VLOOKUP(Proc[[#This Row],[Author]],Table4[],2,0))</f>
        <v>MGF</v>
      </c>
      <c r="L4576" s="112" t="s">
        <v>4537</v>
      </c>
      <c r="M4576" s="127">
        <v>45961</v>
      </c>
      <c r="N4576" s="128"/>
      <c r="O4576" s="128"/>
      <c r="P4576" s="127" t="str">
        <f ca="1">IF(Proc[[#This Row],[DaysAgeing]]&gt;5,"yep","on track")</f>
        <v>yep</v>
      </c>
      <c r="Q4576" s="2">
        <f ca="1">IF(Proc[[#This Row],[DateClosed]]="",ABS(NETWORKDAYS(Proc[[#This Row],[DateOpened]],TODAY()))-1,ABS(NETWORKDAYS(Proc[[#This Row],[DateOpened]],Proc[[#This Row],[DateClosed]]))-1)</f>
        <v>110</v>
      </c>
      <c r="R4576" s="127" t="s">
        <v>514</v>
      </c>
      <c r="S4576" s="112"/>
      <c r="T4576" s="153">
        <v>4575</v>
      </c>
    </row>
    <row r="4577" spans="1:20" hidden="1">
      <c r="A4577" s="111" t="s">
        <v>4712</v>
      </c>
      <c r="B4577" s="153" t="str">
        <f>IFERROR(VLOOKUP(Proc[[#This Row],[App]],Table2[],3,0),"open")</f>
        <v>ok</v>
      </c>
      <c r="C4577" s="111" t="s">
        <v>369</v>
      </c>
      <c r="D4577" s="152" t="s">
        <v>4731</v>
      </c>
      <c r="E4577" s="152" t="s">
        <v>2205</v>
      </c>
      <c r="F4577" s="153" t="s">
        <v>2205</v>
      </c>
      <c r="G4577" s="111" t="s">
        <v>400</v>
      </c>
      <c r="H4577" s="112" t="str">
        <f>IF(Proc[[#This Row],[type]]="LFF (MDG-F)",MID(Proc[[#This Row],[Obj]],13,10),"")</f>
        <v/>
      </c>
      <c r="I4577" s="152"/>
      <c r="J4577" s="112" t="b">
        <f>Proc[[#This Row],[Requested]]=Proc[[#This Row],[CurrentParent]]</f>
        <v>1</v>
      </c>
      <c r="K4577" s="153" t="str">
        <f>IF(Proc[[#This Row],[Author]]="Marcela Urrego",VLOOKUP(LEFT(Proc[[#This Row],[Requested]],1),Table3[#All],2,0),VLOOKUP(Proc[[#This Row],[Author]],Table4[],2,0))</f>
        <v>MGF</v>
      </c>
      <c r="L4577" s="112" t="s">
        <v>4537</v>
      </c>
      <c r="M4577" s="127">
        <v>45961</v>
      </c>
      <c r="N4577" s="128"/>
      <c r="O4577" s="128"/>
      <c r="P4577" s="127" t="str">
        <f ca="1">IF(Proc[[#This Row],[DaysAgeing]]&gt;5,"yep","on track")</f>
        <v>yep</v>
      </c>
      <c r="Q4577" s="2">
        <f ca="1">IF(Proc[[#This Row],[DateClosed]]="",ABS(NETWORKDAYS(Proc[[#This Row],[DateOpened]],TODAY()))-1,ABS(NETWORKDAYS(Proc[[#This Row],[DateOpened]],Proc[[#This Row],[DateClosed]]))-1)</f>
        <v>110</v>
      </c>
      <c r="R4577" s="127" t="s">
        <v>514</v>
      </c>
      <c r="S4577" s="112"/>
      <c r="T4577" s="153">
        <v>4576</v>
      </c>
    </row>
    <row r="4578" spans="1:20" hidden="1">
      <c r="A4578" s="111" t="s">
        <v>4712</v>
      </c>
      <c r="B4578" s="153" t="str">
        <f>IFERROR(VLOOKUP(Proc[[#This Row],[App]],Table2[],3,0),"open")</f>
        <v>ok</v>
      </c>
      <c r="C4578" s="111" t="s">
        <v>369</v>
      </c>
      <c r="D4578" s="152" t="s">
        <v>4732</v>
      </c>
      <c r="E4578" s="152" t="s">
        <v>2205</v>
      </c>
      <c r="F4578" s="153" t="s">
        <v>2205</v>
      </c>
      <c r="G4578" s="111" t="s">
        <v>400</v>
      </c>
      <c r="H4578" s="112" t="str">
        <f>IF(Proc[[#This Row],[type]]="LFF (MDG-F)",MID(Proc[[#This Row],[Obj]],13,10),"")</f>
        <v/>
      </c>
      <c r="I4578" s="152"/>
      <c r="J4578" s="112" t="b">
        <f>Proc[[#This Row],[Requested]]=Proc[[#This Row],[CurrentParent]]</f>
        <v>1</v>
      </c>
      <c r="K4578" s="153" t="str">
        <f>IF(Proc[[#This Row],[Author]]="Marcela Urrego",VLOOKUP(LEFT(Proc[[#This Row],[Requested]],1),Table3[#All],2,0),VLOOKUP(Proc[[#This Row],[Author]],Table4[],2,0))</f>
        <v>MGF</v>
      </c>
      <c r="L4578" s="112" t="s">
        <v>4537</v>
      </c>
      <c r="M4578" s="127">
        <v>45961</v>
      </c>
      <c r="N4578" s="128"/>
      <c r="O4578" s="128"/>
      <c r="P4578" s="127" t="str">
        <f ca="1">IF(Proc[[#This Row],[DaysAgeing]]&gt;5,"yep","on track")</f>
        <v>yep</v>
      </c>
      <c r="Q4578" s="2">
        <f ca="1">IF(Proc[[#This Row],[DateClosed]]="",ABS(NETWORKDAYS(Proc[[#This Row],[DateOpened]],TODAY()))-1,ABS(NETWORKDAYS(Proc[[#This Row],[DateOpened]],Proc[[#This Row],[DateClosed]]))-1)</f>
        <v>110</v>
      </c>
      <c r="R4578" s="127" t="s">
        <v>514</v>
      </c>
      <c r="S4578" s="112"/>
      <c r="T4578" s="153">
        <v>4577</v>
      </c>
    </row>
    <row r="4579" spans="1:20" hidden="1">
      <c r="A4579" s="111" t="s">
        <v>4712</v>
      </c>
      <c r="B4579" s="153" t="str">
        <f>IFERROR(VLOOKUP(Proc[[#This Row],[App]],Table2[],3,0),"open")</f>
        <v>ok</v>
      </c>
      <c r="C4579" s="111" t="s">
        <v>369</v>
      </c>
      <c r="D4579" s="152" t="s">
        <v>4733</v>
      </c>
      <c r="E4579" s="152" t="s">
        <v>2205</v>
      </c>
      <c r="F4579" s="153" t="s">
        <v>2205</v>
      </c>
      <c r="G4579" s="111" t="s">
        <v>400</v>
      </c>
      <c r="H4579" s="112" t="str">
        <f>IF(Proc[[#This Row],[type]]="LFF (MDG-F)",MID(Proc[[#This Row],[Obj]],13,10),"")</f>
        <v/>
      </c>
      <c r="I4579" s="152"/>
      <c r="J4579" s="112" t="b">
        <f>Proc[[#This Row],[Requested]]=Proc[[#This Row],[CurrentParent]]</f>
        <v>1</v>
      </c>
      <c r="K4579" s="153" t="str">
        <f>IF(Proc[[#This Row],[Author]]="Marcela Urrego",VLOOKUP(LEFT(Proc[[#This Row],[Requested]],1),Table3[#All],2,0),VLOOKUP(Proc[[#This Row],[Author]],Table4[],2,0))</f>
        <v>MGF</v>
      </c>
      <c r="L4579" s="153" t="s">
        <v>4537</v>
      </c>
      <c r="M4579" s="127">
        <v>45961</v>
      </c>
      <c r="N4579" s="128"/>
      <c r="O4579" s="128"/>
      <c r="P4579" s="127" t="str">
        <f ca="1">IF(Proc[[#This Row],[DaysAgeing]]&gt;5,"yep","on track")</f>
        <v>yep</v>
      </c>
      <c r="Q4579" s="2">
        <f ca="1">IF(Proc[[#This Row],[DateClosed]]="",ABS(NETWORKDAYS(Proc[[#This Row],[DateOpened]],TODAY()))-1,ABS(NETWORKDAYS(Proc[[#This Row],[DateOpened]],Proc[[#This Row],[DateClosed]]))-1)</f>
        <v>110</v>
      </c>
      <c r="R4579" s="127" t="s">
        <v>514</v>
      </c>
      <c r="S4579" s="112"/>
      <c r="T4579" s="153">
        <v>4578</v>
      </c>
    </row>
    <row r="4580" spans="1:20" hidden="1">
      <c r="A4580" s="111" t="s">
        <v>4712</v>
      </c>
      <c r="B4580" s="153" t="str">
        <f>IFERROR(VLOOKUP(Proc[[#This Row],[App]],Table2[],3,0),"open")</f>
        <v>ok</v>
      </c>
      <c r="C4580" s="111" t="s">
        <v>369</v>
      </c>
      <c r="D4580" s="152" t="s">
        <v>4734</v>
      </c>
      <c r="E4580" s="152" t="s">
        <v>2205</v>
      </c>
      <c r="F4580" s="153" t="s">
        <v>2205</v>
      </c>
      <c r="G4580" s="111" t="s">
        <v>400</v>
      </c>
      <c r="H4580" s="112" t="str">
        <f>IF(Proc[[#This Row],[type]]="LFF (MDG-F)",MID(Proc[[#This Row],[Obj]],13,10),"")</f>
        <v/>
      </c>
      <c r="I4580" s="152"/>
      <c r="J4580" s="112" t="b">
        <f>Proc[[#This Row],[Requested]]=Proc[[#This Row],[CurrentParent]]</f>
        <v>1</v>
      </c>
      <c r="K4580" s="153" t="str">
        <f>IF(Proc[[#This Row],[Author]]="Marcela Urrego",VLOOKUP(LEFT(Proc[[#This Row],[Requested]],1),Table3[#All],2,0),VLOOKUP(Proc[[#This Row],[Author]],Table4[],2,0))</f>
        <v>MGF</v>
      </c>
      <c r="L4580" s="112" t="s">
        <v>4537</v>
      </c>
      <c r="M4580" s="127">
        <v>45961</v>
      </c>
      <c r="N4580" s="128"/>
      <c r="O4580" s="128"/>
      <c r="P4580" s="127" t="str">
        <f ca="1">IF(Proc[[#This Row],[DaysAgeing]]&gt;5,"yep","on track")</f>
        <v>yep</v>
      </c>
      <c r="Q4580" s="2">
        <f ca="1">IF(Proc[[#This Row],[DateClosed]]="",ABS(NETWORKDAYS(Proc[[#This Row],[DateOpened]],TODAY()))-1,ABS(NETWORKDAYS(Proc[[#This Row],[DateOpened]],Proc[[#This Row],[DateClosed]]))-1)</f>
        <v>110</v>
      </c>
      <c r="R4580" s="127" t="s">
        <v>514</v>
      </c>
      <c r="S4580" s="112"/>
      <c r="T4580" s="153">
        <v>4579</v>
      </c>
    </row>
    <row r="4581" spans="1:20" hidden="1">
      <c r="A4581" s="111" t="s">
        <v>4712</v>
      </c>
      <c r="B4581" s="153" t="str">
        <f>IFERROR(VLOOKUP(Proc[[#This Row],[App]],Table2[],3,0),"open")</f>
        <v>ok</v>
      </c>
      <c r="C4581" s="111" t="s">
        <v>369</v>
      </c>
      <c r="D4581" s="152" t="s">
        <v>4735</v>
      </c>
      <c r="E4581" s="152" t="s">
        <v>2205</v>
      </c>
      <c r="F4581" s="112" t="s">
        <v>2205</v>
      </c>
      <c r="G4581" s="111" t="s">
        <v>400</v>
      </c>
      <c r="H4581" s="112" t="str">
        <f>IF(Proc[[#This Row],[type]]="LFF (MDG-F)",MID(Proc[[#This Row],[Obj]],13,10),"")</f>
        <v/>
      </c>
      <c r="I4581" s="152"/>
      <c r="J4581" s="112" t="b">
        <f>Proc[[#This Row],[Requested]]=Proc[[#This Row],[CurrentParent]]</f>
        <v>1</v>
      </c>
      <c r="K4581" s="153" t="str">
        <f>IF(Proc[[#This Row],[Author]]="Marcela Urrego",VLOOKUP(LEFT(Proc[[#This Row],[Requested]],1),Table3[#All],2,0),VLOOKUP(Proc[[#This Row],[Author]],Table4[],2,0))</f>
        <v>MGF</v>
      </c>
      <c r="L4581" s="112" t="s">
        <v>4537</v>
      </c>
      <c r="M4581" s="127">
        <v>45961</v>
      </c>
      <c r="N4581" s="128"/>
      <c r="O4581" s="128"/>
      <c r="P4581" s="127" t="str">
        <f ca="1">IF(Proc[[#This Row],[DaysAgeing]]&gt;5,"yep","on track")</f>
        <v>yep</v>
      </c>
      <c r="Q4581" s="2">
        <f ca="1">IF(Proc[[#This Row],[DateClosed]]="",ABS(NETWORKDAYS(Proc[[#This Row],[DateOpened]],TODAY()))-1,ABS(NETWORKDAYS(Proc[[#This Row],[DateOpened]],Proc[[#This Row],[DateClosed]]))-1)</f>
        <v>110</v>
      </c>
      <c r="R4581" s="127" t="s">
        <v>514</v>
      </c>
      <c r="S4581" s="112"/>
      <c r="T4581" s="153">
        <v>4580</v>
      </c>
    </row>
    <row r="4582" spans="1:20" hidden="1">
      <c r="A4582" s="111" t="s">
        <v>4712</v>
      </c>
      <c r="B4582" s="153" t="str">
        <f>IFERROR(VLOOKUP(Proc[[#This Row],[App]],Table2[],3,0),"open")</f>
        <v>ok</v>
      </c>
      <c r="C4582" s="111" t="s">
        <v>369</v>
      </c>
      <c r="D4582" s="152" t="s">
        <v>4736</v>
      </c>
      <c r="E4582" s="152" t="s">
        <v>2205</v>
      </c>
      <c r="F4582" s="153" t="s">
        <v>2205</v>
      </c>
      <c r="G4582" s="111" t="s">
        <v>400</v>
      </c>
      <c r="H4582" s="112" t="str">
        <f>IF(Proc[[#This Row],[type]]="LFF (MDG-F)",MID(Proc[[#This Row],[Obj]],13,10),"")</f>
        <v/>
      </c>
      <c r="I4582" s="152"/>
      <c r="J4582" s="112" t="b">
        <f>Proc[[#This Row],[Requested]]=Proc[[#This Row],[CurrentParent]]</f>
        <v>1</v>
      </c>
      <c r="K4582" s="153" t="str">
        <f>IF(Proc[[#This Row],[Author]]="Marcela Urrego",VLOOKUP(LEFT(Proc[[#This Row],[Requested]],1),Table3[#All],2,0),VLOOKUP(Proc[[#This Row],[Author]],Table4[],2,0))</f>
        <v>MGF</v>
      </c>
      <c r="L4582" s="112" t="s">
        <v>4537</v>
      </c>
      <c r="M4582" s="127">
        <v>45961</v>
      </c>
      <c r="N4582" s="128"/>
      <c r="O4582" s="128"/>
      <c r="P4582" s="127" t="str">
        <f ca="1">IF(Proc[[#This Row],[DaysAgeing]]&gt;5,"yep","on track")</f>
        <v>yep</v>
      </c>
      <c r="Q4582" s="2">
        <f ca="1">IF(Proc[[#This Row],[DateClosed]]="",ABS(NETWORKDAYS(Proc[[#This Row],[DateOpened]],TODAY()))-1,ABS(NETWORKDAYS(Proc[[#This Row],[DateOpened]],Proc[[#This Row],[DateClosed]]))-1)</f>
        <v>110</v>
      </c>
      <c r="R4582" s="127" t="s">
        <v>514</v>
      </c>
      <c r="S4582" s="112"/>
      <c r="T4582" s="153">
        <v>4581</v>
      </c>
    </row>
    <row r="4583" spans="1:20" hidden="1">
      <c r="A4583" s="111" t="s">
        <v>4712</v>
      </c>
      <c r="B4583" s="112" t="str">
        <f>IFERROR(VLOOKUP(Proc[[#This Row],[App]],Table2[],3,0),"open")</f>
        <v>ok</v>
      </c>
      <c r="C4583" s="111" t="s">
        <v>369</v>
      </c>
      <c r="D4583" s="152" t="s">
        <v>9623</v>
      </c>
      <c r="E4583" s="152" t="s">
        <v>2205</v>
      </c>
      <c r="F4583" s="152" t="s">
        <v>2205</v>
      </c>
      <c r="G4583" s="111" t="s">
        <v>406</v>
      </c>
      <c r="H4583" s="112" t="str">
        <f>IF(Proc[[#This Row],[type]]="LFF (MDG-F)",MID(Proc[[#This Row],[Obj]],13,10),"")</f>
        <v>CH01GFO000</v>
      </c>
      <c r="I4583" s="152"/>
      <c r="J4583" s="112" t="b">
        <f>Proc[[#This Row],[Requested]]=Proc[[#This Row],[CurrentParent]]</f>
        <v>1</v>
      </c>
      <c r="K4583" s="112" t="str">
        <f>IF(Proc[[#This Row],[Author]]="Marcela Urrego",VLOOKUP(LEFT(Proc[[#This Row],[Requested]],1),Table3[#All],2,0),VLOOKUP(Proc[[#This Row],[Author]],Table4[],2,0))</f>
        <v>MGF</v>
      </c>
      <c r="L4583" s="112" t="s">
        <v>4537</v>
      </c>
      <c r="M4583" s="127">
        <v>45961</v>
      </c>
      <c r="N4583" s="128"/>
      <c r="O4583" s="128"/>
      <c r="P4583" s="127" t="str">
        <f ca="1">IF(Proc[[#This Row],[DaysAgeing]]&gt;5,"yep","on track")</f>
        <v>yep</v>
      </c>
      <c r="Q4583" s="2">
        <f ca="1">IF(Proc[[#This Row],[DateClosed]]="",ABS(NETWORKDAYS(Proc[[#This Row],[DateOpened]],TODAY()))-1,ABS(NETWORKDAYS(Proc[[#This Row],[DateOpened]],Proc[[#This Row],[DateClosed]]))-1)</f>
        <v>110</v>
      </c>
      <c r="R4583" s="127" t="s">
        <v>514</v>
      </c>
      <c r="S4583" s="112"/>
      <c r="T4583" s="153">
        <v>4582</v>
      </c>
    </row>
    <row r="4584" spans="1:20" hidden="1">
      <c r="A4584" s="111" t="s">
        <v>4712</v>
      </c>
      <c r="B4584" s="153" t="str">
        <f>IFERROR(VLOOKUP(Proc[[#This Row],[App]],Table2[],3,0),"open")</f>
        <v>ok</v>
      </c>
      <c r="C4584" s="111" t="s">
        <v>369</v>
      </c>
      <c r="D4584" s="152" t="s">
        <v>9624</v>
      </c>
      <c r="E4584" s="152" t="s">
        <v>2205</v>
      </c>
      <c r="F4584" s="152" t="s">
        <v>2205</v>
      </c>
      <c r="G4584" s="111" t="s">
        <v>406</v>
      </c>
      <c r="H4584" s="112" t="str">
        <f>IF(Proc[[#This Row],[type]]="LFF (MDG-F)",MID(Proc[[#This Row],[Obj]],13,10),"")</f>
        <v>CH65GM2200</v>
      </c>
      <c r="I4584" s="152"/>
      <c r="J4584" s="112" t="b">
        <f>Proc[[#This Row],[Requested]]=Proc[[#This Row],[CurrentParent]]</f>
        <v>1</v>
      </c>
      <c r="K4584" s="153" t="str">
        <f>IF(Proc[[#This Row],[Author]]="Marcela Urrego",VLOOKUP(LEFT(Proc[[#This Row],[Requested]],1),Table3[#All],2,0),VLOOKUP(Proc[[#This Row],[Author]],Table4[],2,0))</f>
        <v>MGF</v>
      </c>
      <c r="L4584" s="112" t="s">
        <v>4537</v>
      </c>
      <c r="M4584" s="127">
        <v>45961</v>
      </c>
      <c r="N4584" s="128"/>
      <c r="O4584" s="128"/>
      <c r="P4584" s="127" t="str">
        <f ca="1">IF(Proc[[#This Row],[DaysAgeing]]&gt;5,"yep","on track")</f>
        <v>yep</v>
      </c>
      <c r="Q4584" s="2">
        <f ca="1">IF(Proc[[#This Row],[DateClosed]]="",ABS(NETWORKDAYS(Proc[[#This Row],[DateOpened]],TODAY()))-1,ABS(NETWORKDAYS(Proc[[#This Row],[DateOpened]],Proc[[#This Row],[DateClosed]]))-1)</f>
        <v>110</v>
      </c>
      <c r="R4584" s="127" t="s">
        <v>514</v>
      </c>
      <c r="S4584" s="112"/>
      <c r="T4584" s="153">
        <v>4583</v>
      </c>
    </row>
    <row r="4585" spans="1:20" hidden="1">
      <c r="A4585" t="s">
        <v>4743</v>
      </c>
      <c r="B4585" s="153" t="str">
        <f>IFERROR(VLOOKUP(Proc[[#This Row],[App]],Table2[],3,0),"open")</f>
        <v>ok</v>
      </c>
      <c r="C4585" s="111" t="s">
        <v>369</v>
      </c>
      <c r="D4585" s="152" t="s">
        <v>4744</v>
      </c>
      <c r="E4585" s="152" t="s">
        <v>430</v>
      </c>
      <c r="F4585" s="112" t="s">
        <v>430</v>
      </c>
      <c r="G4585" t="s">
        <v>400</v>
      </c>
      <c r="H4585" s="112" t="str">
        <f>IF(Proc[[#This Row],[type]]="LFF (MDG-F)",MID(Proc[[#This Row],[Obj]],13,10),"")</f>
        <v/>
      </c>
      <c r="I4585" s="152"/>
      <c r="J4585" s="112" t="b">
        <f>Proc[[#This Row],[Requested]]=Proc[[#This Row],[CurrentParent]]</f>
        <v>1</v>
      </c>
      <c r="K4585" s="153" t="str">
        <f>IF(Proc[[#This Row],[Author]]="Marcela Urrego",VLOOKUP(LEFT(Proc[[#This Row],[Requested]],1),Table3[#All],2,0),VLOOKUP(Proc[[#This Row],[Author]],Table4[],2,0))</f>
        <v>MGF</v>
      </c>
      <c r="L4585" s="112" t="s">
        <v>4537</v>
      </c>
      <c r="M4585" s="127">
        <v>45965</v>
      </c>
      <c r="N4585" s="128"/>
      <c r="O4585" s="128"/>
      <c r="P4585" s="127" t="str">
        <f ca="1">IF(Proc[[#This Row],[DaysAgeing]]&gt;5,"yep","on track")</f>
        <v>yep</v>
      </c>
      <c r="Q4585" s="2">
        <f ca="1">IF(Proc[[#This Row],[DateClosed]]="",ABS(NETWORKDAYS(Proc[[#This Row],[DateOpened]],TODAY()))-1,ABS(NETWORKDAYS(Proc[[#This Row],[DateOpened]],Proc[[#This Row],[DateClosed]]))-1)</f>
        <v>108</v>
      </c>
      <c r="R4585" s="127" t="s">
        <v>1377</v>
      </c>
      <c r="S4585" s="112"/>
      <c r="T4585" s="153">
        <v>4584</v>
      </c>
    </row>
    <row r="4586" spans="1:20" hidden="1">
      <c r="A4586" s="111" t="s">
        <v>4743</v>
      </c>
      <c r="B4586" s="153" t="str">
        <f>IFERROR(VLOOKUP(Proc[[#This Row],[App]],Table2[],3,0),"open")</f>
        <v>ok</v>
      </c>
      <c r="C4586" s="111" t="s">
        <v>691</v>
      </c>
      <c r="D4586" s="152" t="s">
        <v>1805</v>
      </c>
      <c r="E4586" s="152" t="s">
        <v>430</v>
      </c>
      <c r="F4586" s="112" t="s">
        <v>4085</v>
      </c>
      <c r="G4586" s="111" t="s">
        <v>406</v>
      </c>
      <c r="H4586" s="112" t="str">
        <f>IF(Proc[[#This Row],[type]]="LFF (MDG-F)",MID(Proc[[#This Row],[Obj]],13,10),"")</f>
        <v>DE65GIT032</v>
      </c>
      <c r="I4586" s="152"/>
      <c r="J4586" s="112" t="b">
        <f>Proc[[#This Row],[Requested]]=Proc[[#This Row],[CurrentParent]]</f>
        <v>0</v>
      </c>
      <c r="K4586" s="153" t="str">
        <f>IF(Proc[[#This Row],[Author]]="Marcela Urrego",VLOOKUP(LEFT(Proc[[#This Row],[Requested]],1),Table3[#All],2,0),VLOOKUP(Proc[[#This Row],[Author]],Table4[],2,0))</f>
        <v>MGF</v>
      </c>
      <c r="L4586" s="112" t="s">
        <v>4537</v>
      </c>
      <c r="M4586" s="127">
        <v>45965</v>
      </c>
      <c r="N4586" s="128"/>
      <c r="O4586" s="128"/>
      <c r="P4586" s="127" t="str">
        <f ca="1">IF(Proc[[#This Row],[DaysAgeing]]&gt;5,"yep","on track")</f>
        <v>yep</v>
      </c>
      <c r="Q4586" s="2">
        <f ca="1">IF(Proc[[#This Row],[DateClosed]]="",ABS(NETWORKDAYS(Proc[[#This Row],[DateOpened]],TODAY()))-1,ABS(NETWORKDAYS(Proc[[#This Row],[DateOpened]],Proc[[#This Row],[DateClosed]]))-1)</f>
        <v>108</v>
      </c>
      <c r="R4586" s="127" t="s">
        <v>1377</v>
      </c>
      <c r="S4586" s="112"/>
      <c r="T4586" s="153">
        <v>4585</v>
      </c>
    </row>
    <row r="4587" spans="1:20" hidden="1">
      <c r="A4587" s="111" t="s">
        <v>4743</v>
      </c>
      <c r="B4587" s="153" t="str">
        <f>IFERROR(VLOOKUP(Proc[[#This Row],[App]],Table2[],3,0),"open")</f>
        <v>ok</v>
      </c>
      <c r="C4587" s="111" t="s">
        <v>369</v>
      </c>
      <c r="D4587" s="152" t="s">
        <v>4652</v>
      </c>
      <c r="E4587" s="152" t="s">
        <v>4665</v>
      </c>
      <c r="F4587" s="112" t="s">
        <v>4665</v>
      </c>
      <c r="G4587" s="111" t="s">
        <v>406</v>
      </c>
      <c r="H4587" s="112" t="str">
        <f>IF(Proc[[#This Row],[type]]="LFF (MDG-F)",MID(Proc[[#This Row],[Obj]],13,10),"")</f>
        <v>DE10GIT101</v>
      </c>
      <c r="I4587" s="152"/>
      <c r="J4587" s="112" t="b">
        <f>Proc[[#This Row],[Requested]]=Proc[[#This Row],[CurrentParent]]</f>
        <v>1</v>
      </c>
      <c r="K4587" s="153" t="str">
        <f>IF(Proc[[#This Row],[Author]]="Marcela Urrego",VLOOKUP(LEFT(Proc[[#This Row],[Requested]],1),Table3[#All],2,0),VLOOKUP(Proc[[#This Row],[Author]],Table4[],2,0))</f>
        <v>MGF</v>
      </c>
      <c r="L4587" s="112" t="s">
        <v>4537</v>
      </c>
      <c r="M4587" s="127">
        <v>45965</v>
      </c>
      <c r="N4587" s="128"/>
      <c r="O4587" s="128"/>
      <c r="P4587" s="127" t="str">
        <f ca="1">IF(Proc[[#This Row],[DaysAgeing]]&gt;5,"yep","on track")</f>
        <v>yep</v>
      </c>
      <c r="Q4587" s="2">
        <f ca="1">IF(Proc[[#This Row],[DateClosed]]="",ABS(NETWORKDAYS(Proc[[#This Row],[DateOpened]],TODAY()))-1,ABS(NETWORKDAYS(Proc[[#This Row],[DateOpened]],Proc[[#This Row],[DateClosed]]))-1)</f>
        <v>108</v>
      </c>
      <c r="R4587" s="127" t="s">
        <v>1377</v>
      </c>
      <c r="S4587" s="112"/>
      <c r="T4587" s="153">
        <v>4586</v>
      </c>
    </row>
    <row r="4588" spans="1:20" hidden="1">
      <c r="A4588" s="111" t="s">
        <v>4743</v>
      </c>
      <c r="B4588" s="153" t="str">
        <f>IFERROR(VLOOKUP(Proc[[#This Row],[App]],Table2[],3,0),"open")</f>
        <v>ok</v>
      </c>
      <c r="C4588" s="111" t="s">
        <v>369</v>
      </c>
      <c r="D4588" s="152" t="s">
        <v>3988</v>
      </c>
      <c r="E4588" s="152" t="s">
        <v>4548</v>
      </c>
      <c r="F4588" s="153" t="s">
        <v>4548</v>
      </c>
      <c r="G4588" s="111" t="s">
        <v>406</v>
      </c>
      <c r="H4588" s="112" t="str">
        <f>IF(Proc[[#This Row],[type]]="LFF (MDG-F)",MID(Proc[[#This Row],[Obj]],13,10),"")</f>
        <v>DE10YIT014</v>
      </c>
      <c r="I4588" s="152"/>
      <c r="J4588" s="112" t="b">
        <f>Proc[[#This Row],[Requested]]=Proc[[#This Row],[CurrentParent]]</f>
        <v>1</v>
      </c>
      <c r="K4588" s="153" t="str">
        <f>IF(Proc[[#This Row],[Author]]="Marcela Urrego",VLOOKUP(LEFT(Proc[[#This Row],[Requested]],1),Table3[#All],2,0),VLOOKUP(Proc[[#This Row],[Author]],Table4[],2,0))</f>
        <v>MGF</v>
      </c>
      <c r="L4588" s="112" t="s">
        <v>4537</v>
      </c>
      <c r="M4588" s="127">
        <v>45965</v>
      </c>
      <c r="N4588" s="128"/>
      <c r="O4588" s="128"/>
      <c r="P4588" s="127" t="str">
        <f ca="1">IF(Proc[[#This Row],[DaysAgeing]]&gt;5,"yep","on track")</f>
        <v>yep</v>
      </c>
      <c r="Q4588" s="2">
        <f ca="1">IF(Proc[[#This Row],[DateClosed]]="",ABS(NETWORKDAYS(Proc[[#This Row],[DateOpened]],TODAY()))-1,ABS(NETWORKDAYS(Proc[[#This Row],[DateOpened]],Proc[[#This Row],[DateClosed]]))-1)</f>
        <v>108</v>
      </c>
      <c r="R4588" s="127" t="s">
        <v>1377</v>
      </c>
      <c r="S4588" s="112"/>
      <c r="T4588" s="153">
        <v>4587</v>
      </c>
    </row>
    <row r="4589" spans="1:20" hidden="1">
      <c r="A4589" t="s">
        <v>4745</v>
      </c>
      <c r="B4589" s="153" t="str">
        <f>IFERROR(VLOOKUP(Proc[[#This Row],[App]],Table2[],3,0),"open")</f>
        <v>ok</v>
      </c>
      <c r="C4589" s="111" t="s">
        <v>369</v>
      </c>
      <c r="D4589" s="152" t="s">
        <v>4746</v>
      </c>
      <c r="E4589" s="152" t="s">
        <v>4771</v>
      </c>
      <c r="F4589" s="112" t="s">
        <v>4771</v>
      </c>
      <c r="G4589" s="111" t="s">
        <v>406</v>
      </c>
      <c r="H4589" s="112" t="str">
        <f>IF(Proc[[#This Row],[type]]="LFF (MDG-F)",MID(Proc[[#This Row],[Obj]],13,10),"")</f>
        <v>CN01TPAZ08</v>
      </c>
      <c r="I4589" s="152"/>
      <c r="J4589" s="112" t="b">
        <f>Proc[[#This Row],[Requested]]=Proc[[#This Row],[CurrentParent]]</f>
        <v>1</v>
      </c>
      <c r="K4589" s="153" t="str">
        <f>IF(Proc[[#This Row],[Author]]="Marcela Urrego",VLOOKUP(LEFT(Proc[[#This Row],[Requested]],1),Table3[#All],2,0),VLOOKUP(Proc[[#This Row],[Author]],Table4[],2,0))</f>
        <v>EL</v>
      </c>
      <c r="L4589" s="112" t="s">
        <v>4537</v>
      </c>
      <c r="M4589" s="127">
        <v>45965</v>
      </c>
      <c r="N4589" s="128"/>
      <c r="O4589" s="128"/>
      <c r="P4589" s="127" t="str">
        <f ca="1">IF(Proc[[#This Row],[DaysAgeing]]&gt;5,"yep","on track")</f>
        <v>yep</v>
      </c>
      <c r="Q4589" s="2">
        <f ca="1">IF(Proc[[#This Row],[DateClosed]]="",ABS(NETWORKDAYS(Proc[[#This Row],[DateOpened]],TODAY()))-1,ABS(NETWORKDAYS(Proc[[#This Row],[DateOpened]],Proc[[#This Row],[DateClosed]]))-1)</f>
        <v>108</v>
      </c>
      <c r="R4589" s="127" t="s">
        <v>4125</v>
      </c>
      <c r="S4589" s="112"/>
      <c r="T4589" s="153">
        <v>4588</v>
      </c>
    </row>
    <row r="4590" spans="1:20" hidden="1">
      <c r="A4590" s="111" t="s">
        <v>4745</v>
      </c>
      <c r="B4590" s="153" t="str">
        <f>IFERROR(VLOOKUP(Proc[[#This Row],[App]],Table2[],3,0),"open")</f>
        <v>ok</v>
      </c>
      <c r="C4590" s="111" t="s">
        <v>369</v>
      </c>
      <c r="D4590" s="152" t="s">
        <v>4747</v>
      </c>
      <c r="E4590" s="152" t="s">
        <v>4771</v>
      </c>
      <c r="F4590" s="112" t="s">
        <v>4771</v>
      </c>
      <c r="G4590" s="111" t="s">
        <v>406</v>
      </c>
      <c r="H4590" s="112" t="str">
        <f>IF(Proc[[#This Row],[type]]="LFF (MDG-F)",MID(Proc[[#This Row],[Obj]],13,10),"")</f>
        <v>CN01OF0161</v>
      </c>
      <c r="I4590" s="152"/>
      <c r="J4590" s="112" t="b">
        <f>Proc[[#This Row],[Requested]]=Proc[[#This Row],[CurrentParent]]</f>
        <v>1</v>
      </c>
      <c r="K4590" s="153" t="str">
        <f>IF(Proc[[#This Row],[Author]]="Marcela Urrego",VLOOKUP(LEFT(Proc[[#This Row],[Requested]],1),Table3[#All],2,0),VLOOKUP(Proc[[#This Row],[Author]],Table4[],2,0))</f>
        <v>EL</v>
      </c>
      <c r="L4590" s="112" t="s">
        <v>4537</v>
      </c>
      <c r="M4590" s="127">
        <v>45965</v>
      </c>
      <c r="N4590" s="128"/>
      <c r="O4590" s="128"/>
      <c r="P4590" s="127" t="str">
        <f ca="1">IF(Proc[[#This Row],[DaysAgeing]]&gt;5,"yep","on track")</f>
        <v>yep</v>
      </c>
      <c r="Q4590" s="2">
        <f ca="1">IF(Proc[[#This Row],[DateClosed]]="",ABS(NETWORKDAYS(Proc[[#This Row],[DateOpened]],TODAY()))-1,ABS(NETWORKDAYS(Proc[[#This Row],[DateOpened]],Proc[[#This Row],[DateClosed]]))-1)</f>
        <v>108</v>
      </c>
      <c r="R4590" s="127" t="s">
        <v>4125</v>
      </c>
      <c r="S4590" s="112"/>
      <c r="T4590" s="153">
        <v>4589</v>
      </c>
    </row>
    <row r="4591" spans="1:20" hidden="1">
      <c r="A4591" s="111" t="s">
        <v>4745</v>
      </c>
      <c r="B4591" s="112" t="str">
        <f>IFERROR(VLOOKUP(Proc[[#This Row],[App]],Table2[],3,0),"open")</f>
        <v>ok</v>
      </c>
      <c r="C4591" s="111" t="s">
        <v>369</v>
      </c>
      <c r="D4591" s="152" t="s">
        <v>4748</v>
      </c>
      <c r="E4591" s="152" t="s">
        <v>4771</v>
      </c>
      <c r="F4591" s="112" t="s">
        <v>4771</v>
      </c>
      <c r="G4591" s="111" t="s">
        <v>406</v>
      </c>
      <c r="H4591" s="112" t="str">
        <f>IF(Proc[[#This Row],[type]]="LFF (MDG-F)",MID(Proc[[#This Row],[Obj]],13,10),"")</f>
        <v>CN01TPAZ06</v>
      </c>
      <c r="I4591" s="152"/>
      <c r="J4591" s="112" t="b">
        <f>Proc[[#This Row],[Requested]]=Proc[[#This Row],[CurrentParent]]</f>
        <v>1</v>
      </c>
      <c r="K4591" s="112" t="str">
        <f>IF(Proc[[#This Row],[Author]]="Marcela Urrego",VLOOKUP(LEFT(Proc[[#This Row],[Requested]],1),Table3[#All],2,0),VLOOKUP(Proc[[#This Row],[Author]],Table4[],2,0))</f>
        <v>EL</v>
      </c>
      <c r="L4591" s="112" t="s">
        <v>4537</v>
      </c>
      <c r="M4591" s="127">
        <v>45965</v>
      </c>
      <c r="N4591" s="128"/>
      <c r="O4591" s="128"/>
      <c r="P4591" s="127" t="str">
        <f ca="1">IF(Proc[[#This Row],[DaysAgeing]]&gt;5,"yep","on track")</f>
        <v>yep</v>
      </c>
      <c r="Q4591" s="2">
        <f ca="1">IF(Proc[[#This Row],[DateClosed]]="",ABS(NETWORKDAYS(Proc[[#This Row],[DateOpened]],TODAY()))-1,ABS(NETWORKDAYS(Proc[[#This Row],[DateOpened]],Proc[[#This Row],[DateClosed]]))-1)</f>
        <v>108</v>
      </c>
      <c r="R4591" s="127" t="s">
        <v>4125</v>
      </c>
      <c r="S4591" s="112"/>
      <c r="T4591" s="153">
        <v>4590</v>
      </c>
    </row>
    <row r="4592" spans="1:20" hidden="1">
      <c r="A4592" s="111" t="s">
        <v>4745</v>
      </c>
      <c r="B4592" s="112" t="str">
        <f>IFERROR(VLOOKUP(Proc[[#This Row],[App]],Table2[],3,0),"open")</f>
        <v>ok</v>
      </c>
      <c r="C4592" s="111" t="s">
        <v>369</v>
      </c>
      <c r="D4592" s="152" t="s">
        <v>4749</v>
      </c>
      <c r="E4592" s="152" t="s">
        <v>4771</v>
      </c>
      <c r="F4592" s="112" t="s">
        <v>4771</v>
      </c>
      <c r="G4592" s="111" t="s">
        <v>406</v>
      </c>
      <c r="H4592" s="112" t="str">
        <f>IF(Proc[[#This Row],[type]]="LFF (MDG-F)",MID(Proc[[#This Row],[Obj]],13,10),"")</f>
        <v>CN02TPZZ05</v>
      </c>
      <c r="I4592" s="152"/>
      <c r="J4592" s="112" t="b">
        <f>Proc[[#This Row],[Requested]]=Proc[[#This Row],[CurrentParent]]</f>
        <v>1</v>
      </c>
      <c r="K4592" s="112" t="str">
        <f>IF(Proc[[#This Row],[Author]]="Marcela Urrego",VLOOKUP(LEFT(Proc[[#This Row],[Requested]],1),Table3[#All],2,0),VLOOKUP(Proc[[#This Row],[Author]],Table4[],2,0))</f>
        <v>EL</v>
      </c>
      <c r="L4592" s="112" t="s">
        <v>4537</v>
      </c>
      <c r="M4592" s="127">
        <v>45965</v>
      </c>
      <c r="N4592" s="128"/>
      <c r="O4592" s="128"/>
      <c r="P4592" s="127" t="str">
        <f ca="1">IF(Proc[[#This Row],[DaysAgeing]]&gt;5,"yep","on track")</f>
        <v>yep</v>
      </c>
      <c r="Q4592" s="2">
        <f ca="1">IF(Proc[[#This Row],[DateClosed]]="",ABS(NETWORKDAYS(Proc[[#This Row],[DateOpened]],TODAY()))-1,ABS(NETWORKDAYS(Proc[[#This Row],[DateOpened]],Proc[[#This Row],[DateClosed]]))-1)</f>
        <v>108</v>
      </c>
      <c r="R4592" s="127" t="s">
        <v>4125</v>
      </c>
      <c r="S4592" s="112"/>
      <c r="T4592" s="153">
        <v>4591</v>
      </c>
    </row>
    <row r="4593" spans="1:20" hidden="1">
      <c r="A4593" s="111" t="s">
        <v>4745</v>
      </c>
      <c r="B4593" s="153" t="str">
        <f>IFERROR(VLOOKUP(Proc[[#This Row],[App]],Table2[],3,0),"open")</f>
        <v>ok</v>
      </c>
      <c r="C4593" s="111" t="s">
        <v>369</v>
      </c>
      <c r="D4593" s="152" t="s">
        <v>4750</v>
      </c>
      <c r="E4593" s="152" t="s">
        <v>4771</v>
      </c>
      <c r="F4593" s="153" t="s">
        <v>4771</v>
      </c>
      <c r="G4593" s="111" t="s">
        <v>406</v>
      </c>
      <c r="H4593" s="112" t="str">
        <f>IF(Proc[[#This Row],[type]]="LFF (MDG-F)",MID(Proc[[#This Row],[Obj]],13,10),"")</f>
        <v>CN02TPZZ08</v>
      </c>
      <c r="I4593" s="152"/>
      <c r="J4593" s="112" t="b">
        <f>Proc[[#This Row],[Requested]]=Proc[[#This Row],[CurrentParent]]</f>
        <v>1</v>
      </c>
      <c r="K4593" s="153" t="str">
        <f>IF(Proc[[#This Row],[Author]]="Marcela Urrego",VLOOKUP(LEFT(Proc[[#This Row],[Requested]],1),Table3[#All],2,0),VLOOKUP(Proc[[#This Row],[Author]],Table4[],2,0))</f>
        <v>EL</v>
      </c>
      <c r="L4593" s="112" t="s">
        <v>4537</v>
      </c>
      <c r="M4593" s="127">
        <v>45965</v>
      </c>
      <c r="N4593" s="128"/>
      <c r="O4593" s="128"/>
      <c r="P4593" s="127" t="str">
        <f ca="1">IF(Proc[[#This Row],[DaysAgeing]]&gt;5,"yep","on track")</f>
        <v>yep</v>
      </c>
      <c r="Q4593" s="2">
        <f ca="1">IF(Proc[[#This Row],[DateClosed]]="",ABS(NETWORKDAYS(Proc[[#This Row],[DateOpened]],TODAY()))-1,ABS(NETWORKDAYS(Proc[[#This Row],[DateOpened]],Proc[[#This Row],[DateClosed]]))-1)</f>
        <v>108</v>
      </c>
      <c r="R4593" s="127" t="s">
        <v>4125</v>
      </c>
      <c r="S4593" s="112"/>
      <c r="T4593" s="153">
        <v>4592</v>
      </c>
    </row>
    <row r="4594" spans="1:20" hidden="1">
      <c r="A4594" s="111" t="s">
        <v>4745</v>
      </c>
      <c r="B4594" s="153" t="str">
        <f>IFERROR(VLOOKUP(Proc[[#This Row],[App]],Table2[],3,0),"open")</f>
        <v>ok</v>
      </c>
      <c r="C4594" s="111" t="s">
        <v>369</v>
      </c>
      <c r="D4594" s="152" t="s">
        <v>4751</v>
      </c>
      <c r="E4594" s="152" t="s">
        <v>4771</v>
      </c>
      <c r="F4594" s="153" t="s">
        <v>4771</v>
      </c>
      <c r="G4594" s="111" t="s">
        <v>406</v>
      </c>
      <c r="H4594" s="112" t="str">
        <f>IF(Proc[[#This Row],[type]]="LFF (MDG-F)",MID(Proc[[#This Row],[Obj]],13,10),"")</f>
        <v>CN03TPZZ01</v>
      </c>
      <c r="I4594" s="152"/>
      <c r="J4594" s="112" t="b">
        <f>Proc[[#This Row],[Requested]]=Proc[[#This Row],[CurrentParent]]</f>
        <v>1</v>
      </c>
      <c r="K4594" s="153" t="str">
        <f>IF(Proc[[#This Row],[Author]]="Marcela Urrego",VLOOKUP(LEFT(Proc[[#This Row],[Requested]],1),Table3[#All],2,0),VLOOKUP(Proc[[#This Row],[Author]],Table4[],2,0))</f>
        <v>EL</v>
      </c>
      <c r="L4594" s="112" t="s">
        <v>4537</v>
      </c>
      <c r="M4594" s="127">
        <v>45965</v>
      </c>
      <c r="N4594" s="128"/>
      <c r="O4594" s="128"/>
      <c r="P4594" s="127" t="str">
        <f ca="1">IF(Proc[[#This Row],[DaysAgeing]]&gt;5,"yep","on track")</f>
        <v>yep</v>
      </c>
      <c r="Q4594" s="2">
        <f ca="1">IF(Proc[[#This Row],[DateClosed]]="",ABS(NETWORKDAYS(Proc[[#This Row],[DateOpened]],TODAY()))-1,ABS(NETWORKDAYS(Proc[[#This Row],[DateOpened]],Proc[[#This Row],[DateClosed]]))-1)</f>
        <v>108</v>
      </c>
      <c r="R4594" s="127" t="s">
        <v>4125</v>
      </c>
      <c r="S4594" s="112"/>
      <c r="T4594" s="153">
        <v>4593</v>
      </c>
    </row>
    <row r="4595" spans="1:20" hidden="1">
      <c r="A4595" s="111" t="s">
        <v>4745</v>
      </c>
      <c r="B4595" s="112" t="str">
        <f>IFERROR(VLOOKUP(Proc[[#This Row],[App]],Table2[],3,0),"open")</f>
        <v>ok</v>
      </c>
      <c r="C4595" s="111" t="s">
        <v>369</v>
      </c>
      <c r="D4595" s="152" t="s">
        <v>4752</v>
      </c>
      <c r="E4595" s="152" t="s">
        <v>4771</v>
      </c>
      <c r="F4595" s="112" t="s">
        <v>4771</v>
      </c>
      <c r="G4595" s="111" t="s">
        <v>406</v>
      </c>
      <c r="H4595" s="112" t="str">
        <f>IF(Proc[[#This Row],[type]]="LFF (MDG-F)",MID(Proc[[#This Row],[Obj]],13,10),"")</f>
        <v>CN03TPZZ03</v>
      </c>
      <c r="I4595" s="152"/>
      <c r="J4595" s="112" t="b">
        <f>Proc[[#This Row],[Requested]]=Proc[[#This Row],[CurrentParent]]</f>
        <v>1</v>
      </c>
      <c r="K4595" s="112" t="str">
        <f>IF(Proc[[#This Row],[Author]]="Marcela Urrego",VLOOKUP(LEFT(Proc[[#This Row],[Requested]],1),Table3[#All],2,0),VLOOKUP(Proc[[#This Row],[Author]],Table4[],2,0))</f>
        <v>EL</v>
      </c>
      <c r="L4595" s="112" t="s">
        <v>4537</v>
      </c>
      <c r="M4595" s="127">
        <v>45965</v>
      </c>
      <c r="N4595" s="128"/>
      <c r="O4595" s="128"/>
      <c r="P4595" s="127" t="str">
        <f ca="1">IF(Proc[[#This Row],[DaysAgeing]]&gt;5,"yep","on track")</f>
        <v>yep</v>
      </c>
      <c r="Q4595" s="2">
        <f ca="1">IF(Proc[[#This Row],[DateClosed]]="",ABS(NETWORKDAYS(Proc[[#This Row],[DateOpened]],TODAY()))-1,ABS(NETWORKDAYS(Proc[[#This Row],[DateOpened]],Proc[[#This Row],[DateClosed]]))-1)</f>
        <v>108</v>
      </c>
      <c r="R4595" s="127" t="s">
        <v>4125</v>
      </c>
      <c r="S4595" s="112"/>
      <c r="T4595" s="153">
        <v>4594</v>
      </c>
    </row>
    <row r="4596" spans="1:20" hidden="1">
      <c r="A4596" s="111" t="s">
        <v>4745</v>
      </c>
      <c r="B4596" s="153" t="str">
        <f>IFERROR(VLOOKUP(Proc[[#This Row],[App]],Table2[],3,0),"open")</f>
        <v>ok</v>
      </c>
      <c r="C4596" s="111" t="s">
        <v>369</v>
      </c>
      <c r="D4596" s="152" t="s">
        <v>4753</v>
      </c>
      <c r="E4596" s="152" t="s">
        <v>4771</v>
      </c>
      <c r="F4596" s="153" t="s">
        <v>4771</v>
      </c>
      <c r="G4596" s="111" t="s">
        <v>406</v>
      </c>
      <c r="H4596" s="112" t="str">
        <f>IF(Proc[[#This Row],[type]]="LFF (MDG-F)",MID(Proc[[#This Row],[Obj]],13,10),"")</f>
        <v>CN02TPZZ02</v>
      </c>
      <c r="I4596" s="152"/>
      <c r="J4596" s="112" t="b">
        <f>Proc[[#This Row],[Requested]]=Proc[[#This Row],[CurrentParent]]</f>
        <v>1</v>
      </c>
      <c r="K4596" s="153" t="str">
        <f>IF(Proc[[#This Row],[Author]]="Marcela Urrego",VLOOKUP(LEFT(Proc[[#This Row],[Requested]],1),Table3[#All],2,0),VLOOKUP(Proc[[#This Row],[Author]],Table4[],2,0))</f>
        <v>EL</v>
      </c>
      <c r="L4596" s="112" t="s">
        <v>4537</v>
      </c>
      <c r="M4596" s="127">
        <v>45965</v>
      </c>
      <c r="N4596" s="128"/>
      <c r="O4596" s="128"/>
      <c r="P4596" s="127" t="str">
        <f ca="1">IF(Proc[[#This Row],[DaysAgeing]]&gt;5,"yep","on track")</f>
        <v>yep</v>
      </c>
      <c r="Q4596" s="2">
        <f ca="1">IF(Proc[[#This Row],[DateClosed]]="",ABS(NETWORKDAYS(Proc[[#This Row],[DateOpened]],TODAY()))-1,ABS(NETWORKDAYS(Proc[[#This Row],[DateOpened]],Proc[[#This Row],[DateClosed]]))-1)</f>
        <v>108</v>
      </c>
      <c r="R4596" s="127" t="s">
        <v>4125</v>
      </c>
      <c r="S4596" s="112"/>
      <c r="T4596" s="153">
        <v>4595</v>
      </c>
    </row>
    <row r="4597" spans="1:20" hidden="1">
      <c r="A4597" s="111" t="s">
        <v>4745</v>
      </c>
      <c r="B4597" s="153" t="str">
        <f>IFERROR(VLOOKUP(Proc[[#This Row],[App]],Table2[],3,0),"open")</f>
        <v>ok</v>
      </c>
      <c r="C4597" s="111" t="s">
        <v>369</v>
      </c>
      <c r="D4597" s="152" t="s">
        <v>4754</v>
      </c>
      <c r="E4597" s="152" t="s">
        <v>4771</v>
      </c>
      <c r="F4597" s="153" t="s">
        <v>4771</v>
      </c>
      <c r="G4597" s="111" t="s">
        <v>406</v>
      </c>
      <c r="H4597" s="112" t="str">
        <f>IF(Proc[[#This Row],[type]]="LFF (MDG-F)",MID(Proc[[#This Row],[Obj]],13,10),"")</f>
        <v>CN02TQ1001</v>
      </c>
      <c r="I4597" s="152"/>
      <c r="J4597" s="112" t="b">
        <f>Proc[[#This Row],[Requested]]=Proc[[#This Row],[CurrentParent]]</f>
        <v>1</v>
      </c>
      <c r="K4597" s="153" t="str">
        <f>IF(Proc[[#This Row],[Author]]="Marcela Urrego",VLOOKUP(LEFT(Proc[[#This Row],[Requested]],1),Table3[#All],2,0),VLOOKUP(Proc[[#This Row],[Author]],Table4[],2,0))</f>
        <v>EL</v>
      </c>
      <c r="L4597" s="112" t="s">
        <v>4537</v>
      </c>
      <c r="M4597" s="127">
        <v>45965</v>
      </c>
      <c r="N4597" s="128"/>
      <c r="O4597" s="128"/>
      <c r="P4597" s="127" t="str">
        <f ca="1">IF(Proc[[#This Row],[DaysAgeing]]&gt;5,"yep","on track")</f>
        <v>yep</v>
      </c>
      <c r="Q4597" s="2">
        <f ca="1">IF(Proc[[#This Row],[DateClosed]]="",ABS(NETWORKDAYS(Proc[[#This Row],[DateOpened]],TODAY()))-1,ABS(NETWORKDAYS(Proc[[#This Row],[DateOpened]],Proc[[#This Row],[DateClosed]]))-1)</f>
        <v>108</v>
      </c>
      <c r="R4597" s="127" t="s">
        <v>4125</v>
      </c>
      <c r="S4597" s="112"/>
      <c r="T4597" s="153">
        <v>4596</v>
      </c>
    </row>
    <row r="4598" spans="1:20" hidden="1">
      <c r="A4598" s="111" t="s">
        <v>4745</v>
      </c>
      <c r="B4598" s="153" t="str">
        <f>IFERROR(VLOOKUP(Proc[[#This Row],[App]],Table2[],3,0),"open")</f>
        <v>ok</v>
      </c>
      <c r="C4598" s="111" t="s">
        <v>369</v>
      </c>
      <c r="D4598" s="152" t="s">
        <v>4755</v>
      </c>
      <c r="E4598" s="152" t="s">
        <v>4771</v>
      </c>
      <c r="F4598" s="153" t="s">
        <v>4771</v>
      </c>
      <c r="G4598" s="111" t="s">
        <v>406</v>
      </c>
      <c r="H4598" s="112" t="str">
        <f>IF(Proc[[#This Row],[type]]="LFF (MDG-F)",MID(Proc[[#This Row],[Obj]],13,10),"")</f>
        <v>CN02TQ1002</v>
      </c>
      <c r="I4598" s="152"/>
      <c r="J4598" s="112" t="b">
        <f>Proc[[#This Row],[Requested]]=Proc[[#This Row],[CurrentParent]]</f>
        <v>1</v>
      </c>
      <c r="K4598" s="153" t="str">
        <f>IF(Proc[[#This Row],[Author]]="Marcela Urrego",VLOOKUP(LEFT(Proc[[#This Row],[Requested]],1),Table3[#All],2,0),VLOOKUP(Proc[[#This Row],[Author]],Table4[],2,0))</f>
        <v>EL</v>
      </c>
      <c r="L4598" s="112" t="s">
        <v>4537</v>
      </c>
      <c r="M4598" s="127">
        <v>45965</v>
      </c>
      <c r="N4598" s="128"/>
      <c r="O4598" s="128"/>
      <c r="P4598" s="127" t="str">
        <f ca="1">IF(Proc[[#This Row],[DaysAgeing]]&gt;5,"yep","on track")</f>
        <v>yep</v>
      </c>
      <c r="Q4598" s="2">
        <f ca="1">IF(Proc[[#This Row],[DateClosed]]="",ABS(NETWORKDAYS(Proc[[#This Row],[DateOpened]],TODAY()))-1,ABS(NETWORKDAYS(Proc[[#This Row],[DateOpened]],Proc[[#This Row],[DateClosed]]))-1)</f>
        <v>108</v>
      </c>
      <c r="R4598" s="127" t="s">
        <v>4125</v>
      </c>
      <c r="S4598" s="112"/>
      <c r="T4598" s="153">
        <v>4597</v>
      </c>
    </row>
    <row r="4599" spans="1:20" hidden="1">
      <c r="A4599" s="111" t="s">
        <v>4745</v>
      </c>
      <c r="B4599" s="112" t="str">
        <f>IFERROR(VLOOKUP(Proc[[#This Row],[App]],Table2[],3,0),"open")</f>
        <v>ok</v>
      </c>
      <c r="C4599" s="111" t="s">
        <v>369</v>
      </c>
      <c r="D4599" s="152" t="s">
        <v>4756</v>
      </c>
      <c r="E4599" s="152" t="s">
        <v>4771</v>
      </c>
      <c r="F4599" s="112" t="s">
        <v>4771</v>
      </c>
      <c r="G4599" s="111" t="s">
        <v>406</v>
      </c>
      <c r="H4599" s="112" t="str">
        <f>IF(Proc[[#This Row],[type]]="LFF (MDG-F)",MID(Proc[[#This Row],[Obj]],13,10),"")</f>
        <v>CN02TQ1003</v>
      </c>
      <c r="I4599" s="152"/>
      <c r="J4599" s="112" t="b">
        <f>Proc[[#This Row],[Requested]]=Proc[[#This Row],[CurrentParent]]</f>
        <v>1</v>
      </c>
      <c r="K4599" s="112" t="str">
        <f>IF(Proc[[#This Row],[Author]]="Marcela Urrego",VLOOKUP(LEFT(Proc[[#This Row],[Requested]],1),Table3[#All],2,0),VLOOKUP(Proc[[#This Row],[Author]],Table4[],2,0))</f>
        <v>EL</v>
      </c>
      <c r="L4599" s="112" t="s">
        <v>4537</v>
      </c>
      <c r="M4599" s="127">
        <v>45965</v>
      </c>
      <c r="N4599" s="128"/>
      <c r="O4599" s="128"/>
      <c r="P4599" s="127" t="str">
        <f ca="1">IF(Proc[[#This Row],[DaysAgeing]]&gt;5,"yep","on track")</f>
        <v>yep</v>
      </c>
      <c r="Q4599" s="2">
        <f ca="1">IF(Proc[[#This Row],[DateClosed]]="",ABS(NETWORKDAYS(Proc[[#This Row],[DateOpened]],TODAY()))-1,ABS(NETWORKDAYS(Proc[[#This Row],[DateOpened]],Proc[[#This Row],[DateClosed]]))-1)</f>
        <v>108</v>
      </c>
      <c r="R4599" s="127" t="s">
        <v>4125</v>
      </c>
      <c r="S4599" s="112"/>
      <c r="T4599" s="153">
        <v>4598</v>
      </c>
    </row>
    <row r="4600" spans="1:20" hidden="1">
      <c r="A4600" s="111" t="s">
        <v>4745</v>
      </c>
      <c r="B4600" s="153" t="str">
        <f>IFERROR(VLOOKUP(Proc[[#This Row],[App]],Table2[],3,0),"open")</f>
        <v>ok</v>
      </c>
      <c r="C4600" s="111" t="s">
        <v>369</v>
      </c>
      <c r="D4600" s="152" t="s">
        <v>4757</v>
      </c>
      <c r="E4600" s="152" t="s">
        <v>4771</v>
      </c>
      <c r="F4600" s="153" t="s">
        <v>4771</v>
      </c>
      <c r="G4600" s="111" t="s">
        <v>406</v>
      </c>
      <c r="H4600" s="112" t="str">
        <f>IF(Proc[[#This Row],[type]]="LFF (MDG-F)",MID(Proc[[#This Row],[Obj]],13,10),"")</f>
        <v>CN03TPZZ02</v>
      </c>
      <c r="I4600" s="152"/>
      <c r="J4600" s="112" t="b">
        <f>Proc[[#This Row],[Requested]]=Proc[[#This Row],[CurrentParent]]</f>
        <v>1</v>
      </c>
      <c r="K4600" s="153" t="str">
        <f>IF(Proc[[#This Row],[Author]]="Marcela Urrego",VLOOKUP(LEFT(Proc[[#This Row],[Requested]],1),Table3[#All],2,0),VLOOKUP(Proc[[#This Row],[Author]],Table4[],2,0))</f>
        <v>EL</v>
      </c>
      <c r="L4600" s="112" t="s">
        <v>4537</v>
      </c>
      <c r="M4600" s="127">
        <v>45965</v>
      </c>
      <c r="N4600" s="128"/>
      <c r="O4600" s="128"/>
      <c r="P4600" s="127" t="str">
        <f ca="1">IF(Proc[[#This Row],[DaysAgeing]]&gt;5,"yep","on track")</f>
        <v>yep</v>
      </c>
      <c r="Q4600" s="2">
        <f ca="1">IF(Proc[[#This Row],[DateClosed]]="",ABS(NETWORKDAYS(Proc[[#This Row],[DateOpened]],TODAY()))-1,ABS(NETWORKDAYS(Proc[[#This Row],[DateOpened]],Proc[[#This Row],[DateClosed]]))-1)</f>
        <v>108</v>
      </c>
      <c r="R4600" s="127" t="s">
        <v>4125</v>
      </c>
      <c r="S4600" s="112"/>
      <c r="T4600" s="153">
        <v>4599</v>
      </c>
    </row>
    <row r="4601" spans="1:20" hidden="1">
      <c r="A4601" s="111" t="s">
        <v>4745</v>
      </c>
      <c r="B4601" s="112" t="str">
        <f>IFERROR(VLOOKUP(Proc[[#This Row],[App]],Table2[],3,0),"open")</f>
        <v>ok</v>
      </c>
      <c r="C4601" s="111" t="s">
        <v>369</v>
      </c>
      <c r="D4601" s="152" t="s">
        <v>4758</v>
      </c>
      <c r="E4601" s="152" t="s">
        <v>4771</v>
      </c>
      <c r="F4601" s="112" t="s">
        <v>4771</v>
      </c>
      <c r="G4601" s="111" t="s">
        <v>406</v>
      </c>
      <c r="H4601" s="112" t="str">
        <f>IF(Proc[[#This Row],[type]]="LFF (MDG-F)",MID(Proc[[#This Row],[Obj]],13,10),"")</f>
        <v>CN10DB1001</v>
      </c>
      <c r="I4601" s="152"/>
      <c r="J4601" s="112" t="b">
        <f>Proc[[#This Row],[Requested]]=Proc[[#This Row],[CurrentParent]]</f>
        <v>1</v>
      </c>
      <c r="K4601" s="112" t="str">
        <f>IF(Proc[[#This Row],[Author]]="Marcela Urrego",VLOOKUP(LEFT(Proc[[#This Row],[Requested]],1),Table3[#All],2,0),VLOOKUP(Proc[[#This Row],[Author]],Table4[],2,0))</f>
        <v>EL</v>
      </c>
      <c r="L4601" s="112" t="s">
        <v>4537</v>
      </c>
      <c r="M4601" s="127">
        <v>45965</v>
      </c>
      <c r="N4601" s="128"/>
      <c r="O4601" s="128"/>
      <c r="P4601" s="127" t="str">
        <f ca="1">IF(Proc[[#This Row],[DaysAgeing]]&gt;5,"yep","on track")</f>
        <v>yep</v>
      </c>
      <c r="Q4601" s="2">
        <f ca="1">IF(Proc[[#This Row],[DateClosed]]="",ABS(NETWORKDAYS(Proc[[#This Row],[DateOpened]],TODAY()))-1,ABS(NETWORKDAYS(Proc[[#This Row],[DateOpened]],Proc[[#This Row],[DateClosed]]))-1)</f>
        <v>108</v>
      </c>
      <c r="R4601" s="127" t="s">
        <v>4125</v>
      </c>
      <c r="S4601" s="112"/>
      <c r="T4601" s="153">
        <v>4600</v>
      </c>
    </row>
    <row r="4602" spans="1:20" hidden="1">
      <c r="A4602" s="111" t="s">
        <v>4745</v>
      </c>
      <c r="B4602" s="153" t="str">
        <f>IFERROR(VLOOKUP(Proc[[#This Row],[App]],Table2[],3,0),"open")</f>
        <v>ok</v>
      </c>
      <c r="C4602" s="111" t="s">
        <v>369</v>
      </c>
      <c r="D4602" s="152" t="s">
        <v>4759</v>
      </c>
      <c r="E4602" s="152" t="s">
        <v>4771</v>
      </c>
      <c r="F4602" s="153" t="s">
        <v>4771</v>
      </c>
      <c r="G4602" s="111" t="s">
        <v>406</v>
      </c>
      <c r="H4602" s="112" t="str">
        <f>IF(Proc[[#This Row],[type]]="LFF (MDG-F)",MID(Proc[[#This Row],[Obj]],13,10),"")</f>
        <v>CN10DB1002</v>
      </c>
      <c r="I4602" s="152"/>
      <c r="J4602" s="112" t="b">
        <f>Proc[[#This Row],[Requested]]=Proc[[#This Row],[CurrentParent]]</f>
        <v>1</v>
      </c>
      <c r="K4602" s="153" t="str">
        <f>IF(Proc[[#This Row],[Author]]="Marcela Urrego",VLOOKUP(LEFT(Proc[[#This Row],[Requested]],1),Table3[#All],2,0),VLOOKUP(Proc[[#This Row],[Author]],Table4[],2,0))</f>
        <v>EL</v>
      </c>
      <c r="L4602" s="112" t="s">
        <v>4537</v>
      </c>
      <c r="M4602" s="127">
        <v>45965</v>
      </c>
      <c r="N4602" s="128"/>
      <c r="O4602" s="128"/>
      <c r="P4602" s="127" t="str">
        <f ca="1">IF(Proc[[#This Row],[DaysAgeing]]&gt;5,"yep","on track")</f>
        <v>yep</v>
      </c>
      <c r="Q4602" s="2">
        <f ca="1">IF(Proc[[#This Row],[DateClosed]]="",ABS(NETWORKDAYS(Proc[[#This Row],[DateOpened]],TODAY()))-1,ABS(NETWORKDAYS(Proc[[#This Row],[DateOpened]],Proc[[#This Row],[DateClosed]]))-1)</f>
        <v>108</v>
      </c>
      <c r="R4602" s="127" t="s">
        <v>4125</v>
      </c>
      <c r="S4602" s="112"/>
      <c r="T4602" s="153">
        <v>4601</v>
      </c>
    </row>
    <row r="4603" spans="1:20" hidden="1">
      <c r="A4603" s="111" t="s">
        <v>4745</v>
      </c>
      <c r="B4603" s="153" t="str">
        <f>IFERROR(VLOOKUP(Proc[[#This Row],[App]],Table2[],3,0),"open")</f>
        <v>ok</v>
      </c>
      <c r="C4603" s="111" t="s">
        <v>369</v>
      </c>
      <c r="D4603" s="152" t="s">
        <v>4760</v>
      </c>
      <c r="E4603" s="152" t="s">
        <v>4771</v>
      </c>
      <c r="F4603" s="153" t="s">
        <v>4771</v>
      </c>
      <c r="G4603" s="111" t="s">
        <v>406</v>
      </c>
      <c r="H4603" s="112" t="str">
        <f>IF(Proc[[#This Row],[type]]="LFF (MDG-F)",MID(Proc[[#This Row],[Obj]],13,10),"")</f>
        <v>CN10DB1004</v>
      </c>
      <c r="I4603" s="152"/>
      <c r="J4603" s="112" t="b">
        <f>Proc[[#This Row],[Requested]]=Proc[[#This Row],[CurrentParent]]</f>
        <v>1</v>
      </c>
      <c r="K4603" s="153" t="str">
        <f>IF(Proc[[#This Row],[Author]]="Marcela Urrego",VLOOKUP(LEFT(Proc[[#This Row],[Requested]],1),Table3[#All],2,0),VLOOKUP(Proc[[#This Row],[Author]],Table4[],2,0))</f>
        <v>EL</v>
      </c>
      <c r="L4603" s="112" t="s">
        <v>4537</v>
      </c>
      <c r="M4603" s="127">
        <v>45965</v>
      </c>
      <c r="N4603" s="128"/>
      <c r="O4603" s="128"/>
      <c r="P4603" s="127" t="str">
        <f ca="1">IF(Proc[[#This Row],[DaysAgeing]]&gt;5,"yep","on track")</f>
        <v>yep</v>
      </c>
      <c r="Q4603" s="2">
        <f ca="1">IF(Proc[[#This Row],[DateClosed]]="",ABS(NETWORKDAYS(Proc[[#This Row],[DateOpened]],TODAY()))-1,ABS(NETWORKDAYS(Proc[[#This Row],[DateOpened]],Proc[[#This Row],[DateClosed]]))-1)</f>
        <v>108</v>
      </c>
      <c r="R4603" s="127" t="s">
        <v>4125</v>
      </c>
      <c r="S4603" s="112"/>
      <c r="T4603" s="153">
        <v>4602</v>
      </c>
    </row>
    <row r="4604" spans="1:20" hidden="1">
      <c r="A4604" s="111" t="s">
        <v>4745</v>
      </c>
      <c r="B4604" s="112" t="str">
        <f>IFERROR(VLOOKUP(Proc[[#This Row],[App]],Table2[],3,0),"open")</f>
        <v>ok</v>
      </c>
      <c r="C4604" s="111" t="s">
        <v>369</v>
      </c>
      <c r="D4604" s="152" t="s">
        <v>4761</v>
      </c>
      <c r="E4604" s="152" t="s">
        <v>4771</v>
      </c>
      <c r="F4604" s="112" t="s">
        <v>4771</v>
      </c>
      <c r="G4604" s="111" t="s">
        <v>406</v>
      </c>
      <c r="H4604" s="112" t="str">
        <f>IF(Proc[[#This Row],[type]]="LFF (MDG-F)",MID(Proc[[#This Row],[Obj]],13,10),"")</f>
        <v>CN09DB3303</v>
      </c>
      <c r="I4604" s="152"/>
      <c r="J4604" s="112" t="b">
        <f>Proc[[#This Row],[Requested]]=Proc[[#This Row],[CurrentParent]]</f>
        <v>1</v>
      </c>
      <c r="K4604" s="112" t="str">
        <f>IF(Proc[[#This Row],[Author]]="Marcela Urrego",VLOOKUP(LEFT(Proc[[#This Row],[Requested]],1),Table3[#All],2,0),VLOOKUP(Proc[[#This Row],[Author]],Table4[],2,0))</f>
        <v>EL</v>
      </c>
      <c r="L4604" s="112" t="s">
        <v>4537</v>
      </c>
      <c r="M4604" s="127">
        <v>45965</v>
      </c>
      <c r="N4604" s="128"/>
      <c r="O4604" s="128"/>
      <c r="P4604" s="127" t="str">
        <f ca="1">IF(Proc[[#This Row],[DaysAgeing]]&gt;5,"yep","on track")</f>
        <v>yep</v>
      </c>
      <c r="Q4604" s="2">
        <f ca="1">IF(Proc[[#This Row],[DateClosed]]="",ABS(NETWORKDAYS(Proc[[#This Row],[DateOpened]],TODAY()))-1,ABS(NETWORKDAYS(Proc[[#This Row],[DateOpened]],Proc[[#This Row],[DateClosed]]))-1)</f>
        <v>108</v>
      </c>
      <c r="R4604" s="127" t="s">
        <v>4125</v>
      </c>
      <c r="S4604" s="112"/>
      <c r="T4604" s="153">
        <v>4603</v>
      </c>
    </row>
    <row r="4605" spans="1:20" hidden="1">
      <c r="A4605" s="111" t="s">
        <v>4745</v>
      </c>
      <c r="B4605" s="112" t="str">
        <f>IFERROR(VLOOKUP(Proc[[#This Row],[App]],Table2[],3,0),"open")</f>
        <v>ok</v>
      </c>
      <c r="C4605" s="111" t="s">
        <v>369</v>
      </c>
      <c r="D4605" s="152" t="s">
        <v>4762</v>
      </c>
      <c r="E4605" s="152" t="s">
        <v>4771</v>
      </c>
      <c r="F4605" s="112" t="s">
        <v>4771</v>
      </c>
      <c r="G4605" s="111" t="s">
        <v>406</v>
      </c>
      <c r="H4605" s="112" t="str">
        <f>IF(Proc[[#This Row],[type]]="LFF (MDG-F)",MID(Proc[[#This Row],[Obj]],13,10),"")</f>
        <v>CN09DB3305</v>
      </c>
      <c r="I4605" s="152"/>
      <c r="J4605" s="112" t="b">
        <f>Proc[[#This Row],[Requested]]=Proc[[#This Row],[CurrentParent]]</f>
        <v>1</v>
      </c>
      <c r="K4605" s="112" t="str">
        <f>IF(Proc[[#This Row],[Author]]="Marcela Urrego",VLOOKUP(LEFT(Proc[[#This Row],[Requested]],1),Table3[#All],2,0),VLOOKUP(Proc[[#This Row],[Author]],Table4[],2,0))</f>
        <v>EL</v>
      </c>
      <c r="L4605" s="112" t="s">
        <v>4537</v>
      </c>
      <c r="M4605" s="127">
        <v>45965</v>
      </c>
      <c r="N4605" s="128"/>
      <c r="O4605" s="128"/>
      <c r="P4605" s="127" t="str">
        <f ca="1">IF(Proc[[#This Row],[DaysAgeing]]&gt;5,"yep","on track")</f>
        <v>yep</v>
      </c>
      <c r="Q4605" s="2">
        <f ca="1">IF(Proc[[#This Row],[DateClosed]]="",ABS(NETWORKDAYS(Proc[[#This Row],[DateOpened]],TODAY()))-1,ABS(NETWORKDAYS(Proc[[#This Row],[DateOpened]],Proc[[#This Row],[DateClosed]]))-1)</f>
        <v>108</v>
      </c>
      <c r="R4605" s="127" t="s">
        <v>4125</v>
      </c>
      <c r="S4605" s="112"/>
      <c r="T4605" s="153">
        <v>4604</v>
      </c>
    </row>
    <row r="4606" spans="1:20" hidden="1">
      <c r="A4606" s="111" t="s">
        <v>4745</v>
      </c>
      <c r="B4606" s="112" t="str">
        <f>IFERROR(VLOOKUP(Proc[[#This Row],[App]],Table2[],3,0),"open")</f>
        <v>ok</v>
      </c>
      <c r="C4606" s="111" t="s">
        <v>369</v>
      </c>
      <c r="D4606" s="152" t="s">
        <v>4763</v>
      </c>
      <c r="E4606" s="152" t="s">
        <v>4771</v>
      </c>
      <c r="F4606" s="112" t="s">
        <v>4771</v>
      </c>
      <c r="G4606" s="111" t="s">
        <v>406</v>
      </c>
      <c r="H4606" s="112" t="str">
        <f>IF(Proc[[#This Row],[type]]="LFF (MDG-F)",MID(Proc[[#This Row],[Obj]],13,10),"")</f>
        <v>CN09TQ1001</v>
      </c>
      <c r="I4606" s="152"/>
      <c r="J4606" s="112" t="b">
        <f>Proc[[#This Row],[Requested]]=Proc[[#This Row],[CurrentParent]]</f>
        <v>1</v>
      </c>
      <c r="K4606" s="112" t="str">
        <f>IF(Proc[[#This Row],[Author]]="Marcela Urrego",VLOOKUP(LEFT(Proc[[#This Row],[Requested]],1),Table3[#All],2,0),VLOOKUP(Proc[[#This Row],[Author]],Table4[],2,0))</f>
        <v>EL</v>
      </c>
      <c r="L4606" s="112" t="s">
        <v>4537</v>
      </c>
      <c r="M4606" s="127">
        <v>45965</v>
      </c>
      <c r="N4606" s="128"/>
      <c r="O4606" s="128"/>
      <c r="P4606" s="127" t="str">
        <f ca="1">IF(Proc[[#This Row],[DaysAgeing]]&gt;5,"yep","on track")</f>
        <v>yep</v>
      </c>
      <c r="Q4606" s="2">
        <f ca="1">IF(Proc[[#This Row],[DateClosed]]="",ABS(NETWORKDAYS(Proc[[#This Row],[DateOpened]],TODAY()))-1,ABS(NETWORKDAYS(Proc[[#This Row],[DateOpened]],Proc[[#This Row],[DateClosed]]))-1)</f>
        <v>108</v>
      </c>
      <c r="R4606" s="127" t="s">
        <v>4125</v>
      </c>
      <c r="S4606" s="112"/>
      <c r="T4606" s="153">
        <v>4605</v>
      </c>
    </row>
    <row r="4607" spans="1:20" hidden="1">
      <c r="A4607" s="111" t="s">
        <v>4745</v>
      </c>
      <c r="B4607" s="153" t="str">
        <f>IFERROR(VLOOKUP(Proc[[#This Row],[App]],Table2[],3,0),"open")</f>
        <v>ok</v>
      </c>
      <c r="C4607" s="111" t="s">
        <v>369</v>
      </c>
      <c r="D4607" s="152" t="s">
        <v>4764</v>
      </c>
      <c r="E4607" s="152" t="s">
        <v>4771</v>
      </c>
      <c r="F4607" s="112" t="s">
        <v>4771</v>
      </c>
      <c r="G4607" s="111" t="s">
        <v>406</v>
      </c>
      <c r="H4607" s="112" t="str">
        <f>IF(Proc[[#This Row],[type]]="LFF (MDG-F)",MID(Proc[[#This Row],[Obj]],13,10),"")</f>
        <v>CN09TQ1002</v>
      </c>
      <c r="I4607" s="152"/>
      <c r="J4607" s="112" t="b">
        <f>Proc[[#This Row],[Requested]]=Proc[[#This Row],[CurrentParent]]</f>
        <v>1</v>
      </c>
      <c r="K4607" s="153" t="str">
        <f>IF(Proc[[#This Row],[Author]]="Marcela Urrego",VLOOKUP(LEFT(Proc[[#This Row],[Requested]],1),Table3[#All],2,0),VLOOKUP(Proc[[#This Row],[Author]],Table4[],2,0))</f>
        <v>EL</v>
      </c>
      <c r="L4607" s="112" t="s">
        <v>4537</v>
      </c>
      <c r="M4607" s="127">
        <v>45965</v>
      </c>
      <c r="N4607" s="128"/>
      <c r="O4607" s="128"/>
      <c r="P4607" s="127" t="str">
        <f ca="1">IF(Proc[[#This Row],[DaysAgeing]]&gt;5,"yep","on track")</f>
        <v>yep</v>
      </c>
      <c r="Q4607" s="2">
        <f ca="1">IF(Proc[[#This Row],[DateClosed]]="",ABS(NETWORKDAYS(Proc[[#This Row],[DateOpened]],TODAY()))-1,ABS(NETWORKDAYS(Proc[[#This Row],[DateOpened]],Proc[[#This Row],[DateClosed]]))-1)</f>
        <v>108</v>
      </c>
      <c r="R4607" s="127" t="s">
        <v>4125</v>
      </c>
      <c r="S4607" s="112"/>
      <c r="T4607" s="153">
        <v>4606</v>
      </c>
    </row>
    <row r="4608" spans="1:20" hidden="1">
      <c r="A4608" s="111" t="s">
        <v>4745</v>
      </c>
      <c r="B4608" s="153" t="str">
        <f>IFERROR(VLOOKUP(Proc[[#This Row],[App]],Table2[],3,0),"open")</f>
        <v>ok</v>
      </c>
      <c r="C4608" s="111" t="s">
        <v>369</v>
      </c>
      <c r="D4608" s="152" t="s">
        <v>4765</v>
      </c>
      <c r="E4608" s="152" t="s">
        <v>4771</v>
      </c>
      <c r="F4608" s="112" t="s">
        <v>4771</v>
      </c>
      <c r="G4608" s="111" t="s">
        <v>406</v>
      </c>
      <c r="H4608" s="112" t="str">
        <f>IF(Proc[[#This Row],[type]]="LFF (MDG-F)",MID(Proc[[#This Row],[Obj]],13,10),"")</f>
        <v>CN09TQ1003</v>
      </c>
      <c r="I4608" s="152"/>
      <c r="J4608" s="112" t="b">
        <f>Proc[[#This Row],[Requested]]=Proc[[#This Row],[CurrentParent]]</f>
        <v>1</v>
      </c>
      <c r="K4608" s="153" t="str">
        <f>IF(Proc[[#This Row],[Author]]="Marcela Urrego",VLOOKUP(LEFT(Proc[[#This Row],[Requested]],1),Table3[#All],2,0),VLOOKUP(Proc[[#This Row],[Author]],Table4[],2,0))</f>
        <v>EL</v>
      </c>
      <c r="L4608" s="112" t="s">
        <v>4537</v>
      </c>
      <c r="M4608" s="127">
        <v>45965</v>
      </c>
      <c r="N4608" s="128"/>
      <c r="O4608" s="128"/>
      <c r="P4608" s="127" t="str">
        <f ca="1">IF(Proc[[#This Row],[DaysAgeing]]&gt;5,"yep","on track")</f>
        <v>yep</v>
      </c>
      <c r="Q4608" s="2">
        <f ca="1">IF(Proc[[#This Row],[DateClosed]]="",ABS(NETWORKDAYS(Proc[[#This Row],[DateOpened]],TODAY()))-1,ABS(NETWORKDAYS(Proc[[#This Row],[DateOpened]],Proc[[#This Row],[DateClosed]]))-1)</f>
        <v>108</v>
      </c>
      <c r="R4608" s="127" t="s">
        <v>4125</v>
      </c>
      <c r="S4608" s="112"/>
      <c r="T4608" s="153">
        <v>4607</v>
      </c>
    </row>
    <row r="4609" spans="1:20" hidden="1">
      <c r="A4609" s="111" t="s">
        <v>4745</v>
      </c>
      <c r="B4609" s="153" t="str">
        <f>IFERROR(VLOOKUP(Proc[[#This Row],[App]],Table2[],3,0),"open")</f>
        <v>ok</v>
      </c>
      <c r="C4609" s="111" t="s">
        <v>369</v>
      </c>
      <c r="D4609" s="152" t="s">
        <v>4766</v>
      </c>
      <c r="E4609" s="152" t="s">
        <v>4771</v>
      </c>
      <c r="F4609" s="153" t="s">
        <v>4771</v>
      </c>
      <c r="G4609" s="111" t="s">
        <v>406</v>
      </c>
      <c r="H4609" s="112" t="str">
        <f>IF(Proc[[#This Row],[type]]="LFF (MDG-F)",MID(Proc[[#This Row],[Obj]],13,10),"")</f>
        <v>CN09DB3309</v>
      </c>
      <c r="I4609" s="152"/>
      <c r="J4609" s="112" t="b">
        <f>Proc[[#This Row],[Requested]]=Proc[[#This Row],[CurrentParent]]</f>
        <v>1</v>
      </c>
      <c r="K4609" s="153" t="str">
        <f>IF(Proc[[#This Row],[Author]]="Marcela Urrego",VLOOKUP(LEFT(Proc[[#This Row],[Requested]],1),Table3[#All],2,0),VLOOKUP(Proc[[#This Row],[Author]],Table4[],2,0))</f>
        <v>EL</v>
      </c>
      <c r="L4609" s="112" t="s">
        <v>4537</v>
      </c>
      <c r="M4609" s="127">
        <v>45965</v>
      </c>
      <c r="N4609" s="128"/>
      <c r="O4609" s="128"/>
      <c r="P4609" s="127" t="str">
        <f ca="1">IF(Proc[[#This Row],[DaysAgeing]]&gt;5,"yep","on track")</f>
        <v>yep</v>
      </c>
      <c r="Q4609" s="2">
        <f ca="1">IF(Proc[[#This Row],[DateClosed]]="",ABS(NETWORKDAYS(Proc[[#This Row],[DateOpened]],TODAY()))-1,ABS(NETWORKDAYS(Proc[[#This Row],[DateOpened]],Proc[[#This Row],[DateClosed]]))-1)</f>
        <v>108</v>
      </c>
      <c r="R4609" s="127" t="s">
        <v>4125</v>
      </c>
      <c r="S4609" s="112"/>
      <c r="T4609" s="153">
        <v>4608</v>
      </c>
    </row>
    <row r="4610" spans="1:20" hidden="1">
      <c r="A4610" s="111" t="s">
        <v>4745</v>
      </c>
      <c r="B4610" s="112" t="str">
        <f>IFERROR(VLOOKUP(Proc[[#This Row],[App]],Table2[],3,0),"open")</f>
        <v>ok</v>
      </c>
      <c r="C4610" s="111" t="s">
        <v>369</v>
      </c>
      <c r="D4610" s="152" t="s">
        <v>4767</v>
      </c>
      <c r="E4610" s="152" t="s">
        <v>4771</v>
      </c>
      <c r="F4610" s="112" t="s">
        <v>4771</v>
      </c>
      <c r="G4610" s="111" t="s">
        <v>406</v>
      </c>
      <c r="H4610" s="112" t="str">
        <f>IF(Proc[[#This Row],[type]]="LFF (MDG-F)",MID(Proc[[#This Row],[Obj]],13,10),"")</f>
        <v>CN09DB3300</v>
      </c>
      <c r="I4610" s="152"/>
      <c r="J4610" s="112" t="b">
        <f>Proc[[#This Row],[Requested]]=Proc[[#This Row],[CurrentParent]]</f>
        <v>1</v>
      </c>
      <c r="K4610" s="112" t="str">
        <f>IF(Proc[[#This Row],[Author]]="Marcela Urrego",VLOOKUP(LEFT(Proc[[#This Row],[Requested]],1),Table3[#All],2,0),VLOOKUP(Proc[[#This Row],[Author]],Table4[],2,0))</f>
        <v>EL</v>
      </c>
      <c r="L4610" s="112" t="s">
        <v>4537</v>
      </c>
      <c r="M4610" s="127">
        <v>45965</v>
      </c>
      <c r="N4610" s="128"/>
      <c r="O4610" s="128"/>
      <c r="P4610" s="127" t="str">
        <f ca="1">IF(Proc[[#This Row],[DaysAgeing]]&gt;5,"yep","on track")</f>
        <v>yep</v>
      </c>
      <c r="Q4610" s="2">
        <f ca="1">IF(Proc[[#This Row],[DateClosed]]="",ABS(NETWORKDAYS(Proc[[#This Row],[DateOpened]],TODAY()))-1,ABS(NETWORKDAYS(Proc[[#This Row],[DateOpened]],Proc[[#This Row],[DateClosed]]))-1)</f>
        <v>108</v>
      </c>
      <c r="R4610" s="127" t="s">
        <v>4125</v>
      </c>
      <c r="S4610" s="112"/>
      <c r="T4610" s="153">
        <v>4609</v>
      </c>
    </row>
    <row r="4611" spans="1:20" hidden="1">
      <c r="A4611" s="111" t="s">
        <v>4745</v>
      </c>
      <c r="B4611" s="153" t="str">
        <f>IFERROR(VLOOKUP(Proc[[#This Row],[App]],Table2[],3,0),"open")</f>
        <v>ok</v>
      </c>
      <c r="C4611" s="111" t="s">
        <v>369</v>
      </c>
      <c r="D4611" s="152" t="s">
        <v>4768</v>
      </c>
      <c r="E4611" s="152" t="s">
        <v>4771</v>
      </c>
      <c r="F4611" s="153" t="s">
        <v>4771</v>
      </c>
      <c r="G4611" s="111" t="s">
        <v>406</v>
      </c>
      <c r="H4611" s="112" t="str">
        <f>IF(Proc[[#This Row],[type]]="LFF (MDG-F)",MID(Proc[[#This Row],[Obj]],13,10),"")</f>
        <v>CN09TM3000</v>
      </c>
      <c r="I4611" s="152"/>
      <c r="J4611" s="112" t="b">
        <f>Proc[[#This Row],[Requested]]=Proc[[#This Row],[CurrentParent]]</f>
        <v>1</v>
      </c>
      <c r="K4611" s="153" t="str">
        <f>IF(Proc[[#This Row],[Author]]="Marcela Urrego",VLOOKUP(LEFT(Proc[[#This Row],[Requested]],1),Table3[#All],2,0),VLOOKUP(Proc[[#This Row],[Author]],Table4[],2,0))</f>
        <v>EL</v>
      </c>
      <c r="L4611" s="112" t="s">
        <v>4537</v>
      </c>
      <c r="M4611" s="127">
        <v>45965</v>
      </c>
      <c r="N4611" s="128"/>
      <c r="O4611" s="128"/>
      <c r="P4611" s="127" t="str">
        <f ca="1">IF(Proc[[#This Row],[DaysAgeing]]&gt;5,"yep","on track")</f>
        <v>yep</v>
      </c>
      <c r="Q4611" s="2">
        <f ca="1">IF(Proc[[#This Row],[DateClosed]]="",ABS(NETWORKDAYS(Proc[[#This Row],[DateOpened]],TODAY()))-1,ABS(NETWORKDAYS(Proc[[#This Row],[DateOpened]],Proc[[#This Row],[DateClosed]]))-1)</f>
        <v>108</v>
      </c>
      <c r="R4611" s="127" t="s">
        <v>4125</v>
      </c>
      <c r="S4611" s="112"/>
      <c r="T4611" s="153">
        <v>4610</v>
      </c>
    </row>
    <row r="4612" spans="1:20" hidden="1">
      <c r="A4612" s="111" t="s">
        <v>4745</v>
      </c>
      <c r="B4612" s="153" t="str">
        <f>IFERROR(VLOOKUP(Proc[[#This Row],[App]],Table2[],3,0),"open")</f>
        <v>ok</v>
      </c>
      <c r="C4612" s="111" t="s">
        <v>369</v>
      </c>
      <c r="D4612" s="152" t="s">
        <v>4769</v>
      </c>
      <c r="E4612" s="152" t="s">
        <v>4771</v>
      </c>
      <c r="F4612" s="153" t="s">
        <v>4771</v>
      </c>
      <c r="G4612" s="111" t="s">
        <v>406</v>
      </c>
      <c r="H4612" s="112" t="str">
        <f>IF(Proc[[#This Row],[type]]="LFF (MDG-F)",MID(Proc[[#This Row],[Obj]],13,10),"")</f>
        <v>CN09DB3301</v>
      </c>
      <c r="I4612" s="152"/>
      <c r="J4612" s="112" t="b">
        <f>Proc[[#This Row],[Requested]]=Proc[[#This Row],[CurrentParent]]</f>
        <v>1</v>
      </c>
      <c r="K4612" s="153" t="str">
        <f>IF(Proc[[#This Row],[Author]]="Marcela Urrego",VLOOKUP(LEFT(Proc[[#This Row],[Requested]],1),Table3[#All],2,0),VLOOKUP(Proc[[#This Row],[Author]],Table4[],2,0))</f>
        <v>EL</v>
      </c>
      <c r="L4612" s="112" t="s">
        <v>4537</v>
      </c>
      <c r="M4612" s="127">
        <v>45965</v>
      </c>
      <c r="N4612" s="128"/>
      <c r="O4612" s="128"/>
      <c r="P4612" s="127" t="str">
        <f ca="1">IF(Proc[[#This Row],[DaysAgeing]]&gt;5,"yep","on track")</f>
        <v>yep</v>
      </c>
      <c r="Q4612" s="2">
        <f ca="1">IF(Proc[[#This Row],[DateClosed]]="",ABS(NETWORKDAYS(Proc[[#This Row],[DateOpened]],TODAY()))-1,ABS(NETWORKDAYS(Proc[[#This Row],[DateOpened]],Proc[[#This Row],[DateClosed]]))-1)</f>
        <v>108</v>
      </c>
      <c r="R4612" s="127" t="s">
        <v>4125</v>
      </c>
      <c r="S4612" s="112"/>
      <c r="T4612" s="153">
        <v>4611</v>
      </c>
    </row>
    <row r="4613" spans="1:20" hidden="1">
      <c r="A4613" s="111" t="s">
        <v>4745</v>
      </c>
      <c r="B4613" s="112" t="str">
        <f>IFERROR(VLOOKUP(Proc[[#This Row],[App]],Table2[],3,0),"open")</f>
        <v>ok</v>
      </c>
      <c r="C4613" s="111" t="s">
        <v>369</v>
      </c>
      <c r="D4613" s="152" t="s">
        <v>4770</v>
      </c>
      <c r="E4613" s="152" t="s">
        <v>4771</v>
      </c>
      <c r="F4613" s="112" t="s">
        <v>4771</v>
      </c>
      <c r="G4613" s="111" t="s">
        <v>406</v>
      </c>
      <c r="H4613" s="112" t="str">
        <f>IF(Proc[[#This Row],[type]]="LFF (MDG-F)",MID(Proc[[#This Row],[Obj]],13,10),"")</f>
        <v>CN09DB3307</v>
      </c>
      <c r="I4613" s="152"/>
      <c r="J4613" s="112" t="b">
        <f>Proc[[#This Row],[Requested]]=Proc[[#This Row],[CurrentParent]]</f>
        <v>1</v>
      </c>
      <c r="K4613" s="112" t="str">
        <f>IF(Proc[[#This Row],[Author]]="Marcela Urrego",VLOOKUP(LEFT(Proc[[#This Row],[Requested]],1),Table3[#All],2,0),VLOOKUP(Proc[[#This Row],[Author]],Table4[],2,0))</f>
        <v>EL</v>
      </c>
      <c r="L4613" s="112" t="s">
        <v>4537</v>
      </c>
      <c r="M4613" s="127">
        <v>45965</v>
      </c>
      <c r="N4613" s="128"/>
      <c r="O4613" s="128"/>
      <c r="P4613" s="127" t="str">
        <f ca="1">IF(Proc[[#This Row],[DaysAgeing]]&gt;5,"yep","on track")</f>
        <v>yep</v>
      </c>
      <c r="Q4613" s="2">
        <f ca="1">IF(Proc[[#This Row],[DateClosed]]="",ABS(NETWORKDAYS(Proc[[#This Row],[DateOpened]],TODAY()))-1,ABS(NETWORKDAYS(Proc[[#This Row],[DateOpened]],Proc[[#This Row],[DateClosed]]))-1)</f>
        <v>108</v>
      </c>
      <c r="R4613" s="127" t="s">
        <v>4125</v>
      </c>
      <c r="S4613" s="112"/>
      <c r="T4613" s="153">
        <v>4612</v>
      </c>
    </row>
    <row r="4614" spans="1:20" hidden="1">
      <c r="A4614" t="s">
        <v>4772</v>
      </c>
      <c r="B4614" s="112" t="str">
        <f>IFERROR(VLOOKUP(Proc[[#This Row],[App]],Table2[],3,0),"open")</f>
        <v>ok</v>
      </c>
      <c r="C4614" t="s">
        <v>369</v>
      </c>
      <c r="D4614" s="152" t="s">
        <v>4773</v>
      </c>
      <c r="E4614" s="152" t="s">
        <v>4774</v>
      </c>
      <c r="F4614" s="112" t="s">
        <v>4774</v>
      </c>
      <c r="G4614" t="s">
        <v>400</v>
      </c>
      <c r="H4614" s="112" t="str">
        <f>IF(Proc[[#This Row],[type]]="LFF (MDG-F)",MID(Proc[[#This Row],[Obj]],13,10),"")</f>
        <v/>
      </c>
      <c r="I4614" s="152"/>
      <c r="J4614" s="112" t="b">
        <f>Proc[[#This Row],[Requested]]=Proc[[#This Row],[CurrentParent]]</f>
        <v>1</v>
      </c>
      <c r="K4614" s="112" t="str">
        <f>IF(Proc[[#This Row],[Author]]="Marcela Urrego",VLOOKUP(LEFT(Proc[[#This Row],[Requested]],1),Table3[#All],2,0),VLOOKUP(Proc[[#This Row],[Author]],Table4[],2,0))</f>
        <v>HC</v>
      </c>
      <c r="L4614" s="112" t="s">
        <v>4537</v>
      </c>
      <c r="M4614" s="128">
        <v>45966</v>
      </c>
      <c r="N4614" s="128"/>
      <c r="O4614" s="128"/>
      <c r="P4614" s="129" t="str">
        <f ca="1">IF(Proc[[#This Row],[DaysAgeing]]&gt;5,"yep","on track")</f>
        <v>yep</v>
      </c>
      <c r="Q4614" s="2">
        <f ca="1">IF(Proc[[#This Row],[DateClosed]]="",ABS(NETWORKDAYS(Proc[[#This Row],[DateOpened]],TODAY()))-1,ABS(NETWORKDAYS(Proc[[#This Row],[DateOpened]],Proc[[#This Row],[DateClosed]]))-1)</f>
        <v>107</v>
      </c>
      <c r="R4614" s="129" t="s">
        <v>1005</v>
      </c>
      <c r="S4614" s="112"/>
      <c r="T4614" s="153">
        <v>4613</v>
      </c>
    </row>
    <row r="4615" spans="1:20" hidden="1">
      <c r="A4615" t="s">
        <v>4775</v>
      </c>
      <c r="B4615" s="153" t="str">
        <f>IFERROR(VLOOKUP(Proc[[#This Row],[App]],Table2[],3,0),"open")</f>
        <v>ok</v>
      </c>
      <c r="C4615" t="s">
        <v>369</v>
      </c>
      <c r="D4615" s="152" t="s">
        <v>9625</v>
      </c>
      <c r="E4615" s="152" t="s">
        <v>4840</v>
      </c>
      <c r="F4615" s="112" t="s">
        <v>4840</v>
      </c>
      <c r="G4615" t="s">
        <v>400</v>
      </c>
      <c r="H4615" s="112" t="str">
        <f>IF(Proc[[#This Row],[type]]="LFF (MDG-F)",MID(Proc[[#This Row],[Obj]],13,10),"")</f>
        <v/>
      </c>
      <c r="I4615" s="152"/>
      <c r="J4615" s="112" t="b">
        <f>Proc[[#This Row],[Requested]]=Proc[[#This Row],[CurrentParent]]</f>
        <v>1</v>
      </c>
      <c r="K4615" s="153" t="str">
        <f>IF(Proc[[#This Row],[Author]]="Marcela Urrego",VLOOKUP(LEFT(Proc[[#This Row],[Requested]],1),Table3[#All],2,0),VLOOKUP(Proc[[#This Row],[Author]],Table4[],2,0))</f>
        <v>MGF</v>
      </c>
      <c r="L4615" s="112" t="s">
        <v>4537</v>
      </c>
      <c r="M4615" s="129">
        <v>45968</v>
      </c>
      <c r="N4615" s="129"/>
      <c r="O4615" s="129"/>
      <c r="P4615" s="130" t="str">
        <f ca="1">IF(Proc[[#This Row],[DaysAgeing]]&gt;5,"yep","on track")</f>
        <v>yep</v>
      </c>
      <c r="Q4615" s="2">
        <f ca="1">IF(Proc[[#This Row],[DateClosed]]="",ABS(NETWORKDAYS(Proc[[#This Row],[DateOpened]],TODAY()))-1,ABS(NETWORKDAYS(Proc[[#This Row],[DateOpened]],Proc[[#This Row],[DateClosed]]))-1)</f>
        <v>105</v>
      </c>
      <c r="R4615" s="130" t="s">
        <v>514</v>
      </c>
      <c r="S4615" s="112"/>
      <c r="T4615" s="153">
        <v>4614</v>
      </c>
    </row>
    <row r="4616" spans="1:20" hidden="1">
      <c r="A4616" t="s">
        <v>4777</v>
      </c>
      <c r="B4616" s="153" t="str">
        <f>IFERROR(VLOOKUP(Proc[[#This Row],[App]],Table2[],3,0),"open")</f>
        <v>ok</v>
      </c>
      <c r="C4616" s="111" t="s">
        <v>369</v>
      </c>
      <c r="D4616" s="152" t="s">
        <v>4776</v>
      </c>
      <c r="E4616" s="152" t="s">
        <v>753</v>
      </c>
      <c r="F4616" s="153" t="s">
        <v>753</v>
      </c>
      <c r="G4616" t="s">
        <v>400</v>
      </c>
      <c r="H4616" s="112" t="str">
        <f>IF(Proc[[#This Row],[type]]="LFF (MDG-F)",MID(Proc[[#This Row],[Obj]],13,10),"")</f>
        <v/>
      </c>
      <c r="I4616" s="152"/>
      <c r="J4616" s="112" t="b">
        <f>Proc[[#This Row],[Requested]]=Proc[[#This Row],[CurrentParent]]</f>
        <v>1</v>
      </c>
      <c r="K4616" s="153" t="str">
        <f>IF(Proc[[#This Row],[Author]]="Marcela Urrego",VLOOKUP(LEFT(Proc[[#This Row],[Requested]],1),Table3[#All],2,0),VLOOKUP(Proc[[#This Row],[Author]],Table4[],2,0))</f>
        <v>MGF</v>
      </c>
      <c r="L4616" s="112" t="s">
        <v>4537</v>
      </c>
      <c r="M4616" s="129">
        <v>45968</v>
      </c>
      <c r="N4616" s="129"/>
      <c r="O4616" s="129"/>
      <c r="P4616" s="130" t="str">
        <f ca="1">IF(Proc[[#This Row],[DaysAgeing]]&gt;5,"yep","on track")</f>
        <v>yep</v>
      </c>
      <c r="Q4616" s="2">
        <f ca="1">IF(Proc[[#This Row],[DateClosed]]="",ABS(NETWORKDAYS(Proc[[#This Row],[DateOpened]],TODAY()))-1,ABS(NETWORKDAYS(Proc[[#This Row],[DateOpened]],Proc[[#This Row],[DateClosed]]))-1)</f>
        <v>105</v>
      </c>
      <c r="R4616" s="130" t="s">
        <v>1377</v>
      </c>
      <c r="S4616" s="112"/>
      <c r="T4616" s="153">
        <v>4615</v>
      </c>
    </row>
    <row r="4617" spans="1:20" hidden="1">
      <c r="A4617" t="s">
        <v>4778</v>
      </c>
      <c r="B4617" s="153" t="str">
        <f>IFERROR(VLOOKUP(Proc[[#This Row],[App]],Table2[],3,0),"open")</f>
        <v>ok</v>
      </c>
      <c r="C4617" s="111" t="s">
        <v>369</v>
      </c>
      <c r="D4617" s="152" t="s">
        <v>9626</v>
      </c>
      <c r="E4617" s="152" t="s">
        <v>4779</v>
      </c>
      <c r="F4617" s="112" t="s">
        <v>4779</v>
      </c>
      <c r="G4617" t="s">
        <v>400</v>
      </c>
      <c r="H4617" s="112" t="str">
        <f>IF(Proc[[#This Row],[type]]="LFF (MDG-F)",MID(Proc[[#This Row],[Obj]],13,10),"")</f>
        <v/>
      </c>
      <c r="I4617" s="152"/>
      <c r="J4617" s="112" t="b">
        <f>Proc[[#This Row],[Requested]]=Proc[[#This Row],[CurrentParent]]</f>
        <v>1</v>
      </c>
      <c r="K4617" s="153" t="str">
        <f>IF(Proc[[#This Row],[Author]]="Marcela Urrego",VLOOKUP(LEFT(Proc[[#This Row],[Requested]],1),Table3[#All],2,0),VLOOKUP(Proc[[#This Row],[Author]],Table4[],2,0))</f>
        <v>HC</v>
      </c>
      <c r="L4617" s="112" t="s">
        <v>4537</v>
      </c>
      <c r="M4617" s="129">
        <v>45968</v>
      </c>
      <c r="N4617" s="129"/>
      <c r="O4617" s="129"/>
      <c r="P4617" s="130" t="str">
        <f ca="1">IF(Proc[[#This Row],[DaysAgeing]]&gt;5,"yep","on track")</f>
        <v>yep</v>
      </c>
      <c r="Q4617" s="2">
        <f ca="1">IF(Proc[[#This Row],[DateClosed]]="",ABS(NETWORKDAYS(Proc[[#This Row],[DateOpened]],TODAY()))-1,ABS(NETWORKDAYS(Proc[[#This Row],[DateOpened]],Proc[[#This Row],[DateClosed]]))-1)</f>
        <v>105</v>
      </c>
      <c r="R4617" s="130" t="s">
        <v>410</v>
      </c>
      <c r="S4617" s="112"/>
      <c r="T4617" s="153">
        <v>4616</v>
      </c>
    </row>
    <row r="4618" spans="1:20" hidden="1">
      <c r="A4618" t="s">
        <v>4780</v>
      </c>
      <c r="B4618" s="112" t="str">
        <f>IFERROR(VLOOKUP(Proc[[#This Row],[App]],Table2[],3,0),"open")</f>
        <v>ok</v>
      </c>
      <c r="C4618" s="111" t="s">
        <v>369</v>
      </c>
      <c r="D4618" s="152" t="s">
        <v>9627</v>
      </c>
      <c r="E4618" s="152" t="s">
        <v>4781</v>
      </c>
      <c r="F4618" s="112" t="s">
        <v>4781</v>
      </c>
      <c r="G4618" t="s">
        <v>406</v>
      </c>
      <c r="H4618" s="112" t="str">
        <f>IF(Proc[[#This Row],[type]]="LFF (MDG-F)",MID(Proc[[#This Row],[Obj]],13,10),"")</f>
        <v>DE07Z02182</v>
      </c>
      <c r="I4618" s="152"/>
      <c r="J4618" s="112" t="b">
        <f>Proc[[#This Row],[Requested]]=Proc[[#This Row],[CurrentParent]]</f>
        <v>1</v>
      </c>
      <c r="K4618" s="112" t="str">
        <f>IF(Proc[[#This Row],[Author]]="Marcela Urrego",VLOOKUP(LEFT(Proc[[#This Row],[Requested]],1),Table3[#All],2,0),VLOOKUP(Proc[[#This Row],[Author]],Table4[],2,0))</f>
        <v>EL</v>
      </c>
      <c r="L4618" s="112" t="s">
        <v>4537</v>
      </c>
      <c r="M4618" s="131">
        <v>45973</v>
      </c>
      <c r="N4618" s="131"/>
      <c r="O4618" s="131"/>
      <c r="P4618" s="130" t="str">
        <f ca="1">IF(Proc[[#This Row],[DaysAgeing]]&gt;5,"yep","on track")</f>
        <v>yep</v>
      </c>
      <c r="Q4618" s="2">
        <f ca="1">IF(Proc[[#This Row],[DateClosed]]="",ABS(NETWORKDAYS(Proc[[#This Row],[DateOpened]],TODAY()))-1,ABS(NETWORKDAYS(Proc[[#This Row],[DateOpened]],Proc[[#This Row],[DateClosed]]))-1)</f>
        <v>102</v>
      </c>
      <c r="R4618" s="130" t="s">
        <v>4125</v>
      </c>
      <c r="S4618" s="112"/>
      <c r="T4618" s="153">
        <v>4617</v>
      </c>
    </row>
    <row r="4619" spans="1:20" hidden="1">
      <c r="A4619" s="111" t="s">
        <v>4780</v>
      </c>
      <c r="B4619" s="153" t="str">
        <f>IFERROR(VLOOKUP(Proc[[#This Row],[App]],Table2[],3,0),"open")</f>
        <v>ok</v>
      </c>
      <c r="C4619" s="111" t="s">
        <v>369</v>
      </c>
      <c r="D4619" s="152" t="s">
        <v>9628</v>
      </c>
      <c r="E4619" s="152" t="s">
        <v>4781</v>
      </c>
      <c r="F4619" s="153" t="s">
        <v>4781</v>
      </c>
      <c r="G4619" s="111" t="s">
        <v>406</v>
      </c>
      <c r="H4619" s="112" t="str">
        <f>IF(Proc[[#This Row],[type]]="LFF (MDG-F)",MID(Proc[[#This Row],[Obj]],13,10),"")</f>
        <v>HK01Z02181</v>
      </c>
      <c r="I4619" s="152"/>
      <c r="J4619" s="112" t="b">
        <f>Proc[[#This Row],[Requested]]=Proc[[#This Row],[CurrentParent]]</f>
        <v>1</v>
      </c>
      <c r="K4619" s="153" t="str">
        <f>IF(Proc[[#This Row],[Author]]="Marcela Urrego",VLOOKUP(LEFT(Proc[[#This Row],[Requested]],1),Table3[#All],2,0),VLOOKUP(Proc[[#This Row],[Author]],Table4[],2,0))</f>
        <v>EL</v>
      </c>
      <c r="L4619" s="112" t="s">
        <v>4537</v>
      </c>
      <c r="M4619" s="131">
        <v>45973</v>
      </c>
      <c r="N4619" s="131"/>
      <c r="O4619" s="131"/>
      <c r="P4619" s="130" t="str">
        <f ca="1">IF(Proc[[#This Row],[DaysAgeing]]&gt;5,"yep","on track")</f>
        <v>yep</v>
      </c>
      <c r="Q4619" s="2">
        <f ca="1">IF(Proc[[#This Row],[DateClosed]]="",ABS(NETWORKDAYS(Proc[[#This Row],[DateOpened]],TODAY()))-1,ABS(NETWORKDAYS(Proc[[#This Row],[DateOpened]],Proc[[#This Row],[DateClosed]]))-1)</f>
        <v>102</v>
      </c>
      <c r="R4619" s="130" t="s">
        <v>4125</v>
      </c>
      <c r="S4619" s="112"/>
      <c r="T4619" s="153">
        <v>4618</v>
      </c>
    </row>
    <row r="4620" spans="1:20" hidden="1">
      <c r="A4620" s="111" t="s">
        <v>4780</v>
      </c>
      <c r="B4620" s="112" t="str">
        <f>IFERROR(VLOOKUP(Proc[[#This Row],[App]],Table2[],3,0),"open")</f>
        <v>ok</v>
      </c>
      <c r="C4620" s="111" t="s">
        <v>369</v>
      </c>
      <c r="D4620" s="152" t="s">
        <v>9629</v>
      </c>
      <c r="E4620" s="152" t="s">
        <v>4781</v>
      </c>
      <c r="F4620" s="112" t="s">
        <v>4781</v>
      </c>
      <c r="G4620" s="111" t="s">
        <v>406</v>
      </c>
      <c r="H4620" s="112" t="str">
        <f>IF(Proc[[#This Row],[type]]="LFF (MDG-F)",MID(Proc[[#This Row],[Obj]],13,10),"")</f>
        <v>HK01Z02182</v>
      </c>
      <c r="I4620" s="152"/>
      <c r="J4620" s="112" t="b">
        <f>Proc[[#This Row],[Requested]]=Proc[[#This Row],[CurrentParent]]</f>
        <v>1</v>
      </c>
      <c r="K4620" s="112" t="str">
        <f>IF(Proc[[#This Row],[Author]]="Marcela Urrego",VLOOKUP(LEFT(Proc[[#This Row],[Requested]],1),Table3[#All],2,0),VLOOKUP(Proc[[#This Row],[Author]],Table4[],2,0))</f>
        <v>EL</v>
      </c>
      <c r="L4620" s="112" t="s">
        <v>4537</v>
      </c>
      <c r="M4620" s="131">
        <v>45973</v>
      </c>
      <c r="N4620" s="131"/>
      <c r="O4620" s="131"/>
      <c r="P4620" s="130" t="str">
        <f ca="1">IF(Proc[[#This Row],[DaysAgeing]]&gt;5,"yep","on track")</f>
        <v>yep</v>
      </c>
      <c r="Q4620" s="2">
        <f ca="1">IF(Proc[[#This Row],[DateClosed]]="",ABS(NETWORKDAYS(Proc[[#This Row],[DateOpened]],TODAY()))-1,ABS(NETWORKDAYS(Proc[[#This Row],[DateOpened]],Proc[[#This Row],[DateClosed]]))-1)</f>
        <v>102</v>
      </c>
      <c r="R4620" s="130" t="s">
        <v>4125</v>
      </c>
      <c r="S4620" s="112"/>
      <c r="T4620" s="153">
        <v>4619</v>
      </c>
    </row>
    <row r="4621" spans="1:20" hidden="1">
      <c r="A4621" s="111" t="s">
        <v>4780</v>
      </c>
      <c r="B4621" s="112" t="str">
        <f>IFERROR(VLOOKUP(Proc[[#This Row],[App]],Table2[],3,0),"open")</f>
        <v>ok</v>
      </c>
      <c r="C4621" s="111" t="s">
        <v>369</v>
      </c>
      <c r="D4621" s="152" t="s">
        <v>9630</v>
      </c>
      <c r="E4621" s="152" t="s">
        <v>4781</v>
      </c>
      <c r="F4621" s="112" t="s">
        <v>4781</v>
      </c>
      <c r="G4621" s="111" t="s">
        <v>406</v>
      </c>
      <c r="H4621" s="112" t="str">
        <f>IF(Proc[[#This Row],[type]]="LFF (MDG-F)",MID(Proc[[#This Row],[Obj]],13,10),"")</f>
        <v>HK01Z02183</v>
      </c>
      <c r="I4621" s="152"/>
      <c r="J4621" s="112" t="b">
        <f>Proc[[#This Row],[Requested]]=Proc[[#This Row],[CurrentParent]]</f>
        <v>1</v>
      </c>
      <c r="K4621" s="112" t="str">
        <f>IF(Proc[[#This Row],[Author]]="Marcela Urrego",VLOOKUP(LEFT(Proc[[#This Row],[Requested]],1),Table3[#All],2,0),VLOOKUP(Proc[[#This Row],[Author]],Table4[],2,0))</f>
        <v>EL</v>
      </c>
      <c r="L4621" s="112" t="s">
        <v>4537</v>
      </c>
      <c r="M4621" s="131">
        <v>45973</v>
      </c>
      <c r="N4621" s="131"/>
      <c r="O4621" s="131"/>
      <c r="P4621" s="130" t="str">
        <f ca="1">IF(Proc[[#This Row],[DaysAgeing]]&gt;5,"yep","on track")</f>
        <v>yep</v>
      </c>
      <c r="Q4621" s="2">
        <f ca="1">IF(Proc[[#This Row],[DateClosed]]="",ABS(NETWORKDAYS(Proc[[#This Row],[DateOpened]],TODAY()))-1,ABS(NETWORKDAYS(Proc[[#This Row],[DateOpened]],Proc[[#This Row],[DateClosed]]))-1)</f>
        <v>102</v>
      </c>
      <c r="R4621" s="130" t="s">
        <v>4125</v>
      </c>
      <c r="S4621" s="112"/>
      <c r="T4621" s="153">
        <v>4620</v>
      </c>
    </row>
    <row r="4622" spans="1:20" hidden="1">
      <c r="A4622" s="111" t="s">
        <v>4780</v>
      </c>
      <c r="B4622" s="112" t="str">
        <f>IFERROR(VLOOKUP(Proc[[#This Row],[App]],Table2[],3,0),"open")</f>
        <v>ok</v>
      </c>
      <c r="C4622" s="111" t="s">
        <v>369</v>
      </c>
      <c r="D4622" s="152" t="s">
        <v>9631</v>
      </c>
      <c r="E4622" s="152" t="s">
        <v>4781</v>
      </c>
      <c r="F4622" s="112" t="s">
        <v>4781</v>
      </c>
      <c r="G4622" s="111" t="s">
        <v>406</v>
      </c>
      <c r="H4622" s="112" t="str">
        <f>IF(Proc[[#This Row],[type]]="LFF (MDG-F)",MID(Proc[[#This Row],[Obj]],13,10),"")</f>
        <v>HK01Z02184</v>
      </c>
      <c r="I4622" s="152"/>
      <c r="J4622" s="112" t="b">
        <f>Proc[[#This Row],[Requested]]=Proc[[#This Row],[CurrentParent]]</f>
        <v>1</v>
      </c>
      <c r="K4622" s="112" t="str">
        <f>IF(Proc[[#This Row],[Author]]="Marcela Urrego",VLOOKUP(LEFT(Proc[[#This Row],[Requested]],1),Table3[#All],2,0),VLOOKUP(Proc[[#This Row],[Author]],Table4[],2,0))</f>
        <v>EL</v>
      </c>
      <c r="L4622" s="112" t="s">
        <v>4537</v>
      </c>
      <c r="M4622" s="131">
        <v>45973</v>
      </c>
      <c r="N4622" s="131"/>
      <c r="O4622" s="131"/>
      <c r="P4622" s="130" t="str">
        <f ca="1">IF(Proc[[#This Row],[DaysAgeing]]&gt;5,"yep","on track")</f>
        <v>yep</v>
      </c>
      <c r="Q4622" s="2">
        <f ca="1">IF(Proc[[#This Row],[DateClosed]]="",ABS(NETWORKDAYS(Proc[[#This Row],[DateOpened]],TODAY()))-1,ABS(NETWORKDAYS(Proc[[#This Row],[DateOpened]],Proc[[#This Row],[DateClosed]]))-1)</f>
        <v>102</v>
      </c>
      <c r="R4622" s="130" t="s">
        <v>4125</v>
      </c>
      <c r="S4622" s="112"/>
      <c r="T4622" s="153">
        <v>4621</v>
      </c>
    </row>
    <row r="4623" spans="1:20" hidden="1">
      <c r="A4623" s="111" t="s">
        <v>4780</v>
      </c>
      <c r="B4623" s="153" t="str">
        <f>IFERROR(VLOOKUP(Proc[[#This Row],[App]],Table2[],3,0),"open")</f>
        <v>ok</v>
      </c>
      <c r="C4623" s="111" t="s">
        <v>369</v>
      </c>
      <c r="D4623" s="152" t="s">
        <v>9632</v>
      </c>
      <c r="E4623" s="152" t="s">
        <v>4781</v>
      </c>
      <c r="F4623" s="112" t="s">
        <v>4781</v>
      </c>
      <c r="G4623" s="111" t="s">
        <v>406</v>
      </c>
      <c r="H4623" s="112" t="str">
        <f>IF(Proc[[#This Row],[type]]="LFF (MDG-F)",MID(Proc[[#This Row],[Obj]],13,10),"")</f>
        <v>HK01Z02185</v>
      </c>
      <c r="I4623" s="152"/>
      <c r="J4623" s="112" t="b">
        <f>Proc[[#This Row],[Requested]]=Proc[[#This Row],[CurrentParent]]</f>
        <v>1</v>
      </c>
      <c r="K4623" s="153" t="str">
        <f>IF(Proc[[#This Row],[Author]]="Marcela Urrego",VLOOKUP(LEFT(Proc[[#This Row],[Requested]],1),Table3[#All],2,0),VLOOKUP(Proc[[#This Row],[Author]],Table4[],2,0))</f>
        <v>EL</v>
      </c>
      <c r="L4623" s="112" t="s">
        <v>4537</v>
      </c>
      <c r="M4623" s="131">
        <v>45973</v>
      </c>
      <c r="N4623" s="131"/>
      <c r="O4623" s="131"/>
      <c r="P4623" s="130" t="str">
        <f ca="1">IF(Proc[[#This Row],[DaysAgeing]]&gt;5,"yep","on track")</f>
        <v>yep</v>
      </c>
      <c r="Q4623" s="2">
        <f ca="1">IF(Proc[[#This Row],[DateClosed]]="",ABS(NETWORKDAYS(Proc[[#This Row],[DateOpened]],TODAY()))-1,ABS(NETWORKDAYS(Proc[[#This Row],[DateOpened]],Proc[[#This Row],[DateClosed]]))-1)</f>
        <v>102</v>
      </c>
      <c r="R4623" s="130" t="s">
        <v>4125</v>
      </c>
      <c r="S4623" s="112"/>
      <c r="T4623" s="153">
        <v>4622</v>
      </c>
    </row>
    <row r="4624" spans="1:20" hidden="1">
      <c r="A4624" s="111" t="s">
        <v>4780</v>
      </c>
      <c r="B4624" s="153" t="str">
        <f>IFERROR(VLOOKUP(Proc[[#This Row],[App]],Table2[],3,0),"open")</f>
        <v>ok</v>
      </c>
      <c r="C4624" s="111" t="s">
        <v>369</v>
      </c>
      <c r="D4624" s="152" t="s">
        <v>9633</v>
      </c>
      <c r="E4624" s="152" t="s">
        <v>4781</v>
      </c>
      <c r="F4624" s="153" t="s">
        <v>4781</v>
      </c>
      <c r="G4624" s="111" t="s">
        <v>406</v>
      </c>
      <c r="H4624" s="112" t="str">
        <f>IF(Proc[[#This Row],[type]]="LFF (MDG-F)",MID(Proc[[#This Row],[Obj]],13,10),"")</f>
        <v>IN01Z02181</v>
      </c>
      <c r="I4624" s="152"/>
      <c r="J4624" s="112" t="b">
        <f>Proc[[#This Row],[Requested]]=Proc[[#This Row],[CurrentParent]]</f>
        <v>1</v>
      </c>
      <c r="K4624" s="153" t="str">
        <f>IF(Proc[[#This Row],[Author]]="Marcela Urrego",VLOOKUP(LEFT(Proc[[#This Row],[Requested]],1),Table3[#All],2,0),VLOOKUP(Proc[[#This Row],[Author]],Table4[],2,0))</f>
        <v>EL</v>
      </c>
      <c r="L4624" s="112" t="s">
        <v>4537</v>
      </c>
      <c r="M4624" s="131">
        <v>45973</v>
      </c>
      <c r="N4624" s="131"/>
      <c r="O4624" s="131"/>
      <c r="P4624" s="130" t="str">
        <f ca="1">IF(Proc[[#This Row],[DaysAgeing]]&gt;5,"yep","on track")</f>
        <v>yep</v>
      </c>
      <c r="Q4624" s="2">
        <f ca="1">IF(Proc[[#This Row],[DateClosed]]="",ABS(NETWORKDAYS(Proc[[#This Row],[DateOpened]],TODAY()))-1,ABS(NETWORKDAYS(Proc[[#This Row],[DateOpened]],Proc[[#This Row],[DateClosed]]))-1)</f>
        <v>102</v>
      </c>
      <c r="R4624" s="130" t="s">
        <v>4125</v>
      </c>
      <c r="S4624" s="112"/>
      <c r="T4624" s="153">
        <v>4623</v>
      </c>
    </row>
    <row r="4625" spans="1:20" hidden="1">
      <c r="A4625" s="111" t="s">
        <v>4780</v>
      </c>
      <c r="B4625" s="153" t="str">
        <f>IFERROR(VLOOKUP(Proc[[#This Row],[App]],Table2[],3,0),"open")</f>
        <v>ok</v>
      </c>
      <c r="C4625" s="111" t="s">
        <v>369</v>
      </c>
      <c r="D4625" s="152" t="s">
        <v>9634</v>
      </c>
      <c r="E4625" s="152" t="s">
        <v>4781</v>
      </c>
      <c r="F4625" s="153" t="s">
        <v>4781</v>
      </c>
      <c r="G4625" s="111" t="s">
        <v>406</v>
      </c>
      <c r="H4625" s="112" t="str">
        <f>IF(Proc[[#This Row],[type]]="LFF (MDG-F)",MID(Proc[[#This Row],[Obj]],13,10),"")</f>
        <v>IN01Z02182</v>
      </c>
      <c r="I4625" s="152"/>
      <c r="J4625" s="112" t="b">
        <f>Proc[[#This Row],[Requested]]=Proc[[#This Row],[CurrentParent]]</f>
        <v>1</v>
      </c>
      <c r="K4625" s="153" t="str">
        <f>IF(Proc[[#This Row],[Author]]="Marcela Urrego",VLOOKUP(LEFT(Proc[[#This Row],[Requested]],1),Table3[#All],2,0),VLOOKUP(Proc[[#This Row],[Author]],Table4[],2,0))</f>
        <v>EL</v>
      </c>
      <c r="L4625" s="112" t="s">
        <v>4537</v>
      </c>
      <c r="M4625" s="131">
        <v>45973</v>
      </c>
      <c r="N4625" s="131"/>
      <c r="O4625" s="131"/>
      <c r="P4625" s="130" t="str">
        <f ca="1">IF(Proc[[#This Row],[DaysAgeing]]&gt;5,"yep","on track")</f>
        <v>yep</v>
      </c>
      <c r="Q4625" s="2">
        <f ca="1">IF(Proc[[#This Row],[DateClosed]]="",ABS(NETWORKDAYS(Proc[[#This Row],[DateOpened]],TODAY()))-1,ABS(NETWORKDAYS(Proc[[#This Row],[DateOpened]],Proc[[#This Row],[DateClosed]]))-1)</f>
        <v>102</v>
      </c>
      <c r="R4625" s="130" t="s">
        <v>4125</v>
      </c>
      <c r="S4625" s="112"/>
      <c r="T4625" s="153">
        <v>4624</v>
      </c>
    </row>
    <row r="4626" spans="1:20" hidden="1">
      <c r="A4626" s="111" t="s">
        <v>4780</v>
      </c>
      <c r="B4626" s="112" t="str">
        <f>IFERROR(VLOOKUP(Proc[[#This Row],[App]],Table2[],3,0),"open")</f>
        <v>ok</v>
      </c>
      <c r="C4626" s="111" t="s">
        <v>369</v>
      </c>
      <c r="D4626" s="152" t="s">
        <v>9635</v>
      </c>
      <c r="E4626" s="152" t="s">
        <v>4781</v>
      </c>
      <c r="F4626" s="112" t="s">
        <v>4781</v>
      </c>
      <c r="G4626" s="111" t="s">
        <v>406</v>
      </c>
      <c r="H4626" s="112" t="str">
        <f>IF(Proc[[#This Row],[type]]="LFF (MDG-F)",MID(Proc[[#This Row],[Obj]],13,10),"")</f>
        <v>IN01Z02183</v>
      </c>
      <c r="I4626" s="152"/>
      <c r="J4626" s="112" t="b">
        <f>Proc[[#This Row],[Requested]]=Proc[[#This Row],[CurrentParent]]</f>
        <v>1</v>
      </c>
      <c r="K4626" s="112" t="str">
        <f>IF(Proc[[#This Row],[Author]]="Marcela Urrego",VLOOKUP(LEFT(Proc[[#This Row],[Requested]],1),Table3[#All],2,0),VLOOKUP(Proc[[#This Row],[Author]],Table4[],2,0))</f>
        <v>EL</v>
      </c>
      <c r="L4626" s="112" t="s">
        <v>4537</v>
      </c>
      <c r="M4626" s="131">
        <v>45973</v>
      </c>
      <c r="N4626" s="131"/>
      <c r="O4626" s="131"/>
      <c r="P4626" s="130" t="str">
        <f ca="1">IF(Proc[[#This Row],[DaysAgeing]]&gt;5,"yep","on track")</f>
        <v>yep</v>
      </c>
      <c r="Q4626" s="2">
        <f ca="1">IF(Proc[[#This Row],[DateClosed]]="",ABS(NETWORKDAYS(Proc[[#This Row],[DateOpened]],TODAY()))-1,ABS(NETWORKDAYS(Proc[[#This Row],[DateOpened]],Proc[[#This Row],[DateClosed]]))-1)</f>
        <v>102</v>
      </c>
      <c r="R4626" s="130" t="s">
        <v>4125</v>
      </c>
      <c r="S4626" s="112"/>
      <c r="T4626" s="153">
        <v>4625</v>
      </c>
    </row>
    <row r="4627" spans="1:20" hidden="1">
      <c r="A4627" s="111" t="s">
        <v>4780</v>
      </c>
      <c r="B4627" s="112" t="str">
        <f>IFERROR(VLOOKUP(Proc[[#This Row],[App]],Table2[],3,0),"open")</f>
        <v>ok</v>
      </c>
      <c r="C4627" s="111" t="s">
        <v>369</v>
      </c>
      <c r="D4627" s="152" t="s">
        <v>9636</v>
      </c>
      <c r="E4627" s="152" t="s">
        <v>4781</v>
      </c>
      <c r="F4627" s="112" t="s">
        <v>4781</v>
      </c>
      <c r="G4627" s="111" t="s">
        <v>406</v>
      </c>
      <c r="H4627" s="112" t="str">
        <f>IF(Proc[[#This Row],[type]]="LFF (MDG-F)",MID(Proc[[#This Row],[Obj]],13,10),"")</f>
        <v>IN01Z02184</v>
      </c>
      <c r="I4627" s="152"/>
      <c r="J4627" s="112" t="b">
        <f>Proc[[#This Row],[Requested]]=Proc[[#This Row],[CurrentParent]]</f>
        <v>1</v>
      </c>
      <c r="K4627" s="112" t="str">
        <f>IF(Proc[[#This Row],[Author]]="Marcela Urrego",VLOOKUP(LEFT(Proc[[#This Row],[Requested]],1),Table3[#All],2,0),VLOOKUP(Proc[[#This Row],[Author]],Table4[],2,0))</f>
        <v>EL</v>
      </c>
      <c r="L4627" s="112" t="s">
        <v>4537</v>
      </c>
      <c r="M4627" s="131">
        <v>45973</v>
      </c>
      <c r="N4627" s="131"/>
      <c r="O4627" s="131"/>
      <c r="P4627" s="130" t="str">
        <f ca="1">IF(Proc[[#This Row],[DaysAgeing]]&gt;5,"yep","on track")</f>
        <v>yep</v>
      </c>
      <c r="Q4627" s="2">
        <f ca="1">IF(Proc[[#This Row],[DateClosed]]="",ABS(NETWORKDAYS(Proc[[#This Row],[DateOpened]],TODAY()))-1,ABS(NETWORKDAYS(Proc[[#This Row],[DateOpened]],Proc[[#This Row],[DateClosed]]))-1)</f>
        <v>102</v>
      </c>
      <c r="R4627" s="130" t="s">
        <v>4125</v>
      </c>
      <c r="S4627" s="112"/>
      <c r="T4627" s="153">
        <v>4626</v>
      </c>
    </row>
    <row r="4628" spans="1:20" hidden="1">
      <c r="A4628" s="111" t="s">
        <v>4780</v>
      </c>
      <c r="B4628" s="112" t="str">
        <f>IFERROR(VLOOKUP(Proc[[#This Row],[App]],Table2[],3,0),"open")</f>
        <v>ok</v>
      </c>
      <c r="C4628" s="111" t="s">
        <v>369</v>
      </c>
      <c r="D4628" s="152" t="s">
        <v>9637</v>
      </c>
      <c r="E4628" s="152" t="s">
        <v>4781</v>
      </c>
      <c r="F4628" s="112" t="s">
        <v>4781</v>
      </c>
      <c r="G4628" s="111" t="s">
        <v>406</v>
      </c>
      <c r="H4628" s="112" t="str">
        <f>IF(Proc[[#This Row],[type]]="LFF (MDG-F)",MID(Proc[[#This Row],[Obj]],13,10),"")</f>
        <v>JP01Z02181</v>
      </c>
      <c r="I4628" s="152"/>
      <c r="J4628" s="112" t="b">
        <f>Proc[[#This Row],[Requested]]=Proc[[#This Row],[CurrentParent]]</f>
        <v>1</v>
      </c>
      <c r="K4628" s="112" t="str">
        <f>IF(Proc[[#This Row],[Author]]="Marcela Urrego",VLOOKUP(LEFT(Proc[[#This Row],[Requested]],1),Table3[#All],2,0),VLOOKUP(Proc[[#This Row],[Author]],Table4[],2,0))</f>
        <v>EL</v>
      </c>
      <c r="L4628" s="112" t="s">
        <v>4537</v>
      </c>
      <c r="M4628" s="131">
        <v>45973</v>
      </c>
      <c r="N4628" s="131"/>
      <c r="O4628" s="131"/>
      <c r="P4628" s="130" t="str">
        <f ca="1">IF(Proc[[#This Row],[DaysAgeing]]&gt;5,"yep","on track")</f>
        <v>yep</v>
      </c>
      <c r="Q4628" s="2">
        <f ca="1">IF(Proc[[#This Row],[DateClosed]]="",ABS(NETWORKDAYS(Proc[[#This Row],[DateOpened]],TODAY()))-1,ABS(NETWORKDAYS(Proc[[#This Row],[DateOpened]],Proc[[#This Row],[DateClosed]]))-1)</f>
        <v>102</v>
      </c>
      <c r="R4628" s="130" t="s">
        <v>4125</v>
      </c>
      <c r="S4628" s="112"/>
      <c r="T4628" s="153">
        <v>4627</v>
      </c>
    </row>
    <row r="4629" spans="1:20" hidden="1">
      <c r="A4629" s="111" t="s">
        <v>4780</v>
      </c>
      <c r="B4629" s="153" t="str">
        <f>IFERROR(VLOOKUP(Proc[[#This Row],[App]],Table2[],3,0),"open")</f>
        <v>ok</v>
      </c>
      <c r="C4629" s="111" t="s">
        <v>369</v>
      </c>
      <c r="D4629" s="152" t="s">
        <v>9638</v>
      </c>
      <c r="E4629" s="152" t="s">
        <v>4781</v>
      </c>
      <c r="F4629" s="153" t="s">
        <v>4781</v>
      </c>
      <c r="G4629" s="111" t="s">
        <v>406</v>
      </c>
      <c r="H4629" s="112" t="str">
        <f>IF(Proc[[#This Row],[type]]="LFF (MDG-F)",MID(Proc[[#This Row],[Obj]],13,10),"")</f>
        <v>JP01Z02184</v>
      </c>
      <c r="I4629" s="152"/>
      <c r="J4629" s="112" t="b">
        <f>Proc[[#This Row],[Requested]]=Proc[[#This Row],[CurrentParent]]</f>
        <v>1</v>
      </c>
      <c r="K4629" s="153" t="str">
        <f>IF(Proc[[#This Row],[Author]]="Marcela Urrego",VLOOKUP(LEFT(Proc[[#This Row],[Requested]],1),Table3[#All],2,0),VLOOKUP(Proc[[#This Row],[Author]],Table4[],2,0))</f>
        <v>EL</v>
      </c>
      <c r="L4629" s="112" t="s">
        <v>4537</v>
      </c>
      <c r="M4629" s="131">
        <v>45973</v>
      </c>
      <c r="N4629" s="131"/>
      <c r="O4629" s="131"/>
      <c r="P4629" s="130" t="str">
        <f ca="1">IF(Proc[[#This Row],[DaysAgeing]]&gt;5,"yep","on track")</f>
        <v>yep</v>
      </c>
      <c r="Q4629" s="2">
        <f ca="1">IF(Proc[[#This Row],[DateClosed]]="",ABS(NETWORKDAYS(Proc[[#This Row],[DateOpened]],TODAY()))-1,ABS(NETWORKDAYS(Proc[[#This Row],[DateOpened]],Proc[[#This Row],[DateClosed]]))-1)</f>
        <v>102</v>
      </c>
      <c r="R4629" s="130" t="s">
        <v>4125</v>
      </c>
      <c r="S4629" s="112"/>
      <c r="T4629" s="153">
        <v>4628</v>
      </c>
    </row>
    <row r="4630" spans="1:20" hidden="1">
      <c r="A4630" s="111" t="s">
        <v>4780</v>
      </c>
      <c r="B4630" s="153" t="str">
        <f>IFERROR(VLOOKUP(Proc[[#This Row],[App]],Table2[],3,0),"open")</f>
        <v>ok</v>
      </c>
      <c r="C4630" s="111" t="s">
        <v>369</v>
      </c>
      <c r="D4630" s="152" t="s">
        <v>9639</v>
      </c>
      <c r="E4630" s="152" t="s">
        <v>4781</v>
      </c>
      <c r="F4630" s="153" t="s">
        <v>4781</v>
      </c>
      <c r="G4630" s="111" t="s">
        <v>406</v>
      </c>
      <c r="H4630" s="112" t="str">
        <f>IF(Proc[[#This Row],[type]]="LFF (MDG-F)",MID(Proc[[#This Row],[Obj]],13,10),"")</f>
        <v>JP01Z02185</v>
      </c>
      <c r="I4630" s="152"/>
      <c r="J4630" s="112" t="b">
        <f>Proc[[#This Row],[Requested]]=Proc[[#This Row],[CurrentParent]]</f>
        <v>1</v>
      </c>
      <c r="K4630" s="153" t="str">
        <f>IF(Proc[[#This Row],[Author]]="Marcela Urrego",VLOOKUP(LEFT(Proc[[#This Row],[Requested]],1),Table3[#All],2,0),VLOOKUP(Proc[[#This Row],[Author]],Table4[],2,0))</f>
        <v>EL</v>
      </c>
      <c r="L4630" s="112" t="s">
        <v>4537</v>
      </c>
      <c r="M4630" s="131">
        <v>45973</v>
      </c>
      <c r="N4630" s="131"/>
      <c r="O4630" s="131"/>
      <c r="P4630" s="130" t="str">
        <f ca="1">IF(Proc[[#This Row],[DaysAgeing]]&gt;5,"yep","on track")</f>
        <v>yep</v>
      </c>
      <c r="Q4630" s="2">
        <f ca="1">IF(Proc[[#This Row],[DateClosed]]="",ABS(NETWORKDAYS(Proc[[#This Row],[DateOpened]],TODAY()))-1,ABS(NETWORKDAYS(Proc[[#This Row],[DateOpened]],Proc[[#This Row],[DateClosed]]))-1)</f>
        <v>102</v>
      </c>
      <c r="R4630" s="130" t="s">
        <v>4125</v>
      </c>
      <c r="S4630" s="112"/>
      <c r="T4630" s="153">
        <v>4629</v>
      </c>
    </row>
    <row r="4631" spans="1:20" hidden="1">
      <c r="A4631" s="111" t="s">
        <v>4780</v>
      </c>
      <c r="B4631" s="112" t="str">
        <f>IFERROR(VLOOKUP(Proc[[#This Row],[App]],Table2[],3,0),"open")</f>
        <v>ok</v>
      </c>
      <c r="C4631" s="111" t="s">
        <v>369</v>
      </c>
      <c r="D4631" s="152" t="s">
        <v>9640</v>
      </c>
      <c r="E4631" s="152" t="s">
        <v>4781</v>
      </c>
      <c r="F4631" s="112" t="s">
        <v>4781</v>
      </c>
      <c r="G4631" s="111" t="s">
        <v>406</v>
      </c>
      <c r="H4631" s="112" t="str">
        <f>IF(Proc[[#This Row],[type]]="LFF (MDG-F)",MID(Proc[[#This Row],[Obj]],13,10),"")</f>
        <v>JP02Z02181</v>
      </c>
      <c r="I4631" s="152"/>
      <c r="J4631" s="112" t="b">
        <f>Proc[[#This Row],[Requested]]=Proc[[#This Row],[CurrentParent]]</f>
        <v>1</v>
      </c>
      <c r="K4631" s="112" t="str">
        <f>IF(Proc[[#This Row],[Author]]="Marcela Urrego",VLOOKUP(LEFT(Proc[[#This Row],[Requested]],1),Table3[#All],2,0),VLOOKUP(Proc[[#This Row],[Author]],Table4[],2,0))</f>
        <v>EL</v>
      </c>
      <c r="L4631" s="112" t="s">
        <v>4537</v>
      </c>
      <c r="M4631" s="131">
        <v>45973</v>
      </c>
      <c r="N4631" s="131"/>
      <c r="O4631" s="131"/>
      <c r="P4631" s="130" t="str">
        <f ca="1">IF(Proc[[#This Row],[DaysAgeing]]&gt;5,"yep","on track")</f>
        <v>yep</v>
      </c>
      <c r="Q4631" s="2">
        <f ca="1">IF(Proc[[#This Row],[DateClosed]]="",ABS(NETWORKDAYS(Proc[[#This Row],[DateOpened]],TODAY()))-1,ABS(NETWORKDAYS(Proc[[#This Row],[DateOpened]],Proc[[#This Row],[DateClosed]]))-1)</f>
        <v>102</v>
      </c>
      <c r="R4631" s="130" t="s">
        <v>4125</v>
      </c>
      <c r="S4631" s="112"/>
      <c r="T4631" s="153">
        <v>4630</v>
      </c>
    </row>
    <row r="4632" spans="1:20" hidden="1">
      <c r="A4632" s="111" t="s">
        <v>4780</v>
      </c>
      <c r="B4632" s="153" t="str">
        <f>IFERROR(VLOOKUP(Proc[[#This Row],[App]],Table2[],3,0),"open")</f>
        <v>ok</v>
      </c>
      <c r="C4632" s="111" t="s">
        <v>369</v>
      </c>
      <c r="D4632" s="152" t="s">
        <v>9641</v>
      </c>
      <c r="E4632" s="152" t="s">
        <v>4781</v>
      </c>
      <c r="F4632" s="153" t="s">
        <v>4781</v>
      </c>
      <c r="G4632" s="111" t="s">
        <v>406</v>
      </c>
      <c r="H4632" s="112" t="str">
        <f>IF(Proc[[#This Row],[type]]="LFF (MDG-F)",MID(Proc[[#This Row],[Obj]],13,10),"")</f>
        <v>JP02Z02182</v>
      </c>
      <c r="I4632" s="152"/>
      <c r="J4632" s="112" t="b">
        <f>Proc[[#This Row],[Requested]]=Proc[[#This Row],[CurrentParent]]</f>
        <v>1</v>
      </c>
      <c r="K4632" s="153" t="str">
        <f>IF(Proc[[#This Row],[Author]]="Marcela Urrego",VLOOKUP(LEFT(Proc[[#This Row],[Requested]],1),Table3[#All],2,0),VLOOKUP(Proc[[#This Row],[Author]],Table4[],2,0))</f>
        <v>EL</v>
      </c>
      <c r="L4632" s="112" t="s">
        <v>4537</v>
      </c>
      <c r="M4632" s="131">
        <v>45973</v>
      </c>
      <c r="N4632" s="131"/>
      <c r="O4632" s="131"/>
      <c r="P4632" s="130" t="str">
        <f ca="1">IF(Proc[[#This Row],[DaysAgeing]]&gt;5,"yep","on track")</f>
        <v>yep</v>
      </c>
      <c r="Q4632" s="2">
        <f ca="1">IF(Proc[[#This Row],[DateClosed]]="",ABS(NETWORKDAYS(Proc[[#This Row],[DateOpened]],TODAY()))-1,ABS(NETWORKDAYS(Proc[[#This Row],[DateOpened]],Proc[[#This Row],[DateClosed]]))-1)</f>
        <v>102</v>
      </c>
      <c r="R4632" s="130" t="s">
        <v>4125</v>
      </c>
      <c r="S4632" s="112"/>
      <c r="T4632" s="153">
        <v>4631</v>
      </c>
    </row>
    <row r="4633" spans="1:20" hidden="1">
      <c r="A4633" s="111" t="s">
        <v>4780</v>
      </c>
      <c r="B4633" s="112" t="str">
        <f>IFERROR(VLOOKUP(Proc[[#This Row],[App]],Table2[],3,0),"open")</f>
        <v>ok</v>
      </c>
      <c r="C4633" s="111" t="s">
        <v>369</v>
      </c>
      <c r="D4633" s="152" t="s">
        <v>9642</v>
      </c>
      <c r="E4633" s="152" t="s">
        <v>4781</v>
      </c>
      <c r="F4633" s="112" t="s">
        <v>4781</v>
      </c>
      <c r="G4633" s="111" t="s">
        <v>406</v>
      </c>
      <c r="H4633" s="112" t="str">
        <f>IF(Proc[[#This Row],[type]]="LFF (MDG-F)",MID(Proc[[#This Row],[Obj]],13,10),"")</f>
        <v>JP02Z02183</v>
      </c>
      <c r="I4633" s="152"/>
      <c r="J4633" s="112" t="b">
        <f>Proc[[#This Row],[Requested]]=Proc[[#This Row],[CurrentParent]]</f>
        <v>1</v>
      </c>
      <c r="K4633" s="112" t="str">
        <f>IF(Proc[[#This Row],[Author]]="Marcela Urrego",VLOOKUP(LEFT(Proc[[#This Row],[Requested]],1),Table3[#All],2,0),VLOOKUP(Proc[[#This Row],[Author]],Table4[],2,0))</f>
        <v>EL</v>
      </c>
      <c r="L4633" s="112" t="s">
        <v>4537</v>
      </c>
      <c r="M4633" s="131">
        <v>45973</v>
      </c>
      <c r="N4633" s="131"/>
      <c r="O4633" s="131"/>
      <c r="P4633" s="130" t="str">
        <f ca="1">IF(Proc[[#This Row],[DaysAgeing]]&gt;5,"yep","on track")</f>
        <v>yep</v>
      </c>
      <c r="Q4633" s="2">
        <f ca="1">IF(Proc[[#This Row],[DateClosed]]="",ABS(NETWORKDAYS(Proc[[#This Row],[DateOpened]],TODAY()))-1,ABS(NETWORKDAYS(Proc[[#This Row],[DateOpened]],Proc[[#This Row],[DateClosed]]))-1)</f>
        <v>102</v>
      </c>
      <c r="R4633" s="130" t="s">
        <v>4125</v>
      </c>
      <c r="S4633" s="112"/>
      <c r="T4633" s="153">
        <v>4632</v>
      </c>
    </row>
    <row r="4634" spans="1:20" hidden="1">
      <c r="A4634" s="111" t="s">
        <v>4780</v>
      </c>
      <c r="B4634" s="112" t="str">
        <f>IFERROR(VLOOKUP(Proc[[#This Row],[App]],Table2[],3,0),"open")</f>
        <v>ok</v>
      </c>
      <c r="C4634" s="111" t="s">
        <v>369</v>
      </c>
      <c r="D4634" s="152" t="s">
        <v>9643</v>
      </c>
      <c r="E4634" s="152" t="s">
        <v>4781</v>
      </c>
      <c r="F4634" s="112" t="s">
        <v>4781</v>
      </c>
      <c r="G4634" s="111" t="s">
        <v>406</v>
      </c>
      <c r="H4634" s="112" t="str">
        <f>IF(Proc[[#This Row],[type]]="LFF (MDG-F)",MID(Proc[[#This Row],[Obj]],13,10),"")</f>
        <v>JP02Z02184</v>
      </c>
      <c r="I4634" s="152"/>
      <c r="J4634" s="112" t="b">
        <f>Proc[[#This Row],[Requested]]=Proc[[#This Row],[CurrentParent]]</f>
        <v>1</v>
      </c>
      <c r="K4634" s="112" t="str">
        <f>IF(Proc[[#This Row],[Author]]="Marcela Urrego",VLOOKUP(LEFT(Proc[[#This Row],[Requested]],1),Table3[#All],2,0),VLOOKUP(Proc[[#This Row],[Author]],Table4[],2,0))</f>
        <v>EL</v>
      </c>
      <c r="L4634" s="112" t="s">
        <v>4537</v>
      </c>
      <c r="M4634" s="131">
        <v>45973</v>
      </c>
      <c r="N4634" s="131"/>
      <c r="O4634" s="131"/>
      <c r="P4634" s="130" t="str">
        <f ca="1">IF(Proc[[#This Row],[DaysAgeing]]&gt;5,"yep","on track")</f>
        <v>yep</v>
      </c>
      <c r="Q4634" s="2">
        <f ca="1">IF(Proc[[#This Row],[DateClosed]]="",ABS(NETWORKDAYS(Proc[[#This Row],[DateOpened]],TODAY()))-1,ABS(NETWORKDAYS(Proc[[#This Row],[DateOpened]],Proc[[#This Row],[DateClosed]]))-1)</f>
        <v>102</v>
      </c>
      <c r="R4634" s="130" t="s">
        <v>4125</v>
      </c>
      <c r="S4634" s="112"/>
      <c r="T4634" s="153">
        <v>4633</v>
      </c>
    </row>
    <row r="4635" spans="1:20" hidden="1">
      <c r="A4635" s="111" t="s">
        <v>4780</v>
      </c>
      <c r="B4635" s="153" t="str">
        <f>IFERROR(VLOOKUP(Proc[[#This Row],[App]],Table2[],3,0),"open")</f>
        <v>ok</v>
      </c>
      <c r="C4635" s="111" t="s">
        <v>369</v>
      </c>
      <c r="D4635" s="152" t="s">
        <v>9644</v>
      </c>
      <c r="E4635" s="152" t="s">
        <v>4781</v>
      </c>
      <c r="F4635" s="153" t="s">
        <v>4781</v>
      </c>
      <c r="G4635" s="111" t="s">
        <v>406</v>
      </c>
      <c r="H4635" s="112" t="str">
        <f>IF(Proc[[#This Row],[type]]="LFF (MDG-F)",MID(Proc[[#This Row],[Obj]],13,10),"")</f>
        <v>JP02Z02185</v>
      </c>
      <c r="I4635" s="152"/>
      <c r="J4635" s="112" t="b">
        <f>Proc[[#This Row],[Requested]]=Proc[[#This Row],[CurrentParent]]</f>
        <v>1</v>
      </c>
      <c r="K4635" s="153" t="str">
        <f>IF(Proc[[#This Row],[Author]]="Marcela Urrego",VLOOKUP(LEFT(Proc[[#This Row],[Requested]],1),Table3[#All],2,0),VLOOKUP(Proc[[#This Row],[Author]],Table4[],2,0))</f>
        <v>EL</v>
      </c>
      <c r="L4635" s="112" t="s">
        <v>4537</v>
      </c>
      <c r="M4635" s="131">
        <v>45973</v>
      </c>
      <c r="N4635" s="131"/>
      <c r="O4635" s="131"/>
      <c r="P4635" s="130" t="str">
        <f ca="1">IF(Proc[[#This Row],[DaysAgeing]]&gt;5,"yep","on track")</f>
        <v>yep</v>
      </c>
      <c r="Q4635" s="2">
        <f ca="1">IF(Proc[[#This Row],[DateClosed]]="",ABS(NETWORKDAYS(Proc[[#This Row],[DateOpened]],TODAY()))-1,ABS(NETWORKDAYS(Proc[[#This Row],[DateOpened]],Proc[[#This Row],[DateClosed]]))-1)</f>
        <v>102</v>
      </c>
      <c r="R4635" s="130" t="s">
        <v>4125</v>
      </c>
      <c r="S4635" s="112"/>
      <c r="T4635" s="153">
        <v>4634</v>
      </c>
    </row>
    <row r="4636" spans="1:20" hidden="1">
      <c r="A4636" s="111" t="s">
        <v>4780</v>
      </c>
      <c r="B4636" s="112" t="str">
        <f>IFERROR(VLOOKUP(Proc[[#This Row],[App]],Table2[],3,0),"open")</f>
        <v>ok</v>
      </c>
      <c r="C4636" s="111" t="s">
        <v>369</v>
      </c>
      <c r="D4636" s="152" t="s">
        <v>9645</v>
      </c>
      <c r="E4636" s="152" t="s">
        <v>4781</v>
      </c>
      <c r="F4636" s="112" t="s">
        <v>4781</v>
      </c>
      <c r="G4636" s="111" t="s">
        <v>406</v>
      </c>
      <c r="H4636" s="112" t="str">
        <f>IF(Proc[[#This Row],[type]]="LFF (MDG-F)",MID(Proc[[#This Row],[Obj]],13,10),"")</f>
        <v>KR02Z02181</v>
      </c>
      <c r="I4636" s="152"/>
      <c r="J4636" s="112" t="b">
        <f>Proc[[#This Row],[Requested]]=Proc[[#This Row],[CurrentParent]]</f>
        <v>1</v>
      </c>
      <c r="K4636" s="112" t="str">
        <f>IF(Proc[[#This Row],[Author]]="Marcela Urrego",VLOOKUP(LEFT(Proc[[#This Row],[Requested]],1),Table3[#All],2,0),VLOOKUP(Proc[[#This Row],[Author]],Table4[],2,0))</f>
        <v>EL</v>
      </c>
      <c r="L4636" s="112" t="s">
        <v>4537</v>
      </c>
      <c r="M4636" s="131">
        <v>45973</v>
      </c>
      <c r="N4636" s="131"/>
      <c r="O4636" s="131"/>
      <c r="P4636" s="130" t="str">
        <f ca="1">IF(Proc[[#This Row],[DaysAgeing]]&gt;5,"yep","on track")</f>
        <v>yep</v>
      </c>
      <c r="Q4636" s="2">
        <f ca="1">IF(Proc[[#This Row],[DateClosed]]="",ABS(NETWORKDAYS(Proc[[#This Row],[DateOpened]],TODAY()))-1,ABS(NETWORKDAYS(Proc[[#This Row],[DateOpened]],Proc[[#This Row],[DateClosed]]))-1)</f>
        <v>102</v>
      </c>
      <c r="R4636" s="130" t="s">
        <v>4125</v>
      </c>
      <c r="S4636" s="112"/>
      <c r="T4636" s="153">
        <v>4635</v>
      </c>
    </row>
    <row r="4637" spans="1:20" hidden="1">
      <c r="A4637" s="111" t="s">
        <v>4780</v>
      </c>
      <c r="B4637" s="112" t="str">
        <f>IFERROR(VLOOKUP(Proc[[#This Row],[App]],Table2[],3,0),"open")</f>
        <v>ok</v>
      </c>
      <c r="C4637" s="111" t="s">
        <v>369</v>
      </c>
      <c r="D4637" s="152" t="s">
        <v>9646</v>
      </c>
      <c r="E4637" s="152" t="s">
        <v>4781</v>
      </c>
      <c r="F4637" s="112" t="s">
        <v>4781</v>
      </c>
      <c r="G4637" s="111" t="s">
        <v>406</v>
      </c>
      <c r="H4637" s="112" t="str">
        <f>IF(Proc[[#This Row],[type]]="LFF (MDG-F)",MID(Proc[[#This Row],[Obj]],13,10),"")</f>
        <v>KR02Z02182</v>
      </c>
      <c r="I4637" s="152"/>
      <c r="J4637" s="112" t="b">
        <f>Proc[[#This Row],[Requested]]=Proc[[#This Row],[CurrentParent]]</f>
        <v>1</v>
      </c>
      <c r="K4637" s="112" t="str">
        <f>IF(Proc[[#This Row],[Author]]="Marcela Urrego",VLOOKUP(LEFT(Proc[[#This Row],[Requested]],1),Table3[#All],2,0),VLOOKUP(Proc[[#This Row],[Author]],Table4[],2,0))</f>
        <v>EL</v>
      </c>
      <c r="L4637" s="112" t="s">
        <v>4537</v>
      </c>
      <c r="M4637" s="131">
        <v>45973</v>
      </c>
      <c r="N4637" s="131"/>
      <c r="O4637" s="131"/>
      <c r="P4637" s="130" t="str">
        <f ca="1">IF(Proc[[#This Row],[DaysAgeing]]&gt;5,"yep","on track")</f>
        <v>yep</v>
      </c>
      <c r="Q4637" s="2">
        <f ca="1">IF(Proc[[#This Row],[DateClosed]]="",ABS(NETWORKDAYS(Proc[[#This Row],[DateOpened]],TODAY()))-1,ABS(NETWORKDAYS(Proc[[#This Row],[DateOpened]],Proc[[#This Row],[DateClosed]]))-1)</f>
        <v>102</v>
      </c>
      <c r="R4637" s="130" t="s">
        <v>4125</v>
      </c>
      <c r="S4637" s="112"/>
      <c r="T4637" s="153">
        <v>4636</v>
      </c>
    </row>
    <row r="4638" spans="1:20" hidden="1">
      <c r="A4638" s="111" t="s">
        <v>4780</v>
      </c>
      <c r="B4638" s="112" t="str">
        <f>IFERROR(VLOOKUP(Proc[[#This Row],[App]],Table2[],3,0),"open")</f>
        <v>ok</v>
      </c>
      <c r="C4638" s="111" t="s">
        <v>369</v>
      </c>
      <c r="D4638" s="152" t="s">
        <v>9647</v>
      </c>
      <c r="E4638" s="152" t="s">
        <v>4781</v>
      </c>
      <c r="F4638" s="112" t="s">
        <v>4781</v>
      </c>
      <c r="G4638" s="111" t="s">
        <v>406</v>
      </c>
      <c r="H4638" s="112" t="str">
        <f>IF(Proc[[#This Row],[type]]="LFF (MDG-F)",MID(Proc[[#This Row],[Obj]],13,10),"")</f>
        <v>KR02Z02183</v>
      </c>
      <c r="I4638" s="152"/>
      <c r="J4638" s="112" t="b">
        <f>Proc[[#This Row],[Requested]]=Proc[[#This Row],[CurrentParent]]</f>
        <v>1</v>
      </c>
      <c r="K4638" s="112" t="str">
        <f>IF(Proc[[#This Row],[Author]]="Marcela Urrego",VLOOKUP(LEFT(Proc[[#This Row],[Requested]],1),Table3[#All],2,0),VLOOKUP(Proc[[#This Row],[Author]],Table4[],2,0))</f>
        <v>EL</v>
      </c>
      <c r="L4638" s="112" t="s">
        <v>4537</v>
      </c>
      <c r="M4638" s="131">
        <v>45973</v>
      </c>
      <c r="N4638" s="131"/>
      <c r="O4638" s="131"/>
      <c r="P4638" s="130" t="str">
        <f ca="1">IF(Proc[[#This Row],[DaysAgeing]]&gt;5,"yep","on track")</f>
        <v>yep</v>
      </c>
      <c r="Q4638" s="2">
        <f ca="1">IF(Proc[[#This Row],[DateClosed]]="",ABS(NETWORKDAYS(Proc[[#This Row],[DateOpened]],TODAY()))-1,ABS(NETWORKDAYS(Proc[[#This Row],[DateOpened]],Proc[[#This Row],[DateClosed]]))-1)</f>
        <v>102</v>
      </c>
      <c r="R4638" s="130" t="s">
        <v>4125</v>
      </c>
      <c r="S4638" s="112"/>
      <c r="T4638" s="153">
        <v>4637</v>
      </c>
    </row>
    <row r="4639" spans="1:20" hidden="1">
      <c r="A4639" s="111" t="s">
        <v>4780</v>
      </c>
      <c r="B4639" s="153" t="str">
        <f>IFERROR(VLOOKUP(Proc[[#This Row],[App]],Table2[],3,0),"open")</f>
        <v>ok</v>
      </c>
      <c r="C4639" s="111" t="s">
        <v>369</v>
      </c>
      <c r="D4639" s="152" t="s">
        <v>9648</v>
      </c>
      <c r="E4639" s="152" t="s">
        <v>4781</v>
      </c>
      <c r="F4639" s="153" t="s">
        <v>4781</v>
      </c>
      <c r="G4639" s="111" t="s">
        <v>406</v>
      </c>
      <c r="H4639" s="112" t="str">
        <f>IF(Proc[[#This Row],[type]]="LFF (MDG-F)",MID(Proc[[#This Row],[Obj]],13,10),"")</f>
        <v>KR02Z02184</v>
      </c>
      <c r="I4639" s="152"/>
      <c r="J4639" s="112" t="b">
        <f>Proc[[#This Row],[Requested]]=Proc[[#This Row],[CurrentParent]]</f>
        <v>1</v>
      </c>
      <c r="K4639" s="153" t="str">
        <f>IF(Proc[[#This Row],[Author]]="Marcela Urrego",VLOOKUP(LEFT(Proc[[#This Row],[Requested]],1),Table3[#All],2,0),VLOOKUP(Proc[[#This Row],[Author]],Table4[],2,0))</f>
        <v>EL</v>
      </c>
      <c r="L4639" s="112" t="s">
        <v>4537</v>
      </c>
      <c r="M4639" s="131">
        <v>45973</v>
      </c>
      <c r="N4639" s="131"/>
      <c r="O4639" s="131"/>
      <c r="P4639" s="130" t="str">
        <f ca="1">IF(Proc[[#This Row],[DaysAgeing]]&gt;5,"yep","on track")</f>
        <v>yep</v>
      </c>
      <c r="Q4639" s="2">
        <f ca="1">IF(Proc[[#This Row],[DateClosed]]="",ABS(NETWORKDAYS(Proc[[#This Row],[DateOpened]],TODAY()))-1,ABS(NETWORKDAYS(Proc[[#This Row],[DateOpened]],Proc[[#This Row],[DateClosed]]))-1)</f>
        <v>102</v>
      </c>
      <c r="R4639" s="130" t="s">
        <v>4125</v>
      </c>
      <c r="S4639" s="112"/>
      <c r="T4639" s="153">
        <v>4638</v>
      </c>
    </row>
    <row r="4640" spans="1:20" hidden="1">
      <c r="A4640" s="111" t="s">
        <v>4780</v>
      </c>
      <c r="B4640" s="153" t="str">
        <f>IFERROR(VLOOKUP(Proc[[#This Row],[App]],Table2[],3,0),"open")</f>
        <v>ok</v>
      </c>
      <c r="C4640" s="111" t="s">
        <v>369</v>
      </c>
      <c r="D4640" s="152" t="s">
        <v>9649</v>
      </c>
      <c r="E4640" s="152" t="s">
        <v>4781</v>
      </c>
      <c r="F4640" s="153" t="s">
        <v>4781</v>
      </c>
      <c r="G4640" s="111" t="s">
        <v>406</v>
      </c>
      <c r="H4640" s="112" t="str">
        <f>IF(Proc[[#This Row],[type]]="LFF (MDG-F)",MID(Proc[[#This Row],[Obj]],13,10),"")</f>
        <v>SG09Z02181</v>
      </c>
      <c r="I4640" s="152"/>
      <c r="J4640" s="112" t="b">
        <f>Proc[[#This Row],[Requested]]=Proc[[#This Row],[CurrentParent]]</f>
        <v>1</v>
      </c>
      <c r="K4640" s="153" t="str">
        <f>IF(Proc[[#This Row],[Author]]="Marcela Urrego",VLOOKUP(LEFT(Proc[[#This Row],[Requested]],1),Table3[#All],2,0),VLOOKUP(Proc[[#This Row],[Author]],Table4[],2,0))</f>
        <v>EL</v>
      </c>
      <c r="L4640" s="112" t="s">
        <v>4537</v>
      </c>
      <c r="M4640" s="131">
        <v>45973</v>
      </c>
      <c r="N4640" s="131"/>
      <c r="O4640" s="131"/>
      <c r="P4640" s="130" t="str">
        <f ca="1">IF(Proc[[#This Row],[DaysAgeing]]&gt;5,"yep","on track")</f>
        <v>yep</v>
      </c>
      <c r="Q4640" s="2">
        <f ca="1">IF(Proc[[#This Row],[DateClosed]]="",ABS(NETWORKDAYS(Proc[[#This Row],[DateOpened]],TODAY()))-1,ABS(NETWORKDAYS(Proc[[#This Row],[DateOpened]],Proc[[#This Row],[DateClosed]]))-1)</f>
        <v>102</v>
      </c>
      <c r="R4640" s="130" t="s">
        <v>4125</v>
      </c>
      <c r="S4640" s="112"/>
      <c r="T4640" s="153">
        <v>4639</v>
      </c>
    </row>
    <row r="4641" spans="1:20" hidden="1">
      <c r="A4641" s="111" t="s">
        <v>4780</v>
      </c>
      <c r="B4641" s="112" t="str">
        <f>IFERROR(VLOOKUP(Proc[[#This Row],[App]],Table2[],3,0),"open")</f>
        <v>ok</v>
      </c>
      <c r="C4641" s="111" t="s">
        <v>369</v>
      </c>
      <c r="D4641" s="152" t="s">
        <v>9650</v>
      </c>
      <c r="E4641" s="152" t="s">
        <v>4781</v>
      </c>
      <c r="F4641" s="112" t="s">
        <v>4781</v>
      </c>
      <c r="G4641" s="111" t="s">
        <v>406</v>
      </c>
      <c r="H4641" s="112" t="str">
        <f>IF(Proc[[#This Row],[type]]="LFF (MDG-F)",MID(Proc[[#This Row],[Obj]],13,10),"")</f>
        <v>SG09Z02182</v>
      </c>
      <c r="I4641" s="152"/>
      <c r="J4641" s="112" t="b">
        <f>Proc[[#This Row],[Requested]]=Proc[[#This Row],[CurrentParent]]</f>
        <v>1</v>
      </c>
      <c r="K4641" s="112" t="str">
        <f>IF(Proc[[#This Row],[Author]]="Marcela Urrego",VLOOKUP(LEFT(Proc[[#This Row],[Requested]],1),Table3[#All],2,0),VLOOKUP(Proc[[#This Row],[Author]],Table4[],2,0))</f>
        <v>EL</v>
      </c>
      <c r="L4641" s="112" t="s">
        <v>4537</v>
      </c>
      <c r="M4641" s="131">
        <v>45973</v>
      </c>
      <c r="N4641" s="131"/>
      <c r="O4641" s="131"/>
      <c r="P4641" s="130" t="str">
        <f ca="1">IF(Proc[[#This Row],[DaysAgeing]]&gt;5,"yep","on track")</f>
        <v>yep</v>
      </c>
      <c r="Q4641" s="2">
        <f ca="1">IF(Proc[[#This Row],[DateClosed]]="",ABS(NETWORKDAYS(Proc[[#This Row],[DateOpened]],TODAY()))-1,ABS(NETWORKDAYS(Proc[[#This Row],[DateOpened]],Proc[[#This Row],[DateClosed]]))-1)</f>
        <v>102</v>
      </c>
      <c r="R4641" s="130" t="s">
        <v>4125</v>
      </c>
      <c r="S4641" s="112"/>
      <c r="T4641" s="153">
        <v>4640</v>
      </c>
    </row>
    <row r="4642" spans="1:20" hidden="1">
      <c r="A4642" s="111" t="s">
        <v>4780</v>
      </c>
      <c r="B4642" s="112" t="str">
        <f>IFERROR(VLOOKUP(Proc[[#This Row],[App]],Table2[],3,0),"open")</f>
        <v>ok</v>
      </c>
      <c r="C4642" s="111" t="s">
        <v>369</v>
      </c>
      <c r="D4642" s="152" t="s">
        <v>9651</v>
      </c>
      <c r="E4642" s="152" t="s">
        <v>4781</v>
      </c>
      <c r="F4642" s="112" t="s">
        <v>4781</v>
      </c>
      <c r="G4642" s="111" t="s">
        <v>406</v>
      </c>
      <c r="H4642" s="112" t="str">
        <f>IF(Proc[[#This Row],[type]]="LFF (MDG-F)",MID(Proc[[#This Row],[Obj]],13,10),"")</f>
        <v>SG09Z02183</v>
      </c>
      <c r="I4642" s="152"/>
      <c r="J4642" s="112" t="b">
        <f>Proc[[#This Row],[Requested]]=Proc[[#This Row],[CurrentParent]]</f>
        <v>1</v>
      </c>
      <c r="K4642" s="112" t="str">
        <f>IF(Proc[[#This Row],[Author]]="Marcela Urrego",VLOOKUP(LEFT(Proc[[#This Row],[Requested]],1),Table3[#All],2,0),VLOOKUP(Proc[[#This Row],[Author]],Table4[],2,0))</f>
        <v>EL</v>
      </c>
      <c r="L4642" s="112" t="s">
        <v>4537</v>
      </c>
      <c r="M4642" s="131">
        <v>45973</v>
      </c>
      <c r="N4642" s="131"/>
      <c r="O4642" s="131"/>
      <c r="P4642" s="130" t="str">
        <f ca="1">IF(Proc[[#This Row],[DaysAgeing]]&gt;5,"yep","on track")</f>
        <v>yep</v>
      </c>
      <c r="Q4642" s="2">
        <f ca="1">IF(Proc[[#This Row],[DateClosed]]="",ABS(NETWORKDAYS(Proc[[#This Row],[DateOpened]],TODAY()))-1,ABS(NETWORKDAYS(Proc[[#This Row],[DateOpened]],Proc[[#This Row],[DateClosed]]))-1)</f>
        <v>102</v>
      </c>
      <c r="R4642" s="130" t="s">
        <v>4125</v>
      </c>
      <c r="S4642" s="112"/>
      <c r="T4642" s="153">
        <v>4641</v>
      </c>
    </row>
    <row r="4643" spans="1:20" hidden="1">
      <c r="A4643" s="111" t="s">
        <v>4780</v>
      </c>
      <c r="B4643" s="112" t="str">
        <f>IFERROR(VLOOKUP(Proc[[#This Row],[App]],Table2[],3,0),"open")</f>
        <v>ok</v>
      </c>
      <c r="C4643" s="111" t="s">
        <v>369</v>
      </c>
      <c r="D4643" s="152" t="s">
        <v>9652</v>
      </c>
      <c r="E4643" s="152" t="s">
        <v>4781</v>
      </c>
      <c r="F4643" s="112" t="s">
        <v>4781</v>
      </c>
      <c r="G4643" s="111" t="s">
        <v>406</v>
      </c>
      <c r="H4643" s="112" t="str">
        <f>IF(Proc[[#This Row],[type]]="LFF (MDG-F)",MID(Proc[[#This Row],[Obj]],13,10),"")</f>
        <v>SG09Z02184</v>
      </c>
      <c r="I4643" s="152"/>
      <c r="J4643" s="112" t="b">
        <f>Proc[[#This Row],[Requested]]=Proc[[#This Row],[CurrentParent]]</f>
        <v>1</v>
      </c>
      <c r="K4643" s="112" t="str">
        <f>IF(Proc[[#This Row],[Author]]="Marcela Urrego",VLOOKUP(LEFT(Proc[[#This Row],[Requested]],1),Table3[#All],2,0),VLOOKUP(Proc[[#This Row],[Author]],Table4[],2,0))</f>
        <v>EL</v>
      </c>
      <c r="L4643" s="112" t="s">
        <v>4537</v>
      </c>
      <c r="M4643" s="131">
        <v>45973</v>
      </c>
      <c r="N4643" s="131"/>
      <c r="O4643" s="131"/>
      <c r="P4643" s="130" t="str">
        <f ca="1">IF(Proc[[#This Row],[DaysAgeing]]&gt;5,"yep","on track")</f>
        <v>yep</v>
      </c>
      <c r="Q4643" s="2">
        <f ca="1">IF(Proc[[#This Row],[DateClosed]]="",ABS(NETWORKDAYS(Proc[[#This Row],[DateOpened]],TODAY()))-1,ABS(NETWORKDAYS(Proc[[#This Row],[DateOpened]],Proc[[#This Row],[DateClosed]]))-1)</f>
        <v>102</v>
      </c>
      <c r="R4643" s="130" t="s">
        <v>4125</v>
      </c>
      <c r="S4643" s="112"/>
      <c r="T4643" s="153">
        <v>4642</v>
      </c>
    </row>
    <row r="4644" spans="1:20" hidden="1">
      <c r="A4644" s="111" t="s">
        <v>4780</v>
      </c>
      <c r="B4644" s="112" t="str">
        <f>IFERROR(VLOOKUP(Proc[[#This Row],[App]],Table2[],3,0),"open")</f>
        <v>ok</v>
      </c>
      <c r="C4644" s="111" t="s">
        <v>369</v>
      </c>
      <c r="D4644" s="152" t="s">
        <v>9653</v>
      </c>
      <c r="E4644" s="152" t="s">
        <v>4781</v>
      </c>
      <c r="F4644" s="112" t="s">
        <v>4781</v>
      </c>
      <c r="G4644" s="111" t="s">
        <v>406</v>
      </c>
      <c r="H4644" s="112" t="str">
        <f>IF(Proc[[#This Row],[type]]="LFF (MDG-F)",MID(Proc[[#This Row],[Obj]],13,10),"")</f>
        <v>TW02Z02183</v>
      </c>
      <c r="I4644" s="152"/>
      <c r="J4644" s="112" t="b">
        <f>Proc[[#This Row],[Requested]]=Proc[[#This Row],[CurrentParent]]</f>
        <v>1</v>
      </c>
      <c r="K4644" s="112" t="str">
        <f>IF(Proc[[#This Row],[Author]]="Marcela Urrego",VLOOKUP(LEFT(Proc[[#This Row],[Requested]],1),Table3[#All],2,0),VLOOKUP(Proc[[#This Row],[Author]],Table4[],2,0))</f>
        <v>EL</v>
      </c>
      <c r="L4644" s="112" t="s">
        <v>4537</v>
      </c>
      <c r="M4644" s="131">
        <v>45973</v>
      </c>
      <c r="N4644" s="131"/>
      <c r="O4644" s="131"/>
      <c r="P4644" s="130" t="str">
        <f ca="1">IF(Proc[[#This Row],[DaysAgeing]]&gt;5,"yep","on track")</f>
        <v>yep</v>
      </c>
      <c r="Q4644" s="2">
        <f ca="1">IF(Proc[[#This Row],[DateClosed]]="",ABS(NETWORKDAYS(Proc[[#This Row],[DateOpened]],TODAY()))-1,ABS(NETWORKDAYS(Proc[[#This Row],[DateOpened]],Proc[[#This Row],[DateClosed]]))-1)</f>
        <v>102</v>
      </c>
      <c r="R4644" s="130" t="s">
        <v>4125</v>
      </c>
      <c r="S4644" s="112"/>
      <c r="T4644" s="153">
        <v>4643</v>
      </c>
    </row>
    <row r="4645" spans="1:20" hidden="1">
      <c r="A4645" s="111" t="s">
        <v>4780</v>
      </c>
      <c r="B4645" s="112" t="str">
        <f>IFERROR(VLOOKUP(Proc[[#This Row],[App]],Table2[],3,0),"open")</f>
        <v>ok</v>
      </c>
      <c r="C4645" s="111" t="s">
        <v>369</v>
      </c>
      <c r="D4645" s="152" t="s">
        <v>9654</v>
      </c>
      <c r="E4645" s="152" t="s">
        <v>4781</v>
      </c>
      <c r="F4645" s="112" t="s">
        <v>4781</v>
      </c>
      <c r="G4645" s="111" t="s">
        <v>406</v>
      </c>
      <c r="H4645" s="112" t="str">
        <f>IF(Proc[[#This Row],[type]]="LFF (MDG-F)",MID(Proc[[#This Row],[Obj]],13,10),"")</f>
        <v>TW02Z02184</v>
      </c>
      <c r="I4645" s="152"/>
      <c r="J4645" s="112" t="b">
        <f>Proc[[#This Row],[Requested]]=Proc[[#This Row],[CurrentParent]]</f>
        <v>1</v>
      </c>
      <c r="K4645" s="112" t="str">
        <f>IF(Proc[[#This Row],[Author]]="Marcela Urrego",VLOOKUP(LEFT(Proc[[#This Row],[Requested]],1),Table3[#All],2,0),VLOOKUP(Proc[[#This Row],[Author]],Table4[],2,0))</f>
        <v>EL</v>
      </c>
      <c r="L4645" s="112" t="s">
        <v>4537</v>
      </c>
      <c r="M4645" s="131">
        <v>45973</v>
      </c>
      <c r="N4645" s="131"/>
      <c r="O4645" s="131"/>
      <c r="P4645" s="130" t="str">
        <f ca="1">IF(Proc[[#This Row],[DaysAgeing]]&gt;5,"yep","on track")</f>
        <v>yep</v>
      </c>
      <c r="Q4645" s="2">
        <f ca="1">IF(Proc[[#This Row],[DateClosed]]="",ABS(NETWORKDAYS(Proc[[#This Row],[DateOpened]],TODAY()))-1,ABS(NETWORKDAYS(Proc[[#This Row],[DateOpened]],Proc[[#This Row],[DateClosed]]))-1)</f>
        <v>102</v>
      </c>
      <c r="R4645" s="130" t="s">
        <v>4125</v>
      </c>
      <c r="S4645" s="112"/>
      <c r="T4645" s="153">
        <v>4644</v>
      </c>
    </row>
    <row r="4646" spans="1:20" hidden="1">
      <c r="A4646" s="111" t="s">
        <v>4780</v>
      </c>
      <c r="B4646" s="112" t="str">
        <f>IFERROR(VLOOKUP(Proc[[#This Row],[App]],Table2[],3,0),"open")</f>
        <v>ok</v>
      </c>
      <c r="C4646" s="111" t="s">
        <v>369</v>
      </c>
      <c r="D4646" s="152" t="s">
        <v>9655</v>
      </c>
      <c r="E4646" s="152" t="s">
        <v>4781</v>
      </c>
      <c r="F4646" s="112" t="s">
        <v>4781</v>
      </c>
      <c r="G4646" s="111" t="s">
        <v>406</v>
      </c>
      <c r="H4646" s="112" t="str">
        <f>IF(Proc[[#This Row],[type]]="LFF (MDG-F)",MID(Proc[[#This Row],[Obj]],13,10),"")</f>
        <v>TW03Z02184</v>
      </c>
      <c r="I4646" s="152"/>
      <c r="J4646" s="112" t="b">
        <f>Proc[[#This Row],[Requested]]=Proc[[#This Row],[CurrentParent]]</f>
        <v>1</v>
      </c>
      <c r="K4646" s="112" t="str">
        <f>IF(Proc[[#This Row],[Author]]="Marcela Urrego",VLOOKUP(LEFT(Proc[[#This Row],[Requested]],1),Table3[#All],2,0),VLOOKUP(Proc[[#This Row],[Author]],Table4[],2,0))</f>
        <v>EL</v>
      </c>
      <c r="L4646" s="112" t="s">
        <v>4537</v>
      </c>
      <c r="M4646" s="131">
        <v>45973</v>
      </c>
      <c r="N4646" s="131"/>
      <c r="O4646" s="131"/>
      <c r="P4646" s="130" t="str">
        <f ca="1">IF(Proc[[#This Row],[DaysAgeing]]&gt;5,"yep","on track")</f>
        <v>yep</v>
      </c>
      <c r="Q4646" s="2">
        <f ca="1">IF(Proc[[#This Row],[DateClosed]]="",ABS(NETWORKDAYS(Proc[[#This Row],[DateOpened]],TODAY()))-1,ABS(NETWORKDAYS(Proc[[#This Row],[DateOpened]],Proc[[#This Row],[DateClosed]]))-1)</f>
        <v>102</v>
      </c>
      <c r="R4646" s="130" t="s">
        <v>4125</v>
      </c>
      <c r="S4646" s="112"/>
      <c r="T4646" s="153">
        <v>4645</v>
      </c>
    </row>
    <row r="4647" spans="1:20" hidden="1">
      <c r="A4647" s="111" t="s">
        <v>4780</v>
      </c>
      <c r="B4647" s="112" t="str">
        <f>IFERROR(VLOOKUP(Proc[[#This Row],[App]],Table2[],3,0),"open")</f>
        <v>ok</v>
      </c>
      <c r="C4647" s="111" t="s">
        <v>369</v>
      </c>
      <c r="D4647" s="152" t="s">
        <v>9656</v>
      </c>
      <c r="E4647" s="152" t="s">
        <v>4781</v>
      </c>
      <c r="F4647" s="112" t="s">
        <v>4781</v>
      </c>
      <c r="G4647" s="111" t="s">
        <v>406</v>
      </c>
      <c r="H4647" s="112" t="str">
        <f>IF(Proc[[#This Row],[type]]="LFF (MDG-F)",MID(Proc[[#This Row],[Obj]],13,10),"")</f>
        <v>KR03Z02181</v>
      </c>
      <c r="I4647" s="152"/>
      <c r="J4647" s="112" t="b">
        <f>Proc[[#This Row],[Requested]]=Proc[[#This Row],[CurrentParent]]</f>
        <v>1</v>
      </c>
      <c r="K4647" s="112" t="str">
        <f>IF(Proc[[#This Row],[Author]]="Marcela Urrego",VLOOKUP(LEFT(Proc[[#This Row],[Requested]],1),Table3[#All],2,0),VLOOKUP(Proc[[#This Row],[Author]],Table4[],2,0))</f>
        <v>EL</v>
      </c>
      <c r="L4647" s="112" t="s">
        <v>4537</v>
      </c>
      <c r="M4647" s="131">
        <v>45973</v>
      </c>
      <c r="N4647" s="131"/>
      <c r="O4647" s="131"/>
      <c r="P4647" s="130" t="str">
        <f ca="1">IF(Proc[[#This Row],[DaysAgeing]]&gt;5,"yep","on track")</f>
        <v>yep</v>
      </c>
      <c r="Q4647" s="2">
        <f ca="1">IF(Proc[[#This Row],[DateClosed]]="",ABS(NETWORKDAYS(Proc[[#This Row],[DateOpened]],TODAY()))-1,ABS(NETWORKDAYS(Proc[[#This Row],[DateOpened]],Proc[[#This Row],[DateClosed]]))-1)</f>
        <v>102</v>
      </c>
      <c r="R4647" s="130" t="s">
        <v>4125</v>
      </c>
      <c r="S4647" s="112"/>
      <c r="T4647" s="153">
        <v>4646</v>
      </c>
    </row>
    <row r="4648" spans="1:20" hidden="1">
      <c r="A4648" s="111" t="s">
        <v>4780</v>
      </c>
      <c r="B4648" s="112" t="str">
        <f>IFERROR(VLOOKUP(Proc[[#This Row],[App]],Table2[],3,0),"open")</f>
        <v>ok</v>
      </c>
      <c r="C4648" s="111" t="s">
        <v>369</v>
      </c>
      <c r="D4648" s="152" t="s">
        <v>9657</v>
      </c>
      <c r="E4648" s="152" t="s">
        <v>4781</v>
      </c>
      <c r="F4648" s="112" t="s">
        <v>4781</v>
      </c>
      <c r="G4648" s="111" t="s">
        <v>406</v>
      </c>
      <c r="H4648" s="112" t="str">
        <f>IF(Proc[[#This Row],[type]]="LFF (MDG-F)",MID(Proc[[#This Row],[Obj]],13,10),"")</f>
        <v>KR03Z02182</v>
      </c>
      <c r="I4648" s="152"/>
      <c r="J4648" s="112" t="b">
        <f>Proc[[#This Row],[Requested]]=Proc[[#This Row],[CurrentParent]]</f>
        <v>1</v>
      </c>
      <c r="K4648" s="112" t="str">
        <f>IF(Proc[[#This Row],[Author]]="Marcela Urrego",VLOOKUP(LEFT(Proc[[#This Row],[Requested]],1),Table3[#All],2,0),VLOOKUP(Proc[[#This Row],[Author]],Table4[],2,0))</f>
        <v>EL</v>
      </c>
      <c r="L4648" s="112" t="s">
        <v>4537</v>
      </c>
      <c r="M4648" s="131">
        <v>45973</v>
      </c>
      <c r="N4648" s="131"/>
      <c r="O4648" s="131"/>
      <c r="P4648" s="130" t="str">
        <f ca="1">IF(Proc[[#This Row],[DaysAgeing]]&gt;5,"yep","on track")</f>
        <v>yep</v>
      </c>
      <c r="Q4648" s="2">
        <f ca="1">IF(Proc[[#This Row],[DateClosed]]="",ABS(NETWORKDAYS(Proc[[#This Row],[DateOpened]],TODAY()))-1,ABS(NETWORKDAYS(Proc[[#This Row],[DateOpened]],Proc[[#This Row],[DateClosed]]))-1)</f>
        <v>102</v>
      </c>
      <c r="R4648" s="130" t="s">
        <v>4125</v>
      </c>
      <c r="S4648" s="112"/>
      <c r="T4648" s="153">
        <v>4647</v>
      </c>
    </row>
    <row r="4649" spans="1:20" hidden="1">
      <c r="A4649" s="111" t="s">
        <v>4780</v>
      </c>
      <c r="B4649" s="112" t="str">
        <f>IFERROR(VLOOKUP(Proc[[#This Row],[App]],Table2[],3,0),"open")</f>
        <v>ok</v>
      </c>
      <c r="C4649" s="111" t="s">
        <v>369</v>
      </c>
      <c r="D4649" s="152" t="s">
        <v>9658</v>
      </c>
      <c r="E4649" s="152" t="s">
        <v>4781</v>
      </c>
      <c r="F4649" s="112" t="s">
        <v>4781</v>
      </c>
      <c r="G4649" s="111" t="s">
        <v>406</v>
      </c>
      <c r="H4649" s="112" t="str">
        <f>IF(Proc[[#This Row],[type]]="LFF (MDG-F)",MID(Proc[[#This Row],[Obj]],13,10),"")</f>
        <v>KR03Z02183</v>
      </c>
      <c r="I4649" s="152"/>
      <c r="J4649" s="112" t="b">
        <f>Proc[[#This Row],[Requested]]=Proc[[#This Row],[CurrentParent]]</f>
        <v>1</v>
      </c>
      <c r="K4649" s="112" t="str">
        <f>IF(Proc[[#This Row],[Author]]="Marcela Urrego",VLOOKUP(LEFT(Proc[[#This Row],[Requested]],1),Table3[#All],2,0),VLOOKUP(Proc[[#This Row],[Author]],Table4[],2,0))</f>
        <v>EL</v>
      </c>
      <c r="L4649" s="112" t="s">
        <v>4537</v>
      </c>
      <c r="M4649" s="131">
        <v>45973</v>
      </c>
      <c r="N4649" s="131"/>
      <c r="O4649" s="131"/>
      <c r="P4649" s="130" t="str">
        <f ca="1">IF(Proc[[#This Row],[DaysAgeing]]&gt;5,"yep","on track")</f>
        <v>yep</v>
      </c>
      <c r="Q4649" s="2">
        <f ca="1">IF(Proc[[#This Row],[DateClosed]]="",ABS(NETWORKDAYS(Proc[[#This Row],[DateOpened]],TODAY()))-1,ABS(NETWORKDAYS(Proc[[#This Row],[DateOpened]],Proc[[#This Row],[DateClosed]]))-1)</f>
        <v>102</v>
      </c>
      <c r="R4649" s="130" t="s">
        <v>4125</v>
      </c>
      <c r="S4649" s="112"/>
      <c r="T4649" s="153">
        <v>4648</v>
      </c>
    </row>
    <row r="4650" spans="1:20" hidden="1">
      <c r="A4650" s="111" t="s">
        <v>4780</v>
      </c>
      <c r="B4650" s="112" t="str">
        <f>IFERROR(VLOOKUP(Proc[[#This Row],[App]],Table2[],3,0),"open")</f>
        <v>ok</v>
      </c>
      <c r="C4650" s="111" t="s">
        <v>369</v>
      </c>
      <c r="D4650" s="152" t="s">
        <v>9659</v>
      </c>
      <c r="E4650" s="152" t="s">
        <v>4781</v>
      </c>
      <c r="F4650" s="112" t="s">
        <v>4781</v>
      </c>
      <c r="G4650" s="111" t="s">
        <v>406</v>
      </c>
      <c r="H4650" s="112" t="str">
        <f>IF(Proc[[#This Row],[type]]="LFF (MDG-F)",MID(Proc[[#This Row],[Obj]],13,10),"")</f>
        <v>KR03Z02184</v>
      </c>
      <c r="I4650" s="152"/>
      <c r="J4650" s="112" t="b">
        <f>Proc[[#This Row],[Requested]]=Proc[[#This Row],[CurrentParent]]</f>
        <v>1</v>
      </c>
      <c r="K4650" s="112" t="str">
        <f>IF(Proc[[#This Row],[Author]]="Marcela Urrego",VLOOKUP(LEFT(Proc[[#This Row],[Requested]],1),Table3[#All],2,0),VLOOKUP(Proc[[#This Row],[Author]],Table4[],2,0))</f>
        <v>EL</v>
      </c>
      <c r="L4650" s="112" t="s">
        <v>4537</v>
      </c>
      <c r="M4650" s="131">
        <v>45973</v>
      </c>
      <c r="N4650" s="131"/>
      <c r="O4650" s="131"/>
      <c r="P4650" s="130" t="str">
        <f ca="1">IF(Proc[[#This Row],[DaysAgeing]]&gt;5,"yep","on track")</f>
        <v>yep</v>
      </c>
      <c r="Q4650" s="2">
        <f ca="1">IF(Proc[[#This Row],[DateClosed]]="",ABS(NETWORKDAYS(Proc[[#This Row],[DateOpened]],TODAY()))-1,ABS(NETWORKDAYS(Proc[[#This Row],[DateOpened]],Proc[[#This Row],[DateClosed]]))-1)</f>
        <v>102</v>
      </c>
      <c r="R4650" s="130" t="s">
        <v>4125</v>
      </c>
      <c r="S4650" s="112"/>
      <c r="T4650" s="153">
        <v>4649</v>
      </c>
    </row>
    <row r="4651" spans="1:20" hidden="1">
      <c r="A4651" s="111" t="s">
        <v>4780</v>
      </c>
      <c r="B4651" s="112" t="str">
        <f>IFERROR(VLOOKUP(Proc[[#This Row],[App]],Table2[],3,0),"open")</f>
        <v>ok</v>
      </c>
      <c r="C4651" s="111" t="s">
        <v>369</v>
      </c>
      <c r="D4651" s="152" t="s">
        <v>9660</v>
      </c>
      <c r="E4651" s="152" t="s">
        <v>4782</v>
      </c>
      <c r="F4651" s="112" t="s">
        <v>4782</v>
      </c>
      <c r="G4651" s="111" t="s">
        <v>406</v>
      </c>
      <c r="H4651" s="112" t="str">
        <f>IF(Proc[[#This Row],[type]]="LFF (MDG-F)",MID(Proc[[#This Row],[Obj]],13,10),"")</f>
        <v>CN01OF0083</v>
      </c>
      <c r="I4651" s="152"/>
      <c r="J4651" s="112" t="b">
        <f>Proc[[#This Row],[Requested]]=Proc[[#This Row],[CurrentParent]]</f>
        <v>1</v>
      </c>
      <c r="K4651" s="112" t="str">
        <f>IF(Proc[[#This Row],[Author]]="Marcela Urrego",VLOOKUP(LEFT(Proc[[#This Row],[Requested]],1),Table3[#All],2,0),VLOOKUP(Proc[[#This Row],[Author]],Table4[],2,0))</f>
        <v>EL</v>
      </c>
      <c r="L4651" s="112" t="s">
        <v>4537</v>
      </c>
      <c r="M4651" s="131">
        <v>45973</v>
      </c>
      <c r="N4651" s="131"/>
      <c r="O4651" s="131"/>
      <c r="P4651" s="130" t="str">
        <f ca="1">IF(Proc[[#This Row],[DaysAgeing]]&gt;5,"yep","on track")</f>
        <v>yep</v>
      </c>
      <c r="Q4651" s="2">
        <f ca="1">IF(Proc[[#This Row],[DateClosed]]="",ABS(NETWORKDAYS(Proc[[#This Row],[DateOpened]],TODAY()))-1,ABS(NETWORKDAYS(Proc[[#This Row],[DateOpened]],Proc[[#This Row],[DateClosed]]))-1)</f>
        <v>102</v>
      </c>
      <c r="R4651" s="130" t="s">
        <v>4125</v>
      </c>
      <c r="S4651" s="112"/>
      <c r="T4651" s="153">
        <v>4650</v>
      </c>
    </row>
    <row r="4652" spans="1:20" hidden="1">
      <c r="A4652" s="111" t="s">
        <v>4780</v>
      </c>
      <c r="B4652" s="112" t="str">
        <f>IFERROR(VLOOKUP(Proc[[#This Row],[App]],Table2[],3,0),"open")</f>
        <v>ok</v>
      </c>
      <c r="C4652" s="111" t="s">
        <v>369</v>
      </c>
      <c r="D4652" s="152" t="s">
        <v>9661</v>
      </c>
      <c r="E4652" s="152" t="s">
        <v>4782</v>
      </c>
      <c r="F4652" s="112" t="s">
        <v>4782</v>
      </c>
      <c r="G4652" s="111" t="s">
        <v>406</v>
      </c>
      <c r="H4652" s="112" t="str">
        <f>IF(Proc[[#This Row],[type]]="LFF (MDG-F)",MID(Proc[[#This Row],[Obj]],13,10),"")</f>
        <v>US01OF0103</v>
      </c>
      <c r="I4652" s="152"/>
      <c r="J4652" s="112" t="b">
        <f>Proc[[#This Row],[Requested]]=Proc[[#This Row],[CurrentParent]]</f>
        <v>1</v>
      </c>
      <c r="K4652" s="112" t="str">
        <f>IF(Proc[[#This Row],[Author]]="Marcela Urrego",VLOOKUP(LEFT(Proc[[#This Row],[Requested]],1),Table3[#All],2,0),VLOOKUP(Proc[[#This Row],[Author]],Table4[],2,0))</f>
        <v>EL</v>
      </c>
      <c r="L4652" s="112" t="s">
        <v>4537</v>
      </c>
      <c r="M4652" s="131">
        <v>45973</v>
      </c>
      <c r="N4652" s="131"/>
      <c r="O4652" s="131"/>
      <c r="P4652" s="130" t="str">
        <f ca="1">IF(Proc[[#This Row],[DaysAgeing]]&gt;5,"yep","on track")</f>
        <v>yep</v>
      </c>
      <c r="Q4652" s="2">
        <f ca="1">IF(Proc[[#This Row],[DateClosed]]="",ABS(NETWORKDAYS(Proc[[#This Row],[DateOpened]],TODAY()))-1,ABS(NETWORKDAYS(Proc[[#This Row],[DateOpened]],Proc[[#This Row],[DateClosed]]))-1)</f>
        <v>102</v>
      </c>
      <c r="R4652" s="130" t="s">
        <v>4125</v>
      </c>
      <c r="S4652" s="112"/>
      <c r="T4652" s="153">
        <v>4651</v>
      </c>
    </row>
    <row r="4653" spans="1:20" hidden="1">
      <c r="A4653" s="111" t="s">
        <v>4780</v>
      </c>
      <c r="B4653" s="112" t="str">
        <f>IFERROR(VLOOKUP(Proc[[#This Row],[App]],Table2[],3,0),"open")</f>
        <v>ok</v>
      </c>
      <c r="C4653" s="111" t="s">
        <v>369</v>
      </c>
      <c r="D4653" s="152" t="s">
        <v>9662</v>
      </c>
      <c r="E4653" s="152" t="s">
        <v>4782</v>
      </c>
      <c r="F4653" s="112" t="s">
        <v>4782</v>
      </c>
      <c r="G4653" s="111" t="s">
        <v>406</v>
      </c>
      <c r="H4653" s="112" t="str">
        <f>IF(Proc[[#This Row],[type]]="LFF (MDG-F)",MID(Proc[[#This Row],[Obj]],13,10),"")</f>
        <v>KR03L80000</v>
      </c>
      <c r="I4653" s="152"/>
      <c r="J4653" s="112" t="b">
        <f>Proc[[#This Row],[Requested]]=Proc[[#This Row],[CurrentParent]]</f>
        <v>1</v>
      </c>
      <c r="K4653" s="112" t="str">
        <f>IF(Proc[[#This Row],[Author]]="Marcela Urrego",VLOOKUP(LEFT(Proc[[#This Row],[Requested]],1),Table3[#All],2,0),VLOOKUP(Proc[[#This Row],[Author]],Table4[],2,0))</f>
        <v>EL</v>
      </c>
      <c r="L4653" s="112" t="s">
        <v>4537</v>
      </c>
      <c r="M4653" s="131">
        <v>45973</v>
      </c>
      <c r="N4653" s="131"/>
      <c r="O4653" s="131"/>
      <c r="P4653" s="130" t="str">
        <f ca="1">IF(Proc[[#This Row],[DaysAgeing]]&gt;5,"yep","on track")</f>
        <v>yep</v>
      </c>
      <c r="Q4653" s="2">
        <f ca="1">IF(Proc[[#This Row],[DateClosed]]="",ABS(NETWORKDAYS(Proc[[#This Row],[DateOpened]],TODAY()))-1,ABS(NETWORKDAYS(Proc[[#This Row],[DateOpened]],Proc[[#This Row],[DateClosed]]))-1)</f>
        <v>102</v>
      </c>
      <c r="R4653" s="130" t="s">
        <v>4125</v>
      </c>
      <c r="S4653" s="112"/>
      <c r="T4653" s="153">
        <v>4652</v>
      </c>
    </row>
    <row r="4654" spans="1:20" hidden="1">
      <c r="A4654" s="111" t="s">
        <v>4780</v>
      </c>
      <c r="B4654" s="112" t="str">
        <f>IFERROR(VLOOKUP(Proc[[#This Row],[App]],Table2[],3,0),"open")</f>
        <v>ok</v>
      </c>
      <c r="C4654" s="111" t="s">
        <v>369</v>
      </c>
      <c r="D4654" s="152" t="s">
        <v>9663</v>
      </c>
      <c r="E4654" s="152" t="s">
        <v>4782</v>
      </c>
      <c r="F4654" s="112" t="s">
        <v>4782</v>
      </c>
      <c r="G4654" s="111" t="s">
        <v>406</v>
      </c>
      <c r="H4654" s="112" t="str">
        <f>IF(Proc[[#This Row],[type]]="LFF (MDG-F)",MID(Proc[[#This Row],[Obj]],13,10),"")</f>
        <v>TW10OF6016</v>
      </c>
      <c r="I4654" s="152"/>
      <c r="J4654" s="112" t="b">
        <f>Proc[[#This Row],[Requested]]=Proc[[#This Row],[CurrentParent]]</f>
        <v>1</v>
      </c>
      <c r="K4654" s="112" t="str">
        <f>IF(Proc[[#This Row],[Author]]="Marcela Urrego",VLOOKUP(LEFT(Proc[[#This Row],[Requested]],1),Table3[#All],2,0),VLOOKUP(Proc[[#This Row],[Author]],Table4[],2,0))</f>
        <v>EL</v>
      </c>
      <c r="L4654" s="112" t="s">
        <v>4537</v>
      </c>
      <c r="M4654" s="131">
        <v>45973</v>
      </c>
      <c r="N4654" s="131"/>
      <c r="O4654" s="131"/>
      <c r="P4654" s="130" t="str">
        <f ca="1">IF(Proc[[#This Row],[DaysAgeing]]&gt;5,"yep","on track")</f>
        <v>yep</v>
      </c>
      <c r="Q4654" s="2">
        <f ca="1">IF(Proc[[#This Row],[DateClosed]]="",ABS(NETWORKDAYS(Proc[[#This Row],[DateOpened]],TODAY()))-1,ABS(NETWORKDAYS(Proc[[#This Row],[DateOpened]],Proc[[#This Row],[DateClosed]]))-1)</f>
        <v>102</v>
      </c>
      <c r="R4654" s="130" t="s">
        <v>4125</v>
      </c>
      <c r="S4654" s="112"/>
      <c r="T4654" s="153">
        <v>4653</v>
      </c>
    </row>
    <row r="4655" spans="1:20" hidden="1">
      <c r="A4655" s="111" t="s">
        <v>4780</v>
      </c>
      <c r="B4655" s="112" t="str">
        <f>IFERROR(VLOOKUP(Proc[[#This Row],[App]],Table2[],3,0),"open")</f>
        <v>ok</v>
      </c>
      <c r="C4655" s="111" t="s">
        <v>369</v>
      </c>
      <c r="D4655" s="152" t="s">
        <v>9664</v>
      </c>
      <c r="E4655" s="152" t="s">
        <v>4782</v>
      </c>
      <c r="F4655" s="112" t="s">
        <v>4782</v>
      </c>
      <c r="G4655" s="111" t="s">
        <v>406</v>
      </c>
      <c r="H4655" s="112" t="str">
        <f>IF(Proc[[#This Row],[type]]="LFF (MDG-F)",MID(Proc[[#This Row],[Obj]],13,10),"")</f>
        <v>US10OF6070</v>
      </c>
      <c r="I4655" s="152"/>
      <c r="J4655" s="112" t="b">
        <f>Proc[[#This Row],[Requested]]=Proc[[#This Row],[CurrentParent]]</f>
        <v>1</v>
      </c>
      <c r="K4655" s="112" t="str">
        <f>IF(Proc[[#This Row],[Author]]="Marcela Urrego",VLOOKUP(LEFT(Proc[[#This Row],[Requested]],1),Table3[#All],2,0),VLOOKUP(Proc[[#This Row],[Author]],Table4[],2,0))</f>
        <v>EL</v>
      </c>
      <c r="L4655" s="112" t="s">
        <v>4537</v>
      </c>
      <c r="M4655" s="131">
        <v>45973</v>
      </c>
      <c r="N4655" s="131"/>
      <c r="O4655" s="131"/>
      <c r="P4655" s="130" t="str">
        <f ca="1">IF(Proc[[#This Row],[DaysAgeing]]&gt;5,"yep","on track")</f>
        <v>yep</v>
      </c>
      <c r="Q4655" s="2">
        <f ca="1">IF(Proc[[#This Row],[DateClosed]]="",ABS(NETWORKDAYS(Proc[[#This Row],[DateOpened]],TODAY()))-1,ABS(NETWORKDAYS(Proc[[#This Row],[DateOpened]],Proc[[#This Row],[DateClosed]]))-1)</f>
        <v>102</v>
      </c>
      <c r="R4655" s="130" t="s">
        <v>4125</v>
      </c>
      <c r="S4655" s="112"/>
      <c r="T4655" s="153">
        <v>4654</v>
      </c>
    </row>
    <row r="4656" spans="1:20" hidden="1">
      <c r="A4656" t="s">
        <v>4807</v>
      </c>
      <c r="B4656" s="112" t="str">
        <f>IFERROR(VLOOKUP(Proc[[#This Row],[App]],Table2[],3,0),"open")</f>
        <v>ok</v>
      </c>
      <c r="C4656" s="111" t="s">
        <v>369</v>
      </c>
      <c r="D4656" s="152" t="s">
        <v>4783</v>
      </c>
      <c r="E4656" s="152" t="s">
        <v>1718</v>
      </c>
      <c r="F4656" s="112" t="s">
        <v>1718</v>
      </c>
      <c r="G4656" t="s">
        <v>400</v>
      </c>
      <c r="H4656" s="112" t="str">
        <f>IF(Proc[[#This Row],[type]]="LFF (MDG-F)",MID(Proc[[#This Row],[Obj]],13,10),"")</f>
        <v/>
      </c>
      <c r="I4656" s="152"/>
      <c r="J4656" s="112" t="b">
        <f>Proc[[#This Row],[Requested]]=Proc[[#This Row],[CurrentParent]]</f>
        <v>1</v>
      </c>
      <c r="K4656" s="112" t="str">
        <f>IF(Proc[[#This Row],[Author]]="Marcela Urrego",VLOOKUP(LEFT(Proc[[#This Row],[Requested]],1),Table3[#All],2,0),VLOOKUP(Proc[[#This Row],[Author]],Table4[],2,0))</f>
        <v>LS</v>
      </c>
      <c r="L4656" s="112" t="s">
        <v>4537</v>
      </c>
      <c r="M4656" s="131">
        <v>45973</v>
      </c>
      <c r="N4656" s="131"/>
      <c r="O4656" s="131"/>
      <c r="P4656" s="130" t="str">
        <f ca="1">IF(Proc[[#This Row],[DaysAgeing]]&gt;5,"yep","on track")</f>
        <v>yep</v>
      </c>
      <c r="Q4656" s="2">
        <f ca="1">IF(Proc[[#This Row],[DateClosed]]="",ABS(NETWORKDAYS(Proc[[#This Row],[DateOpened]],TODAY()))-1,ABS(NETWORKDAYS(Proc[[#This Row],[DateOpened]],Proc[[#This Row],[DateClosed]]))-1)</f>
        <v>102</v>
      </c>
      <c r="R4656" s="130" t="s">
        <v>488</v>
      </c>
      <c r="S4656" s="112"/>
      <c r="T4656" s="153">
        <v>4655</v>
      </c>
    </row>
    <row r="4657" spans="1:20" hidden="1">
      <c r="A4657" s="111" t="s">
        <v>4807</v>
      </c>
      <c r="B4657" s="112" t="str">
        <f>IFERROR(VLOOKUP(Proc[[#This Row],[App]],Table2[],3,0),"open")</f>
        <v>ok</v>
      </c>
      <c r="C4657" s="111" t="s">
        <v>369</v>
      </c>
      <c r="D4657" s="152" t="s">
        <v>4784</v>
      </c>
      <c r="E4657" s="152" t="s">
        <v>1724</v>
      </c>
      <c r="F4657" s="112" t="s">
        <v>1724</v>
      </c>
      <c r="G4657" s="111" t="s">
        <v>400</v>
      </c>
      <c r="H4657" s="112" t="str">
        <f>IF(Proc[[#This Row],[type]]="LFF (MDG-F)",MID(Proc[[#This Row],[Obj]],13,10),"")</f>
        <v/>
      </c>
      <c r="I4657" s="152"/>
      <c r="J4657" s="112" t="b">
        <f>Proc[[#This Row],[Requested]]=Proc[[#This Row],[CurrentParent]]</f>
        <v>1</v>
      </c>
      <c r="K4657" s="112" t="str">
        <f>IF(Proc[[#This Row],[Author]]="Marcela Urrego",VLOOKUP(LEFT(Proc[[#This Row],[Requested]],1),Table3[#All],2,0),VLOOKUP(Proc[[#This Row],[Author]],Table4[],2,0))</f>
        <v>LS</v>
      </c>
      <c r="L4657" s="112" t="s">
        <v>4537</v>
      </c>
      <c r="M4657" s="131">
        <v>45973</v>
      </c>
      <c r="N4657" s="131"/>
      <c r="O4657" s="131"/>
      <c r="P4657" s="130" t="str">
        <f ca="1">IF(Proc[[#This Row],[DaysAgeing]]&gt;5,"yep","on track")</f>
        <v>yep</v>
      </c>
      <c r="Q4657" s="2">
        <f ca="1">IF(Proc[[#This Row],[DateClosed]]="",ABS(NETWORKDAYS(Proc[[#This Row],[DateOpened]],TODAY()))-1,ABS(NETWORKDAYS(Proc[[#This Row],[DateOpened]],Proc[[#This Row],[DateClosed]]))-1)</f>
        <v>102</v>
      </c>
      <c r="R4657" s="130" t="s">
        <v>488</v>
      </c>
      <c r="S4657" s="112"/>
      <c r="T4657" s="153">
        <v>4656</v>
      </c>
    </row>
    <row r="4658" spans="1:20" hidden="1">
      <c r="A4658" s="111" t="s">
        <v>4807</v>
      </c>
      <c r="B4658" s="112" t="str">
        <f>IFERROR(VLOOKUP(Proc[[#This Row],[App]],Table2[],3,0),"open")</f>
        <v>ok</v>
      </c>
      <c r="C4658" s="111" t="s">
        <v>369</v>
      </c>
      <c r="D4658" s="152" t="s">
        <v>4785</v>
      </c>
      <c r="E4658" s="152" t="s">
        <v>1724</v>
      </c>
      <c r="F4658" s="112" t="s">
        <v>1724</v>
      </c>
      <c r="G4658" s="111" t="s">
        <v>400</v>
      </c>
      <c r="H4658" s="112" t="str">
        <f>IF(Proc[[#This Row],[type]]="LFF (MDG-F)",MID(Proc[[#This Row],[Obj]],13,10),"")</f>
        <v/>
      </c>
      <c r="I4658" s="152"/>
      <c r="J4658" s="112" t="b">
        <f>Proc[[#This Row],[Requested]]=Proc[[#This Row],[CurrentParent]]</f>
        <v>1</v>
      </c>
      <c r="K4658" s="112" t="str">
        <f>IF(Proc[[#This Row],[Author]]="Marcela Urrego",VLOOKUP(LEFT(Proc[[#This Row],[Requested]],1),Table3[#All],2,0),VLOOKUP(Proc[[#This Row],[Author]],Table4[],2,0))</f>
        <v>LS</v>
      </c>
      <c r="L4658" s="112" t="s">
        <v>4537</v>
      </c>
      <c r="M4658" s="131">
        <v>45973</v>
      </c>
      <c r="N4658" s="131"/>
      <c r="O4658" s="131"/>
      <c r="P4658" s="130" t="str">
        <f ca="1">IF(Proc[[#This Row],[DaysAgeing]]&gt;5,"yep","on track")</f>
        <v>yep</v>
      </c>
      <c r="Q4658" s="2">
        <f ca="1">IF(Proc[[#This Row],[DateClosed]]="",ABS(NETWORKDAYS(Proc[[#This Row],[DateOpened]],TODAY()))-1,ABS(NETWORKDAYS(Proc[[#This Row],[DateOpened]],Proc[[#This Row],[DateClosed]]))-1)</f>
        <v>102</v>
      </c>
      <c r="R4658" s="130" t="s">
        <v>488</v>
      </c>
      <c r="S4658" s="112"/>
      <c r="T4658" s="153">
        <v>4657</v>
      </c>
    </row>
    <row r="4659" spans="1:20" hidden="1">
      <c r="A4659" s="111" t="s">
        <v>4807</v>
      </c>
      <c r="B4659" s="112" t="str">
        <f>IFERROR(VLOOKUP(Proc[[#This Row],[App]],Table2[],3,0),"open")</f>
        <v>ok</v>
      </c>
      <c r="C4659" s="111" t="s">
        <v>369</v>
      </c>
      <c r="D4659" s="152" t="s">
        <v>4786</v>
      </c>
      <c r="E4659" s="152" t="s">
        <v>1724</v>
      </c>
      <c r="F4659" s="112" t="s">
        <v>1724</v>
      </c>
      <c r="G4659" s="111" t="s">
        <v>400</v>
      </c>
      <c r="H4659" s="112" t="str">
        <f>IF(Proc[[#This Row],[type]]="LFF (MDG-F)",MID(Proc[[#This Row],[Obj]],13,10),"")</f>
        <v/>
      </c>
      <c r="I4659" s="152"/>
      <c r="J4659" s="112" t="b">
        <f>Proc[[#This Row],[Requested]]=Proc[[#This Row],[CurrentParent]]</f>
        <v>1</v>
      </c>
      <c r="K4659" s="112" t="str">
        <f>IF(Proc[[#This Row],[Author]]="Marcela Urrego",VLOOKUP(LEFT(Proc[[#This Row],[Requested]],1),Table3[#All],2,0),VLOOKUP(Proc[[#This Row],[Author]],Table4[],2,0))</f>
        <v>LS</v>
      </c>
      <c r="L4659" s="112" t="s">
        <v>4537</v>
      </c>
      <c r="M4659" s="131">
        <v>45973</v>
      </c>
      <c r="N4659" s="131"/>
      <c r="O4659" s="131"/>
      <c r="P4659" s="130" t="str">
        <f ca="1">IF(Proc[[#This Row],[DaysAgeing]]&gt;5,"yep","on track")</f>
        <v>yep</v>
      </c>
      <c r="Q4659" s="2">
        <f ca="1">IF(Proc[[#This Row],[DateClosed]]="",ABS(NETWORKDAYS(Proc[[#This Row],[DateOpened]],TODAY()))-1,ABS(NETWORKDAYS(Proc[[#This Row],[DateOpened]],Proc[[#This Row],[DateClosed]]))-1)</f>
        <v>102</v>
      </c>
      <c r="R4659" s="130" t="s">
        <v>488</v>
      </c>
      <c r="S4659" s="112"/>
      <c r="T4659" s="153">
        <v>4658</v>
      </c>
    </row>
    <row r="4660" spans="1:20" hidden="1">
      <c r="A4660" s="111" t="s">
        <v>4807</v>
      </c>
      <c r="B4660" s="153" t="str">
        <f>IFERROR(VLOOKUP(Proc[[#This Row],[App]],Table2[],3,0),"open")</f>
        <v>ok</v>
      </c>
      <c r="C4660" s="111" t="s">
        <v>369</v>
      </c>
      <c r="D4660" s="152" t="s">
        <v>4787</v>
      </c>
      <c r="E4660" s="152" t="s">
        <v>1724</v>
      </c>
      <c r="F4660" s="153" t="s">
        <v>1724</v>
      </c>
      <c r="G4660" s="111" t="s">
        <v>400</v>
      </c>
      <c r="H4660" s="112" t="str">
        <f>IF(Proc[[#This Row],[type]]="LFF (MDG-F)",MID(Proc[[#This Row],[Obj]],13,10),"")</f>
        <v/>
      </c>
      <c r="I4660" s="152"/>
      <c r="J4660" s="112" t="b">
        <f>Proc[[#This Row],[Requested]]=Proc[[#This Row],[CurrentParent]]</f>
        <v>1</v>
      </c>
      <c r="K4660" s="153" t="str">
        <f>IF(Proc[[#This Row],[Author]]="Marcela Urrego",VLOOKUP(LEFT(Proc[[#This Row],[Requested]],1),Table3[#All],2,0),VLOOKUP(Proc[[#This Row],[Author]],Table4[],2,0))</f>
        <v>LS</v>
      </c>
      <c r="L4660" s="112" t="s">
        <v>4537</v>
      </c>
      <c r="M4660" s="131">
        <v>45973</v>
      </c>
      <c r="N4660" s="131"/>
      <c r="O4660" s="131"/>
      <c r="P4660" s="130" t="str">
        <f ca="1">IF(Proc[[#This Row],[DaysAgeing]]&gt;5,"yep","on track")</f>
        <v>yep</v>
      </c>
      <c r="Q4660" s="2">
        <f ca="1">IF(Proc[[#This Row],[DateClosed]]="",ABS(NETWORKDAYS(Proc[[#This Row],[DateOpened]],TODAY()))-1,ABS(NETWORKDAYS(Proc[[#This Row],[DateOpened]],Proc[[#This Row],[DateClosed]]))-1)</f>
        <v>102</v>
      </c>
      <c r="R4660" s="130" t="s">
        <v>488</v>
      </c>
      <c r="S4660" s="112"/>
      <c r="T4660" s="153">
        <v>4659</v>
      </c>
    </row>
    <row r="4661" spans="1:20" hidden="1">
      <c r="A4661" s="111" t="s">
        <v>4807</v>
      </c>
      <c r="B4661" s="153" t="str">
        <f>IFERROR(VLOOKUP(Proc[[#This Row],[App]],Table2[],3,0),"open")</f>
        <v>ok</v>
      </c>
      <c r="C4661" s="111" t="s">
        <v>369</v>
      </c>
      <c r="D4661" s="152" t="s">
        <v>4788</v>
      </c>
      <c r="E4661" s="152" t="s">
        <v>1723</v>
      </c>
      <c r="F4661" s="153" t="s">
        <v>1723</v>
      </c>
      <c r="G4661" s="111" t="s">
        <v>400</v>
      </c>
      <c r="H4661" s="112" t="str">
        <f>IF(Proc[[#This Row],[type]]="LFF (MDG-F)",MID(Proc[[#This Row],[Obj]],13,10),"")</f>
        <v/>
      </c>
      <c r="I4661" s="152"/>
      <c r="J4661" s="112" t="b">
        <f>Proc[[#This Row],[Requested]]=Proc[[#This Row],[CurrentParent]]</f>
        <v>1</v>
      </c>
      <c r="K4661" s="153" t="str">
        <f>IF(Proc[[#This Row],[Author]]="Marcela Urrego",VLOOKUP(LEFT(Proc[[#This Row],[Requested]],1),Table3[#All],2,0),VLOOKUP(Proc[[#This Row],[Author]],Table4[],2,0))</f>
        <v>LS</v>
      </c>
      <c r="L4661" s="112" t="s">
        <v>4537</v>
      </c>
      <c r="M4661" s="131">
        <v>45973</v>
      </c>
      <c r="N4661" s="131"/>
      <c r="O4661" s="131"/>
      <c r="P4661" s="130" t="str">
        <f ca="1">IF(Proc[[#This Row],[DaysAgeing]]&gt;5,"yep","on track")</f>
        <v>yep</v>
      </c>
      <c r="Q4661" s="2">
        <f ca="1">IF(Proc[[#This Row],[DateClosed]]="",ABS(NETWORKDAYS(Proc[[#This Row],[DateOpened]],TODAY()))-1,ABS(NETWORKDAYS(Proc[[#This Row],[DateOpened]],Proc[[#This Row],[DateClosed]]))-1)</f>
        <v>102</v>
      </c>
      <c r="R4661" s="130" t="s">
        <v>488</v>
      </c>
      <c r="S4661" s="112"/>
      <c r="T4661" s="153">
        <v>4660</v>
      </c>
    </row>
    <row r="4662" spans="1:20" hidden="1">
      <c r="A4662" s="111" t="s">
        <v>4807</v>
      </c>
      <c r="B4662" s="112" t="str">
        <f>IFERROR(VLOOKUP(Proc[[#This Row],[App]],Table2[],3,0),"open")</f>
        <v>ok</v>
      </c>
      <c r="C4662" s="111" t="s">
        <v>369</v>
      </c>
      <c r="D4662" s="152" t="s">
        <v>4789</v>
      </c>
      <c r="E4662" s="152" t="s">
        <v>1830</v>
      </c>
      <c r="F4662" s="112" t="s">
        <v>1830</v>
      </c>
      <c r="G4662" s="111" t="s">
        <v>400</v>
      </c>
      <c r="H4662" s="112" t="str">
        <f>IF(Proc[[#This Row],[type]]="LFF (MDG-F)",MID(Proc[[#This Row],[Obj]],13,10),"")</f>
        <v/>
      </c>
      <c r="I4662" s="152"/>
      <c r="J4662" s="112" t="b">
        <f>Proc[[#This Row],[Requested]]=Proc[[#This Row],[CurrentParent]]</f>
        <v>1</v>
      </c>
      <c r="K4662" s="112" t="str">
        <f>IF(Proc[[#This Row],[Author]]="Marcela Urrego",VLOOKUP(LEFT(Proc[[#This Row],[Requested]],1),Table3[#All],2,0),VLOOKUP(Proc[[#This Row],[Author]],Table4[],2,0))</f>
        <v>LS</v>
      </c>
      <c r="L4662" s="112" t="s">
        <v>4537</v>
      </c>
      <c r="M4662" s="131">
        <v>45973</v>
      </c>
      <c r="N4662" s="131"/>
      <c r="O4662" s="131"/>
      <c r="P4662" s="130" t="str">
        <f ca="1">IF(Proc[[#This Row],[DaysAgeing]]&gt;5,"yep","on track")</f>
        <v>yep</v>
      </c>
      <c r="Q4662" s="2">
        <f ca="1">IF(Proc[[#This Row],[DateClosed]]="",ABS(NETWORKDAYS(Proc[[#This Row],[DateOpened]],TODAY()))-1,ABS(NETWORKDAYS(Proc[[#This Row],[DateOpened]],Proc[[#This Row],[DateClosed]]))-1)</f>
        <v>102</v>
      </c>
      <c r="R4662" s="130" t="s">
        <v>488</v>
      </c>
      <c r="S4662" s="112"/>
      <c r="T4662" s="153">
        <v>4661</v>
      </c>
    </row>
    <row r="4663" spans="1:20" hidden="1">
      <c r="A4663" s="111" t="s">
        <v>4807</v>
      </c>
      <c r="B4663" s="112" t="str">
        <f>IFERROR(VLOOKUP(Proc[[#This Row],[App]],Table2[],3,0),"open")</f>
        <v>ok</v>
      </c>
      <c r="C4663" s="111" t="s">
        <v>369</v>
      </c>
      <c r="D4663" s="152" t="s">
        <v>4790</v>
      </c>
      <c r="E4663" s="152" t="s">
        <v>1830</v>
      </c>
      <c r="F4663" s="112" t="s">
        <v>1830</v>
      </c>
      <c r="G4663" s="111" t="s">
        <v>400</v>
      </c>
      <c r="H4663" s="112" t="str">
        <f>IF(Proc[[#This Row],[type]]="LFF (MDG-F)",MID(Proc[[#This Row],[Obj]],13,10),"")</f>
        <v/>
      </c>
      <c r="I4663" s="152"/>
      <c r="J4663" s="112" t="b">
        <f>Proc[[#This Row],[Requested]]=Proc[[#This Row],[CurrentParent]]</f>
        <v>1</v>
      </c>
      <c r="K4663" s="112" t="str">
        <f>IF(Proc[[#This Row],[Author]]="Marcela Urrego",VLOOKUP(LEFT(Proc[[#This Row],[Requested]],1),Table3[#All],2,0),VLOOKUP(Proc[[#This Row],[Author]],Table4[],2,0))</f>
        <v>LS</v>
      </c>
      <c r="L4663" s="112" t="s">
        <v>4537</v>
      </c>
      <c r="M4663" s="131">
        <v>45973</v>
      </c>
      <c r="N4663" s="131"/>
      <c r="O4663" s="131"/>
      <c r="P4663" s="130" t="str">
        <f ca="1">IF(Proc[[#This Row],[DaysAgeing]]&gt;5,"yep","on track")</f>
        <v>yep</v>
      </c>
      <c r="Q4663" s="2">
        <f ca="1">IF(Proc[[#This Row],[DateClosed]]="",ABS(NETWORKDAYS(Proc[[#This Row],[DateOpened]],TODAY()))-1,ABS(NETWORKDAYS(Proc[[#This Row],[DateOpened]],Proc[[#This Row],[DateClosed]]))-1)</f>
        <v>102</v>
      </c>
      <c r="R4663" s="130" t="s">
        <v>488</v>
      </c>
      <c r="S4663" s="112"/>
      <c r="T4663" s="153">
        <v>4662</v>
      </c>
    </row>
    <row r="4664" spans="1:20" hidden="1">
      <c r="A4664" s="111" t="s">
        <v>4807</v>
      </c>
      <c r="B4664" s="112" t="str">
        <f>IFERROR(VLOOKUP(Proc[[#This Row],[App]],Table2[],3,0),"open")</f>
        <v>ok</v>
      </c>
      <c r="C4664" s="111" t="s">
        <v>369</v>
      </c>
      <c r="D4664" s="152" t="s">
        <v>4791</v>
      </c>
      <c r="E4664" s="152" t="s">
        <v>1830</v>
      </c>
      <c r="F4664" s="112" t="s">
        <v>1830</v>
      </c>
      <c r="G4664" s="111" t="s">
        <v>400</v>
      </c>
      <c r="H4664" s="112" t="str">
        <f>IF(Proc[[#This Row],[type]]="LFF (MDG-F)",MID(Proc[[#This Row],[Obj]],13,10),"")</f>
        <v/>
      </c>
      <c r="I4664" s="152"/>
      <c r="J4664" s="112" t="b">
        <f>Proc[[#This Row],[Requested]]=Proc[[#This Row],[CurrentParent]]</f>
        <v>1</v>
      </c>
      <c r="K4664" s="112" t="str">
        <f>IF(Proc[[#This Row],[Author]]="Marcela Urrego",VLOOKUP(LEFT(Proc[[#This Row],[Requested]],1),Table3[#All],2,0),VLOOKUP(Proc[[#This Row],[Author]],Table4[],2,0))</f>
        <v>LS</v>
      </c>
      <c r="L4664" s="112" t="s">
        <v>4537</v>
      </c>
      <c r="M4664" s="131">
        <v>45973</v>
      </c>
      <c r="N4664" s="131"/>
      <c r="O4664" s="131"/>
      <c r="P4664" s="130" t="str">
        <f ca="1">IF(Proc[[#This Row],[DaysAgeing]]&gt;5,"yep","on track")</f>
        <v>yep</v>
      </c>
      <c r="Q4664" s="2">
        <f ca="1">IF(Proc[[#This Row],[DateClosed]]="",ABS(NETWORKDAYS(Proc[[#This Row],[DateOpened]],TODAY()))-1,ABS(NETWORKDAYS(Proc[[#This Row],[DateOpened]],Proc[[#This Row],[DateClosed]]))-1)</f>
        <v>102</v>
      </c>
      <c r="R4664" s="130" t="s">
        <v>488</v>
      </c>
      <c r="S4664" s="112"/>
      <c r="T4664" s="153">
        <v>4663</v>
      </c>
    </row>
    <row r="4665" spans="1:20" hidden="1">
      <c r="A4665" s="111" t="s">
        <v>4807</v>
      </c>
      <c r="B4665" s="112" t="str">
        <f>IFERROR(VLOOKUP(Proc[[#This Row],[App]],Table2[],3,0),"open")</f>
        <v>ok</v>
      </c>
      <c r="C4665" s="111" t="s">
        <v>369</v>
      </c>
      <c r="D4665" s="152" t="s">
        <v>4792</v>
      </c>
      <c r="E4665" s="152" t="s">
        <v>1830</v>
      </c>
      <c r="F4665" s="112" t="s">
        <v>1830</v>
      </c>
      <c r="G4665" s="111" t="s">
        <v>400</v>
      </c>
      <c r="H4665" s="112" t="str">
        <f>IF(Proc[[#This Row],[type]]="LFF (MDG-F)",MID(Proc[[#This Row],[Obj]],13,10),"")</f>
        <v/>
      </c>
      <c r="I4665" s="152"/>
      <c r="J4665" s="112" t="b">
        <f>Proc[[#This Row],[Requested]]=Proc[[#This Row],[CurrentParent]]</f>
        <v>1</v>
      </c>
      <c r="K4665" s="112" t="str">
        <f>IF(Proc[[#This Row],[Author]]="Marcela Urrego",VLOOKUP(LEFT(Proc[[#This Row],[Requested]],1),Table3[#All],2,0),VLOOKUP(Proc[[#This Row],[Author]],Table4[],2,0))</f>
        <v>LS</v>
      </c>
      <c r="L4665" s="112" t="s">
        <v>4537</v>
      </c>
      <c r="M4665" s="131">
        <v>45973</v>
      </c>
      <c r="N4665" s="131"/>
      <c r="O4665" s="131"/>
      <c r="P4665" s="130" t="str">
        <f ca="1">IF(Proc[[#This Row],[DaysAgeing]]&gt;5,"yep","on track")</f>
        <v>yep</v>
      </c>
      <c r="Q4665" s="2">
        <f ca="1">IF(Proc[[#This Row],[DateClosed]]="",ABS(NETWORKDAYS(Proc[[#This Row],[DateOpened]],TODAY()))-1,ABS(NETWORKDAYS(Proc[[#This Row],[DateOpened]],Proc[[#This Row],[DateClosed]]))-1)</f>
        <v>102</v>
      </c>
      <c r="R4665" s="130" t="s">
        <v>488</v>
      </c>
      <c r="S4665" s="112"/>
      <c r="T4665" s="153">
        <v>4664</v>
      </c>
    </row>
    <row r="4666" spans="1:20" hidden="1">
      <c r="A4666" s="111" t="s">
        <v>4807</v>
      </c>
      <c r="B4666" s="112" t="str">
        <f>IFERROR(VLOOKUP(Proc[[#This Row],[App]],Table2[],3,0),"open")</f>
        <v>ok</v>
      </c>
      <c r="C4666" s="111" t="s">
        <v>369</v>
      </c>
      <c r="D4666" s="152" t="s">
        <v>4793</v>
      </c>
      <c r="E4666" s="152" t="s">
        <v>1830</v>
      </c>
      <c r="F4666" s="112" t="s">
        <v>1830</v>
      </c>
      <c r="G4666" s="111" t="s">
        <v>400</v>
      </c>
      <c r="H4666" s="112" t="str">
        <f>IF(Proc[[#This Row],[type]]="LFF (MDG-F)",MID(Proc[[#This Row],[Obj]],13,10),"")</f>
        <v/>
      </c>
      <c r="I4666" s="152"/>
      <c r="J4666" s="112" t="b">
        <f>Proc[[#This Row],[Requested]]=Proc[[#This Row],[CurrentParent]]</f>
        <v>1</v>
      </c>
      <c r="K4666" s="112" t="str">
        <f>IF(Proc[[#This Row],[Author]]="Marcela Urrego",VLOOKUP(LEFT(Proc[[#This Row],[Requested]],1),Table3[#All],2,0),VLOOKUP(Proc[[#This Row],[Author]],Table4[],2,0))</f>
        <v>LS</v>
      </c>
      <c r="L4666" s="112" t="s">
        <v>4537</v>
      </c>
      <c r="M4666" s="131">
        <v>45973</v>
      </c>
      <c r="N4666" s="131"/>
      <c r="O4666" s="131"/>
      <c r="P4666" s="130" t="str">
        <f ca="1">IF(Proc[[#This Row],[DaysAgeing]]&gt;5,"yep","on track")</f>
        <v>yep</v>
      </c>
      <c r="Q4666" s="2">
        <f ca="1">IF(Proc[[#This Row],[DateClosed]]="",ABS(NETWORKDAYS(Proc[[#This Row],[DateOpened]],TODAY()))-1,ABS(NETWORKDAYS(Proc[[#This Row],[DateOpened]],Proc[[#This Row],[DateClosed]]))-1)</f>
        <v>102</v>
      </c>
      <c r="R4666" s="130" t="s">
        <v>488</v>
      </c>
      <c r="S4666" s="112"/>
      <c r="T4666" s="153">
        <v>4665</v>
      </c>
    </row>
    <row r="4667" spans="1:20" hidden="1">
      <c r="A4667" s="111" t="s">
        <v>4807</v>
      </c>
      <c r="B4667" s="112" t="str">
        <f>IFERROR(VLOOKUP(Proc[[#This Row],[App]],Table2[],3,0),"open")</f>
        <v>ok</v>
      </c>
      <c r="C4667" s="111" t="s">
        <v>369</v>
      </c>
      <c r="D4667" s="152" t="s">
        <v>4794</v>
      </c>
      <c r="E4667" s="152" t="s">
        <v>4802</v>
      </c>
      <c r="F4667" s="112" t="s">
        <v>4802</v>
      </c>
      <c r="G4667" s="111" t="s">
        <v>400</v>
      </c>
      <c r="H4667" s="112" t="str">
        <f>IF(Proc[[#This Row],[type]]="LFF (MDG-F)",MID(Proc[[#This Row],[Obj]],13,10),"")</f>
        <v/>
      </c>
      <c r="I4667" s="152"/>
      <c r="J4667" s="112" t="b">
        <f>Proc[[#This Row],[Requested]]=Proc[[#This Row],[CurrentParent]]</f>
        <v>1</v>
      </c>
      <c r="K4667" s="112" t="str">
        <f>IF(Proc[[#This Row],[Author]]="Marcela Urrego",VLOOKUP(LEFT(Proc[[#This Row],[Requested]],1),Table3[#All],2,0),VLOOKUP(Proc[[#This Row],[Author]],Table4[],2,0))</f>
        <v>LS</v>
      </c>
      <c r="L4667" s="112" t="s">
        <v>4537</v>
      </c>
      <c r="M4667" s="131">
        <v>45973</v>
      </c>
      <c r="N4667" s="131"/>
      <c r="O4667" s="131"/>
      <c r="P4667" s="130" t="str">
        <f ca="1">IF(Proc[[#This Row],[DaysAgeing]]&gt;5,"yep","on track")</f>
        <v>yep</v>
      </c>
      <c r="Q4667" s="2">
        <f ca="1">IF(Proc[[#This Row],[DateClosed]]="",ABS(NETWORKDAYS(Proc[[#This Row],[DateOpened]],TODAY()))-1,ABS(NETWORKDAYS(Proc[[#This Row],[DateOpened]],Proc[[#This Row],[DateClosed]]))-1)</f>
        <v>102</v>
      </c>
      <c r="R4667" s="130" t="s">
        <v>488</v>
      </c>
      <c r="S4667" s="112"/>
      <c r="T4667" s="153">
        <v>4666</v>
      </c>
    </row>
    <row r="4668" spans="1:20" hidden="1">
      <c r="A4668" s="111" t="s">
        <v>4807</v>
      </c>
      <c r="B4668" s="112" t="str">
        <f>IFERROR(VLOOKUP(Proc[[#This Row],[App]],Table2[],3,0),"open")</f>
        <v>ok</v>
      </c>
      <c r="C4668" s="111" t="s">
        <v>369</v>
      </c>
      <c r="D4668" s="152" t="s">
        <v>4795</v>
      </c>
      <c r="E4668" s="152" t="s">
        <v>4803</v>
      </c>
      <c r="F4668" s="112" t="s">
        <v>4803</v>
      </c>
      <c r="G4668" s="111" t="s">
        <v>400</v>
      </c>
      <c r="H4668" s="112" t="str">
        <f>IF(Proc[[#This Row],[type]]="LFF (MDG-F)",MID(Proc[[#This Row],[Obj]],13,10),"")</f>
        <v/>
      </c>
      <c r="I4668" s="152"/>
      <c r="J4668" s="112" t="b">
        <f>Proc[[#This Row],[Requested]]=Proc[[#This Row],[CurrentParent]]</f>
        <v>1</v>
      </c>
      <c r="K4668" s="112" t="str">
        <f>IF(Proc[[#This Row],[Author]]="Marcela Urrego",VLOOKUP(LEFT(Proc[[#This Row],[Requested]],1),Table3[#All],2,0),VLOOKUP(Proc[[#This Row],[Author]],Table4[],2,0))</f>
        <v>LS</v>
      </c>
      <c r="L4668" s="112" t="s">
        <v>4537</v>
      </c>
      <c r="M4668" s="131">
        <v>45973</v>
      </c>
      <c r="N4668" s="131"/>
      <c r="O4668" s="131"/>
      <c r="P4668" s="130" t="str">
        <f ca="1">IF(Proc[[#This Row],[DaysAgeing]]&gt;5,"yep","on track")</f>
        <v>yep</v>
      </c>
      <c r="Q4668" s="2">
        <f ca="1">IF(Proc[[#This Row],[DateClosed]]="",ABS(NETWORKDAYS(Proc[[#This Row],[DateOpened]],TODAY()))-1,ABS(NETWORKDAYS(Proc[[#This Row],[DateOpened]],Proc[[#This Row],[DateClosed]]))-1)</f>
        <v>102</v>
      </c>
      <c r="R4668" s="130" t="s">
        <v>488</v>
      </c>
      <c r="S4668" s="112"/>
      <c r="T4668" s="153">
        <v>4667</v>
      </c>
    </row>
    <row r="4669" spans="1:20" hidden="1">
      <c r="A4669" s="111" t="s">
        <v>4807</v>
      </c>
      <c r="B4669" s="112" t="str">
        <f>IFERROR(VLOOKUP(Proc[[#This Row],[App]],Table2[],3,0),"open")</f>
        <v>ok</v>
      </c>
      <c r="C4669" s="111" t="s">
        <v>369</v>
      </c>
      <c r="D4669" s="152" t="s">
        <v>4796</v>
      </c>
      <c r="E4669" s="152" t="s">
        <v>4599</v>
      </c>
      <c r="F4669" s="112" t="s">
        <v>4599</v>
      </c>
      <c r="G4669" s="111" t="s">
        <v>400</v>
      </c>
      <c r="H4669" s="112" t="str">
        <f>IF(Proc[[#This Row],[type]]="LFF (MDG-F)",MID(Proc[[#This Row],[Obj]],13,10),"")</f>
        <v/>
      </c>
      <c r="I4669" s="152"/>
      <c r="J4669" s="112" t="b">
        <f>Proc[[#This Row],[Requested]]=Proc[[#This Row],[CurrentParent]]</f>
        <v>1</v>
      </c>
      <c r="K4669" s="112" t="str">
        <f>IF(Proc[[#This Row],[Author]]="Marcela Urrego",VLOOKUP(LEFT(Proc[[#This Row],[Requested]],1),Table3[#All],2,0),VLOOKUP(Proc[[#This Row],[Author]],Table4[],2,0))</f>
        <v>LS</v>
      </c>
      <c r="L4669" s="112" t="s">
        <v>4537</v>
      </c>
      <c r="M4669" s="131">
        <v>45973</v>
      </c>
      <c r="N4669" s="131"/>
      <c r="O4669" s="131"/>
      <c r="P4669" s="130" t="str">
        <f ca="1">IF(Proc[[#This Row],[DaysAgeing]]&gt;5,"yep","on track")</f>
        <v>yep</v>
      </c>
      <c r="Q4669" s="2">
        <f ca="1">IF(Proc[[#This Row],[DateClosed]]="",ABS(NETWORKDAYS(Proc[[#This Row],[DateOpened]],TODAY()))-1,ABS(NETWORKDAYS(Proc[[#This Row],[DateOpened]],Proc[[#This Row],[DateClosed]]))-1)</f>
        <v>102</v>
      </c>
      <c r="R4669" s="130" t="s">
        <v>488</v>
      </c>
      <c r="S4669" s="112"/>
      <c r="T4669" s="153">
        <v>4668</v>
      </c>
    </row>
    <row r="4670" spans="1:20" hidden="1">
      <c r="A4670" s="111" t="s">
        <v>4807</v>
      </c>
      <c r="B4670" s="112" t="str">
        <f>IFERROR(VLOOKUP(Proc[[#This Row],[App]],Table2[],3,0),"open")</f>
        <v>ok</v>
      </c>
      <c r="C4670" s="111" t="s">
        <v>369</v>
      </c>
      <c r="D4670" s="152" t="s">
        <v>4797</v>
      </c>
      <c r="E4670" s="152" t="s">
        <v>4804</v>
      </c>
      <c r="F4670" s="112" t="s">
        <v>4804</v>
      </c>
      <c r="G4670" s="111" t="s">
        <v>400</v>
      </c>
      <c r="H4670" s="112" t="str">
        <f>IF(Proc[[#This Row],[type]]="LFF (MDG-F)",MID(Proc[[#This Row],[Obj]],13,10),"")</f>
        <v/>
      </c>
      <c r="I4670" s="152"/>
      <c r="J4670" s="112" t="b">
        <f>Proc[[#This Row],[Requested]]=Proc[[#This Row],[CurrentParent]]</f>
        <v>1</v>
      </c>
      <c r="K4670" s="112" t="str">
        <f>IF(Proc[[#This Row],[Author]]="Marcela Urrego",VLOOKUP(LEFT(Proc[[#This Row],[Requested]],1),Table3[#All],2,0),VLOOKUP(Proc[[#This Row],[Author]],Table4[],2,0))</f>
        <v>LS</v>
      </c>
      <c r="L4670" s="112" t="s">
        <v>4537</v>
      </c>
      <c r="M4670" s="131">
        <v>45973</v>
      </c>
      <c r="N4670" s="131"/>
      <c r="O4670" s="131"/>
      <c r="P4670" s="130" t="str">
        <f ca="1">IF(Proc[[#This Row],[DaysAgeing]]&gt;5,"yep","on track")</f>
        <v>yep</v>
      </c>
      <c r="Q4670" s="2">
        <f ca="1">IF(Proc[[#This Row],[DateClosed]]="",ABS(NETWORKDAYS(Proc[[#This Row],[DateOpened]],TODAY()))-1,ABS(NETWORKDAYS(Proc[[#This Row],[DateOpened]],Proc[[#This Row],[DateClosed]]))-1)</f>
        <v>102</v>
      </c>
      <c r="R4670" s="130" t="s">
        <v>488</v>
      </c>
      <c r="S4670" s="112"/>
      <c r="T4670" s="153">
        <v>4669</v>
      </c>
    </row>
    <row r="4671" spans="1:20" hidden="1">
      <c r="A4671" s="111" t="s">
        <v>4807</v>
      </c>
      <c r="B4671" s="112" t="str">
        <f>IFERROR(VLOOKUP(Proc[[#This Row],[App]],Table2[],3,0),"open")</f>
        <v>ok</v>
      </c>
      <c r="C4671" s="111" t="s">
        <v>369</v>
      </c>
      <c r="D4671" s="152" t="s">
        <v>4798</v>
      </c>
      <c r="E4671" s="152" t="s">
        <v>447</v>
      </c>
      <c r="F4671" s="152" t="s">
        <v>447</v>
      </c>
      <c r="G4671" s="111" t="s">
        <v>400</v>
      </c>
      <c r="H4671" s="112" t="str">
        <f>IF(Proc[[#This Row],[type]]="LFF (MDG-F)",MID(Proc[[#This Row],[Obj]],13,10),"")</f>
        <v/>
      </c>
      <c r="I4671" s="152"/>
      <c r="J4671" s="112" t="b">
        <f>Proc[[#This Row],[Requested]]=Proc[[#This Row],[CurrentParent]]</f>
        <v>1</v>
      </c>
      <c r="K4671" s="112" t="str">
        <f>IF(Proc[[#This Row],[Author]]="Marcela Urrego",VLOOKUP(LEFT(Proc[[#This Row],[Requested]],1),Table3[#All],2,0),VLOOKUP(Proc[[#This Row],[Author]],Table4[],2,0))</f>
        <v>LS</v>
      </c>
      <c r="L4671" s="112" t="s">
        <v>4537</v>
      </c>
      <c r="M4671" s="131">
        <v>45973</v>
      </c>
      <c r="N4671" s="131"/>
      <c r="O4671" s="131"/>
      <c r="P4671" s="130" t="str">
        <f ca="1">IF(Proc[[#This Row],[DaysAgeing]]&gt;5,"yep","on track")</f>
        <v>yep</v>
      </c>
      <c r="Q4671" s="2">
        <f ca="1">IF(Proc[[#This Row],[DateClosed]]="",ABS(NETWORKDAYS(Proc[[#This Row],[DateOpened]],TODAY()))-1,ABS(NETWORKDAYS(Proc[[#This Row],[DateOpened]],Proc[[#This Row],[DateClosed]]))-1)</f>
        <v>102</v>
      </c>
      <c r="R4671" s="130" t="s">
        <v>488</v>
      </c>
      <c r="S4671" s="112"/>
      <c r="T4671" s="153">
        <v>4670</v>
      </c>
    </row>
    <row r="4672" spans="1:20" hidden="1">
      <c r="A4672" s="111" t="s">
        <v>4807</v>
      </c>
      <c r="B4672" s="112" t="str">
        <f>IFERROR(VLOOKUP(Proc[[#This Row],[App]],Table2[],3,0),"open")</f>
        <v>ok</v>
      </c>
      <c r="C4672" s="111" t="s">
        <v>369</v>
      </c>
      <c r="D4672" s="152" t="s">
        <v>4799</v>
      </c>
      <c r="E4672" s="152" t="s">
        <v>495</v>
      </c>
      <c r="F4672" s="112" t="s">
        <v>495</v>
      </c>
      <c r="G4672" s="111" t="s">
        <v>400</v>
      </c>
      <c r="H4672" s="112" t="str">
        <f>IF(Proc[[#This Row],[type]]="LFF (MDG-F)",MID(Proc[[#This Row],[Obj]],13,10),"")</f>
        <v/>
      </c>
      <c r="I4672" s="152"/>
      <c r="J4672" s="112" t="b">
        <f>Proc[[#This Row],[Requested]]=Proc[[#This Row],[CurrentParent]]</f>
        <v>1</v>
      </c>
      <c r="K4672" s="112" t="str">
        <f>IF(Proc[[#This Row],[Author]]="Marcela Urrego",VLOOKUP(LEFT(Proc[[#This Row],[Requested]],1),Table3[#All],2,0),VLOOKUP(Proc[[#This Row],[Author]],Table4[],2,0))</f>
        <v>LS</v>
      </c>
      <c r="L4672" s="112" t="s">
        <v>4537</v>
      </c>
      <c r="M4672" s="131">
        <v>45973</v>
      </c>
      <c r="N4672" s="131"/>
      <c r="O4672" s="131"/>
      <c r="P4672" s="130" t="str">
        <f ca="1">IF(Proc[[#This Row],[DaysAgeing]]&gt;5,"yep","on track")</f>
        <v>yep</v>
      </c>
      <c r="Q4672" s="2">
        <f ca="1">IF(Proc[[#This Row],[DateClosed]]="",ABS(NETWORKDAYS(Proc[[#This Row],[DateOpened]],TODAY()))-1,ABS(NETWORKDAYS(Proc[[#This Row],[DateOpened]],Proc[[#This Row],[DateClosed]]))-1)</f>
        <v>102</v>
      </c>
      <c r="R4672" s="130" t="s">
        <v>488</v>
      </c>
      <c r="S4672" s="112"/>
      <c r="T4672" s="153">
        <v>4671</v>
      </c>
    </row>
    <row r="4673" spans="1:20" hidden="1">
      <c r="A4673" s="111" t="s">
        <v>4807</v>
      </c>
      <c r="B4673" s="112" t="str">
        <f>IFERROR(VLOOKUP(Proc[[#This Row],[App]],Table2[],3,0),"open")</f>
        <v>ok</v>
      </c>
      <c r="C4673" s="111" t="s">
        <v>369</v>
      </c>
      <c r="D4673" s="152" t="s">
        <v>4800</v>
      </c>
      <c r="E4673" s="152" t="s">
        <v>4805</v>
      </c>
      <c r="F4673" s="112" t="s">
        <v>4805</v>
      </c>
      <c r="G4673" s="111" t="s">
        <v>400</v>
      </c>
      <c r="H4673" s="112" t="str">
        <f>IF(Proc[[#This Row],[type]]="LFF (MDG-F)",MID(Proc[[#This Row],[Obj]],13,10),"")</f>
        <v/>
      </c>
      <c r="I4673" s="152"/>
      <c r="J4673" s="112" t="b">
        <f>Proc[[#This Row],[Requested]]=Proc[[#This Row],[CurrentParent]]</f>
        <v>1</v>
      </c>
      <c r="K4673" s="112" t="str">
        <f>IF(Proc[[#This Row],[Author]]="Marcela Urrego",VLOOKUP(LEFT(Proc[[#This Row],[Requested]],1),Table3[#All],2,0),VLOOKUP(Proc[[#This Row],[Author]],Table4[],2,0))</f>
        <v>LS</v>
      </c>
      <c r="L4673" s="112" t="s">
        <v>4537</v>
      </c>
      <c r="M4673" s="131">
        <v>45973</v>
      </c>
      <c r="N4673" s="131"/>
      <c r="O4673" s="131"/>
      <c r="P4673" s="130" t="str">
        <f ca="1">IF(Proc[[#This Row],[DaysAgeing]]&gt;5,"yep","on track")</f>
        <v>yep</v>
      </c>
      <c r="Q4673" s="2">
        <f ca="1">IF(Proc[[#This Row],[DateClosed]]="",ABS(NETWORKDAYS(Proc[[#This Row],[DateOpened]],TODAY()))-1,ABS(NETWORKDAYS(Proc[[#This Row],[DateOpened]],Proc[[#This Row],[DateClosed]]))-1)</f>
        <v>102</v>
      </c>
      <c r="R4673" s="130" t="s">
        <v>488</v>
      </c>
      <c r="S4673" s="112"/>
      <c r="T4673" s="153">
        <v>4672</v>
      </c>
    </row>
    <row r="4674" spans="1:20" hidden="1">
      <c r="A4674" s="111" t="s">
        <v>4807</v>
      </c>
      <c r="B4674" s="153" t="str">
        <f>IFERROR(VLOOKUP(Proc[[#This Row],[App]],Table2[],3,0),"open")</f>
        <v>ok</v>
      </c>
      <c r="C4674" s="111" t="s">
        <v>369</v>
      </c>
      <c r="D4674" s="152" t="s">
        <v>4801</v>
      </c>
      <c r="E4674" s="152" t="s">
        <v>4806</v>
      </c>
      <c r="F4674" s="111" t="s">
        <v>4806</v>
      </c>
      <c r="G4674" s="111" t="s">
        <v>400</v>
      </c>
      <c r="H4674" s="112" t="str">
        <f>IF(Proc[[#This Row],[type]]="LFF (MDG-F)",MID(Proc[[#This Row],[Obj]],13,10),"")</f>
        <v/>
      </c>
      <c r="I4674" s="152"/>
      <c r="J4674" s="112" t="b">
        <f>Proc[[#This Row],[Requested]]=Proc[[#This Row],[CurrentParent]]</f>
        <v>1</v>
      </c>
      <c r="K4674" s="153" t="str">
        <f>IF(Proc[[#This Row],[Author]]="Marcela Urrego",VLOOKUP(LEFT(Proc[[#This Row],[Requested]],1),Table3[#All],2,0),VLOOKUP(Proc[[#This Row],[Author]],Table4[],2,0))</f>
        <v>LS</v>
      </c>
      <c r="L4674" s="153" t="s">
        <v>4537</v>
      </c>
      <c r="M4674" s="131">
        <v>45973</v>
      </c>
      <c r="N4674" s="131"/>
      <c r="O4674" s="131"/>
      <c r="P4674" s="130" t="str">
        <f ca="1">IF(Proc[[#This Row],[DaysAgeing]]&gt;5,"yep","on track")</f>
        <v>yep</v>
      </c>
      <c r="Q4674" s="2">
        <f ca="1">IF(Proc[[#This Row],[DateClosed]]="",ABS(NETWORKDAYS(Proc[[#This Row],[DateOpened]],TODAY()))-1,ABS(NETWORKDAYS(Proc[[#This Row],[DateOpened]],Proc[[#This Row],[DateClosed]]))-1)</f>
        <v>102</v>
      </c>
      <c r="R4674" s="130" t="s">
        <v>488</v>
      </c>
      <c r="S4674" s="112"/>
      <c r="T4674" s="153">
        <v>4673</v>
      </c>
    </row>
    <row r="4675" spans="1:20" hidden="1">
      <c r="A4675" s="111" t="s">
        <v>4807</v>
      </c>
      <c r="B4675" s="112" t="str">
        <f>IFERROR(VLOOKUP(Proc[[#This Row],[App]],Table2[],3,0),"open")</f>
        <v>ok</v>
      </c>
      <c r="C4675" s="111" t="s">
        <v>369</v>
      </c>
      <c r="D4675" s="152" t="s">
        <v>4785</v>
      </c>
      <c r="E4675" s="152" t="s">
        <v>1724</v>
      </c>
      <c r="F4675" s="112" t="s">
        <v>1724</v>
      </c>
      <c r="G4675" s="111" t="s">
        <v>400</v>
      </c>
      <c r="H4675" s="112" t="str">
        <f>IF(Proc[[#This Row],[type]]="LFF (MDG-F)",MID(Proc[[#This Row],[Obj]],13,10),"")</f>
        <v/>
      </c>
      <c r="I4675" s="152"/>
      <c r="J4675" s="112" t="b">
        <f>Proc[[#This Row],[Requested]]=Proc[[#This Row],[CurrentParent]]</f>
        <v>1</v>
      </c>
      <c r="K4675" s="112" t="str">
        <f>IF(Proc[[#This Row],[Author]]="Marcela Urrego",VLOOKUP(LEFT(Proc[[#This Row],[Requested]],1),Table3[#All],2,0),VLOOKUP(Proc[[#This Row],[Author]],Table4[],2,0))</f>
        <v>LS</v>
      </c>
      <c r="L4675" s="112" t="s">
        <v>4537</v>
      </c>
      <c r="M4675" s="131">
        <v>45973</v>
      </c>
      <c r="N4675" s="131"/>
      <c r="O4675" s="131"/>
      <c r="P4675" s="130" t="str">
        <f ca="1">IF(Proc[[#This Row],[DaysAgeing]]&gt;5,"yep","on track")</f>
        <v>yep</v>
      </c>
      <c r="Q4675" s="2">
        <f ca="1">IF(Proc[[#This Row],[DateClosed]]="",ABS(NETWORKDAYS(Proc[[#This Row],[DateOpened]],TODAY()))-1,ABS(NETWORKDAYS(Proc[[#This Row],[DateOpened]],Proc[[#This Row],[DateClosed]]))-1)</f>
        <v>102</v>
      </c>
      <c r="R4675" s="130" t="s">
        <v>488</v>
      </c>
      <c r="S4675" s="112"/>
      <c r="T4675" s="153">
        <v>4674</v>
      </c>
    </row>
    <row r="4676" spans="1:20" hidden="1">
      <c r="A4676" s="111" t="s">
        <v>4807</v>
      </c>
      <c r="B4676" s="112" t="str">
        <f>IFERROR(VLOOKUP(Proc[[#This Row],[App]],Table2[],3,0),"open")</f>
        <v>ok</v>
      </c>
      <c r="C4676" s="111" t="s">
        <v>369</v>
      </c>
      <c r="D4676" s="152" t="s">
        <v>4786</v>
      </c>
      <c r="E4676" s="152" t="s">
        <v>1724</v>
      </c>
      <c r="F4676" s="112" t="s">
        <v>1724</v>
      </c>
      <c r="G4676" s="111" t="s">
        <v>400</v>
      </c>
      <c r="H4676" s="112" t="str">
        <f>IF(Proc[[#This Row],[type]]="LFF (MDG-F)",MID(Proc[[#This Row],[Obj]],13,10),"")</f>
        <v/>
      </c>
      <c r="I4676" s="152"/>
      <c r="J4676" s="112" t="b">
        <f>Proc[[#This Row],[Requested]]=Proc[[#This Row],[CurrentParent]]</f>
        <v>1</v>
      </c>
      <c r="K4676" s="112" t="str">
        <f>IF(Proc[[#This Row],[Author]]="Marcela Urrego",VLOOKUP(LEFT(Proc[[#This Row],[Requested]],1),Table3[#All],2,0),VLOOKUP(Proc[[#This Row],[Author]],Table4[],2,0))</f>
        <v>LS</v>
      </c>
      <c r="L4676" s="112" t="s">
        <v>4537</v>
      </c>
      <c r="M4676" s="131">
        <v>45973</v>
      </c>
      <c r="N4676" s="131"/>
      <c r="O4676" s="131"/>
      <c r="P4676" s="130" t="str">
        <f ca="1">IF(Proc[[#This Row],[DaysAgeing]]&gt;5,"yep","on track")</f>
        <v>yep</v>
      </c>
      <c r="Q4676" s="2">
        <f ca="1">IF(Proc[[#This Row],[DateClosed]]="",ABS(NETWORKDAYS(Proc[[#This Row],[DateOpened]],TODAY()))-1,ABS(NETWORKDAYS(Proc[[#This Row],[DateOpened]],Proc[[#This Row],[DateClosed]]))-1)</f>
        <v>102</v>
      </c>
      <c r="R4676" s="130" t="s">
        <v>488</v>
      </c>
      <c r="S4676" s="112"/>
      <c r="T4676" s="153">
        <v>4675</v>
      </c>
    </row>
    <row r="4677" spans="1:20" hidden="1">
      <c r="A4677" t="s">
        <v>4808</v>
      </c>
      <c r="B4677" s="112" t="str">
        <f>IFERROR(VLOOKUP(Proc[[#This Row],[App]],Table2[],3,0),"open")</f>
        <v>ok</v>
      </c>
      <c r="C4677" s="111" t="s">
        <v>369</v>
      </c>
      <c r="D4677" s="152" t="s">
        <v>9665</v>
      </c>
      <c r="E4677" s="152" t="s">
        <v>4841</v>
      </c>
      <c r="F4677" s="112" t="s">
        <v>4841</v>
      </c>
      <c r="G4677" s="111" t="s">
        <v>400</v>
      </c>
      <c r="H4677" s="112" t="str">
        <f>IF(Proc[[#This Row],[type]]="LFF (MDG-F)",MID(Proc[[#This Row],[Obj]],13,10),"")</f>
        <v/>
      </c>
      <c r="I4677" s="152"/>
      <c r="J4677" s="112" t="b">
        <f>Proc[[#This Row],[Requested]]=Proc[[#This Row],[CurrentParent]]</f>
        <v>1</v>
      </c>
      <c r="K4677" s="112" t="str">
        <f>IF(Proc[[#This Row],[Author]]="Marcela Urrego",VLOOKUP(LEFT(Proc[[#This Row],[Requested]],1),Table3[#All],2,0),VLOOKUP(Proc[[#This Row],[Author]],Table4[],2,0))</f>
        <v>HC</v>
      </c>
      <c r="L4677" s="112" t="s">
        <v>4537</v>
      </c>
      <c r="M4677" s="131">
        <v>45978</v>
      </c>
      <c r="N4677" s="131"/>
      <c r="O4677" s="131"/>
      <c r="P4677" s="132" t="str">
        <f ca="1">IF(Proc[[#This Row],[DaysAgeing]]&gt;5,"yep","on track")</f>
        <v>yep</v>
      </c>
      <c r="Q4677" s="2">
        <f ca="1">IF(Proc[[#This Row],[DateClosed]]="",ABS(NETWORKDAYS(Proc[[#This Row],[DateOpened]],TODAY()))-1,ABS(NETWORKDAYS(Proc[[#This Row],[DateOpened]],Proc[[#This Row],[DateClosed]]))-1)</f>
        <v>99</v>
      </c>
      <c r="R4677" s="132" t="s">
        <v>4809</v>
      </c>
      <c r="S4677" s="112"/>
      <c r="T4677" s="153">
        <v>4676</v>
      </c>
    </row>
    <row r="4678" spans="1:20" hidden="1">
      <c r="A4678" t="s">
        <v>4808</v>
      </c>
      <c r="B4678" s="153" t="str">
        <f>IFERROR(VLOOKUP(Proc[[#This Row],[App]],Table2[],3,0),"open")</f>
        <v>ok</v>
      </c>
      <c r="C4678" s="111" t="s">
        <v>369</v>
      </c>
      <c r="D4678" s="152" t="s">
        <v>9666</v>
      </c>
      <c r="E4678" s="152" t="s">
        <v>4842</v>
      </c>
      <c r="F4678" s="153" t="s">
        <v>4842</v>
      </c>
      <c r="G4678" s="111" t="s">
        <v>400</v>
      </c>
      <c r="H4678" s="112" t="str">
        <f>IF(Proc[[#This Row],[type]]="LFF (MDG-F)",MID(Proc[[#This Row],[Obj]],13,10),"")</f>
        <v/>
      </c>
      <c r="I4678" s="152"/>
      <c r="J4678" s="112" t="b">
        <f>Proc[[#This Row],[Requested]]=Proc[[#This Row],[CurrentParent]]</f>
        <v>1</v>
      </c>
      <c r="K4678" s="153" t="str">
        <f>IF(Proc[[#This Row],[Author]]="Marcela Urrego",VLOOKUP(LEFT(Proc[[#This Row],[Requested]],1),Table3[#All],2,0),VLOOKUP(Proc[[#This Row],[Author]],Table4[],2,0))</f>
        <v>HC</v>
      </c>
      <c r="L4678" s="112" t="s">
        <v>4537</v>
      </c>
      <c r="M4678" s="131">
        <v>45978</v>
      </c>
      <c r="N4678" s="131"/>
      <c r="O4678" s="131"/>
      <c r="P4678" s="132" t="str">
        <f ca="1">IF(Proc[[#This Row],[DaysAgeing]]&gt;5,"yep","on track")</f>
        <v>yep</v>
      </c>
      <c r="Q4678" s="2">
        <f ca="1">IF(Proc[[#This Row],[DateClosed]]="",ABS(NETWORKDAYS(Proc[[#This Row],[DateOpened]],TODAY()))-1,ABS(NETWORKDAYS(Proc[[#This Row],[DateOpened]],Proc[[#This Row],[DateClosed]]))-1)</f>
        <v>99</v>
      </c>
      <c r="R4678" s="132" t="s">
        <v>4809</v>
      </c>
      <c r="S4678" s="112"/>
      <c r="T4678" s="153">
        <v>4677</v>
      </c>
    </row>
    <row r="4679" spans="1:20" hidden="1">
      <c r="A4679" s="111" t="s">
        <v>4808</v>
      </c>
      <c r="B4679" s="153" t="str">
        <f>IFERROR(VLOOKUP(Proc[[#This Row],[App]],Table2[],3,0),"open")</f>
        <v>ok</v>
      </c>
      <c r="C4679" s="111" t="s">
        <v>369</v>
      </c>
      <c r="D4679" s="152" t="s">
        <v>9667</v>
      </c>
      <c r="E4679" s="152" t="s">
        <v>4841</v>
      </c>
      <c r="F4679" s="153" t="s">
        <v>4841</v>
      </c>
      <c r="G4679" s="111" t="s">
        <v>400</v>
      </c>
      <c r="H4679" s="112" t="str">
        <f>IF(Proc[[#This Row],[type]]="LFF (MDG-F)",MID(Proc[[#This Row],[Obj]],13,10),"")</f>
        <v/>
      </c>
      <c r="I4679" s="152"/>
      <c r="J4679" s="112" t="b">
        <f>Proc[[#This Row],[Requested]]=Proc[[#This Row],[CurrentParent]]</f>
        <v>1</v>
      </c>
      <c r="K4679" s="153" t="str">
        <f>IF(Proc[[#This Row],[Author]]="Marcela Urrego",VLOOKUP(LEFT(Proc[[#This Row],[Requested]],1),Table3[#All],2,0),VLOOKUP(Proc[[#This Row],[Author]],Table4[],2,0))</f>
        <v>HC</v>
      </c>
      <c r="L4679" s="112" t="s">
        <v>4537</v>
      </c>
      <c r="M4679" s="131">
        <v>45978</v>
      </c>
      <c r="N4679" s="131"/>
      <c r="O4679" s="131"/>
      <c r="P4679" s="132" t="str">
        <f ca="1">IF(Proc[[#This Row],[DaysAgeing]]&gt;5,"yep","on track")</f>
        <v>yep</v>
      </c>
      <c r="Q4679" s="2">
        <f ca="1">IF(Proc[[#This Row],[DateClosed]]="",ABS(NETWORKDAYS(Proc[[#This Row],[DateOpened]],TODAY()))-1,ABS(NETWORKDAYS(Proc[[#This Row],[DateOpened]],Proc[[#This Row],[DateClosed]]))-1)</f>
        <v>99</v>
      </c>
      <c r="R4679" s="132" t="s">
        <v>4809</v>
      </c>
      <c r="S4679" s="112"/>
      <c r="T4679" s="153">
        <v>4678</v>
      </c>
    </row>
    <row r="4680" spans="1:20" hidden="1">
      <c r="A4680" s="111" t="s">
        <v>4808</v>
      </c>
      <c r="B4680" s="112" t="str">
        <f>IFERROR(VLOOKUP(Proc[[#This Row],[App]],Table2[],3,0),"open")</f>
        <v>ok</v>
      </c>
      <c r="C4680" s="111" t="s">
        <v>369</v>
      </c>
      <c r="D4680" s="152" t="s">
        <v>9668</v>
      </c>
      <c r="E4680" s="152" t="s">
        <v>4841</v>
      </c>
      <c r="F4680" s="112" t="s">
        <v>4841</v>
      </c>
      <c r="G4680" s="111" t="s">
        <v>400</v>
      </c>
      <c r="H4680" s="112" t="str">
        <f>IF(Proc[[#This Row],[type]]="LFF (MDG-F)",MID(Proc[[#This Row],[Obj]],13,10),"")</f>
        <v/>
      </c>
      <c r="I4680" s="152"/>
      <c r="J4680" s="112" t="b">
        <f>Proc[[#This Row],[Requested]]=Proc[[#This Row],[CurrentParent]]</f>
        <v>1</v>
      </c>
      <c r="K4680" s="112" t="str">
        <f>IF(Proc[[#This Row],[Author]]="Marcela Urrego",VLOOKUP(LEFT(Proc[[#This Row],[Requested]],1),Table3[#All],2,0),VLOOKUP(Proc[[#This Row],[Author]],Table4[],2,0))</f>
        <v>HC</v>
      </c>
      <c r="L4680" s="112" t="s">
        <v>4537</v>
      </c>
      <c r="M4680" s="131">
        <v>45978</v>
      </c>
      <c r="N4680" s="131"/>
      <c r="O4680" s="131"/>
      <c r="P4680" s="132" t="str">
        <f ca="1">IF(Proc[[#This Row],[DaysAgeing]]&gt;5,"yep","on track")</f>
        <v>yep</v>
      </c>
      <c r="Q4680" s="2">
        <f ca="1">IF(Proc[[#This Row],[DateClosed]]="",ABS(NETWORKDAYS(Proc[[#This Row],[DateOpened]],TODAY()))-1,ABS(NETWORKDAYS(Proc[[#This Row],[DateOpened]],Proc[[#This Row],[DateClosed]]))-1)</f>
        <v>99</v>
      </c>
      <c r="R4680" s="132" t="s">
        <v>4809</v>
      </c>
      <c r="S4680" s="112"/>
      <c r="T4680" s="153">
        <v>4679</v>
      </c>
    </row>
    <row r="4681" spans="1:20" hidden="1">
      <c r="A4681" s="111" t="s">
        <v>4808</v>
      </c>
      <c r="B4681" s="112" t="str">
        <f>IFERROR(VLOOKUP(Proc[[#This Row],[App]],Table2[],3,0),"open")</f>
        <v>ok</v>
      </c>
      <c r="C4681" s="111" t="s">
        <v>369</v>
      </c>
      <c r="D4681" s="152" t="s">
        <v>9669</v>
      </c>
      <c r="E4681" s="152" t="s">
        <v>4843</v>
      </c>
      <c r="F4681" s="112" t="s">
        <v>4843</v>
      </c>
      <c r="G4681" s="111" t="s">
        <v>400</v>
      </c>
      <c r="H4681" s="112" t="str">
        <f>IF(Proc[[#This Row],[type]]="LFF (MDG-F)",MID(Proc[[#This Row],[Obj]],13,10),"")</f>
        <v/>
      </c>
      <c r="I4681" s="152"/>
      <c r="J4681" s="112" t="b">
        <f>Proc[[#This Row],[Requested]]=Proc[[#This Row],[CurrentParent]]</f>
        <v>1</v>
      </c>
      <c r="K4681" s="112" t="str">
        <f>IF(Proc[[#This Row],[Author]]="Marcela Urrego",VLOOKUP(LEFT(Proc[[#This Row],[Requested]],1),Table3[#All],2,0),VLOOKUP(Proc[[#This Row],[Author]],Table4[],2,0))</f>
        <v>HC</v>
      </c>
      <c r="L4681" s="112" t="s">
        <v>4537</v>
      </c>
      <c r="M4681" s="131">
        <v>45978</v>
      </c>
      <c r="N4681" s="131"/>
      <c r="O4681" s="131"/>
      <c r="P4681" s="132" t="str">
        <f ca="1">IF(Proc[[#This Row],[DaysAgeing]]&gt;5,"yep","on track")</f>
        <v>yep</v>
      </c>
      <c r="Q4681" s="2">
        <f ca="1">IF(Proc[[#This Row],[DateClosed]]="",ABS(NETWORKDAYS(Proc[[#This Row],[DateOpened]],TODAY()))-1,ABS(NETWORKDAYS(Proc[[#This Row],[DateOpened]],Proc[[#This Row],[DateClosed]]))-1)</f>
        <v>99</v>
      </c>
      <c r="R4681" s="132" t="s">
        <v>4809</v>
      </c>
      <c r="S4681" s="112"/>
      <c r="T4681" s="153">
        <v>4680</v>
      </c>
    </row>
    <row r="4682" spans="1:20" hidden="1">
      <c r="A4682" s="111" t="s">
        <v>4808</v>
      </c>
      <c r="B4682" s="112" t="str">
        <f>IFERROR(VLOOKUP(Proc[[#This Row],[App]],Table2[],3,0),"open")</f>
        <v>ok</v>
      </c>
      <c r="C4682" s="111" t="s">
        <v>369</v>
      </c>
      <c r="D4682" s="152" t="s">
        <v>9670</v>
      </c>
      <c r="E4682" s="152" t="s">
        <v>4844</v>
      </c>
      <c r="F4682" s="112" t="s">
        <v>4844</v>
      </c>
      <c r="G4682" s="111" t="s">
        <v>400</v>
      </c>
      <c r="H4682" s="112" t="str">
        <f>IF(Proc[[#This Row],[type]]="LFF (MDG-F)",MID(Proc[[#This Row],[Obj]],13,10),"")</f>
        <v/>
      </c>
      <c r="I4682" s="152"/>
      <c r="J4682" s="112" t="b">
        <f>Proc[[#This Row],[Requested]]=Proc[[#This Row],[CurrentParent]]</f>
        <v>1</v>
      </c>
      <c r="K4682" s="112" t="str">
        <f>IF(Proc[[#This Row],[Author]]="Marcela Urrego",VLOOKUP(LEFT(Proc[[#This Row],[Requested]],1),Table3[#All],2,0),VLOOKUP(Proc[[#This Row],[Author]],Table4[],2,0))</f>
        <v>HC</v>
      </c>
      <c r="L4682" s="112" t="s">
        <v>4537</v>
      </c>
      <c r="M4682" s="131">
        <v>45978</v>
      </c>
      <c r="N4682" s="131"/>
      <c r="O4682" s="131"/>
      <c r="P4682" s="132" t="str">
        <f ca="1">IF(Proc[[#This Row],[DaysAgeing]]&gt;5,"yep","on track")</f>
        <v>yep</v>
      </c>
      <c r="Q4682" s="2">
        <f ca="1">IF(Proc[[#This Row],[DateClosed]]="",ABS(NETWORKDAYS(Proc[[#This Row],[DateOpened]],TODAY()))-1,ABS(NETWORKDAYS(Proc[[#This Row],[DateOpened]],Proc[[#This Row],[DateClosed]]))-1)</f>
        <v>99</v>
      </c>
      <c r="R4682" s="132" t="s">
        <v>4809</v>
      </c>
      <c r="S4682" s="112"/>
      <c r="T4682" s="153">
        <v>4681</v>
      </c>
    </row>
    <row r="4683" spans="1:20" hidden="1">
      <c r="A4683" s="111" t="s">
        <v>4808</v>
      </c>
      <c r="B4683" s="112" t="str">
        <f>IFERROR(VLOOKUP(Proc[[#This Row],[App]],Table2[],3,0),"open")</f>
        <v>ok</v>
      </c>
      <c r="C4683" s="111" t="s">
        <v>369</v>
      </c>
      <c r="D4683" s="152" t="s">
        <v>9671</v>
      </c>
      <c r="E4683" s="152" t="s">
        <v>4841</v>
      </c>
      <c r="F4683" s="152" t="s">
        <v>4841</v>
      </c>
      <c r="G4683" s="111" t="s">
        <v>400</v>
      </c>
      <c r="H4683" s="112" t="str">
        <f>IF(Proc[[#This Row],[type]]="LFF (MDG-F)",MID(Proc[[#This Row],[Obj]],13,10),"")</f>
        <v/>
      </c>
      <c r="I4683" s="152"/>
      <c r="J4683" s="112" t="b">
        <f>Proc[[#This Row],[Requested]]=Proc[[#This Row],[CurrentParent]]</f>
        <v>1</v>
      </c>
      <c r="K4683" s="112" t="str">
        <f>IF(Proc[[#This Row],[Author]]="Marcela Urrego",VLOOKUP(LEFT(Proc[[#This Row],[Requested]],1),Table3[#All],2,0),VLOOKUP(Proc[[#This Row],[Author]],Table4[],2,0))</f>
        <v>HC</v>
      </c>
      <c r="L4683" s="112" t="s">
        <v>4537</v>
      </c>
      <c r="M4683" s="131">
        <v>45978</v>
      </c>
      <c r="N4683" s="131"/>
      <c r="O4683" s="131"/>
      <c r="P4683" s="132" t="str">
        <f ca="1">IF(Proc[[#This Row],[DaysAgeing]]&gt;5,"yep","on track")</f>
        <v>yep</v>
      </c>
      <c r="Q4683" s="2">
        <f ca="1">IF(Proc[[#This Row],[DateClosed]]="",ABS(NETWORKDAYS(Proc[[#This Row],[DateOpened]],TODAY()))-1,ABS(NETWORKDAYS(Proc[[#This Row],[DateOpened]],Proc[[#This Row],[DateClosed]]))-1)</f>
        <v>99</v>
      </c>
      <c r="R4683" s="132" t="s">
        <v>4809</v>
      </c>
      <c r="S4683" s="112"/>
      <c r="T4683" s="153">
        <v>4682</v>
      </c>
    </row>
    <row r="4684" spans="1:20" hidden="1">
      <c r="A4684" t="s">
        <v>4810</v>
      </c>
      <c r="B4684" s="153" t="str">
        <f>IFERROR(VLOOKUP(Proc[[#This Row],[App]],Table2[],3,0),"open")</f>
        <v>ok</v>
      </c>
      <c r="C4684" s="111" t="s">
        <v>369</v>
      </c>
      <c r="D4684" s="152" t="s">
        <v>9672</v>
      </c>
      <c r="E4684" s="152" t="s">
        <v>539</v>
      </c>
      <c r="F4684" s="153" t="s">
        <v>539</v>
      </c>
      <c r="G4684" s="111" t="s">
        <v>400</v>
      </c>
      <c r="H4684" s="112" t="str">
        <f>IF(Proc[[#This Row],[type]]="LFF (MDG-F)",MID(Proc[[#This Row],[Obj]],13,10),"")</f>
        <v/>
      </c>
      <c r="I4684" s="152"/>
      <c r="J4684" s="112" t="b">
        <f>Proc[[#This Row],[Requested]]=Proc[[#This Row],[CurrentParent]]</f>
        <v>1</v>
      </c>
      <c r="K4684" s="153" t="str">
        <f>IF(Proc[[#This Row],[Author]]="Marcela Urrego",VLOOKUP(LEFT(Proc[[#This Row],[Requested]],1),Table3[#All],2,0),VLOOKUP(Proc[[#This Row],[Author]],Table4[],2,0))</f>
        <v>MGF</v>
      </c>
      <c r="L4684" s="112" t="s">
        <v>4537</v>
      </c>
      <c r="M4684" s="131">
        <v>45978</v>
      </c>
      <c r="N4684" s="131"/>
      <c r="O4684" s="131"/>
      <c r="P4684" s="132" t="str">
        <f ca="1">IF(Proc[[#This Row],[DaysAgeing]]&gt;5,"yep","on track")</f>
        <v>yep</v>
      </c>
      <c r="Q4684" s="2">
        <f ca="1">IF(Proc[[#This Row],[DateClosed]]="",ABS(NETWORKDAYS(Proc[[#This Row],[DateOpened]],TODAY()))-1,ABS(NETWORKDAYS(Proc[[#This Row],[DateOpened]],Proc[[#This Row],[DateClosed]]))-1)</f>
        <v>99</v>
      </c>
      <c r="R4684" s="132" t="s">
        <v>514</v>
      </c>
      <c r="S4684" s="112"/>
      <c r="T4684" s="153">
        <v>4683</v>
      </c>
    </row>
    <row r="4685" spans="1:20" hidden="1">
      <c r="A4685" t="s">
        <v>4811</v>
      </c>
      <c r="B4685" s="112" t="str">
        <f>IFERROR(VLOOKUP(Proc[[#This Row],[App]],Table2[],3,0),"open")</f>
        <v>ok</v>
      </c>
      <c r="C4685" s="111" t="s">
        <v>369</v>
      </c>
      <c r="D4685" s="152" t="s">
        <v>9673</v>
      </c>
      <c r="E4685" s="152" t="s">
        <v>4815</v>
      </c>
      <c r="F4685" s="112" t="s">
        <v>4815</v>
      </c>
      <c r="G4685" s="111" t="s">
        <v>400</v>
      </c>
      <c r="H4685" s="112" t="str">
        <f>IF(Proc[[#This Row],[type]]="LFF (MDG-F)",MID(Proc[[#This Row],[Obj]],13,10),"")</f>
        <v/>
      </c>
      <c r="I4685" s="152"/>
      <c r="J4685" s="112" t="b">
        <f>Proc[[#This Row],[Requested]]=Proc[[#This Row],[CurrentParent]]</f>
        <v>1</v>
      </c>
      <c r="K4685" s="112" t="str">
        <f>IF(Proc[[#This Row],[Author]]="Marcela Urrego",VLOOKUP(LEFT(Proc[[#This Row],[Requested]],1),Table3[#All],2,0),VLOOKUP(Proc[[#This Row],[Author]],Table4[],2,0))</f>
        <v>HC</v>
      </c>
      <c r="L4685" s="112" t="s">
        <v>4537</v>
      </c>
      <c r="M4685" s="131">
        <v>45978</v>
      </c>
      <c r="N4685" s="131"/>
      <c r="O4685" s="131"/>
      <c r="P4685" s="132" t="str">
        <f ca="1">IF(Proc[[#This Row],[DaysAgeing]]&gt;5,"yep","on track")</f>
        <v>yep</v>
      </c>
      <c r="Q4685" s="2">
        <f ca="1">IF(Proc[[#This Row],[DateClosed]]="",ABS(NETWORKDAYS(Proc[[#This Row],[DateOpened]],TODAY()))-1,ABS(NETWORKDAYS(Proc[[#This Row],[DateOpened]],Proc[[#This Row],[DateClosed]]))-1)</f>
        <v>99</v>
      </c>
      <c r="R4685" s="140" t="s">
        <v>4100</v>
      </c>
      <c r="S4685" s="153"/>
      <c r="T4685" s="153">
        <v>4684</v>
      </c>
    </row>
    <row r="4686" spans="1:20" hidden="1">
      <c r="A4686" t="s">
        <v>4812</v>
      </c>
      <c r="B4686" s="153" t="str">
        <f>IFERROR(VLOOKUP(Proc[[#This Row],[App]],Table2[],3,0),"open")</f>
        <v>ok</v>
      </c>
      <c r="C4686" s="111" t="s">
        <v>369</v>
      </c>
      <c r="D4686" s="152" t="s">
        <v>9674</v>
      </c>
      <c r="E4686" s="152" t="s">
        <v>4846</v>
      </c>
      <c r="F4686" s="112" t="s">
        <v>4846</v>
      </c>
      <c r="G4686" s="111" t="s">
        <v>400</v>
      </c>
      <c r="H4686" s="112" t="str">
        <f>IF(Proc[[#This Row],[type]]="LFF (MDG-F)",MID(Proc[[#This Row],[Obj]],13,10),"")</f>
        <v/>
      </c>
      <c r="I4686" s="152"/>
      <c r="J4686" s="112" t="b">
        <f>Proc[[#This Row],[Requested]]=Proc[[#This Row],[CurrentParent]]</f>
        <v>1</v>
      </c>
      <c r="K4686" s="153" t="str">
        <f>IF(Proc[[#This Row],[Author]]="Marcela Urrego",VLOOKUP(LEFT(Proc[[#This Row],[Requested]],1),Table3[#All],2,0),VLOOKUP(Proc[[#This Row],[Author]],Table4[],2,0))</f>
        <v>HC</v>
      </c>
      <c r="L4686" s="112" t="s">
        <v>4537</v>
      </c>
      <c r="M4686" s="131">
        <v>45978</v>
      </c>
      <c r="N4686" s="131"/>
      <c r="O4686" s="131"/>
      <c r="P4686" s="132" t="str">
        <f ca="1">IF(Proc[[#This Row],[DaysAgeing]]&gt;5,"yep","on track")</f>
        <v>yep</v>
      </c>
      <c r="Q4686" s="2">
        <f ca="1">IF(Proc[[#This Row],[DateClosed]]="",ABS(NETWORKDAYS(Proc[[#This Row],[DateOpened]],TODAY()))-1,ABS(NETWORKDAYS(Proc[[#This Row],[DateOpened]],Proc[[#This Row],[DateClosed]]))-1)</f>
        <v>99</v>
      </c>
      <c r="R4686" s="132" t="s">
        <v>477</v>
      </c>
      <c r="S4686" s="112"/>
      <c r="T4686" s="153">
        <v>4685</v>
      </c>
    </row>
    <row r="4687" spans="1:20" hidden="1">
      <c r="A4687" t="s">
        <v>4813</v>
      </c>
      <c r="B4687" s="153" t="str">
        <f>IFERROR(VLOOKUP(Proc[[#This Row],[App]],Table2[],3,0),"open")</f>
        <v>ok</v>
      </c>
      <c r="C4687" s="111" t="s">
        <v>369</v>
      </c>
      <c r="D4687" s="152" t="s">
        <v>9675</v>
      </c>
      <c r="E4687" s="152" t="s">
        <v>4814</v>
      </c>
      <c r="F4687" s="112" t="s">
        <v>4814</v>
      </c>
      <c r="G4687" s="111" t="s">
        <v>400</v>
      </c>
      <c r="H4687" s="112" t="str">
        <f>IF(Proc[[#This Row],[type]]="LFF (MDG-F)",MID(Proc[[#This Row],[Obj]],13,10),"")</f>
        <v/>
      </c>
      <c r="I4687" s="152"/>
      <c r="J4687" s="112" t="b">
        <f>Proc[[#This Row],[Requested]]=Proc[[#This Row],[CurrentParent]]</f>
        <v>1</v>
      </c>
      <c r="K4687" s="153" t="str">
        <f>IF(Proc[[#This Row],[Author]]="Marcela Urrego",VLOOKUP(LEFT(Proc[[#This Row],[Requested]],1),Table3[#All],2,0),VLOOKUP(Proc[[#This Row],[Author]],Table4[],2,0))</f>
        <v>HC</v>
      </c>
      <c r="L4687" s="112" t="s">
        <v>4537</v>
      </c>
      <c r="M4687" s="131">
        <v>45978</v>
      </c>
      <c r="N4687" s="131"/>
      <c r="O4687" s="131"/>
      <c r="P4687" s="132" t="str">
        <f ca="1">IF(Proc[[#This Row],[DaysAgeing]]&gt;5,"yep","on track")</f>
        <v>yep</v>
      </c>
      <c r="Q4687" s="2">
        <f ca="1">IF(Proc[[#This Row],[DateClosed]]="",ABS(NETWORKDAYS(Proc[[#This Row],[DateOpened]],TODAY()))-1,ABS(NETWORKDAYS(Proc[[#This Row],[DateOpened]],Proc[[#This Row],[DateClosed]]))-1)</f>
        <v>99</v>
      </c>
      <c r="R4687" s="132" t="s">
        <v>4100</v>
      </c>
      <c r="S4687" s="112"/>
      <c r="T4687" s="153">
        <v>4686</v>
      </c>
    </row>
    <row r="4688" spans="1:20" hidden="1">
      <c r="A4688" t="s">
        <v>4816</v>
      </c>
      <c r="B4688" s="112" t="str">
        <f>IFERROR(VLOOKUP(Proc[[#This Row],[App]],Table2[],3,0),"open")</f>
        <v>ok</v>
      </c>
      <c r="C4688" s="111" t="s">
        <v>369</v>
      </c>
      <c r="D4688" s="152" t="s">
        <v>9676</v>
      </c>
      <c r="E4688" s="152" t="s">
        <v>2172</v>
      </c>
      <c r="F4688" s="112" t="s">
        <v>2172</v>
      </c>
      <c r="G4688" s="111" t="s">
        <v>400</v>
      </c>
      <c r="H4688" s="112" t="str">
        <f>IF(Proc[[#This Row],[type]]="LFF (MDG-F)",MID(Proc[[#This Row],[Obj]],13,10),"")</f>
        <v/>
      </c>
      <c r="I4688" s="152"/>
      <c r="J4688" s="112" t="b">
        <f>Proc[[#This Row],[Requested]]=Proc[[#This Row],[CurrentParent]]</f>
        <v>1</v>
      </c>
      <c r="K4688" s="112" t="str">
        <f>IF(Proc[[#This Row],[Author]]="Marcela Urrego",VLOOKUP(LEFT(Proc[[#This Row],[Requested]],1),Table3[#All],2,0),VLOOKUP(Proc[[#This Row],[Author]],Table4[],2,0))</f>
        <v>HC</v>
      </c>
      <c r="L4688" s="112" t="s">
        <v>4537</v>
      </c>
      <c r="M4688" s="131">
        <v>45978</v>
      </c>
      <c r="N4688" s="131"/>
      <c r="O4688" s="131"/>
      <c r="P4688" s="132" t="str">
        <f ca="1">IF(Proc[[#This Row],[DaysAgeing]]&gt;5,"yep","on track")</f>
        <v>yep</v>
      </c>
      <c r="Q4688" s="2">
        <f ca="1">IF(Proc[[#This Row],[DateClosed]]="",ABS(NETWORKDAYS(Proc[[#This Row],[DateOpened]],TODAY()))-1,ABS(NETWORKDAYS(Proc[[#This Row],[DateOpened]],Proc[[#This Row],[DateClosed]]))-1)</f>
        <v>99</v>
      </c>
      <c r="R4688" s="132" t="s">
        <v>737</v>
      </c>
      <c r="S4688" s="112"/>
      <c r="T4688" s="153">
        <v>4687</v>
      </c>
    </row>
    <row r="4689" spans="1:20" hidden="1">
      <c r="A4689" t="s">
        <v>4816</v>
      </c>
      <c r="B4689" s="112" t="str">
        <f>IFERROR(VLOOKUP(Proc[[#This Row],[App]],Table2[],3,0),"open")</f>
        <v>ok</v>
      </c>
      <c r="C4689" s="111" t="s">
        <v>369</v>
      </c>
      <c r="D4689" s="152" t="s">
        <v>9677</v>
      </c>
      <c r="E4689" s="152" t="s">
        <v>1677</v>
      </c>
      <c r="F4689" s="112" t="s">
        <v>1677</v>
      </c>
      <c r="G4689" s="111" t="s">
        <v>400</v>
      </c>
      <c r="H4689" s="112" t="str">
        <f>IF(Proc[[#This Row],[type]]="LFF (MDG-F)",MID(Proc[[#This Row],[Obj]],13,10),"")</f>
        <v/>
      </c>
      <c r="I4689" s="152"/>
      <c r="J4689" s="112" t="b">
        <f>Proc[[#This Row],[Requested]]=Proc[[#This Row],[CurrentParent]]</f>
        <v>1</v>
      </c>
      <c r="K4689" s="112" t="str">
        <f>IF(Proc[[#This Row],[Author]]="Marcela Urrego",VLOOKUP(LEFT(Proc[[#This Row],[Requested]],1),Table3[#All],2,0),VLOOKUP(Proc[[#This Row],[Author]],Table4[],2,0))</f>
        <v>HC</v>
      </c>
      <c r="L4689" s="112" t="s">
        <v>4537</v>
      </c>
      <c r="M4689" s="131">
        <v>45978</v>
      </c>
      <c r="N4689" s="131"/>
      <c r="O4689" s="131"/>
      <c r="P4689" s="132" t="str">
        <f ca="1">IF(Proc[[#This Row],[DaysAgeing]]&gt;5,"yep","on track")</f>
        <v>yep</v>
      </c>
      <c r="Q4689" s="2">
        <f ca="1">IF(Proc[[#This Row],[DateClosed]]="",ABS(NETWORKDAYS(Proc[[#This Row],[DateOpened]],TODAY()))-1,ABS(NETWORKDAYS(Proc[[#This Row],[DateOpened]],Proc[[#This Row],[DateClosed]]))-1)</f>
        <v>99</v>
      </c>
      <c r="R4689" s="132" t="s">
        <v>737</v>
      </c>
      <c r="S4689" s="112"/>
      <c r="T4689" s="153">
        <v>4688</v>
      </c>
    </row>
    <row r="4690" spans="1:20" hidden="1">
      <c r="A4690" s="111" t="s">
        <v>4816</v>
      </c>
      <c r="B4690" s="153" t="str">
        <f>IFERROR(VLOOKUP(Proc[[#This Row],[App]],Table2[],3,0),"open")</f>
        <v>ok</v>
      </c>
      <c r="C4690" s="111" t="s">
        <v>369</v>
      </c>
      <c r="D4690" s="152" t="s">
        <v>9678</v>
      </c>
      <c r="E4690" s="152" t="s">
        <v>1677</v>
      </c>
      <c r="F4690" s="112" t="s">
        <v>1677</v>
      </c>
      <c r="G4690" s="111" t="s">
        <v>400</v>
      </c>
      <c r="H4690" s="112" t="str">
        <f>IF(Proc[[#This Row],[type]]="LFF (MDG-F)",MID(Proc[[#This Row],[Obj]],13,10),"")</f>
        <v/>
      </c>
      <c r="I4690" s="152"/>
      <c r="J4690" s="112" t="b">
        <f>Proc[[#This Row],[Requested]]=Proc[[#This Row],[CurrentParent]]</f>
        <v>1</v>
      </c>
      <c r="K4690" s="153" t="str">
        <f>IF(Proc[[#This Row],[Author]]="Marcela Urrego",VLOOKUP(LEFT(Proc[[#This Row],[Requested]],1),Table3[#All],2,0),VLOOKUP(Proc[[#This Row],[Author]],Table4[],2,0))</f>
        <v>HC</v>
      </c>
      <c r="L4690" s="112" t="s">
        <v>4537</v>
      </c>
      <c r="M4690" s="131">
        <v>45978</v>
      </c>
      <c r="N4690" s="131"/>
      <c r="O4690" s="131"/>
      <c r="P4690" s="132" t="str">
        <f ca="1">IF(Proc[[#This Row],[DaysAgeing]]&gt;5,"yep","on track")</f>
        <v>yep</v>
      </c>
      <c r="Q4690" s="2">
        <f ca="1">IF(Proc[[#This Row],[DateClosed]]="",ABS(NETWORKDAYS(Proc[[#This Row],[DateOpened]],TODAY()))-1,ABS(NETWORKDAYS(Proc[[#This Row],[DateOpened]],Proc[[#This Row],[DateClosed]]))-1)</f>
        <v>99</v>
      </c>
      <c r="R4690" s="132" t="s">
        <v>737</v>
      </c>
      <c r="S4690" s="112"/>
      <c r="T4690" s="153">
        <v>4689</v>
      </c>
    </row>
    <row r="4691" spans="1:20" hidden="1">
      <c r="A4691" s="111" t="s">
        <v>4816</v>
      </c>
      <c r="B4691" s="112" t="str">
        <f>IFERROR(VLOOKUP(Proc[[#This Row],[App]],Table2[],3,0),"open")</f>
        <v>ok</v>
      </c>
      <c r="C4691" s="111" t="s">
        <v>369</v>
      </c>
      <c r="D4691" s="152" t="s">
        <v>9679</v>
      </c>
      <c r="E4691" s="152" t="s">
        <v>1677</v>
      </c>
      <c r="F4691" s="112" t="s">
        <v>1677</v>
      </c>
      <c r="G4691" s="111" t="s">
        <v>400</v>
      </c>
      <c r="H4691" s="112" t="str">
        <f>IF(Proc[[#This Row],[type]]="LFF (MDG-F)",MID(Proc[[#This Row],[Obj]],13,10),"")</f>
        <v/>
      </c>
      <c r="I4691" s="152"/>
      <c r="J4691" s="112" t="b">
        <f>Proc[[#This Row],[Requested]]=Proc[[#This Row],[CurrentParent]]</f>
        <v>1</v>
      </c>
      <c r="K4691" s="112" t="str">
        <f>IF(Proc[[#This Row],[Author]]="Marcela Urrego",VLOOKUP(LEFT(Proc[[#This Row],[Requested]],1),Table3[#All],2,0),VLOOKUP(Proc[[#This Row],[Author]],Table4[],2,0))</f>
        <v>HC</v>
      </c>
      <c r="L4691" s="112" t="s">
        <v>4537</v>
      </c>
      <c r="M4691" s="131">
        <v>45978</v>
      </c>
      <c r="N4691" s="131"/>
      <c r="O4691" s="131"/>
      <c r="P4691" s="132" t="str">
        <f ca="1">IF(Proc[[#This Row],[DaysAgeing]]&gt;5,"yep","on track")</f>
        <v>yep</v>
      </c>
      <c r="Q4691" s="2">
        <f ca="1">IF(Proc[[#This Row],[DateClosed]]="",ABS(NETWORKDAYS(Proc[[#This Row],[DateOpened]],TODAY()))-1,ABS(NETWORKDAYS(Proc[[#This Row],[DateOpened]],Proc[[#This Row],[DateClosed]]))-1)</f>
        <v>99</v>
      </c>
      <c r="R4691" s="132" t="s">
        <v>737</v>
      </c>
      <c r="S4691" s="112"/>
      <c r="T4691" s="153">
        <v>4690</v>
      </c>
    </row>
    <row r="4692" spans="1:20" hidden="1">
      <c r="A4692" s="111" t="s">
        <v>4816</v>
      </c>
      <c r="B4692" s="153" t="str">
        <f>IFERROR(VLOOKUP(Proc[[#This Row],[App]],Table2[],3,0),"open")</f>
        <v>ok</v>
      </c>
      <c r="C4692" s="111" t="s">
        <v>369</v>
      </c>
      <c r="D4692" s="152" t="s">
        <v>9680</v>
      </c>
      <c r="E4692" s="152" t="s">
        <v>1677</v>
      </c>
      <c r="F4692" s="112" t="s">
        <v>1677</v>
      </c>
      <c r="G4692" s="111" t="s">
        <v>400</v>
      </c>
      <c r="H4692" s="112" t="str">
        <f>IF(Proc[[#This Row],[type]]="LFF (MDG-F)",MID(Proc[[#This Row],[Obj]],13,10),"")</f>
        <v/>
      </c>
      <c r="I4692" s="152"/>
      <c r="J4692" s="112" t="b">
        <f>Proc[[#This Row],[Requested]]=Proc[[#This Row],[CurrentParent]]</f>
        <v>1</v>
      </c>
      <c r="K4692" s="153" t="str">
        <f>IF(Proc[[#This Row],[Author]]="Marcela Urrego",VLOOKUP(LEFT(Proc[[#This Row],[Requested]],1),Table3[#All],2,0),VLOOKUP(Proc[[#This Row],[Author]],Table4[],2,0))</f>
        <v>HC</v>
      </c>
      <c r="L4692" s="112" t="s">
        <v>4537</v>
      </c>
      <c r="M4692" s="131">
        <v>45978</v>
      </c>
      <c r="N4692" s="131"/>
      <c r="O4692" s="131"/>
      <c r="P4692" s="132" t="str">
        <f ca="1">IF(Proc[[#This Row],[DaysAgeing]]&gt;5,"yep","on track")</f>
        <v>yep</v>
      </c>
      <c r="Q4692" s="2">
        <f ca="1">IF(Proc[[#This Row],[DateClosed]]="",ABS(NETWORKDAYS(Proc[[#This Row],[DateOpened]],TODAY()))-1,ABS(NETWORKDAYS(Proc[[#This Row],[DateOpened]],Proc[[#This Row],[DateClosed]]))-1)</f>
        <v>99</v>
      </c>
      <c r="R4692" s="132" t="s">
        <v>737</v>
      </c>
      <c r="S4692" s="112"/>
      <c r="T4692" s="153">
        <v>4691</v>
      </c>
    </row>
    <row r="4693" spans="1:20" hidden="1">
      <c r="A4693" s="111" t="s">
        <v>4816</v>
      </c>
      <c r="B4693" s="153" t="str">
        <f>IFERROR(VLOOKUP(Proc[[#This Row],[App]],Table2[],3,0),"open")</f>
        <v>ok</v>
      </c>
      <c r="C4693" s="111" t="s">
        <v>369</v>
      </c>
      <c r="D4693" s="152" t="s">
        <v>9681</v>
      </c>
      <c r="E4693" s="152" t="s">
        <v>1677</v>
      </c>
      <c r="F4693" s="153" t="s">
        <v>1677</v>
      </c>
      <c r="G4693" s="111" t="s">
        <v>400</v>
      </c>
      <c r="H4693" s="112" t="str">
        <f>IF(Proc[[#This Row],[type]]="LFF (MDG-F)",MID(Proc[[#This Row],[Obj]],13,10),"")</f>
        <v/>
      </c>
      <c r="I4693" s="152"/>
      <c r="J4693" s="112" t="b">
        <f>Proc[[#This Row],[Requested]]=Proc[[#This Row],[CurrentParent]]</f>
        <v>1</v>
      </c>
      <c r="K4693" s="153" t="str">
        <f>IF(Proc[[#This Row],[Author]]="Marcela Urrego",VLOOKUP(LEFT(Proc[[#This Row],[Requested]],1),Table3[#All],2,0),VLOOKUP(Proc[[#This Row],[Author]],Table4[],2,0))</f>
        <v>HC</v>
      </c>
      <c r="L4693" s="153" t="s">
        <v>4537</v>
      </c>
      <c r="M4693" s="131">
        <v>45978</v>
      </c>
      <c r="N4693" s="131"/>
      <c r="O4693" s="131"/>
      <c r="P4693" s="132" t="str">
        <f ca="1">IF(Proc[[#This Row],[DaysAgeing]]&gt;5,"yep","on track")</f>
        <v>yep</v>
      </c>
      <c r="Q4693" s="2">
        <f ca="1">IF(Proc[[#This Row],[DateClosed]]="",ABS(NETWORKDAYS(Proc[[#This Row],[DateOpened]],TODAY()))-1,ABS(NETWORKDAYS(Proc[[#This Row],[DateOpened]],Proc[[#This Row],[DateClosed]]))-1)</f>
        <v>99</v>
      </c>
      <c r="R4693" s="132" t="s">
        <v>737</v>
      </c>
      <c r="S4693" s="112"/>
      <c r="T4693" s="153">
        <v>4692</v>
      </c>
    </row>
    <row r="4694" spans="1:20" hidden="1">
      <c r="A4694" s="111" t="s">
        <v>4816</v>
      </c>
      <c r="B4694" s="153" t="str">
        <f>IFERROR(VLOOKUP(Proc[[#This Row],[App]],Table2[],3,0),"open")</f>
        <v>ok</v>
      </c>
      <c r="C4694" s="111" t="s">
        <v>369</v>
      </c>
      <c r="D4694" s="152" t="s">
        <v>9682</v>
      </c>
      <c r="E4694" s="152" t="s">
        <v>1677</v>
      </c>
      <c r="F4694" s="112" t="s">
        <v>1677</v>
      </c>
      <c r="G4694" s="111" t="s">
        <v>400</v>
      </c>
      <c r="H4694" s="112" t="str">
        <f>IF(Proc[[#This Row],[type]]="LFF (MDG-F)",MID(Proc[[#This Row],[Obj]],13,10),"")</f>
        <v/>
      </c>
      <c r="I4694" s="152"/>
      <c r="J4694" s="112" t="b">
        <f>Proc[[#This Row],[Requested]]=Proc[[#This Row],[CurrentParent]]</f>
        <v>1</v>
      </c>
      <c r="K4694" s="153" t="str">
        <f>IF(Proc[[#This Row],[Author]]="Marcela Urrego",VLOOKUP(LEFT(Proc[[#This Row],[Requested]],1),Table3[#All],2,0),VLOOKUP(Proc[[#This Row],[Author]],Table4[],2,0))</f>
        <v>HC</v>
      </c>
      <c r="L4694" s="112" t="s">
        <v>4537</v>
      </c>
      <c r="M4694" s="131">
        <v>45978</v>
      </c>
      <c r="N4694" s="131"/>
      <c r="O4694" s="131"/>
      <c r="P4694" s="132" t="str">
        <f ca="1">IF(Proc[[#This Row],[DaysAgeing]]&gt;5,"yep","on track")</f>
        <v>yep</v>
      </c>
      <c r="Q4694" s="2">
        <f ca="1">IF(Proc[[#This Row],[DateClosed]]="",ABS(NETWORKDAYS(Proc[[#This Row],[DateOpened]],TODAY()))-1,ABS(NETWORKDAYS(Proc[[#This Row],[DateOpened]],Proc[[#This Row],[DateClosed]]))-1)</f>
        <v>99</v>
      </c>
      <c r="R4694" s="132" t="s">
        <v>737</v>
      </c>
      <c r="S4694" s="112"/>
      <c r="T4694" s="153">
        <v>4693</v>
      </c>
    </row>
    <row r="4695" spans="1:20" hidden="1">
      <c r="A4695" s="111" t="s">
        <v>4816</v>
      </c>
      <c r="B4695" s="112" t="str">
        <f>IFERROR(VLOOKUP(Proc[[#This Row],[App]],Table2[],3,0),"open")</f>
        <v>ok</v>
      </c>
      <c r="C4695" s="111" t="s">
        <v>369</v>
      </c>
      <c r="D4695" s="152" t="s">
        <v>9683</v>
      </c>
      <c r="E4695" s="152" t="s">
        <v>1687</v>
      </c>
      <c r="F4695" s="112" t="s">
        <v>1687</v>
      </c>
      <c r="G4695" s="111" t="s">
        <v>400</v>
      </c>
      <c r="H4695" s="112" t="str">
        <f>IF(Proc[[#This Row],[type]]="LFF (MDG-F)",MID(Proc[[#This Row],[Obj]],13,10),"")</f>
        <v/>
      </c>
      <c r="I4695" s="152"/>
      <c r="J4695" s="112" t="b">
        <f>Proc[[#This Row],[Requested]]=Proc[[#This Row],[CurrentParent]]</f>
        <v>1</v>
      </c>
      <c r="K4695" s="112" t="str">
        <f>IF(Proc[[#This Row],[Author]]="Marcela Urrego",VLOOKUP(LEFT(Proc[[#This Row],[Requested]],1),Table3[#All],2,0),VLOOKUP(Proc[[#This Row],[Author]],Table4[],2,0))</f>
        <v>HC</v>
      </c>
      <c r="L4695" s="112" t="s">
        <v>4537</v>
      </c>
      <c r="M4695" s="131">
        <v>45978</v>
      </c>
      <c r="N4695" s="131"/>
      <c r="O4695" s="131"/>
      <c r="P4695" s="132" t="str">
        <f ca="1">IF(Proc[[#This Row],[DaysAgeing]]&gt;5,"yep","on track")</f>
        <v>yep</v>
      </c>
      <c r="Q4695" s="2">
        <f ca="1">IF(Proc[[#This Row],[DateClosed]]="",ABS(NETWORKDAYS(Proc[[#This Row],[DateOpened]],TODAY()))-1,ABS(NETWORKDAYS(Proc[[#This Row],[DateOpened]],Proc[[#This Row],[DateClosed]]))-1)</f>
        <v>99</v>
      </c>
      <c r="R4695" s="132" t="s">
        <v>737</v>
      </c>
      <c r="S4695" s="112"/>
      <c r="T4695" s="153">
        <v>4694</v>
      </c>
    </row>
    <row r="4696" spans="1:20" hidden="1">
      <c r="A4696" s="111" t="s">
        <v>4816</v>
      </c>
      <c r="B4696" s="112" t="str">
        <f>IFERROR(VLOOKUP(Proc[[#This Row],[App]],Table2[],3,0),"open")</f>
        <v>ok</v>
      </c>
      <c r="C4696" s="111" t="s">
        <v>369</v>
      </c>
      <c r="D4696" s="152" t="s">
        <v>9684</v>
      </c>
      <c r="E4696" s="152" t="s">
        <v>1685</v>
      </c>
      <c r="F4696" s="112" t="s">
        <v>1685</v>
      </c>
      <c r="G4696" s="111" t="s">
        <v>400</v>
      </c>
      <c r="H4696" s="112" t="str">
        <f>IF(Proc[[#This Row],[type]]="LFF (MDG-F)",MID(Proc[[#This Row],[Obj]],13,10),"")</f>
        <v/>
      </c>
      <c r="I4696" s="152"/>
      <c r="J4696" s="112" t="b">
        <f>Proc[[#This Row],[Requested]]=Proc[[#This Row],[CurrentParent]]</f>
        <v>1</v>
      </c>
      <c r="K4696" s="112" t="str">
        <f>IF(Proc[[#This Row],[Author]]="Marcela Urrego",VLOOKUP(LEFT(Proc[[#This Row],[Requested]],1),Table3[#All],2,0),VLOOKUP(Proc[[#This Row],[Author]],Table4[],2,0))</f>
        <v>HC</v>
      </c>
      <c r="L4696" s="112" t="s">
        <v>4537</v>
      </c>
      <c r="M4696" s="131">
        <v>45978</v>
      </c>
      <c r="N4696" s="131"/>
      <c r="O4696" s="131"/>
      <c r="P4696" s="132" t="str">
        <f ca="1">IF(Proc[[#This Row],[DaysAgeing]]&gt;5,"yep","on track")</f>
        <v>yep</v>
      </c>
      <c r="Q4696" s="2">
        <f ca="1">IF(Proc[[#This Row],[DateClosed]]="",ABS(NETWORKDAYS(Proc[[#This Row],[DateOpened]],TODAY()))-1,ABS(NETWORKDAYS(Proc[[#This Row],[DateOpened]],Proc[[#This Row],[DateClosed]]))-1)</f>
        <v>99</v>
      </c>
      <c r="R4696" s="132" t="s">
        <v>737</v>
      </c>
      <c r="S4696" s="112"/>
      <c r="T4696" s="153">
        <v>4695</v>
      </c>
    </row>
    <row r="4697" spans="1:20" hidden="1">
      <c r="A4697" s="111" t="s">
        <v>4816</v>
      </c>
      <c r="B4697" s="112" t="str">
        <f>IFERROR(VLOOKUP(Proc[[#This Row],[App]],Table2[],3,0),"open")</f>
        <v>ok</v>
      </c>
      <c r="C4697" s="111" t="s">
        <v>369</v>
      </c>
      <c r="D4697" s="152" t="s">
        <v>8211</v>
      </c>
      <c r="E4697" s="152" t="s">
        <v>1676</v>
      </c>
      <c r="F4697" s="112" t="s">
        <v>1676</v>
      </c>
      <c r="G4697" s="111" t="s">
        <v>400</v>
      </c>
      <c r="H4697" s="112" t="str">
        <f>IF(Proc[[#This Row],[type]]="LFF (MDG-F)",MID(Proc[[#This Row],[Obj]],13,10),"")</f>
        <v/>
      </c>
      <c r="I4697" s="152"/>
      <c r="J4697" s="112" t="b">
        <f>Proc[[#This Row],[Requested]]=Proc[[#This Row],[CurrentParent]]</f>
        <v>1</v>
      </c>
      <c r="K4697" s="112" t="str">
        <f>IF(Proc[[#This Row],[Author]]="Marcela Urrego",VLOOKUP(LEFT(Proc[[#This Row],[Requested]],1),Table3[#All],2,0),VLOOKUP(Proc[[#This Row],[Author]],Table4[],2,0))</f>
        <v>HC</v>
      </c>
      <c r="L4697" s="112" t="s">
        <v>4537</v>
      </c>
      <c r="M4697" s="131">
        <v>45978</v>
      </c>
      <c r="N4697" s="131"/>
      <c r="O4697" s="131"/>
      <c r="P4697" s="132" t="str">
        <f ca="1">IF(Proc[[#This Row],[DaysAgeing]]&gt;5,"yep","on track")</f>
        <v>yep</v>
      </c>
      <c r="Q4697" s="2">
        <f ca="1">IF(Proc[[#This Row],[DateClosed]]="",ABS(NETWORKDAYS(Proc[[#This Row],[DateOpened]],TODAY()))-1,ABS(NETWORKDAYS(Proc[[#This Row],[DateOpened]],Proc[[#This Row],[DateClosed]]))-1)</f>
        <v>99</v>
      </c>
      <c r="R4697" s="132" t="s">
        <v>737</v>
      </c>
      <c r="S4697" s="112"/>
      <c r="T4697" s="153">
        <v>4696</v>
      </c>
    </row>
    <row r="4698" spans="1:20" hidden="1">
      <c r="A4698" s="111" t="s">
        <v>4816</v>
      </c>
      <c r="B4698" s="112" t="str">
        <f>IFERROR(VLOOKUP(Proc[[#This Row],[App]],Table2[],3,0),"open")</f>
        <v>ok</v>
      </c>
      <c r="C4698" s="111" t="s">
        <v>369</v>
      </c>
      <c r="D4698" s="152" t="s">
        <v>9685</v>
      </c>
      <c r="E4698" s="152" t="s">
        <v>4127</v>
      </c>
      <c r="F4698" s="112" t="s">
        <v>4127</v>
      </c>
      <c r="G4698" s="111" t="s">
        <v>400</v>
      </c>
      <c r="H4698" s="112" t="str">
        <f>IF(Proc[[#This Row],[type]]="LFF (MDG-F)",MID(Proc[[#This Row],[Obj]],13,10),"")</f>
        <v/>
      </c>
      <c r="I4698" s="152"/>
      <c r="J4698" s="112" t="b">
        <f>Proc[[#This Row],[Requested]]=Proc[[#This Row],[CurrentParent]]</f>
        <v>1</v>
      </c>
      <c r="K4698" s="112" t="str">
        <f>IF(Proc[[#This Row],[Author]]="Marcela Urrego",VLOOKUP(LEFT(Proc[[#This Row],[Requested]],1),Table3[#All],2,0),VLOOKUP(Proc[[#This Row],[Author]],Table4[],2,0))</f>
        <v>HC</v>
      </c>
      <c r="L4698" s="112" t="s">
        <v>4537</v>
      </c>
      <c r="M4698" s="131">
        <v>45978</v>
      </c>
      <c r="N4698" s="131"/>
      <c r="O4698" s="131"/>
      <c r="P4698" s="132" t="str">
        <f ca="1">IF(Proc[[#This Row],[DaysAgeing]]&gt;5,"yep","on track")</f>
        <v>yep</v>
      </c>
      <c r="Q4698" s="2">
        <f ca="1">IF(Proc[[#This Row],[DateClosed]]="",ABS(NETWORKDAYS(Proc[[#This Row],[DateOpened]],TODAY()))-1,ABS(NETWORKDAYS(Proc[[#This Row],[DateOpened]],Proc[[#This Row],[DateClosed]]))-1)</f>
        <v>99</v>
      </c>
      <c r="R4698" s="132" t="s">
        <v>737</v>
      </c>
      <c r="S4698" s="112"/>
      <c r="T4698" s="153">
        <v>4697</v>
      </c>
    </row>
    <row r="4699" spans="1:20" hidden="1">
      <c r="A4699" s="111" t="s">
        <v>4816</v>
      </c>
      <c r="B4699" s="112" t="str">
        <f>IFERROR(VLOOKUP(Proc[[#This Row],[App]],Table2[],3,0),"open")</f>
        <v>ok</v>
      </c>
      <c r="C4699" s="111" t="s">
        <v>369</v>
      </c>
      <c r="D4699" s="152" t="s">
        <v>9686</v>
      </c>
      <c r="E4699" s="152" t="s">
        <v>4845</v>
      </c>
      <c r="F4699" s="112" t="s">
        <v>4845</v>
      </c>
      <c r="G4699" s="111" t="s">
        <v>400</v>
      </c>
      <c r="H4699" s="112" t="str">
        <f>IF(Proc[[#This Row],[type]]="LFF (MDG-F)",MID(Proc[[#This Row],[Obj]],13,10),"")</f>
        <v/>
      </c>
      <c r="I4699" s="152"/>
      <c r="J4699" s="112" t="b">
        <f>Proc[[#This Row],[Requested]]=Proc[[#This Row],[CurrentParent]]</f>
        <v>1</v>
      </c>
      <c r="K4699" s="112" t="str">
        <f>IF(Proc[[#This Row],[Author]]="Marcela Urrego",VLOOKUP(LEFT(Proc[[#This Row],[Requested]],1),Table3[#All],2,0),VLOOKUP(Proc[[#This Row],[Author]],Table4[],2,0))</f>
        <v>HC</v>
      </c>
      <c r="L4699" s="112" t="s">
        <v>4537</v>
      </c>
      <c r="M4699" s="131">
        <v>45978</v>
      </c>
      <c r="N4699" s="131"/>
      <c r="O4699" s="131"/>
      <c r="P4699" s="132" t="str">
        <f ca="1">IF(Proc[[#This Row],[DaysAgeing]]&gt;5,"yep","on track")</f>
        <v>yep</v>
      </c>
      <c r="Q4699" s="2">
        <f ca="1">IF(Proc[[#This Row],[DateClosed]]="",ABS(NETWORKDAYS(Proc[[#This Row],[DateOpened]],TODAY()))-1,ABS(NETWORKDAYS(Proc[[#This Row],[DateOpened]],Proc[[#This Row],[DateClosed]]))-1)</f>
        <v>99</v>
      </c>
      <c r="R4699" s="132" t="s">
        <v>737</v>
      </c>
      <c r="S4699" s="112"/>
      <c r="T4699" s="153">
        <v>4698</v>
      </c>
    </row>
    <row r="4700" spans="1:20" hidden="1">
      <c r="A4700" t="s">
        <v>4817</v>
      </c>
      <c r="B4700" s="112" t="str">
        <f>IFERROR(VLOOKUP(Proc[[#This Row],[App]],Table2[],3,0),"open")</f>
        <v>ok</v>
      </c>
      <c r="C4700" s="111" t="s">
        <v>369</v>
      </c>
      <c r="D4700" s="152" t="s">
        <v>9687</v>
      </c>
      <c r="E4700" s="152" t="s">
        <v>4818</v>
      </c>
      <c r="F4700" s="112" t="s">
        <v>4818</v>
      </c>
      <c r="G4700" t="s">
        <v>400</v>
      </c>
      <c r="H4700" s="112" t="str">
        <f>IF(Proc[[#This Row],[type]]="LFF (MDG-F)",MID(Proc[[#This Row],[Obj]],13,10),"")</f>
        <v/>
      </c>
      <c r="I4700" s="152"/>
      <c r="J4700" s="112" t="b">
        <f>Proc[[#This Row],[Requested]]=Proc[[#This Row],[CurrentParent]]</f>
        <v>1</v>
      </c>
      <c r="K4700" s="112" t="str">
        <f>IF(Proc[[#This Row],[Author]]="Marcela Urrego",VLOOKUP(LEFT(Proc[[#This Row],[Requested]],1),Table3[#All],2,0),VLOOKUP(Proc[[#This Row],[Author]],Table4[],2,0))</f>
        <v>HC</v>
      </c>
      <c r="L4700" s="112" t="s">
        <v>4537</v>
      </c>
      <c r="M4700" s="131">
        <v>45978</v>
      </c>
      <c r="N4700" s="131"/>
      <c r="O4700" s="131"/>
      <c r="P4700" s="132" t="str">
        <f ca="1">IF(Proc[[#This Row],[DaysAgeing]]&gt;5,"yep","on track")</f>
        <v>yep</v>
      </c>
      <c r="Q4700" s="2">
        <f ca="1">IF(Proc[[#This Row],[DateClosed]]="",ABS(NETWORKDAYS(Proc[[#This Row],[DateOpened]],TODAY()))-1,ABS(NETWORKDAYS(Proc[[#This Row],[DateOpened]],Proc[[#This Row],[DateClosed]]))-1)</f>
        <v>99</v>
      </c>
      <c r="R4700" s="132" t="s">
        <v>483</v>
      </c>
      <c r="S4700" s="112"/>
      <c r="T4700" s="153">
        <v>4699</v>
      </c>
    </row>
    <row r="4701" spans="1:20" hidden="1">
      <c r="A4701" t="s">
        <v>4819</v>
      </c>
      <c r="B4701" s="112" t="str">
        <f>IFERROR(VLOOKUP(Proc[[#This Row],[App]],Table2[],3,0),"open")</f>
        <v>ok</v>
      </c>
      <c r="C4701" s="111" t="s">
        <v>369</v>
      </c>
      <c r="D4701" s="152" t="s">
        <v>9688</v>
      </c>
      <c r="E4701" s="152" t="s">
        <v>2264</v>
      </c>
      <c r="F4701" s="112" t="s">
        <v>2264</v>
      </c>
      <c r="G4701" s="111" t="s">
        <v>400</v>
      </c>
      <c r="H4701" s="112" t="str">
        <f>IF(Proc[[#This Row],[type]]="LFF (MDG-F)",MID(Proc[[#This Row],[Obj]],13,10),"")</f>
        <v/>
      </c>
      <c r="I4701" s="152"/>
      <c r="J4701" s="112" t="b">
        <f>Proc[[#This Row],[Requested]]=Proc[[#This Row],[CurrentParent]]</f>
        <v>1</v>
      </c>
      <c r="K4701" s="112" t="str">
        <f>IF(Proc[[#This Row],[Author]]="Marcela Urrego",VLOOKUP(LEFT(Proc[[#This Row],[Requested]],1),Table3[#All],2,0),VLOOKUP(Proc[[#This Row],[Author]],Table4[],2,0))</f>
        <v>HC</v>
      </c>
      <c r="L4701" s="112" t="s">
        <v>4537</v>
      </c>
      <c r="M4701" s="131">
        <v>45979</v>
      </c>
      <c r="N4701" s="131"/>
      <c r="O4701" s="131"/>
      <c r="P4701" s="132" t="str">
        <f ca="1">IF(Proc[[#This Row],[DaysAgeing]]&gt;5,"yep","on track")</f>
        <v>yep</v>
      </c>
      <c r="Q4701" s="2">
        <f ca="1">IF(Proc[[#This Row],[DateClosed]]="",ABS(NETWORKDAYS(Proc[[#This Row],[DateOpened]],TODAY()))-1,ABS(NETWORKDAYS(Proc[[#This Row],[DateOpened]],Proc[[#This Row],[DateClosed]]))-1)</f>
        <v>98</v>
      </c>
      <c r="R4701" s="140" t="s">
        <v>483</v>
      </c>
      <c r="S4701" s="153"/>
      <c r="T4701" s="153">
        <v>4700</v>
      </c>
    </row>
    <row r="4702" spans="1:20" hidden="1">
      <c r="A4702" t="s">
        <v>4819</v>
      </c>
      <c r="B4702" s="112" t="str">
        <f>IFERROR(VLOOKUP(Proc[[#This Row],[App]],Table2[],3,0),"open")</f>
        <v>ok</v>
      </c>
      <c r="C4702" s="111" t="s">
        <v>369</v>
      </c>
      <c r="D4702" s="152" t="s">
        <v>9689</v>
      </c>
      <c r="E4702" s="152" t="s">
        <v>2264</v>
      </c>
      <c r="F4702" s="112" t="s">
        <v>2264</v>
      </c>
      <c r="G4702" s="111" t="s">
        <v>400</v>
      </c>
      <c r="H4702" s="112" t="str">
        <f>IF(Proc[[#This Row],[type]]="LFF (MDG-F)",MID(Proc[[#This Row],[Obj]],13,10),"")</f>
        <v/>
      </c>
      <c r="I4702" s="152"/>
      <c r="J4702" s="112" t="b">
        <f>Proc[[#This Row],[Requested]]=Proc[[#This Row],[CurrentParent]]</f>
        <v>1</v>
      </c>
      <c r="K4702" s="112" t="str">
        <f>IF(Proc[[#This Row],[Author]]="Marcela Urrego",VLOOKUP(LEFT(Proc[[#This Row],[Requested]],1),Table3[#All],2,0),VLOOKUP(Proc[[#This Row],[Author]],Table4[],2,0))</f>
        <v>HC</v>
      </c>
      <c r="L4702" s="112" t="s">
        <v>4537</v>
      </c>
      <c r="M4702" s="131">
        <v>45979</v>
      </c>
      <c r="N4702" s="131"/>
      <c r="O4702" s="131"/>
      <c r="P4702" s="132" t="str">
        <f ca="1">IF(Proc[[#This Row],[DaysAgeing]]&gt;5,"yep","on track")</f>
        <v>yep</v>
      </c>
      <c r="Q4702" s="2">
        <f ca="1">IF(Proc[[#This Row],[DateClosed]]="",ABS(NETWORKDAYS(Proc[[#This Row],[DateOpened]],TODAY()))-1,ABS(NETWORKDAYS(Proc[[#This Row],[DateOpened]],Proc[[#This Row],[DateClosed]]))-1)</f>
        <v>98</v>
      </c>
      <c r="R4702" s="132" t="s">
        <v>483</v>
      </c>
      <c r="S4702" s="112"/>
      <c r="T4702" s="153">
        <v>4701</v>
      </c>
    </row>
    <row r="4703" spans="1:20" hidden="1">
      <c r="A4703" t="s">
        <v>4820</v>
      </c>
      <c r="B4703" s="112" t="str">
        <f>IFERROR(VLOOKUP(Proc[[#This Row],[App]],Table2[],3,0),"open")</f>
        <v>ok</v>
      </c>
      <c r="C4703" s="111" t="s">
        <v>369</v>
      </c>
      <c r="D4703" s="152" t="s">
        <v>9690</v>
      </c>
      <c r="E4703" s="152" t="s">
        <v>1690</v>
      </c>
      <c r="F4703" s="112" t="s">
        <v>1690</v>
      </c>
      <c r="G4703" s="111" t="s">
        <v>400</v>
      </c>
      <c r="H4703" s="112" t="str">
        <f>IF(Proc[[#This Row],[type]]="LFF (MDG-F)",MID(Proc[[#This Row],[Obj]],13,10),"")</f>
        <v/>
      </c>
      <c r="I4703" s="152"/>
      <c r="J4703" s="112" t="b">
        <f>Proc[[#This Row],[Requested]]=Proc[[#This Row],[CurrentParent]]</f>
        <v>1</v>
      </c>
      <c r="K4703" s="112" t="str">
        <f>IF(Proc[[#This Row],[Author]]="Marcela Urrego",VLOOKUP(LEFT(Proc[[#This Row],[Requested]],1),Table3[#All],2,0),VLOOKUP(Proc[[#This Row],[Author]],Table4[],2,0))</f>
        <v>HC</v>
      </c>
      <c r="L4703" s="112" t="s">
        <v>4537</v>
      </c>
      <c r="M4703" s="131">
        <v>45979</v>
      </c>
      <c r="N4703" s="131"/>
      <c r="O4703" s="131"/>
      <c r="P4703" s="132" t="str">
        <f ca="1">IF(Proc[[#This Row],[DaysAgeing]]&gt;5,"yep","on track")</f>
        <v>yep</v>
      </c>
      <c r="Q4703" s="2">
        <f ca="1">IF(Proc[[#This Row],[DateClosed]]="",ABS(NETWORKDAYS(Proc[[#This Row],[DateOpened]],TODAY()))-1,ABS(NETWORKDAYS(Proc[[#This Row],[DateOpened]],Proc[[#This Row],[DateClosed]]))-1)</f>
        <v>98</v>
      </c>
      <c r="R4703" s="132" t="s">
        <v>477</v>
      </c>
      <c r="S4703" s="112"/>
      <c r="T4703" s="153">
        <v>4702</v>
      </c>
    </row>
    <row r="4704" spans="1:20" hidden="1">
      <c r="A4704" t="s">
        <v>4821</v>
      </c>
      <c r="B4704" s="153" t="str">
        <f>IFERROR(VLOOKUP(Proc[[#This Row],[App]],Table2[],3,0),"open")</f>
        <v>ok</v>
      </c>
      <c r="C4704" s="111" t="s">
        <v>369</v>
      </c>
      <c r="D4704" s="152" t="s">
        <v>4822</v>
      </c>
      <c r="E4704" s="152" t="s">
        <v>1690</v>
      </c>
      <c r="F4704" s="153" t="s">
        <v>1690</v>
      </c>
      <c r="G4704" s="111" t="s">
        <v>400</v>
      </c>
      <c r="H4704" s="112" t="str">
        <f>IF(Proc[[#This Row],[type]]="LFF (MDG-F)",MID(Proc[[#This Row],[Obj]],13,10),"")</f>
        <v/>
      </c>
      <c r="I4704" s="152"/>
      <c r="J4704" s="112" t="b">
        <f>Proc[[#This Row],[Requested]]=Proc[[#This Row],[CurrentParent]]</f>
        <v>1</v>
      </c>
      <c r="K4704" s="153" t="str">
        <f>IF(Proc[[#This Row],[Author]]="Marcela Urrego",VLOOKUP(LEFT(Proc[[#This Row],[Requested]],1),Table3[#All],2,0),VLOOKUP(Proc[[#This Row],[Author]],Table4[],2,0))</f>
        <v>HC</v>
      </c>
      <c r="L4704" s="112" t="s">
        <v>4537</v>
      </c>
      <c r="M4704" s="131">
        <v>45979</v>
      </c>
      <c r="N4704" s="131"/>
      <c r="O4704" s="131"/>
      <c r="P4704" s="132" t="str">
        <f ca="1">IF(Proc[[#This Row],[DaysAgeing]]&gt;5,"yep","on track")</f>
        <v>yep</v>
      </c>
      <c r="Q4704" s="2">
        <f ca="1">IF(Proc[[#This Row],[DateClosed]]="",ABS(NETWORKDAYS(Proc[[#This Row],[DateOpened]],TODAY()))-1,ABS(NETWORKDAYS(Proc[[#This Row],[DateOpened]],Proc[[#This Row],[DateClosed]]))-1)</f>
        <v>98</v>
      </c>
      <c r="R4704" s="132" t="s">
        <v>477</v>
      </c>
      <c r="S4704" s="112"/>
      <c r="T4704" s="153">
        <v>4703</v>
      </c>
    </row>
    <row r="4705" spans="1:20" hidden="1">
      <c r="A4705" t="s">
        <v>4824</v>
      </c>
      <c r="B4705" s="153" t="str">
        <f>IFERROR(VLOOKUP(Proc[[#This Row],[App]],Table2[],3,0),"open")</f>
        <v>ok</v>
      </c>
      <c r="C4705" s="111" t="s">
        <v>369</v>
      </c>
      <c r="D4705" s="152" t="s">
        <v>4823</v>
      </c>
      <c r="E4705" s="152" t="s">
        <v>1690</v>
      </c>
      <c r="F4705" s="112" t="s">
        <v>1690</v>
      </c>
      <c r="G4705" s="111" t="s">
        <v>400</v>
      </c>
      <c r="H4705" s="112" t="str">
        <f>IF(Proc[[#This Row],[type]]="LFF (MDG-F)",MID(Proc[[#This Row],[Obj]],13,10),"")</f>
        <v/>
      </c>
      <c r="I4705" s="152"/>
      <c r="J4705" s="112" t="b">
        <f>Proc[[#This Row],[Requested]]=Proc[[#This Row],[CurrentParent]]</f>
        <v>1</v>
      </c>
      <c r="K4705" s="153" t="str">
        <f>IF(Proc[[#This Row],[Author]]="Marcela Urrego",VLOOKUP(LEFT(Proc[[#This Row],[Requested]],1),Table3[#All],2,0),VLOOKUP(Proc[[#This Row],[Author]],Table4[],2,0))</f>
        <v>HC</v>
      </c>
      <c r="L4705" s="112" t="s">
        <v>4537</v>
      </c>
      <c r="M4705" s="131">
        <v>45979</v>
      </c>
      <c r="N4705" s="131"/>
      <c r="O4705" s="131"/>
      <c r="P4705" s="132" t="str">
        <f ca="1">IF(Proc[[#This Row],[DaysAgeing]]&gt;5,"yep","on track")</f>
        <v>yep</v>
      </c>
      <c r="Q4705" s="2">
        <f ca="1">IF(Proc[[#This Row],[DateClosed]]="",ABS(NETWORKDAYS(Proc[[#This Row],[DateOpened]],TODAY()))-1,ABS(NETWORKDAYS(Proc[[#This Row],[DateOpened]],Proc[[#This Row],[DateClosed]]))-1)</f>
        <v>98</v>
      </c>
      <c r="R4705" s="132" t="s">
        <v>477</v>
      </c>
      <c r="S4705" s="112"/>
      <c r="T4705" s="153">
        <v>4704</v>
      </c>
    </row>
    <row r="4706" spans="1:20" hidden="1">
      <c r="A4706" t="s">
        <v>4826</v>
      </c>
      <c r="B4706" s="112" t="str">
        <f>IFERROR(VLOOKUP(Proc[[#This Row],[App]],Table2[],3,0),"open")</f>
        <v>ok</v>
      </c>
      <c r="C4706" s="111" t="s">
        <v>369</v>
      </c>
      <c r="D4706" s="152" t="s">
        <v>4825</v>
      </c>
      <c r="E4706" s="152" t="s">
        <v>1690</v>
      </c>
      <c r="F4706" s="112" t="s">
        <v>1690</v>
      </c>
      <c r="G4706" s="111" t="s">
        <v>400</v>
      </c>
      <c r="H4706" s="112" t="str">
        <f>IF(Proc[[#This Row],[type]]="LFF (MDG-F)",MID(Proc[[#This Row],[Obj]],13,10),"")</f>
        <v/>
      </c>
      <c r="I4706" s="152"/>
      <c r="J4706" s="112" t="b">
        <f>Proc[[#This Row],[Requested]]=Proc[[#This Row],[CurrentParent]]</f>
        <v>1</v>
      </c>
      <c r="K4706" s="112" t="str">
        <f>IF(Proc[[#This Row],[Author]]="Marcela Urrego",VLOOKUP(LEFT(Proc[[#This Row],[Requested]],1),Table3[#All],2,0),VLOOKUP(Proc[[#This Row],[Author]],Table4[],2,0))</f>
        <v>HC</v>
      </c>
      <c r="L4706" s="112" t="s">
        <v>4537</v>
      </c>
      <c r="M4706" s="131">
        <v>45979</v>
      </c>
      <c r="N4706" s="131"/>
      <c r="O4706" s="131"/>
      <c r="P4706" s="132" t="str">
        <f ca="1">IF(Proc[[#This Row],[DaysAgeing]]&gt;5,"yep","on track")</f>
        <v>yep</v>
      </c>
      <c r="Q4706" s="2">
        <f ca="1">IF(Proc[[#This Row],[DateClosed]]="",ABS(NETWORKDAYS(Proc[[#This Row],[DateOpened]],TODAY()))-1,ABS(NETWORKDAYS(Proc[[#This Row],[DateOpened]],Proc[[#This Row],[DateClosed]]))-1)</f>
        <v>98</v>
      </c>
      <c r="R4706" s="140" t="s">
        <v>477</v>
      </c>
      <c r="S4706" s="153"/>
      <c r="T4706" s="153">
        <v>4705</v>
      </c>
    </row>
    <row r="4707" spans="1:20" hidden="1">
      <c r="A4707" t="s">
        <v>4827</v>
      </c>
      <c r="B4707" s="153" t="str">
        <f>IFERROR(VLOOKUP(Proc[[#This Row],[App]],Table2[],3,0),"open")</f>
        <v>ok</v>
      </c>
      <c r="C4707" s="111" t="s">
        <v>369</v>
      </c>
      <c r="D4707" s="152" t="s">
        <v>4828</v>
      </c>
      <c r="E4707" s="152" t="s">
        <v>1690</v>
      </c>
      <c r="F4707" s="112" t="s">
        <v>1690</v>
      </c>
      <c r="G4707" s="111" t="s">
        <v>400</v>
      </c>
      <c r="H4707" s="112" t="str">
        <f>IF(Proc[[#This Row],[type]]="LFF (MDG-F)",MID(Proc[[#This Row],[Obj]],13,10),"")</f>
        <v/>
      </c>
      <c r="I4707" s="152"/>
      <c r="J4707" s="112" t="b">
        <f>Proc[[#This Row],[Requested]]=Proc[[#This Row],[CurrentParent]]</f>
        <v>1</v>
      </c>
      <c r="K4707" s="153" t="str">
        <f>IF(Proc[[#This Row],[Author]]="Marcela Urrego",VLOOKUP(LEFT(Proc[[#This Row],[Requested]],1),Table3[#All],2,0),VLOOKUP(Proc[[#This Row],[Author]],Table4[],2,0))</f>
        <v>HC</v>
      </c>
      <c r="L4707" s="112" t="s">
        <v>4537</v>
      </c>
      <c r="M4707" s="131">
        <v>45979</v>
      </c>
      <c r="N4707" s="131"/>
      <c r="O4707" s="131"/>
      <c r="P4707" s="132" t="str">
        <f ca="1">IF(Proc[[#This Row],[DaysAgeing]]&gt;5,"yep","on track")</f>
        <v>yep</v>
      </c>
      <c r="Q4707" s="2">
        <f ca="1">IF(Proc[[#This Row],[DateClosed]]="",ABS(NETWORKDAYS(Proc[[#This Row],[DateOpened]],TODAY()))-1,ABS(NETWORKDAYS(Proc[[#This Row],[DateOpened]],Proc[[#This Row],[DateClosed]]))-1)</f>
        <v>98</v>
      </c>
      <c r="R4707" s="132" t="s">
        <v>477</v>
      </c>
      <c r="S4707" s="112"/>
      <c r="T4707" s="153">
        <v>4706</v>
      </c>
    </row>
    <row r="4708" spans="1:20" hidden="1">
      <c r="A4708" t="s">
        <v>4830</v>
      </c>
      <c r="B4708" s="112" t="str">
        <f>IFERROR(VLOOKUP(Proc[[#This Row],[App]],Table2[],3,0),"open")</f>
        <v>ok</v>
      </c>
      <c r="C4708" s="111" t="s">
        <v>369</v>
      </c>
      <c r="D4708" s="152" t="s">
        <v>4829</v>
      </c>
      <c r="E4708" s="152" t="s">
        <v>1690</v>
      </c>
      <c r="F4708" s="112" t="s">
        <v>1690</v>
      </c>
      <c r="G4708" s="111" t="s">
        <v>400</v>
      </c>
      <c r="H4708" s="112" t="str">
        <f>IF(Proc[[#This Row],[type]]="LFF (MDG-F)",MID(Proc[[#This Row],[Obj]],13,10),"")</f>
        <v/>
      </c>
      <c r="I4708" s="152"/>
      <c r="J4708" s="112" t="b">
        <f>Proc[[#This Row],[Requested]]=Proc[[#This Row],[CurrentParent]]</f>
        <v>1</v>
      </c>
      <c r="K4708" s="112" t="str">
        <f>IF(Proc[[#This Row],[Author]]="Marcela Urrego",VLOOKUP(LEFT(Proc[[#This Row],[Requested]],1),Table3[#All],2,0),VLOOKUP(Proc[[#This Row],[Author]],Table4[],2,0))</f>
        <v>HC</v>
      </c>
      <c r="L4708" s="112" t="s">
        <v>4537</v>
      </c>
      <c r="M4708" s="131">
        <v>45979</v>
      </c>
      <c r="N4708" s="131"/>
      <c r="O4708" s="131"/>
      <c r="P4708" s="132" t="str">
        <f ca="1">IF(Proc[[#This Row],[DaysAgeing]]&gt;5,"yep","on track")</f>
        <v>yep</v>
      </c>
      <c r="Q4708" s="2">
        <f ca="1">IF(Proc[[#This Row],[DateClosed]]="",ABS(NETWORKDAYS(Proc[[#This Row],[DateOpened]],TODAY()))-1,ABS(NETWORKDAYS(Proc[[#This Row],[DateOpened]],Proc[[#This Row],[DateClosed]]))-1)</f>
        <v>98</v>
      </c>
      <c r="R4708" s="132" t="s">
        <v>477</v>
      </c>
      <c r="S4708" s="112"/>
      <c r="T4708" s="153">
        <v>4707</v>
      </c>
    </row>
    <row r="4709" spans="1:20" hidden="1">
      <c r="A4709" t="s">
        <v>4832</v>
      </c>
      <c r="B4709" s="112" t="str">
        <f>IFERROR(VLOOKUP(Proc[[#This Row],[App]],Table2[],3,0),"open")</f>
        <v>ok</v>
      </c>
      <c r="C4709" s="111" t="s">
        <v>369</v>
      </c>
      <c r="D4709" s="152" t="s">
        <v>4831</v>
      </c>
      <c r="E4709" s="152" t="s">
        <v>1690</v>
      </c>
      <c r="F4709" s="112" t="s">
        <v>1690</v>
      </c>
      <c r="G4709" s="111" t="s">
        <v>400</v>
      </c>
      <c r="H4709" s="112" t="str">
        <f>IF(Proc[[#This Row],[type]]="LFF (MDG-F)",MID(Proc[[#This Row],[Obj]],13,10),"")</f>
        <v/>
      </c>
      <c r="I4709" s="152"/>
      <c r="J4709" s="112" t="b">
        <f>Proc[[#This Row],[Requested]]=Proc[[#This Row],[CurrentParent]]</f>
        <v>1</v>
      </c>
      <c r="K4709" s="112" t="str">
        <f>IF(Proc[[#This Row],[Author]]="Marcela Urrego",VLOOKUP(LEFT(Proc[[#This Row],[Requested]],1),Table3[#All],2,0),VLOOKUP(Proc[[#This Row],[Author]],Table4[],2,0))</f>
        <v>HC</v>
      </c>
      <c r="L4709" s="112" t="s">
        <v>4537</v>
      </c>
      <c r="M4709" s="131">
        <v>45979</v>
      </c>
      <c r="N4709" s="131"/>
      <c r="O4709" s="131"/>
      <c r="P4709" s="132" t="str">
        <f ca="1">IF(Proc[[#This Row],[DaysAgeing]]&gt;5,"yep","on track")</f>
        <v>yep</v>
      </c>
      <c r="Q4709" s="2">
        <f ca="1">IF(Proc[[#This Row],[DateClosed]]="",ABS(NETWORKDAYS(Proc[[#This Row],[DateOpened]],TODAY()))-1,ABS(NETWORKDAYS(Proc[[#This Row],[DateOpened]],Proc[[#This Row],[DateClosed]]))-1)</f>
        <v>98</v>
      </c>
      <c r="R4709" s="132" t="s">
        <v>477</v>
      </c>
      <c r="S4709" s="112"/>
      <c r="T4709" s="153">
        <v>4708</v>
      </c>
    </row>
    <row r="4710" spans="1:20" hidden="1">
      <c r="A4710" t="s">
        <v>4833</v>
      </c>
      <c r="B4710" s="112" t="str">
        <f>IFERROR(VLOOKUP(Proc[[#This Row],[App]],Table2[],3,0),"open")</f>
        <v>ok</v>
      </c>
      <c r="C4710" s="111" t="s">
        <v>369</v>
      </c>
      <c r="D4710" s="152" t="s">
        <v>4834</v>
      </c>
      <c r="E4710" s="152" t="s">
        <v>1690</v>
      </c>
      <c r="F4710" s="112" t="s">
        <v>1690</v>
      </c>
      <c r="G4710" s="111" t="s">
        <v>400</v>
      </c>
      <c r="H4710" s="112" t="str">
        <f>IF(Proc[[#This Row],[type]]="LFF (MDG-F)",MID(Proc[[#This Row],[Obj]],13,10),"")</f>
        <v/>
      </c>
      <c r="I4710" s="152"/>
      <c r="J4710" s="112" t="b">
        <f>Proc[[#This Row],[Requested]]=Proc[[#This Row],[CurrentParent]]</f>
        <v>1</v>
      </c>
      <c r="K4710" s="112" t="str">
        <f>IF(Proc[[#This Row],[Author]]="Marcela Urrego",VLOOKUP(LEFT(Proc[[#This Row],[Requested]],1),Table3[#All],2,0),VLOOKUP(Proc[[#This Row],[Author]],Table4[],2,0))</f>
        <v>HC</v>
      </c>
      <c r="L4710" s="112" t="s">
        <v>4537</v>
      </c>
      <c r="M4710" s="131">
        <v>45979</v>
      </c>
      <c r="N4710" s="131"/>
      <c r="O4710" s="131"/>
      <c r="P4710" s="132" t="str">
        <f ca="1">IF(Proc[[#This Row],[DaysAgeing]]&gt;5,"yep","on track")</f>
        <v>yep</v>
      </c>
      <c r="Q4710" s="2">
        <f ca="1">IF(Proc[[#This Row],[DateClosed]]="",ABS(NETWORKDAYS(Proc[[#This Row],[DateOpened]],TODAY()))-1,ABS(NETWORKDAYS(Proc[[#This Row],[DateOpened]],Proc[[#This Row],[DateClosed]]))-1)</f>
        <v>98</v>
      </c>
      <c r="R4710" s="132" t="s">
        <v>477</v>
      </c>
      <c r="S4710" s="112"/>
      <c r="T4710" s="153">
        <v>4709</v>
      </c>
    </row>
    <row r="4711" spans="1:20" hidden="1">
      <c r="A4711" t="s">
        <v>4836</v>
      </c>
      <c r="B4711" s="153" t="str">
        <f>IFERROR(VLOOKUP(Proc[[#This Row],[App]],Table2[],3,0),"open")</f>
        <v>ok</v>
      </c>
      <c r="C4711" s="111" t="s">
        <v>369</v>
      </c>
      <c r="D4711" s="152" t="s">
        <v>4835</v>
      </c>
      <c r="E4711" s="152" t="s">
        <v>1690</v>
      </c>
      <c r="F4711" s="153" t="s">
        <v>1690</v>
      </c>
      <c r="G4711" s="111" t="s">
        <v>400</v>
      </c>
      <c r="H4711" s="112" t="str">
        <f>IF(Proc[[#This Row],[type]]="LFF (MDG-F)",MID(Proc[[#This Row],[Obj]],13,10),"")</f>
        <v/>
      </c>
      <c r="I4711" s="152"/>
      <c r="J4711" s="112" t="b">
        <f>Proc[[#This Row],[Requested]]=Proc[[#This Row],[CurrentParent]]</f>
        <v>1</v>
      </c>
      <c r="K4711" s="153" t="str">
        <f>IF(Proc[[#This Row],[Author]]="Marcela Urrego",VLOOKUP(LEFT(Proc[[#This Row],[Requested]],1),Table3[#All],2,0),VLOOKUP(Proc[[#This Row],[Author]],Table4[],2,0))</f>
        <v>HC</v>
      </c>
      <c r="L4711" s="112" t="s">
        <v>4537</v>
      </c>
      <c r="M4711" s="131">
        <v>45979</v>
      </c>
      <c r="N4711" s="131"/>
      <c r="O4711" s="131"/>
      <c r="P4711" s="132" t="str">
        <f ca="1">IF(Proc[[#This Row],[DaysAgeing]]&gt;5,"yep","on track")</f>
        <v>yep</v>
      </c>
      <c r="Q4711" s="2">
        <f ca="1">IF(Proc[[#This Row],[DateClosed]]="",ABS(NETWORKDAYS(Proc[[#This Row],[DateOpened]],TODAY()))-1,ABS(NETWORKDAYS(Proc[[#This Row],[DateOpened]],Proc[[#This Row],[DateClosed]]))-1)</f>
        <v>98</v>
      </c>
      <c r="R4711" s="140" t="s">
        <v>477</v>
      </c>
      <c r="S4711" s="112"/>
      <c r="T4711" s="153">
        <v>4710</v>
      </c>
    </row>
    <row r="4712" spans="1:20" hidden="1">
      <c r="A4712" t="s">
        <v>4837</v>
      </c>
      <c r="B4712" s="153" t="str">
        <f>IFERROR(VLOOKUP(Proc[[#This Row],[App]],Table2[],3,0),"open")</f>
        <v>ok</v>
      </c>
      <c r="C4712" s="111" t="s">
        <v>369</v>
      </c>
      <c r="D4712" s="152" t="s">
        <v>9691</v>
      </c>
      <c r="E4712" s="152" t="s">
        <v>4838</v>
      </c>
      <c r="F4712" s="153" t="s">
        <v>4838</v>
      </c>
      <c r="G4712" s="111" t="s">
        <v>400</v>
      </c>
      <c r="H4712" s="112" t="str">
        <f>IF(Proc[[#This Row],[type]]="LFF (MDG-F)",MID(Proc[[#This Row],[Obj]],13,10),"")</f>
        <v/>
      </c>
      <c r="I4712" s="152"/>
      <c r="J4712" s="112" t="b">
        <f>Proc[[#This Row],[Requested]]=Proc[[#This Row],[CurrentParent]]</f>
        <v>1</v>
      </c>
      <c r="K4712" s="153" t="str">
        <f>IF(Proc[[#This Row],[Author]]="Marcela Urrego",VLOOKUP(LEFT(Proc[[#This Row],[Requested]],1),Table3[#All],2,0),VLOOKUP(Proc[[#This Row],[Author]],Table4[],2,0))</f>
        <v>HC</v>
      </c>
      <c r="L4712" s="112" t="s">
        <v>4537</v>
      </c>
      <c r="M4712" s="131">
        <v>45979</v>
      </c>
      <c r="N4712" s="131"/>
      <c r="O4712" s="131"/>
      <c r="P4712" s="132" t="str">
        <f ca="1">IF(Proc[[#This Row],[DaysAgeing]]&gt;5,"yep","on track")</f>
        <v>yep</v>
      </c>
      <c r="Q4712" s="2">
        <f ca="1">IF(Proc[[#This Row],[DateClosed]]="",ABS(NETWORKDAYS(Proc[[#This Row],[DateOpened]],TODAY()))-1,ABS(NETWORKDAYS(Proc[[#This Row],[DateOpened]],Proc[[#This Row],[DateClosed]]))-1)</f>
        <v>98</v>
      </c>
      <c r="R4712" s="132" t="s">
        <v>477</v>
      </c>
      <c r="S4712" s="112"/>
      <c r="T4712" s="153">
        <v>4711</v>
      </c>
    </row>
    <row r="4713" spans="1:20" hidden="1">
      <c r="A4713" t="s">
        <v>4839</v>
      </c>
      <c r="B4713" s="153" t="str">
        <f>IFERROR(VLOOKUP(Proc[[#This Row],[App]],Table2[],3,0),"open")</f>
        <v>ok</v>
      </c>
      <c r="C4713" s="111" t="s">
        <v>369</v>
      </c>
      <c r="D4713" s="152" t="s">
        <v>9673</v>
      </c>
      <c r="E4713" s="152" t="s">
        <v>4815</v>
      </c>
      <c r="F4713" s="153" t="s">
        <v>4815</v>
      </c>
      <c r="G4713" s="111" t="s">
        <v>400</v>
      </c>
      <c r="H4713" s="112" t="str">
        <f>IF(Proc[[#This Row],[type]]="LFF (MDG-F)",MID(Proc[[#This Row],[Obj]],13,10),"")</f>
        <v/>
      </c>
      <c r="I4713" s="152"/>
      <c r="J4713" s="112" t="b">
        <f>Proc[[#This Row],[Requested]]=Proc[[#This Row],[CurrentParent]]</f>
        <v>1</v>
      </c>
      <c r="K4713" s="153" t="str">
        <f>IF(Proc[[#This Row],[Author]]="Marcela Urrego",VLOOKUP(LEFT(Proc[[#This Row],[Requested]],1),Table3[#All],2,0),VLOOKUP(Proc[[#This Row],[Author]],Table4[],2,0))</f>
        <v>HC</v>
      </c>
      <c r="L4713" s="112" t="s">
        <v>4537</v>
      </c>
      <c r="M4713" s="131">
        <v>45979</v>
      </c>
      <c r="N4713" s="131"/>
      <c r="O4713" s="131"/>
      <c r="P4713" s="132" t="str">
        <f ca="1">IF(Proc[[#This Row],[DaysAgeing]]&gt;5,"yep","on track")</f>
        <v>yep</v>
      </c>
      <c r="Q4713" s="2">
        <f ca="1">IF(Proc[[#This Row],[DateClosed]]="",ABS(NETWORKDAYS(Proc[[#This Row],[DateOpened]],TODAY()))-1,ABS(NETWORKDAYS(Proc[[#This Row],[DateOpened]],Proc[[#This Row],[DateClosed]]))-1)</f>
        <v>98</v>
      </c>
      <c r="R4713" s="132" t="s">
        <v>477</v>
      </c>
      <c r="S4713" s="112"/>
      <c r="T4713" s="153">
        <v>4712</v>
      </c>
    </row>
    <row r="4714" spans="1:20" hidden="1">
      <c r="A4714" t="s">
        <v>4812</v>
      </c>
      <c r="B4714" s="153" t="str">
        <f>IFERROR(VLOOKUP(Proc[[#This Row],[App]],Table2[],3,0),"open")</f>
        <v>ok</v>
      </c>
      <c r="C4714" s="111" t="s">
        <v>369</v>
      </c>
      <c r="D4714" s="152" t="s">
        <v>9674</v>
      </c>
      <c r="E4714" s="152" t="s">
        <v>4846</v>
      </c>
      <c r="F4714" s="112" t="s">
        <v>4846</v>
      </c>
      <c r="G4714" s="111" t="s">
        <v>400</v>
      </c>
      <c r="H4714" s="112" t="str">
        <f>IF(Proc[[#This Row],[type]]="LFF (MDG-F)",MID(Proc[[#This Row],[Obj]],13,10),"")</f>
        <v/>
      </c>
      <c r="I4714" s="152"/>
      <c r="J4714" s="112" t="b">
        <f>Proc[[#This Row],[Requested]]=Proc[[#This Row],[CurrentParent]]</f>
        <v>1</v>
      </c>
      <c r="K4714" s="153" t="str">
        <f>IF(Proc[[#This Row],[Author]]="Marcela Urrego",VLOOKUP(LEFT(Proc[[#This Row],[Requested]],1),Table3[#All],2,0),VLOOKUP(Proc[[#This Row],[Author]],Table4[],2,0))</f>
        <v>HC</v>
      </c>
      <c r="L4714" s="112" t="s">
        <v>4537</v>
      </c>
      <c r="M4714" s="131">
        <v>45979</v>
      </c>
      <c r="N4714" s="131"/>
      <c r="O4714" s="131"/>
      <c r="P4714" s="132" t="str">
        <f ca="1">IF(Proc[[#This Row],[DaysAgeing]]&gt;5,"yep","on track")</f>
        <v>yep</v>
      </c>
      <c r="Q4714" s="2">
        <f ca="1">IF(Proc[[#This Row],[DateClosed]]="",ABS(NETWORKDAYS(Proc[[#This Row],[DateOpened]],TODAY()))-1,ABS(NETWORKDAYS(Proc[[#This Row],[DateOpened]],Proc[[#This Row],[DateClosed]]))-1)</f>
        <v>98</v>
      </c>
      <c r="R4714" s="132" t="s">
        <v>477</v>
      </c>
      <c r="S4714" s="112"/>
      <c r="T4714" s="153">
        <v>4713</v>
      </c>
    </row>
    <row r="4715" spans="1:20" hidden="1">
      <c r="A4715" t="s">
        <v>4854</v>
      </c>
      <c r="B4715" s="112" t="str">
        <f>IFERROR(VLOOKUP(Proc[[#This Row],[App]],Table2[],3,0),"open")</f>
        <v>ok</v>
      </c>
      <c r="C4715" s="111" t="s">
        <v>369</v>
      </c>
      <c r="D4715" s="152" t="s">
        <v>4847</v>
      </c>
      <c r="E4715" s="152" t="s">
        <v>4852</v>
      </c>
      <c r="F4715" s="112" t="s">
        <v>4852</v>
      </c>
      <c r="G4715" t="s">
        <v>400</v>
      </c>
      <c r="H4715" s="112" t="str">
        <f>IF(Proc[[#This Row],[type]]="LFF (MDG-F)",MID(Proc[[#This Row],[Obj]],13,10),"")</f>
        <v/>
      </c>
      <c r="I4715" s="152"/>
      <c r="J4715" s="112" t="b">
        <f>Proc[[#This Row],[Requested]]=Proc[[#This Row],[CurrentParent]]</f>
        <v>1</v>
      </c>
      <c r="K4715" s="112" t="str">
        <f>IF(Proc[[#This Row],[Author]]="Marcela Urrego",VLOOKUP(LEFT(Proc[[#This Row],[Requested]],1),Table3[#All],2,0),VLOOKUP(Proc[[#This Row],[Author]],Table4[],2,0))</f>
        <v>MGF</v>
      </c>
      <c r="L4715" s="112" t="s">
        <v>4537</v>
      </c>
      <c r="M4715" s="132">
        <v>45981</v>
      </c>
      <c r="N4715" s="133"/>
      <c r="O4715" s="133"/>
      <c r="P4715" s="132" t="str">
        <f ca="1">IF(Proc[[#This Row],[DaysAgeing]]&gt;5,"yep","on track")</f>
        <v>yep</v>
      </c>
      <c r="Q4715" s="2">
        <f ca="1">IF(Proc[[#This Row],[DateClosed]]="",ABS(NETWORKDAYS(Proc[[#This Row],[DateOpened]],TODAY()))-1,ABS(NETWORKDAYS(Proc[[#This Row],[DateOpened]],Proc[[#This Row],[DateClosed]]))-1)</f>
        <v>96</v>
      </c>
      <c r="R4715" s="132" t="s">
        <v>514</v>
      </c>
      <c r="S4715" s="112"/>
      <c r="T4715" s="153">
        <v>4714</v>
      </c>
    </row>
    <row r="4716" spans="1:20" hidden="1">
      <c r="A4716" s="111" t="s">
        <v>4854</v>
      </c>
      <c r="B4716" s="112" t="str">
        <f>IFERROR(VLOOKUP(Proc[[#This Row],[App]],Table2[],3,0),"open")</f>
        <v>ok</v>
      </c>
      <c r="C4716" s="111" t="s">
        <v>369</v>
      </c>
      <c r="D4716" s="152" t="s">
        <v>4848</v>
      </c>
      <c r="E4716" s="152" t="s">
        <v>4853</v>
      </c>
      <c r="F4716" s="112" t="s">
        <v>4853</v>
      </c>
      <c r="G4716" s="111" t="s">
        <v>400</v>
      </c>
      <c r="H4716" s="112" t="str">
        <f>IF(Proc[[#This Row],[type]]="LFF (MDG-F)",MID(Proc[[#This Row],[Obj]],13,10),"")</f>
        <v/>
      </c>
      <c r="I4716" s="152"/>
      <c r="J4716" s="112" t="b">
        <f>Proc[[#This Row],[Requested]]=Proc[[#This Row],[CurrentParent]]</f>
        <v>1</v>
      </c>
      <c r="K4716" s="112" t="str">
        <f>IF(Proc[[#This Row],[Author]]="Marcela Urrego",VLOOKUP(LEFT(Proc[[#This Row],[Requested]],1),Table3[#All],2,0),VLOOKUP(Proc[[#This Row],[Author]],Table4[],2,0))</f>
        <v>MGF</v>
      </c>
      <c r="L4716" s="112" t="s">
        <v>4537</v>
      </c>
      <c r="M4716" s="132">
        <v>45981</v>
      </c>
      <c r="N4716" s="133"/>
      <c r="O4716" s="133"/>
      <c r="P4716" s="132" t="str">
        <f ca="1">IF(Proc[[#This Row],[DaysAgeing]]&gt;5,"yep","on track")</f>
        <v>yep</v>
      </c>
      <c r="Q4716" s="2">
        <f ca="1">IF(Proc[[#This Row],[DateClosed]]="",ABS(NETWORKDAYS(Proc[[#This Row],[DateOpened]],TODAY()))-1,ABS(NETWORKDAYS(Proc[[#This Row],[DateOpened]],Proc[[#This Row],[DateClosed]]))-1)</f>
        <v>96</v>
      </c>
      <c r="R4716" s="132" t="s">
        <v>514</v>
      </c>
      <c r="S4716" s="112"/>
      <c r="T4716" s="153">
        <v>4715</v>
      </c>
    </row>
    <row r="4717" spans="1:20" hidden="1">
      <c r="A4717" s="111" t="s">
        <v>4854</v>
      </c>
      <c r="B4717" s="153" t="str">
        <f>IFERROR(VLOOKUP(Proc[[#This Row],[App]],Table2[],3,0),"open")</f>
        <v>ok</v>
      </c>
      <c r="C4717" s="111" t="s">
        <v>369</v>
      </c>
      <c r="D4717" s="152" t="s">
        <v>4849</v>
      </c>
      <c r="E4717" s="152" t="s">
        <v>4852</v>
      </c>
      <c r="F4717" s="112" t="s">
        <v>4852</v>
      </c>
      <c r="G4717" s="111" t="s">
        <v>400</v>
      </c>
      <c r="H4717" s="112" t="str">
        <f>IF(Proc[[#This Row],[type]]="LFF (MDG-F)",MID(Proc[[#This Row],[Obj]],13,10),"")</f>
        <v/>
      </c>
      <c r="I4717" s="152"/>
      <c r="J4717" s="112" t="b">
        <f>Proc[[#This Row],[Requested]]=Proc[[#This Row],[CurrentParent]]</f>
        <v>1</v>
      </c>
      <c r="K4717" s="153" t="str">
        <f>IF(Proc[[#This Row],[Author]]="Marcela Urrego",VLOOKUP(LEFT(Proc[[#This Row],[Requested]],1),Table3[#All],2,0),VLOOKUP(Proc[[#This Row],[Author]],Table4[],2,0))</f>
        <v>MGF</v>
      </c>
      <c r="L4717" s="112" t="s">
        <v>4537</v>
      </c>
      <c r="M4717" s="132">
        <v>45981</v>
      </c>
      <c r="N4717" s="133"/>
      <c r="O4717" s="133"/>
      <c r="P4717" s="132" t="str">
        <f ca="1">IF(Proc[[#This Row],[DaysAgeing]]&gt;5,"yep","on track")</f>
        <v>yep</v>
      </c>
      <c r="Q4717" s="2">
        <f ca="1">IF(Proc[[#This Row],[DateClosed]]="",ABS(NETWORKDAYS(Proc[[#This Row],[DateOpened]],TODAY()))-1,ABS(NETWORKDAYS(Proc[[#This Row],[DateOpened]],Proc[[#This Row],[DateClosed]]))-1)</f>
        <v>96</v>
      </c>
      <c r="R4717" s="132" t="s">
        <v>514</v>
      </c>
      <c r="S4717" s="112"/>
      <c r="T4717" s="153">
        <v>4716</v>
      </c>
    </row>
    <row r="4718" spans="1:20" hidden="1">
      <c r="A4718" s="111" t="s">
        <v>4854</v>
      </c>
      <c r="B4718" s="153" t="str">
        <f>IFERROR(VLOOKUP(Proc[[#This Row],[App]],Table2[],3,0),"open")</f>
        <v>ok</v>
      </c>
      <c r="C4718" s="111" t="s">
        <v>369</v>
      </c>
      <c r="D4718" s="152" t="s">
        <v>4850</v>
      </c>
      <c r="E4718" s="152" t="s">
        <v>4852</v>
      </c>
      <c r="F4718" s="112" t="s">
        <v>4852</v>
      </c>
      <c r="G4718" s="111" t="s">
        <v>400</v>
      </c>
      <c r="H4718" s="112" t="str">
        <f>IF(Proc[[#This Row],[type]]="LFF (MDG-F)",MID(Proc[[#This Row],[Obj]],13,10),"")</f>
        <v/>
      </c>
      <c r="I4718" s="152"/>
      <c r="J4718" s="112" t="b">
        <f>Proc[[#This Row],[Requested]]=Proc[[#This Row],[CurrentParent]]</f>
        <v>1</v>
      </c>
      <c r="K4718" s="153" t="str">
        <f>IF(Proc[[#This Row],[Author]]="Marcela Urrego",VLOOKUP(LEFT(Proc[[#This Row],[Requested]],1),Table3[#All],2,0),VLOOKUP(Proc[[#This Row],[Author]],Table4[],2,0))</f>
        <v>MGF</v>
      </c>
      <c r="L4718" s="112" t="s">
        <v>4537</v>
      </c>
      <c r="M4718" s="132">
        <v>45981</v>
      </c>
      <c r="N4718" s="133"/>
      <c r="O4718" s="133"/>
      <c r="P4718" s="132" t="str">
        <f ca="1">IF(Proc[[#This Row],[DaysAgeing]]&gt;5,"yep","on track")</f>
        <v>yep</v>
      </c>
      <c r="Q4718" s="2">
        <f ca="1">IF(Proc[[#This Row],[DateClosed]]="",ABS(NETWORKDAYS(Proc[[#This Row],[DateOpened]],TODAY()))-1,ABS(NETWORKDAYS(Proc[[#This Row],[DateOpened]],Proc[[#This Row],[DateClosed]]))-1)</f>
        <v>96</v>
      </c>
      <c r="R4718" s="132" t="s">
        <v>514</v>
      </c>
      <c r="S4718" s="112"/>
      <c r="T4718" s="153">
        <v>4717</v>
      </c>
    </row>
    <row r="4719" spans="1:20" hidden="1">
      <c r="A4719" s="111" t="s">
        <v>4854</v>
      </c>
      <c r="B4719" s="112" t="str">
        <f>IFERROR(VLOOKUP(Proc[[#This Row],[App]],Table2[],3,0),"open")</f>
        <v>ok</v>
      </c>
      <c r="C4719" s="111" t="s">
        <v>369</v>
      </c>
      <c r="D4719" s="152" t="s">
        <v>1123</v>
      </c>
      <c r="E4719" s="152" t="s">
        <v>4853</v>
      </c>
      <c r="F4719" s="112" t="s">
        <v>4853</v>
      </c>
      <c r="G4719" s="111" t="s">
        <v>400</v>
      </c>
      <c r="H4719" s="112" t="str">
        <f>IF(Proc[[#This Row],[type]]="LFF (MDG-F)",MID(Proc[[#This Row],[Obj]],13,10),"")</f>
        <v/>
      </c>
      <c r="I4719" s="152"/>
      <c r="J4719" s="112" t="b">
        <f>Proc[[#This Row],[Requested]]=Proc[[#This Row],[CurrentParent]]</f>
        <v>1</v>
      </c>
      <c r="K4719" s="112" t="str">
        <f>IF(Proc[[#This Row],[Author]]="Marcela Urrego",VLOOKUP(LEFT(Proc[[#This Row],[Requested]],1),Table3[#All],2,0),VLOOKUP(Proc[[#This Row],[Author]],Table4[],2,0))</f>
        <v>MGF</v>
      </c>
      <c r="L4719" s="112" t="s">
        <v>4537</v>
      </c>
      <c r="M4719" s="132">
        <v>45981</v>
      </c>
      <c r="N4719" s="133"/>
      <c r="O4719" s="133"/>
      <c r="P4719" s="132" t="str">
        <f ca="1">IF(Proc[[#This Row],[DaysAgeing]]&gt;5,"yep","on track")</f>
        <v>yep</v>
      </c>
      <c r="Q4719" s="2">
        <f ca="1">IF(Proc[[#This Row],[DateClosed]]="",ABS(NETWORKDAYS(Proc[[#This Row],[DateOpened]],TODAY()))-1,ABS(NETWORKDAYS(Proc[[#This Row],[DateOpened]],Proc[[#This Row],[DateClosed]]))-1)</f>
        <v>96</v>
      </c>
      <c r="R4719" s="132" t="s">
        <v>514</v>
      </c>
      <c r="S4719" s="112"/>
      <c r="T4719" s="153">
        <v>4718</v>
      </c>
    </row>
    <row r="4720" spans="1:20" hidden="1">
      <c r="A4720" s="111" t="s">
        <v>4854</v>
      </c>
      <c r="B4720" s="112" t="str">
        <f>IFERROR(VLOOKUP(Proc[[#This Row],[App]],Table2[],3,0),"open")</f>
        <v>ok</v>
      </c>
      <c r="C4720" s="111" t="s">
        <v>369</v>
      </c>
      <c r="D4720" s="152" t="s">
        <v>1569</v>
      </c>
      <c r="E4720" s="152" t="s">
        <v>4853</v>
      </c>
      <c r="F4720" s="112" t="s">
        <v>4853</v>
      </c>
      <c r="G4720" s="111" t="s">
        <v>406</v>
      </c>
      <c r="H4720" s="112" t="str">
        <f>IF(Proc[[#This Row],[type]]="LFF (MDG-F)",MID(Proc[[#This Row],[Obj]],13,10),"")</f>
        <v>DE10G69660</v>
      </c>
      <c r="I4720" s="152"/>
      <c r="J4720" s="112" t="b">
        <f>Proc[[#This Row],[Requested]]=Proc[[#This Row],[CurrentParent]]</f>
        <v>1</v>
      </c>
      <c r="K4720" s="112" t="str">
        <f>IF(Proc[[#This Row],[Author]]="Marcela Urrego",VLOOKUP(LEFT(Proc[[#This Row],[Requested]],1),Table3[#All],2,0),VLOOKUP(Proc[[#This Row],[Author]],Table4[],2,0))</f>
        <v>MGF</v>
      </c>
      <c r="L4720" s="112" t="s">
        <v>4537</v>
      </c>
      <c r="M4720" s="132">
        <v>45981</v>
      </c>
      <c r="N4720" s="133"/>
      <c r="O4720" s="133"/>
      <c r="P4720" s="132" t="str">
        <f ca="1">IF(Proc[[#This Row],[DaysAgeing]]&gt;5,"yep","on track")</f>
        <v>yep</v>
      </c>
      <c r="Q4720" s="2">
        <f ca="1">IF(Proc[[#This Row],[DateClosed]]="",ABS(NETWORKDAYS(Proc[[#This Row],[DateOpened]],TODAY()))-1,ABS(NETWORKDAYS(Proc[[#This Row],[DateOpened]],Proc[[#This Row],[DateClosed]]))-1)</f>
        <v>96</v>
      </c>
      <c r="R4720" s="132" t="s">
        <v>514</v>
      </c>
      <c r="S4720" s="112"/>
      <c r="T4720" s="153">
        <v>4719</v>
      </c>
    </row>
    <row r="4721" spans="1:20" hidden="1">
      <c r="A4721" s="111" t="s">
        <v>4854</v>
      </c>
      <c r="B4721" s="153" t="str">
        <f>IFERROR(VLOOKUP(Proc[[#This Row],[App]],Table2[],3,0),"open")</f>
        <v>ok</v>
      </c>
      <c r="C4721" s="111" t="s">
        <v>369</v>
      </c>
      <c r="D4721" s="152" t="s">
        <v>4851</v>
      </c>
      <c r="E4721" s="152" t="s">
        <v>4852</v>
      </c>
      <c r="F4721" s="112" t="s">
        <v>4852</v>
      </c>
      <c r="G4721" s="111" t="s">
        <v>400</v>
      </c>
      <c r="H4721" s="112" t="str">
        <f>IF(Proc[[#This Row],[type]]="LFF (MDG-F)",MID(Proc[[#This Row],[Obj]],13,10),"")</f>
        <v/>
      </c>
      <c r="I4721" s="152"/>
      <c r="J4721" s="112" t="b">
        <f>Proc[[#This Row],[Requested]]=Proc[[#This Row],[CurrentParent]]</f>
        <v>1</v>
      </c>
      <c r="K4721" s="153" t="str">
        <f>IF(Proc[[#This Row],[Author]]="Marcela Urrego",VLOOKUP(LEFT(Proc[[#This Row],[Requested]],1),Table3[#All],2,0),VLOOKUP(Proc[[#This Row],[Author]],Table4[],2,0))</f>
        <v>MGF</v>
      </c>
      <c r="L4721" s="112" t="s">
        <v>4537</v>
      </c>
      <c r="M4721" s="132">
        <v>45981</v>
      </c>
      <c r="N4721" s="133"/>
      <c r="O4721" s="133"/>
      <c r="P4721" s="132" t="str">
        <f ca="1">IF(Proc[[#This Row],[DaysAgeing]]&gt;5,"yep","on track")</f>
        <v>yep</v>
      </c>
      <c r="Q4721" s="2">
        <f ca="1">IF(Proc[[#This Row],[DateClosed]]="",ABS(NETWORKDAYS(Proc[[#This Row],[DateOpened]],TODAY()))-1,ABS(NETWORKDAYS(Proc[[#This Row],[DateOpened]],Proc[[#This Row],[DateClosed]]))-1)</f>
        <v>96</v>
      </c>
      <c r="R4721" s="132" t="s">
        <v>514</v>
      </c>
      <c r="S4721" s="112"/>
      <c r="T4721" s="153">
        <v>4720</v>
      </c>
    </row>
    <row r="4722" spans="1:20" hidden="1">
      <c r="A4722" t="s">
        <v>4855</v>
      </c>
      <c r="B4722" s="153" t="str">
        <f>IFERROR(VLOOKUP(Proc[[#This Row],[App]],Table2[],3,0),"open")</f>
        <v>ok</v>
      </c>
      <c r="C4722" s="111" t="s">
        <v>369</v>
      </c>
      <c r="D4722" s="152" t="s">
        <v>4801</v>
      </c>
      <c r="E4722" s="152" t="s">
        <v>4806</v>
      </c>
      <c r="F4722" s="153" t="s">
        <v>4806</v>
      </c>
      <c r="G4722" t="s">
        <v>400</v>
      </c>
      <c r="H4722" s="112" t="str">
        <f>IF(Proc[[#This Row],[type]]="LFF (MDG-F)",MID(Proc[[#This Row],[Obj]],13,10),"")</f>
        <v/>
      </c>
      <c r="I4722" s="152"/>
      <c r="J4722" s="112" t="b">
        <f>Proc[[#This Row],[Requested]]=Proc[[#This Row],[CurrentParent]]</f>
        <v>1</v>
      </c>
      <c r="K4722" s="153" t="str">
        <f>IF(Proc[[#This Row],[Author]]="Marcela Urrego",VLOOKUP(LEFT(Proc[[#This Row],[Requested]],1),Table3[#All],2,0),VLOOKUP(Proc[[#This Row],[Author]],Table4[],2,0))</f>
        <v>LS</v>
      </c>
      <c r="L4722" s="112" t="s">
        <v>4537</v>
      </c>
      <c r="M4722" s="132">
        <v>45983</v>
      </c>
      <c r="N4722" s="133"/>
      <c r="O4722" s="133"/>
      <c r="P4722" s="132" t="str">
        <f ca="1">IF(Proc[[#This Row],[DaysAgeing]]&gt;5,"yep","on track")</f>
        <v>yep</v>
      </c>
      <c r="Q4722" s="2">
        <f ca="1">IF(Proc[[#This Row],[DateClosed]]="",ABS(NETWORKDAYS(Proc[[#This Row],[DateOpened]],TODAY()))-1,ABS(NETWORKDAYS(Proc[[#This Row],[DateOpened]],Proc[[#This Row],[DateClosed]]))-1)</f>
        <v>94</v>
      </c>
      <c r="R4722" s="132" t="s">
        <v>488</v>
      </c>
      <c r="S4722" s="112"/>
      <c r="T4722" s="153">
        <v>4721</v>
      </c>
    </row>
    <row r="4723" spans="1:20" hidden="1">
      <c r="A4723" s="111" t="s">
        <v>4855</v>
      </c>
      <c r="B4723" s="153" t="str">
        <f>IFERROR(VLOOKUP(Proc[[#This Row],[App]],Table2[],3,0),"open")</f>
        <v>ok</v>
      </c>
      <c r="C4723" s="111" t="s">
        <v>369</v>
      </c>
      <c r="D4723" s="152" t="s">
        <v>4785</v>
      </c>
      <c r="E4723" s="152" t="s">
        <v>1724</v>
      </c>
      <c r="F4723" s="153" t="s">
        <v>1724</v>
      </c>
      <c r="G4723" s="111" t="s">
        <v>400</v>
      </c>
      <c r="H4723" s="112" t="str">
        <f>IF(Proc[[#This Row],[type]]="LFF (MDG-F)",MID(Proc[[#This Row],[Obj]],13,10),"")</f>
        <v/>
      </c>
      <c r="I4723" s="152"/>
      <c r="J4723" s="112" t="b">
        <f>Proc[[#This Row],[Requested]]=Proc[[#This Row],[CurrentParent]]</f>
        <v>1</v>
      </c>
      <c r="K4723" s="153" t="str">
        <f>IF(Proc[[#This Row],[Author]]="Marcela Urrego",VLOOKUP(LEFT(Proc[[#This Row],[Requested]],1),Table3[#All],2,0),VLOOKUP(Proc[[#This Row],[Author]],Table4[],2,0))</f>
        <v>LS</v>
      </c>
      <c r="L4723" s="153" t="s">
        <v>4537</v>
      </c>
      <c r="M4723" s="132">
        <v>45983</v>
      </c>
      <c r="N4723" s="133"/>
      <c r="O4723" s="133"/>
      <c r="P4723" s="132" t="str">
        <f ca="1">IF(Proc[[#This Row],[DaysAgeing]]&gt;5,"yep","on track")</f>
        <v>yep</v>
      </c>
      <c r="Q4723" s="2">
        <f ca="1">IF(Proc[[#This Row],[DateClosed]]="",ABS(NETWORKDAYS(Proc[[#This Row],[DateOpened]],TODAY()))-1,ABS(NETWORKDAYS(Proc[[#This Row],[DateOpened]],Proc[[#This Row],[DateClosed]]))-1)</f>
        <v>94</v>
      </c>
      <c r="R4723" s="132" t="s">
        <v>488</v>
      </c>
      <c r="S4723" s="112"/>
      <c r="T4723" s="153">
        <v>4722</v>
      </c>
    </row>
    <row r="4724" spans="1:20" hidden="1">
      <c r="A4724" s="111" t="s">
        <v>4855</v>
      </c>
      <c r="B4724" s="153" t="str">
        <f>IFERROR(VLOOKUP(Proc[[#This Row],[App]],Table2[],3,0),"open")</f>
        <v>ok</v>
      </c>
      <c r="C4724" s="111" t="s">
        <v>369</v>
      </c>
      <c r="D4724" s="152" t="s">
        <v>4786</v>
      </c>
      <c r="E4724" s="152" t="s">
        <v>1724</v>
      </c>
      <c r="F4724" s="153" t="s">
        <v>1724</v>
      </c>
      <c r="G4724" s="111" t="s">
        <v>400</v>
      </c>
      <c r="H4724" s="112" t="str">
        <f>IF(Proc[[#This Row],[type]]="LFF (MDG-F)",MID(Proc[[#This Row],[Obj]],13,10),"")</f>
        <v/>
      </c>
      <c r="I4724" s="152"/>
      <c r="J4724" s="112" t="b">
        <f>Proc[[#This Row],[Requested]]=Proc[[#This Row],[CurrentParent]]</f>
        <v>1</v>
      </c>
      <c r="K4724" s="153" t="str">
        <f>IF(Proc[[#This Row],[Author]]="Marcela Urrego",VLOOKUP(LEFT(Proc[[#This Row],[Requested]],1),Table3[#All],2,0),VLOOKUP(Proc[[#This Row],[Author]],Table4[],2,0))</f>
        <v>LS</v>
      </c>
      <c r="L4724" s="112" t="s">
        <v>4537</v>
      </c>
      <c r="M4724" s="132">
        <v>45983</v>
      </c>
      <c r="N4724" s="133"/>
      <c r="O4724" s="133"/>
      <c r="P4724" s="132" t="str">
        <f ca="1">IF(Proc[[#This Row],[DaysAgeing]]&gt;5,"yep","on track")</f>
        <v>yep</v>
      </c>
      <c r="Q4724" s="2">
        <f ca="1">IF(Proc[[#This Row],[DateClosed]]="",ABS(NETWORKDAYS(Proc[[#This Row],[DateOpened]],TODAY()))-1,ABS(NETWORKDAYS(Proc[[#This Row],[DateOpened]],Proc[[#This Row],[DateClosed]]))-1)</f>
        <v>94</v>
      </c>
      <c r="R4724" s="132" t="s">
        <v>488</v>
      </c>
      <c r="S4724" s="112"/>
      <c r="T4724" s="153">
        <v>4723</v>
      </c>
    </row>
    <row r="4725" spans="1:20" hidden="1">
      <c r="A4725" s="111" t="s">
        <v>4855</v>
      </c>
      <c r="B4725" s="153" t="str">
        <f>IFERROR(VLOOKUP(Proc[[#This Row],[App]],Table2[],3,0),"open")</f>
        <v>ok</v>
      </c>
      <c r="C4725" s="111" t="s">
        <v>369</v>
      </c>
      <c r="D4725" s="152" t="s">
        <v>4856</v>
      </c>
      <c r="E4725" s="152" t="s">
        <v>1712</v>
      </c>
      <c r="F4725" s="112" t="s">
        <v>1712</v>
      </c>
      <c r="G4725" s="111" t="s">
        <v>400</v>
      </c>
      <c r="H4725" s="112" t="str">
        <f>IF(Proc[[#This Row],[type]]="LFF (MDG-F)",MID(Proc[[#This Row],[Obj]],13,10),"")</f>
        <v/>
      </c>
      <c r="I4725" s="152"/>
      <c r="J4725" s="112" t="b">
        <f>Proc[[#This Row],[Requested]]=Proc[[#This Row],[CurrentParent]]</f>
        <v>1</v>
      </c>
      <c r="K4725" s="153" t="str">
        <f>IF(Proc[[#This Row],[Author]]="Marcela Urrego",VLOOKUP(LEFT(Proc[[#This Row],[Requested]],1),Table3[#All],2,0),VLOOKUP(Proc[[#This Row],[Author]],Table4[],2,0))</f>
        <v>LS</v>
      </c>
      <c r="L4725" s="112" t="s">
        <v>4537</v>
      </c>
      <c r="M4725" s="132">
        <v>45983</v>
      </c>
      <c r="N4725" s="133"/>
      <c r="O4725" s="133"/>
      <c r="P4725" s="132" t="str">
        <f ca="1">IF(Proc[[#This Row],[DaysAgeing]]&gt;5,"yep","on track")</f>
        <v>yep</v>
      </c>
      <c r="Q4725" s="2">
        <f ca="1">IF(Proc[[#This Row],[DateClosed]]="",ABS(NETWORKDAYS(Proc[[#This Row],[DateOpened]],TODAY()))-1,ABS(NETWORKDAYS(Proc[[#This Row],[DateOpened]],Proc[[#This Row],[DateClosed]]))-1)</f>
        <v>94</v>
      </c>
      <c r="R4725" s="132" t="s">
        <v>488</v>
      </c>
      <c r="S4725" s="112"/>
      <c r="T4725" s="153">
        <v>4724</v>
      </c>
    </row>
    <row r="4726" spans="1:20" hidden="1">
      <c r="A4726" s="111" t="s">
        <v>4855</v>
      </c>
      <c r="B4726" s="153" t="str">
        <f>IFERROR(VLOOKUP(Proc[[#This Row],[App]],Table2[],3,0),"open")</f>
        <v>ok</v>
      </c>
      <c r="C4726" s="111" t="s">
        <v>369</v>
      </c>
      <c r="D4726" s="152" t="s">
        <v>4874</v>
      </c>
      <c r="E4726" s="152" t="s">
        <v>4858</v>
      </c>
      <c r="F4726" s="153" t="s">
        <v>4858</v>
      </c>
      <c r="G4726" s="111" t="s">
        <v>400</v>
      </c>
      <c r="H4726" s="112" t="str">
        <f>IF(Proc[[#This Row],[type]]="LFF (MDG-F)",MID(Proc[[#This Row],[Obj]],13,10),"")</f>
        <v/>
      </c>
      <c r="I4726" s="152"/>
      <c r="J4726" s="112" t="b">
        <f>Proc[[#This Row],[Requested]]=Proc[[#This Row],[CurrentParent]]</f>
        <v>1</v>
      </c>
      <c r="K4726" s="153" t="str">
        <f>IF(Proc[[#This Row],[Author]]="Marcela Urrego",VLOOKUP(LEFT(Proc[[#This Row],[Requested]],1),Table3[#All],2,0),VLOOKUP(Proc[[#This Row],[Author]],Table4[],2,0))</f>
        <v>LS</v>
      </c>
      <c r="L4726" s="112" t="s">
        <v>4537</v>
      </c>
      <c r="M4726" s="132">
        <v>45983</v>
      </c>
      <c r="N4726" s="133"/>
      <c r="O4726" s="133"/>
      <c r="P4726" s="132" t="str">
        <f ca="1">IF(Proc[[#This Row],[DaysAgeing]]&gt;5,"yep","on track")</f>
        <v>yep</v>
      </c>
      <c r="Q4726" s="2">
        <f ca="1">IF(Proc[[#This Row],[DateClosed]]="",ABS(NETWORKDAYS(Proc[[#This Row],[DateOpened]],TODAY()))-1,ABS(NETWORKDAYS(Proc[[#This Row],[DateOpened]],Proc[[#This Row],[DateClosed]]))-1)</f>
        <v>94</v>
      </c>
      <c r="R4726" s="132" t="s">
        <v>488</v>
      </c>
      <c r="S4726" s="112"/>
      <c r="T4726" s="153">
        <v>4725</v>
      </c>
    </row>
    <row r="4727" spans="1:20" hidden="1">
      <c r="A4727" s="111" t="s">
        <v>4855</v>
      </c>
      <c r="B4727" s="153" t="str">
        <f>IFERROR(VLOOKUP(Proc[[#This Row],[App]],Table2[],3,0),"open")</f>
        <v>ok</v>
      </c>
      <c r="C4727" s="111" t="s">
        <v>369</v>
      </c>
      <c r="D4727" s="152" t="s">
        <v>4857</v>
      </c>
      <c r="E4727" s="152" t="s">
        <v>4859</v>
      </c>
      <c r="F4727" s="153" t="s">
        <v>4859</v>
      </c>
      <c r="G4727" s="111" t="s">
        <v>400</v>
      </c>
      <c r="H4727" s="112" t="str">
        <f>IF(Proc[[#This Row],[type]]="LFF (MDG-F)",MID(Proc[[#This Row],[Obj]],13,10),"")</f>
        <v/>
      </c>
      <c r="I4727" s="152"/>
      <c r="J4727" s="112" t="b">
        <f>Proc[[#This Row],[Requested]]=Proc[[#This Row],[CurrentParent]]</f>
        <v>1</v>
      </c>
      <c r="K4727" s="153" t="str">
        <f>IF(Proc[[#This Row],[Author]]="Marcela Urrego",VLOOKUP(LEFT(Proc[[#This Row],[Requested]],1),Table3[#All],2,0),VLOOKUP(Proc[[#This Row],[Author]],Table4[],2,0))</f>
        <v>LS</v>
      </c>
      <c r="L4727" s="112" t="s">
        <v>4537</v>
      </c>
      <c r="M4727" s="132">
        <v>45983</v>
      </c>
      <c r="N4727" s="133"/>
      <c r="O4727" s="133"/>
      <c r="P4727" s="132" t="str">
        <f ca="1">IF(Proc[[#This Row],[DaysAgeing]]&gt;5,"yep","on track")</f>
        <v>yep</v>
      </c>
      <c r="Q4727" s="2">
        <f ca="1">IF(Proc[[#This Row],[DateClosed]]="",ABS(NETWORKDAYS(Proc[[#This Row],[DateOpened]],TODAY()))-1,ABS(NETWORKDAYS(Proc[[#This Row],[DateOpened]],Proc[[#This Row],[DateClosed]]))-1)</f>
        <v>94</v>
      </c>
      <c r="R4727" s="132" t="s">
        <v>488</v>
      </c>
      <c r="S4727" s="112"/>
      <c r="T4727" s="153">
        <v>4726</v>
      </c>
    </row>
    <row r="4728" spans="1:20" hidden="1">
      <c r="A4728" t="s">
        <v>4860</v>
      </c>
      <c r="B4728" s="153" t="str">
        <f>IFERROR(VLOOKUP(Proc[[#This Row],[App]],Table2[],3,0),"open")</f>
        <v>ok</v>
      </c>
      <c r="C4728" s="111" t="s">
        <v>369</v>
      </c>
      <c r="D4728" s="152" t="s">
        <v>8801</v>
      </c>
      <c r="E4728" s="152" t="s">
        <v>1618</v>
      </c>
      <c r="F4728" s="153" t="s">
        <v>1618</v>
      </c>
      <c r="G4728" s="111" t="s">
        <v>400</v>
      </c>
      <c r="H4728" s="112" t="str">
        <f>IF(Proc[[#This Row],[type]]="LFF (MDG-F)",MID(Proc[[#This Row],[Obj]],13,10),"")</f>
        <v/>
      </c>
      <c r="I4728" s="152"/>
      <c r="J4728" s="112" t="b">
        <f>Proc[[#This Row],[Requested]]=Proc[[#This Row],[CurrentParent]]</f>
        <v>1</v>
      </c>
      <c r="K4728" s="153" t="str">
        <f>IF(Proc[[#This Row],[Author]]="Marcela Urrego",VLOOKUP(LEFT(Proc[[#This Row],[Requested]],1),Table3[#All],2,0),VLOOKUP(Proc[[#This Row],[Author]],Table4[],2,0))</f>
        <v>LS</v>
      </c>
      <c r="L4728" s="112" t="s">
        <v>4537</v>
      </c>
      <c r="M4728" s="132">
        <v>45983</v>
      </c>
      <c r="N4728" s="133"/>
      <c r="O4728" s="133"/>
      <c r="P4728" s="132" t="str">
        <f ca="1">IF(Proc[[#This Row],[DaysAgeing]]&gt;5,"yep","on track")</f>
        <v>yep</v>
      </c>
      <c r="Q4728" s="2">
        <f ca="1">IF(Proc[[#This Row],[DateClosed]]="",ABS(NETWORKDAYS(Proc[[#This Row],[DateOpened]],TODAY()))-1,ABS(NETWORKDAYS(Proc[[#This Row],[DateOpened]],Proc[[#This Row],[DateClosed]]))-1)</f>
        <v>94</v>
      </c>
      <c r="R4728" s="132" t="s">
        <v>488</v>
      </c>
      <c r="S4728" s="112"/>
      <c r="T4728" s="153">
        <v>4727</v>
      </c>
    </row>
    <row r="4729" spans="1:20" hidden="1">
      <c r="A4729" s="111" t="s">
        <v>4860</v>
      </c>
      <c r="B4729" s="153" t="str">
        <f>IFERROR(VLOOKUP(Proc[[#This Row],[App]],Table2[],3,0),"open")</f>
        <v>ok</v>
      </c>
      <c r="C4729" s="111" t="s">
        <v>369</v>
      </c>
      <c r="D4729" s="152" t="s">
        <v>6214</v>
      </c>
      <c r="E4729" s="152" t="s">
        <v>4861</v>
      </c>
      <c r="F4729" s="112" t="s">
        <v>4861</v>
      </c>
      <c r="G4729" s="111" t="s">
        <v>400</v>
      </c>
      <c r="H4729" s="112" t="str">
        <f>IF(Proc[[#This Row],[type]]="LFF (MDG-F)",MID(Proc[[#This Row],[Obj]],13,10),"")</f>
        <v/>
      </c>
      <c r="I4729" s="152"/>
      <c r="J4729" s="112" t="b">
        <f>Proc[[#This Row],[Requested]]=Proc[[#This Row],[CurrentParent]]</f>
        <v>1</v>
      </c>
      <c r="K4729" s="153" t="str">
        <f>IF(Proc[[#This Row],[Author]]="Marcela Urrego",VLOOKUP(LEFT(Proc[[#This Row],[Requested]],1),Table3[#All],2,0),VLOOKUP(Proc[[#This Row],[Author]],Table4[],2,0))</f>
        <v>LS</v>
      </c>
      <c r="L4729" s="112" t="s">
        <v>4537</v>
      </c>
      <c r="M4729" s="132">
        <v>45983</v>
      </c>
      <c r="N4729" s="133"/>
      <c r="O4729" s="133"/>
      <c r="P4729" s="132" t="str">
        <f ca="1">IF(Proc[[#This Row],[DaysAgeing]]&gt;5,"yep","on track")</f>
        <v>yep</v>
      </c>
      <c r="Q4729" s="2">
        <f ca="1">IF(Proc[[#This Row],[DateClosed]]="",ABS(NETWORKDAYS(Proc[[#This Row],[DateOpened]],TODAY()))-1,ABS(NETWORKDAYS(Proc[[#This Row],[DateOpened]],Proc[[#This Row],[DateClosed]]))-1)</f>
        <v>94</v>
      </c>
      <c r="R4729" s="132" t="s">
        <v>488</v>
      </c>
      <c r="S4729" s="112"/>
      <c r="T4729" s="153">
        <v>4728</v>
      </c>
    </row>
    <row r="4730" spans="1:20" hidden="1">
      <c r="A4730" s="111" t="s">
        <v>4860</v>
      </c>
      <c r="B4730" s="153" t="str">
        <f>IFERROR(VLOOKUP(Proc[[#This Row],[App]],Table2[],3,0),"open")</f>
        <v>ok</v>
      </c>
      <c r="C4730" s="111" t="s">
        <v>369</v>
      </c>
      <c r="D4730" s="152" t="s">
        <v>9692</v>
      </c>
      <c r="E4730" s="152" t="s">
        <v>2397</v>
      </c>
      <c r="F4730" s="153" t="s">
        <v>2397</v>
      </c>
      <c r="G4730" s="111" t="s">
        <v>400</v>
      </c>
      <c r="H4730" s="112" t="str">
        <f>IF(Proc[[#This Row],[type]]="LFF (MDG-F)",MID(Proc[[#This Row],[Obj]],13,10),"")</f>
        <v/>
      </c>
      <c r="I4730" s="152"/>
      <c r="J4730" s="112" t="b">
        <f>Proc[[#This Row],[Requested]]=Proc[[#This Row],[CurrentParent]]</f>
        <v>1</v>
      </c>
      <c r="K4730" s="153" t="str">
        <f>IF(Proc[[#This Row],[Author]]="Marcela Urrego",VLOOKUP(LEFT(Proc[[#This Row],[Requested]],1),Table3[#All],2,0),VLOOKUP(Proc[[#This Row],[Author]],Table4[],2,0))</f>
        <v>LS</v>
      </c>
      <c r="L4730" s="112" t="s">
        <v>4537</v>
      </c>
      <c r="M4730" s="132">
        <v>45983</v>
      </c>
      <c r="N4730" s="133"/>
      <c r="O4730" s="133"/>
      <c r="P4730" s="132" t="str">
        <f ca="1">IF(Proc[[#This Row],[DaysAgeing]]&gt;5,"yep","on track")</f>
        <v>yep</v>
      </c>
      <c r="Q4730" s="2">
        <f ca="1">IF(Proc[[#This Row],[DateClosed]]="",ABS(NETWORKDAYS(Proc[[#This Row],[DateOpened]],TODAY()))-1,ABS(NETWORKDAYS(Proc[[#This Row],[DateOpened]],Proc[[#This Row],[DateClosed]]))-1)</f>
        <v>94</v>
      </c>
      <c r="R4730" s="132" t="s">
        <v>488</v>
      </c>
      <c r="S4730" s="112"/>
      <c r="T4730" s="153">
        <v>4729</v>
      </c>
    </row>
    <row r="4731" spans="1:20" hidden="1">
      <c r="A4731" s="111" t="s">
        <v>4860</v>
      </c>
      <c r="B4731" s="153" t="str">
        <f>IFERROR(VLOOKUP(Proc[[#This Row],[App]],Table2[],3,0),"open")</f>
        <v>ok</v>
      </c>
      <c r="C4731" s="111" t="s">
        <v>369</v>
      </c>
      <c r="D4731" s="152" t="s">
        <v>9693</v>
      </c>
      <c r="E4731" s="152" t="s">
        <v>2397</v>
      </c>
      <c r="F4731" s="153" t="s">
        <v>2397</v>
      </c>
      <c r="G4731" s="111" t="s">
        <v>400</v>
      </c>
      <c r="H4731" s="112" t="str">
        <f>IF(Proc[[#This Row],[type]]="LFF (MDG-F)",MID(Proc[[#This Row],[Obj]],13,10),"")</f>
        <v/>
      </c>
      <c r="I4731" s="152"/>
      <c r="J4731" s="112" t="b">
        <f>Proc[[#This Row],[Requested]]=Proc[[#This Row],[CurrentParent]]</f>
        <v>1</v>
      </c>
      <c r="K4731" s="153" t="str">
        <f>IF(Proc[[#This Row],[Author]]="Marcela Urrego",VLOOKUP(LEFT(Proc[[#This Row],[Requested]],1),Table3[#All],2,0),VLOOKUP(Proc[[#This Row],[Author]],Table4[],2,0))</f>
        <v>LS</v>
      </c>
      <c r="L4731" s="112" t="s">
        <v>4537</v>
      </c>
      <c r="M4731" s="132">
        <v>45983</v>
      </c>
      <c r="N4731" s="133"/>
      <c r="O4731" s="133"/>
      <c r="P4731" s="132" t="str">
        <f ca="1">IF(Proc[[#This Row],[DaysAgeing]]&gt;5,"yep","on track")</f>
        <v>yep</v>
      </c>
      <c r="Q4731" s="2">
        <f ca="1">IF(Proc[[#This Row],[DateClosed]]="",ABS(NETWORKDAYS(Proc[[#This Row],[DateOpened]],TODAY()))-1,ABS(NETWORKDAYS(Proc[[#This Row],[DateOpened]],Proc[[#This Row],[DateClosed]]))-1)</f>
        <v>94</v>
      </c>
      <c r="R4731" s="132" t="s">
        <v>488</v>
      </c>
      <c r="S4731" s="112"/>
      <c r="T4731" s="153">
        <v>4730</v>
      </c>
    </row>
    <row r="4732" spans="1:20" hidden="1">
      <c r="A4732" s="111" t="s">
        <v>4860</v>
      </c>
      <c r="B4732" s="153" t="str">
        <f>IFERROR(VLOOKUP(Proc[[#This Row],[App]],Table2[],3,0),"open")</f>
        <v>ok</v>
      </c>
      <c r="C4732" s="111" t="s">
        <v>369</v>
      </c>
      <c r="D4732" s="152" t="s">
        <v>9694</v>
      </c>
      <c r="E4732" s="152" t="s">
        <v>2397</v>
      </c>
      <c r="F4732" s="153" t="s">
        <v>2397</v>
      </c>
      <c r="G4732" s="111" t="s">
        <v>400</v>
      </c>
      <c r="H4732" s="112" t="str">
        <f>IF(Proc[[#This Row],[type]]="LFF (MDG-F)",MID(Proc[[#This Row],[Obj]],13,10),"")</f>
        <v/>
      </c>
      <c r="I4732" s="152"/>
      <c r="J4732" s="112" t="b">
        <f>Proc[[#This Row],[Requested]]=Proc[[#This Row],[CurrentParent]]</f>
        <v>1</v>
      </c>
      <c r="K4732" s="153" t="str">
        <f>IF(Proc[[#This Row],[Author]]="Marcela Urrego",VLOOKUP(LEFT(Proc[[#This Row],[Requested]],1),Table3[#All],2,0),VLOOKUP(Proc[[#This Row],[Author]],Table4[],2,0))</f>
        <v>LS</v>
      </c>
      <c r="L4732" s="112" t="s">
        <v>4537</v>
      </c>
      <c r="M4732" s="132">
        <v>45983</v>
      </c>
      <c r="N4732" s="133"/>
      <c r="O4732" s="133"/>
      <c r="P4732" s="132" t="str">
        <f ca="1">IF(Proc[[#This Row],[DaysAgeing]]&gt;5,"yep","on track")</f>
        <v>yep</v>
      </c>
      <c r="Q4732" s="2">
        <f ca="1">IF(Proc[[#This Row],[DateClosed]]="",ABS(NETWORKDAYS(Proc[[#This Row],[DateOpened]],TODAY()))-1,ABS(NETWORKDAYS(Proc[[#This Row],[DateOpened]],Proc[[#This Row],[DateClosed]]))-1)</f>
        <v>94</v>
      </c>
      <c r="R4732" s="132" t="s">
        <v>488</v>
      </c>
      <c r="S4732" s="112"/>
      <c r="T4732" s="153">
        <v>4731</v>
      </c>
    </row>
    <row r="4733" spans="1:20" hidden="1">
      <c r="A4733" s="111" t="s">
        <v>4860</v>
      </c>
      <c r="B4733" s="153" t="str">
        <f>IFERROR(VLOOKUP(Proc[[#This Row],[App]],Table2[],3,0),"open")</f>
        <v>ok</v>
      </c>
      <c r="C4733" s="111" t="s">
        <v>369</v>
      </c>
      <c r="D4733" s="152" t="s">
        <v>9288</v>
      </c>
      <c r="E4733" s="152" t="s">
        <v>4862</v>
      </c>
      <c r="F4733" s="153" t="s">
        <v>4862</v>
      </c>
      <c r="G4733" s="111" t="s">
        <v>400</v>
      </c>
      <c r="H4733" s="112" t="str">
        <f>IF(Proc[[#This Row],[type]]="LFF (MDG-F)",MID(Proc[[#This Row],[Obj]],13,10),"")</f>
        <v/>
      </c>
      <c r="I4733" s="152"/>
      <c r="J4733" s="112" t="b">
        <f>Proc[[#This Row],[Requested]]=Proc[[#This Row],[CurrentParent]]</f>
        <v>1</v>
      </c>
      <c r="K4733" s="153" t="str">
        <f>IF(Proc[[#This Row],[Author]]="Marcela Urrego",VLOOKUP(LEFT(Proc[[#This Row],[Requested]],1),Table3[#All],2,0),VLOOKUP(Proc[[#This Row],[Author]],Table4[],2,0))</f>
        <v>LS</v>
      </c>
      <c r="L4733" s="112" t="s">
        <v>4537</v>
      </c>
      <c r="M4733" s="132">
        <v>45983</v>
      </c>
      <c r="N4733" s="133"/>
      <c r="O4733" s="133"/>
      <c r="P4733" s="132" t="str">
        <f ca="1">IF(Proc[[#This Row],[DaysAgeing]]&gt;5,"yep","on track")</f>
        <v>yep</v>
      </c>
      <c r="Q4733" s="2">
        <f ca="1">IF(Proc[[#This Row],[DateClosed]]="",ABS(NETWORKDAYS(Proc[[#This Row],[DateOpened]],TODAY()))-1,ABS(NETWORKDAYS(Proc[[#This Row],[DateOpened]],Proc[[#This Row],[DateClosed]]))-1)</f>
        <v>94</v>
      </c>
      <c r="R4733" s="132" t="s">
        <v>488</v>
      </c>
      <c r="S4733" s="112"/>
      <c r="T4733" s="153">
        <v>4732</v>
      </c>
    </row>
    <row r="4734" spans="1:20" hidden="1">
      <c r="A4734" s="111" t="s">
        <v>4860</v>
      </c>
      <c r="B4734" s="153" t="str">
        <f>IFERROR(VLOOKUP(Proc[[#This Row],[App]],Table2[],3,0),"open")</f>
        <v>ok</v>
      </c>
      <c r="C4734" s="111" t="s">
        <v>369</v>
      </c>
      <c r="D4734" s="152" t="s">
        <v>8792</v>
      </c>
      <c r="E4734" s="152" t="s">
        <v>2408</v>
      </c>
      <c r="F4734" s="112" t="s">
        <v>2408</v>
      </c>
      <c r="G4734" s="111" t="s">
        <v>400</v>
      </c>
      <c r="H4734" s="112" t="str">
        <f>IF(Proc[[#This Row],[type]]="LFF (MDG-F)",MID(Proc[[#This Row],[Obj]],13,10),"")</f>
        <v/>
      </c>
      <c r="I4734" s="152"/>
      <c r="J4734" s="112" t="b">
        <f>Proc[[#This Row],[Requested]]=Proc[[#This Row],[CurrentParent]]</f>
        <v>1</v>
      </c>
      <c r="K4734" s="153" t="str">
        <f>IF(Proc[[#This Row],[Author]]="Marcela Urrego",VLOOKUP(LEFT(Proc[[#This Row],[Requested]],1),Table3[#All],2,0),VLOOKUP(Proc[[#This Row],[Author]],Table4[],2,0))</f>
        <v>LS</v>
      </c>
      <c r="L4734" s="112" t="s">
        <v>4537</v>
      </c>
      <c r="M4734" s="132">
        <v>45983</v>
      </c>
      <c r="N4734" s="133"/>
      <c r="O4734" s="133"/>
      <c r="P4734" s="132" t="str">
        <f ca="1">IF(Proc[[#This Row],[DaysAgeing]]&gt;5,"yep","on track")</f>
        <v>yep</v>
      </c>
      <c r="Q4734" s="2">
        <f ca="1">IF(Proc[[#This Row],[DateClosed]]="",ABS(NETWORKDAYS(Proc[[#This Row],[DateOpened]],TODAY()))-1,ABS(NETWORKDAYS(Proc[[#This Row],[DateOpened]],Proc[[#This Row],[DateClosed]]))-1)</f>
        <v>94</v>
      </c>
      <c r="R4734" s="132" t="s">
        <v>488</v>
      </c>
      <c r="S4734" s="112"/>
      <c r="T4734" s="153">
        <v>4733</v>
      </c>
    </row>
    <row r="4735" spans="1:20" hidden="1">
      <c r="A4735" s="111" t="s">
        <v>4860</v>
      </c>
      <c r="B4735" s="153" t="str">
        <f>IFERROR(VLOOKUP(Proc[[#This Row],[App]],Table2[],3,0),"open")</f>
        <v>ok</v>
      </c>
      <c r="C4735" s="111" t="s">
        <v>369</v>
      </c>
      <c r="D4735" s="152" t="s">
        <v>8771</v>
      </c>
      <c r="E4735" s="152" t="s">
        <v>4863</v>
      </c>
      <c r="F4735" s="153" t="s">
        <v>4863</v>
      </c>
      <c r="G4735" s="111" t="s">
        <v>400</v>
      </c>
      <c r="H4735" s="112" t="str">
        <f>IF(Proc[[#This Row],[type]]="LFF (MDG-F)",MID(Proc[[#This Row],[Obj]],13,10),"")</f>
        <v/>
      </c>
      <c r="I4735" s="152"/>
      <c r="J4735" s="112" t="b">
        <f>Proc[[#This Row],[Requested]]=Proc[[#This Row],[CurrentParent]]</f>
        <v>1</v>
      </c>
      <c r="K4735" s="153" t="str">
        <f>IF(Proc[[#This Row],[Author]]="Marcela Urrego",VLOOKUP(LEFT(Proc[[#This Row],[Requested]],1),Table3[#All],2,0),VLOOKUP(Proc[[#This Row],[Author]],Table4[],2,0))</f>
        <v>LS</v>
      </c>
      <c r="L4735" s="112" t="s">
        <v>4537</v>
      </c>
      <c r="M4735" s="132">
        <v>45983</v>
      </c>
      <c r="N4735" s="133"/>
      <c r="O4735" s="133"/>
      <c r="P4735" s="132" t="str">
        <f ca="1">IF(Proc[[#This Row],[DaysAgeing]]&gt;5,"yep","on track")</f>
        <v>yep</v>
      </c>
      <c r="Q4735" s="2">
        <f ca="1">IF(Proc[[#This Row],[DateClosed]]="",ABS(NETWORKDAYS(Proc[[#This Row],[DateOpened]],TODAY()))-1,ABS(NETWORKDAYS(Proc[[#This Row],[DateOpened]],Proc[[#This Row],[DateClosed]]))-1)</f>
        <v>94</v>
      </c>
      <c r="R4735" s="132" t="s">
        <v>488</v>
      </c>
      <c r="S4735" s="112"/>
      <c r="T4735" s="153">
        <v>4734</v>
      </c>
    </row>
    <row r="4736" spans="1:20" hidden="1">
      <c r="A4736" s="111" t="s">
        <v>4860</v>
      </c>
      <c r="B4736" s="153" t="str">
        <f>IFERROR(VLOOKUP(Proc[[#This Row],[App]],Table2[],3,0),"open")</f>
        <v>ok</v>
      </c>
      <c r="C4736" s="111" t="s">
        <v>369</v>
      </c>
      <c r="D4736" s="152" t="s">
        <v>9695</v>
      </c>
      <c r="E4736" s="152" t="s">
        <v>4864</v>
      </c>
      <c r="F4736" s="153" t="s">
        <v>4864</v>
      </c>
      <c r="G4736" s="111" t="s">
        <v>400</v>
      </c>
      <c r="H4736" s="112" t="str">
        <f>IF(Proc[[#This Row],[type]]="LFF (MDG-F)",MID(Proc[[#This Row],[Obj]],13,10),"")</f>
        <v/>
      </c>
      <c r="I4736" s="152"/>
      <c r="J4736" s="112" t="b">
        <f>Proc[[#This Row],[Requested]]=Proc[[#This Row],[CurrentParent]]</f>
        <v>1</v>
      </c>
      <c r="K4736" s="153" t="str">
        <f>IF(Proc[[#This Row],[Author]]="Marcela Urrego",VLOOKUP(LEFT(Proc[[#This Row],[Requested]],1),Table3[#All],2,0),VLOOKUP(Proc[[#This Row],[Author]],Table4[],2,0))</f>
        <v>LS</v>
      </c>
      <c r="L4736" s="112" t="s">
        <v>4537</v>
      </c>
      <c r="M4736" s="132">
        <v>45983</v>
      </c>
      <c r="N4736" s="133"/>
      <c r="O4736" s="133"/>
      <c r="P4736" s="132" t="str">
        <f ca="1">IF(Proc[[#This Row],[DaysAgeing]]&gt;5,"yep","on track")</f>
        <v>yep</v>
      </c>
      <c r="Q4736" s="2">
        <f ca="1">IF(Proc[[#This Row],[DateClosed]]="",ABS(NETWORKDAYS(Proc[[#This Row],[DateOpened]],TODAY()))-1,ABS(NETWORKDAYS(Proc[[#This Row],[DateOpened]],Proc[[#This Row],[DateClosed]]))-1)</f>
        <v>94</v>
      </c>
      <c r="R4736" s="132" t="s">
        <v>488</v>
      </c>
      <c r="S4736" s="112"/>
      <c r="T4736" s="153">
        <v>4735</v>
      </c>
    </row>
    <row r="4737" spans="1:20" hidden="1">
      <c r="A4737" s="111" t="s">
        <v>4860</v>
      </c>
      <c r="B4737" s="112" t="str">
        <f>IFERROR(VLOOKUP(Proc[[#This Row],[App]],Table2[],3,0),"open")</f>
        <v>ok</v>
      </c>
      <c r="C4737" s="111" t="s">
        <v>369</v>
      </c>
      <c r="D4737" s="152" t="s">
        <v>8755</v>
      </c>
      <c r="E4737" s="152" t="s">
        <v>4865</v>
      </c>
      <c r="F4737" s="112" t="s">
        <v>4865</v>
      </c>
      <c r="G4737" s="111" t="s">
        <v>400</v>
      </c>
      <c r="H4737" s="112" t="str">
        <f>IF(Proc[[#This Row],[type]]="LFF (MDG-F)",MID(Proc[[#This Row],[Obj]],13,10),"")</f>
        <v/>
      </c>
      <c r="I4737" s="152"/>
      <c r="J4737" s="112" t="b">
        <f>Proc[[#This Row],[Requested]]=Proc[[#This Row],[CurrentParent]]</f>
        <v>1</v>
      </c>
      <c r="K4737" s="112" t="str">
        <f>IF(Proc[[#This Row],[Author]]="Marcela Urrego",VLOOKUP(LEFT(Proc[[#This Row],[Requested]],1),Table3[#All],2,0),VLOOKUP(Proc[[#This Row],[Author]],Table4[],2,0))</f>
        <v>LS</v>
      </c>
      <c r="L4737" s="112" t="s">
        <v>4537</v>
      </c>
      <c r="M4737" s="132">
        <v>45983</v>
      </c>
      <c r="N4737" s="133"/>
      <c r="O4737" s="133"/>
      <c r="P4737" s="132" t="str">
        <f ca="1">IF(Proc[[#This Row],[DaysAgeing]]&gt;5,"yep","on track")</f>
        <v>yep</v>
      </c>
      <c r="Q4737" s="2">
        <f ca="1">IF(Proc[[#This Row],[DateClosed]]="",ABS(NETWORKDAYS(Proc[[#This Row],[DateOpened]],TODAY()))-1,ABS(NETWORKDAYS(Proc[[#This Row],[DateOpened]],Proc[[#This Row],[DateClosed]]))-1)</f>
        <v>94</v>
      </c>
      <c r="R4737" s="140" t="s">
        <v>488</v>
      </c>
      <c r="S4737" s="153"/>
      <c r="T4737" s="153">
        <v>4736</v>
      </c>
    </row>
    <row r="4738" spans="1:20" hidden="1">
      <c r="A4738" s="111" t="s">
        <v>4860</v>
      </c>
      <c r="B4738" s="153" t="str">
        <f>IFERROR(VLOOKUP(Proc[[#This Row],[App]],Table2[],3,0),"open")</f>
        <v>ok</v>
      </c>
      <c r="C4738" s="111" t="s">
        <v>369</v>
      </c>
      <c r="D4738" s="152" t="s">
        <v>9696</v>
      </c>
      <c r="E4738" s="152" t="s">
        <v>4866</v>
      </c>
      <c r="F4738" s="153" t="s">
        <v>4866</v>
      </c>
      <c r="G4738" s="111" t="s">
        <v>400</v>
      </c>
      <c r="H4738" s="112" t="str">
        <f>IF(Proc[[#This Row],[type]]="LFF (MDG-F)",MID(Proc[[#This Row],[Obj]],13,10),"")</f>
        <v/>
      </c>
      <c r="I4738" s="152"/>
      <c r="J4738" s="112" t="b">
        <f>Proc[[#This Row],[Requested]]=Proc[[#This Row],[CurrentParent]]</f>
        <v>1</v>
      </c>
      <c r="K4738" s="153" t="str">
        <f>IF(Proc[[#This Row],[Author]]="Marcela Urrego",VLOOKUP(LEFT(Proc[[#This Row],[Requested]],1),Table3[#All],2,0),VLOOKUP(Proc[[#This Row],[Author]],Table4[],2,0))</f>
        <v>LS</v>
      </c>
      <c r="L4738" s="112" t="s">
        <v>4537</v>
      </c>
      <c r="M4738" s="132">
        <v>45983</v>
      </c>
      <c r="N4738" s="133"/>
      <c r="O4738" s="133"/>
      <c r="P4738" s="132" t="str">
        <f ca="1">IF(Proc[[#This Row],[DaysAgeing]]&gt;5,"yep","on track")</f>
        <v>yep</v>
      </c>
      <c r="Q4738" s="2">
        <f ca="1">IF(Proc[[#This Row],[DateClosed]]="",ABS(NETWORKDAYS(Proc[[#This Row],[DateOpened]],TODAY()))-1,ABS(NETWORKDAYS(Proc[[#This Row],[DateOpened]],Proc[[#This Row],[DateClosed]]))-1)</f>
        <v>94</v>
      </c>
      <c r="R4738" s="132" t="s">
        <v>488</v>
      </c>
      <c r="S4738" s="112"/>
      <c r="T4738" s="153">
        <v>4737</v>
      </c>
    </row>
    <row r="4739" spans="1:20" hidden="1">
      <c r="A4739" s="111" t="s">
        <v>4860</v>
      </c>
      <c r="B4739" s="153" t="str">
        <f>IFERROR(VLOOKUP(Proc[[#This Row],[App]],Table2[],3,0),"open")</f>
        <v>ok</v>
      </c>
      <c r="C4739" s="111" t="s">
        <v>369</v>
      </c>
      <c r="D4739" s="152" t="s">
        <v>9697</v>
      </c>
      <c r="E4739" s="152" t="s">
        <v>4867</v>
      </c>
      <c r="F4739" s="153" t="s">
        <v>4867</v>
      </c>
      <c r="G4739" s="111" t="s">
        <v>400</v>
      </c>
      <c r="H4739" s="112" t="str">
        <f>IF(Proc[[#This Row],[type]]="LFF (MDG-F)",MID(Proc[[#This Row],[Obj]],13,10),"")</f>
        <v/>
      </c>
      <c r="I4739" s="152"/>
      <c r="J4739" s="112" t="b">
        <f>Proc[[#This Row],[Requested]]=Proc[[#This Row],[CurrentParent]]</f>
        <v>1</v>
      </c>
      <c r="K4739" s="153" t="str">
        <f>IF(Proc[[#This Row],[Author]]="Marcela Urrego",VLOOKUP(LEFT(Proc[[#This Row],[Requested]],1),Table3[#All],2,0),VLOOKUP(Proc[[#This Row],[Author]],Table4[],2,0))</f>
        <v>LS</v>
      </c>
      <c r="L4739" s="112" t="s">
        <v>4537</v>
      </c>
      <c r="M4739" s="132">
        <v>45983</v>
      </c>
      <c r="N4739" s="133"/>
      <c r="O4739" s="133"/>
      <c r="P4739" s="132" t="str">
        <f ca="1">IF(Proc[[#This Row],[DaysAgeing]]&gt;5,"yep","on track")</f>
        <v>yep</v>
      </c>
      <c r="Q4739" s="2">
        <f ca="1">IF(Proc[[#This Row],[DateClosed]]="",ABS(NETWORKDAYS(Proc[[#This Row],[DateOpened]],TODAY()))-1,ABS(NETWORKDAYS(Proc[[#This Row],[DateOpened]],Proc[[#This Row],[DateClosed]]))-1)</f>
        <v>94</v>
      </c>
      <c r="R4739" s="132" t="s">
        <v>488</v>
      </c>
      <c r="S4739" s="112"/>
      <c r="T4739" s="153">
        <v>4738</v>
      </c>
    </row>
    <row r="4740" spans="1:20" hidden="1">
      <c r="A4740" s="111" t="s">
        <v>4860</v>
      </c>
      <c r="B4740" s="112" t="str">
        <f>IFERROR(VLOOKUP(Proc[[#This Row],[App]],Table2[],3,0),"open")</f>
        <v>ok</v>
      </c>
      <c r="C4740" s="111" t="s">
        <v>369</v>
      </c>
      <c r="D4740" s="152" t="s">
        <v>9698</v>
      </c>
      <c r="E4740" s="152" t="s">
        <v>1845</v>
      </c>
      <c r="F4740" s="112" t="s">
        <v>1845</v>
      </c>
      <c r="G4740" s="111" t="s">
        <v>400</v>
      </c>
      <c r="H4740" s="112" t="str">
        <f>IF(Proc[[#This Row],[type]]="LFF (MDG-F)",MID(Proc[[#This Row],[Obj]],13,10),"")</f>
        <v/>
      </c>
      <c r="I4740" s="152"/>
      <c r="J4740" s="112" t="b">
        <f>Proc[[#This Row],[Requested]]=Proc[[#This Row],[CurrentParent]]</f>
        <v>1</v>
      </c>
      <c r="K4740" s="112" t="str">
        <f>IF(Proc[[#This Row],[Author]]="Marcela Urrego",VLOOKUP(LEFT(Proc[[#This Row],[Requested]],1),Table3[#All],2,0),VLOOKUP(Proc[[#This Row],[Author]],Table4[],2,0))</f>
        <v>LS</v>
      </c>
      <c r="L4740" s="112" t="s">
        <v>4537</v>
      </c>
      <c r="M4740" s="132">
        <v>45983</v>
      </c>
      <c r="N4740" s="133"/>
      <c r="O4740" s="133"/>
      <c r="P4740" s="132" t="str">
        <f ca="1">IF(Proc[[#This Row],[DaysAgeing]]&gt;5,"yep","on track")</f>
        <v>yep</v>
      </c>
      <c r="Q4740" s="2">
        <f ca="1">IF(Proc[[#This Row],[DateClosed]]="",ABS(NETWORKDAYS(Proc[[#This Row],[DateOpened]],TODAY()))-1,ABS(NETWORKDAYS(Proc[[#This Row],[DateOpened]],Proc[[#This Row],[DateClosed]]))-1)</f>
        <v>94</v>
      </c>
      <c r="R4740" s="140" t="s">
        <v>488</v>
      </c>
      <c r="S4740" s="153"/>
      <c r="T4740" s="153">
        <v>4739</v>
      </c>
    </row>
    <row r="4741" spans="1:20" hidden="1">
      <c r="A4741" s="111" t="s">
        <v>4860</v>
      </c>
      <c r="B4741" s="153" t="str">
        <f>IFERROR(VLOOKUP(Proc[[#This Row],[App]],Table2[],3,0),"open")</f>
        <v>ok</v>
      </c>
      <c r="C4741" s="111" t="s">
        <v>369</v>
      </c>
      <c r="D4741" s="152" t="s">
        <v>9699</v>
      </c>
      <c r="E4741" s="152" t="s">
        <v>4868</v>
      </c>
      <c r="F4741" s="153" t="s">
        <v>4868</v>
      </c>
      <c r="G4741" s="111" t="s">
        <v>400</v>
      </c>
      <c r="H4741" s="112" t="str">
        <f>IF(Proc[[#This Row],[type]]="LFF (MDG-F)",MID(Proc[[#This Row],[Obj]],13,10),"")</f>
        <v/>
      </c>
      <c r="I4741" s="152"/>
      <c r="J4741" s="112" t="b">
        <f>Proc[[#This Row],[Requested]]=Proc[[#This Row],[CurrentParent]]</f>
        <v>1</v>
      </c>
      <c r="K4741" s="153" t="str">
        <f>IF(Proc[[#This Row],[Author]]="Marcela Urrego",VLOOKUP(LEFT(Proc[[#This Row],[Requested]],1),Table3[#All],2,0),VLOOKUP(Proc[[#This Row],[Author]],Table4[],2,0))</f>
        <v>LS</v>
      </c>
      <c r="L4741" s="112" t="s">
        <v>4537</v>
      </c>
      <c r="M4741" s="132">
        <v>45983</v>
      </c>
      <c r="N4741" s="133"/>
      <c r="O4741" s="133"/>
      <c r="P4741" s="132" t="str">
        <f ca="1">IF(Proc[[#This Row],[DaysAgeing]]&gt;5,"yep","on track")</f>
        <v>yep</v>
      </c>
      <c r="Q4741" s="2">
        <f ca="1">IF(Proc[[#This Row],[DateClosed]]="",ABS(NETWORKDAYS(Proc[[#This Row],[DateOpened]],TODAY()))-1,ABS(NETWORKDAYS(Proc[[#This Row],[DateOpened]],Proc[[#This Row],[DateClosed]]))-1)</f>
        <v>94</v>
      </c>
      <c r="R4741" s="132" t="s">
        <v>488</v>
      </c>
      <c r="S4741" s="112"/>
      <c r="T4741" s="153">
        <v>4740</v>
      </c>
    </row>
    <row r="4742" spans="1:20" hidden="1">
      <c r="A4742" s="111" t="s">
        <v>4860</v>
      </c>
      <c r="B4742" s="153" t="str">
        <f>IFERROR(VLOOKUP(Proc[[#This Row],[App]],Table2[],3,0),"open")</f>
        <v>ok</v>
      </c>
      <c r="C4742" s="111" t="s">
        <v>369</v>
      </c>
      <c r="D4742" s="152" t="s">
        <v>9700</v>
      </c>
      <c r="E4742" s="152" t="s">
        <v>4869</v>
      </c>
      <c r="F4742" s="153" t="s">
        <v>4869</v>
      </c>
      <c r="G4742" s="111" t="s">
        <v>400</v>
      </c>
      <c r="H4742" s="112" t="str">
        <f>IF(Proc[[#This Row],[type]]="LFF (MDG-F)",MID(Proc[[#This Row],[Obj]],13,10),"")</f>
        <v/>
      </c>
      <c r="I4742" s="152"/>
      <c r="J4742" s="112" t="b">
        <f>Proc[[#This Row],[Requested]]=Proc[[#This Row],[CurrentParent]]</f>
        <v>1</v>
      </c>
      <c r="K4742" s="153" t="str">
        <f>IF(Proc[[#This Row],[Author]]="Marcela Urrego",VLOOKUP(LEFT(Proc[[#This Row],[Requested]],1),Table3[#All],2,0),VLOOKUP(Proc[[#This Row],[Author]],Table4[],2,0))</f>
        <v>LS</v>
      </c>
      <c r="L4742" s="112" t="s">
        <v>4537</v>
      </c>
      <c r="M4742" s="132">
        <v>45983</v>
      </c>
      <c r="N4742" s="133"/>
      <c r="O4742" s="133"/>
      <c r="P4742" s="132" t="str">
        <f ca="1">IF(Proc[[#This Row],[DaysAgeing]]&gt;5,"yep","on track")</f>
        <v>yep</v>
      </c>
      <c r="Q4742" s="2">
        <f ca="1">IF(Proc[[#This Row],[DateClosed]]="",ABS(NETWORKDAYS(Proc[[#This Row],[DateOpened]],TODAY()))-1,ABS(NETWORKDAYS(Proc[[#This Row],[DateOpened]],Proc[[#This Row],[DateClosed]]))-1)</f>
        <v>94</v>
      </c>
      <c r="R4742" s="132" t="s">
        <v>488</v>
      </c>
      <c r="S4742" s="112"/>
      <c r="T4742" s="153">
        <v>4741</v>
      </c>
    </row>
    <row r="4743" spans="1:20" hidden="1">
      <c r="A4743" s="111" t="s">
        <v>4860</v>
      </c>
      <c r="B4743" s="153" t="str">
        <f>IFERROR(VLOOKUP(Proc[[#This Row],[App]],Table2[],3,0),"open")</f>
        <v>ok</v>
      </c>
      <c r="C4743" s="111" t="s">
        <v>369</v>
      </c>
      <c r="D4743" s="152" t="s">
        <v>9701</v>
      </c>
      <c r="E4743" s="152" t="s">
        <v>4870</v>
      </c>
      <c r="F4743" s="153" t="s">
        <v>4870</v>
      </c>
      <c r="G4743" s="111" t="s">
        <v>400</v>
      </c>
      <c r="H4743" s="112" t="str">
        <f>IF(Proc[[#This Row],[type]]="LFF (MDG-F)",MID(Proc[[#This Row],[Obj]],13,10),"")</f>
        <v/>
      </c>
      <c r="I4743" s="152"/>
      <c r="J4743" s="112" t="b">
        <f>Proc[[#This Row],[Requested]]=Proc[[#This Row],[CurrentParent]]</f>
        <v>1</v>
      </c>
      <c r="K4743" s="153" t="str">
        <f>IF(Proc[[#This Row],[Author]]="Marcela Urrego",VLOOKUP(LEFT(Proc[[#This Row],[Requested]],1),Table3[#All],2,0),VLOOKUP(Proc[[#This Row],[Author]],Table4[],2,0))</f>
        <v>LS</v>
      </c>
      <c r="L4743" s="112" t="s">
        <v>4537</v>
      </c>
      <c r="M4743" s="132">
        <v>45983</v>
      </c>
      <c r="N4743" s="133"/>
      <c r="O4743" s="133"/>
      <c r="P4743" s="132" t="str">
        <f ca="1">IF(Proc[[#This Row],[DaysAgeing]]&gt;5,"yep","on track")</f>
        <v>yep</v>
      </c>
      <c r="Q4743" s="2">
        <f ca="1">IF(Proc[[#This Row],[DateClosed]]="",ABS(NETWORKDAYS(Proc[[#This Row],[DateOpened]],TODAY()))-1,ABS(NETWORKDAYS(Proc[[#This Row],[DateOpened]],Proc[[#This Row],[DateClosed]]))-1)</f>
        <v>94</v>
      </c>
      <c r="R4743" s="132" t="s">
        <v>488</v>
      </c>
      <c r="S4743" s="112"/>
      <c r="T4743" s="153">
        <v>4742</v>
      </c>
    </row>
    <row r="4744" spans="1:20" hidden="1">
      <c r="A4744" s="111" t="s">
        <v>4860</v>
      </c>
      <c r="B4744" s="153" t="str">
        <f>IFERROR(VLOOKUP(Proc[[#This Row],[App]],Table2[],3,0),"open")</f>
        <v>ok</v>
      </c>
      <c r="C4744" s="111" t="s">
        <v>369</v>
      </c>
      <c r="D4744" s="152" t="s">
        <v>9702</v>
      </c>
      <c r="E4744" s="152" t="s">
        <v>4870</v>
      </c>
      <c r="F4744" s="153" t="s">
        <v>4870</v>
      </c>
      <c r="G4744" s="111" t="s">
        <v>400</v>
      </c>
      <c r="H4744" s="112" t="str">
        <f>IF(Proc[[#This Row],[type]]="LFF (MDG-F)",MID(Proc[[#This Row],[Obj]],13,10),"")</f>
        <v/>
      </c>
      <c r="I4744" s="152"/>
      <c r="J4744" s="112" t="b">
        <f>Proc[[#This Row],[Requested]]=Proc[[#This Row],[CurrentParent]]</f>
        <v>1</v>
      </c>
      <c r="K4744" s="153" t="str">
        <f>IF(Proc[[#This Row],[Author]]="Marcela Urrego",VLOOKUP(LEFT(Proc[[#This Row],[Requested]],1),Table3[#All],2,0),VLOOKUP(Proc[[#This Row],[Author]],Table4[],2,0))</f>
        <v>LS</v>
      </c>
      <c r="L4744" s="112" t="s">
        <v>4537</v>
      </c>
      <c r="M4744" s="132">
        <v>45983</v>
      </c>
      <c r="N4744" s="133"/>
      <c r="O4744" s="133"/>
      <c r="P4744" s="132" t="str">
        <f ca="1">IF(Proc[[#This Row],[DaysAgeing]]&gt;5,"yep","on track")</f>
        <v>yep</v>
      </c>
      <c r="Q4744" s="2">
        <f ca="1">IF(Proc[[#This Row],[DateClosed]]="",ABS(NETWORKDAYS(Proc[[#This Row],[DateOpened]],TODAY()))-1,ABS(NETWORKDAYS(Proc[[#This Row],[DateOpened]],Proc[[#This Row],[DateClosed]]))-1)</f>
        <v>94</v>
      </c>
      <c r="R4744" s="132" t="s">
        <v>488</v>
      </c>
      <c r="S4744" s="112"/>
      <c r="T4744" s="153">
        <v>4743</v>
      </c>
    </row>
    <row r="4745" spans="1:20" hidden="1">
      <c r="A4745" s="111" t="s">
        <v>4860</v>
      </c>
      <c r="B4745" s="153" t="str">
        <f>IFERROR(VLOOKUP(Proc[[#This Row],[App]],Table2[],3,0),"open")</f>
        <v>ok</v>
      </c>
      <c r="C4745" s="111" t="s">
        <v>369</v>
      </c>
      <c r="D4745" s="152" t="s">
        <v>9703</v>
      </c>
      <c r="E4745" s="152" t="s">
        <v>4871</v>
      </c>
      <c r="F4745" s="153" t="s">
        <v>4871</v>
      </c>
      <c r="G4745" s="111" t="s">
        <v>406</v>
      </c>
      <c r="H4745" s="112" t="str">
        <f>IF(Proc[[#This Row],[type]]="LFF (MDG-F)",MID(Proc[[#This Row],[Obj]],13,10),"")</f>
        <v>2125C03326</v>
      </c>
      <c r="I4745" s="152"/>
      <c r="J4745" s="112" t="b">
        <f>Proc[[#This Row],[Requested]]=Proc[[#This Row],[CurrentParent]]</f>
        <v>1</v>
      </c>
      <c r="K4745" s="153" t="str">
        <f>IF(Proc[[#This Row],[Author]]="Marcela Urrego",VLOOKUP(LEFT(Proc[[#This Row],[Requested]],1),Table3[#All],2,0),VLOOKUP(Proc[[#This Row],[Author]],Table4[],2,0))</f>
        <v>LS</v>
      </c>
      <c r="L4745" s="112" t="s">
        <v>4537</v>
      </c>
      <c r="M4745" s="132">
        <v>45983</v>
      </c>
      <c r="N4745" s="133"/>
      <c r="O4745" s="133"/>
      <c r="P4745" s="132" t="str">
        <f ca="1">IF(Proc[[#This Row],[DaysAgeing]]&gt;5,"yep","on track")</f>
        <v>yep</v>
      </c>
      <c r="Q4745" s="2">
        <f ca="1">IF(Proc[[#This Row],[DateClosed]]="",ABS(NETWORKDAYS(Proc[[#This Row],[DateOpened]],TODAY()))-1,ABS(NETWORKDAYS(Proc[[#This Row],[DateOpened]],Proc[[#This Row],[DateClosed]]))-1)</f>
        <v>94</v>
      </c>
      <c r="R4745" s="132" t="s">
        <v>488</v>
      </c>
      <c r="S4745" s="112"/>
      <c r="T4745" s="153">
        <v>4744</v>
      </c>
    </row>
    <row r="4746" spans="1:20" hidden="1">
      <c r="A4746" s="111" t="s">
        <v>4860</v>
      </c>
      <c r="B4746" s="153" t="str">
        <f>IFERROR(VLOOKUP(Proc[[#This Row],[App]],Table2[],3,0),"open")</f>
        <v>ok</v>
      </c>
      <c r="C4746" s="111" t="s">
        <v>369</v>
      </c>
      <c r="D4746" s="152" t="s">
        <v>9704</v>
      </c>
      <c r="E4746" s="152" t="s">
        <v>4872</v>
      </c>
      <c r="F4746" s="153" t="s">
        <v>4872</v>
      </c>
      <c r="G4746" s="111" t="s">
        <v>406</v>
      </c>
      <c r="H4746" s="112" t="str">
        <f>IF(Proc[[#This Row],[type]]="LFF (MDG-F)",MID(Proc[[#This Row],[Obj]],13,10),"")</f>
        <v>2022TQAZ93</v>
      </c>
      <c r="I4746" s="152"/>
      <c r="J4746" s="112" t="b">
        <f>Proc[[#This Row],[Requested]]=Proc[[#This Row],[CurrentParent]]</f>
        <v>1</v>
      </c>
      <c r="K4746" s="153" t="str">
        <f>IF(Proc[[#This Row],[Author]]="Marcela Urrego",VLOOKUP(LEFT(Proc[[#This Row],[Requested]],1),Table3[#All],2,0),VLOOKUP(Proc[[#This Row],[Author]],Table4[],2,0))</f>
        <v>LS</v>
      </c>
      <c r="L4746" s="112" t="s">
        <v>4537</v>
      </c>
      <c r="M4746" s="132">
        <v>45983</v>
      </c>
      <c r="N4746" s="133"/>
      <c r="O4746" s="133"/>
      <c r="P4746" s="132" t="str">
        <f ca="1">IF(Proc[[#This Row],[DaysAgeing]]&gt;5,"yep","on track")</f>
        <v>yep</v>
      </c>
      <c r="Q4746" s="2">
        <f ca="1">IF(Proc[[#This Row],[DateClosed]]="",ABS(NETWORKDAYS(Proc[[#This Row],[DateOpened]],TODAY()))-1,ABS(NETWORKDAYS(Proc[[#This Row],[DateOpened]],Proc[[#This Row],[DateClosed]]))-1)</f>
        <v>94</v>
      </c>
      <c r="R4746" s="132" t="s">
        <v>488</v>
      </c>
      <c r="S4746" s="112"/>
      <c r="T4746" s="153">
        <v>4745</v>
      </c>
    </row>
    <row r="4747" spans="1:20" hidden="1">
      <c r="A4747" s="111" t="s">
        <v>4860</v>
      </c>
      <c r="B4747" s="153" t="str">
        <f>IFERROR(VLOOKUP(Proc[[#This Row],[App]],Table2[],3,0),"open")</f>
        <v>ok</v>
      </c>
      <c r="C4747" s="111" t="s">
        <v>369</v>
      </c>
      <c r="D4747" s="152" t="s">
        <v>9705</v>
      </c>
      <c r="E4747" s="152" t="s">
        <v>4873</v>
      </c>
      <c r="F4747" s="112" t="s">
        <v>4873</v>
      </c>
      <c r="G4747" s="111" t="s">
        <v>400</v>
      </c>
      <c r="H4747" s="112" t="str">
        <f>IF(Proc[[#This Row],[type]]="LFF (MDG-F)",MID(Proc[[#This Row],[Obj]],13,10),"")</f>
        <v/>
      </c>
      <c r="I4747" s="152"/>
      <c r="J4747" s="112" t="b">
        <f>Proc[[#This Row],[Requested]]=Proc[[#This Row],[CurrentParent]]</f>
        <v>1</v>
      </c>
      <c r="K4747" s="153" t="str">
        <f>IF(Proc[[#This Row],[Author]]="Marcela Urrego",VLOOKUP(LEFT(Proc[[#This Row],[Requested]],1),Table3[#All],2,0),VLOOKUP(Proc[[#This Row],[Author]],Table4[],2,0))</f>
        <v>LS</v>
      </c>
      <c r="L4747" s="112" t="s">
        <v>4537</v>
      </c>
      <c r="M4747" s="132">
        <v>45983</v>
      </c>
      <c r="N4747" s="133"/>
      <c r="O4747" s="133"/>
      <c r="P4747" s="132" t="str">
        <f ca="1">IF(Proc[[#This Row],[DaysAgeing]]&gt;5,"yep","on track")</f>
        <v>yep</v>
      </c>
      <c r="Q4747" s="2">
        <f ca="1">IF(Proc[[#This Row],[DateClosed]]="",ABS(NETWORKDAYS(Proc[[#This Row],[DateOpened]],TODAY()))-1,ABS(NETWORKDAYS(Proc[[#This Row],[DateOpened]],Proc[[#This Row],[DateClosed]]))-1)</f>
        <v>94</v>
      </c>
      <c r="R4747" s="132" t="s">
        <v>488</v>
      </c>
      <c r="S4747" s="112"/>
      <c r="T4747" s="153">
        <v>4746</v>
      </c>
    </row>
    <row r="4748" spans="1:20" hidden="1">
      <c r="A4748" s="111" t="s">
        <v>4860</v>
      </c>
      <c r="B4748" s="153" t="str">
        <f>IFERROR(VLOOKUP(Proc[[#This Row],[App]],Table2[],3,0),"open")</f>
        <v>ok</v>
      </c>
      <c r="C4748" s="111" t="s">
        <v>369</v>
      </c>
      <c r="D4748" s="152" t="s">
        <v>9706</v>
      </c>
      <c r="E4748" s="152" t="s">
        <v>4873</v>
      </c>
      <c r="F4748" s="112" t="s">
        <v>4873</v>
      </c>
      <c r="G4748" s="111" t="s">
        <v>400</v>
      </c>
      <c r="H4748" s="112" t="str">
        <f>IF(Proc[[#This Row],[type]]="LFF (MDG-F)",MID(Proc[[#This Row],[Obj]],13,10),"")</f>
        <v/>
      </c>
      <c r="I4748" s="152"/>
      <c r="J4748" s="112" t="b">
        <f>Proc[[#This Row],[Requested]]=Proc[[#This Row],[CurrentParent]]</f>
        <v>1</v>
      </c>
      <c r="K4748" s="153" t="str">
        <f>IF(Proc[[#This Row],[Author]]="Marcela Urrego",VLOOKUP(LEFT(Proc[[#This Row],[Requested]],1),Table3[#All],2,0),VLOOKUP(Proc[[#This Row],[Author]],Table4[],2,0))</f>
        <v>LS</v>
      </c>
      <c r="L4748" s="112" t="s">
        <v>4537</v>
      </c>
      <c r="M4748" s="132">
        <v>45983</v>
      </c>
      <c r="N4748" s="133"/>
      <c r="O4748" s="133"/>
      <c r="P4748" s="132" t="str">
        <f ca="1">IF(Proc[[#This Row],[DaysAgeing]]&gt;5,"yep","on track")</f>
        <v>yep</v>
      </c>
      <c r="Q4748" s="2">
        <f ca="1">IF(Proc[[#This Row],[DateClosed]]="",ABS(NETWORKDAYS(Proc[[#This Row],[DateOpened]],TODAY()))-1,ABS(NETWORKDAYS(Proc[[#This Row],[DateOpened]],Proc[[#This Row],[DateClosed]]))-1)</f>
        <v>94</v>
      </c>
      <c r="R4748" s="132" t="s">
        <v>488</v>
      </c>
      <c r="S4748" s="112"/>
      <c r="T4748" s="153">
        <v>4747</v>
      </c>
    </row>
    <row r="4749" spans="1:20" hidden="1">
      <c r="A4749" s="111" t="s">
        <v>4860</v>
      </c>
      <c r="B4749" s="153" t="str">
        <f>IFERROR(VLOOKUP(Proc[[#This Row],[App]],Table2[],3,0),"open")</f>
        <v>ok</v>
      </c>
      <c r="C4749" s="111" t="s">
        <v>369</v>
      </c>
      <c r="D4749" s="152" t="s">
        <v>9707</v>
      </c>
      <c r="E4749" s="152" t="s">
        <v>3441</v>
      </c>
      <c r="F4749" s="112" t="s">
        <v>3441</v>
      </c>
      <c r="G4749" s="111" t="s">
        <v>406</v>
      </c>
      <c r="H4749" s="112" t="str">
        <f>IF(Proc[[#This Row],[type]]="LFF (MDG-F)",MID(Proc[[#This Row],[Obj]],13,10),"")</f>
        <v>1937TQCZ91</v>
      </c>
      <c r="I4749" s="152"/>
      <c r="J4749" s="112" t="b">
        <f>Proc[[#This Row],[Requested]]=Proc[[#This Row],[CurrentParent]]</f>
        <v>1</v>
      </c>
      <c r="K4749" s="153" t="str">
        <f>IF(Proc[[#This Row],[Author]]="Marcela Urrego",VLOOKUP(LEFT(Proc[[#This Row],[Requested]],1),Table3[#All],2,0),VLOOKUP(Proc[[#This Row],[Author]],Table4[],2,0))</f>
        <v>LS</v>
      </c>
      <c r="L4749" s="112" t="s">
        <v>4537</v>
      </c>
      <c r="M4749" s="132">
        <v>45983</v>
      </c>
      <c r="N4749" s="133"/>
      <c r="O4749" s="133"/>
      <c r="P4749" s="132" t="str">
        <f ca="1">IF(Proc[[#This Row],[DaysAgeing]]&gt;5,"yep","on track")</f>
        <v>yep</v>
      </c>
      <c r="Q4749" s="2">
        <f ca="1">IF(Proc[[#This Row],[DateClosed]]="",ABS(NETWORKDAYS(Proc[[#This Row],[DateOpened]],TODAY()))-1,ABS(NETWORKDAYS(Proc[[#This Row],[DateOpened]],Proc[[#This Row],[DateClosed]]))-1)</f>
        <v>94</v>
      </c>
      <c r="R4749" s="132" t="s">
        <v>488</v>
      </c>
      <c r="S4749" s="112"/>
      <c r="T4749" s="153">
        <v>4748</v>
      </c>
    </row>
    <row r="4750" spans="1:20" hidden="1">
      <c r="A4750" s="111" t="s">
        <v>4860</v>
      </c>
      <c r="B4750" s="153" t="str">
        <f>IFERROR(VLOOKUP(Proc[[#This Row],[App]],Table2[],3,0),"open")</f>
        <v>ok</v>
      </c>
      <c r="C4750" s="111" t="s">
        <v>369</v>
      </c>
      <c r="D4750" s="152" t="s">
        <v>4575</v>
      </c>
      <c r="E4750" s="152" t="s">
        <v>2456</v>
      </c>
      <c r="F4750" s="112" t="s">
        <v>2456</v>
      </c>
      <c r="G4750" s="111" t="s">
        <v>400</v>
      </c>
      <c r="H4750" s="112" t="str">
        <f>IF(Proc[[#This Row],[type]]="LFF (MDG-F)",MID(Proc[[#This Row],[Obj]],13,10),"")</f>
        <v/>
      </c>
      <c r="I4750" s="152"/>
      <c r="J4750" s="112" t="b">
        <f>Proc[[#This Row],[Requested]]=Proc[[#This Row],[CurrentParent]]</f>
        <v>1</v>
      </c>
      <c r="K4750" s="153" t="str">
        <f>IF(Proc[[#This Row],[Author]]="Marcela Urrego",VLOOKUP(LEFT(Proc[[#This Row],[Requested]],1),Table3[#All],2,0),VLOOKUP(Proc[[#This Row],[Author]],Table4[],2,0))</f>
        <v>LS</v>
      </c>
      <c r="L4750" s="112" t="s">
        <v>4537</v>
      </c>
      <c r="M4750" s="132">
        <v>45983</v>
      </c>
      <c r="N4750" s="133"/>
      <c r="O4750" s="133"/>
      <c r="P4750" s="132" t="str">
        <f ca="1">IF(Proc[[#This Row],[DaysAgeing]]&gt;5,"yep","on track")</f>
        <v>yep</v>
      </c>
      <c r="Q4750" s="2">
        <f ca="1">IF(Proc[[#This Row],[DateClosed]]="",ABS(NETWORKDAYS(Proc[[#This Row],[DateOpened]],TODAY()))-1,ABS(NETWORKDAYS(Proc[[#This Row],[DateOpened]],Proc[[#This Row],[DateClosed]]))-1)</f>
        <v>94</v>
      </c>
      <c r="R4750" s="132" t="s">
        <v>488</v>
      </c>
      <c r="S4750" s="112"/>
      <c r="T4750" s="153">
        <v>4749</v>
      </c>
    </row>
    <row r="4751" spans="1:20" hidden="1">
      <c r="A4751" s="111" t="s">
        <v>4860</v>
      </c>
      <c r="B4751" s="153" t="str">
        <f>IFERROR(VLOOKUP(Proc[[#This Row],[App]],Table2[],3,0),"open")</f>
        <v>ok</v>
      </c>
      <c r="C4751" s="111" t="s">
        <v>369</v>
      </c>
      <c r="D4751" s="152" t="s">
        <v>9708</v>
      </c>
      <c r="E4751" s="152" t="s">
        <v>4559</v>
      </c>
      <c r="F4751" s="153" t="s">
        <v>4559</v>
      </c>
      <c r="G4751" s="111" t="s">
        <v>406</v>
      </c>
      <c r="H4751" s="112" t="str">
        <f>IF(Proc[[#This Row],[type]]="LFF (MDG-F)",MID(Proc[[#This Row],[Obj]],13,10),"")</f>
        <v>1937TMCZ9J</v>
      </c>
      <c r="I4751" s="152"/>
      <c r="J4751" s="112" t="b">
        <f>Proc[[#This Row],[Requested]]=Proc[[#This Row],[CurrentParent]]</f>
        <v>1</v>
      </c>
      <c r="K4751" s="153" t="str">
        <f>IF(Proc[[#This Row],[Author]]="Marcela Urrego",VLOOKUP(LEFT(Proc[[#This Row],[Requested]],1),Table3[#All],2,0),VLOOKUP(Proc[[#This Row],[Author]],Table4[],2,0))</f>
        <v>LS</v>
      </c>
      <c r="L4751" s="112" t="s">
        <v>4537</v>
      </c>
      <c r="M4751" s="132">
        <v>45983</v>
      </c>
      <c r="N4751" s="133"/>
      <c r="O4751" s="133"/>
      <c r="P4751" s="132" t="str">
        <f ca="1">IF(Proc[[#This Row],[DaysAgeing]]&gt;5,"yep","on track")</f>
        <v>yep</v>
      </c>
      <c r="Q4751" s="2">
        <f ca="1">IF(Proc[[#This Row],[DateClosed]]="",ABS(NETWORKDAYS(Proc[[#This Row],[DateOpened]],TODAY()))-1,ABS(NETWORKDAYS(Proc[[#This Row],[DateOpened]],Proc[[#This Row],[DateClosed]]))-1)</f>
        <v>94</v>
      </c>
      <c r="R4751" s="132" t="s">
        <v>488</v>
      </c>
      <c r="S4751" s="112"/>
      <c r="T4751" s="153">
        <v>4750</v>
      </c>
    </row>
    <row r="4752" spans="1:20" hidden="1">
      <c r="A4752" t="s">
        <v>4875</v>
      </c>
      <c r="B4752" s="112" t="str">
        <f>IFERROR(VLOOKUP(Proc[[#This Row],[App]],Table2[],3,0),"open")</f>
        <v>ok</v>
      </c>
      <c r="C4752" s="111" t="s">
        <v>369</v>
      </c>
      <c r="D4752" s="152" t="s">
        <v>4876</v>
      </c>
      <c r="E4752" s="152" t="s">
        <v>4879</v>
      </c>
      <c r="F4752" s="112" t="s">
        <v>4879</v>
      </c>
      <c r="G4752" t="s">
        <v>400</v>
      </c>
      <c r="H4752" s="112" t="str">
        <f>IF(Proc[[#This Row],[type]]="LFF (MDG-F)",MID(Proc[[#This Row],[Obj]],13,10),"")</f>
        <v/>
      </c>
      <c r="I4752" s="152"/>
      <c r="J4752" s="112" t="b">
        <f>Proc[[#This Row],[Requested]]=Proc[[#This Row],[CurrentParent]]</f>
        <v>1</v>
      </c>
      <c r="K4752" s="112" t="str">
        <f>IF(Proc[[#This Row],[Author]]="Marcela Urrego",VLOOKUP(LEFT(Proc[[#This Row],[Requested]],1),Table3[#All],2,0),VLOOKUP(Proc[[#This Row],[Author]],Table4[],2,0))</f>
        <v>MGF</v>
      </c>
      <c r="L4752" s="112" t="s">
        <v>4537</v>
      </c>
      <c r="M4752" s="133">
        <v>45985</v>
      </c>
      <c r="N4752" s="133"/>
      <c r="O4752" s="133"/>
      <c r="P4752" s="134" t="str">
        <f ca="1">IF(Proc[[#This Row],[DaysAgeing]]&gt;5,"yep","on track")</f>
        <v>yep</v>
      </c>
      <c r="Q4752" s="2">
        <f ca="1">IF(Proc[[#This Row],[DateClosed]]="",ABS(NETWORKDAYS(Proc[[#This Row],[DateOpened]],TODAY()))-1,ABS(NETWORKDAYS(Proc[[#This Row],[DateOpened]],Proc[[#This Row],[DateClosed]]))-1)</f>
        <v>94</v>
      </c>
      <c r="R4752" s="140" t="s">
        <v>514</v>
      </c>
      <c r="S4752" s="153"/>
      <c r="T4752" s="153">
        <v>4751</v>
      </c>
    </row>
    <row r="4753" spans="1:20" hidden="1">
      <c r="A4753" t="s">
        <v>4875</v>
      </c>
      <c r="B4753" s="112" t="str">
        <f>IFERROR(VLOOKUP(Proc[[#This Row],[App]],Table2[],3,0),"open")</f>
        <v>ok</v>
      </c>
      <c r="C4753" s="111" t="s">
        <v>369</v>
      </c>
      <c r="D4753" s="152" t="s">
        <v>4877</v>
      </c>
      <c r="E4753" s="152" t="s">
        <v>4880</v>
      </c>
      <c r="F4753" s="112" t="s">
        <v>4880</v>
      </c>
      <c r="G4753" t="s">
        <v>400</v>
      </c>
      <c r="H4753" s="112" t="str">
        <f>IF(Proc[[#This Row],[type]]="LFF (MDG-F)",MID(Proc[[#This Row],[Obj]],13,10),"")</f>
        <v/>
      </c>
      <c r="I4753" s="152"/>
      <c r="J4753" s="112" t="b">
        <f>Proc[[#This Row],[Requested]]=Proc[[#This Row],[CurrentParent]]</f>
        <v>1</v>
      </c>
      <c r="K4753" s="112" t="str">
        <f>IF(Proc[[#This Row],[Author]]="Marcela Urrego",VLOOKUP(LEFT(Proc[[#This Row],[Requested]],1),Table3[#All],2,0),VLOOKUP(Proc[[#This Row],[Author]],Table4[],2,0))</f>
        <v>MGF</v>
      </c>
      <c r="L4753" s="112" t="s">
        <v>4537</v>
      </c>
      <c r="M4753" s="133">
        <v>45985</v>
      </c>
      <c r="N4753" s="133"/>
      <c r="O4753" s="133"/>
      <c r="P4753" s="134" t="str">
        <f ca="1">IF(Proc[[#This Row],[DaysAgeing]]&gt;5,"yep","on track")</f>
        <v>yep</v>
      </c>
      <c r="Q4753" s="2">
        <f ca="1">IF(Proc[[#This Row],[DateClosed]]="",ABS(NETWORKDAYS(Proc[[#This Row],[DateOpened]],TODAY()))-1,ABS(NETWORKDAYS(Proc[[#This Row],[DateOpened]],Proc[[#This Row],[DateClosed]]))-1)</f>
        <v>94</v>
      </c>
      <c r="R4753" s="140" t="s">
        <v>514</v>
      </c>
      <c r="S4753" s="153"/>
      <c r="T4753" s="153">
        <v>4752</v>
      </c>
    </row>
    <row r="4754" spans="1:20" hidden="1">
      <c r="A4754" t="s">
        <v>4875</v>
      </c>
      <c r="B4754" s="112" t="str">
        <f>IFERROR(VLOOKUP(Proc[[#This Row],[App]],Table2[],3,0),"open")</f>
        <v>ok</v>
      </c>
      <c r="C4754" s="111" t="s">
        <v>369</v>
      </c>
      <c r="D4754" s="152" t="s">
        <v>4878</v>
      </c>
      <c r="E4754" s="152" t="s">
        <v>4880</v>
      </c>
      <c r="F4754" s="112" t="s">
        <v>4880</v>
      </c>
      <c r="G4754" t="s">
        <v>400</v>
      </c>
      <c r="H4754" s="112" t="str">
        <f>IF(Proc[[#This Row],[type]]="LFF (MDG-F)",MID(Proc[[#This Row],[Obj]],13,10),"")</f>
        <v/>
      </c>
      <c r="I4754" s="152"/>
      <c r="J4754" s="112" t="b">
        <f>Proc[[#This Row],[Requested]]=Proc[[#This Row],[CurrentParent]]</f>
        <v>1</v>
      </c>
      <c r="K4754" s="112" t="str">
        <f>IF(Proc[[#This Row],[Author]]="Marcela Urrego",VLOOKUP(LEFT(Proc[[#This Row],[Requested]],1),Table3[#All],2,0),VLOOKUP(Proc[[#This Row],[Author]],Table4[],2,0))</f>
        <v>MGF</v>
      </c>
      <c r="L4754" s="112" t="s">
        <v>4537</v>
      </c>
      <c r="M4754" s="133">
        <v>45985</v>
      </c>
      <c r="N4754" s="133"/>
      <c r="O4754" s="133"/>
      <c r="P4754" s="134" t="str">
        <f ca="1">IF(Proc[[#This Row],[DaysAgeing]]&gt;5,"yep","on track")</f>
        <v>yep</v>
      </c>
      <c r="Q4754" s="2">
        <f ca="1">IF(Proc[[#This Row],[DateClosed]]="",ABS(NETWORKDAYS(Proc[[#This Row],[DateOpened]],TODAY()))-1,ABS(NETWORKDAYS(Proc[[#This Row],[DateOpened]],Proc[[#This Row],[DateClosed]]))-1)</f>
        <v>94</v>
      </c>
      <c r="R4754" s="140" t="s">
        <v>514</v>
      </c>
      <c r="S4754" s="153"/>
      <c r="T4754" s="153">
        <v>4753</v>
      </c>
    </row>
    <row r="4755" spans="1:20" hidden="1">
      <c r="A4755" t="s">
        <v>4881</v>
      </c>
      <c r="B4755" s="153" t="str">
        <f>IFERROR(VLOOKUP(Proc[[#This Row],[App]],Table2[],3,0),"open")</f>
        <v>ok</v>
      </c>
      <c r="C4755" s="111" t="s">
        <v>369</v>
      </c>
      <c r="D4755" s="152" t="s">
        <v>4746</v>
      </c>
      <c r="E4755" s="152" t="s">
        <v>4884</v>
      </c>
      <c r="F4755" s="153" t="s">
        <v>4884</v>
      </c>
      <c r="G4755" t="s">
        <v>406</v>
      </c>
      <c r="H4755" s="112" t="str">
        <f>IF(Proc[[#This Row],[type]]="LFF (MDG-F)",MID(Proc[[#This Row],[Obj]],13,10),"")</f>
        <v>CN01TPAZ08</v>
      </c>
      <c r="I4755" s="152"/>
      <c r="J4755" s="112" t="b">
        <f>Proc[[#This Row],[Requested]]=Proc[[#This Row],[CurrentParent]]</f>
        <v>1</v>
      </c>
      <c r="K4755" s="153" t="str">
        <f>IF(Proc[[#This Row],[Author]]="Marcela Urrego",VLOOKUP(LEFT(Proc[[#This Row],[Requested]],1),Table3[#All],2,0),VLOOKUP(Proc[[#This Row],[Author]],Table4[],2,0))</f>
        <v>EL</v>
      </c>
      <c r="L4755" s="153" t="s">
        <v>4537</v>
      </c>
      <c r="M4755" s="133">
        <v>45985</v>
      </c>
      <c r="N4755" s="133"/>
      <c r="O4755" s="133"/>
      <c r="P4755" s="134" t="str">
        <f ca="1">IF(Proc[[#This Row],[DaysAgeing]]&gt;5,"yep","on track")</f>
        <v>yep</v>
      </c>
      <c r="Q4755" s="2">
        <f ca="1">IF(Proc[[#This Row],[DateClosed]]="",ABS(NETWORKDAYS(Proc[[#This Row],[DateOpened]],TODAY()))-1,ABS(NETWORKDAYS(Proc[[#This Row],[DateOpened]],Proc[[#This Row],[DateClosed]]))-1)</f>
        <v>94</v>
      </c>
      <c r="R4755" s="134" t="s">
        <v>4125</v>
      </c>
      <c r="S4755" s="112"/>
      <c r="T4755" s="153">
        <v>4754</v>
      </c>
    </row>
    <row r="4756" spans="1:20" hidden="1">
      <c r="A4756" t="s">
        <v>4881</v>
      </c>
      <c r="B4756" s="153" t="str">
        <f>IFERROR(VLOOKUP(Proc[[#This Row],[App]],Table2[],3,0),"open")</f>
        <v>ok</v>
      </c>
      <c r="C4756" s="111" t="s">
        <v>369</v>
      </c>
      <c r="D4756" s="152" t="s">
        <v>4747</v>
      </c>
      <c r="E4756" s="152" t="s">
        <v>4884</v>
      </c>
      <c r="F4756" s="112" t="s">
        <v>4884</v>
      </c>
      <c r="G4756" t="s">
        <v>406</v>
      </c>
      <c r="H4756" s="112" t="str">
        <f>IF(Proc[[#This Row],[type]]="LFF (MDG-F)",MID(Proc[[#This Row],[Obj]],13,10),"")</f>
        <v>CN01OF0161</v>
      </c>
      <c r="I4756" s="152"/>
      <c r="J4756" s="112" t="b">
        <f>Proc[[#This Row],[Requested]]=Proc[[#This Row],[CurrentParent]]</f>
        <v>1</v>
      </c>
      <c r="K4756" s="153" t="str">
        <f>IF(Proc[[#This Row],[Author]]="Marcela Urrego",VLOOKUP(LEFT(Proc[[#This Row],[Requested]],1),Table3[#All],2,0),VLOOKUP(Proc[[#This Row],[Author]],Table4[],2,0))</f>
        <v>EL</v>
      </c>
      <c r="L4756" s="112" t="s">
        <v>4537</v>
      </c>
      <c r="M4756" s="133">
        <v>45985</v>
      </c>
      <c r="N4756" s="133"/>
      <c r="O4756" s="133"/>
      <c r="P4756" s="134" t="str">
        <f ca="1">IF(Proc[[#This Row],[DaysAgeing]]&gt;5,"yep","on track")</f>
        <v>yep</v>
      </c>
      <c r="Q4756" s="2">
        <f ca="1">IF(Proc[[#This Row],[DateClosed]]="",ABS(NETWORKDAYS(Proc[[#This Row],[DateOpened]],TODAY()))-1,ABS(NETWORKDAYS(Proc[[#This Row],[DateOpened]],Proc[[#This Row],[DateClosed]]))-1)</f>
        <v>94</v>
      </c>
      <c r="R4756" s="134" t="s">
        <v>4125</v>
      </c>
      <c r="S4756" s="112"/>
      <c r="T4756" s="153">
        <v>4755</v>
      </c>
    </row>
    <row r="4757" spans="1:20" hidden="1">
      <c r="A4757" s="111" t="s">
        <v>4881</v>
      </c>
      <c r="B4757" s="112" t="str">
        <f>IFERROR(VLOOKUP(Proc[[#This Row],[App]],Table2[],3,0),"open")</f>
        <v>ok</v>
      </c>
      <c r="C4757" s="111" t="s">
        <v>369</v>
      </c>
      <c r="D4757" s="152" t="s">
        <v>4748</v>
      </c>
      <c r="E4757" s="152" t="s">
        <v>4884</v>
      </c>
      <c r="F4757" s="153" t="s">
        <v>4884</v>
      </c>
      <c r="G4757" s="111" t="s">
        <v>406</v>
      </c>
      <c r="H4757" s="112" t="str">
        <f>IF(Proc[[#This Row],[type]]="LFF (MDG-F)",MID(Proc[[#This Row],[Obj]],13,10),"")</f>
        <v>CN01TPAZ06</v>
      </c>
      <c r="I4757" s="152"/>
      <c r="J4757" s="112" t="b">
        <f>Proc[[#This Row],[Requested]]=Proc[[#This Row],[CurrentParent]]</f>
        <v>1</v>
      </c>
      <c r="K4757" s="112" t="str">
        <f>IF(Proc[[#This Row],[Author]]="Marcela Urrego",VLOOKUP(LEFT(Proc[[#This Row],[Requested]],1),Table3[#All],2,0),VLOOKUP(Proc[[#This Row],[Author]],Table4[],2,0))</f>
        <v>EL</v>
      </c>
      <c r="L4757" s="112" t="s">
        <v>4537</v>
      </c>
      <c r="M4757" s="133">
        <v>45985</v>
      </c>
      <c r="N4757" s="133"/>
      <c r="O4757" s="133"/>
      <c r="P4757" s="134" t="str">
        <f ca="1">IF(Proc[[#This Row],[DaysAgeing]]&gt;5,"yep","on track")</f>
        <v>yep</v>
      </c>
      <c r="Q4757" s="2">
        <f ca="1">IF(Proc[[#This Row],[DateClosed]]="",ABS(NETWORKDAYS(Proc[[#This Row],[DateOpened]],TODAY()))-1,ABS(NETWORKDAYS(Proc[[#This Row],[DateOpened]],Proc[[#This Row],[DateClosed]]))-1)</f>
        <v>94</v>
      </c>
      <c r="R4757" s="134" t="s">
        <v>4125</v>
      </c>
      <c r="S4757" s="112"/>
      <c r="T4757" s="153">
        <v>4756</v>
      </c>
    </row>
    <row r="4758" spans="1:20" hidden="1">
      <c r="A4758" s="111" t="s">
        <v>4881</v>
      </c>
      <c r="B4758" s="112" t="str">
        <f>IFERROR(VLOOKUP(Proc[[#This Row],[App]],Table2[],3,0),"open")</f>
        <v>ok</v>
      </c>
      <c r="C4758" s="111" t="s">
        <v>369</v>
      </c>
      <c r="D4758" s="152" t="s">
        <v>4749</v>
      </c>
      <c r="E4758" s="152" t="s">
        <v>4884</v>
      </c>
      <c r="F4758" s="112" t="s">
        <v>4884</v>
      </c>
      <c r="G4758" s="111" t="s">
        <v>406</v>
      </c>
      <c r="H4758" s="112" t="str">
        <f>IF(Proc[[#This Row],[type]]="LFF (MDG-F)",MID(Proc[[#This Row],[Obj]],13,10),"")</f>
        <v>CN02TPZZ05</v>
      </c>
      <c r="I4758" s="152"/>
      <c r="J4758" s="112" t="b">
        <f>Proc[[#This Row],[Requested]]=Proc[[#This Row],[CurrentParent]]</f>
        <v>1</v>
      </c>
      <c r="K4758" s="112" t="str">
        <f>IF(Proc[[#This Row],[Author]]="Marcela Urrego",VLOOKUP(LEFT(Proc[[#This Row],[Requested]],1),Table3[#All],2,0),VLOOKUP(Proc[[#This Row],[Author]],Table4[],2,0))</f>
        <v>EL</v>
      </c>
      <c r="L4758" s="112" t="s">
        <v>4537</v>
      </c>
      <c r="M4758" s="133">
        <v>45985</v>
      </c>
      <c r="N4758" s="133"/>
      <c r="O4758" s="133"/>
      <c r="P4758" s="134" t="str">
        <f ca="1">IF(Proc[[#This Row],[DaysAgeing]]&gt;5,"yep","on track")</f>
        <v>yep</v>
      </c>
      <c r="Q4758" s="2">
        <f ca="1">IF(Proc[[#This Row],[DateClosed]]="",ABS(NETWORKDAYS(Proc[[#This Row],[DateOpened]],TODAY()))-1,ABS(NETWORKDAYS(Proc[[#This Row],[DateOpened]],Proc[[#This Row],[DateClosed]]))-1)</f>
        <v>94</v>
      </c>
      <c r="R4758" s="140" t="s">
        <v>4125</v>
      </c>
      <c r="S4758" s="153"/>
      <c r="T4758" s="153">
        <v>4757</v>
      </c>
    </row>
    <row r="4759" spans="1:20" hidden="1">
      <c r="A4759" s="111" t="s">
        <v>4881</v>
      </c>
      <c r="B4759" s="153" t="str">
        <f>IFERROR(VLOOKUP(Proc[[#This Row],[App]],Table2[],3,0),"open")</f>
        <v>ok</v>
      </c>
      <c r="C4759" s="111" t="s">
        <v>369</v>
      </c>
      <c r="D4759" s="152" t="s">
        <v>4750</v>
      </c>
      <c r="E4759" s="152" t="s">
        <v>4884</v>
      </c>
      <c r="F4759" s="153" t="s">
        <v>4884</v>
      </c>
      <c r="G4759" s="111" t="s">
        <v>406</v>
      </c>
      <c r="H4759" s="112" t="str">
        <f>IF(Proc[[#This Row],[type]]="LFF (MDG-F)",MID(Proc[[#This Row],[Obj]],13,10),"")</f>
        <v>CN02TPZZ08</v>
      </c>
      <c r="I4759" s="152"/>
      <c r="J4759" s="112" t="b">
        <f>Proc[[#This Row],[Requested]]=Proc[[#This Row],[CurrentParent]]</f>
        <v>1</v>
      </c>
      <c r="K4759" s="153" t="str">
        <f>IF(Proc[[#This Row],[Author]]="Marcela Urrego",VLOOKUP(LEFT(Proc[[#This Row],[Requested]],1),Table3[#All],2,0),VLOOKUP(Proc[[#This Row],[Author]],Table4[],2,0))</f>
        <v>EL</v>
      </c>
      <c r="L4759" s="112" t="s">
        <v>4537</v>
      </c>
      <c r="M4759" s="133">
        <v>45985</v>
      </c>
      <c r="N4759" s="133"/>
      <c r="O4759" s="133"/>
      <c r="P4759" s="134" t="str">
        <f ca="1">IF(Proc[[#This Row],[DaysAgeing]]&gt;5,"yep","on track")</f>
        <v>yep</v>
      </c>
      <c r="Q4759" s="2">
        <f ca="1">IF(Proc[[#This Row],[DateClosed]]="",ABS(NETWORKDAYS(Proc[[#This Row],[DateOpened]],TODAY()))-1,ABS(NETWORKDAYS(Proc[[#This Row],[DateOpened]],Proc[[#This Row],[DateClosed]]))-1)</f>
        <v>94</v>
      </c>
      <c r="R4759" s="134" t="s">
        <v>4125</v>
      </c>
      <c r="S4759" s="112"/>
      <c r="T4759" s="153">
        <v>4758</v>
      </c>
    </row>
    <row r="4760" spans="1:20" hidden="1">
      <c r="A4760" s="111" t="s">
        <v>4881</v>
      </c>
      <c r="B4760" s="112" t="str">
        <f>IFERROR(VLOOKUP(Proc[[#This Row],[App]],Table2[],3,0),"open")</f>
        <v>ok</v>
      </c>
      <c r="C4760" s="111" t="s">
        <v>369</v>
      </c>
      <c r="D4760" s="152" t="s">
        <v>4751</v>
      </c>
      <c r="E4760" s="152" t="s">
        <v>4884</v>
      </c>
      <c r="F4760" s="112" t="s">
        <v>4884</v>
      </c>
      <c r="G4760" s="111" t="s">
        <v>406</v>
      </c>
      <c r="H4760" s="112" t="str">
        <f>IF(Proc[[#This Row],[type]]="LFF (MDG-F)",MID(Proc[[#This Row],[Obj]],13,10),"")</f>
        <v>CN03TPZZ01</v>
      </c>
      <c r="I4760" s="152"/>
      <c r="J4760" s="112" t="b">
        <f>Proc[[#This Row],[Requested]]=Proc[[#This Row],[CurrentParent]]</f>
        <v>1</v>
      </c>
      <c r="K4760" s="112" t="str">
        <f>IF(Proc[[#This Row],[Author]]="Marcela Urrego",VLOOKUP(LEFT(Proc[[#This Row],[Requested]],1),Table3[#All],2,0),VLOOKUP(Proc[[#This Row],[Author]],Table4[],2,0))</f>
        <v>EL</v>
      </c>
      <c r="L4760" s="112" t="s">
        <v>4537</v>
      </c>
      <c r="M4760" s="133">
        <v>45985</v>
      </c>
      <c r="N4760" s="133"/>
      <c r="O4760" s="133"/>
      <c r="P4760" s="134" t="str">
        <f ca="1">IF(Proc[[#This Row],[DaysAgeing]]&gt;5,"yep","on track")</f>
        <v>yep</v>
      </c>
      <c r="Q4760" s="2">
        <f ca="1">IF(Proc[[#This Row],[DateClosed]]="",ABS(NETWORKDAYS(Proc[[#This Row],[DateOpened]],TODAY()))-1,ABS(NETWORKDAYS(Proc[[#This Row],[DateOpened]],Proc[[#This Row],[DateClosed]]))-1)</f>
        <v>94</v>
      </c>
      <c r="R4760" s="134" t="s">
        <v>4125</v>
      </c>
      <c r="S4760" s="112"/>
      <c r="T4760" s="153">
        <v>4759</v>
      </c>
    </row>
    <row r="4761" spans="1:20" hidden="1">
      <c r="A4761" s="111" t="s">
        <v>4881</v>
      </c>
      <c r="B4761" s="153" t="str">
        <f>IFERROR(VLOOKUP(Proc[[#This Row],[App]],Table2[],3,0),"open")</f>
        <v>ok</v>
      </c>
      <c r="C4761" s="111" t="s">
        <v>369</v>
      </c>
      <c r="D4761" s="152" t="s">
        <v>4752</v>
      </c>
      <c r="E4761" s="152" t="s">
        <v>4884</v>
      </c>
      <c r="F4761" s="153" t="s">
        <v>4884</v>
      </c>
      <c r="G4761" s="111" t="s">
        <v>406</v>
      </c>
      <c r="H4761" s="112" t="str">
        <f>IF(Proc[[#This Row],[type]]="LFF (MDG-F)",MID(Proc[[#This Row],[Obj]],13,10),"")</f>
        <v>CN03TPZZ03</v>
      </c>
      <c r="I4761" s="152"/>
      <c r="J4761" s="112" t="b">
        <f>Proc[[#This Row],[Requested]]=Proc[[#This Row],[CurrentParent]]</f>
        <v>1</v>
      </c>
      <c r="K4761" s="153" t="str">
        <f>IF(Proc[[#This Row],[Author]]="Marcela Urrego",VLOOKUP(LEFT(Proc[[#This Row],[Requested]],1),Table3[#All],2,0),VLOOKUP(Proc[[#This Row],[Author]],Table4[],2,0))</f>
        <v>EL</v>
      </c>
      <c r="L4761" s="112" t="s">
        <v>4537</v>
      </c>
      <c r="M4761" s="133">
        <v>45985</v>
      </c>
      <c r="N4761" s="133"/>
      <c r="O4761" s="133"/>
      <c r="P4761" s="134" t="str">
        <f ca="1">IF(Proc[[#This Row],[DaysAgeing]]&gt;5,"yep","on track")</f>
        <v>yep</v>
      </c>
      <c r="Q4761" s="2">
        <f ca="1">IF(Proc[[#This Row],[DateClosed]]="",ABS(NETWORKDAYS(Proc[[#This Row],[DateOpened]],TODAY()))-1,ABS(NETWORKDAYS(Proc[[#This Row],[DateOpened]],Proc[[#This Row],[DateClosed]]))-1)</f>
        <v>94</v>
      </c>
      <c r="R4761" s="134" t="s">
        <v>4125</v>
      </c>
      <c r="S4761" s="112"/>
      <c r="T4761" s="153">
        <v>4760</v>
      </c>
    </row>
    <row r="4762" spans="1:20" hidden="1">
      <c r="A4762" s="111" t="s">
        <v>4881</v>
      </c>
      <c r="B4762" s="112" t="str">
        <f>IFERROR(VLOOKUP(Proc[[#This Row],[App]],Table2[],3,0),"open")</f>
        <v>ok</v>
      </c>
      <c r="C4762" s="111" t="s">
        <v>369</v>
      </c>
      <c r="D4762" s="152" t="s">
        <v>4753</v>
      </c>
      <c r="E4762" s="152" t="s">
        <v>4884</v>
      </c>
      <c r="F4762" s="112" t="s">
        <v>4884</v>
      </c>
      <c r="G4762" s="111" t="s">
        <v>406</v>
      </c>
      <c r="H4762" s="112" t="str">
        <f>IF(Proc[[#This Row],[type]]="LFF (MDG-F)",MID(Proc[[#This Row],[Obj]],13,10),"")</f>
        <v>CN02TPZZ02</v>
      </c>
      <c r="I4762" s="152"/>
      <c r="J4762" s="112" t="b">
        <f>Proc[[#This Row],[Requested]]=Proc[[#This Row],[CurrentParent]]</f>
        <v>1</v>
      </c>
      <c r="K4762" s="112" t="str">
        <f>IF(Proc[[#This Row],[Author]]="Marcela Urrego",VLOOKUP(LEFT(Proc[[#This Row],[Requested]],1),Table3[#All],2,0),VLOOKUP(Proc[[#This Row],[Author]],Table4[],2,0))</f>
        <v>EL</v>
      </c>
      <c r="L4762" s="112" t="s">
        <v>4537</v>
      </c>
      <c r="M4762" s="133">
        <v>45985</v>
      </c>
      <c r="N4762" s="133"/>
      <c r="O4762" s="133"/>
      <c r="P4762" s="134" t="str">
        <f ca="1">IF(Proc[[#This Row],[DaysAgeing]]&gt;5,"yep","on track")</f>
        <v>yep</v>
      </c>
      <c r="Q4762" s="2">
        <f ca="1">IF(Proc[[#This Row],[DateClosed]]="",ABS(NETWORKDAYS(Proc[[#This Row],[DateOpened]],TODAY()))-1,ABS(NETWORKDAYS(Proc[[#This Row],[DateOpened]],Proc[[#This Row],[DateClosed]]))-1)</f>
        <v>94</v>
      </c>
      <c r="R4762" s="134" t="s">
        <v>4125</v>
      </c>
      <c r="S4762" s="112"/>
      <c r="T4762" s="153">
        <v>4761</v>
      </c>
    </row>
    <row r="4763" spans="1:20" hidden="1">
      <c r="A4763" s="111" t="s">
        <v>4881</v>
      </c>
      <c r="B4763" s="153" t="str">
        <f>IFERROR(VLOOKUP(Proc[[#This Row],[App]],Table2[],3,0),"open")</f>
        <v>ok</v>
      </c>
      <c r="C4763" s="111" t="s">
        <v>369</v>
      </c>
      <c r="D4763" s="152" t="s">
        <v>4754</v>
      </c>
      <c r="E4763" s="152" t="s">
        <v>4884</v>
      </c>
      <c r="F4763" s="153" t="s">
        <v>4884</v>
      </c>
      <c r="G4763" s="111" t="s">
        <v>406</v>
      </c>
      <c r="H4763" s="112" t="str">
        <f>IF(Proc[[#This Row],[type]]="LFF (MDG-F)",MID(Proc[[#This Row],[Obj]],13,10),"")</f>
        <v>CN02TQ1001</v>
      </c>
      <c r="I4763" s="152"/>
      <c r="J4763" s="112" t="b">
        <f>Proc[[#This Row],[Requested]]=Proc[[#This Row],[CurrentParent]]</f>
        <v>1</v>
      </c>
      <c r="K4763" s="153" t="str">
        <f>IF(Proc[[#This Row],[Author]]="Marcela Urrego",VLOOKUP(LEFT(Proc[[#This Row],[Requested]],1),Table3[#All],2,0),VLOOKUP(Proc[[#This Row],[Author]],Table4[],2,0))</f>
        <v>EL</v>
      </c>
      <c r="L4763" s="112" t="s">
        <v>4537</v>
      </c>
      <c r="M4763" s="133">
        <v>45985</v>
      </c>
      <c r="N4763" s="133"/>
      <c r="O4763" s="133"/>
      <c r="P4763" s="134" t="str">
        <f ca="1">IF(Proc[[#This Row],[DaysAgeing]]&gt;5,"yep","on track")</f>
        <v>yep</v>
      </c>
      <c r="Q4763" s="2">
        <f ca="1">IF(Proc[[#This Row],[DateClosed]]="",ABS(NETWORKDAYS(Proc[[#This Row],[DateOpened]],TODAY()))-1,ABS(NETWORKDAYS(Proc[[#This Row],[DateOpened]],Proc[[#This Row],[DateClosed]]))-1)</f>
        <v>94</v>
      </c>
      <c r="R4763" s="134" t="s">
        <v>4125</v>
      </c>
      <c r="S4763" s="112"/>
      <c r="T4763" s="153">
        <v>4762</v>
      </c>
    </row>
    <row r="4764" spans="1:20" hidden="1">
      <c r="A4764" s="111" t="s">
        <v>4881</v>
      </c>
      <c r="B4764" s="153" t="str">
        <f>IFERROR(VLOOKUP(Proc[[#This Row],[App]],Table2[],3,0),"open")</f>
        <v>ok</v>
      </c>
      <c r="C4764" s="111" t="s">
        <v>369</v>
      </c>
      <c r="D4764" s="152" t="s">
        <v>4755</v>
      </c>
      <c r="E4764" s="152" t="s">
        <v>4884</v>
      </c>
      <c r="F4764" s="112" t="s">
        <v>4884</v>
      </c>
      <c r="G4764" s="111" t="s">
        <v>406</v>
      </c>
      <c r="H4764" s="112" t="str">
        <f>IF(Proc[[#This Row],[type]]="LFF (MDG-F)",MID(Proc[[#This Row],[Obj]],13,10),"")</f>
        <v>CN02TQ1002</v>
      </c>
      <c r="I4764" s="152"/>
      <c r="J4764" s="112" t="b">
        <f>Proc[[#This Row],[Requested]]=Proc[[#This Row],[CurrentParent]]</f>
        <v>1</v>
      </c>
      <c r="K4764" s="153" t="str">
        <f>IF(Proc[[#This Row],[Author]]="Marcela Urrego",VLOOKUP(LEFT(Proc[[#This Row],[Requested]],1),Table3[#All],2,0),VLOOKUP(Proc[[#This Row],[Author]],Table4[],2,0))</f>
        <v>EL</v>
      </c>
      <c r="L4764" s="112" t="s">
        <v>4537</v>
      </c>
      <c r="M4764" s="133">
        <v>45985</v>
      </c>
      <c r="N4764" s="133"/>
      <c r="O4764" s="133"/>
      <c r="P4764" s="134" t="str">
        <f ca="1">IF(Proc[[#This Row],[DaysAgeing]]&gt;5,"yep","on track")</f>
        <v>yep</v>
      </c>
      <c r="Q4764" s="2">
        <f ca="1">IF(Proc[[#This Row],[DateClosed]]="",ABS(NETWORKDAYS(Proc[[#This Row],[DateOpened]],TODAY()))-1,ABS(NETWORKDAYS(Proc[[#This Row],[DateOpened]],Proc[[#This Row],[DateClosed]]))-1)</f>
        <v>94</v>
      </c>
      <c r="R4764" s="134" t="s">
        <v>4125</v>
      </c>
      <c r="S4764" s="112"/>
      <c r="T4764" s="153">
        <v>4763</v>
      </c>
    </row>
    <row r="4765" spans="1:20" hidden="1">
      <c r="A4765" s="111" t="s">
        <v>4881</v>
      </c>
      <c r="B4765" s="153" t="str">
        <f>IFERROR(VLOOKUP(Proc[[#This Row],[App]],Table2[],3,0),"open")</f>
        <v>ok</v>
      </c>
      <c r="C4765" s="111" t="s">
        <v>369</v>
      </c>
      <c r="D4765" s="152" t="s">
        <v>4756</v>
      </c>
      <c r="E4765" s="152" t="s">
        <v>4884</v>
      </c>
      <c r="F4765" s="153" t="s">
        <v>4884</v>
      </c>
      <c r="G4765" s="111" t="s">
        <v>406</v>
      </c>
      <c r="H4765" s="112" t="str">
        <f>IF(Proc[[#This Row],[type]]="LFF (MDG-F)",MID(Proc[[#This Row],[Obj]],13,10),"")</f>
        <v>CN02TQ1003</v>
      </c>
      <c r="I4765" s="152"/>
      <c r="J4765" s="112" t="b">
        <f>Proc[[#This Row],[Requested]]=Proc[[#This Row],[CurrentParent]]</f>
        <v>1</v>
      </c>
      <c r="K4765" s="153" t="str">
        <f>IF(Proc[[#This Row],[Author]]="Marcela Urrego",VLOOKUP(LEFT(Proc[[#This Row],[Requested]],1),Table3[#All],2,0),VLOOKUP(Proc[[#This Row],[Author]],Table4[],2,0))</f>
        <v>EL</v>
      </c>
      <c r="L4765" s="112" t="s">
        <v>4537</v>
      </c>
      <c r="M4765" s="133">
        <v>45985</v>
      </c>
      <c r="N4765" s="133"/>
      <c r="O4765" s="133"/>
      <c r="P4765" s="134" t="str">
        <f ca="1">IF(Proc[[#This Row],[DaysAgeing]]&gt;5,"yep","on track")</f>
        <v>yep</v>
      </c>
      <c r="Q4765" s="2">
        <f ca="1">IF(Proc[[#This Row],[DateClosed]]="",ABS(NETWORKDAYS(Proc[[#This Row],[DateOpened]],TODAY()))-1,ABS(NETWORKDAYS(Proc[[#This Row],[DateOpened]],Proc[[#This Row],[DateClosed]]))-1)</f>
        <v>94</v>
      </c>
      <c r="R4765" s="134" t="s">
        <v>4125</v>
      </c>
      <c r="S4765" s="112"/>
      <c r="T4765" s="153">
        <v>4764</v>
      </c>
    </row>
    <row r="4766" spans="1:20" hidden="1">
      <c r="A4766" s="111" t="s">
        <v>4881</v>
      </c>
      <c r="B4766" s="153" t="str">
        <f>IFERROR(VLOOKUP(Proc[[#This Row],[App]],Table2[],3,0),"open")</f>
        <v>ok</v>
      </c>
      <c r="C4766" s="111" t="s">
        <v>369</v>
      </c>
      <c r="D4766" s="152" t="s">
        <v>4757</v>
      </c>
      <c r="E4766" s="152" t="s">
        <v>4884</v>
      </c>
      <c r="F4766" s="112" t="s">
        <v>4884</v>
      </c>
      <c r="G4766" s="111" t="s">
        <v>406</v>
      </c>
      <c r="H4766" s="112" t="str">
        <f>IF(Proc[[#This Row],[type]]="LFF (MDG-F)",MID(Proc[[#This Row],[Obj]],13,10),"")</f>
        <v>CN03TPZZ02</v>
      </c>
      <c r="I4766" s="152"/>
      <c r="J4766" s="112" t="b">
        <f>Proc[[#This Row],[Requested]]=Proc[[#This Row],[CurrentParent]]</f>
        <v>1</v>
      </c>
      <c r="K4766" s="153" t="str">
        <f>IF(Proc[[#This Row],[Author]]="Marcela Urrego",VLOOKUP(LEFT(Proc[[#This Row],[Requested]],1),Table3[#All],2,0),VLOOKUP(Proc[[#This Row],[Author]],Table4[],2,0))</f>
        <v>EL</v>
      </c>
      <c r="L4766" s="112" t="s">
        <v>4537</v>
      </c>
      <c r="M4766" s="133">
        <v>45985</v>
      </c>
      <c r="N4766" s="133"/>
      <c r="O4766" s="133"/>
      <c r="P4766" s="134" t="str">
        <f ca="1">IF(Proc[[#This Row],[DaysAgeing]]&gt;5,"yep","on track")</f>
        <v>yep</v>
      </c>
      <c r="Q4766" s="2">
        <f ca="1">IF(Proc[[#This Row],[DateClosed]]="",ABS(NETWORKDAYS(Proc[[#This Row],[DateOpened]],TODAY()))-1,ABS(NETWORKDAYS(Proc[[#This Row],[DateOpened]],Proc[[#This Row],[DateClosed]]))-1)</f>
        <v>94</v>
      </c>
      <c r="R4766" s="134" t="s">
        <v>4125</v>
      </c>
      <c r="S4766" s="112"/>
      <c r="T4766" s="153">
        <v>4765</v>
      </c>
    </row>
    <row r="4767" spans="1:20" hidden="1">
      <c r="A4767" s="111" t="s">
        <v>4881</v>
      </c>
      <c r="B4767" s="153" t="str">
        <f>IFERROR(VLOOKUP(Proc[[#This Row],[App]],Table2[],3,0),"open")</f>
        <v>ok</v>
      </c>
      <c r="C4767" s="111" t="s">
        <v>369</v>
      </c>
      <c r="D4767" s="152" t="s">
        <v>4758</v>
      </c>
      <c r="E4767" s="152" t="s">
        <v>4884</v>
      </c>
      <c r="F4767" s="112" t="s">
        <v>4884</v>
      </c>
      <c r="G4767" s="111" t="s">
        <v>406</v>
      </c>
      <c r="H4767" s="112" t="str">
        <f>IF(Proc[[#This Row],[type]]="LFF (MDG-F)",MID(Proc[[#This Row],[Obj]],13,10),"")</f>
        <v>CN10DB1001</v>
      </c>
      <c r="I4767" s="152"/>
      <c r="J4767" s="112" t="b">
        <f>Proc[[#This Row],[Requested]]=Proc[[#This Row],[CurrentParent]]</f>
        <v>1</v>
      </c>
      <c r="K4767" s="153" t="str">
        <f>IF(Proc[[#This Row],[Author]]="Marcela Urrego",VLOOKUP(LEFT(Proc[[#This Row],[Requested]],1),Table3[#All],2,0),VLOOKUP(Proc[[#This Row],[Author]],Table4[],2,0))</f>
        <v>EL</v>
      </c>
      <c r="L4767" s="112" t="s">
        <v>4537</v>
      </c>
      <c r="M4767" s="133">
        <v>45985</v>
      </c>
      <c r="N4767" s="133"/>
      <c r="O4767" s="133"/>
      <c r="P4767" s="134" t="str">
        <f ca="1">IF(Proc[[#This Row],[DaysAgeing]]&gt;5,"yep","on track")</f>
        <v>yep</v>
      </c>
      <c r="Q4767" s="2">
        <f ca="1">IF(Proc[[#This Row],[DateClosed]]="",ABS(NETWORKDAYS(Proc[[#This Row],[DateOpened]],TODAY()))-1,ABS(NETWORKDAYS(Proc[[#This Row],[DateOpened]],Proc[[#This Row],[DateClosed]]))-1)</f>
        <v>94</v>
      </c>
      <c r="R4767" s="134" t="s">
        <v>4125</v>
      </c>
      <c r="S4767" s="112"/>
      <c r="T4767" s="153">
        <v>4766</v>
      </c>
    </row>
    <row r="4768" spans="1:20" hidden="1">
      <c r="A4768" s="111" t="s">
        <v>4881</v>
      </c>
      <c r="B4768" s="153" t="str">
        <f>IFERROR(VLOOKUP(Proc[[#This Row],[App]],Table2[],3,0),"open")</f>
        <v>ok</v>
      </c>
      <c r="C4768" s="111" t="s">
        <v>369</v>
      </c>
      <c r="D4768" s="152" t="s">
        <v>4759</v>
      </c>
      <c r="E4768" s="152" t="s">
        <v>4884</v>
      </c>
      <c r="F4768" s="153" t="s">
        <v>4884</v>
      </c>
      <c r="G4768" s="111" t="s">
        <v>406</v>
      </c>
      <c r="H4768" s="112" t="str">
        <f>IF(Proc[[#This Row],[type]]="LFF (MDG-F)",MID(Proc[[#This Row],[Obj]],13,10),"")</f>
        <v>CN10DB1002</v>
      </c>
      <c r="I4768" s="152"/>
      <c r="J4768" s="112" t="b">
        <f>Proc[[#This Row],[Requested]]=Proc[[#This Row],[CurrentParent]]</f>
        <v>1</v>
      </c>
      <c r="K4768" s="153" t="str">
        <f>IF(Proc[[#This Row],[Author]]="Marcela Urrego",VLOOKUP(LEFT(Proc[[#This Row],[Requested]],1),Table3[#All],2,0),VLOOKUP(Proc[[#This Row],[Author]],Table4[],2,0))</f>
        <v>EL</v>
      </c>
      <c r="L4768" s="153" t="s">
        <v>4537</v>
      </c>
      <c r="M4768" s="133">
        <v>45985</v>
      </c>
      <c r="N4768" s="133"/>
      <c r="O4768" s="133"/>
      <c r="P4768" s="134" t="str">
        <f ca="1">IF(Proc[[#This Row],[DaysAgeing]]&gt;5,"yep","on track")</f>
        <v>yep</v>
      </c>
      <c r="Q4768" s="2">
        <f ca="1">IF(Proc[[#This Row],[DateClosed]]="",ABS(NETWORKDAYS(Proc[[#This Row],[DateOpened]],TODAY()))-1,ABS(NETWORKDAYS(Proc[[#This Row],[DateOpened]],Proc[[#This Row],[DateClosed]]))-1)</f>
        <v>94</v>
      </c>
      <c r="R4768" s="134" t="s">
        <v>4125</v>
      </c>
      <c r="S4768" s="112"/>
      <c r="T4768" s="153">
        <v>4767</v>
      </c>
    </row>
    <row r="4769" spans="1:20" hidden="1">
      <c r="A4769" s="111" t="s">
        <v>4881</v>
      </c>
      <c r="B4769" s="112" t="str">
        <f>IFERROR(VLOOKUP(Proc[[#This Row],[App]],Table2[],3,0),"open")</f>
        <v>ok</v>
      </c>
      <c r="C4769" s="111" t="s">
        <v>369</v>
      </c>
      <c r="D4769" s="152" t="s">
        <v>4760</v>
      </c>
      <c r="E4769" s="152" t="s">
        <v>4884</v>
      </c>
      <c r="F4769" s="112" t="s">
        <v>4884</v>
      </c>
      <c r="G4769" s="111" t="s">
        <v>406</v>
      </c>
      <c r="H4769" s="112" t="str">
        <f>IF(Proc[[#This Row],[type]]="LFF (MDG-F)",MID(Proc[[#This Row],[Obj]],13,10),"")</f>
        <v>CN10DB1004</v>
      </c>
      <c r="I4769" s="152"/>
      <c r="J4769" s="112" t="b">
        <f>Proc[[#This Row],[Requested]]=Proc[[#This Row],[CurrentParent]]</f>
        <v>1</v>
      </c>
      <c r="K4769" s="112" t="str">
        <f>IF(Proc[[#This Row],[Author]]="Marcela Urrego",VLOOKUP(LEFT(Proc[[#This Row],[Requested]],1),Table3[#All],2,0),VLOOKUP(Proc[[#This Row],[Author]],Table4[],2,0))</f>
        <v>EL</v>
      </c>
      <c r="L4769" s="112" t="s">
        <v>4537</v>
      </c>
      <c r="M4769" s="133">
        <v>45985</v>
      </c>
      <c r="N4769" s="133"/>
      <c r="O4769" s="133"/>
      <c r="P4769" s="134" t="str">
        <f ca="1">IF(Proc[[#This Row],[DaysAgeing]]&gt;5,"yep","on track")</f>
        <v>yep</v>
      </c>
      <c r="Q4769" s="2">
        <f ca="1">IF(Proc[[#This Row],[DateClosed]]="",ABS(NETWORKDAYS(Proc[[#This Row],[DateOpened]],TODAY()))-1,ABS(NETWORKDAYS(Proc[[#This Row],[DateOpened]],Proc[[#This Row],[DateClosed]]))-1)</f>
        <v>94</v>
      </c>
      <c r="R4769" s="134" t="s">
        <v>4125</v>
      </c>
      <c r="S4769" s="112"/>
      <c r="T4769" s="153">
        <v>4768</v>
      </c>
    </row>
    <row r="4770" spans="1:20" hidden="1">
      <c r="A4770" s="111" t="s">
        <v>4881</v>
      </c>
      <c r="B4770" s="112" t="str">
        <f>IFERROR(VLOOKUP(Proc[[#This Row],[App]],Table2[],3,0),"open")</f>
        <v>ok</v>
      </c>
      <c r="C4770" s="111" t="s">
        <v>369</v>
      </c>
      <c r="D4770" s="152" t="s">
        <v>4761</v>
      </c>
      <c r="E4770" s="152" t="s">
        <v>4884</v>
      </c>
      <c r="F4770" s="112" t="s">
        <v>4884</v>
      </c>
      <c r="G4770" s="111" t="s">
        <v>406</v>
      </c>
      <c r="H4770" s="112" t="str">
        <f>IF(Proc[[#This Row],[type]]="LFF (MDG-F)",MID(Proc[[#This Row],[Obj]],13,10),"")</f>
        <v>CN09DB3303</v>
      </c>
      <c r="I4770" s="152"/>
      <c r="J4770" s="112" t="b">
        <f>Proc[[#This Row],[Requested]]=Proc[[#This Row],[CurrentParent]]</f>
        <v>1</v>
      </c>
      <c r="K4770" s="112" t="str">
        <f>IF(Proc[[#This Row],[Author]]="Marcela Urrego",VLOOKUP(LEFT(Proc[[#This Row],[Requested]],1),Table3[#All],2,0),VLOOKUP(Proc[[#This Row],[Author]],Table4[],2,0))</f>
        <v>EL</v>
      </c>
      <c r="L4770" s="112" t="s">
        <v>4537</v>
      </c>
      <c r="M4770" s="133">
        <v>45985</v>
      </c>
      <c r="N4770" s="133"/>
      <c r="O4770" s="133"/>
      <c r="P4770" s="134" t="str">
        <f ca="1">IF(Proc[[#This Row],[DaysAgeing]]&gt;5,"yep","on track")</f>
        <v>yep</v>
      </c>
      <c r="Q4770" s="2">
        <f ca="1">IF(Proc[[#This Row],[DateClosed]]="",ABS(NETWORKDAYS(Proc[[#This Row],[DateOpened]],TODAY()))-1,ABS(NETWORKDAYS(Proc[[#This Row],[DateOpened]],Proc[[#This Row],[DateClosed]]))-1)</f>
        <v>94</v>
      </c>
      <c r="R4770" s="134" t="s">
        <v>4125</v>
      </c>
      <c r="S4770" s="112"/>
      <c r="T4770" s="153">
        <v>4769</v>
      </c>
    </row>
    <row r="4771" spans="1:20" hidden="1">
      <c r="A4771" s="111" t="s">
        <v>4881</v>
      </c>
      <c r="B4771" s="153" t="str">
        <f>IFERROR(VLOOKUP(Proc[[#This Row],[App]],Table2[],3,0),"open")</f>
        <v>ok</v>
      </c>
      <c r="C4771" s="111" t="s">
        <v>369</v>
      </c>
      <c r="D4771" s="152" t="s">
        <v>4762</v>
      </c>
      <c r="E4771" s="152" t="s">
        <v>4884</v>
      </c>
      <c r="F4771" s="112" t="s">
        <v>4884</v>
      </c>
      <c r="G4771" s="111" t="s">
        <v>406</v>
      </c>
      <c r="H4771" s="112" t="str">
        <f>IF(Proc[[#This Row],[type]]="LFF (MDG-F)",MID(Proc[[#This Row],[Obj]],13,10),"")</f>
        <v>CN09DB3305</v>
      </c>
      <c r="I4771" s="152"/>
      <c r="J4771" s="112" t="b">
        <f>Proc[[#This Row],[Requested]]=Proc[[#This Row],[CurrentParent]]</f>
        <v>1</v>
      </c>
      <c r="K4771" s="153" t="str">
        <f>IF(Proc[[#This Row],[Author]]="Marcela Urrego",VLOOKUP(LEFT(Proc[[#This Row],[Requested]],1),Table3[#All],2,0),VLOOKUP(Proc[[#This Row],[Author]],Table4[],2,0))</f>
        <v>EL</v>
      </c>
      <c r="L4771" s="112" t="s">
        <v>4537</v>
      </c>
      <c r="M4771" s="133">
        <v>45985</v>
      </c>
      <c r="N4771" s="133"/>
      <c r="O4771" s="133"/>
      <c r="P4771" s="134" t="str">
        <f ca="1">IF(Proc[[#This Row],[DaysAgeing]]&gt;5,"yep","on track")</f>
        <v>yep</v>
      </c>
      <c r="Q4771" s="2">
        <f ca="1">IF(Proc[[#This Row],[DateClosed]]="",ABS(NETWORKDAYS(Proc[[#This Row],[DateOpened]],TODAY()))-1,ABS(NETWORKDAYS(Proc[[#This Row],[DateOpened]],Proc[[#This Row],[DateClosed]]))-1)</f>
        <v>94</v>
      </c>
      <c r="R4771" s="134" t="s">
        <v>4125</v>
      </c>
      <c r="S4771" s="112"/>
      <c r="T4771" s="153">
        <v>4770</v>
      </c>
    </row>
    <row r="4772" spans="1:20" hidden="1">
      <c r="A4772" s="111" t="s">
        <v>4881</v>
      </c>
      <c r="B4772" s="153" t="str">
        <f>IFERROR(VLOOKUP(Proc[[#This Row],[App]],Table2[],3,0),"open")</f>
        <v>ok</v>
      </c>
      <c r="C4772" s="111" t="s">
        <v>369</v>
      </c>
      <c r="D4772" s="152" t="s">
        <v>4763</v>
      </c>
      <c r="E4772" s="152" t="s">
        <v>4884</v>
      </c>
      <c r="F4772" s="153" t="s">
        <v>4884</v>
      </c>
      <c r="G4772" s="111" t="s">
        <v>406</v>
      </c>
      <c r="H4772" s="112" t="str">
        <f>IF(Proc[[#This Row],[type]]="LFF (MDG-F)",MID(Proc[[#This Row],[Obj]],13,10),"")</f>
        <v>CN09TQ1001</v>
      </c>
      <c r="I4772" s="152"/>
      <c r="J4772" s="112" t="b">
        <f>Proc[[#This Row],[Requested]]=Proc[[#This Row],[CurrentParent]]</f>
        <v>1</v>
      </c>
      <c r="K4772" s="153" t="str">
        <f>IF(Proc[[#This Row],[Author]]="Marcela Urrego",VLOOKUP(LEFT(Proc[[#This Row],[Requested]],1),Table3[#All],2,0),VLOOKUP(Proc[[#This Row],[Author]],Table4[],2,0))</f>
        <v>EL</v>
      </c>
      <c r="L4772" s="153" t="s">
        <v>4537</v>
      </c>
      <c r="M4772" s="133">
        <v>45985</v>
      </c>
      <c r="N4772" s="133"/>
      <c r="O4772" s="133"/>
      <c r="P4772" s="134" t="str">
        <f ca="1">IF(Proc[[#This Row],[DaysAgeing]]&gt;5,"yep","on track")</f>
        <v>yep</v>
      </c>
      <c r="Q4772" s="2">
        <f ca="1">IF(Proc[[#This Row],[DateClosed]]="",ABS(NETWORKDAYS(Proc[[#This Row],[DateOpened]],TODAY()))-1,ABS(NETWORKDAYS(Proc[[#This Row],[DateOpened]],Proc[[#This Row],[DateClosed]]))-1)</f>
        <v>94</v>
      </c>
      <c r="R4772" s="134" t="s">
        <v>4125</v>
      </c>
      <c r="S4772" s="112"/>
      <c r="T4772" s="153">
        <v>4771</v>
      </c>
    </row>
    <row r="4773" spans="1:20" hidden="1">
      <c r="A4773" s="111" t="s">
        <v>4881</v>
      </c>
      <c r="B4773" s="112" t="str">
        <f>IFERROR(VLOOKUP(Proc[[#This Row],[App]],Table2[],3,0),"open")</f>
        <v>ok</v>
      </c>
      <c r="C4773" s="111" t="s">
        <v>369</v>
      </c>
      <c r="D4773" s="152" t="s">
        <v>4764</v>
      </c>
      <c r="E4773" s="152" t="s">
        <v>4884</v>
      </c>
      <c r="F4773" s="112" t="s">
        <v>4884</v>
      </c>
      <c r="G4773" s="111" t="s">
        <v>406</v>
      </c>
      <c r="H4773" s="112" t="str">
        <f>IF(Proc[[#This Row],[type]]="LFF (MDG-F)",MID(Proc[[#This Row],[Obj]],13,10),"")</f>
        <v>CN09TQ1002</v>
      </c>
      <c r="I4773" s="152"/>
      <c r="J4773" s="112" t="b">
        <f>Proc[[#This Row],[Requested]]=Proc[[#This Row],[CurrentParent]]</f>
        <v>1</v>
      </c>
      <c r="K4773" s="112" t="str">
        <f>IF(Proc[[#This Row],[Author]]="Marcela Urrego",VLOOKUP(LEFT(Proc[[#This Row],[Requested]],1),Table3[#All],2,0),VLOOKUP(Proc[[#This Row],[Author]],Table4[],2,0))</f>
        <v>EL</v>
      </c>
      <c r="L4773" s="112" t="s">
        <v>4537</v>
      </c>
      <c r="M4773" s="133">
        <v>45985</v>
      </c>
      <c r="N4773" s="133"/>
      <c r="O4773" s="133"/>
      <c r="P4773" s="134" t="str">
        <f ca="1">IF(Proc[[#This Row],[DaysAgeing]]&gt;5,"yep","on track")</f>
        <v>yep</v>
      </c>
      <c r="Q4773" s="2">
        <f ca="1">IF(Proc[[#This Row],[DateClosed]]="",ABS(NETWORKDAYS(Proc[[#This Row],[DateOpened]],TODAY()))-1,ABS(NETWORKDAYS(Proc[[#This Row],[DateOpened]],Proc[[#This Row],[DateClosed]]))-1)</f>
        <v>94</v>
      </c>
      <c r="R4773" s="134" t="s">
        <v>4125</v>
      </c>
      <c r="S4773" s="112"/>
      <c r="T4773" s="153">
        <v>4772</v>
      </c>
    </row>
    <row r="4774" spans="1:20" hidden="1">
      <c r="A4774" s="111" t="s">
        <v>4881</v>
      </c>
      <c r="B4774" s="112" t="str">
        <f>IFERROR(VLOOKUP(Proc[[#This Row],[App]],Table2[],3,0),"open")</f>
        <v>ok</v>
      </c>
      <c r="C4774" s="111" t="s">
        <v>369</v>
      </c>
      <c r="D4774" s="152" t="s">
        <v>4765</v>
      </c>
      <c r="E4774" s="152" t="s">
        <v>4884</v>
      </c>
      <c r="F4774" s="112" t="s">
        <v>4884</v>
      </c>
      <c r="G4774" s="111" t="s">
        <v>406</v>
      </c>
      <c r="H4774" s="112" t="str">
        <f>IF(Proc[[#This Row],[type]]="LFF (MDG-F)",MID(Proc[[#This Row],[Obj]],13,10),"")</f>
        <v>CN09TQ1003</v>
      </c>
      <c r="I4774" s="152"/>
      <c r="J4774" s="112" t="b">
        <f>Proc[[#This Row],[Requested]]=Proc[[#This Row],[CurrentParent]]</f>
        <v>1</v>
      </c>
      <c r="K4774" s="112" t="str">
        <f>IF(Proc[[#This Row],[Author]]="Marcela Urrego",VLOOKUP(LEFT(Proc[[#This Row],[Requested]],1),Table3[#All],2,0),VLOOKUP(Proc[[#This Row],[Author]],Table4[],2,0))</f>
        <v>EL</v>
      </c>
      <c r="L4774" s="112" t="s">
        <v>4537</v>
      </c>
      <c r="M4774" s="133">
        <v>45985</v>
      </c>
      <c r="N4774" s="133"/>
      <c r="O4774" s="133"/>
      <c r="P4774" s="134" t="str">
        <f ca="1">IF(Proc[[#This Row],[DaysAgeing]]&gt;5,"yep","on track")</f>
        <v>yep</v>
      </c>
      <c r="Q4774" s="2">
        <f ca="1">IF(Proc[[#This Row],[DateClosed]]="",ABS(NETWORKDAYS(Proc[[#This Row],[DateOpened]],TODAY()))-1,ABS(NETWORKDAYS(Proc[[#This Row],[DateOpened]],Proc[[#This Row],[DateClosed]]))-1)</f>
        <v>94</v>
      </c>
      <c r="R4774" s="134" t="s">
        <v>4125</v>
      </c>
      <c r="S4774" s="112"/>
      <c r="T4774" s="153">
        <v>4773</v>
      </c>
    </row>
    <row r="4775" spans="1:20" hidden="1">
      <c r="A4775" s="111" t="s">
        <v>4881</v>
      </c>
      <c r="B4775" s="153" t="str">
        <f>IFERROR(VLOOKUP(Proc[[#This Row],[App]],Table2[],3,0),"open")</f>
        <v>ok</v>
      </c>
      <c r="C4775" s="111" t="s">
        <v>369</v>
      </c>
      <c r="D4775" s="152" t="s">
        <v>4766</v>
      </c>
      <c r="E4775" s="152" t="s">
        <v>4884</v>
      </c>
      <c r="F4775" s="153" t="s">
        <v>4884</v>
      </c>
      <c r="G4775" s="111" t="s">
        <v>406</v>
      </c>
      <c r="H4775" s="112" t="str">
        <f>IF(Proc[[#This Row],[type]]="LFF (MDG-F)",MID(Proc[[#This Row],[Obj]],13,10),"")</f>
        <v>CN09DB3309</v>
      </c>
      <c r="I4775" s="152"/>
      <c r="J4775" s="112" t="b">
        <f>Proc[[#This Row],[Requested]]=Proc[[#This Row],[CurrentParent]]</f>
        <v>1</v>
      </c>
      <c r="K4775" s="153" t="str">
        <f>IF(Proc[[#This Row],[Author]]="Marcela Urrego",VLOOKUP(LEFT(Proc[[#This Row],[Requested]],1),Table3[#All],2,0),VLOOKUP(Proc[[#This Row],[Author]],Table4[],2,0))</f>
        <v>EL</v>
      </c>
      <c r="L4775" s="112" t="s">
        <v>4537</v>
      </c>
      <c r="M4775" s="133">
        <v>45985</v>
      </c>
      <c r="N4775" s="133"/>
      <c r="O4775" s="133"/>
      <c r="P4775" s="134" t="str">
        <f ca="1">IF(Proc[[#This Row],[DaysAgeing]]&gt;5,"yep","on track")</f>
        <v>yep</v>
      </c>
      <c r="Q4775" s="2">
        <f ca="1">IF(Proc[[#This Row],[DateClosed]]="",ABS(NETWORKDAYS(Proc[[#This Row],[DateOpened]],TODAY()))-1,ABS(NETWORKDAYS(Proc[[#This Row],[DateOpened]],Proc[[#This Row],[DateClosed]]))-1)</f>
        <v>94</v>
      </c>
      <c r="R4775" s="134" t="s">
        <v>4125</v>
      </c>
      <c r="S4775" s="112"/>
      <c r="T4775" s="153">
        <v>4774</v>
      </c>
    </row>
    <row r="4776" spans="1:20" hidden="1">
      <c r="A4776" s="111" t="s">
        <v>4881</v>
      </c>
      <c r="B4776" s="153" t="str">
        <f>IFERROR(VLOOKUP(Proc[[#This Row],[App]],Table2[],3,0),"open")</f>
        <v>ok</v>
      </c>
      <c r="C4776" s="111" t="s">
        <v>369</v>
      </c>
      <c r="D4776" s="152" t="s">
        <v>4767</v>
      </c>
      <c r="E4776" s="152" t="s">
        <v>4884</v>
      </c>
      <c r="F4776" s="153" t="s">
        <v>4884</v>
      </c>
      <c r="G4776" s="111" t="s">
        <v>406</v>
      </c>
      <c r="H4776" s="112" t="str">
        <f>IF(Proc[[#This Row],[type]]="LFF (MDG-F)",MID(Proc[[#This Row],[Obj]],13,10),"")</f>
        <v>CN09DB3300</v>
      </c>
      <c r="I4776" s="152"/>
      <c r="J4776" s="112" t="b">
        <f>Proc[[#This Row],[Requested]]=Proc[[#This Row],[CurrentParent]]</f>
        <v>1</v>
      </c>
      <c r="K4776" s="153" t="str">
        <f>IF(Proc[[#This Row],[Author]]="Marcela Urrego",VLOOKUP(LEFT(Proc[[#This Row],[Requested]],1),Table3[#All],2,0),VLOOKUP(Proc[[#This Row],[Author]],Table4[],2,0))</f>
        <v>EL</v>
      </c>
      <c r="L4776" s="112" t="s">
        <v>4537</v>
      </c>
      <c r="M4776" s="133">
        <v>45985</v>
      </c>
      <c r="N4776" s="133"/>
      <c r="O4776" s="133"/>
      <c r="P4776" s="134" t="str">
        <f ca="1">IF(Proc[[#This Row],[DaysAgeing]]&gt;5,"yep","on track")</f>
        <v>yep</v>
      </c>
      <c r="Q4776" s="2">
        <f ca="1">IF(Proc[[#This Row],[DateClosed]]="",ABS(NETWORKDAYS(Proc[[#This Row],[DateOpened]],TODAY()))-1,ABS(NETWORKDAYS(Proc[[#This Row],[DateOpened]],Proc[[#This Row],[DateClosed]]))-1)</f>
        <v>94</v>
      </c>
      <c r="R4776" s="134" t="s">
        <v>4125</v>
      </c>
      <c r="S4776" s="112"/>
      <c r="T4776" s="153">
        <v>4775</v>
      </c>
    </row>
    <row r="4777" spans="1:20" hidden="1">
      <c r="A4777" s="111" t="s">
        <v>4881</v>
      </c>
      <c r="B4777" s="112" t="str">
        <f>IFERROR(VLOOKUP(Proc[[#This Row],[App]],Table2[],3,0),"open")</f>
        <v>ok</v>
      </c>
      <c r="C4777" s="111" t="s">
        <v>369</v>
      </c>
      <c r="D4777" s="152" t="s">
        <v>4768</v>
      </c>
      <c r="E4777" s="152" t="s">
        <v>4884</v>
      </c>
      <c r="F4777" s="112" t="s">
        <v>4884</v>
      </c>
      <c r="G4777" s="111" t="s">
        <v>406</v>
      </c>
      <c r="H4777" s="112" t="str">
        <f>IF(Proc[[#This Row],[type]]="LFF (MDG-F)",MID(Proc[[#This Row],[Obj]],13,10),"")</f>
        <v>CN09TM3000</v>
      </c>
      <c r="I4777" s="152"/>
      <c r="J4777" s="112" t="b">
        <f>Proc[[#This Row],[Requested]]=Proc[[#This Row],[CurrentParent]]</f>
        <v>1</v>
      </c>
      <c r="K4777" s="112" t="str">
        <f>IF(Proc[[#This Row],[Author]]="Marcela Urrego",VLOOKUP(LEFT(Proc[[#This Row],[Requested]],1),Table3[#All],2,0),VLOOKUP(Proc[[#This Row],[Author]],Table4[],2,0))</f>
        <v>EL</v>
      </c>
      <c r="L4777" s="112" t="s">
        <v>4537</v>
      </c>
      <c r="M4777" s="133">
        <v>45985</v>
      </c>
      <c r="N4777" s="133"/>
      <c r="O4777" s="133"/>
      <c r="P4777" s="134" t="str">
        <f ca="1">IF(Proc[[#This Row],[DaysAgeing]]&gt;5,"yep","on track")</f>
        <v>yep</v>
      </c>
      <c r="Q4777" s="2">
        <f ca="1">IF(Proc[[#This Row],[DateClosed]]="",ABS(NETWORKDAYS(Proc[[#This Row],[DateOpened]],TODAY()))-1,ABS(NETWORKDAYS(Proc[[#This Row],[DateOpened]],Proc[[#This Row],[DateClosed]]))-1)</f>
        <v>94</v>
      </c>
      <c r="R4777" s="134" t="s">
        <v>4125</v>
      </c>
      <c r="S4777" s="112"/>
      <c r="T4777" s="153">
        <v>4776</v>
      </c>
    </row>
    <row r="4778" spans="1:20" hidden="1">
      <c r="A4778" s="111" t="s">
        <v>4881</v>
      </c>
      <c r="B4778" s="112" t="str">
        <f>IFERROR(VLOOKUP(Proc[[#This Row],[App]],Table2[],3,0),"open")</f>
        <v>ok</v>
      </c>
      <c r="C4778" s="111" t="s">
        <v>369</v>
      </c>
      <c r="D4778" s="152" t="s">
        <v>4769</v>
      </c>
      <c r="E4778" s="152" t="s">
        <v>4884</v>
      </c>
      <c r="F4778" s="112" t="s">
        <v>4884</v>
      </c>
      <c r="G4778" s="111" t="s">
        <v>406</v>
      </c>
      <c r="H4778" s="112" t="str">
        <f>IF(Proc[[#This Row],[type]]="LFF (MDG-F)",MID(Proc[[#This Row],[Obj]],13,10),"")</f>
        <v>CN09DB3301</v>
      </c>
      <c r="I4778" s="152"/>
      <c r="J4778" s="112" t="b">
        <f>Proc[[#This Row],[Requested]]=Proc[[#This Row],[CurrentParent]]</f>
        <v>1</v>
      </c>
      <c r="K4778" s="112" t="str">
        <f>IF(Proc[[#This Row],[Author]]="Marcela Urrego",VLOOKUP(LEFT(Proc[[#This Row],[Requested]],1),Table3[#All],2,0),VLOOKUP(Proc[[#This Row],[Author]],Table4[],2,0))</f>
        <v>EL</v>
      </c>
      <c r="L4778" s="112" t="s">
        <v>4537</v>
      </c>
      <c r="M4778" s="133">
        <v>45985</v>
      </c>
      <c r="N4778" s="133"/>
      <c r="O4778" s="133"/>
      <c r="P4778" s="134" t="str">
        <f ca="1">IF(Proc[[#This Row],[DaysAgeing]]&gt;5,"yep","on track")</f>
        <v>yep</v>
      </c>
      <c r="Q4778" s="2">
        <f ca="1">IF(Proc[[#This Row],[DateClosed]]="",ABS(NETWORKDAYS(Proc[[#This Row],[DateOpened]],TODAY()))-1,ABS(NETWORKDAYS(Proc[[#This Row],[DateOpened]],Proc[[#This Row],[DateClosed]]))-1)</f>
        <v>94</v>
      </c>
      <c r="R4778" s="134" t="s">
        <v>4125</v>
      </c>
      <c r="S4778" s="112"/>
      <c r="T4778" s="153">
        <v>4777</v>
      </c>
    </row>
    <row r="4779" spans="1:20" hidden="1">
      <c r="A4779" s="111" t="s">
        <v>4881</v>
      </c>
      <c r="B4779" s="153" t="str">
        <f>IFERROR(VLOOKUP(Proc[[#This Row],[App]],Table2[],3,0),"open")</f>
        <v>ok</v>
      </c>
      <c r="C4779" s="111" t="s">
        <v>369</v>
      </c>
      <c r="D4779" s="152" t="s">
        <v>4770</v>
      </c>
      <c r="E4779" s="152" t="s">
        <v>4884</v>
      </c>
      <c r="F4779" s="153" t="s">
        <v>4884</v>
      </c>
      <c r="G4779" s="111" t="s">
        <v>406</v>
      </c>
      <c r="H4779" s="112" t="str">
        <f>IF(Proc[[#This Row],[type]]="LFF (MDG-F)",MID(Proc[[#This Row],[Obj]],13,10),"")</f>
        <v>CN09DB3307</v>
      </c>
      <c r="I4779" s="152"/>
      <c r="J4779" s="112" t="b">
        <f>Proc[[#This Row],[Requested]]=Proc[[#This Row],[CurrentParent]]</f>
        <v>1</v>
      </c>
      <c r="K4779" s="153" t="str">
        <f>IF(Proc[[#This Row],[Author]]="Marcela Urrego",VLOOKUP(LEFT(Proc[[#This Row],[Requested]],1),Table3[#All],2,0),VLOOKUP(Proc[[#This Row],[Author]],Table4[],2,0))</f>
        <v>EL</v>
      </c>
      <c r="L4779" s="153" t="s">
        <v>4537</v>
      </c>
      <c r="M4779" s="133">
        <v>45985</v>
      </c>
      <c r="N4779" s="133"/>
      <c r="O4779" s="133"/>
      <c r="P4779" s="134" t="str">
        <f ca="1">IF(Proc[[#This Row],[DaysAgeing]]&gt;5,"yep","on track")</f>
        <v>yep</v>
      </c>
      <c r="Q4779" s="2">
        <f ca="1">IF(Proc[[#This Row],[DateClosed]]="",ABS(NETWORKDAYS(Proc[[#This Row],[DateOpened]],TODAY()))-1,ABS(NETWORKDAYS(Proc[[#This Row],[DateOpened]],Proc[[#This Row],[DateClosed]]))-1)</f>
        <v>94</v>
      </c>
      <c r="R4779" s="134" t="s">
        <v>4125</v>
      </c>
      <c r="S4779" s="112"/>
      <c r="T4779" s="153">
        <v>4778</v>
      </c>
    </row>
    <row r="4780" spans="1:20" hidden="1">
      <c r="A4780" t="s">
        <v>4882</v>
      </c>
      <c r="B4780" s="153" t="str">
        <f>IFERROR(VLOOKUP(Proc[[#This Row],[App]],Table2[],3,0),"open")</f>
        <v>ok</v>
      </c>
      <c r="C4780" s="111" t="s">
        <v>369</v>
      </c>
      <c r="D4780" s="152" t="s">
        <v>9709</v>
      </c>
      <c r="E4780" s="152" t="s">
        <v>1004</v>
      </c>
      <c r="F4780" s="112" t="s">
        <v>1004</v>
      </c>
      <c r="G4780" t="s">
        <v>400</v>
      </c>
      <c r="H4780" s="112" t="str">
        <f>IF(Proc[[#This Row],[type]]="LFF (MDG-F)",MID(Proc[[#This Row],[Obj]],13,10),"")</f>
        <v/>
      </c>
      <c r="I4780" s="152"/>
      <c r="J4780" s="112" t="b">
        <f>Proc[[#This Row],[Requested]]=Proc[[#This Row],[CurrentParent]]</f>
        <v>1</v>
      </c>
      <c r="K4780" s="153" t="str">
        <f>IF(Proc[[#This Row],[Author]]="Marcela Urrego",VLOOKUP(LEFT(Proc[[#This Row],[Requested]],1),Table3[#All],2,0),VLOOKUP(Proc[[#This Row],[Author]],Table4[],2,0))</f>
        <v>HC</v>
      </c>
      <c r="L4780" s="112" t="s">
        <v>4537</v>
      </c>
      <c r="M4780" s="133">
        <v>45985</v>
      </c>
      <c r="N4780" s="133"/>
      <c r="O4780" s="133"/>
      <c r="P4780" s="134" t="str">
        <f ca="1">IF(Proc[[#This Row],[DaysAgeing]]&gt;5,"yep","on track")</f>
        <v>yep</v>
      </c>
      <c r="Q4780" s="2">
        <f ca="1">IF(Proc[[#This Row],[DateClosed]]="",ABS(NETWORKDAYS(Proc[[#This Row],[DateOpened]],TODAY()))-1,ABS(NETWORKDAYS(Proc[[#This Row],[DateOpened]],Proc[[#This Row],[DateClosed]]))-1)</f>
        <v>94</v>
      </c>
      <c r="R4780" s="134" t="s">
        <v>4883</v>
      </c>
      <c r="S4780" s="112"/>
      <c r="T4780" s="153">
        <v>4779</v>
      </c>
    </row>
    <row r="4781" spans="1:20" hidden="1">
      <c r="A4781" t="s">
        <v>4882</v>
      </c>
      <c r="B4781" s="153" t="str">
        <f>IFERROR(VLOOKUP(Proc[[#This Row],[App]],Table2[],3,0),"open")</f>
        <v>ok</v>
      </c>
      <c r="C4781" s="111" t="s">
        <v>369</v>
      </c>
      <c r="D4781" s="152" t="s">
        <v>9710</v>
      </c>
      <c r="E4781" s="152" t="s">
        <v>554</v>
      </c>
      <c r="F4781" s="153" t="s">
        <v>554</v>
      </c>
      <c r="G4781" s="111" t="s">
        <v>400</v>
      </c>
      <c r="H4781" s="112" t="str">
        <f>IF(Proc[[#This Row],[type]]="LFF (MDG-F)",MID(Proc[[#This Row],[Obj]],13,10),"")</f>
        <v/>
      </c>
      <c r="I4781" s="152"/>
      <c r="J4781" s="112" t="b">
        <f>Proc[[#This Row],[Requested]]=Proc[[#This Row],[CurrentParent]]</f>
        <v>1</v>
      </c>
      <c r="K4781" s="153" t="str">
        <f>IF(Proc[[#This Row],[Author]]="Marcela Urrego",VLOOKUP(LEFT(Proc[[#This Row],[Requested]],1),Table3[#All],2,0),VLOOKUP(Proc[[#This Row],[Author]],Table4[],2,0))</f>
        <v>HC</v>
      </c>
      <c r="L4781" s="112" t="s">
        <v>4537</v>
      </c>
      <c r="M4781" s="133">
        <v>45985</v>
      </c>
      <c r="N4781" s="133"/>
      <c r="O4781" s="133"/>
      <c r="P4781" s="134" t="str">
        <f ca="1">IF(Proc[[#This Row],[DaysAgeing]]&gt;5,"yep","on track")</f>
        <v>yep</v>
      </c>
      <c r="Q4781" s="2">
        <f ca="1">IF(Proc[[#This Row],[DateClosed]]="",ABS(NETWORKDAYS(Proc[[#This Row],[DateOpened]],TODAY()))-1,ABS(NETWORKDAYS(Proc[[#This Row],[DateOpened]],Proc[[#This Row],[DateClosed]]))-1)</f>
        <v>94</v>
      </c>
      <c r="R4781" s="134" t="s">
        <v>4883</v>
      </c>
      <c r="S4781" s="112"/>
      <c r="T4781" s="153">
        <v>4780</v>
      </c>
    </row>
    <row r="4782" spans="1:20" hidden="1">
      <c r="A4782" s="111" t="s">
        <v>4882</v>
      </c>
      <c r="B4782" s="112" t="str">
        <f>IFERROR(VLOOKUP(Proc[[#This Row],[App]],Table2[],3,0),"open")</f>
        <v>ok</v>
      </c>
      <c r="C4782" s="111" t="s">
        <v>369</v>
      </c>
      <c r="D4782" s="152" t="s">
        <v>9711</v>
      </c>
      <c r="E4782" s="152" t="s">
        <v>1004</v>
      </c>
      <c r="F4782" s="112" t="s">
        <v>1004</v>
      </c>
      <c r="G4782" s="111" t="s">
        <v>400</v>
      </c>
      <c r="H4782" s="112" t="str">
        <f>IF(Proc[[#This Row],[type]]="LFF (MDG-F)",MID(Proc[[#This Row],[Obj]],13,10),"")</f>
        <v/>
      </c>
      <c r="I4782" s="152"/>
      <c r="J4782" s="112" t="b">
        <f>Proc[[#This Row],[Requested]]=Proc[[#This Row],[CurrentParent]]</f>
        <v>1</v>
      </c>
      <c r="K4782" s="112" t="str">
        <f>IF(Proc[[#This Row],[Author]]="Marcela Urrego",VLOOKUP(LEFT(Proc[[#This Row],[Requested]],1),Table3[#All],2,0),VLOOKUP(Proc[[#This Row],[Author]],Table4[],2,0))</f>
        <v>HC</v>
      </c>
      <c r="L4782" s="112" t="s">
        <v>4537</v>
      </c>
      <c r="M4782" s="133">
        <v>45985</v>
      </c>
      <c r="N4782" s="133"/>
      <c r="O4782" s="133"/>
      <c r="P4782" s="134" t="str">
        <f ca="1">IF(Proc[[#This Row],[DaysAgeing]]&gt;5,"yep","on track")</f>
        <v>yep</v>
      </c>
      <c r="Q4782" s="2">
        <f ca="1">IF(Proc[[#This Row],[DateClosed]]="",ABS(NETWORKDAYS(Proc[[#This Row],[DateOpened]],TODAY()))-1,ABS(NETWORKDAYS(Proc[[#This Row],[DateOpened]],Proc[[#This Row],[DateClosed]]))-1)</f>
        <v>94</v>
      </c>
      <c r="R4782" s="134" t="s">
        <v>4883</v>
      </c>
      <c r="S4782" s="112"/>
      <c r="T4782" s="153">
        <v>4781</v>
      </c>
    </row>
    <row r="4783" spans="1:20" hidden="1">
      <c r="A4783" s="111" t="s">
        <v>4882</v>
      </c>
      <c r="B4783" s="112" t="str">
        <f>IFERROR(VLOOKUP(Proc[[#This Row],[App]],Table2[],3,0),"open")</f>
        <v>ok</v>
      </c>
      <c r="C4783" s="111" t="s">
        <v>369</v>
      </c>
      <c r="D4783" s="152" t="s">
        <v>9712</v>
      </c>
      <c r="E4783" s="152" t="s">
        <v>1004</v>
      </c>
      <c r="F4783" s="112" t="s">
        <v>1004</v>
      </c>
      <c r="G4783" s="111" t="s">
        <v>400</v>
      </c>
      <c r="H4783" s="112" t="str">
        <f>IF(Proc[[#This Row],[type]]="LFF (MDG-F)",MID(Proc[[#This Row],[Obj]],13,10),"")</f>
        <v/>
      </c>
      <c r="I4783" s="152"/>
      <c r="J4783" s="112" t="b">
        <f>Proc[[#This Row],[Requested]]=Proc[[#This Row],[CurrentParent]]</f>
        <v>1</v>
      </c>
      <c r="K4783" s="112" t="str">
        <f>IF(Proc[[#This Row],[Author]]="Marcela Urrego",VLOOKUP(LEFT(Proc[[#This Row],[Requested]],1),Table3[#All],2,0),VLOOKUP(Proc[[#This Row],[Author]],Table4[],2,0))</f>
        <v>HC</v>
      </c>
      <c r="L4783" s="112" t="s">
        <v>4537</v>
      </c>
      <c r="M4783" s="133">
        <v>45985</v>
      </c>
      <c r="N4783" s="133"/>
      <c r="O4783" s="133"/>
      <c r="P4783" s="134" t="str">
        <f ca="1">IF(Proc[[#This Row],[DaysAgeing]]&gt;5,"yep","on track")</f>
        <v>yep</v>
      </c>
      <c r="Q4783" s="2">
        <f ca="1">IF(Proc[[#This Row],[DateClosed]]="",ABS(NETWORKDAYS(Proc[[#This Row],[DateOpened]],TODAY()))-1,ABS(NETWORKDAYS(Proc[[#This Row],[DateOpened]],Proc[[#This Row],[DateClosed]]))-1)</f>
        <v>94</v>
      </c>
      <c r="R4783" s="134" t="s">
        <v>4883</v>
      </c>
      <c r="S4783" s="112"/>
      <c r="T4783" s="153">
        <v>4782</v>
      </c>
    </row>
    <row r="4784" spans="1:20" hidden="1">
      <c r="A4784" s="111" t="s">
        <v>4882</v>
      </c>
      <c r="B4784" s="112" t="str">
        <f>IFERROR(VLOOKUP(Proc[[#This Row],[App]],Table2[],3,0),"open")</f>
        <v>ok</v>
      </c>
      <c r="C4784" s="111" t="s">
        <v>369</v>
      </c>
      <c r="D4784" s="152" t="s">
        <v>9713</v>
      </c>
      <c r="E4784" s="152" t="s">
        <v>1004</v>
      </c>
      <c r="F4784" s="112" t="s">
        <v>1004</v>
      </c>
      <c r="G4784" s="111" t="s">
        <v>400</v>
      </c>
      <c r="H4784" s="112" t="str">
        <f>IF(Proc[[#This Row],[type]]="LFF (MDG-F)",MID(Proc[[#This Row],[Obj]],13,10),"")</f>
        <v/>
      </c>
      <c r="I4784" s="152"/>
      <c r="J4784" s="112" t="b">
        <f>Proc[[#This Row],[Requested]]=Proc[[#This Row],[CurrentParent]]</f>
        <v>1</v>
      </c>
      <c r="K4784" s="112" t="str">
        <f>IF(Proc[[#This Row],[Author]]="Marcela Urrego",VLOOKUP(LEFT(Proc[[#This Row],[Requested]],1),Table3[#All],2,0),VLOOKUP(Proc[[#This Row],[Author]],Table4[],2,0))</f>
        <v>HC</v>
      </c>
      <c r="L4784" s="112" t="s">
        <v>4537</v>
      </c>
      <c r="M4784" s="133">
        <v>45985</v>
      </c>
      <c r="N4784" s="133"/>
      <c r="O4784" s="133"/>
      <c r="P4784" s="134" t="str">
        <f ca="1">IF(Proc[[#This Row],[DaysAgeing]]&gt;5,"yep","on track")</f>
        <v>yep</v>
      </c>
      <c r="Q4784" s="2">
        <f ca="1">IF(Proc[[#This Row],[DateClosed]]="",ABS(NETWORKDAYS(Proc[[#This Row],[DateOpened]],TODAY()))-1,ABS(NETWORKDAYS(Proc[[#This Row],[DateOpened]],Proc[[#This Row],[DateClosed]]))-1)</f>
        <v>94</v>
      </c>
      <c r="R4784" s="134" t="s">
        <v>4883</v>
      </c>
      <c r="S4784" s="112"/>
      <c r="T4784" s="153">
        <v>4783</v>
      </c>
    </row>
    <row r="4785" spans="1:20" hidden="1">
      <c r="A4785" s="111" t="s">
        <v>4882</v>
      </c>
      <c r="B4785" s="112" t="str">
        <f>IFERROR(VLOOKUP(Proc[[#This Row],[App]],Table2[],3,0),"open")</f>
        <v>ok</v>
      </c>
      <c r="C4785" s="111" t="s">
        <v>369</v>
      </c>
      <c r="D4785" s="152" t="s">
        <v>9714</v>
      </c>
      <c r="E4785" s="152" t="s">
        <v>553</v>
      </c>
      <c r="F4785" s="112" t="s">
        <v>553</v>
      </c>
      <c r="G4785" s="111" t="s">
        <v>400</v>
      </c>
      <c r="H4785" s="112" t="str">
        <f>IF(Proc[[#This Row],[type]]="LFF (MDG-F)",MID(Proc[[#This Row],[Obj]],13,10),"")</f>
        <v/>
      </c>
      <c r="I4785" s="152"/>
      <c r="J4785" s="112" t="b">
        <f>Proc[[#This Row],[Requested]]=Proc[[#This Row],[CurrentParent]]</f>
        <v>1</v>
      </c>
      <c r="K4785" s="112" t="str">
        <f>IF(Proc[[#This Row],[Author]]="Marcela Urrego",VLOOKUP(LEFT(Proc[[#This Row],[Requested]],1),Table3[#All],2,0),VLOOKUP(Proc[[#This Row],[Author]],Table4[],2,0))</f>
        <v>HC</v>
      </c>
      <c r="L4785" s="112" t="s">
        <v>4537</v>
      </c>
      <c r="M4785" s="133">
        <v>45985</v>
      </c>
      <c r="N4785" s="133"/>
      <c r="O4785" s="133"/>
      <c r="P4785" s="134" t="str">
        <f ca="1">IF(Proc[[#This Row],[DaysAgeing]]&gt;5,"yep","on track")</f>
        <v>yep</v>
      </c>
      <c r="Q4785" s="2">
        <f ca="1">IF(Proc[[#This Row],[DateClosed]]="",ABS(NETWORKDAYS(Proc[[#This Row],[DateOpened]],TODAY()))-1,ABS(NETWORKDAYS(Proc[[#This Row],[DateOpened]],Proc[[#This Row],[DateClosed]]))-1)</f>
        <v>94</v>
      </c>
      <c r="R4785" s="134" t="s">
        <v>4883</v>
      </c>
      <c r="S4785" s="112"/>
      <c r="T4785" s="153">
        <v>4784</v>
      </c>
    </row>
    <row r="4786" spans="1:20" hidden="1">
      <c r="A4786" t="s">
        <v>4885</v>
      </c>
      <c r="B4786" s="112" t="str">
        <f>IFERROR(VLOOKUP(Proc[[#This Row],[App]],Table2[],3,0),"open")</f>
        <v>ok</v>
      </c>
      <c r="C4786" s="111" t="s">
        <v>369</v>
      </c>
      <c r="D4786" s="152" t="s">
        <v>9715</v>
      </c>
      <c r="E4786" s="152" t="s">
        <v>806</v>
      </c>
      <c r="F4786" s="112" t="s">
        <v>806</v>
      </c>
      <c r="G4786" s="111" t="s">
        <v>400</v>
      </c>
      <c r="H4786" s="112" t="str">
        <f>IF(Proc[[#This Row],[type]]="LFF (MDG-F)",MID(Proc[[#This Row],[Obj]],13,10),"")</f>
        <v/>
      </c>
      <c r="I4786" s="152"/>
      <c r="J4786" s="112" t="b">
        <f>Proc[[#This Row],[Requested]]=Proc[[#This Row],[CurrentParent]]</f>
        <v>1</v>
      </c>
      <c r="K4786" s="112" t="str">
        <f>IF(Proc[[#This Row],[Author]]="Marcela Urrego",VLOOKUP(LEFT(Proc[[#This Row],[Requested]],1),Table3[#All],2,0),VLOOKUP(Proc[[#This Row],[Author]],Table4[],2,0))</f>
        <v>LS?</v>
      </c>
      <c r="L4786" s="112" t="s">
        <v>4537</v>
      </c>
      <c r="M4786" s="134">
        <v>45986</v>
      </c>
      <c r="N4786" s="134"/>
      <c r="O4786" s="134"/>
      <c r="P4786" s="135" t="str">
        <f ca="1">IF(Proc[[#This Row],[DaysAgeing]]&gt;5,"yep","on track")</f>
        <v>yep</v>
      </c>
      <c r="Q4786" s="2">
        <f ca="1">IF(Proc[[#This Row],[DateClosed]]="",ABS(NETWORKDAYS(Proc[[#This Row],[DateOpened]],TODAY()))-1,ABS(NETWORKDAYS(Proc[[#This Row],[DateOpened]],Proc[[#This Row],[DateClosed]]))-1)</f>
        <v>93</v>
      </c>
      <c r="R4786" s="135" t="s">
        <v>4887</v>
      </c>
      <c r="S4786" s="112"/>
      <c r="T4786" s="153">
        <v>4785</v>
      </c>
    </row>
    <row r="4787" spans="1:20" hidden="1">
      <c r="A4787" t="s">
        <v>4885</v>
      </c>
      <c r="B4787" s="112" t="str">
        <f>IFERROR(VLOOKUP(Proc[[#This Row],[App]],Table2[],3,0),"open")</f>
        <v>ok</v>
      </c>
      <c r="C4787" s="111" t="s">
        <v>369</v>
      </c>
      <c r="D4787" s="152" t="s">
        <v>9716</v>
      </c>
      <c r="E4787" s="152" t="s">
        <v>4739</v>
      </c>
      <c r="F4787" s="112" t="s">
        <v>4739</v>
      </c>
      <c r="G4787" s="111" t="s">
        <v>400</v>
      </c>
      <c r="H4787" s="112" t="str">
        <f>IF(Proc[[#This Row],[type]]="LFF (MDG-F)",MID(Proc[[#This Row],[Obj]],13,10),"")</f>
        <v/>
      </c>
      <c r="I4787" s="152"/>
      <c r="J4787" s="112" t="b">
        <f>Proc[[#This Row],[Requested]]=Proc[[#This Row],[CurrentParent]]</f>
        <v>1</v>
      </c>
      <c r="K4787" s="112" t="str">
        <f>IF(Proc[[#This Row],[Author]]="Marcela Urrego",VLOOKUP(LEFT(Proc[[#This Row],[Requested]],1),Table3[#All],2,0),VLOOKUP(Proc[[#This Row],[Author]],Table4[],2,0))</f>
        <v>LS?</v>
      </c>
      <c r="L4787" s="112" t="s">
        <v>4537</v>
      </c>
      <c r="M4787" s="134">
        <v>45986</v>
      </c>
      <c r="N4787" s="134"/>
      <c r="O4787" s="134"/>
      <c r="P4787" s="135" t="str">
        <f ca="1">IF(Proc[[#This Row],[DaysAgeing]]&gt;5,"yep","on track")</f>
        <v>yep</v>
      </c>
      <c r="Q4787" s="2">
        <f ca="1">IF(Proc[[#This Row],[DateClosed]]="",ABS(NETWORKDAYS(Proc[[#This Row],[DateOpened]],TODAY()))-1,ABS(NETWORKDAYS(Proc[[#This Row],[DateOpened]],Proc[[#This Row],[DateClosed]]))-1)</f>
        <v>93</v>
      </c>
      <c r="R4787" s="135" t="s">
        <v>4887</v>
      </c>
      <c r="S4787" s="112"/>
      <c r="T4787" s="153">
        <v>4786</v>
      </c>
    </row>
    <row r="4788" spans="1:20" hidden="1">
      <c r="A4788" s="111" t="s">
        <v>4885</v>
      </c>
      <c r="B4788" s="112" t="str">
        <f>IFERROR(VLOOKUP(Proc[[#This Row],[App]],Table2[],3,0),"open")</f>
        <v>ok</v>
      </c>
      <c r="C4788" s="111" t="s">
        <v>369</v>
      </c>
      <c r="D4788" s="152" t="s">
        <v>9717</v>
      </c>
      <c r="E4788" s="152" t="s">
        <v>4886</v>
      </c>
      <c r="F4788" s="112" t="s">
        <v>4886</v>
      </c>
      <c r="G4788" s="111" t="s">
        <v>400</v>
      </c>
      <c r="H4788" s="112" t="str">
        <f>IF(Proc[[#This Row],[type]]="LFF (MDG-F)",MID(Proc[[#This Row],[Obj]],13,10),"")</f>
        <v/>
      </c>
      <c r="I4788" s="152"/>
      <c r="J4788" s="112" t="b">
        <f>Proc[[#This Row],[Requested]]=Proc[[#This Row],[CurrentParent]]</f>
        <v>1</v>
      </c>
      <c r="K4788" s="112" t="str">
        <f>IF(Proc[[#This Row],[Author]]="Marcela Urrego",VLOOKUP(LEFT(Proc[[#This Row],[Requested]],1),Table3[#All],2,0),VLOOKUP(Proc[[#This Row],[Author]],Table4[],2,0))</f>
        <v>LS?</v>
      </c>
      <c r="L4788" s="112" t="s">
        <v>4537</v>
      </c>
      <c r="M4788" s="134">
        <v>45986</v>
      </c>
      <c r="N4788" s="134"/>
      <c r="O4788" s="134"/>
      <c r="P4788" s="135" t="str">
        <f ca="1">IF(Proc[[#This Row],[DaysAgeing]]&gt;5,"yep","on track")</f>
        <v>yep</v>
      </c>
      <c r="Q4788" s="2">
        <f ca="1">IF(Proc[[#This Row],[DateClosed]]="",ABS(NETWORKDAYS(Proc[[#This Row],[DateOpened]],TODAY()))-1,ABS(NETWORKDAYS(Proc[[#This Row],[DateOpened]],Proc[[#This Row],[DateClosed]]))-1)</f>
        <v>93</v>
      </c>
      <c r="R4788" s="135" t="s">
        <v>4887</v>
      </c>
      <c r="S4788" s="112"/>
      <c r="T4788" s="153">
        <v>4787</v>
      </c>
    </row>
    <row r="4789" spans="1:20" hidden="1">
      <c r="A4789" s="111" t="s">
        <v>4885</v>
      </c>
      <c r="B4789" s="112" t="str">
        <f>IFERROR(VLOOKUP(Proc[[#This Row],[App]],Table2[],3,0),"open")</f>
        <v>ok</v>
      </c>
      <c r="C4789" s="111" t="s">
        <v>369</v>
      </c>
      <c r="D4789" s="152" t="s">
        <v>9718</v>
      </c>
      <c r="E4789" s="152" t="s">
        <v>555</v>
      </c>
      <c r="F4789" s="112" t="s">
        <v>555</v>
      </c>
      <c r="G4789" s="111" t="s">
        <v>400</v>
      </c>
      <c r="H4789" s="112" t="str">
        <f>IF(Proc[[#This Row],[type]]="LFF (MDG-F)",MID(Proc[[#This Row],[Obj]],13,10),"")</f>
        <v/>
      </c>
      <c r="I4789" s="152"/>
      <c r="J4789" s="112" t="b">
        <f>Proc[[#This Row],[Requested]]=Proc[[#This Row],[CurrentParent]]</f>
        <v>1</v>
      </c>
      <c r="K4789" s="112" t="str">
        <f>IF(Proc[[#This Row],[Author]]="Marcela Urrego",VLOOKUP(LEFT(Proc[[#This Row],[Requested]],1),Table3[#All],2,0),VLOOKUP(Proc[[#This Row],[Author]],Table4[],2,0))</f>
        <v>LS?</v>
      </c>
      <c r="L4789" s="112" t="s">
        <v>4537</v>
      </c>
      <c r="M4789" s="134">
        <v>45986</v>
      </c>
      <c r="N4789" s="134"/>
      <c r="O4789" s="134"/>
      <c r="P4789" s="135" t="str">
        <f ca="1">IF(Proc[[#This Row],[DaysAgeing]]&gt;5,"yep","on track")</f>
        <v>yep</v>
      </c>
      <c r="Q4789" s="2">
        <f ca="1">IF(Proc[[#This Row],[DateClosed]]="",ABS(NETWORKDAYS(Proc[[#This Row],[DateOpened]],TODAY()))-1,ABS(NETWORKDAYS(Proc[[#This Row],[DateOpened]],Proc[[#This Row],[DateClosed]]))-1)</f>
        <v>93</v>
      </c>
      <c r="R4789" s="135" t="s">
        <v>4887</v>
      </c>
      <c r="S4789" s="112"/>
      <c r="T4789" s="153">
        <v>4788</v>
      </c>
    </row>
    <row r="4790" spans="1:20" hidden="1">
      <c r="A4790" t="s">
        <v>4888</v>
      </c>
      <c r="B4790" s="112" t="str">
        <f>IFERROR(VLOOKUP(Proc[[#This Row],[App]],Table2[],3,0),"open")</f>
        <v>ok</v>
      </c>
      <c r="C4790" s="111" t="s">
        <v>369</v>
      </c>
      <c r="D4790" s="152" t="s">
        <v>9719</v>
      </c>
      <c r="E4790" s="152" t="s">
        <v>4889</v>
      </c>
      <c r="F4790" s="112" t="s">
        <v>4889</v>
      </c>
      <c r="G4790" t="s">
        <v>406</v>
      </c>
      <c r="H4790" s="112" t="str">
        <f>IF(Proc[[#This Row],[type]]="LFF (MDG-F)",MID(Proc[[#This Row],[Obj]],13,10),"")</f>
        <v>ES50Y54321</v>
      </c>
      <c r="I4790" s="152"/>
      <c r="J4790" s="112" t="b">
        <f>Proc[[#This Row],[Requested]]=Proc[[#This Row],[CurrentParent]]</f>
        <v>1</v>
      </c>
      <c r="K4790" s="112" t="str">
        <f>IF(Proc[[#This Row],[Author]]="Marcela Urrego",VLOOKUP(LEFT(Proc[[#This Row],[Requested]],1),Table3[#All],2,0),VLOOKUP(Proc[[#This Row],[Author]],Table4[],2,0))</f>
        <v>MGF</v>
      </c>
      <c r="L4790" s="112" t="s">
        <v>4537</v>
      </c>
      <c r="M4790" s="134">
        <v>45986</v>
      </c>
      <c r="N4790" s="134"/>
      <c r="O4790" s="134"/>
      <c r="P4790" s="135" t="str">
        <f ca="1">IF(Proc[[#This Row],[DaysAgeing]]&gt;5,"yep","on track")</f>
        <v>yep</v>
      </c>
      <c r="Q4790" s="2">
        <f ca="1">IF(Proc[[#This Row],[DateClosed]]="",ABS(NETWORKDAYS(Proc[[#This Row],[DateOpened]],TODAY()))-1,ABS(NETWORKDAYS(Proc[[#This Row],[DateOpened]],Proc[[#This Row],[DateClosed]]))-1)</f>
        <v>93</v>
      </c>
      <c r="R4790" s="134" t="s">
        <v>514</v>
      </c>
      <c r="S4790" s="112"/>
      <c r="T4790" s="153">
        <v>4789</v>
      </c>
    </row>
    <row r="4791" spans="1:20" hidden="1">
      <c r="A4791" s="111" t="s">
        <v>4888</v>
      </c>
      <c r="B4791" s="112" t="str">
        <f>IFERROR(VLOOKUP(Proc[[#This Row],[App]],Table2[],3,0),"open")</f>
        <v>ok</v>
      </c>
      <c r="C4791" s="111" t="s">
        <v>369</v>
      </c>
      <c r="D4791" s="152" t="s">
        <v>9720</v>
      </c>
      <c r="E4791" s="152" t="s">
        <v>4889</v>
      </c>
      <c r="F4791" s="112" t="s">
        <v>4889</v>
      </c>
      <c r="G4791" t="s">
        <v>406</v>
      </c>
      <c r="H4791" s="112" t="str">
        <f>IF(Proc[[#This Row],[type]]="LFF (MDG-F)",MID(Proc[[#This Row],[Obj]],13,10),"")</f>
        <v>IT50Y54321</v>
      </c>
      <c r="I4791" s="152"/>
      <c r="J4791" s="112" t="b">
        <f>Proc[[#This Row],[Requested]]=Proc[[#This Row],[CurrentParent]]</f>
        <v>1</v>
      </c>
      <c r="K4791" s="112" t="str">
        <f>IF(Proc[[#This Row],[Author]]="Marcela Urrego",VLOOKUP(LEFT(Proc[[#This Row],[Requested]],1),Table3[#All],2,0),VLOOKUP(Proc[[#This Row],[Author]],Table4[],2,0))</f>
        <v>MGF</v>
      </c>
      <c r="L4791" s="112" t="s">
        <v>4537</v>
      </c>
      <c r="M4791" s="134">
        <v>45986</v>
      </c>
      <c r="N4791" s="134"/>
      <c r="O4791" s="134"/>
      <c r="P4791" s="135" t="str">
        <f ca="1">IF(Proc[[#This Row],[DaysAgeing]]&gt;5,"yep","on track")</f>
        <v>yep</v>
      </c>
      <c r="Q4791" s="2">
        <f ca="1">IF(Proc[[#This Row],[DateClosed]]="",ABS(NETWORKDAYS(Proc[[#This Row],[DateOpened]],TODAY()))-1,ABS(NETWORKDAYS(Proc[[#This Row],[DateOpened]],Proc[[#This Row],[DateClosed]]))-1)</f>
        <v>93</v>
      </c>
      <c r="R4791" s="134" t="s">
        <v>514</v>
      </c>
      <c r="S4791" s="112"/>
      <c r="T4791" s="153">
        <v>4790</v>
      </c>
    </row>
    <row r="4792" spans="1:20" hidden="1">
      <c r="A4792" s="111" t="s">
        <v>4888</v>
      </c>
      <c r="B4792" s="112" t="str">
        <f>IFERROR(VLOOKUP(Proc[[#This Row],[App]],Table2[],3,0),"open")</f>
        <v>ok</v>
      </c>
      <c r="C4792" s="111" t="s">
        <v>369</v>
      </c>
      <c r="D4792" s="152" t="s">
        <v>9721</v>
      </c>
      <c r="E4792" s="152" t="s">
        <v>4889</v>
      </c>
      <c r="F4792" s="112" t="s">
        <v>4889</v>
      </c>
      <c r="G4792" t="s">
        <v>406</v>
      </c>
      <c r="H4792" s="112" t="str">
        <f>IF(Proc[[#This Row],[type]]="LFF (MDG-F)",MID(Proc[[#This Row],[Obj]],13,10),"")</f>
        <v>2123Y54321</v>
      </c>
      <c r="I4792" s="152"/>
      <c r="J4792" s="112" t="b">
        <f>Proc[[#This Row],[Requested]]=Proc[[#This Row],[CurrentParent]]</f>
        <v>1</v>
      </c>
      <c r="K4792" s="112" t="str">
        <f>IF(Proc[[#This Row],[Author]]="Marcela Urrego",VLOOKUP(LEFT(Proc[[#This Row],[Requested]],1),Table3[#All],2,0),VLOOKUP(Proc[[#This Row],[Author]],Table4[],2,0))</f>
        <v>MGF</v>
      </c>
      <c r="L4792" s="112" t="s">
        <v>4537</v>
      </c>
      <c r="M4792" s="134">
        <v>45986</v>
      </c>
      <c r="N4792" s="134"/>
      <c r="O4792" s="134"/>
      <c r="P4792" s="135" t="str">
        <f ca="1">IF(Proc[[#This Row],[DaysAgeing]]&gt;5,"yep","on track")</f>
        <v>yep</v>
      </c>
      <c r="Q4792" s="2">
        <f ca="1">IF(Proc[[#This Row],[DateClosed]]="",ABS(NETWORKDAYS(Proc[[#This Row],[DateOpened]],TODAY()))-1,ABS(NETWORKDAYS(Proc[[#This Row],[DateOpened]],Proc[[#This Row],[DateClosed]]))-1)</f>
        <v>93</v>
      </c>
      <c r="R4792" s="134" t="s">
        <v>514</v>
      </c>
      <c r="S4792" s="112"/>
      <c r="T4792" s="153">
        <v>4791</v>
      </c>
    </row>
    <row r="4793" spans="1:20" hidden="1">
      <c r="A4793" s="111" t="s">
        <v>4888</v>
      </c>
      <c r="B4793" s="112" t="str">
        <f>IFERROR(VLOOKUP(Proc[[#This Row],[App]],Table2[],3,0),"open")</f>
        <v>ok</v>
      </c>
      <c r="C4793" s="111" t="s">
        <v>369</v>
      </c>
      <c r="D4793" s="152" t="s">
        <v>9722</v>
      </c>
      <c r="E4793" s="152" t="s">
        <v>4889</v>
      </c>
      <c r="F4793" s="112" t="s">
        <v>4889</v>
      </c>
      <c r="G4793" t="s">
        <v>400</v>
      </c>
      <c r="H4793" s="112" t="str">
        <f>IF(Proc[[#This Row],[type]]="LFF (MDG-F)",MID(Proc[[#This Row],[Obj]],13,10),"")</f>
        <v/>
      </c>
      <c r="I4793" s="152"/>
      <c r="J4793" s="112" t="b">
        <f>Proc[[#This Row],[Requested]]=Proc[[#This Row],[CurrentParent]]</f>
        <v>1</v>
      </c>
      <c r="K4793" s="112" t="str">
        <f>IF(Proc[[#This Row],[Author]]="Marcela Urrego",VLOOKUP(LEFT(Proc[[#This Row],[Requested]],1),Table3[#All],2,0),VLOOKUP(Proc[[#This Row],[Author]],Table4[],2,0))</f>
        <v>MGF</v>
      </c>
      <c r="L4793" s="112" t="s">
        <v>4537</v>
      </c>
      <c r="M4793" s="134">
        <v>45986</v>
      </c>
      <c r="N4793" s="134"/>
      <c r="O4793" s="134"/>
      <c r="P4793" s="135" t="str">
        <f ca="1">IF(Proc[[#This Row],[DaysAgeing]]&gt;5,"yep","on track")</f>
        <v>yep</v>
      </c>
      <c r="Q4793" s="2">
        <f ca="1">IF(Proc[[#This Row],[DateClosed]]="",ABS(NETWORKDAYS(Proc[[#This Row],[DateOpened]],TODAY()))-1,ABS(NETWORKDAYS(Proc[[#This Row],[DateOpened]],Proc[[#This Row],[DateClosed]]))-1)</f>
        <v>93</v>
      </c>
      <c r="R4793" s="134" t="s">
        <v>514</v>
      </c>
      <c r="S4793" s="112"/>
      <c r="T4793" s="153">
        <v>4792</v>
      </c>
    </row>
    <row r="4794" spans="1:20" hidden="1">
      <c r="A4794" s="111" t="s">
        <v>4888</v>
      </c>
      <c r="B4794" s="112" t="str">
        <f>IFERROR(VLOOKUP(Proc[[#This Row],[App]],Table2[],3,0),"open")</f>
        <v>ok</v>
      </c>
      <c r="C4794" s="111" t="s">
        <v>369</v>
      </c>
      <c r="D4794" s="152" t="s">
        <v>9723</v>
      </c>
      <c r="E4794" s="152" t="s">
        <v>4889</v>
      </c>
      <c r="F4794" s="112" t="s">
        <v>4889</v>
      </c>
      <c r="G4794" t="s">
        <v>400</v>
      </c>
      <c r="H4794" s="112" t="str">
        <f>IF(Proc[[#This Row],[type]]="LFF (MDG-F)",MID(Proc[[#This Row],[Obj]],13,10),"")</f>
        <v/>
      </c>
      <c r="I4794" s="152"/>
      <c r="J4794" s="112" t="b">
        <f>Proc[[#This Row],[Requested]]=Proc[[#This Row],[CurrentParent]]</f>
        <v>1</v>
      </c>
      <c r="K4794" s="112" t="str">
        <f>IF(Proc[[#This Row],[Author]]="Marcela Urrego",VLOOKUP(LEFT(Proc[[#This Row],[Requested]],1),Table3[#All],2,0),VLOOKUP(Proc[[#This Row],[Author]],Table4[],2,0))</f>
        <v>MGF</v>
      </c>
      <c r="L4794" s="112" t="s">
        <v>4537</v>
      </c>
      <c r="M4794" s="134">
        <v>45986</v>
      </c>
      <c r="N4794" s="134"/>
      <c r="O4794" s="134"/>
      <c r="P4794" s="135" t="str">
        <f ca="1">IF(Proc[[#This Row],[DaysAgeing]]&gt;5,"yep","on track")</f>
        <v>yep</v>
      </c>
      <c r="Q4794" s="2">
        <f ca="1">IF(Proc[[#This Row],[DateClosed]]="",ABS(NETWORKDAYS(Proc[[#This Row],[DateOpened]],TODAY()))-1,ABS(NETWORKDAYS(Proc[[#This Row],[DateOpened]],Proc[[#This Row],[DateClosed]]))-1)</f>
        <v>93</v>
      </c>
      <c r="R4794" s="134" t="s">
        <v>514</v>
      </c>
      <c r="S4794" s="112"/>
      <c r="T4794" s="153">
        <v>4793</v>
      </c>
    </row>
    <row r="4795" spans="1:20" hidden="1">
      <c r="A4795" t="s">
        <v>4891</v>
      </c>
      <c r="B4795" s="112" t="str">
        <f>IFERROR(VLOOKUP(Proc[[#This Row],[App]],Table2[],3,0),"open")</f>
        <v>ok</v>
      </c>
      <c r="C4795" s="111" t="s">
        <v>369</v>
      </c>
      <c r="D4795" s="152" t="s">
        <v>4572</v>
      </c>
      <c r="E4795" s="152" t="s">
        <v>4580</v>
      </c>
      <c r="F4795" s="112" t="s">
        <v>4580</v>
      </c>
      <c r="G4795" t="s">
        <v>400</v>
      </c>
      <c r="H4795" s="112" t="str">
        <f>IF(Proc[[#This Row],[type]]="LFF (MDG-F)",MID(Proc[[#This Row],[Obj]],13,10),"")</f>
        <v/>
      </c>
      <c r="I4795" s="152"/>
      <c r="J4795" s="112" t="b">
        <f>Proc[[#This Row],[Requested]]=Proc[[#This Row],[CurrentParent]]</f>
        <v>1</v>
      </c>
      <c r="K4795" s="112" t="str">
        <f>IF(Proc[[#This Row],[Author]]="Marcela Urrego",VLOOKUP(LEFT(Proc[[#This Row],[Requested]],1),Table3[#All],2,0),VLOOKUP(Proc[[#This Row],[Author]],Table4[],2,0))</f>
        <v>LS</v>
      </c>
      <c r="L4795" s="112" t="s">
        <v>4537</v>
      </c>
      <c r="M4795" s="134">
        <v>45986</v>
      </c>
      <c r="N4795" s="135"/>
      <c r="O4795" s="135"/>
      <c r="P4795" s="135" t="str">
        <f ca="1">IF(Proc[[#This Row],[DaysAgeing]]&gt;5,"yep","on track")</f>
        <v>yep</v>
      </c>
      <c r="Q4795" s="2">
        <f ca="1">IF(Proc[[#This Row],[DateClosed]]="",ABS(NETWORKDAYS(Proc[[#This Row],[DateOpened]],TODAY()))-1,ABS(NETWORKDAYS(Proc[[#This Row],[DateOpened]],Proc[[#This Row],[DateClosed]]))-1)</f>
        <v>93</v>
      </c>
      <c r="R4795" s="135" t="s">
        <v>488</v>
      </c>
      <c r="S4795" s="112"/>
      <c r="T4795" s="153">
        <v>4794</v>
      </c>
    </row>
    <row r="4796" spans="1:20" hidden="1">
      <c r="A4796" t="s">
        <v>4892</v>
      </c>
      <c r="B4796" s="112" t="str">
        <f>IFERROR(VLOOKUP(Proc[[#This Row],[App]],Table2[],3,0),"open")</f>
        <v>ok</v>
      </c>
      <c r="C4796" s="111" t="s">
        <v>369</v>
      </c>
      <c r="D4796" s="152" t="s">
        <v>4896</v>
      </c>
      <c r="E4796" s="152" t="s">
        <v>4893</v>
      </c>
      <c r="F4796" s="112" t="s">
        <v>4893</v>
      </c>
      <c r="G4796" s="111" t="s">
        <v>406</v>
      </c>
      <c r="H4796" s="112" t="str">
        <f>IF(Proc[[#This Row],[type]]="LFF (MDG-F)",MID(Proc[[#This Row],[Obj]],13,10),"")</f>
        <v>DE10F27300</v>
      </c>
      <c r="I4796" s="152"/>
      <c r="J4796" s="112" t="b">
        <f>Proc[[#This Row],[Requested]]=Proc[[#This Row],[CurrentParent]]</f>
        <v>1</v>
      </c>
      <c r="K4796" s="112" t="str">
        <f>IF(Proc[[#This Row],[Author]]="Marcela Urrego",VLOOKUP(LEFT(Proc[[#This Row],[Requested]],1),Table3[#All],2,0),VLOOKUP(Proc[[#This Row],[Author]],Table4[],2,0))</f>
        <v>MGF</v>
      </c>
      <c r="L4796" s="112" t="s">
        <v>4537</v>
      </c>
      <c r="M4796" s="135">
        <v>45988</v>
      </c>
      <c r="N4796" s="136"/>
      <c r="O4796" s="136"/>
      <c r="P4796" s="136" t="str">
        <f ca="1">IF(Proc[[#This Row],[DaysAgeing]]&gt;5,"yep","on track")</f>
        <v>yep</v>
      </c>
      <c r="Q4796" s="2">
        <f ca="1">IF(Proc[[#This Row],[DateClosed]]="",ABS(NETWORKDAYS(Proc[[#This Row],[DateOpened]],TODAY()))-1,ABS(NETWORKDAYS(Proc[[#This Row],[DateOpened]],Proc[[#This Row],[DateClosed]]))-1)</f>
        <v>91</v>
      </c>
      <c r="R4796" s="136" t="s">
        <v>484</v>
      </c>
      <c r="S4796" s="112"/>
      <c r="T4796" s="153">
        <v>4795</v>
      </c>
    </row>
    <row r="4797" spans="1:20" hidden="1">
      <c r="A4797" t="s">
        <v>4892</v>
      </c>
      <c r="B4797" s="112" t="str">
        <f>IFERROR(VLOOKUP(Proc[[#This Row],[App]],Table2[],3,0),"open")</f>
        <v>ok</v>
      </c>
      <c r="C4797" s="111" t="s">
        <v>369</v>
      </c>
      <c r="D4797" s="152" t="s">
        <v>4897</v>
      </c>
      <c r="E4797" s="152" t="s">
        <v>4894</v>
      </c>
      <c r="F4797" s="112" t="s">
        <v>4894</v>
      </c>
      <c r="G4797" s="111" t="s">
        <v>406</v>
      </c>
      <c r="H4797" s="112" t="str">
        <f>IF(Proc[[#This Row],[type]]="LFF (MDG-F)",MID(Proc[[#This Row],[Obj]],13,10),"")</f>
        <v>DE10566115</v>
      </c>
      <c r="I4797" s="152"/>
      <c r="J4797" s="112" t="b">
        <f>Proc[[#This Row],[Requested]]=Proc[[#This Row],[CurrentParent]]</f>
        <v>1</v>
      </c>
      <c r="K4797" s="112" t="str">
        <f>IF(Proc[[#This Row],[Author]]="Marcela Urrego",VLOOKUP(LEFT(Proc[[#This Row],[Requested]],1),Table3[#All],2,0),VLOOKUP(Proc[[#This Row],[Author]],Table4[],2,0))</f>
        <v>MGF</v>
      </c>
      <c r="L4797" s="112" t="s">
        <v>4537</v>
      </c>
      <c r="M4797" s="135">
        <v>45988</v>
      </c>
      <c r="N4797" s="136"/>
      <c r="O4797" s="136"/>
      <c r="P4797" s="136" t="str">
        <f ca="1">IF(Proc[[#This Row],[DaysAgeing]]&gt;5,"yep","on track")</f>
        <v>yep</v>
      </c>
      <c r="Q4797" s="2">
        <f ca="1">IF(Proc[[#This Row],[DateClosed]]="",ABS(NETWORKDAYS(Proc[[#This Row],[DateOpened]],TODAY()))-1,ABS(NETWORKDAYS(Proc[[#This Row],[DateOpened]],Proc[[#This Row],[DateClosed]]))-1)</f>
        <v>91</v>
      </c>
      <c r="R4797" s="136" t="s">
        <v>484</v>
      </c>
      <c r="S4797" s="112"/>
      <c r="T4797" s="153">
        <v>4796</v>
      </c>
    </row>
    <row r="4798" spans="1:20" hidden="1">
      <c r="A4798" s="111" t="s">
        <v>4892</v>
      </c>
      <c r="B4798" s="153" t="str">
        <f>IFERROR(VLOOKUP(Proc[[#This Row],[App]],Table2[],3,0),"open")</f>
        <v>ok</v>
      </c>
      <c r="C4798" s="111" t="s">
        <v>369</v>
      </c>
      <c r="D4798" s="152" t="s">
        <v>4898</v>
      </c>
      <c r="E4798" s="152" t="s">
        <v>4894</v>
      </c>
      <c r="F4798" s="112" t="s">
        <v>4894</v>
      </c>
      <c r="G4798" s="111" t="s">
        <v>406</v>
      </c>
      <c r="H4798" s="112" t="str">
        <f>IF(Proc[[#This Row],[type]]="LFF (MDG-F)",MID(Proc[[#This Row],[Obj]],13,10),"")</f>
        <v>DE10566116</v>
      </c>
      <c r="I4798" s="152"/>
      <c r="J4798" s="112" t="b">
        <f>Proc[[#This Row],[Requested]]=Proc[[#This Row],[CurrentParent]]</f>
        <v>1</v>
      </c>
      <c r="K4798" s="153" t="str">
        <f>IF(Proc[[#This Row],[Author]]="Marcela Urrego",VLOOKUP(LEFT(Proc[[#This Row],[Requested]],1),Table3[#All],2,0),VLOOKUP(Proc[[#This Row],[Author]],Table4[],2,0))</f>
        <v>MGF</v>
      </c>
      <c r="L4798" s="112" t="s">
        <v>4537</v>
      </c>
      <c r="M4798" s="135">
        <v>45988</v>
      </c>
      <c r="N4798" s="136"/>
      <c r="O4798" s="136"/>
      <c r="P4798" s="136" t="str">
        <f ca="1">IF(Proc[[#This Row],[DaysAgeing]]&gt;5,"yep","on track")</f>
        <v>yep</v>
      </c>
      <c r="Q4798" s="2">
        <f ca="1">IF(Proc[[#This Row],[DateClosed]]="",ABS(NETWORKDAYS(Proc[[#This Row],[DateOpened]],TODAY()))-1,ABS(NETWORKDAYS(Proc[[#This Row],[DateOpened]],Proc[[#This Row],[DateClosed]]))-1)</f>
        <v>91</v>
      </c>
      <c r="R4798" s="136" t="s">
        <v>484</v>
      </c>
      <c r="S4798" s="112"/>
      <c r="T4798" s="153">
        <v>4797</v>
      </c>
    </row>
    <row r="4799" spans="1:20" hidden="1">
      <c r="A4799" s="111" t="s">
        <v>4892</v>
      </c>
      <c r="B4799" s="112" t="str">
        <f>IFERROR(VLOOKUP(Proc[[#This Row],[App]],Table2[],3,0),"open")</f>
        <v>ok</v>
      </c>
      <c r="C4799" s="111" t="s">
        <v>369</v>
      </c>
      <c r="D4799" s="152" t="s">
        <v>4899</v>
      </c>
      <c r="E4799" s="152" t="s">
        <v>4894</v>
      </c>
      <c r="F4799" s="112" t="s">
        <v>4894</v>
      </c>
      <c r="G4799" s="111" t="s">
        <v>406</v>
      </c>
      <c r="H4799" s="112" t="str">
        <f>IF(Proc[[#This Row],[type]]="LFF (MDG-F)",MID(Proc[[#This Row],[Obj]],13,10),"")</f>
        <v>DE10566118</v>
      </c>
      <c r="I4799" s="152"/>
      <c r="J4799" s="112" t="b">
        <f>Proc[[#This Row],[Requested]]=Proc[[#This Row],[CurrentParent]]</f>
        <v>1</v>
      </c>
      <c r="K4799" s="112" t="str">
        <f>IF(Proc[[#This Row],[Author]]="Marcela Urrego",VLOOKUP(LEFT(Proc[[#This Row],[Requested]],1),Table3[#All],2,0),VLOOKUP(Proc[[#This Row],[Author]],Table4[],2,0))</f>
        <v>MGF</v>
      </c>
      <c r="L4799" s="112" t="s">
        <v>4537</v>
      </c>
      <c r="M4799" s="135">
        <v>45988</v>
      </c>
      <c r="N4799" s="136"/>
      <c r="O4799" s="136"/>
      <c r="P4799" s="136" t="str">
        <f ca="1">IF(Proc[[#This Row],[DaysAgeing]]&gt;5,"yep","on track")</f>
        <v>yep</v>
      </c>
      <c r="Q4799" s="2">
        <f ca="1">IF(Proc[[#This Row],[DateClosed]]="",ABS(NETWORKDAYS(Proc[[#This Row],[DateOpened]],TODAY()))-1,ABS(NETWORKDAYS(Proc[[#This Row],[DateOpened]],Proc[[#This Row],[DateClosed]]))-1)</f>
        <v>91</v>
      </c>
      <c r="R4799" s="136" t="s">
        <v>484</v>
      </c>
      <c r="S4799" s="112"/>
      <c r="T4799" s="153">
        <v>4798</v>
      </c>
    </row>
    <row r="4800" spans="1:20" hidden="1">
      <c r="A4800" s="111" t="s">
        <v>4892</v>
      </c>
      <c r="B4800" s="112" t="str">
        <f>IFERROR(VLOOKUP(Proc[[#This Row],[App]],Table2[],3,0),"open")</f>
        <v>ok</v>
      </c>
      <c r="C4800" s="111" t="s">
        <v>369</v>
      </c>
      <c r="D4800" s="152" t="s">
        <v>4900</v>
      </c>
      <c r="E4800" s="152" t="s">
        <v>4894</v>
      </c>
      <c r="F4800" s="112" t="s">
        <v>4894</v>
      </c>
      <c r="G4800" s="111" t="s">
        <v>406</v>
      </c>
      <c r="H4800" s="112" t="str">
        <f>IF(Proc[[#This Row],[type]]="LFF (MDG-F)",MID(Proc[[#This Row],[Obj]],13,10),"")</f>
        <v>DE10566120</v>
      </c>
      <c r="I4800" s="152"/>
      <c r="J4800" s="112" t="b">
        <f>Proc[[#This Row],[Requested]]=Proc[[#This Row],[CurrentParent]]</f>
        <v>1</v>
      </c>
      <c r="K4800" s="112" t="str">
        <f>IF(Proc[[#This Row],[Author]]="Marcela Urrego",VLOOKUP(LEFT(Proc[[#This Row],[Requested]],1),Table3[#All],2,0),VLOOKUP(Proc[[#This Row],[Author]],Table4[],2,0))</f>
        <v>MGF</v>
      </c>
      <c r="L4800" s="112" t="s">
        <v>4537</v>
      </c>
      <c r="M4800" s="135">
        <v>45988</v>
      </c>
      <c r="N4800" s="136"/>
      <c r="O4800" s="136"/>
      <c r="P4800" s="136" t="str">
        <f ca="1">IF(Proc[[#This Row],[DaysAgeing]]&gt;5,"yep","on track")</f>
        <v>yep</v>
      </c>
      <c r="Q4800" s="2">
        <f ca="1">IF(Proc[[#This Row],[DateClosed]]="",ABS(NETWORKDAYS(Proc[[#This Row],[DateOpened]],TODAY()))-1,ABS(NETWORKDAYS(Proc[[#This Row],[DateOpened]],Proc[[#This Row],[DateClosed]]))-1)</f>
        <v>91</v>
      </c>
      <c r="R4800" s="136" t="s">
        <v>484</v>
      </c>
      <c r="S4800" s="112"/>
      <c r="T4800" s="153">
        <v>4799</v>
      </c>
    </row>
    <row r="4801" spans="1:20" hidden="1">
      <c r="A4801" s="111" t="s">
        <v>4892</v>
      </c>
      <c r="B4801" s="112" t="str">
        <f>IFERROR(VLOOKUP(Proc[[#This Row],[App]],Table2[],3,0),"open")</f>
        <v>ok</v>
      </c>
      <c r="C4801" s="111" t="s">
        <v>369</v>
      </c>
      <c r="D4801" s="152" t="s">
        <v>4901</v>
      </c>
      <c r="E4801" s="152" t="s">
        <v>4894</v>
      </c>
      <c r="F4801" s="112" t="s">
        <v>4894</v>
      </c>
      <c r="G4801" s="111" t="s">
        <v>406</v>
      </c>
      <c r="H4801" s="112" t="str">
        <f>IF(Proc[[#This Row],[type]]="LFF (MDG-F)",MID(Proc[[#This Row],[Obj]],13,10),"")</f>
        <v>DE10566121</v>
      </c>
      <c r="I4801" s="152"/>
      <c r="J4801" s="112" t="b">
        <f>Proc[[#This Row],[Requested]]=Proc[[#This Row],[CurrentParent]]</f>
        <v>1</v>
      </c>
      <c r="K4801" s="112" t="str">
        <f>IF(Proc[[#This Row],[Author]]="Marcela Urrego",VLOOKUP(LEFT(Proc[[#This Row],[Requested]],1),Table3[#All],2,0),VLOOKUP(Proc[[#This Row],[Author]],Table4[],2,0))</f>
        <v>MGF</v>
      </c>
      <c r="L4801" s="112" t="s">
        <v>4537</v>
      </c>
      <c r="M4801" s="135">
        <v>45988</v>
      </c>
      <c r="N4801" s="136"/>
      <c r="O4801" s="136"/>
      <c r="P4801" s="136" t="str">
        <f ca="1">IF(Proc[[#This Row],[DaysAgeing]]&gt;5,"yep","on track")</f>
        <v>yep</v>
      </c>
      <c r="Q4801" s="2">
        <f ca="1">IF(Proc[[#This Row],[DateClosed]]="",ABS(NETWORKDAYS(Proc[[#This Row],[DateOpened]],TODAY()))-1,ABS(NETWORKDAYS(Proc[[#This Row],[DateOpened]],Proc[[#This Row],[DateClosed]]))-1)</f>
        <v>91</v>
      </c>
      <c r="R4801" s="136" t="s">
        <v>484</v>
      </c>
      <c r="S4801" s="112"/>
      <c r="T4801" s="153">
        <v>4800</v>
      </c>
    </row>
    <row r="4802" spans="1:20" hidden="1">
      <c r="A4802" s="111" t="s">
        <v>4892</v>
      </c>
      <c r="B4802" s="153" t="str">
        <f>IFERROR(VLOOKUP(Proc[[#This Row],[App]],Table2[],3,0),"open")</f>
        <v>ok</v>
      </c>
      <c r="C4802" s="111" t="s">
        <v>369</v>
      </c>
      <c r="D4802" s="152" t="s">
        <v>4902</v>
      </c>
      <c r="E4802" s="152" t="s">
        <v>4894</v>
      </c>
      <c r="F4802" s="153" t="s">
        <v>4894</v>
      </c>
      <c r="G4802" s="111" t="s">
        <v>406</v>
      </c>
      <c r="H4802" s="112" t="str">
        <f>IF(Proc[[#This Row],[type]]="LFF (MDG-F)",MID(Proc[[#This Row],[Obj]],13,10),"")</f>
        <v>DE10566122</v>
      </c>
      <c r="I4802" s="152"/>
      <c r="J4802" s="112" t="b">
        <f>Proc[[#This Row],[Requested]]=Proc[[#This Row],[CurrentParent]]</f>
        <v>1</v>
      </c>
      <c r="K4802" s="153" t="str">
        <f>IF(Proc[[#This Row],[Author]]="Marcela Urrego",VLOOKUP(LEFT(Proc[[#This Row],[Requested]],1),Table3[#All],2,0),VLOOKUP(Proc[[#This Row],[Author]],Table4[],2,0))</f>
        <v>MGF</v>
      </c>
      <c r="L4802" s="153" t="s">
        <v>4537</v>
      </c>
      <c r="M4802" s="135">
        <v>45988</v>
      </c>
      <c r="N4802" s="136"/>
      <c r="O4802" s="136"/>
      <c r="P4802" s="136" t="str">
        <f ca="1">IF(Proc[[#This Row],[DaysAgeing]]&gt;5,"yep","on track")</f>
        <v>yep</v>
      </c>
      <c r="Q4802" s="2">
        <f ca="1">IF(Proc[[#This Row],[DateClosed]]="",ABS(NETWORKDAYS(Proc[[#This Row],[DateOpened]],TODAY()))-1,ABS(NETWORKDAYS(Proc[[#This Row],[DateOpened]],Proc[[#This Row],[DateClosed]]))-1)</f>
        <v>91</v>
      </c>
      <c r="R4802" s="136" t="s">
        <v>484</v>
      </c>
      <c r="S4802" s="112"/>
      <c r="T4802" s="153">
        <v>4801</v>
      </c>
    </row>
    <row r="4803" spans="1:20" hidden="1">
      <c r="A4803" s="111" t="s">
        <v>4892</v>
      </c>
      <c r="B4803" s="112" t="str">
        <f>IFERROR(VLOOKUP(Proc[[#This Row],[App]],Table2[],3,0),"open")</f>
        <v>ok</v>
      </c>
      <c r="C4803" s="111" t="s">
        <v>369</v>
      </c>
      <c r="D4803" s="152" t="s">
        <v>4903</v>
      </c>
      <c r="E4803" s="152" t="s">
        <v>4894</v>
      </c>
      <c r="F4803" s="112" t="s">
        <v>4894</v>
      </c>
      <c r="G4803" s="111" t="s">
        <v>406</v>
      </c>
      <c r="H4803" s="112" t="str">
        <f>IF(Proc[[#This Row],[type]]="LFF (MDG-F)",MID(Proc[[#This Row],[Obj]],13,10),"")</f>
        <v>DE10566125</v>
      </c>
      <c r="I4803" s="152"/>
      <c r="J4803" s="112" t="b">
        <f>Proc[[#This Row],[Requested]]=Proc[[#This Row],[CurrentParent]]</f>
        <v>1</v>
      </c>
      <c r="K4803" s="112" t="str">
        <f>IF(Proc[[#This Row],[Author]]="Marcela Urrego",VLOOKUP(LEFT(Proc[[#This Row],[Requested]],1),Table3[#All],2,0),VLOOKUP(Proc[[#This Row],[Author]],Table4[],2,0))</f>
        <v>MGF</v>
      </c>
      <c r="L4803" s="112" t="s">
        <v>4537</v>
      </c>
      <c r="M4803" s="135">
        <v>45988</v>
      </c>
      <c r="N4803" s="136"/>
      <c r="O4803" s="136"/>
      <c r="P4803" s="136" t="str">
        <f ca="1">IF(Proc[[#This Row],[DaysAgeing]]&gt;5,"yep","on track")</f>
        <v>yep</v>
      </c>
      <c r="Q4803" s="2">
        <f ca="1">IF(Proc[[#This Row],[DateClosed]]="",ABS(NETWORKDAYS(Proc[[#This Row],[DateOpened]],TODAY()))-1,ABS(NETWORKDAYS(Proc[[#This Row],[DateOpened]],Proc[[#This Row],[DateClosed]]))-1)</f>
        <v>91</v>
      </c>
      <c r="R4803" s="136" t="s">
        <v>484</v>
      </c>
      <c r="S4803" s="112"/>
      <c r="T4803" s="153">
        <v>4802</v>
      </c>
    </row>
    <row r="4804" spans="1:20" hidden="1">
      <c r="A4804" s="111" t="s">
        <v>4892</v>
      </c>
      <c r="B4804" s="153" t="str">
        <f>IFERROR(VLOOKUP(Proc[[#This Row],[App]],Table2[],3,0),"open")</f>
        <v>ok</v>
      </c>
      <c r="C4804" s="111" t="s">
        <v>369</v>
      </c>
      <c r="D4804" s="152" t="s">
        <v>4904</v>
      </c>
      <c r="E4804" s="152" t="s">
        <v>4894</v>
      </c>
      <c r="F4804" s="153" t="s">
        <v>4894</v>
      </c>
      <c r="G4804" s="111" t="s">
        <v>406</v>
      </c>
      <c r="H4804" s="112" t="str">
        <f>IF(Proc[[#This Row],[type]]="LFF (MDG-F)",MID(Proc[[#This Row],[Obj]],13,10),"")</f>
        <v>DE10566127</v>
      </c>
      <c r="I4804" s="152"/>
      <c r="J4804" s="112" t="b">
        <f>Proc[[#This Row],[Requested]]=Proc[[#This Row],[CurrentParent]]</f>
        <v>1</v>
      </c>
      <c r="K4804" s="153" t="str">
        <f>IF(Proc[[#This Row],[Author]]="Marcela Urrego",VLOOKUP(LEFT(Proc[[#This Row],[Requested]],1),Table3[#All],2,0),VLOOKUP(Proc[[#This Row],[Author]],Table4[],2,0))</f>
        <v>MGF</v>
      </c>
      <c r="L4804" s="112" t="s">
        <v>4537</v>
      </c>
      <c r="M4804" s="135">
        <v>45988</v>
      </c>
      <c r="N4804" s="136"/>
      <c r="O4804" s="136"/>
      <c r="P4804" s="136" t="str">
        <f ca="1">IF(Proc[[#This Row],[DaysAgeing]]&gt;5,"yep","on track")</f>
        <v>yep</v>
      </c>
      <c r="Q4804" s="2">
        <f ca="1">IF(Proc[[#This Row],[DateClosed]]="",ABS(NETWORKDAYS(Proc[[#This Row],[DateOpened]],TODAY()))-1,ABS(NETWORKDAYS(Proc[[#This Row],[DateOpened]],Proc[[#This Row],[DateClosed]]))-1)</f>
        <v>91</v>
      </c>
      <c r="R4804" s="136" t="s">
        <v>484</v>
      </c>
      <c r="S4804" s="112"/>
      <c r="T4804" s="153">
        <v>4803</v>
      </c>
    </row>
    <row r="4805" spans="1:20" hidden="1">
      <c r="A4805" s="111" t="s">
        <v>4892</v>
      </c>
      <c r="B4805" s="153" t="str">
        <f>IFERROR(VLOOKUP(Proc[[#This Row],[App]],Table2[],3,0),"open")</f>
        <v>ok</v>
      </c>
      <c r="C4805" s="111" t="s">
        <v>369</v>
      </c>
      <c r="D4805" s="152" t="s">
        <v>4905</v>
      </c>
      <c r="E4805" s="152" t="s">
        <v>4893</v>
      </c>
      <c r="F4805" s="153" t="s">
        <v>4893</v>
      </c>
      <c r="G4805" s="111" t="s">
        <v>406</v>
      </c>
      <c r="H4805" s="112" t="str">
        <f>IF(Proc[[#This Row],[type]]="LFF (MDG-F)",MID(Proc[[#This Row],[Obj]],13,10),"")</f>
        <v>DE10E16300</v>
      </c>
      <c r="I4805" s="152"/>
      <c r="J4805" s="112" t="b">
        <f>Proc[[#This Row],[Requested]]=Proc[[#This Row],[CurrentParent]]</f>
        <v>1</v>
      </c>
      <c r="K4805" s="153" t="str">
        <f>IF(Proc[[#This Row],[Author]]="Marcela Urrego",VLOOKUP(LEFT(Proc[[#This Row],[Requested]],1),Table3[#All],2,0),VLOOKUP(Proc[[#This Row],[Author]],Table4[],2,0))</f>
        <v>MGF</v>
      </c>
      <c r="L4805" s="112" t="s">
        <v>4537</v>
      </c>
      <c r="M4805" s="135">
        <v>45988</v>
      </c>
      <c r="N4805" s="136"/>
      <c r="O4805" s="136"/>
      <c r="P4805" s="136" t="str">
        <f ca="1">IF(Proc[[#This Row],[DaysAgeing]]&gt;5,"yep","on track")</f>
        <v>yep</v>
      </c>
      <c r="Q4805" s="2">
        <f ca="1">IF(Proc[[#This Row],[DateClosed]]="",ABS(NETWORKDAYS(Proc[[#This Row],[DateOpened]],TODAY()))-1,ABS(NETWORKDAYS(Proc[[#This Row],[DateOpened]],Proc[[#This Row],[DateClosed]]))-1)</f>
        <v>91</v>
      </c>
      <c r="R4805" s="136" t="s">
        <v>484</v>
      </c>
      <c r="S4805" s="112"/>
      <c r="T4805" s="153">
        <v>4804</v>
      </c>
    </row>
    <row r="4806" spans="1:20" hidden="1">
      <c r="A4806" s="111" t="s">
        <v>4892</v>
      </c>
      <c r="B4806" s="153" t="str">
        <f>IFERROR(VLOOKUP(Proc[[#This Row],[App]],Table2[],3,0),"open")</f>
        <v>ok</v>
      </c>
      <c r="C4806" s="111" t="s">
        <v>369</v>
      </c>
      <c r="D4806" s="152" t="s">
        <v>4906</v>
      </c>
      <c r="E4806" s="152" t="s">
        <v>4893</v>
      </c>
      <c r="F4806" s="153" t="s">
        <v>4893</v>
      </c>
      <c r="G4806" s="111" t="s">
        <v>406</v>
      </c>
      <c r="H4806" s="112" t="str">
        <f>IF(Proc[[#This Row],[type]]="LFF (MDG-F)",MID(Proc[[#This Row],[Obj]],13,10),"")</f>
        <v>DE10E16600</v>
      </c>
      <c r="I4806" s="152"/>
      <c r="J4806" s="112" t="b">
        <f>Proc[[#This Row],[Requested]]=Proc[[#This Row],[CurrentParent]]</f>
        <v>1</v>
      </c>
      <c r="K4806" s="153" t="str">
        <f>IF(Proc[[#This Row],[Author]]="Marcela Urrego",VLOOKUP(LEFT(Proc[[#This Row],[Requested]],1),Table3[#All],2,0),VLOOKUP(Proc[[#This Row],[Author]],Table4[],2,0))</f>
        <v>MGF</v>
      </c>
      <c r="L4806" s="112" t="s">
        <v>4537</v>
      </c>
      <c r="M4806" s="135">
        <v>45988</v>
      </c>
      <c r="N4806" s="136"/>
      <c r="O4806" s="136"/>
      <c r="P4806" s="136" t="str">
        <f ca="1">IF(Proc[[#This Row],[DaysAgeing]]&gt;5,"yep","on track")</f>
        <v>yep</v>
      </c>
      <c r="Q4806" s="2">
        <f ca="1">IF(Proc[[#This Row],[DateClosed]]="",ABS(NETWORKDAYS(Proc[[#This Row],[DateOpened]],TODAY()))-1,ABS(NETWORKDAYS(Proc[[#This Row],[DateOpened]],Proc[[#This Row],[DateClosed]]))-1)</f>
        <v>91</v>
      </c>
      <c r="R4806" s="136" t="s">
        <v>484</v>
      </c>
      <c r="S4806" s="112"/>
      <c r="T4806" s="153">
        <v>4805</v>
      </c>
    </row>
    <row r="4807" spans="1:20" hidden="1">
      <c r="A4807" s="111" t="s">
        <v>4892</v>
      </c>
      <c r="B4807" s="153" t="str">
        <f>IFERROR(VLOOKUP(Proc[[#This Row],[App]],Table2[],3,0),"open")</f>
        <v>ok</v>
      </c>
      <c r="C4807" s="111" t="s">
        <v>369</v>
      </c>
      <c r="D4807" s="152" t="s">
        <v>4907</v>
      </c>
      <c r="E4807" s="152" t="s">
        <v>4893</v>
      </c>
      <c r="F4807" s="153" t="s">
        <v>4893</v>
      </c>
      <c r="G4807" s="111" t="s">
        <v>406</v>
      </c>
      <c r="H4807" s="112" t="str">
        <f>IF(Proc[[#This Row],[type]]="LFF (MDG-F)",MID(Proc[[#This Row],[Obj]],13,10),"")</f>
        <v>DE10E38020</v>
      </c>
      <c r="I4807" s="152"/>
      <c r="J4807" s="112" t="b">
        <f>Proc[[#This Row],[Requested]]=Proc[[#This Row],[CurrentParent]]</f>
        <v>1</v>
      </c>
      <c r="K4807" s="153" t="str">
        <f>IF(Proc[[#This Row],[Author]]="Marcela Urrego",VLOOKUP(LEFT(Proc[[#This Row],[Requested]],1),Table3[#All],2,0),VLOOKUP(Proc[[#This Row],[Author]],Table4[],2,0))</f>
        <v>MGF</v>
      </c>
      <c r="L4807" s="112" t="s">
        <v>4537</v>
      </c>
      <c r="M4807" s="135">
        <v>45988</v>
      </c>
      <c r="N4807" s="136"/>
      <c r="O4807" s="136"/>
      <c r="P4807" s="136" t="str">
        <f ca="1">IF(Proc[[#This Row],[DaysAgeing]]&gt;5,"yep","on track")</f>
        <v>yep</v>
      </c>
      <c r="Q4807" s="2">
        <f ca="1">IF(Proc[[#This Row],[DateClosed]]="",ABS(NETWORKDAYS(Proc[[#This Row],[DateOpened]],TODAY()))-1,ABS(NETWORKDAYS(Proc[[#This Row],[DateOpened]],Proc[[#This Row],[DateClosed]]))-1)</f>
        <v>91</v>
      </c>
      <c r="R4807" s="136" t="s">
        <v>484</v>
      </c>
      <c r="S4807" s="112"/>
      <c r="T4807" s="153">
        <v>4806</v>
      </c>
    </row>
    <row r="4808" spans="1:20" hidden="1">
      <c r="A4808" s="111" t="s">
        <v>4892</v>
      </c>
      <c r="B4808" s="112" t="str">
        <f>IFERROR(VLOOKUP(Proc[[#This Row],[App]],Table2[],3,0),"open")</f>
        <v>ok</v>
      </c>
      <c r="C4808" s="111" t="s">
        <v>369</v>
      </c>
      <c r="D4808" s="152" t="s">
        <v>4908</v>
      </c>
      <c r="E4808" s="152" t="s">
        <v>4895</v>
      </c>
      <c r="F4808" s="112" t="s">
        <v>4895</v>
      </c>
      <c r="G4808" s="111" t="s">
        <v>406</v>
      </c>
      <c r="H4808" s="112" t="str">
        <f>IF(Proc[[#This Row],[type]]="LFF (MDG-F)",MID(Proc[[#This Row],[Obj]],13,10),"")</f>
        <v>DE10E38800</v>
      </c>
      <c r="I4808" s="152"/>
      <c r="J4808" s="112" t="b">
        <f>Proc[[#This Row],[Requested]]=Proc[[#This Row],[CurrentParent]]</f>
        <v>1</v>
      </c>
      <c r="K4808" s="112" t="str">
        <f>IF(Proc[[#This Row],[Author]]="Marcela Urrego",VLOOKUP(LEFT(Proc[[#This Row],[Requested]],1),Table3[#All],2,0),VLOOKUP(Proc[[#This Row],[Author]],Table4[],2,0))</f>
        <v>MGF</v>
      </c>
      <c r="L4808" s="112" t="s">
        <v>4537</v>
      </c>
      <c r="M4808" s="135">
        <v>45988</v>
      </c>
      <c r="N4808" s="136"/>
      <c r="O4808" s="136"/>
      <c r="P4808" s="136" t="str">
        <f ca="1">IF(Proc[[#This Row],[DaysAgeing]]&gt;5,"yep","on track")</f>
        <v>yep</v>
      </c>
      <c r="Q4808" s="2">
        <f ca="1">IF(Proc[[#This Row],[DateClosed]]="",ABS(NETWORKDAYS(Proc[[#This Row],[DateOpened]],TODAY()))-1,ABS(NETWORKDAYS(Proc[[#This Row],[DateOpened]],Proc[[#This Row],[DateClosed]]))-1)</f>
        <v>91</v>
      </c>
      <c r="R4808" s="136" t="s">
        <v>484</v>
      </c>
      <c r="S4808" s="112"/>
      <c r="T4808" s="153">
        <v>4807</v>
      </c>
    </row>
    <row r="4809" spans="1:20" hidden="1">
      <c r="A4809" s="111" t="s">
        <v>4892</v>
      </c>
      <c r="B4809" s="153" t="str">
        <f>IFERROR(VLOOKUP(Proc[[#This Row],[App]],Table2[],3,0),"open")</f>
        <v>ok</v>
      </c>
      <c r="C4809" s="111" t="s">
        <v>369</v>
      </c>
      <c r="D4809" s="152" t="s">
        <v>4909</v>
      </c>
      <c r="E4809" s="152" t="s">
        <v>4893</v>
      </c>
      <c r="F4809" s="153" t="s">
        <v>4893</v>
      </c>
      <c r="G4809" s="111" t="s">
        <v>406</v>
      </c>
      <c r="H4809" s="112" t="str">
        <f>IF(Proc[[#This Row],[type]]="LFF (MDG-F)",MID(Proc[[#This Row],[Obj]],13,10),"")</f>
        <v>DE10E38810</v>
      </c>
      <c r="I4809" s="152"/>
      <c r="J4809" s="112" t="b">
        <f>Proc[[#This Row],[Requested]]=Proc[[#This Row],[CurrentParent]]</f>
        <v>1</v>
      </c>
      <c r="K4809" s="153" t="str">
        <f>IF(Proc[[#This Row],[Author]]="Marcela Urrego",VLOOKUP(LEFT(Proc[[#This Row],[Requested]],1),Table3[#All],2,0),VLOOKUP(Proc[[#This Row],[Author]],Table4[],2,0))</f>
        <v>MGF</v>
      </c>
      <c r="L4809" s="112" t="s">
        <v>4537</v>
      </c>
      <c r="M4809" s="135">
        <v>45988</v>
      </c>
      <c r="N4809" s="136"/>
      <c r="O4809" s="136"/>
      <c r="P4809" s="136" t="str">
        <f ca="1">IF(Proc[[#This Row],[DaysAgeing]]&gt;5,"yep","on track")</f>
        <v>yep</v>
      </c>
      <c r="Q4809" s="2">
        <f ca="1">IF(Proc[[#This Row],[DateClosed]]="",ABS(NETWORKDAYS(Proc[[#This Row],[DateOpened]],TODAY()))-1,ABS(NETWORKDAYS(Proc[[#This Row],[DateOpened]],Proc[[#This Row],[DateClosed]]))-1)</f>
        <v>91</v>
      </c>
      <c r="R4809" s="136" t="s">
        <v>484</v>
      </c>
      <c r="S4809" s="112"/>
      <c r="T4809" s="153">
        <v>4808</v>
      </c>
    </row>
    <row r="4810" spans="1:20" hidden="1">
      <c r="A4810" s="111" t="s">
        <v>4892</v>
      </c>
      <c r="B4810" s="153" t="str">
        <f>IFERROR(VLOOKUP(Proc[[#This Row],[App]],Table2[],3,0),"open")</f>
        <v>ok</v>
      </c>
      <c r="C4810" s="111" t="s">
        <v>369</v>
      </c>
      <c r="D4810" s="152" t="s">
        <v>4910</v>
      </c>
      <c r="E4810" s="152" t="s">
        <v>4893</v>
      </c>
      <c r="F4810" s="153" t="s">
        <v>4893</v>
      </c>
      <c r="G4810" s="111" t="s">
        <v>406</v>
      </c>
      <c r="H4810" s="112" t="str">
        <f>IF(Proc[[#This Row],[type]]="LFF (MDG-F)",MID(Proc[[#This Row],[Obj]],13,10),"")</f>
        <v>DE10E61000</v>
      </c>
      <c r="I4810" s="152"/>
      <c r="J4810" s="112" t="b">
        <f>Proc[[#This Row],[Requested]]=Proc[[#This Row],[CurrentParent]]</f>
        <v>1</v>
      </c>
      <c r="K4810" s="153" t="str">
        <f>IF(Proc[[#This Row],[Author]]="Marcela Urrego",VLOOKUP(LEFT(Proc[[#This Row],[Requested]],1),Table3[#All],2,0),VLOOKUP(Proc[[#This Row],[Author]],Table4[],2,0))</f>
        <v>MGF</v>
      </c>
      <c r="L4810" s="112" t="s">
        <v>4537</v>
      </c>
      <c r="M4810" s="135">
        <v>45988</v>
      </c>
      <c r="N4810" s="136"/>
      <c r="O4810" s="136"/>
      <c r="P4810" s="136" t="str">
        <f ca="1">IF(Proc[[#This Row],[DaysAgeing]]&gt;5,"yep","on track")</f>
        <v>yep</v>
      </c>
      <c r="Q4810" s="2">
        <f ca="1">IF(Proc[[#This Row],[DateClosed]]="",ABS(NETWORKDAYS(Proc[[#This Row],[DateOpened]],TODAY()))-1,ABS(NETWORKDAYS(Proc[[#This Row],[DateOpened]],Proc[[#This Row],[DateClosed]]))-1)</f>
        <v>91</v>
      </c>
      <c r="R4810" s="136" t="s">
        <v>484</v>
      </c>
      <c r="S4810" s="112"/>
      <c r="T4810" s="153">
        <v>4809</v>
      </c>
    </row>
    <row r="4811" spans="1:20" hidden="1">
      <c r="A4811" s="111" t="s">
        <v>4892</v>
      </c>
      <c r="B4811" s="153" t="str">
        <f>IFERROR(VLOOKUP(Proc[[#This Row],[App]],Table2[],3,0),"open")</f>
        <v>ok</v>
      </c>
      <c r="C4811" s="111" t="s">
        <v>369</v>
      </c>
      <c r="D4811" s="152" t="s">
        <v>4911</v>
      </c>
      <c r="E4811" s="152" t="s">
        <v>4893</v>
      </c>
      <c r="F4811" s="153" t="s">
        <v>4893</v>
      </c>
      <c r="G4811" s="111" t="s">
        <v>406</v>
      </c>
      <c r="H4811" s="112" t="str">
        <f>IF(Proc[[#This Row],[type]]="LFF (MDG-F)",MID(Proc[[#This Row],[Obj]],13,10),"")</f>
        <v>DE10E61100</v>
      </c>
      <c r="I4811" s="152"/>
      <c r="J4811" s="112" t="b">
        <f>Proc[[#This Row],[Requested]]=Proc[[#This Row],[CurrentParent]]</f>
        <v>1</v>
      </c>
      <c r="K4811" s="153" t="str">
        <f>IF(Proc[[#This Row],[Author]]="Marcela Urrego",VLOOKUP(LEFT(Proc[[#This Row],[Requested]],1),Table3[#All],2,0),VLOOKUP(Proc[[#This Row],[Author]],Table4[],2,0))</f>
        <v>MGF</v>
      </c>
      <c r="L4811" s="112" t="s">
        <v>4537</v>
      </c>
      <c r="M4811" s="135">
        <v>45988</v>
      </c>
      <c r="N4811" s="136"/>
      <c r="O4811" s="136"/>
      <c r="P4811" s="136" t="str">
        <f ca="1">IF(Proc[[#This Row],[DaysAgeing]]&gt;5,"yep","on track")</f>
        <v>yep</v>
      </c>
      <c r="Q4811" s="2">
        <f ca="1">IF(Proc[[#This Row],[DateClosed]]="",ABS(NETWORKDAYS(Proc[[#This Row],[DateOpened]],TODAY()))-1,ABS(NETWORKDAYS(Proc[[#This Row],[DateOpened]],Proc[[#This Row],[DateClosed]]))-1)</f>
        <v>91</v>
      </c>
      <c r="R4811" s="136" t="s">
        <v>484</v>
      </c>
      <c r="S4811" s="112"/>
      <c r="T4811" s="153">
        <v>4810</v>
      </c>
    </row>
    <row r="4812" spans="1:20" hidden="1">
      <c r="A4812" s="111" t="s">
        <v>4892</v>
      </c>
      <c r="B4812" s="153" t="str">
        <f>IFERROR(VLOOKUP(Proc[[#This Row],[App]],Table2[],3,0),"open")</f>
        <v>ok</v>
      </c>
      <c r="C4812" s="111" t="s">
        <v>369</v>
      </c>
      <c r="D4812" s="152" t="s">
        <v>4912</v>
      </c>
      <c r="E4812" s="152" t="s">
        <v>4893</v>
      </c>
      <c r="F4812" s="153" t="s">
        <v>4893</v>
      </c>
      <c r="G4812" s="111" t="s">
        <v>406</v>
      </c>
      <c r="H4812" s="112" t="str">
        <f>IF(Proc[[#This Row],[type]]="LFF (MDG-F)",MID(Proc[[#This Row],[Obj]],13,10),"")</f>
        <v>DE10E61200</v>
      </c>
      <c r="I4812" s="152"/>
      <c r="J4812" s="112" t="b">
        <f>Proc[[#This Row],[Requested]]=Proc[[#This Row],[CurrentParent]]</f>
        <v>1</v>
      </c>
      <c r="K4812" s="153" t="str">
        <f>IF(Proc[[#This Row],[Author]]="Marcela Urrego",VLOOKUP(LEFT(Proc[[#This Row],[Requested]],1),Table3[#All],2,0),VLOOKUP(Proc[[#This Row],[Author]],Table4[],2,0))</f>
        <v>MGF</v>
      </c>
      <c r="L4812" s="112" t="s">
        <v>4537</v>
      </c>
      <c r="M4812" s="135">
        <v>45988</v>
      </c>
      <c r="N4812" s="136"/>
      <c r="O4812" s="136"/>
      <c r="P4812" s="136" t="str">
        <f ca="1">IF(Proc[[#This Row],[DaysAgeing]]&gt;5,"yep","on track")</f>
        <v>yep</v>
      </c>
      <c r="Q4812" s="2">
        <f ca="1">IF(Proc[[#This Row],[DateClosed]]="",ABS(NETWORKDAYS(Proc[[#This Row],[DateOpened]],TODAY()))-1,ABS(NETWORKDAYS(Proc[[#This Row],[DateOpened]],Proc[[#This Row],[DateClosed]]))-1)</f>
        <v>91</v>
      </c>
      <c r="R4812" s="136" t="s">
        <v>484</v>
      </c>
      <c r="S4812" s="112"/>
      <c r="T4812" s="153">
        <v>4811</v>
      </c>
    </row>
    <row r="4813" spans="1:20" hidden="1">
      <c r="A4813" s="111" t="s">
        <v>4892</v>
      </c>
      <c r="B4813" s="153" t="str">
        <f>IFERROR(VLOOKUP(Proc[[#This Row],[App]],Table2[],3,0),"open")</f>
        <v>ok</v>
      </c>
      <c r="C4813" s="111" t="s">
        <v>369</v>
      </c>
      <c r="D4813" s="152" t="s">
        <v>4913</v>
      </c>
      <c r="E4813" s="152" t="s">
        <v>4893</v>
      </c>
      <c r="F4813" s="153" t="s">
        <v>4893</v>
      </c>
      <c r="G4813" s="111" t="s">
        <v>406</v>
      </c>
      <c r="H4813" s="112" t="str">
        <f>IF(Proc[[#This Row],[type]]="LFF (MDG-F)",MID(Proc[[#This Row],[Obj]],13,10),"")</f>
        <v>DE10E61900</v>
      </c>
      <c r="I4813" s="152"/>
      <c r="J4813" s="112" t="b">
        <f>Proc[[#This Row],[Requested]]=Proc[[#This Row],[CurrentParent]]</f>
        <v>1</v>
      </c>
      <c r="K4813" s="153" t="str">
        <f>IF(Proc[[#This Row],[Author]]="Marcela Urrego",VLOOKUP(LEFT(Proc[[#This Row],[Requested]],1),Table3[#All],2,0),VLOOKUP(Proc[[#This Row],[Author]],Table4[],2,0))</f>
        <v>MGF</v>
      </c>
      <c r="L4813" s="112" t="s">
        <v>4537</v>
      </c>
      <c r="M4813" s="135">
        <v>45988</v>
      </c>
      <c r="N4813" s="136"/>
      <c r="O4813" s="136"/>
      <c r="P4813" s="136" t="str">
        <f ca="1">IF(Proc[[#This Row],[DaysAgeing]]&gt;5,"yep","on track")</f>
        <v>yep</v>
      </c>
      <c r="Q4813" s="2">
        <f ca="1">IF(Proc[[#This Row],[DateClosed]]="",ABS(NETWORKDAYS(Proc[[#This Row],[DateOpened]],TODAY()))-1,ABS(NETWORKDAYS(Proc[[#This Row],[DateOpened]],Proc[[#This Row],[DateClosed]]))-1)</f>
        <v>91</v>
      </c>
      <c r="R4813" s="136" t="s">
        <v>484</v>
      </c>
      <c r="S4813" s="112"/>
      <c r="T4813" s="153">
        <v>4812</v>
      </c>
    </row>
    <row r="4814" spans="1:20" hidden="1">
      <c r="A4814" s="111" t="s">
        <v>4892</v>
      </c>
      <c r="B4814" s="153" t="str">
        <f>IFERROR(VLOOKUP(Proc[[#This Row],[App]],Table2[],3,0),"open")</f>
        <v>ok</v>
      </c>
      <c r="C4814" s="111" t="s">
        <v>369</v>
      </c>
      <c r="D4814" s="152" t="s">
        <v>4914</v>
      </c>
      <c r="E4814" s="152" t="s">
        <v>4893</v>
      </c>
      <c r="F4814" s="153" t="s">
        <v>4893</v>
      </c>
      <c r="G4814" s="111" t="s">
        <v>406</v>
      </c>
      <c r="H4814" s="112" t="str">
        <f>IF(Proc[[#This Row],[type]]="LFF (MDG-F)",MID(Proc[[#This Row],[Obj]],13,10),"")</f>
        <v>DE10F11900</v>
      </c>
      <c r="I4814" s="152"/>
      <c r="J4814" s="112" t="b">
        <f>Proc[[#This Row],[Requested]]=Proc[[#This Row],[CurrentParent]]</f>
        <v>1</v>
      </c>
      <c r="K4814" s="153" t="str">
        <f>IF(Proc[[#This Row],[Author]]="Marcela Urrego",VLOOKUP(LEFT(Proc[[#This Row],[Requested]],1),Table3[#All],2,0),VLOOKUP(Proc[[#This Row],[Author]],Table4[],2,0))</f>
        <v>MGF</v>
      </c>
      <c r="L4814" s="112" t="s">
        <v>4537</v>
      </c>
      <c r="M4814" s="135">
        <v>45988</v>
      </c>
      <c r="N4814" s="136"/>
      <c r="O4814" s="136"/>
      <c r="P4814" s="136" t="str">
        <f ca="1">IF(Proc[[#This Row],[DaysAgeing]]&gt;5,"yep","on track")</f>
        <v>yep</v>
      </c>
      <c r="Q4814" s="2">
        <f ca="1">IF(Proc[[#This Row],[DateClosed]]="",ABS(NETWORKDAYS(Proc[[#This Row],[DateOpened]],TODAY()))-1,ABS(NETWORKDAYS(Proc[[#This Row],[DateOpened]],Proc[[#This Row],[DateClosed]]))-1)</f>
        <v>91</v>
      </c>
      <c r="R4814" s="136" t="s">
        <v>484</v>
      </c>
      <c r="S4814" s="112"/>
      <c r="T4814" s="153">
        <v>4813</v>
      </c>
    </row>
    <row r="4815" spans="1:20" hidden="1">
      <c r="A4815" s="111" t="s">
        <v>4892</v>
      </c>
      <c r="B4815" s="153" t="str">
        <f>IFERROR(VLOOKUP(Proc[[#This Row],[App]],Table2[],3,0),"open")</f>
        <v>ok</v>
      </c>
      <c r="C4815" s="111" t="s">
        <v>369</v>
      </c>
      <c r="D4815" s="152" t="s">
        <v>4915</v>
      </c>
      <c r="E4815" s="152" t="s">
        <v>4895</v>
      </c>
      <c r="F4815" s="153" t="s">
        <v>4895</v>
      </c>
      <c r="G4815" s="111" t="s">
        <v>406</v>
      </c>
      <c r="H4815" s="112" t="str">
        <f>IF(Proc[[#This Row],[type]]="LFF (MDG-F)",MID(Proc[[#This Row],[Obj]],13,10),"")</f>
        <v>DE10F16000</v>
      </c>
      <c r="I4815" s="152"/>
      <c r="J4815" s="112" t="b">
        <f>Proc[[#This Row],[Requested]]=Proc[[#This Row],[CurrentParent]]</f>
        <v>1</v>
      </c>
      <c r="K4815" s="153" t="str">
        <f>IF(Proc[[#This Row],[Author]]="Marcela Urrego",VLOOKUP(LEFT(Proc[[#This Row],[Requested]],1),Table3[#All],2,0),VLOOKUP(Proc[[#This Row],[Author]],Table4[],2,0))</f>
        <v>MGF</v>
      </c>
      <c r="L4815" s="112" t="s">
        <v>4537</v>
      </c>
      <c r="M4815" s="135">
        <v>45988</v>
      </c>
      <c r="N4815" s="136"/>
      <c r="O4815" s="136"/>
      <c r="P4815" s="136" t="str">
        <f ca="1">IF(Proc[[#This Row],[DaysAgeing]]&gt;5,"yep","on track")</f>
        <v>yep</v>
      </c>
      <c r="Q4815" s="2">
        <f ca="1">IF(Proc[[#This Row],[DateClosed]]="",ABS(NETWORKDAYS(Proc[[#This Row],[DateOpened]],TODAY()))-1,ABS(NETWORKDAYS(Proc[[#This Row],[DateOpened]],Proc[[#This Row],[DateClosed]]))-1)</f>
        <v>91</v>
      </c>
      <c r="R4815" s="136" t="s">
        <v>484</v>
      </c>
      <c r="S4815" s="112"/>
      <c r="T4815" s="153">
        <v>4814</v>
      </c>
    </row>
    <row r="4816" spans="1:20" hidden="1">
      <c r="A4816" s="111" t="s">
        <v>4892</v>
      </c>
      <c r="B4816" s="153" t="str">
        <f>IFERROR(VLOOKUP(Proc[[#This Row],[App]],Table2[],3,0),"open")</f>
        <v>ok</v>
      </c>
      <c r="C4816" s="111" t="s">
        <v>369</v>
      </c>
      <c r="D4816" s="152" t="s">
        <v>4916</v>
      </c>
      <c r="E4816" s="152" t="s">
        <v>4893</v>
      </c>
      <c r="F4816" s="153" t="s">
        <v>4893</v>
      </c>
      <c r="G4816" s="111" t="s">
        <v>406</v>
      </c>
      <c r="H4816" s="112" t="str">
        <f>IF(Proc[[#This Row],[type]]="LFF (MDG-F)",MID(Proc[[#This Row],[Obj]],13,10),"")</f>
        <v>DE10F16010</v>
      </c>
      <c r="I4816" s="152"/>
      <c r="J4816" s="112" t="b">
        <f>Proc[[#This Row],[Requested]]=Proc[[#This Row],[CurrentParent]]</f>
        <v>1</v>
      </c>
      <c r="K4816" s="153" t="str">
        <f>IF(Proc[[#This Row],[Author]]="Marcela Urrego",VLOOKUP(LEFT(Proc[[#This Row],[Requested]],1),Table3[#All],2,0),VLOOKUP(Proc[[#This Row],[Author]],Table4[],2,0))</f>
        <v>MGF</v>
      </c>
      <c r="L4816" s="112" t="s">
        <v>4537</v>
      </c>
      <c r="M4816" s="135">
        <v>45988</v>
      </c>
      <c r="N4816" s="136"/>
      <c r="O4816" s="136"/>
      <c r="P4816" s="136" t="str">
        <f ca="1">IF(Proc[[#This Row],[DaysAgeing]]&gt;5,"yep","on track")</f>
        <v>yep</v>
      </c>
      <c r="Q4816" s="2">
        <f ca="1">IF(Proc[[#This Row],[DateClosed]]="",ABS(NETWORKDAYS(Proc[[#This Row],[DateOpened]],TODAY()))-1,ABS(NETWORKDAYS(Proc[[#This Row],[DateOpened]],Proc[[#This Row],[DateClosed]]))-1)</f>
        <v>91</v>
      </c>
      <c r="R4816" s="136" t="s">
        <v>484</v>
      </c>
      <c r="S4816" s="112"/>
      <c r="T4816" s="153">
        <v>4815</v>
      </c>
    </row>
    <row r="4817" spans="1:20" hidden="1">
      <c r="A4817" s="111" t="s">
        <v>4892</v>
      </c>
      <c r="B4817" s="153" t="str">
        <f>IFERROR(VLOOKUP(Proc[[#This Row],[App]],Table2[],3,0),"open")</f>
        <v>ok</v>
      </c>
      <c r="C4817" s="111" t="s">
        <v>369</v>
      </c>
      <c r="D4817" s="152" t="s">
        <v>4917</v>
      </c>
      <c r="E4817" s="152" t="s">
        <v>4893</v>
      </c>
      <c r="F4817" s="153" t="s">
        <v>4893</v>
      </c>
      <c r="G4817" s="111" t="s">
        <v>406</v>
      </c>
      <c r="H4817" s="112" t="str">
        <f>IF(Proc[[#This Row],[type]]="LFF (MDG-F)",MID(Proc[[#This Row],[Obj]],13,10),"")</f>
        <v>DE10F16100</v>
      </c>
      <c r="I4817" s="152"/>
      <c r="J4817" s="112" t="b">
        <f>Proc[[#This Row],[Requested]]=Proc[[#This Row],[CurrentParent]]</f>
        <v>1</v>
      </c>
      <c r="K4817" s="153" t="str">
        <f>IF(Proc[[#This Row],[Author]]="Marcela Urrego",VLOOKUP(LEFT(Proc[[#This Row],[Requested]],1),Table3[#All],2,0),VLOOKUP(Proc[[#This Row],[Author]],Table4[],2,0))</f>
        <v>MGF</v>
      </c>
      <c r="L4817" s="112" t="s">
        <v>4537</v>
      </c>
      <c r="M4817" s="135">
        <v>45988</v>
      </c>
      <c r="N4817" s="136"/>
      <c r="O4817" s="136"/>
      <c r="P4817" s="136" t="str">
        <f ca="1">IF(Proc[[#This Row],[DaysAgeing]]&gt;5,"yep","on track")</f>
        <v>yep</v>
      </c>
      <c r="Q4817" s="2">
        <f ca="1">IF(Proc[[#This Row],[DateClosed]]="",ABS(NETWORKDAYS(Proc[[#This Row],[DateOpened]],TODAY()))-1,ABS(NETWORKDAYS(Proc[[#This Row],[DateOpened]],Proc[[#This Row],[DateClosed]]))-1)</f>
        <v>91</v>
      </c>
      <c r="R4817" s="136" t="s">
        <v>484</v>
      </c>
      <c r="S4817" s="112"/>
      <c r="T4817" s="153">
        <v>4816</v>
      </c>
    </row>
    <row r="4818" spans="1:20" hidden="1">
      <c r="A4818" s="111" t="s">
        <v>4892</v>
      </c>
      <c r="B4818" s="153" t="str">
        <f>IFERROR(VLOOKUP(Proc[[#This Row],[App]],Table2[],3,0),"open")</f>
        <v>ok</v>
      </c>
      <c r="C4818" s="111" t="s">
        <v>369</v>
      </c>
      <c r="D4818" s="152" t="s">
        <v>4918</v>
      </c>
      <c r="E4818" s="152" t="s">
        <v>4893</v>
      </c>
      <c r="F4818" s="153" t="s">
        <v>4893</v>
      </c>
      <c r="G4818" s="111" t="s">
        <v>406</v>
      </c>
      <c r="H4818" s="112" t="str">
        <f>IF(Proc[[#This Row],[type]]="LFF (MDG-F)",MID(Proc[[#This Row],[Obj]],13,10),"")</f>
        <v>DE10F16200</v>
      </c>
      <c r="I4818" s="152"/>
      <c r="J4818" s="112" t="b">
        <f>Proc[[#This Row],[Requested]]=Proc[[#This Row],[CurrentParent]]</f>
        <v>1</v>
      </c>
      <c r="K4818" s="153" t="str">
        <f>IF(Proc[[#This Row],[Author]]="Marcela Urrego",VLOOKUP(LEFT(Proc[[#This Row],[Requested]],1),Table3[#All],2,0),VLOOKUP(Proc[[#This Row],[Author]],Table4[],2,0))</f>
        <v>MGF</v>
      </c>
      <c r="L4818" s="112" t="s">
        <v>4537</v>
      </c>
      <c r="M4818" s="135">
        <v>45988</v>
      </c>
      <c r="N4818" s="136"/>
      <c r="O4818" s="136"/>
      <c r="P4818" s="136" t="str">
        <f ca="1">IF(Proc[[#This Row],[DaysAgeing]]&gt;5,"yep","on track")</f>
        <v>yep</v>
      </c>
      <c r="Q4818" s="2">
        <f ca="1">IF(Proc[[#This Row],[DateClosed]]="",ABS(NETWORKDAYS(Proc[[#This Row],[DateOpened]],TODAY()))-1,ABS(NETWORKDAYS(Proc[[#This Row],[DateOpened]],Proc[[#This Row],[DateClosed]]))-1)</f>
        <v>91</v>
      </c>
      <c r="R4818" s="136" t="s">
        <v>484</v>
      </c>
      <c r="S4818" s="112"/>
      <c r="T4818" s="153">
        <v>4817</v>
      </c>
    </row>
    <row r="4819" spans="1:20" hidden="1">
      <c r="A4819" s="111" t="s">
        <v>4892</v>
      </c>
      <c r="B4819" s="153" t="str">
        <f>IFERROR(VLOOKUP(Proc[[#This Row],[App]],Table2[],3,0),"open")</f>
        <v>ok</v>
      </c>
      <c r="C4819" s="111" t="s">
        <v>369</v>
      </c>
      <c r="D4819" s="152" t="s">
        <v>4919</v>
      </c>
      <c r="E4819" s="152" t="s">
        <v>4893</v>
      </c>
      <c r="F4819" s="153" t="s">
        <v>4893</v>
      </c>
      <c r="G4819" s="111" t="s">
        <v>406</v>
      </c>
      <c r="H4819" s="112" t="str">
        <f>IF(Proc[[#This Row],[type]]="LFF (MDG-F)",MID(Proc[[#This Row],[Obj]],13,10),"")</f>
        <v>DE10F16300</v>
      </c>
      <c r="I4819" s="152"/>
      <c r="J4819" s="112" t="b">
        <f>Proc[[#This Row],[Requested]]=Proc[[#This Row],[CurrentParent]]</f>
        <v>1</v>
      </c>
      <c r="K4819" s="153" t="str">
        <f>IF(Proc[[#This Row],[Author]]="Marcela Urrego",VLOOKUP(LEFT(Proc[[#This Row],[Requested]],1),Table3[#All],2,0),VLOOKUP(Proc[[#This Row],[Author]],Table4[],2,0))</f>
        <v>MGF</v>
      </c>
      <c r="L4819" s="112" t="s">
        <v>4537</v>
      </c>
      <c r="M4819" s="135">
        <v>45988</v>
      </c>
      <c r="N4819" s="136"/>
      <c r="O4819" s="136"/>
      <c r="P4819" s="136" t="str">
        <f ca="1">IF(Proc[[#This Row],[DaysAgeing]]&gt;5,"yep","on track")</f>
        <v>yep</v>
      </c>
      <c r="Q4819" s="2">
        <f ca="1">IF(Proc[[#This Row],[DateClosed]]="",ABS(NETWORKDAYS(Proc[[#This Row],[DateOpened]],TODAY()))-1,ABS(NETWORKDAYS(Proc[[#This Row],[DateOpened]],Proc[[#This Row],[DateClosed]]))-1)</f>
        <v>91</v>
      </c>
      <c r="R4819" s="136" t="s">
        <v>484</v>
      </c>
      <c r="S4819" s="112"/>
      <c r="T4819" s="153">
        <v>4818</v>
      </c>
    </row>
    <row r="4820" spans="1:20" hidden="1">
      <c r="A4820" s="111" t="s">
        <v>4892</v>
      </c>
      <c r="B4820" s="153" t="str">
        <f>IFERROR(VLOOKUP(Proc[[#This Row],[App]],Table2[],3,0),"open")</f>
        <v>ok</v>
      </c>
      <c r="C4820" s="111" t="s">
        <v>369</v>
      </c>
      <c r="D4820" s="152" t="s">
        <v>4920</v>
      </c>
      <c r="E4820" s="152" t="s">
        <v>4893</v>
      </c>
      <c r="F4820" s="153" t="s">
        <v>4893</v>
      </c>
      <c r="G4820" s="111" t="s">
        <v>406</v>
      </c>
      <c r="H4820" s="112" t="str">
        <f>IF(Proc[[#This Row],[type]]="LFF (MDG-F)",MID(Proc[[#This Row],[Obj]],13,10),"")</f>
        <v>DE10F16500</v>
      </c>
      <c r="I4820" s="152"/>
      <c r="J4820" s="112" t="b">
        <f>Proc[[#This Row],[Requested]]=Proc[[#This Row],[CurrentParent]]</f>
        <v>1</v>
      </c>
      <c r="K4820" s="153" t="str">
        <f>IF(Proc[[#This Row],[Author]]="Marcela Urrego",VLOOKUP(LEFT(Proc[[#This Row],[Requested]],1),Table3[#All],2,0),VLOOKUP(Proc[[#This Row],[Author]],Table4[],2,0))</f>
        <v>MGF</v>
      </c>
      <c r="L4820" s="112" t="s">
        <v>4537</v>
      </c>
      <c r="M4820" s="135">
        <v>45988</v>
      </c>
      <c r="N4820" s="136"/>
      <c r="O4820" s="136"/>
      <c r="P4820" s="136" t="str">
        <f ca="1">IF(Proc[[#This Row],[DaysAgeing]]&gt;5,"yep","on track")</f>
        <v>yep</v>
      </c>
      <c r="Q4820" s="2">
        <f ca="1">IF(Proc[[#This Row],[DateClosed]]="",ABS(NETWORKDAYS(Proc[[#This Row],[DateOpened]],TODAY()))-1,ABS(NETWORKDAYS(Proc[[#This Row],[DateOpened]],Proc[[#This Row],[DateClosed]]))-1)</f>
        <v>91</v>
      </c>
      <c r="R4820" s="136" t="s">
        <v>484</v>
      </c>
      <c r="S4820" s="112"/>
      <c r="T4820" s="153">
        <v>4819</v>
      </c>
    </row>
    <row r="4821" spans="1:20" hidden="1">
      <c r="A4821" s="111" t="s">
        <v>4892</v>
      </c>
      <c r="B4821" s="153" t="str">
        <f>IFERROR(VLOOKUP(Proc[[#This Row],[App]],Table2[],3,0),"open")</f>
        <v>ok</v>
      </c>
      <c r="C4821" s="111" t="s">
        <v>369</v>
      </c>
      <c r="D4821" s="152" t="s">
        <v>4921</v>
      </c>
      <c r="E4821" s="152" t="s">
        <v>4893</v>
      </c>
      <c r="F4821" s="153" t="s">
        <v>4893</v>
      </c>
      <c r="G4821" s="111" t="s">
        <v>406</v>
      </c>
      <c r="H4821" s="112" t="str">
        <f>IF(Proc[[#This Row],[type]]="LFF (MDG-F)",MID(Proc[[#This Row],[Obj]],13,10),"")</f>
        <v>DE10F16600</v>
      </c>
      <c r="I4821" s="152"/>
      <c r="J4821" s="112" t="b">
        <f>Proc[[#This Row],[Requested]]=Proc[[#This Row],[CurrentParent]]</f>
        <v>1</v>
      </c>
      <c r="K4821" s="153" t="str">
        <f>IF(Proc[[#This Row],[Author]]="Marcela Urrego",VLOOKUP(LEFT(Proc[[#This Row],[Requested]],1),Table3[#All],2,0),VLOOKUP(Proc[[#This Row],[Author]],Table4[],2,0))</f>
        <v>MGF</v>
      </c>
      <c r="L4821" s="112" t="s">
        <v>4537</v>
      </c>
      <c r="M4821" s="135">
        <v>45988</v>
      </c>
      <c r="N4821" s="136"/>
      <c r="O4821" s="136"/>
      <c r="P4821" s="136" t="str">
        <f ca="1">IF(Proc[[#This Row],[DaysAgeing]]&gt;5,"yep","on track")</f>
        <v>yep</v>
      </c>
      <c r="Q4821" s="2">
        <f ca="1">IF(Proc[[#This Row],[DateClosed]]="",ABS(NETWORKDAYS(Proc[[#This Row],[DateOpened]],TODAY()))-1,ABS(NETWORKDAYS(Proc[[#This Row],[DateOpened]],Proc[[#This Row],[DateClosed]]))-1)</f>
        <v>91</v>
      </c>
      <c r="R4821" s="136" t="s">
        <v>484</v>
      </c>
      <c r="S4821" s="112"/>
      <c r="T4821" s="153">
        <v>4820</v>
      </c>
    </row>
    <row r="4822" spans="1:20" hidden="1">
      <c r="A4822" s="111" t="s">
        <v>4892</v>
      </c>
      <c r="B4822" s="153" t="str">
        <f>IFERROR(VLOOKUP(Proc[[#This Row],[App]],Table2[],3,0),"open")</f>
        <v>ok</v>
      </c>
      <c r="C4822" s="111" t="s">
        <v>369</v>
      </c>
      <c r="D4822" s="152" t="s">
        <v>4922</v>
      </c>
      <c r="E4822" s="152" t="s">
        <v>4893</v>
      </c>
      <c r="F4822" s="153" t="s">
        <v>4893</v>
      </c>
      <c r="G4822" s="111" t="s">
        <v>406</v>
      </c>
      <c r="H4822" s="112" t="str">
        <f>IF(Proc[[#This Row],[type]]="LFF (MDG-F)",MID(Proc[[#This Row],[Obj]],13,10),"")</f>
        <v>DE10F16700</v>
      </c>
      <c r="I4822" s="152"/>
      <c r="J4822" s="112" t="b">
        <f>Proc[[#This Row],[Requested]]=Proc[[#This Row],[CurrentParent]]</f>
        <v>1</v>
      </c>
      <c r="K4822" s="153" t="str">
        <f>IF(Proc[[#This Row],[Author]]="Marcela Urrego",VLOOKUP(LEFT(Proc[[#This Row],[Requested]],1),Table3[#All],2,0),VLOOKUP(Proc[[#This Row],[Author]],Table4[],2,0))</f>
        <v>MGF</v>
      </c>
      <c r="L4822" s="112" t="s">
        <v>4537</v>
      </c>
      <c r="M4822" s="135">
        <v>45988</v>
      </c>
      <c r="N4822" s="136"/>
      <c r="O4822" s="136"/>
      <c r="P4822" s="136" t="str">
        <f ca="1">IF(Proc[[#This Row],[DaysAgeing]]&gt;5,"yep","on track")</f>
        <v>yep</v>
      </c>
      <c r="Q4822" s="2">
        <f ca="1">IF(Proc[[#This Row],[DateClosed]]="",ABS(NETWORKDAYS(Proc[[#This Row],[DateOpened]],TODAY()))-1,ABS(NETWORKDAYS(Proc[[#This Row],[DateOpened]],Proc[[#This Row],[DateClosed]]))-1)</f>
        <v>91</v>
      </c>
      <c r="R4822" s="136" t="s">
        <v>484</v>
      </c>
      <c r="S4822" s="112"/>
      <c r="T4822" s="153">
        <v>4821</v>
      </c>
    </row>
    <row r="4823" spans="1:20" hidden="1">
      <c r="A4823" s="111" t="s">
        <v>4892</v>
      </c>
      <c r="B4823" s="153" t="str">
        <f>IFERROR(VLOOKUP(Proc[[#This Row],[App]],Table2[],3,0),"open")</f>
        <v>ok</v>
      </c>
      <c r="C4823" s="111" t="s">
        <v>369</v>
      </c>
      <c r="D4823" s="152" t="s">
        <v>4923</v>
      </c>
      <c r="E4823" s="152" t="s">
        <v>4895</v>
      </c>
      <c r="F4823" s="153" t="s">
        <v>4895</v>
      </c>
      <c r="G4823" s="111" t="s">
        <v>406</v>
      </c>
      <c r="H4823" s="112" t="str">
        <f>IF(Proc[[#This Row],[type]]="LFF (MDG-F)",MID(Proc[[#This Row],[Obj]],13,10),"")</f>
        <v>DE10F27301</v>
      </c>
      <c r="I4823" s="152"/>
      <c r="J4823" s="112" t="b">
        <f>Proc[[#This Row],[Requested]]=Proc[[#This Row],[CurrentParent]]</f>
        <v>1</v>
      </c>
      <c r="K4823" s="153" t="str">
        <f>IF(Proc[[#This Row],[Author]]="Marcela Urrego",VLOOKUP(LEFT(Proc[[#This Row],[Requested]],1),Table3[#All],2,0),VLOOKUP(Proc[[#This Row],[Author]],Table4[],2,0))</f>
        <v>MGF</v>
      </c>
      <c r="L4823" s="112" t="s">
        <v>4537</v>
      </c>
      <c r="M4823" s="135">
        <v>45988</v>
      </c>
      <c r="N4823" s="136"/>
      <c r="O4823" s="136"/>
      <c r="P4823" s="136" t="str">
        <f ca="1">IF(Proc[[#This Row],[DaysAgeing]]&gt;5,"yep","on track")</f>
        <v>yep</v>
      </c>
      <c r="Q4823" s="2">
        <f ca="1">IF(Proc[[#This Row],[DateClosed]]="",ABS(NETWORKDAYS(Proc[[#This Row],[DateOpened]],TODAY()))-1,ABS(NETWORKDAYS(Proc[[#This Row],[DateOpened]],Proc[[#This Row],[DateClosed]]))-1)</f>
        <v>91</v>
      </c>
      <c r="R4823" s="136" t="s">
        <v>484</v>
      </c>
      <c r="S4823" s="112"/>
      <c r="T4823" s="153">
        <v>4822</v>
      </c>
    </row>
    <row r="4824" spans="1:20" hidden="1">
      <c r="A4824" s="111" t="s">
        <v>4892</v>
      </c>
      <c r="B4824" s="153" t="str">
        <f>IFERROR(VLOOKUP(Proc[[#This Row],[App]],Table2[],3,0),"open")</f>
        <v>ok</v>
      </c>
      <c r="C4824" s="111" t="s">
        <v>369</v>
      </c>
      <c r="D4824" s="152" t="s">
        <v>4924</v>
      </c>
      <c r="E4824" s="152" t="s">
        <v>4895</v>
      </c>
      <c r="F4824" s="153" t="s">
        <v>4895</v>
      </c>
      <c r="G4824" s="111" t="s">
        <v>406</v>
      </c>
      <c r="H4824" s="112" t="str">
        <f>IF(Proc[[#This Row],[type]]="LFF (MDG-F)",MID(Proc[[#This Row],[Obj]],13,10),"")</f>
        <v>DE10E09200</v>
      </c>
      <c r="I4824" s="152"/>
      <c r="J4824" s="112" t="b">
        <f>Proc[[#This Row],[Requested]]=Proc[[#This Row],[CurrentParent]]</f>
        <v>1</v>
      </c>
      <c r="K4824" s="153" t="str">
        <f>IF(Proc[[#This Row],[Author]]="Marcela Urrego",VLOOKUP(LEFT(Proc[[#This Row],[Requested]],1),Table3[#All],2,0),VLOOKUP(Proc[[#This Row],[Author]],Table4[],2,0))</f>
        <v>MGF</v>
      </c>
      <c r="L4824" s="112" t="s">
        <v>4537</v>
      </c>
      <c r="M4824" s="135">
        <v>45988</v>
      </c>
      <c r="N4824" s="136"/>
      <c r="O4824" s="136"/>
      <c r="P4824" s="136" t="str">
        <f ca="1">IF(Proc[[#This Row],[DaysAgeing]]&gt;5,"yep","on track")</f>
        <v>yep</v>
      </c>
      <c r="Q4824" s="2">
        <f ca="1">IF(Proc[[#This Row],[DateClosed]]="",ABS(NETWORKDAYS(Proc[[#This Row],[DateOpened]],TODAY()))-1,ABS(NETWORKDAYS(Proc[[#This Row],[DateOpened]],Proc[[#This Row],[DateClosed]]))-1)</f>
        <v>91</v>
      </c>
      <c r="R4824" s="136" t="s">
        <v>484</v>
      </c>
      <c r="S4824" s="112"/>
      <c r="T4824" s="153">
        <v>4823</v>
      </c>
    </row>
    <row r="4825" spans="1:20" hidden="1">
      <c r="A4825" s="111" t="s">
        <v>4892</v>
      </c>
      <c r="B4825" s="153" t="str">
        <f>IFERROR(VLOOKUP(Proc[[#This Row],[App]],Table2[],3,0),"open")</f>
        <v>ok</v>
      </c>
      <c r="C4825" s="111" t="s">
        <v>369</v>
      </c>
      <c r="D4825" s="152" t="s">
        <v>4925</v>
      </c>
      <c r="E4825" s="152" t="s">
        <v>4893</v>
      </c>
      <c r="F4825" s="153" t="s">
        <v>4893</v>
      </c>
      <c r="G4825" s="111" t="s">
        <v>406</v>
      </c>
      <c r="H4825" s="112" t="str">
        <f>IF(Proc[[#This Row],[type]]="LFF (MDG-F)",MID(Proc[[#This Row],[Obj]],13,10),"")</f>
        <v>DE10E47200</v>
      </c>
      <c r="I4825" s="152"/>
      <c r="J4825" s="112" t="b">
        <f>Proc[[#This Row],[Requested]]=Proc[[#This Row],[CurrentParent]]</f>
        <v>1</v>
      </c>
      <c r="K4825" s="153" t="str">
        <f>IF(Proc[[#This Row],[Author]]="Marcela Urrego",VLOOKUP(LEFT(Proc[[#This Row],[Requested]],1),Table3[#All],2,0),VLOOKUP(Proc[[#This Row],[Author]],Table4[],2,0))</f>
        <v>MGF</v>
      </c>
      <c r="L4825" s="112" t="s">
        <v>4537</v>
      </c>
      <c r="M4825" s="135">
        <v>45988</v>
      </c>
      <c r="N4825" s="136"/>
      <c r="O4825" s="136"/>
      <c r="P4825" s="136" t="str">
        <f ca="1">IF(Proc[[#This Row],[DaysAgeing]]&gt;5,"yep","on track")</f>
        <v>yep</v>
      </c>
      <c r="Q4825" s="2">
        <f ca="1">IF(Proc[[#This Row],[DateClosed]]="",ABS(NETWORKDAYS(Proc[[#This Row],[DateOpened]],TODAY()))-1,ABS(NETWORKDAYS(Proc[[#This Row],[DateOpened]],Proc[[#This Row],[DateClosed]]))-1)</f>
        <v>91</v>
      </c>
      <c r="R4825" s="136" t="s">
        <v>484</v>
      </c>
      <c r="S4825" s="112"/>
      <c r="T4825" s="153">
        <v>4824</v>
      </c>
    </row>
    <row r="4826" spans="1:20" hidden="1">
      <c r="A4826" s="111" t="s">
        <v>4892</v>
      </c>
      <c r="B4826" s="153" t="str">
        <f>IFERROR(VLOOKUP(Proc[[#This Row],[App]],Table2[],3,0),"open")</f>
        <v>ok</v>
      </c>
      <c r="C4826" s="111" t="s">
        <v>369</v>
      </c>
      <c r="D4826" s="152" t="s">
        <v>4926</v>
      </c>
      <c r="E4826" s="152" t="s">
        <v>4893</v>
      </c>
      <c r="F4826" s="153" t="s">
        <v>4893</v>
      </c>
      <c r="G4826" s="111" t="s">
        <v>406</v>
      </c>
      <c r="H4826" s="112" t="str">
        <f>IF(Proc[[#This Row],[type]]="LFF (MDG-F)",MID(Proc[[#This Row],[Obj]],13,10),"")</f>
        <v>DE10F10600</v>
      </c>
      <c r="I4826" s="152"/>
      <c r="J4826" s="112" t="b">
        <f>Proc[[#This Row],[Requested]]=Proc[[#This Row],[CurrentParent]]</f>
        <v>1</v>
      </c>
      <c r="K4826" s="153" t="str">
        <f>IF(Proc[[#This Row],[Author]]="Marcela Urrego",VLOOKUP(LEFT(Proc[[#This Row],[Requested]],1),Table3[#All],2,0),VLOOKUP(Proc[[#This Row],[Author]],Table4[],2,0))</f>
        <v>MGF</v>
      </c>
      <c r="L4826" s="112" t="s">
        <v>4537</v>
      </c>
      <c r="M4826" s="135">
        <v>45988</v>
      </c>
      <c r="N4826" s="136"/>
      <c r="O4826" s="136"/>
      <c r="P4826" s="136" t="str">
        <f ca="1">IF(Proc[[#This Row],[DaysAgeing]]&gt;5,"yep","on track")</f>
        <v>yep</v>
      </c>
      <c r="Q4826" s="2">
        <f ca="1">IF(Proc[[#This Row],[DateClosed]]="",ABS(NETWORKDAYS(Proc[[#This Row],[DateOpened]],TODAY()))-1,ABS(NETWORKDAYS(Proc[[#This Row],[DateOpened]],Proc[[#This Row],[DateClosed]]))-1)</f>
        <v>91</v>
      </c>
      <c r="R4826" s="136" t="s">
        <v>484</v>
      </c>
      <c r="S4826" s="112"/>
      <c r="T4826" s="153">
        <v>4825</v>
      </c>
    </row>
    <row r="4827" spans="1:20" hidden="1">
      <c r="A4827" s="111" t="s">
        <v>4892</v>
      </c>
      <c r="B4827" s="153" t="str">
        <f>IFERROR(VLOOKUP(Proc[[#This Row],[App]],Table2[],3,0),"open")</f>
        <v>ok</v>
      </c>
      <c r="C4827" s="111" t="s">
        <v>369</v>
      </c>
      <c r="D4827" s="152" t="s">
        <v>4927</v>
      </c>
      <c r="E4827" s="152" t="s">
        <v>4893</v>
      </c>
      <c r="F4827" s="153" t="s">
        <v>4893</v>
      </c>
      <c r="G4827" s="111" t="s">
        <v>406</v>
      </c>
      <c r="H4827" s="112" t="str">
        <f>IF(Proc[[#This Row],[type]]="LFF (MDG-F)",MID(Proc[[#This Row],[Obj]],13,10),"")</f>
        <v>DE10F10900</v>
      </c>
      <c r="I4827" s="152"/>
      <c r="J4827" s="112" t="b">
        <f>Proc[[#This Row],[Requested]]=Proc[[#This Row],[CurrentParent]]</f>
        <v>1</v>
      </c>
      <c r="K4827" s="153" t="str">
        <f>IF(Proc[[#This Row],[Author]]="Marcela Urrego",VLOOKUP(LEFT(Proc[[#This Row],[Requested]],1),Table3[#All],2,0),VLOOKUP(Proc[[#This Row],[Author]],Table4[],2,0))</f>
        <v>MGF</v>
      </c>
      <c r="L4827" s="112" t="s">
        <v>4537</v>
      </c>
      <c r="M4827" s="135">
        <v>45988</v>
      </c>
      <c r="N4827" s="136"/>
      <c r="O4827" s="136"/>
      <c r="P4827" s="136" t="str">
        <f ca="1">IF(Proc[[#This Row],[DaysAgeing]]&gt;5,"yep","on track")</f>
        <v>yep</v>
      </c>
      <c r="Q4827" s="2">
        <f ca="1">IF(Proc[[#This Row],[DateClosed]]="",ABS(NETWORKDAYS(Proc[[#This Row],[DateOpened]],TODAY()))-1,ABS(NETWORKDAYS(Proc[[#This Row],[DateOpened]],Proc[[#This Row],[DateClosed]]))-1)</f>
        <v>91</v>
      </c>
      <c r="R4827" s="136" t="s">
        <v>484</v>
      </c>
      <c r="S4827" s="112"/>
      <c r="T4827" s="153">
        <v>4826</v>
      </c>
    </row>
    <row r="4828" spans="1:20" hidden="1">
      <c r="A4828" s="111" t="s">
        <v>4892</v>
      </c>
      <c r="B4828" s="153" t="str">
        <f>IFERROR(VLOOKUP(Proc[[#This Row],[App]],Table2[],3,0),"open")</f>
        <v>ok</v>
      </c>
      <c r="C4828" s="111" t="s">
        <v>369</v>
      </c>
      <c r="D4828" s="152" t="s">
        <v>4928</v>
      </c>
      <c r="E4828" s="152" t="s">
        <v>4895</v>
      </c>
      <c r="F4828" s="153" t="s">
        <v>4895</v>
      </c>
      <c r="G4828" s="111" t="s">
        <v>406</v>
      </c>
      <c r="H4828" s="112" t="str">
        <f>IF(Proc[[#This Row],[type]]="LFF (MDG-F)",MID(Proc[[#This Row],[Obj]],13,10),"")</f>
        <v>DE10F15400</v>
      </c>
      <c r="I4828" s="152"/>
      <c r="J4828" s="112" t="b">
        <f>Proc[[#This Row],[Requested]]=Proc[[#This Row],[CurrentParent]]</f>
        <v>1</v>
      </c>
      <c r="K4828" s="153" t="str">
        <f>IF(Proc[[#This Row],[Author]]="Marcela Urrego",VLOOKUP(LEFT(Proc[[#This Row],[Requested]],1),Table3[#All],2,0),VLOOKUP(Proc[[#This Row],[Author]],Table4[],2,0))</f>
        <v>MGF</v>
      </c>
      <c r="L4828" s="112" t="s">
        <v>4537</v>
      </c>
      <c r="M4828" s="135">
        <v>45988</v>
      </c>
      <c r="N4828" s="136"/>
      <c r="O4828" s="136"/>
      <c r="P4828" s="136" t="str">
        <f ca="1">IF(Proc[[#This Row],[DaysAgeing]]&gt;5,"yep","on track")</f>
        <v>yep</v>
      </c>
      <c r="Q4828" s="2">
        <f ca="1">IF(Proc[[#This Row],[DateClosed]]="",ABS(NETWORKDAYS(Proc[[#This Row],[DateOpened]],TODAY()))-1,ABS(NETWORKDAYS(Proc[[#This Row],[DateOpened]],Proc[[#This Row],[DateClosed]]))-1)</f>
        <v>91</v>
      </c>
      <c r="R4828" s="136" t="s">
        <v>484</v>
      </c>
      <c r="S4828" s="112"/>
      <c r="T4828" s="153">
        <v>4827</v>
      </c>
    </row>
    <row r="4829" spans="1:20" hidden="1">
      <c r="A4829" s="111" t="s">
        <v>4892</v>
      </c>
      <c r="B4829" s="153" t="str">
        <f>IFERROR(VLOOKUP(Proc[[#This Row],[App]],Table2[],3,0),"open")</f>
        <v>ok</v>
      </c>
      <c r="C4829" s="111" t="s">
        <v>369</v>
      </c>
      <c r="D4829" s="152" t="s">
        <v>4929</v>
      </c>
      <c r="E4829" s="152" t="s">
        <v>4893</v>
      </c>
      <c r="F4829" s="153" t="s">
        <v>4893</v>
      </c>
      <c r="G4829" s="111" t="s">
        <v>406</v>
      </c>
      <c r="H4829" s="112" t="str">
        <f>IF(Proc[[#This Row],[type]]="LFF (MDG-F)",MID(Proc[[#This Row],[Obj]],13,10),"")</f>
        <v>DE10F15410</v>
      </c>
      <c r="I4829" s="152"/>
      <c r="J4829" s="112" t="b">
        <f>Proc[[#This Row],[Requested]]=Proc[[#This Row],[CurrentParent]]</f>
        <v>1</v>
      </c>
      <c r="K4829" s="153" t="str">
        <f>IF(Proc[[#This Row],[Author]]="Marcela Urrego",VLOOKUP(LEFT(Proc[[#This Row],[Requested]],1),Table3[#All],2,0),VLOOKUP(Proc[[#This Row],[Author]],Table4[],2,0))</f>
        <v>MGF</v>
      </c>
      <c r="L4829" s="112" t="s">
        <v>4537</v>
      </c>
      <c r="M4829" s="135">
        <v>45988</v>
      </c>
      <c r="N4829" s="136"/>
      <c r="O4829" s="136"/>
      <c r="P4829" s="136" t="str">
        <f ca="1">IF(Proc[[#This Row],[DaysAgeing]]&gt;5,"yep","on track")</f>
        <v>yep</v>
      </c>
      <c r="Q4829" s="2">
        <f ca="1">IF(Proc[[#This Row],[DateClosed]]="",ABS(NETWORKDAYS(Proc[[#This Row],[DateOpened]],TODAY()))-1,ABS(NETWORKDAYS(Proc[[#This Row],[DateOpened]],Proc[[#This Row],[DateClosed]]))-1)</f>
        <v>91</v>
      </c>
      <c r="R4829" s="136" t="s">
        <v>484</v>
      </c>
      <c r="S4829" s="112"/>
      <c r="T4829" s="153">
        <v>4828</v>
      </c>
    </row>
    <row r="4830" spans="1:20" hidden="1">
      <c r="A4830" t="s">
        <v>4930</v>
      </c>
      <c r="B4830" s="153" t="str">
        <f>IFERROR(VLOOKUP(Proc[[#This Row],[App]],Table2[],3,0),"open")</f>
        <v>ok</v>
      </c>
      <c r="C4830" s="111" t="s">
        <v>369</v>
      </c>
      <c r="D4830" s="152" t="s">
        <v>9724</v>
      </c>
      <c r="E4830" s="152" t="s">
        <v>5043</v>
      </c>
      <c r="F4830" s="153" t="s">
        <v>5043</v>
      </c>
      <c r="G4830" s="111" t="s">
        <v>406</v>
      </c>
      <c r="H4830" s="112" t="str">
        <f>IF(Proc[[#This Row],[type]]="LFF (MDG-F)",MID(Proc[[#This Row],[Obj]],13,10),"")</f>
        <v>SG09OF0504</v>
      </c>
      <c r="I4830" s="152"/>
      <c r="J4830" s="112" t="b">
        <f>Proc[[#This Row],[Requested]]=Proc[[#This Row],[CurrentParent]]</f>
        <v>1</v>
      </c>
      <c r="K4830" s="153" t="str">
        <f>IF(Proc[[#This Row],[Author]]="Marcela Urrego",VLOOKUP(LEFT(Proc[[#This Row],[Requested]],1),Table3[#All],2,0),VLOOKUP(Proc[[#This Row],[Author]],Table4[],2,0))</f>
        <v>EL</v>
      </c>
      <c r="L4830" s="112" t="s">
        <v>4537</v>
      </c>
      <c r="M4830" s="135">
        <v>45989</v>
      </c>
      <c r="N4830" s="136"/>
      <c r="O4830" s="136"/>
      <c r="P4830" s="136" t="str">
        <f ca="1">IF(Proc[[#This Row],[DaysAgeing]]&gt;5,"yep","on track")</f>
        <v>yep</v>
      </c>
      <c r="Q4830" s="2">
        <f ca="1">IF(Proc[[#This Row],[DateClosed]]="",ABS(NETWORKDAYS(Proc[[#This Row],[DateOpened]],TODAY()))-1,ABS(NETWORKDAYS(Proc[[#This Row],[DateOpened]],Proc[[#This Row],[DateClosed]]))-1)</f>
        <v>90</v>
      </c>
      <c r="R4830" s="136" t="s">
        <v>4125</v>
      </c>
      <c r="S4830" s="112"/>
      <c r="T4830" s="153">
        <v>4829</v>
      </c>
    </row>
    <row r="4831" spans="1:20" hidden="1">
      <c r="A4831" t="s">
        <v>4930</v>
      </c>
      <c r="B4831" s="153" t="str">
        <f>IFERROR(VLOOKUP(Proc[[#This Row],[App]],Table2[],3,0),"open")</f>
        <v>ok</v>
      </c>
      <c r="C4831" s="111" t="s">
        <v>369</v>
      </c>
      <c r="D4831" s="152" t="s">
        <v>9725</v>
      </c>
      <c r="E4831" s="152" t="s">
        <v>5043</v>
      </c>
      <c r="F4831" s="153" t="s">
        <v>5043</v>
      </c>
      <c r="G4831" s="111" t="s">
        <v>406</v>
      </c>
      <c r="H4831" s="112" t="str">
        <f>IF(Proc[[#This Row],[type]]="LFF (MDG-F)",MID(Proc[[#This Row],[Obj]],13,10),"")</f>
        <v>TW02OF0321</v>
      </c>
      <c r="I4831" s="152"/>
      <c r="J4831" s="112" t="b">
        <f>Proc[[#This Row],[Requested]]=Proc[[#This Row],[CurrentParent]]</f>
        <v>1</v>
      </c>
      <c r="K4831" s="153" t="str">
        <f>IF(Proc[[#This Row],[Author]]="Marcela Urrego",VLOOKUP(LEFT(Proc[[#This Row],[Requested]],1),Table3[#All],2,0),VLOOKUP(Proc[[#This Row],[Author]],Table4[],2,0))</f>
        <v>EL</v>
      </c>
      <c r="L4831" s="112" t="s">
        <v>4537</v>
      </c>
      <c r="M4831" s="135">
        <v>45989</v>
      </c>
      <c r="N4831" s="136"/>
      <c r="O4831" s="136"/>
      <c r="P4831" s="136" t="str">
        <f ca="1">IF(Proc[[#This Row],[DaysAgeing]]&gt;5,"yep","on track")</f>
        <v>yep</v>
      </c>
      <c r="Q4831" s="2">
        <f ca="1">IF(Proc[[#This Row],[DateClosed]]="",ABS(NETWORKDAYS(Proc[[#This Row],[DateOpened]],TODAY()))-1,ABS(NETWORKDAYS(Proc[[#This Row],[DateOpened]],Proc[[#This Row],[DateClosed]]))-1)</f>
        <v>90</v>
      </c>
      <c r="R4831" s="136" t="s">
        <v>4125</v>
      </c>
      <c r="S4831" s="112"/>
      <c r="T4831" s="153">
        <v>4830</v>
      </c>
    </row>
    <row r="4832" spans="1:20" hidden="1">
      <c r="A4832" s="111" t="s">
        <v>4930</v>
      </c>
      <c r="B4832" s="153" t="str">
        <f>IFERROR(VLOOKUP(Proc[[#This Row],[App]],Table2[],3,0),"open")</f>
        <v>ok</v>
      </c>
      <c r="C4832" s="111" t="s">
        <v>369</v>
      </c>
      <c r="D4832" s="152" t="s">
        <v>9726</v>
      </c>
      <c r="E4832" s="152" t="s">
        <v>5043</v>
      </c>
      <c r="F4832" s="153" t="s">
        <v>5043</v>
      </c>
      <c r="G4832" s="111" t="s">
        <v>406</v>
      </c>
      <c r="H4832" s="112" t="str">
        <f>IF(Proc[[#This Row],[type]]="LFF (MDG-F)",MID(Proc[[#This Row],[Obj]],13,10),"")</f>
        <v>TW02OF0322</v>
      </c>
      <c r="I4832" s="152"/>
      <c r="J4832" s="112" t="b">
        <f>Proc[[#This Row],[Requested]]=Proc[[#This Row],[CurrentParent]]</f>
        <v>1</v>
      </c>
      <c r="K4832" s="153" t="str">
        <f>IF(Proc[[#This Row],[Author]]="Marcela Urrego",VLOOKUP(LEFT(Proc[[#This Row],[Requested]],1),Table3[#All],2,0),VLOOKUP(Proc[[#This Row],[Author]],Table4[],2,0))</f>
        <v>EL</v>
      </c>
      <c r="L4832" s="112" t="s">
        <v>4537</v>
      </c>
      <c r="M4832" s="135">
        <v>45989</v>
      </c>
      <c r="N4832" s="136"/>
      <c r="O4832" s="136"/>
      <c r="P4832" s="136" t="str">
        <f ca="1">IF(Proc[[#This Row],[DaysAgeing]]&gt;5,"yep","on track")</f>
        <v>yep</v>
      </c>
      <c r="Q4832" s="2">
        <f ca="1">IF(Proc[[#This Row],[DateClosed]]="",ABS(NETWORKDAYS(Proc[[#This Row],[DateOpened]],TODAY()))-1,ABS(NETWORKDAYS(Proc[[#This Row],[DateOpened]],Proc[[#This Row],[DateClosed]]))-1)</f>
        <v>90</v>
      </c>
      <c r="R4832" s="136" t="s">
        <v>4125</v>
      </c>
      <c r="S4832" s="112"/>
      <c r="T4832" s="153">
        <v>4831</v>
      </c>
    </row>
    <row r="4833" spans="1:20" hidden="1">
      <c r="A4833" s="111" t="s">
        <v>4930</v>
      </c>
      <c r="B4833" s="153" t="str">
        <f>IFERROR(VLOOKUP(Proc[[#This Row],[App]],Table2[],3,0),"open")</f>
        <v>ok</v>
      </c>
      <c r="C4833" s="111" t="s">
        <v>369</v>
      </c>
      <c r="D4833" s="152" t="s">
        <v>9727</v>
      </c>
      <c r="E4833" s="152" t="s">
        <v>5043</v>
      </c>
      <c r="F4833" s="153" t="s">
        <v>5043</v>
      </c>
      <c r="G4833" s="111" t="s">
        <v>406</v>
      </c>
      <c r="H4833" s="112" t="str">
        <f>IF(Proc[[#This Row],[type]]="LFF (MDG-F)",MID(Proc[[#This Row],[Obj]],13,10),"")</f>
        <v>SG10DB3305</v>
      </c>
      <c r="I4833" s="152"/>
      <c r="J4833" s="112" t="b">
        <f>Proc[[#This Row],[Requested]]=Proc[[#This Row],[CurrentParent]]</f>
        <v>1</v>
      </c>
      <c r="K4833" s="153" t="str">
        <f>IF(Proc[[#This Row],[Author]]="Marcela Urrego",VLOOKUP(LEFT(Proc[[#This Row],[Requested]],1),Table3[#All],2,0),VLOOKUP(Proc[[#This Row],[Author]],Table4[],2,0))</f>
        <v>EL</v>
      </c>
      <c r="L4833" s="112" t="s">
        <v>4537</v>
      </c>
      <c r="M4833" s="135">
        <v>45989</v>
      </c>
      <c r="N4833" s="136"/>
      <c r="O4833" s="136"/>
      <c r="P4833" s="136" t="str">
        <f ca="1">IF(Proc[[#This Row],[DaysAgeing]]&gt;5,"yep","on track")</f>
        <v>yep</v>
      </c>
      <c r="Q4833" s="2">
        <f ca="1">IF(Proc[[#This Row],[DateClosed]]="",ABS(NETWORKDAYS(Proc[[#This Row],[DateOpened]],TODAY()))-1,ABS(NETWORKDAYS(Proc[[#This Row],[DateOpened]],Proc[[#This Row],[DateClosed]]))-1)</f>
        <v>90</v>
      </c>
      <c r="R4833" s="136" t="s">
        <v>4125</v>
      </c>
      <c r="S4833" s="112"/>
      <c r="T4833" s="153">
        <v>4832</v>
      </c>
    </row>
    <row r="4834" spans="1:20" hidden="1">
      <c r="A4834" s="111" t="s">
        <v>4930</v>
      </c>
      <c r="B4834" s="112" t="str">
        <f>IFERROR(VLOOKUP(Proc[[#This Row],[App]],Table2[],3,0),"open")</f>
        <v>ok</v>
      </c>
      <c r="C4834" s="111" t="s">
        <v>369</v>
      </c>
      <c r="D4834" s="152" t="s">
        <v>9728</v>
      </c>
      <c r="E4834" s="152" t="s">
        <v>5043</v>
      </c>
      <c r="F4834" s="112" t="s">
        <v>5043</v>
      </c>
      <c r="G4834" s="111" t="s">
        <v>406</v>
      </c>
      <c r="H4834" s="112" t="str">
        <f>IF(Proc[[#This Row],[type]]="LFF (MDG-F)",MID(Proc[[#This Row],[Obj]],13,10),"")</f>
        <v>TW10DB3308</v>
      </c>
      <c r="I4834" s="152"/>
      <c r="J4834" s="112" t="b">
        <f>Proc[[#This Row],[Requested]]=Proc[[#This Row],[CurrentParent]]</f>
        <v>1</v>
      </c>
      <c r="K4834" s="112" t="str">
        <f>IF(Proc[[#This Row],[Author]]="Marcela Urrego",VLOOKUP(LEFT(Proc[[#This Row],[Requested]],1),Table3[#All],2,0),VLOOKUP(Proc[[#This Row],[Author]],Table4[],2,0))</f>
        <v>EL</v>
      </c>
      <c r="L4834" s="112" t="s">
        <v>4537</v>
      </c>
      <c r="M4834" s="135">
        <v>45989</v>
      </c>
      <c r="N4834" s="136"/>
      <c r="O4834" s="136"/>
      <c r="P4834" s="136" t="str">
        <f ca="1">IF(Proc[[#This Row],[DaysAgeing]]&gt;5,"yep","on track")</f>
        <v>yep</v>
      </c>
      <c r="Q4834" s="2">
        <f ca="1">IF(Proc[[#This Row],[DateClosed]]="",ABS(NETWORKDAYS(Proc[[#This Row],[DateOpened]],TODAY()))-1,ABS(NETWORKDAYS(Proc[[#This Row],[DateOpened]],Proc[[#This Row],[DateClosed]]))-1)</f>
        <v>90</v>
      </c>
      <c r="R4834" s="136" t="s">
        <v>4125</v>
      </c>
      <c r="S4834" s="112"/>
      <c r="T4834" s="153">
        <v>4833</v>
      </c>
    </row>
    <row r="4835" spans="1:20" hidden="1">
      <c r="A4835" s="111" t="s">
        <v>4930</v>
      </c>
      <c r="B4835" s="112" t="str">
        <f>IFERROR(VLOOKUP(Proc[[#This Row],[App]],Table2[],3,0),"open")</f>
        <v>ok</v>
      </c>
      <c r="C4835" s="111" t="s">
        <v>369</v>
      </c>
      <c r="D4835" s="152" t="s">
        <v>9729</v>
      </c>
      <c r="E4835" s="152" t="s">
        <v>5044</v>
      </c>
      <c r="F4835" s="112" t="s">
        <v>5044</v>
      </c>
      <c r="G4835" s="111" t="s">
        <v>406</v>
      </c>
      <c r="H4835" s="112" t="str">
        <f>IF(Proc[[#This Row],[type]]="LFF (MDG-F)",MID(Proc[[#This Row],[Obj]],13,10),"")</f>
        <v>SG09TPX001</v>
      </c>
      <c r="I4835" s="152"/>
      <c r="J4835" s="112" t="b">
        <f>Proc[[#This Row],[Requested]]=Proc[[#This Row],[CurrentParent]]</f>
        <v>1</v>
      </c>
      <c r="K4835" s="112" t="str">
        <f>IF(Proc[[#This Row],[Author]]="Marcela Urrego",VLOOKUP(LEFT(Proc[[#This Row],[Requested]],1),Table3[#All],2,0),VLOOKUP(Proc[[#This Row],[Author]],Table4[],2,0))</f>
        <v>EL</v>
      </c>
      <c r="L4835" s="112" t="s">
        <v>4537</v>
      </c>
      <c r="M4835" s="135">
        <v>45989</v>
      </c>
      <c r="N4835" s="136"/>
      <c r="O4835" s="136"/>
      <c r="P4835" s="136" t="str">
        <f ca="1">IF(Proc[[#This Row],[DaysAgeing]]&gt;5,"yep","on track")</f>
        <v>yep</v>
      </c>
      <c r="Q4835" s="2">
        <f ca="1">IF(Proc[[#This Row],[DateClosed]]="",ABS(NETWORKDAYS(Proc[[#This Row],[DateOpened]],TODAY()))-1,ABS(NETWORKDAYS(Proc[[#This Row],[DateOpened]],Proc[[#This Row],[DateClosed]]))-1)</f>
        <v>90</v>
      </c>
      <c r="R4835" s="136" t="s">
        <v>4125</v>
      </c>
      <c r="S4835" s="112"/>
      <c r="T4835" s="153">
        <v>4834</v>
      </c>
    </row>
    <row r="4836" spans="1:20" hidden="1">
      <c r="A4836" s="111" t="s">
        <v>4930</v>
      </c>
      <c r="B4836" s="153" t="str">
        <f>IFERROR(VLOOKUP(Proc[[#This Row],[App]],Table2[],3,0),"open")</f>
        <v>ok</v>
      </c>
      <c r="C4836" s="111" t="s">
        <v>369</v>
      </c>
      <c r="D4836" s="152" t="s">
        <v>9730</v>
      </c>
      <c r="E4836" s="152" t="s">
        <v>5044</v>
      </c>
      <c r="F4836" s="153" t="s">
        <v>5044</v>
      </c>
      <c r="G4836" s="111" t="s">
        <v>406</v>
      </c>
      <c r="H4836" s="112" t="str">
        <f>IF(Proc[[#This Row],[type]]="LFF (MDG-F)",MID(Proc[[#This Row],[Obj]],13,10),"")</f>
        <v>MY10DB3301</v>
      </c>
      <c r="I4836" s="152"/>
      <c r="J4836" s="112" t="b">
        <f>Proc[[#This Row],[Requested]]=Proc[[#This Row],[CurrentParent]]</f>
        <v>1</v>
      </c>
      <c r="K4836" s="153" t="str">
        <f>IF(Proc[[#This Row],[Author]]="Marcela Urrego",VLOOKUP(LEFT(Proc[[#This Row],[Requested]],1),Table3[#All],2,0),VLOOKUP(Proc[[#This Row],[Author]],Table4[],2,0))</f>
        <v>EL</v>
      </c>
      <c r="L4836" s="112" t="s">
        <v>4537</v>
      </c>
      <c r="M4836" s="135">
        <v>45989</v>
      </c>
      <c r="N4836" s="136"/>
      <c r="O4836" s="136"/>
      <c r="P4836" s="136" t="str">
        <f ca="1">IF(Proc[[#This Row],[DaysAgeing]]&gt;5,"yep","on track")</f>
        <v>yep</v>
      </c>
      <c r="Q4836" s="2">
        <f ca="1">IF(Proc[[#This Row],[DateClosed]]="",ABS(NETWORKDAYS(Proc[[#This Row],[DateOpened]],TODAY()))-1,ABS(NETWORKDAYS(Proc[[#This Row],[DateOpened]],Proc[[#This Row],[DateClosed]]))-1)</f>
        <v>90</v>
      </c>
      <c r="R4836" s="136" t="s">
        <v>4125</v>
      </c>
      <c r="S4836" s="112"/>
      <c r="T4836" s="153">
        <v>4835</v>
      </c>
    </row>
    <row r="4837" spans="1:20" hidden="1">
      <c r="A4837" s="111" t="s">
        <v>4930</v>
      </c>
      <c r="B4837" s="153" t="str">
        <f>IFERROR(VLOOKUP(Proc[[#This Row],[App]],Table2[],3,0),"open")</f>
        <v>ok</v>
      </c>
      <c r="C4837" s="111" t="s">
        <v>369</v>
      </c>
      <c r="D4837" s="152" t="s">
        <v>9731</v>
      </c>
      <c r="E4837" s="152" t="s">
        <v>5044</v>
      </c>
      <c r="F4837" s="153" t="s">
        <v>5044</v>
      </c>
      <c r="G4837" s="111" t="s">
        <v>406</v>
      </c>
      <c r="H4837" s="112" t="str">
        <f>IF(Proc[[#This Row],[type]]="LFF (MDG-F)",MID(Proc[[#This Row],[Obj]],13,10),"")</f>
        <v>SG10DB3300</v>
      </c>
      <c r="I4837" s="152"/>
      <c r="J4837" s="112" t="b">
        <f>Proc[[#This Row],[Requested]]=Proc[[#This Row],[CurrentParent]]</f>
        <v>1</v>
      </c>
      <c r="K4837" s="153" t="str">
        <f>IF(Proc[[#This Row],[Author]]="Marcela Urrego",VLOOKUP(LEFT(Proc[[#This Row],[Requested]],1),Table3[#All],2,0),VLOOKUP(Proc[[#This Row],[Author]],Table4[],2,0))</f>
        <v>EL</v>
      </c>
      <c r="L4837" s="112" t="s">
        <v>4537</v>
      </c>
      <c r="M4837" s="135">
        <v>45989</v>
      </c>
      <c r="N4837" s="136"/>
      <c r="O4837" s="136"/>
      <c r="P4837" s="136" t="str">
        <f ca="1">IF(Proc[[#This Row],[DaysAgeing]]&gt;5,"yep","on track")</f>
        <v>yep</v>
      </c>
      <c r="Q4837" s="2">
        <f ca="1">IF(Proc[[#This Row],[DateClosed]]="",ABS(NETWORKDAYS(Proc[[#This Row],[DateOpened]],TODAY()))-1,ABS(NETWORKDAYS(Proc[[#This Row],[DateOpened]],Proc[[#This Row],[DateClosed]]))-1)</f>
        <v>90</v>
      </c>
      <c r="R4837" s="136" t="s">
        <v>4125</v>
      </c>
      <c r="S4837" s="112"/>
      <c r="T4837" s="153">
        <v>4836</v>
      </c>
    </row>
    <row r="4838" spans="1:20" hidden="1">
      <c r="A4838" s="111" t="s">
        <v>4930</v>
      </c>
      <c r="B4838" s="112" t="str">
        <f>IFERROR(VLOOKUP(Proc[[#This Row],[App]],Table2[],3,0),"open")</f>
        <v>ok</v>
      </c>
      <c r="C4838" s="111" t="s">
        <v>369</v>
      </c>
      <c r="D4838" s="152" t="s">
        <v>9732</v>
      </c>
      <c r="E4838" s="152" t="s">
        <v>5044</v>
      </c>
      <c r="F4838" s="112" t="s">
        <v>5044</v>
      </c>
      <c r="G4838" s="111" t="s">
        <v>406</v>
      </c>
      <c r="H4838" s="112" t="str">
        <f>IF(Proc[[#This Row],[type]]="LFF (MDG-F)",MID(Proc[[#This Row],[Obj]],13,10),"")</f>
        <v>SG10DB3301</v>
      </c>
      <c r="I4838" s="152"/>
      <c r="J4838" s="112" t="b">
        <f>Proc[[#This Row],[Requested]]=Proc[[#This Row],[CurrentParent]]</f>
        <v>1</v>
      </c>
      <c r="K4838" s="112" t="str">
        <f>IF(Proc[[#This Row],[Author]]="Marcela Urrego",VLOOKUP(LEFT(Proc[[#This Row],[Requested]],1),Table3[#All],2,0),VLOOKUP(Proc[[#This Row],[Author]],Table4[],2,0))</f>
        <v>EL</v>
      </c>
      <c r="L4838" s="112" t="s">
        <v>4537</v>
      </c>
      <c r="M4838" s="135">
        <v>45989</v>
      </c>
      <c r="N4838" s="136"/>
      <c r="O4838" s="136"/>
      <c r="P4838" s="136" t="str">
        <f ca="1">IF(Proc[[#This Row],[DaysAgeing]]&gt;5,"yep","on track")</f>
        <v>yep</v>
      </c>
      <c r="Q4838" s="2">
        <f ca="1">IF(Proc[[#This Row],[DateClosed]]="",ABS(NETWORKDAYS(Proc[[#This Row],[DateOpened]],TODAY()))-1,ABS(NETWORKDAYS(Proc[[#This Row],[DateOpened]],Proc[[#This Row],[DateClosed]]))-1)</f>
        <v>90</v>
      </c>
      <c r="R4838" s="136" t="s">
        <v>4125</v>
      </c>
      <c r="S4838" s="112"/>
      <c r="T4838" s="153">
        <v>4837</v>
      </c>
    </row>
    <row r="4839" spans="1:20" hidden="1">
      <c r="A4839" s="111" t="s">
        <v>4930</v>
      </c>
      <c r="B4839" s="112" t="str">
        <f>IFERROR(VLOOKUP(Proc[[#This Row],[App]],Table2[],3,0),"open")</f>
        <v>ok</v>
      </c>
      <c r="C4839" s="111" t="s">
        <v>369</v>
      </c>
      <c r="D4839" s="152" t="s">
        <v>9733</v>
      </c>
      <c r="E4839" s="152" t="s">
        <v>5044</v>
      </c>
      <c r="F4839" s="112" t="s">
        <v>5044</v>
      </c>
      <c r="G4839" s="111" t="s">
        <v>406</v>
      </c>
      <c r="H4839" s="112" t="str">
        <f>IF(Proc[[#This Row],[type]]="LFF (MDG-F)",MID(Proc[[#This Row],[Obj]],13,10),"")</f>
        <v>SG10DB3302</v>
      </c>
      <c r="I4839" s="152"/>
      <c r="J4839" s="112" t="b">
        <f>Proc[[#This Row],[Requested]]=Proc[[#This Row],[CurrentParent]]</f>
        <v>1</v>
      </c>
      <c r="K4839" s="112" t="str">
        <f>IF(Proc[[#This Row],[Author]]="Marcela Urrego",VLOOKUP(LEFT(Proc[[#This Row],[Requested]],1),Table3[#All],2,0),VLOOKUP(Proc[[#This Row],[Author]],Table4[],2,0))</f>
        <v>EL</v>
      </c>
      <c r="L4839" s="112" t="s">
        <v>4537</v>
      </c>
      <c r="M4839" s="135">
        <v>45989</v>
      </c>
      <c r="N4839" s="136"/>
      <c r="O4839" s="136"/>
      <c r="P4839" s="136" t="str">
        <f ca="1">IF(Proc[[#This Row],[DaysAgeing]]&gt;5,"yep","on track")</f>
        <v>yep</v>
      </c>
      <c r="Q4839" s="2">
        <f ca="1">IF(Proc[[#This Row],[DateClosed]]="",ABS(NETWORKDAYS(Proc[[#This Row],[DateOpened]],TODAY()))-1,ABS(NETWORKDAYS(Proc[[#This Row],[DateOpened]],Proc[[#This Row],[DateClosed]]))-1)</f>
        <v>90</v>
      </c>
      <c r="R4839" s="136" t="s">
        <v>4125</v>
      </c>
      <c r="S4839" s="112"/>
      <c r="T4839" s="153">
        <v>4838</v>
      </c>
    </row>
    <row r="4840" spans="1:20" hidden="1">
      <c r="A4840" s="111" t="s">
        <v>4930</v>
      </c>
      <c r="B4840" s="112" t="str">
        <f>IFERROR(VLOOKUP(Proc[[#This Row],[App]],Table2[],3,0),"open")</f>
        <v>ok</v>
      </c>
      <c r="C4840" s="111" t="s">
        <v>369</v>
      </c>
      <c r="D4840" s="152" t="s">
        <v>9734</v>
      </c>
      <c r="E4840" s="152" t="s">
        <v>5044</v>
      </c>
      <c r="F4840" s="112" t="s">
        <v>5044</v>
      </c>
      <c r="G4840" s="111" t="s">
        <v>406</v>
      </c>
      <c r="H4840" s="112" t="str">
        <f>IF(Proc[[#This Row],[type]]="LFF (MDG-F)",MID(Proc[[#This Row],[Obj]],13,10),"")</f>
        <v>TW10DB3303</v>
      </c>
      <c r="I4840" s="152"/>
      <c r="J4840" s="112" t="b">
        <f>Proc[[#This Row],[Requested]]=Proc[[#This Row],[CurrentParent]]</f>
        <v>1</v>
      </c>
      <c r="K4840" s="112" t="str">
        <f>IF(Proc[[#This Row],[Author]]="Marcela Urrego",VLOOKUP(LEFT(Proc[[#This Row],[Requested]],1),Table3[#All],2,0),VLOOKUP(Proc[[#This Row],[Author]],Table4[],2,0))</f>
        <v>EL</v>
      </c>
      <c r="L4840" s="112" t="s">
        <v>4537</v>
      </c>
      <c r="M4840" s="135">
        <v>45989</v>
      </c>
      <c r="N4840" s="136"/>
      <c r="O4840" s="136"/>
      <c r="P4840" s="136" t="str">
        <f ca="1">IF(Proc[[#This Row],[DaysAgeing]]&gt;5,"yep","on track")</f>
        <v>yep</v>
      </c>
      <c r="Q4840" s="2">
        <f ca="1">IF(Proc[[#This Row],[DateClosed]]="",ABS(NETWORKDAYS(Proc[[#This Row],[DateOpened]],TODAY()))-1,ABS(NETWORKDAYS(Proc[[#This Row],[DateOpened]],Proc[[#This Row],[DateClosed]]))-1)</f>
        <v>90</v>
      </c>
      <c r="R4840" s="136" t="s">
        <v>4125</v>
      </c>
      <c r="S4840" s="112"/>
      <c r="T4840" s="153">
        <v>4839</v>
      </c>
    </row>
    <row r="4841" spans="1:20" hidden="1">
      <c r="A4841" s="111" t="s">
        <v>4930</v>
      </c>
      <c r="B4841" s="112" t="str">
        <f>IFERROR(VLOOKUP(Proc[[#This Row],[App]],Table2[],3,0),"open")</f>
        <v>ok</v>
      </c>
      <c r="C4841" s="111" t="s">
        <v>369</v>
      </c>
      <c r="D4841" s="152" t="s">
        <v>9735</v>
      </c>
      <c r="E4841" s="152" t="s">
        <v>5044</v>
      </c>
      <c r="F4841" s="112" t="s">
        <v>5044</v>
      </c>
      <c r="G4841" s="111" t="s">
        <v>406</v>
      </c>
      <c r="H4841" s="112" t="str">
        <f>IF(Proc[[#This Row],[type]]="LFF (MDG-F)",MID(Proc[[#This Row],[Obj]],13,10),"")</f>
        <v>TW10DB3307</v>
      </c>
      <c r="I4841" s="152"/>
      <c r="J4841" s="112" t="b">
        <f>Proc[[#This Row],[Requested]]=Proc[[#This Row],[CurrentParent]]</f>
        <v>1</v>
      </c>
      <c r="K4841" s="112" t="str">
        <f>IF(Proc[[#This Row],[Author]]="Marcela Urrego",VLOOKUP(LEFT(Proc[[#This Row],[Requested]],1),Table3[#All],2,0),VLOOKUP(Proc[[#This Row],[Author]],Table4[],2,0))</f>
        <v>EL</v>
      </c>
      <c r="L4841" s="112" t="s">
        <v>4537</v>
      </c>
      <c r="M4841" s="135">
        <v>45989</v>
      </c>
      <c r="N4841" s="136"/>
      <c r="O4841" s="136"/>
      <c r="P4841" s="136" t="str">
        <f ca="1">IF(Proc[[#This Row],[DaysAgeing]]&gt;5,"yep","on track")</f>
        <v>yep</v>
      </c>
      <c r="Q4841" s="2">
        <f ca="1">IF(Proc[[#This Row],[DateClosed]]="",ABS(NETWORKDAYS(Proc[[#This Row],[DateOpened]],TODAY()))-1,ABS(NETWORKDAYS(Proc[[#This Row],[DateOpened]],Proc[[#This Row],[DateClosed]]))-1)</f>
        <v>90</v>
      </c>
      <c r="R4841" s="136" t="s">
        <v>4125</v>
      </c>
      <c r="S4841" s="112"/>
      <c r="T4841" s="153">
        <v>4840</v>
      </c>
    </row>
    <row r="4842" spans="1:20" hidden="1">
      <c r="A4842" s="111" t="s">
        <v>4930</v>
      </c>
      <c r="B4842" s="112" t="str">
        <f>IFERROR(VLOOKUP(Proc[[#This Row],[App]],Table2[],3,0),"open")</f>
        <v>ok</v>
      </c>
      <c r="C4842" s="111" t="s">
        <v>369</v>
      </c>
      <c r="D4842" s="152" t="s">
        <v>9736</v>
      </c>
      <c r="E4842" s="152" t="s">
        <v>5044</v>
      </c>
      <c r="F4842" s="112" t="s">
        <v>5044</v>
      </c>
      <c r="G4842" s="111" t="s">
        <v>406</v>
      </c>
      <c r="H4842" s="112" t="str">
        <f>IF(Proc[[#This Row],[type]]="LFF (MDG-F)",MID(Proc[[#This Row],[Obj]],13,10),"")</f>
        <v>TW10TQ1001</v>
      </c>
      <c r="I4842" s="152"/>
      <c r="J4842" s="112" t="b">
        <f>Proc[[#This Row],[Requested]]=Proc[[#This Row],[CurrentParent]]</f>
        <v>1</v>
      </c>
      <c r="K4842" s="112" t="str">
        <f>IF(Proc[[#This Row],[Author]]="Marcela Urrego",VLOOKUP(LEFT(Proc[[#This Row],[Requested]],1),Table3[#All],2,0),VLOOKUP(Proc[[#This Row],[Author]],Table4[],2,0))</f>
        <v>EL</v>
      </c>
      <c r="L4842" s="112" t="s">
        <v>4537</v>
      </c>
      <c r="M4842" s="135">
        <v>45989</v>
      </c>
      <c r="N4842" s="136"/>
      <c r="O4842" s="136"/>
      <c r="P4842" s="136" t="str">
        <f ca="1">IF(Proc[[#This Row],[DaysAgeing]]&gt;5,"yep","on track")</f>
        <v>yep</v>
      </c>
      <c r="Q4842" s="2">
        <f ca="1">IF(Proc[[#This Row],[DateClosed]]="",ABS(NETWORKDAYS(Proc[[#This Row],[DateOpened]],TODAY()))-1,ABS(NETWORKDAYS(Proc[[#This Row],[DateOpened]],Proc[[#This Row],[DateClosed]]))-1)</f>
        <v>90</v>
      </c>
      <c r="R4842" s="136" t="s">
        <v>4125</v>
      </c>
      <c r="S4842" s="112"/>
      <c r="T4842" s="153">
        <v>4841</v>
      </c>
    </row>
    <row r="4843" spans="1:20" hidden="1">
      <c r="A4843" s="111" t="s">
        <v>4930</v>
      </c>
      <c r="B4843" s="153" t="str">
        <f>IFERROR(VLOOKUP(Proc[[#This Row],[App]],Table2[],3,0),"open")</f>
        <v>ok</v>
      </c>
      <c r="C4843" s="111" t="s">
        <v>369</v>
      </c>
      <c r="D4843" s="152" t="s">
        <v>9737</v>
      </c>
      <c r="E4843" s="152" t="s">
        <v>5044</v>
      </c>
      <c r="F4843" s="153" t="s">
        <v>5044</v>
      </c>
      <c r="G4843" s="111" t="s">
        <v>406</v>
      </c>
      <c r="H4843" s="112" t="str">
        <f>IF(Proc[[#This Row],[type]]="LFF (MDG-F)",MID(Proc[[#This Row],[Obj]],13,10),"")</f>
        <v>TW10TQ1002</v>
      </c>
      <c r="I4843" s="152"/>
      <c r="J4843" s="112" t="b">
        <f>Proc[[#This Row],[Requested]]=Proc[[#This Row],[CurrentParent]]</f>
        <v>1</v>
      </c>
      <c r="K4843" s="153" t="str">
        <f>IF(Proc[[#This Row],[Author]]="Marcela Urrego",VLOOKUP(LEFT(Proc[[#This Row],[Requested]],1),Table3[#All],2,0),VLOOKUP(Proc[[#This Row],[Author]],Table4[],2,0))</f>
        <v>EL</v>
      </c>
      <c r="L4843" s="112" t="s">
        <v>4537</v>
      </c>
      <c r="M4843" s="135">
        <v>45989</v>
      </c>
      <c r="N4843" s="136"/>
      <c r="O4843" s="136"/>
      <c r="P4843" s="136" t="str">
        <f ca="1">IF(Proc[[#This Row],[DaysAgeing]]&gt;5,"yep","on track")</f>
        <v>yep</v>
      </c>
      <c r="Q4843" s="2">
        <f ca="1">IF(Proc[[#This Row],[DateClosed]]="",ABS(NETWORKDAYS(Proc[[#This Row],[DateOpened]],TODAY()))-1,ABS(NETWORKDAYS(Proc[[#This Row],[DateOpened]],Proc[[#This Row],[DateClosed]]))-1)</f>
        <v>90</v>
      </c>
      <c r="R4843" s="136" t="s">
        <v>4125</v>
      </c>
      <c r="S4843" s="112"/>
      <c r="T4843" s="153">
        <v>4842</v>
      </c>
    </row>
    <row r="4844" spans="1:20" hidden="1">
      <c r="A4844" s="111" t="s">
        <v>4930</v>
      </c>
      <c r="B4844" s="112" t="str">
        <f>IFERROR(VLOOKUP(Proc[[#This Row],[App]],Table2[],3,0),"open")</f>
        <v>ok</v>
      </c>
      <c r="C4844" s="111" t="s">
        <v>369</v>
      </c>
      <c r="D4844" s="152" t="s">
        <v>5061</v>
      </c>
      <c r="E4844" s="152" t="s">
        <v>5044</v>
      </c>
      <c r="F4844" s="112" t="s">
        <v>5044</v>
      </c>
      <c r="G4844" s="111" t="s">
        <v>406</v>
      </c>
      <c r="H4844" s="112" t="str">
        <f>IF(Proc[[#This Row],[type]]="LFF (MDG-F)",MID(Proc[[#This Row],[Obj]],13,10),"")</f>
        <v>TW10TQ1003</v>
      </c>
      <c r="I4844" s="152"/>
      <c r="J4844" s="112" t="b">
        <f>Proc[[#This Row],[Requested]]=Proc[[#This Row],[CurrentParent]]</f>
        <v>1</v>
      </c>
      <c r="K4844" s="112" t="str">
        <f>IF(Proc[[#This Row],[Author]]="Marcela Urrego",VLOOKUP(LEFT(Proc[[#This Row],[Requested]],1),Table3[#All],2,0),VLOOKUP(Proc[[#This Row],[Author]],Table4[],2,0))</f>
        <v>EL</v>
      </c>
      <c r="L4844" s="112" t="s">
        <v>4537</v>
      </c>
      <c r="M4844" s="135">
        <v>45989</v>
      </c>
      <c r="N4844" s="136"/>
      <c r="O4844" s="136"/>
      <c r="P4844" s="136" t="str">
        <f ca="1">IF(Proc[[#This Row],[DaysAgeing]]&gt;5,"yep","on track")</f>
        <v>yep</v>
      </c>
      <c r="Q4844" s="2">
        <f ca="1">IF(Proc[[#This Row],[DateClosed]]="",ABS(NETWORKDAYS(Proc[[#This Row],[DateOpened]],TODAY()))-1,ABS(NETWORKDAYS(Proc[[#This Row],[DateOpened]],Proc[[#This Row],[DateClosed]]))-1)</f>
        <v>90</v>
      </c>
      <c r="R4844" s="136" t="s">
        <v>4125</v>
      </c>
      <c r="S4844" s="112"/>
      <c r="T4844" s="153">
        <v>4843</v>
      </c>
    </row>
    <row r="4845" spans="1:20" hidden="1">
      <c r="A4845" s="111" t="s">
        <v>4930</v>
      </c>
      <c r="B4845" s="153" t="str">
        <f>IFERROR(VLOOKUP(Proc[[#This Row],[App]],Table2[],3,0),"open")</f>
        <v>ok</v>
      </c>
      <c r="C4845" s="111" t="s">
        <v>369</v>
      </c>
      <c r="D4845" s="152" t="s">
        <v>9738</v>
      </c>
      <c r="E4845" s="152" t="s">
        <v>5044</v>
      </c>
      <c r="F4845" s="153" t="s">
        <v>5044</v>
      </c>
      <c r="G4845" s="111" t="s">
        <v>406</v>
      </c>
      <c r="H4845" s="112" t="str">
        <f>IF(Proc[[#This Row],[type]]="LFF (MDG-F)",MID(Proc[[#This Row],[Obj]],13,10),"")</f>
        <v>TW91DB3301</v>
      </c>
      <c r="I4845" s="152"/>
      <c r="J4845" s="112" t="b">
        <f>Proc[[#This Row],[Requested]]=Proc[[#This Row],[CurrentParent]]</f>
        <v>1</v>
      </c>
      <c r="K4845" s="153" t="str">
        <f>IF(Proc[[#This Row],[Author]]="Marcela Urrego",VLOOKUP(LEFT(Proc[[#This Row],[Requested]],1),Table3[#All],2,0),VLOOKUP(Proc[[#This Row],[Author]],Table4[],2,0))</f>
        <v>EL</v>
      </c>
      <c r="L4845" s="112" t="s">
        <v>4537</v>
      </c>
      <c r="M4845" s="135">
        <v>45989</v>
      </c>
      <c r="N4845" s="136"/>
      <c r="O4845" s="136"/>
      <c r="P4845" s="136" t="str">
        <f ca="1">IF(Proc[[#This Row],[DaysAgeing]]&gt;5,"yep","on track")</f>
        <v>yep</v>
      </c>
      <c r="Q4845" s="2">
        <f ca="1">IF(Proc[[#This Row],[DateClosed]]="",ABS(NETWORKDAYS(Proc[[#This Row],[DateOpened]],TODAY()))-1,ABS(NETWORKDAYS(Proc[[#This Row],[DateOpened]],Proc[[#This Row],[DateClosed]]))-1)</f>
        <v>90</v>
      </c>
      <c r="R4845" s="136" t="s">
        <v>4125</v>
      </c>
      <c r="S4845" s="112"/>
      <c r="T4845" s="153">
        <v>4844</v>
      </c>
    </row>
    <row r="4846" spans="1:20" hidden="1">
      <c r="A4846" s="111" t="s">
        <v>4930</v>
      </c>
      <c r="B4846" s="153" t="str">
        <f>IFERROR(VLOOKUP(Proc[[#This Row],[App]],Table2[],3,0),"open")</f>
        <v>ok</v>
      </c>
      <c r="C4846" s="111" t="s">
        <v>369</v>
      </c>
      <c r="D4846" s="152" t="s">
        <v>9739</v>
      </c>
      <c r="E4846" s="152" t="s">
        <v>5044</v>
      </c>
      <c r="F4846" s="153" t="s">
        <v>5044</v>
      </c>
      <c r="G4846" s="111" t="s">
        <v>406</v>
      </c>
      <c r="H4846" s="112" t="str">
        <f>IF(Proc[[#This Row],[type]]="LFF (MDG-F)",MID(Proc[[#This Row],[Obj]],13,10),"")</f>
        <v>TW91TQ1001</v>
      </c>
      <c r="I4846" s="152"/>
      <c r="J4846" s="112" t="b">
        <f>Proc[[#This Row],[Requested]]=Proc[[#This Row],[CurrentParent]]</f>
        <v>1</v>
      </c>
      <c r="K4846" s="153" t="str">
        <f>IF(Proc[[#This Row],[Author]]="Marcela Urrego",VLOOKUP(LEFT(Proc[[#This Row],[Requested]],1),Table3[#All],2,0),VLOOKUP(Proc[[#This Row],[Author]],Table4[],2,0))</f>
        <v>EL</v>
      </c>
      <c r="L4846" s="112" t="s">
        <v>4537</v>
      </c>
      <c r="M4846" s="135">
        <v>45989</v>
      </c>
      <c r="N4846" s="136"/>
      <c r="O4846" s="136"/>
      <c r="P4846" s="136" t="str">
        <f ca="1">IF(Proc[[#This Row],[DaysAgeing]]&gt;5,"yep","on track")</f>
        <v>yep</v>
      </c>
      <c r="Q4846" s="2">
        <f ca="1">IF(Proc[[#This Row],[DateClosed]]="",ABS(NETWORKDAYS(Proc[[#This Row],[DateOpened]],TODAY()))-1,ABS(NETWORKDAYS(Proc[[#This Row],[DateOpened]],Proc[[#This Row],[DateClosed]]))-1)</f>
        <v>90</v>
      </c>
      <c r="R4846" s="136" t="s">
        <v>4125</v>
      </c>
      <c r="S4846" s="112"/>
      <c r="T4846" s="153">
        <v>4845</v>
      </c>
    </row>
    <row r="4847" spans="1:20" hidden="1">
      <c r="A4847" s="111" t="s">
        <v>4930</v>
      </c>
      <c r="B4847" s="112" t="str">
        <f>IFERROR(VLOOKUP(Proc[[#This Row],[App]],Table2[],3,0),"open")</f>
        <v>ok</v>
      </c>
      <c r="C4847" s="111" t="s">
        <v>369</v>
      </c>
      <c r="D4847" s="152" t="s">
        <v>9740</v>
      </c>
      <c r="E4847" s="152" t="s">
        <v>5044</v>
      </c>
      <c r="F4847" s="112" t="s">
        <v>5044</v>
      </c>
      <c r="G4847" s="111" t="s">
        <v>406</v>
      </c>
      <c r="H4847" s="112" t="str">
        <f>IF(Proc[[#This Row],[type]]="LFF (MDG-F)",MID(Proc[[#This Row],[Obj]],13,10),"")</f>
        <v>TW91TQ1002</v>
      </c>
      <c r="I4847" s="152"/>
      <c r="J4847" s="112" t="b">
        <f>Proc[[#This Row],[Requested]]=Proc[[#This Row],[CurrentParent]]</f>
        <v>1</v>
      </c>
      <c r="K4847" s="112" t="str">
        <f>IF(Proc[[#This Row],[Author]]="Marcela Urrego",VLOOKUP(LEFT(Proc[[#This Row],[Requested]],1),Table3[#All],2,0),VLOOKUP(Proc[[#This Row],[Author]],Table4[],2,0))</f>
        <v>EL</v>
      </c>
      <c r="L4847" s="112" t="s">
        <v>4537</v>
      </c>
      <c r="M4847" s="135">
        <v>45989</v>
      </c>
      <c r="N4847" s="136"/>
      <c r="O4847" s="136"/>
      <c r="P4847" s="136" t="str">
        <f ca="1">IF(Proc[[#This Row],[DaysAgeing]]&gt;5,"yep","on track")</f>
        <v>yep</v>
      </c>
      <c r="Q4847" s="2">
        <f ca="1">IF(Proc[[#This Row],[DateClosed]]="",ABS(NETWORKDAYS(Proc[[#This Row],[DateOpened]],TODAY()))-1,ABS(NETWORKDAYS(Proc[[#This Row],[DateOpened]],Proc[[#This Row],[DateClosed]]))-1)</f>
        <v>90</v>
      </c>
      <c r="R4847" s="140" t="s">
        <v>4125</v>
      </c>
      <c r="S4847" s="153"/>
      <c r="T4847" s="153">
        <v>4846</v>
      </c>
    </row>
    <row r="4848" spans="1:20" hidden="1">
      <c r="A4848" s="111" t="s">
        <v>4930</v>
      </c>
      <c r="B4848" s="153" t="str">
        <f>IFERROR(VLOOKUP(Proc[[#This Row],[App]],Table2[],3,0),"open")</f>
        <v>ok</v>
      </c>
      <c r="C4848" s="111" t="s">
        <v>369</v>
      </c>
      <c r="D4848" s="152" t="s">
        <v>4931</v>
      </c>
      <c r="E4848" s="152" t="s">
        <v>5044</v>
      </c>
      <c r="F4848" s="153" t="s">
        <v>5044</v>
      </c>
      <c r="G4848" s="111" t="s">
        <v>406</v>
      </c>
      <c r="H4848" s="112" t="str">
        <f>IF(Proc[[#This Row],[type]]="LFF (MDG-F)",MID(Proc[[#This Row],[Obj]],13,10),"")</f>
        <v>MY10TQ1000</v>
      </c>
      <c r="I4848" s="152"/>
      <c r="J4848" s="112" t="b">
        <f>Proc[[#This Row],[Requested]]=Proc[[#This Row],[CurrentParent]]</f>
        <v>1</v>
      </c>
      <c r="K4848" s="153" t="str">
        <f>IF(Proc[[#This Row],[Author]]="Marcela Urrego",VLOOKUP(LEFT(Proc[[#This Row],[Requested]],1),Table3[#All],2,0),VLOOKUP(Proc[[#This Row],[Author]],Table4[],2,0))</f>
        <v>EL</v>
      </c>
      <c r="L4848" s="112" t="s">
        <v>4537</v>
      </c>
      <c r="M4848" s="135">
        <v>45989</v>
      </c>
      <c r="N4848" s="136"/>
      <c r="O4848" s="136"/>
      <c r="P4848" s="136" t="str">
        <f ca="1">IF(Proc[[#This Row],[DaysAgeing]]&gt;5,"yep","on track")</f>
        <v>yep</v>
      </c>
      <c r="Q4848" s="2">
        <f ca="1">IF(Proc[[#This Row],[DateClosed]]="",ABS(NETWORKDAYS(Proc[[#This Row],[DateOpened]],TODAY()))-1,ABS(NETWORKDAYS(Proc[[#This Row],[DateOpened]],Proc[[#This Row],[DateClosed]]))-1)</f>
        <v>90</v>
      </c>
      <c r="R4848" s="136" t="s">
        <v>4125</v>
      </c>
      <c r="S4848" s="112"/>
      <c r="T4848" s="153">
        <v>4847</v>
      </c>
    </row>
    <row r="4849" spans="1:20" hidden="1">
      <c r="A4849" s="111" t="s">
        <v>4930</v>
      </c>
      <c r="B4849" s="153" t="str">
        <f>IFERROR(VLOOKUP(Proc[[#This Row],[App]],Table2[],3,0),"open")</f>
        <v>ok</v>
      </c>
      <c r="C4849" s="111" t="s">
        <v>377</v>
      </c>
      <c r="D4849" s="152" t="s">
        <v>4932</v>
      </c>
      <c r="E4849" s="152" t="s">
        <v>5044</v>
      </c>
      <c r="F4849" s="153"/>
      <c r="G4849" s="111" t="s">
        <v>406</v>
      </c>
      <c r="H4849" s="112" t="str">
        <f>IF(Proc[[#This Row],[type]]="LFF (MDG-F)",MID(Proc[[#This Row],[Obj]],13,10),"")</f>
        <v>SG10TQ1001</v>
      </c>
      <c r="I4849" s="152"/>
      <c r="J4849" s="112" t="b">
        <f>Proc[[#This Row],[Requested]]=Proc[[#This Row],[CurrentParent]]</f>
        <v>0</v>
      </c>
      <c r="K4849" s="153" t="str">
        <f>IF(Proc[[#This Row],[Author]]="Marcela Urrego",VLOOKUP(LEFT(Proc[[#This Row],[Requested]],1),Table3[#All],2,0),VLOOKUP(Proc[[#This Row],[Author]],Table4[],2,0))</f>
        <v>EL</v>
      </c>
      <c r="L4849" s="153" t="s">
        <v>4537</v>
      </c>
      <c r="M4849" s="135">
        <v>45989</v>
      </c>
      <c r="N4849" s="136"/>
      <c r="O4849" s="136"/>
      <c r="P4849" s="136" t="str">
        <f ca="1">IF(Proc[[#This Row],[DaysAgeing]]&gt;5,"yep","on track")</f>
        <v>yep</v>
      </c>
      <c r="Q4849" s="2">
        <f ca="1">IF(Proc[[#This Row],[DateClosed]]="",ABS(NETWORKDAYS(Proc[[#This Row],[DateOpened]],TODAY()))-1,ABS(NETWORKDAYS(Proc[[#This Row],[DateOpened]],Proc[[#This Row],[DateClosed]]))-1)</f>
        <v>90</v>
      </c>
      <c r="R4849" s="136" t="s">
        <v>4125</v>
      </c>
      <c r="S4849" s="112"/>
      <c r="T4849" s="153">
        <v>4848</v>
      </c>
    </row>
    <row r="4850" spans="1:20" hidden="1">
      <c r="A4850" s="111" t="s">
        <v>4930</v>
      </c>
      <c r="B4850" s="153" t="str">
        <f>IFERROR(VLOOKUP(Proc[[#This Row],[App]],Table2[],3,0),"open")</f>
        <v>ok</v>
      </c>
      <c r="C4850" s="111" t="s">
        <v>377</v>
      </c>
      <c r="D4850" s="152" t="s">
        <v>4933</v>
      </c>
      <c r="E4850" s="152" t="s">
        <v>5044</v>
      </c>
      <c r="F4850" s="153"/>
      <c r="G4850" s="111" t="s">
        <v>406</v>
      </c>
      <c r="H4850" s="112" t="str">
        <f>IF(Proc[[#This Row],[type]]="LFF (MDG-F)",MID(Proc[[#This Row],[Obj]],13,10),"")</f>
        <v>SG10TQ1002</v>
      </c>
      <c r="I4850" s="152"/>
      <c r="J4850" s="112" t="b">
        <f>Proc[[#This Row],[Requested]]=Proc[[#This Row],[CurrentParent]]</f>
        <v>0</v>
      </c>
      <c r="K4850" s="153" t="str">
        <f>IF(Proc[[#This Row],[Author]]="Marcela Urrego",VLOOKUP(LEFT(Proc[[#This Row],[Requested]],1),Table3[#All],2,0),VLOOKUP(Proc[[#This Row],[Author]],Table4[],2,0))</f>
        <v>EL</v>
      </c>
      <c r="L4850" s="112" t="s">
        <v>4537</v>
      </c>
      <c r="M4850" s="135">
        <v>45989</v>
      </c>
      <c r="N4850" s="136"/>
      <c r="O4850" s="136"/>
      <c r="P4850" s="136" t="str">
        <f ca="1">IF(Proc[[#This Row],[DaysAgeing]]&gt;5,"yep","on track")</f>
        <v>yep</v>
      </c>
      <c r="Q4850" s="2">
        <f ca="1">IF(Proc[[#This Row],[DateClosed]]="",ABS(NETWORKDAYS(Proc[[#This Row],[DateOpened]],TODAY()))-1,ABS(NETWORKDAYS(Proc[[#This Row],[DateOpened]],Proc[[#This Row],[DateClosed]]))-1)</f>
        <v>90</v>
      </c>
      <c r="R4850" s="136" t="s">
        <v>4125</v>
      </c>
      <c r="S4850" s="112"/>
      <c r="T4850" s="153">
        <v>4849</v>
      </c>
    </row>
    <row r="4851" spans="1:20" hidden="1">
      <c r="A4851" s="111" t="s">
        <v>4930</v>
      </c>
      <c r="B4851" s="112" t="str">
        <f>IFERROR(VLOOKUP(Proc[[#This Row],[App]],Table2[],3,0),"open")</f>
        <v>ok</v>
      </c>
      <c r="C4851" s="111" t="s">
        <v>377</v>
      </c>
      <c r="D4851" s="152" t="s">
        <v>4934</v>
      </c>
      <c r="E4851" s="152" t="s">
        <v>5044</v>
      </c>
      <c r="F4851" s="112"/>
      <c r="G4851" s="111" t="s">
        <v>406</v>
      </c>
      <c r="H4851" s="112" t="str">
        <f>IF(Proc[[#This Row],[type]]="LFF (MDG-F)",MID(Proc[[#This Row],[Obj]],13,10),"")</f>
        <v>SG10TQ1003</v>
      </c>
      <c r="I4851" s="152"/>
      <c r="J4851" s="112" t="b">
        <f>Proc[[#This Row],[Requested]]=Proc[[#This Row],[CurrentParent]]</f>
        <v>0</v>
      </c>
      <c r="K4851" s="112" t="str">
        <f>IF(Proc[[#This Row],[Author]]="Marcela Urrego",VLOOKUP(LEFT(Proc[[#This Row],[Requested]],1),Table3[#All],2,0),VLOOKUP(Proc[[#This Row],[Author]],Table4[],2,0))</f>
        <v>EL</v>
      </c>
      <c r="L4851" s="112" t="s">
        <v>4537</v>
      </c>
      <c r="M4851" s="135">
        <v>45989</v>
      </c>
      <c r="N4851" s="136"/>
      <c r="O4851" s="136"/>
      <c r="P4851" s="136" t="str">
        <f ca="1">IF(Proc[[#This Row],[DaysAgeing]]&gt;5,"yep","on track")</f>
        <v>yep</v>
      </c>
      <c r="Q4851" s="2">
        <f ca="1">IF(Proc[[#This Row],[DateClosed]]="",ABS(NETWORKDAYS(Proc[[#This Row],[DateOpened]],TODAY()))-1,ABS(NETWORKDAYS(Proc[[#This Row],[DateOpened]],Proc[[#This Row],[DateClosed]]))-1)</f>
        <v>90</v>
      </c>
      <c r="R4851" s="136" t="s">
        <v>4125</v>
      </c>
      <c r="S4851" s="112"/>
      <c r="T4851" s="153">
        <v>4850</v>
      </c>
    </row>
    <row r="4852" spans="1:20" hidden="1">
      <c r="A4852" s="111" t="s">
        <v>4930</v>
      </c>
      <c r="B4852" s="153" t="str">
        <f>IFERROR(VLOOKUP(Proc[[#This Row],[App]],Table2[],3,0),"open")</f>
        <v>ok</v>
      </c>
      <c r="C4852" s="111" t="s">
        <v>369</v>
      </c>
      <c r="D4852" s="152" t="s">
        <v>4935</v>
      </c>
      <c r="E4852" s="152" t="s">
        <v>5044</v>
      </c>
      <c r="F4852" s="153" t="s">
        <v>5044</v>
      </c>
      <c r="G4852" s="111" t="s">
        <v>406</v>
      </c>
      <c r="H4852" s="112" t="str">
        <f>IF(Proc[[#This Row],[type]]="LFF (MDG-F)",MID(Proc[[#This Row],[Obj]],13,10),"")</f>
        <v>TW02TPHZ06</v>
      </c>
      <c r="I4852" s="152"/>
      <c r="J4852" s="112" t="b">
        <f>Proc[[#This Row],[Requested]]=Proc[[#This Row],[CurrentParent]]</f>
        <v>1</v>
      </c>
      <c r="K4852" s="153" t="str">
        <f>IF(Proc[[#This Row],[Author]]="Marcela Urrego",VLOOKUP(LEFT(Proc[[#This Row],[Requested]],1),Table3[#All],2,0),VLOOKUP(Proc[[#This Row],[Author]],Table4[],2,0))</f>
        <v>EL</v>
      </c>
      <c r="L4852" s="112" t="s">
        <v>4537</v>
      </c>
      <c r="M4852" s="135">
        <v>45989</v>
      </c>
      <c r="N4852" s="136"/>
      <c r="O4852" s="136"/>
      <c r="P4852" s="136" t="str">
        <f ca="1">IF(Proc[[#This Row],[DaysAgeing]]&gt;5,"yep","on track")</f>
        <v>yep</v>
      </c>
      <c r="Q4852" s="2">
        <f ca="1">IF(Proc[[#This Row],[DateClosed]]="",ABS(NETWORKDAYS(Proc[[#This Row],[DateOpened]],TODAY()))-1,ABS(NETWORKDAYS(Proc[[#This Row],[DateOpened]],Proc[[#This Row],[DateClosed]]))-1)</f>
        <v>90</v>
      </c>
      <c r="R4852" s="136" t="s">
        <v>4125</v>
      </c>
      <c r="S4852" s="112"/>
      <c r="T4852" s="153">
        <v>4851</v>
      </c>
    </row>
    <row r="4853" spans="1:20" hidden="1">
      <c r="A4853" s="111" t="s">
        <v>4930</v>
      </c>
      <c r="B4853" s="112" t="str">
        <f>IFERROR(VLOOKUP(Proc[[#This Row],[App]],Table2[],3,0),"open")</f>
        <v>ok</v>
      </c>
      <c r="C4853" s="111" t="s">
        <v>369</v>
      </c>
      <c r="D4853" s="152" t="s">
        <v>4936</v>
      </c>
      <c r="E4853" s="152" t="s">
        <v>5044</v>
      </c>
      <c r="F4853" s="112" t="s">
        <v>5044</v>
      </c>
      <c r="G4853" s="111" t="s">
        <v>406</v>
      </c>
      <c r="H4853" s="112" t="str">
        <f>IF(Proc[[#This Row],[type]]="LFF (MDG-F)",MID(Proc[[#This Row],[Obj]],13,10),"")</f>
        <v>TW10TQ1004</v>
      </c>
      <c r="I4853" s="152"/>
      <c r="J4853" s="112" t="b">
        <f>Proc[[#This Row],[Requested]]=Proc[[#This Row],[CurrentParent]]</f>
        <v>1</v>
      </c>
      <c r="K4853" s="112" t="str">
        <f>IF(Proc[[#This Row],[Author]]="Marcela Urrego",VLOOKUP(LEFT(Proc[[#This Row],[Requested]],1),Table3[#All],2,0),VLOOKUP(Proc[[#This Row],[Author]],Table4[],2,0))</f>
        <v>EL</v>
      </c>
      <c r="L4853" s="112" t="s">
        <v>4537</v>
      </c>
      <c r="M4853" s="135">
        <v>45989</v>
      </c>
      <c r="N4853" s="136"/>
      <c r="O4853" s="136"/>
      <c r="P4853" s="136" t="str">
        <f ca="1">IF(Proc[[#This Row],[DaysAgeing]]&gt;5,"yep","on track")</f>
        <v>yep</v>
      </c>
      <c r="Q4853" s="2">
        <f ca="1">IF(Proc[[#This Row],[DateClosed]]="",ABS(NETWORKDAYS(Proc[[#This Row],[DateOpened]],TODAY()))-1,ABS(NETWORKDAYS(Proc[[#This Row],[DateOpened]],Proc[[#This Row],[DateClosed]]))-1)</f>
        <v>90</v>
      </c>
      <c r="R4853" s="136" t="s">
        <v>4125</v>
      </c>
      <c r="S4853" s="112"/>
      <c r="T4853" s="153">
        <v>4852</v>
      </c>
    </row>
    <row r="4854" spans="1:20" hidden="1">
      <c r="A4854" s="111" t="s">
        <v>4930</v>
      </c>
      <c r="B4854" s="153" t="str">
        <f>IFERROR(VLOOKUP(Proc[[#This Row],[App]],Table2[],3,0),"open")</f>
        <v>ok</v>
      </c>
      <c r="C4854" s="111" t="s">
        <v>369</v>
      </c>
      <c r="D4854" s="152" t="s">
        <v>4937</v>
      </c>
      <c r="E4854" s="152" t="s">
        <v>5044</v>
      </c>
      <c r="F4854" s="153" t="s">
        <v>5044</v>
      </c>
      <c r="G4854" s="111" t="s">
        <v>406</v>
      </c>
      <c r="H4854" s="112" t="str">
        <f>IF(Proc[[#This Row],[type]]="LFF (MDG-F)",MID(Proc[[#This Row],[Obj]],13,10),"")</f>
        <v>TW10TQ1005</v>
      </c>
      <c r="I4854" s="152"/>
      <c r="J4854" s="112" t="b">
        <f>Proc[[#This Row],[Requested]]=Proc[[#This Row],[CurrentParent]]</f>
        <v>1</v>
      </c>
      <c r="K4854" s="153" t="str">
        <f>IF(Proc[[#This Row],[Author]]="Marcela Urrego",VLOOKUP(LEFT(Proc[[#This Row],[Requested]],1),Table3[#All],2,0),VLOOKUP(Proc[[#This Row],[Author]],Table4[],2,0))</f>
        <v>EL</v>
      </c>
      <c r="L4854" s="112" t="s">
        <v>4537</v>
      </c>
      <c r="M4854" s="135">
        <v>45989</v>
      </c>
      <c r="N4854" s="136"/>
      <c r="O4854" s="136"/>
      <c r="P4854" s="136" t="str">
        <f ca="1">IF(Proc[[#This Row],[DaysAgeing]]&gt;5,"yep","on track")</f>
        <v>yep</v>
      </c>
      <c r="Q4854" s="2">
        <f ca="1">IF(Proc[[#This Row],[DateClosed]]="",ABS(NETWORKDAYS(Proc[[#This Row],[DateOpened]],TODAY()))-1,ABS(NETWORKDAYS(Proc[[#This Row],[DateOpened]],Proc[[#This Row],[DateClosed]]))-1)</f>
        <v>90</v>
      </c>
      <c r="R4854" s="136" t="s">
        <v>4125</v>
      </c>
      <c r="S4854" s="112"/>
      <c r="T4854" s="153">
        <v>4853</v>
      </c>
    </row>
    <row r="4855" spans="1:20" hidden="1">
      <c r="A4855" s="111" t="s">
        <v>4930</v>
      </c>
      <c r="B4855" s="153" t="str">
        <f>IFERROR(VLOOKUP(Proc[[#This Row],[App]],Table2[],3,0),"open")</f>
        <v>ok</v>
      </c>
      <c r="C4855" s="111" t="s">
        <v>369</v>
      </c>
      <c r="D4855" s="152" t="s">
        <v>4938</v>
      </c>
      <c r="E4855" s="152" t="s">
        <v>5044</v>
      </c>
      <c r="F4855" s="153" t="s">
        <v>5044</v>
      </c>
      <c r="G4855" s="111" t="s">
        <v>406</v>
      </c>
      <c r="H4855" s="112" t="str">
        <f>IF(Proc[[#This Row],[type]]="LFF (MDG-F)",MID(Proc[[#This Row],[Obj]],13,10),"")</f>
        <v>TW10TQ1006</v>
      </c>
      <c r="I4855" s="152"/>
      <c r="J4855" s="112" t="b">
        <f>Proc[[#This Row],[Requested]]=Proc[[#This Row],[CurrentParent]]</f>
        <v>1</v>
      </c>
      <c r="K4855" s="153" t="str">
        <f>IF(Proc[[#This Row],[Author]]="Marcela Urrego",VLOOKUP(LEFT(Proc[[#This Row],[Requested]],1),Table3[#All],2,0),VLOOKUP(Proc[[#This Row],[Author]],Table4[],2,0))</f>
        <v>EL</v>
      </c>
      <c r="L4855" s="112" t="s">
        <v>4537</v>
      </c>
      <c r="M4855" s="135">
        <v>45989</v>
      </c>
      <c r="N4855" s="136"/>
      <c r="O4855" s="136"/>
      <c r="P4855" s="136" t="str">
        <f ca="1">IF(Proc[[#This Row],[DaysAgeing]]&gt;5,"yep","on track")</f>
        <v>yep</v>
      </c>
      <c r="Q4855" s="2">
        <f ca="1">IF(Proc[[#This Row],[DateClosed]]="",ABS(NETWORKDAYS(Proc[[#This Row],[DateOpened]],TODAY()))-1,ABS(NETWORKDAYS(Proc[[#This Row],[DateOpened]],Proc[[#This Row],[DateClosed]]))-1)</f>
        <v>90</v>
      </c>
      <c r="R4855" s="136" t="s">
        <v>4125</v>
      </c>
      <c r="S4855" s="112"/>
      <c r="T4855" s="153">
        <v>4854</v>
      </c>
    </row>
    <row r="4856" spans="1:20" hidden="1">
      <c r="A4856" s="111" t="s">
        <v>4930</v>
      </c>
      <c r="B4856" s="153" t="str">
        <f>IFERROR(VLOOKUP(Proc[[#This Row],[App]],Table2[],3,0),"open")</f>
        <v>ok</v>
      </c>
      <c r="C4856" s="111" t="s">
        <v>369</v>
      </c>
      <c r="D4856" s="152" t="s">
        <v>9741</v>
      </c>
      <c r="E4856" s="152" t="s">
        <v>5045</v>
      </c>
      <c r="F4856" s="153" t="s">
        <v>5045</v>
      </c>
      <c r="G4856" s="111" t="s">
        <v>406</v>
      </c>
      <c r="H4856" s="112" t="str">
        <f>IF(Proc[[#This Row],[type]]="LFF (MDG-F)",MID(Proc[[#This Row],[Obj]],13,10),"")</f>
        <v>SG09TPX003</v>
      </c>
      <c r="I4856" s="152"/>
      <c r="J4856" s="112" t="b">
        <f>Proc[[#This Row],[Requested]]=Proc[[#This Row],[CurrentParent]]</f>
        <v>1</v>
      </c>
      <c r="K4856" s="153" t="str">
        <f>IF(Proc[[#This Row],[Author]]="Marcela Urrego",VLOOKUP(LEFT(Proc[[#This Row],[Requested]],1),Table3[#All],2,0),VLOOKUP(Proc[[#This Row],[Author]],Table4[],2,0))</f>
        <v>EL</v>
      </c>
      <c r="L4856" s="112" t="s">
        <v>4537</v>
      </c>
      <c r="M4856" s="135">
        <v>45989</v>
      </c>
      <c r="N4856" s="136"/>
      <c r="O4856" s="136"/>
      <c r="P4856" s="136" t="str">
        <f ca="1">IF(Proc[[#This Row],[DaysAgeing]]&gt;5,"yep","on track")</f>
        <v>yep</v>
      </c>
      <c r="Q4856" s="2">
        <f ca="1">IF(Proc[[#This Row],[DateClosed]]="",ABS(NETWORKDAYS(Proc[[#This Row],[DateOpened]],TODAY()))-1,ABS(NETWORKDAYS(Proc[[#This Row],[DateOpened]],Proc[[#This Row],[DateClosed]]))-1)</f>
        <v>90</v>
      </c>
      <c r="R4856" s="136" t="s">
        <v>4125</v>
      </c>
      <c r="S4856" s="112"/>
      <c r="T4856" s="153">
        <v>4855</v>
      </c>
    </row>
    <row r="4857" spans="1:20" hidden="1">
      <c r="A4857" s="111" t="s">
        <v>4930</v>
      </c>
      <c r="B4857" s="153" t="str">
        <f>IFERROR(VLOOKUP(Proc[[#This Row],[App]],Table2[],3,0),"open")</f>
        <v>ok</v>
      </c>
      <c r="C4857" s="111" t="s">
        <v>369</v>
      </c>
      <c r="D4857" s="152" t="s">
        <v>9742</v>
      </c>
      <c r="E4857" s="152" t="s">
        <v>5045</v>
      </c>
      <c r="F4857" s="153" t="s">
        <v>5045</v>
      </c>
      <c r="G4857" s="111" t="s">
        <v>406</v>
      </c>
      <c r="H4857" s="112" t="str">
        <f>IF(Proc[[#This Row],[type]]="LFF (MDG-F)",MID(Proc[[#This Row],[Obj]],13,10),"")</f>
        <v>TW02TPHZ21</v>
      </c>
      <c r="I4857" s="152"/>
      <c r="J4857" s="112" t="b">
        <f>Proc[[#This Row],[Requested]]=Proc[[#This Row],[CurrentParent]]</f>
        <v>1</v>
      </c>
      <c r="K4857" s="153" t="str">
        <f>IF(Proc[[#This Row],[Author]]="Marcela Urrego",VLOOKUP(LEFT(Proc[[#This Row],[Requested]],1),Table3[#All],2,0),VLOOKUP(Proc[[#This Row],[Author]],Table4[],2,0))</f>
        <v>EL</v>
      </c>
      <c r="L4857" s="112" t="s">
        <v>4537</v>
      </c>
      <c r="M4857" s="135">
        <v>45989</v>
      </c>
      <c r="N4857" s="136"/>
      <c r="O4857" s="136"/>
      <c r="P4857" s="136" t="str">
        <f ca="1">IF(Proc[[#This Row],[DaysAgeing]]&gt;5,"yep","on track")</f>
        <v>yep</v>
      </c>
      <c r="Q4857" s="2">
        <f ca="1">IF(Proc[[#This Row],[DateClosed]]="",ABS(NETWORKDAYS(Proc[[#This Row],[DateOpened]],TODAY()))-1,ABS(NETWORKDAYS(Proc[[#This Row],[DateOpened]],Proc[[#This Row],[DateClosed]]))-1)</f>
        <v>90</v>
      </c>
      <c r="R4857" s="136" t="s">
        <v>4125</v>
      </c>
      <c r="S4857" s="112"/>
      <c r="T4857" s="153">
        <v>4856</v>
      </c>
    </row>
    <row r="4858" spans="1:20" hidden="1">
      <c r="A4858" s="111" t="s">
        <v>4930</v>
      </c>
      <c r="B4858" s="153" t="str">
        <f>IFERROR(VLOOKUP(Proc[[#This Row],[App]],Table2[],3,0),"open")</f>
        <v>ok</v>
      </c>
      <c r="C4858" s="111" t="s">
        <v>369</v>
      </c>
      <c r="D4858" s="152" t="s">
        <v>9743</v>
      </c>
      <c r="E4858" s="152" t="s">
        <v>5045</v>
      </c>
      <c r="F4858" s="153" t="s">
        <v>5045</v>
      </c>
      <c r="G4858" s="111" t="s">
        <v>406</v>
      </c>
      <c r="H4858" s="112" t="str">
        <f>IF(Proc[[#This Row],[type]]="LFF (MDG-F)",MID(Proc[[#This Row],[Obj]],13,10),"")</f>
        <v>TW02TPHZ22</v>
      </c>
      <c r="I4858" s="152"/>
      <c r="J4858" s="112" t="b">
        <f>Proc[[#This Row],[Requested]]=Proc[[#This Row],[CurrentParent]]</f>
        <v>1</v>
      </c>
      <c r="K4858" s="153" t="str">
        <f>IF(Proc[[#This Row],[Author]]="Marcela Urrego",VLOOKUP(LEFT(Proc[[#This Row],[Requested]],1),Table3[#All],2,0),VLOOKUP(Proc[[#This Row],[Author]],Table4[],2,0))</f>
        <v>EL</v>
      </c>
      <c r="L4858" s="112" t="s">
        <v>4537</v>
      </c>
      <c r="M4858" s="135">
        <v>45989</v>
      </c>
      <c r="N4858" s="136"/>
      <c r="O4858" s="136"/>
      <c r="P4858" s="136" t="str">
        <f ca="1">IF(Proc[[#This Row],[DaysAgeing]]&gt;5,"yep","on track")</f>
        <v>yep</v>
      </c>
      <c r="Q4858" s="2">
        <f ca="1">IF(Proc[[#This Row],[DateClosed]]="",ABS(NETWORKDAYS(Proc[[#This Row],[DateOpened]],TODAY()))-1,ABS(NETWORKDAYS(Proc[[#This Row],[DateOpened]],Proc[[#This Row],[DateClosed]]))-1)</f>
        <v>90</v>
      </c>
      <c r="R4858" s="136" t="s">
        <v>4125</v>
      </c>
      <c r="S4858" s="112"/>
      <c r="T4858" s="153">
        <v>4857</v>
      </c>
    </row>
    <row r="4859" spans="1:20" hidden="1">
      <c r="A4859" s="111" t="s">
        <v>4930</v>
      </c>
      <c r="B4859" s="153" t="str">
        <f>IFERROR(VLOOKUP(Proc[[#This Row],[App]],Table2[],3,0),"open")</f>
        <v>ok</v>
      </c>
      <c r="C4859" s="111" t="s">
        <v>369</v>
      </c>
      <c r="D4859" s="152" t="s">
        <v>9744</v>
      </c>
      <c r="E4859" s="152" t="s">
        <v>5045</v>
      </c>
      <c r="F4859" s="153" t="s">
        <v>5045</v>
      </c>
      <c r="G4859" s="111" t="s">
        <v>406</v>
      </c>
      <c r="H4859" s="112" t="str">
        <f>IF(Proc[[#This Row],[type]]="LFF (MDG-F)",MID(Proc[[#This Row],[Obj]],13,10),"")</f>
        <v>TW02TPHZ23</v>
      </c>
      <c r="I4859" s="152"/>
      <c r="J4859" s="112" t="b">
        <f>Proc[[#This Row],[Requested]]=Proc[[#This Row],[CurrentParent]]</f>
        <v>1</v>
      </c>
      <c r="K4859" s="153" t="str">
        <f>IF(Proc[[#This Row],[Author]]="Marcela Urrego",VLOOKUP(LEFT(Proc[[#This Row],[Requested]],1),Table3[#All],2,0),VLOOKUP(Proc[[#This Row],[Author]],Table4[],2,0))</f>
        <v>EL</v>
      </c>
      <c r="L4859" s="112" t="s">
        <v>4537</v>
      </c>
      <c r="M4859" s="135">
        <v>45989</v>
      </c>
      <c r="N4859" s="136"/>
      <c r="O4859" s="136"/>
      <c r="P4859" s="136" t="str">
        <f ca="1">IF(Proc[[#This Row],[DaysAgeing]]&gt;5,"yep","on track")</f>
        <v>yep</v>
      </c>
      <c r="Q4859" s="2">
        <f ca="1">IF(Proc[[#This Row],[DateClosed]]="",ABS(NETWORKDAYS(Proc[[#This Row],[DateOpened]],TODAY()))-1,ABS(NETWORKDAYS(Proc[[#This Row],[DateOpened]],Proc[[#This Row],[DateClosed]]))-1)</f>
        <v>90</v>
      </c>
      <c r="R4859" s="136" t="s">
        <v>4125</v>
      </c>
      <c r="S4859" s="112"/>
      <c r="T4859" s="153">
        <v>4858</v>
      </c>
    </row>
    <row r="4860" spans="1:20" hidden="1">
      <c r="A4860" s="111" t="s">
        <v>4930</v>
      </c>
      <c r="B4860" s="153" t="str">
        <f>IFERROR(VLOOKUP(Proc[[#This Row],[App]],Table2[],3,0),"open")</f>
        <v>ok</v>
      </c>
      <c r="C4860" s="111" t="s">
        <v>369</v>
      </c>
      <c r="D4860" s="152" t="s">
        <v>9745</v>
      </c>
      <c r="E4860" s="152" t="s">
        <v>5045</v>
      </c>
      <c r="F4860" s="153" t="s">
        <v>5045</v>
      </c>
      <c r="G4860" s="111" t="s">
        <v>406</v>
      </c>
      <c r="H4860" s="112" t="str">
        <f>IF(Proc[[#This Row],[type]]="LFF (MDG-F)",MID(Proc[[#This Row],[Obj]],13,10),"")</f>
        <v>TW02TPTA21</v>
      </c>
      <c r="I4860" s="152"/>
      <c r="J4860" s="112" t="b">
        <f>Proc[[#This Row],[Requested]]=Proc[[#This Row],[CurrentParent]]</f>
        <v>1</v>
      </c>
      <c r="K4860" s="153" t="str">
        <f>IF(Proc[[#This Row],[Author]]="Marcela Urrego",VLOOKUP(LEFT(Proc[[#This Row],[Requested]],1),Table3[#All],2,0),VLOOKUP(Proc[[#This Row],[Author]],Table4[],2,0))</f>
        <v>EL</v>
      </c>
      <c r="L4860" s="112" t="s">
        <v>4537</v>
      </c>
      <c r="M4860" s="135">
        <v>45989</v>
      </c>
      <c r="N4860" s="136"/>
      <c r="O4860" s="136"/>
      <c r="P4860" s="136" t="str">
        <f ca="1">IF(Proc[[#This Row],[DaysAgeing]]&gt;5,"yep","on track")</f>
        <v>yep</v>
      </c>
      <c r="Q4860" s="2">
        <f ca="1">IF(Proc[[#This Row],[DateClosed]]="",ABS(NETWORKDAYS(Proc[[#This Row],[DateOpened]],TODAY()))-1,ABS(NETWORKDAYS(Proc[[#This Row],[DateOpened]],Proc[[#This Row],[DateClosed]]))-1)</f>
        <v>90</v>
      </c>
      <c r="R4860" s="136" t="s">
        <v>4125</v>
      </c>
      <c r="S4860" s="112"/>
      <c r="T4860" s="153">
        <v>4859</v>
      </c>
    </row>
    <row r="4861" spans="1:20" hidden="1">
      <c r="A4861" s="111" t="s">
        <v>4930</v>
      </c>
      <c r="B4861" s="153" t="str">
        <f>IFERROR(VLOOKUP(Proc[[#This Row],[App]],Table2[],3,0),"open")</f>
        <v>ok</v>
      </c>
      <c r="C4861" s="111" t="s">
        <v>369</v>
      </c>
      <c r="D4861" s="152" t="s">
        <v>9746</v>
      </c>
      <c r="E4861" s="152" t="s">
        <v>5045</v>
      </c>
      <c r="F4861" s="153" t="s">
        <v>5045</v>
      </c>
      <c r="G4861" s="111" t="s">
        <v>406</v>
      </c>
      <c r="H4861" s="112" t="str">
        <f>IF(Proc[[#This Row],[type]]="LFF (MDG-F)",MID(Proc[[#This Row],[Obj]],13,10),"")</f>
        <v>TW02TPTA22</v>
      </c>
      <c r="I4861" s="152"/>
      <c r="J4861" s="112" t="b">
        <f>Proc[[#This Row],[Requested]]=Proc[[#This Row],[CurrentParent]]</f>
        <v>1</v>
      </c>
      <c r="K4861" s="153" t="str">
        <f>IF(Proc[[#This Row],[Author]]="Marcela Urrego",VLOOKUP(LEFT(Proc[[#This Row],[Requested]],1),Table3[#All],2,0),VLOOKUP(Proc[[#This Row],[Author]],Table4[],2,0))</f>
        <v>EL</v>
      </c>
      <c r="L4861" s="112" t="s">
        <v>4537</v>
      </c>
      <c r="M4861" s="135">
        <v>45989</v>
      </c>
      <c r="N4861" s="136"/>
      <c r="O4861" s="136"/>
      <c r="P4861" s="136" t="str">
        <f ca="1">IF(Proc[[#This Row],[DaysAgeing]]&gt;5,"yep","on track")</f>
        <v>yep</v>
      </c>
      <c r="Q4861" s="2">
        <f ca="1">IF(Proc[[#This Row],[DateClosed]]="",ABS(NETWORKDAYS(Proc[[#This Row],[DateOpened]],TODAY()))-1,ABS(NETWORKDAYS(Proc[[#This Row],[DateOpened]],Proc[[#This Row],[DateClosed]]))-1)</f>
        <v>90</v>
      </c>
      <c r="R4861" s="136" t="s">
        <v>4125</v>
      </c>
      <c r="S4861" s="112"/>
      <c r="T4861" s="153">
        <v>4860</v>
      </c>
    </row>
    <row r="4862" spans="1:20" hidden="1">
      <c r="A4862" s="111" t="s">
        <v>4930</v>
      </c>
      <c r="B4862" s="112" t="str">
        <f>IFERROR(VLOOKUP(Proc[[#This Row],[App]],Table2[],3,0),"open")</f>
        <v>ok</v>
      </c>
      <c r="C4862" s="111" t="s">
        <v>369</v>
      </c>
      <c r="D4862" s="152" t="s">
        <v>9747</v>
      </c>
      <c r="E4862" s="152" t="s">
        <v>5045</v>
      </c>
      <c r="F4862" s="112" t="s">
        <v>5045</v>
      </c>
      <c r="G4862" s="111" t="s">
        <v>406</v>
      </c>
      <c r="H4862" s="112" t="str">
        <f>IF(Proc[[#This Row],[type]]="LFF (MDG-F)",MID(Proc[[#This Row],[Obj]],13,10),"")</f>
        <v>TW03TQKZ22</v>
      </c>
      <c r="I4862" s="152"/>
      <c r="J4862" s="112" t="b">
        <f>Proc[[#This Row],[Requested]]=Proc[[#This Row],[CurrentParent]]</f>
        <v>1</v>
      </c>
      <c r="K4862" s="112" t="str">
        <f>IF(Proc[[#This Row],[Author]]="Marcela Urrego",VLOOKUP(LEFT(Proc[[#This Row],[Requested]],1),Table3[#All],2,0),VLOOKUP(Proc[[#This Row],[Author]],Table4[],2,0))</f>
        <v>EL</v>
      </c>
      <c r="L4862" s="112" t="s">
        <v>4537</v>
      </c>
      <c r="M4862" s="135">
        <v>45989</v>
      </c>
      <c r="N4862" s="136"/>
      <c r="O4862" s="136"/>
      <c r="P4862" s="136" t="str">
        <f ca="1">IF(Proc[[#This Row],[DaysAgeing]]&gt;5,"yep","on track")</f>
        <v>yep</v>
      </c>
      <c r="Q4862" s="2">
        <f ca="1">IF(Proc[[#This Row],[DateClosed]]="",ABS(NETWORKDAYS(Proc[[#This Row],[DateOpened]],TODAY()))-1,ABS(NETWORKDAYS(Proc[[#This Row],[DateOpened]],Proc[[#This Row],[DateClosed]]))-1)</f>
        <v>90</v>
      </c>
      <c r="R4862" s="136" t="s">
        <v>4125</v>
      </c>
      <c r="S4862" s="112"/>
      <c r="T4862" s="153">
        <v>4861</v>
      </c>
    </row>
    <row r="4863" spans="1:20" hidden="1">
      <c r="A4863" s="111" t="s">
        <v>4930</v>
      </c>
      <c r="B4863" s="112" t="str">
        <f>IFERROR(VLOOKUP(Proc[[#This Row],[App]],Table2[],3,0),"open")</f>
        <v>ok</v>
      </c>
      <c r="C4863" s="111" t="s">
        <v>369</v>
      </c>
      <c r="D4863" s="152" t="s">
        <v>9748</v>
      </c>
      <c r="E4863" s="152" t="s">
        <v>5046</v>
      </c>
      <c r="F4863" s="112" t="s">
        <v>5046</v>
      </c>
      <c r="G4863" s="111" t="s">
        <v>406</v>
      </c>
      <c r="H4863" s="112" t="str">
        <f>IF(Proc[[#This Row],[type]]="LFF (MDG-F)",MID(Proc[[#This Row],[Obj]],13,10),"")</f>
        <v>SG09TPX004</v>
      </c>
      <c r="I4863" s="152"/>
      <c r="J4863" s="112" t="b">
        <f>Proc[[#This Row],[Requested]]=Proc[[#This Row],[CurrentParent]]</f>
        <v>1</v>
      </c>
      <c r="K4863" s="112" t="str">
        <f>IF(Proc[[#This Row],[Author]]="Marcela Urrego",VLOOKUP(LEFT(Proc[[#This Row],[Requested]],1),Table3[#All],2,0),VLOOKUP(Proc[[#This Row],[Author]],Table4[],2,0))</f>
        <v>EL</v>
      </c>
      <c r="L4863" s="112" t="s">
        <v>4537</v>
      </c>
      <c r="M4863" s="135">
        <v>45989</v>
      </c>
      <c r="N4863" s="136"/>
      <c r="O4863" s="136"/>
      <c r="P4863" s="136" t="str">
        <f ca="1">IF(Proc[[#This Row],[DaysAgeing]]&gt;5,"yep","on track")</f>
        <v>yep</v>
      </c>
      <c r="Q4863" s="2">
        <f ca="1">IF(Proc[[#This Row],[DateClosed]]="",ABS(NETWORKDAYS(Proc[[#This Row],[DateOpened]],TODAY()))-1,ABS(NETWORKDAYS(Proc[[#This Row],[DateOpened]],Proc[[#This Row],[DateClosed]]))-1)</f>
        <v>90</v>
      </c>
      <c r="R4863" s="136" t="s">
        <v>4125</v>
      </c>
      <c r="S4863" s="112"/>
      <c r="T4863" s="153">
        <v>4862</v>
      </c>
    </row>
    <row r="4864" spans="1:20" hidden="1">
      <c r="A4864" s="111" t="s">
        <v>4930</v>
      </c>
      <c r="B4864" s="112" t="str">
        <f>IFERROR(VLOOKUP(Proc[[#This Row],[App]],Table2[],3,0),"open")</f>
        <v>ok</v>
      </c>
      <c r="C4864" s="111" t="s">
        <v>369</v>
      </c>
      <c r="D4864" s="152" t="s">
        <v>9749</v>
      </c>
      <c r="E4864" s="152" t="s">
        <v>5046</v>
      </c>
      <c r="F4864" s="112" t="s">
        <v>5046</v>
      </c>
      <c r="G4864" s="111" t="s">
        <v>406</v>
      </c>
      <c r="H4864" s="112" t="str">
        <f>IF(Proc[[#This Row],[type]]="LFF (MDG-F)",MID(Proc[[#This Row],[Obj]],13,10),"")</f>
        <v>TW02TQMZ02</v>
      </c>
      <c r="I4864" s="152"/>
      <c r="J4864" s="112" t="b">
        <f>Proc[[#This Row],[Requested]]=Proc[[#This Row],[CurrentParent]]</f>
        <v>1</v>
      </c>
      <c r="K4864" s="112" t="str">
        <f>IF(Proc[[#This Row],[Author]]="Marcela Urrego",VLOOKUP(LEFT(Proc[[#This Row],[Requested]],1),Table3[#All],2,0),VLOOKUP(Proc[[#This Row],[Author]],Table4[],2,0))</f>
        <v>EL</v>
      </c>
      <c r="L4864" s="112" t="s">
        <v>4537</v>
      </c>
      <c r="M4864" s="135">
        <v>45989</v>
      </c>
      <c r="N4864" s="136"/>
      <c r="O4864" s="136"/>
      <c r="P4864" s="136" t="str">
        <f ca="1">IF(Proc[[#This Row],[DaysAgeing]]&gt;5,"yep","on track")</f>
        <v>yep</v>
      </c>
      <c r="Q4864" s="2">
        <f ca="1">IF(Proc[[#This Row],[DateClosed]]="",ABS(NETWORKDAYS(Proc[[#This Row],[DateOpened]],TODAY()))-1,ABS(NETWORKDAYS(Proc[[#This Row],[DateOpened]],Proc[[#This Row],[DateClosed]]))-1)</f>
        <v>90</v>
      </c>
      <c r="R4864" s="136" t="s">
        <v>4125</v>
      </c>
      <c r="S4864" s="112"/>
      <c r="T4864" s="153">
        <v>4863</v>
      </c>
    </row>
    <row r="4865" spans="1:20" hidden="1">
      <c r="A4865" s="111" t="s">
        <v>4930</v>
      </c>
      <c r="B4865" s="112" t="str">
        <f>IFERROR(VLOOKUP(Proc[[#This Row],[App]],Table2[],3,0),"open")</f>
        <v>ok</v>
      </c>
      <c r="C4865" s="111" t="s">
        <v>369</v>
      </c>
      <c r="D4865" s="152" t="s">
        <v>9750</v>
      </c>
      <c r="E4865" s="152" t="s">
        <v>5046</v>
      </c>
      <c r="F4865" s="112" t="s">
        <v>5046</v>
      </c>
      <c r="G4865" s="111" t="s">
        <v>406</v>
      </c>
      <c r="H4865" s="112" t="str">
        <f>IF(Proc[[#This Row],[type]]="LFF (MDG-F)",MID(Proc[[#This Row],[Obj]],13,10),"")</f>
        <v>TW03TQKZ12</v>
      </c>
      <c r="I4865" s="152"/>
      <c r="J4865" s="112" t="b">
        <f>Proc[[#This Row],[Requested]]=Proc[[#This Row],[CurrentParent]]</f>
        <v>1</v>
      </c>
      <c r="K4865" s="112" t="str">
        <f>IF(Proc[[#This Row],[Author]]="Marcela Urrego",VLOOKUP(LEFT(Proc[[#This Row],[Requested]],1),Table3[#All],2,0),VLOOKUP(Proc[[#This Row],[Author]],Table4[],2,0))</f>
        <v>EL</v>
      </c>
      <c r="L4865" s="112" t="s">
        <v>4537</v>
      </c>
      <c r="M4865" s="135">
        <v>45989</v>
      </c>
      <c r="N4865" s="136"/>
      <c r="O4865" s="136"/>
      <c r="P4865" s="136" t="str">
        <f ca="1">IF(Proc[[#This Row],[DaysAgeing]]&gt;5,"yep","on track")</f>
        <v>yep</v>
      </c>
      <c r="Q4865" s="2">
        <f ca="1">IF(Proc[[#This Row],[DateClosed]]="",ABS(NETWORKDAYS(Proc[[#This Row],[DateOpened]],TODAY()))-1,ABS(NETWORKDAYS(Proc[[#This Row],[DateOpened]],Proc[[#This Row],[DateClosed]]))-1)</f>
        <v>90</v>
      </c>
      <c r="R4865" s="136" t="s">
        <v>4125</v>
      </c>
      <c r="S4865" s="112"/>
      <c r="T4865" s="153">
        <v>4864</v>
      </c>
    </row>
    <row r="4866" spans="1:20" hidden="1">
      <c r="A4866" s="111" t="s">
        <v>4930</v>
      </c>
      <c r="B4866" s="153" t="str">
        <f>IFERROR(VLOOKUP(Proc[[#This Row],[App]],Table2[],3,0),"open")</f>
        <v>ok</v>
      </c>
      <c r="C4866" s="111" t="s">
        <v>369</v>
      </c>
      <c r="D4866" s="152" t="s">
        <v>9751</v>
      </c>
      <c r="E4866" s="152" t="s">
        <v>5046</v>
      </c>
      <c r="F4866" s="153" t="s">
        <v>5046</v>
      </c>
      <c r="G4866" s="111" t="s">
        <v>406</v>
      </c>
      <c r="H4866" s="112" t="str">
        <f>IF(Proc[[#This Row],[type]]="LFF (MDG-F)",MID(Proc[[#This Row],[Obj]],13,10),"")</f>
        <v>MY10DB3300</v>
      </c>
      <c r="I4866" s="152"/>
      <c r="J4866" s="112" t="b">
        <f>Proc[[#This Row],[Requested]]=Proc[[#This Row],[CurrentParent]]</f>
        <v>1</v>
      </c>
      <c r="K4866" s="153" t="str">
        <f>IF(Proc[[#This Row],[Author]]="Marcela Urrego",VLOOKUP(LEFT(Proc[[#This Row],[Requested]],1),Table3[#All],2,0),VLOOKUP(Proc[[#This Row],[Author]],Table4[],2,0))</f>
        <v>EL</v>
      </c>
      <c r="L4866" s="112" t="s">
        <v>4537</v>
      </c>
      <c r="M4866" s="135">
        <v>45989</v>
      </c>
      <c r="N4866" s="136"/>
      <c r="O4866" s="136"/>
      <c r="P4866" s="136" t="str">
        <f ca="1">IF(Proc[[#This Row],[DaysAgeing]]&gt;5,"yep","on track")</f>
        <v>yep</v>
      </c>
      <c r="Q4866" s="2">
        <f ca="1">IF(Proc[[#This Row],[DateClosed]]="",ABS(NETWORKDAYS(Proc[[#This Row],[DateOpened]],TODAY()))-1,ABS(NETWORKDAYS(Proc[[#This Row],[DateOpened]],Proc[[#This Row],[DateClosed]]))-1)</f>
        <v>90</v>
      </c>
      <c r="R4866" s="136" t="s">
        <v>4125</v>
      </c>
      <c r="S4866" s="112"/>
      <c r="T4866" s="153">
        <v>4865</v>
      </c>
    </row>
    <row r="4867" spans="1:20" hidden="1">
      <c r="A4867" s="111" t="s">
        <v>4930</v>
      </c>
      <c r="B4867" s="153" t="str">
        <f>IFERROR(VLOOKUP(Proc[[#This Row],[App]],Table2[],3,0),"open")</f>
        <v>ok</v>
      </c>
      <c r="C4867" s="111" t="s">
        <v>369</v>
      </c>
      <c r="D4867" s="152" t="s">
        <v>9752</v>
      </c>
      <c r="E4867" s="152" t="s">
        <v>5046</v>
      </c>
      <c r="F4867" s="153" t="s">
        <v>5046</v>
      </c>
      <c r="G4867" s="111" t="s">
        <v>406</v>
      </c>
      <c r="H4867" s="112" t="str">
        <f>IF(Proc[[#This Row],[type]]="LFF (MDG-F)",MID(Proc[[#This Row],[Obj]],13,10),"")</f>
        <v>SG10TM3000</v>
      </c>
      <c r="I4867" s="152"/>
      <c r="J4867" s="112" t="b">
        <f>Proc[[#This Row],[Requested]]=Proc[[#This Row],[CurrentParent]]</f>
        <v>1</v>
      </c>
      <c r="K4867" s="153" t="str">
        <f>IF(Proc[[#This Row],[Author]]="Marcela Urrego",VLOOKUP(LEFT(Proc[[#This Row],[Requested]],1),Table3[#All],2,0),VLOOKUP(Proc[[#This Row],[Author]],Table4[],2,0))</f>
        <v>EL</v>
      </c>
      <c r="L4867" s="112" t="s">
        <v>4537</v>
      </c>
      <c r="M4867" s="135">
        <v>45989</v>
      </c>
      <c r="N4867" s="136"/>
      <c r="O4867" s="136"/>
      <c r="P4867" s="136" t="str">
        <f ca="1">IF(Proc[[#This Row],[DaysAgeing]]&gt;5,"yep","on track")</f>
        <v>yep</v>
      </c>
      <c r="Q4867" s="2">
        <f ca="1">IF(Proc[[#This Row],[DateClosed]]="",ABS(NETWORKDAYS(Proc[[#This Row],[DateOpened]],TODAY()))-1,ABS(NETWORKDAYS(Proc[[#This Row],[DateOpened]],Proc[[#This Row],[DateClosed]]))-1)</f>
        <v>90</v>
      </c>
      <c r="R4867" s="136" t="s">
        <v>4125</v>
      </c>
      <c r="S4867" s="112"/>
      <c r="T4867" s="153">
        <v>4866</v>
      </c>
    </row>
    <row r="4868" spans="1:20" hidden="1">
      <c r="A4868" s="111" t="s">
        <v>4930</v>
      </c>
      <c r="B4868" s="153" t="str">
        <f>IFERROR(VLOOKUP(Proc[[#This Row],[App]],Table2[],3,0),"open")</f>
        <v>ok</v>
      </c>
      <c r="C4868" s="111" t="s">
        <v>369</v>
      </c>
      <c r="D4868" s="152" t="s">
        <v>9753</v>
      </c>
      <c r="E4868" s="152" t="s">
        <v>5046</v>
      </c>
      <c r="F4868" s="153" t="s">
        <v>5046</v>
      </c>
      <c r="G4868" s="111" t="s">
        <v>406</v>
      </c>
      <c r="H4868" s="112" t="str">
        <f>IF(Proc[[#This Row],[type]]="LFF (MDG-F)",MID(Proc[[#This Row],[Obj]],13,10),"")</f>
        <v>TW10DB3300</v>
      </c>
      <c r="I4868" s="152"/>
      <c r="J4868" s="112" t="b">
        <f>Proc[[#This Row],[Requested]]=Proc[[#This Row],[CurrentParent]]</f>
        <v>1</v>
      </c>
      <c r="K4868" s="153" t="str">
        <f>IF(Proc[[#This Row],[Author]]="Marcela Urrego",VLOOKUP(LEFT(Proc[[#This Row],[Requested]],1),Table3[#All],2,0),VLOOKUP(Proc[[#This Row],[Author]],Table4[],2,0))</f>
        <v>EL</v>
      </c>
      <c r="L4868" s="112" t="s">
        <v>4537</v>
      </c>
      <c r="M4868" s="135">
        <v>45989</v>
      </c>
      <c r="N4868" s="136"/>
      <c r="O4868" s="136"/>
      <c r="P4868" s="136" t="str">
        <f ca="1">IF(Proc[[#This Row],[DaysAgeing]]&gt;5,"yep","on track")</f>
        <v>yep</v>
      </c>
      <c r="Q4868" s="2">
        <f ca="1">IF(Proc[[#This Row],[DateClosed]]="",ABS(NETWORKDAYS(Proc[[#This Row],[DateOpened]],TODAY()))-1,ABS(NETWORKDAYS(Proc[[#This Row],[DateOpened]],Proc[[#This Row],[DateClosed]]))-1)</f>
        <v>90</v>
      </c>
      <c r="R4868" s="136" t="s">
        <v>4125</v>
      </c>
      <c r="S4868" s="112"/>
      <c r="T4868" s="153">
        <v>4867</v>
      </c>
    </row>
    <row r="4869" spans="1:20" hidden="1">
      <c r="A4869" s="111" t="s">
        <v>4930</v>
      </c>
      <c r="B4869" s="112" t="str">
        <f>IFERROR(VLOOKUP(Proc[[#This Row],[App]],Table2[],3,0),"open")</f>
        <v>ok</v>
      </c>
      <c r="C4869" s="111" t="s">
        <v>369</v>
      </c>
      <c r="D4869" s="152" t="s">
        <v>9754</v>
      </c>
      <c r="E4869" s="152" t="s">
        <v>5047</v>
      </c>
      <c r="F4869" s="112" t="s">
        <v>5047</v>
      </c>
      <c r="G4869" s="111" t="s">
        <v>406</v>
      </c>
      <c r="H4869" s="112" t="str">
        <f>IF(Proc[[#This Row],[type]]="LFF (MDG-F)",MID(Proc[[#This Row],[Obj]],13,10),"")</f>
        <v>TW10DB3301</v>
      </c>
      <c r="I4869" s="152"/>
      <c r="J4869" s="112" t="b">
        <f>Proc[[#This Row],[Requested]]=Proc[[#This Row],[CurrentParent]]</f>
        <v>1</v>
      </c>
      <c r="K4869" s="112" t="str">
        <f>IF(Proc[[#This Row],[Author]]="Marcela Urrego",VLOOKUP(LEFT(Proc[[#This Row],[Requested]],1),Table3[#All],2,0),VLOOKUP(Proc[[#This Row],[Author]],Table4[],2,0))</f>
        <v>EL</v>
      </c>
      <c r="L4869" s="112" t="s">
        <v>4537</v>
      </c>
      <c r="M4869" s="135">
        <v>45989</v>
      </c>
      <c r="N4869" s="136"/>
      <c r="O4869" s="136"/>
      <c r="P4869" s="136" t="str">
        <f ca="1">IF(Proc[[#This Row],[DaysAgeing]]&gt;5,"yep","on track")</f>
        <v>yep</v>
      </c>
      <c r="Q4869" s="2">
        <f ca="1">IF(Proc[[#This Row],[DateClosed]]="",ABS(NETWORKDAYS(Proc[[#This Row],[DateOpened]],TODAY()))-1,ABS(NETWORKDAYS(Proc[[#This Row],[DateOpened]],Proc[[#This Row],[DateClosed]]))-1)</f>
        <v>90</v>
      </c>
      <c r="R4869" s="136" t="s">
        <v>4125</v>
      </c>
      <c r="S4869" s="112"/>
      <c r="T4869" s="153">
        <v>4868</v>
      </c>
    </row>
    <row r="4870" spans="1:20" hidden="1">
      <c r="A4870" s="111" t="s">
        <v>4930</v>
      </c>
      <c r="B4870" s="112" t="str">
        <f>IFERROR(VLOOKUP(Proc[[#This Row],[App]],Table2[],3,0),"open")</f>
        <v>ok</v>
      </c>
      <c r="C4870" s="111" t="s">
        <v>369</v>
      </c>
      <c r="D4870" s="152" t="s">
        <v>9755</v>
      </c>
      <c r="E4870" s="152" t="s">
        <v>5047</v>
      </c>
      <c r="F4870" s="112" t="s">
        <v>5047</v>
      </c>
      <c r="G4870" s="111" t="s">
        <v>406</v>
      </c>
      <c r="H4870" s="112" t="str">
        <f>IF(Proc[[#This Row],[type]]="LFF (MDG-F)",MID(Proc[[#This Row],[Obj]],13,10),"")</f>
        <v>TW10DB3305</v>
      </c>
      <c r="I4870" s="152"/>
      <c r="J4870" s="112" t="b">
        <f>Proc[[#This Row],[Requested]]=Proc[[#This Row],[CurrentParent]]</f>
        <v>1</v>
      </c>
      <c r="K4870" s="112" t="str">
        <f>IF(Proc[[#This Row],[Author]]="Marcela Urrego",VLOOKUP(LEFT(Proc[[#This Row],[Requested]],1),Table3[#All],2,0),VLOOKUP(Proc[[#This Row],[Author]],Table4[],2,0))</f>
        <v>EL</v>
      </c>
      <c r="L4870" s="112" t="s">
        <v>4537</v>
      </c>
      <c r="M4870" s="135">
        <v>45989</v>
      </c>
      <c r="N4870" s="136"/>
      <c r="O4870" s="136"/>
      <c r="P4870" s="136" t="str">
        <f ca="1">IF(Proc[[#This Row],[DaysAgeing]]&gt;5,"yep","on track")</f>
        <v>yep</v>
      </c>
      <c r="Q4870" s="2">
        <f ca="1">IF(Proc[[#This Row],[DateClosed]]="",ABS(NETWORKDAYS(Proc[[#This Row],[DateOpened]],TODAY()))-1,ABS(NETWORKDAYS(Proc[[#This Row],[DateOpened]],Proc[[#This Row],[DateClosed]]))-1)</f>
        <v>90</v>
      </c>
      <c r="R4870" s="136" t="s">
        <v>4125</v>
      </c>
      <c r="S4870" s="112"/>
      <c r="T4870" s="153">
        <v>4869</v>
      </c>
    </row>
    <row r="4871" spans="1:20" hidden="1">
      <c r="A4871" s="111" t="s">
        <v>4930</v>
      </c>
      <c r="B4871" s="153" t="str">
        <f>IFERROR(VLOOKUP(Proc[[#This Row],[App]],Table2[],3,0),"open")</f>
        <v>ok</v>
      </c>
      <c r="C4871" s="111" t="s">
        <v>369</v>
      </c>
      <c r="D4871" s="152" t="s">
        <v>4939</v>
      </c>
      <c r="E4871" s="152" t="s">
        <v>5047</v>
      </c>
      <c r="F4871" s="153" t="s">
        <v>5047</v>
      </c>
      <c r="G4871" s="111" t="s">
        <v>406</v>
      </c>
      <c r="H4871" s="112" t="str">
        <f>IF(Proc[[#This Row],[type]]="LFF (MDG-F)",MID(Proc[[#This Row],[Obj]],13,10),"")</f>
        <v>MY10TM4000</v>
      </c>
      <c r="I4871" s="152"/>
      <c r="J4871" s="112" t="b">
        <f>Proc[[#This Row],[Requested]]=Proc[[#This Row],[CurrentParent]]</f>
        <v>1</v>
      </c>
      <c r="K4871" s="153" t="str">
        <f>IF(Proc[[#This Row],[Author]]="Marcela Urrego",VLOOKUP(LEFT(Proc[[#This Row],[Requested]],1),Table3[#All],2,0),VLOOKUP(Proc[[#This Row],[Author]],Table4[],2,0))</f>
        <v>EL</v>
      </c>
      <c r="L4871" s="112" t="s">
        <v>4537</v>
      </c>
      <c r="M4871" s="135">
        <v>45989</v>
      </c>
      <c r="N4871" s="136"/>
      <c r="O4871" s="136"/>
      <c r="P4871" s="136" t="str">
        <f ca="1">IF(Proc[[#This Row],[DaysAgeing]]&gt;5,"yep","on track")</f>
        <v>yep</v>
      </c>
      <c r="Q4871" s="2">
        <f ca="1">IF(Proc[[#This Row],[DateClosed]]="",ABS(NETWORKDAYS(Proc[[#This Row],[DateOpened]],TODAY()))-1,ABS(NETWORKDAYS(Proc[[#This Row],[DateOpened]],Proc[[#This Row],[DateClosed]]))-1)</f>
        <v>90</v>
      </c>
      <c r="R4871" s="136" t="s">
        <v>4125</v>
      </c>
      <c r="S4871" s="112"/>
      <c r="T4871" s="153">
        <v>4870</v>
      </c>
    </row>
    <row r="4872" spans="1:20" hidden="1">
      <c r="A4872" s="111" t="s">
        <v>4930</v>
      </c>
      <c r="B4872" s="112" t="str">
        <f>IFERROR(VLOOKUP(Proc[[#This Row],[App]],Table2[],3,0),"open")</f>
        <v>ok</v>
      </c>
      <c r="C4872" s="111" t="s">
        <v>369</v>
      </c>
      <c r="D4872" s="152" t="s">
        <v>4940</v>
      </c>
      <c r="E4872" s="152" t="s">
        <v>5047</v>
      </c>
      <c r="F4872" s="112" t="s">
        <v>5047</v>
      </c>
      <c r="G4872" s="111" t="s">
        <v>406</v>
      </c>
      <c r="H4872" s="112" t="str">
        <f>IF(Proc[[#This Row],[type]]="LFF (MDG-F)",MID(Proc[[#This Row],[Obj]],13,10),"")</f>
        <v>SG10TM4000</v>
      </c>
      <c r="I4872" s="152"/>
      <c r="J4872" s="112" t="b">
        <f>Proc[[#This Row],[Requested]]=Proc[[#This Row],[CurrentParent]]</f>
        <v>1</v>
      </c>
      <c r="K4872" s="112" t="str">
        <f>IF(Proc[[#This Row],[Author]]="Marcela Urrego",VLOOKUP(LEFT(Proc[[#This Row],[Requested]],1),Table3[#All],2,0),VLOOKUP(Proc[[#This Row],[Author]],Table4[],2,0))</f>
        <v>EL</v>
      </c>
      <c r="L4872" s="112" t="s">
        <v>4537</v>
      </c>
      <c r="M4872" s="135">
        <v>45989</v>
      </c>
      <c r="N4872" s="136"/>
      <c r="O4872" s="136"/>
      <c r="P4872" s="136" t="str">
        <f ca="1">IF(Proc[[#This Row],[DaysAgeing]]&gt;5,"yep","on track")</f>
        <v>yep</v>
      </c>
      <c r="Q4872" s="2">
        <f ca="1">IF(Proc[[#This Row],[DateClosed]]="",ABS(NETWORKDAYS(Proc[[#This Row],[DateOpened]],TODAY()))-1,ABS(NETWORKDAYS(Proc[[#This Row],[DateOpened]],Proc[[#This Row],[DateClosed]]))-1)</f>
        <v>90</v>
      </c>
      <c r="R4872" s="136" t="s">
        <v>4125</v>
      </c>
      <c r="S4872" s="112"/>
      <c r="T4872" s="153">
        <v>4871</v>
      </c>
    </row>
    <row r="4873" spans="1:20" hidden="1">
      <c r="A4873" s="111" t="s">
        <v>4930</v>
      </c>
      <c r="B4873" s="112" t="str">
        <f>IFERROR(VLOOKUP(Proc[[#This Row],[App]],Table2[],3,0),"open")</f>
        <v>ok</v>
      </c>
      <c r="C4873" s="111" t="s">
        <v>369</v>
      </c>
      <c r="D4873" s="152" t="s">
        <v>4941</v>
      </c>
      <c r="E4873" s="152" t="s">
        <v>5047</v>
      </c>
      <c r="F4873" s="112" t="s">
        <v>5047</v>
      </c>
      <c r="G4873" s="111" t="s">
        <v>406</v>
      </c>
      <c r="H4873" s="112" t="str">
        <f>IF(Proc[[#This Row],[type]]="LFF (MDG-F)",MID(Proc[[#This Row],[Obj]],13,10),"")</f>
        <v>TW10TM4001</v>
      </c>
      <c r="I4873" s="152"/>
      <c r="J4873" s="112" t="b">
        <f>Proc[[#This Row],[Requested]]=Proc[[#This Row],[CurrentParent]]</f>
        <v>1</v>
      </c>
      <c r="K4873" s="112" t="str">
        <f>IF(Proc[[#This Row],[Author]]="Marcela Urrego",VLOOKUP(LEFT(Proc[[#This Row],[Requested]],1),Table3[#All],2,0),VLOOKUP(Proc[[#This Row],[Author]],Table4[],2,0))</f>
        <v>EL</v>
      </c>
      <c r="L4873" s="112" t="s">
        <v>4537</v>
      </c>
      <c r="M4873" s="135">
        <v>45989</v>
      </c>
      <c r="N4873" s="136"/>
      <c r="O4873" s="136"/>
      <c r="P4873" s="136" t="str">
        <f ca="1">IF(Proc[[#This Row],[DaysAgeing]]&gt;5,"yep","on track")</f>
        <v>yep</v>
      </c>
      <c r="Q4873" s="2">
        <f ca="1">IF(Proc[[#This Row],[DateClosed]]="",ABS(NETWORKDAYS(Proc[[#This Row],[DateOpened]],TODAY()))-1,ABS(NETWORKDAYS(Proc[[#This Row],[DateOpened]],Proc[[#This Row],[DateClosed]]))-1)</f>
        <v>90</v>
      </c>
      <c r="R4873" s="136" t="s">
        <v>4125</v>
      </c>
      <c r="S4873" s="112"/>
      <c r="T4873" s="153">
        <v>4872</v>
      </c>
    </row>
    <row r="4874" spans="1:20" hidden="1">
      <c r="A4874" s="111" t="s">
        <v>4930</v>
      </c>
      <c r="B4874" s="112" t="str">
        <f>IFERROR(VLOOKUP(Proc[[#This Row],[App]],Table2[],3,0),"open")</f>
        <v>ok</v>
      </c>
      <c r="C4874" s="111" t="s">
        <v>369</v>
      </c>
      <c r="D4874" s="152" t="s">
        <v>4942</v>
      </c>
      <c r="E4874" s="152" t="s">
        <v>5047</v>
      </c>
      <c r="F4874" s="112" t="s">
        <v>5047</v>
      </c>
      <c r="G4874" s="111" t="s">
        <v>406</v>
      </c>
      <c r="H4874" s="112" t="str">
        <f>IF(Proc[[#This Row],[type]]="LFF (MDG-F)",MID(Proc[[#This Row],[Obj]],13,10),"")</f>
        <v>TW10TM4002</v>
      </c>
      <c r="I4874" s="152"/>
      <c r="J4874" s="112" t="b">
        <f>Proc[[#This Row],[Requested]]=Proc[[#This Row],[CurrentParent]]</f>
        <v>1</v>
      </c>
      <c r="K4874" s="112" t="str">
        <f>IF(Proc[[#This Row],[Author]]="Marcela Urrego",VLOOKUP(LEFT(Proc[[#This Row],[Requested]],1),Table3[#All],2,0),VLOOKUP(Proc[[#This Row],[Author]],Table4[],2,0))</f>
        <v>EL</v>
      </c>
      <c r="L4874" s="112" t="s">
        <v>4537</v>
      </c>
      <c r="M4874" s="135">
        <v>45989</v>
      </c>
      <c r="N4874" s="136"/>
      <c r="O4874" s="136"/>
      <c r="P4874" s="136" t="str">
        <f ca="1">IF(Proc[[#This Row],[DaysAgeing]]&gt;5,"yep","on track")</f>
        <v>yep</v>
      </c>
      <c r="Q4874" s="2">
        <f ca="1">IF(Proc[[#This Row],[DateClosed]]="",ABS(NETWORKDAYS(Proc[[#This Row],[DateOpened]],TODAY()))-1,ABS(NETWORKDAYS(Proc[[#This Row],[DateOpened]],Proc[[#This Row],[DateClosed]]))-1)</f>
        <v>90</v>
      </c>
      <c r="R4874" s="136" t="s">
        <v>4125</v>
      </c>
      <c r="S4874" s="112"/>
      <c r="T4874" s="153">
        <v>4873</v>
      </c>
    </row>
    <row r="4875" spans="1:20" hidden="1">
      <c r="A4875" s="111" t="s">
        <v>4930</v>
      </c>
      <c r="B4875" s="112" t="str">
        <f>IFERROR(VLOOKUP(Proc[[#This Row],[App]],Table2[],3,0),"open")</f>
        <v>ok</v>
      </c>
      <c r="C4875" s="111" t="s">
        <v>369</v>
      </c>
      <c r="D4875" s="152" t="s">
        <v>4943</v>
      </c>
      <c r="E4875" s="152" t="s">
        <v>5047</v>
      </c>
      <c r="F4875" s="112" t="s">
        <v>5047</v>
      </c>
      <c r="G4875" s="111" t="s">
        <v>406</v>
      </c>
      <c r="H4875" s="112" t="str">
        <f>IF(Proc[[#This Row],[type]]="LFF (MDG-F)",MID(Proc[[#This Row],[Obj]],13,10),"")</f>
        <v>TW91TM4000</v>
      </c>
      <c r="I4875" s="152"/>
      <c r="J4875" s="112" t="b">
        <f>Proc[[#This Row],[Requested]]=Proc[[#This Row],[CurrentParent]]</f>
        <v>1</v>
      </c>
      <c r="K4875" s="112" t="str">
        <f>IF(Proc[[#This Row],[Author]]="Marcela Urrego",VLOOKUP(LEFT(Proc[[#This Row],[Requested]],1),Table3[#All],2,0),VLOOKUP(Proc[[#This Row],[Author]],Table4[],2,0))</f>
        <v>EL</v>
      </c>
      <c r="L4875" s="112" t="s">
        <v>4537</v>
      </c>
      <c r="M4875" s="135">
        <v>45989</v>
      </c>
      <c r="N4875" s="136"/>
      <c r="O4875" s="136"/>
      <c r="P4875" s="136" t="str">
        <f ca="1">IF(Proc[[#This Row],[DaysAgeing]]&gt;5,"yep","on track")</f>
        <v>yep</v>
      </c>
      <c r="Q4875" s="2">
        <f ca="1">IF(Proc[[#This Row],[DateClosed]]="",ABS(NETWORKDAYS(Proc[[#This Row],[DateOpened]],TODAY()))-1,ABS(NETWORKDAYS(Proc[[#This Row],[DateOpened]],Proc[[#This Row],[DateClosed]]))-1)</f>
        <v>90</v>
      </c>
      <c r="R4875" s="136" t="s">
        <v>4125</v>
      </c>
      <c r="S4875" s="112"/>
      <c r="T4875" s="153">
        <v>4874</v>
      </c>
    </row>
    <row r="4876" spans="1:20" hidden="1">
      <c r="A4876" s="111" t="s">
        <v>4930</v>
      </c>
      <c r="B4876" s="112" t="str">
        <f>IFERROR(VLOOKUP(Proc[[#This Row],[App]],Table2[],3,0),"open")</f>
        <v>ok</v>
      </c>
      <c r="C4876" s="111" t="s">
        <v>369</v>
      </c>
      <c r="D4876" s="152" t="s">
        <v>4944</v>
      </c>
      <c r="E4876" s="152" t="s">
        <v>5047</v>
      </c>
      <c r="F4876" s="112" t="s">
        <v>5047</v>
      </c>
      <c r="G4876" s="111" t="s">
        <v>406</v>
      </c>
      <c r="H4876" s="112" t="str">
        <f>IF(Proc[[#This Row],[type]]="LFF (MDG-F)",MID(Proc[[#This Row],[Obj]],13,10),"")</f>
        <v>TW91TM4001</v>
      </c>
      <c r="I4876" s="152"/>
      <c r="J4876" s="112" t="b">
        <f>Proc[[#This Row],[Requested]]=Proc[[#This Row],[CurrentParent]]</f>
        <v>1</v>
      </c>
      <c r="K4876" s="112" t="str">
        <f>IF(Proc[[#This Row],[Author]]="Marcela Urrego",VLOOKUP(LEFT(Proc[[#This Row],[Requested]],1),Table3[#All],2,0),VLOOKUP(Proc[[#This Row],[Author]],Table4[],2,0))</f>
        <v>EL</v>
      </c>
      <c r="L4876" s="112" t="s">
        <v>4537</v>
      </c>
      <c r="M4876" s="135">
        <v>45989</v>
      </c>
      <c r="N4876" s="136"/>
      <c r="O4876" s="136"/>
      <c r="P4876" s="136" t="str">
        <f ca="1">IF(Proc[[#This Row],[DaysAgeing]]&gt;5,"yep","on track")</f>
        <v>yep</v>
      </c>
      <c r="Q4876" s="2">
        <f ca="1">IF(Proc[[#This Row],[DateClosed]]="",ABS(NETWORKDAYS(Proc[[#This Row],[DateOpened]],TODAY()))-1,ABS(NETWORKDAYS(Proc[[#This Row],[DateOpened]],Proc[[#This Row],[DateClosed]]))-1)</f>
        <v>90</v>
      </c>
      <c r="R4876" s="136" t="s">
        <v>4125</v>
      </c>
      <c r="S4876" s="112"/>
      <c r="T4876" s="153">
        <v>4875</v>
      </c>
    </row>
    <row r="4877" spans="1:20" hidden="1">
      <c r="A4877" s="111" t="s">
        <v>4930</v>
      </c>
      <c r="B4877" s="112" t="str">
        <f>IFERROR(VLOOKUP(Proc[[#This Row],[App]],Table2[],3,0),"open")</f>
        <v>ok</v>
      </c>
      <c r="C4877" s="111" t="s">
        <v>369</v>
      </c>
      <c r="D4877" s="152" t="s">
        <v>4945</v>
      </c>
      <c r="E4877" s="152" t="s">
        <v>5047</v>
      </c>
      <c r="F4877" s="112" t="s">
        <v>5047</v>
      </c>
      <c r="G4877" s="111" t="s">
        <v>406</v>
      </c>
      <c r="H4877" s="112" t="str">
        <f>IF(Proc[[#This Row],[type]]="LFF (MDG-F)",MID(Proc[[#This Row],[Obj]],13,10),"")</f>
        <v>TW91TM4002</v>
      </c>
      <c r="I4877" s="152"/>
      <c r="J4877" s="112" t="b">
        <f>Proc[[#This Row],[Requested]]=Proc[[#This Row],[CurrentParent]]</f>
        <v>1</v>
      </c>
      <c r="K4877" s="112" t="str">
        <f>IF(Proc[[#This Row],[Author]]="Marcela Urrego",VLOOKUP(LEFT(Proc[[#This Row],[Requested]],1),Table3[#All],2,0),VLOOKUP(Proc[[#This Row],[Author]],Table4[],2,0))</f>
        <v>EL</v>
      </c>
      <c r="L4877" s="112" t="s">
        <v>4537</v>
      </c>
      <c r="M4877" s="135">
        <v>45989</v>
      </c>
      <c r="N4877" s="136"/>
      <c r="O4877" s="136"/>
      <c r="P4877" s="136" t="str">
        <f ca="1">IF(Proc[[#This Row],[DaysAgeing]]&gt;5,"yep","on track")</f>
        <v>yep</v>
      </c>
      <c r="Q4877" s="2">
        <f ca="1">IF(Proc[[#This Row],[DateClosed]]="",ABS(NETWORKDAYS(Proc[[#This Row],[DateOpened]],TODAY()))-1,ABS(NETWORKDAYS(Proc[[#This Row],[DateOpened]],Proc[[#This Row],[DateClosed]]))-1)</f>
        <v>90</v>
      </c>
      <c r="R4877" s="140" t="s">
        <v>4125</v>
      </c>
      <c r="S4877" s="153"/>
      <c r="T4877" s="153">
        <v>4876</v>
      </c>
    </row>
    <row r="4878" spans="1:20" hidden="1">
      <c r="A4878" s="111" t="s">
        <v>4930</v>
      </c>
      <c r="B4878" s="153" t="str">
        <f>IFERROR(VLOOKUP(Proc[[#This Row],[App]],Table2[],3,0),"open")</f>
        <v>ok</v>
      </c>
      <c r="C4878" s="111" t="s">
        <v>369</v>
      </c>
      <c r="D4878" s="152" t="s">
        <v>4946</v>
      </c>
      <c r="E4878" s="152" t="s">
        <v>5045</v>
      </c>
      <c r="F4878" s="153" t="s">
        <v>5045</v>
      </c>
      <c r="G4878" s="111" t="s">
        <v>406</v>
      </c>
      <c r="H4878" s="112" t="str">
        <f>IF(Proc[[#This Row],[type]]="LFF (MDG-F)",MID(Proc[[#This Row],[Obj]],13,10),"")</f>
        <v>SG10TM2000</v>
      </c>
      <c r="I4878" s="152"/>
      <c r="J4878" s="112" t="b">
        <f>Proc[[#This Row],[Requested]]=Proc[[#This Row],[CurrentParent]]</f>
        <v>1</v>
      </c>
      <c r="K4878" s="153" t="str">
        <f>IF(Proc[[#This Row],[Author]]="Marcela Urrego",VLOOKUP(LEFT(Proc[[#This Row],[Requested]],1),Table3[#All],2,0),VLOOKUP(Proc[[#This Row],[Author]],Table4[],2,0))</f>
        <v>EL</v>
      </c>
      <c r="L4878" s="112" t="s">
        <v>4537</v>
      </c>
      <c r="M4878" s="135">
        <v>45989</v>
      </c>
      <c r="N4878" s="136"/>
      <c r="O4878" s="136"/>
      <c r="P4878" s="136" t="str">
        <f ca="1">IF(Proc[[#This Row],[DaysAgeing]]&gt;5,"yep","on track")</f>
        <v>yep</v>
      </c>
      <c r="Q4878" s="2">
        <f ca="1">IF(Proc[[#This Row],[DateClosed]]="",ABS(NETWORKDAYS(Proc[[#This Row],[DateOpened]],TODAY()))-1,ABS(NETWORKDAYS(Proc[[#This Row],[DateOpened]],Proc[[#This Row],[DateClosed]]))-1)</f>
        <v>90</v>
      </c>
      <c r="R4878" s="136" t="s">
        <v>4125</v>
      </c>
      <c r="S4878" s="112"/>
      <c r="T4878" s="153">
        <v>4877</v>
      </c>
    </row>
    <row r="4879" spans="1:20" hidden="1">
      <c r="A4879" s="111" t="s">
        <v>4930</v>
      </c>
      <c r="B4879" s="112" t="str">
        <f>IFERROR(VLOOKUP(Proc[[#This Row],[App]],Table2[],3,0),"open")</f>
        <v>ok</v>
      </c>
      <c r="C4879" s="111" t="s">
        <v>369</v>
      </c>
      <c r="D4879" s="152" t="s">
        <v>9756</v>
      </c>
      <c r="E4879" s="152" t="s">
        <v>5048</v>
      </c>
      <c r="F4879" s="112" t="s">
        <v>5048</v>
      </c>
      <c r="G4879" s="111" t="s">
        <v>406</v>
      </c>
      <c r="H4879" s="112" t="str">
        <f>IF(Proc[[#This Row],[type]]="LFF (MDG-F)",MID(Proc[[#This Row],[Obj]],13,10),"")</f>
        <v>JP02C0M111</v>
      </c>
      <c r="I4879" s="152"/>
      <c r="J4879" s="112" t="b">
        <f>Proc[[#This Row],[Requested]]=Proc[[#This Row],[CurrentParent]]</f>
        <v>1</v>
      </c>
      <c r="K4879" s="112" t="str">
        <f>IF(Proc[[#This Row],[Author]]="Marcela Urrego",VLOOKUP(LEFT(Proc[[#This Row],[Requested]],1),Table3[#All],2,0),VLOOKUP(Proc[[#This Row],[Author]],Table4[],2,0))</f>
        <v>EL</v>
      </c>
      <c r="L4879" s="112" t="s">
        <v>4537</v>
      </c>
      <c r="M4879" s="135">
        <v>45989</v>
      </c>
      <c r="N4879" s="136"/>
      <c r="O4879" s="136"/>
      <c r="P4879" s="136" t="str">
        <f ca="1">IF(Proc[[#This Row],[DaysAgeing]]&gt;5,"yep","on track")</f>
        <v>yep</v>
      </c>
      <c r="Q4879" s="2">
        <f ca="1">IF(Proc[[#This Row],[DateClosed]]="",ABS(NETWORKDAYS(Proc[[#This Row],[DateOpened]],TODAY()))-1,ABS(NETWORKDAYS(Proc[[#This Row],[DateOpened]],Proc[[#This Row],[DateClosed]]))-1)</f>
        <v>90</v>
      </c>
      <c r="R4879" s="140" t="s">
        <v>4125</v>
      </c>
      <c r="S4879" s="153"/>
      <c r="T4879" s="153">
        <v>4878</v>
      </c>
    </row>
    <row r="4880" spans="1:20" hidden="1">
      <c r="A4880" s="111" t="s">
        <v>4930</v>
      </c>
      <c r="B4880" s="112" t="str">
        <f>IFERROR(VLOOKUP(Proc[[#This Row],[App]],Table2[],3,0),"open")</f>
        <v>ok</v>
      </c>
      <c r="C4880" s="111" t="s">
        <v>369</v>
      </c>
      <c r="D4880" s="152" t="s">
        <v>9757</v>
      </c>
      <c r="E4880" s="152" t="s">
        <v>5048</v>
      </c>
      <c r="F4880" s="112" t="s">
        <v>5048</v>
      </c>
      <c r="G4880" s="111" t="s">
        <v>406</v>
      </c>
      <c r="H4880" s="112" t="str">
        <f>IF(Proc[[#This Row],[type]]="LFF (MDG-F)",MID(Proc[[#This Row],[Obj]],13,10),"")</f>
        <v>KR03OF0303</v>
      </c>
      <c r="I4880" s="152"/>
      <c r="J4880" s="112" t="b">
        <f>Proc[[#This Row],[Requested]]=Proc[[#This Row],[CurrentParent]]</f>
        <v>1</v>
      </c>
      <c r="K4880" s="112" t="str">
        <f>IF(Proc[[#This Row],[Author]]="Marcela Urrego",VLOOKUP(LEFT(Proc[[#This Row],[Requested]],1),Table3[#All],2,0),VLOOKUP(Proc[[#This Row],[Author]],Table4[],2,0))</f>
        <v>EL</v>
      </c>
      <c r="L4880" s="112" t="s">
        <v>4537</v>
      </c>
      <c r="M4880" s="135">
        <v>45989</v>
      </c>
      <c r="N4880" s="136"/>
      <c r="O4880" s="136"/>
      <c r="P4880" s="136" t="str">
        <f ca="1">IF(Proc[[#This Row],[DaysAgeing]]&gt;5,"yep","on track")</f>
        <v>yep</v>
      </c>
      <c r="Q4880" s="2">
        <f ca="1">IF(Proc[[#This Row],[DateClosed]]="",ABS(NETWORKDAYS(Proc[[#This Row],[DateOpened]],TODAY()))-1,ABS(NETWORKDAYS(Proc[[#This Row],[DateOpened]],Proc[[#This Row],[DateClosed]]))-1)</f>
        <v>90</v>
      </c>
      <c r="R4880" s="136" t="s">
        <v>4125</v>
      </c>
      <c r="S4880" s="112"/>
      <c r="T4880" s="153">
        <v>4879</v>
      </c>
    </row>
    <row r="4881" spans="1:20" hidden="1">
      <c r="A4881" s="111" t="s">
        <v>4930</v>
      </c>
      <c r="B4881" s="112" t="str">
        <f>IFERROR(VLOOKUP(Proc[[#This Row],[App]],Table2[],3,0),"open")</f>
        <v>ok</v>
      </c>
      <c r="C4881" s="111" t="s">
        <v>369</v>
      </c>
      <c r="D4881" s="152" t="s">
        <v>9758</v>
      </c>
      <c r="E4881" s="152" t="s">
        <v>5048</v>
      </c>
      <c r="F4881" s="112" t="s">
        <v>5048</v>
      </c>
      <c r="G4881" s="111" t="s">
        <v>406</v>
      </c>
      <c r="H4881" s="112" t="str">
        <f>IF(Proc[[#This Row],[type]]="LFF (MDG-F)",MID(Proc[[#This Row],[Obj]],13,10),"")</f>
        <v>KR07DB3310</v>
      </c>
      <c r="I4881" s="152"/>
      <c r="J4881" s="112" t="b">
        <f>Proc[[#This Row],[Requested]]=Proc[[#This Row],[CurrentParent]]</f>
        <v>1</v>
      </c>
      <c r="K4881" s="112" t="str">
        <f>IF(Proc[[#This Row],[Author]]="Marcela Urrego",VLOOKUP(LEFT(Proc[[#This Row],[Requested]],1),Table3[#All],2,0),VLOOKUP(Proc[[#This Row],[Author]],Table4[],2,0))</f>
        <v>EL</v>
      </c>
      <c r="L4881" s="112" t="s">
        <v>4537</v>
      </c>
      <c r="M4881" s="135">
        <v>45989</v>
      </c>
      <c r="N4881" s="136"/>
      <c r="O4881" s="136"/>
      <c r="P4881" s="136" t="str">
        <f ca="1">IF(Proc[[#This Row],[DaysAgeing]]&gt;5,"yep","on track")</f>
        <v>yep</v>
      </c>
      <c r="Q4881" s="2">
        <f ca="1">IF(Proc[[#This Row],[DateClosed]]="",ABS(NETWORKDAYS(Proc[[#This Row],[DateOpened]],TODAY()))-1,ABS(NETWORKDAYS(Proc[[#This Row],[DateOpened]],Proc[[#This Row],[DateClosed]]))-1)</f>
        <v>90</v>
      </c>
      <c r="R4881" s="136" t="s">
        <v>4125</v>
      </c>
      <c r="S4881" s="112"/>
      <c r="T4881" s="153">
        <v>4880</v>
      </c>
    </row>
    <row r="4882" spans="1:20" hidden="1">
      <c r="A4882" s="111" t="s">
        <v>4930</v>
      </c>
      <c r="B4882" s="153" t="str">
        <f>IFERROR(VLOOKUP(Proc[[#This Row],[App]],Table2[],3,0),"open")</f>
        <v>ok</v>
      </c>
      <c r="C4882" s="111" t="s">
        <v>369</v>
      </c>
      <c r="D4882" s="152" t="s">
        <v>9759</v>
      </c>
      <c r="E4882" s="152" t="s">
        <v>5049</v>
      </c>
      <c r="F4882" s="112" t="s">
        <v>5049</v>
      </c>
      <c r="G4882" s="111" t="s">
        <v>406</v>
      </c>
      <c r="H4882" s="112" t="str">
        <f>IF(Proc[[#This Row],[type]]="LFF (MDG-F)",MID(Proc[[#This Row],[Obj]],13,10),"")</f>
        <v>JP02TQAZ01</v>
      </c>
      <c r="I4882" s="152"/>
      <c r="J4882" s="112" t="b">
        <f>Proc[[#This Row],[Requested]]=Proc[[#This Row],[CurrentParent]]</f>
        <v>1</v>
      </c>
      <c r="K4882" s="153" t="str">
        <f>IF(Proc[[#This Row],[Author]]="Marcela Urrego",VLOOKUP(LEFT(Proc[[#This Row],[Requested]],1),Table3[#All],2,0),VLOOKUP(Proc[[#This Row],[Author]],Table4[],2,0))</f>
        <v>EL</v>
      </c>
      <c r="L4882" s="112" t="s">
        <v>4537</v>
      </c>
      <c r="M4882" s="135">
        <v>45989</v>
      </c>
      <c r="N4882" s="136"/>
      <c r="O4882" s="136"/>
      <c r="P4882" s="136" t="str">
        <f ca="1">IF(Proc[[#This Row],[DaysAgeing]]&gt;5,"yep","on track")</f>
        <v>yep</v>
      </c>
      <c r="Q4882" s="2">
        <f ca="1">IF(Proc[[#This Row],[DateClosed]]="",ABS(NETWORKDAYS(Proc[[#This Row],[DateOpened]],TODAY()))-1,ABS(NETWORKDAYS(Proc[[#This Row],[DateOpened]],Proc[[#This Row],[DateClosed]]))-1)</f>
        <v>90</v>
      </c>
      <c r="R4882" s="136" t="s">
        <v>4125</v>
      </c>
      <c r="S4882" s="112"/>
      <c r="T4882" s="153">
        <v>4881</v>
      </c>
    </row>
    <row r="4883" spans="1:20" hidden="1">
      <c r="A4883" s="111" t="s">
        <v>4930</v>
      </c>
      <c r="B4883" s="112" t="str">
        <f>IFERROR(VLOOKUP(Proc[[#This Row],[App]],Table2[],3,0),"open")</f>
        <v>ok</v>
      </c>
      <c r="C4883" s="111" t="s">
        <v>369</v>
      </c>
      <c r="D4883" s="152" t="s">
        <v>9760</v>
      </c>
      <c r="E4883" s="152" t="s">
        <v>5049</v>
      </c>
      <c r="F4883" s="112" t="s">
        <v>5049</v>
      </c>
      <c r="G4883" s="111" t="s">
        <v>406</v>
      </c>
      <c r="H4883" s="112" t="str">
        <f>IF(Proc[[#This Row],[type]]="LFF (MDG-F)",MID(Proc[[#This Row],[Obj]],13,10),"")</f>
        <v>JP02TQSZ01</v>
      </c>
      <c r="I4883" s="152"/>
      <c r="J4883" s="112" t="b">
        <f>Proc[[#This Row],[Requested]]=Proc[[#This Row],[CurrentParent]]</f>
        <v>1</v>
      </c>
      <c r="K4883" s="112" t="str">
        <f>IF(Proc[[#This Row],[Author]]="Marcela Urrego",VLOOKUP(LEFT(Proc[[#This Row],[Requested]],1),Table3[#All],2,0),VLOOKUP(Proc[[#This Row],[Author]],Table4[],2,0))</f>
        <v>EL</v>
      </c>
      <c r="L4883" s="112" t="s">
        <v>4537</v>
      </c>
      <c r="M4883" s="135">
        <v>45989</v>
      </c>
      <c r="N4883" s="136"/>
      <c r="O4883" s="136"/>
      <c r="P4883" s="136" t="str">
        <f ca="1">IF(Proc[[#This Row],[DaysAgeing]]&gt;5,"yep","on track")</f>
        <v>yep</v>
      </c>
      <c r="Q4883" s="2">
        <f ca="1">IF(Proc[[#This Row],[DateClosed]]="",ABS(NETWORKDAYS(Proc[[#This Row],[DateOpened]],TODAY()))-1,ABS(NETWORKDAYS(Proc[[#This Row],[DateOpened]],Proc[[#This Row],[DateClosed]]))-1)</f>
        <v>90</v>
      </c>
      <c r="R4883" s="136" t="s">
        <v>4125</v>
      </c>
      <c r="S4883" s="112"/>
      <c r="T4883" s="153">
        <v>4882</v>
      </c>
    </row>
    <row r="4884" spans="1:20" hidden="1">
      <c r="A4884" s="111" t="s">
        <v>4930</v>
      </c>
      <c r="B4884" s="112" t="str">
        <f>IFERROR(VLOOKUP(Proc[[#This Row],[App]],Table2[],3,0),"open")</f>
        <v>ok</v>
      </c>
      <c r="C4884" s="111" t="s">
        <v>369</v>
      </c>
      <c r="D4884" s="152" t="s">
        <v>9761</v>
      </c>
      <c r="E4884" s="152" t="s">
        <v>5049</v>
      </c>
      <c r="F4884" s="112" t="s">
        <v>5049</v>
      </c>
      <c r="G4884" s="111" t="s">
        <v>406</v>
      </c>
      <c r="H4884" s="112" t="str">
        <f>IF(Proc[[#This Row],[type]]="LFF (MDG-F)",MID(Proc[[#This Row],[Obj]],13,10),"")</f>
        <v>KR03TPPZ14</v>
      </c>
      <c r="I4884" s="152"/>
      <c r="J4884" s="112" t="b">
        <f>Proc[[#This Row],[Requested]]=Proc[[#This Row],[CurrentParent]]</f>
        <v>1</v>
      </c>
      <c r="K4884" s="112" t="str">
        <f>IF(Proc[[#This Row],[Author]]="Marcela Urrego",VLOOKUP(LEFT(Proc[[#This Row],[Requested]],1),Table3[#All],2,0),VLOOKUP(Proc[[#This Row],[Author]],Table4[],2,0))</f>
        <v>EL</v>
      </c>
      <c r="L4884" s="112" t="s">
        <v>4537</v>
      </c>
      <c r="M4884" s="135">
        <v>45989</v>
      </c>
      <c r="N4884" s="136"/>
      <c r="O4884" s="136"/>
      <c r="P4884" s="136" t="str">
        <f ca="1">IF(Proc[[#This Row],[DaysAgeing]]&gt;5,"yep","on track")</f>
        <v>yep</v>
      </c>
      <c r="Q4884" s="2">
        <f ca="1">IF(Proc[[#This Row],[DateClosed]]="",ABS(NETWORKDAYS(Proc[[#This Row],[DateOpened]],TODAY()))-1,ABS(NETWORKDAYS(Proc[[#This Row],[DateOpened]],Proc[[#This Row],[DateClosed]]))-1)</f>
        <v>90</v>
      </c>
      <c r="R4884" s="136" t="s">
        <v>4125</v>
      </c>
      <c r="S4884" s="112"/>
      <c r="T4884" s="153">
        <v>4883</v>
      </c>
    </row>
    <row r="4885" spans="1:20" hidden="1">
      <c r="A4885" s="111" t="s">
        <v>4930</v>
      </c>
      <c r="B4885" s="112" t="str">
        <f>IFERROR(VLOOKUP(Proc[[#This Row],[App]],Table2[],3,0),"open")</f>
        <v>ok</v>
      </c>
      <c r="C4885" s="111" t="s">
        <v>369</v>
      </c>
      <c r="D4885" s="152" t="s">
        <v>9762</v>
      </c>
      <c r="E4885" s="152" t="s">
        <v>5049</v>
      </c>
      <c r="F4885" s="112" t="s">
        <v>5049</v>
      </c>
      <c r="G4885" s="111" t="s">
        <v>406</v>
      </c>
      <c r="H4885" s="112" t="str">
        <f>IF(Proc[[#This Row],[type]]="LFF (MDG-F)",MID(Proc[[#This Row],[Obj]],13,10),"")</f>
        <v>KR07DB3306</v>
      </c>
      <c r="I4885" s="152"/>
      <c r="J4885" s="112" t="b">
        <f>Proc[[#This Row],[Requested]]=Proc[[#This Row],[CurrentParent]]</f>
        <v>1</v>
      </c>
      <c r="K4885" s="112" t="str">
        <f>IF(Proc[[#This Row],[Author]]="Marcela Urrego",VLOOKUP(LEFT(Proc[[#This Row],[Requested]],1),Table3[#All],2,0),VLOOKUP(Proc[[#This Row],[Author]],Table4[],2,0))</f>
        <v>EL</v>
      </c>
      <c r="L4885" s="112" t="s">
        <v>4537</v>
      </c>
      <c r="M4885" s="135">
        <v>45989</v>
      </c>
      <c r="N4885" s="136"/>
      <c r="O4885" s="136"/>
      <c r="P4885" s="136" t="str">
        <f ca="1">IF(Proc[[#This Row],[DaysAgeing]]&gt;5,"yep","on track")</f>
        <v>yep</v>
      </c>
      <c r="Q4885" s="2">
        <f ca="1">IF(Proc[[#This Row],[DateClosed]]="",ABS(NETWORKDAYS(Proc[[#This Row],[DateOpened]],TODAY()))-1,ABS(NETWORKDAYS(Proc[[#This Row],[DateOpened]],Proc[[#This Row],[DateClosed]]))-1)</f>
        <v>90</v>
      </c>
      <c r="R4885" s="136" t="s">
        <v>4125</v>
      </c>
      <c r="S4885" s="112"/>
      <c r="T4885" s="153">
        <v>4884</v>
      </c>
    </row>
    <row r="4886" spans="1:20" hidden="1">
      <c r="A4886" s="111" t="s">
        <v>4930</v>
      </c>
      <c r="B4886" s="153" t="str">
        <f>IFERROR(VLOOKUP(Proc[[#This Row],[App]],Table2[],3,0),"open")</f>
        <v>ok</v>
      </c>
      <c r="C4886" s="111" t="s">
        <v>369</v>
      </c>
      <c r="D4886" s="152" t="s">
        <v>9763</v>
      </c>
      <c r="E4886" s="152" t="s">
        <v>5049</v>
      </c>
      <c r="F4886" s="153" t="s">
        <v>5049</v>
      </c>
      <c r="G4886" s="111" t="s">
        <v>406</v>
      </c>
      <c r="H4886" s="112" t="str">
        <f>IF(Proc[[#This Row],[type]]="LFF (MDG-F)",MID(Proc[[#This Row],[Obj]],13,10),"")</f>
        <v>KR07DB3308</v>
      </c>
      <c r="I4886" s="152"/>
      <c r="J4886" s="112" t="b">
        <f>Proc[[#This Row],[Requested]]=Proc[[#This Row],[CurrentParent]]</f>
        <v>1</v>
      </c>
      <c r="K4886" s="153" t="str">
        <f>IF(Proc[[#This Row],[Author]]="Marcela Urrego",VLOOKUP(LEFT(Proc[[#This Row],[Requested]],1),Table3[#All],2,0),VLOOKUP(Proc[[#This Row],[Author]],Table4[],2,0))</f>
        <v>EL</v>
      </c>
      <c r="L4886" s="112" t="s">
        <v>4537</v>
      </c>
      <c r="M4886" s="135">
        <v>45989</v>
      </c>
      <c r="N4886" s="136"/>
      <c r="O4886" s="136"/>
      <c r="P4886" s="136" t="str">
        <f ca="1">IF(Proc[[#This Row],[DaysAgeing]]&gt;5,"yep","on track")</f>
        <v>yep</v>
      </c>
      <c r="Q4886" s="2">
        <f ca="1">IF(Proc[[#This Row],[DateClosed]]="",ABS(NETWORKDAYS(Proc[[#This Row],[DateOpened]],TODAY()))-1,ABS(NETWORKDAYS(Proc[[#This Row],[DateOpened]],Proc[[#This Row],[DateClosed]]))-1)</f>
        <v>90</v>
      </c>
      <c r="R4886" s="136" t="s">
        <v>4125</v>
      </c>
      <c r="S4886" s="112"/>
      <c r="T4886" s="153">
        <v>4885</v>
      </c>
    </row>
    <row r="4887" spans="1:20" hidden="1">
      <c r="A4887" s="111" t="s">
        <v>4930</v>
      </c>
      <c r="B4887" s="112" t="str">
        <f>IFERROR(VLOOKUP(Proc[[#This Row],[App]],Table2[],3,0),"open")</f>
        <v>ok</v>
      </c>
      <c r="C4887" s="111" t="s">
        <v>369</v>
      </c>
      <c r="D4887" s="152" t="s">
        <v>9764</v>
      </c>
      <c r="E4887" s="152" t="s">
        <v>5049</v>
      </c>
      <c r="F4887" s="112" t="s">
        <v>5049</v>
      </c>
      <c r="G4887" s="111" t="s">
        <v>406</v>
      </c>
      <c r="H4887" s="112" t="str">
        <f>IF(Proc[[#This Row],[type]]="LFF (MDG-F)",MID(Proc[[#This Row],[Obj]],13,10),"")</f>
        <v>KR15DB3301</v>
      </c>
      <c r="I4887" s="152"/>
      <c r="J4887" s="112" t="b">
        <f>Proc[[#This Row],[Requested]]=Proc[[#This Row],[CurrentParent]]</f>
        <v>1</v>
      </c>
      <c r="K4887" s="112" t="str">
        <f>IF(Proc[[#This Row],[Author]]="Marcela Urrego",VLOOKUP(LEFT(Proc[[#This Row],[Requested]],1),Table3[#All],2,0),VLOOKUP(Proc[[#This Row],[Author]],Table4[],2,0))</f>
        <v>EL</v>
      </c>
      <c r="L4887" s="112" t="s">
        <v>4537</v>
      </c>
      <c r="M4887" s="135">
        <v>45989</v>
      </c>
      <c r="N4887" s="136"/>
      <c r="O4887" s="136"/>
      <c r="P4887" s="136" t="str">
        <f ca="1">IF(Proc[[#This Row],[DaysAgeing]]&gt;5,"yep","on track")</f>
        <v>yep</v>
      </c>
      <c r="Q4887" s="2">
        <f ca="1">IF(Proc[[#This Row],[DateClosed]]="",ABS(NETWORKDAYS(Proc[[#This Row],[DateOpened]],TODAY()))-1,ABS(NETWORKDAYS(Proc[[#This Row],[DateOpened]],Proc[[#This Row],[DateClosed]]))-1)</f>
        <v>90</v>
      </c>
      <c r="R4887" s="136" t="s">
        <v>4125</v>
      </c>
      <c r="S4887" s="112"/>
      <c r="T4887" s="153">
        <v>4886</v>
      </c>
    </row>
    <row r="4888" spans="1:20" hidden="1">
      <c r="A4888" s="111" t="s">
        <v>4930</v>
      </c>
      <c r="B4888" s="112" t="str">
        <f>IFERROR(VLOOKUP(Proc[[#This Row],[App]],Table2[],3,0),"open")</f>
        <v>ok</v>
      </c>
      <c r="C4888" s="111" t="s">
        <v>369</v>
      </c>
      <c r="D4888" s="152" t="s">
        <v>4947</v>
      </c>
      <c r="E4888" s="152" t="s">
        <v>5049</v>
      </c>
      <c r="F4888" s="112" t="s">
        <v>5049</v>
      </c>
      <c r="G4888" s="111" t="s">
        <v>406</v>
      </c>
      <c r="H4888" s="112" t="str">
        <f>IF(Proc[[#This Row],[type]]="LFF (MDG-F)",MID(Proc[[#This Row],[Obj]],13,10),"")</f>
        <v>JP02TQ1001</v>
      </c>
      <c r="I4888" s="152"/>
      <c r="J4888" s="112" t="b">
        <f>Proc[[#This Row],[Requested]]=Proc[[#This Row],[CurrentParent]]</f>
        <v>1</v>
      </c>
      <c r="K4888" s="112" t="str">
        <f>IF(Proc[[#This Row],[Author]]="Marcela Urrego",VLOOKUP(LEFT(Proc[[#This Row],[Requested]],1),Table3[#All],2,0),VLOOKUP(Proc[[#This Row],[Author]],Table4[],2,0))</f>
        <v>EL</v>
      </c>
      <c r="L4888" s="112" t="s">
        <v>4537</v>
      </c>
      <c r="M4888" s="135">
        <v>45989</v>
      </c>
      <c r="N4888" s="136"/>
      <c r="O4888" s="136"/>
      <c r="P4888" s="136" t="str">
        <f ca="1">IF(Proc[[#This Row],[DaysAgeing]]&gt;5,"yep","on track")</f>
        <v>yep</v>
      </c>
      <c r="Q4888" s="2">
        <f ca="1">IF(Proc[[#This Row],[DateClosed]]="",ABS(NETWORKDAYS(Proc[[#This Row],[DateOpened]],TODAY()))-1,ABS(NETWORKDAYS(Proc[[#This Row],[DateOpened]],Proc[[#This Row],[DateClosed]]))-1)</f>
        <v>90</v>
      </c>
      <c r="R4888" s="136" t="s">
        <v>4125</v>
      </c>
      <c r="S4888" s="112"/>
      <c r="T4888" s="153">
        <v>4887</v>
      </c>
    </row>
    <row r="4889" spans="1:20" hidden="1">
      <c r="A4889" s="111" t="s">
        <v>4930</v>
      </c>
      <c r="B4889" s="112" t="str">
        <f>IFERROR(VLOOKUP(Proc[[#This Row],[App]],Table2[],3,0),"open")</f>
        <v>ok</v>
      </c>
      <c r="C4889" s="111" t="s">
        <v>369</v>
      </c>
      <c r="D4889" s="152" t="s">
        <v>4948</v>
      </c>
      <c r="E4889" s="152" t="s">
        <v>5049</v>
      </c>
      <c r="F4889" s="112" t="s">
        <v>5049</v>
      </c>
      <c r="G4889" s="111" t="s">
        <v>406</v>
      </c>
      <c r="H4889" s="112" t="str">
        <f>IF(Proc[[#This Row],[type]]="LFF (MDG-F)",MID(Proc[[#This Row],[Obj]],13,10),"")</f>
        <v>JP02TQ1002</v>
      </c>
      <c r="I4889" s="152"/>
      <c r="J4889" s="112" t="b">
        <f>Proc[[#This Row],[Requested]]=Proc[[#This Row],[CurrentParent]]</f>
        <v>1</v>
      </c>
      <c r="K4889" s="112" t="str">
        <f>IF(Proc[[#This Row],[Author]]="Marcela Urrego",VLOOKUP(LEFT(Proc[[#This Row],[Requested]],1),Table3[#All],2,0),VLOOKUP(Proc[[#This Row],[Author]],Table4[],2,0))</f>
        <v>EL</v>
      </c>
      <c r="L4889" s="112" t="s">
        <v>4537</v>
      </c>
      <c r="M4889" s="135">
        <v>45989</v>
      </c>
      <c r="N4889" s="136"/>
      <c r="O4889" s="136"/>
      <c r="P4889" s="136" t="str">
        <f ca="1">IF(Proc[[#This Row],[DaysAgeing]]&gt;5,"yep","on track")</f>
        <v>yep</v>
      </c>
      <c r="Q4889" s="2">
        <f ca="1">IF(Proc[[#This Row],[DateClosed]]="",ABS(NETWORKDAYS(Proc[[#This Row],[DateOpened]],TODAY()))-1,ABS(NETWORKDAYS(Proc[[#This Row],[DateOpened]],Proc[[#This Row],[DateClosed]]))-1)</f>
        <v>90</v>
      </c>
      <c r="R4889" s="136" t="s">
        <v>4125</v>
      </c>
      <c r="S4889" s="112"/>
      <c r="T4889" s="153">
        <v>4888</v>
      </c>
    </row>
    <row r="4890" spans="1:20" hidden="1">
      <c r="A4890" s="111" t="s">
        <v>4930</v>
      </c>
      <c r="B4890" s="112" t="str">
        <f>IFERROR(VLOOKUP(Proc[[#This Row],[App]],Table2[],3,0),"open")</f>
        <v>ok</v>
      </c>
      <c r="C4890" s="111" t="s">
        <v>369</v>
      </c>
      <c r="D4890" s="152" t="s">
        <v>4949</v>
      </c>
      <c r="E4890" s="152" t="s">
        <v>5049</v>
      </c>
      <c r="F4890" s="112" t="s">
        <v>5049</v>
      </c>
      <c r="G4890" s="111" t="s">
        <v>406</v>
      </c>
      <c r="H4890" s="112" t="str">
        <f>IF(Proc[[#This Row],[type]]="LFF (MDG-F)",MID(Proc[[#This Row],[Obj]],13,10),"")</f>
        <v>JP02TQ1003</v>
      </c>
      <c r="I4890" s="152"/>
      <c r="J4890" s="112" t="b">
        <f>Proc[[#This Row],[Requested]]=Proc[[#This Row],[CurrentParent]]</f>
        <v>1</v>
      </c>
      <c r="K4890" s="112" t="str">
        <f>IF(Proc[[#This Row],[Author]]="Marcela Urrego",VLOOKUP(LEFT(Proc[[#This Row],[Requested]],1),Table3[#All],2,0),VLOOKUP(Proc[[#This Row],[Author]],Table4[],2,0))</f>
        <v>EL</v>
      </c>
      <c r="L4890" s="112" t="s">
        <v>4537</v>
      </c>
      <c r="M4890" s="135">
        <v>45989</v>
      </c>
      <c r="N4890" s="136"/>
      <c r="O4890" s="136"/>
      <c r="P4890" s="136" t="str">
        <f ca="1">IF(Proc[[#This Row],[DaysAgeing]]&gt;5,"yep","on track")</f>
        <v>yep</v>
      </c>
      <c r="Q4890" s="2">
        <f ca="1">IF(Proc[[#This Row],[DateClosed]]="",ABS(NETWORKDAYS(Proc[[#This Row],[DateOpened]],TODAY()))-1,ABS(NETWORKDAYS(Proc[[#This Row],[DateOpened]],Proc[[#This Row],[DateClosed]]))-1)</f>
        <v>90</v>
      </c>
      <c r="R4890" s="136" t="s">
        <v>4125</v>
      </c>
      <c r="S4890" s="112"/>
      <c r="T4890" s="153">
        <v>4889</v>
      </c>
    </row>
    <row r="4891" spans="1:20" hidden="1">
      <c r="A4891" s="111" t="s">
        <v>4930</v>
      </c>
      <c r="B4891" s="153" t="str">
        <f>IFERROR(VLOOKUP(Proc[[#This Row],[App]],Table2[],3,0),"open")</f>
        <v>ok</v>
      </c>
      <c r="C4891" s="111" t="s">
        <v>369</v>
      </c>
      <c r="D4891" s="152" t="s">
        <v>4950</v>
      </c>
      <c r="E4891" s="152" t="s">
        <v>5049</v>
      </c>
      <c r="F4891" s="153" t="s">
        <v>5049</v>
      </c>
      <c r="G4891" s="111" t="s">
        <v>406</v>
      </c>
      <c r="H4891" s="112" t="str">
        <f>IF(Proc[[#This Row],[type]]="LFF (MDG-F)",MID(Proc[[#This Row],[Obj]],13,10),"")</f>
        <v>JP02TQ1004</v>
      </c>
      <c r="I4891" s="152"/>
      <c r="J4891" s="112" t="b">
        <f>Proc[[#This Row],[Requested]]=Proc[[#This Row],[CurrentParent]]</f>
        <v>1</v>
      </c>
      <c r="K4891" s="153" t="str">
        <f>IF(Proc[[#This Row],[Author]]="Marcela Urrego",VLOOKUP(LEFT(Proc[[#This Row],[Requested]],1),Table3[#All],2,0),VLOOKUP(Proc[[#This Row],[Author]],Table4[],2,0))</f>
        <v>EL</v>
      </c>
      <c r="L4891" s="112" t="s">
        <v>4537</v>
      </c>
      <c r="M4891" s="135">
        <v>45989</v>
      </c>
      <c r="N4891" s="136"/>
      <c r="O4891" s="136"/>
      <c r="P4891" s="136" t="str">
        <f ca="1">IF(Proc[[#This Row],[DaysAgeing]]&gt;5,"yep","on track")</f>
        <v>yep</v>
      </c>
      <c r="Q4891" s="2">
        <f ca="1">IF(Proc[[#This Row],[DateClosed]]="",ABS(NETWORKDAYS(Proc[[#This Row],[DateOpened]],TODAY()))-1,ABS(NETWORKDAYS(Proc[[#This Row],[DateOpened]],Proc[[#This Row],[DateClosed]]))-1)</f>
        <v>90</v>
      </c>
      <c r="R4891" s="136" t="s">
        <v>4125</v>
      </c>
      <c r="S4891" s="112"/>
      <c r="T4891" s="153">
        <v>4890</v>
      </c>
    </row>
    <row r="4892" spans="1:20" hidden="1">
      <c r="A4892" s="111" t="s">
        <v>4930</v>
      </c>
      <c r="B4892" s="153" t="str">
        <f>IFERROR(VLOOKUP(Proc[[#This Row],[App]],Table2[],3,0),"open")</f>
        <v>ok</v>
      </c>
      <c r="C4892" s="111" t="s">
        <v>369</v>
      </c>
      <c r="D4892" s="152" t="s">
        <v>4951</v>
      </c>
      <c r="E4892" s="152" t="s">
        <v>5049</v>
      </c>
      <c r="F4892" s="153" t="s">
        <v>5049</v>
      </c>
      <c r="G4892" s="111" t="s">
        <v>406</v>
      </c>
      <c r="H4892" s="112" t="str">
        <f>IF(Proc[[#This Row],[type]]="LFF (MDG-F)",MID(Proc[[#This Row],[Obj]],13,10),"")</f>
        <v>JP02TQ1005</v>
      </c>
      <c r="I4892" s="152"/>
      <c r="J4892" s="112" t="b">
        <f>Proc[[#This Row],[Requested]]=Proc[[#This Row],[CurrentParent]]</f>
        <v>1</v>
      </c>
      <c r="K4892" s="153" t="str">
        <f>IF(Proc[[#This Row],[Author]]="Marcela Urrego",VLOOKUP(LEFT(Proc[[#This Row],[Requested]],1),Table3[#All],2,0),VLOOKUP(Proc[[#This Row],[Author]],Table4[],2,0))</f>
        <v>EL</v>
      </c>
      <c r="L4892" s="112" t="s">
        <v>4537</v>
      </c>
      <c r="M4892" s="135">
        <v>45989</v>
      </c>
      <c r="N4892" s="136"/>
      <c r="O4892" s="136"/>
      <c r="P4892" s="136" t="str">
        <f ca="1">IF(Proc[[#This Row],[DaysAgeing]]&gt;5,"yep","on track")</f>
        <v>yep</v>
      </c>
      <c r="Q4892" s="2">
        <f ca="1">IF(Proc[[#This Row],[DateClosed]]="",ABS(NETWORKDAYS(Proc[[#This Row],[DateOpened]],TODAY()))-1,ABS(NETWORKDAYS(Proc[[#This Row],[DateOpened]],Proc[[#This Row],[DateClosed]]))-1)</f>
        <v>90</v>
      </c>
      <c r="R4892" s="136" t="s">
        <v>4125</v>
      </c>
      <c r="S4892" s="112"/>
      <c r="T4892" s="153">
        <v>4891</v>
      </c>
    </row>
    <row r="4893" spans="1:20" hidden="1">
      <c r="A4893" s="111" t="s">
        <v>4930</v>
      </c>
      <c r="B4893" s="112" t="str">
        <f>IFERROR(VLOOKUP(Proc[[#This Row],[App]],Table2[],3,0),"open")</f>
        <v>ok</v>
      </c>
      <c r="C4893" s="111" t="s">
        <v>369</v>
      </c>
      <c r="D4893" s="152" t="s">
        <v>4952</v>
      </c>
      <c r="E4893" s="152" t="s">
        <v>5049</v>
      </c>
      <c r="F4893" s="112" t="s">
        <v>5049</v>
      </c>
      <c r="G4893" s="111" t="s">
        <v>406</v>
      </c>
      <c r="H4893" s="112" t="str">
        <f>IF(Proc[[#This Row],[type]]="LFF (MDG-F)",MID(Proc[[#This Row],[Obj]],13,10),"")</f>
        <v>JP02TQ1006</v>
      </c>
      <c r="I4893" s="152"/>
      <c r="J4893" s="112" t="b">
        <f>Proc[[#This Row],[Requested]]=Proc[[#This Row],[CurrentParent]]</f>
        <v>1</v>
      </c>
      <c r="K4893" s="112" t="str">
        <f>IF(Proc[[#This Row],[Author]]="Marcela Urrego",VLOOKUP(LEFT(Proc[[#This Row],[Requested]],1),Table3[#All],2,0),VLOOKUP(Proc[[#This Row],[Author]],Table4[],2,0))</f>
        <v>EL</v>
      </c>
      <c r="L4893" s="112" t="s">
        <v>4537</v>
      </c>
      <c r="M4893" s="135">
        <v>45989</v>
      </c>
      <c r="N4893" s="136"/>
      <c r="O4893" s="136"/>
      <c r="P4893" s="136" t="str">
        <f ca="1">IF(Proc[[#This Row],[DaysAgeing]]&gt;5,"yep","on track")</f>
        <v>yep</v>
      </c>
      <c r="Q4893" s="2">
        <f ca="1">IF(Proc[[#This Row],[DateClosed]]="",ABS(NETWORKDAYS(Proc[[#This Row],[DateOpened]],TODAY()))-1,ABS(NETWORKDAYS(Proc[[#This Row],[DateOpened]],Proc[[#This Row],[DateClosed]]))-1)</f>
        <v>90</v>
      </c>
      <c r="R4893" s="136" t="s">
        <v>4125</v>
      </c>
      <c r="S4893" s="112"/>
      <c r="T4893" s="153">
        <v>4892</v>
      </c>
    </row>
    <row r="4894" spans="1:20" hidden="1">
      <c r="A4894" s="111" t="s">
        <v>4930</v>
      </c>
      <c r="B4894" s="153" t="str">
        <f>IFERROR(VLOOKUP(Proc[[#This Row],[App]],Table2[],3,0),"open")</f>
        <v>ok</v>
      </c>
      <c r="C4894" s="111" t="s">
        <v>369</v>
      </c>
      <c r="D4894" s="152" t="s">
        <v>4953</v>
      </c>
      <c r="E4894" s="152" t="s">
        <v>5049</v>
      </c>
      <c r="F4894" s="112" t="s">
        <v>5049</v>
      </c>
      <c r="G4894" s="111" t="s">
        <v>406</v>
      </c>
      <c r="H4894" s="112" t="str">
        <f>IF(Proc[[#This Row],[type]]="LFF (MDG-F)",MID(Proc[[#This Row],[Obj]],13,10),"")</f>
        <v>JP02TQ1007</v>
      </c>
      <c r="I4894" s="152"/>
      <c r="J4894" s="112" t="b">
        <f>Proc[[#This Row],[Requested]]=Proc[[#This Row],[CurrentParent]]</f>
        <v>1</v>
      </c>
      <c r="K4894" s="153" t="str">
        <f>IF(Proc[[#This Row],[Author]]="Marcela Urrego",VLOOKUP(LEFT(Proc[[#This Row],[Requested]],1),Table3[#All],2,0),VLOOKUP(Proc[[#This Row],[Author]],Table4[],2,0))</f>
        <v>EL</v>
      </c>
      <c r="L4894" s="112" t="s">
        <v>4537</v>
      </c>
      <c r="M4894" s="135">
        <v>45989</v>
      </c>
      <c r="N4894" s="136"/>
      <c r="O4894" s="136"/>
      <c r="P4894" s="136" t="str">
        <f ca="1">IF(Proc[[#This Row],[DaysAgeing]]&gt;5,"yep","on track")</f>
        <v>yep</v>
      </c>
      <c r="Q4894" s="2">
        <f ca="1">IF(Proc[[#This Row],[DateClosed]]="",ABS(NETWORKDAYS(Proc[[#This Row],[DateOpened]],TODAY()))-1,ABS(NETWORKDAYS(Proc[[#This Row],[DateOpened]],Proc[[#This Row],[DateClosed]]))-1)</f>
        <v>90</v>
      </c>
      <c r="R4894" s="136" t="s">
        <v>4125</v>
      </c>
      <c r="S4894" s="112"/>
      <c r="T4894" s="153">
        <v>4893</v>
      </c>
    </row>
    <row r="4895" spans="1:20" hidden="1">
      <c r="A4895" s="111" t="s">
        <v>4930</v>
      </c>
      <c r="B4895" s="112" t="str">
        <f>IFERROR(VLOOKUP(Proc[[#This Row],[App]],Table2[],3,0),"open")</f>
        <v>ok</v>
      </c>
      <c r="C4895" s="111" t="s">
        <v>369</v>
      </c>
      <c r="D4895" s="152" t="s">
        <v>4954</v>
      </c>
      <c r="E4895" s="152" t="s">
        <v>5049</v>
      </c>
      <c r="F4895" s="112" t="s">
        <v>5049</v>
      </c>
      <c r="G4895" s="111" t="s">
        <v>406</v>
      </c>
      <c r="H4895" s="112" t="str">
        <f>IF(Proc[[#This Row],[type]]="LFF (MDG-F)",MID(Proc[[#This Row],[Obj]],13,10),"")</f>
        <v>JP02TQ1008</v>
      </c>
      <c r="I4895" s="152"/>
      <c r="J4895" s="112" t="b">
        <f>Proc[[#This Row],[Requested]]=Proc[[#This Row],[CurrentParent]]</f>
        <v>1</v>
      </c>
      <c r="K4895" s="112" t="str">
        <f>IF(Proc[[#This Row],[Author]]="Marcela Urrego",VLOOKUP(LEFT(Proc[[#This Row],[Requested]],1),Table3[#All],2,0),VLOOKUP(Proc[[#This Row],[Author]],Table4[],2,0))</f>
        <v>EL</v>
      </c>
      <c r="L4895" s="112" t="s">
        <v>4537</v>
      </c>
      <c r="M4895" s="135">
        <v>45989</v>
      </c>
      <c r="N4895" s="136"/>
      <c r="O4895" s="136"/>
      <c r="P4895" s="136" t="str">
        <f ca="1">IF(Proc[[#This Row],[DaysAgeing]]&gt;5,"yep","on track")</f>
        <v>yep</v>
      </c>
      <c r="Q4895" s="2">
        <f ca="1">IF(Proc[[#This Row],[DateClosed]]="",ABS(NETWORKDAYS(Proc[[#This Row],[DateOpened]],TODAY()))-1,ABS(NETWORKDAYS(Proc[[#This Row],[DateOpened]],Proc[[#This Row],[DateClosed]]))-1)</f>
        <v>90</v>
      </c>
      <c r="R4895" s="136" t="s">
        <v>4125</v>
      </c>
      <c r="S4895" s="112"/>
      <c r="T4895" s="153">
        <v>4894</v>
      </c>
    </row>
    <row r="4896" spans="1:20" hidden="1">
      <c r="A4896" s="111" t="s">
        <v>4930</v>
      </c>
      <c r="B4896" s="153" t="str">
        <f>IFERROR(VLOOKUP(Proc[[#This Row],[App]],Table2[],3,0),"open")</f>
        <v>ok</v>
      </c>
      <c r="C4896" s="111" t="s">
        <v>369</v>
      </c>
      <c r="D4896" s="152" t="s">
        <v>4955</v>
      </c>
      <c r="E4896" s="152" t="s">
        <v>5049</v>
      </c>
      <c r="F4896" s="153" t="s">
        <v>5049</v>
      </c>
      <c r="G4896" s="111" t="s">
        <v>406</v>
      </c>
      <c r="H4896" s="112" t="str">
        <f>IF(Proc[[#This Row],[type]]="LFF (MDG-F)",MID(Proc[[#This Row],[Obj]],13,10),"")</f>
        <v>JP02TQ1009</v>
      </c>
      <c r="I4896" s="152"/>
      <c r="J4896" s="112" t="b">
        <f>Proc[[#This Row],[Requested]]=Proc[[#This Row],[CurrentParent]]</f>
        <v>1</v>
      </c>
      <c r="K4896" s="153" t="str">
        <f>IF(Proc[[#This Row],[Author]]="Marcela Urrego",VLOOKUP(LEFT(Proc[[#This Row],[Requested]],1),Table3[#All],2,0),VLOOKUP(Proc[[#This Row],[Author]],Table4[],2,0))</f>
        <v>EL</v>
      </c>
      <c r="L4896" s="112" t="s">
        <v>4537</v>
      </c>
      <c r="M4896" s="135">
        <v>45989</v>
      </c>
      <c r="N4896" s="136"/>
      <c r="O4896" s="136"/>
      <c r="P4896" s="136" t="str">
        <f ca="1">IF(Proc[[#This Row],[DaysAgeing]]&gt;5,"yep","on track")</f>
        <v>yep</v>
      </c>
      <c r="Q4896" s="2">
        <f ca="1">IF(Proc[[#This Row],[DateClosed]]="",ABS(NETWORKDAYS(Proc[[#This Row],[DateOpened]],TODAY()))-1,ABS(NETWORKDAYS(Proc[[#This Row],[DateOpened]],Proc[[#This Row],[DateClosed]]))-1)</f>
        <v>90</v>
      </c>
      <c r="R4896" s="136" t="s">
        <v>4125</v>
      </c>
      <c r="S4896" s="112"/>
      <c r="T4896" s="153">
        <v>4895</v>
      </c>
    </row>
    <row r="4897" spans="1:20" hidden="1">
      <c r="A4897" s="111" t="s">
        <v>4930</v>
      </c>
      <c r="B4897" s="153" t="str">
        <f>IFERROR(VLOOKUP(Proc[[#This Row],[App]],Table2[],3,0),"open")</f>
        <v>ok</v>
      </c>
      <c r="C4897" s="111" t="s">
        <v>369</v>
      </c>
      <c r="D4897" s="152" t="s">
        <v>4956</v>
      </c>
      <c r="E4897" s="152" t="s">
        <v>5049</v>
      </c>
      <c r="F4897" s="153" t="s">
        <v>5049</v>
      </c>
      <c r="G4897" s="111" t="s">
        <v>406</v>
      </c>
      <c r="H4897" s="112" t="str">
        <f>IF(Proc[[#This Row],[type]]="LFF (MDG-F)",MID(Proc[[#This Row],[Obj]],13,10),"")</f>
        <v>JP02TQ1010</v>
      </c>
      <c r="I4897" s="152"/>
      <c r="J4897" s="112" t="b">
        <f>Proc[[#This Row],[Requested]]=Proc[[#This Row],[CurrentParent]]</f>
        <v>1</v>
      </c>
      <c r="K4897" s="153" t="str">
        <f>IF(Proc[[#This Row],[Author]]="Marcela Urrego",VLOOKUP(LEFT(Proc[[#This Row],[Requested]],1),Table3[#All],2,0),VLOOKUP(Proc[[#This Row],[Author]],Table4[],2,0))</f>
        <v>EL</v>
      </c>
      <c r="L4897" s="112" t="s">
        <v>4537</v>
      </c>
      <c r="M4897" s="135">
        <v>45989</v>
      </c>
      <c r="N4897" s="136"/>
      <c r="O4897" s="136"/>
      <c r="P4897" s="136" t="str">
        <f ca="1">IF(Proc[[#This Row],[DaysAgeing]]&gt;5,"yep","on track")</f>
        <v>yep</v>
      </c>
      <c r="Q4897" s="2">
        <f ca="1">IF(Proc[[#This Row],[DateClosed]]="",ABS(NETWORKDAYS(Proc[[#This Row],[DateOpened]],TODAY()))-1,ABS(NETWORKDAYS(Proc[[#This Row],[DateOpened]],Proc[[#This Row],[DateClosed]]))-1)</f>
        <v>90</v>
      </c>
      <c r="R4897" s="136" t="s">
        <v>4125</v>
      </c>
      <c r="S4897" s="112"/>
      <c r="T4897" s="153">
        <v>4896</v>
      </c>
    </row>
    <row r="4898" spans="1:20" hidden="1">
      <c r="A4898" s="111" t="s">
        <v>4930</v>
      </c>
      <c r="B4898" s="153" t="str">
        <f>IFERROR(VLOOKUP(Proc[[#This Row],[App]],Table2[],3,0),"open")</f>
        <v>ok</v>
      </c>
      <c r="C4898" s="111" t="s">
        <v>369</v>
      </c>
      <c r="D4898" s="152" t="s">
        <v>4957</v>
      </c>
      <c r="E4898" s="152" t="s">
        <v>5049</v>
      </c>
      <c r="F4898" s="153" t="s">
        <v>5049</v>
      </c>
      <c r="G4898" s="111" t="s">
        <v>406</v>
      </c>
      <c r="H4898" s="112" t="str">
        <f>IF(Proc[[#This Row],[type]]="LFF (MDG-F)",MID(Proc[[#This Row],[Obj]],13,10),"")</f>
        <v>JP02TQ1011</v>
      </c>
      <c r="I4898" s="152"/>
      <c r="J4898" s="112" t="b">
        <f>Proc[[#This Row],[Requested]]=Proc[[#This Row],[CurrentParent]]</f>
        <v>1</v>
      </c>
      <c r="K4898" s="153" t="str">
        <f>IF(Proc[[#This Row],[Author]]="Marcela Urrego",VLOOKUP(LEFT(Proc[[#This Row],[Requested]],1),Table3[#All],2,0),VLOOKUP(Proc[[#This Row],[Author]],Table4[],2,0))</f>
        <v>EL</v>
      </c>
      <c r="L4898" s="112" t="s">
        <v>4537</v>
      </c>
      <c r="M4898" s="135">
        <v>45989</v>
      </c>
      <c r="N4898" s="136"/>
      <c r="O4898" s="136"/>
      <c r="P4898" s="136" t="str">
        <f ca="1">IF(Proc[[#This Row],[DaysAgeing]]&gt;5,"yep","on track")</f>
        <v>yep</v>
      </c>
      <c r="Q4898" s="2">
        <f ca="1">IF(Proc[[#This Row],[DateClosed]]="",ABS(NETWORKDAYS(Proc[[#This Row],[DateOpened]],TODAY()))-1,ABS(NETWORKDAYS(Proc[[#This Row],[DateOpened]],Proc[[#This Row],[DateClosed]]))-1)</f>
        <v>90</v>
      </c>
      <c r="R4898" s="136" t="s">
        <v>4125</v>
      </c>
      <c r="S4898" s="112"/>
      <c r="T4898" s="153">
        <v>4897</v>
      </c>
    </row>
    <row r="4899" spans="1:20" hidden="1">
      <c r="A4899" s="111" t="s">
        <v>4930</v>
      </c>
      <c r="B4899" s="112" t="str">
        <f>IFERROR(VLOOKUP(Proc[[#This Row],[App]],Table2[],3,0),"open")</f>
        <v>ok</v>
      </c>
      <c r="C4899" s="111" t="s">
        <v>369</v>
      </c>
      <c r="D4899" s="152" t="s">
        <v>4958</v>
      </c>
      <c r="E4899" s="152" t="s">
        <v>5049</v>
      </c>
      <c r="F4899" s="112" t="s">
        <v>5049</v>
      </c>
      <c r="G4899" s="111" t="s">
        <v>406</v>
      </c>
      <c r="H4899" s="112" t="str">
        <f>IF(Proc[[#This Row],[type]]="LFF (MDG-F)",MID(Proc[[#This Row],[Obj]],13,10),"")</f>
        <v>JP02TQ1012</v>
      </c>
      <c r="I4899" s="152"/>
      <c r="J4899" s="112" t="b">
        <f>Proc[[#This Row],[Requested]]=Proc[[#This Row],[CurrentParent]]</f>
        <v>1</v>
      </c>
      <c r="K4899" s="112" t="str">
        <f>IF(Proc[[#This Row],[Author]]="Marcela Urrego",VLOOKUP(LEFT(Proc[[#This Row],[Requested]],1),Table3[#All],2,0),VLOOKUP(Proc[[#This Row],[Author]],Table4[],2,0))</f>
        <v>EL</v>
      </c>
      <c r="L4899" s="112" t="s">
        <v>4537</v>
      </c>
      <c r="M4899" s="135">
        <v>45989</v>
      </c>
      <c r="N4899" s="136"/>
      <c r="O4899" s="136"/>
      <c r="P4899" s="136" t="str">
        <f ca="1">IF(Proc[[#This Row],[DaysAgeing]]&gt;5,"yep","on track")</f>
        <v>yep</v>
      </c>
      <c r="Q4899" s="2">
        <f ca="1">IF(Proc[[#This Row],[DateClosed]]="",ABS(NETWORKDAYS(Proc[[#This Row],[DateOpened]],TODAY()))-1,ABS(NETWORKDAYS(Proc[[#This Row],[DateOpened]],Proc[[#This Row],[DateClosed]]))-1)</f>
        <v>90</v>
      </c>
      <c r="R4899" s="136" t="s">
        <v>4125</v>
      </c>
      <c r="S4899" s="112"/>
      <c r="T4899" s="153">
        <v>4898</v>
      </c>
    </row>
    <row r="4900" spans="1:20" hidden="1">
      <c r="A4900" s="111" t="s">
        <v>4930</v>
      </c>
      <c r="B4900" s="112" t="str">
        <f>IFERROR(VLOOKUP(Proc[[#This Row],[App]],Table2[],3,0),"open")</f>
        <v>ok</v>
      </c>
      <c r="C4900" s="111" t="s">
        <v>369</v>
      </c>
      <c r="D4900" s="152" t="s">
        <v>4959</v>
      </c>
      <c r="E4900" s="152" t="s">
        <v>5049</v>
      </c>
      <c r="F4900" s="112" t="s">
        <v>5049</v>
      </c>
      <c r="G4900" s="111" t="s">
        <v>406</v>
      </c>
      <c r="H4900" s="112" t="str">
        <f>IF(Proc[[#This Row],[type]]="LFF (MDG-F)",MID(Proc[[#This Row],[Obj]],13,10),"")</f>
        <v>JP02TQ1013</v>
      </c>
      <c r="I4900" s="152"/>
      <c r="J4900" s="112" t="b">
        <f>Proc[[#This Row],[Requested]]=Proc[[#This Row],[CurrentParent]]</f>
        <v>1</v>
      </c>
      <c r="K4900" s="112" t="str">
        <f>IF(Proc[[#This Row],[Author]]="Marcela Urrego",VLOOKUP(LEFT(Proc[[#This Row],[Requested]],1),Table3[#All],2,0),VLOOKUP(Proc[[#This Row],[Author]],Table4[],2,0))</f>
        <v>EL</v>
      </c>
      <c r="L4900" s="112" t="s">
        <v>4537</v>
      </c>
      <c r="M4900" s="135">
        <v>45989</v>
      </c>
      <c r="N4900" s="136"/>
      <c r="O4900" s="136"/>
      <c r="P4900" s="136" t="str">
        <f ca="1">IF(Proc[[#This Row],[DaysAgeing]]&gt;5,"yep","on track")</f>
        <v>yep</v>
      </c>
      <c r="Q4900" s="2">
        <f ca="1">IF(Proc[[#This Row],[DateClosed]]="",ABS(NETWORKDAYS(Proc[[#This Row],[DateOpened]],TODAY()))-1,ABS(NETWORKDAYS(Proc[[#This Row],[DateOpened]],Proc[[#This Row],[DateClosed]]))-1)</f>
        <v>90</v>
      </c>
      <c r="R4900" s="136" t="s">
        <v>4125</v>
      </c>
      <c r="S4900" s="112"/>
      <c r="T4900" s="153">
        <v>4899</v>
      </c>
    </row>
    <row r="4901" spans="1:20" hidden="1">
      <c r="A4901" s="111" t="s">
        <v>4930</v>
      </c>
      <c r="B4901" s="153" t="str">
        <f>IFERROR(VLOOKUP(Proc[[#This Row],[App]],Table2[],3,0),"open")</f>
        <v>ok</v>
      </c>
      <c r="C4901" s="111" t="s">
        <v>369</v>
      </c>
      <c r="D4901" s="152" t="s">
        <v>4960</v>
      </c>
      <c r="E4901" s="152" t="s">
        <v>5049</v>
      </c>
      <c r="F4901" s="153" t="s">
        <v>5049</v>
      </c>
      <c r="G4901" s="111" t="s">
        <v>406</v>
      </c>
      <c r="H4901" s="112" t="str">
        <f>IF(Proc[[#This Row],[type]]="LFF (MDG-F)",MID(Proc[[#This Row],[Obj]],13,10),"")</f>
        <v>JP02TQ1014</v>
      </c>
      <c r="I4901" s="152"/>
      <c r="J4901" s="112" t="b">
        <f>Proc[[#This Row],[Requested]]=Proc[[#This Row],[CurrentParent]]</f>
        <v>1</v>
      </c>
      <c r="K4901" s="153" t="str">
        <f>IF(Proc[[#This Row],[Author]]="Marcela Urrego",VLOOKUP(LEFT(Proc[[#This Row],[Requested]],1),Table3[#All],2,0),VLOOKUP(Proc[[#This Row],[Author]],Table4[],2,0))</f>
        <v>EL</v>
      </c>
      <c r="L4901" s="112" t="s">
        <v>4537</v>
      </c>
      <c r="M4901" s="135">
        <v>45989</v>
      </c>
      <c r="N4901" s="136"/>
      <c r="O4901" s="136"/>
      <c r="P4901" s="136" t="str">
        <f ca="1">IF(Proc[[#This Row],[DaysAgeing]]&gt;5,"yep","on track")</f>
        <v>yep</v>
      </c>
      <c r="Q4901" s="2">
        <f ca="1">IF(Proc[[#This Row],[DateClosed]]="",ABS(NETWORKDAYS(Proc[[#This Row],[DateOpened]],TODAY()))-1,ABS(NETWORKDAYS(Proc[[#This Row],[DateOpened]],Proc[[#This Row],[DateClosed]]))-1)</f>
        <v>90</v>
      </c>
      <c r="R4901" s="136" t="s">
        <v>4125</v>
      </c>
      <c r="S4901" s="112"/>
      <c r="T4901" s="153">
        <v>4900</v>
      </c>
    </row>
    <row r="4902" spans="1:20" hidden="1">
      <c r="A4902" s="111" t="s">
        <v>4930</v>
      </c>
      <c r="B4902" s="112" t="str">
        <f>IFERROR(VLOOKUP(Proc[[#This Row],[App]],Table2[],3,0),"open")</f>
        <v>ok</v>
      </c>
      <c r="C4902" s="111" t="s">
        <v>369</v>
      </c>
      <c r="D4902" s="152" t="s">
        <v>4961</v>
      </c>
      <c r="E4902" s="152" t="s">
        <v>5049</v>
      </c>
      <c r="F4902" s="112" t="s">
        <v>5049</v>
      </c>
      <c r="G4902" s="111" t="s">
        <v>406</v>
      </c>
      <c r="H4902" s="112" t="str">
        <f>IF(Proc[[#This Row],[type]]="LFF (MDG-F)",MID(Proc[[#This Row],[Obj]],13,10),"")</f>
        <v>KR02TQ1000</v>
      </c>
      <c r="I4902" s="152"/>
      <c r="J4902" s="112" t="b">
        <f>Proc[[#This Row],[Requested]]=Proc[[#This Row],[CurrentParent]]</f>
        <v>1</v>
      </c>
      <c r="K4902" s="112" t="str">
        <f>IF(Proc[[#This Row],[Author]]="Marcela Urrego",VLOOKUP(LEFT(Proc[[#This Row],[Requested]],1),Table3[#All],2,0),VLOOKUP(Proc[[#This Row],[Author]],Table4[],2,0))</f>
        <v>EL</v>
      </c>
      <c r="L4902" s="112" t="s">
        <v>4537</v>
      </c>
      <c r="M4902" s="135">
        <v>45989</v>
      </c>
      <c r="N4902" s="136"/>
      <c r="O4902" s="136"/>
      <c r="P4902" s="136" t="str">
        <f ca="1">IF(Proc[[#This Row],[DaysAgeing]]&gt;5,"yep","on track")</f>
        <v>yep</v>
      </c>
      <c r="Q4902" s="2">
        <f ca="1">IF(Proc[[#This Row],[DateClosed]]="",ABS(NETWORKDAYS(Proc[[#This Row],[DateOpened]],TODAY()))-1,ABS(NETWORKDAYS(Proc[[#This Row],[DateOpened]],Proc[[#This Row],[DateClosed]]))-1)</f>
        <v>90</v>
      </c>
      <c r="R4902" s="136" t="s">
        <v>4125</v>
      </c>
      <c r="S4902" s="112"/>
      <c r="T4902" s="153">
        <v>4901</v>
      </c>
    </row>
    <row r="4903" spans="1:20" hidden="1">
      <c r="A4903" s="111" t="s">
        <v>4930</v>
      </c>
      <c r="B4903" s="112" t="str">
        <f>IFERROR(VLOOKUP(Proc[[#This Row],[App]],Table2[],3,0),"open")</f>
        <v>ok</v>
      </c>
      <c r="C4903" s="111" t="s">
        <v>369</v>
      </c>
      <c r="D4903" s="152" t="s">
        <v>4962</v>
      </c>
      <c r="E4903" s="152" t="s">
        <v>5049</v>
      </c>
      <c r="F4903" s="112" t="s">
        <v>5049</v>
      </c>
      <c r="G4903" s="111" t="s">
        <v>406</v>
      </c>
      <c r="H4903" s="112" t="str">
        <f>IF(Proc[[#This Row],[type]]="LFF (MDG-F)",MID(Proc[[#This Row],[Obj]],13,10),"")</f>
        <v>KR03TQ1011</v>
      </c>
      <c r="I4903" s="152"/>
      <c r="J4903" s="112" t="b">
        <f>Proc[[#This Row],[Requested]]=Proc[[#This Row],[CurrentParent]]</f>
        <v>1</v>
      </c>
      <c r="K4903" s="112" t="str">
        <f>IF(Proc[[#This Row],[Author]]="Marcela Urrego",VLOOKUP(LEFT(Proc[[#This Row],[Requested]],1),Table3[#All],2,0),VLOOKUP(Proc[[#This Row],[Author]],Table4[],2,0))</f>
        <v>EL</v>
      </c>
      <c r="L4903" s="112" t="s">
        <v>4537</v>
      </c>
      <c r="M4903" s="135">
        <v>45989</v>
      </c>
      <c r="N4903" s="136"/>
      <c r="O4903" s="136"/>
      <c r="P4903" s="136" t="str">
        <f ca="1">IF(Proc[[#This Row],[DaysAgeing]]&gt;5,"yep","on track")</f>
        <v>yep</v>
      </c>
      <c r="Q4903" s="2">
        <f ca="1">IF(Proc[[#This Row],[DateClosed]]="",ABS(NETWORKDAYS(Proc[[#This Row],[DateOpened]],TODAY()))-1,ABS(NETWORKDAYS(Proc[[#This Row],[DateOpened]],Proc[[#This Row],[DateClosed]]))-1)</f>
        <v>90</v>
      </c>
      <c r="R4903" s="136" t="s">
        <v>4125</v>
      </c>
      <c r="S4903" s="112"/>
      <c r="T4903" s="153">
        <v>4902</v>
      </c>
    </row>
    <row r="4904" spans="1:20" hidden="1">
      <c r="A4904" s="111" t="s">
        <v>4930</v>
      </c>
      <c r="B4904" s="112" t="str">
        <f>IFERROR(VLOOKUP(Proc[[#This Row],[App]],Table2[],3,0),"open")</f>
        <v>ok</v>
      </c>
      <c r="C4904" s="111" t="s">
        <v>369</v>
      </c>
      <c r="D4904" s="152" t="s">
        <v>4963</v>
      </c>
      <c r="E4904" s="152" t="s">
        <v>5049</v>
      </c>
      <c r="F4904" s="112" t="s">
        <v>5049</v>
      </c>
      <c r="G4904" s="111" t="s">
        <v>406</v>
      </c>
      <c r="H4904" s="112" t="str">
        <f>IF(Proc[[#This Row],[type]]="LFF (MDG-F)",MID(Proc[[#This Row],[Obj]],13,10),"")</f>
        <v>KR03TQ1012</v>
      </c>
      <c r="I4904" s="152"/>
      <c r="J4904" s="112" t="b">
        <f>Proc[[#This Row],[Requested]]=Proc[[#This Row],[CurrentParent]]</f>
        <v>1</v>
      </c>
      <c r="K4904" s="112" t="str">
        <f>IF(Proc[[#This Row],[Author]]="Marcela Urrego",VLOOKUP(LEFT(Proc[[#This Row],[Requested]],1),Table3[#All],2,0),VLOOKUP(Proc[[#This Row],[Author]],Table4[],2,0))</f>
        <v>EL</v>
      </c>
      <c r="L4904" s="112" t="s">
        <v>4537</v>
      </c>
      <c r="M4904" s="135">
        <v>45989</v>
      </c>
      <c r="N4904" s="136"/>
      <c r="O4904" s="136"/>
      <c r="P4904" s="136" t="str">
        <f ca="1">IF(Proc[[#This Row],[DaysAgeing]]&gt;5,"yep","on track")</f>
        <v>yep</v>
      </c>
      <c r="Q4904" s="2">
        <f ca="1">IF(Proc[[#This Row],[DateClosed]]="",ABS(NETWORKDAYS(Proc[[#This Row],[DateOpened]],TODAY()))-1,ABS(NETWORKDAYS(Proc[[#This Row],[DateOpened]],Proc[[#This Row],[DateClosed]]))-1)</f>
        <v>90</v>
      </c>
      <c r="R4904" s="136" t="s">
        <v>4125</v>
      </c>
      <c r="S4904" s="112"/>
      <c r="T4904" s="153">
        <v>4903</v>
      </c>
    </row>
    <row r="4905" spans="1:20" hidden="1">
      <c r="A4905" s="111" t="s">
        <v>4930</v>
      </c>
      <c r="B4905" s="112" t="str">
        <f>IFERROR(VLOOKUP(Proc[[#This Row],[App]],Table2[],3,0),"open")</f>
        <v>ok</v>
      </c>
      <c r="C4905" s="111" t="s">
        <v>369</v>
      </c>
      <c r="D4905" s="152" t="s">
        <v>4964</v>
      </c>
      <c r="E4905" s="152" t="s">
        <v>5049</v>
      </c>
      <c r="F4905" s="112" t="s">
        <v>5049</v>
      </c>
      <c r="G4905" s="111" t="s">
        <v>406</v>
      </c>
      <c r="H4905" s="112" t="str">
        <f>IF(Proc[[#This Row],[type]]="LFF (MDG-F)",MID(Proc[[#This Row],[Obj]],13,10),"")</f>
        <v>KR07TQ1001</v>
      </c>
      <c r="I4905" s="152"/>
      <c r="J4905" s="112" t="b">
        <f>Proc[[#This Row],[Requested]]=Proc[[#This Row],[CurrentParent]]</f>
        <v>1</v>
      </c>
      <c r="K4905" s="112" t="str">
        <f>IF(Proc[[#This Row],[Author]]="Marcela Urrego",VLOOKUP(LEFT(Proc[[#This Row],[Requested]],1),Table3[#All],2,0),VLOOKUP(Proc[[#This Row],[Author]],Table4[],2,0))</f>
        <v>EL</v>
      </c>
      <c r="L4905" s="112" t="s">
        <v>4537</v>
      </c>
      <c r="M4905" s="135">
        <v>45989</v>
      </c>
      <c r="N4905" s="136"/>
      <c r="O4905" s="136"/>
      <c r="P4905" s="136" t="str">
        <f ca="1">IF(Proc[[#This Row],[DaysAgeing]]&gt;5,"yep","on track")</f>
        <v>yep</v>
      </c>
      <c r="Q4905" s="2">
        <f ca="1">IF(Proc[[#This Row],[DateClosed]]="",ABS(NETWORKDAYS(Proc[[#This Row],[DateOpened]],TODAY()))-1,ABS(NETWORKDAYS(Proc[[#This Row],[DateOpened]],Proc[[#This Row],[DateClosed]]))-1)</f>
        <v>90</v>
      </c>
      <c r="R4905" s="136" t="s">
        <v>4125</v>
      </c>
      <c r="S4905" s="112"/>
      <c r="T4905" s="153">
        <v>4904</v>
      </c>
    </row>
    <row r="4906" spans="1:20" hidden="1">
      <c r="A4906" s="111" t="s">
        <v>4930</v>
      </c>
      <c r="B4906" s="112" t="str">
        <f>IFERROR(VLOOKUP(Proc[[#This Row],[App]],Table2[],3,0),"open")</f>
        <v>ok</v>
      </c>
      <c r="C4906" s="111" t="s">
        <v>369</v>
      </c>
      <c r="D4906" s="152" t="s">
        <v>4965</v>
      </c>
      <c r="E4906" s="152" t="s">
        <v>5049</v>
      </c>
      <c r="F4906" s="112" t="s">
        <v>5049</v>
      </c>
      <c r="G4906" s="111" t="s">
        <v>406</v>
      </c>
      <c r="H4906" s="112" t="str">
        <f>IF(Proc[[#This Row],[type]]="LFF (MDG-F)",MID(Proc[[#This Row],[Obj]],13,10),"")</f>
        <v>KR07TQ1002</v>
      </c>
      <c r="I4906" s="152"/>
      <c r="J4906" s="112" t="b">
        <f>Proc[[#This Row],[Requested]]=Proc[[#This Row],[CurrentParent]]</f>
        <v>1</v>
      </c>
      <c r="K4906" s="112" t="str">
        <f>IF(Proc[[#This Row],[Author]]="Marcela Urrego",VLOOKUP(LEFT(Proc[[#This Row],[Requested]],1),Table3[#All],2,0),VLOOKUP(Proc[[#This Row],[Author]],Table4[],2,0))</f>
        <v>EL</v>
      </c>
      <c r="L4906" s="112" t="s">
        <v>4537</v>
      </c>
      <c r="M4906" s="135">
        <v>45989</v>
      </c>
      <c r="N4906" s="136"/>
      <c r="O4906" s="136"/>
      <c r="P4906" s="136" t="str">
        <f ca="1">IF(Proc[[#This Row],[DaysAgeing]]&gt;5,"yep","on track")</f>
        <v>yep</v>
      </c>
      <c r="Q4906" s="2">
        <f ca="1">IF(Proc[[#This Row],[DateClosed]]="",ABS(NETWORKDAYS(Proc[[#This Row],[DateOpened]],TODAY()))-1,ABS(NETWORKDAYS(Proc[[#This Row],[DateOpened]],Proc[[#This Row],[DateClosed]]))-1)</f>
        <v>90</v>
      </c>
      <c r="R4906" s="136" t="s">
        <v>4125</v>
      </c>
      <c r="S4906" s="112"/>
      <c r="T4906" s="153">
        <v>4905</v>
      </c>
    </row>
    <row r="4907" spans="1:20" hidden="1">
      <c r="A4907" s="111" t="s">
        <v>4930</v>
      </c>
      <c r="B4907" s="112" t="str">
        <f>IFERROR(VLOOKUP(Proc[[#This Row],[App]],Table2[],3,0),"open")</f>
        <v>ok</v>
      </c>
      <c r="C4907" s="111" t="s">
        <v>369</v>
      </c>
      <c r="D4907" s="152" t="s">
        <v>4966</v>
      </c>
      <c r="E4907" s="152" t="s">
        <v>5049</v>
      </c>
      <c r="F4907" s="112" t="s">
        <v>5049</v>
      </c>
      <c r="G4907" s="111" t="s">
        <v>406</v>
      </c>
      <c r="H4907" s="112" t="str">
        <f>IF(Proc[[#This Row],[type]]="LFF (MDG-F)",MID(Proc[[#This Row],[Obj]],13,10),"")</f>
        <v>KR07TQ1003</v>
      </c>
      <c r="I4907" s="152"/>
      <c r="J4907" s="112" t="b">
        <f>Proc[[#This Row],[Requested]]=Proc[[#This Row],[CurrentParent]]</f>
        <v>1</v>
      </c>
      <c r="K4907" s="112" t="str">
        <f>IF(Proc[[#This Row],[Author]]="Marcela Urrego",VLOOKUP(LEFT(Proc[[#This Row],[Requested]],1),Table3[#All],2,0),VLOOKUP(Proc[[#This Row],[Author]],Table4[],2,0))</f>
        <v>EL</v>
      </c>
      <c r="L4907" s="112" t="s">
        <v>4537</v>
      </c>
      <c r="M4907" s="135">
        <v>45989</v>
      </c>
      <c r="N4907" s="136"/>
      <c r="O4907" s="136"/>
      <c r="P4907" s="136" t="str">
        <f ca="1">IF(Proc[[#This Row],[DaysAgeing]]&gt;5,"yep","on track")</f>
        <v>yep</v>
      </c>
      <c r="Q4907" s="2">
        <f ca="1">IF(Proc[[#This Row],[DateClosed]]="",ABS(NETWORKDAYS(Proc[[#This Row],[DateOpened]],TODAY()))-1,ABS(NETWORKDAYS(Proc[[#This Row],[DateOpened]],Proc[[#This Row],[DateClosed]]))-1)</f>
        <v>90</v>
      </c>
      <c r="R4907" s="136" t="s">
        <v>4125</v>
      </c>
      <c r="S4907" s="112"/>
      <c r="T4907" s="153">
        <v>4906</v>
      </c>
    </row>
    <row r="4908" spans="1:20" hidden="1">
      <c r="A4908" s="111" t="s">
        <v>4930</v>
      </c>
      <c r="B4908" s="112" t="str">
        <f>IFERROR(VLOOKUP(Proc[[#This Row],[App]],Table2[],3,0),"open")</f>
        <v>ok</v>
      </c>
      <c r="C4908" s="111" t="s">
        <v>369</v>
      </c>
      <c r="D4908" s="152" t="s">
        <v>4967</v>
      </c>
      <c r="E4908" s="152" t="s">
        <v>5049</v>
      </c>
      <c r="F4908" s="112" t="s">
        <v>5049</v>
      </c>
      <c r="G4908" s="111" t="s">
        <v>406</v>
      </c>
      <c r="H4908" s="112" t="str">
        <f>IF(Proc[[#This Row],[type]]="LFF (MDG-F)",MID(Proc[[#This Row],[Obj]],13,10),"")</f>
        <v>KR07TQ1004</v>
      </c>
      <c r="I4908" s="152"/>
      <c r="J4908" s="112" t="b">
        <f>Proc[[#This Row],[Requested]]=Proc[[#This Row],[CurrentParent]]</f>
        <v>1</v>
      </c>
      <c r="K4908" s="112" t="str">
        <f>IF(Proc[[#This Row],[Author]]="Marcela Urrego",VLOOKUP(LEFT(Proc[[#This Row],[Requested]],1),Table3[#All],2,0),VLOOKUP(Proc[[#This Row],[Author]],Table4[],2,0))</f>
        <v>EL</v>
      </c>
      <c r="L4908" s="112" t="s">
        <v>4537</v>
      </c>
      <c r="M4908" s="135">
        <v>45989</v>
      </c>
      <c r="N4908" s="136"/>
      <c r="O4908" s="136"/>
      <c r="P4908" s="136" t="str">
        <f ca="1">IF(Proc[[#This Row],[DaysAgeing]]&gt;5,"yep","on track")</f>
        <v>yep</v>
      </c>
      <c r="Q4908" s="2">
        <f ca="1">IF(Proc[[#This Row],[DateClosed]]="",ABS(NETWORKDAYS(Proc[[#This Row],[DateOpened]],TODAY()))-1,ABS(NETWORKDAYS(Proc[[#This Row],[DateOpened]],Proc[[#This Row],[DateClosed]]))-1)</f>
        <v>90</v>
      </c>
      <c r="R4908" s="136" t="s">
        <v>4125</v>
      </c>
      <c r="S4908" s="112"/>
      <c r="T4908" s="153">
        <v>4907</v>
      </c>
    </row>
    <row r="4909" spans="1:20" hidden="1">
      <c r="A4909" s="111" t="s">
        <v>4930</v>
      </c>
      <c r="B4909" s="112" t="str">
        <f>IFERROR(VLOOKUP(Proc[[#This Row],[App]],Table2[],3,0),"open")</f>
        <v>ok</v>
      </c>
      <c r="C4909" s="111" t="s">
        <v>369</v>
      </c>
      <c r="D4909" s="152" t="s">
        <v>4968</v>
      </c>
      <c r="E4909" s="152" t="s">
        <v>5049</v>
      </c>
      <c r="F4909" s="112" t="s">
        <v>5049</v>
      </c>
      <c r="G4909" s="111" t="s">
        <v>406</v>
      </c>
      <c r="H4909" s="112" t="str">
        <f>IF(Proc[[#This Row],[type]]="LFF (MDG-F)",MID(Proc[[#This Row],[Obj]],13,10),"")</f>
        <v>KR07TQ1005</v>
      </c>
      <c r="I4909" s="152"/>
      <c r="J4909" s="112" t="b">
        <f>Proc[[#This Row],[Requested]]=Proc[[#This Row],[CurrentParent]]</f>
        <v>1</v>
      </c>
      <c r="K4909" s="112" t="str">
        <f>IF(Proc[[#This Row],[Author]]="Marcela Urrego",VLOOKUP(LEFT(Proc[[#This Row],[Requested]],1),Table3[#All],2,0),VLOOKUP(Proc[[#This Row],[Author]],Table4[],2,0))</f>
        <v>EL</v>
      </c>
      <c r="L4909" s="112" t="s">
        <v>4537</v>
      </c>
      <c r="M4909" s="135">
        <v>45989</v>
      </c>
      <c r="N4909" s="136"/>
      <c r="O4909" s="136"/>
      <c r="P4909" s="136" t="str">
        <f ca="1">IF(Proc[[#This Row],[DaysAgeing]]&gt;5,"yep","on track")</f>
        <v>yep</v>
      </c>
      <c r="Q4909" s="2">
        <f ca="1">IF(Proc[[#This Row],[DateClosed]]="",ABS(NETWORKDAYS(Proc[[#This Row],[DateOpened]],TODAY()))-1,ABS(NETWORKDAYS(Proc[[#This Row],[DateOpened]],Proc[[#This Row],[DateClosed]]))-1)</f>
        <v>90</v>
      </c>
      <c r="R4909" s="136" t="s">
        <v>4125</v>
      </c>
      <c r="S4909" s="112"/>
      <c r="T4909" s="153">
        <v>4908</v>
      </c>
    </row>
    <row r="4910" spans="1:20" hidden="1">
      <c r="A4910" s="111" t="s">
        <v>4930</v>
      </c>
      <c r="B4910" s="112" t="str">
        <f>IFERROR(VLOOKUP(Proc[[#This Row],[App]],Table2[],3,0),"open")</f>
        <v>ok</v>
      </c>
      <c r="C4910" s="111" t="s">
        <v>369</v>
      </c>
      <c r="D4910" s="152" t="s">
        <v>4969</v>
      </c>
      <c r="E4910" s="152" t="s">
        <v>5049</v>
      </c>
      <c r="F4910" s="112" t="s">
        <v>5049</v>
      </c>
      <c r="G4910" s="111" t="s">
        <v>406</v>
      </c>
      <c r="H4910" s="112" t="str">
        <f>IF(Proc[[#This Row],[type]]="LFF (MDG-F)",MID(Proc[[#This Row],[Obj]],13,10),"")</f>
        <v>KR07TQ1006</v>
      </c>
      <c r="I4910" s="152"/>
      <c r="J4910" s="112" t="b">
        <f>Proc[[#This Row],[Requested]]=Proc[[#This Row],[CurrentParent]]</f>
        <v>1</v>
      </c>
      <c r="K4910" s="112" t="str">
        <f>IF(Proc[[#This Row],[Author]]="Marcela Urrego",VLOOKUP(LEFT(Proc[[#This Row],[Requested]],1),Table3[#All],2,0),VLOOKUP(Proc[[#This Row],[Author]],Table4[],2,0))</f>
        <v>EL</v>
      </c>
      <c r="L4910" s="112" t="s">
        <v>4537</v>
      </c>
      <c r="M4910" s="135">
        <v>45989</v>
      </c>
      <c r="N4910" s="136"/>
      <c r="O4910" s="136"/>
      <c r="P4910" s="136" t="str">
        <f ca="1">IF(Proc[[#This Row],[DaysAgeing]]&gt;5,"yep","on track")</f>
        <v>yep</v>
      </c>
      <c r="Q4910" s="2">
        <f ca="1">IF(Proc[[#This Row],[DateClosed]]="",ABS(NETWORKDAYS(Proc[[#This Row],[DateOpened]],TODAY()))-1,ABS(NETWORKDAYS(Proc[[#This Row],[DateOpened]],Proc[[#This Row],[DateClosed]]))-1)</f>
        <v>90</v>
      </c>
      <c r="R4910" s="136" t="s">
        <v>4125</v>
      </c>
      <c r="S4910" s="112"/>
      <c r="T4910" s="153">
        <v>4909</v>
      </c>
    </row>
    <row r="4911" spans="1:20" hidden="1">
      <c r="A4911" s="111" t="s">
        <v>4930</v>
      </c>
      <c r="B4911" s="112" t="str">
        <f>IFERROR(VLOOKUP(Proc[[#This Row],[App]],Table2[],3,0),"open")</f>
        <v>ok</v>
      </c>
      <c r="C4911" s="111" t="s">
        <v>369</v>
      </c>
      <c r="D4911" s="152" t="s">
        <v>4970</v>
      </c>
      <c r="E4911" s="152" t="s">
        <v>5049</v>
      </c>
      <c r="F4911" s="112" t="s">
        <v>5049</v>
      </c>
      <c r="G4911" s="111" t="s">
        <v>406</v>
      </c>
      <c r="H4911" s="112" t="str">
        <f>IF(Proc[[#This Row],[type]]="LFF (MDG-F)",MID(Proc[[#This Row],[Obj]],13,10),"")</f>
        <v>KR11TQ1001</v>
      </c>
      <c r="I4911" s="152"/>
      <c r="J4911" s="112" t="b">
        <f>Proc[[#This Row],[Requested]]=Proc[[#This Row],[CurrentParent]]</f>
        <v>1</v>
      </c>
      <c r="K4911" s="112" t="str">
        <f>IF(Proc[[#This Row],[Author]]="Marcela Urrego",VLOOKUP(LEFT(Proc[[#This Row],[Requested]],1),Table3[#All],2,0),VLOOKUP(Proc[[#This Row],[Author]],Table4[],2,0))</f>
        <v>EL</v>
      </c>
      <c r="L4911" s="112" t="s">
        <v>4537</v>
      </c>
      <c r="M4911" s="135">
        <v>45989</v>
      </c>
      <c r="N4911" s="136"/>
      <c r="O4911" s="136"/>
      <c r="P4911" s="136" t="str">
        <f ca="1">IF(Proc[[#This Row],[DaysAgeing]]&gt;5,"yep","on track")</f>
        <v>yep</v>
      </c>
      <c r="Q4911" s="2">
        <f ca="1">IF(Proc[[#This Row],[DateClosed]]="",ABS(NETWORKDAYS(Proc[[#This Row],[DateOpened]],TODAY()))-1,ABS(NETWORKDAYS(Proc[[#This Row],[DateOpened]],Proc[[#This Row],[DateClosed]]))-1)</f>
        <v>90</v>
      </c>
      <c r="R4911" s="136" t="s">
        <v>4125</v>
      </c>
      <c r="S4911" s="112"/>
      <c r="T4911" s="153">
        <v>4910</v>
      </c>
    </row>
    <row r="4912" spans="1:20" hidden="1">
      <c r="A4912" s="111" t="s">
        <v>4930</v>
      </c>
      <c r="B4912" s="112" t="str">
        <f>IFERROR(VLOOKUP(Proc[[#This Row],[App]],Table2[],3,0),"open")</f>
        <v>ok</v>
      </c>
      <c r="C4912" s="111" t="s">
        <v>369</v>
      </c>
      <c r="D4912" s="152" t="s">
        <v>4971</v>
      </c>
      <c r="E4912" s="152" t="s">
        <v>5049</v>
      </c>
      <c r="F4912" s="112" t="s">
        <v>5049</v>
      </c>
      <c r="G4912" s="111" t="s">
        <v>406</v>
      </c>
      <c r="H4912" s="112" t="str">
        <f>IF(Proc[[#This Row],[type]]="LFF (MDG-F)",MID(Proc[[#This Row],[Obj]],13,10),"")</f>
        <v>KR11TQ1002</v>
      </c>
      <c r="I4912" s="152"/>
      <c r="J4912" s="112" t="b">
        <f>Proc[[#This Row],[Requested]]=Proc[[#This Row],[CurrentParent]]</f>
        <v>1</v>
      </c>
      <c r="K4912" s="112" t="str">
        <f>IF(Proc[[#This Row],[Author]]="Marcela Urrego",VLOOKUP(LEFT(Proc[[#This Row],[Requested]],1),Table3[#All],2,0),VLOOKUP(Proc[[#This Row],[Author]],Table4[],2,0))</f>
        <v>EL</v>
      </c>
      <c r="L4912" s="112" t="s">
        <v>4537</v>
      </c>
      <c r="M4912" s="135">
        <v>45989</v>
      </c>
      <c r="N4912" s="136"/>
      <c r="O4912" s="136"/>
      <c r="P4912" s="136" t="str">
        <f ca="1">IF(Proc[[#This Row],[DaysAgeing]]&gt;5,"yep","on track")</f>
        <v>yep</v>
      </c>
      <c r="Q4912" s="2">
        <f ca="1">IF(Proc[[#This Row],[DateClosed]]="",ABS(NETWORKDAYS(Proc[[#This Row],[DateOpened]],TODAY()))-1,ABS(NETWORKDAYS(Proc[[#This Row],[DateOpened]],Proc[[#This Row],[DateClosed]]))-1)</f>
        <v>90</v>
      </c>
      <c r="R4912" s="136" t="s">
        <v>4125</v>
      </c>
      <c r="S4912" s="112"/>
      <c r="T4912" s="153">
        <v>4911</v>
      </c>
    </row>
    <row r="4913" spans="1:20" hidden="1">
      <c r="A4913" s="111" t="s">
        <v>4930</v>
      </c>
      <c r="B4913" s="112" t="str">
        <f>IFERROR(VLOOKUP(Proc[[#This Row],[App]],Table2[],3,0),"open")</f>
        <v>ok</v>
      </c>
      <c r="C4913" s="111" t="s">
        <v>369</v>
      </c>
      <c r="D4913" s="152" t="s">
        <v>4972</v>
      </c>
      <c r="E4913" s="152" t="s">
        <v>5049</v>
      </c>
      <c r="F4913" s="112" t="s">
        <v>5049</v>
      </c>
      <c r="G4913" s="111" t="s">
        <v>406</v>
      </c>
      <c r="H4913" s="112" t="str">
        <f>IF(Proc[[#This Row],[type]]="LFF (MDG-F)",MID(Proc[[#This Row],[Obj]],13,10),"")</f>
        <v>KR11TQ1003</v>
      </c>
      <c r="I4913" s="152"/>
      <c r="J4913" s="112" t="b">
        <f>Proc[[#This Row],[Requested]]=Proc[[#This Row],[CurrentParent]]</f>
        <v>1</v>
      </c>
      <c r="K4913" s="112" t="str">
        <f>IF(Proc[[#This Row],[Author]]="Marcela Urrego",VLOOKUP(LEFT(Proc[[#This Row],[Requested]],1),Table3[#All],2,0),VLOOKUP(Proc[[#This Row],[Author]],Table4[],2,0))</f>
        <v>EL</v>
      </c>
      <c r="L4913" s="112" t="s">
        <v>4537</v>
      </c>
      <c r="M4913" s="135">
        <v>45989</v>
      </c>
      <c r="N4913" s="136"/>
      <c r="O4913" s="136"/>
      <c r="P4913" s="136" t="str">
        <f ca="1">IF(Proc[[#This Row],[DaysAgeing]]&gt;5,"yep","on track")</f>
        <v>yep</v>
      </c>
      <c r="Q4913" s="2">
        <f ca="1">IF(Proc[[#This Row],[DateClosed]]="",ABS(NETWORKDAYS(Proc[[#This Row],[DateOpened]],TODAY()))-1,ABS(NETWORKDAYS(Proc[[#This Row],[DateOpened]],Proc[[#This Row],[DateClosed]]))-1)</f>
        <v>90</v>
      </c>
      <c r="R4913" s="136" t="s">
        <v>4125</v>
      </c>
      <c r="S4913" s="112"/>
      <c r="T4913" s="153">
        <v>4912</v>
      </c>
    </row>
    <row r="4914" spans="1:20" hidden="1">
      <c r="A4914" s="111" t="s">
        <v>4930</v>
      </c>
      <c r="B4914" s="153" t="str">
        <f>IFERROR(VLOOKUP(Proc[[#This Row],[App]],Table2[],3,0),"open")</f>
        <v>ok</v>
      </c>
      <c r="C4914" s="111" t="s">
        <v>369</v>
      </c>
      <c r="D4914" s="152" t="s">
        <v>4973</v>
      </c>
      <c r="E4914" s="152" t="s">
        <v>5049</v>
      </c>
      <c r="F4914" s="153" t="s">
        <v>5049</v>
      </c>
      <c r="G4914" s="111" t="s">
        <v>406</v>
      </c>
      <c r="H4914" s="112" t="str">
        <f>IF(Proc[[#This Row],[type]]="LFF (MDG-F)",MID(Proc[[#This Row],[Obj]],13,10),"")</f>
        <v>KR11TQ1004</v>
      </c>
      <c r="I4914" s="152"/>
      <c r="J4914" s="112" t="b">
        <f>Proc[[#This Row],[Requested]]=Proc[[#This Row],[CurrentParent]]</f>
        <v>1</v>
      </c>
      <c r="K4914" s="153" t="str">
        <f>IF(Proc[[#This Row],[Author]]="Marcela Urrego",VLOOKUP(LEFT(Proc[[#This Row],[Requested]],1),Table3[#All],2,0),VLOOKUP(Proc[[#This Row],[Author]],Table4[],2,0))</f>
        <v>EL</v>
      </c>
      <c r="L4914" s="112" t="s">
        <v>4537</v>
      </c>
      <c r="M4914" s="135">
        <v>45989</v>
      </c>
      <c r="N4914" s="136"/>
      <c r="O4914" s="136"/>
      <c r="P4914" s="136" t="str">
        <f ca="1">IF(Proc[[#This Row],[DaysAgeing]]&gt;5,"yep","on track")</f>
        <v>yep</v>
      </c>
      <c r="Q4914" s="2">
        <f ca="1">IF(Proc[[#This Row],[DateClosed]]="",ABS(NETWORKDAYS(Proc[[#This Row],[DateOpened]],TODAY()))-1,ABS(NETWORKDAYS(Proc[[#This Row],[DateOpened]],Proc[[#This Row],[DateClosed]]))-1)</f>
        <v>90</v>
      </c>
      <c r="R4914" s="136" t="s">
        <v>4125</v>
      </c>
      <c r="S4914" s="112"/>
      <c r="T4914" s="153">
        <v>4913</v>
      </c>
    </row>
    <row r="4915" spans="1:20" hidden="1">
      <c r="A4915" s="111" t="s">
        <v>4930</v>
      </c>
      <c r="B4915" s="153" t="str">
        <f>IFERROR(VLOOKUP(Proc[[#This Row],[App]],Table2[],3,0),"open")</f>
        <v>ok</v>
      </c>
      <c r="C4915" s="111" t="s">
        <v>369</v>
      </c>
      <c r="D4915" s="152" t="s">
        <v>4974</v>
      </c>
      <c r="E4915" s="152" t="s">
        <v>5049</v>
      </c>
      <c r="F4915" s="153" t="s">
        <v>5049</v>
      </c>
      <c r="G4915" s="111" t="s">
        <v>406</v>
      </c>
      <c r="H4915" s="112" t="str">
        <f>IF(Proc[[#This Row],[type]]="LFF (MDG-F)",MID(Proc[[#This Row],[Obj]],13,10),"")</f>
        <v>KR15TQ1001</v>
      </c>
      <c r="I4915" s="152"/>
      <c r="J4915" s="112" t="b">
        <f>Proc[[#This Row],[Requested]]=Proc[[#This Row],[CurrentParent]]</f>
        <v>1</v>
      </c>
      <c r="K4915" s="153" t="str">
        <f>IF(Proc[[#This Row],[Author]]="Marcela Urrego",VLOOKUP(LEFT(Proc[[#This Row],[Requested]],1),Table3[#All],2,0),VLOOKUP(Proc[[#This Row],[Author]],Table4[],2,0))</f>
        <v>EL</v>
      </c>
      <c r="L4915" s="112" t="s">
        <v>4537</v>
      </c>
      <c r="M4915" s="135">
        <v>45989</v>
      </c>
      <c r="N4915" s="136"/>
      <c r="O4915" s="136"/>
      <c r="P4915" s="136" t="str">
        <f ca="1">IF(Proc[[#This Row],[DaysAgeing]]&gt;5,"yep","on track")</f>
        <v>yep</v>
      </c>
      <c r="Q4915" s="2">
        <f ca="1">IF(Proc[[#This Row],[DateClosed]]="",ABS(NETWORKDAYS(Proc[[#This Row],[DateOpened]],TODAY()))-1,ABS(NETWORKDAYS(Proc[[#This Row],[DateOpened]],Proc[[#This Row],[DateClosed]]))-1)</f>
        <v>90</v>
      </c>
      <c r="R4915" s="136" t="s">
        <v>4125</v>
      </c>
      <c r="S4915" s="112"/>
      <c r="T4915" s="153">
        <v>4914</v>
      </c>
    </row>
    <row r="4916" spans="1:20" hidden="1">
      <c r="A4916" s="111" t="s">
        <v>4930</v>
      </c>
      <c r="B4916" s="153" t="str">
        <f>IFERROR(VLOOKUP(Proc[[#This Row],[App]],Table2[],3,0),"open")</f>
        <v>ok</v>
      </c>
      <c r="C4916" s="111" t="s">
        <v>369</v>
      </c>
      <c r="D4916" s="152" t="s">
        <v>4975</v>
      </c>
      <c r="E4916" s="152" t="s">
        <v>5049</v>
      </c>
      <c r="F4916" s="153" t="s">
        <v>5049</v>
      </c>
      <c r="G4916" s="111" t="s">
        <v>406</v>
      </c>
      <c r="H4916" s="112" t="str">
        <f>IF(Proc[[#This Row],[type]]="LFF (MDG-F)",MID(Proc[[#This Row],[Obj]],13,10),"")</f>
        <v>KR16TQ1001</v>
      </c>
      <c r="I4916" s="152"/>
      <c r="J4916" s="112" t="b">
        <f>Proc[[#This Row],[Requested]]=Proc[[#This Row],[CurrentParent]]</f>
        <v>1</v>
      </c>
      <c r="K4916" s="153" t="str">
        <f>IF(Proc[[#This Row],[Author]]="Marcela Urrego",VLOOKUP(LEFT(Proc[[#This Row],[Requested]],1),Table3[#All],2,0),VLOOKUP(Proc[[#This Row],[Author]],Table4[],2,0))</f>
        <v>EL</v>
      </c>
      <c r="L4916" s="112" t="s">
        <v>4537</v>
      </c>
      <c r="M4916" s="135">
        <v>45989</v>
      </c>
      <c r="N4916" s="136"/>
      <c r="O4916" s="136"/>
      <c r="P4916" s="136" t="str">
        <f ca="1">IF(Proc[[#This Row],[DaysAgeing]]&gt;5,"yep","on track")</f>
        <v>yep</v>
      </c>
      <c r="Q4916" s="2">
        <f ca="1">IF(Proc[[#This Row],[DateClosed]]="",ABS(NETWORKDAYS(Proc[[#This Row],[DateOpened]],TODAY()))-1,ABS(NETWORKDAYS(Proc[[#This Row],[DateOpened]],Proc[[#This Row],[DateClosed]]))-1)</f>
        <v>90</v>
      </c>
      <c r="R4916" s="136" t="s">
        <v>4125</v>
      </c>
      <c r="S4916" s="112"/>
      <c r="T4916" s="153">
        <v>4915</v>
      </c>
    </row>
    <row r="4917" spans="1:20" hidden="1">
      <c r="A4917" s="111" t="s">
        <v>4930</v>
      </c>
      <c r="B4917" s="153" t="str">
        <f>IFERROR(VLOOKUP(Proc[[#This Row],[App]],Table2[],3,0),"open")</f>
        <v>ok</v>
      </c>
      <c r="C4917" s="111" t="s">
        <v>369</v>
      </c>
      <c r="D4917" s="152" t="s">
        <v>4976</v>
      </c>
      <c r="E4917" s="152" t="s">
        <v>5049</v>
      </c>
      <c r="F4917" s="153" t="s">
        <v>5049</v>
      </c>
      <c r="G4917" s="111" t="s">
        <v>406</v>
      </c>
      <c r="H4917" s="112" t="str">
        <f>IF(Proc[[#This Row],[type]]="LFF (MDG-F)",MID(Proc[[#This Row],[Obj]],13,10),"")</f>
        <v>KR16TQ1002</v>
      </c>
      <c r="I4917" s="152"/>
      <c r="J4917" s="112" t="b">
        <f>Proc[[#This Row],[Requested]]=Proc[[#This Row],[CurrentParent]]</f>
        <v>1</v>
      </c>
      <c r="K4917" s="153" t="str">
        <f>IF(Proc[[#This Row],[Author]]="Marcela Urrego",VLOOKUP(LEFT(Proc[[#This Row],[Requested]],1),Table3[#All],2,0),VLOOKUP(Proc[[#This Row],[Author]],Table4[],2,0))</f>
        <v>EL</v>
      </c>
      <c r="L4917" s="112" t="s">
        <v>4537</v>
      </c>
      <c r="M4917" s="135">
        <v>45989</v>
      </c>
      <c r="N4917" s="136"/>
      <c r="O4917" s="136"/>
      <c r="P4917" s="136" t="str">
        <f ca="1">IF(Proc[[#This Row],[DaysAgeing]]&gt;5,"yep","on track")</f>
        <v>yep</v>
      </c>
      <c r="Q4917" s="2">
        <f ca="1">IF(Proc[[#This Row],[DateClosed]]="",ABS(NETWORKDAYS(Proc[[#This Row],[DateOpened]],TODAY()))-1,ABS(NETWORKDAYS(Proc[[#This Row],[DateOpened]],Proc[[#This Row],[DateClosed]]))-1)</f>
        <v>90</v>
      </c>
      <c r="R4917" s="136" t="s">
        <v>4125</v>
      </c>
      <c r="S4917" s="112"/>
      <c r="T4917" s="153">
        <v>4916</v>
      </c>
    </row>
    <row r="4918" spans="1:20" hidden="1">
      <c r="A4918" s="111" t="s">
        <v>4930</v>
      </c>
      <c r="B4918" s="153" t="str">
        <f>IFERROR(VLOOKUP(Proc[[#This Row],[App]],Table2[],3,0),"open")</f>
        <v>ok</v>
      </c>
      <c r="C4918" s="111" t="s">
        <v>369</v>
      </c>
      <c r="D4918" s="152" t="s">
        <v>9765</v>
      </c>
      <c r="E4918" s="152" t="s">
        <v>5050</v>
      </c>
      <c r="F4918" s="112" t="s">
        <v>5050</v>
      </c>
      <c r="G4918" s="111" t="s">
        <v>406</v>
      </c>
      <c r="H4918" s="112" t="str">
        <f>IF(Proc[[#This Row],[type]]="LFF (MDG-F)",MID(Proc[[#This Row],[Obj]],13,10),"")</f>
        <v>JP02TQMZ01</v>
      </c>
      <c r="I4918" s="152"/>
      <c r="J4918" s="112" t="b">
        <f>Proc[[#This Row],[Requested]]=Proc[[#This Row],[CurrentParent]]</f>
        <v>1</v>
      </c>
      <c r="K4918" s="153" t="str">
        <f>IF(Proc[[#This Row],[Author]]="Marcela Urrego",VLOOKUP(LEFT(Proc[[#This Row],[Requested]],1),Table3[#All],2,0),VLOOKUP(Proc[[#This Row],[Author]],Table4[],2,0))</f>
        <v>EL</v>
      </c>
      <c r="L4918" s="112" t="s">
        <v>4537</v>
      </c>
      <c r="M4918" s="135">
        <v>45989</v>
      </c>
      <c r="N4918" s="136"/>
      <c r="O4918" s="136"/>
      <c r="P4918" s="136" t="str">
        <f ca="1">IF(Proc[[#This Row],[DaysAgeing]]&gt;5,"yep","on track")</f>
        <v>yep</v>
      </c>
      <c r="Q4918" s="2">
        <f ca="1">IF(Proc[[#This Row],[DateClosed]]="",ABS(NETWORKDAYS(Proc[[#This Row],[DateOpened]],TODAY()))-1,ABS(NETWORKDAYS(Proc[[#This Row],[DateOpened]],Proc[[#This Row],[DateClosed]]))-1)</f>
        <v>90</v>
      </c>
      <c r="R4918" s="136" t="s">
        <v>4125</v>
      </c>
      <c r="S4918" s="112"/>
      <c r="T4918" s="153">
        <v>4917</v>
      </c>
    </row>
    <row r="4919" spans="1:20" hidden="1">
      <c r="A4919" s="111" t="s">
        <v>4930</v>
      </c>
      <c r="B4919" s="153" t="str">
        <f>IFERROR(VLOOKUP(Proc[[#This Row],[App]],Table2[],3,0),"open")</f>
        <v>ok</v>
      </c>
      <c r="C4919" s="111" t="s">
        <v>369</v>
      </c>
      <c r="D4919" s="152" t="s">
        <v>9766</v>
      </c>
      <c r="E4919" s="152" t="s">
        <v>5050</v>
      </c>
      <c r="F4919" s="153" t="s">
        <v>5050</v>
      </c>
      <c r="G4919" s="111" t="s">
        <v>406</v>
      </c>
      <c r="H4919" s="112" t="str">
        <f>IF(Proc[[#This Row],[type]]="LFF (MDG-F)",MID(Proc[[#This Row],[Obj]],13,10),"")</f>
        <v>KR03TPPZ04</v>
      </c>
      <c r="I4919" s="152"/>
      <c r="J4919" s="112" t="b">
        <f>Proc[[#This Row],[Requested]]=Proc[[#This Row],[CurrentParent]]</f>
        <v>1</v>
      </c>
      <c r="K4919" s="153" t="str">
        <f>IF(Proc[[#This Row],[Author]]="Marcela Urrego",VLOOKUP(LEFT(Proc[[#This Row],[Requested]],1),Table3[#All],2,0),VLOOKUP(Proc[[#This Row],[Author]],Table4[],2,0))</f>
        <v>EL</v>
      </c>
      <c r="L4919" s="112" t="s">
        <v>4537</v>
      </c>
      <c r="M4919" s="135">
        <v>45989</v>
      </c>
      <c r="N4919" s="136"/>
      <c r="O4919" s="136"/>
      <c r="P4919" s="136" t="str">
        <f ca="1">IF(Proc[[#This Row],[DaysAgeing]]&gt;5,"yep","on track")</f>
        <v>yep</v>
      </c>
      <c r="Q4919" s="2">
        <f ca="1">IF(Proc[[#This Row],[DateClosed]]="",ABS(NETWORKDAYS(Proc[[#This Row],[DateOpened]],TODAY()))-1,ABS(NETWORKDAYS(Proc[[#This Row],[DateOpened]],Proc[[#This Row],[DateClosed]]))-1)</f>
        <v>90</v>
      </c>
      <c r="R4919" s="136" t="s">
        <v>4125</v>
      </c>
      <c r="S4919" s="112"/>
      <c r="T4919" s="153">
        <v>4918</v>
      </c>
    </row>
    <row r="4920" spans="1:20" hidden="1">
      <c r="A4920" s="111" t="s">
        <v>4930</v>
      </c>
      <c r="B4920" s="153" t="str">
        <f>IFERROR(VLOOKUP(Proc[[#This Row],[App]],Table2[],3,0),"open")</f>
        <v>ok</v>
      </c>
      <c r="C4920" s="111" t="s">
        <v>369</v>
      </c>
      <c r="D4920" s="152" t="s">
        <v>9767</v>
      </c>
      <c r="E4920" s="152" t="s">
        <v>5050</v>
      </c>
      <c r="F4920" s="153" t="s">
        <v>5050</v>
      </c>
      <c r="G4920" s="111" t="s">
        <v>406</v>
      </c>
      <c r="H4920" s="112" t="str">
        <f>IF(Proc[[#This Row],[type]]="LFF (MDG-F)",MID(Proc[[#This Row],[Obj]],13,10),"")</f>
        <v>KR07DB3300</v>
      </c>
      <c r="I4920" s="152"/>
      <c r="J4920" s="112" t="b">
        <f>Proc[[#This Row],[Requested]]=Proc[[#This Row],[CurrentParent]]</f>
        <v>1</v>
      </c>
      <c r="K4920" s="153" t="str">
        <f>IF(Proc[[#This Row],[Author]]="Marcela Urrego",VLOOKUP(LEFT(Proc[[#This Row],[Requested]],1),Table3[#All],2,0),VLOOKUP(Proc[[#This Row],[Author]],Table4[],2,0))</f>
        <v>EL</v>
      </c>
      <c r="L4920" s="112" t="s">
        <v>4537</v>
      </c>
      <c r="M4920" s="135">
        <v>45989</v>
      </c>
      <c r="N4920" s="136"/>
      <c r="O4920" s="136"/>
      <c r="P4920" s="136" t="str">
        <f ca="1">IF(Proc[[#This Row],[DaysAgeing]]&gt;5,"yep","on track")</f>
        <v>yep</v>
      </c>
      <c r="Q4920" s="2">
        <f ca="1">IF(Proc[[#This Row],[DateClosed]]="",ABS(NETWORKDAYS(Proc[[#This Row],[DateOpened]],TODAY()))-1,ABS(NETWORKDAYS(Proc[[#This Row],[DateOpened]],Proc[[#This Row],[DateClosed]]))-1)</f>
        <v>90</v>
      </c>
      <c r="R4920" s="136" t="s">
        <v>4125</v>
      </c>
      <c r="S4920" s="112"/>
      <c r="T4920" s="153">
        <v>4919</v>
      </c>
    </row>
    <row r="4921" spans="1:20" hidden="1">
      <c r="A4921" s="111" t="s">
        <v>4930</v>
      </c>
      <c r="B4921" s="153" t="str">
        <f>IFERROR(VLOOKUP(Proc[[#This Row],[App]],Table2[],3,0),"open")</f>
        <v>ok</v>
      </c>
      <c r="C4921" s="111" t="s">
        <v>369</v>
      </c>
      <c r="D4921" s="152" t="s">
        <v>4977</v>
      </c>
      <c r="E4921" s="152" t="s">
        <v>5050</v>
      </c>
      <c r="F4921" s="112" t="s">
        <v>5050</v>
      </c>
      <c r="G4921" s="111" t="s">
        <v>406</v>
      </c>
      <c r="H4921" s="112" t="str">
        <f>IF(Proc[[#This Row],[type]]="LFF (MDG-F)",MID(Proc[[#This Row],[Obj]],13,10),"")</f>
        <v>KR15TM3000</v>
      </c>
      <c r="I4921" s="152"/>
      <c r="J4921" s="112" t="b">
        <f>Proc[[#This Row],[Requested]]=Proc[[#This Row],[CurrentParent]]</f>
        <v>1</v>
      </c>
      <c r="K4921" s="153" t="str">
        <f>IF(Proc[[#This Row],[Author]]="Marcela Urrego",VLOOKUP(LEFT(Proc[[#This Row],[Requested]],1),Table3[#All],2,0),VLOOKUP(Proc[[#This Row],[Author]],Table4[],2,0))</f>
        <v>EL</v>
      </c>
      <c r="L4921" s="112" t="s">
        <v>4537</v>
      </c>
      <c r="M4921" s="135">
        <v>45989</v>
      </c>
      <c r="N4921" s="136"/>
      <c r="O4921" s="136"/>
      <c r="P4921" s="136" t="str">
        <f ca="1">IF(Proc[[#This Row],[DaysAgeing]]&gt;5,"yep","on track")</f>
        <v>yep</v>
      </c>
      <c r="Q4921" s="2">
        <f ca="1">IF(Proc[[#This Row],[DateClosed]]="",ABS(NETWORKDAYS(Proc[[#This Row],[DateOpened]],TODAY()))-1,ABS(NETWORKDAYS(Proc[[#This Row],[DateOpened]],Proc[[#This Row],[DateClosed]]))-1)</f>
        <v>90</v>
      </c>
      <c r="R4921" s="136" t="s">
        <v>4125</v>
      </c>
      <c r="S4921" s="112"/>
      <c r="T4921" s="153">
        <v>4920</v>
      </c>
    </row>
    <row r="4922" spans="1:20" hidden="1">
      <c r="A4922" s="111" t="s">
        <v>4930</v>
      </c>
      <c r="B4922" s="153" t="str">
        <f>IFERROR(VLOOKUP(Proc[[#This Row],[App]],Table2[],3,0),"open")</f>
        <v>ok</v>
      </c>
      <c r="C4922" s="111" t="s">
        <v>369</v>
      </c>
      <c r="D4922" s="152" t="s">
        <v>9768</v>
      </c>
      <c r="E4922" s="152" t="s">
        <v>5051</v>
      </c>
      <c r="F4922" s="153" t="s">
        <v>5051</v>
      </c>
      <c r="G4922" s="111" t="s">
        <v>406</v>
      </c>
      <c r="H4922" s="112" t="str">
        <f>IF(Proc[[#This Row],[type]]="LFF (MDG-F)",MID(Proc[[#This Row],[Obj]],13,10),"")</f>
        <v>KR02TPAZ02</v>
      </c>
      <c r="I4922" s="152"/>
      <c r="J4922" s="112" t="b">
        <f>Proc[[#This Row],[Requested]]=Proc[[#This Row],[CurrentParent]]</f>
        <v>1</v>
      </c>
      <c r="K4922" s="153" t="str">
        <f>IF(Proc[[#This Row],[Author]]="Marcela Urrego",VLOOKUP(LEFT(Proc[[#This Row],[Requested]],1),Table3[#All],2,0),VLOOKUP(Proc[[#This Row],[Author]],Table4[],2,0))</f>
        <v>EL</v>
      </c>
      <c r="L4922" s="112" t="s">
        <v>4537</v>
      </c>
      <c r="M4922" s="135">
        <v>45989</v>
      </c>
      <c r="N4922" s="136"/>
      <c r="O4922" s="136"/>
      <c r="P4922" s="136" t="str">
        <f ca="1">IF(Proc[[#This Row],[DaysAgeing]]&gt;5,"yep","on track")</f>
        <v>yep</v>
      </c>
      <c r="Q4922" s="2">
        <f ca="1">IF(Proc[[#This Row],[DateClosed]]="",ABS(NETWORKDAYS(Proc[[#This Row],[DateOpened]],TODAY()))-1,ABS(NETWORKDAYS(Proc[[#This Row],[DateOpened]],Proc[[#This Row],[DateClosed]]))-1)</f>
        <v>90</v>
      </c>
      <c r="R4922" s="136" t="s">
        <v>4125</v>
      </c>
      <c r="S4922" s="112"/>
      <c r="T4922" s="153">
        <v>4921</v>
      </c>
    </row>
    <row r="4923" spans="1:20" hidden="1">
      <c r="A4923" s="111" t="s">
        <v>4930</v>
      </c>
      <c r="B4923" s="112" t="str">
        <f>IFERROR(VLOOKUP(Proc[[#This Row],[App]],Table2[],3,0),"open")</f>
        <v>ok</v>
      </c>
      <c r="C4923" s="111" t="s">
        <v>369</v>
      </c>
      <c r="D4923" s="152" t="s">
        <v>9769</v>
      </c>
      <c r="E4923" s="152" t="s">
        <v>5051</v>
      </c>
      <c r="F4923" s="112" t="s">
        <v>5051</v>
      </c>
      <c r="G4923" s="111" t="s">
        <v>406</v>
      </c>
      <c r="H4923" s="112" t="str">
        <f>IF(Proc[[#This Row],[type]]="LFF (MDG-F)",MID(Proc[[#This Row],[Obj]],13,10),"")</f>
        <v>KR07DB3301</v>
      </c>
      <c r="I4923" s="152"/>
      <c r="J4923" s="112" t="b">
        <f>Proc[[#This Row],[Requested]]=Proc[[#This Row],[CurrentParent]]</f>
        <v>1</v>
      </c>
      <c r="K4923" s="112" t="str">
        <f>IF(Proc[[#This Row],[Author]]="Marcela Urrego",VLOOKUP(LEFT(Proc[[#This Row],[Requested]],1),Table3[#All],2,0),VLOOKUP(Proc[[#This Row],[Author]],Table4[],2,0))</f>
        <v>EL</v>
      </c>
      <c r="L4923" s="112" t="s">
        <v>4537</v>
      </c>
      <c r="M4923" s="135">
        <v>45989</v>
      </c>
      <c r="N4923" s="136"/>
      <c r="O4923" s="136"/>
      <c r="P4923" s="136" t="str">
        <f ca="1">IF(Proc[[#This Row],[DaysAgeing]]&gt;5,"yep","on track")</f>
        <v>yep</v>
      </c>
      <c r="Q4923" s="2">
        <f ca="1">IF(Proc[[#This Row],[DateClosed]]="",ABS(NETWORKDAYS(Proc[[#This Row],[DateOpened]],TODAY()))-1,ABS(NETWORKDAYS(Proc[[#This Row],[DateOpened]],Proc[[#This Row],[DateClosed]]))-1)</f>
        <v>90</v>
      </c>
      <c r="R4923" s="140" t="s">
        <v>4125</v>
      </c>
      <c r="S4923" s="153"/>
      <c r="T4923" s="153">
        <v>4922</v>
      </c>
    </row>
    <row r="4924" spans="1:20" hidden="1">
      <c r="A4924" s="111" t="s">
        <v>4930</v>
      </c>
      <c r="B4924" s="112" t="str">
        <f>IFERROR(VLOOKUP(Proc[[#This Row],[App]],Table2[],3,0),"open")</f>
        <v>ok</v>
      </c>
      <c r="C4924" s="111" t="s">
        <v>369</v>
      </c>
      <c r="D4924" s="152" t="s">
        <v>9770</v>
      </c>
      <c r="E4924" s="152" t="s">
        <v>5051</v>
      </c>
      <c r="F4924" s="112" t="s">
        <v>5051</v>
      </c>
      <c r="G4924" s="111" t="s">
        <v>406</v>
      </c>
      <c r="H4924" s="112" t="str">
        <f>IF(Proc[[#This Row],[type]]="LFF (MDG-F)",MID(Proc[[#This Row],[Obj]],13,10),"")</f>
        <v>KR07DB3302</v>
      </c>
      <c r="I4924" s="152"/>
      <c r="J4924" s="112" t="b">
        <f>Proc[[#This Row],[Requested]]=Proc[[#This Row],[CurrentParent]]</f>
        <v>1</v>
      </c>
      <c r="K4924" s="112" t="str">
        <f>IF(Proc[[#This Row],[Author]]="Marcela Urrego",VLOOKUP(LEFT(Proc[[#This Row],[Requested]],1),Table3[#All],2,0),VLOOKUP(Proc[[#This Row],[Author]],Table4[],2,0))</f>
        <v>EL</v>
      </c>
      <c r="L4924" s="112" t="s">
        <v>4537</v>
      </c>
      <c r="M4924" s="135">
        <v>45989</v>
      </c>
      <c r="N4924" s="136"/>
      <c r="O4924" s="136"/>
      <c r="P4924" s="136" t="str">
        <f ca="1">IF(Proc[[#This Row],[DaysAgeing]]&gt;5,"yep","on track")</f>
        <v>yep</v>
      </c>
      <c r="Q4924" s="2">
        <f ca="1">IF(Proc[[#This Row],[DateClosed]]="",ABS(NETWORKDAYS(Proc[[#This Row],[DateOpened]],TODAY()))-1,ABS(NETWORKDAYS(Proc[[#This Row],[DateOpened]],Proc[[#This Row],[DateClosed]]))-1)</f>
        <v>90</v>
      </c>
      <c r="R4924" s="140" t="s">
        <v>4125</v>
      </c>
      <c r="S4924" s="153"/>
      <c r="T4924" s="153">
        <v>4923</v>
      </c>
    </row>
    <row r="4925" spans="1:20" hidden="1">
      <c r="A4925" s="111" t="s">
        <v>4930</v>
      </c>
      <c r="B4925" s="112" t="str">
        <f>IFERROR(VLOOKUP(Proc[[#This Row],[App]],Table2[],3,0),"open")</f>
        <v>ok</v>
      </c>
      <c r="C4925" s="111" t="s">
        <v>369</v>
      </c>
      <c r="D4925" s="152" t="s">
        <v>9771</v>
      </c>
      <c r="E4925" s="152" t="s">
        <v>5051</v>
      </c>
      <c r="F4925" s="112" t="s">
        <v>5051</v>
      </c>
      <c r="G4925" s="111" t="s">
        <v>406</v>
      </c>
      <c r="H4925" s="112" t="str">
        <f>IF(Proc[[#This Row],[type]]="LFF (MDG-F)",MID(Proc[[#This Row],[Obj]],13,10),"")</f>
        <v>KR11DB2111</v>
      </c>
      <c r="I4925" s="152"/>
      <c r="J4925" s="112" t="b">
        <f>Proc[[#This Row],[Requested]]=Proc[[#This Row],[CurrentParent]]</f>
        <v>1</v>
      </c>
      <c r="K4925" s="112" t="str">
        <f>IF(Proc[[#This Row],[Author]]="Marcela Urrego",VLOOKUP(LEFT(Proc[[#This Row],[Requested]],1),Table3[#All],2,0),VLOOKUP(Proc[[#This Row],[Author]],Table4[],2,0))</f>
        <v>EL</v>
      </c>
      <c r="L4925" s="112" t="s">
        <v>4537</v>
      </c>
      <c r="M4925" s="135">
        <v>45989</v>
      </c>
      <c r="N4925" s="136"/>
      <c r="O4925" s="136"/>
      <c r="P4925" s="136" t="str">
        <f ca="1">IF(Proc[[#This Row],[DaysAgeing]]&gt;5,"yep","on track")</f>
        <v>yep</v>
      </c>
      <c r="Q4925" s="2">
        <f ca="1">IF(Proc[[#This Row],[DateClosed]]="",ABS(NETWORKDAYS(Proc[[#This Row],[DateOpened]],TODAY()))-1,ABS(NETWORKDAYS(Proc[[#This Row],[DateOpened]],Proc[[#This Row],[DateClosed]]))-1)</f>
        <v>90</v>
      </c>
      <c r="R4925" s="140" t="s">
        <v>4125</v>
      </c>
      <c r="S4925" s="153"/>
      <c r="T4925" s="153">
        <v>4924</v>
      </c>
    </row>
    <row r="4926" spans="1:20" hidden="1">
      <c r="A4926" s="111" t="s">
        <v>4930</v>
      </c>
      <c r="B4926" s="112" t="str">
        <f>IFERROR(VLOOKUP(Proc[[#This Row],[App]],Table2[],3,0),"open")</f>
        <v>ok</v>
      </c>
      <c r="C4926" s="111" t="s">
        <v>369</v>
      </c>
      <c r="D4926" s="152" t="s">
        <v>9772</v>
      </c>
      <c r="E4926" s="152" t="s">
        <v>5051</v>
      </c>
      <c r="F4926" s="112" t="s">
        <v>5051</v>
      </c>
      <c r="G4926" s="111" t="s">
        <v>406</v>
      </c>
      <c r="H4926" s="112" t="str">
        <f>IF(Proc[[#This Row],[type]]="LFF (MDG-F)",MID(Proc[[#This Row],[Obj]],13,10),"")</f>
        <v>KR11DB2112</v>
      </c>
      <c r="I4926" s="152"/>
      <c r="J4926" s="112" t="b">
        <f>Proc[[#This Row],[Requested]]=Proc[[#This Row],[CurrentParent]]</f>
        <v>1</v>
      </c>
      <c r="K4926" s="112" t="str">
        <f>IF(Proc[[#This Row],[Author]]="Marcela Urrego",VLOOKUP(LEFT(Proc[[#This Row],[Requested]],1),Table3[#All],2,0),VLOOKUP(Proc[[#This Row],[Author]],Table4[],2,0))</f>
        <v>EL</v>
      </c>
      <c r="L4926" s="112" t="s">
        <v>4537</v>
      </c>
      <c r="M4926" s="135">
        <v>45989</v>
      </c>
      <c r="N4926" s="136"/>
      <c r="O4926" s="136"/>
      <c r="P4926" s="136" t="str">
        <f ca="1">IF(Proc[[#This Row],[DaysAgeing]]&gt;5,"yep","on track")</f>
        <v>yep</v>
      </c>
      <c r="Q4926" s="2">
        <f ca="1">IF(Proc[[#This Row],[DateClosed]]="",ABS(NETWORKDAYS(Proc[[#This Row],[DateOpened]],TODAY()))-1,ABS(NETWORKDAYS(Proc[[#This Row],[DateOpened]],Proc[[#This Row],[DateClosed]]))-1)</f>
        <v>90</v>
      </c>
      <c r="R4926" s="136" t="s">
        <v>4125</v>
      </c>
      <c r="S4926" s="112"/>
      <c r="T4926" s="153">
        <v>4925</v>
      </c>
    </row>
    <row r="4927" spans="1:20" hidden="1">
      <c r="A4927" s="111" t="s">
        <v>4930</v>
      </c>
      <c r="B4927" s="112" t="str">
        <f>IFERROR(VLOOKUP(Proc[[#This Row],[App]],Table2[],3,0),"open")</f>
        <v>ok</v>
      </c>
      <c r="C4927" s="111" t="s">
        <v>369</v>
      </c>
      <c r="D4927" s="152" t="s">
        <v>9773</v>
      </c>
      <c r="E4927" s="152" t="s">
        <v>5051</v>
      </c>
      <c r="F4927" s="112" t="s">
        <v>5051</v>
      </c>
      <c r="G4927" s="111" t="s">
        <v>406</v>
      </c>
      <c r="H4927" s="112" t="str">
        <f>IF(Proc[[#This Row],[type]]="LFF (MDG-F)",MID(Proc[[#This Row],[Obj]],13,10),"")</f>
        <v>KR15DB3303</v>
      </c>
      <c r="I4927" s="152"/>
      <c r="J4927" s="112" t="b">
        <f>Proc[[#This Row],[Requested]]=Proc[[#This Row],[CurrentParent]]</f>
        <v>1</v>
      </c>
      <c r="K4927" s="112" t="str">
        <f>IF(Proc[[#This Row],[Author]]="Marcela Urrego",VLOOKUP(LEFT(Proc[[#This Row],[Requested]],1),Table3[#All],2,0),VLOOKUP(Proc[[#This Row],[Author]],Table4[],2,0))</f>
        <v>EL</v>
      </c>
      <c r="L4927" s="112" t="s">
        <v>4537</v>
      </c>
      <c r="M4927" s="135">
        <v>45989</v>
      </c>
      <c r="N4927" s="136"/>
      <c r="O4927" s="136"/>
      <c r="P4927" s="136" t="str">
        <f ca="1">IF(Proc[[#This Row],[DaysAgeing]]&gt;5,"yep","on track")</f>
        <v>yep</v>
      </c>
      <c r="Q4927" s="2">
        <f ca="1">IF(Proc[[#This Row],[DateClosed]]="",ABS(NETWORKDAYS(Proc[[#This Row],[DateOpened]],TODAY()))-1,ABS(NETWORKDAYS(Proc[[#This Row],[DateOpened]],Proc[[#This Row],[DateClosed]]))-1)</f>
        <v>90</v>
      </c>
      <c r="R4927" s="136" t="s">
        <v>4125</v>
      </c>
      <c r="S4927" s="112"/>
      <c r="T4927" s="153">
        <v>4926</v>
      </c>
    </row>
    <row r="4928" spans="1:20" hidden="1">
      <c r="A4928" s="111" t="s">
        <v>4930</v>
      </c>
      <c r="B4928" s="112" t="str">
        <f>IFERROR(VLOOKUP(Proc[[#This Row],[App]],Table2[],3,0),"open")</f>
        <v>ok</v>
      </c>
      <c r="C4928" s="111" t="s">
        <v>369</v>
      </c>
      <c r="D4928" s="152" t="s">
        <v>9774</v>
      </c>
      <c r="E4928" s="152" t="s">
        <v>5051</v>
      </c>
      <c r="F4928" s="112" t="s">
        <v>5051</v>
      </c>
      <c r="G4928" s="111" t="s">
        <v>406</v>
      </c>
      <c r="H4928" s="112" t="str">
        <f>IF(Proc[[#This Row],[type]]="LFF (MDG-F)",MID(Proc[[#This Row],[Obj]],13,10),"")</f>
        <v>KR16DB3300</v>
      </c>
      <c r="I4928" s="152"/>
      <c r="J4928" s="112" t="b">
        <f>Proc[[#This Row],[Requested]]=Proc[[#This Row],[CurrentParent]]</f>
        <v>1</v>
      </c>
      <c r="K4928" s="112" t="str">
        <f>IF(Proc[[#This Row],[Author]]="Marcela Urrego",VLOOKUP(LEFT(Proc[[#This Row],[Requested]],1),Table3[#All],2,0),VLOOKUP(Proc[[#This Row],[Author]],Table4[],2,0))</f>
        <v>EL</v>
      </c>
      <c r="L4928" s="112" t="s">
        <v>4537</v>
      </c>
      <c r="M4928" s="135">
        <v>45989</v>
      </c>
      <c r="N4928" s="136"/>
      <c r="O4928" s="136"/>
      <c r="P4928" s="136" t="str">
        <f ca="1">IF(Proc[[#This Row],[DaysAgeing]]&gt;5,"yep","on track")</f>
        <v>yep</v>
      </c>
      <c r="Q4928" s="2">
        <f ca="1">IF(Proc[[#This Row],[DateClosed]]="",ABS(NETWORKDAYS(Proc[[#This Row],[DateOpened]],TODAY()))-1,ABS(NETWORKDAYS(Proc[[#This Row],[DateOpened]],Proc[[#This Row],[DateClosed]]))-1)</f>
        <v>90</v>
      </c>
      <c r="R4928" s="136" t="s">
        <v>4125</v>
      </c>
      <c r="S4928" s="112"/>
      <c r="T4928" s="153">
        <v>4927</v>
      </c>
    </row>
    <row r="4929" spans="1:20" hidden="1">
      <c r="A4929" s="111" t="s">
        <v>4930</v>
      </c>
      <c r="B4929" s="112" t="str">
        <f>IFERROR(VLOOKUP(Proc[[#This Row],[App]],Table2[],3,0),"open")</f>
        <v>ok</v>
      </c>
      <c r="C4929" s="111" t="s">
        <v>369</v>
      </c>
      <c r="D4929" s="152" t="s">
        <v>7775</v>
      </c>
      <c r="E4929" s="152" t="s">
        <v>5052</v>
      </c>
      <c r="F4929" s="112" t="s">
        <v>5052</v>
      </c>
      <c r="G4929" s="111" t="s">
        <v>406</v>
      </c>
      <c r="H4929" s="112" t="str">
        <f>IF(Proc[[#This Row],[type]]="LFF (MDG-F)",MID(Proc[[#This Row],[Obj]],13,10),"")</f>
        <v>US01C01305</v>
      </c>
      <c r="I4929" s="152"/>
      <c r="J4929" s="112" t="b">
        <f>Proc[[#This Row],[Requested]]=Proc[[#This Row],[CurrentParent]]</f>
        <v>1</v>
      </c>
      <c r="K4929" s="112" t="str">
        <f>IF(Proc[[#This Row],[Author]]="Marcela Urrego",VLOOKUP(LEFT(Proc[[#This Row],[Requested]],1),Table3[#All],2,0),VLOOKUP(Proc[[#This Row],[Author]],Table4[],2,0))</f>
        <v>EL</v>
      </c>
      <c r="L4929" s="112" t="s">
        <v>4537</v>
      </c>
      <c r="M4929" s="135">
        <v>45989</v>
      </c>
      <c r="N4929" s="136"/>
      <c r="O4929" s="136"/>
      <c r="P4929" s="136" t="str">
        <f ca="1">IF(Proc[[#This Row],[DaysAgeing]]&gt;5,"yep","on track")</f>
        <v>yep</v>
      </c>
      <c r="Q4929" s="2">
        <f ca="1">IF(Proc[[#This Row],[DateClosed]]="",ABS(NETWORKDAYS(Proc[[#This Row],[DateOpened]],TODAY()))-1,ABS(NETWORKDAYS(Proc[[#This Row],[DateOpened]],Proc[[#This Row],[DateClosed]]))-1)</f>
        <v>90</v>
      </c>
      <c r="R4929" s="136" t="s">
        <v>4125</v>
      </c>
      <c r="S4929" s="112"/>
      <c r="T4929" s="153">
        <v>4928</v>
      </c>
    </row>
    <row r="4930" spans="1:20" hidden="1">
      <c r="A4930" s="111" t="s">
        <v>4930</v>
      </c>
      <c r="B4930" s="112" t="str">
        <f>IFERROR(VLOOKUP(Proc[[#This Row],[App]],Table2[],3,0),"open")</f>
        <v>ok</v>
      </c>
      <c r="C4930" s="111" t="s">
        <v>369</v>
      </c>
      <c r="D4930" s="152" t="s">
        <v>9775</v>
      </c>
      <c r="E4930" s="152" t="s">
        <v>5052</v>
      </c>
      <c r="F4930" s="112" t="s">
        <v>5052</v>
      </c>
      <c r="G4930" s="111" t="s">
        <v>406</v>
      </c>
      <c r="H4930" s="112" t="str">
        <f>IF(Proc[[#This Row],[type]]="LFF (MDG-F)",MID(Proc[[#This Row],[Obj]],13,10),"")</f>
        <v>US10DB3021</v>
      </c>
      <c r="I4930" s="152"/>
      <c r="J4930" s="112" t="b">
        <f>Proc[[#This Row],[Requested]]=Proc[[#This Row],[CurrentParent]]</f>
        <v>1</v>
      </c>
      <c r="K4930" s="112" t="str">
        <f>IF(Proc[[#This Row],[Author]]="Marcela Urrego",VLOOKUP(LEFT(Proc[[#This Row],[Requested]],1),Table3[#All],2,0),VLOOKUP(Proc[[#This Row],[Author]],Table4[],2,0))</f>
        <v>EL</v>
      </c>
      <c r="L4930" s="112" t="s">
        <v>4537</v>
      </c>
      <c r="M4930" s="135">
        <v>45989</v>
      </c>
      <c r="N4930" s="136"/>
      <c r="O4930" s="136"/>
      <c r="P4930" s="136" t="str">
        <f ca="1">IF(Proc[[#This Row],[DaysAgeing]]&gt;5,"yep","on track")</f>
        <v>yep</v>
      </c>
      <c r="Q4930" s="2">
        <f ca="1">IF(Proc[[#This Row],[DateClosed]]="",ABS(NETWORKDAYS(Proc[[#This Row],[DateOpened]],TODAY()))-1,ABS(NETWORKDAYS(Proc[[#This Row],[DateOpened]],Proc[[#This Row],[DateClosed]]))-1)</f>
        <v>90</v>
      </c>
      <c r="R4930" s="136" t="s">
        <v>4125</v>
      </c>
      <c r="S4930" s="112"/>
      <c r="T4930" s="153">
        <v>4929</v>
      </c>
    </row>
    <row r="4931" spans="1:20" hidden="1">
      <c r="A4931" s="111" t="s">
        <v>4930</v>
      </c>
      <c r="B4931" s="112" t="str">
        <f>IFERROR(VLOOKUP(Proc[[#This Row],[App]],Table2[],3,0),"open")</f>
        <v>ok</v>
      </c>
      <c r="C4931" s="111" t="s">
        <v>369</v>
      </c>
      <c r="D4931" s="152" t="s">
        <v>9776</v>
      </c>
      <c r="E4931" s="152" t="s">
        <v>5053</v>
      </c>
      <c r="F4931" s="112" t="s">
        <v>5053</v>
      </c>
      <c r="G4931" s="111" t="s">
        <v>406</v>
      </c>
      <c r="H4931" s="112" t="str">
        <f>IF(Proc[[#This Row],[type]]="LFF (MDG-F)",MID(Proc[[#This Row],[Obj]],13,10),"")</f>
        <v>US01TPBZ03</v>
      </c>
      <c r="I4931" s="152"/>
      <c r="J4931" s="112" t="b">
        <f>Proc[[#This Row],[Requested]]=Proc[[#This Row],[CurrentParent]]</f>
        <v>1</v>
      </c>
      <c r="K4931" s="112" t="str">
        <f>IF(Proc[[#This Row],[Author]]="Marcela Urrego",VLOOKUP(LEFT(Proc[[#This Row],[Requested]],1),Table3[#All],2,0),VLOOKUP(Proc[[#This Row],[Author]],Table4[],2,0))</f>
        <v>EL</v>
      </c>
      <c r="L4931" s="112" t="s">
        <v>4537</v>
      </c>
      <c r="M4931" s="135">
        <v>45989</v>
      </c>
      <c r="N4931" s="136"/>
      <c r="O4931" s="136"/>
      <c r="P4931" s="136" t="str">
        <f ca="1">IF(Proc[[#This Row],[DaysAgeing]]&gt;5,"yep","on track")</f>
        <v>yep</v>
      </c>
      <c r="Q4931" s="2">
        <f ca="1">IF(Proc[[#This Row],[DateClosed]]="",ABS(NETWORKDAYS(Proc[[#This Row],[DateOpened]],TODAY()))-1,ABS(NETWORKDAYS(Proc[[#This Row],[DateOpened]],Proc[[#This Row],[DateClosed]]))-1)</f>
        <v>90</v>
      </c>
      <c r="R4931" s="136" t="s">
        <v>4125</v>
      </c>
      <c r="S4931" s="112"/>
      <c r="T4931" s="153">
        <v>4930</v>
      </c>
    </row>
    <row r="4932" spans="1:20" hidden="1">
      <c r="A4932" s="111" t="s">
        <v>4930</v>
      </c>
      <c r="B4932" s="112" t="str">
        <f>IFERROR(VLOOKUP(Proc[[#This Row],[App]],Table2[],3,0),"open")</f>
        <v>ok</v>
      </c>
      <c r="C4932" s="111" t="s">
        <v>369</v>
      </c>
      <c r="D4932" s="152" t="s">
        <v>9777</v>
      </c>
      <c r="E4932" s="152" t="s">
        <v>5053</v>
      </c>
      <c r="F4932" s="112" t="s">
        <v>5053</v>
      </c>
      <c r="G4932" s="111" t="s">
        <v>406</v>
      </c>
      <c r="H4932" s="112" t="str">
        <f>IF(Proc[[#This Row],[type]]="LFF (MDG-F)",MID(Proc[[#This Row],[Obj]],13,10),"")</f>
        <v>US10DB3004</v>
      </c>
      <c r="I4932" s="152"/>
      <c r="J4932" s="112" t="b">
        <f>Proc[[#This Row],[Requested]]=Proc[[#This Row],[CurrentParent]]</f>
        <v>1</v>
      </c>
      <c r="K4932" s="112" t="str">
        <f>IF(Proc[[#This Row],[Author]]="Marcela Urrego",VLOOKUP(LEFT(Proc[[#This Row],[Requested]],1),Table3[#All],2,0),VLOOKUP(Proc[[#This Row],[Author]],Table4[],2,0))</f>
        <v>EL</v>
      </c>
      <c r="L4932" s="112" t="s">
        <v>4537</v>
      </c>
      <c r="M4932" s="135">
        <v>45989</v>
      </c>
      <c r="N4932" s="136"/>
      <c r="O4932" s="136"/>
      <c r="P4932" s="136" t="str">
        <f ca="1">IF(Proc[[#This Row],[DaysAgeing]]&gt;5,"yep","on track")</f>
        <v>yep</v>
      </c>
      <c r="Q4932" s="2">
        <f ca="1">IF(Proc[[#This Row],[DateClosed]]="",ABS(NETWORKDAYS(Proc[[#This Row],[DateOpened]],TODAY()))-1,ABS(NETWORKDAYS(Proc[[#This Row],[DateOpened]],Proc[[#This Row],[DateClosed]]))-1)</f>
        <v>90</v>
      </c>
      <c r="R4932" s="136" t="s">
        <v>4125</v>
      </c>
      <c r="S4932" s="112"/>
      <c r="T4932" s="153">
        <v>4931</v>
      </c>
    </row>
    <row r="4933" spans="1:20" hidden="1">
      <c r="A4933" s="111" t="s">
        <v>4930</v>
      </c>
      <c r="B4933" s="112" t="str">
        <f>IFERROR(VLOOKUP(Proc[[#This Row],[App]],Table2[],3,0),"open")</f>
        <v>ok</v>
      </c>
      <c r="C4933" s="111" t="s">
        <v>369</v>
      </c>
      <c r="D4933" s="152" t="s">
        <v>9778</v>
      </c>
      <c r="E4933" s="152" t="s">
        <v>5053</v>
      </c>
      <c r="F4933" s="112" t="s">
        <v>5053</v>
      </c>
      <c r="G4933" s="111" t="s">
        <v>406</v>
      </c>
      <c r="H4933" s="112" t="str">
        <f>IF(Proc[[#This Row],[type]]="LFF (MDG-F)",MID(Proc[[#This Row],[Obj]],13,10),"")</f>
        <v>US10DB3005</v>
      </c>
      <c r="I4933" s="152"/>
      <c r="J4933" s="112" t="b">
        <f>Proc[[#This Row],[Requested]]=Proc[[#This Row],[CurrentParent]]</f>
        <v>1</v>
      </c>
      <c r="K4933" s="112" t="str">
        <f>IF(Proc[[#This Row],[Author]]="Marcela Urrego",VLOOKUP(LEFT(Proc[[#This Row],[Requested]],1),Table3[#All],2,0),VLOOKUP(Proc[[#This Row],[Author]],Table4[],2,0))</f>
        <v>EL</v>
      </c>
      <c r="L4933" s="112" t="s">
        <v>4537</v>
      </c>
      <c r="M4933" s="135">
        <v>45989</v>
      </c>
      <c r="N4933" s="136"/>
      <c r="O4933" s="136"/>
      <c r="P4933" s="136" t="str">
        <f ca="1">IF(Proc[[#This Row],[DaysAgeing]]&gt;5,"yep","on track")</f>
        <v>yep</v>
      </c>
      <c r="Q4933" s="2">
        <f ca="1">IF(Proc[[#This Row],[DateClosed]]="",ABS(NETWORKDAYS(Proc[[#This Row],[DateOpened]],TODAY()))-1,ABS(NETWORKDAYS(Proc[[#This Row],[DateOpened]],Proc[[#This Row],[DateClosed]]))-1)</f>
        <v>90</v>
      </c>
      <c r="R4933" s="136" t="s">
        <v>4125</v>
      </c>
      <c r="S4933" s="112"/>
      <c r="T4933" s="153">
        <v>4932</v>
      </c>
    </row>
    <row r="4934" spans="1:20" hidden="1">
      <c r="A4934" s="111" t="s">
        <v>4930</v>
      </c>
      <c r="B4934" s="112" t="str">
        <f>IFERROR(VLOOKUP(Proc[[#This Row],[App]],Table2[],3,0),"open")</f>
        <v>ok</v>
      </c>
      <c r="C4934" s="111" t="s">
        <v>369</v>
      </c>
      <c r="D4934" s="152" t="s">
        <v>9779</v>
      </c>
      <c r="E4934" s="152" t="s">
        <v>5053</v>
      </c>
      <c r="F4934" s="112" t="s">
        <v>5053</v>
      </c>
      <c r="G4934" s="111" t="s">
        <v>406</v>
      </c>
      <c r="H4934" s="112" t="str">
        <f>IF(Proc[[#This Row],[type]]="LFF (MDG-F)",MID(Proc[[#This Row],[Obj]],13,10),"")</f>
        <v>US10DB3006</v>
      </c>
      <c r="I4934" s="152"/>
      <c r="J4934" s="112" t="b">
        <f>Proc[[#This Row],[Requested]]=Proc[[#This Row],[CurrentParent]]</f>
        <v>1</v>
      </c>
      <c r="K4934" s="112" t="str">
        <f>IF(Proc[[#This Row],[Author]]="Marcela Urrego",VLOOKUP(LEFT(Proc[[#This Row],[Requested]],1),Table3[#All],2,0),VLOOKUP(Proc[[#This Row],[Author]],Table4[],2,0))</f>
        <v>EL</v>
      </c>
      <c r="L4934" s="112" t="s">
        <v>4537</v>
      </c>
      <c r="M4934" s="135">
        <v>45989</v>
      </c>
      <c r="N4934" s="136"/>
      <c r="O4934" s="136"/>
      <c r="P4934" s="136" t="str">
        <f ca="1">IF(Proc[[#This Row],[DaysAgeing]]&gt;5,"yep","on track")</f>
        <v>yep</v>
      </c>
      <c r="Q4934" s="2">
        <f ca="1">IF(Proc[[#This Row],[DateClosed]]="",ABS(NETWORKDAYS(Proc[[#This Row],[DateOpened]],TODAY()))-1,ABS(NETWORKDAYS(Proc[[#This Row],[DateOpened]],Proc[[#This Row],[DateClosed]]))-1)</f>
        <v>90</v>
      </c>
      <c r="R4934" s="136" t="s">
        <v>4125</v>
      </c>
      <c r="S4934" s="112"/>
      <c r="T4934" s="153">
        <v>4933</v>
      </c>
    </row>
    <row r="4935" spans="1:20" hidden="1">
      <c r="A4935" s="111" t="s">
        <v>4930</v>
      </c>
      <c r="B4935" s="112" t="str">
        <f>IFERROR(VLOOKUP(Proc[[#This Row],[App]],Table2[],3,0),"open")</f>
        <v>ok</v>
      </c>
      <c r="C4935" s="111" t="s">
        <v>369</v>
      </c>
      <c r="D4935" s="152" t="s">
        <v>9780</v>
      </c>
      <c r="E4935" s="152" t="s">
        <v>5053</v>
      </c>
      <c r="F4935" s="112" t="s">
        <v>5053</v>
      </c>
      <c r="G4935" s="111" t="s">
        <v>406</v>
      </c>
      <c r="H4935" s="112" t="str">
        <f>IF(Proc[[#This Row],[type]]="LFF (MDG-F)",MID(Proc[[#This Row],[Obj]],13,10),"")</f>
        <v>US10DB3011</v>
      </c>
      <c r="I4935" s="152"/>
      <c r="J4935" s="112" t="b">
        <f>Proc[[#This Row],[Requested]]=Proc[[#This Row],[CurrentParent]]</f>
        <v>1</v>
      </c>
      <c r="K4935" s="112" t="str">
        <f>IF(Proc[[#This Row],[Author]]="Marcela Urrego",VLOOKUP(LEFT(Proc[[#This Row],[Requested]],1),Table3[#All],2,0),VLOOKUP(Proc[[#This Row],[Author]],Table4[],2,0))</f>
        <v>EL</v>
      </c>
      <c r="L4935" s="112" t="s">
        <v>4537</v>
      </c>
      <c r="M4935" s="135">
        <v>45989</v>
      </c>
      <c r="N4935" s="136"/>
      <c r="O4935" s="136"/>
      <c r="P4935" s="136" t="str">
        <f ca="1">IF(Proc[[#This Row],[DaysAgeing]]&gt;5,"yep","on track")</f>
        <v>yep</v>
      </c>
      <c r="Q4935" s="2">
        <f ca="1">IF(Proc[[#This Row],[DateClosed]]="",ABS(NETWORKDAYS(Proc[[#This Row],[DateOpened]],TODAY()))-1,ABS(NETWORKDAYS(Proc[[#This Row],[DateOpened]],Proc[[#This Row],[DateClosed]]))-1)</f>
        <v>90</v>
      </c>
      <c r="R4935" s="136" t="s">
        <v>4125</v>
      </c>
      <c r="S4935" s="112"/>
      <c r="T4935" s="153">
        <v>4934</v>
      </c>
    </row>
    <row r="4936" spans="1:20" hidden="1">
      <c r="A4936" s="111" t="s">
        <v>4930</v>
      </c>
      <c r="B4936" s="112" t="str">
        <f>IFERROR(VLOOKUP(Proc[[#This Row],[App]],Table2[],3,0),"open")</f>
        <v>ok</v>
      </c>
      <c r="C4936" s="111" t="s">
        <v>369</v>
      </c>
      <c r="D4936" s="152" t="s">
        <v>4978</v>
      </c>
      <c r="E4936" s="152" t="s">
        <v>5053</v>
      </c>
      <c r="F4936" s="112" t="s">
        <v>5053</v>
      </c>
      <c r="G4936" s="111" t="s">
        <v>406</v>
      </c>
      <c r="H4936" s="112" t="str">
        <f>IF(Proc[[#This Row],[type]]="LFF (MDG-F)",MID(Proc[[#This Row],[Obj]],13,10),"")</f>
        <v>US01TQ1001</v>
      </c>
      <c r="I4936" s="152"/>
      <c r="J4936" s="112" t="b">
        <f>Proc[[#This Row],[Requested]]=Proc[[#This Row],[CurrentParent]]</f>
        <v>1</v>
      </c>
      <c r="K4936" s="112" t="str">
        <f>IF(Proc[[#This Row],[Author]]="Marcela Urrego",VLOOKUP(LEFT(Proc[[#This Row],[Requested]],1),Table3[#All],2,0),VLOOKUP(Proc[[#This Row],[Author]],Table4[],2,0))</f>
        <v>EL</v>
      </c>
      <c r="L4936" s="112" t="s">
        <v>4537</v>
      </c>
      <c r="M4936" s="135">
        <v>45989</v>
      </c>
      <c r="N4936" s="136"/>
      <c r="O4936" s="136"/>
      <c r="P4936" s="136" t="str">
        <f ca="1">IF(Proc[[#This Row],[DaysAgeing]]&gt;5,"yep","on track")</f>
        <v>yep</v>
      </c>
      <c r="Q4936" s="2">
        <f ca="1">IF(Proc[[#This Row],[DateClosed]]="",ABS(NETWORKDAYS(Proc[[#This Row],[DateOpened]],TODAY()))-1,ABS(NETWORKDAYS(Proc[[#This Row],[DateOpened]],Proc[[#This Row],[DateClosed]]))-1)</f>
        <v>90</v>
      </c>
      <c r="R4936" s="136" t="s">
        <v>4125</v>
      </c>
      <c r="S4936" s="112"/>
      <c r="T4936" s="153">
        <v>4935</v>
      </c>
    </row>
    <row r="4937" spans="1:20" hidden="1">
      <c r="A4937" s="111" t="s">
        <v>4930</v>
      </c>
      <c r="B4937" s="112" t="str">
        <f>IFERROR(VLOOKUP(Proc[[#This Row],[App]],Table2[],3,0),"open")</f>
        <v>ok</v>
      </c>
      <c r="C4937" s="111" t="s">
        <v>369</v>
      </c>
      <c r="D4937" s="152" t="s">
        <v>4979</v>
      </c>
      <c r="E4937" s="152" t="s">
        <v>5053</v>
      </c>
      <c r="F4937" s="112" t="s">
        <v>5053</v>
      </c>
      <c r="G4937" s="111" t="s">
        <v>406</v>
      </c>
      <c r="H4937" s="112" t="str">
        <f>IF(Proc[[#This Row],[type]]="LFF (MDG-F)",MID(Proc[[#This Row],[Obj]],13,10),"")</f>
        <v>US01TQ1002</v>
      </c>
      <c r="I4937" s="152"/>
      <c r="J4937" s="112" t="b">
        <f>Proc[[#This Row],[Requested]]=Proc[[#This Row],[CurrentParent]]</f>
        <v>1</v>
      </c>
      <c r="K4937" s="112" t="str">
        <f>IF(Proc[[#This Row],[Author]]="Marcela Urrego",VLOOKUP(LEFT(Proc[[#This Row],[Requested]],1),Table3[#All],2,0),VLOOKUP(Proc[[#This Row],[Author]],Table4[],2,0))</f>
        <v>EL</v>
      </c>
      <c r="L4937" s="112" t="s">
        <v>4537</v>
      </c>
      <c r="M4937" s="135">
        <v>45989</v>
      </c>
      <c r="N4937" s="136"/>
      <c r="O4937" s="136"/>
      <c r="P4937" s="136" t="str">
        <f ca="1">IF(Proc[[#This Row],[DaysAgeing]]&gt;5,"yep","on track")</f>
        <v>yep</v>
      </c>
      <c r="Q4937" s="2">
        <f ca="1">IF(Proc[[#This Row],[DateClosed]]="",ABS(NETWORKDAYS(Proc[[#This Row],[DateOpened]],TODAY()))-1,ABS(NETWORKDAYS(Proc[[#This Row],[DateOpened]],Proc[[#This Row],[DateClosed]]))-1)</f>
        <v>90</v>
      </c>
      <c r="R4937" s="136" t="s">
        <v>4125</v>
      </c>
      <c r="S4937" s="112"/>
      <c r="T4937" s="153">
        <v>4936</v>
      </c>
    </row>
    <row r="4938" spans="1:20" hidden="1">
      <c r="A4938" s="111" t="s">
        <v>4930</v>
      </c>
      <c r="B4938" s="112" t="str">
        <f>IFERROR(VLOOKUP(Proc[[#This Row],[App]],Table2[],3,0),"open")</f>
        <v>ok</v>
      </c>
      <c r="C4938" s="111" t="s">
        <v>369</v>
      </c>
      <c r="D4938" s="152" t="s">
        <v>4980</v>
      </c>
      <c r="E4938" s="152" t="s">
        <v>5053</v>
      </c>
      <c r="F4938" s="112" t="s">
        <v>5053</v>
      </c>
      <c r="G4938" s="111" t="s">
        <v>406</v>
      </c>
      <c r="H4938" s="112" t="str">
        <f>IF(Proc[[#This Row],[type]]="LFF (MDG-F)",MID(Proc[[#This Row],[Obj]],13,10),"")</f>
        <v>US01TQ1003</v>
      </c>
      <c r="I4938" s="152"/>
      <c r="J4938" s="112" t="b">
        <f>Proc[[#This Row],[Requested]]=Proc[[#This Row],[CurrentParent]]</f>
        <v>1</v>
      </c>
      <c r="K4938" s="112" t="str">
        <f>IF(Proc[[#This Row],[Author]]="Marcela Urrego",VLOOKUP(LEFT(Proc[[#This Row],[Requested]],1),Table3[#All],2,0),VLOOKUP(Proc[[#This Row],[Author]],Table4[],2,0))</f>
        <v>EL</v>
      </c>
      <c r="L4938" s="112" t="s">
        <v>4537</v>
      </c>
      <c r="M4938" s="135">
        <v>45989</v>
      </c>
      <c r="N4938" s="136"/>
      <c r="O4938" s="136"/>
      <c r="P4938" s="136" t="str">
        <f ca="1">IF(Proc[[#This Row],[DaysAgeing]]&gt;5,"yep","on track")</f>
        <v>yep</v>
      </c>
      <c r="Q4938" s="2">
        <f ca="1">IF(Proc[[#This Row],[DateClosed]]="",ABS(NETWORKDAYS(Proc[[#This Row],[DateOpened]],TODAY()))-1,ABS(NETWORKDAYS(Proc[[#This Row],[DateOpened]],Proc[[#This Row],[DateClosed]]))-1)</f>
        <v>90</v>
      </c>
      <c r="R4938" s="136" t="s">
        <v>4125</v>
      </c>
      <c r="S4938" s="112"/>
      <c r="T4938" s="153">
        <v>4937</v>
      </c>
    </row>
    <row r="4939" spans="1:20" hidden="1">
      <c r="A4939" s="111" t="s">
        <v>4930</v>
      </c>
      <c r="B4939" s="112" t="str">
        <f>IFERROR(VLOOKUP(Proc[[#This Row],[App]],Table2[],3,0),"open")</f>
        <v>ok</v>
      </c>
      <c r="C4939" s="111" t="s">
        <v>369</v>
      </c>
      <c r="D4939" s="152" t="s">
        <v>4981</v>
      </c>
      <c r="E4939" s="152" t="s">
        <v>5053</v>
      </c>
      <c r="F4939" s="112" t="s">
        <v>5053</v>
      </c>
      <c r="G4939" s="111" t="s">
        <v>406</v>
      </c>
      <c r="H4939" s="112" t="str">
        <f>IF(Proc[[#This Row],[type]]="LFF (MDG-F)",MID(Proc[[#This Row],[Obj]],13,10),"")</f>
        <v>US01TQ1004</v>
      </c>
      <c r="I4939" s="152"/>
      <c r="J4939" s="112" t="b">
        <f>Proc[[#This Row],[Requested]]=Proc[[#This Row],[CurrentParent]]</f>
        <v>1</v>
      </c>
      <c r="K4939" s="112" t="str">
        <f>IF(Proc[[#This Row],[Author]]="Marcela Urrego",VLOOKUP(LEFT(Proc[[#This Row],[Requested]],1),Table3[#All],2,0),VLOOKUP(Proc[[#This Row],[Author]],Table4[],2,0))</f>
        <v>EL</v>
      </c>
      <c r="L4939" s="112" t="s">
        <v>4537</v>
      </c>
      <c r="M4939" s="135">
        <v>45989</v>
      </c>
      <c r="N4939" s="136"/>
      <c r="O4939" s="136"/>
      <c r="P4939" s="136" t="str">
        <f ca="1">IF(Proc[[#This Row],[DaysAgeing]]&gt;5,"yep","on track")</f>
        <v>yep</v>
      </c>
      <c r="Q4939" s="2">
        <f ca="1">IF(Proc[[#This Row],[DateClosed]]="",ABS(NETWORKDAYS(Proc[[#This Row],[DateOpened]],TODAY()))-1,ABS(NETWORKDAYS(Proc[[#This Row],[DateOpened]],Proc[[#This Row],[DateClosed]]))-1)</f>
        <v>90</v>
      </c>
      <c r="R4939" s="136" t="s">
        <v>4125</v>
      </c>
      <c r="S4939" s="112"/>
      <c r="T4939" s="153">
        <v>4938</v>
      </c>
    </row>
    <row r="4940" spans="1:20" hidden="1">
      <c r="A4940" s="111" t="s">
        <v>4930</v>
      </c>
      <c r="B4940" s="112" t="str">
        <f>IFERROR(VLOOKUP(Proc[[#This Row],[App]],Table2[],3,0),"open")</f>
        <v>ok</v>
      </c>
      <c r="C4940" s="111" t="s">
        <v>369</v>
      </c>
      <c r="D4940" s="152" t="s">
        <v>4982</v>
      </c>
      <c r="E4940" s="152" t="s">
        <v>5053</v>
      </c>
      <c r="F4940" s="112" t="s">
        <v>5053</v>
      </c>
      <c r="G4940" s="111" t="s">
        <v>406</v>
      </c>
      <c r="H4940" s="112" t="str">
        <f>IF(Proc[[#This Row],[type]]="LFF (MDG-F)",MID(Proc[[#This Row],[Obj]],13,10),"")</f>
        <v>US01TQ1005</v>
      </c>
      <c r="I4940" s="152"/>
      <c r="J4940" s="112" t="b">
        <f>Proc[[#This Row],[Requested]]=Proc[[#This Row],[CurrentParent]]</f>
        <v>1</v>
      </c>
      <c r="K4940" s="112" t="str">
        <f>IF(Proc[[#This Row],[Author]]="Marcela Urrego",VLOOKUP(LEFT(Proc[[#This Row],[Requested]],1),Table3[#All],2,0),VLOOKUP(Proc[[#This Row],[Author]],Table4[],2,0))</f>
        <v>EL</v>
      </c>
      <c r="L4940" s="112" t="s">
        <v>4537</v>
      </c>
      <c r="M4940" s="135">
        <v>45989</v>
      </c>
      <c r="N4940" s="136"/>
      <c r="O4940" s="136"/>
      <c r="P4940" s="136" t="str">
        <f ca="1">IF(Proc[[#This Row],[DaysAgeing]]&gt;5,"yep","on track")</f>
        <v>yep</v>
      </c>
      <c r="Q4940" s="2">
        <f ca="1">IF(Proc[[#This Row],[DateClosed]]="",ABS(NETWORKDAYS(Proc[[#This Row],[DateOpened]],TODAY()))-1,ABS(NETWORKDAYS(Proc[[#This Row],[DateOpened]],Proc[[#This Row],[DateClosed]]))-1)</f>
        <v>90</v>
      </c>
      <c r="R4940" s="136" t="s">
        <v>4125</v>
      </c>
      <c r="S4940" s="112"/>
      <c r="T4940" s="153">
        <v>4939</v>
      </c>
    </row>
    <row r="4941" spans="1:20" hidden="1">
      <c r="A4941" s="111" t="s">
        <v>4930</v>
      </c>
      <c r="B4941" s="112" t="str">
        <f>IFERROR(VLOOKUP(Proc[[#This Row],[App]],Table2[],3,0),"open")</f>
        <v>ok</v>
      </c>
      <c r="C4941" s="111" t="s">
        <v>369</v>
      </c>
      <c r="D4941" s="152" t="s">
        <v>4983</v>
      </c>
      <c r="E4941" s="152" t="s">
        <v>5053</v>
      </c>
      <c r="F4941" s="112" t="s">
        <v>5053</v>
      </c>
      <c r="G4941" s="111" t="s">
        <v>406</v>
      </c>
      <c r="H4941" s="112" t="str">
        <f>IF(Proc[[#This Row],[type]]="LFF (MDG-F)",MID(Proc[[#This Row],[Obj]],13,10),"")</f>
        <v>US01TQ1006</v>
      </c>
      <c r="I4941" s="152"/>
      <c r="J4941" s="112" t="b">
        <f>Proc[[#This Row],[Requested]]=Proc[[#This Row],[CurrentParent]]</f>
        <v>1</v>
      </c>
      <c r="K4941" s="112" t="str">
        <f>IF(Proc[[#This Row],[Author]]="Marcela Urrego",VLOOKUP(LEFT(Proc[[#This Row],[Requested]],1),Table3[#All],2,0),VLOOKUP(Proc[[#This Row],[Author]],Table4[],2,0))</f>
        <v>EL</v>
      </c>
      <c r="L4941" s="112" t="s">
        <v>4537</v>
      </c>
      <c r="M4941" s="135">
        <v>45989</v>
      </c>
      <c r="N4941" s="136"/>
      <c r="O4941" s="136"/>
      <c r="P4941" s="136" t="str">
        <f ca="1">IF(Proc[[#This Row],[DaysAgeing]]&gt;5,"yep","on track")</f>
        <v>yep</v>
      </c>
      <c r="Q4941" s="2">
        <f ca="1">IF(Proc[[#This Row],[DateClosed]]="",ABS(NETWORKDAYS(Proc[[#This Row],[DateOpened]],TODAY()))-1,ABS(NETWORKDAYS(Proc[[#This Row],[DateOpened]],Proc[[#This Row],[DateClosed]]))-1)</f>
        <v>90</v>
      </c>
      <c r="R4941" s="136" t="s">
        <v>4125</v>
      </c>
      <c r="S4941" s="112"/>
      <c r="T4941" s="153">
        <v>4940</v>
      </c>
    </row>
    <row r="4942" spans="1:20" hidden="1">
      <c r="A4942" s="111" t="s">
        <v>4930</v>
      </c>
      <c r="B4942" s="112" t="str">
        <f>IFERROR(VLOOKUP(Proc[[#This Row],[App]],Table2[],3,0),"open")</f>
        <v>ok</v>
      </c>
      <c r="C4942" s="111" t="s">
        <v>369</v>
      </c>
      <c r="D4942" s="152" t="s">
        <v>4984</v>
      </c>
      <c r="E4942" s="152" t="s">
        <v>5053</v>
      </c>
      <c r="F4942" s="112" t="s">
        <v>5053</v>
      </c>
      <c r="G4942" s="111" t="s">
        <v>406</v>
      </c>
      <c r="H4942" s="112" t="str">
        <f>IF(Proc[[#This Row],[type]]="LFF (MDG-F)",MID(Proc[[#This Row],[Obj]],13,10),"")</f>
        <v>US01TQ1007</v>
      </c>
      <c r="I4942" s="152"/>
      <c r="J4942" s="112" t="b">
        <f>Proc[[#This Row],[Requested]]=Proc[[#This Row],[CurrentParent]]</f>
        <v>1</v>
      </c>
      <c r="K4942" s="112" t="str">
        <f>IF(Proc[[#This Row],[Author]]="Marcela Urrego",VLOOKUP(LEFT(Proc[[#This Row],[Requested]],1),Table3[#All],2,0),VLOOKUP(Proc[[#This Row],[Author]],Table4[],2,0))</f>
        <v>EL</v>
      </c>
      <c r="L4942" s="112" t="s">
        <v>4537</v>
      </c>
      <c r="M4942" s="135">
        <v>45989</v>
      </c>
      <c r="N4942" s="136"/>
      <c r="O4942" s="136"/>
      <c r="P4942" s="136" t="str">
        <f ca="1">IF(Proc[[#This Row],[DaysAgeing]]&gt;5,"yep","on track")</f>
        <v>yep</v>
      </c>
      <c r="Q4942" s="2">
        <f ca="1">IF(Proc[[#This Row],[DateClosed]]="",ABS(NETWORKDAYS(Proc[[#This Row],[DateOpened]],TODAY()))-1,ABS(NETWORKDAYS(Proc[[#This Row],[DateOpened]],Proc[[#This Row],[DateClosed]]))-1)</f>
        <v>90</v>
      </c>
      <c r="R4942" s="136" t="s">
        <v>4125</v>
      </c>
      <c r="S4942" s="112"/>
      <c r="T4942" s="153">
        <v>4941</v>
      </c>
    </row>
    <row r="4943" spans="1:20" hidden="1">
      <c r="A4943" s="111" t="s">
        <v>4930</v>
      </c>
      <c r="B4943" s="112" t="str">
        <f>IFERROR(VLOOKUP(Proc[[#This Row],[App]],Table2[],3,0),"open")</f>
        <v>ok</v>
      </c>
      <c r="C4943" s="111" t="s">
        <v>369</v>
      </c>
      <c r="D4943" s="152" t="s">
        <v>4985</v>
      </c>
      <c r="E4943" s="152" t="s">
        <v>5053</v>
      </c>
      <c r="F4943" s="112" t="s">
        <v>5053</v>
      </c>
      <c r="G4943" s="111" t="s">
        <v>406</v>
      </c>
      <c r="H4943" s="112" t="str">
        <f>IF(Proc[[#This Row],[type]]="LFF (MDG-F)",MID(Proc[[#This Row],[Obj]],13,10),"")</f>
        <v>US01TQ1008</v>
      </c>
      <c r="I4943" s="152"/>
      <c r="J4943" s="112" t="b">
        <f>Proc[[#This Row],[Requested]]=Proc[[#This Row],[CurrentParent]]</f>
        <v>1</v>
      </c>
      <c r="K4943" s="112" t="str">
        <f>IF(Proc[[#This Row],[Author]]="Marcela Urrego",VLOOKUP(LEFT(Proc[[#This Row],[Requested]],1),Table3[#All],2,0),VLOOKUP(Proc[[#This Row],[Author]],Table4[],2,0))</f>
        <v>EL</v>
      </c>
      <c r="L4943" s="112" t="s">
        <v>4537</v>
      </c>
      <c r="M4943" s="135">
        <v>45989</v>
      </c>
      <c r="N4943" s="136"/>
      <c r="O4943" s="136"/>
      <c r="P4943" s="136" t="str">
        <f ca="1">IF(Proc[[#This Row],[DaysAgeing]]&gt;5,"yep","on track")</f>
        <v>yep</v>
      </c>
      <c r="Q4943" s="2">
        <f ca="1">IF(Proc[[#This Row],[DateClosed]]="",ABS(NETWORKDAYS(Proc[[#This Row],[DateOpened]],TODAY()))-1,ABS(NETWORKDAYS(Proc[[#This Row],[DateOpened]],Proc[[#This Row],[DateClosed]]))-1)</f>
        <v>90</v>
      </c>
      <c r="R4943" s="136" t="s">
        <v>4125</v>
      </c>
      <c r="S4943" s="112"/>
      <c r="T4943" s="153">
        <v>4942</v>
      </c>
    </row>
    <row r="4944" spans="1:20" hidden="1">
      <c r="A4944" s="111" t="s">
        <v>4930</v>
      </c>
      <c r="B4944" s="112" t="str">
        <f>IFERROR(VLOOKUP(Proc[[#This Row],[App]],Table2[],3,0),"open")</f>
        <v>ok</v>
      </c>
      <c r="C4944" s="111" t="s">
        <v>369</v>
      </c>
      <c r="D4944" s="152" t="s">
        <v>4986</v>
      </c>
      <c r="E4944" s="152" t="s">
        <v>5053</v>
      </c>
      <c r="F4944" s="112" t="s">
        <v>5053</v>
      </c>
      <c r="G4944" s="111" t="s">
        <v>406</v>
      </c>
      <c r="H4944" s="112" t="str">
        <f>IF(Proc[[#This Row],[type]]="LFF (MDG-F)",MID(Proc[[#This Row],[Obj]],13,10),"")</f>
        <v>US01TQ1009</v>
      </c>
      <c r="I4944" s="152"/>
      <c r="J4944" s="112" t="b">
        <f>Proc[[#This Row],[Requested]]=Proc[[#This Row],[CurrentParent]]</f>
        <v>1</v>
      </c>
      <c r="K4944" s="112" t="str">
        <f>IF(Proc[[#This Row],[Author]]="Marcela Urrego",VLOOKUP(LEFT(Proc[[#This Row],[Requested]],1),Table3[#All],2,0),VLOOKUP(Proc[[#This Row],[Author]],Table4[],2,0))</f>
        <v>EL</v>
      </c>
      <c r="L4944" s="112" t="s">
        <v>4537</v>
      </c>
      <c r="M4944" s="135">
        <v>45989</v>
      </c>
      <c r="N4944" s="136"/>
      <c r="O4944" s="136"/>
      <c r="P4944" s="136" t="str">
        <f ca="1">IF(Proc[[#This Row],[DaysAgeing]]&gt;5,"yep","on track")</f>
        <v>yep</v>
      </c>
      <c r="Q4944" s="2">
        <f ca="1">IF(Proc[[#This Row],[DateClosed]]="",ABS(NETWORKDAYS(Proc[[#This Row],[DateOpened]],TODAY()))-1,ABS(NETWORKDAYS(Proc[[#This Row],[DateOpened]],Proc[[#This Row],[DateClosed]]))-1)</f>
        <v>90</v>
      </c>
      <c r="R4944" s="136" t="s">
        <v>4125</v>
      </c>
      <c r="S4944" s="112"/>
      <c r="T4944" s="153">
        <v>4943</v>
      </c>
    </row>
    <row r="4945" spans="1:20" hidden="1">
      <c r="A4945" s="111" t="s">
        <v>4930</v>
      </c>
      <c r="B4945" s="153" t="str">
        <f>IFERROR(VLOOKUP(Proc[[#This Row],[App]],Table2[],3,0),"open")</f>
        <v>ok</v>
      </c>
      <c r="C4945" s="111" t="s">
        <v>369</v>
      </c>
      <c r="D4945" s="152" t="s">
        <v>4987</v>
      </c>
      <c r="E4945" s="152" t="s">
        <v>5053</v>
      </c>
      <c r="F4945" s="153" t="s">
        <v>5053</v>
      </c>
      <c r="G4945" s="111" t="s">
        <v>406</v>
      </c>
      <c r="H4945" s="112" t="str">
        <f>IF(Proc[[#This Row],[type]]="LFF (MDG-F)",MID(Proc[[#This Row],[Obj]],13,10),"")</f>
        <v>US10TQ1001</v>
      </c>
      <c r="I4945" s="152"/>
      <c r="J4945" s="112" t="b">
        <f>Proc[[#This Row],[Requested]]=Proc[[#This Row],[CurrentParent]]</f>
        <v>1</v>
      </c>
      <c r="K4945" s="153" t="str">
        <f>IF(Proc[[#This Row],[Author]]="Marcela Urrego",VLOOKUP(LEFT(Proc[[#This Row],[Requested]],1),Table3[#All],2,0),VLOOKUP(Proc[[#This Row],[Author]],Table4[],2,0))</f>
        <v>EL</v>
      </c>
      <c r="L4945" s="112" t="s">
        <v>4537</v>
      </c>
      <c r="M4945" s="135">
        <v>45989</v>
      </c>
      <c r="N4945" s="136"/>
      <c r="O4945" s="136"/>
      <c r="P4945" s="136" t="str">
        <f ca="1">IF(Proc[[#This Row],[DaysAgeing]]&gt;5,"yep","on track")</f>
        <v>yep</v>
      </c>
      <c r="Q4945" s="2">
        <f ca="1">IF(Proc[[#This Row],[DateClosed]]="",ABS(NETWORKDAYS(Proc[[#This Row],[DateOpened]],TODAY()))-1,ABS(NETWORKDAYS(Proc[[#This Row],[DateOpened]],Proc[[#This Row],[DateClosed]]))-1)</f>
        <v>90</v>
      </c>
      <c r="R4945" s="136" t="s">
        <v>4125</v>
      </c>
      <c r="S4945" s="112"/>
      <c r="T4945" s="153">
        <v>4944</v>
      </c>
    </row>
    <row r="4946" spans="1:20" hidden="1">
      <c r="A4946" s="111" t="s">
        <v>4930</v>
      </c>
      <c r="B4946" s="153" t="str">
        <f>IFERROR(VLOOKUP(Proc[[#This Row],[App]],Table2[],3,0),"open")</f>
        <v>ok</v>
      </c>
      <c r="C4946" s="111" t="s">
        <v>369</v>
      </c>
      <c r="D4946" s="152" t="s">
        <v>4988</v>
      </c>
      <c r="E4946" s="152" t="s">
        <v>5053</v>
      </c>
      <c r="F4946" s="153" t="s">
        <v>5053</v>
      </c>
      <c r="G4946" s="111" t="s">
        <v>406</v>
      </c>
      <c r="H4946" s="112" t="str">
        <f>IF(Proc[[#This Row],[type]]="LFF (MDG-F)",MID(Proc[[#This Row],[Obj]],13,10),"")</f>
        <v>US10TQ1002</v>
      </c>
      <c r="I4946" s="152"/>
      <c r="J4946" s="112" t="b">
        <f>Proc[[#This Row],[Requested]]=Proc[[#This Row],[CurrentParent]]</f>
        <v>1</v>
      </c>
      <c r="K4946" s="153" t="str">
        <f>IF(Proc[[#This Row],[Author]]="Marcela Urrego",VLOOKUP(LEFT(Proc[[#This Row],[Requested]],1),Table3[#All],2,0),VLOOKUP(Proc[[#This Row],[Author]],Table4[],2,0))</f>
        <v>EL</v>
      </c>
      <c r="L4946" s="112" t="s">
        <v>4537</v>
      </c>
      <c r="M4946" s="135">
        <v>45989</v>
      </c>
      <c r="N4946" s="136"/>
      <c r="O4946" s="136"/>
      <c r="P4946" s="136" t="str">
        <f ca="1">IF(Proc[[#This Row],[DaysAgeing]]&gt;5,"yep","on track")</f>
        <v>yep</v>
      </c>
      <c r="Q4946" s="2">
        <f ca="1">IF(Proc[[#This Row],[DateClosed]]="",ABS(NETWORKDAYS(Proc[[#This Row],[DateOpened]],TODAY()))-1,ABS(NETWORKDAYS(Proc[[#This Row],[DateOpened]],Proc[[#This Row],[DateClosed]]))-1)</f>
        <v>90</v>
      </c>
      <c r="R4946" s="136" t="s">
        <v>4125</v>
      </c>
      <c r="S4946" s="112"/>
      <c r="T4946" s="153">
        <v>4945</v>
      </c>
    </row>
    <row r="4947" spans="1:20" hidden="1">
      <c r="A4947" s="111" t="s">
        <v>4930</v>
      </c>
      <c r="B4947" s="153" t="str">
        <f>IFERROR(VLOOKUP(Proc[[#This Row],[App]],Table2[],3,0),"open")</f>
        <v>ok</v>
      </c>
      <c r="C4947" s="111" t="s">
        <v>369</v>
      </c>
      <c r="D4947" s="152" t="s">
        <v>4989</v>
      </c>
      <c r="E4947" s="152" t="s">
        <v>5053</v>
      </c>
      <c r="F4947" s="153" t="s">
        <v>5053</v>
      </c>
      <c r="G4947" s="111" t="s">
        <v>406</v>
      </c>
      <c r="H4947" s="112" t="str">
        <f>IF(Proc[[#This Row],[type]]="LFF (MDG-F)",MID(Proc[[#This Row],[Obj]],13,10),"")</f>
        <v>US10TQ1003</v>
      </c>
      <c r="I4947" s="152"/>
      <c r="J4947" s="112" t="b">
        <f>Proc[[#This Row],[Requested]]=Proc[[#This Row],[CurrentParent]]</f>
        <v>1</v>
      </c>
      <c r="K4947" s="153" t="str">
        <f>IF(Proc[[#This Row],[Author]]="Marcela Urrego",VLOOKUP(LEFT(Proc[[#This Row],[Requested]],1),Table3[#All],2,0),VLOOKUP(Proc[[#This Row],[Author]],Table4[],2,0))</f>
        <v>EL</v>
      </c>
      <c r="L4947" s="112" t="s">
        <v>4537</v>
      </c>
      <c r="M4947" s="135">
        <v>45989</v>
      </c>
      <c r="N4947" s="136"/>
      <c r="O4947" s="136"/>
      <c r="P4947" s="136" t="str">
        <f ca="1">IF(Proc[[#This Row],[DaysAgeing]]&gt;5,"yep","on track")</f>
        <v>yep</v>
      </c>
      <c r="Q4947" s="2">
        <f ca="1">IF(Proc[[#This Row],[DateClosed]]="",ABS(NETWORKDAYS(Proc[[#This Row],[DateOpened]],TODAY()))-1,ABS(NETWORKDAYS(Proc[[#This Row],[DateOpened]],Proc[[#This Row],[DateClosed]]))-1)</f>
        <v>90</v>
      </c>
      <c r="R4947" s="136" t="s">
        <v>4125</v>
      </c>
      <c r="S4947" s="112"/>
      <c r="T4947" s="153">
        <v>4946</v>
      </c>
    </row>
    <row r="4948" spans="1:20" hidden="1">
      <c r="A4948" s="111" t="s">
        <v>4930</v>
      </c>
      <c r="B4948" s="112" t="str">
        <f>IFERROR(VLOOKUP(Proc[[#This Row],[App]],Table2[],3,0),"open")</f>
        <v>ok</v>
      </c>
      <c r="C4948" s="111" t="s">
        <v>369</v>
      </c>
      <c r="D4948" s="152" t="s">
        <v>4990</v>
      </c>
      <c r="E4948" s="152" t="s">
        <v>5053</v>
      </c>
      <c r="F4948" s="112" t="s">
        <v>5053</v>
      </c>
      <c r="G4948" s="111" t="s">
        <v>406</v>
      </c>
      <c r="H4948" s="112" t="str">
        <f>IF(Proc[[#This Row],[type]]="LFF (MDG-F)",MID(Proc[[#This Row],[Obj]],13,10),"")</f>
        <v>US10TQ1004</v>
      </c>
      <c r="I4948" s="152"/>
      <c r="J4948" s="112" t="b">
        <f>Proc[[#This Row],[Requested]]=Proc[[#This Row],[CurrentParent]]</f>
        <v>1</v>
      </c>
      <c r="K4948" s="112" t="str">
        <f>IF(Proc[[#This Row],[Author]]="Marcela Urrego",VLOOKUP(LEFT(Proc[[#This Row],[Requested]],1),Table3[#All],2,0),VLOOKUP(Proc[[#This Row],[Author]],Table4[],2,0))</f>
        <v>EL</v>
      </c>
      <c r="L4948" s="112" t="s">
        <v>4537</v>
      </c>
      <c r="M4948" s="135">
        <v>45989</v>
      </c>
      <c r="N4948" s="136"/>
      <c r="O4948" s="136"/>
      <c r="P4948" s="136" t="str">
        <f ca="1">IF(Proc[[#This Row],[DaysAgeing]]&gt;5,"yep","on track")</f>
        <v>yep</v>
      </c>
      <c r="Q4948" s="2">
        <f ca="1">IF(Proc[[#This Row],[DateClosed]]="",ABS(NETWORKDAYS(Proc[[#This Row],[DateOpened]],TODAY()))-1,ABS(NETWORKDAYS(Proc[[#This Row],[DateOpened]],Proc[[#This Row],[DateClosed]]))-1)</f>
        <v>90</v>
      </c>
      <c r="R4948" s="136" t="s">
        <v>4125</v>
      </c>
      <c r="S4948" s="112"/>
      <c r="T4948" s="153">
        <v>4947</v>
      </c>
    </row>
    <row r="4949" spans="1:20" hidden="1">
      <c r="A4949" s="111" t="s">
        <v>4930</v>
      </c>
      <c r="B4949" s="153" t="str">
        <f>IFERROR(VLOOKUP(Proc[[#This Row],[App]],Table2[],3,0),"open")</f>
        <v>ok</v>
      </c>
      <c r="C4949" s="111" t="s">
        <v>369</v>
      </c>
      <c r="D4949" s="152" t="s">
        <v>4991</v>
      </c>
      <c r="E4949" s="152" t="s">
        <v>5053</v>
      </c>
      <c r="F4949" s="153" t="s">
        <v>5053</v>
      </c>
      <c r="G4949" s="111" t="s">
        <v>406</v>
      </c>
      <c r="H4949" s="112" t="str">
        <f>IF(Proc[[#This Row],[type]]="LFF (MDG-F)",MID(Proc[[#This Row],[Obj]],13,10),"")</f>
        <v>US10TQ1005</v>
      </c>
      <c r="I4949" s="152"/>
      <c r="J4949" s="112" t="b">
        <f>Proc[[#This Row],[Requested]]=Proc[[#This Row],[CurrentParent]]</f>
        <v>1</v>
      </c>
      <c r="K4949" s="153" t="str">
        <f>IF(Proc[[#This Row],[Author]]="Marcela Urrego",VLOOKUP(LEFT(Proc[[#This Row],[Requested]],1),Table3[#All],2,0),VLOOKUP(Proc[[#This Row],[Author]],Table4[],2,0))</f>
        <v>EL</v>
      </c>
      <c r="L4949" s="112" t="s">
        <v>4537</v>
      </c>
      <c r="M4949" s="135">
        <v>45989</v>
      </c>
      <c r="N4949" s="136"/>
      <c r="O4949" s="136"/>
      <c r="P4949" s="136" t="str">
        <f ca="1">IF(Proc[[#This Row],[DaysAgeing]]&gt;5,"yep","on track")</f>
        <v>yep</v>
      </c>
      <c r="Q4949" s="2">
        <f ca="1">IF(Proc[[#This Row],[DateClosed]]="",ABS(NETWORKDAYS(Proc[[#This Row],[DateOpened]],TODAY()))-1,ABS(NETWORKDAYS(Proc[[#This Row],[DateOpened]],Proc[[#This Row],[DateClosed]]))-1)</f>
        <v>90</v>
      </c>
      <c r="R4949" s="136" t="s">
        <v>4125</v>
      </c>
      <c r="S4949" s="112"/>
      <c r="T4949" s="153">
        <v>4948</v>
      </c>
    </row>
    <row r="4950" spans="1:20" hidden="1">
      <c r="A4950" s="111" t="s">
        <v>4930</v>
      </c>
      <c r="B4950" s="153" t="str">
        <f>IFERROR(VLOOKUP(Proc[[#This Row],[App]],Table2[],3,0),"open")</f>
        <v>ok</v>
      </c>
      <c r="C4950" s="111" t="s">
        <v>369</v>
      </c>
      <c r="D4950" s="152" t="s">
        <v>4992</v>
      </c>
      <c r="E4950" s="152" t="s">
        <v>5053</v>
      </c>
      <c r="F4950" s="153" t="s">
        <v>5053</v>
      </c>
      <c r="G4950" s="111" t="s">
        <v>406</v>
      </c>
      <c r="H4950" s="112" t="str">
        <f>IF(Proc[[#This Row],[type]]="LFF (MDG-F)",MID(Proc[[#This Row],[Obj]],13,10),"")</f>
        <v>US10TQ1006</v>
      </c>
      <c r="I4950" s="152"/>
      <c r="J4950" s="112" t="b">
        <f>Proc[[#This Row],[Requested]]=Proc[[#This Row],[CurrentParent]]</f>
        <v>1</v>
      </c>
      <c r="K4950" s="153" t="str">
        <f>IF(Proc[[#This Row],[Author]]="Marcela Urrego",VLOOKUP(LEFT(Proc[[#This Row],[Requested]],1),Table3[#All],2,0),VLOOKUP(Proc[[#This Row],[Author]],Table4[],2,0))</f>
        <v>EL</v>
      </c>
      <c r="L4950" s="112" t="s">
        <v>4537</v>
      </c>
      <c r="M4950" s="135">
        <v>45989</v>
      </c>
      <c r="N4950" s="136"/>
      <c r="O4950" s="136"/>
      <c r="P4950" s="136" t="str">
        <f ca="1">IF(Proc[[#This Row],[DaysAgeing]]&gt;5,"yep","on track")</f>
        <v>yep</v>
      </c>
      <c r="Q4950" s="2">
        <f ca="1">IF(Proc[[#This Row],[DateClosed]]="",ABS(NETWORKDAYS(Proc[[#This Row],[DateOpened]],TODAY()))-1,ABS(NETWORKDAYS(Proc[[#This Row],[DateOpened]],Proc[[#This Row],[DateClosed]]))-1)</f>
        <v>90</v>
      </c>
      <c r="R4950" s="136" t="s">
        <v>4125</v>
      </c>
      <c r="S4950" s="112"/>
      <c r="T4950" s="153">
        <v>4949</v>
      </c>
    </row>
    <row r="4951" spans="1:20" hidden="1">
      <c r="A4951" s="111" t="s">
        <v>4930</v>
      </c>
      <c r="B4951" s="112" t="str">
        <f>IFERROR(VLOOKUP(Proc[[#This Row],[App]],Table2[],3,0),"open")</f>
        <v>ok</v>
      </c>
      <c r="C4951" s="111" t="s">
        <v>369</v>
      </c>
      <c r="D4951" s="152" t="s">
        <v>4993</v>
      </c>
      <c r="E4951" s="152" t="s">
        <v>5053</v>
      </c>
      <c r="F4951" s="112" t="s">
        <v>5053</v>
      </c>
      <c r="G4951" s="111" t="s">
        <v>406</v>
      </c>
      <c r="H4951" s="112" t="str">
        <f>IF(Proc[[#This Row],[type]]="LFF (MDG-F)",MID(Proc[[#This Row],[Obj]],13,10),"")</f>
        <v>US10TQ1007</v>
      </c>
      <c r="I4951" s="152"/>
      <c r="J4951" s="112" t="b">
        <f>Proc[[#This Row],[Requested]]=Proc[[#This Row],[CurrentParent]]</f>
        <v>1</v>
      </c>
      <c r="K4951" s="112" t="str">
        <f>IF(Proc[[#This Row],[Author]]="Marcela Urrego",VLOOKUP(LEFT(Proc[[#This Row],[Requested]],1),Table3[#All],2,0),VLOOKUP(Proc[[#This Row],[Author]],Table4[],2,0))</f>
        <v>EL</v>
      </c>
      <c r="L4951" s="112" t="s">
        <v>4537</v>
      </c>
      <c r="M4951" s="135">
        <v>45989</v>
      </c>
      <c r="N4951" s="136"/>
      <c r="O4951" s="136"/>
      <c r="P4951" s="136" t="str">
        <f ca="1">IF(Proc[[#This Row],[DaysAgeing]]&gt;5,"yep","on track")</f>
        <v>yep</v>
      </c>
      <c r="Q4951" s="2">
        <f ca="1">IF(Proc[[#This Row],[DateClosed]]="",ABS(NETWORKDAYS(Proc[[#This Row],[DateOpened]],TODAY()))-1,ABS(NETWORKDAYS(Proc[[#This Row],[DateOpened]],Proc[[#This Row],[DateClosed]]))-1)</f>
        <v>90</v>
      </c>
      <c r="R4951" s="136" t="s">
        <v>4125</v>
      </c>
      <c r="S4951" s="112"/>
      <c r="T4951" s="153">
        <v>4950</v>
      </c>
    </row>
    <row r="4952" spans="1:20" hidden="1">
      <c r="A4952" s="111" t="s">
        <v>4930</v>
      </c>
      <c r="B4952" s="153" t="str">
        <f>IFERROR(VLOOKUP(Proc[[#This Row],[App]],Table2[],3,0),"open")</f>
        <v>ok</v>
      </c>
      <c r="C4952" s="111" t="s">
        <v>369</v>
      </c>
      <c r="D4952" s="152" t="s">
        <v>4994</v>
      </c>
      <c r="E4952" s="152" t="s">
        <v>5053</v>
      </c>
      <c r="F4952" s="153" t="s">
        <v>5053</v>
      </c>
      <c r="G4952" s="111" t="s">
        <v>406</v>
      </c>
      <c r="H4952" s="112" t="str">
        <f>IF(Proc[[#This Row],[type]]="LFF (MDG-F)",MID(Proc[[#This Row],[Obj]],13,10),"")</f>
        <v>US10TQ1008</v>
      </c>
      <c r="I4952" s="152"/>
      <c r="J4952" s="112" t="b">
        <f>Proc[[#This Row],[Requested]]=Proc[[#This Row],[CurrentParent]]</f>
        <v>1</v>
      </c>
      <c r="K4952" s="153" t="str">
        <f>IF(Proc[[#This Row],[Author]]="Marcela Urrego",VLOOKUP(LEFT(Proc[[#This Row],[Requested]],1),Table3[#All],2,0),VLOOKUP(Proc[[#This Row],[Author]],Table4[],2,0))</f>
        <v>EL</v>
      </c>
      <c r="L4952" s="153" t="s">
        <v>4537</v>
      </c>
      <c r="M4952" s="135">
        <v>45989</v>
      </c>
      <c r="N4952" s="136"/>
      <c r="O4952" s="136"/>
      <c r="P4952" s="136" t="str">
        <f ca="1">IF(Proc[[#This Row],[DaysAgeing]]&gt;5,"yep","on track")</f>
        <v>yep</v>
      </c>
      <c r="Q4952" s="2">
        <f ca="1">IF(Proc[[#This Row],[DateClosed]]="",ABS(NETWORKDAYS(Proc[[#This Row],[DateOpened]],TODAY()))-1,ABS(NETWORKDAYS(Proc[[#This Row],[DateOpened]],Proc[[#This Row],[DateClosed]]))-1)</f>
        <v>90</v>
      </c>
      <c r="R4952" s="136" t="s">
        <v>4125</v>
      </c>
      <c r="S4952" s="112"/>
      <c r="T4952" s="153">
        <v>4951</v>
      </c>
    </row>
    <row r="4953" spans="1:20" hidden="1">
      <c r="A4953" s="111" t="s">
        <v>4930</v>
      </c>
      <c r="B4953" s="112" t="str">
        <f>IFERROR(VLOOKUP(Proc[[#This Row],[App]],Table2[],3,0),"open")</f>
        <v>ok</v>
      </c>
      <c r="C4953" s="111" t="s">
        <v>369</v>
      </c>
      <c r="D4953" s="152" t="s">
        <v>4995</v>
      </c>
      <c r="E4953" s="152" t="s">
        <v>5053</v>
      </c>
      <c r="F4953" s="112" t="s">
        <v>5053</v>
      </c>
      <c r="G4953" s="111" t="s">
        <v>406</v>
      </c>
      <c r="H4953" s="112" t="str">
        <f>IF(Proc[[#This Row],[type]]="LFF (MDG-F)",MID(Proc[[#This Row],[Obj]],13,10),"")</f>
        <v>US10TQ1009</v>
      </c>
      <c r="I4953" s="152"/>
      <c r="J4953" s="112" t="b">
        <f>Proc[[#This Row],[Requested]]=Proc[[#This Row],[CurrentParent]]</f>
        <v>1</v>
      </c>
      <c r="K4953" s="112" t="str">
        <f>IF(Proc[[#This Row],[Author]]="Marcela Urrego",VLOOKUP(LEFT(Proc[[#This Row],[Requested]],1),Table3[#All],2,0),VLOOKUP(Proc[[#This Row],[Author]],Table4[],2,0))</f>
        <v>EL</v>
      </c>
      <c r="L4953" s="112" t="s">
        <v>4537</v>
      </c>
      <c r="M4953" s="135">
        <v>45989</v>
      </c>
      <c r="N4953" s="136"/>
      <c r="O4953" s="136"/>
      <c r="P4953" s="136" t="str">
        <f ca="1">IF(Proc[[#This Row],[DaysAgeing]]&gt;5,"yep","on track")</f>
        <v>yep</v>
      </c>
      <c r="Q4953" s="2">
        <f ca="1">IF(Proc[[#This Row],[DateClosed]]="",ABS(NETWORKDAYS(Proc[[#This Row],[DateOpened]],TODAY()))-1,ABS(NETWORKDAYS(Proc[[#This Row],[DateOpened]],Proc[[#This Row],[DateClosed]]))-1)</f>
        <v>90</v>
      </c>
      <c r="R4953" s="136" t="s">
        <v>4125</v>
      </c>
      <c r="S4953" s="112"/>
      <c r="T4953" s="153">
        <v>4952</v>
      </c>
    </row>
    <row r="4954" spans="1:20" hidden="1">
      <c r="A4954" s="111" t="s">
        <v>4930</v>
      </c>
      <c r="B4954" s="112" t="str">
        <f>IFERROR(VLOOKUP(Proc[[#This Row],[App]],Table2[],3,0),"open")</f>
        <v>ok</v>
      </c>
      <c r="C4954" s="111" t="s">
        <v>369</v>
      </c>
      <c r="D4954" s="152" t="s">
        <v>4996</v>
      </c>
      <c r="E4954" s="152" t="s">
        <v>5053</v>
      </c>
      <c r="F4954" s="112" t="s">
        <v>5053</v>
      </c>
      <c r="G4954" s="111" t="s">
        <v>406</v>
      </c>
      <c r="H4954" s="112" t="str">
        <f>IF(Proc[[#This Row],[type]]="LFF (MDG-F)",MID(Proc[[#This Row],[Obj]],13,10),"")</f>
        <v>US10TQ1010</v>
      </c>
      <c r="I4954" s="152"/>
      <c r="J4954" s="112" t="b">
        <f>Proc[[#This Row],[Requested]]=Proc[[#This Row],[CurrentParent]]</f>
        <v>1</v>
      </c>
      <c r="K4954" s="112" t="str">
        <f>IF(Proc[[#This Row],[Author]]="Marcela Urrego",VLOOKUP(LEFT(Proc[[#This Row],[Requested]],1),Table3[#All],2,0),VLOOKUP(Proc[[#This Row],[Author]],Table4[],2,0))</f>
        <v>EL</v>
      </c>
      <c r="L4954" s="112" t="s">
        <v>4537</v>
      </c>
      <c r="M4954" s="135">
        <v>45989</v>
      </c>
      <c r="N4954" s="136"/>
      <c r="O4954" s="136"/>
      <c r="P4954" s="136" t="str">
        <f ca="1">IF(Proc[[#This Row],[DaysAgeing]]&gt;5,"yep","on track")</f>
        <v>yep</v>
      </c>
      <c r="Q4954" s="2">
        <f ca="1">IF(Proc[[#This Row],[DateClosed]]="",ABS(NETWORKDAYS(Proc[[#This Row],[DateOpened]],TODAY()))-1,ABS(NETWORKDAYS(Proc[[#This Row],[DateOpened]],Proc[[#This Row],[DateClosed]]))-1)</f>
        <v>90</v>
      </c>
      <c r="R4954" s="136" t="s">
        <v>4125</v>
      </c>
      <c r="S4954" s="112"/>
      <c r="T4954" s="153">
        <v>4953</v>
      </c>
    </row>
    <row r="4955" spans="1:20" hidden="1">
      <c r="A4955" s="111" t="s">
        <v>4930</v>
      </c>
      <c r="B4955" s="153" t="str">
        <f>IFERROR(VLOOKUP(Proc[[#This Row],[App]],Table2[],3,0),"open")</f>
        <v>ok</v>
      </c>
      <c r="C4955" s="111" t="s">
        <v>369</v>
      </c>
      <c r="D4955" s="152" t="s">
        <v>4997</v>
      </c>
      <c r="E4955" s="152" t="s">
        <v>5053</v>
      </c>
      <c r="F4955" s="153" t="s">
        <v>5053</v>
      </c>
      <c r="G4955" s="111" t="s">
        <v>406</v>
      </c>
      <c r="H4955" s="112" t="str">
        <f>IF(Proc[[#This Row],[type]]="LFF (MDG-F)",MID(Proc[[#This Row],[Obj]],13,10),"")</f>
        <v>US10TQ1011</v>
      </c>
      <c r="I4955" s="152"/>
      <c r="J4955" s="112" t="b">
        <f>Proc[[#This Row],[Requested]]=Proc[[#This Row],[CurrentParent]]</f>
        <v>1</v>
      </c>
      <c r="K4955" s="153" t="str">
        <f>IF(Proc[[#This Row],[Author]]="Marcela Urrego",VLOOKUP(LEFT(Proc[[#This Row],[Requested]],1),Table3[#All],2,0),VLOOKUP(Proc[[#This Row],[Author]],Table4[],2,0))</f>
        <v>EL</v>
      </c>
      <c r="L4955" s="112" t="s">
        <v>4537</v>
      </c>
      <c r="M4955" s="135">
        <v>45989</v>
      </c>
      <c r="N4955" s="136"/>
      <c r="O4955" s="136"/>
      <c r="P4955" s="136" t="str">
        <f ca="1">IF(Proc[[#This Row],[DaysAgeing]]&gt;5,"yep","on track")</f>
        <v>yep</v>
      </c>
      <c r="Q4955" s="2">
        <f ca="1">IF(Proc[[#This Row],[DateClosed]]="",ABS(NETWORKDAYS(Proc[[#This Row],[DateOpened]],TODAY()))-1,ABS(NETWORKDAYS(Proc[[#This Row],[DateOpened]],Proc[[#This Row],[DateClosed]]))-1)</f>
        <v>90</v>
      </c>
      <c r="R4955" s="136" t="s">
        <v>4125</v>
      </c>
      <c r="S4955" s="112"/>
      <c r="T4955" s="153">
        <v>4954</v>
      </c>
    </row>
    <row r="4956" spans="1:20" hidden="1">
      <c r="A4956" s="111" t="s">
        <v>4930</v>
      </c>
      <c r="B4956" s="112" t="str">
        <f>IFERROR(VLOOKUP(Proc[[#This Row],[App]],Table2[],3,0),"open")</f>
        <v>ok</v>
      </c>
      <c r="C4956" s="111" t="s">
        <v>369</v>
      </c>
      <c r="D4956" s="152" t="s">
        <v>4998</v>
      </c>
      <c r="E4956" s="152" t="s">
        <v>5053</v>
      </c>
      <c r="F4956" s="112" t="s">
        <v>5053</v>
      </c>
      <c r="G4956" s="111" t="s">
        <v>406</v>
      </c>
      <c r="H4956" s="112" t="str">
        <f>IF(Proc[[#This Row],[type]]="LFF (MDG-F)",MID(Proc[[#This Row],[Obj]],13,10),"")</f>
        <v>US10TQ1012</v>
      </c>
      <c r="I4956" s="152"/>
      <c r="J4956" s="112" t="b">
        <f>Proc[[#This Row],[Requested]]=Proc[[#This Row],[CurrentParent]]</f>
        <v>1</v>
      </c>
      <c r="K4956" s="112" t="str">
        <f>IF(Proc[[#This Row],[Author]]="Marcela Urrego",VLOOKUP(LEFT(Proc[[#This Row],[Requested]],1),Table3[#All],2,0),VLOOKUP(Proc[[#This Row],[Author]],Table4[],2,0))</f>
        <v>EL</v>
      </c>
      <c r="L4956" s="112" t="s">
        <v>4537</v>
      </c>
      <c r="M4956" s="135">
        <v>45989</v>
      </c>
      <c r="N4956" s="136"/>
      <c r="O4956" s="136"/>
      <c r="P4956" s="136" t="str">
        <f ca="1">IF(Proc[[#This Row],[DaysAgeing]]&gt;5,"yep","on track")</f>
        <v>yep</v>
      </c>
      <c r="Q4956" s="2">
        <f ca="1">IF(Proc[[#This Row],[DateClosed]]="",ABS(NETWORKDAYS(Proc[[#This Row],[DateOpened]],TODAY()))-1,ABS(NETWORKDAYS(Proc[[#This Row],[DateOpened]],Proc[[#This Row],[DateClosed]]))-1)</f>
        <v>90</v>
      </c>
      <c r="R4956" s="136" t="s">
        <v>4125</v>
      </c>
      <c r="S4956" s="112"/>
      <c r="T4956" s="153">
        <v>4955</v>
      </c>
    </row>
    <row r="4957" spans="1:20" hidden="1">
      <c r="A4957" s="111" t="s">
        <v>4930</v>
      </c>
      <c r="B4957" s="153" t="str">
        <f>IFERROR(VLOOKUP(Proc[[#This Row],[App]],Table2[],3,0),"open")</f>
        <v>ok</v>
      </c>
      <c r="C4957" s="111" t="s">
        <v>369</v>
      </c>
      <c r="D4957" s="152" t="s">
        <v>4999</v>
      </c>
      <c r="E4957" s="152" t="s">
        <v>5053</v>
      </c>
      <c r="F4957" s="153" t="s">
        <v>5053</v>
      </c>
      <c r="G4957" s="111" t="s">
        <v>406</v>
      </c>
      <c r="H4957" s="112" t="str">
        <f>IF(Proc[[#This Row],[type]]="LFF (MDG-F)",MID(Proc[[#This Row],[Obj]],13,10),"")</f>
        <v>US10TQ1013</v>
      </c>
      <c r="I4957" s="152"/>
      <c r="J4957" s="112" t="b">
        <f>Proc[[#This Row],[Requested]]=Proc[[#This Row],[CurrentParent]]</f>
        <v>1</v>
      </c>
      <c r="K4957" s="153" t="str">
        <f>IF(Proc[[#This Row],[Author]]="Marcela Urrego",VLOOKUP(LEFT(Proc[[#This Row],[Requested]],1),Table3[#All],2,0),VLOOKUP(Proc[[#This Row],[Author]],Table4[],2,0))</f>
        <v>EL</v>
      </c>
      <c r="L4957" s="112" t="s">
        <v>4537</v>
      </c>
      <c r="M4957" s="135">
        <v>45989</v>
      </c>
      <c r="N4957" s="136"/>
      <c r="O4957" s="136"/>
      <c r="P4957" s="136" t="str">
        <f ca="1">IF(Proc[[#This Row],[DaysAgeing]]&gt;5,"yep","on track")</f>
        <v>yep</v>
      </c>
      <c r="Q4957" s="2">
        <f ca="1">IF(Proc[[#This Row],[DateClosed]]="",ABS(NETWORKDAYS(Proc[[#This Row],[DateOpened]],TODAY()))-1,ABS(NETWORKDAYS(Proc[[#This Row],[DateOpened]],Proc[[#This Row],[DateClosed]]))-1)</f>
        <v>90</v>
      </c>
      <c r="R4957" s="136" t="s">
        <v>4125</v>
      </c>
      <c r="S4957" s="112"/>
      <c r="T4957" s="153">
        <v>4956</v>
      </c>
    </row>
    <row r="4958" spans="1:20" hidden="1">
      <c r="A4958" s="111" t="s">
        <v>4930</v>
      </c>
      <c r="B4958" s="112" t="str">
        <f>IFERROR(VLOOKUP(Proc[[#This Row],[App]],Table2[],3,0),"open")</f>
        <v>ok</v>
      </c>
      <c r="C4958" s="111" t="s">
        <v>369</v>
      </c>
      <c r="D4958" s="152" t="s">
        <v>9781</v>
      </c>
      <c r="E4958" s="152" t="s">
        <v>5054</v>
      </c>
      <c r="F4958" s="112" t="s">
        <v>5054</v>
      </c>
      <c r="G4958" s="111" t="s">
        <v>406</v>
      </c>
      <c r="H4958" s="112" t="str">
        <f>IF(Proc[[#This Row],[type]]="LFF (MDG-F)",MID(Proc[[#This Row],[Obj]],13,10),"")</f>
        <v>US01TPBZ01</v>
      </c>
      <c r="I4958" s="152"/>
      <c r="J4958" s="112" t="b">
        <f>Proc[[#This Row],[Requested]]=Proc[[#This Row],[CurrentParent]]</f>
        <v>1</v>
      </c>
      <c r="K4958" s="112" t="str">
        <f>IF(Proc[[#This Row],[Author]]="Marcela Urrego",VLOOKUP(LEFT(Proc[[#This Row],[Requested]],1),Table3[#All],2,0),VLOOKUP(Proc[[#This Row],[Author]],Table4[],2,0))</f>
        <v>EL</v>
      </c>
      <c r="L4958" s="112" t="s">
        <v>4537</v>
      </c>
      <c r="M4958" s="135">
        <v>45989</v>
      </c>
      <c r="N4958" s="136"/>
      <c r="O4958" s="136"/>
      <c r="P4958" s="136" t="str">
        <f ca="1">IF(Proc[[#This Row],[DaysAgeing]]&gt;5,"yep","on track")</f>
        <v>yep</v>
      </c>
      <c r="Q4958" s="2">
        <f ca="1">IF(Proc[[#This Row],[DateClosed]]="",ABS(NETWORKDAYS(Proc[[#This Row],[DateOpened]],TODAY()))-1,ABS(NETWORKDAYS(Proc[[#This Row],[DateOpened]],Proc[[#This Row],[DateClosed]]))-1)</f>
        <v>90</v>
      </c>
      <c r="R4958" s="136" t="s">
        <v>4125</v>
      </c>
      <c r="S4958" s="112"/>
      <c r="T4958" s="153">
        <v>4957</v>
      </c>
    </row>
    <row r="4959" spans="1:20" hidden="1">
      <c r="A4959" s="111" t="s">
        <v>4930</v>
      </c>
      <c r="B4959" s="153" t="str">
        <f>IFERROR(VLOOKUP(Proc[[#This Row],[App]],Table2[],3,0),"open")</f>
        <v>ok</v>
      </c>
      <c r="C4959" s="111" t="s">
        <v>369</v>
      </c>
      <c r="D4959" s="152" t="s">
        <v>9782</v>
      </c>
      <c r="E4959" s="152" t="s">
        <v>5054</v>
      </c>
      <c r="F4959" s="153" t="s">
        <v>5054</v>
      </c>
      <c r="G4959" s="111" t="s">
        <v>406</v>
      </c>
      <c r="H4959" s="112" t="str">
        <f>IF(Proc[[#This Row],[type]]="LFF (MDG-F)",MID(Proc[[#This Row],[Obj]],13,10),"")</f>
        <v>US01TPBZ02</v>
      </c>
      <c r="I4959" s="152"/>
      <c r="J4959" s="112" t="b">
        <f>Proc[[#This Row],[Requested]]=Proc[[#This Row],[CurrentParent]]</f>
        <v>1</v>
      </c>
      <c r="K4959" s="153" t="str">
        <f>IF(Proc[[#This Row],[Author]]="Marcela Urrego",VLOOKUP(LEFT(Proc[[#This Row],[Requested]],1),Table3[#All],2,0),VLOOKUP(Proc[[#This Row],[Author]],Table4[],2,0))</f>
        <v>EL</v>
      </c>
      <c r="L4959" s="112" t="s">
        <v>4537</v>
      </c>
      <c r="M4959" s="135">
        <v>45989</v>
      </c>
      <c r="N4959" s="136"/>
      <c r="O4959" s="136"/>
      <c r="P4959" s="136" t="str">
        <f ca="1">IF(Proc[[#This Row],[DaysAgeing]]&gt;5,"yep","on track")</f>
        <v>yep</v>
      </c>
      <c r="Q4959" s="2">
        <f ca="1">IF(Proc[[#This Row],[DateClosed]]="",ABS(NETWORKDAYS(Proc[[#This Row],[DateOpened]],TODAY()))-1,ABS(NETWORKDAYS(Proc[[#This Row],[DateOpened]],Proc[[#This Row],[DateClosed]]))-1)</f>
        <v>90</v>
      </c>
      <c r="R4959" s="136" t="s">
        <v>4125</v>
      </c>
      <c r="S4959" s="112"/>
      <c r="T4959" s="153">
        <v>4958</v>
      </c>
    </row>
    <row r="4960" spans="1:20" hidden="1">
      <c r="A4960" s="111" t="s">
        <v>4930</v>
      </c>
      <c r="B4960" s="153" t="str">
        <f>IFERROR(VLOOKUP(Proc[[#This Row],[App]],Table2[],3,0),"open")</f>
        <v>ok</v>
      </c>
      <c r="C4960" s="111" t="s">
        <v>369</v>
      </c>
      <c r="D4960" s="152" t="s">
        <v>9783</v>
      </c>
      <c r="E4960" s="152" t="s">
        <v>5054</v>
      </c>
      <c r="F4960" s="153" t="s">
        <v>5054</v>
      </c>
      <c r="G4960" s="111" t="s">
        <v>406</v>
      </c>
      <c r="H4960" s="112" t="str">
        <f>IF(Proc[[#This Row],[type]]="LFF (MDG-F)",MID(Proc[[#This Row],[Obj]],13,10),"")</f>
        <v>US01TQBZ01</v>
      </c>
      <c r="I4960" s="152"/>
      <c r="J4960" s="112" t="b">
        <f>Proc[[#This Row],[Requested]]=Proc[[#This Row],[CurrentParent]]</f>
        <v>1</v>
      </c>
      <c r="K4960" s="153" t="str">
        <f>IF(Proc[[#This Row],[Author]]="Marcela Urrego",VLOOKUP(LEFT(Proc[[#This Row],[Requested]],1),Table3[#All],2,0),VLOOKUP(Proc[[#This Row],[Author]],Table4[],2,0))</f>
        <v>EL</v>
      </c>
      <c r="L4960" s="112" t="s">
        <v>4537</v>
      </c>
      <c r="M4960" s="135">
        <v>45989</v>
      </c>
      <c r="N4960" s="136"/>
      <c r="O4960" s="136"/>
      <c r="P4960" s="136" t="str">
        <f ca="1">IF(Proc[[#This Row],[DaysAgeing]]&gt;5,"yep","on track")</f>
        <v>yep</v>
      </c>
      <c r="Q4960" s="2">
        <f ca="1">IF(Proc[[#This Row],[DateClosed]]="",ABS(NETWORKDAYS(Proc[[#This Row],[DateOpened]],TODAY()))-1,ABS(NETWORKDAYS(Proc[[#This Row],[DateOpened]],Proc[[#This Row],[DateClosed]]))-1)</f>
        <v>90</v>
      </c>
      <c r="R4960" s="136" t="s">
        <v>4125</v>
      </c>
      <c r="S4960" s="112"/>
      <c r="T4960" s="153">
        <v>4959</v>
      </c>
    </row>
    <row r="4961" spans="1:20" hidden="1">
      <c r="A4961" s="111" t="s">
        <v>4930</v>
      </c>
      <c r="B4961" s="153" t="str">
        <f>IFERROR(VLOOKUP(Proc[[#This Row],[App]],Table2[],3,0),"open")</f>
        <v>ok</v>
      </c>
      <c r="C4961" s="111" t="s">
        <v>369</v>
      </c>
      <c r="D4961" s="152" t="s">
        <v>9784</v>
      </c>
      <c r="E4961" s="152" t="s">
        <v>5054</v>
      </c>
      <c r="F4961" s="153" t="s">
        <v>5054</v>
      </c>
      <c r="G4961" s="111" t="s">
        <v>406</v>
      </c>
      <c r="H4961" s="112" t="str">
        <f>IF(Proc[[#This Row],[type]]="LFF (MDG-F)",MID(Proc[[#This Row],[Obj]],13,10),"")</f>
        <v>US01TQHZ01</v>
      </c>
      <c r="I4961" s="152"/>
      <c r="J4961" s="112" t="b">
        <f>Proc[[#This Row],[Requested]]=Proc[[#This Row],[CurrentParent]]</f>
        <v>1</v>
      </c>
      <c r="K4961" s="153" t="str">
        <f>IF(Proc[[#This Row],[Author]]="Marcela Urrego",VLOOKUP(LEFT(Proc[[#This Row],[Requested]],1),Table3[#All],2,0),VLOOKUP(Proc[[#This Row],[Author]],Table4[],2,0))</f>
        <v>EL</v>
      </c>
      <c r="L4961" s="112" t="s">
        <v>4537</v>
      </c>
      <c r="M4961" s="135">
        <v>45989</v>
      </c>
      <c r="N4961" s="136"/>
      <c r="O4961" s="136"/>
      <c r="P4961" s="136" t="str">
        <f ca="1">IF(Proc[[#This Row],[DaysAgeing]]&gt;5,"yep","on track")</f>
        <v>yep</v>
      </c>
      <c r="Q4961" s="2">
        <f ca="1">IF(Proc[[#This Row],[DateClosed]]="",ABS(NETWORKDAYS(Proc[[#This Row],[DateOpened]],TODAY()))-1,ABS(NETWORKDAYS(Proc[[#This Row],[DateOpened]],Proc[[#This Row],[DateClosed]]))-1)</f>
        <v>90</v>
      </c>
      <c r="R4961" s="136" t="s">
        <v>4125</v>
      </c>
      <c r="S4961" s="112"/>
      <c r="T4961" s="153">
        <v>4960</v>
      </c>
    </row>
    <row r="4962" spans="1:20" hidden="1">
      <c r="A4962" s="111" t="s">
        <v>4930</v>
      </c>
      <c r="B4962" s="112" t="str">
        <f>IFERROR(VLOOKUP(Proc[[#This Row],[App]],Table2[],3,0),"open")</f>
        <v>ok</v>
      </c>
      <c r="C4962" s="111" t="s">
        <v>369</v>
      </c>
      <c r="D4962" s="152" t="s">
        <v>9785</v>
      </c>
      <c r="E4962" s="152" t="s">
        <v>5054</v>
      </c>
      <c r="F4962" s="112" t="s">
        <v>5054</v>
      </c>
      <c r="G4962" s="111" t="s">
        <v>406</v>
      </c>
      <c r="H4962" s="112" t="str">
        <f>IF(Proc[[#This Row],[type]]="LFF (MDG-F)",MID(Proc[[#This Row],[Obj]],13,10),"")</f>
        <v>US01TQHZ03</v>
      </c>
      <c r="I4962" s="152"/>
      <c r="J4962" s="112" t="b">
        <f>Proc[[#This Row],[Requested]]=Proc[[#This Row],[CurrentParent]]</f>
        <v>1</v>
      </c>
      <c r="K4962" s="112" t="str">
        <f>IF(Proc[[#This Row],[Author]]="Marcela Urrego",VLOOKUP(LEFT(Proc[[#This Row],[Requested]],1),Table3[#All],2,0),VLOOKUP(Proc[[#This Row],[Author]],Table4[],2,0))</f>
        <v>EL</v>
      </c>
      <c r="L4962" s="112" t="s">
        <v>4537</v>
      </c>
      <c r="M4962" s="135">
        <v>45989</v>
      </c>
      <c r="N4962" s="136"/>
      <c r="O4962" s="136"/>
      <c r="P4962" s="136" t="str">
        <f ca="1">IF(Proc[[#This Row],[DaysAgeing]]&gt;5,"yep","on track")</f>
        <v>yep</v>
      </c>
      <c r="Q4962" s="2">
        <f ca="1">IF(Proc[[#This Row],[DateClosed]]="",ABS(NETWORKDAYS(Proc[[#This Row],[DateOpened]],TODAY()))-1,ABS(NETWORKDAYS(Proc[[#This Row],[DateOpened]],Proc[[#This Row],[DateClosed]]))-1)</f>
        <v>90</v>
      </c>
      <c r="R4962" s="136" t="s">
        <v>4125</v>
      </c>
      <c r="S4962" s="112"/>
      <c r="T4962" s="153">
        <v>4961</v>
      </c>
    </row>
    <row r="4963" spans="1:20" hidden="1">
      <c r="A4963" s="111" t="s">
        <v>4930</v>
      </c>
      <c r="B4963" s="153" t="str">
        <f>IFERROR(VLOOKUP(Proc[[#This Row],[App]],Table2[],3,0),"open")</f>
        <v>ok</v>
      </c>
      <c r="C4963" s="111" t="s">
        <v>369</v>
      </c>
      <c r="D4963" s="152" t="s">
        <v>9786</v>
      </c>
      <c r="E4963" s="152" t="s">
        <v>5054</v>
      </c>
      <c r="F4963" s="153" t="s">
        <v>5054</v>
      </c>
      <c r="G4963" s="111" t="s">
        <v>406</v>
      </c>
      <c r="H4963" s="112" t="str">
        <f>IF(Proc[[#This Row],[type]]="LFF (MDG-F)",MID(Proc[[#This Row],[Obj]],13,10),"")</f>
        <v>US10DB3000</v>
      </c>
      <c r="I4963" s="152"/>
      <c r="J4963" s="112" t="b">
        <f>Proc[[#This Row],[Requested]]=Proc[[#This Row],[CurrentParent]]</f>
        <v>1</v>
      </c>
      <c r="K4963" s="153" t="str">
        <f>IF(Proc[[#This Row],[Author]]="Marcela Urrego",VLOOKUP(LEFT(Proc[[#This Row],[Requested]],1),Table3[#All],2,0),VLOOKUP(Proc[[#This Row],[Author]],Table4[],2,0))</f>
        <v>EL</v>
      </c>
      <c r="L4963" s="112" t="s">
        <v>4537</v>
      </c>
      <c r="M4963" s="135">
        <v>45989</v>
      </c>
      <c r="N4963" s="136"/>
      <c r="O4963" s="136"/>
      <c r="P4963" s="136" t="str">
        <f ca="1">IF(Proc[[#This Row],[DaysAgeing]]&gt;5,"yep","on track")</f>
        <v>yep</v>
      </c>
      <c r="Q4963" s="2">
        <f ca="1">IF(Proc[[#This Row],[DateClosed]]="",ABS(NETWORKDAYS(Proc[[#This Row],[DateOpened]],TODAY()))-1,ABS(NETWORKDAYS(Proc[[#This Row],[DateOpened]],Proc[[#This Row],[DateClosed]]))-1)</f>
        <v>90</v>
      </c>
      <c r="R4963" s="136" t="s">
        <v>4125</v>
      </c>
      <c r="S4963" s="112"/>
      <c r="T4963" s="153">
        <v>4962</v>
      </c>
    </row>
    <row r="4964" spans="1:20" hidden="1">
      <c r="A4964" s="111" t="s">
        <v>4930</v>
      </c>
      <c r="B4964" s="153" t="str">
        <f>IFERROR(VLOOKUP(Proc[[#This Row],[App]],Table2[],3,0),"open")</f>
        <v>ok</v>
      </c>
      <c r="C4964" s="111" t="s">
        <v>369</v>
      </c>
      <c r="D4964" s="152" t="s">
        <v>9787</v>
      </c>
      <c r="E4964" s="152" t="s">
        <v>5054</v>
      </c>
      <c r="F4964" s="153" t="s">
        <v>5054</v>
      </c>
      <c r="G4964" s="111" t="s">
        <v>406</v>
      </c>
      <c r="H4964" s="112" t="str">
        <f>IF(Proc[[#This Row],[type]]="LFF (MDG-F)",MID(Proc[[#This Row],[Obj]],13,10),"")</f>
        <v>US10DB3012</v>
      </c>
      <c r="I4964" s="152"/>
      <c r="J4964" s="112" t="b">
        <f>Proc[[#This Row],[Requested]]=Proc[[#This Row],[CurrentParent]]</f>
        <v>1</v>
      </c>
      <c r="K4964" s="153" t="str">
        <f>IF(Proc[[#This Row],[Author]]="Marcela Urrego",VLOOKUP(LEFT(Proc[[#This Row],[Requested]],1),Table3[#All],2,0),VLOOKUP(Proc[[#This Row],[Author]],Table4[],2,0))</f>
        <v>EL</v>
      </c>
      <c r="L4964" s="112" t="s">
        <v>4537</v>
      </c>
      <c r="M4964" s="135">
        <v>45989</v>
      </c>
      <c r="N4964" s="136"/>
      <c r="O4964" s="136"/>
      <c r="P4964" s="136" t="str">
        <f ca="1">IF(Proc[[#This Row],[DaysAgeing]]&gt;5,"yep","on track")</f>
        <v>yep</v>
      </c>
      <c r="Q4964" s="2">
        <f ca="1">IF(Proc[[#This Row],[DateClosed]]="",ABS(NETWORKDAYS(Proc[[#This Row],[DateOpened]],TODAY()))-1,ABS(NETWORKDAYS(Proc[[#This Row],[DateOpened]],Proc[[#This Row],[DateClosed]]))-1)</f>
        <v>90</v>
      </c>
      <c r="R4964" s="136" t="s">
        <v>4125</v>
      </c>
      <c r="S4964" s="112"/>
      <c r="T4964" s="153">
        <v>4963</v>
      </c>
    </row>
    <row r="4965" spans="1:20" hidden="1">
      <c r="A4965" s="111" t="s">
        <v>4930</v>
      </c>
      <c r="B4965" s="153" t="str">
        <f>IFERROR(VLOOKUP(Proc[[#This Row],[App]],Table2[],3,0),"open")</f>
        <v>ok</v>
      </c>
      <c r="C4965" s="111" t="s">
        <v>369</v>
      </c>
      <c r="D4965" s="152" t="s">
        <v>9788</v>
      </c>
      <c r="E4965" s="152" t="s">
        <v>5054</v>
      </c>
      <c r="F4965" s="153" t="s">
        <v>5054</v>
      </c>
      <c r="G4965" s="111" t="s">
        <v>406</v>
      </c>
      <c r="H4965" s="112" t="str">
        <f>IF(Proc[[#This Row],[type]]="LFF (MDG-F)",MID(Proc[[#This Row],[Obj]],13,10),"")</f>
        <v>US10DB3013</v>
      </c>
      <c r="I4965" s="152"/>
      <c r="J4965" s="112" t="b">
        <f>Proc[[#This Row],[Requested]]=Proc[[#This Row],[CurrentParent]]</f>
        <v>1</v>
      </c>
      <c r="K4965" s="153" t="str">
        <f>IF(Proc[[#This Row],[Author]]="Marcela Urrego",VLOOKUP(LEFT(Proc[[#This Row],[Requested]],1),Table3[#All],2,0),VLOOKUP(Proc[[#This Row],[Author]],Table4[],2,0))</f>
        <v>EL</v>
      </c>
      <c r="L4965" s="112" t="s">
        <v>4537</v>
      </c>
      <c r="M4965" s="135">
        <v>45989</v>
      </c>
      <c r="N4965" s="136"/>
      <c r="O4965" s="136"/>
      <c r="P4965" s="136" t="str">
        <f ca="1">IF(Proc[[#This Row],[DaysAgeing]]&gt;5,"yep","on track")</f>
        <v>yep</v>
      </c>
      <c r="Q4965" s="2">
        <f ca="1">IF(Proc[[#This Row],[DateClosed]]="",ABS(NETWORKDAYS(Proc[[#This Row],[DateOpened]],TODAY()))-1,ABS(NETWORKDAYS(Proc[[#This Row],[DateOpened]],Proc[[#This Row],[DateClosed]]))-1)</f>
        <v>90</v>
      </c>
      <c r="R4965" s="136" t="s">
        <v>4125</v>
      </c>
      <c r="S4965" s="112"/>
      <c r="T4965" s="153">
        <v>4964</v>
      </c>
    </row>
    <row r="4966" spans="1:20" hidden="1">
      <c r="A4966" s="111" t="s">
        <v>4930</v>
      </c>
      <c r="B4966" s="153" t="str">
        <f>IFERROR(VLOOKUP(Proc[[#This Row],[App]],Table2[],3,0),"open")</f>
        <v>ok</v>
      </c>
      <c r="C4966" s="111" t="s">
        <v>369</v>
      </c>
      <c r="D4966" s="152" t="s">
        <v>9789</v>
      </c>
      <c r="E4966" s="152" t="s">
        <v>5054</v>
      </c>
      <c r="F4966" s="153" t="s">
        <v>5054</v>
      </c>
      <c r="G4966" s="111" t="s">
        <v>406</v>
      </c>
      <c r="H4966" s="112" t="str">
        <f>IF(Proc[[#This Row],[type]]="LFF (MDG-F)",MID(Proc[[#This Row],[Obj]],13,10),"")</f>
        <v>US10DB3016</v>
      </c>
      <c r="I4966" s="152"/>
      <c r="J4966" s="112" t="b">
        <f>Proc[[#This Row],[Requested]]=Proc[[#This Row],[CurrentParent]]</f>
        <v>1</v>
      </c>
      <c r="K4966" s="153" t="str">
        <f>IF(Proc[[#This Row],[Author]]="Marcela Urrego",VLOOKUP(LEFT(Proc[[#This Row],[Requested]],1),Table3[#All],2,0),VLOOKUP(Proc[[#This Row],[Author]],Table4[],2,0))</f>
        <v>EL</v>
      </c>
      <c r="L4966" s="112" t="s">
        <v>4537</v>
      </c>
      <c r="M4966" s="135">
        <v>45989</v>
      </c>
      <c r="N4966" s="136"/>
      <c r="O4966" s="136"/>
      <c r="P4966" s="136" t="str">
        <f ca="1">IF(Proc[[#This Row],[DaysAgeing]]&gt;5,"yep","on track")</f>
        <v>yep</v>
      </c>
      <c r="Q4966" s="2">
        <f ca="1">IF(Proc[[#This Row],[DateClosed]]="",ABS(NETWORKDAYS(Proc[[#This Row],[DateOpened]],TODAY()))-1,ABS(NETWORKDAYS(Proc[[#This Row],[DateOpened]],Proc[[#This Row],[DateClosed]]))-1)</f>
        <v>90</v>
      </c>
      <c r="R4966" s="136" t="s">
        <v>4125</v>
      </c>
      <c r="S4966" s="112"/>
      <c r="T4966" s="153">
        <v>4965</v>
      </c>
    </row>
    <row r="4967" spans="1:20" hidden="1">
      <c r="A4967" s="111" t="s">
        <v>4930</v>
      </c>
      <c r="B4967" s="153" t="str">
        <f>IFERROR(VLOOKUP(Proc[[#This Row],[App]],Table2[],3,0),"open")</f>
        <v>ok</v>
      </c>
      <c r="C4967" s="111" t="s">
        <v>369</v>
      </c>
      <c r="D4967" s="152" t="s">
        <v>9790</v>
      </c>
      <c r="E4967" s="152" t="s">
        <v>5054</v>
      </c>
      <c r="F4967" s="153" t="s">
        <v>5054</v>
      </c>
      <c r="G4967" s="111" t="s">
        <v>406</v>
      </c>
      <c r="H4967" s="112" t="str">
        <f>IF(Proc[[#This Row],[type]]="LFF (MDG-F)",MID(Proc[[#This Row],[Obj]],13,10),"")</f>
        <v>US10DB3017</v>
      </c>
      <c r="I4967" s="152"/>
      <c r="J4967" s="112" t="b">
        <f>Proc[[#This Row],[Requested]]=Proc[[#This Row],[CurrentParent]]</f>
        <v>1</v>
      </c>
      <c r="K4967" s="153" t="str">
        <f>IF(Proc[[#This Row],[Author]]="Marcela Urrego",VLOOKUP(LEFT(Proc[[#This Row],[Requested]],1),Table3[#All],2,0),VLOOKUP(Proc[[#This Row],[Author]],Table4[],2,0))</f>
        <v>EL</v>
      </c>
      <c r="L4967" s="112" t="s">
        <v>4537</v>
      </c>
      <c r="M4967" s="135">
        <v>45989</v>
      </c>
      <c r="N4967" s="136"/>
      <c r="O4967" s="136"/>
      <c r="P4967" s="136" t="str">
        <f ca="1">IF(Proc[[#This Row],[DaysAgeing]]&gt;5,"yep","on track")</f>
        <v>yep</v>
      </c>
      <c r="Q4967" s="2">
        <f ca="1">IF(Proc[[#This Row],[DateClosed]]="",ABS(NETWORKDAYS(Proc[[#This Row],[DateOpened]],TODAY()))-1,ABS(NETWORKDAYS(Proc[[#This Row],[DateOpened]],Proc[[#This Row],[DateClosed]]))-1)</f>
        <v>90</v>
      </c>
      <c r="R4967" s="136" t="s">
        <v>4125</v>
      </c>
      <c r="S4967" s="112"/>
      <c r="T4967" s="153">
        <v>4966</v>
      </c>
    </row>
    <row r="4968" spans="1:20" hidden="1">
      <c r="A4968" s="111" t="s">
        <v>4930</v>
      </c>
      <c r="B4968" s="153" t="str">
        <f>IFERROR(VLOOKUP(Proc[[#This Row],[App]],Table2[],3,0),"open")</f>
        <v>ok</v>
      </c>
      <c r="C4968" s="111" t="s">
        <v>369</v>
      </c>
      <c r="D4968" s="152" t="s">
        <v>5000</v>
      </c>
      <c r="E4968" s="152" t="s">
        <v>5054</v>
      </c>
      <c r="F4968" s="153" t="s">
        <v>5054</v>
      </c>
      <c r="G4968" s="111" t="s">
        <v>406</v>
      </c>
      <c r="H4968" s="112" t="str">
        <f>IF(Proc[[#This Row],[type]]="LFF (MDG-F)",MID(Proc[[#This Row],[Obj]],13,10),"")</f>
        <v>US01TM2001</v>
      </c>
      <c r="I4968" s="152"/>
      <c r="J4968" s="112" t="b">
        <f>Proc[[#This Row],[Requested]]=Proc[[#This Row],[CurrentParent]]</f>
        <v>1</v>
      </c>
      <c r="K4968" s="153" t="str">
        <f>IF(Proc[[#This Row],[Author]]="Marcela Urrego",VLOOKUP(LEFT(Proc[[#This Row],[Requested]],1),Table3[#All],2,0),VLOOKUP(Proc[[#This Row],[Author]],Table4[],2,0))</f>
        <v>EL</v>
      </c>
      <c r="L4968" s="112" t="s">
        <v>4537</v>
      </c>
      <c r="M4968" s="135">
        <v>45989</v>
      </c>
      <c r="N4968" s="136"/>
      <c r="O4968" s="136"/>
      <c r="P4968" s="136" t="str">
        <f ca="1">IF(Proc[[#This Row],[DaysAgeing]]&gt;5,"yep","on track")</f>
        <v>yep</v>
      </c>
      <c r="Q4968" s="2">
        <f ca="1">IF(Proc[[#This Row],[DateClosed]]="",ABS(NETWORKDAYS(Proc[[#This Row],[DateOpened]],TODAY()))-1,ABS(NETWORKDAYS(Proc[[#This Row],[DateOpened]],Proc[[#This Row],[DateClosed]]))-1)</f>
        <v>90</v>
      </c>
      <c r="R4968" s="136" t="s">
        <v>4125</v>
      </c>
      <c r="S4968" s="112"/>
      <c r="T4968" s="153">
        <v>4967</v>
      </c>
    </row>
    <row r="4969" spans="1:20" hidden="1">
      <c r="A4969" s="111" t="s">
        <v>4930</v>
      </c>
      <c r="B4969" s="153" t="str">
        <f>IFERROR(VLOOKUP(Proc[[#This Row],[App]],Table2[],3,0),"open")</f>
        <v>ok</v>
      </c>
      <c r="C4969" s="111" t="s">
        <v>369</v>
      </c>
      <c r="D4969" s="152" t="s">
        <v>5001</v>
      </c>
      <c r="E4969" s="152" t="s">
        <v>5054</v>
      </c>
      <c r="F4969" s="153" t="s">
        <v>5054</v>
      </c>
      <c r="G4969" s="111" t="s">
        <v>406</v>
      </c>
      <c r="H4969" s="112" t="str">
        <f>IF(Proc[[#This Row],[type]]="LFF (MDG-F)",MID(Proc[[#This Row],[Obj]],13,10),"")</f>
        <v>US10TM2010</v>
      </c>
      <c r="I4969" s="152"/>
      <c r="J4969" s="112" t="b">
        <f>Proc[[#This Row],[Requested]]=Proc[[#This Row],[CurrentParent]]</f>
        <v>1</v>
      </c>
      <c r="K4969" s="153" t="str">
        <f>IF(Proc[[#This Row],[Author]]="Marcela Urrego",VLOOKUP(LEFT(Proc[[#This Row],[Requested]],1),Table3[#All],2,0),VLOOKUP(Proc[[#This Row],[Author]],Table4[],2,0))</f>
        <v>EL</v>
      </c>
      <c r="L4969" s="112" t="s">
        <v>4537</v>
      </c>
      <c r="M4969" s="135">
        <v>45989</v>
      </c>
      <c r="N4969" s="136"/>
      <c r="O4969" s="136"/>
      <c r="P4969" s="136" t="str">
        <f ca="1">IF(Proc[[#This Row],[DaysAgeing]]&gt;5,"yep","on track")</f>
        <v>yep</v>
      </c>
      <c r="Q4969" s="2">
        <f ca="1">IF(Proc[[#This Row],[DateClosed]]="",ABS(NETWORKDAYS(Proc[[#This Row],[DateOpened]],TODAY()))-1,ABS(NETWORKDAYS(Proc[[#This Row],[DateOpened]],Proc[[#This Row],[DateClosed]]))-1)</f>
        <v>90</v>
      </c>
      <c r="R4969" s="136" t="s">
        <v>4125</v>
      </c>
      <c r="S4969" s="112"/>
      <c r="T4969" s="153">
        <v>4968</v>
      </c>
    </row>
    <row r="4970" spans="1:20" hidden="1">
      <c r="A4970" s="111" t="s">
        <v>4930</v>
      </c>
      <c r="B4970" s="153" t="str">
        <f>IFERROR(VLOOKUP(Proc[[#This Row],[App]],Table2[],3,0),"open")</f>
        <v>ok</v>
      </c>
      <c r="C4970" s="111" t="s">
        <v>369</v>
      </c>
      <c r="D4970" s="152" t="s">
        <v>9791</v>
      </c>
      <c r="E4970" s="152" t="s">
        <v>5055</v>
      </c>
      <c r="F4970" s="153" t="s">
        <v>5055</v>
      </c>
      <c r="G4970" s="111" t="s">
        <v>406</v>
      </c>
      <c r="H4970" s="112" t="str">
        <f>IF(Proc[[#This Row],[type]]="LFF (MDG-F)",MID(Proc[[#This Row],[Obj]],13,10),"")</f>
        <v>US01TPPZ04</v>
      </c>
      <c r="I4970" s="152"/>
      <c r="J4970" s="112" t="b">
        <f>Proc[[#This Row],[Requested]]=Proc[[#This Row],[CurrentParent]]</f>
        <v>1</v>
      </c>
      <c r="K4970" s="153" t="str">
        <f>IF(Proc[[#This Row],[Author]]="Marcela Urrego",VLOOKUP(LEFT(Proc[[#This Row],[Requested]],1),Table3[#All],2,0),VLOOKUP(Proc[[#This Row],[Author]],Table4[],2,0))</f>
        <v>EL</v>
      </c>
      <c r="L4970" s="112" t="s">
        <v>4537</v>
      </c>
      <c r="M4970" s="135">
        <v>45989</v>
      </c>
      <c r="N4970" s="136"/>
      <c r="O4970" s="136"/>
      <c r="P4970" s="136" t="str">
        <f ca="1">IF(Proc[[#This Row],[DaysAgeing]]&gt;5,"yep","on track")</f>
        <v>yep</v>
      </c>
      <c r="Q4970" s="2">
        <f ca="1">IF(Proc[[#This Row],[DateClosed]]="",ABS(NETWORKDAYS(Proc[[#This Row],[DateOpened]],TODAY()))-1,ABS(NETWORKDAYS(Proc[[#This Row],[DateOpened]],Proc[[#This Row],[DateClosed]]))-1)</f>
        <v>90</v>
      </c>
      <c r="R4970" s="136" t="s">
        <v>4125</v>
      </c>
      <c r="S4970" s="112"/>
      <c r="T4970" s="153">
        <v>4969</v>
      </c>
    </row>
    <row r="4971" spans="1:20" hidden="1">
      <c r="A4971" s="111" t="s">
        <v>4930</v>
      </c>
      <c r="B4971" s="153" t="str">
        <f>IFERROR(VLOOKUP(Proc[[#This Row],[App]],Table2[],3,0),"open")</f>
        <v>ok</v>
      </c>
      <c r="C4971" s="111" t="s">
        <v>369</v>
      </c>
      <c r="D4971" s="152" t="s">
        <v>9792</v>
      </c>
      <c r="E4971" s="152" t="s">
        <v>5055</v>
      </c>
      <c r="F4971" s="153" t="s">
        <v>5055</v>
      </c>
      <c r="G4971" s="111" t="s">
        <v>406</v>
      </c>
      <c r="H4971" s="112" t="str">
        <f>IF(Proc[[#This Row],[type]]="LFF (MDG-F)",MID(Proc[[#This Row],[Obj]],13,10),"")</f>
        <v>US10DB3003</v>
      </c>
      <c r="I4971" s="152"/>
      <c r="J4971" s="112" t="b">
        <f>Proc[[#This Row],[Requested]]=Proc[[#This Row],[CurrentParent]]</f>
        <v>1</v>
      </c>
      <c r="K4971" s="153" t="str">
        <f>IF(Proc[[#This Row],[Author]]="Marcela Urrego",VLOOKUP(LEFT(Proc[[#This Row],[Requested]],1),Table3[#All],2,0),VLOOKUP(Proc[[#This Row],[Author]],Table4[],2,0))</f>
        <v>EL</v>
      </c>
      <c r="L4971" s="112" t="s">
        <v>4537</v>
      </c>
      <c r="M4971" s="135">
        <v>45989</v>
      </c>
      <c r="N4971" s="136"/>
      <c r="O4971" s="136"/>
      <c r="P4971" s="136" t="str">
        <f ca="1">IF(Proc[[#This Row],[DaysAgeing]]&gt;5,"yep","on track")</f>
        <v>yep</v>
      </c>
      <c r="Q4971" s="2">
        <f ca="1">IF(Proc[[#This Row],[DateClosed]]="",ABS(NETWORKDAYS(Proc[[#This Row],[DateOpened]],TODAY()))-1,ABS(NETWORKDAYS(Proc[[#This Row],[DateOpened]],Proc[[#This Row],[DateClosed]]))-1)</f>
        <v>90</v>
      </c>
      <c r="R4971" s="136" t="s">
        <v>4125</v>
      </c>
      <c r="S4971" s="112"/>
      <c r="T4971" s="153">
        <v>4970</v>
      </c>
    </row>
    <row r="4972" spans="1:20" hidden="1">
      <c r="A4972" s="111" t="s">
        <v>4930</v>
      </c>
      <c r="B4972" s="153" t="str">
        <f>IFERROR(VLOOKUP(Proc[[#This Row],[App]],Table2[],3,0),"open")</f>
        <v>ok</v>
      </c>
      <c r="C4972" s="111" t="s">
        <v>369</v>
      </c>
      <c r="D4972" s="152" t="s">
        <v>5002</v>
      </c>
      <c r="E4972" s="152" t="s">
        <v>5055</v>
      </c>
      <c r="F4972" s="153" t="s">
        <v>5055</v>
      </c>
      <c r="G4972" s="111" t="s">
        <v>406</v>
      </c>
      <c r="H4972" s="112" t="str">
        <f>IF(Proc[[#This Row],[type]]="LFF (MDG-F)",MID(Proc[[#This Row],[Obj]],13,10),"")</f>
        <v>US10TM3001</v>
      </c>
      <c r="I4972" s="152"/>
      <c r="J4972" s="112" t="b">
        <f>Proc[[#This Row],[Requested]]=Proc[[#This Row],[CurrentParent]]</f>
        <v>1</v>
      </c>
      <c r="K4972" s="153" t="str">
        <f>IF(Proc[[#This Row],[Author]]="Marcela Urrego",VLOOKUP(LEFT(Proc[[#This Row],[Requested]],1),Table3[#All],2,0),VLOOKUP(Proc[[#This Row],[Author]],Table4[],2,0))</f>
        <v>EL</v>
      </c>
      <c r="L4972" s="112" t="s">
        <v>4537</v>
      </c>
      <c r="M4972" s="135">
        <v>45989</v>
      </c>
      <c r="N4972" s="136"/>
      <c r="O4972" s="136"/>
      <c r="P4972" s="136" t="str">
        <f ca="1">IF(Proc[[#This Row],[DaysAgeing]]&gt;5,"yep","on track")</f>
        <v>yep</v>
      </c>
      <c r="Q4972" s="2">
        <f ca="1">IF(Proc[[#This Row],[DateClosed]]="",ABS(NETWORKDAYS(Proc[[#This Row],[DateOpened]],TODAY()))-1,ABS(NETWORKDAYS(Proc[[#This Row],[DateOpened]],Proc[[#This Row],[DateClosed]]))-1)</f>
        <v>90</v>
      </c>
      <c r="R4972" s="136" t="s">
        <v>4125</v>
      </c>
      <c r="S4972" s="112"/>
      <c r="T4972" s="153">
        <v>4971</v>
      </c>
    </row>
    <row r="4973" spans="1:20" hidden="1">
      <c r="A4973" s="111" t="s">
        <v>4930</v>
      </c>
      <c r="B4973" s="153" t="str">
        <f>IFERROR(VLOOKUP(Proc[[#This Row],[App]],Table2[],3,0),"open")</f>
        <v>ok</v>
      </c>
      <c r="C4973" s="111" t="s">
        <v>369</v>
      </c>
      <c r="D4973" s="152" t="s">
        <v>5003</v>
      </c>
      <c r="E4973" s="152" t="s">
        <v>5055</v>
      </c>
      <c r="F4973" s="153" t="s">
        <v>5055</v>
      </c>
      <c r="G4973" s="111" t="s">
        <v>406</v>
      </c>
      <c r="H4973" s="112" t="str">
        <f>IF(Proc[[#This Row],[type]]="LFF (MDG-F)",MID(Proc[[#This Row],[Obj]],13,10),"")</f>
        <v>US10TM3002</v>
      </c>
      <c r="I4973" s="152"/>
      <c r="J4973" s="112" t="b">
        <f>Proc[[#This Row],[Requested]]=Proc[[#This Row],[CurrentParent]]</f>
        <v>1</v>
      </c>
      <c r="K4973" s="153" t="str">
        <f>IF(Proc[[#This Row],[Author]]="Marcela Urrego",VLOOKUP(LEFT(Proc[[#This Row],[Requested]],1),Table3[#All],2,0),VLOOKUP(Proc[[#This Row],[Author]],Table4[],2,0))</f>
        <v>EL</v>
      </c>
      <c r="L4973" s="112" t="s">
        <v>4537</v>
      </c>
      <c r="M4973" s="135">
        <v>45989</v>
      </c>
      <c r="N4973" s="136"/>
      <c r="O4973" s="136"/>
      <c r="P4973" s="136" t="str">
        <f ca="1">IF(Proc[[#This Row],[DaysAgeing]]&gt;5,"yep","on track")</f>
        <v>yep</v>
      </c>
      <c r="Q4973" s="2">
        <f ca="1">IF(Proc[[#This Row],[DateClosed]]="",ABS(NETWORKDAYS(Proc[[#This Row],[DateOpened]],TODAY()))-1,ABS(NETWORKDAYS(Proc[[#This Row],[DateOpened]],Proc[[#This Row],[DateClosed]]))-1)</f>
        <v>90</v>
      </c>
      <c r="R4973" s="136" t="s">
        <v>4125</v>
      </c>
      <c r="S4973" s="112"/>
      <c r="T4973" s="153">
        <v>4972</v>
      </c>
    </row>
    <row r="4974" spans="1:20" hidden="1">
      <c r="A4974" s="111" t="s">
        <v>4930</v>
      </c>
      <c r="B4974" s="153" t="str">
        <f>IFERROR(VLOOKUP(Proc[[#This Row],[App]],Table2[],3,0),"open")</f>
        <v>ok</v>
      </c>
      <c r="C4974" s="111" t="s">
        <v>369</v>
      </c>
      <c r="D4974" s="152" t="s">
        <v>9793</v>
      </c>
      <c r="E4974" s="152" t="s">
        <v>5056</v>
      </c>
      <c r="F4974" s="153" t="s">
        <v>5056</v>
      </c>
      <c r="G4974" s="111" t="s">
        <v>406</v>
      </c>
      <c r="H4974" s="112" t="str">
        <f>IF(Proc[[#This Row],[type]]="LFF (MDG-F)",MID(Proc[[#This Row],[Obj]],13,10),"")</f>
        <v>US10DB3014</v>
      </c>
      <c r="I4974" s="152"/>
      <c r="J4974" s="112" t="b">
        <f>Proc[[#This Row],[Requested]]=Proc[[#This Row],[CurrentParent]]</f>
        <v>1</v>
      </c>
      <c r="K4974" s="153" t="str">
        <f>IF(Proc[[#This Row],[Author]]="Marcela Urrego",VLOOKUP(LEFT(Proc[[#This Row],[Requested]],1),Table3[#All],2,0),VLOOKUP(Proc[[#This Row],[Author]],Table4[],2,0))</f>
        <v>EL</v>
      </c>
      <c r="L4974" s="112" t="s">
        <v>4537</v>
      </c>
      <c r="M4974" s="135">
        <v>45989</v>
      </c>
      <c r="N4974" s="136"/>
      <c r="O4974" s="136"/>
      <c r="P4974" s="136" t="str">
        <f ca="1">IF(Proc[[#This Row],[DaysAgeing]]&gt;5,"yep","on track")</f>
        <v>yep</v>
      </c>
      <c r="Q4974" s="2">
        <f ca="1">IF(Proc[[#This Row],[DateClosed]]="",ABS(NETWORKDAYS(Proc[[#This Row],[DateOpened]],TODAY()))-1,ABS(NETWORKDAYS(Proc[[#This Row],[DateOpened]],Proc[[#This Row],[DateClosed]]))-1)</f>
        <v>90</v>
      </c>
      <c r="R4974" s="136" t="s">
        <v>4125</v>
      </c>
      <c r="S4974" s="112"/>
      <c r="T4974" s="153">
        <v>4973</v>
      </c>
    </row>
    <row r="4975" spans="1:20" hidden="1">
      <c r="A4975" t="s">
        <v>5012</v>
      </c>
      <c r="B4975" s="153" t="str">
        <f>IFERROR(VLOOKUP(Proc[[#This Row],[App]],Table2[],3,0),"open")</f>
        <v>ok</v>
      </c>
      <c r="C4975" s="111" t="s">
        <v>369</v>
      </c>
      <c r="D4975" s="152" t="s">
        <v>5004</v>
      </c>
      <c r="E4975" s="152" t="s">
        <v>5009</v>
      </c>
      <c r="F4975" s="153" t="s">
        <v>5009</v>
      </c>
      <c r="G4975" s="111" t="s">
        <v>406</v>
      </c>
      <c r="H4975" s="112" t="str">
        <f>IF(Proc[[#This Row],[type]]="LFF (MDG-F)",MID(Proc[[#This Row],[Obj]],13,10),"")</f>
        <v>DE10B08450</v>
      </c>
      <c r="I4975" s="152"/>
      <c r="J4975" s="112" t="b">
        <f>Proc[[#This Row],[Requested]]=Proc[[#This Row],[CurrentParent]]</f>
        <v>1</v>
      </c>
      <c r="K4975" s="153" t="str">
        <f>IF(Proc[[#This Row],[Author]]="Marcela Urrego",VLOOKUP(LEFT(Proc[[#This Row],[Requested]],1),Table3[#All],2,0),VLOOKUP(Proc[[#This Row],[Author]],Table4[],2,0))</f>
        <v>???</v>
      </c>
      <c r="L4975" s="112" t="s">
        <v>4537</v>
      </c>
      <c r="M4975" s="135">
        <v>45992</v>
      </c>
      <c r="N4975" s="136"/>
      <c r="O4975" s="136"/>
      <c r="P4975" s="136" t="str">
        <f ca="1">IF(Proc[[#This Row],[DaysAgeing]]&gt;5,"yep","on track")</f>
        <v>yep</v>
      </c>
      <c r="Q4975" s="2">
        <f ca="1">IF(Proc[[#This Row],[DateClosed]]="",ABS(NETWORKDAYS(Proc[[#This Row],[DateOpened]],TODAY()))-1,ABS(NETWORKDAYS(Proc[[#This Row],[DateOpened]],Proc[[#This Row],[DateClosed]]))-1)</f>
        <v>89</v>
      </c>
      <c r="R4975" s="136" t="s">
        <v>5013</v>
      </c>
      <c r="S4975" s="112"/>
      <c r="T4975" s="153">
        <v>4974</v>
      </c>
    </row>
    <row r="4976" spans="1:20" hidden="1">
      <c r="A4976" t="s">
        <v>5012</v>
      </c>
      <c r="B4976" s="153" t="str">
        <f>IFERROR(VLOOKUP(Proc[[#This Row],[App]],Table2[],3,0),"open")</f>
        <v>ok</v>
      </c>
      <c r="C4976" s="111" t="s">
        <v>369</v>
      </c>
      <c r="D4976" s="152" t="s">
        <v>5005</v>
      </c>
      <c r="E4976" s="152" t="s">
        <v>5010</v>
      </c>
      <c r="F4976" s="153" t="s">
        <v>5010</v>
      </c>
      <c r="G4976" s="111" t="s">
        <v>406</v>
      </c>
      <c r="H4976" s="112" t="str">
        <f>IF(Proc[[#This Row],[type]]="LFF (MDG-F)",MID(Proc[[#This Row],[Obj]],13,10),"")</f>
        <v>DE10A48610</v>
      </c>
      <c r="I4976" s="152"/>
      <c r="J4976" s="112" t="b">
        <f>Proc[[#This Row],[Requested]]=Proc[[#This Row],[CurrentParent]]</f>
        <v>1</v>
      </c>
      <c r="K4976" s="153" t="str">
        <f>IF(Proc[[#This Row],[Author]]="Marcela Urrego",VLOOKUP(LEFT(Proc[[#This Row],[Requested]],1),Table3[#All],2,0),VLOOKUP(Proc[[#This Row],[Author]],Table4[],2,0))</f>
        <v>???</v>
      </c>
      <c r="L4976" s="112" t="s">
        <v>4537</v>
      </c>
      <c r="M4976" s="135">
        <v>45992</v>
      </c>
      <c r="N4976" s="136"/>
      <c r="O4976" s="136"/>
      <c r="P4976" s="136" t="str">
        <f ca="1">IF(Proc[[#This Row],[DaysAgeing]]&gt;5,"yep","on track")</f>
        <v>yep</v>
      </c>
      <c r="Q4976" s="2">
        <f ca="1">IF(Proc[[#This Row],[DateClosed]]="",ABS(NETWORKDAYS(Proc[[#This Row],[DateOpened]],TODAY()))-1,ABS(NETWORKDAYS(Proc[[#This Row],[DateOpened]],Proc[[#This Row],[DateClosed]]))-1)</f>
        <v>89</v>
      </c>
      <c r="R4976" s="136" t="s">
        <v>5013</v>
      </c>
      <c r="S4976" s="112"/>
      <c r="T4976" s="153">
        <v>4975</v>
      </c>
    </row>
    <row r="4977" spans="1:20" hidden="1">
      <c r="A4977" s="111" t="s">
        <v>5012</v>
      </c>
      <c r="B4977" s="153" t="str">
        <f>IFERROR(VLOOKUP(Proc[[#This Row],[App]],Table2[],3,0),"open")</f>
        <v>ok</v>
      </c>
      <c r="C4977" s="111" t="s">
        <v>369</v>
      </c>
      <c r="D4977" s="152" t="s">
        <v>5006</v>
      </c>
      <c r="E4977" s="152" t="s">
        <v>5010</v>
      </c>
      <c r="F4977" s="153" t="s">
        <v>5010</v>
      </c>
      <c r="G4977" s="111" t="s">
        <v>406</v>
      </c>
      <c r="H4977" s="112" t="str">
        <f>IF(Proc[[#This Row],[type]]="LFF (MDG-F)",MID(Proc[[#This Row],[Obj]],13,10),"")</f>
        <v>DE10A48607</v>
      </c>
      <c r="I4977" s="152"/>
      <c r="J4977" s="112" t="b">
        <f>Proc[[#This Row],[Requested]]=Proc[[#This Row],[CurrentParent]]</f>
        <v>1</v>
      </c>
      <c r="K4977" s="153" t="str">
        <f>IF(Proc[[#This Row],[Author]]="Marcela Urrego",VLOOKUP(LEFT(Proc[[#This Row],[Requested]],1),Table3[#All],2,0),VLOOKUP(Proc[[#This Row],[Author]],Table4[],2,0))</f>
        <v>???</v>
      </c>
      <c r="L4977" s="112" t="s">
        <v>4537</v>
      </c>
      <c r="M4977" s="135">
        <v>45992</v>
      </c>
      <c r="N4977" s="136"/>
      <c r="O4977" s="136"/>
      <c r="P4977" s="136" t="str">
        <f ca="1">IF(Proc[[#This Row],[DaysAgeing]]&gt;5,"yep","on track")</f>
        <v>yep</v>
      </c>
      <c r="Q4977" s="2">
        <f ca="1">IF(Proc[[#This Row],[DateClosed]]="",ABS(NETWORKDAYS(Proc[[#This Row],[DateOpened]],TODAY()))-1,ABS(NETWORKDAYS(Proc[[#This Row],[DateOpened]],Proc[[#This Row],[DateClosed]]))-1)</f>
        <v>89</v>
      </c>
      <c r="R4977" s="136" t="s">
        <v>5013</v>
      </c>
      <c r="S4977" s="112"/>
      <c r="T4977" s="153">
        <v>4976</v>
      </c>
    </row>
    <row r="4978" spans="1:20" hidden="1">
      <c r="A4978" s="111" t="s">
        <v>5012</v>
      </c>
      <c r="B4978" s="153" t="str">
        <f>IFERROR(VLOOKUP(Proc[[#This Row],[App]],Table2[],3,0),"open")</f>
        <v>ok</v>
      </c>
      <c r="C4978" s="111" t="s">
        <v>369</v>
      </c>
      <c r="D4978" s="152" t="s">
        <v>5007</v>
      </c>
      <c r="E4978" s="152" t="s">
        <v>2863</v>
      </c>
      <c r="F4978" s="153" t="s">
        <v>2863</v>
      </c>
      <c r="G4978" s="111" t="s">
        <v>406</v>
      </c>
      <c r="H4978" s="112" t="str">
        <f>IF(Proc[[#This Row],[type]]="LFF (MDG-F)",MID(Proc[[#This Row],[Obj]],13,10),"")</f>
        <v>DE10538392</v>
      </c>
      <c r="I4978" s="152"/>
      <c r="J4978" s="112" t="b">
        <f>Proc[[#This Row],[Requested]]=Proc[[#This Row],[CurrentParent]]</f>
        <v>1</v>
      </c>
      <c r="K4978" s="153" t="str">
        <f>IF(Proc[[#This Row],[Author]]="Marcela Urrego",VLOOKUP(LEFT(Proc[[#This Row],[Requested]],1),Table3[#All],2,0),VLOOKUP(Proc[[#This Row],[Author]],Table4[],2,0))</f>
        <v>???</v>
      </c>
      <c r="L4978" s="112" t="s">
        <v>4537</v>
      </c>
      <c r="M4978" s="135">
        <v>45992</v>
      </c>
      <c r="N4978" s="136"/>
      <c r="O4978" s="136"/>
      <c r="P4978" s="136" t="str">
        <f ca="1">IF(Proc[[#This Row],[DaysAgeing]]&gt;5,"yep","on track")</f>
        <v>yep</v>
      </c>
      <c r="Q4978" s="2">
        <f ca="1">IF(Proc[[#This Row],[DateClosed]]="",ABS(NETWORKDAYS(Proc[[#This Row],[DateOpened]],TODAY()))-1,ABS(NETWORKDAYS(Proc[[#This Row],[DateOpened]],Proc[[#This Row],[DateClosed]]))-1)</f>
        <v>89</v>
      </c>
      <c r="R4978" s="136" t="s">
        <v>5013</v>
      </c>
      <c r="S4978" s="112"/>
      <c r="T4978" s="153">
        <v>4977</v>
      </c>
    </row>
    <row r="4979" spans="1:20" hidden="1">
      <c r="A4979" s="111" t="s">
        <v>5012</v>
      </c>
      <c r="B4979" s="153" t="str">
        <f>IFERROR(VLOOKUP(Proc[[#This Row],[App]],Table2[],3,0),"open")</f>
        <v>ok</v>
      </c>
      <c r="C4979" s="111" t="s">
        <v>369</v>
      </c>
      <c r="D4979" s="152" t="s">
        <v>5008</v>
      </c>
      <c r="E4979" s="152" t="s">
        <v>5011</v>
      </c>
      <c r="F4979" s="153" t="s">
        <v>5011</v>
      </c>
      <c r="G4979" s="111" t="s">
        <v>406</v>
      </c>
      <c r="H4979" s="112" t="str">
        <f>IF(Proc[[#This Row],[type]]="LFF (MDG-F)",MID(Proc[[#This Row],[Obj]],13,10),"")</f>
        <v>DE20700060</v>
      </c>
      <c r="I4979" s="152"/>
      <c r="J4979" s="112" t="b">
        <f>Proc[[#This Row],[Requested]]=Proc[[#This Row],[CurrentParent]]</f>
        <v>1</v>
      </c>
      <c r="K4979" s="153" t="str">
        <f>IF(Proc[[#This Row],[Author]]="Marcela Urrego",VLOOKUP(LEFT(Proc[[#This Row],[Requested]],1),Table3[#All],2,0),VLOOKUP(Proc[[#This Row],[Author]],Table4[],2,0))</f>
        <v>???</v>
      </c>
      <c r="L4979" s="112" t="s">
        <v>4537</v>
      </c>
      <c r="M4979" s="135">
        <v>45992</v>
      </c>
      <c r="N4979" s="136"/>
      <c r="O4979" s="136"/>
      <c r="P4979" s="136" t="str">
        <f ca="1">IF(Proc[[#This Row],[DaysAgeing]]&gt;5,"yep","on track")</f>
        <v>yep</v>
      </c>
      <c r="Q4979" s="2">
        <f ca="1">IF(Proc[[#This Row],[DateClosed]]="",ABS(NETWORKDAYS(Proc[[#This Row],[DateOpened]],TODAY()))-1,ABS(NETWORKDAYS(Proc[[#This Row],[DateOpened]],Proc[[#This Row],[DateClosed]]))-1)</f>
        <v>89</v>
      </c>
      <c r="R4979" s="136" t="s">
        <v>5013</v>
      </c>
      <c r="S4979" s="112"/>
      <c r="T4979" s="153">
        <v>4978</v>
      </c>
    </row>
    <row r="4980" spans="1:20" hidden="1">
      <c r="A4980" t="s">
        <v>5015</v>
      </c>
      <c r="B4980" s="153" t="str">
        <f>IFERROR(VLOOKUP(Proc[[#This Row],[App]],Table2[],3,0),"open")</f>
        <v>ok</v>
      </c>
      <c r="C4980" s="111" t="s">
        <v>369</v>
      </c>
      <c r="D4980" s="152" t="s">
        <v>9794</v>
      </c>
      <c r="E4980" s="152" t="s">
        <v>5057</v>
      </c>
      <c r="F4980" s="153" t="s">
        <v>5057</v>
      </c>
      <c r="G4980" t="s">
        <v>400</v>
      </c>
      <c r="H4980" s="112" t="str">
        <f>IF(Proc[[#This Row],[type]]="LFF (MDG-F)",MID(Proc[[#This Row],[Obj]],13,10),"")</f>
        <v/>
      </c>
      <c r="I4980" s="152"/>
      <c r="J4980" s="112" t="b">
        <f>Proc[[#This Row],[Requested]]=Proc[[#This Row],[CurrentParent]]</f>
        <v>1</v>
      </c>
      <c r="K4980" s="153" t="str">
        <f>IF(Proc[[#This Row],[Author]]="Marcela Urrego",VLOOKUP(LEFT(Proc[[#This Row],[Requested]],1),Table3[#All],2,0),VLOOKUP(Proc[[#This Row],[Author]],Table4[],2,0))</f>
        <v>HC</v>
      </c>
      <c r="L4980" s="112" t="s">
        <v>4537</v>
      </c>
      <c r="M4980" s="135">
        <v>45992</v>
      </c>
      <c r="N4980" s="136"/>
      <c r="O4980" s="136"/>
      <c r="P4980" s="136" t="str">
        <f ca="1">IF(Proc[[#This Row],[DaysAgeing]]&gt;5,"yep","on track")</f>
        <v>yep</v>
      </c>
      <c r="Q4980" s="2">
        <f ca="1">IF(Proc[[#This Row],[DateClosed]]="",ABS(NETWORKDAYS(Proc[[#This Row],[DateOpened]],TODAY()))-1,ABS(NETWORKDAYS(Proc[[#This Row],[DateOpened]],Proc[[#This Row],[DateClosed]]))-1)</f>
        <v>89</v>
      </c>
      <c r="R4980" s="136" t="s">
        <v>1005</v>
      </c>
      <c r="S4980" s="112"/>
      <c r="T4980" s="153">
        <v>4979</v>
      </c>
    </row>
    <row r="4981" spans="1:20" hidden="1">
      <c r="A4981" t="s">
        <v>5015</v>
      </c>
      <c r="B4981" s="153" t="str">
        <f>IFERROR(VLOOKUP(Proc[[#This Row],[App]],Table2[],3,0),"open")</f>
        <v>ok</v>
      </c>
      <c r="C4981" s="111" t="s">
        <v>369</v>
      </c>
      <c r="D4981" s="152" t="s">
        <v>9795</v>
      </c>
      <c r="E4981" s="152" t="s">
        <v>5058</v>
      </c>
      <c r="F4981" s="153" t="s">
        <v>5058</v>
      </c>
      <c r="G4981" t="s">
        <v>400</v>
      </c>
      <c r="H4981" s="112" t="str">
        <f>IF(Proc[[#This Row],[type]]="LFF (MDG-F)",MID(Proc[[#This Row],[Obj]],13,10),"")</f>
        <v/>
      </c>
      <c r="I4981" s="152"/>
      <c r="J4981" s="112" t="b">
        <f>Proc[[#This Row],[Requested]]=Proc[[#This Row],[CurrentParent]]</f>
        <v>1</v>
      </c>
      <c r="K4981" s="153" t="str">
        <f>IF(Proc[[#This Row],[Author]]="Marcela Urrego",VLOOKUP(LEFT(Proc[[#This Row],[Requested]],1),Table3[#All],2,0),VLOOKUP(Proc[[#This Row],[Author]],Table4[],2,0))</f>
        <v>HC</v>
      </c>
      <c r="L4981" s="112" t="s">
        <v>4537</v>
      </c>
      <c r="M4981" s="135">
        <v>45992</v>
      </c>
      <c r="N4981" s="136"/>
      <c r="O4981" s="136"/>
      <c r="P4981" s="136" t="str">
        <f ca="1">IF(Proc[[#This Row],[DaysAgeing]]&gt;5,"yep","on track")</f>
        <v>yep</v>
      </c>
      <c r="Q4981" s="2">
        <f ca="1">IF(Proc[[#This Row],[DateClosed]]="",ABS(NETWORKDAYS(Proc[[#This Row],[DateOpened]],TODAY()))-1,ABS(NETWORKDAYS(Proc[[#This Row],[DateOpened]],Proc[[#This Row],[DateClosed]]))-1)</f>
        <v>89</v>
      </c>
      <c r="R4981" s="136" t="s">
        <v>1005</v>
      </c>
      <c r="S4981" s="112"/>
      <c r="T4981" s="153">
        <v>4980</v>
      </c>
    </row>
    <row r="4982" spans="1:20" hidden="1">
      <c r="A4982" s="111" t="s">
        <v>5015</v>
      </c>
      <c r="B4982" s="153" t="str">
        <f>IFERROR(VLOOKUP(Proc[[#This Row],[App]],Table2[],3,0),"open")</f>
        <v>ok</v>
      </c>
      <c r="C4982" s="111" t="s">
        <v>369</v>
      </c>
      <c r="D4982" s="152" t="s">
        <v>9796</v>
      </c>
      <c r="E4982" s="152" t="s">
        <v>2190</v>
      </c>
      <c r="F4982" s="153" t="s">
        <v>2190</v>
      </c>
      <c r="G4982" s="111" t="s">
        <v>400</v>
      </c>
      <c r="H4982" s="112" t="str">
        <f>IF(Proc[[#This Row],[type]]="LFF (MDG-F)",MID(Proc[[#This Row],[Obj]],13,10),"")</f>
        <v/>
      </c>
      <c r="I4982" s="152"/>
      <c r="J4982" s="112" t="b">
        <f>Proc[[#This Row],[Requested]]=Proc[[#This Row],[CurrentParent]]</f>
        <v>1</v>
      </c>
      <c r="K4982" s="153" t="str">
        <f>IF(Proc[[#This Row],[Author]]="Marcela Urrego",VLOOKUP(LEFT(Proc[[#This Row],[Requested]],1),Table3[#All],2,0),VLOOKUP(Proc[[#This Row],[Author]],Table4[],2,0))</f>
        <v>HC</v>
      </c>
      <c r="L4982" s="112" t="s">
        <v>4537</v>
      </c>
      <c r="M4982" s="135">
        <v>45992</v>
      </c>
      <c r="N4982" s="136"/>
      <c r="O4982" s="136"/>
      <c r="P4982" s="136" t="str">
        <f ca="1">IF(Proc[[#This Row],[DaysAgeing]]&gt;5,"yep","on track")</f>
        <v>yep</v>
      </c>
      <c r="Q4982" s="2">
        <f ca="1">IF(Proc[[#This Row],[DateClosed]]="",ABS(NETWORKDAYS(Proc[[#This Row],[DateOpened]],TODAY()))-1,ABS(NETWORKDAYS(Proc[[#This Row],[DateOpened]],Proc[[#This Row],[DateClosed]]))-1)</f>
        <v>89</v>
      </c>
      <c r="R4982" s="136" t="s">
        <v>1005</v>
      </c>
      <c r="S4982" s="112"/>
      <c r="T4982" s="153">
        <v>4981</v>
      </c>
    </row>
    <row r="4983" spans="1:20" hidden="1">
      <c r="A4983" s="111" t="s">
        <v>5015</v>
      </c>
      <c r="B4983" s="153" t="str">
        <f>IFERROR(VLOOKUP(Proc[[#This Row],[App]],Table2[],3,0),"open")</f>
        <v>ok</v>
      </c>
      <c r="C4983" s="111" t="s">
        <v>369</v>
      </c>
      <c r="D4983" s="152" t="s">
        <v>5060</v>
      </c>
      <c r="E4983" s="152" t="s">
        <v>5032</v>
      </c>
      <c r="F4983" s="111" t="s">
        <v>5032</v>
      </c>
      <c r="G4983" s="111" t="s">
        <v>400</v>
      </c>
      <c r="H4983" s="112" t="str">
        <f>IF(Proc[[#This Row],[type]]="LFF (MDG-F)",MID(Proc[[#This Row],[Obj]],13,10),"")</f>
        <v/>
      </c>
      <c r="I4983" s="152"/>
      <c r="J4983" s="112" t="b">
        <f>Proc[[#This Row],[Requested]]=Proc[[#This Row],[CurrentParent]]</f>
        <v>1</v>
      </c>
      <c r="K4983" s="153" t="str">
        <f>IF(Proc[[#This Row],[Author]]="Marcela Urrego",VLOOKUP(LEFT(Proc[[#This Row],[Requested]],1),Table3[#All],2,0),VLOOKUP(Proc[[#This Row],[Author]],Table4[],2,0))</f>
        <v>HC</v>
      </c>
      <c r="L4983" s="112" t="s">
        <v>4537</v>
      </c>
      <c r="M4983" s="135">
        <v>45992</v>
      </c>
      <c r="N4983" s="136"/>
      <c r="O4983" s="136"/>
      <c r="P4983" s="136" t="str">
        <f ca="1">IF(Proc[[#This Row],[DaysAgeing]]&gt;5,"yep","on track")</f>
        <v>yep</v>
      </c>
      <c r="Q4983" s="2">
        <f ca="1">IF(Proc[[#This Row],[DateClosed]]="",ABS(NETWORKDAYS(Proc[[#This Row],[DateOpened]],TODAY()))-1,ABS(NETWORKDAYS(Proc[[#This Row],[DateOpened]],Proc[[#This Row],[DateClosed]]))-1)</f>
        <v>89</v>
      </c>
      <c r="R4983" s="136" t="s">
        <v>1005</v>
      </c>
      <c r="S4983" s="112"/>
      <c r="T4983" s="153">
        <v>4982</v>
      </c>
    </row>
    <row r="4984" spans="1:20" hidden="1">
      <c r="A4984" s="111" t="s">
        <v>5015</v>
      </c>
      <c r="B4984" s="153" t="str">
        <f>IFERROR(VLOOKUP(Proc[[#This Row],[App]],Table2[],3,0),"open")</f>
        <v>ok</v>
      </c>
      <c r="C4984" s="111" t="s">
        <v>369</v>
      </c>
      <c r="D4984" s="152" t="s">
        <v>5059</v>
      </c>
      <c r="E4984" s="152" t="s">
        <v>5033</v>
      </c>
      <c r="F4984" s="111" t="s">
        <v>5033</v>
      </c>
      <c r="G4984" s="111" t="s">
        <v>400</v>
      </c>
      <c r="H4984" s="112" t="str">
        <f>IF(Proc[[#This Row],[type]]="LFF (MDG-F)",MID(Proc[[#This Row],[Obj]],13,10),"")</f>
        <v/>
      </c>
      <c r="I4984" s="152"/>
      <c r="J4984" s="112" t="b">
        <f>Proc[[#This Row],[Requested]]=Proc[[#This Row],[CurrentParent]]</f>
        <v>1</v>
      </c>
      <c r="K4984" s="153" t="str">
        <f>IF(Proc[[#This Row],[Author]]="Marcela Urrego",VLOOKUP(LEFT(Proc[[#This Row],[Requested]],1),Table3[#All],2,0),VLOOKUP(Proc[[#This Row],[Author]],Table4[],2,0))</f>
        <v>HC</v>
      </c>
      <c r="L4984" s="112" t="s">
        <v>4537</v>
      </c>
      <c r="M4984" s="135">
        <v>45992</v>
      </c>
      <c r="N4984" s="136"/>
      <c r="O4984" s="136"/>
      <c r="P4984" s="136" t="str">
        <f ca="1">IF(Proc[[#This Row],[DaysAgeing]]&gt;5,"yep","on track")</f>
        <v>yep</v>
      </c>
      <c r="Q4984" s="2">
        <f ca="1">IF(Proc[[#This Row],[DateClosed]]="",ABS(NETWORKDAYS(Proc[[#This Row],[DateOpened]],TODAY()))-1,ABS(NETWORKDAYS(Proc[[#This Row],[DateOpened]],Proc[[#This Row],[DateClosed]]))-1)</f>
        <v>89</v>
      </c>
      <c r="R4984" s="136" t="s">
        <v>1005</v>
      </c>
      <c r="S4984" s="112"/>
      <c r="T4984" s="153">
        <v>4983</v>
      </c>
    </row>
    <row r="4985" spans="1:20" hidden="1">
      <c r="A4985" s="111" t="s">
        <v>5015</v>
      </c>
      <c r="B4985" s="153" t="str">
        <f>IFERROR(VLOOKUP(Proc[[#This Row],[App]],Table2[],3,0),"open")</f>
        <v>ok</v>
      </c>
      <c r="C4985" s="111" t="s">
        <v>369</v>
      </c>
      <c r="D4985" s="152" t="s">
        <v>9797</v>
      </c>
      <c r="E4985" s="152" t="s">
        <v>5034</v>
      </c>
      <c r="F4985" s="153" t="s">
        <v>5034</v>
      </c>
      <c r="G4985" s="111" t="s">
        <v>400</v>
      </c>
      <c r="H4985" s="112" t="str">
        <f>IF(Proc[[#This Row],[type]]="LFF (MDG-F)",MID(Proc[[#This Row],[Obj]],13,10),"")</f>
        <v/>
      </c>
      <c r="I4985" s="152"/>
      <c r="J4985" s="112" t="b">
        <f>Proc[[#This Row],[Requested]]=Proc[[#This Row],[CurrentParent]]</f>
        <v>1</v>
      </c>
      <c r="K4985" s="153" t="str">
        <f>IF(Proc[[#This Row],[Author]]="Marcela Urrego",VLOOKUP(LEFT(Proc[[#This Row],[Requested]],1),Table3[#All],2,0),VLOOKUP(Proc[[#This Row],[Author]],Table4[],2,0))</f>
        <v>HC</v>
      </c>
      <c r="L4985" s="112" t="s">
        <v>4537</v>
      </c>
      <c r="M4985" s="135">
        <v>45992</v>
      </c>
      <c r="N4985" s="136"/>
      <c r="O4985" s="136"/>
      <c r="P4985" s="136" t="str">
        <f ca="1">IF(Proc[[#This Row],[DaysAgeing]]&gt;5,"yep","on track")</f>
        <v>yep</v>
      </c>
      <c r="Q4985" s="2">
        <f ca="1">IF(Proc[[#This Row],[DateClosed]]="",ABS(NETWORKDAYS(Proc[[#This Row],[DateOpened]],TODAY()))-1,ABS(NETWORKDAYS(Proc[[#This Row],[DateOpened]],Proc[[#This Row],[DateClosed]]))-1)</f>
        <v>89</v>
      </c>
      <c r="R4985" s="136" t="s">
        <v>1005</v>
      </c>
      <c r="S4985" s="112"/>
      <c r="T4985" s="153">
        <v>4984</v>
      </c>
    </row>
    <row r="4986" spans="1:20" hidden="1">
      <c r="A4986" s="111" t="s">
        <v>5015</v>
      </c>
      <c r="B4986" s="153" t="str">
        <f>IFERROR(VLOOKUP(Proc[[#This Row],[App]],Table2[],3,0),"open")</f>
        <v>ok</v>
      </c>
      <c r="C4986" s="111" t="s">
        <v>369</v>
      </c>
      <c r="D4986" s="152" t="s">
        <v>9798</v>
      </c>
      <c r="E4986" s="152" t="s">
        <v>5035</v>
      </c>
      <c r="F4986" s="153" t="s">
        <v>5035</v>
      </c>
      <c r="G4986" s="111" t="s">
        <v>400</v>
      </c>
      <c r="H4986" s="112" t="str">
        <f>IF(Proc[[#This Row],[type]]="LFF (MDG-F)",MID(Proc[[#This Row],[Obj]],13,10),"")</f>
        <v/>
      </c>
      <c r="I4986" s="152"/>
      <c r="J4986" s="112" t="b">
        <f>Proc[[#This Row],[Requested]]=Proc[[#This Row],[CurrentParent]]</f>
        <v>1</v>
      </c>
      <c r="K4986" s="153" t="str">
        <f>IF(Proc[[#This Row],[Author]]="Marcela Urrego",VLOOKUP(LEFT(Proc[[#This Row],[Requested]],1),Table3[#All],2,0),VLOOKUP(Proc[[#This Row],[Author]],Table4[],2,0))</f>
        <v>HC</v>
      </c>
      <c r="L4986" s="112" t="s">
        <v>4537</v>
      </c>
      <c r="M4986" s="135">
        <v>45992</v>
      </c>
      <c r="N4986" s="136"/>
      <c r="O4986" s="136"/>
      <c r="P4986" s="136" t="str">
        <f ca="1">IF(Proc[[#This Row],[DaysAgeing]]&gt;5,"yep","on track")</f>
        <v>yep</v>
      </c>
      <c r="Q4986" s="2">
        <f ca="1">IF(Proc[[#This Row],[DateClosed]]="",ABS(NETWORKDAYS(Proc[[#This Row],[DateOpened]],TODAY()))-1,ABS(NETWORKDAYS(Proc[[#This Row],[DateOpened]],Proc[[#This Row],[DateClosed]]))-1)</f>
        <v>89</v>
      </c>
      <c r="R4986" s="136" t="s">
        <v>1005</v>
      </c>
      <c r="S4986" s="112"/>
      <c r="T4986" s="153">
        <v>4985</v>
      </c>
    </row>
    <row r="4987" spans="1:20" hidden="1">
      <c r="A4987" s="111" t="s">
        <v>5015</v>
      </c>
      <c r="B4987" s="153" t="str">
        <f>IFERROR(VLOOKUP(Proc[[#This Row],[App]],Table2[],3,0),"open")</f>
        <v>ok</v>
      </c>
      <c r="C4987" s="111" t="s">
        <v>369</v>
      </c>
      <c r="D4987" s="152" t="s">
        <v>5016</v>
      </c>
      <c r="E4987" s="152" t="s">
        <v>2826</v>
      </c>
      <c r="F4987" s="153" t="s">
        <v>2826</v>
      </c>
      <c r="G4987" s="111" t="s">
        <v>400</v>
      </c>
      <c r="H4987" s="112" t="str">
        <f>IF(Proc[[#This Row],[type]]="LFF (MDG-F)",MID(Proc[[#This Row],[Obj]],13,10),"")</f>
        <v/>
      </c>
      <c r="I4987" s="152"/>
      <c r="J4987" s="112" t="b">
        <f>Proc[[#This Row],[Requested]]=Proc[[#This Row],[CurrentParent]]</f>
        <v>1</v>
      </c>
      <c r="K4987" s="153" t="str">
        <f>IF(Proc[[#This Row],[Author]]="Marcela Urrego",VLOOKUP(LEFT(Proc[[#This Row],[Requested]],1),Table3[#All],2,0),VLOOKUP(Proc[[#This Row],[Author]],Table4[],2,0))</f>
        <v>HC</v>
      </c>
      <c r="L4987" s="112" t="s">
        <v>4537</v>
      </c>
      <c r="M4987" s="135">
        <v>45992</v>
      </c>
      <c r="N4987" s="136"/>
      <c r="O4987" s="136"/>
      <c r="P4987" s="136" t="str">
        <f ca="1">IF(Proc[[#This Row],[DaysAgeing]]&gt;5,"yep","on track")</f>
        <v>yep</v>
      </c>
      <c r="Q4987" s="2">
        <f ca="1">IF(Proc[[#This Row],[DateClosed]]="",ABS(NETWORKDAYS(Proc[[#This Row],[DateOpened]],TODAY()))-1,ABS(NETWORKDAYS(Proc[[#This Row],[DateOpened]],Proc[[#This Row],[DateClosed]]))-1)</f>
        <v>89</v>
      </c>
      <c r="R4987" s="136" t="s">
        <v>1005</v>
      </c>
      <c r="S4987" s="112"/>
      <c r="T4987" s="153">
        <v>4986</v>
      </c>
    </row>
    <row r="4988" spans="1:20" hidden="1">
      <c r="A4988" s="111" t="s">
        <v>5015</v>
      </c>
      <c r="B4988" s="153" t="str">
        <f>IFERROR(VLOOKUP(Proc[[#This Row],[App]],Table2[],3,0),"open")</f>
        <v>ok</v>
      </c>
      <c r="C4988" s="111" t="s">
        <v>369</v>
      </c>
      <c r="D4988" s="152" t="s">
        <v>5017</v>
      </c>
      <c r="E4988" s="152" t="s">
        <v>2826</v>
      </c>
      <c r="F4988" s="153" t="s">
        <v>2826</v>
      </c>
      <c r="G4988" s="111" t="s">
        <v>400</v>
      </c>
      <c r="H4988" s="112" t="str">
        <f>IF(Proc[[#This Row],[type]]="LFF (MDG-F)",MID(Proc[[#This Row],[Obj]],13,10),"")</f>
        <v/>
      </c>
      <c r="I4988" s="152"/>
      <c r="J4988" s="112" t="b">
        <f>Proc[[#This Row],[Requested]]=Proc[[#This Row],[CurrentParent]]</f>
        <v>1</v>
      </c>
      <c r="K4988" s="153" t="str">
        <f>IF(Proc[[#This Row],[Author]]="Marcela Urrego",VLOOKUP(LEFT(Proc[[#This Row],[Requested]],1),Table3[#All],2,0),VLOOKUP(Proc[[#This Row],[Author]],Table4[],2,0))</f>
        <v>HC</v>
      </c>
      <c r="L4988" s="112" t="s">
        <v>4537</v>
      </c>
      <c r="M4988" s="135">
        <v>45992</v>
      </c>
      <c r="N4988" s="136"/>
      <c r="O4988" s="136"/>
      <c r="P4988" s="136" t="str">
        <f ca="1">IF(Proc[[#This Row],[DaysAgeing]]&gt;5,"yep","on track")</f>
        <v>yep</v>
      </c>
      <c r="Q4988" s="2">
        <f ca="1">IF(Proc[[#This Row],[DateClosed]]="",ABS(NETWORKDAYS(Proc[[#This Row],[DateOpened]],TODAY()))-1,ABS(NETWORKDAYS(Proc[[#This Row],[DateOpened]],Proc[[#This Row],[DateClosed]]))-1)</f>
        <v>89</v>
      </c>
      <c r="R4988" s="136" t="s">
        <v>1005</v>
      </c>
      <c r="S4988" s="112"/>
      <c r="T4988" s="153">
        <v>4987</v>
      </c>
    </row>
    <row r="4989" spans="1:20" hidden="1">
      <c r="A4989" s="111" t="s">
        <v>5015</v>
      </c>
      <c r="B4989" s="153" t="str">
        <f>IFERROR(VLOOKUP(Proc[[#This Row],[App]],Table2[],3,0),"open")</f>
        <v>ok</v>
      </c>
      <c r="C4989" s="111" t="s">
        <v>369</v>
      </c>
      <c r="D4989" s="152" t="s">
        <v>5018</v>
      </c>
      <c r="E4989" s="152" t="s">
        <v>2826</v>
      </c>
      <c r="F4989" s="112" t="s">
        <v>2826</v>
      </c>
      <c r="G4989" s="111" t="s">
        <v>400</v>
      </c>
      <c r="H4989" s="112" t="str">
        <f>IF(Proc[[#This Row],[type]]="LFF (MDG-F)",MID(Proc[[#This Row],[Obj]],13,10),"")</f>
        <v/>
      </c>
      <c r="I4989" s="152"/>
      <c r="J4989" s="112" t="b">
        <f>Proc[[#This Row],[Requested]]=Proc[[#This Row],[CurrentParent]]</f>
        <v>1</v>
      </c>
      <c r="K4989" s="153" t="str">
        <f>IF(Proc[[#This Row],[Author]]="Marcela Urrego",VLOOKUP(LEFT(Proc[[#This Row],[Requested]],1),Table3[#All],2,0),VLOOKUP(Proc[[#This Row],[Author]],Table4[],2,0))</f>
        <v>HC</v>
      </c>
      <c r="L4989" s="112" t="s">
        <v>4537</v>
      </c>
      <c r="M4989" s="135">
        <v>45992</v>
      </c>
      <c r="N4989" s="136"/>
      <c r="O4989" s="136"/>
      <c r="P4989" s="136" t="str">
        <f ca="1">IF(Proc[[#This Row],[DaysAgeing]]&gt;5,"yep","on track")</f>
        <v>yep</v>
      </c>
      <c r="Q4989" s="2">
        <f ca="1">IF(Proc[[#This Row],[DateClosed]]="",ABS(NETWORKDAYS(Proc[[#This Row],[DateOpened]],TODAY()))-1,ABS(NETWORKDAYS(Proc[[#This Row],[DateOpened]],Proc[[#This Row],[DateClosed]]))-1)</f>
        <v>89</v>
      </c>
      <c r="R4989" s="136" t="s">
        <v>1005</v>
      </c>
      <c r="S4989" s="112"/>
      <c r="T4989" s="153">
        <v>4988</v>
      </c>
    </row>
    <row r="4990" spans="1:20" hidden="1">
      <c r="A4990" s="111" t="s">
        <v>5015</v>
      </c>
      <c r="B4990" s="153" t="str">
        <f>IFERROR(VLOOKUP(Proc[[#This Row],[App]],Table2[],3,0),"open")</f>
        <v>ok</v>
      </c>
      <c r="C4990" s="111" t="s">
        <v>369</v>
      </c>
      <c r="D4990" s="152" t="s">
        <v>5019</v>
      </c>
      <c r="E4990" s="152" t="s">
        <v>2826</v>
      </c>
      <c r="F4990" s="112" t="s">
        <v>2826</v>
      </c>
      <c r="G4990" s="111" t="s">
        <v>400</v>
      </c>
      <c r="H4990" s="112" t="str">
        <f>IF(Proc[[#This Row],[type]]="LFF (MDG-F)",MID(Proc[[#This Row],[Obj]],13,10),"")</f>
        <v/>
      </c>
      <c r="I4990" s="152"/>
      <c r="J4990" s="112" t="b">
        <f>Proc[[#This Row],[Requested]]=Proc[[#This Row],[CurrentParent]]</f>
        <v>1</v>
      </c>
      <c r="K4990" s="153" t="str">
        <f>IF(Proc[[#This Row],[Author]]="Marcela Urrego",VLOOKUP(LEFT(Proc[[#This Row],[Requested]],1),Table3[#All],2,0),VLOOKUP(Proc[[#This Row],[Author]],Table4[],2,0))</f>
        <v>HC</v>
      </c>
      <c r="L4990" s="112" t="s">
        <v>4537</v>
      </c>
      <c r="M4990" s="135">
        <v>45992</v>
      </c>
      <c r="N4990" s="136"/>
      <c r="O4990" s="136"/>
      <c r="P4990" s="136" t="str">
        <f ca="1">IF(Proc[[#This Row],[DaysAgeing]]&gt;5,"yep","on track")</f>
        <v>yep</v>
      </c>
      <c r="Q4990" s="2">
        <f ca="1">IF(Proc[[#This Row],[DateClosed]]="",ABS(NETWORKDAYS(Proc[[#This Row],[DateOpened]],TODAY()))-1,ABS(NETWORKDAYS(Proc[[#This Row],[DateOpened]],Proc[[#This Row],[DateClosed]]))-1)</f>
        <v>89</v>
      </c>
      <c r="R4990" s="136" t="s">
        <v>1005</v>
      </c>
      <c r="S4990" s="112"/>
      <c r="T4990" s="153">
        <v>4989</v>
      </c>
    </row>
    <row r="4991" spans="1:20" hidden="1">
      <c r="A4991" s="111" t="s">
        <v>5015</v>
      </c>
      <c r="B4991" s="153" t="str">
        <f>IFERROR(VLOOKUP(Proc[[#This Row],[App]],Table2[],3,0),"open")</f>
        <v>ok</v>
      </c>
      <c r="C4991" s="111" t="s">
        <v>369</v>
      </c>
      <c r="D4991" s="152" t="s">
        <v>5020</v>
      </c>
      <c r="E4991" s="152" t="s">
        <v>2826</v>
      </c>
      <c r="F4991" s="153" t="s">
        <v>2826</v>
      </c>
      <c r="G4991" s="111" t="s">
        <v>400</v>
      </c>
      <c r="H4991" s="112" t="str">
        <f>IF(Proc[[#This Row],[type]]="LFF (MDG-F)",MID(Proc[[#This Row],[Obj]],13,10),"")</f>
        <v/>
      </c>
      <c r="I4991" s="152"/>
      <c r="J4991" s="112" t="b">
        <f>Proc[[#This Row],[Requested]]=Proc[[#This Row],[CurrentParent]]</f>
        <v>1</v>
      </c>
      <c r="K4991" s="153" t="str">
        <f>IF(Proc[[#This Row],[Author]]="Marcela Urrego",VLOOKUP(LEFT(Proc[[#This Row],[Requested]],1),Table3[#All],2,0),VLOOKUP(Proc[[#This Row],[Author]],Table4[],2,0))</f>
        <v>HC</v>
      </c>
      <c r="L4991" s="112" t="s">
        <v>4537</v>
      </c>
      <c r="M4991" s="135">
        <v>45992</v>
      </c>
      <c r="N4991" s="136"/>
      <c r="O4991" s="136"/>
      <c r="P4991" s="136" t="str">
        <f ca="1">IF(Proc[[#This Row],[DaysAgeing]]&gt;5,"yep","on track")</f>
        <v>yep</v>
      </c>
      <c r="Q4991" s="2">
        <f ca="1">IF(Proc[[#This Row],[DateClosed]]="",ABS(NETWORKDAYS(Proc[[#This Row],[DateOpened]],TODAY()))-1,ABS(NETWORKDAYS(Proc[[#This Row],[DateOpened]],Proc[[#This Row],[DateClosed]]))-1)</f>
        <v>89</v>
      </c>
      <c r="R4991" s="136" t="s">
        <v>1005</v>
      </c>
      <c r="S4991" s="112"/>
      <c r="T4991" s="153">
        <v>4990</v>
      </c>
    </row>
    <row r="4992" spans="1:20" hidden="1">
      <c r="A4992" s="111" t="s">
        <v>5015</v>
      </c>
      <c r="B4992" s="112" t="str">
        <f>IFERROR(VLOOKUP(Proc[[#This Row],[App]],Table2[],3,0),"open")</f>
        <v>ok</v>
      </c>
      <c r="C4992" s="111" t="s">
        <v>369</v>
      </c>
      <c r="D4992" s="152" t="s">
        <v>5021</v>
      </c>
      <c r="E4992" s="152" t="s">
        <v>2826</v>
      </c>
      <c r="F4992" s="112" t="s">
        <v>2826</v>
      </c>
      <c r="G4992" s="111" t="s">
        <v>400</v>
      </c>
      <c r="H4992" s="112" t="str">
        <f>IF(Proc[[#This Row],[type]]="LFF (MDG-F)",MID(Proc[[#This Row],[Obj]],13,10),"")</f>
        <v/>
      </c>
      <c r="I4992" s="152"/>
      <c r="J4992" s="112" t="b">
        <f>Proc[[#This Row],[Requested]]=Proc[[#This Row],[CurrentParent]]</f>
        <v>1</v>
      </c>
      <c r="K4992" s="112" t="str">
        <f>IF(Proc[[#This Row],[Author]]="Marcela Urrego",VLOOKUP(LEFT(Proc[[#This Row],[Requested]],1),Table3[#All],2,0),VLOOKUP(Proc[[#This Row],[Author]],Table4[],2,0))</f>
        <v>HC</v>
      </c>
      <c r="L4992" s="112" t="s">
        <v>4537</v>
      </c>
      <c r="M4992" s="135">
        <v>45992</v>
      </c>
      <c r="N4992" s="136"/>
      <c r="O4992" s="136"/>
      <c r="P4992" s="136" t="str">
        <f ca="1">IF(Proc[[#This Row],[DaysAgeing]]&gt;5,"yep","on track")</f>
        <v>yep</v>
      </c>
      <c r="Q4992" s="2">
        <f ca="1">IF(Proc[[#This Row],[DateClosed]]="",ABS(NETWORKDAYS(Proc[[#This Row],[DateOpened]],TODAY()))-1,ABS(NETWORKDAYS(Proc[[#This Row],[DateOpened]],Proc[[#This Row],[DateClosed]]))-1)</f>
        <v>89</v>
      </c>
      <c r="R4992" s="136" t="s">
        <v>1005</v>
      </c>
      <c r="S4992" s="112"/>
      <c r="T4992" s="153">
        <v>4991</v>
      </c>
    </row>
    <row r="4993" spans="1:20" hidden="1">
      <c r="A4993" s="111" t="s">
        <v>5015</v>
      </c>
      <c r="B4993" s="153" t="str">
        <f>IFERROR(VLOOKUP(Proc[[#This Row],[App]],Table2[],3,0),"open")</f>
        <v>ok</v>
      </c>
      <c r="C4993" s="111" t="s">
        <v>369</v>
      </c>
      <c r="D4993" s="152" t="s">
        <v>5022</v>
      </c>
      <c r="E4993" s="152" t="s">
        <v>2826</v>
      </c>
      <c r="F4993" s="153" t="s">
        <v>2826</v>
      </c>
      <c r="G4993" s="111" t="s">
        <v>400</v>
      </c>
      <c r="H4993" s="112" t="str">
        <f>IF(Proc[[#This Row],[type]]="LFF (MDG-F)",MID(Proc[[#This Row],[Obj]],13,10),"")</f>
        <v/>
      </c>
      <c r="I4993" s="152"/>
      <c r="J4993" s="112" t="b">
        <f>Proc[[#This Row],[Requested]]=Proc[[#This Row],[CurrentParent]]</f>
        <v>1</v>
      </c>
      <c r="K4993" s="153" t="str">
        <f>IF(Proc[[#This Row],[Author]]="Marcela Urrego",VLOOKUP(LEFT(Proc[[#This Row],[Requested]],1),Table3[#All],2,0),VLOOKUP(Proc[[#This Row],[Author]],Table4[],2,0))</f>
        <v>HC</v>
      </c>
      <c r="L4993" s="112" t="s">
        <v>4537</v>
      </c>
      <c r="M4993" s="135">
        <v>45992</v>
      </c>
      <c r="N4993" s="136"/>
      <c r="O4993" s="136"/>
      <c r="P4993" s="136" t="str">
        <f ca="1">IF(Proc[[#This Row],[DaysAgeing]]&gt;5,"yep","on track")</f>
        <v>yep</v>
      </c>
      <c r="Q4993" s="2">
        <f ca="1">IF(Proc[[#This Row],[DateClosed]]="",ABS(NETWORKDAYS(Proc[[#This Row],[DateOpened]],TODAY()))-1,ABS(NETWORKDAYS(Proc[[#This Row],[DateOpened]],Proc[[#This Row],[DateClosed]]))-1)</f>
        <v>89</v>
      </c>
      <c r="R4993" s="136" t="s">
        <v>1005</v>
      </c>
      <c r="S4993" s="112"/>
      <c r="T4993" s="153">
        <v>4992</v>
      </c>
    </row>
    <row r="4994" spans="1:20" hidden="1">
      <c r="A4994" s="111" t="s">
        <v>5015</v>
      </c>
      <c r="B4994" s="153" t="str">
        <f>IFERROR(VLOOKUP(Proc[[#This Row],[App]],Table2[],3,0),"open")</f>
        <v>ok</v>
      </c>
      <c r="C4994" s="111" t="s">
        <v>369</v>
      </c>
      <c r="D4994" s="152" t="s">
        <v>5023</v>
      </c>
      <c r="E4994" s="152" t="s">
        <v>2826</v>
      </c>
      <c r="F4994" s="153" t="s">
        <v>2826</v>
      </c>
      <c r="G4994" s="111" t="s">
        <v>400</v>
      </c>
      <c r="H4994" s="112" t="str">
        <f>IF(Proc[[#This Row],[type]]="LFF (MDG-F)",MID(Proc[[#This Row],[Obj]],13,10),"")</f>
        <v/>
      </c>
      <c r="I4994" s="152"/>
      <c r="J4994" s="112" t="b">
        <f>Proc[[#This Row],[Requested]]=Proc[[#This Row],[CurrentParent]]</f>
        <v>1</v>
      </c>
      <c r="K4994" s="153" t="str">
        <f>IF(Proc[[#This Row],[Author]]="Marcela Urrego",VLOOKUP(LEFT(Proc[[#This Row],[Requested]],1),Table3[#All],2,0),VLOOKUP(Proc[[#This Row],[Author]],Table4[],2,0))</f>
        <v>HC</v>
      </c>
      <c r="L4994" s="112" t="s">
        <v>4537</v>
      </c>
      <c r="M4994" s="135">
        <v>45992</v>
      </c>
      <c r="N4994" s="136"/>
      <c r="O4994" s="136"/>
      <c r="P4994" s="136" t="str">
        <f ca="1">IF(Proc[[#This Row],[DaysAgeing]]&gt;5,"yep","on track")</f>
        <v>yep</v>
      </c>
      <c r="Q4994" s="2">
        <f ca="1">IF(Proc[[#This Row],[DateClosed]]="",ABS(NETWORKDAYS(Proc[[#This Row],[DateOpened]],TODAY()))-1,ABS(NETWORKDAYS(Proc[[#This Row],[DateOpened]],Proc[[#This Row],[DateClosed]]))-1)</f>
        <v>89</v>
      </c>
      <c r="R4994" s="136" t="s">
        <v>1005</v>
      </c>
      <c r="S4994" s="112"/>
      <c r="T4994" s="153">
        <v>4993</v>
      </c>
    </row>
    <row r="4995" spans="1:20" hidden="1">
      <c r="A4995" s="111" t="s">
        <v>5015</v>
      </c>
      <c r="B4995" s="153" t="str">
        <f>IFERROR(VLOOKUP(Proc[[#This Row],[App]],Table2[],3,0),"open")</f>
        <v>ok</v>
      </c>
      <c r="C4995" s="111" t="s">
        <v>369</v>
      </c>
      <c r="D4995" s="152" t="s">
        <v>5024</v>
      </c>
      <c r="E4995" s="152" t="s">
        <v>2826</v>
      </c>
      <c r="F4995" s="112" t="s">
        <v>2826</v>
      </c>
      <c r="G4995" s="111" t="s">
        <v>400</v>
      </c>
      <c r="H4995" s="112" t="str">
        <f>IF(Proc[[#This Row],[type]]="LFF (MDG-F)",MID(Proc[[#This Row],[Obj]],13,10),"")</f>
        <v/>
      </c>
      <c r="I4995" s="152"/>
      <c r="J4995" s="112" t="b">
        <f>Proc[[#This Row],[Requested]]=Proc[[#This Row],[CurrentParent]]</f>
        <v>1</v>
      </c>
      <c r="K4995" s="153" t="str">
        <f>IF(Proc[[#This Row],[Author]]="Marcela Urrego",VLOOKUP(LEFT(Proc[[#This Row],[Requested]],1),Table3[#All],2,0),VLOOKUP(Proc[[#This Row],[Author]],Table4[],2,0))</f>
        <v>HC</v>
      </c>
      <c r="L4995" s="112" t="s">
        <v>4537</v>
      </c>
      <c r="M4995" s="135">
        <v>45992</v>
      </c>
      <c r="N4995" s="136"/>
      <c r="O4995" s="136"/>
      <c r="P4995" s="136" t="str">
        <f ca="1">IF(Proc[[#This Row],[DaysAgeing]]&gt;5,"yep","on track")</f>
        <v>yep</v>
      </c>
      <c r="Q4995" s="2">
        <f ca="1">IF(Proc[[#This Row],[DateClosed]]="",ABS(NETWORKDAYS(Proc[[#This Row],[DateOpened]],TODAY()))-1,ABS(NETWORKDAYS(Proc[[#This Row],[DateOpened]],Proc[[#This Row],[DateClosed]]))-1)</f>
        <v>89</v>
      </c>
      <c r="R4995" s="136" t="s">
        <v>1005</v>
      </c>
      <c r="S4995" s="112"/>
      <c r="T4995" s="153">
        <v>4994</v>
      </c>
    </row>
    <row r="4996" spans="1:20" hidden="1">
      <c r="A4996" s="111" t="s">
        <v>5015</v>
      </c>
      <c r="B4996" s="153" t="str">
        <f>IFERROR(VLOOKUP(Proc[[#This Row],[App]],Table2[],3,0),"open")</f>
        <v>ok</v>
      </c>
      <c r="C4996" s="111" t="s">
        <v>369</v>
      </c>
      <c r="D4996" s="152" t="s">
        <v>5025</v>
      </c>
      <c r="E4996" s="152" t="s">
        <v>2826</v>
      </c>
      <c r="F4996" s="112" t="s">
        <v>2826</v>
      </c>
      <c r="G4996" s="111" t="s">
        <v>400</v>
      </c>
      <c r="H4996" s="112" t="str">
        <f>IF(Proc[[#This Row],[type]]="LFF (MDG-F)",MID(Proc[[#This Row],[Obj]],13,10),"")</f>
        <v/>
      </c>
      <c r="I4996" s="152"/>
      <c r="J4996" s="112" t="b">
        <f>Proc[[#This Row],[Requested]]=Proc[[#This Row],[CurrentParent]]</f>
        <v>1</v>
      </c>
      <c r="K4996" s="153" t="str">
        <f>IF(Proc[[#This Row],[Author]]="Marcela Urrego",VLOOKUP(LEFT(Proc[[#This Row],[Requested]],1),Table3[#All],2,0),VLOOKUP(Proc[[#This Row],[Author]],Table4[],2,0))</f>
        <v>HC</v>
      </c>
      <c r="L4996" s="112" t="s">
        <v>4537</v>
      </c>
      <c r="M4996" s="135">
        <v>45992</v>
      </c>
      <c r="N4996" s="136"/>
      <c r="O4996" s="136"/>
      <c r="P4996" s="136" t="str">
        <f ca="1">IF(Proc[[#This Row],[DaysAgeing]]&gt;5,"yep","on track")</f>
        <v>yep</v>
      </c>
      <c r="Q4996" s="2">
        <f ca="1">IF(Proc[[#This Row],[DateClosed]]="",ABS(NETWORKDAYS(Proc[[#This Row],[DateOpened]],TODAY()))-1,ABS(NETWORKDAYS(Proc[[#This Row],[DateOpened]],Proc[[#This Row],[DateClosed]]))-1)</f>
        <v>89</v>
      </c>
      <c r="R4996" s="136" t="s">
        <v>1005</v>
      </c>
      <c r="S4996" s="112"/>
      <c r="T4996" s="153">
        <v>4995</v>
      </c>
    </row>
    <row r="4997" spans="1:20" hidden="1">
      <c r="A4997" s="111" t="s">
        <v>5015</v>
      </c>
      <c r="B4997" s="153" t="str">
        <f>IFERROR(VLOOKUP(Proc[[#This Row],[App]],Table2[],3,0),"open")</f>
        <v>ok</v>
      </c>
      <c r="C4997" s="111" t="s">
        <v>369</v>
      </c>
      <c r="D4997" s="152" t="s">
        <v>5026</v>
      </c>
      <c r="E4997" s="152" t="s">
        <v>2826</v>
      </c>
      <c r="F4997" s="153" t="s">
        <v>2826</v>
      </c>
      <c r="G4997" s="111" t="s">
        <v>400</v>
      </c>
      <c r="H4997" s="112" t="str">
        <f>IF(Proc[[#This Row],[type]]="LFF (MDG-F)",MID(Proc[[#This Row],[Obj]],13,10),"")</f>
        <v/>
      </c>
      <c r="I4997" s="152"/>
      <c r="J4997" s="112" t="b">
        <f>Proc[[#This Row],[Requested]]=Proc[[#This Row],[CurrentParent]]</f>
        <v>1</v>
      </c>
      <c r="K4997" s="153" t="str">
        <f>IF(Proc[[#This Row],[Author]]="Marcela Urrego",VLOOKUP(LEFT(Proc[[#This Row],[Requested]],1),Table3[#All],2,0),VLOOKUP(Proc[[#This Row],[Author]],Table4[],2,0))</f>
        <v>HC</v>
      </c>
      <c r="L4997" s="112" t="s">
        <v>4537</v>
      </c>
      <c r="M4997" s="135">
        <v>45992</v>
      </c>
      <c r="N4997" s="136"/>
      <c r="O4997" s="136"/>
      <c r="P4997" s="136" t="str">
        <f ca="1">IF(Proc[[#This Row],[DaysAgeing]]&gt;5,"yep","on track")</f>
        <v>yep</v>
      </c>
      <c r="Q4997" s="2">
        <f ca="1">IF(Proc[[#This Row],[DateClosed]]="",ABS(NETWORKDAYS(Proc[[#This Row],[DateOpened]],TODAY()))-1,ABS(NETWORKDAYS(Proc[[#This Row],[DateOpened]],Proc[[#This Row],[DateClosed]]))-1)</f>
        <v>89</v>
      </c>
      <c r="R4997" s="136" t="s">
        <v>1005</v>
      </c>
      <c r="S4997" s="112"/>
      <c r="T4997" s="153">
        <v>4996</v>
      </c>
    </row>
    <row r="4998" spans="1:20" hidden="1">
      <c r="A4998" s="111" t="s">
        <v>5015</v>
      </c>
      <c r="B4998" s="153" t="str">
        <f>IFERROR(VLOOKUP(Proc[[#This Row],[App]],Table2[],3,0),"open")</f>
        <v>ok</v>
      </c>
      <c r="C4998" s="111" t="s">
        <v>369</v>
      </c>
      <c r="D4998" s="152" t="s">
        <v>5027</v>
      </c>
      <c r="E4998" s="152" t="s">
        <v>2826</v>
      </c>
      <c r="F4998" s="153" t="s">
        <v>2826</v>
      </c>
      <c r="G4998" s="111" t="s">
        <v>400</v>
      </c>
      <c r="H4998" s="112" t="str">
        <f>IF(Proc[[#This Row],[type]]="LFF (MDG-F)",MID(Proc[[#This Row],[Obj]],13,10),"")</f>
        <v/>
      </c>
      <c r="I4998" s="152"/>
      <c r="J4998" s="112" t="b">
        <f>Proc[[#This Row],[Requested]]=Proc[[#This Row],[CurrentParent]]</f>
        <v>1</v>
      </c>
      <c r="K4998" s="153" t="str">
        <f>IF(Proc[[#This Row],[Author]]="Marcela Urrego",VLOOKUP(LEFT(Proc[[#This Row],[Requested]],1),Table3[#All],2,0),VLOOKUP(Proc[[#This Row],[Author]],Table4[],2,0))</f>
        <v>HC</v>
      </c>
      <c r="L4998" s="112" t="s">
        <v>4537</v>
      </c>
      <c r="M4998" s="135">
        <v>45992</v>
      </c>
      <c r="N4998" s="136"/>
      <c r="O4998" s="136"/>
      <c r="P4998" s="136" t="str">
        <f ca="1">IF(Proc[[#This Row],[DaysAgeing]]&gt;5,"yep","on track")</f>
        <v>yep</v>
      </c>
      <c r="Q4998" s="2">
        <f ca="1">IF(Proc[[#This Row],[DateClosed]]="",ABS(NETWORKDAYS(Proc[[#This Row],[DateOpened]],TODAY()))-1,ABS(NETWORKDAYS(Proc[[#This Row],[DateOpened]],Proc[[#This Row],[DateClosed]]))-1)</f>
        <v>89</v>
      </c>
      <c r="R4998" s="136" t="s">
        <v>1005</v>
      </c>
      <c r="S4998" s="112"/>
      <c r="T4998" s="153">
        <v>4997</v>
      </c>
    </row>
    <row r="4999" spans="1:20" hidden="1">
      <c r="A4999" s="111" t="s">
        <v>5015</v>
      </c>
      <c r="B4999" s="153" t="str">
        <f>IFERROR(VLOOKUP(Proc[[#This Row],[App]],Table2[],3,0),"open")</f>
        <v>ok</v>
      </c>
      <c r="C4999" s="111" t="s">
        <v>369</v>
      </c>
      <c r="D4999" s="152" t="s">
        <v>5028</v>
      </c>
      <c r="E4999" s="152" t="s">
        <v>2826</v>
      </c>
      <c r="F4999" s="153" t="s">
        <v>2826</v>
      </c>
      <c r="G4999" s="111" t="s">
        <v>400</v>
      </c>
      <c r="H4999" s="112" t="str">
        <f>IF(Proc[[#This Row],[type]]="LFF (MDG-F)",MID(Proc[[#This Row],[Obj]],13,10),"")</f>
        <v/>
      </c>
      <c r="I4999" s="152"/>
      <c r="J4999" s="112" t="b">
        <f>Proc[[#This Row],[Requested]]=Proc[[#This Row],[CurrentParent]]</f>
        <v>1</v>
      </c>
      <c r="K4999" s="153" t="str">
        <f>IF(Proc[[#This Row],[Author]]="Marcela Urrego",VLOOKUP(LEFT(Proc[[#This Row],[Requested]],1),Table3[#All],2,0),VLOOKUP(Proc[[#This Row],[Author]],Table4[],2,0))</f>
        <v>HC</v>
      </c>
      <c r="L4999" s="112" t="s">
        <v>4537</v>
      </c>
      <c r="M4999" s="135">
        <v>45992</v>
      </c>
      <c r="N4999" s="136"/>
      <c r="O4999" s="136"/>
      <c r="P4999" s="136" t="str">
        <f ca="1">IF(Proc[[#This Row],[DaysAgeing]]&gt;5,"yep","on track")</f>
        <v>yep</v>
      </c>
      <c r="Q4999" s="2">
        <f ca="1">IF(Proc[[#This Row],[DateClosed]]="",ABS(NETWORKDAYS(Proc[[#This Row],[DateOpened]],TODAY()))-1,ABS(NETWORKDAYS(Proc[[#This Row],[DateOpened]],Proc[[#This Row],[DateClosed]]))-1)</f>
        <v>89</v>
      </c>
      <c r="R4999" s="136" t="s">
        <v>1005</v>
      </c>
      <c r="S4999" s="112"/>
      <c r="T4999" s="153">
        <v>4998</v>
      </c>
    </row>
    <row r="5000" spans="1:20" hidden="1">
      <c r="A5000" s="111" t="s">
        <v>5015</v>
      </c>
      <c r="B5000" s="153" t="str">
        <f>IFERROR(VLOOKUP(Proc[[#This Row],[App]],Table2[],3,0),"open")</f>
        <v>ok</v>
      </c>
      <c r="C5000" s="152" t="s">
        <v>369</v>
      </c>
      <c r="D5000" s="152" t="s">
        <v>5029</v>
      </c>
      <c r="E5000" s="152" t="s">
        <v>2826</v>
      </c>
      <c r="F5000" s="153" t="s">
        <v>2826</v>
      </c>
      <c r="G5000" s="111" t="s">
        <v>400</v>
      </c>
      <c r="H5000" s="112" t="str">
        <f>IF(Proc[[#This Row],[type]]="LFF (MDG-F)",MID(Proc[[#This Row],[Obj]],13,10),"")</f>
        <v/>
      </c>
      <c r="I5000" s="152"/>
      <c r="J5000" s="112" t="b">
        <f>Proc[[#This Row],[Requested]]=Proc[[#This Row],[CurrentParent]]</f>
        <v>1</v>
      </c>
      <c r="K5000" s="153" t="str">
        <f>IF(Proc[[#This Row],[Author]]="Marcela Urrego",VLOOKUP(LEFT(Proc[[#This Row],[Requested]],1),Table3[#All],2,0),VLOOKUP(Proc[[#This Row],[Author]],Table4[],2,0))</f>
        <v>HC</v>
      </c>
      <c r="L5000" s="112" t="s">
        <v>4537</v>
      </c>
      <c r="M5000" s="135">
        <v>45992</v>
      </c>
      <c r="N5000" s="136"/>
      <c r="O5000" s="136"/>
      <c r="P5000" s="136" t="str">
        <f ca="1">IF(Proc[[#This Row],[DaysAgeing]]&gt;5,"yep","on track")</f>
        <v>yep</v>
      </c>
      <c r="Q5000" s="2">
        <f ca="1">IF(Proc[[#This Row],[DateClosed]]="",ABS(NETWORKDAYS(Proc[[#This Row],[DateOpened]],TODAY()))-1,ABS(NETWORKDAYS(Proc[[#This Row],[DateOpened]],Proc[[#This Row],[DateClosed]]))-1)</f>
        <v>89</v>
      </c>
      <c r="R5000" s="136" t="s">
        <v>1005</v>
      </c>
      <c r="S5000" s="112"/>
      <c r="T5000" s="153">
        <v>4999</v>
      </c>
    </row>
    <row r="5001" spans="1:20" hidden="1">
      <c r="A5001" s="111" t="s">
        <v>5015</v>
      </c>
      <c r="B5001" s="153" t="str">
        <f>IFERROR(VLOOKUP(Proc[[#This Row],[App]],Table2[],3,0),"open")</f>
        <v>ok</v>
      </c>
      <c r="C5001" s="111" t="s">
        <v>369</v>
      </c>
      <c r="D5001" s="152" t="s">
        <v>5030</v>
      </c>
      <c r="E5001" s="152" t="s">
        <v>2826</v>
      </c>
      <c r="F5001" s="153" t="s">
        <v>2826</v>
      </c>
      <c r="G5001" s="111" t="s">
        <v>400</v>
      </c>
      <c r="H5001" s="112" t="str">
        <f>IF(Proc[[#This Row],[type]]="LFF (MDG-F)",MID(Proc[[#This Row],[Obj]],13,10),"")</f>
        <v/>
      </c>
      <c r="I5001" s="152"/>
      <c r="J5001" s="112" t="b">
        <f>Proc[[#This Row],[Requested]]=Proc[[#This Row],[CurrentParent]]</f>
        <v>1</v>
      </c>
      <c r="K5001" s="153" t="str">
        <f>IF(Proc[[#This Row],[Author]]="Marcela Urrego",VLOOKUP(LEFT(Proc[[#This Row],[Requested]],1),Table3[#All],2,0),VLOOKUP(Proc[[#This Row],[Author]],Table4[],2,0))</f>
        <v>HC</v>
      </c>
      <c r="L5001" s="112" t="s">
        <v>4537</v>
      </c>
      <c r="M5001" s="135">
        <v>45992</v>
      </c>
      <c r="N5001" s="136"/>
      <c r="O5001" s="136"/>
      <c r="P5001" s="136" t="str">
        <f ca="1">IF(Proc[[#This Row],[DaysAgeing]]&gt;5,"yep","on track")</f>
        <v>yep</v>
      </c>
      <c r="Q5001" s="2">
        <f ca="1">IF(Proc[[#This Row],[DateClosed]]="",ABS(NETWORKDAYS(Proc[[#This Row],[DateOpened]],TODAY()))-1,ABS(NETWORKDAYS(Proc[[#This Row],[DateOpened]],Proc[[#This Row],[DateClosed]]))-1)</f>
        <v>89</v>
      </c>
      <c r="R5001" s="136" t="s">
        <v>1005</v>
      </c>
      <c r="S5001" s="112"/>
      <c r="T5001" s="153">
        <v>5000</v>
      </c>
    </row>
    <row r="5002" spans="1:20" hidden="1">
      <c r="A5002" s="111" t="s">
        <v>5015</v>
      </c>
      <c r="B5002" s="153" t="str">
        <f>IFERROR(VLOOKUP(Proc[[#This Row],[App]],Table2[],3,0),"open")</f>
        <v>ok</v>
      </c>
      <c r="C5002" s="111" t="s">
        <v>369</v>
      </c>
      <c r="D5002" s="152" t="s">
        <v>5031</v>
      </c>
      <c r="E5002" s="152" t="s">
        <v>2826</v>
      </c>
      <c r="F5002" s="112" t="s">
        <v>2826</v>
      </c>
      <c r="G5002" s="111" t="s">
        <v>400</v>
      </c>
      <c r="H5002" s="112" t="str">
        <f>IF(Proc[[#This Row],[type]]="LFF (MDG-F)",MID(Proc[[#This Row],[Obj]],13,10),"")</f>
        <v/>
      </c>
      <c r="I5002" s="152"/>
      <c r="J5002" s="112" t="b">
        <f>Proc[[#This Row],[Requested]]=Proc[[#This Row],[CurrentParent]]</f>
        <v>1</v>
      </c>
      <c r="K5002" s="153" t="str">
        <f>IF(Proc[[#This Row],[Author]]="Marcela Urrego",VLOOKUP(LEFT(Proc[[#This Row],[Requested]],1),Table3[#All],2,0),VLOOKUP(Proc[[#This Row],[Author]],Table4[],2,0))</f>
        <v>HC</v>
      </c>
      <c r="L5002" s="112" t="s">
        <v>4537</v>
      </c>
      <c r="M5002" s="135">
        <v>45992</v>
      </c>
      <c r="N5002" s="136"/>
      <c r="O5002" s="136"/>
      <c r="P5002" s="136" t="str">
        <f ca="1">IF(Proc[[#This Row],[DaysAgeing]]&gt;5,"yep","on track")</f>
        <v>yep</v>
      </c>
      <c r="Q5002" s="2">
        <f ca="1">IF(Proc[[#This Row],[DateClosed]]="",ABS(NETWORKDAYS(Proc[[#This Row],[DateOpened]],TODAY()))-1,ABS(NETWORKDAYS(Proc[[#This Row],[DateOpened]],Proc[[#This Row],[DateClosed]]))-1)</f>
        <v>89</v>
      </c>
      <c r="R5002" s="136" t="s">
        <v>1005</v>
      </c>
      <c r="S5002" s="112"/>
      <c r="T5002" s="153">
        <v>5001</v>
      </c>
    </row>
    <row r="5003" spans="1:20" hidden="1">
      <c r="A5003" t="s">
        <v>5036</v>
      </c>
      <c r="B5003" s="153" t="str">
        <f>IFERROR(VLOOKUP(Proc[[#This Row],[App]],Table2[],3,0),"open")</f>
        <v>ok</v>
      </c>
      <c r="C5003" s="111" t="s">
        <v>369</v>
      </c>
      <c r="D5003" s="152" t="s">
        <v>4776</v>
      </c>
      <c r="E5003" s="152" t="s">
        <v>753</v>
      </c>
      <c r="F5003" s="112" t="s">
        <v>753</v>
      </c>
      <c r="G5003" t="s">
        <v>400</v>
      </c>
      <c r="H5003" s="112" t="str">
        <f>IF(Proc[[#This Row],[type]]="LFF (MDG-F)",MID(Proc[[#This Row],[Obj]],13,10),"")</f>
        <v/>
      </c>
      <c r="I5003" s="152"/>
      <c r="J5003" s="112" t="b">
        <f>Proc[[#This Row],[Requested]]=Proc[[#This Row],[CurrentParent]]</f>
        <v>1</v>
      </c>
      <c r="K5003" s="153" t="str">
        <f>IF(Proc[[#This Row],[Author]]="Marcela Urrego",VLOOKUP(LEFT(Proc[[#This Row],[Requested]],1),Table3[#All],2,0),VLOOKUP(Proc[[#This Row],[Author]],Table4[],2,0))</f>
        <v>MGF</v>
      </c>
      <c r="L5003" s="112" t="s">
        <v>4537</v>
      </c>
      <c r="M5003" s="135">
        <v>45993</v>
      </c>
      <c r="N5003" s="136"/>
      <c r="O5003" s="136"/>
      <c r="P5003" s="136" t="str">
        <f ca="1">IF(Proc[[#This Row],[DaysAgeing]]&gt;5,"yep","on track")</f>
        <v>yep</v>
      </c>
      <c r="Q5003" s="2">
        <f ca="1">IF(Proc[[#This Row],[DateClosed]]="",ABS(NETWORKDAYS(Proc[[#This Row],[DateOpened]],TODAY()))-1,ABS(NETWORKDAYS(Proc[[#This Row],[DateOpened]],Proc[[#This Row],[DateClosed]]))-1)</f>
        <v>88</v>
      </c>
      <c r="R5003" s="136" t="s">
        <v>1377</v>
      </c>
      <c r="S5003" s="112"/>
      <c r="T5003" s="153">
        <v>5002</v>
      </c>
    </row>
    <row r="5004" spans="1:20" hidden="1">
      <c r="A5004" t="s">
        <v>5036</v>
      </c>
      <c r="B5004" s="153" t="str">
        <f>IFERROR(VLOOKUP(Proc[[#This Row],[App]],Table2[],3,0),"open")</f>
        <v>ok</v>
      </c>
      <c r="C5004" s="111" t="s">
        <v>369</v>
      </c>
      <c r="D5004" s="152" t="s">
        <v>3829</v>
      </c>
      <c r="E5004" s="152" t="s">
        <v>5038</v>
      </c>
      <c r="F5004" s="112" t="s">
        <v>5038</v>
      </c>
      <c r="G5004" t="s">
        <v>406</v>
      </c>
      <c r="H5004" s="112" t="str">
        <f>IF(Proc[[#This Row],[type]]="LFF (MDG-F)",MID(Proc[[#This Row],[Obj]],13,10),"")</f>
        <v>CN90GM4004</v>
      </c>
      <c r="I5004" s="152"/>
      <c r="J5004" s="112" t="b">
        <f>Proc[[#This Row],[Requested]]=Proc[[#This Row],[CurrentParent]]</f>
        <v>1</v>
      </c>
      <c r="K5004" s="153" t="str">
        <f>IF(Proc[[#This Row],[Author]]="Marcela Urrego",VLOOKUP(LEFT(Proc[[#This Row],[Requested]],1),Table3[#All],2,0),VLOOKUP(Proc[[#This Row],[Author]],Table4[],2,0))</f>
        <v>MGF</v>
      </c>
      <c r="L5004" s="112" t="s">
        <v>4537</v>
      </c>
      <c r="M5004" s="135">
        <v>45993</v>
      </c>
      <c r="N5004" s="136"/>
      <c r="O5004" s="136"/>
      <c r="P5004" s="136" t="str">
        <f ca="1">IF(Proc[[#This Row],[DaysAgeing]]&gt;5,"yep","on track")</f>
        <v>yep</v>
      </c>
      <c r="Q5004" s="2">
        <f ca="1">IF(Proc[[#This Row],[DateClosed]]="",ABS(NETWORKDAYS(Proc[[#This Row],[DateOpened]],TODAY()))-1,ABS(NETWORKDAYS(Proc[[#This Row],[DateOpened]],Proc[[#This Row],[DateClosed]]))-1)</f>
        <v>88</v>
      </c>
      <c r="R5004" s="136" t="s">
        <v>1377</v>
      </c>
      <c r="S5004" s="112"/>
      <c r="T5004" s="153">
        <v>5003</v>
      </c>
    </row>
    <row r="5005" spans="1:20" hidden="1">
      <c r="A5005" s="111" t="s">
        <v>5036</v>
      </c>
      <c r="B5005" s="153" t="str">
        <f>IFERROR(VLOOKUP(Proc[[#This Row],[App]],Table2[],3,0),"open")</f>
        <v>ok</v>
      </c>
      <c r="C5005" s="111" t="s">
        <v>369</v>
      </c>
      <c r="D5005" s="152" t="s">
        <v>3844</v>
      </c>
      <c r="E5005" s="152" t="s">
        <v>5039</v>
      </c>
      <c r="F5005" s="153" t="s">
        <v>5039</v>
      </c>
      <c r="G5005" t="s">
        <v>400</v>
      </c>
      <c r="H5005" s="112" t="str">
        <f>IF(Proc[[#This Row],[type]]="LFF (MDG-F)",MID(Proc[[#This Row],[Obj]],13,10),"")</f>
        <v/>
      </c>
      <c r="I5005" s="152"/>
      <c r="J5005" s="112" t="b">
        <f>Proc[[#This Row],[Requested]]=Proc[[#This Row],[CurrentParent]]</f>
        <v>1</v>
      </c>
      <c r="K5005" s="153" t="str">
        <f>IF(Proc[[#This Row],[Author]]="Marcela Urrego",VLOOKUP(LEFT(Proc[[#This Row],[Requested]],1),Table3[#All],2,0),VLOOKUP(Proc[[#This Row],[Author]],Table4[],2,0))</f>
        <v>MGF</v>
      </c>
      <c r="L5005" s="112" t="s">
        <v>4537</v>
      </c>
      <c r="M5005" s="135">
        <v>45993</v>
      </c>
      <c r="N5005" s="136"/>
      <c r="O5005" s="136"/>
      <c r="P5005" s="136" t="str">
        <f ca="1">IF(Proc[[#This Row],[DaysAgeing]]&gt;5,"yep","on track")</f>
        <v>yep</v>
      </c>
      <c r="Q5005" s="2">
        <f ca="1">IF(Proc[[#This Row],[DateClosed]]="",ABS(NETWORKDAYS(Proc[[#This Row],[DateOpened]],TODAY()))-1,ABS(NETWORKDAYS(Proc[[#This Row],[DateOpened]],Proc[[#This Row],[DateClosed]]))-1)</f>
        <v>88</v>
      </c>
      <c r="R5005" s="136" t="s">
        <v>1377</v>
      </c>
      <c r="S5005" s="112"/>
      <c r="T5005" s="153">
        <v>5004</v>
      </c>
    </row>
    <row r="5006" spans="1:20" hidden="1">
      <c r="A5006" s="111" t="s">
        <v>5036</v>
      </c>
      <c r="B5006" s="153" t="str">
        <f>IFERROR(VLOOKUP(Proc[[#This Row],[App]],Table2[],3,0),"open")</f>
        <v>ok</v>
      </c>
      <c r="C5006" s="111" t="s">
        <v>369</v>
      </c>
      <c r="D5006" s="152" t="s">
        <v>3848</v>
      </c>
      <c r="E5006" s="152" t="s">
        <v>5040</v>
      </c>
      <c r="F5006" s="112" t="s">
        <v>5040</v>
      </c>
      <c r="G5006" t="s">
        <v>400</v>
      </c>
      <c r="H5006" s="112" t="str">
        <f>IF(Proc[[#This Row],[type]]="LFF (MDG-F)",MID(Proc[[#This Row],[Obj]],13,10),"")</f>
        <v/>
      </c>
      <c r="I5006" s="152"/>
      <c r="J5006" s="112" t="b">
        <f>Proc[[#This Row],[Requested]]=Proc[[#This Row],[CurrentParent]]</f>
        <v>1</v>
      </c>
      <c r="K5006" s="153" t="str">
        <f>IF(Proc[[#This Row],[Author]]="Marcela Urrego",VLOOKUP(LEFT(Proc[[#This Row],[Requested]],1),Table3[#All],2,0),VLOOKUP(Proc[[#This Row],[Author]],Table4[],2,0))</f>
        <v>MGF</v>
      </c>
      <c r="L5006" s="112" t="s">
        <v>4537</v>
      </c>
      <c r="M5006" s="135">
        <v>45993</v>
      </c>
      <c r="N5006" s="136"/>
      <c r="O5006" s="136"/>
      <c r="P5006" s="136" t="str">
        <f ca="1">IF(Proc[[#This Row],[DaysAgeing]]&gt;5,"yep","on track")</f>
        <v>yep</v>
      </c>
      <c r="Q5006" s="2">
        <f ca="1">IF(Proc[[#This Row],[DateClosed]]="",ABS(NETWORKDAYS(Proc[[#This Row],[DateOpened]],TODAY()))-1,ABS(NETWORKDAYS(Proc[[#This Row],[DateOpened]],Proc[[#This Row],[DateClosed]]))-1)</f>
        <v>88</v>
      </c>
      <c r="R5006" s="136" t="s">
        <v>1377</v>
      </c>
      <c r="S5006" s="112"/>
      <c r="T5006" s="153">
        <v>5005</v>
      </c>
    </row>
    <row r="5007" spans="1:20" hidden="1">
      <c r="A5007" s="111" t="s">
        <v>5036</v>
      </c>
      <c r="B5007" s="153" t="str">
        <f>IFERROR(VLOOKUP(Proc[[#This Row],[App]],Table2[],3,0),"open")</f>
        <v>ok</v>
      </c>
      <c r="C5007" s="111" t="s">
        <v>369</v>
      </c>
      <c r="D5007" s="152" t="s">
        <v>3991</v>
      </c>
      <c r="E5007" s="152" t="s">
        <v>5041</v>
      </c>
      <c r="F5007" s="112" t="s">
        <v>5041</v>
      </c>
      <c r="G5007" s="111" t="s">
        <v>400</v>
      </c>
      <c r="H5007" s="112" t="str">
        <f>IF(Proc[[#This Row],[type]]="LFF (MDG-F)",MID(Proc[[#This Row],[Obj]],13,10),"")</f>
        <v/>
      </c>
      <c r="I5007" s="152"/>
      <c r="J5007" s="112" t="b">
        <f>Proc[[#This Row],[Requested]]=Proc[[#This Row],[CurrentParent]]</f>
        <v>1</v>
      </c>
      <c r="K5007" s="153" t="str">
        <f>IF(Proc[[#This Row],[Author]]="Marcela Urrego",VLOOKUP(LEFT(Proc[[#This Row],[Requested]],1),Table3[#All],2,0),VLOOKUP(Proc[[#This Row],[Author]],Table4[],2,0))</f>
        <v>MGF</v>
      </c>
      <c r="L5007" s="112" t="s">
        <v>4537</v>
      </c>
      <c r="M5007" s="135">
        <v>45993</v>
      </c>
      <c r="N5007" s="136"/>
      <c r="O5007" s="136"/>
      <c r="P5007" s="136" t="str">
        <f ca="1">IF(Proc[[#This Row],[DaysAgeing]]&gt;5,"yep","on track")</f>
        <v>yep</v>
      </c>
      <c r="Q5007" s="2">
        <f ca="1">IF(Proc[[#This Row],[DateClosed]]="",ABS(NETWORKDAYS(Proc[[#This Row],[DateOpened]],TODAY()))-1,ABS(NETWORKDAYS(Proc[[#This Row],[DateOpened]],Proc[[#This Row],[DateClosed]]))-1)</f>
        <v>88</v>
      </c>
      <c r="R5007" s="136" t="s">
        <v>1377</v>
      </c>
      <c r="S5007" s="112"/>
      <c r="T5007" s="153">
        <v>5006</v>
      </c>
    </row>
    <row r="5008" spans="1:20" hidden="1">
      <c r="A5008" s="111" t="s">
        <v>5036</v>
      </c>
      <c r="B5008" s="153" t="str">
        <f>IFERROR(VLOOKUP(Proc[[#This Row],[App]],Table2[],3,0),"open")</f>
        <v>ok</v>
      </c>
      <c r="C5008" s="111" t="s">
        <v>369</v>
      </c>
      <c r="D5008" s="152" t="s">
        <v>3856</v>
      </c>
      <c r="E5008" s="152" t="s">
        <v>5038</v>
      </c>
      <c r="F5008" s="153" t="s">
        <v>5038</v>
      </c>
      <c r="G5008" s="111" t="s">
        <v>400</v>
      </c>
      <c r="H5008" s="112" t="str">
        <f>IF(Proc[[#This Row],[type]]="LFF (MDG-F)",MID(Proc[[#This Row],[Obj]],13,10),"")</f>
        <v/>
      </c>
      <c r="I5008" s="152"/>
      <c r="J5008" s="112" t="b">
        <f>Proc[[#This Row],[Requested]]=Proc[[#This Row],[CurrentParent]]</f>
        <v>1</v>
      </c>
      <c r="K5008" s="153" t="str">
        <f>IF(Proc[[#This Row],[Author]]="Marcela Urrego",VLOOKUP(LEFT(Proc[[#This Row],[Requested]],1),Table3[#All],2,0),VLOOKUP(Proc[[#This Row],[Author]],Table4[],2,0))</f>
        <v>MGF</v>
      </c>
      <c r="L5008" s="112" t="s">
        <v>4537</v>
      </c>
      <c r="M5008" s="135">
        <v>45993</v>
      </c>
      <c r="N5008" s="136"/>
      <c r="O5008" s="136"/>
      <c r="P5008" s="136" t="str">
        <f ca="1">IF(Proc[[#This Row],[DaysAgeing]]&gt;5,"yep","on track")</f>
        <v>yep</v>
      </c>
      <c r="Q5008" s="2">
        <f ca="1">IF(Proc[[#This Row],[DateClosed]]="",ABS(NETWORKDAYS(Proc[[#This Row],[DateOpened]],TODAY()))-1,ABS(NETWORKDAYS(Proc[[#This Row],[DateOpened]],Proc[[#This Row],[DateClosed]]))-1)</f>
        <v>88</v>
      </c>
      <c r="R5008" s="136" t="s">
        <v>1377</v>
      </c>
      <c r="S5008" s="112"/>
      <c r="T5008" s="153">
        <v>5007</v>
      </c>
    </row>
    <row r="5009" spans="1:20" hidden="1">
      <c r="A5009" s="111" t="s">
        <v>5036</v>
      </c>
      <c r="B5009" s="153" t="str">
        <f>IFERROR(VLOOKUP(Proc[[#This Row],[App]],Table2[],3,0),"open")</f>
        <v>ok</v>
      </c>
      <c r="C5009" s="111" t="s">
        <v>369</v>
      </c>
      <c r="D5009" s="152" t="s">
        <v>3901</v>
      </c>
      <c r="E5009" s="152" t="s">
        <v>5040</v>
      </c>
      <c r="F5009" s="153" t="s">
        <v>5040</v>
      </c>
      <c r="G5009" t="s">
        <v>406</v>
      </c>
      <c r="H5009" s="112" t="str">
        <f>IF(Proc[[#This Row],[type]]="LFF (MDG-F)",MID(Proc[[#This Row],[Obj]],13,10),"")</f>
        <v>DE10GMS041</v>
      </c>
      <c r="I5009" s="152"/>
      <c r="J5009" s="112" t="b">
        <f>Proc[[#This Row],[Requested]]=Proc[[#This Row],[CurrentParent]]</f>
        <v>1</v>
      </c>
      <c r="K5009" s="153" t="str">
        <f>IF(Proc[[#This Row],[Author]]="Marcela Urrego",VLOOKUP(LEFT(Proc[[#This Row],[Requested]],1),Table3[#All],2,0),VLOOKUP(Proc[[#This Row],[Author]],Table4[],2,0))</f>
        <v>MGF</v>
      </c>
      <c r="L5009" s="112" t="s">
        <v>4537</v>
      </c>
      <c r="M5009" s="135">
        <v>45993</v>
      </c>
      <c r="N5009" s="136"/>
      <c r="O5009" s="136"/>
      <c r="P5009" s="136" t="str">
        <f ca="1">IF(Proc[[#This Row],[DaysAgeing]]&gt;5,"yep","on track")</f>
        <v>yep</v>
      </c>
      <c r="Q5009" s="2">
        <f ca="1">IF(Proc[[#This Row],[DateClosed]]="",ABS(NETWORKDAYS(Proc[[#This Row],[DateOpened]],TODAY()))-1,ABS(NETWORKDAYS(Proc[[#This Row],[DateOpened]],Proc[[#This Row],[DateClosed]]))-1)</f>
        <v>88</v>
      </c>
      <c r="R5009" s="136" t="s">
        <v>1377</v>
      </c>
      <c r="S5009" s="112"/>
      <c r="T5009" s="153">
        <v>5008</v>
      </c>
    </row>
    <row r="5010" spans="1:20" hidden="1">
      <c r="A5010" s="111" t="s">
        <v>5036</v>
      </c>
      <c r="B5010" s="153" t="str">
        <f>IFERROR(VLOOKUP(Proc[[#This Row],[App]],Table2[],3,0),"open")</f>
        <v>ok</v>
      </c>
      <c r="C5010" s="111" t="s">
        <v>369</v>
      </c>
      <c r="D5010" s="152" t="s">
        <v>3989</v>
      </c>
      <c r="E5010" s="152" t="s">
        <v>5041</v>
      </c>
      <c r="F5010" s="153" t="s">
        <v>5041</v>
      </c>
      <c r="G5010" t="s">
        <v>406</v>
      </c>
      <c r="H5010" s="112" t="str">
        <f>IF(Proc[[#This Row],[type]]="LFF (MDG-F)",MID(Proc[[#This Row],[Obj]],13,10),"")</f>
        <v>DE10GMS070</v>
      </c>
      <c r="I5010" s="152"/>
      <c r="J5010" s="112" t="b">
        <f>Proc[[#This Row],[Requested]]=Proc[[#This Row],[CurrentParent]]</f>
        <v>1</v>
      </c>
      <c r="K5010" s="153" t="str">
        <f>IF(Proc[[#This Row],[Author]]="Marcela Urrego",VLOOKUP(LEFT(Proc[[#This Row],[Requested]],1),Table3[#All],2,0),VLOOKUP(Proc[[#This Row],[Author]],Table4[],2,0))</f>
        <v>MGF</v>
      </c>
      <c r="L5010" s="112" t="s">
        <v>4537</v>
      </c>
      <c r="M5010" s="135">
        <v>45993</v>
      </c>
      <c r="N5010" s="136"/>
      <c r="O5010" s="136"/>
      <c r="P5010" s="136" t="str">
        <f ca="1">IF(Proc[[#This Row],[DaysAgeing]]&gt;5,"yep","on track")</f>
        <v>yep</v>
      </c>
      <c r="Q5010" s="2">
        <f ca="1">IF(Proc[[#This Row],[DateClosed]]="",ABS(NETWORKDAYS(Proc[[#This Row],[DateOpened]],TODAY()))-1,ABS(NETWORKDAYS(Proc[[#This Row],[DateOpened]],Proc[[#This Row],[DateClosed]]))-1)</f>
        <v>88</v>
      </c>
      <c r="R5010" s="136" t="s">
        <v>1377</v>
      </c>
      <c r="S5010" s="112"/>
      <c r="T5010" s="153">
        <v>5009</v>
      </c>
    </row>
    <row r="5011" spans="1:20" hidden="1">
      <c r="A5011" s="111" t="s">
        <v>5036</v>
      </c>
      <c r="B5011" s="153" t="str">
        <f>IFERROR(VLOOKUP(Proc[[#This Row],[App]],Table2[],3,0),"open")</f>
        <v>ok</v>
      </c>
      <c r="C5011" s="111" t="s">
        <v>369</v>
      </c>
      <c r="D5011" s="152" t="s">
        <v>3889</v>
      </c>
      <c r="E5011" s="152" t="s">
        <v>5040</v>
      </c>
      <c r="F5011" s="153" t="s">
        <v>5040</v>
      </c>
      <c r="G5011" t="s">
        <v>406</v>
      </c>
      <c r="H5011" s="112" t="str">
        <f>IF(Proc[[#This Row],[type]]="LFF (MDG-F)",MID(Proc[[#This Row],[Obj]],13,10),"")</f>
        <v>DE10669632</v>
      </c>
      <c r="I5011" s="152"/>
      <c r="J5011" s="112" t="b">
        <f>Proc[[#This Row],[Requested]]=Proc[[#This Row],[CurrentParent]]</f>
        <v>1</v>
      </c>
      <c r="K5011" s="153" t="str">
        <f>IF(Proc[[#This Row],[Author]]="Marcela Urrego",VLOOKUP(LEFT(Proc[[#This Row],[Requested]],1),Table3[#All],2,0),VLOOKUP(Proc[[#This Row],[Author]],Table4[],2,0))</f>
        <v>MGF</v>
      </c>
      <c r="L5011" s="112" t="s">
        <v>4537</v>
      </c>
      <c r="M5011" s="136">
        <v>45993</v>
      </c>
      <c r="N5011" s="136"/>
      <c r="O5011" s="136"/>
      <c r="P5011" s="136" t="str">
        <f ca="1">IF(Proc[[#This Row],[DaysAgeing]]&gt;5,"yep","on track")</f>
        <v>yep</v>
      </c>
      <c r="Q5011" s="2">
        <f ca="1">IF(Proc[[#This Row],[DateClosed]]="",ABS(NETWORKDAYS(Proc[[#This Row],[DateOpened]],TODAY()))-1,ABS(NETWORKDAYS(Proc[[#This Row],[DateOpened]],Proc[[#This Row],[DateClosed]]))-1)</f>
        <v>88</v>
      </c>
      <c r="R5011" s="136" t="s">
        <v>1377</v>
      </c>
      <c r="S5011" s="112"/>
      <c r="T5011" s="153">
        <v>5010</v>
      </c>
    </row>
    <row r="5012" spans="1:20" hidden="1">
      <c r="A5012" s="111" t="s">
        <v>5036</v>
      </c>
      <c r="B5012" s="153" t="str">
        <f>IFERROR(VLOOKUP(Proc[[#This Row],[App]],Table2[],3,0),"open")</f>
        <v>ok</v>
      </c>
      <c r="C5012" s="111" t="s">
        <v>369</v>
      </c>
      <c r="D5012" s="152" t="s">
        <v>3912</v>
      </c>
      <c r="E5012" s="152" t="s">
        <v>5038</v>
      </c>
      <c r="F5012" s="153" t="s">
        <v>5038</v>
      </c>
      <c r="G5012" t="s">
        <v>400</v>
      </c>
      <c r="H5012" s="112" t="str">
        <f>IF(Proc[[#This Row],[type]]="LFF (MDG-F)",MID(Proc[[#This Row],[Obj]],13,10),"")</f>
        <v/>
      </c>
      <c r="I5012" s="152"/>
      <c r="J5012" s="112" t="b">
        <f>Proc[[#This Row],[Requested]]=Proc[[#This Row],[CurrentParent]]</f>
        <v>1</v>
      </c>
      <c r="K5012" s="153" t="str">
        <f>IF(Proc[[#This Row],[Author]]="Marcela Urrego",VLOOKUP(LEFT(Proc[[#This Row],[Requested]],1),Table3[#All],2,0),VLOOKUP(Proc[[#This Row],[Author]],Table4[],2,0))</f>
        <v>MGF</v>
      </c>
      <c r="L5012" s="112" t="s">
        <v>4537</v>
      </c>
      <c r="M5012" s="136">
        <v>45993</v>
      </c>
      <c r="N5012" s="136"/>
      <c r="O5012" s="136"/>
      <c r="P5012" s="136" t="str">
        <f ca="1">IF(Proc[[#This Row],[DaysAgeing]]&gt;5,"yep","on track")</f>
        <v>yep</v>
      </c>
      <c r="Q5012" s="2">
        <f ca="1">IF(Proc[[#This Row],[DateClosed]]="",ABS(NETWORKDAYS(Proc[[#This Row],[DateOpened]],TODAY()))-1,ABS(NETWORKDAYS(Proc[[#This Row],[DateOpened]],Proc[[#This Row],[DateClosed]]))-1)</f>
        <v>88</v>
      </c>
      <c r="R5012" s="136" t="s">
        <v>1377</v>
      </c>
      <c r="S5012" s="112"/>
      <c r="T5012" s="153">
        <v>5011</v>
      </c>
    </row>
    <row r="5013" spans="1:20" hidden="1">
      <c r="A5013" s="111" t="s">
        <v>5036</v>
      </c>
      <c r="B5013" s="112" t="str">
        <f>IFERROR(VLOOKUP(Proc[[#This Row],[App]],Table2[],3,0),"open")</f>
        <v>ok</v>
      </c>
      <c r="C5013" s="111" t="s">
        <v>369</v>
      </c>
      <c r="D5013" s="152" t="s">
        <v>5037</v>
      </c>
      <c r="E5013" s="152" t="s">
        <v>5042</v>
      </c>
      <c r="F5013" s="112" t="s">
        <v>5042</v>
      </c>
      <c r="G5013" s="111" t="s">
        <v>400</v>
      </c>
      <c r="H5013" s="112" t="str">
        <f>IF(Proc[[#This Row],[type]]="LFF (MDG-F)",MID(Proc[[#This Row],[Obj]],13,10),"")</f>
        <v/>
      </c>
      <c r="I5013" s="152"/>
      <c r="J5013" s="112" t="b">
        <f>Proc[[#This Row],[Requested]]=Proc[[#This Row],[CurrentParent]]</f>
        <v>1</v>
      </c>
      <c r="K5013" s="112" t="str">
        <f>IF(Proc[[#This Row],[Author]]="Marcela Urrego",VLOOKUP(LEFT(Proc[[#This Row],[Requested]],1),Table3[#All],2,0),VLOOKUP(Proc[[#This Row],[Author]],Table4[],2,0))</f>
        <v>MGF</v>
      </c>
      <c r="L5013" s="112" t="s">
        <v>4537</v>
      </c>
      <c r="M5013" s="136">
        <v>45993</v>
      </c>
      <c r="N5013" s="136"/>
      <c r="O5013" s="136"/>
      <c r="P5013" s="136" t="str">
        <f ca="1">IF(Proc[[#This Row],[DaysAgeing]]&gt;5,"yep","on track")</f>
        <v>yep</v>
      </c>
      <c r="Q5013" s="2">
        <f ca="1">IF(Proc[[#This Row],[DateClosed]]="",ABS(NETWORKDAYS(Proc[[#This Row],[DateOpened]],TODAY()))-1,ABS(NETWORKDAYS(Proc[[#This Row],[DateOpened]],Proc[[#This Row],[DateClosed]]))-1)</f>
        <v>88</v>
      </c>
      <c r="R5013" s="136" t="s">
        <v>1377</v>
      </c>
      <c r="S5013" s="112"/>
      <c r="T5013" s="153">
        <v>5012</v>
      </c>
    </row>
    <row r="5014" spans="1:20" hidden="1">
      <c r="A5014" t="s">
        <v>5062</v>
      </c>
      <c r="B5014" s="112" t="str">
        <f>IFERROR(VLOOKUP(Proc[[#This Row],[App]],Table2[],3,0),"open")</f>
        <v>ok</v>
      </c>
      <c r="C5014" s="111" t="s">
        <v>369</v>
      </c>
      <c r="D5014" s="152" t="s">
        <v>5063</v>
      </c>
      <c r="E5014" s="152" t="s">
        <v>3558</v>
      </c>
      <c r="F5014" s="112" t="s">
        <v>3558</v>
      </c>
      <c r="G5014" s="111" t="s">
        <v>400</v>
      </c>
      <c r="H5014" s="112" t="str">
        <f>IF(Proc[[#This Row],[type]]="LFF (MDG-F)",MID(Proc[[#This Row],[Obj]],13,10),"")</f>
        <v/>
      </c>
      <c r="I5014" s="152"/>
      <c r="J5014" s="112" t="b">
        <f>Proc[[#This Row],[Requested]]=Proc[[#This Row],[CurrentParent]]</f>
        <v>1</v>
      </c>
      <c r="K5014" s="112" t="str">
        <f>IF(Proc[[#This Row],[Author]]="Marcela Urrego",VLOOKUP(LEFT(Proc[[#This Row],[Requested]],1),Table3[#All],2,0),VLOOKUP(Proc[[#This Row],[Author]],Table4[],2,0))</f>
        <v>HC</v>
      </c>
      <c r="L5014" s="112" t="s">
        <v>4537</v>
      </c>
      <c r="M5014" s="136">
        <v>45994</v>
      </c>
      <c r="N5014" s="137"/>
      <c r="O5014" s="137"/>
      <c r="P5014" s="137" t="str">
        <f ca="1">IF(Proc[[#This Row],[DaysAgeing]]&gt;5,"yep","on track")</f>
        <v>yep</v>
      </c>
      <c r="Q5014" s="2">
        <f ca="1">IF(Proc[[#This Row],[DateClosed]]="",ABS(NETWORKDAYS(Proc[[#This Row],[DateOpened]],TODAY()))-1,ABS(NETWORKDAYS(Proc[[#This Row],[DateOpened]],Proc[[#This Row],[DateClosed]]))-1)</f>
        <v>87</v>
      </c>
      <c r="R5014" s="137" t="s">
        <v>415</v>
      </c>
      <c r="S5014" s="112"/>
      <c r="T5014" s="153">
        <v>5013</v>
      </c>
    </row>
    <row r="5015" spans="1:20" hidden="1">
      <c r="A5015" s="111" t="s">
        <v>5062</v>
      </c>
      <c r="B5015" s="112" t="str">
        <f>IFERROR(VLOOKUP(Proc[[#This Row],[App]],Table2[],3,0),"open")</f>
        <v>ok</v>
      </c>
      <c r="C5015" s="111" t="s">
        <v>369</v>
      </c>
      <c r="D5015" s="152" t="s">
        <v>5064</v>
      </c>
      <c r="E5015" s="152" t="s">
        <v>3558</v>
      </c>
      <c r="F5015" s="112" t="s">
        <v>3558</v>
      </c>
      <c r="G5015" s="111" t="s">
        <v>400</v>
      </c>
      <c r="H5015" s="112" t="str">
        <f>IF(Proc[[#This Row],[type]]="LFF (MDG-F)",MID(Proc[[#This Row],[Obj]],13,10),"")</f>
        <v/>
      </c>
      <c r="I5015" s="152"/>
      <c r="J5015" s="112" t="b">
        <f>Proc[[#This Row],[Requested]]=Proc[[#This Row],[CurrentParent]]</f>
        <v>1</v>
      </c>
      <c r="K5015" s="112" t="str">
        <f>IF(Proc[[#This Row],[Author]]="Marcela Urrego",VLOOKUP(LEFT(Proc[[#This Row],[Requested]],1),Table3[#All],2,0),VLOOKUP(Proc[[#This Row],[Author]],Table4[],2,0))</f>
        <v>HC</v>
      </c>
      <c r="L5015" s="112" t="s">
        <v>4537</v>
      </c>
      <c r="M5015" s="136">
        <v>45994</v>
      </c>
      <c r="N5015" s="137"/>
      <c r="O5015" s="137"/>
      <c r="P5015" s="137" t="str">
        <f ca="1">IF(Proc[[#This Row],[DaysAgeing]]&gt;5,"yep","on track")</f>
        <v>yep</v>
      </c>
      <c r="Q5015" s="2">
        <f ca="1">IF(Proc[[#This Row],[DateClosed]]="",ABS(NETWORKDAYS(Proc[[#This Row],[DateOpened]],TODAY()))-1,ABS(NETWORKDAYS(Proc[[#This Row],[DateOpened]],Proc[[#This Row],[DateClosed]]))-1)</f>
        <v>87</v>
      </c>
      <c r="R5015" s="137" t="s">
        <v>415</v>
      </c>
      <c r="S5015" s="112"/>
      <c r="T5015" s="153">
        <v>5014</v>
      </c>
    </row>
    <row r="5016" spans="1:20" hidden="1">
      <c r="A5016" s="111" t="s">
        <v>5062</v>
      </c>
      <c r="B5016" s="112" t="str">
        <f>IFERROR(VLOOKUP(Proc[[#This Row],[App]],Table2[],3,0),"open")</f>
        <v>ok</v>
      </c>
      <c r="C5016" s="111" t="s">
        <v>369</v>
      </c>
      <c r="D5016" s="152" t="s">
        <v>5065</v>
      </c>
      <c r="E5016" s="152" t="s">
        <v>3558</v>
      </c>
      <c r="F5016" s="112" t="s">
        <v>3558</v>
      </c>
      <c r="G5016" s="111" t="s">
        <v>400</v>
      </c>
      <c r="H5016" s="112" t="str">
        <f>IF(Proc[[#This Row],[type]]="LFF (MDG-F)",MID(Proc[[#This Row],[Obj]],13,10),"")</f>
        <v/>
      </c>
      <c r="I5016" s="152"/>
      <c r="J5016" s="112" t="b">
        <f>Proc[[#This Row],[Requested]]=Proc[[#This Row],[CurrentParent]]</f>
        <v>1</v>
      </c>
      <c r="K5016" s="112" t="str">
        <f>IF(Proc[[#This Row],[Author]]="Marcela Urrego",VLOOKUP(LEFT(Proc[[#This Row],[Requested]],1),Table3[#All],2,0),VLOOKUP(Proc[[#This Row],[Author]],Table4[],2,0))</f>
        <v>HC</v>
      </c>
      <c r="L5016" s="112" t="s">
        <v>4537</v>
      </c>
      <c r="M5016" s="136">
        <v>45994</v>
      </c>
      <c r="N5016" s="137"/>
      <c r="O5016" s="137"/>
      <c r="P5016" s="137" t="str">
        <f ca="1">IF(Proc[[#This Row],[DaysAgeing]]&gt;5,"yep","on track")</f>
        <v>yep</v>
      </c>
      <c r="Q5016" s="2">
        <f ca="1">IF(Proc[[#This Row],[DateClosed]]="",ABS(NETWORKDAYS(Proc[[#This Row],[DateOpened]],TODAY()))-1,ABS(NETWORKDAYS(Proc[[#This Row],[DateOpened]],Proc[[#This Row],[DateClosed]]))-1)</f>
        <v>87</v>
      </c>
      <c r="R5016" s="137" t="s">
        <v>415</v>
      </c>
      <c r="S5016" s="112"/>
      <c r="T5016" s="153">
        <v>5015</v>
      </c>
    </row>
    <row r="5017" spans="1:20" hidden="1">
      <c r="A5017" t="s">
        <v>5067</v>
      </c>
      <c r="B5017" s="153" t="str">
        <f>IFERROR(VLOOKUP(Proc[[#This Row],[App]],Table2[],3,0),"open")</f>
        <v>ok</v>
      </c>
      <c r="C5017" s="111" t="s">
        <v>369</v>
      </c>
      <c r="D5017" s="152" t="s">
        <v>5066</v>
      </c>
      <c r="E5017" s="152" t="s">
        <v>3558</v>
      </c>
      <c r="F5017" s="153" t="s">
        <v>3558</v>
      </c>
      <c r="G5017" s="111" t="s">
        <v>400</v>
      </c>
      <c r="H5017" s="112" t="str">
        <f>IF(Proc[[#This Row],[type]]="LFF (MDG-F)",MID(Proc[[#This Row],[Obj]],13,10),"")</f>
        <v/>
      </c>
      <c r="I5017" s="152"/>
      <c r="J5017" s="112" t="b">
        <f>Proc[[#This Row],[Requested]]=Proc[[#This Row],[CurrentParent]]</f>
        <v>1</v>
      </c>
      <c r="K5017" s="153" t="str">
        <f>IF(Proc[[#This Row],[Author]]="Marcela Urrego",VLOOKUP(LEFT(Proc[[#This Row],[Requested]],1),Table3[#All],2,0),VLOOKUP(Proc[[#This Row],[Author]],Table4[],2,0))</f>
        <v>HC</v>
      </c>
      <c r="L5017" s="112" t="s">
        <v>4537</v>
      </c>
      <c r="M5017" s="136">
        <v>45994</v>
      </c>
      <c r="N5017" s="137"/>
      <c r="O5017" s="137"/>
      <c r="P5017" s="137" t="str">
        <f ca="1">IF(Proc[[#This Row],[DaysAgeing]]&gt;5,"yep","on track")</f>
        <v>yep</v>
      </c>
      <c r="Q5017" s="2">
        <f ca="1">IF(Proc[[#This Row],[DateClosed]]="",ABS(NETWORKDAYS(Proc[[#This Row],[DateOpened]],TODAY()))-1,ABS(NETWORKDAYS(Proc[[#This Row],[DateOpened]],Proc[[#This Row],[DateClosed]]))-1)</f>
        <v>87</v>
      </c>
      <c r="R5017" s="137" t="s">
        <v>415</v>
      </c>
      <c r="S5017" s="112"/>
      <c r="T5017" s="153">
        <v>5016</v>
      </c>
    </row>
    <row r="5018" spans="1:20" hidden="1">
      <c r="A5018" t="s">
        <v>5067</v>
      </c>
      <c r="B5018" s="153" t="str">
        <f>IFERROR(VLOOKUP(Proc[[#This Row],[App]],Table2[],3,0),"open")</f>
        <v>ok</v>
      </c>
      <c r="C5018" s="111" t="s">
        <v>369</v>
      </c>
      <c r="D5018" s="152" t="s">
        <v>5068</v>
      </c>
      <c r="E5018" s="152" t="s">
        <v>3558</v>
      </c>
      <c r="F5018" s="153" t="s">
        <v>3558</v>
      </c>
      <c r="G5018" s="111" t="s">
        <v>400</v>
      </c>
      <c r="H5018" s="112" t="str">
        <f>IF(Proc[[#This Row],[type]]="LFF (MDG-F)",MID(Proc[[#This Row],[Obj]],13,10),"")</f>
        <v/>
      </c>
      <c r="I5018" s="152"/>
      <c r="J5018" s="112" t="b">
        <f>Proc[[#This Row],[Requested]]=Proc[[#This Row],[CurrentParent]]</f>
        <v>1</v>
      </c>
      <c r="K5018" s="153" t="str">
        <f>IF(Proc[[#This Row],[Author]]="Marcela Urrego",VLOOKUP(LEFT(Proc[[#This Row],[Requested]],1),Table3[#All],2,0),VLOOKUP(Proc[[#This Row],[Author]],Table4[],2,0))</f>
        <v>HC</v>
      </c>
      <c r="L5018" s="112" t="s">
        <v>4537</v>
      </c>
      <c r="M5018" s="136">
        <v>45994</v>
      </c>
      <c r="N5018" s="137"/>
      <c r="O5018" s="137"/>
      <c r="P5018" s="137" t="str">
        <f ca="1">IF(Proc[[#This Row],[DaysAgeing]]&gt;5,"yep","on track")</f>
        <v>yep</v>
      </c>
      <c r="Q5018" s="2">
        <f ca="1">IF(Proc[[#This Row],[DateClosed]]="",ABS(NETWORKDAYS(Proc[[#This Row],[DateOpened]],TODAY()))-1,ABS(NETWORKDAYS(Proc[[#This Row],[DateOpened]],Proc[[#This Row],[DateClosed]]))-1)</f>
        <v>87</v>
      </c>
      <c r="R5018" s="137" t="s">
        <v>415</v>
      </c>
      <c r="S5018" s="112"/>
      <c r="T5018" s="153">
        <v>5017</v>
      </c>
    </row>
    <row r="5019" spans="1:20" hidden="1">
      <c r="A5019" s="111" t="s">
        <v>5067</v>
      </c>
      <c r="B5019" s="112" t="str">
        <f>IFERROR(VLOOKUP(Proc[[#This Row],[App]],Table2[],3,0),"open")</f>
        <v>ok</v>
      </c>
      <c r="C5019" s="111" t="s">
        <v>369</v>
      </c>
      <c r="D5019" s="152" t="s">
        <v>5069</v>
      </c>
      <c r="E5019" s="152" t="s">
        <v>3558</v>
      </c>
      <c r="F5019" s="112" t="s">
        <v>3558</v>
      </c>
      <c r="G5019" s="111" t="s">
        <v>400</v>
      </c>
      <c r="H5019" s="112" t="str">
        <f>IF(Proc[[#This Row],[type]]="LFF (MDG-F)",MID(Proc[[#This Row],[Obj]],13,10),"")</f>
        <v/>
      </c>
      <c r="I5019" s="152"/>
      <c r="J5019" s="112" t="b">
        <f>Proc[[#This Row],[Requested]]=Proc[[#This Row],[CurrentParent]]</f>
        <v>1</v>
      </c>
      <c r="K5019" s="112" t="str">
        <f>IF(Proc[[#This Row],[Author]]="Marcela Urrego",VLOOKUP(LEFT(Proc[[#This Row],[Requested]],1),Table3[#All],2,0),VLOOKUP(Proc[[#This Row],[Author]],Table4[],2,0))</f>
        <v>HC</v>
      </c>
      <c r="L5019" s="112" t="s">
        <v>4537</v>
      </c>
      <c r="M5019" s="136">
        <v>45994</v>
      </c>
      <c r="N5019" s="137"/>
      <c r="O5019" s="137"/>
      <c r="P5019" s="137" t="str">
        <f ca="1">IF(Proc[[#This Row],[DaysAgeing]]&gt;5,"yep","on track")</f>
        <v>yep</v>
      </c>
      <c r="Q5019" s="2">
        <f ca="1">IF(Proc[[#This Row],[DateClosed]]="",ABS(NETWORKDAYS(Proc[[#This Row],[DateOpened]],TODAY()))-1,ABS(NETWORKDAYS(Proc[[#This Row],[DateOpened]],Proc[[#This Row],[DateClosed]]))-1)</f>
        <v>87</v>
      </c>
      <c r="R5019" s="137" t="s">
        <v>415</v>
      </c>
      <c r="S5019" s="112"/>
      <c r="T5019" s="153">
        <v>5018</v>
      </c>
    </row>
    <row r="5020" spans="1:20" hidden="1">
      <c r="A5020" s="111" t="s">
        <v>5067</v>
      </c>
      <c r="B5020" s="153" t="str">
        <f>IFERROR(VLOOKUP(Proc[[#This Row],[App]],Table2[],3,0),"open")</f>
        <v>ok</v>
      </c>
      <c r="C5020" s="111" t="s">
        <v>369</v>
      </c>
      <c r="D5020" s="152" t="s">
        <v>5070</v>
      </c>
      <c r="E5020" s="152" t="s">
        <v>3558</v>
      </c>
      <c r="F5020" s="112" t="s">
        <v>3558</v>
      </c>
      <c r="G5020" s="111" t="s">
        <v>400</v>
      </c>
      <c r="H5020" s="112" t="str">
        <f>IF(Proc[[#This Row],[type]]="LFF (MDG-F)",MID(Proc[[#This Row],[Obj]],13,10),"")</f>
        <v/>
      </c>
      <c r="I5020" s="152"/>
      <c r="J5020" s="112" t="b">
        <f>Proc[[#This Row],[Requested]]=Proc[[#This Row],[CurrentParent]]</f>
        <v>1</v>
      </c>
      <c r="K5020" s="153" t="str">
        <f>IF(Proc[[#This Row],[Author]]="Marcela Urrego",VLOOKUP(LEFT(Proc[[#This Row],[Requested]],1),Table3[#All],2,0),VLOOKUP(Proc[[#This Row],[Author]],Table4[],2,0))</f>
        <v>HC</v>
      </c>
      <c r="L5020" s="112" t="s">
        <v>4537</v>
      </c>
      <c r="M5020" s="136">
        <v>45994</v>
      </c>
      <c r="N5020" s="137"/>
      <c r="O5020" s="137"/>
      <c r="P5020" s="137" t="str">
        <f ca="1">IF(Proc[[#This Row],[DaysAgeing]]&gt;5,"yep","on track")</f>
        <v>yep</v>
      </c>
      <c r="Q5020" s="2">
        <f ca="1">IF(Proc[[#This Row],[DateClosed]]="",ABS(NETWORKDAYS(Proc[[#This Row],[DateOpened]],TODAY()))-1,ABS(NETWORKDAYS(Proc[[#This Row],[DateOpened]],Proc[[#This Row],[DateClosed]]))-1)</f>
        <v>87</v>
      </c>
      <c r="R5020" s="137" t="s">
        <v>415</v>
      </c>
      <c r="S5020" s="112"/>
      <c r="T5020" s="153">
        <v>5019</v>
      </c>
    </row>
    <row r="5021" spans="1:20" hidden="1">
      <c r="A5021" s="111" t="s">
        <v>5067</v>
      </c>
      <c r="B5021" s="112" t="str">
        <f>IFERROR(VLOOKUP(Proc[[#This Row],[App]],Table2[],3,0),"open")</f>
        <v>ok</v>
      </c>
      <c r="C5021" s="111" t="s">
        <v>369</v>
      </c>
      <c r="D5021" s="152" t="s">
        <v>5071</v>
      </c>
      <c r="E5021" s="152" t="s">
        <v>3558</v>
      </c>
      <c r="F5021" s="112" t="s">
        <v>3558</v>
      </c>
      <c r="G5021" s="111" t="s">
        <v>400</v>
      </c>
      <c r="H5021" s="112" t="str">
        <f>IF(Proc[[#This Row],[type]]="LFF (MDG-F)",MID(Proc[[#This Row],[Obj]],13,10),"")</f>
        <v/>
      </c>
      <c r="I5021" s="152"/>
      <c r="J5021" s="112" t="b">
        <f>Proc[[#This Row],[Requested]]=Proc[[#This Row],[CurrentParent]]</f>
        <v>1</v>
      </c>
      <c r="K5021" s="112" t="str">
        <f>IF(Proc[[#This Row],[Author]]="Marcela Urrego",VLOOKUP(LEFT(Proc[[#This Row],[Requested]],1),Table3[#All],2,0),VLOOKUP(Proc[[#This Row],[Author]],Table4[],2,0))</f>
        <v>HC</v>
      </c>
      <c r="L5021" s="112" t="s">
        <v>4537</v>
      </c>
      <c r="M5021" s="136">
        <v>45994</v>
      </c>
      <c r="N5021" s="137"/>
      <c r="O5021" s="137"/>
      <c r="P5021" s="137" t="str">
        <f ca="1">IF(Proc[[#This Row],[DaysAgeing]]&gt;5,"yep","on track")</f>
        <v>yep</v>
      </c>
      <c r="Q5021" s="2">
        <f ca="1">IF(Proc[[#This Row],[DateClosed]]="",ABS(NETWORKDAYS(Proc[[#This Row],[DateOpened]],TODAY()))-1,ABS(NETWORKDAYS(Proc[[#This Row],[DateOpened]],Proc[[#This Row],[DateClosed]]))-1)</f>
        <v>87</v>
      </c>
      <c r="R5021" s="137" t="s">
        <v>415</v>
      </c>
      <c r="S5021" s="112"/>
      <c r="T5021" s="153">
        <v>5020</v>
      </c>
    </row>
    <row r="5022" spans="1:20" hidden="1">
      <c r="A5022" s="111" t="s">
        <v>5067</v>
      </c>
      <c r="B5022" s="112" t="str">
        <f>IFERROR(VLOOKUP(Proc[[#This Row],[App]],Table2[],3,0),"open")</f>
        <v>ok</v>
      </c>
      <c r="C5022" s="111" t="s">
        <v>369</v>
      </c>
      <c r="D5022" s="152" t="s">
        <v>5072</v>
      </c>
      <c r="E5022" s="152" t="s">
        <v>3558</v>
      </c>
      <c r="F5022" s="112" t="s">
        <v>3558</v>
      </c>
      <c r="G5022" s="111" t="s">
        <v>400</v>
      </c>
      <c r="H5022" s="112" t="str">
        <f>IF(Proc[[#This Row],[type]]="LFF (MDG-F)",MID(Proc[[#This Row],[Obj]],13,10),"")</f>
        <v/>
      </c>
      <c r="I5022" s="152"/>
      <c r="J5022" s="112" t="b">
        <f>Proc[[#This Row],[Requested]]=Proc[[#This Row],[CurrentParent]]</f>
        <v>1</v>
      </c>
      <c r="K5022" s="112" t="str">
        <f>IF(Proc[[#This Row],[Author]]="Marcela Urrego",VLOOKUP(LEFT(Proc[[#This Row],[Requested]],1),Table3[#All],2,0),VLOOKUP(Proc[[#This Row],[Author]],Table4[],2,0))</f>
        <v>HC</v>
      </c>
      <c r="L5022" s="112" t="s">
        <v>4537</v>
      </c>
      <c r="M5022" s="136">
        <v>45994</v>
      </c>
      <c r="N5022" s="137"/>
      <c r="O5022" s="137"/>
      <c r="P5022" s="137" t="str">
        <f ca="1">IF(Proc[[#This Row],[DaysAgeing]]&gt;5,"yep","on track")</f>
        <v>yep</v>
      </c>
      <c r="Q5022" s="2">
        <f ca="1">IF(Proc[[#This Row],[DateClosed]]="",ABS(NETWORKDAYS(Proc[[#This Row],[DateOpened]],TODAY()))-1,ABS(NETWORKDAYS(Proc[[#This Row],[DateOpened]],Proc[[#This Row],[DateClosed]]))-1)</f>
        <v>87</v>
      </c>
      <c r="R5022" s="137" t="s">
        <v>415</v>
      </c>
      <c r="S5022" s="112"/>
      <c r="T5022" s="153">
        <v>5021</v>
      </c>
    </row>
    <row r="5023" spans="1:20" hidden="1">
      <c r="A5023" t="s">
        <v>5073</v>
      </c>
      <c r="B5023" s="153" t="str">
        <f>IFERROR(VLOOKUP(Proc[[#This Row],[App]],Table2[],3,0),"open")</f>
        <v>ok</v>
      </c>
      <c r="C5023" s="6" t="s">
        <v>377</v>
      </c>
      <c r="D5023" s="152" t="s">
        <v>8989</v>
      </c>
      <c r="E5023" s="152" t="s">
        <v>10615</v>
      </c>
      <c r="F5023" s="153" t="s">
        <v>5114</v>
      </c>
      <c r="G5023" s="111" t="s">
        <v>400</v>
      </c>
      <c r="H5023" s="112" t="str">
        <f>IF(Proc[[#This Row],[type]]="LFF (MDG-F)",MID(Proc[[#This Row],[Obj]],13,10),"")</f>
        <v/>
      </c>
      <c r="I5023" s="152"/>
      <c r="J5023" s="112" t="b">
        <f>Proc[[#This Row],[Requested]]=Proc[[#This Row],[CurrentParent]]</f>
        <v>0</v>
      </c>
      <c r="K5023" s="153" t="str">
        <f>IF(Proc[[#This Row],[Author]]="Marcela Urrego",VLOOKUP(LEFT(Proc[[#This Row],[Requested]],1),Table3[#All],2,0),VLOOKUP(Proc[[#This Row],[Author]],Table4[],2,0))</f>
        <v>HC</v>
      </c>
      <c r="L5023" s="112" t="s">
        <v>4537</v>
      </c>
      <c r="M5023" s="136">
        <v>45994</v>
      </c>
      <c r="N5023" s="137"/>
      <c r="O5023" s="137"/>
      <c r="P5023" s="137" t="str">
        <f ca="1">IF(Proc[[#This Row],[DaysAgeing]]&gt;5,"yep","on track")</f>
        <v>yep</v>
      </c>
      <c r="Q5023" s="2">
        <f ca="1">IF(Proc[[#This Row],[DateClosed]]="",ABS(NETWORKDAYS(Proc[[#This Row],[DateOpened]],TODAY()))-1,ABS(NETWORKDAYS(Proc[[#This Row],[DateOpened]],Proc[[#This Row],[DateClosed]]))-1)</f>
        <v>87</v>
      </c>
      <c r="R5023" s="137" t="s">
        <v>415</v>
      </c>
      <c r="S5023" s="112"/>
      <c r="T5023" s="153">
        <v>5022</v>
      </c>
    </row>
    <row r="5024" spans="1:20" hidden="1">
      <c r="A5024" t="s">
        <v>5073</v>
      </c>
      <c r="B5024" s="112" t="str">
        <f>IFERROR(VLOOKUP(Proc[[#This Row],[App]],Table2[],3,0),"open")</f>
        <v>ok</v>
      </c>
      <c r="C5024" s="111" t="s">
        <v>369</v>
      </c>
      <c r="D5024" s="152" t="s">
        <v>5074</v>
      </c>
      <c r="E5024" s="152" t="s">
        <v>5084</v>
      </c>
      <c r="F5024" s="112" t="s">
        <v>5084</v>
      </c>
      <c r="G5024" s="111" t="s">
        <v>400</v>
      </c>
      <c r="H5024" s="112" t="str">
        <f>IF(Proc[[#This Row],[type]]="LFF (MDG-F)",MID(Proc[[#This Row],[Obj]],13,10),"")</f>
        <v/>
      </c>
      <c r="I5024" s="152"/>
      <c r="J5024" s="112" t="b">
        <f>Proc[[#This Row],[Requested]]=Proc[[#This Row],[CurrentParent]]</f>
        <v>1</v>
      </c>
      <c r="K5024" s="112" t="str">
        <f>IF(Proc[[#This Row],[Author]]="Marcela Urrego",VLOOKUP(LEFT(Proc[[#This Row],[Requested]],1),Table3[#All],2,0),VLOOKUP(Proc[[#This Row],[Author]],Table4[],2,0))</f>
        <v>HC</v>
      </c>
      <c r="L5024" s="112" t="s">
        <v>4537</v>
      </c>
      <c r="M5024" s="136">
        <v>45994</v>
      </c>
      <c r="N5024" s="137"/>
      <c r="O5024" s="137"/>
      <c r="P5024" s="137" t="str">
        <f ca="1">IF(Proc[[#This Row],[DaysAgeing]]&gt;5,"yep","on track")</f>
        <v>yep</v>
      </c>
      <c r="Q5024" s="2">
        <f ca="1">IF(Proc[[#This Row],[DateClosed]]="",ABS(NETWORKDAYS(Proc[[#This Row],[DateOpened]],TODAY()))-1,ABS(NETWORKDAYS(Proc[[#This Row],[DateOpened]],Proc[[#This Row],[DateClosed]]))-1)</f>
        <v>87</v>
      </c>
      <c r="R5024" s="137" t="s">
        <v>415</v>
      </c>
      <c r="S5024" s="112"/>
      <c r="T5024" s="153">
        <v>5023</v>
      </c>
    </row>
    <row r="5025" spans="1:20" hidden="1">
      <c r="A5025" s="111" t="s">
        <v>5073</v>
      </c>
      <c r="B5025" s="112" t="str">
        <f>IFERROR(VLOOKUP(Proc[[#This Row],[App]],Table2[],3,0),"open")</f>
        <v>ok</v>
      </c>
      <c r="C5025" s="111" t="s">
        <v>369</v>
      </c>
      <c r="D5025" s="152" t="s">
        <v>5075</v>
      </c>
      <c r="E5025" s="152" t="s">
        <v>5084</v>
      </c>
      <c r="F5025" s="112" t="s">
        <v>5084</v>
      </c>
      <c r="G5025" s="111" t="s">
        <v>400</v>
      </c>
      <c r="H5025" s="112" t="str">
        <f>IF(Proc[[#This Row],[type]]="LFF (MDG-F)",MID(Proc[[#This Row],[Obj]],13,10),"")</f>
        <v/>
      </c>
      <c r="I5025" s="152"/>
      <c r="J5025" s="112" t="b">
        <f>Proc[[#This Row],[Requested]]=Proc[[#This Row],[CurrentParent]]</f>
        <v>1</v>
      </c>
      <c r="K5025" s="112" t="str">
        <f>IF(Proc[[#This Row],[Author]]="Marcela Urrego",VLOOKUP(LEFT(Proc[[#This Row],[Requested]],1),Table3[#All],2,0),VLOOKUP(Proc[[#This Row],[Author]],Table4[],2,0))</f>
        <v>HC</v>
      </c>
      <c r="L5025" s="112" t="s">
        <v>4537</v>
      </c>
      <c r="M5025" s="136">
        <v>45994</v>
      </c>
      <c r="N5025" s="137"/>
      <c r="O5025" s="137"/>
      <c r="P5025" s="137" t="str">
        <f ca="1">IF(Proc[[#This Row],[DaysAgeing]]&gt;5,"yep","on track")</f>
        <v>yep</v>
      </c>
      <c r="Q5025" s="2">
        <f ca="1">IF(Proc[[#This Row],[DateClosed]]="",ABS(NETWORKDAYS(Proc[[#This Row],[DateOpened]],TODAY()))-1,ABS(NETWORKDAYS(Proc[[#This Row],[DateOpened]],Proc[[#This Row],[DateClosed]]))-1)</f>
        <v>87</v>
      </c>
      <c r="R5025" s="137" t="s">
        <v>415</v>
      </c>
      <c r="S5025" s="112"/>
      <c r="T5025" s="153">
        <v>5024</v>
      </c>
    </row>
    <row r="5026" spans="1:20" hidden="1">
      <c r="A5026" s="111" t="s">
        <v>5073</v>
      </c>
      <c r="B5026" s="112" t="str">
        <f>IFERROR(VLOOKUP(Proc[[#This Row],[App]],Table2[],3,0),"open")</f>
        <v>ok</v>
      </c>
      <c r="C5026" s="111" t="s">
        <v>369</v>
      </c>
      <c r="D5026" s="152" t="s">
        <v>5076</v>
      </c>
      <c r="E5026" s="152" t="s">
        <v>5084</v>
      </c>
      <c r="F5026" s="112" t="s">
        <v>5084</v>
      </c>
      <c r="G5026" s="111" t="s">
        <v>400</v>
      </c>
      <c r="H5026" s="112" t="str">
        <f>IF(Proc[[#This Row],[type]]="LFF (MDG-F)",MID(Proc[[#This Row],[Obj]],13,10),"")</f>
        <v/>
      </c>
      <c r="I5026" s="152"/>
      <c r="J5026" s="112" t="b">
        <f>Proc[[#This Row],[Requested]]=Proc[[#This Row],[CurrentParent]]</f>
        <v>1</v>
      </c>
      <c r="K5026" s="112" t="str">
        <f>IF(Proc[[#This Row],[Author]]="Marcela Urrego",VLOOKUP(LEFT(Proc[[#This Row],[Requested]],1),Table3[#All],2,0),VLOOKUP(Proc[[#This Row],[Author]],Table4[],2,0))</f>
        <v>HC</v>
      </c>
      <c r="L5026" s="112" t="s">
        <v>4537</v>
      </c>
      <c r="M5026" s="136">
        <v>45994</v>
      </c>
      <c r="N5026" s="137"/>
      <c r="O5026" s="137"/>
      <c r="P5026" s="137" t="str">
        <f ca="1">IF(Proc[[#This Row],[DaysAgeing]]&gt;5,"yep","on track")</f>
        <v>yep</v>
      </c>
      <c r="Q5026" s="2">
        <f ca="1">IF(Proc[[#This Row],[DateClosed]]="",ABS(NETWORKDAYS(Proc[[#This Row],[DateOpened]],TODAY()))-1,ABS(NETWORKDAYS(Proc[[#This Row],[DateOpened]],Proc[[#This Row],[DateClosed]]))-1)</f>
        <v>87</v>
      </c>
      <c r="R5026" s="137" t="s">
        <v>415</v>
      </c>
      <c r="S5026" s="112"/>
      <c r="T5026" s="153">
        <v>5025</v>
      </c>
    </row>
    <row r="5027" spans="1:20" hidden="1">
      <c r="A5027" s="111" t="s">
        <v>5073</v>
      </c>
      <c r="B5027" s="112" t="str">
        <f>IFERROR(VLOOKUP(Proc[[#This Row],[App]],Table2[],3,0),"open")</f>
        <v>ok</v>
      </c>
      <c r="C5027" s="111" t="s">
        <v>369</v>
      </c>
      <c r="D5027" s="152" t="s">
        <v>5077</v>
      </c>
      <c r="E5027" s="152" t="s">
        <v>5084</v>
      </c>
      <c r="F5027" s="112" t="s">
        <v>5084</v>
      </c>
      <c r="G5027" s="111" t="s">
        <v>400</v>
      </c>
      <c r="H5027" s="112" t="str">
        <f>IF(Proc[[#This Row],[type]]="LFF (MDG-F)",MID(Proc[[#This Row],[Obj]],13,10),"")</f>
        <v/>
      </c>
      <c r="I5027" s="152"/>
      <c r="J5027" s="112" t="b">
        <f>Proc[[#This Row],[Requested]]=Proc[[#This Row],[CurrentParent]]</f>
        <v>1</v>
      </c>
      <c r="K5027" s="112" t="str">
        <f>IF(Proc[[#This Row],[Author]]="Marcela Urrego",VLOOKUP(LEFT(Proc[[#This Row],[Requested]],1),Table3[#All],2,0),VLOOKUP(Proc[[#This Row],[Author]],Table4[],2,0))</f>
        <v>HC</v>
      </c>
      <c r="L5027" s="112" t="s">
        <v>4537</v>
      </c>
      <c r="M5027" s="136">
        <v>45994</v>
      </c>
      <c r="N5027" s="137"/>
      <c r="O5027" s="137"/>
      <c r="P5027" s="137" t="str">
        <f ca="1">IF(Proc[[#This Row],[DaysAgeing]]&gt;5,"yep","on track")</f>
        <v>yep</v>
      </c>
      <c r="Q5027" s="2">
        <f ca="1">IF(Proc[[#This Row],[DateClosed]]="",ABS(NETWORKDAYS(Proc[[#This Row],[DateOpened]],TODAY()))-1,ABS(NETWORKDAYS(Proc[[#This Row],[DateOpened]],Proc[[#This Row],[DateClosed]]))-1)</f>
        <v>87</v>
      </c>
      <c r="R5027" s="137" t="s">
        <v>415</v>
      </c>
      <c r="S5027" s="112"/>
      <c r="T5027" s="153">
        <v>5026</v>
      </c>
    </row>
    <row r="5028" spans="1:20" hidden="1">
      <c r="A5028" s="111" t="s">
        <v>5073</v>
      </c>
      <c r="B5028" s="112" t="str">
        <f>IFERROR(VLOOKUP(Proc[[#This Row],[App]],Table2[],3,0),"open")</f>
        <v>ok</v>
      </c>
      <c r="C5028" s="111" t="s">
        <v>369</v>
      </c>
      <c r="D5028" s="152" t="s">
        <v>5078</v>
      </c>
      <c r="E5028" s="152" t="s">
        <v>5084</v>
      </c>
      <c r="F5028" s="112" t="s">
        <v>5084</v>
      </c>
      <c r="G5028" s="111" t="s">
        <v>400</v>
      </c>
      <c r="H5028" s="112" t="str">
        <f>IF(Proc[[#This Row],[type]]="LFF (MDG-F)",MID(Proc[[#This Row],[Obj]],13,10),"")</f>
        <v/>
      </c>
      <c r="I5028" s="152"/>
      <c r="J5028" s="112" t="b">
        <f>Proc[[#This Row],[Requested]]=Proc[[#This Row],[CurrentParent]]</f>
        <v>1</v>
      </c>
      <c r="K5028" s="112" t="str">
        <f>IF(Proc[[#This Row],[Author]]="Marcela Urrego",VLOOKUP(LEFT(Proc[[#This Row],[Requested]],1),Table3[#All],2,0),VLOOKUP(Proc[[#This Row],[Author]],Table4[],2,0))</f>
        <v>HC</v>
      </c>
      <c r="L5028" s="112" t="s">
        <v>4537</v>
      </c>
      <c r="M5028" s="136">
        <v>45994</v>
      </c>
      <c r="N5028" s="137"/>
      <c r="O5028" s="137"/>
      <c r="P5028" s="137" t="str">
        <f ca="1">IF(Proc[[#This Row],[DaysAgeing]]&gt;5,"yep","on track")</f>
        <v>yep</v>
      </c>
      <c r="Q5028" s="2">
        <f ca="1">IF(Proc[[#This Row],[DateClosed]]="",ABS(NETWORKDAYS(Proc[[#This Row],[DateOpened]],TODAY()))-1,ABS(NETWORKDAYS(Proc[[#This Row],[DateOpened]],Proc[[#This Row],[DateClosed]]))-1)</f>
        <v>87</v>
      </c>
      <c r="R5028" s="137" t="s">
        <v>415</v>
      </c>
      <c r="S5028" s="112"/>
      <c r="T5028" s="153">
        <v>5027</v>
      </c>
    </row>
    <row r="5029" spans="1:20" hidden="1">
      <c r="A5029" s="111" t="s">
        <v>5073</v>
      </c>
      <c r="B5029" s="112" t="str">
        <f>IFERROR(VLOOKUP(Proc[[#This Row],[App]],Table2[],3,0),"open")</f>
        <v>ok</v>
      </c>
      <c r="C5029" s="111" t="s">
        <v>369</v>
      </c>
      <c r="D5029" s="152" t="s">
        <v>5079</v>
      </c>
      <c r="E5029" s="152" t="s">
        <v>5085</v>
      </c>
      <c r="F5029" s="112" t="s">
        <v>5085</v>
      </c>
      <c r="G5029" s="111" t="s">
        <v>400</v>
      </c>
      <c r="H5029" s="112" t="str">
        <f>IF(Proc[[#This Row],[type]]="LFF (MDG-F)",MID(Proc[[#This Row],[Obj]],13,10),"")</f>
        <v/>
      </c>
      <c r="I5029" s="152"/>
      <c r="J5029" s="112" t="b">
        <f>Proc[[#This Row],[Requested]]=Proc[[#This Row],[CurrentParent]]</f>
        <v>1</v>
      </c>
      <c r="K5029" s="112" t="str">
        <f>IF(Proc[[#This Row],[Author]]="Marcela Urrego",VLOOKUP(LEFT(Proc[[#This Row],[Requested]],1),Table3[#All],2,0),VLOOKUP(Proc[[#This Row],[Author]],Table4[],2,0))</f>
        <v>HC</v>
      </c>
      <c r="L5029" s="112" t="s">
        <v>4537</v>
      </c>
      <c r="M5029" s="136">
        <v>45994</v>
      </c>
      <c r="N5029" s="137"/>
      <c r="O5029" s="137"/>
      <c r="P5029" s="137" t="str">
        <f ca="1">IF(Proc[[#This Row],[DaysAgeing]]&gt;5,"yep","on track")</f>
        <v>yep</v>
      </c>
      <c r="Q5029" s="2">
        <f ca="1">IF(Proc[[#This Row],[DateClosed]]="",ABS(NETWORKDAYS(Proc[[#This Row],[DateOpened]],TODAY()))-1,ABS(NETWORKDAYS(Proc[[#This Row],[DateOpened]],Proc[[#This Row],[DateClosed]]))-1)</f>
        <v>87</v>
      </c>
      <c r="R5029" s="137" t="s">
        <v>415</v>
      </c>
      <c r="S5029" s="112"/>
      <c r="T5029" s="153">
        <v>5028</v>
      </c>
    </row>
    <row r="5030" spans="1:20" hidden="1">
      <c r="A5030" s="111" t="s">
        <v>5073</v>
      </c>
      <c r="B5030" s="153" t="str">
        <f>IFERROR(VLOOKUP(Proc[[#This Row],[App]],Table2[],3,0),"open")</f>
        <v>ok</v>
      </c>
      <c r="C5030" s="111" t="s">
        <v>369</v>
      </c>
      <c r="D5030" s="152" t="s">
        <v>5080</v>
      </c>
      <c r="E5030" s="152" t="s">
        <v>5086</v>
      </c>
      <c r="F5030" s="112" t="s">
        <v>5086</v>
      </c>
      <c r="G5030" s="111" t="s">
        <v>400</v>
      </c>
      <c r="H5030" s="112" t="str">
        <f>IF(Proc[[#This Row],[type]]="LFF (MDG-F)",MID(Proc[[#This Row],[Obj]],13,10),"")</f>
        <v/>
      </c>
      <c r="I5030" s="152"/>
      <c r="J5030" s="112" t="b">
        <f>Proc[[#This Row],[Requested]]=Proc[[#This Row],[CurrentParent]]</f>
        <v>1</v>
      </c>
      <c r="K5030" s="153" t="str">
        <f>IF(Proc[[#This Row],[Author]]="Marcela Urrego",VLOOKUP(LEFT(Proc[[#This Row],[Requested]],1),Table3[#All],2,0),VLOOKUP(Proc[[#This Row],[Author]],Table4[],2,0))</f>
        <v>HC</v>
      </c>
      <c r="L5030" s="112" t="s">
        <v>4537</v>
      </c>
      <c r="M5030" s="136">
        <v>45994</v>
      </c>
      <c r="N5030" s="137"/>
      <c r="O5030" s="137"/>
      <c r="P5030" s="137" t="str">
        <f ca="1">IF(Proc[[#This Row],[DaysAgeing]]&gt;5,"yep","on track")</f>
        <v>yep</v>
      </c>
      <c r="Q5030" s="2">
        <f ca="1">IF(Proc[[#This Row],[DateClosed]]="",ABS(NETWORKDAYS(Proc[[#This Row],[DateOpened]],TODAY()))-1,ABS(NETWORKDAYS(Proc[[#This Row],[DateOpened]],Proc[[#This Row],[DateClosed]]))-1)</f>
        <v>87</v>
      </c>
      <c r="R5030" s="137" t="s">
        <v>415</v>
      </c>
      <c r="S5030" s="112"/>
      <c r="T5030" s="153">
        <v>5029</v>
      </c>
    </row>
    <row r="5031" spans="1:20" hidden="1">
      <c r="A5031" s="111" t="s">
        <v>5073</v>
      </c>
      <c r="B5031" s="153" t="str">
        <f>IFERROR(VLOOKUP(Proc[[#This Row],[App]],Table2[],3,0),"open")</f>
        <v>ok</v>
      </c>
      <c r="C5031" s="111" t="s">
        <v>369</v>
      </c>
      <c r="D5031" s="152" t="s">
        <v>5081</v>
      </c>
      <c r="E5031" s="152" t="s">
        <v>5086</v>
      </c>
      <c r="F5031" s="112" t="s">
        <v>5086</v>
      </c>
      <c r="G5031" s="111" t="s">
        <v>400</v>
      </c>
      <c r="H5031" s="112" t="str">
        <f>IF(Proc[[#This Row],[type]]="LFF (MDG-F)",MID(Proc[[#This Row],[Obj]],13,10),"")</f>
        <v/>
      </c>
      <c r="I5031" s="152"/>
      <c r="J5031" s="112" t="b">
        <f>Proc[[#This Row],[Requested]]=Proc[[#This Row],[CurrentParent]]</f>
        <v>1</v>
      </c>
      <c r="K5031" s="153" t="str">
        <f>IF(Proc[[#This Row],[Author]]="Marcela Urrego",VLOOKUP(LEFT(Proc[[#This Row],[Requested]],1),Table3[#All],2,0),VLOOKUP(Proc[[#This Row],[Author]],Table4[],2,0))</f>
        <v>HC</v>
      </c>
      <c r="L5031" s="112" t="s">
        <v>4537</v>
      </c>
      <c r="M5031" s="136">
        <v>45994</v>
      </c>
      <c r="N5031" s="137"/>
      <c r="O5031" s="137"/>
      <c r="P5031" s="137" t="str">
        <f ca="1">IF(Proc[[#This Row],[DaysAgeing]]&gt;5,"yep","on track")</f>
        <v>yep</v>
      </c>
      <c r="Q5031" s="2">
        <f ca="1">IF(Proc[[#This Row],[DateClosed]]="",ABS(NETWORKDAYS(Proc[[#This Row],[DateOpened]],TODAY()))-1,ABS(NETWORKDAYS(Proc[[#This Row],[DateOpened]],Proc[[#This Row],[DateClosed]]))-1)</f>
        <v>87</v>
      </c>
      <c r="R5031" s="137" t="s">
        <v>415</v>
      </c>
      <c r="S5031" s="112"/>
      <c r="T5031" s="153">
        <v>5030</v>
      </c>
    </row>
    <row r="5032" spans="1:20" hidden="1">
      <c r="A5032" s="111" t="s">
        <v>5073</v>
      </c>
      <c r="B5032" s="112" t="str">
        <f>IFERROR(VLOOKUP(Proc[[#This Row],[App]],Table2[],3,0),"open")</f>
        <v>ok</v>
      </c>
      <c r="C5032" s="111" t="s">
        <v>369</v>
      </c>
      <c r="D5032" s="152" t="s">
        <v>5082</v>
      </c>
      <c r="E5032" s="152" t="s">
        <v>3558</v>
      </c>
      <c r="F5032" s="112" t="s">
        <v>3558</v>
      </c>
      <c r="G5032" s="111" t="s">
        <v>400</v>
      </c>
      <c r="H5032" s="112" t="str">
        <f>IF(Proc[[#This Row],[type]]="LFF (MDG-F)",MID(Proc[[#This Row],[Obj]],13,10),"")</f>
        <v/>
      </c>
      <c r="I5032" s="152"/>
      <c r="J5032" s="112" t="b">
        <f>Proc[[#This Row],[Requested]]=Proc[[#This Row],[CurrentParent]]</f>
        <v>1</v>
      </c>
      <c r="K5032" s="112" t="str">
        <f>IF(Proc[[#This Row],[Author]]="Marcela Urrego",VLOOKUP(LEFT(Proc[[#This Row],[Requested]],1),Table3[#All],2,0),VLOOKUP(Proc[[#This Row],[Author]],Table4[],2,0))</f>
        <v>HC</v>
      </c>
      <c r="L5032" s="112" t="s">
        <v>4537</v>
      </c>
      <c r="M5032" s="136">
        <v>45994</v>
      </c>
      <c r="N5032" s="137"/>
      <c r="O5032" s="137"/>
      <c r="P5032" s="137" t="str">
        <f ca="1">IF(Proc[[#This Row],[DaysAgeing]]&gt;5,"yep","on track")</f>
        <v>yep</v>
      </c>
      <c r="Q5032" s="2">
        <f ca="1">IF(Proc[[#This Row],[DateClosed]]="",ABS(NETWORKDAYS(Proc[[#This Row],[DateOpened]],TODAY()))-1,ABS(NETWORKDAYS(Proc[[#This Row],[DateOpened]],Proc[[#This Row],[DateClosed]]))-1)</f>
        <v>87</v>
      </c>
      <c r="R5032" s="137" t="s">
        <v>415</v>
      </c>
      <c r="S5032" s="112"/>
      <c r="T5032" s="153">
        <v>5031</v>
      </c>
    </row>
    <row r="5033" spans="1:20" hidden="1">
      <c r="A5033" s="111" t="s">
        <v>5073</v>
      </c>
      <c r="B5033" s="112" t="str">
        <f>IFERROR(VLOOKUP(Proc[[#This Row],[App]],Table2[],3,0),"open")</f>
        <v>ok</v>
      </c>
      <c r="C5033" s="111" t="s">
        <v>369</v>
      </c>
      <c r="D5033" s="152" t="s">
        <v>5066</v>
      </c>
      <c r="E5033" s="152" t="s">
        <v>3540</v>
      </c>
      <c r="F5033" s="112" t="s">
        <v>3540</v>
      </c>
      <c r="G5033" s="111" t="s">
        <v>400</v>
      </c>
      <c r="H5033" s="112" t="str">
        <f>IF(Proc[[#This Row],[type]]="LFF (MDG-F)",MID(Proc[[#This Row],[Obj]],13,10),"")</f>
        <v/>
      </c>
      <c r="I5033" s="152"/>
      <c r="J5033" s="112" t="b">
        <f>Proc[[#This Row],[Requested]]=Proc[[#This Row],[CurrentParent]]</f>
        <v>1</v>
      </c>
      <c r="K5033" s="112" t="str">
        <f>IF(Proc[[#This Row],[Author]]="Marcela Urrego",VLOOKUP(LEFT(Proc[[#This Row],[Requested]],1),Table3[#All],2,0),VLOOKUP(Proc[[#This Row],[Author]],Table4[],2,0))</f>
        <v>HC</v>
      </c>
      <c r="L5033" s="112" t="s">
        <v>4537</v>
      </c>
      <c r="M5033" s="136">
        <v>45994</v>
      </c>
      <c r="N5033" s="137"/>
      <c r="O5033" s="137"/>
      <c r="P5033" s="137" t="str">
        <f ca="1">IF(Proc[[#This Row],[DaysAgeing]]&gt;5,"yep","on track")</f>
        <v>yep</v>
      </c>
      <c r="Q5033" s="2">
        <f ca="1">IF(Proc[[#This Row],[DateClosed]]="",ABS(NETWORKDAYS(Proc[[#This Row],[DateOpened]],TODAY()))-1,ABS(NETWORKDAYS(Proc[[#This Row],[DateOpened]],Proc[[#This Row],[DateClosed]]))-1)</f>
        <v>87</v>
      </c>
      <c r="R5033" s="137" t="s">
        <v>415</v>
      </c>
      <c r="S5033" s="112"/>
      <c r="T5033" s="153">
        <v>5032</v>
      </c>
    </row>
    <row r="5034" spans="1:20" hidden="1">
      <c r="A5034" s="111" t="s">
        <v>5073</v>
      </c>
      <c r="B5034" s="112" t="str">
        <f>IFERROR(VLOOKUP(Proc[[#This Row],[App]],Table2[],3,0),"open")</f>
        <v>ok</v>
      </c>
      <c r="C5034" s="111" t="s">
        <v>369</v>
      </c>
      <c r="D5034" s="152" t="s">
        <v>5083</v>
      </c>
      <c r="E5034" s="152" t="s">
        <v>1874</v>
      </c>
      <c r="F5034" s="112" t="s">
        <v>1874</v>
      </c>
      <c r="G5034" s="111" t="s">
        <v>400</v>
      </c>
      <c r="H5034" s="112" t="str">
        <f>IF(Proc[[#This Row],[type]]="LFF (MDG-F)",MID(Proc[[#This Row],[Obj]],13,10),"")</f>
        <v/>
      </c>
      <c r="I5034" s="152"/>
      <c r="J5034" s="112" t="b">
        <f>Proc[[#This Row],[Requested]]=Proc[[#This Row],[CurrentParent]]</f>
        <v>1</v>
      </c>
      <c r="K5034" s="112" t="str">
        <f>IF(Proc[[#This Row],[Author]]="Marcela Urrego",VLOOKUP(LEFT(Proc[[#This Row],[Requested]],1),Table3[#All],2,0),VLOOKUP(Proc[[#This Row],[Author]],Table4[],2,0))</f>
        <v>HC</v>
      </c>
      <c r="L5034" s="112" t="s">
        <v>4537</v>
      </c>
      <c r="M5034" s="136">
        <v>45994</v>
      </c>
      <c r="N5034" s="137"/>
      <c r="O5034" s="137"/>
      <c r="P5034" s="137" t="str">
        <f ca="1">IF(Proc[[#This Row],[DaysAgeing]]&gt;5,"yep","on track")</f>
        <v>yep</v>
      </c>
      <c r="Q5034" s="2">
        <f ca="1">IF(Proc[[#This Row],[DateClosed]]="",ABS(NETWORKDAYS(Proc[[#This Row],[DateOpened]],TODAY()))-1,ABS(NETWORKDAYS(Proc[[#This Row],[DateOpened]],Proc[[#This Row],[DateClosed]]))-1)</f>
        <v>87</v>
      </c>
      <c r="R5034" s="137" t="s">
        <v>415</v>
      </c>
      <c r="S5034" s="112"/>
      <c r="T5034" s="153">
        <v>5033</v>
      </c>
    </row>
    <row r="5035" spans="1:20" hidden="1">
      <c r="A5035" t="s">
        <v>5087</v>
      </c>
      <c r="B5035" s="153" t="str">
        <f>IFERROR(VLOOKUP(Proc[[#This Row],[App]],Table2[],3,0),"open")</f>
        <v>ok</v>
      </c>
      <c r="C5035" s="111" t="s">
        <v>369</v>
      </c>
      <c r="D5035" s="152" t="s">
        <v>5088</v>
      </c>
      <c r="E5035" s="152" t="s">
        <v>3558</v>
      </c>
      <c r="F5035" s="153" t="s">
        <v>3558</v>
      </c>
      <c r="G5035" s="111" t="s">
        <v>400</v>
      </c>
      <c r="H5035" s="112" t="str">
        <f>IF(Proc[[#This Row],[type]]="LFF (MDG-F)",MID(Proc[[#This Row],[Obj]],13,10),"")</f>
        <v/>
      </c>
      <c r="I5035" s="152"/>
      <c r="J5035" s="112" t="b">
        <f>Proc[[#This Row],[Requested]]=Proc[[#This Row],[CurrentParent]]</f>
        <v>1</v>
      </c>
      <c r="K5035" s="153" t="str">
        <f>IF(Proc[[#This Row],[Author]]="Marcela Urrego",VLOOKUP(LEFT(Proc[[#This Row],[Requested]],1),Table3[#All],2,0),VLOOKUP(Proc[[#This Row],[Author]],Table4[],2,0))</f>
        <v>HC</v>
      </c>
      <c r="L5035" s="153" t="s">
        <v>4537</v>
      </c>
      <c r="M5035" s="136">
        <v>45994</v>
      </c>
      <c r="N5035" s="137"/>
      <c r="O5035" s="137"/>
      <c r="P5035" s="137" t="str">
        <f ca="1">IF(Proc[[#This Row],[DaysAgeing]]&gt;5,"yep","on track")</f>
        <v>yep</v>
      </c>
      <c r="Q5035" s="2">
        <f ca="1">IF(Proc[[#This Row],[DateClosed]]="",ABS(NETWORKDAYS(Proc[[#This Row],[DateOpened]],TODAY()))-1,ABS(NETWORKDAYS(Proc[[#This Row],[DateOpened]],Proc[[#This Row],[DateClosed]]))-1)</f>
        <v>87</v>
      </c>
      <c r="R5035" s="137" t="s">
        <v>415</v>
      </c>
      <c r="S5035" s="112"/>
      <c r="T5035" s="153">
        <v>5034</v>
      </c>
    </row>
    <row r="5036" spans="1:20" hidden="1">
      <c r="A5036" t="s">
        <v>5087</v>
      </c>
      <c r="B5036" s="153" t="str">
        <f>IFERROR(VLOOKUP(Proc[[#This Row],[App]],Table2[],3,0),"open")</f>
        <v>ok</v>
      </c>
      <c r="C5036" s="111" t="s">
        <v>369</v>
      </c>
      <c r="D5036" s="152" t="s">
        <v>5089</v>
      </c>
      <c r="E5036" s="152" t="s">
        <v>3558</v>
      </c>
      <c r="F5036" s="153" t="s">
        <v>3558</v>
      </c>
      <c r="G5036" s="111" t="s">
        <v>400</v>
      </c>
      <c r="H5036" s="112" t="str">
        <f>IF(Proc[[#This Row],[type]]="LFF (MDG-F)",MID(Proc[[#This Row],[Obj]],13,10),"")</f>
        <v/>
      </c>
      <c r="I5036" s="152"/>
      <c r="J5036" s="112" t="b">
        <f>Proc[[#This Row],[Requested]]=Proc[[#This Row],[CurrentParent]]</f>
        <v>1</v>
      </c>
      <c r="K5036" s="153" t="str">
        <f>IF(Proc[[#This Row],[Author]]="Marcela Urrego",VLOOKUP(LEFT(Proc[[#This Row],[Requested]],1),Table3[#All],2,0),VLOOKUP(Proc[[#This Row],[Author]],Table4[],2,0))</f>
        <v>HC</v>
      </c>
      <c r="L5036" s="112" t="s">
        <v>4537</v>
      </c>
      <c r="M5036" s="136">
        <v>45994</v>
      </c>
      <c r="N5036" s="137"/>
      <c r="O5036" s="137"/>
      <c r="P5036" s="137" t="str">
        <f ca="1">IF(Proc[[#This Row],[DaysAgeing]]&gt;5,"yep","on track")</f>
        <v>yep</v>
      </c>
      <c r="Q5036" s="2">
        <f ca="1">IF(Proc[[#This Row],[DateClosed]]="",ABS(NETWORKDAYS(Proc[[#This Row],[DateOpened]],TODAY()))-1,ABS(NETWORKDAYS(Proc[[#This Row],[DateOpened]],Proc[[#This Row],[DateClosed]]))-1)</f>
        <v>87</v>
      </c>
      <c r="R5036" s="137" t="s">
        <v>415</v>
      </c>
      <c r="S5036" s="112"/>
      <c r="T5036" s="153">
        <v>5035</v>
      </c>
    </row>
    <row r="5037" spans="1:20" hidden="1">
      <c r="A5037" s="111" t="s">
        <v>5087</v>
      </c>
      <c r="B5037" s="153" t="str">
        <f>IFERROR(VLOOKUP(Proc[[#This Row],[App]],Table2[],3,0),"open")</f>
        <v>ok</v>
      </c>
      <c r="C5037" s="111" t="s">
        <v>369</v>
      </c>
      <c r="D5037" s="152" t="s">
        <v>5090</v>
      </c>
      <c r="E5037" s="152" t="s">
        <v>3558</v>
      </c>
      <c r="F5037" s="153" t="s">
        <v>3558</v>
      </c>
      <c r="G5037" s="111" t="s">
        <v>400</v>
      </c>
      <c r="H5037" s="112" t="str">
        <f>IF(Proc[[#This Row],[type]]="LFF (MDG-F)",MID(Proc[[#This Row],[Obj]],13,10),"")</f>
        <v/>
      </c>
      <c r="I5037" s="152"/>
      <c r="J5037" s="112" t="b">
        <f>Proc[[#This Row],[Requested]]=Proc[[#This Row],[CurrentParent]]</f>
        <v>1</v>
      </c>
      <c r="K5037" s="153" t="str">
        <f>IF(Proc[[#This Row],[Author]]="Marcela Urrego",VLOOKUP(LEFT(Proc[[#This Row],[Requested]],1),Table3[#All],2,0),VLOOKUP(Proc[[#This Row],[Author]],Table4[],2,0))</f>
        <v>HC</v>
      </c>
      <c r="L5037" s="112" t="s">
        <v>4537</v>
      </c>
      <c r="M5037" s="136">
        <v>45994</v>
      </c>
      <c r="N5037" s="137"/>
      <c r="O5037" s="137"/>
      <c r="P5037" s="137" t="str">
        <f ca="1">IF(Proc[[#This Row],[DaysAgeing]]&gt;5,"yep","on track")</f>
        <v>yep</v>
      </c>
      <c r="Q5037" s="2">
        <f ca="1">IF(Proc[[#This Row],[DateClosed]]="",ABS(NETWORKDAYS(Proc[[#This Row],[DateOpened]],TODAY()))-1,ABS(NETWORKDAYS(Proc[[#This Row],[DateOpened]],Proc[[#This Row],[DateClosed]]))-1)</f>
        <v>87</v>
      </c>
      <c r="R5037" s="137" t="s">
        <v>415</v>
      </c>
      <c r="S5037" s="112"/>
      <c r="T5037" s="153">
        <v>5036</v>
      </c>
    </row>
    <row r="5038" spans="1:20" hidden="1">
      <c r="A5038" s="111" t="s">
        <v>5087</v>
      </c>
      <c r="B5038" s="153" t="str">
        <f>IFERROR(VLOOKUP(Proc[[#This Row],[App]],Table2[],3,0),"open")</f>
        <v>ok</v>
      </c>
      <c r="C5038" s="111" t="s">
        <v>369</v>
      </c>
      <c r="D5038" s="152" t="s">
        <v>5091</v>
      </c>
      <c r="E5038" s="152" t="s">
        <v>3558</v>
      </c>
      <c r="F5038" s="153" t="s">
        <v>3558</v>
      </c>
      <c r="G5038" s="111" t="s">
        <v>400</v>
      </c>
      <c r="H5038" s="112" t="str">
        <f>IF(Proc[[#This Row],[type]]="LFF (MDG-F)",MID(Proc[[#This Row],[Obj]],13,10),"")</f>
        <v/>
      </c>
      <c r="I5038" s="152"/>
      <c r="J5038" s="112" t="b">
        <f>Proc[[#This Row],[Requested]]=Proc[[#This Row],[CurrentParent]]</f>
        <v>1</v>
      </c>
      <c r="K5038" s="153" t="str">
        <f>IF(Proc[[#This Row],[Author]]="Marcela Urrego",VLOOKUP(LEFT(Proc[[#This Row],[Requested]],1),Table3[#All],2,0),VLOOKUP(Proc[[#This Row],[Author]],Table4[],2,0))</f>
        <v>HC</v>
      </c>
      <c r="L5038" s="112" t="s">
        <v>4537</v>
      </c>
      <c r="M5038" s="136">
        <v>45994</v>
      </c>
      <c r="N5038" s="137"/>
      <c r="O5038" s="137"/>
      <c r="P5038" s="137" t="str">
        <f ca="1">IF(Proc[[#This Row],[DaysAgeing]]&gt;5,"yep","on track")</f>
        <v>yep</v>
      </c>
      <c r="Q5038" s="2">
        <f ca="1">IF(Proc[[#This Row],[DateClosed]]="",ABS(NETWORKDAYS(Proc[[#This Row],[DateOpened]],TODAY()))-1,ABS(NETWORKDAYS(Proc[[#This Row],[DateOpened]],Proc[[#This Row],[DateClosed]]))-1)</f>
        <v>87</v>
      </c>
      <c r="R5038" s="137" t="s">
        <v>415</v>
      </c>
      <c r="S5038" s="112"/>
      <c r="T5038" s="153">
        <v>5037</v>
      </c>
    </row>
    <row r="5039" spans="1:20" hidden="1">
      <c r="A5039" s="111" t="s">
        <v>5087</v>
      </c>
      <c r="B5039" s="112" t="str">
        <f>IFERROR(VLOOKUP(Proc[[#This Row],[App]],Table2[],3,0),"open")</f>
        <v>ok</v>
      </c>
      <c r="C5039" s="111" t="s">
        <v>369</v>
      </c>
      <c r="D5039" s="152" t="s">
        <v>5092</v>
      </c>
      <c r="E5039" s="152" t="s">
        <v>3558</v>
      </c>
      <c r="F5039" s="112" t="s">
        <v>3558</v>
      </c>
      <c r="G5039" s="111" t="s">
        <v>400</v>
      </c>
      <c r="H5039" s="112" t="str">
        <f>IF(Proc[[#This Row],[type]]="LFF (MDG-F)",MID(Proc[[#This Row],[Obj]],13,10),"")</f>
        <v/>
      </c>
      <c r="I5039" s="152"/>
      <c r="J5039" s="112" t="b">
        <f>Proc[[#This Row],[Requested]]=Proc[[#This Row],[CurrentParent]]</f>
        <v>1</v>
      </c>
      <c r="K5039" s="112" t="str">
        <f>IF(Proc[[#This Row],[Author]]="Marcela Urrego",VLOOKUP(LEFT(Proc[[#This Row],[Requested]],1),Table3[#All],2,0),VLOOKUP(Proc[[#This Row],[Author]],Table4[],2,0))</f>
        <v>HC</v>
      </c>
      <c r="L5039" s="112" t="s">
        <v>4537</v>
      </c>
      <c r="M5039" s="136">
        <v>45994</v>
      </c>
      <c r="N5039" s="137"/>
      <c r="O5039" s="137"/>
      <c r="P5039" s="137" t="str">
        <f ca="1">IF(Proc[[#This Row],[DaysAgeing]]&gt;5,"yep","on track")</f>
        <v>yep</v>
      </c>
      <c r="Q5039" s="2">
        <f ca="1">IF(Proc[[#This Row],[DateClosed]]="",ABS(NETWORKDAYS(Proc[[#This Row],[DateOpened]],TODAY()))-1,ABS(NETWORKDAYS(Proc[[#This Row],[DateOpened]],Proc[[#This Row],[DateClosed]]))-1)</f>
        <v>87</v>
      </c>
      <c r="R5039" s="137" t="s">
        <v>415</v>
      </c>
      <c r="S5039" s="112"/>
      <c r="T5039" s="153">
        <v>5038</v>
      </c>
    </row>
    <row r="5040" spans="1:20" hidden="1">
      <c r="A5040" t="s">
        <v>5093</v>
      </c>
      <c r="B5040" s="112" t="str">
        <f>IFERROR(VLOOKUP(Proc[[#This Row],[App]],Table2[],3,0),"open")</f>
        <v>ok</v>
      </c>
      <c r="C5040" s="111" t="s">
        <v>369</v>
      </c>
      <c r="D5040" s="152" t="s">
        <v>9799</v>
      </c>
      <c r="E5040" s="152" t="s">
        <v>5094</v>
      </c>
      <c r="F5040" s="112" t="s">
        <v>5094</v>
      </c>
      <c r="G5040" s="111" t="s">
        <v>400</v>
      </c>
      <c r="H5040" s="112" t="str">
        <f>IF(Proc[[#This Row],[type]]="LFF (MDG-F)",MID(Proc[[#This Row],[Obj]],13,10),"")</f>
        <v/>
      </c>
      <c r="I5040" s="152"/>
      <c r="J5040" s="112" t="b">
        <f>Proc[[#This Row],[Requested]]=Proc[[#This Row],[CurrentParent]]</f>
        <v>1</v>
      </c>
      <c r="K5040" s="112" t="str">
        <f>IF(Proc[[#This Row],[Author]]="Marcela Urrego",VLOOKUP(LEFT(Proc[[#This Row],[Requested]],1),Table3[#All],2,0),VLOOKUP(Proc[[#This Row],[Author]],Table4[],2,0))</f>
        <v>HC</v>
      </c>
      <c r="L5040" s="112" t="s">
        <v>4537</v>
      </c>
      <c r="M5040" s="136">
        <v>45995</v>
      </c>
      <c r="N5040" s="137"/>
      <c r="O5040" s="137"/>
      <c r="P5040" s="137" t="str">
        <f ca="1">IF(Proc[[#This Row],[DaysAgeing]]&gt;5,"yep","on track")</f>
        <v>yep</v>
      </c>
      <c r="Q5040" s="2">
        <f ca="1">IF(Proc[[#This Row],[DateClosed]]="",ABS(NETWORKDAYS(Proc[[#This Row],[DateOpened]],TODAY()))-1,ABS(NETWORKDAYS(Proc[[#This Row],[DateOpened]],Proc[[#This Row],[DateClosed]]))-1)</f>
        <v>86</v>
      </c>
      <c r="R5040" s="137" t="s">
        <v>758</v>
      </c>
      <c r="S5040" s="112"/>
      <c r="T5040" s="153">
        <v>5039</v>
      </c>
    </row>
    <row r="5041" spans="1:20" hidden="1">
      <c r="A5041" t="s">
        <v>5096</v>
      </c>
      <c r="B5041" s="153" t="str">
        <f>IFERROR(VLOOKUP(Proc[[#This Row],[App]],Table2[],3,0),"open")</f>
        <v>ok</v>
      </c>
      <c r="C5041" t="s">
        <v>369</v>
      </c>
      <c r="D5041" s="152" t="s">
        <v>5097</v>
      </c>
      <c r="E5041" s="152" t="s">
        <v>425</v>
      </c>
      <c r="F5041" s="153" t="s">
        <v>425</v>
      </c>
      <c r="G5041" s="111" t="s">
        <v>400</v>
      </c>
      <c r="H5041" s="112" t="str">
        <f>IF(Proc[[#This Row],[type]]="LFF (MDG-F)",MID(Proc[[#This Row],[Obj]],13,10),"")</f>
        <v/>
      </c>
      <c r="I5041" s="152"/>
      <c r="J5041" s="112" t="b">
        <f>Proc[[#This Row],[Requested]]=Proc[[#This Row],[CurrentParent]]</f>
        <v>1</v>
      </c>
      <c r="K5041" s="153" t="str">
        <f>IF(Proc[[#This Row],[Author]]="Marcela Urrego",VLOOKUP(LEFT(Proc[[#This Row],[Requested]],1),Table3[#All],2,0),VLOOKUP(Proc[[#This Row],[Author]],Table4[],2,0))</f>
        <v>MGF</v>
      </c>
      <c r="L5041" s="153" t="s">
        <v>4537</v>
      </c>
      <c r="M5041" s="136">
        <v>45995</v>
      </c>
      <c r="N5041" s="137"/>
      <c r="O5041" s="137"/>
      <c r="P5041" s="137" t="str">
        <f ca="1">IF(Proc[[#This Row],[DaysAgeing]]&gt;5,"yep","on track")</f>
        <v>yep</v>
      </c>
      <c r="Q5041" s="2">
        <f ca="1">IF(Proc[[#This Row],[DateClosed]]="",ABS(NETWORKDAYS(Proc[[#This Row],[DateOpened]],TODAY()))-1,ABS(NETWORKDAYS(Proc[[#This Row],[DateOpened]],Proc[[#This Row],[DateClosed]]))-1)</f>
        <v>86</v>
      </c>
      <c r="R5041" s="137" t="s">
        <v>1377</v>
      </c>
      <c r="S5041" s="112"/>
      <c r="T5041" s="153">
        <v>5040</v>
      </c>
    </row>
    <row r="5042" spans="1:20" hidden="1">
      <c r="A5042" t="s">
        <v>5098</v>
      </c>
      <c r="B5042" s="112" t="str">
        <f>IFERROR(VLOOKUP(Proc[[#This Row],[App]],Table2[],3,0),"open")</f>
        <v>ok</v>
      </c>
      <c r="C5042" s="111" t="s">
        <v>369</v>
      </c>
      <c r="D5042" s="152" t="s">
        <v>5099</v>
      </c>
      <c r="E5042" s="152" t="s">
        <v>3556</v>
      </c>
      <c r="F5042" s="112" t="s">
        <v>3556</v>
      </c>
      <c r="G5042" s="111" t="s">
        <v>400</v>
      </c>
      <c r="H5042" s="112" t="str">
        <f>IF(Proc[[#This Row],[type]]="LFF (MDG-F)",MID(Proc[[#This Row],[Obj]],13,10),"")</f>
        <v/>
      </c>
      <c r="I5042" s="152"/>
      <c r="J5042" s="112" t="b">
        <f>Proc[[#This Row],[Requested]]=Proc[[#This Row],[CurrentParent]]</f>
        <v>1</v>
      </c>
      <c r="K5042" s="112" t="str">
        <f>IF(Proc[[#This Row],[Author]]="Marcela Urrego",VLOOKUP(LEFT(Proc[[#This Row],[Requested]],1),Table3[#All],2,0),VLOOKUP(Proc[[#This Row],[Author]],Table4[],2,0))</f>
        <v>HC</v>
      </c>
      <c r="L5042" s="112" t="s">
        <v>4537</v>
      </c>
      <c r="M5042" s="136">
        <v>45996</v>
      </c>
      <c r="N5042" s="137"/>
      <c r="O5042" s="137"/>
      <c r="P5042" s="137" t="str">
        <f ca="1">IF(Proc[[#This Row],[DaysAgeing]]&gt;5,"yep","on track")</f>
        <v>yep</v>
      </c>
      <c r="Q5042" s="2">
        <f ca="1">IF(Proc[[#This Row],[DateClosed]]="",ABS(NETWORKDAYS(Proc[[#This Row],[DateOpened]],TODAY()))-1,ABS(NETWORKDAYS(Proc[[#This Row],[DateOpened]],Proc[[#This Row],[DateClosed]]))-1)</f>
        <v>85</v>
      </c>
      <c r="R5042" s="137" t="s">
        <v>415</v>
      </c>
      <c r="S5042" s="112"/>
      <c r="T5042" s="153">
        <v>5041</v>
      </c>
    </row>
    <row r="5043" spans="1:20" hidden="1">
      <c r="A5043" t="s">
        <v>5098</v>
      </c>
      <c r="B5043" s="112" t="str">
        <f>IFERROR(VLOOKUP(Proc[[#This Row],[App]],Table2[],3,0),"open")</f>
        <v>ok</v>
      </c>
      <c r="C5043" s="111" t="s">
        <v>369</v>
      </c>
      <c r="D5043" s="152" t="s">
        <v>5100</v>
      </c>
      <c r="E5043" s="152" t="s">
        <v>5108</v>
      </c>
      <c r="F5043" s="112" t="s">
        <v>5108</v>
      </c>
      <c r="G5043" s="111" t="s">
        <v>400</v>
      </c>
      <c r="H5043" s="112" t="str">
        <f>IF(Proc[[#This Row],[type]]="LFF (MDG-F)",MID(Proc[[#This Row],[Obj]],13,10),"")</f>
        <v/>
      </c>
      <c r="I5043" s="152"/>
      <c r="J5043" s="112" t="b">
        <f>Proc[[#This Row],[Requested]]=Proc[[#This Row],[CurrentParent]]</f>
        <v>1</v>
      </c>
      <c r="K5043" s="112" t="str">
        <f>IF(Proc[[#This Row],[Author]]="Marcela Urrego",VLOOKUP(LEFT(Proc[[#This Row],[Requested]],1),Table3[#All],2,0),VLOOKUP(Proc[[#This Row],[Author]],Table4[],2,0))</f>
        <v>HC</v>
      </c>
      <c r="L5043" s="112" t="s">
        <v>4537</v>
      </c>
      <c r="M5043" s="136">
        <v>45996</v>
      </c>
      <c r="N5043" s="137"/>
      <c r="O5043" s="137"/>
      <c r="P5043" s="137" t="str">
        <f ca="1">IF(Proc[[#This Row],[DaysAgeing]]&gt;5,"yep","on track")</f>
        <v>yep</v>
      </c>
      <c r="Q5043" s="2">
        <f ca="1">IF(Proc[[#This Row],[DateClosed]]="",ABS(NETWORKDAYS(Proc[[#This Row],[DateOpened]],TODAY()))-1,ABS(NETWORKDAYS(Proc[[#This Row],[DateOpened]],Proc[[#This Row],[DateClosed]]))-1)</f>
        <v>85</v>
      </c>
      <c r="R5043" s="137" t="s">
        <v>415</v>
      </c>
      <c r="S5043" s="112"/>
      <c r="T5043" s="153">
        <v>5042</v>
      </c>
    </row>
    <row r="5044" spans="1:20" hidden="1">
      <c r="A5044" s="111" t="s">
        <v>5098</v>
      </c>
      <c r="B5044" s="153" t="str">
        <f>IFERROR(VLOOKUP(Proc[[#This Row],[App]],Table2[],3,0),"open")</f>
        <v>ok</v>
      </c>
      <c r="C5044" s="111" t="s">
        <v>369</v>
      </c>
      <c r="D5044" s="152" t="s">
        <v>5101</v>
      </c>
      <c r="E5044" s="152" t="s">
        <v>5109</v>
      </c>
      <c r="F5044" s="112" t="s">
        <v>5109</v>
      </c>
      <c r="G5044" s="111" t="s">
        <v>400</v>
      </c>
      <c r="H5044" s="112" t="str">
        <f>IF(Proc[[#This Row],[type]]="LFF (MDG-F)",MID(Proc[[#This Row],[Obj]],13,10),"")</f>
        <v/>
      </c>
      <c r="I5044" s="152"/>
      <c r="J5044" s="112" t="b">
        <f>Proc[[#This Row],[Requested]]=Proc[[#This Row],[CurrentParent]]</f>
        <v>1</v>
      </c>
      <c r="K5044" s="153" t="str">
        <f>IF(Proc[[#This Row],[Author]]="Marcela Urrego",VLOOKUP(LEFT(Proc[[#This Row],[Requested]],1),Table3[#All],2,0),VLOOKUP(Proc[[#This Row],[Author]],Table4[],2,0))</f>
        <v>HC</v>
      </c>
      <c r="L5044" s="112" t="s">
        <v>4537</v>
      </c>
      <c r="M5044" s="136">
        <v>45996</v>
      </c>
      <c r="N5044" s="137"/>
      <c r="O5044" s="137"/>
      <c r="P5044" s="137" t="str">
        <f ca="1">IF(Proc[[#This Row],[DaysAgeing]]&gt;5,"yep","on track")</f>
        <v>yep</v>
      </c>
      <c r="Q5044" s="2">
        <f ca="1">IF(Proc[[#This Row],[DateClosed]]="",ABS(NETWORKDAYS(Proc[[#This Row],[DateOpened]],TODAY()))-1,ABS(NETWORKDAYS(Proc[[#This Row],[DateOpened]],Proc[[#This Row],[DateClosed]]))-1)</f>
        <v>85</v>
      </c>
      <c r="R5044" s="137" t="s">
        <v>415</v>
      </c>
      <c r="S5044" s="112"/>
      <c r="T5044" s="153">
        <v>5043</v>
      </c>
    </row>
    <row r="5045" spans="1:20" hidden="1">
      <c r="A5045" s="111" t="s">
        <v>5098</v>
      </c>
      <c r="B5045" s="153" t="str">
        <f>IFERROR(VLOOKUP(Proc[[#This Row],[App]],Table2[],3,0),"open")</f>
        <v>ok</v>
      </c>
      <c r="C5045" s="111" t="s">
        <v>369</v>
      </c>
      <c r="D5045" s="152" t="s">
        <v>5102</v>
      </c>
      <c r="E5045" s="152" t="s">
        <v>5110</v>
      </c>
      <c r="F5045" s="153" t="s">
        <v>5110</v>
      </c>
      <c r="G5045" s="111" t="s">
        <v>400</v>
      </c>
      <c r="H5045" s="112" t="str">
        <f>IF(Proc[[#This Row],[type]]="LFF (MDG-F)",MID(Proc[[#This Row],[Obj]],13,10),"")</f>
        <v/>
      </c>
      <c r="I5045" s="152"/>
      <c r="J5045" s="112" t="b">
        <f>Proc[[#This Row],[Requested]]=Proc[[#This Row],[CurrentParent]]</f>
        <v>1</v>
      </c>
      <c r="K5045" s="153" t="str">
        <f>IF(Proc[[#This Row],[Author]]="Marcela Urrego",VLOOKUP(LEFT(Proc[[#This Row],[Requested]],1),Table3[#All],2,0),VLOOKUP(Proc[[#This Row],[Author]],Table4[],2,0))</f>
        <v>HC</v>
      </c>
      <c r="L5045" s="112" t="s">
        <v>4537</v>
      </c>
      <c r="M5045" s="136">
        <v>45996</v>
      </c>
      <c r="N5045" s="137"/>
      <c r="O5045" s="137"/>
      <c r="P5045" s="137" t="str">
        <f ca="1">IF(Proc[[#This Row],[DaysAgeing]]&gt;5,"yep","on track")</f>
        <v>yep</v>
      </c>
      <c r="Q5045" s="2">
        <f ca="1">IF(Proc[[#This Row],[DateClosed]]="",ABS(NETWORKDAYS(Proc[[#This Row],[DateOpened]],TODAY()))-1,ABS(NETWORKDAYS(Proc[[#This Row],[DateOpened]],Proc[[#This Row],[DateClosed]]))-1)</f>
        <v>85</v>
      </c>
      <c r="R5045" s="137" t="s">
        <v>415</v>
      </c>
      <c r="S5045" s="112"/>
      <c r="T5045" s="153">
        <v>5044</v>
      </c>
    </row>
    <row r="5046" spans="1:20" hidden="1">
      <c r="A5046" s="111" t="s">
        <v>5098</v>
      </c>
      <c r="B5046" s="153" t="str">
        <f>IFERROR(VLOOKUP(Proc[[#This Row],[App]],Table2[],3,0),"open")</f>
        <v>ok</v>
      </c>
      <c r="C5046" s="111" t="s">
        <v>369</v>
      </c>
      <c r="D5046" s="152" t="s">
        <v>5103</v>
      </c>
      <c r="E5046" s="152" t="s">
        <v>5110</v>
      </c>
      <c r="F5046" s="153" t="s">
        <v>5110</v>
      </c>
      <c r="G5046" s="111" t="s">
        <v>400</v>
      </c>
      <c r="H5046" s="112" t="str">
        <f>IF(Proc[[#This Row],[type]]="LFF (MDG-F)",MID(Proc[[#This Row],[Obj]],13,10),"")</f>
        <v/>
      </c>
      <c r="I5046" s="152"/>
      <c r="J5046" s="112" t="b">
        <f>Proc[[#This Row],[Requested]]=Proc[[#This Row],[CurrentParent]]</f>
        <v>1</v>
      </c>
      <c r="K5046" s="153" t="str">
        <f>IF(Proc[[#This Row],[Author]]="Marcela Urrego",VLOOKUP(LEFT(Proc[[#This Row],[Requested]],1),Table3[#All],2,0),VLOOKUP(Proc[[#This Row],[Author]],Table4[],2,0))</f>
        <v>HC</v>
      </c>
      <c r="L5046" s="112" t="s">
        <v>4537</v>
      </c>
      <c r="M5046" s="136">
        <v>45996</v>
      </c>
      <c r="N5046" s="137"/>
      <c r="O5046" s="137"/>
      <c r="P5046" s="137" t="str">
        <f ca="1">IF(Proc[[#This Row],[DaysAgeing]]&gt;5,"yep","on track")</f>
        <v>yep</v>
      </c>
      <c r="Q5046" s="2">
        <f ca="1">IF(Proc[[#This Row],[DateClosed]]="",ABS(NETWORKDAYS(Proc[[#This Row],[DateOpened]],TODAY()))-1,ABS(NETWORKDAYS(Proc[[#This Row],[DateOpened]],Proc[[#This Row],[DateClosed]]))-1)</f>
        <v>85</v>
      </c>
      <c r="R5046" s="137" t="s">
        <v>415</v>
      </c>
      <c r="S5046" s="112"/>
      <c r="T5046" s="153">
        <v>5045</v>
      </c>
    </row>
    <row r="5047" spans="1:20" hidden="1">
      <c r="A5047" s="111" t="s">
        <v>5098</v>
      </c>
      <c r="B5047" s="153" t="str">
        <f>IFERROR(VLOOKUP(Proc[[#This Row],[App]],Table2[],3,0),"open")</f>
        <v>ok</v>
      </c>
      <c r="C5047" s="111" t="s">
        <v>369</v>
      </c>
      <c r="D5047" s="152" t="s">
        <v>5104</v>
      </c>
      <c r="E5047" s="152" t="s">
        <v>5111</v>
      </c>
      <c r="F5047" s="153" t="s">
        <v>5111</v>
      </c>
      <c r="G5047" s="111" t="s">
        <v>400</v>
      </c>
      <c r="H5047" s="112" t="str">
        <f>IF(Proc[[#This Row],[type]]="LFF (MDG-F)",MID(Proc[[#This Row],[Obj]],13,10),"")</f>
        <v/>
      </c>
      <c r="I5047" s="152"/>
      <c r="J5047" s="112" t="b">
        <f>Proc[[#This Row],[Requested]]=Proc[[#This Row],[CurrentParent]]</f>
        <v>1</v>
      </c>
      <c r="K5047" s="153" t="str">
        <f>IF(Proc[[#This Row],[Author]]="Marcela Urrego",VLOOKUP(LEFT(Proc[[#This Row],[Requested]],1),Table3[#All],2,0),VLOOKUP(Proc[[#This Row],[Author]],Table4[],2,0))</f>
        <v>HC</v>
      </c>
      <c r="L5047" s="112" t="s">
        <v>4537</v>
      </c>
      <c r="M5047" s="136">
        <v>45996</v>
      </c>
      <c r="N5047" s="137"/>
      <c r="O5047" s="137"/>
      <c r="P5047" s="137" t="str">
        <f ca="1">IF(Proc[[#This Row],[DaysAgeing]]&gt;5,"yep","on track")</f>
        <v>yep</v>
      </c>
      <c r="Q5047" s="2">
        <f ca="1">IF(Proc[[#This Row],[DateClosed]]="",ABS(NETWORKDAYS(Proc[[#This Row],[DateOpened]],TODAY()))-1,ABS(NETWORKDAYS(Proc[[#This Row],[DateOpened]],Proc[[#This Row],[DateClosed]]))-1)</f>
        <v>85</v>
      </c>
      <c r="R5047" s="137" t="s">
        <v>415</v>
      </c>
      <c r="S5047" s="112"/>
      <c r="T5047" s="153">
        <v>5046</v>
      </c>
    </row>
    <row r="5048" spans="1:20" hidden="1">
      <c r="A5048" s="111" t="s">
        <v>5098</v>
      </c>
      <c r="B5048" s="153" t="str">
        <f>IFERROR(VLOOKUP(Proc[[#This Row],[App]],Table2[],3,0),"open")</f>
        <v>ok</v>
      </c>
      <c r="C5048" s="111" t="s">
        <v>369</v>
      </c>
      <c r="D5048" s="152" t="s">
        <v>5105</v>
      </c>
      <c r="E5048" s="152" t="s">
        <v>5111</v>
      </c>
      <c r="F5048" s="153" t="s">
        <v>5111</v>
      </c>
      <c r="G5048" s="111" t="s">
        <v>400</v>
      </c>
      <c r="H5048" s="112" t="str">
        <f>IF(Proc[[#This Row],[type]]="LFF (MDG-F)",MID(Proc[[#This Row],[Obj]],13,10),"")</f>
        <v/>
      </c>
      <c r="I5048" s="152"/>
      <c r="J5048" s="112" t="b">
        <f>Proc[[#This Row],[Requested]]=Proc[[#This Row],[CurrentParent]]</f>
        <v>1</v>
      </c>
      <c r="K5048" s="153" t="str">
        <f>IF(Proc[[#This Row],[Author]]="Marcela Urrego",VLOOKUP(LEFT(Proc[[#This Row],[Requested]],1),Table3[#All],2,0),VLOOKUP(Proc[[#This Row],[Author]],Table4[],2,0))</f>
        <v>HC</v>
      </c>
      <c r="L5048" s="153" t="s">
        <v>4537</v>
      </c>
      <c r="M5048" s="136">
        <v>45996</v>
      </c>
      <c r="N5048" s="137"/>
      <c r="O5048" s="137"/>
      <c r="P5048" s="137" t="str">
        <f ca="1">IF(Proc[[#This Row],[DaysAgeing]]&gt;5,"yep","on track")</f>
        <v>yep</v>
      </c>
      <c r="Q5048" s="2">
        <f ca="1">IF(Proc[[#This Row],[DateClosed]]="",ABS(NETWORKDAYS(Proc[[#This Row],[DateOpened]],TODAY()))-1,ABS(NETWORKDAYS(Proc[[#This Row],[DateOpened]],Proc[[#This Row],[DateClosed]]))-1)</f>
        <v>85</v>
      </c>
      <c r="R5048" s="137" t="s">
        <v>415</v>
      </c>
      <c r="S5048" s="112"/>
      <c r="T5048" s="153">
        <v>5047</v>
      </c>
    </row>
    <row r="5049" spans="1:20" hidden="1">
      <c r="A5049" s="111" t="s">
        <v>5098</v>
      </c>
      <c r="B5049" s="112" t="str">
        <f>IFERROR(VLOOKUP(Proc[[#This Row],[App]],Table2[],3,0),"open")</f>
        <v>ok</v>
      </c>
      <c r="C5049" s="111" t="s">
        <v>369</v>
      </c>
      <c r="D5049" s="152" t="s">
        <v>5106</v>
      </c>
      <c r="E5049" s="152" t="s">
        <v>5111</v>
      </c>
      <c r="F5049" s="112" t="s">
        <v>5111</v>
      </c>
      <c r="G5049" s="111" t="s">
        <v>400</v>
      </c>
      <c r="H5049" s="112" t="str">
        <f>IF(Proc[[#This Row],[type]]="LFF (MDG-F)",MID(Proc[[#This Row],[Obj]],13,10),"")</f>
        <v/>
      </c>
      <c r="I5049" s="152"/>
      <c r="J5049" s="112" t="b">
        <f>Proc[[#This Row],[Requested]]=Proc[[#This Row],[CurrentParent]]</f>
        <v>1</v>
      </c>
      <c r="K5049" s="112" t="str">
        <f>IF(Proc[[#This Row],[Author]]="Marcela Urrego",VLOOKUP(LEFT(Proc[[#This Row],[Requested]],1),Table3[#All],2,0),VLOOKUP(Proc[[#This Row],[Author]],Table4[],2,0))</f>
        <v>HC</v>
      </c>
      <c r="L5049" s="112" t="s">
        <v>4537</v>
      </c>
      <c r="M5049" s="136">
        <v>45996</v>
      </c>
      <c r="N5049" s="137"/>
      <c r="O5049" s="137"/>
      <c r="P5049" s="137" t="str">
        <f ca="1">IF(Proc[[#This Row],[DaysAgeing]]&gt;5,"yep","on track")</f>
        <v>yep</v>
      </c>
      <c r="Q5049" s="2">
        <f ca="1">IF(Proc[[#This Row],[DateClosed]]="",ABS(NETWORKDAYS(Proc[[#This Row],[DateOpened]],TODAY()))-1,ABS(NETWORKDAYS(Proc[[#This Row],[DateOpened]],Proc[[#This Row],[DateClosed]]))-1)</f>
        <v>85</v>
      </c>
      <c r="R5049" s="137" t="s">
        <v>415</v>
      </c>
      <c r="S5049" s="112"/>
      <c r="T5049" s="153">
        <v>5048</v>
      </c>
    </row>
    <row r="5050" spans="1:20" hidden="1">
      <c r="A5050" s="111" t="s">
        <v>5098</v>
      </c>
      <c r="B5050" s="153" t="str">
        <f>IFERROR(VLOOKUP(Proc[[#This Row],[App]],Table2[],3,0),"open")</f>
        <v>ok</v>
      </c>
      <c r="C5050" s="111" t="s">
        <v>369</v>
      </c>
      <c r="D5050" s="152" t="s">
        <v>5107</v>
      </c>
      <c r="E5050" s="152" t="s">
        <v>5111</v>
      </c>
      <c r="F5050" s="153" t="s">
        <v>5111</v>
      </c>
      <c r="G5050" s="111" t="s">
        <v>400</v>
      </c>
      <c r="H5050" s="112" t="str">
        <f>IF(Proc[[#This Row],[type]]="LFF (MDG-F)",MID(Proc[[#This Row],[Obj]],13,10),"")</f>
        <v/>
      </c>
      <c r="I5050" s="152"/>
      <c r="J5050" s="112" t="b">
        <f>Proc[[#This Row],[Requested]]=Proc[[#This Row],[CurrentParent]]</f>
        <v>1</v>
      </c>
      <c r="K5050" s="153" t="str">
        <f>IF(Proc[[#This Row],[Author]]="Marcela Urrego",VLOOKUP(LEFT(Proc[[#This Row],[Requested]],1),Table3[#All],2,0),VLOOKUP(Proc[[#This Row],[Author]],Table4[],2,0))</f>
        <v>HC</v>
      </c>
      <c r="L5050" s="112" t="s">
        <v>4537</v>
      </c>
      <c r="M5050" s="136">
        <v>45996</v>
      </c>
      <c r="N5050" s="137"/>
      <c r="O5050" s="137"/>
      <c r="P5050" s="137" t="str">
        <f ca="1">IF(Proc[[#This Row],[DaysAgeing]]&gt;5,"yep","on track")</f>
        <v>yep</v>
      </c>
      <c r="Q5050" s="2">
        <f ca="1">IF(Proc[[#This Row],[DateClosed]]="",ABS(NETWORKDAYS(Proc[[#This Row],[DateOpened]],TODAY()))-1,ABS(NETWORKDAYS(Proc[[#This Row],[DateOpened]],Proc[[#This Row],[DateClosed]]))-1)</f>
        <v>85</v>
      </c>
      <c r="R5050" s="137" t="s">
        <v>415</v>
      </c>
      <c r="S5050" s="112"/>
      <c r="T5050" s="153">
        <v>5049</v>
      </c>
    </row>
    <row r="5051" spans="1:20" hidden="1">
      <c r="A5051" s="111" t="s">
        <v>5098</v>
      </c>
      <c r="B5051" s="153" t="str">
        <f>IFERROR(VLOOKUP(Proc[[#This Row],[App]],Table2[],3,0),"open")</f>
        <v>ok</v>
      </c>
      <c r="C5051" s="111" t="s">
        <v>369</v>
      </c>
      <c r="D5051" s="152" t="s">
        <v>9800</v>
      </c>
      <c r="E5051" s="152" t="s">
        <v>5111</v>
      </c>
      <c r="F5051" s="153" t="s">
        <v>5111</v>
      </c>
      <c r="G5051" s="111" t="s">
        <v>400</v>
      </c>
      <c r="H5051" s="112" t="str">
        <f>IF(Proc[[#This Row],[type]]="LFF (MDG-F)",MID(Proc[[#This Row],[Obj]],13,10),"")</f>
        <v/>
      </c>
      <c r="I5051" s="152"/>
      <c r="J5051" s="112" t="b">
        <f>Proc[[#This Row],[Requested]]=Proc[[#This Row],[CurrentParent]]</f>
        <v>1</v>
      </c>
      <c r="K5051" s="153" t="str">
        <f>IF(Proc[[#This Row],[Author]]="Marcela Urrego",VLOOKUP(LEFT(Proc[[#This Row],[Requested]],1),Table3[#All],2,0),VLOOKUP(Proc[[#This Row],[Author]],Table4[],2,0))</f>
        <v>HC</v>
      </c>
      <c r="L5051" s="153" t="s">
        <v>4537</v>
      </c>
      <c r="M5051" s="136">
        <v>45996</v>
      </c>
      <c r="N5051" s="137"/>
      <c r="O5051" s="137"/>
      <c r="P5051" s="137" t="str">
        <f ca="1">IF(Proc[[#This Row],[DaysAgeing]]&gt;5,"yep","on track")</f>
        <v>yep</v>
      </c>
      <c r="Q5051" s="2">
        <f ca="1">IF(Proc[[#This Row],[DateClosed]]="",ABS(NETWORKDAYS(Proc[[#This Row],[DateOpened]],TODAY()))-1,ABS(NETWORKDAYS(Proc[[#This Row],[DateOpened]],Proc[[#This Row],[DateClosed]]))-1)</f>
        <v>85</v>
      </c>
      <c r="R5051" s="137" t="s">
        <v>415</v>
      </c>
      <c r="S5051" s="112"/>
      <c r="T5051" s="153">
        <v>5050</v>
      </c>
    </row>
    <row r="5052" spans="1:20" hidden="1">
      <c r="A5052" t="s">
        <v>5113</v>
      </c>
      <c r="B5052" s="153" t="str">
        <f>IFERROR(VLOOKUP(Proc[[#This Row],[App]],Table2[],3,0),"open")</f>
        <v>ok</v>
      </c>
      <c r="C5052" s="111" t="s">
        <v>369</v>
      </c>
      <c r="D5052" s="152" t="s">
        <v>5068</v>
      </c>
      <c r="E5052" s="152" t="s">
        <v>5112</v>
      </c>
      <c r="F5052" s="153" t="s">
        <v>5112</v>
      </c>
      <c r="G5052" s="111" t="s">
        <v>400</v>
      </c>
      <c r="H5052" s="112" t="str">
        <f>IF(Proc[[#This Row],[type]]="LFF (MDG-F)",MID(Proc[[#This Row],[Obj]],13,10),"")</f>
        <v/>
      </c>
      <c r="I5052" s="152"/>
      <c r="J5052" s="112" t="b">
        <f>Proc[[#This Row],[Requested]]=Proc[[#This Row],[CurrentParent]]</f>
        <v>1</v>
      </c>
      <c r="K5052" s="153" t="str">
        <f>IF(Proc[[#This Row],[Author]]="Marcela Urrego",VLOOKUP(LEFT(Proc[[#This Row],[Requested]],1),Table3[#All],2,0),VLOOKUP(Proc[[#This Row],[Author]],Table4[],2,0))</f>
        <v>HC</v>
      </c>
      <c r="L5052" s="112" t="s">
        <v>4537</v>
      </c>
      <c r="M5052" s="136">
        <v>45996</v>
      </c>
      <c r="N5052" s="137"/>
      <c r="O5052" s="137"/>
      <c r="P5052" s="137" t="str">
        <f ca="1">IF(Proc[[#This Row],[DaysAgeing]]&gt;5,"yep","on track")</f>
        <v>yep</v>
      </c>
      <c r="Q5052" s="2">
        <f ca="1">IF(Proc[[#This Row],[DateClosed]]="",ABS(NETWORKDAYS(Proc[[#This Row],[DateOpened]],TODAY()))-1,ABS(NETWORKDAYS(Proc[[#This Row],[DateOpened]],Proc[[#This Row],[DateClosed]]))-1)</f>
        <v>85</v>
      </c>
      <c r="R5052" s="137" t="s">
        <v>415</v>
      </c>
      <c r="S5052" s="112"/>
      <c r="T5052" s="153">
        <v>5051</v>
      </c>
    </row>
    <row r="5053" spans="1:20" hidden="1">
      <c r="A5053" t="s">
        <v>5113</v>
      </c>
      <c r="B5053" s="153" t="str">
        <f>IFERROR(VLOOKUP(Proc[[#This Row],[App]],Table2[],3,0),"open")</f>
        <v>ok</v>
      </c>
      <c r="C5053" s="111" t="s">
        <v>369</v>
      </c>
      <c r="D5053" s="152" t="s">
        <v>5069</v>
      </c>
      <c r="E5053" s="152" t="s">
        <v>5112</v>
      </c>
      <c r="F5053" s="112" t="s">
        <v>5112</v>
      </c>
      <c r="G5053" s="111" t="s">
        <v>400</v>
      </c>
      <c r="H5053" s="112" t="str">
        <f>IF(Proc[[#This Row],[type]]="LFF (MDG-F)",MID(Proc[[#This Row],[Obj]],13,10),"")</f>
        <v/>
      </c>
      <c r="I5053" s="152"/>
      <c r="J5053" s="112" t="b">
        <f>Proc[[#This Row],[Requested]]=Proc[[#This Row],[CurrentParent]]</f>
        <v>1</v>
      </c>
      <c r="K5053" s="153" t="str">
        <f>IF(Proc[[#This Row],[Author]]="Marcela Urrego",VLOOKUP(LEFT(Proc[[#This Row],[Requested]],1),Table3[#All],2,0),VLOOKUP(Proc[[#This Row],[Author]],Table4[],2,0))</f>
        <v>HC</v>
      </c>
      <c r="L5053" s="112" t="s">
        <v>4537</v>
      </c>
      <c r="M5053" s="136">
        <v>45996</v>
      </c>
      <c r="N5053" s="137"/>
      <c r="O5053" s="137"/>
      <c r="P5053" s="137" t="str">
        <f ca="1">IF(Proc[[#This Row],[DaysAgeing]]&gt;5,"yep","on track")</f>
        <v>yep</v>
      </c>
      <c r="Q5053" s="2">
        <f ca="1">IF(Proc[[#This Row],[DateClosed]]="",ABS(NETWORKDAYS(Proc[[#This Row],[DateOpened]],TODAY()))-1,ABS(NETWORKDAYS(Proc[[#This Row],[DateOpened]],Proc[[#This Row],[DateClosed]]))-1)</f>
        <v>85</v>
      </c>
      <c r="R5053" s="137" t="s">
        <v>415</v>
      </c>
      <c r="S5053" s="112"/>
      <c r="T5053" s="153">
        <v>5052</v>
      </c>
    </row>
    <row r="5054" spans="1:20" hidden="1">
      <c r="A5054" s="111" t="s">
        <v>5113</v>
      </c>
      <c r="B5054" s="153" t="str">
        <f>IFERROR(VLOOKUP(Proc[[#This Row],[App]],Table2[],3,0),"open")</f>
        <v>ok</v>
      </c>
      <c r="C5054" s="111" t="s">
        <v>369</v>
      </c>
      <c r="D5054" s="152" t="s">
        <v>5070</v>
      </c>
      <c r="E5054" s="152" t="s">
        <v>5112</v>
      </c>
      <c r="F5054" s="153" t="s">
        <v>5112</v>
      </c>
      <c r="G5054" s="111" t="s">
        <v>400</v>
      </c>
      <c r="H5054" s="112" t="str">
        <f>IF(Proc[[#This Row],[type]]="LFF (MDG-F)",MID(Proc[[#This Row],[Obj]],13,10),"")</f>
        <v/>
      </c>
      <c r="I5054" s="152"/>
      <c r="J5054" s="112" t="b">
        <f>Proc[[#This Row],[Requested]]=Proc[[#This Row],[CurrentParent]]</f>
        <v>1</v>
      </c>
      <c r="K5054" s="153" t="str">
        <f>IF(Proc[[#This Row],[Author]]="Marcela Urrego",VLOOKUP(LEFT(Proc[[#This Row],[Requested]],1),Table3[#All],2,0),VLOOKUP(Proc[[#This Row],[Author]],Table4[],2,0))</f>
        <v>HC</v>
      </c>
      <c r="L5054" s="112" t="s">
        <v>4537</v>
      </c>
      <c r="M5054" s="136">
        <v>45996</v>
      </c>
      <c r="N5054" s="137"/>
      <c r="O5054" s="137"/>
      <c r="P5054" s="137" t="str">
        <f ca="1">IF(Proc[[#This Row],[DaysAgeing]]&gt;5,"yep","on track")</f>
        <v>yep</v>
      </c>
      <c r="Q5054" s="2">
        <f ca="1">IF(Proc[[#This Row],[DateClosed]]="",ABS(NETWORKDAYS(Proc[[#This Row],[DateOpened]],TODAY()))-1,ABS(NETWORKDAYS(Proc[[#This Row],[DateOpened]],Proc[[#This Row],[DateClosed]]))-1)</f>
        <v>85</v>
      </c>
      <c r="R5054" s="137" t="s">
        <v>415</v>
      </c>
      <c r="S5054" s="112"/>
      <c r="T5054" s="153">
        <v>5053</v>
      </c>
    </row>
    <row r="5055" spans="1:20" hidden="1">
      <c r="A5055" s="111" t="s">
        <v>5113</v>
      </c>
      <c r="B5055" s="153" t="str">
        <f>IFERROR(VLOOKUP(Proc[[#This Row],[App]],Table2[],3,0),"open")</f>
        <v>ok</v>
      </c>
      <c r="C5055" s="111" t="s">
        <v>369</v>
      </c>
      <c r="D5055" s="152" t="s">
        <v>5071</v>
      </c>
      <c r="E5055" s="152" t="s">
        <v>5112</v>
      </c>
      <c r="F5055" s="153" t="s">
        <v>5112</v>
      </c>
      <c r="G5055" s="111" t="s">
        <v>400</v>
      </c>
      <c r="H5055" s="112" t="str">
        <f>IF(Proc[[#This Row],[type]]="LFF (MDG-F)",MID(Proc[[#This Row],[Obj]],13,10),"")</f>
        <v/>
      </c>
      <c r="I5055" s="152"/>
      <c r="J5055" s="112" t="b">
        <f>Proc[[#This Row],[Requested]]=Proc[[#This Row],[CurrentParent]]</f>
        <v>1</v>
      </c>
      <c r="K5055" s="153" t="str">
        <f>IF(Proc[[#This Row],[Author]]="Marcela Urrego",VLOOKUP(LEFT(Proc[[#This Row],[Requested]],1),Table3[#All],2,0),VLOOKUP(Proc[[#This Row],[Author]],Table4[],2,0))</f>
        <v>HC</v>
      </c>
      <c r="L5055" s="112" t="s">
        <v>4537</v>
      </c>
      <c r="M5055" s="136">
        <v>45996</v>
      </c>
      <c r="N5055" s="137"/>
      <c r="O5055" s="137"/>
      <c r="P5055" s="137" t="str">
        <f ca="1">IF(Proc[[#This Row],[DaysAgeing]]&gt;5,"yep","on track")</f>
        <v>yep</v>
      </c>
      <c r="Q5055" s="2">
        <f ca="1">IF(Proc[[#This Row],[DateClosed]]="",ABS(NETWORKDAYS(Proc[[#This Row],[DateOpened]],TODAY()))-1,ABS(NETWORKDAYS(Proc[[#This Row],[DateOpened]],Proc[[#This Row],[DateClosed]]))-1)</f>
        <v>85</v>
      </c>
      <c r="R5055" s="137" t="s">
        <v>415</v>
      </c>
      <c r="S5055" s="112"/>
      <c r="T5055" s="153">
        <v>5054</v>
      </c>
    </row>
    <row r="5056" spans="1:20" hidden="1">
      <c r="A5056" s="111" t="s">
        <v>5113</v>
      </c>
      <c r="B5056" s="153" t="str">
        <f>IFERROR(VLOOKUP(Proc[[#This Row],[App]],Table2[],3,0),"open")</f>
        <v>ok</v>
      </c>
      <c r="C5056" s="111" t="s">
        <v>369</v>
      </c>
      <c r="D5056" s="152" t="s">
        <v>5072</v>
      </c>
      <c r="E5056" s="152" t="s">
        <v>5112</v>
      </c>
      <c r="F5056" s="112" t="s">
        <v>5112</v>
      </c>
      <c r="G5056" s="111" t="s">
        <v>400</v>
      </c>
      <c r="H5056" s="112" t="str">
        <f>IF(Proc[[#This Row],[type]]="LFF (MDG-F)",MID(Proc[[#This Row],[Obj]],13,10),"")</f>
        <v/>
      </c>
      <c r="I5056" s="152"/>
      <c r="J5056" s="112" t="b">
        <f>Proc[[#This Row],[Requested]]=Proc[[#This Row],[CurrentParent]]</f>
        <v>1</v>
      </c>
      <c r="K5056" s="153" t="str">
        <f>IF(Proc[[#This Row],[Author]]="Marcela Urrego",VLOOKUP(LEFT(Proc[[#This Row],[Requested]],1),Table3[#All],2,0),VLOOKUP(Proc[[#This Row],[Author]],Table4[],2,0))</f>
        <v>HC</v>
      </c>
      <c r="L5056" s="112" t="s">
        <v>4537</v>
      </c>
      <c r="M5056" s="136">
        <v>45996</v>
      </c>
      <c r="N5056" s="137"/>
      <c r="O5056" s="137"/>
      <c r="P5056" s="137" t="str">
        <f ca="1">IF(Proc[[#This Row],[DaysAgeing]]&gt;5,"yep","on track")</f>
        <v>yep</v>
      </c>
      <c r="Q5056" s="2">
        <f ca="1">IF(Proc[[#This Row],[DateClosed]]="",ABS(NETWORKDAYS(Proc[[#This Row],[DateOpened]],TODAY()))-1,ABS(NETWORKDAYS(Proc[[#This Row],[DateOpened]],Proc[[#This Row],[DateClosed]]))-1)</f>
        <v>85</v>
      </c>
      <c r="R5056" s="137" t="s">
        <v>415</v>
      </c>
      <c r="S5056" s="112"/>
      <c r="T5056" s="153">
        <v>5055</v>
      </c>
    </row>
    <row r="5057" spans="1:20" hidden="1">
      <c r="A5057" s="111" t="s">
        <v>5113</v>
      </c>
      <c r="B5057" s="112" t="str">
        <f>IFERROR(VLOOKUP(Proc[[#This Row],[App]],Table2[],3,0),"open")</f>
        <v>ok</v>
      </c>
      <c r="C5057" s="111" t="s">
        <v>369</v>
      </c>
      <c r="D5057" s="152" t="s">
        <v>5088</v>
      </c>
      <c r="E5057" s="152" t="s">
        <v>5111</v>
      </c>
      <c r="F5057" s="112" t="s">
        <v>5111</v>
      </c>
      <c r="G5057" s="111" t="s">
        <v>400</v>
      </c>
      <c r="H5057" s="112" t="str">
        <f>IF(Proc[[#This Row],[type]]="LFF (MDG-F)",MID(Proc[[#This Row],[Obj]],13,10),"")</f>
        <v/>
      </c>
      <c r="I5057" s="152"/>
      <c r="J5057" s="112" t="b">
        <f>Proc[[#This Row],[Requested]]=Proc[[#This Row],[CurrentParent]]</f>
        <v>1</v>
      </c>
      <c r="K5057" s="112" t="str">
        <f>IF(Proc[[#This Row],[Author]]="Marcela Urrego",VLOOKUP(LEFT(Proc[[#This Row],[Requested]],1),Table3[#All],2,0),VLOOKUP(Proc[[#This Row],[Author]],Table4[],2,0))</f>
        <v>HC</v>
      </c>
      <c r="L5057" s="112" t="s">
        <v>4537</v>
      </c>
      <c r="M5057" s="136">
        <v>45996</v>
      </c>
      <c r="N5057" s="137"/>
      <c r="O5057" s="137"/>
      <c r="P5057" s="137" t="str">
        <f ca="1">IF(Proc[[#This Row],[DaysAgeing]]&gt;5,"yep","on track")</f>
        <v>yep</v>
      </c>
      <c r="Q5057" s="2">
        <f ca="1">IF(Proc[[#This Row],[DateClosed]]="",ABS(NETWORKDAYS(Proc[[#This Row],[DateOpened]],TODAY()))-1,ABS(NETWORKDAYS(Proc[[#This Row],[DateOpened]],Proc[[#This Row],[DateClosed]]))-1)</f>
        <v>85</v>
      </c>
      <c r="R5057" s="137" t="s">
        <v>415</v>
      </c>
      <c r="S5057" s="112"/>
      <c r="T5057" s="153">
        <v>5056</v>
      </c>
    </row>
    <row r="5058" spans="1:20" hidden="1">
      <c r="A5058" s="111" t="s">
        <v>5113</v>
      </c>
      <c r="B5058" s="153" t="str">
        <f>IFERROR(VLOOKUP(Proc[[#This Row],[App]],Table2[],3,0),"open")</f>
        <v>ok</v>
      </c>
      <c r="C5058" s="111" t="s">
        <v>369</v>
      </c>
      <c r="D5058" s="152" t="s">
        <v>5089</v>
      </c>
      <c r="E5058" s="152" t="s">
        <v>5111</v>
      </c>
      <c r="F5058" s="153" t="s">
        <v>5111</v>
      </c>
      <c r="G5058" s="111" t="s">
        <v>400</v>
      </c>
      <c r="H5058" s="112" t="str">
        <f>IF(Proc[[#This Row],[type]]="LFF (MDG-F)",MID(Proc[[#This Row],[Obj]],13,10),"")</f>
        <v/>
      </c>
      <c r="I5058" s="152"/>
      <c r="J5058" s="112" t="b">
        <f>Proc[[#This Row],[Requested]]=Proc[[#This Row],[CurrentParent]]</f>
        <v>1</v>
      </c>
      <c r="K5058" s="153" t="str">
        <f>IF(Proc[[#This Row],[Author]]="Marcela Urrego",VLOOKUP(LEFT(Proc[[#This Row],[Requested]],1),Table3[#All],2,0),VLOOKUP(Proc[[#This Row],[Author]],Table4[],2,0))</f>
        <v>HC</v>
      </c>
      <c r="L5058" s="112" t="s">
        <v>4537</v>
      </c>
      <c r="M5058" s="136">
        <v>45996</v>
      </c>
      <c r="N5058" s="137"/>
      <c r="O5058" s="137"/>
      <c r="P5058" s="137" t="str">
        <f ca="1">IF(Proc[[#This Row],[DaysAgeing]]&gt;5,"yep","on track")</f>
        <v>yep</v>
      </c>
      <c r="Q5058" s="2">
        <f ca="1">IF(Proc[[#This Row],[DateClosed]]="",ABS(NETWORKDAYS(Proc[[#This Row],[DateOpened]],TODAY()))-1,ABS(NETWORKDAYS(Proc[[#This Row],[DateOpened]],Proc[[#This Row],[DateClosed]]))-1)</f>
        <v>85</v>
      </c>
      <c r="R5058" s="137" t="s">
        <v>415</v>
      </c>
      <c r="S5058" s="112"/>
      <c r="T5058" s="153">
        <v>5057</v>
      </c>
    </row>
    <row r="5059" spans="1:20" hidden="1">
      <c r="A5059" s="111" t="s">
        <v>5113</v>
      </c>
      <c r="B5059" s="153" t="str">
        <f>IFERROR(VLOOKUP(Proc[[#This Row],[App]],Table2[],3,0),"open")</f>
        <v>ok</v>
      </c>
      <c r="C5059" s="111" t="s">
        <v>369</v>
      </c>
      <c r="D5059" s="152" t="s">
        <v>5090</v>
      </c>
      <c r="E5059" s="152" t="s">
        <v>5111</v>
      </c>
      <c r="F5059" s="153" t="s">
        <v>5111</v>
      </c>
      <c r="G5059" s="111" t="s">
        <v>400</v>
      </c>
      <c r="H5059" s="112" t="str">
        <f>IF(Proc[[#This Row],[type]]="LFF (MDG-F)",MID(Proc[[#This Row],[Obj]],13,10),"")</f>
        <v/>
      </c>
      <c r="I5059" s="152"/>
      <c r="J5059" s="112" t="b">
        <f>Proc[[#This Row],[Requested]]=Proc[[#This Row],[CurrentParent]]</f>
        <v>1</v>
      </c>
      <c r="K5059" s="153" t="str">
        <f>IF(Proc[[#This Row],[Author]]="Marcela Urrego",VLOOKUP(LEFT(Proc[[#This Row],[Requested]],1),Table3[#All],2,0),VLOOKUP(Proc[[#This Row],[Author]],Table4[],2,0))</f>
        <v>HC</v>
      </c>
      <c r="L5059" s="112" t="s">
        <v>4537</v>
      </c>
      <c r="M5059" s="136">
        <v>45996</v>
      </c>
      <c r="N5059" s="137"/>
      <c r="O5059" s="137"/>
      <c r="P5059" s="137" t="str">
        <f ca="1">IF(Proc[[#This Row],[DaysAgeing]]&gt;5,"yep","on track")</f>
        <v>yep</v>
      </c>
      <c r="Q5059" s="2">
        <f ca="1">IF(Proc[[#This Row],[DateClosed]]="",ABS(NETWORKDAYS(Proc[[#This Row],[DateOpened]],TODAY()))-1,ABS(NETWORKDAYS(Proc[[#This Row],[DateOpened]],Proc[[#This Row],[DateClosed]]))-1)</f>
        <v>85</v>
      </c>
      <c r="R5059" s="137" t="s">
        <v>415</v>
      </c>
      <c r="S5059" s="112"/>
      <c r="T5059" s="153">
        <v>5058</v>
      </c>
    </row>
    <row r="5060" spans="1:20" hidden="1">
      <c r="A5060" s="111" t="s">
        <v>5113</v>
      </c>
      <c r="B5060" s="153" t="str">
        <f>IFERROR(VLOOKUP(Proc[[#This Row],[App]],Table2[],3,0),"open")</f>
        <v>ok</v>
      </c>
      <c r="C5060" s="111" t="s">
        <v>369</v>
      </c>
      <c r="D5060" s="152" t="s">
        <v>5091</v>
      </c>
      <c r="E5060" s="152" t="s">
        <v>5111</v>
      </c>
      <c r="F5060" s="153" t="s">
        <v>5111</v>
      </c>
      <c r="G5060" s="111" t="s">
        <v>400</v>
      </c>
      <c r="H5060" s="112" t="str">
        <f>IF(Proc[[#This Row],[type]]="LFF (MDG-F)",MID(Proc[[#This Row],[Obj]],13,10),"")</f>
        <v/>
      </c>
      <c r="I5060" s="152"/>
      <c r="J5060" s="112" t="b">
        <f>Proc[[#This Row],[Requested]]=Proc[[#This Row],[CurrentParent]]</f>
        <v>1</v>
      </c>
      <c r="K5060" s="153" t="str">
        <f>IF(Proc[[#This Row],[Author]]="Marcela Urrego",VLOOKUP(LEFT(Proc[[#This Row],[Requested]],1),Table3[#All],2,0),VLOOKUP(Proc[[#This Row],[Author]],Table4[],2,0))</f>
        <v>HC</v>
      </c>
      <c r="L5060" s="153" t="s">
        <v>4537</v>
      </c>
      <c r="M5060" s="136">
        <v>45996</v>
      </c>
      <c r="N5060" s="137"/>
      <c r="O5060" s="137"/>
      <c r="P5060" s="137" t="str">
        <f ca="1">IF(Proc[[#This Row],[DaysAgeing]]&gt;5,"yep","on track")</f>
        <v>yep</v>
      </c>
      <c r="Q5060" s="2">
        <f ca="1">IF(Proc[[#This Row],[DateClosed]]="",ABS(NETWORKDAYS(Proc[[#This Row],[DateOpened]],TODAY()))-1,ABS(NETWORKDAYS(Proc[[#This Row],[DateOpened]],Proc[[#This Row],[DateClosed]]))-1)</f>
        <v>85</v>
      </c>
      <c r="R5060" s="137" t="s">
        <v>415</v>
      </c>
      <c r="S5060" s="112"/>
      <c r="T5060" s="153">
        <v>5059</v>
      </c>
    </row>
    <row r="5061" spans="1:20" hidden="1">
      <c r="A5061" s="111" t="s">
        <v>5113</v>
      </c>
      <c r="B5061" s="153" t="str">
        <f>IFERROR(VLOOKUP(Proc[[#This Row],[App]],Table2[],3,0),"open")</f>
        <v>ok</v>
      </c>
      <c r="C5061" s="111" t="s">
        <v>369</v>
      </c>
      <c r="D5061" s="152" t="s">
        <v>5092</v>
      </c>
      <c r="E5061" s="152" t="s">
        <v>5111</v>
      </c>
      <c r="F5061" s="153" t="s">
        <v>5111</v>
      </c>
      <c r="G5061" s="111" t="s">
        <v>400</v>
      </c>
      <c r="H5061" s="112" t="str">
        <f>IF(Proc[[#This Row],[type]]="LFF (MDG-F)",MID(Proc[[#This Row],[Obj]],13,10),"")</f>
        <v/>
      </c>
      <c r="I5061" s="152"/>
      <c r="J5061" s="112" t="b">
        <f>Proc[[#This Row],[Requested]]=Proc[[#This Row],[CurrentParent]]</f>
        <v>1</v>
      </c>
      <c r="K5061" s="153" t="str">
        <f>IF(Proc[[#This Row],[Author]]="Marcela Urrego",VLOOKUP(LEFT(Proc[[#This Row],[Requested]],1),Table3[#All],2,0),VLOOKUP(Proc[[#This Row],[Author]],Table4[],2,0))</f>
        <v>HC</v>
      </c>
      <c r="L5061" s="112" t="s">
        <v>4537</v>
      </c>
      <c r="M5061" s="136">
        <v>45996</v>
      </c>
      <c r="N5061" s="137"/>
      <c r="O5061" s="137"/>
      <c r="P5061" s="137" t="str">
        <f ca="1">IF(Proc[[#This Row],[DaysAgeing]]&gt;5,"yep","on track")</f>
        <v>yep</v>
      </c>
      <c r="Q5061" s="2">
        <f ca="1">IF(Proc[[#This Row],[DateClosed]]="",ABS(NETWORKDAYS(Proc[[#This Row],[DateOpened]],TODAY()))-1,ABS(NETWORKDAYS(Proc[[#This Row],[DateOpened]],Proc[[#This Row],[DateClosed]]))-1)</f>
        <v>85</v>
      </c>
      <c r="R5061" s="137" t="s">
        <v>415</v>
      </c>
      <c r="S5061" s="112"/>
      <c r="T5061" s="153">
        <v>5060</v>
      </c>
    </row>
    <row r="5062" spans="1:20" hidden="1">
      <c r="A5062" t="s">
        <v>5115</v>
      </c>
      <c r="B5062" s="153" t="str">
        <f>IFERROR(VLOOKUP(Proc[[#This Row],[App]],Table2[],3,0),"open")</f>
        <v>ok</v>
      </c>
      <c r="C5062" s="111" t="s">
        <v>369</v>
      </c>
      <c r="D5062" s="152" t="s">
        <v>5102</v>
      </c>
      <c r="E5062" s="152" t="s">
        <v>5095</v>
      </c>
      <c r="F5062" s="153" t="s">
        <v>5095</v>
      </c>
      <c r="G5062" s="111" t="s">
        <v>400</v>
      </c>
      <c r="H5062" s="112" t="str">
        <f>IF(Proc[[#This Row],[type]]="LFF (MDG-F)",MID(Proc[[#This Row],[Obj]],13,10),"")</f>
        <v/>
      </c>
      <c r="I5062" s="152"/>
      <c r="J5062" s="112" t="b">
        <f>Proc[[#This Row],[Requested]]=Proc[[#This Row],[CurrentParent]]</f>
        <v>1</v>
      </c>
      <c r="K5062" s="153" t="str">
        <f>IF(Proc[[#This Row],[Author]]="Marcela Urrego",VLOOKUP(LEFT(Proc[[#This Row],[Requested]],1),Table3[#All],2,0),VLOOKUP(Proc[[#This Row],[Author]],Table4[],2,0))</f>
        <v>HC</v>
      </c>
      <c r="L5062" s="112" t="s">
        <v>4537</v>
      </c>
      <c r="M5062" s="137">
        <v>45999</v>
      </c>
      <c r="N5062" s="137"/>
      <c r="O5062" s="137"/>
      <c r="P5062" s="137" t="str">
        <f ca="1">IF(Proc[[#This Row],[DaysAgeing]]&gt;5,"yep","on track")</f>
        <v>yep</v>
      </c>
      <c r="Q5062" s="2">
        <f ca="1">IF(Proc[[#This Row],[DateClosed]]="",ABS(NETWORKDAYS(Proc[[#This Row],[DateOpened]],TODAY()))-1,ABS(NETWORKDAYS(Proc[[#This Row],[DateOpened]],Proc[[#This Row],[DateClosed]]))-1)</f>
        <v>84</v>
      </c>
      <c r="R5062" s="137" t="s">
        <v>415</v>
      </c>
      <c r="S5062" s="112"/>
      <c r="T5062" s="153">
        <v>5061</v>
      </c>
    </row>
    <row r="5063" spans="1:20" hidden="1">
      <c r="A5063" s="111" t="s">
        <v>5115</v>
      </c>
      <c r="B5063" s="153" t="str">
        <f>IFERROR(VLOOKUP(Proc[[#This Row],[App]],Table2[],3,0),"open")</f>
        <v>ok</v>
      </c>
      <c r="C5063" s="111" t="s">
        <v>369</v>
      </c>
      <c r="D5063" s="152" t="s">
        <v>5103</v>
      </c>
      <c r="E5063" s="152" t="s">
        <v>5095</v>
      </c>
      <c r="F5063" s="153" t="s">
        <v>5095</v>
      </c>
      <c r="G5063" s="111" t="s">
        <v>400</v>
      </c>
      <c r="H5063" s="112" t="str">
        <f>IF(Proc[[#This Row],[type]]="LFF (MDG-F)",MID(Proc[[#This Row],[Obj]],13,10),"")</f>
        <v/>
      </c>
      <c r="I5063" s="152"/>
      <c r="J5063" s="112" t="b">
        <f>Proc[[#This Row],[Requested]]=Proc[[#This Row],[CurrentParent]]</f>
        <v>1</v>
      </c>
      <c r="K5063" s="153" t="str">
        <f>IF(Proc[[#This Row],[Author]]="Marcela Urrego",VLOOKUP(LEFT(Proc[[#This Row],[Requested]],1),Table3[#All],2,0),VLOOKUP(Proc[[#This Row],[Author]],Table4[],2,0))</f>
        <v>HC</v>
      </c>
      <c r="L5063" s="112" t="s">
        <v>4537</v>
      </c>
      <c r="M5063" s="137">
        <v>45999</v>
      </c>
      <c r="N5063" s="137"/>
      <c r="O5063" s="137"/>
      <c r="P5063" s="137" t="str">
        <f ca="1">IF(Proc[[#This Row],[DaysAgeing]]&gt;5,"yep","on track")</f>
        <v>yep</v>
      </c>
      <c r="Q5063" s="2">
        <f ca="1">IF(Proc[[#This Row],[DateClosed]]="",ABS(NETWORKDAYS(Proc[[#This Row],[DateOpened]],TODAY()))-1,ABS(NETWORKDAYS(Proc[[#This Row],[DateOpened]],Proc[[#This Row],[DateClosed]]))-1)</f>
        <v>84</v>
      </c>
      <c r="R5063" s="137" t="s">
        <v>415</v>
      </c>
      <c r="S5063" s="112"/>
      <c r="T5063" s="153">
        <v>5062</v>
      </c>
    </row>
    <row r="5064" spans="1:20" hidden="1">
      <c r="A5064" t="s">
        <v>5116</v>
      </c>
      <c r="B5064" s="153" t="str">
        <f>IFERROR(VLOOKUP(Proc[[#This Row],[App]],Table2[],3,0),"open")</f>
        <v>ok</v>
      </c>
      <c r="C5064" s="111" t="s">
        <v>369</v>
      </c>
      <c r="D5064" s="152" t="s">
        <v>9801</v>
      </c>
      <c r="E5064" s="152" t="s">
        <v>495</v>
      </c>
      <c r="F5064" s="153" t="s">
        <v>495</v>
      </c>
      <c r="G5064" t="s">
        <v>400</v>
      </c>
      <c r="H5064" s="112" t="str">
        <f>IF(Proc[[#This Row],[type]]="LFF (MDG-F)",MID(Proc[[#This Row],[Obj]],13,10),"")</f>
        <v/>
      </c>
      <c r="I5064" s="152"/>
      <c r="J5064" s="112" t="b">
        <f>Proc[[#This Row],[Requested]]=Proc[[#This Row],[CurrentParent]]</f>
        <v>1</v>
      </c>
      <c r="K5064" s="153" t="str">
        <f>IF(Proc[[#This Row],[Author]]="Marcela Urrego",VLOOKUP(LEFT(Proc[[#This Row],[Requested]],1),Table3[#All],2,0),VLOOKUP(Proc[[#This Row],[Author]],Table4[],2,0))</f>
        <v>LS</v>
      </c>
      <c r="L5064" s="112" t="s">
        <v>4537</v>
      </c>
      <c r="M5064" s="137">
        <v>45999</v>
      </c>
      <c r="N5064" s="137"/>
      <c r="O5064" s="137"/>
      <c r="P5064" s="137" t="str">
        <f ca="1">IF(Proc[[#This Row],[DaysAgeing]]&gt;5,"yep","on track")</f>
        <v>yep</v>
      </c>
      <c r="Q5064" s="2">
        <f ca="1">IF(Proc[[#This Row],[DateClosed]]="",ABS(NETWORKDAYS(Proc[[#This Row],[DateOpened]],TODAY()))-1,ABS(NETWORKDAYS(Proc[[#This Row],[DateOpened]],Proc[[#This Row],[DateClosed]]))-1)</f>
        <v>84</v>
      </c>
      <c r="R5064" s="137" t="s">
        <v>488</v>
      </c>
      <c r="S5064" s="112"/>
      <c r="T5064" s="153">
        <v>5063</v>
      </c>
    </row>
    <row r="5065" spans="1:20" hidden="1">
      <c r="A5065" s="111" t="s">
        <v>5116</v>
      </c>
      <c r="B5065" s="153" t="str">
        <f>IFERROR(VLOOKUP(Proc[[#This Row],[App]],Table2[],3,0),"open")</f>
        <v>ok</v>
      </c>
      <c r="C5065" s="111" t="s">
        <v>369</v>
      </c>
      <c r="D5065" s="152" t="s">
        <v>5117</v>
      </c>
      <c r="E5065" s="152" t="s">
        <v>5141</v>
      </c>
      <c r="F5065" s="153" t="s">
        <v>5141</v>
      </c>
      <c r="G5065" s="111" t="s">
        <v>400</v>
      </c>
      <c r="H5065" s="112" t="str">
        <f>IF(Proc[[#This Row],[type]]="LFF (MDG-F)",MID(Proc[[#This Row],[Obj]],13,10),"")</f>
        <v/>
      </c>
      <c r="I5065" s="152"/>
      <c r="J5065" s="112" t="b">
        <f>Proc[[#This Row],[Requested]]=Proc[[#This Row],[CurrentParent]]</f>
        <v>1</v>
      </c>
      <c r="K5065" s="153" t="str">
        <f>IF(Proc[[#This Row],[Author]]="Marcela Urrego",VLOOKUP(LEFT(Proc[[#This Row],[Requested]],1),Table3[#All],2,0),VLOOKUP(Proc[[#This Row],[Author]],Table4[],2,0))</f>
        <v>LS</v>
      </c>
      <c r="L5065" s="112" t="s">
        <v>4537</v>
      </c>
      <c r="M5065" s="137">
        <v>45999</v>
      </c>
      <c r="N5065" s="137"/>
      <c r="O5065" s="137"/>
      <c r="P5065" s="137" t="str">
        <f ca="1">IF(Proc[[#This Row],[DaysAgeing]]&gt;5,"yep","on track")</f>
        <v>yep</v>
      </c>
      <c r="Q5065" s="2">
        <f ca="1">IF(Proc[[#This Row],[DateClosed]]="",ABS(NETWORKDAYS(Proc[[#This Row],[DateOpened]],TODAY()))-1,ABS(NETWORKDAYS(Proc[[#This Row],[DateOpened]],Proc[[#This Row],[DateClosed]]))-1)</f>
        <v>84</v>
      </c>
      <c r="R5065" s="137" t="s">
        <v>488</v>
      </c>
      <c r="S5065" s="112"/>
      <c r="T5065" s="153">
        <v>5064</v>
      </c>
    </row>
    <row r="5066" spans="1:20" hidden="1">
      <c r="A5066" s="111" t="s">
        <v>5116</v>
      </c>
      <c r="B5066" s="153" t="str">
        <f>IFERROR(VLOOKUP(Proc[[#This Row],[App]],Table2[],3,0),"open")</f>
        <v>ok</v>
      </c>
      <c r="C5066" s="111" t="s">
        <v>369</v>
      </c>
      <c r="D5066" s="152" t="s">
        <v>5118</v>
      </c>
      <c r="E5066" s="152" t="s">
        <v>2102</v>
      </c>
      <c r="F5066" s="153" t="s">
        <v>2102</v>
      </c>
      <c r="G5066" s="111" t="s">
        <v>400</v>
      </c>
      <c r="H5066" s="112" t="str">
        <f>IF(Proc[[#This Row],[type]]="LFF (MDG-F)",MID(Proc[[#This Row],[Obj]],13,10),"")</f>
        <v/>
      </c>
      <c r="I5066" s="152"/>
      <c r="J5066" s="112" t="b">
        <f>Proc[[#This Row],[Requested]]=Proc[[#This Row],[CurrentParent]]</f>
        <v>1</v>
      </c>
      <c r="K5066" s="153" t="str">
        <f>IF(Proc[[#This Row],[Author]]="Marcela Urrego",VLOOKUP(LEFT(Proc[[#This Row],[Requested]],1),Table3[#All],2,0),VLOOKUP(Proc[[#This Row],[Author]],Table4[],2,0))</f>
        <v>LS</v>
      </c>
      <c r="L5066" s="112" t="s">
        <v>4537</v>
      </c>
      <c r="M5066" s="137">
        <v>45999</v>
      </c>
      <c r="N5066" s="137"/>
      <c r="O5066" s="137"/>
      <c r="P5066" s="137" t="str">
        <f ca="1">IF(Proc[[#This Row],[DaysAgeing]]&gt;5,"yep","on track")</f>
        <v>yep</v>
      </c>
      <c r="Q5066" s="2">
        <f ca="1">IF(Proc[[#This Row],[DateClosed]]="",ABS(NETWORKDAYS(Proc[[#This Row],[DateOpened]],TODAY()))-1,ABS(NETWORKDAYS(Proc[[#This Row],[DateOpened]],Proc[[#This Row],[DateClosed]]))-1)</f>
        <v>84</v>
      </c>
      <c r="R5066" s="137" t="s">
        <v>488</v>
      </c>
      <c r="S5066" s="112"/>
      <c r="T5066" s="153">
        <v>5065</v>
      </c>
    </row>
    <row r="5067" spans="1:20" hidden="1">
      <c r="A5067" s="111" t="s">
        <v>5116</v>
      </c>
      <c r="B5067" s="153" t="str">
        <f>IFERROR(VLOOKUP(Proc[[#This Row],[App]],Table2[],3,0),"open")</f>
        <v>ok</v>
      </c>
      <c r="C5067" s="111" t="s">
        <v>369</v>
      </c>
      <c r="D5067" s="152" t="s">
        <v>5119</v>
      </c>
      <c r="E5067" s="152" t="s">
        <v>3521</v>
      </c>
      <c r="F5067" s="153" t="s">
        <v>3521</v>
      </c>
      <c r="G5067" s="111" t="s">
        <v>400</v>
      </c>
      <c r="H5067" s="112" t="str">
        <f>IF(Proc[[#This Row],[type]]="LFF (MDG-F)",MID(Proc[[#This Row],[Obj]],13,10),"")</f>
        <v/>
      </c>
      <c r="I5067" s="152"/>
      <c r="J5067" s="112" t="b">
        <f>Proc[[#This Row],[Requested]]=Proc[[#This Row],[CurrentParent]]</f>
        <v>1</v>
      </c>
      <c r="K5067" s="153" t="str">
        <f>IF(Proc[[#This Row],[Author]]="Marcela Urrego",VLOOKUP(LEFT(Proc[[#This Row],[Requested]],1),Table3[#All],2,0),VLOOKUP(Proc[[#This Row],[Author]],Table4[],2,0))</f>
        <v>LS</v>
      </c>
      <c r="L5067" s="112" t="s">
        <v>4537</v>
      </c>
      <c r="M5067" s="137">
        <v>45999</v>
      </c>
      <c r="N5067" s="137"/>
      <c r="O5067" s="137"/>
      <c r="P5067" s="137" t="str">
        <f ca="1">IF(Proc[[#This Row],[DaysAgeing]]&gt;5,"yep","on track")</f>
        <v>yep</v>
      </c>
      <c r="Q5067" s="2">
        <f ca="1">IF(Proc[[#This Row],[DateClosed]]="",ABS(NETWORKDAYS(Proc[[#This Row],[DateOpened]],TODAY()))-1,ABS(NETWORKDAYS(Proc[[#This Row],[DateOpened]],Proc[[#This Row],[DateClosed]]))-1)</f>
        <v>84</v>
      </c>
      <c r="R5067" s="137" t="s">
        <v>488</v>
      </c>
      <c r="S5067" s="112"/>
      <c r="T5067" s="153">
        <v>5066</v>
      </c>
    </row>
    <row r="5068" spans="1:20" hidden="1">
      <c r="A5068" s="111" t="s">
        <v>5116</v>
      </c>
      <c r="B5068" s="153" t="str">
        <f>IFERROR(VLOOKUP(Proc[[#This Row],[App]],Table2[],3,0),"open")</f>
        <v>ok</v>
      </c>
      <c r="C5068" s="111" t="s">
        <v>369</v>
      </c>
      <c r="D5068" s="152" t="s">
        <v>5120</v>
      </c>
      <c r="E5068" s="152" t="s">
        <v>1724</v>
      </c>
      <c r="F5068" s="153" t="s">
        <v>1724</v>
      </c>
      <c r="G5068" s="111" t="s">
        <v>400</v>
      </c>
      <c r="H5068" s="112" t="str">
        <f>IF(Proc[[#This Row],[type]]="LFF (MDG-F)",MID(Proc[[#This Row],[Obj]],13,10),"")</f>
        <v/>
      </c>
      <c r="I5068" s="152"/>
      <c r="J5068" s="112" t="b">
        <f>Proc[[#This Row],[Requested]]=Proc[[#This Row],[CurrentParent]]</f>
        <v>1</v>
      </c>
      <c r="K5068" s="153" t="str">
        <f>IF(Proc[[#This Row],[Author]]="Marcela Urrego",VLOOKUP(LEFT(Proc[[#This Row],[Requested]],1),Table3[#All],2,0),VLOOKUP(Proc[[#This Row],[Author]],Table4[],2,0))</f>
        <v>LS</v>
      </c>
      <c r="L5068" s="112" t="s">
        <v>4537</v>
      </c>
      <c r="M5068" s="137">
        <v>45999</v>
      </c>
      <c r="N5068" s="137"/>
      <c r="O5068" s="137"/>
      <c r="P5068" s="137" t="str">
        <f ca="1">IF(Proc[[#This Row],[DaysAgeing]]&gt;5,"yep","on track")</f>
        <v>yep</v>
      </c>
      <c r="Q5068" s="2">
        <f ca="1">IF(Proc[[#This Row],[DateClosed]]="",ABS(NETWORKDAYS(Proc[[#This Row],[DateOpened]],TODAY()))-1,ABS(NETWORKDAYS(Proc[[#This Row],[DateOpened]],Proc[[#This Row],[DateClosed]]))-1)</f>
        <v>84</v>
      </c>
      <c r="R5068" s="137" t="s">
        <v>488</v>
      </c>
      <c r="S5068" s="112"/>
      <c r="T5068" s="153">
        <v>5067</v>
      </c>
    </row>
    <row r="5069" spans="1:20" hidden="1">
      <c r="A5069" s="111" t="s">
        <v>5116</v>
      </c>
      <c r="B5069" s="153" t="str">
        <f>IFERROR(VLOOKUP(Proc[[#This Row],[App]],Table2[],3,0),"open")</f>
        <v>ok</v>
      </c>
      <c r="C5069" s="111" t="s">
        <v>369</v>
      </c>
      <c r="D5069" s="152" t="s">
        <v>5121</v>
      </c>
      <c r="E5069" s="152" t="s">
        <v>5142</v>
      </c>
      <c r="F5069" s="153" t="s">
        <v>5142</v>
      </c>
      <c r="G5069" s="111" t="s">
        <v>400</v>
      </c>
      <c r="H5069" s="112" t="str">
        <f>IF(Proc[[#This Row],[type]]="LFF (MDG-F)",MID(Proc[[#This Row],[Obj]],13,10),"")</f>
        <v/>
      </c>
      <c r="I5069" s="152"/>
      <c r="J5069" s="112" t="b">
        <f>Proc[[#This Row],[Requested]]=Proc[[#This Row],[CurrentParent]]</f>
        <v>1</v>
      </c>
      <c r="K5069" s="153" t="str">
        <f>IF(Proc[[#This Row],[Author]]="Marcela Urrego",VLOOKUP(LEFT(Proc[[#This Row],[Requested]],1),Table3[#All],2,0),VLOOKUP(Proc[[#This Row],[Author]],Table4[],2,0))</f>
        <v>LS</v>
      </c>
      <c r="L5069" s="112" t="s">
        <v>4537</v>
      </c>
      <c r="M5069" s="137">
        <v>45999</v>
      </c>
      <c r="N5069" s="137"/>
      <c r="O5069" s="137"/>
      <c r="P5069" s="137" t="str">
        <f ca="1">IF(Proc[[#This Row],[DaysAgeing]]&gt;5,"yep","on track")</f>
        <v>yep</v>
      </c>
      <c r="Q5069" s="2">
        <f ca="1">IF(Proc[[#This Row],[DateClosed]]="",ABS(NETWORKDAYS(Proc[[#This Row],[DateOpened]],TODAY()))-1,ABS(NETWORKDAYS(Proc[[#This Row],[DateOpened]],Proc[[#This Row],[DateClosed]]))-1)</f>
        <v>84</v>
      </c>
      <c r="R5069" s="137" t="s">
        <v>488</v>
      </c>
      <c r="S5069" s="112"/>
      <c r="T5069" s="153">
        <v>5068</v>
      </c>
    </row>
    <row r="5070" spans="1:20" hidden="1">
      <c r="A5070" s="111" t="s">
        <v>5116</v>
      </c>
      <c r="B5070" s="112" t="str">
        <f>IFERROR(VLOOKUP(Proc[[#This Row],[App]],Table2[],3,0),"open")</f>
        <v>ok</v>
      </c>
      <c r="C5070" s="111" t="s">
        <v>369</v>
      </c>
      <c r="D5070" s="152" t="s">
        <v>5122</v>
      </c>
      <c r="E5070" s="152" t="s">
        <v>5143</v>
      </c>
      <c r="F5070" s="153" t="s">
        <v>5143</v>
      </c>
      <c r="G5070" s="111" t="s">
        <v>400</v>
      </c>
      <c r="H5070" s="112" t="str">
        <f>IF(Proc[[#This Row],[type]]="LFF (MDG-F)",MID(Proc[[#This Row],[Obj]],13,10),"")</f>
        <v/>
      </c>
      <c r="I5070" s="152"/>
      <c r="J5070" s="112" t="b">
        <f>Proc[[#This Row],[Requested]]=Proc[[#This Row],[CurrentParent]]</f>
        <v>1</v>
      </c>
      <c r="K5070" s="112" t="str">
        <f>IF(Proc[[#This Row],[Author]]="Marcela Urrego",VLOOKUP(LEFT(Proc[[#This Row],[Requested]],1),Table3[#All],2,0),VLOOKUP(Proc[[#This Row],[Author]],Table4[],2,0))</f>
        <v>LS</v>
      </c>
      <c r="L5070" s="112" t="s">
        <v>4537</v>
      </c>
      <c r="M5070" s="137">
        <v>45999</v>
      </c>
      <c r="N5070" s="137"/>
      <c r="O5070" s="137"/>
      <c r="P5070" s="137" t="str">
        <f ca="1">IF(Proc[[#This Row],[DaysAgeing]]&gt;5,"yep","on track")</f>
        <v>yep</v>
      </c>
      <c r="Q5070" s="2">
        <f ca="1">IF(Proc[[#This Row],[DateClosed]]="",ABS(NETWORKDAYS(Proc[[#This Row],[DateOpened]],TODAY()))-1,ABS(NETWORKDAYS(Proc[[#This Row],[DateOpened]],Proc[[#This Row],[DateClosed]]))-1)</f>
        <v>84</v>
      </c>
      <c r="R5070" s="137" t="s">
        <v>488</v>
      </c>
      <c r="S5070" s="112"/>
      <c r="T5070" s="153">
        <v>5069</v>
      </c>
    </row>
    <row r="5071" spans="1:20" hidden="1">
      <c r="A5071" s="111" t="s">
        <v>5116</v>
      </c>
      <c r="B5071" s="112" t="str">
        <f>IFERROR(VLOOKUP(Proc[[#This Row],[App]],Table2[],3,0),"open")</f>
        <v>ok</v>
      </c>
      <c r="C5071" s="111" t="s">
        <v>369</v>
      </c>
      <c r="D5071" s="152" t="s">
        <v>5123</v>
      </c>
      <c r="E5071" s="152" t="s">
        <v>5144</v>
      </c>
      <c r="F5071" s="112" t="s">
        <v>5144</v>
      </c>
      <c r="G5071" s="111" t="s">
        <v>400</v>
      </c>
      <c r="H5071" s="112" t="str">
        <f>IF(Proc[[#This Row],[type]]="LFF (MDG-F)",MID(Proc[[#This Row],[Obj]],13,10),"")</f>
        <v/>
      </c>
      <c r="I5071" s="152"/>
      <c r="J5071" s="112" t="b">
        <f>Proc[[#This Row],[Requested]]=Proc[[#This Row],[CurrentParent]]</f>
        <v>1</v>
      </c>
      <c r="K5071" s="112" t="str">
        <f>IF(Proc[[#This Row],[Author]]="Marcela Urrego",VLOOKUP(LEFT(Proc[[#This Row],[Requested]],1),Table3[#All],2,0),VLOOKUP(Proc[[#This Row],[Author]],Table4[],2,0))</f>
        <v>LS</v>
      </c>
      <c r="L5071" s="112" t="s">
        <v>4537</v>
      </c>
      <c r="M5071" s="137">
        <v>45999</v>
      </c>
      <c r="N5071" s="137"/>
      <c r="O5071" s="137"/>
      <c r="P5071" s="137" t="str">
        <f ca="1">IF(Proc[[#This Row],[DaysAgeing]]&gt;5,"yep","on track")</f>
        <v>yep</v>
      </c>
      <c r="Q5071" s="2">
        <f ca="1">IF(Proc[[#This Row],[DateClosed]]="",ABS(NETWORKDAYS(Proc[[#This Row],[DateOpened]],TODAY()))-1,ABS(NETWORKDAYS(Proc[[#This Row],[DateOpened]],Proc[[#This Row],[DateClosed]]))-1)</f>
        <v>84</v>
      </c>
      <c r="R5071" s="137" t="s">
        <v>488</v>
      </c>
      <c r="S5071" s="112"/>
      <c r="T5071" s="153">
        <v>5070</v>
      </c>
    </row>
    <row r="5072" spans="1:20" hidden="1">
      <c r="A5072" s="111" t="s">
        <v>5116</v>
      </c>
      <c r="B5072" s="153" t="str">
        <f>IFERROR(VLOOKUP(Proc[[#This Row],[App]],Table2[],3,0),"open")</f>
        <v>ok</v>
      </c>
      <c r="C5072" s="111" t="s">
        <v>369</v>
      </c>
      <c r="D5072" s="152" t="s">
        <v>5124</v>
      </c>
      <c r="E5072" s="152" t="s">
        <v>5145</v>
      </c>
      <c r="F5072" s="153" t="s">
        <v>5145</v>
      </c>
      <c r="G5072" s="111" t="s">
        <v>400</v>
      </c>
      <c r="H5072" s="112" t="str">
        <f>IF(Proc[[#This Row],[type]]="LFF (MDG-F)",MID(Proc[[#This Row],[Obj]],13,10),"")</f>
        <v/>
      </c>
      <c r="I5072" s="152"/>
      <c r="J5072" s="112" t="b">
        <f>Proc[[#This Row],[Requested]]=Proc[[#This Row],[CurrentParent]]</f>
        <v>1</v>
      </c>
      <c r="K5072" s="153" t="str">
        <f>IF(Proc[[#This Row],[Author]]="Marcela Urrego",VLOOKUP(LEFT(Proc[[#This Row],[Requested]],1),Table3[#All],2,0),VLOOKUP(Proc[[#This Row],[Author]],Table4[],2,0))</f>
        <v>LS</v>
      </c>
      <c r="L5072" s="153" t="s">
        <v>4537</v>
      </c>
      <c r="M5072" s="137">
        <v>45999</v>
      </c>
      <c r="N5072" s="137"/>
      <c r="O5072" s="137"/>
      <c r="P5072" s="137" t="str">
        <f ca="1">IF(Proc[[#This Row],[DaysAgeing]]&gt;5,"yep","on track")</f>
        <v>yep</v>
      </c>
      <c r="Q5072" s="2">
        <f ca="1">IF(Proc[[#This Row],[DateClosed]]="",ABS(NETWORKDAYS(Proc[[#This Row],[DateOpened]],TODAY()))-1,ABS(NETWORKDAYS(Proc[[#This Row],[DateOpened]],Proc[[#This Row],[DateClosed]]))-1)</f>
        <v>84</v>
      </c>
      <c r="R5072" s="137" t="s">
        <v>488</v>
      </c>
      <c r="S5072" s="112"/>
      <c r="T5072" s="153">
        <v>5071</v>
      </c>
    </row>
    <row r="5073" spans="1:20" hidden="1">
      <c r="A5073" s="111" t="s">
        <v>5116</v>
      </c>
      <c r="B5073" s="153" t="str">
        <f>IFERROR(VLOOKUP(Proc[[#This Row],[App]],Table2[],3,0),"open")</f>
        <v>ok</v>
      </c>
      <c r="C5073" s="111" t="s">
        <v>369</v>
      </c>
      <c r="D5073" s="152" t="s">
        <v>5125</v>
      </c>
      <c r="E5073" s="152" t="s">
        <v>5146</v>
      </c>
      <c r="F5073" s="153" t="s">
        <v>5146</v>
      </c>
      <c r="G5073" s="111" t="s">
        <v>400</v>
      </c>
      <c r="H5073" s="112" t="str">
        <f>IF(Proc[[#This Row],[type]]="LFF (MDG-F)",MID(Proc[[#This Row],[Obj]],13,10),"")</f>
        <v/>
      </c>
      <c r="I5073" s="152"/>
      <c r="J5073" s="112" t="b">
        <f>Proc[[#This Row],[Requested]]=Proc[[#This Row],[CurrentParent]]</f>
        <v>1</v>
      </c>
      <c r="K5073" s="153" t="str">
        <f>IF(Proc[[#This Row],[Author]]="Marcela Urrego",VLOOKUP(LEFT(Proc[[#This Row],[Requested]],1),Table3[#All],2,0),VLOOKUP(Proc[[#This Row],[Author]],Table4[],2,0))</f>
        <v>LS</v>
      </c>
      <c r="L5073" s="153" t="s">
        <v>4537</v>
      </c>
      <c r="M5073" s="137">
        <v>45999</v>
      </c>
      <c r="N5073" s="137"/>
      <c r="O5073" s="137"/>
      <c r="P5073" s="137" t="str">
        <f ca="1">IF(Proc[[#This Row],[DaysAgeing]]&gt;5,"yep","on track")</f>
        <v>yep</v>
      </c>
      <c r="Q5073" s="2">
        <f ca="1">IF(Proc[[#This Row],[DateClosed]]="",ABS(NETWORKDAYS(Proc[[#This Row],[DateOpened]],TODAY()))-1,ABS(NETWORKDAYS(Proc[[#This Row],[DateOpened]],Proc[[#This Row],[DateClosed]]))-1)</f>
        <v>84</v>
      </c>
      <c r="R5073" s="137" t="s">
        <v>488</v>
      </c>
      <c r="S5073" s="112"/>
      <c r="T5073" s="153">
        <v>5072</v>
      </c>
    </row>
    <row r="5074" spans="1:20" hidden="1">
      <c r="A5074" s="111" t="s">
        <v>5116</v>
      </c>
      <c r="B5074" s="153" t="str">
        <f>IFERROR(VLOOKUP(Proc[[#This Row],[App]],Table2[],3,0),"open")</f>
        <v>ok</v>
      </c>
      <c r="C5074" s="111" t="s">
        <v>369</v>
      </c>
      <c r="D5074" s="152" t="s">
        <v>5126</v>
      </c>
      <c r="E5074" s="152" t="s">
        <v>5146</v>
      </c>
      <c r="F5074" s="153" t="s">
        <v>5146</v>
      </c>
      <c r="G5074" s="111" t="s">
        <v>400</v>
      </c>
      <c r="H5074" s="112" t="str">
        <f>IF(Proc[[#This Row],[type]]="LFF (MDG-F)",MID(Proc[[#This Row],[Obj]],13,10),"")</f>
        <v/>
      </c>
      <c r="I5074" s="152"/>
      <c r="J5074" s="112" t="b">
        <f>Proc[[#This Row],[Requested]]=Proc[[#This Row],[CurrentParent]]</f>
        <v>1</v>
      </c>
      <c r="K5074" s="153" t="str">
        <f>IF(Proc[[#This Row],[Author]]="Marcela Urrego",VLOOKUP(LEFT(Proc[[#This Row],[Requested]],1),Table3[#All],2,0),VLOOKUP(Proc[[#This Row],[Author]],Table4[],2,0))</f>
        <v>LS</v>
      </c>
      <c r="L5074" s="112" t="s">
        <v>4537</v>
      </c>
      <c r="M5074" s="137">
        <v>45999</v>
      </c>
      <c r="N5074" s="137"/>
      <c r="O5074" s="137"/>
      <c r="P5074" s="137" t="str">
        <f ca="1">IF(Proc[[#This Row],[DaysAgeing]]&gt;5,"yep","on track")</f>
        <v>yep</v>
      </c>
      <c r="Q5074" s="2">
        <f ca="1">IF(Proc[[#This Row],[DateClosed]]="",ABS(NETWORKDAYS(Proc[[#This Row],[DateOpened]],TODAY()))-1,ABS(NETWORKDAYS(Proc[[#This Row],[DateOpened]],Proc[[#This Row],[DateClosed]]))-1)</f>
        <v>84</v>
      </c>
      <c r="R5074" s="137" t="s">
        <v>488</v>
      </c>
      <c r="S5074" s="112"/>
      <c r="T5074" s="153">
        <v>5073</v>
      </c>
    </row>
    <row r="5075" spans="1:20" hidden="1">
      <c r="A5075" s="111" t="s">
        <v>5116</v>
      </c>
      <c r="B5075" s="153" t="str">
        <f>IFERROR(VLOOKUP(Proc[[#This Row],[App]],Table2[],3,0),"open")</f>
        <v>ok</v>
      </c>
      <c r="C5075" s="111" t="s">
        <v>369</v>
      </c>
      <c r="D5075" s="152" t="s">
        <v>5127</v>
      </c>
      <c r="E5075" s="152" t="s">
        <v>5147</v>
      </c>
      <c r="F5075" s="153" t="s">
        <v>5147</v>
      </c>
      <c r="G5075" s="111" t="s">
        <v>400</v>
      </c>
      <c r="H5075" s="112" t="str">
        <f>IF(Proc[[#This Row],[type]]="LFF (MDG-F)",MID(Proc[[#This Row],[Obj]],13,10),"")</f>
        <v/>
      </c>
      <c r="I5075" s="152"/>
      <c r="J5075" s="112" t="b">
        <f>Proc[[#This Row],[Requested]]=Proc[[#This Row],[CurrentParent]]</f>
        <v>1</v>
      </c>
      <c r="K5075" s="153" t="str">
        <f>IF(Proc[[#This Row],[Author]]="Marcela Urrego",VLOOKUP(LEFT(Proc[[#This Row],[Requested]],1),Table3[#All],2,0),VLOOKUP(Proc[[#This Row],[Author]],Table4[],2,0))</f>
        <v>LS</v>
      </c>
      <c r="L5075" s="153" t="s">
        <v>4537</v>
      </c>
      <c r="M5075" s="137">
        <v>45999</v>
      </c>
      <c r="N5075" s="137"/>
      <c r="O5075" s="137"/>
      <c r="P5075" s="137" t="str">
        <f ca="1">IF(Proc[[#This Row],[DaysAgeing]]&gt;5,"yep","on track")</f>
        <v>yep</v>
      </c>
      <c r="Q5075" s="2">
        <f ca="1">IF(Proc[[#This Row],[DateClosed]]="",ABS(NETWORKDAYS(Proc[[#This Row],[DateOpened]],TODAY()))-1,ABS(NETWORKDAYS(Proc[[#This Row],[DateOpened]],Proc[[#This Row],[DateClosed]]))-1)</f>
        <v>84</v>
      </c>
      <c r="R5075" s="137" t="s">
        <v>488</v>
      </c>
      <c r="S5075" s="112"/>
      <c r="T5075" s="153">
        <v>5074</v>
      </c>
    </row>
    <row r="5076" spans="1:20" hidden="1">
      <c r="A5076" s="111" t="s">
        <v>5116</v>
      </c>
      <c r="B5076" s="153" t="str">
        <f>IFERROR(VLOOKUP(Proc[[#This Row],[App]],Table2[],3,0),"open")</f>
        <v>ok</v>
      </c>
      <c r="C5076" s="111" t="s">
        <v>369</v>
      </c>
      <c r="D5076" s="152" t="s">
        <v>5128</v>
      </c>
      <c r="E5076" s="152" t="s">
        <v>5147</v>
      </c>
      <c r="F5076" s="153" t="s">
        <v>5147</v>
      </c>
      <c r="G5076" s="111" t="s">
        <v>400</v>
      </c>
      <c r="H5076" s="112" t="str">
        <f>IF(Proc[[#This Row],[type]]="LFF (MDG-F)",MID(Proc[[#This Row],[Obj]],13,10),"")</f>
        <v/>
      </c>
      <c r="I5076" s="152"/>
      <c r="J5076" s="112" t="b">
        <f>Proc[[#This Row],[Requested]]=Proc[[#This Row],[CurrentParent]]</f>
        <v>1</v>
      </c>
      <c r="K5076" s="153" t="str">
        <f>IF(Proc[[#This Row],[Author]]="Marcela Urrego",VLOOKUP(LEFT(Proc[[#This Row],[Requested]],1),Table3[#All],2,0),VLOOKUP(Proc[[#This Row],[Author]],Table4[],2,0))</f>
        <v>LS</v>
      </c>
      <c r="L5076" s="112" t="s">
        <v>4537</v>
      </c>
      <c r="M5076" s="137">
        <v>45999</v>
      </c>
      <c r="N5076" s="137"/>
      <c r="O5076" s="137"/>
      <c r="P5076" s="137" t="str">
        <f ca="1">IF(Proc[[#This Row],[DaysAgeing]]&gt;5,"yep","on track")</f>
        <v>yep</v>
      </c>
      <c r="Q5076" s="2">
        <f ca="1">IF(Proc[[#This Row],[DateClosed]]="",ABS(NETWORKDAYS(Proc[[#This Row],[DateOpened]],TODAY()))-1,ABS(NETWORKDAYS(Proc[[#This Row],[DateOpened]],Proc[[#This Row],[DateClosed]]))-1)</f>
        <v>84</v>
      </c>
      <c r="R5076" s="137" t="s">
        <v>488</v>
      </c>
      <c r="S5076" s="112"/>
      <c r="T5076" s="153">
        <v>5075</v>
      </c>
    </row>
    <row r="5077" spans="1:20" hidden="1">
      <c r="A5077" s="111" t="s">
        <v>5116</v>
      </c>
      <c r="B5077" s="153" t="str">
        <f>IFERROR(VLOOKUP(Proc[[#This Row],[App]],Table2[],3,0),"open")</f>
        <v>ok</v>
      </c>
      <c r="C5077" s="111" t="s">
        <v>369</v>
      </c>
      <c r="D5077" s="152" t="s">
        <v>5129</v>
      </c>
      <c r="E5077" s="152" t="s">
        <v>4863</v>
      </c>
      <c r="F5077" s="153" t="s">
        <v>4863</v>
      </c>
      <c r="G5077" s="111" t="s">
        <v>400</v>
      </c>
      <c r="H5077" s="112" t="str">
        <f>IF(Proc[[#This Row],[type]]="LFF (MDG-F)",MID(Proc[[#This Row],[Obj]],13,10),"")</f>
        <v/>
      </c>
      <c r="I5077" s="152"/>
      <c r="J5077" s="112" t="b">
        <f>Proc[[#This Row],[Requested]]=Proc[[#This Row],[CurrentParent]]</f>
        <v>1</v>
      </c>
      <c r="K5077" s="153" t="str">
        <f>IF(Proc[[#This Row],[Author]]="Marcela Urrego",VLOOKUP(LEFT(Proc[[#This Row],[Requested]],1),Table3[#All],2,0),VLOOKUP(Proc[[#This Row],[Author]],Table4[],2,0))</f>
        <v>LS</v>
      </c>
      <c r="L5077" s="153" t="s">
        <v>4537</v>
      </c>
      <c r="M5077" s="137">
        <v>45999</v>
      </c>
      <c r="N5077" s="137"/>
      <c r="O5077" s="137"/>
      <c r="P5077" s="137" t="str">
        <f ca="1">IF(Proc[[#This Row],[DaysAgeing]]&gt;5,"yep","on track")</f>
        <v>yep</v>
      </c>
      <c r="Q5077" s="2">
        <f ca="1">IF(Proc[[#This Row],[DateClosed]]="",ABS(NETWORKDAYS(Proc[[#This Row],[DateOpened]],TODAY()))-1,ABS(NETWORKDAYS(Proc[[#This Row],[DateOpened]],Proc[[#This Row],[DateClosed]]))-1)</f>
        <v>84</v>
      </c>
      <c r="R5077" s="137" t="s">
        <v>488</v>
      </c>
      <c r="S5077" s="112"/>
      <c r="T5077" s="153">
        <v>5076</v>
      </c>
    </row>
    <row r="5078" spans="1:20" hidden="1">
      <c r="A5078" s="111" t="s">
        <v>5116</v>
      </c>
      <c r="B5078" s="153" t="str">
        <f>IFERROR(VLOOKUP(Proc[[#This Row],[App]],Table2[],3,0),"open")</f>
        <v>ok</v>
      </c>
      <c r="C5078" s="111" t="s">
        <v>369</v>
      </c>
      <c r="D5078" s="152" t="s">
        <v>5130</v>
      </c>
      <c r="E5078" s="152" t="s">
        <v>5148</v>
      </c>
      <c r="F5078" s="153" t="s">
        <v>5148</v>
      </c>
      <c r="G5078" s="111" t="s">
        <v>400</v>
      </c>
      <c r="H5078" s="112" t="str">
        <f>IF(Proc[[#This Row],[type]]="LFF (MDG-F)",MID(Proc[[#This Row],[Obj]],13,10),"")</f>
        <v/>
      </c>
      <c r="I5078" s="152"/>
      <c r="J5078" s="112" t="b">
        <f>Proc[[#This Row],[Requested]]=Proc[[#This Row],[CurrentParent]]</f>
        <v>1</v>
      </c>
      <c r="K5078" s="153" t="str">
        <f>IF(Proc[[#This Row],[Author]]="Marcela Urrego",VLOOKUP(LEFT(Proc[[#This Row],[Requested]],1),Table3[#All],2,0),VLOOKUP(Proc[[#This Row],[Author]],Table4[],2,0))</f>
        <v>LS</v>
      </c>
      <c r="L5078" s="112" t="s">
        <v>4537</v>
      </c>
      <c r="M5078" s="137">
        <v>45999</v>
      </c>
      <c r="N5078" s="137"/>
      <c r="O5078" s="137"/>
      <c r="P5078" s="137" t="str">
        <f ca="1">IF(Proc[[#This Row],[DaysAgeing]]&gt;5,"yep","on track")</f>
        <v>yep</v>
      </c>
      <c r="Q5078" s="2">
        <f ca="1">IF(Proc[[#This Row],[DateClosed]]="",ABS(NETWORKDAYS(Proc[[#This Row],[DateOpened]],TODAY()))-1,ABS(NETWORKDAYS(Proc[[#This Row],[DateOpened]],Proc[[#This Row],[DateClosed]]))-1)</f>
        <v>84</v>
      </c>
      <c r="R5078" s="137" t="s">
        <v>488</v>
      </c>
      <c r="S5078" s="112"/>
      <c r="T5078" s="153">
        <v>5077</v>
      </c>
    </row>
    <row r="5079" spans="1:20" hidden="1">
      <c r="A5079" s="111" t="s">
        <v>5116</v>
      </c>
      <c r="B5079" s="112" t="str">
        <f>IFERROR(VLOOKUP(Proc[[#This Row],[App]],Table2[],3,0),"open")</f>
        <v>ok</v>
      </c>
      <c r="C5079" s="111" t="s">
        <v>369</v>
      </c>
      <c r="D5079" s="152" t="s">
        <v>5131</v>
      </c>
      <c r="E5079" s="152" t="s">
        <v>5148</v>
      </c>
      <c r="F5079" s="112" t="s">
        <v>5148</v>
      </c>
      <c r="G5079" s="111" t="s">
        <v>400</v>
      </c>
      <c r="H5079" s="112" t="str">
        <f>IF(Proc[[#This Row],[type]]="LFF (MDG-F)",MID(Proc[[#This Row],[Obj]],13,10),"")</f>
        <v/>
      </c>
      <c r="I5079" s="152"/>
      <c r="J5079" s="112" t="b">
        <f>Proc[[#This Row],[Requested]]=Proc[[#This Row],[CurrentParent]]</f>
        <v>1</v>
      </c>
      <c r="K5079" s="112" t="str">
        <f>IF(Proc[[#This Row],[Author]]="Marcela Urrego",VLOOKUP(LEFT(Proc[[#This Row],[Requested]],1),Table3[#All],2,0),VLOOKUP(Proc[[#This Row],[Author]],Table4[],2,0))</f>
        <v>LS</v>
      </c>
      <c r="L5079" s="112" t="s">
        <v>4537</v>
      </c>
      <c r="M5079" s="137">
        <v>45999</v>
      </c>
      <c r="N5079" s="137"/>
      <c r="O5079" s="137"/>
      <c r="P5079" s="137" t="str">
        <f ca="1">IF(Proc[[#This Row],[DaysAgeing]]&gt;5,"yep","on track")</f>
        <v>yep</v>
      </c>
      <c r="Q5079" s="2">
        <f ca="1">IF(Proc[[#This Row],[DateClosed]]="",ABS(NETWORKDAYS(Proc[[#This Row],[DateOpened]],TODAY()))-1,ABS(NETWORKDAYS(Proc[[#This Row],[DateOpened]],Proc[[#This Row],[DateClosed]]))-1)</f>
        <v>84</v>
      </c>
      <c r="R5079" s="137" t="s">
        <v>488</v>
      </c>
      <c r="S5079" s="112"/>
      <c r="T5079" s="153">
        <v>5078</v>
      </c>
    </row>
    <row r="5080" spans="1:20" hidden="1">
      <c r="A5080" s="111" t="s">
        <v>5116</v>
      </c>
      <c r="B5080" s="153" t="str">
        <f>IFERROR(VLOOKUP(Proc[[#This Row],[App]],Table2[],3,0),"open")</f>
        <v>ok</v>
      </c>
      <c r="C5080" s="111" t="s">
        <v>369</v>
      </c>
      <c r="D5080" s="152" t="s">
        <v>5132</v>
      </c>
      <c r="E5080" s="152" t="s">
        <v>5148</v>
      </c>
      <c r="F5080" s="153" t="s">
        <v>5148</v>
      </c>
      <c r="G5080" s="111" t="s">
        <v>400</v>
      </c>
      <c r="H5080" s="112" t="str">
        <f>IF(Proc[[#This Row],[type]]="LFF (MDG-F)",MID(Proc[[#This Row],[Obj]],13,10),"")</f>
        <v/>
      </c>
      <c r="I5080" s="152"/>
      <c r="J5080" s="112" t="b">
        <f>Proc[[#This Row],[Requested]]=Proc[[#This Row],[CurrentParent]]</f>
        <v>1</v>
      </c>
      <c r="K5080" s="153" t="str">
        <f>IF(Proc[[#This Row],[Author]]="Marcela Urrego",VLOOKUP(LEFT(Proc[[#This Row],[Requested]],1),Table3[#All],2,0),VLOOKUP(Proc[[#This Row],[Author]],Table4[],2,0))</f>
        <v>LS</v>
      </c>
      <c r="L5080" s="112" t="s">
        <v>4537</v>
      </c>
      <c r="M5080" s="137">
        <v>45999</v>
      </c>
      <c r="N5080" s="137"/>
      <c r="O5080" s="137"/>
      <c r="P5080" s="137" t="str">
        <f ca="1">IF(Proc[[#This Row],[DaysAgeing]]&gt;5,"yep","on track")</f>
        <v>yep</v>
      </c>
      <c r="Q5080" s="2">
        <f ca="1">IF(Proc[[#This Row],[DateClosed]]="",ABS(NETWORKDAYS(Proc[[#This Row],[DateOpened]],TODAY()))-1,ABS(NETWORKDAYS(Proc[[#This Row],[DateOpened]],Proc[[#This Row],[DateClosed]]))-1)</f>
        <v>84</v>
      </c>
      <c r="R5080" s="137" t="s">
        <v>488</v>
      </c>
      <c r="S5080" s="112"/>
      <c r="T5080" s="153">
        <v>5079</v>
      </c>
    </row>
    <row r="5081" spans="1:20" hidden="1">
      <c r="A5081" s="111" t="s">
        <v>5116</v>
      </c>
      <c r="B5081" s="153" t="str">
        <f>IFERROR(VLOOKUP(Proc[[#This Row],[App]],Table2[],3,0),"open")</f>
        <v>ok</v>
      </c>
      <c r="C5081" s="111" t="s">
        <v>369</v>
      </c>
      <c r="D5081" s="152" t="s">
        <v>5133</v>
      </c>
      <c r="E5081" s="152" t="s">
        <v>5148</v>
      </c>
      <c r="F5081" s="153" t="s">
        <v>5148</v>
      </c>
      <c r="G5081" s="111" t="s">
        <v>400</v>
      </c>
      <c r="H5081" s="112" t="str">
        <f>IF(Proc[[#This Row],[type]]="LFF (MDG-F)",MID(Proc[[#This Row],[Obj]],13,10),"")</f>
        <v/>
      </c>
      <c r="I5081" s="152"/>
      <c r="J5081" s="112" t="b">
        <f>Proc[[#This Row],[Requested]]=Proc[[#This Row],[CurrentParent]]</f>
        <v>1</v>
      </c>
      <c r="K5081" s="153" t="str">
        <f>IF(Proc[[#This Row],[Author]]="Marcela Urrego",VLOOKUP(LEFT(Proc[[#This Row],[Requested]],1),Table3[#All],2,0),VLOOKUP(Proc[[#This Row],[Author]],Table4[],2,0))</f>
        <v>LS</v>
      </c>
      <c r="L5081" s="112" t="s">
        <v>4537</v>
      </c>
      <c r="M5081" s="137">
        <v>45999</v>
      </c>
      <c r="N5081" s="137"/>
      <c r="O5081" s="137"/>
      <c r="P5081" s="137" t="str">
        <f ca="1">IF(Proc[[#This Row],[DaysAgeing]]&gt;5,"yep","on track")</f>
        <v>yep</v>
      </c>
      <c r="Q5081" s="2">
        <f ca="1">IF(Proc[[#This Row],[DateClosed]]="",ABS(NETWORKDAYS(Proc[[#This Row],[DateOpened]],TODAY()))-1,ABS(NETWORKDAYS(Proc[[#This Row],[DateOpened]],Proc[[#This Row],[DateClosed]]))-1)</f>
        <v>84</v>
      </c>
      <c r="R5081" s="137" t="s">
        <v>488</v>
      </c>
      <c r="S5081" s="112"/>
      <c r="T5081" s="153">
        <v>5080</v>
      </c>
    </row>
    <row r="5082" spans="1:20" hidden="1">
      <c r="A5082" s="111" t="s">
        <v>5116</v>
      </c>
      <c r="B5082" s="112" t="str">
        <f>IFERROR(VLOOKUP(Proc[[#This Row],[App]],Table2[],3,0),"open")</f>
        <v>ok</v>
      </c>
      <c r="C5082" s="111" t="s">
        <v>369</v>
      </c>
      <c r="D5082" s="152" t="s">
        <v>5134</v>
      </c>
      <c r="E5082" s="152" t="s">
        <v>5148</v>
      </c>
      <c r="F5082" s="112" t="s">
        <v>5148</v>
      </c>
      <c r="G5082" s="111" t="s">
        <v>400</v>
      </c>
      <c r="H5082" s="112" t="str">
        <f>IF(Proc[[#This Row],[type]]="LFF (MDG-F)",MID(Proc[[#This Row],[Obj]],13,10),"")</f>
        <v/>
      </c>
      <c r="I5082" s="152"/>
      <c r="J5082" s="112" t="b">
        <f>Proc[[#This Row],[Requested]]=Proc[[#This Row],[CurrentParent]]</f>
        <v>1</v>
      </c>
      <c r="K5082" s="112" t="str">
        <f>IF(Proc[[#This Row],[Author]]="Marcela Urrego",VLOOKUP(LEFT(Proc[[#This Row],[Requested]],1),Table3[#All],2,0),VLOOKUP(Proc[[#This Row],[Author]],Table4[],2,0))</f>
        <v>LS</v>
      </c>
      <c r="L5082" s="112" t="s">
        <v>4537</v>
      </c>
      <c r="M5082" s="137">
        <v>45999</v>
      </c>
      <c r="N5082" s="137"/>
      <c r="O5082" s="137"/>
      <c r="P5082" s="137" t="str">
        <f ca="1">IF(Proc[[#This Row],[DaysAgeing]]&gt;5,"yep","on track")</f>
        <v>yep</v>
      </c>
      <c r="Q5082" s="2">
        <f ca="1">IF(Proc[[#This Row],[DateClosed]]="",ABS(NETWORKDAYS(Proc[[#This Row],[DateOpened]],TODAY()))-1,ABS(NETWORKDAYS(Proc[[#This Row],[DateOpened]],Proc[[#This Row],[DateClosed]]))-1)</f>
        <v>84</v>
      </c>
      <c r="R5082" s="137" t="s">
        <v>488</v>
      </c>
      <c r="S5082" s="112"/>
      <c r="T5082" s="153">
        <v>5081</v>
      </c>
    </row>
    <row r="5083" spans="1:20" hidden="1">
      <c r="A5083" s="111" t="s">
        <v>5116</v>
      </c>
      <c r="B5083" s="112" t="str">
        <f>IFERROR(VLOOKUP(Proc[[#This Row],[App]],Table2[],3,0),"open")</f>
        <v>ok</v>
      </c>
      <c r="C5083" s="111" t="s">
        <v>369</v>
      </c>
      <c r="D5083" s="152" t="s">
        <v>5135</v>
      </c>
      <c r="E5083" s="152" t="s">
        <v>5148</v>
      </c>
      <c r="F5083" s="112" t="s">
        <v>5148</v>
      </c>
      <c r="G5083" s="111" t="s">
        <v>400</v>
      </c>
      <c r="H5083" s="112" t="str">
        <f>IF(Proc[[#This Row],[type]]="LFF (MDG-F)",MID(Proc[[#This Row],[Obj]],13,10),"")</f>
        <v/>
      </c>
      <c r="I5083" s="152"/>
      <c r="J5083" s="112" t="b">
        <f>Proc[[#This Row],[Requested]]=Proc[[#This Row],[CurrentParent]]</f>
        <v>1</v>
      </c>
      <c r="K5083" s="112" t="str">
        <f>IF(Proc[[#This Row],[Author]]="Marcela Urrego",VLOOKUP(LEFT(Proc[[#This Row],[Requested]],1),Table3[#All],2,0),VLOOKUP(Proc[[#This Row],[Author]],Table4[],2,0))</f>
        <v>LS</v>
      </c>
      <c r="L5083" s="112" t="s">
        <v>4537</v>
      </c>
      <c r="M5083" s="137">
        <v>45999</v>
      </c>
      <c r="N5083" s="137"/>
      <c r="O5083" s="137"/>
      <c r="P5083" s="137" t="str">
        <f ca="1">IF(Proc[[#This Row],[DaysAgeing]]&gt;5,"yep","on track")</f>
        <v>yep</v>
      </c>
      <c r="Q5083" s="2">
        <f ca="1">IF(Proc[[#This Row],[DateClosed]]="",ABS(NETWORKDAYS(Proc[[#This Row],[DateOpened]],TODAY()))-1,ABS(NETWORKDAYS(Proc[[#This Row],[DateOpened]],Proc[[#This Row],[DateClosed]]))-1)</f>
        <v>84</v>
      </c>
      <c r="R5083" s="137" t="s">
        <v>488</v>
      </c>
      <c r="S5083" s="112"/>
      <c r="T5083" s="153">
        <v>5082</v>
      </c>
    </row>
    <row r="5084" spans="1:20" hidden="1">
      <c r="A5084" s="111" t="s">
        <v>5116</v>
      </c>
      <c r="B5084" s="112" t="str">
        <f>IFERROR(VLOOKUP(Proc[[#This Row],[App]],Table2[],3,0),"open")</f>
        <v>ok</v>
      </c>
      <c r="C5084" s="111" t="s">
        <v>369</v>
      </c>
      <c r="D5084" s="152" t="s">
        <v>5136</v>
      </c>
      <c r="E5084" s="152" t="s">
        <v>5148</v>
      </c>
      <c r="F5084" s="112" t="s">
        <v>5148</v>
      </c>
      <c r="G5084" s="111" t="s">
        <v>400</v>
      </c>
      <c r="H5084" s="112" t="str">
        <f>IF(Proc[[#This Row],[type]]="LFF (MDG-F)",MID(Proc[[#This Row],[Obj]],13,10),"")</f>
        <v/>
      </c>
      <c r="I5084" s="152"/>
      <c r="J5084" s="112" t="b">
        <f>Proc[[#This Row],[Requested]]=Proc[[#This Row],[CurrentParent]]</f>
        <v>1</v>
      </c>
      <c r="K5084" s="112" t="str">
        <f>IF(Proc[[#This Row],[Author]]="Marcela Urrego",VLOOKUP(LEFT(Proc[[#This Row],[Requested]],1),Table3[#All],2,0),VLOOKUP(Proc[[#This Row],[Author]],Table4[],2,0))</f>
        <v>LS</v>
      </c>
      <c r="L5084" s="112" t="s">
        <v>4537</v>
      </c>
      <c r="M5084" s="137">
        <v>45999</v>
      </c>
      <c r="N5084" s="137"/>
      <c r="O5084" s="137"/>
      <c r="P5084" s="137" t="str">
        <f ca="1">IF(Proc[[#This Row],[DaysAgeing]]&gt;5,"yep","on track")</f>
        <v>yep</v>
      </c>
      <c r="Q5084" s="2">
        <f ca="1">IF(Proc[[#This Row],[DateClosed]]="",ABS(NETWORKDAYS(Proc[[#This Row],[DateOpened]],TODAY()))-1,ABS(NETWORKDAYS(Proc[[#This Row],[DateOpened]],Proc[[#This Row],[DateClosed]]))-1)</f>
        <v>84</v>
      </c>
      <c r="R5084" s="137" t="s">
        <v>488</v>
      </c>
      <c r="S5084" s="112"/>
      <c r="T5084" s="153">
        <v>5083</v>
      </c>
    </row>
    <row r="5085" spans="1:20" hidden="1">
      <c r="A5085" s="111" t="s">
        <v>5116</v>
      </c>
      <c r="B5085" s="153" t="str">
        <f>IFERROR(VLOOKUP(Proc[[#This Row],[App]],Table2[],3,0),"open")</f>
        <v>ok</v>
      </c>
      <c r="C5085" s="111" t="s">
        <v>369</v>
      </c>
      <c r="D5085" s="152" t="s">
        <v>5137</v>
      </c>
      <c r="E5085" s="152" t="s">
        <v>5148</v>
      </c>
      <c r="F5085" s="112" t="s">
        <v>5148</v>
      </c>
      <c r="G5085" s="111" t="s">
        <v>400</v>
      </c>
      <c r="H5085" s="112" t="str">
        <f>IF(Proc[[#This Row],[type]]="LFF (MDG-F)",MID(Proc[[#This Row],[Obj]],13,10),"")</f>
        <v/>
      </c>
      <c r="I5085" s="152"/>
      <c r="J5085" s="112" t="b">
        <f>Proc[[#This Row],[Requested]]=Proc[[#This Row],[CurrentParent]]</f>
        <v>1</v>
      </c>
      <c r="K5085" s="153" t="str">
        <f>IF(Proc[[#This Row],[Author]]="Marcela Urrego",VLOOKUP(LEFT(Proc[[#This Row],[Requested]],1),Table3[#All],2,0),VLOOKUP(Proc[[#This Row],[Author]],Table4[],2,0))</f>
        <v>LS</v>
      </c>
      <c r="L5085" s="112" t="s">
        <v>4537</v>
      </c>
      <c r="M5085" s="137">
        <v>45999</v>
      </c>
      <c r="N5085" s="137"/>
      <c r="O5085" s="137"/>
      <c r="P5085" s="137" t="str">
        <f ca="1">IF(Proc[[#This Row],[DaysAgeing]]&gt;5,"yep","on track")</f>
        <v>yep</v>
      </c>
      <c r="Q5085" s="2">
        <f ca="1">IF(Proc[[#This Row],[DateClosed]]="",ABS(NETWORKDAYS(Proc[[#This Row],[DateOpened]],TODAY()))-1,ABS(NETWORKDAYS(Proc[[#This Row],[DateOpened]],Proc[[#This Row],[DateClosed]]))-1)</f>
        <v>84</v>
      </c>
      <c r="R5085" s="137" t="s">
        <v>488</v>
      </c>
      <c r="S5085" s="112"/>
      <c r="T5085" s="153">
        <v>5084</v>
      </c>
    </row>
    <row r="5086" spans="1:20" hidden="1">
      <c r="A5086" s="111" t="s">
        <v>5116</v>
      </c>
      <c r="B5086" s="153" t="str">
        <f>IFERROR(VLOOKUP(Proc[[#This Row],[App]],Table2[],3,0),"open")</f>
        <v>ok</v>
      </c>
      <c r="C5086" s="111" t="s">
        <v>369</v>
      </c>
      <c r="D5086" s="152" t="s">
        <v>5138</v>
      </c>
      <c r="E5086" s="152" t="s">
        <v>5149</v>
      </c>
      <c r="F5086" s="153" t="s">
        <v>5149</v>
      </c>
      <c r="G5086" s="111" t="s">
        <v>400</v>
      </c>
      <c r="H5086" s="112" t="str">
        <f>IF(Proc[[#This Row],[type]]="LFF (MDG-F)",MID(Proc[[#This Row],[Obj]],13,10),"")</f>
        <v/>
      </c>
      <c r="I5086" s="152"/>
      <c r="J5086" s="112" t="b">
        <f>Proc[[#This Row],[Requested]]=Proc[[#This Row],[CurrentParent]]</f>
        <v>1</v>
      </c>
      <c r="K5086" s="153" t="str">
        <f>IF(Proc[[#This Row],[Author]]="Marcela Urrego",VLOOKUP(LEFT(Proc[[#This Row],[Requested]],1),Table3[#All],2,0),VLOOKUP(Proc[[#This Row],[Author]],Table4[],2,0))</f>
        <v>LS</v>
      </c>
      <c r="L5086" s="153" t="s">
        <v>4537</v>
      </c>
      <c r="M5086" s="137">
        <v>45999</v>
      </c>
      <c r="N5086" s="137"/>
      <c r="O5086" s="137"/>
      <c r="P5086" s="137" t="str">
        <f ca="1">IF(Proc[[#This Row],[DaysAgeing]]&gt;5,"yep","on track")</f>
        <v>yep</v>
      </c>
      <c r="Q5086" s="2">
        <f ca="1">IF(Proc[[#This Row],[DateClosed]]="",ABS(NETWORKDAYS(Proc[[#This Row],[DateOpened]],TODAY()))-1,ABS(NETWORKDAYS(Proc[[#This Row],[DateOpened]],Proc[[#This Row],[DateClosed]]))-1)</f>
        <v>84</v>
      </c>
      <c r="R5086" s="137" t="s">
        <v>488</v>
      </c>
      <c r="S5086" s="112"/>
      <c r="T5086" s="153">
        <v>5085</v>
      </c>
    </row>
    <row r="5087" spans="1:20" hidden="1">
      <c r="A5087" s="111" t="s">
        <v>5116</v>
      </c>
      <c r="B5087" s="153" t="str">
        <f>IFERROR(VLOOKUP(Proc[[#This Row],[App]],Table2[],3,0),"open")</f>
        <v>ok</v>
      </c>
      <c r="C5087" s="111" t="s">
        <v>369</v>
      </c>
      <c r="D5087" s="152" t="s">
        <v>5139</v>
      </c>
      <c r="E5087" s="152" t="s">
        <v>5150</v>
      </c>
      <c r="F5087" s="112" t="s">
        <v>5150</v>
      </c>
      <c r="G5087" s="111" t="s">
        <v>400</v>
      </c>
      <c r="H5087" s="112" t="str">
        <f>IF(Proc[[#This Row],[type]]="LFF (MDG-F)",MID(Proc[[#This Row],[Obj]],13,10),"")</f>
        <v/>
      </c>
      <c r="I5087" s="152"/>
      <c r="J5087" s="112" t="b">
        <f>Proc[[#This Row],[Requested]]=Proc[[#This Row],[CurrentParent]]</f>
        <v>1</v>
      </c>
      <c r="K5087" s="153" t="str">
        <f>IF(Proc[[#This Row],[Author]]="Marcela Urrego",VLOOKUP(LEFT(Proc[[#This Row],[Requested]],1),Table3[#All],2,0),VLOOKUP(Proc[[#This Row],[Author]],Table4[],2,0))</f>
        <v>LS</v>
      </c>
      <c r="L5087" s="112" t="s">
        <v>4537</v>
      </c>
      <c r="M5087" s="137">
        <v>45999</v>
      </c>
      <c r="N5087" s="137"/>
      <c r="O5087" s="137"/>
      <c r="P5087" s="137" t="str">
        <f ca="1">IF(Proc[[#This Row],[DaysAgeing]]&gt;5,"yep","on track")</f>
        <v>yep</v>
      </c>
      <c r="Q5087" s="2">
        <f ca="1">IF(Proc[[#This Row],[DateClosed]]="",ABS(NETWORKDAYS(Proc[[#This Row],[DateOpened]],TODAY()))-1,ABS(NETWORKDAYS(Proc[[#This Row],[DateOpened]],Proc[[#This Row],[DateClosed]]))-1)</f>
        <v>84</v>
      </c>
      <c r="R5087" s="137" t="s">
        <v>488</v>
      </c>
      <c r="S5087" s="112"/>
      <c r="T5087" s="153">
        <v>5086</v>
      </c>
    </row>
    <row r="5088" spans="1:20" hidden="1">
      <c r="A5088" s="111" t="s">
        <v>5116</v>
      </c>
      <c r="B5088" s="153" t="str">
        <f>IFERROR(VLOOKUP(Proc[[#This Row],[App]],Table2[],3,0),"open")</f>
        <v>ok</v>
      </c>
      <c r="C5088" s="111" t="s">
        <v>369</v>
      </c>
      <c r="D5088" s="152" t="s">
        <v>5140</v>
      </c>
      <c r="E5088" s="152" t="s">
        <v>5151</v>
      </c>
      <c r="F5088" s="153" t="s">
        <v>5151</v>
      </c>
      <c r="G5088" s="111" t="s">
        <v>400</v>
      </c>
      <c r="H5088" s="112" t="str">
        <f>IF(Proc[[#This Row],[type]]="LFF (MDG-F)",MID(Proc[[#This Row],[Obj]],13,10),"")</f>
        <v/>
      </c>
      <c r="I5088" s="152"/>
      <c r="J5088" s="112" t="b">
        <f>Proc[[#This Row],[Requested]]=Proc[[#This Row],[CurrentParent]]</f>
        <v>1</v>
      </c>
      <c r="K5088" s="153" t="str">
        <f>IF(Proc[[#This Row],[Author]]="Marcela Urrego",VLOOKUP(LEFT(Proc[[#This Row],[Requested]],1),Table3[#All],2,0),VLOOKUP(Proc[[#This Row],[Author]],Table4[],2,0))</f>
        <v>LS</v>
      </c>
      <c r="L5088" s="112" t="s">
        <v>4537</v>
      </c>
      <c r="M5088" s="137">
        <v>45999</v>
      </c>
      <c r="N5088" s="137"/>
      <c r="O5088" s="137"/>
      <c r="P5088" s="137" t="str">
        <f ca="1">IF(Proc[[#This Row],[DaysAgeing]]&gt;5,"yep","on track")</f>
        <v>yep</v>
      </c>
      <c r="Q5088" s="2">
        <f ca="1">IF(Proc[[#This Row],[DateClosed]]="",ABS(NETWORKDAYS(Proc[[#This Row],[DateOpened]],TODAY()))-1,ABS(NETWORKDAYS(Proc[[#This Row],[DateOpened]],Proc[[#This Row],[DateClosed]]))-1)</f>
        <v>84</v>
      </c>
      <c r="R5088" s="137" t="s">
        <v>488</v>
      </c>
      <c r="S5088" s="112"/>
      <c r="T5088" s="153">
        <v>5087</v>
      </c>
    </row>
    <row r="5089" spans="1:20" hidden="1">
      <c r="A5089" s="111" t="s">
        <v>5116</v>
      </c>
      <c r="B5089" s="112" t="str">
        <f>IFERROR(VLOOKUP(Proc[[#This Row],[App]],Table2[],3,0),"open")</f>
        <v>ok</v>
      </c>
      <c r="C5089" s="111" t="s">
        <v>369</v>
      </c>
      <c r="D5089" s="152" t="s">
        <v>9802</v>
      </c>
      <c r="E5089" s="152" t="s">
        <v>2850</v>
      </c>
      <c r="F5089" s="112" t="s">
        <v>2850</v>
      </c>
      <c r="G5089" s="111" t="s">
        <v>400</v>
      </c>
      <c r="H5089" s="112" t="str">
        <f>IF(Proc[[#This Row],[type]]="LFF (MDG-F)",MID(Proc[[#This Row],[Obj]],13,10),"")</f>
        <v/>
      </c>
      <c r="I5089" s="152"/>
      <c r="J5089" s="112" t="b">
        <f>Proc[[#This Row],[Requested]]=Proc[[#This Row],[CurrentParent]]</f>
        <v>1</v>
      </c>
      <c r="K5089" s="112" t="str">
        <f>IF(Proc[[#This Row],[Author]]="Marcela Urrego",VLOOKUP(LEFT(Proc[[#This Row],[Requested]],1),Table3[#All],2,0),VLOOKUP(Proc[[#This Row],[Author]],Table4[],2,0))</f>
        <v>LS</v>
      </c>
      <c r="L5089" s="112" t="s">
        <v>4537</v>
      </c>
      <c r="M5089" s="137">
        <v>45999</v>
      </c>
      <c r="N5089" s="137"/>
      <c r="O5089" s="137"/>
      <c r="P5089" s="137" t="str">
        <f ca="1">IF(Proc[[#This Row],[DaysAgeing]]&gt;5,"yep","on track")</f>
        <v>yep</v>
      </c>
      <c r="Q5089" s="2">
        <f ca="1">IF(Proc[[#This Row],[DateClosed]]="",ABS(NETWORKDAYS(Proc[[#This Row],[DateOpened]],TODAY()))-1,ABS(NETWORKDAYS(Proc[[#This Row],[DateOpened]],Proc[[#This Row],[DateClosed]]))-1)</f>
        <v>84</v>
      </c>
      <c r="R5089" s="137" t="s">
        <v>488</v>
      </c>
      <c r="S5089" s="112"/>
      <c r="T5089" s="153">
        <v>5088</v>
      </c>
    </row>
    <row r="5090" spans="1:20" hidden="1">
      <c r="A5090" t="s">
        <v>5153</v>
      </c>
      <c r="B5090" s="112" t="str">
        <f>IFERROR(VLOOKUP(Proc[[#This Row],[App]],Table2[],3,0),"open")</f>
        <v>ok</v>
      </c>
      <c r="C5090" s="111" t="s">
        <v>691</v>
      </c>
      <c r="D5090" s="152" t="s">
        <v>5152</v>
      </c>
      <c r="E5090" s="152" t="s">
        <v>3468</v>
      </c>
      <c r="F5090" s="112"/>
      <c r="G5090" s="111" t="s">
        <v>400</v>
      </c>
      <c r="H5090" s="112" t="str">
        <f>IF(Proc[[#This Row],[type]]="LFF (MDG-F)",MID(Proc[[#This Row],[Obj]],13,10),"")</f>
        <v/>
      </c>
      <c r="I5090" s="152"/>
      <c r="J5090" s="112" t="b">
        <f>Proc[[#This Row],[Requested]]=Proc[[#This Row],[CurrentParent]]</f>
        <v>0</v>
      </c>
      <c r="K5090" s="112" t="str">
        <f>IF(Proc[[#This Row],[Author]]="Marcela Urrego",VLOOKUP(LEFT(Proc[[#This Row],[Requested]],1),Table3[#All],2,0),VLOOKUP(Proc[[#This Row],[Author]],Table4[],2,0))</f>
        <v>HC</v>
      </c>
      <c r="L5090" s="112" t="s">
        <v>4537</v>
      </c>
      <c r="M5090" s="137">
        <v>45999</v>
      </c>
      <c r="N5090" s="137"/>
      <c r="O5090" s="137"/>
      <c r="P5090" s="137" t="str">
        <f ca="1">IF(Proc[[#This Row],[DaysAgeing]]&gt;5,"yep","on track")</f>
        <v>yep</v>
      </c>
      <c r="Q5090" s="2">
        <f ca="1">IF(Proc[[#This Row],[DateClosed]]="",ABS(NETWORKDAYS(Proc[[#This Row],[DateOpened]],TODAY()))-1,ABS(NETWORKDAYS(Proc[[#This Row],[DateOpened]],Proc[[#This Row],[DateClosed]]))-1)</f>
        <v>84</v>
      </c>
      <c r="R5090" s="137" t="s">
        <v>415</v>
      </c>
      <c r="S5090" s="112"/>
      <c r="T5090" s="153">
        <v>5089</v>
      </c>
    </row>
    <row r="5091" spans="1:20" hidden="1">
      <c r="A5091" t="s">
        <v>5157</v>
      </c>
      <c r="B5091" s="153" t="str">
        <f>IFERROR(VLOOKUP(Proc[[#This Row],[App]],Table2[],3,0),"open")</f>
        <v>ok</v>
      </c>
      <c r="C5091" s="111" t="s">
        <v>369</v>
      </c>
      <c r="D5091" s="152" t="s">
        <v>7152</v>
      </c>
      <c r="E5091" s="152" t="s">
        <v>5154</v>
      </c>
      <c r="F5091" s="153" t="s">
        <v>5154</v>
      </c>
      <c r="G5091" t="s">
        <v>400</v>
      </c>
      <c r="H5091" s="112" t="str">
        <f>IF(Proc[[#This Row],[type]]="LFF (MDG-F)",MID(Proc[[#This Row],[Obj]],13,10),"")</f>
        <v/>
      </c>
      <c r="I5091" s="152"/>
      <c r="J5091" s="112" t="b">
        <f>Proc[[#This Row],[Requested]]=Proc[[#This Row],[CurrentParent]]</f>
        <v>1</v>
      </c>
      <c r="K5091" s="153" t="str">
        <f>IF(Proc[[#This Row],[Author]]="Marcela Urrego",VLOOKUP(LEFT(Proc[[#This Row],[Requested]],1),Table3[#All],2,0),VLOOKUP(Proc[[#This Row],[Author]],Table4[],2,0))</f>
        <v>LS</v>
      </c>
      <c r="L5091" s="112" t="s">
        <v>4537</v>
      </c>
      <c r="M5091" s="137">
        <v>45999</v>
      </c>
      <c r="N5091" s="137"/>
      <c r="O5091" s="137"/>
      <c r="P5091" s="137" t="str">
        <f ca="1">IF(Proc[[#This Row],[DaysAgeing]]&gt;5,"yep","on track")</f>
        <v>yep</v>
      </c>
      <c r="Q5091" s="2">
        <f ca="1">IF(Proc[[#This Row],[DateClosed]]="",ABS(NETWORKDAYS(Proc[[#This Row],[DateOpened]],TODAY()))-1,ABS(NETWORKDAYS(Proc[[#This Row],[DateOpened]],Proc[[#This Row],[DateClosed]]))-1)</f>
        <v>84</v>
      </c>
      <c r="R5091" s="137" t="s">
        <v>488</v>
      </c>
      <c r="S5091" s="112"/>
      <c r="T5091" s="153">
        <v>5090</v>
      </c>
    </row>
    <row r="5092" spans="1:20" hidden="1">
      <c r="A5092" s="111" t="s">
        <v>5157</v>
      </c>
      <c r="B5092" s="153" t="str">
        <f>IFERROR(VLOOKUP(Proc[[#This Row],[App]],Table2[],3,0),"open")</f>
        <v>ok</v>
      </c>
      <c r="C5092" s="111" t="s">
        <v>369</v>
      </c>
      <c r="D5092" s="152" t="s">
        <v>9803</v>
      </c>
      <c r="E5092" s="152" t="s">
        <v>5155</v>
      </c>
      <c r="F5092" s="111" t="s">
        <v>5155</v>
      </c>
      <c r="G5092" t="s">
        <v>406</v>
      </c>
      <c r="H5092" s="112" t="str">
        <f>IF(Proc[[#This Row],[type]]="LFF (MDG-F)",MID(Proc[[#This Row],[Obj]],13,10),"")</f>
        <v>DE10Z0319A</v>
      </c>
      <c r="I5092" s="152"/>
      <c r="J5092" s="112" t="b">
        <f>Proc[[#This Row],[Requested]]=Proc[[#This Row],[CurrentParent]]</f>
        <v>1</v>
      </c>
      <c r="K5092" s="153" t="str">
        <f>IF(Proc[[#This Row],[Author]]="Marcela Urrego",VLOOKUP(LEFT(Proc[[#This Row],[Requested]],1),Table3[#All],2,0),VLOOKUP(Proc[[#This Row],[Author]],Table4[],2,0))</f>
        <v>LS</v>
      </c>
      <c r="L5092" s="112" t="s">
        <v>4537</v>
      </c>
      <c r="M5092" s="137">
        <v>45999</v>
      </c>
      <c r="N5092" s="137"/>
      <c r="O5092" s="137"/>
      <c r="P5092" s="137" t="str">
        <f ca="1">IF(Proc[[#This Row],[DaysAgeing]]&gt;5,"yep","on track")</f>
        <v>yep</v>
      </c>
      <c r="Q5092" s="2">
        <f ca="1">IF(Proc[[#This Row],[DateClosed]]="",ABS(NETWORKDAYS(Proc[[#This Row],[DateOpened]],TODAY()))-1,ABS(NETWORKDAYS(Proc[[#This Row],[DateOpened]],Proc[[#This Row],[DateClosed]]))-1)</f>
        <v>84</v>
      </c>
      <c r="R5092" s="137" t="s">
        <v>488</v>
      </c>
      <c r="S5092" s="112"/>
      <c r="T5092" s="153">
        <v>5091</v>
      </c>
    </row>
    <row r="5093" spans="1:20" hidden="1">
      <c r="A5093" s="111" t="s">
        <v>5157</v>
      </c>
      <c r="B5093" s="112" t="str">
        <f>IFERROR(VLOOKUP(Proc[[#This Row],[App]],Table2[],3,0),"open")</f>
        <v>ok</v>
      </c>
      <c r="C5093" s="111" t="s">
        <v>369</v>
      </c>
      <c r="D5093" s="152" t="s">
        <v>9804</v>
      </c>
      <c r="E5093" s="152" t="s">
        <v>5155</v>
      </c>
      <c r="F5093" s="112" t="s">
        <v>5155</v>
      </c>
      <c r="G5093" s="111" t="s">
        <v>400</v>
      </c>
      <c r="H5093" s="112" t="str">
        <f>IF(Proc[[#This Row],[type]]="LFF (MDG-F)",MID(Proc[[#This Row],[Obj]],13,10),"")</f>
        <v/>
      </c>
      <c r="I5093" s="152"/>
      <c r="J5093" s="112" t="b">
        <f>Proc[[#This Row],[Requested]]=Proc[[#This Row],[CurrentParent]]</f>
        <v>1</v>
      </c>
      <c r="K5093" s="112" t="str">
        <f>IF(Proc[[#This Row],[Author]]="Marcela Urrego",VLOOKUP(LEFT(Proc[[#This Row],[Requested]],1),Table3[#All],2,0),VLOOKUP(Proc[[#This Row],[Author]],Table4[],2,0))</f>
        <v>LS</v>
      </c>
      <c r="L5093" s="112" t="s">
        <v>4537</v>
      </c>
      <c r="M5093" s="137">
        <v>45999</v>
      </c>
      <c r="N5093" s="137"/>
      <c r="O5093" s="137"/>
      <c r="P5093" s="137" t="str">
        <f ca="1">IF(Proc[[#This Row],[DaysAgeing]]&gt;5,"yep","on track")</f>
        <v>yep</v>
      </c>
      <c r="Q5093" s="2">
        <f ca="1">IF(Proc[[#This Row],[DateClosed]]="",ABS(NETWORKDAYS(Proc[[#This Row],[DateOpened]],TODAY()))-1,ABS(NETWORKDAYS(Proc[[#This Row],[DateOpened]],Proc[[#This Row],[DateClosed]]))-1)</f>
        <v>84</v>
      </c>
      <c r="R5093" s="137" t="s">
        <v>488</v>
      </c>
      <c r="S5093" s="112"/>
      <c r="T5093" s="153">
        <v>5092</v>
      </c>
    </row>
    <row r="5094" spans="1:20" hidden="1">
      <c r="A5094" s="111" t="s">
        <v>5157</v>
      </c>
      <c r="B5094" s="153" t="str">
        <f>IFERROR(VLOOKUP(Proc[[#This Row],[App]],Table2[],3,0),"open")</f>
        <v>ok</v>
      </c>
      <c r="C5094" s="111" t="s">
        <v>369</v>
      </c>
      <c r="D5094" s="152" t="s">
        <v>9805</v>
      </c>
      <c r="E5094" s="152" t="s">
        <v>5155</v>
      </c>
      <c r="F5094" s="153" t="s">
        <v>5155</v>
      </c>
      <c r="G5094" s="111" t="s">
        <v>400</v>
      </c>
      <c r="H5094" s="112" t="str">
        <f>IF(Proc[[#This Row],[type]]="LFF (MDG-F)",MID(Proc[[#This Row],[Obj]],13,10),"")</f>
        <v/>
      </c>
      <c r="I5094" s="152"/>
      <c r="J5094" s="112" t="b">
        <f>Proc[[#This Row],[Requested]]=Proc[[#This Row],[CurrentParent]]</f>
        <v>1</v>
      </c>
      <c r="K5094" s="153" t="str">
        <f>IF(Proc[[#This Row],[Author]]="Marcela Urrego",VLOOKUP(LEFT(Proc[[#This Row],[Requested]],1),Table3[#All],2,0),VLOOKUP(Proc[[#This Row],[Author]],Table4[],2,0))</f>
        <v>LS</v>
      </c>
      <c r="L5094" s="112" t="s">
        <v>4537</v>
      </c>
      <c r="M5094" s="137">
        <v>45999</v>
      </c>
      <c r="N5094" s="137"/>
      <c r="O5094" s="137"/>
      <c r="P5094" s="137" t="str">
        <f ca="1">IF(Proc[[#This Row],[DaysAgeing]]&gt;5,"yep","on track")</f>
        <v>yep</v>
      </c>
      <c r="Q5094" s="2">
        <f ca="1">IF(Proc[[#This Row],[DateClosed]]="",ABS(NETWORKDAYS(Proc[[#This Row],[DateOpened]],TODAY()))-1,ABS(NETWORKDAYS(Proc[[#This Row],[DateOpened]],Proc[[#This Row],[DateClosed]]))-1)</f>
        <v>84</v>
      </c>
      <c r="R5094" s="137" t="s">
        <v>488</v>
      </c>
      <c r="S5094" s="112"/>
      <c r="T5094" s="153">
        <v>5093</v>
      </c>
    </row>
    <row r="5095" spans="1:20" hidden="1">
      <c r="A5095" s="111" t="s">
        <v>5157</v>
      </c>
      <c r="B5095" s="112" t="str">
        <f>IFERROR(VLOOKUP(Proc[[#This Row],[App]],Table2[],3,0),"open")</f>
        <v>ok</v>
      </c>
      <c r="C5095" s="111" t="s">
        <v>369</v>
      </c>
      <c r="D5095" s="152" t="s">
        <v>9806</v>
      </c>
      <c r="E5095" s="152" t="s">
        <v>5156</v>
      </c>
      <c r="F5095" s="112" t="s">
        <v>5156</v>
      </c>
      <c r="G5095" s="111" t="s">
        <v>400</v>
      </c>
      <c r="H5095" s="112" t="str">
        <f>IF(Proc[[#This Row],[type]]="LFF (MDG-F)",MID(Proc[[#This Row],[Obj]],13,10),"")</f>
        <v/>
      </c>
      <c r="I5095" s="152"/>
      <c r="J5095" s="112" t="b">
        <f>Proc[[#This Row],[Requested]]=Proc[[#This Row],[CurrentParent]]</f>
        <v>1</v>
      </c>
      <c r="K5095" s="112" t="str">
        <f>IF(Proc[[#This Row],[Author]]="Marcela Urrego",VLOOKUP(LEFT(Proc[[#This Row],[Requested]],1),Table3[#All],2,0),VLOOKUP(Proc[[#This Row],[Author]],Table4[],2,0))</f>
        <v>LS</v>
      </c>
      <c r="L5095" s="112" t="s">
        <v>4537</v>
      </c>
      <c r="M5095" s="137">
        <v>45999</v>
      </c>
      <c r="N5095" s="137"/>
      <c r="O5095" s="137"/>
      <c r="P5095" s="137" t="str">
        <f ca="1">IF(Proc[[#This Row],[DaysAgeing]]&gt;5,"yep","on track")</f>
        <v>yep</v>
      </c>
      <c r="Q5095" s="2">
        <f ca="1">IF(Proc[[#This Row],[DateClosed]]="",ABS(NETWORKDAYS(Proc[[#This Row],[DateOpened]],TODAY()))-1,ABS(NETWORKDAYS(Proc[[#This Row],[DateOpened]],Proc[[#This Row],[DateClosed]]))-1)</f>
        <v>84</v>
      </c>
      <c r="R5095" s="137" t="s">
        <v>488</v>
      </c>
      <c r="S5095" s="112"/>
      <c r="T5095" s="153">
        <v>5094</v>
      </c>
    </row>
    <row r="5096" spans="1:20" hidden="1">
      <c r="A5096" t="s">
        <v>5158</v>
      </c>
      <c r="B5096" s="112" t="str">
        <f>IFERROR(VLOOKUP(Proc[[#This Row],[App]],Table2[],3,0),"open")</f>
        <v>ok</v>
      </c>
      <c r="C5096" s="111" t="s">
        <v>369</v>
      </c>
      <c r="D5096" s="152" t="s">
        <v>9807</v>
      </c>
      <c r="E5096" s="152" t="s">
        <v>419</v>
      </c>
      <c r="F5096" s="112" t="s">
        <v>419</v>
      </c>
      <c r="G5096" t="s">
        <v>400</v>
      </c>
      <c r="H5096" s="112" t="str">
        <f>IF(Proc[[#This Row],[type]]="LFF (MDG-F)",MID(Proc[[#This Row],[Obj]],13,10),"")</f>
        <v/>
      </c>
      <c r="I5096" s="152"/>
      <c r="J5096" s="112" t="b">
        <f>Proc[[#This Row],[Requested]]=Proc[[#This Row],[CurrentParent]]</f>
        <v>1</v>
      </c>
      <c r="K5096" s="112" t="str">
        <f>IF(Proc[[#This Row],[Author]]="Marcela Urrego",VLOOKUP(LEFT(Proc[[#This Row],[Requested]],1),Table3[#All],2,0),VLOOKUP(Proc[[#This Row],[Author]],Table4[],2,0))</f>
        <v>EL</v>
      </c>
      <c r="L5096" s="112" t="s">
        <v>4537</v>
      </c>
      <c r="M5096" s="137">
        <v>46001</v>
      </c>
      <c r="N5096" s="137"/>
      <c r="O5096" s="137"/>
      <c r="P5096" s="137" t="str">
        <f ca="1">IF(Proc[[#This Row],[DaysAgeing]]&gt;5,"yep","on track")</f>
        <v>yep</v>
      </c>
      <c r="Q5096" s="2">
        <f ca="1">IF(Proc[[#This Row],[DateClosed]]="",ABS(NETWORKDAYS(Proc[[#This Row],[DateOpened]],TODAY()))-1,ABS(NETWORKDAYS(Proc[[#This Row],[DateOpened]],Proc[[#This Row],[DateClosed]]))-1)</f>
        <v>82</v>
      </c>
      <c r="R5096" s="137" t="s">
        <v>4125</v>
      </c>
      <c r="S5096" s="112"/>
      <c r="T5096" s="153">
        <v>5095</v>
      </c>
    </row>
    <row r="5097" spans="1:20" hidden="1">
      <c r="A5097" s="111" t="s">
        <v>5158</v>
      </c>
      <c r="B5097" s="153" t="str">
        <f>IFERROR(VLOOKUP(Proc[[#This Row],[App]],Table2[],3,0),"open")</f>
        <v>ok</v>
      </c>
      <c r="C5097" s="152" t="s">
        <v>369</v>
      </c>
      <c r="D5097" s="152" t="s">
        <v>9808</v>
      </c>
      <c r="E5097" s="152" t="s">
        <v>419</v>
      </c>
      <c r="F5097" s="153" t="s">
        <v>419</v>
      </c>
      <c r="G5097" s="111" t="s">
        <v>400</v>
      </c>
      <c r="H5097" s="112" t="str">
        <f>IF(Proc[[#This Row],[type]]="LFF (MDG-F)",MID(Proc[[#This Row],[Obj]],13,10),"")</f>
        <v/>
      </c>
      <c r="I5097" s="152"/>
      <c r="J5097" s="112" t="b">
        <f>Proc[[#This Row],[Requested]]=Proc[[#This Row],[CurrentParent]]</f>
        <v>1</v>
      </c>
      <c r="K5097" s="153" t="str">
        <f>IF(Proc[[#This Row],[Author]]="Marcela Urrego",VLOOKUP(LEFT(Proc[[#This Row],[Requested]],1),Table3[#All],2,0),VLOOKUP(Proc[[#This Row],[Author]],Table4[],2,0))</f>
        <v>EL</v>
      </c>
      <c r="L5097" s="112" t="s">
        <v>4537</v>
      </c>
      <c r="M5097" s="137">
        <v>46001</v>
      </c>
      <c r="N5097" s="137"/>
      <c r="O5097" s="137"/>
      <c r="P5097" s="137" t="str">
        <f ca="1">IF(Proc[[#This Row],[DaysAgeing]]&gt;5,"yep","on track")</f>
        <v>yep</v>
      </c>
      <c r="Q5097" s="2">
        <f ca="1">IF(Proc[[#This Row],[DateClosed]]="",ABS(NETWORKDAYS(Proc[[#This Row],[DateOpened]],TODAY()))-1,ABS(NETWORKDAYS(Proc[[#This Row],[DateOpened]],Proc[[#This Row],[DateClosed]]))-1)</f>
        <v>82</v>
      </c>
      <c r="R5097" s="137" t="s">
        <v>4125</v>
      </c>
      <c r="S5097" s="112"/>
      <c r="T5097" s="153">
        <v>5096</v>
      </c>
    </row>
    <row r="5098" spans="1:20" hidden="1">
      <c r="A5098" s="111" t="s">
        <v>5158</v>
      </c>
      <c r="B5098" s="112" t="str">
        <f>IFERROR(VLOOKUP(Proc[[#This Row],[App]],Table2[],3,0),"open")</f>
        <v>ok</v>
      </c>
      <c r="C5098" s="111" t="s">
        <v>369</v>
      </c>
      <c r="D5098" s="152" t="s">
        <v>9809</v>
      </c>
      <c r="E5098" s="152" t="s">
        <v>419</v>
      </c>
      <c r="F5098" s="112" t="s">
        <v>419</v>
      </c>
      <c r="G5098" s="111" t="s">
        <v>400</v>
      </c>
      <c r="H5098" s="112"/>
      <c r="I5098" s="152"/>
      <c r="J5098" s="112" t="b">
        <f>Proc[[#This Row],[Requested]]=Proc[[#This Row],[CurrentParent]]</f>
        <v>1</v>
      </c>
      <c r="K5098" s="112" t="str">
        <f>IF(Proc[[#This Row],[Author]]="Marcela Urrego",VLOOKUP(LEFT(Proc[[#This Row],[Requested]],1),Table3[#All],2,0),VLOOKUP(Proc[[#This Row],[Author]],Table4[],2,0))</f>
        <v>EL</v>
      </c>
      <c r="L5098" s="112" t="s">
        <v>4537</v>
      </c>
      <c r="M5098" s="137">
        <v>46001</v>
      </c>
      <c r="N5098" s="137"/>
      <c r="O5098" s="137"/>
      <c r="P5098" s="137" t="str">
        <f ca="1">IF(Proc[[#This Row],[DaysAgeing]]&gt;5,"yep","on track")</f>
        <v>yep</v>
      </c>
      <c r="Q5098" s="2">
        <f ca="1">IF(Proc[[#This Row],[DateClosed]]="",ABS(NETWORKDAYS(Proc[[#This Row],[DateOpened]],TODAY()))-1,ABS(NETWORKDAYS(Proc[[#This Row],[DateOpened]],Proc[[#This Row],[DateClosed]]))-1)</f>
        <v>82</v>
      </c>
      <c r="R5098" s="137" t="s">
        <v>4125</v>
      </c>
      <c r="S5098" s="112"/>
      <c r="T5098" s="153">
        <v>5097</v>
      </c>
    </row>
    <row r="5099" spans="1:20" hidden="1">
      <c r="A5099" s="111" t="s">
        <v>5158</v>
      </c>
      <c r="B5099" s="153" t="str">
        <f>IFERROR(VLOOKUP(Proc[[#This Row],[App]],Table2[],3,0),"open")</f>
        <v>ok</v>
      </c>
      <c r="C5099" s="111" t="s">
        <v>369</v>
      </c>
      <c r="D5099" s="152" t="s">
        <v>9810</v>
      </c>
      <c r="E5099" s="152" t="s">
        <v>419</v>
      </c>
      <c r="F5099" s="153" t="s">
        <v>419</v>
      </c>
      <c r="G5099" s="111" t="s">
        <v>400</v>
      </c>
      <c r="H5099" s="112" t="str">
        <f>IF(Proc[[#This Row],[type]]="LFF (MDG-F)",MID(Proc[[#This Row],[Obj]],13,10),"")</f>
        <v/>
      </c>
      <c r="I5099" s="152"/>
      <c r="J5099" s="112" t="b">
        <f>Proc[[#This Row],[Requested]]=Proc[[#This Row],[CurrentParent]]</f>
        <v>1</v>
      </c>
      <c r="K5099" s="153" t="str">
        <f>IF(Proc[[#This Row],[Author]]="Marcela Urrego",VLOOKUP(LEFT(Proc[[#This Row],[Requested]],1),Table3[#All],2,0),VLOOKUP(Proc[[#This Row],[Author]],Table4[],2,0))</f>
        <v>EL</v>
      </c>
      <c r="L5099" s="112" t="s">
        <v>4537</v>
      </c>
      <c r="M5099" s="137">
        <v>46001</v>
      </c>
      <c r="N5099" s="137"/>
      <c r="O5099" s="137"/>
      <c r="P5099" s="137" t="str">
        <f ca="1">IF(Proc[[#This Row],[DaysAgeing]]&gt;5,"yep","on track")</f>
        <v>yep</v>
      </c>
      <c r="Q5099" s="2">
        <f ca="1">IF(Proc[[#This Row],[DateClosed]]="",ABS(NETWORKDAYS(Proc[[#This Row],[DateOpened]],TODAY()))-1,ABS(NETWORKDAYS(Proc[[#This Row],[DateOpened]],Proc[[#This Row],[DateClosed]]))-1)</f>
        <v>82</v>
      </c>
      <c r="R5099" s="137" t="s">
        <v>4125</v>
      </c>
      <c r="S5099" s="112"/>
      <c r="T5099" s="153">
        <v>5098</v>
      </c>
    </row>
    <row r="5100" spans="1:20" hidden="1">
      <c r="A5100" s="111" t="s">
        <v>5158</v>
      </c>
      <c r="B5100" s="153" t="str">
        <f>IFERROR(VLOOKUP(Proc[[#This Row],[App]],Table2[],3,0),"open")</f>
        <v>ok</v>
      </c>
      <c r="C5100" s="111" t="s">
        <v>369</v>
      </c>
      <c r="D5100" s="152" t="s">
        <v>9811</v>
      </c>
      <c r="E5100" s="152" t="s">
        <v>419</v>
      </c>
      <c r="F5100" s="153" t="s">
        <v>419</v>
      </c>
      <c r="G5100" s="111" t="s">
        <v>400</v>
      </c>
      <c r="H5100" s="112" t="str">
        <f>IF(Proc[[#This Row],[type]]="LFF (MDG-F)",MID(Proc[[#This Row],[Obj]],13,10),"")</f>
        <v/>
      </c>
      <c r="I5100" s="152"/>
      <c r="J5100" s="112" t="b">
        <f>Proc[[#This Row],[Requested]]=Proc[[#This Row],[CurrentParent]]</f>
        <v>1</v>
      </c>
      <c r="K5100" s="153" t="str">
        <f>IF(Proc[[#This Row],[Author]]="Marcela Urrego",VLOOKUP(LEFT(Proc[[#This Row],[Requested]],1),Table3[#All],2,0),VLOOKUP(Proc[[#This Row],[Author]],Table4[],2,0))</f>
        <v>EL</v>
      </c>
      <c r="L5100" s="112" t="s">
        <v>4537</v>
      </c>
      <c r="M5100" s="137">
        <v>46001</v>
      </c>
      <c r="N5100" s="137"/>
      <c r="O5100" s="137"/>
      <c r="P5100" s="137" t="str">
        <f ca="1">IF(Proc[[#This Row],[DaysAgeing]]&gt;5,"yep","on track")</f>
        <v>yep</v>
      </c>
      <c r="Q5100" s="2">
        <f ca="1">IF(Proc[[#This Row],[DateClosed]]="",ABS(NETWORKDAYS(Proc[[#This Row],[DateOpened]],TODAY()))-1,ABS(NETWORKDAYS(Proc[[#This Row],[DateOpened]],Proc[[#This Row],[DateClosed]]))-1)</f>
        <v>82</v>
      </c>
      <c r="R5100" s="137" t="s">
        <v>4125</v>
      </c>
      <c r="S5100" s="112"/>
      <c r="T5100" s="153">
        <v>5099</v>
      </c>
    </row>
    <row r="5101" spans="1:20" hidden="1">
      <c r="A5101" s="111" t="s">
        <v>5158</v>
      </c>
      <c r="B5101" s="153" t="str">
        <f>IFERROR(VLOOKUP(Proc[[#This Row],[App]],Table2[],3,0),"open")</f>
        <v>ok</v>
      </c>
      <c r="C5101" s="111" t="s">
        <v>369</v>
      </c>
      <c r="D5101" s="152" t="s">
        <v>9812</v>
      </c>
      <c r="E5101" s="152" t="s">
        <v>419</v>
      </c>
      <c r="F5101" s="153" t="s">
        <v>419</v>
      </c>
      <c r="G5101" s="111" t="s">
        <v>400</v>
      </c>
      <c r="H5101" s="112" t="str">
        <f>IF(Proc[[#This Row],[type]]="LFF (MDG-F)",MID(Proc[[#This Row],[Obj]],13,10),"")</f>
        <v/>
      </c>
      <c r="I5101" s="152"/>
      <c r="J5101" s="112" t="b">
        <f>Proc[[#This Row],[Requested]]=Proc[[#This Row],[CurrentParent]]</f>
        <v>1</v>
      </c>
      <c r="K5101" s="153" t="str">
        <f>IF(Proc[[#This Row],[Author]]="Marcela Urrego",VLOOKUP(LEFT(Proc[[#This Row],[Requested]],1),Table3[#All],2,0),VLOOKUP(Proc[[#This Row],[Author]],Table4[],2,0))</f>
        <v>EL</v>
      </c>
      <c r="L5101" s="112" t="s">
        <v>4537</v>
      </c>
      <c r="M5101" s="137">
        <v>46001</v>
      </c>
      <c r="N5101" s="137"/>
      <c r="O5101" s="137"/>
      <c r="P5101" s="137" t="str">
        <f ca="1">IF(Proc[[#This Row],[DaysAgeing]]&gt;5,"yep","on track")</f>
        <v>yep</v>
      </c>
      <c r="Q5101" s="2">
        <f ca="1">IF(Proc[[#This Row],[DateClosed]]="",ABS(NETWORKDAYS(Proc[[#This Row],[DateOpened]],TODAY()))-1,ABS(NETWORKDAYS(Proc[[#This Row],[DateOpened]],Proc[[#This Row],[DateClosed]]))-1)</f>
        <v>82</v>
      </c>
      <c r="R5101" s="137" t="s">
        <v>4125</v>
      </c>
      <c r="S5101" s="112"/>
      <c r="T5101" s="153">
        <v>5100</v>
      </c>
    </row>
    <row r="5102" spans="1:20" hidden="1">
      <c r="A5102" s="111" t="s">
        <v>5158</v>
      </c>
      <c r="B5102" s="153" t="str">
        <f>IFERROR(VLOOKUP(Proc[[#This Row],[App]],Table2[],3,0),"open")</f>
        <v>ok</v>
      </c>
      <c r="C5102" s="111" t="s">
        <v>369</v>
      </c>
      <c r="D5102" s="152" t="s">
        <v>9813</v>
      </c>
      <c r="E5102" s="152" t="s">
        <v>419</v>
      </c>
      <c r="F5102" s="112" t="s">
        <v>419</v>
      </c>
      <c r="G5102" s="111" t="s">
        <v>400</v>
      </c>
      <c r="H5102" s="112" t="str">
        <f>IF(Proc[[#This Row],[type]]="LFF (MDG-F)",MID(Proc[[#This Row],[Obj]],13,10),"")</f>
        <v/>
      </c>
      <c r="I5102" s="152"/>
      <c r="J5102" s="112" t="b">
        <f>Proc[[#This Row],[Requested]]=Proc[[#This Row],[CurrentParent]]</f>
        <v>1</v>
      </c>
      <c r="K5102" s="153" t="str">
        <f>IF(Proc[[#This Row],[Author]]="Marcela Urrego",VLOOKUP(LEFT(Proc[[#This Row],[Requested]],1),Table3[#All],2,0),VLOOKUP(Proc[[#This Row],[Author]],Table4[],2,0))</f>
        <v>EL</v>
      </c>
      <c r="L5102" s="112" t="s">
        <v>4537</v>
      </c>
      <c r="M5102" s="137">
        <v>46001</v>
      </c>
      <c r="N5102" s="137"/>
      <c r="O5102" s="137"/>
      <c r="P5102" s="137" t="str">
        <f ca="1">IF(Proc[[#This Row],[DaysAgeing]]&gt;5,"yep","on track")</f>
        <v>yep</v>
      </c>
      <c r="Q5102" s="2">
        <f ca="1">IF(Proc[[#This Row],[DateClosed]]="",ABS(NETWORKDAYS(Proc[[#This Row],[DateOpened]],TODAY()))-1,ABS(NETWORKDAYS(Proc[[#This Row],[DateOpened]],Proc[[#This Row],[DateClosed]]))-1)</f>
        <v>82</v>
      </c>
      <c r="R5102" s="137" t="s">
        <v>4125</v>
      </c>
      <c r="S5102" s="112"/>
      <c r="T5102" s="153">
        <v>5101</v>
      </c>
    </row>
    <row r="5103" spans="1:20" hidden="1">
      <c r="A5103" s="111" t="s">
        <v>5158</v>
      </c>
      <c r="B5103" s="112" t="str">
        <f>IFERROR(VLOOKUP(Proc[[#This Row],[App]],Table2[],3,0),"open")</f>
        <v>ok</v>
      </c>
      <c r="C5103" s="111" t="s">
        <v>369</v>
      </c>
      <c r="D5103" s="152" t="s">
        <v>8409</v>
      </c>
      <c r="E5103" s="152" t="s">
        <v>419</v>
      </c>
      <c r="F5103" s="112" t="s">
        <v>419</v>
      </c>
      <c r="G5103" s="111" t="s">
        <v>400</v>
      </c>
      <c r="H5103" s="112" t="str">
        <f>IF(Proc[[#This Row],[type]]="LFF (MDG-F)",MID(Proc[[#This Row],[Obj]],13,10),"")</f>
        <v/>
      </c>
      <c r="I5103" s="152"/>
      <c r="J5103" s="112" t="b">
        <f>Proc[[#This Row],[Requested]]=Proc[[#This Row],[CurrentParent]]</f>
        <v>1</v>
      </c>
      <c r="K5103" s="112" t="str">
        <f>IF(Proc[[#This Row],[Author]]="Marcela Urrego",VLOOKUP(LEFT(Proc[[#This Row],[Requested]],1),Table3[#All],2,0),VLOOKUP(Proc[[#This Row],[Author]],Table4[],2,0))</f>
        <v>EL</v>
      </c>
      <c r="L5103" s="112" t="s">
        <v>4537</v>
      </c>
      <c r="M5103" s="137">
        <v>46001</v>
      </c>
      <c r="N5103" s="137"/>
      <c r="O5103" s="137"/>
      <c r="P5103" s="137" t="str">
        <f ca="1">IF(Proc[[#This Row],[DaysAgeing]]&gt;5,"yep","on track")</f>
        <v>yep</v>
      </c>
      <c r="Q5103" s="2">
        <f ca="1">IF(Proc[[#This Row],[DateClosed]]="",ABS(NETWORKDAYS(Proc[[#This Row],[DateOpened]],TODAY()))-1,ABS(NETWORKDAYS(Proc[[#This Row],[DateOpened]],Proc[[#This Row],[DateClosed]]))-1)</f>
        <v>82</v>
      </c>
      <c r="R5103" s="137" t="s">
        <v>4125</v>
      </c>
      <c r="S5103" s="112"/>
      <c r="T5103" s="153">
        <v>5102</v>
      </c>
    </row>
    <row r="5104" spans="1:20" hidden="1">
      <c r="A5104" t="s">
        <v>5159</v>
      </c>
      <c r="B5104" s="153" t="str">
        <f>IFERROR(VLOOKUP(Proc[[#This Row],[App]],Table2[],3,0),"open")</f>
        <v>ok</v>
      </c>
      <c r="C5104" t="s">
        <v>369</v>
      </c>
      <c r="D5104" s="152" t="s">
        <v>5161</v>
      </c>
      <c r="E5104" s="152" t="s">
        <v>5160</v>
      </c>
      <c r="F5104" s="153" t="s">
        <v>5160</v>
      </c>
      <c r="G5104" s="111" t="s">
        <v>400</v>
      </c>
      <c r="H5104" s="112" t="str">
        <f>IF(Proc[[#This Row],[type]]="LFF (MDG-F)",MID(Proc[[#This Row],[Obj]],13,10),"")</f>
        <v/>
      </c>
      <c r="I5104" s="152"/>
      <c r="J5104" s="112" t="b">
        <f>Proc[[#This Row],[Requested]]=Proc[[#This Row],[CurrentParent]]</f>
        <v>1</v>
      </c>
      <c r="K5104" s="153" t="str">
        <f>IF(Proc[[#This Row],[Author]]="Marcela Urrego",VLOOKUP(LEFT(Proc[[#This Row],[Requested]],1),Table3[#All],2,0),VLOOKUP(Proc[[#This Row],[Author]],Table4[],2,0))</f>
        <v>EL</v>
      </c>
      <c r="L5104" s="112" t="s">
        <v>4537</v>
      </c>
      <c r="M5104" s="138">
        <v>46003</v>
      </c>
      <c r="N5104" s="138"/>
      <c r="O5104" s="138"/>
      <c r="P5104" s="138" t="str">
        <f ca="1">IF(Proc[[#This Row],[DaysAgeing]]&gt;5,"yep","on track")</f>
        <v>yep</v>
      </c>
      <c r="Q5104" s="2">
        <f ca="1">IF(Proc[[#This Row],[DateClosed]]="",ABS(NETWORKDAYS(Proc[[#This Row],[DateOpened]],TODAY()))-1,ABS(NETWORKDAYS(Proc[[#This Row],[DateOpened]],Proc[[#This Row],[DateClosed]]))-1)</f>
        <v>80</v>
      </c>
      <c r="R5104" s="138" t="s">
        <v>774</v>
      </c>
      <c r="S5104" s="112"/>
      <c r="T5104" s="153">
        <v>5103</v>
      </c>
    </row>
    <row r="5105" spans="1:20" hidden="1">
      <c r="A5105" t="s">
        <v>5159</v>
      </c>
      <c r="B5105" s="153" t="str">
        <f>IFERROR(VLOOKUP(Proc[[#This Row],[App]],Table2[],3,0),"open")</f>
        <v>ok</v>
      </c>
      <c r="C5105" s="141" t="s">
        <v>369</v>
      </c>
      <c r="D5105" s="152" t="s">
        <v>5162</v>
      </c>
      <c r="E5105" s="152" t="s">
        <v>1898</v>
      </c>
      <c r="F5105" s="112"/>
      <c r="G5105" s="111" t="s">
        <v>400</v>
      </c>
      <c r="H5105" s="112" t="str">
        <f>IF(Proc[[#This Row],[type]]="LFF (MDG-F)",MID(Proc[[#This Row],[Obj]],13,10),"")</f>
        <v/>
      </c>
      <c r="I5105" s="152"/>
      <c r="J5105" s="112" t="b">
        <f>Proc[[#This Row],[Requested]]=Proc[[#This Row],[CurrentParent]]</f>
        <v>0</v>
      </c>
      <c r="K5105" s="153" t="str">
        <f>IF(Proc[[#This Row],[Author]]="Marcela Urrego",VLOOKUP(LEFT(Proc[[#This Row],[Requested]],1),Table3[#All],2,0),VLOOKUP(Proc[[#This Row],[Author]],Table4[],2,0))</f>
        <v>EL</v>
      </c>
      <c r="L5105" s="112" t="s">
        <v>4537</v>
      </c>
      <c r="M5105" s="138">
        <v>46003</v>
      </c>
      <c r="N5105" s="138"/>
      <c r="O5105" s="138"/>
      <c r="P5105" s="138" t="str">
        <f ca="1">IF(Proc[[#This Row],[DaysAgeing]]&gt;5,"yep","on track")</f>
        <v>yep</v>
      </c>
      <c r="Q5105" s="2">
        <f ca="1">IF(Proc[[#This Row],[DateClosed]]="",ABS(NETWORKDAYS(Proc[[#This Row],[DateOpened]],TODAY()))-1,ABS(NETWORKDAYS(Proc[[#This Row],[DateOpened]],Proc[[#This Row],[DateClosed]]))-1)</f>
        <v>80</v>
      </c>
      <c r="R5105" s="138" t="s">
        <v>774</v>
      </c>
      <c r="S5105" s="112"/>
      <c r="T5105" s="153">
        <v>5104</v>
      </c>
    </row>
    <row r="5106" spans="1:20" hidden="1">
      <c r="A5106" s="111" t="s">
        <v>5159</v>
      </c>
      <c r="B5106" s="153" t="str">
        <f>IFERROR(VLOOKUP(Proc[[#This Row],[App]],Table2[],3,0),"open")</f>
        <v>ok</v>
      </c>
      <c r="C5106" s="111" t="s">
        <v>369</v>
      </c>
      <c r="D5106" s="152" t="s">
        <v>9814</v>
      </c>
      <c r="E5106" s="152" t="s">
        <v>4782</v>
      </c>
      <c r="F5106" s="153" t="s">
        <v>4782</v>
      </c>
      <c r="G5106" t="s">
        <v>406</v>
      </c>
      <c r="H5106" s="112" t="str">
        <f>IF(Proc[[#This Row],[type]]="LFF (MDG-F)",MID(Proc[[#This Row],[Obj]],13,10),"")</f>
        <v>DE04OF1000</v>
      </c>
      <c r="I5106" s="152"/>
      <c r="J5106" s="112" t="b">
        <f>Proc[[#This Row],[Requested]]=Proc[[#This Row],[CurrentParent]]</f>
        <v>1</v>
      </c>
      <c r="K5106" s="153" t="str">
        <f>IF(Proc[[#This Row],[Author]]="Marcela Urrego",VLOOKUP(LEFT(Proc[[#This Row],[Requested]],1),Table3[#All],2,0),VLOOKUP(Proc[[#This Row],[Author]],Table4[],2,0))</f>
        <v>EL</v>
      </c>
      <c r="L5106" s="112" t="s">
        <v>4537</v>
      </c>
      <c r="M5106" s="138">
        <v>46003</v>
      </c>
      <c r="N5106" s="138"/>
      <c r="O5106" s="138"/>
      <c r="P5106" s="138" t="str">
        <f ca="1">IF(Proc[[#This Row],[DaysAgeing]]&gt;5,"yep","on track")</f>
        <v>yep</v>
      </c>
      <c r="Q5106" s="2">
        <f ca="1">IF(Proc[[#This Row],[DateClosed]]="",ABS(NETWORKDAYS(Proc[[#This Row],[DateOpened]],TODAY()))-1,ABS(NETWORKDAYS(Proc[[#This Row],[DateOpened]],Proc[[#This Row],[DateClosed]]))-1)</f>
        <v>80</v>
      </c>
      <c r="R5106" s="138" t="s">
        <v>774</v>
      </c>
      <c r="S5106" s="112"/>
      <c r="T5106" s="153">
        <v>5105</v>
      </c>
    </row>
    <row r="5107" spans="1:20" hidden="1">
      <c r="A5107" s="111" t="s">
        <v>5159</v>
      </c>
      <c r="B5107" s="153" t="str">
        <f>IFERROR(VLOOKUP(Proc[[#This Row],[App]],Table2[],3,0),"open")</f>
        <v>ok</v>
      </c>
      <c r="C5107" s="111" t="s">
        <v>369</v>
      </c>
      <c r="D5107" s="152" t="s">
        <v>9815</v>
      </c>
      <c r="E5107" s="152" t="s">
        <v>426</v>
      </c>
      <c r="F5107" s="112" t="s">
        <v>426</v>
      </c>
      <c r="G5107" t="s">
        <v>406</v>
      </c>
      <c r="H5107" s="112" t="str">
        <f>IF(Proc[[#This Row],[type]]="LFF (MDG-F)",MID(Proc[[#This Row],[Obj]],13,10),"")</f>
        <v>DE01OF0304</v>
      </c>
      <c r="I5107" s="152"/>
      <c r="J5107" s="112" t="b">
        <f>Proc[[#This Row],[Requested]]=Proc[[#This Row],[CurrentParent]]</f>
        <v>1</v>
      </c>
      <c r="K5107" s="153" t="str">
        <f>IF(Proc[[#This Row],[Author]]="Marcela Urrego",VLOOKUP(LEFT(Proc[[#This Row],[Requested]],1),Table3[#All],2,0),VLOOKUP(Proc[[#This Row],[Author]],Table4[],2,0))</f>
        <v>EL</v>
      </c>
      <c r="L5107" s="112" t="s">
        <v>4537</v>
      </c>
      <c r="M5107" s="138">
        <v>46003</v>
      </c>
      <c r="N5107" s="138"/>
      <c r="O5107" s="138"/>
      <c r="P5107" s="138" t="str">
        <f ca="1">IF(Proc[[#This Row],[DaysAgeing]]&gt;5,"yep","on track")</f>
        <v>yep</v>
      </c>
      <c r="Q5107" s="2">
        <f ca="1">IF(Proc[[#This Row],[DateClosed]]="",ABS(NETWORKDAYS(Proc[[#This Row],[DateOpened]],TODAY()))-1,ABS(NETWORKDAYS(Proc[[#This Row],[DateOpened]],Proc[[#This Row],[DateClosed]]))-1)</f>
        <v>80</v>
      </c>
      <c r="R5107" s="138" t="s">
        <v>774</v>
      </c>
      <c r="S5107" s="112"/>
      <c r="T5107" s="153">
        <v>5106</v>
      </c>
    </row>
    <row r="5108" spans="1:20" hidden="1">
      <c r="A5108" s="111" t="s">
        <v>5159</v>
      </c>
      <c r="B5108" s="153" t="str">
        <f>IFERROR(VLOOKUP(Proc[[#This Row],[App]],Table2[],3,0),"open")</f>
        <v>ok</v>
      </c>
      <c r="C5108" s="111" t="s">
        <v>369</v>
      </c>
      <c r="D5108" s="152" t="s">
        <v>9816</v>
      </c>
      <c r="E5108" s="152" t="s">
        <v>426</v>
      </c>
      <c r="F5108" s="112" t="s">
        <v>426</v>
      </c>
      <c r="G5108" t="s">
        <v>406</v>
      </c>
      <c r="H5108" s="112" t="str">
        <f>IF(Proc[[#This Row],[type]]="LFF (MDG-F)",MID(Proc[[#This Row],[Obj]],13,10),"")</f>
        <v>TW02TPTA14</v>
      </c>
      <c r="I5108" s="152"/>
      <c r="J5108" s="112" t="b">
        <f>Proc[[#This Row],[Requested]]=Proc[[#This Row],[CurrentParent]]</f>
        <v>1</v>
      </c>
      <c r="K5108" s="153" t="str">
        <f>IF(Proc[[#This Row],[Author]]="Marcela Urrego",VLOOKUP(LEFT(Proc[[#This Row],[Requested]],1),Table3[#All],2,0),VLOOKUP(Proc[[#This Row],[Author]],Table4[],2,0))</f>
        <v>EL</v>
      </c>
      <c r="L5108" s="112" t="s">
        <v>4537</v>
      </c>
      <c r="M5108" s="138">
        <v>46003</v>
      </c>
      <c r="N5108" s="138"/>
      <c r="O5108" s="138"/>
      <c r="P5108" s="138" t="str">
        <f ca="1">IF(Proc[[#This Row],[DaysAgeing]]&gt;5,"yep","on track")</f>
        <v>yep</v>
      </c>
      <c r="Q5108" s="2">
        <f ca="1">IF(Proc[[#This Row],[DateClosed]]="",ABS(NETWORKDAYS(Proc[[#This Row],[DateOpened]],TODAY()))-1,ABS(NETWORKDAYS(Proc[[#This Row],[DateOpened]],Proc[[#This Row],[DateClosed]]))-1)</f>
        <v>80</v>
      </c>
      <c r="R5108" s="138" t="s">
        <v>774</v>
      </c>
      <c r="S5108" s="112"/>
      <c r="T5108" s="153">
        <v>5107</v>
      </c>
    </row>
    <row r="5109" spans="1:20" hidden="1">
      <c r="A5109" t="s">
        <v>5163</v>
      </c>
      <c r="B5109" s="153" t="str">
        <f>IFERROR(VLOOKUP(Proc[[#This Row],[App]],Table2[],3,0),"open")</f>
        <v>ok</v>
      </c>
      <c r="C5109" s="111" t="s">
        <v>369</v>
      </c>
      <c r="D5109" s="152" t="s">
        <v>9817</v>
      </c>
      <c r="E5109" s="152" t="s">
        <v>5164</v>
      </c>
      <c r="F5109" s="153" t="s">
        <v>5164</v>
      </c>
      <c r="G5109" t="s">
        <v>400</v>
      </c>
      <c r="H5109" s="112" t="str">
        <f>IF(Proc[[#This Row],[type]]="LFF (MDG-F)",MID(Proc[[#This Row],[Obj]],13,10),"")</f>
        <v/>
      </c>
      <c r="I5109" s="152"/>
      <c r="J5109" s="112" t="b">
        <f>Proc[[#This Row],[Requested]]=Proc[[#This Row],[CurrentParent]]</f>
        <v>1</v>
      </c>
      <c r="K5109" s="153" t="str">
        <f>IF(Proc[[#This Row],[Author]]="Marcela Urrego",VLOOKUP(LEFT(Proc[[#This Row],[Requested]],1),Table3[#All],2,0),VLOOKUP(Proc[[#This Row],[Author]],Table4[],2,0))</f>
        <v>LS</v>
      </c>
      <c r="L5109" s="153" t="s">
        <v>4537</v>
      </c>
      <c r="M5109" s="138">
        <v>46006</v>
      </c>
      <c r="N5109" s="139"/>
      <c r="O5109" s="139"/>
      <c r="P5109" s="139" t="str">
        <f ca="1">IF(Proc[[#This Row],[DaysAgeing]]&gt;5,"yep","on track")</f>
        <v>yep</v>
      </c>
      <c r="Q5109" s="2">
        <f ca="1">IF(Proc[[#This Row],[DateClosed]]="",ABS(NETWORKDAYS(Proc[[#This Row],[DateOpened]],TODAY()))-1,ABS(NETWORKDAYS(Proc[[#This Row],[DateOpened]],Proc[[#This Row],[DateClosed]]))-1)</f>
        <v>79</v>
      </c>
      <c r="R5109" s="139" t="s">
        <v>488</v>
      </c>
      <c r="S5109" s="112"/>
      <c r="T5109" s="153">
        <v>5108</v>
      </c>
    </row>
    <row r="5110" spans="1:20" hidden="1">
      <c r="A5110" t="s">
        <v>5163</v>
      </c>
      <c r="B5110" s="153" t="str">
        <f>IFERROR(VLOOKUP(Proc[[#This Row],[App]],Table2[],3,0),"open")</f>
        <v>ok</v>
      </c>
      <c r="C5110" s="111" t="s">
        <v>369</v>
      </c>
      <c r="D5110" s="152" t="s">
        <v>8781</v>
      </c>
      <c r="E5110" s="152" t="s">
        <v>4863</v>
      </c>
      <c r="F5110" s="153" t="s">
        <v>4863</v>
      </c>
      <c r="G5110" t="s">
        <v>400</v>
      </c>
      <c r="H5110" s="112" t="str">
        <f>IF(Proc[[#This Row],[type]]="LFF (MDG-F)",MID(Proc[[#This Row],[Obj]],13,10),"")</f>
        <v/>
      </c>
      <c r="I5110" s="152"/>
      <c r="J5110" s="112" t="b">
        <f>Proc[[#This Row],[Requested]]=Proc[[#This Row],[CurrentParent]]</f>
        <v>1</v>
      </c>
      <c r="K5110" s="153" t="str">
        <f>IF(Proc[[#This Row],[Author]]="Marcela Urrego",VLOOKUP(LEFT(Proc[[#This Row],[Requested]],1),Table3[#All],2,0),VLOOKUP(Proc[[#This Row],[Author]],Table4[],2,0))</f>
        <v>LS</v>
      </c>
      <c r="L5110" s="153" t="s">
        <v>4537</v>
      </c>
      <c r="M5110" s="138">
        <v>46006</v>
      </c>
      <c r="N5110" s="139"/>
      <c r="O5110" s="139"/>
      <c r="P5110" s="139" t="str">
        <f ca="1">IF(Proc[[#This Row],[DaysAgeing]]&gt;5,"yep","on track")</f>
        <v>yep</v>
      </c>
      <c r="Q5110" s="2">
        <f ca="1">IF(Proc[[#This Row],[DateClosed]]="",ABS(NETWORKDAYS(Proc[[#This Row],[DateOpened]],TODAY()))-1,ABS(NETWORKDAYS(Proc[[#This Row],[DateOpened]],Proc[[#This Row],[DateClosed]]))-1)</f>
        <v>79</v>
      </c>
      <c r="R5110" s="139" t="s">
        <v>488</v>
      </c>
      <c r="S5110" s="112"/>
      <c r="T5110" s="153">
        <v>5109</v>
      </c>
    </row>
    <row r="5111" spans="1:20" hidden="1">
      <c r="A5111" s="111" t="s">
        <v>5163</v>
      </c>
      <c r="B5111" s="153" t="str">
        <f>IFERROR(VLOOKUP(Proc[[#This Row],[App]],Table2[],3,0),"open")</f>
        <v>ok</v>
      </c>
      <c r="C5111" s="111" t="s">
        <v>369</v>
      </c>
      <c r="D5111" s="152" t="s">
        <v>8773</v>
      </c>
      <c r="E5111" s="152" t="s">
        <v>4863</v>
      </c>
      <c r="F5111" s="153" t="s">
        <v>4863</v>
      </c>
      <c r="G5111" s="111" t="s">
        <v>400</v>
      </c>
      <c r="H5111" s="112" t="str">
        <f>IF(Proc[[#This Row],[type]]="LFF (MDG-F)",MID(Proc[[#This Row],[Obj]],13,10),"")</f>
        <v/>
      </c>
      <c r="I5111" s="152"/>
      <c r="J5111" s="112" t="b">
        <f>Proc[[#This Row],[Requested]]=Proc[[#This Row],[CurrentParent]]</f>
        <v>1</v>
      </c>
      <c r="K5111" s="153" t="str">
        <f>IF(Proc[[#This Row],[Author]]="Marcela Urrego",VLOOKUP(LEFT(Proc[[#This Row],[Requested]],1),Table3[#All],2,0),VLOOKUP(Proc[[#This Row],[Author]],Table4[],2,0))</f>
        <v>LS</v>
      </c>
      <c r="L5111" s="112" t="s">
        <v>4537</v>
      </c>
      <c r="M5111" s="138">
        <v>46006</v>
      </c>
      <c r="N5111" s="139"/>
      <c r="O5111" s="139"/>
      <c r="P5111" s="139" t="str">
        <f ca="1">IF(Proc[[#This Row],[DaysAgeing]]&gt;5,"yep","on track")</f>
        <v>yep</v>
      </c>
      <c r="Q5111" s="2">
        <f ca="1">IF(Proc[[#This Row],[DateClosed]]="",ABS(NETWORKDAYS(Proc[[#This Row],[DateOpened]],TODAY()))-1,ABS(NETWORKDAYS(Proc[[#This Row],[DateOpened]],Proc[[#This Row],[DateClosed]]))-1)</f>
        <v>79</v>
      </c>
      <c r="R5111" s="139" t="s">
        <v>488</v>
      </c>
      <c r="S5111" s="112"/>
      <c r="T5111" s="153">
        <v>5110</v>
      </c>
    </row>
    <row r="5112" spans="1:20" hidden="1">
      <c r="A5112" s="111" t="s">
        <v>5163</v>
      </c>
      <c r="B5112" s="153" t="str">
        <f>IFERROR(VLOOKUP(Proc[[#This Row],[App]],Table2[],3,0),"open")</f>
        <v>ok</v>
      </c>
      <c r="C5112" s="111" t="s">
        <v>369</v>
      </c>
      <c r="D5112" s="152" t="s">
        <v>9818</v>
      </c>
      <c r="E5112" s="152" t="s">
        <v>5165</v>
      </c>
      <c r="F5112" s="112" t="s">
        <v>5165</v>
      </c>
      <c r="G5112" s="111" t="s">
        <v>400</v>
      </c>
      <c r="H5112" s="112" t="str">
        <f>IF(Proc[[#This Row],[type]]="LFF (MDG-F)",MID(Proc[[#This Row],[Obj]],13,10),"")</f>
        <v/>
      </c>
      <c r="I5112" s="152"/>
      <c r="J5112" s="112" t="b">
        <f>Proc[[#This Row],[Requested]]=Proc[[#This Row],[CurrentParent]]</f>
        <v>1</v>
      </c>
      <c r="K5112" s="153" t="str">
        <f>IF(Proc[[#This Row],[Author]]="Marcela Urrego",VLOOKUP(LEFT(Proc[[#This Row],[Requested]],1),Table3[#All],2,0),VLOOKUP(Proc[[#This Row],[Author]],Table4[],2,0))</f>
        <v>LS</v>
      </c>
      <c r="L5112" s="112" t="s">
        <v>4537</v>
      </c>
      <c r="M5112" s="138">
        <v>46006</v>
      </c>
      <c r="N5112" s="139"/>
      <c r="O5112" s="139"/>
      <c r="P5112" s="139" t="str">
        <f ca="1">IF(Proc[[#This Row],[DaysAgeing]]&gt;5,"yep","on track")</f>
        <v>yep</v>
      </c>
      <c r="Q5112" s="2">
        <f ca="1">IF(Proc[[#This Row],[DateClosed]]="",ABS(NETWORKDAYS(Proc[[#This Row],[DateOpened]],TODAY()))-1,ABS(NETWORKDAYS(Proc[[#This Row],[DateOpened]],Proc[[#This Row],[DateClosed]]))-1)</f>
        <v>79</v>
      </c>
      <c r="R5112" s="139" t="s">
        <v>488</v>
      </c>
      <c r="S5112" s="112"/>
      <c r="T5112" s="153">
        <v>5111</v>
      </c>
    </row>
    <row r="5113" spans="1:20" hidden="1">
      <c r="A5113" s="111" t="s">
        <v>5163</v>
      </c>
      <c r="B5113" s="112" t="str">
        <f>IFERROR(VLOOKUP(Proc[[#This Row],[App]],Table2[],3,0),"open")</f>
        <v>ok</v>
      </c>
      <c r="C5113" s="111" t="s">
        <v>369</v>
      </c>
      <c r="D5113" s="152" t="s">
        <v>9819</v>
      </c>
      <c r="E5113" s="152" t="s">
        <v>5166</v>
      </c>
      <c r="F5113" s="112" t="s">
        <v>5166</v>
      </c>
      <c r="G5113" s="111" t="s">
        <v>400</v>
      </c>
      <c r="H5113" s="112" t="str">
        <f>IF(Proc[[#This Row],[type]]="LFF (MDG-F)",MID(Proc[[#This Row],[Obj]],13,10),"")</f>
        <v/>
      </c>
      <c r="I5113" s="152"/>
      <c r="J5113" s="112" t="b">
        <f>Proc[[#This Row],[Requested]]=Proc[[#This Row],[CurrentParent]]</f>
        <v>1</v>
      </c>
      <c r="K5113" s="112" t="str">
        <f>IF(Proc[[#This Row],[Author]]="Marcela Urrego",VLOOKUP(LEFT(Proc[[#This Row],[Requested]],1),Table3[#All],2,0),VLOOKUP(Proc[[#This Row],[Author]],Table4[],2,0))</f>
        <v>LS</v>
      </c>
      <c r="L5113" s="112" t="s">
        <v>4537</v>
      </c>
      <c r="M5113" s="138">
        <v>46006</v>
      </c>
      <c r="N5113" s="139"/>
      <c r="O5113" s="139"/>
      <c r="P5113" s="139" t="str">
        <f ca="1">IF(Proc[[#This Row],[DaysAgeing]]&gt;5,"yep","on track")</f>
        <v>yep</v>
      </c>
      <c r="Q5113" s="2">
        <f ca="1">IF(Proc[[#This Row],[DateClosed]]="",ABS(NETWORKDAYS(Proc[[#This Row],[DateOpened]],TODAY()))-1,ABS(NETWORKDAYS(Proc[[#This Row],[DateOpened]],Proc[[#This Row],[DateClosed]]))-1)</f>
        <v>79</v>
      </c>
      <c r="R5113" s="139" t="s">
        <v>488</v>
      </c>
      <c r="S5113" s="112"/>
      <c r="T5113" s="153">
        <v>5112</v>
      </c>
    </row>
    <row r="5114" spans="1:20" hidden="1">
      <c r="A5114" s="111" t="s">
        <v>5163</v>
      </c>
      <c r="B5114" s="153" t="str">
        <f>IFERROR(VLOOKUP(Proc[[#This Row],[App]],Table2[],3,0),"open")</f>
        <v>ok</v>
      </c>
      <c r="C5114" s="111" t="s">
        <v>369</v>
      </c>
      <c r="D5114" s="152" t="s">
        <v>8756</v>
      </c>
      <c r="E5114" s="152" t="s">
        <v>5167</v>
      </c>
      <c r="F5114" s="153" t="s">
        <v>5167</v>
      </c>
      <c r="G5114" t="s">
        <v>406</v>
      </c>
      <c r="H5114" s="112" t="str">
        <f>IF(Proc[[#This Row],[type]]="LFF (MDG-F)",MID(Proc[[#This Row],[Obj]],13,10),"")</f>
        <v>1756C00005</v>
      </c>
      <c r="I5114" s="152"/>
      <c r="J5114" s="112" t="b">
        <f>Proc[[#This Row],[Requested]]=Proc[[#This Row],[CurrentParent]]</f>
        <v>1</v>
      </c>
      <c r="K5114" s="153" t="str">
        <f>IF(Proc[[#This Row],[Author]]="Marcela Urrego",VLOOKUP(LEFT(Proc[[#This Row],[Requested]],1),Table3[#All],2,0),VLOOKUP(Proc[[#This Row],[Author]],Table4[],2,0))</f>
        <v>LS</v>
      </c>
      <c r="L5114" s="112" t="s">
        <v>4537</v>
      </c>
      <c r="M5114" s="138">
        <v>46006</v>
      </c>
      <c r="N5114" s="139"/>
      <c r="O5114" s="139"/>
      <c r="P5114" s="139" t="str">
        <f ca="1">IF(Proc[[#This Row],[DaysAgeing]]&gt;5,"yep","on track")</f>
        <v>yep</v>
      </c>
      <c r="Q5114" s="2">
        <f ca="1">IF(Proc[[#This Row],[DateClosed]]="",ABS(NETWORKDAYS(Proc[[#This Row],[DateOpened]],TODAY()))-1,ABS(NETWORKDAYS(Proc[[#This Row],[DateOpened]],Proc[[#This Row],[DateClosed]]))-1)</f>
        <v>79</v>
      </c>
      <c r="R5114" s="139" t="s">
        <v>488</v>
      </c>
      <c r="S5114" s="112"/>
      <c r="T5114" s="153">
        <v>5113</v>
      </c>
    </row>
    <row r="5115" spans="1:20" hidden="1">
      <c r="A5115" t="s">
        <v>5168</v>
      </c>
      <c r="B5115" s="153" t="str">
        <f>IFERROR(VLOOKUP(Proc[[#This Row],[App]],Table2[],3,0),"open")</f>
        <v>ok</v>
      </c>
      <c r="C5115" t="s">
        <v>369</v>
      </c>
      <c r="D5115" s="152" t="s">
        <v>5266</v>
      </c>
      <c r="E5115" s="152" t="s">
        <v>5169</v>
      </c>
      <c r="F5115" s="153" t="s">
        <v>5169</v>
      </c>
      <c r="G5115" t="s">
        <v>400</v>
      </c>
      <c r="H5115" s="112" t="str">
        <f>IF(Proc[[#This Row],[type]]="LFF (MDG-F)",MID(Proc[[#This Row],[Obj]],13,10),"")</f>
        <v/>
      </c>
      <c r="I5115" s="152"/>
      <c r="J5115" s="112" t="b">
        <f>Proc[[#This Row],[Requested]]=Proc[[#This Row],[CurrentParent]]</f>
        <v>1</v>
      </c>
      <c r="K5115" s="153" t="str">
        <f>IF(Proc[[#This Row],[Author]]="Marcela Urrego",VLOOKUP(LEFT(Proc[[#This Row],[Requested]],1),Table3[#All],2,0),VLOOKUP(Proc[[#This Row],[Author]],Table4[],2,0))</f>
        <v>MGF</v>
      </c>
      <c r="L5115" s="112" t="s">
        <v>4537</v>
      </c>
      <c r="M5115" s="139">
        <v>46006</v>
      </c>
      <c r="N5115" s="139"/>
      <c r="O5115" s="139"/>
      <c r="P5115" s="139" t="str">
        <f ca="1">IF(Proc[[#This Row],[DaysAgeing]]&gt;5,"yep","on track")</f>
        <v>yep</v>
      </c>
      <c r="Q5115" s="2">
        <f ca="1">IF(Proc[[#This Row],[DateClosed]]="",ABS(NETWORKDAYS(Proc[[#This Row],[DateOpened]],TODAY()))-1,ABS(NETWORKDAYS(Proc[[#This Row],[DateOpened]],Proc[[#This Row],[DateClosed]]))-1)</f>
        <v>79</v>
      </c>
      <c r="R5115" s="139" t="s">
        <v>484</v>
      </c>
      <c r="S5115" s="112"/>
      <c r="T5115" s="153">
        <v>5114</v>
      </c>
    </row>
    <row r="5116" spans="1:20" hidden="1">
      <c r="A5116" t="s">
        <v>5171</v>
      </c>
      <c r="B5116" s="153" t="str">
        <f>IFERROR(VLOOKUP(Proc[[#This Row],[App]],Table2[],3,0),"open")</f>
        <v>ok</v>
      </c>
      <c r="C5116" s="111" t="s">
        <v>369</v>
      </c>
      <c r="D5116" s="152" t="s">
        <v>1665</v>
      </c>
      <c r="E5116" s="152" t="s">
        <v>1668</v>
      </c>
      <c r="F5116" s="153" t="s">
        <v>1668</v>
      </c>
      <c r="G5116" s="111" t="s">
        <v>400</v>
      </c>
      <c r="H5116" s="112" t="str">
        <f>IF(Proc[[#This Row],[type]]="LFF (MDG-F)",MID(Proc[[#This Row],[Obj]],13,10),"")</f>
        <v/>
      </c>
      <c r="I5116" s="152"/>
      <c r="J5116" s="112" t="b">
        <f>Proc[[#This Row],[Requested]]=Proc[[#This Row],[CurrentParent]]</f>
        <v>1</v>
      </c>
      <c r="K5116" s="153" t="str">
        <f>IF(Proc[[#This Row],[Author]]="Marcela Urrego",VLOOKUP(LEFT(Proc[[#This Row],[Requested]],1),Table3[#All],2,0),VLOOKUP(Proc[[#This Row],[Author]],Table4[],2,0))</f>
        <v>MGF</v>
      </c>
      <c r="L5116" s="112" t="s">
        <v>4537</v>
      </c>
      <c r="M5116" s="139">
        <v>46009</v>
      </c>
      <c r="N5116" s="139"/>
      <c r="O5116" s="139"/>
      <c r="P5116" s="139" t="str">
        <f ca="1">IF(Proc[[#This Row],[DaysAgeing]]&gt;5,"yep","on track")</f>
        <v>yep</v>
      </c>
      <c r="Q5116" s="2">
        <f ca="1">IF(Proc[[#This Row],[DateClosed]]="",ABS(NETWORKDAYS(Proc[[#This Row],[DateOpened]],TODAY()))-1,ABS(NETWORKDAYS(Proc[[#This Row],[DateOpened]],Proc[[#This Row],[DateClosed]]))-1)</f>
        <v>76</v>
      </c>
      <c r="R5116" s="139" t="s">
        <v>480</v>
      </c>
      <c r="S5116" s="112"/>
      <c r="T5116" s="153">
        <v>5115</v>
      </c>
    </row>
    <row r="5117" spans="1:20" hidden="1">
      <c r="A5117" s="111" t="s">
        <v>5171</v>
      </c>
      <c r="B5117" s="112" t="str">
        <f>IFERROR(VLOOKUP(Proc[[#This Row],[App]],Table2[],3,0),"open")</f>
        <v>ok</v>
      </c>
      <c r="C5117" s="111" t="s">
        <v>369</v>
      </c>
      <c r="D5117" s="152" t="s">
        <v>1666</v>
      </c>
      <c r="E5117" s="152" t="s">
        <v>1669</v>
      </c>
      <c r="F5117" s="112" t="s">
        <v>1669</v>
      </c>
      <c r="G5117" s="111" t="s">
        <v>400</v>
      </c>
      <c r="H5117" s="112" t="str">
        <f>IF(Proc[[#This Row],[type]]="LFF (MDG-F)",MID(Proc[[#This Row],[Obj]],13,10),"")</f>
        <v/>
      </c>
      <c r="I5117" s="152"/>
      <c r="J5117" s="112" t="b">
        <f>Proc[[#This Row],[Requested]]=Proc[[#This Row],[CurrentParent]]</f>
        <v>1</v>
      </c>
      <c r="K5117" s="112" t="str">
        <f>IF(Proc[[#This Row],[Author]]="Marcela Urrego",VLOOKUP(LEFT(Proc[[#This Row],[Requested]],1),Table3[#All],2,0),VLOOKUP(Proc[[#This Row],[Author]],Table4[],2,0))</f>
        <v>MGF</v>
      </c>
      <c r="L5117" s="112" t="s">
        <v>4537</v>
      </c>
      <c r="M5117" s="139">
        <v>46009</v>
      </c>
      <c r="N5117" s="139"/>
      <c r="O5117" s="139"/>
      <c r="P5117" s="139" t="str">
        <f ca="1">IF(Proc[[#This Row],[DaysAgeing]]&gt;5,"yep","on track")</f>
        <v>yep</v>
      </c>
      <c r="Q5117" s="2">
        <f ca="1">IF(Proc[[#This Row],[DateClosed]]="",ABS(NETWORKDAYS(Proc[[#This Row],[DateOpened]],TODAY()))-1,ABS(NETWORKDAYS(Proc[[#This Row],[DateOpened]],Proc[[#This Row],[DateClosed]]))-1)</f>
        <v>76</v>
      </c>
      <c r="R5117" s="139" t="s">
        <v>480</v>
      </c>
      <c r="S5117" s="112"/>
      <c r="T5117" s="153">
        <v>5116</v>
      </c>
    </row>
    <row r="5118" spans="1:20" hidden="1">
      <c r="A5118" s="111" t="s">
        <v>5171</v>
      </c>
      <c r="B5118" s="153" t="str">
        <f>IFERROR(VLOOKUP(Proc[[#This Row],[App]],Table2[],3,0),"open")</f>
        <v>ok</v>
      </c>
      <c r="C5118" s="111" t="s">
        <v>369</v>
      </c>
      <c r="D5118" s="152" t="s">
        <v>5172</v>
      </c>
      <c r="E5118" s="152" t="s">
        <v>5170</v>
      </c>
      <c r="F5118" s="153" t="s">
        <v>5170</v>
      </c>
      <c r="G5118" t="s">
        <v>406</v>
      </c>
      <c r="H5118" s="112" t="str">
        <f>IF(Proc[[#This Row],[type]]="LFF (MDG-F)",MID(Proc[[#This Row],[Obj]],13,10),"")</f>
        <v>DE20529800</v>
      </c>
      <c r="I5118" s="152"/>
      <c r="J5118" s="112" t="b">
        <f>Proc[[#This Row],[Requested]]=Proc[[#This Row],[CurrentParent]]</f>
        <v>1</v>
      </c>
      <c r="K5118" s="153" t="str">
        <f>IF(Proc[[#This Row],[Author]]="Marcela Urrego",VLOOKUP(LEFT(Proc[[#This Row],[Requested]],1),Table3[#All],2,0),VLOOKUP(Proc[[#This Row],[Author]],Table4[],2,0))</f>
        <v>MGF</v>
      </c>
      <c r="L5118" s="112" t="s">
        <v>4537</v>
      </c>
      <c r="M5118" s="139">
        <v>46009</v>
      </c>
      <c r="N5118" s="139"/>
      <c r="O5118" s="139"/>
      <c r="P5118" s="139" t="str">
        <f ca="1">IF(Proc[[#This Row],[DaysAgeing]]&gt;5,"yep","on track")</f>
        <v>yep</v>
      </c>
      <c r="Q5118" s="2">
        <f ca="1">IF(Proc[[#This Row],[DateClosed]]="",ABS(NETWORKDAYS(Proc[[#This Row],[DateOpened]],TODAY()))-1,ABS(NETWORKDAYS(Proc[[#This Row],[DateOpened]],Proc[[#This Row],[DateClosed]]))-1)</f>
        <v>76</v>
      </c>
      <c r="R5118" s="139" t="s">
        <v>480</v>
      </c>
      <c r="S5118" s="112"/>
      <c r="T5118" s="153">
        <v>5117</v>
      </c>
    </row>
    <row r="5119" spans="1:20" hidden="1">
      <c r="A5119" s="111" t="s">
        <v>5171</v>
      </c>
      <c r="B5119" s="153" t="str">
        <f>IFERROR(VLOOKUP(Proc[[#This Row],[App]],Table2[],3,0),"open")</f>
        <v>ok</v>
      </c>
      <c r="C5119" s="111" t="s">
        <v>369</v>
      </c>
      <c r="D5119" s="152" t="s">
        <v>5173</v>
      </c>
      <c r="E5119" s="152" t="s">
        <v>5170</v>
      </c>
      <c r="F5119" s="153" t="s">
        <v>5170</v>
      </c>
      <c r="G5119" s="111" t="s">
        <v>406</v>
      </c>
      <c r="H5119" s="112" t="str">
        <f>IF(Proc[[#This Row],[type]]="LFF (MDG-F)",MID(Proc[[#This Row],[Obj]],13,10),"")</f>
        <v>DE20529900</v>
      </c>
      <c r="I5119" s="152"/>
      <c r="J5119" s="112" t="b">
        <f>Proc[[#This Row],[Requested]]=Proc[[#This Row],[CurrentParent]]</f>
        <v>1</v>
      </c>
      <c r="K5119" s="153" t="str">
        <f>IF(Proc[[#This Row],[Author]]="Marcela Urrego",VLOOKUP(LEFT(Proc[[#This Row],[Requested]],1),Table3[#All],2,0),VLOOKUP(Proc[[#This Row],[Author]],Table4[],2,0))</f>
        <v>MGF</v>
      </c>
      <c r="L5119" s="112" t="s">
        <v>4537</v>
      </c>
      <c r="M5119" s="139">
        <v>46009</v>
      </c>
      <c r="N5119" s="139"/>
      <c r="O5119" s="139"/>
      <c r="P5119" s="139" t="str">
        <f ca="1">IF(Proc[[#This Row],[DaysAgeing]]&gt;5,"yep","on track")</f>
        <v>yep</v>
      </c>
      <c r="Q5119" s="2">
        <f ca="1">IF(Proc[[#This Row],[DateClosed]]="",ABS(NETWORKDAYS(Proc[[#This Row],[DateOpened]],TODAY()))-1,ABS(NETWORKDAYS(Proc[[#This Row],[DateOpened]],Proc[[#This Row],[DateClosed]]))-1)</f>
        <v>76</v>
      </c>
      <c r="R5119" s="139" t="s">
        <v>480</v>
      </c>
      <c r="S5119" s="112"/>
      <c r="T5119" s="153">
        <v>5118</v>
      </c>
    </row>
    <row r="5120" spans="1:20" hidden="1">
      <c r="A5120" t="s">
        <v>5174</v>
      </c>
      <c r="B5120" s="153" t="str">
        <f>IFERROR(VLOOKUP(Proc[[#This Row],[App]],Table2[],3,0),"open")</f>
        <v>ok</v>
      </c>
      <c r="C5120" s="111" t="s">
        <v>369</v>
      </c>
      <c r="D5120" s="152" t="s">
        <v>5201</v>
      </c>
      <c r="E5120" s="152" t="s">
        <v>5175</v>
      </c>
      <c r="F5120" s="153" t="s">
        <v>5175</v>
      </c>
      <c r="G5120" s="111" t="s">
        <v>400</v>
      </c>
      <c r="H5120" s="112" t="str">
        <f>IF(Proc[[#This Row],[type]]="LFF (MDG-F)",MID(Proc[[#This Row],[Obj]],13,10),"")</f>
        <v/>
      </c>
      <c r="I5120" s="152"/>
      <c r="J5120" s="112" t="b">
        <f>Proc[[#This Row],[Requested]]=Proc[[#This Row],[CurrentParent]]</f>
        <v>1</v>
      </c>
      <c r="K5120" s="153" t="str">
        <f>IF(Proc[[#This Row],[Author]]="Marcela Urrego",VLOOKUP(LEFT(Proc[[#This Row],[Requested]],1),Table3[#All],2,0),VLOOKUP(Proc[[#This Row],[Author]],Table4[],2,0))</f>
        <v>LS</v>
      </c>
      <c r="L5120" s="112" t="s">
        <v>4537</v>
      </c>
      <c r="M5120" s="139">
        <v>46009</v>
      </c>
      <c r="N5120" s="139"/>
      <c r="O5120" s="139"/>
      <c r="P5120" s="139" t="str">
        <f ca="1">IF(Proc[[#This Row],[DaysAgeing]]&gt;5,"yep","on track")</f>
        <v>yep</v>
      </c>
      <c r="Q5120" s="2">
        <f ca="1">IF(Proc[[#This Row],[DateClosed]]="",ABS(NETWORKDAYS(Proc[[#This Row],[DateOpened]],TODAY()))-1,ABS(NETWORKDAYS(Proc[[#This Row],[DateOpened]],Proc[[#This Row],[DateClosed]]))-1)</f>
        <v>76</v>
      </c>
      <c r="R5120" s="139" t="s">
        <v>488</v>
      </c>
      <c r="S5120" s="112"/>
      <c r="T5120" s="153">
        <v>5119</v>
      </c>
    </row>
    <row r="5121" spans="1:20" hidden="1">
      <c r="A5121" s="111" t="s">
        <v>5174</v>
      </c>
      <c r="B5121" s="112" t="str">
        <f>IFERROR(VLOOKUP(Proc[[#This Row],[App]],Table2[],3,0),"open")</f>
        <v>ok</v>
      </c>
      <c r="C5121" s="111" t="s">
        <v>369</v>
      </c>
      <c r="D5121" s="152" t="s">
        <v>9820</v>
      </c>
      <c r="E5121" s="152" t="s">
        <v>2850</v>
      </c>
      <c r="F5121" s="112" t="s">
        <v>2850</v>
      </c>
      <c r="G5121" s="111" t="s">
        <v>400</v>
      </c>
      <c r="H5121" s="112" t="str">
        <f>IF(Proc[[#This Row],[type]]="LFF (MDG-F)",MID(Proc[[#This Row],[Obj]],13,10),"")</f>
        <v/>
      </c>
      <c r="I5121" s="152"/>
      <c r="J5121" s="112" t="b">
        <f>Proc[[#This Row],[Requested]]=Proc[[#This Row],[CurrentParent]]</f>
        <v>1</v>
      </c>
      <c r="K5121" s="112" t="str">
        <f>IF(Proc[[#This Row],[Author]]="Marcela Urrego",VLOOKUP(LEFT(Proc[[#This Row],[Requested]],1),Table3[#All],2,0),VLOOKUP(Proc[[#This Row],[Author]],Table4[],2,0))</f>
        <v>LS</v>
      </c>
      <c r="L5121" s="112" t="s">
        <v>4537</v>
      </c>
      <c r="M5121" s="139">
        <v>46009</v>
      </c>
      <c r="N5121" s="139"/>
      <c r="O5121" s="139"/>
      <c r="P5121" s="139" t="str">
        <f ca="1">IF(Proc[[#This Row],[DaysAgeing]]&gt;5,"yep","on track")</f>
        <v>yep</v>
      </c>
      <c r="Q5121" s="2">
        <f ca="1">IF(Proc[[#This Row],[DateClosed]]="",ABS(NETWORKDAYS(Proc[[#This Row],[DateOpened]],TODAY()))-1,ABS(NETWORKDAYS(Proc[[#This Row],[DateOpened]],Proc[[#This Row],[DateClosed]]))-1)</f>
        <v>76</v>
      </c>
      <c r="R5121" s="139" t="s">
        <v>488</v>
      </c>
      <c r="S5121" s="112"/>
      <c r="T5121" s="153">
        <v>5120</v>
      </c>
    </row>
    <row r="5122" spans="1:20" hidden="1">
      <c r="A5122" s="111" t="s">
        <v>5174</v>
      </c>
      <c r="B5122" s="153" t="str">
        <f>IFERROR(VLOOKUP(Proc[[#This Row],[App]],Table2[],3,0),"open")</f>
        <v>ok</v>
      </c>
      <c r="C5122" s="111" t="s">
        <v>369</v>
      </c>
      <c r="D5122" s="152" t="s">
        <v>9821</v>
      </c>
      <c r="E5122" s="152" t="s">
        <v>5176</v>
      </c>
      <c r="F5122" s="112" t="s">
        <v>5176</v>
      </c>
      <c r="G5122" s="111" t="s">
        <v>400</v>
      </c>
      <c r="H5122" s="112" t="str">
        <f>IF(Proc[[#This Row],[type]]="LFF (MDG-F)",MID(Proc[[#This Row],[Obj]],13,10),"")</f>
        <v/>
      </c>
      <c r="I5122" s="152"/>
      <c r="J5122" s="112" t="b">
        <f>Proc[[#This Row],[Requested]]=Proc[[#This Row],[CurrentParent]]</f>
        <v>1</v>
      </c>
      <c r="K5122" s="153" t="str">
        <f>IF(Proc[[#This Row],[Author]]="Marcela Urrego",VLOOKUP(LEFT(Proc[[#This Row],[Requested]],1),Table3[#All],2,0),VLOOKUP(Proc[[#This Row],[Author]],Table4[],2,0))</f>
        <v>LS</v>
      </c>
      <c r="L5122" s="112" t="s">
        <v>4537</v>
      </c>
      <c r="M5122" s="139">
        <v>46009</v>
      </c>
      <c r="N5122" s="139"/>
      <c r="O5122" s="139"/>
      <c r="P5122" s="139" t="str">
        <f ca="1">IF(Proc[[#This Row],[DaysAgeing]]&gt;5,"yep","on track")</f>
        <v>yep</v>
      </c>
      <c r="Q5122" s="2">
        <f ca="1">IF(Proc[[#This Row],[DateClosed]]="",ABS(NETWORKDAYS(Proc[[#This Row],[DateOpened]],TODAY()))-1,ABS(NETWORKDAYS(Proc[[#This Row],[DateOpened]],Proc[[#This Row],[DateClosed]]))-1)</f>
        <v>76</v>
      </c>
      <c r="R5122" s="139" t="s">
        <v>488</v>
      </c>
      <c r="S5122" s="112"/>
      <c r="T5122" s="153">
        <v>5121</v>
      </c>
    </row>
    <row r="5123" spans="1:20" hidden="1">
      <c r="A5123" s="111" t="s">
        <v>5174</v>
      </c>
      <c r="B5123" s="153" t="str">
        <f>IFERROR(VLOOKUP(Proc[[#This Row],[App]],Table2[],3,0),"open")</f>
        <v>ok</v>
      </c>
      <c r="C5123" s="111" t="s">
        <v>369</v>
      </c>
      <c r="D5123" s="152" t="s">
        <v>9822</v>
      </c>
      <c r="E5123" s="152" t="s">
        <v>5177</v>
      </c>
      <c r="F5123" s="153" t="s">
        <v>5177</v>
      </c>
      <c r="G5123" s="111" t="s">
        <v>400</v>
      </c>
      <c r="H5123" s="112" t="str">
        <f>IF(Proc[[#This Row],[type]]="LFF (MDG-F)",MID(Proc[[#This Row],[Obj]],13,10),"")</f>
        <v/>
      </c>
      <c r="I5123" s="152"/>
      <c r="J5123" s="112" t="b">
        <f>Proc[[#This Row],[Requested]]=Proc[[#This Row],[CurrentParent]]</f>
        <v>1</v>
      </c>
      <c r="K5123" s="153" t="str">
        <f>IF(Proc[[#This Row],[Author]]="Marcela Urrego",VLOOKUP(LEFT(Proc[[#This Row],[Requested]],1),Table3[#All],2,0),VLOOKUP(Proc[[#This Row],[Author]],Table4[],2,0))</f>
        <v>LS</v>
      </c>
      <c r="L5123" s="153" t="s">
        <v>4537</v>
      </c>
      <c r="M5123" s="139">
        <v>46009</v>
      </c>
      <c r="N5123" s="139"/>
      <c r="O5123" s="139"/>
      <c r="P5123" s="139" t="str">
        <f ca="1">IF(Proc[[#This Row],[DaysAgeing]]&gt;5,"yep","on track")</f>
        <v>yep</v>
      </c>
      <c r="Q5123" s="2">
        <f ca="1">IF(Proc[[#This Row],[DateClosed]]="",ABS(NETWORKDAYS(Proc[[#This Row],[DateOpened]],TODAY()))-1,ABS(NETWORKDAYS(Proc[[#This Row],[DateOpened]],Proc[[#This Row],[DateClosed]]))-1)</f>
        <v>76</v>
      </c>
      <c r="R5123" s="139" t="s">
        <v>488</v>
      </c>
      <c r="S5123" s="112"/>
      <c r="T5123" s="153">
        <v>5122</v>
      </c>
    </row>
    <row r="5124" spans="1:20" hidden="1">
      <c r="A5124" s="111" t="s">
        <v>5174</v>
      </c>
      <c r="B5124" s="153" t="str">
        <f>IFERROR(VLOOKUP(Proc[[#This Row],[App]],Table2[],3,0),"open")</f>
        <v>ok</v>
      </c>
      <c r="C5124" s="111" t="s">
        <v>369</v>
      </c>
      <c r="D5124" s="152" t="s">
        <v>9823</v>
      </c>
      <c r="E5124" s="152" t="s">
        <v>2850</v>
      </c>
      <c r="F5124" s="112" t="s">
        <v>2850</v>
      </c>
      <c r="G5124" s="111" t="s">
        <v>400</v>
      </c>
      <c r="H5124" s="112" t="str">
        <f>IF(Proc[[#This Row],[type]]="LFF (MDG-F)",MID(Proc[[#This Row],[Obj]],13,10),"")</f>
        <v/>
      </c>
      <c r="I5124" s="152"/>
      <c r="J5124" s="112" t="b">
        <f>Proc[[#This Row],[Requested]]=Proc[[#This Row],[CurrentParent]]</f>
        <v>1</v>
      </c>
      <c r="K5124" s="153" t="str">
        <f>IF(Proc[[#This Row],[Author]]="Marcela Urrego",VLOOKUP(LEFT(Proc[[#This Row],[Requested]],1),Table3[#All],2,0),VLOOKUP(Proc[[#This Row],[Author]],Table4[],2,0))</f>
        <v>LS</v>
      </c>
      <c r="L5124" s="112" t="s">
        <v>4537</v>
      </c>
      <c r="M5124" s="139">
        <v>46009</v>
      </c>
      <c r="N5124" s="139"/>
      <c r="O5124" s="139"/>
      <c r="P5124" s="139" t="str">
        <f ca="1">IF(Proc[[#This Row],[DaysAgeing]]&gt;5,"yep","on track")</f>
        <v>yep</v>
      </c>
      <c r="Q5124" s="2">
        <f ca="1">IF(Proc[[#This Row],[DateClosed]]="",ABS(NETWORKDAYS(Proc[[#This Row],[DateOpened]],TODAY()))-1,ABS(NETWORKDAYS(Proc[[#This Row],[DateOpened]],Proc[[#This Row],[DateClosed]]))-1)</f>
        <v>76</v>
      </c>
      <c r="R5124" s="139" t="s">
        <v>488</v>
      </c>
      <c r="S5124" s="112"/>
      <c r="T5124" s="153">
        <v>5123</v>
      </c>
    </row>
    <row r="5125" spans="1:20" hidden="1">
      <c r="A5125" s="111" t="s">
        <v>5174</v>
      </c>
      <c r="B5125" s="112" t="str">
        <f>IFERROR(VLOOKUP(Proc[[#This Row],[App]],Table2[],3,0),"open")</f>
        <v>ok</v>
      </c>
      <c r="C5125" s="111" t="s">
        <v>369</v>
      </c>
      <c r="D5125" s="152" t="s">
        <v>9824</v>
      </c>
      <c r="E5125" s="152" t="s">
        <v>5178</v>
      </c>
      <c r="F5125" s="112" t="s">
        <v>5178</v>
      </c>
      <c r="G5125" s="111" t="s">
        <v>400</v>
      </c>
      <c r="H5125" s="112" t="str">
        <f>IF(Proc[[#This Row],[type]]="LFF (MDG-F)",MID(Proc[[#This Row],[Obj]],13,10),"")</f>
        <v/>
      </c>
      <c r="I5125" s="152"/>
      <c r="J5125" s="112" t="b">
        <f>Proc[[#This Row],[Requested]]=Proc[[#This Row],[CurrentParent]]</f>
        <v>1</v>
      </c>
      <c r="K5125" s="112" t="str">
        <f>IF(Proc[[#This Row],[Author]]="Marcela Urrego",VLOOKUP(LEFT(Proc[[#This Row],[Requested]],1),Table3[#All],2,0),VLOOKUP(Proc[[#This Row],[Author]],Table4[],2,0))</f>
        <v>LS</v>
      </c>
      <c r="L5125" s="112" t="s">
        <v>4537</v>
      </c>
      <c r="M5125" s="139">
        <v>46009</v>
      </c>
      <c r="N5125" s="139"/>
      <c r="O5125" s="139"/>
      <c r="P5125" s="139" t="str">
        <f ca="1">IF(Proc[[#This Row],[DaysAgeing]]&gt;5,"yep","on track")</f>
        <v>yep</v>
      </c>
      <c r="Q5125" s="2">
        <f ca="1">IF(Proc[[#This Row],[DateClosed]]="",ABS(NETWORKDAYS(Proc[[#This Row],[DateOpened]],TODAY()))-1,ABS(NETWORKDAYS(Proc[[#This Row],[DateOpened]],Proc[[#This Row],[DateClosed]]))-1)</f>
        <v>76</v>
      </c>
      <c r="R5125" s="139" t="s">
        <v>488</v>
      </c>
      <c r="S5125" s="112"/>
      <c r="T5125" s="153">
        <v>5124</v>
      </c>
    </row>
    <row r="5126" spans="1:20" hidden="1">
      <c r="A5126" s="111" t="s">
        <v>5174</v>
      </c>
      <c r="B5126" s="153" t="str">
        <f>IFERROR(VLOOKUP(Proc[[#This Row],[App]],Table2[],3,0),"open")</f>
        <v>ok</v>
      </c>
      <c r="C5126" s="111" t="s">
        <v>369</v>
      </c>
      <c r="D5126" s="152" t="s">
        <v>9825</v>
      </c>
      <c r="E5126" s="152" t="s">
        <v>5179</v>
      </c>
      <c r="F5126" s="153" t="s">
        <v>5179</v>
      </c>
      <c r="G5126" s="111" t="s">
        <v>400</v>
      </c>
      <c r="H5126" s="112" t="str">
        <f>IF(Proc[[#This Row],[type]]="LFF (MDG-F)",MID(Proc[[#This Row],[Obj]],13,10),"")</f>
        <v/>
      </c>
      <c r="I5126" s="152"/>
      <c r="J5126" s="112" t="b">
        <f>Proc[[#This Row],[Requested]]=Proc[[#This Row],[CurrentParent]]</f>
        <v>1</v>
      </c>
      <c r="K5126" s="153" t="str">
        <f>IF(Proc[[#This Row],[Author]]="Marcela Urrego",VLOOKUP(LEFT(Proc[[#This Row],[Requested]],1),Table3[#All],2,0),VLOOKUP(Proc[[#This Row],[Author]],Table4[],2,0))</f>
        <v>LS</v>
      </c>
      <c r="L5126" s="112" t="s">
        <v>4537</v>
      </c>
      <c r="M5126" s="139">
        <v>46009</v>
      </c>
      <c r="N5126" s="139"/>
      <c r="O5126" s="139"/>
      <c r="P5126" s="139" t="str">
        <f ca="1">IF(Proc[[#This Row],[DaysAgeing]]&gt;5,"yep","on track")</f>
        <v>yep</v>
      </c>
      <c r="Q5126" s="2">
        <f ca="1">IF(Proc[[#This Row],[DateClosed]]="",ABS(NETWORKDAYS(Proc[[#This Row],[DateOpened]],TODAY()))-1,ABS(NETWORKDAYS(Proc[[#This Row],[DateOpened]],Proc[[#This Row],[DateClosed]]))-1)</f>
        <v>76</v>
      </c>
      <c r="R5126" s="139" t="s">
        <v>488</v>
      </c>
      <c r="S5126" s="112"/>
      <c r="T5126" s="153">
        <v>5125</v>
      </c>
    </row>
    <row r="5127" spans="1:20" hidden="1">
      <c r="A5127" t="s">
        <v>5182</v>
      </c>
      <c r="B5127" s="153" t="str">
        <f>IFERROR(VLOOKUP(Proc[[#This Row],[App]],Table2[],3,0),"open")</f>
        <v>ok</v>
      </c>
      <c r="C5127" s="111" t="s">
        <v>369</v>
      </c>
      <c r="D5127" s="152" t="s">
        <v>1665</v>
      </c>
      <c r="E5127" s="152" t="s">
        <v>1668</v>
      </c>
      <c r="F5127" s="112" t="s">
        <v>1668</v>
      </c>
      <c r="G5127" s="111" t="s">
        <v>400</v>
      </c>
      <c r="H5127" s="112" t="str">
        <f>IF(Proc[[#This Row],[type]]="LFF (MDG-F)",MID(Proc[[#This Row],[Obj]],13,10),"")</f>
        <v/>
      </c>
      <c r="I5127" s="152"/>
      <c r="J5127" s="112" t="b">
        <f>Proc[[#This Row],[Requested]]=Proc[[#This Row],[CurrentParent]]</f>
        <v>1</v>
      </c>
      <c r="K5127" s="153" t="str">
        <f>IF(Proc[[#This Row],[Author]]="Marcela Urrego",VLOOKUP(LEFT(Proc[[#This Row],[Requested]],1),Table3[#All],2,0),VLOOKUP(Proc[[#This Row],[Author]],Table4[],2,0))</f>
        <v>MGF</v>
      </c>
      <c r="L5127" s="112" t="s">
        <v>4537</v>
      </c>
      <c r="M5127" s="139">
        <v>46009</v>
      </c>
      <c r="N5127" s="139"/>
      <c r="O5127" s="139"/>
      <c r="P5127" s="139" t="str">
        <f ca="1">IF(Proc[[#This Row],[DaysAgeing]]&gt;5,"yep","on track")</f>
        <v>yep</v>
      </c>
      <c r="Q5127" s="2">
        <f ca="1">IF(Proc[[#This Row],[DateClosed]]="",ABS(NETWORKDAYS(Proc[[#This Row],[DateOpened]],TODAY()))-1,ABS(NETWORKDAYS(Proc[[#This Row],[DateOpened]],Proc[[#This Row],[DateClosed]]))-1)</f>
        <v>76</v>
      </c>
      <c r="R5127" s="139" t="s">
        <v>480</v>
      </c>
      <c r="S5127" s="112"/>
      <c r="T5127" s="153">
        <v>5126</v>
      </c>
    </row>
    <row r="5128" spans="1:20" hidden="1">
      <c r="A5128" s="111" t="s">
        <v>5182</v>
      </c>
      <c r="B5128" s="153" t="str">
        <f>IFERROR(VLOOKUP(Proc[[#This Row],[App]],Table2[],3,0),"open")</f>
        <v>ok</v>
      </c>
      <c r="C5128" s="111" t="s">
        <v>369</v>
      </c>
      <c r="D5128" s="152" t="s">
        <v>1666</v>
      </c>
      <c r="E5128" s="152" t="s">
        <v>1669</v>
      </c>
      <c r="F5128" s="153" t="s">
        <v>1669</v>
      </c>
      <c r="G5128" s="111" t="s">
        <v>400</v>
      </c>
      <c r="H5128" s="112" t="str">
        <f>IF(Proc[[#This Row],[type]]="LFF (MDG-F)",MID(Proc[[#This Row],[Obj]],13,10),"")</f>
        <v/>
      </c>
      <c r="I5128" s="152"/>
      <c r="J5128" s="112" t="b">
        <f>Proc[[#This Row],[Requested]]=Proc[[#This Row],[CurrentParent]]</f>
        <v>1</v>
      </c>
      <c r="K5128" s="153" t="str">
        <f>IF(Proc[[#This Row],[Author]]="Marcela Urrego",VLOOKUP(LEFT(Proc[[#This Row],[Requested]],1),Table3[#All],2,0),VLOOKUP(Proc[[#This Row],[Author]],Table4[],2,0))</f>
        <v>MGF</v>
      </c>
      <c r="L5128" s="112" t="s">
        <v>4537</v>
      </c>
      <c r="M5128" s="139">
        <v>46009</v>
      </c>
      <c r="N5128" s="139"/>
      <c r="O5128" s="139"/>
      <c r="P5128" s="139" t="str">
        <f ca="1">IF(Proc[[#This Row],[DaysAgeing]]&gt;5,"yep","on track")</f>
        <v>yep</v>
      </c>
      <c r="Q5128" s="2">
        <f ca="1">IF(Proc[[#This Row],[DateClosed]]="",ABS(NETWORKDAYS(Proc[[#This Row],[DateOpened]],TODAY()))-1,ABS(NETWORKDAYS(Proc[[#This Row],[DateOpened]],Proc[[#This Row],[DateClosed]]))-1)</f>
        <v>76</v>
      </c>
      <c r="R5128" s="139" t="s">
        <v>480</v>
      </c>
      <c r="S5128" s="112"/>
      <c r="T5128" s="153">
        <v>5127</v>
      </c>
    </row>
    <row r="5129" spans="1:20" hidden="1">
      <c r="A5129" s="111" t="s">
        <v>5182</v>
      </c>
      <c r="B5129" s="153" t="str">
        <f>IFERROR(VLOOKUP(Proc[[#This Row],[App]],Table2[],3,0),"open")</f>
        <v>ok</v>
      </c>
      <c r="C5129" s="111" t="s">
        <v>369</v>
      </c>
      <c r="D5129" s="152" t="s">
        <v>5180</v>
      </c>
      <c r="E5129" s="152" t="s">
        <v>1345</v>
      </c>
      <c r="F5129" s="153" t="s">
        <v>1345</v>
      </c>
      <c r="G5129" s="111" t="s">
        <v>406</v>
      </c>
      <c r="H5129" s="112" t="str">
        <f>IF(Proc[[#This Row],[type]]="LFF (MDG-F)",MID(Proc[[#This Row],[Obj]],13,10),"")</f>
        <v>DE10538620</v>
      </c>
      <c r="I5129" s="152"/>
      <c r="J5129" s="112" t="b">
        <f>Proc[[#This Row],[Requested]]=Proc[[#This Row],[CurrentParent]]</f>
        <v>1</v>
      </c>
      <c r="K5129" s="153" t="str">
        <f>IF(Proc[[#This Row],[Author]]="Marcela Urrego",VLOOKUP(LEFT(Proc[[#This Row],[Requested]],1),Table3[#All],2,0),VLOOKUP(Proc[[#This Row],[Author]],Table4[],2,0))</f>
        <v>MGF</v>
      </c>
      <c r="L5129" s="153" t="s">
        <v>4537</v>
      </c>
      <c r="M5129" s="139">
        <v>46009</v>
      </c>
      <c r="N5129" s="139"/>
      <c r="O5129" s="139"/>
      <c r="P5129" s="139" t="str">
        <f ca="1">IF(Proc[[#This Row],[DaysAgeing]]&gt;5,"yep","on track")</f>
        <v>yep</v>
      </c>
      <c r="Q5129" s="2">
        <f ca="1">IF(Proc[[#This Row],[DateClosed]]="",ABS(NETWORKDAYS(Proc[[#This Row],[DateOpened]],TODAY()))-1,ABS(NETWORKDAYS(Proc[[#This Row],[DateOpened]],Proc[[#This Row],[DateClosed]]))-1)</f>
        <v>76</v>
      </c>
      <c r="R5129" s="139" t="s">
        <v>480</v>
      </c>
      <c r="S5129" s="112"/>
      <c r="T5129" s="153">
        <v>5128</v>
      </c>
    </row>
    <row r="5130" spans="1:20" hidden="1">
      <c r="A5130" s="111" t="s">
        <v>5182</v>
      </c>
      <c r="B5130" s="153" t="str">
        <f>IFERROR(VLOOKUP(Proc[[#This Row],[App]],Table2[],3,0),"open")</f>
        <v>ok</v>
      </c>
      <c r="C5130" s="111" t="s">
        <v>369</v>
      </c>
      <c r="D5130" s="152" t="s">
        <v>5181</v>
      </c>
      <c r="E5130" s="152" t="s">
        <v>1345</v>
      </c>
      <c r="F5130" s="153" t="s">
        <v>1345</v>
      </c>
      <c r="G5130" s="111" t="s">
        <v>406</v>
      </c>
      <c r="H5130" s="112" t="str">
        <f>IF(Proc[[#This Row],[type]]="LFF (MDG-F)",MID(Proc[[#This Row],[Obj]],13,10),"")</f>
        <v>DE20538620</v>
      </c>
      <c r="I5130" s="152"/>
      <c r="J5130" s="112" t="b">
        <f>Proc[[#This Row],[Requested]]=Proc[[#This Row],[CurrentParent]]</f>
        <v>1</v>
      </c>
      <c r="K5130" s="153" t="str">
        <f>IF(Proc[[#This Row],[Author]]="Marcela Urrego",VLOOKUP(LEFT(Proc[[#This Row],[Requested]],1),Table3[#All],2,0),VLOOKUP(Proc[[#This Row],[Author]],Table4[],2,0))</f>
        <v>MGF</v>
      </c>
      <c r="L5130" s="112" t="s">
        <v>4537</v>
      </c>
      <c r="M5130" s="139">
        <v>46009</v>
      </c>
      <c r="N5130" s="139"/>
      <c r="O5130" s="139"/>
      <c r="P5130" s="139" t="str">
        <f ca="1">IF(Proc[[#This Row],[DaysAgeing]]&gt;5,"yep","on track")</f>
        <v>yep</v>
      </c>
      <c r="Q5130" s="2">
        <f ca="1">IF(Proc[[#This Row],[DateClosed]]="",ABS(NETWORKDAYS(Proc[[#This Row],[DateOpened]],TODAY()))-1,ABS(NETWORKDAYS(Proc[[#This Row],[DateOpened]],Proc[[#This Row],[DateClosed]]))-1)</f>
        <v>76</v>
      </c>
      <c r="R5130" s="139" t="s">
        <v>480</v>
      </c>
      <c r="S5130" s="112"/>
      <c r="T5130" s="153">
        <v>5129</v>
      </c>
    </row>
    <row r="5131" spans="1:20" hidden="1">
      <c r="A5131" s="111" t="s">
        <v>5184</v>
      </c>
      <c r="B5131" s="153" t="str">
        <f>IFERROR(VLOOKUP(Proc[[#This Row],[App]],Table2[],3,0),"open")</f>
        <v>ok</v>
      </c>
      <c r="C5131" s="111" t="s">
        <v>369</v>
      </c>
      <c r="D5131" s="152" t="s">
        <v>5186</v>
      </c>
      <c r="E5131" s="152" t="s">
        <v>5183</v>
      </c>
      <c r="F5131" s="112" t="s">
        <v>5183</v>
      </c>
      <c r="G5131" s="111" t="s">
        <v>400</v>
      </c>
      <c r="H5131" s="112" t="str">
        <f>IF(Proc[[#This Row],[type]]="LFF (MDG-F)",MID(Proc[[#This Row],[Obj]],13,10),"")</f>
        <v/>
      </c>
      <c r="I5131" s="152"/>
      <c r="J5131" s="112" t="b">
        <f>Proc[[#This Row],[Requested]]=Proc[[#This Row],[CurrentParent]]</f>
        <v>1</v>
      </c>
      <c r="K5131" s="153" t="str">
        <f>IF(Proc[[#This Row],[Author]]="Marcela Urrego",VLOOKUP(LEFT(Proc[[#This Row],[Requested]],1),Table3[#All],2,0),VLOOKUP(Proc[[#This Row],[Author]],Table4[],2,0))</f>
        <v>MGF</v>
      </c>
      <c r="L5131" s="112" t="s">
        <v>4537</v>
      </c>
      <c r="M5131" s="139">
        <v>46015</v>
      </c>
      <c r="N5131" s="139"/>
      <c r="O5131" s="139"/>
      <c r="P5131" s="139" t="str">
        <f ca="1">IF(Proc[[#This Row],[DaysAgeing]]&gt;5,"yep","on track")</f>
        <v>yep</v>
      </c>
      <c r="Q5131" s="2">
        <f ca="1">IF(Proc[[#This Row],[DateClosed]]="",ABS(NETWORKDAYS(Proc[[#This Row],[DateOpened]],TODAY()))-1,ABS(NETWORKDAYS(Proc[[#This Row],[DateOpened]],Proc[[#This Row],[DateClosed]]))-1)</f>
        <v>72</v>
      </c>
      <c r="R5131" s="139" t="s">
        <v>5185</v>
      </c>
      <c r="S5131" s="112"/>
      <c r="T5131" s="153">
        <v>5130</v>
      </c>
    </row>
    <row r="5132" spans="1:20" hidden="1">
      <c r="A5132" s="111" t="s">
        <v>5184</v>
      </c>
      <c r="B5132" s="153" t="str">
        <f>IFERROR(VLOOKUP(Proc[[#This Row],[App]],Table2[],3,0),"open")</f>
        <v>ok</v>
      </c>
      <c r="C5132" s="111" t="s">
        <v>369</v>
      </c>
      <c r="D5132" s="152" t="s">
        <v>5187</v>
      </c>
      <c r="E5132" s="152" t="s">
        <v>5183</v>
      </c>
      <c r="F5132" s="153" t="s">
        <v>5183</v>
      </c>
      <c r="G5132" s="111" t="s">
        <v>400</v>
      </c>
      <c r="H5132" s="112" t="str">
        <f>IF(Proc[[#This Row],[type]]="LFF (MDG-F)",MID(Proc[[#This Row],[Obj]],13,10),"")</f>
        <v/>
      </c>
      <c r="I5132" s="152"/>
      <c r="J5132" s="112" t="b">
        <f>Proc[[#This Row],[Requested]]=Proc[[#This Row],[CurrentParent]]</f>
        <v>1</v>
      </c>
      <c r="K5132" s="153" t="str">
        <f>IF(Proc[[#This Row],[Author]]="Marcela Urrego",VLOOKUP(LEFT(Proc[[#This Row],[Requested]],1),Table3[#All],2,0),VLOOKUP(Proc[[#This Row],[Author]],Table4[],2,0))</f>
        <v>MGF</v>
      </c>
      <c r="L5132" s="112" t="s">
        <v>4537</v>
      </c>
      <c r="M5132" s="139">
        <v>46015</v>
      </c>
      <c r="N5132" s="139"/>
      <c r="O5132" s="139"/>
      <c r="P5132" s="139" t="str">
        <f ca="1">IF(Proc[[#This Row],[DaysAgeing]]&gt;5,"yep","on track")</f>
        <v>yep</v>
      </c>
      <c r="Q5132" s="2">
        <f ca="1">IF(Proc[[#This Row],[DateClosed]]="",ABS(NETWORKDAYS(Proc[[#This Row],[DateOpened]],TODAY()))-1,ABS(NETWORKDAYS(Proc[[#This Row],[DateOpened]],Proc[[#This Row],[DateClosed]]))-1)</f>
        <v>72</v>
      </c>
      <c r="R5132" s="139" t="s">
        <v>5185</v>
      </c>
      <c r="S5132" s="112"/>
      <c r="T5132" s="153">
        <v>5131</v>
      </c>
    </row>
    <row r="5133" spans="1:20" hidden="1">
      <c r="A5133" s="111" t="s">
        <v>5184</v>
      </c>
      <c r="B5133" s="153" t="str">
        <f>IFERROR(VLOOKUP(Proc[[#This Row],[App]],Table2[],3,0),"open")</f>
        <v>ok</v>
      </c>
      <c r="C5133" s="111" t="s">
        <v>369</v>
      </c>
      <c r="D5133" s="152" t="s">
        <v>5188</v>
      </c>
      <c r="E5133" s="152" t="s">
        <v>5183</v>
      </c>
      <c r="F5133" s="112" t="s">
        <v>5183</v>
      </c>
      <c r="G5133" s="111" t="s">
        <v>400</v>
      </c>
      <c r="H5133" s="112" t="str">
        <f>IF(Proc[[#This Row],[type]]="LFF (MDG-F)",MID(Proc[[#This Row],[Obj]],13,10),"")</f>
        <v/>
      </c>
      <c r="I5133" s="152"/>
      <c r="J5133" s="112" t="b">
        <f>Proc[[#This Row],[Requested]]=Proc[[#This Row],[CurrentParent]]</f>
        <v>1</v>
      </c>
      <c r="K5133" s="153" t="str">
        <f>IF(Proc[[#This Row],[Author]]="Marcela Urrego",VLOOKUP(LEFT(Proc[[#This Row],[Requested]],1),Table3[#All],2,0),VLOOKUP(Proc[[#This Row],[Author]],Table4[],2,0))</f>
        <v>MGF</v>
      </c>
      <c r="L5133" s="112" t="s">
        <v>4537</v>
      </c>
      <c r="M5133" s="139">
        <v>46015</v>
      </c>
      <c r="N5133" s="139"/>
      <c r="O5133" s="139"/>
      <c r="P5133" s="139" t="str">
        <f ca="1">IF(Proc[[#This Row],[DaysAgeing]]&gt;5,"yep","on track")</f>
        <v>yep</v>
      </c>
      <c r="Q5133" s="2">
        <f ca="1">IF(Proc[[#This Row],[DateClosed]]="",ABS(NETWORKDAYS(Proc[[#This Row],[DateOpened]],TODAY()))-1,ABS(NETWORKDAYS(Proc[[#This Row],[DateOpened]],Proc[[#This Row],[DateClosed]]))-1)</f>
        <v>72</v>
      </c>
      <c r="R5133" s="139" t="s">
        <v>5185</v>
      </c>
      <c r="S5133" s="112"/>
      <c r="T5133" s="153">
        <v>5132</v>
      </c>
    </row>
    <row r="5134" spans="1:20" hidden="1">
      <c r="A5134" s="111" t="s">
        <v>5184</v>
      </c>
      <c r="B5134" s="153" t="str">
        <f>IFERROR(VLOOKUP(Proc[[#This Row],[App]],Table2[],3,0),"open")</f>
        <v>ok</v>
      </c>
      <c r="C5134" s="111" t="s">
        <v>369</v>
      </c>
      <c r="D5134" s="152" t="s">
        <v>5189</v>
      </c>
      <c r="E5134" s="152" t="s">
        <v>5183</v>
      </c>
      <c r="F5134" s="112" t="s">
        <v>5183</v>
      </c>
      <c r="G5134" s="111" t="s">
        <v>400</v>
      </c>
      <c r="H5134" s="112" t="str">
        <f>IF(Proc[[#This Row],[type]]="LFF (MDG-F)",MID(Proc[[#This Row],[Obj]],13,10),"")</f>
        <v/>
      </c>
      <c r="I5134" s="152"/>
      <c r="J5134" s="112" t="b">
        <f>Proc[[#This Row],[Requested]]=Proc[[#This Row],[CurrentParent]]</f>
        <v>1</v>
      </c>
      <c r="K5134" s="153" t="str">
        <f>IF(Proc[[#This Row],[Author]]="Marcela Urrego",VLOOKUP(LEFT(Proc[[#This Row],[Requested]],1),Table3[#All],2,0),VLOOKUP(Proc[[#This Row],[Author]],Table4[],2,0))</f>
        <v>MGF</v>
      </c>
      <c r="L5134" s="112" t="s">
        <v>4537</v>
      </c>
      <c r="M5134" s="139">
        <v>46015</v>
      </c>
      <c r="N5134" s="139"/>
      <c r="O5134" s="139"/>
      <c r="P5134" s="139" t="str">
        <f ca="1">IF(Proc[[#This Row],[DaysAgeing]]&gt;5,"yep","on track")</f>
        <v>yep</v>
      </c>
      <c r="Q5134" s="2">
        <f ca="1">IF(Proc[[#This Row],[DateClosed]]="",ABS(NETWORKDAYS(Proc[[#This Row],[DateOpened]],TODAY()))-1,ABS(NETWORKDAYS(Proc[[#This Row],[DateOpened]],Proc[[#This Row],[DateClosed]]))-1)</f>
        <v>72</v>
      </c>
      <c r="R5134" s="139" t="s">
        <v>5185</v>
      </c>
      <c r="S5134" s="112"/>
      <c r="T5134" s="153">
        <v>5133</v>
      </c>
    </row>
    <row r="5135" spans="1:20" hidden="1">
      <c r="A5135" s="111" t="s">
        <v>5184</v>
      </c>
      <c r="B5135" s="153" t="str">
        <f>IFERROR(VLOOKUP(Proc[[#This Row],[App]],Table2[],3,0),"open")</f>
        <v>ok</v>
      </c>
      <c r="C5135" s="111" t="s">
        <v>369</v>
      </c>
      <c r="D5135" s="152" t="s">
        <v>5190</v>
      </c>
      <c r="E5135" s="152" t="s">
        <v>5183</v>
      </c>
      <c r="F5135" s="153" t="s">
        <v>5183</v>
      </c>
      <c r="G5135" s="111" t="s">
        <v>400</v>
      </c>
      <c r="H5135" s="112" t="str">
        <f>IF(Proc[[#This Row],[type]]="LFF (MDG-F)",MID(Proc[[#This Row],[Obj]],13,10),"")</f>
        <v/>
      </c>
      <c r="I5135" s="152"/>
      <c r="J5135" s="112" t="b">
        <f>Proc[[#This Row],[Requested]]=Proc[[#This Row],[CurrentParent]]</f>
        <v>1</v>
      </c>
      <c r="K5135" s="153" t="str">
        <f>IF(Proc[[#This Row],[Author]]="Marcela Urrego",VLOOKUP(LEFT(Proc[[#This Row],[Requested]],1),Table3[#All],2,0),VLOOKUP(Proc[[#This Row],[Author]],Table4[],2,0))</f>
        <v>MGF</v>
      </c>
      <c r="L5135" s="112" t="s">
        <v>4537</v>
      </c>
      <c r="M5135" s="139">
        <v>46015</v>
      </c>
      <c r="N5135" s="139"/>
      <c r="O5135" s="139"/>
      <c r="P5135" s="139" t="str">
        <f ca="1">IF(Proc[[#This Row],[DaysAgeing]]&gt;5,"yep","on track")</f>
        <v>yep</v>
      </c>
      <c r="Q5135" s="2">
        <f ca="1">IF(Proc[[#This Row],[DateClosed]]="",ABS(NETWORKDAYS(Proc[[#This Row],[DateOpened]],TODAY()))-1,ABS(NETWORKDAYS(Proc[[#This Row],[DateOpened]],Proc[[#This Row],[DateClosed]]))-1)</f>
        <v>72</v>
      </c>
      <c r="R5135" s="139" t="s">
        <v>5185</v>
      </c>
      <c r="S5135" s="112"/>
      <c r="T5135" s="153">
        <v>5134</v>
      </c>
    </row>
    <row r="5136" spans="1:20" hidden="1">
      <c r="A5136" s="111" t="s">
        <v>5184</v>
      </c>
      <c r="B5136" s="153" t="str">
        <f>IFERROR(VLOOKUP(Proc[[#This Row],[App]],Table2[],3,0),"open")</f>
        <v>ok</v>
      </c>
      <c r="C5136" s="111" t="s">
        <v>369</v>
      </c>
      <c r="D5136" s="152" t="s">
        <v>5188</v>
      </c>
      <c r="E5136" s="152" t="s">
        <v>5183</v>
      </c>
      <c r="F5136" s="153" t="s">
        <v>5183</v>
      </c>
      <c r="G5136" s="111" t="s">
        <v>400</v>
      </c>
      <c r="H5136" s="112" t="str">
        <f>IF(Proc[[#This Row],[type]]="LFF (MDG-F)",MID(Proc[[#This Row],[Obj]],13,10),"")</f>
        <v/>
      </c>
      <c r="I5136" s="152"/>
      <c r="J5136" s="112" t="b">
        <f>Proc[[#This Row],[Requested]]=Proc[[#This Row],[CurrentParent]]</f>
        <v>1</v>
      </c>
      <c r="K5136" s="153" t="str">
        <f>IF(Proc[[#This Row],[Author]]="Marcela Urrego",VLOOKUP(LEFT(Proc[[#This Row],[Requested]],1),Table3[#All],2,0),VLOOKUP(Proc[[#This Row],[Author]],Table4[],2,0))</f>
        <v>MGF</v>
      </c>
      <c r="L5136" s="112" t="s">
        <v>4537</v>
      </c>
      <c r="M5136" s="139">
        <v>46015</v>
      </c>
      <c r="N5136" s="139"/>
      <c r="O5136" s="139"/>
      <c r="P5136" s="139" t="str">
        <f ca="1">IF(Proc[[#This Row],[DaysAgeing]]&gt;5,"yep","on track")</f>
        <v>yep</v>
      </c>
      <c r="Q5136" s="2">
        <f ca="1">IF(Proc[[#This Row],[DateClosed]]="",ABS(NETWORKDAYS(Proc[[#This Row],[DateOpened]],TODAY()))-1,ABS(NETWORKDAYS(Proc[[#This Row],[DateOpened]],Proc[[#This Row],[DateClosed]]))-1)</f>
        <v>72</v>
      </c>
      <c r="R5136" s="139" t="s">
        <v>5185</v>
      </c>
      <c r="S5136" s="112"/>
      <c r="T5136" s="153">
        <v>5135</v>
      </c>
    </row>
    <row r="5137" spans="1:20" hidden="1">
      <c r="A5137" s="111" t="s">
        <v>5184</v>
      </c>
      <c r="B5137" s="153" t="str">
        <f>IFERROR(VLOOKUP(Proc[[#This Row],[App]],Table2[],3,0),"open")</f>
        <v>ok</v>
      </c>
      <c r="C5137" s="111" t="s">
        <v>369</v>
      </c>
      <c r="D5137" s="152" t="s">
        <v>5191</v>
      </c>
      <c r="E5137" s="152" t="s">
        <v>5183</v>
      </c>
      <c r="F5137" s="153" t="s">
        <v>5183</v>
      </c>
      <c r="G5137" s="111" t="s">
        <v>400</v>
      </c>
      <c r="H5137" s="112" t="str">
        <f>IF(Proc[[#This Row],[type]]="LFF (MDG-F)",MID(Proc[[#This Row],[Obj]],13,10),"")</f>
        <v/>
      </c>
      <c r="I5137" s="152"/>
      <c r="J5137" s="112" t="b">
        <f>Proc[[#This Row],[Requested]]=Proc[[#This Row],[CurrentParent]]</f>
        <v>1</v>
      </c>
      <c r="K5137" s="153" t="str">
        <f>IF(Proc[[#This Row],[Author]]="Marcela Urrego",VLOOKUP(LEFT(Proc[[#This Row],[Requested]],1),Table3[#All],2,0),VLOOKUP(Proc[[#This Row],[Author]],Table4[],2,0))</f>
        <v>MGF</v>
      </c>
      <c r="L5137" s="112" t="s">
        <v>4537</v>
      </c>
      <c r="M5137" s="139">
        <v>46015</v>
      </c>
      <c r="N5137" s="139"/>
      <c r="O5137" s="139"/>
      <c r="P5137" s="139" t="str">
        <f ca="1">IF(Proc[[#This Row],[DaysAgeing]]&gt;5,"yep","on track")</f>
        <v>yep</v>
      </c>
      <c r="Q5137" s="2">
        <f ca="1">IF(Proc[[#This Row],[DateClosed]]="",ABS(NETWORKDAYS(Proc[[#This Row],[DateOpened]],TODAY()))-1,ABS(NETWORKDAYS(Proc[[#This Row],[DateOpened]],Proc[[#This Row],[DateClosed]]))-1)</f>
        <v>72</v>
      </c>
      <c r="R5137" s="139" t="s">
        <v>5185</v>
      </c>
      <c r="S5137" s="112"/>
      <c r="T5137" s="153">
        <v>5136</v>
      </c>
    </row>
    <row r="5138" spans="1:20" hidden="1">
      <c r="A5138" s="111" t="s">
        <v>5184</v>
      </c>
      <c r="B5138" s="153" t="str">
        <f>IFERROR(VLOOKUP(Proc[[#This Row],[App]],Table2[],3,0),"open")</f>
        <v>ok</v>
      </c>
      <c r="C5138" s="111" t="s">
        <v>369</v>
      </c>
      <c r="D5138" s="152" t="s">
        <v>5192</v>
      </c>
      <c r="E5138" s="152" t="s">
        <v>5183</v>
      </c>
      <c r="F5138" s="153" t="s">
        <v>5183</v>
      </c>
      <c r="G5138" s="111" t="s">
        <v>400</v>
      </c>
      <c r="H5138" s="112" t="str">
        <f>IF(Proc[[#This Row],[type]]="LFF (MDG-F)",MID(Proc[[#This Row],[Obj]],13,10),"")</f>
        <v/>
      </c>
      <c r="I5138" s="152"/>
      <c r="J5138" s="112" t="b">
        <f>Proc[[#This Row],[Requested]]=Proc[[#This Row],[CurrentParent]]</f>
        <v>1</v>
      </c>
      <c r="K5138" s="153" t="str">
        <f>IF(Proc[[#This Row],[Author]]="Marcela Urrego",VLOOKUP(LEFT(Proc[[#This Row],[Requested]],1),Table3[#All],2,0),VLOOKUP(Proc[[#This Row],[Author]],Table4[],2,0))</f>
        <v>MGF</v>
      </c>
      <c r="L5138" s="112" t="s">
        <v>4537</v>
      </c>
      <c r="M5138" s="139">
        <v>46015</v>
      </c>
      <c r="N5138" s="139"/>
      <c r="O5138" s="139"/>
      <c r="P5138" s="139" t="str">
        <f ca="1">IF(Proc[[#This Row],[DaysAgeing]]&gt;5,"yep","on track")</f>
        <v>yep</v>
      </c>
      <c r="Q5138" s="2">
        <f ca="1">IF(Proc[[#This Row],[DateClosed]]="",ABS(NETWORKDAYS(Proc[[#This Row],[DateOpened]],TODAY()))-1,ABS(NETWORKDAYS(Proc[[#This Row],[DateOpened]],Proc[[#This Row],[DateClosed]]))-1)</f>
        <v>72</v>
      </c>
      <c r="R5138" s="139" t="s">
        <v>5185</v>
      </c>
      <c r="S5138" s="112"/>
      <c r="T5138" s="153">
        <v>5137</v>
      </c>
    </row>
    <row r="5139" spans="1:20" hidden="1">
      <c r="A5139" s="111" t="s">
        <v>5184</v>
      </c>
      <c r="B5139" s="153" t="str">
        <f>IFERROR(VLOOKUP(Proc[[#This Row],[App]],Table2[],3,0),"open")</f>
        <v>ok</v>
      </c>
      <c r="C5139" s="111" t="s">
        <v>369</v>
      </c>
      <c r="D5139" s="152" t="s">
        <v>5193</v>
      </c>
      <c r="E5139" s="152" t="s">
        <v>5183</v>
      </c>
      <c r="F5139" s="112" t="s">
        <v>5183</v>
      </c>
      <c r="G5139" s="111" t="s">
        <v>400</v>
      </c>
      <c r="H5139" s="112" t="str">
        <f>IF(Proc[[#This Row],[type]]="LFF (MDG-F)",MID(Proc[[#This Row],[Obj]],13,10),"")</f>
        <v/>
      </c>
      <c r="I5139" s="152"/>
      <c r="J5139" s="112" t="b">
        <f>Proc[[#This Row],[Requested]]=Proc[[#This Row],[CurrentParent]]</f>
        <v>1</v>
      </c>
      <c r="K5139" s="153" t="str">
        <f>IF(Proc[[#This Row],[Author]]="Marcela Urrego",VLOOKUP(LEFT(Proc[[#This Row],[Requested]],1),Table3[#All],2,0),VLOOKUP(Proc[[#This Row],[Author]],Table4[],2,0))</f>
        <v>MGF</v>
      </c>
      <c r="L5139" s="112" t="s">
        <v>4537</v>
      </c>
      <c r="M5139" s="139">
        <v>46015</v>
      </c>
      <c r="N5139" s="139"/>
      <c r="O5139" s="139"/>
      <c r="P5139" s="139" t="str">
        <f ca="1">IF(Proc[[#This Row],[DaysAgeing]]&gt;5,"yep","on track")</f>
        <v>yep</v>
      </c>
      <c r="Q5139" s="2">
        <f ca="1">IF(Proc[[#This Row],[DateClosed]]="",ABS(NETWORKDAYS(Proc[[#This Row],[DateOpened]],TODAY()))-1,ABS(NETWORKDAYS(Proc[[#This Row],[DateOpened]],Proc[[#This Row],[DateClosed]]))-1)</f>
        <v>72</v>
      </c>
      <c r="R5139" s="139" t="s">
        <v>5185</v>
      </c>
      <c r="S5139" s="112"/>
      <c r="T5139" s="153">
        <v>5138</v>
      </c>
    </row>
    <row r="5140" spans="1:20" hidden="1">
      <c r="A5140" s="111" t="s">
        <v>5184</v>
      </c>
      <c r="B5140" s="153" t="str">
        <f>IFERROR(VLOOKUP(Proc[[#This Row],[App]],Table2[],3,0),"open")</f>
        <v>ok</v>
      </c>
      <c r="C5140" s="111" t="s">
        <v>369</v>
      </c>
      <c r="D5140" s="152" t="s">
        <v>5194</v>
      </c>
      <c r="E5140" s="152" t="s">
        <v>5183</v>
      </c>
      <c r="F5140" s="112" t="s">
        <v>5183</v>
      </c>
      <c r="G5140" s="111" t="s">
        <v>400</v>
      </c>
      <c r="H5140" s="112" t="str">
        <f>IF(Proc[[#This Row],[type]]="LFF (MDG-F)",MID(Proc[[#This Row],[Obj]],13,10),"")</f>
        <v/>
      </c>
      <c r="I5140" s="152"/>
      <c r="J5140" s="112" t="b">
        <f>Proc[[#This Row],[Requested]]=Proc[[#This Row],[CurrentParent]]</f>
        <v>1</v>
      </c>
      <c r="K5140" s="153" t="str">
        <f>IF(Proc[[#This Row],[Author]]="Marcela Urrego",VLOOKUP(LEFT(Proc[[#This Row],[Requested]],1),Table3[#All],2,0),VLOOKUP(Proc[[#This Row],[Author]],Table4[],2,0))</f>
        <v>MGF</v>
      </c>
      <c r="L5140" s="112" t="s">
        <v>4537</v>
      </c>
      <c r="M5140" s="139">
        <v>46015</v>
      </c>
      <c r="N5140" s="139"/>
      <c r="O5140" s="139"/>
      <c r="P5140" s="139" t="str">
        <f ca="1">IF(Proc[[#This Row],[DaysAgeing]]&gt;5,"yep","on track")</f>
        <v>yep</v>
      </c>
      <c r="Q5140" s="2">
        <f ca="1">IF(Proc[[#This Row],[DateClosed]]="",ABS(NETWORKDAYS(Proc[[#This Row],[DateOpened]],TODAY()))-1,ABS(NETWORKDAYS(Proc[[#This Row],[DateOpened]],Proc[[#This Row],[DateClosed]]))-1)</f>
        <v>72</v>
      </c>
      <c r="R5140" s="139" t="s">
        <v>5185</v>
      </c>
      <c r="S5140" s="112"/>
      <c r="T5140" s="153">
        <v>5139</v>
      </c>
    </row>
    <row r="5141" spans="1:20" hidden="1">
      <c r="A5141" s="111" t="s">
        <v>5184</v>
      </c>
      <c r="B5141" s="153" t="str">
        <f>IFERROR(VLOOKUP(Proc[[#This Row],[App]],Table2[],3,0),"open")</f>
        <v>ok</v>
      </c>
      <c r="C5141" s="111" t="s">
        <v>369</v>
      </c>
      <c r="D5141" s="152" t="s">
        <v>5195</v>
      </c>
      <c r="E5141" s="152" t="s">
        <v>5183</v>
      </c>
      <c r="F5141" s="153" t="s">
        <v>5183</v>
      </c>
      <c r="G5141" s="111" t="s">
        <v>400</v>
      </c>
      <c r="H5141" s="112" t="str">
        <f>IF(Proc[[#This Row],[type]]="LFF (MDG-F)",MID(Proc[[#This Row],[Obj]],13,10),"")</f>
        <v/>
      </c>
      <c r="I5141" s="152"/>
      <c r="J5141" s="112" t="b">
        <f>Proc[[#This Row],[Requested]]=Proc[[#This Row],[CurrentParent]]</f>
        <v>1</v>
      </c>
      <c r="K5141" s="153" t="str">
        <f>IF(Proc[[#This Row],[Author]]="Marcela Urrego",VLOOKUP(LEFT(Proc[[#This Row],[Requested]],1),Table3[#All],2,0),VLOOKUP(Proc[[#This Row],[Author]],Table4[],2,0))</f>
        <v>MGF</v>
      </c>
      <c r="L5141" s="112" t="s">
        <v>4537</v>
      </c>
      <c r="M5141" s="139">
        <v>46015</v>
      </c>
      <c r="N5141" s="139"/>
      <c r="O5141" s="139"/>
      <c r="P5141" s="139" t="str">
        <f ca="1">IF(Proc[[#This Row],[DaysAgeing]]&gt;5,"yep","on track")</f>
        <v>yep</v>
      </c>
      <c r="Q5141" s="2">
        <f ca="1">IF(Proc[[#This Row],[DateClosed]]="",ABS(NETWORKDAYS(Proc[[#This Row],[DateOpened]],TODAY()))-1,ABS(NETWORKDAYS(Proc[[#This Row],[DateOpened]],Proc[[#This Row],[DateClosed]]))-1)</f>
        <v>72</v>
      </c>
      <c r="R5141" s="139" t="s">
        <v>5185</v>
      </c>
      <c r="S5141" s="112"/>
      <c r="T5141" s="153">
        <v>5140</v>
      </c>
    </row>
    <row r="5142" spans="1:20" hidden="1">
      <c r="A5142" s="111" t="s">
        <v>5184</v>
      </c>
      <c r="B5142" s="153" t="str">
        <f>IFERROR(VLOOKUP(Proc[[#This Row],[App]],Table2[],3,0),"open")</f>
        <v>ok</v>
      </c>
      <c r="C5142" s="111" t="s">
        <v>369</v>
      </c>
      <c r="D5142" s="152" t="s">
        <v>5196</v>
      </c>
      <c r="E5142" s="152" t="s">
        <v>5183</v>
      </c>
      <c r="F5142" s="153" t="s">
        <v>5183</v>
      </c>
      <c r="G5142" s="111" t="s">
        <v>400</v>
      </c>
      <c r="H5142" s="112" t="str">
        <f>IF(Proc[[#This Row],[type]]="LFF (MDG-F)",MID(Proc[[#This Row],[Obj]],13,10),"")</f>
        <v/>
      </c>
      <c r="I5142" s="152"/>
      <c r="J5142" s="112" t="b">
        <f>Proc[[#This Row],[Requested]]=Proc[[#This Row],[CurrentParent]]</f>
        <v>1</v>
      </c>
      <c r="K5142" s="153" t="str">
        <f>IF(Proc[[#This Row],[Author]]="Marcela Urrego",VLOOKUP(LEFT(Proc[[#This Row],[Requested]],1),Table3[#All],2,0),VLOOKUP(Proc[[#This Row],[Author]],Table4[],2,0))</f>
        <v>MGF</v>
      </c>
      <c r="L5142" s="112" t="s">
        <v>4537</v>
      </c>
      <c r="M5142" s="139">
        <v>46015</v>
      </c>
      <c r="N5142" s="139"/>
      <c r="O5142" s="139"/>
      <c r="P5142" s="139" t="str">
        <f ca="1">IF(Proc[[#This Row],[DaysAgeing]]&gt;5,"yep","on track")</f>
        <v>yep</v>
      </c>
      <c r="Q5142" s="2">
        <f ca="1">IF(Proc[[#This Row],[DateClosed]]="",ABS(NETWORKDAYS(Proc[[#This Row],[DateOpened]],TODAY()))-1,ABS(NETWORKDAYS(Proc[[#This Row],[DateOpened]],Proc[[#This Row],[DateClosed]]))-1)</f>
        <v>72</v>
      </c>
      <c r="R5142" s="139" t="s">
        <v>5185</v>
      </c>
      <c r="S5142" s="112"/>
      <c r="T5142" s="153">
        <v>5141</v>
      </c>
    </row>
    <row r="5143" spans="1:20" hidden="1">
      <c r="A5143" s="111" t="s">
        <v>5184</v>
      </c>
      <c r="B5143" s="153" t="str">
        <f>IFERROR(VLOOKUP(Proc[[#This Row],[App]],Table2[],3,0),"open")</f>
        <v>ok</v>
      </c>
      <c r="C5143" s="111" t="s">
        <v>369</v>
      </c>
      <c r="D5143" s="152" t="s">
        <v>5197</v>
      </c>
      <c r="E5143" s="152" t="s">
        <v>5183</v>
      </c>
      <c r="F5143" s="153" t="s">
        <v>5183</v>
      </c>
      <c r="G5143" s="111" t="s">
        <v>400</v>
      </c>
      <c r="H5143" s="112" t="str">
        <f>IF(Proc[[#This Row],[type]]="LFF (MDG-F)",MID(Proc[[#This Row],[Obj]],13,10),"")</f>
        <v/>
      </c>
      <c r="I5143" s="152"/>
      <c r="J5143" s="112" t="b">
        <f>Proc[[#This Row],[Requested]]=Proc[[#This Row],[CurrentParent]]</f>
        <v>1</v>
      </c>
      <c r="K5143" s="153" t="str">
        <f>IF(Proc[[#This Row],[Author]]="Marcela Urrego",VLOOKUP(LEFT(Proc[[#This Row],[Requested]],1),Table3[#All],2,0),VLOOKUP(Proc[[#This Row],[Author]],Table4[],2,0))</f>
        <v>MGF</v>
      </c>
      <c r="L5143" s="112" t="s">
        <v>4537</v>
      </c>
      <c r="M5143" s="139">
        <v>46015</v>
      </c>
      <c r="N5143" s="139"/>
      <c r="O5143" s="139"/>
      <c r="P5143" s="139" t="str">
        <f ca="1">IF(Proc[[#This Row],[DaysAgeing]]&gt;5,"yep","on track")</f>
        <v>yep</v>
      </c>
      <c r="Q5143" s="2">
        <f ca="1">IF(Proc[[#This Row],[DateClosed]]="",ABS(NETWORKDAYS(Proc[[#This Row],[DateOpened]],TODAY()))-1,ABS(NETWORKDAYS(Proc[[#This Row],[DateOpened]],Proc[[#This Row],[DateClosed]]))-1)</f>
        <v>72</v>
      </c>
      <c r="R5143" s="139" t="s">
        <v>5185</v>
      </c>
      <c r="S5143" s="112"/>
      <c r="T5143" s="153">
        <v>5142</v>
      </c>
    </row>
    <row r="5144" spans="1:20" hidden="1">
      <c r="A5144" s="111" t="s">
        <v>5184</v>
      </c>
      <c r="B5144" s="112" t="str">
        <f>IFERROR(VLOOKUP(Proc[[#This Row],[App]],Table2[],3,0),"open")</f>
        <v>ok</v>
      </c>
      <c r="C5144" s="111" t="s">
        <v>369</v>
      </c>
      <c r="D5144" s="152" t="s">
        <v>5198</v>
      </c>
      <c r="E5144" s="152" t="s">
        <v>5183</v>
      </c>
      <c r="F5144" s="112" t="s">
        <v>5183</v>
      </c>
      <c r="G5144" s="111" t="s">
        <v>400</v>
      </c>
      <c r="H5144" s="112" t="str">
        <f>IF(Proc[[#This Row],[type]]="LFF (MDG-F)",MID(Proc[[#This Row],[Obj]],13,10),"")</f>
        <v/>
      </c>
      <c r="I5144" s="152"/>
      <c r="J5144" s="112" t="b">
        <f>Proc[[#This Row],[Requested]]=Proc[[#This Row],[CurrentParent]]</f>
        <v>1</v>
      </c>
      <c r="K5144" s="112" t="str">
        <f>IF(Proc[[#This Row],[Author]]="Marcela Urrego",VLOOKUP(LEFT(Proc[[#This Row],[Requested]],1),Table3[#All],2,0),VLOOKUP(Proc[[#This Row],[Author]],Table4[],2,0))</f>
        <v>MGF</v>
      </c>
      <c r="L5144" s="112" t="s">
        <v>4537</v>
      </c>
      <c r="M5144" s="139">
        <v>46015</v>
      </c>
      <c r="N5144" s="139"/>
      <c r="O5144" s="139"/>
      <c r="P5144" s="139" t="str">
        <f ca="1">IF(Proc[[#This Row],[DaysAgeing]]&gt;5,"yep","on track")</f>
        <v>yep</v>
      </c>
      <c r="Q5144" s="2">
        <f ca="1">IF(Proc[[#This Row],[DateClosed]]="",ABS(NETWORKDAYS(Proc[[#This Row],[DateOpened]],TODAY()))-1,ABS(NETWORKDAYS(Proc[[#This Row],[DateOpened]],Proc[[#This Row],[DateClosed]]))-1)</f>
        <v>72</v>
      </c>
      <c r="R5144" s="139" t="s">
        <v>5185</v>
      </c>
      <c r="S5144" s="112"/>
      <c r="T5144" s="153">
        <v>5143</v>
      </c>
    </row>
    <row r="5145" spans="1:20" hidden="1">
      <c r="A5145" s="111" t="s">
        <v>5184</v>
      </c>
      <c r="B5145" s="153" t="str">
        <f>IFERROR(VLOOKUP(Proc[[#This Row],[App]],Table2[],3,0),"open")</f>
        <v>ok</v>
      </c>
      <c r="C5145" s="111" t="s">
        <v>369</v>
      </c>
      <c r="D5145" s="152" t="s">
        <v>5199</v>
      </c>
      <c r="E5145" s="152" t="s">
        <v>5183</v>
      </c>
      <c r="F5145" s="153" t="s">
        <v>5183</v>
      </c>
      <c r="G5145" s="111" t="s">
        <v>400</v>
      </c>
      <c r="H5145" s="112" t="str">
        <f>IF(Proc[[#This Row],[type]]="LFF (MDG-F)",MID(Proc[[#This Row],[Obj]],13,10),"")</f>
        <v/>
      </c>
      <c r="I5145" s="152"/>
      <c r="J5145" s="112" t="b">
        <f>Proc[[#This Row],[Requested]]=Proc[[#This Row],[CurrentParent]]</f>
        <v>1</v>
      </c>
      <c r="K5145" s="153" t="str">
        <f>IF(Proc[[#This Row],[Author]]="Marcela Urrego",VLOOKUP(LEFT(Proc[[#This Row],[Requested]],1),Table3[#All],2,0),VLOOKUP(Proc[[#This Row],[Author]],Table4[],2,0))</f>
        <v>MGF</v>
      </c>
      <c r="L5145" s="112" t="s">
        <v>4537</v>
      </c>
      <c r="M5145" s="139">
        <v>46015</v>
      </c>
      <c r="N5145" s="139"/>
      <c r="O5145" s="139"/>
      <c r="P5145" s="139" t="str">
        <f ca="1">IF(Proc[[#This Row],[DaysAgeing]]&gt;5,"yep","on track")</f>
        <v>yep</v>
      </c>
      <c r="Q5145" s="2">
        <f ca="1">IF(Proc[[#This Row],[DateClosed]]="",ABS(NETWORKDAYS(Proc[[#This Row],[DateOpened]],TODAY()))-1,ABS(NETWORKDAYS(Proc[[#This Row],[DateOpened]],Proc[[#This Row],[DateClosed]]))-1)</f>
        <v>72</v>
      </c>
      <c r="R5145" s="139" t="s">
        <v>5185</v>
      </c>
      <c r="S5145" s="112"/>
      <c r="T5145" s="153">
        <v>5144</v>
      </c>
    </row>
    <row r="5146" spans="1:20" hidden="1">
      <c r="A5146" s="111" t="s">
        <v>5184</v>
      </c>
      <c r="B5146" s="153" t="str">
        <f>IFERROR(VLOOKUP(Proc[[#This Row],[App]],Table2[],3,0),"open")</f>
        <v>ok</v>
      </c>
      <c r="C5146" s="111" t="s">
        <v>369</v>
      </c>
      <c r="D5146" s="152" t="s">
        <v>5200</v>
      </c>
      <c r="E5146" s="152" t="s">
        <v>5183</v>
      </c>
      <c r="F5146" s="112" t="s">
        <v>5183</v>
      </c>
      <c r="G5146" s="111" t="s">
        <v>400</v>
      </c>
      <c r="H5146" s="112" t="str">
        <f>IF(Proc[[#This Row],[type]]="LFF (MDG-F)",MID(Proc[[#This Row],[Obj]],13,10),"")</f>
        <v/>
      </c>
      <c r="I5146" s="152"/>
      <c r="J5146" s="112" t="b">
        <f>Proc[[#This Row],[Requested]]=Proc[[#This Row],[CurrentParent]]</f>
        <v>1</v>
      </c>
      <c r="K5146" s="153" t="str">
        <f>IF(Proc[[#This Row],[Author]]="Marcela Urrego",VLOOKUP(LEFT(Proc[[#This Row],[Requested]],1),Table3[#All],2,0),VLOOKUP(Proc[[#This Row],[Author]],Table4[],2,0))</f>
        <v>MGF</v>
      </c>
      <c r="L5146" s="112" t="s">
        <v>4537</v>
      </c>
      <c r="M5146" s="139">
        <v>46015</v>
      </c>
      <c r="N5146" s="139"/>
      <c r="O5146" s="139"/>
      <c r="P5146" s="139" t="str">
        <f ca="1">IF(Proc[[#This Row],[DaysAgeing]]&gt;5,"yep","on track")</f>
        <v>yep</v>
      </c>
      <c r="Q5146" s="2">
        <f ca="1">IF(Proc[[#This Row],[DateClosed]]="",ABS(NETWORKDAYS(Proc[[#This Row],[DateOpened]],TODAY()))-1,ABS(NETWORKDAYS(Proc[[#This Row],[DateOpened]],Proc[[#This Row],[DateClosed]]))-1)</f>
        <v>72</v>
      </c>
      <c r="R5146" s="139" t="s">
        <v>5185</v>
      </c>
      <c r="S5146" s="112"/>
      <c r="T5146" s="153">
        <v>5145</v>
      </c>
    </row>
    <row r="5147" spans="1:20" hidden="1">
      <c r="A5147" t="s">
        <v>5205</v>
      </c>
      <c r="B5147" s="153" t="str">
        <f>IFERROR(VLOOKUP(Proc[[#This Row],[App]],Table2[],3,0),"open")</f>
        <v>ok</v>
      </c>
      <c r="C5147" t="s">
        <v>369</v>
      </c>
      <c r="D5147" s="152" t="s">
        <v>5202</v>
      </c>
      <c r="E5147" s="152" t="s">
        <v>3549</v>
      </c>
      <c r="F5147" s="153" t="s">
        <v>3549</v>
      </c>
      <c r="G5147" s="111" t="s">
        <v>400</v>
      </c>
      <c r="H5147" s="112" t="str">
        <f>IF(Proc[[#This Row],[type]]="LFF (MDG-F)",MID(Proc[[#This Row],[Obj]],13,10),"")</f>
        <v/>
      </c>
      <c r="I5147" s="152"/>
      <c r="J5147" s="112" t="b">
        <f>Proc[[#This Row],[Requested]]=Proc[[#This Row],[CurrentParent]]</f>
        <v>1</v>
      </c>
      <c r="K5147" s="153" t="str">
        <f>IF(Proc[[#This Row],[Author]]="Marcela Urrego",VLOOKUP(LEFT(Proc[[#This Row],[Requested]],1),Table3[#All],2,0),VLOOKUP(Proc[[#This Row],[Author]],Table4[],2,0))</f>
        <v>LS</v>
      </c>
      <c r="L5147" s="153" t="s">
        <v>4537</v>
      </c>
      <c r="M5147" s="139">
        <v>46020</v>
      </c>
      <c r="N5147" s="140"/>
      <c r="O5147" s="140"/>
      <c r="P5147" s="140" t="str">
        <f ca="1">IF(Proc[[#This Row],[DaysAgeing]]&gt;5,"yep","on track")</f>
        <v>yep</v>
      </c>
      <c r="Q5147" s="2">
        <f ca="1">IF(Proc[[#This Row],[DateClosed]]="",ABS(NETWORKDAYS(Proc[[#This Row],[DateOpened]],TODAY()))-1,ABS(NETWORKDAYS(Proc[[#This Row],[DateOpened]],Proc[[#This Row],[DateClosed]]))-1)</f>
        <v>69</v>
      </c>
      <c r="R5147" s="140" t="s">
        <v>488</v>
      </c>
      <c r="S5147" s="112"/>
      <c r="T5147" s="153">
        <v>5146</v>
      </c>
    </row>
    <row r="5148" spans="1:20" hidden="1">
      <c r="A5148" t="s">
        <v>5205</v>
      </c>
      <c r="B5148" s="153" t="str">
        <f>IFERROR(VLOOKUP(Proc[[#This Row],[App]],Table2[],3,0),"open")</f>
        <v>ok</v>
      </c>
      <c r="C5148" s="111" t="s">
        <v>369</v>
      </c>
      <c r="D5148" s="152" t="s">
        <v>5203</v>
      </c>
      <c r="E5148" s="152" t="s">
        <v>3549</v>
      </c>
      <c r="F5148" s="153" t="s">
        <v>3549</v>
      </c>
      <c r="G5148" s="111" t="s">
        <v>400</v>
      </c>
      <c r="H5148" s="112" t="str">
        <f>IF(Proc[[#This Row],[type]]="LFF (MDG-F)",MID(Proc[[#This Row],[Obj]],13,10),"")</f>
        <v/>
      </c>
      <c r="I5148" s="152"/>
      <c r="J5148" s="112" t="b">
        <f>Proc[[#This Row],[Requested]]=Proc[[#This Row],[CurrentParent]]</f>
        <v>1</v>
      </c>
      <c r="K5148" s="153" t="str">
        <f>IF(Proc[[#This Row],[Author]]="Marcela Urrego",VLOOKUP(LEFT(Proc[[#This Row],[Requested]],1),Table3[#All],2,0),VLOOKUP(Proc[[#This Row],[Author]],Table4[],2,0))</f>
        <v>LS</v>
      </c>
      <c r="L5148" s="153" t="s">
        <v>4537</v>
      </c>
      <c r="M5148" s="139">
        <v>46020</v>
      </c>
      <c r="N5148" s="140"/>
      <c r="O5148" s="140"/>
      <c r="P5148" s="140" t="str">
        <f ca="1">IF(Proc[[#This Row],[DaysAgeing]]&gt;5,"yep","on track")</f>
        <v>yep</v>
      </c>
      <c r="Q5148" s="2">
        <f ca="1">IF(Proc[[#This Row],[DateClosed]]="",ABS(NETWORKDAYS(Proc[[#This Row],[DateOpened]],TODAY()))-1,ABS(NETWORKDAYS(Proc[[#This Row],[DateOpened]],Proc[[#This Row],[DateClosed]]))-1)</f>
        <v>69</v>
      </c>
      <c r="R5148" s="140" t="s">
        <v>488</v>
      </c>
      <c r="S5148" s="112"/>
      <c r="T5148" s="153">
        <v>5147</v>
      </c>
    </row>
    <row r="5149" spans="1:20" hidden="1">
      <c r="A5149" t="s">
        <v>5205</v>
      </c>
      <c r="B5149" s="153" t="str">
        <f>IFERROR(VLOOKUP(Proc[[#This Row],[App]],Table2[],3,0),"open")</f>
        <v>ok</v>
      </c>
      <c r="C5149" s="111" t="s">
        <v>369</v>
      </c>
      <c r="D5149" s="152" t="s">
        <v>5204</v>
      </c>
      <c r="E5149" s="152" t="s">
        <v>2411</v>
      </c>
      <c r="F5149" s="153" t="s">
        <v>2411</v>
      </c>
      <c r="G5149" s="111" t="s">
        <v>400</v>
      </c>
      <c r="H5149" s="112" t="str">
        <f>IF(Proc[[#This Row],[type]]="LFF (MDG-F)",MID(Proc[[#This Row],[Obj]],13,10),"")</f>
        <v/>
      </c>
      <c r="I5149" s="152"/>
      <c r="J5149" s="112" t="b">
        <f>Proc[[#This Row],[Requested]]=Proc[[#This Row],[CurrentParent]]</f>
        <v>1</v>
      </c>
      <c r="K5149" s="153" t="str">
        <f>IF(Proc[[#This Row],[Author]]="Marcela Urrego",VLOOKUP(LEFT(Proc[[#This Row],[Requested]],1),Table3[#All],2,0),VLOOKUP(Proc[[#This Row],[Author]],Table4[],2,0))</f>
        <v>LS</v>
      </c>
      <c r="L5149" s="112" t="s">
        <v>4537</v>
      </c>
      <c r="M5149" s="139">
        <v>46020</v>
      </c>
      <c r="N5149" s="140"/>
      <c r="O5149" s="140"/>
      <c r="P5149" s="140" t="str">
        <f ca="1">IF(Proc[[#This Row],[DaysAgeing]]&gt;5,"yep","on track")</f>
        <v>yep</v>
      </c>
      <c r="Q5149" s="2">
        <f ca="1">IF(Proc[[#This Row],[DateClosed]]="",ABS(NETWORKDAYS(Proc[[#This Row],[DateOpened]],TODAY()))-1,ABS(NETWORKDAYS(Proc[[#This Row],[DateOpened]],Proc[[#This Row],[DateClosed]]))-1)</f>
        <v>69</v>
      </c>
      <c r="R5149" s="140" t="s">
        <v>488</v>
      </c>
      <c r="S5149" s="112"/>
      <c r="T5149" s="153">
        <v>5148</v>
      </c>
    </row>
    <row r="5150" spans="1:20" hidden="1">
      <c r="A5150" t="s">
        <v>5206</v>
      </c>
      <c r="B5150" s="153" t="str">
        <f>IFERROR(VLOOKUP(Proc[[#This Row],[App]],Table2[],3,0),"open")</f>
        <v>ok</v>
      </c>
      <c r="C5150" t="s">
        <v>369</v>
      </c>
      <c r="D5150" s="152" t="s">
        <v>5207</v>
      </c>
      <c r="E5150" s="152" t="s">
        <v>5231</v>
      </c>
      <c r="F5150" s="112" t="s">
        <v>5231</v>
      </c>
      <c r="G5150" t="s">
        <v>400</v>
      </c>
      <c r="H5150" s="112" t="str">
        <f>IF(Proc[[#This Row],[type]]="LFF (MDG-F)",MID(Proc[[#This Row],[Obj]],13,10),"")</f>
        <v/>
      </c>
      <c r="I5150" s="152"/>
      <c r="J5150" s="112" t="b">
        <f>Proc[[#This Row],[Requested]]=Proc[[#This Row],[CurrentParent]]</f>
        <v>1</v>
      </c>
      <c r="K5150" s="153" t="str">
        <f>IF(Proc[[#This Row],[Author]]="Marcela Urrego",VLOOKUP(LEFT(Proc[[#This Row],[Requested]],1),Table3[#All],2,0),VLOOKUP(Proc[[#This Row],[Author]],Table4[],2,0))</f>
        <v>LS</v>
      </c>
      <c r="L5150" s="112" t="s">
        <v>7174</v>
      </c>
      <c r="M5150" s="140">
        <v>46024</v>
      </c>
      <c r="N5150" s="140"/>
      <c r="O5150" s="140"/>
      <c r="P5150" s="140" t="str">
        <f ca="1">IF(Proc[[#This Row],[DaysAgeing]]&gt;5,"yep","on track")</f>
        <v>yep</v>
      </c>
      <c r="Q5150" s="2">
        <f ca="1">IF(Proc[[#This Row],[DateClosed]]="",ABS(NETWORKDAYS(Proc[[#This Row],[DateOpened]],TODAY()))-1,ABS(NETWORKDAYS(Proc[[#This Row],[DateOpened]],Proc[[#This Row],[DateClosed]]))-1)</f>
        <v>65</v>
      </c>
      <c r="R5150" s="140" t="s">
        <v>488</v>
      </c>
      <c r="S5150" s="112"/>
      <c r="T5150" s="153">
        <v>5149</v>
      </c>
    </row>
    <row r="5151" spans="1:20" hidden="1">
      <c r="A5151" s="111" t="s">
        <v>5206</v>
      </c>
      <c r="B5151" s="153" t="str">
        <f>IFERROR(VLOOKUP(Proc[[#This Row],[App]],Table2[],3,0),"open")</f>
        <v>ok</v>
      </c>
      <c r="C5151" s="111" t="s">
        <v>369</v>
      </c>
      <c r="D5151" s="152" t="s">
        <v>5208</v>
      </c>
      <c r="E5151" s="152" t="s">
        <v>523</v>
      </c>
      <c r="F5151" s="153" t="s">
        <v>523</v>
      </c>
      <c r="G5151" s="111" t="s">
        <v>400</v>
      </c>
      <c r="H5151" s="112" t="str">
        <f>IF(Proc[[#This Row],[type]]="LFF (MDG-F)",MID(Proc[[#This Row],[Obj]],13,10),"")</f>
        <v/>
      </c>
      <c r="I5151" s="152"/>
      <c r="J5151" s="112" t="b">
        <f>Proc[[#This Row],[Requested]]=Proc[[#This Row],[CurrentParent]]</f>
        <v>1</v>
      </c>
      <c r="K5151" s="153" t="str">
        <f>IF(Proc[[#This Row],[Author]]="Marcela Urrego",VLOOKUP(LEFT(Proc[[#This Row],[Requested]],1),Table3[#All],2,0),VLOOKUP(Proc[[#This Row],[Author]],Table4[],2,0))</f>
        <v>LS</v>
      </c>
      <c r="L5151" s="153" t="s">
        <v>7174</v>
      </c>
      <c r="M5151" s="140">
        <v>46024</v>
      </c>
      <c r="N5151" s="140"/>
      <c r="O5151" s="140"/>
      <c r="P5151" s="140" t="str">
        <f ca="1">IF(Proc[[#This Row],[DaysAgeing]]&gt;5,"yep","on track")</f>
        <v>yep</v>
      </c>
      <c r="Q5151" s="2">
        <f ca="1">IF(Proc[[#This Row],[DateClosed]]="",ABS(NETWORKDAYS(Proc[[#This Row],[DateOpened]],TODAY()))-1,ABS(NETWORKDAYS(Proc[[#This Row],[DateOpened]],Proc[[#This Row],[DateClosed]]))-1)</f>
        <v>65</v>
      </c>
      <c r="R5151" s="140" t="s">
        <v>488</v>
      </c>
      <c r="S5151" s="112"/>
      <c r="T5151" s="153">
        <v>5150</v>
      </c>
    </row>
    <row r="5152" spans="1:20" hidden="1">
      <c r="A5152" s="111" t="s">
        <v>5206</v>
      </c>
      <c r="B5152" s="153" t="str">
        <f>IFERROR(VLOOKUP(Proc[[#This Row],[App]],Table2[],3,0),"open")</f>
        <v>ok</v>
      </c>
      <c r="C5152" s="111" t="s">
        <v>369</v>
      </c>
      <c r="D5152" s="152" t="s">
        <v>5209</v>
      </c>
      <c r="E5152" s="152" t="s">
        <v>523</v>
      </c>
      <c r="F5152" s="153" t="s">
        <v>523</v>
      </c>
      <c r="G5152" s="111" t="s">
        <v>400</v>
      </c>
      <c r="H5152" s="112" t="str">
        <f>IF(Proc[[#This Row],[type]]="LFF (MDG-F)",MID(Proc[[#This Row],[Obj]],13,10),"")</f>
        <v/>
      </c>
      <c r="I5152" s="152"/>
      <c r="J5152" s="112" t="b">
        <f>Proc[[#This Row],[Requested]]=Proc[[#This Row],[CurrentParent]]</f>
        <v>1</v>
      </c>
      <c r="K5152" s="153" t="str">
        <f>IF(Proc[[#This Row],[Author]]="Marcela Urrego",VLOOKUP(LEFT(Proc[[#This Row],[Requested]],1),Table3[#All],2,0),VLOOKUP(Proc[[#This Row],[Author]],Table4[],2,0))</f>
        <v>LS</v>
      </c>
      <c r="L5152" s="148" t="s">
        <v>7174</v>
      </c>
      <c r="M5152" s="140">
        <v>46024</v>
      </c>
      <c r="N5152" s="140"/>
      <c r="O5152" s="140"/>
      <c r="P5152" s="140" t="str">
        <f ca="1">IF(Proc[[#This Row],[DaysAgeing]]&gt;5,"yep","on track")</f>
        <v>yep</v>
      </c>
      <c r="Q5152" s="2">
        <f ca="1">IF(Proc[[#This Row],[DateClosed]]="",ABS(NETWORKDAYS(Proc[[#This Row],[DateOpened]],TODAY()))-1,ABS(NETWORKDAYS(Proc[[#This Row],[DateOpened]],Proc[[#This Row],[DateClosed]]))-1)</f>
        <v>65</v>
      </c>
      <c r="R5152" s="140" t="s">
        <v>488</v>
      </c>
      <c r="S5152" s="112"/>
      <c r="T5152" s="153">
        <v>5151</v>
      </c>
    </row>
    <row r="5153" spans="1:20" hidden="1">
      <c r="A5153" s="111" t="s">
        <v>5206</v>
      </c>
      <c r="B5153" s="112" t="str">
        <f>IFERROR(VLOOKUP(Proc[[#This Row],[App]],Table2[],3,0),"open")</f>
        <v>ok</v>
      </c>
      <c r="C5153" s="111" t="s">
        <v>369</v>
      </c>
      <c r="D5153" s="152" t="s">
        <v>5210</v>
      </c>
      <c r="E5153" s="152" t="s">
        <v>496</v>
      </c>
      <c r="F5153" s="112" t="s">
        <v>496</v>
      </c>
      <c r="G5153" s="111" t="s">
        <v>400</v>
      </c>
      <c r="H5153" s="112" t="str">
        <f>IF(Proc[[#This Row],[type]]="LFF (MDG-F)",MID(Proc[[#This Row],[Obj]],13,10),"")</f>
        <v/>
      </c>
      <c r="I5153" s="152"/>
      <c r="J5153" s="112" t="b">
        <f>Proc[[#This Row],[Requested]]=Proc[[#This Row],[CurrentParent]]</f>
        <v>1</v>
      </c>
      <c r="K5153" s="112" t="str">
        <f>IF(Proc[[#This Row],[Author]]="Marcela Urrego",VLOOKUP(LEFT(Proc[[#This Row],[Requested]],1),Table3[#All],2,0),VLOOKUP(Proc[[#This Row],[Author]],Table4[],2,0))</f>
        <v>LS</v>
      </c>
      <c r="L5153" s="148" t="s">
        <v>7174</v>
      </c>
      <c r="M5153" s="140">
        <v>46024</v>
      </c>
      <c r="N5153" s="140"/>
      <c r="O5153" s="140"/>
      <c r="P5153" s="140" t="str">
        <f ca="1">IF(Proc[[#This Row],[DaysAgeing]]&gt;5,"yep","on track")</f>
        <v>yep</v>
      </c>
      <c r="Q5153" s="2">
        <f ca="1">IF(Proc[[#This Row],[DateClosed]]="",ABS(NETWORKDAYS(Proc[[#This Row],[DateOpened]],TODAY()))-1,ABS(NETWORKDAYS(Proc[[#This Row],[DateOpened]],Proc[[#This Row],[DateClosed]]))-1)</f>
        <v>65</v>
      </c>
      <c r="R5153" s="140" t="s">
        <v>488</v>
      </c>
      <c r="S5153" s="112"/>
      <c r="T5153" s="153">
        <v>5152</v>
      </c>
    </row>
    <row r="5154" spans="1:20" hidden="1">
      <c r="A5154" s="111" t="s">
        <v>5206</v>
      </c>
      <c r="B5154" s="112" t="str">
        <f>IFERROR(VLOOKUP(Proc[[#This Row],[App]],Table2[],3,0),"open")</f>
        <v>ok</v>
      </c>
      <c r="C5154" s="111" t="s">
        <v>369</v>
      </c>
      <c r="D5154" s="152" t="s">
        <v>5211</v>
      </c>
      <c r="E5154" s="152" t="s">
        <v>496</v>
      </c>
      <c r="F5154" s="112" t="s">
        <v>496</v>
      </c>
      <c r="G5154" s="111" t="s">
        <v>400</v>
      </c>
      <c r="H5154" s="112" t="str">
        <f>IF(Proc[[#This Row],[type]]="LFF (MDG-F)",MID(Proc[[#This Row],[Obj]],13,10),"")</f>
        <v/>
      </c>
      <c r="I5154" s="152"/>
      <c r="J5154" s="112" t="b">
        <f>Proc[[#This Row],[Requested]]=Proc[[#This Row],[CurrentParent]]</f>
        <v>1</v>
      </c>
      <c r="K5154" s="112" t="str">
        <f>IF(Proc[[#This Row],[Author]]="Marcela Urrego",VLOOKUP(LEFT(Proc[[#This Row],[Requested]],1),Table3[#All],2,0),VLOOKUP(Proc[[#This Row],[Author]],Table4[],2,0))</f>
        <v>LS</v>
      </c>
      <c r="L5154" s="148" t="s">
        <v>7174</v>
      </c>
      <c r="M5154" s="140">
        <v>46024</v>
      </c>
      <c r="N5154" s="140"/>
      <c r="O5154" s="140"/>
      <c r="P5154" s="140" t="str">
        <f ca="1">IF(Proc[[#This Row],[DaysAgeing]]&gt;5,"yep","on track")</f>
        <v>yep</v>
      </c>
      <c r="Q5154" s="2">
        <f ca="1">IF(Proc[[#This Row],[DateClosed]]="",ABS(NETWORKDAYS(Proc[[#This Row],[DateOpened]],TODAY()))-1,ABS(NETWORKDAYS(Proc[[#This Row],[DateOpened]],Proc[[#This Row],[DateClosed]]))-1)</f>
        <v>65</v>
      </c>
      <c r="R5154" s="140" t="s">
        <v>488</v>
      </c>
      <c r="S5154" s="112"/>
      <c r="T5154" s="153">
        <v>5153</v>
      </c>
    </row>
    <row r="5155" spans="1:20" hidden="1">
      <c r="A5155" s="111" t="s">
        <v>5206</v>
      </c>
      <c r="B5155" s="112" t="str">
        <f>IFERROR(VLOOKUP(Proc[[#This Row],[App]],Table2[],3,0),"open")</f>
        <v>ok</v>
      </c>
      <c r="C5155" s="111" t="s">
        <v>369</v>
      </c>
      <c r="D5155" s="152" t="s">
        <v>5212</v>
      </c>
      <c r="E5155" s="152" t="s">
        <v>5232</v>
      </c>
      <c r="F5155" s="112" t="s">
        <v>5232</v>
      </c>
      <c r="G5155" s="111" t="s">
        <v>400</v>
      </c>
      <c r="H5155" s="112" t="str">
        <f>IF(Proc[[#This Row],[type]]="LFF (MDG-F)",MID(Proc[[#This Row],[Obj]],13,10),"")</f>
        <v/>
      </c>
      <c r="I5155" s="152"/>
      <c r="J5155" s="112" t="b">
        <f>Proc[[#This Row],[Requested]]=Proc[[#This Row],[CurrentParent]]</f>
        <v>1</v>
      </c>
      <c r="K5155" s="112" t="str">
        <f>IF(Proc[[#This Row],[Author]]="Marcela Urrego",VLOOKUP(LEFT(Proc[[#This Row],[Requested]],1),Table3[#All],2,0),VLOOKUP(Proc[[#This Row],[Author]],Table4[],2,0))</f>
        <v>LS</v>
      </c>
      <c r="L5155" s="148" t="s">
        <v>7174</v>
      </c>
      <c r="M5155" s="140">
        <v>46024</v>
      </c>
      <c r="N5155" s="140"/>
      <c r="O5155" s="140"/>
      <c r="P5155" s="140" t="str">
        <f ca="1">IF(Proc[[#This Row],[DaysAgeing]]&gt;5,"yep","on track")</f>
        <v>yep</v>
      </c>
      <c r="Q5155" s="2">
        <f ca="1">IF(Proc[[#This Row],[DateClosed]]="",ABS(NETWORKDAYS(Proc[[#This Row],[DateOpened]],TODAY()))-1,ABS(NETWORKDAYS(Proc[[#This Row],[DateOpened]],Proc[[#This Row],[DateClosed]]))-1)</f>
        <v>65</v>
      </c>
      <c r="R5155" s="140" t="s">
        <v>488</v>
      </c>
      <c r="S5155" s="112"/>
      <c r="T5155" s="153">
        <v>5154</v>
      </c>
    </row>
    <row r="5156" spans="1:20" hidden="1">
      <c r="A5156" s="111" t="s">
        <v>5206</v>
      </c>
      <c r="B5156" s="112" t="str">
        <f>IFERROR(VLOOKUP(Proc[[#This Row],[App]],Table2[],3,0),"open")</f>
        <v>ok</v>
      </c>
      <c r="C5156" s="111" t="s">
        <v>369</v>
      </c>
      <c r="D5156" s="152" t="s">
        <v>5213</v>
      </c>
      <c r="E5156" s="152" t="s">
        <v>5233</v>
      </c>
      <c r="F5156" s="112" t="s">
        <v>5233</v>
      </c>
      <c r="G5156" s="111" t="s">
        <v>400</v>
      </c>
      <c r="H5156" s="112" t="str">
        <f>IF(Proc[[#This Row],[type]]="LFF (MDG-F)",MID(Proc[[#This Row],[Obj]],13,10),"")</f>
        <v/>
      </c>
      <c r="I5156" s="152"/>
      <c r="J5156" s="112" t="b">
        <f>Proc[[#This Row],[Requested]]=Proc[[#This Row],[CurrentParent]]</f>
        <v>1</v>
      </c>
      <c r="K5156" s="112" t="str">
        <f>IF(Proc[[#This Row],[Author]]="Marcela Urrego",VLOOKUP(LEFT(Proc[[#This Row],[Requested]],1),Table3[#All],2,0),VLOOKUP(Proc[[#This Row],[Author]],Table4[],2,0))</f>
        <v>LS</v>
      </c>
      <c r="L5156" s="148" t="s">
        <v>7174</v>
      </c>
      <c r="M5156" s="140">
        <v>46024</v>
      </c>
      <c r="N5156" s="140"/>
      <c r="O5156" s="140"/>
      <c r="P5156" s="140" t="str">
        <f ca="1">IF(Proc[[#This Row],[DaysAgeing]]&gt;5,"yep","on track")</f>
        <v>yep</v>
      </c>
      <c r="Q5156" s="2">
        <f ca="1">IF(Proc[[#This Row],[DateClosed]]="",ABS(NETWORKDAYS(Proc[[#This Row],[DateOpened]],TODAY()))-1,ABS(NETWORKDAYS(Proc[[#This Row],[DateOpened]],Proc[[#This Row],[DateClosed]]))-1)</f>
        <v>65</v>
      </c>
      <c r="R5156" s="140" t="s">
        <v>488</v>
      </c>
      <c r="S5156" s="112"/>
      <c r="T5156" s="153">
        <v>5155</v>
      </c>
    </row>
    <row r="5157" spans="1:20" hidden="1">
      <c r="A5157" s="111" t="s">
        <v>5206</v>
      </c>
      <c r="B5157" s="112" t="str">
        <f>IFERROR(VLOOKUP(Proc[[#This Row],[App]],Table2[],3,0),"open")</f>
        <v>ok</v>
      </c>
      <c r="C5157" s="111" t="s">
        <v>369</v>
      </c>
      <c r="D5157" s="152" t="s">
        <v>5214</v>
      </c>
      <c r="E5157" s="152" t="s">
        <v>5233</v>
      </c>
      <c r="F5157" s="112" t="s">
        <v>5233</v>
      </c>
      <c r="G5157" s="111" t="s">
        <v>400</v>
      </c>
      <c r="H5157" s="112" t="str">
        <f>IF(Proc[[#This Row],[type]]="LFF (MDG-F)",MID(Proc[[#This Row],[Obj]],13,10),"")</f>
        <v/>
      </c>
      <c r="I5157" s="152"/>
      <c r="J5157" s="112" t="b">
        <f>Proc[[#This Row],[Requested]]=Proc[[#This Row],[CurrentParent]]</f>
        <v>1</v>
      </c>
      <c r="K5157" s="112" t="str">
        <f>IF(Proc[[#This Row],[Author]]="Marcela Urrego",VLOOKUP(LEFT(Proc[[#This Row],[Requested]],1),Table3[#All],2,0),VLOOKUP(Proc[[#This Row],[Author]],Table4[],2,0))</f>
        <v>LS</v>
      </c>
      <c r="L5157" s="148" t="s">
        <v>7174</v>
      </c>
      <c r="M5157" s="140">
        <v>46024</v>
      </c>
      <c r="N5157" s="140"/>
      <c r="O5157" s="140"/>
      <c r="P5157" s="140" t="str">
        <f ca="1">IF(Proc[[#This Row],[DaysAgeing]]&gt;5,"yep","on track")</f>
        <v>yep</v>
      </c>
      <c r="Q5157" s="2">
        <f ca="1">IF(Proc[[#This Row],[DateClosed]]="",ABS(NETWORKDAYS(Proc[[#This Row],[DateOpened]],TODAY()))-1,ABS(NETWORKDAYS(Proc[[#This Row],[DateOpened]],Proc[[#This Row],[DateClosed]]))-1)</f>
        <v>65</v>
      </c>
      <c r="R5157" s="140" t="s">
        <v>488</v>
      </c>
      <c r="S5157" s="112"/>
      <c r="T5157" s="153">
        <v>5156</v>
      </c>
    </row>
    <row r="5158" spans="1:20" hidden="1">
      <c r="A5158" s="111" t="s">
        <v>5206</v>
      </c>
      <c r="B5158" s="112" t="str">
        <f>IFERROR(VLOOKUP(Proc[[#This Row],[App]],Table2[],3,0),"open")</f>
        <v>ok</v>
      </c>
      <c r="C5158" s="111" t="s">
        <v>369</v>
      </c>
      <c r="D5158" s="152" t="s">
        <v>5215</v>
      </c>
      <c r="E5158" s="152" t="s">
        <v>5233</v>
      </c>
      <c r="F5158" s="112" t="s">
        <v>5233</v>
      </c>
      <c r="G5158" s="111" t="s">
        <v>400</v>
      </c>
      <c r="H5158" s="112" t="str">
        <f>IF(Proc[[#This Row],[type]]="LFF (MDG-F)",MID(Proc[[#This Row],[Obj]],13,10),"")</f>
        <v/>
      </c>
      <c r="I5158" s="152"/>
      <c r="J5158" s="112" t="b">
        <f>Proc[[#This Row],[Requested]]=Proc[[#This Row],[CurrentParent]]</f>
        <v>1</v>
      </c>
      <c r="K5158" s="112" t="str">
        <f>IF(Proc[[#This Row],[Author]]="Marcela Urrego",VLOOKUP(LEFT(Proc[[#This Row],[Requested]],1),Table3[#All],2,0),VLOOKUP(Proc[[#This Row],[Author]],Table4[],2,0))</f>
        <v>LS</v>
      </c>
      <c r="L5158" s="148" t="s">
        <v>7174</v>
      </c>
      <c r="M5158" s="140">
        <v>46024</v>
      </c>
      <c r="N5158" s="140"/>
      <c r="O5158" s="140"/>
      <c r="P5158" s="140" t="str">
        <f ca="1">IF(Proc[[#This Row],[DaysAgeing]]&gt;5,"yep","on track")</f>
        <v>yep</v>
      </c>
      <c r="Q5158" s="2">
        <f ca="1">IF(Proc[[#This Row],[DateClosed]]="",ABS(NETWORKDAYS(Proc[[#This Row],[DateOpened]],TODAY()))-1,ABS(NETWORKDAYS(Proc[[#This Row],[DateOpened]],Proc[[#This Row],[DateClosed]]))-1)</f>
        <v>65</v>
      </c>
      <c r="R5158" s="140" t="s">
        <v>488</v>
      </c>
      <c r="S5158" s="112"/>
      <c r="T5158" s="153">
        <v>5157</v>
      </c>
    </row>
    <row r="5159" spans="1:20" hidden="1">
      <c r="A5159" s="111" t="s">
        <v>5206</v>
      </c>
      <c r="B5159" s="153" t="str">
        <f>IFERROR(VLOOKUP(Proc[[#This Row],[App]],Table2[],3,0),"open")</f>
        <v>ok</v>
      </c>
      <c r="C5159" s="111" t="s">
        <v>369</v>
      </c>
      <c r="D5159" s="152" t="s">
        <v>5216</v>
      </c>
      <c r="E5159" s="152" t="s">
        <v>523</v>
      </c>
      <c r="F5159" s="153" t="s">
        <v>523</v>
      </c>
      <c r="G5159" s="111" t="s">
        <v>400</v>
      </c>
      <c r="H5159" s="112" t="str">
        <f>IF(Proc[[#This Row],[type]]="LFF (MDG-F)",MID(Proc[[#This Row],[Obj]],13,10),"")</f>
        <v/>
      </c>
      <c r="I5159" s="152"/>
      <c r="J5159" s="112" t="b">
        <f>Proc[[#This Row],[Requested]]=Proc[[#This Row],[CurrentParent]]</f>
        <v>1</v>
      </c>
      <c r="K5159" s="153" t="str">
        <f>IF(Proc[[#This Row],[Author]]="Marcela Urrego",VLOOKUP(LEFT(Proc[[#This Row],[Requested]],1),Table3[#All],2,0),VLOOKUP(Proc[[#This Row],[Author]],Table4[],2,0))</f>
        <v>LS</v>
      </c>
      <c r="L5159" s="153" t="s">
        <v>7174</v>
      </c>
      <c r="M5159" s="140">
        <v>46024</v>
      </c>
      <c r="N5159" s="140"/>
      <c r="O5159" s="140"/>
      <c r="P5159" s="140" t="str">
        <f ca="1">IF(Proc[[#This Row],[DaysAgeing]]&gt;5,"yep","on track")</f>
        <v>yep</v>
      </c>
      <c r="Q5159" s="2">
        <f ca="1">IF(Proc[[#This Row],[DateClosed]]="",ABS(NETWORKDAYS(Proc[[#This Row],[DateOpened]],TODAY()))-1,ABS(NETWORKDAYS(Proc[[#This Row],[DateOpened]],Proc[[#This Row],[DateClosed]]))-1)</f>
        <v>65</v>
      </c>
      <c r="R5159" s="140" t="s">
        <v>488</v>
      </c>
      <c r="S5159" s="112"/>
      <c r="T5159" s="153">
        <v>5158</v>
      </c>
    </row>
    <row r="5160" spans="1:20" hidden="1">
      <c r="A5160" s="111" t="s">
        <v>5206</v>
      </c>
      <c r="B5160" s="112" t="str">
        <f>IFERROR(VLOOKUP(Proc[[#This Row],[App]],Table2[],3,0),"open")</f>
        <v>ok</v>
      </c>
      <c r="C5160" s="111" t="s">
        <v>369</v>
      </c>
      <c r="D5160" s="152" t="s">
        <v>5217</v>
      </c>
      <c r="E5160" s="152" t="s">
        <v>523</v>
      </c>
      <c r="F5160" s="112" t="s">
        <v>523</v>
      </c>
      <c r="G5160" s="111" t="s">
        <v>400</v>
      </c>
      <c r="H5160" s="112" t="str">
        <f>IF(Proc[[#This Row],[type]]="LFF (MDG-F)",MID(Proc[[#This Row],[Obj]],13,10),"")</f>
        <v/>
      </c>
      <c r="I5160" s="152"/>
      <c r="J5160" s="112" t="b">
        <f>Proc[[#This Row],[Requested]]=Proc[[#This Row],[CurrentParent]]</f>
        <v>1</v>
      </c>
      <c r="K5160" s="112" t="str">
        <f>IF(Proc[[#This Row],[Author]]="Marcela Urrego",VLOOKUP(LEFT(Proc[[#This Row],[Requested]],1),Table3[#All],2,0),VLOOKUP(Proc[[#This Row],[Author]],Table4[],2,0))</f>
        <v>LS</v>
      </c>
      <c r="L5160" s="148" t="s">
        <v>7174</v>
      </c>
      <c r="M5160" s="140">
        <v>46024</v>
      </c>
      <c r="N5160" s="140"/>
      <c r="O5160" s="140"/>
      <c r="P5160" s="140" t="str">
        <f ca="1">IF(Proc[[#This Row],[DaysAgeing]]&gt;5,"yep","on track")</f>
        <v>yep</v>
      </c>
      <c r="Q5160" s="2">
        <f ca="1">IF(Proc[[#This Row],[DateClosed]]="",ABS(NETWORKDAYS(Proc[[#This Row],[DateOpened]],TODAY()))-1,ABS(NETWORKDAYS(Proc[[#This Row],[DateOpened]],Proc[[#This Row],[DateClosed]]))-1)</f>
        <v>65</v>
      </c>
      <c r="R5160" s="140" t="s">
        <v>488</v>
      </c>
      <c r="S5160" s="112"/>
      <c r="T5160" s="153">
        <v>5159</v>
      </c>
    </row>
    <row r="5161" spans="1:20" hidden="1">
      <c r="A5161" s="111" t="s">
        <v>5206</v>
      </c>
      <c r="B5161" s="112" t="str">
        <f>IFERROR(VLOOKUP(Proc[[#This Row],[App]],Table2[],3,0),"open")</f>
        <v>ok</v>
      </c>
      <c r="C5161" s="111" t="s">
        <v>369</v>
      </c>
      <c r="D5161" s="152" t="s">
        <v>5218</v>
      </c>
      <c r="E5161" s="152" t="s">
        <v>5155</v>
      </c>
      <c r="F5161" s="112" t="s">
        <v>5155</v>
      </c>
      <c r="G5161" s="111" t="s">
        <v>400</v>
      </c>
      <c r="H5161" s="112" t="str">
        <f>IF(Proc[[#This Row],[type]]="LFF (MDG-F)",MID(Proc[[#This Row],[Obj]],13,10),"")</f>
        <v/>
      </c>
      <c r="I5161" s="152"/>
      <c r="J5161" s="112" t="b">
        <f>Proc[[#This Row],[Requested]]=Proc[[#This Row],[CurrentParent]]</f>
        <v>1</v>
      </c>
      <c r="K5161" s="112" t="str">
        <f>IF(Proc[[#This Row],[Author]]="Marcela Urrego",VLOOKUP(LEFT(Proc[[#This Row],[Requested]],1),Table3[#All],2,0),VLOOKUP(Proc[[#This Row],[Author]],Table4[],2,0))</f>
        <v>LS</v>
      </c>
      <c r="L5161" s="148" t="s">
        <v>7174</v>
      </c>
      <c r="M5161" s="140">
        <v>46024</v>
      </c>
      <c r="N5161" s="140"/>
      <c r="O5161" s="140"/>
      <c r="P5161" s="140" t="str">
        <f ca="1">IF(Proc[[#This Row],[DaysAgeing]]&gt;5,"yep","on track")</f>
        <v>yep</v>
      </c>
      <c r="Q5161" s="2">
        <f ca="1">IF(Proc[[#This Row],[DateClosed]]="",ABS(NETWORKDAYS(Proc[[#This Row],[DateOpened]],TODAY()))-1,ABS(NETWORKDAYS(Proc[[#This Row],[DateOpened]],Proc[[#This Row],[DateClosed]]))-1)</f>
        <v>65</v>
      </c>
      <c r="R5161" s="140" t="s">
        <v>488</v>
      </c>
      <c r="S5161" s="112"/>
      <c r="T5161" s="153">
        <v>5160</v>
      </c>
    </row>
    <row r="5162" spans="1:20" hidden="1">
      <c r="A5162" s="111" t="s">
        <v>5206</v>
      </c>
      <c r="B5162" s="153" t="str">
        <f>IFERROR(VLOOKUP(Proc[[#This Row],[App]],Table2[],3,0),"open")</f>
        <v>ok</v>
      </c>
      <c r="C5162" s="111" t="s">
        <v>369</v>
      </c>
      <c r="D5162" s="152" t="s">
        <v>5219</v>
      </c>
      <c r="E5162" s="152" t="s">
        <v>5234</v>
      </c>
      <c r="F5162" s="112" t="s">
        <v>5234</v>
      </c>
      <c r="G5162" s="111" t="s">
        <v>400</v>
      </c>
      <c r="H5162" s="112" t="str">
        <f>IF(Proc[[#This Row],[type]]="LFF (MDG-F)",MID(Proc[[#This Row],[Obj]],13,10),"")</f>
        <v/>
      </c>
      <c r="I5162" s="152"/>
      <c r="J5162" s="112" t="b">
        <f>Proc[[#This Row],[Requested]]=Proc[[#This Row],[CurrentParent]]</f>
        <v>1</v>
      </c>
      <c r="K5162" s="153" t="str">
        <f>IF(Proc[[#This Row],[Author]]="Marcela Urrego",VLOOKUP(LEFT(Proc[[#This Row],[Requested]],1),Table3[#All],2,0),VLOOKUP(Proc[[#This Row],[Author]],Table4[],2,0))</f>
        <v>LS</v>
      </c>
      <c r="L5162" s="148" t="s">
        <v>7174</v>
      </c>
      <c r="M5162" s="140">
        <v>46024</v>
      </c>
      <c r="N5162" s="140"/>
      <c r="O5162" s="140"/>
      <c r="P5162" s="140" t="str">
        <f ca="1">IF(Proc[[#This Row],[DaysAgeing]]&gt;5,"yep","on track")</f>
        <v>yep</v>
      </c>
      <c r="Q5162" s="2">
        <f ca="1">IF(Proc[[#This Row],[DateClosed]]="",ABS(NETWORKDAYS(Proc[[#This Row],[DateOpened]],TODAY()))-1,ABS(NETWORKDAYS(Proc[[#This Row],[DateOpened]],Proc[[#This Row],[DateClosed]]))-1)</f>
        <v>65</v>
      </c>
      <c r="R5162" s="140" t="s">
        <v>488</v>
      </c>
      <c r="S5162" s="112"/>
      <c r="T5162" s="153">
        <v>5161</v>
      </c>
    </row>
    <row r="5163" spans="1:20" hidden="1">
      <c r="A5163" s="111" t="s">
        <v>5206</v>
      </c>
      <c r="B5163" s="153" t="str">
        <f>IFERROR(VLOOKUP(Proc[[#This Row],[App]],Table2[],3,0),"open")</f>
        <v>ok</v>
      </c>
      <c r="C5163" s="111" t="s">
        <v>369</v>
      </c>
      <c r="D5163" s="152" t="s">
        <v>5220</v>
      </c>
      <c r="E5163" s="152" t="s">
        <v>5148</v>
      </c>
      <c r="F5163" s="153" t="s">
        <v>5148</v>
      </c>
      <c r="G5163" s="111" t="s">
        <v>400</v>
      </c>
      <c r="H5163" s="112" t="str">
        <f>IF(Proc[[#This Row],[type]]="LFF (MDG-F)",MID(Proc[[#This Row],[Obj]],13,10),"")</f>
        <v/>
      </c>
      <c r="I5163" s="152"/>
      <c r="J5163" s="112" t="b">
        <f>Proc[[#This Row],[Requested]]=Proc[[#This Row],[CurrentParent]]</f>
        <v>1</v>
      </c>
      <c r="K5163" s="153" t="str">
        <f>IF(Proc[[#This Row],[Author]]="Marcela Urrego",VLOOKUP(LEFT(Proc[[#This Row],[Requested]],1),Table3[#All],2,0),VLOOKUP(Proc[[#This Row],[Author]],Table4[],2,0))</f>
        <v>LS</v>
      </c>
      <c r="L5163" s="153" t="s">
        <v>7174</v>
      </c>
      <c r="M5163" s="140">
        <v>46024</v>
      </c>
      <c r="N5163" s="140"/>
      <c r="O5163" s="140"/>
      <c r="P5163" s="140" t="str">
        <f ca="1">IF(Proc[[#This Row],[DaysAgeing]]&gt;5,"yep","on track")</f>
        <v>yep</v>
      </c>
      <c r="Q5163" s="2">
        <f ca="1">IF(Proc[[#This Row],[DateClosed]]="",ABS(NETWORKDAYS(Proc[[#This Row],[DateOpened]],TODAY()))-1,ABS(NETWORKDAYS(Proc[[#This Row],[DateOpened]],Proc[[#This Row],[DateClosed]]))-1)</f>
        <v>65</v>
      </c>
      <c r="R5163" s="140" t="s">
        <v>488</v>
      </c>
      <c r="S5163" s="112"/>
      <c r="T5163" s="153">
        <v>5162</v>
      </c>
    </row>
    <row r="5164" spans="1:20" hidden="1">
      <c r="A5164" s="111" t="s">
        <v>5206</v>
      </c>
      <c r="B5164" s="153" t="str">
        <f>IFERROR(VLOOKUP(Proc[[#This Row],[App]],Table2[],3,0),"open")</f>
        <v>ok</v>
      </c>
      <c r="C5164" s="111" t="s">
        <v>369</v>
      </c>
      <c r="D5164" s="152" t="s">
        <v>5221</v>
      </c>
      <c r="E5164" s="152" t="s">
        <v>5148</v>
      </c>
      <c r="F5164" s="153" t="s">
        <v>5148</v>
      </c>
      <c r="G5164" s="111" t="s">
        <v>400</v>
      </c>
      <c r="H5164" s="112" t="str">
        <f>IF(Proc[[#This Row],[type]]="LFF (MDG-F)",MID(Proc[[#This Row],[Obj]],13,10),"")</f>
        <v/>
      </c>
      <c r="I5164" s="152"/>
      <c r="J5164" s="112" t="b">
        <f>Proc[[#This Row],[Requested]]=Proc[[#This Row],[CurrentParent]]</f>
        <v>1</v>
      </c>
      <c r="K5164" s="153" t="str">
        <f>IF(Proc[[#This Row],[Author]]="Marcela Urrego",VLOOKUP(LEFT(Proc[[#This Row],[Requested]],1),Table3[#All],2,0),VLOOKUP(Proc[[#This Row],[Author]],Table4[],2,0))</f>
        <v>LS</v>
      </c>
      <c r="L5164" s="153" t="s">
        <v>7174</v>
      </c>
      <c r="M5164" s="140">
        <v>46024</v>
      </c>
      <c r="N5164" s="140"/>
      <c r="O5164" s="140"/>
      <c r="P5164" s="140" t="str">
        <f ca="1">IF(Proc[[#This Row],[DaysAgeing]]&gt;5,"yep","on track")</f>
        <v>yep</v>
      </c>
      <c r="Q5164" s="2">
        <f ca="1">IF(Proc[[#This Row],[DateClosed]]="",ABS(NETWORKDAYS(Proc[[#This Row],[DateOpened]],TODAY()))-1,ABS(NETWORKDAYS(Proc[[#This Row],[DateOpened]],Proc[[#This Row],[DateClosed]]))-1)</f>
        <v>65</v>
      </c>
      <c r="R5164" s="140" t="s">
        <v>488</v>
      </c>
      <c r="S5164" s="112"/>
      <c r="T5164" s="153">
        <v>5163</v>
      </c>
    </row>
    <row r="5165" spans="1:20" hidden="1">
      <c r="A5165" s="111" t="s">
        <v>5206</v>
      </c>
      <c r="B5165" s="153" t="str">
        <f>IFERROR(VLOOKUP(Proc[[#This Row],[App]],Table2[],3,0),"open")</f>
        <v>ok</v>
      </c>
      <c r="C5165" s="111" t="s">
        <v>369</v>
      </c>
      <c r="D5165" s="152" t="s">
        <v>5222</v>
      </c>
      <c r="E5165" s="152" t="s">
        <v>5148</v>
      </c>
      <c r="F5165" s="153" t="s">
        <v>5148</v>
      </c>
      <c r="G5165" s="111" t="s">
        <v>400</v>
      </c>
      <c r="H5165" s="112" t="str">
        <f>IF(Proc[[#This Row],[type]]="LFF (MDG-F)",MID(Proc[[#This Row],[Obj]],13,10),"")</f>
        <v/>
      </c>
      <c r="I5165" s="152"/>
      <c r="J5165" s="112" t="b">
        <f>Proc[[#This Row],[Requested]]=Proc[[#This Row],[CurrentParent]]</f>
        <v>1</v>
      </c>
      <c r="K5165" s="153" t="str">
        <f>IF(Proc[[#This Row],[Author]]="Marcela Urrego",VLOOKUP(LEFT(Proc[[#This Row],[Requested]],1),Table3[#All],2,0),VLOOKUP(Proc[[#This Row],[Author]],Table4[],2,0))</f>
        <v>LS</v>
      </c>
      <c r="L5165" s="148" t="s">
        <v>7174</v>
      </c>
      <c r="M5165" s="140">
        <v>46024</v>
      </c>
      <c r="N5165" s="140"/>
      <c r="O5165" s="140"/>
      <c r="P5165" s="140" t="str">
        <f ca="1">IF(Proc[[#This Row],[DaysAgeing]]&gt;5,"yep","on track")</f>
        <v>yep</v>
      </c>
      <c r="Q5165" s="2">
        <f ca="1">IF(Proc[[#This Row],[DateClosed]]="",ABS(NETWORKDAYS(Proc[[#This Row],[DateOpened]],TODAY()))-1,ABS(NETWORKDAYS(Proc[[#This Row],[DateOpened]],Proc[[#This Row],[DateClosed]]))-1)</f>
        <v>65</v>
      </c>
      <c r="R5165" s="140" t="s">
        <v>488</v>
      </c>
      <c r="S5165" s="112"/>
      <c r="T5165" s="153">
        <v>5164</v>
      </c>
    </row>
    <row r="5166" spans="1:20" hidden="1">
      <c r="A5166" s="111" t="s">
        <v>5206</v>
      </c>
      <c r="B5166" s="112" t="str">
        <f>IFERROR(VLOOKUP(Proc[[#This Row],[App]],Table2[],3,0),"open")</f>
        <v>ok</v>
      </c>
      <c r="C5166" s="111" t="s">
        <v>369</v>
      </c>
      <c r="D5166" s="152" t="s">
        <v>5223</v>
      </c>
      <c r="E5166" s="152" t="s">
        <v>523</v>
      </c>
      <c r="F5166" s="112" t="s">
        <v>523</v>
      </c>
      <c r="G5166" s="111" t="s">
        <v>400</v>
      </c>
      <c r="H5166" s="112" t="str">
        <f>IF(Proc[[#This Row],[type]]="LFF (MDG-F)",MID(Proc[[#This Row],[Obj]],13,10),"")</f>
        <v/>
      </c>
      <c r="I5166" s="152"/>
      <c r="J5166" s="112" t="b">
        <f>Proc[[#This Row],[Requested]]=Proc[[#This Row],[CurrentParent]]</f>
        <v>1</v>
      </c>
      <c r="K5166" s="112" t="str">
        <f>IF(Proc[[#This Row],[Author]]="Marcela Urrego",VLOOKUP(LEFT(Proc[[#This Row],[Requested]],1),Table3[#All],2,0),VLOOKUP(Proc[[#This Row],[Author]],Table4[],2,0))</f>
        <v>LS</v>
      </c>
      <c r="L5166" s="148" t="s">
        <v>7174</v>
      </c>
      <c r="M5166" s="140">
        <v>46024</v>
      </c>
      <c r="N5166" s="140"/>
      <c r="O5166" s="140"/>
      <c r="P5166" s="140" t="str">
        <f ca="1">IF(Proc[[#This Row],[DaysAgeing]]&gt;5,"yep","on track")</f>
        <v>yep</v>
      </c>
      <c r="Q5166" s="2">
        <f ca="1">IF(Proc[[#This Row],[DateClosed]]="",ABS(NETWORKDAYS(Proc[[#This Row],[DateOpened]],TODAY()))-1,ABS(NETWORKDAYS(Proc[[#This Row],[DateOpened]],Proc[[#This Row],[DateClosed]]))-1)</f>
        <v>65</v>
      </c>
      <c r="R5166" s="140" t="s">
        <v>488</v>
      </c>
      <c r="S5166" s="112"/>
      <c r="T5166" s="153">
        <v>5165</v>
      </c>
    </row>
    <row r="5167" spans="1:20" hidden="1">
      <c r="A5167" s="111" t="s">
        <v>5206</v>
      </c>
      <c r="B5167" s="153" t="str">
        <f>IFERROR(VLOOKUP(Proc[[#This Row],[App]],Table2[],3,0),"open")</f>
        <v>ok</v>
      </c>
      <c r="C5167" s="111" t="s">
        <v>369</v>
      </c>
      <c r="D5167" s="152" t="s">
        <v>5224</v>
      </c>
      <c r="E5167" s="152" t="s">
        <v>2153</v>
      </c>
      <c r="F5167" s="153" t="s">
        <v>2153</v>
      </c>
      <c r="G5167" s="111" t="s">
        <v>400</v>
      </c>
      <c r="H5167" s="112" t="str">
        <f>IF(Proc[[#This Row],[type]]="LFF (MDG-F)",MID(Proc[[#This Row],[Obj]],13,10),"")</f>
        <v/>
      </c>
      <c r="I5167" s="152"/>
      <c r="J5167" s="112" t="b">
        <f>Proc[[#This Row],[Requested]]=Proc[[#This Row],[CurrentParent]]</f>
        <v>1</v>
      </c>
      <c r="K5167" s="153" t="str">
        <f>IF(Proc[[#This Row],[Author]]="Marcela Urrego",VLOOKUP(LEFT(Proc[[#This Row],[Requested]],1),Table3[#All],2,0),VLOOKUP(Proc[[#This Row],[Author]],Table4[],2,0))</f>
        <v>LS</v>
      </c>
      <c r="L5167" s="148" t="s">
        <v>7174</v>
      </c>
      <c r="M5167" s="140">
        <v>46024</v>
      </c>
      <c r="N5167" s="140"/>
      <c r="O5167" s="140"/>
      <c r="P5167" s="140" t="str">
        <f ca="1">IF(Proc[[#This Row],[DaysAgeing]]&gt;5,"yep","on track")</f>
        <v>yep</v>
      </c>
      <c r="Q5167" s="2">
        <f ca="1">IF(Proc[[#This Row],[DateClosed]]="",ABS(NETWORKDAYS(Proc[[#This Row],[DateOpened]],TODAY()))-1,ABS(NETWORKDAYS(Proc[[#This Row],[DateOpened]],Proc[[#This Row],[DateClosed]]))-1)</f>
        <v>65</v>
      </c>
      <c r="R5167" s="140" t="s">
        <v>488</v>
      </c>
      <c r="S5167" s="112"/>
      <c r="T5167" s="153">
        <v>5166</v>
      </c>
    </row>
    <row r="5168" spans="1:20" hidden="1">
      <c r="A5168" s="111" t="s">
        <v>5206</v>
      </c>
      <c r="B5168" s="112" t="str">
        <f>IFERROR(VLOOKUP(Proc[[#This Row],[App]],Table2[],3,0),"open")</f>
        <v>ok</v>
      </c>
      <c r="C5168" s="111" t="s">
        <v>369</v>
      </c>
      <c r="D5168" s="152" t="s">
        <v>5225</v>
      </c>
      <c r="E5168" s="152" t="s">
        <v>523</v>
      </c>
      <c r="F5168" s="112" t="s">
        <v>523</v>
      </c>
      <c r="G5168" s="111" t="s">
        <v>400</v>
      </c>
      <c r="H5168" s="112" t="str">
        <f>IF(Proc[[#This Row],[type]]="LFF (MDG-F)",MID(Proc[[#This Row],[Obj]],13,10),"")</f>
        <v/>
      </c>
      <c r="I5168" s="152"/>
      <c r="J5168" s="112" t="b">
        <f>Proc[[#This Row],[Requested]]=Proc[[#This Row],[CurrentParent]]</f>
        <v>1</v>
      </c>
      <c r="K5168" s="112" t="str">
        <f>IF(Proc[[#This Row],[Author]]="Marcela Urrego",VLOOKUP(LEFT(Proc[[#This Row],[Requested]],1),Table3[#All],2,0),VLOOKUP(Proc[[#This Row],[Author]],Table4[],2,0))</f>
        <v>LS</v>
      </c>
      <c r="L5168" s="148" t="s">
        <v>7174</v>
      </c>
      <c r="M5168" s="140">
        <v>46024</v>
      </c>
      <c r="N5168" s="140"/>
      <c r="O5168" s="140"/>
      <c r="P5168" s="140" t="str">
        <f ca="1">IF(Proc[[#This Row],[DaysAgeing]]&gt;5,"yep","on track")</f>
        <v>yep</v>
      </c>
      <c r="Q5168" s="2">
        <f ca="1">IF(Proc[[#This Row],[DateClosed]]="",ABS(NETWORKDAYS(Proc[[#This Row],[DateOpened]],TODAY()))-1,ABS(NETWORKDAYS(Proc[[#This Row],[DateOpened]],Proc[[#This Row],[DateClosed]]))-1)</f>
        <v>65</v>
      </c>
      <c r="R5168" s="140" t="s">
        <v>488</v>
      </c>
      <c r="S5168" s="112"/>
      <c r="T5168" s="153">
        <v>5167</v>
      </c>
    </row>
    <row r="5169" spans="1:20" hidden="1">
      <c r="A5169" s="111" t="s">
        <v>5206</v>
      </c>
      <c r="B5169" s="153" t="str">
        <f>IFERROR(VLOOKUP(Proc[[#This Row],[App]],Table2[],3,0),"open")</f>
        <v>ok</v>
      </c>
      <c r="C5169" s="111" t="s">
        <v>369</v>
      </c>
      <c r="D5169" s="152" t="s">
        <v>5226</v>
      </c>
      <c r="E5169" s="152" t="s">
        <v>523</v>
      </c>
      <c r="F5169" s="112" t="s">
        <v>523</v>
      </c>
      <c r="G5169" s="111" t="s">
        <v>400</v>
      </c>
      <c r="H5169" s="112" t="str">
        <f>IF(Proc[[#This Row],[type]]="LFF (MDG-F)",MID(Proc[[#This Row],[Obj]],13,10),"")</f>
        <v/>
      </c>
      <c r="I5169" s="152"/>
      <c r="J5169" s="112" t="b">
        <f>Proc[[#This Row],[Requested]]=Proc[[#This Row],[CurrentParent]]</f>
        <v>1</v>
      </c>
      <c r="K5169" s="153" t="str">
        <f>IF(Proc[[#This Row],[Author]]="Marcela Urrego",VLOOKUP(LEFT(Proc[[#This Row],[Requested]],1),Table3[#All],2,0),VLOOKUP(Proc[[#This Row],[Author]],Table4[],2,0))</f>
        <v>LS</v>
      </c>
      <c r="L5169" s="148" t="s">
        <v>7174</v>
      </c>
      <c r="M5169" s="140">
        <v>46024</v>
      </c>
      <c r="N5169" s="140"/>
      <c r="O5169" s="140"/>
      <c r="P5169" s="140" t="str">
        <f ca="1">IF(Proc[[#This Row],[DaysAgeing]]&gt;5,"yep","on track")</f>
        <v>yep</v>
      </c>
      <c r="Q5169" s="2">
        <f ca="1">IF(Proc[[#This Row],[DateClosed]]="",ABS(NETWORKDAYS(Proc[[#This Row],[DateOpened]],TODAY()))-1,ABS(NETWORKDAYS(Proc[[#This Row],[DateOpened]],Proc[[#This Row],[DateClosed]]))-1)</f>
        <v>65</v>
      </c>
      <c r="R5169" s="140" t="s">
        <v>488</v>
      </c>
      <c r="S5169" s="112"/>
      <c r="T5169" s="153">
        <v>5168</v>
      </c>
    </row>
    <row r="5170" spans="1:20" hidden="1">
      <c r="A5170" s="111" t="s">
        <v>5206</v>
      </c>
      <c r="B5170" s="153" t="str">
        <f>IFERROR(VLOOKUP(Proc[[#This Row],[App]],Table2[],3,0),"open")</f>
        <v>ok</v>
      </c>
      <c r="C5170" s="111" t="s">
        <v>369</v>
      </c>
      <c r="D5170" s="152" t="s">
        <v>5227</v>
      </c>
      <c r="E5170" s="152" t="s">
        <v>523</v>
      </c>
      <c r="F5170" s="112" t="s">
        <v>523</v>
      </c>
      <c r="G5170" s="111" t="s">
        <v>400</v>
      </c>
      <c r="H5170" s="112" t="str">
        <f>IF(Proc[[#This Row],[type]]="LFF (MDG-F)",MID(Proc[[#This Row],[Obj]],13,10),"")</f>
        <v/>
      </c>
      <c r="I5170" s="152"/>
      <c r="J5170" s="112" t="b">
        <f>Proc[[#This Row],[Requested]]=Proc[[#This Row],[CurrentParent]]</f>
        <v>1</v>
      </c>
      <c r="K5170" s="153" t="str">
        <f>IF(Proc[[#This Row],[Author]]="Marcela Urrego",VLOOKUP(LEFT(Proc[[#This Row],[Requested]],1),Table3[#All],2,0),VLOOKUP(Proc[[#This Row],[Author]],Table4[],2,0))</f>
        <v>LS</v>
      </c>
      <c r="L5170" s="148" t="s">
        <v>7174</v>
      </c>
      <c r="M5170" s="140">
        <v>46024</v>
      </c>
      <c r="N5170" s="140"/>
      <c r="O5170" s="140"/>
      <c r="P5170" s="140" t="str">
        <f ca="1">IF(Proc[[#This Row],[DaysAgeing]]&gt;5,"yep","on track")</f>
        <v>yep</v>
      </c>
      <c r="Q5170" s="2">
        <f ca="1">IF(Proc[[#This Row],[DateClosed]]="",ABS(NETWORKDAYS(Proc[[#This Row],[DateOpened]],TODAY()))-1,ABS(NETWORKDAYS(Proc[[#This Row],[DateOpened]],Proc[[#This Row],[DateClosed]]))-1)</f>
        <v>65</v>
      </c>
      <c r="R5170" s="140" t="s">
        <v>488</v>
      </c>
      <c r="S5170" s="112"/>
      <c r="T5170" s="153">
        <v>5169</v>
      </c>
    </row>
    <row r="5171" spans="1:20" hidden="1">
      <c r="A5171" s="111" t="s">
        <v>5206</v>
      </c>
      <c r="B5171" s="112" t="str">
        <f>IFERROR(VLOOKUP(Proc[[#This Row],[App]],Table2[],3,0),"open")</f>
        <v>ok</v>
      </c>
      <c r="C5171" s="111" t="s">
        <v>369</v>
      </c>
      <c r="D5171" s="152" t="s">
        <v>5228</v>
      </c>
      <c r="E5171" s="152" t="s">
        <v>5235</v>
      </c>
      <c r="F5171" s="112" t="s">
        <v>5235</v>
      </c>
      <c r="G5171" s="111" t="s">
        <v>400</v>
      </c>
      <c r="H5171" s="112" t="str">
        <f>IF(Proc[[#This Row],[type]]="LFF (MDG-F)",MID(Proc[[#This Row],[Obj]],13,10),"")</f>
        <v/>
      </c>
      <c r="I5171" s="152"/>
      <c r="J5171" s="112" t="b">
        <f>Proc[[#This Row],[Requested]]=Proc[[#This Row],[CurrentParent]]</f>
        <v>1</v>
      </c>
      <c r="K5171" s="112" t="str">
        <f>IF(Proc[[#This Row],[Author]]="Marcela Urrego",VLOOKUP(LEFT(Proc[[#This Row],[Requested]],1),Table3[#All],2,0),VLOOKUP(Proc[[#This Row],[Author]],Table4[],2,0))</f>
        <v>LS</v>
      </c>
      <c r="L5171" s="148" t="s">
        <v>7174</v>
      </c>
      <c r="M5171" s="140">
        <v>46024</v>
      </c>
      <c r="N5171" s="140"/>
      <c r="O5171" s="140"/>
      <c r="P5171" s="140" t="str">
        <f ca="1">IF(Proc[[#This Row],[DaysAgeing]]&gt;5,"yep","on track")</f>
        <v>yep</v>
      </c>
      <c r="Q5171" s="2">
        <f ca="1">IF(Proc[[#This Row],[DateClosed]]="",ABS(NETWORKDAYS(Proc[[#This Row],[DateOpened]],TODAY()))-1,ABS(NETWORKDAYS(Proc[[#This Row],[DateOpened]],Proc[[#This Row],[DateClosed]]))-1)</f>
        <v>65</v>
      </c>
      <c r="R5171" s="140" t="s">
        <v>488</v>
      </c>
      <c r="S5171" s="112"/>
      <c r="T5171" s="153">
        <v>5170</v>
      </c>
    </row>
    <row r="5172" spans="1:20" hidden="1">
      <c r="A5172" s="152" t="s">
        <v>5206</v>
      </c>
      <c r="B5172" s="153" t="str">
        <f>IFERROR(VLOOKUP(Proc[[#This Row],[App]],Table2[],3,0),"open")</f>
        <v>ok</v>
      </c>
      <c r="C5172" s="111" t="s">
        <v>369</v>
      </c>
      <c r="D5172" s="152" t="s">
        <v>5229</v>
      </c>
      <c r="E5172" s="152" t="s">
        <v>5155</v>
      </c>
      <c r="F5172" s="153" t="s">
        <v>5155</v>
      </c>
      <c r="G5172" s="111" t="s">
        <v>400</v>
      </c>
      <c r="H5172" s="112" t="str">
        <f>IF(Proc[[#This Row],[type]]="LFF (MDG-F)",MID(Proc[[#This Row],[Obj]],13,10),"")</f>
        <v/>
      </c>
      <c r="I5172" s="152"/>
      <c r="J5172" s="112" t="b">
        <f>Proc[[#This Row],[Requested]]=Proc[[#This Row],[CurrentParent]]</f>
        <v>1</v>
      </c>
      <c r="K5172" s="153" t="str">
        <f>IF(Proc[[#This Row],[Author]]="Marcela Urrego",VLOOKUP(LEFT(Proc[[#This Row],[Requested]],1),Table3[#All],2,0),VLOOKUP(Proc[[#This Row],[Author]],Table4[],2,0))</f>
        <v>LS</v>
      </c>
      <c r="L5172" s="148" t="s">
        <v>7174</v>
      </c>
      <c r="M5172" s="140">
        <v>46024</v>
      </c>
      <c r="N5172" s="140"/>
      <c r="O5172" s="140"/>
      <c r="P5172" s="140" t="str">
        <f ca="1">IF(Proc[[#This Row],[DaysAgeing]]&gt;5,"yep","on track")</f>
        <v>yep</v>
      </c>
      <c r="Q5172" s="2">
        <f ca="1">IF(Proc[[#This Row],[DateClosed]]="",ABS(NETWORKDAYS(Proc[[#This Row],[DateOpened]],TODAY()))-1,ABS(NETWORKDAYS(Proc[[#This Row],[DateOpened]],Proc[[#This Row],[DateClosed]]))-1)</f>
        <v>65</v>
      </c>
      <c r="R5172" s="140" t="s">
        <v>488</v>
      </c>
      <c r="S5172" s="112"/>
      <c r="T5172" s="153">
        <v>5171</v>
      </c>
    </row>
    <row r="5173" spans="1:20" hidden="1">
      <c r="A5173" s="111" t="s">
        <v>5206</v>
      </c>
      <c r="B5173" s="153" t="str">
        <f>IFERROR(VLOOKUP(Proc[[#This Row],[App]],Table2[],3,0),"open")</f>
        <v>ok</v>
      </c>
      <c r="C5173" s="111" t="s">
        <v>369</v>
      </c>
      <c r="D5173" s="152" t="s">
        <v>5230</v>
      </c>
      <c r="E5173" s="152" t="s">
        <v>523</v>
      </c>
      <c r="F5173" s="153" t="s">
        <v>523</v>
      </c>
      <c r="G5173" s="111" t="s">
        <v>400</v>
      </c>
      <c r="H5173" s="112" t="str">
        <f>IF(Proc[[#This Row],[type]]="LFF (MDG-F)",MID(Proc[[#This Row],[Obj]],13,10),"")</f>
        <v/>
      </c>
      <c r="I5173" s="152"/>
      <c r="J5173" s="112" t="b">
        <f>Proc[[#This Row],[Requested]]=Proc[[#This Row],[CurrentParent]]</f>
        <v>1</v>
      </c>
      <c r="K5173" s="153" t="str">
        <f>IF(Proc[[#This Row],[Author]]="Marcela Urrego",VLOOKUP(LEFT(Proc[[#This Row],[Requested]],1),Table3[#All],2,0),VLOOKUP(Proc[[#This Row],[Author]],Table4[],2,0))</f>
        <v>LS</v>
      </c>
      <c r="L5173" s="148" t="s">
        <v>7174</v>
      </c>
      <c r="M5173" s="140">
        <v>46024</v>
      </c>
      <c r="N5173" s="140"/>
      <c r="O5173" s="140"/>
      <c r="P5173" s="140" t="str">
        <f ca="1">IF(Proc[[#This Row],[DaysAgeing]]&gt;5,"yep","on track")</f>
        <v>yep</v>
      </c>
      <c r="Q5173" s="2">
        <f ca="1">IF(Proc[[#This Row],[DateClosed]]="",ABS(NETWORKDAYS(Proc[[#This Row],[DateOpened]],TODAY()))-1,ABS(NETWORKDAYS(Proc[[#This Row],[DateOpened]],Proc[[#This Row],[DateClosed]]))-1)</f>
        <v>65</v>
      </c>
      <c r="R5173" s="140" t="s">
        <v>488</v>
      </c>
      <c r="S5173" s="112"/>
      <c r="T5173" s="153">
        <v>5172</v>
      </c>
    </row>
    <row r="5174" spans="1:20" hidden="1">
      <c r="A5174" t="s">
        <v>5236</v>
      </c>
      <c r="B5174" s="153" t="str">
        <f>IFERROR(VLOOKUP(Proc[[#This Row],[App]],Table2[],3,0),"open")</f>
        <v>ok</v>
      </c>
      <c r="C5174" s="111" t="s">
        <v>369</v>
      </c>
      <c r="D5174" s="152" t="s">
        <v>9826</v>
      </c>
      <c r="E5174" s="152" t="s">
        <v>5237</v>
      </c>
      <c r="F5174" s="153" t="s">
        <v>5237</v>
      </c>
      <c r="G5174" s="111" t="s">
        <v>400</v>
      </c>
      <c r="H5174" s="112" t="str">
        <f>IF(Proc[[#This Row],[type]]="LFF (MDG-F)",MID(Proc[[#This Row],[Obj]],13,10),"")</f>
        <v/>
      </c>
      <c r="I5174" s="152"/>
      <c r="J5174" s="112" t="b">
        <f>Proc[[#This Row],[Requested]]=Proc[[#This Row],[CurrentParent]]</f>
        <v>1</v>
      </c>
      <c r="K5174" s="153" t="str">
        <f>IF(Proc[[#This Row],[Author]]="Marcela Urrego",VLOOKUP(LEFT(Proc[[#This Row],[Requested]],1),Table3[#All],2,0),VLOOKUP(Proc[[#This Row],[Author]],Table4[],2,0))</f>
        <v>LS</v>
      </c>
      <c r="L5174" s="153" t="s">
        <v>7174</v>
      </c>
      <c r="M5174" s="140">
        <v>46024</v>
      </c>
      <c r="N5174" s="140"/>
      <c r="O5174" s="140"/>
      <c r="P5174" s="140" t="str">
        <f ca="1">IF(Proc[[#This Row],[DaysAgeing]]&gt;5,"yep","on track")</f>
        <v>yep</v>
      </c>
      <c r="Q5174" s="2">
        <f ca="1">IF(Proc[[#This Row],[DateClosed]]="",ABS(NETWORKDAYS(Proc[[#This Row],[DateOpened]],TODAY()))-1,ABS(NETWORKDAYS(Proc[[#This Row],[DateOpened]],Proc[[#This Row],[DateClosed]]))-1)</f>
        <v>65</v>
      </c>
      <c r="R5174" s="140" t="s">
        <v>488</v>
      </c>
      <c r="S5174" s="112"/>
      <c r="T5174" s="153">
        <v>5173</v>
      </c>
    </row>
    <row r="5175" spans="1:20" hidden="1">
      <c r="A5175" t="s">
        <v>5238</v>
      </c>
      <c r="B5175" s="112" t="str">
        <f>IFERROR(VLOOKUP(Proc[[#This Row],[App]],Table2[],3,0),"open")</f>
        <v>ok</v>
      </c>
      <c r="C5175" s="111" t="s">
        <v>369</v>
      </c>
      <c r="D5175" s="152" t="s">
        <v>9827</v>
      </c>
      <c r="E5175" s="152" t="s">
        <v>1987</v>
      </c>
      <c r="F5175" s="112" t="s">
        <v>1987</v>
      </c>
      <c r="G5175" t="s">
        <v>406</v>
      </c>
      <c r="H5175" s="112" t="str">
        <f>IF(Proc[[#This Row],[type]]="LFF (MDG-F)",MID(Proc[[#This Row],[Obj]],13,10),"")</f>
        <v>2123TAJQ01</v>
      </c>
      <c r="I5175" s="152"/>
      <c r="J5175" s="112" t="b">
        <f>Proc[[#This Row],[Requested]]=Proc[[#This Row],[CurrentParent]]</f>
        <v>1</v>
      </c>
      <c r="K5175" s="112" t="str">
        <f>IF(Proc[[#This Row],[Author]]="Marcela Urrego",VLOOKUP(LEFT(Proc[[#This Row],[Requested]],1),Table3[#All],2,0),VLOOKUP(Proc[[#This Row],[Author]],Table4[],2,0))</f>
        <v>LS</v>
      </c>
      <c r="L5175" s="148" t="s">
        <v>7174</v>
      </c>
      <c r="M5175" s="140">
        <v>46024</v>
      </c>
      <c r="N5175" s="140"/>
      <c r="O5175" s="140"/>
      <c r="P5175" s="140" t="str">
        <f ca="1">IF(Proc[[#This Row],[DaysAgeing]]&gt;5,"yep","on track")</f>
        <v>yep</v>
      </c>
      <c r="Q5175" s="2">
        <f ca="1">IF(Proc[[#This Row],[DateClosed]]="",ABS(NETWORKDAYS(Proc[[#This Row],[DateOpened]],TODAY()))-1,ABS(NETWORKDAYS(Proc[[#This Row],[DateOpened]],Proc[[#This Row],[DateClosed]]))-1)</f>
        <v>65</v>
      </c>
      <c r="R5175" s="140" t="s">
        <v>488</v>
      </c>
      <c r="S5175" s="112"/>
      <c r="T5175" s="153">
        <v>5174</v>
      </c>
    </row>
    <row r="5176" spans="1:20" hidden="1">
      <c r="A5176" s="111" t="s">
        <v>5238</v>
      </c>
      <c r="B5176" s="153" t="str">
        <f>IFERROR(VLOOKUP(Proc[[#This Row],[App]],Table2[],3,0),"open")</f>
        <v>ok</v>
      </c>
      <c r="C5176" s="111" t="s">
        <v>369</v>
      </c>
      <c r="D5176" s="152" t="s">
        <v>9828</v>
      </c>
      <c r="E5176" s="152" t="s">
        <v>1987</v>
      </c>
      <c r="F5176" s="153" t="s">
        <v>1987</v>
      </c>
      <c r="G5176" s="111" t="s">
        <v>400</v>
      </c>
      <c r="H5176" s="112" t="str">
        <f>IF(Proc[[#This Row],[type]]="LFF (MDG-F)",MID(Proc[[#This Row],[Obj]],13,10),"")</f>
        <v/>
      </c>
      <c r="I5176" s="152"/>
      <c r="J5176" s="112" t="b">
        <f>Proc[[#This Row],[Requested]]=Proc[[#This Row],[CurrentParent]]</f>
        <v>1</v>
      </c>
      <c r="K5176" s="153" t="str">
        <f>IF(Proc[[#This Row],[Author]]="Marcela Urrego",VLOOKUP(LEFT(Proc[[#This Row],[Requested]],1),Table3[#All],2,0),VLOOKUP(Proc[[#This Row],[Author]],Table4[],2,0))</f>
        <v>LS</v>
      </c>
      <c r="L5176" s="148" t="s">
        <v>7174</v>
      </c>
      <c r="M5176" s="140">
        <v>46024</v>
      </c>
      <c r="N5176" s="140"/>
      <c r="O5176" s="140"/>
      <c r="P5176" s="140" t="str">
        <f ca="1">IF(Proc[[#This Row],[DaysAgeing]]&gt;5,"yep","on track")</f>
        <v>yep</v>
      </c>
      <c r="Q5176" s="2">
        <f ca="1">IF(Proc[[#This Row],[DateClosed]]="",ABS(NETWORKDAYS(Proc[[#This Row],[DateOpened]],TODAY()))-1,ABS(NETWORKDAYS(Proc[[#This Row],[DateOpened]],Proc[[#This Row],[DateClosed]]))-1)</f>
        <v>65</v>
      </c>
      <c r="R5176" s="140" t="s">
        <v>488</v>
      </c>
      <c r="S5176" s="112"/>
      <c r="T5176" s="153">
        <v>5175</v>
      </c>
    </row>
    <row r="5177" spans="1:20" hidden="1">
      <c r="A5177" s="111" t="s">
        <v>5238</v>
      </c>
      <c r="B5177" s="153" t="str">
        <f>IFERROR(VLOOKUP(Proc[[#This Row],[App]],Table2[],3,0),"open")</f>
        <v>ok</v>
      </c>
      <c r="C5177" s="111" t="s">
        <v>369</v>
      </c>
      <c r="D5177" s="152" t="s">
        <v>9829</v>
      </c>
      <c r="E5177" s="152" t="s">
        <v>2850</v>
      </c>
      <c r="F5177" s="153" t="s">
        <v>2850</v>
      </c>
      <c r="G5177" s="111" t="s">
        <v>400</v>
      </c>
      <c r="H5177" s="112" t="str">
        <f>IF(Proc[[#This Row],[type]]="LFF (MDG-F)",MID(Proc[[#This Row],[Obj]],13,10),"")</f>
        <v/>
      </c>
      <c r="I5177" s="152"/>
      <c r="J5177" s="112" t="b">
        <f>Proc[[#This Row],[Requested]]=Proc[[#This Row],[CurrentParent]]</f>
        <v>1</v>
      </c>
      <c r="K5177" s="153" t="str">
        <f>IF(Proc[[#This Row],[Author]]="Marcela Urrego",VLOOKUP(LEFT(Proc[[#This Row],[Requested]],1),Table3[#All],2,0),VLOOKUP(Proc[[#This Row],[Author]],Table4[],2,0))</f>
        <v>LS</v>
      </c>
      <c r="L5177" s="153" t="s">
        <v>7174</v>
      </c>
      <c r="M5177" s="140">
        <v>46024</v>
      </c>
      <c r="N5177" s="140"/>
      <c r="O5177" s="140"/>
      <c r="P5177" s="140" t="str">
        <f ca="1">IF(Proc[[#This Row],[DaysAgeing]]&gt;5,"yep","on track")</f>
        <v>yep</v>
      </c>
      <c r="Q5177" s="2">
        <f ca="1">IF(Proc[[#This Row],[DateClosed]]="",ABS(NETWORKDAYS(Proc[[#This Row],[DateOpened]],TODAY()))-1,ABS(NETWORKDAYS(Proc[[#This Row],[DateOpened]],Proc[[#This Row],[DateClosed]]))-1)</f>
        <v>65</v>
      </c>
      <c r="R5177" s="140" t="s">
        <v>488</v>
      </c>
      <c r="S5177" s="112"/>
      <c r="T5177" s="153">
        <v>5176</v>
      </c>
    </row>
    <row r="5178" spans="1:20" hidden="1">
      <c r="A5178" s="111" t="s">
        <v>5238</v>
      </c>
      <c r="B5178" s="153" t="str">
        <f>IFERROR(VLOOKUP(Proc[[#This Row],[App]],Table2[],3,0),"open")</f>
        <v>ok</v>
      </c>
      <c r="C5178" s="111" t="s">
        <v>369</v>
      </c>
      <c r="D5178" s="152" t="s">
        <v>9830</v>
      </c>
      <c r="E5178" s="152" t="s">
        <v>2850</v>
      </c>
      <c r="F5178" s="153" t="s">
        <v>2850</v>
      </c>
      <c r="G5178" s="111" t="s">
        <v>400</v>
      </c>
      <c r="H5178" s="112" t="str">
        <f>IF(Proc[[#This Row],[type]]="LFF (MDG-F)",MID(Proc[[#This Row],[Obj]],13,10),"")</f>
        <v/>
      </c>
      <c r="I5178" s="152"/>
      <c r="J5178" s="112" t="b">
        <f>Proc[[#This Row],[Requested]]=Proc[[#This Row],[CurrentParent]]</f>
        <v>1</v>
      </c>
      <c r="K5178" s="153" t="str">
        <f>IF(Proc[[#This Row],[Author]]="Marcela Urrego",VLOOKUP(LEFT(Proc[[#This Row],[Requested]],1),Table3[#All],2,0),VLOOKUP(Proc[[#This Row],[Author]],Table4[],2,0))</f>
        <v>LS</v>
      </c>
      <c r="L5178" s="153" t="s">
        <v>7174</v>
      </c>
      <c r="M5178" s="140">
        <v>46024</v>
      </c>
      <c r="N5178" s="140"/>
      <c r="O5178" s="140"/>
      <c r="P5178" s="140" t="str">
        <f ca="1">IF(Proc[[#This Row],[DaysAgeing]]&gt;5,"yep","on track")</f>
        <v>yep</v>
      </c>
      <c r="Q5178" s="2">
        <f ca="1">IF(Proc[[#This Row],[DateClosed]]="",ABS(NETWORKDAYS(Proc[[#This Row],[DateOpened]],TODAY()))-1,ABS(NETWORKDAYS(Proc[[#This Row],[DateOpened]],Proc[[#This Row],[DateClosed]]))-1)</f>
        <v>65</v>
      </c>
      <c r="R5178" s="140" t="s">
        <v>488</v>
      </c>
      <c r="S5178" s="112"/>
      <c r="T5178" s="153">
        <v>5177</v>
      </c>
    </row>
    <row r="5179" spans="1:20" hidden="1">
      <c r="A5179" s="111" t="s">
        <v>5238</v>
      </c>
      <c r="B5179" s="153" t="str">
        <f>IFERROR(VLOOKUP(Proc[[#This Row],[App]],Table2[],3,0),"open")</f>
        <v>ok</v>
      </c>
      <c r="C5179" s="111" t="s">
        <v>369</v>
      </c>
      <c r="D5179" s="152" t="s">
        <v>9831</v>
      </c>
      <c r="E5179" s="152" t="s">
        <v>2850</v>
      </c>
      <c r="F5179" s="153" t="s">
        <v>2850</v>
      </c>
      <c r="G5179" s="111" t="s">
        <v>400</v>
      </c>
      <c r="H5179" s="112" t="str">
        <f>IF(Proc[[#This Row],[type]]="LFF (MDG-F)",MID(Proc[[#This Row],[Obj]],13,10),"")</f>
        <v/>
      </c>
      <c r="I5179" s="152"/>
      <c r="J5179" s="112" t="b">
        <f>Proc[[#This Row],[Requested]]=Proc[[#This Row],[CurrentParent]]</f>
        <v>1</v>
      </c>
      <c r="K5179" s="153" t="str">
        <f>IF(Proc[[#This Row],[Author]]="Marcela Urrego",VLOOKUP(LEFT(Proc[[#This Row],[Requested]],1),Table3[#All],2,0),VLOOKUP(Proc[[#This Row],[Author]],Table4[],2,0))</f>
        <v>LS</v>
      </c>
      <c r="L5179" s="153" t="s">
        <v>7174</v>
      </c>
      <c r="M5179" s="140">
        <v>46024</v>
      </c>
      <c r="N5179" s="140"/>
      <c r="O5179" s="140"/>
      <c r="P5179" s="140" t="str">
        <f ca="1">IF(Proc[[#This Row],[DaysAgeing]]&gt;5,"yep","on track")</f>
        <v>yep</v>
      </c>
      <c r="Q5179" s="2">
        <f ca="1">IF(Proc[[#This Row],[DateClosed]]="",ABS(NETWORKDAYS(Proc[[#This Row],[DateOpened]],TODAY()))-1,ABS(NETWORKDAYS(Proc[[#This Row],[DateOpened]],Proc[[#This Row],[DateClosed]]))-1)</f>
        <v>65</v>
      </c>
      <c r="R5179" s="140" t="s">
        <v>488</v>
      </c>
      <c r="S5179" s="112"/>
      <c r="T5179" s="153">
        <v>5178</v>
      </c>
    </row>
    <row r="5180" spans="1:20" hidden="1">
      <c r="A5180" s="111" t="s">
        <v>5238</v>
      </c>
      <c r="B5180" s="153" t="str">
        <f>IFERROR(VLOOKUP(Proc[[#This Row],[App]],Table2[],3,0),"open")</f>
        <v>ok</v>
      </c>
      <c r="C5180" s="111" t="s">
        <v>369</v>
      </c>
      <c r="D5180" s="152" t="s">
        <v>9832</v>
      </c>
      <c r="E5180" s="152" t="s">
        <v>2850</v>
      </c>
      <c r="F5180" s="112" t="s">
        <v>2850</v>
      </c>
      <c r="G5180" s="111" t="s">
        <v>400</v>
      </c>
      <c r="H5180" s="112" t="str">
        <f>IF(Proc[[#This Row],[type]]="LFF (MDG-F)",MID(Proc[[#This Row],[Obj]],13,10),"")</f>
        <v/>
      </c>
      <c r="I5180" s="152"/>
      <c r="J5180" s="112" t="b">
        <f>Proc[[#This Row],[Requested]]=Proc[[#This Row],[CurrentParent]]</f>
        <v>1</v>
      </c>
      <c r="K5180" s="153" t="str">
        <f>IF(Proc[[#This Row],[Author]]="Marcela Urrego",VLOOKUP(LEFT(Proc[[#This Row],[Requested]],1),Table3[#All],2,0),VLOOKUP(Proc[[#This Row],[Author]],Table4[],2,0))</f>
        <v>LS</v>
      </c>
      <c r="L5180" s="148" t="s">
        <v>7174</v>
      </c>
      <c r="M5180" s="140">
        <v>46024</v>
      </c>
      <c r="N5180" s="140"/>
      <c r="O5180" s="140"/>
      <c r="P5180" s="140" t="str">
        <f ca="1">IF(Proc[[#This Row],[DaysAgeing]]&gt;5,"yep","on track")</f>
        <v>yep</v>
      </c>
      <c r="Q5180" s="2">
        <f ca="1">IF(Proc[[#This Row],[DateClosed]]="",ABS(NETWORKDAYS(Proc[[#This Row],[DateOpened]],TODAY()))-1,ABS(NETWORKDAYS(Proc[[#This Row],[DateOpened]],Proc[[#This Row],[DateClosed]]))-1)</f>
        <v>65</v>
      </c>
      <c r="R5180" s="140" t="s">
        <v>488</v>
      </c>
      <c r="S5180" s="112"/>
      <c r="T5180" s="153">
        <v>5179</v>
      </c>
    </row>
    <row r="5181" spans="1:20" hidden="1">
      <c r="A5181" s="111" t="s">
        <v>5238</v>
      </c>
      <c r="B5181" s="112" t="str">
        <f>IFERROR(VLOOKUP(Proc[[#This Row],[App]],Table2[],3,0),"open")</f>
        <v>ok</v>
      </c>
      <c r="C5181" s="111" t="s">
        <v>369</v>
      </c>
      <c r="D5181" s="152" t="s">
        <v>9833</v>
      </c>
      <c r="E5181" s="152" t="s">
        <v>1986</v>
      </c>
      <c r="F5181" s="112" t="s">
        <v>1986</v>
      </c>
      <c r="G5181" s="111" t="s">
        <v>400</v>
      </c>
      <c r="H5181" s="112" t="str">
        <f>IF(Proc[[#This Row],[type]]="LFF (MDG-F)",MID(Proc[[#This Row],[Obj]],13,10),"")</f>
        <v/>
      </c>
      <c r="I5181" s="152"/>
      <c r="J5181" s="112" t="b">
        <f>Proc[[#This Row],[Requested]]=Proc[[#This Row],[CurrentParent]]</f>
        <v>1</v>
      </c>
      <c r="K5181" s="112" t="str">
        <f>IF(Proc[[#This Row],[Author]]="Marcela Urrego",VLOOKUP(LEFT(Proc[[#This Row],[Requested]],1),Table3[#All],2,0),VLOOKUP(Proc[[#This Row],[Author]],Table4[],2,0))</f>
        <v>LS</v>
      </c>
      <c r="L5181" s="148" t="s">
        <v>7174</v>
      </c>
      <c r="M5181" s="140">
        <v>46024</v>
      </c>
      <c r="N5181" s="140"/>
      <c r="O5181" s="140"/>
      <c r="P5181" s="140" t="str">
        <f ca="1">IF(Proc[[#This Row],[DaysAgeing]]&gt;5,"yep","on track")</f>
        <v>yep</v>
      </c>
      <c r="Q5181" s="2">
        <f ca="1">IF(Proc[[#This Row],[DateClosed]]="",ABS(NETWORKDAYS(Proc[[#This Row],[DateOpened]],TODAY()))-1,ABS(NETWORKDAYS(Proc[[#This Row],[DateOpened]],Proc[[#This Row],[DateClosed]]))-1)</f>
        <v>65</v>
      </c>
      <c r="R5181" s="140" t="s">
        <v>488</v>
      </c>
      <c r="S5181" s="112"/>
      <c r="T5181" s="153">
        <v>5180</v>
      </c>
    </row>
    <row r="5182" spans="1:20" hidden="1">
      <c r="A5182" s="111" t="s">
        <v>5238</v>
      </c>
      <c r="B5182" s="153" t="str">
        <f>IFERROR(VLOOKUP(Proc[[#This Row],[App]],Table2[],3,0),"open")</f>
        <v>ok</v>
      </c>
      <c r="C5182" s="152" t="s">
        <v>369</v>
      </c>
      <c r="D5182" s="152" t="s">
        <v>9834</v>
      </c>
      <c r="E5182" s="152" t="s">
        <v>1986</v>
      </c>
      <c r="F5182" s="153" t="s">
        <v>1986</v>
      </c>
      <c r="G5182" s="111" t="s">
        <v>400</v>
      </c>
      <c r="H5182" s="112" t="str">
        <f>IF(Proc[[#This Row],[type]]="LFF (MDG-F)",MID(Proc[[#This Row],[Obj]],13,10),"")</f>
        <v/>
      </c>
      <c r="I5182" s="152"/>
      <c r="J5182" s="112" t="b">
        <f>Proc[[#This Row],[Requested]]=Proc[[#This Row],[CurrentParent]]</f>
        <v>1</v>
      </c>
      <c r="K5182" s="153" t="str">
        <f>IF(Proc[[#This Row],[Author]]="Marcela Urrego",VLOOKUP(LEFT(Proc[[#This Row],[Requested]],1),Table3[#All],2,0),VLOOKUP(Proc[[#This Row],[Author]],Table4[],2,0))</f>
        <v>LS</v>
      </c>
      <c r="L5182" s="148" t="s">
        <v>7174</v>
      </c>
      <c r="M5182" s="140">
        <v>46024</v>
      </c>
      <c r="N5182" s="140"/>
      <c r="O5182" s="140"/>
      <c r="P5182" s="140" t="str">
        <f ca="1">IF(Proc[[#This Row],[DaysAgeing]]&gt;5,"yep","on track")</f>
        <v>yep</v>
      </c>
      <c r="Q5182" s="2">
        <f ca="1">IF(Proc[[#This Row],[DateClosed]]="",ABS(NETWORKDAYS(Proc[[#This Row],[DateOpened]],TODAY()))-1,ABS(NETWORKDAYS(Proc[[#This Row],[DateOpened]],Proc[[#This Row],[DateClosed]]))-1)</f>
        <v>65</v>
      </c>
      <c r="R5182" s="140" t="s">
        <v>488</v>
      </c>
      <c r="S5182" s="112"/>
      <c r="T5182" s="153">
        <v>5181</v>
      </c>
    </row>
    <row r="5183" spans="1:20" hidden="1">
      <c r="A5183" s="111" t="s">
        <v>5238</v>
      </c>
      <c r="B5183" s="153" t="str">
        <f>IFERROR(VLOOKUP(Proc[[#This Row],[App]],Table2[],3,0),"open")</f>
        <v>ok</v>
      </c>
      <c r="C5183" s="111" t="s">
        <v>369</v>
      </c>
      <c r="D5183" s="152" t="s">
        <v>9835</v>
      </c>
      <c r="E5183" s="152" t="s">
        <v>1986</v>
      </c>
      <c r="F5183" s="153" t="s">
        <v>1986</v>
      </c>
      <c r="G5183" s="111" t="s">
        <v>400</v>
      </c>
      <c r="H5183" s="112" t="str">
        <f>IF(Proc[[#This Row],[type]]="LFF (MDG-F)",MID(Proc[[#This Row],[Obj]],13,10),"")</f>
        <v/>
      </c>
      <c r="I5183" s="152"/>
      <c r="J5183" s="112" t="b">
        <f>Proc[[#This Row],[Requested]]=Proc[[#This Row],[CurrentParent]]</f>
        <v>1</v>
      </c>
      <c r="K5183" s="153" t="str">
        <f>IF(Proc[[#This Row],[Author]]="Marcela Urrego",VLOOKUP(LEFT(Proc[[#This Row],[Requested]],1),Table3[#All],2,0),VLOOKUP(Proc[[#This Row],[Author]],Table4[],2,0))</f>
        <v>LS</v>
      </c>
      <c r="L5183" s="148" t="s">
        <v>7174</v>
      </c>
      <c r="M5183" s="140">
        <v>46024</v>
      </c>
      <c r="N5183" s="140"/>
      <c r="O5183" s="140"/>
      <c r="P5183" s="140" t="str">
        <f ca="1">IF(Proc[[#This Row],[DaysAgeing]]&gt;5,"yep","on track")</f>
        <v>yep</v>
      </c>
      <c r="Q5183" s="2">
        <f ca="1">IF(Proc[[#This Row],[DateClosed]]="",ABS(NETWORKDAYS(Proc[[#This Row],[DateOpened]],TODAY()))-1,ABS(NETWORKDAYS(Proc[[#This Row],[DateOpened]],Proc[[#This Row],[DateClosed]]))-1)</f>
        <v>65</v>
      </c>
      <c r="R5183" s="140" t="s">
        <v>488</v>
      </c>
      <c r="S5183" s="112"/>
      <c r="T5183" s="153">
        <v>5182</v>
      </c>
    </row>
    <row r="5184" spans="1:20" hidden="1">
      <c r="A5184" s="111" t="s">
        <v>5238</v>
      </c>
      <c r="B5184" s="153" t="str">
        <f>IFERROR(VLOOKUP(Proc[[#This Row],[App]],Table2[],3,0),"open")</f>
        <v>ok</v>
      </c>
      <c r="C5184" s="111" t="s">
        <v>369</v>
      </c>
      <c r="D5184" s="152" t="s">
        <v>9836</v>
      </c>
      <c r="E5184" s="152" t="s">
        <v>1894</v>
      </c>
      <c r="F5184" s="153" t="s">
        <v>1894</v>
      </c>
      <c r="G5184" s="111" t="s">
        <v>400</v>
      </c>
      <c r="H5184" s="112" t="str">
        <f>IF(Proc[[#This Row],[type]]="LFF (MDG-F)",MID(Proc[[#This Row],[Obj]],13,10),"")</f>
        <v/>
      </c>
      <c r="I5184" s="152"/>
      <c r="J5184" s="112" t="b">
        <f>Proc[[#This Row],[Requested]]=Proc[[#This Row],[CurrentParent]]</f>
        <v>1</v>
      </c>
      <c r="K5184" s="153" t="str">
        <f>IF(Proc[[#This Row],[Author]]="Marcela Urrego",VLOOKUP(LEFT(Proc[[#This Row],[Requested]],1),Table3[#All],2,0),VLOOKUP(Proc[[#This Row],[Author]],Table4[],2,0))</f>
        <v>LS</v>
      </c>
      <c r="L5184" s="148" t="s">
        <v>7174</v>
      </c>
      <c r="M5184" s="140">
        <v>46024</v>
      </c>
      <c r="N5184" s="140"/>
      <c r="O5184" s="140"/>
      <c r="P5184" s="140" t="str">
        <f ca="1">IF(Proc[[#This Row],[DaysAgeing]]&gt;5,"yep","on track")</f>
        <v>yep</v>
      </c>
      <c r="Q5184" s="2">
        <f ca="1">IF(Proc[[#This Row],[DateClosed]]="",ABS(NETWORKDAYS(Proc[[#This Row],[DateOpened]],TODAY()))-1,ABS(NETWORKDAYS(Proc[[#This Row],[DateOpened]],Proc[[#This Row],[DateClosed]]))-1)</f>
        <v>65</v>
      </c>
      <c r="R5184" s="140" t="s">
        <v>488</v>
      </c>
      <c r="S5184" s="112"/>
      <c r="T5184" s="153">
        <v>5183</v>
      </c>
    </row>
    <row r="5185" spans="1:20" hidden="1">
      <c r="A5185" s="111" t="s">
        <v>5238</v>
      </c>
      <c r="B5185" s="112" t="str">
        <f>IFERROR(VLOOKUP(Proc[[#This Row],[App]],Table2[],3,0),"open")</f>
        <v>ok</v>
      </c>
      <c r="C5185" s="111" t="s">
        <v>369</v>
      </c>
      <c r="D5185" s="152" t="s">
        <v>9837</v>
      </c>
      <c r="E5185" s="152" t="s">
        <v>1894</v>
      </c>
      <c r="F5185" s="112" t="s">
        <v>1894</v>
      </c>
      <c r="G5185" s="111" t="s">
        <v>400</v>
      </c>
      <c r="H5185" s="112" t="str">
        <f>IF(Proc[[#This Row],[type]]="LFF (MDG-F)",MID(Proc[[#This Row],[Obj]],13,10),"")</f>
        <v/>
      </c>
      <c r="I5185" s="152"/>
      <c r="J5185" s="112" t="b">
        <f>Proc[[#This Row],[Requested]]=Proc[[#This Row],[CurrentParent]]</f>
        <v>1</v>
      </c>
      <c r="K5185" s="112" t="str">
        <f>IF(Proc[[#This Row],[Author]]="Marcela Urrego",VLOOKUP(LEFT(Proc[[#This Row],[Requested]],1),Table3[#All],2,0),VLOOKUP(Proc[[#This Row],[Author]],Table4[],2,0))</f>
        <v>LS</v>
      </c>
      <c r="L5185" s="148" t="s">
        <v>7174</v>
      </c>
      <c r="M5185" s="140">
        <v>46024</v>
      </c>
      <c r="N5185" s="140"/>
      <c r="O5185" s="140"/>
      <c r="P5185" s="140" t="str">
        <f ca="1">IF(Proc[[#This Row],[DaysAgeing]]&gt;5,"yep","on track")</f>
        <v>yep</v>
      </c>
      <c r="Q5185" s="2">
        <f ca="1">IF(Proc[[#This Row],[DateClosed]]="",ABS(NETWORKDAYS(Proc[[#This Row],[DateOpened]],TODAY()))-1,ABS(NETWORKDAYS(Proc[[#This Row],[DateOpened]],Proc[[#This Row],[DateClosed]]))-1)</f>
        <v>65</v>
      </c>
      <c r="R5185" s="140" t="s">
        <v>488</v>
      </c>
      <c r="S5185" s="112"/>
      <c r="T5185" s="153">
        <v>5184</v>
      </c>
    </row>
    <row r="5186" spans="1:20" hidden="1">
      <c r="A5186" s="111" t="s">
        <v>5238</v>
      </c>
      <c r="B5186" s="112" t="str">
        <f>IFERROR(VLOOKUP(Proc[[#This Row],[App]],Table2[],3,0),"open")</f>
        <v>ok</v>
      </c>
      <c r="C5186" s="111" t="s">
        <v>369</v>
      </c>
      <c r="D5186" s="152" t="s">
        <v>9838</v>
      </c>
      <c r="E5186" s="152" t="s">
        <v>1894</v>
      </c>
      <c r="F5186" s="112" t="s">
        <v>1894</v>
      </c>
      <c r="G5186" s="111" t="s">
        <v>400</v>
      </c>
      <c r="H5186" s="112" t="str">
        <f>IF(Proc[[#This Row],[type]]="LFF (MDG-F)",MID(Proc[[#This Row],[Obj]],13,10),"")</f>
        <v/>
      </c>
      <c r="I5186" s="152"/>
      <c r="J5186" s="112" t="b">
        <f>Proc[[#This Row],[Requested]]=Proc[[#This Row],[CurrentParent]]</f>
        <v>1</v>
      </c>
      <c r="K5186" s="112" t="str">
        <f>IF(Proc[[#This Row],[Author]]="Marcela Urrego",VLOOKUP(LEFT(Proc[[#This Row],[Requested]],1),Table3[#All],2,0),VLOOKUP(Proc[[#This Row],[Author]],Table4[],2,0))</f>
        <v>LS</v>
      </c>
      <c r="L5186" s="148" t="s">
        <v>7174</v>
      </c>
      <c r="M5186" s="140">
        <v>46024</v>
      </c>
      <c r="N5186" s="140"/>
      <c r="O5186" s="140"/>
      <c r="P5186" s="140" t="str">
        <f ca="1">IF(Proc[[#This Row],[DaysAgeing]]&gt;5,"yep","on track")</f>
        <v>yep</v>
      </c>
      <c r="Q5186" s="2">
        <f ca="1">IF(Proc[[#This Row],[DateClosed]]="",ABS(NETWORKDAYS(Proc[[#This Row],[DateOpened]],TODAY()))-1,ABS(NETWORKDAYS(Proc[[#This Row],[DateOpened]],Proc[[#This Row],[DateClosed]]))-1)</f>
        <v>65</v>
      </c>
      <c r="R5186" s="140" t="s">
        <v>488</v>
      </c>
      <c r="S5186" s="112"/>
      <c r="T5186" s="153">
        <v>5185</v>
      </c>
    </row>
    <row r="5187" spans="1:20" hidden="1">
      <c r="A5187" s="111" t="s">
        <v>5238</v>
      </c>
      <c r="B5187" s="112" t="str">
        <f>IFERROR(VLOOKUP(Proc[[#This Row],[App]],Table2[],3,0),"open")</f>
        <v>ok</v>
      </c>
      <c r="C5187" s="111" t="s">
        <v>369</v>
      </c>
      <c r="D5187" s="152" t="s">
        <v>9839</v>
      </c>
      <c r="E5187" s="152" t="s">
        <v>1894</v>
      </c>
      <c r="F5187" s="112" t="s">
        <v>1894</v>
      </c>
      <c r="G5187" s="111" t="s">
        <v>400</v>
      </c>
      <c r="H5187" s="112" t="str">
        <f>IF(Proc[[#This Row],[type]]="LFF (MDG-F)",MID(Proc[[#This Row],[Obj]],13,10),"")</f>
        <v/>
      </c>
      <c r="I5187" s="152"/>
      <c r="J5187" s="112" t="b">
        <f>Proc[[#This Row],[Requested]]=Proc[[#This Row],[CurrentParent]]</f>
        <v>1</v>
      </c>
      <c r="K5187" s="112" t="str">
        <f>IF(Proc[[#This Row],[Author]]="Marcela Urrego",VLOOKUP(LEFT(Proc[[#This Row],[Requested]],1),Table3[#All],2,0),VLOOKUP(Proc[[#This Row],[Author]],Table4[],2,0))</f>
        <v>LS</v>
      </c>
      <c r="L5187" s="148" t="s">
        <v>7174</v>
      </c>
      <c r="M5187" s="140">
        <v>46024</v>
      </c>
      <c r="N5187" s="140"/>
      <c r="O5187" s="140"/>
      <c r="P5187" s="140" t="str">
        <f ca="1">IF(Proc[[#This Row],[DaysAgeing]]&gt;5,"yep","on track")</f>
        <v>yep</v>
      </c>
      <c r="Q5187" s="2">
        <f ca="1">IF(Proc[[#This Row],[DateClosed]]="",ABS(NETWORKDAYS(Proc[[#This Row],[DateOpened]],TODAY()))-1,ABS(NETWORKDAYS(Proc[[#This Row],[DateOpened]],Proc[[#This Row],[DateClosed]]))-1)</f>
        <v>65</v>
      </c>
      <c r="R5187" s="140" t="s">
        <v>488</v>
      </c>
      <c r="S5187" s="112"/>
      <c r="T5187" s="153">
        <v>5186</v>
      </c>
    </row>
    <row r="5188" spans="1:20" hidden="1">
      <c r="A5188" s="111" t="s">
        <v>5238</v>
      </c>
      <c r="B5188" s="112" t="str">
        <f>IFERROR(VLOOKUP(Proc[[#This Row],[App]],Table2[],3,0),"open")</f>
        <v>ok</v>
      </c>
      <c r="C5188" s="111" t="s">
        <v>369</v>
      </c>
      <c r="D5188" s="152" t="s">
        <v>9840</v>
      </c>
      <c r="E5188" s="152" t="s">
        <v>1894</v>
      </c>
      <c r="F5188" s="112" t="s">
        <v>1894</v>
      </c>
      <c r="G5188" s="111" t="s">
        <v>400</v>
      </c>
      <c r="H5188" s="112" t="str">
        <f>IF(Proc[[#This Row],[type]]="LFF (MDG-F)",MID(Proc[[#This Row],[Obj]],13,10),"")</f>
        <v/>
      </c>
      <c r="I5188" s="152"/>
      <c r="J5188" s="112" t="b">
        <f>Proc[[#This Row],[Requested]]=Proc[[#This Row],[CurrentParent]]</f>
        <v>1</v>
      </c>
      <c r="K5188" s="112" t="str">
        <f>IF(Proc[[#This Row],[Author]]="Marcela Urrego",VLOOKUP(LEFT(Proc[[#This Row],[Requested]],1),Table3[#All],2,0),VLOOKUP(Proc[[#This Row],[Author]],Table4[],2,0))</f>
        <v>LS</v>
      </c>
      <c r="L5188" s="148" t="s">
        <v>7174</v>
      </c>
      <c r="M5188" s="140">
        <v>46024</v>
      </c>
      <c r="N5188" s="140"/>
      <c r="O5188" s="140"/>
      <c r="P5188" s="140" t="str">
        <f ca="1">IF(Proc[[#This Row],[DaysAgeing]]&gt;5,"yep","on track")</f>
        <v>yep</v>
      </c>
      <c r="Q5188" s="2">
        <f ca="1">IF(Proc[[#This Row],[DateClosed]]="",ABS(NETWORKDAYS(Proc[[#This Row],[DateOpened]],TODAY()))-1,ABS(NETWORKDAYS(Proc[[#This Row],[DateOpened]],Proc[[#This Row],[DateClosed]]))-1)</f>
        <v>65</v>
      </c>
      <c r="R5188" s="140" t="s">
        <v>488</v>
      </c>
      <c r="S5188" s="112"/>
      <c r="T5188" s="153">
        <v>5187</v>
      </c>
    </row>
    <row r="5189" spans="1:20" hidden="1">
      <c r="A5189" s="111" t="s">
        <v>5238</v>
      </c>
      <c r="B5189" s="112" t="str">
        <f>IFERROR(VLOOKUP(Proc[[#This Row],[App]],Table2[],3,0),"open")</f>
        <v>ok</v>
      </c>
      <c r="C5189" s="111" t="s">
        <v>369</v>
      </c>
      <c r="D5189" s="152" t="s">
        <v>9841</v>
      </c>
      <c r="E5189" s="152" t="s">
        <v>1894</v>
      </c>
      <c r="F5189" s="112" t="s">
        <v>1894</v>
      </c>
      <c r="G5189" s="111" t="s">
        <v>400</v>
      </c>
      <c r="H5189" s="112" t="str">
        <f>IF(Proc[[#This Row],[type]]="LFF (MDG-F)",MID(Proc[[#This Row],[Obj]],13,10),"")</f>
        <v/>
      </c>
      <c r="I5189" s="152"/>
      <c r="J5189" s="112" t="b">
        <f>Proc[[#This Row],[Requested]]=Proc[[#This Row],[CurrentParent]]</f>
        <v>1</v>
      </c>
      <c r="K5189" s="112" t="str">
        <f>IF(Proc[[#This Row],[Author]]="Marcela Urrego",VLOOKUP(LEFT(Proc[[#This Row],[Requested]],1),Table3[#All],2,0),VLOOKUP(Proc[[#This Row],[Author]],Table4[],2,0))</f>
        <v>LS</v>
      </c>
      <c r="L5189" s="148" t="s">
        <v>7174</v>
      </c>
      <c r="M5189" s="140">
        <v>46024</v>
      </c>
      <c r="N5189" s="140"/>
      <c r="O5189" s="140"/>
      <c r="P5189" s="140" t="str">
        <f ca="1">IF(Proc[[#This Row],[DaysAgeing]]&gt;5,"yep","on track")</f>
        <v>yep</v>
      </c>
      <c r="Q5189" s="2">
        <f ca="1">IF(Proc[[#This Row],[DateClosed]]="",ABS(NETWORKDAYS(Proc[[#This Row],[DateOpened]],TODAY()))-1,ABS(NETWORKDAYS(Proc[[#This Row],[DateOpened]],Proc[[#This Row],[DateClosed]]))-1)</f>
        <v>65</v>
      </c>
      <c r="R5189" s="140" t="s">
        <v>488</v>
      </c>
      <c r="S5189" s="112"/>
      <c r="T5189" s="153">
        <v>5188</v>
      </c>
    </row>
    <row r="5190" spans="1:20" hidden="1">
      <c r="A5190" s="111" t="s">
        <v>5238</v>
      </c>
      <c r="B5190" s="153" t="str">
        <f>IFERROR(VLOOKUP(Proc[[#This Row],[App]],Table2[],3,0),"open")</f>
        <v>ok</v>
      </c>
      <c r="C5190" s="111" t="s">
        <v>369</v>
      </c>
      <c r="D5190" s="152" t="s">
        <v>9842</v>
      </c>
      <c r="E5190" s="152" t="s">
        <v>5239</v>
      </c>
      <c r="F5190" s="112" t="s">
        <v>5239</v>
      </c>
      <c r="G5190" s="111" t="s">
        <v>400</v>
      </c>
      <c r="H5190" s="112" t="str">
        <f>IF(Proc[[#This Row],[type]]="LFF (MDG-F)",MID(Proc[[#This Row],[Obj]],13,10),"")</f>
        <v/>
      </c>
      <c r="I5190" s="152"/>
      <c r="J5190" s="112" t="b">
        <f>Proc[[#This Row],[Requested]]=Proc[[#This Row],[CurrentParent]]</f>
        <v>1</v>
      </c>
      <c r="K5190" s="153" t="str">
        <f>IF(Proc[[#This Row],[Author]]="Marcela Urrego",VLOOKUP(LEFT(Proc[[#This Row],[Requested]],1),Table3[#All],2,0),VLOOKUP(Proc[[#This Row],[Author]],Table4[],2,0))</f>
        <v>LS</v>
      </c>
      <c r="L5190" s="148" t="s">
        <v>7174</v>
      </c>
      <c r="M5190" s="140">
        <v>46024</v>
      </c>
      <c r="N5190" s="140"/>
      <c r="O5190" s="140"/>
      <c r="P5190" s="140" t="str">
        <f ca="1">IF(Proc[[#This Row],[DaysAgeing]]&gt;5,"yep","on track")</f>
        <v>yep</v>
      </c>
      <c r="Q5190" s="2">
        <f ca="1">IF(Proc[[#This Row],[DateClosed]]="",ABS(NETWORKDAYS(Proc[[#This Row],[DateOpened]],TODAY()))-1,ABS(NETWORKDAYS(Proc[[#This Row],[DateOpened]],Proc[[#This Row],[DateClosed]]))-1)</f>
        <v>65</v>
      </c>
      <c r="R5190" s="140" t="s">
        <v>488</v>
      </c>
      <c r="S5190" s="112"/>
      <c r="T5190" s="153">
        <v>5189</v>
      </c>
    </row>
    <row r="5191" spans="1:20" hidden="1">
      <c r="A5191" t="s">
        <v>5240</v>
      </c>
      <c r="B5191" s="112" t="str">
        <f>IFERROR(VLOOKUP(Proc[[#This Row],[App]],Table2[],3,0),"open")</f>
        <v>ok</v>
      </c>
      <c r="C5191" s="111" t="s">
        <v>369</v>
      </c>
      <c r="D5191" s="152" t="s">
        <v>9843</v>
      </c>
      <c r="E5191" s="152" t="s">
        <v>5155</v>
      </c>
      <c r="F5191" s="112" t="s">
        <v>5155</v>
      </c>
      <c r="G5191" s="111" t="s">
        <v>400</v>
      </c>
      <c r="H5191" s="112" t="str">
        <f>IF(Proc[[#This Row],[type]]="LFF (MDG-F)",MID(Proc[[#This Row],[Obj]],13,10),"")</f>
        <v/>
      </c>
      <c r="I5191" s="152"/>
      <c r="J5191" s="112" t="b">
        <f>Proc[[#This Row],[Requested]]=Proc[[#This Row],[CurrentParent]]</f>
        <v>1</v>
      </c>
      <c r="K5191" s="112" t="str">
        <f>IF(Proc[[#This Row],[Author]]="Marcela Urrego",VLOOKUP(LEFT(Proc[[#This Row],[Requested]],1),Table3[#All],2,0),VLOOKUP(Proc[[#This Row],[Author]],Table4[],2,0))</f>
        <v>LS</v>
      </c>
      <c r="L5191" s="148" t="s">
        <v>7174</v>
      </c>
      <c r="M5191" s="140">
        <v>46024</v>
      </c>
      <c r="N5191" s="140"/>
      <c r="O5191" s="140"/>
      <c r="P5191" s="140" t="str">
        <f ca="1">IF(Proc[[#This Row],[DaysAgeing]]&gt;5,"yep","on track")</f>
        <v>yep</v>
      </c>
      <c r="Q5191" s="2">
        <f ca="1">IF(Proc[[#This Row],[DateClosed]]="",ABS(NETWORKDAYS(Proc[[#This Row],[DateOpened]],TODAY()))-1,ABS(NETWORKDAYS(Proc[[#This Row],[DateOpened]],Proc[[#This Row],[DateClosed]]))-1)</f>
        <v>65</v>
      </c>
      <c r="R5191" s="140" t="s">
        <v>488</v>
      </c>
      <c r="S5191" s="112"/>
      <c r="T5191" s="153">
        <v>5190</v>
      </c>
    </row>
    <row r="5192" spans="1:20" hidden="1">
      <c r="A5192" s="111" t="s">
        <v>5240</v>
      </c>
      <c r="B5192" s="153" t="str">
        <f>IFERROR(VLOOKUP(Proc[[#This Row],[App]],Table2[],3,0),"open")</f>
        <v>ok</v>
      </c>
      <c r="C5192" s="111" t="s">
        <v>369</v>
      </c>
      <c r="D5192" s="152" t="s">
        <v>9844</v>
      </c>
      <c r="E5192" s="152" t="s">
        <v>5155</v>
      </c>
      <c r="F5192" s="153" t="s">
        <v>5155</v>
      </c>
      <c r="G5192" s="111" t="s">
        <v>406</v>
      </c>
      <c r="H5192" s="112" t="str">
        <f>IF(Proc[[#This Row],[type]]="LFF (MDG-F)",MID(Proc[[#This Row],[Obj]],13,10),"")</f>
        <v>1756Y11755</v>
      </c>
      <c r="I5192" s="152"/>
      <c r="J5192" s="112" t="b">
        <f>Proc[[#This Row],[Requested]]=Proc[[#This Row],[CurrentParent]]</f>
        <v>1</v>
      </c>
      <c r="K5192" s="153" t="str">
        <f>IF(Proc[[#This Row],[Author]]="Marcela Urrego",VLOOKUP(LEFT(Proc[[#This Row],[Requested]],1),Table3[#All],2,0),VLOOKUP(Proc[[#This Row],[Author]],Table4[],2,0))</f>
        <v>LS</v>
      </c>
      <c r="L5192" s="148" t="s">
        <v>7174</v>
      </c>
      <c r="M5192" s="140">
        <v>46024</v>
      </c>
      <c r="N5192" s="140"/>
      <c r="O5192" s="140"/>
      <c r="P5192" s="140" t="str">
        <f ca="1">IF(Proc[[#This Row],[DaysAgeing]]&gt;5,"yep","on track")</f>
        <v>yep</v>
      </c>
      <c r="Q5192" s="2">
        <f ca="1">IF(Proc[[#This Row],[DateClosed]]="",ABS(NETWORKDAYS(Proc[[#This Row],[DateOpened]],TODAY()))-1,ABS(NETWORKDAYS(Proc[[#This Row],[DateOpened]],Proc[[#This Row],[DateClosed]]))-1)</f>
        <v>65</v>
      </c>
      <c r="R5192" s="140" t="s">
        <v>488</v>
      </c>
      <c r="S5192" s="112"/>
      <c r="T5192" s="153">
        <v>5191</v>
      </c>
    </row>
    <row r="5193" spans="1:20" hidden="1">
      <c r="A5193" s="111" t="s">
        <v>5240</v>
      </c>
      <c r="B5193" s="153" t="str">
        <f>IFERROR(VLOOKUP(Proc[[#This Row],[App]],Table2[],3,0),"open")</f>
        <v>ok</v>
      </c>
      <c r="C5193" s="111" t="s">
        <v>369</v>
      </c>
      <c r="D5193" s="152" t="s">
        <v>9826</v>
      </c>
      <c r="E5193" s="152" t="s">
        <v>5237</v>
      </c>
      <c r="F5193" s="153" t="s">
        <v>5237</v>
      </c>
      <c r="G5193" s="111" t="s">
        <v>400</v>
      </c>
      <c r="H5193" s="112" t="str">
        <f>IF(Proc[[#This Row],[type]]="LFF (MDG-F)",MID(Proc[[#This Row],[Obj]],13,10),"")</f>
        <v/>
      </c>
      <c r="I5193" s="152"/>
      <c r="J5193" s="112" t="b">
        <f>Proc[[#This Row],[Requested]]=Proc[[#This Row],[CurrentParent]]</f>
        <v>1</v>
      </c>
      <c r="K5193" s="153" t="str">
        <f>IF(Proc[[#This Row],[Author]]="Marcela Urrego",VLOOKUP(LEFT(Proc[[#This Row],[Requested]],1),Table3[#All],2,0),VLOOKUP(Proc[[#This Row],[Author]],Table4[],2,0))</f>
        <v>LS</v>
      </c>
      <c r="L5193" s="148" t="s">
        <v>7174</v>
      </c>
      <c r="M5193" s="140">
        <v>46024</v>
      </c>
      <c r="N5193" s="140"/>
      <c r="O5193" s="140"/>
      <c r="P5193" s="140" t="str">
        <f ca="1">IF(Proc[[#This Row],[DaysAgeing]]&gt;5,"yep","on track")</f>
        <v>yep</v>
      </c>
      <c r="Q5193" s="2">
        <f ca="1">IF(Proc[[#This Row],[DateClosed]]="",ABS(NETWORKDAYS(Proc[[#This Row],[DateOpened]],TODAY()))-1,ABS(NETWORKDAYS(Proc[[#This Row],[DateOpened]],Proc[[#This Row],[DateClosed]]))-1)</f>
        <v>65</v>
      </c>
      <c r="R5193" s="140" t="s">
        <v>488</v>
      </c>
      <c r="S5193" s="112"/>
      <c r="T5193" s="153">
        <v>5192</v>
      </c>
    </row>
    <row r="5194" spans="1:20" hidden="1">
      <c r="A5194" s="111" t="s">
        <v>5240</v>
      </c>
      <c r="B5194" s="153" t="str">
        <f>IFERROR(VLOOKUP(Proc[[#This Row],[App]],Table2[],3,0),"open")</f>
        <v>ok</v>
      </c>
      <c r="C5194" s="111" t="s">
        <v>369</v>
      </c>
      <c r="D5194" s="152" t="s">
        <v>9845</v>
      </c>
      <c r="E5194" s="152" t="s">
        <v>5241</v>
      </c>
      <c r="F5194" s="153" t="s">
        <v>5241</v>
      </c>
      <c r="G5194" s="111" t="s">
        <v>400</v>
      </c>
      <c r="H5194" s="112" t="str">
        <f>IF(Proc[[#This Row],[type]]="LFF (MDG-F)",MID(Proc[[#This Row],[Obj]],13,10),"")</f>
        <v/>
      </c>
      <c r="I5194" s="152"/>
      <c r="J5194" s="112" t="b">
        <f>Proc[[#This Row],[Requested]]=Proc[[#This Row],[CurrentParent]]</f>
        <v>1</v>
      </c>
      <c r="K5194" s="153" t="str">
        <f>IF(Proc[[#This Row],[Author]]="Marcela Urrego",VLOOKUP(LEFT(Proc[[#This Row],[Requested]],1),Table3[#All],2,0),VLOOKUP(Proc[[#This Row],[Author]],Table4[],2,0))</f>
        <v>LS</v>
      </c>
      <c r="L5194" s="148" t="s">
        <v>7174</v>
      </c>
      <c r="M5194" s="140">
        <v>46024</v>
      </c>
      <c r="N5194" s="140"/>
      <c r="O5194" s="140"/>
      <c r="P5194" s="140" t="str">
        <f ca="1">IF(Proc[[#This Row],[DaysAgeing]]&gt;5,"yep","on track")</f>
        <v>yep</v>
      </c>
      <c r="Q5194" s="2">
        <f ca="1">IF(Proc[[#This Row],[DateClosed]]="",ABS(NETWORKDAYS(Proc[[#This Row],[DateOpened]],TODAY()))-1,ABS(NETWORKDAYS(Proc[[#This Row],[DateOpened]],Proc[[#This Row],[DateClosed]]))-1)</f>
        <v>65</v>
      </c>
      <c r="R5194" s="140" t="s">
        <v>488</v>
      </c>
      <c r="S5194" s="112"/>
      <c r="T5194" s="153">
        <v>5193</v>
      </c>
    </row>
    <row r="5195" spans="1:20" hidden="1">
      <c r="A5195" s="111" t="s">
        <v>5240</v>
      </c>
      <c r="B5195" s="153" t="str">
        <f>IFERROR(VLOOKUP(Proc[[#This Row],[App]],Table2[],3,0),"open")</f>
        <v>ok</v>
      </c>
      <c r="C5195" s="111" t="s">
        <v>369</v>
      </c>
      <c r="D5195" s="152" t="s">
        <v>9846</v>
      </c>
      <c r="E5195" s="152" t="s">
        <v>5175</v>
      </c>
      <c r="F5195" s="153" t="s">
        <v>5175</v>
      </c>
      <c r="G5195" s="111" t="s">
        <v>400</v>
      </c>
      <c r="H5195" s="112" t="str">
        <f>IF(Proc[[#This Row],[type]]="LFF (MDG-F)",MID(Proc[[#This Row],[Obj]],13,10),"")</f>
        <v/>
      </c>
      <c r="I5195" s="152"/>
      <c r="J5195" s="112" t="b">
        <f>Proc[[#This Row],[Requested]]=Proc[[#This Row],[CurrentParent]]</f>
        <v>1</v>
      </c>
      <c r="K5195" s="153" t="str">
        <f>IF(Proc[[#This Row],[Author]]="Marcela Urrego",VLOOKUP(LEFT(Proc[[#This Row],[Requested]],1),Table3[#All],2,0),VLOOKUP(Proc[[#This Row],[Author]],Table4[],2,0))</f>
        <v>LS</v>
      </c>
      <c r="L5195" s="148" t="s">
        <v>7174</v>
      </c>
      <c r="M5195" s="140">
        <v>46024</v>
      </c>
      <c r="N5195" s="140"/>
      <c r="O5195" s="140"/>
      <c r="P5195" s="140" t="str">
        <f ca="1">IF(Proc[[#This Row],[DaysAgeing]]&gt;5,"yep","on track")</f>
        <v>yep</v>
      </c>
      <c r="Q5195" s="2">
        <f ca="1">IF(Proc[[#This Row],[DateClosed]]="",ABS(NETWORKDAYS(Proc[[#This Row],[DateOpened]],TODAY()))-1,ABS(NETWORKDAYS(Proc[[#This Row],[DateOpened]],Proc[[#This Row],[DateClosed]]))-1)</f>
        <v>65</v>
      </c>
      <c r="R5195" s="140" t="s">
        <v>488</v>
      </c>
      <c r="S5195" s="112"/>
      <c r="T5195" s="153">
        <v>5194</v>
      </c>
    </row>
    <row r="5196" spans="1:20" hidden="1">
      <c r="A5196" s="111" t="s">
        <v>5240</v>
      </c>
      <c r="B5196" s="153" t="str">
        <f>IFERROR(VLOOKUP(Proc[[#This Row],[App]],Table2[],3,0),"open")</f>
        <v>ok</v>
      </c>
      <c r="C5196" s="111" t="s">
        <v>369</v>
      </c>
      <c r="D5196" s="152" t="s">
        <v>9847</v>
      </c>
      <c r="E5196" s="152" t="s">
        <v>5175</v>
      </c>
      <c r="F5196" s="153" t="s">
        <v>5175</v>
      </c>
      <c r="G5196" s="111" t="s">
        <v>400</v>
      </c>
      <c r="H5196" s="112" t="str">
        <f>IF(Proc[[#This Row],[type]]="LFF (MDG-F)",MID(Proc[[#This Row],[Obj]],13,10),"")</f>
        <v/>
      </c>
      <c r="I5196" s="152"/>
      <c r="J5196" s="112" t="b">
        <f>Proc[[#This Row],[Requested]]=Proc[[#This Row],[CurrentParent]]</f>
        <v>1</v>
      </c>
      <c r="K5196" s="153" t="str">
        <f>IF(Proc[[#This Row],[Author]]="Marcela Urrego",VLOOKUP(LEFT(Proc[[#This Row],[Requested]],1),Table3[#All],2,0),VLOOKUP(Proc[[#This Row],[Author]],Table4[],2,0))</f>
        <v>LS</v>
      </c>
      <c r="L5196" s="148" t="s">
        <v>7174</v>
      </c>
      <c r="M5196" s="140">
        <v>46024</v>
      </c>
      <c r="N5196" s="140"/>
      <c r="O5196" s="140"/>
      <c r="P5196" s="140" t="str">
        <f ca="1">IF(Proc[[#This Row],[DaysAgeing]]&gt;5,"yep","on track")</f>
        <v>yep</v>
      </c>
      <c r="Q5196" s="2">
        <f ca="1">IF(Proc[[#This Row],[DateClosed]]="",ABS(NETWORKDAYS(Proc[[#This Row],[DateOpened]],TODAY()))-1,ABS(NETWORKDAYS(Proc[[#This Row],[DateOpened]],Proc[[#This Row],[DateClosed]]))-1)</f>
        <v>65</v>
      </c>
      <c r="R5196" s="140" t="s">
        <v>488</v>
      </c>
      <c r="S5196" s="112"/>
      <c r="T5196" s="153">
        <v>5195</v>
      </c>
    </row>
    <row r="5197" spans="1:20" hidden="1">
      <c r="A5197" s="111" t="s">
        <v>5240</v>
      </c>
      <c r="B5197" s="153" t="str">
        <f>IFERROR(VLOOKUP(Proc[[#This Row],[App]],Table2[],3,0),"open")</f>
        <v>ok</v>
      </c>
      <c r="C5197" s="111" t="s">
        <v>369</v>
      </c>
      <c r="D5197" s="152" t="s">
        <v>9848</v>
      </c>
      <c r="E5197" s="152" t="s">
        <v>5175</v>
      </c>
      <c r="F5197" s="153" t="s">
        <v>5175</v>
      </c>
      <c r="G5197" s="111" t="s">
        <v>400</v>
      </c>
      <c r="H5197" s="112" t="str">
        <f>IF(Proc[[#This Row],[type]]="LFF (MDG-F)",MID(Proc[[#This Row],[Obj]],13,10),"")</f>
        <v/>
      </c>
      <c r="I5197" s="152"/>
      <c r="J5197" s="112" t="b">
        <f>Proc[[#This Row],[Requested]]=Proc[[#This Row],[CurrentParent]]</f>
        <v>1</v>
      </c>
      <c r="K5197" s="153" t="str">
        <f>IF(Proc[[#This Row],[Author]]="Marcela Urrego",VLOOKUP(LEFT(Proc[[#This Row],[Requested]],1),Table3[#All],2,0),VLOOKUP(Proc[[#This Row],[Author]],Table4[],2,0))</f>
        <v>LS</v>
      </c>
      <c r="L5197" s="148" t="s">
        <v>7174</v>
      </c>
      <c r="M5197" s="140">
        <v>46024</v>
      </c>
      <c r="N5197" s="140"/>
      <c r="O5197" s="140"/>
      <c r="P5197" s="140" t="str">
        <f ca="1">IF(Proc[[#This Row],[DaysAgeing]]&gt;5,"yep","on track")</f>
        <v>yep</v>
      </c>
      <c r="Q5197" s="2">
        <f ca="1">IF(Proc[[#This Row],[DateClosed]]="",ABS(NETWORKDAYS(Proc[[#This Row],[DateOpened]],TODAY()))-1,ABS(NETWORKDAYS(Proc[[#This Row],[DateOpened]],Proc[[#This Row],[DateClosed]]))-1)</f>
        <v>65</v>
      </c>
      <c r="R5197" s="140" t="s">
        <v>488</v>
      </c>
      <c r="S5197" s="112"/>
      <c r="T5197" s="153">
        <v>5196</v>
      </c>
    </row>
    <row r="5198" spans="1:20" hidden="1">
      <c r="A5198" s="111" t="s">
        <v>5240</v>
      </c>
      <c r="B5198" s="153" t="str">
        <f>IFERROR(VLOOKUP(Proc[[#This Row],[App]],Table2[],3,0),"open")</f>
        <v>ok</v>
      </c>
      <c r="C5198" s="141" t="s">
        <v>369</v>
      </c>
      <c r="D5198" s="152" t="s">
        <v>7910</v>
      </c>
      <c r="E5198" s="152" t="s">
        <v>5175</v>
      </c>
      <c r="F5198" s="153" t="s">
        <v>5175</v>
      </c>
      <c r="G5198" s="111" t="s">
        <v>400</v>
      </c>
      <c r="H5198" s="112" t="str">
        <f>IF(Proc[[#This Row],[type]]="LFF (MDG-F)",MID(Proc[[#This Row],[Obj]],13,10),"")</f>
        <v/>
      </c>
      <c r="I5198" s="152"/>
      <c r="J5198" s="112" t="b">
        <f>Proc[[#This Row],[Requested]]=Proc[[#This Row],[CurrentParent]]</f>
        <v>1</v>
      </c>
      <c r="K5198" s="153" t="str">
        <f>IF(Proc[[#This Row],[Author]]="Marcela Urrego",VLOOKUP(LEFT(Proc[[#This Row],[Requested]],1),Table3[#All],2,0),VLOOKUP(Proc[[#This Row],[Author]],Table4[],2,0))</f>
        <v>LS</v>
      </c>
      <c r="L5198" s="148" t="s">
        <v>7174</v>
      </c>
      <c r="M5198" s="140">
        <v>46024</v>
      </c>
      <c r="N5198" s="140"/>
      <c r="O5198" s="140"/>
      <c r="P5198" s="140" t="str">
        <f ca="1">IF(Proc[[#This Row],[DaysAgeing]]&gt;5,"yep","on track")</f>
        <v>yep</v>
      </c>
      <c r="Q5198" s="2">
        <f ca="1">IF(Proc[[#This Row],[DateClosed]]="",ABS(NETWORKDAYS(Proc[[#This Row],[DateOpened]],TODAY()))-1,ABS(NETWORKDAYS(Proc[[#This Row],[DateOpened]],Proc[[#This Row],[DateClosed]]))-1)</f>
        <v>65</v>
      </c>
      <c r="R5198" s="140" t="s">
        <v>488</v>
      </c>
      <c r="S5198" s="112"/>
      <c r="T5198" s="153">
        <v>5197</v>
      </c>
    </row>
    <row r="5199" spans="1:20" hidden="1">
      <c r="A5199" s="111" t="s">
        <v>5240</v>
      </c>
      <c r="B5199" s="153" t="str">
        <f>IFERROR(VLOOKUP(Proc[[#This Row],[App]],Table2[],3,0),"open")</f>
        <v>ok</v>
      </c>
      <c r="C5199" s="141" t="s">
        <v>369</v>
      </c>
      <c r="D5199" s="152" t="s">
        <v>9849</v>
      </c>
      <c r="E5199" s="152" t="s">
        <v>5175</v>
      </c>
      <c r="F5199" s="153" t="s">
        <v>5175</v>
      </c>
      <c r="G5199" s="111" t="s">
        <v>400</v>
      </c>
      <c r="H5199" s="112" t="str">
        <f>IF(Proc[[#This Row],[type]]="LFF (MDG-F)",MID(Proc[[#This Row],[Obj]],13,10),"")</f>
        <v/>
      </c>
      <c r="I5199" s="152"/>
      <c r="J5199" s="112" t="b">
        <f>Proc[[#This Row],[Requested]]=Proc[[#This Row],[CurrentParent]]</f>
        <v>1</v>
      </c>
      <c r="K5199" s="153" t="str">
        <f>IF(Proc[[#This Row],[Author]]="Marcela Urrego",VLOOKUP(LEFT(Proc[[#This Row],[Requested]],1),Table3[#All],2,0),VLOOKUP(Proc[[#This Row],[Author]],Table4[],2,0))</f>
        <v>LS</v>
      </c>
      <c r="L5199" s="148" t="s">
        <v>7174</v>
      </c>
      <c r="M5199" s="140">
        <v>46024</v>
      </c>
      <c r="N5199" s="140"/>
      <c r="O5199" s="140"/>
      <c r="P5199" s="140" t="str">
        <f ca="1">IF(Proc[[#This Row],[DaysAgeing]]&gt;5,"yep","on track")</f>
        <v>yep</v>
      </c>
      <c r="Q5199" s="2">
        <f ca="1">IF(Proc[[#This Row],[DateClosed]]="",ABS(NETWORKDAYS(Proc[[#This Row],[DateOpened]],TODAY()))-1,ABS(NETWORKDAYS(Proc[[#This Row],[DateOpened]],Proc[[#This Row],[DateClosed]]))-1)</f>
        <v>65</v>
      </c>
      <c r="R5199" s="140" t="s">
        <v>488</v>
      </c>
      <c r="S5199" s="112"/>
      <c r="T5199" s="153">
        <v>5198</v>
      </c>
    </row>
    <row r="5200" spans="1:20" hidden="1">
      <c r="A5200" s="111" t="s">
        <v>5240</v>
      </c>
      <c r="B5200" s="153" t="str">
        <f>IFERROR(VLOOKUP(Proc[[#This Row],[App]],Table2[],3,0),"open")</f>
        <v>ok</v>
      </c>
      <c r="C5200" s="111" t="s">
        <v>369</v>
      </c>
      <c r="D5200" s="152" t="s">
        <v>9850</v>
      </c>
      <c r="E5200" s="152" t="s">
        <v>5175</v>
      </c>
      <c r="F5200" s="153" t="s">
        <v>5175</v>
      </c>
      <c r="G5200" s="111" t="s">
        <v>400</v>
      </c>
      <c r="H5200" s="112" t="str">
        <f>IF(Proc[[#This Row],[type]]="LFF (MDG-F)",MID(Proc[[#This Row],[Obj]],13,10),"")</f>
        <v/>
      </c>
      <c r="I5200" s="152"/>
      <c r="J5200" s="112" t="b">
        <f>Proc[[#This Row],[Requested]]=Proc[[#This Row],[CurrentParent]]</f>
        <v>1</v>
      </c>
      <c r="K5200" s="153" t="str">
        <f>IF(Proc[[#This Row],[Author]]="Marcela Urrego",VLOOKUP(LEFT(Proc[[#This Row],[Requested]],1),Table3[#All],2,0),VLOOKUP(Proc[[#This Row],[Author]],Table4[],2,0))</f>
        <v>LS</v>
      </c>
      <c r="L5200" s="148" t="s">
        <v>7174</v>
      </c>
      <c r="M5200" s="140">
        <v>46024</v>
      </c>
      <c r="N5200" s="140"/>
      <c r="O5200" s="140"/>
      <c r="P5200" s="140" t="str">
        <f ca="1">IF(Proc[[#This Row],[DaysAgeing]]&gt;5,"yep","on track")</f>
        <v>yep</v>
      </c>
      <c r="Q5200" s="2">
        <f ca="1">IF(Proc[[#This Row],[DateClosed]]="",ABS(NETWORKDAYS(Proc[[#This Row],[DateOpened]],TODAY()))-1,ABS(NETWORKDAYS(Proc[[#This Row],[DateOpened]],Proc[[#This Row],[DateClosed]]))-1)</f>
        <v>65</v>
      </c>
      <c r="R5200" s="140" t="s">
        <v>488</v>
      </c>
      <c r="S5200" s="112"/>
      <c r="T5200" s="153">
        <v>5199</v>
      </c>
    </row>
    <row r="5201" spans="1:20" hidden="1">
      <c r="A5201" s="111" t="s">
        <v>5240</v>
      </c>
      <c r="B5201" s="153" t="str">
        <f>IFERROR(VLOOKUP(Proc[[#This Row],[App]],Table2[],3,0),"open")</f>
        <v>ok</v>
      </c>
      <c r="C5201" s="111" t="s">
        <v>369</v>
      </c>
      <c r="D5201" s="152" t="s">
        <v>9851</v>
      </c>
      <c r="E5201" s="152" t="s">
        <v>1986</v>
      </c>
      <c r="F5201" s="153" t="s">
        <v>1986</v>
      </c>
      <c r="G5201" s="111" t="s">
        <v>400</v>
      </c>
      <c r="H5201" s="112" t="str">
        <f>IF(Proc[[#This Row],[type]]="LFF (MDG-F)",MID(Proc[[#This Row],[Obj]],13,10),"")</f>
        <v/>
      </c>
      <c r="I5201" s="152"/>
      <c r="J5201" s="112" t="b">
        <f>Proc[[#This Row],[Requested]]=Proc[[#This Row],[CurrentParent]]</f>
        <v>1</v>
      </c>
      <c r="K5201" s="153" t="str">
        <f>IF(Proc[[#This Row],[Author]]="Marcela Urrego",VLOOKUP(LEFT(Proc[[#This Row],[Requested]],1),Table3[#All],2,0),VLOOKUP(Proc[[#This Row],[Author]],Table4[],2,0))</f>
        <v>LS</v>
      </c>
      <c r="L5201" s="148" t="s">
        <v>7174</v>
      </c>
      <c r="M5201" s="140">
        <v>46024</v>
      </c>
      <c r="N5201" s="140"/>
      <c r="O5201" s="140"/>
      <c r="P5201" s="140" t="str">
        <f ca="1">IF(Proc[[#This Row],[DaysAgeing]]&gt;5,"yep","on track")</f>
        <v>yep</v>
      </c>
      <c r="Q5201" s="2">
        <f ca="1">IF(Proc[[#This Row],[DateClosed]]="",ABS(NETWORKDAYS(Proc[[#This Row],[DateOpened]],TODAY()))-1,ABS(NETWORKDAYS(Proc[[#This Row],[DateOpened]],Proc[[#This Row],[DateClosed]]))-1)</f>
        <v>65</v>
      </c>
      <c r="R5201" s="140" t="s">
        <v>488</v>
      </c>
      <c r="S5201" s="112"/>
      <c r="T5201" s="153">
        <v>5200</v>
      </c>
    </row>
    <row r="5202" spans="1:20" hidden="1">
      <c r="A5202" s="111" t="s">
        <v>5240</v>
      </c>
      <c r="B5202" s="153" t="str">
        <f>IFERROR(VLOOKUP(Proc[[#This Row],[App]],Table2[],3,0),"open")</f>
        <v>ok</v>
      </c>
      <c r="C5202" s="111" t="s">
        <v>369</v>
      </c>
      <c r="D5202" s="152" t="s">
        <v>9852</v>
      </c>
      <c r="E5202" s="152" t="s">
        <v>1986</v>
      </c>
      <c r="F5202" s="153" t="s">
        <v>1986</v>
      </c>
      <c r="G5202" s="111" t="s">
        <v>400</v>
      </c>
      <c r="H5202" s="112" t="str">
        <f>IF(Proc[[#This Row],[type]]="LFF (MDG-F)",MID(Proc[[#This Row],[Obj]],13,10),"")</f>
        <v/>
      </c>
      <c r="I5202" s="152"/>
      <c r="J5202" s="112" t="b">
        <f>Proc[[#This Row],[Requested]]=Proc[[#This Row],[CurrentParent]]</f>
        <v>1</v>
      </c>
      <c r="K5202" s="153" t="str">
        <f>IF(Proc[[#This Row],[Author]]="Marcela Urrego",VLOOKUP(LEFT(Proc[[#This Row],[Requested]],1),Table3[#All],2,0),VLOOKUP(Proc[[#This Row],[Author]],Table4[],2,0))</f>
        <v>LS</v>
      </c>
      <c r="L5202" s="148" t="s">
        <v>7174</v>
      </c>
      <c r="M5202" s="140">
        <v>46024</v>
      </c>
      <c r="N5202" s="140"/>
      <c r="O5202" s="140"/>
      <c r="P5202" s="140" t="str">
        <f ca="1">IF(Proc[[#This Row],[DaysAgeing]]&gt;5,"yep","on track")</f>
        <v>yep</v>
      </c>
      <c r="Q5202" s="2">
        <f ca="1">IF(Proc[[#This Row],[DateClosed]]="",ABS(NETWORKDAYS(Proc[[#This Row],[DateOpened]],TODAY()))-1,ABS(NETWORKDAYS(Proc[[#This Row],[DateOpened]],Proc[[#This Row],[DateClosed]]))-1)</f>
        <v>65</v>
      </c>
      <c r="R5202" s="140" t="s">
        <v>488</v>
      </c>
      <c r="S5202" s="112"/>
      <c r="T5202" s="153">
        <v>5201</v>
      </c>
    </row>
    <row r="5203" spans="1:20" hidden="1">
      <c r="A5203" s="111" t="s">
        <v>5240</v>
      </c>
      <c r="B5203" s="153" t="str">
        <f>IFERROR(VLOOKUP(Proc[[#This Row],[App]],Table2[],3,0),"open")</f>
        <v>ok</v>
      </c>
      <c r="C5203" s="111" t="s">
        <v>369</v>
      </c>
      <c r="D5203" s="152" t="s">
        <v>8412</v>
      </c>
      <c r="E5203" s="152" t="s">
        <v>1986</v>
      </c>
      <c r="F5203" s="153" t="s">
        <v>1986</v>
      </c>
      <c r="G5203" s="111" t="s">
        <v>400</v>
      </c>
      <c r="H5203" s="112" t="str">
        <f>IF(Proc[[#This Row],[type]]="LFF (MDG-F)",MID(Proc[[#This Row],[Obj]],13,10),"")</f>
        <v/>
      </c>
      <c r="I5203" s="152"/>
      <c r="J5203" s="112" t="b">
        <f>Proc[[#This Row],[Requested]]=Proc[[#This Row],[CurrentParent]]</f>
        <v>1</v>
      </c>
      <c r="K5203" s="153" t="str">
        <f>IF(Proc[[#This Row],[Author]]="Marcela Urrego",VLOOKUP(LEFT(Proc[[#This Row],[Requested]],1),Table3[#All],2,0),VLOOKUP(Proc[[#This Row],[Author]],Table4[],2,0))</f>
        <v>LS</v>
      </c>
      <c r="L5203" s="148" t="s">
        <v>7174</v>
      </c>
      <c r="M5203" s="140">
        <v>46024</v>
      </c>
      <c r="N5203" s="140"/>
      <c r="O5203" s="140"/>
      <c r="P5203" s="140" t="str">
        <f ca="1">IF(Proc[[#This Row],[DaysAgeing]]&gt;5,"yep","on track")</f>
        <v>yep</v>
      </c>
      <c r="Q5203" s="2">
        <f ca="1">IF(Proc[[#This Row],[DateClosed]]="",ABS(NETWORKDAYS(Proc[[#This Row],[DateOpened]],TODAY()))-1,ABS(NETWORKDAYS(Proc[[#This Row],[DateOpened]],Proc[[#This Row],[DateClosed]]))-1)</f>
        <v>65</v>
      </c>
      <c r="R5203" s="140" t="s">
        <v>488</v>
      </c>
      <c r="S5203" s="112"/>
      <c r="T5203" s="153">
        <v>5202</v>
      </c>
    </row>
    <row r="5204" spans="1:20" hidden="1">
      <c r="A5204" s="111" t="s">
        <v>5240</v>
      </c>
      <c r="B5204" s="153" t="str">
        <f>IFERROR(VLOOKUP(Proc[[#This Row],[App]],Table2[],3,0),"open")</f>
        <v>ok</v>
      </c>
      <c r="C5204" s="111" t="s">
        <v>369</v>
      </c>
      <c r="D5204" s="152" t="s">
        <v>9853</v>
      </c>
      <c r="E5204" s="152" t="s">
        <v>1986</v>
      </c>
      <c r="F5204" s="153" t="s">
        <v>1986</v>
      </c>
      <c r="G5204" s="111" t="s">
        <v>400</v>
      </c>
      <c r="H5204" s="112" t="str">
        <f>IF(Proc[[#This Row],[type]]="LFF (MDG-F)",MID(Proc[[#This Row],[Obj]],13,10),"")</f>
        <v/>
      </c>
      <c r="I5204" s="152"/>
      <c r="J5204" s="112" t="b">
        <f>Proc[[#This Row],[Requested]]=Proc[[#This Row],[CurrentParent]]</f>
        <v>1</v>
      </c>
      <c r="K5204" s="153" t="str">
        <f>IF(Proc[[#This Row],[Author]]="Marcela Urrego",VLOOKUP(LEFT(Proc[[#This Row],[Requested]],1),Table3[#All],2,0),VLOOKUP(Proc[[#This Row],[Author]],Table4[],2,0))</f>
        <v>LS</v>
      </c>
      <c r="L5204" s="148" t="s">
        <v>7174</v>
      </c>
      <c r="M5204" s="140">
        <v>46024</v>
      </c>
      <c r="N5204" s="140"/>
      <c r="O5204" s="140"/>
      <c r="P5204" s="140" t="str">
        <f ca="1">IF(Proc[[#This Row],[DaysAgeing]]&gt;5,"yep","on track")</f>
        <v>yep</v>
      </c>
      <c r="Q5204" s="2">
        <f ca="1">IF(Proc[[#This Row],[DateClosed]]="",ABS(NETWORKDAYS(Proc[[#This Row],[DateOpened]],TODAY()))-1,ABS(NETWORKDAYS(Proc[[#This Row],[DateOpened]],Proc[[#This Row],[DateClosed]]))-1)</f>
        <v>65</v>
      </c>
      <c r="R5204" s="140" t="s">
        <v>488</v>
      </c>
      <c r="S5204" s="112"/>
      <c r="T5204" s="153">
        <v>5203</v>
      </c>
    </row>
    <row r="5205" spans="1:20" hidden="1">
      <c r="A5205" s="111" t="s">
        <v>5240</v>
      </c>
      <c r="B5205" s="112" t="str">
        <f>IFERROR(VLOOKUP(Proc[[#This Row],[App]],Table2[],3,0),"open")</f>
        <v>ok</v>
      </c>
      <c r="C5205" s="111" t="s">
        <v>369</v>
      </c>
      <c r="D5205" s="152" t="s">
        <v>9854</v>
      </c>
      <c r="E5205" s="152" t="s">
        <v>1986</v>
      </c>
      <c r="F5205" s="112" t="s">
        <v>1986</v>
      </c>
      <c r="G5205" s="111" t="s">
        <v>400</v>
      </c>
      <c r="H5205" s="112" t="str">
        <f>IF(Proc[[#This Row],[type]]="LFF (MDG-F)",MID(Proc[[#This Row],[Obj]],13,10),"")</f>
        <v/>
      </c>
      <c r="I5205" s="152"/>
      <c r="J5205" s="112" t="b">
        <f>Proc[[#This Row],[Requested]]=Proc[[#This Row],[CurrentParent]]</f>
        <v>1</v>
      </c>
      <c r="K5205" s="112" t="str">
        <f>IF(Proc[[#This Row],[Author]]="Marcela Urrego",VLOOKUP(LEFT(Proc[[#This Row],[Requested]],1),Table3[#All],2,0),VLOOKUP(Proc[[#This Row],[Author]],Table4[],2,0))</f>
        <v>LS</v>
      </c>
      <c r="L5205" s="148" t="s">
        <v>7174</v>
      </c>
      <c r="M5205" s="140">
        <v>46024</v>
      </c>
      <c r="N5205" s="140"/>
      <c r="O5205" s="140"/>
      <c r="P5205" s="140" t="str">
        <f ca="1">IF(Proc[[#This Row],[DaysAgeing]]&gt;5,"yep","on track")</f>
        <v>yep</v>
      </c>
      <c r="Q5205" s="2">
        <f ca="1">IF(Proc[[#This Row],[DateClosed]]="",ABS(NETWORKDAYS(Proc[[#This Row],[DateOpened]],TODAY()))-1,ABS(NETWORKDAYS(Proc[[#This Row],[DateOpened]],Proc[[#This Row],[DateClosed]]))-1)</f>
        <v>65</v>
      </c>
      <c r="R5205" s="140" t="s">
        <v>488</v>
      </c>
      <c r="S5205" s="112"/>
      <c r="T5205" s="153">
        <v>5204</v>
      </c>
    </row>
    <row r="5206" spans="1:20" hidden="1">
      <c r="A5206" s="111" t="s">
        <v>5240</v>
      </c>
      <c r="B5206" s="153" t="str">
        <f>IFERROR(VLOOKUP(Proc[[#This Row],[App]],Table2[],3,0),"open")</f>
        <v>ok</v>
      </c>
      <c r="C5206" s="111" t="s">
        <v>369</v>
      </c>
      <c r="D5206" s="152" t="s">
        <v>9855</v>
      </c>
      <c r="E5206" s="152" t="s">
        <v>1986</v>
      </c>
      <c r="F5206" s="153" t="s">
        <v>1986</v>
      </c>
      <c r="G5206" s="111" t="s">
        <v>400</v>
      </c>
      <c r="H5206" s="112" t="str">
        <f>IF(Proc[[#This Row],[type]]="LFF (MDG-F)",MID(Proc[[#This Row],[Obj]],13,10),"")</f>
        <v/>
      </c>
      <c r="I5206" s="152"/>
      <c r="J5206" s="112" t="b">
        <f>Proc[[#This Row],[Requested]]=Proc[[#This Row],[CurrentParent]]</f>
        <v>1</v>
      </c>
      <c r="K5206" s="153" t="str">
        <f>IF(Proc[[#This Row],[Author]]="Marcela Urrego",VLOOKUP(LEFT(Proc[[#This Row],[Requested]],1),Table3[#All],2,0),VLOOKUP(Proc[[#This Row],[Author]],Table4[],2,0))</f>
        <v>LS</v>
      </c>
      <c r="L5206" s="148" t="s">
        <v>7174</v>
      </c>
      <c r="M5206" s="140">
        <v>46024</v>
      </c>
      <c r="N5206" s="140"/>
      <c r="O5206" s="140"/>
      <c r="P5206" s="140" t="str">
        <f ca="1">IF(Proc[[#This Row],[DaysAgeing]]&gt;5,"yep","on track")</f>
        <v>yep</v>
      </c>
      <c r="Q5206" s="2">
        <f ca="1">IF(Proc[[#This Row],[DateClosed]]="",ABS(NETWORKDAYS(Proc[[#This Row],[DateOpened]],TODAY()))-1,ABS(NETWORKDAYS(Proc[[#This Row],[DateOpened]],Proc[[#This Row],[DateClosed]]))-1)</f>
        <v>65</v>
      </c>
      <c r="R5206" s="140" t="s">
        <v>488</v>
      </c>
      <c r="S5206" s="112"/>
      <c r="T5206" s="153">
        <v>5205</v>
      </c>
    </row>
    <row r="5207" spans="1:20" hidden="1">
      <c r="A5207" s="111" t="s">
        <v>5240</v>
      </c>
      <c r="B5207" s="112" t="str">
        <f>IFERROR(VLOOKUP(Proc[[#This Row],[App]],Table2[],3,0),"open")</f>
        <v>ok</v>
      </c>
      <c r="C5207" s="111" t="s">
        <v>369</v>
      </c>
      <c r="D5207" s="152" t="s">
        <v>9856</v>
      </c>
      <c r="E5207" s="152" t="s">
        <v>1986</v>
      </c>
      <c r="F5207" s="112" t="s">
        <v>1986</v>
      </c>
      <c r="G5207" s="111" t="s">
        <v>400</v>
      </c>
      <c r="H5207" s="112" t="str">
        <f>IF(Proc[[#This Row],[type]]="LFF (MDG-F)",MID(Proc[[#This Row],[Obj]],13,10),"")</f>
        <v/>
      </c>
      <c r="I5207" s="152"/>
      <c r="J5207" s="112" t="b">
        <f>Proc[[#This Row],[Requested]]=Proc[[#This Row],[CurrentParent]]</f>
        <v>1</v>
      </c>
      <c r="K5207" s="112" t="str">
        <f>IF(Proc[[#This Row],[Author]]="Marcela Urrego",VLOOKUP(LEFT(Proc[[#This Row],[Requested]],1),Table3[#All],2,0),VLOOKUP(Proc[[#This Row],[Author]],Table4[],2,0))</f>
        <v>LS</v>
      </c>
      <c r="L5207" s="148" t="s">
        <v>7174</v>
      </c>
      <c r="M5207" s="140">
        <v>46024</v>
      </c>
      <c r="N5207" s="140"/>
      <c r="O5207" s="140"/>
      <c r="P5207" s="140" t="str">
        <f ca="1">IF(Proc[[#This Row],[DaysAgeing]]&gt;5,"yep","on track")</f>
        <v>yep</v>
      </c>
      <c r="Q5207" s="2">
        <f ca="1">IF(Proc[[#This Row],[DateClosed]]="",ABS(NETWORKDAYS(Proc[[#This Row],[DateOpened]],TODAY()))-1,ABS(NETWORKDAYS(Proc[[#This Row],[DateOpened]],Proc[[#This Row],[DateClosed]]))-1)</f>
        <v>65</v>
      </c>
      <c r="R5207" s="140" t="s">
        <v>488</v>
      </c>
      <c r="S5207" s="112"/>
      <c r="T5207" s="153">
        <v>5206</v>
      </c>
    </row>
    <row r="5208" spans="1:20" hidden="1">
      <c r="A5208" s="111" t="s">
        <v>5240</v>
      </c>
      <c r="B5208" s="153" t="str">
        <f>IFERROR(VLOOKUP(Proc[[#This Row],[App]],Table2[],3,0),"open")</f>
        <v>ok</v>
      </c>
      <c r="C5208" s="111" t="s">
        <v>369</v>
      </c>
      <c r="D5208" s="152" t="s">
        <v>9857</v>
      </c>
      <c r="E5208" s="152" t="s">
        <v>1986</v>
      </c>
      <c r="F5208" s="153" t="s">
        <v>1986</v>
      </c>
      <c r="G5208" s="111" t="s">
        <v>400</v>
      </c>
      <c r="H5208" s="112" t="str">
        <f>IF(Proc[[#This Row],[type]]="LFF (MDG-F)",MID(Proc[[#This Row],[Obj]],13,10),"")</f>
        <v/>
      </c>
      <c r="I5208" s="152"/>
      <c r="J5208" s="112" t="b">
        <f>Proc[[#This Row],[Requested]]=Proc[[#This Row],[CurrentParent]]</f>
        <v>1</v>
      </c>
      <c r="K5208" s="153" t="str">
        <f>IF(Proc[[#This Row],[Author]]="Marcela Urrego",VLOOKUP(LEFT(Proc[[#This Row],[Requested]],1),Table3[#All],2,0),VLOOKUP(Proc[[#This Row],[Author]],Table4[],2,0))</f>
        <v>LS</v>
      </c>
      <c r="L5208" s="148" t="s">
        <v>7174</v>
      </c>
      <c r="M5208" s="140">
        <v>46024</v>
      </c>
      <c r="N5208" s="140"/>
      <c r="O5208" s="140"/>
      <c r="P5208" s="140" t="str">
        <f ca="1">IF(Proc[[#This Row],[DaysAgeing]]&gt;5,"yep","on track")</f>
        <v>yep</v>
      </c>
      <c r="Q5208" s="2">
        <f ca="1">IF(Proc[[#This Row],[DateClosed]]="",ABS(NETWORKDAYS(Proc[[#This Row],[DateOpened]],TODAY()))-1,ABS(NETWORKDAYS(Proc[[#This Row],[DateOpened]],Proc[[#This Row],[DateClosed]]))-1)</f>
        <v>65</v>
      </c>
      <c r="R5208" s="140" t="s">
        <v>488</v>
      </c>
      <c r="S5208" s="112"/>
      <c r="T5208" s="153">
        <v>5207</v>
      </c>
    </row>
    <row r="5209" spans="1:20" hidden="1">
      <c r="A5209" s="111" t="s">
        <v>5240</v>
      </c>
      <c r="B5209" s="112" t="str">
        <f>IFERROR(VLOOKUP(Proc[[#This Row],[App]],Table2[],3,0),"open")</f>
        <v>ok</v>
      </c>
      <c r="C5209" s="111" t="s">
        <v>369</v>
      </c>
      <c r="D5209" s="152" t="s">
        <v>9858</v>
      </c>
      <c r="E5209" s="152" t="s">
        <v>1986</v>
      </c>
      <c r="F5209" s="112" t="s">
        <v>1986</v>
      </c>
      <c r="G5209" s="111" t="s">
        <v>400</v>
      </c>
      <c r="H5209" s="112" t="str">
        <f>IF(Proc[[#This Row],[type]]="LFF (MDG-F)",MID(Proc[[#This Row],[Obj]],13,10),"")</f>
        <v/>
      </c>
      <c r="I5209" s="152"/>
      <c r="J5209" s="112" t="b">
        <f>Proc[[#This Row],[Requested]]=Proc[[#This Row],[CurrentParent]]</f>
        <v>1</v>
      </c>
      <c r="K5209" s="112" t="str">
        <f>IF(Proc[[#This Row],[Author]]="Marcela Urrego",VLOOKUP(LEFT(Proc[[#This Row],[Requested]],1),Table3[#All],2,0),VLOOKUP(Proc[[#This Row],[Author]],Table4[],2,0))</f>
        <v>LS</v>
      </c>
      <c r="L5209" s="148" t="s">
        <v>7174</v>
      </c>
      <c r="M5209" s="140">
        <v>46024</v>
      </c>
      <c r="N5209" s="140"/>
      <c r="O5209" s="140"/>
      <c r="P5209" s="140" t="str">
        <f ca="1">IF(Proc[[#This Row],[DaysAgeing]]&gt;5,"yep","on track")</f>
        <v>yep</v>
      </c>
      <c r="Q5209" s="2">
        <f ca="1">IF(Proc[[#This Row],[DateClosed]]="",ABS(NETWORKDAYS(Proc[[#This Row],[DateOpened]],TODAY()))-1,ABS(NETWORKDAYS(Proc[[#This Row],[DateOpened]],Proc[[#This Row],[DateClosed]]))-1)</f>
        <v>65</v>
      </c>
      <c r="R5209" s="140" t="s">
        <v>488</v>
      </c>
      <c r="S5209" s="112"/>
      <c r="T5209" s="153">
        <v>5208</v>
      </c>
    </row>
    <row r="5210" spans="1:20" hidden="1">
      <c r="A5210" s="111" t="s">
        <v>5240</v>
      </c>
      <c r="B5210" s="112" t="str">
        <f>IFERROR(VLOOKUP(Proc[[#This Row],[App]],Table2[],3,0),"open")</f>
        <v>ok</v>
      </c>
      <c r="C5210" s="111" t="s">
        <v>369</v>
      </c>
      <c r="D5210" s="152" t="s">
        <v>9859</v>
      </c>
      <c r="E5210" s="152" t="s">
        <v>1986</v>
      </c>
      <c r="F5210" s="112" t="s">
        <v>1986</v>
      </c>
      <c r="G5210" s="111" t="s">
        <v>400</v>
      </c>
      <c r="H5210" s="112" t="str">
        <f>IF(Proc[[#This Row],[type]]="LFF (MDG-F)",MID(Proc[[#This Row],[Obj]],13,10),"")</f>
        <v/>
      </c>
      <c r="I5210" s="152"/>
      <c r="J5210" s="112" t="b">
        <f>Proc[[#This Row],[Requested]]=Proc[[#This Row],[CurrentParent]]</f>
        <v>1</v>
      </c>
      <c r="K5210" s="112" t="str">
        <f>IF(Proc[[#This Row],[Author]]="Marcela Urrego",VLOOKUP(LEFT(Proc[[#This Row],[Requested]],1),Table3[#All],2,0),VLOOKUP(Proc[[#This Row],[Author]],Table4[],2,0))</f>
        <v>LS</v>
      </c>
      <c r="L5210" s="148" t="s">
        <v>7174</v>
      </c>
      <c r="M5210" s="140">
        <v>46024</v>
      </c>
      <c r="N5210" s="140"/>
      <c r="O5210" s="140"/>
      <c r="P5210" s="140" t="str">
        <f ca="1">IF(Proc[[#This Row],[DaysAgeing]]&gt;5,"yep","on track")</f>
        <v>yep</v>
      </c>
      <c r="Q5210" s="2">
        <f ca="1">IF(Proc[[#This Row],[DateClosed]]="",ABS(NETWORKDAYS(Proc[[#This Row],[DateOpened]],TODAY()))-1,ABS(NETWORKDAYS(Proc[[#This Row],[DateOpened]],Proc[[#This Row],[DateClosed]]))-1)</f>
        <v>65</v>
      </c>
      <c r="R5210" s="140" t="s">
        <v>488</v>
      </c>
      <c r="S5210" s="112"/>
      <c r="T5210" s="153">
        <v>5209</v>
      </c>
    </row>
    <row r="5211" spans="1:20" hidden="1">
      <c r="A5211" s="111" t="s">
        <v>5240</v>
      </c>
      <c r="B5211" s="112" t="str">
        <f>IFERROR(VLOOKUP(Proc[[#This Row],[App]],Table2[],3,0),"open")</f>
        <v>ok</v>
      </c>
      <c r="C5211" s="111" t="s">
        <v>369</v>
      </c>
      <c r="D5211" s="152" t="s">
        <v>9860</v>
      </c>
      <c r="E5211" s="152" t="s">
        <v>1986</v>
      </c>
      <c r="F5211" s="112" t="s">
        <v>1986</v>
      </c>
      <c r="G5211" s="111" t="s">
        <v>400</v>
      </c>
      <c r="H5211" s="112" t="str">
        <f>IF(Proc[[#This Row],[type]]="LFF (MDG-F)",MID(Proc[[#This Row],[Obj]],13,10),"")</f>
        <v/>
      </c>
      <c r="I5211" s="152"/>
      <c r="J5211" s="112" t="b">
        <f>Proc[[#This Row],[Requested]]=Proc[[#This Row],[CurrentParent]]</f>
        <v>1</v>
      </c>
      <c r="K5211" s="112" t="str">
        <f>IF(Proc[[#This Row],[Author]]="Marcela Urrego",VLOOKUP(LEFT(Proc[[#This Row],[Requested]],1),Table3[#All],2,0),VLOOKUP(Proc[[#This Row],[Author]],Table4[],2,0))</f>
        <v>LS</v>
      </c>
      <c r="L5211" s="148" t="s">
        <v>7174</v>
      </c>
      <c r="M5211" s="140">
        <v>46024</v>
      </c>
      <c r="N5211" s="140"/>
      <c r="O5211" s="140"/>
      <c r="P5211" s="140" t="str">
        <f ca="1">IF(Proc[[#This Row],[DaysAgeing]]&gt;5,"yep","on track")</f>
        <v>yep</v>
      </c>
      <c r="Q5211" s="2">
        <f ca="1">IF(Proc[[#This Row],[DateClosed]]="",ABS(NETWORKDAYS(Proc[[#This Row],[DateOpened]],TODAY()))-1,ABS(NETWORKDAYS(Proc[[#This Row],[DateOpened]],Proc[[#This Row],[DateClosed]]))-1)</f>
        <v>65</v>
      </c>
      <c r="R5211" s="140" t="s">
        <v>488</v>
      </c>
      <c r="S5211" s="112"/>
      <c r="T5211" s="153">
        <v>5210</v>
      </c>
    </row>
    <row r="5212" spans="1:20" hidden="1">
      <c r="A5212" s="111" t="s">
        <v>5240</v>
      </c>
      <c r="B5212" s="112" t="str">
        <f>IFERROR(VLOOKUP(Proc[[#This Row],[App]],Table2[],3,0),"open")</f>
        <v>ok</v>
      </c>
      <c r="C5212" s="111" t="s">
        <v>369</v>
      </c>
      <c r="D5212" s="152" t="s">
        <v>9861</v>
      </c>
      <c r="E5212" s="152" t="s">
        <v>1986</v>
      </c>
      <c r="F5212" s="112" t="s">
        <v>1986</v>
      </c>
      <c r="G5212" s="111" t="s">
        <v>400</v>
      </c>
      <c r="H5212" s="112" t="str">
        <f>IF(Proc[[#This Row],[type]]="LFF (MDG-F)",MID(Proc[[#This Row],[Obj]],13,10),"")</f>
        <v/>
      </c>
      <c r="I5212" s="152"/>
      <c r="J5212" s="112" t="b">
        <f>Proc[[#This Row],[Requested]]=Proc[[#This Row],[CurrentParent]]</f>
        <v>1</v>
      </c>
      <c r="K5212" s="112" t="str">
        <f>IF(Proc[[#This Row],[Author]]="Marcela Urrego",VLOOKUP(LEFT(Proc[[#This Row],[Requested]],1),Table3[#All],2,0),VLOOKUP(Proc[[#This Row],[Author]],Table4[],2,0))</f>
        <v>LS</v>
      </c>
      <c r="L5212" s="148" t="s">
        <v>7174</v>
      </c>
      <c r="M5212" s="140">
        <v>46024</v>
      </c>
      <c r="N5212" s="140"/>
      <c r="O5212" s="140"/>
      <c r="P5212" s="140" t="str">
        <f ca="1">IF(Proc[[#This Row],[DaysAgeing]]&gt;5,"yep","on track")</f>
        <v>yep</v>
      </c>
      <c r="Q5212" s="2">
        <f ca="1">IF(Proc[[#This Row],[DateClosed]]="",ABS(NETWORKDAYS(Proc[[#This Row],[DateOpened]],TODAY()))-1,ABS(NETWORKDAYS(Proc[[#This Row],[DateOpened]],Proc[[#This Row],[DateClosed]]))-1)</f>
        <v>65</v>
      </c>
      <c r="R5212" s="140" t="s">
        <v>488</v>
      </c>
      <c r="S5212" s="112"/>
      <c r="T5212" s="153">
        <v>5211</v>
      </c>
    </row>
    <row r="5213" spans="1:20" hidden="1">
      <c r="A5213" s="111" t="s">
        <v>5240</v>
      </c>
      <c r="B5213" s="112" t="str">
        <f>IFERROR(VLOOKUP(Proc[[#This Row],[App]],Table2[],3,0),"open")</f>
        <v>ok</v>
      </c>
      <c r="C5213" s="111" t="s">
        <v>369</v>
      </c>
      <c r="D5213" s="152" t="s">
        <v>8573</v>
      </c>
      <c r="E5213" s="152" t="s">
        <v>1986</v>
      </c>
      <c r="F5213" s="112" t="s">
        <v>1986</v>
      </c>
      <c r="G5213" s="111" t="s">
        <v>400</v>
      </c>
      <c r="H5213" s="112" t="str">
        <f>IF(Proc[[#This Row],[type]]="LFF (MDG-F)",MID(Proc[[#This Row],[Obj]],13,10),"")</f>
        <v/>
      </c>
      <c r="I5213" s="152"/>
      <c r="J5213" s="112" t="b">
        <f>Proc[[#This Row],[Requested]]=Proc[[#This Row],[CurrentParent]]</f>
        <v>1</v>
      </c>
      <c r="K5213" s="112" t="str">
        <f>IF(Proc[[#This Row],[Author]]="Marcela Urrego",VLOOKUP(LEFT(Proc[[#This Row],[Requested]],1),Table3[#All],2,0),VLOOKUP(Proc[[#This Row],[Author]],Table4[],2,0))</f>
        <v>LS</v>
      </c>
      <c r="L5213" s="148" t="s">
        <v>7174</v>
      </c>
      <c r="M5213" s="140">
        <v>46024</v>
      </c>
      <c r="N5213" s="140"/>
      <c r="O5213" s="140"/>
      <c r="P5213" s="140" t="str">
        <f ca="1">IF(Proc[[#This Row],[DaysAgeing]]&gt;5,"yep","on track")</f>
        <v>yep</v>
      </c>
      <c r="Q5213" s="2">
        <f ca="1">IF(Proc[[#This Row],[DateClosed]]="",ABS(NETWORKDAYS(Proc[[#This Row],[DateOpened]],TODAY()))-1,ABS(NETWORKDAYS(Proc[[#This Row],[DateOpened]],Proc[[#This Row],[DateClosed]]))-1)</f>
        <v>65</v>
      </c>
      <c r="R5213" s="140" t="s">
        <v>488</v>
      </c>
      <c r="S5213" s="112"/>
      <c r="T5213" s="153">
        <v>5212</v>
      </c>
    </row>
    <row r="5214" spans="1:20" hidden="1">
      <c r="A5214" s="111" t="s">
        <v>5240</v>
      </c>
      <c r="B5214" s="112" t="str">
        <f>IFERROR(VLOOKUP(Proc[[#This Row],[App]],Table2[],3,0),"open")</f>
        <v>ok</v>
      </c>
      <c r="C5214" s="111" t="s">
        <v>369</v>
      </c>
      <c r="D5214" s="152" t="s">
        <v>8574</v>
      </c>
      <c r="E5214" s="152" t="s">
        <v>1986</v>
      </c>
      <c r="F5214" s="112" t="s">
        <v>1986</v>
      </c>
      <c r="G5214" s="111" t="s">
        <v>400</v>
      </c>
      <c r="H5214" s="112" t="str">
        <f>IF(Proc[[#This Row],[type]]="LFF (MDG-F)",MID(Proc[[#This Row],[Obj]],13,10),"")</f>
        <v/>
      </c>
      <c r="I5214" s="152"/>
      <c r="J5214" s="112" t="b">
        <f>Proc[[#This Row],[Requested]]=Proc[[#This Row],[CurrentParent]]</f>
        <v>1</v>
      </c>
      <c r="K5214" s="112" t="str">
        <f>IF(Proc[[#This Row],[Author]]="Marcela Urrego",VLOOKUP(LEFT(Proc[[#This Row],[Requested]],1),Table3[#All],2,0),VLOOKUP(Proc[[#This Row],[Author]],Table4[],2,0))</f>
        <v>LS</v>
      </c>
      <c r="L5214" s="148" t="s">
        <v>7174</v>
      </c>
      <c r="M5214" s="140">
        <v>46024</v>
      </c>
      <c r="N5214" s="140"/>
      <c r="O5214" s="140"/>
      <c r="P5214" s="140" t="str">
        <f ca="1">IF(Proc[[#This Row],[DaysAgeing]]&gt;5,"yep","on track")</f>
        <v>yep</v>
      </c>
      <c r="Q5214" s="2">
        <f ca="1">IF(Proc[[#This Row],[DateClosed]]="",ABS(NETWORKDAYS(Proc[[#This Row],[DateOpened]],TODAY()))-1,ABS(NETWORKDAYS(Proc[[#This Row],[DateOpened]],Proc[[#This Row],[DateClosed]]))-1)</f>
        <v>65</v>
      </c>
      <c r="R5214" s="140" t="s">
        <v>488</v>
      </c>
      <c r="S5214" s="112"/>
      <c r="T5214" s="153">
        <v>5213</v>
      </c>
    </row>
    <row r="5215" spans="1:20" hidden="1">
      <c r="A5215" s="111" t="s">
        <v>5240</v>
      </c>
      <c r="B5215" s="112" t="str">
        <f>IFERROR(VLOOKUP(Proc[[#This Row],[App]],Table2[],3,0),"open")</f>
        <v>ok</v>
      </c>
      <c r="C5215" s="111" t="s">
        <v>369</v>
      </c>
      <c r="D5215" s="152" t="s">
        <v>8575</v>
      </c>
      <c r="E5215" s="152" t="s">
        <v>1986</v>
      </c>
      <c r="F5215" s="112" t="s">
        <v>1986</v>
      </c>
      <c r="G5215" s="111" t="s">
        <v>400</v>
      </c>
      <c r="H5215" s="112" t="str">
        <f>IF(Proc[[#This Row],[type]]="LFF (MDG-F)",MID(Proc[[#This Row],[Obj]],13,10),"")</f>
        <v/>
      </c>
      <c r="I5215" s="152"/>
      <c r="J5215" s="112" t="b">
        <f>Proc[[#This Row],[Requested]]=Proc[[#This Row],[CurrentParent]]</f>
        <v>1</v>
      </c>
      <c r="K5215" s="112" t="str">
        <f>IF(Proc[[#This Row],[Author]]="Marcela Urrego",VLOOKUP(LEFT(Proc[[#This Row],[Requested]],1),Table3[#All],2,0),VLOOKUP(Proc[[#This Row],[Author]],Table4[],2,0))</f>
        <v>LS</v>
      </c>
      <c r="L5215" s="148" t="s">
        <v>7174</v>
      </c>
      <c r="M5215" s="140">
        <v>46024</v>
      </c>
      <c r="N5215" s="140"/>
      <c r="O5215" s="140"/>
      <c r="P5215" s="140" t="str">
        <f ca="1">IF(Proc[[#This Row],[DaysAgeing]]&gt;5,"yep","on track")</f>
        <v>yep</v>
      </c>
      <c r="Q5215" s="2">
        <f ca="1">IF(Proc[[#This Row],[DateClosed]]="",ABS(NETWORKDAYS(Proc[[#This Row],[DateOpened]],TODAY()))-1,ABS(NETWORKDAYS(Proc[[#This Row],[DateOpened]],Proc[[#This Row],[DateClosed]]))-1)</f>
        <v>65</v>
      </c>
      <c r="R5215" s="140" t="s">
        <v>488</v>
      </c>
      <c r="S5215" s="112"/>
      <c r="T5215" s="153">
        <v>5214</v>
      </c>
    </row>
    <row r="5216" spans="1:20" hidden="1">
      <c r="A5216" s="111" t="s">
        <v>5240</v>
      </c>
      <c r="B5216" s="112" t="str">
        <f>IFERROR(VLOOKUP(Proc[[#This Row],[App]],Table2[],3,0),"open")</f>
        <v>ok</v>
      </c>
      <c r="C5216" s="111" t="s">
        <v>369</v>
      </c>
      <c r="D5216" s="152" t="s">
        <v>9862</v>
      </c>
      <c r="E5216" s="152" t="s">
        <v>1986</v>
      </c>
      <c r="F5216" s="112" t="s">
        <v>1986</v>
      </c>
      <c r="G5216" s="111" t="s">
        <v>400</v>
      </c>
      <c r="H5216" s="112" t="str">
        <f>IF(Proc[[#This Row],[type]]="LFF (MDG-F)",MID(Proc[[#This Row],[Obj]],13,10),"")</f>
        <v/>
      </c>
      <c r="I5216" s="152"/>
      <c r="J5216" s="112" t="b">
        <f>Proc[[#This Row],[Requested]]=Proc[[#This Row],[CurrentParent]]</f>
        <v>1</v>
      </c>
      <c r="K5216" s="112" t="str">
        <f>IF(Proc[[#This Row],[Author]]="Marcela Urrego",VLOOKUP(LEFT(Proc[[#This Row],[Requested]],1),Table3[#All],2,0),VLOOKUP(Proc[[#This Row],[Author]],Table4[],2,0))</f>
        <v>LS</v>
      </c>
      <c r="L5216" s="148" t="s">
        <v>7174</v>
      </c>
      <c r="M5216" s="140">
        <v>46024</v>
      </c>
      <c r="N5216" s="140"/>
      <c r="O5216" s="140"/>
      <c r="P5216" s="140" t="str">
        <f ca="1">IF(Proc[[#This Row],[DaysAgeing]]&gt;5,"yep","on track")</f>
        <v>yep</v>
      </c>
      <c r="Q5216" s="2">
        <f ca="1">IF(Proc[[#This Row],[DateClosed]]="",ABS(NETWORKDAYS(Proc[[#This Row],[DateOpened]],TODAY()))-1,ABS(NETWORKDAYS(Proc[[#This Row],[DateOpened]],Proc[[#This Row],[DateClosed]]))-1)</f>
        <v>65</v>
      </c>
      <c r="R5216" s="140" t="s">
        <v>488</v>
      </c>
      <c r="S5216" s="112"/>
      <c r="T5216" s="153">
        <v>5215</v>
      </c>
    </row>
    <row r="5217" spans="1:20" hidden="1">
      <c r="A5217" s="111" t="s">
        <v>5240</v>
      </c>
      <c r="B5217" s="112" t="str">
        <f>IFERROR(VLOOKUP(Proc[[#This Row],[App]],Table2[],3,0),"open")</f>
        <v>ok</v>
      </c>
      <c r="C5217" s="111" t="s">
        <v>369</v>
      </c>
      <c r="D5217" s="152" t="s">
        <v>9863</v>
      </c>
      <c r="E5217" s="152" t="s">
        <v>1894</v>
      </c>
      <c r="F5217" s="112" t="s">
        <v>1894</v>
      </c>
      <c r="G5217" s="111" t="s">
        <v>400</v>
      </c>
      <c r="H5217" s="112" t="str">
        <f>IF(Proc[[#This Row],[type]]="LFF (MDG-F)",MID(Proc[[#This Row],[Obj]],13,10),"")</f>
        <v/>
      </c>
      <c r="I5217" s="152"/>
      <c r="J5217" s="112" t="b">
        <f>Proc[[#This Row],[Requested]]=Proc[[#This Row],[CurrentParent]]</f>
        <v>1</v>
      </c>
      <c r="K5217" s="112" t="str">
        <f>IF(Proc[[#This Row],[Author]]="Marcela Urrego",VLOOKUP(LEFT(Proc[[#This Row],[Requested]],1),Table3[#All],2,0),VLOOKUP(Proc[[#This Row],[Author]],Table4[],2,0))</f>
        <v>LS</v>
      </c>
      <c r="L5217" s="148" t="s">
        <v>7174</v>
      </c>
      <c r="M5217" s="140">
        <v>46024</v>
      </c>
      <c r="N5217" s="140"/>
      <c r="O5217" s="140"/>
      <c r="P5217" s="140" t="str">
        <f ca="1">IF(Proc[[#This Row],[DaysAgeing]]&gt;5,"yep","on track")</f>
        <v>yep</v>
      </c>
      <c r="Q5217" s="2">
        <f ca="1">IF(Proc[[#This Row],[DateClosed]]="",ABS(NETWORKDAYS(Proc[[#This Row],[DateOpened]],TODAY()))-1,ABS(NETWORKDAYS(Proc[[#This Row],[DateOpened]],Proc[[#This Row],[DateClosed]]))-1)</f>
        <v>65</v>
      </c>
      <c r="R5217" s="140" t="s">
        <v>488</v>
      </c>
      <c r="S5217" s="112"/>
      <c r="T5217" s="153">
        <v>5216</v>
      </c>
    </row>
    <row r="5218" spans="1:20" hidden="1">
      <c r="A5218" s="111" t="s">
        <v>5240</v>
      </c>
      <c r="B5218" s="112" t="str">
        <f>IFERROR(VLOOKUP(Proc[[#This Row],[App]],Table2[],3,0),"open")</f>
        <v>ok</v>
      </c>
      <c r="C5218" s="111" t="s">
        <v>369</v>
      </c>
      <c r="D5218" s="152" t="s">
        <v>9864</v>
      </c>
      <c r="E5218" s="152" t="s">
        <v>1894</v>
      </c>
      <c r="F5218" s="112" t="s">
        <v>1894</v>
      </c>
      <c r="G5218" s="111" t="s">
        <v>400</v>
      </c>
      <c r="H5218" s="112" t="str">
        <f>IF(Proc[[#This Row],[type]]="LFF (MDG-F)",MID(Proc[[#This Row],[Obj]],13,10),"")</f>
        <v/>
      </c>
      <c r="I5218" s="152"/>
      <c r="J5218" s="112" t="b">
        <f>Proc[[#This Row],[Requested]]=Proc[[#This Row],[CurrentParent]]</f>
        <v>1</v>
      </c>
      <c r="K5218" s="112" t="str">
        <f>IF(Proc[[#This Row],[Author]]="Marcela Urrego",VLOOKUP(LEFT(Proc[[#This Row],[Requested]],1),Table3[#All],2,0),VLOOKUP(Proc[[#This Row],[Author]],Table4[],2,0))</f>
        <v>LS</v>
      </c>
      <c r="L5218" s="148" t="s">
        <v>7174</v>
      </c>
      <c r="M5218" s="140">
        <v>46024</v>
      </c>
      <c r="N5218" s="140"/>
      <c r="O5218" s="140"/>
      <c r="P5218" s="140" t="str">
        <f ca="1">IF(Proc[[#This Row],[DaysAgeing]]&gt;5,"yep","on track")</f>
        <v>yep</v>
      </c>
      <c r="Q5218" s="2">
        <f ca="1">IF(Proc[[#This Row],[DateClosed]]="",ABS(NETWORKDAYS(Proc[[#This Row],[DateOpened]],TODAY()))-1,ABS(NETWORKDAYS(Proc[[#This Row],[DateOpened]],Proc[[#This Row],[DateClosed]]))-1)</f>
        <v>65</v>
      </c>
      <c r="R5218" s="140" t="s">
        <v>488</v>
      </c>
      <c r="S5218" s="112"/>
      <c r="T5218" s="153">
        <v>5217</v>
      </c>
    </row>
    <row r="5219" spans="1:20" hidden="1">
      <c r="A5219" s="111" t="s">
        <v>5240</v>
      </c>
      <c r="B5219" s="112" t="str">
        <f>IFERROR(VLOOKUP(Proc[[#This Row],[App]],Table2[],3,0),"open")</f>
        <v>ok</v>
      </c>
      <c r="C5219" s="111" t="s">
        <v>369</v>
      </c>
      <c r="D5219" s="152" t="s">
        <v>9865</v>
      </c>
      <c r="E5219" s="152" t="s">
        <v>1894</v>
      </c>
      <c r="F5219" s="112" t="s">
        <v>1894</v>
      </c>
      <c r="G5219" s="111" t="s">
        <v>400</v>
      </c>
      <c r="H5219" s="112" t="str">
        <f>IF(Proc[[#This Row],[type]]="LFF (MDG-F)",MID(Proc[[#This Row],[Obj]],13,10),"")</f>
        <v/>
      </c>
      <c r="I5219" s="152"/>
      <c r="J5219" s="112" t="b">
        <f>Proc[[#This Row],[Requested]]=Proc[[#This Row],[CurrentParent]]</f>
        <v>1</v>
      </c>
      <c r="K5219" s="112" t="str">
        <f>IF(Proc[[#This Row],[Author]]="Marcela Urrego",VLOOKUP(LEFT(Proc[[#This Row],[Requested]],1),Table3[#All],2,0),VLOOKUP(Proc[[#This Row],[Author]],Table4[],2,0))</f>
        <v>LS</v>
      </c>
      <c r="L5219" s="148" t="s">
        <v>7174</v>
      </c>
      <c r="M5219" s="140">
        <v>46024</v>
      </c>
      <c r="N5219" s="140"/>
      <c r="O5219" s="140"/>
      <c r="P5219" s="140" t="str">
        <f ca="1">IF(Proc[[#This Row],[DaysAgeing]]&gt;5,"yep","on track")</f>
        <v>yep</v>
      </c>
      <c r="Q5219" s="2">
        <f ca="1">IF(Proc[[#This Row],[DateClosed]]="",ABS(NETWORKDAYS(Proc[[#This Row],[DateOpened]],TODAY()))-1,ABS(NETWORKDAYS(Proc[[#This Row],[DateOpened]],Proc[[#This Row],[DateClosed]]))-1)</f>
        <v>65</v>
      </c>
      <c r="R5219" s="140" t="s">
        <v>488</v>
      </c>
      <c r="S5219" s="112"/>
      <c r="T5219" s="153">
        <v>5218</v>
      </c>
    </row>
    <row r="5220" spans="1:20" hidden="1">
      <c r="A5220" s="111" t="s">
        <v>5240</v>
      </c>
      <c r="B5220" s="112" t="str">
        <f>IFERROR(VLOOKUP(Proc[[#This Row],[App]],Table2[],3,0),"open")</f>
        <v>ok</v>
      </c>
      <c r="C5220" s="111" t="s">
        <v>369</v>
      </c>
      <c r="D5220" s="152" t="s">
        <v>9866</v>
      </c>
      <c r="E5220" s="152" t="s">
        <v>1894</v>
      </c>
      <c r="F5220" s="112" t="s">
        <v>1894</v>
      </c>
      <c r="G5220" s="111" t="s">
        <v>400</v>
      </c>
      <c r="H5220" s="112" t="str">
        <f>IF(Proc[[#This Row],[type]]="LFF (MDG-F)",MID(Proc[[#This Row],[Obj]],13,10),"")</f>
        <v/>
      </c>
      <c r="I5220" s="152"/>
      <c r="J5220" s="112" t="b">
        <f>Proc[[#This Row],[Requested]]=Proc[[#This Row],[CurrentParent]]</f>
        <v>1</v>
      </c>
      <c r="K5220" s="112" t="str">
        <f>IF(Proc[[#This Row],[Author]]="Marcela Urrego",VLOOKUP(LEFT(Proc[[#This Row],[Requested]],1),Table3[#All],2,0),VLOOKUP(Proc[[#This Row],[Author]],Table4[],2,0))</f>
        <v>LS</v>
      </c>
      <c r="L5220" s="148" t="s">
        <v>7174</v>
      </c>
      <c r="M5220" s="140">
        <v>46024</v>
      </c>
      <c r="N5220" s="140"/>
      <c r="O5220" s="140"/>
      <c r="P5220" s="140" t="str">
        <f ca="1">IF(Proc[[#This Row],[DaysAgeing]]&gt;5,"yep","on track")</f>
        <v>yep</v>
      </c>
      <c r="Q5220" s="2">
        <f ca="1">IF(Proc[[#This Row],[DateClosed]]="",ABS(NETWORKDAYS(Proc[[#This Row],[DateOpened]],TODAY()))-1,ABS(NETWORKDAYS(Proc[[#This Row],[DateOpened]],Proc[[#This Row],[DateClosed]]))-1)</f>
        <v>65</v>
      </c>
      <c r="R5220" s="140" t="s">
        <v>488</v>
      </c>
      <c r="S5220" s="112"/>
      <c r="T5220" s="153">
        <v>5219</v>
      </c>
    </row>
    <row r="5221" spans="1:20" hidden="1">
      <c r="A5221" s="111" t="s">
        <v>5240</v>
      </c>
      <c r="B5221" s="112" t="str">
        <f>IFERROR(VLOOKUP(Proc[[#This Row],[App]],Table2[],3,0),"open")</f>
        <v>ok</v>
      </c>
      <c r="C5221" s="111" t="s">
        <v>369</v>
      </c>
      <c r="D5221" s="152" t="s">
        <v>9867</v>
      </c>
      <c r="E5221" s="152" t="s">
        <v>1894</v>
      </c>
      <c r="F5221" s="112" t="s">
        <v>1894</v>
      </c>
      <c r="G5221" s="111" t="s">
        <v>400</v>
      </c>
      <c r="H5221" s="112" t="str">
        <f>IF(Proc[[#This Row],[type]]="LFF (MDG-F)",MID(Proc[[#This Row],[Obj]],13,10),"")</f>
        <v/>
      </c>
      <c r="I5221" s="152"/>
      <c r="J5221" s="112" t="b">
        <f>Proc[[#This Row],[Requested]]=Proc[[#This Row],[CurrentParent]]</f>
        <v>1</v>
      </c>
      <c r="K5221" s="112" t="str">
        <f>IF(Proc[[#This Row],[Author]]="Marcela Urrego",VLOOKUP(LEFT(Proc[[#This Row],[Requested]],1),Table3[#All],2,0),VLOOKUP(Proc[[#This Row],[Author]],Table4[],2,0))</f>
        <v>LS</v>
      </c>
      <c r="L5221" s="148" t="s">
        <v>7174</v>
      </c>
      <c r="M5221" s="140">
        <v>46024</v>
      </c>
      <c r="N5221" s="140"/>
      <c r="O5221" s="140"/>
      <c r="P5221" s="140" t="str">
        <f ca="1">IF(Proc[[#This Row],[DaysAgeing]]&gt;5,"yep","on track")</f>
        <v>yep</v>
      </c>
      <c r="Q5221" s="2">
        <f ca="1">IF(Proc[[#This Row],[DateClosed]]="",ABS(NETWORKDAYS(Proc[[#This Row],[DateOpened]],TODAY()))-1,ABS(NETWORKDAYS(Proc[[#This Row],[DateOpened]],Proc[[#This Row],[DateClosed]]))-1)</f>
        <v>65</v>
      </c>
      <c r="R5221" s="140" t="s">
        <v>488</v>
      </c>
      <c r="S5221" s="112"/>
      <c r="T5221" s="153">
        <v>5220</v>
      </c>
    </row>
    <row r="5222" spans="1:20" hidden="1">
      <c r="A5222" s="111" t="s">
        <v>5240</v>
      </c>
      <c r="B5222" s="112" t="str">
        <f>IFERROR(VLOOKUP(Proc[[#This Row],[App]],Table2[],3,0),"open")</f>
        <v>ok</v>
      </c>
      <c r="C5222" s="111" t="s">
        <v>369</v>
      </c>
      <c r="D5222" s="152" t="s">
        <v>9868</v>
      </c>
      <c r="E5222" s="152" t="s">
        <v>1894</v>
      </c>
      <c r="F5222" s="112" t="s">
        <v>1894</v>
      </c>
      <c r="G5222" s="111" t="s">
        <v>400</v>
      </c>
      <c r="H5222" s="112" t="str">
        <f>IF(Proc[[#This Row],[type]]="LFF (MDG-F)",MID(Proc[[#This Row],[Obj]],13,10),"")</f>
        <v/>
      </c>
      <c r="I5222" s="152"/>
      <c r="J5222" s="112" t="b">
        <f>Proc[[#This Row],[Requested]]=Proc[[#This Row],[CurrentParent]]</f>
        <v>1</v>
      </c>
      <c r="K5222" s="112" t="str">
        <f>IF(Proc[[#This Row],[Author]]="Marcela Urrego",VLOOKUP(LEFT(Proc[[#This Row],[Requested]],1),Table3[#All],2,0),VLOOKUP(Proc[[#This Row],[Author]],Table4[],2,0))</f>
        <v>LS</v>
      </c>
      <c r="L5222" s="148" t="s">
        <v>7174</v>
      </c>
      <c r="M5222" s="140">
        <v>46024</v>
      </c>
      <c r="N5222" s="140"/>
      <c r="O5222" s="140"/>
      <c r="P5222" s="140" t="str">
        <f ca="1">IF(Proc[[#This Row],[DaysAgeing]]&gt;5,"yep","on track")</f>
        <v>yep</v>
      </c>
      <c r="Q5222" s="2">
        <f ca="1">IF(Proc[[#This Row],[DateClosed]]="",ABS(NETWORKDAYS(Proc[[#This Row],[DateOpened]],TODAY()))-1,ABS(NETWORKDAYS(Proc[[#This Row],[DateOpened]],Proc[[#This Row],[DateClosed]]))-1)</f>
        <v>65</v>
      </c>
      <c r="R5222" s="140" t="s">
        <v>488</v>
      </c>
      <c r="S5222" s="112"/>
      <c r="T5222" s="153">
        <v>5221</v>
      </c>
    </row>
    <row r="5223" spans="1:20" hidden="1">
      <c r="A5223" s="111" t="s">
        <v>5240</v>
      </c>
      <c r="B5223" s="112" t="str">
        <f>IFERROR(VLOOKUP(Proc[[#This Row],[App]],Table2[],3,0),"open")</f>
        <v>ok</v>
      </c>
      <c r="C5223" s="111" t="s">
        <v>369</v>
      </c>
      <c r="D5223" s="152" t="s">
        <v>9869</v>
      </c>
      <c r="E5223" s="152" t="s">
        <v>1894</v>
      </c>
      <c r="F5223" s="112" t="s">
        <v>1894</v>
      </c>
      <c r="G5223" s="111" t="s">
        <v>400</v>
      </c>
      <c r="H5223" s="112" t="str">
        <f>IF(Proc[[#This Row],[type]]="LFF (MDG-F)",MID(Proc[[#This Row],[Obj]],13,10),"")</f>
        <v/>
      </c>
      <c r="I5223" s="152"/>
      <c r="J5223" s="112" t="b">
        <f>Proc[[#This Row],[Requested]]=Proc[[#This Row],[CurrentParent]]</f>
        <v>1</v>
      </c>
      <c r="K5223" s="112" t="str">
        <f>IF(Proc[[#This Row],[Author]]="Marcela Urrego",VLOOKUP(LEFT(Proc[[#This Row],[Requested]],1),Table3[#All],2,0),VLOOKUP(Proc[[#This Row],[Author]],Table4[],2,0))</f>
        <v>LS</v>
      </c>
      <c r="L5223" s="148" t="s">
        <v>7174</v>
      </c>
      <c r="M5223" s="140">
        <v>46024</v>
      </c>
      <c r="N5223" s="140"/>
      <c r="O5223" s="140"/>
      <c r="P5223" s="140" t="str">
        <f ca="1">IF(Proc[[#This Row],[DaysAgeing]]&gt;5,"yep","on track")</f>
        <v>yep</v>
      </c>
      <c r="Q5223" s="2">
        <f ca="1">IF(Proc[[#This Row],[DateClosed]]="",ABS(NETWORKDAYS(Proc[[#This Row],[DateOpened]],TODAY()))-1,ABS(NETWORKDAYS(Proc[[#This Row],[DateOpened]],Proc[[#This Row],[DateClosed]]))-1)</f>
        <v>65</v>
      </c>
      <c r="R5223" s="140" t="s">
        <v>488</v>
      </c>
      <c r="S5223" s="112"/>
      <c r="T5223" s="153">
        <v>5222</v>
      </c>
    </row>
    <row r="5224" spans="1:20" hidden="1">
      <c r="A5224" s="111" t="s">
        <v>5240</v>
      </c>
      <c r="B5224" s="112" t="str">
        <f>IFERROR(VLOOKUP(Proc[[#This Row],[App]],Table2[],3,0),"open")</f>
        <v>ok</v>
      </c>
      <c r="C5224" s="141" t="s">
        <v>369</v>
      </c>
      <c r="D5224" s="152" t="s">
        <v>9870</v>
      </c>
      <c r="E5224" s="152" t="s">
        <v>5239</v>
      </c>
      <c r="F5224" s="112" t="s">
        <v>5239</v>
      </c>
      <c r="G5224" s="111" t="s">
        <v>400</v>
      </c>
      <c r="H5224" s="112" t="str">
        <f>IF(Proc[[#This Row],[type]]="LFF (MDG-F)",MID(Proc[[#This Row],[Obj]],13,10),"")</f>
        <v/>
      </c>
      <c r="I5224" s="152"/>
      <c r="J5224" s="112" t="b">
        <f>Proc[[#This Row],[Requested]]=Proc[[#This Row],[CurrentParent]]</f>
        <v>1</v>
      </c>
      <c r="K5224" s="112" t="str">
        <f>IF(Proc[[#This Row],[Author]]="Marcela Urrego",VLOOKUP(LEFT(Proc[[#This Row],[Requested]],1),Table3[#All],2,0),VLOOKUP(Proc[[#This Row],[Author]],Table4[],2,0))</f>
        <v>LS</v>
      </c>
      <c r="L5224" s="148" t="s">
        <v>7174</v>
      </c>
      <c r="M5224" s="140">
        <v>46024</v>
      </c>
      <c r="N5224" s="140"/>
      <c r="O5224" s="140"/>
      <c r="P5224" s="140" t="str">
        <f ca="1">IF(Proc[[#This Row],[DaysAgeing]]&gt;5,"yep","on track")</f>
        <v>yep</v>
      </c>
      <c r="Q5224" s="2">
        <f ca="1">IF(Proc[[#This Row],[DateClosed]]="",ABS(NETWORKDAYS(Proc[[#This Row],[DateOpened]],TODAY()))-1,ABS(NETWORKDAYS(Proc[[#This Row],[DateOpened]],Proc[[#This Row],[DateClosed]]))-1)</f>
        <v>65</v>
      </c>
      <c r="R5224" s="140" t="s">
        <v>488</v>
      </c>
      <c r="S5224" s="112"/>
      <c r="T5224" s="153">
        <v>5223</v>
      </c>
    </row>
    <row r="5225" spans="1:20" hidden="1">
      <c r="A5225" t="s">
        <v>5253</v>
      </c>
      <c r="B5225" s="112" t="str">
        <f>IFERROR(VLOOKUP(Proc[[#This Row],[App]],Table2[],3,0),"open")</f>
        <v>ok</v>
      </c>
      <c r="C5225" s="141" t="s">
        <v>369</v>
      </c>
      <c r="D5225" s="152" t="s">
        <v>5242</v>
      </c>
      <c r="E5225" s="152" t="s">
        <v>630</v>
      </c>
      <c r="F5225" s="112" t="s">
        <v>630</v>
      </c>
      <c r="G5225" s="111" t="s">
        <v>406</v>
      </c>
      <c r="H5225" s="112" t="str">
        <f>IF(Proc[[#This Row],[type]]="LFF (MDG-F)",MID(Proc[[#This Row],[Obj]],13,10),"")</f>
        <v>DE10537813</v>
      </c>
      <c r="I5225" s="152"/>
      <c r="J5225" s="112" t="b">
        <f>Proc[[#This Row],[Requested]]=Proc[[#This Row],[CurrentParent]]</f>
        <v>1</v>
      </c>
      <c r="K5225" s="112" t="str">
        <f>IF(Proc[[#This Row],[Author]]="Marcela Urrego",VLOOKUP(LEFT(Proc[[#This Row],[Requested]],1),Table3[#All],2,0),VLOOKUP(Proc[[#This Row],[Author]],Table4[],2,0))</f>
        <v>???</v>
      </c>
      <c r="L5225" s="148" t="s">
        <v>7174</v>
      </c>
      <c r="M5225" s="140">
        <v>46024</v>
      </c>
      <c r="N5225" s="140"/>
      <c r="O5225" s="140"/>
      <c r="P5225" s="140" t="str">
        <f ca="1">IF(Proc[[#This Row],[DaysAgeing]]&gt;5,"yep","on track")</f>
        <v>yep</v>
      </c>
      <c r="Q5225" s="2">
        <f ca="1">IF(Proc[[#This Row],[DateClosed]]="",ABS(NETWORKDAYS(Proc[[#This Row],[DateOpened]],TODAY()))-1,ABS(NETWORKDAYS(Proc[[#This Row],[DateOpened]],Proc[[#This Row],[DateClosed]]))-1)</f>
        <v>65</v>
      </c>
      <c r="R5225" s="140" t="s">
        <v>5013</v>
      </c>
      <c r="S5225" s="112"/>
      <c r="T5225" s="153">
        <v>5224</v>
      </c>
    </row>
    <row r="5226" spans="1:20" hidden="1">
      <c r="A5226" s="111" t="s">
        <v>5253</v>
      </c>
      <c r="B5226" s="112" t="str">
        <f>IFERROR(VLOOKUP(Proc[[#This Row],[App]],Table2[],3,0),"open")</f>
        <v>ok</v>
      </c>
      <c r="C5226" s="141" t="s">
        <v>369</v>
      </c>
      <c r="D5226" s="152" t="s">
        <v>5243</v>
      </c>
      <c r="E5226" s="152" t="s">
        <v>630</v>
      </c>
      <c r="F5226" s="112" t="s">
        <v>630</v>
      </c>
      <c r="G5226" s="111" t="s">
        <v>406</v>
      </c>
      <c r="H5226" s="112" t="str">
        <f>IF(Proc[[#This Row],[type]]="LFF (MDG-F)",MID(Proc[[#This Row],[Obj]],13,10),"")</f>
        <v>DE20537813</v>
      </c>
      <c r="I5226" s="152"/>
      <c r="J5226" s="112" t="b">
        <f>Proc[[#This Row],[Requested]]=Proc[[#This Row],[CurrentParent]]</f>
        <v>1</v>
      </c>
      <c r="K5226" s="112" t="str">
        <f>IF(Proc[[#This Row],[Author]]="Marcela Urrego",VLOOKUP(LEFT(Proc[[#This Row],[Requested]],1),Table3[#All],2,0),VLOOKUP(Proc[[#This Row],[Author]],Table4[],2,0))</f>
        <v>???</v>
      </c>
      <c r="L5226" s="148" t="s">
        <v>7174</v>
      </c>
      <c r="M5226" s="140">
        <v>46024</v>
      </c>
      <c r="N5226" s="140"/>
      <c r="O5226" s="140"/>
      <c r="P5226" s="140" t="str">
        <f ca="1">IF(Proc[[#This Row],[DaysAgeing]]&gt;5,"yep","on track")</f>
        <v>yep</v>
      </c>
      <c r="Q5226" s="2">
        <f ca="1">IF(Proc[[#This Row],[DateClosed]]="",ABS(NETWORKDAYS(Proc[[#This Row],[DateOpened]],TODAY()))-1,ABS(NETWORKDAYS(Proc[[#This Row],[DateOpened]],Proc[[#This Row],[DateClosed]]))-1)</f>
        <v>65</v>
      </c>
      <c r="R5226" s="140" t="s">
        <v>5013</v>
      </c>
      <c r="S5226" s="112"/>
      <c r="T5226" s="153">
        <v>5225</v>
      </c>
    </row>
    <row r="5227" spans="1:20" hidden="1">
      <c r="A5227" s="111" t="s">
        <v>5253</v>
      </c>
      <c r="B5227" s="112" t="str">
        <f>IFERROR(VLOOKUP(Proc[[#This Row],[App]],Table2[],3,0),"open")</f>
        <v>ok</v>
      </c>
      <c r="C5227" s="141" t="s">
        <v>377</v>
      </c>
      <c r="D5227" s="152" t="s">
        <v>5244</v>
      </c>
      <c r="E5227" s="152" t="s">
        <v>630</v>
      </c>
      <c r="F5227" s="112" t="s">
        <v>446</v>
      </c>
      <c r="G5227" s="111" t="s">
        <v>406</v>
      </c>
      <c r="H5227" s="112" t="str">
        <f>IF(Proc[[#This Row],[type]]="LFF (MDG-F)",MID(Proc[[#This Row],[Obj]],13,10),"")</f>
        <v>DE10538999</v>
      </c>
      <c r="I5227" s="152"/>
      <c r="J5227" s="112" t="b">
        <f>Proc[[#This Row],[Requested]]=Proc[[#This Row],[CurrentParent]]</f>
        <v>0</v>
      </c>
      <c r="K5227" s="112" t="str">
        <f>IF(Proc[[#This Row],[Author]]="Marcela Urrego",VLOOKUP(LEFT(Proc[[#This Row],[Requested]],1),Table3[#All],2,0),VLOOKUP(Proc[[#This Row],[Author]],Table4[],2,0))</f>
        <v>???</v>
      </c>
      <c r="L5227" s="148" t="s">
        <v>7174</v>
      </c>
      <c r="M5227" s="140">
        <v>46024</v>
      </c>
      <c r="N5227" s="140"/>
      <c r="O5227" s="140"/>
      <c r="P5227" s="140" t="str">
        <f ca="1">IF(Proc[[#This Row],[DaysAgeing]]&gt;5,"yep","on track")</f>
        <v>yep</v>
      </c>
      <c r="Q5227" s="2">
        <f ca="1">IF(Proc[[#This Row],[DateClosed]]="",ABS(NETWORKDAYS(Proc[[#This Row],[DateOpened]],TODAY()))-1,ABS(NETWORKDAYS(Proc[[#This Row],[DateOpened]],Proc[[#This Row],[DateClosed]]))-1)</f>
        <v>65</v>
      </c>
      <c r="R5227" s="140" t="s">
        <v>5013</v>
      </c>
      <c r="S5227" s="112"/>
      <c r="T5227" s="153">
        <v>5226</v>
      </c>
    </row>
    <row r="5228" spans="1:20" hidden="1">
      <c r="A5228" s="111" t="s">
        <v>5253</v>
      </c>
      <c r="B5228" s="112" t="str">
        <f>IFERROR(VLOOKUP(Proc[[#This Row],[App]],Table2[],3,0),"open")</f>
        <v>ok</v>
      </c>
      <c r="C5228" s="141" t="s">
        <v>377</v>
      </c>
      <c r="D5228" s="152" t="s">
        <v>5245</v>
      </c>
      <c r="E5228" s="152" t="s">
        <v>630</v>
      </c>
      <c r="F5228" s="112" t="s">
        <v>446</v>
      </c>
      <c r="G5228" s="111" t="s">
        <v>406</v>
      </c>
      <c r="H5228" s="112" t="str">
        <f>IF(Proc[[#This Row],[type]]="LFF (MDG-F)",MID(Proc[[#This Row],[Obj]],13,10),"")</f>
        <v>DE10538529</v>
      </c>
      <c r="I5228" s="152"/>
      <c r="J5228" s="112" t="b">
        <f>Proc[[#This Row],[Requested]]=Proc[[#This Row],[CurrentParent]]</f>
        <v>0</v>
      </c>
      <c r="K5228" s="112" t="str">
        <f>IF(Proc[[#This Row],[Author]]="Marcela Urrego",VLOOKUP(LEFT(Proc[[#This Row],[Requested]],1),Table3[#All],2,0),VLOOKUP(Proc[[#This Row],[Author]],Table4[],2,0))</f>
        <v>???</v>
      </c>
      <c r="L5228" s="148" t="s">
        <v>7174</v>
      </c>
      <c r="M5228" s="140">
        <v>46024</v>
      </c>
      <c r="N5228" s="140"/>
      <c r="O5228" s="140"/>
      <c r="P5228" s="140" t="str">
        <f ca="1">IF(Proc[[#This Row],[DaysAgeing]]&gt;5,"yep","on track")</f>
        <v>yep</v>
      </c>
      <c r="Q5228" s="2">
        <f ca="1">IF(Proc[[#This Row],[DateClosed]]="",ABS(NETWORKDAYS(Proc[[#This Row],[DateOpened]],TODAY()))-1,ABS(NETWORKDAYS(Proc[[#This Row],[DateOpened]],Proc[[#This Row],[DateClosed]]))-1)</f>
        <v>65</v>
      </c>
      <c r="R5228" s="140" t="s">
        <v>5013</v>
      </c>
      <c r="S5228" s="112"/>
      <c r="T5228" s="153">
        <v>5227</v>
      </c>
    </row>
    <row r="5229" spans="1:20" hidden="1">
      <c r="A5229" s="111" t="s">
        <v>5253</v>
      </c>
      <c r="B5229" s="112" t="str">
        <f>IFERROR(VLOOKUP(Proc[[#This Row],[App]],Table2[],3,0),"open")</f>
        <v>ok</v>
      </c>
      <c r="C5229" s="141" t="s">
        <v>377</v>
      </c>
      <c r="D5229" s="152" t="s">
        <v>5246</v>
      </c>
      <c r="E5229" s="152" t="s">
        <v>630</v>
      </c>
      <c r="F5229" s="112" t="s">
        <v>446</v>
      </c>
      <c r="G5229" s="111" t="s">
        <v>406</v>
      </c>
      <c r="H5229" s="112" t="str">
        <f>IF(Proc[[#This Row],[type]]="LFF (MDG-F)",MID(Proc[[#This Row],[Obj]],13,10),"")</f>
        <v>DE10538536</v>
      </c>
      <c r="I5229" s="152"/>
      <c r="J5229" s="112" t="b">
        <f>Proc[[#This Row],[Requested]]=Proc[[#This Row],[CurrentParent]]</f>
        <v>0</v>
      </c>
      <c r="K5229" s="112" t="str">
        <f>IF(Proc[[#This Row],[Author]]="Marcela Urrego",VLOOKUP(LEFT(Proc[[#This Row],[Requested]],1),Table3[#All],2,0),VLOOKUP(Proc[[#This Row],[Author]],Table4[],2,0))</f>
        <v>???</v>
      </c>
      <c r="L5229" s="148" t="s">
        <v>7174</v>
      </c>
      <c r="M5229" s="140">
        <v>46024</v>
      </c>
      <c r="N5229" s="140"/>
      <c r="O5229" s="140"/>
      <c r="P5229" s="140" t="str">
        <f ca="1">IF(Proc[[#This Row],[DaysAgeing]]&gt;5,"yep","on track")</f>
        <v>yep</v>
      </c>
      <c r="Q5229" s="2">
        <f ca="1">IF(Proc[[#This Row],[DateClosed]]="",ABS(NETWORKDAYS(Proc[[#This Row],[DateOpened]],TODAY()))-1,ABS(NETWORKDAYS(Proc[[#This Row],[DateOpened]],Proc[[#This Row],[DateClosed]]))-1)</f>
        <v>65</v>
      </c>
      <c r="R5229" s="140" t="s">
        <v>5013</v>
      </c>
      <c r="S5229" s="112"/>
      <c r="T5229" s="153">
        <v>5228</v>
      </c>
    </row>
    <row r="5230" spans="1:20" hidden="1">
      <c r="A5230" s="111" t="s">
        <v>5253</v>
      </c>
      <c r="B5230" s="112" t="str">
        <f>IFERROR(VLOOKUP(Proc[[#This Row],[App]],Table2[],3,0),"open")</f>
        <v>ok</v>
      </c>
      <c r="C5230" s="141" t="s">
        <v>377</v>
      </c>
      <c r="D5230" s="152" t="s">
        <v>5247</v>
      </c>
      <c r="E5230" s="152" t="s">
        <v>630</v>
      </c>
      <c r="F5230" s="112" t="s">
        <v>446</v>
      </c>
      <c r="G5230" s="111" t="s">
        <v>406</v>
      </c>
      <c r="H5230" s="112" t="str">
        <f>IF(Proc[[#This Row],[type]]="LFF (MDG-F)",MID(Proc[[#This Row],[Obj]],13,10),"")</f>
        <v>DE10538539</v>
      </c>
      <c r="I5230" s="152"/>
      <c r="J5230" s="112" t="b">
        <f>Proc[[#This Row],[Requested]]=Proc[[#This Row],[CurrentParent]]</f>
        <v>0</v>
      </c>
      <c r="K5230" s="112" t="str">
        <f>IF(Proc[[#This Row],[Author]]="Marcela Urrego",VLOOKUP(LEFT(Proc[[#This Row],[Requested]],1),Table3[#All],2,0),VLOOKUP(Proc[[#This Row],[Author]],Table4[],2,0))</f>
        <v>???</v>
      </c>
      <c r="L5230" s="148" t="s">
        <v>7174</v>
      </c>
      <c r="M5230" s="140">
        <v>46024</v>
      </c>
      <c r="N5230" s="140"/>
      <c r="O5230" s="140"/>
      <c r="P5230" s="140" t="str">
        <f ca="1">IF(Proc[[#This Row],[DaysAgeing]]&gt;5,"yep","on track")</f>
        <v>yep</v>
      </c>
      <c r="Q5230" s="2">
        <f ca="1">IF(Proc[[#This Row],[DateClosed]]="",ABS(NETWORKDAYS(Proc[[#This Row],[DateOpened]],TODAY()))-1,ABS(NETWORKDAYS(Proc[[#This Row],[DateOpened]],Proc[[#This Row],[DateClosed]]))-1)</f>
        <v>65</v>
      </c>
      <c r="R5230" s="140" t="s">
        <v>5013</v>
      </c>
      <c r="S5230" s="112"/>
      <c r="T5230" s="153">
        <v>5229</v>
      </c>
    </row>
    <row r="5231" spans="1:20" hidden="1">
      <c r="A5231" s="111" t="s">
        <v>5253</v>
      </c>
      <c r="B5231" s="112" t="str">
        <f>IFERROR(VLOOKUP(Proc[[#This Row],[App]],Table2[],3,0),"open")</f>
        <v>ok</v>
      </c>
      <c r="C5231" s="141" t="s">
        <v>377</v>
      </c>
      <c r="D5231" s="152" t="s">
        <v>5248</v>
      </c>
      <c r="E5231" s="152" t="s">
        <v>630</v>
      </c>
      <c r="F5231" s="112" t="s">
        <v>446</v>
      </c>
      <c r="G5231" s="111" t="s">
        <v>406</v>
      </c>
      <c r="H5231" s="112" t="str">
        <f>IF(Proc[[#This Row],[type]]="LFF (MDG-F)",MID(Proc[[#This Row],[Obj]],13,10),"")</f>
        <v>DE10538540</v>
      </c>
      <c r="I5231" s="152"/>
      <c r="J5231" s="112" t="b">
        <f>Proc[[#This Row],[Requested]]=Proc[[#This Row],[CurrentParent]]</f>
        <v>0</v>
      </c>
      <c r="K5231" s="112" t="str">
        <f>IF(Proc[[#This Row],[Author]]="Marcela Urrego",VLOOKUP(LEFT(Proc[[#This Row],[Requested]],1),Table3[#All],2,0),VLOOKUP(Proc[[#This Row],[Author]],Table4[],2,0))</f>
        <v>???</v>
      </c>
      <c r="L5231" s="148" t="s">
        <v>7174</v>
      </c>
      <c r="M5231" s="140">
        <v>46024</v>
      </c>
      <c r="N5231" s="140"/>
      <c r="O5231" s="140"/>
      <c r="P5231" s="140" t="str">
        <f ca="1">IF(Proc[[#This Row],[DaysAgeing]]&gt;5,"yep","on track")</f>
        <v>yep</v>
      </c>
      <c r="Q5231" s="2">
        <f ca="1">IF(Proc[[#This Row],[DateClosed]]="",ABS(NETWORKDAYS(Proc[[#This Row],[DateOpened]],TODAY()))-1,ABS(NETWORKDAYS(Proc[[#This Row],[DateOpened]],Proc[[#This Row],[DateClosed]]))-1)</f>
        <v>65</v>
      </c>
      <c r="R5231" s="140" t="s">
        <v>5013</v>
      </c>
      <c r="S5231" s="112"/>
      <c r="T5231" s="153">
        <v>5230</v>
      </c>
    </row>
    <row r="5232" spans="1:20" hidden="1">
      <c r="A5232" s="111" t="s">
        <v>5253</v>
      </c>
      <c r="B5232" s="112" t="str">
        <f>IFERROR(VLOOKUP(Proc[[#This Row],[App]],Table2[],3,0),"open")</f>
        <v>ok</v>
      </c>
      <c r="C5232" s="141" t="s">
        <v>369</v>
      </c>
      <c r="D5232" s="152" t="s">
        <v>5249</v>
      </c>
      <c r="E5232" s="152" t="s">
        <v>630</v>
      </c>
      <c r="F5232" s="112" t="s">
        <v>630</v>
      </c>
      <c r="G5232" s="111" t="s">
        <v>406</v>
      </c>
      <c r="H5232" s="112" t="str">
        <f>IF(Proc[[#This Row],[type]]="LFF (MDG-F)",MID(Proc[[#This Row],[Obj]],13,10),"")</f>
        <v>DE20538529</v>
      </c>
      <c r="I5232" s="152"/>
      <c r="J5232" s="112" t="b">
        <f>Proc[[#This Row],[Requested]]=Proc[[#This Row],[CurrentParent]]</f>
        <v>1</v>
      </c>
      <c r="K5232" s="112" t="str">
        <f>IF(Proc[[#This Row],[Author]]="Marcela Urrego",VLOOKUP(LEFT(Proc[[#This Row],[Requested]],1),Table3[#All],2,0),VLOOKUP(Proc[[#This Row],[Author]],Table4[],2,0))</f>
        <v>???</v>
      </c>
      <c r="L5232" s="148" t="s">
        <v>7174</v>
      </c>
      <c r="M5232" s="140">
        <v>46024</v>
      </c>
      <c r="N5232" s="140"/>
      <c r="O5232" s="140"/>
      <c r="P5232" s="140" t="str">
        <f ca="1">IF(Proc[[#This Row],[DaysAgeing]]&gt;5,"yep","on track")</f>
        <v>yep</v>
      </c>
      <c r="Q5232" s="2">
        <f ca="1">IF(Proc[[#This Row],[DateClosed]]="",ABS(NETWORKDAYS(Proc[[#This Row],[DateOpened]],TODAY()))-1,ABS(NETWORKDAYS(Proc[[#This Row],[DateOpened]],Proc[[#This Row],[DateClosed]]))-1)</f>
        <v>65</v>
      </c>
      <c r="R5232" s="140" t="s">
        <v>5013</v>
      </c>
      <c r="S5232" s="112"/>
      <c r="T5232" s="153">
        <v>5231</v>
      </c>
    </row>
    <row r="5233" spans="1:20" hidden="1">
      <c r="A5233" s="111" t="s">
        <v>5253</v>
      </c>
      <c r="B5233" s="112" t="str">
        <f>IFERROR(VLOOKUP(Proc[[#This Row],[App]],Table2[],3,0),"open")</f>
        <v>ok</v>
      </c>
      <c r="C5233" s="141" t="s">
        <v>369</v>
      </c>
      <c r="D5233" s="152" t="s">
        <v>5250</v>
      </c>
      <c r="E5233" s="152" t="s">
        <v>630</v>
      </c>
      <c r="F5233" s="112" t="s">
        <v>630</v>
      </c>
      <c r="G5233" s="111" t="s">
        <v>406</v>
      </c>
      <c r="H5233" s="112" t="str">
        <f>IF(Proc[[#This Row],[type]]="LFF (MDG-F)",MID(Proc[[#This Row],[Obj]],13,10),"")</f>
        <v>DE20538536</v>
      </c>
      <c r="I5233" s="152"/>
      <c r="J5233" s="112" t="b">
        <f>Proc[[#This Row],[Requested]]=Proc[[#This Row],[CurrentParent]]</f>
        <v>1</v>
      </c>
      <c r="K5233" s="112" t="str">
        <f>IF(Proc[[#This Row],[Author]]="Marcela Urrego",VLOOKUP(LEFT(Proc[[#This Row],[Requested]],1),Table3[#All],2,0),VLOOKUP(Proc[[#This Row],[Author]],Table4[],2,0))</f>
        <v>???</v>
      </c>
      <c r="L5233" s="148" t="s">
        <v>7174</v>
      </c>
      <c r="M5233" s="140">
        <v>46024</v>
      </c>
      <c r="N5233" s="140"/>
      <c r="O5233" s="140"/>
      <c r="P5233" s="140" t="str">
        <f ca="1">IF(Proc[[#This Row],[DaysAgeing]]&gt;5,"yep","on track")</f>
        <v>yep</v>
      </c>
      <c r="Q5233" s="2">
        <f ca="1">IF(Proc[[#This Row],[DateClosed]]="",ABS(NETWORKDAYS(Proc[[#This Row],[DateOpened]],TODAY()))-1,ABS(NETWORKDAYS(Proc[[#This Row],[DateOpened]],Proc[[#This Row],[DateClosed]]))-1)</f>
        <v>65</v>
      </c>
      <c r="R5233" s="140" t="s">
        <v>5013</v>
      </c>
      <c r="S5233" s="112"/>
      <c r="T5233" s="153">
        <v>5232</v>
      </c>
    </row>
    <row r="5234" spans="1:20" hidden="1">
      <c r="A5234" s="111" t="s">
        <v>5253</v>
      </c>
      <c r="B5234" s="112" t="str">
        <f>IFERROR(VLOOKUP(Proc[[#This Row],[App]],Table2[],3,0),"open")</f>
        <v>ok</v>
      </c>
      <c r="C5234" s="141" t="s">
        <v>369</v>
      </c>
      <c r="D5234" s="152" t="s">
        <v>5251</v>
      </c>
      <c r="E5234" s="152" t="s">
        <v>630</v>
      </c>
      <c r="F5234" s="112" t="s">
        <v>630</v>
      </c>
      <c r="G5234" s="111" t="s">
        <v>406</v>
      </c>
      <c r="H5234" s="112" t="str">
        <f>IF(Proc[[#This Row],[type]]="LFF (MDG-F)",MID(Proc[[#This Row],[Obj]],13,10),"")</f>
        <v>DE20538539</v>
      </c>
      <c r="I5234" s="152"/>
      <c r="J5234" s="112" t="b">
        <f>Proc[[#This Row],[Requested]]=Proc[[#This Row],[CurrentParent]]</f>
        <v>1</v>
      </c>
      <c r="K5234" s="112" t="str">
        <f>IF(Proc[[#This Row],[Author]]="Marcela Urrego",VLOOKUP(LEFT(Proc[[#This Row],[Requested]],1),Table3[#All],2,0),VLOOKUP(Proc[[#This Row],[Author]],Table4[],2,0))</f>
        <v>???</v>
      </c>
      <c r="L5234" s="148" t="s">
        <v>7174</v>
      </c>
      <c r="M5234" s="140">
        <v>46024</v>
      </c>
      <c r="N5234" s="140"/>
      <c r="O5234" s="140"/>
      <c r="P5234" s="140" t="str">
        <f ca="1">IF(Proc[[#This Row],[DaysAgeing]]&gt;5,"yep","on track")</f>
        <v>yep</v>
      </c>
      <c r="Q5234" s="2">
        <f ca="1">IF(Proc[[#This Row],[DateClosed]]="",ABS(NETWORKDAYS(Proc[[#This Row],[DateOpened]],TODAY()))-1,ABS(NETWORKDAYS(Proc[[#This Row],[DateOpened]],Proc[[#This Row],[DateClosed]]))-1)</f>
        <v>65</v>
      </c>
      <c r="R5234" s="140" t="s">
        <v>5013</v>
      </c>
      <c r="S5234" s="112"/>
      <c r="T5234" s="153">
        <v>5233</v>
      </c>
    </row>
    <row r="5235" spans="1:20" hidden="1">
      <c r="A5235" s="111" t="s">
        <v>5253</v>
      </c>
      <c r="B5235" s="112" t="str">
        <f>IFERROR(VLOOKUP(Proc[[#This Row],[App]],Table2[],3,0),"open")</f>
        <v>ok</v>
      </c>
      <c r="C5235" s="141" t="s">
        <v>369</v>
      </c>
      <c r="D5235" s="152" t="s">
        <v>5252</v>
      </c>
      <c r="E5235" s="152" t="s">
        <v>630</v>
      </c>
      <c r="F5235" s="112" t="s">
        <v>630</v>
      </c>
      <c r="G5235" s="111" t="s">
        <v>406</v>
      </c>
      <c r="H5235" s="112" t="str">
        <f>IF(Proc[[#This Row],[type]]="LFF (MDG-F)",MID(Proc[[#This Row],[Obj]],13,10),"")</f>
        <v>DE20538540</v>
      </c>
      <c r="I5235" s="152"/>
      <c r="J5235" s="112" t="b">
        <f>Proc[[#This Row],[Requested]]=Proc[[#This Row],[CurrentParent]]</f>
        <v>1</v>
      </c>
      <c r="K5235" s="112" t="str">
        <f>IF(Proc[[#This Row],[Author]]="Marcela Urrego",VLOOKUP(LEFT(Proc[[#This Row],[Requested]],1),Table3[#All],2,0),VLOOKUP(Proc[[#This Row],[Author]],Table4[],2,0))</f>
        <v>???</v>
      </c>
      <c r="L5235" s="148" t="s">
        <v>7174</v>
      </c>
      <c r="M5235" s="140">
        <v>46024</v>
      </c>
      <c r="N5235" s="140"/>
      <c r="O5235" s="140"/>
      <c r="P5235" s="140" t="str">
        <f ca="1">IF(Proc[[#This Row],[DaysAgeing]]&gt;5,"yep","on track")</f>
        <v>yep</v>
      </c>
      <c r="Q5235" s="2">
        <f ca="1">IF(Proc[[#This Row],[DateClosed]]="",ABS(NETWORKDAYS(Proc[[#This Row],[DateOpened]],TODAY()))-1,ABS(NETWORKDAYS(Proc[[#This Row],[DateOpened]],Proc[[#This Row],[DateClosed]]))-1)</f>
        <v>65</v>
      </c>
      <c r="R5235" s="140" t="s">
        <v>5013</v>
      </c>
      <c r="S5235" s="112"/>
      <c r="T5235" s="153">
        <v>5234</v>
      </c>
    </row>
    <row r="5236" spans="1:20" hidden="1">
      <c r="A5236" t="s">
        <v>5254</v>
      </c>
      <c r="B5236" s="112" t="str">
        <f>IFERROR(VLOOKUP(Proc[[#This Row],[App]],Table2[],3,0),"open")</f>
        <v>ok</v>
      </c>
      <c r="C5236" s="111" t="s">
        <v>369</v>
      </c>
      <c r="D5236" s="152" t="s">
        <v>5256</v>
      </c>
      <c r="E5236" s="152" t="s">
        <v>5255</v>
      </c>
      <c r="F5236" s="152" t="s">
        <v>5255</v>
      </c>
      <c r="G5236" t="s">
        <v>400</v>
      </c>
      <c r="H5236" s="112" t="str">
        <f>IF(Proc[[#This Row],[type]]="LFF (MDG-F)",MID(Proc[[#This Row],[Obj]],13,10),"")</f>
        <v/>
      </c>
      <c r="I5236" s="152"/>
      <c r="J5236" s="112" t="b">
        <f>Proc[[#This Row],[Requested]]=Proc[[#This Row],[CurrentParent]]</f>
        <v>1</v>
      </c>
      <c r="K5236" s="112" t="str">
        <f>IF(Proc[[#This Row],[Author]]="Marcela Urrego",VLOOKUP(LEFT(Proc[[#This Row],[Requested]],1),Table3[#All],2,0),VLOOKUP(Proc[[#This Row],[Author]],Table4[],2,0))</f>
        <v>MGF</v>
      </c>
      <c r="L5236" s="148" t="s">
        <v>7174</v>
      </c>
      <c r="M5236" s="140">
        <v>46028</v>
      </c>
      <c r="N5236" s="140"/>
      <c r="O5236" s="140"/>
      <c r="P5236" s="140" t="str">
        <f ca="1">IF(Proc[[#This Row],[DaysAgeing]]&gt;5,"yep","on track")</f>
        <v>yep</v>
      </c>
      <c r="Q5236" s="2">
        <f ca="1">IF(Proc[[#This Row],[DateClosed]]="",ABS(NETWORKDAYS(Proc[[#This Row],[DateOpened]],TODAY()))-1,ABS(NETWORKDAYS(Proc[[#This Row],[DateOpened]],Proc[[#This Row],[DateClosed]]))-1)</f>
        <v>63</v>
      </c>
      <c r="R5236" s="140" t="s">
        <v>5185</v>
      </c>
      <c r="S5236" s="112"/>
      <c r="T5236" s="153">
        <v>5235</v>
      </c>
    </row>
    <row r="5237" spans="1:20" hidden="1">
      <c r="A5237" s="111" t="s">
        <v>5254</v>
      </c>
      <c r="B5237" s="112" t="str">
        <f>IFERROR(VLOOKUP(Proc[[#This Row],[App]],Table2[],3,0),"open")</f>
        <v>ok</v>
      </c>
      <c r="C5237" s="111" t="s">
        <v>369</v>
      </c>
      <c r="D5237" s="152" t="s">
        <v>5257</v>
      </c>
      <c r="E5237" s="152" t="s">
        <v>5255</v>
      </c>
      <c r="F5237" s="152" t="s">
        <v>5255</v>
      </c>
      <c r="G5237" s="111" t="s">
        <v>400</v>
      </c>
      <c r="H5237" s="112" t="str">
        <f>IF(Proc[[#This Row],[type]]="LFF (MDG-F)",MID(Proc[[#This Row],[Obj]],13,10),"")</f>
        <v/>
      </c>
      <c r="I5237" s="152"/>
      <c r="J5237" s="112" t="b">
        <f>Proc[[#This Row],[Requested]]=Proc[[#This Row],[CurrentParent]]</f>
        <v>1</v>
      </c>
      <c r="K5237" s="112" t="str">
        <f>IF(Proc[[#This Row],[Author]]="Marcela Urrego",VLOOKUP(LEFT(Proc[[#This Row],[Requested]],1),Table3[#All],2,0),VLOOKUP(Proc[[#This Row],[Author]],Table4[],2,0))</f>
        <v>MGF</v>
      </c>
      <c r="L5237" s="148" t="s">
        <v>7174</v>
      </c>
      <c r="M5237" s="140">
        <v>46028</v>
      </c>
      <c r="N5237" s="140"/>
      <c r="O5237" s="140"/>
      <c r="P5237" s="140" t="str">
        <f ca="1">IF(Proc[[#This Row],[DaysAgeing]]&gt;5,"yep","on track")</f>
        <v>yep</v>
      </c>
      <c r="Q5237" s="2">
        <f ca="1">IF(Proc[[#This Row],[DateClosed]]="",ABS(NETWORKDAYS(Proc[[#This Row],[DateOpened]],TODAY()))-1,ABS(NETWORKDAYS(Proc[[#This Row],[DateOpened]],Proc[[#This Row],[DateClosed]]))-1)</f>
        <v>63</v>
      </c>
      <c r="R5237" s="140" t="s">
        <v>5185</v>
      </c>
      <c r="S5237" s="112"/>
      <c r="T5237" s="153">
        <v>5236</v>
      </c>
    </row>
    <row r="5238" spans="1:20" hidden="1">
      <c r="A5238" s="111" t="s">
        <v>5254</v>
      </c>
      <c r="B5238" s="112" t="str">
        <f>IFERROR(VLOOKUP(Proc[[#This Row],[App]],Table2[],3,0),"open")</f>
        <v>ok</v>
      </c>
      <c r="C5238" s="111" t="s">
        <v>369</v>
      </c>
      <c r="D5238" s="152" t="s">
        <v>5258</v>
      </c>
      <c r="E5238" s="152" t="s">
        <v>5255</v>
      </c>
      <c r="F5238" s="152" t="s">
        <v>5255</v>
      </c>
      <c r="G5238" s="111" t="s">
        <v>400</v>
      </c>
      <c r="H5238" s="112" t="str">
        <f>IF(Proc[[#This Row],[type]]="LFF (MDG-F)",MID(Proc[[#This Row],[Obj]],13,10),"")</f>
        <v/>
      </c>
      <c r="I5238" s="152"/>
      <c r="J5238" s="112" t="b">
        <f>Proc[[#This Row],[Requested]]=Proc[[#This Row],[CurrentParent]]</f>
        <v>1</v>
      </c>
      <c r="K5238" s="112" t="str">
        <f>IF(Proc[[#This Row],[Author]]="Marcela Urrego",VLOOKUP(LEFT(Proc[[#This Row],[Requested]],1),Table3[#All],2,0),VLOOKUP(Proc[[#This Row],[Author]],Table4[],2,0))</f>
        <v>MGF</v>
      </c>
      <c r="L5238" s="148" t="s">
        <v>7174</v>
      </c>
      <c r="M5238" s="140">
        <v>46028</v>
      </c>
      <c r="N5238" s="140"/>
      <c r="O5238" s="140"/>
      <c r="P5238" s="140" t="str">
        <f ca="1">IF(Proc[[#This Row],[DaysAgeing]]&gt;5,"yep","on track")</f>
        <v>yep</v>
      </c>
      <c r="Q5238" s="2">
        <f ca="1">IF(Proc[[#This Row],[DateClosed]]="",ABS(NETWORKDAYS(Proc[[#This Row],[DateOpened]],TODAY()))-1,ABS(NETWORKDAYS(Proc[[#This Row],[DateOpened]],Proc[[#This Row],[DateClosed]]))-1)</f>
        <v>63</v>
      </c>
      <c r="R5238" s="140" t="s">
        <v>5185</v>
      </c>
      <c r="S5238" s="112"/>
      <c r="T5238" s="153">
        <v>5237</v>
      </c>
    </row>
    <row r="5239" spans="1:20" hidden="1">
      <c r="A5239" s="111" t="s">
        <v>5254</v>
      </c>
      <c r="B5239" s="112" t="str">
        <f>IFERROR(VLOOKUP(Proc[[#This Row],[App]],Table2[],3,0),"open")</f>
        <v>ok</v>
      </c>
      <c r="C5239" s="111" t="s">
        <v>369</v>
      </c>
      <c r="D5239" s="152" t="s">
        <v>5259</v>
      </c>
      <c r="E5239" s="152" t="s">
        <v>5255</v>
      </c>
      <c r="F5239" s="152" t="s">
        <v>5255</v>
      </c>
      <c r="G5239" s="111" t="s">
        <v>400</v>
      </c>
      <c r="H5239" s="112" t="str">
        <f>IF(Proc[[#This Row],[type]]="LFF (MDG-F)",MID(Proc[[#This Row],[Obj]],13,10),"")</f>
        <v/>
      </c>
      <c r="I5239" s="152"/>
      <c r="J5239" s="112" t="b">
        <f>Proc[[#This Row],[Requested]]=Proc[[#This Row],[CurrentParent]]</f>
        <v>1</v>
      </c>
      <c r="K5239" s="112" t="str">
        <f>IF(Proc[[#This Row],[Author]]="Marcela Urrego",VLOOKUP(LEFT(Proc[[#This Row],[Requested]],1),Table3[#All],2,0),VLOOKUP(Proc[[#This Row],[Author]],Table4[],2,0))</f>
        <v>MGF</v>
      </c>
      <c r="L5239" s="148" t="s">
        <v>7174</v>
      </c>
      <c r="M5239" s="140">
        <v>46028</v>
      </c>
      <c r="N5239" s="140"/>
      <c r="O5239" s="140"/>
      <c r="P5239" s="140" t="str">
        <f ca="1">IF(Proc[[#This Row],[DaysAgeing]]&gt;5,"yep","on track")</f>
        <v>yep</v>
      </c>
      <c r="Q5239" s="2">
        <f ca="1">IF(Proc[[#This Row],[DateClosed]]="",ABS(NETWORKDAYS(Proc[[#This Row],[DateOpened]],TODAY()))-1,ABS(NETWORKDAYS(Proc[[#This Row],[DateOpened]],Proc[[#This Row],[DateClosed]]))-1)</f>
        <v>63</v>
      </c>
      <c r="R5239" s="140" t="s">
        <v>5185</v>
      </c>
      <c r="S5239" s="112"/>
      <c r="T5239" s="153">
        <v>5238</v>
      </c>
    </row>
    <row r="5240" spans="1:20" hidden="1">
      <c r="A5240" t="s">
        <v>5260</v>
      </c>
      <c r="B5240" s="112" t="str">
        <f>IFERROR(VLOOKUP(Proc[[#This Row],[App]],Table2[],3,0),"open")</f>
        <v>ok</v>
      </c>
      <c r="C5240" t="s">
        <v>377</v>
      </c>
      <c r="D5240" s="152" t="s">
        <v>4776</v>
      </c>
      <c r="E5240" s="152" t="s">
        <v>753</v>
      </c>
      <c r="F5240" s="112" t="s">
        <v>5265</v>
      </c>
      <c r="G5240" s="111" t="s">
        <v>400</v>
      </c>
      <c r="H5240" s="112" t="str">
        <f>IF(Proc[[#This Row],[type]]="LFF (MDG-F)",MID(Proc[[#This Row],[Obj]],13,10),"")</f>
        <v/>
      </c>
      <c r="I5240" s="152"/>
      <c r="J5240" s="112" t="b">
        <f>Proc[[#This Row],[Requested]]=Proc[[#This Row],[CurrentParent]]</f>
        <v>0</v>
      </c>
      <c r="K5240" s="112" t="str">
        <f>IF(Proc[[#This Row],[Author]]="Marcela Urrego",VLOOKUP(LEFT(Proc[[#This Row],[Requested]],1),Table3[#All],2,0),VLOOKUP(Proc[[#This Row],[Author]],Table4[],2,0))</f>
        <v>MGF</v>
      </c>
      <c r="L5240" s="148" t="s">
        <v>7174</v>
      </c>
      <c r="M5240" s="140">
        <v>46028</v>
      </c>
      <c r="N5240" s="140"/>
      <c r="O5240" s="140"/>
      <c r="P5240" s="140" t="str">
        <f ca="1">IF(Proc[[#This Row],[DaysAgeing]]&gt;5,"yep","on track")</f>
        <v>yep</v>
      </c>
      <c r="Q5240" s="2">
        <f ca="1">IF(Proc[[#This Row],[DateClosed]]="",ABS(NETWORKDAYS(Proc[[#This Row],[DateOpened]],TODAY()))-1,ABS(NETWORKDAYS(Proc[[#This Row],[DateOpened]],Proc[[#This Row],[DateClosed]]))-1)</f>
        <v>63</v>
      </c>
      <c r="R5240" s="140" t="s">
        <v>1377</v>
      </c>
      <c r="S5240" s="112"/>
      <c r="T5240" s="153">
        <v>5239</v>
      </c>
    </row>
    <row r="5241" spans="1:20" hidden="1">
      <c r="A5241" s="111" t="s">
        <v>5260</v>
      </c>
      <c r="B5241" s="112" t="str">
        <f>IFERROR(VLOOKUP(Proc[[#This Row],[App]],Table2[],3,0),"open")</f>
        <v>ok</v>
      </c>
      <c r="C5241" s="111" t="s">
        <v>369</v>
      </c>
      <c r="D5241" s="152" t="s">
        <v>5261</v>
      </c>
      <c r="E5241" s="152" t="s">
        <v>5264</v>
      </c>
      <c r="F5241" s="152" t="s">
        <v>5264</v>
      </c>
      <c r="G5241" s="111" t="s">
        <v>400</v>
      </c>
      <c r="H5241" s="112" t="str">
        <f>IF(Proc[[#This Row],[type]]="LFF (MDG-F)",MID(Proc[[#This Row],[Obj]],13,10),"")</f>
        <v/>
      </c>
      <c r="I5241" s="152"/>
      <c r="J5241" s="112" t="b">
        <f>Proc[[#This Row],[Requested]]=Proc[[#This Row],[CurrentParent]]</f>
        <v>1</v>
      </c>
      <c r="K5241" s="112" t="str">
        <f>IF(Proc[[#This Row],[Author]]="Marcela Urrego",VLOOKUP(LEFT(Proc[[#This Row],[Requested]],1),Table3[#All],2,0),VLOOKUP(Proc[[#This Row],[Author]],Table4[],2,0))</f>
        <v>MGF</v>
      </c>
      <c r="L5241" s="148" t="s">
        <v>7174</v>
      </c>
      <c r="M5241" s="140">
        <v>46028</v>
      </c>
      <c r="N5241" s="140"/>
      <c r="O5241" s="140"/>
      <c r="P5241" s="140" t="str">
        <f ca="1">IF(Proc[[#This Row],[DaysAgeing]]&gt;5,"yep","on track")</f>
        <v>yep</v>
      </c>
      <c r="Q5241" s="2">
        <f ca="1">IF(Proc[[#This Row],[DateClosed]]="",ABS(NETWORKDAYS(Proc[[#This Row],[DateOpened]],TODAY()))-1,ABS(NETWORKDAYS(Proc[[#This Row],[DateOpened]],Proc[[#This Row],[DateClosed]]))-1)</f>
        <v>63</v>
      </c>
      <c r="R5241" s="140" t="s">
        <v>1377</v>
      </c>
      <c r="S5241" s="112"/>
      <c r="T5241" s="153">
        <v>5240</v>
      </c>
    </row>
    <row r="5242" spans="1:20" hidden="1">
      <c r="A5242" s="111" t="s">
        <v>5260</v>
      </c>
      <c r="B5242" s="112" t="str">
        <f>IFERROR(VLOOKUP(Proc[[#This Row],[App]],Table2[],3,0),"open")</f>
        <v>ok</v>
      </c>
      <c r="C5242" s="141" t="s">
        <v>377</v>
      </c>
      <c r="D5242" s="152" t="s">
        <v>1805</v>
      </c>
      <c r="E5242" s="152" t="s">
        <v>430</v>
      </c>
      <c r="F5242" s="112" t="s">
        <v>446</v>
      </c>
      <c r="G5242" t="s">
        <v>406</v>
      </c>
      <c r="H5242" s="112" t="str">
        <f>IF(Proc[[#This Row],[type]]="LFF (MDG-F)",MID(Proc[[#This Row],[Obj]],13,10),"")</f>
        <v>DE65GIT032</v>
      </c>
      <c r="I5242" s="152"/>
      <c r="J5242" s="112" t="b">
        <f>Proc[[#This Row],[Requested]]=Proc[[#This Row],[CurrentParent]]</f>
        <v>0</v>
      </c>
      <c r="K5242" s="112" t="str">
        <f>IF(Proc[[#This Row],[Author]]="Marcela Urrego",VLOOKUP(LEFT(Proc[[#This Row],[Requested]],1),Table3[#All],2,0),VLOOKUP(Proc[[#This Row],[Author]],Table4[],2,0))</f>
        <v>MGF</v>
      </c>
      <c r="L5242" s="148" t="s">
        <v>7174</v>
      </c>
      <c r="M5242" s="140">
        <v>46028</v>
      </c>
      <c r="N5242" s="140"/>
      <c r="O5242" s="140"/>
      <c r="P5242" s="140" t="str">
        <f ca="1">IF(Proc[[#This Row],[DaysAgeing]]&gt;5,"yep","on track")</f>
        <v>yep</v>
      </c>
      <c r="Q5242" s="2">
        <f ca="1">IF(Proc[[#This Row],[DateClosed]]="",ABS(NETWORKDAYS(Proc[[#This Row],[DateOpened]],TODAY()))-1,ABS(NETWORKDAYS(Proc[[#This Row],[DateOpened]],Proc[[#This Row],[DateClosed]]))-1)</f>
        <v>63</v>
      </c>
      <c r="R5242" s="140" t="s">
        <v>1377</v>
      </c>
      <c r="S5242" s="112"/>
      <c r="T5242" s="153">
        <v>5241</v>
      </c>
    </row>
    <row r="5243" spans="1:20" hidden="1">
      <c r="A5243" s="111" t="s">
        <v>5260</v>
      </c>
      <c r="B5243" s="112" t="str">
        <f>IFERROR(VLOOKUP(Proc[[#This Row],[App]],Table2[],3,0),"open")</f>
        <v>ok</v>
      </c>
      <c r="C5243" s="111" t="s">
        <v>369</v>
      </c>
      <c r="D5243" s="152" t="s">
        <v>5262</v>
      </c>
      <c r="E5243" s="152" t="s">
        <v>4017</v>
      </c>
      <c r="F5243" s="112" t="s">
        <v>4017</v>
      </c>
      <c r="G5243" s="111" t="s">
        <v>406</v>
      </c>
      <c r="H5243" s="112" t="str">
        <f>IF(Proc[[#This Row],[type]]="LFF (MDG-F)",MID(Proc[[#This Row],[Obj]],13,10),"")</f>
        <v>DE10YIT020</v>
      </c>
      <c r="I5243" s="152"/>
      <c r="J5243" s="112" t="b">
        <f>Proc[[#This Row],[Requested]]=Proc[[#This Row],[CurrentParent]]</f>
        <v>1</v>
      </c>
      <c r="K5243" s="112" t="str">
        <f>IF(Proc[[#This Row],[Author]]="Marcela Urrego",VLOOKUP(LEFT(Proc[[#This Row],[Requested]],1),Table3[#All],2,0),VLOOKUP(Proc[[#This Row],[Author]],Table4[],2,0))</f>
        <v>MGF</v>
      </c>
      <c r="L5243" s="148" t="s">
        <v>7174</v>
      </c>
      <c r="M5243" s="140">
        <v>46028</v>
      </c>
      <c r="N5243" s="140"/>
      <c r="O5243" s="140"/>
      <c r="P5243" s="140" t="str">
        <f ca="1">IF(Proc[[#This Row],[DaysAgeing]]&gt;5,"yep","on track")</f>
        <v>yep</v>
      </c>
      <c r="Q5243" s="2">
        <f ca="1">IF(Proc[[#This Row],[DateClosed]]="",ABS(NETWORKDAYS(Proc[[#This Row],[DateOpened]],TODAY()))-1,ABS(NETWORKDAYS(Proc[[#This Row],[DateOpened]],Proc[[#This Row],[DateClosed]]))-1)</f>
        <v>63</v>
      </c>
      <c r="R5243" s="140" t="s">
        <v>1377</v>
      </c>
      <c r="S5243" s="112"/>
      <c r="T5243" s="153">
        <v>5242</v>
      </c>
    </row>
    <row r="5244" spans="1:20" hidden="1">
      <c r="A5244" s="111" t="s">
        <v>5260</v>
      </c>
      <c r="B5244" s="112" t="str">
        <f>IFERROR(VLOOKUP(Proc[[#This Row],[App]],Table2[],3,0),"open")</f>
        <v>ok</v>
      </c>
      <c r="C5244" s="141" t="s">
        <v>369</v>
      </c>
      <c r="D5244" s="152" t="s">
        <v>5263</v>
      </c>
      <c r="E5244" s="152" t="s">
        <v>2008</v>
      </c>
      <c r="F5244" s="112" t="s">
        <v>2008</v>
      </c>
      <c r="G5244" s="111" t="s">
        <v>406</v>
      </c>
      <c r="H5244" s="112" t="str">
        <f>IF(Proc[[#This Row],[type]]="LFF (MDG-F)",MID(Proc[[#This Row],[Obj]],13,10),"")</f>
        <v>DE10YIT021</v>
      </c>
      <c r="I5244" s="152"/>
      <c r="J5244" s="112" t="b">
        <f>Proc[[#This Row],[Requested]]=Proc[[#This Row],[CurrentParent]]</f>
        <v>1</v>
      </c>
      <c r="K5244" s="112" t="str">
        <f>IF(Proc[[#This Row],[Author]]="Marcela Urrego",VLOOKUP(LEFT(Proc[[#This Row],[Requested]],1),Table3[#All],2,0),VLOOKUP(Proc[[#This Row],[Author]],Table4[],2,0))</f>
        <v>MGF</v>
      </c>
      <c r="L5244" s="148" t="s">
        <v>7174</v>
      </c>
      <c r="M5244" s="140">
        <v>46028</v>
      </c>
      <c r="N5244" s="140"/>
      <c r="O5244" s="140"/>
      <c r="P5244" s="140" t="str">
        <f ca="1">IF(Proc[[#This Row],[DaysAgeing]]&gt;5,"yep","on track")</f>
        <v>yep</v>
      </c>
      <c r="Q5244" s="2">
        <f ca="1">IF(Proc[[#This Row],[DateClosed]]="",ABS(NETWORKDAYS(Proc[[#This Row],[DateOpened]],TODAY()))-1,ABS(NETWORKDAYS(Proc[[#This Row],[DateOpened]],Proc[[#This Row],[DateClosed]]))-1)</f>
        <v>63</v>
      </c>
      <c r="R5244" s="140" t="s">
        <v>1377</v>
      </c>
      <c r="S5244" s="112"/>
      <c r="T5244" s="153">
        <v>5243</v>
      </c>
    </row>
    <row r="5245" spans="1:20" hidden="1">
      <c r="A5245" t="s">
        <v>5267</v>
      </c>
      <c r="B5245" s="112" t="str">
        <f>IFERROR(VLOOKUP(Proc[[#This Row],[App]],Table2[],3,0),"open")</f>
        <v>ok</v>
      </c>
      <c r="C5245" s="111" t="s">
        <v>377</v>
      </c>
      <c r="D5245" s="152" t="s">
        <v>9871</v>
      </c>
      <c r="E5245" s="152" t="s">
        <v>5271</v>
      </c>
      <c r="F5245" s="112" t="s">
        <v>446</v>
      </c>
      <c r="G5245" s="111" t="s">
        <v>400</v>
      </c>
      <c r="H5245" s="112" t="str">
        <f>IF(Proc[[#This Row],[type]]="LFF (MDG-F)",MID(Proc[[#This Row],[Obj]],13,10),"")</f>
        <v/>
      </c>
      <c r="I5245" s="152"/>
      <c r="J5245" s="112" t="b">
        <f>Proc[[#This Row],[Requested]]=Proc[[#This Row],[CurrentParent]]</f>
        <v>0</v>
      </c>
      <c r="K5245" s="112" t="str">
        <f>IF(Proc[[#This Row],[Author]]="Marcela Urrego",VLOOKUP(LEFT(Proc[[#This Row],[Requested]],1),Table3[#All],2,0),VLOOKUP(Proc[[#This Row],[Author]],Table4[],2,0))</f>
        <v>EL</v>
      </c>
      <c r="L5245" s="148" t="s">
        <v>7174</v>
      </c>
      <c r="M5245" s="140">
        <v>46037</v>
      </c>
      <c r="N5245" s="140"/>
      <c r="O5245" s="140"/>
      <c r="P5245" s="140" t="str">
        <f ca="1">IF(Proc[[#This Row],[DaysAgeing]]&gt;5,"yep","on track")</f>
        <v>yep</v>
      </c>
      <c r="Q5245" s="2">
        <f ca="1">IF(Proc[[#This Row],[DateClosed]]="",ABS(NETWORKDAYS(Proc[[#This Row],[DateOpened]],TODAY()))-1,ABS(NETWORKDAYS(Proc[[#This Row],[DateOpened]],Proc[[#This Row],[DateClosed]]))-1)</f>
        <v>56</v>
      </c>
      <c r="R5245" s="140" t="s">
        <v>4125</v>
      </c>
      <c r="S5245" s="112"/>
      <c r="T5245" s="153">
        <v>5244</v>
      </c>
    </row>
    <row r="5246" spans="1:20" hidden="1">
      <c r="A5246" s="111" t="s">
        <v>5267</v>
      </c>
      <c r="B5246" s="112" t="str">
        <f>IFERROR(VLOOKUP(Proc[[#This Row],[App]],Table2[],3,0),"open")</f>
        <v>ok</v>
      </c>
      <c r="C5246" s="111" t="s">
        <v>377</v>
      </c>
      <c r="D5246" s="152" t="s">
        <v>9872</v>
      </c>
      <c r="E5246" s="152" t="s">
        <v>5271</v>
      </c>
      <c r="F5246" s="112" t="s">
        <v>446</v>
      </c>
      <c r="G5246" s="111" t="s">
        <v>400</v>
      </c>
      <c r="H5246" s="112" t="str">
        <f>IF(Proc[[#This Row],[type]]="LFF (MDG-F)",MID(Proc[[#This Row],[Obj]],13,10),"")</f>
        <v/>
      </c>
      <c r="I5246" s="152"/>
      <c r="J5246" s="112" t="b">
        <f>Proc[[#This Row],[Requested]]=Proc[[#This Row],[CurrentParent]]</f>
        <v>0</v>
      </c>
      <c r="K5246" s="112" t="str">
        <f>IF(Proc[[#This Row],[Author]]="Marcela Urrego",VLOOKUP(LEFT(Proc[[#This Row],[Requested]],1),Table3[#All],2,0),VLOOKUP(Proc[[#This Row],[Author]],Table4[],2,0))</f>
        <v>EL</v>
      </c>
      <c r="L5246" s="148" t="s">
        <v>7174</v>
      </c>
      <c r="M5246" s="140">
        <v>46037</v>
      </c>
      <c r="N5246" s="140"/>
      <c r="O5246" s="140"/>
      <c r="P5246" s="140" t="str">
        <f ca="1">IF(Proc[[#This Row],[DaysAgeing]]&gt;5,"yep","on track")</f>
        <v>yep</v>
      </c>
      <c r="Q5246" s="2">
        <f ca="1">IF(Proc[[#This Row],[DateClosed]]="",ABS(NETWORKDAYS(Proc[[#This Row],[DateOpened]],TODAY()))-1,ABS(NETWORKDAYS(Proc[[#This Row],[DateOpened]],Proc[[#This Row],[DateClosed]]))-1)</f>
        <v>56</v>
      </c>
      <c r="R5246" s="140" t="s">
        <v>4125</v>
      </c>
      <c r="S5246" s="112"/>
      <c r="T5246" s="153">
        <v>5245</v>
      </c>
    </row>
    <row r="5247" spans="1:20" hidden="1">
      <c r="A5247" s="111" t="s">
        <v>5267</v>
      </c>
      <c r="B5247" s="112" t="str">
        <f>IFERROR(VLOOKUP(Proc[[#This Row],[App]],Table2[],3,0),"open")</f>
        <v>ok</v>
      </c>
      <c r="C5247" s="111" t="s">
        <v>377</v>
      </c>
      <c r="D5247" s="152" t="s">
        <v>9873</v>
      </c>
      <c r="E5247" s="152" t="s">
        <v>5271</v>
      </c>
      <c r="F5247" s="112" t="s">
        <v>446</v>
      </c>
      <c r="G5247" t="s">
        <v>400</v>
      </c>
      <c r="H5247" s="112" t="str">
        <f>IF(Proc[[#This Row],[type]]="LFF (MDG-F)",MID(Proc[[#This Row],[Obj]],13,10),"")</f>
        <v/>
      </c>
      <c r="I5247" s="152"/>
      <c r="J5247" s="112" t="b">
        <f>Proc[[#This Row],[Requested]]=Proc[[#This Row],[CurrentParent]]</f>
        <v>0</v>
      </c>
      <c r="K5247" s="112" t="str">
        <f>IF(Proc[[#This Row],[Author]]="Marcela Urrego",VLOOKUP(LEFT(Proc[[#This Row],[Requested]],1),Table3[#All],2,0),VLOOKUP(Proc[[#This Row],[Author]],Table4[],2,0))</f>
        <v>EL</v>
      </c>
      <c r="L5247" s="148" t="s">
        <v>7174</v>
      </c>
      <c r="M5247" s="140">
        <v>46037</v>
      </c>
      <c r="N5247" s="140"/>
      <c r="O5247" s="140"/>
      <c r="P5247" s="140" t="str">
        <f ca="1">IF(Proc[[#This Row],[DaysAgeing]]&gt;5,"yep","on track")</f>
        <v>yep</v>
      </c>
      <c r="Q5247" s="2">
        <f ca="1">IF(Proc[[#This Row],[DateClosed]]="",ABS(NETWORKDAYS(Proc[[#This Row],[DateOpened]],TODAY()))-1,ABS(NETWORKDAYS(Proc[[#This Row],[DateOpened]],Proc[[#This Row],[DateClosed]]))-1)</f>
        <v>56</v>
      </c>
      <c r="R5247" s="140" t="s">
        <v>4125</v>
      </c>
      <c r="S5247" s="112"/>
      <c r="T5247" s="153">
        <v>5246</v>
      </c>
    </row>
    <row r="5248" spans="1:20" hidden="1">
      <c r="A5248" s="111" t="s">
        <v>5267</v>
      </c>
      <c r="B5248" s="112" t="str">
        <f>IFERROR(VLOOKUP(Proc[[#This Row],[App]],Table2[],3,0),"open")</f>
        <v>ok</v>
      </c>
      <c r="C5248" s="111" t="s">
        <v>377</v>
      </c>
      <c r="D5248" s="152" t="s">
        <v>9874</v>
      </c>
      <c r="E5248" s="152" t="s">
        <v>5271</v>
      </c>
      <c r="F5248" s="112" t="s">
        <v>446</v>
      </c>
      <c r="G5248" s="111" t="s">
        <v>400</v>
      </c>
      <c r="H5248" s="112" t="str">
        <f>IF(Proc[[#This Row],[type]]="LFF (MDG-F)",MID(Proc[[#This Row],[Obj]],13,10),"")</f>
        <v/>
      </c>
      <c r="I5248" s="152"/>
      <c r="J5248" s="112" t="b">
        <f>Proc[[#This Row],[Requested]]=Proc[[#This Row],[CurrentParent]]</f>
        <v>0</v>
      </c>
      <c r="K5248" s="112" t="str">
        <f>IF(Proc[[#This Row],[Author]]="Marcela Urrego",VLOOKUP(LEFT(Proc[[#This Row],[Requested]],1),Table3[#All],2,0),VLOOKUP(Proc[[#This Row],[Author]],Table4[],2,0))</f>
        <v>EL</v>
      </c>
      <c r="L5248" s="148" t="s">
        <v>7174</v>
      </c>
      <c r="M5248" s="140">
        <v>46037</v>
      </c>
      <c r="N5248" s="140"/>
      <c r="O5248" s="140"/>
      <c r="P5248" s="140" t="str">
        <f ca="1">IF(Proc[[#This Row],[DaysAgeing]]&gt;5,"yep","on track")</f>
        <v>yep</v>
      </c>
      <c r="Q5248" s="2">
        <f ca="1">IF(Proc[[#This Row],[DateClosed]]="",ABS(NETWORKDAYS(Proc[[#This Row],[DateOpened]],TODAY()))-1,ABS(NETWORKDAYS(Proc[[#This Row],[DateOpened]],Proc[[#This Row],[DateClosed]]))-1)</f>
        <v>56</v>
      </c>
      <c r="R5248" s="140" t="s">
        <v>4125</v>
      </c>
      <c r="S5248" s="112"/>
      <c r="T5248" s="153">
        <v>5247</v>
      </c>
    </row>
    <row r="5249" spans="1:20" hidden="1">
      <c r="A5249" s="111" t="s">
        <v>5267</v>
      </c>
      <c r="B5249" s="112" t="str">
        <f>IFERROR(VLOOKUP(Proc[[#This Row],[App]],Table2[],3,0),"open")</f>
        <v>ok</v>
      </c>
      <c r="C5249" s="141" t="s">
        <v>369</v>
      </c>
      <c r="D5249" s="152" t="s">
        <v>9875</v>
      </c>
      <c r="E5249" s="152" t="s">
        <v>5271</v>
      </c>
      <c r="F5249" s="112" t="s">
        <v>5271</v>
      </c>
      <c r="G5249" t="s">
        <v>406</v>
      </c>
      <c r="H5249" s="112" t="str">
        <f>IF(Proc[[#This Row],[type]]="LFF (MDG-F)",MID(Proc[[#This Row],[Obj]],13,10),"")</f>
        <v>JP02TAAA04</v>
      </c>
      <c r="I5249" s="152"/>
      <c r="J5249" s="112" t="b">
        <f>Proc[[#This Row],[Requested]]=Proc[[#This Row],[CurrentParent]]</f>
        <v>1</v>
      </c>
      <c r="K5249" s="112" t="str">
        <f>IF(Proc[[#This Row],[Author]]="Marcela Urrego",VLOOKUP(LEFT(Proc[[#This Row],[Requested]],1),Table3[#All],2,0),VLOOKUP(Proc[[#This Row],[Author]],Table4[],2,0))</f>
        <v>EL</v>
      </c>
      <c r="L5249" s="148" t="s">
        <v>7174</v>
      </c>
      <c r="M5249" s="140">
        <v>46037</v>
      </c>
      <c r="N5249" s="140"/>
      <c r="O5249" s="140"/>
      <c r="P5249" s="140" t="str">
        <f ca="1">IF(Proc[[#This Row],[DaysAgeing]]&gt;5,"yep","on track")</f>
        <v>yep</v>
      </c>
      <c r="Q5249" s="2">
        <f ca="1">IF(Proc[[#This Row],[DateClosed]]="",ABS(NETWORKDAYS(Proc[[#This Row],[DateOpened]],TODAY()))-1,ABS(NETWORKDAYS(Proc[[#This Row],[DateOpened]],Proc[[#This Row],[DateClosed]]))-1)</f>
        <v>56</v>
      </c>
      <c r="R5249" s="140" t="s">
        <v>4125</v>
      </c>
      <c r="S5249" s="112"/>
      <c r="T5249" s="153">
        <v>5248</v>
      </c>
    </row>
    <row r="5250" spans="1:20" hidden="1">
      <c r="A5250" s="111" t="s">
        <v>5267</v>
      </c>
      <c r="B5250" s="112" t="str">
        <f>IFERROR(VLOOKUP(Proc[[#This Row],[App]],Table2[],3,0),"open")</f>
        <v>ok</v>
      </c>
      <c r="C5250" s="141" t="s">
        <v>377</v>
      </c>
      <c r="D5250" s="152" t="s">
        <v>9876</v>
      </c>
      <c r="E5250" s="152" t="s">
        <v>5272</v>
      </c>
      <c r="F5250" s="112" t="s">
        <v>446</v>
      </c>
      <c r="G5250" s="111" t="s">
        <v>406</v>
      </c>
      <c r="H5250" s="112" t="str">
        <f>IF(Proc[[#This Row],[type]]="LFF (MDG-F)",MID(Proc[[#This Row],[Obj]],13,10),"")</f>
        <v>JP02TFAZ01</v>
      </c>
      <c r="I5250" s="152"/>
      <c r="J5250" s="112" t="b">
        <f>Proc[[#This Row],[Requested]]=Proc[[#This Row],[CurrentParent]]</f>
        <v>0</v>
      </c>
      <c r="K5250" s="112" t="str">
        <f>IF(Proc[[#This Row],[Author]]="Marcela Urrego",VLOOKUP(LEFT(Proc[[#This Row],[Requested]],1),Table3[#All],2,0),VLOOKUP(Proc[[#This Row],[Author]],Table4[],2,0))</f>
        <v>EL</v>
      </c>
      <c r="L5250" s="148" t="s">
        <v>7174</v>
      </c>
      <c r="M5250" s="140">
        <v>46037</v>
      </c>
      <c r="N5250" s="140"/>
      <c r="O5250" s="140"/>
      <c r="P5250" s="140" t="str">
        <f ca="1">IF(Proc[[#This Row],[DaysAgeing]]&gt;5,"yep","on track")</f>
        <v>yep</v>
      </c>
      <c r="Q5250" s="2">
        <f ca="1">IF(Proc[[#This Row],[DateClosed]]="",ABS(NETWORKDAYS(Proc[[#This Row],[DateOpened]],TODAY()))-1,ABS(NETWORKDAYS(Proc[[#This Row],[DateOpened]],Proc[[#This Row],[DateClosed]]))-1)</f>
        <v>56</v>
      </c>
      <c r="R5250" s="140" t="s">
        <v>4125</v>
      </c>
      <c r="S5250" s="112"/>
      <c r="T5250" s="153">
        <v>5249</v>
      </c>
    </row>
    <row r="5251" spans="1:20" hidden="1">
      <c r="A5251" s="111" t="s">
        <v>5267</v>
      </c>
      <c r="B5251" s="112" t="str">
        <f>IFERROR(VLOOKUP(Proc[[#This Row],[App]],Table2[],3,0),"open")</f>
        <v>ok</v>
      </c>
      <c r="C5251" s="141" t="s">
        <v>369</v>
      </c>
      <c r="D5251" s="152" t="s">
        <v>9877</v>
      </c>
      <c r="E5251" s="152" t="s">
        <v>5272</v>
      </c>
      <c r="F5251" s="112" t="s">
        <v>5272</v>
      </c>
      <c r="G5251" s="111" t="s">
        <v>406</v>
      </c>
      <c r="H5251" s="112" t="str">
        <f>IF(Proc[[#This Row],[type]]="LFF (MDG-F)",MID(Proc[[#This Row],[Obj]],13,10),"")</f>
        <v>JP02TPAZ01</v>
      </c>
      <c r="I5251" s="152"/>
      <c r="J5251" s="112" t="b">
        <f>Proc[[#This Row],[Requested]]=Proc[[#This Row],[CurrentParent]]</f>
        <v>1</v>
      </c>
      <c r="K5251" s="112" t="str">
        <f>IF(Proc[[#This Row],[Author]]="Marcela Urrego",VLOOKUP(LEFT(Proc[[#This Row],[Requested]],1),Table3[#All],2,0),VLOOKUP(Proc[[#This Row],[Author]],Table4[],2,0))</f>
        <v>EL</v>
      </c>
      <c r="L5251" s="148" t="s">
        <v>7174</v>
      </c>
      <c r="M5251" s="140">
        <v>46037</v>
      </c>
      <c r="N5251" s="140"/>
      <c r="O5251" s="140"/>
      <c r="P5251" s="140" t="str">
        <f ca="1">IF(Proc[[#This Row],[DaysAgeing]]&gt;5,"yep","on track")</f>
        <v>yep</v>
      </c>
      <c r="Q5251" s="2">
        <f ca="1">IF(Proc[[#This Row],[DateClosed]]="",ABS(NETWORKDAYS(Proc[[#This Row],[DateOpened]],TODAY()))-1,ABS(NETWORKDAYS(Proc[[#This Row],[DateOpened]],Proc[[#This Row],[DateClosed]]))-1)</f>
        <v>56</v>
      </c>
      <c r="R5251" s="140" t="s">
        <v>4125</v>
      </c>
      <c r="S5251" s="112"/>
      <c r="T5251" s="153">
        <v>5250</v>
      </c>
    </row>
    <row r="5252" spans="1:20" hidden="1">
      <c r="A5252" s="111" t="s">
        <v>5267</v>
      </c>
      <c r="B5252" s="112" t="str">
        <f>IFERROR(VLOOKUP(Proc[[#This Row],[App]],Table2[],3,0),"open")</f>
        <v>ok</v>
      </c>
      <c r="C5252" s="141" t="s">
        <v>369</v>
      </c>
      <c r="D5252" s="152" t="s">
        <v>9878</v>
      </c>
      <c r="E5252" s="152" t="s">
        <v>5272</v>
      </c>
      <c r="F5252" s="112" t="s">
        <v>5272</v>
      </c>
      <c r="G5252" s="111" t="s">
        <v>406</v>
      </c>
      <c r="H5252" s="112" t="str">
        <f>IF(Proc[[#This Row],[type]]="LFF (MDG-F)",MID(Proc[[#This Row],[Obj]],13,10),"")</f>
        <v>JP01TFAZ01</v>
      </c>
      <c r="I5252" s="152"/>
      <c r="J5252" s="112" t="b">
        <f>Proc[[#This Row],[Requested]]=Proc[[#This Row],[CurrentParent]]</f>
        <v>1</v>
      </c>
      <c r="K5252" s="112" t="str">
        <f>IF(Proc[[#This Row],[Author]]="Marcela Urrego",VLOOKUP(LEFT(Proc[[#This Row],[Requested]],1),Table3[#All],2,0),VLOOKUP(Proc[[#This Row],[Author]],Table4[],2,0))</f>
        <v>EL</v>
      </c>
      <c r="L5252" s="148" t="s">
        <v>7174</v>
      </c>
      <c r="M5252" s="140">
        <v>46037</v>
      </c>
      <c r="N5252" s="140"/>
      <c r="O5252" s="140"/>
      <c r="P5252" s="140" t="str">
        <f ca="1">IF(Proc[[#This Row],[DaysAgeing]]&gt;5,"yep","on track")</f>
        <v>yep</v>
      </c>
      <c r="Q5252" s="2">
        <f ca="1">IF(Proc[[#This Row],[DateClosed]]="",ABS(NETWORKDAYS(Proc[[#This Row],[DateOpened]],TODAY()))-1,ABS(NETWORKDAYS(Proc[[#This Row],[DateOpened]],Proc[[#This Row],[DateClosed]]))-1)</f>
        <v>56</v>
      </c>
      <c r="R5252" s="140" t="s">
        <v>4125</v>
      </c>
      <c r="S5252" s="112"/>
      <c r="T5252" s="153">
        <v>5251</v>
      </c>
    </row>
    <row r="5253" spans="1:20" hidden="1">
      <c r="A5253" s="111" t="s">
        <v>5267</v>
      </c>
      <c r="B5253" s="112" t="str">
        <f>IFERROR(VLOOKUP(Proc[[#This Row],[App]],Table2[],3,0),"open")</f>
        <v>ok</v>
      </c>
      <c r="C5253" s="111" t="s">
        <v>377</v>
      </c>
      <c r="D5253" s="152" t="s">
        <v>9879</v>
      </c>
      <c r="E5253" s="152" t="s">
        <v>5272</v>
      </c>
      <c r="F5253" s="112" t="s">
        <v>5374</v>
      </c>
      <c r="G5253" s="111" t="s">
        <v>400</v>
      </c>
      <c r="H5253" s="112" t="str">
        <f>IF(Proc[[#This Row],[type]]="LFF (MDG-F)",MID(Proc[[#This Row],[Obj]],13,10),"")</f>
        <v/>
      </c>
      <c r="I5253" s="152"/>
      <c r="J5253" s="112" t="b">
        <f>Proc[[#This Row],[Requested]]=Proc[[#This Row],[CurrentParent]]</f>
        <v>0</v>
      </c>
      <c r="K5253" s="112" t="str">
        <f>IF(Proc[[#This Row],[Author]]="Marcela Urrego",VLOOKUP(LEFT(Proc[[#This Row],[Requested]],1),Table3[#All],2,0),VLOOKUP(Proc[[#This Row],[Author]],Table4[],2,0))</f>
        <v>EL</v>
      </c>
      <c r="L5253" s="148" t="s">
        <v>7174</v>
      </c>
      <c r="M5253" s="140">
        <v>46037</v>
      </c>
      <c r="N5253" s="140"/>
      <c r="O5253" s="140"/>
      <c r="P5253" s="140" t="str">
        <f ca="1">IF(Proc[[#This Row],[DaysAgeing]]&gt;5,"yep","on track")</f>
        <v>yep</v>
      </c>
      <c r="Q5253" s="2">
        <f ca="1">IF(Proc[[#This Row],[DateClosed]]="",ABS(NETWORKDAYS(Proc[[#This Row],[DateOpened]],TODAY()))-1,ABS(NETWORKDAYS(Proc[[#This Row],[DateOpened]],Proc[[#This Row],[DateClosed]]))-1)</f>
        <v>56</v>
      </c>
      <c r="R5253" s="140" t="s">
        <v>4125</v>
      </c>
      <c r="S5253" s="112"/>
      <c r="T5253" s="153">
        <v>5252</v>
      </c>
    </row>
    <row r="5254" spans="1:20" hidden="1">
      <c r="A5254" s="111" t="s">
        <v>5267</v>
      </c>
      <c r="B5254" s="112" t="str">
        <f>IFERROR(VLOOKUP(Proc[[#This Row],[App]],Table2[],3,0),"open")</f>
        <v>ok</v>
      </c>
      <c r="C5254" s="111" t="s">
        <v>377</v>
      </c>
      <c r="D5254" s="152" t="s">
        <v>5382</v>
      </c>
      <c r="E5254" s="152" t="s">
        <v>5272</v>
      </c>
      <c r="F5254" s="112" t="s">
        <v>5374</v>
      </c>
      <c r="G5254" s="111" t="s">
        <v>400</v>
      </c>
      <c r="H5254" s="112" t="str">
        <f>IF(Proc[[#This Row],[type]]="LFF (MDG-F)",MID(Proc[[#This Row],[Obj]],13,10),"")</f>
        <v/>
      </c>
      <c r="I5254" s="152"/>
      <c r="J5254" s="112" t="b">
        <f>Proc[[#This Row],[Requested]]=Proc[[#This Row],[CurrentParent]]</f>
        <v>0</v>
      </c>
      <c r="K5254" s="112" t="str">
        <f>IF(Proc[[#This Row],[Author]]="Marcela Urrego",VLOOKUP(LEFT(Proc[[#This Row],[Requested]],1),Table3[#All],2,0),VLOOKUP(Proc[[#This Row],[Author]],Table4[],2,0))</f>
        <v>EL</v>
      </c>
      <c r="L5254" s="148" t="s">
        <v>7174</v>
      </c>
      <c r="M5254" s="140">
        <v>46037</v>
      </c>
      <c r="N5254" s="140"/>
      <c r="O5254" s="140"/>
      <c r="P5254" s="140" t="str">
        <f ca="1">IF(Proc[[#This Row],[DaysAgeing]]&gt;5,"yep","on track")</f>
        <v>yep</v>
      </c>
      <c r="Q5254" s="2">
        <f ca="1">IF(Proc[[#This Row],[DateClosed]]="",ABS(NETWORKDAYS(Proc[[#This Row],[DateOpened]],TODAY()))-1,ABS(NETWORKDAYS(Proc[[#This Row],[DateOpened]],Proc[[#This Row],[DateClosed]]))-1)</f>
        <v>56</v>
      </c>
      <c r="R5254" s="140" t="s">
        <v>4125</v>
      </c>
      <c r="S5254" s="112"/>
      <c r="T5254" s="153">
        <v>5253</v>
      </c>
    </row>
    <row r="5255" spans="1:20" hidden="1">
      <c r="A5255" s="111" t="s">
        <v>5267</v>
      </c>
      <c r="B5255" s="112" t="str">
        <f>IFERROR(VLOOKUP(Proc[[#This Row],[App]],Table2[],3,0),"open")</f>
        <v>ok</v>
      </c>
      <c r="C5255" s="111" t="s">
        <v>377</v>
      </c>
      <c r="D5255" s="152" t="s">
        <v>9880</v>
      </c>
      <c r="E5255" s="152" t="s">
        <v>5272</v>
      </c>
      <c r="F5255" s="112" t="s">
        <v>5382</v>
      </c>
      <c r="G5255" s="111" t="s">
        <v>400</v>
      </c>
      <c r="H5255" s="112" t="str">
        <f>IF(Proc[[#This Row],[type]]="LFF (MDG-F)",MID(Proc[[#This Row],[Obj]],13,10),"")</f>
        <v/>
      </c>
      <c r="I5255" s="152"/>
      <c r="J5255" s="112" t="b">
        <f>Proc[[#This Row],[Requested]]=Proc[[#This Row],[CurrentParent]]</f>
        <v>0</v>
      </c>
      <c r="K5255" s="112" t="str">
        <f>IF(Proc[[#This Row],[Author]]="Marcela Urrego",VLOOKUP(LEFT(Proc[[#This Row],[Requested]],1),Table3[#All],2,0),VLOOKUP(Proc[[#This Row],[Author]],Table4[],2,0))</f>
        <v>EL</v>
      </c>
      <c r="L5255" s="148" t="s">
        <v>7174</v>
      </c>
      <c r="M5255" s="140">
        <v>46037</v>
      </c>
      <c r="N5255" s="140"/>
      <c r="O5255" s="140"/>
      <c r="P5255" s="140" t="str">
        <f ca="1">IF(Proc[[#This Row],[DaysAgeing]]&gt;5,"yep","on track")</f>
        <v>yep</v>
      </c>
      <c r="Q5255" s="2">
        <f ca="1">IF(Proc[[#This Row],[DateClosed]]="",ABS(NETWORKDAYS(Proc[[#This Row],[DateOpened]],TODAY()))-1,ABS(NETWORKDAYS(Proc[[#This Row],[DateOpened]],Proc[[#This Row],[DateClosed]]))-1)</f>
        <v>56</v>
      </c>
      <c r="R5255" s="140" t="s">
        <v>4125</v>
      </c>
      <c r="S5255" s="112"/>
      <c r="T5255" s="153">
        <v>5254</v>
      </c>
    </row>
    <row r="5256" spans="1:20" hidden="1">
      <c r="A5256" s="111" t="s">
        <v>5267</v>
      </c>
      <c r="B5256" s="112" t="str">
        <f>IFERROR(VLOOKUP(Proc[[#This Row],[App]],Table2[],3,0),"open")</f>
        <v>ok</v>
      </c>
      <c r="C5256" s="141" t="s">
        <v>369</v>
      </c>
      <c r="D5256" s="152" t="s">
        <v>9881</v>
      </c>
      <c r="E5256" s="152" t="s">
        <v>5271</v>
      </c>
      <c r="F5256" s="112" t="s">
        <v>5271</v>
      </c>
      <c r="G5256" s="111" t="s">
        <v>406</v>
      </c>
      <c r="H5256" s="112" t="str">
        <f>IF(Proc[[#This Row],[type]]="LFF (MDG-F)",MID(Proc[[#This Row],[Obj]],13,10),"")</f>
        <v>US01TASD02</v>
      </c>
      <c r="I5256" s="152"/>
      <c r="J5256" s="112" t="b">
        <f>Proc[[#This Row],[Requested]]=Proc[[#This Row],[CurrentParent]]</f>
        <v>1</v>
      </c>
      <c r="K5256" s="112" t="str">
        <f>IF(Proc[[#This Row],[Author]]="Marcela Urrego",VLOOKUP(LEFT(Proc[[#This Row],[Requested]],1),Table3[#All],2,0),VLOOKUP(Proc[[#This Row],[Author]],Table4[],2,0))</f>
        <v>EL</v>
      </c>
      <c r="L5256" s="148" t="s">
        <v>7174</v>
      </c>
      <c r="M5256" s="140">
        <v>46037</v>
      </c>
      <c r="N5256" s="140"/>
      <c r="O5256" s="140"/>
      <c r="P5256" s="140" t="str">
        <f ca="1">IF(Proc[[#This Row],[DaysAgeing]]&gt;5,"yep","on track")</f>
        <v>yep</v>
      </c>
      <c r="Q5256" s="2">
        <f ca="1">IF(Proc[[#This Row],[DateClosed]]="",ABS(NETWORKDAYS(Proc[[#This Row],[DateOpened]],TODAY()))-1,ABS(NETWORKDAYS(Proc[[#This Row],[DateOpened]],Proc[[#This Row],[DateClosed]]))-1)</f>
        <v>56</v>
      </c>
      <c r="R5256" s="140" t="s">
        <v>4125</v>
      </c>
      <c r="S5256" s="112"/>
      <c r="T5256" s="153">
        <v>5255</v>
      </c>
    </row>
    <row r="5257" spans="1:20" hidden="1">
      <c r="A5257" s="111" t="s">
        <v>5267</v>
      </c>
      <c r="B5257" s="153" t="str">
        <f>IFERROR(VLOOKUP(Proc[[#This Row],[App]],Table2[],3,0),"open")</f>
        <v>ok</v>
      </c>
      <c r="C5257" s="141" t="s">
        <v>369</v>
      </c>
      <c r="D5257" s="152" t="s">
        <v>9882</v>
      </c>
      <c r="E5257" s="152" t="s">
        <v>5271</v>
      </c>
      <c r="F5257" s="153" t="s">
        <v>5271</v>
      </c>
      <c r="G5257" s="111" t="s">
        <v>406</v>
      </c>
      <c r="H5257" s="112" t="str">
        <f>IF(Proc[[#This Row],[type]]="LFF (MDG-F)",MID(Proc[[#This Row],[Obj]],13,10),"")</f>
        <v>US01TPHZ02</v>
      </c>
      <c r="I5257" s="152"/>
      <c r="J5257" s="112" t="b">
        <f>Proc[[#This Row],[Requested]]=Proc[[#This Row],[CurrentParent]]</f>
        <v>1</v>
      </c>
      <c r="K5257" s="153" t="str">
        <f>IF(Proc[[#This Row],[Author]]="Marcela Urrego",VLOOKUP(LEFT(Proc[[#This Row],[Requested]],1),Table3[#All],2,0),VLOOKUP(Proc[[#This Row],[Author]],Table4[],2,0))</f>
        <v>EL</v>
      </c>
      <c r="L5257" s="148" t="s">
        <v>7174</v>
      </c>
      <c r="M5257" s="140">
        <v>46037</v>
      </c>
      <c r="N5257" s="140"/>
      <c r="O5257" s="140"/>
      <c r="P5257" s="140" t="str">
        <f ca="1">IF(Proc[[#This Row],[DaysAgeing]]&gt;5,"yep","on track")</f>
        <v>yep</v>
      </c>
      <c r="Q5257" s="2">
        <f ca="1">IF(Proc[[#This Row],[DateClosed]]="",ABS(NETWORKDAYS(Proc[[#This Row],[DateOpened]],TODAY()))-1,ABS(NETWORKDAYS(Proc[[#This Row],[DateOpened]],Proc[[#This Row],[DateClosed]]))-1)</f>
        <v>56</v>
      </c>
      <c r="R5257" s="140" t="s">
        <v>4125</v>
      </c>
      <c r="S5257" s="112"/>
      <c r="T5257" s="153">
        <v>5256</v>
      </c>
    </row>
    <row r="5258" spans="1:20" hidden="1">
      <c r="A5258" s="111" t="s">
        <v>5267</v>
      </c>
      <c r="B5258" s="153" t="str">
        <f>IFERROR(VLOOKUP(Proc[[#This Row],[App]],Table2[],3,0),"open")</f>
        <v>ok</v>
      </c>
      <c r="C5258" s="141" t="s">
        <v>369</v>
      </c>
      <c r="D5258" s="152" t="s">
        <v>9883</v>
      </c>
      <c r="E5258" s="152" t="s">
        <v>5273</v>
      </c>
      <c r="F5258" s="153" t="s">
        <v>5273</v>
      </c>
      <c r="G5258" s="111" t="s">
        <v>406</v>
      </c>
      <c r="H5258" s="112" t="str">
        <f>IF(Proc[[#This Row],[type]]="LFF (MDG-F)",MID(Proc[[#This Row],[Obj]],13,10),"")</f>
        <v>US01TAHA00</v>
      </c>
      <c r="I5258" s="152"/>
      <c r="J5258" s="112" t="b">
        <f>Proc[[#This Row],[Requested]]=Proc[[#This Row],[CurrentParent]]</f>
        <v>1</v>
      </c>
      <c r="K5258" s="153" t="str">
        <f>IF(Proc[[#This Row],[Author]]="Marcela Urrego",VLOOKUP(LEFT(Proc[[#This Row],[Requested]],1),Table3[#All],2,0),VLOOKUP(Proc[[#This Row],[Author]],Table4[],2,0))</f>
        <v>EL</v>
      </c>
      <c r="L5258" s="148" t="s">
        <v>7174</v>
      </c>
      <c r="M5258" s="140">
        <v>46037</v>
      </c>
      <c r="N5258" s="140"/>
      <c r="O5258" s="140"/>
      <c r="P5258" s="140" t="str">
        <f ca="1">IF(Proc[[#This Row],[DaysAgeing]]&gt;5,"yep","on track")</f>
        <v>yep</v>
      </c>
      <c r="Q5258" s="2">
        <f ca="1">IF(Proc[[#This Row],[DateClosed]]="",ABS(NETWORKDAYS(Proc[[#This Row],[DateOpened]],TODAY()))-1,ABS(NETWORKDAYS(Proc[[#This Row],[DateOpened]],Proc[[#This Row],[DateClosed]]))-1)</f>
        <v>56</v>
      </c>
      <c r="R5258" s="140" t="s">
        <v>4125</v>
      </c>
      <c r="S5258" s="112"/>
      <c r="T5258" s="153">
        <v>5257</v>
      </c>
    </row>
    <row r="5259" spans="1:20" hidden="1">
      <c r="A5259" s="111" t="s">
        <v>5267</v>
      </c>
      <c r="B5259" s="153" t="str">
        <f>IFERROR(VLOOKUP(Proc[[#This Row],[App]],Table2[],3,0),"open")</f>
        <v>ok</v>
      </c>
      <c r="C5259" s="111" t="s">
        <v>369</v>
      </c>
      <c r="D5259" s="152" t="s">
        <v>5391</v>
      </c>
      <c r="E5259" s="152" t="s">
        <v>5273</v>
      </c>
      <c r="F5259" s="153" t="s">
        <v>5273</v>
      </c>
      <c r="G5259" s="111" t="s">
        <v>406</v>
      </c>
      <c r="H5259" s="112" t="str">
        <f>IF(Proc[[#This Row],[type]]="LFF (MDG-F)",MID(Proc[[#This Row],[Obj]],13,10),"")</f>
        <v>US01TAHA01</v>
      </c>
      <c r="I5259" s="152"/>
      <c r="J5259" s="112" t="b">
        <f>Proc[[#This Row],[Requested]]=Proc[[#This Row],[CurrentParent]]</f>
        <v>1</v>
      </c>
      <c r="K5259" s="153" t="str">
        <f>IF(Proc[[#This Row],[Author]]="Marcela Urrego",VLOOKUP(LEFT(Proc[[#This Row],[Requested]],1),Table3[#All],2,0),VLOOKUP(Proc[[#This Row],[Author]],Table4[],2,0))</f>
        <v>EL</v>
      </c>
      <c r="L5259" s="148" t="s">
        <v>7174</v>
      </c>
      <c r="M5259" s="140">
        <v>46037</v>
      </c>
      <c r="N5259" s="140"/>
      <c r="O5259" s="140"/>
      <c r="P5259" s="140" t="str">
        <f ca="1">IF(Proc[[#This Row],[DaysAgeing]]&gt;5,"yep","on track")</f>
        <v>yep</v>
      </c>
      <c r="Q5259" s="2">
        <f ca="1">IF(Proc[[#This Row],[DateClosed]]="",ABS(NETWORKDAYS(Proc[[#This Row],[DateOpened]],TODAY()))-1,ABS(NETWORKDAYS(Proc[[#This Row],[DateOpened]],Proc[[#This Row],[DateClosed]]))-1)</f>
        <v>56</v>
      </c>
      <c r="R5259" s="140" t="s">
        <v>4125</v>
      </c>
      <c r="S5259" s="112"/>
      <c r="T5259" s="153">
        <v>5258</v>
      </c>
    </row>
    <row r="5260" spans="1:20" hidden="1">
      <c r="A5260" s="111" t="s">
        <v>5267</v>
      </c>
      <c r="B5260" s="153" t="str">
        <f>IFERROR(VLOOKUP(Proc[[#This Row],[App]],Table2[],3,0),"open")</f>
        <v>ok</v>
      </c>
      <c r="C5260" s="141" t="s">
        <v>369</v>
      </c>
      <c r="D5260" s="152" t="s">
        <v>9884</v>
      </c>
      <c r="E5260" s="152" t="s">
        <v>5273</v>
      </c>
      <c r="F5260" s="112" t="s">
        <v>5273</v>
      </c>
      <c r="G5260" s="111" t="s">
        <v>406</v>
      </c>
      <c r="H5260" s="112" t="str">
        <f>IF(Proc[[#This Row],[type]]="LFF (MDG-F)",MID(Proc[[#This Row],[Obj]],13,10),"")</f>
        <v>US01TAHA99</v>
      </c>
      <c r="I5260" s="152"/>
      <c r="J5260" s="112" t="b">
        <f>Proc[[#This Row],[Requested]]=Proc[[#This Row],[CurrentParent]]</f>
        <v>1</v>
      </c>
      <c r="K5260" s="153" t="str">
        <f>IF(Proc[[#This Row],[Author]]="Marcela Urrego",VLOOKUP(LEFT(Proc[[#This Row],[Requested]],1),Table3[#All],2,0),VLOOKUP(Proc[[#This Row],[Author]],Table4[],2,0))</f>
        <v>EL</v>
      </c>
      <c r="L5260" s="148" t="s">
        <v>7174</v>
      </c>
      <c r="M5260" s="140">
        <v>46037</v>
      </c>
      <c r="N5260" s="140"/>
      <c r="O5260" s="140"/>
      <c r="P5260" s="140" t="str">
        <f ca="1">IF(Proc[[#This Row],[DaysAgeing]]&gt;5,"yep","on track")</f>
        <v>yep</v>
      </c>
      <c r="Q5260" s="2">
        <f ca="1">IF(Proc[[#This Row],[DateClosed]]="",ABS(NETWORKDAYS(Proc[[#This Row],[DateOpened]],TODAY()))-1,ABS(NETWORKDAYS(Proc[[#This Row],[DateOpened]],Proc[[#This Row],[DateClosed]]))-1)</f>
        <v>56</v>
      </c>
      <c r="R5260" s="140" t="s">
        <v>4125</v>
      </c>
      <c r="S5260" s="112"/>
      <c r="T5260" s="153">
        <v>5259</v>
      </c>
    </row>
    <row r="5261" spans="1:20" hidden="1">
      <c r="A5261" s="111" t="s">
        <v>5267</v>
      </c>
      <c r="B5261" s="112" t="str">
        <f>IFERROR(VLOOKUP(Proc[[#This Row],[App]],Table2[],3,0),"open")</f>
        <v>ok</v>
      </c>
      <c r="C5261" s="141" t="s">
        <v>369</v>
      </c>
      <c r="D5261" s="152" t="s">
        <v>9885</v>
      </c>
      <c r="E5261" s="152" t="s">
        <v>5273</v>
      </c>
      <c r="F5261" s="112" t="s">
        <v>5273</v>
      </c>
      <c r="G5261" s="111" t="s">
        <v>406</v>
      </c>
      <c r="H5261" s="112" t="str">
        <f>IF(Proc[[#This Row],[type]]="LFF (MDG-F)",MID(Proc[[#This Row],[Obj]],13,10),"")</f>
        <v>US01TAHB00</v>
      </c>
      <c r="I5261" s="152"/>
      <c r="J5261" s="112" t="b">
        <f>Proc[[#This Row],[Requested]]=Proc[[#This Row],[CurrentParent]]</f>
        <v>1</v>
      </c>
      <c r="K5261" s="112" t="str">
        <f>IF(Proc[[#This Row],[Author]]="Marcela Urrego",VLOOKUP(LEFT(Proc[[#This Row],[Requested]],1),Table3[#All],2,0),VLOOKUP(Proc[[#This Row],[Author]],Table4[],2,0))</f>
        <v>EL</v>
      </c>
      <c r="L5261" s="148" t="s">
        <v>7174</v>
      </c>
      <c r="M5261" s="140">
        <v>46037</v>
      </c>
      <c r="N5261" s="140"/>
      <c r="O5261" s="140"/>
      <c r="P5261" s="140" t="str">
        <f ca="1">IF(Proc[[#This Row],[DaysAgeing]]&gt;5,"yep","on track")</f>
        <v>yep</v>
      </c>
      <c r="Q5261" s="2">
        <f ca="1">IF(Proc[[#This Row],[DateClosed]]="",ABS(NETWORKDAYS(Proc[[#This Row],[DateOpened]],TODAY()))-1,ABS(NETWORKDAYS(Proc[[#This Row],[DateOpened]],Proc[[#This Row],[DateClosed]]))-1)</f>
        <v>56</v>
      </c>
      <c r="R5261" s="140" t="s">
        <v>4125</v>
      </c>
      <c r="S5261" s="112"/>
      <c r="T5261" s="153">
        <v>5260</v>
      </c>
    </row>
    <row r="5262" spans="1:20" hidden="1">
      <c r="A5262" s="111" t="s">
        <v>5267</v>
      </c>
      <c r="B5262" s="112" t="str">
        <f>IFERROR(VLOOKUP(Proc[[#This Row],[App]],Table2[],3,0),"open")</f>
        <v>ok</v>
      </c>
      <c r="C5262" s="141" t="s">
        <v>369</v>
      </c>
      <c r="D5262" s="152" t="s">
        <v>5392</v>
      </c>
      <c r="E5262" s="152" t="s">
        <v>5273</v>
      </c>
      <c r="F5262" s="112" t="s">
        <v>5273</v>
      </c>
      <c r="G5262" s="111" t="s">
        <v>406</v>
      </c>
      <c r="H5262" s="112" t="str">
        <f>IF(Proc[[#This Row],[type]]="LFF (MDG-F)",MID(Proc[[#This Row],[Obj]],13,10),"")</f>
        <v>US01TAHB01</v>
      </c>
      <c r="I5262" s="152"/>
      <c r="J5262" s="112" t="b">
        <f>Proc[[#This Row],[Requested]]=Proc[[#This Row],[CurrentParent]]</f>
        <v>1</v>
      </c>
      <c r="K5262" s="112" t="str">
        <f>IF(Proc[[#This Row],[Author]]="Marcela Urrego",VLOOKUP(LEFT(Proc[[#This Row],[Requested]],1),Table3[#All],2,0),VLOOKUP(Proc[[#This Row],[Author]],Table4[],2,0))</f>
        <v>EL</v>
      </c>
      <c r="L5262" s="148" t="s">
        <v>7174</v>
      </c>
      <c r="M5262" s="140">
        <v>46037</v>
      </c>
      <c r="N5262" s="140"/>
      <c r="O5262" s="140"/>
      <c r="P5262" s="140" t="str">
        <f ca="1">IF(Proc[[#This Row],[DaysAgeing]]&gt;5,"yep","on track")</f>
        <v>yep</v>
      </c>
      <c r="Q5262" s="2">
        <f ca="1">IF(Proc[[#This Row],[DateClosed]]="",ABS(NETWORKDAYS(Proc[[#This Row],[DateOpened]],TODAY()))-1,ABS(NETWORKDAYS(Proc[[#This Row],[DateOpened]],Proc[[#This Row],[DateClosed]]))-1)</f>
        <v>56</v>
      </c>
      <c r="R5262" s="140" t="s">
        <v>4125</v>
      </c>
      <c r="S5262" s="112"/>
      <c r="T5262" s="153">
        <v>5261</v>
      </c>
    </row>
    <row r="5263" spans="1:20" hidden="1">
      <c r="A5263" s="111" t="s">
        <v>5267</v>
      </c>
      <c r="B5263" s="153" t="str">
        <f>IFERROR(VLOOKUP(Proc[[#This Row],[App]],Table2[],3,0),"open")</f>
        <v>ok</v>
      </c>
      <c r="C5263" s="141" t="s">
        <v>369</v>
      </c>
      <c r="D5263" s="152" t="s">
        <v>9886</v>
      </c>
      <c r="E5263" s="152" t="s">
        <v>5273</v>
      </c>
      <c r="F5263" s="112" t="s">
        <v>5273</v>
      </c>
      <c r="G5263" s="111" t="s">
        <v>406</v>
      </c>
      <c r="H5263" s="112" t="str">
        <f>IF(Proc[[#This Row],[type]]="LFF (MDG-F)",MID(Proc[[#This Row],[Obj]],13,10),"")</f>
        <v>US01TAHB99</v>
      </c>
      <c r="I5263" s="152"/>
      <c r="J5263" s="112" t="b">
        <f>Proc[[#This Row],[Requested]]=Proc[[#This Row],[CurrentParent]]</f>
        <v>1</v>
      </c>
      <c r="K5263" s="153" t="str">
        <f>IF(Proc[[#This Row],[Author]]="Marcela Urrego",VLOOKUP(LEFT(Proc[[#This Row],[Requested]],1),Table3[#All],2,0),VLOOKUP(Proc[[#This Row],[Author]],Table4[],2,0))</f>
        <v>EL</v>
      </c>
      <c r="L5263" s="148" t="s">
        <v>7174</v>
      </c>
      <c r="M5263" s="140">
        <v>46037</v>
      </c>
      <c r="N5263" s="140"/>
      <c r="O5263" s="140"/>
      <c r="P5263" s="140" t="str">
        <f ca="1">IF(Proc[[#This Row],[DaysAgeing]]&gt;5,"yep","on track")</f>
        <v>yep</v>
      </c>
      <c r="Q5263" s="2">
        <f ca="1">IF(Proc[[#This Row],[DateClosed]]="",ABS(NETWORKDAYS(Proc[[#This Row],[DateOpened]],TODAY()))-1,ABS(NETWORKDAYS(Proc[[#This Row],[DateOpened]],Proc[[#This Row],[DateClosed]]))-1)</f>
        <v>56</v>
      </c>
      <c r="R5263" s="140" t="s">
        <v>4125</v>
      </c>
      <c r="S5263" s="112"/>
      <c r="T5263" s="153">
        <v>5262</v>
      </c>
    </row>
    <row r="5264" spans="1:20" hidden="1">
      <c r="A5264" s="111" t="s">
        <v>5267</v>
      </c>
      <c r="B5264" s="153" t="str">
        <f>IFERROR(VLOOKUP(Proc[[#This Row],[App]],Table2[],3,0),"open")</f>
        <v>ok</v>
      </c>
      <c r="C5264" s="141" t="s">
        <v>369</v>
      </c>
      <c r="D5264" s="152" t="s">
        <v>9887</v>
      </c>
      <c r="E5264" s="152" t="s">
        <v>5273</v>
      </c>
      <c r="F5264" s="112" t="s">
        <v>5273</v>
      </c>
      <c r="G5264" s="111" t="s">
        <v>406</v>
      </c>
      <c r="H5264" s="112" t="str">
        <f>IF(Proc[[#This Row],[type]]="LFF (MDG-F)",MID(Proc[[#This Row],[Obj]],13,10),"")</f>
        <v>US01TAHC01</v>
      </c>
      <c r="I5264" s="152"/>
      <c r="J5264" s="112" t="b">
        <f>Proc[[#This Row],[Requested]]=Proc[[#This Row],[CurrentParent]]</f>
        <v>1</v>
      </c>
      <c r="K5264" s="153" t="str">
        <f>IF(Proc[[#This Row],[Author]]="Marcela Urrego",VLOOKUP(LEFT(Proc[[#This Row],[Requested]],1),Table3[#All],2,0),VLOOKUP(Proc[[#This Row],[Author]],Table4[],2,0))</f>
        <v>EL</v>
      </c>
      <c r="L5264" s="148" t="s">
        <v>7174</v>
      </c>
      <c r="M5264" s="140">
        <v>46037</v>
      </c>
      <c r="N5264" s="140"/>
      <c r="O5264" s="140"/>
      <c r="P5264" s="140" t="str">
        <f ca="1">IF(Proc[[#This Row],[DaysAgeing]]&gt;5,"yep","on track")</f>
        <v>yep</v>
      </c>
      <c r="Q5264" s="2">
        <f ca="1">IF(Proc[[#This Row],[DateClosed]]="",ABS(NETWORKDAYS(Proc[[#This Row],[DateOpened]],TODAY()))-1,ABS(NETWORKDAYS(Proc[[#This Row],[DateOpened]],Proc[[#This Row],[DateClosed]]))-1)</f>
        <v>56</v>
      </c>
      <c r="R5264" s="140" t="s">
        <v>4125</v>
      </c>
      <c r="S5264" s="112"/>
      <c r="T5264" s="153">
        <v>5263</v>
      </c>
    </row>
    <row r="5265" spans="1:20" hidden="1">
      <c r="A5265" s="111" t="s">
        <v>5267</v>
      </c>
      <c r="B5265" s="153" t="str">
        <f>IFERROR(VLOOKUP(Proc[[#This Row],[App]],Table2[],3,0),"open")</f>
        <v>ok</v>
      </c>
      <c r="C5265" s="141" t="s">
        <v>369</v>
      </c>
      <c r="D5265" s="152" t="s">
        <v>9888</v>
      </c>
      <c r="E5265" s="152" t="s">
        <v>5273</v>
      </c>
      <c r="F5265" s="112" t="s">
        <v>5273</v>
      </c>
      <c r="G5265" s="111" t="s">
        <v>406</v>
      </c>
      <c r="H5265" s="112" t="str">
        <f>IF(Proc[[#This Row],[type]]="LFF (MDG-F)",MID(Proc[[#This Row],[Obj]],13,10),"")</f>
        <v>US01TAHD00</v>
      </c>
      <c r="I5265" s="152"/>
      <c r="J5265" s="112" t="b">
        <f>Proc[[#This Row],[Requested]]=Proc[[#This Row],[CurrentParent]]</f>
        <v>1</v>
      </c>
      <c r="K5265" s="153" t="str">
        <f>IF(Proc[[#This Row],[Author]]="Marcela Urrego",VLOOKUP(LEFT(Proc[[#This Row],[Requested]],1),Table3[#All],2,0),VLOOKUP(Proc[[#This Row],[Author]],Table4[],2,0))</f>
        <v>EL</v>
      </c>
      <c r="L5265" s="148" t="s">
        <v>7174</v>
      </c>
      <c r="M5265" s="140">
        <v>46037</v>
      </c>
      <c r="N5265" s="140"/>
      <c r="O5265" s="140"/>
      <c r="P5265" s="140" t="str">
        <f ca="1">IF(Proc[[#This Row],[DaysAgeing]]&gt;5,"yep","on track")</f>
        <v>yep</v>
      </c>
      <c r="Q5265" s="2">
        <f ca="1">IF(Proc[[#This Row],[DateClosed]]="",ABS(NETWORKDAYS(Proc[[#This Row],[DateOpened]],TODAY()))-1,ABS(NETWORKDAYS(Proc[[#This Row],[DateOpened]],Proc[[#This Row],[DateClosed]]))-1)</f>
        <v>56</v>
      </c>
      <c r="R5265" s="140" t="s">
        <v>4125</v>
      </c>
      <c r="S5265" s="112"/>
      <c r="T5265" s="153">
        <v>5264</v>
      </c>
    </row>
    <row r="5266" spans="1:20" hidden="1">
      <c r="A5266" s="111" t="s">
        <v>5267</v>
      </c>
      <c r="B5266" s="153" t="str">
        <f>IFERROR(VLOOKUP(Proc[[#This Row],[App]],Table2[],3,0),"open")</f>
        <v>ok</v>
      </c>
      <c r="C5266" s="141" t="s">
        <v>369</v>
      </c>
      <c r="D5266" s="152" t="s">
        <v>9889</v>
      </c>
      <c r="E5266" s="152" t="s">
        <v>5273</v>
      </c>
      <c r="F5266" s="112" t="s">
        <v>5273</v>
      </c>
      <c r="G5266" s="111" t="s">
        <v>406</v>
      </c>
      <c r="H5266" s="112" t="str">
        <f>IF(Proc[[#This Row],[type]]="LFF (MDG-F)",MID(Proc[[#This Row],[Obj]],13,10),"")</f>
        <v>US01TAHD01</v>
      </c>
      <c r="I5266" s="152"/>
      <c r="J5266" s="112" t="b">
        <f>Proc[[#This Row],[Requested]]=Proc[[#This Row],[CurrentParent]]</f>
        <v>1</v>
      </c>
      <c r="K5266" s="153" t="str">
        <f>IF(Proc[[#This Row],[Author]]="Marcela Urrego",VLOOKUP(LEFT(Proc[[#This Row],[Requested]],1),Table3[#All],2,0),VLOOKUP(Proc[[#This Row],[Author]],Table4[],2,0))</f>
        <v>EL</v>
      </c>
      <c r="L5266" s="148" t="s">
        <v>7174</v>
      </c>
      <c r="M5266" s="140">
        <v>46037</v>
      </c>
      <c r="N5266" s="140"/>
      <c r="O5266" s="140"/>
      <c r="P5266" s="140" t="str">
        <f ca="1">IF(Proc[[#This Row],[DaysAgeing]]&gt;5,"yep","on track")</f>
        <v>yep</v>
      </c>
      <c r="Q5266" s="2">
        <f ca="1">IF(Proc[[#This Row],[DateClosed]]="",ABS(NETWORKDAYS(Proc[[#This Row],[DateOpened]],TODAY()))-1,ABS(NETWORKDAYS(Proc[[#This Row],[DateOpened]],Proc[[#This Row],[DateClosed]]))-1)</f>
        <v>56</v>
      </c>
      <c r="R5266" s="140" t="s">
        <v>4125</v>
      </c>
      <c r="S5266" s="112"/>
      <c r="T5266" s="153">
        <v>5265</v>
      </c>
    </row>
    <row r="5267" spans="1:20" hidden="1">
      <c r="A5267" s="111" t="s">
        <v>5267</v>
      </c>
      <c r="B5267" s="112" t="str">
        <f>IFERROR(VLOOKUP(Proc[[#This Row],[App]],Table2[],3,0),"open")</f>
        <v>ok</v>
      </c>
      <c r="C5267" s="141" t="s">
        <v>369</v>
      </c>
      <c r="D5267" s="152" t="s">
        <v>5393</v>
      </c>
      <c r="E5267" s="152" t="s">
        <v>5273</v>
      </c>
      <c r="F5267" s="112" t="s">
        <v>5273</v>
      </c>
      <c r="G5267" s="111" t="s">
        <v>406</v>
      </c>
      <c r="H5267" s="112" t="str">
        <f>IF(Proc[[#This Row],[type]]="LFF (MDG-F)",MID(Proc[[#This Row],[Obj]],13,10),"")</f>
        <v>US01TAHD02</v>
      </c>
      <c r="I5267" s="152"/>
      <c r="J5267" s="112" t="b">
        <f>Proc[[#This Row],[Requested]]=Proc[[#This Row],[CurrentParent]]</f>
        <v>1</v>
      </c>
      <c r="K5267" s="112" t="str">
        <f>IF(Proc[[#This Row],[Author]]="Marcela Urrego",VLOOKUP(LEFT(Proc[[#This Row],[Requested]],1),Table3[#All],2,0),VLOOKUP(Proc[[#This Row],[Author]],Table4[],2,0))</f>
        <v>EL</v>
      </c>
      <c r="L5267" s="148" t="s">
        <v>7174</v>
      </c>
      <c r="M5267" s="140">
        <v>46037</v>
      </c>
      <c r="N5267" s="140"/>
      <c r="O5267" s="140"/>
      <c r="P5267" s="140" t="str">
        <f ca="1">IF(Proc[[#This Row],[DaysAgeing]]&gt;5,"yep","on track")</f>
        <v>yep</v>
      </c>
      <c r="Q5267" s="2">
        <f ca="1">IF(Proc[[#This Row],[DateClosed]]="",ABS(NETWORKDAYS(Proc[[#This Row],[DateOpened]],TODAY()))-1,ABS(NETWORKDAYS(Proc[[#This Row],[DateOpened]],Proc[[#This Row],[DateClosed]]))-1)</f>
        <v>56</v>
      </c>
      <c r="R5267" s="140" t="s">
        <v>4125</v>
      </c>
      <c r="S5267" s="112"/>
      <c r="T5267" s="153">
        <v>5266</v>
      </c>
    </row>
    <row r="5268" spans="1:20" hidden="1">
      <c r="A5268" s="111" t="s">
        <v>5267</v>
      </c>
      <c r="B5268" s="112" t="str">
        <f>IFERROR(VLOOKUP(Proc[[#This Row],[App]],Table2[],3,0),"open")</f>
        <v>ok</v>
      </c>
      <c r="C5268" s="141" t="s">
        <v>369</v>
      </c>
      <c r="D5268" s="152" t="s">
        <v>9890</v>
      </c>
      <c r="E5268" s="152" t="s">
        <v>5273</v>
      </c>
      <c r="F5268" s="112" t="s">
        <v>5273</v>
      </c>
      <c r="G5268" s="111" t="s">
        <v>406</v>
      </c>
      <c r="H5268" s="112" t="str">
        <f>IF(Proc[[#This Row],[type]]="LFF (MDG-F)",MID(Proc[[#This Row],[Obj]],13,10),"")</f>
        <v>US01TAHD99</v>
      </c>
      <c r="I5268" s="152"/>
      <c r="J5268" s="112" t="b">
        <f>Proc[[#This Row],[Requested]]=Proc[[#This Row],[CurrentParent]]</f>
        <v>1</v>
      </c>
      <c r="K5268" s="112" t="str">
        <f>IF(Proc[[#This Row],[Author]]="Marcela Urrego",VLOOKUP(LEFT(Proc[[#This Row],[Requested]],1),Table3[#All],2,0),VLOOKUP(Proc[[#This Row],[Author]],Table4[],2,0))</f>
        <v>EL</v>
      </c>
      <c r="L5268" s="148" t="s">
        <v>7174</v>
      </c>
      <c r="M5268" s="140">
        <v>46037</v>
      </c>
      <c r="N5268" s="140"/>
      <c r="O5268" s="140"/>
      <c r="P5268" s="140" t="str">
        <f ca="1">IF(Proc[[#This Row],[DaysAgeing]]&gt;5,"yep","on track")</f>
        <v>yep</v>
      </c>
      <c r="Q5268" s="2">
        <f ca="1">IF(Proc[[#This Row],[DateClosed]]="",ABS(NETWORKDAYS(Proc[[#This Row],[DateOpened]],TODAY()))-1,ABS(NETWORKDAYS(Proc[[#This Row],[DateOpened]],Proc[[#This Row],[DateClosed]]))-1)</f>
        <v>56</v>
      </c>
      <c r="R5268" s="140" t="s">
        <v>4125</v>
      </c>
      <c r="S5268" s="112"/>
      <c r="T5268" s="153">
        <v>5267</v>
      </c>
    </row>
    <row r="5269" spans="1:20" hidden="1">
      <c r="A5269" s="111" t="s">
        <v>5267</v>
      </c>
      <c r="B5269" s="112" t="str">
        <f>IFERROR(VLOOKUP(Proc[[#This Row],[App]],Table2[],3,0),"open")</f>
        <v>ok</v>
      </c>
      <c r="C5269" s="141" t="s">
        <v>369</v>
      </c>
      <c r="D5269" s="152" t="s">
        <v>9891</v>
      </c>
      <c r="E5269" s="152" t="s">
        <v>5273</v>
      </c>
      <c r="F5269" s="112" t="s">
        <v>5273</v>
      </c>
      <c r="G5269" s="111" t="s">
        <v>406</v>
      </c>
      <c r="H5269" s="112" t="str">
        <f>IF(Proc[[#This Row],[type]]="LFF (MDG-F)",MID(Proc[[#This Row],[Obj]],13,10),"")</f>
        <v>US01TAHZ11</v>
      </c>
      <c r="I5269" s="152"/>
      <c r="J5269" s="112" t="b">
        <f>Proc[[#This Row],[Requested]]=Proc[[#This Row],[CurrentParent]]</f>
        <v>1</v>
      </c>
      <c r="K5269" s="112" t="str">
        <f>IF(Proc[[#This Row],[Author]]="Marcela Urrego",VLOOKUP(LEFT(Proc[[#This Row],[Requested]],1),Table3[#All],2,0),VLOOKUP(Proc[[#This Row],[Author]],Table4[],2,0))</f>
        <v>EL</v>
      </c>
      <c r="L5269" s="148" t="s">
        <v>7174</v>
      </c>
      <c r="M5269" s="140">
        <v>46037</v>
      </c>
      <c r="N5269" s="140"/>
      <c r="O5269" s="140"/>
      <c r="P5269" s="140" t="str">
        <f ca="1">IF(Proc[[#This Row],[DaysAgeing]]&gt;5,"yep","on track")</f>
        <v>yep</v>
      </c>
      <c r="Q5269" s="2">
        <f ca="1">IF(Proc[[#This Row],[DateClosed]]="",ABS(NETWORKDAYS(Proc[[#This Row],[DateOpened]],TODAY()))-1,ABS(NETWORKDAYS(Proc[[#This Row],[DateOpened]],Proc[[#This Row],[DateClosed]]))-1)</f>
        <v>56</v>
      </c>
      <c r="R5269" s="140" t="s">
        <v>4125</v>
      </c>
      <c r="S5269" s="112"/>
      <c r="T5269" s="153">
        <v>5268</v>
      </c>
    </row>
    <row r="5270" spans="1:20" hidden="1">
      <c r="A5270" s="111" t="s">
        <v>5267</v>
      </c>
      <c r="B5270" s="112" t="str">
        <f>IFERROR(VLOOKUP(Proc[[#This Row],[App]],Table2[],3,0),"open")</f>
        <v>ok</v>
      </c>
      <c r="C5270" s="141" t="s">
        <v>369</v>
      </c>
      <c r="D5270" s="152" t="s">
        <v>9892</v>
      </c>
      <c r="E5270" s="152" t="s">
        <v>5273</v>
      </c>
      <c r="F5270" s="112" t="s">
        <v>5273</v>
      </c>
      <c r="G5270" s="111" t="s">
        <v>406</v>
      </c>
      <c r="H5270" s="112" t="str">
        <f>IF(Proc[[#This Row],[type]]="LFF (MDG-F)",MID(Proc[[#This Row],[Obj]],13,10),"")</f>
        <v>US01TAHZ12</v>
      </c>
      <c r="I5270" s="152"/>
      <c r="J5270" s="112" t="b">
        <f>Proc[[#This Row],[Requested]]=Proc[[#This Row],[CurrentParent]]</f>
        <v>1</v>
      </c>
      <c r="K5270" s="112" t="str">
        <f>IF(Proc[[#This Row],[Author]]="Marcela Urrego",VLOOKUP(LEFT(Proc[[#This Row],[Requested]],1),Table3[#All],2,0),VLOOKUP(Proc[[#This Row],[Author]],Table4[],2,0))</f>
        <v>EL</v>
      </c>
      <c r="L5270" s="148" t="s">
        <v>7174</v>
      </c>
      <c r="M5270" s="140">
        <v>46037</v>
      </c>
      <c r="N5270" s="140"/>
      <c r="O5270" s="140"/>
      <c r="P5270" s="140" t="str">
        <f ca="1">IF(Proc[[#This Row],[DaysAgeing]]&gt;5,"yep","on track")</f>
        <v>yep</v>
      </c>
      <c r="Q5270" s="2">
        <f ca="1">IF(Proc[[#This Row],[DateClosed]]="",ABS(NETWORKDAYS(Proc[[#This Row],[DateOpened]],TODAY()))-1,ABS(NETWORKDAYS(Proc[[#This Row],[DateOpened]],Proc[[#This Row],[DateClosed]]))-1)</f>
        <v>56</v>
      </c>
      <c r="R5270" s="140" t="s">
        <v>4125</v>
      </c>
      <c r="S5270" s="112"/>
      <c r="T5270" s="153">
        <v>5269</v>
      </c>
    </row>
    <row r="5271" spans="1:20" hidden="1">
      <c r="A5271" s="111" t="s">
        <v>5267</v>
      </c>
      <c r="B5271" s="112" t="str">
        <f>IFERROR(VLOOKUP(Proc[[#This Row],[App]],Table2[],3,0),"open")</f>
        <v>ok</v>
      </c>
      <c r="C5271" s="141" t="s">
        <v>369</v>
      </c>
      <c r="D5271" s="152" t="s">
        <v>9893</v>
      </c>
      <c r="E5271" s="152" t="s">
        <v>5273</v>
      </c>
      <c r="F5271" s="112" t="s">
        <v>5273</v>
      </c>
      <c r="G5271" s="111" t="s">
        <v>406</v>
      </c>
      <c r="H5271" s="112" t="str">
        <f>IF(Proc[[#This Row],[type]]="LFF (MDG-F)",MID(Proc[[#This Row],[Obj]],13,10),"")</f>
        <v>US01TAHZ99</v>
      </c>
      <c r="I5271" s="152"/>
      <c r="J5271" s="112" t="b">
        <f>Proc[[#This Row],[Requested]]=Proc[[#This Row],[CurrentParent]]</f>
        <v>1</v>
      </c>
      <c r="K5271" s="112" t="str">
        <f>IF(Proc[[#This Row],[Author]]="Marcela Urrego",VLOOKUP(LEFT(Proc[[#This Row],[Requested]],1),Table3[#All],2,0),VLOOKUP(Proc[[#This Row],[Author]],Table4[],2,0))</f>
        <v>EL</v>
      </c>
      <c r="L5271" s="148" t="s">
        <v>7174</v>
      </c>
      <c r="M5271" s="140">
        <v>46037</v>
      </c>
      <c r="N5271" s="140"/>
      <c r="O5271" s="140"/>
      <c r="P5271" s="140" t="str">
        <f ca="1">IF(Proc[[#This Row],[DaysAgeing]]&gt;5,"yep","on track")</f>
        <v>yep</v>
      </c>
      <c r="Q5271" s="2">
        <f ca="1">IF(Proc[[#This Row],[DateClosed]]="",ABS(NETWORKDAYS(Proc[[#This Row],[DateOpened]],TODAY()))-1,ABS(NETWORKDAYS(Proc[[#This Row],[DateOpened]],Proc[[#This Row],[DateClosed]]))-1)</f>
        <v>56</v>
      </c>
      <c r="R5271" s="140" t="s">
        <v>4125</v>
      </c>
      <c r="S5271" s="112"/>
      <c r="T5271" s="153">
        <v>5270</v>
      </c>
    </row>
    <row r="5272" spans="1:20" hidden="1">
      <c r="A5272" s="111" t="s">
        <v>5267</v>
      </c>
      <c r="B5272" s="153" t="str">
        <f>IFERROR(VLOOKUP(Proc[[#This Row],[App]],Table2[],3,0),"open")</f>
        <v>ok</v>
      </c>
      <c r="C5272" s="141" t="s">
        <v>377</v>
      </c>
      <c r="D5272" s="152" t="s">
        <v>9894</v>
      </c>
      <c r="E5272" s="152" t="s">
        <v>5273</v>
      </c>
      <c r="F5272" s="153" t="s">
        <v>446</v>
      </c>
      <c r="G5272" s="111" t="s">
        <v>400</v>
      </c>
      <c r="H5272" s="112" t="str">
        <f>IF(Proc[[#This Row],[type]]="LFF (MDG-F)",MID(Proc[[#This Row],[Obj]],13,10),"")</f>
        <v/>
      </c>
      <c r="I5272" s="152"/>
      <c r="J5272" s="112" t="b">
        <f>Proc[[#This Row],[Requested]]=Proc[[#This Row],[CurrentParent]]</f>
        <v>0</v>
      </c>
      <c r="K5272" s="153" t="str">
        <f>IF(Proc[[#This Row],[Author]]="Marcela Urrego",VLOOKUP(LEFT(Proc[[#This Row],[Requested]],1),Table3[#All],2,0),VLOOKUP(Proc[[#This Row],[Author]],Table4[],2,0))</f>
        <v>EL</v>
      </c>
      <c r="L5272" s="153" t="s">
        <v>7174</v>
      </c>
      <c r="M5272" s="140">
        <v>46037</v>
      </c>
      <c r="N5272" s="140"/>
      <c r="O5272" s="140"/>
      <c r="P5272" s="140" t="str">
        <f ca="1">IF(Proc[[#This Row],[DaysAgeing]]&gt;5,"yep","on track")</f>
        <v>yep</v>
      </c>
      <c r="Q5272" s="2">
        <f ca="1">IF(Proc[[#This Row],[DateClosed]]="",ABS(NETWORKDAYS(Proc[[#This Row],[DateOpened]],TODAY()))-1,ABS(NETWORKDAYS(Proc[[#This Row],[DateOpened]],Proc[[#This Row],[DateClosed]]))-1)</f>
        <v>56</v>
      </c>
      <c r="R5272" s="140" t="s">
        <v>4125</v>
      </c>
      <c r="S5272" s="112"/>
      <c r="T5272" s="153">
        <v>5271</v>
      </c>
    </row>
    <row r="5273" spans="1:20" hidden="1">
      <c r="A5273" s="111" t="s">
        <v>5267</v>
      </c>
      <c r="B5273" s="153" t="str">
        <f>IFERROR(VLOOKUP(Proc[[#This Row],[App]],Table2[],3,0),"open")</f>
        <v>ok</v>
      </c>
      <c r="C5273" s="141" t="s">
        <v>377</v>
      </c>
      <c r="D5273" s="152" t="s">
        <v>9895</v>
      </c>
      <c r="E5273" s="152" t="s">
        <v>5273</v>
      </c>
      <c r="F5273" s="153" t="s">
        <v>446</v>
      </c>
      <c r="G5273" s="111" t="s">
        <v>400</v>
      </c>
      <c r="H5273" s="112" t="str">
        <f>IF(Proc[[#This Row],[type]]="LFF (MDG-F)",MID(Proc[[#This Row],[Obj]],13,10),"")</f>
        <v/>
      </c>
      <c r="I5273" s="152"/>
      <c r="J5273" s="112" t="b">
        <f>Proc[[#This Row],[Requested]]=Proc[[#This Row],[CurrentParent]]</f>
        <v>0</v>
      </c>
      <c r="K5273" s="153" t="str">
        <f>IF(Proc[[#This Row],[Author]]="Marcela Urrego",VLOOKUP(LEFT(Proc[[#This Row],[Requested]],1),Table3[#All],2,0),VLOOKUP(Proc[[#This Row],[Author]],Table4[],2,0))</f>
        <v>EL</v>
      </c>
      <c r="L5273" s="148" t="s">
        <v>7174</v>
      </c>
      <c r="M5273" s="140">
        <v>46037</v>
      </c>
      <c r="N5273" s="140"/>
      <c r="O5273" s="140"/>
      <c r="P5273" s="140" t="str">
        <f ca="1">IF(Proc[[#This Row],[DaysAgeing]]&gt;5,"yep","on track")</f>
        <v>yep</v>
      </c>
      <c r="Q5273" s="2">
        <f ca="1">IF(Proc[[#This Row],[DateClosed]]="",ABS(NETWORKDAYS(Proc[[#This Row],[DateOpened]],TODAY()))-1,ABS(NETWORKDAYS(Proc[[#This Row],[DateOpened]],Proc[[#This Row],[DateClosed]]))-1)</f>
        <v>56</v>
      </c>
      <c r="R5273" s="140" t="s">
        <v>4125</v>
      </c>
      <c r="S5273" s="112"/>
      <c r="T5273" s="153">
        <v>5272</v>
      </c>
    </row>
    <row r="5274" spans="1:20" hidden="1">
      <c r="A5274" s="111" t="s">
        <v>5267</v>
      </c>
      <c r="B5274" s="112" t="str">
        <f>IFERROR(VLOOKUP(Proc[[#This Row],[App]],Table2[],3,0),"open")</f>
        <v>ok</v>
      </c>
      <c r="C5274" s="141" t="s">
        <v>377</v>
      </c>
      <c r="D5274" s="152" t="s">
        <v>9896</v>
      </c>
      <c r="E5274" s="152" t="s">
        <v>5273</v>
      </c>
      <c r="F5274" s="112" t="s">
        <v>446</v>
      </c>
      <c r="G5274" s="111" t="s">
        <v>400</v>
      </c>
      <c r="H5274" s="112" t="str">
        <f>IF(Proc[[#This Row],[type]]="LFF (MDG-F)",MID(Proc[[#This Row],[Obj]],13,10),"")</f>
        <v/>
      </c>
      <c r="I5274" s="152"/>
      <c r="J5274" s="112" t="b">
        <f>Proc[[#This Row],[Requested]]=Proc[[#This Row],[CurrentParent]]</f>
        <v>0</v>
      </c>
      <c r="K5274" s="112" t="str">
        <f>IF(Proc[[#This Row],[Author]]="Marcela Urrego",VLOOKUP(LEFT(Proc[[#This Row],[Requested]],1),Table3[#All],2,0),VLOOKUP(Proc[[#This Row],[Author]],Table4[],2,0))</f>
        <v>EL</v>
      </c>
      <c r="L5274" s="148" t="s">
        <v>7174</v>
      </c>
      <c r="M5274" s="140">
        <v>46037</v>
      </c>
      <c r="N5274" s="140"/>
      <c r="O5274" s="140"/>
      <c r="P5274" s="140" t="str">
        <f ca="1">IF(Proc[[#This Row],[DaysAgeing]]&gt;5,"yep","on track")</f>
        <v>yep</v>
      </c>
      <c r="Q5274" s="2">
        <f ca="1">IF(Proc[[#This Row],[DateClosed]]="",ABS(NETWORKDAYS(Proc[[#This Row],[DateOpened]],TODAY()))-1,ABS(NETWORKDAYS(Proc[[#This Row],[DateOpened]],Proc[[#This Row],[DateClosed]]))-1)</f>
        <v>56</v>
      </c>
      <c r="R5274" s="140" t="s">
        <v>4125</v>
      </c>
      <c r="S5274" s="112"/>
      <c r="T5274" s="153">
        <v>5273</v>
      </c>
    </row>
    <row r="5275" spans="1:20" hidden="1">
      <c r="A5275" s="111" t="s">
        <v>5267</v>
      </c>
      <c r="B5275" s="112" t="str">
        <f>IFERROR(VLOOKUP(Proc[[#This Row],[App]],Table2[],3,0),"open")</f>
        <v>ok</v>
      </c>
      <c r="C5275" s="141" t="s">
        <v>377</v>
      </c>
      <c r="D5275" s="152" t="s">
        <v>9897</v>
      </c>
      <c r="E5275" s="152" t="s">
        <v>5273</v>
      </c>
      <c r="F5275" s="112" t="s">
        <v>446</v>
      </c>
      <c r="G5275" s="111" t="s">
        <v>400</v>
      </c>
      <c r="H5275" s="112" t="str">
        <f>IF(Proc[[#This Row],[type]]="LFF (MDG-F)",MID(Proc[[#This Row],[Obj]],13,10),"")</f>
        <v/>
      </c>
      <c r="I5275" s="152"/>
      <c r="J5275" s="112" t="b">
        <f>Proc[[#This Row],[Requested]]=Proc[[#This Row],[CurrentParent]]</f>
        <v>0</v>
      </c>
      <c r="K5275" s="112" t="str">
        <f>IF(Proc[[#This Row],[Author]]="Marcela Urrego",VLOOKUP(LEFT(Proc[[#This Row],[Requested]],1),Table3[#All],2,0),VLOOKUP(Proc[[#This Row],[Author]],Table4[],2,0))</f>
        <v>EL</v>
      </c>
      <c r="L5275" s="148" t="s">
        <v>7174</v>
      </c>
      <c r="M5275" s="140">
        <v>46037</v>
      </c>
      <c r="N5275" s="140"/>
      <c r="O5275" s="140"/>
      <c r="P5275" s="140" t="str">
        <f ca="1">IF(Proc[[#This Row],[DaysAgeing]]&gt;5,"yep","on track")</f>
        <v>yep</v>
      </c>
      <c r="Q5275" s="2">
        <f ca="1">IF(Proc[[#This Row],[DateClosed]]="",ABS(NETWORKDAYS(Proc[[#This Row],[DateOpened]],TODAY()))-1,ABS(NETWORKDAYS(Proc[[#This Row],[DateOpened]],Proc[[#This Row],[DateClosed]]))-1)</f>
        <v>56</v>
      </c>
      <c r="R5275" s="140" t="s">
        <v>4125</v>
      </c>
      <c r="S5275" s="112"/>
      <c r="T5275" s="153">
        <v>5274</v>
      </c>
    </row>
    <row r="5276" spans="1:20" hidden="1">
      <c r="A5276" s="111" t="s">
        <v>5267</v>
      </c>
      <c r="B5276" s="153" t="str">
        <f>IFERROR(VLOOKUP(Proc[[#This Row],[App]],Table2[],3,0),"open")</f>
        <v>ok</v>
      </c>
      <c r="C5276" s="141" t="s">
        <v>369</v>
      </c>
      <c r="D5276" s="152" t="s">
        <v>9898</v>
      </c>
      <c r="E5276" s="152" t="s">
        <v>5273</v>
      </c>
      <c r="F5276" s="112" t="s">
        <v>5273</v>
      </c>
      <c r="G5276" s="111" t="s">
        <v>406</v>
      </c>
      <c r="H5276" s="112" t="str">
        <f>IF(Proc[[#This Row],[type]]="LFF (MDG-F)",MID(Proc[[#This Row],[Obj]],13,10),"")</f>
        <v>US01TMHZ01</v>
      </c>
      <c r="I5276" s="152"/>
      <c r="J5276" s="112" t="b">
        <f>Proc[[#This Row],[Requested]]=Proc[[#This Row],[CurrentParent]]</f>
        <v>1</v>
      </c>
      <c r="K5276" s="153" t="str">
        <f>IF(Proc[[#This Row],[Author]]="Marcela Urrego",VLOOKUP(LEFT(Proc[[#This Row],[Requested]],1),Table3[#All],2,0),VLOOKUP(Proc[[#This Row],[Author]],Table4[],2,0))</f>
        <v>EL</v>
      </c>
      <c r="L5276" s="148" t="s">
        <v>7174</v>
      </c>
      <c r="M5276" s="140">
        <v>46037</v>
      </c>
      <c r="N5276" s="140"/>
      <c r="O5276" s="140"/>
      <c r="P5276" s="140" t="str">
        <f ca="1">IF(Proc[[#This Row],[DaysAgeing]]&gt;5,"yep","on track")</f>
        <v>yep</v>
      </c>
      <c r="Q5276" s="2">
        <f ca="1">IF(Proc[[#This Row],[DateClosed]]="",ABS(NETWORKDAYS(Proc[[#This Row],[DateOpened]],TODAY()))-1,ABS(NETWORKDAYS(Proc[[#This Row],[DateOpened]],Proc[[#This Row],[DateClosed]]))-1)</f>
        <v>56</v>
      </c>
      <c r="R5276" s="140" t="s">
        <v>4125</v>
      </c>
      <c r="S5276" s="112"/>
      <c r="T5276" s="153">
        <v>5275</v>
      </c>
    </row>
    <row r="5277" spans="1:20" hidden="1">
      <c r="A5277" s="111" t="s">
        <v>5267</v>
      </c>
      <c r="B5277" s="153" t="str">
        <f>IFERROR(VLOOKUP(Proc[[#This Row],[App]],Table2[],3,0),"open")</f>
        <v>ok</v>
      </c>
      <c r="C5277" s="141" t="s">
        <v>377</v>
      </c>
      <c r="D5277" s="152" t="s">
        <v>9899</v>
      </c>
      <c r="E5277" s="152" t="s">
        <v>5273</v>
      </c>
      <c r="F5277" s="112" t="s">
        <v>446</v>
      </c>
      <c r="G5277" s="111" t="s">
        <v>400</v>
      </c>
      <c r="H5277" s="112" t="str">
        <f>IF(Proc[[#This Row],[type]]="LFF (MDG-F)",MID(Proc[[#This Row],[Obj]],13,10),"")</f>
        <v/>
      </c>
      <c r="I5277" s="152"/>
      <c r="J5277" s="112" t="b">
        <f>Proc[[#This Row],[Requested]]=Proc[[#This Row],[CurrentParent]]</f>
        <v>0</v>
      </c>
      <c r="K5277" s="153" t="str">
        <f>IF(Proc[[#This Row],[Author]]="Marcela Urrego",VLOOKUP(LEFT(Proc[[#This Row],[Requested]],1),Table3[#All],2,0),VLOOKUP(Proc[[#This Row],[Author]],Table4[],2,0))</f>
        <v>EL</v>
      </c>
      <c r="L5277" s="148" t="s">
        <v>7174</v>
      </c>
      <c r="M5277" s="140">
        <v>46037</v>
      </c>
      <c r="N5277" s="140"/>
      <c r="O5277" s="140"/>
      <c r="P5277" s="140" t="str">
        <f ca="1">IF(Proc[[#This Row],[DaysAgeing]]&gt;5,"yep","on track")</f>
        <v>yep</v>
      </c>
      <c r="Q5277" s="2">
        <f ca="1">IF(Proc[[#This Row],[DateClosed]]="",ABS(NETWORKDAYS(Proc[[#This Row],[DateOpened]],TODAY()))-1,ABS(NETWORKDAYS(Proc[[#This Row],[DateOpened]],Proc[[#This Row],[DateClosed]]))-1)</f>
        <v>56</v>
      </c>
      <c r="R5277" s="140" t="s">
        <v>4125</v>
      </c>
      <c r="S5277" s="112"/>
      <c r="T5277" s="153">
        <v>5276</v>
      </c>
    </row>
    <row r="5278" spans="1:20" hidden="1">
      <c r="A5278" s="111" t="s">
        <v>5267</v>
      </c>
      <c r="B5278" s="153" t="str">
        <f>IFERROR(VLOOKUP(Proc[[#This Row],[App]],Table2[],3,0),"open")</f>
        <v>ok</v>
      </c>
      <c r="C5278" s="141" t="s">
        <v>377</v>
      </c>
      <c r="D5278" s="152" t="s">
        <v>9900</v>
      </c>
      <c r="E5278" s="152" t="s">
        <v>5273</v>
      </c>
      <c r="F5278" s="112" t="s">
        <v>446</v>
      </c>
      <c r="G5278" s="111" t="s">
        <v>400</v>
      </c>
      <c r="H5278" s="112" t="str">
        <f>IF(Proc[[#This Row],[type]]="LFF (MDG-F)",MID(Proc[[#This Row],[Obj]],13,10),"")</f>
        <v/>
      </c>
      <c r="I5278" s="152"/>
      <c r="J5278" s="112" t="b">
        <f>Proc[[#This Row],[Requested]]=Proc[[#This Row],[CurrentParent]]</f>
        <v>0</v>
      </c>
      <c r="K5278" s="153" t="str">
        <f>IF(Proc[[#This Row],[Author]]="Marcela Urrego",VLOOKUP(LEFT(Proc[[#This Row],[Requested]],1),Table3[#All],2,0),VLOOKUP(Proc[[#This Row],[Author]],Table4[],2,0))</f>
        <v>EL</v>
      </c>
      <c r="L5278" s="148" t="s">
        <v>7174</v>
      </c>
      <c r="M5278" s="140">
        <v>46037</v>
      </c>
      <c r="N5278" s="140"/>
      <c r="O5278" s="140"/>
      <c r="P5278" s="140" t="str">
        <f ca="1">IF(Proc[[#This Row],[DaysAgeing]]&gt;5,"yep","on track")</f>
        <v>yep</v>
      </c>
      <c r="Q5278" s="2">
        <f ca="1">IF(Proc[[#This Row],[DateClosed]]="",ABS(NETWORKDAYS(Proc[[#This Row],[DateOpened]],TODAY()))-1,ABS(NETWORKDAYS(Proc[[#This Row],[DateOpened]],Proc[[#This Row],[DateClosed]]))-1)</f>
        <v>56</v>
      </c>
      <c r="R5278" s="140" t="s">
        <v>4125</v>
      </c>
      <c r="S5278" s="112"/>
      <c r="T5278" s="153">
        <v>5277</v>
      </c>
    </row>
    <row r="5279" spans="1:20" hidden="1">
      <c r="A5279" s="111" t="s">
        <v>5267</v>
      </c>
      <c r="B5279" s="153" t="str">
        <f>IFERROR(VLOOKUP(Proc[[#This Row],[App]],Table2[],3,0),"open")</f>
        <v>ok</v>
      </c>
      <c r="C5279" s="141" t="s">
        <v>377</v>
      </c>
      <c r="D5279" s="152" t="s">
        <v>9901</v>
      </c>
      <c r="E5279" s="152" t="s">
        <v>5273</v>
      </c>
      <c r="F5279" s="112" t="s">
        <v>446</v>
      </c>
      <c r="G5279" s="111" t="s">
        <v>400</v>
      </c>
      <c r="H5279" s="112" t="str">
        <f>IF(Proc[[#This Row],[type]]="LFF (MDG-F)",MID(Proc[[#This Row],[Obj]],13,10),"")</f>
        <v/>
      </c>
      <c r="I5279" s="152"/>
      <c r="J5279" s="112" t="b">
        <f>Proc[[#This Row],[Requested]]=Proc[[#This Row],[CurrentParent]]</f>
        <v>0</v>
      </c>
      <c r="K5279" s="153" t="str">
        <f>IF(Proc[[#This Row],[Author]]="Marcela Urrego",VLOOKUP(LEFT(Proc[[#This Row],[Requested]],1),Table3[#All],2,0),VLOOKUP(Proc[[#This Row],[Author]],Table4[],2,0))</f>
        <v>EL</v>
      </c>
      <c r="L5279" s="148" t="s">
        <v>7174</v>
      </c>
      <c r="M5279" s="140">
        <v>46037</v>
      </c>
      <c r="N5279" s="140"/>
      <c r="O5279" s="140"/>
      <c r="P5279" s="140" t="str">
        <f ca="1">IF(Proc[[#This Row],[DaysAgeing]]&gt;5,"yep","on track")</f>
        <v>yep</v>
      </c>
      <c r="Q5279" s="2">
        <f ca="1">IF(Proc[[#This Row],[DateClosed]]="",ABS(NETWORKDAYS(Proc[[#This Row],[DateOpened]],TODAY()))-1,ABS(NETWORKDAYS(Proc[[#This Row],[DateOpened]],Proc[[#This Row],[DateClosed]]))-1)</f>
        <v>56</v>
      </c>
      <c r="R5279" s="140" t="s">
        <v>4125</v>
      </c>
      <c r="S5279" s="112"/>
      <c r="T5279" s="153">
        <v>5278</v>
      </c>
    </row>
    <row r="5280" spans="1:20" hidden="1">
      <c r="A5280" s="111" t="s">
        <v>5267</v>
      </c>
      <c r="B5280" s="153" t="str">
        <f>IFERROR(VLOOKUP(Proc[[#This Row],[App]],Table2[],3,0),"open")</f>
        <v>ok</v>
      </c>
      <c r="C5280" s="141" t="s">
        <v>377</v>
      </c>
      <c r="D5280" s="152" t="s">
        <v>9902</v>
      </c>
      <c r="E5280" s="152" t="s">
        <v>5273</v>
      </c>
      <c r="F5280" s="112" t="s">
        <v>446</v>
      </c>
      <c r="G5280" s="111" t="s">
        <v>400</v>
      </c>
      <c r="H5280" s="112" t="str">
        <f>IF(Proc[[#This Row],[type]]="LFF (MDG-F)",MID(Proc[[#This Row],[Obj]],13,10),"")</f>
        <v/>
      </c>
      <c r="I5280" s="152"/>
      <c r="J5280" s="112" t="b">
        <f>Proc[[#This Row],[Requested]]=Proc[[#This Row],[CurrentParent]]</f>
        <v>0</v>
      </c>
      <c r="K5280" s="153" t="str">
        <f>IF(Proc[[#This Row],[Author]]="Marcela Urrego",VLOOKUP(LEFT(Proc[[#This Row],[Requested]],1),Table3[#All],2,0),VLOOKUP(Proc[[#This Row],[Author]],Table4[],2,0))</f>
        <v>EL</v>
      </c>
      <c r="L5280" s="148" t="s">
        <v>7174</v>
      </c>
      <c r="M5280" s="140">
        <v>46037</v>
      </c>
      <c r="N5280" s="140"/>
      <c r="O5280" s="140"/>
      <c r="P5280" s="140" t="str">
        <f ca="1">IF(Proc[[#This Row],[DaysAgeing]]&gt;5,"yep","on track")</f>
        <v>yep</v>
      </c>
      <c r="Q5280" s="2">
        <f ca="1">IF(Proc[[#This Row],[DateClosed]]="",ABS(NETWORKDAYS(Proc[[#This Row],[DateOpened]],TODAY()))-1,ABS(NETWORKDAYS(Proc[[#This Row],[DateOpened]],Proc[[#This Row],[DateClosed]]))-1)</f>
        <v>56</v>
      </c>
      <c r="R5280" s="140" t="s">
        <v>4125</v>
      </c>
      <c r="S5280" s="112"/>
      <c r="T5280" s="153">
        <v>5279</v>
      </c>
    </row>
    <row r="5281" spans="1:20" hidden="1">
      <c r="A5281" s="111" t="s">
        <v>5267</v>
      </c>
      <c r="B5281" s="112" t="str">
        <f>IFERROR(VLOOKUP(Proc[[#This Row],[App]],Table2[],3,0),"open")</f>
        <v>ok</v>
      </c>
      <c r="C5281" s="141" t="s">
        <v>377</v>
      </c>
      <c r="D5281" s="152" t="s">
        <v>9903</v>
      </c>
      <c r="E5281" s="152" t="s">
        <v>5273</v>
      </c>
      <c r="F5281" s="112" t="s">
        <v>446</v>
      </c>
      <c r="G5281" s="111" t="s">
        <v>400</v>
      </c>
      <c r="H5281" s="112" t="str">
        <f>IF(Proc[[#This Row],[type]]="LFF (MDG-F)",MID(Proc[[#This Row],[Obj]],13,10),"")</f>
        <v/>
      </c>
      <c r="I5281" s="152"/>
      <c r="J5281" s="112" t="b">
        <f>Proc[[#This Row],[Requested]]=Proc[[#This Row],[CurrentParent]]</f>
        <v>0</v>
      </c>
      <c r="K5281" s="112" t="str">
        <f>IF(Proc[[#This Row],[Author]]="Marcela Urrego",VLOOKUP(LEFT(Proc[[#This Row],[Requested]],1),Table3[#All],2,0),VLOOKUP(Proc[[#This Row],[Author]],Table4[],2,0))</f>
        <v>EL</v>
      </c>
      <c r="L5281" s="148" t="s">
        <v>7174</v>
      </c>
      <c r="M5281" s="140">
        <v>46037</v>
      </c>
      <c r="N5281" s="140"/>
      <c r="O5281" s="140"/>
      <c r="P5281" s="140" t="str">
        <f ca="1">IF(Proc[[#This Row],[DaysAgeing]]&gt;5,"yep","on track")</f>
        <v>yep</v>
      </c>
      <c r="Q5281" s="2">
        <f ca="1">IF(Proc[[#This Row],[DateClosed]]="",ABS(NETWORKDAYS(Proc[[#This Row],[DateOpened]],TODAY()))-1,ABS(NETWORKDAYS(Proc[[#This Row],[DateOpened]],Proc[[#This Row],[DateClosed]]))-1)</f>
        <v>56</v>
      </c>
      <c r="R5281" s="140" t="s">
        <v>4125</v>
      </c>
      <c r="S5281" s="112"/>
      <c r="T5281" s="153">
        <v>5280</v>
      </c>
    </row>
    <row r="5282" spans="1:20" hidden="1">
      <c r="A5282" s="111" t="s">
        <v>5267</v>
      </c>
      <c r="B5282" s="153" t="str">
        <f>IFERROR(VLOOKUP(Proc[[#This Row],[App]],Table2[],3,0),"open")</f>
        <v>ok</v>
      </c>
      <c r="C5282" s="141" t="s">
        <v>377</v>
      </c>
      <c r="D5282" s="152" t="s">
        <v>9904</v>
      </c>
      <c r="E5282" s="152" t="s">
        <v>5273</v>
      </c>
      <c r="F5282" s="112" t="s">
        <v>446</v>
      </c>
      <c r="G5282" s="111" t="s">
        <v>400</v>
      </c>
      <c r="H5282" s="112" t="str">
        <f>IF(Proc[[#This Row],[type]]="LFF (MDG-F)",MID(Proc[[#This Row],[Obj]],13,10),"")</f>
        <v/>
      </c>
      <c r="I5282" s="152"/>
      <c r="J5282" s="112" t="b">
        <f>Proc[[#This Row],[Requested]]=Proc[[#This Row],[CurrentParent]]</f>
        <v>0</v>
      </c>
      <c r="K5282" s="153" t="str">
        <f>IF(Proc[[#This Row],[Author]]="Marcela Urrego",VLOOKUP(LEFT(Proc[[#This Row],[Requested]],1),Table3[#All],2,0),VLOOKUP(Proc[[#This Row],[Author]],Table4[],2,0))</f>
        <v>EL</v>
      </c>
      <c r="L5282" s="148" t="s">
        <v>7174</v>
      </c>
      <c r="M5282" s="140">
        <v>46037</v>
      </c>
      <c r="N5282" s="140"/>
      <c r="O5282" s="140"/>
      <c r="P5282" s="140" t="str">
        <f ca="1">IF(Proc[[#This Row],[DaysAgeing]]&gt;5,"yep","on track")</f>
        <v>yep</v>
      </c>
      <c r="Q5282" s="2">
        <f ca="1">IF(Proc[[#This Row],[DateClosed]]="",ABS(NETWORKDAYS(Proc[[#This Row],[DateOpened]],TODAY()))-1,ABS(NETWORKDAYS(Proc[[#This Row],[DateOpened]],Proc[[#This Row],[DateClosed]]))-1)</f>
        <v>56</v>
      </c>
      <c r="R5282" s="140" t="s">
        <v>4125</v>
      </c>
      <c r="S5282" s="112"/>
      <c r="T5282" s="153">
        <v>5281</v>
      </c>
    </row>
    <row r="5283" spans="1:20" hidden="1">
      <c r="A5283" s="111" t="s">
        <v>5267</v>
      </c>
      <c r="B5283" s="153" t="str">
        <f>IFERROR(VLOOKUP(Proc[[#This Row],[App]],Table2[],3,0),"open")</f>
        <v>ok</v>
      </c>
      <c r="C5283" s="141" t="s">
        <v>377</v>
      </c>
      <c r="D5283" s="152" t="s">
        <v>9905</v>
      </c>
      <c r="E5283" s="152" t="s">
        <v>5273</v>
      </c>
      <c r="F5283" s="112" t="s">
        <v>446</v>
      </c>
      <c r="G5283" s="111" t="s">
        <v>400</v>
      </c>
      <c r="H5283" s="112" t="str">
        <f>IF(Proc[[#This Row],[type]]="LFF (MDG-F)",MID(Proc[[#This Row],[Obj]],13,10),"")</f>
        <v/>
      </c>
      <c r="I5283" s="152"/>
      <c r="J5283" s="112" t="b">
        <f>Proc[[#This Row],[Requested]]=Proc[[#This Row],[CurrentParent]]</f>
        <v>0</v>
      </c>
      <c r="K5283" s="153" t="str">
        <f>IF(Proc[[#This Row],[Author]]="Marcela Urrego",VLOOKUP(LEFT(Proc[[#This Row],[Requested]],1),Table3[#All],2,0),VLOOKUP(Proc[[#This Row],[Author]],Table4[],2,0))</f>
        <v>EL</v>
      </c>
      <c r="L5283" s="148" t="s">
        <v>7174</v>
      </c>
      <c r="M5283" s="140">
        <v>46037</v>
      </c>
      <c r="N5283" s="140"/>
      <c r="O5283" s="140"/>
      <c r="P5283" s="140" t="str">
        <f ca="1">IF(Proc[[#This Row],[DaysAgeing]]&gt;5,"yep","on track")</f>
        <v>yep</v>
      </c>
      <c r="Q5283" s="2">
        <f ca="1">IF(Proc[[#This Row],[DateClosed]]="",ABS(NETWORKDAYS(Proc[[#This Row],[DateOpened]],TODAY()))-1,ABS(NETWORKDAYS(Proc[[#This Row],[DateOpened]],Proc[[#This Row],[DateClosed]]))-1)</f>
        <v>56</v>
      </c>
      <c r="R5283" s="140" t="s">
        <v>4125</v>
      </c>
      <c r="S5283" s="112"/>
      <c r="T5283" s="153">
        <v>5282</v>
      </c>
    </row>
    <row r="5284" spans="1:20" hidden="1">
      <c r="A5284" s="111" t="s">
        <v>5267</v>
      </c>
      <c r="B5284" s="153" t="str">
        <f>IFERROR(VLOOKUP(Proc[[#This Row],[App]],Table2[],3,0),"open")</f>
        <v>ok</v>
      </c>
      <c r="C5284" s="141" t="s">
        <v>377</v>
      </c>
      <c r="D5284" s="152" t="s">
        <v>9906</v>
      </c>
      <c r="E5284" s="152" t="s">
        <v>5273</v>
      </c>
      <c r="F5284" s="153" t="s">
        <v>446</v>
      </c>
      <c r="G5284" s="111" t="s">
        <v>400</v>
      </c>
      <c r="H5284" s="112" t="str">
        <f>IF(Proc[[#This Row],[type]]="LFF (MDG-F)",MID(Proc[[#This Row],[Obj]],13,10),"")</f>
        <v/>
      </c>
      <c r="I5284" s="152"/>
      <c r="J5284" s="112" t="b">
        <f>Proc[[#This Row],[Requested]]=Proc[[#This Row],[CurrentParent]]</f>
        <v>0</v>
      </c>
      <c r="K5284" s="153" t="str">
        <f>IF(Proc[[#This Row],[Author]]="Marcela Urrego",VLOOKUP(LEFT(Proc[[#This Row],[Requested]],1),Table3[#All],2,0),VLOOKUP(Proc[[#This Row],[Author]],Table4[],2,0))</f>
        <v>EL</v>
      </c>
      <c r="L5284" s="148" t="s">
        <v>7174</v>
      </c>
      <c r="M5284" s="140">
        <v>46037</v>
      </c>
      <c r="N5284" s="140"/>
      <c r="O5284" s="140"/>
      <c r="P5284" s="140" t="str">
        <f ca="1">IF(Proc[[#This Row],[DaysAgeing]]&gt;5,"yep","on track")</f>
        <v>yep</v>
      </c>
      <c r="Q5284" s="2">
        <f ca="1">IF(Proc[[#This Row],[DateClosed]]="",ABS(NETWORKDAYS(Proc[[#This Row],[DateOpened]],TODAY()))-1,ABS(NETWORKDAYS(Proc[[#This Row],[DateOpened]],Proc[[#This Row],[DateClosed]]))-1)</f>
        <v>56</v>
      </c>
      <c r="R5284" s="140" t="s">
        <v>4125</v>
      </c>
      <c r="S5284" s="112"/>
      <c r="T5284" s="153">
        <v>5283</v>
      </c>
    </row>
    <row r="5285" spans="1:20" hidden="1">
      <c r="A5285" s="111" t="s">
        <v>5267</v>
      </c>
      <c r="B5285" s="153" t="str">
        <f>IFERROR(VLOOKUP(Proc[[#This Row],[App]],Table2[],3,0),"open")</f>
        <v>ok</v>
      </c>
      <c r="C5285" s="141" t="s">
        <v>377</v>
      </c>
      <c r="D5285" s="152" t="s">
        <v>9907</v>
      </c>
      <c r="E5285" s="152" t="s">
        <v>5273</v>
      </c>
      <c r="F5285" s="112" t="s">
        <v>446</v>
      </c>
      <c r="G5285" s="111" t="s">
        <v>400</v>
      </c>
      <c r="H5285" s="112" t="str">
        <f>IF(Proc[[#This Row],[type]]="LFF (MDG-F)",MID(Proc[[#This Row],[Obj]],13,10),"")</f>
        <v/>
      </c>
      <c r="I5285" s="152"/>
      <c r="J5285" s="112" t="b">
        <f>Proc[[#This Row],[Requested]]=Proc[[#This Row],[CurrentParent]]</f>
        <v>0</v>
      </c>
      <c r="K5285" s="153" t="str">
        <f>IF(Proc[[#This Row],[Author]]="Marcela Urrego",VLOOKUP(LEFT(Proc[[#This Row],[Requested]],1),Table3[#All],2,0),VLOOKUP(Proc[[#This Row],[Author]],Table4[],2,0))</f>
        <v>EL</v>
      </c>
      <c r="L5285" s="148" t="s">
        <v>7174</v>
      </c>
      <c r="M5285" s="140">
        <v>46037</v>
      </c>
      <c r="N5285" s="140"/>
      <c r="O5285" s="140"/>
      <c r="P5285" s="140" t="str">
        <f ca="1">IF(Proc[[#This Row],[DaysAgeing]]&gt;5,"yep","on track")</f>
        <v>yep</v>
      </c>
      <c r="Q5285" s="2">
        <f ca="1">IF(Proc[[#This Row],[DateClosed]]="",ABS(NETWORKDAYS(Proc[[#This Row],[DateOpened]],TODAY()))-1,ABS(NETWORKDAYS(Proc[[#This Row],[DateOpened]],Proc[[#This Row],[DateClosed]]))-1)</f>
        <v>56</v>
      </c>
      <c r="R5285" s="140" t="s">
        <v>4125</v>
      </c>
      <c r="S5285" s="112"/>
      <c r="T5285" s="153">
        <v>5284</v>
      </c>
    </row>
    <row r="5286" spans="1:20" hidden="1">
      <c r="A5286" s="111" t="s">
        <v>5267</v>
      </c>
      <c r="B5286" s="153" t="str">
        <f>IFERROR(VLOOKUP(Proc[[#This Row],[App]],Table2[],3,0),"open")</f>
        <v>ok</v>
      </c>
      <c r="C5286" s="141" t="s">
        <v>377</v>
      </c>
      <c r="D5286" s="152" t="s">
        <v>9908</v>
      </c>
      <c r="E5286" s="152" t="s">
        <v>5273</v>
      </c>
      <c r="F5286" s="153" t="s">
        <v>446</v>
      </c>
      <c r="G5286" s="111" t="s">
        <v>400</v>
      </c>
      <c r="H5286" s="112" t="str">
        <f>IF(Proc[[#This Row],[type]]="LFF (MDG-F)",MID(Proc[[#This Row],[Obj]],13,10),"")</f>
        <v/>
      </c>
      <c r="I5286" s="152"/>
      <c r="J5286" s="112" t="b">
        <f>Proc[[#This Row],[Requested]]=Proc[[#This Row],[CurrentParent]]</f>
        <v>0</v>
      </c>
      <c r="K5286" s="153" t="str">
        <f>IF(Proc[[#This Row],[Author]]="Marcela Urrego",VLOOKUP(LEFT(Proc[[#This Row],[Requested]],1),Table3[#All],2,0),VLOOKUP(Proc[[#This Row],[Author]],Table4[],2,0))</f>
        <v>EL</v>
      </c>
      <c r="L5286" s="148" t="s">
        <v>7174</v>
      </c>
      <c r="M5286" s="140">
        <v>46037</v>
      </c>
      <c r="N5286" s="140"/>
      <c r="O5286" s="140"/>
      <c r="P5286" s="140" t="str">
        <f ca="1">IF(Proc[[#This Row],[DaysAgeing]]&gt;5,"yep","on track")</f>
        <v>yep</v>
      </c>
      <c r="Q5286" s="2">
        <f ca="1">IF(Proc[[#This Row],[DateClosed]]="",ABS(NETWORKDAYS(Proc[[#This Row],[DateOpened]],TODAY()))-1,ABS(NETWORKDAYS(Proc[[#This Row],[DateOpened]],Proc[[#This Row],[DateClosed]]))-1)</f>
        <v>56</v>
      </c>
      <c r="R5286" s="140" t="s">
        <v>4125</v>
      </c>
      <c r="S5286" s="112"/>
      <c r="T5286" s="153">
        <v>5285</v>
      </c>
    </row>
    <row r="5287" spans="1:20" hidden="1">
      <c r="A5287" s="111" t="s">
        <v>5267</v>
      </c>
      <c r="B5287" s="112" t="str">
        <f>IFERROR(VLOOKUP(Proc[[#This Row],[App]],Table2[],3,0),"open")</f>
        <v>ok</v>
      </c>
      <c r="C5287" s="141" t="s">
        <v>377</v>
      </c>
      <c r="D5287" s="152" t="s">
        <v>9909</v>
      </c>
      <c r="E5287" s="152" t="s">
        <v>5273</v>
      </c>
      <c r="F5287" s="112" t="s">
        <v>446</v>
      </c>
      <c r="G5287" s="111" t="s">
        <v>400</v>
      </c>
      <c r="H5287" s="112" t="str">
        <f>IF(Proc[[#This Row],[type]]="LFF (MDG-F)",MID(Proc[[#This Row],[Obj]],13,10),"")</f>
        <v/>
      </c>
      <c r="I5287" s="152"/>
      <c r="J5287" s="112" t="b">
        <f>Proc[[#This Row],[Requested]]=Proc[[#This Row],[CurrentParent]]</f>
        <v>0</v>
      </c>
      <c r="K5287" s="112" t="str">
        <f>IF(Proc[[#This Row],[Author]]="Marcela Urrego",VLOOKUP(LEFT(Proc[[#This Row],[Requested]],1),Table3[#All],2,0),VLOOKUP(Proc[[#This Row],[Author]],Table4[],2,0))</f>
        <v>EL</v>
      </c>
      <c r="L5287" s="148" t="s">
        <v>7174</v>
      </c>
      <c r="M5287" s="140">
        <v>46037</v>
      </c>
      <c r="N5287" s="140"/>
      <c r="O5287" s="140"/>
      <c r="P5287" s="140" t="str">
        <f ca="1">IF(Proc[[#This Row],[DaysAgeing]]&gt;5,"yep","on track")</f>
        <v>yep</v>
      </c>
      <c r="Q5287" s="2">
        <f ca="1">IF(Proc[[#This Row],[DateClosed]]="",ABS(NETWORKDAYS(Proc[[#This Row],[DateOpened]],TODAY()))-1,ABS(NETWORKDAYS(Proc[[#This Row],[DateOpened]],Proc[[#This Row],[DateClosed]]))-1)</f>
        <v>56</v>
      </c>
      <c r="R5287" s="140" t="s">
        <v>4125</v>
      </c>
      <c r="S5287" s="112"/>
      <c r="T5287" s="153">
        <v>5286</v>
      </c>
    </row>
    <row r="5288" spans="1:20" hidden="1">
      <c r="A5288" s="111" t="s">
        <v>5267</v>
      </c>
      <c r="B5288" s="112" t="str">
        <f>IFERROR(VLOOKUP(Proc[[#This Row],[App]],Table2[],3,0),"open")</f>
        <v>ok</v>
      </c>
      <c r="C5288" s="141" t="s">
        <v>377</v>
      </c>
      <c r="D5288" s="152" t="s">
        <v>9910</v>
      </c>
      <c r="E5288" s="152" t="s">
        <v>5273</v>
      </c>
      <c r="F5288" s="112" t="s">
        <v>446</v>
      </c>
      <c r="G5288" s="111" t="s">
        <v>400</v>
      </c>
      <c r="H5288" s="112" t="str">
        <f>IF(Proc[[#This Row],[type]]="LFF (MDG-F)",MID(Proc[[#This Row],[Obj]],13,10),"")</f>
        <v/>
      </c>
      <c r="I5288" s="152"/>
      <c r="J5288" s="112" t="b">
        <f>Proc[[#This Row],[Requested]]=Proc[[#This Row],[CurrentParent]]</f>
        <v>0</v>
      </c>
      <c r="K5288" s="112" t="str">
        <f>IF(Proc[[#This Row],[Author]]="Marcela Urrego",VLOOKUP(LEFT(Proc[[#This Row],[Requested]],1),Table3[#All],2,0),VLOOKUP(Proc[[#This Row],[Author]],Table4[],2,0))</f>
        <v>EL</v>
      </c>
      <c r="L5288" s="148" t="s">
        <v>7174</v>
      </c>
      <c r="M5288" s="140">
        <v>46037</v>
      </c>
      <c r="N5288" s="140"/>
      <c r="O5288" s="140"/>
      <c r="P5288" s="140" t="str">
        <f ca="1">IF(Proc[[#This Row],[DaysAgeing]]&gt;5,"yep","on track")</f>
        <v>yep</v>
      </c>
      <c r="Q5288" s="2">
        <f ca="1">IF(Proc[[#This Row],[DateClosed]]="",ABS(NETWORKDAYS(Proc[[#This Row],[DateOpened]],TODAY()))-1,ABS(NETWORKDAYS(Proc[[#This Row],[DateOpened]],Proc[[#This Row],[DateClosed]]))-1)</f>
        <v>56</v>
      </c>
      <c r="R5288" s="140" t="s">
        <v>4125</v>
      </c>
      <c r="S5288" s="112"/>
      <c r="T5288" s="153">
        <v>5287</v>
      </c>
    </row>
    <row r="5289" spans="1:20" hidden="1">
      <c r="A5289" s="111" t="s">
        <v>5267</v>
      </c>
      <c r="B5289" s="112" t="str">
        <f>IFERROR(VLOOKUP(Proc[[#This Row],[App]],Table2[],3,0),"open")</f>
        <v>ok</v>
      </c>
      <c r="C5289" s="141" t="s">
        <v>377</v>
      </c>
      <c r="D5289" s="152" t="s">
        <v>9911</v>
      </c>
      <c r="E5289" s="152" t="s">
        <v>5273</v>
      </c>
      <c r="F5289" s="112" t="s">
        <v>446</v>
      </c>
      <c r="G5289" s="111" t="s">
        <v>400</v>
      </c>
      <c r="H5289" s="112" t="str">
        <f>IF(Proc[[#This Row],[type]]="LFF (MDG-F)",MID(Proc[[#This Row],[Obj]],13,10),"")</f>
        <v/>
      </c>
      <c r="I5289" s="152"/>
      <c r="J5289" s="112" t="b">
        <f>Proc[[#This Row],[Requested]]=Proc[[#This Row],[CurrentParent]]</f>
        <v>0</v>
      </c>
      <c r="K5289" s="112" t="str">
        <f>IF(Proc[[#This Row],[Author]]="Marcela Urrego",VLOOKUP(LEFT(Proc[[#This Row],[Requested]],1),Table3[#All],2,0),VLOOKUP(Proc[[#This Row],[Author]],Table4[],2,0))</f>
        <v>EL</v>
      </c>
      <c r="L5289" s="148" t="s">
        <v>7174</v>
      </c>
      <c r="M5289" s="140">
        <v>46037</v>
      </c>
      <c r="N5289" s="140"/>
      <c r="O5289" s="140"/>
      <c r="P5289" s="140" t="str">
        <f ca="1">IF(Proc[[#This Row],[DaysAgeing]]&gt;5,"yep","on track")</f>
        <v>yep</v>
      </c>
      <c r="Q5289" s="2">
        <f ca="1">IF(Proc[[#This Row],[DateClosed]]="",ABS(NETWORKDAYS(Proc[[#This Row],[DateOpened]],TODAY()))-1,ABS(NETWORKDAYS(Proc[[#This Row],[DateOpened]],Proc[[#This Row],[DateClosed]]))-1)</f>
        <v>56</v>
      </c>
      <c r="R5289" s="140" t="s">
        <v>4125</v>
      </c>
      <c r="S5289" s="112"/>
      <c r="T5289" s="153">
        <v>5288</v>
      </c>
    </row>
    <row r="5290" spans="1:20" hidden="1">
      <c r="A5290" s="111" t="s">
        <v>5267</v>
      </c>
      <c r="B5290" s="153" t="str">
        <f>IFERROR(VLOOKUP(Proc[[#This Row],[App]],Table2[],3,0),"open")</f>
        <v>ok</v>
      </c>
      <c r="C5290" s="141" t="s">
        <v>377</v>
      </c>
      <c r="D5290" s="152" t="s">
        <v>9912</v>
      </c>
      <c r="E5290" s="152" t="s">
        <v>5273</v>
      </c>
      <c r="F5290" s="153" t="s">
        <v>446</v>
      </c>
      <c r="G5290" s="111" t="s">
        <v>400</v>
      </c>
      <c r="H5290" s="112" t="str">
        <f>IF(Proc[[#This Row],[type]]="LFF (MDG-F)",MID(Proc[[#This Row],[Obj]],13,10),"")</f>
        <v/>
      </c>
      <c r="I5290" s="152"/>
      <c r="J5290" s="112" t="b">
        <f>Proc[[#This Row],[Requested]]=Proc[[#This Row],[CurrentParent]]</f>
        <v>0</v>
      </c>
      <c r="K5290" s="153" t="str">
        <f>IF(Proc[[#This Row],[Author]]="Marcela Urrego",VLOOKUP(LEFT(Proc[[#This Row],[Requested]],1),Table3[#All],2,0),VLOOKUP(Proc[[#This Row],[Author]],Table4[],2,0))</f>
        <v>EL</v>
      </c>
      <c r="L5290" s="148" t="s">
        <v>7174</v>
      </c>
      <c r="M5290" s="140">
        <v>46037</v>
      </c>
      <c r="N5290" s="140"/>
      <c r="O5290" s="140"/>
      <c r="P5290" s="140" t="str">
        <f ca="1">IF(Proc[[#This Row],[DaysAgeing]]&gt;5,"yep","on track")</f>
        <v>yep</v>
      </c>
      <c r="Q5290" s="2">
        <f ca="1">IF(Proc[[#This Row],[DateClosed]]="",ABS(NETWORKDAYS(Proc[[#This Row],[DateOpened]],TODAY()))-1,ABS(NETWORKDAYS(Proc[[#This Row],[DateOpened]],Proc[[#This Row],[DateClosed]]))-1)</f>
        <v>56</v>
      </c>
      <c r="R5290" s="140" t="s">
        <v>4125</v>
      </c>
      <c r="S5290" s="112"/>
      <c r="T5290" s="153">
        <v>5289</v>
      </c>
    </row>
    <row r="5291" spans="1:20" hidden="1">
      <c r="A5291" s="111" t="s">
        <v>5267</v>
      </c>
      <c r="B5291" s="153" t="str">
        <f>IFERROR(VLOOKUP(Proc[[#This Row],[App]],Table2[],3,0),"open")</f>
        <v>ok</v>
      </c>
      <c r="C5291" s="141" t="s">
        <v>369</v>
      </c>
      <c r="D5291" s="152" t="s">
        <v>9913</v>
      </c>
      <c r="E5291" s="152" t="s">
        <v>5273</v>
      </c>
      <c r="F5291" s="153" t="s">
        <v>5273</v>
      </c>
      <c r="G5291" s="111" t="s">
        <v>406</v>
      </c>
      <c r="H5291" s="112" t="str">
        <f>IF(Proc[[#This Row],[type]]="LFF (MDG-F)",MID(Proc[[#This Row],[Obj]],13,10),"")</f>
        <v>US01TCHZ01</v>
      </c>
      <c r="I5291" s="152"/>
      <c r="J5291" s="112" t="b">
        <f>Proc[[#This Row],[Requested]]=Proc[[#This Row],[CurrentParent]]</f>
        <v>1</v>
      </c>
      <c r="K5291" s="153" t="str">
        <f>IF(Proc[[#This Row],[Author]]="Marcela Urrego",VLOOKUP(LEFT(Proc[[#This Row],[Requested]],1),Table3[#All],2,0),VLOOKUP(Proc[[#This Row],[Author]],Table4[],2,0))</f>
        <v>EL</v>
      </c>
      <c r="L5291" s="148" t="s">
        <v>7174</v>
      </c>
      <c r="M5291" s="140">
        <v>46037</v>
      </c>
      <c r="N5291" s="140"/>
      <c r="O5291" s="140"/>
      <c r="P5291" s="140" t="str">
        <f ca="1">IF(Proc[[#This Row],[DaysAgeing]]&gt;5,"yep","on track")</f>
        <v>yep</v>
      </c>
      <c r="Q5291" s="2">
        <f ca="1">IF(Proc[[#This Row],[DateClosed]]="",ABS(NETWORKDAYS(Proc[[#This Row],[DateOpened]],TODAY()))-1,ABS(NETWORKDAYS(Proc[[#This Row],[DateOpened]],Proc[[#This Row],[DateClosed]]))-1)</f>
        <v>56</v>
      </c>
      <c r="R5291" s="140" t="s">
        <v>4125</v>
      </c>
      <c r="S5291" s="112"/>
      <c r="T5291" s="153">
        <v>5290</v>
      </c>
    </row>
    <row r="5292" spans="1:20" hidden="1">
      <c r="A5292" s="111" t="s">
        <v>5267</v>
      </c>
      <c r="B5292" s="153" t="str">
        <f>IFERROR(VLOOKUP(Proc[[#This Row],[App]],Table2[],3,0),"open")</f>
        <v>ok</v>
      </c>
      <c r="C5292" s="141" t="s">
        <v>369</v>
      </c>
      <c r="D5292" s="152" t="s">
        <v>9914</v>
      </c>
      <c r="E5292" s="152" t="s">
        <v>5273</v>
      </c>
      <c r="F5292" s="153" t="s">
        <v>5273</v>
      </c>
      <c r="G5292" s="111" t="s">
        <v>406</v>
      </c>
      <c r="H5292" s="112" t="str">
        <f>IF(Proc[[#This Row],[type]]="LFF (MDG-F)",MID(Proc[[#This Row],[Obj]],13,10),"")</f>
        <v>US01TDHZ01</v>
      </c>
      <c r="I5292" s="152"/>
      <c r="J5292" s="112" t="b">
        <f>Proc[[#This Row],[Requested]]=Proc[[#This Row],[CurrentParent]]</f>
        <v>1</v>
      </c>
      <c r="K5292" s="153" t="str">
        <f>IF(Proc[[#This Row],[Author]]="Marcela Urrego",VLOOKUP(LEFT(Proc[[#This Row],[Requested]],1),Table3[#All],2,0),VLOOKUP(Proc[[#This Row],[Author]],Table4[],2,0))</f>
        <v>EL</v>
      </c>
      <c r="L5292" s="148" t="s">
        <v>7174</v>
      </c>
      <c r="M5292" s="140">
        <v>46037</v>
      </c>
      <c r="N5292" s="140"/>
      <c r="O5292" s="140"/>
      <c r="P5292" s="140" t="str">
        <f ca="1">IF(Proc[[#This Row],[DaysAgeing]]&gt;5,"yep","on track")</f>
        <v>yep</v>
      </c>
      <c r="Q5292" s="2">
        <f ca="1">IF(Proc[[#This Row],[DateClosed]]="",ABS(NETWORKDAYS(Proc[[#This Row],[DateOpened]],TODAY()))-1,ABS(NETWORKDAYS(Proc[[#This Row],[DateOpened]],Proc[[#This Row],[DateClosed]]))-1)</f>
        <v>56</v>
      </c>
      <c r="R5292" s="140" t="s">
        <v>4125</v>
      </c>
      <c r="S5292" s="112"/>
      <c r="T5292" s="153">
        <v>5291</v>
      </c>
    </row>
    <row r="5293" spans="1:20" hidden="1">
      <c r="A5293" s="111" t="s">
        <v>5267</v>
      </c>
      <c r="B5293" s="153" t="str">
        <f>IFERROR(VLOOKUP(Proc[[#This Row],[App]],Table2[],3,0),"open")</f>
        <v>ok</v>
      </c>
      <c r="C5293" s="141" t="s">
        <v>369</v>
      </c>
      <c r="D5293" s="152" t="s">
        <v>9915</v>
      </c>
      <c r="E5293" s="152" t="s">
        <v>5273</v>
      </c>
      <c r="F5293" s="153" t="s">
        <v>5273</v>
      </c>
      <c r="G5293" s="111" t="s">
        <v>406</v>
      </c>
      <c r="H5293" s="112" t="str">
        <f>IF(Proc[[#This Row],[type]]="LFF (MDG-F)",MID(Proc[[#This Row],[Obj]],13,10),"")</f>
        <v>US01TEHZ01</v>
      </c>
      <c r="I5293" s="152"/>
      <c r="J5293" s="112" t="b">
        <f>Proc[[#This Row],[Requested]]=Proc[[#This Row],[CurrentParent]]</f>
        <v>1</v>
      </c>
      <c r="K5293" s="153" t="str">
        <f>IF(Proc[[#This Row],[Author]]="Marcela Urrego",VLOOKUP(LEFT(Proc[[#This Row],[Requested]],1),Table3[#All],2,0),VLOOKUP(Proc[[#This Row],[Author]],Table4[],2,0))</f>
        <v>EL</v>
      </c>
      <c r="L5293" s="148" t="s">
        <v>7174</v>
      </c>
      <c r="M5293" s="140">
        <v>46037</v>
      </c>
      <c r="N5293" s="140"/>
      <c r="O5293" s="140"/>
      <c r="P5293" s="140" t="str">
        <f ca="1">IF(Proc[[#This Row],[DaysAgeing]]&gt;5,"yep","on track")</f>
        <v>yep</v>
      </c>
      <c r="Q5293" s="2">
        <f ca="1">IF(Proc[[#This Row],[DateClosed]]="",ABS(NETWORKDAYS(Proc[[#This Row],[DateOpened]],TODAY()))-1,ABS(NETWORKDAYS(Proc[[#This Row],[DateOpened]],Proc[[#This Row],[DateClosed]]))-1)</f>
        <v>56</v>
      </c>
      <c r="R5293" s="140" t="s">
        <v>4125</v>
      </c>
      <c r="S5293" s="112"/>
      <c r="T5293" s="153">
        <v>5292</v>
      </c>
    </row>
    <row r="5294" spans="1:20" hidden="1">
      <c r="A5294" s="111" t="s">
        <v>5267</v>
      </c>
      <c r="B5294" s="153" t="str">
        <f>IFERROR(VLOOKUP(Proc[[#This Row],[App]],Table2[],3,0),"open")</f>
        <v>ok</v>
      </c>
      <c r="C5294" s="141" t="s">
        <v>369</v>
      </c>
      <c r="D5294" s="152" t="s">
        <v>5394</v>
      </c>
      <c r="E5294" s="152" t="s">
        <v>5273</v>
      </c>
      <c r="F5294" s="153" t="s">
        <v>5273</v>
      </c>
      <c r="G5294" s="111" t="s">
        <v>406</v>
      </c>
      <c r="H5294" s="112" t="str">
        <f>IF(Proc[[#This Row],[type]]="LFF (MDG-F)",MID(Proc[[#This Row],[Obj]],13,10),"")</f>
        <v>US01TFHZ01</v>
      </c>
      <c r="I5294" s="152"/>
      <c r="J5294" s="112" t="b">
        <f>Proc[[#This Row],[Requested]]=Proc[[#This Row],[CurrentParent]]</f>
        <v>1</v>
      </c>
      <c r="K5294" s="153" t="str">
        <f>IF(Proc[[#This Row],[Author]]="Marcela Urrego",VLOOKUP(LEFT(Proc[[#This Row],[Requested]],1),Table3[#All],2,0),VLOOKUP(Proc[[#This Row],[Author]],Table4[],2,0))</f>
        <v>EL</v>
      </c>
      <c r="L5294" s="148" t="s">
        <v>7174</v>
      </c>
      <c r="M5294" s="140">
        <v>46037</v>
      </c>
      <c r="N5294" s="140"/>
      <c r="O5294" s="140"/>
      <c r="P5294" s="140" t="str">
        <f ca="1">IF(Proc[[#This Row],[DaysAgeing]]&gt;5,"yep","on track")</f>
        <v>yep</v>
      </c>
      <c r="Q5294" s="2">
        <f ca="1">IF(Proc[[#This Row],[DateClosed]]="",ABS(NETWORKDAYS(Proc[[#This Row],[DateOpened]],TODAY()))-1,ABS(NETWORKDAYS(Proc[[#This Row],[DateOpened]],Proc[[#This Row],[DateClosed]]))-1)</f>
        <v>56</v>
      </c>
      <c r="R5294" s="140" t="s">
        <v>4125</v>
      </c>
      <c r="S5294" s="112"/>
      <c r="T5294" s="153">
        <v>5293</v>
      </c>
    </row>
    <row r="5295" spans="1:20" hidden="1">
      <c r="A5295" s="111" t="s">
        <v>5267</v>
      </c>
      <c r="B5295" s="153" t="str">
        <f>IFERROR(VLOOKUP(Proc[[#This Row],[App]],Table2[],3,0),"open")</f>
        <v>ok</v>
      </c>
      <c r="C5295" s="141" t="s">
        <v>369</v>
      </c>
      <c r="D5295" s="152" t="s">
        <v>9916</v>
      </c>
      <c r="E5295" s="152" t="s">
        <v>5273</v>
      </c>
      <c r="F5295" s="153" t="s">
        <v>5273</v>
      </c>
      <c r="G5295" s="111" t="s">
        <v>406</v>
      </c>
      <c r="H5295" s="112" t="str">
        <f>IF(Proc[[#This Row],[type]]="LFF (MDG-F)",MID(Proc[[#This Row],[Obj]],13,10),"")</f>
        <v>US01TFHZ02</v>
      </c>
      <c r="I5295" s="152"/>
      <c r="J5295" s="112" t="b">
        <f>Proc[[#This Row],[Requested]]=Proc[[#This Row],[CurrentParent]]</f>
        <v>1</v>
      </c>
      <c r="K5295" s="153" t="str">
        <f>IF(Proc[[#This Row],[Author]]="Marcela Urrego",VLOOKUP(LEFT(Proc[[#This Row],[Requested]],1),Table3[#All],2,0),VLOOKUP(Proc[[#This Row],[Author]],Table4[],2,0))</f>
        <v>EL</v>
      </c>
      <c r="L5295" s="148" t="s">
        <v>7174</v>
      </c>
      <c r="M5295" s="140">
        <v>46037</v>
      </c>
      <c r="N5295" s="140"/>
      <c r="O5295" s="140"/>
      <c r="P5295" s="140" t="str">
        <f ca="1">IF(Proc[[#This Row],[DaysAgeing]]&gt;5,"yep","on track")</f>
        <v>yep</v>
      </c>
      <c r="Q5295" s="2">
        <f ca="1">IF(Proc[[#This Row],[DateClosed]]="",ABS(NETWORKDAYS(Proc[[#This Row],[DateOpened]],TODAY()))-1,ABS(NETWORKDAYS(Proc[[#This Row],[DateOpened]],Proc[[#This Row],[DateClosed]]))-1)</f>
        <v>56</v>
      </c>
      <c r="R5295" s="140" t="s">
        <v>4125</v>
      </c>
      <c r="S5295" s="112"/>
      <c r="T5295" s="153">
        <v>5294</v>
      </c>
    </row>
    <row r="5296" spans="1:20" hidden="1">
      <c r="A5296" s="111" t="s">
        <v>5267</v>
      </c>
      <c r="B5296" s="153" t="str">
        <f>IFERROR(VLOOKUP(Proc[[#This Row],[App]],Table2[],3,0),"open")</f>
        <v>ok</v>
      </c>
      <c r="C5296" s="141" t="s">
        <v>369</v>
      </c>
      <c r="D5296" s="152" t="s">
        <v>5395</v>
      </c>
      <c r="E5296" s="152" t="s">
        <v>5273</v>
      </c>
      <c r="F5296" s="153" t="s">
        <v>5273</v>
      </c>
      <c r="G5296" s="111" t="s">
        <v>406</v>
      </c>
      <c r="H5296" s="112" t="str">
        <f>IF(Proc[[#This Row],[type]]="LFF (MDG-F)",MID(Proc[[#This Row],[Obj]],13,10),"")</f>
        <v>US01TFHZ03</v>
      </c>
      <c r="I5296" s="152"/>
      <c r="J5296" s="112" t="b">
        <f>Proc[[#This Row],[Requested]]=Proc[[#This Row],[CurrentParent]]</f>
        <v>1</v>
      </c>
      <c r="K5296" s="153" t="str">
        <f>IF(Proc[[#This Row],[Author]]="Marcela Urrego",VLOOKUP(LEFT(Proc[[#This Row],[Requested]],1),Table3[#All],2,0),VLOOKUP(Proc[[#This Row],[Author]],Table4[],2,0))</f>
        <v>EL</v>
      </c>
      <c r="L5296" s="148" t="s">
        <v>7174</v>
      </c>
      <c r="M5296" s="140">
        <v>46037</v>
      </c>
      <c r="N5296" s="140"/>
      <c r="O5296" s="140"/>
      <c r="P5296" s="140" t="str">
        <f ca="1">IF(Proc[[#This Row],[DaysAgeing]]&gt;5,"yep","on track")</f>
        <v>yep</v>
      </c>
      <c r="Q5296" s="2">
        <f ca="1">IF(Proc[[#This Row],[DateClosed]]="",ABS(NETWORKDAYS(Proc[[#This Row],[DateOpened]],TODAY()))-1,ABS(NETWORKDAYS(Proc[[#This Row],[DateOpened]],Proc[[#This Row],[DateClosed]]))-1)</f>
        <v>56</v>
      </c>
      <c r="R5296" s="140" t="s">
        <v>4125</v>
      </c>
      <c r="S5296" s="112"/>
      <c r="T5296" s="153">
        <v>5295</v>
      </c>
    </row>
    <row r="5297" spans="1:20" hidden="1">
      <c r="A5297" s="111" t="s">
        <v>5267</v>
      </c>
      <c r="B5297" s="153" t="str">
        <f>IFERROR(VLOOKUP(Proc[[#This Row],[App]],Table2[],3,0),"open")</f>
        <v>ok</v>
      </c>
      <c r="C5297" s="141" t="s">
        <v>377</v>
      </c>
      <c r="D5297" s="152" t="s">
        <v>9917</v>
      </c>
      <c r="E5297" s="152" t="s">
        <v>5273</v>
      </c>
      <c r="F5297" s="153" t="s">
        <v>446</v>
      </c>
      <c r="G5297" s="111" t="s">
        <v>400</v>
      </c>
      <c r="H5297" s="112" t="str">
        <f>IF(Proc[[#This Row],[type]]="LFF (MDG-F)",MID(Proc[[#This Row],[Obj]],13,10),"")</f>
        <v/>
      </c>
      <c r="I5297" s="152"/>
      <c r="J5297" s="112" t="b">
        <f>Proc[[#This Row],[Requested]]=Proc[[#This Row],[CurrentParent]]</f>
        <v>0</v>
      </c>
      <c r="K5297" s="153" t="str">
        <f>IF(Proc[[#This Row],[Author]]="Marcela Urrego",VLOOKUP(LEFT(Proc[[#This Row],[Requested]],1),Table3[#All],2,0),VLOOKUP(Proc[[#This Row],[Author]],Table4[],2,0))</f>
        <v>EL</v>
      </c>
      <c r="L5297" s="148" t="s">
        <v>7174</v>
      </c>
      <c r="M5297" s="140">
        <v>46037</v>
      </c>
      <c r="N5297" s="140"/>
      <c r="O5297" s="140"/>
      <c r="P5297" s="140" t="str">
        <f ca="1">IF(Proc[[#This Row],[DaysAgeing]]&gt;5,"yep","on track")</f>
        <v>yep</v>
      </c>
      <c r="Q5297" s="2">
        <f ca="1">IF(Proc[[#This Row],[DateClosed]]="",ABS(NETWORKDAYS(Proc[[#This Row],[DateOpened]],TODAY()))-1,ABS(NETWORKDAYS(Proc[[#This Row],[DateOpened]],Proc[[#This Row],[DateClosed]]))-1)</f>
        <v>56</v>
      </c>
      <c r="R5297" s="140" t="s">
        <v>4125</v>
      </c>
      <c r="S5297" s="112"/>
      <c r="T5297" s="153">
        <v>5296</v>
      </c>
    </row>
    <row r="5298" spans="1:20" hidden="1">
      <c r="A5298" s="111" t="s">
        <v>5267</v>
      </c>
      <c r="B5298" s="153" t="str">
        <f>IFERROR(VLOOKUP(Proc[[#This Row],[App]],Table2[],3,0),"open")</f>
        <v>ok</v>
      </c>
      <c r="C5298" s="141" t="s">
        <v>377</v>
      </c>
      <c r="D5298" s="152" t="s">
        <v>9918</v>
      </c>
      <c r="E5298" s="152" t="s">
        <v>5273</v>
      </c>
      <c r="F5298" s="153" t="s">
        <v>446</v>
      </c>
      <c r="G5298" s="111" t="s">
        <v>400</v>
      </c>
      <c r="H5298" s="112" t="str">
        <f>IF(Proc[[#This Row],[type]]="LFF (MDG-F)",MID(Proc[[#This Row],[Obj]],13,10),"")</f>
        <v/>
      </c>
      <c r="I5298" s="152"/>
      <c r="J5298" s="112" t="b">
        <f>Proc[[#This Row],[Requested]]=Proc[[#This Row],[CurrentParent]]</f>
        <v>0</v>
      </c>
      <c r="K5298" s="153" t="str">
        <f>IF(Proc[[#This Row],[Author]]="Marcela Urrego",VLOOKUP(LEFT(Proc[[#This Row],[Requested]],1),Table3[#All],2,0),VLOOKUP(Proc[[#This Row],[Author]],Table4[],2,0))</f>
        <v>EL</v>
      </c>
      <c r="L5298" s="148" t="s">
        <v>7174</v>
      </c>
      <c r="M5298" s="140">
        <v>46037</v>
      </c>
      <c r="N5298" s="140"/>
      <c r="O5298" s="140"/>
      <c r="P5298" s="140" t="str">
        <f ca="1">IF(Proc[[#This Row],[DaysAgeing]]&gt;5,"yep","on track")</f>
        <v>yep</v>
      </c>
      <c r="Q5298" s="2">
        <f ca="1">IF(Proc[[#This Row],[DateClosed]]="",ABS(NETWORKDAYS(Proc[[#This Row],[DateOpened]],TODAY()))-1,ABS(NETWORKDAYS(Proc[[#This Row],[DateOpened]],Proc[[#This Row],[DateClosed]]))-1)</f>
        <v>56</v>
      </c>
      <c r="R5298" s="140" t="s">
        <v>4125</v>
      </c>
      <c r="S5298" s="112"/>
      <c r="T5298" s="153">
        <v>5297</v>
      </c>
    </row>
    <row r="5299" spans="1:20" hidden="1">
      <c r="A5299" s="111" t="s">
        <v>5267</v>
      </c>
      <c r="B5299" s="153" t="str">
        <f>IFERROR(VLOOKUP(Proc[[#This Row],[App]],Table2[],3,0),"open")</f>
        <v>ok</v>
      </c>
      <c r="C5299" s="141" t="s">
        <v>377</v>
      </c>
      <c r="D5299" s="152" t="s">
        <v>9919</v>
      </c>
      <c r="E5299" s="152" t="s">
        <v>5273</v>
      </c>
      <c r="F5299" s="153" t="s">
        <v>446</v>
      </c>
      <c r="G5299" s="111" t="s">
        <v>400</v>
      </c>
      <c r="H5299" s="112" t="str">
        <f>IF(Proc[[#This Row],[type]]="LFF (MDG-F)",MID(Proc[[#This Row],[Obj]],13,10),"")</f>
        <v/>
      </c>
      <c r="I5299" s="152"/>
      <c r="J5299" s="112" t="b">
        <f>Proc[[#This Row],[Requested]]=Proc[[#This Row],[CurrentParent]]</f>
        <v>0</v>
      </c>
      <c r="K5299" s="153" t="str">
        <f>IF(Proc[[#This Row],[Author]]="Marcela Urrego",VLOOKUP(LEFT(Proc[[#This Row],[Requested]],1),Table3[#All],2,0),VLOOKUP(Proc[[#This Row],[Author]],Table4[],2,0))</f>
        <v>EL</v>
      </c>
      <c r="L5299" s="148" t="s">
        <v>7174</v>
      </c>
      <c r="M5299" s="140">
        <v>46037</v>
      </c>
      <c r="N5299" s="140"/>
      <c r="O5299" s="140"/>
      <c r="P5299" s="140" t="str">
        <f ca="1">IF(Proc[[#This Row],[DaysAgeing]]&gt;5,"yep","on track")</f>
        <v>yep</v>
      </c>
      <c r="Q5299" s="2">
        <f ca="1">IF(Proc[[#This Row],[DateClosed]]="",ABS(NETWORKDAYS(Proc[[#This Row],[DateOpened]],TODAY()))-1,ABS(NETWORKDAYS(Proc[[#This Row],[DateOpened]],Proc[[#This Row],[DateClosed]]))-1)</f>
        <v>56</v>
      </c>
      <c r="R5299" s="140" t="s">
        <v>4125</v>
      </c>
      <c r="S5299" s="112"/>
      <c r="T5299" s="153">
        <v>5298</v>
      </c>
    </row>
    <row r="5300" spans="1:20" hidden="1">
      <c r="A5300" s="111" t="s">
        <v>5267</v>
      </c>
      <c r="B5300" s="153" t="str">
        <f>IFERROR(VLOOKUP(Proc[[#This Row],[App]],Table2[],3,0),"open")</f>
        <v>ok</v>
      </c>
      <c r="C5300" s="141" t="s">
        <v>377</v>
      </c>
      <c r="D5300" s="152" t="s">
        <v>9920</v>
      </c>
      <c r="E5300" s="152" t="s">
        <v>5273</v>
      </c>
      <c r="F5300" s="153" t="s">
        <v>446</v>
      </c>
      <c r="G5300" s="111" t="s">
        <v>400</v>
      </c>
      <c r="H5300" s="112" t="str">
        <f>IF(Proc[[#This Row],[type]]="LFF (MDG-F)",MID(Proc[[#This Row],[Obj]],13,10),"")</f>
        <v/>
      </c>
      <c r="I5300" s="152"/>
      <c r="J5300" s="112" t="b">
        <f>Proc[[#This Row],[Requested]]=Proc[[#This Row],[CurrentParent]]</f>
        <v>0</v>
      </c>
      <c r="K5300" s="153" t="str">
        <f>IF(Proc[[#This Row],[Author]]="Marcela Urrego",VLOOKUP(LEFT(Proc[[#This Row],[Requested]],1),Table3[#All],2,0),VLOOKUP(Proc[[#This Row],[Author]],Table4[],2,0))</f>
        <v>EL</v>
      </c>
      <c r="L5300" s="148" t="s">
        <v>7174</v>
      </c>
      <c r="M5300" s="140">
        <v>46037</v>
      </c>
      <c r="N5300" s="140"/>
      <c r="O5300" s="140"/>
      <c r="P5300" s="140" t="str">
        <f ca="1">IF(Proc[[#This Row],[DaysAgeing]]&gt;5,"yep","on track")</f>
        <v>yep</v>
      </c>
      <c r="Q5300" s="2">
        <f ca="1">IF(Proc[[#This Row],[DateClosed]]="",ABS(NETWORKDAYS(Proc[[#This Row],[DateOpened]],TODAY()))-1,ABS(NETWORKDAYS(Proc[[#This Row],[DateOpened]],Proc[[#This Row],[DateClosed]]))-1)</f>
        <v>56</v>
      </c>
      <c r="R5300" s="140" t="s">
        <v>4125</v>
      </c>
      <c r="S5300" s="112"/>
      <c r="T5300" s="153">
        <v>5299</v>
      </c>
    </row>
    <row r="5301" spans="1:20" hidden="1">
      <c r="A5301" s="111" t="s">
        <v>5267</v>
      </c>
      <c r="B5301" s="153" t="str">
        <f>IFERROR(VLOOKUP(Proc[[#This Row],[App]],Table2[],3,0),"open")</f>
        <v>ok</v>
      </c>
      <c r="C5301" s="141" t="s">
        <v>377</v>
      </c>
      <c r="D5301" s="152" t="s">
        <v>9921</v>
      </c>
      <c r="E5301" s="152" t="s">
        <v>5273</v>
      </c>
      <c r="F5301" s="153" t="s">
        <v>446</v>
      </c>
      <c r="G5301" s="111" t="s">
        <v>400</v>
      </c>
      <c r="H5301" s="112" t="str">
        <f>IF(Proc[[#This Row],[type]]="LFF (MDG-F)",MID(Proc[[#This Row],[Obj]],13,10),"")</f>
        <v/>
      </c>
      <c r="I5301" s="152"/>
      <c r="J5301" s="112" t="b">
        <f>Proc[[#This Row],[Requested]]=Proc[[#This Row],[CurrentParent]]</f>
        <v>0</v>
      </c>
      <c r="K5301" s="153" t="str">
        <f>IF(Proc[[#This Row],[Author]]="Marcela Urrego",VLOOKUP(LEFT(Proc[[#This Row],[Requested]],1),Table3[#All],2,0),VLOOKUP(Proc[[#This Row],[Author]],Table4[],2,0))</f>
        <v>EL</v>
      </c>
      <c r="L5301" s="148" t="s">
        <v>7174</v>
      </c>
      <c r="M5301" s="140">
        <v>46037</v>
      </c>
      <c r="N5301" s="140"/>
      <c r="O5301" s="140"/>
      <c r="P5301" s="140" t="str">
        <f ca="1">IF(Proc[[#This Row],[DaysAgeing]]&gt;5,"yep","on track")</f>
        <v>yep</v>
      </c>
      <c r="Q5301" s="2">
        <f ca="1">IF(Proc[[#This Row],[DateClosed]]="",ABS(NETWORKDAYS(Proc[[#This Row],[DateOpened]],TODAY()))-1,ABS(NETWORKDAYS(Proc[[#This Row],[DateOpened]],Proc[[#This Row],[DateClosed]]))-1)</f>
        <v>56</v>
      </c>
      <c r="R5301" s="140" t="s">
        <v>4125</v>
      </c>
      <c r="S5301" s="112"/>
      <c r="T5301" s="153">
        <v>5300</v>
      </c>
    </row>
    <row r="5302" spans="1:20" hidden="1">
      <c r="A5302" s="111" t="s">
        <v>5267</v>
      </c>
      <c r="B5302" s="153" t="str">
        <f>IFERROR(VLOOKUP(Proc[[#This Row],[App]],Table2[],3,0),"open")</f>
        <v>ok</v>
      </c>
      <c r="C5302" s="141" t="s">
        <v>369</v>
      </c>
      <c r="D5302" s="152" t="s">
        <v>9922</v>
      </c>
      <c r="E5302" s="152" t="s">
        <v>5273</v>
      </c>
      <c r="F5302" s="153" t="s">
        <v>5273</v>
      </c>
      <c r="G5302" s="111" t="s">
        <v>406</v>
      </c>
      <c r="H5302" s="112" t="str">
        <f>IF(Proc[[#This Row],[type]]="LFF (MDG-F)",MID(Proc[[#This Row],[Obj]],13,10),"")</f>
        <v>US01TKHZ01</v>
      </c>
      <c r="I5302" s="152"/>
      <c r="J5302" s="112" t="b">
        <f>Proc[[#This Row],[Requested]]=Proc[[#This Row],[CurrentParent]]</f>
        <v>1</v>
      </c>
      <c r="K5302" s="153" t="str">
        <f>IF(Proc[[#This Row],[Author]]="Marcela Urrego",VLOOKUP(LEFT(Proc[[#This Row],[Requested]],1),Table3[#All],2,0),VLOOKUP(Proc[[#This Row],[Author]],Table4[],2,0))</f>
        <v>EL</v>
      </c>
      <c r="L5302" s="148" t="s">
        <v>7174</v>
      </c>
      <c r="M5302" s="140">
        <v>46037</v>
      </c>
      <c r="N5302" s="140"/>
      <c r="O5302" s="140"/>
      <c r="P5302" s="140" t="str">
        <f ca="1">IF(Proc[[#This Row],[DaysAgeing]]&gt;5,"yep","on track")</f>
        <v>yep</v>
      </c>
      <c r="Q5302" s="2">
        <f ca="1">IF(Proc[[#This Row],[DateClosed]]="",ABS(NETWORKDAYS(Proc[[#This Row],[DateOpened]],TODAY()))-1,ABS(NETWORKDAYS(Proc[[#This Row],[DateOpened]],Proc[[#This Row],[DateClosed]]))-1)</f>
        <v>56</v>
      </c>
      <c r="R5302" s="140" t="s">
        <v>4125</v>
      </c>
      <c r="S5302" s="112"/>
      <c r="T5302" s="153">
        <v>5301</v>
      </c>
    </row>
    <row r="5303" spans="1:20" hidden="1">
      <c r="A5303" s="111" t="s">
        <v>5267</v>
      </c>
      <c r="B5303" s="153" t="str">
        <f>IFERROR(VLOOKUP(Proc[[#This Row],[App]],Table2[],3,0),"open")</f>
        <v>ok</v>
      </c>
      <c r="C5303" s="141" t="s">
        <v>369</v>
      </c>
      <c r="D5303" s="152" t="s">
        <v>9923</v>
      </c>
      <c r="E5303" s="152" t="s">
        <v>5273</v>
      </c>
      <c r="F5303" s="153" t="s">
        <v>5273</v>
      </c>
      <c r="G5303" s="111" t="s">
        <v>406</v>
      </c>
      <c r="H5303" s="112" t="str">
        <f>IF(Proc[[#This Row],[type]]="LFF (MDG-F)",MID(Proc[[#This Row],[Obj]],13,10),"")</f>
        <v>US01TQHZ02</v>
      </c>
      <c r="I5303" s="152"/>
      <c r="J5303" s="112" t="b">
        <f>Proc[[#This Row],[Requested]]=Proc[[#This Row],[CurrentParent]]</f>
        <v>1</v>
      </c>
      <c r="K5303" s="153" t="str">
        <f>IF(Proc[[#This Row],[Author]]="Marcela Urrego",VLOOKUP(LEFT(Proc[[#This Row],[Requested]],1),Table3[#All],2,0),VLOOKUP(Proc[[#This Row],[Author]],Table4[],2,0))</f>
        <v>EL</v>
      </c>
      <c r="L5303" s="148" t="s">
        <v>7174</v>
      </c>
      <c r="M5303" s="140">
        <v>46037</v>
      </c>
      <c r="N5303" s="140"/>
      <c r="O5303" s="140"/>
      <c r="P5303" s="140" t="str">
        <f ca="1">IF(Proc[[#This Row],[DaysAgeing]]&gt;5,"yep","on track")</f>
        <v>yep</v>
      </c>
      <c r="Q5303" s="2">
        <f ca="1">IF(Proc[[#This Row],[DateClosed]]="",ABS(NETWORKDAYS(Proc[[#This Row],[DateOpened]],TODAY()))-1,ABS(NETWORKDAYS(Proc[[#This Row],[DateOpened]],Proc[[#This Row],[DateClosed]]))-1)</f>
        <v>56</v>
      </c>
      <c r="R5303" s="140" t="s">
        <v>4125</v>
      </c>
      <c r="S5303" s="112"/>
      <c r="T5303" s="153">
        <v>5302</v>
      </c>
    </row>
    <row r="5304" spans="1:20" hidden="1">
      <c r="A5304" s="111" t="s">
        <v>5267</v>
      </c>
      <c r="B5304" s="153" t="str">
        <f>IFERROR(VLOOKUP(Proc[[#This Row],[App]],Table2[],3,0),"open")</f>
        <v>ok</v>
      </c>
      <c r="C5304" s="141" t="s">
        <v>369</v>
      </c>
      <c r="D5304" s="152" t="s">
        <v>9924</v>
      </c>
      <c r="E5304" s="152" t="s">
        <v>5273</v>
      </c>
      <c r="F5304" s="153" t="s">
        <v>5273</v>
      </c>
      <c r="G5304" s="111" t="s">
        <v>406</v>
      </c>
      <c r="H5304" s="112" t="str">
        <f>IF(Proc[[#This Row],[type]]="LFF (MDG-F)",MID(Proc[[#This Row],[Obj]],13,10),"")</f>
        <v>US01TLHZ01</v>
      </c>
      <c r="I5304" s="152"/>
      <c r="J5304" s="112" t="b">
        <f>Proc[[#This Row],[Requested]]=Proc[[#This Row],[CurrentParent]]</f>
        <v>1</v>
      </c>
      <c r="K5304" s="153" t="str">
        <f>IF(Proc[[#This Row],[Author]]="Marcela Urrego",VLOOKUP(LEFT(Proc[[#This Row],[Requested]],1),Table3[#All],2,0),VLOOKUP(Proc[[#This Row],[Author]],Table4[],2,0))</f>
        <v>EL</v>
      </c>
      <c r="L5304" s="148" t="s">
        <v>7174</v>
      </c>
      <c r="M5304" s="140">
        <v>46037</v>
      </c>
      <c r="N5304" s="140"/>
      <c r="O5304" s="140"/>
      <c r="P5304" s="140" t="str">
        <f ca="1">IF(Proc[[#This Row],[DaysAgeing]]&gt;5,"yep","on track")</f>
        <v>yep</v>
      </c>
      <c r="Q5304" s="2">
        <f ca="1">IF(Proc[[#This Row],[DateClosed]]="",ABS(NETWORKDAYS(Proc[[#This Row],[DateOpened]],TODAY()))-1,ABS(NETWORKDAYS(Proc[[#This Row],[DateOpened]],Proc[[#This Row],[DateClosed]]))-1)</f>
        <v>56</v>
      </c>
      <c r="R5304" s="140" t="s">
        <v>4125</v>
      </c>
      <c r="S5304" s="112"/>
      <c r="T5304" s="153">
        <v>5303</v>
      </c>
    </row>
    <row r="5305" spans="1:20" hidden="1">
      <c r="A5305" s="111" t="s">
        <v>5267</v>
      </c>
      <c r="B5305" s="153" t="str">
        <f>IFERROR(VLOOKUP(Proc[[#This Row],[App]],Table2[],3,0),"open")</f>
        <v>ok</v>
      </c>
      <c r="C5305" s="141" t="s">
        <v>369</v>
      </c>
      <c r="D5305" s="152" t="s">
        <v>9925</v>
      </c>
      <c r="E5305" s="152" t="s">
        <v>5273</v>
      </c>
      <c r="F5305" s="153" t="s">
        <v>5273</v>
      </c>
      <c r="G5305" s="111" t="s">
        <v>406</v>
      </c>
      <c r="H5305" s="112" t="str">
        <f>IF(Proc[[#This Row],[type]]="LFF (MDG-F)",MID(Proc[[#This Row],[Obj]],13,10),"")</f>
        <v>US01TBHZ01</v>
      </c>
      <c r="I5305" s="152"/>
      <c r="J5305" s="112" t="b">
        <f>Proc[[#This Row],[Requested]]=Proc[[#This Row],[CurrentParent]]</f>
        <v>1</v>
      </c>
      <c r="K5305" s="153" t="str">
        <f>IF(Proc[[#This Row],[Author]]="Marcela Urrego",VLOOKUP(LEFT(Proc[[#This Row],[Requested]],1),Table3[#All],2,0),VLOOKUP(Proc[[#This Row],[Author]],Table4[],2,0))</f>
        <v>EL</v>
      </c>
      <c r="L5305" s="148" t="s">
        <v>7174</v>
      </c>
      <c r="M5305" s="140">
        <v>46037</v>
      </c>
      <c r="N5305" s="140"/>
      <c r="O5305" s="140"/>
      <c r="P5305" s="140" t="str">
        <f ca="1">IF(Proc[[#This Row],[DaysAgeing]]&gt;5,"yep","on track")</f>
        <v>yep</v>
      </c>
      <c r="Q5305" s="2">
        <f ca="1">IF(Proc[[#This Row],[DateClosed]]="",ABS(NETWORKDAYS(Proc[[#This Row],[DateOpened]],TODAY()))-1,ABS(NETWORKDAYS(Proc[[#This Row],[DateOpened]],Proc[[#This Row],[DateClosed]]))-1)</f>
        <v>56</v>
      </c>
      <c r="R5305" s="140" t="s">
        <v>4125</v>
      </c>
      <c r="S5305" s="112"/>
      <c r="T5305" s="153">
        <v>5304</v>
      </c>
    </row>
    <row r="5306" spans="1:20" hidden="1">
      <c r="A5306" s="111" t="s">
        <v>5267</v>
      </c>
      <c r="B5306" s="112" t="str">
        <f>IFERROR(VLOOKUP(Proc[[#This Row],[App]],Table2[],3,0),"open")</f>
        <v>ok</v>
      </c>
      <c r="C5306" s="141" t="s">
        <v>369</v>
      </c>
      <c r="D5306" s="152" t="s">
        <v>5396</v>
      </c>
      <c r="E5306" s="152" t="s">
        <v>5273</v>
      </c>
      <c r="F5306" s="112" t="s">
        <v>5273</v>
      </c>
      <c r="G5306" s="111" t="s">
        <v>406</v>
      </c>
      <c r="H5306" s="112" t="str">
        <f>IF(Proc[[#This Row],[type]]="LFF (MDG-F)",MID(Proc[[#This Row],[Obj]],13,10),"")</f>
        <v>US01TBHZ02</v>
      </c>
      <c r="I5306" s="152"/>
      <c r="J5306" s="112" t="b">
        <f>Proc[[#This Row],[Requested]]=Proc[[#This Row],[CurrentParent]]</f>
        <v>1</v>
      </c>
      <c r="K5306" s="112" t="str">
        <f>IF(Proc[[#This Row],[Author]]="Marcela Urrego",VLOOKUP(LEFT(Proc[[#This Row],[Requested]],1),Table3[#All],2,0),VLOOKUP(Proc[[#This Row],[Author]],Table4[],2,0))</f>
        <v>EL</v>
      </c>
      <c r="L5306" s="148" t="s">
        <v>7174</v>
      </c>
      <c r="M5306" s="140">
        <v>46037</v>
      </c>
      <c r="N5306" s="140"/>
      <c r="O5306" s="140"/>
      <c r="P5306" s="140" t="str">
        <f ca="1">IF(Proc[[#This Row],[DaysAgeing]]&gt;5,"yep","on track")</f>
        <v>yep</v>
      </c>
      <c r="Q5306" s="2">
        <f ca="1">IF(Proc[[#This Row],[DateClosed]]="",ABS(NETWORKDAYS(Proc[[#This Row],[DateOpened]],TODAY()))-1,ABS(NETWORKDAYS(Proc[[#This Row],[DateOpened]],Proc[[#This Row],[DateClosed]]))-1)</f>
        <v>56</v>
      </c>
      <c r="R5306" s="140" t="s">
        <v>4125</v>
      </c>
      <c r="S5306" s="112"/>
      <c r="T5306" s="153">
        <v>5305</v>
      </c>
    </row>
    <row r="5307" spans="1:20" hidden="1">
      <c r="A5307" s="111" t="s">
        <v>5267</v>
      </c>
      <c r="B5307" s="153" t="str">
        <f>IFERROR(VLOOKUP(Proc[[#This Row],[App]],Table2[],3,0),"open")</f>
        <v>ok</v>
      </c>
      <c r="C5307" s="111" t="s">
        <v>377</v>
      </c>
      <c r="D5307" s="152" t="s">
        <v>9926</v>
      </c>
      <c r="E5307" s="152" t="s">
        <v>5273</v>
      </c>
      <c r="F5307" s="153" t="s">
        <v>5375</v>
      </c>
      <c r="G5307" s="111" t="s">
        <v>400</v>
      </c>
      <c r="H5307" s="112" t="str">
        <f>IF(Proc[[#This Row],[type]]="LFF (MDG-F)",MID(Proc[[#This Row],[Obj]],13,10),"")</f>
        <v/>
      </c>
      <c r="I5307" s="152"/>
      <c r="J5307" s="112" t="b">
        <f>Proc[[#This Row],[Requested]]=Proc[[#This Row],[CurrentParent]]</f>
        <v>0</v>
      </c>
      <c r="K5307" s="153" t="str">
        <f>IF(Proc[[#This Row],[Author]]="Marcela Urrego",VLOOKUP(LEFT(Proc[[#This Row],[Requested]],1),Table3[#All],2,0),VLOOKUP(Proc[[#This Row],[Author]],Table4[],2,0))</f>
        <v>EL</v>
      </c>
      <c r="L5307" s="148" t="s">
        <v>7174</v>
      </c>
      <c r="M5307" s="140">
        <v>46037</v>
      </c>
      <c r="N5307" s="140"/>
      <c r="O5307" s="140"/>
      <c r="P5307" s="140" t="str">
        <f ca="1">IF(Proc[[#This Row],[DaysAgeing]]&gt;5,"yep","on track")</f>
        <v>yep</v>
      </c>
      <c r="Q5307" s="2">
        <f ca="1">IF(Proc[[#This Row],[DateClosed]]="",ABS(NETWORKDAYS(Proc[[#This Row],[DateOpened]],TODAY()))-1,ABS(NETWORKDAYS(Proc[[#This Row],[DateOpened]],Proc[[#This Row],[DateClosed]]))-1)</f>
        <v>56</v>
      </c>
      <c r="R5307" s="140" t="s">
        <v>4125</v>
      </c>
      <c r="S5307" s="112"/>
      <c r="T5307" s="153">
        <v>5306</v>
      </c>
    </row>
    <row r="5308" spans="1:20" hidden="1">
      <c r="A5308" s="111" t="s">
        <v>5267</v>
      </c>
      <c r="B5308" s="153" t="str">
        <f>IFERROR(VLOOKUP(Proc[[#This Row],[App]],Table2[],3,0),"open")</f>
        <v>ok</v>
      </c>
      <c r="C5308" s="141" t="s">
        <v>377</v>
      </c>
      <c r="D5308" s="152" t="s">
        <v>9927</v>
      </c>
      <c r="E5308" s="152" t="s">
        <v>5273</v>
      </c>
      <c r="F5308" s="153" t="s">
        <v>446</v>
      </c>
      <c r="G5308" s="111" t="s">
        <v>400</v>
      </c>
      <c r="H5308" s="112" t="str">
        <f>IF(Proc[[#This Row],[type]]="LFF (MDG-F)",MID(Proc[[#This Row],[Obj]],13,10),"")</f>
        <v/>
      </c>
      <c r="I5308" s="152"/>
      <c r="J5308" s="112" t="b">
        <f>Proc[[#This Row],[Requested]]=Proc[[#This Row],[CurrentParent]]</f>
        <v>0</v>
      </c>
      <c r="K5308" s="153" t="str">
        <f>IF(Proc[[#This Row],[Author]]="Marcela Urrego",VLOOKUP(LEFT(Proc[[#This Row],[Requested]],1),Table3[#All],2,0),VLOOKUP(Proc[[#This Row],[Author]],Table4[],2,0))</f>
        <v>EL</v>
      </c>
      <c r="L5308" s="148" t="s">
        <v>7174</v>
      </c>
      <c r="M5308" s="140">
        <v>46037</v>
      </c>
      <c r="N5308" s="140"/>
      <c r="O5308" s="140"/>
      <c r="P5308" s="140" t="str">
        <f ca="1">IF(Proc[[#This Row],[DaysAgeing]]&gt;5,"yep","on track")</f>
        <v>yep</v>
      </c>
      <c r="Q5308" s="2">
        <f ca="1">IF(Proc[[#This Row],[DateClosed]]="",ABS(NETWORKDAYS(Proc[[#This Row],[DateOpened]],TODAY()))-1,ABS(NETWORKDAYS(Proc[[#This Row],[DateOpened]],Proc[[#This Row],[DateClosed]]))-1)</f>
        <v>56</v>
      </c>
      <c r="R5308" s="140" t="s">
        <v>4125</v>
      </c>
      <c r="S5308" s="112"/>
      <c r="T5308" s="153">
        <v>5307</v>
      </c>
    </row>
    <row r="5309" spans="1:20" hidden="1">
      <c r="A5309" s="111" t="s">
        <v>5267</v>
      </c>
      <c r="B5309" s="153" t="str">
        <f>IFERROR(VLOOKUP(Proc[[#This Row],[App]],Table2[],3,0),"open")</f>
        <v>ok</v>
      </c>
      <c r="C5309" s="141" t="s">
        <v>369</v>
      </c>
      <c r="D5309" s="152" t="s">
        <v>9928</v>
      </c>
      <c r="E5309" s="152" t="s">
        <v>5274</v>
      </c>
      <c r="F5309" s="153" t="s">
        <v>5274</v>
      </c>
      <c r="G5309" s="111" t="s">
        <v>406</v>
      </c>
      <c r="H5309" s="112" t="str">
        <f>IF(Proc[[#This Row],[type]]="LFF (MDG-F)",MID(Proc[[#This Row],[Obj]],13,10),"")</f>
        <v>US10C06080</v>
      </c>
      <c r="I5309" s="152"/>
      <c r="J5309" s="112" t="b">
        <f>Proc[[#This Row],[Requested]]=Proc[[#This Row],[CurrentParent]]</f>
        <v>1</v>
      </c>
      <c r="K5309" s="153" t="str">
        <f>IF(Proc[[#This Row],[Author]]="Marcela Urrego",VLOOKUP(LEFT(Proc[[#This Row],[Requested]],1),Table3[#All],2,0),VLOOKUP(Proc[[#This Row],[Author]],Table4[],2,0))</f>
        <v>EL</v>
      </c>
      <c r="L5309" s="148" t="s">
        <v>7174</v>
      </c>
      <c r="M5309" s="140">
        <v>46037</v>
      </c>
      <c r="N5309" s="140"/>
      <c r="O5309" s="140"/>
      <c r="P5309" s="140" t="str">
        <f ca="1">IF(Proc[[#This Row],[DaysAgeing]]&gt;5,"yep","on track")</f>
        <v>yep</v>
      </c>
      <c r="Q5309" s="2">
        <f ca="1">IF(Proc[[#This Row],[DateClosed]]="",ABS(NETWORKDAYS(Proc[[#This Row],[DateOpened]],TODAY()))-1,ABS(NETWORKDAYS(Proc[[#This Row],[DateOpened]],Proc[[#This Row],[DateClosed]]))-1)</f>
        <v>56</v>
      </c>
      <c r="R5309" s="140" t="s">
        <v>4125</v>
      </c>
      <c r="S5309" s="112"/>
      <c r="T5309" s="153">
        <v>5308</v>
      </c>
    </row>
    <row r="5310" spans="1:20" hidden="1">
      <c r="A5310" s="111" t="s">
        <v>5267</v>
      </c>
      <c r="B5310" s="153" t="str">
        <f>IFERROR(VLOOKUP(Proc[[#This Row],[App]],Table2[],3,0),"open")</f>
        <v>ok</v>
      </c>
      <c r="C5310" s="141" t="s">
        <v>369</v>
      </c>
      <c r="D5310" s="152" t="s">
        <v>9929</v>
      </c>
      <c r="E5310" s="152" t="s">
        <v>5274</v>
      </c>
      <c r="F5310" s="153" t="s">
        <v>5274</v>
      </c>
      <c r="G5310" s="111" t="s">
        <v>406</v>
      </c>
      <c r="H5310" s="112" t="str">
        <f>IF(Proc[[#This Row],[type]]="LFF (MDG-F)",MID(Proc[[#This Row],[Obj]],13,10),"")</f>
        <v>GB10C05000</v>
      </c>
      <c r="I5310" s="152"/>
      <c r="J5310" s="112" t="b">
        <f>Proc[[#This Row],[Requested]]=Proc[[#This Row],[CurrentParent]]</f>
        <v>1</v>
      </c>
      <c r="K5310" s="153" t="str">
        <f>IF(Proc[[#This Row],[Author]]="Marcela Urrego",VLOOKUP(LEFT(Proc[[#This Row],[Requested]],1),Table3[#All],2,0),VLOOKUP(Proc[[#This Row],[Author]],Table4[],2,0))</f>
        <v>EL</v>
      </c>
      <c r="L5310" s="148" t="s">
        <v>7174</v>
      </c>
      <c r="M5310" s="140">
        <v>46037</v>
      </c>
      <c r="N5310" s="140"/>
      <c r="O5310" s="140"/>
      <c r="P5310" s="140" t="str">
        <f ca="1">IF(Proc[[#This Row],[DaysAgeing]]&gt;5,"yep","on track")</f>
        <v>yep</v>
      </c>
      <c r="Q5310" s="2">
        <f ca="1">IF(Proc[[#This Row],[DateClosed]]="",ABS(NETWORKDAYS(Proc[[#This Row],[DateOpened]],TODAY()))-1,ABS(NETWORKDAYS(Proc[[#This Row],[DateOpened]],Proc[[#This Row],[DateClosed]]))-1)</f>
        <v>56</v>
      </c>
      <c r="R5310" s="140" t="s">
        <v>4125</v>
      </c>
      <c r="S5310" s="112"/>
      <c r="T5310" s="153">
        <v>5309</v>
      </c>
    </row>
    <row r="5311" spans="1:20" hidden="1">
      <c r="A5311" s="111" t="s">
        <v>5267</v>
      </c>
      <c r="B5311" s="153" t="str">
        <f>IFERROR(VLOOKUP(Proc[[#This Row],[App]],Table2[],3,0),"open")</f>
        <v>ok</v>
      </c>
      <c r="C5311" s="141" t="s">
        <v>369</v>
      </c>
      <c r="D5311" s="152" t="s">
        <v>9930</v>
      </c>
      <c r="E5311" s="152" t="s">
        <v>5274</v>
      </c>
      <c r="F5311" s="153" t="s">
        <v>5274</v>
      </c>
      <c r="G5311" s="111" t="s">
        <v>406</v>
      </c>
      <c r="H5311" s="112" t="str">
        <f>IF(Proc[[#This Row],[type]]="LFF (MDG-F)",MID(Proc[[#This Row],[Obj]],13,10),"")</f>
        <v>KR07PD2332</v>
      </c>
      <c r="I5311" s="152"/>
      <c r="J5311" s="112" t="b">
        <f>Proc[[#This Row],[Requested]]=Proc[[#This Row],[CurrentParent]]</f>
        <v>1</v>
      </c>
      <c r="K5311" s="153" t="str">
        <f>IF(Proc[[#This Row],[Author]]="Marcela Urrego",VLOOKUP(LEFT(Proc[[#This Row],[Requested]],1),Table3[#All],2,0),VLOOKUP(Proc[[#This Row],[Author]],Table4[],2,0))</f>
        <v>EL</v>
      </c>
      <c r="L5311" s="148" t="s">
        <v>7174</v>
      </c>
      <c r="M5311" s="140">
        <v>46037</v>
      </c>
      <c r="N5311" s="140"/>
      <c r="O5311" s="140"/>
      <c r="P5311" s="140" t="str">
        <f ca="1">IF(Proc[[#This Row],[DaysAgeing]]&gt;5,"yep","on track")</f>
        <v>yep</v>
      </c>
      <c r="Q5311" s="2">
        <f ca="1">IF(Proc[[#This Row],[DateClosed]]="",ABS(NETWORKDAYS(Proc[[#This Row],[DateOpened]],TODAY()))-1,ABS(NETWORKDAYS(Proc[[#This Row],[DateOpened]],Proc[[#This Row],[DateClosed]]))-1)</f>
        <v>56</v>
      </c>
      <c r="R5311" s="140" t="s">
        <v>4125</v>
      </c>
      <c r="S5311" s="112"/>
      <c r="T5311" s="153">
        <v>5310</v>
      </c>
    </row>
    <row r="5312" spans="1:20" hidden="1">
      <c r="A5312" s="111" t="s">
        <v>5267</v>
      </c>
      <c r="B5312" s="153" t="str">
        <f>IFERROR(VLOOKUP(Proc[[#This Row],[App]],Table2[],3,0),"open")</f>
        <v>ok</v>
      </c>
      <c r="C5312" s="141" t="s">
        <v>369</v>
      </c>
      <c r="D5312" s="152" t="s">
        <v>9931</v>
      </c>
      <c r="E5312" s="152" t="s">
        <v>5274</v>
      </c>
      <c r="F5312" s="153" t="s">
        <v>5274</v>
      </c>
      <c r="G5312" s="111" t="s">
        <v>406</v>
      </c>
      <c r="H5312" s="112" t="str">
        <f>IF(Proc[[#This Row],[type]]="LFF (MDG-F)",MID(Proc[[#This Row],[Obj]],13,10),"")</f>
        <v>US10PD1808</v>
      </c>
      <c r="I5312" s="152"/>
      <c r="J5312" s="112" t="b">
        <f>Proc[[#This Row],[Requested]]=Proc[[#This Row],[CurrentParent]]</f>
        <v>1</v>
      </c>
      <c r="K5312" s="153" t="str">
        <f>IF(Proc[[#This Row],[Author]]="Marcela Urrego",VLOOKUP(LEFT(Proc[[#This Row],[Requested]],1),Table3[#All],2,0),VLOOKUP(Proc[[#This Row],[Author]],Table4[],2,0))</f>
        <v>EL</v>
      </c>
      <c r="L5312" s="148" t="s">
        <v>7174</v>
      </c>
      <c r="M5312" s="140">
        <v>46037</v>
      </c>
      <c r="N5312" s="140"/>
      <c r="O5312" s="140"/>
      <c r="P5312" s="140" t="str">
        <f ca="1">IF(Proc[[#This Row],[DaysAgeing]]&gt;5,"yep","on track")</f>
        <v>yep</v>
      </c>
      <c r="Q5312" s="2">
        <f ca="1">IF(Proc[[#This Row],[DateClosed]]="",ABS(NETWORKDAYS(Proc[[#This Row],[DateOpened]],TODAY()))-1,ABS(NETWORKDAYS(Proc[[#This Row],[DateOpened]],Proc[[#This Row],[DateClosed]]))-1)</f>
        <v>56</v>
      </c>
      <c r="R5312" s="140" t="s">
        <v>4125</v>
      </c>
      <c r="S5312" s="112"/>
      <c r="T5312" s="153">
        <v>5311</v>
      </c>
    </row>
    <row r="5313" spans="1:20" hidden="1">
      <c r="A5313" s="111" t="s">
        <v>5267</v>
      </c>
      <c r="B5313" s="153" t="str">
        <f>IFERROR(VLOOKUP(Proc[[#This Row],[App]],Table2[],3,0),"open")</f>
        <v>ok</v>
      </c>
      <c r="C5313" s="141" t="s">
        <v>369</v>
      </c>
      <c r="D5313" s="152" t="s">
        <v>8156</v>
      </c>
      <c r="E5313" s="152" t="s">
        <v>5275</v>
      </c>
      <c r="F5313" s="153" t="s">
        <v>5275</v>
      </c>
      <c r="G5313" s="111" t="s">
        <v>406</v>
      </c>
      <c r="H5313" s="112" t="str">
        <f>IF(Proc[[#This Row],[type]]="LFF (MDG-F)",MID(Proc[[#This Row],[Obj]],13,10),"")</f>
        <v>US01TN0001</v>
      </c>
      <c r="I5313" s="152"/>
      <c r="J5313" s="112" t="b">
        <f>Proc[[#This Row],[Requested]]=Proc[[#This Row],[CurrentParent]]</f>
        <v>1</v>
      </c>
      <c r="K5313" s="153" t="str">
        <f>IF(Proc[[#This Row],[Author]]="Marcela Urrego",VLOOKUP(LEFT(Proc[[#This Row],[Requested]],1),Table3[#All],2,0),VLOOKUP(Proc[[#This Row],[Author]],Table4[],2,0))</f>
        <v>EL</v>
      </c>
      <c r="L5313" s="148" t="s">
        <v>7174</v>
      </c>
      <c r="M5313" s="140">
        <v>46037</v>
      </c>
      <c r="N5313" s="140"/>
      <c r="O5313" s="140"/>
      <c r="P5313" s="140" t="str">
        <f ca="1">IF(Proc[[#This Row],[DaysAgeing]]&gt;5,"yep","on track")</f>
        <v>yep</v>
      </c>
      <c r="Q5313" s="2">
        <f ca="1">IF(Proc[[#This Row],[DateClosed]]="",ABS(NETWORKDAYS(Proc[[#This Row],[DateOpened]],TODAY()))-1,ABS(NETWORKDAYS(Proc[[#This Row],[DateOpened]],Proc[[#This Row],[DateClosed]]))-1)</f>
        <v>56</v>
      </c>
      <c r="R5313" s="140" t="s">
        <v>4125</v>
      </c>
      <c r="S5313" s="112"/>
      <c r="T5313" s="153">
        <v>5312</v>
      </c>
    </row>
    <row r="5314" spans="1:20" hidden="1">
      <c r="A5314" s="111" t="s">
        <v>5267</v>
      </c>
      <c r="B5314" s="153" t="str">
        <f>IFERROR(VLOOKUP(Proc[[#This Row],[App]],Table2[],3,0),"open")</f>
        <v>ok</v>
      </c>
      <c r="C5314" s="141" t="s">
        <v>369</v>
      </c>
      <c r="D5314" s="152" t="s">
        <v>8157</v>
      </c>
      <c r="E5314" s="152" t="s">
        <v>5275</v>
      </c>
      <c r="F5314" s="153" t="s">
        <v>5275</v>
      </c>
      <c r="G5314" s="111" t="s">
        <v>406</v>
      </c>
      <c r="H5314" s="112" t="str">
        <f>IF(Proc[[#This Row],[type]]="LFF (MDG-F)",MID(Proc[[#This Row],[Obj]],13,10),"")</f>
        <v>US10TN2100</v>
      </c>
      <c r="I5314" s="152"/>
      <c r="J5314" s="112" t="b">
        <f>Proc[[#This Row],[Requested]]=Proc[[#This Row],[CurrentParent]]</f>
        <v>1</v>
      </c>
      <c r="K5314" s="153" t="str">
        <f>IF(Proc[[#This Row],[Author]]="Marcela Urrego",VLOOKUP(LEFT(Proc[[#This Row],[Requested]],1),Table3[#All],2,0),VLOOKUP(Proc[[#This Row],[Author]],Table4[],2,0))</f>
        <v>EL</v>
      </c>
      <c r="L5314" s="148" t="s">
        <v>7174</v>
      </c>
      <c r="M5314" s="140">
        <v>46037</v>
      </c>
      <c r="N5314" s="140"/>
      <c r="O5314" s="140"/>
      <c r="P5314" s="140" t="str">
        <f ca="1">IF(Proc[[#This Row],[DaysAgeing]]&gt;5,"yep","on track")</f>
        <v>yep</v>
      </c>
      <c r="Q5314" s="2">
        <f ca="1">IF(Proc[[#This Row],[DateClosed]]="",ABS(NETWORKDAYS(Proc[[#This Row],[DateOpened]],TODAY()))-1,ABS(NETWORKDAYS(Proc[[#This Row],[DateOpened]],Proc[[#This Row],[DateClosed]]))-1)</f>
        <v>56</v>
      </c>
      <c r="R5314" s="140" t="s">
        <v>4125</v>
      </c>
      <c r="S5314" s="112"/>
      <c r="T5314" s="153">
        <v>5313</v>
      </c>
    </row>
    <row r="5315" spans="1:20" hidden="1">
      <c r="A5315" s="111" t="s">
        <v>5267</v>
      </c>
      <c r="B5315" s="153" t="str">
        <f>IFERROR(VLOOKUP(Proc[[#This Row],[App]],Table2[],3,0),"open")</f>
        <v>ok</v>
      </c>
      <c r="C5315" s="141" t="s">
        <v>369</v>
      </c>
      <c r="D5315" s="152" t="s">
        <v>9932</v>
      </c>
      <c r="E5315" s="152" t="s">
        <v>5268</v>
      </c>
      <c r="F5315" s="153" t="s">
        <v>5268</v>
      </c>
      <c r="G5315" s="111" t="s">
        <v>406</v>
      </c>
      <c r="H5315" s="112" t="str">
        <f>IF(Proc[[#This Row],[type]]="LFF (MDG-F)",MID(Proc[[#This Row],[Obj]],13,10),"")</f>
        <v>DE04TAKZ01</v>
      </c>
      <c r="I5315" s="152"/>
      <c r="J5315" s="112" t="b">
        <f>Proc[[#This Row],[Requested]]=Proc[[#This Row],[CurrentParent]]</f>
        <v>1</v>
      </c>
      <c r="K5315" s="153" t="str">
        <f>IF(Proc[[#This Row],[Author]]="Marcela Urrego",VLOOKUP(LEFT(Proc[[#This Row],[Requested]],1),Table3[#All],2,0),VLOOKUP(Proc[[#This Row],[Author]],Table4[],2,0))</f>
        <v>EL</v>
      </c>
      <c r="L5315" s="148" t="s">
        <v>7174</v>
      </c>
      <c r="M5315" s="140">
        <v>46037</v>
      </c>
      <c r="N5315" s="140"/>
      <c r="O5315" s="140"/>
      <c r="P5315" s="140" t="str">
        <f ca="1">IF(Proc[[#This Row],[DaysAgeing]]&gt;5,"yep","on track")</f>
        <v>yep</v>
      </c>
      <c r="Q5315" s="2">
        <f ca="1">IF(Proc[[#This Row],[DateClosed]]="",ABS(NETWORKDAYS(Proc[[#This Row],[DateOpened]],TODAY()))-1,ABS(NETWORKDAYS(Proc[[#This Row],[DateOpened]],Proc[[#This Row],[DateClosed]]))-1)</f>
        <v>56</v>
      </c>
      <c r="R5315" s="140" t="s">
        <v>4125</v>
      </c>
      <c r="S5315" s="112"/>
      <c r="T5315" s="153">
        <v>5314</v>
      </c>
    </row>
    <row r="5316" spans="1:20" hidden="1">
      <c r="A5316" s="111" t="s">
        <v>5267</v>
      </c>
      <c r="B5316" s="153" t="str">
        <f>IFERROR(VLOOKUP(Proc[[#This Row],[App]],Table2[],3,0),"open")</f>
        <v>ok</v>
      </c>
      <c r="C5316" s="141" t="s">
        <v>369</v>
      </c>
      <c r="D5316" s="152" t="s">
        <v>7591</v>
      </c>
      <c r="E5316" s="152" t="s">
        <v>5276</v>
      </c>
      <c r="F5316" s="153" t="s">
        <v>5276</v>
      </c>
      <c r="G5316" s="111" t="s">
        <v>406</v>
      </c>
      <c r="H5316" s="112" t="str">
        <f>IF(Proc[[#This Row],[type]]="LFF (MDG-F)",MID(Proc[[#This Row],[Obj]],13,10),"")</f>
        <v>TW03TBKZ02</v>
      </c>
      <c r="I5316" s="152"/>
      <c r="J5316" s="112" t="b">
        <f>Proc[[#This Row],[Requested]]=Proc[[#This Row],[CurrentParent]]</f>
        <v>1</v>
      </c>
      <c r="K5316" s="153" t="str">
        <f>IF(Proc[[#This Row],[Author]]="Marcela Urrego",VLOOKUP(LEFT(Proc[[#This Row],[Requested]],1),Table3[#All],2,0),VLOOKUP(Proc[[#This Row],[Author]],Table4[],2,0))</f>
        <v>EL</v>
      </c>
      <c r="L5316" s="148" t="s">
        <v>7174</v>
      </c>
      <c r="M5316" s="140">
        <v>46037</v>
      </c>
      <c r="N5316" s="140"/>
      <c r="O5316" s="140"/>
      <c r="P5316" s="140" t="str">
        <f ca="1">IF(Proc[[#This Row],[DaysAgeing]]&gt;5,"yep","on track")</f>
        <v>yep</v>
      </c>
      <c r="Q5316" s="2">
        <f ca="1">IF(Proc[[#This Row],[DateClosed]]="",ABS(NETWORKDAYS(Proc[[#This Row],[DateOpened]],TODAY()))-1,ABS(NETWORKDAYS(Proc[[#This Row],[DateOpened]],Proc[[#This Row],[DateClosed]]))-1)</f>
        <v>56</v>
      </c>
      <c r="R5316" s="140" t="s">
        <v>4125</v>
      </c>
      <c r="S5316" s="112"/>
      <c r="T5316" s="153">
        <v>5315</v>
      </c>
    </row>
    <row r="5317" spans="1:20" hidden="1">
      <c r="A5317" s="111" t="s">
        <v>5267</v>
      </c>
      <c r="B5317" s="153" t="str">
        <f>IFERROR(VLOOKUP(Proc[[#This Row],[App]],Table2[],3,0),"open")</f>
        <v>ok</v>
      </c>
      <c r="C5317" s="141" t="s">
        <v>369</v>
      </c>
      <c r="D5317" s="152" t="s">
        <v>9933</v>
      </c>
      <c r="E5317" s="152" t="s">
        <v>5276</v>
      </c>
      <c r="F5317" s="153" t="s">
        <v>5276</v>
      </c>
      <c r="G5317" s="111" t="s">
        <v>406</v>
      </c>
      <c r="H5317" s="112" t="str">
        <f>IF(Proc[[#This Row],[type]]="LFF (MDG-F)",MID(Proc[[#This Row],[Obj]],13,10),"")</f>
        <v>TW03TQKZ01</v>
      </c>
      <c r="I5317" s="152"/>
      <c r="J5317" s="112" t="b">
        <f>Proc[[#This Row],[Requested]]=Proc[[#This Row],[CurrentParent]]</f>
        <v>1</v>
      </c>
      <c r="K5317" s="153" t="str">
        <f>IF(Proc[[#This Row],[Author]]="Marcela Urrego",VLOOKUP(LEFT(Proc[[#This Row],[Requested]],1),Table3[#All],2,0),VLOOKUP(Proc[[#This Row],[Author]],Table4[],2,0))</f>
        <v>EL</v>
      </c>
      <c r="L5317" s="148" t="s">
        <v>7174</v>
      </c>
      <c r="M5317" s="140">
        <v>46037</v>
      </c>
      <c r="N5317" s="140"/>
      <c r="O5317" s="140"/>
      <c r="P5317" s="140" t="str">
        <f ca="1">IF(Proc[[#This Row],[DaysAgeing]]&gt;5,"yep","on track")</f>
        <v>yep</v>
      </c>
      <c r="Q5317" s="2">
        <f ca="1">IF(Proc[[#This Row],[DateClosed]]="",ABS(NETWORKDAYS(Proc[[#This Row],[DateOpened]],TODAY()))-1,ABS(NETWORKDAYS(Proc[[#This Row],[DateOpened]],Proc[[#This Row],[DateClosed]]))-1)</f>
        <v>56</v>
      </c>
      <c r="R5317" s="140" t="s">
        <v>4125</v>
      </c>
      <c r="S5317" s="112"/>
      <c r="T5317" s="153">
        <v>5316</v>
      </c>
    </row>
    <row r="5318" spans="1:20" hidden="1">
      <c r="A5318" s="111" t="s">
        <v>5267</v>
      </c>
      <c r="B5318" s="153" t="str">
        <f>IFERROR(VLOOKUP(Proc[[#This Row],[App]],Table2[],3,0),"open")</f>
        <v>ok</v>
      </c>
      <c r="C5318" s="141" t="s">
        <v>369</v>
      </c>
      <c r="D5318" s="152" t="s">
        <v>9934</v>
      </c>
      <c r="E5318" s="152" t="s">
        <v>5269</v>
      </c>
      <c r="F5318" s="153" t="s">
        <v>5269</v>
      </c>
      <c r="G5318" s="111" t="s">
        <v>406</v>
      </c>
      <c r="H5318" s="112" t="str">
        <f>IF(Proc[[#This Row],[type]]="LFF (MDG-F)",MID(Proc[[#This Row],[Obj]],13,10),"")</f>
        <v>US10L81000</v>
      </c>
      <c r="I5318" s="152"/>
      <c r="J5318" s="112" t="b">
        <f>Proc[[#This Row],[Requested]]=Proc[[#This Row],[CurrentParent]]</f>
        <v>1</v>
      </c>
      <c r="K5318" s="153" t="str">
        <f>IF(Proc[[#This Row],[Author]]="Marcela Urrego",VLOOKUP(LEFT(Proc[[#This Row],[Requested]],1),Table3[#All],2,0),VLOOKUP(Proc[[#This Row],[Author]],Table4[],2,0))</f>
        <v>EL</v>
      </c>
      <c r="L5318" s="148" t="s">
        <v>7174</v>
      </c>
      <c r="M5318" s="140">
        <v>46037</v>
      </c>
      <c r="N5318" s="140"/>
      <c r="O5318" s="140"/>
      <c r="P5318" s="140" t="str">
        <f ca="1">IF(Proc[[#This Row],[DaysAgeing]]&gt;5,"yep","on track")</f>
        <v>yep</v>
      </c>
      <c r="Q5318" s="2">
        <f ca="1">IF(Proc[[#This Row],[DateClosed]]="",ABS(NETWORKDAYS(Proc[[#This Row],[DateOpened]],TODAY()))-1,ABS(NETWORKDAYS(Proc[[#This Row],[DateOpened]],Proc[[#This Row],[DateClosed]]))-1)</f>
        <v>56</v>
      </c>
      <c r="R5318" s="140" t="s">
        <v>4125</v>
      </c>
      <c r="S5318" s="112"/>
      <c r="T5318" s="153">
        <v>5317</v>
      </c>
    </row>
    <row r="5319" spans="1:20" hidden="1">
      <c r="A5319" s="111" t="s">
        <v>5267</v>
      </c>
      <c r="B5319" s="153" t="str">
        <f>IFERROR(VLOOKUP(Proc[[#This Row],[App]],Table2[],3,0),"open")</f>
        <v>ok</v>
      </c>
      <c r="C5319" s="141" t="s">
        <v>369</v>
      </c>
      <c r="D5319" s="152" t="s">
        <v>9935</v>
      </c>
      <c r="E5319" s="152" t="s">
        <v>5277</v>
      </c>
      <c r="F5319" s="153" t="s">
        <v>5277</v>
      </c>
      <c r="G5319" s="111" t="s">
        <v>406</v>
      </c>
      <c r="H5319" s="112" t="str">
        <f>IF(Proc[[#This Row],[type]]="LFF (MDG-F)",MID(Proc[[#This Row],[Obj]],13,10),"")</f>
        <v>US10C01710</v>
      </c>
      <c r="I5319" s="152"/>
      <c r="J5319" s="112" t="b">
        <f>Proc[[#This Row],[Requested]]=Proc[[#This Row],[CurrentParent]]</f>
        <v>1</v>
      </c>
      <c r="K5319" s="153" t="str">
        <f>IF(Proc[[#This Row],[Author]]="Marcela Urrego",VLOOKUP(LEFT(Proc[[#This Row],[Requested]],1),Table3[#All],2,0),VLOOKUP(Proc[[#This Row],[Author]],Table4[],2,0))</f>
        <v>EL</v>
      </c>
      <c r="L5319" s="148" t="s">
        <v>7174</v>
      </c>
      <c r="M5319" s="140">
        <v>46037</v>
      </c>
      <c r="N5319" s="140"/>
      <c r="O5319" s="140"/>
      <c r="P5319" s="140" t="str">
        <f ca="1">IF(Proc[[#This Row],[DaysAgeing]]&gt;5,"yep","on track")</f>
        <v>yep</v>
      </c>
      <c r="Q5319" s="2">
        <f ca="1">IF(Proc[[#This Row],[DateClosed]]="",ABS(NETWORKDAYS(Proc[[#This Row],[DateOpened]],TODAY()))-1,ABS(NETWORKDAYS(Proc[[#This Row],[DateOpened]],Proc[[#This Row],[DateClosed]]))-1)</f>
        <v>56</v>
      </c>
      <c r="R5319" s="140" t="s">
        <v>4125</v>
      </c>
      <c r="S5319" s="112"/>
      <c r="T5319" s="153">
        <v>5318</v>
      </c>
    </row>
    <row r="5320" spans="1:20" hidden="1">
      <c r="A5320" s="111" t="s">
        <v>5267</v>
      </c>
      <c r="B5320" s="153" t="str">
        <f>IFERROR(VLOOKUP(Proc[[#This Row],[App]],Table2[],3,0),"open")</f>
        <v>ok</v>
      </c>
      <c r="C5320" s="141" t="s">
        <v>369</v>
      </c>
      <c r="D5320" s="152" t="s">
        <v>9936</v>
      </c>
      <c r="E5320" s="152" t="s">
        <v>5277</v>
      </c>
      <c r="F5320" s="153" t="s">
        <v>5277</v>
      </c>
      <c r="G5320" s="111" t="s">
        <v>406</v>
      </c>
      <c r="H5320" s="112" t="str">
        <f>IF(Proc[[#This Row],[type]]="LFF (MDG-F)",MID(Proc[[#This Row],[Obj]],13,10),"")</f>
        <v>US10C01711</v>
      </c>
      <c r="I5320" s="152"/>
      <c r="J5320" s="112" t="b">
        <f>Proc[[#This Row],[Requested]]=Proc[[#This Row],[CurrentParent]]</f>
        <v>1</v>
      </c>
      <c r="K5320" s="153" t="str">
        <f>IF(Proc[[#This Row],[Author]]="Marcela Urrego",VLOOKUP(LEFT(Proc[[#This Row],[Requested]],1),Table3[#All],2,0),VLOOKUP(Proc[[#This Row],[Author]],Table4[],2,0))</f>
        <v>EL</v>
      </c>
      <c r="L5320" s="148" t="s">
        <v>7174</v>
      </c>
      <c r="M5320" s="140">
        <v>46037</v>
      </c>
      <c r="N5320" s="140"/>
      <c r="O5320" s="140"/>
      <c r="P5320" s="140" t="str">
        <f ca="1">IF(Proc[[#This Row],[DaysAgeing]]&gt;5,"yep","on track")</f>
        <v>yep</v>
      </c>
      <c r="Q5320" s="2">
        <f ca="1">IF(Proc[[#This Row],[DateClosed]]="",ABS(NETWORKDAYS(Proc[[#This Row],[DateOpened]],TODAY()))-1,ABS(NETWORKDAYS(Proc[[#This Row],[DateOpened]],Proc[[#This Row],[DateClosed]]))-1)</f>
        <v>56</v>
      </c>
      <c r="R5320" s="140" t="s">
        <v>4125</v>
      </c>
      <c r="S5320" s="112"/>
      <c r="T5320" s="153">
        <v>5319</v>
      </c>
    </row>
    <row r="5321" spans="1:20" hidden="1">
      <c r="A5321" s="111" t="s">
        <v>5267</v>
      </c>
      <c r="B5321" s="153" t="str">
        <f>IFERROR(VLOOKUP(Proc[[#This Row],[App]],Table2[],3,0),"open")</f>
        <v>ok</v>
      </c>
      <c r="C5321" s="141" t="s">
        <v>369</v>
      </c>
      <c r="D5321" s="152" t="s">
        <v>9937</v>
      </c>
      <c r="E5321" s="152" t="s">
        <v>5277</v>
      </c>
      <c r="F5321" s="153" t="s">
        <v>5277</v>
      </c>
      <c r="G5321" s="111" t="s">
        <v>406</v>
      </c>
      <c r="H5321" s="112" t="str">
        <f>IF(Proc[[#This Row],[type]]="LFF (MDG-F)",MID(Proc[[#This Row],[Obj]],13,10),"")</f>
        <v>US10PD1014</v>
      </c>
      <c r="I5321" s="152"/>
      <c r="J5321" s="112" t="b">
        <f>Proc[[#This Row],[Requested]]=Proc[[#This Row],[CurrentParent]]</f>
        <v>1</v>
      </c>
      <c r="K5321" s="153" t="str">
        <f>IF(Proc[[#This Row],[Author]]="Marcela Urrego",VLOOKUP(LEFT(Proc[[#This Row],[Requested]],1),Table3[#All],2,0),VLOOKUP(Proc[[#This Row],[Author]],Table4[],2,0))</f>
        <v>EL</v>
      </c>
      <c r="L5321" s="148" t="s">
        <v>7174</v>
      </c>
      <c r="M5321" s="140">
        <v>46037</v>
      </c>
      <c r="N5321" s="140"/>
      <c r="O5321" s="140"/>
      <c r="P5321" s="140" t="str">
        <f ca="1">IF(Proc[[#This Row],[DaysAgeing]]&gt;5,"yep","on track")</f>
        <v>yep</v>
      </c>
      <c r="Q5321" s="2">
        <f ca="1">IF(Proc[[#This Row],[DateClosed]]="",ABS(NETWORKDAYS(Proc[[#This Row],[DateOpened]],TODAY()))-1,ABS(NETWORKDAYS(Proc[[#This Row],[DateOpened]],Proc[[#This Row],[DateClosed]]))-1)</f>
        <v>56</v>
      </c>
      <c r="R5321" s="140" t="s">
        <v>4125</v>
      </c>
      <c r="S5321" s="112"/>
      <c r="T5321" s="153">
        <v>5320</v>
      </c>
    </row>
    <row r="5322" spans="1:20" hidden="1">
      <c r="A5322" s="111" t="s">
        <v>5267</v>
      </c>
      <c r="B5322" s="153" t="str">
        <f>IFERROR(VLOOKUP(Proc[[#This Row],[App]],Table2[],3,0),"open")</f>
        <v>ok</v>
      </c>
      <c r="C5322" s="141" t="s">
        <v>369</v>
      </c>
      <c r="D5322" s="152" t="s">
        <v>9938</v>
      </c>
      <c r="E5322" s="152" t="s">
        <v>5277</v>
      </c>
      <c r="F5322" s="153" t="s">
        <v>5277</v>
      </c>
      <c r="G5322" s="111" t="s">
        <v>406</v>
      </c>
      <c r="H5322" s="112" t="str">
        <f>IF(Proc[[#This Row],[type]]="LFF (MDG-F)",MID(Proc[[#This Row],[Obj]],13,10),"")</f>
        <v>US10PD1807</v>
      </c>
      <c r="I5322" s="152"/>
      <c r="J5322" s="112" t="b">
        <f>Proc[[#This Row],[Requested]]=Proc[[#This Row],[CurrentParent]]</f>
        <v>1</v>
      </c>
      <c r="K5322" s="153" t="str">
        <f>IF(Proc[[#This Row],[Author]]="Marcela Urrego",VLOOKUP(LEFT(Proc[[#This Row],[Requested]],1),Table3[#All],2,0),VLOOKUP(Proc[[#This Row],[Author]],Table4[],2,0))</f>
        <v>EL</v>
      </c>
      <c r="L5322" s="148" t="s">
        <v>7174</v>
      </c>
      <c r="M5322" s="140">
        <v>46037</v>
      </c>
      <c r="N5322" s="140"/>
      <c r="O5322" s="140"/>
      <c r="P5322" s="140" t="str">
        <f ca="1">IF(Proc[[#This Row],[DaysAgeing]]&gt;5,"yep","on track")</f>
        <v>yep</v>
      </c>
      <c r="Q5322" s="2">
        <f ca="1">IF(Proc[[#This Row],[DateClosed]]="",ABS(NETWORKDAYS(Proc[[#This Row],[DateOpened]],TODAY()))-1,ABS(NETWORKDAYS(Proc[[#This Row],[DateOpened]],Proc[[#This Row],[DateClosed]]))-1)</f>
        <v>56</v>
      </c>
      <c r="R5322" s="140" t="s">
        <v>4125</v>
      </c>
      <c r="S5322" s="112"/>
      <c r="T5322" s="153">
        <v>5321</v>
      </c>
    </row>
    <row r="5323" spans="1:20" hidden="1">
      <c r="A5323" s="111" t="s">
        <v>5267</v>
      </c>
      <c r="B5323" s="153" t="str">
        <f>IFERROR(VLOOKUP(Proc[[#This Row],[App]],Table2[],3,0),"open")</f>
        <v>ok</v>
      </c>
      <c r="C5323" s="141" t="s">
        <v>377</v>
      </c>
      <c r="D5323" s="152" t="s">
        <v>9939</v>
      </c>
      <c r="E5323" s="152" t="s">
        <v>5277</v>
      </c>
      <c r="F5323" s="153" t="s">
        <v>446</v>
      </c>
      <c r="G5323" s="111" t="s">
        <v>400</v>
      </c>
      <c r="H5323" s="112" t="str">
        <f>IF(Proc[[#This Row],[type]]="LFF (MDG-F)",MID(Proc[[#This Row],[Obj]],13,10),"")</f>
        <v/>
      </c>
      <c r="I5323" s="152"/>
      <c r="J5323" s="112" t="b">
        <f>Proc[[#This Row],[Requested]]=Proc[[#This Row],[CurrentParent]]</f>
        <v>0</v>
      </c>
      <c r="K5323" s="153" t="str">
        <f>IF(Proc[[#This Row],[Author]]="Marcela Urrego",VLOOKUP(LEFT(Proc[[#This Row],[Requested]],1),Table3[#All],2,0),VLOOKUP(Proc[[#This Row],[Author]],Table4[],2,0))</f>
        <v>EL</v>
      </c>
      <c r="L5323" s="148" t="s">
        <v>7174</v>
      </c>
      <c r="M5323" s="140">
        <v>46037</v>
      </c>
      <c r="N5323" s="140"/>
      <c r="O5323" s="140"/>
      <c r="P5323" s="140" t="str">
        <f ca="1">IF(Proc[[#This Row],[DaysAgeing]]&gt;5,"yep","on track")</f>
        <v>yep</v>
      </c>
      <c r="Q5323" s="2">
        <f ca="1">IF(Proc[[#This Row],[DateClosed]]="",ABS(NETWORKDAYS(Proc[[#This Row],[DateOpened]],TODAY()))-1,ABS(NETWORKDAYS(Proc[[#This Row],[DateOpened]],Proc[[#This Row],[DateClosed]]))-1)</f>
        <v>56</v>
      </c>
      <c r="R5323" s="140" t="s">
        <v>4125</v>
      </c>
      <c r="S5323" s="112"/>
      <c r="T5323" s="153">
        <v>5322</v>
      </c>
    </row>
    <row r="5324" spans="1:20" hidden="1">
      <c r="A5324" s="111" t="s">
        <v>5267</v>
      </c>
      <c r="B5324" s="153" t="str">
        <f>IFERROR(VLOOKUP(Proc[[#This Row],[App]],Table2[],3,0),"open")</f>
        <v>ok</v>
      </c>
      <c r="C5324" s="141" t="s">
        <v>369</v>
      </c>
      <c r="D5324" s="152" t="s">
        <v>9940</v>
      </c>
      <c r="E5324" s="152" t="s">
        <v>5278</v>
      </c>
      <c r="F5324" s="153" t="s">
        <v>5278</v>
      </c>
      <c r="G5324" s="111" t="s">
        <v>406</v>
      </c>
      <c r="H5324" s="112" t="str">
        <f>IF(Proc[[#This Row],[type]]="LFF (MDG-F)",MID(Proc[[#This Row],[Obj]],13,10),"")</f>
        <v>TW10C06306</v>
      </c>
      <c r="I5324" s="152"/>
      <c r="J5324" s="112" t="b">
        <f>Proc[[#This Row],[Requested]]=Proc[[#This Row],[CurrentParent]]</f>
        <v>1</v>
      </c>
      <c r="K5324" s="153" t="str">
        <f>IF(Proc[[#This Row],[Author]]="Marcela Urrego",VLOOKUP(LEFT(Proc[[#This Row],[Requested]],1),Table3[#All],2,0),VLOOKUP(Proc[[#This Row],[Author]],Table4[],2,0))</f>
        <v>EL</v>
      </c>
      <c r="L5324" s="148" t="s">
        <v>7174</v>
      </c>
      <c r="M5324" s="140">
        <v>46037</v>
      </c>
      <c r="N5324" s="140"/>
      <c r="O5324" s="140"/>
      <c r="P5324" s="140" t="str">
        <f ca="1">IF(Proc[[#This Row],[DaysAgeing]]&gt;5,"yep","on track")</f>
        <v>yep</v>
      </c>
      <c r="Q5324" s="2">
        <f ca="1">IF(Proc[[#This Row],[DateClosed]]="",ABS(NETWORKDAYS(Proc[[#This Row],[DateOpened]],TODAY()))-1,ABS(NETWORKDAYS(Proc[[#This Row],[DateOpened]],Proc[[#This Row],[DateClosed]]))-1)</f>
        <v>56</v>
      </c>
      <c r="R5324" s="140" t="s">
        <v>4125</v>
      </c>
      <c r="S5324" s="112"/>
      <c r="T5324" s="153">
        <v>5323</v>
      </c>
    </row>
    <row r="5325" spans="1:20" hidden="1">
      <c r="A5325" s="111" t="s">
        <v>5267</v>
      </c>
      <c r="B5325" s="153" t="str">
        <f>IFERROR(VLOOKUP(Proc[[#This Row],[App]],Table2[],3,0),"open")</f>
        <v>ok</v>
      </c>
      <c r="C5325" s="141" t="s">
        <v>369</v>
      </c>
      <c r="D5325" s="152" t="s">
        <v>9941</v>
      </c>
      <c r="E5325" s="152" t="s">
        <v>5278</v>
      </c>
      <c r="F5325" s="153" t="s">
        <v>5278</v>
      </c>
      <c r="G5325" s="111" t="s">
        <v>406</v>
      </c>
      <c r="H5325" s="112" t="str">
        <f>IF(Proc[[#This Row],[type]]="LFF (MDG-F)",MID(Proc[[#This Row],[Obj]],13,10),"")</f>
        <v>TW91C06026</v>
      </c>
      <c r="I5325" s="152"/>
      <c r="J5325" s="112" t="b">
        <f>Proc[[#This Row],[Requested]]=Proc[[#This Row],[CurrentParent]]</f>
        <v>1</v>
      </c>
      <c r="K5325" s="153" t="str">
        <f>IF(Proc[[#This Row],[Author]]="Marcela Urrego",VLOOKUP(LEFT(Proc[[#This Row],[Requested]],1),Table3[#All],2,0),VLOOKUP(Proc[[#This Row],[Author]],Table4[],2,0))</f>
        <v>EL</v>
      </c>
      <c r="L5325" s="148" t="s">
        <v>7174</v>
      </c>
      <c r="M5325" s="140">
        <v>46037</v>
      </c>
      <c r="N5325" s="140"/>
      <c r="O5325" s="140"/>
      <c r="P5325" s="140" t="str">
        <f ca="1">IF(Proc[[#This Row],[DaysAgeing]]&gt;5,"yep","on track")</f>
        <v>yep</v>
      </c>
      <c r="Q5325" s="2">
        <f ca="1">IF(Proc[[#This Row],[DateClosed]]="",ABS(NETWORKDAYS(Proc[[#This Row],[DateOpened]],TODAY()))-1,ABS(NETWORKDAYS(Proc[[#This Row],[DateOpened]],Proc[[#This Row],[DateClosed]]))-1)</f>
        <v>56</v>
      </c>
      <c r="R5325" s="140" t="s">
        <v>4125</v>
      </c>
      <c r="S5325" s="112"/>
      <c r="T5325" s="153">
        <v>5324</v>
      </c>
    </row>
    <row r="5326" spans="1:20" hidden="1">
      <c r="A5326" s="111" t="s">
        <v>5267</v>
      </c>
      <c r="B5326" s="153" t="str">
        <f>IFERROR(VLOOKUP(Proc[[#This Row],[App]],Table2[],3,0),"open")</f>
        <v>ok</v>
      </c>
      <c r="C5326" s="141" t="s">
        <v>369</v>
      </c>
      <c r="D5326" s="152" t="s">
        <v>9942</v>
      </c>
      <c r="E5326" s="152" t="s">
        <v>5279</v>
      </c>
      <c r="F5326" s="153" t="s">
        <v>5279</v>
      </c>
      <c r="G5326" s="111" t="s">
        <v>406</v>
      </c>
      <c r="H5326" s="112" t="str">
        <f>IF(Proc[[#This Row],[type]]="LFF (MDG-F)",MID(Proc[[#This Row],[Obj]],13,10),"")</f>
        <v>KR08PD2806</v>
      </c>
      <c r="I5326" s="152"/>
      <c r="J5326" s="112" t="b">
        <f>Proc[[#This Row],[Requested]]=Proc[[#This Row],[CurrentParent]]</f>
        <v>1</v>
      </c>
      <c r="K5326" s="153" t="str">
        <f>IF(Proc[[#This Row],[Author]]="Marcela Urrego",VLOOKUP(LEFT(Proc[[#This Row],[Requested]],1),Table3[#All],2,0),VLOOKUP(Proc[[#This Row],[Author]],Table4[],2,0))</f>
        <v>EL</v>
      </c>
      <c r="L5326" s="148" t="s">
        <v>7174</v>
      </c>
      <c r="M5326" s="140">
        <v>46037</v>
      </c>
      <c r="N5326" s="140"/>
      <c r="O5326" s="140"/>
      <c r="P5326" s="140" t="str">
        <f ca="1">IF(Proc[[#This Row],[DaysAgeing]]&gt;5,"yep","on track")</f>
        <v>yep</v>
      </c>
      <c r="Q5326" s="2">
        <f ca="1">IF(Proc[[#This Row],[DateClosed]]="",ABS(NETWORKDAYS(Proc[[#This Row],[DateOpened]],TODAY()))-1,ABS(NETWORKDAYS(Proc[[#This Row],[DateOpened]],Proc[[#This Row],[DateClosed]]))-1)</f>
        <v>56</v>
      </c>
      <c r="R5326" s="140" t="s">
        <v>4125</v>
      </c>
      <c r="S5326" s="112"/>
      <c r="T5326" s="153">
        <v>5325</v>
      </c>
    </row>
    <row r="5327" spans="1:20" hidden="1">
      <c r="A5327" s="111" t="s">
        <v>5267</v>
      </c>
      <c r="B5327" s="153" t="str">
        <f>IFERROR(VLOOKUP(Proc[[#This Row],[App]],Table2[],3,0),"open")</f>
        <v>ok</v>
      </c>
      <c r="C5327" s="141" t="s">
        <v>369</v>
      </c>
      <c r="D5327" s="152" t="s">
        <v>9943</v>
      </c>
      <c r="E5327" s="152" t="s">
        <v>5280</v>
      </c>
      <c r="F5327" s="153" t="s">
        <v>5280</v>
      </c>
      <c r="G5327" s="111" t="s">
        <v>406</v>
      </c>
      <c r="H5327" s="112" t="str">
        <f>IF(Proc[[#This Row],[type]]="LFF (MDG-F)",MID(Proc[[#This Row],[Obj]],13,10),"")</f>
        <v>JP02TASC00</v>
      </c>
      <c r="I5327" s="152"/>
      <c r="J5327" s="112" t="b">
        <f>Proc[[#This Row],[Requested]]=Proc[[#This Row],[CurrentParent]]</f>
        <v>1</v>
      </c>
      <c r="K5327" s="153" t="str">
        <f>IF(Proc[[#This Row],[Author]]="Marcela Urrego",VLOOKUP(LEFT(Proc[[#This Row],[Requested]],1),Table3[#All],2,0),VLOOKUP(Proc[[#This Row],[Author]],Table4[],2,0))</f>
        <v>EL</v>
      </c>
      <c r="L5327" s="148" t="s">
        <v>7174</v>
      </c>
      <c r="M5327" s="140">
        <v>46037</v>
      </c>
      <c r="N5327" s="140"/>
      <c r="O5327" s="140"/>
      <c r="P5327" s="140" t="str">
        <f ca="1">IF(Proc[[#This Row],[DaysAgeing]]&gt;5,"yep","on track")</f>
        <v>yep</v>
      </c>
      <c r="Q5327" s="2">
        <f ca="1">IF(Proc[[#This Row],[DateClosed]]="",ABS(NETWORKDAYS(Proc[[#This Row],[DateOpened]],TODAY()))-1,ABS(NETWORKDAYS(Proc[[#This Row],[DateOpened]],Proc[[#This Row],[DateClosed]]))-1)</f>
        <v>56</v>
      </c>
      <c r="R5327" s="140" t="s">
        <v>4125</v>
      </c>
      <c r="S5327" s="112"/>
      <c r="T5327" s="153">
        <v>5326</v>
      </c>
    </row>
    <row r="5328" spans="1:20" hidden="1">
      <c r="A5328" s="111" t="s">
        <v>5267</v>
      </c>
      <c r="B5328" s="153" t="str">
        <f>IFERROR(VLOOKUP(Proc[[#This Row],[App]],Table2[],3,0),"open")</f>
        <v>ok</v>
      </c>
      <c r="C5328" s="141" t="s">
        <v>369</v>
      </c>
      <c r="D5328" s="152" t="s">
        <v>9944</v>
      </c>
      <c r="E5328" s="152" t="s">
        <v>5280</v>
      </c>
      <c r="F5328" s="153" t="s">
        <v>5280</v>
      </c>
      <c r="G5328" s="111" t="s">
        <v>406</v>
      </c>
      <c r="H5328" s="112" t="str">
        <f>IF(Proc[[#This Row],[type]]="LFF (MDG-F)",MID(Proc[[#This Row],[Obj]],13,10),"")</f>
        <v>JP02TASC01</v>
      </c>
      <c r="I5328" s="152"/>
      <c r="J5328" s="112" t="b">
        <f>Proc[[#This Row],[Requested]]=Proc[[#This Row],[CurrentParent]]</f>
        <v>1</v>
      </c>
      <c r="K5328" s="153" t="str">
        <f>IF(Proc[[#This Row],[Author]]="Marcela Urrego",VLOOKUP(LEFT(Proc[[#This Row],[Requested]],1),Table3[#All],2,0),VLOOKUP(Proc[[#This Row],[Author]],Table4[],2,0))</f>
        <v>EL</v>
      </c>
      <c r="L5328" s="148" t="s">
        <v>7174</v>
      </c>
      <c r="M5328" s="140">
        <v>46037</v>
      </c>
      <c r="N5328" s="140"/>
      <c r="O5328" s="140"/>
      <c r="P5328" s="140" t="str">
        <f ca="1">IF(Proc[[#This Row],[DaysAgeing]]&gt;5,"yep","on track")</f>
        <v>yep</v>
      </c>
      <c r="Q5328" s="2">
        <f ca="1">IF(Proc[[#This Row],[DateClosed]]="",ABS(NETWORKDAYS(Proc[[#This Row],[DateOpened]],TODAY()))-1,ABS(NETWORKDAYS(Proc[[#This Row],[DateOpened]],Proc[[#This Row],[DateClosed]]))-1)</f>
        <v>56</v>
      </c>
      <c r="R5328" s="140" t="s">
        <v>4125</v>
      </c>
      <c r="S5328" s="112"/>
      <c r="T5328" s="153">
        <v>5327</v>
      </c>
    </row>
    <row r="5329" spans="1:20" hidden="1">
      <c r="A5329" s="111" t="s">
        <v>5267</v>
      </c>
      <c r="B5329" s="153" t="str">
        <f>IFERROR(VLOOKUP(Proc[[#This Row],[App]],Table2[],3,0),"open")</f>
        <v>ok</v>
      </c>
      <c r="C5329" s="141" t="s">
        <v>369</v>
      </c>
      <c r="D5329" s="152" t="s">
        <v>9945</v>
      </c>
      <c r="E5329" s="152" t="s">
        <v>5280</v>
      </c>
      <c r="F5329" s="153" t="s">
        <v>5280</v>
      </c>
      <c r="G5329" s="111" t="s">
        <v>406</v>
      </c>
      <c r="H5329" s="112" t="str">
        <f>IF(Proc[[#This Row],[type]]="LFF (MDG-F)",MID(Proc[[#This Row],[Obj]],13,10),"")</f>
        <v>JP02TASC02</v>
      </c>
      <c r="I5329" s="152"/>
      <c r="J5329" s="112" t="b">
        <f>Proc[[#This Row],[Requested]]=Proc[[#This Row],[CurrentParent]]</f>
        <v>1</v>
      </c>
      <c r="K5329" s="153" t="str">
        <f>IF(Proc[[#This Row],[Author]]="Marcela Urrego",VLOOKUP(LEFT(Proc[[#This Row],[Requested]],1),Table3[#All],2,0),VLOOKUP(Proc[[#This Row],[Author]],Table4[],2,0))</f>
        <v>EL</v>
      </c>
      <c r="L5329" s="148" t="s">
        <v>7174</v>
      </c>
      <c r="M5329" s="140">
        <v>46037</v>
      </c>
      <c r="N5329" s="140"/>
      <c r="O5329" s="140"/>
      <c r="P5329" s="140" t="str">
        <f ca="1">IF(Proc[[#This Row],[DaysAgeing]]&gt;5,"yep","on track")</f>
        <v>yep</v>
      </c>
      <c r="Q5329" s="2">
        <f ca="1">IF(Proc[[#This Row],[DateClosed]]="",ABS(NETWORKDAYS(Proc[[#This Row],[DateOpened]],TODAY()))-1,ABS(NETWORKDAYS(Proc[[#This Row],[DateOpened]],Proc[[#This Row],[DateClosed]]))-1)</f>
        <v>56</v>
      </c>
      <c r="R5329" s="140" t="s">
        <v>4125</v>
      </c>
      <c r="S5329" s="112"/>
      <c r="T5329" s="153">
        <v>5328</v>
      </c>
    </row>
    <row r="5330" spans="1:20" hidden="1">
      <c r="A5330" s="111" t="s">
        <v>5267</v>
      </c>
      <c r="B5330" s="153" t="str">
        <f>IFERROR(VLOOKUP(Proc[[#This Row],[App]],Table2[],3,0),"open")</f>
        <v>ok</v>
      </c>
      <c r="C5330" s="141" t="s">
        <v>369</v>
      </c>
      <c r="D5330" s="152" t="s">
        <v>9946</v>
      </c>
      <c r="E5330" s="152" t="s">
        <v>5270</v>
      </c>
      <c r="F5330" s="153" t="s">
        <v>5270</v>
      </c>
      <c r="G5330" s="111" t="s">
        <v>406</v>
      </c>
      <c r="H5330" s="112" t="str">
        <f>IF(Proc[[#This Row],[type]]="LFF (MDG-F)",MID(Proc[[#This Row],[Obj]],13,10),"")</f>
        <v>DE04OF0402</v>
      </c>
      <c r="I5330" s="152"/>
      <c r="J5330" s="112" t="b">
        <f>Proc[[#This Row],[Requested]]=Proc[[#This Row],[CurrentParent]]</f>
        <v>1</v>
      </c>
      <c r="K5330" s="153" t="str">
        <f>IF(Proc[[#This Row],[Author]]="Marcela Urrego",VLOOKUP(LEFT(Proc[[#This Row],[Requested]],1),Table3[#All],2,0),VLOOKUP(Proc[[#This Row],[Author]],Table4[],2,0))</f>
        <v>EL</v>
      </c>
      <c r="L5330" s="148" t="s">
        <v>7174</v>
      </c>
      <c r="M5330" s="140">
        <v>46037</v>
      </c>
      <c r="N5330" s="140"/>
      <c r="O5330" s="140"/>
      <c r="P5330" s="140" t="str">
        <f ca="1">IF(Proc[[#This Row],[DaysAgeing]]&gt;5,"yep","on track")</f>
        <v>yep</v>
      </c>
      <c r="Q5330" s="2">
        <f ca="1">IF(Proc[[#This Row],[DateClosed]]="",ABS(NETWORKDAYS(Proc[[#This Row],[DateOpened]],TODAY()))-1,ABS(NETWORKDAYS(Proc[[#This Row],[DateOpened]],Proc[[#This Row],[DateClosed]]))-1)</f>
        <v>56</v>
      </c>
      <c r="R5330" s="140" t="s">
        <v>4125</v>
      </c>
      <c r="S5330" s="112"/>
      <c r="T5330" s="153">
        <v>5329</v>
      </c>
    </row>
    <row r="5331" spans="1:20" hidden="1">
      <c r="A5331" t="s">
        <v>5281</v>
      </c>
      <c r="B5331" s="153" t="str">
        <f>IFERROR(VLOOKUP(Proc[[#This Row],[App]],Table2[],3,0),"open")</f>
        <v>ok</v>
      </c>
      <c r="C5331" s="141" t="s">
        <v>369</v>
      </c>
      <c r="D5331" s="152" t="s">
        <v>5282</v>
      </c>
      <c r="E5331" s="152" t="s">
        <v>498</v>
      </c>
      <c r="F5331" s="153"/>
      <c r="G5331" s="111" t="s">
        <v>400</v>
      </c>
      <c r="H5331" s="112" t="str">
        <f>IF(Proc[[#This Row],[type]]="LFF (MDG-F)",MID(Proc[[#This Row],[Obj]],13,10),"")</f>
        <v/>
      </c>
      <c r="I5331" s="152"/>
      <c r="J5331" s="112" t="b">
        <f>Proc[[#This Row],[Requested]]=Proc[[#This Row],[CurrentParent]]</f>
        <v>0</v>
      </c>
      <c r="K5331" s="153" t="str">
        <f>IF(Proc[[#This Row],[Author]]="Marcela Urrego",VLOOKUP(LEFT(Proc[[#This Row],[Requested]],1),Table3[#All],2,0),VLOOKUP(Proc[[#This Row],[Author]],Table4[],2,0))</f>
        <v>LS</v>
      </c>
      <c r="L5331" s="148" t="s">
        <v>7174</v>
      </c>
      <c r="M5331" s="140">
        <v>46037</v>
      </c>
      <c r="N5331" s="140"/>
      <c r="O5331" s="140"/>
      <c r="P5331" s="140" t="str">
        <f ca="1">IF(Proc[[#This Row],[DaysAgeing]]&gt;5,"yep","on track")</f>
        <v>yep</v>
      </c>
      <c r="Q5331" s="2">
        <f ca="1">IF(Proc[[#This Row],[DateClosed]]="",ABS(NETWORKDAYS(Proc[[#This Row],[DateOpened]],TODAY()))-1,ABS(NETWORKDAYS(Proc[[#This Row],[DateOpened]],Proc[[#This Row],[DateClosed]]))-1)</f>
        <v>56</v>
      </c>
      <c r="R5331" s="140" t="s">
        <v>488</v>
      </c>
      <c r="S5331" s="112"/>
      <c r="T5331" s="153">
        <v>5330</v>
      </c>
    </row>
    <row r="5332" spans="1:20" hidden="1">
      <c r="A5332" t="s">
        <v>5283</v>
      </c>
      <c r="B5332" s="153" t="str">
        <f>IFERROR(VLOOKUP(Proc[[#This Row],[App]],Table2[],3,0),"open")</f>
        <v>ok</v>
      </c>
      <c r="C5332" s="111" t="s">
        <v>369</v>
      </c>
      <c r="D5332" s="152" t="s">
        <v>5284</v>
      </c>
      <c r="E5332" s="152" t="s">
        <v>2015</v>
      </c>
      <c r="F5332" s="152" t="s">
        <v>2015</v>
      </c>
      <c r="G5332" s="111" t="s">
        <v>400</v>
      </c>
      <c r="H5332" s="112" t="str">
        <f>IF(Proc[[#This Row],[type]]="LFF (MDG-F)",MID(Proc[[#This Row],[Obj]],13,10),"")</f>
        <v/>
      </c>
      <c r="I5332" s="152"/>
      <c r="J5332" s="112" t="b">
        <f>Proc[[#This Row],[Requested]]=Proc[[#This Row],[CurrentParent]]</f>
        <v>1</v>
      </c>
      <c r="K5332" s="153" t="str">
        <f>IF(Proc[[#This Row],[Author]]="Marcela Urrego",VLOOKUP(LEFT(Proc[[#This Row],[Requested]],1),Table3[#All],2,0),VLOOKUP(Proc[[#This Row],[Author]],Table4[],2,0))</f>
        <v>MGF</v>
      </c>
      <c r="L5332" s="148" t="s">
        <v>7174</v>
      </c>
      <c r="M5332" s="140">
        <v>46037</v>
      </c>
      <c r="N5332" s="140"/>
      <c r="O5332" s="140"/>
      <c r="P5332" s="140" t="str">
        <f ca="1">IF(Proc[[#This Row],[DaysAgeing]]&gt;5,"yep","on track")</f>
        <v>yep</v>
      </c>
      <c r="Q5332" s="2">
        <f ca="1">IF(Proc[[#This Row],[DateClosed]]="",ABS(NETWORKDAYS(Proc[[#This Row],[DateOpened]],TODAY()))-1,ABS(NETWORKDAYS(Proc[[#This Row],[DateOpened]],Proc[[#This Row],[DateClosed]]))-1)</f>
        <v>56</v>
      </c>
      <c r="R5332" s="140" t="s">
        <v>1377</v>
      </c>
      <c r="S5332" s="112"/>
      <c r="T5332" s="153">
        <v>5331</v>
      </c>
    </row>
    <row r="5333" spans="1:20" hidden="1">
      <c r="A5333" t="s">
        <v>5285</v>
      </c>
      <c r="B5333" s="153" t="str">
        <f>IFERROR(VLOOKUP(Proc[[#This Row],[App]],Table2[],3,0),"open")</f>
        <v>ok</v>
      </c>
      <c r="C5333" s="141" t="s">
        <v>369</v>
      </c>
      <c r="D5333" s="152" t="s">
        <v>5286</v>
      </c>
      <c r="E5333" s="152" t="s">
        <v>2850</v>
      </c>
      <c r="F5333" s="112"/>
      <c r="G5333" t="s">
        <v>400</v>
      </c>
      <c r="H5333" s="112" t="str">
        <f>IF(Proc[[#This Row],[type]]="LFF (MDG-F)",MID(Proc[[#This Row],[Obj]],13,10),"")</f>
        <v/>
      </c>
      <c r="I5333" s="152"/>
      <c r="J5333" s="112" t="b">
        <f>Proc[[#This Row],[Requested]]=Proc[[#This Row],[CurrentParent]]</f>
        <v>0</v>
      </c>
      <c r="K5333" s="153" t="str">
        <f>IF(Proc[[#This Row],[Author]]="Marcela Urrego",VLOOKUP(LEFT(Proc[[#This Row],[Requested]],1),Table3[#All],2,0),VLOOKUP(Proc[[#This Row],[Author]],Table4[],2,0))</f>
        <v>LS</v>
      </c>
      <c r="L5333" s="148" t="s">
        <v>7174</v>
      </c>
      <c r="M5333" s="140">
        <v>46041</v>
      </c>
      <c r="N5333" s="140"/>
      <c r="O5333" s="140"/>
      <c r="P5333" s="140" t="str">
        <f ca="1">IF(Proc[[#This Row],[DaysAgeing]]&gt;5,"yep","on track")</f>
        <v>yep</v>
      </c>
      <c r="Q5333" s="2">
        <f ca="1">IF(Proc[[#This Row],[DateClosed]]="",ABS(NETWORKDAYS(Proc[[#This Row],[DateOpened]],TODAY()))-1,ABS(NETWORKDAYS(Proc[[#This Row],[DateOpened]],Proc[[#This Row],[DateClosed]]))-1)</f>
        <v>54</v>
      </c>
      <c r="R5333" s="140" t="s">
        <v>488</v>
      </c>
      <c r="S5333" s="112"/>
      <c r="T5333" s="153">
        <v>5332</v>
      </c>
    </row>
    <row r="5334" spans="1:20" hidden="1">
      <c r="A5334" t="s">
        <v>5287</v>
      </c>
      <c r="B5334" s="153" t="str">
        <f>IFERROR(VLOOKUP(Proc[[#This Row],[App]],Table2[],3,0),"open")</f>
        <v>ok</v>
      </c>
      <c r="C5334" s="141" t="s">
        <v>369</v>
      </c>
      <c r="D5334" s="152" t="s">
        <v>9947</v>
      </c>
      <c r="E5334" s="152" t="s">
        <v>523</v>
      </c>
      <c r="F5334" s="112" t="s">
        <v>523</v>
      </c>
      <c r="G5334" t="s">
        <v>400</v>
      </c>
      <c r="H5334" s="112" t="str">
        <f>IF(Proc[[#This Row],[type]]="LFF (MDG-F)",MID(Proc[[#This Row],[Obj]],13,10),"")</f>
        <v/>
      </c>
      <c r="I5334" s="152"/>
      <c r="J5334" s="112" t="b">
        <f>Proc[[#This Row],[Requested]]=Proc[[#This Row],[CurrentParent]]</f>
        <v>1</v>
      </c>
      <c r="K5334" s="153" t="str">
        <f>IF(Proc[[#This Row],[Author]]="Marcela Urrego",VLOOKUP(LEFT(Proc[[#This Row],[Requested]],1),Table3[#All],2,0),VLOOKUP(Proc[[#This Row],[Author]],Table4[],2,0))</f>
        <v>LS</v>
      </c>
      <c r="L5334" s="148" t="s">
        <v>7174</v>
      </c>
      <c r="M5334" s="140">
        <v>46041</v>
      </c>
      <c r="N5334" s="140"/>
      <c r="O5334" s="140"/>
      <c r="P5334" s="140" t="str">
        <f ca="1">IF(Proc[[#This Row],[DaysAgeing]]&gt;5,"yep","on track")</f>
        <v>yep</v>
      </c>
      <c r="Q5334" s="2">
        <f ca="1">IF(Proc[[#This Row],[DateClosed]]="",ABS(NETWORKDAYS(Proc[[#This Row],[DateOpened]],TODAY()))-1,ABS(NETWORKDAYS(Proc[[#This Row],[DateOpened]],Proc[[#This Row],[DateClosed]]))-1)</f>
        <v>54</v>
      </c>
      <c r="R5334" s="140" t="s">
        <v>488</v>
      </c>
      <c r="S5334" s="112"/>
      <c r="T5334" s="153">
        <v>5333</v>
      </c>
    </row>
    <row r="5335" spans="1:20" hidden="1">
      <c r="A5335" t="s">
        <v>5372</v>
      </c>
      <c r="B5335" s="153" t="str">
        <f>IFERROR(VLOOKUP(Proc[[#This Row],[App]],Table2[],3,0),"open")</f>
        <v>ok</v>
      </c>
      <c r="C5335" t="s">
        <v>369</v>
      </c>
      <c r="D5335" s="152" t="s">
        <v>5288</v>
      </c>
      <c r="E5335" s="152" t="s">
        <v>5355</v>
      </c>
      <c r="F5335" s="152" t="s">
        <v>5355</v>
      </c>
      <c r="G5335" t="s">
        <v>406</v>
      </c>
      <c r="H5335" s="112" t="str">
        <f>IF(Proc[[#This Row],[type]]="LFF (MDG-F)",MID(Proc[[#This Row],[Obj]],13,10),"")</f>
        <v>IT50TABF00</v>
      </c>
      <c r="I5335" s="152"/>
      <c r="J5335" s="112" t="b">
        <f>Proc[[#This Row],[Requested]]=Proc[[#This Row],[CurrentParent]]</f>
        <v>1</v>
      </c>
      <c r="K5335" s="153" t="str">
        <f>IF(Proc[[#This Row],[Author]]="Marcela Urrego",VLOOKUP(LEFT(Proc[[#This Row],[Requested]],1),Table3[#All],2,0),VLOOKUP(Proc[[#This Row],[Author]],Table4[],2,0))</f>
        <v>HC</v>
      </c>
      <c r="L5335" s="148" t="s">
        <v>7174</v>
      </c>
      <c r="M5335" s="140">
        <v>46044</v>
      </c>
      <c r="N5335" s="140"/>
      <c r="O5335" s="140"/>
      <c r="P5335" s="140" t="str">
        <f ca="1">IF(Proc[[#This Row],[DaysAgeing]]&gt;5,"yep","on track")</f>
        <v>yep</v>
      </c>
      <c r="Q5335" s="2">
        <f ca="1">IF(Proc[[#This Row],[DateClosed]]="",ABS(NETWORKDAYS(Proc[[#This Row],[DateOpened]],TODAY()))-1,ABS(NETWORKDAYS(Proc[[#This Row],[DateOpened]],Proc[[#This Row],[DateClosed]]))-1)</f>
        <v>51</v>
      </c>
      <c r="R5335" s="140" t="s">
        <v>5373</v>
      </c>
      <c r="S5335" s="112"/>
      <c r="T5335" s="153">
        <v>5334</v>
      </c>
    </row>
    <row r="5336" spans="1:20" hidden="1">
      <c r="A5336" s="141" t="s">
        <v>5372</v>
      </c>
      <c r="B5336" s="153" t="str">
        <f>IFERROR(VLOOKUP(Proc[[#This Row],[App]],Table2[],3,0),"open")</f>
        <v>ok</v>
      </c>
      <c r="C5336" s="141" t="s">
        <v>369</v>
      </c>
      <c r="D5336" s="152" t="s">
        <v>5289</v>
      </c>
      <c r="E5336" s="152" t="s">
        <v>5356</v>
      </c>
      <c r="F5336" s="112" t="s">
        <v>5356</v>
      </c>
      <c r="G5336" s="141" t="s">
        <v>406</v>
      </c>
      <c r="H5336" s="112" t="str">
        <f>IF(Proc[[#This Row],[type]]="LFF (MDG-F)",MID(Proc[[#This Row],[Obj]],13,10),"")</f>
        <v>IT50TABF02</v>
      </c>
      <c r="I5336" s="152"/>
      <c r="J5336" s="112" t="b">
        <f>Proc[[#This Row],[Requested]]=Proc[[#This Row],[CurrentParent]]</f>
        <v>1</v>
      </c>
      <c r="K5336" s="153" t="str">
        <f>IF(Proc[[#This Row],[Author]]="Marcela Urrego",VLOOKUP(LEFT(Proc[[#This Row],[Requested]],1),Table3[#All],2,0),VLOOKUP(Proc[[#This Row],[Author]],Table4[],2,0))</f>
        <v>HC</v>
      </c>
      <c r="L5336" s="148" t="s">
        <v>7174</v>
      </c>
      <c r="M5336" s="140">
        <v>46044</v>
      </c>
      <c r="N5336" s="140"/>
      <c r="O5336" s="140"/>
      <c r="P5336" s="140" t="str">
        <f ca="1">IF(Proc[[#This Row],[DaysAgeing]]&gt;5,"yep","on track")</f>
        <v>yep</v>
      </c>
      <c r="Q5336" s="2">
        <f ca="1">IF(Proc[[#This Row],[DateClosed]]="",ABS(NETWORKDAYS(Proc[[#This Row],[DateOpened]],TODAY()))-1,ABS(NETWORKDAYS(Proc[[#This Row],[DateOpened]],Proc[[#This Row],[DateClosed]]))-1)</f>
        <v>51</v>
      </c>
      <c r="R5336" s="140" t="s">
        <v>5373</v>
      </c>
      <c r="S5336" s="112"/>
      <c r="T5336" s="153">
        <v>5335</v>
      </c>
    </row>
    <row r="5337" spans="1:20" hidden="1">
      <c r="A5337" s="141" t="s">
        <v>5372</v>
      </c>
      <c r="B5337" s="153" t="str">
        <f>IFERROR(VLOOKUP(Proc[[#This Row],[App]],Table2[],3,0),"open")</f>
        <v>ok</v>
      </c>
      <c r="C5337" s="141" t="s">
        <v>369</v>
      </c>
      <c r="D5337" s="152" t="s">
        <v>5290</v>
      </c>
      <c r="E5337" s="152" t="s">
        <v>5356</v>
      </c>
      <c r="F5337" s="112" t="s">
        <v>5356</v>
      </c>
      <c r="G5337" s="141" t="s">
        <v>406</v>
      </c>
      <c r="H5337" s="112" t="str">
        <f>IF(Proc[[#This Row],[type]]="LFF (MDG-F)",MID(Proc[[#This Row],[Obj]],13,10),"")</f>
        <v>IT50TABF03</v>
      </c>
      <c r="I5337" s="152"/>
      <c r="J5337" s="112" t="b">
        <f>Proc[[#This Row],[Requested]]=Proc[[#This Row],[CurrentParent]]</f>
        <v>1</v>
      </c>
      <c r="K5337" s="153" t="str">
        <f>IF(Proc[[#This Row],[Author]]="Marcela Urrego",VLOOKUP(LEFT(Proc[[#This Row],[Requested]],1),Table3[#All],2,0),VLOOKUP(Proc[[#This Row],[Author]],Table4[],2,0))</f>
        <v>HC</v>
      </c>
      <c r="L5337" s="148" t="s">
        <v>7174</v>
      </c>
      <c r="M5337" s="140">
        <v>46044</v>
      </c>
      <c r="N5337" s="140"/>
      <c r="O5337" s="140"/>
      <c r="P5337" s="140" t="str">
        <f ca="1">IF(Proc[[#This Row],[DaysAgeing]]&gt;5,"yep","on track")</f>
        <v>yep</v>
      </c>
      <c r="Q5337" s="2">
        <f ca="1">IF(Proc[[#This Row],[DateClosed]]="",ABS(NETWORKDAYS(Proc[[#This Row],[DateOpened]],TODAY()))-1,ABS(NETWORKDAYS(Proc[[#This Row],[DateOpened]],Proc[[#This Row],[DateClosed]]))-1)</f>
        <v>51</v>
      </c>
      <c r="R5337" s="140" t="s">
        <v>5373</v>
      </c>
      <c r="S5337" s="112"/>
      <c r="T5337" s="153">
        <v>5336</v>
      </c>
    </row>
    <row r="5338" spans="1:20" hidden="1">
      <c r="A5338" s="141" t="s">
        <v>5372</v>
      </c>
      <c r="B5338" s="153" t="str">
        <f>IFERROR(VLOOKUP(Proc[[#This Row],[App]],Table2[],3,0),"open")</f>
        <v>ok</v>
      </c>
      <c r="C5338" s="141" t="s">
        <v>369</v>
      </c>
      <c r="D5338" s="152" t="s">
        <v>5291</v>
      </c>
      <c r="E5338" s="152" t="s">
        <v>5356</v>
      </c>
      <c r="F5338" s="112" t="s">
        <v>5356</v>
      </c>
      <c r="G5338" s="141" t="s">
        <v>406</v>
      </c>
      <c r="H5338" s="112" t="str">
        <f>IF(Proc[[#This Row],[type]]="LFF (MDG-F)",MID(Proc[[#This Row],[Obj]],13,10),"")</f>
        <v>IT50TABF04</v>
      </c>
      <c r="I5338" s="152"/>
      <c r="J5338" s="112" t="b">
        <f>Proc[[#This Row],[Requested]]=Proc[[#This Row],[CurrentParent]]</f>
        <v>1</v>
      </c>
      <c r="K5338" s="153" t="str">
        <f>IF(Proc[[#This Row],[Author]]="Marcela Urrego",VLOOKUP(LEFT(Proc[[#This Row],[Requested]],1),Table3[#All],2,0),VLOOKUP(Proc[[#This Row],[Author]],Table4[],2,0))</f>
        <v>HC</v>
      </c>
      <c r="L5338" s="148" t="s">
        <v>7174</v>
      </c>
      <c r="M5338" s="140">
        <v>46044</v>
      </c>
      <c r="N5338" s="140"/>
      <c r="O5338" s="140"/>
      <c r="P5338" s="140" t="str">
        <f ca="1">IF(Proc[[#This Row],[DaysAgeing]]&gt;5,"yep","on track")</f>
        <v>yep</v>
      </c>
      <c r="Q5338" s="2">
        <f ca="1">IF(Proc[[#This Row],[DateClosed]]="",ABS(NETWORKDAYS(Proc[[#This Row],[DateOpened]],TODAY()))-1,ABS(NETWORKDAYS(Proc[[#This Row],[DateOpened]],Proc[[#This Row],[DateClosed]]))-1)</f>
        <v>51</v>
      </c>
      <c r="R5338" s="140" t="s">
        <v>5373</v>
      </c>
      <c r="S5338" s="112"/>
      <c r="T5338" s="153">
        <v>5337</v>
      </c>
    </row>
    <row r="5339" spans="1:20" hidden="1">
      <c r="A5339" s="141" t="s">
        <v>5372</v>
      </c>
      <c r="B5339" s="153" t="str">
        <f>IFERROR(VLOOKUP(Proc[[#This Row],[App]],Table2[],3,0),"open")</f>
        <v>ok</v>
      </c>
      <c r="C5339" s="141" t="s">
        <v>369</v>
      </c>
      <c r="D5339" s="152" t="s">
        <v>5292</v>
      </c>
      <c r="E5339" s="152" t="s">
        <v>5356</v>
      </c>
      <c r="F5339" s="112" t="s">
        <v>5356</v>
      </c>
      <c r="G5339" s="141" t="s">
        <v>406</v>
      </c>
      <c r="H5339" s="112" t="str">
        <f>IF(Proc[[#This Row],[type]]="LFF (MDG-F)",MID(Proc[[#This Row],[Obj]],13,10),"")</f>
        <v>IT50TABF05</v>
      </c>
      <c r="I5339" s="152"/>
      <c r="J5339" s="112" t="b">
        <f>Proc[[#This Row],[Requested]]=Proc[[#This Row],[CurrentParent]]</f>
        <v>1</v>
      </c>
      <c r="K5339" s="153" t="str">
        <f>IF(Proc[[#This Row],[Author]]="Marcela Urrego",VLOOKUP(LEFT(Proc[[#This Row],[Requested]],1),Table3[#All],2,0),VLOOKUP(Proc[[#This Row],[Author]],Table4[],2,0))</f>
        <v>HC</v>
      </c>
      <c r="L5339" s="148" t="s">
        <v>7174</v>
      </c>
      <c r="M5339" s="140">
        <v>46044</v>
      </c>
      <c r="N5339" s="140"/>
      <c r="O5339" s="140"/>
      <c r="P5339" s="140" t="str">
        <f ca="1">IF(Proc[[#This Row],[DaysAgeing]]&gt;5,"yep","on track")</f>
        <v>yep</v>
      </c>
      <c r="Q5339" s="2">
        <f ca="1">IF(Proc[[#This Row],[DateClosed]]="",ABS(NETWORKDAYS(Proc[[#This Row],[DateOpened]],TODAY()))-1,ABS(NETWORKDAYS(Proc[[#This Row],[DateOpened]],Proc[[#This Row],[DateClosed]]))-1)</f>
        <v>51</v>
      </c>
      <c r="R5339" s="140" t="s">
        <v>5373</v>
      </c>
      <c r="S5339" s="112"/>
      <c r="T5339" s="153">
        <v>5338</v>
      </c>
    </row>
    <row r="5340" spans="1:20" hidden="1">
      <c r="A5340" s="141" t="s">
        <v>5372</v>
      </c>
      <c r="B5340" s="153" t="str">
        <f>IFERROR(VLOOKUP(Proc[[#This Row],[App]],Table2[],3,0),"open")</f>
        <v>ok</v>
      </c>
      <c r="C5340" s="141" t="s">
        <v>369</v>
      </c>
      <c r="D5340" s="152" t="s">
        <v>5293</v>
      </c>
      <c r="E5340" s="152" t="s">
        <v>5356</v>
      </c>
      <c r="F5340" s="112" t="s">
        <v>5356</v>
      </c>
      <c r="G5340" s="141" t="s">
        <v>406</v>
      </c>
      <c r="H5340" s="112" t="str">
        <f>IF(Proc[[#This Row],[type]]="LFF (MDG-F)",MID(Proc[[#This Row],[Obj]],13,10),"")</f>
        <v>IT50TABF06</v>
      </c>
      <c r="I5340" s="152"/>
      <c r="J5340" s="112" t="b">
        <f>Proc[[#This Row],[Requested]]=Proc[[#This Row],[CurrentParent]]</f>
        <v>1</v>
      </c>
      <c r="K5340" s="153" t="str">
        <f>IF(Proc[[#This Row],[Author]]="Marcela Urrego",VLOOKUP(LEFT(Proc[[#This Row],[Requested]],1),Table3[#All],2,0),VLOOKUP(Proc[[#This Row],[Author]],Table4[],2,0))</f>
        <v>HC</v>
      </c>
      <c r="L5340" s="148" t="s">
        <v>7174</v>
      </c>
      <c r="M5340" s="140">
        <v>46044</v>
      </c>
      <c r="N5340" s="140"/>
      <c r="O5340" s="140"/>
      <c r="P5340" s="140" t="str">
        <f ca="1">IF(Proc[[#This Row],[DaysAgeing]]&gt;5,"yep","on track")</f>
        <v>yep</v>
      </c>
      <c r="Q5340" s="2">
        <f ca="1">IF(Proc[[#This Row],[DateClosed]]="",ABS(NETWORKDAYS(Proc[[#This Row],[DateOpened]],TODAY()))-1,ABS(NETWORKDAYS(Proc[[#This Row],[DateOpened]],Proc[[#This Row],[DateClosed]]))-1)</f>
        <v>51</v>
      </c>
      <c r="R5340" s="140" t="s">
        <v>5373</v>
      </c>
      <c r="S5340" s="112"/>
      <c r="T5340" s="153">
        <v>5339</v>
      </c>
    </row>
    <row r="5341" spans="1:20" hidden="1">
      <c r="A5341" s="141" t="s">
        <v>5372</v>
      </c>
      <c r="B5341" s="153" t="str">
        <f>IFERROR(VLOOKUP(Proc[[#This Row],[App]],Table2[],3,0),"open")</f>
        <v>ok</v>
      </c>
      <c r="C5341" s="141" t="s">
        <v>369</v>
      </c>
      <c r="D5341" s="152" t="s">
        <v>5294</v>
      </c>
      <c r="E5341" s="152" t="s">
        <v>5356</v>
      </c>
      <c r="F5341" s="112" t="s">
        <v>5356</v>
      </c>
      <c r="G5341" s="141" t="s">
        <v>406</v>
      </c>
      <c r="H5341" s="112" t="str">
        <f>IF(Proc[[#This Row],[type]]="LFF (MDG-F)",MID(Proc[[#This Row],[Obj]],13,10),"")</f>
        <v>IT50TABF08</v>
      </c>
      <c r="I5341" s="152"/>
      <c r="J5341" s="112" t="b">
        <f>Proc[[#This Row],[Requested]]=Proc[[#This Row],[CurrentParent]]</f>
        <v>1</v>
      </c>
      <c r="K5341" s="153" t="str">
        <f>IF(Proc[[#This Row],[Author]]="Marcela Urrego",VLOOKUP(LEFT(Proc[[#This Row],[Requested]],1),Table3[#All],2,0),VLOOKUP(Proc[[#This Row],[Author]],Table4[],2,0))</f>
        <v>HC</v>
      </c>
      <c r="L5341" s="148" t="s">
        <v>7174</v>
      </c>
      <c r="M5341" s="140">
        <v>46044</v>
      </c>
      <c r="N5341" s="140"/>
      <c r="O5341" s="140"/>
      <c r="P5341" s="140" t="str">
        <f ca="1">IF(Proc[[#This Row],[DaysAgeing]]&gt;5,"yep","on track")</f>
        <v>yep</v>
      </c>
      <c r="Q5341" s="2">
        <f ca="1">IF(Proc[[#This Row],[DateClosed]]="",ABS(NETWORKDAYS(Proc[[#This Row],[DateOpened]],TODAY()))-1,ABS(NETWORKDAYS(Proc[[#This Row],[DateOpened]],Proc[[#This Row],[DateClosed]]))-1)</f>
        <v>51</v>
      </c>
      <c r="R5341" s="140" t="s">
        <v>5373</v>
      </c>
      <c r="S5341" s="112"/>
      <c r="T5341" s="153">
        <v>5340</v>
      </c>
    </row>
    <row r="5342" spans="1:20" hidden="1">
      <c r="A5342" s="141" t="s">
        <v>5372</v>
      </c>
      <c r="B5342" s="153" t="str">
        <f>IFERROR(VLOOKUP(Proc[[#This Row],[App]],Table2[],3,0),"open")</f>
        <v>ok</v>
      </c>
      <c r="C5342" s="141" t="s">
        <v>369</v>
      </c>
      <c r="D5342" s="152" t="s">
        <v>5295</v>
      </c>
      <c r="E5342" s="152" t="s">
        <v>5356</v>
      </c>
      <c r="F5342" s="112" t="s">
        <v>5356</v>
      </c>
      <c r="G5342" s="141" t="s">
        <v>406</v>
      </c>
      <c r="H5342" s="112" t="str">
        <f>IF(Proc[[#This Row],[type]]="LFF (MDG-F)",MID(Proc[[#This Row],[Obj]],13,10),"")</f>
        <v>IT50TABF09</v>
      </c>
      <c r="I5342" s="152"/>
      <c r="J5342" s="112" t="b">
        <f>Proc[[#This Row],[Requested]]=Proc[[#This Row],[CurrentParent]]</f>
        <v>1</v>
      </c>
      <c r="K5342" s="153" t="str">
        <f>IF(Proc[[#This Row],[Author]]="Marcela Urrego",VLOOKUP(LEFT(Proc[[#This Row],[Requested]],1),Table3[#All],2,0),VLOOKUP(Proc[[#This Row],[Author]],Table4[],2,0))</f>
        <v>HC</v>
      </c>
      <c r="L5342" s="148" t="s">
        <v>7174</v>
      </c>
      <c r="M5342" s="140">
        <v>46044</v>
      </c>
      <c r="N5342" s="140"/>
      <c r="O5342" s="140"/>
      <c r="P5342" s="140" t="str">
        <f ca="1">IF(Proc[[#This Row],[DaysAgeing]]&gt;5,"yep","on track")</f>
        <v>yep</v>
      </c>
      <c r="Q5342" s="2">
        <f ca="1">IF(Proc[[#This Row],[DateClosed]]="",ABS(NETWORKDAYS(Proc[[#This Row],[DateOpened]],TODAY()))-1,ABS(NETWORKDAYS(Proc[[#This Row],[DateOpened]],Proc[[#This Row],[DateClosed]]))-1)</f>
        <v>51</v>
      </c>
      <c r="R5342" s="140" t="s">
        <v>5373</v>
      </c>
      <c r="S5342" s="112"/>
      <c r="T5342" s="153">
        <v>5341</v>
      </c>
    </row>
    <row r="5343" spans="1:20" hidden="1">
      <c r="A5343" s="141" t="s">
        <v>5372</v>
      </c>
      <c r="B5343" s="153" t="str">
        <f>IFERROR(VLOOKUP(Proc[[#This Row],[App]],Table2[],3,0),"open")</f>
        <v>ok</v>
      </c>
      <c r="C5343" s="141" t="s">
        <v>369</v>
      </c>
      <c r="D5343" s="152" t="s">
        <v>5296</v>
      </c>
      <c r="E5343" s="152" t="s">
        <v>5356</v>
      </c>
      <c r="F5343" s="112" t="s">
        <v>5356</v>
      </c>
      <c r="G5343" s="141" t="s">
        <v>406</v>
      </c>
      <c r="H5343" s="112" t="str">
        <f>IF(Proc[[#This Row],[type]]="LFF (MDG-F)",MID(Proc[[#This Row],[Obj]],13,10),"")</f>
        <v>IT50TABF10</v>
      </c>
      <c r="I5343" s="152"/>
      <c r="J5343" s="112" t="b">
        <f>Proc[[#This Row],[Requested]]=Proc[[#This Row],[CurrentParent]]</f>
        <v>1</v>
      </c>
      <c r="K5343" s="153" t="str">
        <f>IF(Proc[[#This Row],[Author]]="Marcela Urrego",VLOOKUP(LEFT(Proc[[#This Row],[Requested]],1),Table3[#All],2,0),VLOOKUP(Proc[[#This Row],[Author]],Table4[],2,0))</f>
        <v>HC</v>
      </c>
      <c r="L5343" s="148" t="s">
        <v>7174</v>
      </c>
      <c r="M5343" s="140">
        <v>46044</v>
      </c>
      <c r="N5343" s="140"/>
      <c r="O5343" s="140"/>
      <c r="P5343" s="140" t="str">
        <f ca="1">IF(Proc[[#This Row],[DaysAgeing]]&gt;5,"yep","on track")</f>
        <v>yep</v>
      </c>
      <c r="Q5343" s="2">
        <f ca="1">IF(Proc[[#This Row],[DateClosed]]="",ABS(NETWORKDAYS(Proc[[#This Row],[DateOpened]],TODAY()))-1,ABS(NETWORKDAYS(Proc[[#This Row],[DateOpened]],Proc[[#This Row],[DateClosed]]))-1)</f>
        <v>51</v>
      </c>
      <c r="R5343" s="140" t="s">
        <v>5373</v>
      </c>
      <c r="S5343" s="112"/>
      <c r="T5343" s="153">
        <v>5342</v>
      </c>
    </row>
    <row r="5344" spans="1:20" hidden="1">
      <c r="A5344" s="141" t="s">
        <v>5372</v>
      </c>
      <c r="B5344" s="153" t="str">
        <f>IFERROR(VLOOKUP(Proc[[#This Row],[App]],Table2[],3,0),"open")</f>
        <v>ok</v>
      </c>
      <c r="C5344" s="141" t="s">
        <v>369</v>
      </c>
      <c r="D5344" s="152" t="s">
        <v>5297</v>
      </c>
      <c r="E5344" s="152" t="s">
        <v>5357</v>
      </c>
      <c r="F5344" s="112" t="s">
        <v>5357</v>
      </c>
      <c r="G5344" s="141" t="s">
        <v>406</v>
      </c>
      <c r="H5344" s="112" t="str">
        <f>IF(Proc[[#This Row],[type]]="LFF (MDG-F)",MID(Proc[[#This Row],[Obj]],13,10),"")</f>
        <v>IT50TLBM20</v>
      </c>
      <c r="I5344" s="152"/>
      <c r="J5344" s="112" t="b">
        <f>Proc[[#This Row],[Requested]]=Proc[[#This Row],[CurrentParent]]</f>
        <v>1</v>
      </c>
      <c r="K5344" s="153" t="str">
        <f>IF(Proc[[#This Row],[Author]]="Marcela Urrego",VLOOKUP(LEFT(Proc[[#This Row],[Requested]],1),Table3[#All],2,0),VLOOKUP(Proc[[#This Row],[Author]],Table4[],2,0))</f>
        <v>HC</v>
      </c>
      <c r="L5344" s="148" t="s">
        <v>7174</v>
      </c>
      <c r="M5344" s="140">
        <v>46044</v>
      </c>
      <c r="N5344" s="140"/>
      <c r="O5344" s="140"/>
      <c r="P5344" s="140" t="str">
        <f ca="1">IF(Proc[[#This Row],[DaysAgeing]]&gt;5,"yep","on track")</f>
        <v>yep</v>
      </c>
      <c r="Q5344" s="2">
        <f ca="1">IF(Proc[[#This Row],[DateClosed]]="",ABS(NETWORKDAYS(Proc[[#This Row],[DateOpened]],TODAY()))-1,ABS(NETWORKDAYS(Proc[[#This Row],[DateOpened]],Proc[[#This Row],[DateClosed]]))-1)</f>
        <v>51</v>
      </c>
      <c r="R5344" s="140" t="s">
        <v>5373</v>
      </c>
      <c r="S5344" s="112"/>
      <c r="T5344" s="153">
        <v>5343</v>
      </c>
    </row>
    <row r="5345" spans="1:20" hidden="1">
      <c r="A5345" s="141" t="s">
        <v>5372</v>
      </c>
      <c r="B5345" s="112" t="str">
        <f>IFERROR(VLOOKUP(Proc[[#This Row],[App]],Table2[],3,0),"open")</f>
        <v>ok</v>
      </c>
      <c r="C5345" s="141" t="s">
        <v>369</v>
      </c>
      <c r="D5345" s="152" t="s">
        <v>5298</v>
      </c>
      <c r="E5345" s="152" t="s">
        <v>5357</v>
      </c>
      <c r="F5345" s="112" t="s">
        <v>5357</v>
      </c>
      <c r="G5345" s="141" t="s">
        <v>406</v>
      </c>
      <c r="H5345" s="112" t="str">
        <f>IF(Proc[[#This Row],[type]]="LFF (MDG-F)",MID(Proc[[#This Row],[Obj]],13,10),"")</f>
        <v>IT50TABM10</v>
      </c>
      <c r="I5345" s="152"/>
      <c r="J5345" s="112" t="b">
        <f>Proc[[#This Row],[Requested]]=Proc[[#This Row],[CurrentParent]]</f>
        <v>1</v>
      </c>
      <c r="K5345" s="112" t="str">
        <f>IF(Proc[[#This Row],[Author]]="Marcela Urrego",VLOOKUP(LEFT(Proc[[#This Row],[Requested]],1),Table3[#All],2,0),VLOOKUP(Proc[[#This Row],[Author]],Table4[],2,0))</f>
        <v>HC</v>
      </c>
      <c r="L5345" s="148" t="s">
        <v>7174</v>
      </c>
      <c r="M5345" s="140">
        <v>46044</v>
      </c>
      <c r="N5345" s="140"/>
      <c r="O5345" s="140"/>
      <c r="P5345" s="140" t="str">
        <f ca="1">IF(Proc[[#This Row],[DaysAgeing]]&gt;5,"yep","on track")</f>
        <v>yep</v>
      </c>
      <c r="Q5345" s="2">
        <f ca="1">IF(Proc[[#This Row],[DateClosed]]="",ABS(NETWORKDAYS(Proc[[#This Row],[DateOpened]],TODAY()))-1,ABS(NETWORKDAYS(Proc[[#This Row],[DateOpened]],Proc[[#This Row],[DateClosed]]))-1)</f>
        <v>51</v>
      </c>
      <c r="R5345" s="140" t="s">
        <v>5373</v>
      </c>
      <c r="S5345" s="112"/>
      <c r="T5345" s="153">
        <v>5344</v>
      </c>
    </row>
    <row r="5346" spans="1:20" hidden="1">
      <c r="A5346" s="141" t="s">
        <v>5372</v>
      </c>
      <c r="B5346" s="112" t="str">
        <f>IFERROR(VLOOKUP(Proc[[#This Row],[App]],Table2[],3,0),"open")</f>
        <v>ok</v>
      </c>
      <c r="C5346" s="141" t="s">
        <v>369</v>
      </c>
      <c r="D5346" s="152" t="s">
        <v>5299</v>
      </c>
      <c r="E5346" s="152" t="s">
        <v>5358</v>
      </c>
      <c r="F5346" s="112" t="s">
        <v>5358</v>
      </c>
      <c r="G5346" s="141" t="s">
        <v>406</v>
      </c>
      <c r="H5346" s="112" t="str">
        <f>IF(Proc[[#This Row],[type]]="LFF (MDG-F)",MID(Proc[[#This Row],[Obj]],13,10),"")</f>
        <v>IT50TABF99</v>
      </c>
      <c r="I5346" s="152"/>
      <c r="J5346" s="112" t="b">
        <f>Proc[[#This Row],[Requested]]=Proc[[#This Row],[CurrentParent]]</f>
        <v>1</v>
      </c>
      <c r="K5346" s="112" t="str">
        <f>IF(Proc[[#This Row],[Author]]="Marcela Urrego",VLOOKUP(LEFT(Proc[[#This Row],[Requested]],1),Table3[#All],2,0),VLOOKUP(Proc[[#This Row],[Author]],Table4[],2,0))</f>
        <v>HC</v>
      </c>
      <c r="L5346" s="148" t="s">
        <v>7174</v>
      </c>
      <c r="M5346" s="140">
        <v>46044</v>
      </c>
      <c r="N5346" s="140"/>
      <c r="O5346" s="140"/>
      <c r="P5346" s="140" t="str">
        <f ca="1">IF(Proc[[#This Row],[DaysAgeing]]&gt;5,"yep","on track")</f>
        <v>yep</v>
      </c>
      <c r="Q5346" s="2">
        <f ca="1">IF(Proc[[#This Row],[DateClosed]]="",ABS(NETWORKDAYS(Proc[[#This Row],[DateOpened]],TODAY()))-1,ABS(NETWORKDAYS(Proc[[#This Row],[DateOpened]],Proc[[#This Row],[DateClosed]]))-1)</f>
        <v>51</v>
      </c>
      <c r="R5346" s="140" t="s">
        <v>5373</v>
      </c>
      <c r="S5346" s="112"/>
      <c r="T5346" s="153">
        <v>5345</v>
      </c>
    </row>
    <row r="5347" spans="1:20" hidden="1">
      <c r="A5347" s="141" t="s">
        <v>5372</v>
      </c>
      <c r="B5347" s="112" t="str">
        <f>IFERROR(VLOOKUP(Proc[[#This Row],[App]],Table2[],3,0),"open")</f>
        <v>ok</v>
      </c>
      <c r="C5347" s="141" t="s">
        <v>369</v>
      </c>
      <c r="D5347" s="152" t="s">
        <v>5300</v>
      </c>
      <c r="E5347" s="152" t="s">
        <v>5359</v>
      </c>
      <c r="F5347" s="152" t="s">
        <v>5359</v>
      </c>
      <c r="G5347" s="141" t="s">
        <v>406</v>
      </c>
      <c r="H5347" s="112" t="str">
        <f>IF(Proc[[#This Row],[type]]="LFF (MDG-F)",MID(Proc[[#This Row],[Obj]],13,10),"")</f>
        <v>IT50TABP00</v>
      </c>
      <c r="I5347" s="152"/>
      <c r="J5347" s="112" t="b">
        <f>Proc[[#This Row],[Requested]]=Proc[[#This Row],[CurrentParent]]</f>
        <v>1</v>
      </c>
      <c r="K5347" s="112" t="str">
        <f>IF(Proc[[#This Row],[Author]]="Marcela Urrego",VLOOKUP(LEFT(Proc[[#This Row],[Requested]],1),Table3[#All],2,0),VLOOKUP(Proc[[#This Row],[Author]],Table4[],2,0))</f>
        <v>HC</v>
      </c>
      <c r="L5347" s="148" t="s">
        <v>7174</v>
      </c>
      <c r="M5347" s="140">
        <v>46044</v>
      </c>
      <c r="N5347" s="140"/>
      <c r="O5347" s="140"/>
      <c r="P5347" s="140" t="str">
        <f ca="1">IF(Proc[[#This Row],[DaysAgeing]]&gt;5,"yep","on track")</f>
        <v>yep</v>
      </c>
      <c r="Q5347" s="2">
        <f ca="1">IF(Proc[[#This Row],[DateClosed]]="",ABS(NETWORKDAYS(Proc[[#This Row],[DateOpened]],TODAY()))-1,ABS(NETWORKDAYS(Proc[[#This Row],[DateOpened]],Proc[[#This Row],[DateClosed]]))-1)</f>
        <v>51</v>
      </c>
      <c r="R5347" s="140" t="s">
        <v>5373</v>
      </c>
      <c r="S5347" s="112"/>
      <c r="T5347" s="153">
        <v>5346</v>
      </c>
    </row>
    <row r="5348" spans="1:20" hidden="1">
      <c r="A5348" s="141" t="s">
        <v>5372</v>
      </c>
      <c r="B5348" s="112" t="str">
        <f>IFERROR(VLOOKUP(Proc[[#This Row],[App]],Table2[],3,0),"open")</f>
        <v>ok</v>
      </c>
      <c r="C5348" s="141" t="s">
        <v>369</v>
      </c>
      <c r="D5348" s="152" t="s">
        <v>5301</v>
      </c>
      <c r="E5348" s="152" t="s">
        <v>5360</v>
      </c>
      <c r="F5348" s="112" t="s">
        <v>5360</v>
      </c>
      <c r="G5348" s="141" t="s">
        <v>406</v>
      </c>
      <c r="H5348" s="112" t="str">
        <f>IF(Proc[[#This Row],[type]]="LFF (MDG-F)",MID(Proc[[#This Row],[Obj]],13,10),"")</f>
        <v>IT50TABP02</v>
      </c>
      <c r="I5348" s="152"/>
      <c r="J5348" s="112" t="b">
        <f>Proc[[#This Row],[Requested]]=Proc[[#This Row],[CurrentParent]]</f>
        <v>1</v>
      </c>
      <c r="K5348" s="112" t="str">
        <f>IF(Proc[[#This Row],[Author]]="Marcela Urrego",VLOOKUP(LEFT(Proc[[#This Row],[Requested]],1),Table3[#All],2,0),VLOOKUP(Proc[[#This Row],[Author]],Table4[],2,0))</f>
        <v>HC</v>
      </c>
      <c r="L5348" s="148" t="s">
        <v>7174</v>
      </c>
      <c r="M5348" s="140">
        <v>46044</v>
      </c>
      <c r="N5348" s="140"/>
      <c r="O5348" s="140"/>
      <c r="P5348" s="140" t="str">
        <f ca="1">IF(Proc[[#This Row],[DaysAgeing]]&gt;5,"yep","on track")</f>
        <v>yep</v>
      </c>
      <c r="Q5348" s="2">
        <f ca="1">IF(Proc[[#This Row],[DateClosed]]="",ABS(NETWORKDAYS(Proc[[#This Row],[DateOpened]],TODAY()))-1,ABS(NETWORKDAYS(Proc[[#This Row],[DateOpened]],Proc[[#This Row],[DateClosed]]))-1)</f>
        <v>51</v>
      </c>
      <c r="R5348" s="140" t="s">
        <v>5373</v>
      </c>
      <c r="S5348" s="112"/>
      <c r="T5348" s="153">
        <v>5347</v>
      </c>
    </row>
    <row r="5349" spans="1:20" hidden="1">
      <c r="A5349" s="141" t="s">
        <v>5372</v>
      </c>
      <c r="B5349" s="112" t="str">
        <f>IFERROR(VLOOKUP(Proc[[#This Row],[App]],Table2[],3,0),"open")</f>
        <v>ok</v>
      </c>
      <c r="C5349" s="141" t="s">
        <v>369</v>
      </c>
      <c r="D5349" s="152" t="s">
        <v>5302</v>
      </c>
      <c r="E5349" s="152" t="s">
        <v>5360</v>
      </c>
      <c r="F5349" s="112" t="s">
        <v>5360</v>
      </c>
      <c r="G5349" s="141" t="s">
        <v>406</v>
      </c>
      <c r="H5349" s="112" t="str">
        <f>IF(Proc[[#This Row],[type]]="LFF (MDG-F)",MID(Proc[[#This Row],[Obj]],13,10),"")</f>
        <v>IT50TABP03</v>
      </c>
      <c r="I5349" s="152"/>
      <c r="J5349" s="112" t="b">
        <f>Proc[[#This Row],[Requested]]=Proc[[#This Row],[CurrentParent]]</f>
        <v>1</v>
      </c>
      <c r="K5349" s="112" t="str">
        <f>IF(Proc[[#This Row],[Author]]="Marcela Urrego",VLOOKUP(LEFT(Proc[[#This Row],[Requested]],1),Table3[#All],2,0),VLOOKUP(Proc[[#This Row],[Author]],Table4[],2,0))</f>
        <v>HC</v>
      </c>
      <c r="L5349" s="148" t="s">
        <v>7174</v>
      </c>
      <c r="M5349" s="140">
        <v>46044</v>
      </c>
      <c r="N5349" s="140"/>
      <c r="O5349" s="140"/>
      <c r="P5349" s="140" t="str">
        <f ca="1">IF(Proc[[#This Row],[DaysAgeing]]&gt;5,"yep","on track")</f>
        <v>yep</v>
      </c>
      <c r="Q5349" s="2">
        <f ca="1">IF(Proc[[#This Row],[DateClosed]]="",ABS(NETWORKDAYS(Proc[[#This Row],[DateOpened]],TODAY()))-1,ABS(NETWORKDAYS(Proc[[#This Row],[DateOpened]],Proc[[#This Row],[DateClosed]]))-1)</f>
        <v>51</v>
      </c>
      <c r="R5349" s="140" t="s">
        <v>5373</v>
      </c>
      <c r="S5349" s="112"/>
      <c r="T5349" s="153">
        <v>5348</v>
      </c>
    </row>
    <row r="5350" spans="1:20" hidden="1">
      <c r="A5350" s="141" t="s">
        <v>5372</v>
      </c>
      <c r="B5350" s="112" t="str">
        <f>IFERROR(VLOOKUP(Proc[[#This Row],[App]],Table2[],3,0),"open")</f>
        <v>ok</v>
      </c>
      <c r="C5350" s="141" t="s">
        <v>369</v>
      </c>
      <c r="D5350" s="152" t="s">
        <v>5303</v>
      </c>
      <c r="E5350" s="152" t="s">
        <v>5360</v>
      </c>
      <c r="F5350" s="112" t="s">
        <v>5360</v>
      </c>
      <c r="G5350" s="141" t="s">
        <v>406</v>
      </c>
      <c r="H5350" s="112" t="str">
        <f>IF(Proc[[#This Row],[type]]="LFF (MDG-F)",MID(Proc[[#This Row],[Obj]],13,10),"")</f>
        <v>IT50TABP04</v>
      </c>
      <c r="I5350" s="152"/>
      <c r="J5350" s="112" t="b">
        <f>Proc[[#This Row],[Requested]]=Proc[[#This Row],[CurrentParent]]</f>
        <v>1</v>
      </c>
      <c r="K5350" s="112" t="str">
        <f>IF(Proc[[#This Row],[Author]]="Marcela Urrego",VLOOKUP(LEFT(Proc[[#This Row],[Requested]],1),Table3[#All],2,0),VLOOKUP(Proc[[#This Row],[Author]],Table4[],2,0))</f>
        <v>HC</v>
      </c>
      <c r="L5350" s="148" t="s">
        <v>7174</v>
      </c>
      <c r="M5350" s="140">
        <v>46044</v>
      </c>
      <c r="N5350" s="140"/>
      <c r="O5350" s="140"/>
      <c r="P5350" s="140" t="str">
        <f ca="1">IF(Proc[[#This Row],[DaysAgeing]]&gt;5,"yep","on track")</f>
        <v>yep</v>
      </c>
      <c r="Q5350" s="2">
        <f ca="1">IF(Proc[[#This Row],[DateClosed]]="",ABS(NETWORKDAYS(Proc[[#This Row],[DateOpened]],TODAY()))-1,ABS(NETWORKDAYS(Proc[[#This Row],[DateOpened]],Proc[[#This Row],[DateClosed]]))-1)</f>
        <v>51</v>
      </c>
      <c r="R5350" s="140" t="s">
        <v>5373</v>
      </c>
      <c r="S5350" s="112"/>
      <c r="T5350" s="153">
        <v>5349</v>
      </c>
    </row>
    <row r="5351" spans="1:20" hidden="1">
      <c r="A5351" s="141" t="s">
        <v>5372</v>
      </c>
      <c r="B5351" s="112" t="str">
        <f>IFERROR(VLOOKUP(Proc[[#This Row],[App]],Table2[],3,0),"open")</f>
        <v>ok</v>
      </c>
      <c r="C5351" s="141" t="s">
        <v>369</v>
      </c>
      <c r="D5351" s="152" t="s">
        <v>5304</v>
      </c>
      <c r="E5351" s="152" t="s">
        <v>5361</v>
      </c>
      <c r="F5351" s="112" t="s">
        <v>5361</v>
      </c>
      <c r="G5351" s="141" t="s">
        <v>406</v>
      </c>
      <c r="H5351" s="112" t="str">
        <f>IF(Proc[[#This Row],[type]]="LFF (MDG-F)",MID(Proc[[#This Row],[Obj]],13,10),"")</f>
        <v>IT50TLBP20</v>
      </c>
      <c r="I5351" s="152"/>
      <c r="J5351" s="112" t="b">
        <f>Proc[[#This Row],[Requested]]=Proc[[#This Row],[CurrentParent]]</f>
        <v>1</v>
      </c>
      <c r="K5351" s="112" t="str">
        <f>IF(Proc[[#This Row],[Author]]="Marcela Urrego",VLOOKUP(LEFT(Proc[[#This Row],[Requested]],1),Table3[#All],2,0),VLOOKUP(Proc[[#This Row],[Author]],Table4[],2,0))</f>
        <v>HC</v>
      </c>
      <c r="L5351" s="148" t="s">
        <v>7174</v>
      </c>
      <c r="M5351" s="140">
        <v>46044</v>
      </c>
      <c r="N5351" s="140"/>
      <c r="O5351" s="140"/>
      <c r="P5351" s="140" t="str">
        <f ca="1">IF(Proc[[#This Row],[DaysAgeing]]&gt;5,"yep","on track")</f>
        <v>yep</v>
      </c>
      <c r="Q5351" s="2">
        <f ca="1">IF(Proc[[#This Row],[DateClosed]]="",ABS(NETWORKDAYS(Proc[[#This Row],[DateOpened]],TODAY()))-1,ABS(NETWORKDAYS(Proc[[#This Row],[DateOpened]],Proc[[#This Row],[DateClosed]]))-1)</f>
        <v>51</v>
      </c>
      <c r="R5351" s="140" t="s">
        <v>5373</v>
      </c>
      <c r="S5351" s="112"/>
      <c r="T5351" s="153">
        <v>5350</v>
      </c>
    </row>
    <row r="5352" spans="1:20" hidden="1">
      <c r="A5352" s="141" t="s">
        <v>5372</v>
      </c>
      <c r="B5352" s="112" t="str">
        <f>IFERROR(VLOOKUP(Proc[[#This Row],[App]],Table2[],3,0),"open")</f>
        <v>ok</v>
      </c>
      <c r="C5352" s="141" t="s">
        <v>369</v>
      </c>
      <c r="D5352" s="152" t="s">
        <v>5305</v>
      </c>
      <c r="E5352" s="152" t="s">
        <v>5361</v>
      </c>
      <c r="F5352" s="112" t="s">
        <v>5361</v>
      </c>
      <c r="G5352" s="141" t="s">
        <v>406</v>
      </c>
      <c r="H5352" s="112" t="str">
        <f>IF(Proc[[#This Row],[type]]="LFF (MDG-F)",MID(Proc[[#This Row],[Obj]],13,10),"")</f>
        <v>IT50TABP10</v>
      </c>
      <c r="I5352" s="152"/>
      <c r="J5352" s="112" t="b">
        <f>Proc[[#This Row],[Requested]]=Proc[[#This Row],[CurrentParent]]</f>
        <v>1</v>
      </c>
      <c r="K5352" s="112" t="str">
        <f>IF(Proc[[#This Row],[Author]]="Marcela Urrego",VLOOKUP(LEFT(Proc[[#This Row],[Requested]],1),Table3[#All],2,0),VLOOKUP(Proc[[#This Row],[Author]],Table4[],2,0))</f>
        <v>HC</v>
      </c>
      <c r="L5352" s="148" t="s">
        <v>7174</v>
      </c>
      <c r="M5352" s="140">
        <v>46044</v>
      </c>
      <c r="N5352" s="140"/>
      <c r="O5352" s="140"/>
      <c r="P5352" s="140" t="str">
        <f ca="1">IF(Proc[[#This Row],[DaysAgeing]]&gt;5,"yep","on track")</f>
        <v>yep</v>
      </c>
      <c r="Q5352" s="2">
        <f ca="1">IF(Proc[[#This Row],[DateClosed]]="",ABS(NETWORKDAYS(Proc[[#This Row],[DateOpened]],TODAY()))-1,ABS(NETWORKDAYS(Proc[[#This Row],[DateOpened]],Proc[[#This Row],[DateClosed]]))-1)</f>
        <v>51</v>
      </c>
      <c r="R5352" s="140" t="s">
        <v>5373</v>
      </c>
      <c r="S5352" s="112"/>
      <c r="T5352" s="153">
        <v>5351</v>
      </c>
    </row>
    <row r="5353" spans="1:20" hidden="1">
      <c r="A5353" s="141" t="s">
        <v>5372</v>
      </c>
      <c r="B5353" s="112" t="str">
        <f>IFERROR(VLOOKUP(Proc[[#This Row],[App]],Table2[],3,0),"open")</f>
        <v>ok</v>
      </c>
      <c r="C5353" s="141" t="s">
        <v>369</v>
      </c>
      <c r="D5353" s="152" t="s">
        <v>5306</v>
      </c>
      <c r="E5353" s="152" t="s">
        <v>5362</v>
      </c>
      <c r="F5353" s="112" t="s">
        <v>5362</v>
      </c>
      <c r="G5353" s="141" t="s">
        <v>406</v>
      </c>
      <c r="H5353" s="112" t="str">
        <f>IF(Proc[[#This Row],[type]]="LFF (MDG-F)",MID(Proc[[#This Row],[Obj]],13,10),"")</f>
        <v>IT50TABP99</v>
      </c>
      <c r="I5353" s="152"/>
      <c r="J5353" s="112" t="b">
        <f>Proc[[#This Row],[Requested]]=Proc[[#This Row],[CurrentParent]]</f>
        <v>1</v>
      </c>
      <c r="K5353" s="112" t="str">
        <f>IF(Proc[[#This Row],[Author]]="Marcela Urrego",VLOOKUP(LEFT(Proc[[#This Row],[Requested]],1),Table3[#All],2,0),VLOOKUP(Proc[[#This Row],[Author]],Table4[],2,0))</f>
        <v>HC</v>
      </c>
      <c r="L5353" s="148" t="s">
        <v>7174</v>
      </c>
      <c r="M5353" s="140">
        <v>46044</v>
      </c>
      <c r="N5353" s="140"/>
      <c r="O5353" s="140"/>
      <c r="P5353" s="140" t="str">
        <f ca="1">IF(Proc[[#This Row],[DaysAgeing]]&gt;5,"yep","on track")</f>
        <v>yep</v>
      </c>
      <c r="Q5353" s="2">
        <f ca="1">IF(Proc[[#This Row],[DateClosed]]="",ABS(NETWORKDAYS(Proc[[#This Row],[DateOpened]],TODAY()))-1,ABS(NETWORKDAYS(Proc[[#This Row],[DateOpened]],Proc[[#This Row],[DateClosed]]))-1)</f>
        <v>51</v>
      </c>
      <c r="R5353" s="140" t="s">
        <v>5373</v>
      </c>
      <c r="S5353" s="112"/>
      <c r="T5353" s="153">
        <v>5352</v>
      </c>
    </row>
    <row r="5354" spans="1:20" hidden="1">
      <c r="A5354" s="141" t="s">
        <v>5372</v>
      </c>
      <c r="B5354" s="112" t="str">
        <f>IFERROR(VLOOKUP(Proc[[#This Row],[App]],Table2[],3,0),"open")</f>
        <v>ok</v>
      </c>
      <c r="C5354" s="141" t="s">
        <v>369</v>
      </c>
      <c r="D5354" s="152" t="s">
        <v>5307</v>
      </c>
      <c r="E5354" s="152" t="s">
        <v>5363</v>
      </c>
      <c r="F5354" s="112" t="s">
        <v>5363</v>
      </c>
      <c r="G5354" s="141" t="s">
        <v>406</v>
      </c>
      <c r="H5354" s="112" t="str">
        <f>IF(Proc[[#This Row],[type]]="LFF (MDG-F)",MID(Proc[[#This Row],[Obj]],13,10),"")</f>
        <v>IT50TABS21</v>
      </c>
      <c r="I5354" s="152"/>
      <c r="J5354" s="112" t="b">
        <f>Proc[[#This Row],[Requested]]=Proc[[#This Row],[CurrentParent]]</f>
        <v>1</v>
      </c>
      <c r="K5354" s="112" t="str">
        <f>IF(Proc[[#This Row],[Author]]="Marcela Urrego",VLOOKUP(LEFT(Proc[[#This Row],[Requested]],1),Table3[#All],2,0),VLOOKUP(Proc[[#This Row],[Author]],Table4[],2,0))</f>
        <v>HC</v>
      </c>
      <c r="L5354" s="148" t="s">
        <v>7174</v>
      </c>
      <c r="M5354" s="140">
        <v>46044</v>
      </c>
      <c r="N5354" s="140"/>
      <c r="O5354" s="140"/>
      <c r="P5354" s="140" t="str">
        <f ca="1">IF(Proc[[#This Row],[DaysAgeing]]&gt;5,"yep","on track")</f>
        <v>yep</v>
      </c>
      <c r="Q5354" s="2">
        <f ca="1">IF(Proc[[#This Row],[DateClosed]]="",ABS(NETWORKDAYS(Proc[[#This Row],[DateOpened]],TODAY()))-1,ABS(NETWORKDAYS(Proc[[#This Row],[DateOpened]],Proc[[#This Row],[DateClosed]]))-1)</f>
        <v>51</v>
      </c>
      <c r="R5354" s="140" t="s">
        <v>5373</v>
      </c>
      <c r="S5354" s="112"/>
      <c r="T5354" s="153">
        <v>5353</v>
      </c>
    </row>
    <row r="5355" spans="1:20" hidden="1">
      <c r="A5355" s="141" t="s">
        <v>5372</v>
      </c>
      <c r="B5355" s="112" t="str">
        <f>IFERROR(VLOOKUP(Proc[[#This Row],[App]],Table2[],3,0),"open")</f>
        <v>ok</v>
      </c>
      <c r="C5355" s="141" t="s">
        <v>369</v>
      </c>
      <c r="D5355" s="152" t="s">
        <v>5308</v>
      </c>
      <c r="E5355" s="152" t="s">
        <v>5364</v>
      </c>
      <c r="F5355" s="112" t="s">
        <v>5364</v>
      </c>
      <c r="G5355" s="141" t="s">
        <v>406</v>
      </c>
      <c r="H5355" s="112" t="str">
        <f>IF(Proc[[#This Row],[type]]="LFF (MDG-F)",MID(Proc[[#This Row],[Obj]],13,10),"")</f>
        <v>IT50TBBA01</v>
      </c>
      <c r="I5355" s="152"/>
      <c r="J5355" s="112" t="b">
        <f>Proc[[#This Row],[Requested]]=Proc[[#This Row],[CurrentParent]]</f>
        <v>1</v>
      </c>
      <c r="K5355" s="112" t="str">
        <f>IF(Proc[[#This Row],[Author]]="Marcela Urrego",VLOOKUP(LEFT(Proc[[#This Row],[Requested]],1),Table3[#All],2,0),VLOOKUP(Proc[[#This Row],[Author]],Table4[],2,0))</f>
        <v>HC</v>
      </c>
      <c r="L5355" s="148" t="s">
        <v>7174</v>
      </c>
      <c r="M5355" s="140">
        <v>46044</v>
      </c>
      <c r="N5355" s="140"/>
      <c r="O5355" s="140"/>
      <c r="P5355" s="140" t="str">
        <f ca="1">IF(Proc[[#This Row],[DaysAgeing]]&gt;5,"yep","on track")</f>
        <v>yep</v>
      </c>
      <c r="Q5355" s="2">
        <f ca="1">IF(Proc[[#This Row],[DateClosed]]="",ABS(NETWORKDAYS(Proc[[#This Row],[DateOpened]],TODAY()))-1,ABS(NETWORKDAYS(Proc[[#This Row],[DateOpened]],Proc[[#This Row],[DateClosed]]))-1)</f>
        <v>51</v>
      </c>
      <c r="R5355" s="140" t="s">
        <v>5373</v>
      </c>
      <c r="S5355" s="112"/>
      <c r="T5355" s="153">
        <v>5354</v>
      </c>
    </row>
    <row r="5356" spans="1:20" hidden="1">
      <c r="A5356" s="141" t="s">
        <v>5372</v>
      </c>
      <c r="B5356" s="112" t="str">
        <f>IFERROR(VLOOKUP(Proc[[#This Row],[App]],Table2[],3,0),"open")</f>
        <v>ok</v>
      </c>
      <c r="C5356" s="141" t="s">
        <v>369</v>
      </c>
      <c r="D5356" s="152" t="s">
        <v>5309</v>
      </c>
      <c r="E5356" s="152" t="s">
        <v>5364</v>
      </c>
      <c r="F5356" s="112" t="s">
        <v>5364</v>
      </c>
      <c r="G5356" s="141" t="s">
        <v>406</v>
      </c>
      <c r="H5356" s="112" t="str">
        <f>IF(Proc[[#This Row],[type]]="LFF (MDG-F)",MID(Proc[[#This Row],[Obj]],13,10),"")</f>
        <v>IT50TBBQ10</v>
      </c>
      <c r="I5356" s="152"/>
      <c r="J5356" s="112" t="b">
        <f>Proc[[#This Row],[Requested]]=Proc[[#This Row],[CurrentParent]]</f>
        <v>1</v>
      </c>
      <c r="K5356" s="112" t="str">
        <f>IF(Proc[[#This Row],[Author]]="Marcela Urrego",VLOOKUP(LEFT(Proc[[#This Row],[Requested]],1),Table3[#All],2,0),VLOOKUP(Proc[[#This Row],[Author]],Table4[],2,0))</f>
        <v>HC</v>
      </c>
      <c r="L5356" s="148" t="s">
        <v>7174</v>
      </c>
      <c r="M5356" s="140">
        <v>46044</v>
      </c>
      <c r="N5356" s="140"/>
      <c r="O5356" s="140"/>
      <c r="P5356" s="140" t="str">
        <f ca="1">IF(Proc[[#This Row],[DaysAgeing]]&gt;5,"yep","on track")</f>
        <v>yep</v>
      </c>
      <c r="Q5356" s="2">
        <f ca="1">IF(Proc[[#This Row],[DateClosed]]="",ABS(NETWORKDAYS(Proc[[#This Row],[DateOpened]],TODAY()))-1,ABS(NETWORKDAYS(Proc[[#This Row],[DateOpened]],Proc[[#This Row],[DateClosed]]))-1)</f>
        <v>51</v>
      </c>
      <c r="R5356" s="140" t="s">
        <v>5373</v>
      </c>
      <c r="S5356" s="112"/>
      <c r="T5356" s="153">
        <v>5355</v>
      </c>
    </row>
    <row r="5357" spans="1:20" hidden="1">
      <c r="A5357" s="141" t="s">
        <v>5372</v>
      </c>
      <c r="B5357" s="112" t="str">
        <f>IFERROR(VLOOKUP(Proc[[#This Row],[App]],Table2[],3,0),"open")</f>
        <v>ok</v>
      </c>
      <c r="C5357" s="141" t="s">
        <v>369</v>
      </c>
      <c r="D5357" s="152" t="s">
        <v>5309</v>
      </c>
      <c r="E5357" s="152" t="s">
        <v>5364</v>
      </c>
      <c r="F5357" s="112" t="s">
        <v>5364</v>
      </c>
      <c r="G5357" s="141" t="s">
        <v>406</v>
      </c>
      <c r="H5357" s="112" t="str">
        <f>IF(Proc[[#This Row],[type]]="LFF (MDG-F)",MID(Proc[[#This Row],[Obj]],13,10),"")</f>
        <v>IT50TBBQ10</v>
      </c>
      <c r="I5357" s="152"/>
      <c r="J5357" s="112" t="b">
        <f>Proc[[#This Row],[Requested]]=Proc[[#This Row],[CurrentParent]]</f>
        <v>1</v>
      </c>
      <c r="K5357" s="112" t="str">
        <f>IF(Proc[[#This Row],[Author]]="Marcela Urrego",VLOOKUP(LEFT(Proc[[#This Row],[Requested]],1),Table3[#All],2,0),VLOOKUP(Proc[[#This Row],[Author]],Table4[],2,0))</f>
        <v>HC</v>
      </c>
      <c r="L5357" s="148" t="s">
        <v>7174</v>
      </c>
      <c r="M5357" s="140">
        <v>46044</v>
      </c>
      <c r="N5357" s="140"/>
      <c r="O5357" s="140"/>
      <c r="P5357" s="140" t="str">
        <f ca="1">IF(Proc[[#This Row],[DaysAgeing]]&gt;5,"yep","on track")</f>
        <v>yep</v>
      </c>
      <c r="Q5357" s="2">
        <f ca="1">IF(Proc[[#This Row],[DateClosed]]="",ABS(NETWORKDAYS(Proc[[#This Row],[DateOpened]],TODAY()))-1,ABS(NETWORKDAYS(Proc[[#This Row],[DateOpened]],Proc[[#This Row],[DateClosed]]))-1)</f>
        <v>51</v>
      </c>
      <c r="R5357" s="140" t="s">
        <v>5373</v>
      </c>
      <c r="S5357" s="112"/>
      <c r="T5357" s="153">
        <v>5356</v>
      </c>
    </row>
    <row r="5358" spans="1:20" hidden="1">
      <c r="A5358" s="141" t="s">
        <v>5372</v>
      </c>
      <c r="B5358" s="112" t="str">
        <f>IFERROR(VLOOKUP(Proc[[#This Row],[App]],Table2[],3,0),"open")</f>
        <v>ok</v>
      </c>
      <c r="C5358" s="141" t="s">
        <v>369</v>
      </c>
      <c r="D5358" s="152" t="s">
        <v>5309</v>
      </c>
      <c r="E5358" s="152" t="s">
        <v>5364</v>
      </c>
      <c r="F5358" s="112" t="s">
        <v>5364</v>
      </c>
      <c r="G5358" s="141" t="s">
        <v>406</v>
      </c>
      <c r="H5358" s="112" t="str">
        <f>IF(Proc[[#This Row],[type]]="LFF (MDG-F)",MID(Proc[[#This Row],[Obj]],13,10),"")</f>
        <v>IT50TBBQ10</v>
      </c>
      <c r="I5358" s="152"/>
      <c r="J5358" s="112" t="b">
        <f>Proc[[#This Row],[Requested]]=Proc[[#This Row],[CurrentParent]]</f>
        <v>1</v>
      </c>
      <c r="K5358" s="112" t="str">
        <f>IF(Proc[[#This Row],[Author]]="Marcela Urrego",VLOOKUP(LEFT(Proc[[#This Row],[Requested]],1),Table3[#All],2,0),VLOOKUP(Proc[[#This Row],[Author]],Table4[],2,0))</f>
        <v>HC</v>
      </c>
      <c r="L5358" s="148" t="s">
        <v>7174</v>
      </c>
      <c r="M5358" s="140">
        <v>46044</v>
      </c>
      <c r="N5358" s="140"/>
      <c r="O5358" s="140"/>
      <c r="P5358" s="140" t="str">
        <f ca="1">IF(Proc[[#This Row],[DaysAgeing]]&gt;5,"yep","on track")</f>
        <v>yep</v>
      </c>
      <c r="Q5358" s="2">
        <f ca="1">IF(Proc[[#This Row],[DateClosed]]="",ABS(NETWORKDAYS(Proc[[#This Row],[DateOpened]],TODAY()))-1,ABS(NETWORKDAYS(Proc[[#This Row],[DateOpened]],Proc[[#This Row],[DateClosed]]))-1)</f>
        <v>51</v>
      </c>
      <c r="R5358" s="140" t="s">
        <v>5373</v>
      </c>
      <c r="S5358" s="112"/>
      <c r="T5358" s="153">
        <v>5357</v>
      </c>
    </row>
    <row r="5359" spans="1:20" hidden="1">
      <c r="A5359" s="141" t="s">
        <v>5372</v>
      </c>
      <c r="B5359" s="112" t="str">
        <f>IFERROR(VLOOKUP(Proc[[#This Row],[App]],Table2[],3,0),"open")</f>
        <v>ok</v>
      </c>
      <c r="C5359" s="141" t="s">
        <v>369</v>
      </c>
      <c r="D5359" s="152" t="s">
        <v>5309</v>
      </c>
      <c r="E5359" s="152" t="s">
        <v>5364</v>
      </c>
      <c r="F5359" s="112" t="s">
        <v>5364</v>
      </c>
      <c r="G5359" s="141" t="s">
        <v>406</v>
      </c>
      <c r="H5359" s="112" t="str">
        <f>IF(Proc[[#This Row],[type]]="LFF (MDG-F)",MID(Proc[[#This Row],[Obj]],13,10),"")</f>
        <v>IT50TBBQ10</v>
      </c>
      <c r="I5359" s="152"/>
      <c r="J5359" s="112" t="b">
        <f>Proc[[#This Row],[Requested]]=Proc[[#This Row],[CurrentParent]]</f>
        <v>1</v>
      </c>
      <c r="K5359" s="112" t="str">
        <f>IF(Proc[[#This Row],[Author]]="Marcela Urrego",VLOOKUP(LEFT(Proc[[#This Row],[Requested]],1),Table3[#All],2,0),VLOOKUP(Proc[[#This Row],[Author]],Table4[],2,0))</f>
        <v>HC</v>
      </c>
      <c r="L5359" s="148" t="s">
        <v>7174</v>
      </c>
      <c r="M5359" s="140">
        <v>46044</v>
      </c>
      <c r="N5359" s="140"/>
      <c r="O5359" s="140"/>
      <c r="P5359" s="140" t="str">
        <f ca="1">IF(Proc[[#This Row],[DaysAgeing]]&gt;5,"yep","on track")</f>
        <v>yep</v>
      </c>
      <c r="Q5359" s="2">
        <f ca="1">IF(Proc[[#This Row],[DateClosed]]="",ABS(NETWORKDAYS(Proc[[#This Row],[DateOpened]],TODAY()))-1,ABS(NETWORKDAYS(Proc[[#This Row],[DateOpened]],Proc[[#This Row],[DateClosed]]))-1)</f>
        <v>51</v>
      </c>
      <c r="R5359" s="140" t="s">
        <v>5373</v>
      </c>
      <c r="S5359" s="112"/>
      <c r="T5359" s="153">
        <v>5358</v>
      </c>
    </row>
    <row r="5360" spans="1:20" hidden="1">
      <c r="A5360" s="141" t="s">
        <v>5372</v>
      </c>
      <c r="B5360" s="112" t="str">
        <f>IFERROR(VLOOKUP(Proc[[#This Row],[App]],Table2[],3,0),"open")</f>
        <v>ok</v>
      </c>
      <c r="C5360" s="141" t="s">
        <v>369</v>
      </c>
      <c r="D5360" s="152" t="s">
        <v>5310</v>
      </c>
      <c r="E5360" s="152" t="s">
        <v>5364</v>
      </c>
      <c r="F5360" s="112" t="s">
        <v>5364</v>
      </c>
      <c r="G5360" s="141" t="s">
        <v>406</v>
      </c>
      <c r="H5360" s="112" t="str">
        <f>IF(Proc[[#This Row],[type]]="LFF (MDG-F)",MID(Proc[[#This Row],[Obj]],13,10),"")</f>
        <v>IT50TBBQ20</v>
      </c>
      <c r="I5360" s="152"/>
      <c r="J5360" s="112" t="b">
        <f>Proc[[#This Row],[Requested]]=Proc[[#This Row],[CurrentParent]]</f>
        <v>1</v>
      </c>
      <c r="K5360" s="112" t="str">
        <f>IF(Proc[[#This Row],[Author]]="Marcela Urrego",VLOOKUP(LEFT(Proc[[#This Row],[Requested]],1),Table3[#All],2,0),VLOOKUP(Proc[[#This Row],[Author]],Table4[],2,0))</f>
        <v>HC</v>
      </c>
      <c r="L5360" s="148" t="s">
        <v>7174</v>
      </c>
      <c r="M5360" s="140">
        <v>46044</v>
      </c>
      <c r="N5360" s="140"/>
      <c r="O5360" s="140"/>
      <c r="P5360" s="140" t="str">
        <f ca="1">IF(Proc[[#This Row],[DaysAgeing]]&gt;5,"yep","on track")</f>
        <v>yep</v>
      </c>
      <c r="Q5360" s="2">
        <f ca="1">IF(Proc[[#This Row],[DateClosed]]="",ABS(NETWORKDAYS(Proc[[#This Row],[DateOpened]],TODAY()))-1,ABS(NETWORKDAYS(Proc[[#This Row],[DateOpened]],Proc[[#This Row],[DateClosed]]))-1)</f>
        <v>51</v>
      </c>
      <c r="R5360" s="140" t="s">
        <v>5373</v>
      </c>
      <c r="S5360" s="112"/>
      <c r="T5360" s="153">
        <v>5359</v>
      </c>
    </row>
    <row r="5361" spans="1:20" hidden="1">
      <c r="A5361" s="141" t="s">
        <v>5372</v>
      </c>
      <c r="B5361" s="112" t="str">
        <f>IFERROR(VLOOKUP(Proc[[#This Row],[App]],Table2[],3,0),"open")</f>
        <v>ok</v>
      </c>
      <c r="C5361" s="141" t="s">
        <v>369</v>
      </c>
      <c r="D5361" s="152" t="s">
        <v>5309</v>
      </c>
      <c r="E5361" s="152" t="s">
        <v>5364</v>
      </c>
      <c r="F5361" s="112" t="s">
        <v>5364</v>
      </c>
      <c r="G5361" s="141" t="s">
        <v>406</v>
      </c>
      <c r="H5361" s="112" t="str">
        <f>IF(Proc[[#This Row],[type]]="LFF (MDG-F)",MID(Proc[[#This Row],[Obj]],13,10),"")</f>
        <v>IT50TBBQ10</v>
      </c>
      <c r="I5361" s="152"/>
      <c r="J5361" s="112" t="b">
        <f>Proc[[#This Row],[Requested]]=Proc[[#This Row],[CurrentParent]]</f>
        <v>1</v>
      </c>
      <c r="K5361" s="112" t="str">
        <f>IF(Proc[[#This Row],[Author]]="Marcela Urrego",VLOOKUP(LEFT(Proc[[#This Row],[Requested]],1),Table3[#All],2,0),VLOOKUP(Proc[[#This Row],[Author]],Table4[],2,0))</f>
        <v>HC</v>
      </c>
      <c r="L5361" s="148" t="s">
        <v>7174</v>
      </c>
      <c r="M5361" s="140">
        <v>46044</v>
      </c>
      <c r="N5361" s="140"/>
      <c r="O5361" s="140"/>
      <c r="P5361" s="140" t="str">
        <f ca="1">IF(Proc[[#This Row],[DaysAgeing]]&gt;5,"yep","on track")</f>
        <v>yep</v>
      </c>
      <c r="Q5361" s="2">
        <f ca="1">IF(Proc[[#This Row],[DateClosed]]="",ABS(NETWORKDAYS(Proc[[#This Row],[DateOpened]],TODAY()))-1,ABS(NETWORKDAYS(Proc[[#This Row],[DateOpened]],Proc[[#This Row],[DateClosed]]))-1)</f>
        <v>51</v>
      </c>
      <c r="R5361" s="140" t="s">
        <v>5373</v>
      </c>
      <c r="S5361" s="112"/>
      <c r="T5361" s="153">
        <v>5360</v>
      </c>
    </row>
    <row r="5362" spans="1:20" hidden="1">
      <c r="A5362" s="141" t="s">
        <v>5372</v>
      </c>
      <c r="B5362" s="112" t="str">
        <f>IFERROR(VLOOKUP(Proc[[#This Row],[App]],Table2[],3,0),"open")</f>
        <v>ok</v>
      </c>
      <c r="C5362" s="141" t="s">
        <v>369</v>
      </c>
      <c r="D5362" s="152" t="s">
        <v>5311</v>
      </c>
      <c r="E5362" s="152" t="s">
        <v>5365</v>
      </c>
      <c r="F5362" s="112" t="s">
        <v>5365</v>
      </c>
      <c r="G5362" s="141" t="s">
        <v>406</v>
      </c>
      <c r="H5362" s="112" t="str">
        <f>IF(Proc[[#This Row],[type]]="LFF (MDG-F)",MID(Proc[[#This Row],[Obj]],13,10),"")</f>
        <v>IT50TIBS11</v>
      </c>
      <c r="I5362" s="152"/>
      <c r="J5362" s="112" t="b">
        <f>Proc[[#This Row],[Requested]]=Proc[[#This Row],[CurrentParent]]</f>
        <v>1</v>
      </c>
      <c r="K5362" s="112" t="str">
        <f>IF(Proc[[#This Row],[Author]]="Marcela Urrego",VLOOKUP(LEFT(Proc[[#This Row],[Requested]],1),Table3[#All],2,0),VLOOKUP(Proc[[#This Row],[Author]],Table4[],2,0))</f>
        <v>HC</v>
      </c>
      <c r="L5362" s="148" t="s">
        <v>7174</v>
      </c>
      <c r="M5362" s="140">
        <v>46044</v>
      </c>
      <c r="N5362" s="140"/>
      <c r="O5362" s="140"/>
      <c r="P5362" s="140" t="str">
        <f ca="1">IF(Proc[[#This Row],[DaysAgeing]]&gt;5,"yep","on track")</f>
        <v>yep</v>
      </c>
      <c r="Q5362" s="2">
        <f ca="1">IF(Proc[[#This Row],[DateClosed]]="",ABS(NETWORKDAYS(Proc[[#This Row],[DateOpened]],TODAY()))-1,ABS(NETWORKDAYS(Proc[[#This Row],[DateOpened]],Proc[[#This Row],[DateClosed]]))-1)</f>
        <v>51</v>
      </c>
      <c r="R5362" s="140" t="s">
        <v>5373</v>
      </c>
      <c r="S5362" s="112"/>
      <c r="T5362" s="153">
        <v>5361</v>
      </c>
    </row>
    <row r="5363" spans="1:20" hidden="1">
      <c r="A5363" s="141" t="s">
        <v>5372</v>
      </c>
      <c r="B5363" s="112" t="str">
        <f>IFERROR(VLOOKUP(Proc[[#This Row],[App]],Table2[],3,0),"open")</f>
        <v>ok</v>
      </c>
      <c r="C5363" s="141" t="s">
        <v>369</v>
      </c>
      <c r="D5363" s="152" t="s">
        <v>5311</v>
      </c>
      <c r="E5363" s="152" t="s">
        <v>5365</v>
      </c>
      <c r="F5363" s="112" t="s">
        <v>5365</v>
      </c>
      <c r="G5363" s="141" t="s">
        <v>406</v>
      </c>
      <c r="H5363" s="112" t="str">
        <f>IF(Proc[[#This Row],[type]]="LFF (MDG-F)",MID(Proc[[#This Row],[Obj]],13,10),"")</f>
        <v>IT50TIBS11</v>
      </c>
      <c r="I5363" s="152"/>
      <c r="J5363" s="112" t="b">
        <f>Proc[[#This Row],[Requested]]=Proc[[#This Row],[CurrentParent]]</f>
        <v>1</v>
      </c>
      <c r="K5363" s="112" t="str">
        <f>IF(Proc[[#This Row],[Author]]="Marcela Urrego",VLOOKUP(LEFT(Proc[[#This Row],[Requested]],1),Table3[#All],2,0),VLOOKUP(Proc[[#This Row],[Author]],Table4[],2,0))</f>
        <v>HC</v>
      </c>
      <c r="L5363" s="148" t="s">
        <v>7174</v>
      </c>
      <c r="M5363" s="140">
        <v>46044</v>
      </c>
      <c r="N5363" s="140"/>
      <c r="O5363" s="140"/>
      <c r="P5363" s="140" t="str">
        <f ca="1">IF(Proc[[#This Row],[DaysAgeing]]&gt;5,"yep","on track")</f>
        <v>yep</v>
      </c>
      <c r="Q5363" s="2">
        <f ca="1">IF(Proc[[#This Row],[DateClosed]]="",ABS(NETWORKDAYS(Proc[[#This Row],[DateOpened]],TODAY()))-1,ABS(NETWORKDAYS(Proc[[#This Row],[DateOpened]],Proc[[#This Row],[DateClosed]]))-1)</f>
        <v>51</v>
      </c>
      <c r="R5363" s="140" t="s">
        <v>5373</v>
      </c>
      <c r="S5363" s="112"/>
      <c r="T5363" s="153">
        <v>5362</v>
      </c>
    </row>
    <row r="5364" spans="1:20" hidden="1">
      <c r="A5364" s="141" t="s">
        <v>5372</v>
      </c>
      <c r="B5364" s="112" t="str">
        <f>IFERROR(VLOOKUP(Proc[[#This Row],[App]],Table2[],3,0),"open")</f>
        <v>ok</v>
      </c>
      <c r="C5364" s="141" t="s">
        <v>369</v>
      </c>
      <c r="D5364" s="152" t="s">
        <v>5312</v>
      </c>
      <c r="E5364" s="152" t="s">
        <v>5363</v>
      </c>
      <c r="F5364" s="112" t="s">
        <v>5363</v>
      </c>
      <c r="G5364" s="141" t="s">
        <v>406</v>
      </c>
      <c r="H5364" s="112" t="str">
        <f>IF(Proc[[#This Row],[type]]="LFF (MDG-F)",MID(Proc[[#This Row],[Obj]],13,10),"")</f>
        <v>IT50TKBS31</v>
      </c>
      <c r="I5364" s="152"/>
      <c r="J5364" s="112" t="b">
        <f>Proc[[#This Row],[Requested]]=Proc[[#This Row],[CurrentParent]]</f>
        <v>1</v>
      </c>
      <c r="K5364" s="112" t="str">
        <f>IF(Proc[[#This Row],[Author]]="Marcela Urrego",VLOOKUP(LEFT(Proc[[#This Row],[Requested]],1),Table3[#All],2,0),VLOOKUP(Proc[[#This Row],[Author]],Table4[],2,0))</f>
        <v>HC</v>
      </c>
      <c r="L5364" s="148" t="s">
        <v>7174</v>
      </c>
      <c r="M5364" s="140">
        <v>46044</v>
      </c>
      <c r="N5364" s="140"/>
      <c r="O5364" s="140"/>
      <c r="P5364" s="140" t="str">
        <f ca="1">IF(Proc[[#This Row],[DaysAgeing]]&gt;5,"yep","on track")</f>
        <v>yep</v>
      </c>
      <c r="Q5364" s="2">
        <f ca="1">IF(Proc[[#This Row],[DateClosed]]="",ABS(NETWORKDAYS(Proc[[#This Row],[DateOpened]],TODAY()))-1,ABS(NETWORKDAYS(Proc[[#This Row],[DateOpened]],Proc[[#This Row],[DateClosed]]))-1)</f>
        <v>51</v>
      </c>
      <c r="R5364" s="140" t="s">
        <v>5373</v>
      </c>
      <c r="S5364" s="112"/>
      <c r="T5364" s="153">
        <v>5363</v>
      </c>
    </row>
    <row r="5365" spans="1:20" hidden="1">
      <c r="A5365" s="141" t="s">
        <v>5372</v>
      </c>
      <c r="B5365" s="112" t="str">
        <f>IFERROR(VLOOKUP(Proc[[#This Row],[App]],Table2[],3,0),"open")</f>
        <v>ok</v>
      </c>
      <c r="C5365" s="141" t="s">
        <v>369</v>
      </c>
      <c r="D5365" s="152" t="s">
        <v>5307</v>
      </c>
      <c r="E5365" s="152" t="s">
        <v>5363</v>
      </c>
      <c r="F5365" s="112" t="s">
        <v>5363</v>
      </c>
      <c r="G5365" s="141" t="s">
        <v>406</v>
      </c>
      <c r="H5365" s="112" t="str">
        <f>IF(Proc[[#This Row],[type]]="LFF (MDG-F)",MID(Proc[[#This Row],[Obj]],13,10),"")</f>
        <v>IT50TABS21</v>
      </c>
      <c r="I5365" s="152"/>
      <c r="J5365" s="112" t="b">
        <f>Proc[[#This Row],[Requested]]=Proc[[#This Row],[CurrentParent]]</f>
        <v>1</v>
      </c>
      <c r="K5365" s="112" t="str">
        <f>IF(Proc[[#This Row],[Author]]="Marcela Urrego",VLOOKUP(LEFT(Proc[[#This Row],[Requested]],1),Table3[#All],2,0),VLOOKUP(Proc[[#This Row],[Author]],Table4[],2,0))</f>
        <v>HC</v>
      </c>
      <c r="L5365" s="148" t="s">
        <v>7174</v>
      </c>
      <c r="M5365" s="140">
        <v>46044</v>
      </c>
      <c r="N5365" s="140"/>
      <c r="O5365" s="140"/>
      <c r="P5365" s="140" t="str">
        <f ca="1">IF(Proc[[#This Row],[DaysAgeing]]&gt;5,"yep","on track")</f>
        <v>yep</v>
      </c>
      <c r="Q5365" s="2">
        <f ca="1">IF(Proc[[#This Row],[DateClosed]]="",ABS(NETWORKDAYS(Proc[[#This Row],[DateOpened]],TODAY()))-1,ABS(NETWORKDAYS(Proc[[#This Row],[DateOpened]],Proc[[#This Row],[DateClosed]]))-1)</f>
        <v>51</v>
      </c>
      <c r="R5365" s="140" t="s">
        <v>5373</v>
      </c>
      <c r="S5365" s="112"/>
      <c r="T5365" s="153">
        <v>5364</v>
      </c>
    </row>
    <row r="5366" spans="1:20" hidden="1">
      <c r="A5366" s="141" t="s">
        <v>5372</v>
      </c>
      <c r="B5366" s="112" t="str">
        <f>IFERROR(VLOOKUP(Proc[[#This Row],[App]],Table2[],3,0),"open")</f>
        <v>ok</v>
      </c>
      <c r="C5366" s="141" t="s">
        <v>369</v>
      </c>
      <c r="D5366" s="152" t="s">
        <v>5307</v>
      </c>
      <c r="E5366" s="152" t="s">
        <v>5363</v>
      </c>
      <c r="F5366" s="112" t="s">
        <v>5363</v>
      </c>
      <c r="G5366" s="141" t="s">
        <v>406</v>
      </c>
      <c r="H5366" s="112" t="str">
        <f>IF(Proc[[#This Row],[type]]="LFF (MDG-F)",MID(Proc[[#This Row],[Obj]],13,10),"")</f>
        <v>IT50TABS21</v>
      </c>
      <c r="I5366" s="152"/>
      <c r="J5366" s="112" t="b">
        <f>Proc[[#This Row],[Requested]]=Proc[[#This Row],[CurrentParent]]</f>
        <v>1</v>
      </c>
      <c r="K5366" s="112" t="str">
        <f>IF(Proc[[#This Row],[Author]]="Marcela Urrego",VLOOKUP(LEFT(Proc[[#This Row],[Requested]],1),Table3[#All],2,0),VLOOKUP(Proc[[#This Row],[Author]],Table4[],2,0))</f>
        <v>HC</v>
      </c>
      <c r="L5366" s="148" t="s">
        <v>7174</v>
      </c>
      <c r="M5366" s="140">
        <v>46044</v>
      </c>
      <c r="N5366" s="140"/>
      <c r="O5366" s="140"/>
      <c r="P5366" s="140" t="str">
        <f ca="1">IF(Proc[[#This Row],[DaysAgeing]]&gt;5,"yep","on track")</f>
        <v>yep</v>
      </c>
      <c r="Q5366" s="2">
        <f ca="1">IF(Proc[[#This Row],[DateClosed]]="",ABS(NETWORKDAYS(Proc[[#This Row],[DateOpened]],TODAY()))-1,ABS(NETWORKDAYS(Proc[[#This Row],[DateOpened]],Proc[[#This Row],[DateClosed]]))-1)</f>
        <v>51</v>
      </c>
      <c r="R5366" s="140" t="s">
        <v>5373</v>
      </c>
      <c r="S5366" s="112"/>
      <c r="T5366" s="153">
        <v>5365</v>
      </c>
    </row>
    <row r="5367" spans="1:20" hidden="1">
      <c r="A5367" s="141" t="s">
        <v>5372</v>
      </c>
      <c r="B5367" s="112" t="str">
        <f>IFERROR(VLOOKUP(Proc[[#This Row],[App]],Table2[],3,0),"open")</f>
        <v>ok</v>
      </c>
      <c r="C5367" s="141" t="s">
        <v>369</v>
      </c>
      <c r="D5367" s="152" t="s">
        <v>5313</v>
      </c>
      <c r="E5367" s="152" t="s">
        <v>5365</v>
      </c>
      <c r="F5367" s="112" t="s">
        <v>5365</v>
      </c>
      <c r="G5367" s="141" t="s">
        <v>406</v>
      </c>
      <c r="H5367" s="112" t="str">
        <f>IF(Proc[[#This Row],[type]]="LFF (MDG-F)",MID(Proc[[#This Row],[Obj]],13,10),"")</f>
        <v>IT50TLBS13</v>
      </c>
      <c r="I5367" s="152"/>
      <c r="J5367" s="112" t="b">
        <f>Proc[[#This Row],[Requested]]=Proc[[#This Row],[CurrentParent]]</f>
        <v>1</v>
      </c>
      <c r="K5367" s="112" t="str">
        <f>IF(Proc[[#This Row],[Author]]="Marcela Urrego",VLOOKUP(LEFT(Proc[[#This Row],[Requested]],1),Table3[#All],2,0),VLOOKUP(Proc[[#This Row],[Author]],Table4[],2,0))</f>
        <v>HC</v>
      </c>
      <c r="L5367" s="148" t="s">
        <v>7174</v>
      </c>
      <c r="M5367" s="140">
        <v>46044</v>
      </c>
      <c r="N5367" s="140"/>
      <c r="O5367" s="140"/>
      <c r="P5367" s="140" t="str">
        <f ca="1">IF(Proc[[#This Row],[DaysAgeing]]&gt;5,"yep","on track")</f>
        <v>yep</v>
      </c>
      <c r="Q5367" s="2">
        <f ca="1">IF(Proc[[#This Row],[DateClosed]]="",ABS(NETWORKDAYS(Proc[[#This Row],[DateOpened]],TODAY()))-1,ABS(NETWORKDAYS(Proc[[#This Row],[DateOpened]],Proc[[#This Row],[DateClosed]]))-1)</f>
        <v>51</v>
      </c>
      <c r="R5367" s="140" t="s">
        <v>5373</v>
      </c>
      <c r="S5367" s="112"/>
      <c r="T5367" s="153">
        <v>5366</v>
      </c>
    </row>
    <row r="5368" spans="1:20" hidden="1">
      <c r="A5368" s="141" t="s">
        <v>5372</v>
      </c>
      <c r="B5368" s="153" t="str">
        <f>IFERROR(VLOOKUP(Proc[[#This Row],[App]],Table2[],3,0),"open")</f>
        <v>ok</v>
      </c>
      <c r="C5368" s="141" t="s">
        <v>369</v>
      </c>
      <c r="D5368" s="152" t="s">
        <v>5314</v>
      </c>
      <c r="E5368" s="152" t="s">
        <v>5366</v>
      </c>
      <c r="F5368" s="112" t="s">
        <v>5366</v>
      </c>
      <c r="G5368" s="141" t="s">
        <v>406</v>
      </c>
      <c r="H5368" s="112" t="str">
        <f>IF(Proc[[#This Row],[type]]="LFF (MDG-F)",MID(Proc[[#This Row],[Obj]],13,10),"")</f>
        <v>IT50TCBS41</v>
      </c>
      <c r="I5368" s="152"/>
      <c r="J5368" s="112" t="b">
        <f>Proc[[#This Row],[Requested]]=Proc[[#This Row],[CurrentParent]]</f>
        <v>1</v>
      </c>
      <c r="K5368" s="153" t="str">
        <f>IF(Proc[[#This Row],[Author]]="Marcela Urrego",VLOOKUP(LEFT(Proc[[#This Row],[Requested]],1),Table3[#All],2,0),VLOOKUP(Proc[[#This Row],[Author]],Table4[],2,0))</f>
        <v>HC</v>
      </c>
      <c r="L5368" s="148" t="s">
        <v>7174</v>
      </c>
      <c r="M5368" s="140">
        <v>46044</v>
      </c>
      <c r="N5368" s="140"/>
      <c r="O5368" s="140"/>
      <c r="P5368" s="140" t="str">
        <f ca="1">IF(Proc[[#This Row],[DaysAgeing]]&gt;5,"yep","on track")</f>
        <v>yep</v>
      </c>
      <c r="Q5368" s="2">
        <f ca="1">IF(Proc[[#This Row],[DateClosed]]="",ABS(NETWORKDAYS(Proc[[#This Row],[DateOpened]],TODAY()))-1,ABS(NETWORKDAYS(Proc[[#This Row],[DateOpened]],Proc[[#This Row],[DateClosed]]))-1)</f>
        <v>51</v>
      </c>
      <c r="R5368" s="140" t="s">
        <v>5373</v>
      </c>
      <c r="S5368" s="112"/>
      <c r="T5368" s="153">
        <v>5367</v>
      </c>
    </row>
    <row r="5369" spans="1:20" hidden="1">
      <c r="A5369" s="141" t="s">
        <v>5372</v>
      </c>
      <c r="B5369" s="153" t="str">
        <f>IFERROR(VLOOKUP(Proc[[#This Row],[App]],Table2[],3,0),"open")</f>
        <v>ok</v>
      </c>
      <c r="C5369" s="141" t="s">
        <v>369</v>
      </c>
      <c r="D5369" s="152" t="s">
        <v>5314</v>
      </c>
      <c r="E5369" s="152" t="s">
        <v>5366</v>
      </c>
      <c r="F5369" s="153" t="s">
        <v>5366</v>
      </c>
      <c r="G5369" s="141" t="s">
        <v>406</v>
      </c>
      <c r="H5369" s="112" t="str">
        <f>IF(Proc[[#This Row],[type]]="LFF (MDG-F)",MID(Proc[[#This Row],[Obj]],13,10),"")</f>
        <v>IT50TCBS41</v>
      </c>
      <c r="I5369" s="152"/>
      <c r="J5369" s="112" t="b">
        <f>Proc[[#This Row],[Requested]]=Proc[[#This Row],[CurrentParent]]</f>
        <v>1</v>
      </c>
      <c r="K5369" s="153" t="str">
        <f>IF(Proc[[#This Row],[Author]]="Marcela Urrego",VLOOKUP(LEFT(Proc[[#This Row],[Requested]],1),Table3[#All],2,0),VLOOKUP(Proc[[#This Row],[Author]],Table4[],2,0))</f>
        <v>HC</v>
      </c>
      <c r="L5369" s="153" t="s">
        <v>7174</v>
      </c>
      <c r="M5369" s="140">
        <v>46044</v>
      </c>
      <c r="N5369" s="140"/>
      <c r="O5369" s="140"/>
      <c r="P5369" s="140" t="str">
        <f ca="1">IF(Proc[[#This Row],[DaysAgeing]]&gt;5,"yep","on track")</f>
        <v>yep</v>
      </c>
      <c r="Q5369" s="2">
        <f ca="1">IF(Proc[[#This Row],[DateClosed]]="",ABS(NETWORKDAYS(Proc[[#This Row],[DateOpened]],TODAY()))-1,ABS(NETWORKDAYS(Proc[[#This Row],[DateOpened]],Proc[[#This Row],[DateClosed]]))-1)</f>
        <v>51</v>
      </c>
      <c r="R5369" s="140" t="s">
        <v>5373</v>
      </c>
      <c r="S5369" s="112"/>
      <c r="T5369" s="153">
        <v>5368</v>
      </c>
    </row>
    <row r="5370" spans="1:20" hidden="1">
      <c r="A5370" s="141" t="s">
        <v>5372</v>
      </c>
      <c r="B5370" s="112" t="str">
        <f>IFERROR(VLOOKUP(Proc[[#This Row],[App]],Table2[],3,0),"open")</f>
        <v>ok</v>
      </c>
      <c r="C5370" s="141" t="s">
        <v>369</v>
      </c>
      <c r="D5370" s="152" t="s">
        <v>5315</v>
      </c>
      <c r="E5370" s="152" t="s">
        <v>5366</v>
      </c>
      <c r="F5370" s="112" t="s">
        <v>5366</v>
      </c>
      <c r="G5370" s="141" t="s">
        <v>406</v>
      </c>
      <c r="H5370" s="112" t="str">
        <f>IF(Proc[[#This Row],[type]]="LFF (MDG-F)",MID(Proc[[#This Row],[Obj]],13,10),"")</f>
        <v>IT50TCBS42</v>
      </c>
      <c r="I5370" s="152"/>
      <c r="J5370" s="112" t="b">
        <f>Proc[[#This Row],[Requested]]=Proc[[#This Row],[CurrentParent]]</f>
        <v>1</v>
      </c>
      <c r="K5370" s="112" t="str">
        <f>IF(Proc[[#This Row],[Author]]="Marcela Urrego",VLOOKUP(LEFT(Proc[[#This Row],[Requested]],1),Table3[#All],2,0),VLOOKUP(Proc[[#This Row],[Author]],Table4[],2,0))</f>
        <v>HC</v>
      </c>
      <c r="L5370" s="148" t="s">
        <v>7174</v>
      </c>
      <c r="M5370" s="140">
        <v>46044</v>
      </c>
      <c r="N5370" s="140"/>
      <c r="O5370" s="140"/>
      <c r="P5370" s="140" t="str">
        <f ca="1">IF(Proc[[#This Row],[DaysAgeing]]&gt;5,"yep","on track")</f>
        <v>yep</v>
      </c>
      <c r="Q5370" s="2">
        <f ca="1">IF(Proc[[#This Row],[DateClosed]]="",ABS(NETWORKDAYS(Proc[[#This Row],[DateOpened]],TODAY()))-1,ABS(NETWORKDAYS(Proc[[#This Row],[DateOpened]],Proc[[#This Row],[DateClosed]]))-1)</f>
        <v>51</v>
      </c>
      <c r="R5370" s="140" t="s">
        <v>5373</v>
      </c>
      <c r="S5370" s="112"/>
      <c r="T5370" s="153">
        <v>5369</v>
      </c>
    </row>
    <row r="5371" spans="1:20" hidden="1">
      <c r="A5371" s="141" t="s">
        <v>5372</v>
      </c>
      <c r="B5371" s="153" t="str">
        <f>IFERROR(VLOOKUP(Proc[[#This Row],[App]],Table2[],3,0),"open")</f>
        <v>ok</v>
      </c>
      <c r="C5371" s="141" t="s">
        <v>369</v>
      </c>
      <c r="D5371" s="152" t="s">
        <v>5316</v>
      </c>
      <c r="E5371" s="152" t="s">
        <v>5366</v>
      </c>
      <c r="F5371" s="153" t="s">
        <v>5366</v>
      </c>
      <c r="G5371" s="141" t="s">
        <v>406</v>
      </c>
      <c r="H5371" s="112" t="str">
        <f>IF(Proc[[#This Row],[type]]="LFF (MDG-F)",MID(Proc[[#This Row],[Obj]],13,10),"")</f>
        <v>IT50TCBS43</v>
      </c>
      <c r="I5371" s="152"/>
      <c r="J5371" s="112" t="b">
        <f>Proc[[#This Row],[Requested]]=Proc[[#This Row],[CurrentParent]]</f>
        <v>1</v>
      </c>
      <c r="K5371" s="153" t="str">
        <f>IF(Proc[[#This Row],[Author]]="Marcela Urrego",VLOOKUP(LEFT(Proc[[#This Row],[Requested]],1),Table3[#All],2,0),VLOOKUP(Proc[[#This Row],[Author]],Table4[],2,0))</f>
        <v>HC</v>
      </c>
      <c r="L5371" s="153" t="s">
        <v>7174</v>
      </c>
      <c r="M5371" s="140">
        <v>46044</v>
      </c>
      <c r="N5371" s="140"/>
      <c r="O5371" s="140"/>
      <c r="P5371" s="140" t="str">
        <f ca="1">IF(Proc[[#This Row],[DaysAgeing]]&gt;5,"yep","on track")</f>
        <v>yep</v>
      </c>
      <c r="Q5371" s="2">
        <f ca="1">IF(Proc[[#This Row],[DateClosed]]="",ABS(NETWORKDAYS(Proc[[#This Row],[DateOpened]],TODAY()))-1,ABS(NETWORKDAYS(Proc[[#This Row],[DateOpened]],Proc[[#This Row],[DateClosed]]))-1)</f>
        <v>51</v>
      </c>
      <c r="R5371" s="140" t="s">
        <v>5373</v>
      </c>
      <c r="S5371" s="112"/>
      <c r="T5371" s="153">
        <v>5370</v>
      </c>
    </row>
    <row r="5372" spans="1:20" hidden="1">
      <c r="A5372" s="141" t="s">
        <v>5372</v>
      </c>
      <c r="B5372" s="112" t="str">
        <f>IFERROR(VLOOKUP(Proc[[#This Row],[App]],Table2[],3,0),"open")</f>
        <v>ok</v>
      </c>
      <c r="C5372" s="141" t="s">
        <v>369</v>
      </c>
      <c r="D5372" s="152" t="s">
        <v>5317</v>
      </c>
      <c r="E5372" s="152" t="s">
        <v>5366</v>
      </c>
      <c r="F5372" s="112" t="s">
        <v>5366</v>
      </c>
      <c r="G5372" s="141" t="s">
        <v>406</v>
      </c>
      <c r="H5372" s="112" t="str">
        <f>IF(Proc[[#This Row],[type]]="LFF (MDG-F)",MID(Proc[[#This Row],[Obj]],13,10),"")</f>
        <v>IT50TCBS44</v>
      </c>
      <c r="I5372" s="152"/>
      <c r="J5372" s="112" t="b">
        <f>Proc[[#This Row],[Requested]]=Proc[[#This Row],[CurrentParent]]</f>
        <v>1</v>
      </c>
      <c r="K5372" s="112" t="str">
        <f>IF(Proc[[#This Row],[Author]]="Marcela Urrego",VLOOKUP(LEFT(Proc[[#This Row],[Requested]],1),Table3[#All],2,0),VLOOKUP(Proc[[#This Row],[Author]],Table4[],2,0))</f>
        <v>HC</v>
      </c>
      <c r="L5372" s="148" t="s">
        <v>7174</v>
      </c>
      <c r="M5372" s="140">
        <v>46044</v>
      </c>
      <c r="N5372" s="140"/>
      <c r="O5372" s="140"/>
      <c r="P5372" s="140" t="str">
        <f ca="1">IF(Proc[[#This Row],[DaysAgeing]]&gt;5,"yep","on track")</f>
        <v>yep</v>
      </c>
      <c r="Q5372" s="2">
        <f ca="1">IF(Proc[[#This Row],[DateClosed]]="",ABS(NETWORKDAYS(Proc[[#This Row],[DateOpened]],TODAY()))-1,ABS(NETWORKDAYS(Proc[[#This Row],[DateOpened]],Proc[[#This Row],[DateClosed]]))-1)</f>
        <v>51</v>
      </c>
      <c r="R5372" s="140" t="s">
        <v>5373</v>
      </c>
      <c r="S5372" s="112"/>
      <c r="T5372" s="153">
        <v>5371</v>
      </c>
    </row>
    <row r="5373" spans="1:20" hidden="1">
      <c r="A5373" s="141" t="s">
        <v>5372</v>
      </c>
      <c r="B5373" s="153" t="str">
        <f>IFERROR(VLOOKUP(Proc[[#This Row],[App]],Table2[],3,0),"open")</f>
        <v>ok</v>
      </c>
      <c r="C5373" s="141" t="s">
        <v>369</v>
      </c>
      <c r="D5373" s="152" t="s">
        <v>5318</v>
      </c>
      <c r="E5373" s="152" t="s">
        <v>5365</v>
      </c>
      <c r="F5373" s="153" t="s">
        <v>5365</v>
      </c>
      <c r="G5373" s="141" t="s">
        <v>406</v>
      </c>
      <c r="H5373" s="112" t="str">
        <f>IF(Proc[[#This Row],[type]]="LFF (MDG-F)",MID(Proc[[#This Row],[Obj]],13,10),"")</f>
        <v>IT50TIBS12</v>
      </c>
      <c r="I5373" s="152"/>
      <c r="J5373" s="112" t="b">
        <f>Proc[[#This Row],[Requested]]=Proc[[#This Row],[CurrentParent]]</f>
        <v>1</v>
      </c>
      <c r="K5373" s="153" t="str">
        <f>IF(Proc[[#This Row],[Author]]="Marcela Urrego",VLOOKUP(LEFT(Proc[[#This Row],[Requested]],1),Table3[#All],2,0),VLOOKUP(Proc[[#This Row],[Author]],Table4[],2,0))</f>
        <v>HC</v>
      </c>
      <c r="L5373" s="153" t="s">
        <v>7174</v>
      </c>
      <c r="M5373" s="140">
        <v>46044</v>
      </c>
      <c r="N5373" s="140"/>
      <c r="O5373" s="140"/>
      <c r="P5373" s="140" t="str">
        <f ca="1">IF(Proc[[#This Row],[DaysAgeing]]&gt;5,"yep","on track")</f>
        <v>yep</v>
      </c>
      <c r="Q5373" s="2">
        <f ca="1">IF(Proc[[#This Row],[DateClosed]]="",ABS(NETWORKDAYS(Proc[[#This Row],[DateOpened]],TODAY()))-1,ABS(NETWORKDAYS(Proc[[#This Row],[DateOpened]],Proc[[#This Row],[DateClosed]]))-1)</f>
        <v>51</v>
      </c>
      <c r="R5373" s="140" t="s">
        <v>5373</v>
      </c>
      <c r="S5373" s="112"/>
      <c r="T5373" s="153">
        <v>5372</v>
      </c>
    </row>
    <row r="5374" spans="1:20" hidden="1">
      <c r="A5374" s="141" t="s">
        <v>5372</v>
      </c>
      <c r="B5374" s="112" t="str">
        <f>IFERROR(VLOOKUP(Proc[[#This Row],[App]],Table2[],3,0),"open")</f>
        <v>ok</v>
      </c>
      <c r="C5374" s="141" t="s">
        <v>369</v>
      </c>
      <c r="D5374" s="152" t="s">
        <v>5318</v>
      </c>
      <c r="E5374" s="152" t="s">
        <v>5365</v>
      </c>
      <c r="F5374" s="112" t="s">
        <v>5365</v>
      </c>
      <c r="G5374" s="141" t="s">
        <v>406</v>
      </c>
      <c r="H5374" s="112" t="str">
        <f>IF(Proc[[#This Row],[type]]="LFF (MDG-F)",MID(Proc[[#This Row],[Obj]],13,10),"")</f>
        <v>IT50TIBS12</v>
      </c>
      <c r="I5374" s="152"/>
      <c r="J5374" s="112" t="b">
        <f>Proc[[#This Row],[Requested]]=Proc[[#This Row],[CurrentParent]]</f>
        <v>1</v>
      </c>
      <c r="K5374" s="112" t="str">
        <f>IF(Proc[[#This Row],[Author]]="Marcela Urrego",VLOOKUP(LEFT(Proc[[#This Row],[Requested]],1),Table3[#All],2,0),VLOOKUP(Proc[[#This Row],[Author]],Table4[],2,0))</f>
        <v>HC</v>
      </c>
      <c r="L5374" s="148" t="s">
        <v>7174</v>
      </c>
      <c r="M5374" s="140">
        <v>46044</v>
      </c>
      <c r="N5374" s="140"/>
      <c r="O5374" s="140"/>
      <c r="P5374" s="140" t="str">
        <f ca="1">IF(Proc[[#This Row],[DaysAgeing]]&gt;5,"yep","on track")</f>
        <v>yep</v>
      </c>
      <c r="Q5374" s="2">
        <f ca="1">IF(Proc[[#This Row],[DateClosed]]="",ABS(NETWORKDAYS(Proc[[#This Row],[DateOpened]],TODAY()))-1,ABS(NETWORKDAYS(Proc[[#This Row],[DateOpened]],Proc[[#This Row],[DateClosed]]))-1)</f>
        <v>51</v>
      </c>
      <c r="R5374" s="140" t="s">
        <v>5373</v>
      </c>
      <c r="S5374" s="112"/>
      <c r="T5374" s="153">
        <v>5373</v>
      </c>
    </row>
    <row r="5375" spans="1:20" hidden="1">
      <c r="A5375" s="141" t="s">
        <v>5372</v>
      </c>
      <c r="B5375" s="153" t="str">
        <f>IFERROR(VLOOKUP(Proc[[#This Row],[App]],Table2[],3,0),"open")</f>
        <v>ok</v>
      </c>
      <c r="C5375" s="141" t="s">
        <v>369</v>
      </c>
      <c r="D5375" s="152" t="s">
        <v>5319</v>
      </c>
      <c r="E5375" s="152" t="s">
        <v>5363</v>
      </c>
      <c r="F5375" s="153" t="s">
        <v>5363</v>
      </c>
      <c r="G5375" s="141" t="s">
        <v>406</v>
      </c>
      <c r="H5375" s="112" t="str">
        <f>IF(Proc[[#This Row],[type]]="LFF (MDG-F)",MID(Proc[[#This Row],[Obj]],13,10),"")</f>
        <v>IT50TKBA02</v>
      </c>
      <c r="I5375" s="152"/>
      <c r="J5375" s="112" t="b">
        <f>Proc[[#This Row],[Requested]]=Proc[[#This Row],[CurrentParent]]</f>
        <v>1</v>
      </c>
      <c r="K5375" s="153" t="str">
        <f>IF(Proc[[#This Row],[Author]]="Marcela Urrego",VLOOKUP(LEFT(Proc[[#This Row],[Requested]],1),Table3[#All],2,0),VLOOKUP(Proc[[#This Row],[Author]],Table4[],2,0))</f>
        <v>HC</v>
      </c>
      <c r="L5375" s="153" t="s">
        <v>7174</v>
      </c>
      <c r="M5375" s="140">
        <v>46044</v>
      </c>
      <c r="N5375" s="140"/>
      <c r="O5375" s="140"/>
      <c r="P5375" s="140" t="str">
        <f ca="1">IF(Proc[[#This Row],[DaysAgeing]]&gt;5,"yep","on track")</f>
        <v>yep</v>
      </c>
      <c r="Q5375" s="2">
        <f ca="1">IF(Proc[[#This Row],[DateClosed]]="",ABS(NETWORKDAYS(Proc[[#This Row],[DateOpened]],TODAY()))-1,ABS(NETWORKDAYS(Proc[[#This Row],[DateOpened]],Proc[[#This Row],[DateClosed]]))-1)</f>
        <v>51</v>
      </c>
      <c r="R5375" s="140" t="s">
        <v>5373</v>
      </c>
      <c r="S5375" s="112"/>
      <c r="T5375" s="153">
        <v>5374</v>
      </c>
    </row>
    <row r="5376" spans="1:20" hidden="1">
      <c r="A5376" s="141" t="s">
        <v>5372</v>
      </c>
      <c r="B5376" s="112" t="str">
        <f>IFERROR(VLOOKUP(Proc[[#This Row],[App]],Table2[],3,0),"open")</f>
        <v>ok</v>
      </c>
      <c r="C5376" s="141" t="s">
        <v>369</v>
      </c>
      <c r="D5376" s="152" t="s">
        <v>5320</v>
      </c>
      <c r="E5376" s="152" t="s">
        <v>5367</v>
      </c>
      <c r="F5376" s="112" t="s">
        <v>5367</v>
      </c>
      <c r="G5376" s="141" t="s">
        <v>406</v>
      </c>
      <c r="H5376" s="112" t="str">
        <f>IF(Proc[[#This Row],[type]]="LFF (MDG-F)",MID(Proc[[#This Row],[Obj]],13,10),"")</f>
        <v>IT50TGBI01</v>
      </c>
      <c r="I5376" s="152"/>
      <c r="J5376" s="112" t="b">
        <f>Proc[[#This Row],[Requested]]=Proc[[#This Row],[CurrentParent]]</f>
        <v>1</v>
      </c>
      <c r="K5376" s="112" t="str">
        <f>IF(Proc[[#This Row],[Author]]="Marcela Urrego",VLOOKUP(LEFT(Proc[[#This Row],[Requested]],1),Table3[#All],2,0),VLOOKUP(Proc[[#This Row],[Author]],Table4[],2,0))</f>
        <v>HC</v>
      </c>
      <c r="L5376" s="148" t="s">
        <v>7174</v>
      </c>
      <c r="M5376" s="140">
        <v>46044</v>
      </c>
      <c r="N5376" s="140"/>
      <c r="O5376" s="140"/>
      <c r="P5376" s="140" t="str">
        <f ca="1">IF(Proc[[#This Row],[DaysAgeing]]&gt;5,"yep","on track")</f>
        <v>yep</v>
      </c>
      <c r="Q5376" s="2">
        <f ca="1">IF(Proc[[#This Row],[DateClosed]]="",ABS(NETWORKDAYS(Proc[[#This Row],[DateOpened]],TODAY()))-1,ABS(NETWORKDAYS(Proc[[#This Row],[DateOpened]],Proc[[#This Row],[DateClosed]]))-1)</f>
        <v>51</v>
      </c>
      <c r="R5376" s="140" t="s">
        <v>5373</v>
      </c>
      <c r="S5376" s="112"/>
      <c r="T5376" s="153">
        <v>5375</v>
      </c>
    </row>
    <row r="5377" spans="1:20" hidden="1">
      <c r="A5377" s="141" t="s">
        <v>5372</v>
      </c>
      <c r="B5377" s="153" t="str">
        <f>IFERROR(VLOOKUP(Proc[[#This Row],[App]],Table2[],3,0),"open")</f>
        <v>ok</v>
      </c>
      <c r="C5377" s="141" t="s">
        <v>369</v>
      </c>
      <c r="D5377" s="152" t="s">
        <v>5321</v>
      </c>
      <c r="E5377" s="152" t="s">
        <v>5368</v>
      </c>
      <c r="F5377" s="153" t="s">
        <v>5368</v>
      </c>
      <c r="G5377" s="141" t="s">
        <v>406</v>
      </c>
      <c r="H5377" s="112" t="str">
        <f>IF(Proc[[#This Row],[type]]="LFF (MDG-F)",MID(Proc[[#This Row],[Obj]],13,10),"")</f>
        <v>IT50TGBI21</v>
      </c>
      <c r="I5377" s="152"/>
      <c r="J5377" s="112" t="b">
        <f>Proc[[#This Row],[Requested]]=Proc[[#This Row],[CurrentParent]]</f>
        <v>1</v>
      </c>
      <c r="K5377" s="153" t="str">
        <f>IF(Proc[[#This Row],[Author]]="Marcela Urrego",VLOOKUP(LEFT(Proc[[#This Row],[Requested]],1),Table3[#All],2,0),VLOOKUP(Proc[[#This Row],[Author]],Table4[],2,0))</f>
        <v>HC</v>
      </c>
      <c r="L5377" s="153" t="s">
        <v>7174</v>
      </c>
      <c r="M5377" s="140">
        <v>46044</v>
      </c>
      <c r="N5377" s="140"/>
      <c r="O5377" s="140"/>
      <c r="P5377" s="140" t="str">
        <f ca="1">IF(Proc[[#This Row],[DaysAgeing]]&gt;5,"yep","on track")</f>
        <v>yep</v>
      </c>
      <c r="Q5377" s="2">
        <f ca="1">IF(Proc[[#This Row],[DateClosed]]="",ABS(NETWORKDAYS(Proc[[#This Row],[DateOpened]],TODAY()))-1,ABS(NETWORKDAYS(Proc[[#This Row],[DateOpened]],Proc[[#This Row],[DateClosed]]))-1)</f>
        <v>51</v>
      </c>
      <c r="R5377" s="140" t="s">
        <v>5373</v>
      </c>
      <c r="S5377" s="112"/>
      <c r="T5377" s="153">
        <v>5376</v>
      </c>
    </row>
    <row r="5378" spans="1:20" hidden="1">
      <c r="A5378" s="141" t="s">
        <v>5372</v>
      </c>
      <c r="B5378" s="112" t="str">
        <f>IFERROR(VLOOKUP(Proc[[#This Row],[App]],Table2[],3,0),"open")</f>
        <v>ok</v>
      </c>
      <c r="C5378" s="141" t="s">
        <v>369</v>
      </c>
      <c r="D5378" s="152" t="s">
        <v>5322</v>
      </c>
      <c r="E5378" s="152" t="s">
        <v>5369</v>
      </c>
      <c r="F5378" s="112" t="s">
        <v>5369</v>
      </c>
      <c r="G5378" s="141" t="s">
        <v>406</v>
      </c>
      <c r="H5378" s="112" t="str">
        <f>IF(Proc[[#This Row],[type]]="LFF (MDG-F)",MID(Proc[[#This Row],[Obj]],13,10),"")</f>
        <v>IT50TGBI31</v>
      </c>
      <c r="I5378" s="152"/>
      <c r="J5378" s="112" t="b">
        <f>Proc[[#This Row],[Requested]]=Proc[[#This Row],[CurrentParent]]</f>
        <v>1</v>
      </c>
      <c r="K5378" s="112" t="str">
        <f>IF(Proc[[#This Row],[Author]]="Marcela Urrego",VLOOKUP(LEFT(Proc[[#This Row],[Requested]],1),Table3[#All],2,0),VLOOKUP(Proc[[#This Row],[Author]],Table4[],2,0))</f>
        <v>HC</v>
      </c>
      <c r="L5378" s="148" t="s">
        <v>7174</v>
      </c>
      <c r="M5378" s="140">
        <v>46044</v>
      </c>
      <c r="N5378" s="140"/>
      <c r="O5378" s="140"/>
      <c r="P5378" s="140" t="str">
        <f ca="1">IF(Proc[[#This Row],[DaysAgeing]]&gt;5,"yep","on track")</f>
        <v>yep</v>
      </c>
      <c r="Q5378" s="2">
        <f ca="1">IF(Proc[[#This Row],[DateClosed]]="",ABS(NETWORKDAYS(Proc[[#This Row],[DateOpened]],TODAY()))-1,ABS(NETWORKDAYS(Proc[[#This Row],[DateOpened]],Proc[[#This Row],[DateClosed]]))-1)</f>
        <v>51</v>
      </c>
      <c r="R5378" s="140" t="s">
        <v>5373</v>
      </c>
      <c r="S5378" s="112"/>
      <c r="T5378" s="153">
        <v>5377</v>
      </c>
    </row>
    <row r="5379" spans="1:20" hidden="1">
      <c r="A5379" s="141" t="s">
        <v>5372</v>
      </c>
      <c r="B5379" s="153" t="str">
        <f>IFERROR(VLOOKUP(Proc[[#This Row],[App]],Table2[],3,0),"open")</f>
        <v>ok</v>
      </c>
      <c r="C5379" s="141" t="s">
        <v>369</v>
      </c>
      <c r="D5379" s="152" t="s">
        <v>5323</v>
      </c>
      <c r="E5379" s="152" t="s">
        <v>5370</v>
      </c>
      <c r="F5379" s="153" t="s">
        <v>5370</v>
      </c>
      <c r="G5379" s="141" t="s">
        <v>406</v>
      </c>
      <c r="H5379" s="112" t="str">
        <f>IF(Proc[[#This Row],[type]]="LFF (MDG-F)",MID(Proc[[#This Row],[Obj]],13,10),"")</f>
        <v>IT50TGBI44</v>
      </c>
      <c r="I5379" s="152"/>
      <c r="J5379" s="112" t="b">
        <f>Proc[[#This Row],[Requested]]=Proc[[#This Row],[CurrentParent]]</f>
        <v>1</v>
      </c>
      <c r="K5379" s="153" t="str">
        <f>IF(Proc[[#This Row],[Author]]="Marcela Urrego",VLOOKUP(LEFT(Proc[[#This Row],[Requested]],1),Table3[#All],2,0),VLOOKUP(Proc[[#This Row],[Author]],Table4[],2,0))</f>
        <v>HC</v>
      </c>
      <c r="L5379" s="153" t="s">
        <v>7174</v>
      </c>
      <c r="M5379" s="140">
        <v>46044</v>
      </c>
      <c r="N5379" s="140"/>
      <c r="O5379" s="140"/>
      <c r="P5379" s="140" t="str">
        <f ca="1">IF(Proc[[#This Row],[DaysAgeing]]&gt;5,"yep","on track")</f>
        <v>yep</v>
      </c>
      <c r="Q5379" s="2">
        <f ca="1">IF(Proc[[#This Row],[DateClosed]]="",ABS(NETWORKDAYS(Proc[[#This Row],[DateOpened]],TODAY()))-1,ABS(NETWORKDAYS(Proc[[#This Row],[DateOpened]],Proc[[#This Row],[DateClosed]]))-1)</f>
        <v>51</v>
      </c>
      <c r="R5379" s="140" t="s">
        <v>5373</v>
      </c>
      <c r="S5379" s="112"/>
      <c r="T5379" s="153">
        <v>5378</v>
      </c>
    </row>
    <row r="5380" spans="1:20" hidden="1">
      <c r="A5380" s="141" t="s">
        <v>5372</v>
      </c>
      <c r="B5380" s="112" t="str">
        <f>IFERROR(VLOOKUP(Proc[[#This Row],[App]],Table2[],3,0),"open")</f>
        <v>ok</v>
      </c>
      <c r="C5380" s="141" t="s">
        <v>369</v>
      </c>
      <c r="D5380" s="152" t="s">
        <v>5324</v>
      </c>
      <c r="E5380" s="152" t="s">
        <v>5370</v>
      </c>
      <c r="F5380" s="112" t="s">
        <v>5370</v>
      </c>
      <c r="G5380" s="141" t="s">
        <v>406</v>
      </c>
      <c r="H5380" s="112" t="str">
        <f>IF(Proc[[#This Row],[type]]="LFF (MDG-F)",MID(Proc[[#This Row],[Obj]],13,10),"")</f>
        <v>IT50TGBI42</v>
      </c>
      <c r="I5380" s="152"/>
      <c r="J5380" s="112" t="b">
        <f>Proc[[#This Row],[Requested]]=Proc[[#This Row],[CurrentParent]]</f>
        <v>1</v>
      </c>
      <c r="K5380" s="112" t="str">
        <f>IF(Proc[[#This Row],[Author]]="Marcela Urrego",VLOOKUP(LEFT(Proc[[#This Row],[Requested]],1),Table3[#All],2,0),VLOOKUP(Proc[[#This Row],[Author]],Table4[],2,0))</f>
        <v>HC</v>
      </c>
      <c r="L5380" s="148" t="s">
        <v>7174</v>
      </c>
      <c r="M5380" s="140">
        <v>46044</v>
      </c>
      <c r="N5380" s="140"/>
      <c r="O5380" s="140"/>
      <c r="P5380" s="140" t="str">
        <f ca="1">IF(Proc[[#This Row],[DaysAgeing]]&gt;5,"yep","on track")</f>
        <v>yep</v>
      </c>
      <c r="Q5380" s="2">
        <f ca="1">IF(Proc[[#This Row],[DateClosed]]="",ABS(NETWORKDAYS(Proc[[#This Row],[DateOpened]],TODAY()))-1,ABS(NETWORKDAYS(Proc[[#This Row],[DateOpened]],Proc[[#This Row],[DateClosed]]))-1)</f>
        <v>51</v>
      </c>
      <c r="R5380" s="140" t="s">
        <v>5373</v>
      </c>
      <c r="S5380" s="112"/>
      <c r="T5380" s="153">
        <v>5379</v>
      </c>
    </row>
    <row r="5381" spans="1:20" hidden="1">
      <c r="A5381" s="141" t="s">
        <v>5372</v>
      </c>
      <c r="B5381" s="153" t="str">
        <f>IFERROR(VLOOKUP(Proc[[#This Row],[App]],Table2[],3,0),"open")</f>
        <v>ok</v>
      </c>
      <c r="C5381" s="141" t="s">
        <v>369</v>
      </c>
      <c r="D5381" s="152" t="s">
        <v>5325</v>
      </c>
      <c r="E5381" s="152" t="s">
        <v>5370</v>
      </c>
      <c r="F5381" s="153" t="s">
        <v>5370</v>
      </c>
      <c r="G5381" s="141" t="s">
        <v>406</v>
      </c>
      <c r="H5381" s="112" t="str">
        <f>IF(Proc[[#This Row],[type]]="LFF (MDG-F)",MID(Proc[[#This Row],[Obj]],13,10),"")</f>
        <v>IT50TGBI41</v>
      </c>
      <c r="I5381" s="152"/>
      <c r="J5381" s="112" t="b">
        <f>Proc[[#This Row],[Requested]]=Proc[[#This Row],[CurrentParent]]</f>
        <v>1</v>
      </c>
      <c r="K5381" s="153" t="str">
        <f>IF(Proc[[#This Row],[Author]]="Marcela Urrego",VLOOKUP(LEFT(Proc[[#This Row],[Requested]],1),Table3[#All],2,0),VLOOKUP(Proc[[#This Row],[Author]],Table4[],2,0))</f>
        <v>HC</v>
      </c>
      <c r="L5381" s="153" t="s">
        <v>7174</v>
      </c>
      <c r="M5381" s="140">
        <v>46044</v>
      </c>
      <c r="N5381" s="140"/>
      <c r="O5381" s="140"/>
      <c r="P5381" s="140" t="str">
        <f ca="1">IF(Proc[[#This Row],[DaysAgeing]]&gt;5,"yep","on track")</f>
        <v>yep</v>
      </c>
      <c r="Q5381" s="2">
        <f ca="1">IF(Proc[[#This Row],[DateClosed]]="",ABS(NETWORKDAYS(Proc[[#This Row],[DateOpened]],TODAY()))-1,ABS(NETWORKDAYS(Proc[[#This Row],[DateOpened]],Proc[[#This Row],[DateClosed]]))-1)</f>
        <v>51</v>
      </c>
      <c r="R5381" s="140" t="s">
        <v>5373</v>
      </c>
      <c r="S5381" s="112"/>
      <c r="T5381" s="153">
        <v>5380</v>
      </c>
    </row>
    <row r="5382" spans="1:20" hidden="1">
      <c r="A5382" s="141" t="s">
        <v>5372</v>
      </c>
      <c r="B5382" s="112" t="str">
        <f>IFERROR(VLOOKUP(Proc[[#This Row],[App]],Table2[],3,0),"open")</f>
        <v>ok</v>
      </c>
      <c r="C5382" s="141" t="s">
        <v>369</v>
      </c>
      <c r="D5382" s="152" t="s">
        <v>5326</v>
      </c>
      <c r="E5382" s="152" t="s">
        <v>5370</v>
      </c>
      <c r="F5382" s="112" t="s">
        <v>5370</v>
      </c>
      <c r="G5382" s="141" t="s">
        <v>406</v>
      </c>
      <c r="H5382" s="112" t="str">
        <f>IF(Proc[[#This Row],[type]]="LFF (MDG-F)",MID(Proc[[#This Row],[Obj]],13,10),"")</f>
        <v>IT50TGBI45</v>
      </c>
      <c r="I5382" s="152"/>
      <c r="J5382" s="112" t="b">
        <f>Proc[[#This Row],[Requested]]=Proc[[#This Row],[CurrentParent]]</f>
        <v>1</v>
      </c>
      <c r="K5382" s="112" t="str">
        <f>IF(Proc[[#This Row],[Author]]="Marcela Urrego",VLOOKUP(LEFT(Proc[[#This Row],[Requested]],1),Table3[#All],2,0),VLOOKUP(Proc[[#This Row],[Author]],Table4[],2,0))</f>
        <v>HC</v>
      </c>
      <c r="L5382" s="148" t="s">
        <v>7174</v>
      </c>
      <c r="M5382" s="140">
        <v>46044</v>
      </c>
      <c r="N5382" s="140"/>
      <c r="O5382" s="140"/>
      <c r="P5382" s="140" t="str">
        <f ca="1">IF(Proc[[#This Row],[DaysAgeing]]&gt;5,"yep","on track")</f>
        <v>yep</v>
      </c>
      <c r="Q5382" s="2">
        <f ca="1">IF(Proc[[#This Row],[DateClosed]]="",ABS(NETWORKDAYS(Proc[[#This Row],[DateOpened]],TODAY()))-1,ABS(NETWORKDAYS(Proc[[#This Row],[DateOpened]],Proc[[#This Row],[DateClosed]]))-1)</f>
        <v>51</v>
      </c>
      <c r="R5382" s="140" t="s">
        <v>5373</v>
      </c>
      <c r="S5382" s="112"/>
      <c r="T5382" s="153">
        <v>5381</v>
      </c>
    </row>
    <row r="5383" spans="1:20" hidden="1">
      <c r="A5383" s="141" t="s">
        <v>5372</v>
      </c>
      <c r="B5383" s="153" t="str">
        <f>IFERROR(VLOOKUP(Proc[[#This Row],[App]],Table2[],3,0),"open")</f>
        <v>ok</v>
      </c>
      <c r="C5383" s="141" t="s">
        <v>369</v>
      </c>
      <c r="D5383" s="152" t="s">
        <v>5327</v>
      </c>
      <c r="E5383" s="152" t="s">
        <v>5370</v>
      </c>
      <c r="F5383" s="153" t="s">
        <v>5370</v>
      </c>
      <c r="G5383" s="141" t="s">
        <v>406</v>
      </c>
      <c r="H5383" s="112" t="str">
        <f>IF(Proc[[#This Row],[type]]="LFF (MDG-F)",MID(Proc[[#This Row],[Obj]],13,10),"")</f>
        <v>IT50TGBI43</v>
      </c>
      <c r="I5383" s="152"/>
      <c r="J5383" s="112" t="b">
        <f>Proc[[#This Row],[Requested]]=Proc[[#This Row],[CurrentParent]]</f>
        <v>1</v>
      </c>
      <c r="K5383" s="153" t="str">
        <f>IF(Proc[[#This Row],[Author]]="Marcela Urrego",VLOOKUP(LEFT(Proc[[#This Row],[Requested]],1),Table3[#All],2,0),VLOOKUP(Proc[[#This Row],[Author]],Table4[],2,0))</f>
        <v>HC</v>
      </c>
      <c r="L5383" s="153" t="s">
        <v>7174</v>
      </c>
      <c r="M5383" s="140">
        <v>46044</v>
      </c>
      <c r="N5383" s="140"/>
      <c r="O5383" s="140"/>
      <c r="P5383" s="140" t="str">
        <f ca="1">IF(Proc[[#This Row],[DaysAgeing]]&gt;5,"yep","on track")</f>
        <v>yep</v>
      </c>
      <c r="Q5383" s="2">
        <f ca="1">IF(Proc[[#This Row],[DateClosed]]="",ABS(NETWORKDAYS(Proc[[#This Row],[DateOpened]],TODAY()))-1,ABS(NETWORKDAYS(Proc[[#This Row],[DateOpened]],Proc[[#This Row],[DateClosed]]))-1)</f>
        <v>51</v>
      </c>
      <c r="R5383" s="140" t="s">
        <v>5373</v>
      </c>
      <c r="S5383" s="112"/>
      <c r="T5383" s="153">
        <v>5382</v>
      </c>
    </row>
    <row r="5384" spans="1:20" hidden="1">
      <c r="A5384" s="141" t="s">
        <v>5372</v>
      </c>
      <c r="B5384" s="112" t="str">
        <f>IFERROR(VLOOKUP(Proc[[#This Row],[App]],Table2[],3,0),"open")</f>
        <v>ok</v>
      </c>
      <c r="C5384" s="141" t="s">
        <v>369</v>
      </c>
      <c r="D5384" s="152" t="s">
        <v>5328</v>
      </c>
      <c r="E5384" s="152" t="s">
        <v>5368</v>
      </c>
      <c r="F5384" s="112" t="s">
        <v>5368</v>
      </c>
      <c r="G5384" s="141" t="s">
        <v>406</v>
      </c>
      <c r="H5384" s="112" t="str">
        <f>IF(Proc[[#This Row],[type]]="LFF (MDG-F)",MID(Proc[[#This Row],[Obj]],13,10),"")</f>
        <v>IT50TGBI22</v>
      </c>
      <c r="I5384" s="152"/>
      <c r="J5384" s="112" t="b">
        <f>Proc[[#This Row],[Requested]]=Proc[[#This Row],[CurrentParent]]</f>
        <v>1</v>
      </c>
      <c r="K5384" s="112" t="str">
        <f>IF(Proc[[#This Row],[Author]]="Marcela Urrego",VLOOKUP(LEFT(Proc[[#This Row],[Requested]],1),Table3[#All],2,0),VLOOKUP(Proc[[#This Row],[Author]],Table4[],2,0))</f>
        <v>HC</v>
      </c>
      <c r="L5384" s="148" t="s">
        <v>7174</v>
      </c>
      <c r="M5384" s="140">
        <v>46044</v>
      </c>
      <c r="N5384" s="140"/>
      <c r="O5384" s="140"/>
      <c r="P5384" s="140" t="str">
        <f ca="1">IF(Proc[[#This Row],[DaysAgeing]]&gt;5,"yep","on track")</f>
        <v>yep</v>
      </c>
      <c r="Q5384" s="2">
        <f ca="1">IF(Proc[[#This Row],[DateClosed]]="",ABS(NETWORKDAYS(Proc[[#This Row],[DateOpened]],TODAY()))-1,ABS(NETWORKDAYS(Proc[[#This Row],[DateOpened]],Proc[[#This Row],[DateClosed]]))-1)</f>
        <v>51</v>
      </c>
      <c r="R5384" s="140" t="s">
        <v>5373</v>
      </c>
      <c r="S5384" s="112"/>
      <c r="T5384" s="153">
        <v>5383</v>
      </c>
    </row>
    <row r="5385" spans="1:20" hidden="1">
      <c r="A5385" s="141" t="s">
        <v>5372</v>
      </c>
      <c r="B5385" s="153" t="str">
        <f>IFERROR(VLOOKUP(Proc[[#This Row],[App]],Table2[],3,0),"open")</f>
        <v>ok</v>
      </c>
      <c r="C5385" s="141" t="s">
        <v>369</v>
      </c>
      <c r="D5385" s="152" t="s">
        <v>5329</v>
      </c>
      <c r="E5385" s="152" t="s">
        <v>5370</v>
      </c>
      <c r="F5385" s="153" t="s">
        <v>5370</v>
      </c>
      <c r="G5385" s="141" t="s">
        <v>406</v>
      </c>
      <c r="H5385" s="112" t="str">
        <f>IF(Proc[[#This Row],[type]]="LFF (MDG-F)",MID(Proc[[#This Row],[Obj]],13,10),"")</f>
        <v>IT50TGBI46</v>
      </c>
      <c r="I5385" s="152"/>
      <c r="J5385" s="112" t="b">
        <f>Proc[[#This Row],[Requested]]=Proc[[#This Row],[CurrentParent]]</f>
        <v>1</v>
      </c>
      <c r="K5385" s="153" t="str">
        <f>IF(Proc[[#This Row],[Author]]="Marcela Urrego",VLOOKUP(LEFT(Proc[[#This Row],[Requested]],1),Table3[#All],2,0),VLOOKUP(Proc[[#This Row],[Author]],Table4[],2,0))</f>
        <v>HC</v>
      </c>
      <c r="L5385" s="153" t="s">
        <v>7174</v>
      </c>
      <c r="M5385" s="140">
        <v>46044</v>
      </c>
      <c r="N5385" s="140"/>
      <c r="O5385" s="140"/>
      <c r="P5385" s="140" t="str">
        <f ca="1">IF(Proc[[#This Row],[DaysAgeing]]&gt;5,"yep","on track")</f>
        <v>yep</v>
      </c>
      <c r="Q5385" s="2">
        <f ca="1">IF(Proc[[#This Row],[DateClosed]]="",ABS(NETWORKDAYS(Proc[[#This Row],[DateOpened]],TODAY()))-1,ABS(NETWORKDAYS(Proc[[#This Row],[DateOpened]],Proc[[#This Row],[DateClosed]]))-1)</f>
        <v>51</v>
      </c>
      <c r="R5385" s="140" t="s">
        <v>5373</v>
      </c>
      <c r="S5385" s="112"/>
      <c r="T5385" s="153">
        <v>5384</v>
      </c>
    </row>
    <row r="5386" spans="1:20" hidden="1">
      <c r="A5386" s="141" t="s">
        <v>5372</v>
      </c>
      <c r="B5386" s="112" t="str">
        <f>IFERROR(VLOOKUP(Proc[[#This Row],[App]],Table2[],3,0),"open")</f>
        <v>ok</v>
      </c>
      <c r="C5386" s="141" t="s">
        <v>369</v>
      </c>
      <c r="D5386" s="152" t="s">
        <v>5330</v>
      </c>
      <c r="E5386" s="152" t="s">
        <v>5370</v>
      </c>
      <c r="F5386" s="112" t="s">
        <v>5370</v>
      </c>
      <c r="G5386" s="141" t="s">
        <v>406</v>
      </c>
      <c r="H5386" s="112" t="str">
        <f>IF(Proc[[#This Row],[type]]="LFF (MDG-F)",MID(Proc[[#This Row],[Obj]],13,10),"")</f>
        <v>IT50TGBI47</v>
      </c>
      <c r="I5386" s="152"/>
      <c r="J5386" s="112" t="b">
        <f>Proc[[#This Row],[Requested]]=Proc[[#This Row],[CurrentParent]]</f>
        <v>1</v>
      </c>
      <c r="K5386" s="112" t="str">
        <f>IF(Proc[[#This Row],[Author]]="Marcela Urrego",VLOOKUP(LEFT(Proc[[#This Row],[Requested]],1),Table3[#All],2,0),VLOOKUP(Proc[[#This Row],[Author]],Table4[],2,0))</f>
        <v>HC</v>
      </c>
      <c r="L5386" s="148" t="s">
        <v>7174</v>
      </c>
      <c r="M5386" s="140">
        <v>46044</v>
      </c>
      <c r="N5386" s="140"/>
      <c r="O5386" s="140"/>
      <c r="P5386" s="140" t="str">
        <f ca="1">IF(Proc[[#This Row],[DaysAgeing]]&gt;5,"yep","on track")</f>
        <v>yep</v>
      </c>
      <c r="Q5386" s="2">
        <f ca="1">IF(Proc[[#This Row],[DateClosed]]="",ABS(NETWORKDAYS(Proc[[#This Row],[DateOpened]],TODAY()))-1,ABS(NETWORKDAYS(Proc[[#This Row],[DateOpened]],Proc[[#This Row],[DateClosed]]))-1)</f>
        <v>51</v>
      </c>
      <c r="R5386" s="140" t="s">
        <v>5373</v>
      </c>
      <c r="S5386" s="112"/>
      <c r="T5386" s="153">
        <v>5385</v>
      </c>
    </row>
    <row r="5387" spans="1:20" hidden="1">
      <c r="A5387" s="141" t="s">
        <v>5372</v>
      </c>
      <c r="B5387" s="153" t="str">
        <f>IFERROR(VLOOKUP(Proc[[#This Row],[App]],Table2[],3,0),"open")</f>
        <v>ok</v>
      </c>
      <c r="C5387" s="141" t="s">
        <v>369</v>
      </c>
      <c r="D5387" s="152" t="s">
        <v>5331</v>
      </c>
      <c r="E5387" s="152" t="s">
        <v>5370</v>
      </c>
      <c r="F5387" s="153" t="s">
        <v>5370</v>
      </c>
      <c r="G5387" s="141" t="s">
        <v>406</v>
      </c>
      <c r="H5387" s="112" t="str">
        <f>IF(Proc[[#This Row],[type]]="LFF (MDG-F)",MID(Proc[[#This Row],[Obj]],13,10),"")</f>
        <v>IT50TGBI48</v>
      </c>
      <c r="I5387" s="152"/>
      <c r="J5387" s="112" t="b">
        <f>Proc[[#This Row],[Requested]]=Proc[[#This Row],[CurrentParent]]</f>
        <v>1</v>
      </c>
      <c r="K5387" s="153" t="str">
        <f>IF(Proc[[#This Row],[Author]]="Marcela Urrego",VLOOKUP(LEFT(Proc[[#This Row],[Requested]],1),Table3[#All],2,0),VLOOKUP(Proc[[#This Row],[Author]],Table4[],2,0))</f>
        <v>HC</v>
      </c>
      <c r="L5387" s="153" t="s">
        <v>7174</v>
      </c>
      <c r="M5387" s="140">
        <v>46044</v>
      </c>
      <c r="N5387" s="140"/>
      <c r="O5387" s="140"/>
      <c r="P5387" s="140" t="str">
        <f ca="1">IF(Proc[[#This Row],[DaysAgeing]]&gt;5,"yep","on track")</f>
        <v>yep</v>
      </c>
      <c r="Q5387" s="2">
        <f ca="1">IF(Proc[[#This Row],[DateClosed]]="",ABS(NETWORKDAYS(Proc[[#This Row],[DateOpened]],TODAY()))-1,ABS(NETWORKDAYS(Proc[[#This Row],[DateOpened]],Proc[[#This Row],[DateClosed]]))-1)</f>
        <v>51</v>
      </c>
      <c r="R5387" s="140" t="s">
        <v>5373</v>
      </c>
      <c r="S5387" s="112"/>
      <c r="T5387" s="153">
        <v>5386</v>
      </c>
    </row>
    <row r="5388" spans="1:20" hidden="1">
      <c r="A5388" s="141" t="s">
        <v>5372</v>
      </c>
      <c r="B5388" s="112" t="str">
        <f>IFERROR(VLOOKUP(Proc[[#This Row],[App]],Table2[],3,0),"open")</f>
        <v>ok</v>
      </c>
      <c r="C5388" s="141" t="s">
        <v>369</v>
      </c>
      <c r="D5388" s="152" t="s">
        <v>5332</v>
      </c>
      <c r="E5388" s="152" t="s">
        <v>5370</v>
      </c>
      <c r="F5388" s="112" t="s">
        <v>5370</v>
      </c>
      <c r="G5388" s="141" t="s">
        <v>406</v>
      </c>
      <c r="H5388" s="112" t="str">
        <f>IF(Proc[[#This Row],[type]]="LFF (MDG-F)",MID(Proc[[#This Row],[Obj]],13,10),"")</f>
        <v>IT50TGBI49</v>
      </c>
      <c r="I5388" s="152"/>
      <c r="J5388" s="112" t="b">
        <f>Proc[[#This Row],[Requested]]=Proc[[#This Row],[CurrentParent]]</f>
        <v>1</v>
      </c>
      <c r="K5388" s="112" t="str">
        <f>IF(Proc[[#This Row],[Author]]="Marcela Urrego",VLOOKUP(LEFT(Proc[[#This Row],[Requested]],1),Table3[#All],2,0),VLOOKUP(Proc[[#This Row],[Author]],Table4[],2,0))</f>
        <v>HC</v>
      </c>
      <c r="L5388" s="148" t="s">
        <v>7174</v>
      </c>
      <c r="M5388" s="140">
        <v>46044</v>
      </c>
      <c r="N5388" s="140"/>
      <c r="O5388" s="140"/>
      <c r="P5388" s="140" t="str">
        <f ca="1">IF(Proc[[#This Row],[DaysAgeing]]&gt;5,"yep","on track")</f>
        <v>yep</v>
      </c>
      <c r="Q5388" s="2">
        <f ca="1">IF(Proc[[#This Row],[DateClosed]]="",ABS(NETWORKDAYS(Proc[[#This Row],[DateOpened]],TODAY()))-1,ABS(NETWORKDAYS(Proc[[#This Row],[DateOpened]],Proc[[#This Row],[DateClosed]]))-1)</f>
        <v>51</v>
      </c>
      <c r="R5388" s="140" t="s">
        <v>5373</v>
      </c>
      <c r="S5388" s="112"/>
      <c r="T5388" s="153">
        <v>5387</v>
      </c>
    </row>
    <row r="5389" spans="1:20" hidden="1">
      <c r="A5389" s="141" t="s">
        <v>5372</v>
      </c>
      <c r="B5389" s="153" t="str">
        <f>IFERROR(VLOOKUP(Proc[[#This Row],[App]],Table2[],3,0),"open")</f>
        <v>ok</v>
      </c>
      <c r="C5389" s="141" t="s">
        <v>369</v>
      </c>
      <c r="D5389" s="152" t="s">
        <v>5333</v>
      </c>
      <c r="E5389" s="152" t="s">
        <v>5370</v>
      </c>
      <c r="F5389" s="153" t="s">
        <v>5370</v>
      </c>
      <c r="G5389" s="141" t="s">
        <v>406</v>
      </c>
      <c r="H5389" s="112" t="str">
        <f>IF(Proc[[#This Row],[type]]="LFF (MDG-F)",MID(Proc[[#This Row],[Obj]],13,10),"")</f>
        <v>IT50TGBI51</v>
      </c>
      <c r="I5389" s="152"/>
      <c r="J5389" s="112" t="b">
        <f>Proc[[#This Row],[Requested]]=Proc[[#This Row],[CurrentParent]]</f>
        <v>1</v>
      </c>
      <c r="K5389" s="153" t="str">
        <f>IF(Proc[[#This Row],[Author]]="Marcela Urrego",VLOOKUP(LEFT(Proc[[#This Row],[Requested]],1),Table3[#All],2,0),VLOOKUP(Proc[[#This Row],[Author]],Table4[],2,0))</f>
        <v>HC</v>
      </c>
      <c r="L5389" s="153" t="s">
        <v>7174</v>
      </c>
      <c r="M5389" s="140">
        <v>46044</v>
      </c>
      <c r="N5389" s="140"/>
      <c r="O5389" s="140"/>
      <c r="P5389" s="140" t="str">
        <f ca="1">IF(Proc[[#This Row],[DaysAgeing]]&gt;5,"yep","on track")</f>
        <v>yep</v>
      </c>
      <c r="Q5389" s="2">
        <f ca="1">IF(Proc[[#This Row],[DateClosed]]="",ABS(NETWORKDAYS(Proc[[#This Row],[DateOpened]],TODAY()))-1,ABS(NETWORKDAYS(Proc[[#This Row],[DateOpened]],Proc[[#This Row],[DateClosed]]))-1)</f>
        <v>51</v>
      </c>
      <c r="R5389" s="140" t="s">
        <v>5373</v>
      </c>
      <c r="S5389" s="112"/>
      <c r="T5389" s="153">
        <v>5388</v>
      </c>
    </row>
    <row r="5390" spans="1:20" hidden="1">
      <c r="A5390" s="141" t="s">
        <v>5372</v>
      </c>
      <c r="B5390" s="112" t="str">
        <f>IFERROR(VLOOKUP(Proc[[#This Row],[App]],Table2[],3,0),"open")</f>
        <v>ok</v>
      </c>
      <c r="C5390" s="141" t="s">
        <v>369</v>
      </c>
      <c r="D5390" s="152" t="s">
        <v>5334</v>
      </c>
      <c r="E5390" s="152" t="s">
        <v>5370</v>
      </c>
      <c r="F5390" s="112" t="s">
        <v>5370</v>
      </c>
      <c r="G5390" s="141" t="s">
        <v>406</v>
      </c>
      <c r="H5390" s="112" t="str">
        <f>IF(Proc[[#This Row],[type]]="LFF (MDG-F)",MID(Proc[[#This Row],[Obj]],13,10),"")</f>
        <v>IT50TGBI52</v>
      </c>
      <c r="I5390" s="152"/>
      <c r="J5390" s="112" t="b">
        <f>Proc[[#This Row],[Requested]]=Proc[[#This Row],[CurrentParent]]</f>
        <v>1</v>
      </c>
      <c r="K5390" s="112" t="str">
        <f>IF(Proc[[#This Row],[Author]]="Marcela Urrego",VLOOKUP(LEFT(Proc[[#This Row],[Requested]],1),Table3[#All],2,0),VLOOKUP(Proc[[#This Row],[Author]],Table4[],2,0))</f>
        <v>HC</v>
      </c>
      <c r="L5390" s="148" t="s">
        <v>7174</v>
      </c>
      <c r="M5390" s="140">
        <v>46044</v>
      </c>
      <c r="N5390" s="140"/>
      <c r="O5390" s="140"/>
      <c r="P5390" s="140" t="str">
        <f ca="1">IF(Proc[[#This Row],[DaysAgeing]]&gt;5,"yep","on track")</f>
        <v>yep</v>
      </c>
      <c r="Q5390" s="2">
        <f ca="1">IF(Proc[[#This Row],[DateClosed]]="",ABS(NETWORKDAYS(Proc[[#This Row],[DateOpened]],TODAY()))-1,ABS(NETWORKDAYS(Proc[[#This Row],[DateOpened]],Proc[[#This Row],[DateClosed]]))-1)</f>
        <v>51</v>
      </c>
      <c r="R5390" s="140" t="s">
        <v>5373</v>
      </c>
      <c r="S5390" s="112"/>
      <c r="T5390" s="153">
        <v>5389</v>
      </c>
    </row>
    <row r="5391" spans="1:20" hidden="1">
      <c r="A5391" s="141" t="s">
        <v>5372</v>
      </c>
      <c r="B5391" s="153" t="str">
        <f>IFERROR(VLOOKUP(Proc[[#This Row],[App]],Table2[],3,0),"open")</f>
        <v>ok</v>
      </c>
      <c r="C5391" s="141" t="s">
        <v>369</v>
      </c>
      <c r="D5391" s="152" t="s">
        <v>5335</v>
      </c>
      <c r="E5391" s="152" t="s">
        <v>5371</v>
      </c>
      <c r="F5391" s="153" t="s">
        <v>5371</v>
      </c>
      <c r="G5391" s="141" t="s">
        <v>406</v>
      </c>
      <c r="H5391" s="112" t="str">
        <f>IF(Proc[[#This Row],[type]]="LFF (MDG-F)",MID(Proc[[#This Row],[Obj]],13,10),"")</f>
        <v>IT50TAPY90</v>
      </c>
      <c r="I5391" s="152"/>
      <c r="J5391" s="112" t="b">
        <f>Proc[[#This Row],[Requested]]=Proc[[#This Row],[CurrentParent]]</f>
        <v>1</v>
      </c>
      <c r="K5391" s="153" t="str">
        <f>IF(Proc[[#This Row],[Author]]="Marcela Urrego",VLOOKUP(LEFT(Proc[[#This Row],[Requested]],1),Table3[#All],2,0),VLOOKUP(Proc[[#This Row],[Author]],Table4[],2,0))</f>
        <v>HC</v>
      </c>
      <c r="L5391" s="153" t="s">
        <v>7174</v>
      </c>
      <c r="M5391" s="140">
        <v>46044</v>
      </c>
      <c r="N5391" s="140"/>
      <c r="O5391" s="140"/>
      <c r="P5391" s="140" t="str">
        <f ca="1">IF(Proc[[#This Row],[DaysAgeing]]&gt;5,"yep","on track")</f>
        <v>yep</v>
      </c>
      <c r="Q5391" s="2">
        <f ca="1">IF(Proc[[#This Row],[DateClosed]]="",ABS(NETWORKDAYS(Proc[[#This Row],[DateOpened]],TODAY()))-1,ABS(NETWORKDAYS(Proc[[#This Row],[DateOpened]],Proc[[#This Row],[DateClosed]]))-1)</f>
        <v>51</v>
      </c>
      <c r="R5391" s="140" t="s">
        <v>5373</v>
      </c>
      <c r="S5391" s="112"/>
      <c r="T5391" s="153">
        <v>5390</v>
      </c>
    </row>
    <row r="5392" spans="1:20" hidden="1">
      <c r="A5392" s="141" t="s">
        <v>5372</v>
      </c>
      <c r="B5392" s="112" t="str">
        <f>IFERROR(VLOOKUP(Proc[[#This Row],[App]],Table2[],3,0),"open")</f>
        <v>ok</v>
      </c>
      <c r="C5392" s="141" t="s">
        <v>369</v>
      </c>
      <c r="D5392" s="152" t="s">
        <v>5336</v>
      </c>
      <c r="E5392" s="152" t="s">
        <v>5371</v>
      </c>
      <c r="F5392" s="112" t="s">
        <v>5371</v>
      </c>
      <c r="G5392" s="141" t="s">
        <v>406</v>
      </c>
      <c r="H5392" s="112" t="str">
        <f>IF(Proc[[#This Row],[type]]="LFF (MDG-F)",MID(Proc[[#This Row],[Obj]],13,10),"")</f>
        <v>IT50TAPY91</v>
      </c>
      <c r="I5392" s="152"/>
      <c r="J5392" s="112" t="b">
        <f>Proc[[#This Row],[Requested]]=Proc[[#This Row],[CurrentParent]]</f>
        <v>1</v>
      </c>
      <c r="K5392" s="112" t="str">
        <f>IF(Proc[[#This Row],[Author]]="Marcela Urrego",VLOOKUP(LEFT(Proc[[#This Row],[Requested]],1),Table3[#All],2,0),VLOOKUP(Proc[[#This Row],[Author]],Table4[],2,0))</f>
        <v>HC</v>
      </c>
      <c r="L5392" s="148" t="s">
        <v>7174</v>
      </c>
      <c r="M5392" s="140">
        <v>46044</v>
      </c>
      <c r="N5392" s="140"/>
      <c r="O5392" s="140"/>
      <c r="P5392" s="140" t="str">
        <f ca="1">IF(Proc[[#This Row],[DaysAgeing]]&gt;5,"yep","on track")</f>
        <v>yep</v>
      </c>
      <c r="Q5392" s="2">
        <f ca="1">IF(Proc[[#This Row],[DateClosed]]="",ABS(NETWORKDAYS(Proc[[#This Row],[DateOpened]],TODAY()))-1,ABS(NETWORKDAYS(Proc[[#This Row],[DateOpened]],Proc[[#This Row],[DateClosed]]))-1)</f>
        <v>51</v>
      </c>
      <c r="R5392" s="140" t="s">
        <v>5373</v>
      </c>
      <c r="S5392" s="112"/>
      <c r="T5392" s="153">
        <v>5391</v>
      </c>
    </row>
    <row r="5393" spans="1:20" hidden="1">
      <c r="A5393" s="141" t="s">
        <v>5372</v>
      </c>
      <c r="B5393" s="153" t="str">
        <f>IFERROR(VLOOKUP(Proc[[#This Row],[App]],Table2[],3,0),"open")</f>
        <v>ok</v>
      </c>
      <c r="C5393" s="141" t="s">
        <v>369</v>
      </c>
      <c r="D5393" s="152" t="s">
        <v>5337</v>
      </c>
      <c r="E5393" s="152" t="s">
        <v>5371</v>
      </c>
      <c r="F5393" s="153" t="s">
        <v>5371</v>
      </c>
      <c r="G5393" s="141" t="s">
        <v>406</v>
      </c>
      <c r="H5393" s="112" t="str">
        <f>IF(Proc[[#This Row],[type]]="LFF (MDG-F)",MID(Proc[[#This Row],[Obj]],13,10),"")</f>
        <v>IT50TAPY92</v>
      </c>
      <c r="I5393" s="152"/>
      <c r="J5393" s="112" t="b">
        <f>Proc[[#This Row],[Requested]]=Proc[[#This Row],[CurrentParent]]</f>
        <v>1</v>
      </c>
      <c r="K5393" s="153" t="str">
        <f>IF(Proc[[#This Row],[Author]]="Marcela Urrego",VLOOKUP(LEFT(Proc[[#This Row],[Requested]],1),Table3[#All],2,0),VLOOKUP(Proc[[#This Row],[Author]],Table4[],2,0))</f>
        <v>HC</v>
      </c>
      <c r="L5393" s="153" t="s">
        <v>7174</v>
      </c>
      <c r="M5393" s="140">
        <v>46044</v>
      </c>
      <c r="N5393" s="140"/>
      <c r="O5393" s="140"/>
      <c r="P5393" s="140" t="str">
        <f ca="1">IF(Proc[[#This Row],[DaysAgeing]]&gt;5,"yep","on track")</f>
        <v>yep</v>
      </c>
      <c r="Q5393" s="2">
        <f ca="1">IF(Proc[[#This Row],[DateClosed]]="",ABS(NETWORKDAYS(Proc[[#This Row],[DateOpened]],TODAY()))-1,ABS(NETWORKDAYS(Proc[[#This Row],[DateOpened]],Proc[[#This Row],[DateClosed]]))-1)</f>
        <v>51</v>
      </c>
      <c r="R5393" s="140" t="s">
        <v>5373</v>
      </c>
      <c r="S5393" s="112"/>
      <c r="T5393" s="153">
        <v>5392</v>
      </c>
    </row>
    <row r="5394" spans="1:20" hidden="1">
      <c r="A5394" s="141" t="s">
        <v>5372</v>
      </c>
      <c r="B5394" s="112" t="str">
        <f>IFERROR(VLOOKUP(Proc[[#This Row],[App]],Table2[],3,0),"open")</f>
        <v>ok</v>
      </c>
      <c r="C5394" s="141" t="s">
        <v>369</v>
      </c>
      <c r="D5394" s="152" t="s">
        <v>5338</v>
      </c>
      <c r="E5394" s="152" t="s">
        <v>5371</v>
      </c>
      <c r="F5394" s="112" t="s">
        <v>5371</v>
      </c>
      <c r="G5394" s="141" t="s">
        <v>406</v>
      </c>
      <c r="H5394" s="112" t="str">
        <f>IF(Proc[[#This Row],[type]]="LFF (MDG-F)",MID(Proc[[#This Row],[Obj]],13,10),"")</f>
        <v>IT50TAPY93</v>
      </c>
      <c r="I5394" s="152"/>
      <c r="J5394" s="112" t="b">
        <f>Proc[[#This Row],[Requested]]=Proc[[#This Row],[CurrentParent]]</f>
        <v>1</v>
      </c>
      <c r="K5394" s="112" t="str">
        <f>IF(Proc[[#This Row],[Author]]="Marcela Urrego",VLOOKUP(LEFT(Proc[[#This Row],[Requested]],1),Table3[#All],2,0),VLOOKUP(Proc[[#This Row],[Author]],Table4[],2,0))</f>
        <v>HC</v>
      </c>
      <c r="L5394" s="148" t="s">
        <v>7174</v>
      </c>
      <c r="M5394" s="140">
        <v>46044</v>
      </c>
      <c r="N5394" s="140"/>
      <c r="O5394" s="140"/>
      <c r="P5394" s="140" t="str">
        <f ca="1">IF(Proc[[#This Row],[DaysAgeing]]&gt;5,"yep","on track")</f>
        <v>yep</v>
      </c>
      <c r="Q5394" s="2">
        <f ca="1">IF(Proc[[#This Row],[DateClosed]]="",ABS(NETWORKDAYS(Proc[[#This Row],[DateOpened]],TODAY()))-1,ABS(NETWORKDAYS(Proc[[#This Row],[DateOpened]],Proc[[#This Row],[DateClosed]]))-1)</f>
        <v>51</v>
      </c>
      <c r="R5394" s="140" t="s">
        <v>5373</v>
      </c>
      <c r="S5394" s="112"/>
      <c r="T5394" s="153">
        <v>5393</v>
      </c>
    </row>
    <row r="5395" spans="1:20" hidden="1">
      <c r="A5395" s="141" t="s">
        <v>5372</v>
      </c>
      <c r="B5395" s="153" t="str">
        <f>IFERROR(VLOOKUP(Proc[[#This Row],[App]],Table2[],3,0),"open")</f>
        <v>ok</v>
      </c>
      <c r="C5395" s="141" t="s">
        <v>369</v>
      </c>
      <c r="D5395" s="152" t="s">
        <v>5339</v>
      </c>
      <c r="E5395" s="152" t="s">
        <v>5371</v>
      </c>
      <c r="F5395" s="153" t="s">
        <v>5371</v>
      </c>
      <c r="G5395" s="141" t="s">
        <v>406</v>
      </c>
      <c r="H5395" s="112" t="str">
        <f>IF(Proc[[#This Row],[type]]="LFF (MDG-F)",MID(Proc[[#This Row],[Obj]],13,10),"")</f>
        <v>IT50TAPY94</v>
      </c>
      <c r="I5395" s="152"/>
      <c r="J5395" s="112" t="b">
        <f>Proc[[#This Row],[Requested]]=Proc[[#This Row],[CurrentParent]]</f>
        <v>1</v>
      </c>
      <c r="K5395" s="153" t="str">
        <f>IF(Proc[[#This Row],[Author]]="Marcela Urrego",VLOOKUP(LEFT(Proc[[#This Row],[Requested]],1),Table3[#All],2,0),VLOOKUP(Proc[[#This Row],[Author]],Table4[],2,0))</f>
        <v>HC</v>
      </c>
      <c r="L5395" s="153" t="s">
        <v>7174</v>
      </c>
      <c r="M5395" s="140">
        <v>46044</v>
      </c>
      <c r="N5395" s="140"/>
      <c r="O5395" s="140"/>
      <c r="P5395" s="140" t="str">
        <f ca="1">IF(Proc[[#This Row],[DaysAgeing]]&gt;5,"yep","on track")</f>
        <v>yep</v>
      </c>
      <c r="Q5395" s="2">
        <f ca="1">IF(Proc[[#This Row],[DateClosed]]="",ABS(NETWORKDAYS(Proc[[#This Row],[DateOpened]],TODAY()))-1,ABS(NETWORKDAYS(Proc[[#This Row],[DateOpened]],Proc[[#This Row],[DateClosed]]))-1)</f>
        <v>51</v>
      </c>
      <c r="R5395" s="140" t="s">
        <v>5373</v>
      </c>
      <c r="S5395" s="112"/>
      <c r="T5395" s="153">
        <v>5394</v>
      </c>
    </row>
    <row r="5396" spans="1:20" hidden="1">
      <c r="A5396" s="141" t="s">
        <v>5372</v>
      </c>
      <c r="B5396" s="112" t="str">
        <f>IFERROR(VLOOKUP(Proc[[#This Row],[App]],Table2[],3,0),"open")</f>
        <v>ok</v>
      </c>
      <c r="C5396" s="141" t="s">
        <v>369</v>
      </c>
      <c r="D5396" s="152" t="s">
        <v>5340</v>
      </c>
      <c r="E5396" s="152" t="s">
        <v>5371</v>
      </c>
      <c r="F5396" s="152" t="s">
        <v>5371</v>
      </c>
      <c r="G5396" s="141" t="s">
        <v>406</v>
      </c>
      <c r="H5396" s="112" t="str">
        <f>IF(Proc[[#This Row],[type]]="LFF (MDG-F)",MID(Proc[[#This Row],[Obj]],13,10),"")</f>
        <v>IT50TAPY95</v>
      </c>
      <c r="I5396" s="152"/>
      <c r="J5396" s="112" t="b">
        <f>Proc[[#This Row],[Requested]]=Proc[[#This Row],[CurrentParent]]</f>
        <v>1</v>
      </c>
      <c r="K5396" s="112" t="str">
        <f>IF(Proc[[#This Row],[Author]]="Marcela Urrego",VLOOKUP(LEFT(Proc[[#This Row],[Requested]],1),Table3[#All],2,0),VLOOKUP(Proc[[#This Row],[Author]],Table4[],2,0))</f>
        <v>HC</v>
      </c>
      <c r="L5396" s="148" t="s">
        <v>7174</v>
      </c>
      <c r="M5396" s="140">
        <v>46044</v>
      </c>
      <c r="N5396" s="140"/>
      <c r="O5396" s="140"/>
      <c r="P5396" s="140" t="str">
        <f ca="1">IF(Proc[[#This Row],[DaysAgeing]]&gt;5,"yep","on track")</f>
        <v>yep</v>
      </c>
      <c r="Q5396" s="2">
        <f ca="1">IF(Proc[[#This Row],[DateClosed]]="",ABS(NETWORKDAYS(Proc[[#This Row],[DateOpened]],TODAY()))-1,ABS(NETWORKDAYS(Proc[[#This Row],[DateOpened]],Proc[[#This Row],[DateClosed]]))-1)</f>
        <v>51</v>
      </c>
      <c r="R5396" s="140" t="s">
        <v>5373</v>
      </c>
      <c r="S5396" s="112"/>
      <c r="T5396" s="153">
        <v>5395</v>
      </c>
    </row>
    <row r="5397" spans="1:20" hidden="1">
      <c r="A5397" s="141" t="s">
        <v>5372</v>
      </c>
      <c r="B5397" s="153" t="str">
        <f>IFERROR(VLOOKUP(Proc[[#This Row],[App]],Table2[],3,0),"open")</f>
        <v>ok</v>
      </c>
      <c r="C5397" s="141" t="s">
        <v>369</v>
      </c>
      <c r="D5397" s="152" t="s">
        <v>5341</v>
      </c>
      <c r="E5397" s="152" t="s">
        <v>5371</v>
      </c>
      <c r="F5397" s="153" t="s">
        <v>5371</v>
      </c>
      <c r="G5397" s="141" t="s">
        <v>406</v>
      </c>
      <c r="H5397" s="112" t="str">
        <f>IF(Proc[[#This Row],[type]]="LFF (MDG-F)",MID(Proc[[#This Row],[Obj]],13,10),"")</f>
        <v>IT50TAPY96</v>
      </c>
      <c r="I5397" s="152"/>
      <c r="J5397" s="112" t="b">
        <f>Proc[[#This Row],[Requested]]=Proc[[#This Row],[CurrentParent]]</f>
        <v>1</v>
      </c>
      <c r="K5397" s="153" t="str">
        <f>IF(Proc[[#This Row],[Author]]="Marcela Urrego",VLOOKUP(LEFT(Proc[[#This Row],[Requested]],1),Table3[#All],2,0),VLOOKUP(Proc[[#This Row],[Author]],Table4[],2,0))</f>
        <v>HC</v>
      </c>
      <c r="L5397" s="153" t="s">
        <v>7174</v>
      </c>
      <c r="M5397" s="140">
        <v>46044</v>
      </c>
      <c r="N5397" s="140"/>
      <c r="O5397" s="140"/>
      <c r="P5397" s="140" t="str">
        <f ca="1">IF(Proc[[#This Row],[DaysAgeing]]&gt;5,"yep","on track")</f>
        <v>yep</v>
      </c>
      <c r="Q5397" s="2">
        <f ca="1">IF(Proc[[#This Row],[DateClosed]]="",ABS(NETWORKDAYS(Proc[[#This Row],[DateOpened]],TODAY()))-1,ABS(NETWORKDAYS(Proc[[#This Row],[DateOpened]],Proc[[#This Row],[DateClosed]]))-1)</f>
        <v>51</v>
      </c>
      <c r="R5397" s="140" t="s">
        <v>5373</v>
      </c>
      <c r="S5397" s="112"/>
      <c r="T5397" s="153">
        <v>5396</v>
      </c>
    </row>
    <row r="5398" spans="1:20" hidden="1">
      <c r="A5398" s="141" t="s">
        <v>5372</v>
      </c>
      <c r="B5398" s="112" t="str">
        <f>IFERROR(VLOOKUP(Proc[[#This Row],[App]],Table2[],3,0),"open")</f>
        <v>ok</v>
      </c>
      <c r="C5398" s="141" t="s">
        <v>369</v>
      </c>
      <c r="D5398" s="152" t="s">
        <v>5342</v>
      </c>
      <c r="E5398" s="152" t="s">
        <v>5371</v>
      </c>
      <c r="F5398" s="152" t="s">
        <v>5371</v>
      </c>
      <c r="G5398" s="141" t="s">
        <v>406</v>
      </c>
      <c r="H5398" s="112" t="str">
        <f>IF(Proc[[#This Row],[type]]="LFF (MDG-F)",MID(Proc[[#This Row],[Obj]],13,10),"")</f>
        <v>IT50TAPY97</v>
      </c>
      <c r="I5398" s="152"/>
      <c r="J5398" s="112" t="b">
        <f>Proc[[#This Row],[Requested]]=Proc[[#This Row],[CurrentParent]]</f>
        <v>1</v>
      </c>
      <c r="K5398" s="112" t="str">
        <f>IF(Proc[[#This Row],[Author]]="Marcela Urrego",VLOOKUP(LEFT(Proc[[#This Row],[Requested]],1),Table3[#All],2,0),VLOOKUP(Proc[[#This Row],[Author]],Table4[],2,0))</f>
        <v>HC</v>
      </c>
      <c r="L5398" s="148" t="s">
        <v>7174</v>
      </c>
      <c r="M5398" s="140">
        <v>46044</v>
      </c>
      <c r="N5398" s="140"/>
      <c r="O5398" s="140"/>
      <c r="P5398" s="140" t="str">
        <f ca="1">IF(Proc[[#This Row],[DaysAgeing]]&gt;5,"yep","on track")</f>
        <v>yep</v>
      </c>
      <c r="Q5398" s="2">
        <f ca="1">IF(Proc[[#This Row],[DateClosed]]="",ABS(NETWORKDAYS(Proc[[#This Row],[DateOpened]],TODAY()))-1,ABS(NETWORKDAYS(Proc[[#This Row],[DateOpened]],Proc[[#This Row],[DateClosed]]))-1)</f>
        <v>51</v>
      </c>
      <c r="R5398" s="140" t="s">
        <v>5373</v>
      </c>
      <c r="S5398" s="112"/>
      <c r="T5398" s="153">
        <v>5397</v>
      </c>
    </row>
    <row r="5399" spans="1:20" hidden="1">
      <c r="A5399" s="141" t="s">
        <v>5372</v>
      </c>
      <c r="B5399" s="153" t="str">
        <f>IFERROR(VLOOKUP(Proc[[#This Row],[App]],Table2[],3,0),"open")</f>
        <v>ok</v>
      </c>
      <c r="C5399" s="141" t="s">
        <v>369</v>
      </c>
      <c r="D5399" s="152" t="s">
        <v>5343</v>
      </c>
      <c r="E5399" s="152" t="s">
        <v>5371</v>
      </c>
      <c r="F5399" s="153" t="s">
        <v>5371</v>
      </c>
      <c r="G5399" s="141" t="s">
        <v>406</v>
      </c>
      <c r="H5399" s="112" t="str">
        <f>IF(Proc[[#This Row],[type]]="LFF (MDG-F)",MID(Proc[[#This Row],[Obj]],13,10),"")</f>
        <v>IT50TAPY99</v>
      </c>
      <c r="I5399" s="152"/>
      <c r="J5399" s="112" t="b">
        <f>Proc[[#This Row],[Requested]]=Proc[[#This Row],[CurrentParent]]</f>
        <v>1</v>
      </c>
      <c r="K5399" s="153" t="str">
        <f>IF(Proc[[#This Row],[Author]]="Marcela Urrego",VLOOKUP(LEFT(Proc[[#This Row],[Requested]],1),Table3[#All],2,0),VLOOKUP(Proc[[#This Row],[Author]],Table4[],2,0))</f>
        <v>HC</v>
      </c>
      <c r="L5399" s="153" t="s">
        <v>7174</v>
      </c>
      <c r="M5399" s="140">
        <v>46044</v>
      </c>
      <c r="N5399" s="140"/>
      <c r="O5399" s="140"/>
      <c r="P5399" s="140" t="str">
        <f ca="1">IF(Proc[[#This Row],[DaysAgeing]]&gt;5,"yep","on track")</f>
        <v>yep</v>
      </c>
      <c r="Q5399" s="2">
        <f ca="1">IF(Proc[[#This Row],[DateClosed]]="",ABS(NETWORKDAYS(Proc[[#This Row],[DateOpened]],TODAY()))-1,ABS(NETWORKDAYS(Proc[[#This Row],[DateOpened]],Proc[[#This Row],[DateClosed]]))-1)</f>
        <v>51</v>
      </c>
      <c r="R5399" s="140" t="s">
        <v>5373</v>
      </c>
      <c r="S5399" s="112"/>
      <c r="T5399" s="153">
        <v>5398</v>
      </c>
    </row>
    <row r="5400" spans="1:20" hidden="1">
      <c r="A5400" s="141" t="s">
        <v>5372</v>
      </c>
      <c r="B5400" s="112" t="str">
        <f>IFERROR(VLOOKUP(Proc[[#This Row],[App]],Table2[],3,0),"open")</f>
        <v>ok</v>
      </c>
      <c r="C5400" s="141" t="s">
        <v>369</v>
      </c>
      <c r="D5400" s="152" t="s">
        <v>5383</v>
      </c>
      <c r="E5400" s="152" t="s">
        <v>5371</v>
      </c>
      <c r="F5400" s="152" t="s">
        <v>5371</v>
      </c>
      <c r="G5400" s="141" t="s">
        <v>400</v>
      </c>
      <c r="H5400" s="112" t="str">
        <f>IF(Proc[[#This Row],[type]]="LFF (MDG-F)",MID(Proc[[#This Row],[Obj]],13,10),"")</f>
        <v/>
      </c>
      <c r="I5400" s="152"/>
      <c r="J5400" s="112" t="b">
        <f>Proc[[#This Row],[Requested]]=Proc[[#This Row],[CurrentParent]]</f>
        <v>1</v>
      </c>
      <c r="K5400" s="112" t="str">
        <f>IF(Proc[[#This Row],[Author]]="Marcela Urrego",VLOOKUP(LEFT(Proc[[#This Row],[Requested]],1),Table3[#All],2,0),VLOOKUP(Proc[[#This Row],[Author]],Table4[],2,0))</f>
        <v>HC</v>
      </c>
      <c r="L5400" s="148" t="s">
        <v>7174</v>
      </c>
      <c r="M5400" s="140">
        <v>46044</v>
      </c>
      <c r="N5400" s="140"/>
      <c r="O5400" s="140"/>
      <c r="P5400" s="140" t="str">
        <f ca="1">IF(Proc[[#This Row],[DaysAgeing]]&gt;5,"yep","on track")</f>
        <v>yep</v>
      </c>
      <c r="Q5400" s="2">
        <f ca="1">IF(Proc[[#This Row],[DateClosed]]="",ABS(NETWORKDAYS(Proc[[#This Row],[DateOpened]],TODAY()))-1,ABS(NETWORKDAYS(Proc[[#This Row],[DateOpened]],Proc[[#This Row],[DateClosed]]))-1)</f>
        <v>51</v>
      </c>
      <c r="R5400" s="140" t="s">
        <v>5373</v>
      </c>
      <c r="S5400" s="112"/>
      <c r="T5400" s="153">
        <v>5399</v>
      </c>
    </row>
    <row r="5401" spans="1:20" hidden="1">
      <c r="A5401" s="141" t="s">
        <v>5372</v>
      </c>
      <c r="B5401" s="153" t="str">
        <f>IFERROR(VLOOKUP(Proc[[#This Row],[App]],Table2[],3,0),"open")</f>
        <v>ok</v>
      </c>
      <c r="C5401" s="141" t="s">
        <v>369</v>
      </c>
      <c r="D5401" s="152" t="s">
        <v>5344</v>
      </c>
      <c r="E5401" s="152" t="s">
        <v>5371</v>
      </c>
      <c r="F5401" s="153" t="s">
        <v>5371</v>
      </c>
      <c r="G5401" s="141" t="s">
        <v>406</v>
      </c>
      <c r="H5401" s="112" t="str">
        <f>IF(Proc[[#This Row],[type]]="LFF (MDG-F)",MID(Proc[[#This Row],[Obj]],13,10),"")</f>
        <v>IT50GCO202</v>
      </c>
      <c r="I5401" s="152"/>
      <c r="J5401" s="112" t="b">
        <f>Proc[[#This Row],[Requested]]=Proc[[#This Row],[CurrentParent]]</f>
        <v>1</v>
      </c>
      <c r="K5401" s="153" t="str">
        <f>IF(Proc[[#This Row],[Author]]="Marcela Urrego",VLOOKUP(LEFT(Proc[[#This Row],[Requested]],1),Table3[#All],2,0),VLOOKUP(Proc[[#This Row],[Author]],Table4[],2,0))</f>
        <v>HC</v>
      </c>
      <c r="L5401" s="148" t="s">
        <v>7174</v>
      </c>
      <c r="M5401" s="140">
        <v>46044</v>
      </c>
      <c r="N5401" s="140"/>
      <c r="O5401" s="140"/>
      <c r="P5401" s="140" t="str">
        <f ca="1">IF(Proc[[#This Row],[DaysAgeing]]&gt;5,"yep","on track")</f>
        <v>yep</v>
      </c>
      <c r="Q5401" s="2">
        <f ca="1">IF(Proc[[#This Row],[DateClosed]]="",ABS(NETWORKDAYS(Proc[[#This Row],[DateOpened]],TODAY()))-1,ABS(NETWORKDAYS(Proc[[#This Row],[DateOpened]],Proc[[#This Row],[DateClosed]]))-1)</f>
        <v>51</v>
      </c>
      <c r="R5401" s="140" t="s">
        <v>5373</v>
      </c>
      <c r="S5401" s="112"/>
      <c r="T5401" s="153">
        <v>5400</v>
      </c>
    </row>
    <row r="5402" spans="1:20" hidden="1">
      <c r="A5402" s="141" t="s">
        <v>5372</v>
      </c>
      <c r="B5402" s="153" t="str">
        <f>IFERROR(VLOOKUP(Proc[[#This Row],[App]],Table2[],3,0),"open")</f>
        <v>ok</v>
      </c>
      <c r="C5402" s="141" t="s">
        <v>369</v>
      </c>
      <c r="D5402" s="152" t="s">
        <v>5345</v>
      </c>
      <c r="E5402" s="152" t="s">
        <v>5371</v>
      </c>
      <c r="F5402" s="153" t="s">
        <v>5371</v>
      </c>
      <c r="G5402" s="141" t="s">
        <v>406</v>
      </c>
      <c r="H5402" s="112" t="str">
        <f>IF(Proc[[#This Row],[type]]="LFF (MDG-F)",MID(Proc[[#This Row],[Obj]],13,10),"")</f>
        <v>IT50GHR014</v>
      </c>
      <c r="I5402" s="152"/>
      <c r="J5402" s="112" t="b">
        <f>Proc[[#This Row],[Requested]]=Proc[[#This Row],[CurrentParent]]</f>
        <v>1</v>
      </c>
      <c r="K5402" s="153" t="str">
        <f>IF(Proc[[#This Row],[Author]]="Marcela Urrego",VLOOKUP(LEFT(Proc[[#This Row],[Requested]],1),Table3[#All],2,0),VLOOKUP(Proc[[#This Row],[Author]],Table4[],2,0))</f>
        <v>HC</v>
      </c>
      <c r="L5402" s="148" t="s">
        <v>7174</v>
      </c>
      <c r="M5402" s="140">
        <v>46044</v>
      </c>
      <c r="N5402" s="140"/>
      <c r="O5402" s="140"/>
      <c r="P5402" s="140" t="str">
        <f ca="1">IF(Proc[[#This Row],[DaysAgeing]]&gt;5,"yep","on track")</f>
        <v>yep</v>
      </c>
      <c r="Q5402" s="2">
        <f ca="1">IF(Proc[[#This Row],[DateClosed]]="",ABS(NETWORKDAYS(Proc[[#This Row],[DateOpened]],TODAY()))-1,ABS(NETWORKDAYS(Proc[[#This Row],[DateOpened]],Proc[[#This Row],[DateClosed]]))-1)</f>
        <v>51</v>
      </c>
      <c r="R5402" s="140" t="s">
        <v>5373</v>
      </c>
      <c r="S5402" s="112"/>
      <c r="T5402" s="153">
        <v>5401</v>
      </c>
    </row>
    <row r="5403" spans="1:20" hidden="1">
      <c r="A5403" s="141" t="s">
        <v>5372</v>
      </c>
      <c r="B5403" s="153" t="str">
        <f>IFERROR(VLOOKUP(Proc[[#This Row],[App]],Table2[],3,0),"open")</f>
        <v>ok</v>
      </c>
      <c r="C5403" s="141" t="s">
        <v>369</v>
      </c>
      <c r="D5403" s="152" t="s">
        <v>5346</v>
      </c>
      <c r="E5403" s="152" t="s">
        <v>5371</v>
      </c>
      <c r="F5403" s="153" t="s">
        <v>5371</v>
      </c>
      <c r="G5403" s="141" t="s">
        <v>406</v>
      </c>
      <c r="H5403" s="112" t="str">
        <f>IF(Proc[[#This Row],[type]]="LFF (MDG-F)",MID(Proc[[#This Row],[Obj]],13,10),"")</f>
        <v>IT50GIT023</v>
      </c>
      <c r="I5403" s="152"/>
      <c r="J5403" s="112" t="b">
        <f>Proc[[#This Row],[Requested]]=Proc[[#This Row],[CurrentParent]]</f>
        <v>1</v>
      </c>
      <c r="K5403" s="153" t="str">
        <f>IF(Proc[[#This Row],[Author]]="Marcela Urrego",VLOOKUP(LEFT(Proc[[#This Row],[Requested]],1),Table3[#All],2,0),VLOOKUP(Proc[[#This Row],[Author]],Table4[],2,0))</f>
        <v>HC</v>
      </c>
      <c r="L5403" s="148" t="s">
        <v>7174</v>
      </c>
      <c r="M5403" s="140">
        <v>46044</v>
      </c>
      <c r="N5403" s="140"/>
      <c r="O5403" s="140"/>
      <c r="P5403" s="140" t="str">
        <f ca="1">IF(Proc[[#This Row],[DaysAgeing]]&gt;5,"yep","on track")</f>
        <v>yep</v>
      </c>
      <c r="Q5403" s="2">
        <f ca="1">IF(Proc[[#This Row],[DateClosed]]="",ABS(NETWORKDAYS(Proc[[#This Row],[DateOpened]],TODAY()))-1,ABS(NETWORKDAYS(Proc[[#This Row],[DateOpened]],Proc[[#This Row],[DateClosed]]))-1)</f>
        <v>51</v>
      </c>
      <c r="R5403" s="140" t="s">
        <v>5373</v>
      </c>
      <c r="S5403" s="112"/>
      <c r="T5403" s="153">
        <v>5402</v>
      </c>
    </row>
    <row r="5404" spans="1:20" hidden="1">
      <c r="A5404" s="141" t="s">
        <v>5372</v>
      </c>
      <c r="B5404" s="153" t="str">
        <f>IFERROR(VLOOKUP(Proc[[#This Row],[App]],Table2[],3,0),"open")</f>
        <v>ok</v>
      </c>
      <c r="C5404" s="141" t="s">
        <v>369</v>
      </c>
      <c r="D5404" s="152" t="s">
        <v>5347</v>
      </c>
      <c r="E5404" s="152" t="s">
        <v>5371</v>
      </c>
      <c r="F5404" s="153" t="s">
        <v>5371</v>
      </c>
      <c r="G5404" s="141" t="s">
        <v>406</v>
      </c>
      <c r="H5404" s="112" t="str">
        <f>IF(Proc[[#This Row],[type]]="LFF (MDG-F)",MID(Proc[[#This Row],[Obj]],13,10),"")</f>
        <v>IT50GIT027</v>
      </c>
      <c r="I5404" s="152"/>
      <c r="J5404" s="112" t="b">
        <f>Proc[[#This Row],[Requested]]=Proc[[#This Row],[CurrentParent]]</f>
        <v>1</v>
      </c>
      <c r="K5404" s="153" t="str">
        <f>IF(Proc[[#This Row],[Author]]="Marcela Urrego",VLOOKUP(LEFT(Proc[[#This Row],[Requested]],1),Table3[#All],2,0),VLOOKUP(Proc[[#This Row],[Author]],Table4[],2,0))</f>
        <v>HC</v>
      </c>
      <c r="L5404" s="148" t="s">
        <v>7174</v>
      </c>
      <c r="M5404" s="140">
        <v>46044</v>
      </c>
      <c r="N5404" s="140"/>
      <c r="O5404" s="140"/>
      <c r="P5404" s="140" t="str">
        <f ca="1">IF(Proc[[#This Row],[DaysAgeing]]&gt;5,"yep","on track")</f>
        <v>yep</v>
      </c>
      <c r="Q5404" s="2">
        <f ca="1">IF(Proc[[#This Row],[DateClosed]]="",ABS(NETWORKDAYS(Proc[[#This Row],[DateOpened]],TODAY()))-1,ABS(NETWORKDAYS(Proc[[#This Row],[DateOpened]],Proc[[#This Row],[DateClosed]]))-1)</f>
        <v>51</v>
      </c>
      <c r="R5404" s="140" t="s">
        <v>5373</v>
      </c>
      <c r="S5404" s="112"/>
      <c r="T5404" s="153">
        <v>5403</v>
      </c>
    </row>
    <row r="5405" spans="1:20" hidden="1">
      <c r="A5405" s="141" t="s">
        <v>5372</v>
      </c>
      <c r="B5405" s="153" t="str">
        <f>IFERROR(VLOOKUP(Proc[[#This Row],[App]],Table2[],3,0),"open")</f>
        <v>ok</v>
      </c>
      <c r="C5405" s="141" t="s">
        <v>369</v>
      </c>
      <c r="D5405" s="152" t="s">
        <v>5348</v>
      </c>
      <c r="E5405" s="152" t="s">
        <v>5371</v>
      </c>
      <c r="F5405" s="153" t="s">
        <v>5371</v>
      </c>
      <c r="G5405" s="141" t="s">
        <v>406</v>
      </c>
      <c r="H5405" s="112" t="str">
        <f>IF(Proc[[#This Row],[type]]="LFF (MDG-F)",MID(Proc[[#This Row],[Obj]],13,10),"")</f>
        <v>IT50GIT031</v>
      </c>
      <c r="I5405" s="152"/>
      <c r="J5405" s="112" t="b">
        <f>Proc[[#This Row],[Requested]]=Proc[[#This Row],[CurrentParent]]</f>
        <v>1</v>
      </c>
      <c r="K5405" s="153" t="str">
        <f>IF(Proc[[#This Row],[Author]]="Marcela Urrego",VLOOKUP(LEFT(Proc[[#This Row],[Requested]],1),Table3[#All],2,0),VLOOKUP(Proc[[#This Row],[Author]],Table4[],2,0))</f>
        <v>HC</v>
      </c>
      <c r="L5405" s="148" t="s">
        <v>7174</v>
      </c>
      <c r="M5405" s="140">
        <v>46044</v>
      </c>
      <c r="N5405" s="140"/>
      <c r="O5405" s="140"/>
      <c r="P5405" s="140" t="str">
        <f ca="1">IF(Proc[[#This Row],[DaysAgeing]]&gt;5,"yep","on track")</f>
        <v>yep</v>
      </c>
      <c r="Q5405" s="2">
        <f ca="1">IF(Proc[[#This Row],[DateClosed]]="",ABS(NETWORKDAYS(Proc[[#This Row],[DateOpened]],TODAY()))-1,ABS(NETWORKDAYS(Proc[[#This Row],[DateOpened]],Proc[[#This Row],[DateClosed]]))-1)</f>
        <v>51</v>
      </c>
      <c r="R5405" s="140" t="s">
        <v>5373</v>
      </c>
      <c r="S5405" s="112"/>
      <c r="T5405" s="153">
        <v>5404</v>
      </c>
    </row>
    <row r="5406" spans="1:20" hidden="1">
      <c r="A5406" s="141" t="s">
        <v>5372</v>
      </c>
      <c r="B5406" s="153" t="str">
        <f>IFERROR(VLOOKUP(Proc[[#This Row],[App]],Table2[],3,0),"open")</f>
        <v>ok</v>
      </c>
      <c r="C5406" s="141" t="s">
        <v>369</v>
      </c>
      <c r="D5406" s="152" t="s">
        <v>5349</v>
      </c>
      <c r="E5406" s="152" t="s">
        <v>5371</v>
      </c>
      <c r="F5406" s="153" t="s">
        <v>5371</v>
      </c>
      <c r="G5406" s="141" t="s">
        <v>406</v>
      </c>
      <c r="H5406" s="112" t="str">
        <f>IF(Proc[[#This Row],[type]]="LFF (MDG-F)",MID(Proc[[#This Row],[Obj]],13,10),"")</f>
        <v>IT50GPO001</v>
      </c>
      <c r="I5406" s="152"/>
      <c r="J5406" s="112" t="b">
        <f>Proc[[#This Row],[Requested]]=Proc[[#This Row],[CurrentParent]]</f>
        <v>1</v>
      </c>
      <c r="K5406" s="153" t="str">
        <f>IF(Proc[[#This Row],[Author]]="Marcela Urrego",VLOOKUP(LEFT(Proc[[#This Row],[Requested]],1),Table3[#All],2,0),VLOOKUP(Proc[[#This Row],[Author]],Table4[],2,0))</f>
        <v>HC</v>
      </c>
      <c r="L5406" s="148" t="s">
        <v>7174</v>
      </c>
      <c r="M5406" s="140">
        <v>46044</v>
      </c>
      <c r="N5406" s="140"/>
      <c r="O5406" s="140"/>
      <c r="P5406" s="140" t="str">
        <f ca="1">IF(Proc[[#This Row],[DaysAgeing]]&gt;5,"yep","on track")</f>
        <v>yep</v>
      </c>
      <c r="Q5406" s="2">
        <f ca="1">IF(Proc[[#This Row],[DateClosed]]="",ABS(NETWORKDAYS(Proc[[#This Row],[DateOpened]],TODAY()))-1,ABS(NETWORKDAYS(Proc[[#This Row],[DateOpened]],Proc[[#This Row],[DateClosed]]))-1)</f>
        <v>51</v>
      </c>
      <c r="R5406" s="140" t="s">
        <v>5373</v>
      </c>
      <c r="S5406" s="112"/>
      <c r="T5406" s="153">
        <v>5405</v>
      </c>
    </row>
    <row r="5407" spans="1:20" hidden="1">
      <c r="A5407" s="141" t="s">
        <v>5372</v>
      </c>
      <c r="B5407" s="153" t="str">
        <f>IFERROR(VLOOKUP(Proc[[#This Row],[App]],Table2[],3,0),"open")</f>
        <v>ok</v>
      </c>
      <c r="C5407" s="141" t="s">
        <v>369</v>
      </c>
      <c r="D5407" s="152" t="s">
        <v>5350</v>
      </c>
      <c r="E5407" s="152" t="s">
        <v>5371</v>
      </c>
      <c r="F5407" s="153" t="s">
        <v>5371</v>
      </c>
      <c r="G5407" s="141" t="s">
        <v>406</v>
      </c>
      <c r="H5407" s="112" t="str">
        <f>IF(Proc[[#This Row],[type]]="LFF (MDG-F)",MID(Proc[[#This Row],[Obj]],13,10),"")</f>
        <v>IT50TNBA01</v>
      </c>
      <c r="I5407" s="152"/>
      <c r="J5407" s="112" t="b">
        <f>Proc[[#This Row],[Requested]]=Proc[[#This Row],[CurrentParent]]</f>
        <v>1</v>
      </c>
      <c r="K5407" s="153" t="str">
        <f>IF(Proc[[#This Row],[Author]]="Marcela Urrego",VLOOKUP(LEFT(Proc[[#This Row],[Requested]],1),Table3[#All],2,0),VLOOKUP(Proc[[#This Row],[Author]],Table4[],2,0))</f>
        <v>HC</v>
      </c>
      <c r="L5407" s="148" t="s">
        <v>7174</v>
      </c>
      <c r="M5407" s="140">
        <v>46044</v>
      </c>
      <c r="N5407" s="140"/>
      <c r="O5407" s="140"/>
      <c r="P5407" s="140" t="str">
        <f ca="1">IF(Proc[[#This Row],[DaysAgeing]]&gt;5,"yep","on track")</f>
        <v>yep</v>
      </c>
      <c r="Q5407" s="2">
        <f ca="1">IF(Proc[[#This Row],[DateClosed]]="",ABS(NETWORKDAYS(Proc[[#This Row],[DateOpened]],TODAY()))-1,ABS(NETWORKDAYS(Proc[[#This Row],[DateOpened]],Proc[[#This Row],[DateClosed]]))-1)</f>
        <v>51</v>
      </c>
      <c r="R5407" s="140" t="s">
        <v>5373</v>
      </c>
      <c r="S5407" s="112"/>
      <c r="T5407" s="153">
        <v>5406</v>
      </c>
    </row>
    <row r="5408" spans="1:20" hidden="1">
      <c r="A5408" s="141" t="s">
        <v>5372</v>
      </c>
      <c r="B5408" s="153" t="str">
        <f>IFERROR(VLOOKUP(Proc[[#This Row],[App]],Table2[],3,0),"open")</f>
        <v>ok</v>
      </c>
      <c r="C5408" s="141" t="s">
        <v>369</v>
      </c>
      <c r="D5408" s="152" t="s">
        <v>5351</v>
      </c>
      <c r="E5408" s="152" t="s">
        <v>5371</v>
      </c>
      <c r="F5408" s="153" t="s">
        <v>5371</v>
      </c>
      <c r="G5408" s="141" t="s">
        <v>406</v>
      </c>
      <c r="H5408" s="112" t="str">
        <f>IF(Proc[[#This Row],[type]]="LFF (MDG-F)",MID(Proc[[#This Row],[Obj]],13,10),"")</f>
        <v>IT50TNBA02</v>
      </c>
      <c r="I5408" s="152"/>
      <c r="J5408" s="112" t="b">
        <f>Proc[[#This Row],[Requested]]=Proc[[#This Row],[CurrentParent]]</f>
        <v>1</v>
      </c>
      <c r="K5408" s="153" t="str">
        <f>IF(Proc[[#This Row],[Author]]="Marcela Urrego",VLOOKUP(LEFT(Proc[[#This Row],[Requested]],1),Table3[#All],2,0),VLOOKUP(Proc[[#This Row],[Author]],Table4[],2,0))</f>
        <v>HC</v>
      </c>
      <c r="L5408" s="148" t="s">
        <v>7174</v>
      </c>
      <c r="M5408" s="140">
        <v>46044</v>
      </c>
      <c r="N5408" s="140"/>
      <c r="O5408" s="140"/>
      <c r="P5408" s="140" t="str">
        <f ca="1">IF(Proc[[#This Row],[DaysAgeing]]&gt;5,"yep","on track")</f>
        <v>yep</v>
      </c>
      <c r="Q5408" s="2">
        <f ca="1">IF(Proc[[#This Row],[DateClosed]]="",ABS(NETWORKDAYS(Proc[[#This Row],[DateOpened]],TODAY()))-1,ABS(NETWORKDAYS(Proc[[#This Row],[DateOpened]],Proc[[#This Row],[DateClosed]]))-1)</f>
        <v>51</v>
      </c>
      <c r="R5408" s="140" t="s">
        <v>5373</v>
      </c>
      <c r="S5408" s="112"/>
      <c r="T5408" s="153">
        <v>5407</v>
      </c>
    </row>
    <row r="5409" spans="1:20" hidden="1">
      <c r="A5409" s="141" t="s">
        <v>5372</v>
      </c>
      <c r="B5409" s="153" t="str">
        <f>IFERROR(VLOOKUP(Proc[[#This Row],[App]],Table2[],3,0),"open")</f>
        <v>ok</v>
      </c>
      <c r="C5409" s="141" t="s">
        <v>369</v>
      </c>
      <c r="D5409" s="152" t="s">
        <v>5352</v>
      </c>
      <c r="E5409" s="152" t="s">
        <v>5371</v>
      </c>
      <c r="F5409" s="153" t="s">
        <v>5371</v>
      </c>
      <c r="G5409" s="141" t="s">
        <v>406</v>
      </c>
      <c r="H5409" s="112" t="str">
        <f>IF(Proc[[#This Row],[type]]="LFF (MDG-F)",MID(Proc[[#This Row],[Obj]],13,10),"")</f>
        <v>IT50TOBA01</v>
      </c>
      <c r="I5409" s="152"/>
      <c r="J5409" s="112" t="b">
        <f>Proc[[#This Row],[Requested]]=Proc[[#This Row],[CurrentParent]]</f>
        <v>1</v>
      </c>
      <c r="K5409" s="153" t="str">
        <f>IF(Proc[[#This Row],[Author]]="Marcela Urrego",VLOOKUP(LEFT(Proc[[#This Row],[Requested]],1),Table3[#All],2,0),VLOOKUP(Proc[[#This Row],[Author]],Table4[],2,0))</f>
        <v>HC</v>
      </c>
      <c r="L5409" s="148" t="s">
        <v>7174</v>
      </c>
      <c r="M5409" s="140">
        <v>46044</v>
      </c>
      <c r="N5409" s="140"/>
      <c r="O5409" s="140"/>
      <c r="P5409" s="140" t="str">
        <f ca="1">IF(Proc[[#This Row],[DaysAgeing]]&gt;5,"yep","on track")</f>
        <v>yep</v>
      </c>
      <c r="Q5409" s="2">
        <f ca="1">IF(Proc[[#This Row],[DateClosed]]="",ABS(NETWORKDAYS(Proc[[#This Row],[DateOpened]],TODAY()))-1,ABS(NETWORKDAYS(Proc[[#This Row],[DateOpened]],Proc[[#This Row],[DateClosed]]))-1)</f>
        <v>51</v>
      </c>
      <c r="R5409" s="140" t="s">
        <v>5373</v>
      </c>
      <c r="S5409" s="112"/>
      <c r="T5409" s="153">
        <v>5408</v>
      </c>
    </row>
    <row r="5410" spans="1:20" hidden="1">
      <c r="A5410" s="141" t="s">
        <v>5372</v>
      </c>
      <c r="B5410" s="153" t="str">
        <f>IFERROR(VLOOKUP(Proc[[#This Row],[App]],Table2[],3,0),"open")</f>
        <v>ok</v>
      </c>
      <c r="C5410" s="141" t="s">
        <v>369</v>
      </c>
      <c r="D5410" s="152" t="s">
        <v>5353</v>
      </c>
      <c r="E5410" s="152" t="s">
        <v>5371</v>
      </c>
      <c r="F5410" s="153" t="s">
        <v>5371</v>
      </c>
      <c r="G5410" s="141" t="s">
        <v>406</v>
      </c>
      <c r="H5410" s="112" t="str">
        <f>IF(Proc[[#This Row],[type]]="LFF (MDG-F)",MID(Proc[[#This Row],[Obj]],13,10),"")</f>
        <v>IT50TOBA02</v>
      </c>
      <c r="I5410" s="152"/>
      <c r="J5410" s="112" t="b">
        <f>Proc[[#This Row],[Requested]]=Proc[[#This Row],[CurrentParent]]</f>
        <v>1</v>
      </c>
      <c r="K5410" s="153" t="str">
        <f>IF(Proc[[#This Row],[Author]]="Marcela Urrego",VLOOKUP(LEFT(Proc[[#This Row],[Requested]],1),Table3[#All],2,0),VLOOKUP(Proc[[#This Row],[Author]],Table4[],2,0))</f>
        <v>HC</v>
      </c>
      <c r="L5410" s="148" t="s">
        <v>7174</v>
      </c>
      <c r="M5410" s="140">
        <v>46044</v>
      </c>
      <c r="N5410" s="140"/>
      <c r="O5410" s="140"/>
      <c r="P5410" s="140" t="str">
        <f ca="1">IF(Proc[[#This Row],[DaysAgeing]]&gt;5,"yep","on track")</f>
        <v>yep</v>
      </c>
      <c r="Q5410" s="2">
        <f ca="1">IF(Proc[[#This Row],[DateClosed]]="",ABS(NETWORKDAYS(Proc[[#This Row],[DateOpened]],TODAY()))-1,ABS(NETWORKDAYS(Proc[[#This Row],[DateOpened]],Proc[[#This Row],[DateClosed]]))-1)</f>
        <v>51</v>
      </c>
      <c r="R5410" s="140" t="s">
        <v>5373</v>
      </c>
      <c r="S5410" s="112"/>
      <c r="T5410" s="153">
        <v>5409</v>
      </c>
    </row>
    <row r="5411" spans="1:20" hidden="1">
      <c r="A5411" s="141" t="s">
        <v>5372</v>
      </c>
      <c r="B5411" s="153" t="str">
        <f>IFERROR(VLOOKUP(Proc[[#This Row],[App]],Table2[],3,0),"open")</f>
        <v>ok</v>
      </c>
      <c r="C5411" s="141" t="s">
        <v>369</v>
      </c>
      <c r="D5411" s="152" t="s">
        <v>5354</v>
      </c>
      <c r="E5411" s="152" t="s">
        <v>5371</v>
      </c>
      <c r="F5411" s="153" t="s">
        <v>5371</v>
      </c>
      <c r="G5411" s="141" t="s">
        <v>406</v>
      </c>
      <c r="H5411" s="112" t="str">
        <f>IF(Proc[[#This Row],[type]]="LFF (MDG-F)",MID(Proc[[#This Row],[Obj]],13,10),"")</f>
        <v>IT50TPB002</v>
      </c>
      <c r="I5411" s="152"/>
      <c r="J5411" s="112" t="b">
        <f>Proc[[#This Row],[Requested]]=Proc[[#This Row],[CurrentParent]]</f>
        <v>1</v>
      </c>
      <c r="K5411" s="153" t="str">
        <f>IF(Proc[[#This Row],[Author]]="Marcela Urrego",VLOOKUP(LEFT(Proc[[#This Row],[Requested]],1),Table3[#All],2,0),VLOOKUP(Proc[[#This Row],[Author]],Table4[],2,0))</f>
        <v>HC</v>
      </c>
      <c r="L5411" s="148" t="s">
        <v>7174</v>
      </c>
      <c r="M5411" s="140">
        <v>46044</v>
      </c>
      <c r="N5411" s="140"/>
      <c r="O5411" s="140"/>
      <c r="P5411" s="140" t="str">
        <f ca="1">IF(Proc[[#This Row],[DaysAgeing]]&gt;5,"yep","on track")</f>
        <v>yep</v>
      </c>
      <c r="Q5411" s="2">
        <f ca="1">IF(Proc[[#This Row],[DateClosed]]="",ABS(NETWORKDAYS(Proc[[#This Row],[DateOpened]],TODAY()))-1,ABS(NETWORKDAYS(Proc[[#This Row],[DateOpened]],Proc[[#This Row],[DateClosed]]))-1)</f>
        <v>51</v>
      </c>
      <c r="R5411" s="140" t="s">
        <v>5373</v>
      </c>
      <c r="S5411" s="112"/>
      <c r="T5411" s="153">
        <v>5410</v>
      </c>
    </row>
    <row r="5412" spans="1:20" hidden="1">
      <c r="A5412" t="s">
        <v>5378</v>
      </c>
      <c r="B5412" s="153" t="str">
        <f>IFERROR(VLOOKUP(Proc[[#This Row],[App]],Table2[],3,0),"open")</f>
        <v>ok</v>
      </c>
      <c r="C5412" s="141" t="s">
        <v>369</v>
      </c>
      <c r="D5412" s="152" t="s">
        <v>5376</v>
      </c>
      <c r="E5412" s="152" t="s">
        <v>5377</v>
      </c>
      <c r="F5412" s="153" t="s">
        <v>5377</v>
      </c>
      <c r="G5412" t="s">
        <v>406</v>
      </c>
      <c r="H5412" s="112" t="str">
        <f>IF(Proc[[#This Row],[type]]="LFF (MDG-F)",MID(Proc[[#This Row],[Obj]],13,10),"")</f>
        <v>ES50TAPY00</v>
      </c>
      <c r="I5412" s="152"/>
      <c r="J5412" s="112" t="b">
        <f>Proc[[#This Row],[Requested]]=Proc[[#This Row],[CurrentParent]]</f>
        <v>1</v>
      </c>
      <c r="K5412" s="153" t="e">
        <f>IF(Proc[[#This Row],[Author]]="Marcela Urrego",VLOOKUP(LEFT(Proc[[#This Row],[Requested]],1),Table3[#All],2,0),VLOOKUP(Proc[[#This Row],[Author]],Table4[],2,0))</f>
        <v>#N/A</v>
      </c>
      <c r="L5412" s="148" t="s">
        <v>7174</v>
      </c>
      <c r="M5412" s="140">
        <v>46045</v>
      </c>
      <c r="N5412" s="140"/>
      <c r="O5412" s="140"/>
      <c r="P5412" s="140" t="str">
        <f ca="1">IF(Proc[[#This Row],[DaysAgeing]]&gt;5,"yep","on track")</f>
        <v>yep</v>
      </c>
      <c r="Q5412" s="2">
        <f ca="1">IF(Proc[[#This Row],[DateClosed]]="",ABS(NETWORKDAYS(Proc[[#This Row],[DateOpened]],TODAY()))-1,ABS(NETWORKDAYS(Proc[[#This Row],[DateOpened]],Proc[[#This Row],[DateClosed]]))-1)</f>
        <v>50</v>
      </c>
      <c r="R5412" s="140" t="s">
        <v>5379</v>
      </c>
      <c r="S5412" s="112"/>
      <c r="T5412" s="153">
        <v>5411</v>
      </c>
    </row>
    <row r="5413" spans="1:20" hidden="1">
      <c r="A5413" t="s">
        <v>5380</v>
      </c>
      <c r="B5413" s="153" t="str">
        <f>IFERROR(VLOOKUP(Proc[[#This Row],[App]],Table2[],3,0),"open")</f>
        <v>ok</v>
      </c>
      <c r="C5413" s="141" t="s">
        <v>369</v>
      </c>
      <c r="D5413" s="152" t="s">
        <v>9948</v>
      </c>
      <c r="E5413" s="152" t="s">
        <v>3468</v>
      </c>
      <c r="F5413" s="153" t="s">
        <v>3468</v>
      </c>
      <c r="G5413" t="s">
        <v>400</v>
      </c>
      <c r="H5413" s="112" t="str">
        <f>IF(Proc[[#This Row],[type]]="LFF (MDG-F)",MID(Proc[[#This Row],[Obj]],13,10),"")</f>
        <v/>
      </c>
      <c r="I5413" s="152"/>
      <c r="J5413" s="112" t="b">
        <f>Proc[[#This Row],[Requested]]=Proc[[#This Row],[CurrentParent]]</f>
        <v>1</v>
      </c>
      <c r="K5413" s="153" t="str">
        <f>IF(Proc[[#This Row],[Author]]="Marcela Urrego",VLOOKUP(LEFT(Proc[[#This Row],[Requested]],1),Table3[#All],2,0),VLOOKUP(Proc[[#This Row],[Author]],Table4[],2,0))</f>
        <v>HC</v>
      </c>
      <c r="L5413" s="148" t="s">
        <v>7174</v>
      </c>
      <c r="M5413" s="140">
        <v>46045</v>
      </c>
      <c r="N5413" s="140"/>
      <c r="O5413" s="140"/>
      <c r="P5413" s="140" t="str">
        <f ca="1">IF(Proc[[#This Row],[DaysAgeing]]&gt;5,"yep","on track")</f>
        <v>yep</v>
      </c>
      <c r="Q5413" s="2">
        <f ca="1">IF(Proc[[#This Row],[DateClosed]]="",ABS(NETWORKDAYS(Proc[[#This Row],[DateOpened]],TODAY()))-1,ABS(NETWORKDAYS(Proc[[#This Row],[DateOpened]],Proc[[#This Row],[DateClosed]]))-1)</f>
        <v>50</v>
      </c>
      <c r="R5413" s="140" t="s">
        <v>5381</v>
      </c>
      <c r="S5413" s="112"/>
      <c r="T5413" s="153">
        <v>5412</v>
      </c>
    </row>
    <row r="5414" spans="1:20" hidden="1">
      <c r="A5414" s="141" t="s">
        <v>5380</v>
      </c>
      <c r="B5414" s="153" t="str">
        <f>IFERROR(VLOOKUP(Proc[[#This Row],[App]],Table2[],3,0),"open")</f>
        <v>ok</v>
      </c>
      <c r="C5414" s="141" t="s">
        <v>369</v>
      </c>
      <c r="D5414" s="152" t="s">
        <v>9949</v>
      </c>
      <c r="E5414" s="152" t="s">
        <v>3468</v>
      </c>
      <c r="F5414" s="153" t="s">
        <v>3468</v>
      </c>
      <c r="G5414" s="141" t="s">
        <v>400</v>
      </c>
      <c r="H5414" s="112" t="str">
        <f>IF(Proc[[#This Row],[type]]="LFF (MDG-F)",MID(Proc[[#This Row],[Obj]],13,10),"")</f>
        <v/>
      </c>
      <c r="I5414" s="152"/>
      <c r="J5414" s="112" t="b">
        <f>Proc[[#This Row],[Requested]]=Proc[[#This Row],[CurrentParent]]</f>
        <v>1</v>
      </c>
      <c r="K5414" s="153" t="str">
        <f>IF(Proc[[#This Row],[Author]]="Marcela Urrego",VLOOKUP(LEFT(Proc[[#This Row],[Requested]],1),Table3[#All],2,0),VLOOKUP(Proc[[#This Row],[Author]],Table4[],2,0))</f>
        <v>HC</v>
      </c>
      <c r="L5414" s="148" t="s">
        <v>7174</v>
      </c>
      <c r="M5414" s="140">
        <v>46045</v>
      </c>
      <c r="N5414" s="140"/>
      <c r="O5414" s="140"/>
      <c r="P5414" s="140" t="str">
        <f ca="1">IF(Proc[[#This Row],[DaysAgeing]]&gt;5,"yep","on track")</f>
        <v>yep</v>
      </c>
      <c r="Q5414" s="2">
        <f ca="1">IF(Proc[[#This Row],[DateClosed]]="",ABS(NETWORKDAYS(Proc[[#This Row],[DateOpened]],TODAY()))-1,ABS(NETWORKDAYS(Proc[[#This Row],[DateOpened]],Proc[[#This Row],[DateClosed]]))-1)</f>
        <v>50</v>
      </c>
      <c r="R5414" s="140" t="s">
        <v>5381</v>
      </c>
      <c r="S5414" s="112"/>
      <c r="T5414" s="153">
        <v>5413</v>
      </c>
    </row>
    <row r="5415" spans="1:20" hidden="1">
      <c r="A5415" s="141" t="s">
        <v>5380</v>
      </c>
      <c r="B5415" s="153" t="str">
        <f>IFERROR(VLOOKUP(Proc[[#This Row],[App]],Table2[],3,0),"open")</f>
        <v>ok</v>
      </c>
      <c r="C5415" s="141" t="s">
        <v>369</v>
      </c>
      <c r="D5415" s="152" t="s">
        <v>9950</v>
      </c>
      <c r="E5415" s="152" t="s">
        <v>3468</v>
      </c>
      <c r="F5415" s="153" t="s">
        <v>3468</v>
      </c>
      <c r="G5415" s="141" t="s">
        <v>400</v>
      </c>
      <c r="H5415" s="112" t="str">
        <f>IF(Proc[[#This Row],[type]]="LFF (MDG-F)",MID(Proc[[#This Row],[Obj]],13,10),"")</f>
        <v/>
      </c>
      <c r="I5415" s="152"/>
      <c r="J5415" s="112" t="b">
        <f>Proc[[#This Row],[Requested]]=Proc[[#This Row],[CurrentParent]]</f>
        <v>1</v>
      </c>
      <c r="K5415" s="153" t="str">
        <f>IF(Proc[[#This Row],[Author]]="Marcela Urrego",VLOOKUP(LEFT(Proc[[#This Row],[Requested]],1),Table3[#All],2,0),VLOOKUP(Proc[[#This Row],[Author]],Table4[],2,0))</f>
        <v>HC</v>
      </c>
      <c r="L5415" s="148" t="s">
        <v>7174</v>
      </c>
      <c r="M5415" s="140">
        <v>46045</v>
      </c>
      <c r="N5415" s="140"/>
      <c r="O5415" s="140"/>
      <c r="P5415" s="140" t="str">
        <f ca="1">IF(Proc[[#This Row],[DaysAgeing]]&gt;5,"yep","on track")</f>
        <v>yep</v>
      </c>
      <c r="Q5415" s="2">
        <f ca="1">IF(Proc[[#This Row],[DateClosed]]="",ABS(NETWORKDAYS(Proc[[#This Row],[DateOpened]],TODAY()))-1,ABS(NETWORKDAYS(Proc[[#This Row],[DateOpened]],Proc[[#This Row],[DateClosed]]))-1)</f>
        <v>50</v>
      </c>
      <c r="R5415" s="140" t="s">
        <v>5381</v>
      </c>
      <c r="S5415" s="112"/>
      <c r="T5415" s="153">
        <v>5414</v>
      </c>
    </row>
    <row r="5416" spans="1:20" hidden="1">
      <c r="A5416" s="141" t="s">
        <v>5380</v>
      </c>
      <c r="B5416" s="153" t="str">
        <f>IFERROR(VLOOKUP(Proc[[#This Row],[App]],Table2[],3,0),"open")</f>
        <v>ok</v>
      </c>
      <c r="C5416" s="141" t="s">
        <v>369</v>
      </c>
      <c r="D5416" s="152" t="s">
        <v>9951</v>
      </c>
      <c r="E5416" s="152" t="s">
        <v>3468</v>
      </c>
      <c r="F5416" s="153" t="s">
        <v>3468</v>
      </c>
      <c r="G5416" s="141" t="s">
        <v>400</v>
      </c>
      <c r="H5416" s="112" t="str">
        <f>IF(Proc[[#This Row],[type]]="LFF (MDG-F)",MID(Proc[[#This Row],[Obj]],13,10),"")</f>
        <v/>
      </c>
      <c r="I5416" s="152"/>
      <c r="J5416" s="112" t="b">
        <f>Proc[[#This Row],[Requested]]=Proc[[#This Row],[CurrentParent]]</f>
        <v>1</v>
      </c>
      <c r="K5416" s="153" t="str">
        <f>IF(Proc[[#This Row],[Author]]="Marcela Urrego",VLOOKUP(LEFT(Proc[[#This Row],[Requested]],1),Table3[#All],2,0),VLOOKUP(Proc[[#This Row],[Author]],Table4[],2,0))</f>
        <v>HC</v>
      </c>
      <c r="L5416" s="148" t="s">
        <v>7174</v>
      </c>
      <c r="M5416" s="140">
        <v>46045</v>
      </c>
      <c r="N5416" s="140"/>
      <c r="O5416" s="140"/>
      <c r="P5416" s="140" t="str">
        <f ca="1">IF(Proc[[#This Row],[DaysAgeing]]&gt;5,"yep","on track")</f>
        <v>yep</v>
      </c>
      <c r="Q5416" s="2">
        <f ca="1">IF(Proc[[#This Row],[DateClosed]]="",ABS(NETWORKDAYS(Proc[[#This Row],[DateOpened]],TODAY()))-1,ABS(NETWORKDAYS(Proc[[#This Row],[DateOpened]],Proc[[#This Row],[DateClosed]]))-1)</f>
        <v>50</v>
      </c>
      <c r="R5416" s="140" t="s">
        <v>5381</v>
      </c>
      <c r="S5416" s="112"/>
      <c r="T5416" s="153">
        <v>5415</v>
      </c>
    </row>
    <row r="5417" spans="1:20" hidden="1">
      <c r="A5417" s="141" t="s">
        <v>5380</v>
      </c>
      <c r="B5417" s="153" t="str">
        <f>IFERROR(VLOOKUP(Proc[[#This Row],[App]],Table2[],3,0),"open")</f>
        <v>ok</v>
      </c>
      <c r="C5417" s="141" t="s">
        <v>369</v>
      </c>
      <c r="D5417" s="152" t="s">
        <v>9952</v>
      </c>
      <c r="E5417" s="152" t="s">
        <v>3468</v>
      </c>
      <c r="F5417" s="153" t="s">
        <v>3468</v>
      </c>
      <c r="G5417" s="141" t="s">
        <v>400</v>
      </c>
      <c r="H5417" s="112" t="str">
        <f>IF(Proc[[#This Row],[type]]="LFF (MDG-F)",MID(Proc[[#This Row],[Obj]],13,10),"")</f>
        <v/>
      </c>
      <c r="I5417" s="152"/>
      <c r="J5417" s="112" t="b">
        <f>Proc[[#This Row],[Requested]]=Proc[[#This Row],[CurrentParent]]</f>
        <v>1</v>
      </c>
      <c r="K5417" s="153" t="str">
        <f>IF(Proc[[#This Row],[Author]]="Marcela Urrego",VLOOKUP(LEFT(Proc[[#This Row],[Requested]],1),Table3[#All],2,0),VLOOKUP(Proc[[#This Row],[Author]],Table4[],2,0))</f>
        <v>HC</v>
      </c>
      <c r="L5417" s="148" t="s">
        <v>7174</v>
      </c>
      <c r="M5417" s="140">
        <v>46045</v>
      </c>
      <c r="N5417" s="140"/>
      <c r="O5417" s="140"/>
      <c r="P5417" s="140" t="str">
        <f ca="1">IF(Proc[[#This Row],[DaysAgeing]]&gt;5,"yep","on track")</f>
        <v>yep</v>
      </c>
      <c r="Q5417" s="2">
        <f ca="1">IF(Proc[[#This Row],[DateClosed]]="",ABS(NETWORKDAYS(Proc[[#This Row],[DateOpened]],TODAY()))-1,ABS(NETWORKDAYS(Proc[[#This Row],[DateOpened]],Proc[[#This Row],[DateClosed]]))-1)</f>
        <v>50</v>
      </c>
      <c r="R5417" s="140" t="s">
        <v>5381</v>
      </c>
      <c r="S5417" s="112"/>
      <c r="T5417" s="153">
        <v>5416</v>
      </c>
    </row>
    <row r="5418" spans="1:20" hidden="1">
      <c r="A5418" s="141" t="s">
        <v>5380</v>
      </c>
      <c r="B5418" s="153" t="str">
        <f>IFERROR(VLOOKUP(Proc[[#This Row],[App]],Table2[],3,0),"open")</f>
        <v>ok</v>
      </c>
      <c r="C5418" s="141" t="s">
        <v>369</v>
      </c>
      <c r="D5418" s="152" t="s">
        <v>9953</v>
      </c>
      <c r="E5418" s="152" t="s">
        <v>3468</v>
      </c>
      <c r="F5418" s="153" t="s">
        <v>3468</v>
      </c>
      <c r="G5418" s="141" t="s">
        <v>400</v>
      </c>
      <c r="H5418" s="112" t="str">
        <f>IF(Proc[[#This Row],[type]]="LFF (MDG-F)",MID(Proc[[#This Row],[Obj]],13,10),"")</f>
        <v/>
      </c>
      <c r="I5418" s="152"/>
      <c r="J5418" s="112" t="b">
        <f>Proc[[#This Row],[Requested]]=Proc[[#This Row],[CurrentParent]]</f>
        <v>1</v>
      </c>
      <c r="K5418" s="153" t="str">
        <f>IF(Proc[[#This Row],[Author]]="Marcela Urrego",VLOOKUP(LEFT(Proc[[#This Row],[Requested]],1),Table3[#All],2,0),VLOOKUP(Proc[[#This Row],[Author]],Table4[],2,0))</f>
        <v>HC</v>
      </c>
      <c r="L5418" s="148" t="s">
        <v>7174</v>
      </c>
      <c r="M5418" s="140">
        <v>46045</v>
      </c>
      <c r="N5418" s="140"/>
      <c r="O5418" s="140"/>
      <c r="P5418" s="140" t="str">
        <f ca="1">IF(Proc[[#This Row],[DaysAgeing]]&gt;5,"yep","on track")</f>
        <v>yep</v>
      </c>
      <c r="Q5418" s="2">
        <f ca="1">IF(Proc[[#This Row],[DateClosed]]="",ABS(NETWORKDAYS(Proc[[#This Row],[DateOpened]],TODAY()))-1,ABS(NETWORKDAYS(Proc[[#This Row],[DateOpened]],Proc[[#This Row],[DateClosed]]))-1)</f>
        <v>50</v>
      </c>
      <c r="R5418" s="140" t="s">
        <v>5381</v>
      </c>
      <c r="S5418" s="112"/>
      <c r="T5418" s="153">
        <v>5417</v>
      </c>
    </row>
    <row r="5419" spans="1:20" hidden="1">
      <c r="A5419" s="141" t="s">
        <v>5380</v>
      </c>
      <c r="B5419" s="153" t="str">
        <f>IFERROR(VLOOKUP(Proc[[#This Row],[App]],Table2[],3,0),"open")</f>
        <v>ok</v>
      </c>
      <c r="C5419" s="141" t="s">
        <v>369</v>
      </c>
      <c r="D5419" s="152" t="s">
        <v>9954</v>
      </c>
      <c r="E5419" s="152" t="s">
        <v>3468</v>
      </c>
      <c r="F5419" s="153" t="s">
        <v>3468</v>
      </c>
      <c r="G5419" s="141" t="s">
        <v>400</v>
      </c>
      <c r="H5419" s="112" t="str">
        <f>IF(Proc[[#This Row],[type]]="LFF (MDG-F)",MID(Proc[[#This Row],[Obj]],13,10),"")</f>
        <v/>
      </c>
      <c r="I5419" s="152"/>
      <c r="J5419" s="112" t="b">
        <f>Proc[[#This Row],[Requested]]=Proc[[#This Row],[CurrentParent]]</f>
        <v>1</v>
      </c>
      <c r="K5419" s="153" t="str">
        <f>IF(Proc[[#This Row],[Author]]="Marcela Urrego",VLOOKUP(LEFT(Proc[[#This Row],[Requested]],1),Table3[#All],2,0),VLOOKUP(Proc[[#This Row],[Author]],Table4[],2,0))</f>
        <v>HC</v>
      </c>
      <c r="L5419" s="148" t="s">
        <v>7174</v>
      </c>
      <c r="M5419" s="140">
        <v>46045</v>
      </c>
      <c r="N5419" s="140"/>
      <c r="O5419" s="140"/>
      <c r="P5419" s="140" t="str">
        <f ca="1">IF(Proc[[#This Row],[DaysAgeing]]&gt;5,"yep","on track")</f>
        <v>yep</v>
      </c>
      <c r="Q5419" s="2">
        <f ca="1">IF(Proc[[#This Row],[DateClosed]]="",ABS(NETWORKDAYS(Proc[[#This Row],[DateOpened]],TODAY()))-1,ABS(NETWORKDAYS(Proc[[#This Row],[DateOpened]],Proc[[#This Row],[DateClosed]]))-1)</f>
        <v>50</v>
      </c>
      <c r="R5419" s="140" t="s">
        <v>5381</v>
      </c>
      <c r="S5419" s="112"/>
      <c r="T5419" s="153">
        <v>5418</v>
      </c>
    </row>
    <row r="5420" spans="1:20" hidden="1">
      <c r="A5420" s="141" t="s">
        <v>5380</v>
      </c>
      <c r="B5420" s="153" t="str">
        <f>IFERROR(VLOOKUP(Proc[[#This Row],[App]],Table2[],3,0),"open")</f>
        <v>ok</v>
      </c>
      <c r="C5420" s="141" t="s">
        <v>369</v>
      </c>
      <c r="D5420" s="152" t="s">
        <v>9955</v>
      </c>
      <c r="E5420" s="152" t="s">
        <v>3468</v>
      </c>
      <c r="F5420" s="153" t="s">
        <v>3468</v>
      </c>
      <c r="G5420" s="141" t="s">
        <v>400</v>
      </c>
      <c r="H5420" s="112" t="str">
        <f>IF(Proc[[#This Row],[type]]="LFF (MDG-F)",MID(Proc[[#This Row],[Obj]],13,10),"")</f>
        <v/>
      </c>
      <c r="I5420" s="152"/>
      <c r="J5420" s="112" t="b">
        <f>Proc[[#This Row],[Requested]]=Proc[[#This Row],[CurrentParent]]</f>
        <v>1</v>
      </c>
      <c r="K5420" s="153" t="str">
        <f>IF(Proc[[#This Row],[Author]]="Marcela Urrego",VLOOKUP(LEFT(Proc[[#This Row],[Requested]],1),Table3[#All],2,0),VLOOKUP(Proc[[#This Row],[Author]],Table4[],2,0))</f>
        <v>HC</v>
      </c>
      <c r="L5420" s="148" t="s">
        <v>7174</v>
      </c>
      <c r="M5420" s="140">
        <v>46045</v>
      </c>
      <c r="N5420" s="140"/>
      <c r="O5420" s="140"/>
      <c r="P5420" s="140" t="str">
        <f ca="1">IF(Proc[[#This Row],[DaysAgeing]]&gt;5,"yep","on track")</f>
        <v>yep</v>
      </c>
      <c r="Q5420" s="2">
        <f ca="1">IF(Proc[[#This Row],[DateClosed]]="",ABS(NETWORKDAYS(Proc[[#This Row],[DateOpened]],TODAY()))-1,ABS(NETWORKDAYS(Proc[[#This Row],[DateOpened]],Proc[[#This Row],[DateClosed]]))-1)</f>
        <v>50</v>
      </c>
      <c r="R5420" s="140" t="s">
        <v>5381</v>
      </c>
      <c r="S5420" s="112"/>
      <c r="T5420" s="153">
        <v>5419</v>
      </c>
    </row>
    <row r="5421" spans="1:20" hidden="1">
      <c r="A5421" s="141" t="s">
        <v>5380</v>
      </c>
      <c r="B5421" s="153" t="str">
        <f>IFERROR(VLOOKUP(Proc[[#This Row],[App]],Table2[],3,0),"open")</f>
        <v>ok</v>
      </c>
      <c r="C5421" s="141" t="s">
        <v>369</v>
      </c>
      <c r="D5421" s="152" t="s">
        <v>9956</v>
      </c>
      <c r="E5421" s="152" t="s">
        <v>3468</v>
      </c>
      <c r="F5421" s="153" t="s">
        <v>3468</v>
      </c>
      <c r="G5421" s="141" t="s">
        <v>400</v>
      </c>
      <c r="H5421" s="112" t="str">
        <f>IF(Proc[[#This Row],[type]]="LFF (MDG-F)",MID(Proc[[#This Row],[Obj]],13,10),"")</f>
        <v/>
      </c>
      <c r="I5421" s="152"/>
      <c r="J5421" s="112" t="b">
        <f>Proc[[#This Row],[Requested]]=Proc[[#This Row],[CurrentParent]]</f>
        <v>1</v>
      </c>
      <c r="K5421" s="153" t="str">
        <f>IF(Proc[[#This Row],[Author]]="Marcela Urrego",VLOOKUP(LEFT(Proc[[#This Row],[Requested]],1),Table3[#All],2,0),VLOOKUP(Proc[[#This Row],[Author]],Table4[],2,0))</f>
        <v>HC</v>
      </c>
      <c r="L5421" s="148" t="s">
        <v>7174</v>
      </c>
      <c r="M5421" s="140">
        <v>46045</v>
      </c>
      <c r="N5421" s="140"/>
      <c r="O5421" s="140"/>
      <c r="P5421" s="140" t="str">
        <f ca="1">IF(Proc[[#This Row],[DaysAgeing]]&gt;5,"yep","on track")</f>
        <v>yep</v>
      </c>
      <c r="Q5421" s="2">
        <f ca="1">IF(Proc[[#This Row],[DateClosed]]="",ABS(NETWORKDAYS(Proc[[#This Row],[DateOpened]],TODAY()))-1,ABS(NETWORKDAYS(Proc[[#This Row],[DateOpened]],Proc[[#This Row],[DateClosed]]))-1)</f>
        <v>50</v>
      </c>
      <c r="R5421" s="140" t="s">
        <v>5381</v>
      </c>
      <c r="S5421" s="112"/>
      <c r="T5421" s="153">
        <v>5420</v>
      </c>
    </row>
    <row r="5422" spans="1:20" hidden="1">
      <c r="A5422" s="141" t="s">
        <v>5380</v>
      </c>
      <c r="B5422" s="153" t="str">
        <f>IFERROR(VLOOKUP(Proc[[#This Row],[App]],Table2[],3,0),"open")</f>
        <v>ok</v>
      </c>
      <c r="C5422" s="141" t="s">
        <v>369</v>
      </c>
      <c r="D5422" s="152" t="s">
        <v>9957</v>
      </c>
      <c r="E5422" s="152" t="s">
        <v>3468</v>
      </c>
      <c r="F5422" s="153" t="s">
        <v>3468</v>
      </c>
      <c r="G5422" s="141" t="s">
        <v>400</v>
      </c>
      <c r="H5422" s="112" t="str">
        <f>IF(Proc[[#This Row],[type]]="LFF (MDG-F)",MID(Proc[[#This Row],[Obj]],13,10),"")</f>
        <v/>
      </c>
      <c r="I5422" s="152"/>
      <c r="J5422" s="112" t="b">
        <f>Proc[[#This Row],[Requested]]=Proc[[#This Row],[CurrentParent]]</f>
        <v>1</v>
      </c>
      <c r="K5422" s="153" t="str">
        <f>IF(Proc[[#This Row],[Author]]="Marcela Urrego",VLOOKUP(LEFT(Proc[[#This Row],[Requested]],1),Table3[#All],2,0),VLOOKUP(Proc[[#This Row],[Author]],Table4[],2,0))</f>
        <v>HC</v>
      </c>
      <c r="L5422" s="148" t="s">
        <v>7174</v>
      </c>
      <c r="M5422" s="140">
        <v>46045</v>
      </c>
      <c r="N5422" s="140"/>
      <c r="O5422" s="140"/>
      <c r="P5422" s="140" t="str">
        <f ca="1">IF(Proc[[#This Row],[DaysAgeing]]&gt;5,"yep","on track")</f>
        <v>yep</v>
      </c>
      <c r="Q5422" s="2">
        <f ca="1">IF(Proc[[#This Row],[DateClosed]]="",ABS(NETWORKDAYS(Proc[[#This Row],[DateOpened]],TODAY()))-1,ABS(NETWORKDAYS(Proc[[#This Row],[DateOpened]],Proc[[#This Row],[DateClosed]]))-1)</f>
        <v>50</v>
      </c>
      <c r="R5422" s="140" t="s">
        <v>5381</v>
      </c>
      <c r="S5422" s="112"/>
      <c r="T5422" s="153">
        <v>5421</v>
      </c>
    </row>
    <row r="5423" spans="1:20" hidden="1">
      <c r="A5423" s="141" t="s">
        <v>5380</v>
      </c>
      <c r="B5423" s="153" t="str">
        <f>IFERROR(VLOOKUP(Proc[[#This Row],[App]],Table2[],3,0),"open")</f>
        <v>ok</v>
      </c>
      <c r="C5423" s="141" t="s">
        <v>369</v>
      </c>
      <c r="D5423" s="152" t="s">
        <v>9958</v>
      </c>
      <c r="E5423" s="152" t="s">
        <v>3468</v>
      </c>
      <c r="F5423" s="153" t="s">
        <v>3468</v>
      </c>
      <c r="G5423" s="141" t="s">
        <v>400</v>
      </c>
      <c r="H5423" s="112" t="str">
        <f>IF(Proc[[#This Row],[type]]="LFF (MDG-F)",MID(Proc[[#This Row],[Obj]],13,10),"")</f>
        <v/>
      </c>
      <c r="I5423" s="152"/>
      <c r="J5423" s="112" t="b">
        <f>Proc[[#This Row],[Requested]]=Proc[[#This Row],[CurrentParent]]</f>
        <v>1</v>
      </c>
      <c r="K5423" s="153" t="str">
        <f>IF(Proc[[#This Row],[Author]]="Marcela Urrego",VLOOKUP(LEFT(Proc[[#This Row],[Requested]],1),Table3[#All],2,0),VLOOKUP(Proc[[#This Row],[Author]],Table4[],2,0))</f>
        <v>HC</v>
      </c>
      <c r="L5423" s="148" t="s">
        <v>7174</v>
      </c>
      <c r="M5423" s="140">
        <v>46045</v>
      </c>
      <c r="N5423" s="140"/>
      <c r="O5423" s="140"/>
      <c r="P5423" s="140" t="str">
        <f ca="1">IF(Proc[[#This Row],[DaysAgeing]]&gt;5,"yep","on track")</f>
        <v>yep</v>
      </c>
      <c r="Q5423" s="2">
        <f ca="1">IF(Proc[[#This Row],[DateClosed]]="",ABS(NETWORKDAYS(Proc[[#This Row],[DateOpened]],TODAY()))-1,ABS(NETWORKDAYS(Proc[[#This Row],[DateOpened]],Proc[[#This Row],[DateClosed]]))-1)</f>
        <v>50</v>
      </c>
      <c r="R5423" s="140" t="s">
        <v>5381</v>
      </c>
      <c r="S5423" s="112"/>
      <c r="T5423" s="153">
        <v>5422</v>
      </c>
    </row>
    <row r="5424" spans="1:20" hidden="1">
      <c r="A5424" s="141" t="s">
        <v>5380</v>
      </c>
      <c r="B5424" s="153" t="str">
        <f>IFERROR(VLOOKUP(Proc[[#This Row],[App]],Table2[],3,0),"open")</f>
        <v>ok</v>
      </c>
      <c r="C5424" s="141" t="s">
        <v>369</v>
      </c>
      <c r="D5424" s="152" t="s">
        <v>9959</v>
      </c>
      <c r="E5424" s="152" t="s">
        <v>3468</v>
      </c>
      <c r="F5424" s="153" t="s">
        <v>3468</v>
      </c>
      <c r="G5424" s="141" t="s">
        <v>400</v>
      </c>
      <c r="H5424" s="112" t="str">
        <f>IF(Proc[[#This Row],[type]]="LFF (MDG-F)",MID(Proc[[#This Row],[Obj]],13,10),"")</f>
        <v/>
      </c>
      <c r="I5424" s="152"/>
      <c r="J5424" s="112" t="b">
        <f>Proc[[#This Row],[Requested]]=Proc[[#This Row],[CurrentParent]]</f>
        <v>1</v>
      </c>
      <c r="K5424" s="153" t="str">
        <f>IF(Proc[[#This Row],[Author]]="Marcela Urrego",VLOOKUP(LEFT(Proc[[#This Row],[Requested]],1),Table3[#All],2,0),VLOOKUP(Proc[[#This Row],[Author]],Table4[],2,0))</f>
        <v>HC</v>
      </c>
      <c r="L5424" s="148" t="s">
        <v>7174</v>
      </c>
      <c r="M5424" s="140">
        <v>46045</v>
      </c>
      <c r="N5424" s="140"/>
      <c r="O5424" s="140"/>
      <c r="P5424" s="140" t="str">
        <f ca="1">IF(Proc[[#This Row],[DaysAgeing]]&gt;5,"yep","on track")</f>
        <v>yep</v>
      </c>
      <c r="Q5424" s="2">
        <f ca="1">IF(Proc[[#This Row],[DateClosed]]="",ABS(NETWORKDAYS(Proc[[#This Row],[DateOpened]],TODAY()))-1,ABS(NETWORKDAYS(Proc[[#This Row],[DateOpened]],Proc[[#This Row],[DateClosed]]))-1)</f>
        <v>50</v>
      </c>
      <c r="R5424" s="140" t="s">
        <v>5381</v>
      </c>
      <c r="S5424" s="112"/>
      <c r="T5424" s="153">
        <v>5423</v>
      </c>
    </row>
    <row r="5425" spans="1:20" hidden="1">
      <c r="A5425" s="141" t="s">
        <v>5380</v>
      </c>
      <c r="B5425" s="153" t="str">
        <f>IFERROR(VLOOKUP(Proc[[#This Row],[App]],Table2[],3,0),"open")</f>
        <v>ok</v>
      </c>
      <c r="C5425" s="141" t="s">
        <v>369</v>
      </c>
      <c r="D5425" s="152" t="s">
        <v>9960</v>
      </c>
      <c r="E5425" s="152" t="s">
        <v>3468</v>
      </c>
      <c r="F5425" s="153" t="s">
        <v>3468</v>
      </c>
      <c r="G5425" s="141" t="s">
        <v>400</v>
      </c>
      <c r="H5425" s="112" t="str">
        <f>IF(Proc[[#This Row],[type]]="LFF (MDG-F)",MID(Proc[[#This Row],[Obj]],13,10),"")</f>
        <v/>
      </c>
      <c r="I5425" s="152"/>
      <c r="J5425" s="112" t="b">
        <f>Proc[[#This Row],[Requested]]=Proc[[#This Row],[CurrentParent]]</f>
        <v>1</v>
      </c>
      <c r="K5425" s="153" t="str">
        <f>IF(Proc[[#This Row],[Author]]="Marcela Urrego",VLOOKUP(LEFT(Proc[[#This Row],[Requested]],1),Table3[#All],2,0),VLOOKUP(Proc[[#This Row],[Author]],Table4[],2,0))</f>
        <v>HC</v>
      </c>
      <c r="L5425" s="148" t="s">
        <v>7174</v>
      </c>
      <c r="M5425" s="140">
        <v>46045</v>
      </c>
      <c r="N5425" s="140"/>
      <c r="O5425" s="140"/>
      <c r="P5425" s="140" t="str">
        <f ca="1">IF(Proc[[#This Row],[DaysAgeing]]&gt;5,"yep","on track")</f>
        <v>yep</v>
      </c>
      <c r="Q5425" s="2">
        <f ca="1">IF(Proc[[#This Row],[DateClosed]]="",ABS(NETWORKDAYS(Proc[[#This Row],[DateOpened]],TODAY()))-1,ABS(NETWORKDAYS(Proc[[#This Row],[DateOpened]],Proc[[#This Row],[DateClosed]]))-1)</f>
        <v>50</v>
      </c>
      <c r="R5425" s="140" t="s">
        <v>5381</v>
      </c>
      <c r="S5425" s="112"/>
      <c r="T5425" s="153">
        <v>5424</v>
      </c>
    </row>
    <row r="5426" spans="1:20" hidden="1">
      <c r="A5426" s="141" t="s">
        <v>5380</v>
      </c>
      <c r="B5426" s="153" t="str">
        <f>IFERROR(VLOOKUP(Proc[[#This Row],[App]],Table2[],3,0),"open")</f>
        <v>ok</v>
      </c>
      <c r="C5426" s="141" t="s">
        <v>369</v>
      </c>
      <c r="D5426" s="152" t="s">
        <v>9961</v>
      </c>
      <c r="E5426" s="152" t="s">
        <v>3468</v>
      </c>
      <c r="F5426" s="153" t="s">
        <v>3468</v>
      </c>
      <c r="G5426" s="141" t="s">
        <v>400</v>
      </c>
      <c r="H5426" s="112" t="str">
        <f>IF(Proc[[#This Row],[type]]="LFF (MDG-F)",MID(Proc[[#This Row],[Obj]],13,10),"")</f>
        <v/>
      </c>
      <c r="I5426" s="152"/>
      <c r="J5426" s="112" t="b">
        <f>Proc[[#This Row],[Requested]]=Proc[[#This Row],[CurrentParent]]</f>
        <v>1</v>
      </c>
      <c r="K5426" s="153" t="str">
        <f>IF(Proc[[#This Row],[Author]]="Marcela Urrego",VLOOKUP(LEFT(Proc[[#This Row],[Requested]],1),Table3[#All],2,0),VLOOKUP(Proc[[#This Row],[Author]],Table4[],2,0))</f>
        <v>HC</v>
      </c>
      <c r="L5426" s="148" t="s">
        <v>7174</v>
      </c>
      <c r="M5426" s="140">
        <v>46045</v>
      </c>
      <c r="N5426" s="140"/>
      <c r="O5426" s="140"/>
      <c r="P5426" s="140" t="str">
        <f ca="1">IF(Proc[[#This Row],[DaysAgeing]]&gt;5,"yep","on track")</f>
        <v>yep</v>
      </c>
      <c r="Q5426" s="2">
        <f ca="1">IF(Proc[[#This Row],[DateClosed]]="",ABS(NETWORKDAYS(Proc[[#This Row],[DateOpened]],TODAY()))-1,ABS(NETWORKDAYS(Proc[[#This Row],[DateOpened]],Proc[[#This Row],[DateClosed]]))-1)</f>
        <v>50</v>
      </c>
      <c r="R5426" s="140" t="s">
        <v>5381</v>
      </c>
      <c r="S5426" s="112"/>
      <c r="T5426" s="153">
        <v>5425</v>
      </c>
    </row>
    <row r="5427" spans="1:20" hidden="1">
      <c r="A5427" s="141" t="s">
        <v>5380</v>
      </c>
      <c r="B5427" s="153" t="str">
        <f>IFERROR(VLOOKUP(Proc[[#This Row],[App]],Table2[],3,0),"open")</f>
        <v>ok</v>
      </c>
      <c r="C5427" s="141" t="s">
        <v>369</v>
      </c>
      <c r="D5427" s="152" t="s">
        <v>9962</v>
      </c>
      <c r="E5427" s="152" t="s">
        <v>3468</v>
      </c>
      <c r="F5427" s="153" t="s">
        <v>3468</v>
      </c>
      <c r="G5427" s="141" t="s">
        <v>400</v>
      </c>
      <c r="H5427" s="112" t="str">
        <f>IF(Proc[[#This Row],[type]]="LFF (MDG-F)",MID(Proc[[#This Row],[Obj]],13,10),"")</f>
        <v/>
      </c>
      <c r="I5427" s="152"/>
      <c r="J5427" s="112" t="b">
        <f>Proc[[#This Row],[Requested]]=Proc[[#This Row],[CurrentParent]]</f>
        <v>1</v>
      </c>
      <c r="K5427" s="153" t="str">
        <f>IF(Proc[[#This Row],[Author]]="Marcela Urrego",VLOOKUP(LEFT(Proc[[#This Row],[Requested]],1),Table3[#All],2,0),VLOOKUP(Proc[[#This Row],[Author]],Table4[],2,0))</f>
        <v>HC</v>
      </c>
      <c r="L5427" s="148" t="s">
        <v>7174</v>
      </c>
      <c r="M5427" s="140">
        <v>46045</v>
      </c>
      <c r="N5427" s="140"/>
      <c r="O5427" s="140"/>
      <c r="P5427" s="140" t="str">
        <f ca="1">IF(Proc[[#This Row],[DaysAgeing]]&gt;5,"yep","on track")</f>
        <v>yep</v>
      </c>
      <c r="Q5427" s="2">
        <f ca="1">IF(Proc[[#This Row],[DateClosed]]="",ABS(NETWORKDAYS(Proc[[#This Row],[DateOpened]],TODAY()))-1,ABS(NETWORKDAYS(Proc[[#This Row],[DateOpened]],Proc[[#This Row],[DateClosed]]))-1)</f>
        <v>50</v>
      </c>
      <c r="R5427" s="140" t="s">
        <v>5381</v>
      </c>
      <c r="S5427" s="112"/>
      <c r="T5427" s="153">
        <v>5426</v>
      </c>
    </row>
    <row r="5428" spans="1:20" hidden="1">
      <c r="A5428" s="141" t="s">
        <v>5380</v>
      </c>
      <c r="B5428" s="153" t="str">
        <f>IFERROR(VLOOKUP(Proc[[#This Row],[App]],Table2[],3,0),"open")</f>
        <v>ok</v>
      </c>
      <c r="C5428" s="141" t="s">
        <v>369</v>
      </c>
      <c r="D5428" s="152" t="s">
        <v>9963</v>
      </c>
      <c r="E5428" s="152" t="s">
        <v>3468</v>
      </c>
      <c r="F5428" s="153" t="s">
        <v>3468</v>
      </c>
      <c r="G5428" s="141" t="s">
        <v>400</v>
      </c>
      <c r="H5428" s="112" t="str">
        <f>IF(Proc[[#This Row],[type]]="LFF (MDG-F)",MID(Proc[[#This Row],[Obj]],13,10),"")</f>
        <v/>
      </c>
      <c r="I5428" s="152"/>
      <c r="J5428" s="112" t="b">
        <f>Proc[[#This Row],[Requested]]=Proc[[#This Row],[CurrentParent]]</f>
        <v>1</v>
      </c>
      <c r="K5428" s="153" t="str">
        <f>IF(Proc[[#This Row],[Author]]="Marcela Urrego",VLOOKUP(LEFT(Proc[[#This Row],[Requested]],1),Table3[#All],2,0),VLOOKUP(Proc[[#This Row],[Author]],Table4[],2,0))</f>
        <v>HC</v>
      </c>
      <c r="L5428" s="148" t="s">
        <v>7174</v>
      </c>
      <c r="M5428" s="140">
        <v>46045</v>
      </c>
      <c r="N5428" s="140"/>
      <c r="O5428" s="140"/>
      <c r="P5428" s="140" t="str">
        <f ca="1">IF(Proc[[#This Row],[DaysAgeing]]&gt;5,"yep","on track")</f>
        <v>yep</v>
      </c>
      <c r="Q5428" s="2">
        <f ca="1">IF(Proc[[#This Row],[DateClosed]]="",ABS(NETWORKDAYS(Proc[[#This Row],[DateOpened]],TODAY()))-1,ABS(NETWORKDAYS(Proc[[#This Row],[DateOpened]],Proc[[#This Row],[DateClosed]]))-1)</f>
        <v>50</v>
      </c>
      <c r="R5428" s="140" t="s">
        <v>5381</v>
      </c>
      <c r="S5428" s="112"/>
      <c r="T5428" s="153">
        <v>5427</v>
      </c>
    </row>
    <row r="5429" spans="1:20" hidden="1">
      <c r="A5429" s="141" t="s">
        <v>5380</v>
      </c>
      <c r="B5429" s="153" t="str">
        <f>IFERROR(VLOOKUP(Proc[[#This Row],[App]],Table2[],3,0),"open")</f>
        <v>ok</v>
      </c>
      <c r="C5429" s="141" t="s">
        <v>369</v>
      </c>
      <c r="D5429" s="152" t="s">
        <v>1390</v>
      </c>
      <c r="E5429" s="152" t="s">
        <v>3468</v>
      </c>
      <c r="F5429" s="153" t="s">
        <v>3468</v>
      </c>
      <c r="G5429" s="141" t="s">
        <v>400</v>
      </c>
      <c r="H5429" s="112" t="str">
        <f>IF(Proc[[#This Row],[type]]="LFF (MDG-F)",MID(Proc[[#This Row],[Obj]],13,10),"")</f>
        <v/>
      </c>
      <c r="I5429" s="152"/>
      <c r="J5429" s="112" t="b">
        <f>Proc[[#This Row],[Requested]]=Proc[[#This Row],[CurrentParent]]</f>
        <v>1</v>
      </c>
      <c r="K5429" s="153" t="str">
        <f>IF(Proc[[#This Row],[Author]]="Marcela Urrego",VLOOKUP(LEFT(Proc[[#This Row],[Requested]],1),Table3[#All],2,0),VLOOKUP(Proc[[#This Row],[Author]],Table4[],2,0))</f>
        <v>HC</v>
      </c>
      <c r="L5429" s="148" t="s">
        <v>7174</v>
      </c>
      <c r="M5429" s="140">
        <v>46045</v>
      </c>
      <c r="N5429" s="140"/>
      <c r="O5429" s="140"/>
      <c r="P5429" s="140" t="str">
        <f ca="1">IF(Proc[[#This Row],[DaysAgeing]]&gt;5,"yep","on track")</f>
        <v>yep</v>
      </c>
      <c r="Q5429" s="2">
        <f ca="1">IF(Proc[[#This Row],[DateClosed]]="",ABS(NETWORKDAYS(Proc[[#This Row],[DateOpened]],TODAY()))-1,ABS(NETWORKDAYS(Proc[[#This Row],[DateOpened]],Proc[[#This Row],[DateClosed]]))-1)</f>
        <v>50</v>
      </c>
      <c r="R5429" s="140" t="s">
        <v>5381</v>
      </c>
      <c r="S5429" s="112"/>
      <c r="T5429" s="153">
        <v>5428</v>
      </c>
    </row>
    <row r="5430" spans="1:20" hidden="1">
      <c r="A5430" s="141" t="s">
        <v>5380</v>
      </c>
      <c r="B5430" s="153" t="str">
        <f>IFERROR(VLOOKUP(Proc[[#This Row],[App]],Table2[],3,0),"open")</f>
        <v>ok</v>
      </c>
      <c r="C5430" s="141" t="s">
        <v>369</v>
      </c>
      <c r="D5430" s="152" t="s">
        <v>1392</v>
      </c>
      <c r="E5430" s="152" t="s">
        <v>3468</v>
      </c>
      <c r="F5430" s="153" t="s">
        <v>3468</v>
      </c>
      <c r="G5430" s="141" t="s">
        <v>400</v>
      </c>
      <c r="H5430" s="112" t="str">
        <f>IF(Proc[[#This Row],[type]]="LFF (MDG-F)",MID(Proc[[#This Row],[Obj]],13,10),"")</f>
        <v/>
      </c>
      <c r="I5430" s="152"/>
      <c r="J5430" s="112" t="b">
        <f>Proc[[#This Row],[Requested]]=Proc[[#This Row],[CurrentParent]]</f>
        <v>1</v>
      </c>
      <c r="K5430" s="153" t="str">
        <f>IF(Proc[[#This Row],[Author]]="Marcela Urrego",VLOOKUP(LEFT(Proc[[#This Row],[Requested]],1),Table3[#All],2,0),VLOOKUP(Proc[[#This Row],[Author]],Table4[],2,0))</f>
        <v>HC</v>
      </c>
      <c r="L5430" s="148" t="s">
        <v>7174</v>
      </c>
      <c r="M5430" s="140">
        <v>46045</v>
      </c>
      <c r="N5430" s="140"/>
      <c r="O5430" s="140"/>
      <c r="P5430" s="140" t="str">
        <f ca="1">IF(Proc[[#This Row],[DaysAgeing]]&gt;5,"yep","on track")</f>
        <v>yep</v>
      </c>
      <c r="Q5430" s="2">
        <f ca="1">IF(Proc[[#This Row],[DateClosed]]="",ABS(NETWORKDAYS(Proc[[#This Row],[DateOpened]],TODAY()))-1,ABS(NETWORKDAYS(Proc[[#This Row],[DateOpened]],Proc[[#This Row],[DateClosed]]))-1)</f>
        <v>50</v>
      </c>
      <c r="R5430" s="140" t="s">
        <v>5381</v>
      </c>
      <c r="S5430" s="112"/>
      <c r="T5430" s="153">
        <v>5429</v>
      </c>
    </row>
    <row r="5431" spans="1:20" hidden="1">
      <c r="A5431" s="141" t="s">
        <v>5380</v>
      </c>
      <c r="B5431" s="153" t="str">
        <f>IFERROR(VLOOKUP(Proc[[#This Row],[App]],Table2[],3,0),"open")</f>
        <v>ok</v>
      </c>
      <c r="C5431" s="141" t="s">
        <v>369</v>
      </c>
      <c r="D5431" s="152" t="s">
        <v>1393</v>
      </c>
      <c r="E5431" s="152" t="s">
        <v>3468</v>
      </c>
      <c r="F5431" s="153" t="s">
        <v>3468</v>
      </c>
      <c r="G5431" s="141" t="s">
        <v>400</v>
      </c>
      <c r="H5431" s="112" t="str">
        <f>IF(Proc[[#This Row],[type]]="LFF (MDG-F)",MID(Proc[[#This Row],[Obj]],13,10),"")</f>
        <v/>
      </c>
      <c r="I5431" s="152"/>
      <c r="J5431" s="112" t="b">
        <f>Proc[[#This Row],[Requested]]=Proc[[#This Row],[CurrentParent]]</f>
        <v>1</v>
      </c>
      <c r="K5431" s="153" t="str">
        <f>IF(Proc[[#This Row],[Author]]="Marcela Urrego",VLOOKUP(LEFT(Proc[[#This Row],[Requested]],1),Table3[#All],2,0),VLOOKUP(Proc[[#This Row],[Author]],Table4[],2,0))</f>
        <v>HC</v>
      </c>
      <c r="L5431" s="148" t="s">
        <v>7174</v>
      </c>
      <c r="M5431" s="140">
        <v>46045</v>
      </c>
      <c r="N5431" s="140"/>
      <c r="O5431" s="140"/>
      <c r="P5431" s="140" t="str">
        <f ca="1">IF(Proc[[#This Row],[DaysAgeing]]&gt;5,"yep","on track")</f>
        <v>yep</v>
      </c>
      <c r="Q5431" s="2">
        <f ca="1">IF(Proc[[#This Row],[DateClosed]]="",ABS(NETWORKDAYS(Proc[[#This Row],[DateOpened]],TODAY()))-1,ABS(NETWORKDAYS(Proc[[#This Row],[DateOpened]],Proc[[#This Row],[DateClosed]]))-1)</f>
        <v>50</v>
      </c>
      <c r="R5431" s="140" t="s">
        <v>5381</v>
      </c>
      <c r="S5431" s="112"/>
      <c r="T5431" s="153">
        <v>5430</v>
      </c>
    </row>
    <row r="5432" spans="1:20" hidden="1">
      <c r="A5432" s="141" t="s">
        <v>5380</v>
      </c>
      <c r="B5432" s="153" t="str">
        <f>IFERROR(VLOOKUP(Proc[[#This Row],[App]],Table2[],3,0),"open")</f>
        <v>ok</v>
      </c>
      <c r="C5432" s="141" t="s">
        <v>369</v>
      </c>
      <c r="D5432" s="152" t="s">
        <v>1391</v>
      </c>
      <c r="E5432" s="152" t="s">
        <v>3468</v>
      </c>
      <c r="F5432" s="153" t="s">
        <v>3468</v>
      </c>
      <c r="G5432" s="141" t="s">
        <v>400</v>
      </c>
      <c r="H5432" s="112" t="str">
        <f>IF(Proc[[#This Row],[type]]="LFF (MDG-F)",MID(Proc[[#This Row],[Obj]],13,10),"")</f>
        <v/>
      </c>
      <c r="I5432" s="152"/>
      <c r="J5432" s="112" t="b">
        <f>Proc[[#This Row],[Requested]]=Proc[[#This Row],[CurrentParent]]</f>
        <v>1</v>
      </c>
      <c r="K5432" s="153" t="str">
        <f>IF(Proc[[#This Row],[Author]]="Marcela Urrego",VLOOKUP(LEFT(Proc[[#This Row],[Requested]],1),Table3[#All],2,0),VLOOKUP(Proc[[#This Row],[Author]],Table4[],2,0))</f>
        <v>HC</v>
      </c>
      <c r="L5432" s="148" t="s">
        <v>7174</v>
      </c>
      <c r="M5432" s="140">
        <v>46045</v>
      </c>
      <c r="N5432" s="140"/>
      <c r="O5432" s="140"/>
      <c r="P5432" s="140" t="str">
        <f ca="1">IF(Proc[[#This Row],[DaysAgeing]]&gt;5,"yep","on track")</f>
        <v>yep</v>
      </c>
      <c r="Q5432" s="2">
        <f ca="1">IF(Proc[[#This Row],[DateClosed]]="",ABS(NETWORKDAYS(Proc[[#This Row],[DateOpened]],TODAY()))-1,ABS(NETWORKDAYS(Proc[[#This Row],[DateOpened]],Proc[[#This Row],[DateClosed]]))-1)</f>
        <v>50</v>
      </c>
      <c r="R5432" s="140" t="s">
        <v>5381</v>
      </c>
      <c r="S5432" s="112"/>
      <c r="T5432" s="153">
        <v>5431</v>
      </c>
    </row>
    <row r="5433" spans="1:20" hidden="1">
      <c r="A5433" s="141" t="s">
        <v>5380</v>
      </c>
      <c r="B5433" s="153" t="str">
        <f>IFERROR(VLOOKUP(Proc[[#This Row],[App]],Table2[],3,0),"open")</f>
        <v>ok</v>
      </c>
      <c r="C5433" s="141" t="s">
        <v>369</v>
      </c>
      <c r="D5433" s="152" t="s">
        <v>1394</v>
      </c>
      <c r="E5433" s="152" t="s">
        <v>3468</v>
      </c>
      <c r="F5433" s="153" t="s">
        <v>3468</v>
      </c>
      <c r="G5433" s="141" t="s">
        <v>400</v>
      </c>
      <c r="H5433" s="112" t="str">
        <f>IF(Proc[[#This Row],[type]]="LFF (MDG-F)",MID(Proc[[#This Row],[Obj]],13,10),"")</f>
        <v/>
      </c>
      <c r="I5433" s="152"/>
      <c r="J5433" s="112" t="b">
        <f>Proc[[#This Row],[Requested]]=Proc[[#This Row],[CurrentParent]]</f>
        <v>1</v>
      </c>
      <c r="K5433" s="153" t="str">
        <f>IF(Proc[[#This Row],[Author]]="Marcela Urrego",VLOOKUP(LEFT(Proc[[#This Row],[Requested]],1),Table3[#All],2,0),VLOOKUP(Proc[[#This Row],[Author]],Table4[],2,0))</f>
        <v>HC</v>
      </c>
      <c r="L5433" s="148" t="s">
        <v>7174</v>
      </c>
      <c r="M5433" s="140">
        <v>46045</v>
      </c>
      <c r="N5433" s="140"/>
      <c r="O5433" s="140"/>
      <c r="P5433" s="140" t="str">
        <f ca="1">IF(Proc[[#This Row],[DaysAgeing]]&gt;5,"yep","on track")</f>
        <v>yep</v>
      </c>
      <c r="Q5433" s="2">
        <f ca="1">IF(Proc[[#This Row],[DateClosed]]="",ABS(NETWORKDAYS(Proc[[#This Row],[DateOpened]],TODAY()))-1,ABS(NETWORKDAYS(Proc[[#This Row],[DateOpened]],Proc[[#This Row],[DateClosed]]))-1)</f>
        <v>50</v>
      </c>
      <c r="R5433" s="140" t="s">
        <v>5381</v>
      </c>
      <c r="S5433" s="112"/>
      <c r="T5433" s="153">
        <v>5432</v>
      </c>
    </row>
    <row r="5434" spans="1:20" hidden="1">
      <c r="A5434" s="141" t="s">
        <v>5380</v>
      </c>
      <c r="B5434" s="153" t="str">
        <f>IFERROR(VLOOKUP(Proc[[#This Row],[App]],Table2[],3,0),"open")</f>
        <v>ok</v>
      </c>
      <c r="C5434" s="141" t="s">
        <v>369</v>
      </c>
      <c r="D5434" s="152" t="s">
        <v>1388</v>
      </c>
      <c r="E5434" s="152" t="s">
        <v>3468</v>
      </c>
      <c r="F5434" s="153" t="s">
        <v>3468</v>
      </c>
      <c r="G5434" s="141" t="s">
        <v>400</v>
      </c>
      <c r="H5434" s="112" t="str">
        <f>IF(Proc[[#This Row],[type]]="LFF (MDG-F)",MID(Proc[[#This Row],[Obj]],13,10),"")</f>
        <v/>
      </c>
      <c r="I5434" s="152"/>
      <c r="J5434" s="112" t="b">
        <f>Proc[[#This Row],[Requested]]=Proc[[#This Row],[CurrentParent]]</f>
        <v>1</v>
      </c>
      <c r="K5434" s="153" t="str">
        <f>IF(Proc[[#This Row],[Author]]="Marcela Urrego",VLOOKUP(LEFT(Proc[[#This Row],[Requested]],1),Table3[#All],2,0),VLOOKUP(Proc[[#This Row],[Author]],Table4[],2,0))</f>
        <v>HC</v>
      </c>
      <c r="L5434" s="148" t="s">
        <v>7174</v>
      </c>
      <c r="M5434" s="140">
        <v>46045</v>
      </c>
      <c r="N5434" s="140"/>
      <c r="O5434" s="140"/>
      <c r="P5434" s="140" t="str">
        <f ca="1">IF(Proc[[#This Row],[DaysAgeing]]&gt;5,"yep","on track")</f>
        <v>yep</v>
      </c>
      <c r="Q5434" s="2">
        <f ca="1">IF(Proc[[#This Row],[DateClosed]]="",ABS(NETWORKDAYS(Proc[[#This Row],[DateOpened]],TODAY()))-1,ABS(NETWORKDAYS(Proc[[#This Row],[DateOpened]],Proc[[#This Row],[DateClosed]]))-1)</f>
        <v>50</v>
      </c>
      <c r="R5434" s="140" t="s">
        <v>5381</v>
      </c>
      <c r="S5434" s="112"/>
      <c r="T5434" s="153">
        <v>5433</v>
      </c>
    </row>
    <row r="5435" spans="1:20" hidden="1">
      <c r="A5435" s="141" t="s">
        <v>5380</v>
      </c>
      <c r="B5435" s="153" t="str">
        <f>IFERROR(VLOOKUP(Proc[[#This Row],[App]],Table2[],3,0),"open")</f>
        <v>ok</v>
      </c>
      <c r="C5435" s="141" t="s">
        <v>369</v>
      </c>
      <c r="D5435" s="152" t="s">
        <v>9964</v>
      </c>
      <c r="E5435" s="152" t="s">
        <v>3468</v>
      </c>
      <c r="F5435" s="153" t="s">
        <v>3468</v>
      </c>
      <c r="G5435" s="141" t="s">
        <v>400</v>
      </c>
      <c r="H5435" s="112" t="str">
        <f>IF(Proc[[#This Row],[type]]="LFF (MDG-F)",MID(Proc[[#This Row],[Obj]],13,10),"")</f>
        <v/>
      </c>
      <c r="I5435" s="152"/>
      <c r="J5435" s="112" t="b">
        <f>Proc[[#This Row],[Requested]]=Proc[[#This Row],[CurrentParent]]</f>
        <v>1</v>
      </c>
      <c r="K5435" s="153" t="str">
        <f>IF(Proc[[#This Row],[Author]]="Marcela Urrego",VLOOKUP(LEFT(Proc[[#This Row],[Requested]],1),Table3[#All],2,0),VLOOKUP(Proc[[#This Row],[Author]],Table4[],2,0))</f>
        <v>HC</v>
      </c>
      <c r="L5435" s="148" t="s">
        <v>7174</v>
      </c>
      <c r="M5435" s="140">
        <v>46045</v>
      </c>
      <c r="N5435" s="140"/>
      <c r="O5435" s="140"/>
      <c r="P5435" s="140" t="str">
        <f ca="1">IF(Proc[[#This Row],[DaysAgeing]]&gt;5,"yep","on track")</f>
        <v>yep</v>
      </c>
      <c r="Q5435" s="2">
        <f ca="1">IF(Proc[[#This Row],[DateClosed]]="",ABS(NETWORKDAYS(Proc[[#This Row],[DateOpened]],TODAY()))-1,ABS(NETWORKDAYS(Proc[[#This Row],[DateOpened]],Proc[[#This Row],[DateClosed]]))-1)</f>
        <v>50</v>
      </c>
      <c r="R5435" s="140" t="s">
        <v>5381</v>
      </c>
      <c r="S5435" s="112"/>
      <c r="T5435" s="153">
        <v>5434</v>
      </c>
    </row>
    <row r="5436" spans="1:20" hidden="1">
      <c r="A5436" s="141" t="s">
        <v>5380</v>
      </c>
      <c r="B5436" s="153" t="str">
        <f>IFERROR(VLOOKUP(Proc[[#This Row],[App]],Table2[],3,0),"open")</f>
        <v>ok</v>
      </c>
      <c r="C5436" s="141" t="s">
        <v>369</v>
      </c>
      <c r="D5436" s="152" t="s">
        <v>1400</v>
      </c>
      <c r="E5436" s="152" t="s">
        <v>3468</v>
      </c>
      <c r="F5436" s="153" t="s">
        <v>3468</v>
      </c>
      <c r="G5436" s="141" t="s">
        <v>400</v>
      </c>
      <c r="H5436" s="112" t="str">
        <f>IF(Proc[[#This Row],[type]]="LFF (MDG-F)",MID(Proc[[#This Row],[Obj]],13,10),"")</f>
        <v/>
      </c>
      <c r="I5436" s="152"/>
      <c r="J5436" s="112" t="b">
        <f>Proc[[#This Row],[Requested]]=Proc[[#This Row],[CurrentParent]]</f>
        <v>1</v>
      </c>
      <c r="K5436" s="153" t="str">
        <f>IF(Proc[[#This Row],[Author]]="Marcela Urrego",VLOOKUP(LEFT(Proc[[#This Row],[Requested]],1),Table3[#All],2,0),VLOOKUP(Proc[[#This Row],[Author]],Table4[],2,0))</f>
        <v>HC</v>
      </c>
      <c r="L5436" s="148" t="s">
        <v>7174</v>
      </c>
      <c r="M5436" s="140">
        <v>46045</v>
      </c>
      <c r="N5436" s="140"/>
      <c r="O5436" s="140"/>
      <c r="P5436" s="140" t="str">
        <f ca="1">IF(Proc[[#This Row],[DaysAgeing]]&gt;5,"yep","on track")</f>
        <v>yep</v>
      </c>
      <c r="Q5436" s="2">
        <f ca="1">IF(Proc[[#This Row],[DateClosed]]="",ABS(NETWORKDAYS(Proc[[#This Row],[DateOpened]],TODAY()))-1,ABS(NETWORKDAYS(Proc[[#This Row],[DateOpened]],Proc[[#This Row],[DateClosed]]))-1)</f>
        <v>50</v>
      </c>
      <c r="R5436" s="140" t="s">
        <v>5381</v>
      </c>
      <c r="S5436" s="112"/>
      <c r="T5436" s="153">
        <v>5435</v>
      </c>
    </row>
    <row r="5437" spans="1:20" hidden="1">
      <c r="A5437" s="141" t="s">
        <v>5380</v>
      </c>
      <c r="B5437" s="153" t="str">
        <f>IFERROR(VLOOKUP(Proc[[#This Row],[App]],Table2[],3,0),"open")</f>
        <v>ok</v>
      </c>
      <c r="C5437" s="141" t="s">
        <v>369</v>
      </c>
      <c r="D5437" s="152" t="s">
        <v>1396</v>
      </c>
      <c r="E5437" s="152" t="s">
        <v>3468</v>
      </c>
      <c r="F5437" s="153" t="s">
        <v>3468</v>
      </c>
      <c r="G5437" s="141" t="s">
        <v>400</v>
      </c>
      <c r="H5437" s="112" t="str">
        <f>IF(Proc[[#This Row],[type]]="LFF (MDG-F)",MID(Proc[[#This Row],[Obj]],13,10),"")</f>
        <v/>
      </c>
      <c r="I5437" s="152"/>
      <c r="J5437" s="112" t="b">
        <f>Proc[[#This Row],[Requested]]=Proc[[#This Row],[CurrentParent]]</f>
        <v>1</v>
      </c>
      <c r="K5437" s="153" t="str">
        <f>IF(Proc[[#This Row],[Author]]="Marcela Urrego",VLOOKUP(LEFT(Proc[[#This Row],[Requested]],1),Table3[#All],2,0),VLOOKUP(Proc[[#This Row],[Author]],Table4[],2,0))</f>
        <v>HC</v>
      </c>
      <c r="L5437" s="148" t="s">
        <v>7174</v>
      </c>
      <c r="M5437" s="140">
        <v>46045</v>
      </c>
      <c r="N5437" s="140"/>
      <c r="O5437" s="140"/>
      <c r="P5437" s="140" t="str">
        <f ca="1">IF(Proc[[#This Row],[DaysAgeing]]&gt;5,"yep","on track")</f>
        <v>yep</v>
      </c>
      <c r="Q5437" s="2">
        <f ca="1">IF(Proc[[#This Row],[DateClosed]]="",ABS(NETWORKDAYS(Proc[[#This Row],[DateOpened]],TODAY()))-1,ABS(NETWORKDAYS(Proc[[#This Row],[DateOpened]],Proc[[#This Row],[DateClosed]]))-1)</f>
        <v>50</v>
      </c>
      <c r="R5437" s="140" t="s">
        <v>5381</v>
      </c>
      <c r="S5437" s="112"/>
      <c r="T5437" s="153">
        <v>5436</v>
      </c>
    </row>
    <row r="5438" spans="1:20" hidden="1">
      <c r="A5438" s="141" t="s">
        <v>5380</v>
      </c>
      <c r="B5438" s="153" t="str">
        <f>IFERROR(VLOOKUP(Proc[[#This Row],[App]],Table2[],3,0),"open")</f>
        <v>ok</v>
      </c>
      <c r="C5438" s="141" t="s">
        <v>369</v>
      </c>
      <c r="D5438" s="152" t="s">
        <v>1397</v>
      </c>
      <c r="E5438" s="152" t="s">
        <v>3468</v>
      </c>
      <c r="F5438" s="153" t="s">
        <v>3468</v>
      </c>
      <c r="G5438" s="141" t="s">
        <v>400</v>
      </c>
      <c r="H5438" s="112" t="str">
        <f>IF(Proc[[#This Row],[type]]="LFF (MDG-F)",MID(Proc[[#This Row],[Obj]],13,10),"")</f>
        <v/>
      </c>
      <c r="I5438" s="152"/>
      <c r="J5438" s="112" t="b">
        <f>Proc[[#This Row],[Requested]]=Proc[[#This Row],[CurrentParent]]</f>
        <v>1</v>
      </c>
      <c r="K5438" s="153" t="str">
        <f>IF(Proc[[#This Row],[Author]]="Marcela Urrego",VLOOKUP(LEFT(Proc[[#This Row],[Requested]],1),Table3[#All],2,0),VLOOKUP(Proc[[#This Row],[Author]],Table4[],2,0))</f>
        <v>HC</v>
      </c>
      <c r="L5438" s="148" t="s">
        <v>7174</v>
      </c>
      <c r="M5438" s="140">
        <v>46045</v>
      </c>
      <c r="N5438" s="140"/>
      <c r="O5438" s="140"/>
      <c r="P5438" s="140" t="str">
        <f ca="1">IF(Proc[[#This Row],[DaysAgeing]]&gt;5,"yep","on track")</f>
        <v>yep</v>
      </c>
      <c r="Q5438" s="2">
        <f ca="1">IF(Proc[[#This Row],[DateClosed]]="",ABS(NETWORKDAYS(Proc[[#This Row],[DateOpened]],TODAY()))-1,ABS(NETWORKDAYS(Proc[[#This Row],[DateOpened]],Proc[[#This Row],[DateClosed]]))-1)</f>
        <v>50</v>
      </c>
      <c r="R5438" s="140" t="s">
        <v>5381</v>
      </c>
      <c r="S5438" s="112"/>
      <c r="T5438" s="153">
        <v>5437</v>
      </c>
    </row>
    <row r="5439" spans="1:20" hidden="1">
      <c r="A5439" s="141" t="s">
        <v>5380</v>
      </c>
      <c r="B5439" s="153" t="str">
        <f>IFERROR(VLOOKUP(Proc[[#This Row],[App]],Table2[],3,0),"open")</f>
        <v>ok</v>
      </c>
      <c r="C5439" s="141" t="s">
        <v>369</v>
      </c>
      <c r="D5439" s="152" t="s">
        <v>1398</v>
      </c>
      <c r="E5439" s="152" t="s">
        <v>3468</v>
      </c>
      <c r="F5439" s="153" t="s">
        <v>3468</v>
      </c>
      <c r="G5439" s="141" t="s">
        <v>400</v>
      </c>
      <c r="H5439" s="112" t="str">
        <f>IF(Proc[[#This Row],[type]]="LFF (MDG-F)",MID(Proc[[#This Row],[Obj]],13,10),"")</f>
        <v/>
      </c>
      <c r="I5439" s="152"/>
      <c r="J5439" s="112" t="b">
        <f>Proc[[#This Row],[Requested]]=Proc[[#This Row],[CurrentParent]]</f>
        <v>1</v>
      </c>
      <c r="K5439" s="153" t="str">
        <f>IF(Proc[[#This Row],[Author]]="Marcela Urrego",VLOOKUP(LEFT(Proc[[#This Row],[Requested]],1),Table3[#All],2,0),VLOOKUP(Proc[[#This Row],[Author]],Table4[],2,0))</f>
        <v>HC</v>
      </c>
      <c r="L5439" s="148" t="s">
        <v>7174</v>
      </c>
      <c r="M5439" s="140">
        <v>46045</v>
      </c>
      <c r="N5439" s="140"/>
      <c r="O5439" s="140"/>
      <c r="P5439" s="140" t="str">
        <f ca="1">IF(Proc[[#This Row],[DaysAgeing]]&gt;5,"yep","on track")</f>
        <v>yep</v>
      </c>
      <c r="Q5439" s="2">
        <f ca="1">IF(Proc[[#This Row],[DateClosed]]="",ABS(NETWORKDAYS(Proc[[#This Row],[DateOpened]],TODAY()))-1,ABS(NETWORKDAYS(Proc[[#This Row],[DateOpened]],Proc[[#This Row],[DateClosed]]))-1)</f>
        <v>50</v>
      </c>
      <c r="R5439" s="140" t="s">
        <v>5381</v>
      </c>
      <c r="S5439" s="112"/>
      <c r="T5439" s="153">
        <v>5438</v>
      </c>
    </row>
    <row r="5440" spans="1:20" hidden="1">
      <c r="A5440" s="141" t="s">
        <v>5380</v>
      </c>
      <c r="B5440" s="153" t="str">
        <f>IFERROR(VLOOKUP(Proc[[#This Row],[App]],Table2[],3,0),"open")</f>
        <v>ok</v>
      </c>
      <c r="C5440" s="141" t="s">
        <v>369</v>
      </c>
      <c r="D5440" s="152" t="s">
        <v>1395</v>
      </c>
      <c r="E5440" s="152" t="s">
        <v>3468</v>
      </c>
      <c r="F5440" s="153" t="s">
        <v>3468</v>
      </c>
      <c r="G5440" s="141" t="s">
        <v>400</v>
      </c>
      <c r="H5440" s="112" t="str">
        <f>IF(Proc[[#This Row],[type]]="LFF (MDG-F)",MID(Proc[[#This Row],[Obj]],13,10),"")</f>
        <v/>
      </c>
      <c r="I5440" s="152"/>
      <c r="J5440" s="112" t="b">
        <f>Proc[[#This Row],[Requested]]=Proc[[#This Row],[CurrentParent]]</f>
        <v>1</v>
      </c>
      <c r="K5440" s="153" t="str">
        <f>IF(Proc[[#This Row],[Author]]="Marcela Urrego",VLOOKUP(LEFT(Proc[[#This Row],[Requested]],1),Table3[#All],2,0),VLOOKUP(Proc[[#This Row],[Author]],Table4[],2,0))</f>
        <v>HC</v>
      </c>
      <c r="L5440" s="148" t="s">
        <v>7174</v>
      </c>
      <c r="M5440" s="140">
        <v>46045</v>
      </c>
      <c r="N5440" s="140"/>
      <c r="O5440" s="140"/>
      <c r="P5440" s="140" t="str">
        <f ca="1">IF(Proc[[#This Row],[DaysAgeing]]&gt;5,"yep","on track")</f>
        <v>yep</v>
      </c>
      <c r="Q5440" s="2">
        <f ca="1">IF(Proc[[#This Row],[DateClosed]]="",ABS(NETWORKDAYS(Proc[[#This Row],[DateOpened]],TODAY()))-1,ABS(NETWORKDAYS(Proc[[#This Row],[DateOpened]],Proc[[#This Row],[DateClosed]]))-1)</f>
        <v>50</v>
      </c>
      <c r="R5440" s="140" t="s">
        <v>5381</v>
      </c>
      <c r="S5440" s="112"/>
      <c r="T5440" s="153">
        <v>5439</v>
      </c>
    </row>
    <row r="5441" spans="1:20" hidden="1">
      <c r="A5441" s="141" t="s">
        <v>5380</v>
      </c>
      <c r="B5441" s="153" t="str">
        <f>IFERROR(VLOOKUP(Proc[[#This Row],[App]],Table2[],3,0),"open")</f>
        <v>ok</v>
      </c>
      <c r="C5441" s="141" t="s">
        <v>369</v>
      </c>
      <c r="D5441" s="152" t="s">
        <v>9965</v>
      </c>
      <c r="E5441" s="152" t="s">
        <v>3468</v>
      </c>
      <c r="F5441" s="153" t="s">
        <v>3468</v>
      </c>
      <c r="G5441" s="141" t="s">
        <v>400</v>
      </c>
      <c r="H5441" s="112" t="str">
        <f>IF(Proc[[#This Row],[type]]="LFF (MDG-F)",MID(Proc[[#This Row],[Obj]],13,10),"")</f>
        <v/>
      </c>
      <c r="I5441" s="152"/>
      <c r="J5441" s="112" t="b">
        <f>Proc[[#This Row],[Requested]]=Proc[[#This Row],[CurrentParent]]</f>
        <v>1</v>
      </c>
      <c r="K5441" s="153" t="str">
        <f>IF(Proc[[#This Row],[Author]]="Marcela Urrego",VLOOKUP(LEFT(Proc[[#This Row],[Requested]],1),Table3[#All],2,0),VLOOKUP(Proc[[#This Row],[Author]],Table4[],2,0))</f>
        <v>HC</v>
      </c>
      <c r="L5441" s="148" t="s">
        <v>7174</v>
      </c>
      <c r="M5441" s="140">
        <v>46045</v>
      </c>
      <c r="N5441" s="140"/>
      <c r="O5441" s="140"/>
      <c r="P5441" s="140" t="str">
        <f ca="1">IF(Proc[[#This Row],[DaysAgeing]]&gt;5,"yep","on track")</f>
        <v>yep</v>
      </c>
      <c r="Q5441" s="2">
        <f ca="1">IF(Proc[[#This Row],[DateClosed]]="",ABS(NETWORKDAYS(Proc[[#This Row],[DateOpened]],TODAY()))-1,ABS(NETWORKDAYS(Proc[[#This Row],[DateOpened]],Proc[[#This Row],[DateClosed]]))-1)</f>
        <v>50</v>
      </c>
      <c r="R5441" s="140" t="s">
        <v>5381</v>
      </c>
      <c r="S5441" s="112"/>
      <c r="T5441" s="153">
        <v>5440</v>
      </c>
    </row>
    <row r="5442" spans="1:20" hidden="1">
      <c r="A5442" s="141" t="s">
        <v>5380</v>
      </c>
      <c r="B5442" s="153" t="str">
        <f>IFERROR(VLOOKUP(Proc[[#This Row],[App]],Table2[],3,0),"open")</f>
        <v>ok</v>
      </c>
      <c r="C5442" s="141" t="s">
        <v>369</v>
      </c>
      <c r="D5442" s="152" t="s">
        <v>1401</v>
      </c>
      <c r="E5442" s="152" t="s">
        <v>3468</v>
      </c>
      <c r="F5442" s="153" t="s">
        <v>3468</v>
      </c>
      <c r="G5442" s="141" t="s">
        <v>400</v>
      </c>
      <c r="H5442" s="112" t="str">
        <f>IF(Proc[[#This Row],[type]]="LFF (MDG-F)",MID(Proc[[#This Row],[Obj]],13,10),"")</f>
        <v/>
      </c>
      <c r="I5442" s="152"/>
      <c r="J5442" s="112" t="b">
        <f>Proc[[#This Row],[Requested]]=Proc[[#This Row],[CurrentParent]]</f>
        <v>1</v>
      </c>
      <c r="K5442" s="153" t="str">
        <f>IF(Proc[[#This Row],[Author]]="Marcela Urrego",VLOOKUP(LEFT(Proc[[#This Row],[Requested]],1),Table3[#All],2,0),VLOOKUP(Proc[[#This Row],[Author]],Table4[],2,0))</f>
        <v>HC</v>
      </c>
      <c r="L5442" s="148" t="s">
        <v>7174</v>
      </c>
      <c r="M5442" s="140">
        <v>46045</v>
      </c>
      <c r="N5442" s="140"/>
      <c r="O5442" s="140"/>
      <c r="P5442" s="140" t="str">
        <f ca="1">IF(Proc[[#This Row],[DaysAgeing]]&gt;5,"yep","on track")</f>
        <v>yep</v>
      </c>
      <c r="Q5442" s="2">
        <f ca="1">IF(Proc[[#This Row],[DateClosed]]="",ABS(NETWORKDAYS(Proc[[#This Row],[DateOpened]],TODAY()))-1,ABS(NETWORKDAYS(Proc[[#This Row],[DateOpened]],Proc[[#This Row],[DateClosed]]))-1)</f>
        <v>50</v>
      </c>
      <c r="R5442" s="140" t="s">
        <v>5381</v>
      </c>
      <c r="S5442" s="112"/>
      <c r="T5442" s="153">
        <v>5441</v>
      </c>
    </row>
    <row r="5443" spans="1:20" hidden="1">
      <c r="A5443" s="141" t="s">
        <v>5380</v>
      </c>
      <c r="B5443" s="153" t="str">
        <f>IFERROR(VLOOKUP(Proc[[#This Row],[App]],Table2[],3,0),"open")</f>
        <v>ok</v>
      </c>
      <c r="C5443" s="141" t="s">
        <v>369</v>
      </c>
      <c r="D5443" s="152" t="s">
        <v>9966</v>
      </c>
      <c r="E5443" s="152" t="s">
        <v>3468</v>
      </c>
      <c r="F5443" s="153" t="s">
        <v>3468</v>
      </c>
      <c r="G5443" s="141" t="s">
        <v>400</v>
      </c>
      <c r="H5443" s="112" t="str">
        <f>IF(Proc[[#This Row],[type]]="LFF (MDG-F)",MID(Proc[[#This Row],[Obj]],13,10),"")</f>
        <v/>
      </c>
      <c r="I5443" s="152"/>
      <c r="J5443" s="112" t="b">
        <f>Proc[[#This Row],[Requested]]=Proc[[#This Row],[CurrentParent]]</f>
        <v>1</v>
      </c>
      <c r="K5443" s="153" t="str">
        <f>IF(Proc[[#This Row],[Author]]="Marcela Urrego",VLOOKUP(LEFT(Proc[[#This Row],[Requested]],1),Table3[#All],2,0),VLOOKUP(Proc[[#This Row],[Author]],Table4[],2,0))</f>
        <v>HC</v>
      </c>
      <c r="L5443" s="148" t="s">
        <v>7174</v>
      </c>
      <c r="M5443" s="140">
        <v>46045</v>
      </c>
      <c r="N5443" s="140"/>
      <c r="O5443" s="140"/>
      <c r="P5443" s="140" t="str">
        <f ca="1">IF(Proc[[#This Row],[DaysAgeing]]&gt;5,"yep","on track")</f>
        <v>yep</v>
      </c>
      <c r="Q5443" s="2">
        <f ca="1">IF(Proc[[#This Row],[DateClosed]]="",ABS(NETWORKDAYS(Proc[[#This Row],[DateOpened]],TODAY()))-1,ABS(NETWORKDAYS(Proc[[#This Row],[DateOpened]],Proc[[#This Row],[DateClosed]]))-1)</f>
        <v>50</v>
      </c>
      <c r="R5443" s="140" t="s">
        <v>5381</v>
      </c>
      <c r="S5443" s="112"/>
      <c r="T5443" s="153">
        <v>5442</v>
      </c>
    </row>
    <row r="5444" spans="1:20" hidden="1">
      <c r="A5444" s="141" t="s">
        <v>5380</v>
      </c>
      <c r="B5444" s="153" t="str">
        <f>IFERROR(VLOOKUP(Proc[[#This Row],[App]],Table2[],3,0),"open")</f>
        <v>ok</v>
      </c>
      <c r="C5444" s="141" t="s">
        <v>369</v>
      </c>
      <c r="D5444" s="152" t="s">
        <v>1399</v>
      </c>
      <c r="E5444" s="152" t="s">
        <v>3468</v>
      </c>
      <c r="F5444" s="153" t="s">
        <v>3468</v>
      </c>
      <c r="G5444" s="141" t="s">
        <v>400</v>
      </c>
      <c r="H5444" s="112" t="str">
        <f>IF(Proc[[#This Row],[type]]="LFF (MDG-F)",MID(Proc[[#This Row],[Obj]],13,10),"")</f>
        <v/>
      </c>
      <c r="I5444" s="152"/>
      <c r="J5444" s="112" t="b">
        <f>Proc[[#This Row],[Requested]]=Proc[[#This Row],[CurrentParent]]</f>
        <v>1</v>
      </c>
      <c r="K5444" s="153" t="str">
        <f>IF(Proc[[#This Row],[Author]]="Marcela Urrego",VLOOKUP(LEFT(Proc[[#This Row],[Requested]],1),Table3[#All],2,0),VLOOKUP(Proc[[#This Row],[Author]],Table4[],2,0))</f>
        <v>HC</v>
      </c>
      <c r="L5444" s="148" t="s">
        <v>7174</v>
      </c>
      <c r="M5444" s="140">
        <v>46045</v>
      </c>
      <c r="N5444" s="140"/>
      <c r="O5444" s="140"/>
      <c r="P5444" s="140" t="str">
        <f ca="1">IF(Proc[[#This Row],[DaysAgeing]]&gt;5,"yep","on track")</f>
        <v>yep</v>
      </c>
      <c r="Q5444" s="2">
        <f ca="1">IF(Proc[[#This Row],[DateClosed]]="",ABS(NETWORKDAYS(Proc[[#This Row],[DateOpened]],TODAY()))-1,ABS(NETWORKDAYS(Proc[[#This Row],[DateOpened]],Proc[[#This Row],[DateClosed]]))-1)</f>
        <v>50</v>
      </c>
      <c r="R5444" s="140" t="s">
        <v>5381</v>
      </c>
      <c r="S5444" s="112"/>
      <c r="T5444" s="153">
        <v>5443</v>
      </c>
    </row>
    <row r="5445" spans="1:20" hidden="1">
      <c r="A5445" s="141" t="s">
        <v>5380</v>
      </c>
      <c r="B5445" s="153" t="str">
        <f>IFERROR(VLOOKUP(Proc[[#This Row],[App]],Table2[],3,0),"open")</f>
        <v>ok</v>
      </c>
      <c r="C5445" s="141" t="s">
        <v>369</v>
      </c>
      <c r="D5445" s="152" t="s">
        <v>1387</v>
      </c>
      <c r="E5445" s="152" t="s">
        <v>3468</v>
      </c>
      <c r="F5445" s="153" t="s">
        <v>3468</v>
      </c>
      <c r="G5445" s="141" t="s">
        <v>400</v>
      </c>
      <c r="H5445" s="112" t="str">
        <f>IF(Proc[[#This Row],[type]]="LFF (MDG-F)",MID(Proc[[#This Row],[Obj]],13,10),"")</f>
        <v/>
      </c>
      <c r="I5445" s="152"/>
      <c r="J5445" s="112" t="b">
        <f>Proc[[#This Row],[Requested]]=Proc[[#This Row],[CurrentParent]]</f>
        <v>1</v>
      </c>
      <c r="K5445" s="153" t="str">
        <f>IF(Proc[[#This Row],[Author]]="Marcela Urrego",VLOOKUP(LEFT(Proc[[#This Row],[Requested]],1),Table3[#All],2,0),VLOOKUP(Proc[[#This Row],[Author]],Table4[],2,0))</f>
        <v>HC</v>
      </c>
      <c r="L5445" s="148" t="s">
        <v>7174</v>
      </c>
      <c r="M5445" s="140">
        <v>46045</v>
      </c>
      <c r="N5445" s="140"/>
      <c r="O5445" s="140"/>
      <c r="P5445" s="140" t="str">
        <f ca="1">IF(Proc[[#This Row],[DaysAgeing]]&gt;5,"yep","on track")</f>
        <v>yep</v>
      </c>
      <c r="Q5445" s="2">
        <f ca="1">IF(Proc[[#This Row],[DateClosed]]="",ABS(NETWORKDAYS(Proc[[#This Row],[DateOpened]],TODAY()))-1,ABS(NETWORKDAYS(Proc[[#This Row],[DateOpened]],Proc[[#This Row],[DateClosed]]))-1)</f>
        <v>50</v>
      </c>
      <c r="R5445" s="140" t="s">
        <v>5381</v>
      </c>
      <c r="S5445" s="112"/>
      <c r="T5445" s="153">
        <v>5444</v>
      </c>
    </row>
    <row r="5446" spans="1:20" hidden="1">
      <c r="A5446" s="141" t="s">
        <v>5380</v>
      </c>
      <c r="B5446" s="153" t="str">
        <f>IFERROR(VLOOKUP(Proc[[#This Row],[App]],Table2[],3,0),"open")</f>
        <v>ok</v>
      </c>
      <c r="C5446" s="141" t="s">
        <v>369</v>
      </c>
      <c r="D5446" s="152" t="s">
        <v>1389</v>
      </c>
      <c r="E5446" s="152" t="s">
        <v>3468</v>
      </c>
      <c r="F5446" s="153" t="s">
        <v>3468</v>
      </c>
      <c r="G5446" s="141" t="s">
        <v>400</v>
      </c>
      <c r="H5446" s="112" t="str">
        <f>IF(Proc[[#This Row],[type]]="LFF (MDG-F)",MID(Proc[[#This Row],[Obj]],13,10),"")</f>
        <v/>
      </c>
      <c r="I5446" s="152"/>
      <c r="J5446" s="112" t="b">
        <f>Proc[[#This Row],[Requested]]=Proc[[#This Row],[CurrentParent]]</f>
        <v>1</v>
      </c>
      <c r="K5446" s="153" t="str">
        <f>IF(Proc[[#This Row],[Author]]="Marcela Urrego",VLOOKUP(LEFT(Proc[[#This Row],[Requested]],1),Table3[#All],2,0),VLOOKUP(Proc[[#This Row],[Author]],Table4[],2,0))</f>
        <v>HC</v>
      </c>
      <c r="L5446" s="148" t="s">
        <v>7174</v>
      </c>
      <c r="M5446" s="140">
        <v>46045</v>
      </c>
      <c r="N5446" s="140"/>
      <c r="O5446" s="140"/>
      <c r="P5446" s="140" t="str">
        <f ca="1">IF(Proc[[#This Row],[DaysAgeing]]&gt;5,"yep","on track")</f>
        <v>yep</v>
      </c>
      <c r="Q5446" s="2">
        <f ca="1">IF(Proc[[#This Row],[DateClosed]]="",ABS(NETWORKDAYS(Proc[[#This Row],[DateOpened]],TODAY()))-1,ABS(NETWORKDAYS(Proc[[#This Row],[DateOpened]],Proc[[#This Row],[DateClosed]]))-1)</f>
        <v>50</v>
      </c>
      <c r="R5446" s="140" t="s">
        <v>5381</v>
      </c>
      <c r="S5446" s="112"/>
      <c r="T5446" s="153">
        <v>5445</v>
      </c>
    </row>
    <row r="5447" spans="1:20" hidden="1">
      <c r="A5447" s="141" t="s">
        <v>5380</v>
      </c>
      <c r="B5447" s="153" t="str">
        <f>IFERROR(VLOOKUP(Proc[[#This Row],[App]],Table2[],3,0),"open")</f>
        <v>ok</v>
      </c>
      <c r="C5447" s="141" t="s">
        <v>369</v>
      </c>
      <c r="D5447" s="152" t="s">
        <v>1384</v>
      </c>
      <c r="E5447" s="152" t="s">
        <v>3468</v>
      </c>
      <c r="F5447" s="153" t="s">
        <v>3468</v>
      </c>
      <c r="G5447" s="141" t="s">
        <v>400</v>
      </c>
      <c r="H5447" s="112" t="str">
        <f>IF(Proc[[#This Row],[type]]="LFF (MDG-F)",MID(Proc[[#This Row],[Obj]],13,10),"")</f>
        <v/>
      </c>
      <c r="I5447" s="152"/>
      <c r="J5447" s="112" t="b">
        <f>Proc[[#This Row],[Requested]]=Proc[[#This Row],[CurrentParent]]</f>
        <v>1</v>
      </c>
      <c r="K5447" s="153" t="str">
        <f>IF(Proc[[#This Row],[Author]]="Marcela Urrego",VLOOKUP(LEFT(Proc[[#This Row],[Requested]],1),Table3[#All],2,0),VLOOKUP(Proc[[#This Row],[Author]],Table4[],2,0))</f>
        <v>HC</v>
      </c>
      <c r="L5447" s="148" t="s">
        <v>7174</v>
      </c>
      <c r="M5447" s="140">
        <v>46045</v>
      </c>
      <c r="N5447" s="140"/>
      <c r="O5447" s="140"/>
      <c r="P5447" s="140" t="str">
        <f ca="1">IF(Proc[[#This Row],[DaysAgeing]]&gt;5,"yep","on track")</f>
        <v>yep</v>
      </c>
      <c r="Q5447" s="2">
        <f ca="1">IF(Proc[[#This Row],[DateClosed]]="",ABS(NETWORKDAYS(Proc[[#This Row],[DateOpened]],TODAY()))-1,ABS(NETWORKDAYS(Proc[[#This Row],[DateOpened]],Proc[[#This Row],[DateClosed]]))-1)</f>
        <v>50</v>
      </c>
      <c r="R5447" s="140" t="s">
        <v>5381</v>
      </c>
      <c r="S5447" s="112"/>
      <c r="T5447" s="153">
        <v>5446</v>
      </c>
    </row>
    <row r="5448" spans="1:20" hidden="1">
      <c r="A5448" s="141" t="s">
        <v>5380</v>
      </c>
      <c r="B5448" s="153" t="str">
        <f>IFERROR(VLOOKUP(Proc[[#This Row],[App]],Table2[],3,0),"open")</f>
        <v>ok</v>
      </c>
      <c r="C5448" s="141" t="s">
        <v>369</v>
      </c>
      <c r="D5448" s="152" t="s">
        <v>1385</v>
      </c>
      <c r="E5448" s="152" t="s">
        <v>3468</v>
      </c>
      <c r="F5448" s="153" t="s">
        <v>3468</v>
      </c>
      <c r="G5448" s="141" t="s">
        <v>400</v>
      </c>
      <c r="H5448" s="112" t="str">
        <f>IF(Proc[[#This Row],[type]]="LFF (MDG-F)",MID(Proc[[#This Row],[Obj]],13,10),"")</f>
        <v/>
      </c>
      <c r="I5448" s="152"/>
      <c r="J5448" s="112" t="b">
        <f>Proc[[#This Row],[Requested]]=Proc[[#This Row],[CurrentParent]]</f>
        <v>1</v>
      </c>
      <c r="K5448" s="153" t="str">
        <f>IF(Proc[[#This Row],[Author]]="Marcela Urrego",VLOOKUP(LEFT(Proc[[#This Row],[Requested]],1),Table3[#All],2,0),VLOOKUP(Proc[[#This Row],[Author]],Table4[],2,0))</f>
        <v>HC</v>
      </c>
      <c r="L5448" s="148" t="s">
        <v>7174</v>
      </c>
      <c r="M5448" s="140">
        <v>46045</v>
      </c>
      <c r="N5448" s="140"/>
      <c r="O5448" s="140"/>
      <c r="P5448" s="140" t="str">
        <f ca="1">IF(Proc[[#This Row],[DaysAgeing]]&gt;5,"yep","on track")</f>
        <v>yep</v>
      </c>
      <c r="Q5448" s="2">
        <f ca="1">IF(Proc[[#This Row],[DateClosed]]="",ABS(NETWORKDAYS(Proc[[#This Row],[DateOpened]],TODAY()))-1,ABS(NETWORKDAYS(Proc[[#This Row],[DateOpened]],Proc[[#This Row],[DateClosed]]))-1)</f>
        <v>50</v>
      </c>
      <c r="R5448" s="140" t="s">
        <v>5381</v>
      </c>
      <c r="S5448" s="112"/>
      <c r="T5448" s="153">
        <v>5447</v>
      </c>
    </row>
    <row r="5449" spans="1:20" hidden="1">
      <c r="A5449" s="141" t="s">
        <v>5380</v>
      </c>
      <c r="B5449" s="153" t="str">
        <f>IFERROR(VLOOKUP(Proc[[#This Row],[App]],Table2[],3,0),"open")</f>
        <v>ok</v>
      </c>
      <c r="C5449" s="141" t="s">
        <v>369</v>
      </c>
      <c r="D5449" s="152" t="s">
        <v>1382</v>
      </c>
      <c r="E5449" s="152" t="s">
        <v>3468</v>
      </c>
      <c r="F5449" s="153" t="s">
        <v>3468</v>
      </c>
      <c r="G5449" s="141" t="s">
        <v>400</v>
      </c>
      <c r="H5449" s="112" t="str">
        <f>IF(Proc[[#This Row],[type]]="LFF (MDG-F)",MID(Proc[[#This Row],[Obj]],13,10),"")</f>
        <v/>
      </c>
      <c r="I5449" s="152"/>
      <c r="J5449" s="112" t="b">
        <f>Proc[[#This Row],[Requested]]=Proc[[#This Row],[CurrentParent]]</f>
        <v>1</v>
      </c>
      <c r="K5449" s="153" t="str">
        <f>IF(Proc[[#This Row],[Author]]="Marcela Urrego",VLOOKUP(LEFT(Proc[[#This Row],[Requested]],1),Table3[#All],2,0),VLOOKUP(Proc[[#This Row],[Author]],Table4[],2,0))</f>
        <v>HC</v>
      </c>
      <c r="L5449" s="148" t="s">
        <v>7174</v>
      </c>
      <c r="M5449" s="140">
        <v>46045</v>
      </c>
      <c r="N5449" s="140"/>
      <c r="O5449" s="140"/>
      <c r="P5449" s="140" t="str">
        <f ca="1">IF(Proc[[#This Row],[DaysAgeing]]&gt;5,"yep","on track")</f>
        <v>yep</v>
      </c>
      <c r="Q5449" s="2">
        <f ca="1">IF(Proc[[#This Row],[DateClosed]]="",ABS(NETWORKDAYS(Proc[[#This Row],[DateOpened]],TODAY()))-1,ABS(NETWORKDAYS(Proc[[#This Row],[DateOpened]],Proc[[#This Row],[DateClosed]]))-1)</f>
        <v>50</v>
      </c>
      <c r="R5449" s="140" t="s">
        <v>5381</v>
      </c>
      <c r="S5449" s="112"/>
      <c r="T5449" s="153">
        <v>5448</v>
      </c>
    </row>
    <row r="5450" spans="1:20" hidden="1">
      <c r="A5450" s="141" t="s">
        <v>5380</v>
      </c>
      <c r="B5450" s="153" t="str">
        <f>IFERROR(VLOOKUP(Proc[[#This Row],[App]],Table2[],3,0),"open")</f>
        <v>ok</v>
      </c>
      <c r="C5450" s="141" t="s">
        <v>369</v>
      </c>
      <c r="D5450" s="152" t="s">
        <v>1383</v>
      </c>
      <c r="E5450" s="152" t="s">
        <v>3468</v>
      </c>
      <c r="F5450" s="153" t="s">
        <v>3468</v>
      </c>
      <c r="G5450" s="141" t="s">
        <v>400</v>
      </c>
      <c r="H5450" s="112" t="str">
        <f>IF(Proc[[#This Row],[type]]="LFF (MDG-F)",MID(Proc[[#This Row],[Obj]],13,10),"")</f>
        <v/>
      </c>
      <c r="I5450" s="152"/>
      <c r="J5450" s="112" t="b">
        <f>Proc[[#This Row],[Requested]]=Proc[[#This Row],[CurrentParent]]</f>
        <v>1</v>
      </c>
      <c r="K5450" s="153" t="str">
        <f>IF(Proc[[#This Row],[Author]]="Marcela Urrego",VLOOKUP(LEFT(Proc[[#This Row],[Requested]],1),Table3[#All],2,0),VLOOKUP(Proc[[#This Row],[Author]],Table4[],2,0))</f>
        <v>HC</v>
      </c>
      <c r="L5450" s="148" t="s">
        <v>7174</v>
      </c>
      <c r="M5450" s="140">
        <v>46045</v>
      </c>
      <c r="N5450" s="140"/>
      <c r="O5450" s="140"/>
      <c r="P5450" s="140" t="str">
        <f ca="1">IF(Proc[[#This Row],[DaysAgeing]]&gt;5,"yep","on track")</f>
        <v>yep</v>
      </c>
      <c r="Q5450" s="2">
        <f ca="1">IF(Proc[[#This Row],[DateClosed]]="",ABS(NETWORKDAYS(Proc[[#This Row],[DateOpened]],TODAY()))-1,ABS(NETWORKDAYS(Proc[[#This Row],[DateOpened]],Proc[[#This Row],[DateClosed]]))-1)</f>
        <v>50</v>
      </c>
      <c r="R5450" s="140" t="s">
        <v>5381</v>
      </c>
      <c r="S5450" s="112"/>
      <c r="T5450" s="153">
        <v>5449</v>
      </c>
    </row>
    <row r="5451" spans="1:20" hidden="1">
      <c r="A5451" s="141" t="s">
        <v>5380</v>
      </c>
      <c r="B5451" s="153" t="str">
        <f>IFERROR(VLOOKUP(Proc[[#This Row],[App]],Table2[],3,0),"open")</f>
        <v>ok</v>
      </c>
      <c r="C5451" s="141" t="s">
        <v>369</v>
      </c>
      <c r="D5451" s="152" t="s">
        <v>1660</v>
      </c>
      <c r="E5451" s="152" t="s">
        <v>3468</v>
      </c>
      <c r="F5451" s="153" t="s">
        <v>3468</v>
      </c>
      <c r="G5451" s="141" t="s">
        <v>400</v>
      </c>
      <c r="H5451" s="112" t="str">
        <f>IF(Proc[[#This Row],[type]]="LFF (MDG-F)",MID(Proc[[#This Row],[Obj]],13,10),"")</f>
        <v/>
      </c>
      <c r="I5451" s="152"/>
      <c r="J5451" s="112" t="b">
        <f>Proc[[#This Row],[Requested]]=Proc[[#This Row],[CurrentParent]]</f>
        <v>1</v>
      </c>
      <c r="K5451" s="153" t="str">
        <f>IF(Proc[[#This Row],[Author]]="Marcela Urrego",VLOOKUP(LEFT(Proc[[#This Row],[Requested]],1),Table3[#All],2,0),VLOOKUP(Proc[[#This Row],[Author]],Table4[],2,0))</f>
        <v>HC</v>
      </c>
      <c r="L5451" s="148" t="s">
        <v>7174</v>
      </c>
      <c r="M5451" s="140">
        <v>46045</v>
      </c>
      <c r="N5451" s="140"/>
      <c r="O5451" s="140"/>
      <c r="P5451" s="140" t="str">
        <f ca="1">IF(Proc[[#This Row],[DaysAgeing]]&gt;5,"yep","on track")</f>
        <v>yep</v>
      </c>
      <c r="Q5451" s="2">
        <f ca="1">IF(Proc[[#This Row],[DateClosed]]="",ABS(NETWORKDAYS(Proc[[#This Row],[DateOpened]],TODAY()))-1,ABS(NETWORKDAYS(Proc[[#This Row],[DateOpened]],Proc[[#This Row],[DateClosed]]))-1)</f>
        <v>50</v>
      </c>
      <c r="R5451" s="140" t="s">
        <v>5381</v>
      </c>
      <c r="S5451" s="112"/>
      <c r="T5451" s="153">
        <v>5450</v>
      </c>
    </row>
    <row r="5452" spans="1:20" hidden="1">
      <c r="A5452" s="141" t="s">
        <v>5380</v>
      </c>
      <c r="B5452" s="153" t="str">
        <f>IFERROR(VLOOKUP(Proc[[#This Row],[App]],Table2[],3,0),"open")</f>
        <v>ok</v>
      </c>
      <c r="C5452" s="141" t="s">
        <v>369</v>
      </c>
      <c r="D5452" s="152" t="s">
        <v>1659</v>
      </c>
      <c r="E5452" s="152" t="s">
        <v>3468</v>
      </c>
      <c r="F5452" s="153" t="s">
        <v>3468</v>
      </c>
      <c r="G5452" s="141" t="s">
        <v>400</v>
      </c>
      <c r="H5452" s="112" t="str">
        <f>IF(Proc[[#This Row],[type]]="LFF (MDG-F)",MID(Proc[[#This Row],[Obj]],13,10),"")</f>
        <v/>
      </c>
      <c r="I5452" s="152"/>
      <c r="J5452" s="112" t="b">
        <f>Proc[[#This Row],[Requested]]=Proc[[#This Row],[CurrentParent]]</f>
        <v>1</v>
      </c>
      <c r="K5452" s="153" t="str">
        <f>IF(Proc[[#This Row],[Author]]="Marcela Urrego",VLOOKUP(LEFT(Proc[[#This Row],[Requested]],1),Table3[#All],2,0),VLOOKUP(Proc[[#This Row],[Author]],Table4[],2,0))</f>
        <v>HC</v>
      </c>
      <c r="L5452" s="148" t="s">
        <v>7174</v>
      </c>
      <c r="M5452" s="140">
        <v>46045</v>
      </c>
      <c r="N5452" s="140"/>
      <c r="O5452" s="140"/>
      <c r="P5452" s="140" t="str">
        <f ca="1">IF(Proc[[#This Row],[DaysAgeing]]&gt;5,"yep","on track")</f>
        <v>yep</v>
      </c>
      <c r="Q5452" s="2">
        <f ca="1">IF(Proc[[#This Row],[DateClosed]]="",ABS(NETWORKDAYS(Proc[[#This Row],[DateOpened]],TODAY()))-1,ABS(NETWORKDAYS(Proc[[#This Row],[DateOpened]],Proc[[#This Row],[DateClosed]]))-1)</f>
        <v>50</v>
      </c>
      <c r="R5452" s="140" t="s">
        <v>5381</v>
      </c>
      <c r="S5452" s="112"/>
      <c r="T5452" s="153">
        <v>5451</v>
      </c>
    </row>
    <row r="5453" spans="1:20" hidden="1">
      <c r="A5453" s="141" t="s">
        <v>5380</v>
      </c>
      <c r="B5453" s="153" t="str">
        <f>IFERROR(VLOOKUP(Proc[[#This Row],[App]],Table2[],3,0),"open")</f>
        <v>ok</v>
      </c>
      <c r="C5453" s="141" t="s">
        <v>369</v>
      </c>
      <c r="D5453" s="152" t="s">
        <v>1661</v>
      </c>
      <c r="E5453" s="152" t="s">
        <v>3468</v>
      </c>
      <c r="F5453" s="153" t="s">
        <v>3468</v>
      </c>
      <c r="G5453" s="141" t="s">
        <v>400</v>
      </c>
      <c r="H5453" s="112" t="str">
        <f>IF(Proc[[#This Row],[type]]="LFF (MDG-F)",MID(Proc[[#This Row],[Obj]],13,10),"")</f>
        <v/>
      </c>
      <c r="I5453" s="152"/>
      <c r="J5453" s="112" t="b">
        <f>Proc[[#This Row],[Requested]]=Proc[[#This Row],[CurrentParent]]</f>
        <v>1</v>
      </c>
      <c r="K5453" s="153" t="str">
        <f>IF(Proc[[#This Row],[Author]]="Marcela Urrego",VLOOKUP(LEFT(Proc[[#This Row],[Requested]],1),Table3[#All],2,0),VLOOKUP(Proc[[#This Row],[Author]],Table4[],2,0))</f>
        <v>HC</v>
      </c>
      <c r="L5453" s="148" t="s">
        <v>7174</v>
      </c>
      <c r="M5453" s="140">
        <v>46045</v>
      </c>
      <c r="N5453" s="140"/>
      <c r="O5453" s="140"/>
      <c r="P5453" s="140" t="str">
        <f ca="1">IF(Proc[[#This Row],[DaysAgeing]]&gt;5,"yep","on track")</f>
        <v>yep</v>
      </c>
      <c r="Q5453" s="2">
        <f ca="1">IF(Proc[[#This Row],[DateClosed]]="",ABS(NETWORKDAYS(Proc[[#This Row],[DateOpened]],TODAY()))-1,ABS(NETWORKDAYS(Proc[[#This Row],[DateOpened]],Proc[[#This Row],[DateClosed]]))-1)</f>
        <v>50</v>
      </c>
      <c r="R5453" s="140" t="s">
        <v>5381</v>
      </c>
      <c r="S5453" s="112"/>
      <c r="T5453" s="153">
        <v>5452</v>
      </c>
    </row>
    <row r="5454" spans="1:20" hidden="1">
      <c r="A5454" s="141" t="s">
        <v>5380</v>
      </c>
      <c r="B5454" s="153" t="str">
        <f>IFERROR(VLOOKUP(Proc[[#This Row],[App]],Table2[],3,0),"open")</f>
        <v>ok</v>
      </c>
      <c r="C5454" s="141" t="s">
        <v>369</v>
      </c>
      <c r="D5454" s="152" t="s">
        <v>1658</v>
      </c>
      <c r="E5454" s="152" t="s">
        <v>3468</v>
      </c>
      <c r="F5454" s="153" t="s">
        <v>3468</v>
      </c>
      <c r="G5454" s="141" t="s">
        <v>400</v>
      </c>
      <c r="H5454" s="112" t="str">
        <f>IF(Proc[[#This Row],[type]]="LFF (MDG-F)",MID(Proc[[#This Row],[Obj]],13,10),"")</f>
        <v/>
      </c>
      <c r="I5454" s="152"/>
      <c r="J5454" s="112" t="b">
        <f>Proc[[#This Row],[Requested]]=Proc[[#This Row],[CurrentParent]]</f>
        <v>1</v>
      </c>
      <c r="K5454" s="153" t="str">
        <f>IF(Proc[[#This Row],[Author]]="Marcela Urrego",VLOOKUP(LEFT(Proc[[#This Row],[Requested]],1),Table3[#All],2,0),VLOOKUP(Proc[[#This Row],[Author]],Table4[],2,0))</f>
        <v>HC</v>
      </c>
      <c r="L5454" s="148" t="s">
        <v>7174</v>
      </c>
      <c r="M5454" s="140">
        <v>46045</v>
      </c>
      <c r="N5454" s="140"/>
      <c r="O5454" s="140"/>
      <c r="P5454" s="140" t="str">
        <f ca="1">IF(Proc[[#This Row],[DaysAgeing]]&gt;5,"yep","on track")</f>
        <v>yep</v>
      </c>
      <c r="Q5454" s="2">
        <f ca="1">IF(Proc[[#This Row],[DateClosed]]="",ABS(NETWORKDAYS(Proc[[#This Row],[DateOpened]],TODAY()))-1,ABS(NETWORKDAYS(Proc[[#This Row],[DateOpened]],Proc[[#This Row],[DateClosed]]))-1)</f>
        <v>50</v>
      </c>
      <c r="R5454" s="140" t="s">
        <v>5381</v>
      </c>
      <c r="S5454" s="112"/>
      <c r="T5454" s="153">
        <v>5453</v>
      </c>
    </row>
    <row r="5455" spans="1:20" hidden="1">
      <c r="A5455" s="141" t="s">
        <v>5380</v>
      </c>
      <c r="B5455" s="153" t="str">
        <f>IFERROR(VLOOKUP(Proc[[#This Row],[App]],Table2[],3,0),"open")</f>
        <v>ok</v>
      </c>
      <c r="C5455" s="141" t="s">
        <v>369</v>
      </c>
      <c r="D5455" s="152" t="s">
        <v>1386</v>
      </c>
      <c r="E5455" s="152" t="s">
        <v>3468</v>
      </c>
      <c r="F5455" s="153" t="s">
        <v>3468</v>
      </c>
      <c r="G5455" s="141" t="s">
        <v>400</v>
      </c>
      <c r="H5455" s="112" t="str">
        <f>IF(Proc[[#This Row],[type]]="LFF (MDG-F)",MID(Proc[[#This Row],[Obj]],13,10),"")</f>
        <v/>
      </c>
      <c r="I5455" s="152"/>
      <c r="J5455" s="112" t="b">
        <f>Proc[[#This Row],[Requested]]=Proc[[#This Row],[CurrentParent]]</f>
        <v>1</v>
      </c>
      <c r="K5455" s="153" t="str">
        <f>IF(Proc[[#This Row],[Author]]="Marcela Urrego",VLOOKUP(LEFT(Proc[[#This Row],[Requested]],1),Table3[#All],2,0),VLOOKUP(Proc[[#This Row],[Author]],Table4[],2,0))</f>
        <v>HC</v>
      </c>
      <c r="L5455" s="148" t="s">
        <v>7174</v>
      </c>
      <c r="M5455" s="140">
        <v>46045</v>
      </c>
      <c r="N5455" s="140"/>
      <c r="O5455" s="140"/>
      <c r="P5455" s="140" t="str">
        <f ca="1">IF(Proc[[#This Row],[DaysAgeing]]&gt;5,"yep","on track")</f>
        <v>yep</v>
      </c>
      <c r="Q5455" s="2">
        <f ca="1">IF(Proc[[#This Row],[DateClosed]]="",ABS(NETWORKDAYS(Proc[[#This Row],[DateOpened]],TODAY()))-1,ABS(NETWORKDAYS(Proc[[#This Row],[DateOpened]],Proc[[#This Row],[DateClosed]]))-1)</f>
        <v>50</v>
      </c>
      <c r="R5455" s="140" t="s">
        <v>5381</v>
      </c>
      <c r="S5455" s="112"/>
      <c r="T5455" s="153">
        <v>5454</v>
      </c>
    </row>
    <row r="5456" spans="1:20" hidden="1">
      <c r="A5456" s="141" t="s">
        <v>5380</v>
      </c>
      <c r="B5456" s="153" t="str">
        <f>IFERROR(VLOOKUP(Proc[[#This Row],[App]],Table2[],3,0),"open")</f>
        <v>ok</v>
      </c>
      <c r="C5456" s="141" t="s">
        <v>369</v>
      </c>
      <c r="D5456" s="152" t="s">
        <v>9967</v>
      </c>
      <c r="E5456" s="152" t="s">
        <v>3468</v>
      </c>
      <c r="F5456" s="153" t="s">
        <v>3468</v>
      </c>
      <c r="G5456" s="141" t="s">
        <v>400</v>
      </c>
      <c r="H5456" s="112" t="str">
        <f>IF(Proc[[#This Row],[type]]="LFF (MDG-F)",MID(Proc[[#This Row],[Obj]],13,10),"")</f>
        <v/>
      </c>
      <c r="I5456" s="152"/>
      <c r="J5456" s="112" t="b">
        <f>Proc[[#This Row],[Requested]]=Proc[[#This Row],[CurrentParent]]</f>
        <v>1</v>
      </c>
      <c r="K5456" s="153" t="str">
        <f>IF(Proc[[#This Row],[Author]]="Marcela Urrego",VLOOKUP(LEFT(Proc[[#This Row],[Requested]],1),Table3[#All],2,0),VLOOKUP(Proc[[#This Row],[Author]],Table4[],2,0))</f>
        <v>HC</v>
      </c>
      <c r="L5456" s="148" t="s">
        <v>7174</v>
      </c>
      <c r="M5456" s="140">
        <v>46045</v>
      </c>
      <c r="N5456" s="140"/>
      <c r="O5456" s="140"/>
      <c r="P5456" s="140" t="str">
        <f ca="1">IF(Proc[[#This Row],[DaysAgeing]]&gt;5,"yep","on track")</f>
        <v>yep</v>
      </c>
      <c r="Q5456" s="2">
        <f ca="1">IF(Proc[[#This Row],[DateClosed]]="",ABS(NETWORKDAYS(Proc[[#This Row],[DateOpened]],TODAY()))-1,ABS(NETWORKDAYS(Proc[[#This Row],[DateOpened]],Proc[[#This Row],[DateClosed]]))-1)</f>
        <v>50</v>
      </c>
      <c r="R5456" s="140" t="s">
        <v>5381</v>
      </c>
      <c r="S5456" s="112"/>
      <c r="T5456" s="153">
        <v>5455</v>
      </c>
    </row>
    <row r="5457" spans="1:20" hidden="1">
      <c r="A5457" s="141" t="s">
        <v>5380</v>
      </c>
      <c r="B5457" s="153" t="str">
        <f>IFERROR(VLOOKUP(Proc[[#This Row],[App]],Table2[],3,0),"open")</f>
        <v>ok</v>
      </c>
      <c r="C5457" s="141" t="s">
        <v>369</v>
      </c>
      <c r="D5457" s="152" t="s">
        <v>9968</v>
      </c>
      <c r="E5457" s="152" t="s">
        <v>3468</v>
      </c>
      <c r="F5457" s="153" t="s">
        <v>3468</v>
      </c>
      <c r="G5457" s="141" t="s">
        <v>400</v>
      </c>
      <c r="H5457" s="112" t="str">
        <f>IF(Proc[[#This Row],[type]]="LFF (MDG-F)",MID(Proc[[#This Row],[Obj]],13,10),"")</f>
        <v/>
      </c>
      <c r="I5457" s="152"/>
      <c r="J5457" s="112" t="b">
        <f>Proc[[#This Row],[Requested]]=Proc[[#This Row],[CurrentParent]]</f>
        <v>1</v>
      </c>
      <c r="K5457" s="153" t="str">
        <f>IF(Proc[[#This Row],[Author]]="Marcela Urrego",VLOOKUP(LEFT(Proc[[#This Row],[Requested]],1),Table3[#All],2,0),VLOOKUP(Proc[[#This Row],[Author]],Table4[],2,0))</f>
        <v>HC</v>
      </c>
      <c r="L5457" s="148" t="s">
        <v>7174</v>
      </c>
      <c r="M5457" s="140">
        <v>46045</v>
      </c>
      <c r="N5457" s="140"/>
      <c r="O5457" s="140"/>
      <c r="P5457" s="140" t="str">
        <f ca="1">IF(Proc[[#This Row],[DaysAgeing]]&gt;5,"yep","on track")</f>
        <v>yep</v>
      </c>
      <c r="Q5457" s="2">
        <f ca="1">IF(Proc[[#This Row],[DateClosed]]="",ABS(NETWORKDAYS(Proc[[#This Row],[DateOpened]],TODAY()))-1,ABS(NETWORKDAYS(Proc[[#This Row],[DateOpened]],Proc[[#This Row],[DateClosed]]))-1)</f>
        <v>50</v>
      </c>
      <c r="R5457" s="140" t="s">
        <v>5381</v>
      </c>
      <c r="S5457" s="112"/>
      <c r="T5457" s="153">
        <v>5456</v>
      </c>
    </row>
    <row r="5458" spans="1:20" hidden="1">
      <c r="A5458" s="141" t="s">
        <v>5380</v>
      </c>
      <c r="B5458" s="153" t="str">
        <f>IFERROR(VLOOKUP(Proc[[#This Row],[App]],Table2[],3,0),"open")</f>
        <v>ok</v>
      </c>
      <c r="C5458" s="141" t="s">
        <v>369</v>
      </c>
      <c r="D5458" s="152" t="s">
        <v>9969</v>
      </c>
      <c r="E5458" s="152" t="s">
        <v>3468</v>
      </c>
      <c r="F5458" s="153" t="s">
        <v>3468</v>
      </c>
      <c r="G5458" s="141" t="s">
        <v>400</v>
      </c>
      <c r="H5458" s="112" t="str">
        <f>IF(Proc[[#This Row],[type]]="LFF (MDG-F)",MID(Proc[[#This Row],[Obj]],13,10),"")</f>
        <v/>
      </c>
      <c r="I5458" s="152"/>
      <c r="J5458" s="112" t="b">
        <f>Proc[[#This Row],[Requested]]=Proc[[#This Row],[CurrentParent]]</f>
        <v>1</v>
      </c>
      <c r="K5458" s="153" t="str">
        <f>IF(Proc[[#This Row],[Author]]="Marcela Urrego",VLOOKUP(LEFT(Proc[[#This Row],[Requested]],1),Table3[#All],2,0),VLOOKUP(Proc[[#This Row],[Author]],Table4[],2,0))</f>
        <v>HC</v>
      </c>
      <c r="L5458" s="148" t="s">
        <v>7174</v>
      </c>
      <c r="M5458" s="140">
        <v>46045</v>
      </c>
      <c r="N5458" s="140"/>
      <c r="O5458" s="140"/>
      <c r="P5458" s="140" t="str">
        <f ca="1">IF(Proc[[#This Row],[DaysAgeing]]&gt;5,"yep","on track")</f>
        <v>yep</v>
      </c>
      <c r="Q5458" s="2">
        <f ca="1">IF(Proc[[#This Row],[DateClosed]]="",ABS(NETWORKDAYS(Proc[[#This Row],[DateOpened]],TODAY()))-1,ABS(NETWORKDAYS(Proc[[#This Row],[DateOpened]],Proc[[#This Row],[DateClosed]]))-1)</f>
        <v>50</v>
      </c>
      <c r="R5458" s="140" t="s">
        <v>5381</v>
      </c>
      <c r="S5458" s="112"/>
      <c r="T5458" s="153">
        <v>5457</v>
      </c>
    </row>
    <row r="5459" spans="1:20" hidden="1">
      <c r="A5459" s="141" t="s">
        <v>5380</v>
      </c>
      <c r="B5459" s="153" t="str">
        <f>IFERROR(VLOOKUP(Proc[[#This Row],[App]],Table2[],3,0),"open")</f>
        <v>ok</v>
      </c>
      <c r="C5459" s="141" t="s">
        <v>369</v>
      </c>
      <c r="D5459" s="152" t="s">
        <v>9970</v>
      </c>
      <c r="E5459" s="152" t="s">
        <v>3468</v>
      </c>
      <c r="F5459" s="153" t="s">
        <v>3468</v>
      </c>
      <c r="G5459" s="141" t="s">
        <v>400</v>
      </c>
      <c r="H5459" s="112" t="str">
        <f>IF(Proc[[#This Row],[type]]="LFF (MDG-F)",MID(Proc[[#This Row],[Obj]],13,10),"")</f>
        <v/>
      </c>
      <c r="I5459" s="152"/>
      <c r="J5459" s="112" t="b">
        <f>Proc[[#This Row],[Requested]]=Proc[[#This Row],[CurrentParent]]</f>
        <v>1</v>
      </c>
      <c r="K5459" s="153" t="str">
        <f>IF(Proc[[#This Row],[Author]]="Marcela Urrego",VLOOKUP(LEFT(Proc[[#This Row],[Requested]],1),Table3[#All],2,0),VLOOKUP(Proc[[#This Row],[Author]],Table4[],2,0))</f>
        <v>HC</v>
      </c>
      <c r="L5459" s="148" t="s">
        <v>7174</v>
      </c>
      <c r="M5459" s="140">
        <v>46045</v>
      </c>
      <c r="N5459" s="140"/>
      <c r="O5459" s="140"/>
      <c r="P5459" s="140" t="str">
        <f ca="1">IF(Proc[[#This Row],[DaysAgeing]]&gt;5,"yep","on track")</f>
        <v>yep</v>
      </c>
      <c r="Q5459" s="2">
        <f ca="1">IF(Proc[[#This Row],[DateClosed]]="",ABS(NETWORKDAYS(Proc[[#This Row],[DateOpened]],TODAY()))-1,ABS(NETWORKDAYS(Proc[[#This Row],[DateOpened]],Proc[[#This Row],[DateClosed]]))-1)</f>
        <v>50</v>
      </c>
      <c r="R5459" s="140" t="s">
        <v>5381</v>
      </c>
      <c r="S5459" s="112"/>
      <c r="T5459" s="153">
        <v>5458</v>
      </c>
    </row>
    <row r="5460" spans="1:20" hidden="1">
      <c r="A5460" s="141" t="s">
        <v>5380</v>
      </c>
      <c r="B5460" s="153" t="str">
        <f>IFERROR(VLOOKUP(Proc[[#This Row],[App]],Table2[],3,0),"open")</f>
        <v>ok</v>
      </c>
      <c r="C5460" s="141" t="s">
        <v>369</v>
      </c>
      <c r="D5460" s="152" t="s">
        <v>9971</v>
      </c>
      <c r="E5460" s="152" t="s">
        <v>3468</v>
      </c>
      <c r="F5460" s="153" t="s">
        <v>3468</v>
      </c>
      <c r="G5460" s="141" t="s">
        <v>400</v>
      </c>
      <c r="H5460" s="112" t="str">
        <f>IF(Proc[[#This Row],[type]]="LFF (MDG-F)",MID(Proc[[#This Row],[Obj]],13,10),"")</f>
        <v/>
      </c>
      <c r="I5460" s="152"/>
      <c r="J5460" s="112" t="b">
        <f>Proc[[#This Row],[Requested]]=Proc[[#This Row],[CurrentParent]]</f>
        <v>1</v>
      </c>
      <c r="K5460" s="153" t="str">
        <f>IF(Proc[[#This Row],[Author]]="Marcela Urrego",VLOOKUP(LEFT(Proc[[#This Row],[Requested]],1),Table3[#All],2,0),VLOOKUP(Proc[[#This Row],[Author]],Table4[],2,0))</f>
        <v>HC</v>
      </c>
      <c r="L5460" s="148" t="s">
        <v>7174</v>
      </c>
      <c r="M5460" s="140">
        <v>46045</v>
      </c>
      <c r="N5460" s="140"/>
      <c r="O5460" s="140"/>
      <c r="P5460" s="140" t="str">
        <f ca="1">IF(Proc[[#This Row],[DaysAgeing]]&gt;5,"yep","on track")</f>
        <v>yep</v>
      </c>
      <c r="Q5460" s="2">
        <f ca="1">IF(Proc[[#This Row],[DateClosed]]="",ABS(NETWORKDAYS(Proc[[#This Row],[DateOpened]],TODAY()))-1,ABS(NETWORKDAYS(Proc[[#This Row],[DateOpened]],Proc[[#This Row],[DateClosed]]))-1)</f>
        <v>50</v>
      </c>
      <c r="R5460" s="140" t="s">
        <v>5381</v>
      </c>
      <c r="S5460" s="112"/>
      <c r="T5460" s="153">
        <v>5459</v>
      </c>
    </row>
    <row r="5461" spans="1:20" hidden="1">
      <c r="A5461" s="141" t="s">
        <v>5380</v>
      </c>
      <c r="B5461" s="153" t="str">
        <f>IFERROR(VLOOKUP(Proc[[#This Row],[App]],Table2[],3,0),"open")</f>
        <v>ok</v>
      </c>
      <c r="C5461" s="141" t="s">
        <v>369</v>
      </c>
      <c r="D5461" s="152" t="s">
        <v>9972</v>
      </c>
      <c r="E5461" s="152" t="s">
        <v>3468</v>
      </c>
      <c r="F5461" s="153" t="s">
        <v>3468</v>
      </c>
      <c r="G5461" s="141" t="s">
        <v>400</v>
      </c>
      <c r="H5461" s="112" t="str">
        <f>IF(Proc[[#This Row],[type]]="LFF (MDG-F)",MID(Proc[[#This Row],[Obj]],13,10),"")</f>
        <v/>
      </c>
      <c r="I5461" s="152"/>
      <c r="J5461" s="112" t="b">
        <f>Proc[[#This Row],[Requested]]=Proc[[#This Row],[CurrentParent]]</f>
        <v>1</v>
      </c>
      <c r="K5461" s="153" t="str">
        <f>IF(Proc[[#This Row],[Author]]="Marcela Urrego",VLOOKUP(LEFT(Proc[[#This Row],[Requested]],1),Table3[#All],2,0),VLOOKUP(Proc[[#This Row],[Author]],Table4[],2,0))</f>
        <v>HC</v>
      </c>
      <c r="L5461" s="148" t="s">
        <v>7174</v>
      </c>
      <c r="M5461" s="140">
        <v>46045</v>
      </c>
      <c r="N5461" s="140"/>
      <c r="O5461" s="140"/>
      <c r="P5461" s="140" t="str">
        <f ca="1">IF(Proc[[#This Row],[DaysAgeing]]&gt;5,"yep","on track")</f>
        <v>yep</v>
      </c>
      <c r="Q5461" s="2">
        <f ca="1">IF(Proc[[#This Row],[DateClosed]]="",ABS(NETWORKDAYS(Proc[[#This Row],[DateOpened]],TODAY()))-1,ABS(NETWORKDAYS(Proc[[#This Row],[DateOpened]],Proc[[#This Row],[DateClosed]]))-1)</f>
        <v>50</v>
      </c>
      <c r="R5461" s="140" t="s">
        <v>5381</v>
      </c>
      <c r="S5461" s="112"/>
      <c r="T5461" s="153">
        <v>5460</v>
      </c>
    </row>
    <row r="5462" spans="1:20" hidden="1">
      <c r="A5462" s="141" t="s">
        <v>5380</v>
      </c>
      <c r="B5462" s="153" t="str">
        <f>IFERROR(VLOOKUP(Proc[[#This Row],[App]],Table2[],3,0),"open")</f>
        <v>ok</v>
      </c>
      <c r="C5462" s="141" t="s">
        <v>369</v>
      </c>
      <c r="D5462" s="152" t="s">
        <v>9973</v>
      </c>
      <c r="E5462" s="152" t="s">
        <v>3468</v>
      </c>
      <c r="F5462" s="153" t="s">
        <v>3468</v>
      </c>
      <c r="G5462" s="141" t="s">
        <v>400</v>
      </c>
      <c r="H5462" s="112" t="str">
        <f>IF(Proc[[#This Row],[type]]="LFF (MDG-F)",MID(Proc[[#This Row],[Obj]],13,10),"")</f>
        <v/>
      </c>
      <c r="I5462" s="152"/>
      <c r="J5462" s="112" t="b">
        <f>Proc[[#This Row],[Requested]]=Proc[[#This Row],[CurrentParent]]</f>
        <v>1</v>
      </c>
      <c r="K5462" s="153" t="str">
        <f>IF(Proc[[#This Row],[Author]]="Marcela Urrego",VLOOKUP(LEFT(Proc[[#This Row],[Requested]],1),Table3[#All],2,0),VLOOKUP(Proc[[#This Row],[Author]],Table4[],2,0))</f>
        <v>HC</v>
      </c>
      <c r="L5462" s="148" t="s">
        <v>7174</v>
      </c>
      <c r="M5462" s="140">
        <v>46045</v>
      </c>
      <c r="N5462" s="140"/>
      <c r="O5462" s="140"/>
      <c r="P5462" s="140" t="str">
        <f ca="1">IF(Proc[[#This Row],[DaysAgeing]]&gt;5,"yep","on track")</f>
        <v>yep</v>
      </c>
      <c r="Q5462" s="2">
        <f ca="1">IF(Proc[[#This Row],[DateClosed]]="",ABS(NETWORKDAYS(Proc[[#This Row],[DateOpened]],TODAY()))-1,ABS(NETWORKDAYS(Proc[[#This Row],[DateOpened]],Proc[[#This Row],[DateClosed]]))-1)</f>
        <v>50</v>
      </c>
      <c r="R5462" s="140" t="s">
        <v>5381</v>
      </c>
      <c r="S5462" s="112"/>
      <c r="T5462" s="153">
        <v>5461</v>
      </c>
    </row>
    <row r="5463" spans="1:20" hidden="1">
      <c r="A5463" s="141" t="s">
        <v>5380</v>
      </c>
      <c r="B5463" s="153" t="str">
        <f>IFERROR(VLOOKUP(Proc[[#This Row],[App]],Table2[],3,0),"open")</f>
        <v>ok</v>
      </c>
      <c r="C5463" s="141" t="s">
        <v>369</v>
      </c>
      <c r="D5463" s="152" t="s">
        <v>9974</v>
      </c>
      <c r="E5463" s="152" t="s">
        <v>3468</v>
      </c>
      <c r="F5463" s="153" t="s">
        <v>3468</v>
      </c>
      <c r="G5463" s="141" t="s">
        <v>400</v>
      </c>
      <c r="H5463" s="112" t="str">
        <f>IF(Proc[[#This Row],[type]]="LFF (MDG-F)",MID(Proc[[#This Row],[Obj]],13,10),"")</f>
        <v/>
      </c>
      <c r="I5463" s="152"/>
      <c r="J5463" s="112" t="b">
        <f>Proc[[#This Row],[Requested]]=Proc[[#This Row],[CurrentParent]]</f>
        <v>1</v>
      </c>
      <c r="K5463" s="153" t="str">
        <f>IF(Proc[[#This Row],[Author]]="Marcela Urrego",VLOOKUP(LEFT(Proc[[#This Row],[Requested]],1),Table3[#All],2,0),VLOOKUP(Proc[[#This Row],[Author]],Table4[],2,0))</f>
        <v>HC</v>
      </c>
      <c r="L5463" s="148" t="s">
        <v>7174</v>
      </c>
      <c r="M5463" s="140">
        <v>46045</v>
      </c>
      <c r="N5463" s="140"/>
      <c r="O5463" s="140"/>
      <c r="P5463" s="140" t="str">
        <f ca="1">IF(Proc[[#This Row],[DaysAgeing]]&gt;5,"yep","on track")</f>
        <v>yep</v>
      </c>
      <c r="Q5463" s="2">
        <f ca="1">IF(Proc[[#This Row],[DateClosed]]="",ABS(NETWORKDAYS(Proc[[#This Row],[DateOpened]],TODAY()))-1,ABS(NETWORKDAYS(Proc[[#This Row],[DateOpened]],Proc[[#This Row],[DateClosed]]))-1)</f>
        <v>50</v>
      </c>
      <c r="R5463" s="140" t="s">
        <v>5381</v>
      </c>
      <c r="S5463" s="112"/>
      <c r="T5463" s="153">
        <v>5462</v>
      </c>
    </row>
    <row r="5464" spans="1:20" hidden="1">
      <c r="A5464" s="141" t="s">
        <v>5380</v>
      </c>
      <c r="B5464" s="153" t="str">
        <f>IFERROR(VLOOKUP(Proc[[#This Row],[App]],Table2[],3,0),"open")</f>
        <v>ok</v>
      </c>
      <c r="C5464" s="141" t="s">
        <v>369</v>
      </c>
      <c r="D5464" s="152" t="s">
        <v>9975</v>
      </c>
      <c r="E5464" s="152" t="s">
        <v>3468</v>
      </c>
      <c r="F5464" s="153" t="s">
        <v>3468</v>
      </c>
      <c r="G5464" s="141" t="s">
        <v>400</v>
      </c>
      <c r="H5464" s="112" t="str">
        <f>IF(Proc[[#This Row],[type]]="LFF (MDG-F)",MID(Proc[[#This Row],[Obj]],13,10),"")</f>
        <v/>
      </c>
      <c r="I5464" s="152"/>
      <c r="J5464" s="112" t="b">
        <f>Proc[[#This Row],[Requested]]=Proc[[#This Row],[CurrentParent]]</f>
        <v>1</v>
      </c>
      <c r="K5464" s="153" t="str">
        <f>IF(Proc[[#This Row],[Author]]="Marcela Urrego",VLOOKUP(LEFT(Proc[[#This Row],[Requested]],1),Table3[#All],2,0),VLOOKUP(Proc[[#This Row],[Author]],Table4[],2,0))</f>
        <v>HC</v>
      </c>
      <c r="L5464" s="148" t="s">
        <v>7174</v>
      </c>
      <c r="M5464" s="140">
        <v>46045</v>
      </c>
      <c r="N5464" s="140"/>
      <c r="O5464" s="140"/>
      <c r="P5464" s="140" t="str">
        <f ca="1">IF(Proc[[#This Row],[DaysAgeing]]&gt;5,"yep","on track")</f>
        <v>yep</v>
      </c>
      <c r="Q5464" s="2">
        <f ca="1">IF(Proc[[#This Row],[DateClosed]]="",ABS(NETWORKDAYS(Proc[[#This Row],[DateOpened]],TODAY()))-1,ABS(NETWORKDAYS(Proc[[#This Row],[DateOpened]],Proc[[#This Row],[DateClosed]]))-1)</f>
        <v>50</v>
      </c>
      <c r="R5464" s="140" t="s">
        <v>5381</v>
      </c>
      <c r="S5464" s="112"/>
      <c r="T5464" s="153">
        <v>5463</v>
      </c>
    </row>
    <row r="5465" spans="1:20" hidden="1">
      <c r="A5465" s="141" t="s">
        <v>5380</v>
      </c>
      <c r="B5465" s="153" t="str">
        <f>IFERROR(VLOOKUP(Proc[[#This Row],[App]],Table2[],3,0),"open")</f>
        <v>ok</v>
      </c>
      <c r="C5465" s="141" t="s">
        <v>369</v>
      </c>
      <c r="D5465" s="152" t="s">
        <v>9976</v>
      </c>
      <c r="E5465" s="152" t="s">
        <v>3468</v>
      </c>
      <c r="F5465" s="153" t="s">
        <v>3468</v>
      </c>
      <c r="G5465" s="141" t="s">
        <v>400</v>
      </c>
      <c r="H5465" s="112" t="str">
        <f>IF(Proc[[#This Row],[type]]="LFF (MDG-F)",MID(Proc[[#This Row],[Obj]],13,10),"")</f>
        <v/>
      </c>
      <c r="I5465" s="152"/>
      <c r="J5465" s="112" t="b">
        <f>Proc[[#This Row],[Requested]]=Proc[[#This Row],[CurrentParent]]</f>
        <v>1</v>
      </c>
      <c r="K5465" s="153" t="str">
        <f>IF(Proc[[#This Row],[Author]]="Marcela Urrego",VLOOKUP(LEFT(Proc[[#This Row],[Requested]],1),Table3[#All],2,0),VLOOKUP(Proc[[#This Row],[Author]],Table4[],2,0))</f>
        <v>HC</v>
      </c>
      <c r="L5465" s="148" t="s">
        <v>7174</v>
      </c>
      <c r="M5465" s="140">
        <v>46045</v>
      </c>
      <c r="N5465" s="140"/>
      <c r="O5465" s="140"/>
      <c r="P5465" s="140" t="str">
        <f ca="1">IF(Proc[[#This Row],[DaysAgeing]]&gt;5,"yep","on track")</f>
        <v>yep</v>
      </c>
      <c r="Q5465" s="2">
        <f ca="1">IF(Proc[[#This Row],[DateClosed]]="",ABS(NETWORKDAYS(Proc[[#This Row],[DateOpened]],TODAY()))-1,ABS(NETWORKDAYS(Proc[[#This Row],[DateOpened]],Proc[[#This Row],[DateClosed]]))-1)</f>
        <v>50</v>
      </c>
      <c r="R5465" s="140" t="s">
        <v>5381</v>
      </c>
      <c r="S5465" s="112"/>
      <c r="T5465" s="153">
        <v>5464</v>
      </c>
    </row>
    <row r="5466" spans="1:20" hidden="1">
      <c r="A5466" s="141" t="s">
        <v>5380</v>
      </c>
      <c r="B5466" s="153" t="str">
        <f>IFERROR(VLOOKUP(Proc[[#This Row],[App]],Table2[],3,0),"open")</f>
        <v>ok</v>
      </c>
      <c r="C5466" s="141" t="s">
        <v>369</v>
      </c>
      <c r="D5466" s="152" t="s">
        <v>9977</v>
      </c>
      <c r="E5466" s="152" t="s">
        <v>3468</v>
      </c>
      <c r="F5466" s="153" t="s">
        <v>3468</v>
      </c>
      <c r="G5466" s="141" t="s">
        <v>400</v>
      </c>
      <c r="H5466" s="112" t="str">
        <f>IF(Proc[[#This Row],[type]]="LFF (MDG-F)",MID(Proc[[#This Row],[Obj]],13,10),"")</f>
        <v/>
      </c>
      <c r="I5466" s="152"/>
      <c r="J5466" s="112" t="b">
        <f>Proc[[#This Row],[Requested]]=Proc[[#This Row],[CurrentParent]]</f>
        <v>1</v>
      </c>
      <c r="K5466" s="153" t="str">
        <f>IF(Proc[[#This Row],[Author]]="Marcela Urrego",VLOOKUP(LEFT(Proc[[#This Row],[Requested]],1),Table3[#All],2,0),VLOOKUP(Proc[[#This Row],[Author]],Table4[],2,0))</f>
        <v>HC</v>
      </c>
      <c r="L5466" s="148" t="s">
        <v>7174</v>
      </c>
      <c r="M5466" s="140">
        <v>46045</v>
      </c>
      <c r="N5466" s="140"/>
      <c r="O5466" s="140"/>
      <c r="P5466" s="140" t="str">
        <f ca="1">IF(Proc[[#This Row],[DaysAgeing]]&gt;5,"yep","on track")</f>
        <v>yep</v>
      </c>
      <c r="Q5466" s="2">
        <f ca="1">IF(Proc[[#This Row],[DateClosed]]="",ABS(NETWORKDAYS(Proc[[#This Row],[DateOpened]],TODAY()))-1,ABS(NETWORKDAYS(Proc[[#This Row],[DateOpened]],Proc[[#This Row],[DateClosed]]))-1)</f>
        <v>50</v>
      </c>
      <c r="R5466" s="140" t="s">
        <v>5381</v>
      </c>
      <c r="S5466" s="112"/>
      <c r="T5466" s="153">
        <v>5465</v>
      </c>
    </row>
    <row r="5467" spans="1:20" hidden="1">
      <c r="A5467" s="141" t="s">
        <v>5380</v>
      </c>
      <c r="B5467" s="153" t="str">
        <f>IFERROR(VLOOKUP(Proc[[#This Row],[App]],Table2[],3,0),"open")</f>
        <v>ok</v>
      </c>
      <c r="C5467" s="141" t="s">
        <v>369</v>
      </c>
      <c r="D5467" s="152" t="s">
        <v>9978</v>
      </c>
      <c r="E5467" s="152" t="s">
        <v>3468</v>
      </c>
      <c r="F5467" s="153" t="s">
        <v>3468</v>
      </c>
      <c r="G5467" s="141" t="s">
        <v>400</v>
      </c>
      <c r="H5467" s="112" t="str">
        <f>IF(Proc[[#This Row],[type]]="LFF (MDG-F)",MID(Proc[[#This Row],[Obj]],13,10),"")</f>
        <v/>
      </c>
      <c r="I5467" s="152"/>
      <c r="J5467" s="112" t="b">
        <f>Proc[[#This Row],[Requested]]=Proc[[#This Row],[CurrentParent]]</f>
        <v>1</v>
      </c>
      <c r="K5467" s="153" t="str">
        <f>IF(Proc[[#This Row],[Author]]="Marcela Urrego",VLOOKUP(LEFT(Proc[[#This Row],[Requested]],1),Table3[#All],2,0),VLOOKUP(Proc[[#This Row],[Author]],Table4[],2,0))</f>
        <v>HC</v>
      </c>
      <c r="L5467" s="148" t="s">
        <v>7174</v>
      </c>
      <c r="M5467" s="140">
        <v>46045</v>
      </c>
      <c r="N5467" s="140"/>
      <c r="O5467" s="140"/>
      <c r="P5467" s="140" t="str">
        <f ca="1">IF(Proc[[#This Row],[DaysAgeing]]&gt;5,"yep","on track")</f>
        <v>yep</v>
      </c>
      <c r="Q5467" s="2">
        <f ca="1">IF(Proc[[#This Row],[DateClosed]]="",ABS(NETWORKDAYS(Proc[[#This Row],[DateOpened]],TODAY()))-1,ABS(NETWORKDAYS(Proc[[#This Row],[DateOpened]],Proc[[#This Row],[DateClosed]]))-1)</f>
        <v>50</v>
      </c>
      <c r="R5467" s="140" t="s">
        <v>5381</v>
      </c>
      <c r="S5467" s="112"/>
      <c r="T5467" s="153">
        <v>5466</v>
      </c>
    </row>
    <row r="5468" spans="1:20" hidden="1">
      <c r="A5468" s="141" t="s">
        <v>5380</v>
      </c>
      <c r="B5468" s="153" t="str">
        <f>IFERROR(VLOOKUP(Proc[[#This Row],[App]],Table2[],3,0),"open")</f>
        <v>ok</v>
      </c>
      <c r="C5468" s="141" t="s">
        <v>369</v>
      </c>
      <c r="D5468" s="152" t="s">
        <v>9979</v>
      </c>
      <c r="E5468" s="152" t="s">
        <v>3468</v>
      </c>
      <c r="F5468" s="153" t="s">
        <v>3468</v>
      </c>
      <c r="G5468" s="141" t="s">
        <v>400</v>
      </c>
      <c r="H5468" s="112" t="str">
        <f>IF(Proc[[#This Row],[type]]="LFF (MDG-F)",MID(Proc[[#This Row],[Obj]],13,10),"")</f>
        <v/>
      </c>
      <c r="I5468" s="152"/>
      <c r="J5468" s="112" t="b">
        <f>Proc[[#This Row],[Requested]]=Proc[[#This Row],[CurrentParent]]</f>
        <v>1</v>
      </c>
      <c r="K5468" s="153" t="str">
        <f>IF(Proc[[#This Row],[Author]]="Marcela Urrego",VLOOKUP(LEFT(Proc[[#This Row],[Requested]],1),Table3[#All],2,0),VLOOKUP(Proc[[#This Row],[Author]],Table4[],2,0))</f>
        <v>HC</v>
      </c>
      <c r="L5468" s="148" t="s">
        <v>7174</v>
      </c>
      <c r="M5468" s="140">
        <v>46045</v>
      </c>
      <c r="N5468" s="140"/>
      <c r="O5468" s="140"/>
      <c r="P5468" s="140" t="str">
        <f ca="1">IF(Proc[[#This Row],[DaysAgeing]]&gt;5,"yep","on track")</f>
        <v>yep</v>
      </c>
      <c r="Q5468" s="2">
        <f ca="1">IF(Proc[[#This Row],[DateClosed]]="",ABS(NETWORKDAYS(Proc[[#This Row],[DateOpened]],TODAY()))-1,ABS(NETWORKDAYS(Proc[[#This Row],[DateOpened]],Proc[[#This Row],[DateClosed]]))-1)</f>
        <v>50</v>
      </c>
      <c r="R5468" s="140" t="s">
        <v>5381</v>
      </c>
      <c r="S5468" s="112"/>
      <c r="T5468" s="153">
        <v>5467</v>
      </c>
    </row>
    <row r="5469" spans="1:20" hidden="1">
      <c r="A5469" s="141" t="s">
        <v>5380</v>
      </c>
      <c r="B5469" s="153" t="str">
        <f>IFERROR(VLOOKUP(Proc[[#This Row],[App]],Table2[],3,0),"open")</f>
        <v>ok</v>
      </c>
      <c r="C5469" s="141" t="s">
        <v>369</v>
      </c>
      <c r="D5469" s="152" t="s">
        <v>9980</v>
      </c>
      <c r="E5469" s="152" t="s">
        <v>3468</v>
      </c>
      <c r="F5469" s="153" t="s">
        <v>3468</v>
      </c>
      <c r="G5469" s="141" t="s">
        <v>400</v>
      </c>
      <c r="H5469" s="112" t="str">
        <f>IF(Proc[[#This Row],[type]]="LFF (MDG-F)",MID(Proc[[#This Row],[Obj]],13,10),"")</f>
        <v/>
      </c>
      <c r="I5469" s="152"/>
      <c r="J5469" s="112" t="b">
        <f>Proc[[#This Row],[Requested]]=Proc[[#This Row],[CurrentParent]]</f>
        <v>1</v>
      </c>
      <c r="K5469" s="153" t="str">
        <f>IF(Proc[[#This Row],[Author]]="Marcela Urrego",VLOOKUP(LEFT(Proc[[#This Row],[Requested]],1),Table3[#All],2,0),VLOOKUP(Proc[[#This Row],[Author]],Table4[],2,0))</f>
        <v>HC</v>
      </c>
      <c r="L5469" s="148" t="s">
        <v>7174</v>
      </c>
      <c r="M5469" s="140">
        <v>46045</v>
      </c>
      <c r="N5469" s="140"/>
      <c r="O5469" s="140"/>
      <c r="P5469" s="140" t="str">
        <f ca="1">IF(Proc[[#This Row],[DaysAgeing]]&gt;5,"yep","on track")</f>
        <v>yep</v>
      </c>
      <c r="Q5469" s="2">
        <f ca="1">IF(Proc[[#This Row],[DateClosed]]="",ABS(NETWORKDAYS(Proc[[#This Row],[DateOpened]],TODAY()))-1,ABS(NETWORKDAYS(Proc[[#This Row],[DateOpened]],Proc[[#This Row],[DateClosed]]))-1)</f>
        <v>50</v>
      </c>
      <c r="R5469" s="140" t="s">
        <v>5381</v>
      </c>
      <c r="S5469" s="112"/>
      <c r="T5469" s="153">
        <v>5468</v>
      </c>
    </row>
    <row r="5470" spans="1:20" hidden="1">
      <c r="A5470" s="141" t="s">
        <v>5380</v>
      </c>
      <c r="B5470" s="153" t="str">
        <f>IFERROR(VLOOKUP(Proc[[#This Row],[App]],Table2[],3,0),"open")</f>
        <v>ok</v>
      </c>
      <c r="C5470" s="141" t="s">
        <v>369</v>
      </c>
      <c r="D5470" s="152" t="s">
        <v>2475</v>
      </c>
      <c r="E5470" s="152" t="s">
        <v>3468</v>
      </c>
      <c r="F5470" s="153" t="s">
        <v>3468</v>
      </c>
      <c r="G5470" s="141" t="s">
        <v>400</v>
      </c>
      <c r="H5470" s="112" t="str">
        <f>IF(Proc[[#This Row],[type]]="LFF (MDG-F)",MID(Proc[[#This Row],[Obj]],13,10),"")</f>
        <v/>
      </c>
      <c r="I5470" s="152"/>
      <c r="J5470" s="112" t="b">
        <f>Proc[[#This Row],[Requested]]=Proc[[#This Row],[CurrentParent]]</f>
        <v>1</v>
      </c>
      <c r="K5470" s="153" t="str">
        <f>IF(Proc[[#This Row],[Author]]="Marcela Urrego",VLOOKUP(LEFT(Proc[[#This Row],[Requested]],1),Table3[#All],2,0),VLOOKUP(Proc[[#This Row],[Author]],Table4[],2,0))</f>
        <v>HC</v>
      </c>
      <c r="L5470" s="148" t="s">
        <v>7174</v>
      </c>
      <c r="M5470" s="140">
        <v>46045</v>
      </c>
      <c r="N5470" s="140"/>
      <c r="O5470" s="140"/>
      <c r="P5470" s="140" t="str">
        <f ca="1">IF(Proc[[#This Row],[DaysAgeing]]&gt;5,"yep","on track")</f>
        <v>yep</v>
      </c>
      <c r="Q5470" s="2">
        <f ca="1">IF(Proc[[#This Row],[DateClosed]]="",ABS(NETWORKDAYS(Proc[[#This Row],[DateOpened]],TODAY()))-1,ABS(NETWORKDAYS(Proc[[#This Row],[DateOpened]],Proc[[#This Row],[DateClosed]]))-1)</f>
        <v>50</v>
      </c>
      <c r="R5470" s="140" t="s">
        <v>5381</v>
      </c>
      <c r="S5470" s="112"/>
      <c r="T5470" s="153">
        <v>5469</v>
      </c>
    </row>
    <row r="5471" spans="1:20" hidden="1">
      <c r="A5471" s="140" t="s">
        <v>5385</v>
      </c>
      <c r="B5471" s="153" t="str">
        <f>IFERROR(VLOOKUP(Proc[[#This Row],[App]],Table2[],3,0),"open")</f>
        <v>ok</v>
      </c>
      <c r="C5471" s="141" t="s">
        <v>369</v>
      </c>
      <c r="D5471" s="152" t="s">
        <v>9981</v>
      </c>
      <c r="E5471" s="152" t="s">
        <v>4559</v>
      </c>
      <c r="F5471" s="153" t="s">
        <v>4559</v>
      </c>
      <c r="G5471" s="141" t="s">
        <v>406</v>
      </c>
      <c r="H5471" s="112" t="str">
        <f>IF(Proc[[#This Row],[type]]="LFF (MDG-F)",MID(Proc[[#This Row],[Obj]],13,10),"")</f>
        <v>DE10B14454</v>
      </c>
      <c r="I5471" s="152"/>
      <c r="J5471" s="112" t="b">
        <f>Proc[[#This Row],[Requested]]=Proc[[#This Row],[CurrentParent]]</f>
        <v>1</v>
      </c>
      <c r="K5471" s="153" t="str">
        <f>IF(Proc[[#This Row],[Author]]="Marcela Urrego",VLOOKUP(LEFT(Proc[[#This Row],[Requested]],1),Table3[#All],2,0),VLOOKUP(Proc[[#This Row],[Author]],Table4[],2,0))</f>
        <v>LS</v>
      </c>
      <c r="L5471" s="148" t="s">
        <v>7174</v>
      </c>
      <c r="M5471" s="140">
        <v>46050</v>
      </c>
      <c r="N5471" s="140"/>
      <c r="O5471" s="140"/>
      <c r="P5471" s="140" t="str">
        <f ca="1">IF(Proc[[#This Row],[DaysAgeing]]&gt;5,"yep","on track")</f>
        <v>yep</v>
      </c>
      <c r="Q5471" s="2">
        <f ca="1">IF(Proc[[#This Row],[DateClosed]]="",ABS(NETWORKDAYS(Proc[[#This Row],[DateOpened]],TODAY()))-1,ABS(NETWORKDAYS(Proc[[#This Row],[DateOpened]],Proc[[#This Row],[DateClosed]]))-1)</f>
        <v>47</v>
      </c>
      <c r="R5471" s="140" t="s">
        <v>488</v>
      </c>
      <c r="S5471" s="112"/>
      <c r="T5471" s="153">
        <v>5470</v>
      </c>
    </row>
    <row r="5472" spans="1:20" hidden="1">
      <c r="A5472" s="140" t="s">
        <v>5385</v>
      </c>
      <c r="B5472" s="153" t="str">
        <f>IFERROR(VLOOKUP(Proc[[#This Row],[App]],Table2[],3,0),"open")</f>
        <v>ok</v>
      </c>
      <c r="C5472" s="141" t="s">
        <v>369</v>
      </c>
      <c r="D5472" s="152" t="s">
        <v>9982</v>
      </c>
      <c r="E5472" s="152" t="s">
        <v>5384</v>
      </c>
      <c r="F5472" s="153" t="s">
        <v>5384</v>
      </c>
      <c r="G5472" s="141" t="s">
        <v>406</v>
      </c>
      <c r="H5472" s="112" t="str">
        <f>IF(Proc[[#This Row],[type]]="LFF (MDG-F)",MID(Proc[[#This Row],[Obj]],13,10),"")</f>
        <v>DE10B64455</v>
      </c>
      <c r="I5472" s="152"/>
      <c r="J5472" s="112" t="b">
        <f>Proc[[#This Row],[Requested]]=Proc[[#This Row],[CurrentParent]]</f>
        <v>1</v>
      </c>
      <c r="K5472" s="153" t="str">
        <f>IF(Proc[[#This Row],[Author]]="Marcela Urrego",VLOOKUP(LEFT(Proc[[#This Row],[Requested]],1),Table3[#All],2,0),VLOOKUP(Proc[[#This Row],[Author]],Table4[],2,0))</f>
        <v>LS</v>
      </c>
      <c r="L5472" s="148" t="s">
        <v>7174</v>
      </c>
      <c r="M5472" s="140">
        <v>46050</v>
      </c>
      <c r="N5472" s="140"/>
      <c r="O5472" s="140"/>
      <c r="P5472" s="140" t="str">
        <f ca="1">IF(Proc[[#This Row],[DaysAgeing]]&gt;5,"yep","on track")</f>
        <v>yep</v>
      </c>
      <c r="Q5472" s="2">
        <f ca="1">IF(Proc[[#This Row],[DateClosed]]="",ABS(NETWORKDAYS(Proc[[#This Row],[DateOpened]],TODAY()))-1,ABS(NETWORKDAYS(Proc[[#This Row],[DateOpened]],Proc[[#This Row],[DateClosed]]))-1)</f>
        <v>47</v>
      </c>
      <c r="R5472" s="140" t="s">
        <v>488</v>
      </c>
      <c r="S5472" s="112"/>
      <c r="T5472" s="153">
        <v>5471</v>
      </c>
    </row>
    <row r="5473" spans="1:20" hidden="1">
      <c r="A5473" t="s">
        <v>5386</v>
      </c>
      <c r="B5473" s="153" t="str">
        <f>IFERROR(VLOOKUP(Proc[[#This Row],[App]],Table2[],3,0),"open")</f>
        <v>ok</v>
      </c>
      <c r="C5473" s="141" t="s">
        <v>369</v>
      </c>
      <c r="D5473" s="152" t="s">
        <v>9983</v>
      </c>
      <c r="E5473" s="152" t="s">
        <v>4517</v>
      </c>
      <c r="F5473" s="153" t="s">
        <v>4517</v>
      </c>
      <c r="G5473" t="s">
        <v>400</v>
      </c>
      <c r="H5473" s="112" t="str">
        <f>IF(Proc[[#This Row],[type]]="LFF (MDG-F)",MID(Proc[[#This Row],[Obj]],13,10),"")</f>
        <v/>
      </c>
      <c r="I5473" s="152"/>
      <c r="J5473" s="112" t="b">
        <f>Proc[[#This Row],[Requested]]=Proc[[#This Row],[CurrentParent]]</f>
        <v>1</v>
      </c>
      <c r="K5473" s="153" t="str">
        <f>IF(Proc[[#This Row],[Author]]="Marcela Urrego",VLOOKUP(LEFT(Proc[[#This Row],[Requested]],1),Table3[#All],2,0),VLOOKUP(Proc[[#This Row],[Author]],Table4[],2,0))</f>
        <v>HC</v>
      </c>
      <c r="L5473" s="148" t="s">
        <v>7174</v>
      </c>
      <c r="M5473" s="140">
        <v>46050</v>
      </c>
      <c r="N5473" s="140"/>
      <c r="O5473" s="140"/>
      <c r="P5473" s="140" t="str">
        <f ca="1">IF(Proc[[#This Row],[DaysAgeing]]&gt;5,"yep","on track")</f>
        <v>yep</v>
      </c>
      <c r="Q5473" s="2">
        <f ca="1">IF(Proc[[#This Row],[DateClosed]]="",ABS(NETWORKDAYS(Proc[[#This Row],[DateOpened]],TODAY()))-1,ABS(NETWORKDAYS(Proc[[#This Row],[DateOpened]],Proc[[#This Row],[DateClosed]]))-1)</f>
        <v>47</v>
      </c>
      <c r="R5473" s="140" t="s">
        <v>410</v>
      </c>
      <c r="S5473" s="112"/>
      <c r="T5473" s="153">
        <v>5472</v>
      </c>
    </row>
    <row r="5474" spans="1:20" hidden="1">
      <c r="A5474" t="s">
        <v>5387</v>
      </c>
      <c r="B5474" s="153" t="str">
        <f>IFERROR(VLOOKUP(Proc[[#This Row],[App]],Table2[],3,0),"open")</f>
        <v>ok</v>
      </c>
      <c r="C5474" s="141" t="s">
        <v>369</v>
      </c>
      <c r="D5474" s="152" t="s">
        <v>9984</v>
      </c>
      <c r="E5474" s="152" t="s">
        <v>5388</v>
      </c>
      <c r="F5474" s="153" t="s">
        <v>5388</v>
      </c>
      <c r="G5474" t="s">
        <v>400</v>
      </c>
      <c r="H5474" s="112" t="str">
        <f>IF(Proc[[#This Row],[type]]="LFF (MDG-F)",MID(Proc[[#This Row],[Obj]],13,10),"")</f>
        <v/>
      </c>
      <c r="I5474" s="152"/>
      <c r="J5474" s="112" t="b">
        <f>Proc[[#This Row],[Requested]]=Proc[[#This Row],[CurrentParent]]</f>
        <v>1</v>
      </c>
      <c r="K5474" s="153" t="str">
        <f>IF(Proc[[#This Row],[Author]]="Marcela Urrego",VLOOKUP(LEFT(Proc[[#This Row],[Requested]],1),Table3[#All],2,0),VLOOKUP(Proc[[#This Row],[Author]],Table4[],2,0))</f>
        <v>HC</v>
      </c>
      <c r="L5474" s="148" t="s">
        <v>7174</v>
      </c>
      <c r="M5474" s="140">
        <v>46050</v>
      </c>
      <c r="N5474" s="140"/>
      <c r="O5474" s="140"/>
      <c r="P5474" s="140" t="str">
        <f ca="1">IF(Proc[[#This Row],[DaysAgeing]]&gt;5,"yep","on track")</f>
        <v>yep</v>
      </c>
      <c r="Q5474" s="2">
        <f ca="1">IF(Proc[[#This Row],[DateClosed]]="",ABS(NETWORKDAYS(Proc[[#This Row],[DateOpened]],TODAY()))-1,ABS(NETWORKDAYS(Proc[[#This Row],[DateOpened]],Proc[[#This Row],[DateClosed]]))-1)</f>
        <v>47</v>
      </c>
      <c r="R5474" s="140" t="s">
        <v>483</v>
      </c>
      <c r="S5474" s="112"/>
      <c r="T5474" s="153">
        <v>5473</v>
      </c>
    </row>
    <row r="5475" spans="1:20" hidden="1">
      <c r="A5475" s="141" t="s">
        <v>5387</v>
      </c>
      <c r="B5475" s="153" t="str">
        <f>IFERROR(VLOOKUP(Proc[[#This Row],[App]],Table2[],3,0),"open")</f>
        <v>ok</v>
      </c>
      <c r="C5475" s="141" t="s">
        <v>369</v>
      </c>
      <c r="D5475" s="152" t="s">
        <v>9985</v>
      </c>
      <c r="E5475" s="152" t="s">
        <v>5388</v>
      </c>
      <c r="F5475" s="153" t="s">
        <v>5388</v>
      </c>
      <c r="G5475" s="141" t="s">
        <v>400</v>
      </c>
      <c r="H5475" s="112" t="str">
        <f>IF(Proc[[#This Row],[type]]="LFF (MDG-F)",MID(Proc[[#This Row],[Obj]],13,10),"")</f>
        <v/>
      </c>
      <c r="I5475" s="152"/>
      <c r="J5475" s="112" t="b">
        <f>Proc[[#This Row],[Requested]]=Proc[[#This Row],[CurrentParent]]</f>
        <v>1</v>
      </c>
      <c r="K5475" s="153" t="str">
        <f>IF(Proc[[#This Row],[Author]]="Marcela Urrego",VLOOKUP(LEFT(Proc[[#This Row],[Requested]],1),Table3[#All],2,0),VLOOKUP(Proc[[#This Row],[Author]],Table4[],2,0))</f>
        <v>HC</v>
      </c>
      <c r="L5475" s="148" t="s">
        <v>7174</v>
      </c>
      <c r="M5475" s="140">
        <v>46050</v>
      </c>
      <c r="N5475" s="140"/>
      <c r="O5475" s="140"/>
      <c r="P5475" s="140" t="str">
        <f ca="1">IF(Proc[[#This Row],[DaysAgeing]]&gt;5,"yep","on track")</f>
        <v>yep</v>
      </c>
      <c r="Q5475" s="2">
        <f ca="1">IF(Proc[[#This Row],[DateClosed]]="",ABS(NETWORKDAYS(Proc[[#This Row],[DateOpened]],TODAY()))-1,ABS(NETWORKDAYS(Proc[[#This Row],[DateOpened]],Proc[[#This Row],[DateClosed]]))-1)</f>
        <v>47</v>
      </c>
      <c r="R5475" s="140" t="s">
        <v>483</v>
      </c>
      <c r="S5475" s="112"/>
      <c r="T5475" s="153">
        <v>5474</v>
      </c>
    </row>
    <row r="5476" spans="1:20" hidden="1">
      <c r="A5476" t="s">
        <v>5389</v>
      </c>
      <c r="B5476" s="153" t="str">
        <f>IFERROR(VLOOKUP(Proc[[#This Row],[App]],Table2[],3,0),"open")</f>
        <v>ok</v>
      </c>
      <c r="C5476" s="141" t="s">
        <v>369</v>
      </c>
      <c r="D5476" s="152" t="s">
        <v>9986</v>
      </c>
      <c r="E5476" s="152" t="s">
        <v>5390</v>
      </c>
      <c r="F5476" s="153" t="s">
        <v>5390</v>
      </c>
      <c r="G5476" s="141" t="s">
        <v>400</v>
      </c>
      <c r="H5476" s="112" t="str">
        <f>IF(Proc[[#This Row],[type]]="LFF (MDG-F)",MID(Proc[[#This Row],[Obj]],13,10),"")</f>
        <v/>
      </c>
      <c r="I5476" s="152"/>
      <c r="J5476" s="112" t="b">
        <f>Proc[[#This Row],[Requested]]=Proc[[#This Row],[CurrentParent]]</f>
        <v>1</v>
      </c>
      <c r="K5476" s="153" t="str">
        <f>IF(Proc[[#This Row],[Author]]="Marcela Urrego",VLOOKUP(LEFT(Proc[[#This Row],[Requested]],1),Table3[#All],2,0),VLOOKUP(Proc[[#This Row],[Author]],Table4[],2,0))</f>
        <v>EL</v>
      </c>
      <c r="L5476" s="148" t="s">
        <v>7174</v>
      </c>
      <c r="M5476" s="140">
        <v>46050</v>
      </c>
      <c r="N5476" s="140"/>
      <c r="O5476" s="140"/>
      <c r="P5476" s="140" t="str">
        <f ca="1">IF(Proc[[#This Row],[DaysAgeing]]&gt;5,"yep","on track")</f>
        <v>yep</v>
      </c>
      <c r="Q5476" s="2">
        <f ca="1">IF(Proc[[#This Row],[DateClosed]]="",ABS(NETWORKDAYS(Proc[[#This Row],[DateOpened]],TODAY()))-1,ABS(NETWORKDAYS(Proc[[#This Row],[DateOpened]],Proc[[#This Row],[DateClosed]]))-1)</f>
        <v>47</v>
      </c>
      <c r="R5476" s="140" t="s">
        <v>774</v>
      </c>
      <c r="S5476" s="112"/>
      <c r="T5476" s="153">
        <v>5475</v>
      </c>
    </row>
    <row r="5477" spans="1:20" hidden="1">
      <c r="A5477" s="141" t="s">
        <v>5389</v>
      </c>
      <c r="B5477" s="153" t="str">
        <f>IFERROR(VLOOKUP(Proc[[#This Row],[App]],Table2[],3,0),"open")</f>
        <v>ok</v>
      </c>
      <c r="C5477" s="141" t="s">
        <v>369</v>
      </c>
      <c r="D5477" s="152" t="s">
        <v>9987</v>
      </c>
      <c r="E5477" s="152" t="s">
        <v>5390</v>
      </c>
      <c r="F5477" s="153" t="s">
        <v>5390</v>
      </c>
      <c r="G5477" s="141" t="s">
        <v>400</v>
      </c>
      <c r="H5477" s="112" t="str">
        <f>IF(Proc[[#This Row],[type]]="LFF (MDG-F)",MID(Proc[[#This Row],[Obj]],13,10),"")</f>
        <v/>
      </c>
      <c r="I5477" s="152"/>
      <c r="J5477" s="112" t="b">
        <f>Proc[[#This Row],[Requested]]=Proc[[#This Row],[CurrentParent]]</f>
        <v>1</v>
      </c>
      <c r="K5477" s="153" t="str">
        <f>IF(Proc[[#This Row],[Author]]="Marcela Urrego",VLOOKUP(LEFT(Proc[[#This Row],[Requested]],1),Table3[#All],2,0),VLOOKUP(Proc[[#This Row],[Author]],Table4[],2,0))</f>
        <v>EL</v>
      </c>
      <c r="L5477" s="148" t="s">
        <v>7174</v>
      </c>
      <c r="M5477" s="140">
        <v>46050</v>
      </c>
      <c r="N5477" s="140"/>
      <c r="O5477" s="140"/>
      <c r="P5477" s="140" t="str">
        <f ca="1">IF(Proc[[#This Row],[DaysAgeing]]&gt;5,"yep","on track")</f>
        <v>yep</v>
      </c>
      <c r="Q5477" s="2">
        <f ca="1">IF(Proc[[#This Row],[DateClosed]]="",ABS(NETWORKDAYS(Proc[[#This Row],[DateOpened]],TODAY()))-1,ABS(NETWORKDAYS(Proc[[#This Row],[DateOpened]],Proc[[#This Row],[DateClosed]]))-1)</f>
        <v>47</v>
      </c>
      <c r="R5477" s="140" t="s">
        <v>774</v>
      </c>
      <c r="S5477" s="112"/>
      <c r="T5477" s="153">
        <v>5476</v>
      </c>
    </row>
    <row r="5478" spans="1:20" hidden="1">
      <c r="A5478" t="s">
        <v>5397</v>
      </c>
      <c r="B5478" s="153" t="str">
        <f>IFERROR(VLOOKUP(Proc[[#This Row],[App]],Table2[],3,0),"open")</f>
        <v>ok</v>
      </c>
      <c r="C5478" s="141" t="s">
        <v>369</v>
      </c>
      <c r="D5478" s="152" t="s">
        <v>9988</v>
      </c>
      <c r="E5478" s="152" t="s">
        <v>426</v>
      </c>
      <c r="F5478" s="153" t="s">
        <v>426</v>
      </c>
      <c r="G5478" t="s">
        <v>400</v>
      </c>
      <c r="H5478" s="112" t="str">
        <f>IF(Proc[[#This Row],[type]]="LFF (MDG-F)",MID(Proc[[#This Row],[Obj]],13,10),"")</f>
        <v/>
      </c>
      <c r="I5478" s="152"/>
      <c r="J5478" s="112" t="b">
        <f>Proc[[#This Row],[Requested]]=Proc[[#This Row],[CurrentParent]]</f>
        <v>1</v>
      </c>
      <c r="K5478" s="153" t="str">
        <f>IF(Proc[[#This Row],[Author]]="Marcela Urrego",VLOOKUP(LEFT(Proc[[#This Row],[Requested]],1),Table3[#All],2,0),VLOOKUP(Proc[[#This Row],[Author]],Table4[],2,0))</f>
        <v>EL</v>
      </c>
      <c r="L5478" s="148" t="s">
        <v>7174</v>
      </c>
      <c r="M5478" s="140">
        <v>46051</v>
      </c>
      <c r="N5478" s="140"/>
      <c r="O5478" s="140"/>
      <c r="P5478" s="140" t="str">
        <f ca="1">IF(Proc[[#This Row],[DaysAgeing]]&gt;5,"yep","on track")</f>
        <v>yep</v>
      </c>
      <c r="Q5478" s="2">
        <f ca="1">IF(Proc[[#This Row],[DateClosed]]="",ABS(NETWORKDAYS(Proc[[#This Row],[DateOpened]],TODAY()))-1,ABS(NETWORKDAYS(Proc[[#This Row],[DateOpened]],Proc[[#This Row],[DateClosed]]))-1)</f>
        <v>46</v>
      </c>
      <c r="R5478" s="140" t="s">
        <v>774</v>
      </c>
      <c r="S5478" s="112"/>
      <c r="T5478" s="153">
        <v>5477</v>
      </c>
    </row>
    <row r="5479" spans="1:20" hidden="1">
      <c r="A5479" s="141" t="s">
        <v>5397</v>
      </c>
      <c r="B5479" s="153" t="str">
        <f>IFERROR(VLOOKUP(Proc[[#This Row],[App]],Table2[],3,0),"open")</f>
        <v>ok</v>
      </c>
      <c r="C5479" s="144" t="s">
        <v>369</v>
      </c>
      <c r="D5479" s="152" t="s">
        <v>5398</v>
      </c>
      <c r="E5479" s="152" t="s">
        <v>426</v>
      </c>
      <c r="F5479" s="153" t="s">
        <v>426</v>
      </c>
      <c r="G5479" s="141" t="s">
        <v>400</v>
      </c>
      <c r="H5479" s="112" t="str">
        <f>IF(Proc[[#This Row],[type]]="LFF (MDG-F)",MID(Proc[[#This Row],[Obj]],13,10),"")</f>
        <v/>
      </c>
      <c r="I5479" s="152"/>
      <c r="J5479" s="112" t="b">
        <f>Proc[[#This Row],[Requested]]=Proc[[#This Row],[CurrentParent]]</f>
        <v>1</v>
      </c>
      <c r="K5479" s="153" t="str">
        <f>IF(Proc[[#This Row],[Author]]="Marcela Urrego",VLOOKUP(LEFT(Proc[[#This Row],[Requested]],1),Table3[#All],2,0),VLOOKUP(Proc[[#This Row],[Author]],Table4[],2,0))</f>
        <v>EL</v>
      </c>
      <c r="L5479" s="148" t="s">
        <v>7174</v>
      </c>
      <c r="M5479" s="140">
        <v>46051</v>
      </c>
      <c r="N5479" s="140"/>
      <c r="O5479" s="140"/>
      <c r="P5479" s="140" t="str">
        <f ca="1">IF(Proc[[#This Row],[DaysAgeing]]&gt;5,"yep","on track")</f>
        <v>yep</v>
      </c>
      <c r="Q5479" s="2">
        <f ca="1">IF(Proc[[#This Row],[DateClosed]]="",ABS(NETWORKDAYS(Proc[[#This Row],[DateOpened]],TODAY()))-1,ABS(NETWORKDAYS(Proc[[#This Row],[DateOpened]],Proc[[#This Row],[DateClosed]]))-1)</f>
        <v>46</v>
      </c>
      <c r="R5479" s="140" t="s">
        <v>774</v>
      </c>
      <c r="S5479" s="112"/>
      <c r="T5479" s="153">
        <v>5478</v>
      </c>
    </row>
    <row r="5480" spans="1:20" hidden="1">
      <c r="A5480" s="141" t="s">
        <v>5397</v>
      </c>
      <c r="B5480" s="153" t="str">
        <f>IFERROR(VLOOKUP(Proc[[#This Row],[App]],Table2[],3,0),"open")</f>
        <v>ok</v>
      </c>
      <c r="C5480" s="144" t="s">
        <v>369</v>
      </c>
      <c r="D5480" s="152" t="s">
        <v>9989</v>
      </c>
      <c r="E5480" s="152" t="s">
        <v>426</v>
      </c>
      <c r="F5480" s="153" t="s">
        <v>426</v>
      </c>
      <c r="G5480" s="141" t="s">
        <v>400</v>
      </c>
      <c r="H5480" s="112" t="str">
        <f>IF(Proc[[#This Row],[type]]="LFF (MDG-F)",MID(Proc[[#This Row],[Obj]],13,10),"")</f>
        <v/>
      </c>
      <c r="I5480" s="152"/>
      <c r="J5480" s="112" t="b">
        <f>Proc[[#This Row],[Requested]]=Proc[[#This Row],[CurrentParent]]</f>
        <v>1</v>
      </c>
      <c r="K5480" s="153" t="str">
        <f>IF(Proc[[#This Row],[Author]]="Marcela Urrego",VLOOKUP(LEFT(Proc[[#This Row],[Requested]],1),Table3[#All],2,0),VLOOKUP(Proc[[#This Row],[Author]],Table4[],2,0))</f>
        <v>EL</v>
      </c>
      <c r="L5480" s="148" t="s">
        <v>7174</v>
      </c>
      <c r="M5480" s="140">
        <v>46051</v>
      </c>
      <c r="N5480" s="140"/>
      <c r="O5480" s="140"/>
      <c r="P5480" s="140" t="str">
        <f ca="1">IF(Proc[[#This Row],[DaysAgeing]]&gt;5,"yep","on track")</f>
        <v>yep</v>
      </c>
      <c r="Q5480" s="2">
        <f ca="1">IF(Proc[[#This Row],[DateClosed]]="",ABS(NETWORKDAYS(Proc[[#This Row],[DateOpened]],TODAY()))-1,ABS(NETWORKDAYS(Proc[[#This Row],[DateOpened]],Proc[[#This Row],[DateClosed]]))-1)</f>
        <v>46</v>
      </c>
      <c r="R5480" s="140" t="s">
        <v>774</v>
      </c>
      <c r="S5480" s="112"/>
      <c r="T5480" s="153">
        <v>5479</v>
      </c>
    </row>
    <row r="5481" spans="1:20" hidden="1">
      <c r="A5481" s="141" t="s">
        <v>5397</v>
      </c>
      <c r="B5481" s="153" t="str">
        <f>IFERROR(VLOOKUP(Proc[[#This Row],[App]],Table2[],3,0),"open")</f>
        <v>ok</v>
      </c>
      <c r="C5481" s="144" t="s">
        <v>369</v>
      </c>
      <c r="D5481" s="152" t="s">
        <v>9990</v>
      </c>
      <c r="E5481" s="152" t="s">
        <v>426</v>
      </c>
      <c r="F5481" s="153" t="s">
        <v>426</v>
      </c>
      <c r="G5481" s="141" t="s">
        <v>400</v>
      </c>
      <c r="H5481" s="112" t="str">
        <f>IF(Proc[[#This Row],[type]]="LFF (MDG-F)",MID(Proc[[#This Row],[Obj]],13,10),"")</f>
        <v/>
      </c>
      <c r="I5481" s="152"/>
      <c r="J5481" s="112" t="b">
        <f>Proc[[#This Row],[Requested]]=Proc[[#This Row],[CurrentParent]]</f>
        <v>1</v>
      </c>
      <c r="K5481" s="153" t="str">
        <f>IF(Proc[[#This Row],[Author]]="Marcela Urrego",VLOOKUP(LEFT(Proc[[#This Row],[Requested]],1),Table3[#All],2,0),VLOOKUP(Proc[[#This Row],[Author]],Table4[],2,0))</f>
        <v>EL</v>
      </c>
      <c r="L5481" s="148" t="s">
        <v>7174</v>
      </c>
      <c r="M5481" s="140">
        <v>46051</v>
      </c>
      <c r="N5481" s="140"/>
      <c r="O5481" s="140"/>
      <c r="P5481" s="140" t="str">
        <f ca="1">IF(Proc[[#This Row],[DaysAgeing]]&gt;5,"yep","on track")</f>
        <v>yep</v>
      </c>
      <c r="Q5481" s="2">
        <f ca="1">IF(Proc[[#This Row],[DateClosed]]="",ABS(NETWORKDAYS(Proc[[#This Row],[DateOpened]],TODAY()))-1,ABS(NETWORKDAYS(Proc[[#This Row],[DateOpened]],Proc[[#This Row],[DateClosed]]))-1)</f>
        <v>46</v>
      </c>
      <c r="R5481" s="140" t="s">
        <v>774</v>
      </c>
      <c r="S5481" s="112"/>
      <c r="T5481" s="153">
        <v>5480</v>
      </c>
    </row>
    <row r="5482" spans="1:20" hidden="1">
      <c r="A5482" s="141" t="s">
        <v>5397</v>
      </c>
      <c r="B5482" s="153" t="str">
        <f>IFERROR(VLOOKUP(Proc[[#This Row],[App]],Table2[],3,0),"open")</f>
        <v>ok</v>
      </c>
      <c r="C5482" s="144" t="s">
        <v>369</v>
      </c>
      <c r="D5482" s="152" t="s">
        <v>9991</v>
      </c>
      <c r="E5482" s="152" t="s">
        <v>426</v>
      </c>
      <c r="F5482" s="153" t="s">
        <v>426</v>
      </c>
      <c r="G5482" s="141" t="s">
        <v>400</v>
      </c>
      <c r="H5482" s="112" t="str">
        <f>IF(Proc[[#This Row],[type]]="LFF (MDG-F)",MID(Proc[[#This Row],[Obj]],13,10),"")</f>
        <v/>
      </c>
      <c r="I5482" s="152"/>
      <c r="J5482" s="112" t="b">
        <f>Proc[[#This Row],[Requested]]=Proc[[#This Row],[CurrentParent]]</f>
        <v>1</v>
      </c>
      <c r="K5482" s="153" t="str">
        <f>IF(Proc[[#This Row],[Author]]="Marcela Urrego",VLOOKUP(LEFT(Proc[[#This Row],[Requested]],1),Table3[#All],2,0),VLOOKUP(Proc[[#This Row],[Author]],Table4[],2,0))</f>
        <v>EL</v>
      </c>
      <c r="L5482" s="148" t="s">
        <v>7174</v>
      </c>
      <c r="M5482" s="140">
        <v>46051</v>
      </c>
      <c r="N5482" s="140"/>
      <c r="O5482" s="140"/>
      <c r="P5482" s="140" t="str">
        <f ca="1">IF(Proc[[#This Row],[DaysAgeing]]&gt;5,"yep","on track")</f>
        <v>yep</v>
      </c>
      <c r="Q5482" s="2">
        <f ca="1">IF(Proc[[#This Row],[DateClosed]]="",ABS(NETWORKDAYS(Proc[[#This Row],[DateOpened]],TODAY()))-1,ABS(NETWORKDAYS(Proc[[#This Row],[DateOpened]],Proc[[#This Row],[DateClosed]]))-1)</f>
        <v>46</v>
      </c>
      <c r="R5482" s="140" t="s">
        <v>774</v>
      </c>
      <c r="S5482" s="112"/>
      <c r="T5482" s="153">
        <v>5481</v>
      </c>
    </row>
    <row r="5483" spans="1:20" hidden="1">
      <c r="A5483" s="141" t="s">
        <v>5397</v>
      </c>
      <c r="B5483" s="153" t="str">
        <f>IFERROR(VLOOKUP(Proc[[#This Row],[App]],Table2[],3,0),"open")</f>
        <v>ok</v>
      </c>
      <c r="C5483" s="144" t="s">
        <v>369</v>
      </c>
      <c r="D5483" s="152" t="s">
        <v>9992</v>
      </c>
      <c r="E5483" s="152" t="s">
        <v>426</v>
      </c>
      <c r="F5483" s="153" t="s">
        <v>426</v>
      </c>
      <c r="G5483" s="141" t="s">
        <v>400</v>
      </c>
      <c r="H5483" s="112" t="str">
        <f>IF(Proc[[#This Row],[type]]="LFF (MDG-F)",MID(Proc[[#This Row],[Obj]],13,10),"")</f>
        <v/>
      </c>
      <c r="I5483" s="152"/>
      <c r="J5483" s="112" t="b">
        <f>Proc[[#This Row],[Requested]]=Proc[[#This Row],[CurrentParent]]</f>
        <v>1</v>
      </c>
      <c r="K5483" s="153" t="str">
        <f>IF(Proc[[#This Row],[Author]]="Marcela Urrego",VLOOKUP(LEFT(Proc[[#This Row],[Requested]],1),Table3[#All],2,0),VLOOKUP(Proc[[#This Row],[Author]],Table4[],2,0))</f>
        <v>EL</v>
      </c>
      <c r="L5483" s="148" t="s">
        <v>7174</v>
      </c>
      <c r="M5483" s="140">
        <v>46051</v>
      </c>
      <c r="N5483" s="140"/>
      <c r="O5483" s="140"/>
      <c r="P5483" s="140" t="str">
        <f ca="1">IF(Proc[[#This Row],[DaysAgeing]]&gt;5,"yep","on track")</f>
        <v>yep</v>
      </c>
      <c r="Q5483" s="2">
        <f ca="1">IF(Proc[[#This Row],[DateClosed]]="",ABS(NETWORKDAYS(Proc[[#This Row],[DateOpened]],TODAY()))-1,ABS(NETWORKDAYS(Proc[[#This Row],[DateOpened]],Proc[[#This Row],[DateClosed]]))-1)</f>
        <v>46</v>
      </c>
      <c r="R5483" s="140" t="s">
        <v>774</v>
      </c>
      <c r="S5483" s="112"/>
      <c r="T5483" s="153">
        <v>5482</v>
      </c>
    </row>
    <row r="5484" spans="1:20" hidden="1">
      <c r="A5484" s="141" t="s">
        <v>5397</v>
      </c>
      <c r="B5484" s="153" t="str">
        <f>IFERROR(VLOOKUP(Proc[[#This Row],[App]],Table2[],3,0),"open")</f>
        <v>ok</v>
      </c>
      <c r="C5484" s="144" t="s">
        <v>369</v>
      </c>
      <c r="D5484" s="152" t="s">
        <v>9993</v>
      </c>
      <c r="E5484" s="152" t="s">
        <v>426</v>
      </c>
      <c r="F5484" s="153" t="s">
        <v>426</v>
      </c>
      <c r="G5484" s="141" t="s">
        <v>400</v>
      </c>
      <c r="H5484" s="112" t="str">
        <f>IF(Proc[[#This Row],[type]]="LFF (MDG-F)",MID(Proc[[#This Row],[Obj]],13,10),"")</f>
        <v/>
      </c>
      <c r="I5484" s="152"/>
      <c r="J5484" s="112" t="b">
        <f>Proc[[#This Row],[Requested]]=Proc[[#This Row],[CurrentParent]]</f>
        <v>1</v>
      </c>
      <c r="K5484" s="153" t="str">
        <f>IF(Proc[[#This Row],[Author]]="Marcela Urrego",VLOOKUP(LEFT(Proc[[#This Row],[Requested]],1),Table3[#All],2,0),VLOOKUP(Proc[[#This Row],[Author]],Table4[],2,0))</f>
        <v>EL</v>
      </c>
      <c r="L5484" s="148" t="s">
        <v>7174</v>
      </c>
      <c r="M5484" s="140">
        <v>46051</v>
      </c>
      <c r="N5484" s="140"/>
      <c r="O5484" s="140"/>
      <c r="P5484" s="140" t="str">
        <f ca="1">IF(Proc[[#This Row],[DaysAgeing]]&gt;5,"yep","on track")</f>
        <v>yep</v>
      </c>
      <c r="Q5484" s="2">
        <f ca="1">IF(Proc[[#This Row],[DateClosed]]="",ABS(NETWORKDAYS(Proc[[#This Row],[DateOpened]],TODAY()))-1,ABS(NETWORKDAYS(Proc[[#This Row],[DateOpened]],Proc[[#This Row],[DateClosed]]))-1)</f>
        <v>46</v>
      </c>
      <c r="R5484" s="140" t="s">
        <v>774</v>
      </c>
      <c r="S5484" s="112"/>
      <c r="T5484" s="153">
        <v>5483</v>
      </c>
    </row>
    <row r="5485" spans="1:20" hidden="1">
      <c r="A5485" s="141" t="s">
        <v>5397</v>
      </c>
      <c r="B5485" s="153" t="str">
        <f>IFERROR(VLOOKUP(Proc[[#This Row],[App]],Table2[],3,0),"open")</f>
        <v>ok</v>
      </c>
      <c r="C5485" s="144" t="s">
        <v>369</v>
      </c>
      <c r="D5485" s="152" t="s">
        <v>9994</v>
      </c>
      <c r="E5485" s="152" t="s">
        <v>5390</v>
      </c>
      <c r="F5485" s="153" t="s">
        <v>5390</v>
      </c>
      <c r="G5485" s="141" t="s">
        <v>400</v>
      </c>
      <c r="H5485" s="112" t="str">
        <f>IF(Proc[[#This Row],[type]]="LFF (MDG-F)",MID(Proc[[#This Row],[Obj]],13,10),"")</f>
        <v/>
      </c>
      <c r="I5485" s="152"/>
      <c r="J5485" s="112" t="b">
        <f>Proc[[#This Row],[Requested]]=Proc[[#This Row],[CurrentParent]]</f>
        <v>1</v>
      </c>
      <c r="K5485" s="153" t="str">
        <f>IF(Proc[[#This Row],[Author]]="Marcela Urrego",VLOOKUP(LEFT(Proc[[#This Row],[Requested]],1),Table3[#All],2,0),VLOOKUP(Proc[[#This Row],[Author]],Table4[],2,0))</f>
        <v>EL</v>
      </c>
      <c r="L5485" s="148" t="s">
        <v>7174</v>
      </c>
      <c r="M5485" s="140">
        <v>46051</v>
      </c>
      <c r="N5485" s="140"/>
      <c r="O5485" s="140"/>
      <c r="P5485" s="140" t="str">
        <f ca="1">IF(Proc[[#This Row],[DaysAgeing]]&gt;5,"yep","on track")</f>
        <v>yep</v>
      </c>
      <c r="Q5485" s="2">
        <f ca="1">IF(Proc[[#This Row],[DateClosed]]="",ABS(NETWORKDAYS(Proc[[#This Row],[DateOpened]],TODAY()))-1,ABS(NETWORKDAYS(Proc[[#This Row],[DateOpened]],Proc[[#This Row],[DateClosed]]))-1)</f>
        <v>46</v>
      </c>
      <c r="R5485" s="140" t="s">
        <v>774</v>
      </c>
      <c r="S5485" s="112"/>
      <c r="T5485" s="153">
        <v>5484</v>
      </c>
    </row>
    <row r="5486" spans="1:20" hidden="1">
      <c r="A5486" s="141" t="s">
        <v>5397</v>
      </c>
      <c r="B5486" s="153" t="str">
        <f>IFERROR(VLOOKUP(Proc[[#This Row],[App]],Table2[],3,0),"open")</f>
        <v>ok</v>
      </c>
      <c r="C5486" s="144" t="s">
        <v>369</v>
      </c>
      <c r="D5486" s="152" t="s">
        <v>9995</v>
      </c>
      <c r="E5486" s="152" t="s">
        <v>5390</v>
      </c>
      <c r="F5486" s="141" t="s">
        <v>5390</v>
      </c>
      <c r="G5486" t="s">
        <v>406</v>
      </c>
      <c r="H5486" s="112" t="str">
        <f>IF(Proc[[#This Row],[type]]="LFF (MDG-F)",MID(Proc[[#This Row],[Obj]],13,10),"")</f>
        <v>US01R00506</v>
      </c>
      <c r="I5486" s="152"/>
      <c r="J5486" s="112" t="b">
        <f>Proc[[#This Row],[Requested]]=Proc[[#This Row],[CurrentParent]]</f>
        <v>1</v>
      </c>
      <c r="K5486" s="153" t="str">
        <f>IF(Proc[[#This Row],[Author]]="Marcela Urrego",VLOOKUP(LEFT(Proc[[#This Row],[Requested]],1),Table3[#All],2,0),VLOOKUP(Proc[[#This Row],[Author]],Table4[],2,0))</f>
        <v>EL</v>
      </c>
      <c r="L5486" s="148" t="s">
        <v>7174</v>
      </c>
      <c r="M5486" s="140">
        <v>46051</v>
      </c>
      <c r="N5486" s="140"/>
      <c r="O5486" s="140"/>
      <c r="P5486" s="140" t="str">
        <f ca="1">IF(Proc[[#This Row],[DaysAgeing]]&gt;5,"yep","on track")</f>
        <v>yep</v>
      </c>
      <c r="Q5486" s="2">
        <f ca="1">IF(Proc[[#This Row],[DateClosed]]="",ABS(NETWORKDAYS(Proc[[#This Row],[DateOpened]],TODAY()))-1,ABS(NETWORKDAYS(Proc[[#This Row],[DateOpened]],Proc[[#This Row],[DateClosed]]))-1)</f>
        <v>46</v>
      </c>
      <c r="R5486" s="140" t="s">
        <v>774</v>
      </c>
      <c r="S5486" s="112"/>
      <c r="T5486" s="153">
        <v>5485</v>
      </c>
    </row>
    <row r="5487" spans="1:20" hidden="1">
      <c r="A5487" s="141" t="s">
        <v>5397</v>
      </c>
      <c r="B5487" s="153" t="str">
        <f>IFERROR(VLOOKUP(Proc[[#This Row],[App]],Table2[],3,0),"open")</f>
        <v>ok</v>
      </c>
      <c r="C5487" s="144" t="s">
        <v>369</v>
      </c>
      <c r="D5487" s="152" t="s">
        <v>9996</v>
      </c>
      <c r="E5487" s="152" t="s">
        <v>5390</v>
      </c>
      <c r="F5487" s="153" t="s">
        <v>5390</v>
      </c>
      <c r="G5487" s="141" t="s">
        <v>406</v>
      </c>
      <c r="H5487" s="112" t="str">
        <f>IF(Proc[[#This Row],[type]]="LFF (MDG-F)",MID(Proc[[#This Row],[Obj]],13,10),"")</f>
        <v>KR02R00103</v>
      </c>
      <c r="I5487" s="152"/>
      <c r="J5487" s="112" t="b">
        <f>Proc[[#This Row],[Requested]]=Proc[[#This Row],[CurrentParent]]</f>
        <v>1</v>
      </c>
      <c r="K5487" s="153" t="str">
        <f>IF(Proc[[#This Row],[Author]]="Marcela Urrego",VLOOKUP(LEFT(Proc[[#This Row],[Requested]],1),Table3[#All],2,0),VLOOKUP(Proc[[#This Row],[Author]],Table4[],2,0))</f>
        <v>EL</v>
      </c>
      <c r="L5487" s="148" t="s">
        <v>7174</v>
      </c>
      <c r="M5487" s="140">
        <v>46051</v>
      </c>
      <c r="N5487" s="140"/>
      <c r="O5487" s="140"/>
      <c r="P5487" s="140" t="str">
        <f ca="1">IF(Proc[[#This Row],[DaysAgeing]]&gt;5,"yep","on track")</f>
        <v>yep</v>
      </c>
      <c r="Q5487" s="2">
        <f ca="1">IF(Proc[[#This Row],[DateClosed]]="",ABS(NETWORKDAYS(Proc[[#This Row],[DateOpened]],TODAY()))-1,ABS(NETWORKDAYS(Proc[[#This Row],[DateOpened]],Proc[[#This Row],[DateClosed]]))-1)</f>
        <v>46</v>
      </c>
      <c r="R5487" s="140" t="s">
        <v>774</v>
      </c>
      <c r="S5487" s="112"/>
      <c r="T5487" s="153">
        <v>5486</v>
      </c>
    </row>
    <row r="5488" spans="1:20" hidden="1">
      <c r="A5488" s="141" t="s">
        <v>5397</v>
      </c>
      <c r="B5488" s="153" t="str">
        <f>IFERROR(VLOOKUP(Proc[[#This Row],[App]],Table2[],3,0),"open")</f>
        <v>ok</v>
      </c>
      <c r="C5488" s="144" t="s">
        <v>369</v>
      </c>
      <c r="D5488" s="152" t="s">
        <v>9997</v>
      </c>
      <c r="E5488" s="152" t="s">
        <v>4781</v>
      </c>
      <c r="F5488" s="153" t="s">
        <v>4781</v>
      </c>
      <c r="G5488" s="141" t="s">
        <v>406</v>
      </c>
      <c r="H5488" s="112" t="str">
        <f>IF(Proc[[#This Row],[type]]="LFF (MDG-F)",MID(Proc[[#This Row],[Obj]],13,10),"")</f>
        <v>CN09L80000</v>
      </c>
      <c r="I5488" s="152"/>
      <c r="J5488" s="112" t="b">
        <f>Proc[[#This Row],[Requested]]=Proc[[#This Row],[CurrentParent]]</f>
        <v>1</v>
      </c>
      <c r="K5488" s="153" t="str">
        <f>IF(Proc[[#This Row],[Author]]="Marcela Urrego",VLOOKUP(LEFT(Proc[[#This Row],[Requested]],1),Table3[#All],2,0),VLOOKUP(Proc[[#This Row],[Author]],Table4[],2,0))</f>
        <v>EL</v>
      </c>
      <c r="L5488" s="148" t="s">
        <v>7174</v>
      </c>
      <c r="M5488" s="140">
        <v>46051</v>
      </c>
      <c r="N5488" s="140"/>
      <c r="O5488" s="140"/>
      <c r="P5488" s="140" t="str">
        <f ca="1">IF(Proc[[#This Row],[DaysAgeing]]&gt;5,"yep","on track")</f>
        <v>yep</v>
      </c>
      <c r="Q5488" s="2">
        <f ca="1">IF(Proc[[#This Row],[DateClosed]]="",ABS(NETWORKDAYS(Proc[[#This Row],[DateOpened]],TODAY()))-1,ABS(NETWORKDAYS(Proc[[#This Row],[DateOpened]],Proc[[#This Row],[DateClosed]]))-1)</f>
        <v>46</v>
      </c>
      <c r="R5488" s="140" t="s">
        <v>774</v>
      </c>
      <c r="S5488" s="112"/>
      <c r="T5488" s="153">
        <v>5487</v>
      </c>
    </row>
    <row r="5489" spans="1:20" hidden="1">
      <c r="A5489" s="141" t="s">
        <v>5397</v>
      </c>
      <c r="B5489" s="153" t="str">
        <f>IFERROR(VLOOKUP(Proc[[#This Row],[App]],Table2[],3,0),"open")</f>
        <v>ok</v>
      </c>
      <c r="C5489" s="144" t="s">
        <v>369</v>
      </c>
      <c r="D5489" s="152" t="s">
        <v>9998</v>
      </c>
      <c r="E5489" s="152" t="s">
        <v>4781</v>
      </c>
      <c r="F5489" s="153" t="s">
        <v>4781</v>
      </c>
      <c r="G5489" s="141" t="s">
        <v>406</v>
      </c>
      <c r="H5489" s="112" t="str">
        <f>IF(Proc[[#This Row],[type]]="LFF (MDG-F)",MID(Proc[[#This Row],[Obj]],13,10),"")</f>
        <v>CN10L80000</v>
      </c>
      <c r="I5489" s="152"/>
      <c r="J5489" s="112" t="b">
        <f>Proc[[#This Row],[Requested]]=Proc[[#This Row],[CurrentParent]]</f>
        <v>1</v>
      </c>
      <c r="K5489" s="153" t="str">
        <f>IF(Proc[[#This Row],[Author]]="Marcela Urrego",VLOOKUP(LEFT(Proc[[#This Row],[Requested]],1),Table3[#All],2,0),VLOOKUP(Proc[[#This Row],[Author]],Table4[],2,0))</f>
        <v>EL</v>
      </c>
      <c r="L5489" s="148" t="s">
        <v>7174</v>
      </c>
      <c r="M5489" s="140">
        <v>46051</v>
      </c>
      <c r="N5489" s="140"/>
      <c r="O5489" s="140"/>
      <c r="P5489" s="140" t="str">
        <f ca="1">IF(Proc[[#This Row],[DaysAgeing]]&gt;5,"yep","on track")</f>
        <v>yep</v>
      </c>
      <c r="Q5489" s="2">
        <f ca="1">IF(Proc[[#This Row],[DateClosed]]="",ABS(NETWORKDAYS(Proc[[#This Row],[DateOpened]],TODAY()))-1,ABS(NETWORKDAYS(Proc[[#This Row],[DateOpened]],Proc[[#This Row],[DateClosed]]))-1)</f>
        <v>46</v>
      </c>
      <c r="R5489" s="140" t="s">
        <v>774</v>
      </c>
      <c r="S5489" s="112"/>
      <c r="T5489" s="153">
        <v>5488</v>
      </c>
    </row>
    <row r="5490" spans="1:20" hidden="1">
      <c r="A5490" s="141" t="s">
        <v>5397</v>
      </c>
      <c r="B5490" s="153" t="str">
        <f>IFERROR(VLOOKUP(Proc[[#This Row],[App]],Table2[],3,0),"open")</f>
        <v>ok</v>
      </c>
      <c r="C5490" s="144" t="s">
        <v>369</v>
      </c>
      <c r="D5490" s="152" t="s">
        <v>9999</v>
      </c>
      <c r="E5490" s="152" t="s">
        <v>4781</v>
      </c>
      <c r="F5490" s="153" t="s">
        <v>4781</v>
      </c>
      <c r="G5490" s="141" t="s">
        <v>406</v>
      </c>
      <c r="H5490" s="112" t="str">
        <f>IF(Proc[[#This Row],[type]]="LFF (MDG-F)",MID(Proc[[#This Row],[Obj]],13,10),"")</f>
        <v>CN43L80000</v>
      </c>
      <c r="I5490" s="152"/>
      <c r="J5490" s="112" t="b">
        <f>Proc[[#This Row],[Requested]]=Proc[[#This Row],[CurrentParent]]</f>
        <v>1</v>
      </c>
      <c r="K5490" s="153" t="str">
        <f>IF(Proc[[#This Row],[Author]]="Marcela Urrego",VLOOKUP(LEFT(Proc[[#This Row],[Requested]],1),Table3[#All],2,0),VLOOKUP(Proc[[#This Row],[Author]],Table4[],2,0))</f>
        <v>EL</v>
      </c>
      <c r="L5490" s="148" t="s">
        <v>7174</v>
      </c>
      <c r="M5490" s="140">
        <v>46051</v>
      </c>
      <c r="N5490" s="140"/>
      <c r="O5490" s="140"/>
      <c r="P5490" s="140" t="str">
        <f ca="1">IF(Proc[[#This Row],[DaysAgeing]]&gt;5,"yep","on track")</f>
        <v>yep</v>
      </c>
      <c r="Q5490" s="2">
        <f ca="1">IF(Proc[[#This Row],[DateClosed]]="",ABS(NETWORKDAYS(Proc[[#This Row],[DateOpened]],TODAY()))-1,ABS(NETWORKDAYS(Proc[[#This Row],[DateOpened]],Proc[[#This Row],[DateClosed]]))-1)</f>
        <v>46</v>
      </c>
      <c r="R5490" s="140" t="s">
        <v>774</v>
      </c>
      <c r="S5490" s="112"/>
      <c r="T5490" s="153">
        <v>5489</v>
      </c>
    </row>
    <row r="5491" spans="1:20" hidden="1">
      <c r="A5491" s="141" t="s">
        <v>5397</v>
      </c>
      <c r="B5491" s="153" t="str">
        <f>IFERROR(VLOOKUP(Proc[[#This Row],[App]],Table2[],3,0),"open")</f>
        <v>ok</v>
      </c>
      <c r="C5491" s="144" t="s">
        <v>369</v>
      </c>
      <c r="D5491" s="152" t="s">
        <v>10000</v>
      </c>
      <c r="E5491" s="152" t="s">
        <v>4781</v>
      </c>
      <c r="F5491" s="153" t="s">
        <v>4781</v>
      </c>
      <c r="G5491" s="141" t="s">
        <v>406</v>
      </c>
      <c r="H5491" s="112" t="str">
        <f>IF(Proc[[#This Row],[type]]="LFF (MDG-F)",MID(Proc[[#This Row],[Obj]],13,10),"")</f>
        <v>SG09GIN004</v>
      </c>
      <c r="I5491" s="152"/>
      <c r="J5491" s="112" t="b">
        <f>Proc[[#This Row],[Requested]]=Proc[[#This Row],[CurrentParent]]</f>
        <v>1</v>
      </c>
      <c r="K5491" s="153" t="str">
        <f>IF(Proc[[#This Row],[Author]]="Marcela Urrego",VLOOKUP(LEFT(Proc[[#This Row],[Requested]],1),Table3[#All],2,0),VLOOKUP(Proc[[#This Row],[Author]],Table4[],2,0))</f>
        <v>EL</v>
      </c>
      <c r="L5491" s="148" t="s">
        <v>7174</v>
      </c>
      <c r="M5491" s="140">
        <v>46051</v>
      </c>
      <c r="N5491" s="140"/>
      <c r="O5491" s="140"/>
      <c r="P5491" s="140" t="str">
        <f ca="1">IF(Proc[[#This Row],[DaysAgeing]]&gt;5,"yep","on track")</f>
        <v>yep</v>
      </c>
      <c r="Q5491" s="2">
        <f ca="1">IF(Proc[[#This Row],[DateClosed]]="",ABS(NETWORKDAYS(Proc[[#This Row],[DateOpened]],TODAY()))-1,ABS(NETWORKDAYS(Proc[[#This Row],[DateOpened]],Proc[[#This Row],[DateClosed]]))-1)</f>
        <v>46</v>
      </c>
      <c r="R5491" s="140" t="s">
        <v>774</v>
      </c>
      <c r="S5491" s="112"/>
      <c r="T5491" s="153">
        <v>5490</v>
      </c>
    </row>
    <row r="5492" spans="1:20" hidden="1">
      <c r="A5492" s="141" t="s">
        <v>5397</v>
      </c>
      <c r="B5492" s="153" t="str">
        <f>IFERROR(VLOOKUP(Proc[[#This Row],[App]],Table2[],3,0),"open")</f>
        <v>ok</v>
      </c>
      <c r="C5492" s="144" t="s">
        <v>369</v>
      </c>
      <c r="D5492" s="152" t="s">
        <v>10001</v>
      </c>
      <c r="E5492" s="152" t="s">
        <v>4781</v>
      </c>
      <c r="F5492" s="153" t="s">
        <v>4781</v>
      </c>
      <c r="G5492" s="141" t="s">
        <v>406</v>
      </c>
      <c r="H5492" s="112" t="str">
        <f>IF(Proc[[#This Row],[type]]="LFF (MDG-F)",MID(Proc[[#This Row],[Obj]],13,10),"")</f>
        <v>CN01GIN004</v>
      </c>
      <c r="I5492" s="152"/>
      <c r="J5492" s="112" t="b">
        <f>Proc[[#This Row],[Requested]]=Proc[[#This Row],[CurrentParent]]</f>
        <v>1</v>
      </c>
      <c r="K5492" s="153" t="str">
        <f>IF(Proc[[#This Row],[Author]]="Marcela Urrego",VLOOKUP(LEFT(Proc[[#This Row],[Requested]],1),Table3[#All],2,0),VLOOKUP(Proc[[#This Row],[Author]],Table4[],2,0))</f>
        <v>EL</v>
      </c>
      <c r="L5492" s="148" t="s">
        <v>7174</v>
      </c>
      <c r="M5492" s="140">
        <v>46051</v>
      </c>
      <c r="N5492" s="140"/>
      <c r="O5492" s="140"/>
      <c r="P5492" s="140" t="str">
        <f ca="1">IF(Proc[[#This Row],[DaysAgeing]]&gt;5,"yep","on track")</f>
        <v>yep</v>
      </c>
      <c r="Q5492" s="2">
        <f ca="1">IF(Proc[[#This Row],[DateClosed]]="",ABS(NETWORKDAYS(Proc[[#This Row],[DateOpened]],TODAY()))-1,ABS(NETWORKDAYS(Proc[[#This Row],[DateOpened]],Proc[[#This Row],[DateClosed]]))-1)</f>
        <v>46</v>
      </c>
      <c r="R5492" s="140" t="s">
        <v>774</v>
      </c>
      <c r="S5492" s="112"/>
      <c r="T5492" s="153">
        <v>5491</v>
      </c>
    </row>
    <row r="5493" spans="1:20" hidden="1">
      <c r="A5493" s="141" t="s">
        <v>5397</v>
      </c>
      <c r="B5493" s="153" t="str">
        <f>IFERROR(VLOOKUP(Proc[[#This Row],[App]],Table2[],3,0),"open")</f>
        <v>ok</v>
      </c>
      <c r="C5493" s="144" t="s">
        <v>369</v>
      </c>
      <c r="D5493" s="152" t="s">
        <v>10002</v>
      </c>
      <c r="E5493" s="152" t="s">
        <v>4781</v>
      </c>
      <c r="F5493" s="153" t="s">
        <v>4781</v>
      </c>
      <c r="G5493" s="141" t="s">
        <v>406</v>
      </c>
      <c r="H5493" s="112" t="str">
        <f>IF(Proc[[#This Row],[type]]="LFF (MDG-F)",MID(Proc[[#This Row],[Obj]],13,10),"")</f>
        <v>CN02GIN005</v>
      </c>
      <c r="I5493" s="152"/>
      <c r="J5493" s="112" t="b">
        <f>Proc[[#This Row],[Requested]]=Proc[[#This Row],[CurrentParent]]</f>
        <v>1</v>
      </c>
      <c r="K5493" s="153" t="str">
        <f>IF(Proc[[#This Row],[Author]]="Marcela Urrego",VLOOKUP(LEFT(Proc[[#This Row],[Requested]],1),Table3[#All],2,0),VLOOKUP(Proc[[#This Row],[Author]],Table4[],2,0))</f>
        <v>EL</v>
      </c>
      <c r="L5493" s="148" t="s">
        <v>7174</v>
      </c>
      <c r="M5493" s="140">
        <v>46051</v>
      </c>
      <c r="N5493" s="140"/>
      <c r="O5493" s="140"/>
      <c r="P5493" s="140" t="str">
        <f ca="1">IF(Proc[[#This Row],[DaysAgeing]]&gt;5,"yep","on track")</f>
        <v>yep</v>
      </c>
      <c r="Q5493" s="2">
        <f ca="1">IF(Proc[[#This Row],[DateClosed]]="",ABS(NETWORKDAYS(Proc[[#This Row],[DateOpened]],TODAY()))-1,ABS(NETWORKDAYS(Proc[[#This Row],[DateOpened]],Proc[[#This Row],[DateClosed]]))-1)</f>
        <v>46</v>
      </c>
      <c r="R5493" s="140" t="s">
        <v>774</v>
      </c>
      <c r="S5493" s="112"/>
      <c r="T5493" s="153">
        <v>5492</v>
      </c>
    </row>
    <row r="5494" spans="1:20" hidden="1">
      <c r="A5494" s="141" t="s">
        <v>5397</v>
      </c>
      <c r="B5494" s="153" t="str">
        <f>IFERROR(VLOOKUP(Proc[[#This Row],[App]],Table2[],3,0),"open")</f>
        <v>ok</v>
      </c>
      <c r="C5494" s="144" t="s">
        <v>369</v>
      </c>
      <c r="D5494" s="152" t="s">
        <v>10003</v>
      </c>
      <c r="E5494" s="152" t="s">
        <v>4781</v>
      </c>
      <c r="F5494" s="153" t="s">
        <v>4781</v>
      </c>
      <c r="G5494" s="141" t="s">
        <v>406</v>
      </c>
      <c r="H5494" s="112" t="str">
        <f>IF(Proc[[#This Row],[type]]="LFF (MDG-F)",MID(Proc[[#This Row],[Obj]],13,10),"")</f>
        <v>CN03OF0502</v>
      </c>
      <c r="I5494" s="152"/>
      <c r="J5494" s="112" t="b">
        <f>Proc[[#This Row],[Requested]]=Proc[[#This Row],[CurrentParent]]</f>
        <v>1</v>
      </c>
      <c r="K5494" s="153" t="str">
        <f>IF(Proc[[#This Row],[Author]]="Marcela Urrego",VLOOKUP(LEFT(Proc[[#This Row],[Requested]],1),Table3[#All],2,0),VLOOKUP(Proc[[#This Row],[Author]],Table4[],2,0))</f>
        <v>EL</v>
      </c>
      <c r="L5494" s="148" t="s">
        <v>7174</v>
      </c>
      <c r="M5494" s="140">
        <v>46051</v>
      </c>
      <c r="N5494" s="140"/>
      <c r="O5494" s="140"/>
      <c r="P5494" s="140" t="str">
        <f ca="1">IF(Proc[[#This Row],[DaysAgeing]]&gt;5,"yep","on track")</f>
        <v>yep</v>
      </c>
      <c r="Q5494" s="2">
        <f ca="1">IF(Proc[[#This Row],[DateClosed]]="",ABS(NETWORKDAYS(Proc[[#This Row],[DateOpened]],TODAY()))-1,ABS(NETWORKDAYS(Proc[[#This Row],[DateOpened]],Proc[[#This Row],[DateClosed]]))-1)</f>
        <v>46</v>
      </c>
      <c r="R5494" s="140" t="s">
        <v>774</v>
      </c>
      <c r="S5494" s="112"/>
      <c r="T5494" s="153">
        <v>5493</v>
      </c>
    </row>
    <row r="5495" spans="1:20" hidden="1">
      <c r="A5495" s="141" t="s">
        <v>5397</v>
      </c>
      <c r="B5495" s="153" t="str">
        <f>IFERROR(VLOOKUP(Proc[[#This Row],[App]],Table2[],3,0),"open")</f>
        <v>ok</v>
      </c>
      <c r="C5495" s="144" t="s">
        <v>369</v>
      </c>
      <c r="D5495" s="152" t="s">
        <v>10004</v>
      </c>
      <c r="E5495" s="152" t="s">
        <v>4781</v>
      </c>
      <c r="F5495" s="153" t="s">
        <v>4781</v>
      </c>
      <c r="G5495" s="141" t="s">
        <v>406</v>
      </c>
      <c r="H5495" s="112" t="str">
        <f>IF(Proc[[#This Row],[type]]="LFF (MDG-F)",MID(Proc[[#This Row],[Obj]],13,10),"")</f>
        <v>HK01GIN005</v>
      </c>
      <c r="I5495" s="152"/>
      <c r="J5495" s="112" t="b">
        <f>Proc[[#This Row],[Requested]]=Proc[[#This Row],[CurrentParent]]</f>
        <v>1</v>
      </c>
      <c r="K5495" s="153" t="str">
        <f>IF(Proc[[#This Row],[Author]]="Marcela Urrego",VLOOKUP(LEFT(Proc[[#This Row],[Requested]],1),Table3[#All],2,0),VLOOKUP(Proc[[#This Row],[Author]],Table4[],2,0))</f>
        <v>EL</v>
      </c>
      <c r="L5495" s="148" t="s">
        <v>7174</v>
      </c>
      <c r="M5495" s="140">
        <v>46051</v>
      </c>
      <c r="N5495" s="140"/>
      <c r="O5495" s="140"/>
      <c r="P5495" s="140" t="str">
        <f ca="1">IF(Proc[[#This Row],[DaysAgeing]]&gt;5,"yep","on track")</f>
        <v>yep</v>
      </c>
      <c r="Q5495" s="2">
        <f ca="1">IF(Proc[[#This Row],[DateClosed]]="",ABS(NETWORKDAYS(Proc[[#This Row],[DateOpened]],TODAY()))-1,ABS(NETWORKDAYS(Proc[[#This Row],[DateOpened]],Proc[[#This Row],[DateClosed]]))-1)</f>
        <v>46</v>
      </c>
      <c r="R5495" s="140" t="s">
        <v>774</v>
      </c>
      <c r="S5495" s="112"/>
      <c r="T5495" s="153">
        <v>5494</v>
      </c>
    </row>
    <row r="5496" spans="1:20" hidden="1">
      <c r="A5496" s="141" t="s">
        <v>5397</v>
      </c>
      <c r="B5496" s="153" t="str">
        <f>IFERROR(VLOOKUP(Proc[[#This Row],[App]],Table2[],3,0),"open")</f>
        <v>ok</v>
      </c>
      <c r="C5496" s="144" t="s">
        <v>369</v>
      </c>
      <c r="D5496" s="152" t="s">
        <v>10005</v>
      </c>
      <c r="E5496" s="152" t="s">
        <v>4781</v>
      </c>
      <c r="F5496" s="153" t="s">
        <v>4781</v>
      </c>
      <c r="G5496" s="141" t="s">
        <v>406</v>
      </c>
      <c r="H5496" s="112" t="str">
        <f>IF(Proc[[#This Row],[type]]="LFF (MDG-F)",MID(Proc[[#This Row],[Obj]],13,10),"")</f>
        <v>US01GIN101</v>
      </c>
      <c r="I5496" s="152"/>
      <c r="J5496" s="112" t="b">
        <f>Proc[[#This Row],[Requested]]=Proc[[#This Row],[CurrentParent]]</f>
        <v>1</v>
      </c>
      <c r="K5496" s="153" t="str">
        <f>IF(Proc[[#This Row],[Author]]="Marcela Urrego",VLOOKUP(LEFT(Proc[[#This Row],[Requested]],1),Table3[#All],2,0),VLOOKUP(Proc[[#This Row],[Author]],Table4[],2,0))</f>
        <v>EL</v>
      </c>
      <c r="L5496" s="148" t="s">
        <v>7174</v>
      </c>
      <c r="M5496" s="140">
        <v>46051</v>
      </c>
      <c r="N5496" s="140"/>
      <c r="O5496" s="140"/>
      <c r="P5496" s="140" t="str">
        <f ca="1">IF(Proc[[#This Row],[DaysAgeing]]&gt;5,"yep","on track")</f>
        <v>yep</v>
      </c>
      <c r="Q5496" s="2">
        <f ca="1">IF(Proc[[#This Row],[DateClosed]]="",ABS(NETWORKDAYS(Proc[[#This Row],[DateOpened]],TODAY()))-1,ABS(NETWORKDAYS(Proc[[#This Row],[DateOpened]],Proc[[#This Row],[DateClosed]]))-1)</f>
        <v>46</v>
      </c>
      <c r="R5496" s="140" t="s">
        <v>774</v>
      </c>
      <c r="S5496" s="112"/>
      <c r="T5496" s="153">
        <v>5495</v>
      </c>
    </row>
    <row r="5497" spans="1:20" hidden="1">
      <c r="A5497" s="141" t="s">
        <v>5397</v>
      </c>
      <c r="B5497" s="153" t="str">
        <f>IFERROR(VLOOKUP(Proc[[#This Row],[App]],Table2[],3,0),"open")</f>
        <v>ok</v>
      </c>
      <c r="C5497" s="144" t="s">
        <v>369</v>
      </c>
      <c r="D5497" s="152" t="s">
        <v>10006</v>
      </c>
      <c r="E5497" s="152" t="s">
        <v>4781</v>
      </c>
      <c r="F5497" s="153" t="s">
        <v>4781</v>
      </c>
      <c r="G5497" s="141" t="s">
        <v>406</v>
      </c>
      <c r="H5497" s="112" t="str">
        <f>IF(Proc[[#This Row],[type]]="LFF (MDG-F)",MID(Proc[[#This Row],[Obj]],13,10),"")</f>
        <v>IN01Z02185</v>
      </c>
      <c r="I5497" s="152"/>
      <c r="J5497" s="112" t="b">
        <f>Proc[[#This Row],[Requested]]=Proc[[#This Row],[CurrentParent]]</f>
        <v>1</v>
      </c>
      <c r="K5497" s="153" t="str">
        <f>IF(Proc[[#This Row],[Author]]="Marcela Urrego",VLOOKUP(LEFT(Proc[[#This Row],[Requested]],1),Table3[#All],2,0),VLOOKUP(Proc[[#This Row],[Author]],Table4[],2,0))</f>
        <v>EL</v>
      </c>
      <c r="L5497" s="148" t="s">
        <v>7174</v>
      </c>
      <c r="M5497" s="140">
        <v>46051</v>
      </c>
      <c r="N5497" s="140"/>
      <c r="O5497" s="140"/>
      <c r="P5497" s="140" t="str">
        <f ca="1">IF(Proc[[#This Row],[DaysAgeing]]&gt;5,"yep","on track")</f>
        <v>yep</v>
      </c>
      <c r="Q5497" s="2">
        <f ca="1">IF(Proc[[#This Row],[DateClosed]]="",ABS(NETWORKDAYS(Proc[[#This Row],[DateOpened]],TODAY()))-1,ABS(NETWORKDAYS(Proc[[#This Row],[DateOpened]],Proc[[#This Row],[DateClosed]]))-1)</f>
        <v>46</v>
      </c>
      <c r="R5497" s="140" t="s">
        <v>774</v>
      </c>
      <c r="S5497" s="112"/>
      <c r="T5497" s="153">
        <v>5496</v>
      </c>
    </row>
    <row r="5498" spans="1:20" hidden="1">
      <c r="A5498" s="141" t="s">
        <v>5397</v>
      </c>
      <c r="B5498" s="153" t="str">
        <f>IFERROR(VLOOKUP(Proc[[#This Row],[App]],Table2[],3,0),"open")</f>
        <v>ok</v>
      </c>
      <c r="C5498" s="144" t="s">
        <v>369</v>
      </c>
      <c r="D5498" s="152" t="s">
        <v>10007</v>
      </c>
      <c r="E5498" s="152" t="s">
        <v>4781</v>
      </c>
      <c r="F5498" s="153" t="s">
        <v>4781</v>
      </c>
      <c r="G5498" s="141" t="s">
        <v>406</v>
      </c>
      <c r="H5498" s="112" t="str">
        <f>IF(Proc[[#This Row],[type]]="LFF (MDG-F)",MID(Proc[[#This Row],[Obj]],13,10),"")</f>
        <v>JP01Z02182</v>
      </c>
      <c r="I5498" s="152"/>
      <c r="J5498" s="112" t="b">
        <f>Proc[[#This Row],[Requested]]=Proc[[#This Row],[CurrentParent]]</f>
        <v>1</v>
      </c>
      <c r="K5498" s="153" t="str">
        <f>IF(Proc[[#This Row],[Author]]="Marcela Urrego",VLOOKUP(LEFT(Proc[[#This Row],[Requested]],1),Table3[#All],2,0),VLOOKUP(Proc[[#This Row],[Author]],Table4[],2,0))</f>
        <v>EL</v>
      </c>
      <c r="L5498" s="148" t="s">
        <v>7174</v>
      </c>
      <c r="M5498" s="140">
        <v>46051</v>
      </c>
      <c r="N5498" s="140"/>
      <c r="O5498" s="140"/>
      <c r="P5498" s="140" t="str">
        <f ca="1">IF(Proc[[#This Row],[DaysAgeing]]&gt;5,"yep","on track")</f>
        <v>yep</v>
      </c>
      <c r="Q5498" s="2">
        <f ca="1">IF(Proc[[#This Row],[DateClosed]]="",ABS(NETWORKDAYS(Proc[[#This Row],[DateOpened]],TODAY()))-1,ABS(NETWORKDAYS(Proc[[#This Row],[DateOpened]],Proc[[#This Row],[DateClosed]]))-1)</f>
        <v>46</v>
      </c>
      <c r="R5498" s="140" t="s">
        <v>774</v>
      </c>
      <c r="S5498" s="112"/>
      <c r="T5498" s="153">
        <v>5497</v>
      </c>
    </row>
    <row r="5499" spans="1:20" hidden="1">
      <c r="A5499" s="141" t="s">
        <v>5397</v>
      </c>
      <c r="B5499" s="153" t="str">
        <f>IFERROR(VLOOKUP(Proc[[#This Row],[App]],Table2[],3,0),"open")</f>
        <v>ok</v>
      </c>
      <c r="C5499" s="144" t="s">
        <v>369</v>
      </c>
      <c r="D5499" s="152" t="s">
        <v>10008</v>
      </c>
      <c r="E5499" s="152" t="s">
        <v>4781</v>
      </c>
      <c r="F5499" s="153" t="s">
        <v>4781</v>
      </c>
      <c r="G5499" t="s">
        <v>400</v>
      </c>
      <c r="H5499" s="112" t="str">
        <f>IF(Proc[[#This Row],[type]]="LFF (MDG-F)",MID(Proc[[#This Row],[Obj]],13,10),"")</f>
        <v/>
      </c>
      <c r="I5499" s="152"/>
      <c r="J5499" s="112" t="b">
        <f>Proc[[#This Row],[Requested]]=Proc[[#This Row],[CurrentParent]]</f>
        <v>1</v>
      </c>
      <c r="K5499" s="153" t="str">
        <f>IF(Proc[[#This Row],[Author]]="Marcela Urrego",VLOOKUP(LEFT(Proc[[#This Row],[Requested]],1),Table3[#All],2,0),VLOOKUP(Proc[[#This Row],[Author]],Table4[],2,0))</f>
        <v>EL</v>
      </c>
      <c r="L5499" s="148" t="s">
        <v>7174</v>
      </c>
      <c r="M5499" s="140">
        <v>46051</v>
      </c>
      <c r="N5499" s="140"/>
      <c r="O5499" s="140"/>
      <c r="P5499" s="140" t="str">
        <f ca="1">IF(Proc[[#This Row],[DaysAgeing]]&gt;5,"yep","on track")</f>
        <v>yep</v>
      </c>
      <c r="Q5499" s="2">
        <f ca="1">IF(Proc[[#This Row],[DateClosed]]="",ABS(NETWORKDAYS(Proc[[#This Row],[DateOpened]],TODAY()))-1,ABS(NETWORKDAYS(Proc[[#This Row],[DateOpened]],Proc[[#This Row],[DateClosed]]))-1)</f>
        <v>46</v>
      </c>
      <c r="R5499" s="140" t="s">
        <v>774</v>
      </c>
      <c r="S5499" s="112"/>
      <c r="T5499" s="153">
        <v>5498</v>
      </c>
    </row>
    <row r="5500" spans="1:20" hidden="1">
      <c r="A5500" s="141" t="s">
        <v>5397</v>
      </c>
      <c r="B5500" s="153" t="str">
        <f>IFERROR(VLOOKUP(Proc[[#This Row],[App]],Table2[],3,0),"open")</f>
        <v>ok</v>
      </c>
      <c r="C5500" s="144" t="s">
        <v>369</v>
      </c>
      <c r="D5500" s="152" t="s">
        <v>10009</v>
      </c>
      <c r="E5500" s="152" t="s">
        <v>4781</v>
      </c>
      <c r="F5500" s="153" t="s">
        <v>4781</v>
      </c>
      <c r="G5500" s="141" t="s">
        <v>400</v>
      </c>
      <c r="H5500" s="112" t="str">
        <f>IF(Proc[[#This Row],[type]]="LFF (MDG-F)",MID(Proc[[#This Row],[Obj]],13,10),"")</f>
        <v/>
      </c>
      <c r="I5500" s="152"/>
      <c r="J5500" s="112" t="b">
        <f>Proc[[#This Row],[Requested]]=Proc[[#This Row],[CurrentParent]]</f>
        <v>1</v>
      </c>
      <c r="K5500" s="153" t="str">
        <f>IF(Proc[[#This Row],[Author]]="Marcela Urrego",VLOOKUP(LEFT(Proc[[#This Row],[Requested]],1),Table3[#All],2,0),VLOOKUP(Proc[[#This Row],[Author]],Table4[],2,0))</f>
        <v>EL</v>
      </c>
      <c r="L5500" s="148" t="s">
        <v>7174</v>
      </c>
      <c r="M5500" s="140">
        <v>46051</v>
      </c>
      <c r="N5500" s="140"/>
      <c r="O5500" s="140"/>
      <c r="P5500" s="140" t="str">
        <f ca="1">IF(Proc[[#This Row],[DaysAgeing]]&gt;5,"yep","on track")</f>
        <v>yep</v>
      </c>
      <c r="Q5500" s="2">
        <f ca="1">IF(Proc[[#This Row],[DateClosed]]="",ABS(NETWORKDAYS(Proc[[#This Row],[DateOpened]],TODAY()))-1,ABS(NETWORKDAYS(Proc[[#This Row],[DateOpened]],Proc[[#This Row],[DateClosed]]))-1)</f>
        <v>46</v>
      </c>
      <c r="R5500" s="140" t="s">
        <v>774</v>
      </c>
      <c r="S5500" s="112"/>
      <c r="T5500" s="153">
        <v>5499</v>
      </c>
    </row>
    <row r="5501" spans="1:20" hidden="1">
      <c r="A5501" s="141" t="s">
        <v>5397</v>
      </c>
      <c r="B5501" s="153" t="str">
        <f>IFERROR(VLOOKUP(Proc[[#This Row],[App]],Table2[],3,0),"open")</f>
        <v>ok</v>
      </c>
      <c r="C5501" s="144" t="s">
        <v>369</v>
      </c>
      <c r="D5501" s="152" t="s">
        <v>10010</v>
      </c>
      <c r="E5501" s="152" t="s">
        <v>4781</v>
      </c>
      <c r="F5501" s="153" t="s">
        <v>4781</v>
      </c>
      <c r="G5501" t="s">
        <v>406</v>
      </c>
      <c r="H5501" s="112" t="str">
        <f>IF(Proc[[#This Row],[type]]="LFF (MDG-F)",MID(Proc[[#This Row],[Obj]],13,10),"")</f>
        <v>KR02Z02185</v>
      </c>
      <c r="I5501" s="152"/>
      <c r="J5501" s="112" t="b">
        <f>Proc[[#This Row],[Requested]]=Proc[[#This Row],[CurrentParent]]</f>
        <v>1</v>
      </c>
      <c r="K5501" s="153" t="str">
        <f>IF(Proc[[#This Row],[Author]]="Marcela Urrego",VLOOKUP(LEFT(Proc[[#This Row],[Requested]],1),Table3[#All],2,0),VLOOKUP(Proc[[#This Row],[Author]],Table4[],2,0))</f>
        <v>EL</v>
      </c>
      <c r="L5501" s="148" t="s">
        <v>7174</v>
      </c>
      <c r="M5501" s="140">
        <v>46051</v>
      </c>
      <c r="N5501" s="140"/>
      <c r="O5501" s="140"/>
      <c r="P5501" s="140" t="str">
        <f ca="1">IF(Proc[[#This Row],[DaysAgeing]]&gt;5,"yep","on track")</f>
        <v>yep</v>
      </c>
      <c r="Q5501" s="2">
        <f ca="1">IF(Proc[[#This Row],[DateClosed]]="",ABS(NETWORKDAYS(Proc[[#This Row],[DateOpened]],TODAY()))-1,ABS(NETWORKDAYS(Proc[[#This Row],[DateOpened]],Proc[[#This Row],[DateClosed]]))-1)</f>
        <v>46</v>
      </c>
      <c r="R5501" s="140" t="s">
        <v>774</v>
      </c>
      <c r="S5501" s="112"/>
      <c r="T5501" s="153">
        <v>5500</v>
      </c>
    </row>
    <row r="5502" spans="1:20" hidden="1">
      <c r="A5502" s="141" t="s">
        <v>5397</v>
      </c>
      <c r="B5502" s="153" t="str">
        <f>IFERROR(VLOOKUP(Proc[[#This Row],[App]],Table2[],3,0),"open")</f>
        <v>ok</v>
      </c>
      <c r="C5502" s="144" t="s">
        <v>369</v>
      </c>
      <c r="D5502" s="152" t="s">
        <v>10011</v>
      </c>
      <c r="E5502" s="152" t="s">
        <v>4781</v>
      </c>
      <c r="F5502" s="153" t="s">
        <v>4781</v>
      </c>
      <c r="G5502" s="141" t="s">
        <v>406</v>
      </c>
      <c r="H5502" s="112" t="str">
        <f>IF(Proc[[#This Row],[type]]="LFF (MDG-F)",MID(Proc[[#This Row],[Obj]],13,10),"")</f>
        <v>KR03Z02185</v>
      </c>
      <c r="I5502" s="152"/>
      <c r="J5502" s="112" t="b">
        <f>Proc[[#This Row],[Requested]]=Proc[[#This Row],[CurrentParent]]</f>
        <v>1</v>
      </c>
      <c r="K5502" s="153" t="str">
        <f>IF(Proc[[#This Row],[Author]]="Marcela Urrego",VLOOKUP(LEFT(Proc[[#This Row],[Requested]],1),Table3[#All],2,0),VLOOKUP(Proc[[#This Row],[Author]],Table4[],2,0))</f>
        <v>EL</v>
      </c>
      <c r="L5502" s="148" t="s">
        <v>7174</v>
      </c>
      <c r="M5502" s="140">
        <v>46051</v>
      </c>
      <c r="N5502" s="140"/>
      <c r="O5502" s="140"/>
      <c r="P5502" s="140" t="str">
        <f ca="1">IF(Proc[[#This Row],[DaysAgeing]]&gt;5,"yep","on track")</f>
        <v>yep</v>
      </c>
      <c r="Q5502" s="2">
        <f ca="1">IF(Proc[[#This Row],[DateClosed]]="",ABS(NETWORKDAYS(Proc[[#This Row],[DateOpened]],TODAY()))-1,ABS(NETWORKDAYS(Proc[[#This Row],[DateOpened]],Proc[[#This Row],[DateClosed]]))-1)</f>
        <v>46</v>
      </c>
      <c r="R5502" s="140" t="s">
        <v>774</v>
      </c>
      <c r="S5502" s="112"/>
      <c r="T5502" s="153">
        <v>5501</v>
      </c>
    </row>
    <row r="5503" spans="1:20" hidden="1">
      <c r="A5503" s="141" t="s">
        <v>5397</v>
      </c>
      <c r="B5503" s="153" t="str">
        <f>IFERROR(VLOOKUP(Proc[[#This Row],[App]],Table2[],3,0),"open")</f>
        <v>ok</v>
      </c>
      <c r="C5503" s="144" t="s">
        <v>369</v>
      </c>
      <c r="D5503" s="152" t="s">
        <v>10012</v>
      </c>
      <c r="E5503" s="152" t="s">
        <v>5405</v>
      </c>
      <c r="F5503" s="153" t="s">
        <v>5405</v>
      </c>
      <c r="G5503" s="141" t="s">
        <v>406</v>
      </c>
      <c r="H5503" s="112" t="str">
        <f>IF(Proc[[#This Row],[type]]="LFF (MDG-F)",MID(Proc[[#This Row],[Obj]],13,10),"")</f>
        <v>DE04L80000</v>
      </c>
      <c r="I5503" s="152"/>
      <c r="J5503" s="112" t="b">
        <f>Proc[[#This Row],[Requested]]=Proc[[#This Row],[CurrentParent]]</f>
        <v>1</v>
      </c>
      <c r="K5503" s="153" t="str">
        <f>IF(Proc[[#This Row],[Author]]="Marcela Urrego",VLOOKUP(LEFT(Proc[[#This Row],[Requested]],1),Table3[#All],2,0),VLOOKUP(Proc[[#This Row],[Author]],Table4[],2,0))</f>
        <v>EL</v>
      </c>
      <c r="L5503" s="148" t="s">
        <v>7174</v>
      </c>
      <c r="M5503" s="140">
        <v>46051</v>
      </c>
      <c r="N5503" s="140"/>
      <c r="O5503" s="140"/>
      <c r="P5503" s="140" t="str">
        <f ca="1">IF(Proc[[#This Row],[DaysAgeing]]&gt;5,"yep","on track")</f>
        <v>yep</v>
      </c>
      <c r="Q5503" s="2">
        <f ca="1">IF(Proc[[#This Row],[DateClosed]]="",ABS(NETWORKDAYS(Proc[[#This Row],[DateOpened]],TODAY()))-1,ABS(NETWORKDAYS(Proc[[#This Row],[DateOpened]],Proc[[#This Row],[DateClosed]]))-1)</f>
        <v>46</v>
      </c>
      <c r="R5503" s="140" t="s">
        <v>774</v>
      </c>
      <c r="S5503" s="112"/>
      <c r="T5503" s="153">
        <v>5502</v>
      </c>
    </row>
    <row r="5504" spans="1:20" hidden="1">
      <c r="A5504" s="141" t="s">
        <v>5397</v>
      </c>
      <c r="B5504" s="153" t="str">
        <f>IFERROR(VLOOKUP(Proc[[#This Row],[App]],Table2[],3,0),"open")</f>
        <v>ok</v>
      </c>
      <c r="C5504" s="144" t="s">
        <v>369</v>
      </c>
      <c r="D5504" s="152" t="s">
        <v>10013</v>
      </c>
      <c r="E5504" s="152" t="s">
        <v>5405</v>
      </c>
      <c r="F5504" s="153" t="s">
        <v>5405</v>
      </c>
      <c r="G5504" s="141" t="s">
        <v>406</v>
      </c>
      <c r="H5504" s="112" t="str">
        <f>IF(Proc[[#This Row],[type]]="LFF (MDG-F)",MID(Proc[[#This Row],[Obj]],13,10),"")</f>
        <v>DE10L80000</v>
      </c>
      <c r="I5504" s="152"/>
      <c r="J5504" s="112" t="b">
        <f>Proc[[#This Row],[Requested]]=Proc[[#This Row],[CurrentParent]]</f>
        <v>1</v>
      </c>
      <c r="K5504" s="153" t="str">
        <f>IF(Proc[[#This Row],[Author]]="Marcela Urrego",VLOOKUP(LEFT(Proc[[#This Row],[Requested]],1),Table3[#All],2,0),VLOOKUP(Proc[[#This Row],[Author]],Table4[],2,0))</f>
        <v>EL</v>
      </c>
      <c r="L5504" s="148" t="s">
        <v>7174</v>
      </c>
      <c r="M5504" s="140">
        <v>46051</v>
      </c>
      <c r="N5504" s="140"/>
      <c r="O5504" s="140"/>
      <c r="P5504" s="140" t="str">
        <f ca="1">IF(Proc[[#This Row],[DaysAgeing]]&gt;5,"yep","on track")</f>
        <v>yep</v>
      </c>
      <c r="Q5504" s="2">
        <f ca="1">IF(Proc[[#This Row],[DateClosed]]="",ABS(NETWORKDAYS(Proc[[#This Row],[DateOpened]],TODAY()))-1,ABS(NETWORKDAYS(Proc[[#This Row],[DateOpened]],Proc[[#This Row],[DateClosed]]))-1)</f>
        <v>46</v>
      </c>
      <c r="R5504" s="140" t="s">
        <v>774</v>
      </c>
      <c r="S5504" s="112"/>
      <c r="T5504" s="153">
        <v>5503</v>
      </c>
    </row>
    <row r="5505" spans="1:20" hidden="1">
      <c r="A5505" s="141" t="s">
        <v>5397</v>
      </c>
      <c r="B5505" s="153" t="str">
        <f>IFERROR(VLOOKUP(Proc[[#This Row],[App]],Table2[],3,0),"open")</f>
        <v>ok</v>
      </c>
      <c r="C5505" s="144" t="s">
        <v>369</v>
      </c>
      <c r="D5505" s="152" t="s">
        <v>10014</v>
      </c>
      <c r="E5505" s="152" t="s">
        <v>5405</v>
      </c>
      <c r="F5505" s="153" t="s">
        <v>5405</v>
      </c>
      <c r="G5505" s="141" t="s">
        <v>406</v>
      </c>
      <c r="H5505" s="112" t="str">
        <f>IF(Proc[[#This Row],[type]]="LFF (MDG-F)",MID(Proc[[#This Row],[Obj]],13,10),"")</f>
        <v>US01L80000</v>
      </c>
      <c r="I5505" s="152"/>
      <c r="J5505" s="112" t="b">
        <f>Proc[[#This Row],[Requested]]=Proc[[#This Row],[CurrentParent]]</f>
        <v>1</v>
      </c>
      <c r="K5505" s="153" t="str">
        <f>IF(Proc[[#This Row],[Author]]="Marcela Urrego",VLOOKUP(LEFT(Proc[[#This Row],[Requested]],1),Table3[#All],2,0),VLOOKUP(Proc[[#This Row],[Author]],Table4[],2,0))</f>
        <v>EL</v>
      </c>
      <c r="L5505" s="148" t="s">
        <v>7174</v>
      </c>
      <c r="M5505" s="140">
        <v>46051</v>
      </c>
      <c r="N5505" s="140"/>
      <c r="O5505" s="140"/>
      <c r="P5505" s="140" t="str">
        <f ca="1">IF(Proc[[#This Row],[DaysAgeing]]&gt;5,"yep","on track")</f>
        <v>yep</v>
      </c>
      <c r="Q5505" s="2">
        <f ca="1">IF(Proc[[#This Row],[DateClosed]]="",ABS(NETWORKDAYS(Proc[[#This Row],[DateOpened]],TODAY()))-1,ABS(NETWORKDAYS(Proc[[#This Row],[DateOpened]],Proc[[#This Row],[DateClosed]]))-1)</f>
        <v>46</v>
      </c>
      <c r="R5505" s="140" t="s">
        <v>774</v>
      </c>
      <c r="S5505" s="112"/>
      <c r="T5505" s="153">
        <v>5504</v>
      </c>
    </row>
    <row r="5506" spans="1:20" hidden="1">
      <c r="A5506" s="141" t="s">
        <v>5397</v>
      </c>
      <c r="B5506" s="153" t="str">
        <f>IFERROR(VLOOKUP(Proc[[#This Row],[App]],Table2[],3,0),"open")</f>
        <v>ok</v>
      </c>
      <c r="C5506" s="144" t="s">
        <v>369</v>
      </c>
      <c r="D5506" s="152" t="s">
        <v>10015</v>
      </c>
      <c r="E5506" s="152" t="s">
        <v>5405</v>
      </c>
      <c r="F5506" s="153" t="s">
        <v>5405</v>
      </c>
      <c r="G5506" s="141" t="s">
        <v>406</v>
      </c>
      <c r="H5506" s="112" t="str">
        <f>IF(Proc[[#This Row],[type]]="LFF (MDG-F)",MID(Proc[[#This Row],[Obj]],13,10),"")</f>
        <v>DE10L80001</v>
      </c>
      <c r="I5506" s="152"/>
      <c r="J5506" s="112" t="b">
        <f>Proc[[#This Row],[Requested]]=Proc[[#This Row],[CurrentParent]]</f>
        <v>1</v>
      </c>
      <c r="K5506" s="153" t="str">
        <f>IF(Proc[[#This Row],[Author]]="Marcela Urrego",VLOOKUP(LEFT(Proc[[#This Row],[Requested]],1),Table3[#All],2,0),VLOOKUP(Proc[[#This Row],[Author]],Table4[],2,0))</f>
        <v>EL</v>
      </c>
      <c r="L5506" s="148" t="s">
        <v>7174</v>
      </c>
      <c r="M5506" s="140">
        <v>46051</v>
      </c>
      <c r="N5506" s="140"/>
      <c r="O5506" s="140"/>
      <c r="P5506" s="140" t="str">
        <f ca="1">IF(Proc[[#This Row],[DaysAgeing]]&gt;5,"yep","on track")</f>
        <v>yep</v>
      </c>
      <c r="Q5506" s="2">
        <f ca="1">IF(Proc[[#This Row],[DateClosed]]="",ABS(NETWORKDAYS(Proc[[#This Row],[DateOpened]],TODAY()))-1,ABS(NETWORKDAYS(Proc[[#This Row],[DateOpened]],Proc[[#This Row],[DateClosed]]))-1)</f>
        <v>46</v>
      </c>
      <c r="R5506" s="140" t="s">
        <v>774</v>
      </c>
      <c r="S5506" s="112"/>
      <c r="T5506" s="153">
        <v>5505</v>
      </c>
    </row>
    <row r="5507" spans="1:20" hidden="1">
      <c r="A5507" s="141" t="s">
        <v>5397</v>
      </c>
      <c r="B5507" s="153" t="str">
        <f>IFERROR(VLOOKUP(Proc[[#This Row],[App]],Table2[],3,0),"open")</f>
        <v>ok</v>
      </c>
      <c r="C5507" s="144" t="s">
        <v>369</v>
      </c>
      <c r="D5507" s="152" t="s">
        <v>10016</v>
      </c>
      <c r="E5507" s="152" t="s">
        <v>5406</v>
      </c>
      <c r="F5507" s="153" t="s">
        <v>5406</v>
      </c>
      <c r="G5507" s="141" t="s">
        <v>406</v>
      </c>
      <c r="H5507" s="112" t="str">
        <f>IF(Proc[[#This Row],[type]]="LFF (MDG-F)",MID(Proc[[#This Row],[Obj]],13,10),"")</f>
        <v>DE10B06200</v>
      </c>
      <c r="I5507" s="152"/>
      <c r="J5507" s="112" t="b">
        <f>Proc[[#This Row],[Requested]]=Proc[[#This Row],[CurrentParent]]</f>
        <v>1</v>
      </c>
      <c r="K5507" s="153" t="str">
        <f>IF(Proc[[#This Row],[Author]]="Marcela Urrego",VLOOKUP(LEFT(Proc[[#This Row],[Requested]],1),Table3[#All],2,0),VLOOKUP(Proc[[#This Row],[Author]],Table4[],2,0))</f>
        <v>EL</v>
      </c>
      <c r="L5507" s="148" t="s">
        <v>7174</v>
      </c>
      <c r="M5507" s="140">
        <v>46051</v>
      </c>
      <c r="N5507" s="140"/>
      <c r="O5507" s="140"/>
      <c r="P5507" s="140" t="str">
        <f ca="1">IF(Proc[[#This Row],[DaysAgeing]]&gt;5,"yep","on track")</f>
        <v>yep</v>
      </c>
      <c r="Q5507" s="2">
        <f ca="1">IF(Proc[[#This Row],[DateClosed]]="",ABS(NETWORKDAYS(Proc[[#This Row],[DateOpened]],TODAY()))-1,ABS(NETWORKDAYS(Proc[[#This Row],[DateOpened]],Proc[[#This Row],[DateClosed]]))-1)</f>
        <v>46</v>
      </c>
      <c r="R5507" s="140" t="s">
        <v>774</v>
      </c>
      <c r="S5507" s="112"/>
      <c r="T5507" s="153">
        <v>5506</v>
      </c>
    </row>
    <row r="5508" spans="1:20" hidden="1">
      <c r="A5508" s="141" t="s">
        <v>5397</v>
      </c>
      <c r="B5508" s="153" t="str">
        <f>IFERROR(VLOOKUP(Proc[[#This Row],[App]],Table2[],3,0),"open")</f>
        <v>ok</v>
      </c>
      <c r="C5508" s="144" t="s">
        <v>369</v>
      </c>
      <c r="D5508" s="152" t="s">
        <v>10017</v>
      </c>
      <c r="E5508" s="152" t="s">
        <v>5406</v>
      </c>
      <c r="F5508" s="153" t="s">
        <v>5406</v>
      </c>
      <c r="G5508" s="141" t="s">
        <v>406</v>
      </c>
      <c r="H5508" s="112" t="str">
        <f>IF(Proc[[#This Row],[type]]="LFF (MDG-F)",MID(Proc[[#This Row],[Obj]],13,10),"")</f>
        <v>DE10B06210</v>
      </c>
      <c r="I5508" s="152"/>
      <c r="J5508" s="112" t="b">
        <f>Proc[[#This Row],[Requested]]=Proc[[#This Row],[CurrentParent]]</f>
        <v>1</v>
      </c>
      <c r="K5508" s="153" t="str">
        <f>IF(Proc[[#This Row],[Author]]="Marcela Urrego",VLOOKUP(LEFT(Proc[[#This Row],[Requested]],1),Table3[#All],2,0),VLOOKUP(Proc[[#This Row],[Author]],Table4[],2,0))</f>
        <v>EL</v>
      </c>
      <c r="L5508" s="148" t="s">
        <v>7174</v>
      </c>
      <c r="M5508" s="140">
        <v>46051</v>
      </c>
      <c r="N5508" s="140"/>
      <c r="O5508" s="140"/>
      <c r="P5508" s="140" t="str">
        <f ca="1">IF(Proc[[#This Row],[DaysAgeing]]&gt;5,"yep","on track")</f>
        <v>yep</v>
      </c>
      <c r="Q5508" s="2">
        <f ca="1">IF(Proc[[#This Row],[DateClosed]]="",ABS(NETWORKDAYS(Proc[[#This Row],[DateOpened]],TODAY()))-1,ABS(NETWORKDAYS(Proc[[#This Row],[DateOpened]],Proc[[#This Row],[DateClosed]]))-1)</f>
        <v>46</v>
      </c>
      <c r="R5508" s="140" t="s">
        <v>774</v>
      </c>
      <c r="S5508" s="112"/>
      <c r="T5508" s="153">
        <v>5507</v>
      </c>
    </row>
    <row r="5509" spans="1:20" hidden="1">
      <c r="A5509" s="141" t="s">
        <v>5397</v>
      </c>
      <c r="B5509" s="153" t="str">
        <f>IFERROR(VLOOKUP(Proc[[#This Row],[App]],Table2[],3,0),"open")</f>
        <v>ok</v>
      </c>
      <c r="C5509" s="144" t="s">
        <v>369</v>
      </c>
      <c r="D5509" s="152" t="s">
        <v>10018</v>
      </c>
      <c r="E5509" s="152" t="s">
        <v>5407</v>
      </c>
      <c r="F5509" s="153" t="s">
        <v>5407</v>
      </c>
      <c r="G5509" t="s">
        <v>400</v>
      </c>
      <c r="H5509" s="112" t="str">
        <f>IF(Proc[[#This Row],[type]]="LFF (MDG-F)",MID(Proc[[#This Row],[Obj]],13,10),"")</f>
        <v/>
      </c>
      <c r="I5509" s="152"/>
      <c r="J5509" s="112" t="b">
        <f>Proc[[#This Row],[Requested]]=Proc[[#This Row],[CurrentParent]]</f>
        <v>1</v>
      </c>
      <c r="K5509" s="153" t="str">
        <f>IF(Proc[[#This Row],[Author]]="Marcela Urrego",VLOOKUP(LEFT(Proc[[#This Row],[Requested]],1),Table3[#All],2,0),VLOOKUP(Proc[[#This Row],[Author]],Table4[],2,0))</f>
        <v>EL</v>
      </c>
      <c r="L5509" s="148" t="s">
        <v>7174</v>
      </c>
      <c r="M5509" s="140">
        <v>46051</v>
      </c>
      <c r="N5509" s="140"/>
      <c r="O5509" s="140"/>
      <c r="P5509" s="140" t="str">
        <f ca="1">IF(Proc[[#This Row],[DaysAgeing]]&gt;5,"yep","on track")</f>
        <v>yep</v>
      </c>
      <c r="Q5509" s="2">
        <f ca="1">IF(Proc[[#This Row],[DateClosed]]="",ABS(NETWORKDAYS(Proc[[#This Row],[DateOpened]],TODAY()))-1,ABS(NETWORKDAYS(Proc[[#This Row],[DateOpened]],Proc[[#This Row],[DateClosed]]))-1)</f>
        <v>46</v>
      </c>
      <c r="R5509" s="140" t="s">
        <v>774</v>
      </c>
      <c r="S5509" s="112"/>
      <c r="T5509" s="153">
        <v>5508</v>
      </c>
    </row>
    <row r="5510" spans="1:20" hidden="1">
      <c r="A5510" t="s">
        <v>5399</v>
      </c>
      <c r="B5510" s="153" t="str">
        <f>IFERROR(VLOOKUP(Proc[[#This Row],[App]],Table2[],3,0),"open")</f>
        <v>ok</v>
      </c>
      <c r="C5510" s="141" t="s">
        <v>369</v>
      </c>
      <c r="D5510" s="152" t="s">
        <v>5401</v>
      </c>
      <c r="E5510" s="152" t="s">
        <v>778</v>
      </c>
      <c r="F5510" s="153" t="s">
        <v>778</v>
      </c>
      <c r="G5510" s="141" t="s">
        <v>400</v>
      </c>
      <c r="H5510" s="112" t="str">
        <f>IF(Proc[[#This Row],[type]]="LFF (MDG-F)",MID(Proc[[#This Row],[Obj]],13,10),"")</f>
        <v/>
      </c>
      <c r="I5510" s="152"/>
      <c r="J5510" s="112" t="b">
        <f>Proc[[#This Row],[Requested]]=Proc[[#This Row],[CurrentParent]]</f>
        <v>1</v>
      </c>
      <c r="K5510" s="153" t="e">
        <f>IF(Proc[[#This Row],[Author]]="Marcela Urrego",VLOOKUP(LEFT(Proc[[#This Row],[Requested]],1),Table3[#All],2,0),VLOOKUP(Proc[[#This Row],[Author]],Table4[],2,0))</f>
        <v>#N/A</v>
      </c>
      <c r="L5510" s="148" t="s">
        <v>7174</v>
      </c>
      <c r="M5510" s="140">
        <v>46051</v>
      </c>
      <c r="N5510" s="140"/>
      <c r="O5510" s="140"/>
      <c r="P5510" s="140" t="str">
        <f ca="1">IF(Proc[[#This Row],[DaysAgeing]]&gt;5,"yep","on track")</f>
        <v>yep</v>
      </c>
      <c r="Q5510" s="2">
        <f ca="1">IF(Proc[[#This Row],[DateClosed]]="",ABS(NETWORKDAYS(Proc[[#This Row],[DateOpened]],TODAY()))-1,ABS(NETWORKDAYS(Proc[[#This Row],[DateOpened]],Proc[[#This Row],[DateClosed]]))-1)</f>
        <v>46</v>
      </c>
      <c r="R5510" s="140" t="s">
        <v>5400</v>
      </c>
      <c r="S5510" s="112"/>
      <c r="T5510" s="153">
        <v>5509</v>
      </c>
    </row>
    <row r="5511" spans="1:20" hidden="1">
      <c r="A5511" t="s">
        <v>5404</v>
      </c>
      <c r="B5511" s="153" t="str">
        <f>IFERROR(VLOOKUP(Proc[[#This Row],[App]],Table2[],3,0),"open")</f>
        <v>ok</v>
      </c>
      <c r="C5511" s="141" t="s">
        <v>369</v>
      </c>
      <c r="D5511" s="152" t="s">
        <v>10019</v>
      </c>
      <c r="E5511" s="152" t="s">
        <v>5402</v>
      </c>
      <c r="F5511" s="153" t="s">
        <v>5402</v>
      </c>
      <c r="G5511" s="141" t="s">
        <v>400</v>
      </c>
      <c r="H5511" s="112" t="str">
        <f>IF(Proc[[#This Row],[type]]="LFF (MDG-F)",MID(Proc[[#This Row],[Obj]],13,10),"")</f>
        <v/>
      </c>
      <c r="I5511" s="152"/>
      <c r="J5511" s="112" t="b">
        <f>Proc[[#This Row],[Requested]]=Proc[[#This Row],[CurrentParent]]</f>
        <v>1</v>
      </c>
      <c r="K5511" s="153" t="str">
        <f>IF(Proc[[#This Row],[Author]]="Marcela Urrego",VLOOKUP(LEFT(Proc[[#This Row],[Requested]],1),Table3[#All],2,0),VLOOKUP(Proc[[#This Row],[Author]],Table4[],2,0))</f>
        <v>HC</v>
      </c>
      <c r="L5511" s="148" t="s">
        <v>7174</v>
      </c>
      <c r="M5511" s="140">
        <v>46051</v>
      </c>
      <c r="N5511" s="140"/>
      <c r="O5511" s="140"/>
      <c r="P5511" s="140" t="str">
        <f ca="1">IF(Proc[[#This Row],[DaysAgeing]]&gt;5,"yep","on track")</f>
        <v>yep</v>
      </c>
      <c r="Q5511" s="2">
        <f ca="1">IF(Proc[[#This Row],[DateClosed]]="",ABS(NETWORKDAYS(Proc[[#This Row],[DateOpened]],TODAY()))-1,ABS(NETWORKDAYS(Proc[[#This Row],[DateOpened]],Proc[[#This Row],[DateClosed]]))-1)</f>
        <v>46</v>
      </c>
      <c r="R5511" s="140" t="s">
        <v>483</v>
      </c>
      <c r="S5511" s="112"/>
      <c r="T5511" s="153">
        <v>5510</v>
      </c>
    </row>
    <row r="5512" spans="1:20" hidden="1">
      <c r="A5512" t="s">
        <v>5404</v>
      </c>
      <c r="B5512" s="153" t="str">
        <f>IFERROR(VLOOKUP(Proc[[#This Row],[App]],Table2[],3,0),"open")</f>
        <v>ok</v>
      </c>
      <c r="C5512" s="141" t="s">
        <v>369</v>
      </c>
      <c r="D5512" s="152" t="s">
        <v>10020</v>
      </c>
      <c r="E5512" s="152" t="s">
        <v>5403</v>
      </c>
      <c r="F5512" s="153" t="s">
        <v>5403</v>
      </c>
      <c r="G5512" s="141" t="s">
        <v>400</v>
      </c>
      <c r="H5512" s="112" t="str">
        <f>IF(Proc[[#This Row],[type]]="LFF (MDG-F)",MID(Proc[[#This Row],[Obj]],13,10),"")</f>
        <v/>
      </c>
      <c r="I5512" s="152"/>
      <c r="J5512" s="112" t="b">
        <f>Proc[[#This Row],[Requested]]=Proc[[#This Row],[CurrentParent]]</f>
        <v>1</v>
      </c>
      <c r="K5512" s="153" t="str">
        <f>IF(Proc[[#This Row],[Author]]="Marcela Urrego",VLOOKUP(LEFT(Proc[[#This Row],[Requested]],1),Table3[#All],2,0),VLOOKUP(Proc[[#This Row],[Author]],Table4[],2,0))</f>
        <v>HC</v>
      </c>
      <c r="L5512" s="148" t="s">
        <v>7174</v>
      </c>
      <c r="M5512" s="140">
        <v>46051</v>
      </c>
      <c r="N5512" s="140"/>
      <c r="O5512" s="140"/>
      <c r="P5512" s="140" t="str">
        <f ca="1">IF(Proc[[#This Row],[DaysAgeing]]&gt;5,"yep","on track")</f>
        <v>yep</v>
      </c>
      <c r="Q5512" s="2">
        <f ca="1">IF(Proc[[#This Row],[DateClosed]]="",ABS(NETWORKDAYS(Proc[[#This Row],[DateOpened]],TODAY()))-1,ABS(NETWORKDAYS(Proc[[#This Row],[DateOpened]],Proc[[#This Row],[DateClosed]]))-1)</f>
        <v>46</v>
      </c>
      <c r="R5512" s="140" t="s">
        <v>483</v>
      </c>
      <c r="S5512" s="112"/>
      <c r="T5512" s="153">
        <v>5511</v>
      </c>
    </row>
    <row r="5513" spans="1:20" hidden="1">
      <c r="A5513" t="s">
        <v>5408</v>
      </c>
      <c r="B5513" s="153" t="str">
        <f>IFERROR(VLOOKUP(Proc[[#This Row],[App]],Table2[],3,0),"open")</f>
        <v>ok</v>
      </c>
      <c r="C5513" s="141" t="s">
        <v>369</v>
      </c>
      <c r="D5513" s="152" t="s">
        <v>10021</v>
      </c>
      <c r="E5513" s="152" t="s">
        <v>2440</v>
      </c>
      <c r="F5513" s="153" t="s">
        <v>2440</v>
      </c>
      <c r="G5513" s="141" t="s">
        <v>406</v>
      </c>
      <c r="H5513" s="112" t="str">
        <f>IF(Proc[[#This Row],[type]]="LFF (MDG-F)",MID(Proc[[#This Row],[Obj]],13,10),"")</f>
        <v>DE10Q00120</v>
      </c>
      <c r="I5513" s="152"/>
      <c r="J5513" s="112" t="b">
        <f>Proc[[#This Row],[Requested]]=Proc[[#This Row],[CurrentParent]]</f>
        <v>1</v>
      </c>
      <c r="K5513" s="153" t="str">
        <f>IF(Proc[[#This Row],[Author]]="Marcela Urrego",VLOOKUP(LEFT(Proc[[#This Row],[Requested]],1),Table3[#All],2,0),VLOOKUP(Proc[[#This Row],[Author]],Table4[],2,0))</f>
        <v>EL</v>
      </c>
      <c r="L5513" s="148" t="s">
        <v>7174</v>
      </c>
      <c r="M5513" s="140">
        <v>46051</v>
      </c>
      <c r="N5513" s="140"/>
      <c r="O5513" s="140"/>
      <c r="P5513" s="140" t="str">
        <f ca="1">IF(Proc[[#This Row],[DaysAgeing]]&gt;5,"yep","on track")</f>
        <v>yep</v>
      </c>
      <c r="Q5513" s="2">
        <f ca="1">IF(Proc[[#This Row],[DateClosed]]="",ABS(NETWORKDAYS(Proc[[#This Row],[DateOpened]],TODAY()))-1,ABS(NETWORKDAYS(Proc[[#This Row],[DateOpened]],Proc[[#This Row],[DateClosed]]))-1)</f>
        <v>46</v>
      </c>
      <c r="R5513" s="140" t="s">
        <v>4125</v>
      </c>
      <c r="S5513" s="112"/>
      <c r="T5513" s="153">
        <v>5512</v>
      </c>
    </row>
    <row r="5514" spans="1:20" hidden="1">
      <c r="A5514" s="141" t="s">
        <v>5408</v>
      </c>
      <c r="B5514" s="153" t="str">
        <f>IFERROR(VLOOKUP(Proc[[#This Row],[App]],Table2[],3,0),"open")</f>
        <v>ok</v>
      </c>
      <c r="C5514" s="141" t="s">
        <v>369</v>
      </c>
      <c r="D5514" s="152" t="s">
        <v>7747</v>
      </c>
      <c r="E5514" s="152" t="s">
        <v>5409</v>
      </c>
      <c r="F5514" s="153" t="s">
        <v>5409</v>
      </c>
      <c r="G5514" s="141" t="s">
        <v>406</v>
      </c>
      <c r="H5514" s="112" t="str">
        <f>IF(Proc[[#This Row],[type]]="LFF (MDG-F)",MID(Proc[[#This Row],[Obj]],13,10),"")</f>
        <v>US01C04501</v>
      </c>
      <c r="I5514" s="152"/>
      <c r="J5514" s="112" t="b">
        <f>Proc[[#This Row],[Requested]]=Proc[[#This Row],[CurrentParent]]</f>
        <v>1</v>
      </c>
      <c r="K5514" s="153" t="str">
        <f>IF(Proc[[#This Row],[Author]]="Marcela Urrego",VLOOKUP(LEFT(Proc[[#This Row],[Requested]],1),Table3[#All],2,0),VLOOKUP(Proc[[#This Row],[Author]],Table4[],2,0))</f>
        <v>EL</v>
      </c>
      <c r="L5514" s="148" t="s">
        <v>7174</v>
      </c>
      <c r="M5514" s="140">
        <v>46051</v>
      </c>
      <c r="N5514" s="140"/>
      <c r="O5514" s="140"/>
      <c r="P5514" s="140" t="str">
        <f ca="1">IF(Proc[[#This Row],[DaysAgeing]]&gt;5,"yep","on track")</f>
        <v>yep</v>
      </c>
      <c r="Q5514" s="2">
        <f ca="1">IF(Proc[[#This Row],[DateClosed]]="",ABS(NETWORKDAYS(Proc[[#This Row],[DateOpened]],TODAY()))-1,ABS(NETWORKDAYS(Proc[[#This Row],[DateOpened]],Proc[[#This Row],[DateClosed]]))-1)</f>
        <v>46</v>
      </c>
      <c r="R5514" s="140" t="s">
        <v>4125</v>
      </c>
      <c r="S5514" s="112"/>
      <c r="T5514" s="153">
        <v>5513</v>
      </c>
    </row>
    <row r="5515" spans="1:20" hidden="1">
      <c r="A5515" s="141" t="s">
        <v>5408</v>
      </c>
      <c r="B5515" s="153" t="str">
        <f>IFERROR(VLOOKUP(Proc[[#This Row],[App]],Table2[],3,0),"open")</f>
        <v>ok</v>
      </c>
      <c r="C5515" s="141" t="s">
        <v>369</v>
      </c>
      <c r="D5515" s="152" t="s">
        <v>7748</v>
      </c>
      <c r="E5515" s="152" t="s">
        <v>5409</v>
      </c>
      <c r="F5515" s="153" t="s">
        <v>5409</v>
      </c>
      <c r="G5515" s="141" t="s">
        <v>406</v>
      </c>
      <c r="H5515" s="112" t="str">
        <f>IF(Proc[[#This Row],[type]]="LFF (MDG-F)",MID(Proc[[#This Row],[Obj]],13,10),"")</f>
        <v>US01OF0403</v>
      </c>
      <c r="I5515" s="152"/>
      <c r="J5515" s="112" t="b">
        <f>Proc[[#This Row],[Requested]]=Proc[[#This Row],[CurrentParent]]</f>
        <v>1</v>
      </c>
      <c r="K5515" s="153" t="str">
        <f>IF(Proc[[#This Row],[Author]]="Marcela Urrego",VLOOKUP(LEFT(Proc[[#This Row],[Requested]],1),Table3[#All],2,0),VLOOKUP(Proc[[#This Row],[Author]],Table4[],2,0))</f>
        <v>EL</v>
      </c>
      <c r="L5515" s="148" t="s">
        <v>7174</v>
      </c>
      <c r="M5515" s="140">
        <v>46051</v>
      </c>
      <c r="N5515" s="140"/>
      <c r="O5515" s="140"/>
      <c r="P5515" s="140" t="str">
        <f ca="1">IF(Proc[[#This Row],[DaysAgeing]]&gt;5,"yep","on track")</f>
        <v>yep</v>
      </c>
      <c r="Q5515" s="2">
        <f ca="1">IF(Proc[[#This Row],[DateClosed]]="",ABS(NETWORKDAYS(Proc[[#This Row],[DateOpened]],TODAY()))-1,ABS(NETWORKDAYS(Proc[[#This Row],[DateOpened]],Proc[[#This Row],[DateClosed]]))-1)</f>
        <v>46</v>
      </c>
      <c r="R5515" s="140" t="s">
        <v>4125</v>
      </c>
      <c r="S5515" s="112"/>
      <c r="T5515" s="153">
        <v>5514</v>
      </c>
    </row>
    <row r="5516" spans="1:20" hidden="1">
      <c r="A5516" s="141" t="s">
        <v>5408</v>
      </c>
      <c r="B5516" s="153" t="str">
        <f>IFERROR(VLOOKUP(Proc[[#This Row],[App]],Table2[],3,0),"open")</f>
        <v>ok</v>
      </c>
      <c r="C5516" s="141" t="s">
        <v>369</v>
      </c>
      <c r="D5516" s="152" t="s">
        <v>7751</v>
      </c>
      <c r="E5516" s="152" t="s">
        <v>5409</v>
      </c>
      <c r="F5516" s="153" t="s">
        <v>5409</v>
      </c>
      <c r="G5516" s="141" t="s">
        <v>406</v>
      </c>
      <c r="H5516" s="112" t="str">
        <f>IF(Proc[[#This Row],[type]]="LFF (MDG-F)",MID(Proc[[#This Row],[Obj]],13,10),"")</f>
        <v>US10C05005</v>
      </c>
      <c r="I5516" s="152"/>
      <c r="J5516" s="112" t="b">
        <f>Proc[[#This Row],[Requested]]=Proc[[#This Row],[CurrentParent]]</f>
        <v>1</v>
      </c>
      <c r="K5516" s="153" t="str">
        <f>IF(Proc[[#This Row],[Author]]="Marcela Urrego",VLOOKUP(LEFT(Proc[[#This Row],[Requested]],1),Table3[#All],2,0),VLOOKUP(Proc[[#This Row],[Author]],Table4[],2,0))</f>
        <v>EL</v>
      </c>
      <c r="L5516" s="148" t="s">
        <v>7174</v>
      </c>
      <c r="M5516" s="140">
        <v>46051</v>
      </c>
      <c r="N5516" s="140"/>
      <c r="O5516" s="140"/>
      <c r="P5516" s="140" t="str">
        <f ca="1">IF(Proc[[#This Row],[DaysAgeing]]&gt;5,"yep","on track")</f>
        <v>yep</v>
      </c>
      <c r="Q5516" s="2">
        <f ca="1">IF(Proc[[#This Row],[DateClosed]]="",ABS(NETWORKDAYS(Proc[[#This Row],[DateOpened]],TODAY()))-1,ABS(NETWORKDAYS(Proc[[#This Row],[DateOpened]],Proc[[#This Row],[DateClosed]]))-1)</f>
        <v>46</v>
      </c>
      <c r="R5516" s="140" t="s">
        <v>4125</v>
      </c>
      <c r="S5516" s="112"/>
      <c r="T5516" s="153">
        <v>5515</v>
      </c>
    </row>
    <row r="5517" spans="1:20" hidden="1">
      <c r="A5517" t="s">
        <v>5410</v>
      </c>
      <c r="B5517" s="153" t="str">
        <f>IFERROR(VLOOKUP(Proc[[#This Row],[App]],Table2[],3,0),"open")</f>
        <v>ok</v>
      </c>
      <c r="C5517" s="141" t="s">
        <v>369</v>
      </c>
      <c r="D5517" s="152" t="s">
        <v>10022</v>
      </c>
      <c r="E5517" s="152" t="s">
        <v>5414</v>
      </c>
      <c r="F5517" s="153" t="s">
        <v>5414</v>
      </c>
      <c r="G5517" t="s">
        <v>400</v>
      </c>
      <c r="H5517" s="112" t="str">
        <f>IF(Proc[[#This Row],[type]]="LFF (MDG-F)",MID(Proc[[#This Row],[Obj]],13,10),"")</f>
        <v/>
      </c>
      <c r="I5517" s="152"/>
      <c r="J5517" s="112" t="b">
        <f>Proc[[#This Row],[Requested]]=Proc[[#This Row],[CurrentParent]]</f>
        <v>1</v>
      </c>
      <c r="K5517" s="153" t="str">
        <f>IF(Proc[[#This Row],[Author]]="Marcela Urrego",VLOOKUP(LEFT(Proc[[#This Row],[Requested]],1),Table3[#All],2,0),VLOOKUP(Proc[[#This Row],[Author]],Table4[],2,0))</f>
        <v>EL</v>
      </c>
      <c r="L5517" s="148" t="s">
        <v>7174</v>
      </c>
      <c r="M5517" s="140">
        <v>46051</v>
      </c>
      <c r="N5517" s="140"/>
      <c r="O5517" s="140"/>
      <c r="P5517" s="140" t="str">
        <f ca="1">IF(Proc[[#This Row],[DaysAgeing]]&gt;5,"yep","on track")</f>
        <v>yep</v>
      </c>
      <c r="Q5517" s="2">
        <f ca="1">IF(Proc[[#This Row],[DateClosed]]="",ABS(NETWORKDAYS(Proc[[#This Row],[DateOpened]],TODAY()))-1,ABS(NETWORKDAYS(Proc[[#This Row],[DateOpened]],Proc[[#This Row],[DateClosed]]))-1)</f>
        <v>46</v>
      </c>
      <c r="R5517" s="140" t="s">
        <v>4125</v>
      </c>
      <c r="S5517" s="112"/>
      <c r="T5517" s="153">
        <v>5516</v>
      </c>
    </row>
    <row r="5518" spans="1:20" hidden="1">
      <c r="A5518" s="141" t="s">
        <v>5410</v>
      </c>
      <c r="B5518" s="153" t="str">
        <f>IFERROR(VLOOKUP(Proc[[#This Row],[App]],Table2[],3,0),"open")</f>
        <v>ok</v>
      </c>
      <c r="C5518" s="141" t="s">
        <v>691</v>
      </c>
      <c r="D5518" s="152" t="s">
        <v>5411</v>
      </c>
      <c r="E5518" s="152" t="s">
        <v>5414</v>
      </c>
      <c r="F5518" s="153" t="s">
        <v>446</v>
      </c>
      <c r="G5518" s="141" t="s">
        <v>400</v>
      </c>
      <c r="H5518" s="112" t="str">
        <f>IF(Proc[[#This Row],[type]]="LFF (MDG-F)",MID(Proc[[#This Row],[Obj]],13,10),"")</f>
        <v/>
      </c>
      <c r="I5518" s="152"/>
      <c r="J5518" s="112" t="b">
        <f>Proc[[#This Row],[Requested]]=Proc[[#This Row],[CurrentParent]]</f>
        <v>0</v>
      </c>
      <c r="K5518" s="153" t="str">
        <f>IF(Proc[[#This Row],[Author]]="Marcela Urrego",VLOOKUP(LEFT(Proc[[#This Row],[Requested]],1),Table3[#All],2,0),VLOOKUP(Proc[[#This Row],[Author]],Table4[],2,0))</f>
        <v>EL</v>
      </c>
      <c r="L5518" s="148" t="s">
        <v>7174</v>
      </c>
      <c r="M5518" s="140">
        <v>46051</v>
      </c>
      <c r="N5518" s="140"/>
      <c r="O5518" s="140"/>
      <c r="P5518" s="140" t="str">
        <f ca="1">IF(Proc[[#This Row],[DaysAgeing]]&gt;5,"yep","on track")</f>
        <v>yep</v>
      </c>
      <c r="Q5518" s="2">
        <f ca="1">IF(Proc[[#This Row],[DateClosed]]="",ABS(NETWORKDAYS(Proc[[#This Row],[DateOpened]],TODAY()))-1,ABS(NETWORKDAYS(Proc[[#This Row],[DateOpened]],Proc[[#This Row],[DateClosed]]))-1)</f>
        <v>46</v>
      </c>
      <c r="R5518" s="140" t="s">
        <v>4125</v>
      </c>
      <c r="S5518" s="112"/>
      <c r="T5518" s="153">
        <v>5517</v>
      </c>
    </row>
    <row r="5519" spans="1:20" hidden="1">
      <c r="A5519" s="141" t="s">
        <v>5410</v>
      </c>
      <c r="B5519" s="153" t="str">
        <f>IFERROR(VLOOKUP(Proc[[#This Row],[App]],Table2[],3,0),"open")</f>
        <v>ok</v>
      </c>
      <c r="C5519" s="141" t="s">
        <v>369</v>
      </c>
      <c r="D5519" s="152" t="s">
        <v>5412</v>
      </c>
      <c r="E5519" s="152" t="s">
        <v>5414</v>
      </c>
      <c r="F5519" s="153" t="s">
        <v>5414</v>
      </c>
      <c r="G5519" s="141" t="s">
        <v>400</v>
      </c>
      <c r="H5519" s="112" t="str">
        <f>IF(Proc[[#This Row],[type]]="LFF (MDG-F)",MID(Proc[[#This Row],[Obj]],13,10),"")</f>
        <v/>
      </c>
      <c r="I5519" s="152"/>
      <c r="J5519" s="112" t="b">
        <f>Proc[[#This Row],[Requested]]=Proc[[#This Row],[CurrentParent]]</f>
        <v>1</v>
      </c>
      <c r="K5519" s="153" t="str">
        <f>IF(Proc[[#This Row],[Author]]="Marcela Urrego",VLOOKUP(LEFT(Proc[[#This Row],[Requested]],1),Table3[#All],2,0),VLOOKUP(Proc[[#This Row],[Author]],Table4[],2,0))</f>
        <v>EL</v>
      </c>
      <c r="L5519" s="148" t="s">
        <v>7174</v>
      </c>
      <c r="M5519" s="140">
        <v>46051</v>
      </c>
      <c r="N5519" s="140"/>
      <c r="O5519" s="140"/>
      <c r="P5519" s="140" t="str">
        <f ca="1">IF(Proc[[#This Row],[DaysAgeing]]&gt;5,"yep","on track")</f>
        <v>yep</v>
      </c>
      <c r="Q5519" s="2">
        <f ca="1">IF(Proc[[#This Row],[DateClosed]]="",ABS(NETWORKDAYS(Proc[[#This Row],[DateOpened]],TODAY()))-1,ABS(NETWORKDAYS(Proc[[#This Row],[DateOpened]],Proc[[#This Row],[DateClosed]]))-1)</f>
        <v>46</v>
      </c>
      <c r="R5519" s="140" t="s">
        <v>4125</v>
      </c>
      <c r="S5519" s="112"/>
      <c r="T5519" s="153">
        <v>5518</v>
      </c>
    </row>
    <row r="5520" spans="1:20" hidden="1">
      <c r="A5520" s="141" t="s">
        <v>5410</v>
      </c>
      <c r="B5520" s="153" t="str">
        <f>IFERROR(VLOOKUP(Proc[[#This Row],[App]],Table2[],3,0),"open")</f>
        <v>ok</v>
      </c>
      <c r="C5520" s="141" t="s">
        <v>369</v>
      </c>
      <c r="D5520" s="152" t="s">
        <v>10023</v>
      </c>
      <c r="E5520" s="152" t="s">
        <v>5414</v>
      </c>
      <c r="F5520" s="153" t="s">
        <v>5414</v>
      </c>
      <c r="G5520" s="141" t="s">
        <v>400</v>
      </c>
      <c r="H5520" s="112" t="str">
        <f>IF(Proc[[#This Row],[type]]="LFF (MDG-F)",MID(Proc[[#This Row],[Obj]],13,10),"")</f>
        <v/>
      </c>
      <c r="I5520" s="152"/>
      <c r="J5520" s="112" t="b">
        <f>Proc[[#This Row],[Requested]]=Proc[[#This Row],[CurrentParent]]</f>
        <v>1</v>
      </c>
      <c r="K5520" s="153" t="str">
        <f>IF(Proc[[#This Row],[Author]]="Marcela Urrego",VLOOKUP(LEFT(Proc[[#This Row],[Requested]],1),Table3[#All],2,0),VLOOKUP(Proc[[#This Row],[Author]],Table4[],2,0))</f>
        <v>EL</v>
      </c>
      <c r="L5520" s="148" t="s">
        <v>7174</v>
      </c>
      <c r="M5520" s="140">
        <v>46051</v>
      </c>
      <c r="N5520" s="140"/>
      <c r="O5520" s="140"/>
      <c r="P5520" s="140" t="str">
        <f ca="1">IF(Proc[[#This Row],[DaysAgeing]]&gt;5,"yep","on track")</f>
        <v>yep</v>
      </c>
      <c r="Q5520" s="2">
        <f ca="1">IF(Proc[[#This Row],[DateClosed]]="",ABS(NETWORKDAYS(Proc[[#This Row],[DateOpened]],TODAY()))-1,ABS(NETWORKDAYS(Proc[[#This Row],[DateOpened]],Proc[[#This Row],[DateClosed]]))-1)</f>
        <v>46</v>
      </c>
      <c r="R5520" s="140" t="s">
        <v>4125</v>
      </c>
      <c r="S5520" s="112"/>
      <c r="T5520" s="153">
        <v>5519</v>
      </c>
    </row>
    <row r="5521" spans="1:20" hidden="1">
      <c r="A5521" s="141" t="s">
        <v>5410</v>
      </c>
      <c r="B5521" s="153" t="str">
        <f>IFERROR(VLOOKUP(Proc[[#This Row],[App]],Table2[],3,0),"open")</f>
        <v>ok</v>
      </c>
      <c r="C5521" s="141" t="s">
        <v>369</v>
      </c>
      <c r="D5521" s="152" t="s">
        <v>5413</v>
      </c>
      <c r="E5521" s="152" t="s">
        <v>5414</v>
      </c>
      <c r="F5521" s="153" t="s">
        <v>5414</v>
      </c>
      <c r="G5521" s="141" t="s">
        <v>400</v>
      </c>
      <c r="H5521" s="112" t="str">
        <f>IF(Proc[[#This Row],[type]]="LFF (MDG-F)",MID(Proc[[#This Row],[Obj]],13,10),"")</f>
        <v/>
      </c>
      <c r="I5521" s="152"/>
      <c r="J5521" s="112" t="b">
        <f>Proc[[#This Row],[Requested]]=Proc[[#This Row],[CurrentParent]]</f>
        <v>1</v>
      </c>
      <c r="K5521" s="153" t="str">
        <f>IF(Proc[[#This Row],[Author]]="Marcela Urrego",VLOOKUP(LEFT(Proc[[#This Row],[Requested]],1),Table3[#All],2,0),VLOOKUP(Proc[[#This Row],[Author]],Table4[],2,0))</f>
        <v>EL</v>
      </c>
      <c r="L5521" s="148" t="s">
        <v>7174</v>
      </c>
      <c r="M5521" s="140">
        <v>46051</v>
      </c>
      <c r="N5521" s="140"/>
      <c r="O5521" s="140"/>
      <c r="P5521" s="140" t="str">
        <f ca="1">IF(Proc[[#This Row],[DaysAgeing]]&gt;5,"yep","on track")</f>
        <v>yep</v>
      </c>
      <c r="Q5521" s="2">
        <f ca="1">IF(Proc[[#This Row],[DateClosed]]="",ABS(NETWORKDAYS(Proc[[#This Row],[DateOpened]],TODAY()))-1,ABS(NETWORKDAYS(Proc[[#This Row],[DateOpened]],Proc[[#This Row],[DateClosed]]))-1)</f>
        <v>46</v>
      </c>
      <c r="R5521" s="140" t="s">
        <v>4125</v>
      </c>
      <c r="S5521" s="112"/>
      <c r="T5521" s="153">
        <v>5520</v>
      </c>
    </row>
    <row r="5522" spans="1:20" hidden="1">
      <c r="A5522" t="s">
        <v>5430</v>
      </c>
      <c r="B5522" s="153" t="str">
        <f>IFERROR(VLOOKUP(Proc[[#This Row],[App]],Table2[],3,0),"open")</f>
        <v>ok</v>
      </c>
      <c r="C5522" s="141" t="s">
        <v>369</v>
      </c>
      <c r="D5522" s="152" t="s">
        <v>5434</v>
      </c>
      <c r="E5522" s="152" t="s">
        <v>5415</v>
      </c>
      <c r="F5522" s="153" t="s">
        <v>5415</v>
      </c>
      <c r="G5522" s="141" t="s">
        <v>400</v>
      </c>
      <c r="H5522" s="112" t="str">
        <f>IF(Proc[[#This Row],[type]]="LFF (MDG-F)",MID(Proc[[#This Row],[Obj]],13,10),"")</f>
        <v/>
      </c>
      <c r="I5522" s="152"/>
      <c r="J5522" s="112" t="b">
        <f>Proc[[#This Row],[Requested]]=Proc[[#This Row],[CurrentParent]]</f>
        <v>1</v>
      </c>
      <c r="K5522" s="153" t="e">
        <f>IF(Proc[[#This Row],[Author]]="Marcela Urrego",VLOOKUP(LEFT(Proc[[#This Row],[Requested]],1),Table3[#All],2,0),VLOOKUP(Proc[[#This Row],[Author]],Table4[],2,0))</f>
        <v>#N/A</v>
      </c>
      <c r="L5522" s="148" t="s">
        <v>7174</v>
      </c>
      <c r="M5522" s="140">
        <v>46052</v>
      </c>
      <c r="N5522" s="140"/>
      <c r="O5522" s="140"/>
      <c r="P5522" s="140" t="str">
        <f ca="1">IF(Proc[[#This Row],[DaysAgeing]]&gt;5,"yep","on track")</f>
        <v>yep</v>
      </c>
      <c r="Q5522" s="2">
        <f ca="1">IF(Proc[[#This Row],[DateClosed]]="",ABS(NETWORKDAYS(Proc[[#This Row],[DateOpened]],TODAY()))-1,ABS(NETWORKDAYS(Proc[[#This Row],[DateOpened]],Proc[[#This Row],[DateClosed]]))-1)</f>
        <v>45</v>
      </c>
      <c r="R5522" s="140" t="s">
        <v>5432</v>
      </c>
      <c r="S5522" s="112"/>
      <c r="T5522" s="153">
        <v>5521</v>
      </c>
    </row>
    <row r="5523" spans="1:20" hidden="1">
      <c r="A5523" s="141" t="s">
        <v>5430</v>
      </c>
      <c r="B5523" s="153" t="str">
        <f>IFERROR(VLOOKUP(Proc[[#This Row],[App]],Table2[],3,0),"open")</f>
        <v>ok</v>
      </c>
      <c r="C5523" s="141" t="s">
        <v>369</v>
      </c>
      <c r="D5523" s="152" t="s">
        <v>5435</v>
      </c>
      <c r="E5523" s="152" t="s">
        <v>5415</v>
      </c>
      <c r="F5523" s="153" t="s">
        <v>5415</v>
      </c>
      <c r="G5523" s="141" t="s">
        <v>400</v>
      </c>
      <c r="H5523" s="112" t="str">
        <f>IF(Proc[[#This Row],[type]]="LFF (MDG-F)",MID(Proc[[#This Row],[Obj]],13,10),"")</f>
        <v/>
      </c>
      <c r="I5523" s="152"/>
      <c r="J5523" s="112" t="b">
        <f>Proc[[#This Row],[Requested]]=Proc[[#This Row],[CurrentParent]]</f>
        <v>1</v>
      </c>
      <c r="K5523" s="153" t="e">
        <f>IF(Proc[[#This Row],[Author]]="Marcela Urrego",VLOOKUP(LEFT(Proc[[#This Row],[Requested]],1),Table3[#All],2,0),VLOOKUP(Proc[[#This Row],[Author]],Table4[],2,0))</f>
        <v>#N/A</v>
      </c>
      <c r="L5523" s="148" t="s">
        <v>7174</v>
      </c>
      <c r="M5523" s="140">
        <v>46052</v>
      </c>
      <c r="N5523" s="140"/>
      <c r="O5523" s="140"/>
      <c r="P5523" s="140" t="str">
        <f ca="1">IF(Proc[[#This Row],[DaysAgeing]]&gt;5,"yep","on track")</f>
        <v>yep</v>
      </c>
      <c r="Q5523" s="2">
        <f ca="1">IF(Proc[[#This Row],[DateClosed]]="",ABS(NETWORKDAYS(Proc[[#This Row],[DateOpened]],TODAY()))-1,ABS(NETWORKDAYS(Proc[[#This Row],[DateOpened]],Proc[[#This Row],[DateClosed]]))-1)</f>
        <v>45</v>
      </c>
      <c r="R5523" s="140" t="s">
        <v>5432</v>
      </c>
      <c r="S5523" s="112"/>
      <c r="T5523" s="153">
        <v>5522</v>
      </c>
    </row>
    <row r="5524" spans="1:20" hidden="1">
      <c r="A5524" s="141" t="s">
        <v>5430</v>
      </c>
      <c r="B5524" s="153" t="str">
        <f>IFERROR(VLOOKUP(Proc[[#This Row],[App]],Table2[],3,0),"open")</f>
        <v>ok</v>
      </c>
      <c r="C5524" s="141" t="s">
        <v>369</v>
      </c>
      <c r="D5524" s="152" t="s">
        <v>5436</v>
      </c>
      <c r="E5524" s="152" t="s">
        <v>5415</v>
      </c>
      <c r="F5524" s="153" t="s">
        <v>5415</v>
      </c>
      <c r="G5524" s="141" t="s">
        <v>400</v>
      </c>
      <c r="H5524" s="112" t="str">
        <f>IF(Proc[[#This Row],[type]]="LFF (MDG-F)",MID(Proc[[#This Row],[Obj]],13,10),"")</f>
        <v/>
      </c>
      <c r="I5524" s="152"/>
      <c r="J5524" s="112" t="b">
        <f>Proc[[#This Row],[Requested]]=Proc[[#This Row],[CurrentParent]]</f>
        <v>1</v>
      </c>
      <c r="K5524" s="153" t="e">
        <f>IF(Proc[[#This Row],[Author]]="Marcela Urrego",VLOOKUP(LEFT(Proc[[#This Row],[Requested]],1),Table3[#All],2,0),VLOOKUP(Proc[[#This Row],[Author]],Table4[],2,0))</f>
        <v>#N/A</v>
      </c>
      <c r="L5524" s="148" t="s">
        <v>7174</v>
      </c>
      <c r="M5524" s="140">
        <v>46052</v>
      </c>
      <c r="N5524" s="140"/>
      <c r="O5524" s="140"/>
      <c r="P5524" s="140" t="str">
        <f ca="1">IF(Proc[[#This Row],[DaysAgeing]]&gt;5,"yep","on track")</f>
        <v>yep</v>
      </c>
      <c r="Q5524" s="2">
        <f ca="1">IF(Proc[[#This Row],[DateClosed]]="",ABS(NETWORKDAYS(Proc[[#This Row],[DateOpened]],TODAY()))-1,ABS(NETWORKDAYS(Proc[[#This Row],[DateOpened]],Proc[[#This Row],[DateClosed]]))-1)</f>
        <v>45</v>
      </c>
      <c r="R5524" s="140" t="s">
        <v>5432</v>
      </c>
      <c r="S5524" s="112"/>
      <c r="T5524" s="153">
        <v>5523</v>
      </c>
    </row>
    <row r="5525" spans="1:20" hidden="1">
      <c r="A5525" s="141" t="s">
        <v>5430</v>
      </c>
      <c r="B5525" s="153" t="str">
        <f>IFERROR(VLOOKUP(Proc[[#This Row],[App]],Table2[],3,0),"open")</f>
        <v>ok</v>
      </c>
      <c r="C5525" s="141" t="s">
        <v>369</v>
      </c>
      <c r="D5525" s="152" t="s">
        <v>5437</v>
      </c>
      <c r="E5525" s="152" t="s">
        <v>5415</v>
      </c>
      <c r="F5525" s="153" t="s">
        <v>5415</v>
      </c>
      <c r="G5525" s="141" t="s">
        <v>400</v>
      </c>
      <c r="H5525" s="112" t="str">
        <f>IF(Proc[[#This Row],[type]]="LFF (MDG-F)",MID(Proc[[#This Row],[Obj]],13,10),"")</f>
        <v/>
      </c>
      <c r="I5525" s="152"/>
      <c r="J5525" s="112" t="b">
        <f>Proc[[#This Row],[Requested]]=Proc[[#This Row],[CurrentParent]]</f>
        <v>1</v>
      </c>
      <c r="K5525" s="153" t="e">
        <f>IF(Proc[[#This Row],[Author]]="Marcela Urrego",VLOOKUP(LEFT(Proc[[#This Row],[Requested]],1),Table3[#All],2,0),VLOOKUP(Proc[[#This Row],[Author]],Table4[],2,0))</f>
        <v>#N/A</v>
      </c>
      <c r="L5525" s="148" t="s">
        <v>7174</v>
      </c>
      <c r="M5525" s="140">
        <v>46052</v>
      </c>
      <c r="N5525" s="140"/>
      <c r="O5525" s="140"/>
      <c r="P5525" s="140" t="str">
        <f ca="1">IF(Proc[[#This Row],[DaysAgeing]]&gt;5,"yep","on track")</f>
        <v>yep</v>
      </c>
      <c r="Q5525" s="2">
        <f ca="1">IF(Proc[[#This Row],[DateClosed]]="",ABS(NETWORKDAYS(Proc[[#This Row],[DateOpened]],TODAY()))-1,ABS(NETWORKDAYS(Proc[[#This Row],[DateOpened]],Proc[[#This Row],[DateClosed]]))-1)</f>
        <v>45</v>
      </c>
      <c r="R5525" s="140" t="s">
        <v>5432</v>
      </c>
      <c r="S5525" s="112"/>
      <c r="T5525" s="153">
        <v>5524</v>
      </c>
    </row>
    <row r="5526" spans="1:20" hidden="1">
      <c r="A5526" s="141" t="s">
        <v>5430</v>
      </c>
      <c r="B5526" s="153" t="str">
        <f>IFERROR(VLOOKUP(Proc[[#This Row],[App]],Table2[],3,0),"open")</f>
        <v>ok</v>
      </c>
      <c r="C5526" s="141" t="s">
        <v>369</v>
      </c>
      <c r="D5526" s="152" t="s">
        <v>5438</v>
      </c>
      <c r="E5526" s="152" t="s">
        <v>5415</v>
      </c>
      <c r="F5526" s="153" t="s">
        <v>5415</v>
      </c>
      <c r="G5526" s="141" t="s">
        <v>400</v>
      </c>
      <c r="H5526" s="112" t="str">
        <f>IF(Proc[[#This Row],[type]]="LFF (MDG-F)",MID(Proc[[#This Row],[Obj]],13,10),"")</f>
        <v/>
      </c>
      <c r="I5526" s="152"/>
      <c r="J5526" s="112" t="b">
        <f>Proc[[#This Row],[Requested]]=Proc[[#This Row],[CurrentParent]]</f>
        <v>1</v>
      </c>
      <c r="K5526" s="153" t="e">
        <f>IF(Proc[[#This Row],[Author]]="Marcela Urrego",VLOOKUP(LEFT(Proc[[#This Row],[Requested]],1),Table3[#All],2,0),VLOOKUP(Proc[[#This Row],[Author]],Table4[],2,0))</f>
        <v>#N/A</v>
      </c>
      <c r="L5526" s="148" t="s">
        <v>7174</v>
      </c>
      <c r="M5526" s="140">
        <v>46052</v>
      </c>
      <c r="N5526" s="140"/>
      <c r="O5526" s="140"/>
      <c r="P5526" s="140" t="str">
        <f ca="1">IF(Proc[[#This Row],[DaysAgeing]]&gt;5,"yep","on track")</f>
        <v>yep</v>
      </c>
      <c r="Q5526" s="2">
        <f ca="1">IF(Proc[[#This Row],[DateClosed]]="",ABS(NETWORKDAYS(Proc[[#This Row],[DateOpened]],TODAY()))-1,ABS(NETWORKDAYS(Proc[[#This Row],[DateOpened]],Proc[[#This Row],[DateClosed]]))-1)</f>
        <v>45</v>
      </c>
      <c r="R5526" s="140" t="s">
        <v>5432</v>
      </c>
      <c r="S5526" s="112"/>
      <c r="T5526" s="153">
        <v>5525</v>
      </c>
    </row>
    <row r="5527" spans="1:20" hidden="1">
      <c r="A5527" s="141" t="s">
        <v>5430</v>
      </c>
      <c r="B5527" s="153" t="str">
        <f>IFERROR(VLOOKUP(Proc[[#This Row],[App]],Table2[],3,0),"open")</f>
        <v>ok</v>
      </c>
      <c r="C5527" s="141" t="s">
        <v>369</v>
      </c>
      <c r="D5527" s="152" t="s">
        <v>5439</v>
      </c>
      <c r="E5527" s="152" t="s">
        <v>5415</v>
      </c>
      <c r="F5527" s="153" t="s">
        <v>5415</v>
      </c>
      <c r="G5527" s="141" t="s">
        <v>400</v>
      </c>
      <c r="H5527" s="112" t="str">
        <f>IF(Proc[[#This Row],[type]]="LFF (MDG-F)",MID(Proc[[#This Row],[Obj]],13,10),"")</f>
        <v/>
      </c>
      <c r="I5527" s="152"/>
      <c r="J5527" s="112" t="b">
        <f>Proc[[#This Row],[Requested]]=Proc[[#This Row],[CurrentParent]]</f>
        <v>1</v>
      </c>
      <c r="K5527" s="153" t="e">
        <f>IF(Proc[[#This Row],[Author]]="Marcela Urrego",VLOOKUP(LEFT(Proc[[#This Row],[Requested]],1),Table3[#All],2,0),VLOOKUP(Proc[[#This Row],[Author]],Table4[],2,0))</f>
        <v>#N/A</v>
      </c>
      <c r="L5527" s="148" t="s">
        <v>7174</v>
      </c>
      <c r="M5527" s="140">
        <v>46052</v>
      </c>
      <c r="N5527" s="140"/>
      <c r="O5527" s="140"/>
      <c r="P5527" s="140" t="str">
        <f ca="1">IF(Proc[[#This Row],[DaysAgeing]]&gt;5,"yep","on track")</f>
        <v>yep</v>
      </c>
      <c r="Q5527" s="2">
        <f ca="1">IF(Proc[[#This Row],[DateClosed]]="",ABS(NETWORKDAYS(Proc[[#This Row],[DateOpened]],TODAY()))-1,ABS(NETWORKDAYS(Proc[[#This Row],[DateOpened]],Proc[[#This Row],[DateClosed]]))-1)</f>
        <v>45</v>
      </c>
      <c r="R5527" s="140" t="s">
        <v>5432</v>
      </c>
      <c r="S5527" s="112"/>
      <c r="T5527" s="153">
        <v>5526</v>
      </c>
    </row>
    <row r="5528" spans="1:20" hidden="1">
      <c r="A5528" s="141" t="s">
        <v>5430</v>
      </c>
      <c r="B5528" s="153" t="str">
        <f>IFERROR(VLOOKUP(Proc[[#This Row],[App]],Table2[],3,0),"open")</f>
        <v>ok</v>
      </c>
      <c r="C5528" s="141" t="s">
        <v>369</v>
      </c>
      <c r="D5528" s="152" t="s">
        <v>5440</v>
      </c>
      <c r="E5528" s="152" t="s">
        <v>5415</v>
      </c>
      <c r="F5528" s="153" t="s">
        <v>5415</v>
      </c>
      <c r="G5528" s="141" t="s">
        <v>400</v>
      </c>
      <c r="H5528" s="112" t="str">
        <f>IF(Proc[[#This Row],[type]]="LFF (MDG-F)",MID(Proc[[#This Row],[Obj]],13,10),"")</f>
        <v/>
      </c>
      <c r="I5528" s="152"/>
      <c r="J5528" s="112" t="b">
        <f>Proc[[#This Row],[Requested]]=Proc[[#This Row],[CurrentParent]]</f>
        <v>1</v>
      </c>
      <c r="K5528" s="153" t="e">
        <f>IF(Proc[[#This Row],[Author]]="Marcela Urrego",VLOOKUP(LEFT(Proc[[#This Row],[Requested]],1),Table3[#All],2,0),VLOOKUP(Proc[[#This Row],[Author]],Table4[],2,0))</f>
        <v>#N/A</v>
      </c>
      <c r="L5528" s="148" t="s">
        <v>7174</v>
      </c>
      <c r="M5528" s="140">
        <v>46052</v>
      </c>
      <c r="N5528" s="140"/>
      <c r="O5528" s="140"/>
      <c r="P5528" s="140" t="str">
        <f ca="1">IF(Proc[[#This Row],[DaysAgeing]]&gt;5,"yep","on track")</f>
        <v>yep</v>
      </c>
      <c r="Q5528" s="2">
        <f ca="1">IF(Proc[[#This Row],[DateClosed]]="",ABS(NETWORKDAYS(Proc[[#This Row],[DateOpened]],TODAY()))-1,ABS(NETWORKDAYS(Proc[[#This Row],[DateOpened]],Proc[[#This Row],[DateClosed]]))-1)</f>
        <v>45</v>
      </c>
      <c r="R5528" s="140" t="s">
        <v>5432</v>
      </c>
      <c r="S5528" s="112"/>
      <c r="T5528" s="153">
        <v>5527</v>
      </c>
    </row>
    <row r="5529" spans="1:20" hidden="1">
      <c r="A5529" s="141" t="s">
        <v>5430</v>
      </c>
      <c r="B5529" s="153" t="str">
        <f>IFERROR(VLOOKUP(Proc[[#This Row],[App]],Table2[],3,0),"open")</f>
        <v>ok</v>
      </c>
      <c r="C5529" s="141" t="s">
        <v>369</v>
      </c>
      <c r="D5529" s="152" t="s">
        <v>5441</v>
      </c>
      <c r="E5529" s="152" t="s">
        <v>5415</v>
      </c>
      <c r="F5529" s="153" t="s">
        <v>5415</v>
      </c>
      <c r="G5529" s="141" t="s">
        <v>400</v>
      </c>
      <c r="H5529" s="112" t="str">
        <f>IF(Proc[[#This Row],[type]]="LFF (MDG-F)",MID(Proc[[#This Row],[Obj]],13,10),"")</f>
        <v/>
      </c>
      <c r="I5529" s="152"/>
      <c r="J5529" s="112" t="b">
        <f>Proc[[#This Row],[Requested]]=Proc[[#This Row],[CurrentParent]]</f>
        <v>1</v>
      </c>
      <c r="K5529" s="153" t="e">
        <f>IF(Proc[[#This Row],[Author]]="Marcela Urrego",VLOOKUP(LEFT(Proc[[#This Row],[Requested]],1),Table3[#All],2,0),VLOOKUP(Proc[[#This Row],[Author]],Table4[],2,0))</f>
        <v>#N/A</v>
      </c>
      <c r="L5529" s="148" t="s">
        <v>7174</v>
      </c>
      <c r="M5529" s="140">
        <v>46052</v>
      </c>
      <c r="N5529" s="140"/>
      <c r="O5529" s="140"/>
      <c r="P5529" s="140" t="str">
        <f ca="1">IF(Proc[[#This Row],[DaysAgeing]]&gt;5,"yep","on track")</f>
        <v>yep</v>
      </c>
      <c r="Q5529" s="2">
        <f ca="1">IF(Proc[[#This Row],[DateClosed]]="",ABS(NETWORKDAYS(Proc[[#This Row],[DateOpened]],TODAY()))-1,ABS(NETWORKDAYS(Proc[[#This Row],[DateOpened]],Proc[[#This Row],[DateClosed]]))-1)</f>
        <v>45</v>
      </c>
      <c r="R5529" s="140" t="s">
        <v>5432</v>
      </c>
      <c r="S5529" s="112"/>
      <c r="T5529" s="153">
        <v>5528</v>
      </c>
    </row>
    <row r="5530" spans="1:20" hidden="1">
      <c r="A5530" s="141" t="s">
        <v>5430</v>
      </c>
      <c r="B5530" s="153" t="str">
        <f>IFERROR(VLOOKUP(Proc[[#This Row],[App]],Table2[],3,0),"open")</f>
        <v>ok</v>
      </c>
      <c r="C5530" s="141" t="s">
        <v>369</v>
      </c>
      <c r="D5530" s="152" t="s">
        <v>5442</v>
      </c>
      <c r="E5530" s="152" t="s">
        <v>5415</v>
      </c>
      <c r="F5530" s="153" t="s">
        <v>5415</v>
      </c>
      <c r="G5530" s="141" t="s">
        <v>400</v>
      </c>
      <c r="H5530" s="112" t="str">
        <f>IF(Proc[[#This Row],[type]]="LFF (MDG-F)",MID(Proc[[#This Row],[Obj]],13,10),"")</f>
        <v/>
      </c>
      <c r="I5530" s="152"/>
      <c r="J5530" s="112" t="b">
        <f>Proc[[#This Row],[Requested]]=Proc[[#This Row],[CurrentParent]]</f>
        <v>1</v>
      </c>
      <c r="K5530" s="153" t="e">
        <f>IF(Proc[[#This Row],[Author]]="Marcela Urrego",VLOOKUP(LEFT(Proc[[#This Row],[Requested]],1),Table3[#All],2,0),VLOOKUP(Proc[[#This Row],[Author]],Table4[],2,0))</f>
        <v>#N/A</v>
      </c>
      <c r="L5530" s="148" t="s">
        <v>7174</v>
      </c>
      <c r="M5530" s="140">
        <v>46052</v>
      </c>
      <c r="N5530" s="140"/>
      <c r="O5530" s="140"/>
      <c r="P5530" s="140" t="str">
        <f ca="1">IF(Proc[[#This Row],[DaysAgeing]]&gt;5,"yep","on track")</f>
        <v>yep</v>
      </c>
      <c r="Q5530" s="2">
        <f ca="1">IF(Proc[[#This Row],[DateClosed]]="",ABS(NETWORKDAYS(Proc[[#This Row],[DateOpened]],TODAY()))-1,ABS(NETWORKDAYS(Proc[[#This Row],[DateOpened]],Proc[[#This Row],[DateClosed]]))-1)</f>
        <v>45</v>
      </c>
      <c r="R5530" s="140" t="s">
        <v>5432</v>
      </c>
      <c r="S5530" s="112"/>
      <c r="T5530" s="153">
        <v>5529</v>
      </c>
    </row>
    <row r="5531" spans="1:20" hidden="1">
      <c r="A5531" s="141" t="s">
        <v>5430</v>
      </c>
      <c r="B5531" s="153" t="str">
        <f>IFERROR(VLOOKUP(Proc[[#This Row],[App]],Table2[],3,0),"open")</f>
        <v>ok</v>
      </c>
      <c r="C5531" s="141" t="s">
        <v>369</v>
      </c>
      <c r="D5531" s="152" t="s">
        <v>5443</v>
      </c>
      <c r="E5531" s="152" t="s">
        <v>5415</v>
      </c>
      <c r="F5531" s="153" t="s">
        <v>5415</v>
      </c>
      <c r="G5531" s="141" t="s">
        <v>400</v>
      </c>
      <c r="H5531" s="112" t="str">
        <f>IF(Proc[[#This Row],[type]]="LFF (MDG-F)",MID(Proc[[#This Row],[Obj]],13,10),"")</f>
        <v/>
      </c>
      <c r="I5531" s="152"/>
      <c r="J5531" s="112" t="b">
        <f>Proc[[#This Row],[Requested]]=Proc[[#This Row],[CurrentParent]]</f>
        <v>1</v>
      </c>
      <c r="K5531" s="153" t="e">
        <f>IF(Proc[[#This Row],[Author]]="Marcela Urrego",VLOOKUP(LEFT(Proc[[#This Row],[Requested]],1),Table3[#All],2,0),VLOOKUP(Proc[[#This Row],[Author]],Table4[],2,0))</f>
        <v>#N/A</v>
      </c>
      <c r="L5531" s="148" t="s">
        <v>7174</v>
      </c>
      <c r="M5531" s="140">
        <v>46052</v>
      </c>
      <c r="N5531" s="140"/>
      <c r="O5531" s="140"/>
      <c r="P5531" s="140" t="str">
        <f ca="1">IF(Proc[[#This Row],[DaysAgeing]]&gt;5,"yep","on track")</f>
        <v>yep</v>
      </c>
      <c r="Q5531" s="2">
        <f ca="1">IF(Proc[[#This Row],[DateClosed]]="",ABS(NETWORKDAYS(Proc[[#This Row],[DateOpened]],TODAY()))-1,ABS(NETWORKDAYS(Proc[[#This Row],[DateOpened]],Proc[[#This Row],[DateClosed]]))-1)</f>
        <v>45</v>
      </c>
      <c r="R5531" s="140" t="s">
        <v>5432</v>
      </c>
      <c r="S5531" s="112"/>
      <c r="T5531" s="153">
        <v>5530</v>
      </c>
    </row>
    <row r="5532" spans="1:20" hidden="1">
      <c r="A5532" s="141" t="s">
        <v>5430</v>
      </c>
      <c r="B5532" s="153" t="str">
        <f>IFERROR(VLOOKUP(Proc[[#This Row],[App]],Table2[],3,0),"open")</f>
        <v>ok</v>
      </c>
      <c r="C5532" s="141" t="s">
        <v>369</v>
      </c>
      <c r="D5532" s="152" t="s">
        <v>5444</v>
      </c>
      <c r="E5532" s="152" t="s">
        <v>5415</v>
      </c>
      <c r="F5532" s="153" t="s">
        <v>5415</v>
      </c>
      <c r="G5532" s="141" t="s">
        <v>400</v>
      </c>
      <c r="H5532" s="112" t="str">
        <f>IF(Proc[[#This Row],[type]]="LFF (MDG-F)",MID(Proc[[#This Row],[Obj]],13,10),"")</f>
        <v/>
      </c>
      <c r="I5532" s="152"/>
      <c r="J5532" s="112" t="b">
        <f>Proc[[#This Row],[Requested]]=Proc[[#This Row],[CurrentParent]]</f>
        <v>1</v>
      </c>
      <c r="K5532" s="153" t="e">
        <f>IF(Proc[[#This Row],[Author]]="Marcela Urrego",VLOOKUP(LEFT(Proc[[#This Row],[Requested]],1),Table3[#All],2,0),VLOOKUP(Proc[[#This Row],[Author]],Table4[],2,0))</f>
        <v>#N/A</v>
      </c>
      <c r="L5532" s="148" t="s">
        <v>7174</v>
      </c>
      <c r="M5532" s="140">
        <v>46052</v>
      </c>
      <c r="N5532" s="140"/>
      <c r="O5532" s="140"/>
      <c r="P5532" s="140" t="str">
        <f ca="1">IF(Proc[[#This Row],[DaysAgeing]]&gt;5,"yep","on track")</f>
        <v>yep</v>
      </c>
      <c r="Q5532" s="2">
        <f ca="1">IF(Proc[[#This Row],[DateClosed]]="",ABS(NETWORKDAYS(Proc[[#This Row],[DateOpened]],TODAY()))-1,ABS(NETWORKDAYS(Proc[[#This Row],[DateOpened]],Proc[[#This Row],[DateClosed]]))-1)</f>
        <v>45</v>
      </c>
      <c r="R5532" s="140" t="s">
        <v>5432</v>
      </c>
      <c r="S5532" s="112"/>
      <c r="T5532" s="153">
        <v>5531</v>
      </c>
    </row>
    <row r="5533" spans="1:20" hidden="1">
      <c r="A5533" s="141" t="s">
        <v>5430</v>
      </c>
      <c r="B5533" s="153" t="str">
        <f>IFERROR(VLOOKUP(Proc[[#This Row],[App]],Table2[],3,0),"open")</f>
        <v>ok</v>
      </c>
      <c r="C5533" s="141" t="s">
        <v>369</v>
      </c>
      <c r="D5533" s="152" t="s">
        <v>5445</v>
      </c>
      <c r="E5533" s="152" t="s">
        <v>5415</v>
      </c>
      <c r="F5533" s="153" t="s">
        <v>5415</v>
      </c>
      <c r="G5533" s="141" t="s">
        <v>400</v>
      </c>
      <c r="H5533" s="112" t="str">
        <f>IF(Proc[[#This Row],[type]]="LFF (MDG-F)",MID(Proc[[#This Row],[Obj]],13,10),"")</f>
        <v/>
      </c>
      <c r="I5533" s="152"/>
      <c r="J5533" s="112" t="b">
        <f>Proc[[#This Row],[Requested]]=Proc[[#This Row],[CurrentParent]]</f>
        <v>1</v>
      </c>
      <c r="K5533" s="153" t="e">
        <f>IF(Proc[[#This Row],[Author]]="Marcela Urrego",VLOOKUP(LEFT(Proc[[#This Row],[Requested]],1),Table3[#All],2,0),VLOOKUP(Proc[[#This Row],[Author]],Table4[],2,0))</f>
        <v>#N/A</v>
      </c>
      <c r="L5533" s="148" t="s">
        <v>7174</v>
      </c>
      <c r="M5533" s="140">
        <v>46052</v>
      </c>
      <c r="N5533" s="140"/>
      <c r="O5533" s="140"/>
      <c r="P5533" s="140" t="str">
        <f ca="1">IF(Proc[[#This Row],[DaysAgeing]]&gt;5,"yep","on track")</f>
        <v>yep</v>
      </c>
      <c r="Q5533" s="2">
        <f ca="1">IF(Proc[[#This Row],[DateClosed]]="",ABS(NETWORKDAYS(Proc[[#This Row],[DateOpened]],TODAY()))-1,ABS(NETWORKDAYS(Proc[[#This Row],[DateOpened]],Proc[[#This Row],[DateClosed]]))-1)</f>
        <v>45</v>
      </c>
      <c r="R5533" s="140" t="s">
        <v>5432</v>
      </c>
      <c r="S5533" s="112"/>
      <c r="T5533" s="153">
        <v>5532</v>
      </c>
    </row>
    <row r="5534" spans="1:20" hidden="1">
      <c r="A5534" s="141" t="s">
        <v>5430</v>
      </c>
      <c r="B5534" s="153" t="str">
        <f>IFERROR(VLOOKUP(Proc[[#This Row],[App]],Table2[],3,0),"open")</f>
        <v>ok</v>
      </c>
      <c r="C5534" s="141" t="s">
        <v>369</v>
      </c>
      <c r="D5534" s="152" t="s">
        <v>5446</v>
      </c>
      <c r="E5534" s="152" t="s">
        <v>5415</v>
      </c>
      <c r="F5534" s="153" t="s">
        <v>5415</v>
      </c>
      <c r="G5534" s="141" t="s">
        <v>400</v>
      </c>
      <c r="H5534" s="112" t="str">
        <f>IF(Proc[[#This Row],[type]]="LFF (MDG-F)",MID(Proc[[#This Row],[Obj]],13,10),"")</f>
        <v/>
      </c>
      <c r="I5534" s="152"/>
      <c r="J5534" s="112" t="b">
        <f>Proc[[#This Row],[Requested]]=Proc[[#This Row],[CurrentParent]]</f>
        <v>1</v>
      </c>
      <c r="K5534" s="153" t="e">
        <f>IF(Proc[[#This Row],[Author]]="Marcela Urrego",VLOOKUP(LEFT(Proc[[#This Row],[Requested]],1),Table3[#All],2,0),VLOOKUP(Proc[[#This Row],[Author]],Table4[],2,0))</f>
        <v>#N/A</v>
      </c>
      <c r="L5534" s="148" t="s">
        <v>7174</v>
      </c>
      <c r="M5534" s="140">
        <v>46052</v>
      </c>
      <c r="N5534" s="140"/>
      <c r="O5534" s="140"/>
      <c r="P5534" s="140" t="str">
        <f ca="1">IF(Proc[[#This Row],[DaysAgeing]]&gt;5,"yep","on track")</f>
        <v>yep</v>
      </c>
      <c r="Q5534" s="2">
        <f ca="1">IF(Proc[[#This Row],[DateClosed]]="",ABS(NETWORKDAYS(Proc[[#This Row],[DateOpened]],TODAY()))-1,ABS(NETWORKDAYS(Proc[[#This Row],[DateOpened]],Proc[[#This Row],[DateClosed]]))-1)</f>
        <v>45</v>
      </c>
      <c r="R5534" s="140" t="s">
        <v>5432</v>
      </c>
      <c r="S5534" s="112"/>
      <c r="T5534" s="153">
        <v>5533</v>
      </c>
    </row>
    <row r="5535" spans="1:20" hidden="1">
      <c r="A5535" s="141" t="s">
        <v>5430</v>
      </c>
      <c r="B5535" s="153" t="str">
        <f>IFERROR(VLOOKUP(Proc[[#This Row],[App]],Table2[],3,0),"open")</f>
        <v>ok</v>
      </c>
      <c r="C5535" s="141" t="s">
        <v>369</v>
      </c>
      <c r="D5535" s="152" t="s">
        <v>5447</v>
      </c>
      <c r="E5535" s="152" t="s">
        <v>5415</v>
      </c>
      <c r="F5535" s="153" t="s">
        <v>5415</v>
      </c>
      <c r="G5535" s="141" t="s">
        <v>400</v>
      </c>
      <c r="H5535" s="112" t="str">
        <f>IF(Proc[[#This Row],[type]]="LFF (MDG-F)",MID(Proc[[#This Row],[Obj]],13,10),"")</f>
        <v/>
      </c>
      <c r="I5535" s="152"/>
      <c r="J5535" s="112" t="b">
        <f>Proc[[#This Row],[Requested]]=Proc[[#This Row],[CurrentParent]]</f>
        <v>1</v>
      </c>
      <c r="K5535" s="153" t="e">
        <f>IF(Proc[[#This Row],[Author]]="Marcela Urrego",VLOOKUP(LEFT(Proc[[#This Row],[Requested]],1),Table3[#All],2,0),VLOOKUP(Proc[[#This Row],[Author]],Table4[],2,0))</f>
        <v>#N/A</v>
      </c>
      <c r="L5535" s="148" t="s">
        <v>7174</v>
      </c>
      <c r="M5535" s="140">
        <v>46052</v>
      </c>
      <c r="N5535" s="140"/>
      <c r="O5535" s="140"/>
      <c r="P5535" s="140" t="str">
        <f ca="1">IF(Proc[[#This Row],[DaysAgeing]]&gt;5,"yep","on track")</f>
        <v>yep</v>
      </c>
      <c r="Q5535" s="2">
        <f ca="1">IF(Proc[[#This Row],[DateClosed]]="",ABS(NETWORKDAYS(Proc[[#This Row],[DateOpened]],TODAY()))-1,ABS(NETWORKDAYS(Proc[[#This Row],[DateOpened]],Proc[[#This Row],[DateClosed]]))-1)</f>
        <v>45</v>
      </c>
      <c r="R5535" s="140" t="s">
        <v>5432</v>
      </c>
      <c r="S5535" s="112"/>
      <c r="T5535" s="153">
        <v>5534</v>
      </c>
    </row>
    <row r="5536" spans="1:20" hidden="1">
      <c r="A5536" s="141" t="s">
        <v>5430</v>
      </c>
      <c r="B5536" s="153" t="str">
        <f>IFERROR(VLOOKUP(Proc[[#This Row],[App]],Table2[],3,0),"open")</f>
        <v>ok</v>
      </c>
      <c r="C5536" s="141" t="s">
        <v>369</v>
      </c>
      <c r="D5536" s="152" t="s">
        <v>5448</v>
      </c>
      <c r="E5536" s="152" t="s">
        <v>5415</v>
      </c>
      <c r="F5536" s="153" t="s">
        <v>5415</v>
      </c>
      <c r="G5536" s="141" t="s">
        <v>400</v>
      </c>
      <c r="H5536" s="112" t="str">
        <f>IF(Proc[[#This Row],[type]]="LFF (MDG-F)",MID(Proc[[#This Row],[Obj]],13,10),"")</f>
        <v/>
      </c>
      <c r="I5536" s="152"/>
      <c r="J5536" s="112" t="b">
        <f>Proc[[#This Row],[Requested]]=Proc[[#This Row],[CurrentParent]]</f>
        <v>1</v>
      </c>
      <c r="K5536" s="153" t="e">
        <f>IF(Proc[[#This Row],[Author]]="Marcela Urrego",VLOOKUP(LEFT(Proc[[#This Row],[Requested]],1),Table3[#All],2,0),VLOOKUP(Proc[[#This Row],[Author]],Table4[],2,0))</f>
        <v>#N/A</v>
      </c>
      <c r="L5536" s="148" t="s">
        <v>7174</v>
      </c>
      <c r="M5536" s="140">
        <v>46052</v>
      </c>
      <c r="N5536" s="140"/>
      <c r="O5536" s="140"/>
      <c r="P5536" s="140" t="str">
        <f ca="1">IF(Proc[[#This Row],[DaysAgeing]]&gt;5,"yep","on track")</f>
        <v>yep</v>
      </c>
      <c r="Q5536" s="2">
        <f ca="1">IF(Proc[[#This Row],[DateClosed]]="",ABS(NETWORKDAYS(Proc[[#This Row],[DateOpened]],TODAY()))-1,ABS(NETWORKDAYS(Proc[[#This Row],[DateOpened]],Proc[[#This Row],[DateClosed]]))-1)</f>
        <v>45</v>
      </c>
      <c r="R5536" s="140" t="s">
        <v>5432</v>
      </c>
      <c r="S5536" s="112"/>
      <c r="T5536" s="153">
        <v>5535</v>
      </c>
    </row>
    <row r="5537" spans="1:20" hidden="1">
      <c r="A5537" s="141" t="s">
        <v>5430</v>
      </c>
      <c r="B5537" s="153" t="str">
        <f>IFERROR(VLOOKUP(Proc[[#This Row],[App]],Table2[],3,0),"open")</f>
        <v>ok</v>
      </c>
      <c r="C5537" s="141" t="s">
        <v>369</v>
      </c>
      <c r="D5537" s="152" t="s">
        <v>5449</v>
      </c>
      <c r="E5537" s="152" t="s">
        <v>5415</v>
      </c>
      <c r="F5537" s="153" t="s">
        <v>5415</v>
      </c>
      <c r="G5537" s="141" t="s">
        <v>400</v>
      </c>
      <c r="H5537" s="112" t="str">
        <f>IF(Proc[[#This Row],[type]]="LFF (MDG-F)",MID(Proc[[#This Row],[Obj]],13,10),"")</f>
        <v/>
      </c>
      <c r="I5537" s="152"/>
      <c r="J5537" s="112" t="b">
        <f>Proc[[#This Row],[Requested]]=Proc[[#This Row],[CurrentParent]]</f>
        <v>1</v>
      </c>
      <c r="K5537" s="153" t="e">
        <f>IF(Proc[[#This Row],[Author]]="Marcela Urrego",VLOOKUP(LEFT(Proc[[#This Row],[Requested]],1),Table3[#All],2,0),VLOOKUP(Proc[[#This Row],[Author]],Table4[],2,0))</f>
        <v>#N/A</v>
      </c>
      <c r="L5537" s="148" t="s">
        <v>7174</v>
      </c>
      <c r="M5537" s="140">
        <v>46052</v>
      </c>
      <c r="N5537" s="140"/>
      <c r="O5537" s="140"/>
      <c r="P5537" s="140" t="str">
        <f ca="1">IF(Proc[[#This Row],[DaysAgeing]]&gt;5,"yep","on track")</f>
        <v>yep</v>
      </c>
      <c r="Q5537" s="2">
        <f ca="1">IF(Proc[[#This Row],[DateClosed]]="",ABS(NETWORKDAYS(Proc[[#This Row],[DateOpened]],TODAY()))-1,ABS(NETWORKDAYS(Proc[[#This Row],[DateOpened]],Proc[[#This Row],[DateClosed]]))-1)</f>
        <v>45</v>
      </c>
      <c r="R5537" s="140" t="s">
        <v>5432</v>
      </c>
      <c r="S5537" s="112"/>
      <c r="T5537" s="153">
        <v>5536</v>
      </c>
    </row>
    <row r="5538" spans="1:20" hidden="1">
      <c r="A5538" s="141" t="s">
        <v>5430</v>
      </c>
      <c r="B5538" s="153" t="str">
        <f>IFERROR(VLOOKUP(Proc[[#This Row],[App]],Table2[],3,0),"open")</f>
        <v>ok</v>
      </c>
      <c r="C5538" s="141" t="s">
        <v>369</v>
      </c>
      <c r="D5538" s="152" t="s">
        <v>5450</v>
      </c>
      <c r="E5538" s="152" t="s">
        <v>5415</v>
      </c>
      <c r="F5538" s="153" t="s">
        <v>5415</v>
      </c>
      <c r="G5538" s="141" t="s">
        <v>400</v>
      </c>
      <c r="H5538" s="112" t="str">
        <f>IF(Proc[[#This Row],[type]]="LFF (MDG-F)",MID(Proc[[#This Row],[Obj]],13,10),"")</f>
        <v/>
      </c>
      <c r="I5538" s="152"/>
      <c r="J5538" s="112" t="b">
        <f>Proc[[#This Row],[Requested]]=Proc[[#This Row],[CurrentParent]]</f>
        <v>1</v>
      </c>
      <c r="K5538" s="153" t="e">
        <f>IF(Proc[[#This Row],[Author]]="Marcela Urrego",VLOOKUP(LEFT(Proc[[#This Row],[Requested]],1),Table3[#All],2,0),VLOOKUP(Proc[[#This Row],[Author]],Table4[],2,0))</f>
        <v>#N/A</v>
      </c>
      <c r="L5538" s="148" t="s">
        <v>7174</v>
      </c>
      <c r="M5538" s="140">
        <v>46052</v>
      </c>
      <c r="N5538" s="140"/>
      <c r="O5538" s="140"/>
      <c r="P5538" s="140" t="str">
        <f ca="1">IF(Proc[[#This Row],[DaysAgeing]]&gt;5,"yep","on track")</f>
        <v>yep</v>
      </c>
      <c r="Q5538" s="2">
        <f ca="1">IF(Proc[[#This Row],[DateClosed]]="",ABS(NETWORKDAYS(Proc[[#This Row],[DateOpened]],TODAY()))-1,ABS(NETWORKDAYS(Proc[[#This Row],[DateOpened]],Proc[[#This Row],[DateClosed]]))-1)</f>
        <v>45</v>
      </c>
      <c r="R5538" s="140" t="s">
        <v>5432</v>
      </c>
      <c r="S5538" s="112"/>
      <c r="T5538" s="153">
        <v>5537</v>
      </c>
    </row>
    <row r="5539" spans="1:20" hidden="1">
      <c r="A5539" s="141" t="s">
        <v>5430</v>
      </c>
      <c r="B5539" s="153" t="str">
        <f>IFERROR(VLOOKUP(Proc[[#This Row],[App]],Table2[],3,0),"open")</f>
        <v>ok</v>
      </c>
      <c r="C5539" s="141" t="s">
        <v>369</v>
      </c>
      <c r="D5539" s="152" t="s">
        <v>5451</v>
      </c>
      <c r="E5539" s="152" t="s">
        <v>5415</v>
      </c>
      <c r="F5539" s="153" t="s">
        <v>5415</v>
      </c>
      <c r="G5539" s="141" t="s">
        <v>400</v>
      </c>
      <c r="H5539" s="112" t="str">
        <f>IF(Proc[[#This Row],[type]]="LFF (MDG-F)",MID(Proc[[#This Row],[Obj]],13,10),"")</f>
        <v/>
      </c>
      <c r="I5539" s="152"/>
      <c r="J5539" s="112" t="b">
        <f>Proc[[#This Row],[Requested]]=Proc[[#This Row],[CurrentParent]]</f>
        <v>1</v>
      </c>
      <c r="K5539" s="153" t="e">
        <f>IF(Proc[[#This Row],[Author]]="Marcela Urrego",VLOOKUP(LEFT(Proc[[#This Row],[Requested]],1),Table3[#All],2,0),VLOOKUP(Proc[[#This Row],[Author]],Table4[],2,0))</f>
        <v>#N/A</v>
      </c>
      <c r="L5539" s="148" t="s">
        <v>7174</v>
      </c>
      <c r="M5539" s="140">
        <v>46052</v>
      </c>
      <c r="N5539" s="140"/>
      <c r="O5539" s="140"/>
      <c r="P5539" s="140" t="str">
        <f ca="1">IF(Proc[[#This Row],[DaysAgeing]]&gt;5,"yep","on track")</f>
        <v>yep</v>
      </c>
      <c r="Q5539" s="2">
        <f ca="1">IF(Proc[[#This Row],[DateClosed]]="",ABS(NETWORKDAYS(Proc[[#This Row],[DateOpened]],TODAY()))-1,ABS(NETWORKDAYS(Proc[[#This Row],[DateOpened]],Proc[[#This Row],[DateClosed]]))-1)</f>
        <v>45</v>
      </c>
      <c r="R5539" s="140" t="s">
        <v>5432</v>
      </c>
      <c r="S5539" s="112"/>
      <c r="T5539" s="153">
        <v>5538</v>
      </c>
    </row>
    <row r="5540" spans="1:20" hidden="1">
      <c r="A5540" s="141" t="s">
        <v>5430</v>
      </c>
      <c r="B5540" s="153" t="str">
        <f>IFERROR(VLOOKUP(Proc[[#This Row],[App]],Table2[],3,0),"open")</f>
        <v>ok</v>
      </c>
      <c r="C5540" s="141" t="s">
        <v>369</v>
      </c>
      <c r="D5540" s="152" t="s">
        <v>5452</v>
      </c>
      <c r="E5540" s="152" t="s">
        <v>5415</v>
      </c>
      <c r="F5540" s="153" t="s">
        <v>5415</v>
      </c>
      <c r="G5540" s="141" t="s">
        <v>400</v>
      </c>
      <c r="H5540" s="112" t="str">
        <f>IF(Proc[[#This Row],[type]]="LFF (MDG-F)",MID(Proc[[#This Row],[Obj]],13,10),"")</f>
        <v/>
      </c>
      <c r="I5540" s="152"/>
      <c r="J5540" s="112" t="b">
        <f>Proc[[#This Row],[Requested]]=Proc[[#This Row],[CurrentParent]]</f>
        <v>1</v>
      </c>
      <c r="K5540" s="153" t="e">
        <f>IF(Proc[[#This Row],[Author]]="Marcela Urrego",VLOOKUP(LEFT(Proc[[#This Row],[Requested]],1),Table3[#All],2,0),VLOOKUP(Proc[[#This Row],[Author]],Table4[],2,0))</f>
        <v>#N/A</v>
      </c>
      <c r="L5540" s="148" t="s">
        <v>7174</v>
      </c>
      <c r="M5540" s="140">
        <v>46052</v>
      </c>
      <c r="N5540" s="140"/>
      <c r="O5540" s="140"/>
      <c r="P5540" s="140" t="str">
        <f ca="1">IF(Proc[[#This Row],[DaysAgeing]]&gt;5,"yep","on track")</f>
        <v>yep</v>
      </c>
      <c r="Q5540" s="2">
        <f ca="1">IF(Proc[[#This Row],[DateClosed]]="",ABS(NETWORKDAYS(Proc[[#This Row],[DateOpened]],TODAY()))-1,ABS(NETWORKDAYS(Proc[[#This Row],[DateOpened]],Proc[[#This Row],[DateClosed]]))-1)</f>
        <v>45</v>
      </c>
      <c r="R5540" s="140" t="s">
        <v>5432</v>
      </c>
      <c r="S5540" s="112"/>
      <c r="T5540" s="153">
        <v>5539</v>
      </c>
    </row>
    <row r="5541" spans="1:20" hidden="1">
      <c r="A5541" s="141" t="s">
        <v>5430</v>
      </c>
      <c r="B5541" s="153" t="str">
        <f>IFERROR(VLOOKUP(Proc[[#This Row],[App]],Table2[],3,0),"open")</f>
        <v>ok</v>
      </c>
      <c r="C5541" s="141" t="s">
        <v>369</v>
      </c>
      <c r="D5541" s="152" t="s">
        <v>5453</v>
      </c>
      <c r="E5541" s="152" t="s">
        <v>5415</v>
      </c>
      <c r="F5541" s="153" t="s">
        <v>5415</v>
      </c>
      <c r="G5541" s="141" t="s">
        <v>400</v>
      </c>
      <c r="H5541" s="112" t="str">
        <f>IF(Proc[[#This Row],[type]]="LFF (MDG-F)",MID(Proc[[#This Row],[Obj]],13,10),"")</f>
        <v/>
      </c>
      <c r="I5541" s="152"/>
      <c r="J5541" s="112" t="b">
        <f>Proc[[#This Row],[Requested]]=Proc[[#This Row],[CurrentParent]]</f>
        <v>1</v>
      </c>
      <c r="K5541" s="153" t="e">
        <f>IF(Proc[[#This Row],[Author]]="Marcela Urrego",VLOOKUP(LEFT(Proc[[#This Row],[Requested]],1),Table3[#All],2,0),VLOOKUP(Proc[[#This Row],[Author]],Table4[],2,0))</f>
        <v>#N/A</v>
      </c>
      <c r="L5541" s="148" t="s">
        <v>7174</v>
      </c>
      <c r="M5541" s="140">
        <v>46052</v>
      </c>
      <c r="N5541" s="140"/>
      <c r="O5541" s="140"/>
      <c r="P5541" s="140" t="str">
        <f ca="1">IF(Proc[[#This Row],[DaysAgeing]]&gt;5,"yep","on track")</f>
        <v>yep</v>
      </c>
      <c r="Q5541" s="2">
        <f ca="1">IF(Proc[[#This Row],[DateClosed]]="",ABS(NETWORKDAYS(Proc[[#This Row],[DateOpened]],TODAY()))-1,ABS(NETWORKDAYS(Proc[[#This Row],[DateOpened]],Proc[[#This Row],[DateClosed]]))-1)</f>
        <v>45</v>
      </c>
      <c r="R5541" s="140" t="s">
        <v>5432</v>
      </c>
      <c r="S5541" s="112"/>
      <c r="T5541" s="153">
        <v>5540</v>
      </c>
    </row>
    <row r="5542" spans="1:20" hidden="1">
      <c r="A5542" s="141" t="s">
        <v>5430</v>
      </c>
      <c r="B5542" s="153" t="str">
        <f>IFERROR(VLOOKUP(Proc[[#This Row],[App]],Table2[],3,0),"open")</f>
        <v>ok</v>
      </c>
      <c r="C5542" s="141" t="s">
        <v>369</v>
      </c>
      <c r="D5542" s="152" t="s">
        <v>5454</v>
      </c>
      <c r="E5542" s="152" t="s">
        <v>5415</v>
      </c>
      <c r="F5542" s="153" t="s">
        <v>5415</v>
      </c>
      <c r="G5542" s="141" t="s">
        <v>400</v>
      </c>
      <c r="H5542" s="112" t="str">
        <f>IF(Proc[[#This Row],[type]]="LFF (MDG-F)",MID(Proc[[#This Row],[Obj]],13,10),"")</f>
        <v/>
      </c>
      <c r="I5542" s="152"/>
      <c r="J5542" s="112" t="b">
        <f>Proc[[#This Row],[Requested]]=Proc[[#This Row],[CurrentParent]]</f>
        <v>1</v>
      </c>
      <c r="K5542" s="153" t="e">
        <f>IF(Proc[[#This Row],[Author]]="Marcela Urrego",VLOOKUP(LEFT(Proc[[#This Row],[Requested]],1),Table3[#All],2,0),VLOOKUP(Proc[[#This Row],[Author]],Table4[],2,0))</f>
        <v>#N/A</v>
      </c>
      <c r="L5542" s="148" t="s">
        <v>7174</v>
      </c>
      <c r="M5542" s="140">
        <v>46052</v>
      </c>
      <c r="N5542" s="140"/>
      <c r="O5542" s="140"/>
      <c r="P5542" s="140" t="str">
        <f ca="1">IF(Proc[[#This Row],[DaysAgeing]]&gt;5,"yep","on track")</f>
        <v>yep</v>
      </c>
      <c r="Q5542" s="2">
        <f ca="1">IF(Proc[[#This Row],[DateClosed]]="",ABS(NETWORKDAYS(Proc[[#This Row],[DateOpened]],TODAY()))-1,ABS(NETWORKDAYS(Proc[[#This Row],[DateOpened]],Proc[[#This Row],[DateClosed]]))-1)</f>
        <v>45</v>
      </c>
      <c r="R5542" s="140" t="s">
        <v>5432</v>
      </c>
      <c r="S5542" s="112"/>
      <c r="T5542" s="153">
        <v>5541</v>
      </c>
    </row>
    <row r="5543" spans="1:20" hidden="1">
      <c r="A5543" s="141" t="s">
        <v>5430</v>
      </c>
      <c r="B5543" s="153" t="str">
        <f>IFERROR(VLOOKUP(Proc[[#This Row],[App]],Table2[],3,0),"open")</f>
        <v>ok</v>
      </c>
      <c r="C5543" s="141" t="s">
        <v>369</v>
      </c>
      <c r="D5543" s="152" t="s">
        <v>5455</v>
      </c>
      <c r="E5543" s="152" t="s">
        <v>5415</v>
      </c>
      <c r="F5543" s="112" t="s">
        <v>5415</v>
      </c>
      <c r="G5543" s="141" t="s">
        <v>400</v>
      </c>
      <c r="H5543" s="112" t="str">
        <f>IF(Proc[[#This Row],[type]]="LFF (MDG-F)",MID(Proc[[#This Row],[Obj]],13,10),"")</f>
        <v/>
      </c>
      <c r="I5543" s="152"/>
      <c r="J5543" s="112" t="b">
        <f>Proc[[#This Row],[Requested]]=Proc[[#This Row],[CurrentParent]]</f>
        <v>1</v>
      </c>
      <c r="K5543" s="153" t="e">
        <f>IF(Proc[[#This Row],[Author]]="Marcela Urrego",VLOOKUP(LEFT(Proc[[#This Row],[Requested]],1),Table3[#All],2,0),VLOOKUP(Proc[[#This Row],[Author]],Table4[],2,0))</f>
        <v>#N/A</v>
      </c>
      <c r="L5543" s="148" t="s">
        <v>7174</v>
      </c>
      <c r="M5543" s="140">
        <v>46052</v>
      </c>
      <c r="N5543" s="140"/>
      <c r="O5543" s="140"/>
      <c r="P5543" s="140" t="str">
        <f ca="1">IF(Proc[[#This Row],[DaysAgeing]]&gt;5,"yep","on track")</f>
        <v>yep</v>
      </c>
      <c r="Q5543" s="2">
        <f ca="1">IF(Proc[[#This Row],[DateClosed]]="",ABS(NETWORKDAYS(Proc[[#This Row],[DateOpened]],TODAY()))-1,ABS(NETWORKDAYS(Proc[[#This Row],[DateOpened]],Proc[[#This Row],[DateClosed]]))-1)</f>
        <v>45</v>
      </c>
      <c r="R5543" s="140" t="s">
        <v>5432</v>
      </c>
      <c r="S5543" s="112"/>
      <c r="T5543" s="153">
        <v>5542</v>
      </c>
    </row>
    <row r="5544" spans="1:20" hidden="1">
      <c r="A5544" s="141" t="s">
        <v>5430</v>
      </c>
      <c r="B5544" s="153" t="str">
        <f>IFERROR(VLOOKUP(Proc[[#This Row],[App]],Table2[],3,0),"open")</f>
        <v>ok</v>
      </c>
      <c r="C5544" s="141" t="s">
        <v>369</v>
      </c>
      <c r="D5544" s="152" t="s">
        <v>5456</v>
      </c>
      <c r="E5544" s="152" t="s">
        <v>5415</v>
      </c>
      <c r="F5544" s="112" t="s">
        <v>5415</v>
      </c>
      <c r="G5544" s="141" t="s">
        <v>400</v>
      </c>
      <c r="H5544" s="112" t="str">
        <f>IF(Proc[[#This Row],[type]]="LFF (MDG-F)",MID(Proc[[#This Row],[Obj]],13,10),"")</f>
        <v/>
      </c>
      <c r="I5544" s="152"/>
      <c r="J5544" s="112" t="b">
        <f>Proc[[#This Row],[Requested]]=Proc[[#This Row],[CurrentParent]]</f>
        <v>1</v>
      </c>
      <c r="K5544" s="153" t="e">
        <f>IF(Proc[[#This Row],[Author]]="Marcela Urrego",VLOOKUP(LEFT(Proc[[#This Row],[Requested]],1),Table3[#All],2,0),VLOOKUP(Proc[[#This Row],[Author]],Table4[],2,0))</f>
        <v>#N/A</v>
      </c>
      <c r="L5544" s="148" t="s">
        <v>7174</v>
      </c>
      <c r="M5544" s="140">
        <v>46052</v>
      </c>
      <c r="N5544" s="140"/>
      <c r="O5544" s="140"/>
      <c r="P5544" s="140" t="str">
        <f ca="1">IF(Proc[[#This Row],[DaysAgeing]]&gt;5,"yep","on track")</f>
        <v>yep</v>
      </c>
      <c r="Q5544" s="2">
        <f ca="1">IF(Proc[[#This Row],[DateClosed]]="",ABS(NETWORKDAYS(Proc[[#This Row],[DateOpened]],TODAY()))-1,ABS(NETWORKDAYS(Proc[[#This Row],[DateOpened]],Proc[[#This Row],[DateClosed]]))-1)</f>
        <v>45</v>
      </c>
      <c r="R5544" s="140" t="s">
        <v>5432</v>
      </c>
      <c r="S5544" s="112"/>
      <c r="T5544" s="153">
        <v>5543</v>
      </c>
    </row>
    <row r="5545" spans="1:20" hidden="1">
      <c r="A5545" s="141" t="s">
        <v>5430</v>
      </c>
      <c r="B5545" s="153" t="str">
        <f>IFERROR(VLOOKUP(Proc[[#This Row],[App]],Table2[],3,0),"open")</f>
        <v>ok</v>
      </c>
      <c r="C5545" s="141" t="s">
        <v>369</v>
      </c>
      <c r="D5545" s="152" t="s">
        <v>5457</v>
      </c>
      <c r="E5545" s="152" t="s">
        <v>5415</v>
      </c>
      <c r="F5545" s="153" t="s">
        <v>5415</v>
      </c>
      <c r="G5545" s="141" t="s">
        <v>400</v>
      </c>
      <c r="H5545" s="112" t="str">
        <f>IF(Proc[[#This Row],[type]]="LFF (MDG-F)",MID(Proc[[#This Row],[Obj]],13,10),"")</f>
        <v/>
      </c>
      <c r="I5545" s="152"/>
      <c r="J5545" s="112" t="b">
        <f>Proc[[#This Row],[Requested]]=Proc[[#This Row],[CurrentParent]]</f>
        <v>1</v>
      </c>
      <c r="K5545" s="153" t="e">
        <f>IF(Proc[[#This Row],[Author]]="Marcela Urrego",VLOOKUP(LEFT(Proc[[#This Row],[Requested]],1),Table3[#All],2,0),VLOOKUP(Proc[[#This Row],[Author]],Table4[],2,0))</f>
        <v>#N/A</v>
      </c>
      <c r="L5545" s="148" t="s">
        <v>7174</v>
      </c>
      <c r="M5545" s="140">
        <v>46052</v>
      </c>
      <c r="N5545" s="140"/>
      <c r="O5545" s="140"/>
      <c r="P5545" s="140" t="str">
        <f ca="1">IF(Proc[[#This Row],[DaysAgeing]]&gt;5,"yep","on track")</f>
        <v>yep</v>
      </c>
      <c r="Q5545" s="2">
        <f ca="1">IF(Proc[[#This Row],[DateClosed]]="",ABS(NETWORKDAYS(Proc[[#This Row],[DateOpened]],TODAY()))-1,ABS(NETWORKDAYS(Proc[[#This Row],[DateOpened]],Proc[[#This Row],[DateClosed]]))-1)</f>
        <v>45</v>
      </c>
      <c r="R5545" s="140" t="s">
        <v>5432</v>
      </c>
      <c r="S5545" s="112"/>
      <c r="T5545" s="153">
        <v>5544</v>
      </c>
    </row>
    <row r="5546" spans="1:20" hidden="1">
      <c r="A5546" s="141" t="s">
        <v>5430</v>
      </c>
      <c r="B5546" s="153" t="str">
        <f>IFERROR(VLOOKUP(Proc[[#This Row],[App]],Table2[],3,0),"open")</f>
        <v>ok</v>
      </c>
      <c r="C5546" s="141" t="s">
        <v>369</v>
      </c>
      <c r="D5546" s="152" t="s">
        <v>5458</v>
      </c>
      <c r="E5546" s="152" t="s">
        <v>5415</v>
      </c>
      <c r="F5546" s="112" t="s">
        <v>5415</v>
      </c>
      <c r="G5546" s="141" t="s">
        <v>400</v>
      </c>
      <c r="H5546" s="112" t="str">
        <f>IF(Proc[[#This Row],[type]]="LFF (MDG-F)",MID(Proc[[#This Row],[Obj]],13,10),"")</f>
        <v/>
      </c>
      <c r="I5546" s="152"/>
      <c r="J5546" s="112" t="b">
        <f>Proc[[#This Row],[Requested]]=Proc[[#This Row],[CurrentParent]]</f>
        <v>1</v>
      </c>
      <c r="K5546" s="153" t="e">
        <f>IF(Proc[[#This Row],[Author]]="Marcela Urrego",VLOOKUP(LEFT(Proc[[#This Row],[Requested]],1),Table3[#All],2,0),VLOOKUP(Proc[[#This Row],[Author]],Table4[],2,0))</f>
        <v>#N/A</v>
      </c>
      <c r="L5546" s="148" t="s">
        <v>7174</v>
      </c>
      <c r="M5546" s="140">
        <v>46052</v>
      </c>
      <c r="N5546" s="140"/>
      <c r="O5546" s="140"/>
      <c r="P5546" s="140" t="str">
        <f ca="1">IF(Proc[[#This Row],[DaysAgeing]]&gt;5,"yep","on track")</f>
        <v>yep</v>
      </c>
      <c r="Q5546" s="2">
        <f ca="1">IF(Proc[[#This Row],[DateClosed]]="",ABS(NETWORKDAYS(Proc[[#This Row],[DateOpened]],TODAY()))-1,ABS(NETWORKDAYS(Proc[[#This Row],[DateOpened]],Proc[[#This Row],[DateClosed]]))-1)</f>
        <v>45</v>
      </c>
      <c r="R5546" s="140" t="s">
        <v>5432</v>
      </c>
      <c r="S5546" s="112"/>
      <c r="T5546" s="153">
        <v>5545</v>
      </c>
    </row>
    <row r="5547" spans="1:20" hidden="1">
      <c r="A5547" s="141" t="s">
        <v>5430</v>
      </c>
      <c r="B5547" s="153" t="str">
        <f>IFERROR(VLOOKUP(Proc[[#This Row],[App]],Table2[],3,0),"open")</f>
        <v>ok</v>
      </c>
      <c r="C5547" s="141" t="s">
        <v>369</v>
      </c>
      <c r="D5547" s="152" t="s">
        <v>5459</v>
      </c>
      <c r="E5547" s="152" t="s">
        <v>5415</v>
      </c>
      <c r="F5547" s="112" t="s">
        <v>5415</v>
      </c>
      <c r="G5547" s="141" t="s">
        <v>400</v>
      </c>
      <c r="H5547" s="112" t="str">
        <f>IF(Proc[[#This Row],[type]]="LFF (MDG-F)",MID(Proc[[#This Row],[Obj]],13,10),"")</f>
        <v/>
      </c>
      <c r="I5547" s="152"/>
      <c r="J5547" s="112" t="b">
        <f>Proc[[#This Row],[Requested]]=Proc[[#This Row],[CurrentParent]]</f>
        <v>1</v>
      </c>
      <c r="K5547" s="153" t="e">
        <f>IF(Proc[[#This Row],[Author]]="Marcela Urrego",VLOOKUP(LEFT(Proc[[#This Row],[Requested]],1),Table3[#All],2,0),VLOOKUP(Proc[[#This Row],[Author]],Table4[],2,0))</f>
        <v>#N/A</v>
      </c>
      <c r="L5547" s="148" t="s">
        <v>7174</v>
      </c>
      <c r="M5547" s="140">
        <v>46052</v>
      </c>
      <c r="N5547" s="140"/>
      <c r="O5547" s="140"/>
      <c r="P5547" s="140" t="str">
        <f ca="1">IF(Proc[[#This Row],[DaysAgeing]]&gt;5,"yep","on track")</f>
        <v>yep</v>
      </c>
      <c r="Q5547" s="2">
        <f ca="1">IF(Proc[[#This Row],[DateClosed]]="",ABS(NETWORKDAYS(Proc[[#This Row],[DateOpened]],TODAY()))-1,ABS(NETWORKDAYS(Proc[[#This Row],[DateOpened]],Proc[[#This Row],[DateClosed]]))-1)</f>
        <v>45</v>
      </c>
      <c r="R5547" s="140" t="s">
        <v>5432</v>
      </c>
      <c r="S5547" s="112"/>
      <c r="T5547" s="153">
        <v>5546</v>
      </c>
    </row>
    <row r="5548" spans="1:20" hidden="1">
      <c r="A5548" s="141" t="s">
        <v>5430</v>
      </c>
      <c r="B5548" s="153" t="str">
        <f>IFERROR(VLOOKUP(Proc[[#This Row],[App]],Table2[],3,0),"open")</f>
        <v>ok</v>
      </c>
      <c r="C5548" s="141" t="s">
        <v>369</v>
      </c>
      <c r="D5548" s="152" t="s">
        <v>5433</v>
      </c>
      <c r="E5548" s="152" t="s">
        <v>5416</v>
      </c>
      <c r="F5548" s="112" t="s">
        <v>5416</v>
      </c>
      <c r="G5548" s="141" t="s">
        <v>400</v>
      </c>
      <c r="H5548" s="112" t="str">
        <f>IF(Proc[[#This Row],[type]]="LFF (MDG-F)",MID(Proc[[#This Row],[Obj]],13,10),"")</f>
        <v/>
      </c>
      <c r="I5548" s="152"/>
      <c r="J5548" s="112" t="b">
        <f>Proc[[#This Row],[Requested]]=Proc[[#This Row],[CurrentParent]]</f>
        <v>1</v>
      </c>
      <c r="K5548" s="153" t="e">
        <f>IF(Proc[[#This Row],[Author]]="Marcela Urrego",VLOOKUP(LEFT(Proc[[#This Row],[Requested]],1),Table3[#All],2,0),VLOOKUP(Proc[[#This Row],[Author]],Table4[],2,0))</f>
        <v>#N/A</v>
      </c>
      <c r="L5548" s="148" t="s">
        <v>7174</v>
      </c>
      <c r="M5548" s="140">
        <v>46052</v>
      </c>
      <c r="N5548" s="140"/>
      <c r="O5548" s="140"/>
      <c r="P5548" s="140" t="str">
        <f ca="1">IF(Proc[[#This Row],[DaysAgeing]]&gt;5,"yep","on track")</f>
        <v>yep</v>
      </c>
      <c r="Q5548" s="2">
        <f ca="1">IF(Proc[[#This Row],[DateClosed]]="",ABS(NETWORKDAYS(Proc[[#This Row],[DateOpened]],TODAY()))-1,ABS(NETWORKDAYS(Proc[[#This Row],[DateOpened]],Proc[[#This Row],[DateClosed]]))-1)</f>
        <v>45</v>
      </c>
      <c r="R5548" s="140" t="s">
        <v>5432</v>
      </c>
      <c r="S5548" s="112"/>
      <c r="T5548" s="153">
        <v>5547</v>
      </c>
    </row>
    <row r="5549" spans="1:20" hidden="1">
      <c r="A5549" s="141" t="s">
        <v>5430</v>
      </c>
      <c r="B5549" s="153" t="str">
        <f>IFERROR(VLOOKUP(Proc[[#This Row],[App]],Table2[],3,0),"open")</f>
        <v>ok</v>
      </c>
      <c r="C5549" s="141" t="s">
        <v>369</v>
      </c>
      <c r="D5549" s="152" t="s">
        <v>5460</v>
      </c>
      <c r="E5549" s="152" t="s">
        <v>5416</v>
      </c>
      <c r="F5549" s="112" t="s">
        <v>5416</v>
      </c>
      <c r="G5549" s="141" t="s">
        <v>400</v>
      </c>
      <c r="H5549" s="112" t="str">
        <f>IF(Proc[[#This Row],[type]]="LFF (MDG-F)",MID(Proc[[#This Row],[Obj]],13,10),"")</f>
        <v/>
      </c>
      <c r="I5549" s="152"/>
      <c r="J5549" s="112" t="b">
        <f>Proc[[#This Row],[Requested]]=Proc[[#This Row],[CurrentParent]]</f>
        <v>1</v>
      </c>
      <c r="K5549" s="153" t="e">
        <f>IF(Proc[[#This Row],[Author]]="Marcela Urrego",VLOOKUP(LEFT(Proc[[#This Row],[Requested]],1),Table3[#All],2,0),VLOOKUP(Proc[[#This Row],[Author]],Table4[],2,0))</f>
        <v>#N/A</v>
      </c>
      <c r="L5549" s="148" t="s">
        <v>7174</v>
      </c>
      <c r="M5549" s="140">
        <v>46052</v>
      </c>
      <c r="N5549" s="140"/>
      <c r="O5549" s="140"/>
      <c r="P5549" s="140" t="str">
        <f ca="1">IF(Proc[[#This Row],[DaysAgeing]]&gt;5,"yep","on track")</f>
        <v>yep</v>
      </c>
      <c r="Q5549" s="2">
        <f ca="1">IF(Proc[[#This Row],[DateClosed]]="",ABS(NETWORKDAYS(Proc[[#This Row],[DateOpened]],TODAY()))-1,ABS(NETWORKDAYS(Proc[[#This Row],[DateOpened]],Proc[[#This Row],[DateClosed]]))-1)</f>
        <v>45</v>
      </c>
      <c r="R5549" s="140" t="s">
        <v>5432</v>
      </c>
      <c r="S5549" s="112"/>
      <c r="T5549" s="153">
        <v>5548</v>
      </c>
    </row>
    <row r="5550" spans="1:20" hidden="1">
      <c r="A5550" s="141" t="s">
        <v>5430</v>
      </c>
      <c r="B5550" s="153" t="str">
        <f>IFERROR(VLOOKUP(Proc[[#This Row],[App]],Table2[],3,0),"open")</f>
        <v>ok</v>
      </c>
      <c r="C5550" s="141" t="s">
        <v>369</v>
      </c>
      <c r="D5550" s="152" t="s">
        <v>5461</v>
      </c>
      <c r="E5550" s="152" t="s">
        <v>5417</v>
      </c>
      <c r="F5550" s="112" t="s">
        <v>5417</v>
      </c>
      <c r="G5550" s="141" t="s">
        <v>400</v>
      </c>
      <c r="H5550" s="112" t="str">
        <f>IF(Proc[[#This Row],[type]]="LFF (MDG-F)",MID(Proc[[#This Row],[Obj]],13,10),"")</f>
        <v/>
      </c>
      <c r="I5550" s="152"/>
      <c r="J5550" s="112" t="b">
        <f>Proc[[#This Row],[Requested]]=Proc[[#This Row],[CurrentParent]]</f>
        <v>1</v>
      </c>
      <c r="K5550" s="153" t="e">
        <f>IF(Proc[[#This Row],[Author]]="Marcela Urrego",VLOOKUP(LEFT(Proc[[#This Row],[Requested]],1),Table3[#All],2,0),VLOOKUP(Proc[[#This Row],[Author]],Table4[],2,0))</f>
        <v>#N/A</v>
      </c>
      <c r="L5550" s="148" t="s">
        <v>7174</v>
      </c>
      <c r="M5550" s="140">
        <v>46052</v>
      </c>
      <c r="N5550" s="140"/>
      <c r="O5550" s="140"/>
      <c r="P5550" s="140" t="str">
        <f ca="1">IF(Proc[[#This Row],[DaysAgeing]]&gt;5,"yep","on track")</f>
        <v>yep</v>
      </c>
      <c r="Q5550" s="2">
        <f ca="1">IF(Proc[[#This Row],[DateClosed]]="",ABS(NETWORKDAYS(Proc[[#This Row],[DateOpened]],TODAY()))-1,ABS(NETWORKDAYS(Proc[[#This Row],[DateOpened]],Proc[[#This Row],[DateClosed]]))-1)</f>
        <v>45</v>
      </c>
      <c r="R5550" s="140" t="s">
        <v>5432</v>
      </c>
      <c r="S5550" s="112"/>
      <c r="T5550" s="153">
        <v>5549</v>
      </c>
    </row>
    <row r="5551" spans="1:20" hidden="1">
      <c r="A5551" s="141" t="s">
        <v>5430</v>
      </c>
      <c r="B5551" s="153" t="str">
        <f>IFERROR(VLOOKUP(Proc[[#This Row],[App]],Table2[],3,0),"open")</f>
        <v>ok</v>
      </c>
      <c r="C5551" s="141" t="s">
        <v>369</v>
      </c>
      <c r="D5551" s="152" t="s">
        <v>5462</v>
      </c>
      <c r="E5551" s="152" t="s">
        <v>5418</v>
      </c>
      <c r="F5551" s="112" t="s">
        <v>5418</v>
      </c>
      <c r="G5551" s="141" t="s">
        <v>400</v>
      </c>
      <c r="H5551" s="112" t="str">
        <f>IF(Proc[[#This Row],[type]]="LFF (MDG-F)",MID(Proc[[#This Row],[Obj]],13,10),"")</f>
        <v/>
      </c>
      <c r="I5551" s="152"/>
      <c r="J5551" s="112" t="b">
        <f>Proc[[#This Row],[Requested]]=Proc[[#This Row],[CurrentParent]]</f>
        <v>1</v>
      </c>
      <c r="K5551" s="153" t="e">
        <f>IF(Proc[[#This Row],[Author]]="Marcela Urrego",VLOOKUP(LEFT(Proc[[#This Row],[Requested]],1),Table3[#All],2,0),VLOOKUP(Proc[[#This Row],[Author]],Table4[],2,0))</f>
        <v>#N/A</v>
      </c>
      <c r="L5551" s="148" t="s">
        <v>7174</v>
      </c>
      <c r="M5551" s="140">
        <v>46052</v>
      </c>
      <c r="N5551" s="140"/>
      <c r="O5551" s="140"/>
      <c r="P5551" s="140" t="str">
        <f ca="1">IF(Proc[[#This Row],[DaysAgeing]]&gt;5,"yep","on track")</f>
        <v>yep</v>
      </c>
      <c r="Q5551" s="2">
        <f ca="1">IF(Proc[[#This Row],[DateClosed]]="",ABS(NETWORKDAYS(Proc[[#This Row],[DateOpened]],TODAY()))-1,ABS(NETWORKDAYS(Proc[[#This Row],[DateOpened]],Proc[[#This Row],[DateClosed]]))-1)</f>
        <v>45</v>
      </c>
      <c r="R5551" s="140" t="s">
        <v>5432</v>
      </c>
      <c r="S5551" s="112"/>
      <c r="T5551" s="153">
        <v>5550</v>
      </c>
    </row>
    <row r="5552" spans="1:20" hidden="1">
      <c r="A5552" s="141" t="s">
        <v>5430</v>
      </c>
      <c r="B5552" s="153" t="str">
        <f>IFERROR(VLOOKUP(Proc[[#This Row],[App]],Table2[],3,0),"open")</f>
        <v>ok</v>
      </c>
      <c r="C5552" s="141" t="s">
        <v>369</v>
      </c>
      <c r="D5552" s="152" t="s">
        <v>5463</v>
      </c>
      <c r="E5552" s="152" t="s">
        <v>5419</v>
      </c>
      <c r="F5552" s="112" t="s">
        <v>5419</v>
      </c>
      <c r="G5552" s="141" t="s">
        <v>400</v>
      </c>
      <c r="H5552" s="112" t="str">
        <f>IF(Proc[[#This Row],[type]]="LFF (MDG-F)",MID(Proc[[#This Row],[Obj]],13,10),"")</f>
        <v/>
      </c>
      <c r="I5552" s="152"/>
      <c r="J5552" s="112" t="b">
        <f>Proc[[#This Row],[Requested]]=Proc[[#This Row],[CurrentParent]]</f>
        <v>1</v>
      </c>
      <c r="K5552" s="153" t="e">
        <f>IF(Proc[[#This Row],[Author]]="Marcela Urrego",VLOOKUP(LEFT(Proc[[#This Row],[Requested]],1),Table3[#All],2,0),VLOOKUP(Proc[[#This Row],[Author]],Table4[],2,0))</f>
        <v>#N/A</v>
      </c>
      <c r="L5552" s="148" t="s">
        <v>7174</v>
      </c>
      <c r="M5552" s="140">
        <v>46052</v>
      </c>
      <c r="N5552" s="140"/>
      <c r="O5552" s="140"/>
      <c r="P5552" s="140" t="str">
        <f ca="1">IF(Proc[[#This Row],[DaysAgeing]]&gt;5,"yep","on track")</f>
        <v>yep</v>
      </c>
      <c r="Q5552" s="2">
        <f ca="1">IF(Proc[[#This Row],[DateClosed]]="",ABS(NETWORKDAYS(Proc[[#This Row],[DateOpened]],TODAY()))-1,ABS(NETWORKDAYS(Proc[[#This Row],[DateOpened]],Proc[[#This Row],[DateClosed]]))-1)</f>
        <v>45</v>
      </c>
      <c r="R5552" s="140" t="s">
        <v>5432</v>
      </c>
      <c r="S5552" s="112"/>
      <c r="T5552" s="153">
        <v>5551</v>
      </c>
    </row>
    <row r="5553" spans="1:20" hidden="1">
      <c r="A5553" s="141" t="s">
        <v>5430</v>
      </c>
      <c r="B5553" s="153" t="str">
        <f>IFERROR(VLOOKUP(Proc[[#This Row],[App]],Table2[],3,0),"open")</f>
        <v>ok</v>
      </c>
      <c r="C5553" s="141" t="s">
        <v>369</v>
      </c>
      <c r="D5553" s="152" t="s">
        <v>5464</v>
      </c>
      <c r="E5553" s="152" t="s">
        <v>5420</v>
      </c>
      <c r="F5553" s="112" t="s">
        <v>5420</v>
      </c>
      <c r="G5553" s="141" t="s">
        <v>400</v>
      </c>
      <c r="H5553" s="112" t="str">
        <f>IF(Proc[[#This Row],[type]]="LFF (MDG-F)",MID(Proc[[#This Row],[Obj]],13,10),"")</f>
        <v/>
      </c>
      <c r="I5553" s="152"/>
      <c r="J5553" s="112" t="b">
        <f>Proc[[#This Row],[Requested]]=Proc[[#This Row],[CurrentParent]]</f>
        <v>1</v>
      </c>
      <c r="K5553" s="153" t="e">
        <f>IF(Proc[[#This Row],[Author]]="Marcela Urrego",VLOOKUP(LEFT(Proc[[#This Row],[Requested]],1),Table3[#All],2,0),VLOOKUP(Proc[[#This Row],[Author]],Table4[],2,0))</f>
        <v>#N/A</v>
      </c>
      <c r="L5553" s="148" t="s">
        <v>7174</v>
      </c>
      <c r="M5553" s="140">
        <v>46052</v>
      </c>
      <c r="N5553" s="140"/>
      <c r="O5553" s="140"/>
      <c r="P5553" s="140" t="str">
        <f ca="1">IF(Proc[[#This Row],[DaysAgeing]]&gt;5,"yep","on track")</f>
        <v>yep</v>
      </c>
      <c r="Q5553" s="2">
        <f ca="1">IF(Proc[[#This Row],[DateClosed]]="",ABS(NETWORKDAYS(Proc[[#This Row],[DateOpened]],TODAY()))-1,ABS(NETWORKDAYS(Proc[[#This Row],[DateOpened]],Proc[[#This Row],[DateClosed]]))-1)</f>
        <v>45</v>
      </c>
      <c r="R5553" s="140" t="s">
        <v>5432</v>
      </c>
      <c r="S5553" s="112"/>
      <c r="T5553" s="153">
        <v>5552</v>
      </c>
    </row>
    <row r="5554" spans="1:20" hidden="1">
      <c r="A5554" s="141" t="s">
        <v>5430</v>
      </c>
      <c r="B5554" s="153" t="str">
        <f>IFERROR(VLOOKUP(Proc[[#This Row],[App]],Table2[],3,0),"open")</f>
        <v>ok</v>
      </c>
      <c r="C5554" s="141" t="s">
        <v>369</v>
      </c>
      <c r="D5554" s="152" t="s">
        <v>5465</v>
      </c>
      <c r="E5554" s="152" t="s">
        <v>5420</v>
      </c>
      <c r="F5554" s="112" t="s">
        <v>5420</v>
      </c>
      <c r="G5554" s="141" t="s">
        <v>400</v>
      </c>
      <c r="H5554" s="112" t="str">
        <f>IF(Proc[[#This Row],[type]]="LFF (MDG-F)",MID(Proc[[#This Row],[Obj]],13,10),"")</f>
        <v/>
      </c>
      <c r="I5554" s="152"/>
      <c r="J5554" s="112" t="b">
        <f>Proc[[#This Row],[Requested]]=Proc[[#This Row],[CurrentParent]]</f>
        <v>1</v>
      </c>
      <c r="K5554" s="153" t="e">
        <f>IF(Proc[[#This Row],[Author]]="Marcela Urrego",VLOOKUP(LEFT(Proc[[#This Row],[Requested]],1),Table3[#All],2,0),VLOOKUP(Proc[[#This Row],[Author]],Table4[],2,0))</f>
        <v>#N/A</v>
      </c>
      <c r="L5554" s="148" t="s">
        <v>7174</v>
      </c>
      <c r="M5554" s="140">
        <v>46052</v>
      </c>
      <c r="N5554" s="140"/>
      <c r="O5554" s="140"/>
      <c r="P5554" s="140" t="str">
        <f ca="1">IF(Proc[[#This Row],[DaysAgeing]]&gt;5,"yep","on track")</f>
        <v>yep</v>
      </c>
      <c r="Q5554" s="2">
        <f ca="1">IF(Proc[[#This Row],[DateClosed]]="",ABS(NETWORKDAYS(Proc[[#This Row],[DateOpened]],TODAY()))-1,ABS(NETWORKDAYS(Proc[[#This Row],[DateOpened]],Proc[[#This Row],[DateClosed]]))-1)</f>
        <v>45</v>
      </c>
      <c r="R5554" s="140" t="s">
        <v>5432</v>
      </c>
      <c r="S5554" s="112"/>
      <c r="T5554" s="153">
        <v>5553</v>
      </c>
    </row>
    <row r="5555" spans="1:20" hidden="1">
      <c r="A5555" s="141" t="s">
        <v>5430</v>
      </c>
      <c r="B5555" s="153" t="str">
        <f>IFERROR(VLOOKUP(Proc[[#This Row],[App]],Table2[],3,0),"open")</f>
        <v>ok</v>
      </c>
      <c r="C5555" s="141" t="s">
        <v>369</v>
      </c>
      <c r="D5555" s="152" t="s">
        <v>5466</v>
      </c>
      <c r="E5555" s="152" t="s">
        <v>5420</v>
      </c>
      <c r="F5555" s="112" t="s">
        <v>5420</v>
      </c>
      <c r="G5555" s="141" t="s">
        <v>400</v>
      </c>
      <c r="H5555" s="112" t="str">
        <f>IF(Proc[[#This Row],[type]]="LFF (MDG-F)",MID(Proc[[#This Row],[Obj]],13,10),"")</f>
        <v/>
      </c>
      <c r="I5555" s="152"/>
      <c r="J5555" s="112" t="b">
        <f>Proc[[#This Row],[Requested]]=Proc[[#This Row],[CurrentParent]]</f>
        <v>1</v>
      </c>
      <c r="K5555" s="153" t="e">
        <f>IF(Proc[[#This Row],[Author]]="Marcela Urrego",VLOOKUP(LEFT(Proc[[#This Row],[Requested]],1),Table3[#All],2,0),VLOOKUP(Proc[[#This Row],[Author]],Table4[],2,0))</f>
        <v>#N/A</v>
      </c>
      <c r="L5555" s="148" t="s">
        <v>7174</v>
      </c>
      <c r="M5555" s="140">
        <v>46052</v>
      </c>
      <c r="N5555" s="140"/>
      <c r="O5555" s="140"/>
      <c r="P5555" s="140" t="str">
        <f ca="1">IF(Proc[[#This Row],[DaysAgeing]]&gt;5,"yep","on track")</f>
        <v>yep</v>
      </c>
      <c r="Q5555" s="2">
        <f ca="1">IF(Proc[[#This Row],[DateClosed]]="",ABS(NETWORKDAYS(Proc[[#This Row],[DateOpened]],TODAY()))-1,ABS(NETWORKDAYS(Proc[[#This Row],[DateOpened]],Proc[[#This Row],[DateClosed]]))-1)</f>
        <v>45</v>
      </c>
      <c r="R5555" s="140" t="s">
        <v>5432</v>
      </c>
      <c r="S5555" s="112"/>
      <c r="T5555" s="153">
        <v>5554</v>
      </c>
    </row>
    <row r="5556" spans="1:20" hidden="1">
      <c r="A5556" s="141" t="s">
        <v>5430</v>
      </c>
      <c r="B5556" s="153" t="str">
        <f>IFERROR(VLOOKUP(Proc[[#This Row],[App]],Table2[],3,0),"open")</f>
        <v>ok</v>
      </c>
      <c r="C5556" s="141" t="s">
        <v>369</v>
      </c>
      <c r="D5556" s="152" t="s">
        <v>5467</v>
      </c>
      <c r="E5556" s="152" t="s">
        <v>5420</v>
      </c>
      <c r="F5556" s="112" t="s">
        <v>5420</v>
      </c>
      <c r="G5556" s="141" t="s">
        <v>400</v>
      </c>
      <c r="H5556" s="112" t="str">
        <f>IF(Proc[[#This Row],[type]]="LFF (MDG-F)",MID(Proc[[#This Row],[Obj]],13,10),"")</f>
        <v/>
      </c>
      <c r="I5556" s="152"/>
      <c r="J5556" s="112" t="b">
        <f>Proc[[#This Row],[Requested]]=Proc[[#This Row],[CurrentParent]]</f>
        <v>1</v>
      </c>
      <c r="K5556" s="153" t="e">
        <f>IF(Proc[[#This Row],[Author]]="Marcela Urrego",VLOOKUP(LEFT(Proc[[#This Row],[Requested]],1),Table3[#All],2,0),VLOOKUP(Proc[[#This Row],[Author]],Table4[],2,0))</f>
        <v>#N/A</v>
      </c>
      <c r="L5556" s="148" t="s">
        <v>7174</v>
      </c>
      <c r="M5556" s="140">
        <v>46052</v>
      </c>
      <c r="N5556" s="140"/>
      <c r="O5556" s="140"/>
      <c r="P5556" s="140" t="str">
        <f ca="1">IF(Proc[[#This Row],[DaysAgeing]]&gt;5,"yep","on track")</f>
        <v>yep</v>
      </c>
      <c r="Q5556" s="2">
        <f ca="1">IF(Proc[[#This Row],[DateClosed]]="",ABS(NETWORKDAYS(Proc[[#This Row],[DateOpened]],TODAY()))-1,ABS(NETWORKDAYS(Proc[[#This Row],[DateOpened]],Proc[[#This Row],[DateClosed]]))-1)</f>
        <v>45</v>
      </c>
      <c r="R5556" s="140" t="s">
        <v>5432</v>
      </c>
      <c r="S5556" s="112"/>
      <c r="T5556" s="153">
        <v>5555</v>
      </c>
    </row>
    <row r="5557" spans="1:20" hidden="1">
      <c r="A5557" s="141" t="s">
        <v>5430</v>
      </c>
      <c r="B5557" s="153" t="str">
        <f>IFERROR(VLOOKUP(Proc[[#This Row],[App]],Table2[],3,0),"open")</f>
        <v>ok</v>
      </c>
      <c r="C5557" s="141" t="s">
        <v>369</v>
      </c>
      <c r="D5557" s="152" t="s">
        <v>5468</v>
      </c>
      <c r="E5557" s="152" t="s">
        <v>5420</v>
      </c>
      <c r="F5557" s="112" t="s">
        <v>5420</v>
      </c>
      <c r="G5557" s="141" t="s">
        <v>400</v>
      </c>
      <c r="H5557" s="112" t="str">
        <f>IF(Proc[[#This Row],[type]]="LFF (MDG-F)",MID(Proc[[#This Row],[Obj]],13,10),"")</f>
        <v/>
      </c>
      <c r="I5557" s="152"/>
      <c r="J5557" s="112" t="b">
        <f>Proc[[#This Row],[Requested]]=Proc[[#This Row],[CurrentParent]]</f>
        <v>1</v>
      </c>
      <c r="K5557" s="153" t="e">
        <f>IF(Proc[[#This Row],[Author]]="Marcela Urrego",VLOOKUP(LEFT(Proc[[#This Row],[Requested]],1),Table3[#All],2,0),VLOOKUP(Proc[[#This Row],[Author]],Table4[],2,0))</f>
        <v>#N/A</v>
      </c>
      <c r="L5557" s="148" t="s">
        <v>7174</v>
      </c>
      <c r="M5557" s="140">
        <v>46052</v>
      </c>
      <c r="N5557" s="140"/>
      <c r="O5557" s="140"/>
      <c r="P5557" s="140" t="str">
        <f ca="1">IF(Proc[[#This Row],[DaysAgeing]]&gt;5,"yep","on track")</f>
        <v>yep</v>
      </c>
      <c r="Q5557" s="2">
        <f ca="1">IF(Proc[[#This Row],[DateClosed]]="",ABS(NETWORKDAYS(Proc[[#This Row],[DateOpened]],TODAY()))-1,ABS(NETWORKDAYS(Proc[[#This Row],[DateOpened]],Proc[[#This Row],[DateClosed]]))-1)</f>
        <v>45</v>
      </c>
      <c r="R5557" s="140" t="s">
        <v>5432</v>
      </c>
      <c r="S5557" s="112"/>
      <c r="T5557" s="153">
        <v>5556</v>
      </c>
    </row>
    <row r="5558" spans="1:20" hidden="1">
      <c r="A5558" s="141" t="s">
        <v>5430</v>
      </c>
      <c r="B5558" s="153" t="str">
        <f>IFERROR(VLOOKUP(Proc[[#This Row],[App]],Table2[],3,0),"open")</f>
        <v>ok</v>
      </c>
      <c r="C5558" s="141" t="s">
        <v>369</v>
      </c>
      <c r="D5558" s="152" t="s">
        <v>5469</v>
      </c>
      <c r="E5558" s="152" t="s">
        <v>5420</v>
      </c>
      <c r="F5558" s="112" t="s">
        <v>5420</v>
      </c>
      <c r="G5558" s="141" t="s">
        <v>400</v>
      </c>
      <c r="H5558" s="112" t="str">
        <f>IF(Proc[[#This Row],[type]]="LFF (MDG-F)",MID(Proc[[#This Row],[Obj]],13,10),"")</f>
        <v/>
      </c>
      <c r="I5558" s="152"/>
      <c r="J5558" s="112" t="b">
        <f>Proc[[#This Row],[Requested]]=Proc[[#This Row],[CurrentParent]]</f>
        <v>1</v>
      </c>
      <c r="K5558" s="153" t="e">
        <f>IF(Proc[[#This Row],[Author]]="Marcela Urrego",VLOOKUP(LEFT(Proc[[#This Row],[Requested]],1),Table3[#All],2,0),VLOOKUP(Proc[[#This Row],[Author]],Table4[],2,0))</f>
        <v>#N/A</v>
      </c>
      <c r="L5558" s="148" t="s">
        <v>7174</v>
      </c>
      <c r="M5558" s="140">
        <v>46052</v>
      </c>
      <c r="N5558" s="140"/>
      <c r="O5558" s="140"/>
      <c r="P5558" s="140" t="str">
        <f ca="1">IF(Proc[[#This Row],[DaysAgeing]]&gt;5,"yep","on track")</f>
        <v>yep</v>
      </c>
      <c r="Q5558" s="2">
        <f ca="1">IF(Proc[[#This Row],[DateClosed]]="",ABS(NETWORKDAYS(Proc[[#This Row],[DateOpened]],TODAY()))-1,ABS(NETWORKDAYS(Proc[[#This Row],[DateOpened]],Proc[[#This Row],[DateClosed]]))-1)</f>
        <v>45</v>
      </c>
      <c r="R5558" s="140" t="s">
        <v>5432</v>
      </c>
      <c r="S5558" s="112"/>
      <c r="T5558" s="153">
        <v>5557</v>
      </c>
    </row>
    <row r="5559" spans="1:20" hidden="1">
      <c r="A5559" s="141" t="s">
        <v>5430</v>
      </c>
      <c r="B5559" s="153" t="str">
        <f>IFERROR(VLOOKUP(Proc[[#This Row],[App]],Table2[],3,0),"open")</f>
        <v>ok</v>
      </c>
      <c r="C5559" s="141" t="s">
        <v>369</v>
      </c>
      <c r="D5559" s="152" t="s">
        <v>5470</v>
      </c>
      <c r="E5559" s="152" t="s">
        <v>5420</v>
      </c>
      <c r="F5559" s="112" t="s">
        <v>5420</v>
      </c>
      <c r="G5559" s="141" t="s">
        <v>400</v>
      </c>
      <c r="H5559" s="112" t="str">
        <f>IF(Proc[[#This Row],[type]]="LFF (MDG-F)",MID(Proc[[#This Row],[Obj]],13,10),"")</f>
        <v/>
      </c>
      <c r="I5559" s="152"/>
      <c r="J5559" s="112" t="b">
        <f>Proc[[#This Row],[Requested]]=Proc[[#This Row],[CurrentParent]]</f>
        <v>1</v>
      </c>
      <c r="K5559" s="153" t="e">
        <f>IF(Proc[[#This Row],[Author]]="Marcela Urrego",VLOOKUP(LEFT(Proc[[#This Row],[Requested]],1),Table3[#All],2,0),VLOOKUP(Proc[[#This Row],[Author]],Table4[],2,0))</f>
        <v>#N/A</v>
      </c>
      <c r="L5559" s="148" t="s">
        <v>7174</v>
      </c>
      <c r="M5559" s="140">
        <v>46052</v>
      </c>
      <c r="N5559" s="140"/>
      <c r="O5559" s="140"/>
      <c r="P5559" s="140" t="str">
        <f ca="1">IF(Proc[[#This Row],[DaysAgeing]]&gt;5,"yep","on track")</f>
        <v>yep</v>
      </c>
      <c r="Q5559" s="2">
        <f ca="1">IF(Proc[[#This Row],[DateClosed]]="",ABS(NETWORKDAYS(Proc[[#This Row],[DateOpened]],TODAY()))-1,ABS(NETWORKDAYS(Proc[[#This Row],[DateOpened]],Proc[[#This Row],[DateClosed]]))-1)</f>
        <v>45</v>
      </c>
      <c r="R5559" s="140" t="s">
        <v>5432</v>
      </c>
      <c r="S5559" s="112"/>
      <c r="T5559" s="153">
        <v>5558</v>
      </c>
    </row>
    <row r="5560" spans="1:20" hidden="1">
      <c r="A5560" s="141" t="s">
        <v>5430</v>
      </c>
      <c r="B5560" s="153" t="str">
        <f>IFERROR(VLOOKUP(Proc[[#This Row],[App]],Table2[],3,0),"open")</f>
        <v>ok</v>
      </c>
      <c r="C5560" s="141" t="s">
        <v>369</v>
      </c>
      <c r="D5560" s="152" t="s">
        <v>5471</v>
      </c>
      <c r="E5560" s="152" t="s">
        <v>5420</v>
      </c>
      <c r="F5560" s="112" t="s">
        <v>5420</v>
      </c>
      <c r="G5560" s="141" t="s">
        <v>400</v>
      </c>
      <c r="H5560" s="112" t="str">
        <f>IF(Proc[[#This Row],[type]]="LFF (MDG-F)",MID(Proc[[#This Row],[Obj]],13,10),"")</f>
        <v/>
      </c>
      <c r="I5560" s="152"/>
      <c r="J5560" s="112" t="b">
        <f>Proc[[#This Row],[Requested]]=Proc[[#This Row],[CurrentParent]]</f>
        <v>1</v>
      </c>
      <c r="K5560" s="153" t="e">
        <f>IF(Proc[[#This Row],[Author]]="Marcela Urrego",VLOOKUP(LEFT(Proc[[#This Row],[Requested]],1),Table3[#All],2,0),VLOOKUP(Proc[[#This Row],[Author]],Table4[],2,0))</f>
        <v>#N/A</v>
      </c>
      <c r="L5560" s="148" t="s">
        <v>7174</v>
      </c>
      <c r="M5560" s="140">
        <v>46052</v>
      </c>
      <c r="N5560" s="140"/>
      <c r="O5560" s="140"/>
      <c r="P5560" s="140" t="str">
        <f ca="1">IF(Proc[[#This Row],[DaysAgeing]]&gt;5,"yep","on track")</f>
        <v>yep</v>
      </c>
      <c r="Q5560" s="2">
        <f ca="1">IF(Proc[[#This Row],[DateClosed]]="",ABS(NETWORKDAYS(Proc[[#This Row],[DateOpened]],TODAY()))-1,ABS(NETWORKDAYS(Proc[[#This Row],[DateOpened]],Proc[[#This Row],[DateClosed]]))-1)</f>
        <v>45</v>
      </c>
      <c r="R5560" s="140" t="s">
        <v>5432</v>
      </c>
      <c r="S5560" s="112"/>
      <c r="T5560" s="153">
        <v>5559</v>
      </c>
    </row>
    <row r="5561" spans="1:20" hidden="1">
      <c r="A5561" s="141" t="s">
        <v>5430</v>
      </c>
      <c r="B5561" s="153" t="str">
        <f>IFERROR(VLOOKUP(Proc[[#This Row],[App]],Table2[],3,0),"open")</f>
        <v>ok</v>
      </c>
      <c r="C5561" s="141" t="s">
        <v>369</v>
      </c>
      <c r="D5561" s="152" t="s">
        <v>5472</v>
      </c>
      <c r="E5561" s="152" t="s">
        <v>5420</v>
      </c>
      <c r="F5561" s="112" t="s">
        <v>5420</v>
      </c>
      <c r="G5561" s="141" t="s">
        <v>400</v>
      </c>
      <c r="H5561" s="112" t="str">
        <f>IF(Proc[[#This Row],[type]]="LFF (MDG-F)",MID(Proc[[#This Row],[Obj]],13,10),"")</f>
        <v/>
      </c>
      <c r="I5561" s="152"/>
      <c r="J5561" s="112" t="b">
        <f>Proc[[#This Row],[Requested]]=Proc[[#This Row],[CurrentParent]]</f>
        <v>1</v>
      </c>
      <c r="K5561" s="153" t="e">
        <f>IF(Proc[[#This Row],[Author]]="Marcela Urrego",VLOOKUP(LEFT(Proc[[#This Row],[Requested]],1),Table3[#All],2,0),VLOOKUP(Proc[[#This Row],[Author]],Table4[],2,0))</f>
        <v>#N/A</v>
      </c>
      <c r="L5561" s="148" t="s">
        <v>7174</v>
      </c>
      <c r="M5561" s="140">
        <v>46052</v>
      </c>
      <c r="N5561" s="140"/>
      <c r="O5561" s="140"/>
      <c r="P5561" s="140" t="str">
        <f ca="1">IF(Proc[[#This Row],[DaysAgeing]]&gt;5,"yep","on track")</f>
        <v>yep</v>
      </c>
      <c r="Q5561" s="2">
        <f ca="1">IF(Proc[[#This Row],[DateClosed]]="",ABS(NETWORKDAYS(Proc[[#This Row],[DateOpened]],TODAY()))-1,ABS(NETWORKDAYS(Proc[[#This Row],[DateOpened]],Proc[[#This Row],[DateClosed]]))-1)</f>
        <v>45</v>
      </c>
      <c r="R5561" s="140" t="s">
        <v>5432</v>
      </c>
      <c r="S5561" s="112"/>
      <c r="T5561" s="153">
        <v>5560</v>
      </c>
    </row>
    <row r="5562" spans="1:20" hidden="1">
      <c r="A5562" s="141" t="s">
        <v>5430</v>
      </c>
      <c r="B5562" s="153" t="str">
        <f>IFERROR(VLOOKUP(Proc[[#This Row],[App]],Table2[],3,0),"open")</f>
        <v>ok</v>
      </c>
      <c r="C5562" s="141" t="s">
        <v>369</v>
      </c>
      <c r="D5562" s="152" t="s">
        <v>5473</v>
      </c>
      <c r="E5562" s="152" t="s">
        <v>5420</v>
      </c>
      <c r="F5562" s="112" t="s">
        <v>5420</v>
      </c>
      <c r="G5562" s="141" t="s">
        <v>400</v>
      </c>
      <c r="H5562" s="112" t="str">
        <f>IF(Proc[[#This Row],[type]]="LFF (MDG-F)",MID(Proc[[#This Row],[Obj]],13,10),"")</f>
        <v/>
      </c>
      <c r="I5562" s="152"/>
      <c r="J5562" s="112" t="b">
        <f>Proc[[#This Row],[Requested]]=Proc[[#This Row],[CurrentParent]]</f>
        <v>1</v>
      </c>
      <c r="K5562" s="153" t="e">
        <f>IF(Proc[[#This Row],[Author]]="Marcela Urrego",VLOOKUP(LEFT(Proc[[#This Row],[Requested]],1),Table3[#All],2,0),VLOOKUP(Proc[[#This Row],[Author]],Table4[],2,0))</f>
        <v>#N/A</v>
      </c>
      <c r="L5562" s="148" t="s">
        <v>7174</v>
      </c>
      <c r="M5562" s="140">
        <v>46052</v>
      </c>
      <c r="N5562" s="140"/>
      <c r="O5562" s="140"/>
      <c r="P5562" s="140" t="str">
        <f ca="1">IF(Proc[[#This Row],[DaysAgeing]]&gt;5,"yep","on track")</f>
        <v>yep</v>
      </c>
      <c r="Q5562" s="2">
        <f ca="1">IF(Proc[[#This Row],[DateClosed]]="",ABS(NETWORKDAYS(Proc[[#This Row],[DateOpened]],TODAY()))-1,ABS(NETWORKDAYS(Proc[[#This Row],[DateOpened]],Proc[[#This Row],[DateClosed]]))-1)</f>
        <v>45</v>
      </c>
      <c r="R5562" s="140" t="s">
        <v>5432</v>
      </c>
      <c r="S5562" s="112"/>
      <c r="T5562" s="153">
        <v>5561</v>
      </c>
    </row>
    <row r="5563" spans="1:20" hidden="1">
      <c r="A5563" s="141" t="s">
        <v>5430</v>
      </c>
      <c r="B5563" s="153" t="str">
        <f>IFERROR(VLOOKUP(Proc[[#This Row],[App]],Table2[],3,0),"open")</f>
        <v>ok</v>
      </c>
      <c r="C5563" s="141" t="s">
        <v>369</v>
      </c>
      <c r="D5563" s="152" t="s">
        <v>5474</v>
      </c>
      <c r="E5563" s="152" t="s">
        <v>5420</v>
      </c>
      <c r="F5563" s="112" t="s">
        <v>5420</v>
      </c>
      <c r="G5563" s="141" t="s">
        <v>400</v>
      </c>
      <c r="H5563" s="112" t="str">
        <f>IF(Proc[[#This Row],[type]]="LFF (MDG-F)",MID(Proc[[#This Row],[Obj]],13,10),"")</f>
        <v/>
      </c>
      <c r="I5563" s="152"/>
      <c r="J5563" s="112" t="b">
        <f>Proc[[#This Row],[Requested]]=Proc[[#This Row],[CurrentParent]]</f>
        <v>1</v>
      </c>
      <c r="K5563" s="153" t="e">
        <f>IF(Proc[[#This Row],[Author]]="Marcela Urrego",VLOOKUP(LEFT(Proc[[#This Row],[Requested]],1),Table3[#All],2,0),VLOOKUP(Proc[[#This Row],[Author]],Table4[],2,0))</f>
        <v>#N/A</v>
      </c>
      <c r="L5563" s="148" t="s">
        <v>7174</v>
      </c>
      <c r="M5563" s="140">
        <v>46052</v>
      </c>
      <c r="N5563" s="140"/>
      <c r="O5563" s="140"/>
      <c r="P5563" s="140" t="str">
        <f ca="1">IF(Proc[[#This Row],[DaysAgeing]]&gt;5,"yep","on track")</f>
        <v>yep</v>
      </c>
      <c r="Q5563" s="2">
        <f ca="1">IF(Proc[[#This Row],[DateClosed]]="",ABS(NETWORKDAYS(Proc[[#This Row],[DateOpened]],TODAY()))-1,ABS(NETWORKDAYS(Proc[[#This Row],[DateOpened]],Proc[[#This Row],[DateClosed]]))-1)</f>
        <v>45</v>
      </c>
      <c r="R5563" s="140" t="s">
        <v>5432</v>
      </c>
      <c r="S5563" s="112"/>
      <c r="T5563" s="153">
        <v>5562</v>
      </c>
    </row>
    <row r="5564" spans="1:20" hidden="1">
      <c r="A5564" s="141" t="s">
        <v>5430</v>
      </c>
      <c r="B5564" s="153" t="str">
        <f>IFERROR(VLOOKUP(Proc[[#This Row],[App]],Table2[],3,0),"open")</f>
        <v>ok</v>
      </c>
      <c r="C5564" s="141" t="s">
        <v>369</v>
      </c>
      <c r="D5564" s="152" t="s">
        <v>5475</v>
      </c>
      <c r="E5564" s="152" t="s">
        <v>5420</v>
      </c>
      <c r="F5564" s="112" t="s">
        <v>5420</v>
      </c>
      <c r="G5564" s="141" t="s">
        <v>400</v>
      </c>
      <c r="H5564" s="112" t="str">
        <f>IF(Proc[[#This Row],[type]]="LFF (MDG-F)",MID(Proc[[#This Row],[Obj]],13,10),"")</f>
        <v/>
      </c>
      <c r="I5564" s="152"/>
      <c r="J5564" s="112" t="b">
        <f>Proc[[#This Row],[Requested]]=Proc[[#This Row],[CurrentParent]]</f>
        <v>1</v>
      </c>
      <c r="K5564" s="153" t="e">
        <f>IF(Proc[[#This Row],[Author]]="Marcela Urrego",VLOOKUP(LEFT(Proc[[#This Row],[Requested]],1),Table3[#All],2,0),VLOOKUP(Proc[[#This Row],[Author]],Table4[],2,0))</f>
        <v>#N/A</v>
      </c>
      <c r="L5564" s="148" t="s">
        <v>7174</v>
      </c>
      <c r="M5564" s="140">
        <v>46052</v>
      </c>
      <c r="N5564" s="140"/>
      <c r="O5564" s="140"/>
      <c r="P5564" s="140" t="str">
        <f ca="1">IF(Proc[[#This Row],[DaysAgeing]]&gt;5,"yep","on track")</f>
        <v>yep</v>
      </c>
      <c r="Q5564" s="2">
        <f ca="1">IF(Proc[[#This Row],[DateClosed]]="",ABS(NETWORKDAYS(Proc[[#This Row],[DateOpened]],TODAY()))-1,ABS(NETWORKDAYS(Proc[[#This Row],[DateOpened]],Proc[[#This Row],[DateClosed]]))-1)</f>
        <v>45</v>
      </c>
      <c r="R5564" s="140" t="s">
        <v>5432</v>
      </c>
      <c r="S5564" s="112"/>
      <c r="T5564" s="153">
        <v>5563</v>
      </c>
    </row>
    <row r="5565" spans="1:20" hidden="1">
      <c r="A5565" s="141" t="s">
        <v>5430</v>
      </c>
      <c r="B5565" s="153" t="str">
        <f>IFERROR(VLOOKUP(Proc[[#This Row],[App]],Table2[],3,0),"open")</f>
        <v>ok</v>
      </c>
      <c r="C5565" s="141" t="s">
        <v>369</v>
      </c>
      <c r="D5565" s="152" t="s">
        <v>5476</v>
      </c>
      <c r="E5565" s="152" t="s">
        <v>5420</v>
      </c>
      <c r="F5565" s="112" t="s">
        <v>5420</v>
      </c>
      <c r="G5565" s="141" t="s">
        <v>400</v>
      </c>
      <c r="H5565" s="112" t="str">
        <f>IF(Proc[[#This Row],[type]]="LFF (MDG-F)",MID(Proc[[#This Row],[Obj]],13,10),"")</f>
        <v/>
      </c>
      <c r="I5565" s="152"/>
      <c r="J5565" s="112" t="b">
        <f>Proc[[#This Row],[Requested]]=Proc[[#This Row],[CurrentParent]]</f>
        <v>1</v>
      </c>
      <c r="K5565" s="153" t="e">
        <f>IF(Proc[[#This Row],[Author]]="Marcela Urrego",VLOOKUP(LEFT(Proc[[#This Row],[Requested]],1),Table3[#All],2,0),VLOOKUP(Proc[[#This Row],[Author]],Table4[],2,0))</f>
        <v>#N/A</v>
      </c>
      <c r="L5565" s="148" t="s">
        <v>7174</v>
      </c>
      <c r="M5565" s="140">
        <v>46052</v>
      </c>
      <c r="N5565" s="140"/>
      <c r="O5565" s="140"/>
      <c r="P5565" s="140" t="str">
        <f ca="1">IF(Proc[[#This Row],[DaysAgeing]]&gt;5,"yep","on track")</f>
        <v>yep</v>
      </c>
      <c r="Q5565" s="2">
        <f ca="1">IF(Proc[[#This Row],[DateClosed]]="",ABS(NETWORKDAYS(Proc[[#This Row],[DateOpened]],TODAY()))-1,ABS(NETWORKDAYS(Proc[[#This Row],[DateOpened]],Proc[[#This Row],[DateClosed]]))-1)</f>
        <v>45</v>
      </c>
      <c r="R5565" s="140" t="s">
        <v>5432</v>
      </c>
      <c r="S5565" s="112"/>
      <c r="T5565" s="153">
        <v>5564</v>
      </c>
    </row>
    <row r="5566" spans="1:20" hidden="1">
      <c r="A5566" s="141" t="s">
        <v>5430</v>
      </c>
      <c r="B5566" s="153" t="str">
        <f>IFERROR(VLOOKUP(Proc[[#This Row],[App]],Table2[],3,0),"open")</f>
        <v>ok</v>
      </c>
      <c r="C5566" s="141" t="s">
        <v>369</v>
      </c>
      <c r="D5566" s="152" t="s">
        <v>5477</v>
      </c>
      <c r="E5566" s="152" t="s">
        <v>5420</v>
      </c>
      <c r="F5566" s="112" t="s">
        <v>5420</v>
      </c>
      <c r="G5566" s="141" t="s">
        <v>400</v>
      </c>
      <c r="H5566" s="112" t="str">
        <f>IF(Proc[[#This Row],[type]]="LFF (MDG-F)",MID(Proc[[#This Row],[Obj]],13,10),"")</f>
        <v/>
      </c>
      <c r="I5566" s="152"/>
      <c r="J5566" s="112" t="b">
        <f>Proc[[#This Row],[Requested]]=Proc[[#This Row],[CurrentParent]]</f>
        <v>1</v>
      </c>
      <c r="K5566" s="153" t="e">
        <f>IF(Proc[[#This Row],[Author]]="Marcela Urrego",VLOOKUP(LEFT(Proc[[#This Row],[Requested]],1),Table3[#All],2,0),VLOOKUP(Proc[[#This Row],[Author]],Table4[],2,0))</f>
        <v>#N/A</v>
      </c>
      <c r="L5566" s="148" t="s">
        <v>7174</v>
      </c>
      <c r="M5566" s="140">
        <v>46052</v>
      </c>
      <c r="N5566" s="140"/>
      <c r="O5566" s="140"/>
      <c r="P5566" s="140" t="str">
        <f ca="1">IF(Proc[[#This Row],[DaysAgeing]]&gt;5,"yep","on track")</f>
        <v>yep</v>
      </c>
      <c r="Q5566" s="2">
        <f ca="1">IF(Proc[[#This Row],[DateClosed]]="",ABS(NETWORKDAYS(Proc[[#This Row],[DateOpened]],TODAY()))-1,ABS(NETWORKDAYS(Proc[[#This Row],[DateOpened]],Proc[[#This Row],[DateClosed]]))-1)</f>
        <v>45</v>
      </c>
      <c r="R5566" s="140" t="s">
        <v>5432</v>
      </c>
      <c r="S5566" s="112"/>
      <c r="T5566" s="153">
        <v>5565</v>
      </c>
    </row>
    <row r="5567" spans="1:20" hidden="1">
      <c r="A5567" s="141" t="s">
        <v>5430</v>
      </c>
      <c r="B5567" s="153" t="str">
        <f>IFERROR(VLOOKUP(Proc[[#This Row],[App]],Table2[],3,0),"open")</f>
        <v>ok</v>
      </c>
      <c r="C5567" s="141" t="s">
        <v>369</v>
      </c>
      <c r="D5567" s="152" t="s">
        <v>5478</v>
      </c>
      <c r="E5567" s="152" t="s">
        <v>5420</v>
      </c>
      <c r="F5567" s="112" t="s">
        <v>5420</v>
      </c>
      <c r="G5567" s="141" t="s">
        <v>400</v>
      </c>
      <c r="H5567" s="112" t="str">
        <f>IF(Proc[[#This Row],[type]]="LFF (MDG-F)",MID(Proc[[#This Row],[Obj]],13,10),"")</f>
        <v/>
      </c>
      <c r="I5567" s="152"/>
      <c r="J5567" s="112" t="b">
        <f>Proc[[#This Row],[Requested]]=Proc[[#This Row],[CurrentParent]]</f>
        <v>1</v>
      </c>
      <c r="K5567" s="153" t="e">
        <f>IF(Proc[[#This Row],[Author]]="Marcela Urrego",VLOOKUP(LEFT(Proc[[#This Row],[Requested]],1),Table3[#All],2,0),VLOOKUP(Proc[[#This Row],[Author]],Table4[],2,0))</f>
        <v>#N/A</v>
      </c>
      <c r="L5567" s="148" t="s">
        <v>7174</v>
      </c>
      <c r="M5567" s="140">
        <v>46052</v>
      </c>
      <c r="N5567" s="140"/>
      <c r="O5567" s="140"/>
      <c r="P5567" s="140" t="str">
        <f ca="1">IF(Proc[[#This Row],[DaysAgeing]]&gt;5,"yep","on track")</f>
        <v>yep</v>
      </c>
      <c r="Q5567" s="2">
        <f ca="1">IF(Proc[[#This Row],[DateClosed]]="",ABS(NETWORKDAYS(Proc[[#This Row],[DateOpened]],TODAY()))-1,ABS(NETWORKDAYS(Proc[[#This Row],[DateOpened]],Proc[[#This Row],[DateClosed]]))-1)</f>
        <v>45</v>
      </c>
      <c r="R5567" s="140" t="s">
        <v>5432</v>
      </c>
      <c r="S5567" s="112"/>
      <c r="T5567" s="153">
        <v>5566</v>
      </c>
    </row>
    <row r="5568" spans="1:20" hidden="1">
      <c r="A5568" s="141" t="s">
        <v>5430</v>
      </c>
      <c r="B5568" s="153" t="str">
        <f>IFERROR(VLOOKUP(Proc[[#This Row],[App]],Table2[],3,0),"open")</f>
        <v>ok</v>
      </c>
      <c r="C5568" s="141" t="s">
        <v>369</v>
      </c>
      <c r="D5568" s="152" t="s">
        <v>5479</v>
      </c>
      <c r="E5568" s="152" t="s">
        <v>5419</v>
      </c>
      <c r="F5568" s="112" t="s">
        <v>5419</v>
      </c>
      <c r="G5568" s="141" t="s">
        <v>400</v>
      </c>
      <c r="H5568" s="112" t="str">
        <f>IF(Proc[[#This Row],[type]]="LFF (MDG-F)",MID(Proc[[#This Row],[Obj]],13,10),"")</f>
        <v/>
      </c>
      <c r="I5568" s="152"/>
      <c r="J5568" s="112" t="b">
        <f>Proc[[#This Row],[Requested]]=Proc[[#This Row],[CurrentParent]]</f>
        <v>1</v>
      </c>
      <c r="K5568" s="153" t="e">
        <f>IF(Proc[[#This Row],[Author]]="Marcela Urrego",VLOOKUP(LEFT(Proc[[#This Row],[Requested]],1),Table3[#All],2,0),VLOOKUP(Proc[[#This Row],[Author]],Table4[],2,0))</f>
        <v>#N/A</v>
      </c>
      <c r="L5568" s="148" t="s">
        <v>7174</v>
      </c>
      <c r="M5568" s="140">
        <v>46052</v>
      </c>
      <c r="N5568" s="140"/>
      <c r="O5568" s="140"/>
      <c r="P5568" s="140" t="str">
        <f ca="1">IF(Proc[[#This Row],[DaysAgeing]]&gt;5,"yep","on track")</f>
        <v>yep</v>
      </c>
      <c r="Q5568" s="2">
        <f ca="1">IF(Proc[[#This Row],[DateClosed]]="",ABS(NETWORKDAYS(Proc[[#This Row],[DateOpened]],TODAY()))-1,ABS(NETWORKDAYS(Proc[[#This Row],[DateOpened]],Proc[[#This Row],[DateClosed]]))-1)</f>
        <v>45</v>
      </c>
      <c r="R5568" s="140" t="s">
        <v>5432</v>
      </c>
      <c r="S5568" s="112"/>
      <c r="T5568" s="153">
        <v>5567</v>
      </c>
    </row>
    <row r="5569" spans="1:20" hidden="1">
      <c r="A5569" s="141" t="s">
        <v>5430</v>
      </c>
      <c r="B5569" s="153" t="str">
        <f>IFERROR(VLOOKUP(Proc[[#This Row],[App]],Table2[],3,0),"open")</f>
        <v>ok</v>
      </c>
      <c r="C5569" s="141" t="s">
        <v>369</v>
      </c>
      <c r="D5569" s="152" t="s">
        <v>5480</v>
      </c>
      <c r="E5569" s="152" t="s">
        <v>5421</v>
      </c>
      <c r="F5569" s="112" t="s">
        <v>5421</v>
      </c>
      <c r="G5569" s="141" t="s">
        <v>400</v>
      </c>
      <c r="H5569" s="112" t="str">
        <f>IF(Proc[[#This Row],[type]]="LFF (MDG-F)",MID(Proc[[#This Row],[Obj]],13,10),"")</f>
        <v/>
      </c>
      <c r="I5569" s="152"/>
      <c r="J5569" s="112" t="b">
        <f>Proc[[#This Row],[Requested]]=Proc[[#This Row],[CurrentParent]]</f>
        <v>1</v>
      </c>
      <c r="K5569" s="153" t="e">
        <f>IF(Proc[[#This Row],[Author]]="Marcela Urrego",VLOOKUP(LEFT(Proc[[#This Row],[Requested]],1),Table3[#All],2,0),VLOOKUP(Proc[[#This Row],[Author]],Table4[],2,0))</f>
        <v>#N/A</v>
      </c>
      <c r="L5569" s="148" t="s">
        <v>7174</v>
      </c>
      <c r="M5569" s="140">
        <v>46052</v>
      </c>
      <c r="N5569" s="140"/>
      <c r="O5569" s="140"/>
      <c r="P5569" s="140" t="str">
        <f ca="1">IF(Proc[[#This Row],[DaysAgeing]]&gt;5,"yep","on track")</f>
        <v>yep</v>
      </c>
      <c r="Q5569" s="2">
        <f ca="1">IF(Proc[[#This Row],[DateClosed]]="",ABS(NETWORKDAYS(Proc[[#This Row],[DateOpened]],TODAY()))-1,ABS(NETWORKDAYS(Proc[[#This Row],[DateOpened]],Proc[[#This Row],[DateClosed]]))-1)</f>
        <v>45</v>
      </c>
      <c r="R5569" s="140" t="s">
        <v>5432</v>
      </c>
      <c r="S5569" s="112"/>
      <c r="T5569" s="153">
        <v>5568</v>
      </c>
    </row>
    <row r="5570" spans="1:20" hidden="1">
      <c r="A5570" s="141" t="s">
        <v>5430</v>
      </c>
      <c r="B5570" s="153" t="str">
        <f>IFERROR(VLOOKUP(Proc[[#This Row],[App]],Table2[],3,0),"open")</f>
        <v>ok</v>
      </c>
      <c r="C5570" s="141" t="s">
        <v>369</v>
      </c>
      <c r="D5570" s="152" t="s">
        <v>5481</v>
      </c>
      <c r="E5570" s="152" t="s">
        <v>5422</v>
      </c>
      <c r="F5570" s="112" t="s">
        <v>5422</v>
      </c>
      <c r="G5570" s="141" t="s">
        <v>400</v>
      </c>
      <c r="H5570" s="112" t="str">
        <f>IF(Proc[[#This Row],[type]]="LFF (MDG-F)",MID(Proc[[#This Row],[Obj]],13,10),"")</f>
        <v/>
      </c>
      <c r="I5570" s="152"/>
      <c r="J5570" s="112" t="b">
        <f>Proc[[#This Row],[Requested]]=Proc[[#This Row],[CurrentParent]]</f>
        <v>1</v>
      </c>
      <c r="K5570" s="153" t="e">
        <f>IF(Proc[[#This Row],[Author]]="Marcela Urrego",VLOOKUP(LEFT(Proc[[#This Row],[Requested]],1),Table3[#All],2,0),VLOOKUP(Proc[[#This Row],[Author]],Table4[],2,0))</f>
        <v>#N/A</v>
      </c>
      <c r="L5570" s="148" t="s">
        <v>7174</v>
      </c>
      <c r="M5570" s="140">
        <v>46052</v>
      </c>
      <c r="N5570" s="140"/>
      <c r="O5570" s="140"/>
      <c r="P5570" s="140" t="str">
        <f ca="1">IF(Proc[[#This Row],[DaysAgeing]]&gt;5,"yep","on track")</f>
        <v>yep</v>
      </c>
      <c r="Q5570" s="2">
        <f ca="1">IF(Proc[[#This Row],[DateClosed]]="",ABS(NETWORKDAYS(Proc[[#This Row],[DateOpened]],TODAY()))-1,ABS(NETWORKDAYS(Proc[[#This Row],[DateOpened]],Proc[[#This Row],[DateClosed]]))-1)</f>
        <v>45</v>
      </c>
      <c r="R5570" s="140" t="s">
        <v>5432</v>
      </c>
      <c r="S5570" s="112"/>
      <c r="T5570" s="153">
        <v>5569</v>
      </c>
    </row>
    <row r="5571" spans="1:20" hidden="1">
      <c r="A5571" s="141" t="s">
        <v>5430</v>
      </c>
      <c r="B5571" s="153" t="str">
        <f>IFERROR(VLOOKUP(Proc[[#This Row],[App]],Table2[],3,0),"open")</f>
        <v>ok</v>
      </c>
      <c r="C5571" s="141" t="s">
        <v>369</v>
      </c>
      <c r="D5571" s="152" t="s">
        <v>5482</v>
      </c>
      <c r="E5571" s="152" t="s">
        <v>5423</v>
      </c>
      <c r="F5571" s="112" t="s">
        <v>5423</v>
      </c>
      <c r="G5571" s="141" t="s">
        <v>400</v>
      </c>
      <c r="H5571" s="112" t="str">
        <f>IF(Proc[[#This Row],[type]]="LFF (MDG-F)",MID(Proc[[#This Row],[Obj]],13,10),"")</f>
        <v/>
      </c>
      <c r="I5571" s="152"/>
      <c r="J5571" s="112" t="b">
        <f>Proc[[#This Row],[Requested]]=Proc[[#This Row],[CurrentParent]]</f>
        <v>1</v>
      </c>
      <c r="K5571" s="153" t="e">
        <f>IF(Proc[[#This Row],[Author]]="Marcela Urrego",VLOOKUP(LEFT(Proc[[#This Row],[Requested]],1),Table3[#All],2,0),VLOOKUP(Proc[[#This Row],[Author]],Table4[],2,0))</f>
        <v>#N/A</v>
      </c>
      <c r="L5571" s="148" t="s">
        <v>7174</v>
      </c>
      <c r="M5571" s="140">
        <v>46052</v>
      </c>
      <c r="N5571" s="140"/>
      <c r="O5571" s="140"/>
      <c r="P5571" s="140" t="str">
        <f ca="1">IF(Proc[[#This Row],[DaysAgeing]]&gt;5,"yep","on track")</f>
        <v>yep</v>
      </c>
      <c r="Q5571" s="2">
        <f ca="1">IF(Proc[[#This Row],[DateClosed]]="",ABS(NETWORKDAYS(Proc[[#This Row],[DateOpened]],TODAY()))-1,ABS(NETWORKDAYS(Proc[[#This Row],[DateOpened]],Proc[[#This Row],[DateClosed]]))-1)</f>
        <v>45</v>
      </c>
      <c r="R5571" s="140" t="s">
        <v>5432</v>
      </c>
      <c r="S5571" s="112"/>
      <c r="T5571" s="153">
        <v>5570</v>
      </c>
    </row>
    <row r="5572" spans="1:20" hidden="1">
      <c r="A5572" s="141" t="s">
        <v>5430</v>
      </c>
      <c r="B5572" s="153" t="str">
        <f>IFERROR(VLOOKUP(Proc[[#This Row],[App]],Table2[],3,0),"open")</f>
        <v>ok</v>
      </c>
      <c r="C5572" s="141" t="s">
        <v>369</v>
      </c>
      <c r="D5572" s="152" t="s">
        <v>5483</v>
      </c>
      <c r="E5572" s="152" t="s">
        <v>5423</v>
      </c>
      <c r="F5572" s="112" t="s">
        <v>5423</v>
      </c>
      <c r="G5572" s="141" t="s">
        <v>400</v>
      </c>
      <c r="H5572" s="112" t="str">
        <f>IF(Proc[[#This Row],[type]]="LFF (MDG-F)",MID(Proc[[#This Row],[Obj]],13,10),"")</f>
        <v/>
      </c>
      <c r="I5572" s="152"/>
      <c r="J5572" s="112" t="b">
        <f>Proc[[#This Row],[Requested]]=Proc[[#This Row],[CurrentParent]]</f>
        <v>1</v>
      </c>
      <c r="K5572" s="153" t="e">
        <f>IF(Proc[[#This Row],[Author]]="Marcela Urrego",VLOOKUP(LEFT(Proc[[#This Row],[Requested]],1),Table3[#All],2,0),VLOOKUP(Proc[[#This Row],[Author]],Table4[],2,0))</f>
        <v>#N/A</v>
      </c>
      <c r="L5572" s="148" t="s">
        <v>7174</v>
      </c>
      <c r="M5572" s="140">
        <v>46052</v>
      </c>
      <c r="N5572" s="140"/>
      <c r="O5572" s="140"/>
      <c r="P5572" s="140" t="str">
        <f ca="1">IF(Proc[[#This Row],[DaysAgeing]]&gt;5,"yep","on track")</f>
        <v>yep</v>
      </c>
      <c r="Q5572" s="2">
        <f ca="1">IF(Proc[[#This Row],[DateClosed]]="",ABS(NETWORKDAYS(Proc[[#This Row],[DateOpened]],TODAY()))-1,ABS(NETWORKDAYS(Proc[[#This Row],[DateOpened]],Proc[[#This Row],[DateClosed]]))-1)</f>
        <v>45</v>
      </c>
      <c r="R5572" s="140" t="s">
        <v>5432</v>
      </c>
      <c r="S5572" s="112"/>
      <c r="T5572" s="153">
        <v>5571</v>
      </c>
    </row>
    <row r="5573" spans="1:20" hidden="1">
      <c r="A5573" s="141" t="s">
        <v>5430</v>
      </c>
      <c r="B5573" s="153" t="str">
        <f>IFERROR(VLOOKUP(Proc[[#This Row],[App]],Table2[],3,0),"open")</f>
        <v>ok</v>
      </c>
      <c r="C5573" s="141" t="s">
        <v>369</v>
      </c>
      <c r="D5573" s="152" t="s">
        <v>5484</v>
      </c>
      <c r="E5573" s="152" t="s">
        <v>5423</v>
      </c>
      <c r="F5573" s="112" t="s">
        <v>5423</v>
      </c>
      <c r="G5573" s="141" t="s">
        <v>400</v>
      </c>
      <c r="H5573" s="112" t="str">
        <f>IF(Proc[[#This Row],[type]]="LFF (MDG-F)",MID(Proc[[#This Row],[Obj]],13,10),"")</f>
        <v/>
      </c>
      <c r="I5573" s="152"/>
      <c r="J5573" s="112" t="b">
        <f>Proc[[#This Row],[Requested]]=Proc[[#This Row],[CurrentParent]]</f>
        <v>1</v>
      </c>
      <c r="K5573" s="153" t="e">
        <f>IF(Proc[[#This Row],[Author]]="Marcela Urrego",VLOOKUP(LEFT(Proc[[#This Row],[Requested]],1),Table3[#All],2,0),VLOOKUP(Proc[[#This Row],[Author]],Table4[],2,0))</f>
        <v>#N/A</v>
      </c>
      <c r="L5573" s="148" t="s">
        <v>7174</v>
      </c>
      <c r="M5573" s="140">
        <v>46052</v>
      </c>
      <c r="N5573" s="140"/>
      <c r="O5573" s="140"/>
      <c r="P5573" s="140" t="str">
        <f ca="1">IF(Proc[[#This Row],[DaysAgeing]]&gt;5,"yep","on track")</f>
        <v>yep</v>
      </c>
      <c r="Q5573" s="2">
        <f ca="1">IF(Proc[[#This Row],[DateClosed]]="",ABS(NETWORKDAYS(Proc[[#This Row],[DateOpened]],TODAY()))-1,ABS(NETWORKDAYS(Proc[[#This Row],[DateOpened]],Proc[[#This Row],[DateClosed]]))-1)</f>
        <v>45</v>
      </c>
      <c r="R5573" s="140" t="s">
        <v>5432</v>
      </c>
      <c r="S5573" s="112"/>
      <c r="T5573" s="153">
        <v>5572</v>
      </c>
    </row>
    <row r="5574" spans="1:20" hidden="1">
      <c r="A5574" s="141" t="s">
        <v>5430</v>
      </c>
      <c r="B5574" s="153" t="str">
        <f>IFERROR(VLOOKUP(Proc[[#This Row],[App]],Table2[],3,0),"open")</f>
        <v>ok</v>
      </c>
      <c r="C5574" s="141" t="s">
        <v>369</v>
      </c>
      <c r="D5574" s="152" t="s">
        <v>5485</v>
      </c>
      <c r="E5574" s="152" t="s">
        <v>5424</v>
      </c>
      <c r="F5574" s="112" t="s">
        <v>5424</v>
      </c>
      <c r="G5574" s="141" t="s">
        <v>400</v>
      </c>
      <c r="H5574" s="112" t="str">
        <f>IF(Proc[[#This Row],[type]]="LFF (MDG-F)",MID(Proc[[#This Row],[Obj]],13,10),"")</f>
        <v/>
      </c>
      <c r="I5574" s="152"/>
      <c r="J5574" s="112" t="b">
        <f>Proc[[#This Row],[Requested]]=Proc[[#This Row],[CurrentParent]]</f>
        <v>1</v>
      </c>
      <c r="K5574" s="153" t="e">
        <f>IF(Proc[[#This Row],[Author]]="Marcela Urrego",VLOOKUP(LEFT(Proc[[#This Row],[Requested]],1),Table3[#All],2,0),VLOOKUP(Proc[[#This Row],[Author]],Table4[],2,0))</f>
        <v>#N/A</v>
      </c>
      <c r="L5574" s="148" t="s">
        <v>7174</v>
      </c>
      <c r="M5574" s="140">
        <v>46052</v>
      </c>
      <c r="N5574" s="140"/>
      <c r="O5574" s="140"/>
      <c r="P5574" s="140" t="str">
        <f ca="1">IF(Proc[[#This Row],[DaysAgeing]]&gt;5,"yep","on track")</f>
        <v>yep</v>
      </c>
      <c r="Q5574" s="2">
        <f ca="1">IF(Proc[[#This Row],[DateClosed]]="",ABS(NETWORKDAYS(Proc[[#This Row],[DateOpened]],TODAY()))-1,ABS(NETWORKDAYS(Proc[[#This Row],[DateOpened]],Proc[[#This Row],[DateClosed]]))-1)</f>
        <v>45</v>
      </c>
      <c r="R5574" s="140" t="s">
        <v>5432</v>
      </c>
      <c r="S5574" s="112"/>
      <c r="T5574" s="153">
        <v>5573</v>
      </c>
    </row>
    <row r="5575" spans="1:20" hidden="1">
      <c r="A5575" s="141" t="s">
        <v>5430</v>
      </c>
      <c r="B5575" s="153" t="str">
        <f>IFERROR(VLOOKUP(Proc[[#This Row],[App]],Table2[],3,0),"open")</f>
        <v>ok</v>
      </c>
      <c r="C5575" s="141" t="s">
        <v>369</v>
      </c>
      <c r="D5575" s="152" t="s">
        <v>5486</v>
      </c>
      <c r="E5575" s="152" t="s">
        <v>5424</v>
      </c>
      <c r="F5575" s="112" t="s">
        <v>5424</v>
      </c>
      <c r="G5575" s="141" t="s">
        <v>400</v>
      </c>
      <c r="H5575" s="112" t="str">
        <f>IF(Proc[[#This Row],[type]]="LFF (MDG-F)",MID(Proc[[#This Row],[Obj]],13,10),"")</f>
        <v/>
      </c>
      <c r="I5575" s="152"/>
      <c r="J5575" s="112" t="b">
        <f>Proc[[#This Row],[Requested]]=Proc[[#This Row],[CurrentParent]]</f>
        <v>1</v>
      </c>
      <c r="K5575" s="153" t="e">
        <f>IF(Proc[[#This Row],[Author]]="Marcela Urrego",VLOOKUP(LEFT(Proc[[#This Row],[Requested]],1),Table3[#All],2,0),VLOOKUP(Proc[[#This Row],[Author]],Table4[],2,0))</f>
        <v>#N/A</v>
      </c>
      <c r="L5575" s="148" t="s">
        <v>7174</v>
      </c>
      <c r="M5575" s="140">
        <v>46052</v>
      </c>
      <c r="N5575" s="140"/>
      <c r="O5575" s="140"/>
      <c r="P5575" s="140" t="str">
        <f ca="1">IF(Proc[[#This Row],[DaysAgeing]]&gt;5,"yep","on track")</f>
        <v>yep</v>
      </c>
      <c r="Q5575" s="2">
        <f ca="1">IF(Proc[[#This Row],[DateClosed]]="",ABS(NETWORKDAYS(Proc[[#This Row],[DateOpened]],TODAY()))-1,ABS(NETWORKDAYS(Proc[[#This Row],[DateOpened]],Proc[[#This Row],[DateClosed]]))-1)</f>
        <v>45</v>
      </c>
      <c r="R5575" s="140" t="s">
        <v>5432</v>
      </c>
      <c r="S5575" s="112"/>
      <c r="T5575" s="153">
        <v>5574</v>
      </c>
    </row>
    <row r="5576" spans="1:20" hidden="1">
      <c r="A5576" s="141" t="s">
        <v>5430</v>
      </c>
      <c r="B5576" s="153" t="str">
        <f>IFERROR(VLOOKUP(Proc[[#This Row],[App]],Table2[],3,0),"open")</f>
        <v>ok</v>
      </c>
      <c r="C5576" s="141" t="s">
        <v>369</v>
      </c>
      <c r="D5576" s="152" t="s">
        <v>5487</v>
      </c>
      <c r="E5576" s="152" t="s">
        <v>5424</v>
      </c>
      <c r="F5576" s="112" t="s">
        <v>5424</v>
      </c>
      <c r="G5576" s="141" t="s">
        <v>400</v>
      </c>
      <c r="H5576" s="112" t="str">
        <f>IF(Proc[[#This Row],[type]]="LFF (MDG-F)",MID(Proc[[#This Row],[Obj]],13,10),"")</f>
        <v/>
      </c>
      <c r="I5576" s="152"/>
      <c r="J5576" s="112" t="b">
        <f>Proc[[#This Row],[Requested]]=Proc[[#This Row],[CurrentParent]]</f>
        <v>1</v>
      </c>
      <c r="K5576" s="153" t="e">
        <f>IF(Proc[[#This Row],[Author]]="Marcela Urrego",VLOOKUP(LEFT(Proc[[#This Row],[Requested]],1),Table3[#All],2,0),VLOOKUP(Proc[[#This Row],[Author]],Table4[],2,0))</f>
        <v>#N/A</v>
      </c>
      <c r="L5576" s="148" t="s">
        <v>7174</v>
      </c>
      <c r="M5576" s="140">
        <v>46052</v>
      </c>
      <c r="N5576" s="140"/>
      <c r="O5576" s="140"/>
      <c r="P5576" s="140" t="str">
        <f ca="1">IF(Proc[[#This Row],[DaysAgeing]]&gt;5,"yep","on track")</f>
        <v>yep</v>
      </c>
      <c r="Q5576" s="2">
        <f ca="1">IF(Proc[[#This Row],[DateClosed]]="",ABS(NETWORKDAYS(Proc[[#This Row],[DateOpened]],TODAY()))-1,ABS(NETWORKDAYS(Proc[[#This Row],[DateOpened]],Proc[[#This Row],[DateClosed]]))-1)</f>
        <v>45</v>
      </c>
      <c r="R5576" s="140" t="s">
        <v>5432</v>
      </c>
      <c r="S5576" s="112"/>
      <c r="T5576" s="153">
        <v>5575</v>
      </c>
    </row>
    <row r="5577" spans="1:20" hidden="1">
      <c r="A5577" s="141" t="s">
        <v>5430</v>
      </c>
      <c r="B5577" s="153" t="str">
        <f>IFERROR(VLOOKUP(Proc[[#This Row],[App]],Table2[],3,0),"open")</f>
        <v>ok</v>
      </c>
      <c r="C5577" s="141" t="s">
        <v>369</v>
      </c>
      <c r="D5577" s="152" t="s">
        <v>5488</v>
      </c>
      <c r="E5577" s="152" t="s">
        <v>5425</v>
      </c>
      <c r="F5577" s="112" t="s">
        <v>5425</v>
      </c>
      <c r="G5577" s="141" t="s">
        <v>400</v>
      </c>
      <c r="H5577" s="112" t="str">
        <f>IF(Proc[[#This Row],[type]]="LFF (MDG-F)",MID(Proc[[#This Row],[Obj]],13,10),"")</f>
        <v/>
      </c>
      <c r="I5577" s="152"/>
      <c r="J5577" s="112" t="b">
        <f>Proc[[#This Row],[Requested]]=Proc[[#This Row],[CurrentParent]]</f>
        <v>1</v>
      </c>
      <c r="K5577" s="153" t="e">
        <f>IF(Proc[[#This Row],[Author]]="Marcela Urrego",VLOOKUP(LEFT(Proc[[#This Row],[Requested]],1),Table3[#All],2,0),VLOOKUP(Proc[[#This Row],[Author]],Table4[],2,0))</f>
        <v>#N/A</v>
      </c>
      <c r="L5577" s="148" t="s">
        <v>7174</v>
      </c>
      <c r="M5577" s="140">
        <v>46052</v>
      </c>
      <c r="N5577" s="140"/>
      <c r="O5577" s="140"/>
      <c r="P5577" s="140" t="str">
        <f ca="1">IF(Proc[[#This Row],[DaysAgeing]]&gt;5,"yep","on track")</f>
        <v>yep</v>
      </c>
      <c r="Q5577" s="2">
        <f ca="1">IF(Proc[[#This Row],[DateClosed]]="",ABS(NETWORKDAYS(Proc[[#This Row],[DateOpened]],TODAY()))-1,ABS(NETWORKDAYS(Proc[[#This Row],[DateOpened]],Proc[[#This Row],[DateClosed]]))-1)</f>
        <v>45</v>
      </c>
      <c r="R5577" s="140" t="s">
        <v>5432</v>
      </c>
      <c r="S5577" s="112"/>
      <c r="T5577" s="153">
        <v>5576</v>
      </c>
    </row>
    <row r="5578" spans="1:20" hidden="1">
      <c r="A5578" s="141" t="s">
        <v>5430</v>
      </c>
      <c r="B5578" s="153" t="str">
        <f>IFERROR(VLOOKUP(Proc[[#This Row],[App]],Table2[],3,0),"open")</f>
        <v>ok</v>
      </c>
      <c r="C5578" s="141" t="s">
        <v>369</v>
      </c>
      <c r="D5578" s="152" t="s">
        <v>5489</v>
      </c>
      <c r="E5578" s="152" t="s">
        <v>5425</v>
      </c>
      <c r="F5578" s="112" t="s">
        <v>5425</v>
      </c>
      <c r="G5578" s="141" t="s">
        <v>400</v>
      </c>
      <c r="H5578" s="112" t="str">
        <f>IF(Proc[[#This Row],[type]]="LFF (MDG-F)",MID(Proc[[#This Row],[Obj]],13,10),"")</f>
        <v/>
      </c>
      <c r="I5578" s="152"/>
      <c r="J5578" s="112" t="b">
        <f>Proc[[#This Row],[Requested]]=Proc[[#This Row],[CurrentParent]]</f>
        <v>1</v>
      </c>
      <c r="K5578" s="153" t="e">
        <f>IF(Proc[[#This Row],[Author]]="Marcela Urrego",VLOOKUP(LEFT(Proc[[#This Row],[Requested]],1),Table3[#All],2,0),VLOOKUP(Proc[[#This Row],[Author]],Table4[],2,0))</f>
        <v>#N/A</v>
      </c>
      <c r="L5578" s="148" t="s">
        <v>7174</v>
      </c>
      <c r="M5578" s="140">
        <v>46052</v>
      </c>
      <c r="N5578" s="140"/>
      <c r="O5578" s="140"/>
      <c r="P5578" s="140" t="str">
        <f ca="1">IF(Proc[[#This Row],[DaysAgeing]]&gt;5,"yep","on track")</f>
        <v>yep</v>
      </c>
      <c r="Q5578" s="2">
        <f ca="1">IF(Proc[[#This Row],[DateClosed]]="",ABS(NETWORKDAYS(Proc[[#This Row],[DateOpened]],TODAY()))-1,ABS(NETWORKDAYS(Proc[[#This Row],[DateOpened]],Proc[[#This Row],[DateClosed]]))-1)</f>
        <v>45</v>
      </c>
      <c r="R5578" s="140" t="s">
        <v>5432</v>
      </c>
      <c r="S5578" s="112"/>
      <c r="T5578" s="153">
        <v>5577</v>
      </c>
    </row>
    <row r="5579" spans="1:20" hidden="1">
      <c r="A5579" s="141" t="s">
        <v>5430</v>
      </c>
      <c r="B5579" s="153" t="str">
        <f>IFERROR(VLOOKUP(Proc[[#This Row],[App]],Table2[],3,0),"open")</f>
        <v>ok</v>
      </c>
      <c r="C5579" s="141" t="s">
        <v>369</v>
      </c>
      <c r="D5579" s="152" t="s">
        <v>5490</v>
      </c>
      <c r="E5579" s="152" t="s">
        <v>5425</v>
      </c>
      <c r="F5579" s="112" t="s">
        <v>5425</v>
      </c>
      <c r="G5579" s="141" t="s">
        <v>400</v>
      </c>
      <c r="H5579" s="112" t="str">
        <f>IF(Proc[[#This Row],[type]]="LFF (MDG-F)",MID(Proc[[#This Row],[Obj]],13,10),"")</f>
        <v/>
      </c>
      <c r="I5579" s="152"/>
      <c r="J5579" s="112" t="b">
        <f>Proc[[#This Row],[Requested]]=Proc[[#This Row],[CurrentParent]]</f>
        <v>1</v>
      </c>
      <c r="K5579" s="153" t="e">
        <f>IF(Proc[[#This Row],[Author]]="Marcela Urrego",VLOOKUP(LEFT(Proc[[#This Row],[Requested]],1),Table3[#All],2,0),VLOOKUP(Proc[[#This Row],[Author]],Table4[],2,0))</f>
        <v>#N/A</v>
      </c>
      <c r="L5579" s="148" t="s">
        <v>7174</v>
      </c>
      <c r="M5579" s="140">
        <v>46052</v>
      </c>
      <c r="N5579" s="140"/>
      <c r="O5579" s="140"/>
      <c r="P5579" s="140" t="str">
        <f ca="1">IF(Proc[[#This Row],[DaysAgeing]]&gt;5,"yep","on track")</f>
        <v>yep</v>
      </c>
      <c r="Q5579" s="2">
        <f ca="1">IF(Proc[[#This Row],[DateClosed]]="",ABS(NETWORKDAYS(Proc[[#This Row],[DateOpened]],TODAY()))-1,ABS(NETWORKDAYS(Proc[[#This Row],[DateOpened]],Proc[[#This Row],[DateClosed]]))-1)</f>
        <v>45</v>
      </c>
      <c r="R5579" s="140" t="s">
        <v>5432</v>
      </c>
      <c r="S5579" s="112"/>
      <c r="T5579" s="153">
        <v>5578</v>
      </c>
    </row>
    <row r="5580" spans="1:20" hidden="1">
      <c r="A5580" s="141" t="s">
        <v>5430</v>
      </c>
      <c r="B5580" s="153" t="str">
        <f>IFERROR(VLOOKUP(Proc[[#This Row],[App]],Table2[],3,0),"open")</f>
        <v>ok</v>
      </c>
      <c r="C5580" s="141" t="s">
        <v>369</v>
      </c>
      <c r="D5580" s="152" t="s">
        <v>5491</v>
      </c>
      <c r="E5580" s="152" t="s">
        <v>5426</v>
      </c>
      <c r="F5580" s="112" t="s">
        <v>5426</v>
      </c>
      <c r="G5580" s="141" t="s">
        <v>400</v>
      </c>
      <c r="H5580" s="112" t="str">
        <f>IF(Proc[[#This Row],[type]]="LFF (MDG-F)",MID(Proc[[#This Row],[Obj]],13,10),"")</f>
        <v/>
      </c>
      <c r="I5580" s="152"/>
      <c r="J5580" s="112" t="b">
        <f>Proc[[#This Row],[Requested]]=Proc[[#This Row],[CurrentParent]]</f>
        <v>1</v>
      </c>
      <c r="K5580" s="153" t="e">
        <f>IF(Proc[[#This Row],[Author]]="Marcela Urrego",VLOOKUP(LEFT(Proc[[#This Row],[Requested]],1),Table3[#All],2,0),VLOOKUP(Proc[[#This Row],[Author]],Table4[],2,0))</f>
        <v>#N/A</v>
      </c>
      <c r="L5580" s="148" t="s">
        <v>7174</v>
      </c>
      <c r="M5580" s="140">
        <v>46052</v>
      </c>
      <c r="N5580" s="140"/>
      <c r="O5580" s="140"/>
      <c r="P5580" s="140" t="str">
        <f ca="1">IF(Proc[[#This Row],[DaysAgeing]]&gt;5,"yep","on track")</f>
        <v>yep</v>
      </c>
      <c r="Q5580" s="2">
        <f ca="1">IF(Proc[[#This Row],[DateClosed]]="",ABS(NETWORKDAYS(Proc[[#This Row],[DateOpened]],TODAY()))-1,ABS(NETWORKDAYS(Proc[[#This Row],[DateOpened]],Proc[[#This Row],[DateClosed]]))-1)</f>
        <v>45</v>
      </c>
      <c r="R5580" s="140" t="s">
        <v>5432</v>
      </c>
      <c r="S5580" s="112"/>
      <c r="T5580" s="153">
        <v>5579</v>
      </c>
    </row>
    <row r="5581" spans="1:20" hidden="1">
      <c r="A5581" s="141" t="s">
        <v>5430</v>
      </c>
      <c r="B5581" s="153" t="str">
        <f>IFERROR(VLOOKUP(Proc[[#This Row],[App]],Table2[],3,0),"open")</f>
        <v>ok</v>
      </c>
      <c r="C5581" s="141" t="s">
        <v>369</v>
      </c>
      <c r="D5581" s="152" t="s">
        <v>5492</v>
      </c>
      <c r="E5581" s="152" t="s">
        <v>5426</v>
      </c>
      <c r="F5581" s="112" t="s">
        <v>5426</v>
      </c>
      <c r="G5581" s="141" t="s">
        <v>400</v>
      </c>
      <c r="H5581" s="112" t="str">
        <f>IF(Proc[[#This Row],[type]]="LFF (MDG-F)",MID(Proc[[#This Row],[Obj]],13,10),"")</f>
        <v/>
      </c>
      <c r="I5581" s="152"/>
      <c r="J5581" s="112" t="b">
        <f>Proc[[#This Row],[Requested]]=Proc[[#This Row],[CurrentParent]]</f>
        <v>1</v>
      </c>
      <c r="K5581" s="153" t="e">
        <f>IF(Proc[[#This Row],[Author]]="Marcela Urrego",VLOOKUP(LEFT(Proc[[#This Row],[Requested]],1),Table3[#All],2,0),VLOOKUP(Proc[[#This Row],[Author]],Table4[],2,0))</f>
        <v>#N/A</v>
      </c>
      <c r="L5581" s="148" t="s">
        <v>7174</v>
      </c>
      <c r="M5581" s="140">
        <v>46052</v>
      </c>
      <c r="N5581" s="140"/>
      <c r="O5581" s="140"/>
      <c r="P5581" s="140" t="str">
        <f ca="1">IF(Proc[[#This Row],[DaysAgeing]]&gt;5,"yep","on track")</f>
        <v>yep</v>
      </c>
      <c r="Q5581" s="2">
        <f ca="1">IF(Proc[[#This Row],[DateClosed]]="",ABS(NETWORKDAYS(Proc[[#This Row],[DateOpened]],TODAY()))-1,ABS(NETWORKDAYS(Proc[[#This Row],[DateOpened]],Proc[[#This Row],[DateClosed]]))-1)</f>
        <v>45</v>
      </c>
      <c r="R5581" s="140" t="s">
        <v>5432</v>
      </c>
      <c r="S5581" s="112"/>
      <c r="T5581" s="153">
        <v>5580</v>
      </c>
    </row>
    <row r="5582" spans="1:20" hidden="1">
      <c r="A5582" s="141" t="s">
        <v>5430</v>
      </c>
      <c r="B5582" s="153" t="str">
        <f>IFERROR(VLOOKUP(Proc[[#This Row],[App]],Table2[],3,0),"open")</f>
        <v>ok</v>
      </c>
      <c r="C5582" s="141" t="s">
        <v>369</v>
      </c>
      <c r="D5582" s="152" t="s">
        <v>5493</v>
      </c>
      <c r="E5582" s="152" t="s">
        <v>5427</v>
      </c>
      <c r="F5582" s="112" t="s">
        <v>5427</v>
      </c>
      <c r="G5582" s="141" t="s">
        <v>400</v>
      </c>
      <c r="H5582" s="112" t="str">
        <f>IF(Proc[[#This Row],[type]]="LFF (MDG-F)",MID(Proc[[#This Row],[Obj]],13,10),"")</f>
        <v/>
      </c>
      <c r="I5582" s="152"/>
      <c r="J5582" s="112" t="b">
        <f>Proc[[#This Row],[Requested]]=Proc[[#This Row],[CurrentParent]]</f>
        <v>1</v>
      </c>
      <c r="K5582" s="153" t="e">
        <f>IF(Proc[[#This Row],[Author]]="Marcela Urrego",VLOOKUP(LEFT(Proc[[#This Row],[Requested]],1),Table3[#All],2,0),VLOOKUP(Proc[[#This Row],[Author]],Table4[],2,0))</f>
        <v>#N/A</v>
      </c>
      <c r="L5582" s="148" t="s">
        <v>7174</v>
      </c>
      <c r="M5582" s="140">
        <v>46052</v>
      </c>
      <c r="N5582" s="140"/>
      <c r="O5582" s="140"/>
      <c r="P5582" s="140" t="str">
        <f ca="1">IF(Proc[[#This Row],[DaysAgeing]]&gt;5,"yep","on track")</f>
        <v>yep</v>
      </c>
      <c r="Q5582" s="2">
        <f ca="1">IF(Proc[[#This Row],[DateClosed]]="",ABS(NETWORKDAYS(Proc[[#This Row],[DateOpened]],TODAY()))-1,ABS(NETWORKDAYS(Proc[[#This Row],[DateOpened]],Proc[[#This Row],[DateClosed]]))-1)</f>
        <v>45</v>
      </c>
      <c r="R5582" s="140" t="s">
        <v>5432</v>
      </c>
      <c r="S5582" s="112"/>
      <c r="T5582" s="153">
        <v>5581</v>
      </c>
    </row>
    <row r="5583" spans="1:20" hidden="1">
      <c r="A5583" s="141" t="s">
        <v>5430</v>
      </c>
      <c r="B5583" s="153" t="str">
        <f>IFERROR(VLOOKUP(Proc[[#This Row],[App]],Table2[],3,0),"open")</f>
        <v>ok</v>
      </c>
      <c r="C5583" s="141" t="s">
        <v>369</v>
      </c>
      <c r="D5583" s="152" t="s">
        <v>5494</v>
      </c>
      <c r="E5583" s="152" t="s">
        <v>5428</v>
      </c>
      <c r="F5583" s="112" t="s">
        <v>5428</v>
      </c>
      <c r="G5583" s="141" t="s">
        <v>400</v>
      </c>
      <c r="H5583" s="112" t="str">
        <f>IF(Proc[[#This Row],[type]]="LFF (MDG-F)",MID(Proc[[#This Row],[Obj]],13,10),"")</f>
        <v/>
      </c>
      <c r="I5583" s="152"/>
      <c r="J5583" s="112" t="b">
        <f>Proc[[#This Row],[Requested]]=Proc[[#This Row],[CurrentParent]]</f>
        <v>1</v>
      </c>
      <c r="K5583" s="153" t="e">
        <f>IF(Proc[[#This Row],[Author]]="Marcela Urrego",VLOOKUP(LEFT(Proc[[#This Row],[Requested]],1),Table3[#All],2,0),VLOOKUP(Proc[[#This Row],[Author]],Table4[],2,0))</f>
        <v>#N/A</v>
      </c>
      <c r="L5583" s="148" t="s">
        <v>7174</v>
      </c>
      <c r="M5583" s="140">
        <v>46052</v>
      </c>
      <c r="N5583" s="140"/>
      <c r="O5583" s="140"/>
      <c r="P5583" s="140" t="str">
        <f ca="1">IF(Proc[[#This Row],[DaysAgeing]]&gt;5,"yep","on track")</f>
        <v>yep</v>
      </c>
      <c r="Q5583" s="2">
        <f ca="1">IF(Proc[[#This Row],[DateClosed]]="",ABS(NETWORKDAYS(Proc[[#This Row],[DateOpened]],TODAY()))-1,ABS(NETWORKDAYS(Proc[[#This Row],[DateOpened]],Proc[[#This Row],[DateClosed]]))-1)</f>
        <v>45</v>
      </c>
      <c r="R5583" s="140" t="s">
        <v>5432</v>
      </c>
      <c r="S5583" s="112"/>
      <c r="T5583" s="153">
        <v>5582</v>
      </c>
    </row>
    <row r="5584" spans="1:20" hidden="1">
      <c r="A5584" s="141" t="s">
        <v>5430</v>
      </c>
      <c r="B5584" s="153" t="str">
        <f>IFERROR(VLOOKUP(Proc[[#This Row],[App]],Table2[],3,0),"open")</f>
        <v>ok</v>
      </c>
      <c r="C5584" s="141" t="s">
        <v>369</v>
      </c>
      <c r="D5584" s="152" t="s">
        <v>5495</v>
      </c>
      <c r="E5584" s="152" t="s">
        <v>5428</v>
      </c>
      <c r="F5584" s="112" t="s">
        <v>5428</v>
      </c>
      <c r="G5584" s="141" t="s">
        <v>400</v>
      </c>
      <c r="H5584" s="112" t="str">
        <f>IF(Proc[[#This Row],[type]]="LFF (MDG-F)",MID(Proc[[#This Row],[Obj]],13,10),"")</f>
        <v/>
      </c>
      <c r="I5584" s="152"/>
      <c r="J5584" s="112" t="b">
        <f>Proc[[#This Row],[Requested]]=Proc[[#This Row],[CurrentParent]]</f>
        <v>1</v>
      </c>
      <c r="K5584" s="153" t="e">
        <f>IF(Proc[[#This Row],[Author]]="Marcela Urrego",VLOOKUP(LEFT(Proc[[#This Row],[Requested]],1),Table3[#All],2,0),VLOOKUP(Proc[[#This Row],[Author]],Table4[],2,0))</f>
        <v>#N/A</v>
      </c>
      <c r="L5584" s="148" t="s">
        <v>7174</v>
      </c>
      <c r="M5584" s="140">
        <v>46052</v>
      </c>
      <c r="N5584" s="140"/>
      <c r="O5584" s="140"/>
      <c r="P5584" s="140" t="str">
        <f ca="1">IF(Proc[[#This Row],[DaysAgeing]]&gt;5,"yep","on track")</f>
        <v>yep</v>
      </c>
      <c r="Q5584" s="2">
        <f ca="1">IF(Proc[[#This Row],[DateClosed]]="",ABS(NETWORKDAYS(Proc[[#This Row],[DateOpened]],TODAY()))-1,ABS(NETWORKDAYS(Proc[[#This Row],[DateOpened]],Proc[[#This Row],[DateClosed]]))-1)</f>
        <v>45</v>
      </c>
      <c r="R5584" s="140" t="s">
        <v>5432</v>
      </c>
      <c r="S5584" s="112"/>
      <c r="T5584" s="153">
        <v>5583</v>
      </c>
    </row>
    <row r="5585" spans="1:20" hidden="1">
      <c r="A5585" s="141" t="s">
        <v>5430</v>
      </c>
      <c r="B5585" s="153" t="str">
        <f>IFERROR(VLOOKUP(Proc[[#This Row],[App]],Table2[],3,0),"open")</f>
        <v>ok</v>
      </c>
      <c r="C5585" s="141" t="s">
        <v>369</v>
      </c>
      <c r="D5585" s="152" t="s">
        <v>5496</v>
      </c>
      <c r="E5585" s="152" t="s">
        <v>5429</v>
      </c>
      <c r="F5585" s="112" t="s">
        <v>5429</v>
      </c>
      <c r="G5585" s="141" t="s">
        <v>400</v>
      </c>
      <c r="H5585" s="112" t="str">
        <f>IF(Proc[[#This Row],[type]]="LFF (MDG-F)",MID(Proc[[#This Row],[Obj]],13,10),"")</f>
        <v/>
      </c>
      <c r="I5585" s="152"/>
      <c r="J5585" s="112" t="b">
        <f>Proc[[#This Row],[Requested]]=Proc[[#This Row],[CurrentParent]]</f>
        <v>1</v>
      </c>
      <c r="K5585" s="153" t="e">
        <f>IF(Proc[[#This Row],[Author]]="Marcela Urrego",VLOOKUP(LEFT(Proc[[#This Row],[Requested]],1),Table3[#All],2,0),VLOOKUP(Proc[[#This Row],[Author]],Table4[],2,0))</f>
        <v>#N/A</v>
      </c>
      <c r="L5585" s="148" t="s">
        <v>7174</v>
      </c>
      <c r="M5585" s="140">
        <v>46052</v>
      </c>
      <c r="N5585" s="140"/>
      <c r="O5585" s="140"/>
      <c r="P5585" s="140" t="str">
        <f ca="1">IF(Proc[[#This Row],[DaysAgeing]]&gt;5,"yep","on track")</f>
        <v>yep</v>
      </c>
      <c r="Q5585" s="2">
        <f ca="1">IF(Proc[[#This Row],[DateClosed]]="",ABS(NETWORKDAYS(Proc[[#This Row],[DateOpened]],TODAY()))-1,ABS(NETWORKDAYS(Proc[[#This Row],[DateOpened]],Proc[[#This Row],[DateClosed]]))-1)</f>
        <v>45</v>
      </c>
      <c r="R5585" s="140" t="s">
        <v>5432</v>
      </c>
      <c r="S5585" s="112"/>
      <c r="T5585" s="153">
        <v>5584</v>
      </c>
    </row>
    <row r="5586" spans="1:20" hidden="1">
      <c r="A5586" s="141" t="s">
        <v>5430</v>
      </c>
      <c r="B5586" s="153" t="str">
        <f>IFERROR(VLOOKUP(Proc[[#This Row],[App]],Table2[],3,0),"open")</f>
        <v>ok</v>
      </c>
      <c r="C5586" s="141" t="s">
        <v>369</v>
      </c>
      <c r="D5586" s="152" t="s">
        <v>5497</v>
      </c>
      <c r="E5586" s="152" t="s">
        <v>5429</v>
      </c>
      <c r="F5586" s="112" t="s">
        <v>5429</v>
      </c>
      <c r="G5586" s="141" t="s">
        <v>400</v>
      </c>
      <c r="H5586" s="112" t="str">
        <f>IF(Proc[[#This Row],[type]]="LFF (MDG-F)",MID(Proc[[#This Row],[Obj]],13,10),"")</f>
        <v/>
      </c>
      <c r="I5586" s="152"/>
      <c r="J5586" s="112" t="b">
        <f>Proc[[#This Row],[Requested]]=Proc[[#This Row],[CurrentParent]]</f>
        <v>1</v>
      </c>
      <c r="K5586" s="153" t="e">
        <f>IF(Proc[[#This Row],[Author]]="Marcela Urrego",VLOOKUP(LEFT(Proc[[#This Row],[Requested]],1),Table3[#All],2,0),VLOOKUP(Proc[[#This Row],[Author]],Table4[],2,0))</f>
        <v>#N/A</v>
      </c>
      <c r="L5586" s="148" t="s">
        <v>7174</v>
      </c>
      <c r="M5586" s="140">
        <v>46052</v>
      </c>
      <c r="N5586" s="140"/>
      <c r="O5586" s="140"/>
      <c r="P5586" s="140" t="str">
        <f ca="1">IF(Proc[[#This Row],[DaysAgeing]]&gt;5,"yep","on track")</f>
        <v>yep</v>
      </c>
      <c r="Q5586" s="2">
        <f ca="1">IF(Proc[[#This Row],[DateClosed]]="",ABS(NETWORKDAYS(Proc[[#This Row],[DateOpened]],TODAY()))-1,ABS(NETWORKDAYS(Proc[[#This Row],[DateOpened]],Proc[[#This Row],[DateClosed]]))-1)</f>
        <v>45</v>
      </c>
      <c r="R5586" s="140" t="s">
        <v>5432</v>
      </c>
      <c r="S5586" s="112"/>
      <c r="T5586" s="153">
        <v>5585</v>
      </c>
    </row>
    <row r="5587" spans="1:20" hidden="1">
      <c r="A5587" s="141" t="s">
        <v>5430</v>
      </c>
      <c r="B5587" s="153" t="str">
        <f>IFERROR(VLOOKUP(Proc[[#This Row],[App]],Table2[],3,0),"open")</f>
        <v>ok</v>
      </c>
      <c r="C5587" s="141" t="s">
        <v>369</v>
      </c>
      <c r="D5587" s="152" t="s">
        <v>5498</v>
      </c>
      <c r="E5587" s="152" t="s">
        <v>5429</v>
      </c>
      <c r="F5587" s="112" t="s">
        <v>5429</v>
      </c>
      <c r="G5587" s="141" t="s">
        <v>400</v>
      </c>
      <c r="H5587" s="112" t="str">
        <f>IF(Proc[[#This Row],[type]]="LFF (MDG-F)",MID(Proc[[#This Row],[Obj]],13,10),"")</f>
        <v/>
      </c>
      <c r="I5587" s="152"/>
      <c r="J5587" s="112" t="b">
        <f>Proc[[#This Row],[Requested]]=Proc[[#This Row],[CurrentParent]]</f>
        <v>1</v>
      </c>
      <c r="K5587" s="153" t="e">
        <f>IF(Proc[[#This Row],[Author]]="Marcela Urrego",VLOOKUP(LEFT(Proc[[#This Row],[Requested]],1),Table3[#All],2,0),VLOOKUP(Proc[[#This Row],[Author]],Table4[],2,0))</f>
        <v>#N/A</v>
      </c>
      <c r="L5587" s="148" t="s">
        <v>7174</v>
      </c>
      <c r="M5587" s="140">
        <v>46052</v>
      </c>
      <c r="N5587" s="140"/>
      <c r="O5587" s="140"/>
      <c r="P5587" s="140" t="str">
        <f ca="1">IF(Proc[[#This Row],[DaysAgeing]]&gt;5,"yep","on track")</f>
        <v>yep</v>
      </c>
      <c r="Q5587" s="2">
        <f ca="1">IF(Proc[[#This Row],[DateClosed]]="",ABS(NETWORKDAYS(Proc[[#This Row],[DateOpened]],TODAY()))-1,ABS(NETWORKDAYS(Proc[[#This Row],[DateOpened]],Proc[[#This Row],[DateClosed]]))-1)</f>
        <v>45</v>
      </c>
      <c r="R5587" s="140" t="s">
        <v>5432</v>
      </c>
      <c r="S5587" s="112"/>
      <c r="T5587" s="153">
        <v>5586</v>
      </c>
    </row>
    <row r="5588" spans="1:20" hidden="1">
      <c r="A5588" s="141" t="s">
        <v>5430</v>
      </c>
      <c r="B5588" s="153" t="str">
        <f>IFERROR(VLOOKUP(Proc[[#This Row],[App]],Table2[],3,0),"open")</f>
        <v>ok</v>
      </c>
      <c r="C5588" s="141" t="s">
        <v>369</v>
      </c>
      <c r="D5588" s="152" t="s">
        <v>5499</v>
      </c>
      <c r="E5588" s="152" t="s">
        <v>5429</v>
      </c>
      <c r="F5588" s="112" t="s">
        <v>5429</v>
      </c>
      <c r="G5588" s="141" t="s">
        <v>400</v>
      </c>
      <c r="H5588" s="112" t="str">
        <f>IF(Proc[[#This Row],[type]]="LFF (MDG-F)",MID(Proc[[#This Row],[Obj]],13,10),"")</f>
        <v/>
      </c>
      <c r="I5588" s="152"/>
      <c r="J5588" s="112" t="b">
        <f>Proc[[#This Row],[Requested]]=Proc[[#This Row],[CurrentParent]]</f>
        <v>1</v>
      </c>
      <c r="K5588" s="153" t="e">
        <f>IF(Proc[[#This Row],[Author]]="Marcela Urrego",VLOOKUP(LEFT(Proc[[#This Row],[Requested]],1),Table3[#All],2,0),VLOOKUP(Proc[[#This Row],[Author]],Table4[],2,0))</f>
        <v>#N/A</v>
      </c>
      <c r="L5588" s="148" t="s">
        <v>7174</v>
      </c>
      <c r="M5588" s="140">
        <v>46052</v>
      </c>
      <c r="N5588" s="140"/>
      <c r="O5588" s="140"/>
      <c r="P5588" s="140" t="str">
        <f ca="1">IF(Proc[[#This Row],[DaysAgeing]]&gt;5,"yep","on track")</f>
        <v>yep</v>
      </c>
      <c r="Q5588" s="2">
        <f ca="1">IF(Proc[[#This Row],[DateClosed]]="",ABS(NETWORKDAYS(Proc[[#This Row],[DateOpened]],TODAY()))-1,ABS(NETWORKDAYS(Proc[[#This Row],[DateOpened]],Proc[[#This Row],[DateClosed]]))-1)</f>
        <v>45</v>
      </c>
      <c r="R5588" s="140" t="s">
        <v>5432</v>
      </c>
      <c r="S5588" s="112"/>
      <c r="T5588" s="153">
        <v>5587</v>
      </c>
    </row>
    <row r="5589" spans="1:20" hidden="1">
      <c r="A5589" s="141" t="s">
        <v>5430</v>
      </c>
      <c r="B5589" s="153" t="str">
        <f>IFERROR(VLOOKUP(Proc[[#This Row],[App]],Table2[],3,0),"open")</f>
        <v>ok</v>
      </c>
      <c r="C5589" s="141" t="s">
        <v>369</v>
      </c>
      <c r="D5589" s="152" t="s">
        <v>5500</v>
      </c>
      <c r="E5589" s="152" t="s">
        <v>5429</v>
      </c>
      <c r="F5589" s="112" t="s">
        <v>5429</v>
      </c>
      <c r="G5589" s="141" t="s">
        <v>400</v>
      </c>
      <c r="H5589" s="112" t="str">
        <f>IF(Proc[[#This Row],[type]]="LFF (MDG-F)",MID(Proc[[#This Row],[Obj]],13,10),"")</f>
        <v/>
      </c>
      <c r="I5589" s="152"/>
      <c r="J5589" s="112" t="b">
        <f>Proc[[#This Row],[Requested]]=Proc[[#This Row],[CurrentParent]]</f>
        <v>1</v>
      </c>
      <c r="K5589" s="153" t="e">
        <f>IF(Proc[[#This Row],[Author]]="Marcela Urrego",VLOOKUP(LEFT(Proc[[#This Row],[Requested]],1),Table3[#All],2,0),VLOOKUP(Proc[[#This Row],[Author]],Table4[],2,0))</f>
        <v>#N/A</v>
      </c>
      <c r="L5589" s="148" t="s">
        <v>7174</v>
      </c>
      <c r="M5589" s="140">
        <v>46052</v>
      </c>
      <c r="N5589" s="140"/>
      <c r="O5589" s="140"/>
      <c r="P5589" s="140" t="str">
        <f ca="1">IF(Proc[[#This Row],[DaysAgeing]]&gt;5,"yep","on track")</f>
        <v>yep</v>
      </c>
      <c r="Q5589" s="2">
        <f ca="1">IF(Proc[[#This Row],[DateClosed]]="",ABS(NETWORKDAYS(Proc[[#This Row],[DateOpened]],TODAY()))-1,ABS(NETWORKDAYS(Proc[[#This Row],[DateOpened]],Proc[[#This Row],[DateClosed]]))-1)</f>
        <v>45</v>
      </c>
      <c r="R5589" s="140" t="s">
        <v>5432</v>
      </c>
      <c r="S5589" s="112"/>
      <c r="T5589" s="153">
        <v>5588</v>
      </c>
    </row>
    <row r="5590" spans="1:20" hidden="1">
      <c r="A5590" s="141" t="s">
        <v>5430</v>
      </c>
      <c r="B5590" s="153" t="str">
        <f>IFERROR(VLOOKUP(Proc[[#This Row],[App]],Table2[],3,0),"open")</f>
        <v>ok</v>
      </c>
      <c r="C5590" s="141" t="s">
        <v>369</v>
      </c>
      <c r="D5590" s="152" t="s">
        <v>5501</v>
      </c>
      <c r="E5590" s="152" t="s">
        <v>5429</v>
      </c>
      <c r="F5590" s="112" t="s">
        <v>5429</v>
      </c>
      <c r="G5590" s="141" t="s">
        <v>400</v>
      </c>
      <c r="H5590" s="112" t="str">
        <f>IF(Proc[[#This Row],[type]]="LFF (MDG-F)",MID(Proc[[#This Row],[Obj]],13,10),"")</f>
        <v/>
      </c>
      <c r="I5590" s="152"/>
      <c r="J5590" s="112" t="b">
        <f>Proc[[#This Row],[Requested]]=Proc[[#This Row],[CurrentParent]]</f>
        <v>1</v>
      </c>
      <c r="K5590" s="153" t="e">
        <f>IF(Proc[[#This Row],[Author]]="Marcela Urrego",VLOOKUP(LEFT(Proc[[#This Row],[Requested]],1),Table3[#All],2,0),VLOOKUP(Proc[[#This Row],[Author]],Table4[],2,0))</f>
        <v>#N/A</v>
      </c>
      <c r="L5590" s="148" t="s">
        <v>7174</v>
      </c>
      <c r="M5590" s="140">
        <v>46052</v>
      </c>
      <c r="N5590" s="140"/>
      <c r="O5590" s="140"/>
      <c r="P5590" s="140" t="str">
        <f ca="1">IF(Proc[[#This Row],[DaysAgeing]]&gt;5,"yep","on track")</f>
        <v>yep</v>
      </c>
      <c r="Q5590" s="2">
        <f ca="1">IF(Proc[[#This Row],[DateClosed]]="",ABS(NETWORKDAYS(Proc[[#This Row],[DateOpened]],TODAY()))-1,ABS(NETWORKDAYS(Proc[[#This Row],[DateOpened]],Proc[[#This Row],[DateClosed]]))-1)</f>
        <v>45</v>
      </c>
      <c r="R5590" s="140" t="s">
        <v>5432</v>
      </c>
      <c r="S5590" s="112"/>
      <c r="T5590" s="153">
        <v>5589</v>
      </c>
    </row>
    <row r="5591" spans="1:20" hidden="1">
      <c r="A5591" s="141" t="s">
        <v>5430</v>
      </c>
      <c r="B5591" s="153" t="str">
        <f>IFERROR(VLOOKUP(Proc[[#This Row],[App]],Table2[],3,0),"open")</f>
        <v>ok</v>
      </c>
      <c r="C5591" s="141" t="s">
        <v>369</v>
      </c>
      <c r="D5591" s="152" t="s">
        <v>5502</v>
      </c>
      <c r="E5591" s="152" t="s">
        <v>5429</v>
      </c>
      <c r="F5591" s="112" t="s">
        <v>5429</v>
      </c>
      <c r="G5591" s="141" t="s">
        <v>400</v>
      </c>
      <c r="H5591" s="112" t="str">
        <f>IF(Proc[[#This Row],[type]]="LFF (MDG-F)",MID(Proc[[#This Row],[Obj]],13,10),"")</f>
        <v/>
      </c>
      <c r="I5591" s="152"/>
      <c r="J5591" s="112" t="b">
        <f>Proc[[#This Row],[Requested]]=Proc[[#This Row],[CurrentParent]]</f>
        <v>1</v>
      </c>
      <c r="K5591" s="153" t="e">
        <f>IF(Proc[[#This Row],[Author]]="Marcela Urrego",VLOOKUP(LEFT(Proc[[#This Row],[Requested]],1),Table3[#All],2,0),VLOOKUP(Proc[[#This Row],[Author]],Table4[],2,0))</f>
        <v>#N/A</v>
      </c>
      <c r="L5591" s="148" t="s">
        <v>7174</v>
      </c>
      <c r="M5591" s="140">
        <v>46052</v>
      </c>
      <c r="N5591" s="140"/>
      <c r="O5591" s="140"/>
      <c r="P5591" s="140" t="str">
        <f ca="1">IF(Proc[[#This Row],[DaysAgeing]]&gt;5,"yep","on track")</f>
        <v>yep</v>
      </c>
      <c r="Q5591" s="2">
        <f ca="1">IF(Proc[[#This Row],[DateClosed]]="",ABS(NETWORKDAYS(Proc[[#This Row],[DateOpened]],TODAY()))-1,ABS(NETWORKDAYS(Proc[[#This Row],[DateOpened]],Proc[[#This Row],[DateClosed]]))-1)</f>
        <v>45</v>
      </c>
      <c r="R5591" s="140" t="s">
        <v>5432</v>
      </c>
      <c r="S5591" s="112"/>
      <c r="T5591" s="153">
        <v>5590</v>
      </c>
    </row>
    <row r="5592" spans="1:20" hidden="1">
      <c r="A5592" s="141" t="s">
        <v>5430</v>
      </c>
      <c r="B5592" s="153" t="str">
        <f>IFERROR(VLOOKUP(Proc[[#This Row],[App]],Table2[],3,0),"open")</f>
        <v>ok</v>
      </c>
      <c r="C5592" s="141" t="s">
        <v>369</v>
      </c>
      <c r="D5592" s="152" t="s">
        <v>5503</v>
      </c>
      <c r="E5592" s="152" t="s">
        <v>5429</v>
      </c>
      <c r="F5592" s="112" t="s">
        <v>5429</v>
      </c>
      <c r="G5592" s="141" t="s">
        <v>400</v>
      </c>
      <c r="H5592" s="112" t="str">
        <f>IF(Proc[[#This Row],[type]]="LFF (MDG-F)",MID(Proc[[#This Row],[Obj]],13,10),"")</f>
        <v/>
      </c>
      <c r="I5592" s="152"/>
      <c r="J5592" s="112" t="b">
        <f>Proc[[#This Row],[Requested]]=Proc[[#This Row],[CurrentParent]]</f>
        <v>1</v>
      </c>
      <c r="K5592" s="153" t="e">
        <f>IF(Proc[[#This Row],[Author]]="Marcela Urrego",VLOOKUP(LEFT(Proc[[#This Row],[Requested]],1),Table3[#All],2,0),VLOOKUP(Proc[[#This Row],[Author]],Table4[],2,0))</f>
        <v>#N/A</v>
      </c>
      <c r="L5592" s="148" t="s">
        <v>7174</v>
      </c>
      <c r="M5592" s="140">
        <v>46052</v>
      </c>
      <c r="N5592" s="140"/>
      <c r="O5592" s="140"/>
      <c r="P5592" s="140" t="str">
        <f ca="1">IF(Proc[[#This Row],[DaysAgeing]]&gt;5,"yep","on track")</f>
        <v>yep</v>
      </c>
      <c r="Q5592" s="2">
        <f ca="1">IF(Proc[[#This Row],[DateClosed]]="",ABS(NETWORKDAYS(Proc[[#This Row],[DateOpened]],TODAY()))-1,ABS(NETWORKDAYS(Proc[[#This Row],[DateOpened]],Proc[[#This Row],[DateClosed]]))-1)</f>
        <v>45</v>
      </c>
      <c r="R5592" s="140" t="s">
        <v>5432</v>
      </c>
      <c r="S5592" s="112"/>
      <c r="T5592" s="153">
        <v>5591</v>
      </c>
    </row>
    <row r="5593" spans="1:20" hidden="1">
      <c r="A5593" s="141" t="s">
        <v>5430</v>
      </c>
      <c r="B5593" s="153" t="str">
        <f>IFERROR(VLOOKUP(Proc[[#This Row],[App]],Table2[],3,0),"open")</f>
        <v>ok</v>
      </c>
      <c r="C5593" s="141" t="s">
        <v>369</v>
      </c>
      <c r="D5593" s="152" t="s">
        <v>5504</v>
      </c>
      <c r="E5593" s="152" t="s">
        <v>5429</v>
      </c>
      <c r="F5593" s="112" t="s">
        <v>5429</v>
      </c>
      <c r="G5593" s="141" t="s">
        <v>400</v>
      </c>
      <c r="H5593" s="112" t="str">
        <f>IF(Proc[[#This Row],[type]]="LFF (MDG-F)",MID(Proc[[#This Row],[Obj]],13,10),"")</f>
        <v/>
      </c>
      <c r="I5593" s="152"/>
      <c r="J5593" s="112" t="b">
        <f>Proc[[#This Row],[Requested]]=Proc[[#This Row],[CurrentParent]]</f>
        <v>1</v>
      </c>
      <c r="K5593" s="153" t="e">
        <f>IF(Proc[[#This Row],[Author]]="Marcela Urrego",VLOOKUP(LEFT(Proc[[#This Row],[Requested]],1),Table3[#All],2,0),VLOOKUP(Proc[[#This Row],[Author]],Table4[],2,0))</f>
        <v>#N/A</v>
      </c>
      <c r="L5593" s="148" t="s">
        <v>7174</v>
      </c>
      <c r="M5593" s="140">
        <v>46052</v>
      </c>
      <c r="N5593" s="140"/>
      <c r="O5593" s="140"/>
      <c r="P5593" s="140" t="str">
        <f ca="1">IF(Proc[[#This Row],[DaysAgeing]]&gt;5,"yep","on track")</f>
        <v>yep</v>
      </c>
      <c r="Q5593" s="2">
        <f ca="1">IF(Proc[[#This Row],[DateClosed]]="",ABS(NETWORKDAYS(Proc[[#This Row],[DateOpened]],TODAY()))-1,ABS(NETWORKDAYS(Proc[[#This Row],[DateOpened]],Proc[[#This Row],[DateClosed]]))-1)</f>
        <v>45</v>
      </c>
      <c r="R5593" s="140" t="s">
        <v>5432</v>
      </c>
      <c r="S5593" s="112"/>
      <c r="T5593" s="153">
        <v>5592</v>
      </c>
    </row>
    <row r="5594" spans="1:20" hidden="1">
      <c r="A5594" s="141" t="s">
        <v>5430</v>
      </c>
      <c r="B5594" s="153" t="str">
        <f>IFERROR(VLOOKUP(Proc[[#This Row],[App]],Table2[],3,0),"open")</f>
        <v>ok</v>
      </c>
      <c r="C5594" s="141" t="s">
        <v>369</v>
      </c>
      <c r="D5594" s="152" t="s">
        <v>5505</v>
      </c>
      <c r="E5594" s="152" t="s">
        <v>5429</v>
      </c>
      <c r="F5594" s="112" t="s">
        <v>5429</v>
      </c>
      <c r="G5594" s="141" t="s">
        <v>400</v>
      </c>
      <c r="H5594" s="112" t="str">
        <f>IF(Proc[[#This Row],[type]]="LFF (MDG-F)",MID(Proc[[#This Row],[Obj]],13,10),"")</f>
        <v/>
      </c>
      <c r="I5594" s="152"/>
      <c r="J5594" s="112" t="b">
        <f>Proc[[#This Row],[Requested]]=Proc[[#This Row],[CurrentParent]]</f>
        <v>1</v>
      </c>
      <c r="K5594" s="153" t="e">
        <f>IF(Proc[[#This Row],[Author]]="Marcela Urrego",VLOOKUP(LEFT(Proc[[#This Row],[Requested]],1),Table3[#All],2,0),VLOOKUP(Proc[[#This Row],[Author]],Table4[],2,0))</f>
        <v>#N/A</v>
      </c>
      <c r="L5594" s="148" t="s">
        <v>7174</v>
      </c>
      <c r="M5594" s="140">
        <v>46052</v>
      </c>
      <c r="N5594" s="140"/>
      <c r="O5594" s="140"/>
      <c r="P5594" s="140" t="str">
        <f ca="1">IF(Proc[[#This Row],[DaysAgeing]]&gt;5,"yep","on track")</f>
        <v>yep</v>
      </c>
      <c r="Q5594" s="2">
        <f ca="1">IF(Proc[[#This Row],[DateClosed]]="",ABS(NETWORKDAYS(Proc[[#This Row],[DateOpened]],TODAY()))-1,ABS(NETWORKDAYS(Proc[[#This Row],[DateOpened]],Proc[[#This Row],[DateClosed]]))-1)</f>
        <v>45</v>
      </c>
      <c r="R5594" s="140" t="s">
        <v>5432</v>
      </c>
      <c r="S5594" s="112"/>
      <c r="T5594" s="153">
        <v>5593</v>
      </c>
    </row>
    <row r="5595" spans="1:20" hidden="1">
      <c r="A5595" s="141" t="s">
        <v>5430</v>
      </c>
      <c r="B5595" s="153" t="str">
        <f>IFERROR(VLOOKUP(Proc[[#This Row],[App]],Table2[],3,0),"open")</f>
        <v>ok</v>
      </c>
      <c r="C5595" s="141" t="s">
        <v>369</v>
      </c>
      <c r="D5595" s="152" t="s">
        <v>5506</v>
      </c>
      <c r="E5595" s="152" t="s">
        <v>5429</v>
      </c>
      <c r="F5595" s="112" t="s">
        <v>5429</v>
      </c>
      <c r="G5595" s="141" t="s">
        <v>400</v>
      </c>
      <c r="H5595" s="112" t="str">
        <f>IF(Proc[[#This Row],[type]]="LFF (MDG-F)",MID(Proc[[#This Row],[Obj]],13,10),"")</f>
        <v/>
      </c>
      <c r="I5595" s="152"/>
      <c r="J5595" s="112" t="b">
        <f>Proc[[#This Row],[Requested]]=Proc[[#This Row],[CurrentParent]]</f>
        <v>1</v>
      </c>
      <c r="K5595" s="153" t="e">
        <f>IF(Proc[[#This Row],[Author]]="Marcela Urrego",VLOOKUP(LEFT(Proc[[#This Row],[Requested]],1),Table3[#All],2,0),VLOOKUP(Proc[[#This Row],[Author]],Table4[],2,0))</f>
        <v>#N/A</v>
      </c>
      <c r="L5595" s="148" t="s">
        <v>7174</v>
      </c>
      <c r="M5595" s="140">
        <v>46052</v>
      </c>
      <c r="N5595" s="140"/>
      <c r="O5595" s="140"/>
      <c r="P5595" s="140" t="str">
        <f ca="1">IF(Proc[[#This Row],[DaysAgeing]]&gt;5,"yep","on track")</f>
        <v>yep</v>
      </c>
      <c r="Q5595" s="2">
        <f ca="1">IF(Proc[[#This Row],[DateClosed]]="",ABS(NETWORKDAYS(Proc[[#This Row],[DateOpened]],TODAY()))-1,ABS(NETWORKDAYS(Proc[[#This Row],[DateOpened]],Proc[[#This Row],[DateClosed]]))-1)</f>
        <v>45</v>
      </c>
      <c r="R5595" s="140" t="s">
        <v>5432</v>
      </c>
      <c r="S5595" s="112"/>
      <c r="T5595" s="153">
        <v>5594</v>
      </c>
    </row>
    <row r="5596" spans="1:20" hidden="1">
      <c r="A5596" s="141" t="s">
        <v>5430</v>
      </c>
      <c r="B5596" s="153" t="str">
        <f>IFERROR(VLOOKUP(Proc[[#This Row],[App]],Table2[],3,0),"open")</f>
        <v>ok</v>
      </c>
      <c r="C5596" s="141" t="s">
        <v>369</v>
      </c>
      <c r="D5596" s="152" t="s">
        <v>5507</v>
      </c>
      <c r="E5596" s="152" t="s">
        <v>5429</v>
      </c>
      <c r="F5596" s="112" t="s">
        <v>5429</v>
      </c>
      <c r="G5596" s="141" t="s">
        <v>400</v>
      </c>
      <c r="H5596" s="112" t="str">
        <f>IF(Proc[[#This Row],[type]]="LFF (MDG-F)",MID(Proc[[#This Row],[Obj]],13,10),"")</f>
        <v/>
      </c>
      <c r="I5596" s="152"/>
      <c r="J5596" s="112" t="b">
        <f>Proc[[#This Row],[Requested]]=Proc[[#This Row],[CurrentParent]]</f>
        <v>1</v>
      </c>
      <c r="K5596" s="153" t="e">
        <f>IF(Proc[[#This Row],[Author]]="Marcela Urrego",VLOOKUP(LEFT(Proc[[#This Row],[Requested]],1),Table3[#All],2,0),VLOOKUP(Proc[[#This Row],[Author]],Table4[],2,0))</f>
        <v>#N/A</v>
      </c>
      <c r="L5596" s="148" t="s">
        <v>7174</v>
      </c>
      <c r="M5596" s="140">
        <v>46052</v>
      </c>
      <c r="N5596" s="140"/>
      <c r="O5596" s="140"/>
      <c r="P5596" s="140" t="str">
        <f ca="1">IF(Proc[[#This Row],[DaysAgeing]]&gt;5,"yep","on track")</f>
        <v>yep</v>
      </c>
      <c r="Q5596" s="2">
        <f ca="1">IF(Proc[[#This Row],[DateClosed]]="",ABS(NETWORKDAYS(Proc[[#This Row],[DateOpened]],TODAY()))-1,ABS(NETWORKDAYS(Proc[[#This Row],[DateOpened]],Proc[[#This Row],[DateClosed]]))-1)</f>
        <v>45</v>
      </c>
      <c r="R5596" s="140" t="s">
        <v>5432</v>
      </c>
      <c r="S5596" s="112"/>
      <c r="T5596" s="153">
        <v>5595</v>
      </c>
    </row>
    <row r="5597" spans="1:20" hidden="1">
      <c r="A5597" s="141" t="s">
        <v>5430</v>
      </c>
      <c r="B5597" s="153" t="str">
        <f>IFERROR(VLOOKUP(Proc[[#This Row],[App]],Table2[],3,0),"open")</f>
        <v>ok</v>
      </c>
      <c r="C5597" s="141" t="s">
        <v>369</v>
      </c>
      <c r="D5597" s="152" t="s">
        <v>5508</v>
      </c>
      <c r="E5597" s="152" t="s">
        <v>5429</v>
      </c>
      <c r="F5597" s="112" t="s">
        <v>5429</v>
      </c>
      <c r="G5597" s="141" t="s">
        <v>400</v>
      </c>
      <c r="H5597" s="112" t="str">
        <f>IF(Proc[[#This Row],[type]]="LFF (MDG-F)",MID(Proc[[#This Row],[Obj]],13,10),"")</f>
        <v/>
      </c>
      <c r="I5597" s="152"/>
      <c r="J5597" s="112" t="b">
        <f>Proc[[#This Row],[Requested]]=Proc[[#This Row],[CurrentParent]]</f>
        <v>1</v>
      </c>
      <c r="K5597" s="153" t="e">
        <f>IF(Proc[[#This Row],[Author]]="Marcela Urrego",VLOOKUP(LEFT(Proc[[#This Row],[Requested]],1),Table3[#All],2,0),VLOOKUP(Proc[[#This Row],[Author]],Table4[],2,0))</f>
        <v>#N/A</v>
      </c>
      <c r="L5597" s="148" t="s">
        <v>7174</v>
      </c>
      <c r="M5597" s="140">
        <v>46052</v>
      </c>
      <c r="N5597" s="140"/>
      <c r="O5597" s="140"/>
      <c r="P5597" s="140" t="str">
        <f ca="1">IF(Proc[[#This Row],[DaysAgeing]]&gt;5,"yep","on track")</f>
        <v>yep</v>
      </c>
      <c r="Q5597" s="2">
        <f ca="1">IF(Proc[[#This Row],[DateClosed]]="",ABS(NETWORKDAYS(Proc[[#This Row],[DateOpened]],TODAY()))-1,ABS(NETWORKDAYS(Proc[[#This Row],[DateOpened]],Proc[[#This Row],[DateClosed]]))-1)</f>
        <v>45</v>
      </c>
      <c r="R5597" s="140" t="s">
        <v>5432</v>
      </c>
      <c r="S5597" s="112"/>
      <c r="T5597" s="153">
        <v>5596</v>
      </c>
    </row>
    <row r="5598" spans="1:20" hidden="1">
      <c r="A5598" s="141" t="s">
        <v>5430</v>
      </c>
      <c r="B5598" s="153" t="str">
        <f>IFERROR(VLOOKUP(Proc[[#This Row],[App]],Table2[],3,0),"open")</f>
        <v>ok</v>
      </c>
      <c r="C5598" s="141" t="s">
        <v>369</v>
      </c>
      <c r="D5598" s="152" t="s">
        <v>5509</v>
      </c>
      <c r="E5598" s="152" t="s">
        <v>5429</v>
      </c>
      <c r="F5598" s="112" t="s">
        <v>5429</v>
      </c>
      <c r="G5598" s="141" t="s">
        <v>400</v>
      </c>
      <c r="H5598" s="112" t="str">
        <f>IF(Proc[[#This Row],[type]]="LFF (MDG-F)",MID(Proc[[#This Row],[Obj]],13,10),"")</f>
        <v/>
      </c>
      <c r="I5598" s="152"/>
      <c r="J5598" s="112" t="b">
        <f>Proc[[#This Row],[Requested]]=Proc[[#This Row],[CurrentParent]]</f>
        <v>1</v>
      </c>
      <c r="K5598" s="153" t="e">
        <f>IF(Proc[[#This Row],[Author]]="Marcela Urrego",VLOOKUP(LEFT(Proc[[#This Row],[Requested]],1),Table3[#All],2,0),VLOOKUP(Proc[[#This Row],[Author]],Table4[],2,0))</f>
        <v>#N/A</v>
      </c>
      <c r="L5598" s="148" t="s">
        <v>7174</v>
      </c>
      <c r="M5598" s="140">
        <v>46052</v>
      </c>
      <c r="N5598" s="140"/>
      <c r="O5598" s="140"/>
      <c r="P5598" s="140" t="str">
        <f ca="1">IF(Proc[[#This Row],[DaysAgeing]]&gt;5,"yep","on track")</f>
        <v>yep</v>
      </c>
      <c r="Q5598" s="2">
        <f ca="1">IF(Proc[[#This Row],[DateClosed]]="",ABS(NETWORKDAYS(Proc[[#This Row],[DateOpened]],TODAY()))-1,ABS(NETWORKDAYS(Proc[[#This Row],[DateOpened]],Proc[[#This Row],[DateClosed]]))-1)</f>
        <v>45</v>
      </c>
      <c r="R5598" s="140" t="s">
        <v>5432</v>
      </c>
      <c r="S5598" s="112"/>
      <c r="T5598" s="153">
        <v>5597</v>
      </c>
    </row>
    <row r="5599" spans="1:20" hidden="1">
      <c r="A5599" s="141" t="s">
        <v>5430</v>
      </c>
      <c r="B5599" s="153" t="str">
        <f>IFERROR(VLOOKUP(Proc[[#This Row],[App]],Table2[],3,0),"open")</f>
        <v>ok</v>
      </c>
      <c r="C5599" s="141" t="s">
        <v>369</v>
      </c>
      <c r="D5599" s="152" t="s">
        <v>5510</v>
      </c>
      <c r="E5599" s="152" t="s">
        <v>5429</v>
      </c>
      <c r="F5599" s="112" t="s">
        <v>5429</v>
      </c>
      <c r="G5599" s="141" t="s">
        <v>400</v>
      </c>
      <c r="H5599" s="112" t="str">
        <f>IF(Proc[[#This Row],[type]]="LFF (MDG-F)",MID(Proc[[#This Row],[Obj]],13,10),"")</f>
        <v/>
      </c>
      <c r="I5599" s="152"/>
      <c r="J5599" s="112" t="b">
        <f>Proc[[#This Row],[Requested]]=Proc[[#This Row],[CurrentParent]]</f>
        <v>1</v>
      </c>
      <c r="K5599" s="153" t="e">
        <f>IF(Proc[[#This Row],[Author]]="Marcela Urrego",VLOOKUP(LEFT(Proc[[#This Row],[Requested]],1),Table3[#All],2,0),VLOOKUP(Proc[[#This Row],[Author]],Table4[],2,0))</f>
        <v>#N/A</v>
      </c>
      <c r="L5599" s="148" t="s">
        <v>7174</v>
      </c>
      <c r="M5599" s="140">
        <v>46052</v>
      </c>
      <c r="N5599" s="140"/>
      <c r="O5599" s="140"/>
      <c r="P5599" s="140" t="str">
        <f ca="1">IF(Proc[[#This Row],[DaysAgeing]]&gt;5,"yep","on track")</f>
        <v>yep</v>
      </c>
      <c r="Q5599" s="2">
        <f ca="1">IF(Proc[[#This Row],[DateClosed]]="",ABS(NETWORKDAYS(Proc[[#This Row],[DateOpened]],TODAY()))-1,ABS(NETWORKDAYS(Proc[[#This Row],[DateOpened]],Proc[[#This Row],[DateClosed]]))-1)</f>
        <v>45</v>
      </c>
      <c r="R5599" s="140" t="s">
        <v>5432</v>
      </c>
      <c r="S5599" s="112"/>
      <c r="T5599" s="153">
        <v>5598</v>
      </c>
    </row>
    <row r="5600" spans="1:20" hidden="1">
      <c r="A5600" s="141" t="s">
        <v>5430</v>
      </c>
      <c r="B5600" s="153" t="str">
        <f>IFERROR(VLOOKUP(Proc[[#This Row],[App]],Table2[],3,0),"open")</f>
        <v>ok</v>
      </c>
      <c r="C5600" s="141" t="s">
        <v>369</v>
      </c>
      <c r="D5600" s="152" t="s">
        <v>5511</v>
      </c>
      <c r="E5600" s="152" t="s">
        <v>5429</v>
      </c>
      <c r="F5600" s="112" t="s">
        <v>5429</v>
      </c>
      <c r="G5600" s="141" t="s">
        <v>400</v>
      </c>
      <c r="H5600" s="112" t="str">
        <f>IF(Proc[[#This Row],[type]]="LFF (MDG-F)",MID(Proc[[#This Row],[Obj]],13,10),"")</f>
        <v/>
      </c>
      <c r="I5600" s="152"/>
      <c r="J5600" s="112" t="b">
        <f>Proc[[#This Row],[Requested]]=Proc[[#This Row],[CurrentParent]]</f>
        <v>1</v>
      </c>
      <c r="K5600" s="153" t="e">
        <f>IF(Proc[[#This Row],[Author]]="Marcela Urrego",VLOOKUP(LEFT(Proc[[#This Row],[Requested]],1),Table3[#All],2,0),VLOOKUP(Proc[[#This Row],[Author]],Table4[],2,0))</f>
        <v>#N/A</v>
      </c>
      <c r="L5600" s="148" t="s">
        <v>7174</v>
      </c>
      <c r="M5600" s="140">
        <v>46052</v>
      </c>
      <c r="N5600" s="140"/>
      <c r="O5600" s="140"/>
      <c r="P5600" s="140" t="str">
        <f ca="1">IF(Proc[[#This Row],[DaysAgeing]]&gt;5,"yep","on track")</f>
        <v>yep</v>
      </c>
      <c r="Q5600" s="2">
        <f ca="1">IF(Proc[[#This Row],[DateClosed]]="",ABS(NETWORKDAYS(Proc[[#This Row],[DateOpened]],TODAY()))-1,ABS(NETWORKDAYS(Proc[[#This Row],[DateOpened]],Proc[[#This Row],[DateClosed]]))-1)</f>
        <v>45</v>
      </c>
      <c r="R5600" s="140" t="s">
        <v>5432</v>
      </c>
      <c r="S5600" s="112"/>
      <c r="T5600" s="153">
        <v>5599</v>
      </c>
    </row>
    <row r="5601" spans="1:20" hidden="1">
      <c r="A5601" s="141" t="s">
        <v>5430</v>
      </c>
      <c r="B5601" s="153" t="str">
        <f>IFERROR(VLOOKUP(Proc[[#This Row],[App]],Table2[],3,0),"open")</f>
        <v>ok</v>
      </c>
      <c r="C5601" s="141" t="s">
        <v>369</v>
      </c>
      <c r="D5601" s="152" t="s">
        <v>5512</v>
      </c>
      <c r="E5601" s="152" t="s">
        <v>5429</v>
      </c>
      <c r="F5601" s="112" t="s">
        <v>5429</v>
      </c>
      <c r="G5601" t="s">
        <v>400</v>
      </c>
      <c r="H5601" s="112" t="str">
        <f>IF(Proc[[#This Row],[type]]="LFF (MDG-F)",MID(Proc[[#This Row],[Obj]],13,10),"")</f>
        <v/>
      </c>
      <c r="I5601" s="152"/>
      <c r="J5601" s="112" t="b">
        <f>Proc[[#This Row],[Requested]]=Proc[[#This Row],[CurrentParent]]</f>
        <v>1</v>
      </c>
      <c r="K5601" s="153" t="e">
        <f>IF(Proc[[#This Row],[Author]]="Marcela Urrego",VLOOKUP(LEFT(Proc[[#This Row],[Requested]],1),Table3[#All],2,0),VLOOKUP(Proc[[#This Row],[Author]],Table4[],2,0))</f>
        <v>#N/A</v>
      </c>
      <c r="L5601" s="148" t="s">
        <v>7174</v>
      </c>
      <c r="M5601" s="140">
        <v>46052</v>
      </c>
      <c r="N5601" s="140"/>
      <c r="O5601" s="140"/>
      <c r="P5601" s="140" t="str">
        <f ca="1">IF(Proc[[#This Row],[DaysAgeing]]&gt;5,"yep","on track")</f>
        <v>yep</v>
      </c>
      <c r="Q5601" s="2">
        <f ca="1">IF(Proc[[#This Row],[DateClosed]]="",ABS(NETWORKDAYS(Proc[[#This Row],[DateOpened]],TODAY()))-1,ABS(NETWORKDAYS(Proc[[#This Row],[DateOpened]],Proc[[#This Row],[DateClosed]]))-1)</f>
        <v>45</v>
      </c>
      <c r="R5601" s="140" t="s">
        <v>5432</v>
      </c>
      <c r="S5601" s="112"/>
      <c r="T5601" s="153">
        <v>5600</v>
      </c>
    </row>
    <row r="5602" spans="1:20" hidden="1">
      <c r="A5602" t="s">
        <v>5431</v>
      </c>
      <c r="B5602" s="153" t="str">
        <f>IFERROR(VLOOKUP(Proc[[#This Row],[App]],Table2[],3,0),"open")</f>
        <v>ok</v>
      </c>
      <c r="C5602" s="141" t="s">
        <v>369</v>
      </c>
      <c r="D5602" s="152" t="s">
        <v>10024</v>
      </c>
      <c r="E5602" s="152" t="s">
        <v>5269</v>
      </c>
      <c r="F5602" s="143" t="s">
        <v>5269</v>
      </c>
      <c r="G5602" t="s">
        <v>406</v>
      </c>
      <c r="H5602" s="112" t="str">
        <f>IF(Proc[[#This Row],[type]]="LFF (MDG-F)",MID(Proc[[#This Row],[Obj]],13,10),"")</f>
        <v>US10C61700</v>
      </c>
      <c r="I5602" s="152"/>
      <c r="J5602" s="112" t="b">
        <f>Proc[[#This Row],[Requested]]=Proc[[#This Row],[CurrentParent]]</f>
        <v>1</v>
      </c>
      <c r="K5602" s="153" t="str">
        <f>IF(Proc[[#This Row],[Author]]="Marcela Urrego",VLOOKUP(LEFT(Proc[[#This Row],[Requested]],1),Table3[#All],2,0),VLOOKUP(Proc[[#This Row],[Author]],Table4[],2,0))</f>
        <v>EL</v>
      </c>
      <c r="L5602" s="148" t="s">
        <v>7174</v>
      </c>
      <c r="M5602" s="140">
        <v>46052</v>
      </c>
      <c r="N5602" s="140"/>
      <c r="O5602" s="140"/>
      <c r="P5602" s="140" t="str">
        <f ca="1">IF(Proc[[#This Row],[DaysAgeing]]&gt;5,"yep","on track")</f>
        <v>yep</v>
      </c>
      <c r="Q5602" s="2">
        <f ca="1">IF(Proc[[#This Row],[DateClosed]]="",ABS(NETWORKDAYS(Proc[[#This Row],[DateOpened]],TODAY()))-1,ABS(NETWORKDAYS(Proc[[#This Row],[DateOpened]],Proc[[#This Row],[DateClosed]]))-1)</f>
        <v>45</v>
      </c>
      <c r="R5602" s="140" t="s">
        <v>4125</v>
      </c>
      <c r="S5602" s="112"/>
      <c r="T5602" s="153">
        <v>5601</v>
      </c>
    </row>
    <row r="5603" spans="1:20" hidden="1">
      <c r="A5603" s="141" t="s">
        <v>5431</v>
      </c>
      <c r="B5603" s="153" t="str">
        <f>IFERROR(VLOOKUP(Proc[[#This Row],[App]],Table2[],3,0),"open")</f>
        <v>ok</v>
      </c>
      <c r="C5603" s="142" t="s">
        <v>369</v>
      </c>
      <c r="D5603" s="152" t="s">
        <v>10025</v>
      </c>
      <c r="E5603" s="152" t="s">
        <v>5269</v>
      </c>
      <c r="F5603" s="143" t="s">
        <v>5269</v>
      </c>
      <c r="G5603" s="141" t="s">
        <v>406</v>
      </c>
      <c r="H5603" s="112" t="str">
        <f>IF(Proc[[#This Row],[type]]="LFF (MDG-F)",MID(Proc[[#This Row],[Obj]],13,10),"")</f>
        <v>US10C61703</v>
      </c>
      <c r="I5603" s="152"/>
      <c r="J5603" s="112" t="b">
        <f>Proc[[#This Row],[Requested]]=Proc[[#This Row],[CurrentParent]]</f>
        <v>1</v>
      </c>
      <c r="K5603" s="153" t="str">
        <f>IF(Proc[[#This Row],[Author]]="Marcela Urrego",VLOOKUP(LEFT(Proc[[#This Row],[Requested]],1),Table3[#All],2,0),VLOOKUP(Proc[[#This Row],[Author]],Table4[],2,0))</f>
        <v>EL</v>
      </c>
      <c r="L5603" s="148" t="s">
        <v>7174</v>
      </c>
      <c r="M5603" s="140">
        <v>46052</v>
      </c>
      <c r="N5603" s="140"/>
      <c r="O5603" s="140"/>
      <c r="P5603" s="140" t="str">
        <f ca="1">IF(Proc[[#This Row],[DaysAgeing]]&gt;5,"yep","on track")</f>
        <v>yep</v>
      </c>
      <c r="Q5603" s="2">
        <f ca="1">IF(Proc[[#This Row],[DateClosed]]="",ABS(NETWORKDAYS(Proc[[#This Row],[DateOpened]],TODAY()))-1,ABS(NETWORKDAYS(Proc[[#This Row],[DateOpened]],Proc[[#This Row],[DateClosed]]))-1)</f>
        <v>45</v>
      </c>
      <c r="R5603" s="140" t="s">
        <v>4125</v>
      </c>
      <c r="S5603" s="112"/>
      <c r="T5603" s="153">
        <v>5602</v>
      </c>
    </row>
    <row r="5604" spans="1:20" hidden="1">
      <c r="A5604" s="141" t="s">
        <v>5431</v>
      </c>
      <c r="B5604" s="153" t="str">
        <f>IFERROR(VLOOKUP(Proc[[#This Row],[App]],Table2[],3,0),"open")</f>
        <v>ok</v>
      </c>
      <c r="C5604" s="142" t="s">
        <v>369</v>
      </c>
      <c r="D5604" s="152" t="s">
        <v>10026</v>
      </c>
      <c r="E5604" s="152" t="s">
        <v>5269</v>
      </c>
      <c r="F5604" s="143" t="s">
        <v>5269</v>
      </c>
      <c r="G5604" s="141" t="s">
        <v>406</v>
      </c>
      <c r="H5604" s="112" t="str">
        <f>IF(Proc[[#This Row],[type]]="LFF (MDG-F)",MID(Proc[[#This Row],[Obj]],13,10),"")</f>
        <v>US10C61705</v>
      </c>
      <c r="I5604" s="152"/>
      <c r="J5604" s="112" t="b">
        <f>Proc[[#This Row],[Requested]]=Proc[[#This Row],[CurrentParent]]</f>
        <v>1</v>
      </c>
      <c r="K5604" s="153" t="str">
        <f>IF(Proc[[#This Row],[Author]]="Marcela Urrego",VLOOKUP(LEFT(Proc[[#This Row],[Requested]],1),Table3[#All],2,0),VLOOKUP(Proc[[#This Row],[Author]],Table4[],2,0))</f>
        <v>EL</v>
      </c>
      <c r="L5604" s="148" t="s">
        <v>7174</v>
      </c>
      <c r="M5604" s="140">
        <v>46052</v>
      </c>
      <c r="N5604" s="140"/>
      <c r="O5604" s="140"/>
      <c r="P5604" s="140" t="str">
        <f ca="1">IF(Proc[[#This Row],[DaysAgeing]]&gt;5,"yep","on track")</f>
        <v>yep</v>
      </c>
      <c r="Q5604" s="2">
        <f ca="1">IF(Proc[[#This Row],[DateClosed]]="",ABS(NETWORKDAYS(Proc[[#This Row],[DateOpened]],TODAY()))-1,ABS(NETWORKDAYS(Proc[[#This Row],[DateOpened]],Proc[[#This Row],[DateClosed]]))-1)</f>
        <v>45</v>
      </c>
      <c r="R5604" s="140" t="s">
        <v>4125</v>
      </c>
      <c r="S5604" s="112"/>
      <c r="T5604" s="153">
        <v>5603</v>
      </c>
    </row>
    <row r="5605" spans="1:20" hidden="1">
      <c r="A5605" s="141" t="s">
        <v>5431</v>
      </c>
      <c r="B5605" s="153" t="str">
        <f>IFERROR(VLOOKUP(Proc[[#This Row],[App]],Table2[],3,0),"open")</f>
        <v>ok</v>
      </c>
      <c r="C5605" s="142" t="s">
        <v>369</v>
      </c>
      <c r="D5605" s="152" t="s">
        <v>10027</v>
      </c>
      <c r="E5605" s="152" t="s">
        <v>5269</v>
      </c>
      <c r="F5605" s="143" t="s">
        <v>5269</v>
      </c>
      <c r="G5605" s="141" t="s">
        <v>406</v>
      </c>
      <c r="H5605" s="112" t="str">
        <f>IF(Proc[[#This Row],[type]]="LFF (MDG-F)",MID(Proc[[#This Row],[Obj]],13,10),"")</f>
        <v>US10C61706</v>
      </c>
      <c r="I5605" s="152"/>
      <c r="J5605" s="112" t="b">
        <f>Proc[[#This Row],[Requested]]=Proc[[#This Row],[CurrentParent]]</f>
        <v>1</v>
      </c>
      <c r="K5605" s="153" t="str">
        <f>IF(Proc[[#This Row],[Author]]="Marcela Urrego",VLOOKUP(LEFT(Proc[[#This Row],[Requested]],1),Table3[#All],2,0),VLOOKUP(Proc[[#This Row],[Author]],Table4[],2,0))</f>
        <v>EL</v>
      </c>
      <c r="L5605" s="148" t="s">
        <v>7174</v>
      </c>
      <c r="M5605" s="140">
        <v>46052</v>
      </c>
      <c r="N5605" s="140"/>
      <c r="O5605" s="140"/>
      <c r="P5605" s="140" t="str">
        <f ca="1">IF(Proc[[#This Row],[DaysAgeing]]&gt;5,"yep","on track")</f>
        <v>yep</v>
      </c>
      <c r="Q5605" s="2">
        <f ca="1">IF(Proc[[#This Row],[DateClosed]]="",ABS(NETWORKDAYS(Proc[[#This Row],[DateOpened]],TODAY()))-1,ABS(NETWORKDAYS(Proc[[#This Row],[DateOpened]],Proc[[#This Row],[DateClosed]]))-1)</f>
        <v>45</v>
      </c>
      <c r="R5605" s="140" t="s">
        <v>4125</v>
      </c>
      <c r="S5605" s="112"/>
      <c r="T5605" s="153">
        <v>5604</v>
      </c>
    </row>
    <row r="5606" spans="1:20" hidden="1">
      <c r="A5606" s="141" t="s">
        <v>5431</v>
      </c>
      <c r="B5606" s="153" t="str">
        <f>IFERROR(VLOOKUP(Proc[[#This Row],[App]],Table2[],3,0),"open")</f>
        <v>ok</v>
      </c>
      <c r="C5606" s="142" t="s">
        <v>369</v>
      </c>
      <c r="D5606" s="152" t="s">
        <v>10028</v>
      </c>
      <c r="E5606" s="152" t="s">
        <v>5269</v>
      </c>
      <c r="F5606" s="143" t="s">
        <v>5269</v>
      </c>
      <c r="G5606" s="141" t="s">
        <v>406</v>
      </c>
      <c r="H5606" s="112" t="str">
        <f>IF(Proc[[#This Row],[type]]="LFF (MDG-F)",MID(Proc[[#This Row],[Obj]],13,10),"")</f>
        <v>US10C61707</v>
      </c>
      <c r="I5606" s="152"/>
      <c r="J5606" s="112" t="b">
        <f>Proc[[#This Row],[Requested]]=Proc[[#This Row],[CurrentParent]]</f>
        <v>1</v>
      </c>
      <c r="K5606" s="153" t="str">
        <f>IF(Proc[[#This Row],[Author]]="Marcela Urrego",VLOOKUP(LEFT(Proc[[#This Row],[Requested]],1),Table3[#All],2,0),VLOOKUP(Proc[[#This Row],[Author]],Table4[],2,0))</f>
        <v>EL</v>
      </c>
      <c r="L5606" s="148" t="s">
        <v>7174</v>
      </c>
      <c r="M5606" s="140">
        <v>46052</v>
      </c>
      <c r="N5606" s="140"/>
      <c r="O5606" s="140"/>
      <c r="P5606" s="140" t="str">
        <f ca="1">IF(Proc[[#This Row],[DaysAgeing]]&gt;5,"yep","on track")</f>
        <v>yep</v>
      </c>
      <c r="Q5606" s="2">
        <f ca="1">IF(Proc[[#This Row],[DateClosed]]="",ABS(NETWORKDAYS(Proc[[#This Row],[DateOpened]],TODAY()))-1,ABS(NETWORKDAYS(Proc[[#This Row],[DateOpened]],Proc[[#This Row],[DateClosed]]))-1)</f>
        <v>45</v>
      </c>
      <c r="R5606" s="140" t="s">
        <v>4125</v>
      </c>
      <c r="S5606" s="112"/>
      <c r="T5606" s="153">
        <v>5605</v>
      </c>
    </row>
    <row r="5607" spans="1:20" hidden="1">
      <c r="A5607" s="141" t="s">
        <v>5431</v>
      </c>
      <c r="B5607" s="153" t="str">
        <f>IFERROR(VLOOKUP(Proc[[#This Row],[App]],Table2[],3,0),"open")</f>
        <v>ok</v>
      </c>
      <c r="C5607" s="142" t="s">
        <v>369</v>
      </c>
      <c r="D5607" s="152" t="s">
        <v>10029</v>
      </c>
      <c r="E5607" s="152" t="s">
        <v>5269</v>
      </c>
      <c r="F5607" s="143" t="s">
        <v>5269</v>
      </c>
      <c r="G5607" s="141" t="s">
        <v>406</v>
      </c>
      <c r="H5607" s="112" t="str">
        <f>IF(Proc[[#This Row],[type]]="LFF (MDG-F)",MID(Proc[[#This Row],[Obj]],13,10),"")</f>
        <v>US10C61708</v>
      </c>
      <c r="I5607" s="152"/>
      <c r="J5607" s="112" t="b">
        <f>Proc[[#This Row],[Requested]]=Proc[[#This Row],[CurrentParent]]</f>
        <v>1</v>
      </c>
      <c r="K5607" s="153" t="str">
        <f>IF(Proc[[#This Row],[Author]]="Marcela Urrego",VLOOKUP(LEFT(Proc[[#This Row],[Requested]],1),Table3[#All],2,0),VLOOKUP(Proc[[#This Row],[Author]],Table4[],2,0))</f>
        <v>EL</v>
      </c>
      <c r="L5607" s="148" t="s">
        <v>7174</v>
      </c>
      <c r="M5607" s="140">
        <v>46052</v>
      </c>
      <c r="N5607" s="140"/>
      <c r="O5607" s="140"/>
      <c r="P5607" s="140" t="str">
        <f ca="1">IF(Proc[[#This Row],[DaysAgeing]]&gt;5,"yep","on track")</f>
        <v>yep</v>
      </c>
      <c r="Q5607" s="2">
        <f ca="1">IF(Proc[[#This Row],[DateClosed]]="",ABS(NETWORKDAYS(Proc[[#This Row],[DateOpened]],TODAY()))-1,ABS(NETWORKDAYS(Proc[[#This Row],[DateOpened]],Proc[[#This Row],[DateClosed]]))-1)</f>
        <v>45</v>
      </c>
      <c r="R5607" s="140" t="s">
        <v>4125</v>
      </c>
      <c r="S5607" s="112"/>
      <c r="T5607" s="153">
        <v>5606</v>
      </c>
    </row>
    <row r="5608" spans="1:20" hidden="1">
      <c r="A5608" t="s">
        <v>5513</v>
      </c>
      <c r="B5608" s="153" t="str">
        <f>IFERROR(VLOOKUP(Proc[[#This Row],[App]],Table2[],3,0),"open")</f>
        <v>ok</v>
      </c>
      <c r="C5608" s="141" t="s">
        <v>377</v>
      </c>
      <c r="D5608" s="152" t="s">
        <v>10030</v>
      </c>
      <c r="E5608" s="152" t="s">
        <v>10616</v>
      </c>
      <c r="F5608" s="143"/>
      <c r="G5608" t="s">
        <v>400</v>
      </c>
      <c r="H5608" s="112" t="str">
        <f>IF(Proc[[#This Row],[type]]="LFF (MDG-F)",MID(Proc[[#This Row],[Obj]],13,10),"")</f>
        <v/>
      </c>
      <c r="I5608" s="152"/>
      <c r="J5608" s="112" t="b">
        <f>Proc[[#This Row],[Requested]]=Proc[[#This Row],[CurrentParent]]</f>
        <v>0</v>
      </c>
      <c r="K5608" s="153" t="str">
        <f>IF(Proc[[#This Row],[Author]]="Marcela Urrego",VLOOKUP(LEFT(Proc[[#This Row],[Requested]],1),Table3[#All],2,0),VLOOKUP(Proc[[#This Row],[Author]],Table4[],2,0))</f>
        <v>HC</v>
      </c>
      <c r="L5608" s="148" t="s">
        <v>7174</v>
      </c>
      <c r="M5608" s="140">
        <v>46056</v>
      </c>
      <c r="N5608" s="140"/>
      <c r="O5608" s="140"/>
      <c r="P5608" s="140" t="str">
        <f ca="1">IF(Proc[[#This Row],[DaysAgeing]]&gt;5,"yep","on track")</f>
        <v>yep</v>
      </c>
      <c r="Q5608" s="2">
        <f ca="1">IF(Proc[[#This Row],[DateClosed]]="",ABS(NETWORKDAYS(Proc[[#This Row],[DateOpened]],TODAY()))-1,ABS(NETWORKDAYS(Proc[[#This Row],[DateOpened]],Proc[[#This Row],[DateClosed]]))-1)</f>
        <v>43</v>
      </c>
      <c r="R5608" s="140" t="s">
        <v>415</v>
      </c>
      <c r="S5608" s="112"/>
      <c r="T5608" s="153">
        <v>5607</v>
      </c>
    </row>
    <row r="5609" spans="1:20" hidden="1">
      <c r="A5609" s="141" t="s">
        <v>5513</v>
      </c>
      <c r="B5609" s="153" t="str">
        <f>IFERROR(VLOOKUP(Proc[[#This Row],[App]],Table2[],3,0),"open")</f>
        <v>ok</v>
      </c>
      <c r="C5609" s="141" t="s">
        <v>377</v>
      </c>
      <c r="D5609" s="152" t="s">
        <v>10031</v>
      </c>
      <c r="E5609" s="152" t="s">
        <v>10617</v>
      </c>
      <c r="F5609" s="143"/>
      <c r="G5609" s="141" t="s">
        <v>400</v>
      </c>
      <c r="H5609" s="112" t="str">
        <f>IF(Proc[[#This Row],[type]]="LFF (MDG-F)",MID(Proc[[#This Row],[Obj]],13,10),"")</f>
        <v/>
      </c>
      <c r="I5609" s="152"/>
      <c r="J5609" s="112" t="b">
        <f>Proc[[#This Row],[Requested]]=Proc[[#This Row],[CurrentParent]]</f>
        <v>0</v>
      </c>
      <c r="K5609" s="153" t="str">
        <f>IF(Proc[[#This Row],[Author]]="Marcela Urrego",VLOOKUP(LEFT(Proc[[#This Row],[Requested]],1),Table3[#All],2,0),VLOOKUP(Proc[[#This Row],[Author]],Table4[],2,0))</f>
        <v>HC</v>
      </c>
      <c r="L5609" s="148" t="s">
        <v>7174</v>
      </c>
      <c r="M5609" s="140">
        <v>46056</v>
      </c>
      <c r="N5609" s="140"/>
      <c r="O5609" s="140"/>
      <c r="P5609" s="140" t="str">
        <f ca="1">IF(Proc[[#This Row],[DaysAgeing]]&gt;5,"yep","on track")</f>
        <v>yep</v>
      </c>
      <c r="Q5609" s="2">
        <f ca="1">IF(Proc[[#This Row],[DateClosed]]="",ABS(NETWORKDAYS(Proc[[#This Row],[DateOpened]],TODAY()))-1,ABS(NETWORKDAYS(Proc[[#This Row],[DateOpened]],Proc[[#This Row],[DateClosed]]))-1)</f>
        <v>43</v>
      </c>
      <c r="R5609" s="140" t="s">
        <v>415</v>
      </c>
      <c r="S5609" s="112"/>
      <c r="T5609" s="153">
        <v>5608</v>
      </c>
    </row>
    <row r="5610" spans="1:20" hidden="1">
      <c r="A5610" s="141" t="s">
        <v>5513</v>
      </c>
      <c r="B5610" s="153" t="str">
        <f>IFERROR(VLOOKUP(Proc[[#This Row],[App]],Table2[],3,0),"open")</f>
        <v>ok</v>
      </c>
      <c r="C5610" s="141" t="s">
        <v>377</v>
      </c>
      <c r="D5610" s="152" t="s">
        <v>10032</v>
      </c>
      <c r="E5610" s="152" t="s">
        <v>10617</v>
      </c>
      <c r="F5610" s="143"/>
      <c r="G5610" s="141" t="s">
        <v>400</v>
      </c>
      <c r="H5610" s="112" t="str">
        <f>IF(Proc[[#This Row],[type]]="LFF (MDG-F)",MID(Proc[[#This Row],[Obj]],13,10),"")</f>
        <v/>
      </c>
      <c r="I5610" s="152"/>
      <c r="J5610" s="112" t="b">
        <f>Proc[[#This Row],[Requested]]=Proc[[#This Row],[CurrentParent]]</f>
        <v>0</v>
      </c>
      <c r="K5610" s="153" t="str">
        <f>IF(Proc[[#This Row],[Author]]="Marcela Urrego",VLOOKUP(LEFT(Proc[[#This Row],[Requested]],1),Table3[#All],2,0),VLOOKUP(Proc[[#This Row],[Author]],Table4[],2,0))</f>
        <v>HC</v>
      </c>
      <c r="L5610" s="148" t="s">
        <v>7174</v>
      </c>
      <c r="M5610" s="140">
        <v>46056</v>
      </c>
      <c r="N5610" s="140"/>
      <c r="O5610" s="140"/>
      <c r="P5610" s="140" t="str">
        <f ca="1">IF(Proc[[#This Row],[DaysAgeing]]&gt;5,"yep","on track")</f>
        <v>yep</v>
      </c>
      <c r="Q5610" s="2">
        <f ca="1">IF(Proc[[#This Row],[DateClosed]]="",ABS(NETWORKDAYS(Proc[[#This Row],[DateOpened]],TODAY()))-1,ABS(NETWORKDAYS(Proc[[#This Row],[DateOpened]],Proc[[#This Row],[DateClosed]]))-1)</f>
        <v>43</v>
      </c>
      <c r="R5610" s="140" t="s">
        <v>415</v>
      </c>
      <c r="S5610" s="112"/>
      <c r="T5610" s="153">
        <v>5609</v>
      </c>
    </row>
    <row r="5611" spans="1:20" hidden="1">
      <c r="A5611" s="141" t="s">
        <v>5513</v>
      </c>
      <c r="B5611" s="153" t="str">
        <f>IFERROR(VLOOKUP(Proc[[#This Row],[App]],Table2[],3,0),"open")</f>
        <v>ok</v>
      </c>
      <c r="C5611" s="141" t="s">
        <v>377</v>
      </c>
      <c r="D5611" s="152" t="s">
        <v>10033</v>
      </c>
      <c r="E5611" s="152" t="s">
        <v>10618</v>
      </c>
      <c r="F5611" s="143"/>
      <c r="G5611" s="141" t="s">
        <v>400</v>
      </c>
      <c r="H5611" s="112" t="str">
        <f>IF(Proc[[#This Row],[type]]="LFF (MDG-F)",MID(Proc[[#This Row],[Obj]],13,10),"")</f>
        <v/>
      </c>
      <c r="I5611" s="152"/>
      <c r="J5611" s="112" t="b">
        <f>Proc[[#This Row],[Requested]]=Proc[[#This Row],[CurrentParent]]</f>
        <v>0</v>
      </c>
      <c r="K5611" s="153" t="str">
        <f>IF(Proc[[#This Row],[Author]]="Marcela Urrego",VLOOKUP(LEFT(Proc[[#This Row],[Requested]],1),Table3[#All],2,0),VLOOKUP(Proc[[#This Row],[Author]],Table4[],2,0))</f>
        <v>HC</v>
      </c>
      <c r="L5611" s="148" t="s">
        <v>7174</v>
      </c>
      <c r="M5611" s="140">
        <v>46056</v>
      </c>
      <c r="N5611" s="140"/>
      <c r="O5611" s="140"/>
      <c r="P5611" s="140" t="str">
        <f ca="1">IF(Proc[[#This Row],[DaysAgeing]]&gt;5,"yep","on track")</f>
        <v>yep</v>
      </c>
      <c r="Q5611" s="2">
        <f ca="1">IF(Proc[[#This Row],[DateClosed]]="",ABS(NETWORKDAYS(Proc[[#This Row],[DateOpened]],TODAY()))-1,ABS(NETWORKDAYS(Proc[[#This Row],[DateOpened]],Proc[[#This Row],[DateClosed]]))-1)</f>
        <v>43</v>
      </c>
      <c r="R5611" s="140" t="s">
        <v>415</v>
      </c>
      <c r="S5611" s="112"/>
      <c r="T5611" s="153">
        <v>5610</v>
      </c>
    </row>
    <row r="5612" spans="1:20" hidden="1">
      <c r="A5612" s="141" t="s">
        <v>5513</v>
      </c>
      <c r="B5612" s="153" t="str">
        <f>IFERROR(VLOOKUP(Proc[[#This Row],[App]],Table2[],3,0),"open")</f>
        <v>ok</v>
      </c>
      <c r="C5612" s="141" t="s">
        <v>377</v>
      </c>
      <c r="D5612" s="152" t="s">
        <v>10034</v>
      </c>
      <c r="E5612" s="152" t="s">
        <v>10618</v>
      </c>
      <c r="F5612" s="143"/>
      <c r="G5612" s="141" t="s">
        <v>400</v>
      </c>
      <c r="H5612" s="112" t="str">
        <f>IF(Proc[[#This Row],[type]]="LFF (MDG-F)",MID(Proc[[#This Row],[Obj]],13,10),"")</f>
        <v/>
      </c>
      <c r="I5612" s="152"/>
      <c r="J5612" s="112" t="b">
        <f>Proc[[#This Row],[Requested]]=Proc[[#This Row],[CurrentParent]]</f>
        <v>0</v>
      </c>
      <c r="K5612" s="153" t="str">
        <f>IF(Proc[[#This Row],[Author]]="Marcela Urrego",VLOOKUP(LEFT(Proc[[#This Row],[Requested]],1),Table3[#All],2,0),VLOOKUP(Proc[[#This Row],[Author]],Table4[],2,0))</f>
        <v>HC</v>
      </c>
      <c r="L5612" s="148" t="s">
        <v>7174</v>
      </c>
      <c r="M5612" s="140">
        <v>46056</v>
      </c>
      <c r="N5612" s="140"/>
      <c r="O5612" s="140"/>
      <c r="P5612" s="140" t="str">
        <f ca="1">IF(Proc[[#This Row],[DaysAgeing]]&gt;5,"yep","on track")</f>
        <v>yep</v>
      </c>
      <c r="Q5612" s="2">
        <f ca="1">IF(Proc[[#This Row],[DateClosed]]="",ABS(NETWORKDAYS(Proc[[#This Row],[DateOpened]],TODAY()))-1,ABS(NETWORKDAYS(Proc[[#This Row],[DateOpened]],Proc[[#This Row],[DateClosed]]))-1)</f>
        <v>43</v>
      </c>
      <c r="R5612" s="140" t="s">
        <v>415</v>
      </c>
      <c r="S5612" s="112"/>
      <c r="T5612" s="153">
        <v>5611</v>
      </c>
    </row>
    <row r="5613" spans="1:20" hidden="1">
      <c r="A5613" s="141" t="s">
        <v>5513</v>
      </c>
      <c r="B5613" s="153" t="str">
        <f>IFERROR(VLOOKUP(Proc[[#This Row],[App]],Table2[],3,0),"open")</f>
        <v>ok</v>
      </c>
      <c r="C5613" s="141" t="s">
        <v>377</v>
      </c>
      <c r="D5613" s="152" t="s">
        <v>10035</v>
      </c>
      <c r="E5613" s="152" t="s">
        <v>10618</v>
      </c>
      <c r="F5613" s="143"/>
      <c r="G5613" s="141" t="s">
        <v>400</v>
      </c>
      <c r="H5613" s="112" t="str">
        <f>IF(Proc[[#This Row],[type]]="LFF (MDG-F)",MID(Proc[[#This Row],[Obj]],13,10),"")</f>
        <v/>
      </c>
      <c r="I5613" s="152"/>
      <c r="J5613" s="112" t="b">
        <f>Proc[[#This Row],[Requested]]=Proc[[#This Row],[CurrentParent]]</f>
        <v>0</v>
      </c>
      <c r="K5613" s="153" t="str">
        <f>IF(Proc[[#This Row],[Author]]="Marcela Urrego",VLOOKUP(LEFT(Proc[[#This Row],[Requested]],1),Table3[#All],2,0),VLOOKUP(Proc[[#This Row],[Author]],Table4[],2,0))</f>
        <v>HC</v>
      </c>
      <c r="L5613" s="148" t="s">
        <v>7174</v>
      </c>
      <c r="M5613" s="140">
        <v>46056</v>
      </c>
      <c r="N5613" s="140"/>
      <c r="O5613" s="140"/>
      <c r="P5613" s="140" t="str">
        <f ca="1">IF(Proc[[#This Row],[DaysAgeing]]&gt;5,"yep","on track")</f>
        <v>yep</v>
      </c>
      <c r="Q5613" s="2">
        <f ca="1">IF(Proc[[#This Row],[DateClosed]]="",ABS(NETWORKDAYS(Proc[[#This Row],[DateOpened]],TODAY()))-1,ABS(NETWORKDAYS(Proc[[#This Row],[DateOpened]],Proc[[#This Row],[DateClosed]]))-1)</f>
        <v>43</v>
      </c>
      <c r="R5613" s="140" t="s">
        <v>415</v>
      </c>
      <c r="S5613" s="112"/>
      <c r="T5613" s="153">
        <v>5612</v>
      </c>
    </row>
    <row r="5614" spans="1:20" hidden="1">
      <c r="A5614" s="141" t="s">
        <v>5513</v>
      </c>
      <c r="B5614" s="153" t="str">
        <f>IFERROR(VLOOKUP(Proc[[#This Row],[App]],Table2[],3,0),"open")</f>
        <v>ok</v>
      </c>
      <c r="C5614" s="141" t="s">
        <v>377</v>
      </c>
      <c r="D5614" s="152" t="s">
        <v>10036</v>
      </c>
      <c r="E5614" s="152" t="s">
        <v>10618</v>
      </c>
      <c r="F5614" s="143"/>
      <c r="G5614" s="141" t="s">
        <v>400</v>
      </c>
      <c r="H5614" s="112" t="str">
        <f>IF(Proc[[#This Row],[type]]="LFF (MDG-F)",MID(Proc[[#This Row],[Obj]],13,10),"")</f>
        <v/>
      </c>
      <c r="I5614" s="152"/>
      <c r="J5614" s="112" t="b">
        <f>Proc[[#This Row],[Requested]]=Proc[[#This Row],[CurrentParent]]</f>
        <v>0</v>
      </c>
      <c r="K5614" s="153" t="str">
        <f>IF(Proc[[#This Row],[Author]]="Marcela Urrego",VLOOKUP(LEFT(Proc[[#This Row],[Requested]],1),Table3[#All],2,0),VLOOKUP(Proc[[#This Row],[Author]],Table4[],2,0))</f>
        <v>HC</v>
      </c>
      <c r="L5614" s="148" t="s">
        <v>7174</v>
      </c>
      <c r="M5614" s="140">
        <v>46056</v>
      </c>
      <c r="N5614" s="140"/>
      <c r="O5614" s="140"/>
      <c r="P5614" s="140" t="str">
        <f ca="1">IF(Proc[[#This Row],[DaysAgeing]]&gt;5,"yep","on track")</f>
        <v>yep</v>
      </c>
      <c r="Q5614" s="2">
        <f ca="1">IF(Proc[[#This Row],[DateClosed]]="",ABS(NETWORKDAYS(Proc[[#This Row],[DateOpened]],TODAY()))-1,ABS(NETWORKDAYS(Proc[[#This Row],[DateOpened]],Proc[[#This Row],[DateClosed]]))-1)</f>
        <v>43</v>
      </c>
      <c r="R5614" s="140" t="s">
        <v>415</v>
      </c>
      <c r="S5614" s="112"/>
      <c r="T5614" s="153">
        <v>5613</v>
      </c>
    </row>
    <row r="5615" spans="1:20" hidden="1">
      <c r="A5615" s="141" t="s">
        <v>5513</v>
      </c>
      <c r="B5615" s="153" t="str">
        <f>IFERROR(VLOOKUP(Proc[[#This Row],[App]],Table2[],3,0),"open")</f>
        <v>ok</v>
      </c>
      <c r="C5615" s="141" t="s">
        <v>377</v>
      </c>
      <c r="D5615" s="152" t="s">
        <v>10037</v>
      </c>
      <c r="E5615" s="152" t="s">
        <v>10618</v>
      </c>
      <c r="F5615" s="143"/>
      <c r="G5615" s="141" t="s">
        <v>400</v>
      </c>
      <c r="H5615" s="112" t="str">
        <f>IF(Proc[[#This Row],[type]]="LFF (MDG-F)",MID(Proc[[#This Row],[Obj]],13,10),"")</f>
        <v/>
      </c>
      <c r="I5615" s="152"/>
      <c r="J5615" s="112" t="b">
        <f>Proc[[#This Row],[Requested]]=Proc[[#This Row],[CurrentParent]]</f>
        <v>0</v>
      </c>
      <c r="K5615" s="153" t="str">
        <f>IF(Proc[[#This Row],[Author]]="Marcela Urrego",VLOOKUP(LEFT(Proc[[#This Row],[Requested]],1),Table3[#All],2,0),VLOOKUP(Proc[[#This Row],[Author]],Table4[],2,0))</f>
        <v>HC</v>
      </c>
      <c r="L5615" s="148" t="s">
        <v>7174</v>
      </c>
      <c r="M5615" s="140">
        <v>46056</v>
      </c>
      <c r="N5615" s="140"/>
      <c r="O5615" s="140"/>
      <c r="P5615" s="140" t="str">
        <f ca="1">IF(Proc[[#This Row],[DaysAgeing]]&gt;5,"yep","on track")</f>
        <v>yep</v>
      </c>
      <c r="Q5615" s="2">
        <f ca="1">IF(Proc[[#This Row],[DateClosed]]="",ABS(NETWORKDAYS(Proc[[#This Row],[DateOpened]],TODAY()))-1,ABS(NETWORKDAYS(Proc[[#This Row],[DateOpened]],Proc[[#This Row],[DateClosed]]))-1)</f>
        <v>43</v>
      </c>
      <c r="R5615" s="140" t="s">
        <v>415</v>
      </c>
      <c r="S5615" s="112"/>
      <c r="T5615" s="153">
        <v>5614</v>
      </c>
    </row>
    <row r="5616" spans="1:20" hidden="1">
      <c r="A5616" s="141" t="s">
        <v>5513</v>
      </c>
      <c r="B5616" s="153" t="str">
        <f>IFERROR(VLOOKUP(Proc[[#This Row],[App]],Table2[],3,0),"open")</f>
        <v>ok</v>
      </c>
      <c r="C5616" s="141" t="s">
        <v>377</v>
      </c>
      <c r="D5616" s="152" t="s">
        <v>8989</v>
      </c>
      <c r="E5616" s="152" t="s">
        <v>10619</v>
      </c>
      <c r="F5616" s="143"/>
      <c r="G5616" s="141" t="s">
        <v>400</v>
      </c>
      <c r="H5616" s="112" t="str">
        <f>IF(Proc[[#This Row],[type]]="LFF (MDG-F)",MID(Proc[[#This Row],[Obj]],13,10),"")</f>
        <v/>
      </c>
      <c r="I5616" s="152"/>
      <c r="J5616" s="112" t="b">
        <f>Proc[[#This Row],[Requested]]=Proc[[#This Row],[CurrentParent]]</f>
        <v>0</v>
      </c>
      <c r="K5616" s="153" t="str">
        <f>IF(Proc[[#This Row],[Author]]="Marcela Urrego",VLOOKUP(LEFT(Proc[[#This Row],[Requested]],1),Table3[#All],2,0),VLOOKUP(Proc[[#This Row],[Author]],Table4[],2,0))</f>
        <v>HC</v>
      </c>
      <c r="L5616" s="148" t="s">
        <v>7174</v>
      </c>
      <c r="M5616" s="140">
        <v>46056</v>
      </c>
      <c r="N5616" s="140"/>
      <c r="O5616" s="140"/>
      <c r="P5616" s="140" t="str">
        <f ca="1">IF(Proc[[#This Row],[DaysAgeing]]&gt;5,"yep","on track")</f>
        <v>yep</v>
      </c>
      <c r="Q5616" s="2">
        <f ca="1">IF(Proc[[#This Row],[DateClosed]]="",ABS(NETWORKDAYS(Proc[[#This Row],[DateOpened]],TODAY()))-1,ABS(NETWORKDAYS(Proc[[#This Row],[DateOpened]],Proc[[#This Row],[DateClosed]]))-1)</f>
        <v>43</v>
      </c>
      <c r="R5616" s="140" t="s">
        <v>415</v>
      </c>
      <c r="S5616" s="112"/>
      <c r="T5616" s="153">
        <v>5615</v>
      </c>
    </row>
    <row r="5617" spans="1:20" hidden="1">
      <c r="A5617" s="141" t="s">
        <v>5513</v>
      </c>
      <c r="B5617" s="153" t="str">
        <f>IFERROR(VLOOKUP(Proc[[#This Row],[App]],Table2[],3,0),"open")</f>
        <v>ok</v>
      </c>
      <c r="C5617" s="141" t="s">
        <v>377</v>
      </c>
      <c r="D5617" s="152" t="s">
        <v>10038</v>
      </c>
      <c r="E5617" s="152" t="s">
        <v>10620</v>
      </c>
      <c r="F5617" s="143"/>
      <c r="G5617" s="141" t="s">
        <v>400</v>
      </c>
      <c r="H5617" s="112" t="str">
        <f>IF(Proc[[#This Row],[type]]="LFF (MDG-F)",MID(Proc[[#This Row],[Obj]],13,10),"")</f>
        <v/>
      </c>
      <c r="I5617" s="152"/>
      <c r="J5617" s="112" t="b">
        <f>Proc[[#This Row],[Requested]]=Proc[[#This Row],[CurrentParent]]</f>
        <v>0</v>
      </c>
      <c r="K5617" s="153" t="str">
        <f>IF(Proc[[#This Row],[Author]]="Marcela Urrego",VLOOKUP(LEFT(Proc[[#This Row],[Requested]],1),Table3[#All],2,0),VLOOKUP(Proc[[#This Row],[Author]],Table4[],2,0))</f>
        <v>HC</v>
      </c>
      <c r="L5617" s="148" t="s">
        <v>7174</v>
      </c>
      <c r="M5617" s="140">
        <v>46056</v>
      </c>
      <c r="N5617" s="140"/>
      <c r="O5617" s="140"/>
      <c r="P5617" s="140" t="str">
        <f ca="1">IF(Proc[[#This Row],[DaysAgeing]]&gt;5,"yep","on track")</f>
        <v>yep</v>
      </c>
      <c r="Q5617" s="2">
        <f ca="1">IF(Proc[[#This Row],[DateClosed]]="",ABS(NETWORKDAYS(Proc[[#This Row],[DateOpened]],TODAY()))-1,ABS(NETWORKDAYS(Proc[[#This Row],[DateOpened]],Proc[[#This Row],[DateClosed]]))-1)</f>
        <v>43</v>
      </c>
      <c r="R5617" s="140" t="s">
        <v>415</v>
      </c>
      <c r="S5617" s="112"/>
      <c r="T5617" s="153">
        <v>5616</v>
      </c>
    </row>
    <row r="5618" spans="1:20" hidden="1">
      <c r="A5618" s="141" t="s">
        <v>5513</v>
      </c>
      <c r="B5618" s="153" t="str">
        <f>IFERROR(VLOOKUP(Proc[[#This Row],[App]],Table2[],3,0),"open")</f>
        <v>ok</v>
      </c>
      <c r="C5618" s="142" t="s">
        <v>369</v>
      </c>
      <c r="D5618" s="152" t="s">
        <v>5068</v>
      </c>
      <c r="E5618" s="152" t="s">
        <v>5515</v>
      </c>
      <c r="F5618" s="143" t="s">
        <v>5515</v>
      </c>
      <c r="G5618" s="141" t="s">
        <v>400</v>
      </c>
      <c r="H5618" s="112" t="str">
        <f>IF(Proc[[#This Row],[type]]="LFF (MDG-F)",MID(Proc[[#This Row],[Obj]],13,10),"")</f>
        <v/>
      </c>
      <c r="I5618" s="152"/>
      <c r="J5618" s="112" t="b">
        <f>Proc[[#This Row],[Requested]]=Proc[[#This Row],[CurrentParent]]</f>
        <v>1</v>
      </c>
      <c r="K5618" s="153" t="str">
        <f>IF(Proc[[#This Row],[Author]]="Marcela Urrego",VLOOKUP(LEFT(Proc[[#This Row],[Requested]],1),Table3[#All],2,0),VLOOKUP(Proc[[#This Row],[Author]],Table4[],2,0))</f>
        <v>HC</v>
      </c>
      <c r="L5618" s="148" t="s">
        <v>7174</v>
      </c>
      <c r="M5618" s="140">
        <v>46056</v>
      </c>
      <c r="N5618" s="140"/>
      <c r="O5618" s="140"/>
      <c r="P5618" s="140" t="str">
        <f ca="1">IF(Proc[[#This Row],[DaysAgeing]]&gt;5,"yep","on track")</f>
        <v>yep</v>
      </c>
      <c r="Q5618" s="2">
        <f ca="1">IF(Proc[[#This Row],[DateClosed]]="",ABS(NETWORKDAYS(Proc[[#This Row],[DateOpened]],TODAY()))-1,ABS(NETWORKDAYS(Proc[[#This Row],[DateOpened]],Proc[[#This Row],[DateClosed]]))-1)</f>
        <v>43</v>
      </c>
      <c r="R5618" s="140" t="s">
        <v>415</v>
      </c>
      <c r="S5618" s="112"/>
      <c r="T5618" s="153">
        <v>5617</v>
      </c>
    </row>
    <row r="5619" spans="1:20" hidden="1">
      <c r="A5619" s="141" t="s">
        <v>5513</v>
      </c>
      <c r="B5619" s="153" t="str">
        <f>IFERROR(VLOOKUP(Proc[[#This Row],[App]],Table2[],3,0),"open")</f>
        <v>ok</v>
      </c>
      <c r="C5619" s="142" t="s">
        <v>369</v>
      </c>
      <c r="D5619" s="152" t="s">
        <v>5069</v>
      </c>
      <c r="E5619" s="152" t="s">
        <v>5515</v>
      </c>
      <c r="F5619" s="143" t="s">
        <v>5515</v>
      </c>
      <c r="G5619" s="141" t="s">
        <v>400</v>
      </c>
      <c r="H5619" s="112" t="str">
        <f>IF(Proc[[#This Row],[type]]="LFF (MDG-F)",MID(Proc[[#This Row],[Obj]],13,10),"")</f>
        <v/>
      </c>
      <c r="I5619" s="152"/>
      <c r="J5619" s="112" t="b">
        <f>Proc[[#This Row],[Requested]]=Proc[[#This Row],[CurrentParent]]</f>
        <v>1</v>
      </c>
      <c r="K5619" s="153" t="str">
        <f>IF(Proc[[#This Row],[Author]]="Marcela Urrego",VLOOKUP(LEFT(Proc[[#This Row],[Requested]],1),Table3[#All],2,0),VLOOKUP(Proc[[#This Row],[Author]],Table4[],2,0))</f>
        <v>HC</v>
      </c>
      <c r="L5619" s="148" t="s">
        <v>7174</v>
      </c>
      <c r="M5619" s="140">
        <v>46056</v>
      </c>
      <c r="N5619" s="140"/>
      <c r="O5619" s="140"/>
      <c r="P5619" s="140" t="str">
        <f ca="1">IF(Proc[[#This Row],[DaysAgeing]]&gt;5,"yep","on track")</f>
        <v>yep</v>
      </c>
      <c r="Q5619" s="2">
        <f ca="1">IF(Proc[[#This Row],[DateClosed]]="",ABS(NETWORKDAYS(Proc[[#This Row],[DateOpened]],TODAY()))-1,ABS(NETWORKDAYS(Proc[[#This Row],[DateOpened]],Proc[[#This Row],[DateClosed]]))-1)</f>
        <v>43</v>
      </c>
      <c r="R5619" s="140" t="s">
        <v>415</v>
      </c>
      <c r="S5619" s="112"/>
      <c r="T5619" s="153">
        <v>5618</v>
      </c>
    </row>
    <row r="5620" spans="1:20" hidden="1">
      <c r="A5620" s="141" t="s">
        <v>5513</v>
      </c>
      <c r="B5620" s="153" t="str">
        <f>IFERROR(VLOOKUP(Proc[[#This Row],[App]],Table2[],3,0),"open")</f>
        <v>ok</v>
      </c>
      <c r="C5620" s="142" t="s">
        <v>369</v>
      </c>
      <c r="D5620" s="152" t="s">
        <v>5070</v>
      </c>
      <c r="E5620" s="152" t="s">
        <v>5515</v>
      </c>
      <c r="F5620" s="143" t="s">
        <v>5515</v>
      </c>
      <c r="G5620" s="141" t="s">
        <v>400</v>
      </c>
      <c r="H5620" s="112" t="str">
        <f>IF(Proc[[#This Row],[type]]="LFF (MDG-F)",MID(Proc[[#This Row],[Obj]],13,10),"")</f>
        <v/>
      </c>
      <c r="I5620" s="152"/>
      <c r="J5620" s="112" t="b">
        <f>Proc[[#This Row],[Requested]]=Proc[[#This Row],[CurrentParent]]</f>
        <v>1</v>
      </c>
      <c r="K5620" s="153" t="str">
        <f>IF(Proc[[#This Row],[Author]]="Marcela Urrego",VLOOKUP(LEFT(Proc[[#This Row],[Requested]],1),Table3[#All],2,0),VLOOKUP(Proc[[#This Row],[Author]],Table4[],2,0))</f>
        <v>HC</v>
      </c>
      <c r="L5620" s="148" t="s">
        <v>7174</v>
      </c>
      <c r="M5620" s="140">
        <v>46056</v>
      </c>
      <c r="N5620" s="140"/>
      <c r="O5620" s="140"/>
      <c r="P5620" s="140" t="str">
        <f ca="1">IF(Proc[[#This Row],[DaysAgeing]]&gt;5,"yep","on track")</f>
        <v>yep</v>
      </c>
      <c r="Q5620" s="2">
        <f ca="1">IF(Proc[[#This Row],[DateClosed]]="",ABS(NETWORKDAYS(Proc[[#This Row],[DateOpened]],TODAY()))-1,ABS(NETWORKDAYS(Proc[[#This Row],[DateOpened]],Proc[[#This Row],[DateClosed]]))-1)</f>
        <v>43</v>
      </c>
      <c r="R5620" s="140" t="s">
        <v>415</v>
      </c>
      <c r="S5620" s="112"/>
      <c r="T5620" s="153">
        <v>5619</v>
      </c>
    </row>
    <row r="5621" spans="1:20" hidden="1">
      <c r="A5621" s="141" t="s">
        <v>5513</v>
      </c>
      <c r="B5621" s="153" t="str">
        <f>IFERROR(VLOOKUP(Proc[[#This Row],[App]],Table2[],3,0),"open")</f>
        <v>ok</v>
      </c>
      <c r="C5621" s="142" t="s">
        <v>369</v>
      </c>
      <c r="D5621" s="152" t="s">
        <v>5071</v>
      </c>
      <c r="E5621" s="152" t="s">
        <v>5515</v>
      </c>
      <c r="F5621" s="143" t="s">
        <v>5515</v>
      </c>
      <c r="G5621" s="141" t="s">
        <v>400</v>
      </c>
      <c r="H5621" s="112" t="str">
        <f>IF(Proc[[#This Row],[type]]="LFF (MDG-F)",MID(Proc[[#This Row],[Obj]],13,10),"")</f>
        <v/>
      </c>
      <c r="I5621" s="152"/>
      <c r="J5621" s="112" t="b">
        <f>Proc[[#This Row],[Requested]]=Proc[[#This Row],[CurrentParent]]</f>
        <v>1</v>
      </c>
      <c r="K5621" s="153" t="str">
        <f>IF(Proc[[#This Row],[Author]]="Marcela Urrego",VLOOKUP(LEFT(Proc[[#This Row],[Requested]],1),Table3[#All],2,0),VLOOKUP(Proc[[#This Row],[Author]],Table4[],2,0))</f>
        <v>HC</v>
      </c>
      <c r="L5621" s="148" t="s">
        <v>7174</v>
      </c>
      <c r="M5621" s="140">
        <v>46056</v>
      </c>
      <c r="N5621" s="140"/>
      <c r="O5621" s="140"/>
      <c r="P5621" s="140" t="str">
        <f ca="1">IF(Proc[[#This Row],[DaysAgeing]]&gt;5,"yep","on track")</f>
        <v>yep</v>
      </c>
      <c r="Q5621" s="2">
        <f ca="1">IF(Proc[[#This Row],[DateClosed]]="",ABS(NETWORKDAYS(Proc[[#This Row],[DateOpened]],TODAY()))-1,ABS(NETWORKDAYS(Proc[[#This Row],[DateOpened]],Proc[[#This Row],[DateClosed]]))-1)</f>
        <v>43</v>
      </c>
      <c r="R5621" s="140" t="s">
        <v>415</v>
      </c>
      <c r="S5621" s="112"/>
      <c r="T5621" s="153">
        <v>5620</v>
      </c>
    </row>
    <row r="5622" spans="1:20" hidden="1">
      <c r="A5622" s="141" t="s">
        <v>5513</v>
      </c>
      <c r="B5622" s="153" t="str">
        <f>IFERROR(VLOOKUP(Proc[[#This Row],[App]],Table2[],3,0),"open")</f>
        <v>ok</v>
      </c>
      <c r="C5622" s="142" t="s">
        <v>369</v>
      </c>
      <c r="D5622" s="152" t="s">
        <v>5072</v>
      </c>
      <c r="E5622" s="152" t="s">
        <v>5515</v>
      </c>
      <c r="F5622" s="143" t="s">
        <v>5515</v>
      </c>
      <c r="G5622" s="141" t="s">
        <v>400</v>
      </c>
      <c r="H5622" s="112" t="str">
        <f>IF(Proc[[#This Row],[type]]="LFF (MDG-F)",MID(Proc[[#This Row],[Obj]],13,10),"")</f>
        <v/>
      </c>
      <c r="I5622" s="152"/>
      <c r="J5622" s="112" t="b">
        <f>Proc[[#This Row],[Requested]]=Proc[[#This Row],[CurrentParent]]</f>
        <v>1</v>
      </c>
      <c r="K5622" s="153" t="str">
        <f>IF(Proc[[#This Row],[Author]]="Marcela Urrego",VLOOKUP(LEFT(Proc[[#This Row],[Requested]],1),Table3[#All],2,0),VLOOKUP(Proc[[#This Row],[Author]],Table4[],2,0))</f>
        <v>HC</v>
      </c>
      <c r="L5622" s="148" t="s">
        <v>7174</v>
      </c>
      <c r="M5622" s="140">
        <v>46056</v>
      </c>
      <c r="N5622" s="140"/>
      <c r="O5622" s="140"/>
      <c r="P5622" s="140" t="str">
        <f ca="1">IF(Proc[[#This Row],[DaysAgeing]]&gt;5,"yep","on track")</f>
        <v>yep</v>
      </c>
      <c r="Q5622" s="2">
        <f ca="1">IF(Proc[[#This Row],[DateClosed]]="",ABS(NETWORKDAYS(Proc[[#This Row],[DateOpened]],TODAY()))-1,ABS(NETWORKDAYS(Proc[[#This Row],[DateOpened]],Proc[[#This Row],[DateClosed]]))-1)</f>
        <v>43</v>
      </c>
      <c r="R5622" s="140" t="s">
        <v>415</v>
      </c>
      <c r="S5622" s="112"/>
      <c r="T5622" s="153">
        <v>5621</v>
      </c>
    </row>
    <row r="5623" spans="1:20" hidden="1">
      <c r="A5623" s="141" t="s">
        <v>5513</v>
      </c>
      <c r="B5623" s="153" t="str">
        <f>IFERROR(VLOOKUP(Proc[[#This Row],[App]],Table2[],3,0),"open")</f>
        <v>ok</v>
      </c>
      <c r="C5623" s="142" t="s">
        <v>369</v>
      </c>
      <c r="D5623" s="152" t="s">
        <v>5088</v>
      </c>
      <c r="E5623" s="152" t="s">
        <v>5516</v>
      </c>
      <c r="F5623" s="143" t="s">
        <v>5516</v>
      </c>
      <c r="G5623" s="141" t="s">
        <v>400</v>
      </c>
      <c r="H5623" s="112" t="str">
        <f>IF(Proc[[#This Row],[type]]="LFF (MDG-F)",MID(Proc[[#This Row],[Obj]],13,10),"")</f>
        <v/>
      </c>
      <c r="I5623" s="152"/>
      <c r="J5623" s="112" t="b">
        <f>Proc[[#This Row],[Requested]]=Proc[[#This Row],[CurrentParent]]</f>
        <v>1</v>
      </c>
      <c r="K5623" s="153" t="str">
        <f>IF(Proc[[#This Row],[Author]]="Marcela Urrego",VLOOKUP(LEFT(Proc[[#This Row],[Requested]],1),Table3[#All],2,0),VLOOKUP(Proc[[#This Row],[Author]],Table4[],2,0))</f>
        <v>HC</v>
      </c>
      <c r="L5623" s="148" t="s">
        <v>7174</v>
      </c>
      <c r="M5623" s="140">
        <v>46056</v>
      </c>
      <c r="N5623" s="140"/>
      <c r="O5623" s="140"/>
      <c r="P5623" s="140" t="str">
        <f ca="1">IF(Proc[[#This Row],[DaysAgeing]]&gt;5,"yep","on track")</f>
        <v>yep</v>
      </c>
      <c r="Q5623" s="2">
        <f ca="1">IF(Proc[[#This Row],[DateClosed]]="",ABS(NETWORKDAYS(Proc[[#This Row],[DateOpened]],TODAY()))-1,ABS(NETWORKDAYS(Proc[[#This Row],[DateOpened]],Proc[[#This Row],[DateClosed]]))-1)</f>
        <v>43</v>
      </c>
      <c r="R5623" s="140" t="s">
        <v>415</v>
      </c>
      <c r="S5623" s="112"/>
      <c r="T5623" s="153">
        <v>5622</v>
      </c>
    </row>
    <row r="5624" spans="1:20" hidden="1">
      <c r="A5624" s="141" t="s">
        <v>5513</v>
      </c>
      <c r="B5624" s="153" t="str">
        <f>IFERROR(VLOOKUP(Proc[[#This Row],[App]],Table2[],3,0),"open")</f>
        <v>ok</v>
      </c>
      <c r="C5624" s="142" t="s">
        <v>369</v>
      </c>
      <c r="D5624" s="152" t="s">
        <v>5089</v>
      </c>
      <c r="E5624" s="152" t="s">
        <v>5516</v>
      </c>
      <c r="F5624" s="143" t="s">
        <v>5516</v>
      </c>
      <c r="G5624" s="141" t="s">
        <v>400</v>
      </c>
      <c r="H5624" s="112" t="str">
        <f>IF(Proc[[#This Row],[type]]="LFF (MDG-F)",MID(Proc[[#This Row],[Obj]],13,10),"")</f>
        <v/>
      </c>
      <c r="I5624" s="152"/>
      <c r="J5624" s="112" t="b">
        <f>Proc[[#This Row],[Requested]]=Proc[[#This Row],[CurrentParent]]</f>
        <v>1</v>
      </c>
      <c r="K5624" s="153" t="str">
        <f>IF(Proc[[#This Row],[Author]]="Marcela Urrego",VLOOKUP(LEFT(Proc[[#This Row],[Requested]],1),Table3[#All],2,0),VLOOKUP(Proc[[#This Row],[Author]],Table4[],2,0))</f>
        <v>HC</v>
      </c>
      <c r="L5624" s="148" t="s">
        <v>7174</v>
      </c>
      <c r="M5624" s="140">
        <v>46056</v>
      </c>
      <c r="N5624" s="140"/>
      <c r="O5624" s="140"/>
      <c r="P5624" s="140" t="str">
        <f ca="1">IF(Proc[[#This Row],[DaysAgeing]]&gt;5,"yep","on track")</f>
        <v>yep</v>
      </c>
      <c r="Q5624" s="2">
        <f ca="1">IF(Proc[[#This Row],[DateClosed]]="",ABS(NETWORKDAYS(Proc[[#This Row],[DateOpened]],TODAY()))-1,ABS(NETWORKDAYS(Proc[[#This Row],[DateOpened]],Proc[[#This Row],[DateClosed]]))-1)</f>
        <v>43</v>
      </c>
      <c r="R5624" s="140" t="s">
        <v>415</v>
      </c>
      <c r="S5624" s="112"/>
      <c r="T5624" s="153">
        <v>5623</v>
      </c>
    </row>
    <row r="5625" spans="1:20" hidden="1">
      <c r="A5625" s="141" t="s">
        <v>5513</v>
      </c>
      <c r="B5625" s="153" t="str">
        <f>IFERROR(VLOOKUP(Proc[[#This Row],[App]],Table2[],3,0),"open")</f>
        <v>ok</v>
      </c>
      <c r="C5625" s="142" t="s">
        <v>369</v>
      </c>
      <c r="D5625" s="152" t="s">
        <v>5090</v>
      </c>
      <c r="E5625" s="152" t="s">
        <v>5516</v>
      </c>
      <c r="F5625" s="143" t="s">
        <v>5516</v>
      </c>
      <c r="G5625" s="141" t="s">
        <v>400</v>
      </c>
      <c r="H5625" s="112" t="str">
        <f>IF(Proc[[#This Row],[type]]="LFF (MDG-F)",MID(Proc[[#This Row],[Obj]],13,10),"")</f>
        <v/>
      </c>
      <c r="I5625" s="152"/>
      <c r="J5625" s="112" t="b">
        <f>Proc[[#This Row],[Requested]]=Proc[[#This Row],[CurrentParent]]</f>
        <v>1</v>
      </c>
      <c r="K5625" s="153" t="str">
        <f>IF(Proc[[#This Row],[Author]]="Marcela Urrego",VLOOKUP(LEFT(Proc[[#This Row],[Requested]],1),Table3[#All],2,0),VLOOKUP(Proc[[#This Row],[Author]],Table4[],2,0))</f>
        <v>HC</v>
      </c>
      <c r="L5625" s="148" t="s">
        <v>7174</v>
      </c>
      <c r="M5625" s="140">
        <v>46056</v>
      </c>
      <c r="N5625" s="140"/>
      <c r="O5625" s="140"/>
      <c r="P5625" s="140" t="str">
        <f ca="1">IF(Proc[[#This Row],[DaysAgeing]]&gt;5,"yep","on track")</f>
        <v>yep</v>
      </c>
      <c r="Q5625" s="2">
        <f ca="1">IF(Proc[[#This Row],[DateClosed]]="",ABS(NETWORKDAYS(Proc[[#This Row],[DateOpened]],TODAY()))-1,ABS(NETWORKDAYS(Proc[[#This Row],[DateOpened]],Proc[[#This Row],[DateClosed]]))-1)</f>
        <v>43</v>
      </c>
      <c r="R5625" s="140" t="s">
        <v>415</v>
      </c>
      <c r="S5625" s="112"/>
      <c r="T5625" s="153">
        <v>5624</v>
      </c>
    </row>
    <row r="5626" spans="1:20" hidden="1">
      <c r="A5626" s="141" t="s">
        <v>5513</v>
      </c>
      <c r="B5626" s="153" t="str">
        <f>IFERROR(VLOOKUP(Proc[[#This Row],[App]],Table2[],3,0),"open")</f>
        <v>ok</v>
      </c>
      <c r="C5626" s="142" t="s">
        <v>369</v>
      </c>
      <c r="D5626" s="152" t="s">
        <v>5091</v>
      </c>
      <c r="E5626" s="152" t="s">
        <v>5516</v>
      </c>
      <c r="F5626" s="143" t="s">
        <v>5516</v>
      </c>
      <c r="G5626" s="141" t="s">
        <v>400</v>
      </c>
      <c r="H5626" s="112" t="str">
        <f>IF(Proc[[#This Row],[type]]="LFF (MDG-F)",MID(Proc[[#This Row],[Obj]],13,10),"")</f>
        <v/>
      </c>
      <c r="I5626" s="152"/>
      <c r="J5626" s="112" t="b">
        <f>Proc[[#This Row],[Requested]]=Proc[[#This Row],[CurrentParent]]</f>
        <v>1</v>
      </c>
      <c r="K5626" s="153" t="str">
        <f>IF(Proc[[#This Row],[Author]]="Marcela Urrego",VLOOKUP(LEFT(Proc[[#This Row],[Requested]],1),Table3[#All],2,0),VLOOKUP(Proc[[#This Row],[Author]],Table4[],2,0))</f>
        <v>HC</v>
      </c>
      <c r="L5626" s="148" t="s">
        <v>7174</v>
      </c>
      <c r="M5626" s="140">
        <v>46056</v>
      </c>
      <c r="N5626" s="140"/>
      <c r="O5626" s="140"/>
      <c r="P5626" s="140" t="str">
        <f ca="1">IF(Proc[[#This Row],[DaysAgeing]]&gt;5,"yep","on track")</f>
        <v>yep</v>
      </c>
      <c r="Q5626" s="2">
        <f ca="1">IF(Proc[[#This Row],[DateClosed]]="",ABS(NETWORKDAYS(Proc[[#This Row],[DateOpened]],TODAY()))-1,ABS(NETWORKDAYS(Proc[[#This Row],[DateOpened]],Proc[[#This Row],[DateClosed]]))-1)</f>
        <v>43</v>
      </c>
      <c r="R5626" s="140" t="s">
        <v>415</v>
      </c>
      <c r="S5626" s="112"/>
      <c r="T5626" s="153">
        <v>5625</v>
      </c>
    </row>
    <row r="5627" spans="1:20" hidden="1">
      <c r="A5627" s="141" t="s">
        <v>5513</v>
      </c>
      <c r="B5627" s="153" t="str">
        <f>IFERROR(VLOOKUP(Proc[[#This Row],[App]],Table2[],3,0),"open")</f>
        <v>ok</v>
      </c>
      <c r="C5627" s="142" t="s">
        <v>369</v>
      </c>
      <c r="D5627" s="152" t="s">
        <v>5092</v>
      </c>
      <c r="E5627" s="152" t="s">
        <v>5516</v>
      </c>
      <c r="F5627" s="143" t="s">
        <v>5516</v>
      </c>
      <c r="G5627" s="141" t="s">
        <v>400</v>
      </c>
      <c r="H5627" s="112" t="str">
        <f>IF(Proc[[#This Row],[type]]="LFF (MDG-F)",MID(Proc[[#This Row],[Obj]],13,10),"")</f>
        <v/>
      </c>
      <c r="I5627" s="152"/>
      <c r="J5627" s="112" t="b">
        <f>Proc[[#This Row],[Requested]]=Proc[[#This Row],[CurrentParent]]</f>
        <v>1</v>
      </c>
      <c r="K5627" s="153" t="str">
        <f>IF(Proc[[#This Row],[Author]]="Marcela Urrego",VLOOKUP(LEFT(Proc[[#This Row],[Requested]],1),Table3[#All],2,0),VLOOKUP(Proc[[#This Row],[Author]],Table4[],2,0))</f>
        <v>HC</v>
      </c>
      <c r="L5627" s="148" t="s">
        <v>7174</v>
      </c>
      <c r="M5627" s="140">
        <v>46056</v>
      </c>
      <c r="N5627" s="140"/>
      <c r="O5627" s="140"/>
      <c r="P5627" s="140" t="str">
        <f ca="1">IF(Proc[[#This Row],[DaysAgeing]]&gt;5,"yep","on track")</f>
        <v>yep</v>
      </c>
      <c r="Q5627" s="2">
        <f ca="1">IF(Proc[[#This Row],[DateClosed]]="",ABS(NETWORKDAYS(Proc[[#This Row],[DateOpened]],TODAY()))-1,ABS(NETWORKDAYS(Proc[[#This Row],[DateOpened]],Proc[[#This Row],[DateClosed]]))-1)</f>
        <v>43</v>
      </c>
      <c r="R5627" s="140" t="s">
        <v>415</v>
      </c>
      <c r="S5627" s="112"/>
      <c r="T5627" s="153">
        <v>5626</v>
      </c>
    </row>
    <row r="5628" spans="1:20" hidden="1">
      <c r="A5628" s="141" t="s">
        <v>5513</v>
      </c>
      <c r="B5628" s="153" t="str">
        <f>IFERROR(VLOOKUP(Proc[[#This Row],[App]],Table2[],3,0),"open")</f>
        <v>ok</v>
      </c>
      <c r="C5628" s="142" t="s">
        <v>369</v>
      </c>
      <c r="D5628" s="152" t="s">
        <v>9800</v>
      </c>
      <c r="E5628" s="152" t="s">
        <v>5517</v>
      </c>
      <c r="F5628" s="143" t="s">
        <v>5517</v>
      </c>
      <c r="G5628" s="141" t="s">
        <v>400</v>
      </c>
      <c r="H5628" s="112" t="str">
        <f>IF(Proc[[#This Row],[type]]="LFF (MDG-F)",MID(Proc[[#This Row],[Obj]],13,10),"")</f>
        <v/>
      </c>
      <c r="I5628" s="152"/>
      <c r="J5628" s="112" t="b">
        <f>Proc[[#This Row],[Requested]]=Proc[[#This Row],[CurrentParent]]</f>
        <v>1</v>
      </c>
      <c r="K5628" s="153" t="str">
        <f>IF(Proc[[#This Row],[Author]]="Marcela Urrego",VLOOKUP(LEFT(Proc[[#This Row],[Requested]],1),Table3[#All],2,0),VLOOKUP(Proc[[#This Row],[Author]],Table4[],2,0))</f>
        <v>HC</v>
      </c>
      <c r="L5628" s="148" t="s">
        <v>7174</v>
      </c>
      <c r="M5628" s="140">
        <v>46056</v>
      </c>
      <c r="N5628" s="140"/>
      <c r="O5628" s="140"/>
      <c r="P5628" s="140" t="str">
        <f ca="1">IF(Proc[[#This Row],[DaysAgeing]]&gt;5,"yep","on track")</f>
        <v>yep</v>
      </c>
      <c r="Q5628" s="2">
        <f ca="1">IF(Proc[[#This Row],[DateClosed]]="",ABS(NETWORKDAYS(Proc[[#This Row],[DateOpened]],TODAY()))-1,ABS(NETWORKDAYS(Proc[[#This Row],[DateOpened]],Proc[[#This Row],[DateClosed]]))-1)</f>
        <v>43</v>
      </c>
      <c r="R5628" s="140" t="s">
        <v>415</v>
      </c>
      <c r="S5628" s="112"/>
      <c r="T5628" s="153">
        <v>5627</v>
      </c>
    </row>
    <row r="5629" spans="1:20" hidden="1">
      <c r="A5629" s="141" t="s">
        <v>5513</v>
      </c>
      <c r="B5629" s="153" t="str">
        <f>IFERROR(VLOOKUP(Proc[[#This Row],[App]],Table2[],3,0),"open")</f>
        <v>ok</v>
      </c>
      <c r="C5629" s="142" t="s">
        <v>369</v>
      </c>
      <c r="D5629" s="152" t="s">
        <v>5106</v>
      </c>
      <c r="E5629" s="152" t="s">
        <v>5517</v>
      </c>
      <c r="F5629" s="143" t="s">
        <v>5517</v>
      </c>
      <c r="G5629" s="141" t="s">
        <v>400</v>
      </c>
      <c r="H5629" s="112" t="str">
        <f>IF(Proc[[#This Row],[type]]="LFF (MDG-F)",MID(Proc[[#This Row],[Obj]],13,10),"")</f>
        <v/>
      </c>
      <c r="I5629" s="152"/>
      <c r="J5629" s="112" t="b">
        <f>Proc[[#This Row],[Requested]]=Proc[[#This Row],[CurrentParent]]</f>
        <v>1</v>
      </c>
      <c r="K5629" s="153" t="str">
        <f>IF(Proc[[#This Row],[Author]]="Marcela Urrego",VLOOKUP(LEFT(Proc[[#This Row],[Requested]],1),Table3[#All],2,0),VLOOKUP(Proc[[#This Row],[Author]],Table4[],2,0))</f>
        <v>HC</v>
      </c>
      <c r="L5629" s="148" t="s">
        <v>7174</v>
      </c>
      <c r="M5629" s="140">
        <v>46056</v>
      </c>
      <c r="N5629" s="140"/>
      <c r="O5629" s="140"/>
      <c r="P5629" s="140" t="str">
        <f ca="1">IF(Proc[[#This Row],[DaysAgeing]]&gt;5,"yep","on track")</f>
        <v>yep</v>
      </c>
      <c r="Q5629" s="2">
        <f ca="1">IF(Proc[[#This Row],[DateClosed]]="",ABS(NETWORKDAYS(Proc[[#This Row],[DateOpened]],TODAY()))-1,ABS(NETWORKDAYS(Proc[[#This Row],[DateOpened]],Proc[[#This Row],[DateClosed]]))-1)</f>
        <v>43</v>
      </c>
      <c r="R5629" s="140" t="s">
        <v>415</v>
      </c>
      <c r="S5629" s="112"/>
      <c r="T5629" s="153">
        <v>5628</v>
      </c>
    </row>
    <row r="5630" spans="1:20" hidden="1">
      <c r="A5630" s="141" t="s">
        <v>5513</v>
      </c>
      <c r="B5630" s="153" t="str">
        <f>IFERROR(VLOOKUP(Proc[[#This Row],[App]],Table2[],3,0),"open")</f>
        <v>ok</v>
      </c>
      <c r="C5630" s="142" t="s">
        <v>369</v>
      </c>
      <c r="D5630" s="152" t="s">
        <v>5105</v>
      </c>
      <c r="E5630" s="152" t="s">
        <v>5517</v>
      </c>
      <c r="F5630" s="143" t="s">
        <v>5517</v>
      </c>
      <c r="G5630" s="141" t="s">
        <v>400</v>
      </c>
      <c r="H5630" s="112" t="str">
        <f>IF(Proc[[#This Row],[type]]="LFF (MDG-F)",MID(Proc[[#This Row],[Obj]],13,10),"")</f>
        <v/>
      </c>
      <c r="I5630" s="152"/>
      <c r="J5630" s="112" t="b">
        <f>Proc[[#This Row],[Requested]]=Proc[[#This Row],[CurrentParent]]</f>
        <v>1</v>
      </c>
      <c r="K5630" s="153" t="str">
        <f>IF(Proc[[#This Row],[Author]]="Marcela Urrego",VLOOKUP(LEFT(Proc[[#This Row],[Requested]],1),Table3[#All],2,0),VLOOKUP(Proc[[#This Row],[Author]],Table4[],2,0))</f>
        <v>HC</v>
      </c>
      <c r="L5630" s="148" t="s">
        <v>7174</v>
      </c>
      <c r="M5630" s="140">
        <v>46056</v>
      </c>
      <c r="N5630" s="140"/>
      <c r="O5630" s="140"/>
      <c r="P5630" s="140" t="str">
        <f ca="1">IF(Proc[[#This Row],[DaysAgeing]]&gt;5,"yep","on track")</f>
        <v>yep</v>
      </c>
      <c r="Q5630" s="2">
        <f ca="1">IF(Proc[[#This Row],[DateClosed]]="",ABS(NETWORKDAYS(Proc[[#This Row],[DateOpened]],TODAY()))-1,ABS(NETWORKDAYS(Proc[[#This Row],[DateOpened]],Proc[[#This Row],[DateClosed]]))-1)</f>
        <v>43</v>
      </c>
      <c r="R5630" s="140" t="s">
        <v>415</v>
      </c>
      <c r="S5630" s="112"/>
      <c r="T5630" s="153">
        <v>5629</v>
      </c>
    </row>
    <row r="5631" spans="1:20" hidden="1">
      <c r="A5631" s="141" t="s">
        <v>5513</v>
      </c>
      <c r="B5631" s="153" t="str">
        <f>IFERROR(VLOOKUP(Proc[[#This Row],[App]],Table2[],3,0),"open")</f>
        <v>ok</v>
      </c>
      <c r="C5631" s="142" t="s">
        <v>369</v>
      </c>
      <c r="D5631" s="152" t="s">
        <v>5104</v>
      </c>
      <c r="E5631" s="152" t="s">
        <v>5517</v>
      </c>
      <c r="F5631" s="143" t="s">
        <v>5517</v>
      </c>
      <c r="G5631" s="141" t="s">
        <v>400</v>
      </c>
      <c r="H5631" s="112" t="str">
        <f>IF(Proc[[#This Row],[type]]="LFF (MDG-F)",MID(Proc[[#This Row],[Obj]],13,10),"")</f>
        <v/>
      </c>
      <c r="I5631" s="152"/>
      <c r="J5631" s="112" t="b">
        <f>Proc[[#This Row],[Requested]]=Proc[[#This Row],[CurrentParent]]</f>
        <v>1</v>
      </c>
      <c r="K5631" s="153" t="str">
        <f>IF(Proc[[#This Row],[Author]]="Marcela Urrego",VLOOKUP(LEFT(Proc[[#This Row],[Requested]],1),Table3[#All],2,0),VLOOKUP(Proc[[#This Row],[Author]],Table4[],2,0))</f>
        <v>HC</v>
      </c>
      <c r="L5631" s="148" t="s">
        <v>7174</v>
      </c>
      <c r="M5631" s="140">
        <v>46056</v>
      </c>
      <c r="N5631" s="140"/>
      <c r="O5631" s="140"/>
      <c r="P5631" s="140" t="str">
        <f ca="1">IF(Proc[[#This Row],[DaysAgeing]]&gt;5,"yep","on track")</f>
        <v>yep</v>
      </c>
      <c r="Q5631" s="2">
        <f ca="1">IF(Proc[[#This Row],[DateClosed]]="",ABS(NETWORKDAYS(Proc[[#This Row],[DateOpened]],TODAY()))-1,ABS(NETWORKDAYS(Proc[[#This Row],[DateOpened]],Proc[[#This Row],[DateClosed]]))-1)</f>
        <v>43</v>
      </c>
      <c r="R5631" s="140" t="s">
        <v>415</v>
      </c>
      <c r="S5631" s="112"/>
      <c r="T5631" s="153">
        <v>5630</v>
      </c>
    </row>
    <row r="5632" spans="1:20" hidden="1">
      <c r="A5632" s="141" t="s">
        <v>5513</v>
      </c>
      <c r="B5632" s="153" t="str">
        <f>IFERROR(VLOOKUP(Proc[[#This Row],[App]],Table2[],3,0),"open")</f>
        <v>ok</v>
      </c>
      <c r="C5632" s="142" t="s">
        <v>369</v>
      </c>
      <c r="D5632" s="152" t="s">
        <v>5107</v>
      </c>
      <c r="E5632" s="152" t="s">
        <v>5517</v>
      </c>
      <c r="F5632" s="143" t="s">
        <v>5517</v>
      </c>
      <c r="G5632" s="141" t="s">
        <v>400</v>
      </c>
      <c r="H5632" s="112" t="str">
        <f>IF(Proc[[#This Row],[type]]="LFF (MDG-F)",MID(Proc[[#This Row],[Obj]],13,10),"")</f>
        <v/>
      </c>
      <c r="I5632" s="152"/>
      <c r="J5632" s="112" t="b">
        <f>Proc[[#This Row],[Requested]]=Proc[[#This Row],[CurrentParent]]</f>
        <v>1</v>
      </c>
      <c r="K5632" s="153" t="str">
        <f>IF(Proc[[#This Row],[Author]]="Marcela Urrego",VLOOKUP(LEFT(Proc[[#This Row],[Requested]],1),Table3[#All],2,0),VLOOKUP(Proc[[#This Row],[Author]],Table4[],2,0))</f>
        <v>HC</v>
      </c>
      <c r="L5632" s="148" t="s">
        <v>7174</v>
      </c>
      <c r="M5632" s="140">
        <v>46056</v>
      </c>
      <c r="N5632" s="140"/>
      <c r="O5632" s="140"/>
      <c r="P5632" s="140" t="str">
        <f ca="1">IF(Proc[[#This Row],[DaysAgeing]]&gt;5,"yep","on track")</f>
        <v>yep</v>
      </c>
      <c r="Q5632" s="2">
        <f ca="1">IF(Proc[[#This Row],[DateClosed]]="",ABS(NETWORKDAYS(Proc[[#This Row],[DateOpened]],TODAY()))-1,ABS(NETWORKDAYS(Proc[[#This Row],[DateOpened]],Proc[[#This Row],[DateClosed]]))-1)</f>
        <v>43</v>
      </c>
      <c r="R5632" s="140" t="s">
        <v>415</v>
      </c>
      <c r="S5632" s="112"/>
      <c r="T5632" s="153">
        <v>5631</v>
      </c>
    </row>
    <row r="5633" spans="1:20" hidden="1">
      <c r="A5633" t="s">
        <v>5514</v>
      </c>
      <c r="B5633" s="153" t="str">
        <f>IFERROR(VLOOKUP(Proc[[#This Row],[App]],Table2[],3,0),"open")</f>
        <v>ok</v>
      </c>
      <c r="C5633" s="142" t="s">
        <v>369</v>
      </c>
      <c r="D5633" s="152" t="s">
        <v>8995</v>
      </c>
      <c r="E5633" s="152" t="s">
        <v>5518</v>
      </c>
      <c r="F5633" s="143" t="s">
        <v>5518</v>
      </c>
      <c r="G5633" s="141" t="s">
        <v>400</v>
      </c>
      <c r="H5633" s="112" t="str">
        <f>IF(Proc[[#This Row],[type]]="LFF (MDG-F)",MID(Proc[[#This Row],[Obj]],13,10),"")</f>
        <v/>
      </c>
      <c r="I5633" s="152"/>
      <c r="J5633" s="112" t="b">
        <f>Proc[[#This Row],[Requested]]=Proc[[#This Row],[CurrentParent]]</f>
        <v>1</v>
      </c>
      <c r="K5633" s="153" t="str">
        <f>IF(Proc[[#This Row],[Author]]="Marcela Urrego",VLOOKUP(LEFT(Proc[[#This Row],[Requested]],1),Table3[#All],2,0),VLOOKUP(Proc[[#This Row],[Author]],Table4[],2,0))</f>
        <v>HC</v>
      </c>
      <c r="L5633" s="148" t="s">
        <v>7174</v>
      </c>
      <c r="M5633" s="140">
        <v>46056</v>
      </c>
      <c r="N5633" s="140"/>
      <c r="O5633" s="140"/>
      <c r="P5633" s="140" t="str">
        <f ca="1">IF(Proc[[#This Row],[DaysAgeing]]&gt;5,"yep","on track")</f>
        <v>yep</v>
      </c>
      <c r="Q5633" s="2">
        <f ca="1">IF(Proc[[#This Row],[DateClosed]]="",ABS(NETWORKDAYS(Proc[[#This Row],[DateOpened]],TODAY()))-1,ABS(NETWORKDAYS(Proc[[#This Row],[DateOpened]],Proc[[#This Row],[DateClosed]]))-1)</f>
        <v>43</v>
      </c>
      <c r="R5633" s="140" t="s">
        <v>3087</v>
      </c>
      <c r="S5633" s="112"/>
      <c r="T5633" s="153">
        <v>5632</v>
      </c>
    </row>
    <row r="5634" spans="1:20" hidden="1">
      <c r="A5634" t="s">
        <v>5521</v>
      </c>
      <c r="B5634" s="153" t="str">
        <f>IFERROR(VLOOKUP(Proc[[#This Row],[App]],Table2[],3,0),"open")</f>
        <v>ok</v>
      </c>
      <c r="C5634" s="144" t="s">
        <v>369</v>
      </c>
      <c r="D5634" s="152" t="s">
        <v>5519</v>
      </c>
      <c r="E5634" s="152" t="s">
        <v>5520</v>
      </c>
      <c r="F5634" s="145" t="s">
        <v>5520</v>
      </c>
      <c r="G5634" t="s">
        <v>406</v>
      </c>
      <c r="H5634" s="112" t="str">
        <f>IF(Proc[[#This Row],[type]]="LFF (MDG-F)",MID(Proc[[#This Row],[Obj]],13,10),"")</f>
        <v>CH65R00014</v>
      </c>
      <c r="I5634" s="152"/>
      <c r="J5634" s="112" t="b">
        <f>Proc[[#This Row],[Requested]]=Proc[[#This Row],[CurrentParent]]</f>
        <v>1</v>
      </c>
      <c r="K5634" s="153" t="str">
        <f>IF(Proc[[#This Row],[Author]]="Marcela Urrego",VLOOKUP(LEFT(Proc[[#This Row],[Requested]],1),Table3[#All],2,0),VLOOKUP(Proc[[#This Row],[Author]],Table4[],2,0))</f>
        <v>HC</v>
      </c>
      <c r="L5634" s="148" t="s">
        <v>7174</v>
      </c>
      <c r="M5634" s="140">
        <v>46056</v>
      </c>
      <c r="N5634" s="140"/>
      <c r="O5634" s="140"/>
      <c r="P5634" s="140" t="str">
        <f ca="1">IF(Proc[[#This Row],[DaysAgeing]]&gt;5,"yep","on track")</f>
        <v>yep</v>
      </c>
      <c r="Q5634" s="2">
        <f ca="1">IF(Proc[[#This Row],[DateClosed]]="",ABS(NETWORKDAYS(Proc[[#This Row],[DateOpened]],TODAY()))-1,ABS(NETWORKDAYS(Proc[[#This Row],[DateOpened]],Proc[[#This Row],[DateClosed]]))-1)</f>
        <v>43</v>
      </c>
      <c r="R5634" s="140" t="s">
        <v>415</v>
      </c>
      <c r="S5634" s="112"/>
      <c r="T5634" s="153">
        <v>5633</v>
      </c>
    </row>
    <row r="5635" spans="1:20" hidden="1">
      <c r="A5635" t="s">
        <v>5522</v>
      </c>
      <c r="B5635" s="153" t="str">
        <f>IFERROR(VLOOKUP(Proc[[#This Row],[App]],Table2[],3,0),"open")</f>
        <v>ok</v>
      </c>
      <c r="C5635" t="s">
        <v>369</v>
      </c>
      <c r="D5635" s="152" t="s">
        <v>10039</v>
      </c>
      <c r="E5635" s="152" t="s">
        <v>3468</v>
      </c>
      <c r="F5635" s="143" t="s">
        <v>3468</v>
      </c>
      <c r="G5635" t="s">
        <v>400</v>
      </c>
      <c r="H5635" s="143" t="str">
        <f>IF(Proc[[#This Row],[type]]="LFF (MDG-F)",MID(Proc[[#This Row],[Obj]],13,10),"")</f>
        <v/>
      </c>
      <c r="I5635" s="152"/>
      <c r="J5635" s="143" t="b">
        <f>Proc[[#This Row],[Requested]]=Proc[[#This Row],[CurrentParent]]</f>
        <v>1</v>
      </c>
      <c r="K5635" s="153" t="str">
        <f>IF(Proc[[#This Row],[Author]]="Marcela Urrego",VLOOKUP(LEFT(Proc[[#This Row],[Requested]],1),Table3[#All],2,0),VLOOKUP(Proc[[#This Row],[Author]],Table4[],2,0))</f>
        <v>HC</v>
      </c>
      <c r="L5635" s="148" t="s">
        <v>7174</v>
      </c>
      <c r="M5635" s="140">
        <v>46056</v>
      </c>
      <c r="N5635" s="140"/>
      <c r="O5635" s="140"/>
      <c r="P5635" s="140" t="str">
        <f ca="1">IF(Proc[[#This Row],[DaysAgeing]]&gt;5,"yep","on track")</f>
        <v>yep</v>
      </c>
      <c r="Q5635" s="2">
        <f ca="1">IF(Proc[[#This Row],[DateClosed]]="",ABS(NETWORKDAYS(Proc[[#This Row],[DateOpened]],TODAY()))-1,ABS(NETWORKDAYS(Proc[[#This Row],[DateOpened]],Proc[[#This Row],[DateClosed]]))-1)</f>
        <v>43</v>
      </c>
      <c r="R5635" s="140" t="s">
        <v>2478</v>
      </c>
      <c r="S5635" s="143"/>
      <c r="T5635" s="153">
        <v>5634</v>
      </c>
    </row>
    <row r="5636" spans="1:20" hidden="1">
      <c r="A5636" s="142" t="s">
        <v>5522</v>
      </c>
      <c r="B5636" s="153" t="str">
        <f>IFERROR(VLOOKUP(Proc[[#This Row],[App]],Table2[],3,0),"open")</f>
        <v>ok</v>
      </c>
      <c r="C5636" s="144" t="s">
        <v>369</v>
      </c>
      <c r="D5636" s="152" t="s">
        <v>10040</v>
      </c>
      <c r="E5636" s="152" t="s">
        <v>3468</v>
      </c>
      <c r="F5636" s="145" t="s">
        <v>3468</v>
      </c>
      <c r="G5636" s="142" t="s">
        <v>400</v>
      </c>
      <c r="H5636" s="143" t="str">
        <f>IF(Proc[[#This Row],[type]]="LFF (MDG-F)",MID(Proc[[#This Row],[Obj]],13,10),"")</f>
        <v/>
      </c>
      <c r="I5636" s="152"/>
      <c r="J5636" s="143" t="b">
        <f>Proc[[#This Row],[Requested]]=Proc[[#This Row],[CurrentParent]]</f>
        <v>1</v>
      </c>
      <c r="K5636" s="153" t="str">
        <f>IF(Proc[[#This Row],[Author]]="Marcela Urrego",VLOOKUP(LEFT(Proc[[#This Row],[Requested]],1),Table3[#All],2,0),VLOOKUP(Proc[[#This Row],[Author]],Table4[],2,0))</f>
        <v>HC</v>
      </c>
      <c r="L5636" s="148" t="s">
        <v>7174</v>
      </c>
      <c r="M5636" s="140">
        <v>46056</v>
      </c>
      <c r="N5636" s="140"/>
      <c r="O5636" s="140"/>
      <c r="P5636" s="140" t="str">
        <f ca="1">IF(Proc[[#This Row],[DaysAgeing]]&gt;5,"yep","on track")</f>
        <v>yep</v>
      </c>
      <c r="Q5636" s="2">
        <f ca="1">IF(Proc[[#This Row],[DateClosed]]="",ABS(NETWORKDAYS(Proc[[#This Row],[DateOpened]],TODAY()))-1,ABS(NETWORKDAYS(Proc[[#This Row],[DateOpened]],Proc[[#This Row],[DateClosed]]))-1)</f>
        <v>43</v>
      </c>
      <c r="R5636" s="140" t="s">
        <v>2478</v>
      </c>
      <c r="S5636" s="143"/>
      <c r="T5636" s="153">
        <v>5635</v>
      </c>
    </row>
    <row r="5637" spans="1:20" hidden="1">
      <c r="A5637" s="142" t="s">
        <v>5522</v>
      </c>
      <c r="B5637" s="153" t="str">
        <f>IFERROR(VLOOKUP(Proc[[#This Row],[App]],Table2[],3,0),"open")</f>
        <v>ok</v>
      </c>
      <c r="C5637" s="144" t="s">
        <v>369</v>
      </c>
      <c r="D5637" s="152" t="s">
        <v>10041</v>
      </c>
      <c r="E5637" s="152" t="s">
        <v>3468</v>
      </c>
      <c r="F5637" s="145" t="s">
        <v>3468</v>
      </c>
      <c r="G5637" s="142" t="s">
        <v>400</v>
      </c>
      <c r="H5637" s="143" t="str">
        <f>IF(Proc[[#This Row],[type]]="LFF (MDG-F)",MID(Proc[[#This Row],[Obj]],13,10),"")</f>
        <v/>
      </c>
      <c r="I5637" s="152"/>
      <c r="J5637" s="143" t="b">
        <f>Proc[[#This Row],[Requested]]=Proc[[#This Row],[CurrentParent]]</f>
        <v>1</v>
      </c>
      <c r="K5637" s="153" t="str">
        <f>IF(Proc[[#This Row],[Author]]="Marcela Urrego",VLOOKUP(LEFT(Proc[[#This Row],[Requested]],1),Table3[#All],2,0),VLOOKUP(Proc[[#This Row],[Author]],Table4[],2,0))</f>
        <v>HC</v>
      </c>
      <c r="L5637" s="148" t="s">
        <v>7174</v>
      </c>
      <c r="M5637" s="140">
        <v>46056</v>
      </c>
      <c r="N5637" s="140"/>
      <c r="O5637" s="140"/>
      <c r="P5637" s="140" t="str">
        <f ca="1">IF(Proc[[#This Row],[DaysAgeing]]&gt;5,"yep","on track")</f>
        <v>yep</v>
      </c>
      <c r="Q5637" s="2">
        <f ca="1">IF(Proc[[#This Row],[DateClosed]]="",ABS(NETWORKDAYS(Proc[[#This Row],[DateOpened]],TODAY()))-1,ABS(NETWORKDAYS(Proc[[#This Row],[DateOpened]],Proc[[#This Row],[DateClosed]]))-1)</f>
        <v>43</v>
      </c>
      <c r="R5637" s="140" t="s">
        <v>2478</v>
      </c>
      <c r="S5637" s="143"/>
      <c r="T5637" s="153">
        <v>5636</v>
      </c>
    </row>
    <row r="5638" spans="1:20" hidden="1">
      <c r="A5638" s="142" t="s">
        <v>5522</v>
      </c>
      <c r="B5638" s="153" t="str">
        <f>IFERROR(VLOOKUP(Proc[[#This Row],[App]],Table2[],3,0),"open")</f>
        <v>ok</v>
      </c>
      <c r="C5638" s="144" t="s">
        <v>369</v>
      </c>
      <c r="D5638" s="152" t="s">
        <v>10042</v>
      </c>
      <c r="E5638" s="152" t="s">
        <v>3468</v>
      </c>
      <c r="F5638" s="145" t="s">
        <v>3468</v>
      </c>
      <c r="G5638" s="142" t="s">
        <v>400</v>
      </c>
      <c r="H5638" s="143" t="str">
        <f>IF(Proc[[#This Row],[type]]="LFF (MDG-F)",MID(Proc[[#This Row],[Obj]],13,10),"")</f>
        <v/>
      </c>
      <c r="I5638" s="152"/>
      <c r="J5638" s="143" t="b">
        <f>Proc[[#This Row],[Requested]]=Proc[[#This Row],[CurrentParent]]</f>
        <v>1</v>
      </c>
      <c r="K5638" s="153" t="str">
        <f>IF(Proc[[#This Row],[Author]]="Marcela Urrego",VLOOKUP(LEFT(Proc[[#This Row],[Requested]],1),Table3[#All],2,0),VLOOKUP(Proc[[#This Row],[Author]],Table4[],2,0))</f>
        <v>HC</v>
      </c>
      <c r="L5638" s="148" t="s">
        <v>7174</v>
      </c>
      <c r="M5638" s="140">
        <v>46056</v>
      </c>
      <c r="N5638" s="140"/>
      <c r="O5638" s="140"/>
      <c r="P5638" s="140" t="str">
        <f ca="1">IF(Proc[[#This Row],[DaysAgeing]]&gt;5,"yep","on track")</f>
        <v>yep</v>
      </c>
      <c r="Q5638" s="2">
        <f ca="1">IF(Proc[[#This Row],[DateClosed]]="",ABS(NETWORKDAYS(Proc[[#This Row],[DateOpened]],TODAY()))-1,ABS(NETWORKDAYS(Proc[[#This Row],[DateOpened]],Proc[[#This Row],[DateClosed]]))-1)</f>
        <v>43</v>
      </c>
      <c r="R5638" s="140" t="s">
        <v>2478</v>
      </c>
      <c r="S5638" s="143"/>
      <c r="T5638" s="153">
        <v>5637</v>
      </c>
    </row>
    <row r="5639" spans="1:20" hidden="1">
      <c r="A5639" s="142" t="s">
        <v>5522</v>
      </c>
      <c r="B5639" s="153" t="str">
        <f>IFERROR(VLOOKUP(Proc[[#This Row],[App]],Table2[],3,0),"open")</f>
        <v>ok</v>
      </c>
      <c r="C5639" s="144" t="s">
        <v>369</v>
      </c>
      <c r="D5639" s="152" t="s">
        <v>10043</v>
      </c>
      <c r="E5639" s="152" t="s">
        <v>3468</v>
      </c>
      <c r="F5639" s="145" t="s">
        <v>3468</v>
      </c>
      <c r="G5639" s="142" t="s">
        <v>400</v>
      </c>
      <c r="H5639" s="143" t="str">
        <f>IF(Proc[[#This Row],[type]]="LFF (MDG-F)",MID(Proc[[#This Row],[Obj]],13,10),"")</f>
        <v/>
      </c>
      <c r="I5639" s="152"/>
      <c r="J5639" s="143" t="b">
        <f>Proc[[#This Row],[Requested]]=Proc[[#This Row],[CurrentParent]]</f>
        <v>1</v>
      </c>
      <c r="K5639" s="153" t="str">
        <f>IF(Proc[[#This Row],[Author]]="Marcela Urrego",VLOOKUP(LEFT(Proc[[#This Row],[Requested]],1),Table3[#All],2,0),VLOOKUP(Proc[[#This Row],[Author]],Table4[],2,0))</f>
        <v>HC</v>
      </c>
      <c r="L5639" s="148" t="s">
        <v>7174</v>
      </c>
      <c r="M5639" s="140">
        <v>46056</v>
      </c>
      <c r="N5639" s="140"/>
      <c r="O5639" s="140"/>
      <c r="P5639" s="140" t="str">
        <f ca="1">IF(Proc[[#This Row],[DaysAgeing]]&gt;5,"yep","on track")</f>
        <v>yep</v>
      </c>
      <c r="Q5639" s="2">
        <f ca="1">IF(Proc[[#This Row],[DateClosed]]="",ABS(NETWORKDAYS(Proc[[#This Row],[DateOpened]],TODAY()))-1,ABS(NETWORKDAYS(Proc[[#This Row],[DateOpened]],Proc[[#This Row],[DateClosed]]))-1)</f>
        <v>43</v>
      </c>
      <c r="R5639" s="140" t="s">
        <v>2478</v>
      </c>
      <c r="S5639" s="143"/>
      <c r="T5639" s="153">
        <v>5638</v>
      </c>
    </row>
    <row r="5640" spans="1:20" hidden="1">
      <c r="A5640" s="142" t="s">
        <v>5522</v>
      </c>
      <c r="B5640" s="153" t="str">
        <f>IFERROR(VLOOKUP(Proc[[#This Row],[App]],Table2[],3,0),"open")</f>
        <v>ok</v>
      </c>
      <c r="C5640" s="144" t="s">
        <v>369</v>
      </c>
      <c r="D5640" s="152" t="s">
        <v>10044</v>
      </c>
      <c r="E5640" s="152" t="s">
        <v>3468</v>
      </c>
      <c r="F5640" s="145" t="s">
        <v>3468</v>
      </c>
      <c r="G5640" s="142" t="s">
        <v>400</v>
      </c>
      <c r="H5640" s="143" t="str">
        <f>IF(Proc[[#This Row],[type]]="LFF (MDG-F)",MID(Proc[[#This Row],[Obj]],13,10),"")</f>
        <v/>
      </c>
      <c r="I5640" s="152"/>
      <c r="J5640" s="143" t="b">
        <f>Proc[[#This Row],[Requested]]=Proc[[#This Row],[CurrentParent]]</f>
        <v>1</v>
      </c>
      <c r="K5640" s="153" t="str">
        <f>IF(Proc[[#This Row],[Author]]="Marcela Urrego",VLOOKUP(LEFT(Proc[[#This Row],[Requested]],1),Table3[#All],2,0),VLOOKUP(Proc[[#This Row],[Author]],Table4[],2,0))</f>
        <v>HC</v>
      </c>
      <c r="L5640" s="148" t="s">
        <v>7174</v>
      </c>
      <c r="M5640" s="140">
        <v>46056</v>
      </c>
      <c r="N5640" s="140"/>
      <c r="O5640" s="140"/>
      <c r="P5640" s="140" t="str">
        <f ca="1">IF(Proc[[#This Row],[DaysAgeing]]&gt;5,"yep","on track")</f>
        <v>yep</v>
      </c>
      <c r="Q5640" s="2">
        <f ca="1">IF(Proc[[#This Row],[DateClosed]]="",ABS(NETWORKDAYS(Proc[[#This Row],[DateOpened]],TODAY()))-1,ABS(NETWORKDAYS(Proc[[#This Row],[DateOpened]],Proc[[#This Row],[DateClosed]]))-1)</f>
        <v>43</v>
      </c>
      <c r="R5640" s="140" t="s">
        <v>2478</v>
      </c>
      <c r="S5640" s="143"/>
      <c r="T5640" s="153">
        <v>5639</v>
      </c>
    </row>
    <row r="5641" spans="1:20" hidden="1">
      <c r="A5641" s="142" t="s">
        <v>5522</v>
      </c>
      <c r="B5641" s="153" t="str">
        <f>IFERROR(VLOOKUP(Proc[[#This Row],[App]],Table2[],3,0),"open")</f>
        <v>ok</v>
      </c>
      <c r="C5641" s="144" t="s">
        <v>369</v>
      </c>
      <c r="D5641" s="152" t="s">
        <v>10045</v>
      </c>
      <c r="E5641" s="152" t="s">
        <v>3468</v>
      </c>
      <c r="F5641" s="145" t="s">
        <v>3468</v>
      </c>
      <c r="G5641" s="142" t="s">
        <v>400</v>
      </c>
      <c r="H5641" s="143" t="str">
        <f>IF(Proc[[#This Row],[type]]="LFF (MDG-F)",MID(Proc[[#This Row],[Obj]],13,10),"")</f>
        <v/>
      </c>
      <c r="I5641" s="152"/>
      <c r="J5641" s="143" t="b">
        <f>Proc[[#This Row],[Requested]]=Proc[[#This Row],[CurrentParent]]</f>
        <v>1</v>
      </c>
      <c r="K5641" s="153" t="str">
        <f>IF(Proc[[#This Row],[Author]]="Marcela Urrego",VLOOKUP(LEFT(Proc[[#This Row],[Requested]],1),Table3[#All],2,0),VLOOKUP(Proc[[#This Row],[Author]],Table4[],2,0))</f>
        <v>HC</v>
      </c>
      <c r="L5641" s="148" t="s">
        <v>7174</v>
      </c>
      <c r="M5641" s="140">
        <v>46056</v>
      </c>
      <c r="N5641" s="140"/>
      <c r="O5641" s="140"/>
      <c r="P5641" s="140" t="str">
        <f ca="1">IF(Proc[[#This Row],[DaysAgeing]]&gt;5,"yep","on track")</f>
        <v>yep</v>
      </c>
      <c r="Q5641" s="2">
        <f ca="1">IF(Proc[[#This Row],[DateClosed]]="",ABS(NETWORKDAYS(Proc[[#This Row],[DateOpened]],TODAY()))-1,ABS(NETWORKDAYS(Proc[[#This Row],[DateOpened]],Proc[[#This Row],[DateClosed]]))-1)</f>
        <v>43</v>
      </c>
      <c r="R5641" s="140" t="s">
        <v>2478</v>
      </c>
      <c r="S5641" s="143"/>
      <c r="T5641" s="153">
        <v>5640</v>
      </c>
    </row>
    <row r="5642" spans="1:20" hidden="1">
      <c r="A5642" s="142" t="s">
        <v>5522</v>
      </c>
      <c r="B5642" s="153" t="str">
        <f>IFERROR(VLOOKUP(Proc[[#This Row],[App]],Table2[],3,0),"open")</f>
        <v>ok</v>
      </c>
      <c r="C5642" s="144" t="s">
        <v>369</v>
      </c>
      <c r="D5642" s="152" t="s">
        <v>10046</v>
      </c>
      <c r="E5642" s="152" t="s">
        <v>3468</v>
      </c>
      <c r="F5642" s="145" t="s">
        <v>3468</v>
      </c>
      <c r="G5642" s="142" t="s">
        <v>400</v>
      </c>
      <c r="H5642" s="143" t="str">
        <f>IF(Proc[[#This Row],[type]]="LFF (MDG-F)",MID(Proc[[#This Row],[Obj]],13,10),"")</f>
        <v/>
      </c>
      <c r="I5642" s="152"/>
      <c r="J5642" s="143" t="b">
        <f>Proc[[#This Row],[Requested]]=Proc[[#This Row],[CurrentParent]]</f>
        <v>1</v>
      </c>
      <c r="K5642" s="153" t="str">
        <f>IF(Proc[[#This Row],[Author]]="Marcela Urrego",VLOOKUP(LEFT(Proc[[#This Row],[Requested]],1),Table3[#All],2,0),VLOOKUP(Proc[[#This Row],[Author]],Table4[],2,0))</f>
        <v>HC</v>
      </c>
      <c r="L5642" s="148" t="s">
        <v>7174</v>
      </c>
      <c r="M5642" s="140">
        <v>46056</v>
      </c>
      <c r="N5642" s="140"/>
      <c r="O5642" s="140"/>
      <c r="P5642" s="140" t="str">
        <f ca="1">IF(Proc[[#This Row],[DaysAgeing]]&gt;5,"yep","on track")</f>
        <v>yep</v>
      </c>
      <c r="Q5642" s="2">
        <f ca="1">IF(Proc[[#This Row],[DateClosed]]="",ABS(NETWORKDAYS(Proc[[#This Row],[DateOpened]],TODAY()))-1,ABS(NETWORKDAYS(Proc[[#This Row],[DateOpened]],Proc[[#This Row],[DateClosed]]))-1)</f>
        <v>43</v>
      </c>
      <c r="R5642" s="140" t="s">
        <v>2478</v>
      </c>
      <c r="S5642" s="143"/>
      <c r="T5642" s="153">
        <v>5641</v>
      </c>
    </row>
    <row r="5643" spans="1:20" hidden="1">
      <c r="A5643" s="142" t="s">
        <v>5522</v>
      </c>
      <c r="B5643" s="153" t="str">
        <f>IFERROR(VLOOKUP(Proc[[#This Row],[App]],Table2[],3,0),"open")</f>
        <v>ok</v>
      </c>
      <c r="C5643" s="144" t="s">
        <v>369</v>
      </c>
      <c r="D5643" s="152" t="s">
        <v>10047</v>
      </c>
      <c r="E5643" s="152" t="s">
        <v>3468</v>
      </c>
      <c r="F5643" s="145" t="s">
        <v>3468</v>
      </c>
      <c r="G5643" s="142" t="s">
        <v>400</v>
      </c>
      <c r="H5643" s="143" t="str">
        <f>IF(Proc[[#This Row],[type]]="LFF (MDG-F)",MID(Proc[[#This Row],[Obj]],13,10),"")</f>
        <v/>
      </c>
      <c r="I5643" s="152"/>
      <c r="J5643" s="143" t="b">
        <f>Proc[[#This Row],[Requested]]=Proc[[#This Row],[CurrentParent]]</f>
        <v>1</v>
      </c>
      <c r="K5643" s="153" t="str">
        <f>IF(Proc[[#This Row],[Author]]="Marcela Urrego",VLOOKUP(LEFT(Proc[[#This Row],[Requested]],1),Table3[#All],2,0),VLOOKUP(Proc[[#This Row],[Author]],Table4[],2,0))</f>
        <v>HC</v>
      </c>
      <c r="L5643" s="148" t="s">
        <v>7174</v>
      </c>
      <c r="M5643" s="140">
        <v>46056</v>
      </c>
      <c r="N5643" s="140"/>
      <c r="O5643" s="140"/>
      <c r="P5643" s="140" t="str">
        <f ca="1">IF(Proc[[#This Row],[DaysAgeing]]&gt;5,"yep","on track")</f>
        <v>yep</v>
      </c>
      <c r="Q5643" s="2">
        <f ca="1">IF(Proc[[#This Row],[DateClosed]]="",ABS(NETWORKDAYS(Proc[[#This Row],[DateOpened]],TODAY()))-1,ABS(NETWORKDAYS(Proc[[#This Row],[DateOpened]],Proc[[#This Row],[DateClosed]]))-1)</f>
        <v>43</v>
      </c>
      <c r="R5643" s="140" t="s">
        <v>2478</v>
      </c>
      <c r="S5643" s="143"/>
      <c r="T5643" s="153">
        <v>5642</v>
      </c>
    </row>
    <row r="5644" spans="1:20" hidden="1">
      <c r="A5644" s="142" t="s">
        <v>5522</v>
      </c>
      <c r="B5644" s="153" t="str">
        <f>IFERROR(VLOOKUP(Proc[[#This Row],[App]],Table2[],3,0),"open")</f>
        <v>ok</v>
      </c>
      <c r="C5644" s="144" t="s">
        <v>369</v>
      </c>
      <c r="D5644" s="152" t="s">
        <v>10048</v>
      </c>
      <c r="E5644" s="152" t="s">
        <v>3468</v>
      </c>
      <c r="F5644" s="145" t="s">
        <v>3468</v>
      </c>
      <c r="G5644" s="142" t="s">
        <v>400</v>
      </c>
      <c r="H5644" s="143" t="str">
        <f>IF(Proc[[#This Row],[type]]="LFF (MDG-F)",MID(Proc[[#This Row],[Obj]],13,10),"")</f>
        <v/>
      </c>
      <c r="I5644" s="152"/>
      <c r="J5644" s="143" t="b">
        <f>Proc[[#This Row],[Requested]]=Proc[[#This Row],[CurrentParent]]</f>
        <v>1</v>
      </c>
      <c r="K5644" s="153" t="str">
        <f>IF(Proc[[#This Row],[Author]]="Marcela Urrego",VLOOKUP(LEFT(Proc[[#This Row],[Requested]],1),Table3[#All],2,0),VLOOKUP(Proc[[#This Row],[Author]],Table4[],2,0))</f>
        <v>HC</v>
      </c>
      <c r="L5644" s="148" t="s">
        <v>7174</v>
      </c>
      <c r="M5644" s="140">
        <v>46056</v>
      </c>
      <c r="N5644" s="140"/>
      <c r="O5644" s="140"/>
      <c r="P5644" s="140" t="str">
        <f ca="1">IF(Proc[[#This Row],[DaysAgeing]]&gt;5,"yep","on track")</f>
        <v>yep</v>
      </c>
      <c r="Q5644" s="2">
        <f ca="1">IF(Proc[[#This Row],[DateClosed]]="",ABS(NETWORKDAYS(Proc[[#This Row],[DateOpened]],TODAY()))-1,ABS(NETWORKDAYS(Proc[[#This Row],[DateOpened]],Proc[[#This Row],[DateClosed]]))-1)</f>
        <v>43</v>
      </c>
      <c r="R5644" s="140" t="s">
        <v>2478</v>
      </c>
      <c r="S5644" s="143"/>
      <c r="T5644" s="153">
        <v>5643</v>
      </c>
    </row>
    <row r="5645" spans="1:20" hidden="1">
      <c r="A5645" s="142" t="s">
        <v>5522</v>
      </c>
      <c r="B5645" s="153" t="str">
        <f>IFERROR(VLOOKUP(Proc[[#This Row],[App]],Table2[],3,0),"open")</f>
        <v>ok</v>
      </c>
      <c r="C5645" s="144" t="s">
        <v>369</v>
      </c>
      <c r="D5645" s="152" t="s">
        <v>10049</v>
      </c>
      <c r="E5645" s="152" t="s">
        <v>3468</v>
      </c>
      <c r="F5645" s="145" t="s">
        <v>3468</v>
      </c>
      <c r="G5645" s="142" t="s">
        <v>400</v>
      </c>
      <c r="H5645" s="143" t="str">
        <f>IF(Proc[[#This Row],[type]]="LFF (MDG-F)",MID(Proc[[#This Row],[Obj]],13,10),"")</f>
        <v/>
      </c>
      <c r="I5645" s="152"/>
      <c r="J5645" s="143" t="b">
        <f>Proc[[#This Row],[Requested]]=Proc[[#This Row],[CurrentParent]]</f>
        <v>1</v>
      </c>
      <c r="K5645" s="153" t="str">
        <f>IF(Proc[[#This Row],[Author]]="Marcela Urrego",VLOOKUP(LEFT(Proc[[#This Row],[Requested]],1),Table3[#All],2,0),VLOOKUP(Proc[[#This Row],[Author]],Table4[],2,0))</f>
        <v>HC</v>
      </c>
      <c r="L5645" s="148" t="s">
        <v>7174</v>
      </c>
      <c r="M5645" s="140">
        <v>46056</v>
      </c>
      <c r="N5645" s="140"/>
      <c r="O5645" s="140"/>
      <c r="P5645" s="140" t="str">
        <f ca="1">IF(Proc[[#This Row],[DaysAgeing]]&gt;5,"yep","on track")</f>
        <v>yep</v>
      </c>
      <c r="Q5645" s="2">
        <f ca="1">IF(Proc[[#This Row],[DateClosed]]="",ABS(NETWORKDAYS(Proc[[#This Row],[DateOpened]],TODAY()))-1,ABS(NETWORKDAYS(Proc[[#This Row],[DateOpened]],Proc[[#This Row],[DateClosed]]))-1)</f>
        <v>43</v>
      </c>
      <c r="R5645" s="140" t="s">
        <v>2478</v>
      </c>
      <c r="S5645" s="143"/>
      <c r="T5645" s="153">
        <v>5644</v>
      </c>
    </row>
    <row r="5646" spans="1:20" hidden="1">
      <c r="A5646" s="142" t="s">
        <v>5522</v>
      </c>
      <c r="B5646" s="153" t="str">
        <f>IFERROR(VLOOKUP(Proc[[#This Row],[App]],Table2[],3,0),"open")</f>
        <v>ok</v>
      </c>
      <c r="C5646" s="144" t="s">
        <v>369</v>
      </c>
      <c r="D5646" s="152" t="s">
        <v>10050</v>
      </c>
      <c r="E5646" s="152" t="s">
        <v>3468</v>
      </c>
      <c r="F5646" s="145" t="s">
        <v>3468</v>
      </c>
      <c r="G5646" s="142" t="s">
        <v>400</v>
      </c>
      <c r="H5646" s="143" t="str">
        <f>IF(Proc[[#This Row],[type]]="LFF (MDG-F)",MID(Proc[[#This Row],[Obj]],13,10),"")</f>
        <v/>
      </c>
      <c r="I5646" s="152"/>
      <c r="J5646" s="143" t="b">
        <f>Proc[[#This Row],[Requested]]=Proc[[#This Row],[CurrentParent]]</f>
        <v>1</v>
      </c>
      <c r="K5646" s="153" t="str">
        <f>IF(Proc[[#This Row],[Author]]="Marcela Urrego",VLOOKUP(LEFT(Proc[[#This Row],[Requested]],1),Table3[#All],2,0),VLOOKUP(Proc[[#This Row],[Author]],Table4[],2,0))</f>
        <v>HC</v>
      </c>
      <c r="L5646" s="148" t="s">
        <v>7174</v>
      </c>
      <c r="M5646" s="140">
        <v>46056</v>
      </c>
      <c r="N5646" s="140"/>
      <c r="O5646" s="140"/>
      <c r="P5646" s="140" t="str">
        <f ca="1">IF(Proc[[#This Row],[DaysAgeing]]&gt;5,"yep","on track")</f>
        <v>yep</v>
      </c>
      <c r="Q5646" s="2">
        <f ca="1">IF(Proc[[#This Row],[DateClosed]]="",ABS(NETWORKDAYS(Proc[[#This Row],[DateOpened]],TODAY()))-1,ABS(NETWORKDAYS(Proc[[#This Row],[DateOpened]],Proc[[#This Row],[DateClosed]]))-1)</f>
        <v>43</v>
      </c>
      <c r="R5646" s="140" t="s">
        <v>2478</v>
      </c>
      <c r="S5646" s="143"/>
      <c r="T5646" s="153">
        <v>5645</v>
      </c>
    </row>
    <row r="5647" spans="1:20" hidden="1">
      <c r="A5647" s="142" t="s">
        <v>5522</v>
      </c>
      <c r="B5647" s="153" t="str">
        <f>IFERROR(VLOOKUP(Proc[[#This Row],[App]],Table2[],3,0),"open")</f>
        <v>ok</v>
      </c>
      <c r="C5647" s="144" t="s">
        <v>369</v>
      </c>
      <c r="D5647" s="152" t="s">
        <v>10051</v>
      </c>
      <c r="E5647" s="152" t="s">
        <v>3468</v>
      </c>
      <c r="F5647" s="145" t="s">
        <v>3468</v>
      </c>
      <c r="G5647" s="142" t="s">
        <v>400</v>
      </c>
      <c r="H5647" s="143" t="str">
        <f>IF(Proc[[#This Row],[type]]="LFF (MDG-F)",MID(Proc[[#This Row],[Obj]],13,10),"")</f>
        <v/>
      </c>
      <c r="I5647" s="152"/>
      <c r="J5647" s="143" t="b">
        <f>Proc[[#This Row],[Requested]]=Proc[[#This Row],[CurrentParent]]</f>
        <v>1</v>
      </c>
      <c r="K5647" s="153" t="str">
        <f>IF(Proc[[#This Row],[Author]]="Marcela Urrego",VLOOKUP(LEFT(Proc[[#This Row],[Requested]],1),Table3[#All],2,0),VLOOKUP(Proc[[#This Row],[Author]],Table4[],2,0))</f>
        <v>HC</v>
      </c>
      <c r="L5647" s="148" t="s">
        <v>7174</v>
      </c>
      <c r="M5647" s="140">
        <v>46056</v>
      </c>
      <c r="N5647" s="140"/>
      <c r="O5647" s="140"/>
      <c r="P5647" s="140" t="str">
        <f ca="1">IF(Proc[[#This Row],[DaysAgeing]]&gt;5,"yep","on track")</f>
        <v>yep</v>
      </c>
      <c r="Q5647" s="2">
        <f ca="1">IF(Proc[[#This Row],[DateClosed]]="",ABS(NETWORKDAYS(Proc[[#This Row],[DateOpened]],TODAY()))-1,ABS(NETWORKDAYS(Proc[[#This Row],[DateOpened]],Proc[[#This Row],[DateClosed]]))-1)</f>
        <v>43</v>
      </c>
      <c r="R5647" s="140" t="s">
        <v>2478</v>
      </c>
      <c r="S5647" s="143"/>
      <c r="T5647" s="153">
        <v>5646</v>
      </c>
    </row>
    <row r="5648" spans="1:20" hidden="1">
      <c r="A5648" t="s">
        <v>5523</v>
      </c>
      <c r="B5648" s="153" t="str">
        <f>IFERROR(VLOOKUP(Proc[[#This Row],[App]],Table2[],3,0),"open")</f>
        <v>ok</v>
      </c>
      <c r="C5648" s="144" t="s">
        <v>369</v>
      </c>
      <c r="D5648" s="152" t="s">
        <v>9280</v>
      </c>
      <c r="E5648" s="152" t="s">
        <v>4151</v>
      </c>
      <c r="F5648" s="145" t="s">
        <v>4151</v>
      </c>
      <c r="G5648" t="s">
        <v>400</v>
      </c>
      <c r="H5648" s="143" t="str">
        <f>IF(Proc[[#This Row],[type]]="LFF (MDG-F)",MID(Proc[[#This Row],[Obj]],13,10),"")</f>
        <v/>
      </c>
      <c r="I5648" s="152"/>
      <c r="J5648" s="143" t="b">
        <f>Proc[[#This Row],[Requested]]=Proc[[#This Row],[CurrentParent]]</f>
        <v>1</v>
      </c>
      <c r="K5648" s="153" t="str">
        <f>IF(Proc[[#This Row],[Author]]="Marcela Urrego",VLOOKUP(LEFT(Proc[[#This Row],[Requested]],1),Table3[#All],2,0),VLOOKUP(Proc[[#This Row],[Author]],Table4[],2,0))</f>
        <v>LS</v>
      </c>
      <c r="L5648" s="148" t="s">
        <v>7174</v>
      </c>
      <c r="M5648" s="140">
        <v>46056</v>
      </c>
      <c r="N5648" s="140"/>
      <c r="O5648" s="140"/>
      <c r="P5648" s="140" t="str">
        <f ca="1">IF(Proc[[#This Row],[DaysAgeing]]&gt;5,"yep","on track")</f>
        <v>yep</v>
      </c>
      <c r="Q5648" s="2">
        <f ca="1">IF(Proc[[#This Row],[DateClosed]]="",ABS(NETWORKDAYS(Proc[[#This Row],[DateOpened]],TODAY()))-1,ABS(NETWORKDAYS(Proc[[#This Row],[DateOpened]],Proc[[#This Row],[DateClosed]]))-1)</f>
        <v>43</v>
      </c>
      <c r="R5648" s="152" t="s">
        <v>488</v>
      </c>
      <c r="S5648" s="152"/>
      <c r="T5648" s="153">
        <v>5647</v>
      </c>
    </row>
    <row r="5649" spans="1:20" hidden="1">
      <c r="A5649" s="142" t="s">
        <v>5523</v>
      </c>
      <c r="B5649" s="153" t="str">
        <f>IFERROR(VLOOKUP(Proc[[#This Row],[App]],Table2[],3,0),"open")</f>
        <v>ok</v>
      </c>
      <c r="C5649" s="144" t="s">
        <v>369</v>
      </c>
      <c r="D5649" s="152" t="s">
        <v>9281</v>
      </c>
      <c r="E5649" s="152" t="s">
        <v>4151</v>
      </c>
      <c r="F5649" s="145" t="s">
        <v>4151</v>
      </c>
      <c r="G5649" s="142" t="s">
        <v>400</v>
      </c>
      <c r="H5649" s="143" t="str">
        <f>IF(Proc[[#This Row],[type]]="LFF (MDG-F)",MID(Proc[[#This Row],[Obj]],13,10),"")</f>
        <v/>
      </c>
      <c r="I5649" s="152"/>
      <c r="J5649" s="143" t="b">
        <f>Proc[[#This Row],[Requested]]=Proc[[#This Row],[CurrentParent]]</f>
        <v>1</v>
      </c>
      <c r="K5649" s="153" t="str">
        <f>IF(Proc[[#This Row],[Author]]="Marcela Urrego",VLOOKUP(LEFT(Proc[[#This Row],[Requested]],1),Table3[#All],2,0),VLOOKUP(Proc[[#This Row],[Author]],Table4[],2,0))</f>
        <v>LS</v>
      </c>
      <c r="L5649" s="148" t="s">
        <v>7174</v>
      </c>
      <c r="M5649" s="140">
        <v>46056</v>
      </c>
      <c r="N5649" s="140"/>
      <c r="O5649" s="140"/>
      <c r="P5649" s="140" t="str">
        <f ca="1">IF(Proc[[#This Row],[DaysAgeing]]&gt;5,"yep","on track")</f>
        <v>yep</v>
      </c>
      <c r="Q5649" s="2">
        <f ca="1">IF(Proc[[#This Row],[DateClosed]]="",ABS(NETWORKDAYS(Proc[[#This Row],[DateOpened]],TODAY()))-1,ABS(NETWORKDAYS(Proc[[#This Row],[DateOpened]],Proc[[#This Row],[DateClosed]]))-1)</f>
        <v>43</v>
      </c>
      <c r="R5649" s="152" t="s">
        <v>488</v>
      </c>
      <c r="S5649" s="152"/>
      <c r="T5649" s="153">
        <v>5648</v>
      </c>
    </row>
    <row r="5650" spans="1:20" hidden="1">
      <c r="A5650" s="142" t="s">
        <v>5523</v>
      </c>
      <c r="B5650" s="153" t="str">
        <f>IFERROR(VLOOKUP(Proc[[#This Row],[App]],Table2[],3,0),"open")</f>
        <v>ok</v>
      </c>
      <c r="C5650" s="144" t="s">
        <v>369</v>
      </c>
      <c r="D5650" s="152" t="s">
        <v>9282</v>
      </c>
      <c r="E5650" s="152" t="s">
        <v>4152</v>
      </c>
      <c r="F5650" s="145" t="s">
        <v>4152</v>
      </c>
      <c r="G5650" s="142" t="s">
        <v>400</v>
      </c>
      <c r="H5650" s="143" t="str">
        <f>IF(Proc[[#This Row],[type]]="LFF (MDG-F)",MID(Proc[[#This Row],[Obj]],13,10),"")</f>
        <v/>
      </c>
      <c r="I5650" s="152"/>
      <c r="J5650" s="143" t="b">
        <f>Proc[[#This Row],[Requested]]=Proc[[#This Row],[CurrentParent]]</f>
        <v>1</v>
      </c>
      <c r="K5650" s="153" t="str">
        <f>IF(Proc[[#This Row],[Author]]="Marcela Urrego",VLOOKUP(LEFT(Proc[[#This Row],[Requested]],1),Table3[#All],2,0),VLOOKUP(Proc[[#This Row],[Author]],Table4[],2,0))</f>
        <v>LS</v>
      </c>
      <c r="L5650" s="148" t="s">
        <v>7174</v>
      </c>
      <c r="M5650" s="140">
        <v>46056</v>
      </c>
      <c r="N5650" s="140"/>
      <c r="O5650" s="140"/>
      <c r="P5650" s="140" t="str">
        <f ca="1">IF(Proc[[#This Row],[DaysAgeing]]&gt;5,"yep","on track")</f>
        <v>yep</v>
      </c>
      <c r="Q5650" s="2">
        <f ca="1">IF(Proc[[#This Row],[DateClosed]]="",ABS(NETWORKDAYS(Proc[[#This Row],[DateOpened]],TODAY()))-1,ABS(NETWORKDAYS(Proc[[#This Row],[DateOpened]],Proc[[#This Row],[DateClosed]]))-1)</f>
        <v>43</v>
      </c>
      <c r="R5650" s="152" t="s">
        <v>488</v>
      </c>
      <c r="S5650" s="152"/>
      <c r="T5650" s="153">
        <v>5649</v>
      </c>
    </row>
    <row r="5651" spans="1:20" hidden="1">
      <c r="A5651" s="142" t="s">
        <v>5523</v>
      </c>
      <c r="B5651" s="153" t="str">
        <f>IFERROR(VLOOKUP(Proc[[#This Row],[App]],Table2[],3,0),"open")</f>
        <v>ok</v>
      </c>
      <c r="C5651" s="144" t="s">
        <v>369</v>
      </c>
      <c r="D5651" s="152" t="s">
        <v>9283</v>
      </c>
      <c r="E5651" s="152" t="s">
        <v>4152</v>
      </c>
      <c r="F5651" s="145" t="s">
        <v>4152</v>
      </c>
      <c r="G5651" s="142" t="s">
        <v>400</v>
      </c>
      <c r="H5651" s="143" t="str">
        <f>IF(Proc[[#This Row],[type]]="LFF (MDG-F)",MID(Proc[[#This Row],[Obj]],13,10),"")</f>
        <v/>
      </c>
      <c r="I5651" s="152"/>
      <c r="J5651" s="143" t="b">
        <f>Proc[[#This Row],[Requested]]=Proc[[#This Row],[CurrentParent]]</f>
        <v>1</v>
      </c>
      <c r="K5651" s="153" t="str">
        <f>IF(Proc[[#This Row],[Author]]="Marcela Urrego",VLOOKUP(LEFT(Proc[[#This Row],[Requested]],1),Table3[#All],2,0),VLOOKUP(Proc[[#This Row],[Author]],Table4[],2,0))</f>
        <v>LS</v>
      </c>
      <c r="L5651" s="148" t="s">
        <v>7174</v>
      </c>
      <c r="M5651" s="140">
        <v>46056</v>
      </c>
      <c r="N5651" s="140"/>
      <c r="O5651" s="140"/>
      <c r="P5651" s="140" t="str">
        <f ca="1">IF(Proc[[#This Row],[DaysAgeing]]&gt;5,"yep","on track")</f>
        <v>yep</v>
      </c>
      <c r="Q5651" s="2">
        <f ca="1">IF(Proc[[#This Row],[DateClosed]]="",ABS(NETWORKDAYS(Proc[[#This Row],[DateOpened]],TODAY()))-1,ABS(NETWORKDAYS(Proc[[#This Row],[DateOpened]],Proc[[#This Row],[DateClosed]]))-1)</f>
        <v>43</v>
      </c>
      <c r="R5651" s="152" t="s">
        <v>488</v>
      </c>
      <c r="S5651" s="152"/>
      <c r="T5651" s="153">
        <v>5650</v>
      </c>
    </row>
    <row r="5652" spans="1:20" hidden="1">
      <c r="A5652" s="142" t="s">
        <v>5523</v>
      </c>
      <c r="B5652" s="153" t="str">
        <f>IFERROR(VLOOKUP(Proc[[#This Row],[App]],Table2[],3,0),"open")</f>
        <v>ok</v>
      </c>
      <c r="C5652" s="144" t="s">
        <v>369</v>
      </c>
      <c r="D5652" s="152" t="s">
        <v>5524</v>
      </c>
      <c r="E5652" s="152" t="s">
        <v>5526</v>
      </c>
      <c r="F5652" s="145" t="s">
        <v>5526</v>
      </c>
      <c r="G5652" s="142" t="s">
        <v>400</v>
      </c>
      <c r="H5652" s="143" t="str">
        <f>IF(Proc[[#This Row],[type]]="LFF (MDG-F)",MID(Proc[[#This Row],[Obj]],13,10),"")</f>
        <v/>
      </c>
      <c r="I5652" s="152"/>
      <c r="J5652" s="143" t="b">
        <f>Proc[[#This Row],[Requested]]=Proc[[#This Row],[CurrentParent]]</f>
        <v>1</v>
      </c>
      <c r="K5652" s="153" t="str">
        <f>IF(Proc[[#This Row],[Author]]="Marcela Urrego",VLOOKUP(LEFT(Proc[[#This Row],[Requested]],1),Table3[#All],2,0),VLOOKUP(Proc[[#This Row],[Author]],Table4[],2,0))</f>
        <v>LS</v>
      </c>
      <c r="L5652" s="148" t="s">
        <v>7174</v>
      </c>
      <c r="M5652" s="140">
        <v>46056</v>
      </c>
      <c r="N5652" s="140"/>
      <c r="O5652" s="140"/>
      <c r="P5652" s="140" t="str">
        <f ca="1">IF(Proc[[#This Row],[DaysAgeing]]&gt;5,"yep","on track")</f>
        <v>yep</v>
      </c>
      <c r="Q5652" s="2">
        <f ca="1">IF(Proc[[#This Row],[DateClosed]]="",ABS(NETWORKDAYS(Proc[[#This Row],[DateOpened]],TODAY()))-1,ABS(NETWORKDAYS(Proc[[#This Row],[DateOpened]],Proc[[#This Row],[DateClosed]]))-1)</f>
        <v>43</v>
      </c>
      <c r="R5652" s="152" t="s">
        <v>488</v>
      </c>
      <c r="S5652" s="152"/>
      <c r="T5652" s="153">
        <v>5651</v>
      </c>
    </row>
    <row r="5653" spans="1:20" hidden="1">
      <c r="A5653" s="142" t="s">
        <v>5523</v>
      </c>
      <c r="B5653" s="153" t="str">
        <f>IFERROR(VLOOKUP(Proc[[#This Row],[App]],Table2[],3,0),"open")</f>
        <v>ok</v>
      </c>
      <c r="C5653" s="144" t="s">
        <v>369</v>
      </c>
      <c r="D5653" s="152" t="s">
        <v>5525</v>
      </c>
      <c r="E5653" s="152" t="s">
        <v>5527</v>
      </c>
      <c r="F5653" s="145" t="s">
        <v>5527</v>
      </c>
      <c r="G5653" s="142" t="s">
        <v>400</v>
      </c>
      <c r="H5653" s="143" t="str">
        <f>IF(Proc[[#This Row],[type]]="LFF (MDG-F)",MID(Proc[[#This Row],[Obj]],13,10),"")</f>
        <v/>
      </c>
      <c r="I5653" s="152"/>
      <c r="J5653" s="143" t="b">
        <f>Proc[[#This Row],[Requested]]=Proc[[#This Row],[CurrentParent]]</f>
        <v>1</v>
      </c>
      <c r="K5653" s="153" t="str">
        <f>IF(Proc[[#This Row],[Author]]="Marcela Urrego",VLOOKUP(LEFT(Proc[[#This Row],[Requested]],1),Table3[#All],2,0),VLOOKUP(Proc[[#This Row],[Author]],Table4[],2,0))</f>
        <v>LS</v>
      </c>
      <c r="L5653" s="148" t="s">
        <v>7174</v>
      </c>
      <c r="M5653" s="140">
        <v>46056</v>
      </c>
      <c r="N5653" s="140"/>
      <c r="O5653" s="140"/>
      <c r="P5653" s="140" t="str">
        <f ca="1">IF(Proc[[#This Row],[DaysAgeing]]&gt;5,"yep","on track")</f>
        <v>yep</v>
      </c>
      <c r="Q5653" s="2">
        <f ca="1">IF(Proc[[#This Row],[DateClosed]]="",ABS(NETWORKDAYS(Proc[[#This Row],[DateOpened]],TODAY()))-1,ABS(NETWORKDAYS(Proc[[#This Row],[DateOpened]],Proc[[#This Row],[DateClosed]]))-1)</f>
        <v>43</v>
      </c>
      <c r="R5653" s="152" t="s">
        <v>488</v>
      </c>
      <c r="S5653" s="152"/>
      <c r="T5653" s="153">
        <v>5652</v>
      </c>
    </row>
    <row r="5654" spans="1:20" hidden="1">
      <c r="A5654" s="142" t="s">
        <v>5523</v>
      </c>
      <c r="B5654" s="153" t="str">
        <f>IFERROR(VLOOKUP(Proc[[#This Row],[App]],Table2[],3,0),"open")</f>
        <v>ok</v>
      </c>
      <c r="C5654" s="144" t="s">
        <v>369</v>
      </c>
      <c r="D5654" s="152" t="s">
        <v>10052</v>
      </c>
      <c r="E5654" s="152" t="s">
        <v>5527</v>
      </c>
      <c r="F5654" s="145" t="s">
        <v>5527</v>
      </c>
      <c r="G5654" s="142" t="s">
        <v>400</v>
      </c>
      <c r="H5654" s="143" t="str">
        <f>IF(Proc[[#This Row],[type]]="LFF (MDG-F)",MID(Proc[[#This Row],[Obj]],13,10),"")</f>
        <v/>
      </c>
      <c r="I5654" s="152"/>
      <c r="J5654" s="143" t="b">
        <f>Proc[[#This Row],[Requested]]=Proc[[#This Row],[CurrentParent]]</f>
        <v>1</v>
      </c>
      <c r="K5654" s="153" t="str">
        <f>IF(Proc[[#This Row],[Author]]="Marcela Urrego",VLOOKUP(LEFT(Proc[[#This Row],[Requested]],1),Table3[#All],2,0),VLOOKUP(Proc[[#This Row],[Author]],Table4[],2,0))</f>
        <v>LS</v>
      </c>
      <c r="L5654" s="148" t="s">
        <v>7174</v>
      </c>
      <c r="M5654" s="140">
        <v>46056</v>
      </c>
      <c r="N5654" s="140"/>
      <c r="O5654" s="140"/>
      <c r="P5654" s="140" t="str">
        <f ca="1">IF(Proc[[#This Row],[DaysAgeing]]&gt;5,"yep","on track")</f>
        <v>yep</v>
      </c>
      <c r="Q5654" s="2">
        <f ca="1">IF(Proc[[#This Row],[DateClosed]]="",ABS(NETWORKDAYS(Proc[[#This Row],[DateOpened]],TODAY()))-1,ABS(NETWORKDAYS(Proc[[#This Row],[DateOpened]],Proc[[#This Row],[DateClosed]]))-1)</f>
        <v>43</v>
      </c>
      <c r="R5654" s="152" t="s">
        <v>488</v>
      </c>
      <c r="S5654" s="152"/>
      <c r="T5654" s="153">
        <v>5653</v>
      </c>
    </row>
    <row r="5655" spans="1:20" hidden="1">
      <c r="A5655" s="142" t="s">
        <v>5523</v>
      </c>
      <c r="B5655" s="153" t="str">
        <f>IFERROR(VLOOKUP(Proc[[#This Row],[App]],Table2[],3,0),"open")</f>
        <v>ok</v>
      </c>
      <c r="C5655" s="144" t="s">
        <v>369</v>
      </c>
      <c r="D5655" s="152" t="s">
        <v>10053</v>
      </c>
      <c r="E5655" s="152" t="s">
        <v>5527</v>
      </c>
      <c r="F5655" s="145" t="s">
        <v>5527</v>
      </c>
      <c r="G5655" s="142" t="s">
        <v>400</v>
      </c>
      <c r="H5655" s="143" t="str">
        <f>IF(Proc[[#This Row],[type]]="LFF (MDG-F)",MID(Proc[[#This Row],[Obj]],13,10),"")</f>
        <v/>
      </c>
      <c r="I5655" s="152"/>
      <c r="J5655" s="143" t="b">
        <f>Proc[[#This Row],[Requested]]=Proc[[#This Row],[CurrentParent]]</f>
        <v>1</v>
      </c>
      <c r="K5655" s="153" t="str">
        <f>IF(Proc[[#This Row],[Author]]="Marcela Urrego",VLOOKUP(LEFT(Proc[[#This Row],[Requested]],1),Table3[#All],2,0),VLOOKUP(Proc[[#This Row],[Author]],Table4[],2,0))</f>
        <v>LS</v>
      </c>
      <c r="L5655" s="148" t="s">
        <v>7174</v>
      </c>
      <c r="M5655" s="140">
        <v>46056</v>
      </c>
      <c r="N5655" s="140"/>
      <c r="O5655" s="140"/>
      <c r="P5655" s="140" t="str">
        <f ca="1">IF(Proc[[#This Row],[DaysAgeing]]&gt;5,"yep","on track")</f>
        <v>yep</v>
      </c>
      <c r="Q5655" s="2">
        <f ca="1">IF(Proc[[#This Row],[DateClosed]]="",ABS(NETWORKDAYS(Proc[[#This Row],[DateOpened]],TODAY()))-1,ABS(NETWORKDAYS(Proc[[#This Row],[DateOpened]],Proc[[#This Row],[DateClosed]]))-1)</f>
        <v>43</v>
      </c>
      <c r="R5655" s="152" t="s">
        <v>488</v>
      </c>
      <c r="S5655" s="152"/>
      <c r="T5655" s="153">
        <v>5654</v>
      </c>
    </row>
    <row r="5656" spans="1:20" hidden="1">
      <c r="A5656" s="142" t="s">
        <v>5523</v>
      </c>
      <c r="B5656" s="153" t="str">
        <f>IFERROR(VLOOKUP(Proc[[#This Row],[App]],Table2[],3,0),"open")</f>
        <v>ok</v>
      </c>
      <c r="C5656" s="144" t="s">
        <v>369</v>
      </c>
      <c r="D5656" s="152" t="s">
        <v>10054</v>
      </c>
      <c r="E5656" s="152" t="s">
        <v>5527</v>
      </c>
      <c r="F5656" s="145" t="s">
        <v>5527</v>
      </c>
      <c r="G5656" s="142" t="s">
        <v>400</v>
      </c>
      <c r="H5656" s="143" t="str">
        <f>IF(Proc[[#This Row],[type]]="LFF (MDG-F)",MID(Proc[[#This Row],[Obj]],13,10),"")</f>
        <v/>
      </c>
      <c r="I5656" s="152"/>
      <c r="J5656" s="143" t="b">
        <f>Proc[[#This Row],[Requested]]=Proc[[#This Row],[CurrentParent]]</f>
        <v>1</v>
      </c>
      <c r="K5656" s="153" t="str">
        <f>IF(Proc[[#This Row],[Author]]="Marcela Urrego",VLOOKUP(LEFT(Proc[[#This Row],[Requested]],1),Table3[#All],2,0),VLOOKUP(Proc[[#This Row],[Author]],Table4[],2,0))</f>
        <v>LS</v>
      </c>
      <c r="L5656" s="148" t="s">
        <v>7174</v>
      </c>
      <c r="M5656" s="140">
        <v>46056</v>
      </c>
      <c r="N5656" s="140"/>
      <c r="O5656" s="140"/>
      <c r="P5656" s="140" t="str">
        <f ca="1">IF(Proc[[#This Row],[DaysAgeing]]&gt;5,"yep","on track")</f>
        <v>yep</v>
      </c>
      <c r="Q5656" s="2">
        <f ca="1">IF(Proc[[#This Row],[DateClosed]]="",ABS(NETWORKDAYS(Proc[[#This Row],[DateOpened]],TODAY()))-1,ABS(NETWORKDAYS(Proc[[#This Row],[DateOpened]],Proc[[#This Row],[DateClosed]]))-1)</f>
        <v>43</v>
      </c>
      <c r="R5656" s="152" t="s">
        <v>488</v>
      </c>
      <c r="S5656" s="152"/>
      <c r="T5656" s="153">
        <v>5655</v>
      </c>
    </row>
    <row r="5657" spans="1:20" hidden="1">
      <c r="A5657" s="142" t="s">
        <v>5523</v>
      </c>
      <c r="B5657" s="153" t="str">
        <f>IFERROR(VLOOKUP(Proc[[#This Row],[App]],Table2[],3,0),"open")</f>
        <v>ok</v>
      </c>
      <c r="C5657" s="144" t="s">
        <v>369</v>
      </c>
      <c r="D5657" s="152" t="s">
        <v>5117</v>
      </c>
      <c r="E5657" s="152" t="s">
        <v>1834</v>
      </c>
      <c r="F5657" s="145" t="s">
        <v>1834</v>
      </c>
      <c r="G5657" s="142" t="s">
        <v>400</v>
      </c>
      <c r="H5657" s="143" t="str">
        <f>IF(Proc[[#This Row],[type]]="LFF (MDG-F)",MID(Proc[[#This Row],[Obj]],13,10),"")</f>
        <v/>
      </c>
      <c r="I5657" s="152"/>
      <c r="J5657" s="143" t="b">
        <f>Proc[[#This Row],[Requested]]=Proc[[#This Row],[CurrentParent]]</f>
        <v>1</v>
      </c>
      <c r="K5657" s="153" t="str">
        <f>IF(Proc[[#This Row],[Author]]="Marcela Urrego",VLOOKUP(LEFT(Proc[[#This Row],[Requested]],1),Table3[#All],2,0),VLOOKUP(Proc[[#This Row],[Author]],Table4[],2,0))</f>
        <v>LS</v>
      </c>
      <c r="L5657" s="148" t="s">
        <v>7174</v>
      </c>
      <c r="M5657" s="140">
        <v>46056</v>
      </c>
      <c r="N5657" s="140"/>
      <c r="O5657" s="140"/>
      <c r="P5657" s="140" t="str">
        <f ca="1">IF(Proc[[#This Row],[DaysAgeing]]&gt;5,"yep","on track")</f>
        <v>yep</v>
      </c>
      <c r="Q5657" s="2">
        <f ca="1">IF(Proc[[#This Row],[DateClosed]]="",ABS(NETWORKDAYS(Proc[[#This Row],[DateOpened]],TODAY()))-1,ABS(NETWORKDAYS(Proc[[#This Row],[DateOpened]],Proc[[#This Row],[DateClosed]]))-1)</f>
        <v>43</v>
      </c>
      <c r="R5657" s="152" t="s">
        <v>488</v>
      </c>
      <c r="S5657" s="152"/>
      <c r="T5657" s="153">
        <v>5656</v>
      </c>
    </row>
    <row r="5658" spans="1:20" hidden="1">
      <c r="A5658" s="142" t="s">
        <v>5523</v>
      </c>
      <c r="B5658" s="153" t="str">
        <f>IFERROR(VLOOKUP(Proc[[#This Row],[App]],Table2[],3,0),"open")</f>
        <v>ok</v>
      </c>
      <c r="C5658" s="142" t="s">
        <v>369</v>
      </c>
      <c r="D5658" s="152" t="s">
        <v>5978</v>
      </c>
      <c r="E5658" s="152" t="s">
        <v>5528</v>
      </c>
      <c r="F5658" s="145" t="s">
        <v>5528</v>
      </c>
      <c r="G5658" t="s">
        <v>406</v>
      </c>
      <c r="H5658" s="143" t="str">
        <f>IF(Proc[[#This Row],[type]]="LFF (MDG-F)",MID(Proc[[#This Row],[Obj]],13,10),"")</f>
        <v>2102L80001</v>
      </c>
      <c r="I5658" s="152"/>
      <c r="J5658" s="143" t="b">
        <f>Proc[[#This Row],[Requested]]=Proc[[#This Row],[CurrentParent]]</f>
        <v>1</v>
      </c>
      <c r="K5658" s="153" t="str">
        <f>IF(Proc[[#This Row],[Author]]="Marcela Urrego",VLOOKUP(LEFT(Proc[[#This Row],[Requested]],1),Table3[#All],2,0),VLOOKUP(Proc[[#This Row],[Author]],Table4[],2,0))</f>
        <v>LS</v>
      </c>
      <c r="L5658" s="148" t="s">
        <v>7174</v>
      </c>
      <c r="M5658" s="140">
        <v>46056</v>
      </c>
      <c r="N5658" s="140"/>
      <c r="O5658" s="140"/>
      <c r="P5658" s="140" t="str">
        <f ca="1">IF(Proc[[#This Row],[DaysAgeing]]&gt;5,"yep","on track")</f>
        <v>yep</v>
      </c>
      <c r="Q5658" s="2">
        <f ca="1">IF(Proc[[#This Row],[DateClosed]]="",ABS(NETWORKDAYS(Proc[[#This Row],[DateOpened]],TODAY()))-1,ABS(NETWORKDAYS(Proc[[#This Row],[DateOpened]],Proc[[#This Row],[DateClosed]]))-1)</f>
        <v>43</v>
      </c>
      <c r="R5658" s="152" t="s">
        <v>488</v>
      </c>
      <c r="S5658" s="143"/>
      <c r="T5658" s="153">
        <v>5657</v>
      </c>
    </row>
    <row r="5659" spans="1:20" hidden="1">
      <c r="A5659" s="142" t="s">
        <v>5523</v>
      </c>
      <c r="B5659" s="153" t="str">
        <f>IFERROR(VLOOKUP(Proc[[#This Row],[App]],Table2[],3,0),"open")</f>
        <v>ok</v>
      </c>
      <c r="C5659" s="142" t="s">
        <v>369</v>
      </c>
      <c r="D5659" s="152" t="s">
        <v>10055</v>
      </c>
      <c r="E5659" s="152" t="s">
        <v>5529</v>
      </c>
      <c r="F5659" s="145" t="s">
        <v>5529</v>
      </c>
      <c r="G5659" s="142" t="s">
        <v>406</v>
      </c>
      <c r="H5659" s="143" t="str">
        <f>IF(Proc[[#This Row],[type]]="LFF (MDG-F)",MID(Proc[[#This Row],[Obj]],13,10),"")</f>
        <v>2102TFSZ63</v>
      </c>
      <c r="I5659" s="152"/>
      <c r="J5659" s="143" t="b">
        <f>Proc[[#This Row],[Requested]]=Proc[[#This Row],[CurrentParent]]</f>
        <v>1</v>
      </c>
      <c r="K5659" s="153" t="str">
        <f>IF(Proc[[#This Row],[Author]]="Marcela Urrego",VLOOKUP(LEFT(Proc[[#This Row],[Requested]],1),Table3[#All],2,0),VLOOKUP(Proc[[#This Row],[Author]],Table4[],2,0))</f>
        <v>LS</v>
      </c>
      <c r="L5659" s="148" t="s">
        <v>7174</v>
      </c>
      <c r="M5659" s="140">
        <v>46056</v>
      </c>
      <c r="N5659" s="140"/>
      <c r="O5659" s="140"/>
      <c r="P5659" s="140" t="str">
        <f ca="1">IF(Proc[[#This Row],[DaysAgeing]]&gt;5,"yep","on track")</f>
        <v>yep</v>
      </c>
      <c r="Q5659" s="2">
        <f ca="1">IF(Proc[[#This Row],[DateClosed]]="",ABS(NETWORKDAYS(Proc[[#This Row],[DateOpened]],TODAY()))-1,ABS(NETWORKDAYS(Proc[[#This Row],[DateOpened]],Proc[[#This Row],[DateClosed]]))-1)</f>
        <v>43</v>
      </c>
      <c r="R5659" s="152" t="s">
        <v>488</v>
      </c>
      <c r="S5659" s="143"/>
      <c r="T5659" s="153">
        <v>5658</v>
      </c>
    </row>
    <row r="5660" spans="1:20" hidden="1">
      <c r="A5660" s="142" t="s">
        <v>5523</v>
      </c>
      <c r="B5660" s="153" t="str">
        <f>IFERROR(VLOOKUP(Proc[[#This Row],[App]],Table2[],3,0),"open")</f>
        <v>ok</v>
      </c>
      <c r="C5660" s="144" t="s">
        <v>369</v>
      </c>
      <c r="D5660" s="152" t="s">
        <v>10056</v>
      </c>
      <c r="E5660" s="152" t="s">
        <v>5529</v>
      </c>
      <c r="F5660" s="145" t="s">
        <v>5529</v>
      </c>
      <c r="G5660" s="142" t="s">
        <v>406</v>
      </c>
      <c r="H5660" s="143" t="str">
        <f>IF(Proc[[#This Row],[type]]="LFF (MDG-F)",MID(Proc[[#This Row],[Obj]],13,10),"")</f>
        <v>2102TMSZ92</v>
      </c>
      <c r="I5660" s="152"/>
      <c r="J5660" s="143" t="b">
        <f>Proc[[#This Row],[Requested]]=Proc[[#This Row],[CurrentParent]]</f>
        <v>1</v>
      </c>
      <c r="K5660" s="153" t="str">
        <f>IF(Proc[[#This Row],[Author]]="Marcela Urrego",VLOOKUP(LEFT(Proc[[#This Row],[Requested]],1),Table3[#All],2,0),VLOOKUP(Proc[[#This Row],[Author]],Table4[],2,0))</f>
        <v>LS</v>
      </c>
      <c r="L5660" s="148" t="s">
        <v>7174</v>
      </c>
      <c r="M5660" s="140">
        <v>46056</v>
      </c>
      <c r="N5660" s="140"/>
      <c r="O5660" s="140"/>
      <c r="P5660" s="140" t="str">
        <f ca="1">IF(Proc[[#This Row],[DaysAgeing]]&gt;5,"yep","on track")</f>
        <v>yep</v>
      </c>
      <c r="Q5660" s="2">
        <f ca="1">IF(Proc[[#This Row],[DateClosed]]="",ABS(NETWORKDAYS(Proc[[#This Row],[DateOpened]],TODAY()))-1,ABS(NETWORKDAYS(Proc[[#This Row],[DateOpened]],Proc[[#This Row],[DateClosed]]))-1)</f>
        <v>43</v>
      </c>
      <c r="R5660" s="152" t="s">
        <v>488</v>
      </c>
      <c r="S5660" s="143"/>
      <c r="T5660" s="153">
        <v>5659</v>
      </c>
    </row>
    <row r="5661" spans="1:20" hidden="1">
      <c r="A5661" s="142" t="s">
        <v>5523</v>
      </c>
      <c r="B5661" s="153" t="str">
        <f>IFERROR(VLOOKUP(Proc[[#This Row],[App]],Table2[],3,0),"open")</f>
        <v>ok</v>
      </c>
      <c r="C5661" s="144" t="s">
        <v>369</v>
      </c>
      <c r="D5661" s="152" t="s">
        <v>10057</v>
      </c>
      <c r="E5661" s="152" t="s">
        <v>5529</v>
      </c>
      <c r="F5661" s="145" t="s">
        <v>5529</v>
      </c>
      <c r="G5661" s="142" t="s">
        <v>406</v>
      </c>
      <c r="H5661" s="143" t="str">
        <f>IF(Proc[[#This Row],[type]]="LFF (MDG-F)",MID(Proc[[#This Row],[Obj]],13,10),"")</f>
        <v>2102TMSZ95</v>
      </c>
      <c r="I5661" s="152"/>
      <c r="J5661" s="143" t="b">
        <f>Proc[[#This Row],[Requested]]=Proc[[#This Row],[CurrentParent]]</f>
        <v>1</v>
      </c>
      <c r="K5661" s="153" t="str">
        <f>IF(Proc[[#This Row],[Author]]="Marcela Urrego",VLOOKUP(LEFT(Proc[[#This Row],[Requested]],1),Table3[#All],2,0),VLOOKUP(Proc[[#This Row],[Author]],Table4[],2,0))</f>
        <v>LS</v>
      </c>
      <c r="L5661" s="148" t="s">
        <v>7174</v>
      </c>
      <c r="M5661" s="140">
        <v>46056</v>
      </c>
      <c r="N5661" s="140"/>
      <c r="O5661" s="140"/>
      <c r="P5661" s="140" t="str">
        <f ca="1">IF(Proc[[#This Row],[DaysAgeing]]&gt;5,"yep","on track")</f>
        <v>yep</v>
      </c>
      <c r="Q5661" s="2">
        <f ca="1">IF(Proc[[#This Row],[DateClosed]]="",ABS(NETWORKDAYS(Proc[[#This Row],[DateOpened]],TODAY()))-1,ABS(NETWORKDAYS(Proc[[#This Row],[DateOpened]],Proc[[#This Row],[DateClosed]]))-1)</f>
        <v>43</v>
      </c>
      <c r="R5661" s="152" t="s">
        <v>488</v>
      </c>
      <c r="S5661" s="143"/>
      <c r="T5661" s="153">
        <v>5660</v>
      </c>
    </row>
    <row r="5662" spans="1:20" hidden="1">
      <c r="A5662" s="142" t="s">
        <v>5523</v>
      </c>
      <c r="B5662" s="153" t="str">
        <f>IFERROR(VLOOKUP(Proc[[#This Row],[App]],Table2[],3,0),"open")</f>
        <v>ok</v>
      </c>
      <c r="C5662" s="142" t="s">
        <v>691</v>
      </c>
      <c r="D5662" s="152" t="s">
        <v>10058</v>
      </c>
      <c r="E5662" s="152" t="s">
        <v>5529</v>
      </c>
      <c r="F5662" s="145" t="s">
        <v>446</v>
      </c>
      <c r="G5662" s="142" t="s">
        <v>406</v>
      </c>
      <c r="H5662" s="143" t="str">
        <f>IF(Proc[[#This Row],[type]]="LFF (MDG-F)",MID(Proc[[#This Row],[Obj]],13,10),"")</f>
        <v>2102TMCZ94</v>
      </c>
      <c r="I5662" s="152"/>
      <c r="J5662" s="143" t="b">
        <f>Proc[[#This Row],[Requested]]=Proc[[#This Row],[CurrentParent]]</f>
        <v>0</v>
      </c>
      <c r="K5662" s="153" t="str">
        <f>IF(Proc[[#This Row],[Author]]="Marcela Urrego",VLOOKUP(LEFT(Proc[[#This Row],[Requested]],1),Table3[#All],2,0),VLOOKUP(Proc[[#This Row],[Author]],Table4[],2,0))</f>
        <v>LS</v>
      </c>
      <c r="L5662" s="148" t="s">
        <v>7174</v>
      </c>
      <c r="M5662" s="140">
        <v>46056</v>
      </c>
      <c r="N5662" s="140"/>
      <c r="O5662" s="140"/>
      <c r="P5662" s="140" t="str">
        <f ca="1">IF(Proc[[#This Row],[DaysAgeing]]&gt;5,"yep","on track")</f>
        <v>yep</v>
      </c>
      <c r="Q5662" s="2">
        <f ca="1">IF(Proc[[#This Row],[DateClosed]]="",ABS(NETWORKDAYS(Proc[[#This Row],[DateOpened]],TODAY()))-1,ABS(NETWORKDAYS(Proc[[#This Row],[DateOpened]],Proc[[#This Row],[DateClosed]]))-1)</f>
        <v>43</v>
      </c>
      <c r="R5662" s="152" t="s">
        <v>488</v>
      </c>
      <c r="S5662" s="143"/>
      <c r="T5662" s="153">
        <v>5661</v>
      </c>
    </row>
    <row r="5663" spans="1:20" hidden="1">
      <c r="A5663" s="142" t="s">
        <v>5523</v>
      </c>
      <c r="B5663" s="153" t="str">
        <f>IFERROR(VLOOKUP(Proc[[#This Row],[App]],Table2[],3,0),"open")</f>
        <v>ok</v>
      </c>
      <c r="C5663" s="144" t="s">
        <v>369</v>
      </c>
      <c r="D5663" s="152" t="s">
        <v>10059</v>
      </c>
      <c r="E5663" s="152" t="s">
        <v>5529</v>
      </c>
      <c r="F5663" s="145" t="s">
        <v>5529</v>
      </c>
      <c r="G5663" s="142" t="s">
        <v>400</v>
      </c>
      <c r="H5663" s="143" t="str">
        <f>IF(Proc[[#This Row],[type]]="LFF (MDG-F)",MID(Proc[[#This Row],[Obj]],13,10),"")</f>
        <v/>
      </c>
      <c r="I5663" s="152"/>
      <c r="J5663" s="143" t="b">
        <f>Proc[[#This Row],[Requested]]=Proc[[#This Row],[CurrentParent]]</f>
        <v>1</v>
      </c>
      <c r="K5663" s="153" t="str">
        <f>IF(Proc[[#This Row],[Author]]="Marcela Urrego",VLOOKUP(LEFT(Proc[[#This Row],[Requested]],1),Table3[#All],2,0),VLOOKUP(Proc[[#This Row],[Author]],Table4[],2,0))</f>
        <v>LS</v>
      </c>
      <c r="L5663" s="148" t="s">
        <v>7174</v>
      </c>
      <c r="M5663" s="140">
        <v>46056</v>
      </c>
      <c r="N5663" s="140"/>
      <c r="O5663" s="140"/>
      <c r="P5663" s="140" t="str">
        <f ca="1">IF(Proc[[#This Row],[DaysAgeing]]&gt;5,"yep","on track")</f>
        <v>yep</v>
      </c>
      <c r="Q5663" s="2">
        <f ca="1">IF(Proc[[#This Row],[DateClosed]]="",ABS(NETWORKDAYS(Proc[[#This Row],[DateOpened]],TODAY()))-1,ABS(NETWORKDAYS(Proc[[#This Row],[DateOpened]],Proc[[#This Row],[DateClosed]]))-1)</f>
        <v>43</v>
      </c>
      <c r="R5663" s="152" t="s">
        <v>488</v>
      </c>
      <c r="S5663" s="152"/>
      <c r="T5663" s="153">
        <v>5662</v>
      </c>
    </row>
    <row r="5664" spans="1:20" hidden="1">
      <c r="A5664" s="142" t="s">
        <v>5523</v>
      </c>
      <c r="B5664" s="153" t="str">
        <f>IFERROR(VLOOKUP(Proc[[#This Row],[App]],Table2[],3,0),"open")</f>
        <v>ok</v>
      </c>
      <c r="C5664" s="144" t="s">
        <v>369</v>
      </c>
      <c r="D5664" s="152" t="s">
        <v>10060</v>
      </c>
      <c r="E5664" s="152" t="s">
        <v>5529</v>
      </c>
      <c r="F5664" s="145" t="s">
        <v>5529</v>
      </c>
      <c r="G5664" s="142" t="s">
        <v>400</v>
      </c>
      <c r="H5664" s="143" t="str">
        <f>IF(Proc[[#This Row],[type]]="LFF (MDG-F)",MID(Proc[[#This Row],[Obj]],13,10),"")</f>
        <v/>
      </c>
      <c r="I5664" s="152"/>
      <c r="J5664" s="143" t="b">
        <f>Proc[[#This Row],[Requested]]=Proc[[#This Row],[CurrentParent]]</f>
        <v>1</v>
      </c>
      <c r="K5664" s="153" t="str">
        <f>IF(Proc[[#This Row],[Author]]="Marcela Urrego",VLOOKUP(LEFT(Proc[[#This Row],[Requested]],1),Table3[#All],2,0),VLOOKUP(Proc[[#This Row],[Author]],Table4[],2,0))</f>
        <v>LS</v>
      </c>
      <c r="L5664" s="148" t="s">
        <v>7174</v>
      </c>
      <c r="M5664" s="140">
        <v>46056</v>
      </c>
      <c r="N5664" s="140"/>
      <c r="O5664" s="140"/>
      <c r="P5664" s="140" t="str">
        <f ca="1">IF(Proc[[#This Row],[DaysAgeing]]&gt;5,"yep","on track")</f>
        <v>yep</v>
      </c>
      <c r="Q5664" s="2">
        <f ca="1">IF(Proc[[#This Row],[DateClosed]]="",ABS(NETWORKDAYS(Proc[[#This Row],[DateOpened]],TODAY()))-1,ABS(NETWORKDAYS(Proc[[#This Row],[DateOpened]],Proc[[#This Row],[DateClosed]]))-1)</f>
        <v>43</v>
      </c>
      <c r="R5664" s="152" t="s">
        <v>488</v>
      </c>
      <c r="S5664" s="152"/>
      <c r="T5664" s="153">
        <v>5663</v>
      </c>
    </row>
    <row r="5665" spans="1:20" hidden="1">
      <c r="A5665" s="142" t="s">
        <v>5523</v>
      </c>
      <c r="B5665" s="153" t="str">
        <f>IFERROR(VLOOKUP(Proc[[#This Row],[App]],Table2[],3,0),"open")</f>
        <v>ok</v>
      </c>
      <c r="C5665" s="144" t="s">
        <v>369</v>
      </c>
      <c r="D5665" s="152" t="s">
        <v>10061</v>
      </c>
      <c r="E5665" s="152" t="s">
        <v>5529</v>
      </c>
      <c r="F5665" s="145" t="s">
        <v>5529</v>
      </c>
      <c r="G5665" s="142" t="s">
        <v>400</v>
      </c>
      <c r="H5665" s="143" t="str">
        <f>IF(Proc[[#This Row],[type]]="LFF (MDG-F)",MID(Proc[[#This Row],[Obj]],13,10),"")</f>
        <v/>
      </c>
      <c r="I5665" s="152"/>
      <c r="J5665" s="143" t="b">
        <f>Proc[[#This Row],[Requested]]=Proc[[#This Row],[CurrentParent]]</f>
        <v>1</v>
      </c>
      <c r="K5665" s="153" t="str">
        <f>IF(Proc[[#This Row],[Author]]="Marcela Urrego",VLOOKUP(LEFT(Proc[[#This Row],[Requested]],1),Table3[#All],2,0),VLOOKUP(Proc[[#This Row],[Author]],Table4[],2,0))</f>
        <v>LS</v>
      </c>
      <c r="L5665" s="148" t="s">
        <v>7174</v>
      </c>
      <c r="M5665" s="140">
        <v>46056</v>
      </c>
      <c r="N5665" s="140"/>
      <c r="O5665" s="140"/>
      <c r="P5665" s="140" t="str">
        <f ca="1">IF(Proc[[#This Row],[DaysAgeing]]&gt;5,"yep","on track")</f>
        <v>yep</v>
      </c>
      <c r="Q5665" s="2">
        <f ca="1">IF(Proc[[#This Row],[DateClosed]]="",ABS(NETWORKDAYS(Proc[[#This Row],[DateOpened]],TODAY()))-1,ABS(NETWORKDAYS(Proc[[#This Row],[DateOpened]],Proc[[#This Row],[DateClosed]]))-1)</f>
        <v>43</v>
      </c>
      <c r="R5665" s="152" t="s">
        <v>488</v>
      </c>
      <c r="S5665" s="152"/>
      <c r="T5665" s="153">
        <v>5664</v>
      </c>
    </row>
    <row r="5666" spans="1:20" hidden="1">
      <c r="A5666" s="142" t="s">
        <v>5523</v>
      </c>
      <c r="B5666" s="153" t="str">
        <f>IFERROR(VLOOKUP(Proc[[#This Row],[App]],Table2[],3,0),"open")</f>
        <v>ok</v>
      </c>
      <c r="C5666" s="144" t="s">
        <v>369</v>
      </c>
      <c r="D5666" s="152" t="s">
        <v>10062</v>
      </c>
      <c r="E5666" s="152" t="s">
        <v>5529</v>
      </c>
      <c r="F5666" s="145" t="s">
        <v>5529</v>
      </c>
      <c r="G5666" s="142" t="s">
        <v>400</v>
      </c>
      <c r="H5666" s="143" t="str">
        <f>IF(Proc[[#This Row],[type]]="LFF (MDG-F)",MID(Proc[[#This Row],[Obj]],13,10),"")</f>
        <v/>
      </c>
      <c r="I5666" s="152"/>
      <c r="J5666" s="143" t="b">
        <f>Proc[[#This Row],[Requested]]=Proc[[#This Row],[CurrentParent]]</f>
        <v>1</v>
      </c>
      <c r="K5666" s="153" t="str">
        <f>IF(Proc[[#This Row],[Author]]="Marcela Urrego",VLOOKUP(LEFT(Proc[[#This Row],[Requested]],1),Table3[#All],2,0),VLOOKUP(Proc[[#This Row],[Author]],Table4[],2,0))</f>
        <v>LS</v>
      </c>
      <c r="L5666" s="148" t="s">
        <v>7174</v>
      </c>
      <c r="M5666" s="140">
        <v>46056</v>
      </c>
      <c r="N5666" s="140"/>
      <c r="O5666" s="140"/>
      <c r="P5666" s="140" t="str">
        <f ca="1">IF(Proc[[#This Row],[DaysAgeing]]&gt;5,"yep","on track")</f>
        <v>yep</v>
      </c>
      <c r="Q5666" s="2">
        <f ca="1">IF(Proc[[#This Row],[DateClosed]]="",ABS(NETWORKDAYS(Proc[[#This Row],[DateOpened]],TODAY()))-1,ABS(NETWORKDAYS(Proc[[#This Row],[DateOpened]],Proc[[#This Row],[DateClosed]]))-1)</f>
        <v>43</v>
      </c>
      <c r="R5666" s="152" t="s">
        <v>488</v>
      </c>
      <c r="S5666" s="152"/>
      <c r="T5666" s="153">
        <v>5665</v>
      </c>
    </row>
    <row r="5667" spans="1:20" hidden="1">
      <c r="A5667" s="142" t="s">
        <v>5523</v>
      </c>
      <c r="B5667" s="153" t="str">
        <f>IFERROR(VLOOKUP(Proc[[#This Row],[App]],Table2[],3,0),"open")</f>
        <v>ok</v>
      </c>
      <c r="C5667" s="144" t="s">
        <v>369</v>
      </c>
      <c r="D5667" s="152" t="s">
        <v>10063</v>
      </c>
      <c r="E5667" s="152" t="s">
        <v>5529</v>
      </c>
      <c r="F5667" s="145" t="s">
        <v>5529</v>
      </c>
      <c r="G5667" s="142" t="s">
        <v>400</v>
      </c>
      <c r="H5667" s="143" t="str">
        <f>IF(Proc[[#This Row],[type]]="LFF (MDG-F)",MID(Proc[[#This Row],[Obj]],13,10),"")</f>
        <v/>
      </c>
      <c r="I5667" s="152"/>
      <c r="J5667" s="143" t="b">
        <f>Proc[[#This Row],[Requested]]=Proc[[#This Row],[CurrentParent]]</f>
        <v>1</v>
      </c>
      <c r="K5667" s="153" t="str">
        <f>IF(Proc[[#This Row],[Author]]="Marcela Urrego",VLOOKUP(LEFT(Proc[[#This Row],[Requested]],1),Table3[#All],2,0),VLOOKUP(Proc[[#This Row],[Author]],Table4[],2,0))</f>
        <v>LS</v>
      </c>
      <c r="L5667" s="148" t="s">
        <v>7174</v>
      </c>
      <c r="M5667" s="140">
        <v>46056</v>
      </c>
      <c r="N5667" s="140"/>
      <c r="O5667" s="140"/>
      <c r="P5667" s="140" t="str">
        <f ca="1">IF(Proc[[#This Row],[DaysAgeing]]&gt;5,"yep","on track")</f>
        <v>yep</v>
      </c>
      <c r="Q5667" s="2">
        <f ca="1">IF(Proc[[#This Row],[DateClosed]]="",ABS(NETWORKDAYS(Proc[[#This Row],[DateOpened]],TODAY()))-1,ABS(NETWORKDAYS(Proc[[#This Row],[DateOpened]],Proc[[#This Row],[DateClosed]]))-1)</f>
        <v>43</v>
      </c>
      <c r="R5667" s="152" t="s">
        <v>488</v>
      </c>
      <c r="S5667" s="152"/>
      <c r="T5667" s="153">
        <v>5666</v>
      </c>
    </row>
    <row r="5668" spans="1:20" hidden="1">
      <c r="A5668" s="142" t="s">
        <v>5523</v>
      </c>
      <c r="B5668" s="153" t="str">
        <f>IFERROR(VLOOKUP(Proc[[#This Row],[App]],Table2[],3,0),"open")</f>
        <v>ok</v>
      </c>
      <c r="C5668" s="144" t="s">
        <v>369</v>
      </c>
      <c r="D5668" s="152" t="s">
        <v>10064</v>
      </c>
      <c r="E5668" s="152" t="s">
        <v>5530</v>
      </c>
      <c r="F5668" s="145" t="s">
        <v>5530</v>
      </c>
      <c r="G5668" s="142" t="s">
        <v>400</v>
      </c>
      <c r="H5668" s="143" t="str">
        <f>IF(Proc[[#This Row],[type]]="LFF (MDG-F)",MID(Proc[[#This Row],[Obj]],13,10),"")</f>
        <v/>
      </c>
      <c r="I5668" s="152"/>
      <c r="J5668" s="143" t="b">
        <f>Proc[[#This Row],[Requested]]=Proc[[#This Row],[CurrentParent]]</f>
        <v>1</v>
      </c>
      <c r="K5668" s="153" t="str">
        <f>IF(Proc[[#This Row],[Author]]="Marcela Urrego",VLOOKUP(LEFT(Proc[[#This Row],[Requested]],1),Table3[#All],2,0),VLOOKUP(Proc[[#This Row],[Author]],Table4[],2,0))</f>
        <v>LS</v>
      </c>
      <c r="L5668" s="148" t="s">
        <v>7174</v>
      </c>
      <c r="M5668" s="140">
        <v>46056</v>
      </c>
      <c r="N5668" s="140"/>
      <c r="O5668" s="140"/>
      <c r="P5668" s="140" t="str">
        <f ca="1">IF(Proc[[#This Row],[DaysAgeing]]&gt;5,"yep","on track")</f>
        <v>yep</v>
      </c>
      <c r="Q5668" s="2">
        <f ca="1">IF(Proc[[#This Row],[DateClosed]]="",ABS(NETWORKDAYS(Proc[[#This Row],[DateOpened]],TODAY()))-1,ABS(NETWORKDAYS(Proc[[#This Row],[DateOpened]],Proc[[#This Row],[DateClosed]]))-1)</f>
        <v>43</v>
      </c>
      <c r="R5668" s="152" t="s">
        <v>488</v>
      </c>
      <c r="S5668" s="152"/>
      <c r="T5668" s="153">
        <v>5667</v>
      </c>
    </row>
    <row r="5669" spans="1:20" hidden="1">
      <c r="A5669" s="142" t="s">
        <v>5523</v>
      </c>
      <c r="B5669" s="153" t="str">
        <f>IFERROR(VLOOKUP(Proc[[#This Row],[App]],Table2[],3,0),"open")</f>
        <v>ok</v>
      </c>
      <c r="C5669" s="144" t="s">
        <v>369</v>
      </c>
      <c r="D5669" s="152" t="s">
        <v>10065</v>
      </c>
      <c r="E5669" s="152" t="s">
        <v>5531</v>
      </c>
      <c r="F5669" s="145" t="s">
        <v>5531</v>
      </c>
      <c r="G5669" s="142" t="s">
        <v>400</v>
      </c>
      <c r="H5669" s="143" t="str">
        <f>IF(Proc[[#This Row],[type]]="LFF (MDG-F)",MID(Proc[[#This Row],[Obj]],13,10),"")</f>
        <v/>
      </c>
      <c r="I5669" s="152"/>
      <c r="J5669" s="143" t="b">
        <f>Proc[[#This Row],[Requested]]=Proc[[#This Row],[CurrentParent]]</f>
        <v>1</v>
      </c>
      <c r="K5669" s="153" t="str">
        <f>IF(Proc[[#This Row],[Author]]="Marcela Urrego",VLOOKUP(LEFT(Proc[[#This Row],[Requested]],1),Table3[#All],2,0),VLOOKUP(Proc[[#This Row],[Author]],Table4[],2,0))</f>
        <v>LS</v>
      </c>
      <c r="L5669" s="148" t="s">
        <v>7174</v>
      </c>
      <c r="M5669" s="140">
        <v>46056</v>
      </c>
      <c r="N5669" s="140"/>
      <c r="O5669" s="140"/>
      <c r="P5669" s="140" t="str">
        <f ca="1">IF(Proc[[#This Row],[DaysAgeing]]&gt;5,"yep","on track")</f>
        <v>yep</v>
      </c>
      <c r="Q5669" s="2">
        <f ca="1">IF(Proc[[#This Row],[DateClosed]]="",ABS(NETWORKDAYS(Proc[[#This Row],[DateOpened]],TODAY()))-1,ABS(NETWORKDAYS(Proc[[#This Row],[DateOpened]],Proc[[#This Row],[DateClosed]]))-1)</f>
        <v>43</v>
      </c>
      <c r="R5669" s="152" t="s">
        <v>488</v>
      </c>
      <c r="S5669" s="152"/>
      <c r="T5669" s="153">
        <v>5668</v>
      </c>
    </row>
    <row r="5670" spans="1:20" hidden="1">
      <c r="A5670" s="142" t="s">
        <v>5523</v>
      </c>
      <c r="B5670" s="153" t="str">
        <f>IFERROR(VLOOKUP(Proc[[#This Row],[App]],Table2[],3,0),"open")</f>
        <v>ok</v>
      </c>
      <c r="C5670" s="144" t="s">
        <v>369</v>
      </c>
      <c r="D5670" s="152" t="s">
        <v>10066</v>
      </c>
      <c r="E5670" s="152" t="s">
        <v>5531</v>
      </c>
      <c r="F5670" s="145" t="s">
        <v>5531</v>
      </c>
      <c r="G5670" s="142" t="s">
        <v>400</v>
      </c>
      <c r="H5670" s="143" t="str">
        <f>IF(Proc[[#This Row],[type]]="LFF (MDG-F)",MID(Proc[[#This Row],[Obj]],13,10),"")</f>
        <v/>
      </c>
      <c r="I5670" s="152"/>
      <c r="J5670" s="143" t="b">
        <f>Proc[[#This Row],[Requested]]=Proc[[#This Row],[CurrentParent]]</f>
        <v>1</v>
      </c>
      <c r="K5670" s="153" t="str">
        <f>IF(Proc[[#This Row],[Author]]="Marcela Urrego",VLOOKUP(LEFT(Proc[[#This Row],[Requested]],1),Table3[#All],2,0),VLOOKUP(Proc[[#This Row],[Author]],Table4[],2,0))</f>
        <v>LS</v>
      </c>
      <c r="L5670" s="148" t="s">
        <v>7174</v>
      </c>
      <c r="M5670" s="140">
        <v>46056</v>
      </c>
      <c r="N5670" s="140"/>
      <c r="O5670" s="140"/>
      <c r="P5670" s="140" t="str">
        <f ca="1">IF(Proc[[#This Row],[DaysAgeing]]&gt;5,"yep","on track")</f>
        <v>yep</v>
      </c>
      <c r="Q5670" s="2">
        <f ca="1">IF(Proc[[#This Row],[DateClosed]]="",ABS(NETWORKDAYS(Proc[[#This Row],[DateOpened]],TODAY()))-1,ABS(NETWORKDAYS(Proc[[#This Row],[DateOpened]],Proc[[#This Row],[DateClosed]]))-1)</f>
        <v>43</v>
      </c>
      <c r="R5670" s="152" t="s">
        <v>488</v>
      </c>
      <c r="S5670" s="152"/>
      <c r="T5670" s="153">
        <v>5669</v>
      </c>
    </row>
    <row r="5671" spans="1:20" hidden="1">
      <c r="A5671" s="142" t="s">
        <v>5523</v>
      </c>
      <c r="B5671" s="153" t="str">
        <f>IFERROR(VLOOKUP(Proc[[#This Row],[App]],Table2[],3,0),"open")</f>
        <v>ok</v>
      </c>
      <c r="C5671" s="144" t="s">
        <v>369</v>
      </c>
      <c r="D5671" s="152" t="s">
        <v>8614</v>
      </c>
      <c r="E5671" s="152" t="s">
        <v>5532</v>
      </c>
      <c r="F5671" s="145" t="s">
        <v>5532</v>
      </c>
      <c r="G5671" s="142" t="s">
        <v>400</v>
      </c>
      <c r="H5671" s="143" t="str">
        <f>IF(Proc[[#This Row],[type]]="LFF (MDG-F)",MID(Proc[[#This Row],[Obj]],13,10),"")</f>
        <v/>
      </c>
      <c r="I5671" s="152"/>
      <c r="J5671" s="143" t="b">
        <f>Proc[[#This Row],[Requested]]=Proc[[#This Row],[CurrentParent]]</f>
        <v>1</v>
      </c>
      <c r="K5671" s="153" t="str">
        <f>IF(Proc[[#This Row],[Author]]="Marcela Urrego",VLOOKUP(LEFT(Proc[[#This Row],[Requested]],1),Table3[#All],2,0),VLOOKUP(Proc[[#This Row],[Author]],Table4[],2,0))</f>
        <v>LS</v>
      </c>
      <c r="L5671" s="148" t="s">
        <v>7174</v>
      </c>
      <c r="M5671" s="140">
        <v>46056</v>
      </c>
      <c r="N5671" s="140"/>
      <c r="O5671" s="140"/>
      <c r="P5671" s="140" t="str">
        <f ca="1">IF(Proc[[#This Row],[DaysAgeing]]&gt;5,"yep","on track")</f>
        <v>yep</v>
      </c>
      <c r="Q5671" s="2">
        <f ca="1">IF(Proc[[#This Row],[DateClosed]]="",ABS(NETWORKDAYS(Proc[[#This Row],[DateOpened]],TODAY()))-1,ABS(NETWORKDAYS(Proc[[#This Row],[DateOpened]],Proc[[#This Row],[DateClosed]]))-1)</f>
        <v>43</v>
      </c>
      <c r="R5671" s="152" t="s">
        <v>488</v>
      </c>
      <c r="S5671" s="152"/>
      <c r="T5671" s="153">
        <v>5670</v>
      </c>
    </row>
    <row r="5672" spans="1:20" hidden="1">
      <c r="A5672" s="142" t="s">
        <v>5523</v>
      </c>
      <c r="B5672" s="153" t="str">
        <f>IFERROR(VLOOKUP(Proc[[#This Row],[App]],Table2[],3,0),"open")</f>
        <v>ok</v>
      </c>
      <c r="C5672" s="144" t="s">
        <v>369</v>
      </c>
      <c r="D5672" s="152" t="s">
        <v>10067</v>
      </c>
      <c r="E5672" s="152" t="s">
        <v>5531</v>
      </c>
      <c r="F5672" s="145" t="s">
        <v>5531</v>
      </c>
      <c r="G5672" s="142" t="s">
        <v>400</v>
      </c>
      <c r="H5672" s="143" t="str">
        <f>IF(Proc[[#This Row],[type]]="LFF (MDG-F)",MID(Proc[[#This Row],[Obj]],13,10),"")</f>
        <v/>
      </c>
      <c r="I5672" s="152"/>
      <c r="J5672" s="143" t="b">
        <f>Proc[[#This Row],[Requested]]=Proc[[#This Row],[CurrentParent]]</f>
        <v>1</v>
      </c>
      <c r="K5672" s="153" t="str">
        <f>IF(Proc[[#This Row],[Author]]="Marcela Urrego",VLOOKUP(LEFT(Proc[[#This Row],[Requested]],1),Table3[#All],2,0),VLOOKUP(Proc[[#This Row],[Author]],Table4[],2,0))</f>
        <v>LS</v>
      </c>
      <c r="L5672" s="148" t="s">
        <v>7174</v>
      </c>
      <c r="M5672" s="140">
        <v>46056</v>
      </c>
      <c r="N5672" s="140"/>
      <c r="O5672" s="140"/>
      <c r="P5672" s="140" t="str">
        <f ca="1">IF(Proc[[#This Row],[DaysAgeing]]&gt;5,"yep","on track")</f>
        <v>yep</v>
      </c>
      <c r="Q5672" s="2">
        <f ca="1">IF(Proc[[#This Row],[DateClosed]]="",ABS(NETWORKDAYS(Proc[[#This Row],[DateOpened]],TODAY()))-1,ABS(NETWORKDAYS(Proc[[#This Row],[DateOpened]],Proc[[#This Row],[DateClosed]]))-1)</f>
        <v>43</v>
      </c>
      <c r="R5672" s="152" t="s">
        <v>488</v>
      </c>
      <c r="S5672" s="152"/>
      <c r="T5672" s="153">
        <v>5671</v>
      </c>
    </row>
    <row r="5673" spans="1:20" hidden="1">
      <c r="A5673" s="142" t="s">
        <v>5523</v>
      </c>
      <c r="B5673" s="153" t="str">
        <f>IFERROR(VLOOKUP(Proc[[#This Row],[App]],Table2[],3,0),"open")</f>
        <v>ok</v>
      </c>
      <c r="C5673" s="144" t="s">
        <v>369</v>
      </c>
      <c r="D5673" s="152" t="s">
        <v>10068</v>
      </c>
      <c r="E5673" s="152" t="s">
        <v>5530</v>
      </c>
      <c r="F5673" s="145" t="s">
        <v>5530</v>
      </c>
      <c r="G5673" s="142" t="s">
        <v>406</v>
      </c>
      <c r="H5673" s="143" t="str">
        <f>IF(Proc[[#This Row],[type]]="LFF (MDG-F)",MID(Proc[[#This Row],[Obj]],13,10),"")</f>
        <v>1756C05742</v>
      </c>
      <c r="I5673" s="152"/>
      <c r="J5673" s="143" t="b">
        <f>Proc[[#This Row],[Requested]]=Proc[[#This Row],[CurrentParent]]</f>
        <v>1</v>
      </c>
      <c r="K5673" s="153" t="str">
        <f>IF(Proc[[#This Row],[Author]]="Marcela Urrego",VLOOKUP(LEFT(Proc[[#This Row],[Requested]],1),Table3[#All],2,0),VLOOKUP(Proc[[#This Row],[Author]],Table4[],2,0))</f>
        <v>LS</v>
      </c>
      <c r="L5673" s="148" t="s">
        <v>7174</v>
      </c>
      <c r="M5673" s="140">
        <v>46056</v>
      </c>
      <c r="N5673" s="140"/>
      <c r="O5673" s="140"/>
      <c r="P5673" s="140" t="str">
        <f ca="1">IF(Proc[[#This Row],[DaysAgeing]]&gt;5,"yep","on track")</f>
        <v>yep</v>
      </c>
      <c r="Q5673" s="2">
        <f ca="1">IF(Proc[[#This Row],[DateClosed]]="",ABS(NETWORKDAYS(Proc[[#This Row],[DateOpened]],TODAY()))-1,ABS(NETWORKDAYS(Proc[[#This Row],[DateOpened]],Proc[[#This Row],[DateClosed]]))-1)</f>
        <v>43</v>
      </c>
      <c r="R5673" s="152" t="s">
        <v>488</v>
      </c>
      <c r="S5673" s="143"/>
      <c r="T5673" s="153">
        <v>5672</v>
      </c>
    </row>
    <row r="5674" spans="1:20" hidden="1">
      <c r="A5674" s="142" t="s">
        <v>5523</v>
      </c>
      <c r="B5674" s="153" t="str">
        <f>IFERROR(VLOOKUP(Proc[[#This Row],[App]],Table2[],3,0),"open")</f>
        <v>ok</v>
      </c>
      <c r="C5674" s="144" t="s">
        <v>369</v>
      </c>
      <c r="D5674" s="152" t="s">
        <v>10069</v>
      </c>
      <c r="E5674" s="152" t="s">
        <v>5533</v>
      </c>
      <c r="F5674" s="145" t="s">
        <v>5533</v>
      </c>
      <c r="G5674" s="142" t="s">
        <v>406</v>
      </c>
      <c r="H5674" s="143" t="str">
        <f>IF(Proc[[#This Row],[type]]="LFF (MDG-F)",MID(Proc[[#This Row],[Obj]],13,10),"")</f>
        <v>2148C00002</v>
      </c>
      <c r="I5674" s="152"/>
      <c r="J5674" s="143" t="b">
        <f>Proc[[#This Row],[Requested]]=Proc[[#This Row],[CurrentParent]]</f>
        <v>1</v>
      </c>
      <c r="K5674" s="153" t="str">
        <f>IF(Proc[[#This Row],[Author]]="Marcela Urrego",VLOOKUP(LEFT(Proc[[#This Row],[Requested]],1),Table3[#All],2,0),VLOOKUP(Proc[[#This Row],[Author]],Table4[],2,0))</f>
        <v>LS</v>
      </c>
      <c r="L5674" s="148" t="s">
        <v>7174</v>
      </c>
      <c r="M5674" s="140">
        <v>46056</v>
      </c>
      <c r="N5674" s="140"/>
      <c r="O5674" s="140"/>
      <c r="P5674" s="140" t="str">
        <f ca="1">IF(Proc[[#This Row],[DaysAgeing]]&gt;5,"yep","on track")</f>
        <v>yep</v>
      </c>
      <c r="Q5674" s="2">
        <f ca="1">IF(Proc[[#This Row],[DateClosed]]="",ABS(NETWORKDAYS(Proc[[#This Row],[DateOpened]],TODAY()))-1,ABS(NETWORKDAYS(Proc[[#This Row],[DateOpened]],Proc[[#This Row],[DateClosed]]))-1)</f>
        <v>43</v>
      </c>
      <c r="R5674" s="152" t="s">
        <v>488</v>
      </c>
      <c r="S5674" s="143"/>
      <c r="T5674" s="153">
        <v>5673</v>
      </c>
    </row>
    <row r="5675" spans="1:20" hidden="1">
      <c r="A5675" s="142" t="s">
        <v>5523</v>
      </c>
      <c r="B5675" s="153" t="str">
        <f>IFERROR(VLOOKUP(Proc[[#This Row],[App]],Table2[],3,0),"open")</f>
        <v>ok</v>
      </c>
      <c r="C5675" s="144" t="s">
        <v>369</v>
      </c>
      <c r="D5675" s="152" t="s">
        <v>10070</v>
      </c>
      <c r="E5675" s="152" t="s">
        <v>5533</v>
      </c>
      <c r="F5675" s="145" t="s">
        <v>5533</v>
      </c>
      <c r="G5675" s="142" t="s">
        <v>400</v>
      </c>
      <c r="H5675" s="143" t="str">
        <f>IF(Proc[[#This Row],[type]]="LFF (MDG-F)",MID(Proc[[#This Row],[Obj]],13,10),"")</f>
        <v/>
      </c>
      <c r="I5675" s="152"/>
      <c r="J5675" s="143" t="b">
        <f>Proc[[#This Row],[Requested]]=Proc[[#This Row],[CurrentParent]]</f>
        <v>1</v>
      </c>
      <c r="K5675" s="153" t="str">
        <f>IF(Proc[[#This Row],[Author]]="Marcela Urrego",VLOOKUP(LEFT(Proc[[#This Row],[Requested]],1),Table3[#All],2,0),VLOOKUP(Proc[[#This Row],[Author]],Table4[],2,0))</f>
        <v>LS</v>
      </c>
      <c r="L5675" s="148" t="s">
        <v>7174</v>
      </c>
      <c r="M5675" s="140">
        <v>46056</v>
      </c>
      <c r="N5675" s="140"/>
      <c r="O5675" s="140"/>
      <c r="P5675" s="140" t="str">
        <f ca="1">IF(Proc[[#This Row],[DaysAgeing]]&gt;5,"yep","on track")</f>
        <v>yep</v>
      </c>
      <c r="Q5675" s="2">
        <f ca="1">IF(Proc[[#This Row],[DateClosed]]="",ABS(NETWORKDAYS(Proc[[#This Row],[DateOpened]],TODAY()))-1,ABS(NETWORKDAYS(Proc[[#This Row],[DateOpened]],Proc[[#This Row],[DateClosed]]))-1)</f>
        <v>43</v>
      </c>
      <c r="R5675" s="152" t="s">
        <v>488</v>
      </c>
      <c r="S5675" s="152"/>
      <c r="T5675" s="153">
        <v>5674</v>
      </c>
    </row>
    <row r="5676" spans="1:20" hidden="1">
      <c r="A5676" s="142" t="s">
        <v>5523</v>
      </c>
      <c r="B5676" s="153" t="str">
        <f>IFERROR(VLOOKUP(Proc[[#This Row],[App]],Table2[],3,0),"open")</f>
        <v>ok</v>
      </c>
      <c r="C5676" s="144" t="s">
        <v>369</v>
      </c>
      <c r="D5676" s="152" t="s">
        <v>10071</v>
      </c>
      <c r="E5676" s="152" t="s">
        <v>5532</v>
      </c>
      <c r="F5676" s="145" t="s">
        <v>5532</v>
      </c>
      <c r="G5676" s="142" t="s">
        <v>400</v>
      </c>
      <c r="H5676" s="143" t="str">
        <f>IF(Proc[[#This Row],[type]]="LFF (MDG-F)",MID(Proc[[#This Row],[Obj]],13,10),"")</f>
        <v/>
      </c>
      <c r="I5676" s="152"/>
      <c r="J5676" s="143" t="b">
        <f>Proc[[#This Row],[Requested]]=Proc[[#This Row],[CurrentParent]]</f>
        <v>1</v>
      </c>
      <c r="K5676" s="153" t="str">
        <f>IF(Proc[[#This Row],[Author]]="Marcela Urrego",VLOOKUP(LEFT(Proc[[#This Row],[Requested]],1),Table3[#All],2,0),VLOOKUP(Proc[[#This Row],[Author]],Table4[],2,0))</f>
        <v>LS</v>
      </c>
      <c r="L5676" s="148" t="s">
        <v>7174</v>
      </c>
      <c r="M5676" s="140">
        <v>46056</v>
      </c>
      <c r="N5676" s="140"/>
      <c r="O5676" s="140"/>
      <c r="P5676" s="140" t="str">
        <f ca="1">IF(Proc[[#This Row],[DaysAgeing]]&gt;5,"yep","on track")</f>
        <v>yep</v>
      </c>
      <c r="Q5676" s="2">
        <f ca="1">IF(Proc[[#This Row],[DateClosed]]="",ABS(NETWORKDAYS(Proc[[#This Row],[DateOpened]],TODAY()))-1,ABS(NETWORKDAYS(Proc[[#This Row],[DateOpened]],Proc[[#This Row],[DateClosed]]))-1)</f>
        <v>43</v>
      </c>
      <c r="R5676" s="152" t="s">
        <v>488</v>
      </c>
      <c r="S5676" s="152"/>
      <c r="T5676" s="153">
        <v>5675</v>
      </c>
    </row>
    <row r="5677" spans="1:20" hidden="1">
      <c r="A5677" s="142" t="s">
        <v>5523</v>
      </c>
      <c r="B5677" s="153" t="str">
        <f>IFERROR(VLOOKUP(Proc[[#This Row],[App]],Table2[],3,0),"open")</f>
        <v>ok</v>
      </c>
      <c r="C5677" s="144" t="s">
        <v>369</v>
      </c>
      <c r="D5677" s="152" t="s">
        <v>10072</v>
      </c>
      <c r="E5677" s="152" t="s">
        <v>5530</v>
      </c>
      <c r="F5677" s="145" t="s">
        <v>5530</v>
      </c>
      <c r="G5677" s="142" t="s">
        <v>400</v>
      </c>
      <c r="H5677" s="143" t="str">
        <f>IF(Proc[[#This Row],[type]]="LFF (MDG-F)",MID(Proc[[#This Row],[Obj]],13,10),"")</f>
        <v/>
      </c>
      <c r="I5677" s="152"/>
      <c r="J5677" s="143" t="b">
        <f>Proc[[#This Row],[Requested]]=Proc[[#This Row],[CurrentParent]]</f>
        <v>1</v>
      </c>
      <c r="K5677" s="153" t="str">
        <f>IF(Proc[[#This Row],[Author]]="Marcela Urrego",VLOOKUP(LEFT(Proc[[#This Row],[Requested]],1),Table3[#All],2,0),VLOOKUP(Proc[[#This Row],[Author]],Table4[],2,0))</f>
        <v>LS</v>
      </c>
      <c r="L5677" s="148" t="s">
        <v>7174</v>
      </c>
      <c r="M5677" s="140">
        <v>46056</v>
      </c>
      <c r="N5677" s="140"/>
      <c r="O5677" s="140"/>
      <c r="P5677" s="140" t="str">
        <f ca="1">IF(Proc[[#This Row],[DaysAgeing]]&gt;5,"yep","on track")</f>
        <v>yep</v>
      </c>
      <c r="Q5677" s="2">
        <f ca="1">IF(Proc[[#This Row],[DateClosed]]="",ABS(NETWORKDAYS(Proc[[#This Row],[DateOpened]],TODAY()))-1,ABS(NETWORKDAYS(Proc[[#This Row],[DateOpened]],Proc[[#This Row],[DateClosed]]))-1)</f>
        <v>43</v>
      </c>
      <c r="R5677" s="152" t="s">
        <v>488</v>
      </c>
      <c r="S5677" s="152"/>
      <c r="T5677" s="153">
        <v>5676</v>
      </c>
    </row>
    <row r="5678" spans="1:20" hidden="1">
      <c r="A5678" s="142" t="s">
        <v>5523</v>
      </c>
      <c r="B5678" s="153" t="str">
        <f>IFERROR(VLOOKUP(Proc[[#This Row],[App]],Table2[],3,0),"open")</f>
        <v>ok</v>
      </c>
      <c r="C5678" s="144" t="s">
        <v>369</v>
      </c>
      <c r="D5678" s="152" t="s">
        <v>10073</v>
      </c>
      <c r="E5678" s="152" t="s">
        <v>5534</v>
      </c>
      <c r="F5678" s="145" t="s">
        <v>5534</v>
      </c>
      <c r="G5678" s="142" t="s">
        <v>400</v>
      </c>
      <c r="H5678" s="143" t="str">
        <f>IF(Proc[[#This Row],[type]]="LFF (MDG-F)",MID(Proc[[#This Row],[Obj]],13,10),"")</f>
        <v/>
      </c>
      <c r="I5678" s="152"/>
      <c r="J5678" s="143" t="b">
        <f>Proc[[#This Row],[Requested]]=Proc[[#This Row],[CurrentParent]]</f>
        <v>1</v>
      </c>
      <c r="K5678" s="153" t="str">
        <f>IF(Proc[[#This Row],[Author]]="Marcela Urrego",VLOOKUP(LEFT(Proc[[#This Row],[Requested]],1),Table3[#All],2,0),VLOOKUP(Proc[[#This Row],[Author]],Table4[],2,0))</f>
        <v>LS</v>
      </c>
      <c r="L5678" s="148" t="s">
        <v>7174</v>
      </c>
      <c r="M5678" s="140">
        <v>46056</v>
      </c>
      <c r="N5678" s="140"/>
      <c r="O5678" s="140"/>
      <c r="P5678" s="140" t="str">
        <f ca="1">IF(Proc[[#This Row],[DaysAgeing]]&gt;5,"yep","on track")</f>
        <v>yep</v>
      </c>
      <c r="Q5678" s="2">
        <f ca="1">IF(Proc[[#This Row],[DateClosed]]="",ABS(NETWORKDAYS(Proc[[#This Row],[DateOpened]],TODAY()))-1,ABS(NETWORKDAYS(Proc[[#This Row],[DateOpened]],Proc[[#This Row],[DateClosed]]))-1)</f>
        <v>43</v>
      </c>
      <c r="R5678" s="152" t="s">
        <v>488</v>
      </c>
      <c r="S5678" s="152"/>
      <c r="T5678" s="153">
        <v>5677</v>
      </c>
    </row>
    <row r="5679" spans="1:20" hidden="1">
      <c r="A5679" s="142" t="s">
        <v>5523</v>
      </c>
      <c r="B5679" s="153" t="str">
        <f>IFERROR(VLOOKUP(Proc[[#This Row],[App]],Table2[],3,0),"open")</f>
        <v>ok</v>
      </c>
      <c r="C5679" s="144" t="s">
        <v>369</v>
      </c>
      <c r="D5679" s="152" t="s">
        <v>10074</v>
      </c>
      <c r="E5679" s="152" t="s">
        <v>5532</v>
      </c>
      <c r="F5679" s="145" t="s">
        <v>5532</v>
      </c>
      <c r="G5679" s="142" t="s">
        <v>406</v>
      </c>
      <c r="H5679" s="143" t="str">
        <f>IF(Proc[[#This Row],[type]]="LFF (MDG-F)",MID(Proc[[#This Row],[Obj]],13,10),"")</f>
        <v>1919R05630</v>
      </c>
      <c r="I5679" s="152"/>
      <c r="J5679" s="143" t="b">
        <f>Proc[[#This Row],[Requested]]=Proc[[#This Row],[CurrentParent]]</f>
        <v>1</v>
      </c>
      <c r="K5679" s="153" t="str">
        <f>IF(Proc[[#This Row],[Author]]="Marcela Urrego",VLOOKUP(LEFT(Proc[[#This Row],[Requested]],1),Table3[#All],2,0),VLOOKUP(Proc[[#This Row],[Author]],Table4[],2,0))</f>
        <v>LS</v>
      </c>
      <c r="L5679" s="148" t="s">
        <v>7174</v>
      </c>
      <c r="M5679" s="140">
        <v>46056</v>
      </c>
      <c r="N5679" s="140"/>
      <c r="O5679" s="140"/>
      <c r="P5679" s="140" t="str">
        <f ca="1">IF(Proc[[#This Row],[DaysAgeing]]&gt;5,"yep","on track")</f>
        <v>yep</v>
      </c>
      <c r="Q5679" s="2">
        <f ca="1">IF(Proc[[#This Row],[DateClosed]]="",ABS(NETWORKDAYS(Proc[[#This Row],[DateOpened]],TODAY()))-1,ABS(NETWORKDAYS(Proc[[#This Row],[DateOpened]],Proc[[#This Row],[DateClosed]]))-1)</f>
        <v>43</v>
      </c>
      <c r="R5679" s="152" t="s">
        <v>488</v>
      </c>
      <c r="S5679" s="143"/>
      <c r="T5679" s="153">
        <v>5678</v>
      </c>
    </row>
    <row r="5680" spans="1:20" hidden="1">
      <c r="A5680" s="142" t="s">
        <v>5523</v>
      </c>
      <c r="B5680" s="153" t="str">
        <f>IFERROR(VLOOKUP(Proc[[#This Row],[App]],Table2[],3,0),"open")</f>
        <v>ok</v>
      </c>
      <c r="C5680" s="144" t="s">
        <v>369</v>
      </c>
      <c r="D5680" s="152" t="s">
        <v>10075</v>
      </c>
      <c r="E5680" s="152" t="s">
        <v>5534</v>
      </c>
      <c r="F5680" s="145" t="s">
        <v>5534</v>
      </c>
      <c r="G5680" s="142" t="s">
        <v>406</v>
      </c>
      <c r="H5680" s="143" t="str">
        <f>IF(Proc[[#This Row],[type]]="LFF (MDG-F)",MID(Proc[[#This Row],[Obj]],13,10),"")</f>
        <v>2118R00001</v>
      </c>
      <c r="I5680" s="152"/>
      <c r="J5680" s="143" t="b">
        <f>Proc[[#This Row],[Requested]]=Proc[[#This Row],[CurrentParent]]</f>
        <v>1</v>
      </c>
      <c r="K5680" s="153" t="str">
        <f>IF(Proc[[#This Row],[Author]]="Marcela Urrego",VLOOKUP(LEFT(Proc[[#This Row],[Requested]],1),Table3[#All],2,0),VLOOKUP(Proc[[#This Row],[Author]],Table4[],2,0))</f>
        <v>LS</v>
      </c>
      <c r="L5680" s="148" t="s">
        <v>7174</v>
      </c>
      <c r="M5680" s="140">
        <v>46056</v>
      </c>
      <c r="N5680" s="140"/>
      <c r="O5680" s="140"/>
      <c r="P5680" s="140" t="str">
        <f ca="1">IF(Proc[[#This Row],[DaysAgeing]]&gt;5,"yep","on track")</f>
        <v>yep</v>
      </c>
      <c r="Q5680" s="2">
        <f ca="1">IF(Proc[[#This Row],[DateClosed]]="",ABS(NETWORKDAYS(Proc[[#This Row],[DateOpened]],TODAY()))-1,ABS(NETWORKDAYS(Proc[[#This Row],[DateOpened]],Proc[[#This Row],[DateClosed]]))-1)</f>
        <v>43</v>
      </c>
      <c r="R5680" s="152" t="s">
        <v>488</v>
      </c>
      <c r="S5680" s="143"/>
      <c r="T5680" s="153">
        <v>5679</v>
      </c>
    </row>
    <row r="5681" spans="1:20" hidden="1">
      <c r="A5681" s="142" t="s">
        <v>5523</v>
      </c>
      <c r="B5681" s="153" t="str">
        <f>IFERROR(VLOOKUP(Proc[[#This Row],[App]],Table2[],3,0),"open")</f>
        <v>ok</v>
      </c>
      <c r="C5681" s="144" t="s">
        <v>369</v>
      </c>
      <c r="D5681" s="152" t="s">
        <v>10076</v>
      </c>
      <c r="E5681" s="152" t="s">
        <v>5535</v>
      </c>
      <c r="F5681" s="145" t="s">
        <v>5535</v>
      </c>
      <c r="G5681" s="142" t="s">
        <v>400</v>
      </c>
      <c r="H5681" s="143" t="str">
        <f>IF(Proc[[#This Row],[type]]="LFF (MDG-F)",MID(Proc[[#This Row],[Obj]],13,10),"")</f>
        <v/>
      </c>
      <c r="I5681" s="152"/>
      <c r="J5681" s="143" t="b">
        <f>Proc[[#This Row],[Requested]]=Proc[[#This Row],[CurrentParent]]</f>
        <v>1</v>
      </c>
      <c r="K5681" s="153" t="str">
        <f>IF(Proc[[#This Row],[Author]]="Marcela Urrego",VLOOKUP(LEFT(Proc[[#This Row],[Requested]],1),Table3[#All],2,0),VLOOKUP(Proc[[#This Row],[Author]],Table4[],2,0))</f>
        <v>LS</v>
      </c>
      <c r="L5681" s="148" t="s">
        <v>7174</v>
      </c>
      <c r="M5681" s="140">
        <v>46056</v>
      </c>
      <c r="N5681" s="140"/>
      <c r="O5681" s="140"/>
      <c r="P5681" s="140" t="str">
        <f ca="1">IF(Proc[[#This Row],[DaysAgeing]]&gt;5,"yep","on track")</f>
        <v>yep</v>
      </c>
      <c r="Q5681" s="2">
        <f ca="1">IF(Proc[[#This Row],[DateClosed]]="",ABS(NETWORKDAYS(Proc[[#This Row],[DateOpened]],TODAY()))-1,ABS(NETWORKDAYS(Proc[[#This Row],[DateOpened]],Proc[[#This Row],[DateClosed]]))-1)</f>
        <v>43</v>
      </c>
      <c r="R5681" s="152" t="s">
        <v>488</v>
      </c>
      <c r="S5681" s="152"/>
      <c r="T5681" s="153">
        <v>5680</v>
      </c>
    </row>
    <row r="5682" spans="1:20" hidden="1">
      <c r="A5682" s="142" t="s">
        <v>5523</v>
      </c>
      <c r="B5682" s="153" t="str">
        <f>IFERROR(VLOOKUP(Proc[[#This Row],[App]],Table2[],3,0),"open")</f>
        <v>ok</v>
      </c>
      <c r="C5682" s="144" t="s">
        <v>369</v>
      </c>
      <c r="D5682" s="152" t="s">
        <v>10077</v>
      </c>
      <c r="E5682" s="152" t="s">
        <v>5535</v>
      </c>
      <c r="F5682" s="145" t="s">
        <v>5535</v>
      </c>
      <c r="G5682" s="142" t="s">
        <v>400</v>
      </c>
      <c r="H5682" s="143" t="str">
        <f>IF(Proc[[#This Row],[type]]="LFF (MDG-F)",MID(Proc[[#This Row],[Obj]],13,10),"")</f>
        <v/>
      </c>
      <c r="I5682" s="152"/>
      <c r="J5682" s="143" t="b">
        <f>Proc[[#This Row],[Requested]]=Proc[[#This Row],[CurrentParent]]</f>
        <v>1</v>
      </c>
      <c r="K5682" s="153" t="str">
        <f>IF(Proc[[#This Row],[Author]]="Marcela Urrego",VLOOKUP(LEFT(Proc[[#This Row],[Requested]],1),Table3[#All],2,0),VLOOKUP(Proc[[#This Row],[Author]],Table4[],2,0))</f>
        <v>LS</v>
      </c>
      <c r="L5682" s="148" t="s">
        <v>7174</v>
      </c>
      <c r="M5682" s="140">
        <v>46056</v>
      </c>
      <c r="N5682" s="140"/>
      <c r="O5682" s="140"/>
      <c r="P5682" s="140" t="str">
        <f ca="1">IF(Proc[[#This Row],[DaysAgeing]]&gt;5,"yep","on track")</f>
        <v>yep</v>
      </c>
      <c r="Q5682" s="2">
        <f ca="1">IF(Proc[[#This Row],[DateClosed]]="",ABS(NETWORKDAYS(Proc[[#This Row],[DateOpened]],TODAY()))-1,ABS(NETWORKDAYS(Proc[[#This Row],[DateOpened]],Proc[[#This Row],[DateClosed]]))-1)</f>
        <v>43</v>
      </c>
      <c r="R5682" s="152" t="s">
        <v>488</v>
      </c>
      <c r="S5682" s="152"/>
      <c r="T5682" s="153">
        <v>5681</v>
      </c>
    </row>
    <row r="5683" spans="1:20" hidden="1">
      <c r="A5683" s="142" t="s">
        <v>5523</v>
      </c>
      <c r="B5683" s="153" t="str">
        <f>IFERROR(VLOOKUP(Proc[[#This Row],[App]],Table2[],3,0),"open")</f>
        <v>ok</v>
      </c>
      <c r="C5683" s="144" t="s">
        <v>369</v>
      </c>
      <c r="D5683" s="152" t="s">
        <v>10078</v>
      </c>
      <c r="E5683" s="152" t="s">
        <v>5533</v>
      </c>
      <c r="F5683" s="145" t="s">
        <v>5533</v>
      </c>
      <c r="G5683" s="142" t="s">
        <v>400</v>
      </c>
      <c r="H5683" s="143" t="str">
        <f>IF(Proc[[#This Row],[type]]="LFF (MDG-F)",MID(Proc[[#This Row],[Obj]],13,10),"")</f>
        <v/>
      </c>
      <c r="I5683" s="152"/>
      <c r="J5683" s="143" t="b">
        <f>Proc[[#This Row],[Requested]]=Proc[[#This Row],[CurrentParent]]</f>
        <v>1</v>
      </c>
      <c r="K5683" s="153" t="str">
        <f>IF(Proc[[#This Row],[Author]]="Marcela Urrego",VLOOKUP(LEFT(Proc[[#This Row],[Requested]],1),Table3[#All],2,0),VLOOKUP(Proc[[#This Row],[Author]],Table4[],2,0))</f>
        <v>LS</v>
      </c>
      <c r="L5683" s="148" t="s">
        <v>7174</v>
      </c>
      <c r="M5683" s="140">
        <v>46056</v>
      </c>
      <c r="N5683" s="140"/>
      <c r="O5683" s="140"/>
      <c r="P5683" s="140" t="str">
        <f ca="1">IF(Proc[[#This Row],[DaysAgeing]]&gt;5,"yep","on track")</f>
        <v>yep</v>
      </c>
      <c r="Q5683" s="2">
        <f ca="1">IF(Proc[[#This Row],[DateClosed]]="",ABS(NETWORKDAYS(Proc[[#This Row],[DateOpened]],TODAY()))-1,ABS(NETWORKDAYS(Proc[[#This Row],[DateOpened]],Proc[[#This Row],[DateClosed]]))-1)</f>
        <v>43</v>
      </c>
      <c r="R5683" s="152" t="s">
        <v>488</v>
      </c>
      <c r="S5683" s="152"/>
      <c r="T5683" s="153">
        <v>5682</v>
      </c>
    </row>
    <row r="5684" spans="1:20" hidden="1">
      <c r="A5684" s="142" t="s">
        <v>5523</v>
      </c>
      <c r="B5684" s="153" t="str">
        <f>IFERROR(VLOOKUP(Proc[[#This Row],[App]],Table2[],3,0),"open")</f>
        <v>ok</v>
      </c>
      <c r="C5684" s="144" t="s">
        <v>369</v>
      </c>
      <c r="D5684" s="152" t="s">
        <v>10079</v>
      </c>
      <c r="E5684" s="152" t="s">
        <v>5533</v>
      </c>
      <c r="F5684" s="145" t="s">
        <v>5533</v>
      </c>
      <c r="G5684" s="142" t="s">
        <v>400</v>
      </c>
      <c r="H5684" s="143" t="str">
        <f>IF(Proc[[#This Row],[type]]="LFF (MDG-F)",MID(Proc[[#This Row],[Obj]],13,10),"")</f>
        <v/>
      </c>
      <c r="I5684" s="152"/>
      <c r="J5684" s="143" t="b">
        <f>Proc[[#This Row],[Requested]]=Proc[[#This Row],[CurrentParent]]</f>
        <v>1</v>
      </c>
      <c r="K5684" s="153" t="str">
        <f>IF(Proc[[#This Row],[Author]]="Marcela Urrego",VLOOKUP(LEFT(Proc[[#This Row],[Requested]],1),Table3[#All],2,0),VLOOKUP(Proc[[#This Row],[Author]],Table4[],2,0))</f>
        <v>LS</v>
      </c>
      <c r="L5684" s="148" t="s">
        <v>7174</v>
      </c>
      <c r="M5684" s="140">
        <v>46056</v>
      </c>
      <c r="N5684" s="140"/>
      <c r="O5684" s="140"/>
      <c r="P5684" s="140" t="str">
        <f ca="1">IF(Proc[[#This Row],[DaysAgeing]]&gt;5,"yep","on track")</f>
        <v>yep</v>
      </c>
      <c r="Q5684" s="2">
        <f ca="1">IF(Proc[[#This Row],[DateClosed]]="",ABS(NETWORKDAYS(Proc[[#This Row],[DateOpened]],TODAY()))-1,ABS(NETWORKDAYS(Proc[[#This Row],[DateOpened]],Proc[[#This Row],[DateClosed]]))-1)</f>
        <v>43</v>
      </c>
      <c r="R5684" s="152" t="s">
        <v>488</v>
      </c>
      <c r="S5684" s="152"/>
      <c r="T5684" s="153">
        <v>5683</v>
      </c>
    </row>
    <row r="5685" spans="1:20" hidden="1">
      <c r="A5685" s="142" t="s">
        <v>5523</v>
      </c>
      <c r="B5685" s="153" t="str">
        <f>IFERROR(VLOOKUP(Proc[[#This Row],[App]],Table2[],3,0),"open")</f>
        <v>ok</v>
      </c>
      <c r="C5685" s="144" t="s">
        <v>369</v>
      </c>
      <c r="D5685" s="152" t="s">
        <v>10080</v>
      </c>
      <c r="E5685" s="152" t="s">
        <v>5532</v>
      </c>
      <c r="F5685" s="145" t="s">
        <v>5532</v>
      </c>
      <c r="G5685" s="142" t="s">
        <v>400</v>
      </c>
      <c r="H5685" s="143" t="str">
        <f>IF(Proc[[#This Row],[type]]="LFF (MDG-F)",MID(Proc[[#This Row],[Obj]],13,10),"")</f>
        <v/>
      </c>
      <c r="I5685" s="152"/>
      <c r="J5685" s="143" t="b">
        <f>Proc[[#This Row],[Requested]]=Proc[[#This Row],[CurrentParent]]</f>
        <v>1</v>
      </c>
      <c r="K5685" s="153" t="str">
        <f>IF(Proc[[#This Row],[Author]]="Marcela Urrego",VLOOKUP(LEFT(Proc[[#This Row],[Requested]],1),Table3[#All],2,0),VLOOKUP(Proc[[#This Row],[Author]],Table4[],2,0))</f>
        <v>LS</v>
      </c>
      <c r="L5685" s="148" t="s">
        <v>7174</v>
      </c>
      <c r="M5685" s="140">
        <v>46056</v>
      </c>
      <c r="N5685" s="140"/>
      <c r="O5685" s="140"/>
      <c r="P5685" s="140" t="str">
        <f ca="1">IF(Proc[[#This Row],[DaysAgeing]]&gt;5,"yep","on track")</f>
        <v>yep</v>
      </c>
      <c r="Q5685" s="2">
        <f ca="1">IF(Proc[[#This Row],[DateClosed]]="",ABS(NETWORKDAYS(Proc[[#This Row],[DateOpened]],TODAY()))-1,ABS(NETWORKDAYS(Proc[[#This Row],[DateOpened]],Proc[[#This Row],[DateClosed]]))-1)</f>
        <v>43</v>
      </c>
      <c r="R5685" s="152" t="s">
        <v>488</v>
      </c>
      <c r="S5685" s="152"/>
      <c r="T5685" s="153">
        <v>5684</v>
      </c>
    </row>
    <row r="5686" spans="1:20" hidden="1">
      <c r="A5686" s="142" t="s">
        <v>5523</v>
      </c>
      <c r="B5686" s="153" t="str">
        <f>IFERROR(VLOOKUP(Proc[[#This Row],[App]],Table2[],3,0),"open")</f>
        <v>ok</v>
      </c>
      <c r="C5686" s="144" t="s">
        <v>369</v>
      </c>
      <c r="D5686" s="152" t="s">
        <v>10081</v>
      </c>
      <c r="E5686" s="152" t="s">
        <v>5532</v>
      </c>
      <c r="F5686" s="145" t="s">
        <v>5532</v>
      </c>
      <c r="G5686" s="142" t="s">
        <v>400</v>
      </c>
      <c r="H5686" s="143" t="str">
        <f>IF(Proc[[#This Row],[type]]="LFF (MDG-F)",MID(Proc[[#This Row],[Obj]],13,10),"")</f>
        <v/>
      </c>
      <c r="I5686" s="152"/>
      <c r="J5686" s="143" t="b">
        <f>Proc[[#This Row],[Requested]]=Proc[[#This Row],[CurrentParent]]</f>
        <v>1</v>
      </c>
      <c r="K5686" s="153" t="str">
        <f>IF(Proc[[#This Row],[Author]]="Marcela Urrego",VLOOKUP(LEFT(Proc[[#This Row],[Requested]],1),Table3[#All],2,0),VLOOKUP(Proc[[#This Row],[Author]],Table4[],2,0))</f>
        <v>LS</v>
      </c>
      <c r="L5686" s="148" t="s">
        <v>7174</v>
      </c>
      <c r="M5686" s="140">
        <v>46056</v>
      </c>
      <c r="N5686" s="140"/>
      <c r="O5686" s="140"/>
      <c r="P5686" s="140" t="str">
        <f ca="1">IF(Proc[[#This Row],[DaysAgeing]]&gt;5,"yep","on track")</f>
        <v>yep</v>
      </c>
      <c r="Q5686" s="2">
        <f ca="1">IF(Proc[[#This Row],[DateClosed]]="",ABS(NETWORKDAYS(Proc[[#This Row],[DateOpened]],TODAY()))-1,ABS(NETWORKDAYS(Proc[[#This Row],[DateOpened]],Proc[[#This Row],[DateClosed]]))-1)</f>
        <v>43</v>
      </c>
      <c r="R5686" s="152" t="s">
        <v>488</v>
      </c>
      <c r="S5686" s="152"/>
      <c r="T5686" s="153">
        <v>5685</v>
      </c>
    </row>
    <row r="5687" spans="1:20" hidden="1">
      <c r="A5687" s="142" t="s">
        <v>5523</v>
      </c>
      <c r="B5687" s="153" t="str">
        <f>IFERROR(VLOOKUP(Proc[[#This Row],[App]],Table2[],3,0),"open")</f>
        <v>ok</v>
      </c>
      <c r="C5687" s="144" t="s">
        <v>369</v>
      </c>
      <c r="D5687" s="152" t="s">
        <v>10082</v>
      </c>
      <c r="E5687" s="152" t="s">
        <v>5533</v>
      </c>
      <c r="F5687" s="145" t="s">
        <v>5533</v>
      </c>
      <c r="G5687" s="142" t="s">
        <v>400</v>
      </c>
      <c r="H5687" s="143" t="str">
        <f>IF(Proc[[#This Row],[type]]="LFF (MDG-F)",MID(Proc[[#This Row],[Obj]],13,10),"")</f>
        <v/>
      </c>
      <c r="I5687" s="152"/>
      <c r="J5687" s="143" t="b">
        <f>Proc[[#This Row],[Requested]]=Proc[[#This Row],[CurrentParent]]</f>
        <v>1</v>
      </c>
      <c r="K5687" s="153" t="str">
        <f>IF(Proc[[#This Row],[Author]]="Marcela Urrego",VLOOKUP(LEFT(Proc[[#This Row],[Requested]],1),Table3[#All],2,0),VLOOKUP(Proc[[#This Row],[Author]],Table4[],2,0))</f>
        <v>LS</v>
      </c>
      <c r="L5687" s="148" t="s">
        <v>7174</v>
      </c>
      <c r="M5687" s="140">
        <v>46056</v>
      </c>
      <c r="N5687" s="140"/>
      <c r="O5687" s="140"/>
      <c r="P5687" s="140" t="str">
        <f ca="1">IF(Proc[[#This Row],[DaysAgeing]]&gt;5,"yep","on track")</f>
        <v>yep</v>
      </c>
      <c r="Q5687" s="2">
        <f ca="1">IF(Proc[[#This Row],[DateClosed]]="",ABS(NETWORKDAYS(Proc[[#This Row],[DateOpened]],TODAY()))-1,ABS(NETWORKDAYS(Proc[[#This Row],[DateOpened]],Proc[[#This Row],[DateClosed]]))-1)</f>
        <v>43</v>
      </c>
      <c r="R5687" s="152" t="s">
        <v>488</v>
      </c>
      <c r="S5687" s="152"/>
      <c r="T5687" s="153">
        <v>5686</v>
      </c>
    </row>
    <row r="5688" spans="1:20" hidden="1">
      <c r="A5688" s="142" t="s">
        <v>5523</v>
      </c>
      <c r="B5688" s="153" t="str">
        <f>IFERROR(VLOOKUP(Proc[[#This Row],[App]],Table2[],3,0),"open")</f>
        <v>ok</v>
      </c>
      <c r="C5688" s="144" t="s">
        <v>369</v>
      </c>
      <c r="D5688" s="152" t="s">
        <v>10083</v>
      </c>
      <c r="E5688" s="152" t="s">
        <v>5532</v>
      </c>
      <c r="F5688" s="145" t="s">
        <v>5532</v>
      </c>
      <c r="G5688" s="142" t="s">
        <v>400</v>
      </c>
      <c r="H5688" s="143" t="str">
        <f>IF(Proc[[#This Row],[type]]="LFF (MDG-F)",MID(Proc[[#This Row],[Obj]],13,10),"")</f>
        <v/>
      </c>
      <c r="I5688" s="152"/>
      <c r="J5688" s="143" t="b">
        <f>Proc[[#This Row],[Requested]]=Proc[[#This Row],[CurrentParent]]</f>
        <v>1</v>
      </c>
      <c r="K5688" s="153" t="str">
        <f>IF(Proc[[#This Row],[Author]]="Marcela Urrego",VLOOKUP(LEFT(Proc[[#This Row],[Requested]],1),Table3[#All],2,0),VLOOKUP(Proc[[#This Row],[Author]],Table4[],2,0))</f>
        <v>LS</v>
      </c>
      <c r="L5688" s="148" t="s">
        <v>7174</v>
      </c>
      <c r="M5688" s="140">
        <v>46056</v>
      </c>
      <c r="N5688" s="140"/>
      <c r="O5688" s="140"/>
      <c r="P5688" s="140" t="str">
        <f ca="1">IF(Proc[[#This Row],[DaysAgeing]]&gt;5,"yep","on track")</f>
        <v>yep</v>
      </c>
      <c r="Q5688" s="2">
        <f ca="1">IF(Proc[[#This Row],[DateClosed]]="",ABS(NETWORKDAYS(Proc[[#This Row],[DateOpened]],TODAY()))-1,ABS(NETWORKDAYS(Proc[[#This Row],[DateOpened]],Proc[[#This Row],[DateClosed]]))-1)</f>
        <v>43</v>
      </c>
      <c r="R5688" s="152" t="s">
        <v>488</v>
      </c>
      <c r="S5688" s="152"/>
      <c r="T5688" s="153">
        <v>5687</v>
      </c>
    </row>
    <row r="5689" spans="1:20" hidden="1">
      <c r="A5689" s="142" t="s">
        <v>5523</v>
      </c>
      <c r="B5689" s="153" t="str">
        <f>IFERROR(VLOOKUP(Proc[[#This Row],[App]],Table2[],3,0),"open")</f>
        <v>ok</v>
      </c>
      <c r="C5689" s="144" t="s">
        <v>369</v>
      </c>
      <c r="D5689" s="152" t="s">
        <v>8650</v>
      </c>
      <c r="E5689" s="152" t="s">
        <v>5532</v>
      </c>
      <c r="F5689" s="145" t="s">
        <v>5532</v>
      </c>
      <c r="G5689" s="142" t="s">
        <v>400</v>
      </c>
      <c r="H5689" s="143" t="str">
        <f>IF(Proc[[#This Row],[type]]="LFF (MDG-F)",MID(Proc[[#This Row],[Obj]],13,10),"")</f>
        <v/>
      </c>
      <c r="I5689" s="152"/>
      <c r="J5689" s="143" t="b">
        <f>Proc[[#This Row],[Requested]]=Proc[[#This Row],[CurrentParent]]</f>
        <v>1</v>
      </c>
      <c r="K5689" s="153" t="str">
        <f>IF(Proc[[#This Row],[Author]]="Marcela Urrego",VLOOKUP(LEFT(Proc[[#This Row],[Requested]],1),Table3[#All],2,0),VLOOKUP(Proc[[#This Row],[Author]],Table4[],2,0))</f>
        <v>LS</v>
      </c>
      <c r="L5689" s="148" t="s">
        <v>7174</v>
      </c>
      <c r="M5689" s="140">
        <v>46056</v>
      </c>
      <c r="N5689" s="140"/>
      <c r="O5689" s="140"/>
      <c r="P5689" s="140" t="str">
        <f ca="1">IF(Proc[[#This Row],[DaysAgeing]]&gt;5,"yep","on track")</f>
        <v>yep</v>
      </c>
      <c r="Q5689" s="2">
        <f ca="1">IF(Proc[[#This Row],[DateClosed]]="",ABS(NETWORKDAYS(Proc[[#This Row],[DateOpened]],TODAY()))-1,ABS(NETWORKDAYS(Proc[[#This Row],[DateOpened]],Proc[[#This Row],[DateClosed]]))-1)</f>
        <v>43</v>
      </c>
      <c r="R5689" s="152" t="s">
        <v>488</v>
      </c>
      <c r="S5689" s="152"/>
      <c r="T5689" s="153">
        <v>5688</v>
      </c>
    </row>
    <row r="5690" spans="1:20" hidden="1">
      <c r="A5690" s="142" t="s">
        <v>5523</v>
      </c>
      <c r="B5690" s="153" t="str">
        <f>IFERROR(VLOOKUP(Proc[[#This Row],[App]],Table2[],3,0),"open")</f>
        <v>ok</v>
      </c>
      <c r="C5690" s="144" t="s">
        <v>369</v>
      </c>
      <c r="D5690" s="152" t="s">
        <v>8655</v>
      </c>
      <c r="E5690" s="152" t="s">
        <v>5530</v>
      </c>
      <c r="F5690" s="145" t="s">
        <v>5530</v>
      </c>
      <c r="G5690" s="142" t="s">
        <v>400</v>
      </c>
      <c r="H5690" s="143" t="str">
        <f>IF(Proc[[#This Row],[type]]="LFF (MDG-F)",MID(Proc[[#This Row],[Obj]],13,10),"")</f>
        <v/>
      </c>
      <c r="I5690" s="152"/>
      <c r="J5690" s="143" t="b">
        <f>Proc[[#This Row],[Requested]]=Proc[[#This Row],[CurrentParent]]</f>
        <v>1</v>
      </c>
      <c r="K5690" s="153" t="str">
        <f>IF(Proc[[#This Row],[Author]]="Marcela Urrego",VLOOKUP(LEFT(Proc[[#This Row],[Requested]],1),Table3[#All],2,0),VLOOKUP(Proc[[#This Row],[Author]],Table4[],2,0))</f>
        <v>LS</v>
      </c>
      <c r="L5690" s="148" t="s">
        <v>7174</v>
      </c>
      <c r="M5690" s="140">
        <v>46056</v>
      </c>
      <c r="N5690" s="140"/>
      <c r="O5690" s="140"/>
      <c r="P5690" s="140" t="str">
        <f ca="1">IF(Proc[[#This Row],[DaysAgeing]]&gt;5,"yep","on track")</f>
        <v>yep</v>
      </c>
      <c r="Q5690" s="2">
        <f ca="1">IF(Proc[[#This Row],[DateClosed]]="",ABS(NETWORKDAYS(Proc[[#This Row],[DateOpened]],TODAY()))-1,ABS(NETWORKDAYS(Proc[[#This Row],[DateOpened]],Proc[[#This Row],[DateClosed]]))-1)</f>
        <v>43</v>
      </c>
      <c r="R5690" s="152" t="s">
        <v>488</v>
      </c>
      <c r="S5690" s="152"/>
      <c r="T5690" s="153">
        <v>5689</v>
      </c>
    </row>
    <row r="5691" spans="1:20" hidden="1">
      <c r="A5691" s="142" t="s">
        <v>5523</v>
      </c>
      <c r="B5691" s="153" t="str">
        <f>IFERROR(VLOOKUP(Proc[[#This Row],[App]],Table2[],3,0),"open")</f>
        <v>ok</v>
      </c>
      <c r="C5691" s="144" t="s">
        <v>369</v>
      </c>
      <c r="D5691" s="152" t="s">
        <v>5889</v>
      </c>
      <c r="E5691" s="152" t="s">
        <v>5536</v>
      </c>
      <c r="F5691" s="145" t="s">
        <v>5536</v>
      </c>
      <c r="G5691" s="142" t="s">
        <v>400</v>
      </c>
      <c r="H5691" s="143" t="str">
        <f>IF(Proc[[#This Row],[type]]="LFF (MDG-F)",MID(Proc[[#This Row],[Obj]],13,10),"")</f>
        <v/>
      </c>
      <c r="I5691" s="152"/>
      <c r="J5691" s="143" t="b">
        <f>Proc[[#This Row],[Requested]]=Proc[[#This Row],[CurrentParent]]</f>
        <v>1</v>
      </c>
      <c r="K5691" s="153" t="str">
        <f>IF(Proc[[#This Row],[Author]]="Marcela Urrego",VLOOKUP(LEFT(Proc[[#This Row],[Requested]],1),Table3[#All],2,0),VLOOKUP(Proc[[#This Row],[Author]],Table4[],2,0))</f>
        <v>LS</v>
      </c>
      <c r="L5691" s="148" t="s">
        <v>7174</v>
      </c>
      <c r="M5691" s="140">
        <v>46056</v>
      </c>
      <c r="N5691" s="140"/>
      <c r="O5691" s="140"/>
      <c r="P5691" s="140" t="str">
        <f ca="1">IF(Proc[[#This Row],[DaysAgeing]]&gt;5,"yep","on track")</f>
        <v>yep</v>
      </c>
      <c r="Q5691" s="2">
        <f ca="1">IF(Proc[[#This Row],[DateClosed]]="",ABS(NETWORKDAYS(Proc[[#This Row],[DateOpened]],TODAY()))-1,ABS(NETWORKDAYS(Proc[[#This Row],[DateOpened]],Proc[[#This Row],[DateClosed]]))-1)</f>
        <v>43</v>
      </c>
      <c r="R5691" s="152" t="s">
        <v>488</v>
      </c>
      <c r="S5691" s="152"/>
      <c r="T5691" s="153">
        <v>5690</v>
      </c>
    </row>
    <row r="5692" spans="1:20" hidden="1">
      <c r="A5692" s="142" t="s">
        <v>5523</v>
      </c>
      <c r="B5692" s="153" t="str">
        <f>IFERROR(VLOOKUP(Proc[[#This Row],[App]],Table2[],3,0),"open")</f>
        <v>ok</v>
      </c>
      <c r="C5692" s="144" t="s">
        <v>369</v>
      </c>
      <c r="D5692" s="152" t="s">
        <v>10084</v>
      </c>
      <c r="E5692" s="152" t="s">
        <v>5537</v>
      </c>
      <c r="F5692" s="145" t="s">
        <v>5537</v>
      </c>
      <c r="G5692" s="142" t="s">
        <v>400</v>
      </c>
      <c r="H5692" s="143" t="str">
        <f>IF(Proc[[#This Row],[type]]="LFF (MDG-F)",MID(Proc[[#This Row],[Obj]],13,10),"")</f>
        <v/>
      </c>
      <c r="I5692" s="152"/>
      <c r="J5692" s="143" t="b">
        <f>Proc[[#This Row],[Requested]]=Proc[[#This Row],[CurrentParent]]</f>
        <v>1</v>
      </c>
      <c r="K5692" s="153" t="str">
        <f>IF(Proc[[#This Row],[Author]]="Marcela Urrego",VLOOKUP(LEFT(Proc[[#This Row],[Requested]],1),Table3[#All],2,0),VLOOKUP(Proc[[#This Row],[Author]],Table4[],2,0))</f>
        <v>LS</v>
      </c>
      <c r="L5692" s="148" t="s">
        <v>7174</v>
      </c>
      <c r="M5692" s="140">
        <v>46056</v>
      </c>
      <c r="N5692" s="140"/>
      <c r="O5692" s="140"/>
      <c r="P5692" s="140" t="str">
        <f ca="1">IF(Proc[[#This Row],[DaysAgeing]]&gt;5,"yep","on track")</f>
        <v>yep</v>
      </c>
      <c r="Q5692" s="2">
        <f ca="1">IF(Proc[[#This Row],[DateClosed]]="",ABS(NETWORKDAYS(Proc[[#This Row],[DateOpened]],TODAY()))-1,ABS(NETWORKDAYS(Proc[[#This Row],[DateOpened]],Proc[[#This Row],[DateClosed]]))-1)</f>
        <v>43</v>
      </c>
      <c r="R5692" s="152" t="s">
        <v>488</v>
      </c>
      <c r="S5692" s="152"/>
      <c r="T5692" s="153">
        <v>5691</v>
      </c>
    </row>
    <row r="5693" spans="1:20" hidden="1">
      <c r="A5693" t="s">
        <v>5538</v>
      </c>
      <c r="B5693" s="153" t="str">
        <f>IFERROR(VLOOKUP(Proc[[#This Row],[App]],Table2[],3,0),"open")</f>
        <v>ok</v>
      </c>
      <c r="C5693" s="144" t="s">
        <v>369</v>
      </c>
      <c r="D5693" s="152" t="s">
        <v>10085</v>
      </c>
      <c r="E5693" s="152" t="s">
        <v>5539</v>
      </c>
      <c r="F5693" s="145" t="s">
        <v>5539</v>
      </c>
      <c r="G5693" t="s">
        <v>406</v>
      </c>
      <c r="H5693" s="143" t="str">
        <f>IF(Proc[[#This Row],[type]]="LFF (MDG-F)",MID(Proc[[#This Row],[Obj]],13,10),"")</f>
        <v>CN01C00471</v>
      </c>
      <c r="I5693" s="152"/>
      <c r="J5693" s="143" t="b">
        <f>Proc[[#This Row],[Requested]]=Proc[[#This Row],[CurrentParent]]</f>
        <v>1</v>
      </c>
      <c r="K5693" s="153" t="str">
        <f>IF(Proc[[#This Row],[Author]]="Marcela Urrego",VLOOKUP(LEFT(Proc[[#This Row],[Requested]],1),Table3[#All],2,0),VLOOKUP(Proc[[#This Row],[Author]],Table4[],2,0))</f>
        <v>EL</v>
      </c>
      <c r="L5693" s="148" t="s">
        <v>7174</v>
      </c>
      <c r="M5693" s="140">
        <v>46056</v>
      </c>
      <c r="N5693" s="140"/>
      <c r="O5693" s="140"/>
      <c r="P5693" s="140" t="str">
        <f ca="1">IF(Proc[[#This Row],[DaysAgeing]]&gt;5,"yep","on track")</f>
        <v>yep</v>
      </c>
      <c r="Q5693" s="2">
        <f ca="1">IF(Proc[[#This Row],[DateClosed]]="",ABS(NETWORKDAYS(Proc[[#This Row],[DateOpened]],TODAY()))-1,ABS(NETWORKDAYS(Proc[[#This Row],[DateOpened]],Proc[[#This Row],[DateClosed]]))-1)</f>
        <v>43</v>
      </c>
      <c r="R5693" s="140" t="s">
        <v>4125</v>
      </c>
      <c r="S5693" s="143"/>
      <c r="T5693" s="153">
        <v>5692</v>
      </c>
    </row>
    <row r="5694" spans="1:20" hidden="1">
      <c r="A5694" s="142" t="s">
        <v>5538</v>
      </c>
      <c r="B5694" s="153" t="str">
        <f>IFERROR(VLOOKUP(Proc[[#This Row],[App]],Table2[],3,0),"open")</f>
        <v>ok</v>
      </c>
      <c r="C5694" s="144" t="s">
        <v>369</v>
      </c>
      <c r="D5694" s="152" t="s">
        <v>10086</v>
      </c>
      <c r="E5694" s="152" t="s">
        <v>5540</v>
      </c>
      <c r="F5694" s="145" t="s">
        <v>5540</v>
      </c>
      <c r="G5694" s="142" t="s">
        <v>406</v>
      </c>
      <c r="H5694" s="143" t="str">
        <f>IF(Proc[[#This Row],[type]]="LFF (MDG-F)",MID(Proc[[#This Row],[Obj]],13,10),"")</f>
        <v>CN01C00412</v>
      </c>
      <c r="I5694" s="152"/>
      <c r="J5694" s="143" t="b">
        <f>Proc[[#This Row],[Requested]]=Proc[[#This Row],[CurrentParent]]</f>
        <v>1</v>
      </c>
      <c r="K5694" s="153" t="str">
        <f>IF(Proc[[#This Row],[Author]]="Marcela Urrego",VLOOKUP(LEFT(Proc[[#This Row],[Requested]],1),Table3[#All],2,0),VLOOKUP(Proc[[#This Row],[Author]],Table4[],2,0))</f>
        <v>EL</v>
      </c>
      <c r="L5694" s="148" t="s">
        <v>7174</v>
      </c>
      <c r="M5694" s="140">
        <v>46056</v>
      </c>
      <c r="N5694" s="140"/>
      <c r="O5694" s="140"/>
      <c r="P5694" s="140" t="str">
        <f ca="1">IF(Proc[[#This Row],[DaysAgeing]]&gt;5,"yep","on track")</f>
        <v>yep</v>
      </c>
      <c r="Q5694" s="2">
        <f ca="1">IF(Proc[[#This Row],[DateClosed]]="",ABS(NETWORKDAYS(Proc[[#This Row],[DateOpened]],TODAY()))-1,ABS(NETWORKDAYS(Proc[[#This Row],[DateOpened]],Proc[[#This Row],[DateClosed]]))-1)</f>
        <v>43</v>
      </c>
      <c r="R5694" s="140" t="s">
        <v>4125</v>
      </c>
      <c r="S5694" s="143"/>
      <c r="T5694" s="153">
        <v>5693</v>
      </c>
    </row>
    <row r="5695" spans="1:20" hidden="1">
      <c r="A5695" s="142" t="s">
        <v>5538</v>
      </c>
      <c r="B5695" s="153" t="str">
        <f>IFERROR(VLOOKUP(Proc[[#This Row],[App]],Table2[],3,0),"open")</f>
        <v>ok</v>
      </c>
      <c r="C5695" s="144" t="s">
        <v>369</v>
      </c>
      <c r="D5695" s="152" t="s">
        <v>10087</v>
      </c>
      <c r="E5695" s="152" t="s">
        <v>5542</v>
      </c>
      <c r="F5695" s="145" t="s">
        <v>5542</v>
      </c>
      <c r="G5695" s="142" t="s">
        <v>406</v>
      </c>
      <c r="H5695" s="143" t="str">
        <f>IF(Proc[[#This Row],[type]]="LFF (MDG-F)",MID(Proc[[#This Row],[Obj]],13,10),"")</f>
        <v>CN01C00415</v>
      </c>
      <c r="I5695" s="152"/>
      <c r="J5695" s="143" t="b">
        <f>Proc[[#This Row],[Requested]]=Proc[[#This Row],[CurrentParent]]</f>
        <v>1</v>
      </c>
      <c r="K5695" s="153" t="str">
        <f>IF(Proc[[#This Row],[Author]]="Marcela Urrego",VLOOKUP(LEFT(Proc[[#This Row],[Requested]],1),Table3[#All],2,0),VLOOKUP(Proc[[#This Row],[Author]],Table4[],2,0))</f>
        <v>EL</v>
      </c>
      <c r="L5695" s="148" t="s">
        <v>7174</v>
      </c>
      <c r="M5695" s="140">
        <v>46056</v>
      </c>
      <c r="N5695" s="140"/>
      <c r="O5695" s="140"/>
      <c r="P5695" s="140" t="str">
        <f ca="1">IF(Proc[[#This Row],[DaysAgeing]]&gt;5,"yep","on track")</f>
        <v>yep</v>
      </c>
      <c r="Q5695" s="2">
        <f ca="1">IF(Proc[[#This Row],[DateClosed]]="",ABS(NETWORKDAYS(Proc[[#This Row],[DateOpened]],TODAY()))-1,ABS(NETWORKDAYS(Proc[[#This Row],[DateOpened]],Proc[[#This Row],[DateClosed]]))-1)</f>
        <v>43</v>
      </c>
      <c r="R5695" s="140" t="s">
        <v>4125</v>
      </c>
      <c r="S5695" s="143"/>
      <c r="T5695" s="153">
        <v>5694</v>
      </c>
    </row>
    <row r="5696" spans="1:20" hidden="1">
      <c r="A5696" s="142" t="s">
        <v>5538</v>
      </c>
      <c r="B5696" s="153" t="str">
        <f>IFERROR(VLOOKUP(Proc[[#This Row],[App]],Table2[],3,0),"open")</f>
        <v>ok</v>
      </c>
      <c r="C5696" s="144" t="s">
        <v>369</v>
      </c>
      <c r="D5696" s="152" t="s">
        <v>10088</v>
      </c>
      <c r="E5696" s="152" t="s">
        <v>5540</v>
      </c>
      <c r="F5696" s="145" t="s">
        <v>5540</v>
      </c>
      <c r="G5696" s="142" t="s">
        <v>406</v>
      </c>
      <c r="H5696" s="143" t="str">
        <f>IF(Proc[[#This Row],[type]]="LFF (MDG-F)",MID(Proc[[#This Row],[Obj]],13,10),"")</f>
        <v>CN02C00412</v>
      </c>
      <c r="I5696" s="152"/>
      <c r="J5696" s="143" t="b">
        <f>Proc[[#This Row],[Requested]]=Proc[[#This Row],[CurrentParent]]</f>
        <v>1</v>
      </c>
      <c r="K5696" s="153" t="str">
        <f>IF(Proc[[#This Row],[Author]]="Marcela Urrego",VLOOKUP(LEFT(Proc[[#This Row],[Requested]],1),Table3[#All],2,0),VLOOKUP(Proc[[#This Row],[Author]],Table4[],2,0))</f>
        <v>EL</v>
      </c>
      <c r="L5696" s="148" t="s">
        <v>7174</v>
      </c>
      <c r="M5696" s="140">
        <v>46056</v>
      </c>
      <c r="N5696" s="140"/>
      <c r="O5696" s="140"/>
      <c r="P5696" s="140" t="str">
        <f ca="1">IF(Proc[[#This Row],[DaysAgeing]]&gt;5,"yep","on track")</f>
        <v>yep</v>
      </c>
      <c r="Q5696" s="2">
        <f ca="1">IF(Proc[[#This Row],[DateClosed]]="",ABS(NETWORKDAYS(Proc[[#This Row],[DateOpened]],TODAY()))-1,ABS(NETWORKDAYS(Proc[[#This Row],[DateOpened]],Proc[[#This Row],[DateClosed]]))-1)</f>
        <v>43</v>
      </c>
      <c r="R5696" s="140" t="s">
        <v>4125</v>
      </c>
      <c r="S5696" s="143"/>
      <c r="T5696" s="153">
        <v>5695</v>
      </c>
    </row>
    <row r="5697" spans="1:20" hidden="1">
      <c r="A5697" s="142" t="s">
        <v>5538</v>
      </c>
      <c r="B5697" s="153" t="str">
        <f>IFERROR(VLOOKUP(Proc[[#This Row],[App]],Table2[],3,0),"open")</f>
        <v>ok</v>
      </c>
      <c r="C5697" s="144" t="s">
        <v>369</v>
      </c>
      <c r="D5697" s="152" t="s">
        <v>9988</v>
      </c>
      <c r="E5697" s="152" t="s">
        <v>426</v>
      </c>
      <c r="F5697" s="145" t="s">
        <v>426</v>
      </c>
      <c r="G5697" s="142" t="s">
        <v>400</v>
      </c>
      <c r="H5697" s="143" t="str">
        <f>IF(Proc[[#This Row],[type]]="LFF (MDG-F)",MID(Proc[[#This Row],[Obj]],13,10),"")</f>
        <v/>
      </c>
      <c r="I5697" s="152"/>
      <c r="J5697" s="143" t="b">
        <f>Proc[[#This Row],[Requested]]=Proc[[#This Row],[CurrentParent]]</f>
        <v>1</v>
      </c>
      <c r="K5697" s="153" t="str">
        <f>IF(Proc[[#This Row],[Author]]="Marcela Urrego",VLOOKUP(LEFT(Proc[[#This Row],[Requested]],1),Table3[#All],2,0),VLOOKUP(Proc[[#This Row],[Author]],Table4[],2,0))</f>
        <v>EL</v>
      </c>
      <c r="L5697" s="148" t="s">
        <v>7174</v>
      </c>
      <c r="M5697" s="140">
        <v>46056</v>
      </c>
      <c r="N5697" s="140"/>
      <c r="O5697" s="140"/>
      <c r="P5697" s="140" t="str">
        <f ca="1">IF(Proc[[#This Row],[DaysAgeing]]&gt;5,"yep","on track")</f>
        <v>yep</v>
      </c>
      <c r="Q5697" s="2">
        <f ca="1">IF(Proc[[#This Row],[DateClosed]]="",ABS(NETWORKDAYS(Proc[[#This Row],[DateOpened]],TODAY()))-1,ABS(NETWORKDAYS(Proc[[#This Row],[DateOpened]],Proc[[#This Row],[DateClosed]]))-1)</f>
        <v>43</v>
      </c>
      <c r="R5697" s="140" t="s">
        <v>4125</v>
      </c>
      <c r="S5697" s="143"/>
      <c r="T5697" s="153">
        <v>5696</v>
      </c>
    </row>
    <row r="5698" spans="1:20" hidden="1">
      <c r="A5698" s="142" t="s">
        <v>5538</v>
      </c>
      <c r="B5698" s="153" t="str">
        <f>IFERROR(VLOOKUP(Proc[[#This Row],[App]],Table2[],3,0),"open")</f>
        <v>ok</v>
      </c>
      <c r="C5698" s="144" t="s">
        <v>369</v>
      </c>
      <c r="D5698" s="152" t="s">
        <v>5398</v>
      </c>
      <c r="E5698" s="152" t="s">
        <v>426</v>
      </c>
      <c r="F5698" s="145" t="s">
        <v>426</v>
      </c>
      <c r="G5698" s="142" t="s">
        <v>400</v>
      </c>
      <c r="H5698" s="143" t="str">
        <f>IF(Proc[[#This Row],[type]]="LFF (MDG-F)",MID(Proc[[#This Row],[Obj]],13,10),"")</f>
        <v/>
      </c>
      <c r="I5698" s="152"/>
      <c r="J5698" s="143" t="b">
        <f>Proc[[#This Row],[Requested]]=Proc[[#This Row],[CurrentParent]]</f>
        <v>1</v>
      </c>
      <c r="K5698" s="153" t="str">
        <f>IF(Proc[[#This Row],[Author]]="Marcela Urrego",VLOOKUP(LEFT(Proc[[#This Row],[Requested]],1),Table3[#All],2,0),VLOOKUP(Proc[[#This Row],[Author]],Table4[],2,0))</f>
        <v>EL</v>
      </c>
      <c r="L5698" s="148" t="s">
        <v>7174</v>
      </c>
      <c r="M5698" s="140">
        <v>46056</v>
      </c>
      <c r="N5698" s="140"/>
      <c r="O5698" s="140"/>
      <c r="P5698" s="140" t="str">
        <f ca="1">IF(Proc[[#This Row],[DaysAgeing]]&gt;5,"yep","on track")</f>
        <v>yep</v>
      </c>
      <c r="Q5698" s="2">
        <f ca="1">IF(Proc[[#This Row],[DateClosed]]="",ABS(NETWORKDAYS(Proc[[#This Row],[DateOpened]],TODAY()))-1,ABS(NETWORKDAYS(Proc[[#This Row],[DateOpened]],Proc[[#This Row],[DateClosed]]))-1)</f>
        <v>43</v>
      </c>
      <c r="R5698" s="140" t="s">
        <v>4125</v>
      </c>
      <c r="S5698" s="143"/>
      <c r="T5698" s="153">
        <v>5697</v>
      </c>
    </row>
    <row r="5699" spans="1:20" hidden="1">
      <c r="A5699" s="142" t="s">
        <v>5538</v>
      </c>
      <c r="B5699" s="153" t="str">
        <f>IFERROR(VLOOKUP(Proc[[#This Row],[App]],Table2[],3,0),"open")</f>
        <v>ok</v>
      </c>
      <c r="C5699" s="144" t="s">
        <v>369</v>
      </c>
      <c r="D5699" s="152" t="s">
        <v>9989</v>
      </c>
      <c r="E5699" s="152" t="s">
        <v>426</v>
      </c>
      <c r="F5699" s="145" t="s">
        <v>426</v>
      </c>
      <c r="G5699" s="142" t="s">
        <v>400</v>
      </c>
      <c r="H5699" s="143" t="str">
        <f>IF(Proc[[#This Row],[type]]="LFF (MDG-F)",MID(Proc[[#This Row],[Obj]],13,10),"")</f>
        <v/>
      </c>
      <c r="I5699" s="152"/>
      <c r="J5699" s="143" t="b">
        <f>Proc[[#This Row],[Requested]]=Proc[[#This Row],[CurrentParent]]</f>
        <v>1</v>
      </c>
      <c r="K5699" s="153" t="str">
        <f>IF(Proc[[#This Row],[Author]]="Marcela Urrego",VLOOKUP(LEFT(Proc[[#This Row],[Requested]],1),Table3[#All],2,0),VLOOKUP(Proc[[#This Row],[Author]],Table4[],2,0))</f>
        <v>EL</v>
      </c>
      <c r="L5699" s="148" t="s">
        <v>7174</v>
      </c>
      <c r="M5699" s="140">
        <v>46056</v>
      </c>
      <c r="N5699" s="140"/>
      <c r="O5699" s="140"/>
      <c r="P5699" s="140" t="str">
        <f ca="1">IF(Proc[[#This Row],[DaysAgeing]]&gt;5,"yep","on track")</f>
        <v>yep</v>
      </c>
      <c r="Q5699" s="2">
        <f ca="1">IF(Proc[[#This Row],[DateClosed]]="",ABS(NETWORKDAYS(Proc[[#This Row],[DateOpened]],TODAY()))-1,ABS(NETWORKDAYS(Proc[[#This Row],[DateOpened]],Proc[[#This Row],[DateClosed]]))-1)</f>
        <v>43</v>
      </c>
      <c r="R5699" s="140" t="s">
        <v>4125</v>
      </c>
      <c r="S5699" s="143"/>
      <c r="T5699" s="153">
        <v>5698</v>
      </c>
    </row>
    <row r="5700" spans="1:20" hidden="1">
      <c r="A5700" s="142" t="s">
        <v>5538</v>
      </c>
      <c r="B5700" s="153" t="str">
        <f>IFERROR(VLOOKUP(Proc[[#This Row],[App]],Table2[],3,0),"open")</f>
        <v>ok</v>
      </c>
      <c r="C5700" s="144" t="s">
        <v>369</v>
      </c>
      <c r="D5700" s="152" t="s">
        <v>9990</v>
      </c>
      <c r="E5700" s="152" t="s">
        <v>426</v>
      </c>
      <c r="F5700" s="145" t="s">
        <v>426</v>
      </c>
      <c r="G5700" s="142" t="s">
        <v>400</v>
      </c>
      <c r="H5700" s="143" t="str">
        <f>IF(Proc[[#This Row],[type]]="LFF (MDG-F)",MID(Proc[[#This Row],[Obj]],13,10),"")</f>
        <v/>
      </c>
      <c r="I5700" s="152"/>
      <c r="J5700" s="143" t="b">
        <f>Proc[[#This Row],[Requested]]=Proc[[#This Row],[CurrentParent]]</f>
        <v>1</v>
      </c>
      <c r="K5700" s="153" t="str">
        <f>IF(Proc[[#This Row],[Author]]="Marcela Urrego",VLOOKUP(LEFT(Proc[[#This Row],[Requested]],1),Table3[#All],2,0),VLOOKUP(Proc[[#This Row],[Author]],Table4[],2,0))</f>
        <v>EL</v>
      </c>
      <c r="L5700" s="148" t="s">
        <v>7174</v>
      </c>
      <c r="M5700" s="140">
        <v>46056</v>
      </c>
      <c r="N5700" s="140"/>
      <c r="O5700" s="140"/>
      <c r="P5700" s="140" t="str">
        <f ca="1">IF(Proc[[#This Row],[DaysAgeing]]&gt;5,"yep","on track")</f>
        <v>yep</v>
      </c>
      <c r="Q5700" s="2">
        <f ca="1">IF(Proc[[#This Row],[DateClosed]]="",ABS(NETWORKDAYS(Proc[[#This Row],[DateOpened]],TODAY()))-1,ABS(NETWORKDAYS(Proc[[#This Row],[DateOpened]],Proc[[#This Row],[DateClosed]]))-1)</f>
        <v>43</v>
      </c>
      <c r="R5700" s="140" t="s">
        <v>4125</v>
      </c>
      <c r="S5700" s="143"/>
      <c r="T5700" s="153">
        <v>5699</v>
      </c>
    </row>
    <row r="5701" spans="1:20" hidden="1">
      <c r="A5701" s="142" t="s">
        <v>5538</v>
      </c>
      <c r="B5701" s="153" t="str">
        <f>IFERROR(VLOOKUP(Proc[[#This Row],[App]],Table2[],3,0),"open")</f>
        <v>ok</v>
      </c>
      <c r="C5701" s="144" t="s">
        <v>369</v>
      </c>
      <c r="D5701" s="152" t="s">
        <v>9991</v>
      </c>
      <c r="E5701" s="152" t="s">
        <v>426</v>
      </c>
      <c r="F5701" s="145" t="s">
        <v>426</v>
      </c>
      <c r="G5701" s="142" t="s">
        <v>400</v>
      </c>
      <c r="H5701" s="143" t="str">
        <f>IF(Proc[[#This Row],[type]]="LFF (MDG-F)",MID(Proc[[#This Row],[Obj]],13,10),"")</f>
        <v/>
      </c>
      <c r="I5701" s="152"/>
      <c r="J5701" s="143" t="b">
        <f>Proc[[#This Row],[Requested]]=Proc[[#This Row],[CurrentParent]]</f>
        <v>1</v>
      </c>
      <c r="K5701" s="153" t="str">
        <f>IF(Proc[[#This Row],[Author]]="Marcela Urrego",VLOOKUP(LEFT(Proc[[#This Row],[Requested]],1),Table3[#All],2,0),VLOOKUP(Proc[[#This Row],[Author]],Table4[],2,0))</f>
        <v>EL</v>
      </c>
      <c r="L5701" s="148" t="s">
        <v>7174</v>
      </c>
      <c r="M5701" s="140">
        <v>46056</v>
      </c>
      <c r="N5701" s="140"/>
      <c r="O5701" s="140"/>
      <c r="P5701" s="140" t="str">
        <f ca="1">IF(Proc[[#This Row],[DaysAgeing]]&gt;5,"yep","on track")</f>
        <v>yep</v>
      </c>
      <c r="Q5701" s="2">
        <f ca="1">IF(Proc[[#This Row],[DateClosed]]="",ABS(NETWORKDAYS(Proc[[#This Row],[DateOpened]],TODAY()))-1,ABS(NETWORKDAYS(Proc[[#This Row],[DateOpened]],Proc[[#This Row],[DateClosed]]))-1)</f>
        <v>43</v>
      </c>
      <c r="R5701" s="140" t="s">
        <v>4125</v>
      </c>
      <c r="S5701" s="143"/>
      <c r="T5701" s="153">
        <v>5700</v>
      </c>
    </row>
    <row r="5702" spans="1:20" hidden="1">
      <c r="A5702" s="142" t="s">
        <v>5538</v>
      </c>
      <c r="B5702" s="153" t="str">
        <f>IFERROR(VLOOKUP(Proc[[#This Row],[App]],Table2[],3,0),"open")</f>
        <v>ok</v>
      </c>
      <c r="C5702" s="144" t="s">
        <v>369</v>
      </c>
      <c r="D5702" s="152" t="s">
        <v>9992</v>
      </c>
      <c r="E5702" s="152" t="s">
        <v>426</v>
      </c>
      <c r="F5702" s="145" t="s">
        <v>426</v>
      </c>
      <c r="G5702" s="142" t="s">
        <v>400</v>
      </c>
      <c r="H5702" s="143" t="str">
        <f>IF(Proc[[#This Row],[type]]="LFF (MDG-F)",MID(Proc[[#This Row],[Obj]],13,10),"")</f>
        <v/>
      </c>
      <c r="I5702" s="152"/>
      <c r="J5702" s="143" t="b">
        <f>Proc[[#This Row],[Requested]]=Proc[[#This Row],[CurrentParent]]</f>
        <v>1</v>
      </c>
      <c r="K5702" s="153" t="str">
        <f>IF(Proc[[#This Row],[Author]]="Marcela Urrego",VLOOKUP(LEFT(Proc[[#This Row],[Requested]],1),Table3[#All],2,0),VLOOKUP(Proc[[#This Row],[Author]],Table4[],2,0))</f>
        <v>EL</v>
      </c>
      <c r="L5702" s="148" t="s">
        <v>7174</v>
      </c>
      <c r="M5702" s="140">
        <v>46056</v>
      </c>
      <c r="N5702" s="140"/>
      <c r="O5702" s="140"/>
      <c r="P5702" s="140" t="str">
        <f ca="1">IF(Proc[[#This Row],[DaysAgeing]]&gt;5,"yep","on track")</f>
        <v>yep</v>
      </c>
      <c r="Q5702" s="2">
        <f ca="1">IF(Proc[[#This Row],[DateClosed]]="",ABS(NETWORKDAYS(Proc[[#This Row],[DateOpened]],TODAY()))-1,ABS(NETWORKDAYS(Proc[[#This Row],[DateOpened]],Proc[[#This Row],[DateClosed]]))-1)</f>
        <v>43</v>
      </c>
      <c r="R5702" s="140" t="s">
        <v>4125</v>
      </c>
      <c r="S5702" s="143"/>
      <c r="T5702" s="153">
        <v>5701</v>
      </c>
    </row>
    <row r="5703" spans="1:20" hidden="1">
      <c r="A5703" s="142" t="s">
        <v>5538</v>
      </c>
      <c r="B5703" s="153" t="str">
        <f>IFERROR(VLOOKUP(Proc[[#This Row],[App]],Table2[],3,0),"open")</f>
        <v>ok</v>
      </c>
      <c r="C5703" s="144" t="s">
        <v>369</v>
      </c>
      <c r="D5703" s="152" t="s">
        <v>9993</v>
      </c>
      <c r="E5703" s="152" t="s">
        <v>426</v>
      </c>
      <c r="F5703" s="145" t="s">
        <v>426</v>
      </c>
      <c r="G5703" s="142" t="s">
        <v>400</v>
      </c>
      <c r="H5703" s="143" t="str">
        <f>IF(Proc[[#This Row],[type]]="LFF (MDG-F)",MID(Proc[[#This Row],[Obj]],13,10),"")</f>
        <v/>
      </c>
      <c r="I5703" s="152"/>
      <c r="J5703" s="143" t="b">
        <f>Proc[[#This Row],[Requested]]=Proc[[#This Row],[CurrentParent]]</f>
        <v>1</v>
      </c>
      <c r="K5703" s="153" t="str">
        <f>IF(Proc[[#This Row],[Author]]="Marcela Urrego",VLOOKUP(LEFT(Proc[[#This Row],[Requested]],1),Table3[#All],2,0),VLOOKUP(Proc[[#This Row],[Author]],Table4[],2,0))</f>
        <v>EL</v>
      </c>
      <c r="L5703" s="148" t="s">
        <v>7174</v>
      </c>
      <c r="M5703" s="140">
        <v>46056</v>
      </c>
      <c r="N5703" s="140"/>
      <c r="O5703" s="140"/>
      <c r="P5703" s="140" t="str">
        <f ca="1">IF(Proc[[#This Row],[DaysAgeing]]&gt;5,"yep","on track")</f>
        <v>yep</v>
      </c>
      <c r="Q5703" s="2">
        <f ca="1">IF(Proc[[#This Row],[DateClosed]]="",ABS(NETWORKDAYS(Proc[[#This Row],[DateOpened]],TODAY()))-1,ABS(NETWORKDAYS(Proc[[#This Row],[DateOpened]],Proc[[#This Row],[DateClosed]]))-1)</f>
        <v>43</v>
      </c>
      <c r="R5703" s="140" t="s">
        <v>4125</v>
      </c>
      <c r="S5703" s="143"/>
      <c r="T5703" s="153">
        <v>5702</v>
      </c>
    </row>
    <row r="5704" spans="1:20" hidden="1">
      <c r="A5704" s="142" t="s">
        <v>5538</v>
      </c>
      <c r="B5704" s="153" t="str">
        <f>IFERROR(VLOOKUP(Proc[[#This Row],[App]],Table2[],3,0),"open")</f>
        <v>ok</v>
      </c>
      <c r="C5704" s="144" t="s">
        <v>369</v>
      </c>
      <c r="D5704" s="152" t="s">
        <v>10089</v>
      </c>
      <c r="E5704" s="152" t="s">
        <v>5541</v>
      </c>
      <c r="F5704" s="145" t="s">
        <v>5541</v>
      </c>
      <c r="G5704" s="142" t="s">
        <v>406</v>
      </c>
      <c r="H5704" s="143" t="str">
        <f>IF(Proc[[#This Row],[type]]="LFF (MDG-F)",MID(Proc[[#This Row],[Obj]],13,10),"")</f>
        <v>DE10B02070</v>
      </c>
      <c r="I5704" s="152"/>
      <c r="J5704" s="143" t="b">
        <f>Proc[[#This Row],[Requested]]=Proc[[#This Row],[CurrentParent]]</f>
        <v>1</v>
      </c>
      <c r="K5704" s="153" t="str">
        <f>IF(Proc[[#This Row],[Author]]="Marcela Urrego",VLOOKUP(LEFT(Proc[[#This Row],[Requested]],1),Table3[#All],2,0),VLOOKUP(Proc[[#This Row],[Author]],Table4[],2,0))</f>
        <v>EL</v>
      </c>
      <c r="L5704" s="148" t="s">
        <v>7174</v>
      </c>
      <c r="M5704" s="140">
        <v>46056</v>
      </c>
      <c r="N5704" s="140"/>
      <c r="O5704" s="140"/>
      <c r="P5704" s="140" t="str">
        <f ca="1">IF(Proc[[#This Row],[DaysAgeing]]&gt;5,"yep","on track")</f>
        <v>yep</v>
      </c>
      <c r="Q5704" s="2">
        <f ca="1">IF(Proc[[#This Row],[DateClosed]]="",ABS(NETWORKDAYS(Proc[[#This Row],[DateOpened]],TODAY()))-1,ABS(NETWORKDAYS(Proc[[#This Row],[DateOpened]],Proc[[#This Row],[DateClosed]]))-1)</f>
        <v>43</v>
      </c>
      <c r="R5704" s="140" t="s">
        <v>4125</v>
      </c>
      <c r="S5704" s="143"/>
      <c r="T5704" s="153">
        <v>5703</v>
      </c>
    </row>
    <row r="5705" spans="1:20" hidden="1">
      <c r="A5705" s="142" t="s">
        <v>5538</v>
      </c>
      <c r="B5705" s="153" t="str">
        <f>IFERROR(VLOOKUP(Proc[[#This Row],[App]],Table2[],3,0),"open")</f>
        <v>ok</v>
      </c>
      <c r="C5705" s="144" t="s">
        <v>369</v>
      </c>
      <c r="D5705" s="152" t="s">
        <v>10090</v>
      </c>
      <c r="E5705" s="152" t="s">
        <v>5541</v>
      </c>
      <c r="F5705" s="145" t="s">
        <v>5541</v>
      </c>
      <c r="G5705" s="142" t="s">
        <v>406</v>
      </c>
      <c r="H5705" s="143" t="str">
        <f>IF(Proc[[#This Row],[type]]="LFF (MDG-F)",MID(Proc[[#This Row],[Obj]],13,10),"")</f>
        <v>DE10B02075</v>
      </c>
      <c r="I5705" s="152"/>
      <c r="J5705" s="143" t="b">
        <f>Proc[[#This Row],[Requested]]=Proc[[#This Row],[CurrentParent]]</f>
        <v>1</v>
      </c>
      <c r="K5705" s="153" t="str">
        <f>IF(Proc[[#This Row],[Author]]="Marcela Urrego",VLOOKUP(LEFT(Proc[[#This Row],[Requested]],1),Table3[#All],2,0),VLOOKUP(Proc[[#This Row],[Author]],Table4[],2,0))</f>
        <v>EL</v>
      </c>
      <c r="L5705" s="148" t="s">
        <v>7174</v>
      </c>
      <c r="M5705" s="140">
        <v>46056</v>
      </c>
      <c r="N5705" s="140"/>
      <c r="O5705" s="140"/>
      <c r="P5705" s="140" t="str">
        <f ca="1">IF(Proc[[#This Row],[DaysAgeing]]&gt;5,"yep","on track")</f>
        <v>yep</v>
      </c>
      <c r="Q5705" s="2">
        <f ca="1">IF(Proc[[#This Row],[DateClosed]]="",ABS(NETWORKDAYS(Proc[[#This Row],[DateOpened]],TODAY()))-1,ABS(NETWORKDAYS(Proc[[#This Row],[DateOpened]],Proc[[#This Row],[DateClosed]]))-1)</f>
        <v>43</v>
      </c>
      <c r="R5705" s="140" t="s">
        <v>4125</v>
      </c>
      <c r="S5705" s="143"/>
      <c r="T5705" s="153">
        <v>5704</v>
      </c>
    </row>
    <row r="5706" spans="1:20" hidden="1">
      <c r="A5706" s="142" t="s">
        <v>5538</v>
      </c>
      <c r="B5706" s="153" t="str">
        <f>IFERROR(VLOOKUP(Proc[[#This Row],[App]],Table2[],3,0),"open")</f>
        <v>ok</v>
      </c>
      <c r="C5706" s="144" t="s">
        <v>369</v>
      </c>
      <c r="D5706" s="152" t="s">
        <v>10091</v>
      </c>
      <c r="E5706" s="152" t="s">
        <v>5541</v>
      </c>
      <c r="F5706" s="145" t="s">
        <v>5541</v>
      </c>
      <c r="G5706" s="142" t="s">
        <v>400</v>
      </c>
      <c r="H5706" s="143" t="str">
        <f>IF(Proc[[#This Row],[type]]="LFF (MDG-F)",MID(Proc[[#This Row],[Obj]],13,10),"")</f>
        <v/>
      </c>
      <c r="I5706" s="152"/>
      <c r="J5706" s="143" t="b">
        <f>Proc[[#This Row],[Requested]]=Proc[[#This Row],[CurrentParent]]</f>
        <v>1</v>
      </c>
      <c r="K5706" s="153" t="str">
        <f>IF(Proc[[#This Row],[Author]]="Marcela Urrego",VLOOKUP(LEFT(Proc[[#This Row],[Requested]],1),Table3[#All],2,0),VLOOKUP(Proc[[#This Row],[Author]],Table4[],2,0))</f>
        <v>EL</v>
      </c>
      <c r="L5706" s="148" t="s">
        <v>7174</v>
      </c>
      <c r="M5706" s="140">
        <v>46056</v>
      </c>
      <c r="N5706" s="140"/>
      <c r="O5706" s="140"/>
      <c r="P5706" s="140" t="str">
        <f ca="1">IF(Proc[[#This Row],[DaysAgeing]]&gt;5,"yep","on track")</f>
        <v>yep</v>
      </c>
      <c r="Q5706" s="2">
        <f ca="1">IF(Proc[[#This Row],[DateClosed]]="",ABS(NETWORKDAYS(Proc[[#This Row],[DateOpened]],TODAY()))-1,ABS(NETWORKDAYS(Proc[[#This Row],[DateOpened]],Proc[[#This Row],[DateClosed]]))-1)</f>
        <v>43</v>
      </c>
      <c r="R5706" s="140" t="s">
        <v>4125</v>
      </c>
      <c r="S5706" s="143"/>
      <c r="T5706" s="153">
        <v>5705</v>
      </c>
    </row>
    <row r="5707" spans="1:20" hidden="1">
      <c r="A5707" s="142" t="s">
        <v>5538</v>
      </c>
      <c r="B5707" s="153" t="str">
        <f>IFERROR(VLOOKUP(Proc[[#This Row],[App]],Table2[],3,0),"open")</f>
        <v>ok</v>
      </c>
      <c r="C5707" s="144" t="s">
        <v>369</v>
      </c>
      <c r="D5707" s="152" t="s">
        <v>10092</v>
      </c>
      <c r="E5707" s="152" t="s">
        <v>5541</v>
      </c>
      <c r="F5707" s="145" t="s">
        <v>5541</v>
      </c>
      <c r="G5707" s="142" t="s">
        <v>400</v>
      </c>
      <c r="H5707" s="143" t="str">
        <f>IF(Proc[[#This Row],[type]]="LFF (MDG-F)",MID(Proc[[#This Row],[Obj]],13,10),"")</f>
        <v/>
      </c>
      <c r="I5707" s="152"/>
      <c r="J5707" s="143" t="b">
        <f>Proc[[#This Row],[Requested]]=Proc[[#This Row],[CurrentParent]]</f>
        <v>1</v>
      </c>
      <c r="K5707" s="153" t="str">
        <f>IF(Proc[[#This Row],[Author]]="Marcela Urrego",VLOOKUP(LEFT(Proc[[#This Row],[Requested]],1),Table3[#All],2,0),VLOOKUP(Proc[[#This Row],[Author]],Table4[],2,0))</f>
        <v>EL</v>
      </c>
      <c r="L5707" s="148" t="s">
        <v>7174</v>
      </c>
      <c r="M5707" s="140">
        <v>46056</v>
      </c>
      <c r="N5707" s="140"/>
      <c r="O5707" s="140"/>
      <c r="P5707" s="140" t="str">
        <f ca="1">IF(Proc[[#This Row],[DaysAgeing]]&gt;5,"yep","on track")</f>
        <v>yep</v>
      </c>
      <c r="Q5707" s="2">
        <f ca="1">IF(Proc[[#This Row],[DateClosed]]="",ABS(NETWORKDAYS(Proc[[#This Row],[DateOpened]],TODAY()))-1,ABS(NETWORKDAYS(Proc[[#This Row],[DateOpened]],Proc[[#This Row],[DateClosed]]))-1)</f>
        <v>43</v>
      </c>
      <c r="R5707" s="140" t="s">
        <v>4125</v>
      </c>
      <c r="S5707" s="143"/>
      <c r="T5707" s="153">
        <v>5706</v>
      </c>
    </row>
    <row r="5708" spans="1:20" hidden="1">
      <c r="A5708" s="142" t="s">
        <v>5538</v>
      </c>
      <c r="B5708" s="153" t="str">
        <f>IFERROR(VLOOKUP(Proc[[#This Row],[App]],Table2[],3,0),"open")</f>
        <v>ok</v>
      </c>
      <c r="C5708" s="144" t="s">
        <v>369</v>
      </c>
      <c r="D5708" s="152" t="s">
        <v>10093</v>
      </c>
      <c r="E5708" s="152" t="s">
        <v>5888</v>
      </c>
      <c r="F5708" s="145" t="s">
        <v>5888</v>
      </c>
      <c r="G5708" s="142" t="s">
        <v>400</v>
      </c>
      <c r="H5708" s="143" t="str">
        <f>IF(Proc[[#This Row],[type]]="LFF (MDG-F)",MID(Proc[[#This Row],[Obj]],13,10),"")</f>
        <v/>
      </c>
      <c r="I5708" s="152"/>
      <c r="J5708" s="143" t="b">
        <f>Proc[[#This Row],[Requested]]=Proc[[#This Row],[CurrentParent]]</f>
        <v>1</v>
      </c>
      <c r="K5708" s="153" t="str">
        <f>IF(Proc[[#This Row],[Author]]="Marcela Urrego",VLOOKUP(LEFT(Proc[[#This Row],[Requested]],1),Table3[#All],2,0),VLOOKUP(Proc[[#This Row],[Author]],Table4[],2,0))</f>
        <v>EL</v>
      </c>
      <c r="L5708" s="148" t="s">
        <v>7174</v>
      </c>
      <c r="M5708" s="140">
        <v>46056</v>
      </c>
      <c r="N5708" s="140"/>
      <c r="O5708" s="140"/>
      <c r="P5708" s="140" t="str">
        <f ca="1">IF(Proc[[#This Row],[DaysAgeing]]&gt;5,"yep","on track")</f>
        <v>yep</v>
      </c>
      <c r="Q5708" s="2">
        <f ca="1">IF(Proc[[#This Row],[DateClosed]]="",ABS(NETWORKDAYS(Proc[[#This Row],[DateOpened]],TODAY()))-1,ABS(NETWORKDAYS(Proc[[#This Row],[DateOpened]],Proc[[#This Row],[DateClosed]]))-1)</f>
        <v>43</v>
      </c>
      <c r="R5708" s="140" t="s">
        <v>4125</v>
      </c>
      <c r="S5708" s="143"/>
      <c r="T5708" s="153">
        <v>5707</v>
      </c>
    </row>
    <row r="5709" spans="1:20" hidden="1">
      <c r="A5709" s="142" t="s">
        <v>5538</v>
      </c>
      <c r="B5709" s="153" t="str">
        <f>IFERROR(VLOOKUP(Proc[[#This Row],[App]],Table2[],3,0),"open")</f>
        <v>ok</v>
      </c>
      <c r="C5709" s="144" t="s">
        <v>369</v>
      </c>
      <c r="D5709" s="152" t="s">
        <v>10094</v>
      </c>
      <c r="E5709" s="152" t="s">
        <v>5888</v>
      </c>
      <c r="F5709" s="145" t="s">
        <v>5888</v>
      </c>
      <c r="G5709" s="142" t="s">
        <v>400</v>
      </c>
      <c r="H5709" s="143" t="str">
        <f>IF(Proc[[#This Row],[type]]="LFF (MDG-F)",MID(Proc[[#This Row],[Obj]],13,10),"")</f>
        <v/>
      </c>
      <c r="I5709" s="152"/>
      <c r="J5709" s="143" t="b">
        <f>Proc[[#This Row],[Requested]]=Proc[[#This Row],[CurrentParent]]</f>
        <v>1</v>
      </c>
      <c r="K5709" s="153" t="str">
        <f>IF(Proc[[#This Row],[Author]]="Marcela Urrego",VLOOKUP(LEFT(Proc[[#This Row],[Requested]],1),Table3[#All],2,0),VLOOKUP(Proc[[#This Row],[Author]],Table4[],2,0))</f>
        <v>EL</v>
      </c>
      <c r="L5709" s="148" t="s">
        <v>7174</v>
      </c>
      <c r="M5709" s="140">
        <v>46056</v>
      </c>
      <c r="N5709" s="140"/>
      <c r="O5709" s="140"/>
      <c r="P5709" s="140" t="str">
        <f ca="1">IF(Proc[[#This Row],[DaysAgeing]]&gt;5,"yep","on track")</f>
        <v>yep</v>
      </c>
      <c r="Q5709" s="2">
        <f ca="1">IF(Proc[[#This Row],[DateClosed]]="",ABS(NETWORKDAYS(Proc[[#This Row],[DateOpened]],TODAY()))-1,ABS(NETWORKDAYS(Proc[[#This Row],[DateOpened]],Proc[[#This Row],[DateClosed]]))-1)</f>
        <v>43</v>
      </c>
      <c r="R5709" s="140" t="s">
        <v>4125</v>
      </c>
      <c r="S5709" s="143"/>
      <c r="T5709" s="153">
        <v>5708</v>
      </c>
    </row>
    <row r="5710" spans="1:20" hidden="1">
      <c r="A5710" s="142" t="s">
        <v>5538</v>
      </c>
      <c r="B5710" s="153" t="str">
        <f>IFERROR(VLOOKUP(Proc[[#This Row],[App]],Table2[],3,0),"open")</f>
        <v>ok</v>
      </c>
      <c r="C5710" s="144" t="s">
        <v>369</v>
      </c>
      <c r="D5710" s="152" t="s">
        <v>10095</v>
      </c>
      <c r="E5710" s="152" t="s">
        <v>5888</v>
      </c>
      <c r="F5710" s="145" t="s">
        <v>5888</v>
      </c>
      <c r="G5710" s="142" t="s">
        <v>400</v>
      </c>
      <c r="H5710" s="143" t="str">
        <f>IF(Proc[[#This Row],[type]]="LFF (MDG-F)",MID(Proc[[#This Row],[Obj]],13,10),"")</f>
        <v/>
      </c>
      <c r="I5710" s="152"/>
      <c r="J5710" s="143" t="b">
        <f>Proc[[#This Row],[Requested]]=Proc[[#This Row],[CurrentParent]]</f>
        <v>1</v>
      </c>
      <c r="K5710" s="153" t="str">
        <f>IF(Proc[[#This Row],[Author]]="Marcela Urrego",VLOOKUP(LEFT(Proc[[#This Row],[Requested]],1),Table3[#All],2,0),VLOOKUP(Proc[[#This Row],[Author]],Table4[],2,0))</f>
        <v>EL</v>
      </c>
      <c r="L5710" s="148" t="s">
        <v>7174</v>
      </c>
      <c r="M5710" s="140">
        <v>46056</v>
      </c>
      <c r="N5710" s="140"/>
      <c r="O5710" s="140"/>
      <c r="P5710" s="140" t="str">
        <f ca="1">IF(Proc[[#This Row],[DaysAgeing]]&gt;5,"yep","on track")</f>
        <v>yep</v>
      </c>
      <c r="Q5710" s="2">
        <f ca="1">IF(Proc[[#This Row],[DateClosed]]="",ABS(NETWORKDAYS(Proc[[#This Row],[DateOpened]],TODAY()))-1,ABS(NETWORKDAYS(Proc[[#This Row],[DateOpened]],Proc[[#This Row],[DateClosed]]))-1)</f>
        <v>43</v>
      </c>
      <c r="R5710" s="140" t="s">
        <v>4125</v>
      </c>
      <c r="S5710" s="143"/>
      <c r="T5710" s="153">
        <v>5709</v>
      </c>
    </row>
    <row r="5711" spans="1:20" hidden="1">
      <c r="A5711" s="142" t="s">
        <v>5538</v>
      </c>
      <c r="B5711" s="153" t="str">
        <f>IFERROR(VLOOKUP(Proc[[#This Row],[App]],Table2[],3,0),"open")</f>
        <v>ok</v>
      </c>
      <c r="C5711" s="144" t="s">
        <v>369</v>
      </c>
      <c r="D5711" s="152" t="s">
        <v>10096</v>
      </c>
      <c r="E5711" s="152" t="s">
        <v>5888</v>
      </c>
      <c r="F5711" s="145" t="s">
        <v>5888</v>
      </c>
      <c r="G5711" s="142" t="s">
        <v>400</v>
      </c>
      <c r="H5711" s="143" t="str">
        <f>IF(Proc[[#This Row],[type]]="LFF (MDG-F)",MID(Proc[[#This Row],[Obj]],13,10),"")</f>
        <v/>
      </c>
      <c r="I5711" s="152"/>
      <c r="J5711" s="143" t="b">
        <f>Proc[[#This Row],[Requested]]=Proc[[#This Row],[CurrentParent]]</f>
        <v>1</v>
      </c>
      <c r="K5711" s="153" t="str">
        <f>IF(Proc[[#This Row],[Author]]="Marcela Urrego",VLOOKUP(LEFT(Proc[[#This Row],[Requested]],1),Table3[#All],2,0),VLOOKUP(Proc[[#This Row],[Author]],Table4[],2,0))</f>
        <v>EL</v>
      </c>
      <c r="L5711" s="148" t="s">
        <v>7174</v>
      </c>
      <c r="M5711" s="140">
        <v>46056</v>
      </c>
      <c r="N5711" s="140"/>
      <c r="O5711" s="140"/>
      <c r="P5711" s="140" t="str">
        <f ca="1">IF(Proc[[#This Row],[DaysAgeing]]&gt;5,"yep","on track")</f>
        <v>yep</v>
      </c>
      <c r="Q5711" s="2">
        <f ca="1">IF(Proc[[#This Row],[DateClosed]]="",ABS(NETWORKDAYS(Proc[[#This Row],[DateOpened]],TODAY()))-1,ABS(NETWORKDAYS(Proc[[#This Row],[DateOpened]],Proc[[#This Row],[DateClosed]]))-1)</f>
        <v>43</v>
      </c>
      <c r="R5711" s="140" t="s">
        <v>4125</v>
      </c>
      <c r="S5711" s="143"/>
      <c r="T5711" s="153">
        <v>5710</v>
      </c>
    </row>
    <row r="5712" spans="1:20" hidden="1">
      <c r="A5712" s="142" t="s">
        <v>5538</v>
      </c>
      <c r="B5712" s="153" t="str">
        <f>IFERROR(VLOOKUP(Proc[[#This Row],[App]],Table2[],3,0),"open")</f>
        <v>ok</v>
      </c>
      <c r="C5712" s="144" t="s">
        <v>369</v>
      </c>
      <c r="D5712" s="152" t="s">
        <v>10097</v>
      </c>
      <c r="E5712" s="152" t="s">
        <v>5888</v>
      </c>
      <c r="F5712" s="145" t="s">
        <v>5888</v>
      </c>
      <c r="G5712" s="142" t="s">
        <v>400</v>
      </c>
      <c r="H5712" s="143" t="str">
        <f>IF(Proc[[#This Row],[type]]="LFF (MDG-F)",MID(Proc[[#This Row],[Obj]],13,10),"")</f>
        <v/>
      </c>
      <c r="I5712" s="152"/>
      <c r="J5712" s="143" t="b">
        <f>Proc[[#This Row],[Requested]]=Proc[[#This Row],[CurrentParent]]</f>
        <v>1</v>
      </c>
      <c r="K5712" s="153" t="str">
        <f>IF(Proc[[#This Row],[Author]]="Marcela Urrego",VLOOKUP(LEFT(Proc[[#This Row],[Requested]],1),Table3[#All],2,0),VLOOKUP(Proc[[#This Row],[Author]],Table4[],2,0))</f>
        <v>EL</v>
      </c>
      <c r="L5712" s="148" t="s">
        <v>7174</v>
      </c>
      <c r="M5712" s="140">
        <v>46056</v>
      </c>
      <c r="N5712" s="140"/>
      <c r="O5712" s="140"/>
      <c r="P5712" s="140" t="str">
        <f ca="1">IF(Proc[[#This Row],[DaysAgeing]]&gt;5,"yep","on track")</f>
        <v>yep</v>
      </c>
      <c r="Q5712" s="2">
        <f ca="1">IF(Proc[[#This Row],[DateClosed]]="",ABS(NETWORKDAYS(Proc[[#This Row],[DateOpened]],TODAY()))-1,ABS(NETWORKDAYS(Proc[[#This Row],[DateOpened]],Proc[[#This Row],[DateClosed]]))-1)</f>
        <v>43</v>
      </c>
      <c r="R5712" s="140" t="s">
        <v>4125</v>
      </c>
      <c r="S5712" s="143"/>
      <c r="T5712" s="153">
        <v>5711</v>
      </c>
    </row>
    <row r="5713" spans="1:20" hidden="1">
      <c r="A5713" s="142" t="s">
        <v>5538</v>
      </c>
      <c r="B5713" s="153" t="str">
        <f>IFERROR(VLOOKUP(Proc[[#This Row],[App]],Table2[],3,0),"open")</f>
        <v>ok</v>
      </c>
      <c r="C5713" s="144" t="s">
        <v>369</v>
      </c>
      <c r="D5713" s="152" t="s">
        <v>10098</v>
      </c>
      <c r="E5713" s="152" t="s">
        <v>5888</v>
      </c>
      <c r="F5713" s="145" t="s">
        <v>5888</v>
      </c>
      <c r="G5713" s="142" t="s">
        <v>400</v>
      </c>
      <c r="H5713" s="143" t="str">
        <f>IF(Proc[[#This Row],[type]]="LFF (MDG-F)",MID(Proc[[#This Row],[Obj]],13,10),"")</f>
        <v/>
      </c>
      <c r="I5713" s="152"/>
      <c r="J5713" s="143" t="b">
        <f>Proc[[#This Row],[Requested]]=Proc[[#This Row],[CurrentParent]]</f>
        <v>1</v>
      </c>
      <c r="K5713" s="153" t="str">
        <f>IF(Proc[[#This Row],[Author]]="Marcela Urrego",VLOOKUP(LEFT(Proc[[#This Row],[Requested]],1),Table3[#All],2,0),VLOOKUP(Proc[[#This Row],[Author]],Table4[],2,0))</f>
        <v>EL</v>
      </c>
      <c r="L5713" s="148" t="s">
        <v>7174</v>
      </c>
      <c r="M5713" s="140">
        <v>46056</v>
      </c>
      <c r="N5713" s="140"/>
      <c r="O5713" s="140"/>
      <c r="P5713" s="140" t="str">
        <f ca="1">IF(Proc[[#This Row],[DaysAgeing]]&gt;5,"yep","on track")</f>
        <v>yep</v>
      </c>
      <c r="Q5713" s="2">
        <f ca="1">IF(Proc[[#This Row],[DateClosed]]="",ABS(NETWORKDAYS(Proc[[#This Row],[DateOpened]],TODAY()))-1,ABS(NETWORKDAYS(Proc[[#This Row],[DateOpened]],Proc[[#This Row],[DateClosed]]))-1)</f>
        <v>43</v>
      </c>
      <c r="R5713" s="140" t="s">
        <v>4125</v>
      </c>
      <c r="S5713" s="143"/>
      <c r="T5713" s="153">
        <v>5712</v>
      </c>
    </row>
    <row r="5714" spans="1:20" hidden="1">
      <c r="A5714" s="142" t="s">
        <v>5538</v>
      </c>
      <c r="B5714" s="153" t="str">
        <f>IFERROR(VLOOKUP(Proc[[#This Row],[App]],Table2[],3,0),"open")</f>
        <v>ok</v>
      </c>
      <c r="C5714" s="144" t="s">
        <v>369</v>
      </c>
      <c r="D5714" s="152" t="s">
        <v>10099</v>
      </c>
      <c r="E5714" s="152" t="s">
        <v>5888</v>
      </c>
      <c r="F5714" s="145" t="s">
        <v>5888</v>
      </c>
      <c r="G5714" s="142" t="s">
        <v>400</v>
      </c>
      <c r="H5714" s="143" t="str">
        <f>IF(Proc[[#This Row],[type]]="LFF (MDG-F)",MID(Proc[[#This Row],[Obj]],13,10),"")</f>
        <v/>
      </c>
      <c r="I5714" s="152"/>
      <c r="J5714" s="143" t="b">
        <f>Proc[[#This Row],[Requested]]=Proc[[#This Row],[CurrentParent]]</f>
        <v>1</v>
      </c>
      <c r="K5714" s="153" t="str">
        <f>IF(Proc[[#This Row],[Author]]="Marcela Urrego",VLOOKUP(LEFT(Proc[[#This Row],[Requested]],1),Table3[#All],2,0),VLOOKUP(Proc[[#This Row],[Author]],Table4[],2,0))</f>
        <v>EL</v>
      </c>
      <c r="L5714" s="148" t="s">
        <v>7174</v>
      </c>
      <c r="M5714" s="140">
        <v>46056</v>
      </c>
      <c r="N5714" s="140"/>
      <c r="O5714" s="140"/>
      <c r="P5714" s="140" t="str">
        <f ca="1">IF(Proc[[#This Row],[DaysAgeing]]&gt;5,"yep","on track")</f>
        <v>yep</v>
      </c>
      <c r="Q5714" s="2">
        <f ca="1">IF(Proc[[#This Row],[DateClosed]]="",ABS(NETWORKDAYS(Proc[[#This Row],[DateOpened]],TODAY()))-1,ABS(NETWORKDAYS(Proc[[#This Row],[DateOpened]],Proc[[#This Row],[DateClosed]]))-1)</f>
        <v>43</v>
      </c>
      <c r="R5714" s="140" t="s">
        <v>4125</v>
      </c>
      <c r="S5714" s="143"/>
      <c r="T5714" s="153">
        <v>5713</v>
      </c>
    </row>
    <row r="5715" spans="1:20" hidden="1">
      <c r="A5715" s="142" t="s">
        <v>5538</v>
      </c>
      <c r="B5715" s="153" t="str">
        <f>IFERROR(VLOOKUP(Proc[[#This Row],[App]],Table2[],3,0),"open")</f>
        <v>ok</v>
      </c>
      <c r="C5715" s="144" t="s">
        <v>369</v>
      </c>
      <c r="D5715" s="152" t="s">
        <v>10100</v>
      </c>
      <c r="E5715" s="152" t="s">
        <v>5888</v>
      </c>
      <c r="F5715" s="145" t="s">
        <v>5888</v>
      </c>
      <c r="G5715" s="142" t="s">
        <v>400</v>
      </c>
      <c r="H5715" s="143" t="str">
        <f>IF(Proc[[#This Row],[type]]="LFF (MDG-F)",MID(Proc[[#This Row],[Obj]],13,10),"")</f>
        <v/>
      </c>
      <c r="I5715" s="152"/>
      <c r="J5715" s="143" t="b">
        <f>Proc[[#This Row],[Requested]]=Proc[[#This Row],[CurrentParent]]</f>
        <v>1</v>
      </c>
      <c r="K5715" s="153" t="str">
        <f>IF(Proc[[#This Row],[Author]]="Marcela Urrego",VLOOKUP(LEFT(Proc[[#This Row],[Requested]],1),Table3[#All],2,0),VLOOKUP(Proc[[#This Row],[Author]],Table4[],2,0))</f>
        <v>EL</v>
      </c>
      <c r="L5715" s="148" t="s">
        <v>7174</v>
      </c>
      <c r="M5715" s="140">
        <v>46056</v>
      </c>
      <c r="N5715" s="140"/>
      <c r="O5715" s="140"/>
      <c r="P5715" s="140" t="str">
        <f ca="1">IF(Proc[[#This Row],[DaysAgeing]]&gt;5,"yep","on track")</f>
        <v>yep</v>
      </c>
      <c r="Q5715" s="2">
        <f ca="1">IF(Proc[[#This Row],[DateClosed]]="",ABS(NETWORKDAYS(Proc[[#This Row],[DateOpened]],TODAY()))-1,ABS(NETWORKDAYS(Proc[[#This Row],[DateOpened]],Proc[[#This Row],[DateClosed]]))-1)</f>
        <v>43</v>
      </c>
      <c r="R5715" s="140" t="s">
        <v>4125</v>
      </c>
      <c r="S5715" s="143"/>
      <c r="T5715" s="153">
        <v>5714</v>
      </c>
    </row>
    <row r="5716" spans="1:20" hidden="1">
      <c r="A5716" s="142" t="s">
        <v>5538</v>
      </c>
      <c r="B5716" s="153" t="str">
        <f>IFERROR(VLOOKUP(Proc[[#This Row],[App]],Table2[],3,0),"open")</f>
        <v>ok</v>
      </c>
      <c r="C5716" s="144" t="s">
        <v>369</v>
      </c>
      <c r="D5716" s="152" t="s">
        <v>10101</v>
      </c>
      <c r="E5716" s="152" t="s">
        <v>5888</v>
      </c>
      <c r="F5716" s="145" t="s">
        <v>5888</v>
      </c>
      <c r="G5716" s="142" t="s">
        <v>400</v>
      </c>
      <c r="H5716" s="143" t="str">
        <f>IF(Proc[[#This Row],[type]]="LFF (MDG-F)",MID(Proc[[#This Row],[Obj]],13,10),"")</f>
        <v/>
      </c>
      <c r="I5716" s="152"/>
      <c r="J5716" s="143" t="b">
        <f>Proc[[#This Row],[Requested]]=Proc[[#This Row],[CurrentParent]]</f>
        <v>1</v>
      </c>
      <c r="K5716" s="153" t="str">
        <f>IF(Proc[[#This Row],[Author]]="Marcela Urrego",VLOOKUP(LEFT(Proc[[#This Row],[Requested]],1),Table3[#All],2,0),VLOOKUP(Proc[[#This Row],[Author]],Table4[],2,0))</f>
        <v>EL</v>
      </c>
      <c r="L5716" s="148" t="s">
        <v>7174</v>
      </c>
      <c r="M5716" s="140">
        <v>46056</v>
      </c>
      <c r="N5716" s="140"/>
      <c r="O5716" s="140"/>
      <c r="P5716" s="140" t="str">
        <f ca="1">IF(Proc[[#This Row],[DaysAgeing]]&gt;5,"yep","on track")</f>
        <v>yep</v>
      </c>
      <c r="Q5716" s="2">
        <f ca="1">IF(Proc[[#This Row],[DateClosed]]="",ABS(NETWORKDAYS(Proc[[#This Row],[DateOpened]],TODAY()))-1,ABS(NETWORKDAYS(Proc[[#This Row],[DateOpened]],Proc[[#This Row],[DateClosed]]))-1)</f>
        <v>43</v>
      </c>
      <c r="R5716" s="140" t="s">
        <v>4125</v>
      </c>
      <c r="S5716" s="143"/>
      <c r="T5716" s="153">
        <v>5715</v>
      </c>
    </row>
    <row r="5717" spans="1:20" hidden="1">
      <c r="A5717" s="142" t="s">
        <v>5538</v>
      </c>
      <c r="B5717" s="153" t="str">
        <f>IFERROR(VLOOKUP(Proc[[#This Row],[App]],Table2[],3,0),"open")</f>
        <v>ok</v>
      </c>
      <c r="C5717" s="144" t="s">
        <v>369</v>
      </c>
      <c r="D5717" s="152" t="s">
        <v>10102</v>
      </c>
      <c r="E5717" s="152" t="s">
        <v>5888</v>
      </c>
      <c r="F5717" s="145" t="s">
        <v>5888</v>
      </c>
      <c r="G5717" s="142" t="s">
        <v>400</v>
      </c>
      <c r="H5717" s="143" t="str">
        <f>IF(Proc[[#This Row],[type]]="LFF (MDG-F)",MID(Proc[[#This Row],[Obj]],13,10),"")</f>
        <v/>
      </c>
      <c r="I5717" s="152"/>
      <c r="J5717" s="143" t="b">
        <f>Proc[[#This Row],[Requested]]=Proc[[#This Row],[CurrentParent]]</f>
        <v>1</v>
      </c>
      <c r="K5717" s="153" t="str">
        <f>IF(Proc[[#This Row],[Author]]="Marcela Urrego",VLOOKUP(LEFT(Proc[[#This Row],[Requested]],1),Table3[#All],2,0),VLOOKUP(Proc[[#This Row],[Author]],Table4[],2,0))</f>
        <v>EL</v>
      </c>
      <c r="L5717" s="148" t="s">
        <v>7174</v>
      </c>
      <c r="M5717" s="140">
        <v>46056</v>
      </c>
      <c r="N5717" s="140"/>
      <c r="O5717" s="140"/>
      <c r="P5717" s="140" t="str">
        <f ca="1">IF(Proc[[#This Row],[DaysAgeing]]&gt;5,"yep","on track")</f>
        <v>yep</v>
      </c>
      <c r="Q5717" s="2">
        <f ca="1">IF(Proc[[#This Row],[DateClosed]]="",ABS(NETWORKDAYS(Proc[[#This Row],[DateOpened]],TODAY()))-1,ABS(NETWORKDAYS(Proc[[#This Row],[DateOpened]],Proc[[#This Row],[DateClosed]]))-1)</f>
        <v>43</v>
      </c>
      <c r="R5717" s="140" t="s">
        <v>4125</v>
      </c>
      <c r="S5717" s="143"/>
      <c r="T5717" s="153">
        <v>5716</v>
      </c>
    </row>
    <row r="5718" spans="1:20" hidden="1">
      <c r="A5718" s="142" t="s">
        <v>5538</v>
      </c>
      <c r="B5718" s="153" t="str">
        <f>IFERROR(VLOOKUP(Proc[[#This Row],[App]],Table2[],3,0),"open")</f>
        <v>ok</v>
      </c>
      <c r="C5718" s="144" t="s">
        <v>369</v>
      </c>
      <c r="D5718" s="152" t="s">
        <v>10103</v>
      </c>
      <c r="E5718" s="152" t="s">
        <v>5888</v>
      </c>
      <c r="F5718" s="145" t="s">
        <v>5888</v>
      </c>
      <c r="G5718" s="142" t="s">
        <v>400</v>
      </c>
      <c r="H5718" s="143" t="str">
        <f>IF(Proc[[#This Row],[type]]="LFF (MDG-F)",MID(Proc[[#This Row],[Obj]],13,10),"")</f>
        <v/>
      </c>
      <c r="I5718" s="152"/>
      <c r="J5718" s="143" t="b">
        <f>Proc[[#This Row],[Requested]]=Proc[[#This Row],[CurrentParent]]</f>
        <v>1</v>
      </c>
      <c r="K5718" s="153" t="str">
        <f>IF(Proc[[#This Row],[Author]]="Marcela Urrego",VLOOKUP(LEFT(Proc[[#This Row],[Requested]],1),Table3[#All],2,0),VLOOKUP(Proc[[#This Row],[Author]],Table4[],2,0))</f>
        <v>EL</v>
      </c>
      <c r="L5718" s="148" t="s">
        <v>7174</v>
      </c>
      <c r="M5718" s="140">
        <v>46056</v>
      </c>
      <c r="N5718" s="140"/>
      <c r="O5718" s="140"/>
      <c r="P5718" s="140" t="str">
        <f ca="1">IF(Proc[[#This Row],[DaysAgeing]]&gt;5,"yep","on track")</f>
        <v>yep</v>
      </c>
      <c r="Q5718" s="2">
        <f ca="1">IF(Proc[[#This Row],[DateClosed]]="",ABS(NETWORKDAYS(Proc[[#This Row],[DateOpened]],TODAY()))-1,ABS(NETWORKDAYS(Proc[[#This Row],[DateOpened]],Proc[[#This Row],[DateClosed]]))-1)</f>
        <v>43</v>
      </c>
      <c r="R5718" s="140" t="s">
        <v>4125</v>
      </c>
      <c r="S5718" s="143"/>
      <c r="T5718" s="153">
        <v>5717</v>
      </c>
    </row>
    <row r="5719" spans="1:20" hidden="1">
      <c r="A5719" s="142" t="s">
        <v>5538</v>
      </c>
      <c r="B5719" s="153" t="str">
        <f>IFERROR(VLOOKUP(Proc[[#This Row],[App]],Table2[],3,0),"open")</f>
        <v>ok</v>
      </c>
      <c r="C5719" s="144" t="s">
        <v>369</v>
      </c>
      <c r="D5719" s="152" t="s">
        <v>10104</v>
      </c>
      <c r="E5719" s="152" t="s">
        <v>5888</v>
      </c>
      <c r="F5719" s="145" t="s">
        <v>5888</v>
      </c>
      <c r="G5719" s="142" t="s">
        <v>400</v>
      </c>
      <c r="H5719" s="143" t="str">
        <f>IF(Proc[[#This Row],[type]]="LFF (MDG-F)",MID(Proc[[#This Row],[Obj]],13,10),"")</f>
        <v/>
      </c>
      <c r="I5719" s="152"/>
      <c r="J5719" s="143" t="b">
        <f>Proc[[#This Row],[Requested]]=Proc[[#This Row],[CurrentParent]]</f>
        <v>1</v>
      </c>
      <c r="K5719" s="153" t="str">
        <f>IF(Proc[[#This Row],[Author]]="Marcela Urrego",VLOOKUP(LEFT(Proc[[#This Row],[Requested]],1),Table3[#All],2,0),VLOOKUP(Proc[[#This Row],[Author]],Table4[],2,0))</f>
        <v>EL</v>
      </c>
      <c r="L5719" s="148" t="s">
        <v>7174</v>
      </c>
      <c r="M5719" s="140">
        <v>46056</v>
      </c>
      <c r="N5719" s="140"/>
      <c r="O5719" s="140"/>
      <c r="P5719" s="140" t="str">
        <f ca="1">IF(Proc[[#This Row],[DaysAgeing]]&gt;5,"yep","on track")</f>
        <v>yep</v>
      </c>
      <c r="Q5719" s="2">
        <f ca="1">IF(Proc[[#This Row],[DateClosed]]="",ABS(NETWORKDAYS(Proc[[#This Row],[DateOpened]],TODAY()))-1,ABS(NETWORKDAYS(Proc[[#This Row],[DateOpened]],Proc[[#This Row],[DateClosed]]))-1)</f>
        <v>43</v>
      </c>
      <c r="R5719" s="140" t="s">
        <v>4125</v>
      </c>
      <c r="S5719" s="143"/>
      <c r="T5719" s="153">
        <v>5718</v>
      </c>
    </row>
    <row r="5720" spans="1:20" hidden="1">
      <c r="A5720" s="142" t="s">
        <v>5538</v>
      </c>
      <c r="B5720" s="153" t="str">
        <f>IFERROR(VLOOKUP(Proc[[#This Row],[App]],Table2[],3,0),"open")</f>
        <v>ok</v>
      </c>
      <c r="C5720" s="144" t="s">
        <v>369</v>
      </c>
      <c r="D5720" s="152" t="s">
        <v>10105</v>
      </c>
      <c r="E5720" s="152" t="s">
        <v>5888</v>
      </c>
      <c r="F5720" s="145" t="s">
        <v>5888</v>
      </c>
      <c r="G5720" s="142" t="s">
        <v>400</v>
      </c>
      <c r="H5720" s="143" t="str">
        <f>IF(Proc[[#This Row],[type]]="LFF (MDG-F)",MID(Proc[[#This Row],[Obj]],13,10),"")</f>
        <v/>
      </c>
      <c r="I5720" s="152"/>
      <c r="J5720" s="143" t="b">
        <f>Proc[[#This Row],[Requested]]=Proc[[#This Row],[CurrentParent]]</f>
        <v>1</v>
      </c>
      <c r="K5720" s="153" t="str">
        <f>IF(Proc[[#This Row],[Author]]="Marcela Urrego",VLOOKUP(LEFT(Proc[[#This Row],[Requested]],1),Table3[#All],2,0),VLOOKUP(Proc[[#This Row],[Author]],Table4[],2,0))</f>
        <v>EL</v>
      </c>
      <c r="L5720" s="148" t="s">
        <v>7174</v>
      </c>
      <c r="M5720" s="140">
        <v>46056</v>
      </c>
      <c r="N5720" s="140"/>
      <c r="O5720" s="140"/>
      <c r="P5720" s="140" t="str">
        <f ca="1">IF(Proc[[#This Row],[DaysAgeing]]&gt;5,"yep","on track")</f>
        <v>yep</v>
      </c>
      <c r="Q5720" s="2">
        <f ca="1">IF(Proc[[#This Row],[DateClosed]]="",ABS(NETWORKDAYS(Proc[[#This Row],[DateOpened]],TODAY()))-1,ABS(NETWORKDAYS(Proc[[#This Row],[DateOpened]],Proc[[#This Row],[DateClosed]]))-1)</f>
        <v>43</v>
      </c>
      <c r="R5720" s="140" t="s">
        <v>4125</v>
      </c>
      <c r="S5720" s="143"/>
      <c r="T5720" s="153">
        <v>5719</v>
      </c>
    </row>
    <row r="5721" spans="1:20" hidden="1">
      <c r="A5721" s="142" t="s">
        <v>5538</v>
      </c>
      <c r="B5721" s="153" t="str">
        <f>IFERROR(VLOOKUP(Proc[[#This Row],[App]],Table2[],3,0),"open")</f>
        <v>ok</v>
      </c>
      <c r="C5721" s="144" t="s">
        <v>369</v>
      </c>
      <c r="D5721" s="152" t="s">
        <v>10106</v>
      </c>
      <c r="E5721" s="152" t="s">
        <v>5888</v>
      </c>
      <c r="F5721" s="145" t="s">
        <v>5888</v>
      </c>
      <c r="G5721" s="142" t="s">
        <v>400</v>
      </c>
      <c r="H5721" s="143" t="str">
        <f>IF(Proc[[#This Row],[type]]="LFF (MDG-F)",MID(Proc[[#This Row],[Obj]],13,10),"")</f>
        <v/>
      </c>
      <c r="I5721" s="152"/>
      <c r="J5721" s="143" t="b">
        <f>Proc[[#This Row],[Requested]]=Proc[[#This Row],[CurrentParent]]</f>
        <v>1</v>
      </c>
      <c r="K5721" s="153" t="str">
        <f>IF(Proc[[#This Row],[Author]]="Marcela Urrego",VLOOKUP(LEFT(Proc[[#This Row],[Requested]],1),Table3[#All],2,0),VLOOKUP(Proc[[#This Row],[Author]],Table4[],2,0))</f>
        <v>EL</v>
      </c>
      <c r="L5721" s="148" t="s">
        <v>7174</v>
      </c>
      <c r="M5721" s="140">
        <v>46056</v>
      </c>
      <c r="N5721" s="140"/>
      <c r="O5721" s="140"/>
      <c r="P5721" s="140" t="str">
        <f ca="1">IF(Proc[[#This Row],[DaysAgeing]]&gt;5,"yep","on track")</f>
        <v>yep</v>
      </c>
      <c r="Q5721" s="2">
        <f ca="1">IF(Proc[[#This Row],[DateClosed]]="",ABS(NETWORKDAYS(Proc[[#This Row],[DateOpened]],TODAY()))-1,ABS(NETWORKDAYS(Proc[[#This Row],[DateOpened]],Proc[[#This Row],[DateClosed]]))-1)</f>
        <v>43</v>
      </c>
      <c r="R5721" s="140" t="s">
        <v>4125</v>
      </c>
      <c r="S5721" s="143"/>
      <c r="T5721" s="153">
        <v>5720</v>
      </c>
    </row>
    <row r="5722" spans="1:20" hidden="1">
      <c r="A5722" s="142" t="s">
        <v>5538</v>
      </c>
      <c r="B5722" s="153" t="str">
        <f>IFERROR(VLOOKUP(Proc[[#This Row],[App]],Table2[],3,0),"open")</f>
        <v>ok</v>
      </c>
      <c r="C5722" s="144" t="s">
        <v>369</v>
      </c>
      <c r="D5722" s="152" t="s">
        <v>10107</v>
      </c>
      <c r="E5722" s="152" t="s">
        <v>5888</v>
      </c>
      <c r="F5722" s="145" t="s">
        <v>5888</v>
      </c>
      <c r="G5722" s="142" t="s">
        <v>400</v>
      </c>
      <c r="H5722" s="143" t="str">
        <f>IF(Proc[[#This Row],[type]]="LFF (MDG-F)",MID(Proc[[#This Row],[Obj]],13,10),"")</f>
        <v/>
      </c>
      <c r="I5722" s="152"/>
      <c r="J5722" s="143" t="b">
        <f>Proc[[#This Row],[Requested]]=Proc[[#This Row],[CurrentParent]]</f>
        <v>1</v>
      </c>
      <c r="K5722" s="153" t="str">
        <f>IF(Proc[[#This Row],[Author]]="Marcela Urrego",VLOOKUP(LEFT(Proc[[#This Row],[Requested]],1),Table3[#All],2,0),VLOOKUP(Proc[[#This Row],[Author]],Table4[],2,0))</f>
        <v>EL</v>
      </c>
      <c r="L5722" s="148" t="s">
        <v>7174</v>
      </c>
      <c r="M5722" s="140">
        <v>46056</v>
      </c>
      <c r="N5722" s="140"/>
      <c r="O5722" s="140"/>
      <c r="P5722" s="140" t="str">
        <f ca="1">IF(Proc[[#This Row],[DaysAgeing]]&gt;5,"yep","on track")</f>
        <v>yep</v>
      </c>
      <c r="Q5722" s="2">
        <f ca="1">IF(Proc[[#This Row],[DateClosed]]="",ABS(NETWORKDAYS(Proc[[#This Row],[DateOpened]],TODAY()))-1,ABS(NETWORKDAYS(Proc[[#This Row],[DateOpened]],Proc[[#This Row],[DateClosed]]))-1)</f>
        <v>43</v>
      </c>
      <c r="R5722" s="140" t="s">
        <v>4125</v>
      </c>
      <c r="S5722" s="143"/>
      <c r="T5722" s="153">
        <v>5721</v>
      </c>
    </row>
    <row r="5723" spans="1:20" hidden="1">
      <c r="A5723" s="142" t="s">
        <v>5538</v>
      </c>
      <c r="B5723" s="153" t="str">
        <f>IFERROR(VLOOKUP(Proc[[#This Row],[App]],Table2[],3,0),"open")</f>
        <v>ok</v>
      </c>
      <c r="C5723" s="144" t="s">
        <v>369</v>
      </c>
      <c r="D5723" s="152" t="s">
        <v>10108</v>
      </c>
      <c r="E5723" s="152" t="s">
        <v>5888</v>
      </c>
      <c r="F5723" s="145" t="s">
        <v>5888</v>
      </c>
      <c r="G5723" s="142" t="s">
        <v>400</v>
      </c>
      <c r="H5723" s="143" t="str">
        <f>IF(Proc[[#This Row],[type]]="LFF (MDG-F)",MID(Proc[[#This Row],[Obj]],13,10),"")</f>
        <v/>
      </c>
      <c r="I5723" s="152"/>
      <c r="J5723" s="143" t="b">
        <f>Proc[[#This Row],[Requested]]=Proc[[#This Row],[CurrentParent]]</f>
        <v>1</v>
      </c>
      <c r="K5723" s="153" t="str">
        <f>IF(Proc[[#This Row],[Author]]="Marcela Urrego",VLOOKUP(LEFT(Proc[[#This Row],[Requested]],1),Table3[#All],2,0),VLOOKUP(Proc[[#This Row],[Author]],Table4[],2,0))</f>
        <v>EL</v>
      </c>
      <c r="L5723" s="148" t="s">
        <v>7174</v>
      </c>
      <c r="M5723" s="140">
        <v>46056</v>
      </c>
      <c r="N5723" s="140"/>
      <c r="O5723" s="140"/>
      <c r="P5723" s="140" t="str">
        <f ca="1">IF(Proc[[#This Row],[DaysAgeing]]&gt;5,"yep","on track")</f>
        <v>yep</v>
      </c>
      <c r="Q5723" s="2">
        <f ca="1">IF(Proc[[#This Row],[DateClosed]]="",ABS(NETWORKDAYS(Proc[[#This Row],[DateOpened]],TODAY()))-1,ABS(NETWORKDAYS(Proc[[#This Row],[DateOpened]],Proc[[#This Row],[DateClosed]]))-1)</f>
        <v>43</v>
      </c>
      <c r="R5723" s="140" t="s">
        <v>4125</v>
      </c>
      <c r="S5723" s="143"/>
      <c r="T5723" s="153">
        <v>5722</v>
      </c>
    </row>
    <row r="5724" spans="1:20" hidden="1">
      <c r="A5724" s="142" t="s">
        <v>5538</v>
      </c>
      <c r="B5724" s="153" t="str">
        <f>IFERROR(VLOOKUP(Proc[[#This Row],[App]],Table2[],3,0),"open")</f>
        <v>ok</v>
      </c>
      <c r="C5724" s="144" t="s">
        <v>369</v>
      </c>
      <c r="D5724" s="152" t="s">
        <v>10109</v>
      </c>
      <c r="E5724" s="152" t="s">
        <v>5888</v>
      </c>
      <c r="F5724" s="145" t="s">
        <v>5888</v>
      </c>
      <c r="G5724" s="142" t="s">
        <v>400</v>
      </c>
      <c r="H5724" s="143" t="str">
        <f>IF(Proc[[#This Row],[type]]="LFF (MDG-F)",MID(Proc[[#This Row],[Obj]],13,10),"")</f>
        <v/>
      </c>
      <c r="I5724" s="152"/>
      <c r="J5724" s="143" t="b">
        <f>Proc[[#This Row],[Requested]]=Proc[[#This Row],[CurrentParent]]</f>
        <v>1</v>
      </c>
      <c r="K5724" s="153" t="str">
        <f>IF(Proc[[#This Row],[Author]]="Marcela Urrego",VLOOKUP(LEFT(Proc[[#This Row],[Requested]],1),Table3[#All],2,0),VLOOKUP(Proc[[#This Row],[Author]],Table4[],2,0))</f>
        <v>EL</v>
      </c>
      <c r="L5724" s="148" t="s">
        <v>7174</v>
      </c>
      <c r="M5724" s="140">
        <v>46056</v>
      </c>
      <c r="N5724" s="140"/>
      <c r="O5724" s="140"/>
      <c r="P5724" s="140" t="str">
        <f ca="1">IF(Proc[[#This Row],[DaysAgeing]]&gt;5,"yep","on track")</f>
        <v>yep</v>
      </c>
      <c r="Q5724" s="2">
        <f ca="1">IF(Proc[[#This Row],[DateClosed]]="",ABS(NETWORKDAYS(Proc[[#This Row],[DateOpened]],TODAY()))-1,ABS(NETWORKDAYS(Proc[[#This Row],[DateOpened]],Proc[[#This Row],[DateClosed]]))-1)</f>
        <v>43</v>
      </c>
      <c r="R5724" s="140" t="s">
        <v>4125</v>
      </c>
      <c r="S5724" s="143"/>
      <c r="T5724" s="153">
        <v>5723</v>
      </c>
    </row>
    <row r="5725" spans="1:20" hidden="1">
      <c r="A5725" s="142" t="s">
        <v>5538</v>
      </c>
      <c r="B5725" s="153" t="str">
        <f>IFERROR(VLOOKUP(Proc[[#This Row],[App]],Table2[],3,0),"open")</f>
        <v>ok</v>
      </c>
      <c r="C5725" s="144" t="s">
        <v>369</v>
      </c>
      <c r="D5725" s="152" t="s">
        <v>10110</v>
      </c>
      <c r="E5725" s="152" t="s">
        <v>5888</v>
      </c>
      <c r="F5725" s="145" t="s">
        <v>5888</v>
      </c>
      <c r="G5725" s="142" t="s">
        <v>400</v>
      </c>
      <c r="H5725" s="143" t="str">
        <f>IF(Proc[[#This Row],[type]]="LFF (MDG-F)",MID(Proc[[#This Row],[Obj]],13,10),"")</f>
        <v/>
      </c>
      <c r="I5725" s="152"/>
      <c r="J5725" s="143" t="b">
        <f>Proc[[#This Row],[Requested]]=Proc[[#This Row],[CurrentParent]]</f>
        <v>1</v>
      </c>
      <c r="K5725" s="153" t="str">
        <f>IF(Proc[[#This Row],[Author]]="Marcela Urrego",VLOOKUP(LEFT(Proc[[#This Row],[Requested]],1),Table3[#All],2,0),VLOOKUP(Proc[[#This Row],[Author]],Table4[],2,0))</f>
        <v>EL</v>
      </c>
      <c r="L5725" s="148" t="s">
        <v>7174</v>
      </c>
      <c r="M5725" s="140">
        <v>46056</v>
      </c>
      <c r="N5725" s="140"/>
      <c r="O5725" s="140"/>
      <c r="P5725" s="140" t="str">
        <f ca="1">IF(Proc[[#This Row],[DaysAgeing]]&gt;5,"yep","on track")</f>
        <v>yep</v>
      </c>
      <c r="Q5725" s="2">
        <f ca="1">IF(Proc[[#This Row],[DateClosed]]="",ABS(NETWORKDAYS(Proc[[#This Row],[DateOpened]],TODAY()))-1,ABS(NETWORKDAYS(Proc[[#This Row],[DateOpened]],Proc[[#This Row],[DateClosed]]))-1)</f>
        <v>43</v>
      </c>
      <c r="R5725" s="140" t="s">
        <v>4125</v>
      </c>
      <c r="S5725" s="143"/>
      <c r="T5725" s="153">
        <v>5724</v>
      </c>
    </row>
    <row r="5726" spans="1:20" hidden="1">
      <c r="A5726" s="142" t="s">
        <v>5538</v>
      </c>
      <c r="B5726" s="153" t="str">
        <f>IFERROR(VLOOKUP(Proc[[#This Row],[App]],Table2[],3,0),"open")</f>
        <v>ok</v>
      </c>
      <c r="C5726" s="144" t="s">
        <v>369</v>
      </c>
      <c r="D5726" s="152" t="s">
        <v>10111</v>
      </c>
      <c r="E5726" s="152" t="s">
        <v>5888</v>
      </c>
      <c r="F5726" s="145" t="s">
        <v>5888</v>
      </c>
      <c r="G5726" s="142" t="s">
        <v>400</v>
      </c>
      <c r="H5726" s="143" t="str">
        <f>IF(Proc[[#This Row],[type]]="LFF (MDG-F)",MID(Proc[[#This Row],[Obj]],13,10),"")</f>
        <v/>
      </c>
      <c r="I5726" s="152"/>
      <c r="J5726" s="143" t="b">
        <f>Proc[[#This Row],[Requested]]=Proc[[#This Row],[CurrentParent]]</f>
        <v>1</v>
      </c>
      <c r="K5726" s="153" t="str">
        <f>IF(Proc[[#This Row],[Author]]="Marcela Urrego",VLOOKUP(LEFT(Proc[[#This Row],[Requested]],1),Table3[#All],2,0),VLOOKUP(Proc[[#This Row],[Author]],Table4[],2,0))</f>
        <v>EL</v>
      </c>
      <c r="L5726" s="148" t="s">
        <v>7174</v>
      </c>
      <c r="M5726" s="140">
        <v>46056</v>
      </c>
      <c r="N5726" s="140"/>
      <c r="O5726" s="140"/>
      <c r="P5726" s="140" t="str">
        <f ca="1">IF(Proc[[#This Row],[DaysAgeing]]&gt;5,"yep","on track")</f>
        <v>yep</v>
      </c>
      <c r="Q5726" s="2">
        <f ca="1">IF(Proc[[#This Row],[DateClosed]]="",ABS(NETWORKDAYS(Proc[[#This Row],[DateOpened]],TODAY()))-1,ABS(NETWORKDAYS(Proc[[#This Row],[DateOpened]],Proc[[#This Row],[DateClosed]]))-1)</f>
        <v>43</v>
      </c>
      <c r="R5726" s="140" t="s">
        <v>4125</v>
      </c>
      <c r="S5726" s="143"/>
      <c r="T5726" s="153">
        <v>5725</v>
      </c>
    </row>
    <row r="5727" spans="1:20" hidden="1">
      <c r="A5727" s="142" t="s">
        <v>5538</v>
      </c>
      <c r="B5727" s="153" t="str">
        <f>IFERROR(VLOOKUP(Proc[[#This Row],[App]],Table2[],3,0),"open")</f>
        <v>ok</v>
      </c>
      <c r="C5727" s="144" t="s">
        <v>369</v>
      </c>
      <c r="D5727" s="152" t="s">
        <v>10112</v>
      </c>
      <c r="E5727" s="152" t="s">
        <v>5888</v>
      </c>
      <c r="F5727" s="145" t="s">
        <v>5888</v>
      </c>
      <c r="G5727" s="142" t="s">
        <v>400</v>
      </c>
      <c r="H5727" s="143" t="str">
        <f>IF(Proc[[#This Row],[type]]="LFF (MDG-F)",MID(Proc[[#This Row],[Obj]],13,10),"")</f>
        <v/>
      </c>
      <c r="I5727" s="152"/>
      <c r="J5727" s="143" t="b">
        <f>Proc[[#This Row],[Requested]]=Proc[[#This Row],[CurrentParent]]</f>
        <v>1</v>
      </c>
      <c r="K5727" s="153" t="str">
        <f>IF(Proc[[#This Row],[Author]]="Marcela Urrego",VLOOKUP(LEFT(Proc[[#This Row],[Requested]],1),Table3[#All],2,0),VLOOKUP(Proc[[#This Row],[Author]],Table4[],2,0))</f>
        <v>EL</v>
      </c>
      <c r="L5727" s="148" t="s">
        <v>7174</v>
      </c>
      <c r="M5727" s="140">
        <v>46056</v>
      </c>
      <c r="N5727" s="140"/>
      <c r="O5727" s="140"/>
      <c r="P5727" s="140" t="str">
        <f ca="1">IF(Proc[[#This Row],[DaysAgeing]]&gt;5,"yep","on track")</f>
        <v>yep</v>
      </c>
      <c r="Q5727" s="2">
        <f ca="1">IF(Proc[[#This Row],[DateClosed]]="",ABS(NETWORKDAYS(Proc[[#This Row],[DateOpened]],TODAY()))-1,ABS(NETWORKDAYS(Proc[[#This Row],[DateOpened]],Proc[[#This Row],[DateClosed]]))-1)</f>
        <v>43</v>
      </c>
      <c r="R5727" s="140" t="s">
        <v>4125</v>
      </c>
      <c r="S5727" s="143"/>
      <c r="T5727" s="153">
        <v>5726</v>
      </c>
    </row>
    <row r="5728" spans="1:20" hidden="1">
      <c r="A5728" s="142" t="s">
        <v>5538</v>
      </c>
      <c r="B5728" s="153" t="str">
        <f>IFERROR(VLOOKUP(Proc[[#This Row],[App]],Table2[],3,0),"open")</f>
        <v>ok</v>
      </c>
      <c r="C5728" s="144" t="s">
        <v>369</v>
      </c>
      <c r="D5728" s="152" t="s">
        <v>10113</v>
      </c>
      <c r="E5728" s="152" t="s">
        <v>5888</v>
      </c>
      <c r="F5728" s="145" t="s">
        <v>5888</v>
      </c>
      <c r="G5728" s="142" t="s">
        <v>400</v>
      </c>
      <c r="H5728" s="143" t="str">
        <f>IF(Proc[[#This Row],[type]]="LFF (MDG-F)",MID(Proc[[#This Row],[Obj]],13,10),"")</f>
        <v/>
      </c>
      <c r="I5728" s="152"/>
      <c r="J5728" s="143" t="b">
        <f>Proc[[#This Row],[Requested]]=Proc[[#This Row],[CurrentParent]]</f>
        <v>1</v>
      </c>
      <c r="K5728" s="153" t="str">
        <f>IF(Proc[[#This Row],[Author]]="Marcela Urrego",VLOOKUP(LEFT(Proc[[#This Row],[Requested]],1),Table3[#All],2,0),VLOOKUP(Proc[[#This Row],[Author]],Table4[],2,0))</f>
        <v>EL</v>
      </c>
      <c r="L5728" s="148" t="s">
        <v>7174</v>
      </c>
      <c r="M5728" s="140">
        <v>46056</v>
      </c>
      <c r="N5728" s="140"/>
      <c r="O5728" s="140"/>
      <c r="P5728" s="140" t="str">
        <f ca="1">IF(Proc[[#This Row],[DaysAgeing]]&gt;5,"yep","on track")</f>
        <v>yep</v>
      </c>
      <c r="Q5728" s="2">
        <f ca="1">IF(Proc[[#This Row],[DateClosed]]="",ABS(NETWORKDAYS(Proc[[#This Row],[DateOpened]],TODAY()))-1,ABS(NETWORKDAYS(Proc[[#This Row],[DateOpened]],Proc[[#This Row],[DateClosed]]))-1)</f>
        <v>43</v>
      </c>
      <c r="R5728" s="140" t="s">
        <v>4125</v>
      </c>
      <c r="S5728" s="143"/>
      <c r="T5728" s="153">
        <v>5727</v>
      </c>
    </row>
    <row r="5729" spans="1:20" hidden="1">
      <c r="A5729" s="142" t="s">
        <v>5538</v>
      </c>
      <c r="B5729" s="153" t="str">
        <f>IFERROR(VLOOKUP(Proc[[#This Row],[App]],Table2[],3,0),"open")</f>
        <v>ok</v>
      </c>
      <c r="C5729" s="144" t="s">
        <v>369</v>
      </c>
      <c r="D5729" s="152" t="s">
        <v>10114</v>
      </c>
      <c r="E5729" s="152" t="s">
        <v>5888</v>
      </c>
      <c r="F5729" s="145" t="s">
        <v>5888</v>
      </c>
      <c r="G5729" s="142" t="s">
        <v>400</v>
      </c>
      <c r="H5729" s="143" t="str">
        <f>IF(Proc[[#This Row],[type]]="LFF (MDG-F)",MID(Proc[[#This Row],[Obj]],13,10),"")</f>
        <v/>
      </c>
      <c r="I5729" s="152"/>
      <c r="J5729" s="143" t="b">
        <f>Proc[[#This Row],[Requested]]=Proc[[#This Row],[CurrentParent]]</f>
        <v>1</v>
      </c>
      <c r="K5729" s="153" t="str">
        <f>IF(Proc[[#This Row],[Author]]="Marcela Urrego",VLOOKUP(LEFT(Proc[[#This Row],[Requested]],1),Table3[#All],2,0),VLOOKUP(Proc[[#This Row],[Author]],Table4[],2,0))</f>
        <v>EL</v>
      </c>
      <c r="L5729" s="148" t="s">
        <v>7174</v>
      </c>
      <c r="M5729" s="140">
        <v>46056</v>
      </c>
      <c r="N5729" s="140"/>
      <c r="O5729" s="140"/>
      <c r="P5729" s="140" t="str">
        <f ca="1">IF(Proc[[#This Row],[DaysAgeing]]&gt;5,"yep","on track")</f>
        <v>yep</v>
      </c>
      <c r="Q5729" s="2">
        <f ca="1">IF(Proc[[#This Row],[DateClosed]]="",ABS(NETWORKDAYS(Proc[[#This Row],[DateOpened]],TODAY()))-1,ABS(NETWORKDAYS(Proc[[#This Row],[DateOpened]],Proc[[#This Row],[DateClosed]]))-1)</f>
        <v>43</v>
      </c>
      <c r="R5729" s="140" t="s">
        <v>4125</v>
      </c>
      <c r="S5729" s="143"/>
      <c r="T5729" s="153">
        <v>5728</v>
      </c>
    </row>
    <row r="5730" spans="1:20" hidden="1">
      <c r="A5730" s="142" t="s">
        <v>5538</v>
      </c>
      <c r="B5730" s="153" t="str">
        <f>IFERROR(VLOOKUP(Proc[[#This Row],[App]],Table2[],3,0),"open")</f>
        <v>ok</v>
      </c>
      <c r="C5730" s="144" t="s">
        <v>369</v>
      </c>
      <c r="D5730" s="152" t="s">
        <v>10115</v>
      </c>
      <c r="E5730" s="152" t="s">
        <v>5888</v>
      </c>
      <c r="F5730" s="145" t="s">
        <v>5888</v>
      </c>
      <c r="G5730" s="142" t="s">
        <v>400</v>
      </c>
      <c r="H5730" s="143" t="str">
        <f>IF(Proc[[#This Row],[type]]="LFF (MDG-F)",MID(Proc[[#This Row],[Obj]],13,10),"")</f>
        <v/>
      </c>
      <c r="I5730" s="152"/>
      <c r="J5730" s="143" t="b">
        <f>Proc[[#This Row],[Requested]]=Proc[[#This Row],[CurrentParent]]</f>
        <v>1</v>
      </c>
      <c r="K5730" s="153" t="str">
        <f>IF(Proc[[#This Row],[Author]]="Marcela Urrego",VLOOKUP(LEFT(Proc[[#This Row],[Requested]],1),Table3[#All],2,0),VLOOKUP(Proc[[#This Row],[Author]],Table4[],2,0))</f>
        <v>EL</v>
      </c>
      <c r="L5730" s="148" t="s">
        <v>7174</v>
      </c>
      <c r="M5730" s="140">
        <v>46056</v>
      </c>
      <c r="N5730" s="140"/>
      <c r="O5730" s="140"/>
      <c r="P5730" s="140" t="str">
        <f ca="1">IF(Proc[[#This Row],[DaysAgeing]]&gt;5,"yep","on track")</f>
        <v>yep</v>
      </c>
      <c r="Q5730" s="2">
        <f ca="1">IF(Proc[[#This Row],[DateClosed]]="",ABS(NETWORKDAYS(Proc[[#This Row],[DateOpened]],TODAY()))-1,ABS(NETWORKDAYS(Proc[[#This Row],[DateOpened]],Proc[[#This Row],[DateClosed]]))-1)</f>
        <v>43</v>
      </c>
      <c r="R5730" s="140" t="s">
        <v>4125</v>
      </c>
      <c r="S5730" s="143"/>
      <c r="T5730" s="153">
        <v>5729</v>
      </c>
    </row>
    <row r="5731" spans="1:20" hidden="1">
      <c r="A5731" s="142" t="s">
        <v>5538</v>
      </c>
      <c r="B5731" s="143" t="str">
        <f>IFERROR(VLOOKUP(Proc[[#This Row],[App]],Table2[],3,0),"open")</f>
        <v>ok</v>
      </c>
      <c r="C5731" s="144" t="s">
        <v>369</v>
      </c>
      <c r="D5731" s="152" t="s">
        <v>10116</v>
      </c>
      <c r="E5731" s="152" t="s">
        <v>5888</v>
      </c>
      <c r="F5731" s="145" t="s">
        <v>5888</v>
      </c>
      <c r="G5731" s="142" t="s">
        <v>400</v>
      </c>
      <c r="H5731" s="143" t="str">
        <f>IF(Proc[[#This Row],[type]]="LFF (MDG-F)",MID(Proc[[#This Row],[Obj]],13,10),"")</f>
        <v/>
      </c>
      <c r="I5731" s="152"/>
      <c r="J5731" s="143" t="b">
        <f>Proc[[#This Row],[Requested]]=Proc[[#This Row],[CurrentParent]]</f>
        <v>1</v>
      </c>
      <c r="K5731" s="143" t="str">
        <f>IF(Proc[[#This Row],[Author]]="Marcela Urrego",VLOOKUP(LEFT(Proc[[#This Row],[Requested]],1),Table3[#All],2,0),VLOOKUP(Proc[[#This Row],[Author]],Table4[],2,0))</f>
        <v>EL</v>
      </c>
      <c r="L5731" s="148" t="s">
        <v>7174</v>
      </c>
      <c r="M5731" s="140">
        <v>46056</v>
      </c>
      <c r="N5731" s="140"/>
      <c r="O5731" s="140"/>
      <c r="P5731" s="140" t="str">
        <f ca="1">IF(Proc[[#This Row],[DaysAgeing]]&gt;5,"yep","on track")</f>
        <v>yep</v>
      </c>
      <c r="Q5731" s="2">
        <f ca="1">IF(Proc[[#This Row],[DateClosed]]="",ABS(NETWORKDAYS(Proc[[#This Row],[DateOpened]],TODAY()))-1,ABS(NETWORKDAYS(Proc[[#This Row],[DateOpened]],Proc[[#This Row],[DateClosed]]))-1)</f>
        <v>43</v>
      </c>
      <c r="R5731" s="140" t="s">
        <v>4125</v>
      </c>
      <c r="S5731" s="143"/>
      <c r="T5731" s="153">
        <v>5730</v>
      </c>
    </row>
    <row r="5732" spans="1:20" hidden="1">
      <c r="A5732" s="142" t="s">
        <v>5538</v>
      </c>
      <c r="B5732" s="143" t="str">
        <f>IFERROR(VLOOKUP(Proc[[#This Row],[App]],Table2[],3,0),"open")</f>
        <v>ok</v>
      </c>
      <c r="C5732" s="144" t="s">
        <v>369</v>
      </c>
      <c r="D5732" s="152" t="s">
        <v>10117</v>
      </c>
      <c r="E5732" s="152" t="s">
        <v>5888</v>
      </c>
      <c r="F5732" s="145" t="s">
        <v>5888</v>
      </c>
      <c r="G5732" s="142" t="s">
        <v>400</v>
      </c>
      <c r="H5732" s="143" t="str">
        <f>IF(Proc[[#This Row],[type]]="LFF (MDG-F)",MID(Proc[[#This Row],[Obj]],13,10),"")</f>
        <v/>
      </c>
      <c r="I5732" s="152"/>
      <c r="J5732" s="143" t="b">
        <f>Proc[[#This Row],[Requested]]=Proc[[#This Row],[CurrentParent]]</f>
        <v>1</v>
      </c>
      <c r="K5732" s="143" t="str">
        <f>IF(Proc[[#This Row],[Author]]="Marcela Urrego",VLOOKUP(LEFT(Proc[[#This Row],[Requested]],1),Table3[#All],2,0),VLOOKUP(Proc[[#This Row],[Author]],Table4[],2,0))</f>
        <v>EL</v>
      </c>
      <c r="L5732" s="148" t="s">
        <v>7174</v>
      </c>
      <c r="M5732" s="140">
        <v>46056</v>
      </c>
      <c r="N5732" s="140"/>
      <c r="O5732" s="140"/>
      <c r="P5732" s="140" t="str">
        <f ca="1">IF(Proc[[#This Row],[DaysAgeing]]&gt;5,"yep","on track")</f>
        <v>yep</v>
      </c>
      <c r="Q5732" s="2">
        <f ca="1">IF(Proc[[#This Row],[DateClosed]]="",ABS(NETWORKDAYS(Proc[[#This Row],[DateOpened]],TODAY()))-1,ABS(NETWORKDAYS(Proc[[#This Row],[DateOpened]],Proc[[#This Row],[DateClosed]]))-1)</f>
        <v>43</v>
      </c>
      <c r="R5732" s="140" t="s">
        <v>4125</v>
      </c>
      <c r="S5732" s="143"/>
      <c r="T5732" s="153">
        <v>5731</v>
      </c>
    </row>
    <row r="5733" spans="1:20" hidden="1">
      <c r="A5733" s="142" t="s">
        <v>5538</v>
      </c>
      <c r="B5733" s="143" t="str">
        <f>IFERROR(VLOOKUP(Proc[[#This Row],[App]],Table2[],3,0),"open")</f>
        <v>ok</v>
      </c>
      <c r="C5733" s="144" t="s">
        <v>369</v>
      </c>
      <c r="D5733" s="152" t="s">
        <v>10118</v>
      </c>
      <c r="E5733" s="152" t="s">
        <v>5888</v>
      </c>
      <c r="F5733" s="145" t="s">
        <v>5888</v>
      </c>
      <c r="G5733" s="142" t="s">
        <v>400</v>
      </c>
      <c r="H5733" s="143" t="str">
        <f>IF(Proc[[#This Row],[type]]="LFF (MDG-F)",MID(Proc[[#This Row],[Obj]],13,10),"")</f>
        <v/>
      </c>
      <c r="I5733" s="152"/>
      <c r="J5733" s="143" t="b">
        <f>Proc[[#This Row],[Requested]]=Proc[[#This Row],[CurrentParent]]</f>
        <v>1</v>
      </c>
      <c r="K5733" s="143" t="str">
        <f>IF(Proc[[#This Row],[Author]]="Marcela Urrego",VLOOKUP(LEFT(Proc[[#This Row],[Requested]],1),Table3[#All],2,0),VLOOKUP(Proc[[#This Row],[Author]],Table4[],2,0))</f>
        <v>EL</v>
      </c>
      <c r="L5733" s="148" t="s">
        <v>7174</v>
      </c>
      <c r="M5733" s="140">
        <v>46056</v>
      </c>
      <c r="N5733" s="140"/>
      <c r="O5733" s="140"/>
      <c r="P5733" s="140" t="str">
        <f ca="1">IF(Proc[[#This Row],[DaysAgeing]]&gt;5,"yep","on track")</f>
        <v>yep</v>
      </c>
      <c r="Q5733" s="2">
        <f ca="1">IF(Proc[[#This Row],[DateClosed]]="",ABS(NETWORKDAYS(Proc[[#This Row],[DateOpened]],TODAY()))-1,ABS(NETWORKDAYS(Proc[[#This Row],[DateOpened]],Proc[[#This Row],[DateClosed]]))-1)</f>
        <v>43</v>
      </c>
      <c r="R5733" s="140" t="s">
        <v>4125</v>
      </c>
      <c r="S5733" s="143"/>
      <c r="T5733" s="153">
        <v>5732</v>
      </c>
    </row>
    <row r="5734" spans="1:20" hidden="1">
      <c r="A5734" s="142" t="s">
        <v>5538</v>
      </c>
      <c r="B5734" s="143" t="str">
        <f>IFERROR(VLOOKUP(Proc[[#This Row],[App]],Table2[],3,0),"open")</f>
        <v>ok</v>
      </c>
      <c r="C5734" s="144" t="s">
        <v>369</v>
      </c>
      <c r="D5734" s="152" t="s">
        <v>10119</v>
      </c>
      <c r="E5734" s="152" t="s">
        <v>5888</v>
      </c>
      <c r="F5734" s="145" t="s">
        <v>5888</v>
      </c>
      <c r="G5734" s="142" t="s">
        <v>400</v>
      </c>
      <c r="H5734" s="143" t="str">
        <f>IF(Proc[[#This Row],[type]]="LFF (MDG-F)",MID(Proc[[#This Row],[Obj]],13,10),"")</f>
        <v/>
      </c>
      <c r="I5734" s="152"/>
      <c r="J5734" s="143" t="b">
        <f>Proc[[#This Row],[Requested]]=Proc[[#This Row],[CurrentParent]]</f>
        <v>1</v>
      </c>
      <c r="K5734" s="143" t="str">
        <f>IF(Proc[[#This Row],[Author]]="Marcela Urrego",VLOOKUP(LEFT(Proc[[#This Row],[Requested]],1),Table3[#All],2,0),VLOOKUP(Proc[[#This Row],[Author]],Table4[],2,0))</f>
        <v>EL</v>
      </c>
      <c r="L5734" s="148" t="s">
        <v>7174</v>
      </c>
      <c r="M5734" s="140">
        <v>46056</v>
      </c>
      <c r="N5734" s="140"/>
      <c r="O5734" s="140"/>
      <c r="P5734" s="140" t="str">
        <f ca="1">IF(Proc[[#This Row],[DaysAgeing]]&gt;5,"yep","on track")</f>
        <v>yep</v>
      </c>
      <c r="Q5734" s="2">
        <f ca="1">IF(Proc[[#This Row],[DateClosed]]="",ABS(NETWORKDAYS(Proc[[#This Row],[DateOpened]],TODAY()))-1,ABS(NETWORKDAYS(Proc[[#This Row],[DateOpened]],Proc[[#This Row],[DateClosed]]))-1)</f>
        <v>43</v>
      </c>
      <c r="R5734" s="140" t="s">
        <v>4125</v>
      </c>
      <c r="S5734" s="143"/>
      <c r="T5734" s="153">
        <v>5733</v>
      </c>
    </row>
    <row r="5735" spans="1:20" hidden="1">
      <c r="A5735" s="142" t="s">
        <v>5538</v>
      </c>
      <c r="B5735" s="143" t="str">
        <f>IFERROR(VLOOKUP(Proc[[#This Row],[App]],Table2[],3,0),"open")</f>
        <v>ok</v>
      </c>
      <c r="C5735" s="144" t="s">
        <v>369</v>
      </c>
      <c r="D5735" s="152" t="s">
        <v>10120</v>
      </c>
      <c r="E5735" s="152" t="s">
        <v>5888</v>
      </c>
      <c r="F5735" s="145" t="s">
        <v>5888</v>
      </c>
      <c r="G5735" s="142" t="s">
        <v>400</v>
      </c>
      <c r="H5735" s="143" t="str">
        <f>IF(Proc[[#This Row],[type]]="LFF (MDG-F)",MID(Proc[[#This Row],[Obj]],13,10),"")</f>
        <v/>
      </c>
      <c r="I5735" s="152"/>
      <c r="J5735" s="143" t="b">
        <f>Proc[[#This Row],[Requested]]=Proc[[#This Row],[CurrentParent]]</f>
        <v>1</v>
      </c>
      <c r="K5735" s="143" t="str">
        <f>IF(Proc[[#This Row],[Author]]="Marcela Urrego",VLOOKUP(LEFT(Proc[[#This Row],[Requested]],1),Table3[#All],2,0),VLOOKUP(Proc[[#This Row],[Author]],Table4[],2,0))</f>
        <v>EL</v>
      </c>
      <c r="L5735" s="148" t="s">
        <v>7174</v>
      </c>
      <c r="M5735" s="140">
        <v>46056</v>
      </c>
      <c r="N5735" s="140"/>
      <c r="O5735" s="140"/>
      <c r="P5735" s="140" t="str">
        <f ca="1">IF(Proc[[#This Row],[DaysAgeing]]&gt;5,"yep","on track")</f>
        <v>yep</v>
      </c>
      <c r="Q5735" s="2">
        <f ca="1">IF(Proc[[#This Row],[DateClosed]]="",ABS(NETWORKDAYS(Proc[[#This Row],[DateOpened]],TODAY()))-1,ABS(NETWORKDAYS(Proc[[#This Row],[DateOpened]],Proc[[#This Row],[DateClosed]]))-1)</f>
        <v>43</v>
      </c>
      <c r="R5735" s="140" t="s">
        <v>4125</v>
      </c>
      <c r="S5735" s="143"/>
      <c r="T5735" s="153">
        <v>5734</v>
      </c>
    </row>
    <row r="5736" spans="1:20" hidden="1">
      <c r="A5736" s="142" t="s">
        <v>5538</v>
      </c>
      <c r="B5736" s="143" t="str">
        <f>IFERROR(VLOOKUP(Proc[[#This Row],[App]],Table2[],3,0),"open")</f>
        <v>ok</v>
      </c>
      <c r="C5736" s="144" t="s">
        <v>369</v>
      </c>
      <c r="D5736" s="152" t="s">
        <v>10121</v>
      </c>
      <c r="E5736" s="152" t="s">
        <v>5888</v>
      </c>
      <c r="F5736" s="145" t="s">
        <v>5888</v>
      </c>
      <c r="G5736" s="142" t="s">
        <v>400</v>
      </c>
      <c r="H5736" s="143" t="str">
        <f>IF(Proc[[#This Row],[type]]="LFF (MDG-F)",MID(Proc[[#This Row],[Obj]],13,10),"")</f>
        <v/>
      </c>
      <c r="I5736" s="152"/>
      <c r="J5736" s="143" t="b">
        <f>Proc[[#This Row],[Requested]]=Proc[[#This Row],[CurrentParent]]</f>
        <v>1</v>
      </c>
      <c r="K5736" s="143" t="str">
        <f>IF(Proc[[#This Row],[Author]]="Marcela Urrego",VLOOKUP(LEFT(Proc[[#This Row],[Requested]],1),Table3[#All],2,0),VLOOKUP(Proc[[#This Row],[Author]],Table4[],2,0))</f>
        <v>EL</v>
      </c>
      <c r="L5736" s="148" t="s">
        <v>7174</v>
      </c>
      <c r="M5736" s="140">
        <v>46056</v>
      </c>
      <c r="N5736" s="140"/>
      <c r="O5736" s="140"/>
      <c r="P5736" s="140" t="str">
        <f ca="1">IF(Proc[[#This Row],[DaysAgeing]]&gt;5,"yep","on track")</f>
        <v>yep</v>
      </c>
      <c r="Q5736" s="2">
        <f ca="1">IF(Proc[[#This Row],[DateClosed]]="",ABS(NETWORKDAYS(Proc[[#This Row],[DateOpened]],TODAY()))-1,ABS(NETWORKDAYS(Proc[[#This Row],[DateOpened]],Proc[[#This Row],[DateClosed]]))-1)</f>
        <v>43</v>
      </c>
      <c r="R5736" s="140" t="s">
        <v>4125</v>
      </c>
      <c r="S5736" s="143"/>
      <c r="T5736" s="153">
        <v>5735</v>
      </c>
    </row>
    <row r="5737" spans="1:20" hidden="1">
      <c r="A5737" s="142" t="s">
        <v>5538</v>
      </c>
      <c r="B5737" s="143" t="str">
        <f>IFERROR(VLOOKUP(Proc[[#This Row],[App]],Table2[],3,0),"open")</f>
        <v>ok</v>
      </c>
      <c r="C5737" s="144" t="s">
        <v>369</v>
      </c>
      <c r="D5737" s="152" t="s">
        <v>10122</v>
      </c>
      <c r="E5737" s="152" t="s">
        <v>5888</v>
      </c>
      <c r="F5737" s="145" t="s">
        <v>5888</v>
      </c>
      <c r="G5737" s="142" t="s">
        <v>400</v>
      </c>
      <c r="H5737" s="143" t="str">
        <f>IF(Proc[[#This Row],[type]]="LFF (MDG-F)",MID(Proc[[#This Row],[Obj]],13,10),"")</f>
        <v/>
      </c>
      <c r="I5737" s="152"/>
      <c r="J5737" s="143" t="b">
        <f>Proc[[#This Row],[Requested]]=Proc[[#This Row],[CurrentParent]]</f>
        <v>1</v>
      </c>
      <c r="K5737" s="143" t="str">
        <f>IF(Proc[[#This Row],[Author]]="Marcela Urrego",VLOOKUP(LEFT(Proc[[#This Row],[Requested]],1),Table3[#All],2,0),VLOOKUP(Proc[[#This Row],[Author]],Table4[],2,0))</f>
        <v>EL</v>
      </c>
      <c r="L5737" s="148" t="s">
        <v>7174</v>
      </c>
      <c r="M5737" s="140">
        <v>46056</v>
      </c>
      <c r="N5737" s="140"/>
      <c r="O5737" s="140"/>
      <c r="P5737" s="140" t="str">
        <f ca="1">IF(Proc[[#This Row],[DaysAgeing]]&gt;5,"yep","on track")</f>
        <v>yep</v>
      </c>
      <c r="Q5737" s="2">
        <f ca="1">IF(Proc[[#This Row],[DateClosed]]="",ABS(NETWORKDAYS(Proc[[#This Row],[DateOpened]],TODAY()))-1,ABS(NETWORKDAYS(Proc[[#This Row],[DateOpened]],Proc[[#This Row],[DateClosed]]))-1)</f>
        <v>43</v>
      </c>
      <c r="R5737" s="140" t="s">
        <v>4125</v>
      </c>
      <c r="S5737" s="143"/>
      <c r="T5737" s="153">
        <v>5736</v>
      </c>
    </row>
    <row r="5738" spans="1:20" hidden="1">
      <c r="A5738" s="142" t="s">
        <v>5538</v>
      </c>
      <c r="B5738" s="143" t="str">
        <f>IFERROR(VLOOKUP(Proc[[#This Row],[App]],Table2[],3,0),"open")</f>
        <v>ok</v>
      </c>
      <c r="C5738" s="144" t="s">
        <v>369</v>
      </c>
      <c r="D5738" s="152" t="s">
        <v>10123</v>
      </c>
      <c r="E5738" s="152" t="s">
        <v>5888</v>
      </c>
      <c r="F5738" s="145" t="s">
        <v>5888</v>
      </c>
      <c r="G5738" s="142" t="s">
        <v>400</v>
      </c>
      <c r="H5738" s="143" t="str">
        <f>IF(Proc[[#This Row],[type]]="LFF (MDG-F)",MID(Proc[[#This Row],[Obj]],13,10),"")</f>
        <v/>
      </c>
      <c r="I5738" s="152"/>
      <c r="J5738" s="143" t="b">
        <f>Proc[[#This Row],[Requested]]=Proc[[#This Row],[CurrentParent]]</f>
        <v>1</v>
      </c>
      <c r="K5738" s="143" t="str">
        <f>IF(Proc[[#This Row],[Author]]="Marcela Urrego",VLOOKUP(LEFT(Proc[[#This Row],[Requested]],1),Table3[#All],2,0),VLOOKUP(Proc[[#This Row],[Author]],Table4[],2,0))</f>
        <v>EL</v>
      </c>
      <c r="L5738" s="148" t="s">
        <v>7174</v>
      </c>
      <c r="M5738" s="140">
        <v>46056</v>
      </c>
      <c r="N5738" s="140"/>
      <c r="O5738" s="140"/>
      <c r="P5738" s="140" t="str">
        <f ca="1">IF(Proc[[#This Row],[DaysAgeing]]&gt;5,"yep","on track")</f>
        <v>yep</v>
      </c>
      <c r="Q5738" s="2">
        <f ca="1">IF(Proc[[#This Row],[DateClosed]]="",ABS(NETWORKDAYS(Proc[[#This Row],[DateOpened]],TODAY()))-1,ABS(NETWORKDAYS(Proc[[#This Row],[DateOpened]],Proc[[#This Row],[DateClosed]]))-1)</f>
        <v>43</v>
      </c>
      <c r="R5738" s="140" t="s">
        <v>4125</v>
      </c>
      <c r="S5738" s="143"/>
      <c r="T5738" s="153">
        <v>5737</v>
      </c>
    </row>
    <row r="5739" spans="1:20" hidden="1">
      <c r="A5739" s="142" t="s">
        <v>5538</v>
      </c>
      <c r="B5739" s="143" t="str">
        <f>IFERROR(VLOOKUP(Proc[[#This Row],[App]],Table2[],3,0),"open")</f>
        <v>ok</v>
      </c>
      <c r="C5739" s="144" t="s">
        <v>369</v>
      </c>
      <c r="D5739" s="152" t="s">
        <v>10124</v>
      </c>
      <c r="E5739" s="152" t="s">
        <v>5888</v>
      </c>
      <c r="F5739" s="145" t="s">
        <v>5888</v>
      </c>
      <c r="G5739" s="142" t="s">
        <v>400</v>
      </c>
      <c r="H5739" s="143" t="str">
        <f>IF(Proc[[#This Row],[type]]="LFF (MDG-F)",MID(Proc[[#This Row],[Obj]],13,10),"")</f>
        <v/>
      </c>
      <c r="I5739" s="152"/>
      <c r="J5739" s="143" t="b">
        <f>Proc[[#This Row],[Requested]]=Proc[[#This Row],[CurrentParent]]</f>
        <v>1</v>
      </c>
      <c r="K5739" s="143" t="str">
        <f>IF(Proc[[#This Row],[Author]]="Marcela Urrego",VLOOKUP(LEFT(Proc[[#This Row],[Requested]],1),Table3[#All],2,0),VLOOKUP(Proc[[#This Row],[Author]],Table4[],2,0))</f>
        <v>EL</v>
      </c>
      <c r="L5739" s="148" t="s">
        <v>7174</v>
      </c>
      <c r="M5739" s="140">
        <v>46056</v>
      </c>
      <c r="N5739" s="140"/>
      <c r="O5739" s="140"/>
      <c r="P5739" s="140" t="str">
        <f ca="1">IF(Proc[[#This Row],[DaysAgeing]]&gt;5,"yep","on track")</f>
        <v>yep</v>
      </c>
      <c r="Q5739" s="2">
        <f ca="1">IF(Proc[[#This Row],[DateClosed]]="",ABS(NETWORKDAYS(Proc[[#This Row],[DateOpened]],TODAY()))-1,ABS(NETWORKDAYS(Proc[[#This Row],[DateOpened]],Proc[[#This Row],[DateClosed]]))-1)</f>
        <v>43</v>
      </c>
      <c r="R5739" s="140" t="s">
        <v>4125</v>
      </c>
      <c r="S5739" s="143"/>
      <c r="T5739" s="153">
        <v>5738</v>
      </c>
    </row>
    <row r="5740" spans="1:20" hidden="1">
      <c r="A5740" s="142" t="s">
        <v>5538</v>
      </c>
      <c r="B5740" s="143" t="str">
        <f>IFERROR(VLOOKUP(Proc[[#This Row],[App]],Table2[],3,0),"open")</f>
        <v>ok</v>
      </c>
      <c r="C5740" s="144" t="s">
        <v>369</v>
      </c>
      <c r="D5740" s="152" t="s">
        <v>10125</v>
      </c>
      <c r="E5740" s="152" t="s">
        <v>5888</v>
      </c>
      <c r="F5740" s="145" t="s">
        <v>5888</v>
      </c>
      <c r="G5740" s="142" t="s">
        <v>400</v>
      </c>
      <c r="H5740" s="143" t="str">
        <f>IF(Proc[[#This Row],[type]]="LFF (MDG-F)",MID(Proc[[#This Row],[Obj]],13,10),"")</f>
        <v/>
      </c>
      <c r="I5740" s="152"/>
      <c r="J5740" s="143" t="b">
        <f>Proc[[#This Row],[Requested]]=Proc[[#This Row],[CurrentParent]]</f>
        <v>1</v>
      </c>
      <c r="K5740" s="143" t="str">
        <f>IF(Proc[[#This Row],[Author]]="Marcela Urrego",VLOOKUP(LEFT(Proc[[#This Row],[Requested]],1),Table3[#All],2,0),VLOOKUP(Proc[[#This Row],[Author]],Table4[],2,0))</f>
        <v>EL</v>
      </c>
      <c r="L5740" s="148" t="s">
        <v>7174</v>
      </c>
      <c r="M5740" s="140">
        <v>46056</v>
      </c>
      <c r="N5740" s="140"/>
      <c r="O5740" s="140"/>
      <c r="P5740" s="140" t="str">
        <f ca="1">IF(Proc[[#This Row],[DaysAgeing]]&gt;5,"yep","on track")</f>
        <v>yep</v>
      </c>
      <c r="Q5740" s="2">
        <f ca="1">IF(Proc[[#This Row],[DateClosed]]="",ABS(NETWORKDAYS(Proc[[#This Row],[DateOpened]],TODAY()))-1,ABS(NETWORKDAYS(Proc[[#This Row],[DateOpened]],Proc[[#This Row],[DateClosed]]))-1)</f>
        <v>43</v>
      </c>
      <c r="R5740" s="140" t="s">
        <v>4125</v>
      </c>
      <c r="S5740" s="143"/>
      <c r="T5740" s="153">
        <v>5739</v>
      </c>
    </row>
    <row r="5741" spans="1:20" hidden="1">
      <c r="A5741" s="142" t="s">
        <v>5538</v>
      </c>
      <c r="B5741" s="143" t="str">
        <f>IFERROR(VLOOKUP(Proc[[#This Row],[App]],Table2[],3,0),"open")</f>
        <v>ok</v>
      </c>
      <c r="C5741" s="144" t="s">
        <v>369</v>
      </c>
      <c r="D5741" s="152" t="s">
        <v>10126</v>
      </c>
      <c r="E5741" s="152" t="s">
        <v>5888</v>
      </c>
      <c r="F5741" s="145" t="s">
        <v>5888</v>
      </c>
      <c r="G5741" s="142" t="s">
        <v>400</v>
      </c>
      <c r="H5741" s="143" t="str">
        <f>IF(Proc[[#This Row],[type]]="LFF (MDG-F)",MID(Proc[[#This Row],[Obj]],13,10),"")</f>
        <v/>
      </c>
      <c r="I5741" s="152"/>
      <c r="J5741" s="143" t="b">
        <f>Proc[[#This Row],[Requested]]=Proc[[#This Row],[CurrentParent]]</f>
        <v>1</v>
      </c>
      <c r="K5741" s="143" t="str">
        <f>IF(Proc[[#This Row],[Author]]="Marcela Urrego",VLOOKUP(LEFT(Proc[[#This Row],[Requested]],1),Table3[#All],2,0),VLOOKUP(Proc[[#This Row],[Author]],Table4[],2,0))</f>
        <v>EL</v>
      </c>
      <c r="L5741" s="148" t="s">
        <v>7174</v>
      </c>
      <c r="M5741" s="140">
        <v>46056</v>
      </c>
      <c r="N5741" s="140"/>
      <c r="O5741" s="140"/>
      <c r="P5741" s="140" t="str">
        <f ca="1">IF(Proc[[#This Row],[DaysAgeing]]&gt;5,"yep","on track")</f>
        <v>yep</v>
      </c>
      <c r="Q5741" s="2">
        <f ca="1">IF(Proc[[#This Row],[DateClosed]]="",ABS(NETWORKDAYS(Proc[[#This Row],[DateOpened]],TODAY()))-1,ABS(NETWORKDAYS(Proc[[#This Row],[DateOpened]],Proc[[#This Row],[DateClosed]]))-1)</f>
        <v>43</v>
      </c>
      <c r="R5741" s="140" t="s">
        <v>4125</v>
      </c>
      <c r="S5741" s="143"/>
      <c r="T5741" s="153">
        <v>5740</v>
      </c>
    </row>
    <row r="5742" spans="1:20" hidden="1">
      <c r="A5742" s="142" t="s">
        <v>5538</v>
      </c>
      <c r="B5742" s="143" t="str">
        <f>IFERROR(VLOOKUP(Proc[[#This Row],[App]],Table2[],3,0),"open")</f>
        <v>ok</v>
      </c>
      <c r="C5742" s="144" t="s">
        <v>369</v>
      </c>
      <c r="D5742" s="152" t="s">
        <v>10127</v>
      </c>
      <c r="E5742" s="152" t="s">
        <v>5888</v>
      </c>
      <c r="F5742" s="145" t="s">
        <v>5888</v>
      </c>
      <c r="G5742" s="142" t="s">
        <v>400</v>
      </c>
      <c r="H5742" s="143" t="str">
        <f>IF(Proc[[#This Row],[type]]="LFF (MDG-F)",MID(Proc[[#This Row],[Obj]],13,10),"")</f>
        <v/>
      </c>
      <c r="I5742" s="152"/>
      <c r="J5742" s="143" t="b">
        <f>Proc[[#This Row],[Requested]]=Proc[[#This Row],[CurrentParent]]</f>
        <v>1</v>
      </c>
      <c r="K5742" s="143" t="str">
        <f>IF(Proc[[#This Row],[Author]]="Marcela Urrego",VLOOKUP(LEFT(Proc[[#This Row],[Requested]],1),Table3[#All],2,0),VLOOKUP(Proc[[#This Row],[Author]],Table4[],2,0))</f>
        <v>EL</v>
      </c>
      <c r="L5742" s="148" t="s">
        <v>7174</v>
      </c>
      <c r="M5742" s="140">
        <v>46056</v>
      </c>
      <c r="N5742" s="140"/>
      <c r="O5742" s="140"/>
      <c r="P5742" s="140" t="str">
        <f ca="1">IF(Proc[[#This Row],[DaysAgeing]]&gt;5,"yep","on track")</f>
        <v>yep</v>
      </c>
      <c r="Q5742" s="2">
        <f ca="1">IF(Proc[[#This Row],[DateClosed]]="",ABS(NETWORKDAYS(Proc[[#This Row],[DateOpened]],TODAY()))-1,ABS(NETWORKDAYS(Proc[[#This Row],[DateOpened]],Proc[[#This Row],[DateClosed]]))-1)</f>
        <v>43</v>
      </c>
      <c r="R5742" s="140" t="s">
        <v>4125</v>
      </c>
      <c r="S5742" s="143"/>
      <c r="T5742" s="153">
        <v>5741</v>
      </c>
    </row>
    <row r="5743" spans="1:20" hidden="1">
      <c r="A5743" s="142" t="s">
        <v>5538</v>
      </c>
      <c r="B5743" s="143" t="str">
        <f>IFERROR(VLOOKUP(Proc[[#This Row],[App]],Table2[],3,0),"open")</f>
        <v>ok</v>
      </c>
      <c r="C5743" s="144" t="s">
        <v>369</v>
      </c>
      <c r="D5743" s="152" t="s">
        <v>10128</v>
      </c>
      <c r="E5743" s="152" t="s">
        <v>5888</v>
      </c>
      <c r="F5743" s="145" t="s">
        <v>5888</v>
      </c>
      <c r="G5743" s="142" t="s">
        <v>400</v>
      </c>
      <c r="H5743" s="143" t="str">
        <f>IF(Proc[[#This Row],[type]]="LFF (MDG-F)",MID(Proc[[#This Row],[Obj]],13,10),"")</f>
        <v/>
      </c>
      <c r="I5743" s="152"/>
      <c r="J5743" s="143" t="b">
        <f>Proc[[#This Row],[Requested]]=Proc[[#This Row],[CurrentParent]]</f>
        <v>1</v>
      </c>
      <c r="K5743" s="143" t="str">
        <f>IF(Proc[[#This Row],[Author]]="Marcela Urrego",VLOOKUP(LEFT(Proc[[#This Row],[Requested]],1),Table3[#All],2,0),VLOOKUP(Proc[[#This Row],[Author]],Table4[],2,0))</f>
        <v>EL</v>
      </c>
      <c r="L5743" s="148" t="s">
        <v>7174</v>
      </c>
      <c r="M5743" s="140">
        <v>46056</v>
      </c>
      <c r="N5743" s="140"/>
      <c r="O5743" s="140"/>
      <c r="P5743" s="140" t="str">
        <f ca="1">IF(Proc[[#This Row],[DaysAgeing]]&gt;5,"yep","on track")</f>
        <v>yep</v>
      </c>
      <c r="Q5743" s="2">
        <f ca="1">IF(Proc[[#This Row],[DateClosed]]="",ABS(NETWORKDAYS(Proc[[#This Row],[DateOpened]],TODAY()))-1,ABS(NETWORKDAYS(Proc[[#This Row],[DateOpened]],Proc[[#This Row],[DateClosed]]))-1)</f>
        <v>43</v>
      </c>
      <c r="R5743" s="140" t="s">
        <v>4125</v>
      </c>
      <c r="S5743" s="143"/>
      <c r="T5743" s="153">
        <v>5742</v>
      </c>
    </row>
    <row r="5744" spans="1:20" hidden="1">
      <c r="A5744" s="142" t="s">
        <v>5538</v>
      </c>
      <c r="B5744" s="143" t="str">
        <f>IFERROR(VLOOKUP(Proc[[#This Row],[App]],Table2[],3,0),"open")</f>
        <v>ok</v>
      </c>
      <c r="C5744" s="144" t="s">
        <v>369</v>
      </c>
      <c r="D5744" s="152" t="s">
        <v>10129</v>
      </c>
      <c r="E5744" s="152" t="s">
        <v>5888</v>
      </c>
      <c r="F5744" s="145" t="s">
        <v>5888</v>
      </c>
      <c r="G5744" s="142" t="s">
        <v>400</v>
      </c>
      <c r="H5744" s="143" t="str">
        <f>IF(Proc[[#This Row],[type]]="LFF (MDG-F)",MID(Proc[[#This Row],[Obj]],13,10),"")</f>
        <v/>
      </c>
      <c r="I5744" s="152"/>
      <c r="J5744" s="143" t="b">
        <f>Proc[[#This Row],[Requested]]=Proc[[#This Row],[CurrentParent]]</f>
        <v>1</v>
      </c>
      <c r="K5744" s="143" t="str">
        <f>IF(Proc[[#This Row],[Author]]="Marcela Urrego",VLOOKUP(LEFT(Proc[[#This Row],[Requested]],1),Table3[#All],2,0),VLOOKUP(Proc[[#This Row],[Author]],Table4[],2,0))</f>
        <v>EL</v>
      </c>
      <c r="L5744" s="148" t="s">
        <v>7174</v>
      </c>
      <c r="M5744" s="140">
        <v>46056</v>
      </c>
      <c r="N5744" s="140"/>
      <c r="O5744" s="140"/>
      <c r="P5744" s="140" t="str">
        <f ca="1">IF(Proc[[#This Row],[DaysAgeing]]&gt;5,"yep","on track")</f>
        <v>yep</v>
      </c>
      <c r="Q5744" s="2">
        <f ca="1">IF(Proc[[#This Row],[DateClosed]]="",ABS(NETWORKDAYS(Proc[[#This Row],[DateOpened]],TODAY()))-1,ABS(NETWORKDAYS(Proc[[#This Row],[DateOpened]],Proc[[#This Row],[DateClosed]]))-1)</f>
        <v>43</v>
      </c>
      <c r="R5744" s="140" t="s">
        <v>4125</v>
      </c>
      <c r="S5744" s="143"/>
      <c r="T5744" s="153">
        <v>5743</v>
      </c>
    </row>
    <row r="5745" spans="1:20" hidden="1">
      <c r="A5745" s="142" t="s">
        <v>5538</v>
      </c>
      <c r="B5745" s="143" t="str">
        <f>IFERROR(VLOOKUP(Proc[[#This Row],[App]],Table2[],3,0),"open")</f>
        <v>ok</v>
      </c>
      <c r="C5745" s="144" t="s">
        <v>369</v>
      </c>
      <c r="D5745" s="152" t="s">
        <v>10130</v>
      </c>
      <c r="E5745" s="152" t="s">
        <v>5888</v>
      </c>
      <c r="F5745" s="145" t="s">
        <v>5888</v>
      </c>
      <c r="G5745" s="142" t="s">
        <v>400</v>
      </c>
      <c r="H5745" s="143" t="str">
        <f>IF(Proc[[#This Row],[type]]="LFF (MDG-F)",MID(Proc[[#This Row],[Obj]],13,10),"")</f>
        <v/>
      </c>
      <c r="I5745" s="152"/>
      <c r="J5745" s="143" t="b">
        <f>Proc[[#This Row],[Requested]]=Proc[[#This Row],[CurrentParent]]</f>
        <v>1</v>
      </c>
      <c r="K5745" s="143" t="str">
        <f>IF(Proc[[#This Row],[Author]]="Marcela Urrego",VLOOKUP(LEFT(Proc[[#This Row],[Requested]],1),Table3[#All],2,0),VLOOKUP(Proc[[#This Row],[Author]],Table4[],2,0))</f>
        <v>EL</v>
      </c>
      <c r="L5745" s="148" t="s">
        <v>7174</v>
      </c>
      <c r="M5745" s="140">
        <v>46056</v>
      </c>
      <c r="N5745" s="140"/>
      <c r="O5745" s="140"/>
      <c r="P5745" s="140" t="str">
        <f ca="1">IF(Proc[[#This Row],[DaysAgeing]]&gt;5,"yep","on track")</f>
        <v>yep</v>
      </c>
      <c r="Q5745" s="2">
        <f ca="1">IF(Proc[[#This Row],[DateClosed]]="",ABS(NETWORKDAYS(Proc[[#This Row],[DateOpened]],TODAY()))-1,ABS(NETWORKDAYS(Proc[[#This Row],[DateOpened]],Proc[[#This Row],[DateClosed]]))-1)</f>
        <v>43</v>
      </c>
      <c r="R5745" s="140" t="s">
        <v>4125</v>
      </c>
      <c r="S5745" s="143"/>
      <c r="T5745" s="153">
        <v>5744</v>
      </c>
    </row>
    <row r="5746" spans="1:20" hidden="1">
      <c r="A5746" s="142" t="s">
        <v>5538</v>
      </c>
      <c r="B5746" s="143" t="str">
        <f>IFERROR(VLOOKUP(Proc[[#This Row],[App]],Table2[],3,0),"open")</f>
        <v>ok</v>
      </c>
      <c r="C5746" s="142" t="s">
        <v>377</v>
      </c>
      <c r="D5746" s="152" t="s">
        <v>5939</v>
      </c>
      <c r="E5746" s="152" t="s">
        <v>5888</v>
      </c>
      <c r="F5746" s="145"/>
      <c r="G5746" s="142" t="s">
        <v>400</v>
      </c>
      <c r="H5746" s="143" t="str">
        <f>IF(Proc[[#This Row],[type]]="LFF (MDG-F)",MID(Proc[[#This Row],[Obj]],13,10),"")</f>
        <v/>
      </c>
      <c r="I5746" s="152"/>
      <c r="J5746" s="143" t="b">
        <f>Proc[[#This Row],[Requested]]=Proc[[#This Row],[CurrentParent]]</f>
        <v>0</v>
      </c>
      <c r="K5746" s="143" t="str">
        <f>IF(Proc[[#This Row],[Author]]="Marcela Urrego",VLOOKUP(LEFT(Proc[[#This Row],[Requested]],1),Table3[#All],2,0),VLOOKUP(Proc[[#This Row],[Author]],Table4[],2,0))</f>
        <v>EL</v>
      </c>
      <c r="L5746" s="148" t="s">
        <v>7174</v>
      </c>
      <c r="M5746" s="140">
        <v>46056</v>
      </c>
      <c r="N5746" s="140"/>
      <c r="O5746" s="140"/>
      <c r="P5746" s="140" t="str">
        <f ca="1">IF(Proc[[#This Row],[DaysAgeing]]&gt;5,"yep","on track")</f>
        <v>yep</v>
      </c>
      <c r="Q5746" s="2">
        <f ca="1">IF(Proc[[#This Row],[DateClosed]]="",ABS(NETWORKDAYS(Proc[[#This Row],[DateOpened]],TODAY()))-1,ABS(NETWORKDAYS(Proc[[#This Row],[DateOpened]],Proc[[#This Row],[DateClosed]]))-1)</f>
        <v>43</v>
      </c>
      <c r="R5746" s="140" t="s">
        <v>4125</v>
      </c>
      <c r="S5746" s="143"/>
      <c r="T5746" s="153">
        <v>5745</v>
      </c>
    </row>
    <row r="5747" spans="1:20" hidden="1">
      <c r="A5747" s="142" t="s">
        <v>5538</v>
      </c>
      <c r="B5747" s="143" t="str">
        <f>IFERROR(VLOOKUP(Proc[[#This Row],[App]],Table2[],3,0),"open")</f>
        <v>ok</v>
      </c>
      <c r="C5747" s="144" t="s">
        <v>369</v>
      </c>
      <c r="D5747" s="152" t="s">
        <v>10131</v>
      </c>
      <c r="E5747" s="152" t="s">
        <v>5888</v>
      </c>
      <c r="F5747" s="145" t="s">
        <v>5888</v>
      </c>
      <c r="G5747" s="142" t="s">
        <v>400</v>
      </c>
      <c r="H5747" s="143" t="str">
        <f>IF(Proc[[#This Row],[type]]="LFF (MDG-F)",MID(Proc[[#This Row],[Obj]],13,10),"")</f>
        <v/>
      </c>
      <c r="I5747" s="152"/>
      <c r="J5747" s="143" t="b">
        <f>Proc[[#This Row],[Requested]]=Proc[[#This Row],[CurrentParent]]</f>
        <v>1</v>
      </c>
      <c r="K5747" s="143" t="str">
        <f>IF(Proc[[#This Row],[Author]]="Marcela Urrego",VLOOKUP(LEFT(Proc[[#This Row],[Requested]],1),Table3[#All],2,0),VLOOKUP(Proc[[#This Row],[Author]],Table4[],2,0))</f>
        <v>EL</v>
      </c>
      <c r="L5747" s="148" t="s">
        <v>7174</v>
      </c>
      <c r="M5747" s="140">
        <v>46056</v>
      </c>
      <c r="N5747" s="140"/>
      <c r="O5747" s="140"/>
      <c r="P5747" s="140" t="str">
        <f ca="1">IF(Proc[[#This Row],[DaysAgeing]]&gt;5,"yep","on track")</f>
        <v>yep</v>
      </c>
      <c r="Q5747" s="2">
        <f ca="1">IF(Proc[[#This Row],[DateClosed]]="",ABS(NETWORKDAYS(Proc[[#This Row],[DateOpened]],TODAY()))-1,ABS(NETWORKDAYS(Proc[[#This Row],[DateOpened]],Proc[[#This Row],[DateClosed]]))-1)</f>
        <v>43</v>
      </c>
      <c r="R5747" s="140" t="s">
        <v>4125</v>
      </c>
      <c r="S5747" s="143"/>
      <c r="T5747" s="153">
        <v>5746</v>
      </c>
    </row>
    <row r="5748" spans="1:20" hidden="1">
      <c r="A5748" s="142" t="s">
        <v>5538</v>
      </c>
      <c r="B5748" s="143" t="str">
        <f>IFERROR(VLOOKUP(Proc[[#This Row],[App]],Table2[],3,0),"open")</f>
        <v>ok</v>
      </c>
      <c r="C5748" s="144" t="s">
        <v>369</v>
      </c>
      <c r="D5748" s="152" t="s">
        <v>10132</v>
      </c>
      <c r="E5748" s="152" t="s">
        <v>5888</v>
      </c>
      <c r="F5748" s="145" t="s">
        <v>5888</v>
      </c>
      <c r="G5748" s="142" t="s">
        <v>400</v>
      </c>
      <c r="H5748" s="143" t="str">
        <f>IF(Proc[[#This Row],[type]]="LFF (MDG-F)",MID(Proc[[#This Row],[Obj]],13,10),"")</f>
        <v/>
      </c>
      <c r="I5748" s="152"/>
      <c r="J5748" s="143" t="b">
        <f>Proc[[#This Row],[Requested]]=Proc[[#This Row],[CurrentParent]]</f>
        <v>1</v>
      </c>
      <c r="K5748" s="143" t="str">
        <f>IF(Proc[[#This Row],[Author]]="Marcela Urrego",VLOOKUP(LEFT(Proc[[#This Row],[Requested]],1),Table3[#All],2,0),VLOOKUP(Proc[[#This Row],[Author]],Table4[],2,0))</f>
        <v>EL</v>
      </c>
      <c r="L5748" s="148" t="s">
        <v>7174</v>
      </c>
      <c r="M5748" s="140">
        <v>46056</v>
      </c>
      <c r="N5748" s="140"/>
      <c r="O5748" s="140"/>
      <c r="P5748" s="140" t="str">
        <f ca="1">IF(Proc[[#This Row],[DaysAgeing]]&gt;5,"yep","on track")</f>
        <v>yep</v>
      </c>
      <c r="Q5748" s="2">
        <f ca="1">IF(Proc[[#This Row],[DateClosed]]="",ABS(NETWORKDAYS(Proc[[#This Row],[DateOpened]],TODAY()))-1,ABS(NETWORKDAYS(Proc[[#This Row],[DateOpened]],Proc[[#This Row],[DateClosed]]))-1)</f>
        <v>43</v>
      </c>
      <c r="R5748" s="140" t="s">
        <v>4125</v>
      </c>
      <c r="S5748" s="143"/>
      <c r="T5748" s="153">
        <v>5747</v>
      </c>
    </row>
    <row r="5749" spans="1:20" hidden="1">
      <c r="A5749" s="142" t="s">
        <v>5538</v>
      </c>
      <c r="B5749" s="143" t="str">
        <f>IFERROR(VLOOKUP(Proc[[#This Row],[App]],Table2[],3,0),"open")</f>
        <v>ok</v>
      </c>
      <c r="C5749" s="144" t="s">
        <v>369</v>
      </c>
      <c r="D5749" s="152" t="s">
        <v>10133</v>
      </c>
      <c r="E5749" s="152" t="s">
        <v>5888</v>
      </c>
      <c r="F5749" s="145" t="s">
        <v>5888</v>
      </c>
      <c r="G5749" s="142" t="s">
        <v>400</v>
      </c>
      <c r="H5749" s="143" t="str">
        <f>IF(Proc[[#This Row],[type]]="LFF (MDG-F)",MID(Proc[[#This Row],[Obj]],13,10),"")</f>
        <v/>
      </c>
      <c r="I5749" s="152"/>
      <c r="J5749" s="143" t="b">
        <f>Proc[[#This Row],[Requested]]=Proc[[#This Row],[CurrentParent]]</f>
        <v>1</v>
      </c>
      <c r="K5749" s="143" t="str">
        <f>IF(Proc[[#This Row],[Author]]="Marcela Urrego",VLOOKUP(LEFT(Proc[[#This Row],[Requested]],1),Table3[#All],2,0),VLOOKUP(Proc[[#This Row],[Author]],Table4[],2,0))</f>
        <v>EL</v>
      </c>
      <c r="L5749" s="148" t="s">
        <v>7174</v>
      </c>
      <c r="M5749" s="140">
        <v>46056</v>
      </c>
      <c r="N5749" s="140"/>
      <c r="O5749" s="140"/>
      <c r="P5749" s="140" t="str">
        <f ca="1">IF(Proc[[#This Row],[DaysAgeing]]&gt;5,"yep","on track")</f>
        <v>yep</v>
      </c>
      <c r="Q5749" s="2">
        <f ca="1">IF(Proc[[#This Row],[DateClosed]]="",ABS(NETWORKDAYS(Proc[[#This Row],[DateOpened]],TODAY()))-1,ABS(NETWORKDAYS(Proc[[#This Row],[DateOpened]],Proc[[#This Row],[DateClosed]]))-1)</f>
        <v>43</v>
      </c>
      <c r="R5749" s="140" t="s">
        <v>4125</v>
      </c>
      <c r="S5749" s="143"/>
      <c r="T5749" s="153">
        <v>5748</v>
      </c>
    </row>
    <row r="5750" spans="1:20" hidden="1">
      <c r="A5750" s="142" t="s">
        <v>5538</v>
      </c>
      <c r="B5750" s="143" t="str">
        <f>IFERROR(VLOOKUP(Proc[[#This Row],[App]],Table2[],3,0),"open")</f>
        <v>ok</v>
      </c>
      <c r="C5750" s="144" t="s">
        <v>369</v>
      </c>
      <c r="D5750" s="152" t="s">
        <v>10134</v>
      </c>
      <c r="E5750" s="152" t="s">
        <v>5888</v>
      </c>
      <c r="F5750" s="145" t="s">
        <v>5888</v>
      </c>
      <c r="G5750" s="142" t="s">
        <v>400</v>
      </c>
      <c r="H5750" s="143" t="str">
        <f>IF(Proc[[#This Row],[type]]="LFF (MDG-F)",MID(Proc[[#This Row],[Obj]],13,10),"")</f>
        <v/>
      </c>
      <c r="I5750" s="152"/>
      <c r="J5750" s="143" t="b">
        <f>Proc[[#This Row],[Requested]]=Proc[[#This Row],[CurrentParent]]</f>
        <v>1</v>
      </c>
      <c r="K5750" s="143" t="str">
        <f>IF(Proc[[#This Row],[Author]]="Marcela Urrego",VLOOKUP(LEFT(Proc[[#This Row],[Requested]],1),Table3[#All],2,0),VLOOKUP(Proc[[#This Row],[Author]],Table4[],2,0))</f>
        <v>EL</v>
      </c>
      <c r="L5750" s="148" t="s">
        <v>7174</v>
      </c>
      <c r="M5750" s="140">
        <v>46056</v>
      </c>
      <c r="N5750" s="140"/>
      <c r="O5750" s="140"/>
      <c r="P5750" s="140" t="str">
        <f ca="1">IF(Proc[[#This Row],[DaysAgeing]]&gt;5,"yep","on track")</f>
        <v>yep</v>
      </c>
      <c r="Q5750" s="2">
        <f ca="1">IF(Proc[[#This Row],[DateClosed]]="",ABS(NETWORKDAYS(Proc[[#This Row],[DateOpened]],TODAY()))-1,ABS(NETWORKDAYS(Proc[[#This Row],[DateOpened]],Proc[[#This Row],[DateClosed]]))-1)</f>
        <v>43</v>
      </c>
      <c r="R5750" s="140" t="s">
        <v>4125</v>
      </c>
      <c r="S5750" s="143"/>
      <c r="T5750" s="153">
        <v>5749</v>
      </c>
    </row>
    <row r="5751" spans="1:20" hidden="1">
      <c r="A5751" s="142" t="s">
        <v>5538</v>
      </c>
      <c r="B5751" s="143" t="str">
        <f>IFERROR(VLOOKUP(Proc[[#This Row],[App]],Table2[],3,0),"open")</f>
        <v>ok</v>
      </c>
      <c r="C5751" s="144" t="s">
        <v>377</v>
      </c>
      <c r="D5751" s="152" t="s">
        <v>5940</v>
      </c>
      <c r="E5751" s="152" t="s">
        <v>5888</v>
      </c>
      <c r="F5751" s="145"/>
      <c r="G5751" s="142" t="s">
        <v>400</v>
      </c>
      <c r="H5751" s="143" t="str">
        <f>IF(Proc[[#This Row],[type]]="LFF (MDG-F)",MID(Proc[[#This Row],[Obj]],13,10),"")</f>
        <v/>
      </c>
      <c r="I5751" s="152"/>
      <c r="J5751" s="143" t="b">
        <f>Proc[[#This Row],[Requested]]=Proc[[#This Row],[CurrentParent]]</f>
        <v>0</v>
      </c>
      <c r="K5751" s="143" t="str">
        <f>IF(Proc[[#This Row],[Author]]="Marcela Urrego",VLOOKUP(LEFT(Proc[[#This Row],[Requested]],1),Table3[#All],2,0),VLOOKUP(Proc[[#This Row],[Author]],Table4[],2,0))</f>
        <v>EL</v>
      </c>
      <c r="L5751" s="148" t="s">
        <v>7174</v>
      </c>
      <c r="M5751" s="140">
        <v>46056</v>
      </c>
      <c r="N5751" s="140"/>
      <c r="O5751" s="140"/>
      <c r="P5751" s="140" t="str">
        <f ca="1">IF(Proc[[#This Row],[DaysAgeing]]&gt;5,"yep","on track")</f>
        <v>yep</v>
      </c>
      <c r="Q5751" s="2">
        <f ca="1">IF(Proc[[#This Row],[DateClosed]]="",ABS(NETWORKDAYS(Proc[[#This Row],[DateOpened]],TODAY()))-1,ABS(NETWORKDAYS(Proc[[#This Row],[DateOpened]],Proc[[#This Row],[DateClosed]]))-1)</f>
        <v>43</v>
      </c>
      <c r="R5751" s="140" t="s">
        <v>4125</v>
      </c>
      <c r="S5751" s="143"/>
      <c r="T5751" s="153">
        <v>5750</v>
      </c>
    </row>
    <row r="5752" spans="1:20" hidden="1">
      <c r="A5752" s="142" t="s">
        <v>5538</v>
      </c>
      <c r="B5752" s="143" t="str">
        <f>IFERROR(VLOOKUP(Proc[[#This Row],[App]],Table2[],3,0),"open")</f>
        <v>ok</v>
      </c>
      <c r="C5752" s="144" t="s">
        <v>369</v>
      </c>
      <c r="D5752" s="152" t="s">
        <v>10135</v>
      </c>
      <c r="E5752" s="152" t="s">
        <v>5888</v>
      </c>
      <c r="F5752" s="145" t="s">
        <v>5888</v>
      </c>
      <c r="G5752" s="142" t="s">
        <v>400</v>
      </c>
      <c r="H5752" s="143" t="str">
        <f>IF(Proc[[#This Row],[type]]="LFF (MDG-F)",MID(Proc[[#This Row],[Obj]],13,10),"")</f>
        <v/>
      </c>
      <c r="I5752" s="152"/>
      <c r="J5752" s="143" t="b">
        <f>Proc[[#This Row],[Requested]]=Proc[[#This Row],[CurrentParent]]</f>
        <v>1</v>
      </c>
      <c r="K5752" s="143" t="str">
        <f>IF(Proc[[#This Row],[Author]]="Marcela Urrego",VLOOKUP(LEFT(Proc[[#This Row],[Requested]],1),Table3[#All],2,0),VLOOKUP(Proc[[#This Row],[Author]],Table4[],2,0))</f>
        <v>EL</v>
      </c>
      <c r="L5752" s="148" t="s">
        <v>7174</v>
      </c>
      <c r="M5752" s="140">
        <v>46056</v>
      </c>
      <c r="N5752" s="140"/>
      <c r="O5752" s="140"/>
      <c r="P5752" s="140" t="str">
        <f ca="1">IF(Proc[[#This Row],[DaysAgeing]]&gt;5,"yep","on track")</f>
        <v>yep</v>
      </c>
      <c r="Q5752" s="2">
        <f ca="1">IF(Proc[[#This Row],[DateClosed]]="",ABS(NETWORKDAYS(Proc[[#This Row],[DateOpened]],TODAY()))-1,ABS(NETWORKDAYS(Proc[[#This Row],[DateOpened]],Proc[[#This Row],[DateClosed]]))-1)</f>
        <v>43</v>
      </c>
      <c r="R5752" s="140" t="s">
        <v>4125</v>
      </c>
      <c r="S5752" s="143"/>
      <c r="T5752" s="153">
        <v>5751</v>
      </c>
    </row>
    <row r="5753" spans="1:20" hidden="1">
      <c r="A5753" s="142" t="s">
        <v>5538</v>
      </c>
      <c r="B5753" s="143" t="str">
        <f>IFERROR(VLOOKUP(Proc[[#This Row],[App]],Table2[],3,0),"open")</f>
        <v>ok</v>
      </c>
      <c r="C5753" s="144" t="s">
        <v>369</v>
      </c>
      <c r="D5753" s="152" t="s">
        <v>10136</v>
      </c>
      <c r="E5753" s="152" t="s">
        <v>5888</v>
      </c>
      <c r="F5753" s="145" t="s">
        <v>5888</v>
      </c>
      <c r="G5753" s="142" t="s">
        <v>400</v>
      </c>
      <c r="H5753" s="143" t="str">
        <f>IF(Proc[[#This Row],[type]]="LFF (MDG-F)",MID(Proc[[#This Row],[Obj]],13,10),"")</f>
        <v/>
      </c>
      <c r="I5753" s="152"/>
      <c r="J5753" s="143" t="b">
        <f>Proc[[#This Row],[Requested]]=Proc[[#This Row],[CurrentParent]]</f>
        <v>1</v>
      </c>
      <c r="K5753" s="143" t="str">
        <f>IF(Proc[[#This Row],[Author]]="Marcela Urrego",VLOOKUP(LEFT(Proc[[#This Row],[Requested]],1),Table3[#All],2,0),VLOOKUP(Proc[[#This Row],[Author]],Table4[],2,0))</f>
        <v>EL</v>
      </c>
      <c r="L5753" s="148" t="s">
        <v>7174</v>
      </c>
      <c r="M5753" s="140">
        <v>46056</v>
      </c>
      <c r="N5753" s="140"/>
      <c r="O5753" s="140"/>
      <c r="P5753" s="140" t="str">
        <f ca="1">IF(Proc[[#This Row],[DaysAgeing]]&gt;5,"yep","on track")</f>
        <v>yep</v>
      </c>
      <c r="Q5753" s="2">
        <f ca="1">IF(Proc[[#This Row],[DateClosed]]="",ABS(NETWORKDAYS(Proc[[#This Row],[DateOpened]],TODAY()))-1,ABS(NETWORKDAYS(Proc[[#This Row],[DateOpened]],Proc[[#This Row],[DateClosed]]))-1)</f>
        <v>43</v>
      </c>
      <c r="R5753" s="140" t="s">
        <v>4125</v>
      </c>
      <c r="S5753" s="143"/>
      <c r="T5753" s="153">
        <v>5752</v>
      </c>
    </row>
    <row r="5754" spans="1:20" hidden="1">
      <c r="A5754" s="142" t="s">
        <v>5538</v>
      </c>
      <c r="B5754" s="143" t="str">
        <f>IFERROR(VLOOKUP(Proc[[#This Row],[App]],Table2[],3,0),"open")</f>
        <v>ok</v>
      </c>
      <c r="C5754" s="144" t="s">
        <v>369</v>
      </c>
      <c r="D5754" s="152" t="s">
        <v>10137</v>
      </c>
      <c r="E5754" s="152" t="s">
        <v>5888</v>
      </c>
      <c r="F5754" s="145" t="s">
        <v>5888</v>
      </c>
      <c r="G5754" s="142" t="s">
        <v>400</v>
      </c>
      <c r="H5754" s="143" t="str">
        <f>IF(Proc[[#This Row],[type]]="LFF (MDG-F)",MID(Proc[[#This Row],[Obj]],13,10),"")</f>
        <v/>
      </c>
      <c r="I5754" s="152"/>
      <c r="J5754" s="143" t="b">
        <f>Proc[[#This Row],[Requested]]=Proc[[#This Row],[CurrentParent]]</f>
        <v>1</v>
      </c>
      <c r="K5754" s="143" t="str">
        <f>IF(Proc[[#This Row],[Author]]="Marcela Urrego",VLOOKUP(LEFT(Proc[[#This Row],[Requested]],1),Table3[#All],2,0),VLOOKUP(Proc[[#This Row],[Author]],Table4[],2,0))</f>
        <v>EL</v>
      </c>
      <c r="L5754" s="148" t="s">
        <v>7174</v>
      </c>
      <c r="M5754" s="140">
        <v>46056</v>
      </c>
      <c r="N5754" s="140"/>
      <c r="O5754" s="140"/>
      <c r="P5754" s="140" t="str">
        <f ca="1">IF(Proc[[#This Row],[DaysAgeing]]&gt;5,"yep","on track")</f>
        <v>yep</v>
      </c>
      <c r="Q5754" s="2">
        <f ca="1">IF(Proc[[#This Row],[DateClosed]]="",ABS(NETWORKDAYS(Proc[[#This Row],[DateOpened]],TODAY()))-1,ABS(NETWORKDAYS(Proc[[#This Row],[DateOpened]],Proc[[#This Row],[DateClosed]]))-1)</f>
        <v>43</v>
      </c>
      <c r="R5754" s="140" t="s">
        <v>4125</v>
      </c>
      <c r="S5754" s="143"/>
      <c r="T5754" s="153">
        <v>5753</v>
      </c>
    </row>
    <row r="5755" spans="1:20" hidden="1">
      <c r="A5755" s="142" t="s">
        <v>5538</v>
      </c>
      <c r="B5755" s="143" t="str">
        <f>IFERROR(VLOOKUP(Proc[[#This Row],[App]],Table2[],3,0),"open")</f>
        <v>ok</v>
      </c>
      <c r="C5755" s="144" t="s">
        <v>369</v>
      </c>
      <c r="D5755" s="152" t="s">
        <v>10138</v>
      </c>
      <c r="E5755" s="152" t="s">
        <v>5888</v>
      </c>
      <c r="F5755" s="145" t="s">
        <v>5888</v>
      </c>
      <c r="G5755" s="142" t="s">
        <v>400</v>
      </c>
      <c r="H5755" s="143" t="str">
        <f>IF(Proc[[#This Row],[type]]="LFF (MDG-F)",MID(Proc[[#This Row],[Obj]],13,10),"")</f>
        <v/>
      </c>
      <c r="I5755" s="152"/>
      <c r="J5755" s="143" t="b">
        <f>Proc[[#This Row],[Requested]]=Proc[[#This Row],[CurrentParent]]</f>
        <v>1</v>
      </c>
      <c r="K5755" s="143" t="str">
        <f>IF(Proc[[#This Row],[Author]]="Marcela Urrego",VLOOKUP(LEFT(Proc[[#This Row],[Requested]],1),Table3[#All],2,0),VLOOKUP(Proc[[#This Row],[Author]],Table4[],2,0))</f>
        <v>EL</v>
      </c>
      <c r="L5755" s="148" t="s">
        <v>7174</v>
      </c>
      <c r="M5755" s="140">
        <v>46056</v>
      </c>
      <c r="N5755" s="140"/>
      <c r="O5755" s="140"/>
      <c r="P5755" s="140" t="str">
        <f ca="1">IF(Proc[[#This Row],[DaysAgeing]]&gt;5,"yep","on track")</f>
        <v>yep</v>
      </c>
      <c r="Q5755" s="2">
        <f ca="1">IF(Proc[[#This Row],[DateClosed]]="",ABS(NETWORKDAYS(Proc[[#This Row],[DateOpened]],TODAY()))-1,ABS(NETWORKDAYS(Proc[[#This Row],[DateOpened]],Proc[[#This Row],[DateClosed]]))-1)</f>
        <v>43</v>
      </c>
      <c r="R5755" s="140" t="s">
        <v>4125</v>
      </c>
      <c r="S5755" s="143"/>
      <c r="T5755" s="153">
        <v>5754</v>
      </c>
    </row>
    <row r="5756" spans="1:20" hidden="1">
      <c r="A5756" s="142" t="s">
        <v>5538</v>
      </c>
      <c r="B5756" s="143" t="str">
        <f>IFERROR(VLOOKUP(Proc[[#This Row],[App]],Table2[],3,0),"open")</f>
        <v>ok</v>
      </c>
      <c r="C5756" s="144" t="s">
        <v>369</v>
      </c>
      <c r="D5756" s="152" t="s">
        <v>10139</v>
      </c>
      <c r="E5756" s="152" t="s">
        <v>5888</v>
      </c>
      <c r="F5756" s="145" t="s">
        <v>5888</v>
      </c>
      <c r="G5756" s="142" t="s">
        <v>400</v>
      </c>
      <c r="H5756" s="143" t="str">
        <f>IF(Proc[[#This Row],[type]]="LFF (MDG-F)",MID(Proc[[#This Row],[Obj]],13,10),"")</f>
        <v/>
      </c>
      <c r="I5756" s="152"/>
      <c r="J5756" s="143" t="b">
        <f>Proc[[#This Row],[Requested]]=Proc[[#This Row],[CurrentParent]]</f>
        <v>1</v>
      </c>
      <c r="K5756" s="143" t="str">
        <f>IF(Proc[[#This Row],[Author]]="Marcela Urrego",VLOOKUP(LEFT(Proc[[#This Row],[Requested]],1),Table3[#All],2,0),VLOOKUP(Proc[[#This Row],[Author]],Table4[],2,0))</f>
        <v>EL</v>
      </c>
      <c r="L5756" s="148" t="s">
        <v>7174</v>
      </c>
      <c r="M5756" s="140">
        <v>46056</v>
      </c>
      <c r="N5756" s="140"/>
      <c r="O5756" s="140"/>
      <c r="P5756" s="140" t="str">
        <f ca="1">IF(Proc[[#This Row],[DaysAgeing]]&gt;5,"yep","on track")</f>
        <v>yep</v>
      </c>
      <c r="Q5756" s="2">
        <f ca="1">IF(Proc[[#This Row],[DateClosed]]="",ABS(NETWORKDAYS(Proc[[#This Row],[DateOpened]],TODAY()))-1,ABS(NETWORKDAYS(Proc[[#This Row],[DateOpened]],Proc[[#This Row],[DateClosed]]))-1)</f>
        <v>43</v>
      </c>
      <c r="R5756" s="140" t="s">
        <v>4125</v>
      </c>
      <c r="S5756" s="143"/>
      <c r="T5756" s="153">
        <v>5755</v>
      </c>
    </row>
    <row r="5757" spans="1:20" hidden="1">
      <c r="A5757" s="142" t="s">
        <v>5538</v>
      </c>
      <c r="B5757" s="143" t="str">
        <f>IFERROR(VLOOKUP(Proc[[#This Row],[App]],Table2[],3,0),"open")</f>
        <v>ok</v>
      </c>
      <c r="C5757" s="144" t="s">
        <v>369</v>
      </c>
      <c r="D5757" s="152" t="s">
        <v>10140</v>
      </c>
      <c r="E5757" s="152" t="s">
        <v>5888</v>
      </c>
      <c r="F5757" s="145" t="s">
        <v>5888</v>
      </c>
      <c r="G5757" s="142" t="s">
        <v>400</v>
      </c>
      <c r="H5757" s="143" t="str">
        <f>IF(Proc[[#This Row],[type]]="LFF (MDG-F)",MID(Proc[[#This Row],[Obj]],13,10),"")</f>
        <v/>
      </c>
      <c r="I5757" s="152"/>
      <c r="J5757" s="143" t="b">
        <f>Proc[[#This Row],[Requested]]=Proc[[#This Row],[CurrentParent]]</f>
        <v>1</v>
      </c>
      <c r="K5757" s="143" t="str">
        <f>IF(Proc[[#This Row],[Author]]="Marcela Urrego",VLOOKUP(LEFT(Proc[[#This Row],[Requested]],1),Table3[#All],2,0),VLOOKUP(Proc[[#This Row],[Author]],Table4[],2,0))</f>
        <v>EL</v>
      </c>
      <c r="L5757" s="148" t="s">
        <v>7174</v>
      </c>
      <c r="M5757" s="140">
        <v>46056</v>
      </c>
      <c r="N5757" s="140"/>
      <c r="O5757" s="140"/>
      <c r="P5757" s="140" t="str">
        <f ca="1">IF(Proc[[#This Row],[DaysAgeing]]&gt;5,"yep","on track")</f>
        <v>yep</v>
      </c>
      <c r="Q5757" s="2">
        <f ca="1">IF(Proc[[#This Row],[DateClosed]]="",ABS(NETWORKDAYS(Proc[[#This Row],[DateOpened]],TODAY()))-1,ABS(NETWORKDAYS(Proc[[#This Row],[DateOpened]],Proc[[#This Row],[DateClosed]]))-1)</f>
        <v>43</v>
      </c>
      <c r="R5757" s="140" t="s">
        <v>4125</v>
      </c>
      <c r="S5757" s="143"/>
      <c r="T5757" s="153">
        <v>5756</v>
      </c>
    </row>
    <row r="5758" spans="1:20" hidden="1">
      <c r="A5758" s="142" t="s">
        <v>5538</v>
      </c>
      <c r="B5758" s="143" t="str">
        <f>IFERROR(VLOOKUP(Proc[[#This Row],[App]],Table2[],3,0),"open")</f>
        <v>ok</v>
      </c>
      <c r="C5758" s="144" t="s">
        <v>369</v>
      </c>
      <c r="D5758" s="152" t="s">
        <v>10141</v>
      </c>
      <c r="E5758" s="152" t="s">
        <v>5888</v>
      </c>
      <c r="F5758" s="145" t="s">
        <v>5888</v>
      </c>
      <c r="G5758" s="142" t="s">
        <v>400</v>
      </c>
      <c r="H5758" s="143" t="str">
        <f>IF(Proc[[#This Row],[type]]="LFF (MDG-F)",MID(Proc[[#This Row],[Obj]],13,10),"")</f>
        <v/>
      </c>
      <c r="I5758" s="152"/>
      <c r="J5758" s="143" t="b">
        <f>Proc[[#This Row],[Requested]]=Proc[[#This Row],[CurrentParent]]</f>
        <v>1</v>
      </c>
      <c r="K5758" s="143" t="str">
        <f>IF(Proc[[#This Row],[Author]]="Marcela Urrego",VLOOKUP(LEFT(Proc[[#This Row],[Requested]],1),Table3[#All],2,0),VLOOKUP(Proc[[#This Row],[Author]],Table4[],2,0))</f>
        <v>EL</v>
      </c>
      <c r="L5758" s="148" t="s">
        <v>7174</v>
      </c>
      <c r="M5758" s="140">
        <v>46056</v>
      </c>
      <c r="N5758" s="140"/>
      <c r="O5758" s="140"/>
      <c r="P5758" s="140" t="str">
        <f ca="1">IF(Proc[[#This Row],[DaysAgeing]]&gt;5,"yep","on track")</f>
        <v>yep</v>
      </c>
      <c r="Q5758" s="2">
        <f ca="1">IF(Proc[[#This Row],[DateClosed]]="",ABS(NETWORKDAYS(Proc[[#This Row],[DateOpened]],TODAY()))-1,ABS(NETWORKDAYS(Proc[[#This Row],[DateOpened]],Proc[[#This Row],[DateClosed]]))-1)</f>
        <v>43</v>
      </c>
      <c r="R5758" s="140" t="s">
        <v>4125</v>
      </c>
      <c r="S5758" s="143"/>
      <c r="T5758" s="153">
        <v>5757</v>
      </c>
    </row>
    <row r="5759" spans="1:20" hidden="1">
      <c r="A5759" s="142" t="s">
        <v>5538</v>
      </c>
      <c r="B5759" s="143" t="str">
        <f>IFERROR(VLOOKUP(Proc[[#This Row],[App]],Table2[],3,0),"open")</f>
        <v>ok</v>
      </c>
      <c r="C5759" s="144" t="s">
        <v>369</v>
      </c>
      <c r="D5759" s="152" t="s">
        <v>10142</v>
      </c>
      <c r="E5759" s="152" t="s">
        <v>5888</v>
      </c>
      <c r="F5759" s="145" t="s">
        <v>5888</v>
      </c>
      <c r="G5759" s="142" t="s">
        <v>400</v>
      </c>
      <c r="H5759" s="143" t="str">
        <f>IF(Proc[[#This Row],[type]]="LFF (MDG-F)",MID(Proc[[#This Row],[Obj]],13,10),"")</f>
        <v/>
      </c>
      <c r="I5759" s="152"/>
      <c r="J5759" s="143" t="b">
        <f>Proc[[#This Row],[Requested]]=Proc[[#This Row],[CurrentParent]]</f>
        <v>1</v>
      </c>
      <c r="K5759" s="143" t="str">
        <f>IF(Proc[[#This Row],[Author]]="Marcela Urrego",VLOOKUP(LEFT(Proc[[#This Row],[Requested]],1),Table3[#All],2,0),VLOOKUP(Proc[[#This Row],[Author]],Table4[],2,0))</f>
        <v>EL</v>
      </c>
      <c r="L5759" s="148" t="s">
        <v>7174</v>
      </c>
      <c r="M5759" s="140">
        <v>46056</v>
      </c>
      <c r="N5759" s="140"/>
      <c r="O5759" s="140"/>
      <c r="P5759" s="140" t="str">
        <f ca="1">IF(Proc[[#This Row],[DaysAgeing]]&gt;5,"yep","on track")</f>
        <v>yep</v>
      </c>
      <c r="Q5759" s="2">
        <f ca="1">IF(Proc[[#This Row],[DateClosed]]="",ABS(NETWORKDAYS(Proc[[#This Row],[DateOpened]],TODAY()))-1,ABS(NETWORKDAYS(Proc[[#This Row],[DateOpened]],Proc[[#This Row],[DateClosed]]))-1)</f>
        <v>43</v>
      </c>
      <c r="R5759" s="140" t="s">
        <v>4125</v>
      </c>
      <c r="S5759" s="143"/>
      <c r="T5759" s="153">
        <v>5758</v>
      </c>
    </row>
    <row r="5760" spans="1:20" hidden="1">
      <c r="A5760" s="142" t="s">
        <v>5538</v>
      </c>
      <c r="B5760" s="153" t="str">
        <f>IFERROR(VLOOKUP(Proc[[#This Row],[App]],Table2[],3,0),"open")</f>
        <v>ok</v>
      </c>
      <c r="C5760" s="144" t="s">
        <v>369</v>
      </c>
      <c r="D5760" s="152" t="s">
        <v>10143</v>
      </c>
      <c r="E5760" s="152" t="s">
        <v>5888</v>
      </c>
      <c r="F5760" s="153" t="s">
        <v>5888</v>
      </c>
      <c r="G5760" s="142" t="s">
        <v>400</v>
      </c>
      <c r="H5760" s="143" t="str">
        <f>IF(Proc[[#This Row],[type]]="LFF (MDG-F)",MID(Proc[[#This Row],[Obj]],13,10),"")</f>
        <v/>
      </c>
      <c r="I5760" s="152"/>
      <c r="J5760" s="143" t="b">
        <f>Proc[[#This Row],[Requested]]=Proc[[#This Row],[CurrentParent]]</f>
        <v>1</v>
      </c>
      <c r="K5760" s="153" t="str">
        <f>IF(Proc[[#This Row],[Author]]="Marcela Urrego",VLOOKUP(LEFT(Proc[[#This Row],[Requested]],1),Table3[#All],2,0),VLOOKUP(Proc[[#This Row],[Author]],Table4[],2,0))</f>
        <v>EL</v>
      </c>
      <c r="L5760" s="148" t="s">
        <v>7174</v>
      </c>
      <c r="M5760" s="140">
        <v>46056</v>
      </c>
      <c r="N5760" s="140"/>
      <c r="O5760" s="140"/>
      <c r="P5760" s="140" t="str">
        <f ca="1">IF(Proc[[#This Row],[DaysAgeing]]&gt;5,"yep","on track")</f>
        <v>yep</v>
      </c>
      <c r="Q5760" s="2">
        <f ca="1">IF(Proc[[#This Row],[DateClosed]]="",ABS(NETWORKDAYS(Proc[[#This Row],[DateOpened]],TODAY()))-1,ABS(NETWORKDAYS(Proc[[#This Row],[DateOpened]],Proc[[#This Row],[DateClosed]]))-1)</f>
        <v>43</v>
      </c>
      <c r="R5760" s="140" t="s">
        <v>4125</v>
      </c>
      <c r="S5760" s="143"/>
      <c r="T5760" s="153">
        <v>5759</v>
      </c>
    </row>
    <row r="5761" spans="1:20" hidden="1">
      <c r="A5761" s="142" t="s">
        <v>5538</v>
      </c>
      <c r="B5761" s="153" t="str">
        <f>IFERROR(VLOOKUP(Proc[[#This Row],[App]],Table2[],3,0),"open")</f>
        <v>ok</v>
      </c>
      <c r="C5761" s="144" t="s">
        <v>369</v>
      </c>
      <c r="D5761" s="152" t="s">
        <v>10144</v>
      </c>
      <c r="E5761" s="152" t="s">
        <v>5888</v>
      </c>
      <c r="F5761" s="153" t="s">
        <v>5888</v>
      </c>
      <c r="G5761" s="142" t="s">
        <v>400</v>
      </c>
      <c r="H5761" s="143" t="str">
        <f>IF(Proc[[#This Row],[type]]="LFF (MDG-F)",MID(Proc[[#This Row],[Obj]],13,10),"")</f>
        <v/>
      </c>
      <c r="I5761" s="152"/>
      <c r="J5761" s="143" t="b">
        <f>Proc[[#This Row],[Requested]]=Proc[[#This Row],[CurrentParent]]</f>
        <v>1</v>
      </c>
      <c r="K5761" s="153" t="str">
        <f>IF(Proc[[#This Row],[Author]]="Marcela Urrego",VLOOKUP(LEFT(Proc[[#This Row],[Requested]],1),Table3[#All],2,0),VLOOKUP(Proc[[#This Row],[Author]],Table4[],2,0))</f>
        <v>EL</v>
      </c>
      <c r="L5761" s="148" t="s">
        <v>7174</v>
      </c>
      <c r="M5761" s="140">
        <v>46056</v>
      </c>
      <c r="N5761" s="140"/>
      <c r="O5761" s="140"/>
      <c r="P5761" s="140" t="str">
        <f ca="1">IF(Proc[[#This Row],[DaysAgeing]]&gt;5,"yep","on track")</f>
        <v>yep</v>
      </c>
      <c r="Q5761" s="2">
        <f ca="1">IF(Proc[[#This Row],[DateClosed]]="",ABS(NETWORKDAYS(Proc[[#This Row],[DateOpened]],TODAY()))-1,ABS(NETWORKDAYS(Proc[[#This Row],[DateOpened]],Proc[[#This Row],[DateClosed]]))-1)</f>
        <v>43</v>
      </c>
      <c r="R5761" s="140" t="s">
        <v>4125</v>
      </c>
      <c r="S5761" s="143"/>
      <c r="T5761" s="153">
        <v>5760</v>
      </c>
    </row>
    <row r="5762" spans="1:20" hidden="1">
      <c r="A5762" s="142" t="s">
        <v>5538</v>
      </c>
      <c r="B5762" s="153" t="str">
        <f>IFERROR(VLOOKUP(Proc[[#This Row],[App]],Table2[],3,0),"open")</f>
        <v>ok</v>
      </c>
      <c r="C5762" s="144" t="s">
        <v>369</v>
      </c>
      <c r="D5762" s="152" t="s">
        <v>10145</v>
      </c>
      <c r="E5762" s="152" t="s">
        <v>5888</v>
      </c>
      <c r="F5762" s="153" t="s">
        <v>5888</v>
      </c>
      <c r="G5762" s="142" t="s">
        <v>400</v>
      </c>
      <c r="H5762" s="143" t="str">
        <f>IF(Proc[[#This Row],[type]]="LFF (MDG-F)",MID(Proc[[#This Row],[Obj]],13,10),"")</f>
        <v/>
      </c>
      <c r="I5762" s="152"/>
      <c r="J5762" s="143" t="b">
        <f>Proc[[#This Row],[Requested]]=Proc[[#This Row],[CurrentParent]]</f>
        <v>1</v>
      </c>
      <c r="K5762" s="153" t="str">
        <f>IF(Proc[[#This Row],[Author]]="Marcela Urrego",VLOOKUP(LEFT(Proc[[#This Row],[Requested]],1),Table3[#All],2,0),VLOOKUP(Proc[[#This Row],[Author]],Table4[],2,0))</f>
        <v>EL</v>
      </c>
      <c r="L5762" s="148" t="s">
        <v>7174</v>
      </c>
      <c r="M5762" s="140">
        <v>46056</v>
      </c>
      <c r="N5762" s="140"/>
      <c r="O5762" s="140"/>
      <c r="P5762" s="140" t="str">
        <f ca="1">IF(Proc[[#This Row],[DaysAgeing]]&gt;5,"yep","on track")</f>
        <v>yep</v>
      </c>
      <c r="Q5762" s="2">
        <f ca="1">IF(Proc[[#This Row],[DateClosed]]="",ABS(NETWORKDAYS(Proc[[#This Row],[DateOpened]],TODAY()))-1,ABS(NETWORKDAYS(Proc[[#This Row],[DateOpened]],Proc[[#This Row],[DateClosed]]))-1)</f>
        <v>43</v>
      </c>
      <c r="R5762" s="140" t="s">
        <v>4125</v>
      </c>
      <c r="S5762" s="143"/>
      <c r="T5762" s="153">
        <v>5761</v>
      </c>
    </row>
    <row r="5763" spans="1:20" hidden="1">
      <c r="A5763" s="142" t="s">
        <v>5538</v>
      </c>
      <c r="B5763" s="143" t="str">
        <f>IFERROR(VLOOKUP(Proc[[#This Row],[App]],Table2[],3,0),"open")</f>
        <v>ok</v>
      </c>
      <c r="C5763" s="144" t="s">
        <v>369</v>
      </c>
      <c r="D5763" s="152" t="s">
        <v>10146</v>
      </c>
      <c r="E5763" s="152" t="s">
        <v>5888</v>
      </c>
      <c r="F5763" s="145" t="s">
        <v>5888</v>
      </c>
      <c r="G5763" s="142" t="s">
        <v>400</v>
      </c>
      <c r="H5763" s="143" t="str">
        <f>IF(Proc[[#This Row],[type]]="LFF (MDG-F)",MID(Proc[[#This Row],[Obj]],13,10),"")</f>
        <v/>
      </c>
      <c r="I5763" s="152"/>
      <c r="J5763" s="143" t="b">
        <f>Proc[[#This Row],[Requested]]=Proc[[#This Row],[CurrentParent]]</f>
        <v>1</v>
      </c>
      <c r="K5763" s="143" t="str">
        <f>IF(Proc[[#This Row],[Author]]="Marcela Urrego",VLOOKUP(LEFT(Proc[[#This Row],[Requested]],1),Table3[#All],2,0),VLOOKUP(Proc[[#This Row],[Author]],Table4[],2,0))</f>
        <v>EL</v>
      </c>
      <c r="L5763" s="148" t="s">
        <v>7174</v>
      </c>
      <c r="M5763" s="140">
        <v>46056</v>
      </c>
      <c r="N5763" s="140"/>
      <c r="O5763" s="140"/>
      <c r="P5763" s="140" t="str">
        <f ca="1">IF(Proc[[#This Row],[DaysAgeing]]&gt;5,"yep","on track")</f>
        <v>yep</v>
      </c>
      <c r="Q5763" s="2">
        <f ca="1">IF(Proc[[#This Row],[DateClosed]]="",ABS(NETWORKDAYS(Proc[[#This Row],[DateOpened]],TODAY()))-1,ABS(NETWORKDAYS(Proc[[#This Row],[DateOpened]],Proc[[#This Row],[DateClosed]]))-1)</f>
        <v>43</v>
      </c>
      <c r="R5763" s="140" t="s">
        <v>4125</v>
      </c>
      <c r="S5763" s="143"/>
      <c r="T5763" s="153">
        <v>5762</v>
      </c>
    </row>
    <row r="5764" spans="1:20" hidden="1">
      <c r="A5764" t="s">
        <v>5885</v>
      </c>
      <c r="B5764" s="153" t="str">
        <f>IFERROR(VLOOKUP(Proc[[#This Row],[App]],Table2[],3,0),"open")</f>
        <v>ok</v>
      </c>
      <c r="C5764" s="144" t="s">
        <v>369</v>
      </c>
      <c r="D5764" s="152" t="s">
        <v>5543</v>
      </c>
      <c r="E5764" s="152" t="s">
        <v>5883</v>
      </c>
      <c r="F5764" s="153" t="s">
        <v>5883</v>
      </c>
      <c r="G5764" s="144" t="s">
        <v>406</v>
      </c>
      <c r="H5764" s="143" t="str">
        <f>IF(Proc[[#This Row],[type]]="LFF (MDG-F)",MID(Proc[[#This Row],[Obj]],13,10),"")</f>
        <v>DE10O05103</v>
      </c>
      <c r="I5764" s="152"/>
      <c r="J5764" s="143" t="b">
        <f>Proc[[#This Row],[Requested]]=Proc[[#This Row],[CurrentParent]]</f>
        <v>1</v>
      </c>
      <c r="K5764" s="153" t="str">
        <f>IF(Proc[[#This Row],[Author]]="Marcela Urrego",VLOOKUP(LEFT(Proc[[#This Row],[Requested]],1),Table3[#All],2,0),VLOOKUP(Proc[[#This Row],[Author]],Table4[],2,0))</f>
        <v>MGF</v>
      </c>
      <c r="L5764" s="148" t="s">
        <v>7174</v>
      </c>
      <c r="M5764" s="140">
        <v>46057</v>
      </c>
      <c r="N5764" s="140"/>
      <c r="O5764" s="140"/>
      <c r="P5764" s="140" t="str">
        <f ca="1">IF(Proc[[#This Row],[DaysAgeing]]&gt;5,"yep","on track")</f>
        <v>yep</v>
      </c>
      <c r="Q5764" s="2">
        <f ca="1">IF(Proc[[#This Row],[DateClosed]]="",ABS(NETWORKDAYS(Proc[[#This Row],[DateOpened]],TODAY()))-1,ABS(NETWORKDAYS(Proc[[#This Row],[DateOpened]],Proc[[#This Row],[DateClosed]]))-1)</f>
        <v>42</v>
      </c>
      <c r="R5764" s="140" t="s">
        <v>422</v>
      </c>
      <c r="S5764" s="143"/>
      <c r="T5764" s="153">
        <v>5763</v>
      </c>
    </row>
    <row r="5765" spans="1:20" hidden="1">
      <c r="A5765" s="142" t="s">
        <v>5885</v>
      </c>
      <c r="B5765" s="153" t="str">
        <f>IFERROR(VLOOKUP(Proc[[#This Row],[App]],Table2[],3,0),"open")</f>
        <v>ok</v>
      </c>
      <c r="C5765" s="144" t="s">
        <v>369</v>
      </c>
      <c r="D5765" s="152" t="s">
        <v>5544</v>
      </c>
      <c r="E5765" s="152" t="s">
        <v>5883</v>
      </c>
      <c r="F5765" s="153" t="s">
        <v>5883</v>
      </c>
      <c r="G5765" s="144" t="s">
        <v>406</v>
      </c>
      <c r="H5765" s="143" t="str">
        <f>IF(Proc[[#This Row],[type]]="LFF (MDG-F)",MID(Proc[[#This Row],[Obj]],13,10),"")</f>
        <v>DE10O05203</v>
      </c>
      <c r="I5765" s="152"/>
      <c r="J5765" s="143" t="b">
        <f>Proc[[#This Row],[Requested]]=Proc[[#This Row],[CurrentParent]]</f>
        <v>1</v>
      </c>
      <c r="K5765" s="153" t="str">
        <f>IF(Proc[[#This Row],[Author]]="Marcela Urrego",VLOOKUP(LEFT(Proc[[#This Row],[Requested]],1),Table3[#All],2,0),VLOOKUP(Proc[[#This Row],[Author]],Table4[],2,0))</f>
        <v>MGF</v>
      </c>
      <c r="L5765" s="148" t="s">
        <v>7174</v>
      </c>
      <c r="M5765" s="140">
        <v>46057</v>
      </c>
      <c r="N5765" s="140"/>
      <c r="O5765" s="140"/>
      <c r="P5765" s="140" t="str">
        <f ca="1">IF(Proc[[#This Row],[DaysAgeing]]&gt;5,"yep","on track")</f>
        <v>yep</v>
      </c>
      <c r="Q5765" s="2">
        <f ca="1">IF(Proc[[#This Row],[DateClosed]]="",ABS(NETWORKDAYS(Proc[[#This Row],[DateOpened]],TODAY()))-1,ABS(NETWORKDAYS(Proc[[#This Row],[DateOpened]],Proc[[#This Row],[DateClosed]]))-1)</f>
        <v>42</v>
      </c>
      <c r="R5765" s="140" t="s">
        <v>422</v>
      </c>
      <c r="S5765" s="143"/>
      <c r="T5765" s="153">
        <v>5764</v>
      </c>
    </row>
    <row r="5766" spans="1:20" hidden="1">
      <c r="A5766" s="142" t="s">
        <v>5885</v>
      </c>
      <c r="B5766" s="153" t="str">
        <f>IFERROR(VLOOKUP(Proc[[#This Row],[App]],Table2[],3,0),"open")</f>
        <v>ok</v>
      </c>
      <c r="C5766" s="144" t="s">
        <v>369</v>
      </c>
      <c r="D5766" s="152" t="s">
        <v>5545</v>
      </c>
      <c r="E5766" s="152" t="s">
        <v>5883</v>
      </c>
      <c r="F5766" s="153" t="s">
        <v>5883</v>
      </c>
      <c r="G5766" s="144" t="s">
        <v>406</v>
      </c>
      <c r="H5766" s="143" t="str">
        <f>IF(Proc[[#This Row],[type]]="LFF (MDG-F)",MID(Proc[[#This Row],[Obj]],13,10),"")</f>
        <v>BE10O05103</v>
      </c>
      <c r="I5766" s="152"/>
      <c r="J5766" s="143" t="b">
        <f>Proc[[#This Row],[Requested]]=Proc[[#This Row],[CurrentParent]]</f>
        <v>1</v>
      </c>
      <c r="K5766" s="153" t="str">
        <f>IF(Proc[[#This Row],[Author]]="Marcela Urrego",VLOOKUP(LEFT(Proc[[#This Row],[Requested]],1),Table3[#All],2,0),VLOOKUP(Proc[[#This Row],[Author]],Table4[],2,0))</f>
        <v>MGF</v>
      </c>
      <c r="L5766" s="148" t="s">
        <v>7174</v>
      </c>
      <c r="M5766" s="140">
        <v>46057</v>
      </c>
      <c r="N5766" s="140"/>
      <c r="O5766" s="140"/>
      <c r="P5766" s="140" t="str">
        <f ca="1">IF(Proc[[#This Row],[DaysAgeing]]&gt;5,"yep","on track")</f>
        <v>yep</v>
      </c>
      <c r="Q5766" s="2">
        <f ca="1">IF(Proc[[#This Row],[DateClosed]]="",ABS(NETWORKDAYS(Proc[[#This Row],[DateOpened]],TODAY()))-1,ABS(NETWORKDAYS(Proc[[#This Row],[DateOpened]],Proc[[#This Row],[DateClosed]]))-1)</f>
        <v>42</v>
      </c>
      <c r="R5766" s="140" t="s">
        <v>422</v>
      </c>
      <c r="S5766" s="143"/>
      <c r="T5766" s="153">
        <v>5765</v>
      </c>
    </row>
    <row r="5767" spans="1:20" hidden="1">
      <c r="A5767" s="142" t="s">
        <v>5885</v>
      </c>
      <c r="B5767" s="153" t="str">
        <f>IFERROR(VLOOKUP(Proc[[#This Row],[App]],Table2[],3,0),"open")</f>
        <v>ok</v>
      </c>
      <c r="C5767" s="144" t="s">
        <v>369</v>
      </c>
      <c r="D5767" s="152" t="s">
        <v>5546</v>
      </c>
      <c r="E5767" s="152" t="s">
        <v>5883</v>
      </c>
      <c r="F5767" s="145" t="s">
        <v>5883</v>
      </c>
      <c r="G5767" s="144" t="s">
        <v>406</v>
      </c>
      <c r="H5767" s="143" t="str">
        <f>IF(Proc[[#This Row],[type]]="LFF (MDG-F)",MID(Proc[[#This Row],[Obj]],13,10),"")</f>
        <v>BE10O05203</v>
      </c>
      <c r="I5767" s="152"/>
      <c r="J5767" s="143" t="b">
        <f>Proc[[#This Row],[Requested]]=Proc[[#This Row],[CurrentParent]]</f>
        <v>1</v>
      </c>
      <c r="K5767" s="153" t="str">
        <f>IF(Proc[[#This Row],[Author]]="Marcela Urrego",VLOOKUP(LEFT(Proc[[#This Row],[Requested]],1),Table3[#All],2,0),VLOOKUP(Proc[[#This Row],[Author]],Table4[],2,0))</f>
        <v>MGF</v>
      </c>
      <c r="L5767" s="148" t="s">
        <v>7174</v>
      </c>
      <c r="M5767" s="140">
        <v>46057</v>
      </c>
      <c r="N5767" s="140"/>
      <c r="O5767" s="140"/>
      <c r="P5767" s="140" t="str">
        <f ca="1">IF(Proc[[#This Row],[DaysAgeing]]&gt;5,"yep","on track")</f>
        <v>yep</v>
      </c>
      <c r="Q5767" s="2">
        <f ca="1">IF(Proc[[#This Row],[DateClosed]]="",ABS(NETWORKDAYS(Proc[[#This Row],[DateOpened]],TODAY()))-1,ABS(NETWORKDAYS(Proc[[#This Row],[DateOpened]],Proc[[#This Row],[DateClosed]]))-1)</f>
        <v>42</v>
      </c>
      <c r="R5767" s="140" t="s">
        <v>422</v>
      </c>
      <c r="S5767" s="143"/>
      <c r="T5767" s="153">
        <v>5766</v>
      </c>
    </row>
    <row r="5768" spans="1:20" hidden="1">
      <c r="A5768" s="142" t="s">
        <v>5885</v>
      </c>
      <c r="B5768" s="153" t="str">
        <f>IFERROR(VLOOKUP(Proc[[#This Row],[App]],Table2[],3,0),"open")</f>
        <v>ok</v>
      </c>
      <c r="C5768" s="144" t="s">
        <v>369</v>
      </c>
      <c r="D5768" s="152" t="s">
        <v>5547</v>
      </c>
      <c r="E5768" s="152" t="s">
        <v>5883</v>
      </c>
      <c r="F5768" s="153" t="s">
        <v>5883</v>
      </c>
      <c r="G5768" s="144" t="s">
        <v>406</v>
      </c>
      <c r="H5768" s="143" t="str">
        <f>IF(Proc[[#This Row],[type]]="LFF (MDG-F)",MID(Proc[[#This Row],[Obj]],13,10),"")</f>
        <v>CN09O05103</v>
      </c>
      <c r="I5768" s="152"/>
      <c r="J5768" s="143" t="b">
        <f>Proc[[#This Row],[Requested]]=Proc[[#This Row],[CurrentParent]]</f>
        <v>1</v>
      </c>
      <c r="K5768" s="153" t="str">
        <f>IF(Proc[[#This Row],[Author]]="Marcela Urrego",VLOOKUP(LEFT(Proc[[#This Row],[Requested]],1),Table3[#All],2,0),VLOOKUP(Proc[[#This Row],[Author]],Table4[],2,0))</f>
        <v>MGF</v>
      </c>
      <c r="L5768" s="148" t="s">
        <v>7174</v>
      </c>
      <c r="M5768" s="140">
        <v>46057</v>
      </c>
      <c r="N5768" s="140"/>
      <c r="O5768" s="140"/>
      <c r="P5768" s="140" t="str">
        <f ca="1">IF(Proc[[#This Row],[DaysAgeing]]&gt;5,"yep","on track")</f>
        <v>yep</v>
      </c>
      <c r="Q5768" s="2">
        <f ca="1">IF(Proc[[#This Row],[DateClosed]]="",ABS(NETWORKDAYS(Proc[[#This Row],[DateOpened]],TODAY()))-1,ABS(NETWORKDAYS(Proc[[#This Row],[DateOpened]],Proc[[#This Row],[DateClosed]]))-1)</f>
        <v>42</v>
      </c>
      <c r="R5768" s="140" t="s">
        <v>422</v>
      </c>
      <c r="S5768" s="143"/>
      <c r="T5768" s="153">
        <v>5767</v>
      </c>
    </row>
    <row r="5769" spans="1:20" hidden="1">
      <c r="A5769" s="142" t="s">
        <v>5885</v>
      </c>
      <c r="B5769" s="153" t="str">
        <f>IFERROR(VLOOKUP(Proc[[#This Row],[App]],Table2[],3,0),"open")</f>
        <v>ok</v>
      </c>
      <c r="C5769" s="144" t="s">
        <v>369</v>
      </c>
      <c r="D5769" s="152" t="s">
        <v>5548</v>
      </c>
      <c r="E5769" s="152" t="s">
        <v>5883</v>
      </c>
      <c r="F5769" s="153" t="s">
        <v>5883</v>
      </c>
      <c r="G5769" s="144" t="s">
        <v>406</v>
      </c>
      <c r="H5769" s="143" t="str">
        <f>IF(Proc[[#This Row],[type]]="LFF (MDG-F)",MID(Proc[[#This Row],[Obj]],13,10),"")</f>
        <v>CN09O05203</v>
      </c>
      <c r="I5769" s="152"/>
      <c r="J5769" s="143" t="b">
        <f>Proc[[#This Row],[Requested]]=Proc[[#This Row],[CurrentParent]]</f>
        <v>1</v>
      </c>
      <c r="K5769" s="153" t="str">
        <f>IF(Proc[[#This Row],[Author]]="Marcela Urrego",VLOOKUP(LEFT(Proc[[#This Row],[Requested]],1),Table3[#All],2,0),VLOOKUP(Proc[[#This Row],[Author]],Table4[],2,0))</f>
        <v>MGF</v>
      </c>
      <c r="L5769" s="148" t="s">
        <v>7174</v>
      </c>
      <c r="M5769" s="140">
        <v>46057</v>
      </c>
      <c r="N5769" s="140"/>
      <c r="O5769" s="140"/>
      <c r="P5769" s="140" t="str">
        <f ca="1">IF(Proc[[#This Row],[DaysAgeing]]&gt;5,"yep","on track")</f>
        <v>yep</v>
      </c>
      <c r="Q5769" s="2">
        <f ca="1">IF(Proc[[#This Row],[DateClosed]]="",ABS(NETWORKDAYS(Proc[[#This Row],[DateOpened]],TODAY()))-1,ABS(NETWORKDAYS(Proc[[#This Row],[DateOpened]],Proc[[#This Row],[DateClosed]]))-1)</f>
        <v>42</v>
      </c>
      <c r="R5769" s="140" t="s">
        <v>422</v>
      </c>
      <c r="S5769" s="143"/>
      <c r="T5769" s="153">
        <v>5768</v>
      </c>
    </row>
    <row r="5770" spans="1:20" hidden="1">
      <c r="A5770" s="142" t="s">
        <v>5885</v>
      </c>
      <c r="B5770" s="153" t="str">
        <f>IFERROR(VLOOKUP(Proc[[#This Row],[App]],Table2[],3,0),"open")</f>
        <v>ok</v>
      </c>
      <c r="C5770" s="144" t="s">
        <v>369</v>
      </c>
      <c r="D5770" s="152" t="s">
        <v>5549</v>
      </c>
      <c r="E5770" s="152" t="s">
        <v>5883</v>
      </c>
      <c r="F5770" s="153" t="s">
        <v>5883</v>
      </c>
      <c r="G5770" s="144" t="s">
        <v>406</v>
      </c>
      <c r="H5770" s="143" t="str">
        <f>IF(Proc[[#This Row],[type]]="LFF (MDG-F)",MID(Proc[[#This Row],[Obj]],13,10),"")</f>
        <v>CN10O05103</v>
      </c>
      <c r="I5770" s="152"/>
      <c r="J5770" s="143" t="b">
        <f>Proc[[#This Row],[Requested]]=Proc[[#This Row],[CurrentParent]]</f>
        <v>1</v>
      </c>
      <c r="K5770" s="153" t="str">
        <f>IF(Proc[[#This Row],[Author]]="Marcela Urrego",VLOOKUP(LEFT(Proc[[#This Row],[Requested]],1),Table3[#All],2,0),VLOOKUP(Proc[[#This Row],[Author]],Table4[],2,0))</f>
        <v>MGF</v>
      </c>
      <c r="L5770" s="148" t="s">
        <v>7174</v>
      </c>
      <c r="M5770" s="140">
        <v>46057</v>
      </c>
      <c r="N5770" s="140"/>
      <c r="O5770" s="140"/>
      <c r="P5770" s="140" t="str">
        <f ca="1">IF(Proc[[#This Row],[DaysAgeing]]&gt;5,"yep","on track")</f>
        <v>yep</v>
      </c>
      <c r="Q5770" s="2">
        <f ca="1">IF(Proc[[#This Row],[DateClosed]]="",ABS(NETWORKDAYS(Proc[[#This Row],[DateOpened]],TODAY()))-1,ABS(NETWORKDAYS(Proc[[#This Row],[DateOpened]],Proc[[#This Row],[DateClosed]]))-1)</f>
        <v>42</v>
      </c>
      <c r="R5770" s="140" t="s">
        <v>422</v>
      </c>
      <c r="S5770" s="143"/>
      <c r="T5770" s="153">
        <v>5769</v>
      </c>
    </row>
    <row r="5771" spans="1:20" hidden="1">
      <c r="A5771" s="142" t="s">
        <v>5885</v>
      </c>
      <c r="B5771" s="153" t="str">
        <f>IFERROR(VLOOKUP(Proc[[#This Row],[App]],Table2[],3,0),"open")</f>
        <v>ok</v>
      </c>
      <c r="C5771" s="144" t="s">
        <v>369</v>
      </c>
      <c r="D5771" s="152" t="s">
        <v>5550</v>
      </c>
      <c r="E5771" s="152" t="s">
        <v>5883</v>
      </c>
      <c r="F5771" s="153" t="s">
        <v>5883</v>
      </c>
      <c r="G5771" s="144" t="s">
        <v>406</v>
      </c>
      <c r="H5771" s="143" t="str">
        <f>IF(Proc[[#This Row],[type]]="LFF (MDG-F)",MID(Proc[[#This Row],[Obj]],13,10),"")</f>
        <v>CN10O05203</v>
      </c>
      <c r="I5771" s="152"/>
      <c r="J5771" s="143" t="b">
        <f>Proc[[#This Row],[Requested]]=Proc[[#This Row],[CurrentParent]]</f>
        <v>1</v>
      </c>
      <c r="K5771" s="153" t="str">
        <f>IF(Proc[[#This Row],[Author]]="Marcela Urrego",VLOOKUP(LEFT(Proc[[#This Row],[Requested]],1),Table3[#All],2,0),VLOOKUP(Proc[[#This Row],[Author]],Table4[],2,0))</f>
        <v>MGF</v>
      </c>
      <c r="L5771" s="148" t="s">
        <v>7174</v>
      </c>
      <c r="M5771" s="140">
        <v>46057</v>
      </c>
      <c r="N5771" s="140"/>
      <c r="O5771" s="140"/>
      <c r="P5771" s="140" t="str">
        <f ca="1">IF(Proc[[#This Row],[DaysAgeing]]&gt;5,"yep","on track")</f>
        <v>yep</v>
      </c>
      <c r="Q5771" s="2">
        <f ca="1">IF(Proc[[#This Row],[DateClosed]]="",ABS(NETWORKDAYS(Proc[[#This Row],[DateOpened]],TODAY()))-1,ABS(NETWORKDAYS(Proc[[#This Row],[DateOpened]],Proc[[#This Row],[DateClosed]]))-1)</f>
        <v>42</v>
      </c>
      <c r="R5771" s="140" t="s">
        <v>422</v>
      </c>
      <c r="S5771" s="143"/>
      <c r="T5771" s="153">
        <v>5770</v>
      </c>
    </row>
    <row r="5772" spans="1:20" hidden="1">
      <c r="A5772" s="142" t="s">
        <v>5885</v>
      </c>
      <c r="B5772" s="153" t="str">
        <f>IFERROR(VLOOKUP(Proc[[#This Row],[App]],Table2[],3,0),"open")</f>
        <v>ok</v>
      </c>
      <c r="C5772" s="144" t="s">
        <v>369</v>
      </c>
      <c r="D5772" s="152" t="s">
        <v>5551</v>
      </c>
      <c r="E5772" s="152" t="s">
        <v>5883</v>
      </c>
      <c r="F5772" s="153" t="s">
        <v>5883</v>
      </c>
      <c r="G5772" s="144" t="s">
        <v>406</v>
      </c>
      <c r="H5772" s="143" t="str">
        <f>IF(Proc[[#This Row],[type]]="LFF (MDG-F)",MID(Proc[[#This Row],[Obj]],13,10),"")</f>
        <v>CN43O05103</v>
      </c>
      <c r="I5772" s="152"/>
      <c r="J5772" s="143" t="b">
        <f>Proc[[#This Row],[Requested]]=Proc[[#This Row],[CurrentParent]]</f>
        <v>1</v>
      </c>
      <c r="K5772" s="153" t="str">
        <f>IF(Proc[[#This Row],[Author]]="Marcela Urrego",VLOOKUP(LEFT(Proc[[#This Row],[Requested]],1),Table3[#All],2,0),VLOOKUP(Proc[[#This Row],[Author]],Table4[],2,0))</f>
        <v>MGF</v>
      </c>
      <c r="L5772" s="148" t="s">
        <v>7174</v>
      </c>
      <c r="M5772" s="140">
        <v>46057</v>
      </c>
      <c r="N5772" s="140"/>
      <c r="O5772" s="140"/>
      <c r="P5772" s="140" t="str">
        <f ca="1">IF(Proc[[#This Row],[DaysAgeing]]&gt;5,"yep","on track")</f>
        <v>yep</v>
      </c>
      <c r="Q5772" s="2">
        <f ca="1">IF(Proc[[#This Row],[DateClosed]]="",ABS(NETWORKDAYS(Proc[[#This Row],[DateOpened]],TODAY()))-1,ABS(NETWORKDAYS(Proc[[#This Row],[DateOpened]],Proc[[#This Row],[DateClosed]]))-1)</f>
        <v>42</v>
      </c>
      <c r="R5772" s="140" t="s">
        <v>422</v>
      </c>
      <c r="S5772" s="143"/>
      <c r="T5772" s="153">
        <v>5771</v>
      </c>
    </row>
    <row r="5773" spans="1:20" hidden="1">
      <c r="A5773" s="142" t="s">
        <v>5885</v>
      </c>
      <c r="B5773" s="153" t="str">
        <f>IFERROR(VLOOKUP(Proc[[#This Row],[App]],Table2[],3,0),"open")</f>
        <v>ok</v>
      </c>
      <c r="C5773" s="144" t="s">
        <v>369</v>
      </c>
      <c r="D5773" s="152" t="s">
        <v>5552</v>
      </c>
      <c r="E5773" s="152" t="s">
        <v>5883</v>
      </c>
      <c r="F5773" s="153" t="s">
        <v>5883</v>
      </c>
      <c r="G5773" s="144" t="s">
        <v>406</v>
      </c>
      <c r="H5773" s="143" t="str">
        <f>IF(Proc[[#This Row],[type]]="LFF (MDG-F)",MID(Proc[[#This Row],[Obj]],13,10),"")</f>
        <v>CN43O05203</v>
      </c>
      <c r="I5773" s="152"/>
      <c r="J5773" s="143" t="b">
        <f>Proc[[#This Row],[Requested]]=Proc[[#This Row],[CurrentParent]]</f>
        <v>1</v>
      </c>
      <c r="K5773" s="153" t="str">
        <f>IF(Proc[[#This Row],[Author]]="Marcela Urrego",VLOOKUP(LEFT(Proc[[#This Row],[Requested]],1),Table3[#All],2,0),VLOOKUP(Proc[[#This Row],[Author]],Table4[],2,0))</f>
        <v>MGF</v>
      </c>
      <c r="L5773" s="148" t="s">
        <v>7174</v>
      </c>
      <c r="M5773" s="140">
        <v>46057</v>
      </c>
      <c r="N5773" s="140"/>
      <c r="O5773" s="140"/>
      <c r="P5773" s="140" t="str">
        <f ca="1">IF(Proc[[#This Row],[DaysAgeing]]&gt;5,"yep","on track")</f>
        <v>yep</v>
      </c>
      <c r="Q5773" s="2">
        <f ca="1">IF(Proc[[#This Row],[DateClosed]]="",ABS(NETWORKDAYS(Proc[[#This Row],[DateOpened]],TODAY()))-1,ABS(NETWORKDAYS(Proc[[#This Row],[DateOpened]],Proc[[#This Row],[DateClosed]]))-1)</f>
        <v>42</v>
      </c>
      <c r="R5773" s="140" t="s">
        <v>422</v>
      </c>
      <c r="S5773" s="143"/>
      <c r="T5773" s="153">
        <v>5772</v>
      </c>
    </row>
    <row r="5774" spans="1:20" hidden="1">
      <c r="A5774" s="142" t="s">
        <v>5885</v>
      </c>
      <c r="B5774" s="153" t="str">
        <f>IFERROR(VLOOKUP(Proc[[#This Row],[App]],Table2[],3,0),"open")</f>
        <v>ok</v>
      </c>
      <c r="C5774" s="144" t="s">
        <v>369</v>
      </c>
      <c r="D5774" s="152" t="s">
        <v>5553</v>
      </c>
      <c r="E5774" s="152" t="s">
        <v>5883</v>
      </c>
      <c r="F5774" s="153" t="s">
        <v>5883</v>
      </c>
      <c r="G5774" s="144" t="s">
        <v>406</v>
      </c>
      <c r="H5774" s="143" t="str">
        <f>IF(Proc[[#This Row],[type]]="LFF (MDG-F)",MID(Proc[[#This Row],[Obj]],13,10),"")</f>
        <v>GB10O05103</v>
      </c>
      <c r="I5774" s="152"/>
      <c r="J5774" s="143" t="b">
        <f>Proc[[#This Row],[Requested]]=Proc[[#This Row],[CurrentParent]]</f>
        <v>1</v>
      </c>
      <c r="K5774" s="153" t="str">
        <f>IF(Proc[[#This Row],[Author]]="Marcela Urrego",VLOOKUP(LEFT(Proc[[#This Row],[Requested]],1),Table3[#All],2,0),VLOOKUP(Proc[[#This Row],[Author]],Table4[],2,0))</f>
        <v>MGF</v>
      </c>
      <c r="L5774" s="148" t="s">
        <v>7174</v>
      </c>
      <c r="M5774" s="140">
        <v>46057</v>
      </c>
      <c r="N5774" s="140"/>
      <c r="O5774" s="140"/>
      <c r="P5774" s="140" t="str">
        <f ca="1">IF(Proc[[#This Row],[DaysAgeing]]&gt;5,"yep","on track")</f>
        <v>yep</v>
      </c>
      <c r="Q5774" s="2">
        <f ca="1">IF(Proc[[#This Row],[DateClosed]]="",ABS(NETWORKDAYS(Proc[[#This Row],[DateOpened]],TODAY()))-1,ABS(NETWORKDAYS(Proc[[#This Row],[DateOpened]],Proc[[#This Row],[DateClosed]]))-1)</f>
        <v>42</v>
      </c>
      <c r="R5774" s="140" t="s">
        <v>422</v>
      </c>
      <c r="S5774" s="143"/>
      <c r="T5774" s="153">
        <v>5773</v>
      </c>
    </row>
    <row r="5775" spans="1:20" hidden="1">
      <c r="A5775" s="142" t="s">
        <v>5885</v>
      </c>
      <c r="B5775" s="153" t="str">
        <f>IFERROR(VLOOKUP(Proc[[#This Row],[App]],Table2[],3,0),"open")</f>
        <v>ok</v>
      </c>
      <c r="C5775" s="144" t="s">
        <v>369</v>
      </c>
      <c r="D5775" s="152" t="s">
        <v>5554</v>
      </c>
      <c r="E5775" s="152" t="s">
        <v>5883</v>
      </c>
      <c r="F5775" s="153" t="s">
        <v>5883</v>
      </c>
      <c r="G5775" s="144" t="s">
        <v>406</v>
      </c>
      <c r="H5775" s="143" t="str">
        <f>IF(Proc[[#This Row],[type]]="LFF (MDG-F)",MID(Proc[[#This Row],[Obj]],13,10),"")</f>
        <v>GB10O05203</v>
      </c>
      <c r="I5775" s="152"/>
      <c r="J5775" s="143" t="b">
        <f>Proc[[#This Row],[Requested]]=Proc[[#This Row],[CurrentParent]]</f>
        <v>1</v>
      </c>
      <c r="K5775" s="153" t="str">
        <f>IF(Proc[[#This Row],[Author]]="Marcela Urrego",VLOOKUP(LEFT(Proc[[#This Row],[Requested]],1),Table3[#All],2,0),VLOOKUP(Proc[[#This Row],[Author]],Table4[],2,0))</f>
        <v>MGF</v>
      </c>
      <c r="L5775" s="148" t="s">
        <v>7174</v>
      </c>
      <c r="M5775" s="140">
        <v>46057</v>
      </c>
      <c r="N5775" s="140"/>
      <c r="O5775" s="140"/>
      <c r="P5775" s="140" t="str">
        <f ca="1">IF(Proc[[#This Row],[DaysAgeing]]&gt;5,"yep","on track")</f>
        <v>yep</v>
      </c>
      <c r="Q5775" s="2">
        <f ca="1">IF(Proc[[#This Row],[DateClosed]]="",ABS(NETWORKDAYS(Proc[[#This Row],[DateOpened]],TODAY()))-1,ABS(NETWORKDAYS(Proc[[#This Row],[DateOpened]],Proc[[#This Row],[DateClosed]]))-1)</f>
        <v>42</v>
      </c>
      <c r="R5775" s="140" t="s">
        <v>422</v>
      </c>
      <c r="S5775" s="143"/>
      <c r="T5775" s="153">
        <v>5774</v>
      </c>
    </row>
    <row r="5776" spans="1:20" hidden="1">
      <c r="A5776" s="142" t="s">
        <v>5885</v>
      </c>
      <c r="B5776" s="153" t="str">
        <f>IFERROR(VLOOKUP(Proc[[#This Row],[App]],Table2[],3,0),"open")</f>
        <v>ok</v>
      </c>
      <c r="C5776" s="144" t="s">
        <v>369</v>
      </c>
      <c r="D5776" s="152" t="s">
        <v>5555</v>
      </c>
      <c r="E5776" s="152" t="s">
        <v>5883</v>
      </c>
      <c r="F5776" s="153" t="s">
        <v>5883</v>
      </c>
      <c r="G5776" s="144" t="s">
        <v>406</v>
      </c>
      <c r="H5776" s="143" t="str">
        <f>IF(Proc[[#This Row],[type]]="LFF (MDG-F)",MID(Proc[[#This Row],[Obj]],13,10),"")</f>
        <v>IE10O05103</v>
      </c>
      <c r="I5776" s="152"/>
      <c r="J5776" s="143" t="b">
        <f>Proc[[#This Row],[Requested]]=Proc[[#This Row],[CurrentParent]]</f>
        <v>1</v>
      </c>
      <c r="K5776" s="153" t="str">
        <f>IF(Proc[[#This Row],[Author]]="Marcela Urrego",VLOOKUP(LEFT(Proc[[#This Row],[Requested]],1),Table3[#All],2,0),VLOOKUP(Proc[[#This Row],[Author]],Table4[],2,0))</f>
        <v>MGF</v>
      </c>
      <c r="L5776" s="148" t="s">
        <v>7174</v>
      </c>
      <c r="M5776" s="140">
        <v>46057</v>
      </c>
      <c r="N5776" s="140"/>
      <c r="O5776" s="140"/>
      <c r="P5776" s="140" t="str">
        <f ca="1">IF(Proc[[#This Row],[DaysAgeing]]&gt;5,"yep","on track")</f>
        <v>yep</v>
      </c>
      <c r="Q5776" s="2">
        <f ca="1">IF(Proc[[#This Row],[DateClosed]]="",ABS(NETWORKDAYS(Proc[[#This Row],[DateOpened]],TODAY()))-1,ABS(NETWORKDAYS(Proc[[#This Row],[DateOpened]],Proc[[#This Row],[DateClosed]]))-1)</f>
        <v>42</v>
      </c>
      <c r="R5776" s="140" t="s">
        <v>422</v>
      </c>
      <c r="S5776" s="143"/>
      <c r="T5776" s="153">
        <v>5775</v>
      </c>
    </row>
    <row r="5777" spans="1:20" hidden="1">
      <c r="A5777" s="142" t="s">
        <v>5885</v>
      </c>
      <c r="B5777" s="153" t="str">
        <f>IFERROR(VLOOKUP(Proc[[#This Row],[App]],Table2[],3,0),"open")</f>
        <v>ok</v>
      </c>
      <c r="C5777" s="144" t="s">
        <v>369</v>
      </c>
      <c r="D5777" s="152" t="s">
        <v>5556</v>
      </c>
      <c r="E5777" s="152" t="s">
        <v>5883</v>
      </c>
      <c r="F5777" s="153" t="s">
        <v>5883</v>
      </c>
      <c r="G5777" s="144" t="s">
        <v>406</v>
      </c>
      <c r="H5777" s="143" t="str">
        <f>IF(Proc[[#This Row],[type]]="LFF (MDG-F)",MID(Proc[[#This Row],[Obj]],13,10),"")</f>
        <v>IE10O05203</v>
      </c>
      <c r="I5777" s="152"/>
      <c r="J5777" s="143" t="b">
        <f>Proc[[#This Row],[Requested]]=Proc[[#This Row],[CurrentParent]]</f>
        <v>1</v>
      </c>
      <c r="K5777" s="153" t="str">
        <f>IF(Proc[[#This Row],[Author]]="Marcela Urrego",VLOOKUP(LEFT(Proc[[#This Row],[Requested]],1),Table3[#All],2,0),VLOOKUP(Proc[[#This Row],[Author]],Table4[],2,0))</f>
        <v>MGF</v>
      </c>
      <c r="L5777" s="148" t="s">
        <v>7174</v>
      </c>
      <c r="M5777" s="140">
        <v>46057</v>
      </c>
      <c r="N5777" s="140"/>
      <c r="O5777" s="140"/>
      <c r="P5777" s="140" t="str">
        <f ca="1">IF(Proc[[#This Row],[DaysAgeing]]&gt;5,"yep","on track")</f>
        <v>yep</v>
      </c>
      <c r="Q5777" s="2">
        <f ca="1">IF(Proc[[#This Row],[DateClosed]]="",ABS(NETWORKDAYS(Proc[[#This Row],[DateOpened]],TODAY()))-1,ABS(NETWORKDAYS(Proc[[#This Row],[DateOpened]],Proc[[#This Row],[DateClosed]]))-1)</f>
        <v>42</v>
      </c>
      <c r="R5777" s="140" t="s">
        <v>422</v>
      </c>
      <c r="S5777" s="143"/>
      <c r="T5777" s="153">
        <v>5776</v>
      </c>
    </row>
    <row r="5778" spans="1:20" hidden="1">
      <c r="A5778" s="142" t="s">
        <v>5885</v>
      </c>
      <c r="B5778" s="153" t="str">
        <f>IFERROR(VLOOKUP(Proc[[#This Row],[App]],Table2[],3,0),"open")</f>
        <v>ok</v>
      </c>
      <c r="C5778" s="144" t="s">
        <v>369</v>
      </c>
      <c r="D5778" s="152" t="s">
        <v>5557</v>
      </c>
      <c r="E5778" s="152" t="s">
        <v>5883</v>
      </c>
      <c r="F5778" s="153" t="s">
        <v>5883</v>
      </c>
      <c r="G5778" s="144" t="s">
        <v>406</v>
      </c>
      <c r="H5778" s="143" t="str">
        <f>IF(Proc[[#This Row],[type]]="LFF (MDG-F)",MID(Proc[[#This Row],[Obj]],13,10),"")</f>
        <v>IL10O05103</v>
      </c>
      <c r="I5778" s="152"/>
      <c r="J5778" s="143" t="b">
        <f>Proc[[#This Row],[Requested]]=Proc[[#This Row],[CurrentParent]]</f>
        <v>1</v>
      </c>
      <c r="K5778" s="153" t="str">
        <f>IF(Proc[[#This Row],[Author]]="Marcela Urrego",VLOOKUP(LEFT(Proc[[#This Row],[Requested]],1),Table3[#All],2,0),VLOOKUP(Proc[[#This Row],[Author]],Table4[],2,0))</f>
        <v>MGF</v>
      </c>
      <c r="L5778" s="148" t="s">
        <v>7174</v>
      </c>
      <c r="M5778" s="140">
        <v>46057</v>
      </c>
      <c r="N5778" s="140"/>
      <c r="O5778" s="140"/>
      <c r="P5778" s="140" t="str">
        <f ca="1">IF(Proc[[#This Row],[DaysAgeing]]&gt;5,"yep","on track")</f>
        <v>yep</v>
      </c>
      <c r="Q5778" s="2">
        <f ca="1">IF(Proc[[#This Row],[DateClosed]]="",ABS(NETWORKDAYS(Proc[[#This Row],[DateOpened]],TODAY()))-1,ABS(NETWORKDAYS(Proc[[#This Row],[DateOpened]],Proc[[#This Row],[DateClosed]]))-1)</f>
        <v>42</v>
      </c>
      <c r="R5778" s="140" t="s">
        <v>422</v>
      </c>
      <c r="S5778" s="143"/>
      <c r="T5778" s="153">
        <v>5777</v>
      </c>
    </row>
    <row r="5779" spans="1:20" hidden="1">
      <c r="A5779" s="142" t="s">
        <v>5885</v>
      </c>
      <c r="B5779" s="153" t="str">
        <f>IFERROR(VLOOKUP(Proc[[#This Row],[App]],Table2[],3,0),"open")</f>
        <v>ok</v>
      </c>
      <c r="C5779" s="144" t="s">
        <v>369</v>
      </c>
      <c r="D5779" s="152" t="s">
        <v>5558</v>
      </c>
      <c r="E5779" s="152" t="s">
        <v>5883</v>
      </c>
      <c r="F5779" s="153" t="s">
        <v>5883</v>
      </c>
      <c r="G5779" s="144" t="s">
        <v>406</v>
      </c>
      <c r="H5779" s="143" t="str">
        <f>IF(Proc[[#This Row],[type]]="LFF (MDG-F)",MID(Proc[[#This Row],[Obj]],13,10),"")</f>
        <v>IL10O05203</v>
      </c>
      <c r="I5779" s="152"/>
      <c r="J5779" s="143" t="b">
        <f>Proc[[#This Row],[Requested]]=Proc[[#This Row],[CurrentParent]]</f>
        <v>1</v>
      </c>
      <c r="K5779" s="153" t="str">
        <f>IF(Proc[[#This Row],[Author]]="Marcela Urrego",VLOOKUP(LEFT(Proc[[#This Row],[Requested]],1),Table3[#All],2,0),VLOOKUP(Proc[[#This Row],[Author]],Table4[],2,0))</f>
        <v>MGF</v>
      </c>
      <c r="L5779" s="148" t="s">
        <v>7174</v>
      </c>
      <c r="M5779" s="140">
        <v>46057</v>
      </c>
      <c r="N5779" s="140"/>
      <c r="O5779" s="140"/>
      <c r="P5779" s="140" t="str">
        <f ca="1">IF(Proc[[#This Row],[DaysAgeing]]&gt;5,"yep","on track")</f>
        <v>yep</v>
      </c>
      <c r="Q5779" s="2">
        <f ca="1">IF(Proc[[#This Row],[DateClosed]]="",ABS(NETWORKDAYS(Proc[[#This Row],[DateOpened]],TODAY()))-1,ABS(NETWORKDAYS(Proc[[#This Row],[DateOpened]],Proc[[#This Row],[DateClosed]]))-1)</f>
        <v>42</v>
      </c>
      <c r="R5779" s="140" t="s">
        <v>422</v>
      </c>
      <c r="S5779" s="143"/>
      <c r="T5779" s="153">
        <v>5778</v>
      </c>
    </row>
    <row r="5780" spans="1:20" hidden="1">
      <c r="A5780" s="142" t="s">
        <v>5885</v>
      </c>
      <c r="B5780" s="153" t="str">
        <f>IFERROR(VLOOKUP(Proc[[#This Row],[App]],Table2[],3,0),"open")</f>
        <v>ok</v>
      </c>
      <c r="C5780" s="144" t="s">
        <v>369</v>
      </c>
      <c r="D5780" s="152" t="s">
        <v>5559</v>
      </c>
      <c r="E5780" s="152" t="s">
        <v>5883</v>
      </c>
      <c r="F5780" s="153" t="s">
        <v>5883</v>
      </c>
      <c r="G5780" s="144" t="s">
        <v>406</v>
      </c>
      <c r="H5780" s="143" t="str">
        <f>IF(Proc[[#This Row],[type]]="LFF (MDG-F)",MID(Proc[[#This Row],[Obj]],13,10),"")</f>
        <v>IT07O05103</v>
      </c>
      <c r="I5780" s="152"/>
      <c r="J5780" s="143" t="b">
        <f>Proc[[#This Row],[Requested]]=Proc[[#This Row],[CurrentParent]]</f>
        <v>1</v>
      </c>
      <c r="K5780" s="153" t="str">
        <f>IF(Proc[[#This Row],[Author]]="Marcela Urrego",VLOOKUP(LEFT(Proc[[#This Row],[Requested]],1),Table3[#All],2,0),VLOOKUP(Proc[[#This Row],[Author]],Table4[],2,0))</f>
        <v>MGF</v>
      </c>
      <c r="L5780" s="148" t="s">
        <v>7174</v>
      </c>
      <c r="M5780" s="140">
        <v>46057</v>
      </c>
      <c r="N5780" s="140"/>
      <c r="O5780" s="140"/>
      <c r="P5780" s="140" t="str">
        <f ca="1">IF(Proc[[#This Row],[DaysAgeing]]&gt;5,"yep","on track")</f>
        <v>yep</v>
      </c>
      <c r="Q5780" s="2">
        <f ca="1">IF(Proc[[#This Row],[DateClosed]]="",ABS(NETWORKDAYS(Proc[[#This Row],[DateOpened]],TODAY()))-1,ABS(NETWORKDAYS(Proc[[#This Row],[DateOpened]],Proc[[#This Row],[DateClosed]]))-1)</f>
        <v>42</v>
      </c>
      <c r="R5780" s="140" t="s">
        <v>422</v>
      </c>
      <c r="S5780" s="143"/>
      <c r="T5780" s="153">
        <v>5779</v>
      </c>
    </row>
    <row r="5781" spans="1:20" hidden="1">
      <c r="A5781" s="142" t="s">
        <v>5885</v>
      </c>
      <c r="B5781" s="153" t="str">
        <f>IFERROR(VLOOKUP(Proc[[#This Row],[App]],Table2[],3,0),"open")</f>
        <v>ok</v>
      </c>
      <c r="C5781" s="144" t="s">
        <v>369</v>
      </c>
      <c r="D5781" s="152" t="s">
        <v>5560</v>
      </c>
      <c r="E5781" s="152" t="s">
        <v>5883</v>
      </c>
      <c r="F5781" s="153" t="s">
        <v>5883</v>
      </c>
      <c r="G5781" s="144" t="s">
        <v>406</v>
      </c>
      <c r="H5781" s="143" t="str">
        <f>IF(Proc[[#This Row],[type]]="LFF (MDG-F)",MID(Proc[[#This Row],[Obj]],13,10),"")</f>
        <v>IT07O05203</v>
      </c>
      <c r="I5781" s="152"/>
      <c r="J5781" s="143" t="b">
        <f>Proc[[#This Row],[Requested]]=Proc[[#This Row],[CurrentParent]]</f>
        <v>1</v>
      </c>
      <c r="K5781" s="153" t="str">
        <f>IF(Proc[[#This Row],[Author]]="Marcela Urrego",VLOOKUP(LEFT(Proc[[#This Row],[Requested]],1),Table3[#All],2,0),VLOOKUP(Proc[[#This Row],[Author]],Table4[],2,0))</f>
        <v>MGF</v>
      </c>
      <c r="L5781" s="148" t="s">
        <v>7174</v>
      </c>
      <c r="M5781" s="140">
        <v>46057</v>
      </c>
      <c r="N5781" s="140"/>
      <c r="O5781" s="140"/>
      <c r="P5781" s="140" t="str">
        <f ca="1">IF(Proc[[#This Row],[DaysAgeing]]&gt;5,"yep","on track")</f>
        <v>yep</v>
      </c>
      <c r="Q5781" s="2">
        <f ca="1">IF(Proc[[#This Row],[DateClosed]]="",ABS(NETWORKDAYS(Proc[[#This Row],[DateOpened]],TODAY()))-1,ABS(NETWORKDAYS(Proc[[#This Row],[DateOpened]],Proc[[#This Row],[DateClosed]]))-1)</f>
        <v>42</v>
      </c>
      <c r="R5781" s="140" t="s">
        <v>422</v>
      </c>
      <c r="S5781" s="143"/>
      <c r="T5781" s="153">
        <v>5780</v>
      </c>
    </row>
    <row r="5782" spans="1:20" hidden="1">
      <c r="A5782" s="142" t="s">
        <v>5885</v>
      </c>
      <c r="B5782" s="153" t="str">
        <f>IFERROR(VLOOKUP(Proc[[#This Row],[App]],Table2[],3,0),"open")</f>
        <v>ok</v>
      </c>
      <c r="C5782" s="144" t="s">
        <v>369</v>
      </c>
      <c r="D5782" s="152" t="s">
        <v>5561</v>
      </c>
      <c r="E5782" s="152" t="s">
        <v>5883</v>
      </c>
      <c r="F5782" s="153" t="s">
        <v>5883</v>
      </c>
      <c r="G5782" s="144" t="s">
        <v>406</v>
      </c>
      <c r="H5782" s="143" t="str">
        <f>IF(Proc[[#This Row],[type]]="LFF (MDG-F)",MID(Proc[[#This Row],[Obj]],13,10),"")</f>
        <v>KR07O05103</v>
      </c>
      <c r="I5782" s="152"/>
      <c r="J5782" s="143" t="b">
        <f>Proc[[#This Row],[Requested]]=Proc[[#This Row],[CurrentParent]]</f>
        <v>1</v>
      </c>
      <c r="K5782" s="153" t="str">
        <f>IF(Proc[[#This Row],[Author]]="Marcela Urrego",VLOOKUP(LEFT(Proc[[#This Row],[Requested]],1),Table3[#All],2,0),VLOOKUP(Proc[[#This Row],[Author]],Table4[],2,0))</f>
        <v>MGF</v>
      </c>
      <c r="L5782" s="148" t="s">
        <v>7174</v>
      </c>
      <c r="M5782" s="140">
        <v>46057</v>
      </c>
      <c r="N5782" s="140"/>
      <c r="O5782" s="140"/>
      <c r="P5782" s="140" t="str">
        <f ca="1">IF(Proc[[#This Row],[DaysAgeing]]&gt;5,"yep","on track")</f>
        <v>yep</v>
      </c>
      <c r="Q5782" s="2">
        <f ca="1">IF(Proc[[#This Row],[DateClosed]]="",ABS(NETWORKDAYS(Proc[[#This Row],[DateOpened]],TODAY()))-1,ABS(NETWORKDAYS(Proc[[#This Row],[DateOpened]],Proc[[#This Row],[DateClosed]]))-1)</f>
        <v>42</v>
      </c>
      <c r="R5782" s="140" t="s">
        <v>422</v>
      </c>
      <c r="S5782" s="143"/>
      <c r="T5782" s="153">
        <v>5781</v>
      </c>
    </row>
    <row r="5783" spans="1:20" hidden="1">
      <c r="A5783" s="142" t="s">
        <v>5885</v>
      </c>
      <c r="B5783" s="153" t="str">
        <f>IFERROR(VLOOKUP(Proc[[#This Row],[App]],Table2[],3,0),"open")</f>
        <v>ok</v>
      </c>
      <c r="C5783" s="144" t="s">
        <v>369</v>
      </c>
      <c r="D5783" s="152" t="s">
        <v>5562</v>
      </c>
      <c r="E5783" s="152" t="s">
        <v>5883</v>
      </c>
      <c r="F5783" s="153" t="s">
        <v>5883</v>
      </c>
      <c r="G5783" s="144" t="s">
        <v>406</v>
      </c>
      <c r="H5783" s="143" t="str">
        <f>IF(Proc[[#This Row],[type]]="LFF (MDG-F)",MID(Proc[[#This Row],[Obj]],13,10),"")</f>
        <v>KR07O05203</v>
      </c>
      <c r="I5783" s="152"/>
      <c r="J5783" s="143" t="b">
        <f>Proc[[#This Row],[Requested]]=Proc[[#This Row],[CurrentParent]]</f>
        <v>1</v>
      </c>
      <c r="K5783" s="153" t="str">
        <f>IF(Proc[[#This Row],[Author]]="Marcela Urrego",VLOOKUP(LEFT(Proc[[#This Row],[Requested]],1),Table3[#All],2,0),VLOOKUP(Proc[[#This Row],[Author]],Table4[],2,0))</f>
        <v>MGF</v>
      </c>
      <c r="L5783" s="148" t="s">
        <v>7174</v>
      </c>
      <c r="M5783" s="140">
        <v>46057</v>
      </c>
      <c r="N5783" s="140"/>
      <c r="O5783" s="140"/>
      <c r="P5783" s="140" t="str">
        <f ca="1">IF(Proc[[#This Row],[DaysAgeing]]&gt;5,"yep","on track")</f>
        <v>yep</v>
      </c>
      <c r="Q5783" s="2">
        <f ca="1">IF(Proc[[#This Row],[DateClosed]]="",ABS(NETWORKDAYS(Proc[[#This Row],[DateOpened]],TODAY()))-1,ABS(NETWORKDAYS(Proc[[#This Row],[DateOpened]],Proc[[#This Row],[DateClosed]]))-1)</f>
        <v>42</v>
      </c>
      <c r="R5783" s="140" t="s">
        <v>422</v>
      </c>
      <c r="S5783" s="143"/>
      <c r="T5783" s="153">
        <v>5782</v>
      </c>
    </row>
    <row r="5784" spans="1:20" hidden="1">
      <c r="A5784" s="142" t="s">
        <v>5885</v>
      </c>
      <c r="B5784" s="153" t="str">
        <f>IFERROR(VLOOKUP(Proc[[#This Row],[App]],Table2[],3,0),"open")</f>
        <v>ok</v>
      </c>
      <c r="C5784" s="144" t="s">
        <v>369</v>
      </c>
      <c r="D5784" s="152" t="s">
        <v>5563</v>
      </c>
      <c r="E5784" s="152" t="s">
        <v>5883</v>
      </c>
      <c r="F5784" s="153" t="s">
        <v>5883</v>
      </c>
      <c r="G5784" s="144" t="s">
        <v>406</v>
      </c>
      <c r="H5784" s="143" t="str">
        <f>IF(Proc[[#This Row],[type]]="LFF (MDG-F)",MID(Proc[[#This Row],[Obj]],13,10),"")</f>
        <v>KR08O05103</v>
      </c>
      <c r="I5784" s="152"/>
      <c r="J5784" s="143" t="b">
        <f>Proc[[#This Row],[Requested]]=Proc[[#This Row],[CurrentParent]]</f>
        <v>1</v>
      </c>
      <c r="K5784" s="153" t="str">
        <f>IF(Proc[[#This Row],[Author]]="Marcela Urrego",VLOOKUP(LEFT(Proc[[#This Row],[Requested]],1),Table3[#All],2,0),VLOOKUP(Proc[[#This Row],[Author]],Table4[],2,0))</f>
        <v>MGF</v>
      </c>
      <c r="L5784" s="148" t="s">
        <v>7174</v>
      </c>
      <c r="M5784" s="140">
        <v>46057</v>
      </c>
      <c r="N5784" s="140"/>
      <c r="O5784" s="140"/>
      <c r="P5784" s="140" t="str">
        <f ca="1">IF(Proc[[#This Row],[DaysAgeing]]&gt;5,"yep","on track")</f>
        <v>yep</v>
      </c>
      <c r="Q5784" s="2">
        <f ca="1">IF(Proc[[#This Row],[DateClosed]]="",ABS(NETWORKDAYS(Proc[[#This Row],[DateOpened]],TODAY()))-1,ABS(NETWORKDAYS(Proc[[#This Row],[DateOpened]],Proc[[#This Row],[DateClosed]]))-1)</f>
        <v>42</v>
      </c>
      <c r="R5784" s="140" t="s">
        <v>422</v>
      </c>
      <c r="S5784" s="143"/>
      <c r="T5784" s="153">
        <v>5783</v>
      </c>
    </row>
    <row r="5785" spans="1:20" hidden="1">
      <c r="A5785" s="142" t="s">
        <v>5885</v>
      </c>
      <c r="B5785" s="153" t="str">
        <f>IFERROR(VLOOKUP(Proc[[#This Row],[App]],Table2[],3,0),"open")</f>
        <v>ok</v>
      </c>
      <c r="C5785" s="144" t="s">
        <v>369</v>
      </c>
      <c r="D5785" s="152" t="s">
        <v>5564</v>
      </c>
      <c r="E5785" s="152" t="s">
        <v>5883</v>
      </c>
      <c r="F5785" s="153" t="s">
        <v>5883</v>
      </c>
      <c r="G5785" s="144" t="s">
        <v>406</v>
      </c>
      <c r="H5785" s="143" t="str">
        <f>IF(Proc[[#This Row],[type]]="LFF (MDG-F)",MID(Proc[[#This Row],[Obj]],13,10),"")</f>
        <v>KR08O05203</v>
      </c>
      <c r="I5785" s="152"/>
      <c r="J5785" s="143" t="b">
        <f>Proc[[#This Row],[Requested]]=Proc[[#This Row],[CurrentParent]]</f>
        <v>1</v>
      </c>
      <c r="K5785" s="153" t="str">
        <f>IF(Proc[[#This Row],[Author]]="Marcela Urrego",VLOOKUP(LEFT(Proc[[#This Row],[Requested]],1),Table3[#All],2,0),VLOOKUP(Proc[[#This Row],[Author]],Table4[],2,0))</f>
        <v>MGF</v>
      </c>
      <c r="L5785" s="148" t="s">
        <v>7174</v>
      </c>
      <c r="M5785" s="140">
        <v>46057</v>
      </c>
      <c r="N5785" s="140"/>
      <c r="O5785" s="140"/>
      <c r="P5785" s="140" t="str">
        <f ca="1">IF(Proc[[#This Row],[DaysAgeing]]&gt;5,"yep","on track")</f>
        <v>yep</v>
      </c>
      <c r="Q5785" s="2">
        <f ca="1">IF(Proc[[#This Row],[DateClosed]]="",ABS(NETWORKDAYS(Proc[[#This Row],[DateOpened]],TODAY()))-1,ABS(NETWORKDAYS(Proc[[#This Row],[DateOpened]],Proc[[#This Row],[DateClosed]]))-1)</f>
        <v>42</v>
      </c>
      <c r="R5785" s="140" t="s">
        <v>422</v>
      </c>
      <c r="S5785" s="143"/>
      <c r="T5785" s="153">
        <v>5784</v>
      </c>
    </row>
    <row r="5786" spans="1:20" hidden="1">
      <c r="A5786" s="142" t="s">
        <v>5885</v>
      </c>
      <c r="B5786" s="153" t="str">
        <f>IFERROR(VLOOKUP(Proc[[#This Row],[App]],Table2[],3,0),"open")</f>
        <v>ok</v>
      </c>
      <c r="C5786" s="144" t="s">
        <v>369</v>
      </c>
      <c r="D5786" s="152" t="s">
        <v>5565</v>
      </c>
      <c r="E5786" s="152" t="s">
        <v>5883</v>
      </c>
      <c r="F5786" s="153" t="s">
        <v>5883</v>
      </c>
      <c r="G5786" s="144" t="s">
        <v>406</v>
      </c>
      <c r="H5786" s="143" t="str">
        <f>IF(Proc[[#This Row],[type]]="LFF (MDG-F)",MID(Proc[[#This Row],[Obj]],13,10),"")</f>
        <v>KR11O05103</v>
      </c>
      <c r="I5786" s="152"/>
      <c r="J5786" s="143" t="b">
        <f>Proc[[#This Row],[Requested]]=Proc[[#This Row],[CurrentParent]]</f>
        <v>1</v>
      </c>
      <c r="K5786" s="153" t="str">
        <f>IF(Proc[[#This Row],[Author]]="Marcela Urrego",VLOOKUP(LEFT(Proc[[#This Row],[Requested]],1),Table3[#All],2,0),VLOOKUP(Proc[[#This Row],[Author]],Table4[],2,0))</f>
        <v>MGF</v>
      </c>
      <c r="L5786" s="148" t="s">
        <v>7174</v>
      </c>
      <c r="M5786" s="140">
        <v>46057</v>
      </c>
      <c r="N5786" s="140"/>
      <c r="O5786" s="140"/>
      <c r="P5786" s="140" t="str">
        <f ca="1">IF(Proc[[#This Row],[DaysAgeing]]&gt;5,"yep","on track")</f>
        <v>yep</v>
      </c>
      <c r="Q5786" s="2">
        <f ca="1">IF(Proc[[#This Row],[DateClosed]]="",ABS(NETWORKDAYS(Proc[[#This Row],[DateOpened]],TODAY()))-1,ABS(NETWORKDAYS(Proc[[#This Row],[DateOpened]],Proc[[#This Row],[DateClosed]]))-1)</f>
        <v>42</v>
      </c>
      <c r="R5786" s="140" t="s">
        <v>422</v>
      </c>
      <c r="S5786" s="143"/>
      <c r="T5786" s="153">
        <v>5785</v>
      </c>
    </row>
    <row r="5787" spans="1:20" hidden="1">
      <c r="A5787" s="142" t="s">
        <v>5885</v>
      </c>
      <c r="B5787" s="153" t="str">
        <f>IFERROR(VLOOKUP(Proc[[#This Row],[App]],Table2[],3,0),"open")</f>
        <v>ok</v>
      </c>
      <c r="C5787" s="144" t="s">
        <v>369</v>
      </c>
      <c r="D5787" s="152" t="s">
        <v>5566</v>
      </c>
      <c r="E5787" s="152" t="s">
        <v>5883</v>
      </c>
      <c r="F5787" s="153" t="s">
        <v>5883</v>
      </c>
      <c r="G5787" s="144" t="s">
        <v>406</v>
      </c>
      <c r="H5787" s="143" t="str">
        <f>IF(Proc[[#This Row],[type]]="LFF (MDG-F)",MID(Proc[[#This Row],[Obj]],13,10),"")</f>
        <v>KR11O05203</v>
      </c>
      <c r="I5787" s="152"/>
      <c r="J5787" s="143" t="b">
        <f>Proc[[#This Row],[Requested]]=Proc[[#This Row],[CurrentParent]]</f>
        <v>1</v>
      </c>
      <c r="K5787" s="153" t="str">
        <f>IF(Proc[[#This Row],[Author]]="Marcela Urrego",VLOOKUP(LEFT(Proc[[#This Row],[Requested]],1),Table3[#All],2,0),VLOOKUP(Proc[[#This Row],[Author]],Table4[],2,0))</f>
        <v>MGF</v>
      </c>
      <c r="L5787" s="148" t="s">
        <v>7174</v>
      </c>
      <c r="M5787" s="140">
        <v>46057</v>
      </c>
      <c r="N5787" s="140"/>
      <c r="O5787" s="140"/>
      <c r="P5787" s="140" t="str">
        <f ca="1">IF(Proc[[#This Row],[DaysAgeing]]&gt;5,"yep","on track")</f>
        <v>yep</v>
      </c>
      <c r="Q5787" s="2">
        <f ca="1">IF(Proc[[#This Row],[DateClosed]]="",ABS(NETWORKDAYS(Proc[[#This Row],[DateOpened]],TODAY()))-1,ABS(NETWORKDAYS(Proc[[#This Row],[DateOpened]],Proc[[#This Row],[DateClosed]]))-1)</f>
        <v>42</v>
      </c>
      <c r="R5787" s="140" t="s">
        <v>422</v>
      </c>
      <c r="S5787" s="143"/>
      <c r="T5787" s="153">
        <v>5786</v>
      </c>
    </row>
    <row r="5788" spans="1:20" hidden="1">
      <c r="A5788" s="142" t="s">
        <v>5885</v>
      </c>
      <c r="B5788" s="153" t="str">
        <f>IFERROR(VLOOKUP(Proc[[#This Row],[App]],Table2[],3,0),"open")</f>
        <v>ok</v>
      </c>
      <c r="C5788" s="144" t="s">
        <v>369</v>
      </c>
      <c r="D5788" s="152" t="s">
        <v>5567</v>
      </c>
      <c r="E5788" s="152" t="s">
        <v>5883</v>
      </c>
      <c r="F5788" s="153" t="s">
        <v>5883</v>
      </c>
      <c r="G5788" s="144" t="s">
        <v>406</v>
      </c>
      <c r="H5788" s="143" t="str">
        <f>IF(Proc[[#This Row],[type]]="LFF (MDG-F)",MID(Proc[[#This Row],[Obj]],13,10),"")</f>
        <v>KR15O05103</v>
      </c>
      <c r="I5788" s="152"/>
      <c r="J5788" s="143" t="b">
        <f>Proc[[#This Row],[Requested]]=Proc[[#This Row],[CurrentParent]]</f>
        <v>1</v>
      </c>
      <c r="K5788" s="153" t="str">
        <f>IF(Proc[[#This Row],[Author]]="Marcela Urrego",VLOOKUP(LEFT(Proc[[#This Row],[Requested]],1),Table3[#All],2,0),VLOOKUP(Proc[[#This Row],[Author]],Table4[],2,0))</f>
        <v>MGF</v>
      </c>
      <c r="L5788" s="148" t="s">
        <v>7174</v>
      </c>
      <c r="M5788" s="140">
        <v>46057</v>
      </c>
      <c r="N5788" s="140"/>
      <c r="O5788" s="140"/>
      <c r="P5788" s="140" t="str">
        <f ca="1">IF(Proc[[#This Row],[DaysAgeing]]&gt;5,"yep","on track")</f>
        <v>yep</v>
      </c>
      <c r="Q5788" s="2">
        <f ca="1">IF(Proc[[#This Row],[DateClosed]]="",ABS(NETWORKDAYS(Proc[[#This Row],[DateOpened]],TODAY()))-1,ABS(NETWORKDAYS(Proc[[#This Row],[DateOpened]],Proc[[#This Row],[DateClosed]]))-1)</f>
        <v>42</v>
      </c>
      <c r="R5788" s="140" t="s">
        <v>422</v>
      </c>
      <c r="S5788" s="143"/>
      <c r="T5788" s="153">
        <v>5787</v>
      </c>
    </row>
    <row r="5789" spans="1:20" hidden="1">
      <c r="A5789" s="142" t="s">
        <v>5885</v>
      </c>
      <c r="B5789" s="153" t="str">
        <f>IFERROR(VLOOKUP(Proc[[#This Row],[App]],Table2[],3,0),"open")</f>
        <v>ok</v>
      </c>
      <c r="C5789" s="144" t="s">
        <v>369</v>
      </c>
      <c r="D5789" s="152" t="s">
        <v>5568</v>
      </c>
      <c r="E5789" s="152" t="s">
        <v>5883</v>
      </c>
      <c r="F5789" s="153" t="s">
        <v>5883</v>
      </c>
      <c r="G5789" s="144" t="s">
        <v>406</v>
      </c>
      <c r="H5789" s="143" t="str">
        <f>IF(Proc[[#This Row],[type]]="LFF (MDG-F)",MID(Proc[[#This Row],[Obj]],13,10),"")</f>
        <v>KR15O05203</v>
      </c>
      <c r="I5789" s="152"/>
      <c r="J5789" s="143" t="b">
        <f>Proc[[#This Row],[Requested]]=Proc[[#This Row],[CurrentParent]]</f>
        <v>1</v>
      </c>
      <c r="K5789" s="153" t="str">
        <f>IF(Proc[[#This Row],[Author]]="Marcela Urrego",VLOOKUP(LEFT(Proc[[#This Row],[Requested]],1),Table3[#All],2,0),VLOOKUP(Proc[[#This Row],[Author]],Table4[],2,0))</f>
        <v>MGF</v>
      </c>
      <c r="L5789" s="148" t="s">
        <v>7174</v>
      </c>
      <c r="M5789" s="140">
        <v>46057</v>
      </c>
      <c r="N5789" s="140"/>
      <c r="O5789" s="140"/>
      <c r="P5789" s="140" t="str">
        <f ca="1">IF(Proc[[#This Row],[DaysAgeing]]&gt;5,"yep","on track")</f>
        <v>yep</v>
      </c>
      <c r="Q5789" s="2">
        <f ca="1">IF(Proc[[#This Row],[DateClosed]]="",ABS(NETWORKDAYS(Proc[[#This Row],[DateOpened]],TODAY()))-1,ABS(NETWORKDAYS(Proc[[#This Row],[DateOpened]],Proc[[#This Row],[DateClosed]]))-1)</f>
        <v>42</v>
      </c>
      <c r="R5789" s="140" t="s">
        <v>422</v>
      </c>
      <c r="S5789" s="143"/>
      <c r="T5789" s="153">
        <v>5788</v>
      </c>
    </row>
    <row r="5790" spans="1:20" hidden="1">
      <c r="A5790" s="142" t="s">
        <v>5885</v>
      </c>
      <c r="B5790" s="153" t="str">
        <f>IFERROR(VLOOKUP(Proc[[#This Row],[App]],Table2[],3,0),"open")</f>
        <v>ok</v>
      </c>
      <c r="C5790" s="144" t="s">
        <v>369</v>
      </c>
      <c r="D5790" s="152" t="s">
        <v>5569</v>
      </c>
      <c r="E5790" s="152" t="s">
        <v>5883</v>
      </c>
      <c r="F5790" s="153" t="s">
        <v>5883</v>
      </c>
      <c r="G5790" s="144" t="s">
        <v>406</v>
      </c>
      <c r="H5790" s="143" t="str">
        <f>IF(Proc[[#This Row],[type]]="LFF (MDG-F)",MID(Proc[[#This Row],[Obj]],13,10),"")</f>
        <v>KR16O05103</v>
      </c>
      <c r="I5790" s="152"/>
      <c r="J5790" s="143" t="b">
        <f>Proc[[#This Row],[Requested]]=Proc[[#This Row],[CurrentParent]]</f>
        <v>1</v>
      </c>
      <c r="K5790" s="153" t="str">
        <f>IF(Proc[[#This Row],[Author]]="Marcela Urrego",VLOOKUP(LEFT(Proc[[#This Row],[Requested]],1),Table3[#All],2,0),VLOOKUP(Proc[[#This Row],[Author]],Table4[],2,0))</f>
        <v>MGF</v>
      </c>
      <c r="L5790" s="148" t="s">
        <v>7174</v>
      </c>
      <c r="M5790" s="140">
        <v>46057</v>
      </c>
      <c r="N5790" s="140"/>
      <c r="O5790" s="140"/>
      <c r="P5790" s="140" t="str">
        <f ca="1">IF(Proc[[#This Row],[DaysAgeing]]&gt;5,"yep","on track")</f>
        <v>yep</v>
      </c>
      <c r="Q5790" s="2">
        <f ca="1">IF(Proc[[#This Row],[DateClosed]]="",ABS(NETWORKDAYS(Proc[[#This Row],[DateOpened]],TODAY()))-1,ABS(NETWORKDAYS(Proc[[#This Row],[DateOpened]],Proc[[#This Row],[DateClosed]]))-1)</f>
        <v>42</v>
      </c>
      <c r="R5790" s="140" t="s">
        <v>422</v>
      </c>
      <c r="S5790" s="143"/>
      <c r="T5790" s="153">
        <v>5789</v>
      </c>
    </row>
    <row r="5791" spans="1:20" hidden="1">
      <c r="A5791" s="142" t="s">
        <v>5885</v>
      </c>
      <c r="B5791" s="153" t="str">
        <f>IFERROR(VLOOKUP(Proc[[#This Row],[App]],Table2[],3,0),"open")</f>
        <v>ok</v>
      </c>
      <c r="C5791" s="144" t="s">
        <v>369</v>
      </c>
      <c r="D5791" s="152" t="s">
        <v>5570</v>
      </c>
      <c r="E5791" s="152" t="s">
        <v>5883</v>
      </c>
      <c r="F5791" s="153" t="s">
        <v>5883</v>
      </c>
      <c r="G5791" s="144" t="s">
        <v>406</v>
      </c>
      <c r="H5791" s="143" t="str">
        <f>IF(Proc[[#This Row],[type]]="LFF (MDG-F)",MID(Proc[[#This Row],[Obj]],13,10),"")</f>
        <v>KR16O05203</v>
      </c>
      <c r="I5791" s="152"/>
      <c r="J5791" s="143" t="b">
        <f>Proc[[#This Row],[Requested]]=Proc[[#This Row],[CurrentParent]]</f>
        <v>1</v>
      </c>
      <c r="K5791" s="153" t="str">
        <f>IF(Proc[[#This Row],[Author]]="Marcela Urrego",VLOOKUP(LEFT(Proc[[#This Row],[Requested]],1),Table3[#All],2,0),VLOOKUP(Proc[[#This Row],[Author]],Table4[],2,0))</f>
        <v>MGF</v>
      </c>
      <c r="L5791" s="148" t="s">
        <v>7174</v>
      </c>
      <c r="M5791" s="140">
        <v>46057</v>
      </c>
      <c r="N5791" s="140"/>
      <c r="O5791" s="140"/>
      <c r="P5791" s="140" t="str">
        <f ca="1">IF(Proc[[#This Row],[DaysAgeing]]&gt;5,"yep","on track")</f>
        <v>yep</v>
      </c>
      <c r="Q5791" s="2">
        <f ca="1">IF(Proc[[#This Row],[DateClosed]]="",ABS(NETWORKDAYS(Proc[[#This Row],[DateOpened]],TODAY()))-1,ABS(NETWORKDAYS(Proc[[#This Row],[DateOpened]],Proc[[#This Row],[DateClosed]]))-1)</f>
        <v>42</v>
      </c>
      <c r="R5791" s="140" t="s">
        <v>422</v>
      </c>
      <c r="S5791" s="143"/>
      <c r="T5791" s="153">
        <v>5790</v>
      </c>
    </row>
    <row r="5792" spans="1:20" hidden="1">
      <c r="A5792" s="142" t="s">
        <v>5885</v>
      </c>
      <c r="B5792" s="153" t="str">
        <f>IFERROR(VLOOKUP(Proc[[#This Row],[App]],Table2[],3,0),"open")</f>
        <v>ok</v>
      </c>
      <c r="C5792" s="144" t="s">
        <v>369</v>
      </c>
      <c r="D5792" s="152" t="s">
        <v>5571</v>
      </c>
      <c r="E5792" s="152" t="s">
        <v>5883</v>
      </c>
      <c r="F5792" s="153" t="s">
        <v>5883</v>
      </c>
      <c r="G5792" s="144" t="s">
        <v>406</v>
      </c>
      <c r="H5792" s="143" t="str">
        <f>IF(Proc[[#This Row],[type]]="LFF (MDG-F)",MID(Proc[[#This Row],[Obj]],13,10),"")</f>
        <v>NL10O05103</v>
      </c>
      <c r="I5792" s="152"/>
      <c r="J5792" s="143" t="b">
        <f>Proc[[#This Row],[Requested]]=Proc[[#This Row],[CurrentParent]]</f>
        <v>1</v>
      </c>
      <c r="K5792" s="153" t="str">
        <f>IF(Proc[[#This Row],[Author]]="Marcela Urrego",VLOOKUP(LEFT(Proc[[#This Row],[Requested]],1),Table3[#All],2,0),VLOOKUP(Proc[[#This Row],[Author]],Table4[],2,0))</f>
        <v>MGF</v>
      </c>
      <c r="L5792" s="148" t="s">
        <v>7174</v>
      </c>
      <c r="M5792" s="140">
        <v>46057</v>
      </c>
      <c r="N5792" s="140"/>
      <c r="O5792" s="140"/>
      <c r="P5792" s="140" t="str">
        <f ca="1">IF(Proc[[#This Row],[DaysAgeing]]&gt;5,"yep","on track")</f>
        <v>yep</v>
      </c>
      <c r="Q5792" s="2">
        <f ca="1">IF(Proc[[#This Row],[DateClosed]]="",ABS(NETWORKDAYS(Proc[[#This Row],[DateOpened]],TODAY()))-1,ABS(NETWORKDAYS(Proc[[#This Row],[DateOpened]],Proc[[#This Row],[DateClosed]]))-1)</f>
        <v>42</v>
      </c>
      <c r="R5792" s="140" t="s">
        <v>422</v>
      </c>
      <c r="S5792" s="143"/>
      <c r="T5792" s="153">
        <v>5791</v>
      </c>
    </row>
    <row r="5793" spans="1:20" hidden="1">
      <c r="A5793" s="142" t="s">
        <v>5885</v>
      </c>
      <c r="B5793" s="153" t="str">
        <f>IFERROR(VLOOKUP(Proc[[#This Row],[App]],Table2[],3,0),"open")</f>
        <v>ok</v>
      </c>
      <c r="C5793" s="144" t="s">
        <v>369</v>
      </c>
      <c r="D5793" s="152" t="s">
        <v>5572</v>
      </c>
      <c r="E5793" s="152" t="s">
        <v>5883</v>
      </c>
      <c r="F5793" s="153" t="s">
        <v>5883</v>
      </c>
      <c r="G5793" s="144" t="s">
        <v>406</v>
      </c>
      <c r="H5793" s="143" t="str">
        <f>IF(Proc[[#This Row],[type]]="LFF (MDG-F)",MID(Proc[[#This Row],[Obj]],13,10),"")</f>
        <v>NL10O05203</v>
      </c>
      <c r="I5793" s="152"/>
      <c r="J5793" s="143" t="b">
        <f>Proc[[#This Row],[Requested]]=Proc[[#This Row],[CurrentParent]]</f>
        <v>1</v>
      </c>
      <c r="K5793" s="153" t="str">
        <f>IF(Proc[[#This Row],[Author]]="Marcela Urrego",VLOOKUP(LEFT(Proc[[#This Row],[Requested]],1),Table3[#All],2,0),VLOOKUP(Proc[[#This Row],[Author]],Table4[],2,0))</f>
        <v>MGF</v>
      </c>
      <c r="L5793" s="148" t="s">
        <v>7174</v>
      </c>
      <c r="M5793" s="140">
        <v>46057</v>
      </c>
      <c r="N5793" s="140"/>
      <c r="O5793" s="140"/>
      <c r="P5793" s="140" t="str">
        <f ca="1">IF(Proc[[#This Row],[DaysAgeing]]&gt;5,"yep","on track")</f>
        <v>yep</v>
      </c>
      <c r="Q5793" s="2">
        <f ca="1">IF(Proc[[#This Row],[DateClosed]]="",ABS(NETWORKDAYS(Proc[[#This Row],[DateOpened]],TODAY()))-1,ABS(NETWORKDAYS(Proc[[#This Row],[DateOpened]],Proc[[#This Row],[DateClosed]]))-1)</f>
        <v>42</v>
      </c>
      <c r="R5793" s="140" t="s">
        <v>422</v>
      </c>
      <c r="S5793" s="143"/>
      <c r="T5793" s="153">
        <v>5792</v>
      </c>
    </row>
    <row r="5794" spans="1:20" hidden="1">
      <c r="A5794" s="142" t="s">
        <v>5885</v>
      </c>
      <c r="B5794" s="153" t="str">
        <f>IFERROR(VLOOKUP(Proc[[#This Row],[App]],Table2[],3,0),"open")</f>
        <v>ok</v>
      </c>
      <c r="C5794" s="144" t="s">
        <v>369</v>
      </c>
      <c r="D5794" s="152" t="s">
        <v>5573</v>
      </c>
      <c r="E5794" s="152" t="s">
        <v>5883</v>
      </c>
      <c r="F5794" s="153" t="s">
        <v>5883</v>
      </c>
      <c r="G5794" s="144" t="s">
        <v>406</v>
      </c>
      <c r="H5794" s="143" t="str">
        <f>IF(Proc[[#This Row],[type]]="LFF (MDG-F)",MID(Proc[[#This Row],[Obj]],13,10),"")</f>
        <v>SG10O05103</v>
      </c>
      <c r="I5794" s="152"/>
      <c r="J5794" s="143" t="b">
        <f>Proc[[#This Row],[Requested]]=Proc[[#This Row],[CurrentParent]]</f>
        <v>1</v>
      </c>
      <c r="K5794" s="153" t="str">
        <f>IF(Proc[[#This Row],[Author]]="Marcela Urrego",VLOOKUP(LEFT(Proc[[#This Row],[Requested]],1),Table3[#All],2,0),VLOOKUP(Proc[[#This Row],[Author]],Table4[],2,0))</f>
        <v>MGF</v>
      </c>
      <c r="L5794" s="148" t="s">
        <v>7174</v>
      </c>
      <c r="M5794" s="140">
        <v>46057</v>
      </c>
      <c r="N5794" s="140"/>
      <c r="O5794" s="140"/>
      <c r="P5794" s="140" t="str">
        <f ca="1">IF(Proc[[#This Row],[DaysAgeing]]&gt;5,"yep","on track")</f>
        <v>yep</v>
      </c>
      <c r="Q5794" s="2">
        <f ca="1">IF(Proc[[#This Row],[DateClosed]]="",ABS(NETWORKDAYS(Proc[[#This Row],[DateOpened]],TODAY()))-1,ABS(NETWORKDAYS(Proc[[#This Row],[DateOpened]],Proc[[#This Row],[DateClosed]]))-1)</f>
        <v>42</v>
      </c>
      <c r="R5794" s="140" t="s">
        <v>422</v>
      </c>
      <c r="S5794" s="143"/>
      <c r="T5794" s="153">
        <v>5793</v>
      </c>
    </row>
    <row r="5795" spans="1:20" hidden="1">
      <c r="A5795" s="142" t="s">
        <v>5885</v>
      </c>
      <c r="B5795" s="153" t="str">
        <f>IFERROR(VLOOKUP(Proc[[#This Row],[App]],Table2[],3,0),"open")</f>
        <v>ok</v>
      </c>
      <c r="C5795" s="144" t="s">
        <v>369</v>
      </c>
      <c r="D5795" s="152" t="s">
        <v>5574</v>
      </c>
      <c r="E5795" s="152" t="s">
        <v>5883</v>
      </c>
      <c r="F5795" s="153" t="s">
        <v>5883</v>
      </c>
      <c r="G5795" s="144" t="s">
        <v>406</v>
      </c>
      <c r="H5795" s="143" t="str">
        <f>IF(Proc[[#This Row],[type]]="LFF (MDG-F)",MID(Proc[[#This Row],[Obj]],13,10),"")</f>
        <v>SG10O05203</v>
      </c>
      <c r="I5795" s="152"/>
      <c r="J5795" s="143" t="b">
        <f>Proc[[#This Row],[Requested]]=Proc[[#This Row],[CurrentParent]]</f>
        <v>1</v>
      </c>
      <c r="K5795" s="153" t="str">
        <f>IF(Proc[[#This Row],[Author]]="Marcela Urrego",VLOOKUP(LEFT(Proc[[#This Row],[Requested]],1),Table3[#All],2,0),VLOOKUP(Proc[[#This Row],[Author]],Table4[],2,0))</f>
        <v>MGF</v>
      </c>
      <c r="L5795" s="148" t="s">
        <v>7174</v>
      </c>
      <c r="M5795" s="140">
        <v>46057</v>
      </c>
      <c r="N5795" s="140"/>
      <c r="O5795" s="140"/>
      <c r="P5795" s="140" t="str">
        <f ca="1">IF(Proc[[#This Row],[DaysAgeing]]&gt;5,"yep","on track")</f>
        <v>yep</v>
      </c>
      <c r="Q5795" s="2">
        <f ca="1">IF(Proc[[#This Row],[DateClosed]]="",ABS(NETWORKDAYS(Proc[[#This Row],[DateOpened]],TODAY()))-1,ABS(NETWORKDAYS(Proc[[#This Row],[DateOpened]],Proc[[#This Row],[DateClosed]]))-1)</f>
        <v>42</v>
      </c>
      <c r="R5795" s="140" t="s">
        <v>422</v>
      </c>
      <c r="S5795" s="143"/>
      <c r="T5795" s="153">
        <v>5794</v>
      </c>
    </row>
    <row r="5796" spans="1:20" hidden="1">
      <c r="A5796" s="142" t="s">
        <v>5885</v>
      </c>
      <c r="B5796" s="153" t="str">
        <f>IFERROR(VLOOKUP(Proc[[#This Row],[App]],Table2[],3,0),"open")</f>
        <v>ok</v>
      </c>
      <c r="C5796" s="144" t="s">
        <v>369</v>
      </c>
      <c r="D5796" s="152" t="s">
        <v>5575</v>
      </c>
      <c r="E5796" s="152" t="s">
        <v>5883</v>
      </c>
      <c r="F5796" s="153" t="s">
        <v>5883</v>
      </c>
      <c r="G5796" s="144" t="s">
        <v>406</v>
      </c>
      <c r="H5796" s="143" t="str">
        <f>IF(Proc[[#This Row],[type]]="LFF (MDG-F)",MID(Proc[[#This Row],[Obj]],13,10),"")</f>
        <v>TW10O05103</v>
      </c>
      <c r="I5796" s="152"/>
      <c r="J5796" s="143" t="b">
        <f>Proc[[#This Row],[Requested]]=Proc[[#This Row],[CurrentParent]]</f>
        <v>1</v>
      </c>
      <c r="K5796" s="153" t="str">
        <f>IF(Proc[[#This Row],[Author]]="Marcela Urrego",VLOOKUP(LEFT(Proc[[#This Row],[Requested]],1),Table3[#All],2,0),VLOOKUP(Proc[[#This Row],[Author]],Table4[],2,0))</f>
        <v>MGF</v>
      </c>
      <c r="L5796" s="148" t="s">
        <v>7174</v>
      </c>
      <c r="M5796" s="140">
        <v>46057</v>
      </c>
      <c r="N5796" s="140"/>
      <c r="O5796" s="140"/>
      <c r="P5796" s="140" t="str">
        <f ca="1">IF(Proc[[#This Row],[DaysAgeing]]&gt;5,"yep","on track")</f>
        <v>yep</v>
      </c>
      <c r="Q5796" s="2">
        <f ca="1">IF(Proc[[#This Row],[DateClosed]]="",ABS(NETWORKDAYS(Proc[[#This Row],[DateOpened]],TODAY()))-1,ABS(NETWORKDAYS(Proc[[#This Row],[DateOpened]],Proc[[#This Row],[DateClosed]]))-1)</f>
        <v>42</v>
      </c>
      <c r="R5796" s="140" t="s">
        <v>422</v>
      </c>
      <c r="S5796" s="143"/>
      <c r="T5796" s="153">
        <v>5795</v>
      </c>
    </row>
    <row r="5797" spans="1:20" hidden="1">
      <c r="A5797" s="142" t="s">
        <v>5885</v>
      </c>
      <c r="B5797" s="153" t="str">
        <f>IFERROR(VLOOKUP(Proc[[#This Row],[App]],Table2[],3,0),"open")</f>
        <v>ok</v>
      </c>
      <c r="C5797" s="144" t="s">
        <v>369</v>
      </c>
      <c r="D5797" s="152" t="s">
        <v>5576</v>
      </c>
      <c r="E5797" s="152" t="s">
        <v>5883</v>
      </c>
      <c r="F5797" s="153" t="s">
        <v>5883</v>
      </c>
      <c r="G5797" s="144" t="s">
        <v>406</v>
      </c>
      <c r="H5797" s="143" t="str">
        <f>IF(Proc[[#This Row],[type]]="LFF (MDG-F)",MID(Proc[[#This Row],[Obj]],13,10),"")</f>
        <v>TW10O05203</v>
      </c>
      <c r="I5797" s="152"/>
      <c r="J5797" s="143" t="b">
        <f>Proc[[#This Row],[Requested]]=Proc[[#This Row],[CurrentParent]]</f>
        <v>1</v>
      </c>
      <c r="K5797" s="153" t="str">
        <f>IF(Proc[[#This Row],[Author]]="Marcela Urrego",VLOOKUP(LEFT(Proc[[#This Row],[Requested]],1),Table3[#All],2,0),VLOOKUP(Proc[[#This Row],[Author]],Table4[],2,0))</f>
        <v>MGF</v>
      </c>
      <c r="L5797" s="148" t="s">
        <v>7174</v>
      </c>
      <c r="M5797" s="140">
        <v>46057</v>
      </c>
      <c r="N5797" s="140"/>
      <c r="O5797" s="140"/>
      <c r="P5797" s="140" t="str">
        <f ca="1">IF(Proc[[#This Row],[DaysAgeing]]&gt;5,"yep","on track")</f>
        <v>yep</v>
      </c>
      <c r="Q5797" s="2">
        <f ca="1">IF(Proc[[#This Row],[DateClosed]]="",ABS(NETWORKDAYS(Proc[[#This Row],[DateOpened]],TODAY()))-1,ABS(NETWORKDAYS(Proc[[#This Row],[DateOpened]],Proc[[#This Row],[DateClosed]]))-1)</f>
        <v>42</v>
      </c>
      <c r="R5797" s="140" t="s">
        <v>422</v>
      </c>
      <c r="S5797" s="143"/>
      <c r="T5797" s="153">
        <v>5796</v>
      </c>
    </row>
    <row r="5798" spans="1:20" hidden="1">
      <c r="A5798" s="142" t="s">
        <v>5885</v>
      </c>
      <c r="B5798" s="153" t="str">
        <f>IFERROR(VLOOKUP(Proc[[#This Row],[App]],Table2[],3,0),"open")</f>
        <v>ok</v>
      </c>
      <c r="C5798" s="144" t="s">
        <v>369</v>
      </c>
      <c r="D5798" s="152" t="s">
        <v>5577</v>
      </c>
      <c r="E5798" s="152" t="s">
        <v>5883</v>
      </c>
      <c r="F5798" s="153" t="s">
        <v>5883</v>
      </c>
      <c r="G5798" s="144" t="s">
        <v>406</v>
      </c>
      <c r="H5798" s="143" t="str">
        <f>IF(Proc[[#This Row],[type]]="LFF (MDG-F)",MID(Proc[[#This Row],[Obj]],13,10),"")</f>
        <v>TW91O05103</v>
      </c>
      <c r="I5798" s="152"/>
      <c r="J5798" s="143" t="b">
        <f>Proc[[#This Row],[Requested]]=Proc[[#This Row],[CurrentParent]]</f>
        <v>1</v>
      </c>
      <c r="K5798" s="153" t="str">
        <f>IF(Proc[[#This Row],[Author]]="Marcela Urrego",VLOOKUP(LEFT(Proc[[#This Row],[Requested]],1),Table3[#All],2,0),VLOOKUP(Proc[[#This Row],[Author]],Table4[],2,0))</f>
        <v>MGF</v>
      </c>
      <c r="L5798" s="148" t="s">
        <v>7174</v>
      </c>
      <c r="M5798" s="140">
        <v>46057</v>
      </c>
      <c r="N5798" s="140"/>
      <c r="O5798" s="140"/>
      <c r="P5798" s="140" t="str">
        <f ca="1">IF(Proc[[#This Row],[DaysAgeing]]&gt;5,"yep","on track")</f>
        <v>yep</v>
      </c>
      <c r="Q5798" s="2">
        <f ca="1">IF(Proc[[#This Row],[DateClosed]]="",ABS(NETWORKDAYS(Proc[[#This Row],[DateOpened]],TODAY()))-1,ABS(NETWORKDAYS(Proc[[#This Row],[DateOpened]],Proc[[#This Row],[DateClosed]]))-1)</f>
        <v>42</v>
      </c>
      <c r="R5798" s="140" t="s">
        <v>422</v>
      </c>
      <c r="S5798" s="143"/>
      <c r="T5798" s="153">
        <v>5797</v>
      </c>
    </row>
    <row r="5799" spans="1:20" hidden="1">
      <c r="A5799" s="142" t="s">
        <v>5885</v>
      </c>
      <c r="B5799" s="153" t="str">
        <f>IFERROR(VLOOKUP(Proc[[#This Row],[App]],Table2[],3,0),"open")</f>
        <v>ok</v>
      </c>
      <c r="C5799" s="144" t="s">
        <v>369</v>
      </c>
      <c r="D5799" s="152" t="s">
        <v>5578</v>
      </c>
      <c r="E5799" s="152" t="s">
        <v>5883</v>
      </c>
      <c r="F5799" s="145" t="s">
        <v>5883</v>
      </c>
      <c r="G5799" s="144" t="s">
        <v>406</v>
      </c>
      <c r="H5799" s="143" t="str">
        <f>IF(Proc[[#This Row],[type]]="LFF (MDG-F)",MID(Proc[[#This Row],[Obj]],13,10),"")</f>
        <v>TW91O05203</v>
      </c>
      <c r="I5799" s="152"/>
      <c r="J5799" s="143" t="b">
        <f>Proc[[#This Row],[Requested]]=Proc[[#This Row],[CurrentParent]]</f>
        <v>1</v>
      </c>
      <c r="K5799" s="153" t="str">
        <f>IF(Proc[[#This Row],[Author]]="Marcela Urrego",VLOOKUP(LEFT(Proc[[#This Row],[Requested]],1),Table3[#All],2,0),VLOOKUP(Proc[[#This Row],[Author]],Table4[],2,0))</f>
        <v>MGF</v>
      </c>
      <c r="L5799" s="148" t="s">
        <v>7174</v>
      </c>
      <c r="M5799" s="140">
        <v>46057</v>
      </c>
      <c r="N5799" s="140"/>
      <c r="O5799" s="140"/>
      <c r="P5799" s="140" t="str">
        <f ca="1">IF(Proc[[#This Row],[DaysAgeing]]&gt;5,"yep","on track")</f>
        <v>yep</v>
      </c>
      <c r="Q5799" s="2">
        <f ca="1">IF(Proc[[#This Row],[DateClosed]]="",ABS(NETWORKDAYS(Proc[[#This Row],[DateOpened]],TODAY()))-1,ABS(NETWORKDAYS(Proc[[#This Row],[DateOpened]],Proc[[#This Row],[DateClosed]]))-1)</f>
        <v>42</v>
      </c>
      <c r="R5799" s="140" t="s">
        <v>422</v>
      </c>
      <c r="S5799" s="143"/>
      <c r="T5799" s="153">
        <v>5798</v>
      </c>
    </row>
    <row r="5800" spans="1:20" hidden="1">
      <c r="A5800" s="142" t="s">
        <v>5885</v>
      </c>
      <c r="B5800" s="153" t="str">
        <f>IFERROR(VLOOKUP(Proc[[#This Row],[App]],Table2[],3,0),"open")</f>
        <v>ok</v>
      </c>
      <c r="C5800" s="144" t="s">
        <v>369</v>
      </c>
      <c r="D5800" s="152" t="s">
        <v>5579</v>
      </c>
      <c r="E5800" s="152" t="s">
        <v>5883</v>
      </c>
      <c r="F5800" s="145" t="s">
        <v>5883</v>
      </c>
      <c r="G5800" s="144" t="s">
        <v>406</v>
      </c>
      <c r="H5800" s="143" t="str">
        <f>IF(Proc[[#This Row],[type]]="LFF (MDG-F)",MID(Proc[[#This Row],[Obj]],13,10),"")</f>
        <v>US10O05103</v>
      </c>
      <c r="I5800" s="152"/>
      <c r="J5800" s="143" t="b">
        <f>Proc[[#This Row],[Requested]]=Proc[[#This Row],[CurrentParent]]</f>
        <v>1</v>
      </c>
      <c r="K5800" s="153" t="str">
        <f>IF(Proc[[#This Row],[Author]]="Marcela Urrego",VLOOKUP(LEFT(Proc[[#This Row],[Requested]],1),Table3[#All],2,0),VLOOKUP(Proc[[#This Row],[Author]],Table4[],2,0))</f>
        <v>MGF</v>
      </c>
      <c r="L5800" s="148" t="s">
        <v>7174</v>
      </c>
      <c r="M5800" s="140">
        <v>46057</v>
      </c>
      <c r="N5800" s="140"/>
      <c r="O5800" s="140"/>
      <c r="P5800" s="140" t="str">
        <f ca="1">IF(Proc[[#This Row],[DaysAgeing]]&gt;5,"yep","on track")</f>
        <v>yep</v>
      </c>
      <c r="Q5800" s="2">
        <f ca="1">IF(Proc[[#This Row],[DateClosed]]="",ABS(NETWORKDAYS(Proc[[#This Row],[DateOpened]],TODAY()))-1,ABS(NETWORKDAYS(Proc[[#This Row],[DateOpened]],Proc[[#This Row],[DateClosed]]))-1)</f>
        <v>42</v>
      </c>
      <c r="R5800" s="140" t="s">
        <v>422</v>
      </c>
      <c r="S5800" s="143"/>
      <c r="T5800" s="153">
        <v>5799</v>
      </c>
    </row>
    <row r="5801" spans="1:20" hidden="1">
      <c r="A5801" s="142" t="s">
        <v>5885</v>
      </c>
      <c r="B5801" s="153" t="str">
        <f>IFERROR(VLOOKUP(Proc[[#This Row],[App]],Table2[],3,0),"open")</f>
        <v>ok</v>
      </c>
      <c r="C5801" s="144" t="s">
        <v>369</v>
      </c>
      <c r="D5801" s="152" t="s">
        <v>5580</v>
      </c>
      <c r="E5801" s="152" t="s">
        <v>5883</v>
      </c>
      <c r="F5801" s="145" t="s">
        <v>5883</v>
      </c>
      <c r="G5801" s="144" t="s">
        <v>406</v>
      </c>
      <c r="H5801" s="143" t="str">
        <f>IF(Proc[[#This Row],[type]]="LFF (MDG-F)",MID(Proc[[#This Row],[Obj]],13,10),"")</f>
        <v>US10O05203</v>
      </c>
      <c r="I5801" s="152"/>
      <c r="J5801" s="143" t="b">
        <f>Proc[[#This Row],[Requested]]=Proc[[#This Row],[CurrentParent]]</f>
        <v>1</v>
      </c>
      <c r="K5801" s="153" t="str">
        <f>IF(Proc[[#This Row],[Author]]="Marcela Urrego",VLOOKUP(LEFT(Proc[[#This Row],[Requested]],1),Table3[#All],2,0),VLOOKUP(Proc[[#This Row],[Author]],Table4[],2,0))</f>
        <v>MGF</v>
      </c>
      <c r="L5801" s="148" t="s">
        <v>7174</v>
      </c>
      <c r="M5801" s="140">
        <v>46057</v>
      </c>
      <c r="N5801" s="140"/>
      <c r="O5801" s="140"/>
      <c r="P5801" s="140" t="str">
        <f ca="1">IF(Proc[[#This Row],[DaysAgeing]]&gt;5,"yep","on track")</f>
        <v>yep</v>
      </c>
      <c r="Q5801" s="2">
        <f ca="1">IF(Proc[[#This Row],[DateClosed]]="",ABS(NETWORKDAYS(Proc[[#This Row],[DateOpened]],TODAY()))-1,ABS(NETWORKDAYS(Proc[[#This Row],[DateOpened]],Proc[[#This Row],[DateClosed]]))-1)</f>
        <v>42</v>
      </c>
      <c r="R5801" s="140" t="s">
        <v>422</v>
      </c>
      <c r="S5801" s="143"/>
      <c r="T5801" s="153">
        <v>5800</v>
      </c>
    </row>
    <row r="5802" spans="1:20" hidden="1">
      <c r="A5802" s="142" t="s">
        <v>5885</v>
      </c>
      <c r="B5802" s="153" t="str">
        <f>IFERROR(VLOOKUP(Proc[[#This Row],[App]],Table2[],3,0),"open")</f>
        <v>ok</v>
      </c>
      <c r="C5802" s="144" t="s">
        <v>369</v>
      </c>
      <c r="D5802" s="152" t="s">
        <v>5581</v>
      </c>
      <c r="E5802" s="152" t="s">
        <v>5883</v>
      </c>
      <c r="F5802" s="145" t="s">
        <v>5883</v>
      </c>
      <c r="G5802" t="s">
        <v>400</v>
      </c>
      <c r="H5802" s="143" t="str">
        <f>IF(Proc[[#This Row],[type]]="LFF (MDG-F)",MID(Proc[[#This Row],[Obj]],13,10),"")</f>
        <v/>
      </c>
      <c r="I5802" s="152"/>
      <c r="J5802" s="143" t="b">
        <f>Proc[[#This Row],[Requested]]=Proc[[#This Row],[CurrentParent]]</f>
        <v>1</v>
      </c>
      <c r="K5802" s="153" t="str">
        <f>IF(Proc[[#This Row],[Author]]="Marcela Urrego",VLOOKUP(LEFT(Proc[[#This Row],[Requested]],1),Table3[#All],2,0),VLOOKUP(Proc[[#This Row],[Author]],Table4[],2,0))</f>
        <v>MGF</v>
      </c>
      <c r="L5802" s="148" t="s">
        <v>7174</v>
      </c>
      <c r="M5802" s="140">
        <v>46057</v>
      </c>
      <c r="N5802" s="140"/>
      <c r="O5802" s="140"/>
      <c r="P5802" s="140" t="str">
        <f ca="1">IF(Proc[[#This Row],[DaysAgeing]]&gt;5,"yep","on track")</f>
        <v>yep</v>
      </c>
      <c r="Q5802" s="2">
        <f ca="1">IF(Proc[[#This Row],[DateClosed]]="",ABS(NETWORKDAYS(Proc[[#This Row],[DateOpened]],TODAY()))-1,ABS(NETWORKDAYS(Proc[[#This Row],[DateOpened]],Proc[[#This Row],[DateClosed]]))-1)</f>
        <v>42</v>
      </c>
      <c r="R5802" s="140" t="s">
        <v>422</v>
      </c>
      <c r="S5802" s="143"/>
      <c r="T5802" s="153">
        <v>5801</v>
      </c>
    </row>
    <row r="5803" spans="1:20" hidden="1">
      <c r="A5803" s="142" t="s">
        <v>5885</v>
      </c>
      <c r="B5803" s="153" t="str">
        <f>IFERROR(VLOOKUP(Proc[[#This Row],[App]],Table2[],3,0),"open")</f>
        <v>ok</v>
      </c>
      <c r="C5803" s="144" t="s">
        <v>369</v>
      </c>
      <c r="D5803" s="152" t="s">
        <v>5582</v>
      </c>
      <c r="E5803" s="152" t="s">
        <v>5884</v>
      </c>
      <c r="F5803" s="145" t="s">
        <v>5884</v>
      </c>
      <c r="G5803" s="144" t="s">
        <v>406</v>
      </c>
      <c r="H5803" s="143" t="str">
        <f>IF(Proc[[#This Row],[type]]="LFF (MDG-F)",MID(Proc[[#This Row],[Obj]],13,10),"")</f>
        <v>SA80O00002</v>
      </c>
      <c r="I5803" s="152"/>
      <c r="J5803" s="143" t="b">
        <f>Proc[[#This Row],[Requested]]=Proc[[#This Row],[CurrentParent]]</f>
        <v>1</v>
      </c>
      <c r="K5803" s="153" t="str">
        <f>IF(Proc[[#This Row],[Author]]="Marcela Urrego",VLOOKUP(LEFT(Proc[[#This Row],[Requested]],1),Table3[#All],2,0),VLOOKUP(Proc[[#This Row],[Author]],Table4[],2,0))</f>
        <v>MGF</v>
      </c>
      <c r="L5803" s="148" t="s">
        <v>7174</v>
      </c>
      <c r="M5803" s="140">
        <v>46057</v>
      </c>
      <c r="N5803" s="140"/>
      <c r="O5803" s="140"/>
      <c r="P5803" s="140" t="str">
        <f ca="1">IF(Proc[[#This Row],[DaysAgeing]]&gt;5,"yep","on track")</f>
        <v>yep</v>
      </c>
      <c r="Q5803" s="2">
        <f ca="1">IF(Proc[[#This Row],[DateClosed]]="",ABS(NETWORKDAYS(Proc[[#This Row],[DateOpened]],TODAY()))-1,ABS(NETWORKDAYS(Proc[[#This Row],[DateOpened]],Proc[[#This Row],[DateClosed]]))-1)</f>
        <v>42</v>
      </c>
      <c r="R5803" s="140" t="s">
        <v>422</v>
      </c>
      <c r="S5803" s="143"/>
      <c r="T5803" s="153">
        <v>5802</v>
      </c>
    </row>
    <row r="5804" spans="1:20" hidden="1">
      <c r="A5804" s="142" t="s">
        <v>5885</v>
      </c>
      <c r="B5804" s="153" t="str">
        <f>IFERROR(VLOOKUP(Proc[[#This Row],[App]],Table2[],3,0),"open")</f>
        <v>ok</v>
      </c>
      <c r="C5804" s="144" t="s">
        <v>369</v>
      </c>
      <c r="D5804" s="152" t="s">
        <v>5583</v>
      </c>
      <c r="E5804" s="152" t="s">
        <v>5884</v>
      </c>
      <c r="F5804" s="145" t="s">
        <v>5884</v>
      </c>
      <c r="G5804" s="144" t="s">
        <v>406</v>
      </c>
      <c r="H5804" s="143" t="str">
        <f>IF(Proc[[#This Row],[type]]="LFF (MDG-F)",MID(Proc[[#This Row],[Obj]],13,10),"")</f>
        <v>SA80O00001</v>
      </c>
      <c r="I5804" s="152"/>
      <c r="J5804" s="143" t="b">
        <f>Proc[[#This Row],[Requested]]=Proc[[#This Row],[CurrentParent]]</f>
        <v>1</v>
      </c>
      <c r="K5804" s="153" t="str">
        <f>IF(Proc[[#This Row],[Author]]="Marcela Urrego",VLOOKUP(LEFT(Proc[[#This Row],[Requested]],1),Table3[#All],2,0),VLOOKUP(Proc[[#This Row],[Author]],Table4[],2,0))</f>
        <v>MGF</v>
      </c>
      <c r="L5804" s="148" t="s">
        <v>7174</v>
      </c>
      <c r="M5804" s="140">
        <v>46057</v>
      </c>
      <c r="N5804" s="140"/>
      <c r="O5804" s="140"/>
      <c r="P5804" s="140" t="str">
        <f ca="1">IF(Proc[[#This Row],[DaysAgeing]]&gt;5,"yep","on track")</f>
        <v>yep</v>
      </c>
      <c r="Q5804" s="2">
        <f ca="1">IF(Proc[[#This Row],[DateClosed]]="",ABS(NETWORKDAYS(Proc[[#This Row],[DateOpened]],TODAY()))-1,ABS(NETWORKDAYS(Proc[[#This Row],[DateOpened]],Proc[[#This Row],[DateClosed]]))-1)</f>
        <v>42</v>
      </c>
      <c r="R5804" s="140" t="s">
        <v>422</v>
      </c>
      <c r="S5804" s="143"/>
      <c r="T5804" s="153">
        <v>5803</v>
      </c>
    </row>
    <row r="5805" spans="1:20" hidden="1">
      <c r="A5805" s="142" t="s">
        <v>5885</v>
      </c>
      <c r="B5805" s="153" t="str">
        <f>IFERROR(VLOOKUP(Proc[[#This Row],[App]],Table2[],3,0),"open")</f>
        <v>ok</v>
      </c>
      <c r="C5805" s="144" t="s">
        <v>369</v>
      </c>
      <c r="D5805" s="152" t="s">
        <v>5584</v>
      </c>
      <c r="E5805" s="152" t="s">
        <v>5884</v>
      </c>
      <c r="F5805" s="145" t="s">
        <v>5884</v>
      </c>
      <c r="G5805" s="144" t="s">
        <v>406</v>
      </c>
      <c r="H5805" s="143" t="str">
        <f>IF(Proc[[#This Row],[type]]="LFF (MDG-F)",MID(Proc[[#This Row],[Obj]],13,10),"")</f>
        <v>SA80O00003</v>
      </c>
      <c r="I5805" s="152"/>
      <c r="J5805" s="143" t="b">
        <f>Proc[[#This Row],[Requested]]=Proc[[#This Row],[CurrentParent]]</f>
        <v>1</v>
      </c>
      <c r="K5805" s="153" t="str">
        <f>IF(Proc[[#This Row],[Author]]="Marcela Urrego",VLOOKUP(LEFT(Proc[[#This Row],[Requested]],1),Table3[#All],2,0),VLOOKUP(Proc[[#This Row],[Author]],Table4[],2,0))</f>
        <v>MGF</v>
      </c>
      <c r="L5805" s="148" t="s">
        <v>7174</v>
      </c>
      <c r="M5805" s="140">
        <v>46057</v>
      </c>
      <c r="N5805" s="140"/>
      <c r="O5805" s="140"/>
      <c r="P5805" s="140" t="str">
        <f ca="1">IF(Proc[[#This Row],[DaysAgeing]]&gt;5,"yep","on track")</f>
        <v>yep</v>
      </c>
      <c r="Q5805" s="2">
        <f ca="1">IF(Proc[[#This Row],[DateClosed]]="",ABS(NETWORKDAYS(Proc[[#This Row],[DateOpened]],TODAY()))-1,ABS(NETWORKDAYS(Proc[[#This Row],[DateOpened]],Proc[[#This Row],[DateClosed]]))-1)</f>
        <v>42</v>
      </c>
      <c r="R5805" s="140" t="s">
        <v>422</v>
      </c>
      <c r="S5805" s="143"/>
      <c r="T5805" s="153">
        <v>5804</v>
      </c>
    </row>
    <row r="5806" spans="1:20" hidden="1">
      <c r="A5806" s="142" t="s">
        <v>5885</v>
      </c>
      <c r="B5806" s="153" t="str">
        <f>IFERROR(VLOOKUP(Proc[[#This Row],[App]],Table2[],3,0),"open")</f>
        <v>ok</v>
      </c>
      <c r="C5806" s="144" t="s">
        <v>369</v>
      </c>
      <c r="D5806" s="152" t="s">
        <v>5585</v>
      </c>
      <c r="E5806" s="152" t="s">
        <v>5884</v>
      </c>
      <c r="F5806" s="145" t="s">
        <v>5884</v>
      </c>
      <c r="G5806" s="144" t="s">
        <v>406</v>
      </c>
      <c r="H5806" s="143" t="str">
        <f>IF(Proc[[#This Row],[type]]="LFF (MDG-F)",MID(Proc[[#This Row],[Obj]],13,10),"")</f>
        <v>US95O05001</v>
      </c>
      <c r="I5806" s="152"/>
      <c r="J5806" s="143" t="b">
        <f>Proc[[#This Row],[Requested]]=Proc[[#This Row],[CurrentParent]]</f>
        <v>1</v>
      </c>
      <c r="K5806" s="153" t="str">
        <f>IF(Proc[[#This Row],[Author]]="Marcela Urrego",VLOOKUP(LEFT(Proc[[#This Row],[Requested]],1),Table3[#All],2,0),VLOOKUP(Proc[[#This Row],[Author]],Table4[],2,0))</f>
        <v>MGF</v>
      </c>
      <c r="L5806" s="148" t="s">
        <v>7174</v>
      </c>
      <c r="M5806" s="140">
        <v>46057</v>
      </c>
      <c r="N5806" s="140"/>
      <c r="O5806" s="140"/>
      <c r="P5806" s="140" t="str">
        <f ca="1">IF(Proc[[#This Row],[DaysAgeing]]&gt;5,"yep","on track")</f>
        <v>yep</v>
      </c>
      <c r="Q5806" s="2">
        <f ca="1">IF(Proc[[#This Row],[DateClosed]]="",ABS(NETWORKDAYS(Proc[[#This Row],[DateOpened]],TODAY()))-1,ABS(NETWORKDAYS(Proc[[#This Row],[DateOpened]],Proc[[#This Row],[DateClosed]]))-1)</f>
        <v>42</v>
      </c>
      <c r="R5806" s="140" t="s">
        <v>422</v>
      </c>
      <c r="S5806" s="143"/>
      <c r="T5806" s="153">
        <v>5805</v>
      </c>
    </row>
    <row r="5807" spans="1:20" hidden="1">
      <c r="A5807" s="142" t="s">
        <v>5885</v>
      </c>
      <c r="B5807" s="153" t="str">
        <f>IFERROR(VLOOKUP(Proc[[#This Row],[App]],Table2[],3,0),"open")</f>
        <v>ok</v>
      </c>
      <c r="C5807" s="144" t="s">
        <v>369</v>
      </c>
      <c r="D5807" s="152" t="s">
        <v>5586</v>
      </c>
      <c r="E5807" s="152" t="s">
        <v>5884</v>
      </c>
      <c r="F5807" s="145" t="s">
        <v>5884</v>
      </c>
      <c r="G5807" s="144" t="s">
        <v>406</v>
      </c>
      <c r="H5807" s="143" t="str">
        <f>IF(Proc[[#This Row],[type]]="LFF (MDG-F)",MID(Proc[[#This Row],[Obj]],13,10),"")</f>
        <v>LU80O05001</v>
      </c>
      <c r="I5807" s="152"/>
      <c r="J5807" s="143" t="b">
        <f>Proc[[#This Row],[Requested]]=Proc[[#This Row],[CurrentParent]]</f>
        <v>1</v>
      </c>
      <c r="K5807" s="153" t="str">
        <f>IF(Proc[[#This Row],[Author]]="Marcela Urrego",VLOOKUP(LEFT(Proc[[#This Row],[Requested]],1),Table3[#All],2,0),VLOOKUP(Proc[[#This Row],[Author]],Table4[],2,0))</f>
        <v>MGF</v>
      </c>
      <c r="L5807" s="148" t="s">
        <v>7174</v>
      </c>
      <c r="M5807" s="140">
        <v>46057</v>
      </c>
      <c r="N5807" s="140"/>
      <c r="O5807" s="140"/>
      <c r="P5807" s="140" t="str">
        <f ca="1">IF(Proc[[#This Row],[DaysAgeing]]&gt;5,"yep","on track")</f>
        <v>yep</v>
      </c>
      <c r="Q5807" s="2">
        <f ca="1">IF(Proc[[#This Row],[DateClosed]]="",ABS(NETWORKDAYS(Proc[[#This Row],[DateOpened]],TODAY()))-1,ABS(NETWORKDAYS(Proc[[#This Row],[DateOpened]],Proc[[#This Row],[DateClosed]]))-1)</f>
        <v>42</v>
      </c>
      <c r="R5807" s="140" t="s">
        <v>422</v>
      </c>
      <c r="S5807" s="143"/>
      <c r="T5807" s="153">
        <v>5806</v>
      </c>
    </row>
    <row r="5808" spans="1:20" hidden="1">
      <c r="A5808" s="142" t="s">
        <v>5885</v>
      </c>
      <c r="B5808" s="153" t="str">
        <f>IFERROR(VLOOKUP(Proc[[#This Row],[App]],Table2[],3,0),"open")</f>
        <v>ok</v>
      </c>
      <c r="C5808" s="144" t="s">
        <v>369</v>
      </c>
      <c r="D5808" s="152" t="s">
        <v>5587</v>
      </c>
      <c r="E5808" s="152" t="s">
        <v>5884</v>
      </c>
      <c r="F5808" s="145" t="s">
        <v>5884</v>
      </c>
      <c r="G5808" s="144" t="s">
        <v>406</v>
      </c>
      <c r="H5808" s="143" t="str">
        <f>IF(Proc[[#This Row],[type]]="LFF (MDG-F)",MID(Proc[[#This Row],[Obj]],13,10),"")</f>
        <v>2057O05001</v>
      </c>
      <c r="I5808" s="152"/>
      <c r="J5808" s="143" t="b">
        <f>Proc[[#This Row],[Requested]]=Proc[[#This Row],[CurrentParent]]</f>
        <v>1</v>
      </c>
      <c r="K5808" s="153" t="str">
        <f>IF(Proc[[#This Row],[Author]]="Marcela Urrego",VLOOKUP(LEFT(Proc[[#This Row],[Requested]],1),Table3[#All],2,0),VLOOKUP(Proc[[#This Row],[Author]],Table4[],2,0))</f>
        <v>MGF</v>
      </c>
      <c r="L5808" s="148" t="s">
        <v>7174</v>
      </c>
      <c r="M5808" s="140">
        <v>46057</v>
      </c>
      <c r="N5808" s="140"/>
      <c r="O5808" s="140"/>
      <c r="P5808" s="140" t="str">
        <f ca="1">IF(Proc[[#This Row],[DaysAgeing]]&gt;5,"yep","on track")</f>
        <v>yep</v>
      </c>
      <c r="Q5808" s="2">
        <f ca="1">IF(Proc[[#This Row],[DateClosed]]="",ABS(NETWORKDAYS(Proc[[#This Row],[DateOpened]],TODAY()))-1,ABS(NETWORKDAYS(Proc[[#This Row],[DateOpened]],Proc[[#This Row],[DateClosed]]))-1)</f>
        <v>42</v>
      </c>
      <c r="R5808" s="140" t="s">
        <v>422</v>
      </c>
      <c r="S5808" s="143"/>
      <c r="T5808" s="153">
        <v>5807</v>
      </c>
    </row>
    <row r="5809" spans="1:20" hidden="1">
      <c r="A5809" s="142" t="s">
        <v>5885</v>
      </c>
      <c r="B5809" s="143" t="str">
        <f>IFERROR(VLOOKUP(Proc[[#This Row],[App]],Table2[],3,0),"open")</f>
        <v>ok</v>
      </c>
      <c r="C5809" s="144" t="s">
        <v>369</v>
      </c>
      <c r="D5809" s="152" t="s">
        <v>5588</v>
      </c>
      <c r="E5809" s="152" t="s">
        <v>5884</v>
      </c>
      <c r="F5809" s="145" t="s">
        <v>5884</v>
      </c>
      <c r="G5809" s="144" t="s">
        <v>406</v>
      </c>
      <c r="H5809" s="143" t="str">
        <f>IF(Proc[[#This Row],[type]]="LFF (MDG-F)",MID(Proc[[#This Row],[Obj]],13,10),"")</f>
        <v>2137O05003</v>
      </c>
      <c r="I5809" s="152"/>
      <c r="J5809" s="143" t="b">
        <f>Proc[[#This Row],[Requested]]=Proc[[#This Row],[CurrentParent]]</f>
        <v>1</v>
      </c>
      <c r="K5809" s="143" t="str">
        <f>IF(Proc[[#This Row],[Author]]="Marcela Urrego",VLOOKUP(LEFT(Proc[[#This Row],[Requested]],1),Table3[#All],2,0),VLOOKUP(Proc[[#This Row],[Author]],Table4[],2,0))</f>
        <v>MGF</v>
      </c>
      <c r="L5809" s="148" t="s">
        <v>7174</v>
      </c>
      <c r="M5809" s="140">
        <v>46057</v>
      </c>
      <c r="N5809" s="140"/>
      <c r="O5809" s="140"/>
      <c r="P5809" s="140" t="str">
        <f ca="1">IF(Proc[[#This Row],[DaysAgeing]]&gt;5,"yep","on track")</f>
        <v>yep</v>
      </c>
      <c r="Q5809" s="2">
        <f ca="1">IF(Proc[[#This Row],[DateClosed]]="",ABS(NETWORKDAYS(Proc[[#This Row],[DateOpened]],TODAY()))-1,ABS(NETWORKDAYS(Proc[[#This Row],[DateOpened]],Proc[[#This Row],[DateClosed]]))-1)</f>
        <v>42</v>
      </c>
      <c r="R5809" s="140" t="s">
        <v>422</v>
      </c>
      <c r="S5809" s="143"/>
      <c r="T5809" s="153">
        <v>5808</v>
      </c>
    </row>
    <row r="5810" spans="1:20" hidden="1">
      <c r="A5810" s="142" t="s">
        <v>5885</v>
      </c>
      <c r="B5810" s="143" t="str">
        <f>IFERROR(VLOOKUP(Proc[[#This Row],[App]],Table2[],3,0),"open")</f>
        <v>ok</v>
      </c>
      <c r="C5810" s="144" t="s">
        <v>369</v>
      </c>
      <c r="D5810" s="152" t="s">
        <v>5589</v>
      </c>
      <c r="E5810" s="152" t="s">
        <v>5884</v>
      </c>
      <c r="F5810" s="145" t="s">
        <v>5884</v>
      </c>
      <c r="G5810" s="144" t="s">
        <v>400</v>
      </c>
      <c r="H5810" s="143" t="str">
        <f>IF(Proc[[#This Row],[type]]="LFF (MDG-F)",MID(Proc[[#This Row],[Obj]],13,10),"")</f>
        <v/>
      </c>
      <c r="I5810" s="152"/>
      <c r="J5810" s="143" t="b">
        <f>Proc[[#This Row],[Requested]]=Proc[[#This Row],[CurrentParent]]</f>
        <v>1</v>
      </c>
      <c r="K5810" s="143" t="str">
        <f>IF(Proc[[#This Row],[Author]]="Marcela Urrego",VLOOKUP(LEFT(Proc[[#This Row],[Requested]],1),Table3[#All],2,0),VLOOKUP(Proc[[#This Row],[Author]],Table4[],2,0))</f>
        <v>MGF</v>
      </c>
      <c r="L5810" s="148" t="s">
        <v>7174</v>
      </c>
      <c r="M5810" s="140">
        <v>46057</v>
      </c>
      <c r="N5810" s="140"/>
      <c r="O5810" s="140"/>
      <c r="P5810" s="140" t="str">
        <f ca="1">IF(Proc[[#This Row],[DaysAgeing]]&gt;5,"yep","on track")</f>
        <v>yep</v>
      </c>
      <c r="Q5810" s="2">
        <f ca="1">IF(Proc[[#This Row],[DateClosed]]="",ABS(NETWORKDAYS(Proc[[#This Row],[DateOpened]],TODAY()))-1,ABS(NETWORKDAYS(Proc[[#This Row],[DateOpened]],Proc[[#This Row],[DateClosed]]))-1)</f>
        <v>42</v>
      </c>
      <c r="R5810" s="140" t="s">
        <v>422</v>
      </c>
      <c r="S5810" s="143"/>
      <c r="T5810" s="153">
        <v>5809</v>
      </c>
    </row>
    <row r="5811" spans="1:20" hidden="1">
      <c r="A5811" s="142" t="s">
        <v>5885</v>
      </c>
      <c r="B5811" s="143" t="str">
        <f>IFERROR(VLOOKUP(Proc[[#This Row],[App]],Table2[],3,0),"open")</f>
        <v>ok</v>
      </c>
      <c r="C5811" s="144" t="s">
        <v>369</v>
      </c>
      <c r="D5811" s="152" t="s">
        <v>5590</v>
      </c>
      <c r="E5811" s="152" t="s">
        <v>5884</v>
      </c>
      <c r="F5811" s="145" t="s">
        <v>5884</v>
      </c>
      <c r="G5811" s="144" t="s">
        <v>400</v>
      </c>
      <c r="H5811" s="143" t="str">
        <f>IF(Proc[[#This Row],[type]]="LFF (MDG-F)",MID(Proc[[#This Row],[Obj]],13,10),"")</f>
        <v/>
      </c>
      <c r="I5811" s="152"/>
      <c r="J5811" s="143" t="b">
        <f>Proc[[#This Row],[Requested]]=Proc[[#This Row],[CurrentParent]]</f>
        <v>1</v>
      </c>
      <c r="K5811" s="143" t="str">
        <f>IF(Proc[[#This Row],[Author]]="Marcela Urrego",VLOOKUP(LEFT(Proc[[#This Row],[Requested]],1),Table3[#All],2,0),VLOOKUP(Proc[[#This Row],[Author]],Table4[],2,0))</f>
        <v>MGF</v>
      </c>
      <c r="L5811" s="148" t="s">
        <v>7174</v>
      </c>
      <c r="M5811" s="140">
        <v>46057</v>
      </c>
      <c r="N5811" s="140"/>
      <c r="O5811" s="140"/>
      <c r="P5811" s="140" t="str">
        <f ca="1">IF(Proc[[#This Row],[DaysAgeing]]&gt;5,"yep","on track")</f>
        <v>yep</v>
      </c>
      <c r="Q5811" s="2">
        <f ca="1">IF(Proc[[#This Row],[DateClosed]]="",ABS(NETWORKDAYS(Proc[[#This Row],[DateOpened]],TODAY()))-1,ABS(NETWORKDAYS(Proc[[#This Row],[DateOpened]],Proc[[#This Row],[DateClosed]]))-1)</f>
        <v>42</v>
      </c>
      <c r="R5811" s="140" t="s">
        <v>422</v>
      </c>
      <c r="S5811" s="143"/>
      <c r="T5811" s="153">
        <v>5810</v>
      </c>
    </row>
    <row r="5812" spans="1:20" hidden="1">
      <c r="A5812" s="142" t="s">
        <v>5885</v>
      </c>
      <c r="B5812" s="143" t="str">
        <f>IFERROR(VLOOKUP(Proc[[#This Row],[App]],Table2[],3,0),"open")</f>
        <v>ok</v>
      </c>
      <c r="C5812" s="144" t="s">
        <v>369</v>
      </c>
      <c r="D5812" s="152" t="s">
        <v>5591</v>
      </c>
      <c r="E5812" s="152" t="s">
        <v>5884</v>
      </c>
      <c r="F5812" s="145" t="s">
        <v>5884</v>
      </c>
      <c r="G5812" s="144" t="s">
        <v>400</v>
      </c>
      <c r="H5812" s="143" t="str">
        <f>IF(Proc[[#This Row],[type]]="LFF (MDG-F)",MID(Proc[[#This Row],[Obj]],13,10),"")</f>
        <v/>
      </c>
      <c r="I5812" s="152"/>
      <c r="J5812" s="143" t="b">
        <f>Proc[[#This Row],[Requested]]=Proc[[#This Row],[CurrentParent]]</f>
        <v>1</v>
      </c>
      <c r="K5812" s="143" t="str">
        <f>IF(Proc[[#This Row],[Author]]="Marcela Urrego",VLOOKUP(LEFT(Proc[[#This Row],[Requested]],1),Table3[#All],2,0),VLOOKUP(Proc[[#This Row],[Author]],Table4[],2,0))</f>
        <v>MGF</v>
      </c>
      <c r="L5812" s="148" t="s">
        <v>7174</v>
      </c>
      <c r="M5812" s="140">
        <v>46057</v>
      </c>
      <c r="N5812" s="140"/>
      <c r="O5812" s="140"/>
      <c r="P5812" s="140" t="str">
        <f ca="1">IF(Proc[[#This Row],[DaysAgeing]]&gt;5,"yep","on track")</f>
        <v>yep</v>
      </c>
      <c r="Q5812" s="2">
        <f ca="1">IF(Proc[[#This Row],[DateClosed]]="",ABS(NETWORKDAYS(Proc[[#This Row],[DateOpened]],TODAY()))-1,ABS(NETWORKDAYS(Proc[[#This Row],[DateOpened]],Proc[[#This Row],[DateClosed]]))-1)</f>
        <v>42</v>
      </c>
      <c r="R5812" s="140" t="s">
        <v>422</v>
      </c>
      <c r="S5812" s="143"/>
      <c r="T5812" s="153">
        <v>5811</v>
      </c>
    </row>
    <row r="5813" spans="1:20" hidden="1">
      <c r="A5813" s="142" t="s">
        <v>5885</v>
      </c>
      <c r="B5813" s="143" t="str">
        <f>IFERROR(VLOOKUP(Proc[[#This Row],[App]],Table2[],3,0),"open")</f>
        <v>ok</v>
      </c>
      <c r="C5813" s="144" t="s">
        <v>369</v>
      </c>
      <c r="D5813" s="152" t="s">
        <v>5592</v>
      </c>
      <c r="E5813" s="152" t="s">
        <v>5884</v>
      </c>
      <c r="F5813" s="145" t="s">
        <v>5884</v>
      </c>
      <c r="G5813" s="144" t="s">
        <v>400</v>
      </c>
      <c r="H5813" s="143" t="str">
        <f>IF(Proc[[#This Row],[type]]="LFF (MDG-F)",MID(Proc[[#This Row],[Obj]],13,10),"")</f>
        <v/>
      </c>
      <c r="I5813" s="152"/>
      <c r="J5813" s="143" t="b">
        <f>Proc[[#This Row],[Requested]]=Proc[[#This Row],[CurrentParent]]</f>
        <v>1</v>
      </c>
      <c r="K5813" s="143" t="str">
        <f>IF(Proc[[#This Row],[Author]]="Marcela Urrego",VLOOKUP(LEFT(Proc[[#This Row],[Requested]],1),Table3[#All],2,0),VLOOKUP(Proc[[#This Row],[Author]],Table4[],2,0))</f>
        <v>MGF</v>
      </c>
      <c r="L5813" s="148" t="s">
        <v>7174</v>
      </c>
      <c r="M5813" s="140">
        <v>46057</v>
      </c>
      <c r="N5813" s="140"/>
      <c r="O5813" s="140"/>
      <c r="P5813" s="140" t="str">
        <f ca="1">IF(Proc[[#This Row],[DaysAgeing]]&gt;5,"yep","on track")</f>
        <v>yep</v>
      </c>
      <c r="Q5813" s="2">
        <f ca="1">IF(Proc[[#This Row],[DateClosed]]="",ABS(NETWORKDAYS(Proc[[#This Row],[DateOpened]],TODAY()))-1,ABS(NETWORKDAYS(Proc[[#This Row],[DateOpened]],Proc[[#This Row],[DateClosed]]))-1)</f>
        <v>42</v>
      </c>
      <c r="R5813" s="140" t="s">
        <v>422</v>
      </c>
      <c r="S5813" s="143"/>
      <c r="T5813" s="153">
        <v>5812</v>
      </c>
    </row>
    <row r="5814" spans="1:20" hidden="1">
      <c r="A5814" s="142" t="s">
        <v>5885</v>
      </c>
      <c r="B5814" s="143" t="str">
        <f>IFERROR(VLOOKUP(Proc[[#This Row],[App]],Table2[],3,0),"open")</f>
        <v>ok</v>
      </c>
      <c r="C5814" s="144" t="s">
        <v>369</v>
      </c>
      <c r="D5814" s="152" t="s">
        <v>5593</v>
      </c>
      <c r="E5814" s="152" t="s">
        <v>5884</v>
      </c>
      <c r="F5814" s="145" t="s">
        <v>5884</v>
      </c>
      <c r="G5814" s="144" t="s">
        <v>400</v>
      </c>
      <c r="H5814" s="143" t="str">
        <f>IF(Proc[[#This Row],[type]]="LFF (MDG-F)",MID(Proc[[#This Row],[Obj]],13,10),"")</f>
        <v/>
      </c>
      <c r="I5814" s="152"/>
      <c r="J5814" s="143" t="b">
        <f>Proc[[#This Row],[Requested]]=Proc[[#This Row],[CurrentParent]]</f>
        <v>1</v>
      </c>
      <c r="K5814" s="143" t="str">
        <f>IF(Proc[[#This Row],[Author]]="Marcela Urrego",VLOOKUP(LEFT(Proc[[#This Row],[Requested]],1),Table3[#All],2,0),VLOOKUP(Proc[[#This Row],[Author]],Table4[],2,0))</f>
        <v>MGF</v>
      </c>
      <c r="L5814" s="148" t="s">
        <v>7174</v>
      </c>
      <c r="M5814" s="140">
        <v>46057</v>
      </c>
      <c r="N5814" s="140"/>
      <c r="O5814" s="140"/>
      <c r="P5814" s="140" t="str">
        <f ca="1">IF(Proc[[#This Row],[DaysAgeing]]&gt;5,"yep","on track")</f>
        <v>yep</v>
      </c>
      <c r="Q5814" s="2">
        <f ca="1">IF(Proc[[#This Row],[DateClosed]]="",ABS(NETWORKDAYS(Proc[[#This Row],[DateOpened]],TODAY()))-1,ABS(NETWORKDAYS(Proc[[#This Row],[DateOpened]],Proc[[#This Row],[DateClosed]]))-1)</f>
        <v>42</v>
      </c>
      <c r="R5814" s="140" t="s">
        <v>422</v>
      </c>
      <c r="S5814" s="143"/>
      <c r="T5814" s="153">
        <v>5813</v>
      </c>
    </row>
    <row r="5815" spans="1:20" hidden="1">
      <c r="A5815" s="142" t="s">
        <v>5885</v>
      </c>
      <c r="B5815" s="153" t="str">
        <f>IFERROR(VLOOKUP(Proc[[#This Row],[App]],Table2[],3,0),"open")</f>
        <v>ok</v>
      </c>
      <c r="C5815" s="144" t="s">
        <v>369</v>
      </c>
      <c r="D5815" s="152" t="s">
        <v>5594</v>
      </c>
      <c r="E5815" s="152" t="s">
        <v>5884</v>
      </c>
      <c r="F5815" s="153" t="s">
        <v>5884</v>
      </c>
      <c r="G5815" s="144" t="s">
        <v>400</v>
      </c>
      <c r="H5815" s="143" t="str">
        <f>IF(Proc[[#This Row],[type]]="LFF (MDG-F)",MID(Proc[[#This Row],[Obj]],13,10),"")</f>
        <v/>
      </c>
      <c r="I5815" s="152"/>
      <c r="J5815" s="143" t="b">
        <f>Proc[[#This Row],[Requested]]=Proc[[#This Row],[CurrentParent]]</f>
        <v>1</v>
      </c>
      <c r="K5815" s="153" t="str">
        <f>IF(Proc[[#This Row],[Author]]="Marcela Urrego",VLOOKUP(LEFT(Proc[[#This Row],[Requested]],1),Table3[#All],2,0),VLOOKUP(Proc[[#This Row],[Author]],Table4[],2,0))</f>
        <v>MGF</v>
      </c>
      <c r="L5815" s="148" t="s">
        <v>7174</v>
      </c>
      <c r="M5815" s="140">
        <v>46057</v>
      </c>
      <c r="N5815" s="140"/>
      <c r="O5815" s="140"/>
      <c r="P5815" s="140" t="str">
        <f ca="1">IF(Proc[[#This Row],[DaysAgeing]]&gt;5,"yep","on track")</f>
        <v>yep</v>
      </c>
      <c r="Q5815" s="2">
        <f ca="1">IF(Proc[[#This Row],[DateClosed]]="",ABS(NETWORKDAYS(Proc[[#This Row],[DateOpened]],TODAY()))-1,ABS(NETWORKDAYS(Proc[[#This Row],[DateOpened]],Proc[[#This Row],[DateClosed]]))-1)</f>
        <v>42</v>
      </c>
      <c r="R5815" s="140" t="s">
        <v>422</v>
      </c>
      <c r="S5815" s="143"/>
      <c r="T5815" s="153">
        <v>5814</v>
      </c>
    </row>
    <row r="5816" spans="1:20" hidden="1">
      <c r="A5816" s="142" t="s">
        <v>5885</v>
      </c>
      <c r="B5816" s="153" t="str">
        <f>IFERROR(VLOOKUP(Proc[[#This Row],[App]],Table2[],3,0),"open")</f>
        <v>ok</v>
      </c>
      <c r="C5816" s="144" t="s">
        <v>369</v>
      </c>
      <c r="D5816" s="152" t="s">
        <v>5595</v>
      </c>
      <c r="E5816" s="152" t="s">
        <v>5884</v>
      </c>
      <c r="F5816" s="153" t="s">
        <v>5884</v>
      </c>
      <c r="G5816" s="144" t="s">
        <v>400</v>
      </c>
      <c r="H5816" s="143" t="str">
        <f>IF(Proc[[#This Row],[type]]="LFF (MDG-F)",MID(Proc[[#This Row],[Obj]],13,10),"")</f>
        <v/>
      </c>
      <c r="I5816" s="152"/>
      <c r="J5816" s="143" t="b">
        <f>Proc[[#This Row],[Requested]]=Proc[[#This Row],[CurrentParent]]</f>
        <v>1</v>
      </c>
      <c r="K5816" s="153" t="str">
        <f>IF(Proc[[#This Row],[Author]]="Marcela Urrego",VLOOKUP(LEFT(Proc[[#This Row],[Requested]],1),Table3[#All],2,0),VLOOKUP(Proc[[#This Row],[Author]],Table4[],2,0))</f>
        <v>MGF</v>
      </c>
      <c r="L5816" s="148" t="s">
        <v>7174</v>
      </c>
      <c r="M5816" s="140">
        <v>46057</v>
      </c>
      <c r="N5816" s="140"/>
      <c r="O5816" s="140"/>
      <c r="P5816" s="140" t="str">
        <f ca="1">IF(Proc[[#This Row],[DaysAgeing]]&gt;5,"yep","on track")</f>
        <v>yep</v>
      </c>
      <c r="Q5816" s="2">
        <f ca="1">IF(Proc[[#This Row],[DateClosed]]="",ABS(NETWORKDAYS(Proc[[#This Row],[DateOpened]],TODAY()))-1,ABS(NETWORKDAYS(Proc[[#This Row],[DateOpened]],Proc[[#This Row],[DateClosed]]))-1)</f>
        <v>42</v>
      </c>
      <c r="R5816" s="140" t="s">
        <v>422</v>
      </c>
      <c r="S5816" s="143"/>
      <c r="T5816" s="153">
        <v>5815</v>
      </c>
    </row>
    <row r="5817" spans="1:20" hidden="1">
      <c r="A5817" s="142" t="s">
        <v>5885</v>
      </c>
      <c r="B5817" s="143" t="str">
        <f>IFERROR(VLOOKUP(Proc[[#This Row],[App]],Table2[],3,0),"open")</f>
        <v>ok</v>
      </c>
      <c r="C5817" s="144" t="s">
        <v>369</v>
      </c>
      <c r="D5817" s="152" t="s">
        <v>5596</v>
      </c>
      <c r="E5817" s="152" t="s">
        <v>5884</v>
      </c>
      <c r="F5817" s="145" t="s">
        <v>5884</v>
      </c>
      <c r="G5817" s="144" t="s">
        <v>400</v>
      </c>
      <c r="H5817" s="143" t="str">
        <f>IF(Proc[[#This Row],[type]]="LFF (MDG-F)",MID(Proc[[#This Row],[Obj]],13,10),"")</f>
        <v/>
      </c>
      <c r="I5817" s="152"/>
      <c r="J5817" s="143" t="b">
        <f>Proc[[#This Row],[Requested]]=Proc[[#This Row],[CurrentParent]]</f>
        <v>1</v>
      </c>
      <c r="K5817" s="143" t="str">
        <f>IF(Proc[[#This Row],[Author]]="Marcela Urrego",VLOOKUP(LEFT(Proc[[#This Row],[Requested]],1),Table3[#All],2,0),VLOOKUP(Proc[[#This Row],[Author]],Table4[],2,0))</f>
        <v>MGF</v>
      </c>
      <c r="L5817" s="148" t="s">
        <v>7174</v>
      </c>
      <c r="M5817" s="140">
        <v>46057</v>
      </c>
      <c r="N5817" s="140"/>
      <c r="O5817" s="140"/>
      <c r="P5817" s="140" t="str">
        <f ca="1">IF(Proc[[#This Row],[DaysAgeing]]&gt;5,"yep","on track")</f>
        <v>yep</v>
      </c>
      <c r="Q5817" s="2">
        <f ca="1">IF(Proc[[#This Row],[DateClosed]]="",ABS(NETWORKDAYS(Proc[[#This Row],[DateOpened]],TODAY()))-1,ABS(NETWORKDAYS(Proc[[#This Row],[DateOpened]],Proc[[#This Row],[DateClosed]]))-1)</f>
        <v>42</v>
      </c>
      <c r="R5817" s="140" t="s">
        <v>422</v>
      </c>
      <c r="S5817" s="143"/>
      <c r="T5817" s="153">
        <v>5816</v>
      </c>
    </row>
    <row r="5818" spans="1:20" hidden="1">
      <c r="A5818" s="142" t="s">
        <v>5885</v>
      </c>
      <c r="B5818" s="153" t="str">
        <f>IFERROR(VLOOKUP(Proc[[#This Row],[App]],Table2[],3,0),"open")</f>
        <v>ok</v>
      </c>
      <c r="C5818" s="144" t="s">
        <v>369</v>
      </c>
      <c r="D5818" s="152" t="s">
        <v>5597</v>
      </c>
      <c r="E5818" s="152" t="s">
        <v>5884</v>
      </c>
      <c r="F5818" s="145" t="s">
        <v>5884</v>
      </c>
      <c r="G5818" s="144" t="s">
        <v>400</v>
      </c>
      <c r="H5818" s="143" t="str">
        <f>IF(Proc[[#This Row],[type]]="LFF (MDG-F)",MID(Proc[[#This Row],[Obj]],13,10),"")</f>
        <v/>
      </c>
      <c r="I5818" s="152"/>
      <c r="J5818" s="143" t="b">
        <f>Proc[[#This Row],[Requested]]=Proc[[#This Row],[CurrentParent]]</f>
        <v>1</v>
      </c>
      <c r="K5818" s="153" t="str">
        <f>IF(Proc[[#This Row],[Author]]="Marcela Urrego",VLOOKUP(LEFT(Proc[[#This Row],[Requested]],1),Table3[#All],2,0),VLOOKUP(Proc[[#This Row],[Author]],Table4[],2,0))</f>
        <v>MGF</v>
      </c>
      <c r="L5818" s="148" t="s">
        <v>7174</v>
      </c>
      <c r="M5818" s="140">
        <v>46057</v>
      </c>
      <c r="N5818" s="140"/>
      <c r="O5818" s="140"/>
      <c r="P5818" s="140" t="str">
        <f ca="1">IF(Proc[[#This Row],[DaysAgeing]]&gt;5,"yep","on track")</f>
        <v>yep</v>
      </c>
      <c r="Q5818" s="2">
        <f ca="1">IF(Proc[[#This Row],[DateClosed]]="",ABS(NETWORKDAYS(Proc[[#This Row],[DateOpened]],TODAY()))-1,ABS(NETWORKDAYS(Proc[[#This Row],[DateOpened]],Proc[[#This Row],[DateClosed]]))-1)</f>
        <v>42</v>
      </c>
      <c r="R5818" s="140" t="s">
        <v>422</v>
      </c>
      <c r="S5818" s="143"/>
      <c r="T5818" s="153">
        <v>5817</v>
      </c>
    </row>
    <row r="5819" spans="1:20" hidden="1">
      <c r="A5819" s="142" t="s">
        <v>5885</v>
      </c>
      <c r="B5819" s="153" t="str">
        <f>IFERROR(VLOOKUP(Proc[[#This Row],[App]],Table2[],3,0),"open")</f>
        <v>ok</v>
      </c>
      <c r="C5819" s="144" t="s">
        <v>369</v>
      </c>
      <c r="D5819" s="152" t="s">
        <v>5598</v>
      </c>
      <c r="E5819" s="152" t="s">
        <v>5884</v>
      </c>
      <c r="F5819" s="145" t="s">
        <v>5884</v>
      </c>
      <c r="G5819" s="144" t="s">
        <v>400</v>
      </c>
      <c r="H5819" s="143" t="str">
        <f>IF(Proc[[#This Row],[type]]="LFF (MDG-F)",MID(Proc[[#This Row],[Obj]],13,10),"")</f>
        <v/>
      </c>
      <c r="I5819" s="152"/>
      <c r="J5819" s="143" t="b">
        <f>Proc[[#This Row],[Requested]]=Proc[[#This Row],[CurrentParent]]</f>
        <v>1</v>
      </c>
      <c r="K5819" s="153" t="str">
        <f>IF(Proc[[#This Row],[Author]]="Marcela Urrego",VLOOKUP(LEFT(Proc[[#This Row],[Requested]],1),Table3[#All],2,0),VLOOKUP(Proc[[#This Row],[Author]],Table4[],2,0))</f>
        <v>MGF</v>
      </c>
      <c r="L5819" s="148" t="s">
        <v>7174</v>
      </c>
      <c r="M5819" s="140">
        <v>46057</v>
      </c>
      <c r="N5819" s="140"/>
      <c r="O5819" s="140"/>
      <c r="P5819" s="140" t="str">
        <f ca="1">IF(Proc[[#This Row],[DaysAgeing]]&gt;5,"yep","on track")</f>
        <v>yep</v>
      </c>
      <c r="Q5819" s="2">
        <f ca="1">IF(Proc[[#This Row],[DateClosed]]="",ABS(NETWORKDAYS(Proc[[#This Row],[DateOpened]],TODAY()))-1,ABS(NETWORKDAYS(Proc[[#This Row],[DateOpened]],Proc[[#This Row],[DateClosed]]))-1)</f>
        <v>42</v>
      </c>
      <c r="R5819" s="140" t="s">
        <v>422</v>
      </c>
      <c r="S5819" s="143"/>
      <c r="T5819" s="153">
        <v>5818</v>
      </c>
    </row>
    <row r="5820" spans="1:20" hidden="1">
      <c r="A5820" s="142" t="s">
        <v>5885</v>
      </c>
      <c r="B5820" s="153" t="str">
        <f>IFERROR(VLOOKUP(Proc[[#This Row],[App]],Table2[],3,0),"open")</f>
        <v>ok</v>
      </c>
      <c r="C5820" s="144" t="s">
        <v>369</v>
      </c>
      <c r="D5820" s="152" t="s">
        <v>5599</v>
      </c>
      <c r="E5820" s="152" t="s">
        <v>5884</v>
      </c>
      <c r="F5820" s="145" t="s">
        <v>5884</v>
      </c>
      <c r="G5820" s="144" t="s">
        <v>400</v>
      </c>
      <c r="H5820" s="143" t="str">
        <f>IF(Proc[[#This Row],[type]]="LFF (MDG-F)",MID(Proc[[#This Row],[Obj]],13,10),"")</f>
        <v/>
      </c>
      <c r="I5820" s="152"/>
      <c r="J5820" s="143" t="b">
        <f>Proc[[#This Row],[Requested]]=Proc[[#This Row],[CurrentParent]]</f>
        <v>1</v>
      </c>
      <c r="K5820" s="153" t="str">
        <f>IF(Proc[[#This Row],[Author]]="Marcela Urrego",VLOOKUP(LEFT(Proc[[#This Row],[Requested]],1),Table3[#All],2,0),VLOOKUP(Proc[[#This Row],[Author]],Table4[],2,0))</f>
        <v>MGF</v>
      </c>
      <c r="L5820" s="148" t="s">
        <v>7174</v>
      </c>
      <c r="M5820" s="140">
        <v>46057</v>
      </c>
      <c r="N5820" s="140"/>
      <c r="O5820" s="140"/>
      <c r="P5820" s="140" t="str">
        <f ca="1">IF(Proc[[#This Row],[DaysAgeing]]&gt;5,"yep","on track")</f>
        <v>yep</v>
      </c>
      <c r="Q5820" s="2">
        <f ca="1">IF(Proc[[#This Row],[DateClosed]]="",ABS(NETWORKDAYS(Proc[[#This Row],[DateOpened]],TODAY()))-1,ABS(NETWORKDAYS(Proc[[#This Row],[DateOpened]],Proc[[#This Row],[DateClosed]]))-1)</f>
        <v>42</v>
      </c>
      <c r="R5820" s="140" t="s">
        <v>422</v>
      </c>
      <c r="S5820" s="143"/>
      <c r="T5820" s="153">
        <v>5819</v>
      </c>
    </row>
    <row r="5821" spans="1:20" hidden="1">
      <c r="A5821" s="142" t="s">
        <v>5885</v>
      </c>
      <c r="B5821" s="153" t="str">
        <f>IFERROR(VLOOKUP(Proc[[#This Row],[App]],Table2[],3,0),"open")</f>
        <v>ok</v>
      </c>
      <c r="C5821" s="144" t="s">
        <v>369</v>
      </c>
      <c r="D5821" s="152" t="s">
        <v>5600</v>
      </c>
      <c r="E5821" s="152" t="s">
        <v>5884</v>
      </c>
      <c r="F5821" s="145" t="s">
        <v>5884</v>
      </c>
      <c r="G5821" s="144" t="s">
        <v>400</v>
      </c>
      <c r="H5821" s="143" t="str">
        <f>IF(Proc[[#This Row],[type]]="LFF (MDG-F)",MID(Proc[[#This Row],[Obj]],13,10),"")</f>
        <v/>
      </c>
      <c r="I5821" s="152"/>
      <c r="J5821" s="143" t="b">
        <f>Proc[[#This Row],[Requested]]=Proc[[#This Row],[CurrentParent]]</f>
        <v>1</v>
      </c>
      <c r="K5821" s="153" t="str">
        <f>IF(Proc[[#This Row],[Author]]="Marcela Urrego",VLOOKUP(LEFT(Proc[[#This Row],[Requested]],1),Table3[#All],2,0),VLOOKUP(Proc[[#This Row],[Author]],Table4[],2,0))</f>
        <v>MGF</v>
      </c>
      <c r="L5821" s="148" t="s">
        <v>7174</v>
      </c>
      <c r="M5821" s="140">
        <v>46057</v>
      </c>
      <c r="N5821" s="140"/>
      <c r="O5821" s="140"/>
      <c r="P5821" s="140" t="str">
        <f ca="1">IF(Proc[[#This Row],[DaysAgeing]]&gt;5,"yep","on track")</f>
        <v>yep</v>
      </c>
      <c r="Q5821" s="2">
        <f ca="1">IF(Proc[[#This Row],[DateClosed]]="",ABS(NETWORKDAYS(Proc[[#This Row],[DateOpened]],TODAY()))-1,ABS(NETWORKDAYS(Proc[[#This Row],[DateOpened]],Proc[[#This Row],[DateClosed]]))-1)</f>
        <v>42</v>
      </c>
      <c r="R5821" s="140" t="s">
        <v>422</v>
      </c>
      <c r="S5821" s="143"/>
      <c r="T5821" s="153">
        <v>5820</v>
      </c>
    </row>
    <row r="5822" spans="1:20" hidden="1">
      <c r="A5822" s="142" t="s">
        <v>5885</v>
      </c>
      <c r="B5822" s="153" t="str">
        <f>IFERROR(VLOOKUP(Proc[[#This Row],[App]],Table2[],3,0),"open")</f>
        <v>ok</v>
      </c>
      <c r="C5822" s="144" t="s">
        <v>369</v>
      </c>
      <c r="D5822" s="152" t="s">
        <v>5601</v>
      </c>
      <c r="E5822" s="152" t="s">
        <v>5884</v>
      </c>
      <c r="F5822" s="153" t="s">
        <v>5884</v>
      </c>
      <c r="G5822" s="144" t="s">
        <v>400</v>
      </c>
      <c r="H5822" s="143" t="str">
        <f>IF(Proc[[#This Row],[type]]="LFF (MDG-F)",MID(Proc[[#This Row],[Obj]],13,10),"")</f>
        <v/>
      </c>
      <c r="I5822" s="152"/>
      <c r="J5822" s="143" t="b">
        <f>Proc[[#This Row],[Requested]]=Proc[[#This Row],[CurrentParent]]</f>
        <v>1</v>
      </c>
      <c r="K5822" s="153" t="str">
        <f>IF(Proc[[#This Row],[Author]]="Marcela Urrego",VLOOKUP(LEFT(Proc[[#This Row],[Requested]],1),Table3[#All],2,0),VLOOKUP(Proc[[#This Row],[Author]],Table4[],2,0))</f>
        <v>MGF</v>
      </c>
      <c r="L5822" s="148" t="s">
        <v>7174</v>
      </c>
      <c r="M5822" s="140">
        <v>46057</v>
      </c>
      <c r="N5822" s="140"/>
      <c r="O5822" s="140"/>
      <c r="P5822" s="140" t="str">
        <f ca="1">IF(Proc[[#This Row],[DaysAgeing]]&gt;5,"yep","on track")</f>
        <v>yep</v>
      </c>
      <c r="Q5822" s="2">
        <f ca="1">IF(Proc[[#This Row],[DateClosed]]="",ABS(NETWORKDAYS(Proc[[#This Row],[DateOpened]],TODAY()))-1,ABS(NETWORKDAYS(Proc[[#This Row],[DateOpened]],Proc[[#This Row],[DateClosed]]))-1)</f>
        <v>42</v>
      </c>
      <c r="R5822" s="140" t="s">
        <v>422</v>
      </c>
      <c r="S5822" s="143"/>
      <c r="T5822" s="153">
        <v>5821</v>
      </c>
    </row>
    <row r="5823" spans="1:20" hidden="1">
      <c r="A5823" s="142" t="s">
        <v>5885</v>
      </c>
      <c r="B5823" s="153" t="str">
        <f>IFERROR(VLOOKUP(Proc[[#This Row],[App]],Table2[],3,0),"open")</f>
        <v>ok</v>
      </c>
      <c r="C5823" s="144" t="s">
        <v>369</v>
      </c>
      <c r="D5823" s="152" t="s">
        <v>5602</v>
      </c>
      <c r="E5823" s="152" t="s">
        <v>5884</v>
      </c>
      <c r="F5823" s="153" t="s">
        <v>5884</v>
      </c>
      <c r="G5823" s="144" t="s">
        <v>400</v>
      </c>
      <c r="H5823" s="143" t="str">
        <f>IF(Proc[[#This Row],[type]]="LFF (MDG-F)",MID(Proc[[#This Row],[Obj]],13,10),"")</f>
        <v/>
      </c>
      <c r="I5823" s="152"/>
      <c r="J5823" s="143" t="b">
        <f>Proc[[#This Row],[Requested]]=Proc[[#This Row],[CurrentParent]]</f>
        <v>1</v>
      </c>
      <c r="K5823" s="153" t="str">
        <f>IF(Proc[[#This Row],[Author]]="Marcela Urrego",VLOOKUP(LEFT(Proc[[#This Row],[Requested]],1),Table3[#All],2,0),VLOOKUP(Proc[[#This Row],[Author]],Table4[],2,0))</f>
        <v>MGF</v>
      </c>
      <c r="L5823" s="148" t="s">
        <v>7174</v>
      </c>
      <c r="M5823" s="140">
        <v>46057</v>
      </c>
      <c r="N5823" s="140"/>
      <c r="O5823" s="140"/>
      <c r="P5823" s="140" t="str">
        <f ca="1">IF(Proc[[#This Row],[DaysAgeing]]&gt;5,"yep","on track")</f>
        <v>yep</v>
      </c>
      <c r="Q5823" s="2">
        <f ca="1">IF(Proc[[#This Row],[DateClosed]]="",ABS(NETWORKDAYS(Proc[[#This Row],[DateOpened]],TODAY()))-1,ABS(NETWORKDAYS(Proc[[#This Row],[DateOpened]],Proc[[#This Row],[DateClosed]]))-1)</f>
        <v>42</v>
      </c>
      <c r="R5823" s="140" t="s">
        <v>422</v>
      </c>
      <c r="S5823" s="143"/>
      <c r="T5823" s="153">
        <v>5822</v>
      </c>
    </row>
    <row r="5824" spans="1:20" hidden="1">
      <c r="A5824" s="142" t="s">
        <v>5885</v>
      </c>
      <c r="B5824" s="153" t="str">
        <f>IFERROR(VLOOKUP(Proc[[#This Row],[App]],Table2[],3,0),"open")</f>
        <v>ok</v>
      </c>
      <c r="C5824" s="144" t="s">
        <v>369</v>
      </c>
      <c r="D5824" s="152" t="s">
        <v>5603</v>
      </c>
      <c r="E5824" s="152" t="s">
        <v>5884</v>
      </c>
      <c r="F5824" s="145" t="s">
        <v>5884</v>
      </c>
      <c r="G5824" s="144" t="s">
        <v>400</v>
      </c>
      <c r="H5824" s="143" t="str">
        <f>IF(Proc[[#This Row],[type]]="LFF (MDG-F)",MID(Proc[[#This Row],[Obj]],13,10),"")</f>
        <v/>
      </c>
      <c r="I5824" s="152"/>
      <c r="J5824" s="143" t="b">
        <f>Proc[[#This Row],[Requested]]=Proc[[#This Row],[CurrentParent]]</f>
        <v>1</v>
      </c>
      <c r="K5824" s="153" t="str">
        <f>IF(Proc[[#This Row],[Author]]="Marcela Urrego",VLOOKUP(LEFT(Proc[[#This Row],[Requested]],1),Table3[#All],2,0),VLOOKUP(Proc[[#This Row],[Author]],Table4[],2,0))</f>
        <v>MGF</v>
      </c>
      <c r="L5824" s="148" t="s">
        <v>7174</v>
      </c>
      <c r="M5824" s="140">
        <v>46057</v>
      </c>
      <c r="N5824" s="140"/>
      <c r="O5824" s="140"/>
      <c r="P5824" s="140" t="str">
        <f ca="1">IF(Proc[[#This Row],[DaysAgeing]]&gt;5,"yep","on track")</f>
        <v>yep</v>
      </c>
      <c r="Q5824" s="2">
        <f ca="1">IF(Proc[[#This Row],[DateClosed]]="",ABS(NETWORKDAYS(Proc[[#This Row],[DateOpened]],TODAY()))-1,ABS(NETWORKDAYS(Proc[[#This Row],[DateOpened]],Proc[[#This Row],[DateClosed]]))-1)</f>
        <v>42</v>
      </c>
      <c r="R5824" s="140" t="s">
        <v>422</v>
      </c>
      <c r="S5824" s="143"/>
      <c r="T5824" s="153">
        <v>5823</v>
      </c>
    </row>
    <row r="5825" spans="1:20" hidden="1">
      <c r="A5825" s="142" t="s">
        <v>5885</v>
      </c>
      <c r="B5825" s="143" t="str">
        <f>IFERROR(VLOOKUP(Proc[[#This Row],[App]],Table2[],3,0),"open")</f>
        <v>ok</v>
      </c>
      <c r="C5825" s="144" t="s">
        <v>369</v>
      </c>
      <c r="D5825" s="152" t="s">
        <v>5604</v>
      </c>
      <c r="E5825" s="152" t="s">
        <v>5884</v>
      </c>
      <c r="F5825" s="145" t="s">
        <v>5884</v>
      </c>
      <c r="G5825" s="144" t="s">
        <v>400</v>
      </c>
      <c r="H5825" s="143" t="str">
        <f>IF(Proc[[#This Row],[type]]="LFF (MDG-F)",MID(Proc[[#This Row],[Obj]],13,10),"")</f>
        <v/>
      </c>
      <c r="I5825" s="152"/>
      <c r="J5825" s="143" t="b">
        <f>Proc[[#This Row],[Requested]]=Proc[[#This Row],[CurrentParent]]</f>
        <v>1</v>
      </c>
      <c r="K5825" s="143" t="str">
        <f>IF(Proc[[#This Row],[Author]]="Marcela Urrego",VLOOKUP(LEFT(Proc[[#This Row],[Requested]],1),Table3[#All],2,0),VLOOKUP(Proc[[#This Row],[Author]],Table4[],2,0))</f>
        <v>MGF</v>
      </c>
      <c r="L5825" s="148" t="s">
        <v>7174</v>
      </c>
      <c r="M5825" s="140">
        <v>46057</v>
      </c>
      <c r="N5825" s="140"/>
      <c r="O5825" s="140"/>
      <c r="P5825" s="140" t="str">
        <f ca="1">IF(Proc[[#This Row],[DaysAgeing]]&gt;5,"yep","on track")</f>
        <v>yep</v>
      </c>
      <c r="Q5825" s="2">
        <f ca="1">IF(Proc[[#This Row],[DateClosed]]="",ABS(NETWORKDAYS(Proc[[#This Row],[DateOpened]],TODAY()))-1,ABS(NETWORKDAYS(Proc[[#This Row],[DateOpened]],Proc[[#This Row],[DateClosed]]))-1)</f>
        <v>42</v>
      </c>
      <c r="R5825" s="140" t="s">
        <v>422</v>
      </c>
      <c r="S5825" s="143"/>
      <c r="T5825" s="153">
        <v>5824</v>
      </c>
    </row>
    <row r="5826" spans="1:20" hidden="1">
      <c r="A5826" s="142" t="s">
        <v>5885</v>
      </c>
      <c r="B5826" s="143" t="str">
        <f>IFERROR(VLOOKUP(Proc[[#This Row],[App]],Table2[],3,0),"open")</f>
        <v>ok</v>
      </c>
      <c r="C5826" s="144" t="s">
        <v>369</v>
      </c>
      <c r="D5826" s="152" t="s">
        <v>5605</v>
      </c>
      <c r="E5826" s="152" t="s">
        <v>5884</v>
      </c>
      <c r="F5826" s="145" t="s">
        <v>5884</v>
      </c>
      <c r="G5826" s="144" t="s">
        <v>400</v>
      </c>
      <c r="H5826" s="143" t="str">
        <f>IF(Proc[[#This Row],[type]]="LFF (MDG-F)",MID(Proc[[#This Row],[Obj]],13,10),"")</f>
        <v/>
      </c>
      <c r="I5826" s="152"/>
      <c r="J5826" s="143" t="b">
        <f>Proc[[#This Row],[Requested]]=Proc[[#This Row],[CurrentParent]]</f>
        <v>1</v>
      </c>
      <c r="K5826" s="143" t="str">
        <f>IF(Proc[[#This Row],[Author]]="Marcela Urrego",VLOOKUP(LEFT(Proc[[#This Row],[Requested]],1),Table3[#All],2,0),VLOOKUP(Proc[[#This Row],[Author]],Table4[],2,0))</f>
        <v>MGF</v>
      </c>
      <c r="L5826" s="148" t="s">
        <v>7174</v>
      </c>
      <c r="M5826" s="140">
        <v>46057</v>
      </c>
      <c r="N5826" s="140"/>
      <c r="O5826" s="140"/>
      <c r="P5826" s="140" t="str">
        <f ca="1">IF(Proc[[#This Row],[DaysAgeing]]&gt;5,"yep","on track")</f>
        <v>yep</v>
      </c>
      <c r="Q5826" s="2">
        <f ca="1">IF(Proc[[#This Row],[DateClosed]]="",ABS(NETWORKDAYS(Proc[[#This Row],[DateOpened]],TODAY()))-1,ABS(NETWORKDAYS(Proc[[#This Row],[DateOpened]],Proc[[#This Row],[DateClosed]]))-1)</f>
        <v>42</v>
      </c>
      <c r="R5826" s="140" t="s">
        <v>422</v>
      </c>
      <c r="S5826" s="143"/>
      <c r="T5826" s="153">
        <v>5825</v>
      </c>
    </row>
    <row r="5827" spans="1:20" hidden="1">
      <c r="A5827" s="142" t="s">
        <v>5885</v>
      </c>
      <c r="B5827" s="153" t="str">
        <f>IFERROR(VLOOKUP(Proc[[#This Row],[App]],Table2[],3,0),"open")</f>
        <v>ok</v>
      </c>
      <c r="C5827" s="144" t="s">
        <v>369</v>
      </c>
      <c r="D5827" s="152" t="s">
        <v>5606</v>
      </c>
      <c r="E5827" s="152" t="s">
        <v>5884</v>
      </c>
      <c r="F5827" s="153" t="s">
        <v>5884</v>
      </c>
      <c r="G5827" s="144" t="s">
        <v>400</v>
      </c>
      <c r="H5827" s="143" t="str">
        <f>IF(Proc[[#This Row],[type]]="LFF (MDG-F)",MID(Proc[[#This Row],[Obj]],13,10),"")</f>
        <v/>
      </c>
      <c r="I5827" s="152"/>
      <c r="J5827" s="143" t="b">
        <f>Proc[[#This Row],[Requested]]=Proc[[#This Row],[CurrentParent]]</f>
        <v>1</v>
      </c>
      <c r="K5827" s="153" t="str">
        <f>IF(Proc[[#This Row],[Author]]="Marcela Urrego",VLOOKUP(LEFT(Proc[[#This Row],[Requested]],1),Table3[#All],2,0),VLOOKUP(Proc[[#This Row],[Author]],Table4[],2,0))</f>
        <v>MGF</v>
      </c>
      <c r="L5827" s="148" t="s">
        <v>7174</v>
      </c>
      <c r="M5827" s="140">
        <v>46057</v>
      </c>
      <c r="N5827" s="140"/>
      <c r="O5827" s="140"/>
      <c r="P5827" s="140" t="str">
        <f ca="1">IF(Proc[[#This Row],[DaysAgeing]]&gt;5,"yep","on track")</f>
        <v>yep</v>
      </c>
      <c r="Q5827" s="2">
        <f ca="1">IF(Proc[[#This Row],[DateClosed]]="",ABS(NETWORKDAYS(Proc[[#This Row],[DateOpened]],TODAY()))-1,ABS(NETWORKDAYS(Proc[[#This Row],[DateOpened]],Proc[[#This Row],[DateClosed]]))-1)</f>
        <v>42</v>
      </c>
      <c r="R5827" s="140" t="s">
        <v>422</v>
      </c>
      <c r="S5827" s="143"/>
      <c r="T5827" s="153">
        <v>5826</v>
      </c>
    </row>
    <row r="5828" spans="1:20" hidden="1">
      <c r="A5828" s="142" t="s">
        <v>5885</v>
      </c>
      <c r="B5828" s="143" t="str">
        <f>IFERROR(VLOOKUP(Proc[[#This Row],[App]],Table2[],3,0),"open")</f>
        <v>ok</v>
      </c>
      <c r="C5828" s="144" t="s">
        <v>369</v>
      </c>
      <c r="D5828" s="152" t="s">
        <v>5607</v>
      </c>
      <c r="E5828" s="152" t="s">
        <v>5884</v>
      </c>
      <c r="F5828" s="145" t="s">
        <v>5884</v>
      </c>
      <c r="G5828" s="144" t="s">
        <v>400</v>
      </c>
      <c r="H5828" s="143" t="str">
        <f>IF(Proc[[#This Row],[type]]="LFF (MDG-F)",MID(Proc[[#This Row],[Obj]],13,10),"")</f>
        <v/>
      </c>
      <c r="I5828" s="152"/>
      <c r="J5828" s="143" t="b">
        <f>Proc[[#This Row],[Requested]]=Proc[[#This Row],[CurrentParent]]</f>
        <v>1</v>
      </c>
      <c r="K5828" s="143" t="str">
        <f>IF(Proc[[#This Row],[Author]]="Marcela Urrego",VLOOKUP(LEFT(Proc[[#This Row],[Requested]],1),Table3[#All],2,0),VLOOKUP(Proc[[#This Row],[Author]],Table4[],2,0))</f>
        <v>MGF</v>
      </c>
      <c r="L5828" s="148" t="s">
        <v>7174</v>
      </c>
      <c r="M5828" s="140">
        <v>46057</v>
      </c>
      <c r="N5828" s="140"/>
      <c r="O5828" s="140"/>
      <c r="P5828" s="140" t="str">
        <f ca="1">IF(Proc[[#This Row],[DaysAgeing]]&gt;5,"yep","on track")</f>
        <v>yep</v>
      </c>
      <c r="Q5828" s="2">
        <f ca="1">IF(Proc[[#This Row],[DateClosed]]="",ABS(NETWORKDAYS(Proc[[#This Row],[DateOpened]],TODAY()))-1,ABS(NETWORKDAYS(Proc[[#This Row],[DateOpened]],Proc[[#This Row],[DateClosed]]))-1)</f>
        <v>42</v>
      </c>
      <c r="R5828" s="140" t="s">
        <v>422</v>
      </c>
      <c r="S5828" s="143"/>
      <c r="T5828" s="153">
        <v>5827</v>
      </c>
    </row>
    <row r="5829" spans="1:20" hidden="1">
      <c r="A5829" s="142" t="s">
        <v>5885</v>
      </c>
      <c r="B5829" s="143" t="str">
        <f>IFERROR(VLOOKUP(Proc[[#This Row],[App]],Table2[],3,0),"open")</f>
        <v>ok</v>
      </c>
      <c r="C5829" s="144" t="s">
        <v>369</v>
      </c>
      <c r="D5829" s="152" t="s">
        <v>5608</v>
      </c>
      <c r="E5829" s="152" t="s">
        <v>5884</v>
      </c>
      <c r="F5829" s="145" t="s">
        <v>5884</v>
      </c>
      <c r="G5829" s="144" t="s">
        <v>400</v>
      </c>
      <c r="H5829" s="143" t="str">
        <f>IF(Proc[[#This Row],[type]]="LFF (MDG-F)",MID(Proc[[#This Row],[Obj]],13,10),"")</f>
        <v/>
      </c>
      <c r="I5829" s="152"/>
      <c r="J5829" s="143" t="b">
        <f>Proc[[#This Row],[Requested]]=Proc[[#This Row],[CurrentParent]]</f>
        <v>1</v>
      </c>
      <c r="K5829" s="143" t="str">
        <f>IF(Proc[[#This Row],[Author]]="Marcela Urrego",VLOOKUP(LEFT(Proc[[#This Row],[Requested]],1),Table3[#All],2,0),VLOOKUP(Proc[[#This Row],[Author]],Table4[],2,0))</f>
        <v>MGF</v>
      </c>
      <c r="L5829" s="148" t="s">
        <v>7174</v>
      </c>
      <c r="M5829" s="140">
        <v>46057</v>
      </c>
      <c r="N5829" s="140"/>
      <c r="O5829" s="140"/>
      <c r="P5829" s="140" t="str">
        <f ca="1">IF(Proc[[#This Row],[DaysAgeing]]&gt;5,"yep","on track")</f>
        <v>yep</v>
      </c>
      <c r="Q5829" s="2">
        <f ca="1">IF(Proc[[#This Row],[DateClosed]]="",ABS(NETWORKDAYS(Proc[[#This Row],[DateOpened]],TODAY()))-1,ABS(NETWORKDAYS(Proc[[#This Row],[DateOpened]],Proc[[#This Row],[DateClosed]]))-1)</f>
        <v>42</v>
      </c>
      <c r="R5829" s="140" t="s">
        <v>422</v>
      </c>
      <c r="S5829" s="143"/>
      <c r="T5829" s="153">
        <v>5828</v>
      </c>
    </row>
    <row r="5830" spans="1:20" hidden="1">
      <c r="A5830" s="142" t="s">
        <v>5885</v>
      </c>
      <c r="B5830" s="143" t="str">
        <f>IFERROR(VLOOKUP(Proc[[#This Row],[App]],Table2[],3,0),"open")</f>
        <v>ok</v>
      </c>
      <c r="C5830" s="144" t="s">
        <v>369</v>
      </c>
      <c r="D5830" s="152" t="s">
        <v>5609</v>
      </c>
      <c r="E5830" s="152" t="s">
        <v>5884</v>
      </c>
      <c r="F5830" s="145" t="s">
        <v>5884</v>
      </c>
      <c r="G5830" s="144" t="s">
        <v>400</v>
      </c>
      <c r="H5830" s="143" t="str">
        <f>IF(Proc[[#This Row],[type]]="LFF (MDG-F)",MID(Proc[[#This Row],[Obj]],13,10),"")</f>
        <v/>
      </c>
      <c r="I5830" s="152"/>
      <c r="J5830" s="143" t="b">
        <f>Proc[[#This Row],[Requested]]=Proc[[#This Row],[CurrentParent]]</f>
        <v>1</v>
      </c>
      <c r="K5830" s="143" t="str">
        <f>IF(Proc[[#This Row],[Author]]="Marcela Urrego",VLOOKUP(LEFT(Proc[[#This Row],[Requested]],1),Table3[#All],2,0),VLOOKUP(Proc[[#This Row],[Author]],Table4[],2,0))</f>
        <v>MGF</v>
      </c>
      <c r="L5830" s="148" t="s">
        <v>7174</v>
      </c>
      <c r="M5830" s="140">
        <v>46057</v>
      </c>
      <c r="N5830" s="140"/>
      <c r="O5830" s="140"/>
      <c r="P5830" s="140" t="str">
        <f ca="1">IF(Proc[[#This Row],[DaysAgeing]]&gt;5,"yep","on track")</f>
        <v>yep</v>
      </c>
      <c r="Q5830" s="2">
        <f ca="1">IF(Proc[[#This Row],[DateClosed]]="",ABS(NETWORKDAYS(Proc[[#This Row],[DateOpened]],TODAY()))-1,ABS(NETWORKDAYS(Proc[[#This Row],[DateOpened]],Proc[[#This Row],[DateClosed]]))-1)</f>
        <v>42</v>
      </c>
      <c r="R5830" s="140" t="s">
        <v>422</v>
      </c>
      <c r="S5830" s="143"/>
      <c r="T5830" s="153">
        <v>5829</v>
      </c>
    </row>
    <row r="5831" spans="1:20" hidden="1">
      <c r="A5831" s="142" t="s">
        <v>5885</v>
      </c>
      <c r="B5831" s="143" t="str">
        <f>IFERROR(VLOOKUP(Proc[[#This Row],[App]],Table2[],3,0),"open")</f>
        <v>ok</v>
      </c>
      <c r="C5831" s="144" t="s">
        <v>369</v>
      </c>
      <c r="D5831" s="152" t="s">
        <v>5610</v>
      </c>
      <c r="E5831" s="152" t="s">
        <v>5884</v>
      </c>
      <c r="F5831" s="145" t="s">
        <v>5884</v>
      </c>
      <c r="G5831" s="144" t="s">
        <v>400</v>
      </c>
      <c r="H5831" s="143" t="str">
        <f>IF(Proc[[#This Row],[type]]="LFF (MDG-F)",MID(Proc[[#This Row],[Obj]],13,10),"")</f>
        <v/>
      </c>
      <c r="I5831" s="152"/>
      <c r="J5831" s="143" t="b">
        <f>Proc[[#This Row],[Requested]]=Proc[[#This Row],[CurrentParent]]</f>
        <v>1</v>
      </c>
      <c r="K5831" s="143" t="str">
        <f>IF(Proc[[#This Row],[Author]]="Marcela Urrego",VLOOKUP(LEFT(Proc[[#This Row],[Requested]],1),Table3[#All],2,0),VLOOKUP(Proc[[#This Row],[Author]],Table4[],2,0))</f>
        <v>MGF</v>
      </c>
      <c r="L5831" s="148" t="s">
        <v>7174</v>
      </c>
      <c r="M5831" s="140">
        <v>46057</v>
      </c>
      <c r="N5831" s="140"/>
      <c r="O5831" s="140"/>
      <c r="P5831" s="140" t="str">
        <f ca="1">IF(Proc[[#This Row],[DaysAgeing]]&gt;5,"yep","on track")</f>
        <v>yep</v>
      </c>
      <c r="Q5831" s="2">
        <f ca="1">IF(Proc[[#This Row],[DateClosed]]="",ABS(NETWORKDAYS(Proc[[#This Row],[DateOpened]],TODAY()))-1,ABS(NETWORKDAYS(Proc[[#This Row],[DateOpened]],Proc[[#This Row],[DateClosed]]))-1)</f>
        <v>42</v>
      </c>
      <c r="R5831" s="140" t="s">
        <v>422</v>
      </c>
      <c r="S5831" s="143"/>
      <c r="T5831" s="153">
        <v>5830</v>
      </c>
    </row>
    <row r="5832" spans="1:20" hidden="1">
      <c r="A5832" s="142" t="s">
        <v>5885</v>
      </c>
      <c r="B5832" s="143" t="str">
        <f>IFERROR(VLOOKUP(Proc[[#This Row],[App]],Table2[],3,0),"open")</f>
        <v>ok</v>
      </c>
      <c r="C5832" s="144" t="s">
        <v>369</v>
      </c>
      <c r="D5832" s="152" t="s">
        <v>5611</v>
      </c>
      <c r="E5832" s="152" t="s">
        <v>5884</v>
      </c>
      <c r="F5832" s="145" t="s">
        <v>5884</v>
      </c>
      <c r="G5832" s="144" t="s">
        <v>400</v>
      </c>
      <c r="H5832" s="143" t="str">
        <f>IF(Proc[[#This Row],[type]]="LFF (MDG-F)",MID(Proc[[#This Row],[Obj]],13,10),"")</f>
        <v/>
      </c>
      <c r="I5832" s="152"/>
      <c r="J5832" s="143" t="b">
        <f>Proc[[#This Row],[Requested]]=Proc[[#This Row],[CurrentParent]]</f>
        <v>1</v>
      </c>
      <c r="K5832" s="143" t="str">
        <f>IF(Proc[[#This Row],[Author]]="Marcela Urrego",VLOOKUP(LEFT(Proc[[#This Row],[Requested]],1),Table3[#All],2,0),VLOOKUP(Proc[[#This Row],[Author]],Table4[],2,0))</f>
        <v>MGF</v>
      </c>
      <c r="L5832" s="148" t="s">
        <v>7174</v>
      </c>
      <c r="M5832" s="140">
        <v>46057</v>
      </c>
      <c r="N5832" s="140"/>
      <c r="O5832" s="140"/>
      <c r="P5832" s="140" t="str">
        <f ca="1">IF(Proc[[#This Row],[DaysAgeing]]&gt;5,"yep","on track")</f>
        <v>yep</v>
      </c>
      <c r="Q5832" s="2">
        <f ca="1">IF(Proc[[#This Row],[DateClosed]]="",ABS(NETWORKDAYS(Proc[[#This Row],[DateOpened]],TODAY()))-1,ABS(NETWORKDAYS(Proc[[#This Row],[DateOpened]],Proc[[#This Row],[DateClosed]]))-1)</f>
        <v>42</v>
      </c>
      <c r="R5832" s="140" t="s">
        <v>422</v>
      </c>
      <c r="S5832" s="143"/>
      <c r="T5832" s="153">
        <v>5831</v>
      </c>
    </row>
    <row r="5833" spans="1:20" hidden="1">
      <c r="A5833" s="142" t="s">
        <v>5885</v>
      </c>
      <c r="B5833" s="153" t="str">
        <f>IFERROR(VLOOKUP(Proc[[#This Row],[App]],Table2[],3,0),"open")</f>
        <v>ok</v>
      </c>
      <c r="C5833" s="144" t="s">
        <v>369</v>
      </c>
      <c r="D5833" s="152" t="s">
        <v>5612</v>
      </c>
      <c r="E5833" s="152" t="s">
        <v>5884</v>
      </c>
      <c r="F5833" s="153" t="s">
        <v>5884</v>
      </c>
      <c r="G5833" s="144" t="s">
        <v>400</v>
      </c>
      <c r="H5833" s="143" t="str">
        <f>IF(Proc[[#This Row],[type]]="LFF (MDG-F)",MID(Proc[[#This Row],[Obj]],13,10),"")</f>
        <v/>
      </c>
      <c r="I5833" s="152"/>
      <c r="J5833" s="143" t="b">
        <f>Proc[[#This Row],[Requested]]=Proc[[#This Row],[CurrentParent]]</f>
        <v>1</v>
      </c>
      <c r="K5833" s="153" t="str">
        <f>IF(Proc[[#This Row],[Author]]="Marcela Urrego",VLOOKUP(LEFT(Proc[[#This Row],[Requested]],1),Table3[#All],2,0),VLOOKUP(Proc[[#This Row],[Author]],Table4[],2,0))</f>
        <v>MGF</v>
      </c>
      <c r="L5833" s="153" t="s">
        <v>7174</v>
      </c>
      <c r="M5833" s="140">
        <v>46057</v>
      </c>
      <c r="N5833" s="140"/>
      <c r="O5833" s="140"/>
      <c r="P5833" s="140" t="str">
        <f ca="1">IF(Proc[[#This Row],[DaysAgeing]]&gt;5,"yep","on track")</f>
        <v>yep</v>
      </c>
      <c r="Q5833" s="2">
        <f ca="1">IF(Proc[[#This Row],[DateClosed]]="",ABS(NETWORKDAYS(Proc[[#This Row],[DateOpened]],TODAY()))-1,ABS(NETWORKDAYS(Proc[[#This Row],[DateOpened]],Proc[[#This Row],[DateClosed]]))-1)</f>
        <v>42</v>
      </c>
      <c r="R5833" s="140" t="s">
        <v>422</v>
      </c>
      <c r="S5833" s="143"/>
      <c r="T5833" s="153">
        <v>5832</v>
      </c>
    </row>
    <row r="5834" spans="1:20" hidden="1">
      <c r="A5834" s="142" t="s">
        <v>5885</v>
      </c>
      <c r="B5834" s="153" t="str">
        <f>IFERROR(VLOOKUP(Proc[[#This Row],[App]],Table2[],3,0),"open")</f>
        <v>ok</v>
      </c>
      <c r="C5834" s="144" t="s">
        <v>369</v>
      </c>
      <c r="D5834" s="152" t="s">
        <v>5613</v>
      </c>
      <c r="E5834" s="152" t="s">
        <v>5884</v>
      </c>
      <c r="F5834" s="153" t="s">
        <v>5884</v>
      </c>
      <c r="G5834" s="144" t="s">
        <v>400</v>
      </c>
      <c r="H5834" s="143" t="str">
        <f>IF(Proc[[#This Row],[type]]="LFF (MDG-F)",MID(Proc[[#This Row],[Obj]],13,10),"")</f>
        <v/>
      </c>
      <c r="I5834" s="152"/>
      <c r="J5834" s="143" t="b">
        <f>Proc[[#This Row],[Requested]]=Proc[[#This Row],[CurrentParent]]</f>
        <v>1</v>
      </c>
      <c r="K5834" s="153" t="str">
        <f>IF(Proc[[#This Row],[Author]]="Marcela Urrego",VLOOKUP(LEFT(Proc[[#This Row],[Requested]],1),Table3[#All],2,0),VLOOKUP(Proc[[#This Row],[Author]],Table4[],2,0))</f>
        <v>MGF</v>
      </c>
      <c r="L5834" s="148" t="s">
        <v>7174</v>
      </c>
      <c r="M5834" s="140">
        <v>46057</v>
      </c>
      <c r="N5834" s="140"/>
      <c r="O5834" s="140"/>
      <c r="P5834" s="140" t="str">
        <f ca="1">IF(Proc[[#This Row],[DaysAgeing]]&gt;5,"yep","on track")</f>
        <v>yep</v>
      </c>
      <c r="Q5834" s="2">
        <f ca="1">IF(Proc[[#This Row],[DateClosed]]="",ABS(NETWORKDAYS(Proc[[#This Row],[DateOpened]],TODAY()))-1,ABS(NETWORKDAYS(Proc[[#This Row],[DateOpened]],Proc[[#This Row],[DateClosed]]))-1)</f>
        <v>42</v>
      </c>
      <c r="R5834" s="140" t="s">
        <v>422</v>
      </c>
      <c r="S5834" s="143"/>
      <c r="T5834" s="153">
        <v>5833</v>
      </c>
    </row>
    <row r="5835" spans="1:20" hidden="1">
      <c r="A5835" s="142" t="s">
        <v>5885</v>
      </c>
      <c r="B5835" s="153" t="str">
        <f>IFERROR(VLOOKUP(Proc[[#This Row],[App]],Table2[],3,0),"open")</f>
        <v>ok</v>
      </c>
      <c r="C5835" s="144" t="s">
        <v>369</v>
      </c>
      <c r="D5835" s="152" t="s">
        <v>5614</v>
      </c>
      <c r="E5835" s="152" t="s">
        <v>5884</v>
      </c>
      <c r="F5835" s="153" t="s">
        <v>5884</v>
      </c>
      <c r="G5835" s="144" t="s">
        <v>400</v>
      </c>
      <c r="H5835" s="143" t="str">
        <f>IF(Proc[[#This Row],[type]]="LFF (MDG-F)",MID(Proc[[#This Row],[Obj]],13,10),"")</f>
        <v/>
      </c>
      <c r="I5835" s="152"/>
      <c r="J5835" s="143" t="b">
        <f>Proc[[#This Row],[Requested]]=Proc[[#This Row],[CurrentParent]]</f>
        <v>1</v>
      </c>
      <c r="K5835" s="153" t="str">
        <f>IF(Proc[[#This Row],[Author]]="Marcela Urrego",VLOOKUP(LEFT(Proc[[#This Row],[Requested]],1),Table3[#All],2,0),VLOOKUP(Proc[[#This Row],[Author]],Table4[],2,0))</f>
        <v>MGF</v>
      </c>
      <c r="L5835" s="148" t="s">
        <v>7174</v>
      </c>
      <c r="M5835" s="140">
        <v>46057</v>
      </c>
      <c r="N5835" s="140"/>
      <c r="O5835" s="140"/>
      <c r="P5835" s="140" t="str">
        <f ca="1">IF(Proc[[#This Row],[DaysAgeing]]&gt;5,"yep","on track")</f>
        <v>yep</v>
      </c>
      <c r="Q5835" s="2">
        <f ca="1">IF(Proc[[#This Row],[DateClosed]]="",ABS(NETWORKDAYS(Proc[[#This Row],[DateOpened]],TODAY()))-1,ABS(NETWORKDAYS(Proc[[#This Row],[DateOpened]],Proc[[#This Row],[DateClosed]]))-1)</f>
        <v>42</v>
      </c>
      <c r="R5835" s="140" t="s">
        <v>422</v>
      </c>
      <c r="S5835" s="143"/>
      <c r="T5835" s="153">
        <v>5834</v>
      </c>
    </row>
    <row r="5836" spans="1:20" hidden="1">
      <c r="A5836" s="142" t="s">
        <v>5885</v>
      </c>
      <c r="B5836" s="153" t="str">
        <f>IFERROR(VLOOKUP(Proc[[#This Row],[App]],Table2[],3,0),"open")</f>
        <v>ok</v>
      </c>
      <c r="C5836" s="144" t="s">
        <v>369</v>
      </c>
      <c r="D5836" s="152" t="s">
        <v>5615</v>
      </c>
      <c r="E5836" s="152" t="s">
        <v>5884</v>
      </c>
      <c r="F5836" s="153" t="s">
        <v>5884</v>
      </c>
      <c r="G5836" s="144" t="s">
        <v>400</v>
      </c>
      <c r="H5836" s="143" t="str">
        <f>IF(Proc[[#This Row],[type]]="LFF (MDG-F)",MID(Proc[[#This Row],[Obj]],13,10),"")</f>
        <v/>
      </c>
      <c r="I5836" s="152"/>
      <c r="J5836" s="143" t="b">
        <f>Proc[[#This Row],[Requested]]=Proc[[#This Row],[CurrentParent]]</f>
        <v>1</v>
      </c>
      <c r="K5836" s="153" t="str">
        <f>IF(Proc[[#This Row],[Author]]="Marcela Urrego",VLOOKUP(LEFT(Proc[[#This Row],[Requested]],1),Table3[#All],2,0),VLOOKUP(Proc[[#This Row],[Author]],Table4[],2,0))</f>
        <v>MGF</v>
      </c>
      <c r="L5836" s="148" t="s">
        <v>7174</v>
      </c>
      <c r="M5836" s="140">
        <v>46057</v>
      </c>
      <c r="N5836" s="140"/>
      <c r="O5836" s="140"/>
      <c r="P5836" s="140" t="str">
        <f ca="1">IF(Proc[[#This Row],[DaysAgeing]]&gt;5,"yep","on track")</f>
        <v>yep</v>
      </c>
      <c r="Q5836" s="2">
        <f ca="1">IF(Proc[[#This Row],[DateClosed]]="",ABS(NETWORKDAYS(Proc[[#This Row],[DateOpened]],TODAY()))-1,ABS(NETWORKDAYS(Proc[[#This Row],[DateOpened]],Proc[[#This Row],[DateClosed]]))-1)</f>
        <v>42</v>
      </c>
      <c r="R5836" s="140" t="s">
        <v>422</v>
      </c>
      <c r="S5836" s="143"/>
      <c r="T5836" s="153">
        <v>5835</v>
      </c>
    </row>
    <row r="5837" spans="1:20" hidden="1">
      <c r="A5837" s="142" t="s">
        <v>5885</v>
      </c>
      <c r="B5837" s="153" t="str">
        <f>IFERROR(VLOOKUP(Proc[[#This Row],[App]],Table2[],3,0),"open")</f>
        <v>ok</v>
      </c>
      <c r="C5837" s="144" t="s">
        <v>369</v>
      </c>
      <c r="D5837" s="152" t="s">
        <v>5616</v>
      </c>
      <c r="E5837" s="152" t="s">
        <v>5884</v>
      </c>
      <c r="F5837" s="153" t="s">
        <v>5884</v>
      </c>
      <c r="G5837" s="144" t="s">
        <v>400</v>
      </c>
      <c r="H5837" s="143" t="str">
        <f>IF(Proc[[#This Row],[type]]="LFF (MDG-F)",MID(Proc[[#This Row],[Obj]],13,10),"")</f>
        <v/>
      </c>
      <c r="I5837" s="152"/>
      <c r="J5837" s="143" t="b">
        <f>Proc[[#This Row],[Requested]]=Proc[[#This Row],[CurrentParent]]</f>
        <v>1</v>
      </c>
      <c r="K5837" s="153" t="str">
        <f>IF(Proc[[#This Row],[Author]]="Marcela Urrego",VLOOKUP(LEFT(Proc[[#This Row],[Requested]],1),Table3[#All],2,0),VLOOKUP(Proc[[#This Row],[Author]],Table4[],2,0))</f>
        <v>MGF</v>
      </c>
      <c r="L5837" s="148" t="s">
        <v>7174</v>
      </c>
      <c r="M5837" s="140">
        <v>46057</v>
      </c>
      <c r="N5837" s="140"/>
      <c r="O5837" s="140"/>
      <c r="P5837" s="140" t="str">
        <f ca="1">IF(Proc[[#This Row],[DaysAgeing]]&gt;5,"yep","on track")</f>
        <v>yep</v>
      </c>
      <c r="Q5837" s="2">
        <f ca="1">IF(Proc[[#This Row],[DateClosed]]="",ABS(NETWORKDAYS(Proc[[#This Row],[DateOpened]],TODAY()))-1,ABS(NETWORKDAYS(Proc[[#This Row],[DateOpened]],Proc[[#This Row],[DateClosed]]))-1)</f>
        <v>42</v>
      </c>
      <c r="R5837" s="140" t="s">
        <v>422</v>
      </c>
      <c r="S5837" s="143"/>
      <c r="T5837" s="153">
        <v>5836</v>
      </c>
    </row>
    <row r="5838" spans="1:20" hidden="1">
      <c r="A5838" s="142" t="s">
        <v>5885</v>
      </c>
      <c r="B5838" s="153" t="str">
        <f>IFERROR(VLOOKUP(Proc[[#This Row],[App]],Table2[],3,0),"open")</f>
        <v>ok</v>
      </c>
      <c r="C5838" s="144" t="s">
        <v>369</v>
      </c>
      <c r="D5838" s="152" t="s">
        <v>5617</v>
      </c>
      <c r="E5838" s="152" t="s">
        <v>5884</v>
      </c>
      <c r="F5838" s="153" t="s">
        <v>5884</v>
      </c>
      <c r="G5838" s="144" t="s">
        <v>400</v>
      </c>
      <c r="H5838" s="143" t="str">
        <f>IF(Proc[[#This Row],[type]]="LFF (MDG-F)",MID(Proc[[#This Row],[Obj]],13,10),"")</f>
        <v/>
      </c>
      <c r="I5838" s="152"/>
      <c r="J5838" s="143" t="b">
        <f>Proc[[#This Row],[Requested]]=Proc[[#This Row],[CurrentParent]]</f>
        <v>1</v>
      </c>
      <c r="K5838" s="153" t="str">
        <f>IF(Proc[[#This Row],[Author]]="Marcela Urrego",VLOOKUP(LEFT(Proc[[#This Row],[Requested]],1),Table3[#All],2,0),VLOOKUP(Proc[[#This Row],[Author]],Table4[],2,0))</f>
        <v>MGF</v>
      </c>
      <c r="L5838" s="148" t="s">
        <v>7174</v>
      </c>
      <c r="M5838" s="140">
        <v>46057</v>
      </c>
      <c r="N5838" s="140"/>
      <c r="O5838" s="140"/>
      <c r="P5838" s="140" t="str">
        <f ca="1">IF(Proc[[#This Row],[DaysAgeing]]&gt;5,"yep","on track")</f>
        <v>yep</v>
      </c>
      <c r="Q5838" s="2">
        <f ca="1">IF(Proc[[#This Row],[DateClosed]]="",ABS(NETWORKDAYS(Proc[[#This Row],[DateOpened]],TODAY()))-1,ABS(NETWORKDAYS(Proc[[#This Row],[DateOpened]],Proc[[#This Row],[DateClosed]]))-1)</f>
        <v>42</v>
      </c>
      <c r="R5838" s="140" t="s">
        <v>422</v>
      </c>
      <c r="S5838" s="143"/>
      <c r="T5838" s="153">
        <v>5837</v>
      </c>
    </row>
    <row r="5839" spans="1:20" hidden="1">
      <c r="A5839" s="142" t="s">
        <v>5885</v>
      </c>
      <c r="B5839" s="153" t="str">
        <f>IFERROR(VLOOKUP(Proc[[#This Row],[App]],Table2[],3,0),"open")</f>
        <v>ok</v>
      </c>
      <c r="C5839" s="144" t="s">
        <v>369</v>
      </c>
      <c r="D5839" s="152" t="s">
        <v>5618</v>
      </c>
      <c r="E5839" s="152" t="s">
        <v>5884</v>
      </c>
      <c r="F5839" s="153" t="s">
        <v>5884</v>
      </c>
      <c r="G5839" s="144" t="s">
        <v>400</v>
      </c>
      <c r="H5839" s="143" t="str">
        <f>IF(Proc[[#This Row],[type]]="LFF (MDG-F)",MID(Proc[[#This Row],[Obj]],13,10),"")</f>
        <v/>
      </c>
      <c r="I5839" s="152"/>
      <c r="J5839" s="143" t="b">
        <f>Proc[[#This Row],[Requested]]=Proc[[#This Row],[CurrentParent]]</f>
        <v>1</v>
      </c>
      <c r="K5839" s="153" t="str">
        <f>IF(Proc[[#This Row],[Author]]="Marcela Urrego",VLOOKUP(LEFT(Proc[[#This Row],[Requested]],1),Table3[#All],2,0),VLOOKUP(Proc[[#This Row],[Author]],Table4[],2,0))</f>
        <v>MGF</v>
      </c>
      <c r="L5839" s="148" t="s">
        <v>7174</v>
      </c>
      <c r="M5839" s="140">
        <v>46057</v>
      </c>
      <c r="N5839" s="140"/>
      <c r="O5839" s="140"/>
      <c r="P5839" s="140" t="str">
        <f ca="1">IF(Proc[[#This Row],[DaysAgeing]]&gt;5,"yep","on track")</f>
        <v>yep</v>
      </c>
      <c r="Q5839" s="2">
        <f ca="1">IF(Proc[[#This Row],[DateClosed]]="",ABS(NETWORKDAYS(Proc[[#This Row],[DateOpened]],TODAY()))-1,ABS(NETWORKDAYS(Proc[[#This Row],[DateOpened]],Proc[[#This Row],[DateClosed]]))-1)</f>
        <v>42</v>
      </c>
      <c r="R5839" s="140" t="s">
        <v>422</v>
      </c>
      <c r="S5839" s="143"/>
      <c r="T5839" s="153">
        <v>5838</v>
      </c>
    </row>
    <row r="5840" spans="1:20" hidden="1">
      <c r="A5840" s="142" t="s">
        <v>5885</v>
      </c>
      <c r="B5840" s="153" t="str">
        <f>IFERROR(VLOOKUP(Proc[[#This Row],[App]],Table2[],3,0),"open")</f>
        <v>ok</v>
      </c>
      <c r="C5840" s="144" t="s">
        <v>369</v>
      </c>
      <c r="D5840" s="152" t="s">
        <v>5619</v>
      </c>
      <c r="E5840" s="152" t="s">
        <v>5884</v>
      </c>
      <c r="F5840" s="153" t="s">
        <v>5884</v>
      </c>
      <c r="G5840" s="144" t="s">
        <v>400</v>
      </c>
      <c r="H5840" s="143" t="str">
        <f>IF(Proc[[#This Row],[type]]="LFF (MDG-F)",MID(Proc[[#This Row],[Obj]],13,10),"")</f>
        <v/>
      </c>
      <c r="I5840" s="152"/>
      <c r="J5840" s="143" t="b">
        <f>Proc[[#This Row],[Requested]]=Proc[[#This Row],[CurrentParent]]</f>
        <v>1</v>
      </c>
      <c r="K5840" s="153" t="str">
        <f>IF(Proc[[#This Row],[Author]]="Marcela Urrego",VLOOKUP(LEFT(Proc[[#This Row],[Requested]],1),Table3[#All],2,0),VLOOKUP(Proc[[#This Row],[Author]],Table4[],2,0))</f>
        <v>MGF</v>
      </c>
      <c r="L5840" s="148" t="s">
        <v>7174</v>
      </c>
      <c r="M5840" s="140">
        <v>46057</v>
      </c>
      <c r="N5840" s="140"/>
      <c r="O5840" s="140"/>
      <c r="P5840" s="140" t="str">
        <f ca="1">IF(Proc[[#This Row],[DaysAgeing]]&gt;5,"yep","on track")</f>
        <v>yep</v>
      </c>
      <c r="Q5840" s="2">
        <f ca="1">IF(Proc[[#This Row],[DateClosed]]="",ABS(NETWORKDAYS(Proc[[#This Row],[DateOpened]],TODAY()))-1,ABS(NETWORKDAYS(Proc[[#This Row],[DateOpened]],Proc[[#This Row],[DateClosed]]))-1)</f>
        <v>42</v>
      </c>
      <c r="R5840" s="140" t="s">
        <v>422</v>
      </c>
      <c r="S5840" s="143"/>
      <c r="T5840" s="153">
        <v>5839</v>
      </c>
    </row>
    <row r="5841" spans="1:20" hidden="1">
      <c r="A5841" s="142" t="s">
        <v>5885</v>
      </c>
      <c r="B5841" s="143" t="str">
        <f>IFERROR(VLOOKUP(Proc[[#This Row],[App]],Table2[],3,0),"open")</f>
        <v>ok</v>
      </c>
      <c r="C5841" s="144" t="s">
        <v>369</v>
      </c>
      <c r="D5841" s="152" t="s">
        <v>5620</v>
      </c>
      <c r="E5841" s="152" t="s">
        <v>5884</v>
      </c>
      <c r="F5841" s="145" t="s">
        <v>5884</v>
      </c>
      <c r="G5841" s="144" t="s">
        <v>400</v>
      </c>
      <c r="H5841" s="143" t="str">
        <f>IF(Proc[[#This Row],[type]]="LFF (MDG-F)",MID(Proc[[#This Row],[Obj]],13,10),"")</f>
        <v/>
      </c>
      <c r="I5841" s="152"/>
      <c r="J5841" s="143" t="b">
        <f>Proc[[#This Row],[Requested]]=Proc[[#This Row],[CurrentParent]]</f>
        <v>1</v>
      </c>
      <c r="K5841" s="143" t="str">
        <f>IF(Proc[[#This Row],[Author]]="Marcela Urrego",VLOOKUP(LEFT(Proc[[#This Row],[Requested]],1),Table3[#All],2,0),VLOOKUP(Proc[[#This Row],[Author]],Table4[],2,0))</f>
        <v>MGF</v>
      </c>
      <c r="L5841" s="148" t="s">
        <v>7174</v>
      </c>
      <c r="M5841" s="140">
        <v>46057</v>
      </c>
      <c r="N5841" s="140"/>
      <c r="O5841" s="140"/>
      <c r="P5841" s="140" t="str">
        <f ca="1">IF(Proc[[#This Row],[DaysAgeing]]&gt;5,"yep","on track")</f>
        <v>yep</v>
      </c>
      <c r="Q5841" s="2">
        <f ca="1">IF(Proc[[#This Row],[DateClosed]]="",ABS(NETWORKDAYS(Proc[[#This Row],[DateOpened]],TODAY()))-1,ABS(NETWORKDAYS(Proc[[#This Row],[DateOpened]],Proc[[#This Row],[DateClosed]]))-1)</f>
        <v>42</v>
      </c>
      <c r="R5841" s="140" t="s">
        <v>422</v>
      </c>
      <c r="S5841" s="143"/>
      <c r="T5841" s="153">
        <v>5840</v>
      </c>
    </row>
    <row r="5842" spans="1:20" hidden="1">
      <c r="A5842" s="142" t="s">
        <v>5885</v>
      </c>
      <c r="B5842" s="153" t="str">
        <f>IFERROR(VLOOKUP(Proc[[#This Row],[App]],Table2[],3,0),"open")</f>
        <v>ok</v>
      </c>
      <c r="C5842" s="144" t="s">
        <v>369</v>
      </c>
      <c r="D5842" s="152" t="s">
        <v>5621</v>
      </c>
      <c r="E5842" s="152" t="s">
        <v>5884</v>
      </c>
      <c r="F5842" s="153" t="s">
        <v>5884</v>
      </c>
      <c r="G5842" s="144" t="s">
        <v>400</v>
      </c>
      <c r="H5842" s="143" t="str">
        <f>IF(Proc[[#This Row],[type]]="LFF (MDG-F)",MID(Proc[[#This Row],[Obj]],13,10),"")</f>
        <v/>
      </c>
      <c r="I5842" s="152"/>
      <c r="J5842" s="143" t="b">
        <f>Proc[[#This Row],[Requested]]=Proc[[#This Row],[CurrentParent]]</f>
        <v>1</v>
      </c>
      <c r="K5842" s="153" t="str">
        <f>IF(Proc[[#This Row],[Author]]="Marcela Urrego",VLOOKUP(LEFT(Proc[[#This Row],[Requested]],1),Table3[#All],2,0),VLOOKUP(Proc[[#This Row],[Author]],Table4[],2,0))</f>
        <v>MGF</v>
      </c>
      <c r="L5842" s="148" t="s">
        <v>7174</v>
      </c>
      <c r="M5842" s="140">
        <v>46057</v>
      </c>
      <c r="N5842" s="140"/>
      <c r="O5842" s="140"/>
      <c r="P5842" s="140" t="str">
        <f ca="1">IF(Proc[[#This Row],[DaysAgeing]]&gt;5,"yep","on track")</f>
        <v>yep</v>
      </c>
      <c r="Q5842" s="2">
        <f ca="1">IF(Proc[[#This Row],[DateClosed]]="",ABS(NETWORKDAYS(Proc[[#This Row],[DateOpened]],TODAY()))-1,ABS(NETWORKDAYS(Proc[[#This Row],[DateOpened]],Proc[[#This Row],[DateClosed]]))-1)</f>
        <v>42</v>
      </c>
      <c r="R5842" s="140" t="s">
        <v>422</v>
      </c>
      <c r="S5842" s="143"/>
      <c r="T5842" s="153">
        <v>5841</v>
      </c>
    </row>
    <row r="5843" spans="1:20" hidden="1">
      <c r="A5843" s="142" t="s">
        <v>5885</v>
      </c>
      <c r="B5843" s="153" t="str">
        <f>IFERROR(VLOOKUP(Proc[[#This Row],[App]],Table2[],3,0),"open")</f>
        <v>ok</v>
      </c>
      <c r="C5843" s="144" t="s">
        <v>369</v>
      </c>
      <c r="D5843" s="152" t="s">
        <v>5622</v>
      </c>
      <c r="E5843" s="152" t="s">
        <v>5884</v>
      </c>
      <c r="F5843" s="153" t="s">
        <v>5884</v>
      </c>
      <c r="G5843" s="144" t="s">
        <v>400</v>
      </c>
      <c r="H5843" s="143" t="str">
        <f>IF(Proc[[#This Row],[type]]="LFF (MDG-F)",MID(Proc[[#This Row],[Obj]],13,10),"")</f>
        <v/>
      </c>
      <c r="I5843" s="152"/>
      <c r="J5843" s="143" t="b">
        <f>Proc[[#This Row],[Requested]]=Proc[[#This Row],[CurrentParent]]</f>
        <v>1</v>
      </c>
      <c r="K5843" s="153" t="str">
        <f>IF(Proc[[#This Row],[Author]]="Marcela Urrego",VLOOKUP(LEFT(Proc[[#This Row],[Requested]],1),Table3[#All],2,0),VLOOKUP(Proc[[#This Row],[Author]],Table4[],2,0))</f>
        <v>MGF</v>
      </c>
      <c r="L5843" s="148" t="s">
        <v>7174</v>
      </c>
      <c r="M5843" s="140">
        <v>46057</v>
      </c>
      <c r="N5843" s="140"/>
      <c r="O5843" s="140"/>
      <c r="P5843" s="140" t="str">
        <f ca="1">IF(Proc[[#This Row],[DaysAgeing]]&gt;5,"yep","on track")</f>
        <v>yep</v>
      </c>
      <c r="Q5843" s="2">
        <f ca="1">IF(Proc[[#This Row],[DateClosed]]="",ABS(NETWORKDAYS(Proc[[#This Row],[DateOpened]],TODAY()))-1,ABS(NETWORKDAYS(Proc[[#This Row],[DateOpened]],Proc[[#This Row],[DateClosed]]))-1)</f>
        <v>42</v>
      </c>
      <c r="R5843" s="140" t="s">
        <v>422</v>
      </c>
      <c r="S5843" s="143"/>
      <c r="T5843" s="153">
        <v>5842</v>
      </c>
    </row>
    <row r="5844" spans="1:20" hidden="1">
      <c r="A5844" s="142" t="s">
        <v>5885</v>
      </c>
      <c r="B5844" s="153" t="str">
        <f>IFERROR(VLOOKUP(Proc[[#This Row],[App]],Table2[],3,0),"open")</f>
        <v>ok</v>
      </c>
      <c r="C5844" s="144" t="s">
        <v>369</v>
      </c>
      <c r="D5844" s="152" t="s">
        <v>5623</v>
      </c>
      <c r="E5844" s="152" t="s">
        <v>5884</v>
      </c>
      <c r="F5844" s="153" t="s">
        <v>5884</v>
      </c>
      <c r="G5844" s="144" t="s">
        <v>400</v>
      </c>
      <c r="H5844" s="143" t="str">
        <f>IF(Proc[[#This Row],[type]]="LFF (MDG-F)",MID(Proc[[#This Row],[Obj]],13,10),"")</f>
        <v/>
      </c>
      <c r="I5844" s="152"/>
      <c r="J5844" s="143" t="b">
        <f>Proc[[#This Row],[Requested]]=Proc[[#This Row],[CurrentParent]]</f>
        <v>1</v>
      </c>
      <c r="K5844" s="153" t="str">
        <f>IF(Proc[[#This Row],[Author]]="Marcela Urrego",VLOOKUP(LEFT(Proc[[#This Row],[Requested]],1),Table3[#All],2,0),VLOOKUP(Proc[[#This Row],[Author]],Table4[],2,0))</f>
        <v>MGF</v>
      </c>
      <c r="L5844" s="148" t="s">
        <v>7174</v>
      </c>
      <c r="M5844" s="140">
        <v>46057</v>
      </c>
      <c r="N5844" s="140"/>
      <c r="O5844" s="140"/>
      <c r="P5844" s="140" t="str">
        <f ca="1">IF(Proc[[#This Row],[DaysAgeing]]&gt;5,"yep","on track")</f>
        <v>yep</v>
      </c>
      <c r="Q5844" s="2">
        <f ca="1">IF(Proc[[#This Row],[DateClosed]]="",ABS(NETWORKDAYS(Proc[[#This Row],[DateOpened]],TODAY()))-1,ABS(NETWORKDAYS(Proc[[#This Row],[DateOpened]],Proc[[#This Row],[DateClosed]]))-1)</f>
        <v>42</v>
      </c>
      <c r="R5844" s="140" t="s">
        <v>422</v>
      </c>
      <c r="S5844" s="143"/>
      <c r="T5844" s="153">
        <v>5843</v>
      </c>
    </row>
    <row r="5845" spans="1:20" hidden="1">
      <c r="A5845" s="142" t="s">
        <v>5885</v>
      </c>
      <c r="B5845" s="143" t="str">
        <f>IFERROR(VLOOKUP(Proc[[#This Row],[App]],Table2[],3,0),"open")</f>
        <v>ok</v>
      </c>
      <c r="C5845" s="144" t="s">
        <v>369</v>
      </c>
      <c r="D5845" s="152" t="s">
        <v>5624</v>
      </c>
      <c r="E5845" s="152" t="s">
        <v>5884</v>
      </c>
      <c r="F5845" s="145" t="s">
        <v>5884</v>
      </c>
      <c r="G5845" s="144" t="s">
        <v>400</v>
      </c>
      <c r="H5845" s="143" t="str">
        <f>IF(Proc[[#This Row],[type]]="LFF (MDG-F)",MID(Proc[[#This Row],[Obj]],13,10),"")</f>
        <v/>
      </c>
      <c r="I5845" s="152"/>
      <c r="J5845" s="143" t="b">
        <f>Proc[[#This Row],[Requested]]=Proc[[#This Row],[CurrentParent]]</f>
        <v>1</v>
      </c>
      <c r="K5845" s="143" t="str">
        <f>IF(Proc[[#This Row],[Author]]="Marcela Urrego",VLOOKUP(LEFT(Proc[[#This Row],[Requested]],1),Table3[#All],2,0),VLOOKUP(Proc[[#This Row],[Author]],Table4[],2,0))</f>
        <v>MGF</v>
      </c>
      <c r="L5845" s="148" t="s">
        <v>7174</v>
      </c>
      <c r="M5845" s="140">
        <v>46057</v>
      </c>
      <c r="N5845" s="140"/>
      <c r="O5845" s="140"/>
      <c r="P5845" s="140" t="str">
        <f ca="1">IF(Proc[[#This Row],[DaysAgeing]]&gt;5,"yep","on track")</f>
        <v>yep</v>
      </c>
      <c r="Q5845" s="2">
        <f ca="1">IF(Proc[[#This Row],[DateClosed]]="",ABS(NETWORKDAYS(Proc[[#This Row],[DateOpened]],TODAY()))-1,ABS(NETWORKDAYS(Proc[[#This Row],[DateOpened]],Proc[[#This Row],[DateClosed]]))-1)</f>
        <v>42</v>
      </c>
      <c r="R5845" s="140" t="s">
        <v>422</v>
      </c>
      <c r="S5845" s="143"/>
      <c r="T5845" s="153">
        <v>5844</v>
      </c>
    </row>
    <row r="5846" spans="1:20" hidden="1">
      <c r="A5846" s="142" t="s">
        <v>5885</v>
      </c>
      <c r="B5846" s="143" t="str">
        <f>IFERROR(VLOOKUP(Proc[[#This Row],[App]],Table2[],3,0),"open")</f>
        <v>ok</v>
      </c>
      <c r="C5846" s="144" t="s">
        <v>369</v>
      </c>
      <c r="D5846" s="152" t="s">
        <v>5625</v>
      </c>
      <c r="E5846" s="152" t="s">
        <v>5884</v>
      </c>
      <c r="F5846" s="145" t="s">
        <v>5884</v>
      </c>
      <c r="G5846" s="144" t="s">
        <v>400</v>
      </c>
      <c r="H5846" s="143" t="str">
        <f>IF(Proc[[#This Row],[type]]="LFF (MDG-F)",MID(Proc[[#This Row],[Obj]],13,10),"")</f>
        <v/>
      </c>
      <c r="I5846" s="152"/>
      <c r="J5846" s="143" t="b">
        <f>Proc[[#This Row],[Requested]]=Proc[[#This Row],[CurrentParent]]</f>
        <v>1</v>
      </c>
      <c r="K5846" s="143" t="str">
        <f>IF(Proc[[#This Row],[Author]]="Marcela Urrego",VLOOKUP(LEFT(Proc[[#This Row],[Requested]],1),Table3[#All],2,0),VLOOKUP(Proc[[#This Row],[Author]],Table4[],2,0))</f>
        <v>MGF</v>
      </c>
      <c r="L5846" s="148" t="s">
        <v>7174</v>
      </c>
      <c r="M5846" s="140">
        <v>46057</v>
      </c>
      <c r="N5846" s="140"/>
      <c r="O5846" s="140"/>
      <c r="P5846" s="140" t="str">
        <f ca="1">IF(Proc[[#This Row],[DaysAgeing]]&gt;5,"yep","on track")</f>
        <v>yep</v>
      </c>
      <c r="Q5846" s="2">
        <f ca="1">IF(Proc[[#This Row],[DateClosed]]="",ABS(NETWORKDAYS(Proc[[#This Row],[DateOpened]],TODAY()))-1,ABS(NETWORKDAYS(Proc[[#This Row],[DateOpened]],Proc[[#This Row],[DateClosed]]))-1)</f>
        <v>42</v>
      </c>
      <c r="R5846" s="140" t="s">
        <v>422</v>
      </c>
      <c r="S5846" s="143"/>
      <c r="T5846" s="153">
        <v>5845</v>
      </c>
    </row>
    <row r="5847" spans="1:20" hidden="1">
      <c r="A5847" s="142" t="s">
        <v>5885</v>
      </c>
      <c r="B5847" s="143" t="str">
        <f>IFERROR(VLOOKUP(Proc[[#This Row],[App]],Table2[],3,0),"open")</f>
        <v>ok</v>
      </c>
      <c r="C5847" s="144" t="s">
        <v>369</v>
      </c>
      <c r="D5847" s="152" t="s">
        <v>5626</v>
      </c>
      <c r="E5847" s="152" t="s">
        <v>5884</v>
      </c>
      <c r="F5847" s="145" t="s">
        <v>5884</v>
      </c>
      <c r="G5847" s="144" t="s">
        <v>400</v>
      </c>
      <c r="H5847" s="143" t="str">
        <f>IF(Proc[[#This Row],[type]]="LFF (MDG-F)",MID(Proc[[#This Row],[Obj]],13,10),"")</f>
        <v/>
      </c>
      <c r="I5847" s="152"/>
      <c r="J5847" s="143" t="b">
        <f>Proc[[#This Row],[Requested]]=Proc[[#This Row],[CurrentParent]]</f>
        <v>1</v>
      </c>
      <c r="K5847" s="143" t="str">
        <f>IF(Proc[[#This Row],[Author]]="Marcela Urrego",VLOOKUP(LEFT(Proc[[#This Row],[Requested]],1),Table3[#All],2,0),VLOOKUP(Proc[[#This Row],[Author]],Table4[],2,0))</f>
        <v>MGF</v>
      </c>
      <c r="L5847" s="148" t="s">
        <v>7174</v>
      </c>
      <c r="M5847" s="140">
        <v>46057</v>
      </c>
      <c r="N5847" s="140"/>
      <c r="O5847" s="140"/>
      <c r="P5847" s="140" t="str">
        <f ca="1">IF(Proc[[#This Row],[DaysAgeing]]&gt;5,"yep","on track")</f>
        <v>yep</v>
      </c>
      <c r="Q5847" s="2">
        <f ca="1">IF(Proc[[#This Row],[DateClosed]]="",ABS(NETWORKDAYS(Proc[[#This Row],[DateOpened]],TODAY()))-1,ABS(NETWORKDAYS(Proc[[#This Row],[DateOpened]],Proc[[#This Row],[DateClosed]]))-1)</f>
        <v>42</v>
      </c>
      <c r="R5847" s="140" t="s">
        <v>422</v>
      </c>
      <c r="S5847" s="143"/>
      <c r="T5847" s="153">
        <v>5846</v>
      </c>
    </row>
    <row r="5848" spans="1:20" hidden="1">
      <c r="A5848" s="142" t="s">
        <v>5885</v>
      </c>
      <c r="B5848" s="153" t="str">
        <f>IFERROR(VLOOKUP(Proc[[#This Row],[App]],Table2[],3,0),"open")</f>
        <v>ok</v>
      </c>
      <c r="C5848" s="144" t="s">
        <v>369</v>
      </c>
      <c r="D5848" s="152" t="s">
        <v>5627</v>
      </c>
      <c r="E5848" s="152" t="s">
        <v>5884</v>
      </c>
      <c r="F5848" s="145" t="s">
        <v>5884</v>
      </c>
      <c r="G5848" s="144" t="s">
        <v>406</v>
      </c>
      <c r="H5848" s="143" t="str">
        <f>IF(Proc[[#This Row],[type]]="LFF (MDG-F)",MID(Proc[[#This Row],[Obj]],13,10),"")</f>
        <v>ZA50O05941</v>
      </c>
      <c r="I5848" s="152"/>
      <c r="J5848" s="143" t="b">
        <f>Proc[[#This Row],[Requested]]=Proc[[#This Row],[CurrentParent]]</f>
        <v>1</v>
      </c>
      <c r="K5848" s="153" t="str">
        <f>IF(Proc[[#This Row],[Author]]="Marcela Urrego",VLOOKUP(LEFT(Proc[[#This Row],[Requested]],1),Table3[#All],2,0),VLOOKUP(Proc[[#This Row],[Author]],Table4[],2,0))</f>
        <v>MGF</v>
      </c>
      <c r="L5848" s="148" t="s">
        <v>7174</v>
      </c>
      <c r="M5848" s="140">
        <v>46057</v>
      </c>
      <c r="N5848" s="140"/>
      <c r="O5848" s="140"/>
      <c r="P5848" s="140" t="str">
        <f ca="1">IF(Proc[[#This Row],[DaysAgeing]]&gt;5,"yep","on track")</f>
        <v>yep</v>
      </c>
      <c r="Q5848" s="2">
        <f ca="1">IF(Proc[[#This Row],[DateClosed]]="",ABS(NETWORKDAYS(Proc[[#This Row],[DateOpened]],TODAY()))-1,ABS(NETWORKDAYS(Proc[[#This Row],[DateOpened]],Proc[[#This Row],[DateClosed]]))-1)</f>
        <v>42</v>
      </c>
      <c r="R5848" s="140" t="s">
        <v>422</v>
      </c>
      <c r="S5848" s="143"/>
      <c r="T5848" s="153">
        <v>5847</v>
      </c>
    </row>
    <row r="5849" spans="1:20" hidden="1">
      <c r="A5849" s="142" t="s">
        <v>5885</v>
      </c>
      <c r="B5849" s="153" t="str">
        <f>IFERROR(VLOOKUP(Proc[[#This Row],[App]],Table2[],3,0),"open")</f>
        <v>ok</v>
      </c>
      <c r="C5849" s="144" t="s">
        <v>369</v>
      </c>
      <c r="D5849" s="152" t="s">
        <v>5628</v>
      </c>
      <c r="E5849" s="152" t="s">
        <v>5884</v>
      </c>
      <c r="F5849" s="145" t="s">
        <v>5884</v>
      </c>
      <c r="G5849" s="144" t="s">
        <v>406</v>
      </c>
      <c r="H5849" s="143" t="str">
        <f>IF(Proc[[#This Row],[type]]="LFF (MDG-F)",MID(Proc[[#This Row],[Obj]],13,10),"")</f>
        <v>TN60O05003</v>
      </c>
      <c r="I5849" s="152"/>
      <c r="J5849" s="143" t="b">
        <f>Proc[[#This Row],[Requested]]=Proc[[#This Row],[CurrentParent]]</f>
        <v>1</v>
      </c>
      <c r="K5849" s="153" t="str">
        <f>IF(Proc[[#This Row],[Author]]="Marcela Urrego",VLOOKUP(LEFT(Proc[[#This Row],[Requested]],1),Table3[#All],2,0),VLOOKUP(Proc[[#This Row],[Author]],Table4[],2,0))</f>
        <v>MGF</v>
      </c>
      <c r="L5849" s="148" t="s">
        <v>7174</v>
      </c>
      <c r="M5849" s="140">
        <v>46057</v>
      </c>
      <c r="N5849" s="140"/>
      <c r="O5849" s="140"/>
      <c r="P5849" s="140" t="str">
        <f ca="1">IF(Proc[[#This Row],[DaysAgeing]]&gt;5,"yep","on track")</f>
        <v>yep</v>
      </c>
      <c r="Q5849" s="2">
        <f ca="1">IF(Proc[[#This Row],[DateClosed]]="",ABS(NETWORKDAYS(Proc[[#This Row],[DateOpened]],TODAY()))-1,ABS(NETWORKDAYS(Proc[[#This Row],[DateOpened]],Proc[[#This Row],[DateClosed]]))-1)</f>
        <v>42</v>
      </c>
      <c r="R5849" s="140" t="s">
        <v>422</v>
      </c>
      <c r="S5849" s="143"/>
      <c r="T5849" s="153">
        <v>5848</v>
      </c>
    </row>
    <row r="5850" spans="1:20" hidden="1">
      <c r="A5850" s="142" t="s">
        <v>5885</v>
      </c>
      <c r="B5850" s="153" t="str">
        <f>IFERROR(VLOOKUP(Proc[[#This Row],[App]],Table2[],3,0),"open")</f>
        <v>ok</v>
      </c>
      <c r="C5850" s="144" t="s">
        <v>369</v>
      </c>
      <c r="D5850" s="152" t="s">
        <v>5629</v>
      </c>
      <c r="E5850" s="152" t="s">
        <v>5884</v>
      </c>
      <c r="F5850" s="145" t="s">
        <v>5884</v>
      </c>
      <c r="G5850" s="144" t="s">
        <v>406</v>
      </c>
      <c r="H5850" s="143" t="str">
        <f>IF(Proc[[#This Row],[type]]="LFF (MDG-F)",MID(Proc[[#This Row],[Obj]],13,10),"")</f>
        <v>TN50O05003</v>
      </c>
      <c r="I5850" s="152"/>
      <c r="J5850" s="143" t="b">
        <f>Proc[[#This Row],[Requested]]=Proc[[#This Row],[CurrentParent]]</f>
        <v>1</v>
      </c>
      <c r="K5850" s="153" t="str">
        <f>IF(Proc[[#This Row],[Author]]="Marcela Urrego",VLOOKUP(LEFT(Proc[[#This Row],[Requested]],1),Table3[#All],2,0),VLOOKUP(Proc[[#This Row],[Author]],Table4[],2,0))</f>
        <v>MGF</v>
      </c>
      <c r="L5850" s="148" t="s">
        <v>7174</v>
      </c>
      <c r="M5850" s="140">
        <v>46057</v>
      </c>
      <c r="N5850" s="140"/>
      <c r="O5850" s="140"/>
      <c r="P5850" s="140" t="str">
        <f ca="1">IF(Proc[[#This Row],[DaysAgeing]]&gt;5,"yep","on track")</f>
        <v>yep</v>
      </c>
      <c r="Q5850" s="2">
        <f ca="1">IF(Proc[[#This Row],[DateClosed]]="",ABS(NETWORKDAYS(Proc[[#This Row],[DateOpened]],TODAY()))-1,ABS(NETWORKDAYS(Proc[[#This Row],[DateOpened]],Proc[[#This Row],[DateClosed]]))-1)</f>
        <v>42</v>
      </c>
      <c r="R5850" s="140" t="s">
        <v>422</v>
      </c>
      <c r="S5850" s="143"/>
      <c r="T5850" s="153">
        <v>5849</v>
      </c>
    </row>
    <row r="5851" spans="1:20" hidden="1">
      <c r="A5851" s="142" t="s">
        <v>5885</v>
      </c>
      <c r="B5851" s="143" t="str">
        <f>IFERROR(VLOOKUP(Proc[[#This Row],[App]],Table2[],3,0),"open")</f>
        <v>ok</v>
      </c>
      <c r="C5851" s="144" t="s">
        <v>369</v>
      </c>
      <c r="D5851" s="152" t="s">
        <v>5630</v>
      </c>
      <c r="E5851" s="152" t="s">
        <v>5884</v>
      </c>
      <c r="F5851" s="145" t="s">
        <v>5884</v>
      </c>
      <c r="G5851" s="144" t="s">
        <v>406</v>
      </c>
      <c r="H5851" s="143" t="str">
        <f>IF(Proc[[#This Row],[type]]="LFF (MDG-F)",MID(Proc[[#This Row],[Obj]],13,10),"")</f>
        <v>CN95O05000</v>
      </c>
      <c r="I5851" s="152"/>
      <c r="J5851" s="143" t="b">
        <f>Proc[[#This Row],[Requested]]=Proc[[#This Row],[CurrentParent]]</f>
        <v>1</v>
      </c>
      <c r="K5851" s="143" t="str">
        <f>IF(Proc[[#This Row],[Author]]="Marcela Urrego",VLOOKUP(LEFT(Proc[[#This Row],[Requested]],1),Table3[#All],2,0),VLOOKUP(Proc[[#This Row],[Author]],Table4[],2,0))</f>
        <v>MGF</v>
      </c>
      <c r="L5851" s="148" t="s">
        <v>7174</v>
      </c>
      <c r="M5851" s="140">
        <v>46057</v>
      </c>
      <c r="N5851" s="140"/>
      <c r="O5851" s="140"/>
      <c r="P5851" s="140" t="str">
        <f ca="1">IF(Proc[[#This Row],[DaysAgeing]]&gt;5,"yep","on track")</f>
        <v>yep</v>
      </c>
      <c r="Q5851" s="2">
        <f ca="1">IF(Proc[[#This Row],[DateClosed]]="",ABS(NETWORKDAYS(Proc[[#This Row],[DateOpened]],TODAY()))-1,ABS(NETWORKDAYS(Proc[[#This Row],[DateOpened]],Proc[[#This Row],[DateClosed]]))-1)</f>
        <v>42</v>
      </c>
      <c r="R5851" s="140" t="s">
        <v>422</v>
      </c>
      <c r="S5851" s="143"/>
      <c r="T5851" s="153">
        <v>5850</v>
      </c>
    </row>
    <row r="5852" spans="1:20" hidden="1">
      <c r="A5852" s="142" t="s">
        <v>5885</v>
      </c>
      <c r="B5852" s="153" t="str">
        <f>IFERROR(VLOOKUP(Proc[[#This Row],[App]],Table2[],3,0),"open")</f>
        <v>ok</v>
      </c>
      <c r="C5852" s="144" t="s">
        <v>369</v>
      </c>
      <c r="D5852" s="152" t="s">
        <v>5631</v>
      </c>
      <c r="E5852" s="152" t="s">
        <v>5884</v>
      </c>
      <c r="F5852" s="153" t="s">
        <v>5884</v>
      </c>
      <c r="G5852" s="144" t="s">
        <v>406</v>
      </c>
      <c r="H5852" s="143" t="str">
        <f>IF(Proc[[#This Row],[type]]="LFF (MDG-F)",MID(Proc[[#This Row],[Obj]],13,10),"")</f>
        <v>SA50O05000</v>
      </c>
      <c r="I5852" s="152"/>
      <c r="J5852" s="143" t="b">
        <f>Proc[[#This Row],[Requested]]=Proc[[#This Row],[CurrentParent]]</f>
        <v>1</v>
      </c>
      <c r="K5852" s="153" t="str">
        <f>IF(Proc[[#This Row],[Author]]="Marcela Urrego",VLOOKUP(LEFT(Proc[[#This Row],[Requested]],1),Table3[#All],2,0),VLOOKUP(Proc[[#This Row],[Author]],Table4[],2,0))</f>
        <v>MGF</v>
      </c>
      <c r="L5852" s="148" t="s">
        <v>7174</v>
      </c>
      <c r="M5852" s="140">
        <v>46057</v>
      </c>
      <c r="N5852" s="140"/>
      <c r="O5852" s="140"/>
      <c r="P5852" s="140" t="str">
        <f ca="1">IF(Proc[[#This Row],[DaysAgeing]]&gt;5,"yep","on track")</f>
        <v>yep</v>
      </c>
      <c r="Q5852" s="2">
        <f ca="1">IF(Proc[[#This Row],[DateClosed]]="",ABS(NETWORKDAYS(Proc[[#This Row],[DateOpened]],TODAY()))-1,ABS(NETWORKDAYS(Proc[[#This Row],[DateOpened]],Proc[[#This Row],[DateClosed]]))-1)</f>
        <v>42</v>
      </c>
      <c r="R5852" s="140" t="s">
        <v>422</v>
      </c>
      <c r="S5852" s="143"/>
      <c r="T5852" s="153">
        <v>5851</v>
      </c>
    </row>
    <row r="5853" spans="1:20" hidden="1">
      <c r="A5853" s="142" t="s">
        <v>5885</v>
      </c>
      <c r="B5853" s="153" t="str">
        <f>IFERROR(VLOOKUP(Proc[[#This Row],[App]],Table2[],3,0),"open")</f>
        <v>ok</v>
      </c>
      <c r="C5853" s="144" t="s">
        <v>369</v>
      </c>
      <c r="D5853" s="152" t="s">
        <v>5632</v>
      </c>
      <c r="E5853" s="152" t="s">
        <v>5884</v>
      </c>
      <c r="F5853" s="153" t="s">
        <v>5884</v>
      </c>
      <c r="G5853" s="144" t="s">
        <v>406</v>
      </c>
      <c r="H5853" s="143" t="str">
        <f>IF(Proc[[#This Row],[type]]="LFF (MDG-F)",MID(Proc[[#This Row],[Obj]],13,10),"")</f>
        <v>DE20700080</v>
      </c>
      <c r="I5853" s="152"/>
      <c r="J5853" s="143" t="b">
        <f>Proc[[#This Row],[Requested]]=Proc[[#This Row],[CurrentParent]]</f>
        <v>1</v>
      </c>
      <c r="K5853" s="153" t="str">
        <f>IF(Proc[[#This Row],[Author]]="Marcela Urrego",VLOOKUP(LEFT(Proc[[#This Row],[Requested]],1),Table3[#All],2,0),VLOOKUP(Proc[[#This Row],[Author]],Table4[],2,0))</f>
        <v>MGF</v>
      </c>
      <c r="L5853" s="148" t="s">
        <v>7174</v>
      </c>
      <c r="M5853" s="140">
        <v>46057</v>
      </c>
      <c r="N5853" s="140"/>
      <c r="O5853" s="140"/>
      <c r="P5853" s="140" t="str">
        <f ca="1">IF(Proc[[#This Row],[DaysAgeing]]&gt;5,"yep","on track")</f>
        <v>yep</v>
      </c>
      <c r="Q5853" s="2">
        <f ca="1">IF(Proc[[#This Row],[DateClosed]]="",ABS(NETWORKDAYS(Proc[[#This Row],[DateOpened]],TODAY()))-1,ABS(NETWORKDAYS(Proc[[#This Row],[DateOpened]],Proc[[#This Row],[DateClosed]]))-1)</f>
        <v>42</v>
      </c>
      <c r="R5853" s="140" t="s">
        <v>422</v>
      </c>
      <c r="S5853" s="143"/>
      <c r="T5853" s="153">
        <v>5852</v>
      </c>
    </row>
    <row r="5854" spans="1:20" hidden="1">
      <c r="A5854" s="142" t="s">
        <v>5885</v>
      </c>
      <c r="B5854" s="153" t="str">
        <f>IFERROR(VLOOKUP(Proc[[#This Row],[App]],Table2[],3,0),"open")</f>
        <v>ok</v>
      </c>
      <c r="C5854" s="144" t="s">
        <v>369</v>
      </c>
      <c r="D5854" s="152" t="s">
        <v>5633</v>
      </c>
      <c r="E5854" s="152" t="s">
        <v>5884</v>
      </c>
      <c r="F5854" s="153" t="s">
        <v>5884</v>
      </c>
      <c r="G5854" s="144" t="s">
        <v>406</v>
      </c>
      <c r="H5854" s="143" t="str">
        <f>IF(Proc[[#This Row],[type]]="LFF (MDG-F)",MID(Proc[[#This Row],[Obj]],13,10),"")</f>
        <v>CN96O05000</v>
      </c>
      <c r="I5854" s="152"/>
      <c r="J5854" s="143" t="b">
        <f>Proc[[#This Row],[Requested]]=Proc[[#This Row],[CurrentParent]]</f>
        <v>1</v>
      </c>
      <c r="K5854" s="153" t="str">
        <f>IF(Proc[[#This Row],[Author]]="Marcela Urrego",VLOOKUP(LEFT(Proc[[#This Row],[Requested]],1),Table3[#All],2,0),VLOOKUP(Proc[[#This Row],[Author]],Table4[],2,0))</f>
        <v>MGF</v>
      </c>
      <c r="L5854" s="148" t="s">
        <v>7174</v>
      </c>
      <c r="M5854" s="140">
        <v>46057</v>
      </c>
      <c r="N5854" s="140"/>
      <c r="O5854" s="140"/>
      <c r="P5854" s="140" t="str">
        <f ca="1">IF(Proc[[#This Row],[DaysAgeing]]&gt;5,"yep","on track")</f>
        <v>yep</v>
      </c>
      <c r="Q5854" s="2">
        <f ca="1">IF(Proc[[#This Row],[DateClosed]]="",ABS(NETWORKDAYS(Proc[[#This Row],[DateOpened]],TODAY()))-1,ABS(NETWORKDAYS(Proc[[#This Row],[DateOpened]],Proc[[#This Row],[DateClosed]]))-1)</f>
        <v>42</v>
      </c>
      <c r="R5854" s="140" t="s">
        <v>422</v>
      </c>
      <c r="S5854" s="143"/>
      <c r="T5854" s="153">
        <v>5853</v>
      </c>
    </row>
    <row r="5855" spans="1:20" hidden="1">
      <c r="A5855" s="142" t="s">
        <v>5885</v>
      </c>
      <c r="B5855" s="153" t="str">
        <f>IFERROR(VLOOKUP(Proc[[#This Row],[App]],Table2[],3,0),"open")</f>
        <v>ok</v>
      </c>
      <c r="C5855" s="144" t="s">
        <v>369</v>
      </c>
      <c r="D5855" s="152" t="s">
        <v>5634</v>
      </c>
      <c r="E5855" s="152" t="s">
        <v>5884</v>
      </c>
      <c r="F5855" s="153" t="s">
        <v>5884</v>
      </c>
      <c r="G5855" s="144" t="s">
        <v>406</v>
      </c>
      <c r="H5855" s="143" t="str">
        <f>IF(Proc[[#This Row],[type]]="LFF (MDG-F)",MID(Proc[[#This Row],[Obj]],13,10),"")</f>
        <v>CN01O03001</v>
      </c>
      <c r="I5855" s="152"/>
      <c r="J5855" s="143" t="b">
        <f>Proc[[#This Row],[Requested]]=Proc[[#This Row],[CurrentParent]]</f>
        <v>1</v>
      </c>
      <c r="K5855" s="153" t="str">
        <f>IF(Proc[[#This Row],[Author]]="Marcela Urrego",VLOOKUP(LEFT(Proc[[#This Row],[Requested]],1),Table3[#All],2,0),VLOOKUP(Proc[[#This Row],[Author]],Table4[],2,0))</f>
        <v>MGF</v>
      </c>
      <c r="L5855" s="148" t="s">
        <v>7174</v>
      </c>
      <c r="M5855" s="140">
        <v>46057</v>
      </c>
      <c r="N5855" s="140"/>
      <c r="O5855" s="140"/>
      <c r="P5855" s="140" t="str">
        <f ca="1">IF(Proc[[#This Row],[DaysAgeing]]&gt;5,"yep","on track")</f>
        <v>yep</v>
      </c>
      <c r="Q5855" s="2">
        <f ca="1">IF(Proc[[#This Row],[DateClosed]]="",ABS(NETWORKDAYS(Proc[[#This Row],[DateOpened]],TODAY()))-1,ABS(NETWORKDAYS(Proc[[#This Row],[DateOpened]],Proc[[#This Row],[DateClosed]]))-1)</f>
        <v>42</v>
      </c>
      <c r="R5855" s="140" t="s">
        <v>422</v>
      </c>
      <c r="S5855" s="143"/>
      <c r="T5855" s="153">
        <v>5854</v>
      </c>
    </row>
    <row r="5856" spans="1:20" hidden="1">
      <c r="A5856" s="142" t="s">
        <v>5885</v>
      </c>
      <c r="B5856" s="153" t="str">
        <f>IFERROR(VLOOKUP(Proc[[#This Row],[App]],Table2[],3,0),"open")</f>
        <v>ok</v>
      </c>
      <c r="C5856" s="144" t="s">
        <v>369</v>
      </c>
      <c r="D5856" s="152" t="s">
        <v>5635</v>
      </c>
      <c r="E5856" s="152" t="s">
        <v>5884</v>
      </c>
      <c r="F5856" s="153" t="s">
        <v>5884</v>
      </c>
      <c r="G5856" s="144" t="s">
        <v>406</v>
      </c>
      <c r="H5856" s="143" t="str">
        <f>IF(Proc[[#This Row],[type]]="LFF (MDG-F)",MID(Proc[[#This Row],[Obj]],13,10),"")</f>
        <v>CN02O03001</v>
      </c>
      <c r="I5856" s="152"/>
      <c r="J5856" s="143" t="b">
        <f>Proc[[#This Row],[Requested]]=Proc[[#This Row],[CurrentParent]]</f>
        <v>1</v>
      </c>
      <c r="K5856" s="153" t="str">
        <f>IF(Proc[[#This Row],[Author]]="Marcela Urrego",VLOOKUP(LEFT(Proc[[#This Row],[Requested]],1),Table3[#All],2,0),VLOOKUP(Proc[[#This Row],[Author]],Table4[],2,0))</f>
        <v>MGF</v>
      </c>
      <c r="L5856" s="148" t="s">
        <v>7174</v>
      </c>
      <c r="M5856" s="140">
        <v>46057</v>
      </c>
      <c r="N5856" s="140"/>
      <c r="O5856" s="140"/>
      <c r="P5856" s="140" t="str">
        <f ca="1">IF(Proc[[#This Row],[DaysAgeing]]&gt;5,"yep","on track")</f>
        <v>yep</v>
      </c>
      <c r="Q5856" s="2">
        <f ca="1">IF(Proc[[#This Row],[DateClosed]]="",ABS(NETWORKDAYS(Proc[[#This Row],[DateOpened]],TODAY()))-1,ABS(NETWORKDAYS(Proc[[#This Row],[DateOpened]],Proc[[#This Row],[DateClosed]]))-1)</f>
        <v>42</v>
      </c>
      <c r="R5856" s="140" t="s">
        <v>422</v>
      </c>
      <c r="S5856" s="143"/>
      <c r="T5856" s="153">
        <v>5855</v>
      </c>
    </row>
    <row r="5857" spans="1:20" hidden="1">
      <c r="A5857" s="142" t="s">
        <v>5885</v>
      </c>
      <c r="B5857" s="153" t="str">
        <f>IFERROR(VLOOKUP(Proc[[#This Row],[App]],Table2[],3,0),"open")</f>
        <v>ok</v>
      </c>
      <c r="C5857" s="144" t="s">
        <v>369</v>
      </c>
      <c r="D5857" s="152" t="s">
        <v>5636</v>
      </c>
      <c r="E5857" s="152" t="s">
        <v>5884</v>
      </c>
      <c r="F5857" s="145" t="s">
        <v>5884</v>
      </c>
      <c r="G5857" s="144" t="s">
        <v>406</v>
      </c>
      <c r="H5857" s="143" t="str">
        <f>IF(Proc[[#This Row],[type]]="LFF (MDG-F)",MID(Proc[[#This Row],[Obj]],13,10),"")</f>
        <v>CN03O03001</v>
      </c>
      <c r="I5857" s="152"/>
      <c r="J5857" s="143" t="b">
        <f>Proc[[#This Row],[Requested]]=Proc[[#This Row],[CurrentParent]]</f>
        <v>1</v>
      </c>
      <c r="K5857" s="153" t="str">
        <f>IF(Proc[[#This Row],[Author]]="Marcela Urrego",VLOOKUP(LEFT(Proc[[#This Row],[Requested]],1),Table3[#All],2,0),VLOOKUP(Proc[[#This Row],[Author]],Table4[],2,0))</f>
        <v>MGF</v>
      </c>
      <c r="L5857" s="148" t="s">
        <v>7174</v>
      </c>
      <c r="M5857" s="140">
        <v>46057</v>
      </c>
      <c r="N5857" s="140"/>
      <c r="O5857" s="140"/>
      <c r="P5857" s="140" t="str">
        <f ca="1">IF(Proc[[#This Row],[DaysAgeing]]&gt;5,"yep","on track")</f>
        <v>yep</v>
      </c>
      <c r="Q5857" s="2">
        <f ca="1">IF(Proc[[#This Row],[DateClosed]]="",ABS(NETWORKDAYS(Proc[[#This Row],[DateOpened]],TODAY()))-1,ABS(NETWORKDAYS(Proc[[#This Row],[DateOpened]],Proc[[#This Row],[DateClosed]]))-1)</f>
        <v>42</v>
      </c>
      <c r="R5857" s="140" t="s">
        <v>422</v>
      </c>
      <c r="S5857" s="143"/>
      <c r="T5857" s="153">
        <v>5856</v>
      </c>
    </row>
    <row r="5858" spans="1:20" hidden="1">
      <c r="A5858" s="142" t="s">
        <v>5885</v>
      </c>
      <c r="B5858" s="143" t="str">
        <f>IFERROR(VLOOKUP(Proc[[#This Row],[App]],Table2[],3,0),"open")</f>
        <v>ok</v>
      </c>
      <c r="C5858" s="144" t="s">
        <v>369</v>
      </c>
      <c r="D5858" s="152" t="s">
        <v>5637</v>
      </c>
      <c r="E5858" s="152" t="s">
        <v>5884</v>
      </c>
      <c r="F5858" s="145" t="s">
        <v>5884</v>
      </c>
      <c r="G5858" s="144" t="s">
        <v>406</v>
      </c>
      <c r="H5858" s="143" t="str">
        <f>IF(Proc[[#This Row],[type]]="LFF (MDG-F)",MID(Proc[[#This Row],[Obj]],13,10),"")</f>
        <v>CN58O05000</v>
      </c>
      <c r="I5858" s="152"/>
      <c r="J5858" s="143" t="b">
        <f>Proc[[#This Row],[Requested]]=Proc[[#This Row],[CurrentParent]]</f>
        <v>1</v>
      </c>
      <c r="K5858" s="143" t="str">
        <f>IF(Proc[[#This Row],[Author]]="Marcela Urrego",VLOOKUP(LEFT(Proc[[#This Row],[Requested]],1),Table3[#All],2,0),VLOOKUP(Proc[[#This Row],[Author]],Table4[],2,0))</f>
        <v>MGF</v>
      </c>
      <c r="L5858" s="148" t="s">
        <v>7174</v>
      </c>
      <c r="M5858" s="140">
        <v>46057</v>
      </c>
      <c r="N5858" s="140"/>
      <c r="O5858" s="140"/>
      <c r="P5858" s="140" t="str">
        <f ca="1">IF(Proc[[#This Row],[DaysAgeing]]&gt;5,"yep","on track")</f>
        <v>yep</v>
      </c>
      <c r="Q5858" s="2">
        <f ca="1">IF(Proc[[#This Row],[DateClosed]]="",ABS(NETWORKDAYS(Proc[[#This Row],[DateOpened]],TODAY()))-1,ABS(NETWORKDAYS(Proc[[#This Row],[DateOpened]],Proc[[#This Row],[DateClosed]]))-1)</f>
        <v>42</v>
      </c>
      <c r="R5858" s="140" t="s">
        <v>422</v>
      </c>
      <c r="S5858" s="143"/>
      <c r="T5858" s="153">
        <v>5857</v>
      </c>
    </row>
    <row r="5859" spans="1:20" hidden="1">
      <c r="A5859" s="142" t="s">
        <v>5885</v>
      </c>
      <c r="B5859" s="153" t="str">
        <f>IFERROR(VLOOKUP(Proc[[#This Row],[App]],Table2[],3,0),"open")</f>
        <v>ok</v>
      </c>
      <c r="C5859" s="144" t="s">
        <v>369</v>
      </c>
      <c r="D5859" s="152" t="s">
        <v>5638</v>
      </c>
      <c r="E5859" s="152" t="s">
        <v>5884</v>
      </c>
      <c r="F5859" s="153" t="s">
        <v>5884</v>
      </c>
      <c r="G5859" s="144" t="s">
        <v>406</v>
      </c>
      <c r="H5859" s="143" t="str">
        <f>IF(Proc[[#This Row],[type]]="LFF (MDG-F)",MID(Proc[[#This Row],[Obj]],13,10),"")</f>
        <v>CN60O05000</v>
      </c>
      <c r="I5859" s="152"/>
      <c r="J5859" s="143" t="b">
        <f>Proc[[#This Row],[Requested]]=Proc[[#This Row],[CurrentParent]]</f>
        <v>1</v>
      </c>
      <c r="K5859" s="153" t="str">
        <f>IF(Proc[[#This Row],[Author]]="Marcela Urrego",VLOOKUP(LEFT(Proc[[#This Row],[Requested]],1),Table3[#All],2,0),VLOOKUP(Proc[[#This Row],[Author]],Table4[],2,0))</f>
        <v>MGF</v>
      </c>
      <c r="L5859" s="148" t="s">
        <v>7174</v>
      </c>
      <c r="M5859" s="140">
        <v>46057</v>
      </c>
      <c r="N5859" s="140"/>
      <c r="O5859" s="140"/>
      <c r="P5859" s="140" t="str">
        <f ca="1">IF(Proc[[#This Row],[DaysAgeing]]&gt;5,"yep","on track")</f>
        <v>yep</v>
      </c>
      <c r="Q5859" s="2">
        <f ca="1">IF(Proc[[#This Row],[DateClosed]]="",ABS(NETWORKDAYS(Proc[[#This Row],[DateOpened]],TODAY()))-1,ABS(NETWORKDAYS(Proc[[#This Row],[DateOpened]],Proc[[#This Row],[DateClosed]]))-1)</f>
        <v>42</v>
      </c>
      <c r="R5859" s="140" t="s">
        <v>422</v>
      </c>
      <c r="S5859" s="143"/>
      <c r="T5859" s="153">
        <v>5858</v>
      </c>
    </row>
    <row r="5860" spans="1:20" hidden="1">
      <c r="A5860" s="142" t="s">
        <v>5885</v>
      </c>
      <c r="B5860" s="153" t="str">
        <f>IFERROR(VLOOKUP(Proc[[#This Row],[App]],Table2[],3,0),"open")</f>
        <v>ok</v>
      </c>
      <c r="C5860" s="144" t="s">
        <v>369</v>
      </c>
      <c r="D5860" s="152" t="s">
        <v>5639</v>
      </c>
      <c r="E5860" s="152" t="s">
        <v>5884</v>
      </c>
      <c r="F5860" s="153" t="s">
        <v>5884</v>
      </c>
      <c r="G5860" s="144" t="s">
        <v>406</v>
      </c>
      <c r="H5860" s="143" t="str">
        <f>IF(Proc[[#This Row],[type]]="LFF (MDG-F)",MID(Proc[[#This Row],[Obj]],13,10),"")</f>
        <v>CN90O05000</v>
      </c>
      <c r="I5860" s="152"/>
      <c r="J5860" s="143" t="b">
        <f>Proc[[#This Row],[Requested]]=Proc[[#This Row],[CurrentParent]]</f>
        <v>1</v>
      </c>
      <c r="K5860" s="153" t="str">
        <f>IF(Proc[[#This Row],[Author]]="Marcela Urrego",VLOOKUP(LEFT(Proc[[#This Row],[Requested]],1),Table3[#All],2,0),VLOOKUP(Proc[[#This Row],[Author]],Table4[],2,0))</f>
        <v>MGF</v>
      </c>
      <c r="L5860" s="148" t="s">
        <v>7174</v>
      </c>
      <c r="M5860" s="140">
        <v>46057</v>
      </c>
      <c r="N5860" s="140"/>
      <c r="O5860" s="140"/>
      <c r="P5860" s="140" t="str">
        <f ca="1">IF(Proc[[#This Row],[DaysAgeing]]&gt;5,"yep","on track")</f>
        <v>yep</v>
      </c>
      <c r="Q5860" s="2">
        <f ca="1">IF(Proc[[#This Row],[DateClosed]]="",ABS(NETWORKDAYS(Proc[[#This Row],[DateOpened]],TODAY()))-1,ABS(NETWORKDAYS(Proc[[#This Row],[DateOpened]],Proc[[#This Row],[DateClosed]]))-1)</f>
        <v>42</v>
      </c>
      <c r="R5860" s="140" t="s">
        <v>422</v>
      </c>
      <c r="S5860" s="143"/>
      <c r="T5860" s="153">
        <v>5859</v>
      </c>
    </row>
    <row r="5861" spans="1:20" hidden="1">
      <c r="A5861" s="142" t="s">
        <v>5885</v>
      </c>
      <c r="B5861" s="143" t="str">
        <f>IFERROR(VLOOKUP(Proc[[#This Row],[App]],Table2[],3,0),"open")</f>
        <v>ok</v>
      </c>
      <c r="C5861" s="144" t="s">
        <v>369</v>
      </c>
      <c r="D5861" s="152" t="s">
        <v>5640</v>
      </c>
      <c r="E5861" s="152" t="s">
        <v>5884</v>
      </c>
      <c r="F5861" s="145" t="s">
        <v>5884</v>
      </c>
      <c r="G5861" s="144" t="s">
        <v>406</v>
      </c>
      <c r="H5861" s="143" t="str">
        <f>IF(Proc[[#This Row],[type]]="LFF (MDG-F)",MID(Proc[[#This Row],[Obj]],13,10),"")</f>
        <v>DE04O05001</v>
      </c>
      <c r="I5861" s="152"/>
      <c r="J5861" s="143" t="b">
        <f>Proc[[#This Row],[Requested]]=Proc[[#This Row],[CurrentParent]]</f>
        <v>1</v>
      </c>
      <c r="K5861" s="143" t="str">
        <f>IF(Proc[[#This Row],[Author]]="Marcela Urrego",VLOOKUP(LEFT(Proc[[#This Row],[Requested]],1),Table3[#All],2,0),VLOOKUP(Proc[[#This Row],[Author]],Table4[],2,0))</f>
        <v>MGF</v>
      </c>
      <c r="L5861" s="148" t="s">
        <v>7174</v>
      </c>
      <c r="M5861" s="140">
        <v>46057</v>
      </c>
      <c r="N5861" s="140"/>
      <c r="O5861" s="140"/>
      <c r="P5861" s="140" t="str">
        <f ca="1">IF(Proc[[#This Row],[DaysAgeing]]&gt;5,"yep","on track")</f>
        <v>yep</v>
      </c>
      <c r="Q5861" s="2">
        <f ca="1">IF(Proc[[#This Row],[DateClosed]]="",ABS(NETWORKDAYS(Proc[[#This Row],[DateOpened]],TODAY()))-1,ABS(NETWORKDAYS(Proc[[#This Row],[DateOpened]],Proc[[#This Row],[DateClosed]]))-1)</f>
        <v>42</v>
      </c>
      <c r="R5861" s="140" t="s">
        <v>422</v>
      </c>
      <c r="S5861" s="143"/>
      <c r="T5861" s="153">
        <v>5860</v>
      </c>
    </row>
    <row r="5862" spans="1:20" hidden="1">
      <c r="A5862" s="142" t="s">
        <v>5885</v>
      </c>
      <c r="B5862" s="153" t="str">
        <f>IFERROR(VLOOKUP(Proc[[#This Row],[App]],Table2[],3,0),"open")</f>
        <v>ok</v>
      </c>
      <c r="C5862" s="144" t="s">
        <v>369</v>
      </c>
      <c r="D5862" s="152" t="s">
        <v>5641</v>
      </c>
      <c r="E5862" s="152" t="s">
        <v>5884</v>
      </c>
      <c r="F5862" s="153" t="s">
        <v>5884</v>
      </c>
      <c r="G5862" s="144" t="s">
        <v>406</v>
      </c>
      <c r="H5862" s="143" t="str">
        <f>IF(Proc[[#This Row],[type]]="LFF (MDG-F)",MID(Proc[[#This Row],[Obj]],13,10),"")</f>
        <v>DE04O05002</v>
      </c>
      <c r="I5862" s="152"/>
      <c r="J5862" s="143" t="b">
        <f>Proc[[#This Row],[Requested]]=Proc[[#This Row],[CurrentParent]]</f>
        <v>1</v>
      </c>
      <c r="K5862" s="153" t="str">
        <f>IF(Proc[[#This Row],[Author]]="Marcela Urrego",VLOOKUP(LEFT(Proc[[#This Row],[Requested]],1),Table3[#All],2,0),VLOOKUP(Proc[[#This Row],[Author]],Table4[],2,0))</f>
        <v>MGF</v>
      </c>
      <c r="L5862" s="148" t="s">
        <v>7174</v>
      </c>
      <c r="M5862" s="140">
        <v>46057</v>
      </c>
      <c r="N5862" s="140"/>
      <c r="O5862" s="140"/>
      <c r="P5862" s="140" t="str">
        <f ca="1">IF(Proc[[#This Row],[DaysAgeing]]&gt;5,"yep","on track")</f>
        <v>yep</v>
      </c>
      <c r="Q5862" s="2">
        <f ca="1">IF(Proc[[#This Row],[DateClosed]]="",ABS(NETWORKDAYS(Proc[[#This Row],[DateOpened]],TODAY()))-1,ABS(NETWORKDAYS(Proc[[#This Row],[DateOpened]],Proc[[#This Row],[DateClosed]]))-1)</f>
        <v>42</v>
      </c>
      <c r="R5862" s="140" t="s">
        <v>422</v>
      </c>
      <c r="S5862" s="143"/>
      <c r="T5862" s="153">
        <v>5861</v>
      </c>
    </row>
    <row r="5863" spans="1:20" hidden="1">
      <c r="A5863" s="142" t="s">
        <v>5885</v>
      </c>
      <c r="B5863" s="153" t="str">
        <f>IFERROR(VLOOKUP(Proc[[#This Row],[App]],Table2[],3,0),"open")</f>
        <v>ok</v>
      </c>
      <c r="C5863" s="144" t="s">
        <v>369</v>
      </c>
      <c r="D5863" s="152" t="s">
        <v>5642</v>
      </c>
      <c r="E5863" s="152" t="s">
        <v>5884</v>
      </c>
      <c r="F5863" s="145" t="s">
        <v>5884</v>
      </c>
      <c r="G5863" s="144" t="s">
        <v>406</v>
      </c>
      <c r="H5863" s="143" t="str">
        <f>IF(Proc[[#This Row],[type]]="LFF (MDG-F)",MID(Proc[[#This Row],[Obj]],13,10),"")</f>
        <v>DE04O05003</v>
      </c>
      <c r="I5863" s="152"/>
      <c r="J5863" s="143" t="b">
        <f>Proc[[#This Row],[Requested]]=Proc[[#This Row],[CurrentParent]]</f>
        <v>1</v>
      </c>
      <c r="K5863" s="153" t="str">
        <f>IF(Proc[[#This Row],[Author]]="Marcela Urrego",VLOOKUP(LEFT(Proc[[#This Row],[Requested]],1),Table3[#All],2,0),VLOOKUP(Proc[[#This Row],[Author]],Table4[],2,0))</f>
        <v>MGF</v>
      </c>
      <c r="L5863" s="148" t="s">
        <v>7174</v>
      </c>
      <c r="M5863" s="140">
        <v>46057</v>
      </c>
      <c r="N5863" s="140"/>
      <c r="O5863" s="140"/>
      <c r="P5863" s="140" t="str">
        <f ca="1">IF(Proc[[#This Row],[DaysAgeing]]&gt;5,"yep","on track")</f>
        <v>yep</v>
      </c>
      <c r="Q5863" s="2">
        <f ca="1">IF(Proc[[#This Row],[DateClosed]]="",ABS(NETWORKDAYS(Proc[[#This Row],[DateOpened]],TODAY()))-1,ABS(NETWORKDAYS(Proc[[#This Row],[DateOpened]],Proc[[#This Row],[DateClosed]]))-1)</f>
        <v>42</v>
      </c>
      <c r="R5863" s="140" t="s">
        <v>422</v>
      </c>
      <c r="S5863" s="143"/>
      <c r="T5863" s="153">
        <v>5862</v>
      </c>
    </row>
    <row r="5864" spans="1:20" hidden="1">
      <c r="A5864" s="142" t="s">
        <v>5885</v>
      </c>
      <c r="B5864" s="143" t="str">
        <f>IFERROR(VLOOKUP(Proc[[#This Row],[App]],Table2[],3,0),"open")</f>
        <v>ok</v>
      </c>
      <c r="C5864" s="144" t="s">
        <v>369</v>
      </c>
      <c r="D5864" s="152" t="s">
        <v>5643</v>
      </c>
      <c r="E5864" s="152" t="s">
        <v>5884</v>
      </c>
      <c r="F5864" s="145" t="s">
        <v>5884</v>
      </c>
      <c r="G5864" s="144" t="s">
        <v>406</v>
      </c>
      <c r="H5864" s="143" t="str">
        <f>IF(Proc[[#This Row],[type]]="LFF (MDG-F)",MID(Proc[[#This Row],[Obj]],13,10),"")</f>
        <v>DE04O05004</v>
      </c>
      <c r="I5864" s="152"/>
      <c r="J5864" s="143" t="b">
        <f>Proc[[#This Row],[Requested]]=Proc[[#This Row],[CurrentParent]]</f>
        <v>1</v>
      </c>
      <c r="K5864" s="143" t="str">
        <f>IF(Proc[[#This Row],[Author]]="Marcela Urrego",VLOOKUP(LEFT(Proc[[#This Row],[Requested]],1),Table3[#All],2,0),VLOOKUP(Proc[[#This Row],[Author]],Table4[],2,0))</f>
        <v>MGF</v>
      </c>
      <c r="L5864" s="148" t="s">
        <v>7174</v>
      </c>
      <c r="M5864" s="140">
        <v>46057</v>
      </c>
      <c r="N5864" s="140"/>
      <c r="O5864" s="140"/>
      <c r="P5864" s="140" t="str">
        <f ca="1">IF(Proc[[#This Row],[DaysAgeing]]&gt;5,"yep","on track")</f>
        <v>yep</v>
      </c>
      <c r="Q5864" s="2">
        <f ca="1">IF(Proc[[#This Row],[DateClosed]]="",ABS(NETWORKDAYS(Proc[[#This Row],[DateOpened]],TODAY()))-1,ABS(NETWORKDAYS(Proc[[#This Row],[DateOpened]],Proc[[#This Row],[DateClosed]]))-1)</f>
        <v>42</v>
      </c>
      <c r="R5864" s="140" t="s">
        <v>422</v>
      </c>
      <c r="S5864" s="143"/>
      <c r="T5864" s="153">
        <v>5863</v>
      </c>
    </row>
    <row r="5865" spans="1:20" hidden="1">
      <c r="A5865" s="142" t="s">
        <v>5885</v>
      </c>
      <c r="B5865" s="153" t="str">
        <f>IFERROR(VLOOKUP(Proc[[#This Row],[App]],Table2[],3,0),"open")</f>
        <v>ok</v>
      </c>
      <c r="C5865" s="144" t="s">
        <v>369</v>
      </c>
      <c r="D5865" s="152" t="s">
        <v>5644</v>
      </c>
      <c r="E5865" s="152" t="s">
        <v>5884</v>
      </c>
      <c r="F5865" s="153" t="s">
        <v>5884</v>
      </c>
      <c r="G5865" s="144" t="s">
        <v>406</v>
      </c>
      <c r="H5865" s="143" t="str">
        <f>IF(Proc[[#This Row],[type]]="LFF (MDG-F)",MID(Proc[[#This Row],[Obj]],13,10),"")</f>
        <v>DE50O05001</v>
      </c>
      <c r="I5865" s="152"/>
      <c r="J5865" s="143" t="b">
        <f>Proc[[#This Row],[Requested]]=Proc[[#This Row],[CurrentParent]]</f>
        <v>1</v>
      </c>
      <c r="K5865" s="153" t="str">
        <f>IF(Proc[[#This Row],[Author]]="Marcela Urrego",VLOOKUP(LEFT(Proc[[#This Row],[Requested]],1),Table3[#All],2,0),VLOOKUP(Proc[[#This Row],[Author]],Table4[],2,0))</f>
        <v>MGF</v>
      </c>
      <c r="L5865" s="148" t="s">
        <v>7174</v>
      </c>
      <c r="M5865" s="140">
        <v>46057</v>
      </c>
      <c r="N5865" s="140"/>
      <c r="O5865" s="140"/>
      <c r="P5865" s="140" t="str">
        <f ca="1">IF(Proc[[#This Row],[DaysAgeing]]&gt;5,"yep","on track")</f>
        <v>yep</v>
      </c>
      <c r="Q5865" s="2">
        <f ca="1">IF(Proc[[#This Row],[DateClosed]]="",ABS(NETWORKDAYS(Proc[[#This Row],[DateOpened]],TODAY()))-1,ABS(NETWORKDAYS(Proc[[#This Row],[DateOpened]],Proc[[#This Row],[DateClosed]]))-1)</f>
        <v>42</v>
      </c>
      <c r="R5865" s="140" t="s">
        <v>422</v>
      </c>
      <c r="S5865" s="143"/>
      <c r="T5865" s="153">
        <v>5864</v>
      </c>
    </row>
    <row r="5866" spans="1:20" hidden="1">
      <c r="A5866" s="142" t="s">
        <v>5885</v>
      </c>
      <c r="B5866" s="143" t="str">
        <f>IFERROR(VLOOKUP(Proc[[#This Row],[App]],Table2[],3,0),"open")</f>
        <v>ok</v>
      </c>
      <c r="C5866" s="144" t="s">
        <v>369</v>
      </c>
      <c r="D5866" s="152" t="s">
        <v>5645</v>
      </c>
      <c r="E5866" s="152" t="s">
        <v>5884</v>
      </c>
      <c r="F5866" s="145" t="s">
        <v>5884</v>
      </c>
      <c r="G5866" s="144" t="s">
        <v>406</v>
      </c>
      <c r="H5866" s="143" t="str">
        <f>IF(Proc[[#This Row],[type]]="LFF (MDG-F)",MID(Proc[[#This Row],[Obj]],13,10),"")</f>
        <v>DE50O05002</v>
      </c>
      <c r="I5866" s="152"/>
      <c r="J5866" s="143" t="b">
        <f>Proc[[#This Row],[Requested]]=Proc[[#This Row],[CurrentParent]]</f>
        <v>1</v>
      </c>
      <c r="K5866" s="143" t="str">
        <f>IF(Proc[[#This Row],[Author]]="Marcela Urrego",VLOOKUP(LEFT(Proc[[#This Row],[Requested]],1),Table3[#All],2,0),VLOOKUP(Proc[[#This Row],[Author]],Table4[],2,0))</f>
        <v>MGF</v>
      </c>
      <c r="L5866" s="148" t="s">
        <v>7174</v>
      </c>
      <c r="M5866" s="140">
        <v>46057</v>
      </c>
      <c r="N5866" s="140"/>
      <c r="O5866" s="140"/>
      <c r="P5866" s="140" t="str">
        <f ca="1">IF(Proc[[#This Row],[DaysAgeing]]&gt;5,"yep","on track")</f>
        <v>yep</v>
      </c>
      <c r="Q5866" s="2">
        <f ca="1">IF(Proc[[#This Row],[DateClosed]]="",ABS(NETWORKDAYS(Proc[[#This Row],[DateOpened]],TODAY()))-1,ABS(NETWORKDAYS(Proc[[#This Row],[DateOpened]],Proc[[#This Row],[DateClosed]]))-1)</f>
        <v>42</v>
      </c>
      <c r="R5866" s="140" t="s">
        <v>422</v>
      </c>
      <c r="S5866" s="143"/>
      <c r="T5866" s="153">
        <v>5865</v>
      </c>
    </row>
    <row r="5867" spans="1:20" hidden="1">
      <c r="A5867" s="142" t="s">
        <v>5885</v>
      </c>
      <c r="B5867" s="153" t="str">
        <f>IFERROR(VLOOKUP(Proc[[#This Row],[App]],Table2[],3,0),"open")</f>
        <v>ok</v>
      </c>
      <c r="C5867" s="144" t="s">
        <v>369</v>
      </c>
      <c r="D5867" s="152" t="s">
        <v>5646</v>
      </c>
      <c r="E5867" s="152" t="s">
        <v>5884</v>
      </c>
      <c r="F5867" s="153" t="s">
        <v>5884</v>
      </c>
      <c r="G5867" s="144" t="s">
        <v>406</v>
      </c>
      <c r="H5867" s="143" t="str">
        <f>IF(Proc[[#This Row],[type]]="LFF (MDG-F)",MID(Proc[[#This Row],[Obj]],13,10),"")</f>
        <v>VN50O05002</v>
      </c>
      <c r="I5867" s="152"/>
      <c r="J5867" s="143" t="b">
        <f>Proc[[#This Row],[Requested]]=Proc[[#This Row],[CurrentParent]]</f>
        <v>1</v>
      </c>
      <c r="K5867" s="153" t="str">
        <f>IF(Proc[[#This Row],[Author]]="Marcela Urrego",VLOOKUP(LEFT(Proc[[#This Row],[Requested]],1),Table3[#All],2,0),VLOOKUP(Proc[[#This Row],[Author]],Table4[],2,0))</f>
        <v>MGF</v>
      </c>
      <c r="L5867" s="148" t="s">
        <v>7174</v>
      </c>
      <c r="M5867" s="140">
        <v>46057</v>
      </c>
      <c r="N5867" s="140"/>
      <c r="O5867" s="140"/>
      <c r="P5867" s="140" t="str">
        <f ca="1">IF(Proc[[#This Row],[DaysAgeing]]&gt;5,"yep","on track")</f>
        <v>yep</v>
      </c>
      <c r="Q5867" s="2">
        <f ca="1">IF(Proc[[#This Row],[DateClosed]]="",ABS(NETWORKDAYS(Proc[[#This Row],[DateOpened]],TODAY()))-1,ABS(NETWORKDAYS(Proc[[#This Row],[DateOpened]],Proc[[#This Row],[DateClosed]]))-1)</f>
        <v>42</v>
      </c>
      <c r="R5867" s="140" t="s">
        <v>422</v>
      </c>
      <c r="S5867" s="143"/>
      <c r="T5867" s="153">
        <v>5866</v>
      </c>
    </row>
    <row r="5868" spans="1:20" hidden="1">
      <c r="A5868" s="142" t="s">
        <v>5885</v>
      </c>
      <c r="B5868" s="153" t="str">
        <f>IFERROR(VLOOKUP(Proc[[#This Row],[App]],Table2[],3,0),"open")</f>
        <v>ok</v>
      </c>
      <c r="C5868" s="144" t="s">
        <v>369</v>
      </c>
      <c r="D5868" s="152" t="s">
        <v>5647</v>
      </c>
      <c r="E5868" s="152" t="s">
        <v>5884</v>
      </c>
      <c r="F5868" s="153" t="s">
        <v>5884</v>
      </c>
      <c r="G5868" s="144" t="s">
        <v>406</v>
      </c>
      <c r="H5868" s="143" t="str">
        <f>IF(Proc[[#This Row],[type]]="LFF (MDG-F)",MID(Proc[[#This Row],[Obj]],13,10),"")</f>
        <v>DE50O05003</v>
      </c>
      <c r="I5868" s="152"/>
      <c r="J5868" s="143" t="b">
        <f>Proc[[#This Row],[Requested]]=Proc[[#This Row],[CurrentParent]]</f>
        <v>1</v>
      </c>
      <c r="K5868" s="153" t="str">
        <f>IF(Proc[[#This Row],[Author]]="Marcela Urrego",VLOOKUP(LEFT(Proc[[#This Row],[Requested]],1),Table3[#All],2,0),VLOOKUP(Proc[[#This Row],[Author]],Table4[],2,0))</f>
        <v>MGF</v>
      </c>
      <c r="L5868" s="148" t="s">
        <v>7174</v>
      </c>
      <c r="M5868" s="140">
        <v>46057</v>
      </c>
      <c r="N5868" s="140"/>
      <c r="O5868" s="140"/>
      <c r="P5868" s="140" t="str">
        <f ca="1">IF(Proc[[#This Row],[DaysAgeing]]&gt;5,"yep","on track")</f>
        <v>yep</v>
      </c>
      <c r="Q5868" s="2">
        <f ca="1">IF(Proc[[#This Row],[DateClosed]]="",ABS(NETWORKDAYS(Proc[[#This Row],[DateOpened]],TODAY()))-1,ABS(NETWORKDAYS(Proc[[#This Row],[DateOpened]],Proc[[#This Row],[DateClosed]]))-1)</f>
        <v>42</v>
      </c>
      <c r="R5868" s="140" t="s">
        <v>422</v>
      </c>
      <c r="S5868" s="143"/>
      <c r="T5868" s="153">
        <v>5867</v>
      </c>
    </row>
    <row r="5869" spans="1:20" hidden="1">
      <c r="A5869" s="142" t="s">
        <v>5885</v>
      </c>
      <c r="B5869" s="153" t="str">
        <f>IFERROR(VLOOKUP(Proc[[#This Row],[App]],Table2[],3,0),"open")</f>
        <v>ok</v>
      </c>
      <c r="C5869" s="144" t="s">
        <v>369</v>
      </c>
      <c r="D5869" s="152" t="s">
        <v>5648</v>
      </c>
      <c r="E5869" s="152" t="s">
        <v>5884</v>
      </c>
      <c r="F5869" s="153" t="s">
        <v>5884</v>
      </c>
      <c r="G5869" s="144" t="s">
        <v>406</v>
      </c>
      <c r="H5869" s="143" t="str">
        <f>IF(Proc[[#This Row],[type]]="LFF (MDG-F)",MID(Proc[[#This Row],[Obj]],13,10),"")</f>
        <v>DE50O05004</v>
      </c>
      <c r="I5869" s="152"/>
      <c r="J5869" s="143" t="b">
        <f>Proc[[#This Row],[Requested]]=Proc[[#This Row],[CurrentParent]]</f>
        <v>1</v>
      </c>
      <c r="K5869" s="153" t="str">
        <f>IF(Proc[[#This Row],[Author]]="Marcela Urrego",VLOOKUP(LEFT(Proc[[#This Row],[Requested]],1),Table3[#All],2,0),VLOOKUP(Proc[[#This Row],[Author]],Table4[],2,0))</f>
        <v>MGF</v>
      </c>
      <c r="L5869" s="148" t="s">
        <v>7174</v>
      </c>
      <c r="M5869" s="140">
        <v>46057</v>
      </c>
      <c r="N5869" s="140"/>
      <c r="O5869" s="140"/>
      <c r="P5869" s="140" t="str">
        <f ca="1">IF(Proc[[#This Row],[DaysAgeing]]&gt;5,"yep","on track")</f>
        <v>yep</v>
      </c>
      <c r="Q5869" s="2">
        <f ca="1">IF(Proc[[#This Row],[DateClosed]]="",ABS(NETWORKDAYS(Proc[[#This Row],[DateOpened]],TODAY()))-1,ABS(NETWORKDAYS(Proc[[#This Row],[DateOpened]],Proc[[#This Row],[DateClosed]]))-1)</f>
        <v>42</v>
      </c>
      <c r="R5869" s="140" t="s">
        <v>422</v>
      </c>
      <c r="S5869" s="143"/>
      <c r="T5869" s="153">
        <v>5868</v>
      </c>
    </row>
    <row r="5870" spans="1:20" hidden="1">
      <c r="A5870" s="142" t="s">
        <v>5885</v>
      </c>
      <c r="B5870" s="153" t="str">
        <f>IFERROR(VLOOKUP(Proc[[#This Row],[App]],Table2[],3,0),"open")</f>
        <v>ok</v>
      </c>
      <c r="C5870" s="144" t="s">
        <v>369</v>
      </c>
      <c r="D5870" s="152" t="s">
        <v>5649</v>
      </c>
      <c r="E5870" s="152" t="s">
        <v>5884</v>
      </c>
      <c r="F5870" s="153" t="s">
        <v>5884</v>
      </c>
      <c r="G5870" s="144" t="s">
        <v>406</v>
      </c>
      <c r="H5870" s="143" t="str">
        <f>IF(Proc[[#This Row],[type]]="LFF (MDG-F)",MID(Proc[[#This Row],[Obj]],13,10),"")</f>
        <v>DE50O05009</v>
      </c>
      <c r="I5870" s="152"/>
      <c r="J5870" s="143" t="b">
        <f>Proc[[#This Row],[Requested]]=Proc[[#This Row],[CurrentParent]]</f>
        <v>1</v>
      </c>
      <c r="K5870" s="153" t="str">
        <f>IF(Proc[[#This Row],[Author]]="Marcela Urrego",VLOOKUP(LEFT(Proc[[#This Row],[Requested]],1),Table3[#All],2,0),VLOOKUP(Proc[[#This Row],[Author]],Table4[],2,0))</f>
        <v>MGF</v>
      </c>
      <c r="L5870" s="148" t="s">
        <v>7174</v>
      </c>
      <c r="M5870" s="140">
        <v>46057</v>
      </c>
      <c r="N5870" s="140"/>
      <c r="O5870" s="140"/>
      <c r="P5870" s="140" t="str">
        <f ca="1">IF(Proc[[#This Row],[DaysAgeing]]&gt;5,"yep","on track")</f>
        <v>yep</v>
      </c>
      <c r="Q5870" s="2">
        <f ca="1">IF(Proc[[#This Row],[DateClosed]]="",ABS(NETWORKDAYS(Proc[[#This Row],[DateOpened]],TODAY()))-1,ABS(NETWORKDAYS(Proc[[#This Row],[DateOpened]],Proc[[#This Row],[DateClosed]]))-1)</f>
        <v>42</v>
      </c>
      <c r="R5870" s="140" t="s">
        <v>422</v>
      </c>
      <c r="S5870" s="143"/>
      <c r="T5870" s="153">
        <v>5869</v>
      </c>
    </row>
    <row r="5871" spans="1:20" hidden="1">
      <c r="A5871" s="142" t="s">
        <v>5885</v>
      </c>
      <c r="B5871" s="153" t="str">
        <f>IFERROR(VLOOKUP(Proc[[#This Row],[App]],Table2[],3,0),"open")</f>
        <v>ok</v>
      </c>
      <c r="C5871" s="144" t="s">
        <v>369</v>
      </c>
      <c r="D5871" s="152" t="s">
        <v>5650</v>
      </c>
      <c r="E5871" s="152" t="s">
        <v>5884</v>
      </c>
      <c r="F5871" s="153" t="s">
        <v>5884</v>
      </c>
      <c r="G5871" s="144" t="s">
        <v>406</v>
      </c>
      <c r="H5871" s="143" t="str">
        <f>IF(Proc[[#This Row],[type]]="LFF (MDG-F)",MID(Proc[[#This Row],[Obj]],13,10),"")</f>
        <v>DE62O05003</v>
      </c>
      <c r="I5871" s="152"/>
      <c r="J5871" s="143" t="b">
        <f>Proc[[#This Row],[Requested]]=Proc[[#This Row],[CurrentParent]]</f>
        <v>1</v>
      </c>
      <c r="K5871" s="153" t="str">
        <f>IF(Proc[[#This Row],[Author]]="Marcela Urrego",VLOOKUP(LEFT(Proc[[#This Row],[Requested]],1),Table3[#All],2,0),VLOOKUP(Proc[[#This Row],[Author]],Table4[],2,0))</f>
        <v>MGF</v>
      </c>
      <c r="L5871" s="148" t="s">
        <v>7174</v>
      </c>
      <c r="M5871" s="140">
        <v>46057</v>
      </c>
      <c r="N5871" s="140"/>
      <c r="O5871" s="140"/>
      <c r="P5871" s="140" t="str">
        <f ca="1">IF(Proc[[#This Row],[DaysAgeing]]&gt;5,"yep","on track")</f>
        <v>yep</v>
      </c>
      <c r="Q5871" s="2">
        <f ca="1">IF(Proc[[#This Row],[DateClosed]]="",ABS(NETWORKDAYS(Proc[[#This Row],[DateOpened]],TODAY()))-1,ABS(NETWORKDAYS(Proc[[#This Row],[DateOpened]],Proc[[#This Row],[DateClosed]]))-1)</f>
        <v>42</v>
      </c>
      <c r="R5871" s="140" t="s">
        <v>422</v>
      </c>
      <c r="S5871" s="143"/>
      <c r="T5871" s="153">
        <v>5870</v>
      </c>
    </row>
    <row r="5872" spans="1:20" hidden="1">
      <c r="A5872" s="142" t="s">
        <v>5885</v>
      </c>
      <c r="B5872" s="153" t="str">
        <f>IFERROR(VLOOKUP(Proc[[#This Row],[App]],Table2[],3,0),"open")</f>
        <v>ok</v>
      </c>
      <c r="C5872" s="144" t="s">
        <v>369</v>
      </c>
      <c r="D5872" s="152" t="s">
        <v>5651</v>
      </c>
      <c r="E5872" s="152" t="s">
        <v>5884</v>
      </c>
      <c r="F5872" s="153" t="s">
        <v>5884</v>
      </c>
      <c r="G5872" s="144" t="s">
        <v>406</v>
      </c>
      <c r="H5872" s="143" t="str">
        <f>IF(Proc[[#This Row],[type]]="LFF (MDG-F)",MID(Proc[[#This Row],[Obj]],13,10),"")</f>
        <v>DE62OF1079</v>
      </c>
      <c r="I5872" s="152"/>
      <c r="J5872" s="143" t="b">
        <f>Proc[[#This Row],[Requested]]=Proc[[#This Row],[CurrentParent]]</f>
        <v>1</v>
      </c>
      <c r="K5872" s="153" t="str">
        <f>IF(Proc[[#This Row],[Author]]="Marcela Urrego",VLOOKUP(LEFT(Proc[[#This Row],[Requested]],1),Table3[#All],2,0),VLOOKUP(Proc[[#This Row],[Author]],Table4[],2,0))</f>
        <v>MGF</v>
      </c>
      <c r="L5872" s="148" t="s">
        <v>7174</v>
      </c>
      <c r="M5872" s="140">
        <v>46057</v>
      </c>
      <c r="N5872" s="140"/>
      <c r="O5872" s="140"/>
      <c r="P5872" s="140" t="str">
        <f ca="1">IF(Proc[[#This Row],[DaysAgeing]]&gt;5,"yep","on track")</f>
        <v>yep</v>
      </c>
      <c r="Q5872" s="2">
        <f ca="1">IF(Proc[[#This Row],[DateClosed]]="",ABS(NETWORKDAYS(Proc[[#This Row],[DateOpened]],TODAY()))-1,ABS(NETWORKDAYS(Proc[[#This Row],[DateOpened]],Proc[[#This Row],[DateClosed]]))-1)</f>
        <v>42</v>
      </c>
      <c r="R5872" s="140" t="s">
        <v>422</v>
      </c>
      <c r="S5872" s="143"/>
      <c r="T5872" s="153">
        <v>5871</v>
      </c>
    </row>
    <row r="5873" spans="1:20" hidden="1">
      <c r="A5873" s="142" t="s">
        <v>5885</v>
      </c>
      <c r="B5873" s="153" t="str">
        <f>IFERROR(VLOOKUP(Proc[[#This Row],[App]],Table2[],3,0),"open")</f>
        <v>ok</v>
      </c>
      <c r="C5873" s="144" t="s">
        <v>369</v>
      </c>
      <c r="D5873" s="152" t="s">
        <v>5652</v>
      </c>
      <c r="E5873" s="152" t="s">
        <v>5884</v>
      </c>
      <c r="F5873" s="153" t="s">
        <v>5884</v>
      </c>
      <c r="G5873" s="144" t="s">
        <v>406</v>
      </c>
      <c r="H5873" s="143" t="str">
        <f>IF(Proc[[#This Row],[type]]="LFF (MDG-F)",MID(Proc[[#This Row],[Obj]],13,10),"")</f>
        <v>DE62OF1241</v>
      </c>
      <c r="I5873" s="152"/>
      <c r="J5873" s="143" t="b">
        <f>Proc[[#This Row],[Requested]]=Proc[[#This Row],[CurrentParent]]</f>
        <v>1</v>
      </c>
      <c r="K5873" s="153" t="str">
        <f>IF(Proc[[#This Row],[Author]]="Marcela Urrego",VLOOKUP(LEFT(Proc[[#This Row],[Requested]],1),Table3[#All],2,0),VLOOKUP(Proc[[#This Row],[Author]],Table4[],2,0))</f>
        <v>MGF</v>
      </c>
      <c r="L5873" s="148" t="s">
        <v>7174</v>
      </c>
      <c r="M5873" s="140">
        <v>46057</v>
      </c>
      <c r="N5873" s="140"/>
      <c r="O5873" s="140"/>
      <c r="P5873" s="140" t="str">
        <f ca="1">IF(Proc[[#This Row],[DaysAgeing]]&gt;5,"yep","on track")</f>
        <v>yep</v>
      </c>
      <c r="Q5873" s="2">
        <f ca="1">IF(Proc[[#This Row],[DateClosed]]="",ABS(NETWORKDAYS(Proc[[#This Row],[DateOpened]],TODAY()))-1,ABS(NETWORKDAYS(Proc[[#This Row],[DateOpened]],Proc[[#This Row],[DateClosed]]))-1)</f>
        <v>42</v>
      </c>
      <c r="R5873" s="140" t="s">
        <v>422</v>
      </c>
      <c r="S5873" s="143"/>
      <c r="T5873" s="153">
        <v>5872</v>
      </c>
    </row>
    <row r="5874" spans="1:20" hidden="1">
      <c r="A5874" s="142" t="s">
        <v>5885</v>
      </c>
      <c r="B5874" s="153" t="str">
        <f>IFERROR(VLOOKUP(Proc[[#This Row],[App]],Table2[],3,0),"open")</f>
        <v>ok</v>
      </c>
      <c r="C5874" s="144" t="s">
        <v>369</v>
      </c>
      <c r="D5874" s="152" t="s">
        <v>5653</v>
      </c>
      <c r="E5874" s="152" t="s">
        <v>5884</v>
      </c>
      <c r="F5874" s="153" t="s">
        <v>5884</v>
      </c>
      <c r="G5874" s="144" t="s">
        <v>406</v>
      </c>
      <c r="H5874" s="143" t="str">
        <f>IF(Proc[[#This Row],[type]]="LFF (MDG-F)",MID(Proc[[#This Row],[Obj]],13,10),"")</f>
        <v>DE62OF1261</v>
      </c>
      <c r="I5874" s="152"/>
      <c r="J5874" s="143" t="b">
        <f>Proc[[#This Row],[Requested]]=Proc[[#This Row],[CurrentParent]]</f>
        <v>1</v>
      </c>
      <c r="K5874" s="153" t="str">
        <f>IF(Proc[[#This Row],[Author]]="Marcela Urrego",VLOOKUP(LEFT(Proc[[#This Row],[Requested]],1),Table3[#All],2,0),VLOOKUP(Proc[[#This Row],[Author]],Table4[],2,0))</f>
        <v>MGF</v>
      </c>
      <c r="L5874" s="148" t="s">
        <v>7174</v>
      </c>
      <c r="M5874" s="140">
        <v>46057</v>
      </c>
      <c r="N5874" s="140"/>
      <c r="O5874" s="140"/>
      <c r="P5874" s="140" t="str">
        <f ca="1">IF(Proc[[#This Row],[DaysAgeing]]&gt;5,"yep","on track")</f>
        <v>yep</v>
      </c>
      <c r="Q5874" s="2">
        <f ca="1">IF(Proc[[#This Row],[DateClosed]]="",ABS(NETWORKDAYS(Proc[[#This Row],[DateOpened]],TODAY()))-1,ABS(NETWORKDAYS(Proc[[#This Row],[DateOpened]],Proc[[#This Row],[DateClosed]]))-1)</f>
        <v>42</v>
      </c>
      <c r="R5874" s="140" t="s">
        <v>422</v>
      </c>
      <c r="S5874" s="143"/>
      <c r="T5874" s="153">
        <v>5873</v>
      </c>
    </row>
    <row r="5875" spans="1:20" hidden="1">
      <c r="A5875" s="142" t="s">
        <v>5885</v>
      </c>
      <c r="B5875" s="153" t="str">
        <f>IFERROR(VLOOKUP(Proc[[#This Row],[App]],Table2[],3,0),"open")</f>
        <v>ok</v>
      </c>
      <c r="C5875" s="144" t="s">
        <v>369</v>
      </c>
      <c r="D5875" s="152" t="s">
        <v>5654</v>
      </c>
      <c r="E5875" s="152" t="s">
        <v>5884</v>
      </c>
      <c r="F5875" s="153" t="s">
        <v>5884</v>
      </c>
      <c r="G5875" s="144" t="s">
        <v>406</v>
      </c>
      <c r="H5875" s="143" t="str">
        <f>IF(Proc[[#This Row],[type]]="LFF (MDG-F)",MID(Proc[[#This Row],[Obj]],13,10),"")</f>
        <v>DE62OF1401</v>
      </c>
      <c r="I5875" s="152"/>
      <c r="J5875" s="143" t="b">
        <f>Proc[[#This Row],[Requested]]=Proc[[#This Row],[CurrentParent]]</f>
        <v>1</v>
      </c>
      <c r="K5875" s="153" t="str">
        <f>IF(Proc[[#This Row],[Author]]="Marcela Urrego",VLOOKUP(LEFT(Proc[[#This Row],[Requested]],1),Table3[#All],2,0),VLOOKUP(Proc[[#This Row],[Author]],Table4[],2,0))</f>
        <v>MGF</v>
      </c>
      <c r="L5875" s="148" t="s">
        <v>7174</v>
      </c>
      <c r="M5875" s="140">
        <v>46057</v>
      </c>
      <c r="N5875" s="140"/>
      <c r="O5875" s="140"/>
      <c r="P5875" s="140" t="str">
        <f ca="1">IF(Proc[[#This Row],[DaysAgeing]]&gt;5,"yep","on track")</f>
        <v>yep</v>
      </c>
      <c r="Q5875" s="2">
        <f ca="1">IF(Proc[[#This Row],[DateClosed]]="",ABS(NETWORKDAYS(Proc[[#This Row],[DateOpened]],TODAY()))-1,ABS(NETWORKDAYS(Proc[[#This Row],[DateOpened]],Proc[[#This Row],[DateClosed]]))-1)</f>
        <v>42</v>
      </c>
      <c r="R5875" s="140" t="s">
        <v>422</v>
      </c>
      <c r="S5875" s="143"/>
      <c r="T5875" s="153">
        <v>5874</v>
      </c>
    </row>
    <row r="5876" spans="1:20" hidden="1">
      <c r="A5876" s="142" t="s">
        <v>5885</v>
      </c>
      <c r="B5876" s="153" t="str">
        <f>IFERROR(VLOOKUP(Proc[[#This Row],[App]],Table2[],3,0),"open")</f>
        <v>ok</v>
      </c>
      <c r="C5876" s="144" t="s">
        <v>369</v>
      </c>
      <c r="D5876" s="152" t="s">
        <v>5655</v>
      </c>
      <c r="E5876" s="152" t="s">
        <v>5884</v>
      </c>
      <c r="F5876" s="153" t="s">
        <v>5884</v>
      </c>
      <c r="G5876" s="144" t="s">
        <v>406</v>
      </c>
      <c r="H5876" s="143" t="str">
        <f>IF(Proc[[#This Row],[type]]="LFF (MDG-F)",MID(Proc[[#This Row],[Obj]],13,10),"")</f>
        <v>DE62OF1891</v>
      </c>
      <c r="I5876" s="152"/>
      <c r="J5876" s="143" t="b">
        <f>Proc[[#This Row],[Requested]]=Proc[[#This Row],[CurrentParent]]</f>
        <v>1</v>
      </c>
      <c r="K5876" s="153" t="str">
        <f>IF(Proc[[#This Row],[Author]]="Marcela Urrego",VLOOKUP(LEFT(Proc[[#This Row],[Requested]],1),Table3[#All],2,0),VLOOKUP(Proc[[#This Row],[Author]],Table4[],2,0))</f>
        <v>MGF</v>
      </c>
      <c r="L5876" s="148" t="s">
        <v>7174</v>
      </c>
      <c r="M5876" s="140">
        <v>46057</v>
      </c>
      <c r="N5876" s="140"/>
      <c r="O5876" s="140"/>
      <c r="P5876" s="140" t="str">
        <f ca="1">IF(Proc[[#This Row],[DaysAgeing]]&gt;5,"yep","on track")</f>
        <v>yep</v>
      </c>
      <c r="Q5876" s="2">
        <f ca="1">IF(Proc[[#This Row],[DateClosed]]="",ABS(NETWORKDAYS(Proc[[#This Row],[DateOpened]],TODAY()))-1,ABS(NETWORKDAYS(Proc[[#This Row],[DateOpened]],Proc[[#This Row],[DateClosed]]))-1)</f>
        <v>42</v>
      </c>
      <c r="R5876" s="140" t="s">
        <v>422</v>
      </c>
      <c r="S5876" s="143"/>
      <c r="T5876" s="153">
        <v>5875</v>
      </c>
    </row>
    <row r="5877" spans="1:20" hidden="1">
      <c r="A5877" s="142" t="s">
        <v>5885</v>
      </c>
      <c r="B5877" s="153" t="str">
        <f>IFERROR(VLOOKUP(Proc[[#This Row],[App]],Table2[],3,0),"open")</f>
        <v>ok</v>
      </c>
      <c r="C5877" s="144" t="s">
        <v>369</v>
      </c>
      <c r="D5877" s="152" t="s">
        <v>5656</v>
      </c>
      <c r="E5877" s="152" t="s">
        <v>5884</v>
      </c>
      <c r="F5877" s="153" t="s">
        <v>5884</v>
      </c>
      <c r="G5877" s="144" t="s">
        <v>406</v>
      </c>
      <c r="H5877" s="143" t="str">
        <f>IF(Proc[[#This Row],[type]]="LFF (MDG-F)",MID(Proc[[#This Row],[Obj]],13,10),"")</f>
        <v>HK01O03001</v>
      </c>
      <c r="I5877" s="152"/>
      <c r="J5877" s="143" t="b">
        <f>Proc[[#This Row],[Requested]]=Proc[[#This Row],[CurrentParent]]</f>
        <v>1</v>
      </c>
      <c r="K5877" s="153" t="str">
        <f>IF(Proc[[#This Row],[Author]]="Marcela Urrego",VLOOKUP(LEFT(Proc[[#This Row],[Requested]],1),Table3[#All],2,0),VLOOKUP(Proc[[#This Row],[Author]],Table4[],2,0))</f>
        <v>MGF</v>
      </c>
      <c r="L5877" s="148" t="s">
        <v>7174</v>
      </c>
      <c r="M5877" s="140">
        <v>46057</v>
      </c>
      <c r="N5877" s="140"/>
      <c r="O5877" s="140"/>
      <c r="P5877" s="140" t="str">
        <f ca="1">IF(Proc[[#This Row],[DaysAgeing]]&gt;5,"yep","on track")</f>
        <v>yep</v>
      </c>
      <c r="Q5877" s="2">
        <f ca="1">IF(Proc[[#This Row],[DateClosed]]="",ABS(NETWORKDAYS(Proc[[#This Row],[DateOpened]],TODAY()))-1,ABS(NETWORKDAYS(Proc[[#This Row],[DateOpened]],Proc[[#This Row],[DateClosed]]))-1)</f>
        <v>42</v>
      </c>
      <c r="R5877" s="140" t="s">
        <v>422</v>
      </c>
      <c r="S5877" s="143"/>
      <c r="T5877" s="153">
        <v>5876</v>
      </c>
    </row>
    <row r="5878" spans="1:20" hidden="1">
      <c r="A5878" s="142" t="s">
        <v>5885</v>
      </c>
      <c r="B5878" s="153" t="str">
        <f>IFERROR(VLOOKUP(Proc[[#This Row],[App]],Table2[],3,0),"open")</f>
        <v>ok</v>
      </c>
      <c r="C5878" s="144" t="s">
        <v>369</v>
      </c>
      <c r="D5878" s="152" t="s">
        <v>5657</v>
      </c>
      <c r="E5878" s="152" t="s">
        <v>5884</v>
      </c>
      <c r="F5878" s="153" t="s">
        <v>5884</v>
      </c>
      <c r="G5878" s="144" t="s">
        <v>406</v>
      </c>
      <c r="H5878" s="143" t="str">
        <f>IF(Proc[[#This Row],[type]]="LFF (MDG-F)",MID(Proc[[#This Row],[Obj]],13,10),"")</f>
        <v>JP02O05000</v>
      </c>
      <c r="I5878" s="152"/>
      <c r="J5878" s="143" t="b">
        <f>Proc[[#This Row],[Requested]]=Proc[[#This Row],[CurrentParent]]</f>
        <v>1</v>
      </c>
      <c r="K5878" s="153" t="str">
        <f>IF(Proc[[#This Row],[Author]]="Marcela Urrego",VLOOKUP(LEFT(Proc[[#This Row],[Requested]],1),Table3[#All],2,0),VLOOKUP(Proc[[#This Row],[Author]],Table4[],2,0))</f>
        <v>MGF</v>
      </c>
      <c r="L5878" s="148" t="s">
        <v>7174</v>
      </c>
      <c r="M5878" s="140">
        <v>46057</v>
      </c>
      <c r="N5878" s="140"/>
      <c r="O5878" s="140"/>
      <c r="P5878" s="140" t="str">
        <f ca="1">IF(Proc[[#This Row],[DaysAgeing]]&gt;5,"yep","on track")</f>
        <v>yep</v>
      </c>
      <c r="Q5878" s="2">
        <f ca="1">IF(Proc[[#This Row],[DateClosed]]="",ABS(NETWORKDAYS(Proc[[#This Row],[DateOpened]],TODAY()))-1,ABS(NETWORKDAYS(Proc[[#This Row],[DateOpened]],Proc[[#This Row],[DateClosed]]))-1)</f>
        <v>42</v>
      </c>
      <c r="R5878" s="140" t="s">
        <v>422</v>
      </c>
      <c r="S5878" s="143"/>
      <c r="T5878" s="153">
        <v>5877</v>
      </c>
    </row>
    <row r="5879" spans="1:20" hidden="1">
      <c r="A5879" s="142" t="s">
        <v>5885</v>
      </c>
      <c r="B5879" s="153" t="str">
        <f>IFERROR(VLOOKUP(Proc[[#This Row],[App]],Table2[],3,0),"open")</f>
        <v>ok</v>
      </c>
      <c r="C5879" s="144" t="s">
        <v>369</v>
      </c>
      <c r="D5879" s="152" t="s">
        <v>5658</v>
      </c>
      <c r="E5879" s="152" t="s">
        <v>5884</v>
      </c>
      <c r="F5879" s="153" t="s">
        <v>5884</v>
      </c>
      <c r="G5879" s="144" t="s">
        <v>406</v>
      </c>
      <c r="H5879" s="143" t="str">
        <f>IF(Proc[[#This Row],[type]]="LFF (MDG-F)",MID(Proc[[#This Row],[Obj]],13,10),"")</f>
        <v>JP02O05001</v>
      </c>
      <c r="I5879" s="152"/>
      <c r="J5879" s="143" t="b">
        <f>Proc[[#This Row],[Requested]]=Proc[[#This Row],[CurrentParent]]</f>
        <v>1</v>
      </c>
      <c r="K5879" s="153" t="str">
        <f>IF(Proc[[#This Row],[Author]]="Marcela Urrego",VLOOKUP(LEFT(Proc[[#This Row],[Requested]],1),Table3[#All],2,0),VLOOKUP(Proc[[#This Row],[Author]],Table4[],2,0))</f>
        <v>MGF</v>
      </c>
      <c r="L5879" s="148" t="s">
        <v>7174</v>
      </c>
      <c r="M5879" s="140">
        <v>46057</v>
      </c>
      <c r="N5879" s="140"/>
      <c r="O5879" s="140"/>
      <c r="P5879" s="140" t="str">
        <f ca="1">IF(Proc[[#This Row],[DaysAgeing]]&gt;5,"yep","on track")</f>
        <v>yep</v>
      </c>
      <c r="Q5879" s="2">
        <f ca="1">IF(Proc[[#This Row],[DateClosed]]="",ABS(NETWORKDAYS(Proc[[#This Row],[DateOpened]],TODAY()))-1,ABS(NETWORKDAYS(Proc[[#This Row],[DateOpened]],Proc[[#This Row],[DateClosed]]))-1)</f>
        <v>42</v>
      </c>
      <c r="R5879" s="140" t="s">
        <v>422</v>
      </c>
      <c r="S5879" s="143"/>
      <c r="T5879" s="153">
        <v>5878</v>
      </c>
    </row>
    <row r="5880" spans="1:20" hidden="1">
      <c r="A5880" s="142" t="s">
        <v>5885</v>
      </c>
      <c r="B5880" s="153" t="str">
        <f>IFERROR(VLOOKUP(Proc[[#This Row],[App]],Table2[],3,0),"open")</f>
        <v>ok</v>
      </c>
      <c r="C5880" s="144" t="s">
        <v>369</v>
      </c>
      <c r="D5880" s="152" t="s">
        <v>5659</v>
      </c>
      <c r="E5880" s="152" t="s">
        <v>5884</v>
      </c>
      <c r="F5880" s="153" t="s">
        <v>5884</v>
      </c>
      <c r="G5880" s="144" t="s">
        <v>406</v>
      </c>
      <c r="H5880" s="143" t="str">
        <f>IF(Proc[[#This Row],[type]]="LFF (MDG-F)",MID(Proc[[#This Row],[Obj]],13,10),"")</f>
        <v>JP02O05002</v>
      </c>
      <c r="I5880" s="152"/>
      <c r="J5880" s="143" t="b">
        <f>Proc[[#This Row],[Requested]]=Proc[[#This Row],[CurrentParent]]</f>
        <v>1</v>
      </c>
      <c r="K5880" s="153" t="str">
        <f>IF(Proc[[#This Row],[Author]]="Marcela Urrego",VLOOKUP(LEFT(Proc[[#This Row],[Requested]],1),Table3[#All],2,0),VLOOKUP(Proc[[#This Row],[Author]],Table4[],2,0))</f>
        <v>MGF</v>
      </c>
      <c r="L5880" s="148" t="s">
        <v>7174</v>
      </c>
      <c r="M5880" s="140">
        <v>46057</v>
      </c>
      <c r="N5880" s="140"/>
      <c r="O5880" s="140"/>
      <c r="P5880" s="140" t="str">
        <f ca="1">IF(Proc[[#This Row],[DaysAgeing]]&gt;5,"yep","on track")</f>
        <v>yep</v>
      </c>
      <c r="Q5880" s="2">
        <f ca="1">IF(Proc[[#This Row],[DateClosed]]="",ABS(NETWORKDAYS(Proc[[#This Row],[DateOpened]],TODAY()))-1,ABS(NETWORKDAYS(Proc[[#This Row],[DateOpened]],Proc[[#This Row],[DateClosed]]))-1)</f>
        <v>42</v>
      </c>
      <c r="R5880" s="140" t="s">
        <v>422</v>
      </c>
      <c r="S5880" s="143"/>
      <c r="T5880" s="153">
        <v>5879</v>
      </c>
    </row>
    <row r="5881" spans="1:20" hidden="1">
      <c r="A5881" s="142" t="s">
        <v>5885</v>
      </c>
      <c r="B5881" s="153" t="str">
        <f>IFERROR(VLOOKUP(Proc[[#This Row],[App]],Table2[],3,0),"open")</f>
        <v>ok</v>
      </c>
      <c r="C5881" s="144" t="s">
        <v>369</v>
      </c>
      <c r="D5881" s="152" t="s">
        <v>5660</v>
      </c>
      <c r="E5881" s="152" t="s">
        <v>5884</v>
      </c>
      <c r="F5881" s="153" t="s">
        <v>5884</v>
      </c>
      <c r="G5881" s="144" t="s">
        <v>406</v>
      </c>
      <c r="H5881" s="143" t="str">
        <f>IF(Proc[[#This Row],[type]]="LFF (MDG-F)",MID(Proc[[#This Row],[Obj]],13,10),"")</f>
        <v>JP02O05003</v>
      </c>
      <c r="I5881" s="152"/>
      <c r="J5881" s="143" t="b">
        <f>Proc[[#This Row],[Requested]]=Proc[[#This Row],[CurrentParent]]</f>
        <v>1</v>
      </c>
      <c r="K5881" s="153" t="str">
        <f>IF(Proc[[#This Row],[Author]]="Marcela Urrego",VLOOKUP(LEFT(Proc[[#This Row],[Requested]],1),Table3[#All],2,0),VLOOKUP(Proc[[#This Row],[Author]],Table4[],2,0))</f>
        <v>MGF</v>
      </c>
      <c r="L5881" s="148" t="s">
        <v>7174</v>
      </c>
      <c r="M5881" s="140">
        <v>46057</v>
      </c>
      <c r="N5881" s="140"/>
      <c r="O5881" s="140"/>
      <c r="P5881" s="140" t="str">
        <f ca="1">IF(Proc[[#This Row],[DaysAgeing]]&gt;5,"yep","on track")</f>
        <v>yep</v>
      </c>
      <c r="Q5881" s="2">
        <f ca="1">IF(Proc[[#This Row],[DateClosed]]="",ABS(NETWORKDAYS(Proc[[#This Row],[DateOpened]],TODAY()))-1,ABS(NETWORKDAYS(Proc[[#This Row],[DateOpened]],Proc[[#This Row],[DateClosed]]))-1)</f>
        <v>42</v>
      </c>
      <c r="R5881" s="140" t="s">
        <v>422</v>
      </c>
      <c r="S5881" s="143"/>
      <c r="T5881" s="153">
        <v>5880</v>
      </c>
    </row>
    <row r="5882" spans="1:20" hidden="1">
      <c r="A5882" s="142" t="s">
        <v>5885</v>
      </c>
      <c r="B5882" s="153" t="str">
        <f>IFERROR(VLOOKUP(Proc[[#This Row],[App]],Table2[],3,0),"open")</f>
        <v>ok</v>
      </c>
      <c r="C5882" s="144" t="s">
        <v>369</v>
      </c>
      <c r="D5882" s="152" t="s">
        <v>5661</v>
      </c>
      <c r="E5882" s="152" t="s">
        <v>5884</v>
      </c>
      <c r="F5882" s="153" t="s">
        <v>5884</v>
      </c>
      <c r="G5882" s="144" t="s">
        <v>406</v>
      </c>
      <c r="H5882" s="143" t="str">
        <f>IF(Proc[[#This Row],[type]]="LFF (MDG-F)",MID(Proc[[#This Row],[Obj]],13,10),"")</f>
        <v>JP02O05004</v>
      </c>
      <c r="I5882" s="152"/>
      <c r="J5882" s="143" t="b">
        <f>Proc[[#This Row],[Requested]]=Proc[[#This Row],[CurrentParent]]</f>
        <v>1</v>
      </c>
      <c r="K5882" s="153" t="str">
        <f>IF(Proc[[#This Row],[Author]]="Marcela Urrego",VLOOKUP(LEFT(Proc[[#This Row],[Requested]],1),Table3[#All],2,0),VLOOKUP(Proc[[#This Row],[Author]],Table4[],2,0))</f>
        <v>MGF</v>
      </c>
      <c r="L5882" s="148" t="s">
        <v>7174</v>
      </c>
      <c r="M5882" s="140">
        <v>46057</v>
      </c>
      <c r="N5882" s="140"/>
      <c r="O5882" s="140"/>
      <c r="P5882" s="140" t="str">
        <f ca="1">IF(Proc[[#This Row],[DaysAgeing]]&gt;5,"yep","on track")</f>
        <v>yep</v>
      </c>
      <c r="Q5882" s="2">
        <f ca="1">IF(Proc[[#This Row],[DateClosed]]="",ABS(NETWORKDAYS(Proc[[#This Row],[DateOpened]],TODAY()))-1,ABS(NETWORKDAYS(Proc[[#This Row],[DateOpened]],Proc[[#This Row],[DateClosed]]))-1)</f>
        <v>42</v>
      </c>
      <c r="R5882" s="140" t="s">
        <v>422</v>
      </c>
      <c r="S5882" s="143"/>
      <c r="T5882" s="153">
        <v>5881</v>
      </c>
    </row>
    <row r="5883" spans="1:20" hidden="1">
      <c r="A5883" s="142" t="s">
        <v>5885</v>
      </c>
      <c r="B5883" s="153" t="str">
        <f>IFERROR(VLOOKUP(Proc[[#This Row],[App]],Table2[],3,0),"open")</f>
        <v>ok</v>
      </c>
      <c r="C5883" s="144" t="s">
        <v>369</v>
      </c>
      <c r="D5883" s="152" t="s">
        <v>5662</v>
      </c>
      <c r="E5883" s="152" t="s">
        <v>5884</v>
      </c>
      <c r="F5883" s="153" t="s">
        <v>5884</v>
      </c>
      <c r="G5883" s="144" t="s">
        <v>406</v>
      </c>
      <c r="H5883" s="143" t="str">
        <f>IF(Proc[[#This Row],[type]]="LFF (MDG-F)",MID(Proc[[#This Row],[Obj]],13,10),"")</f>
        <v>MT82O05003</v>
      </c>
      <c r="I5883" s="152"/>
      <c r="J5883" s="143" t="b">
        <f>Proc[[#This Row],[Requested]]=Proc[[#This Row],[CurrentParent]]</f>
        <v>1</v>
      </c>
      <c r="K5883" s="153" t="str">
        <f>IF(Proc[[#This Row],[Author]]="Marcela Urrego",VLOOKUP(LEFT(Proc[[#This Row],[Requested]],1),Table3[#All],2,0),VLOOKUP(Proc[[#This Row],[Author]],Table4[],2,0))</f>
        <v>MGF</v>
      </c>
      <c r="L5883" s="148" t="s">
        <v>7174</v>
      </c>
      <c r="M5883" s="140">
        <v>46057</v>
      </c>
      <c r="N5883" s="140"/>
      <c r="O5883" s="140"/>
      <c r="P5883" s="140" t="str">
        <f ca="1">IF(Proc[[#This Row],[DaysAgeing]]&gt;5,"yep","on track")</f>
        <v>yep</v>
      </c>
      <c r="Q5883" s="2">
        <f ca="1">IF(Proc[[#This Row],[DateClosed]]="",ABS(NETWORKDAYS(Proc[[#This Row],[DateOpened]],TODAY()))-1,ABS(NETWORKDAYS(Proc[[#This Row],[DateOpened]],Proc[[#This Row],[DateClosed]]))-1)</f>
        <v>42</v>
      </c>
      <c r="R5883" s="140" t="s">
        <v>422</v>
      </c>
      <c r="S5883" s="143"/>
      <c r="T5883" s="153">
        <v>5882</v>
      </c>
    </row>
    <row r="5884" spans="1:20" hidden="1">
      <c r="A5884" s="142" t="s">
        <v>5885</v>
      </c>
      <c r="B5884" s="153" t="str">
        <f>IFERROR(VLOOKUP(Proc[[#This Row],[App]],Table2[],3,0),"open")</f>
        <v>ok</v>
      </c>
      <c r="C5884" s="144" t="s">
        <v>369</v>
      </c>
      <c r="D5884" s="152" t="s">
        <v>5663</v>
      </c>
      <c r="E5884" s="152" t="s">
        <v>5884</v>
      </c>
      <c r="F5884" s="153" t="s">
        <v>5884</v>
      </c>
      <c r="G5884" s="144" t="s">
        <v>406</v>
      </c>
      <c r="H5884" s="143" t="str">
        <f>IF(Proc[[#This Row],[type]]="LFF (MDG-F)",MID(Proc[[#This Row],[Obj]],13,10),"")</f>
        <v>NL90O05003</v>
      </c>
      <c r="I5884" s="152"/>
      <c r="J5884" s="143" t="b">
        <f>Proc[[#This Row],[Requested]]=Proc[[#This Row],[CurrentParent]]</f>
        <v>1</v>
      </c>
      <c r="K5884" s="153" t="str">
        <f>IF(Proc[[#This Row],[Author]]="Marcela Urrego",VLOOKUP(LEFT(Proc[[#This Row],[Requested]],1),Table3[#All],2,0),VLOOKUP(Proc[[#This Row],[Author]],Table4[],2,0))</f>
        <v>MGF</v>
      </c>
      <c r="L5884" s="148" t="s">
        <v>7174</v>
      </c>
      <c r="M5884" s="140">
        <v>46057</v>
      </c>
      <c r="N5884" s="140"/>
      <c r="O5884" s="140"/>
      <c r="P5884" s="140" t="str">
        <f ca="1">IF(Proc[[#This Row],[DaysAgeing]]&gt;5,"yep","on track")</f>
        <v>yep</v>
      </c>
      <c r="Q5884" s="2">
        <f ca="1">IF(Proc[[#This Row],[DateClosed]]="",ABS(NETWORKDAYS(Proc[[#This Row],[DateOpened]],TODAY()))-1,ABS(NETWORKDAYS(Proc[[#This Row],[DateOpened]],Proc[[#This Row],[DateClosed]]))-1)</f>
        <v>42</v>
      </c>
      <c r="R5884" s="140" t="s">
        <v>422</v>
      </c>
      <c r="S5884" s="143"/>
      <c r="T5884" s="153">
        <v>5883</v>
      </c>
    </row>
    <row r="5885" spans="1:20" hidden="1">
      <c r="A5885" s="142" t="s">
        <v>5885</v>
      </c>
      <c r="B5885" s="153" t="str">
        <f>IFERROR(VLOOKUP(Proc[[#This Row],[App]],Table2[],3,0),"open")</f>
        <v>ok</v>
      </c>
      <c r="C5885" s="144" t="s">
        <v>369</v>
      </c>
      <c r="D5885" s="152" t="s">
        <v>5664</v>
      </c>
      <c r="E5885" s="152" t="s">
        <v>5884</v>
      </c>
      <c r="F5885" s="153" t="s">
        <v>5884</v>
      </c>
      <c r="G5885" s="144" t="s">
        <v>406</v>
      </c>
      <c r="H5885" s="143" t="str">
        <f>IF(Proc[[#This Row],[type]]="LFF (MDG-F)",MID(Proc[[#This Row],[Obj]],13,10),"")</f>
        <v>DE07O05002</v>
      </c>
      <c r="I5885" s="152"/>
      <c r="J5885" s="143" t="b">
        <f>Proc[[#This Row],[Requested]]=Proc[[#This Row],[CurrentParent]]</f>
        <v>1</v>
      </c>
      <c r="K5885" s="153" t="str">
        <f>IF(Proc[[#This Row],[Author]]="Marcela Urrego",VLOOKUP(LEFT(Proc[[#This Row],[Requested]],1),Table3[#All],2,0),VLOOKUP(Proc[[#This Row],[Author]],Table4[],2,0))</f>
        <v>MGF</v>
      </c>
      <c r="L5885" s="148" t="s">
        <v>7174</v>
      </c>
      <c r="M5885" s="140">
        <v>46057</v>
      </c>
      <c r="N5885" s="140"/>
      <c r="O5885" s="140"/>
      <c r="P5885" s="140" t="str">
        <f ca="1">IF(Proc[[#This Row],[DaysAgeing]]&gt;5,"yep","on track")</f>
        <v>yep</v>
      </c>
      <c r="Q5885" s="2">
        <f ca="1">IF(Proc[[#This Row],[DateClosed]]="",ABS(NETWORKDAYS(Proc[[#This Row],[DateOpened]],TODAY()))-1,ABS(NETWORKDAYS(Proc[[#This Row],[DateOpened]],Proc[[#This Row],[DateClosed]]))-1)</f>
        <v>42</v>
      </c>
      <c r="R5885" s="140" t="s">
        <v>422</v>
      </c>
      <c r="S5885" s="143"/>
      <c r="T5885" s="153">
        <v>5884</v>
      </c>
    </row>
    <row r="5886" spans="1:20" hidden="1">
      <c r="A5886" s="142" t="s">
        <v>5885</v>
      </c>
      <c r="B5886" s="153" t="str">
        <f>IFERROR(VLOOKUP(Proc[[#This Row],[App]],Table2[],3,0),"open")</f>
        <v>ok</v>
      </c>
      <c r="C5886" s="144" t="s">
        <v>369</v>
      </c>
      <c r="D5886" s="152" t="s">
        <v>5665</v>
      </c>
      <c r="E5886" s="152" t="s">
        <v>5884</v>
      </c>
      <c r="F5886" s="153" t="s">
        <v>5884</v>
      </c>
      <c r="G5886" s="144" t="s">
        <v>406</v>
      </c>
      <c r="H5886" s="143" t="str">
        <f>IF(Proc[[#This Row],[type]]="LFF (MDG-F)",MID(Proc[[#This Row],[Obj]],13,10),"")</f>
        <v>TW02GBT299</v>
      </c>
      <c r="I5886" s="152"/>
      <c r="J5886" s="143" t="b">
        <f>Proc[[#This Row],[Requested]]=Proc[[#This Row],[CurrentParent]]</f>
        <v>1</v>
      </c>
      <c r="K5886" s="153" t="str">
        <f>IF(Proc[[#This Row],[Author]]="Marcela Urrego",VLOOKUP(LEFT(Proc[[#This Row],[Requested]],1),Table3[#All],2,0),VLOOKUP(Proc[[#This Row],[Author]],Table4[],2,0))</f>
        <v>MGF</v>
      </c>
      <c r="L5886" s="148" t="s">
        <v>7174</v>
      </c>
      <c r="M5886" s="140">
        <v>46057</v>
      </c>
      <c r="N5886" s="140"/>
      <c r="O5886" s="140"/>
      <c r="P5886" s="140" t="str">
        <f ca="1">IF(Proc[[#This Row],[DaysAgeing]]&gt;5,"yep","on track")</f>
        <v>yep</v>
      </c>
      <c r="Q5886" s="2">
        <f ca="1">IF(Proc[[#This Row],[DateClosed]]="",ABS(NETWORKDAYS(Proc[[#This Row],[DateOpened]],TODAY()))-1,ABS(NETWORKDAYS(Proc[[#This Row],[DateOpened]],Proc[[#This Row],[DateClosed]]))-1)</f>
        <v>42</v>
      </c>
      <c r="R5886" s="140" t="s">
        <v>422</v>
      </c>
      <c r="S5886" s="143"/>
      <c r="T5886" s="153">
        <v>5885</v>
      </c>
    </row>
    <row r="5887" spans="1:20" hidden="1">
      <c r="A5887" s="142" t="s">
        <v>5885</v>
      </c>
      <c r="B5887" s="153" t="str">
        <f>IFERROR(VLOOKUP(Proc[[#This Row],[App]],Table2[],3,0),"open")</f>
        <v>ok</v>
      </c>
      <c r="C5887" s="144" t="s">
        <v>369</v>
      </c>
      <c r="D5887" s="152" t="s">
        <v>5666</v>
      </c>
      <c r="E5887" s="152" t="s">
        <v>5884</v>
      </c>
      <c r="F5887" s="153" t="s">
        <v>5884</v>
      </c>
      <c r="G5887" s="144" t="s">
        <v>406</v>
      </c>
      <c r="H5887" s="143" t="str">
        <f>IF(Proc[[#This Row],[type]]="LFF (MDG-F)",MID(Proc[[#This Row],[Obj]],13,10),"")</f>
        <v>DE65GIT021</v>
      </c>
      <c r="I5887" s="152"/>
      <c r="J5887" s="143" t="b">
        <f>Proc[[#This Row],[Requested]]=Proc[[#This Row],[CurrentParent]]</f>
        <v>1</v>
      </c>
      <c r="K5887" s="153" t="str">
        <f>IF(Proc[[#This Row],[Author]]="Marcela Urrego",VLOOKUP(LEFT(Proc[[#This Row],[Requested]],1),Table3[#All],2,0),VLOOKUP(Proc[[#This Row],[Author]],Table4[],2,0))</f>
        <v>MGF</v>
      </c>
      <c r="L5887" s="148" t="s">
        <v>7174</v>
      </c>
      <c r="M5887" s="140">
        <v>46057</v>
      </c>
      <c r="N5887" s="140"/>
      <c r="O5887" s="140"/>
      <c r="P5887" s="140" t="str">
        <f ca="1">IF(Proc[[#This Row],[DaysAgeing]]&gt;5,"yep","on track")</f>
        <v>yep</v>
      </c>
      <c r="Q5887" s="2">
        <f ca="1">IF(Proc[[#This Row],[DateClosed]]="",ABS(NETWORKDAYS(Proc[[#This Row],[DateOpened]],TODAY()))-1,ABS(NETWORKDAYS(Proc[[#This Row],[DateOpened]],Proc[[#This Row],[DateClosed]]))-1)</f>
        <v>42</v>
      </c>
      <c r="R5887" s="140" t="s">
        <v>422</v>
      </c>
      <c r="S5887" s="143"/>
      <c r="T5887" s="153">
        <v>5886</v>
      </c>
    </row>
    <row r="5888" spans="1:20" hidden="1">
      <c r="A5888" s="142" t="s">
        <v>5885</v>
      </c>
      <c r="B5888" s="153" t="str">
        <f>IFERROR(VLOOKUP(Proc[[#This Row],[App]],Table2[],3,0),"open")</f>
        <v>ok</v>
      </c>
      <c r="C5888" s="144" t="s">
        <v>369</v>
      </c>
      <c r="D5888" s="152" t="s">
        <v>5667</v>
      </c>
      <c r="E5888" s="152" t="s">
        <v>5884</v>
      </c>
      <c r="F5888" s="153" t="s">
        <v>5884</v>
      </c>
      <c r="G5888" s="144" t="s">
        <v>406</v>
      </c>
      <c r="H5888" s="143" t="str">
        <f>IF(Proc[[#This Row],[type]]="LFF (MDG-F)",MID(Proc[[#This Row],[Obj]],13,10),"")</f>
        <v>DE01O05000</v>
      </c>
      <c r="I5888" s="152"/>
      <c r="J5888" s="143" t="b">
        <f>Proc[[#This Row],[Requested]]=Proc[[#This Row],[CurrentParent]]</f>
        <v>1</v>
      </c>
      <c r="K5888" s="153" t="str">
        <f>IF(Proc[[#This Row],[Author]]="Marcela Urrego",VLOOKUP(LEFT(Proc[[#This Row],[Requested]],1),Table3[#All],2,0),VLOOKUP(Proc[[#This Row],[Author]],Table4[],2,0))</f>
        <v>MGF</v>
      </c>
      <c r="L5888" s="148" t="s">
        <v>7174</v>
      </c>
      <c r="M5888" s="140">
        <v>46057</v>
      </c>
      <c r="N5888" s="140"/>
      <c r="O5888" s="140"/>
      <c r="P5888" s="140" t="str">
        <f ca="1">IF(Proc[[#This Row],[DaysAgeing]]&gt;5,"yep","on track")</f>
        <v>yep</v>
      </c>
      <c r="Q5888" s="2">
        <f ca="1">IF(Proc[[#This Row],[DateClosed]]="",ABS(NETWORKDAYS(Proc[[#This Row],[DateOpened]],TODAY()))-1,ABS(NETWORKDAYS(Proc[[#This Row],[DateOpened]],Proc[[#This Row],[DateClosed]]))-1)</f>
        <v>42</v>
      </c>
      <c r="R5888" s="140" t="s">
        <v>422</v>
      </c>
      <c r="S5888" s="143"/>
      <c r="T5888" s="153">
        <v>5887</v>
      </c>
    </row>
    <row r="5889" spans="1:20" hidden="1">
      <c r="A5889" s="142" t="s">
        <v>5885</v>
      </c>
      <c r="B5889" s="153" t="str">
        <f>IFERROR(VLOOKUP(Proc[[#This Row],[App]],Table2[],3,0),"open")</f>
        <v>ok</v>
      </c>
      <c r="C5889" s="144" t="s">
        <v>369</v>
      </c>
      <c r="D5889" s="152" t="s">
        <v>5668</v>
      </c>
      <c r="E5889" s="152" t="s">
        <v>5884</v>
      </c>
      <c r="F5889" s="153" t="s">
        <v>5884</v>
      </c>
      <c r="G5889" s="144" t="s">
        <v>406</v>
      </c>
      <c r="H5889" s="143" t="str">
        <f>IF(Proc[[#This Row],[type]]="LFF (MDG-F)",MID(Proc[[#This Row],[Obj]],13,10),"")</f>
        <v>IN01GBT001</v>
      </c>
      <c r="I5889" s="152"/>
      <c r="J5889" s="143" t="b">
        <f>Proc[[#This Row],[Requested]]=Proc[[#This Row],[CurrentParent]]</f>
        <v>1</v>
      </c>
      <c r="K5889" s="153" t="str">
        <f>IF(Proc[[#This Row],[Author]]="Marcela Urrego",VLOOKUP(LEFT(Proc[[#This Row],[Requested]],1),Table3[#All],2,0),VLOOKUP(Proc[[#This Row],[Author]],Table4[],2,0))</f>
        <v>MGF</v>
      </c>
      <c r="L5889" s="148" t="s">
        <v>7174</v>
      </c>
      <c r="M5889" s="140">
        <v>46057</v>
      </c>
      <c r="N5889" s="140"/>
      <c r="O5889" s="140"/>
      <c r="P5889" s="140" t="str">
        <f ca="1">IF(Proc[[#This Row],[DaysAgeing]]&gt;5,"yep","on track")</f>
        <v>yep</v>
      </c>
      <c r="Q5889" s="2">
        <f ca="1">IF(Proc[[#This Row],[DateClosed]]="",ABS(NETWORKDAYS(Proc[[#This Row],[DateOpened]],TODAY()))-1,ABS(NETWORKDAYS(Proc[[#This Row],[DateOpened]],Proc[[#This Row],[DateClosed]]))-1)</f>
        <v>42</v>
      </c>
      <c r="R5889" s="140" t="s">
        <v>422</v>
      </c>
      <c r="S5889" s="143"/>
      <c r="T5889" s="153">
        <v>5888</v>
      </c>
    </row>
    <row r="5890" spans="1:20" hidden="1">
      <c r="A5890" s="142" t="s">
        <v>5885</v>
      </c>
      <c r="B5890" s="153" t="str">
        <f>IFERROR(VLOOKUP(Proc[[#This Row],[App]],Table2[],3,0),"open")</f>
        <v>ok</v>
      </c>
      <c r="C5890" s="144" t="s">
        <v>369</v>
      </c>
      <c r="D5890" s="152" t="s">
        <v>5669</v>
      </c>
      <c r="E5890" s="152" t="s">
        <v>5884</v>
      </c>
      <c r="F5890" s="153" t="s">
        <v>5884</v>
      </c>
      <c r="G5890" s="144" t="s">
        <v>406</v>
      </c>
      <c r="H5890" s="143" t="str">
        <f>IF(Proc[[#This Row],[type]]="LFF (MDG-F)",MID(Proc[[#This Row],[Obj]],13,10),"")</f>
        <v>US01GBT408</v>
      </c>
      <c r="I5890" s="152"/>
      <c r="J5890" s="143" t="b">
        <f>Proc[[#This Row],[Requested]]=Proc[[#This Row],[CurrentParent]]</f>
        <v>1</v>
      </c>
      <c r="K5890" s="153" t="str">
        <f>IF(Proc[[#This Row],[Author]]="Marcela Urrego",VLOOKUP(LEFT(Proc[[#This Row],[Requested]],1),Table3[#All],2,0),VLOOKUP(Proc[[#This Row],[Author]],Table4[],2,0))</f>
        <v>MGF</v>
      </c>
      <c r="L5890" s="148" t="s">
        <v>7174</v>
      </c>
      <c r="M5890" s="140">
        <v>46057</v>
      </c>
      <c r="N5890" s="140"/>
      <c r="O5890" s="140"/>
      <c r="P5890" s="140" t="str">
        <f ca="1">IF(Proc[[#This Row],[DaysAgeing]]&gt;5,"yep","on track")</f>
        <v>yep</v>
      </c>
      <c r="Q5890" s="2">
        <f ca="1">IF(Proc[[#This Row],[DateClosed]]="",ABS(NETWORKDAYS(Proc[[#This Row],[DateOpened]],TODAY()))-1,ABS(NETWORKDAYS(Proc[[#This Row],[DateOpened]],Proc[[#This Row],[DateClosed]]))-1)</f>
        <v>42</v>
      </c>
      <c r="R5890" s="140" t="s">
        <v>422</v>
      </c>
      <c r="S5890" s="143"/>
      <c r="T5890" s="153">
        <v>5889</v>
      </c>
    </row>
    <row r="5891" spans="1:20" hidden="1">
      <c r="A5891" s="142" t="s">
        <v>5885</v>
      </c>
      <c r="B5891" s="153" t="str">
        <f>IFERROR(VLOOKUP(Proc[[#This Row],[App]],Table2[],3,0),"open")</f>
        <v>ok</v>
      </c>
      <c r="C5891" s="144" t="s">
        <v>369</v>
      </c>
      <c r="D5891" s="152" t="s">
        <v>5670</v>
      </c>
      <c r="E5891" s="152" t="s">
        <v>5884</v>
      </c>
      <c r="F5891" s="153" t="s">
        <v>5884</v>
      </c>
      <c r="G5891" s="144" t="s">
        <v>406</v>
      </c>
      <c r="H5891" s="143" t="str">
        <f>IF(Proc[[#This Row],[type]]="LFF (MDG-F)",MID(Proc[[#This Row],[Obj]],13,10),"")</f>
        <v>KR02GIS009</v>
      </c>
      <c r="I5891" s="152"/>
      <c r="J5891" s="143" t="b">
        <f>Proc[[#This Row],[Requested]]=Proc[[#This Row],[CurrentParent]]</f>
        <v>1</v>
      </c>
      <c r="K5891" s="153" t="str">
        <f>IF(Proc[[#This Row],[Author]]="Marcela Urrego",VLOOKUP(LEFT(Proc[[#This Row],[Requested]],1),Table3[#All],2,0),VLOOKUP(Proc[[#This Row],[Author]],Table4[],2,0))</f>
        <v>MGF</v>
      </c>
      <c r="L5891" s="148" t="s">
        <v>7174</v>
      </c>
      <c r="M5891" s="140">
        <v>46057</v>
      </c>
      <c r="N5891" s="140"/>
      <c r="O5891" s="140"/>
      <c r="P5891" s="140" t="str">
        <f ca="1">IF(Proc[[#This Row],[DaysAgeing]]&gt;5,"yep","on track")</f>
        <v>yep</v>
      </c>
      <c r="Q5891" s="2">
        <f ca="1">IF(Proc[[#This Row],[DateClosed]]="",ABS(NETWORKDAYS(Proc[[#This Row],[DateOpened]],TODAY()))-1,ABS(NETWORKDAYS(Proc[[#This Row],[DateOpened]],Proc[[#This Row],[DateClosed]]))-1)</f>
        <v>42</v>
      </c>
      <c r="R5891" s="140" t="s">
        <v>422</v>
      </c>
      <c r="S5891" s="143"/>
      <c r="T5891" s="153">
        <v>5890</v>
      </c>
    </row>
    <row r="5892" spans="1:20" hidden="1">
      <c r="A5892" s="142" t="s">
        <v>5885</v>
      </c>
      <c r="B5892" s="153" t="str">
        <f>IFERROR(VLOOKUP(Proc[[#This Row],[App]],Table2[],3,0),"open")</f>
        <v>ok</v>
      </c>
      <c r="C5892" s="144" t="s">
        <v>369</v>
      </c>
      <c r="D5892" s="152" t="s">
        <v>5671</v>
      </c>
      <c r="E5892" s="152" t="s">
        <v>5884</v>
      </c>
      <c r="F5892" s="153" t="s">
        <v>5884</v>
      </c>
      <c r="G5892" s="144" t="s">
        <v>406</v>
      </c>
      <c r="H5892" s="143" t="str">
        <f>IF(Proc[[#This Row],[type]]="LFF (MDG-F)",MID(Proc[[#This Row],[Obj]],13,10),"")</f>
        <v>CN70O05000</v>
      </c>
      <c r="I5892" s="152"/>
      <c r="J5892" s="143" t="b">
        <f>Proc[[#This Row],[Requested]]=Proc[[#This Row],[CurrentParent]]</f>
        <v>1</v>
      </c>
      <c r="K5892" s="153" t="str">
        <f>IF(Proc[[#This Row],[Author]]="Marcela Urrego",VLOOKUP(LEFT(Proc[[#This Row],[Requested]],1),Table3[#All],2,0),VLOOKUP(Proc[[#This Row],[Author]],Table4[],2,0))</f>
        <v>MGF</v>
      </c>
      <c r="L5892" s="148" t="s">
        <v>7174</v>
      </c>
      <c r="M5892" s="140">
        <v>46057</v>
      </c>
      <c r="N5892" s="140"/>
      <c r="O5892" s="140"/>
      <c r="P5892" s="140" t="str">
        <f ca="1">IF(Proc[[#This Row],[DaysAgeing]]&gt;5,"yep","on track")</f>
        <v>yep</v>
      </c>
      <c r="Q5892" s="2">
        <f ca="1">IF(Proc[[#This Row],[DateClosed]]="",ABS(NETWORKDAYS(Proc[[#This Row],[DateOpened]],TODAY()))-1,ABS(NETWORKDAYS(Proc[[#This Row],[DateOpened]],Proc[[#This Row],[DateClosed]]))-1)</f>
        <v>42</v>
      </c>
      <c r="R5892" s="140" t="s">
        <v>422</v>
      </c>
      <c r="S5892" s="143"/>
      <c r="T5892" s="153">
        <v>5891</v>
      </c>
    </row>
    <row r="5893" spans="1:20" hidden="1">
      <c r="A5893" s="142" t="s">
        <v>5885</v>
      </c>
      <c r="B5893" s="153" t="str">
        <f>IFERROR(VLOOKUP(Proc[[#This Row],[App]],Table2[],3,0),"open")</f>
        <v>ok</v>
      </c>
      <c r="C5893" s="144" t="s">
        <v>369</v>
      </c>
      <c r="D5893" s="152" t="s">
        <v>5672</v>
      </c>
      <c r="E5893" s="152" t="s">
        <v>5884</v>
      </c>
      <c r="F5893" s="153" t="s">
        <v>5884</v>
      </c>
      <c r="G5893" s="144" t="s">
        <v>406</v>
      </c>
      <c r="H5893" s="143" t="str">
        <f>IF(Proc[[#This Row],[type]]="LFF (MDG-F)",MID(Proc[[#This Row],[Obj]],13,10),"")</f>
        <v>CN50O05000</v>
      </c>
      <c r="I5893" s="152"/>
      <c r="J5893" s="143" t="b">
        <f>Proc[[#This Row],[Requested]]=Proc[[#This Row],[CurrentParent]]</f>
        <v>1</v>
      </c>
      <c r="K5893" s="153" t="str">
        <f>IF(Proc[[#This Row],[Author]]="Marcela Urrego",VLOOKUP(LEFT(Proc[[#This Row],[Requested]],1),Table3[#All],2,0),VLOOKUP(Proc[[#This Row],[Author]],Table4[],2,0))</f>
        <v>MGF</v>
      </c>
      <c r="L5893" s="148" t="s">
        <v>7174</v>
      </c>
      <c r="M5893" s="140">
        <v>46057</v>
      </c>
      <c r="N5893" s="140"/>
      <c r="O5893" s="140"/>
      <c r="P5893" s="140" t="str">
        <f ca="1">IF(Proc[[#This Row],[DaysAgeing]]&gt;5,"yep","on track")</f>
        <v>yep</v>
      </c>
      <c r="Q5893" s="2">
        <f ca="1">IF(Proc[[#This Row],[DateClosed]]="",ABS(NETWORKDAYS(Proc[[#This Row],[DateOpened]],TODAY()))-1,ABS(NETWORKDAYS(Proc[[#This Row],[DateOpened]],Proc[[#This Row],[DateClosed]]))-1)</f>
        <v>42</v>
      </c>
      <c r="R5893" s="140" t="s">
        <v>422</v>
      </c>
      <c r="S5893" s="143"/>
      <c r="T5893" s="153">
        <v>5892</v>
      </c>
    </row>
    <row r="5894" spans="1:20" hidden="1">
      <c r="A5894" s="142" t="s">
        <v>5885</v>
      </c>
      <c r="B5894" s="153" t="str">
        <f>IFERROR(VLOOKUP(Proc[[#This Row],[App]],Table2[],3,0),"open")</f>
        <v>ok</v>
      </c>
      <c r="C5894" s="144" t="s">
        <v>369</v>
      </c>
      <c r="D5894" s="152" t="s">
        <v>5673</v>
      </c>
      <c r="E5894" s="152" t="s">
        <v>5884</v>
      </c>
      <c r="F5894" s="153" t="s">
        <v>5884</v>
      </c>
      <c r="G5894" s="144" t="s">
        <v>406</v>
      </c>
      <c r="H5894" s="143" t="str">
        <f>IF(Proc[[#This Row],[type]]="LFF (MDG-F)",MID(Proc[[#This Row],[Obj]],13,10),"")</f>
        <v>TW03GBT299</v>
      </c>
      <c r="I5894" s="152"/>
      <c r="J5894" s="143" t="b">
        <f>Proc[[#This Row],[Requested]]=Proc[[#This Row],[CurrentParent]]</f>
        <v>1</v>
      </c>
      <c r="K5894" s="153" t="str">
        <f>IF(Proc[[#This Row],[Author]]="Marcela Urrego",VLOOKUP(LEFT(Proc[[#This Row],[Requested]],1),Table3[#All],2,0),VLOOKUP(Proc[[#This Row],[Author]],Table4[],2,0))</f>
        <v>MGF</v>
      </c>
      <c r="L5894" s="148" t="s">
        <v>7174</v>
      </c>
      <c r="M5894" s="140">
        <v>46057</v>
      </c>
      <c r="N5894" s="140"/>
      <c r="O5894" s="140"/>
      <c r="P5894" s="140" t="str">
        <f ca="1">IF(Proc[[#This Row],[DaysAgeing]]&gt;5,"yep","on track")</f>
        <v>yep</v>
      </c>
      <c r="Q5894" s="2">
        <f ca="1">IF(Proc[[#This Row],[DateClosed]]="",ABS(NETWORKDAYS(Proc[[#This Row],[DateOpened]],TODAY()))-1,ABS(NETWORKDAYS(Proc[[#This Row],[DateOpened]],Proc[[#This Row],[DateClosed]]))-1)</f>
        <v>42</v>
      </c>
      <c r="R5894" s="140" t="s">
        <v>422</v>
      </c>
      <c r="S5894" s="143"/>
      <c r="T5894" s="153">
        <v>5893</v>
      </c>
    </row>
    <row r="5895" spans="1:20" hidden="1">
      <c r="A5895" s="142" t="s">
        <v>5885</v>
      </c>
      <c r="B5895" s="153" t="str">
        <f>IFERROR(VLOOKUP(Proc[[#This Row],[App]],Table2[],3,0),"open")</f>
        <v>ok</v>
      </c>
      <c r="C5895" s="144" t="s">
        <v>369</v>
      </c>
      <c r="D5895" s="152" t="s">
        <v>5674</v>
      </c>
      <c r="E5895" s="152" t="s">
        <v>5884</v>
      </c>
      <c r="F5895" s="153" t="s">
        <v>5884</v>
      </c>
      <c r="G5895" s="144" t="s">
        <v>406</v>
      </c>
      <c r="H5895" s="143" t="str">
        <f>IF(Proc[[#This Row],[type]]="LFF (MDG-F)",MID(Proc[[#This Row],[Obj]],13,10),"")</f>
        <v>BE50O05001</v>
      </c>
      <c r="I5895" s="152"/>
      <c r="J5895" s="143" t="b">
        <f>Proc[[#This Row],[Requested]]=Proc[[#This Row],[CurrentParent]]</f>
        <v>1</v>
      </c>
      <c r="K5895" s="153" t="str">
        <f>IF(Proc[[#This Row],[Author]]="Marcela Urrego",VLOOKUP(LEFT(Proc[[#This Row],[Requested]],1),Table3[#All],2,0),VLOOKUP(Proc[[#This Row],[Author]],Table4[],2,0))</f>
        <v>MGF</v>
      </c>
      <c r="L5895" s="148" t="s">
        <v>7174</v>
      </c>
      <c r="M5895" s="140">
        <v>46057</v>
      </c>
      <c r="N5895" s="140"/>
      <c r="O5895" s="140"/>
      <c r="P5895" s="140" t="str">
        <f ca="1">IF(Proc[[#This Row],[DaysAgeing]]&gt;5,"yep","on track")</f>
        <v>yep</v>
      </c>
      <c r="Q5895" s="2">
        <f ca="1">IF(Proc[[#This Row],[DateClosed]]="",ABS(NETWORKDAYS(Proc[[#This Row],[DateOpened]],TODAY()))-1,ABS(NETWORKDAYS(Proc[[#This Row],[DateOpened]],Proc[[#This Row],[DateClosed]]))-1)</f>
        <v>42</v>
      </c>
      <c r="R5895" s="140" t="s">
        <v>422</v>
      </c>
      <c r="S5895" s="143"/>
      <c r="T5895" s="153">
        <v>5894</v>
      </c>
    </row>
    <row r="5896" spans="1:20" hidden="1">
      <c r="A5896" s="142" t="s">
        <v>5885</v>
      </c>
      <c r="B5896" s="153" t="str">
        <f>IFERROR(VLOOKUP(Proc[[#This Row],[App]],Table2[],3,0),"open")</f>
        <v>ok</v>
      </c>
      <c r="C5896" s="144" t="s">
        <v>369</v>
      </c>
      <c r="D5896" s="152" t="s">
        <v>5675</v>
      </c>
      <c r="E5896" s="152" t="s">
        <v>5884</v>
      </c>
      <c r="F5896" s="153" t="s">
        <v>5884</v>
      </c>
      <c r="G5896" s="144" t="s">
        <v>406</v>
      </c>
      <c r="H5896" s="143" t="str">
        <f>IF(Proc[[#This Row],[type]]="LFF (MDG-F)",MID(Proc[[#This Row],[Obj]],13,10),"")</f>
        <v>BE50O05002</v>
      </c>
      <c r="I5896" s="152"/>
      <c r="J5896" s="143" t="b">
        <f>Proc[[#This Row],[Requested]]=Proc[[#This Row],[CurrentParent]]</f>
        <v>1</v>
      </c>
      <c r="K5896" s="153" t="str">
        <f>IF(Proc[[#This Row],[Author]]="Marcela Urrego",VLOOKUP(LEFT(Proc[[#This Row],[Requested]],1),Table3[#All],2,0),VLOOKUP(Proc[[#This Row],[Author]],Table4[],2,0))</f>
        <v>MGF</v>
      </c>
      <c r="L5896" s="148" t="s">
        <v>7174</v>
      </c>
      <c r="M5896" s="140">
        <v>46057</v>
      </c>
      <c r="N5896" s="140"/>
      <c r="O5896" s="140"/>
      <c r="P5896" s="140" t="str">
        <f ca="1">IF(Proc[[#This Row],[DaysAgeing]]&gt;5,"yep","on track")</f>
        <v>yep</v>
      </c>
      <c r="Q5896" s="2">
        <f ca="1">IF(Proc[[#This Row],[DateClosed]]="",ABS(NETWORKDAYS(Proc[[#This Row],[DateOpened]],TODAY()))-1,ABS(NETWORKDAYS(Proc[[#This Row],[DateOpened]],Proc[[#This Row],[DateClosed]]))-1)</f>
        <v>42</v>
      </c>
      <c r="R5896" s="140" t="s">
        <v>422</v>
      </c>
      <c r="S5896" s="143"/>
      <c r="T5896" s="153">
        <v>5895</v>
      </c>
    </row>
    <row r="5897" spans="1:20" hidden="1">
      <c r="A5897" s="142" t="s">
        <v>5885</v>
      </c>
      <c r="B5897" s="153" t="str">
        <f>IFERROR(VLOOKUP(Proc[[#This Row],[App]],Table2[],3,0),"open")</f>
        <v>ok</v>
      </c>
      <c r="C5897" s="144" t="s">
        <v>369</v>
      </c>
      <c r="D5897" s="152" t="s">
        <v>5676</v>
      </c>
      <c r="E5897" s="152" t="s">
        <v>5884</v>
      </c>
      <c r="F5897" s="153" t="s">
        <v>5884</v>
      </c>
      <c r="G5897" s="144" t="s">
        <v>406</v>
      </c>
      <c r="H5897" s="143" t="str">
        <f>IF(Proc[[#This Row],[type]]="LFF (MDG-F)",MID(Proc[[#This Row],[Obj]],13,10),"")</f>
        <v>BE50O05003</v>
      </c>
      <c r="I5897" s="152"/>
      <c r="J5897" s="143" t="b">
        <f>Proc[[#This Row],[Requested]]=Proc[[#This Row],[CurrentParent]]</f>
        <v>1</v>
      </c>
      <c r="K5897" s="153" t="str">
        <f>IF(Proc[[#This Row],[Author]]="Marcela Urrego",VLOOKUP(LEFT(Proc[[#This Row],[Requested]],1),Table3[#All],2,0),VLOOKUP(Proc[[#This Row],[Author]],Table4[],2,0))</f>
        <v>MGF</v>
      </c>
      <c r="L5897" s="148" t="s">
        <v>7174</v>
      </c>
      <c r="M5897" s="140">
        <v>46057</v>
      </c>
      <c r="N5897" s="140"/>
      <c r="O5897" s="140"/>
      <c r="P5897" s="140" t="str">
        <f ca="1">IF(Proc[[#This Row],[DaysAgeing]]&gt;5,"yep","on track")</f>
        <v>yep</v>
      </c>
      <c r="Q5897" s="2">
        <f ca="1">IF(Proc[[#This Row],[DateClosed]]="",ABS(NETWORKDAYS(Proc[[#This Row],[DateOpened]],TODAY()))-1,ABS(NETWORKDAYS(Proc[[#This Row],[DateOpened]],Proc[[#This Row],[DateClosed]]))-1)</f>
        <v>42</v>
      </c>
      <c r="R5897" s="140" t="s">
        <v>422</v>
      </c>
      <c r="S5897" s="143"/>
      <c r="T5897" s="153">
        <v>5896</v>
      </c>
    </row>
    <row r="5898" spans="1:20" hidden="1">
      <c r="A5898" s="142" t="s">
        <v>5885</v>
      </c>
      <c r="B5898" s="153" t="str">
        <f>IFERROR(VLOOKUP(Proc[[#This Row],[App]],Table2[],3,0),"open")</f>
        <v>ok</v>
      </c>
      <c r="C5898" s="144" t="s">
        <v>369</v>
      </c>
      <c r="D5898" s="152" t="s">
        <v>5677</v>
      </c>
      <c r="E5898" s="152" t="s">
        <v>5884</v>
      </c>
      <c r="F5898" s="153" t="s">
        <v>5884</v>
      </c>
      <c r="G5898" s="144" t="s">
        <v>406</v>
      </c>
      <c r="H5898" s="143" t="str">
        <f>IF(Proc[[#This Row],[type]]="LFF (MDG-F)",MID(Proc[[#This Row],[Obj]],13,10),"")</f>
        <v>BE50O05004</v>
      </c>
      <c r="I5898" s="152"/>
      <c r="J5898" s="143" t="b">
        <f>Proc[[#This Row],[Requested]]=Proc[[#This Row],[CurrentParent]]</f>
        <v>1</v>
      </c>
      <c r="K5898" s="153" t="str">
        <f>IF(Proc[[#This Row],[Author]]="Marcela Urrego",VLOOKUP(LEFT(Proc[[#This Row],[Requested]],1),Table3[#All],2,0),VLOOKUP(Proc[[#This Row],[Author]],Table4[],2,0))</f>
        <v>MGF</v>
      </c>
      <c r="L5898" s="148" t="s">
        <v>7174</v>
      </c>
      <c r="M5898" s="140">
        <v>46057</v>
      </c>
      <c r="N5898" s="140"/>
      <c r="O5898" s="140"/>
      <c r="P5898" s="140" t="str">
        <f ca="1">IF(Proc[[#This Row],[DaysAgeing]]&gt;5,"yep","on track")</f>
        <v>yep</v>
      </c>
      <c r="Q5898" s="2">
        <f ca="1">IF(Proc[[#This Row],[DateClosed]]="",ABS(NETWORKDAYS(Proc[[#This Row],[DateOpened]],TODAY()))-1,ABS(NETWORKDAYS(Proc[[#This Row],[DateOpened]],Proc[[#This Row],[DateClosed]]))-1)</f>
        <v>42</v>
      </c>
      <c r="R5898" s="140" t="s">
        <v>422</v>
      </c>
      <c r="S5898" s="143"/>
      <c r="T5898" s="153">
        <v>5897</v>
      </c>
    </row>
    <row r="5899" spans="1:20" hidden="1">
      <c r="A5899" s="142" t="s">
        <v>5885</v>
      </c>
      <c r="B5899" s="153" t="str">
        <f>IFERROR(VLOOKUP(Proc[[#This Row],[App]],Table2[],3,0),"open")</f>
        <v>ok</v>
      </c>
      <c r="C5899" s="144" t="s">
        <v>369</v>
      </c>
      <c r="D5899" s="152" t="s">
        <v>5678</v>
      </c>
      <c r="E5899" s="152" t="s">
        <v>5884</v>
      </c>
      <c r="F5899" s="153" t="s">
        <v>5884</v>
      </c>
      <c r="G5899" s="144" t="s">
        <v>406</v>
      </c>
      <c r="H5899" s="143" t="str">
        <f>IF(Proc[[#This Row],[type]]="LFF (MDG-F)",MID(Proc[[#This Row],[Obj]],13,10),"")</f>
        <v>CN68O05000</v>
      </c>
      <c r="I5899" s="152"/>
      <c r="J5899" s="143" t="b">
        <f>Proc[[#This Row],[Requested]]=Proc[[#This Row],[CurrentParent]]</f>
        <v>1</v>
      </c>
      <c r="K5899" s="153" t="str">
        <f>IF(Proc[[#This Row],[Author]]="Marcela Urrego",VLOOKUP(LEFT(Proc[[#This Row],[Requested]],1),Table3[#All],2,0),VLOOKUP(Proc[[#This Row],[Author]],Table4[],2,0))</f>
        <v>MGF</v>
      </c>
      <c r="L5899" s="148" t="s">
        <v>7174</v>
      </c>
      <c r="M5899" s="140">
        <v>46057</v>
      </c>
      <c r="N5899" s="140"/>
      <c r="O5899" s="140"/>
      <c r="P5899" s="140" t="str">
        <f ca="1">IF(Proc[[#This Row],[DaysAgeing]]&gt;5,"yep","on track")</f>
        <v>yep</v>
      </c>
      <c r="Q5899" s="2">
        <f ca="1">IF(Proc[[#This Row],[DateClosed]]="",ABS(NETWORKDAYS(Proc[[#This Row],[DateOpened]],TODAY()))-1,ABS(NETWORKDAYS(Proc[[#This Row],[DateOpened]],Proc[[#This Row],[DateClosed]]))-1)</f>
        <v>42</v>
      </c>
      <c r="R5899" s="140" t="s">
        <v>422</v>
      </c>
      <c r="S5899" s="143"/>
      <c r="T5899" s="153">
        <v>5898</v>
      </c>
    </row>
    <row r="5900" spans="1:20" hidden="1">
      <c r="A5900" s="142" t="s">
        <v>5885</v>
      </c>
      <c r="B5900" s="153" t="str">
        <f>IFERROR(VLOOKUP(Proc[[#This Row],[App]],Table2[],3,0),"open")</f>
        <v>ok</v>
      </c>
      <c r="C5900" s="144" t="s">
        <v>369</v>
      </c>
      <c r="D5900" s="152" t="s">
        <v>5679</v>
      </c>
      <c r="E5900" s="152" t="s">
        <v>5884</v>
      </c>
      <c r="F5900" s="153" t="s">
        <v>5884</v>
      </c>
      <c r="G5900" s="144" t="s">
        <v>406</v>
      </c>
      <c r="H5900" s="143" t="str">
        <f>IF(Proc[[#This Row],[type]]="LFF (MDG-F)",MID(Proc[[#This Row],[Obj]],13,10),"")</f>
        <v>NL50O05002</v>
      </c>
      <c r="I5900" s="152"/>
      <c r="J5900" s="143" t="b">
        <f>Proc[[#This Row],[Requested]]=Proc[[#This Row],[CurrentParent]]</f>
        <v>1</v>
      </c>
      <c r="K5900" s="153" t="str">
        <f>IF(Proc[[#This Row],[Author]]="Marcela Urrego",VLOOKUP(LEFT(Proc[[#This Row],[Requested]],1),Table3[#All],2,0),VLOOKUP(Proc[[#This Row],[Author]],Table4[],2,0))</f>
        <v>MGF</v>
      </c>
      <c r="L5900" s="148" t="s">
        <v>7174</v>
      </c>
      <c r="M5900" s="140">
        <v>46057</v>
      </c>
      <c r="N5900" s="140"/>
      <c r="O5900" s="140"/>
      <c r="P5900" s="140" t="str">
        <f ca="1">IF(Proc[[#This Row],[DaysAgeing]]&gt;5,"yep","on track")</f>
        <v>yep</v>
      </c>
      <c r="Q5900" s="2">
        <f ca="1">IF(Proc[[#This Row],[DateClosed]]="",ABS(NETWORKDAYS(Proc[[#This Row],[DateOpened]],TODAY()))-1,ABS(NETWORKDAYS(Proc[[#This Row],[DateOpened]],Proc[[#This Row],[DateClosed]]))-1)</f>
        <v>42</v>
      </c>
      <c r="R5900" s="140" t="s">
        <v>422</v>
      </c>
      <c r="S5900" s="143"/>
      <c r="T5900" s="153">
        <v>5899</v>
      </c>
    </row>
    <row r="5901" spans="1:20" hidden="1">
      <c r="A5901" s="142" t="s">
        <v>5885</v>
      </c>
      <c r="B5901" s="153" t="str">
        <f>IFERROR(VLOOKUP(Proc[[#This Row],[App]],Table2[],3,0),"open")</f>
        <v>ok</v>
      </c>
      <c r="C5901" s="144" t="s">
        <v>369</v>
      </c>
      <c r="D5901" s="152" t="s">
        <v>5680</v>
      </c>
      <c r="E5901" s="152" t="s">
        <v>5884</v>
      </c>
      <c r="F5901" s="153" t="s">
        <v>5884</v>
      </c>
      <c r="G5901" s="144" t="s">
        <v>406</v>
      </c>
      <c r="H5901" s="143" t="str">
        <f>IF(Proc[[#This Row],[type]]="LFF (MDG-F)",MID(Proc[[#This Row],[Obj]],13,10),"")</f>
        <v>NL50O05003</v>
      </c>
      <c r="I5901" s="152"/>
      <c r="J5901" s="143" t="b">
        <f>Proc[[#This Row],[Requested]]=Proc[[#This Row],[CurrentParent]]</f>
        <v>1</v>
      </c>
      <c r="K5901" s="153" t="str">
        <f>IF(Proc[[#This Row],[Author]]="Marcela Urrego",VLOOKUP(LEFT(Proc[[#This Row],[Requested]],1),Table3[#All],2,0),VLOOKUP(Proc[[#This Row],[Author]],Table4[],2,0))</f>
        <v>MGF</v>
      </c>
      <c r="L5901" s="148" t="s">
        <v>7174</v>
      </c>
      <c r="M5901" s="140">
        <v>46057</v>
      </c>
      <c r="N5901" s="140"/>
      <c r="O5901" s="140"/>
      <c r="P5901" s="140" t="str">
        <f ca="1">IF(Proc[[#This Row],[DaysAgeing]]&gt;5,"yep","on track")</f>
        <v>yep</v>
      </c>
      <c r="Q5901" s="2">
        <f ca="1">IF(Proc[[#This Row],[DateClosed]]="",ABS(NETWORKDAYS(Proc[[#This Row],[DateOpened]],TODAY()))-1,ABS(NETWORKDAYS(Proc[[#This Row],[DateOpened]],Proc[[#This Row],[DateClosed]]))-1)</f>
        <v>42</v>
      </c>
      <c r="R5901" s="140" t="s">
        <v>422</v>
      </c>
      <c r="S5901" s="143"/>
      <c r="T5901" s="153">
        <v>5900</v>
      </c>
    </row>
    <row r="5902" spans="1:20" hidden="1">
      <c r="A5902" s="142" t="s">
        <v>5885</v>
      </c>
      <c r="B5902" s="153" t="str">
        <f>IFERROR(VLOOKUP(Proc[[#This Row],[App]],Table2[],3,0),"open")</f>
        <v>ok</v>
      </c>
      <c r="C5902" s="144" t="s">
        <v>369</v>
      </c>
      <c r="D5902" s="152" t="s">
        <v>5681</v>
      </c>
      <c r="E5902" s="152" t="s">
        <v>5884</v>
      </c>
      <c r="F5902" s="153" t="s">
        <v>5884</v>
      </c>
      <c r="G5902" s="144" t="s">
        <v>406</v>
      </c>
      <c r="H5902" s="143" t="str">
        <f>IF(Proc[[#This Row],[type]]="LFF (MDG-F)",MID(Proc[[#This Row],[Obj]],13,10),"")</f>
        <v>NL50O05004</v>
      </c>
      <c r="I5902" s="152"/>
      <c r="J5902" s="143" t="b">
        <f>Proc[[#This Row],[Requested]]=Proc[[#This Row],[CurrentParent]]</f>
        <v>1</v>
      </c>
      <c r="K5902" s="153" t="str">
        <f>IF(Proc[[#This Row],[Author]]="Marcela Urrego",VLOOKUP(LEFT(Proc[[#This Row],[Requested]],1),Table3[#All],2,0),VLOOKUP(Proc[[#This Row],[Author]],Table4[],2,0))</f>
        <v>MGF</v>
      </c>
      <c r="L5902" s="148" t="s">
        <v>7174</v>
      </c>
      <c r="M5902" s="140">
        <v>46057</v>
      </c>
      <c r="N5902" s="140"/>
      <c r="O5902" s="140"/>
      <c r="P5902" s="140" t="str">
        <f ca="1">IF(Proc[[#This Row],[DaysAgeing]]&gt;5,"yep","on track")</f>
        <v>yep</v>
      </c>
      <c r="Q5902" s="2">
        <f ca="1">IF(Proc[[#This Row],[DateClosed]]="",ABS(NETWORKDAYS(Proc[[#This Row],[DateOpened]],TODAY()))-1,ABS(NETWORKDAYS(Proc[[#This Row],[DateOpened]],Proc[[#This Row],[DateClosed]]))-1)</f>
        <v>42</v>
      </c>
      <c r="R5902" s="140" t="s">
        <v>422</v>
      </c>
      <c r="S5902" s="143"/>
      <c r="T5902" s="153">
        <v>5901</v>
      </c>
    </row>
    <row r="5903" spans="1:20" hidden="1">
      <c r="A5903" s="142" t="s">
        <v>5885</v>
      </c>
      <c r="B5903" s="153" t="str">
        <f>IFERROR(VLOOKUP(Proc[[#This Row],[App]],Table2[],3,0),"open")</f>
        <v>ok</v>
      </c>
      <c r="C5903" s="144" t="s">
        <v>369</v>
      </c>
      <c r="D5903" s="152" t="s">
        <v>5682</v>
      </c>
      <c r="E5903" s="152" t="s">
        <v>5884</v>
      </c>
      <c r="F5903" s="153" t="s">
        <v>5884</v>
      </c>
      <c r="G5903" s="144" t="s">
        <v>406</v>
      </c>
      <c r="H5903" s="143" t="str">
        <f>IF(Proc[[#This Row],[type]]="LFF (MDG-F)",MID(Proc[[#This Row],[Obj]],13,10),"")</f>
        <v>ES50O05001</v>
      </c>
      <c r="I5903" s="152"/>
      <c r="J5903" s="143" t="b">
        <f>Proc[[#This Row],[Requested]]=Proc[[#This Row],[CurrentParent]]</f>
        <v>1</v>
      </c>
      <c r="K5903" s="153" t="str">
        <f>IF(Proc[[#This Row],[Author]]="Marcela Urrego",VLOOKUP(LEFT(Proc[[#This Row],[Requested]],1),Table3[#All],2,0),VLOOKUP(Proc[[#This Row],[Author]],Table4[],2,0))</f>
        <v>MGF</v>
      </c>
      <c r="L5903" s="148" t="s">
        <v>7174</v>
      </c>
      <c r="M5903" s="140">
        <v>46057</v>
      </c>
      <c r="N5903" s="140"/>
      <c r="O5903" s="140"/>
      <c r="P5903" s="140" t="str">
        <f ca="1">IF(Proc[[#This Row],[DaysAgeing]]&gt;5,"yep","on track")</f>
        <v>yep</v>
      </c>
      <c r="Q5903" s="2">
        <f ca="1">IF(Proc[[#This Row],[DateClosed]]="",ABS(NETWORKDAYS(Proc[[#This Row],[DateOpened]],TODAY()))-1,ABS(NETWORKDAYS(Proc[[#This Row],[DateOpened]],Proc[[#This Row],[DateClosed]]))-1)</f>
        <v>42</v>
      </c>
      <c r="R5903" s="140" t="s">
        <v>422</v>
      </c>
      <c r="S5903" s="143"/>
      <c r="T5903" s="153">
        <v>5902</v>
      </c>
    </row>
    <row r="5904" spans="1:20" hidden="1">
      <c r="A5904" s="142" t="s">
        <v>5885</v>
      </c>
      <c r="B5904" s="153" t="str">
        <f>IFERROR(VLOOKUP(Proc[[#This Row],[App]],Table2[],3,0),"open")</f>
        <v>ok</v>
      </c>
      <c r="C5904" s="144" t="s">
        <v>369</v>
      </c>
      <c r="D5904" s="152" t="s">
        <v>5683</v>
      </c>
      <c r="E5904" s="152" t="s">
        <v>5884</v>
      </c>
      <c r="F5904" s="153" t="s">
        <v>5884</v>
      </c>
      <c r="G5904" s="144" t="s">
        <v>406</v>
      </c>
      <c r="H5904" s="143" t="str">
        <f>IF(Proc[[#This Row],[type]]="LFF (MDG-F)",MID(Proc[[#This Row],[Obj]],13,10),"")</f>
        <v>ES50O05002</v>
      </c>
      <c r="I5904" s="152"/>
      <c r="J5904" s="143" t="b">
        <f>Proc[[#This Row],[Requested]]=Proc[[#This Row],[CurrentParent]]</f>
        <v>1</v>
      </c>
      <c r="K5904" s="153" t="str">
        <f>IF(Proc[[#This Row],[Author]]="Marcela Urrego",VLOOKUP(LEFT(Proc[[#This Row],[Requested]],1),Table3[#All],2,0),VLOOKUP(Proc[[#This Row],[Author]],Table4[],2,0))</f>
        <v>MGF</v>
      </c>
      <c r="L5904" s="148" t="s">
        <v>7174</v>
      </c>
      <c r="M5904" s="140">
        <v>46057</v>
      </c>
      <c r="N5904" s="140"/>
      <c r="O5904" s="140"/>
      <c r="P5904" s="140" t="str">
        <f ca="1">IF(Proc[[#This Row],[DaysAgeing]]&gt;5,"yep","on track")</f>
        <v>yep</v>
      </c>
      <c r="Q5904" s="2">
        <f ca="1">IF(Proc[[#This Row],[DateClosed]]="",ABS(NETWORKDAYS(Proc[[#This Row],[DateOpened]],TODAY()))-1,ABS(NETWORKDAYS(Proc[[#This Row],[DateOpened]],Proc[[#This Row],[DateClosed]]))-1)</f>
        <v>42</v>
      </c>
      <c r="R5904" s="140" t="s">
        <v>422</v>
      </c>
      <c r="S5904" s="143"/>
      <c r="T5904" s="153">
        <v>5903</v>
      </c>
    </row>
    <row r="5905" spans="1:20" hidden="1">
      <c r="A5905" s="142" t="s">
        <v>5885</v>
      </c>
      <c r="B5905" s="153" t="str">
        <f>IFERROR(VLOOKUP(Proc[[#This Row],[App]],Table2[],3,0),"open")</f>
        <v>ok</v>
      </c>
      <c r="C5905" s="144" t="s">
        <v>369</v>
      </c>
      <c r="D5905" s="152" t="s">
        <v>5684</v>
      </c>
      <c r="E5905" s="152" t="s">
        <v>5884</v>
      </c>
      <c r="F5905" s="153" t="s">
        <v>5884</v>
      </c>
      <c r="G5905" s="144" t="s">
        <v>406</v>
      </c>
      <c r="H5905" s="143" t="str">
        <f>IF(Proc[[#This Row],[type]]="LFF (MDG-F)",MID(Proc[[#This Row],[Obj]],13,10),"")</f>
        <v>ES50O05003</v>
      </c>
      <c r="I5905" s="152"/>
      <c r="J5905" s="143" t="b">
        <f>Proc[[#This Row],[Requested]]=Proc[[#This Row],[CurrentParent]]</f>
        <v>1</v>
      </c>
      <c r="K5905" s="153" t="str">
        <f>IF(Proc[[#This Row],[Author]]="Marcela Urrego",VLOOKUP(LEFT(Proc[[#This Row],[Requested]],1),Table3[#All],2,0),VLOOKUP(Proc[[#This Row],[Author]],Table4[],2,0))</f>
        <v>MGF</v>
      </c>
      <c r="L5905" s="148" t="s">
        <v>7174</v>
      </c>
      <c r="M5905" s="140">
        <v>46057</v>
      </c>
      <c r="N5905" s="140"/>
      <c r="O5905" s="140"/>
      <c r="P5905" s="140" t="str">
        <f ca="1">IF(Proc[[#This Row],[DaysAgeing]]&gt;5,"yep","on track")</f>
        <v>yep</v>
      </c>
      <c r="Q5905" s="2">
        <f ca="1">IF(Proc[[#This Row],[DateClosed]]="",ABS(NETWORKDAYS(Proc[[#This Row],[DateOpened]],TODAY()))-1,ABS(NETWORKDAYS(Proc[[#This Row],[DateOpened]],Proc[[#This Row],[DateClosed]]))-1)</f>
        <v>42</v>
      </c>
      <c r="R5905" s="140" t="s">
        <v>422</v>
      </c>
      <c r="S5905" s="143"/>
      <c r="T5905" s="153">
        <v>5904</v>
      </c>
    </row>
    <row r="5906" spans="1:20" hidden="1">
      <c r="A5906" s="142" t="s">
        <v>5885</v>
      </c>
      <c r="B5906" s="153" t="str">
        <f>IFERROR(VLOOKUP(Proc[[#This Row],[App]],Table2[],3,0),"open")</f>
        <v>ok</v>
      </c>
      <c r="C5906" s="144" t="s">
        <v>369</v>
      </c>
      <c r="D5906" s="152" t="s">
        <v>5685</v>
      </c>
      <c r="E5906" s="152" t="s">
        <v>5884</v>
      </c>
      <c r="F5906" s="153" t="s">
        <v>5884</v>
      </c>
      <c r="G5906" s="144" t="s">
        <v>406</v>
      </c>
      <c r="H5906" s="143" t="str">
        <f>IF(Proc[[#This Row],[type]]="LFF (MDG-F)",MID(Proc[[#This Row],[Obj]],13,10),"")</f>
        <v>CH75O05000</v>
      </c>
      <c r="I5906" s="152"/>
      <c r="J5906" s="143" t="b">
        <f>Proc[[#This Row],[Requested]]=Proc[[#This Row],[CurrentParent]]</f>
        <v>1</v>
      </c>
      <c r="K5906" s="153" t="str">
        <f>IF(Proc[[#This Row],[Author]]="Marcela Urrego",VLOOKUP(LEFT(Proc[[#This Row],[Requested]],1),Table3[#All],2,0),VLOOKUP(Proc[[#This Row],[Author]],Table4[],2,0))</f>
        <v>MGF</v>
      </c>
      <c r="L5906" s="148" t="s">
        <v>7174</v>
      </c>
      <c r="M5906" s="140">
        <v>46057</v>
      </c>
      <c r="N5906" s="140"/>
      <c r="O5906" s="140"/>
      <c r="P5906" s="140" t="str">
        <f ca="1">IF(Proc[[#This Row],[DaysAgeing]]&gt;5,"yep","on track")</f>
        <v>yep</v>
      </c>
      <c r="Q5906" s="2">
        <f ca="1">IF(Proc[[#This Row],[DateClosed]]="",ABS(NETWORKDAYS(Proc[[#This Row],[DateOpened]],TODAY()))-1,ABS(NETWORKDAYS(Proc[[#This Row],[DateOpened]],Proc[[#This Row],[DateClosed]]))-1)</f>
        <v>42</v>
      </c>
      <c r="R5906" s="140" t="s">
        <v>422</v>
      </c>
      <c r="S5906" s="143"/>
      <c r="T5906" s="153">
        <v>5905</v>
      </c>
    </row>
    <row r="5907" spans="1:20" hidden="1">
      <c r="A5907" s="142" t="s">
        <v>5885</v>
      </c>
      <c r="B5907" s="153" t="str">
        <f>IFERROR(VLOOKUP(Proc[[#This Row],[App]],Table2[],3,0),"open")</f>
        <v>ok</v>
      </c>
      <c r="C5907" s="144" t="s">
        <v>369</v>
      </c>
      <c r="D5907" s="152" t="s">
        <v>5686</v>
      </c>
      <c r="E5907" s="152" t="s">
        <v>5884</v>
      </c>
      <c r="F5907" s="153" t="s">
        <v>5884</v>
      </c>
      <c r="G5907" s="144" t="s">
        <v>406</v>
      </c>
      <c r="H5907" s="143" t="str">
        <f>IF(Proc[[#This Row],[type]]="LFF (MDG-F)",MID(Proc[[#This Row],[Obj]],13,10),"")</f>
        <v>IT50O05005</v>
      </c>
      <c r="I5907" s="152"/>
      <c r="J5907" s="143" t="b">
        <f>Proc[[#This Row],[Requested]]=Proc[[#This Row],[CurrentParent]]</f>
        <v>1</v>
      </c>
      <c r="K5907" s="153" t="str">
        <f>IF(Proc[[#This Row],[Author]]="Marcela Urrego",VLOOKUP(LEFT(Proc[[#This Row],[Requested]],1),Table3[#All],2,0),VLOOKUP(Proc[[#This Row],[Author]],Table4[],2,0))</f>
        <v>MGF</v>
      </c>
      <c r="L5907" s="148" t="s">
        <v>7174</v>
      </c>
      <c r="M5907" s="140">
        <v>46057</v>
      </c>
      <c r="N5907" s="140"/>
      <c r="O5907" s="140"/>
      <c r="P5907" s="140" t="str">
        <f ca="1">IF(Proc[[#This Row],[DaysAgeing]]&gt;5,"yep","on track")</f>
        <v>yep</v>
      </c>
      <c r="Q5907" s="2">
        <f ca="1">IF(Proc[[#This Row],[DateClosed]]="",ABS(NETWORKDAYS(Proc[[#This Row],[DateOpened]],TODAY()))-1,ABS(NETWORKDAYS(Proc[[#This Row],[DateOpened]],Proc[[#This Row],[DateClosed]]))-1)</f>
        <v>42</v>
      </c>
      <c r="R5907" s="140" t="s">
        <v>422</v>
      </c>
      <c r="S5907" s="143"/>
      <c r="T5907" s="153">
        <v>5906</v>
      </c>
    </row>
    <row r="5908" spans="1:20" hidden="1">
      <c r="A5908" s="142" t="s">
        <v>5885</v>
      </c>
      <c r="B5908" s="153" t="str">
        <f>IFERROR(VLOOKUP(Proc[[#This Row],[App]],Table2[],3,0),"open")</f>
        <v>ok</v>
      </c>
      <c r="C5908" s="144" t="s">
        <v>369</v>
      </c>
      <c r="D5908" s="152" t="s">
        <v>5687</v>
      </c>
      <c r="E5908" s="152" t="s">
        <v>5884</v>
      </c>
      <c r="F5908" s="153" t="s">
        <v>5884</v>
      </c>
      <c r="G5908" s="144" t="s">
        <v>406</v>
      </c>
      <c r="H5908" s="143" t="str">
        <f>IF(Proc[[#This Row],[type]]="LFF (MDG-F)",MID(Proc[[#This Row],[Obj]],13,10),"")</f>
        <v>CH50O05000</v>
      </c>
      <c r="I5908" s="152"/>
      <c r="J5908" s="143" t="b">
        <f>Proc[[#This Row],[Requested]]=Proc[[#This Row],[CurrentParent]]</f>
        <v>1</v>
      </c>
      <c r="K5908" s="153" t="str">
        <f>IF(Proc[[#This Row],[Author]]="Marcela Urrego",VLOOKUP(LEFT(Proc[[#This Row],[Requested]],1),Table3[#All],2,0),VLOOKUP(Proc[[#This Row],[Author]],Table4[],2,0))</f>
        <v>MGF</v>
      </c>
      <c r="L5908" s="148" t="s">
        <v>7174</v>
      </c>
      <c r="M5908" s="140">
        <v>46057</v>
      </c>
      <c r="N5908" s="140"/>
      <c r="O5908" s="140"/>
      <c r="P5908" s="140" t="str">
        <f ca="1">IF(Proc[[#This Row],[DaysAgeing]]&gt;5,"yep","on track")</f>
        <v>yep</v>
      </c>
      <c r="Q5908" s="2">
        <f ca="1">IF(Proc[[#This Row],[DateClosed]]="",ABS(NETWORKDAYS(Proc[[#This Row],[DateOpened]],TODAY()))-1,ABS(NETWORKDAYS(Proc[[#This Row],[DateOpened]],Proc[[#This Row],[DateClosed]]))-1)</f>
        <v>42</v>
      </c>
      <c r="R5908" s="140" t="s">
        <v>422</v>
      </c>
      <c r="S5908" s="143"/>
      <c r="T5908" s="153">
        <v>5907</v>
      </c>
    </row>
    <row r="5909" spans="1:20" hidden="1">
      <c r="A5909" s="142" t="s">
        <v>5885</v>
      </c>
      <c r="B5909" s="153" t="str">
        <f>IFERROR(VLOOKUP(Proc[[#This Row],[App]],Table2[],3,0),"open")</f>
        <v>ok</v>
      </c>
      <c r="C5909" s="144" t="s">
        <v>369</v>
      </c>
      <c r="D5909" s="152" t="s">
        <v>5688</v>
      </c>
      <c r="E5909" s="152" t="s">
        <v>5884</v>
      </c>
      <c r="F5909" s="153" t="s">
        <v>5884</v>
      </c>
      <c r="G5909" s="144" t="s">
        <v>406</v>
      </c>
      <c r="H5909" s="143" t="str">
        <f>IF(Proc[[#This Row],[type]]="LFF (MDG-F)",MID(Proc[[#This Row],[Obj]],13,10),"")</f>
        <v>CH50O05001</v>
      </c>
      <c r="I5909" s="152"/>
      <c r="J5909" s="143" t="b">
        <f>Proc[[#This Row],[Requested]]=Proc[[#This Row],[CurrentParent]]</f>
        <v>1</v>
      </c>
      <c r="K5909" s="153" t="str">
        <f>IF(Proc[[#This Row],[Author]]="Marcela Urrego",VLOOKUP(LEFT(Proc[[#This Row],[Requested]],1),Table3[#All],2,0),VLOOKUP(Proc[[#This Row],[Author]],Table4[],2,0))</f>
        <v>MGF</v>
      </c>
      <c r="L5909" s="148" t="s">
        <v>7174</v>
      </c>
      <c r="M5909" s="140">
        <v>46057</v>
      </c>
      <c r="N5909" s="140"/>
      <c r="O5909" s="140"/>
      <c r="P5909" s="140" t="str">
        <f ca="1">IF(Proc[[#This Row],[DaysAgeing]]&gt;5,"yep","on track")</f>
        <v>yep</v>
      </c>
      <c r="Q5909" s="2">
        <f ca="1">IF(Proc[[#This Row],[DateClosed]]="",ABS(NETWORKDAYS(Proc[[#This Row],[DateOpened]],TODAY()))-1,ABS(NETWORKDAYS(Proc[[#This Row],[DateOpened]],Proc[[#This Row],[DateClosed]]))-1)</f>
        <v>42</v>
      </c>
      <c r="R5909" s="140" t="s">
        <v>422</v>
      </c>
      <c r="S5909" s="143"/>
      <c r="T5909" s="153">
        <v>5908</v>
      </c>
    </row>
    <row r="5910" spans="1:20" hidden="1">
      <c r="A5910" s="142" t="s">
        <v>5885</v>
      </c>
      <c r="B5910" s="153" t="str">
        <f>IFERROR(VLOOKUP(Proc[[#This Row],[App]],Table2[],3,0),"open")</f>
        <v>ok</v>
      </c>
      <c r="C5910" s="144" t="s">
        <v>369</v>
      </c>
      <c r="D5910" s="152" t="s">
        <v>5689</v>
      </c>
      <c r="E5910" s="152" t="s">
        <v>5884</v>
      </c>
      <c r="F5910" s="153" t="s">
        <v>5884</v>
      </c>
      <c r="G5910" s="144" t="s">
        <v>406</v>
      </c>
      <c r="H5910" s="143" t="str">
        <f>IF(Proc[[#This Row],[type]]="LFF (MDG-F)",MID(Proc[[#This Row],[Obj]],13,10),"")</f>
        <v>CH50O05003</v>
      </c>
      <c r="I5910" s="152"/>
      <c r="J5910" s="143" t="b">
        <f>Proc[[#This Row],[Requested]]=Proc[[#This Row],[CurrentParent]]</f>
        <v>1</v>
      </c>
      <c r="K5910" s="153" t="str">
        <f>IF(Proc[[#This Row],[Author]]="Marcela Urrego",VLOOKUP(LEFT(Proc[[#This Row],[Requested]],1),Table3[#All],2,0),VLOOKUP(Proc[[#This Row],[Author]],Table4[],2,0))</f>
        <v>MGF</v>
      </c>
      <c r="L5910" s="148" t="s">
        <v>7174</v>
      </c>
      <c r="M5910" s="140">
        <v>46057</v>
      </c>
      <c r="N5910" s="140"/>
      <c r="O5910" s="140"/>
      <c r="P5910" s="140" t="str">
        <f ca="1">IF(Proc[[#This Row],[DaysAgeing]]&gt;5,"yep","on track")</f>
        <v>yep</v>
      </c>
      <c r="Q5910" s="2">
        <f ca="1">IF(Proc[[#This Row],[DateClosed]]="",ABS(NETWORKDAYS(Proc[[#This Row],[DateOpened]],TODAY()))-1,ABS(NETWORKDAYS(Proc[[#This Row],[DateOpened]],Proc[[#This Row],[DateClosed]]))-1)</f>
        <v>42</v>
      </c>
      <c r="R5910" s="140" t="s">
        <v>422</v>
      </c>
      <c r="S5910" s="143"/>
      <c r="T5910" s="153">
        <v>5909</v>
      </c>
    </row>
    <row r="5911" spans="1:20" hidden="1">
      <c r="A5911" s="142" t="s">
        <v>5885</v>
      </c>
      <c r="B5911" s="153" t="str">
        <f>IFERROR(VLOOKUP(Proc[[#This Row],[App]],Table2[],3,0),"open")</f>
        <v>ok</v>
      </c>
      <c r="C5911" s="144" t="s">
        <v>369</v>
      </c>
      <c r="D5911" s="152" t="s">
        <v>5690</v>
      </c>
      <c r="E5911" s="152" t="s">
        <v>5884</v>
      </c>
      <c r="F5911" s="153" t="s">
        <v>5884</v>
      </c>
      <c r="G5911" s="144" t="s">
        <v>406</v>
      </c>
      <c r="H5911" s="143" t="str">
        <f>IF(Proc[[#This Row],[type]]="LFF (MDG-F)",MID(Proc[[#This Row],[Obj]],13,10),"")</f>
        <v>CH50O05004</v>
      </c>
      <c r="I5911" s="152"/>
      <c r="J5911" s="143" t="b">
        <f>Proc[[#This Row],[Requested]]=Proc[[#This Row],[CurrentParent]]</f>
        <v>1</v>
      </c>
      <c r="K5911" s="153" t="str">
        <f>IF(Proc[[#This Row],[Author]]="Marcela Urrego",VLOOKUP(LEFT(Proc[[#This Row],[Requested]],1),Table3[#All],2,0),VLOOKUP(Proc[[#This Row],[Author]],Table4[],2,0))</f>
        <v>MGF</v>
      </c>
      <c r="L5911" s="148" t="s">
        <v>7174</v>
      </c>
      <c r="M5911" s="140">
        <v>46057</v>
      </c>
      <c r="N5911" s="140"/>
      <c r="O5911" s="140"/>
      <c r="P5911" s="140" t="str">
        <f ca="1">IF(Proc[[#This Row],[DaysAgeing]]&gt;5,"yep","on track")</f>
        <v>yep</v>
      </c>
      <c r="Q5911" s="2">
        <f ca="1">IF(Proc[[#This Row],[DateClosed]]="",ABS(NETWORKDAYS(Proc[[#This Row],[DateOpened]],TODAY()))-1,ABS(NETWORKDAYS(Proc[[#This Row],[DateOpened]],Proc[[#This Row],[DateClosed]]))-1)</f>
        <v>42</v>
      </c>
      <c r="R5911" s="140" t="s">
        <v>422</v>
      </c>
      <c r="S5911" s="143"/>
      <c r="T5911" s="153">
        <v>5910</v>
      </c>
    </row>
    <row r="5912" spans="1:20" hidden="1">
      <c r="A5912" s="142" t="s">
        <v>5885</v>
      </c>
      <c r="B5912" s="153" t="str">
        <f>IFERROR(VLOOKUP(Proc[[#This Row],[App]],Table2[],3,0),"open")</f>
        <v>ok</v>
      </c>
      <c r="C5912" s="144" t="s">
        <v>369</v>
      </c>
      <c r="D5912" s="152" t="s">
        <v>5691</v>
      </c>
      <c r="E5912" s="152" t="s">
        <v>5884</v>
      </c>
      <c r="F5912" s="153" t="s">
        <v>5884</v>
      </c>
      <c r="G5912" s="144" t="s">
        <v>406</v>
      </c>
      <c r="H5912" s="143" t="str">
        <f>IF(Proc[[#This Row],[type]]="LFF (MDG-F)",MID(Proc[[#This Row],[Obj]],13,10),"")</f>
        <v>CH65O05004</v>
      </c>
      <c r="I5912" s="152"/>
      <c r="J5912" s="143" t="b">
        <f>Proc[[#This Row],[Requested]]=Proc[[#This Row],[CurrentParent]]</f>
        <v>1</v>
      </c>
      <c r="K5912" s="153" t="str">
        <f>IF(Proc[[#This Row],[Author]]="Marcela Urrego",VLOOKUP(LEFT(Proc[[#This Row],[Requested]],1),Table3[#All],2,0),VLOOKUP(Proc[[#This Row],[Author]],Table4[],2,0))</f>
        <v>MGF</v>
      </c>
      <c r="L5912" s="148" t="s">
        <v>7174</v>
      </c>
      <c r="M5912" s="140">
        <v>46057</v>
      </c>
      <c r="N5912" s="140"/>
      <c r="O5912" s="140"/>
      <c r="P5912" s="140" t="str">
        <f ca="1">IF(Proc[[#This Row],[DaysAgeing]]&gt;5,"yep","on track")</f>
        <v>yep</v>
      </c>
      <c r="Q5912" s="2">
        <f ca="1">IF(Proc[[#This Row],[DateClosed]]="",ABS(NETWORKDAYS(Proc[[#This Row],[DateOpened]],TODAY()))-1,ABS(NETWORKDAYS(Proc[[#This Row],[DateOpened]],Proc[[#This Row],[DateClosed]]))-1)</f>
        <v>42</v>
      </c>
      <c r="R5912" s="140" t="s">
        <v>422</v>
      </c>
      <c r="S5912" s="143"/>
      <c r="T5912" s="153">
        <v>5911</v>
      </c>
    </row>
    <row r="5913" spans="1:20" hidden="1">
      <c r="A5913" s="142" t="s">
        <v>5885</v>
      </c>
      <c r="B5913" s="153" t="str">
        <f>IFERROR(VLOOKUP(Proc[[#This Row],[App]],Table2[],3,0),"open")</f>
        <v>ok</v>
      </c>
      <c r="C5913" s="144" t="s">
        <v>369</v>
      </c>
      <c r="D5913" s="152" t="s">
        <v>5692</v>
      </c>
      <c r="E5913" s="152" t="s">
        <v>5884</v>
      </c>
      <c r="F5913" s="153" t="s">
        <v>5884</v>
      </c>
      <c r="G5913" s="144" t="s">
        <v>406</v>
      </c>
      <c r="H5913" s="143" t="str">
        <f>IF(Proc[[#This Row],[type]]="LFF (MDG-F)",MID(Proc[[#This Row],[Obj]],13,10),"")</f>
        <v>CH65O05005</v>
      </c>
      <c r="I5913" s="152"/>
      <c r="J5913" s="143" t="b">
        <f>Proc[[#This Row],[Requested]]=Proc[[#This Row],[CurrentParent]]</f>
        <v>1</v>
      </c>
      <c r="K5913" s="153" t="str">
        <f>IF(Proc[[#This Row],[Author]]="Marcela Urrego",VLOOKUP(LEFT(Proc[[#This Row],[Requested]],1),Table3[#All],2,0),VLOOKUP(Proc[[#This Row],[Author]],Table4[],2,0))</f>
        <v>MGF</v>
      </c>
      <c r="L5913" s="148" t="s">
        <v>7174</v>
      </c>
      <c r="M5913" s="140">
        <v>46057</v>
      </c>
      <c r="N5913" s="140"/>
      <c r="O5913" s="140"/>
      <c r="P5913" s="140" t="str">
        <f ca="1">IF(Proc[[#This Row],[DaysAgeing]]&gt;5,"yep","on track")</f>
        <v>yep</v>
      </c>
      <c r="Q5913" s="2">
        <f ca="1">IF(Proc[[#This Row],[DateClosed]]="",ABS(NETWORKDAYS(Proc[[#This Row],[DateOpened]],TODAY()))-1,ABS(NETWORKDAYS(Proc[[#This Row],[DateOpened]],Proc[[#This Row],[DateClosed]]))-1)</f>
        <v>42</v>
      </c>
      <c r="R5913" s="140" t="s">
        <v>422</v>
      </c>
      <c r="S5913" s="143"/>
      <c r="T5913" s="153">
        <v>5912</v>
      </c>
    </row>
    <row r="5914" spans="1:20" hidden="1">
      <c r="A5914" s="142" t="s">
        <v>5885</v>
      </c>
      <c r="B5914" s="153" t="str">
        <f>IFERROR(VLOOKUP(Proc[[#This Row],[App]],Table2[],3,0),"open")</f>
        <v>ok</v>
      </c>
      <c r="C5914" s="144" t="s">
        <v>369</v>
      </c>
      <c r="D5914" s="152" t="s">
        <v>5693</v>
      </c>
      <c r="E5914" s="152" t="s">
        <v>5884</v>
      </c>
      <c r="F5914" s="153" t="s">
        <v>5884</v>
      </c>
      <c r="G5914" s="144" t="s">
        <v>406</v>
      </c>
      <c r="H5914" s="143" t="str">
        <f>IF(Proc[[#This Row],[type]]="LFF (MDG-F)",MID(Proc[[#This Row],[Obj]],13,10),"")</f>
        <v>CH65O05006</v>
      </c>
      <c r="I5914" s="152"/>
      <c r="J5914" s="143" t="b">
        <f>Proc[[#This Row],[Requested]]=Proc[[#This Row],[CurrentParent]]</f>
        <v>1</v>
      </c>
      <c r="K5914" s="153" t="str">
        <f>IF(Proc[[#This Row],[Author]]="Marcela Urrego",VLOOKUP(LEFT(Proc[[#This Row],[Requested]],1),Table3[#All],2,0),VLOOKUP(Proc[[#This Row],[Author]],Table4[],2,0))</f>
        <v>MGF</v>
      </c>
      <c r="L5914" s="148" t="s">
        <v>7174</v>
      </c>
      <c r="M5914" s="140">
        <v>46057</v>
      </c>
      <c r="N5914" s="140"/>
      <c r="O5914" s="140"/>
      <c r="P5914" s="140" t="str">
        <f ca="1">IF(Proc[[#This Row],[DaysAgeing]]&gt;5,"yep","on track")</f>
        <v>yep</v>
      </c>
      <c r="Q5914" s="2">
        <f ca="1">IF(Proc[[#This Row],[DateClosed]]="",ABS(NETWORKDAYS(Proc[[#This Row],[DateOpened]],TODAY()))-1,ABS(NETWORKDAYS(Proc[[#This Row],[DateOpened]],Proc[[#This Row],[DateClosed]]))-1)</f>
        <v>42</v>
      </c>
      <c r="R5914" s="140" t="s">
        <v>422</v>
      </c>
      <c r="S5914" s="143"/>
      <c r="T5914" s="153">
        <v>5913</v>
      </c>
    </row>
    <row r="5915" spans="1:20" hidden="1">
      <c r="A5915" s="142" t="s">
        <v>5885</v>
      </c>
      <c r="B5915" s="153" t="str">
        <f>IFERROR(VLOOKUP(Proc[[#This Row],[App]],Table2[],3,0),"open")</f>
        <v>ok</v>
      </c>
      <c r="C5915" s="144" t="s">
        <v>369</v>
      </c>
      <c r="D5915" s="152" t="s">
        <v>5694</v>
      </c>
      <c r="E5915" s="152" t="s">
        <v>5884</v>
      </c>
      <c r="F5915" s="153" t="s">
        <v>5884</v>
      </c>
      <c r="G5915" s="144" t="s">
        <v>406</v>
      </c>
      <c r="H5915" s="143" t="str">
        <f>IF(Proc[[#This Row],[type]]="LFF (MDG-F)",MID(Proc[[#This Row],[Obj]],13,10),"")</f>
        <v>CH65O05007</v>
      </c>
      <c r="I5915" s="152"/>
      <c r="J5915" s="143" t="b">
        <f>Proc[[#This Row],[Requested]]=Proc[[#This Row],[CurrentParent]]</f>
        <v>1</v>
      </c>
      <c r="K5915" s="153" t="str">
        <f>IF(Proc[[#This Row],[Author]]="Marcela Urrego",VLOOKUP(LEFT(Proc[[#This Row],[Requested]],1),Table3[#All],2,0),VLOOKUP(Proc[[#This Row],[Author]],Table4[],2,0))</f>
        <v>MGF</v>
      </c>
      <c r="L5915" s="148" t="s">
        <v>7174</v>
      </c>
      <c r="M5915" s="140">
        <v>46057</v>
      </c>
      <c r="N5915" s="140"/>
      <c r="O5915" s="140"/>
      <c r="P5915" s="140" t="str">
        <f ca="1">IF(Proc[[#This Row],[DaysAgeing]]&gt;5,"yep","on track")</f>
        <v>yep</v>
      </c>
      <c r="Q5915" s="2">
        <f ca="1">IF(Proc[[#This Row],[DateClosed]]="",ABS(NETWORKDAYS(Proc[[#This Row],[DateOpened]],TODAY()))-1,ABS(NETWORKDAYS(Proc[[#This Row],[DateOpened]],Proc[[#This Row],[DateClosed]]))-1)</f>
        <v>42</v>
      </c>
      <c r="R5915" s="140" t="s">
        <v>422</v>
      </c>
      <c r="S5915" s="143"/>
      <c r="T5915" s="153">
        <v>5914</v>
      </c>
    </row>
    <row r="5916" spans="1:20" hidden="1">
      <c r="A5916" s="142" t="s">
        <v>5885</v>
      </c>
      <c r="B5916" s="153" t="str">
        <f>IFERROR(VLOOKUP(Proc[[#This Row],[App]],Table2[],3,0),"open")</f>
        <v>ok</v>
      </c>
      <c r="C5916" s="144" t="s">
        <v>369</v>
      </c>
      <c r="D5916" s="152" t="s">
        <v>5695</v>
      </c>
      <c r="E5916" s="152" t="s">
        <v>5884</v>
      </c>
      <c r="F5916" s="153" t="s">
        <v>5884</v>
      </c>
      <c r="G5916" s="144" t="s">
        <v>406</v>
      </c>
      <c r="H5916" s="143" t="str">
        <f>IF(Proc[[#This Row],[type]]="LFF (MDG-F)",MID(Proc[[#This Row],[Obj]],13,10),"")</f>
        <v>CH75O05002</v>
      </c>
      <c r="I5916" s="152"/>
      <c r="J5916" s="143" t="b">
        <f>Proc[[#This Row],[Requested]]=Proc[[#This Row],[CurrentParent]]</f>
        <v>1</v>
      </c>
      <c r="K5916" s="153" t="str">
        <f>IF(Proc[[#This Row],[Author]]="Marcela Urrego",VLOOKUP(LEFT(Proc[[#This Row],[Requested]],1),Table3[#All],2,0),VLOOKUP(Proc[[#This Row],[Author]],Table4[],2,0))</f>
        <v>MGF</v>
      </c>
      <c r="L5916" s="148" t="s">
        <v>7174</v>
      </c>
      <c r="M5916" s="140">
        <v>46057</v>
      </c>
      <c r="N5916" s="140"/>
      <c r="O5916" s="140"/>
      <c r="P5916" s="140" t="str">
        <f ca="1">IF(Proc[[#This Row],[DaysAgeing]]&gt;5,"yep","on track")</f>
        <v>yep</v>
      </c>
      <c r="Q5916" s="2">
        <f ca="1">IF(Proc[[#This Row],[DateClosed]]="",ABS(NETWORKDAYS(Proc[[#This Row],[DateOpened]],TODAY()))-1,ABS(NETWORKDAYS(Proc[[#This Row],[DateOpened]],Proc[[#This Row],[DateClosed]]))-1)</f>
        <v>42</v>
      </c>
      <c r="R5916" s="140" t="s">
        <v>422</v>
      </c>
      <c r="S5916" s="143"/>
      <c r="T5916" s="153">
        <v>5915</v>
      </c>
    </row>
    <row r="5917" spans="1:20" hidden="1">
      <c r="A5917" s="142" t="s">
        <v>5885</v>
      </c>
      <c r="B5917" s="153" t="str">
        <f>IFERROR(VLOOKUP(Proc[[#This Row],[App]],Table2[],3,0),"open")</f>
        <v>ok</v>
      </c>
      <c r="C5917" s="144" t="s">
        <v>369</v>
      </c>
      <c r="D5917" s="152" t="s">
        <v>5696</v>
      </c>
      <c r="E5917" s="152" t="s">
        <v>5884</v>
      </c>
      <c r="F5917" s="153" t="s">
        <v>5884</v>
      </c>
      <c r="G5917" s="144" t="s">
        <v>406</v>
      </c>
      <c r="H5917" s="143" t="str">
        <f>IF(Proc[[#This Row],[type]]="LFF (MDG-F)",MID(Proc[[#This Row],[Obj]],13,10),"")</f>
        <v>CH75O05003</v>
      </c>
      <c r="I5917" s="152"/>
      <c r="J5917" s="143" t="b">
        <f>Proc[[#This Row],[Requested]]=Proc[[#This Row],[CurrentParent]]</f>
        <v>1</v>
      </c>
      <c r="K5917" s="153" t="str">
        <f>IF(Proc[[#This Row],[Author]]="Marcela Urrego",VLOOKUP(LEFT(Proc[[#This Row],[Requested]],1),Table3[#All],2,0),VLOOKUP(Proc[[#This Row],[Author]],Table4[],2,0))</f>
        <v>MGF</v>
      </c>
      <c r="L5917" s="148" t="s">
        <v>7174</v>
      </c>
      <c r="M5917" s="140">
        <v>46057</v>
      </c>
      <c r="N5917" s="140"/>
      <c r="O5917" s="140"/>
      <c r="P5917" s="140" t="str">
        <f ca="1">IF(Proc[[#This Row],[DaysAgeing]]&gt;5,"yep","on track")</f>
        <v>yep</v>
      </c>
      <c r="Q5917" s="2">
        <f ca="1">IF(Proc[[#This Row],[DateClosed]]="",ABS(NETWORKDAYS(Proc[[#This Row],[DateOpened]],TODAY()))-1,ABS(NETWORKDAYS(Proc[[#This Row],[DateOpened]],Proc[[#This Row],[DateClosed]]))-1)</f>
        <v>42</v>
      </c>
      <c r="R5917" s="140" t="s">
        <v>422</v>
      </c>
      <c r="S5917" s="143"/>
      <c r="T5917" s="153">
        <v>5916</v>
      </c>
    </row>
    <row r="5918" spans="1:20" hidden="1">
      <c r="A5918" s="142" t="s">
        <v>5885</v>
      </c>
      <c r="B5918" s="153" t="str">
        <f>IFERROR(VLOOKUP(Proc[[#This Row],[App]],Table2[],3,0),"open")</f>
        <v>ok</v>
      </c>
      <c r="C5918" s="144" t="s">
        <v>369</v>
      </c>
      <c r="D5918" s="152" t="s">
        <v>5697</v>
      </c>
      <c r="E5918" s="152" t="s">
        <v>5884</v>
      </c>
      <c r="F5918" s="153" t="s">
        <v>5884</v>
      </c>
      <c r="G5918" s="144" t="s">
        <v>406</v>
      </c>
      <c r="H5918" s="143" t="str">
        <f>IF(Proc[[#This Row],[type]]="LFF (MDG-F)",MID(Proc[[#This Row],[Obj]],13,10),"")</f>
        <v>CH75O05004</v>
      </c>
      <c r="I5918" s="152"/>
      <c r="J5918" s="143" t="b">
        <f>Proc[[#This Row],[Requested]]=Proc[[#This Row],[CurrentParent]]</f>
        <v>1</v>
      </c>
      <c r="K5918" s="153" t="str">
        <f>IF(Proc[[#This Row],[Author]]="Marcela Urrego",VLOOKUP(LEFT(Proc[[#This Row],[Requested]],1),Table3[#All],2,0),VLOOKUP(Proc[[#This Row],[Author]],Table4[],2,0))</f>
        <v>MGF</v>
      </c>
      <c r="L5918" s="148" t="s">
        <v>7174</v>
      </c>
      <c r="M5918" s="140">
        <v>46057</v>
      </c>
      <c r="N5918" s="140"/>
      <c r="O5918" s="140"/>
      <c r="P5918" s="140" t="str">
        <f ca="1">IF(Proc[[#This Row],[DaysAgeing]]&gt;5,"yep","on track")</f>
        <v>yep</v>
      </c>
      <c r="Q5918" s="2">
        <f ca="1">IF(Proc[[#This Row],[DateClosed]]="",ABS(NETWORKDAYS(Proc[[#This Row],[DateOpened]],TODAY()))-1,ABS(NETWORKDAYS(Proc[[#This Row],[DateOpened]],Proc[[#This Row],[DateClosed]]))-1)</f>
        <v>42</v>
      </c>
      <c r="R5918" s="140" t="s">
        <v>422</v>
      </c>
      <c r="S5918" s="143"/>
      <c r="T5918" s="153">
        <v>5917</v>
      </c>
    </row>
    <row r="5919" spans="1:20" hidden="1">
      <c r="A5919" s="142" t="s">
        <v>5885</v>
      </c>
      <c r="B5919" s="153" t="str">
        <f>IFERROR(VLOOKUP(Proc[[#This Row],[App]],Table2[],3,0),"open")</f>
        <v>ok</v>
      </c>
      <c r="C5919" s="144" t="s">
        <v>369</v>
      </c>
      <c r="D5919" s="152" t="s">
        <v>5698</v>
      </c>
      <c r="E5919" s="152" t="s">
        <v>5884</v>
      </c>
      <c r="F5919" s="153" t="s">
        <v>5884</v>
      </c>
      <c r="G5919" s="144" t="s">
        <v>406</v>
      </c>
      <c r="H5919" s="143" t="str">
        <f>IF(Proc[[#This Row],[type]]="LFF (MDG-F)",MID(Proc[[#This Row],[Obj]],13,10),"")</f>
        <v>IT60O05004</v>
      </c>
      <c r="I5919" s="152"/>
      <c r="J5919" s="143" t="b">
        <f>Proc[[#This Row],[Requested]]=Proc[[#This Row],[CurrentParent]]</f>
        <v>1</v>
      </c>
      <c r="K5919" s="153" t="str">
        <f>IF(Proc[[#This Row],[Author]]="Marcela Urrego",VLOOKUP(LEFT(Proc[[#This Row],[Requested]],1),Table3[#All],2,0),VLOOKUP(Proc[[#This Row],[Author]],Table4[],2,0))</f>
        <v>MGF</v>
      </c>
      <c r="L5919" s="148" t="s">
        <v>7174</v>
      </c>
      <c r="M5919" s="140">
        <v>46057</v>
      </c>
      <c r="N5919" s="140"/>
      <c r="O5919" s="140"/>
      <c r="P5919" s="140" t="str">
        <f ca="1">IF(Proc[[#This Row],[DaysAgeing]]&gt;5,"yep","on track")</f>
        <v>yep</v>
      </c>
      <c r="Q5919" s="2">
        <f ca="1">IF(Proc[[#This Row],[DateClosed]]="",ABS(NETWORKDAYS(Proc[[#This Row],[DateOpened]],TODAY()))-1,ABS(NETWORKDAYS(Proc[[#This Row],[DateOpened]],Proc[[#This Row],[DateClosed]]))-1)</f>
        <v>42</v>
      </c>
      <c r="R5919" s="140" t="s">
        <v>422</v>
      </c>
      <c r="S5919" s="143"/>
      <c r="T5919" s="153">
        <v>5918</v>
      </c>
    </row>
    <row r="5920" spans="1:20" hidden="1">
      <c r="A5920" s="142" t="s">
        <v>5885</v>
      </c>
      <c r="B5920" s="153" t="str">
        <f>IFERROR(VLOOKUP(Proc[[#This Row],[App]],Table2[],3,0),"open")</f>
        <v>ok</v>
      </c>
      <c r="C5920" s="144" t="s">
        <v>369</v>
      </c>
      <c r="D5920" s="152" t="s">
        <v>5699</v>
      </c>
      <c r="E5920" s="152" t="s">
        <v>5884</v>
      </c>
      <c r="F5920" s="153" t="s">
        <v>5884</v>
      </c>
      <c r="G5920" s="144" t="s">
        <v>406</v>
      </c>
      <c r="H5920" s="143" t="str">
        <f>IF(Proc[[#This Row],[type]]="LFF (MDG-F)",MID(Proc[[#This Row],[Obj]],13,10),"")</f>
        <v>AE50O05000</v>
      </c>
      <c r="I5920" s="152"/>
      <c r="J5920" s="143" t="b">
        <f>Proc[[#This Row],[Requested]]=Proc[[#This Row],[CurrentParent]]</f>
        <v>1</v>
      </c>
      <c r="K5920" s="153" t="str">
        <f>IF(Proc[[#This Row],[Author]]="Marcela Urrego",VLOOKUP(LEFT(Proc[[#This Row],[Requested]],1),Table3[#All],2,0),VLOOKUP(Proc[[#This Row],[Author]],Table4[],2,0))</f>
        <v>MGF</v>
      </c>
      <c r="L5920" s="148" t="s">
        <v>7174</v>
      </c>
      <c r="M5920" s="140">
        <v>46057</v>
      </c>
      <c r="N5920" s="140"/>
      <c r="O5920" s="140"/>
      <c r="P5920" s="140" t="str">
        <f ca="1">IF(Proc[[#This Row],[DaysAgeing]]&gt;5,"yep","on track")</f>
        <v>yep</v>
      </c>
      <c r="Q5920" s="2">
        <f ca="1">IF(Proc[[#This Row],[DateClosed]]="",ABS(NETWORKDAYS(Proc[[#This Row],[DateOpened]],TODAY()))-1,ABS(NETWORKDAYS(Proc[[#This Row],[DateOpened]],Proc[[#This Row],[DateClosed]]))-1)</f>
        <v>42</v>
      </c>
      <c r="R5920" s="140" t="s">
        <v>422</v>
      </c>
      <c r="S5920" s="143"/>
      <c r="T5920" s="153">
        <v>5919</v>
      </c>
    </row>
    <row r="5921" spans="1:20" hidden="1">
      <c r="A5921" s="142" t="s">
        <v>5885</v>
      </c>
      <c r="B5921" s="153" t="str">
        <f>IFERROR(VLOOKUP(Proc[[#This Row],[App]],Table2[],3,0),"open")</f>
        <v>ok</v>
      </c>
      <c r="C5921" s="144" t="s">
        <v>369</v>
      </c>
      <c r="D5921" s="152" t="s">
        <v>5700</v>
      </c>
      <c r="E5921" s="152" t="s">
        <v>5884</v>
      </c>
      <c r="F5921" s="153" t="s">
        <v>5884</v>
      </c>
      <c r="G5921" s="144" t="s">
        <v>406</v>
      </c>
      <c r="H5921" s="143" t="str">
        <f>IF(Proc[[#This Row],[type]]="LFF (MDG-F)",MID(Proc[[#This Row],[Obj]],13,10),"")</f>
        <v>AE50O05005</v>
      </c>
      <c r="I5921" s="152"/>
      <c r="J5921" s="143" t="b">
        <f>Proc[[#This Row],[Requested]]=Proc[[#This Row],[CurrentParent]]</f>
        <v>1</v>
      </c>
      <c r="K5921" s="153" t="str">
        <f>IF(Proc[[#This Row],[Author]]="Marcela Urrego",VLOOKUP(LEFT(Proc[[#This Row],[Requested]],1),Table3[#All],2,0),VLOOKUP(Proc[[#This Row],[Author]],Table4[],2,0))</f>
        <v>MGF</v>
      </c>
      <c r="L5921" s="148" t="s">
        <v>7174</v>
      </c>
      <c r="M5921" s="140">
        <v>46057</v>
      </c>
      <c r="N5921" s="140"/>
      <c r="O5921" s="140"/>
      <c r="P5921" s="140" t="str">
        <f ca="1">IF(Proc[[#This Row],[DaysAgeing]]&gt;5,"yep","on track")</f>
        <v>yep</v>
      </c>
      <c r="Q5921" s="2">
        <f ca="1">IF(Proc[[#This Row],[DateClosed]]="",ABS(NETWORKDAYS(Proc[[#This Row],[DateOpened]],TODAY()))-1,ABS(NETWORKDAYS(Proc[[#This Row],[DateOpened]],Proc[[#This Row],[DateClosed]]))-1)</f>
        <v>42</v>
      </c>
      <c r="R5921" s="140" t="s">
        <v>422</v>
      </c>
      <c r="S5921" s="143"/>
      <c r="T5921" s="153">
        <v>5920</v>
      </c>
    </row>
    <row r="5922" spans="1:20" hidden="1">
      <c r="A5922" s="142" t="s">
        <v>5885</v>
      </c>
      <c r="B5922" s="153" t="str">
        <f>IFERROR(VLOOKUP(Proc[[#This Row],[App]],Table2[],3,0),"open")</f>
        <v>ok</v>
      </c>
      <c r="C5922" s="144" t="s">
        <v>369</v>
      </c>
      <c r="D5922" s="152" t="s">
        <v>5701</v>
      </c>
      <c r="E5922" s="152" t="s">
        <v>5884</v>
      </c>
      <c r="F5922" s="145" t="s">
        <v>5884</v>
      </c>
      <c r="G5922" s="144" t="s">
        <v>406</v>
      </c>
      <c r="H5922" s="143" t="str">
        <f>IF(Proc[[#This Row],[type]]="LFF (MDG-F)",MID(Proc[[#This Row],[Obj]],13,10),"")</f>
        <v>CH01O05000</v>
      </c>
      <c r="I5922" s="152"/>
      <c r="J5922" s="143" t="b">
        <f>Proc[[#This Row],[Requested]]=Proc[[#This Row],[CurrentParent]]</f>
        <v>1</v>
      </c>
      <c r="K5922" s="153" t="str">
        <f>IF(Proc[[#This Row],[Author]]="Marcela Urrego",VLOOKUP(LEFT(Proc[[#This Row],[Requested]],1),Table3[#All],2,0),VLOOKUP(Proc[[#This Row],[Author]],Table4[],2,0))</f>
        <v>MGF</v>
      </c>
      <c r="L5922" s="148" t="s">
        <v>7174</v>
      </c>
      <c r="M5922" s="140">
        <v>46057</v>
      </c>
      <c r="N5922" s="140"/>
      <c r="O5922" s="140"/>
      <c r="P5922" s="140" t="str">
        <f ca="1">IF(Proc[[#This Row],[DaysAgeing]]&gt;5,"yep","on track")</f>
        <v>yep</v>
      </c>
      <c r="Q5922" s="2">
        <f ca="1">IF(Proc[[#This Row],[DateClosed]]="",ABS(NETWORKDAYS(Proc[[#This Row],[DateOpened]],TODAY()))-1,ABS(NETWORKDAYS(Proc[[#This Row],[DateOpened]],Proc[[#This Row],[DateClosed]]))-1)</f>
        <v>42</v>
      </c>
      <c r="R5922" s="140" t="s">
        <v>422</v>
      </c>
      <c r="S5922" s="143"/>
      <c r="T5922" s="153">
        <v>5921</v>
      </c>
    </row>
    <row r="5923" spans="1:20" hidden="1">
      <c r="A5923" s="142" t="s">
        <v>5885</v>
      </c>
      <c r="B5923" s="153" t="str">
        <f>IFERROR(VLOOKUP(Proc[[#This Row],[App]],Table2[],3,0),"open")</f>
        <v>ok</v>
      </c>
      <c r="C5923" s="144" t="s">
        <v>369</v>
      </c>
      <c r="D5923" s="152" t="s">
        <v>5702</v>
      </c>
      <c r="E5923" s="152" t="s">
        <v>5884</v>
      </c>
      <c r="F5923" s="145" t="s">
        <v>5884</v>
      </c>
      <c r="G5923" s="144" t="s">
        <v>406</v>
      </c>
      <c r="H5923" s="143" t="str">
        <f>IF(Proc[[#This Row],[type]]="LFF (MDG-F)",MID(Proc[[#This Row],[Obj]],13,10),"")</f>
        <v>FR01GIS510</v>
      </c>
      <c r="I5923" s="152"/>
      <c r="J5923" s="143" t="b">
        <f>Proc[[#This Row],[Requested]]=Proc[[#This Row],[CurrentParent]]</f>
        <v>1</v>
      </c>
      <c r="K5923" s="153" t="str">
        <f>IF(Proc[[#This Row],[Author]]="Marcela Urrego",VLOOKUP(LEFT(Proc[[#This Row],[Requested]],1),Table3[#All],2,0),VLOOKUP(Proc[[#This Row],[Author]],Table4[],2,0))</f>
        <v>MGF</v>
      </c>
      <c r="L5923" s="148" t="s">
        <v>7174</v>
      </c>
      <c r="M5923" s="140">
        <v>46057</v>
      </c>
      <c r="N5923" s="140"/>
      <c r="O5923" s="140"/>
      <c r="P5923" s="140" t="str">
        <f ca="1">IF(Proc[[#This Row],[DaysAgeing]]&gt;5,"yep","on track")</f>
        <v>yep</v>
      </c>
      <c r="Q5923" s="2">
        <f ca="1">IF(Proc[[#This Row],[DateClosed]]="",ABS(NETWORKDAYS(Proc[[#This Row],[DateOpened]],TODAY()))-1,ABS(NETWORKDAYS(Proc[[#This Row],[DateOpened]],Proc[[#This Row],[DateClosed]]))-1)</f>
        <v>42</v>
      </c>
      <c r="R5923" s="140" t="s">
        <v>422</v>
      </c>
      <c r="S5923" s="143"/>
      <c r="T5923" s="153">
        <v>5922</v>
      </c>
    </row>
    <row r="5924" spans="1:20" hidden="1">
      <c r="A5924" s="142" t="s">
        <v>5885</v>
      </c>
      <c r="B5924" s="153" t="str">
        <f>IFERROR(VLOOKUP(Proc[[#This Row],[App]],Table2[],3,0),"open")</f>
        <v>ok</v>
      </c>
      <c r="C5924" s="144" t="s">
        <v>369</v>
      </c>
      <c r="D5924" s="152" t="s">
        <v>5703</v>
      </c>
      <c r="E5924" s="152" t="s">
        <v>5884</v>
      </c>
      <c r="F5924" s="145" t="s">
        <v>5884</v>
      </c>
      <c r="G5924" s="144" t="s">
        <v>406</v>
      </c>
      <c r="H5924" s="143" t="str">
        <f>IF(Proc[[#This Row],[type]]="LFF (MDG-F)",MID(Proc[[#This Row],[Obj]],13,10),"")</f>
        <v>SA80O05000</v>
      </c>
      <c r="I5924" s="152"/>
      <c r="J5924" s="143" t="b">
        <f>Proc[[#This Row],[Requested]]=Proc[[#This Row],[CurrentParent]]</f>
        <v>1</v>
      </c>
      <c r="K5924" s="153" t="str">
        <f>IF(Proc[[#This Row],[Author]]="Marcela Urrego",VLOOKUP(LEFT(Proc[[#This Row],[Requested]],1),Table3[#All],2,0),VLOOKUP(Proc[[#This Row],[Author]],Table4[],2,0))</f>
        <v>MGF</v>
      </c>
      <c r="L5924" s="148" t="s">
        <v>7174</v>
      </c>
      <c r="M5924" s="140">
        <v>46057</v>
      </c>
      <c r="N5924" s="140"/>
      <c r="O5924" s="140"/>
      <c r="P5924" s="140" t="str">
        <f ca="1">IF(Proc[[#This Row],[DaysAgeing]]&gt;5,"yep","on track")</f>
        <v>yep</v>
      </c>
      <c r="Q5924" s="2">
        <f ca="1">IF(Proc[[#This Row],[DateClosed]]="",ABS(NETWORKDAYS(Proc[[#This Row],[DateOpened]],TODAY()))-1,ABS(NETWORKDAYS(Proc[[#This Row],[DateOpened]],Proc[[#This Row],[DateClosed]]))-1)</f>
        <v>42</v>
      </c>
      <c r="R5924" s="140" t="s">
        <v>422</v>
      </c>
      <c r="S5924" s="143"/>
      <c r="T5924" s="153">
        <v>5923</v>
      </c>
    </row>
    <row r="5925" spans="1:20" hidden="1">
      <c r="A5925" s="142" t="s">
        <v>5885</v>
      </c>
      <c r="B5925" s="153" t="str">
        <f>IFERROR(VLOOKUP(Proc[[#This Row],[App]],Table2[],3,0),"open")</f>
        <v>ok</v>
      </c>
      <c r="C5925" s="144" t="s">
        <v>369</v>
      </c>
      <c r="D5925" s="152" t="s">
        <v>5704</v>
      </c>
      <c r="E5925" s="152" t="s">
        <v>5884</v>
      </c>
      <c r="F5925" s="145" t="s">
        <v>5884</v>
      </c>
      <c r="G5925" s="144" t="s">
        <v>406</v>
      </c>
      <c r="H5925" s="143" t="str">
        <f>IF(Proc[[#This Row],[type]]="LFF (MDG-F)",MID(Proc[[#This Row],[Obj]],13,10),"")</f>
        <v>SG09L70001</v>
      </c>
      <c r="I5925" s="152"/>
      <c r="J5925" s="143" t="b">
        <f>Proc[[#This Row],[Requested]]=Proc[[#This Row],[CurrentParent]]</f>
        <v>1</v>
      </c>
      <c r="K5925" s="153" t="str">
        <f>IF(Proc[[#This Row],[Author]]="Marcela Urrego",VLOOKUP(LEFT(Proc[[#This Row],[Requested]],1),Table3[#All],2,0),VLOOKUP(Proc[[#This Row],[Author]],Table4[],2,0))</f>
        <v>MGF</v>
      </c>
      <c r="L5925" s="148" t="s">
        <v>7174</v>
      </c>
      <c r="M5925" s="140">
        <v>46057</v>
      </c>
      <c r="N5925" s="140"/>
      <c r="O5925" s="140"/>
      <c r="P5925" s="140" t="str">
        <f ca="1">IF(Proc[[#This Row],[DaysAgeing]]&gt;5,"yep","on track")</f>
        <v>yep</v>
      </c>
      <c r="Q5925" s="2">
        <f ca="1">IF(Proc[[#This Row],[DateClosed]]="",ABS(NETWORKDAYS(Proc[[#This Row],[DateOpened]],TODAY()))-1,ABS(NETWORKDAYS(Proc[[#This Row],[DateOpened]],Proc[[#This Row],[DateClosed]]))-1)</f>
        <v>42</v>
      </c>
      <c r="R5925" s="140" t="s">
        <v>422</v>
      </c>
      <c r="S5925" s="143"/>
      <c r="T5925" s="153">
        <v>5924</v>
      </c>
    </row>
    <row r="5926" spans="1:20" hidden="1">
      <c r="A5926" s="142" t="s">
        <v>5885</v>
      </c>
      <c r="B5926" s="153" t="str">
        <f>IFERROR(VLOOKUP(Proc[[#This Row],[App]],Table2[],3,0),"open")</f>
        <v>ok</v>
      </c>
      <c r="C5926" s="144" t="s">
        <v>369</v>
      </c>
      <c r="D5926" s="152" t="s">
        <v>5705</v>
      </c>
      <c r="E5926" s="152" t="s">
        <v>5884</v>
      </c>
      <c r="F5926" s="145" t="s">
        <v>5884</v>
      </c>
      <c r="G5926" s="144" t="s">
        <v>406</v>
      </c>
      <c r="H5926" s="143" t="str">
        <f>IF(Proc[[#This Row],[type]]="LFF (MDG-F)",MID(Proc[[#This Row],[Obj]],13,10),"")</f>
        <v>DK50O05003</v>
      </c>
      <c r="I5926" s="152"/>
      <c r="J5926" s="143" t="b">
        <f>Proc[[#This Row],[Requested]]=Proc[[#This Row],[CurrentParent]]</f>
        <v>1</v>
      </c>
      <c r="K5926" s="153" t="str">
        <f>IF(Proc[[#This Row],[Author]]="Marcela Urrego",VLOOKUP(LEFT(Proc[[#This Row],[Requested]],1),Table3[#All],2,0),VLOOKUP(Proc[[#This Row],[Author]],Table4[],2,0))</f>
        <v>MGF</v>
      </c>
      <c r="L5926" s="148" t="s">
        <v>7174</v>
      </c>
      <c r="M5926" s="140">
        <v>46057</v>
      </c>
      <c r="N5926" s="140"/>
      <c r="O5926" s="140"/>
      <c r="P5926" s="140" t="str">
        <f ca="1">IF(Proc[[#This Row],[DaysAgeing]]&gt;5,"yep","on track")</f>
        <v>yep</v>
      </c>
      <c r="Q5926" s="2">
        <f ca="1">IF(Proc[[#This Row],[DateClosed]]="",ABS(NETWORKDAYS(Proc[[#This Row],[DateOpened]],TODAY()))-1,ABS(NETWORKDAYS(Proc[[#This Row],[DateOpened]],Proc[[#This Row],[DateClosed]]))-1)</f>
        <v>42</v>
      </c>
      <c r="R5926" s="140" t="s">
        <v>422</v>
      </c>
      <c r="S5926" s="143"/>
      <c r="T5926" s="153">
        <v>5925</v>
      </c>
    </row>
    <row r="5927" spans="1:20" hidden="1">
      <c r="A5927" s="142" t="s">
        <v>5885</v>
      </c>
      <c r="B5927" s="153" t="str">
        <f>IFERROR(VLOOKUP(Proc[[#This Row],[App]],Table2[],3,0),"open")</f>
        <v>ok</v>
      </c>
      <c r="C5927" s="144" t="s">
        <v>369</v>
      </c>
      <c r="D5927" s="152" t="s">
        <v>5706</v>
      </c>
      <c r="E5927" s="152" t="s">
        <v>5884</v>
      </c>
      <c r="F5927" s="145" t="s">
        <v>5884</v>
      </c>
      <c r="G5927" s="144" t="s">
        <v>406</v>
      </c>
      <c r="H5927" s="143" t="str">
        <f>IF(Proc[[#This Row],[type]]="LFF (MDG-F)",MID(Proc[[#This Row],[Obj]],13,10),"")</f>
        <v>CZ50O05002</v>
      </c>
      <c r="I5927" s="152"/>
      <c r="J5927" s="143" t="b">
        <f>Proc[[#This Row],[Requested]]=Proc[[#This Row],[CurrentParent]]</f>
        <v>1</v>
      </c>
      <c r="K5927" s="153" t="str">
        <f>IF(Proc[[#This Row],[Author]]="Marcela Urrego",VLOOKUP(LEFT(Proc[[#This Row],[Requested]],1),Table3[#All],2,0),VLOOKUP(Proc[[#This Row],[Author]],Table4[],2,0))</f>
        <v>MGF</v>
      </c>
      <c r="L5927" s="148" t="s">
        <v>7174</v>
      </c>
      <c r="M5927" s="140">
        <v>46057</v>
      </c>
      <c r="N5927" s="140"/>
      <c r="O5927" s="140"/>
      <c r="P5927" s="140" t="str">
        <f ca="1">IF(Proc[[#This Row],[DaysAgeing]]&gt;5,"yep","on track")</f>
        <v>yep</v>
      </c>
      <c r="Q5927" s="2">
        <f ca="1">IF(Proc[[#This Row],[DateClosed]]="",ABS(NETWORKDAYS(Proc[[#This Row],[DateOpened]],TODAY()))-1,ABS(NETWORKDAYS(Proc[[#This Row],[DateOpened]],Proc[[#This Row],[DateClosed]]))-1)</f>
        <v>42</v>
      </c>
      <c r="R5927" s="140" t="s">
        <v>422</v>
      </c>
      <c r="S5927" s="143"/>
      <c r="T5927" s="153">
        <v>5926</v>
      </c>
    </row>
    <row r="5928" spans="1:20" hidden="1">
      <c r="A5928" s="142" t="s">
        <v>5885</v>
      </c>
      <c r="B5928" s="153" t="str">
        <f>IFERROR(VLOOKUP(Proc[[#This Row],[App]],Table2[],3,0),"open")</f>
        <v>ok</v>
      </c>
      <c r="C5928" s="144" t="s">
        <v>369</v>
      </c>
      <c r="D5928" s="152" t="s">
        <v>5707</v>
      </c>
      <c r="E5928" s="152" t="s">
        <v>5884</v>
      </c>
      <c r="F5928" s="145" t="s">
        <v>5884</v>
      </c>
      <c r="G5928" s="144" t="s">
        <v>406</v>
      </c>
      <c r="H5928" s="143" t="str">
        <f>IF(Proc[[#This Row],[type]]="LFF (MDG-F)",MID(Proc[[#This Row],[Obj]],13,10),"")</f>
        <v>LT50O05003</v>
      </c>
      <c r="I5928" s="152"/>
      <c r="J5928" s="143" t="b">
        <f>Proc[[#This Row],[Requested]]=Proc[[#This Row],[CurrentParent]]</f>
        <v>1</v>
      </c>
      <c r="K5928" s="153" t="str">
        <f>IF(Proc[[#This Row],[Author]]="Marcela Urrego",VLOOKUP(LEFT(Proc[[#This Row],[Requested]],1),Table3[#All],2,0),VLOOKUP(Proc[[#This Row],[Author]],Table4[],2,0))</f>
        <v>MGF</v>
      </c>
      <c r="L5928" s="148" t="s">
        <v>7174</v>
      </c>
      <c r="M5928" s="140">
        <v>46057</v>
      </c>
      <c r="N5928" s="140"/>
      <c r="O5928" s="140"/>
      <c r="P5928" s="140" t="str">
        <f ca="1">IF(Proc[[#This Row],[DaysAgeing]]&gt;5,"yep","on track")</f>
        <v>yep</v>
      </c>
      <c r="Q5928" s="2">
        <f ca="1">IF(Proc[[#This Row],[DateClosed]]="",ABS(NETWORKDAYS(Proc[[#This Row],[DateOpened]],TODAY()))-1,ABS(NETWORKDAYS(Proc[[#This Row],[DateOpened]],Proc[[#This Row],[DateClosed]]))-1)</f>
        <v>42</v>
      </c>
      <c r="R5928" s="140" t="s">
        <v>422</v>
      </c>
      <c r="S5928" s="143"/>
      <c r="T5928" s="153">
        <v>5927</v>
      </c>
    </row>
    <row r="5929" spans="1:20" hidden="1">
      <c r="A5929" s="142" t="s">
        <v>5885</v>
      </c>
      <c r="B5929" s="153" t="str">
        <f>IFERROR(VLOOKUP(Proc[[#This Row],[App]],Table2[],3,0),"open")</f>
        <v>ok</v>
      </c>
      <c r="C5929" s="144" t="s">
        <v>369</v>
      </c>
      <c r="D5929" s="152" t="s">
        <v>5708</v>
      </c>
      <c r="E5929" s="152" t="s">
        <v>5884</v>
      </c>
      <c r="F5929" s="145" t="s">
        <v>5884</v>
      </c>
      <c r="G5929" s="144" t="s">
        <v>406</v>
      </c>
      <c r="H5929" s="143" t="str">
        <f>IF(Proc[[#This Row],[type]]="LFF (MDG-F)",MID(Proc[[#This Row],[Obj]],13,10),"")</f>
        <v>NO50O05003</v>
      </c>
      <c r="I5929" s="152"/>
      <c r="J5929" s="143" t="b">
        <f>Proc[[#This Row],[Requested]]=Proc[[#This Row],[CurrentParent]]</f>
        <v>1</v>
      </c>
      <c r="K5929" s="153" t="str">
        <f>IF(Proc[[#This Row],[Author]]="Marcela Urrego",VLOOKUP(LEFT(Proc[[#This Row],[Requested]],1),Table3[#All],2,0),VLOOKUP(Proc[[#This Row],[Author]],Table4[],2,0))</f>
        <v>MGF</v>
      </c>
      <c r="L5929" s="148" t="s">
        <v>7174</v>
      </c>
      <c r="M5929" s="140">
        <v>46057</v>
      </c>
      <c r="N5929" s="140"/>
      <c r="O5929" s="140"/>
      <c r="P5929" s="140" t="str">
        <f ca="1">IF(Proc[[#This Row],[DaysAgeing]]&gt;5,"yep","on track")</f>
        <v>yep</v>
      </c>
      <c r="Q5929" s="2">
        <f ca="1">IF(Proc[[#This Row],[DateClosed]]="",ABS(NETWORKDAYS(Proc[[#This Row],[DateOpened]],TODAY()))-1,ABS(NETWORKDAYS(Proc[[#This Row],[DateOpened]],Proc[[#This Row],[DateClosed]]))-1)</f>
        <v>42</v>
      </c>
      <c r="R5929" s="140" t="s">
        <v>422</v>
      </c>
      <c r="S5929" s="143"/>
      <c r="T5929" s="153">
        <v>5928</v>
      </c>
    </row>
    <row r="5930" spans="1:20" hidden="1">
      <c r="A5930" s="142" t="s">
        <v>5885</v>
      </c>
      <c r="B5930" s="153" t="str">
        <f>IFERROR(VLOOKUP(Proc[[#This Row],[App]],Table2[],3,0),"open")</f>
        <v>ok</v>
      </c>
      <c r="C5930" s="144" t="s">
        <v>369</v>
      </c>
      <c r="D5930" s="152" t="s">
        <v>5709</v>
      </c>
      <c r="E5930" s="152" t="s">
        <v>5884</v>
      </c>
      <c r="F5930" s="145" t="s">
        <v>5884</v>
      </c>
      <c r="G5930" s="144" t="s">
        <v>406</v>
      </c>
      <c r="H5930" s="143" t="str">
        <f>IF(Proc[[#This Row],[type]]="LFF (MDG-F)",MID(Proc[[#This Row],[Obj]],13,10),"")</f>
        <v>LV50O05003</v>
      </c>
      <c r="I5930" s="152"/>
      <c r="J5930" s="143" t="b">
        <f>Proc[[#This Row],[Requested]]=Proc[[#This Row],[CurrentParent]]</f>
        <v>1</v>
      </c>
      <c r="K5930" s="153" t="str">
        <f>IF(Proc[[#This Row],[Author]]="Marcela Urrego",VLOOKUP(LEFT(Proc[[#This Row],[Requested]],1),Table3[#All],2,0),VLOOKUP(Proc[[#This Row],[Author]],Table4[],2,0))</f>
        <v>MGF</v>
      </c>
      <c r="L5930" s="148" t="s">
        <v>7174</v>
      </c>
      <c r="M5930" s="140">
        <v>46057</v>
      </c>
      <c r="N5930" s="140"/>
      <c r="O5930" s="140"/>
      <c r="P5930" s="140" t="str">
        <f ca="1">IF(Proc[[#This Row],[DaysAgeing]]&gt;5,"yep","on track")</f>
        <v>yep</v>
      </c>
      <c r="Q5930" s="2">
        <f ca="1">IF(Proc[[#This Row],[DateClosed]]="",ABS(NETWORKDAYS(Proc[[#This Row],[DateOpened]],TODAY()))-1,ABS(NETWORKDAYS(Proc[[#This Row],[DateOpened]],Proc[[#This Row],[DateClosed]]))-1)</f>
        <v>42</v>
      </c>
      <c r="R5930" s="140" t="s">
        <v>422</v>
      </c>
      <c r="S5930" s="143"/>
      <c r="T5930" s="153">
        <v>5929</v>
      </c>
    </row>
    <row r="5931" spans="1:20" hidden="1">
      <c r="A5931" s="142" t="s">
        <v>5885</v>
      </c>
      <c r="B5931" s="153" t="str">
        <f>IFERROR(VLOOKUP(Proc[[#This Row],[App]],Table2[],3,0),"open")</f>
        <v>ok</v>
      </c>
      <c r="C5931" s="144" t="s">
        <v>369</v>
      </c>
      <c r="D5931" s="152" t="s">
        <v>5710</v>
      </c>
      <c r="E5931" s="152" t="s">
        <v>5884</v>
      </c>
      <c r="F5931" s="145" t="s">
        <v>5884</v>
      </c>
      <c r="G5931" s="144" t="s">
        <v>406</v>
      </c>
      <c r="H5931" s="143" t="str">
        <f>IF(Proc[[#This Row],[type]]="LFF (MDG-F)",MID(Proc[[#This Row],[Obj]],13,10),"")</f>
        <v>EE50O05003</v>
      </c>
      <c r="I5931" s="152"/>
      <c r="J5931" s="143" t="b">
        <f>Proc[[#This Row],[Requested]]=Proc[[#This Row],[CurrentParent]]</f>
        <v>1</v>
      </c>
      <c r="K5931" s="153" t="str">
        <f>IF(Proc[[#This Row],[Author]]="Marcela Urrego",VLOOKUP(LEFT(Proc[[#This Row],[Requested]],1),Table3[#All],2,0),VLOOKUP(Proc[[#This Row],[Author]],Table4[],2,0))</f>
        <v>MGF</v>
      </c>
      <c r="L5931" s="148" t="s">
        <v>7174</v>
      </c>
      <c r="M5931" s="140">
        <v>46057</v>
      </c>
      <c r="N5931" s="140"/>
      <c r="O5931" s="140"/>
      <c r="P5931" s="140" t="str">
        <f ca="1">IF(Proc[[#This Row],[DaysAgeing]]&gt;5,"yep","on track")</f>
        <v>yep</v>
      </c>
      <c r="Q5931" s="2">
        <f ca="1">IF(Proc[[#This Row],[DateClosed]]="",ABS(NETWORKDAYS(Proc[[#This Row],[DateOpened]],TODAY()))-1,ABS(NETWORKDAYS(Proc[[#This Row],[DateOpened]],Proc[[#This Row],[DateClosed]]))-1)</f>
        <v>42</v>
      </c>
      <c r="R5931" s="140" t="s">
        <v>422</v>
      </c>
      <c r="S5931" s="143"/>
      <c r="T5931" s="153">
        <v>5930</v>
      </c>
    </row>
    <row r="5932" spans="1:20" hidden="1">
      <c r="A5932" s="142" t="s">
        <v>5885</v>
      </c>
      <c r="B5932" s="153" t="str">
        <f>IFERROR(VLOOKUP(Proc[[#This Row],[App]],Table2[],3,0),"open")</f>
        <v>ok</v>
      </c>
      <c r="C5932" s="144" t="s">
        <v>369</v>
      </c>
      <c r="D5932" s="152" t="s">
        <v>5711</v>
      </c>
      <c r="E5932" s="152" t="s">
        <v>5884</v>
      </c>
      <c r="F5932" s="145" t="s">
        <v>5884</v>
      </c>
      <c r="G5932" s="144" t="s">
        <v>406</v>
      </c>
      <c r="H5932" s="143" t="str">
        <f>IF(Proc[[#This Row],[type]]="LFF (MDG-F)",MID(Proc[[#This Row],[Obj]],13,10),"")</f>
        <v>FI50O05003</v>
      </c>
      <c r="I5932" s="152"/>
      <c r="J5932" s="143" t="b">
        <f>Proc[[#This Row],[Requested]]=Proc[[#This Row],[CurrentParent]]</f>
        <v>1</v>
      </c>
      <c r="K5932" s="153" t="str">
        <f>IF(Proc[[#This Row],[Author]]="Marcela Urrego",VLOOKUP(LEFT(Proc[[#This Row],[Requested]],1),Table3[#All],2,0),VLOOKUP(Proc[[#This Row],[Author]],Table4[],2,0))</f>
        <v>MGF</v>
      </c>
      <c r="L5932" s="148" t="s">
        <v>7174</v>
      </c>
      <c r="M5932" s="140">
        <v>46057</v>
      </c>
      <c r="N5932" s="140"/>
      <c r="O5932" s="140"/>
      <c r="P5932" s="140" t="str">
        <f ca="1">IF(Proc[[#This Row],[DaysAgeing]]&gt;5,"yep","on track")</f>
        <v>yep</v>
      </c>
      <c r="Q5932" s="2">
        <f ca="1">IF(Proc[[#This Row],[DateClosed]]="",ABS(NETWORKDAYS(Proc[[#This Row],[DateOpened]],TODAY()))-1,ABS(NETWORKDAYS(Proc[[#This Row],[DateOpened]],Proc[[#This Row],[DateClosed]]))-1)</f>
        <v>42</v>
      </c>
      <c r="R5932" s="140" t="s">
        <v>422</v>
      </c>
      <c r="S5932" s="143"/>
      <c r="T5932" s="153">
        <v>5931</v>
      </c>
    </row>
    <row r="5933" spans="1:20" hidden="1">
      <c r="A5933" s="142" t="s">
        <v>5885</v>
      </c>
      <c r="B5933" s="153" t="str">
        <f>IFERROR(VLOOKUP(Proc[[#This Row],[App]],Table2[],3,0),"open")</f>
        <v>ok</v>
      </c>
      <c r="C5933" s="144" t="s">
        <v>369</v>
      </c>
      <c r="D5933" s="152" t="s">
        <v>5712</v>
      </c>
      <c r="E5933" s="152" t="s">
        <v>5884</v>
      </c>
      <c r="F5933" s="145" t="s">
        <v>5884</v>
      </c>
      <c r="G5933" s="144" t="s">
        <v>406</v>
      </c>
      <c r="H5933" s="143" t="str">
        <f>IF(Proc[[#This Row],[type]]="LFF (MDG-F)",MID(Proc[[#This Row],[Obj]],13,10),"")</f>
        <v>SE50O05003</v>
      </c>
      <c r="I5933" s="152"/>
      <c r="J5933" s="143" t="b">
        <f>Proc[[#This Row],[Requested]]=Proc[[#This Row],[CurrentParent]]</f>
        <v>1</v>
      </c>
      <c r="K5933" s="153" t="str">
        <f>IF(Proc[[#This Row],[Author]]="Marcela Urrego",VLOOKUP(LEFT(Proc[[#This Row],[Requested]],1),Table3[#All],2,0),VLOOKUP(Proc[[#This Row],[Author]],Table4[],2,0))</f>
        <v>MGF</v>
      </c>
      <c r="L5933" s="148" t="s">
        <v>7174</v>
      </c>
      <c r="M5933" s="140">
        <v>46057</v>
      </c>
      <c r="N5933" s="140"/>
      <c r="O5933" s="140"/>
      <c r="P5933" s="140" t="str">
        <f ca="1">IF(Proc[[#This Row],[DaysAgeing]]&gt;5,"yep","on track")</f>
        <v>yep</v>
      </c>
      <c r="Q5933" s="2">
        <f ca="1">IF(Proc[[#This Row],[DateClosed]]="",ABS(NETWORKDAYS(Proc[[#This Row],[DateOpened]],TODAY()))-1,ABS(NETWORKDAYS(Proc[[#This Row],[DateOpened]],Proc[[#This Row],[DateClosed]]))-1)</f>
        <v>42</v>
      </c>
      <c r="R5933" s="140" t="s">
        <v>422</v>
      </c>
      <c r="S5933" s="143"/>
      <c r="T5933" s="153">
        <v>5932</v>
      </c>
    </row>
    <row r="5934" spans="1:20" hidden="1">
      <c r="A5934" s="142" t="s">
        <v>5885</v>
      </c>
      <c r="B5934" s="153" t="str">
        <f>IFERROR(VLOOKUP(Proc[[#This Row],[App]],Table2[],3,0),"open")</f>
        <v>ok</v>
      </c>
      <c r="C5934" s="144" t="s">
        <v>369</v>
      </c>
      <c r="D5934" s="152" t="s">
        <v>4265</v>
      </c>
      <c r="E5934" s="152" t="s">
        <v>5884</v>
      </c>
      <c r="F5934" s="145" t="s">
        <v>5884</v>
      </c>
      <c r="G5934" s="144" t="s">
        <v>406</v>
      </c>
      <c r="H5934" s="143" t="str">
        <f>IF(Proc[[#This Row],[type]]="LFF (MDG-F)",MID(Proc[[#This Row],[Obj]],13,10),"")</f>
        <v>JP01O05001</v>
      </c>
      <c r="I5934" s="152"/>
      <c r="J5934" s="143" t="b">
        <f>Proc[[#This Row],[Requested]]=Proc[[#This Row],[CurrentParent]]</f>
        <v>1</v>
      </c>
      <c r="K5934" s="153" t="str">
        <f>IF(Proc[[#This Row],[Author]]="Marcela Urrego",VLOOKUP(LEFT(Proc[[#This Row],[Requested]],1),Table3[#All],2,0),VLOOKUP(Proc[[#This Row],[Author]],Table4[],2,0))</f>
        <v>MGF</v>
      </c>
      <c r="L5934" s="148" t="s">
        <v>7174</v>
      </c>
      <c r="M5934" s="140">
        <v>46057</v>
      </c>
      <c r="N5934" s="140"/>
      <c r="O5934" s="140"/>
      <c r="P5934" s="140" t="str">
        <f ca="1">IF(Proc[[#This Row],[DaysAgeing]]&gt;5,"yep","on track")</f>
        <v>yep</v>
      </c>
      <c r="Q5934" s="2">
        <f ca="1">IF(Proc[[#This Row],[DateClosed]]="",ABS(NETWORKDAYS(Proc[[#This Row],[DateOpened]],TODAY()))-1,ABS(NETWORKDAYS(Proc[[#This Row],[DateOpened]],Proc[[#This Row],[DateClosed]]))-1)</f>
        <v>42</v>
      </c>
      <c r="R5934" s="140" t="s">
        <v>422</v>
      </c>
      <c r="S5934" s="143"/>
      <c r="T5934" s="153">
        <v>5933</v>
      </c>
    </row>
    <row r="5935" spans="1:20" hidden="1">
      <c r="A5935" s="142" t="s">
        <v>5885</v>
      </c>
      <c r="B5935" s="143" t="str">
        <f>IFERROR(VLOOKUP(Proc[[#This Row],[App]],Table2[],3,0),"open")</f>
        <v>ok</v>
      </c>
      <c r="C5935" s="144" t="s">
        <v>369</v>
      </c>
      <c r="D5935" s="152" t="s">
        <v>4264</v>
      </c>
      <c r="E5935" s="152" t="s">
        <v>5884</v>
      </c>
      <c r="F5935" s="145" t="s">
        <v>5884</v>
      </c>
      <c r="G5935" s="144" t="s">
        <v>406</v>
      </c>
      <c r="H5935" s="143" t="str">
        <f>IF(Proc[[#This Row],[type]]="LFF (MDG-F)",MID(Proc[[#This Row],[Obj]],13,10),"")</f>
        <v>JP01O05000</v>
      </c>
      <c r="I5935" s="152"/>
      <c r="J5935" s="143" t="b">
        <f>Proc[[#This Row],[Requested]]=Proc[[#This Row],[CurrentParent]]</f>
        <v>1</v>
      </c>
      <c r="K5935" s="143" t="str">
        <f>IF(Proc[[#This Row],[Author]]="Marcela Urrego",VLOOKUP(LEFT(Proc[[#This Row],[Requested]],1),Table3[#All],2,0),VLOOKUP(Proc[[#This Row],[Author]],Table4[],2,0))</f>
        <v>MGF</v>
      </c>
      <c r="L5935" s="148" t="s">
        <v>7174</v>
      </c>
      <c r="M5935" s="140">
        <v>46057</v>
      </c>
      <c r="N5935" s="140"/>
      <c r="O5935" s="140"/>
      <c r="P5935" s="140" t="str">
        <f ca="1">IF(Proc[[#This Row],[DaysAgeing]]&gt;5,"yep","on track")</f>
        <v>yep</v>
      </c>
      <c r="Q5935" s="2">
        <f ca="1">IF(Proc[[#This Row],[DateClosed]]="",ABS(NETWORKDAYS(Proc[[#This Row],[DateOpened]],TODAY()))-1,ABS(NETWORKDAYS(Proc[[#This Row],[DateOpened]],Proc[[#This Row],[DateClosed]]))-1)</f>
        <v>42</v>
      </c>
      <c r="R5935" s="140" t="s">
        <v>422</v>
      </c>
      <c r="S5935" s="143"/>
      <c r="T5935" s="153">
        <v>5934</v>
      </c>
    </row>
    <row r="5936" spans="1:20" hidden="1">
      <c r="A5936" s="142" t="s">
        <v>5885</v>
      </c>
      <c r="B5936" s="143" t="str">
        <f>IFERROR(VLOOKUP(Proc[[#This Row],[App]],Table2[],3,0),"open")</f>
        <v>ok</v>
      </c>
      <c r="C5936" s="144" t="s">
        <v>369</v>
      </c>
      <c r="D5936" s="152" t="s">
        <v>4266</v>
      </c>
      <c r="E5936" s="152" t="s">
        <v>5884</v>
      </c>
      <c r="F5936" s="145" t="s">
        <v>5884</v>
      </c>
      <c r="G5936" s="144" t="s">
        <v>406</v>
      </c>
      <c r="H5936" s="143" t="str">
        <f>IF(Proc[[#This Row],[type]]="LFF (MDG-F)",MID(Proc[[#This Row],[Obj]],13,10),"")</f>
        <v>JP01O05002</v>
      </c>
      <c r="I5936" s="152"/>
      <c r="J5936" s="143" t="b">
        <f>Proc[[#This Row],[Requested]]=Proc[[#This Row],[CurrentParent]]</f>
        <v>1</v>
      </c>
      <c r="K5936" s="143" t="str">
        <f>IF(Proc[[#This Row],[Author]]="Marcela Urrego",VLOOKUP(LEFT(Proc[[#This Row],[Requested]],1),Table3[#All],2,0),VLOOKUP(Proc[[#This Row],[Author]],Table4[],2,0))</f>
        <v>MGF</v>
      </c>
      <c r="L5936" s="148" t="s">
        <v>7174</v>
      </c>
      <c r="M5936" s="140">
        <v>46057</v>
      </c>
      <c r="N5936" s="140"/>
      <c r="O5936" s="140"/>
      <c r="P5936" s="140" t="str">
        <f ca="1">IF(Proc[[#This Row],[DaysAgeing]]&gt;5,"yep","on track")</f>
        <v>yep</v>
      </c>
      <c r="Q5936" s="2">
        <f ca="1">IF(Proc[[#This Row],[DateClosed]]="",ABS(NETWORKDAYS(Proc[[#This Row],[DateOpened]],TODAY()))-1,ABS(NETWORKDAYS(Proc[[#This Row],[DateOpened]],Proc[[#This Row],[DateClosed]]))-1)</f>
        <v>42</v>
      </c>
      <c r="R5936" s="140" t="s">
        <v>422</v>
      </c>
      <c r="S5936" s="143"/>
      <c r="T5936" s="153">
        <v>5935</v>
      </c>
    </row>
    <row r="5937" spans="1:20" hidden="1">
      <c r="A5937" s="142" t="s">
        <v>5885</v>
      </c>
      <c r="B5937" s="143" t="str">
        <f>IFERROR(VLOOKUP(Proc[[#This Row],[App]],Table2[],3,0),"open")</f>
        <v>ok</v>
      </c>
      <c r="C5937" s="144" t="s">
        <v>369</v>
      </c>
      <c r="D5937" s="152" t="s">
        <v>4267</v>
      </c>
      <c r="E5937" s="152" t="s">
        <v>5884</v>
      </c>
      <c r="F5937" s="145" t="s">
        <v>5884</v>
      </c>
      <c r="G5937" s="144" t="s">
        <v>406</v>
      </c>
      <c r="H5937" s="143" t="str">
        <f>IF(Proc[[#This Row],[type]]="LFF (MDG-F)",MID(Proc[[#This Row],[Obj]],13,10),"")</f>
        <v>JP01O05003</v>
      </c>
      <c r="I5937" s="152"/>
      <c r="J5937" s="143" t="b">
        <f>Proc[[#This Row],[Requested]]=Proc[[#This Row],[CurrentParent]]</f>
        <v>1</v>
      </c>
      <c r="K5937" s="143" t="str">
        <f>IF(Proc[[#This Row],[Author]]="Marcela Urrego",VLOOKUP(LEFT(Proc[[#This Row],[Requested]],1),Table3[#All],2,0),VLOOKUP(Proc[[#This Row],[Author]],Table4[],2,0))</f>
        <v>MGF</v>
      </c>
      <c r="L5937" s="148" t="s">
        <v>7174</v>
      </c>
      <c r="M5937" s="140">
        <v>46057</v>
      </c>
      <c r="N5937" s="140"/>
      <c r="O5937" s="140"/>
      <c r="P5937" s="140" t="str">
        <f ca="1">IF(Proc[[#This Row],[DaysAgeing]]&gt;5,"yep","on track")</f>
        <v>yep</v>
      </c>
      <c r="Q5937" s="2">
        <f ca="1">IF(Proc[[#This Row],[DateClosed]]="",ABS(NETWORKDAYS(Proc[[#This Row],[DateOpened]],TODAY()))-1,ABS(NETWORKDAYS(Proc[[#This Row],[DateOpened]],Proc[[#This Row],[DateClosed]]))-1)</f>
        <v>42</v>
      </c>
      <c r="R5937" s="140" t="s">
        <v>422</v>
      </c>
      <c r="S5937" s="143"/>
      <c r="T5937" s="153">
        <v>5936</v>
      </c>
    </row>
    <row r="5938" spans="1:20" hidden="1">
      <c r="A5938" s="142" t="s">
        <v>5885</v>
      </c>
      <c r="B5938" s="143" t="str">
        <f>IFERROR(VLOOKUP(Proc[[#This Row],[App]],Table2[],3,0),"open")</f>
        <v>ok</v>
      </c>
      <c r="C5938" s="144" t="s">
        <v>369</v>
      </c>
      <c r="D5938" s="152" t="s">
        <v>4268</v>
      </c>
      <c r="E5938" s="152" t="s">
        <v>5884</v>
      </c>
      <c r="F5938" s="145" t="s">
        <v>5884</v>
      </c>
      <c r="G5938" s="144" t="s">
        <v>406</v>
      </c>
      <c r="H5938" s="143" t="str">
        <f>IF(Proc[[#This Row],[type]]="LFF (MDG-F)",MID(Proc[[#This Row],[Obj]],13,10),"")</f>
        <v>JP01O05004</v>
      </c>
      <c r="I5938" s="152"/>
      <c r="J5938" s="143" t="b">
        <f>Proc[[#This Row],[Requested]]=Proc[[#This Row],[CurrentParent]]</f>
        <v>1</v>
      </c>
      <c r="K5938" s="143" t="str">
        <f>IF(Proc[[#This Row],[Author]]="Marcela Urrego",VLOOKUP(LEFT(Proc[[#This Row],[Requested]],1),Table3[#All],2,0),VLOOKUP(Proc[[#This Row],[Author]],Table4[],2,0))</f>
        <v>MGF</v>
      </c>
      <c r="L5938" s="148" t="s">
        <v>7174</v>
      </c>
      <c r="M5938" s="140">
        <v>46057</v>
      </c>
      <c r="N5938" s="140"/>
      <c r="O5938" s="140"/>
      <c r="P5938" s="140" t="str">
        <f ca="1">IF(Proc[[#This Row],[DaysAgeing]]&gt;5,"yep","on track")</f>
        <v>yep</v>
      </c>
      <c r="Q5938" s="2">
        <f ca="1">IF(Proc[[#This Row],[DateClosed]]="",ABS(NETWORKDAYS(Proc[[#This Row],[DateOpened]],TODAY()))-1,ABS(NETWORKDAYS(Proc[[#This Row],[DateOpened]],Proc[[#This Row],[DateClosed]]))-1)</f>
        <v>42</v>
      </c>
      <c r="R5938" s="140" t="s">
        <v>422</v>
      </c>
      <c r="S5938" s="143"/>
      <c r="T5938" s="153">
        <v>5937</v>
      </c>
    </row>
    <row r="5939" spans="1:20" hidden="1">
      <c r="A5939" s="142" t="s">
        <v>5885</v>
      </c>
      <c r="B5939" s="143" t="str">
        <f>IFERROR(VLOOKUP(Proc[[#This Row],[App]],Table2[],3,0),"open")</f>
        <v>ok</v>
      </c>
      <c r="C5939" s="144" t="s">
        <v>369</v>
      </c>
      <c r="D5939" s="152" t="s">
        <v>5713</v>
      </c>
      <c r="E5939" s="152" t="s">
        <v>5884</v>
      </c>
      <c r="F5939" s="145" t="s">
        <v>5884</v>
      </c>
      <c r="G5939" s="144" t="s">
        <v>406</v>
      </c>
      <c r="H5939" s="143" t="str">
        <f>IF(Proc[[#This Row],[type]]="LFF (MDG-F)",MID(Proc[[#This Row],[Obj]],13,10),"")</f>
        <v>2123O05004</v>
      </c>
      <c r="I5939" s="152"/>
      <c r="J5939" s="143" t="b">
        <f>Proc[[#This Row],[Requested]]=Proc[[#This Row],[CurrentParent]]</f>
        <v>1</v>
      </c>
      <c r="K5939" s="143" t="str">
        <f>IF(Proc[[#This Row],[Author]]="Marcela Urrego",VLOOKUP(LEFT(Proc[[#This Row],[Requested]],1),Table3[#All],2,0),VLOOKUP(Proc[[#This Row],[Author]],Table4[],2,0))</f>
        <v>MGF</v>
      </c>
      <c r="L5939" s="148" t="s">
        <v>7174</v>
      </c>
      <c r="M5939" s="140">
        <v>46057</v>
      </c>
      <c r="N5939" s="140"/>
      <c r="O5939" s="140"/>
      <c r="P5939" s="140" t="str">
        <f ca="1">IF(Proc[[#This Row],[DaysAgeing]]&gt;5,"yep","on track")</f>
        <v>yep</v>
      </c>
      <c r="Q5939" s="2">
        <f ca="1">IF(Proc[[#This Row],[DateClosed]]="",ABS(NETWORKDAYS(Proc[[#This Row],[DateOpened]],TODAY()))-1,ABS(NETWORKDAYS(Proc[[#This Row],[DateOpened]],Proc[[#This Row],[DateClosed]]))-1)</f>
        <v>42</v>
      </c>
      <c r="R5939" s="140" t="s">
        <v>422</v>
      </c>
      <c r="S5939" s="143"/>
      <c r="T5939" s="153">
        <v>5938</v>
      </c>
    </row>
    <row r="5940" spans="1:20" hidden="1">
      <c r="A5940" s="142" t="s">
        <v>5885</v>
      </c>
      <c r="B5940" s="143" t="str">
        <f>IFERROR(VLOOKUP(Proc[[#This Row],[App]],Table2[],3,0),"open")</f>
        <v>ok</v>
      </c>
      <c r="C5940" s="144" t="s">
        <v>369</v>
      </c>
      <c r="D5940" s="152" t="s">
        <v>5714</v>
      </c>
      <c r="E5940" s="152" t="s">
        <v>5884</v>
      </c>
      <c r="F5940" s="145" t="s">
        <v>5884</v>
      </c>
      <c r="G5940" s="144" t="s">
        <v>406</v>
      </c>
      <c r="H5940" s="143" t="str">
        <f>IF(Proc[[#This Row],[type]]="LFF (MDG-F)",MID(Proc[[#This Row],[Obj]],13,10),"")</f>
        <v>2128O05001</v>
      </c>
      <c r="I5940" s="152"/>
      <c r="J5940" s="143" t="b">
        <f>Proc[[#This Row],[Requested]]=Proc[[#This Row],[CurrentParent]]</f>
        <v>1</v>
      </c>
      <c r="K5940" s="143" t="str">
        <f>IF(Proc[[#This Row],[Author]]="Marcela Urrego",VLOOKUP(LEFT(Proc[[#This Row],[Requested]],1),Table3[#All],2,0),VLOOKUP(Proc[[#This Row],[Author]],Table4[],2,0))</f>
        <v>MGF</v>
      </c>
      <c r="L5940" s="148" t="s">
        <v>7174</v>
      </c>
      <c r="M5940" s="140">
        <v>46057</v>
      </c>
      <c r="N5940" s="140"/>
      <c r="O5940" s="140"/>
      <c r="P5940" s="140" t="str">
        <f ca="1">IF(Proc[[#This Row],[DaysAgeing]]&gt;5,"yep","on track")</f>
        <v>yep</v>
      </c>
      <c r="Q5940" s="2">
        <f ca="1">IF(Proc[[#This Row],[DateClosed]]="",ABS(NETWORKDAYS(Proc[[#This Row],[DateOpened]],TODAY()))-1,ABS(NETWORKDAYS(Proc[[#This Row],[DateOpened]],Proc[[#This Row],[DateClosed]]))-1)</f>
        <v>42</v>
      </c>
      <c r="R5940" s="140" t="s">
        <v>422</v>
      </c>
      <c r="S5940" s="143"/>
      <c r="T5940" s="153">
        <v>5939</v>
      </c>
    </row>
    <row r="5941" spans="1:20" hidden="1">
      <c r="A5941" s="142" t="s">
        <v>5885</v>
      </c>
      <c r="B5941" s="143" t="str">
        <f>IFERROR(VLOOKUP(Proc[[#This Row],[App]],Table2[],3,0),"open")</f>
        <v>ok</v>
      </c>
      <c r="C5941" s="144" t="s">
        <v>369</v>
      </c>
      <c r="D5941" s="152" t="s">
        <v>5715</v>
      </c>
      <c r="E5941" s="152" t="s">
        <v>5884</v>
      </c>
      <c r="F5941" s="145" t="s">
        <v>5884</v>
      </c>
      <c r="G5941" s="144" t="s">
        <v>406</v>
      </c>
      <c r="H5941" s="143" t="str">
        <f>IF(Proc[[#This Row],[type]]="LFF (MDG-F)",MID(Proc[[#This Row],[Obj]],13,10),"")</f>
        <v>2128O05002</v>
      </c>
      <c r="I5941" s="152"/>
      <c r="J5941" s="143" t="b">
        <f>Proc[[#This Row],[Requested]]=Proc[[#This Row],[CurrentParent]]</f>
        <v>1</v>
      </c>
      <c r="K5941" s="143" t="str">
        <f>IF(Proc[[#This Row],[Author]]="Marcela Urrego",VLOOKUP(LEFT(Proc[[#This Row],[Requested]],1),Table3[#All],2,0),VLOOKUP(Proc[[#This Row],[Author]],Table4[],2,0))</f>
        <v>MGF</v>
      </c>
      <c r="L5941" s="148" t="s">
        <v>7174</v>
      </c>
      <c r="M5941" s="140">
        <v>46057</v>
      </c>
      <c r="N5941" s="140"/>
      <c r="O5941" s="140"/>
      <c r="P5941" s="140" t="str">
        <f ca="1">IF(Proc[[#This Row],[DaysAgeing]]&gt;5,"yep","on track")</f>
        <v>yep</v>
      </c>
      <c r="Q5941" s="2">
        <f ca="1">IF(Proc[[#This Row],[DateClosed]]="",ABS(NETWORKDAYS(Proc[[#This Row],[DateOpened]],TODAY()))-1,ABS(NETWORKDAYS(Proc[[#This Row],[DateOpened]],Proc[[#This Row],[DateClosed]]))-1)</f>
        <v>42</v>
      </c>
      <c r="R5941" s="140" t="s">
        <v>422</v>
      </c>
      <c r="S5941" s="143"/>
      <c r="T5941" s="153">
        <v>5940</v>
      </c>
    </row>
    <row r="5942" spans="1:20" hidden="1">
      <c r="A5942" s="142" t="s">
        <v>5885</v>
      </c>
      <c r="B5942" s="143" t="str">
        <f>IFERROR(VLOOKUP(Proc[[#This Row],[App]],Table2[],3,0),"open")</f>
        <v>ok</v>
      </c>
      <c r="C5942" s="144" t="s">
        <v>369</v>
      </c>
      <c r="D5942" s="152" t="s">
        <v>5716</v>
      </c>
      <c r="E5942" s="152" t="s">
        <v>5884</v>
      </c>
      <c r="F5942" s="145" t="s">
        <v>5884</v>
      </c>
      <c r="G5942" s="144" t="s">
        <v>406</v>
      </c>
      <c r="H5942" s="143" t="str">
        <f>IF(Proc[[#This Row],[type]]="LFF (MDG-F)",MID(Proc[[#This Row],[Obj]],13,10),"")</f>
        <v>2128O05003</v>
      </c>
      <c r="I5942" s="152"/>
      <c r="J5942" s="143" t="b">
        <f>Proc[[#This Row],[Requested]]=Proc[[#This Row],[CurrentParent]]</f>
        <v>1</v>
      </c>
      <c r="K5942" s="143" t="str">
        <f>IF(Proc[[#This Row],[Author]]="Marcela Urrego",VLOOKUP(LEFT(Proc[[#This Row],[Requested]],1),Table3[#All],2,0),VLOOKUP(Proc[[#This Row],[Author]],Table4[],2,0))</f>
        <v>MGF</v>
      </c>
      <c r="L5942" s="148" t="s">
        <v>7174</v>
      </c>
      <c r="M5942" s="140">
        <v>46057</v>
      </c>
      <c r="N5942" s="140"/>
      <c r="O5942" s="140"/>
      <c r="P5942" s="140" t="str">
        <f ca="1">IF(Proc[[#This Row],[DaysAgeing]]&gt;5,"yep","on track")</f>
        <v>yep</v>
      </c>
      <c r="Q5942" s="2">
        <f ca="1">IF(Proc[[#This Row],[DateClosed]]="",ABS(NETWORKDAYS(Proc[[#This Row],[DateOpened]],TODAY()))-1,ABS(NETWORKDAYS(Proc[[#This Row],[DateOpened]],Proc[[#This Row],[DateClosed]]))-1)</f>
        <v>42</v>
      </c>
      <c r="R5942" s="140" t="s">
        <v>422</v>
      </c>
      <c r="S5942" s="143"/>
      <c r="T5942" s="153">
        <v>5941</v>
      </c>
    </row>
    <row r="5943" spans="1:20" hidden="1">
      <c r="A5943" s="142" t="s">
        <v>5885</v>
      </c>
      <c r="B5943" s="143" t="str">
        <f>IFERROR(VLOOKUP(Proc[[#This Row],[App]],Table2[],3,0),"open")</f>
        <v>ok</v>
      </c>
      <c r="C5943" s="144" t="s">
        <v>369</v>
      </c>
      <c r="D5943" s="152" t="s">
        <v>5717</v>
      </c>
      <c r="E5943" s="152" t="s">
        <v>5884</v>
      </c>
      <c r="F5943" s="145" t="s">
        <v>5884</v>
      </c>
      <c r="G5943" s="144" t="s">
        <v>406</v>
      </c>
      <c r="H5943" s="143" t="str">
        <f>IF(Proc[[#This Row],[type]]="LFF (MDG-F)",MID(Proc[[#This Row],[Obj]],13,10),"")</f>
        <v>2131O05003</v>
      </c>
      <c r="I5943" s="152"/>
      <c r="J5943" s="143" t="b">
        <f>Proc[[#This Row],[Requested]]=Proc[[#This Row],[CurrentParent]]</f>
        <v>1</v>
      </c>
      <c r="K5943" s="143" t="str">
        <f>IF(Proc[[#This Row],[Author]]="Marcela Urrego",VLOOKUP(LEFT(Proc[[#This Row],[Requested]],1),Table3[#All],2,0),VLOOKUP(Proc[[#This Row],[Author]],Table4[],2,0))</f>
        <v>MGF</v>
      </c>
      <c r="L5943" s="148" t="s">
        <v>7174</v>
      </c>
      <c r="M5943" s="140">
        <v>46057</v>
      </c>
      <c r="N5943" s="140"/>
      <c r="O5943" s="140"/>
      <c r="P5943" s="140" t="str">
        <f ca="1">IF(Proc[[#This Row],[DaysAgeing]]&gt;5,"yep","on track")</f>
        <v>yep</v>
      </c>
      <c r="Q5943" s="2">
        <f ca="1">IF(Proc[[#This Row],[DateClosed]]="",ABS(NETWORKDAYS(Proc[[#This Row],[DateOpened]],TODAY()))-1,ABS(NETWORKDAYS(Proc[[#This Row],[DateOpened]],Proc[[#This Row],[DateClosed]]))-1)</f>
        <v>42</v>
      </c>
      <c r="R5943" s="140" t="s">
        <v>422</v>
      </c>
      <c r="S5943" s="143"/>
      <c r="T5943" s="153">
        <v>5942</v>
      </c>
    </row>
    <row r="5944" spans="1:20" hidden="1">
      <c r="A5944" s="142" t="s">
        <v>5885</v>
      </c>
      <c r="B5944" s="143" t="str">
        <f>IFERROR(VLOOKUP(Proc[[#This Row],[App]],Table2[],3,0),"open")</f>
        <v>ok</v>
      </c>
      <c r="C5944" s="144" t="s">
        <v>369</v>
      </c>
      <c r="D5944" s="152" t="s">
        <v>5718</v>
      </c>
      <c r="E5944" s="152" t="s">
        <v>5884</v>
      </c>
      <c r="F5944" s="145" t="s">
        <v>5884</v>
      </c>
      <c r="G5944" s="144" t="s">
        <v>406</v>
      </c>
      <c r="H5944" s="143" t="str">
        <f>IF(Proc[[#This Row],[type]]="LFF (MDG-F)",MID(Proc[[#This Row],[Obj]],13,10),"")</f>
        <v>2148O05001</v>
      </c>
      <c r="I5944" s="152"/>
      <c r="J5944" s="143" t="b">
        <f>Proc[[#This Row],[Requested]]=Proc[[#This Row],[CurrentParent]]</f>
        <v>1</v>
      </c>
      <c r="K5944" s="143" t="str">
        <f>IF(Proc[[#This Row],[Author]]="Marcela Urrego",VLOOKUP(LEFT(Proc[[#This Row],[Requested]],1),Table3[#All],2,0),VLOOKUP(Proc[[#This Row],[Author]],Table4[],2,0))</f>
        <v>MGF</v>
      </c>
      <c r="L5944" s="148" t="s">
        <v>7174</v>
      </c>
      <c r="M5944" s="140">
        <v>46057</v>
      </c>
      <c r="N5944" s="140"/>
      <c r="O5944" s="140"/>
      <c r="P5944" s="140" t="str">
        <f ca="1">IF(Proc[[#This Row],[DaysAgeing]]&gt;5,"yep","on track")</f>
        <v>yep</v>
      </c>
      <c r="Q5944" s="2">
        <f ca="1">IF(Proc[[#This Row],[DateClosed]]="",ABS(NETWORKDAYS(Proc[[#This Row],[DateOpened]],TODAY()))-1,ABS(NETWORKDAYS(Proc[[#This Row],[DateOpened]],Proc[[#This Row],[DateClosed]]))-1)</f>
        <v>42</v>
      </c>
      <c r="R5944" s="140" t="s">
        <v>422</v>
      </c>
      <c r="S5944" s="143"/>
      <c r="T5944" s="153">
        <v>5943</v>
      </c>
    </row>
    <row r="5945" spans="1:20" hidden="1">
      <c r="A5945" s="142" t="s">
        <v>5885</v>
      </c>
      <c r="B5945" s="143" t="str">
        <f>IFERROR(VLOOKUP(Proc[[#This Row],[App]],Table2[],3,0),"open")</f>
        <v>ok</v>
      </c>
      <c r="C5945" s="144" t="s">
        <v>369</v>
      </c>
      <c r="D5945" s="152" t="s">
        <v>5719</v>
      </c>
      <c r="E5945" s="152" t="s">
        <v>5884</v>
      </c>
      <c r="F5945" s="145" t="s">
        <v>5884</v>
      </c>
      <c r="G5945" s="144" t="s">
        <v>406</v>
      </c>
      <c r="H5945" s="143" t="str">
        <f>IF(Proc[[#This Row],[type]]="LFF (MDG-F)",MID(Proc[[#This Row],[Obj]],13,10),"")</f>
        <v>2148O05002</v>
      </c>
      <c r="I5945" s="152"/>
      <c r="J5945" s="143" t="b">
        <f>Proc[[#This Row],[Requested]]=Proc[[#This Row],[CurrentParent]]</f>
        <v>1</v>
      </c>
      <c r="K5945" s="143" t="str">
        <f>IF(Proc[[#This Row],[Author]]="Marcela Urrego",VLOOKUP(LEFT(Proc[[#This Row],[Requested]],1),Table3[#All],2,0),VLOOKUP(Proc[[#This Row],[Author]],Table4[],2,0))</f>
        <v>MGF</v>
      </c>
      <c r="L5945" s="148" t="s">
        <v>7174</v>
      </c>
      <c r="M5945" s="140">
        <v>46057</v>
      </c>
      <c r="N5945" s="140"/>
      <c r="O5945" s="140"/>
      <c r="P5945" s="140" t="str">
        <f ca="1">IF(Proc[[#This Row],[DaysAgeing]]&gt;5,"yep","on track")</f>
        <v>yep</v>
      </c>
      <c r="Q5945" s="2">
        <f ca="1">IF(Proc[[#This Row],[DateClosed]]="",ABS(NETWORKDAYS(Proc[[#This Row],[DateOpened]],TODAY()))-1,ABS(NETWORKDAYS(Proc[[#This Row],[DateOpened]],Proc[[#This Row],[DateClosed]]))-1)</f>
        <v>42</v>
      </c>
      <c r="R5945" s="140" t="s">
        <v>422</v>
      </c>
      <c r="S5945" s="143"/>
      <c r="T5945" s="153">
        <v>5944</v>
      </c>
    </row>
    <row r="5946" spans="1:20" hidden="1">
      <c r="A5946" s="142" t="s">
        <v>5885</v>
      </c>
      <c r="B5946" s="143" t="str">
        <f>IFERROR(VLOOKUP(Proc[[#This Row],[App]],Table2[],3,0),"open")</f>
        <v>ok</v>
      </c>
      <c r="C5946" s="144" t="s">
        <v>369</v>
      </c>
      <c r="D5946" s="152" t="s">
        <v>5720</v>
      </c>
      <c r="E5946" s="152" t="s">
        <v>5884</v>
      </c>
      <c r="F5946" s="145" t="s">
        <v>5884</v>
      </c>
      <c r="G5946" s="144" t="s">
        <v>406</v>
      </c>
      <c r="H5946" s="143" t="str">
        <f>IF(Proc[[#This Row],[type]]="LFF (MDG-F)",MID(Proc[[#This Row],[Obj]],13,10),"")</f>
        <v>2148O05003</v>
      </c>
      <c r="I5946" s="152"/>
      <c r="J5946" s="143" t="b">
        <f>Proc[[#This Row],[Requested]]=Proc[[#This Row],[CurrentParent]]</f>
        <v>1</v>
      </c>
      <c r="K5946" s="143" t="str">
        <f>IF(Proc[[#This Row],[Author]]="Marcela Urrego",VLOOKUP(LEFT(Proc[[#This Row],[Requested]],1),Table3[#All],2,0),VLOOKUP(Proc[[#This Row],[Author]],Table4[],2,0))</f>
        <v>MGF</v>
      </c>
      <c r="L5946" s="148" t="s">
        <v>7174</v>
      </c>
      <c r="M5946" s="140">
        <v>46057</v>
      </c>
      <c r="N5946" s="140"/>
      <c r="O5946" s="140"/>
      <c r="P5946" s="140" t="str">
        <f ca="1">IF(Proc[[#This Row],[DaysAgeing]]&gt;5,"yep","on track")</f>
        <v>yep</v>
      </c>
      <c r="Q5946" s="2">
        <f ca="1">IF(Proc[[#This Row],[DateClosed]]="",ABS(NETWORKDAYS(Proc[[#This Row],[DateOpened]],TODAY()))-1,ABS(NETWORKDAYS(Proc[[#This Row],[DateOpened]],Proc[[#This Row],[DateClosed]]))-1)</f>
        <v>42</v>
      </c>
      <c r="R5946" s="140" t="s">
        <v>422</v>
      </c>
      <c r="S5946" s="143"/>
      <c r="T5946" s="153">
        <v>5945</v>
      </c>
    </row>
    <row r="5947" spans="1:20" hidden="1">
      <c r="A5947" s="142" t="s">
        <v>5885</v>
      </c>
      <c r="B5947" s="143" t="str">
        <f>IFERROR(VLOOKUP(Proc[[#This Row],[App]],Table2[],3,0),"open")</f>
        <v>ok</v>
      </c>
      <c r="C5947" s="144" t="s">
        <v>369</v>
      </c>
      <c r="D5947" s="152" t="s">
        <v>5721</v>
      </c>
      <c r="E5947" s="152" t="s">
        <v>5884</v>
      </c>
      <c r="F5947" s="145" t="s">
        <v>5884</v>
      </c>
      <c r="G5947" s="144" t="s">
        <v>406</v>
      </c>
      <c r="H5947" s="143" t="str">
        <f>IF(Proc[[#This Row],[type]]="LFF (MDG-F)",MID(Proc[[#This Row],[Obj]],13,10),"")</f>
        <v>2148O05004</v>
      </c>
      <c r="I5947" s="152"/>
      <c r="J5947" s="143" t="b">
        <f>Proc[[#This Row],[Requested]]=Proc[[#This Row],[CurrentParent]]</f>
        <v>1</v>
      </c>
      <c r="K5947" s="143" t="str">
        <f>IF(Proc[[#This Row],[Author]]="Marcela Urrego",VLOOKUP(LEFT(Proc[[#This Row],[Requested]],1),Table3[#All],2,0),VLOOKUP(Proc[[#This Row],[Author]],Table4[],2,0))</f>
        <v>MGF</v>
      </c>
      <c r="L5947" s="148" t="s">
        <v>7174</v>
      </c>
      <c r="M5947" s="140">
        <v>46057</v>
      </c>
      <c r="N5947" s="140"/>
      <c r="O5947" s="140"/>
      <c r="P5947" s="140" t="str">
        <f ca="1">IF(Proc[[#This Row],[DaysAgeing]]&gt;5,"yep","on track")</f>
        <v>yep</v>
      </c>
      <c r="Q5947" s="2">
        <f ca="1">IF(Proc[[#This Row],[DateClosed]]="",ABS(NETWORKDAYS(Proc[[#This Row],[DateOpened]],TODAY()))-1,ABS(NETWORKDAYS(Proc[[#This Row],[DateOpened]],Proc[[#This Row],[DateClosed]]))-1)</f>
        <v>42</v>
      </c>
      <c r="R5947" s="140" t="s">
        <v>422</v>
      </c>
      <c r="S5947" s="143"/>
      <c r="T5947" s="153">
        <v>5946</v>
      </c>
    </row>
    <row r="5948" spans="1:20" hidden="1">
      <c r="A5948" s="142" t="s">
        <v>5885</v>
      </c>
      <c r="B5948" s="143" t="str">
        <f>IFERROR(VLOOKUP(Proc[[#This Row],[App]],Table2[],3,0),"open")</f>
        <v>ok</v>
      </c>
      <c r="C5948" s="144" t="s">
        <v>369</v>
      </c>
      <c r="D5948" s="152" t="s">
        <v>5722</v>
      </c>
      <c r="E5948" s="152" t="s">
        <v>5884</v>
      </c>
      <c r="F5948" s="145" t="s">
        <v>5884</v>
      </c>
      <c r="G5948" s="144" t="s">
        <v>406</v>
      </c>
      <c r="H5948" s="143" t="str">
        <f>IF(Proc[[#This Row],[type]]="LFF (MDG-F)",MID(Proc[[#This Row],[Obj]],13,10),"")</f>
        <v>1376O05002</v>
      </c>
      <c r="I5948" s="152"/>
      <c r="J5948" s="143" t="b">
        <f>Proc[[#This Row],[Requested]]=Proc[[#This Row],[CurrentParent]]</f>
        <v>1</v>
      </c>
      <c r="K5948" s="143" t="str">
        <f>IF(Proc[[#This Row],[Author]]="Marcela Urrego",VLOOKUP(LEFT(Proc[[#This Row],[Requested]],1),Table3[#All],2,0),VLOOKUP(Proc[[#This Row],[Author]],Table4[],2,0))</f>
        <v>MGF</v>
      </c>
      <c r="L5948" s="148" t="s">
        <v>7174</v>
      </c>
      <c r="M5948" s="140">
        <v>46057</v>
      </c>
      <c r="N5948" s="140"/>
      <c r="O5948" s="140"/>
      <c r="P5948" s="140" t="str">
        <f ca="1">IF(Proc[[#This Row],[DaysAgeing]]&gt;5,"yep","on track")</f>
        <v>yep</v>
      </c>
      <c r="Q5948" s="2">
        <f ca="1">IF(Proc[[#This Row],[DateClosed]]="",ABS(NETWORKDAYS(Proc[[#This Row],[DateOpened]],TODAY()))-1,ABS(NETWORKDAYS(Proc[[#This Row],[DateOpened]],Proc[[#This Row],[DateClosed]]))-1)</f>
        <v>42</v>
      </c>
      <c r="R5948" s="140" t="s">
        <v>422</v>
      </c>
      <c r="S5948" s="143"/>
      <c r="T5948" s="153">
        <v>5947</v>
      </c>
    </row>
    <row r="5949" spans="1:20" hidden="1">
      <c r="A5949" s="142" t="s">
        <v>5885</v>
      </c>
      <c r="B5949" s="143" t="str">
        <f>IFERROR(VLOOKUP(Proc[[#This Row],[App]],Table2[],3,0),"open")</f>
        <v>ok</v>
      </c>
      <c r="C5949" s="144" t="s">
        <v>369</v>
      </c>
      <c r="D5949" s="152" t="s">
        <v>5723</v>
      </c>
      <c r="E5949" s="152" t="s">
        <v>5884</v>
      </c>
      <c r="F5949" s="145" t="s">
        <v>5884</v>
      </c>
      <c r="G5949" s="144" t="s">
        <v>406</v>
      </c>
      <c r="H5949" s="143" t="str">
        <f>IF(Proc[[#This Row],[type]]="LFF (MDG-F)",MID(Proc[[#This Row],[Obj]],13,10),"")</f>
        <v>1756O05002</v>
      </c>
      <c r="I5949" s="152"/>
      <c r="J5949" s="143" t="b">
        <f>Proc[[#This Row],[Requested]]=Proc[[#This Row],[CurrentParent]]</f>
        <v>1</v>
      </c>
      <c r="K5949" s="143" t="str">
        <f>IF(Proc[[#This Row],[Author]]="Marcela Urrego",VLOOKUP(LEFT(Proc[[#This Row],[Requested]],1),Table3[#All],2,0),VLOOKUP(Proc[[#This Row],[Author]],Table4[],2,0))</f>
        <v>MGF</v>
      </c>
      <c r="L5949" s="148" t="s">
        <v>7174</v>
      </c>
      <c r="M5949" s="140">
        <v>46057</v>
      </c>
      <c r="N5949" s="140"/>
      <c r="O5949" s="140"/>
      <c r="P5949" s="140" t="str">
        <f ca="1">IF(Proc[[#This Row],[DaysAgeing]]&gt;5,"yep","on track")</f>
        <v>yep</v>
      </c>
      <c r="Q5949" s="2">
        <f ca="1">IF(Proc[[#This Row],[DateClosed]]="",ABS(NETWORKDAYS(Proc[[#This Row],[DateOpened]],TODAY()))-1,ABS(NETWORKDAYS(Proc[[#This Row],[DateOpened]],Proc[[#This Row],[DateClosed]]))-1)</f>
        <v>42</v>
      </c>
      <c r="R5949" s="140" t="s">
        <v>422</v>
      </c>
      <c r="S5949" s="143"/>
      <c r="T5949" s="153">
        <v>5948</v>
      </c>
    </row>
    <row r="5950" spans="1:20" hidden="1">
      <c r="A5950" s="142" t="s">
        <v>5885</v>
      </c>
      <c r="B5950" s="143" t="str">
        <f>IFERROR(VLOOKUP(Proc[[#This Row],[App]],Table2[],3,0),"open")</f>
        <v>ok</v>
      </c>
      <c r="C5950" s="144" t="s">
        <v>369</v>
      </c>
      <c r="D5950" s="152" t="s">
        <v>5724</v>
      </c>
      <c r="E5950" s="152" t="s">
        <v>5884</v>
      </c>
      <c r="F5950" s="145" t="s">
        <v>5884</v>
      </c>
      <c r="G5950" s="144" t="s">
        <v>406</v>
      </c>
      <c r="H5950" s="143" t="str">
        <f>IF(Proc[[#This Row],[type]]="LFF (MDG-F)",MID(Proc[[#This Row],[Obj]],13,10),"")</f>
        <v>1756O05004</v>
      </c>
      <c r="I5950" s="152"/>
      <c r="J5950" s="143" t="b">
        <f>Proc[[#This Row],[Requested]]=Proc[[#This Row],[CurrentParent]]</f>
        <v>1</v>
      </c>
      <c r="K5950" s="143" t="str">
        <f>IF(Proc[[#This Row],[Author]]="Marcela Urrego",VLOOKUP(LEFT(Proc[[#This Row],[Requested]],1),Table3[#All],2,0),VLOOKUP(Proc[[#This Row],[Author]],Table4[],2,0))</f>
        <v>MGF</v>
      </c>
      <c r="L5950" s="148" t="s">
        <v>7174</v>
      </c>
      <c r="M5950" s="140">
        <v>46057</v>
      </c>
      <c r="N5950" s="140"/>
      <c r="O5950" s="140"/>
      <c r="P5950" s="140" t="str">
        <f ca="1">IF(Proc[[#This Row],[DaysAgeing]]&gt;5,"yep","on track")</f>
        <v>yep</v>
      </c>
      <c r="Q5950" s="2">
        <f ca="1">IF(Proc[[#This Row],[DateClosed]]="",ABS(NETWORKDAYS(Proc[[#This Row],[DateOpened]],TODAY()))-1,ABS(NETWORKDAYS(Proc[[#This Row],[DateOpened]],Proc[[#This Row],[DateClosed]]))-1)</f>
        <v>42</v>
      </c>
      <c r="R5950" s="140" t="s">
        <v>422</v>
      </c>
      <c r="S5950" s="143"/>
      <c r="T5950" s="153">
        <v>5949</v>
      </c>
    </row>
    <row r="5951" spans="1:20" hidden="1">
      <c r="A5951" s="142" t="s">
        <v>5885</v>
      </c>
      <c r="B5951" s="143" t="str">
        <f>IFERROR(VLOOKUP(Proc[[#This Row],[App]],Table2[],3,0),"open")</f>
        <v>ok</v>
      </c>
      <c r="C5951" s="144" t="s">
        <v>369</v>
      </c>
      <c r="D5951" s="152" t="s">
        <v>2068</v>
      </c>
      <c r="E5951" s="152" t="s">
        <v>5884</v>
      </c>
      <c r="F5951" s="145" t="s">
        <v>5884</v>
      </c>
      <c r="G5951" s="144" t="s">
        <v>406</v>
      </c>
      <c r="H5951" s="143" t="str">
        <f>IF(Proc[[#This Row],[type]]="LFF (MDG-F)",MID(Proc[[#This Row],[Obj]],13,10),"")</f>
        <v>1919O05003</v>
      </c>
      <c r="I5951" s="152"/>
      <c r="J5951" s="143" t="b">
        <f>Proc[[#This Row],[Requested]]=Proc[[#This Row],[CurrentParent]]</f>
        <v>1</v>
      </c>
      <c r="K5951" s="143" t="str">
        <f>IF(Proc[[#This Row],[Author]]="Marcela Urrego",VLOOKUP(LEFT(Proc[[#This Row],[Requested]],1),Table3[#All],2,0),VLOOKUP(Proc[[#This Row],[Author]],Table4[],2,0))</f>
        <v>MGF</v>
      </c>
      <c r="L5951" s="148" t="s">
        <v>7174</v>
      </c>
      <c r="M5951" s="140">
        <v>46057</v>
      </c>
      <c r="N5951" s="140"/>
      <c r="O5951" s="140"/>
      <c r="P5951" s="140" t="str">
        <f ca="1">IF(Proc[[#This Row],[DaysAgeing]]&gt;5,"yep","on track")</f>
        <v>yep</v>
      </c>
      <c r="Q5951" s="2">
        <f ca="1">IF(Proc[[#This Row],[DateClosed]]="",ABS(NETWORKDAYS(Proc[[#This Row],[DateOpened]],TODAY()))-1,ABS(NETWORKDAYS(Proc[[#This Row],[DateOpened]],Proc[[#This Row],[DateClosed]]))-1)</f>
        <v>42</v>
      </c>
      <c r="R5951" s="140" t="s">
        <v>422</v>
      </c>
      <c r="S5951" s="143"/>
      <c r="T5951" s="153">
        <v>5950</v>
      </c>
    </row>
    <row r="5952" spans="1:20" hidden="1">
      <c r="A5952" s="142" t="s">
        <v>5885</v>
      </c>
      <c r="B5952" s="143" t="str">
        <f>IFERROR(VLOOKUP(Proc[[#This Row],[App]],Table2[],3,0),"open")</f>
        <v>ok</v>
      </c>
      <c r="C5952" s="144" t="s">
        <v>369</v>
      </c>
      <c r="D5952" s="152" t="s">
        <v>5725</v>
      </c>
      <c r="E5952" s="152" t="s">
        <v>5884</v>
      </c>
      <c r="F5952" s="145" t="s">
        <v>5884</v>
      </c>
      <c r="G5952" s="144" t="s">
        <v>406</v>
      </c>
      <c r="H5952" s="143" t="str">
        <f>IF(Proc[[#This Row],[type]]="LFF (MDG-F)",MID(Proc[[#This Row],[Obj]],13,10),"")</f>
        <v>1937O05002</v>
      </c>
      <c r="I5952" s="152"/>
      <c r="J5952" s="143" t="b">
        <f>Proc[[#This Row],[Requested]]=Proc[[#This Row],[CurrentParent]]</f>
        <v>1</v>
      </c>
      <c r="K5952" s="143" t="str">
        <f>IF(Proc[[#This Row],[Author]]="Marcela Urrego",VLOOKUP(LEFT(Proc[[#This Row],[Requested]],1),Table3[#All],2,0),VLOOKUP(Proc[[#This Row],[Author]],Table4[],2,0))</f>
        <v>MGF</v>
      </c>
      <c r="L5952" s="148" t="s">
        <v>7174</v>
      </c>
      <c r="M5952" s="140">
        <v>46057</v>
      </c>
      <c r="N5952" s="140"/>
      <c r="O5952" s="140"/>
      <c r="P5952" s="140" t="str">
        <f ca="1">IF(Proc[[#This Row],[DaysAgeing]]&gt;5,"yep","on track")</f>
        <v>yep</v>
      </c>
      <c r="Q5952" s="2">
        <f ca="1">IF(Proc[[#This Row],[DateClosed]]="",ABS(NETWORKDAYS(Proc[[#This Row],[DateOpened]],TODAY()))-1,ABS(NETWORKDAYS(Proc[[#This Row],[DateOpened]],Proc[[#This Row],[DateClosed]]))-1)</f>
        <v>42</v>
      </c>
      <c r="R5952" s="140" t="s">
        <v>422</v>
      </c>
      <c r="S5952" s="143"/>
      <c r="T5952" s="153">
        <v>5951</v>
      </c>
    </row>
    <row r="5953" spans="1:20" hidden="1">
      <c r="A5953" s="142" t="s">
        <v>5885</v>
      </c>
      <c r="B5953" s="143" t="str">
        <f>IFERROR(VLOOKUP(Proc[[#This Row],[App]],Table2[],3,0),"open")</f>
        <v>ok</v>
      </c>
      <c r="C5953" s="144" t="s">
        <v>369</v>
      </c>
      <c r="D5953" s="152" t="s">
        <v>5726</v>
      </c>
      <c r="E5953" s="152" t="s">
        <v>5884</v>
      </c>
      <c r="F5953" s="145" t="s">
        <v>5884</v>
      </c>
      <c r="G5953" s="144" t="s">
        <v>406</v>
      </c>
      <c r="H5953" s="143" t="str">
        <f>IF(Proc[[#This Row],[type]]="LFF (MDG-F)",MID(Proc[[#This Row],[Obj]],13,10),"")</f>
        <v>2010O05001</v>
      </c>
      <c r="I5953" s="152"/>
      <c r="J5953" s="143" t="b">
        <f>Proc[[#This Row],[Requested]]=Proc[[#This Row],[CurrentParent]]</f>
        <v>1</v>
      </c>
      <c r="K5953" s="143" t="str">
        <f>IF(Proc[[#This Row],[Author]]="Marcela Urrego",VLOOKUP(LEFT(Proc[[#This Row],[Requested]],1),Table3[#All],2,0),VLOOKUP(Proc[[#This Row],[Author]],Table4[],2,0))</f>
        <v>MGF</v>
      </c>
      <c r="L5953" s="148" t="s">
        <v>7174</v>
      </c>
      <c r="M5953" s="140">
        <v>46057</v>
      </c>
      <c r="N5953" s="140"/>
      <c r="O5953" s="140"/>
      <c r="P5953" s="140" t="str">
        <f ca="1">IF(Proc[[#This Row],[DaysAgeing]]&gt;5,"yep","on track")</f>
        <v>yep</v>
      </c>
      <c r="Q5953" s="2">
        <f ca="1">IF(Proc[[#This Row],[DateClosed]]="",ABS(NETWORKDAYS(Proc[[#This Row],[DateOpened]],TODAY()))-1,ABS(NETWORKDAYS(Proc[[#This Row],[DateOpened]],Proc[[#This Row],[DateClosed]]))-1)</f>
        <v>42</v>
      </c>
      <c r="R5953" s="140" t="s">
        <v>422</v>
      </c>
      <c r="S5953" s="143"/>
      <c r="T5953" s="153">
        <v>5952</v>
      </c>
    </row>
    <row r="5954" spans="1:20" hidden="1">
      <c r="A5954" s="142" t="s">
        <v>5885</v>
      </c>
      <c r="B5954" s="143" t="str">
        <f>IFERROR(VLOOKUP(Proc[[#This Row],[App]],Table2[],3,0),"open")</f>
        <v>ok</v>
      </c>
      <c r="C5954" s="144" t="s">
        <v>369</v>
      </c>
      <c r="D5954" s="152" t="s">
        <v>5727</v>
      </c>
      <c r="E5954" s="152" t="s">
        <v>5884</v>
      </c>
      <c r="F5954" s="145" t="s">
        <v>5884</v>
      </c>
      <c r="G5954" s="144" t="s">
        <v>406</v>
      </c>
      <c r="H5954" s="143" t="str">
        <f>IF(Proc[[#This Row],[type]]="LFF (MDG-F)",MID(Proc[[#This Row],[Obj]],13,10),"")</f>
        <v>2011O05003</v>
      </c>
      <c r="I5954" s="152"/>
      <c r="J5954" s="143" t="b">
        <f>Proc[[#This Row],[Requested]]=Proc[[#This Row],[CurrentParent]]</f>
        <v>1</v>
      </c>
      <c r="K5954" s="143" t="str">
        <f>IF(Proc[[#This Row],[Author]]="Marcela Urrego",VLOOKUP(LEFT(Proc[[#This Row],[Requested]],1),Table3[#All],2,0),VLOOKUP(Proc[[#This Row],[Author]],Table4[],2,0))</f>
        <v>MGF</v>
      </c>
      <c r="L5954" s="148" t="s">
        <v>7174</v>
      </c>
      <c r="M5954" s="140">
        <v>46057</v>
      </c>
      <c r="N5954" s="140"/>
      <c r="O5954" s="140"/>
      <c r="P5954" s="140" t="str">
        <f ca="1">IF(Proc[[#This Row],[DaysAgeing]]&gt;5,"yep","on track")</f>
        <v>yep</v>
      </c>
      <c r="Q5954" s="2">
        <f ca="1">IF(Proc[[#This Row],[DateClosed]]="",ABS(NETWORKDAYS(Proc[[#This Row],[DateOpened]],TODAY()))-1,ABS(NETWORKDAYS(Proc[[#This Row],[DateOpened]],Proc[[#This Row],[DateClosed]]))-1)</f>
        <v>42</v>
      </c>
      <c r="R5954" s="140" t="s">
        <v>422</v>
      </c>
      <c r="S5954" s="143"/>
      <c r="T5954" s="153">
        <v>5953</v>
      </c>
    </row>
    <row r="5955" spans="1:20" hidden="1">
      <c r="A5955" s="142" t="s">
        <v>5885</v>
      </c>
      <c r="B5955" s="143" t="str">
        <f>IFERROR(VLOOKUP(Proc[[#This Row],[App]],Table2[],3,0),"open")</f>
        <v>ok</v>
      </c>
      <c r="C5955" s="144" t="s">
        <v>369</v>
      </c>
      <c r="D5955" s="152" t="s">
        <v>5728</v>
      </c>
      <c r="E5955" s="152" t="s">
        <v>5884</v>
      </c>
      <c r="F5955" s="145" t="s">
        <v>5884</v>
      </c>
      <c r="G5955" s="144" t="s">
        <v>406</v>
      </c>
      <c r="H5955" s="143" t="str">
        <f>IF(Proc[[#This Row],[type]]="LFF (MDG-F)",MID(Proc[[#This Row],[Obj]],13,10),"")</f>
        <v>2012O05002</v>
      </c>
      <c r="I5955" s="152"/>
      <c r="J5955" s="143" t="b">
        <f>Proc[[#This Row],[Requested]]=Proc[[#This Row],[CurrentParent]]</f>
        <v>1</v>
      </c>
      <c r="K5955" s="143" t="str">
        <f>IF(Proc[[#This Row],[Author]]="Marcela Urrego",VLOOKUP(LEFT(Proc[[#This Row],[Requested]],1),Table3[#All],2,0),VLOOKUP(Proc[[#This Row],[Author]],Table4[],2,0))</f>
        <v>MGF</v>
      </c>
      <c r="L5955" s="148" t="s">
        <v>7174</v>
      </c>
      <c r="M5955" s="140">
        <v>46057</v>
      </c>
      <c r="N5955" s="140"/>
      <c r="O5955" s="140"/>
      <c r="P5955" s="140" t="str">
        <f ca="1">IF(Proc[[#This Row],[DaysAgeing]]&gt;5,"yep","on track")</f>
        <v>yep</v>
      </c>
      <c r="Q5955" s="2">
        <f ca="1">IF(Proc[[#This Row],[DateClosed]]="",ABS(NETWORKDAYS(Proc[[#This Row],[DateOpened]],TODAY()))-1,ABS(NETWORKDAYS(Proc[[#This Row],[DateOpened]],Proc[[#This Row],[DateClosed]]))-1)</f>
        <v>42</v>
      </c>
      <c r="R5955" s="140" t="s">
        <v>422</v>
      </c>
      <c r="S5955" s="143"/>
      <c r="T5955" s="153">
        <v>5954</v>
      </c>
    </row>
    <row r="5956" spans="1:20" hidden="1">
      <c r="A5956" s="142" t="s">
        <v>5885</v>
      </c>
      <c r="B5956" s="143" t="str">
        <f>IFERROR(VLOOKUP(Proc[[#This Row],[App]],Table2[],3,0),"open")</f>
        <v>ok</v>
      </c>
      <c r="C5956" s="144" t="s">
        <v>369</v>
      </c>
      <c r="D5956" s="152" t="s">
        <v>5729</v>
      </c>
      <c r="E5956" s="152" t="s">
        <v>5884</v>
      </c>
      <c r="F5956" s="145" t="s">
        <v>5884</v>
      </c>
      <c r="G5956" s="144" t="s">
        <v>406</v>
      </c>
      <c r="H5956" s="143" t="str">
        <f>IF(Proc[[#This Row],[type]]="LFF (MDG-F)",MID(Proc[[#This Row],[Obj]],13,10),"")</f>
        <v>2013O05002</v>
      </c>
      <c r="I5956" s="152"/>
      <c r="J5956" s="143" t="b">
        <f>Proc[[#This Row],[Requested]]=Proc[[#This Row],[CurrentParent]]</f>
        <v>1</v>
      </c>
      <c r="K5956" s="143" t="str">
        <f>IF(Proc[[#This Row],[Author]]="Marcela Urrego",VLOOKUP(LEFT(Proc[[#This Row],[Requested]],1),Table3[#All],2,0),VLOOKUP(Proc[[#This Row],[Author]],Table4[],2,0))</f>
        <v>MGF</v>
      </c>
      <c r="L5956" s="148" t="s">
        <v>7174</v>
      </c>
      <c r="M5956" s="140">
        <v>46057</v>
      </c>
      <c r="N5956" s="140"/>
      <c r="O5956" s="140"/>
      <c r="P5956" s="140" t="str">
        <f ca="1">IF(Proc[[#This Row],[DaysAgeing]]&gt;5,"yep","on track")</f>
        <v>yep</v>
      </c>
      <c r="Q5956" s="2">
        <f ca="1">IF(Proc[[#This Row],[DateClosed]]="",ABS(NETWORKDAYS(Proc[[#This Row],[DateOpened]],TODAY()))-1,ABS(NETWORKDAYS(Proc[[#This Row],[DateOpened]],Proc[[#This Row],[DateClosed]]))-1)</f>
        <v>42</v>
      </c>
      <c r="R5956" s="140" t="s">
        <v>422</v>
      </c>
      <c r="S5956" s="143"/>
      <c r="T5956" s="153">
        <v>5955</v>
      </c>
    </row>
    <row r="5957" spans="1:20" hidden="1">
      <c r="A5957" s="142" t="s">
        <v>5885</v>
      </c>
      <c r="B5957" s="143" t="str">
        <f>IFERROR(VLOOKUP(Proc[[#This Row],[App]],Table2[],3,0),"open")</f>
        <v>ok</v>
      </c>
      <c r="C5957" s="144" t="s">
        <v>369</v>
      </c>
      <c r="D5957" s="152" t="s">
        <v>5730</v>
      </c>
      <c r="E5957" s="152" t="s">
        <v>5884</v>
      </c>
      <c r="F5957" s="145" t="s">
        <v>5884</v>
      </c>
      <c r="G5957" s="144" t="s">
        <v>406</v>
      </c>
      <c r="H5957" s="143" t="str">
        <f>IF(Proc[[#This Row],[type]]="LFF (MDG-F)",MID(Proc[[#This Row],[Obj]],13,10),"")</f>
        <v>2018O05002</v>
      </c>
      <c r="I5957" s="152"/>
      <c r="J5957" s="143" t="b">
        <f>Proc[[#This Row],[Requested]]=Proc[[#This Row],[CurrentParent]]</f>
        <v>1</v>
      </c>
      <c r="K5957" s="143" t="str">
        <f>IF(Proc[[#This Row],[Author]]="Marcela Urrego",VLOOKUP(LEFT(Proc[[#This Row],[Requested]],1),Table3[#All],2,0),VLOOKUP(Proc[[#This Row],[Author]],Table4[],2,0))</f>
        <v>MGF</v>
      </c>
      <c r="L5957" s="148" t="s">
        <v>7174</v>
      </c>
      <c r="M5957" s="140">
        <v>46057</v>
      </c>
      <c r="N5957" s="140"/>
      <c r="O5957" s="140"/>
      <c r="P5957" s="140" t="str">
        <f ca="1">IF(Proc[[#This Row],[DaysAgeing]]&gt;5,"yep","on track")</f>
        <v>yep</v>
      </c>
      <c r="Q5957" s="2">
        <f ca="1">IF(Proc[[#This Row],[DateClosed]]="",ABS(NETWORKDAYS(Proc[[#This Row],[DateOpened]],TODAY()))-1,ABS(NETWORKDAYS(Proc[[#This Row],[DateOpened]],Proc[[#This Row],[DateClosed]]))-1)</f>
        <v>42</v>
      </c>
      <c r="R5957" s="140" t="s">
        <v>422</v>
      </c>
      <c r="S5957" s="143"/>
      <c r="T5957" s="153">
        <v>5956</v>
      </c>
    </row>
    <row r="5958" spans="1:20" hidden="1">
      <c r="A5958" s="142" t="s">
        <v>5885</v>
      </c>
      <c r="B5958" s="143" t="str">
        <f>IFERROR(VLOOKUP(Proc[[#This Row],[App]],Table2[],3,0),"open")</f>
        <v>ok</v>
      </c>
      <c r="C5958" s="144" t="s">
        <v>369</v>
      </c>
      <c r="D5958" s="152" t="s">
        <v>5731</v>
      </c>
      <c r="E5958" s="152" t="s">
        <v>5884</v>
      </c>
      <c r="F5958" s="145" t="s">
        <v>5884</v>
      </c>
      <c r="G5958" s="144" t="s">
        <v>406</v>
      </c>
      <c r="H5958" s="143" t="str">
        <f>IF(Proc[[#This Row],[type]]="LFF (MDG-F)",MID(Proc[[#This Row],[Obj]],13,10),"")</f>
        <v>2022O05001</v>
      </c>
      <c r="I5958" s="152"/>
      <c r="J5958" s="143" t="b">
        <f>Proc[[#This Row],[Requested]]=Proc[[#This Row],[CurrentParent]]</f>
        <v>1</v>
      </c>
      <c r="K5958" s="143" t="str">
        <f>IF(Proc[[#This Row],[Author]]="Marcela Urrego",VLOOKUP(LEFT(Proc[[#This Row],[Requested]],1),Table3[#All],2,0),VLOOKUP(Proc[[#This Row],[Author]],Table4[],2,0))</f>
        <v>MGF</v>
      </c>
      <c r="L5958" s="148" t="s">
        <v>7174</v>
      </c>
      <c r="M5958" s="140">
        <v>46057</v>
      </c>
      <c r="N5958" s="140"/>
      <c r="O5958" s="140"/>
      <c r="P5958" s="140" t="str">
        <f ca="1">IF(Proc[[#This Row],[DaysAgeing]]&gt;5,"yep","on track")</f>
        <v>yep</v>
      </c>
      <c r="Q5958" s="2">
        <f ca="1">IF(Proc[[#This Row],[DateClosed]]="",ABS(NETWORKDAYS(Proc[[#This Row],[DateOpened]],TODAY()))-1,ABS(NETWORKDAYS(Proc[[#This Row],[DateOpened]],Proc[[#This Row],[DateClosed]]))-1)</f>
        <v>42</v>
      </c>
      <c r="R5958" s="140" t="s">
        <v>422</v>
      </c>
      <c r="S5958" s="143"/>
      <c r="T5958" s="153">
        <v>5957</v>
      </c>
    </row>
    <row r="5959" spans="1:20" hidden="1">
      <c r="A5959" s="142" t="s">
        <v>5885</v>
      </c>
      <c r="B5959" s="143" t="str">
        <f>IFERROR(VLOOKUP(Proc[[#This Row],[App]],Table2[],3,0),"open")</f>
        <v>ok</v>
      </c>
      <c r="C5959" s="144" t="s">
        <v>369</v>
      </c>
      <c r="D5959" s="152" t="s">
        <v>5732</v>
      </c>
      <c r="E5959" s="152" t="s">
        <v>5884</v>
      </c>
      <c r="F5959" s="145" t="s">
        <v>5884</v>
      </c>
      <c r="G5959" s="144" t="s">
        <v>406</v>
      </c>
      <c r="H5959" s="143" t="str">
        <f>IF(Proc[[#This Row],[type]]="LFF (MDG-F)",MID(Proc[[#This Row],[Obj]],13,10),"")</f>
        <v>2023O05003</v>
      </c>
      <c r="I5959" s="152"/>
      <c r="J5959" s="143" t="b">
        <f>Proc[[#This Row],[Requested]]=Proc[[#This Row],[CurrentParent]]</f>
        <v>1</v>
      </c>
      <c r="K5959" s="143" t="str">
        <f>IF(Proc[[#This Row],[Author]]="Marcela Urrego",VLOOKUP(LEFT(Proc[[#This Row],[Requested]],1),Table3[#All],2,0),VLOOKUP(Proc[[#This Row],[Author]],Table4[],2,0))</f>
        <v>MGF</v>
      </c>
      <c r="L5959" s="148" t="s">
        <v>7174</v>
      </c>
      <c r="M5959" s="140">
        <v>46057</v>
      </c>
      <c r="N5959" s="140"/>
      <c r="O5959" s="140"/>
      <c r="P5959" s="140" t="str">
        <f ca="1">IF(Proc[[#This Row],[DaysAgeing]]&gt;5,"yep","on track")</f>
        <v>yep</v>
      </c>
      <c r="Q5959" s="2">
        <f ca="1">IF(Proc[[#This Row],[DateClosed]]="",ABS(NETWORKDAYS(Proc[[#This Row],[DateOpened]],TODAY()))-1,ABS(NETWORKDAYS(Proc[[#This Row],[DateOpened]],Proc[[#This Row],[DateClosed]]))-1)</f>
        <v>42</v>
      </c>
      <c r="R5959" s="140" t="s">
        <v>422</v>
      </c>
      <c r="S5959" s="143"/>
      <c r="T5959" s="153">
        <v>5958</v>
      </c>
    </row>
    <row r="5960" spans="1:20" hidden="1">
      <c r="A5960" s="142" t="s">
        <v>5885</v>
      </c>
      <c r="B5960" s="143" t="str">
        <f>IFERROR(VLOOKUP(Proc[[#This Row],[App]],Table2[],3,0),"open")</f>
        <v>ok</v>
      </c>
      <c r="C5960" s="144" t="s">
        <v>369</v>
      </c>
      <c r="D5960" s="152" t="s">
        <v>5733</v>
      </c>
      <c r="E5960" s="152" t="s">
        <v>5884</v>
      </c>
      <c r="F5960" s="145" t="s">
        <v>5884</v>
      </c>
      <c r="G5960" s="144" t="s">
        <v>406</v>
      </c>
      <c r="H5960" s="143" t="str">
        <f>IF(Proc[[#This Row],[type]]="LFF (MDG-F)",MID(Proc[[#This Row],[Obj]],13,10),"")</f>
        <v>2025O05002</v>
      </c>
      <c r="I5960" s="152"/>
      <c r="J5960" s="143" t="b">
        <f>Proc[[#This Row],[Requested]]=Proc[[#This Row],[CurrentParent]]</f>
        <v>1</v>
      </c>
      <c r="K5960" s="143" t="str">
        <f>IF(Proc[[#This Row],[Author]]="Marcela Urrego",VLOOKUP(LEFT(Proc[[#This Row],[Requested]],1),Table3[#All],2,0),VLOOKUP(Proc[[#This Row],[Author]],Table4[],2,0))</f>
        <v>MGF</v>
      </c>
      <c r="L5960" s="148" t="s">
        <v>7174</v>
      </c>
      <c r="M5960" s="140">
        <v>46057</v>
      </c>
      <c r="N5960" s="140"/>
      <c r="O5960" s="140"/>
      <c r="P5960" s="140" t="str">
        <f ca="1">IF(Proc[[#This Row],[DaysAgeing]]&gt;5,"yep","on track")</f>
        <v>yep</v>
      </c>
      <c r="Q5960" s="2">
        <f ca="1">IF(Proc[[#This Row],[DateClosed]]="",ABS(NETWORKDAYS(Proc[[#This Row],[DateOpened]],TODAY()))-1,ABS(NETWORKDAYS(Proc[[#This Row],[DateOpened]],Proc[[#This Row],[DateClosed]]))-1)</f>
        <v>42</v>
      </c>
      <c r="R5960" s="140" t="s">
        <v>422</v>
      </c>
      <c r="S5960" s="143"/>
      <c r="T5960" s="153">
        <v>5959</v>
      </c>
    </row>
    <row r="5961" spans="1:20" hidden="1">
      <c r="A5961" s="142" t="s">
        <v>5885</v>
      </c>
      <c r="B5961" s="143" t="str">
        <f>IFERROR(VLOOKUP(Proc[[#This Row],[App]],Table2[],3,0),"open")</f>
        <v>ok</v>
      </c>
      <c r="C5961" s="144" t="s">
        <v>369</v>
      </c>
      <c r="D5961" s="152" t="s">
        <v>5734</v>
      </c>
      <c r="E5961" s="152" t="s">
        <v>5884</v>
      </c>
      <c r="F5961" s="145" t="s">
        <v>5884</v>
      </c>
      <c r="G5961" s="144" t="s">
        <v>406</v>
      </c>
      <c r="H5961" s="143" t="str">
        <f>IF(Proc[[#This Row],[type]]="LFF (MDG-F)",MID(Proc[[#This Row],[Obj]],13,10),"")</f>
        <v>2025O05005</v>
      </c>
      <c r="I5961" s="152"/>
      <c r="J5961" s="143" t="b">
        <f>Proc[[#This Row],[Requested]]=Proc[[#This Row],[CurrentParent]]</f>
        <v>1</v>
      </c>
      <c r="K5961" s="143" t="str">
        <f>IF(Proc[[#This Row],[Author]]="Marcela Urrego",VLOOKUP(LEFT(Proc[[#This Row],[Requested]],1),Table3[#All],2,0),VLOOKUP(Proc[[#This Row],[Author]],Table4[],2,0))</f>
        <v>MGF</v>
      </c>
      <c r="L5961" s="148" t="s">
        <v>7174</v>
      </c>
      <c r="M5961" s="140">
        <v>46057</v>
      </c>
      <c r="N5961" s="140"/>
      <c r="O5961" s="140"/>
      <c r="P5961" s="140" t="str">
        <f ca="1">IF(Proc[[#This Row],[DaysAgeing]]&gt;5,"yep","on track")</f>
        <v>yep</v>
      </c>
      <c r="Q5961" s="2">
        <f ca="1">IF(Proc[[#This Row],[DateClosed]]="",ABS(NETWORKDAYS(Proc[[#This Row],[DateOpened]],TODAY()))-1,ABS(NETWORKDAYS(Proc[[#This Row],[DateOpened]],Proc[[#This Row],[DateClosed]]))-1)</f>
        <v>42</v>
      </c>
      <c r="R5961" s="140" t="s">
        <v>422</v>
      </c>
      <c r="S5961" s="143"/>
      <c r="T5961" s="153">
        <v>5960</v>
      </c>
    </row>
    <row r="5962" spans="1:20" hidden="1">
      <c r="A5962" s="142" t="s">
        <v>5885</v>
      </c>
      <c r="B5962" s="143" t="str">
        <f>IFERROR(VLOOKUP(Proc[[#This Row],[App]],Table2[],3,0),"open")</f>
        <v>ok</v>
      </c>
      <c r="C5962" s="144" t="s">
        <v>369</v>
      </c>
      <c r="D5962" s="152" t="s">
        <v>5735</v>
      </c>
      <c r="E5962" s="152" t="s">
        <v>5884</v>
      </c>
      <c r="F5962" s="145" t="s">
        <v>5884</v>
      </c>
      <c r="G5962" s="144" t="s">
        <v>406</v>
      </c>
      <c r="H5962" s="143" t="str">
        <f>IF(Proc[[#This Row],[type]]="LFF (MDG-F)",MID(Proc[[#This Row],[Obj]],13,10),"")</f>
        <v>2029O05001</v>
      </c>
      <c r="I5962" s="152"/>
      <c r="J5962" s="143" t="b">
        <f>Proc[[#This Row],[Requested]]=Proc[[#This Row],[CurrentParent]]</f>
        <v>1</v>
      </c>
      <c r="K5962" s="143" t="str">
        <f>IF(Proc[[#This Row],[Author]]="Marcela Urrego",VLOOKUP(LEFT(Proc[[#This Row],[Requested]],1),Table3[#All],2,0),VLOOKUP(Proc[[#This Row],[Author]],Table4[],2,0))</f>
        <v>MGF</v>
      </c>
      <c r="L5962" s="148" t="s">
        <v>7174</v>
      </c>
      <c r="M5962" s="140">
        <v>46057</v>
      </c>
      <c r="N5962" s="140"/>
      <c r="O5962" s="140"/>
      <c r="P5962" s="140" t="str">
        <f ca="1">IF(Proc[[#This Row],[DaysAgeing]]&gt;5,"yep","on track")</f>
        <v>yep</v>
      </c>
      <c r="Q5962" s="2">
        <f ca="1">IF(Proc[[#This Row],[DateClosed]]="",ABS(NETWORKDAYS(Proc[[#This Row],[DateOpened]],TODAY()))-1,ABS(NETWORKDAYS(Proc[[#This Row],[DateOpened]],Proc[[#This Row],[DateClosed]]))-1)</f>
        <v>42</v>
      </c>
      <c r="R5962" s="140" t="s">
        <v>422</v>
      </c>
      <c r="S5962" s="143"/>
      <c r="T5962" s="153">
        <v>5961</v>
      </c>
    </row>
    <row r="5963" spans="1:20" hidden="1">
      <c r="A5963" s="142" t="s">
        <v>5885</v>
      </c>
      <c r="B5963" s="153" t="str">
        <f>IFERROR(VLOOKUP(Proc[[#This Row],[App]],Table2[],3,0),"open")</f>
        <v>ok</v>
      </c>
      <c r="C5963" s="144" t="s">
        <v>369</v>
      </c>
      <c r="D5963" s="152" t="s">
        <v>5736</v>
      </c>
      <c r="E5963" s="152" t="s">
        <v>5884</v>
      </c>
      <c r="F5963" s="145" t="s">
        <v>5884</v>
      </c>
      <c r="G5963" s="144" t="s">
        <v>406</v>
      </c>
      <c r="H5963" s="143" t="str">
        <f>IF(Proc[[#This Row],[type]]="LFF (MDG-F)",MID(Proc[[#This Row],[Obj]],13,10),"")</f>
        <v>2031O05002</v>
      </c>
      <c r="I5963" s="152"/>
      <c r="J5963" s="143" t="b">
        <f>Proc[[#This Row],[Requested]]=Proc[[#This Row],[CurrentParent]]</f>
        <v>1</v>
      </c>
      <c r="K5963" s="153" t="str">
        <f>IF(Proc[[#This Row],[Author]]="Marcela Urrego",VLOOKUP(LEFT(Proc[[#This Row],[Requested]],1),Table3[#All],2,0),VLOOKUP(Proc[[#This Row],[Author]],Table4[],2,0))</f>
        <v>MGF</v>
      </c>
      <c r="L5963" s="148" t="s">
        <v>7174</v>
      </c>
      <c r="M5963" s="140">
        <v>46057</v>
      </c>
      <c r="N5963" s="140"/>
      <c r="O5963" s="140"/>
      <c r="P5963" s="140" t="str">
        <f ca="1">IF(Proc[[#This Row],[DaysAgeing]]&gt;5,"yep","on track")</f>
        <v>yep</v>
      </c>
      <c r="Q5963" s="2">
        <f ca="1">IF(Proc[[#This Row],[DateClosed]]="",ABS(NETWORKDAYS(Proc[[#This Row],[DateOpened]],TODAY()))-1,ABS(NETWORKDAYS(Proc[[#This Row],[DateOpened]],Proc[[#This Row],[DateClosed]]))-1)</f>
        <v>42</v>
      </c>
      <c r="R5963" s="140" t="s">
        <v>422</v>
      </c>
      <c r="S5963" s="143"/>
      <c r="T5963" s="153">
        <v>5962</v>
      </c>
    </row>
    <row r="5964" spans="1:20" hidden="1">
      <c r="A5964" s="142" t="s">
        <v>5885</v>
      </c>
      <c r="B5964" s="153" t="str">
        <f>IFERROR(VLOOKUP(Proc[[#This Row],[App]],Table2[],3,0),"open")</f>
        <v>ok</v>
      </c>
      <c r="C5964" s="144" t="s">
        <v>369</v>
      </c>
      <c r="D5964" s="152" t="s">
        <v>5737</v>
      </c>
      <c r="E5964" s="152" t="s">
        <v>5884</v>
      </c>
      <c r="F5964" s="153" t="s">
        <v>5884</v>
      </c>
      <c r="G5964" s="144" t="s">
        <v>406</v>
      </c>
      <c r="H5964" s="143" t="str">
        <f>IF(Proc[[#This Row],[type]]="LFF (MDG-F)",MID(Proc[[#This Row],[Obj]],13,10),"")</f>
        <v>2032GM6600</v>
      </c>
      <c r="I5964" s="152"/>
      <c r="J5964" s="143" t="b">
        <f>Proc[[#This Row],[Requested]]=Proc[[#This Row],[CurrentParent]]</f>
        <v>1</v>
      </c>
      <c r="K5964" s="153" t="str">
        <f>IF(Proc[[#This Row],[Author]]="Marcela Urrego",VLOOKUP(LEFT(Proc[[#This Row],[Requested]],1),Table3[#All],2,0),VLOOKUP(Proc[[#This Row],[Author]],Table4[],2,0))</f>
        <v>MGF</v>
      </c>
      <c r="L5964" s="148" t="s">
        <v>7174</v>
      </c>
      <c r="M5964" s="140">
        <v>46057</v>
      </c>
      <c r="N5964" s="140"/>
      <c r="O5964" s="140"/>
      <c r="P5964" s="140" t="str">
        <f ca="1">IF(Proc[[#This Row],[DaysAgeing]]&gt;5,"yep","on track")</f>
        <v>yep</v>
      </c>
      <c r="Q5964" s="2">
        <f ca="1">IF(Proc[[#This Row],[DateClosed]]="",ABS(NETWORKDAYS(Proc[[#This Row],[DateOpened]],TODAY()))-1,ABS(NETWORKDAYS(Proc[[#This Row],[DateOpened]],Proc[[#This Row],[DateClosed]]))-1)</f>
        <v>42</v>
      </c>
      <c r="R5964" s="140" t="s">
        <v>422</v>
      </c>
      <c r="S5964" s="143"/>
      <c r="T5964" s="153">
        <v>5963</v>
      </c>
    </row>
    <row r="5965" spans="1:20" hidden="1">
      <c r="A5965" s="142" t="s">
        <v>5885</v>
      </c>
      <c r="B5965" s="143" t="str">
        <f>IFERROR(VLOOKUP(Proc[[#This Row],[App]],Table2[],3,0),"open")</f>
        <v>ok</v>
      </c>
      <c r="C5965" s="144" t="s">
        <v>369</v>
      </c>
      <c r="D5965" s="152" t="s">
        <v>5738</v>
      </c>
      <c r="E5965" s="152" t="s">
        <v>5884</v>
      </c>
      <c r="F5965" s="145" t="s">
        <v>5884</v>
      </c>
      <c r="G5965" s="144" t="s">
        <v>406</v>
      </c>
      <c r="H5965" s="143" t="str">
        <f>IF(Proc[[#This Row],[type]]="LFF (MDG-F)",MID(Proc[[#This Row],[Obj]],13,10),"")</f>
        <v>2034GIT201</v>
      </c>
      <c r="I5965" s="152"/>
      <c r="J5965" s="143" t="b">
        <f>Proc[[#This Row],[Requested]]=Proc[[#This Row],[CurrentParent]]</f>
        <v>1</v>
      </c>
      <c r="K5965" s="143" t="str">
        <f>IF(Proc[[#This Row],[Author]]="Marcela Urrego",VLOOKUP(LEFT(Proc[[#This Row],[Requested]],1),Table3[#All],2,0),VLOOKUP(Proc[[#This Row],[Author]],Table4[],2,0))</f>
        <v>MGF</v>
      </c>
      <c r="L5965" s="148" t="s">
        <v>7174</v>
      </c>
      <c r="M5965" s="140">
        <v>46057</v>
      </c>
      <c r="N5965" s="140"/>
      <c r="O5965" s="140"/>
      <c r="P5965" s="140" t="str">
        <f ca="1">IF(Proc[[#This Row],[DaysAgeing]]&gt;5,"yep","on track")</f>
        <v>yep</v>
      </c>
      <c r="Q5965" s="2">
        <f ca="1">IF(Proc[[#This Row],[DateClosed]]="",ABS(NETWORKDAYS(Proc[[#This Row],[DateOpened]],TODAY()))-1,ABS(NETWORKDAYS(Proc[[#This Row],[DateOpened]],Proc[[#This Row],[DateClosed]]))-1)</f>
        <v>42</v>
      </c>
      <c r="R5965" s="140" t="s">
        <v>422</v>
      </c>
      <c r="S5965" s="143"/>
      <c r="T5965" s="153">
        <v>5964</v>
      </c>
    </row>
    <row r="5966" spans="1:20" hidden="1">
      <c r="A5966" s="142" t="s">
        <v>5885</v>
      </c>
      <c r="B5966" s="153" t="str">
        <f>IFERROR(VLOOKUP(Proc[[#This Row],[App]],Table2[],3,0),"open")</f>
        <v>ok</v>
      </c>
      <c r="C5966" s="144" t="s">
        <v>369</v>
      </c>
      <c r="D5966" s="152" t="s">
        <v>5739</v>
      </c>
      <c r="E5966" s="152" t="s">
        <v>5884</v>
      </c>
      <c r="F5966" s="153" t="s">
        <v>5884</v>
      </c>
      <c r="G5966" s="144" t="s">
        <v>406</v>
      </c>
      <c r="H5966" s="143" t="str">
        <f>IF(Proc[[#This Row],[type]]="LFF (MDG-F)",MID(Proc[[#This Row],[Obj]],13,10),"")</f>
        <v>2053O05002</v>
      </c>
      <c r="I5966" s="152"/>
      <c r="J5966" s="143" t="b">
        <f>Proc[[#This Row],[Requested]]=Proc[[#This Row],[CurrentParent]]</f>
        <v>1</v>
      </c>
      <c r="K5966" s="153" t="str">
        <f>IF(Proc[[#This Row],[Author]]="Marcela Urrego",VLOOKUP(LEFT(Proc[[#This Row],[Requested]],1),Table3[#All],2,0),VLOOKUP(Proc[[#This Row],[Author]],Table4[],2,0))</f>
        <v>MGF</v>
      </c>
      <c r="L5966" s="148" t="s">
        <v>7174</v>
      </c>
      <c r="M5966" s="140">
        <v>46057</v>
      </c>
      <c r="N5966" s="140"/>
      <c r="O5966" s="140"/>
      <c r="P5966" s="140" t="str">
        <f ca="1">IF(Proc[[#This Row],[DaysAgeing]]&gt;5,"yep","on track")</f>
        <v>yep</v>
      </c>
      <c r="Q5966" s="2">
        <f ca="1">IF(Proc[[#This Row],[DateClosed]]="",ABS(NETWORKDAYS(Proc[[#This Row],[DateOpened]],TODAY()))-1,ABS(NETWORKDAYS(Proc[[#This Row],[DateOpened]],Proc[[#This Row],[DateClosed]]))-1)</f>
        <v>42</v>
      </c>
      <c r="R5966" s="140" t="s">
        <v>422</v>
      </c>
      <c r="S5966" s="143"/>
      <c r="T5966" s="153">
        <v>5965</v>
      </c>
    </row>
    <row r="5967" spans="1:20" hidden="1">
      <c r="A5967" s="142" t="s">
        <v>5885</v>
      </c>
      <c r="B5967" s="143" t="str">
        <f>IFERROR(VLOOKUP(Proc[[#This Row],[App]],Table2[],3,0),"open")</f>
        <v>ok</v>
      </c>
      <c r="C5967" s="144" t="s">
        <v>369</v>
      </c>
      <c r="D5967" s="152" t="s">
        <v>5740</v>
      </c>
      <c r="E5967" s="152" t="s">
        <v>5884</v>
      </c>
      <c r="F5967" s="145" t="s">
        <v>5884</v>
      </c>
      <c r="G5967" s="144" t="s">
        <v>406</v>
      </c>
      <c r="H5967" s="143" t="str">
        <f>IF(Proc[[#This Row],[type]]="LFF (MDG-F)",MID(Proc[[#This Row],[Obj]],13,10),"")</f>
        <v>2063O05001</v>
      </c>
      <c r="I5967" s="152"/>
      <c r="J5967" s="143" t="b">
        <f>Proc[[#This Row],[Requested]]=Proc[[#This Row],[CurrentParent]]</f>
        <v>1</v>
      </c>
      <c r="K5967" s="143" t="str">
        <f>IF(Proc[[#This Row],[Author]]="Marcela Urrego",VLOOKUP(LEFT(Proc[[#This Row],[Requested]],1),Table3[#All],2,0),VLOOKUP(Proc[[#This Row],[Author]],Table4[],2,0))</f>
        <v>MGF</v>
      </c>
      <c r="L5967" s="148" t="s">
        <v>7174</v>
      </c>
      <c r="M5967" s="140">
        <v>46057</v>
      </c>
      <c r="N5967" s="140"/>
      <c r="O5967" s="140"/>
      <c r="P5967" s="140" t="str">
        <f ca="1">IF(Proc[[#This Row],[DaysAgeing]]&gt;5,"yep","on track")</f>
        <v>yep</v>
      </c>
      <c r="Q5967" s="2">
        <f ca="1">IF(Proc[[#This Row],[DateClosed]]="",ABS(NETWORKDAYS(Proc[[#This Row],[DateOpened]],TODAY()))-1,ABS(NETWORKDAYS(Proc[[#This Row],[DateOpened]],Proc[[#This Row],[DateClosed]]))-1)</f>
        <v>42</v>
      </c>
      <c r="R5967" s="140" t="s">
        <v>422</v>
      </c>
      <c r="S5967" s="143"/>
      <c r="T5967" s="153">
        <v>5966</v>
      </c>
    </row>
    <row r="5968" spans="1:20" hidden="1">
      <c r="A5968" s="142" t="s">
        <v>5885</v>
      </c>
      <c r="B5968" s="143" t="str">
        <f>IFERROR(VLOOKUP(Proc[[#This Row],[App]],Table2[],3,0),"open")</f>
        <v>ok</v>
      </c>
      <c r="C5968" s="144" t="s">
        <v>369</v>
      </c>
      <c r="D5968" s="152" t="s">
        <v>5741</v>
      </c>
      <c r="E5968" s="152" t="s">
        <v>5884</v>
      </c>
      <c r="F5968" s="145" t="s">
        <v>5884</v>
      </c>
      <c r="G5968" s="144" t="s">
        <v>406</v>
      </c>
      <c r="H5968" s="143" t="str">
        <f>IF(Proc[[#This Row],[type]]="LFF (MDG-F)",MID(Proc[[#This Row],[Obj]],13,10),"")</f>
        <v>2063O05002</v>
      </c>
      <c r="I5968" s="152"/>
      <c r="J5968" s="143" t="b">
        <f>Proc[[#This Row],[Requested]]=Proc[[#This Row],[CurrentParent]]</f>
        <v>1</v>
      </c>
      <c r="K5968" s="143" t="str">
        <f>IF(Proc[[#This Row],[Author]]="Marcela Urrego",VLOOKUP(LEFT(Proc[[#This Row],[Requested]],1),Table3[#All],2,0),VLOOKUP(Proc[[#This Row],[Author]],Table4[],2,0))</f>
        <v>MGF</v>
      </c>
      <c r="L5968" s="148" t="s">
        <v>7174</v>
      </c>
      <c r="M5968" s="140">
        <v>46057</v>
      </c>
      <c r="N5968" s="140"/>
      <c r="O5968" s="140"/>
      <c r="P5968" s="140" t="str">
        <f ca="1">IF(Proc[[#This Row],[DaysAgeing]]&gt;5,"yep","on track")</f>
        <v>yep</v>
      </c>
      <c r="Q5968" s="2">
        <f ca="1">IF(Proc[[#This Row],[DateClosed]]="",ABS(NETWORKDAYS(Proc[[#This Row],[DateOpened]],TODAY()))-1,ABS(NETWORKDAYS(Proc[[#This Row],[DateOpened]],Proc[[#This Row],[DateClosed]]))-1)</f>
        <v>42</v>
      </c>
      <c r="R5968" s="140" t="s">
        <v>422</v>
      </c>
      <c r="S5968" s="143"/>
      <c r="T5968" s="153">
        <v>5967</v>
      </c>
    </row>
    <row r="5969" spans="1:20" hidden="1">
      <c r="A5969" s="142" t="s">
        <v>5885</v>
      </c>
      <c r="B5969" s="143" t="str">
        <f>IFERROR(VLOOKUP(Proc[[#This Row],[App]],Table2[],3,0),"open")</f>
        <v>ok</v>
      </c>
      <c r="C5969" s="144" t="s">
        <v>369</v>
      </c>
      <c r="D5969" s="152" t="s">
        <v>5742</v>
      </c>
      <c r="E5969" s="152" t="s">
        <v>5884</v>
      </c>
      <c r="F5969" s="145" t="s">
        <v>5884</v>
      </c>
      <c r="G5969" s="144" t="s">
        <v>406</v>
      </c>
      <c r="H5969" s="143" t="str">
        <f>IF(Proc[[#This Row],[type]]="LFF (MDG-F)",MID(Proc[[#This Row],[Obj]],13,10),"")</f>
        <v>2063O05003</v>
      </c>
      <c r="I5969" s="152"/>
      <c r="J5969" s="143" t="b">
        <f>Proc[[#This Row],[Requested]]=Proc[[#This Row],[CurrentParent]]</f>
        <v>1</v>
      </c>
      <c r="K5969" s="143" t="str">
        <f>IF(Proc[[#This Row],[Author]]="Marcela Urrego",VLOOKUP(LEFT(Proc[[#This Row],[Requested]],1),Table3[#All],2,0),VLOOKUP(Proc[[#This Row],[Author]],Table4[],2,0))</f>
        <v>MGF</v>
      </c>
      <c r="L5969" s="148" t="s">
        <v>7174</v>
      </c>
      <c r="M5969" s="140">
        <v>46057</v>
      </c>
      <c r="N5969" s="140"/>
      <c r="O5969" s="140"/>
      <c r="P5969" s="140" t="str">
        <f ca="1">IF(Proc[[#This Row],[DaysAgeing]]&gt;5,"yep","on track")</f>
        <v>yep</v>
      </c>
      <c r="Q5969" s="2">
        <f ca="1">IF(Proc[[#This Row],[DateClosed]]="",ABS(NETWORKDAYS(Proc[[#This Row],[DateOpened]],TODAY()))-1,ABS(NETWORKDAYS(Proc[[#This Row],[DateOpened]],Proc[[#This Row],[DateClosed]]))-1)</f>
        <v>42</v>
      </c>
      <c r="R5969" s="140" t="s">
        <v>422</v>
      </c>
      <c r="S5969" s="143"/>
      <c r="T5969" s="153">
        <v>5968</v>
      </c>
    </row>
    <row r="5970" spans="1:20" hidden="1">
      <c r="A5970" s="142" t="s">
        <v>5885</v>
      </c>
      <c r="B5970" s="153" t="str">
        <f>IFERROR(VLOOKUP(Proc[[#This Row],[App]],Table2[],3,0),"open")</f>
        <v>ok</v>
      </c>
      <c r="C5970" s="144" t="s">
        <v>369</v>
      </c>
      <c r="D5970" s="152" t="s">
        <v>5743</v>
      </c>
      <c r="E5970" s="152" t="s">
        <v>5884</v>
      </c>
      <c r="F5970" s="153" t="s">
        <v>5884</v>
      </c>
      <c r="G5970" s="144" t="s">
        <v>406</v>
      </c>
      <c r="H5970" s="143" t="str">
        <f>IF(Proc[[#This Row],[type]]="LFF (MDG-F)",MID(Proc[[#This Row],[Obj]],13,10),"")</f>
        <v>2068O05001</v>
      </c>
      <c r="I5970" s="152"/>
      <c r="J5970" s="143" t="b">
        <f>Proc[[#This Row],[Requested]]=Proc[[#This Row],[CurrentParent]]</f>
        <v>1</v>
      </c>
      <c r="K5970" s="153" t="str">
        <f>IF(Proc[[#This Row],[Author]]="Marcela Urrego",VLOOKUP(LEFT(Proc[[#This Row],[Requested]],1),Table3[#All],2,0),VLOOKUP(Proc[[#This Row],[Author]],Table4[],2,0))</f>
        <v>MGF</v>
      </c>
      <c r="L5970" s="148" t="s">
        <v>7174</v>
      </c>
      <c r="M5970" s="140">
        <v>46057</v>
      </c>
      <c r="N5970" s="140"/>
      <c r="O5970" s="140"/>
      <c r="P5970" s="140" t="str">
        <f ca="1">IF(Proc[[#This Row],[DaysAgeing]]&gt;5,"yep","on track")</f>
        <v>yep</v>
      </c>
      <c r="Q5970" s="2">
        <f ca="1">IF(Proc[[#This Row],[DateClosed]]="",ABS(NETWORKDAYS(Proc[[#This Row],[DateOpened]],TODAY()))-1,ABS(NETWORKDAYS(Proc[[#This Row],[DateOpened]],Proc[[#This Row],[DateClosed]]))-1)</f>
        <v>42</v>
      </c>
      <c r="R5970" s="140" t="s">
        <v>422</v>
      </c>
      <c r="S5970" s="143"/>
      <c r="T5970" s="153">
        <v>5969</v>
      </c>
    </row>
    <row r="5971" spans="1:20" hidden="1">
      <c r="A5971" s="142" t="s">
        <v>5885</v>
      </c>
      <c r="B5971" s="153" t="str">
        <f>IFERROR(VLOOKUP(Proc[[#This Row],[App]],Table2[],3,0),"open")</f>
        <v>ok</v>
      </c>
      <c r="C5971" s="144" t="s">
        <v>369</v>
      </c>
      <c r="D5971" s="152" t="s">
        <v>5744</v>
      </c>
      <c r="E5971" s="152" t="s">
        <v>5884</v>
      </c>
      <c r="F5971" s="153" t="s">
        <v>5884</v>
      </c>
      <c r="G5971" s="144" t="s">
        <v>406</v>
      </c>
      <c r="H5971" s="143" t="str">
        <f>IF(Proc[[#This Row],[type]]="LFF (MDG-F)",MID(Proc[[#This Row],[Obj]],13,10),"")</f>
        <v>2088O05001</v>
      </c>
      <c r="I5971" s="152"/>
      <c r="J5971" s="143" t="b">
        <f>Proc[[#This Row],[Requested]]=Proc[[#This Row],[CurrentParent]]</f>
        <v>1</v>
      </c>
      <c r="K5971" s="153" t="str">
        <f>IF(Proc[[#This Row],[Author]]="Marcela Urrego",VLOOKUP(LEFT(Proc[[#This Row],[Requested]],1),Table3[#All],2,0),VLOOKUP(Proc[[#This Row],[Author]],Table4[],2,0))</f>
        <v>MGF</v>
      </c>
      <c r="L5971" s="148" t="s">
        <v>7174</v>
      </c>
      <c r="M5971" s="140">
        <v>46057</v>
      </c>
      <c r="N5971" s="140"/>
      <c r="O5971" s="140"/>
      <c r="P5971" s="140" t="str">
        <f ca="1">IF(Proc[[#This Row],[DaysAgeing]]&gt;5,"yep","on track")</f>
        <v>yep</v>
      </c>
      <c r="Q5971" s="2">
        <f ca="1">IF(Proc[[#This Row],[DateClosed]]="",ABS(NETWORKDAYS(Proc[[#This Row],[DateOpened]],TODAY()))-1,ABS(NETWORKDAYS(Proc[[#This Row],[DateOpened]],Proc[[#This Row],[DateClosed]]))-1)</f>
        <v>42</v>
      </c>
      <c r="R5971" s="140" t="s">
        <v>422</v>
      </c>
      <c r="S5971" s="143"/>
      <c r="T5971" s="153">
        <v>5970</v>
      </c>
    </row>
    <row r="5972" spans="1:20" hidden="1">
      <c r="A5972" s="142" t="s">
        <v>5885</v>
      </c>
      <c r="B5972" s="153" t="str">
        <f>IFERROR(VLOOKUP(Proc[[#This Row],[App]],Table2[],3,0),"open")</f>
        <v>ok</v>
      </c>
      <c r="C5972" s="144" t="s">
        <v>369</v>
      </c>
      <c r="D5972" s="152" t="s">
        <v>5745</v>
      </c>
      <c r="E5972" s="152" t="s">
        <v>5884</v>
      </c>
      <c r="F5972" s="153" t="s">
        <v>5884</v>
      </c>
      <c r="G5972" s="144" t="s">
        <v>406</v>
      </c>
      <c r="H5972" s="143" t="str">
        <f>IF(Proc[[#This Row],[type]]="LFF (MDG-F)",MID(Proc[[#This Row],[Obj]],13,10),"")</f>
        <v>2102O05001</v>
      </c>
      <c r="I5972" s="152"/>
      <c r="J5972" s="143" t="b">
        <f>Proc[[#This Row],[Requested]]=Proc[[#This Row],[CurrentParent]]</f>
        <v>1</v>
      </c>
      <c r="K5972" s="153" t="str">
        <f>IF(Proc[[#This Row],[Author]]="Marcela Urrego",VLOOKUP(LEFT(Proc[[#This Row],[Requested]],1),Table3[#All],2,0),VLOOKUP(Proc[[#This Row],[Author]],Table4[],2,0))</f>
        <v>MGF</v>
      </c>
      <c r="L5972" s="148" t="s">
        <v>7174</v>
      </c>
      <c r="M5972" s="140">
        <v>46057</v>
      </c>
      <c r="N5972" s="140"/>
      <c r="O5972" s="140"/>
      <c r="P5972" s="140" t="str">
        <f ca="1">IF(Proc[[#This Row],[DaysAgeing]]&gt;5,"yep","on track")</f>
        <v>yep</v>
      </c>
      <c r="Q5972" s="2">
        <f ca="1">IF(Proc[[#This Row],[DateClosed]]="",ABS(NETWORKDAYS(Proc[[#This Row],[DateOpened]],TODAY()))-1,ABS(NETWORKDAYS(Proc[[#This Row],[DateOpened]],Proc[[#This Row],[DateClosed]]))-1)</f>
        <v>42</v>
      </c>
      <c r="R5972" s="140" t="s">
        <v>422</v>
      </c>
      <c r="S5972" s="143"/>
      <c r="T5972" s="153">
        <v>5971</v>
      </c>
    </row>
    <row r="5973" spans="1:20" hidden="1">
      <c r="A5973" s="142" t="s">
        <v>5885</v>
      </c>
      <c r="B5973" s="153" t="str">
        <f>IFERROR(VLOOKUP(Proc[[#This Row],[App]],Table2[],3,0),"open")</f>
        <v>ok</v>
      </c>
      <c r="C5973" s="144" t="s">
        <v>369</v>
      </c>
      <c r="D5973" s="152" t="s">
        <v>5746</v>
      </c>
      <c r="E5973" s="152" t="s">
        <v>5884</v>
      </c>
      <c r="F5973" s="153" t="s">
        <v>5884</v>
      </c>
      <c r="G5973" s="144" t="s">
        <v>406</v>
      </c>
      <c r="H5973" s="143" t="str">
        <f>IF(Proc[[#This Row],[type]]="LFF (MDG-F)",MID(Proc[[#This Row],[Obj]],13,10),"")</f>
        <v>2103O05001</v>
      </c>
      <c r="I5973" s="152"/>
      <c r="J5973" s="143" t="b">
        <f>Proc[[#This Row],[Requested]]=Proc[[#This Row],[CurrentParent]]</f>
        <v>1</v>
      </c>
      <c r="K5973" s="153" t="str">
        <f>IF(Proc[[#This Row],[Author]]="Marcela Urrego",VLOOKUP(LEFT(Proc[[#This Row],[Requested]],1),Table3[#All],2,0),VLOOKUP(Proc[[#This Row],[Author]],Table4[],2,0))</f>
        <v>MGF</v>
      </c>
      <c r="L5973" s="148" t="s">
        <v>7174</v>
      </c>
      <c r="M5973" s="140">
        <v>46057</v>
      </c>
      <c r="N5973" s="140"/>
      <c r="O5973" s="140"/>
      <c r="P5973" s="140" t="str">
        <f ca="1">IF(Proc[[#This Row],[DaysAgeing]]&gt;5,"yep","on track")</f>
        <v>yep</v>
      </c>
      <c r="Q5973" s="2">
        <f ca="1">IF(Proc[[#This Row],[DateClosed]]="",ABS(NETWORKDAYS(Proc[[#This Row],[DateOpened]],TODAY()))-1,ABS(NETWORKDAYS(Proc[[#This Row],[DateOpened]],Proc[[#This Row],[DateClosed]]))-1)</f>
        <v>42</v>
      </c>
      <c r="R5973" s="140" t="s">
        <v>422</v>
      </c>
      <c r="S5973" s="143"/>
      <c r="T5973" s="153">
        <v>5972</v>
      </c>
    </row>
    <row r="5974" spans="1:20" hidden="1">
      <c r="A5974" s="142" t="s">
        <v>5885</v>
      </c>
      <c r="B5974" s="153" t="str">
        <f>IFERROR(VLOOKUP(Proc[[#This Row],[App]],Table2[],3,0),"open")</f>
        <v>ok</v>
      </c>
      <c r="C5974" s="144" t="s">
        <v>369</v>
      </c>
      <c r="D5974" s="152" t="s">
        <v>5747</v>
      </c>
      <c r="E5974" s="152" t="s">
        <v>5884</v>
      </c>
      <c r="F5974" s="153" t="s">
        <v>5884</v>
      </c>
      <c r="G5974" s="144" t="s">
        <v>406</v>
      </c>
      <c r="H5974" s="143" t="str">
        <f>IF(Proc[[#This Row],[type]]="LFF (MDG-F)",MID(Proc[[#This Row],[Obj]],13,10),"")</f>
        <v>2118O05002</v>
      </c>
      <c r="I5974" s="152"/>
      <c r="J5974" s="143" t="b">
        <f>Proc[[#This Row],[Requested]]=Proc[[#This Row],[CurrentParent]]</f>
        <v>1</v>
      </c>
      <c r="K5974" s="153" t="str">
        <f>IF(Proc[[#This Row],[Author]]="Marcela Urrego",VLOOKUP(LEFT(Proc[[#This Row],[Requested]],1),Table3[#All],2,0),VLOOKUP(Proc[[#This Row],[Author]],Table4[],2,0))</f>
        <v>MGF</v>
      </c>
      <c r="L5974" s="148" t="s">
        <v>7174</v>
      </c>
      <c r="M5974" s="140">
        <v>46057</v>
      </c>
      <c r="N5974" s="140"/>
      <c r="O5974" s="140"/>
      <c r="P5974" s="140" t="str">
        <f ca="1">IF(Proc[[#This Row],[DaysAgeing]]&gt;5,"yep","on track")</f>
        <v>yep</v>
      </c>
      <c r="Q5974" s="2">
        <f ca="1">IF(Proc[[#This Row],[DateClosed]]="",ABS(NETWORKDAYS(Proc[[#This Row],[DateOpened]],TODAY()))-1,ABS(NETWORKDAYS(Proc[[#This Row],[DateOpened]],Proc[[#This Row],[DateClosed]]))-1)</f>
        <v>42</v>
      </c>
      <c r="R5974" s="140" t="s">
        <v>422</v>
      </c>
      <c r="S5974" s="143"/>
      <c r="T5974" s="153">
        <v>5973</v>
      </c>
    </row>
    <row r="5975" spans="1:20" hidden="1">
      <c r="A5975" s="142" t="s">
        <v>5885</v>
      </c>
      <c r="B5975" s="153" t="str">
        <f>IFERROR(VLOOKUP(Proc[[#This Row],[App]],Table2[],3,0),"open")</f>
        <v>ok</v>
      </c>
      <c r="C5975" s="144" t="s">
        <v>369</v>
      </c>
      <c r="D5975" s="152" t="s">
        <v>5748</v>
      </c>
      <c r="E5975" s="152" t="s">
        <v>5884</v>
      </c>
      <c r="F5975" s="153" t="s">
        <v>5884</v>
      </c>
      <c r="G5975" s="144" t="s">
        <v>406</v>
      </c>
      <c r="H5975" s="143" t="str">
        <f>IF(Proc[[#This Row],[type]]="LFF (MDG-F)",MID(Proc[[#This Row],[Obj]],13,10),"")</f>
        <v>2123O05001</v>
      </c>
      <c r="I5975" s="152"/>
      <c r="J5975" s="143" t="b">
        <f>Proc[[#This Row],[Requested]]=Proc[[#This Row],[CurrentParent]]</f>
        <v>1</v>
      </c>
      <c r="K5975" s="153" t="str">
        <f>IF(Proc[[#This Row],[Author]]="Marcela Urrego",VLOOKUP(LEFT(Proc[[#This Row],[Requested]],1),Table3[#All],2,0),VLOOKUP(Proc[[#This Row],[Author]],Table4[],2,0))</f>
        <v>MGF</v>
      </c>
      <c r="L5975" s="148" t="s">
        <v>7174</v>
      </c>
      <c r="M5975" s="140">
        <v>46057</v>
      </c>
      <c r="N5975" s="140"/>
      <c r="O5975" s="140"/>
      <c r="P5975" s="140" t="str">
        <f ca="1">IF(Proc[[#This Row],[DaysAgeing]]&gt;5,"yep","on track")</f>
        <v>yep</v>
      </c>
      <c r="Q5975" s="2">
        <f ca="1">IF(Proc[[#This Row],[DateClosed]]="",ABS(NETWORKDAYS(Proc[[#This Row],[DateOpened]],TODAY()))-1,ABS(NETWORKDAYS(Proc[[#This Row],[DateOpened]],Proc[[#This Row],[DateClosed]]))-1)</f>
        <v>42</v>
      </c>
      <c r="R5975" s="140" t="s">
        <v>422</v>
      </c>
      <c r="S5975" s="143"/>
      <c r="T5975" s="153">
        <v>5974</v>
      </c>
    </row>
    <row r="5976" spans="1:20" hidden="1">
      <c r="A5976" s="142" t="s">
        <v>5885</v>
      </c>
      <c r="B5976" s="153" t="str">
        <f>IFERROR(VLOOKUP(Proc[[#This Row],[App]],Table2[],3,0),"open")</f>
        <v>ok</v>
      </c>
      <c r="C5976" s="144" t="s">
        <v>369</v>
      </c>
      <c r="D5976" s="152" t="s">
        <v>5749</v>
      </c>
      <c r="E5976" s="152" t="s">
        <v>5884</v>
      </c>
      <c r="F5976" s="153" t="s">
        <v>5884</v>
      </c>
      <c r="G5976" s="144" t="s">
        <v>406</v>
      </c>
      <c r="H5976" s="143" t="str">
        <f>IF(Proc[[#This Row],[type]]="LFF (MDG-F)",MID(Proc[[#This Row],[Obj]],13,10),"")</f>
        <v>2123O05002</v>
      </c>
      <c r="I5976" s="152"/>
      <c r="J5976" s="143" t="b">
        <f>Proc[[#This Row],[Requested]]=Proc[[#This Row],[CurrentParent]]</f>
        <v>1</v>
      </c>
      <c r="K5976" s="153" t="str">
        <f>IF(Proc[[#This Row],[Author]]="Marcela Urrego",VLOOKUP(LEFT(Proc[[#This Row],[Requested]],1),Table3[#All],2,0),VLOOKUP(Proc[[#This Row],[Author]],Table4[],2,0))</f>
        <v>MGF</v>
      </c>
      <c r="L5976" s="148" t="s">
        <v>7174</v>
      </c>
      <c r="M5976" s="140">
        <v>46057</v>
      </c>
      <c r="N5976" s="140"/>
      <c r="O5976" s="140"/>
      <c r="P5976" s="140" t="str">
        <f ca="1">IF(Proc[[#This Row],[DaysAgeing]]&gt;5,"yep","on track")</f>
        <v>yep</v>
      </c>
      <c r="Q5976" s="2">
        <f ca="1">IF(Proc[[#This Row],[DateClosed]]="",ABS(NETWORKDAYS(Proc[[#This Row],[DateOpened]],TODAY()))-1,ABS(NETWORKDAYS(Proc[[#This Row],[DateOpened]],Proc[[#This Row],[DateClosed]]))-1)</f>
        <v>42</v>
      </c>
      <c r="R5976" s="140" t="s">
        <v>422</v>
      </c>
      <c r="S5976" s="143"/>
      <c r="T5976" s="153">
        <v>5975</v>
      </c>
    </row>
    <row r="5977" spans="1:20" hidden="1">
      <c r="A5977" s="142" t="s">
        <v>5885</v>
      </c>
      <c r="B5977" s="153" t="str">
        <f>IFERROR(VLOOKUP(Proc[[#This Row],[App]],Table2[],3,0),"open")</f>
        <v>ok</v>
      </c>
      <c r="C5977" s="144" t="s">
        <v>369</v>
      </c>
      <c r="D5977" s="152" t="s">
        <v>5750</v>
      </c>
      <c r="E5977" s="152" t="s">
        <v>5884</v>
      </c>
      <c r="F5977" s="153" t="s">
        <v>5884</v>
      </c>
      <c r="G5977" s="144" t="s">
        <v>406</v>
      </c>
      <c r="H5977" s="143" t="str">
        <f>IF(Proc[[#This Row],[type]]="LFF (MDG-F)",MID(Proc[[#This Row],[Obj]],13,10),"")</f>
        <v>KR03GIS009</v>
      </c>
      <c r="I5977" s="152"/>
      <c r="J5977" s="143" t="b">
        <f>Proc[[#This Row],[Requested]]=Proc[[#This Row],[CurrentParent]]</f>
        <v>1</v>
      </c>
      <c r="K5977" s="153" t="str">
        <f>IF(Proc[[#This Row],[Author]]="Marcela Urrego",VLOOKUP(LEFT(Proc[[#This Row],[Requested]],1),Table3[#All],2,0),VLOOKUP(Proc[[#This Row],[Author]],Table4[],2,0))</f>
        <v>MGF</v>
      </c>
      <c r="L5977" s="148" t="s">
        <v>7174</v>
      </c>
      <c r="M5977" s="140">
        <v>46057</v>
      </c>
      <c r="N5977" s="140"/>
      <c r="O5977" s="140"/>
      <c r="P5977" s="140" t="str">
        <f ca="1">IF(Proc[[#This Row],[DaysAgeing]]&gt;5,"yep","on track")</f>
        <v>yep</v>
      </c>
      <c r="Q5977" s="2">
        <f ca="1">IF(Proc[[#This Row],[DateClosed]]="",ABS(NETWORKDAYS(Proc[[#This Row],[DateOpened]],TODAY()))-1,ABS(NETWORKDAYS(Proc[[#This Row],[DateOpened]],Proc[[#This Row],[DateClosed]]))-1)</f>
        <v>42</v>
      </c>
      <c r="R5977" s="140" t="s">
        <v>422</v>
      </c>
      <c r="S5977" s="143"/>
      <c r="T5977" s="153">
        <v>5976</v>
      </c>
    </row>
    <row r="5978" spans="1:20" hidden="1">
      <c r="A5978" s="142" t="s">
        <v>5885</v>
      </c>
      <c r="B5978" s="153" t="str">
        <f>IFERROR(VLOOKUP(Proc[[#This Row],[App]],Table2[],3,0),"open")</f>
        <v>ok</v>
      </c>
      <c r="C5978" s="144" t="s">
        <v>369</v>
      </c>
      <c r="D5978" s="152" t="s">
        <v>5751</v>
      </c>
      <c r="E5978" s="152" t="s">
        <v>5884</v>
      </c>
      <c r="F5978" s="153" t="s">
        <v>5884</v>
      </c>
      <c r="G5978" s="144" t="s">
        <v>406</v>
      </c>
      <c r="H5978" s="143" t="str">
        <f>IF(Proc[[#This Row],[type]]="LFF (MDG-F)",MID(Proc[[#This Row],[Obj]],13,10),"")</f>
        <v>CN09O05009</v>
      </c>
      <c r="I5978" s="152"/>
      <c r="J5978" s="143" t="b">
        <f>Proc[[#This Row],[Requested]]=Proc[[#This Row],[CurrentParent]]</f>
        <v>1</v>
      </c>
      <c r="K5978" s="153" t="str">
        <f>IF(Proc[[#This Row],[Author]]="Marcela Urrego",VLOOKUP(LEFT(Proc[[#This Row],[Requested]],1),Table3[#All],2,0),VLOOKUP(Proc[[#This Row],[Author]],Table4[],2,0))</f>
        <v>MGF</v>
      </c>
      <c r="L5978" s="153" t="s">
        <v>7174</v>
      </c>
      <c r="M5978" s="140">
        <v>46057</v>
      </c>
      <c r="N5978" s="140"/>
      <c r="O5978" s="140"/>
      <c r="P5978" s="140" t="str">
        <f ca="1">IF(Proc[[#This Row],[DaysAgeing]]&gt;5,"yep","on track")</f>
        <v>yep</v>
      </c>
      <c r="Q5978" s="2">
        <f ca="1">IF(Proc[[#This Row],[DateClosed]]="",ABS(NETWORKDAYS(Proc[[#This Row],[DateOpened]],TODAY()))-1,ABS(NETWORKDAYS(Proc[[#This Row],[DateOpened]],Proc[[#This Row],[DateClosed]]))-1)</f>
        <v>42</v>
      </c>
      <c r="R5978" s="140" t="s">
        <v>422</v>
      </c>
      <c r="S5978" s="143"/>
      <c r="T5978" s="153">
        <v>5977</v>
      </c>
    </row>
    <row r="5979" spans="1:20" hidden="1">
      <c r="A5979" s="142" t="s">
        <v>5885</v>
      </c>
      <c r="B5979" s="153" t="str">
        <f>IFERROR(VLOOKUP(Proc[[#This Row],[App]],Table2[],3,0),"open")</f>
        <v>ok</v>
      </c>
      <c r="C5979" s="144" t="s">
        <v>369</v>
      </c>
      <c r="D5979" s="152" t="s">
        <v>5752</v>
      </c>
      <c r="E5979" s="152" t="s">
        <v>5884</v>
      </c>
      <c r="F5979" s="153" t="s">
        <v>5884</v>
      </c>
      <c r="G5979" s="144" t="s">
        <v>406</v>
      </c>
      <c r="H5979" s="143" t="str">
        <f>IF(Proc[[#This Row],[type]]="LFF (MDG-F)",MID(Proc[[#This Row],[Obj]],13,10),"")</f>
        <v>CN10O05001</v>
      </c>
      <c r="I5979" s="152"/>
      <c r="J5979" s="143" t="b">
        <f>Proc[[#This Row],[Requested]]=Proc[[#This Row],[CurrentParent]]</f>
        <v>1</v>
      </c>
      <c r="K5979" s="153" t="str">
        <f>IF(Proc[[#This Row],[Author]]="Marcela Urrego",VLOOKUP(LEFT(Proc[[#This Row],[Requested]],1),Table3[#All],2,0),VLOOKUP(Proc[[#This Row],[Author]],Table4[],2,0))</f>
        <v>MGF</v>
      </c>
      <c r="L5979" s="153" t="s">
        <v>7174</v>
      </c>
      <c r="M5979" s="140">
        <v>46057</v>
      </c>
      <c r="N5979" s="140"/>
      <c r="O5979" s="140"/>
      <c r="P5979" s="140" t="str">
        <f ca="1">IF(Proc[[#This Row],[DaysAgeing]]&gt;5,"yep","on track")</f>
        <v>yep</v>
      </c>
      <c r="Q5979" s="2">
        <f ca="1">IF(Proc[[#This Row],[DateClosed]]="",ABS(NETWORKDAYS(Proc[[#This Row],[DateOpened]],TODAY()))-1,ABS(NETWORKDAYS(Proc[[#This Row],[DateOpened]],Proc[[#This Row],[DateClosed]]))-1)</f>
        <v>42</v>
      </c>
      <c r="R5979" s="140" t="s">
        <v>422</v>
      </c>
      <c r="S5979" s="143"/>
      <c r="T5979" s="153">
        <v>5978</v>
      </c>
    </row>
    <row r="5980" spans="1:20" hidden="1">
      <c r="A5980" s="142" t="s">
        <v>5885</v>
      </c>
      <c r="B5980" s="153" t="str">
        <f>IFERROR(VLOOKUP(Proc[[#This Row],[App]],Table2[],3,0),"open")</f>
        <v>ok</v>
      </c>
      <c r="C5980" s="144" t="s">
        <v>369</v>
      </c>
      <c r="D5980" s="152" t="s">
        <v>5753</v>
      </c>
      <c r="E5980" s="152" t="s">
        <v>5884</v>
      </c>
      <c r="F5980" s="145" t="s">
        <v>5884</v>
      </c>
      <c r="G5980" s="144" t="s">
        <v>406</v>
      </c>
      <c r="H5980" s="143" t="str">
        <f>IF(Proc[[#This Row],[type]]="LFF (MDG-F)",MID(Proc[[#This Row],[Obj]],13,10),"")</f>
        <v>CN43O05003</v>
      </c>
      <c r="I5980" s="152"/>
      <c r="J5980" s="143" t="b">
        <f>Proc[[#This Row],[Requested]]=Proc[[#This Row],[CurrentParent]]</f>
        <v>1</v>
      </c>
      <c r="K5980" s="153" t="str">
        <f>IF(Proc[[#This Row],[Author]]="Marcela Urrego",VLOOKUP(LEFT(Proc[[#This Row],[Requested]],1),Table3[#All],2,0),VLOOKUP(Proc[[#This Row],[Author]],Table4[],2,0))</f>
        <v>MGF</v>
      </c>
      <c r="L5980" s="148" t="s">
        <v>7174</v>
      </c>
      <c r="M5980" s="140">
        <v>46057</v>
      </c>
      <c r="N5980" s="140"/>
      <c r="O5980" s="140"/>
      <c r="P5980" s="140" t="str">
        <f ca="1">IF(Proc[[#This Row],[DaysAgeing]]&gt;5,"yep","on track")</f>
        <v>yep</v>
      </c>
      <c r="Q5980" s="2">
        <f ca="1">IF(Proc[[#This Row],[DateClosed]]="",ABS(NETWORKDAYS(Proc[[#This Row],[DateOpened]],TODAY()))-1,ABS(NETWORKDAYS(Proc[[#This Row],[DateOpened]],Proc[[#This Row],[DateClosed]]))-1)</f>
        <v>42</v>
      </c>
      <c r="R5980" s="140" t="s">
        <v>422</v>
      </c>
      <c r="S5980" s="143"/>
      <c r="T5980" s="153">
        <v>5979</v>
      </c>
    </row>
    <row r="5981" spans="1:20" hidden="1">
      <c r="A5981" s="142" t="s">
        <v>5885</v>
      </c>
      <c r="B5981" s="153" t="str">
        <f>IFERROR(VLOOKUP(Proc[[#This Row],[App]],Table2[],3,0),"open")</f>
        <v>ok</v>
      </c>
      <c r="C5981" s="144" t="s">
        <v>369</v>
      </c>
      <c r="D5981" s="152" t="s">
        <v>5754</v>
      </c>
      <c r="E5981" s="152" t="s">
        <v>5884</v>
      </c>
      <c r="F5981" s="153" t="s">
        <v>5884</v>
      </c>
      <c r="G5981" s="144" t="s">
        <v>406</v>
      </c>
      <c r="H5981" s="143" t="str">
        <f>IF(Proc[[#This Row],[type]]="LFF (MDG-F)",MID(Proc[[#This Row],[Obj]],13,10),"")</f>
        <v>GB10O05004</v>
      </c>
      <c r="I5981" s="152"/>
      <c r="J5981" s="143" t="b">
        <f>Proc[[#This Row],[Requested]]=Proc[[#This Row],[CurrentParent]]</f>
        <v>1</v>
      </c>
      <c r="K5981" s="153" t="str">
        <f>IF(Proc[[#This Row],[Author]]="Marcela Urrego",VLOOKUP(LEFT(Proc[[#This Row],[Requested]],1),Table3[#All],2,0),VLOOKUP(Proc[[#This Row],[Author]],Table4[],2,0))</f>
        <v>MGF</v>
      </c>
      <c r="L5981" s="148" t="s">
        <v>7174</v>
      </c>
      <c r="M5981" s="140">
        <v>46057</v>
      </c>
      <c r="N5981" s="140"/>
      <c r="O5981" s="140"/>
      <c r="P5981" s="140" t="str">
        <f ca="1">IF(Proc[[#This Row],[DaysAgeing]]&gt;5,"yep","on track")</f>
        <v>yep</v>
      </c>
      <c r="Q5981" s="2">
        <f ca="1">IF(Proc[[#This Row],[DateClosed]]="",ABS(NETWORKDAYS(Proc[[#This Row],[DateOpened]],TODAY()))-1,ABS(NETWORKDAYS(Proc[[#This Row],[DateOpened]],Proc[[#This Row],[DateClosed]]))-1)</f>
        <v>42</v>
      </c>
      <c r="R5981" s="140" t="s">
        <v>422</v>
      </c>
      <c r="S5981" s="143"/>
      <c r="T5981" s="153">
        <v>5980</v>
      </c>
    </row>
    <row r="5982" spans="1:20" hidden="1">
      <c r="A5982" s="142" t="s">
        <v>5885</v>
      </c>
      <c r="B5982" s="153" t="str">
        <f>IFERROR(VLOOKUP(Proc[[#This Row],[App]],Table2[],3,0),"open")</f>
        <v>ok</v>
      </c>
      <c r="C5982" s="144" t="s">
        <v>369</v>
      </c>
      <c r="D5982" s="152" t="s">
        <v>5755</v>
      </c>
      <c r="E5982" s="152" t="s">
        <v>5884</v>
      </c>
      <c r="F5982" s="153" t="s">
        <v>5884</v>
      </c>
      <c r="G5982" s="144" t="s">
        <v>406</v>
      </c>
      <c r="H5982" s="143" t="str">
        <f>IF(Proc[[#This Row],[type]]="LFF (MDG-F)",MID(Proc[[#This Row],[Obj]],13,10),"")</f>
        <v>GB10O05005</v>
      </c>
      <c r="I5982" s="152"/>
      <c r="J5982" s="143" t="b">
        <f>Proc[[#This Row],[Requested]]=Proc[[#This Row],[CurrentParent]]</f>
        <v>1</v>
      </c>
      <c r="K5982" s="153" t="str">
        <f>IF(Proc[[#This Row],[Author]]="Marcela Urrego",VLOOKUP(LEFT(Proc[[#This Row],[Requested]],1),Table3[#All],2,0),VLOOKUP(Proc[[#This Row],[Author]],Table4[],2,0))</f>
        <v>MGF</v>
      </c>
      <c r="L5982" s="148" t="s">
        <v>7174</v>
      </c>
      <c r="M5982" s="140">
        <v>46057</v>
      </c>
      <c r="N5982" s="140"/>
      <c r="O5982" s="140"/>
      <c r="P5982" s="140" t="str">
        <f ca="1">IF(Proc[[#This Row],[DaysAgeing]]&gt;5,"yep","on track")</f>
        <v>yep</v>
      </c>
      <c r="Q5982" s="2">
        <f ca="1">IF(Proc[[#This Row],[DateClosed]]="",ABS(NETWORKDAYS(Proc[[#This Row],[DateOpened]],TODAY()))-1,ABS(NETWORKDAYS(Proc[[#This Row],[DateOpened]],Proc[[#This Row],[DateClosed]]))-1)</f>
        <v>42</v>
      </c>
      <c r="R5982" s="140" t="s">
        <v>422</v>
      </c>
      <c r="S5982" s="143"/>
      <c r="T5982" s="153">
        <v>5981</v>
      </c>
    </row>
    <row r="5983" spans="1:20" hidden="1">
      <c r="A5983" s="142" t="s">
        <v>5885</v>
      </c>
      <c r="B5983" s="153" t="str">
        <f>IFERROR(VLOOKUP(Proc[[#This Row],[App]],Table2[],3,0),"open")</f>
        <v>ok</v>
      </c>
      <c r="C5983" s="144" t="s">
        <v>369</v>
      </c>
      <c r="D5983" s="152" t="s">
        <v>5756</v>
      </c>
      <c r="E5983" s="152" t="s">
        <v>5884</v>
      </c>
      <c r="F5983" s="153" t="s">
        <v>5884</v>
      </c>
      <c r="G5983" s="144" t="s">
        <v>406</v>
      </c>
      <c r="H5983" s="143" t="str">
        <f>IF(Proc[[#This Row],[type]]="LFF (MDG-F)",MID(Proc[[#This Row],[Obj]],13,10),"")</f>
        <v>IE10O05003</v>
      </c>
      <c r="I5983" s="152"/>
      <c r="J5983" s="143" t="b">
        <f>Proc[[#This Row],[Requested]]=Proc[[#This Row],[CurrentParent]]</f>
        <v>1</v>
      </c>
      <c r="K5983" s="153" t="str">
        <f>IF(Proc[[#This Row],[Author]]="Marcela Urrego",VLOOKUP(LEFT(Proc[[#This Row],[Requested]],1),Table3[#All],2,0),VLOOKUP(Proc[[#This Row],[Author]],Table4[],2,0))</f>
        <v>MGF</v>
      </c>
      <c r="L5983" s="148" t="s">
        <v>7174</v>
      </c>
      <c r="M5983" s="140">
        <v>46057</v>
      </c>
      <c r="N5983" s="140"/>
      <c r="O5983" s="140"/>
      <c r="P5983" s="140" t="str">
        <f ca="1">IF(Proc[[#This Row],[DaysAgeing]]&gt;5,"yep","on track")</f>
        <v>yep</v>
      </c>
      <c r="Q5983" s="2">
        <f ca="1">IF(Proc[[#This Row],[DateClosed]]="",ABS(NETWORKDAYS(Proc[[#This Row],[DateOpened]],TODAY()))-1,ABS(NETWORKDAYS(Proc[[#This Row],[DateOpened]],Proc[[#This Row],[DateClosed]]))-1)</f>
        <v>42</v>
      </c>
      <c r="R5983" s="140" t="s">
        <v>422</v>
      </c>
      <c r="S5983" s="143"/>
      <c r="T5983" s="153">
        <v>5982</v>
      </c>
    </row>
    <row r="5984" spans="1:20" hidden="1">
      <c r="A5984" s="142" t="s">
        <v>5885</v>
      </c>
      <c r="B5984" s="153" t="str">
        <f>IFERROR(VLOOKUP(Proc[[#This Row],[App]],Table2[],3,0),"open")</f>
        <v>ok</v>
      </c>
      <c r="C5984" s="144" t="s">
        <v>369</v>
      </c>
      <c r="D5984" s="152" t="s">
        <v>5757</v>
      </c>
      <c r="E5984" s="152" t="s">
        <v>5884</v>
      </c>
      <c r="F5984" s="145" t="s">
        <v>5884</v>
      </c>
      <c r="G5984" s="144" t="s">
        <v>406</v>
      </c>
      <c r="H5984" s="143" t="str">
        <f>IF(Proc[[#This Row],[type]]="LFF (MDG-F)",MID(Proc[[#This Row],[Obj]],13,10),"")</f>
        <v>IE10O05004</v>
      </c>
      <c r="I5984" s="152"/>
      <c r="J5984" s="143" t="b">
        <f>Proc[[#This Row],[Requested]]=Proc[[#This Row],[CurrentParent]]</f>
        <v>1</v>
      </c>
      <c r="K5984" s="153" t="str">
        <f>IF(Proc[[#This Row],[Author]]="Marcela Urrego",VLOOKUP(LEFT(Proc[[#This Row],[Requested]],1),Table3[#All],2,0),VLOOKUP(Proc[[#This Row],[Author]],Table4[],2,0))</f>
        <v>MGF</v>
      </c>
      <c r="L5984" s="148" t="s">
        <v>7174</v>
      </c>
      <c r="M5984" s="140">
        <v>46057</v>
      </c>
      <c r="N5984" s="140"/>
      <c r="O5984" s="140"/>
      <c r="P5984" s="140" t="str">
        <f ca="1">IF(Proc[[#This Row],[DaysAgeing]]&gt;5,"yep","on track")</f>
        <v>yep</v>
      </c>
      <c r="Q5984" s="2">
        <f ca="1">IF(Proc[[#This Row],[DateClosed]]="",ABS(NETWORKDAYS(Proc[[#This Row],[DateOpened]],TODAY()))-1,ABS(NETWORKDAYS(Proc[[#This Row],[DateOpened]],Proc[[#This Row],[DateClosed]]))-1)</f>
        <v>42</v>
      </c>
      <c r="R5984" s="140" t="s">
        <v>422</v>
      </c>
      <c r="S5984" s="143"/>
      <c r="T5984" s="153">
        <v>5983</v>
      </c>
    </row>
    <row r="5985" spans="1:20" hidden="1">
      <c r="A5985" s="142" t="s">
        <v>5885</v>
      </c>
      <c r="B5985" s="143" t="str">
        <f>IFERROR(VLOOKUP(Proc[[#This Row],[App]],Table2[],3,0),"open")</f>
        <v>ok</v>
      </c>
      <c r="C5985" s="144" t="s">
        <v>369</v>
      </c>
      <c r="D5985" s="152" t="s">
        <v>5758</v>
      </c>
      <c r="E5985" s="152" t="s">
        <v>5884</v>
      </c>
      <c r="F5985" s="145" t="s">
        <v>5884</v>
      </c>
      <c r="G5985" s="144" t="s">
        <v>406</v>
      </c>
      <c r="H5985" s="143" t="str">
        <f>IF(Proc[[#This Row],[type]]="LFF (MDG-F)",MID(Proc[[#This Row],[Obj]],13,10),"")</f>
        <v>IL10O05003</v>
      </c>
      <c r="I5985" s="152"/>
      <c r="J5985" s="143" t="b">
        <f>Proc[[#This Row],[Requested]]=Proc[[#This Row],[CurrentParent]]</f>
        <v>1</v>
      </c>
      <c r="K5985" s="143" t="str">
        <f>IF(Proc[[#This Row],[Author]]="Marcela Urrego",VLOOKUP(LEFT(Proc[[#This Row],[Requested]],1),Table3[#All],2,0),VLOOKUP(Proc[[#This Row],[Author]],Table4[],2,0))</f>
        <v>MGF</v>
      </c>
      <c r="L5985" s="148" t="s">
        <v>7174</v>
      </c>
      <c r="M5985" s="140">
        <v>46057</v>
      </c>
      <c r="N5985" s="140"/>
      <c r="O5985" s="140"/>
      <c r="P5985" s="140" t="str">
        <f ca="1">IF(Proc[[#This Row],[DaysAgeing]]&gt;5,"yep","on track")</f>
        <v>yep</v>
      </c>
      <c r="Q5985" s="2">
        <f ca="1">IF(Proc[[#This Row],[DateClosed]]="",ABS(NETWORKDAYS(Proc[[#This Row],[DateOpened]],TODAY()))-1,ABS(NETWORKDAYS(Proc[[#This Row],[DateOpened]],Proc[[#This Row],[DateClosed]]))-1)</f>
        <v>42</v>
      </c>
      <c r="R5985" s="140" t="s">
        <v>422</v>
      </c>
      <c r="S5985" s="143"/>
      <c r="T5985" s="153">
        <v>5984</v>
      </c>
    </row>
    <row r="5986" spans="1:20" hidden="1">
      <c r="A5986" s="142" t="s">
        <v>5885</v>
      </c>
      <c r="B5986" s="153" t="str">
        <f>IFERROR(VLOOKUP(Proc[[#This Row],[App]],Table2[],3,0),"open")</f>
        <v>ok</v>
      </c>
      <c r="C5986" s="144" t="s">
        <v>369</v>
      </c>
      <c r="D5986" s="152" t="s">
        <v>5759</v>
      </c>
      <c r="E5986" s="152" t="s">
        <v>5884</v>
      </c>
      <c r="F5986" s="153" t="s">
        <v>5884</v>
      </c>
      <c r="G5986" s="144" t="s">
        <v>406</v>
      </c>
      <c r="H5986" s="143" t="str">
        <f>IF(Proc[[#This Row],[type]]="LFF (MDG-F)",MID(Proc[[#This Row],[Obj]],13,10),"")</f>
        <v>IT07O05003</v>
      </c>
      <c r="I5986" s="152"/>
      <c r="J5986" s="143" t="b">
        <f>Proc[[#This Row],[Requested]]=Proc[[#This Row],[CurrentParent]]</f>
        <v>1</v>
      </c>
      <c r="K5986" s="153" t="str">
        <f>IF(Proc[[#This Row],[Author]]="Marcela Urrego",VLOOKUP(LEFT(Proc[[#This Row],[Requested]],1),Table3[#All],2,0),VLOOKUP(Proc[[#This Row],[Author]],Table4[],2,0))</f>
        <v>MGF</v>
      </c>
      <c r="L5986" s="148" t="s">
        <v>7174</v>
      </c>
      <c r="M5986" s="140">
        <v>46057</v>
      </c>
      <c r="N5986" s="140"/>
      <c r="O5986" s="140"/>
      <c r="P5986" s="140" t="str">
        <f ca="1">IF(Proc[[#This Row],[DaysAgeing]]&gt;5,"yep","on track")</f>
        <v>yep</v>
      </c>
      <c r="Q5986" s="2">
        <f ca="1">IF(Proc[[#This Row],[DateClosed]]="",ABS(NETWORKDAYS(Proc[[#This Row],[DateOpened]],TODAY()))-1,ABS(NETWORKDAYS(Proc[[#This Row],[DateOpened]],Proc[[#This Row],[DateClosed]]))-1)</f>
        <v>42</v>
      </c>
      <c r="R5986" s="140" t="s">
        <v>422</v>
      </c>
      <c r="S5986" s="143"/>
      <c r="T5986" s="153">
        <v>5985</v>
      </c>
    </row>
    <row r="5987" spans="1:20" hidden="1">
      <c r="A5987" s="142" t="s">
        <v>5885</v>
      </c>
      <c r="B5987" s="153" t="str">
        <f>IFERROR(VLOOKUP(Proc[[#This Row],[App]],Table2[],3,0),"open")</f>
        <v>ok</v>
      </c>
      <c r="C5987" s="144" t="s">
        <v>369</v>
      </c>
      <c r="D5987" s="152" t="s">
        <v>5760</v>
      </c>
      <c r="E5987" s="152" t="s">
        <v>5884</v>
      </c>
      <c r="F5987" s="153" t="s">
        <v>5884</v>
      </c>
      <c r="G5987" s="144" t="s">
        <v>406</v>
      </c>
      <c r="H5987" s="143" t="str">
        <f>IF(Proc[[#This Row],[type]]="LFF (MDG-F)",MID(Proc[[#This Row],[Obj]],13,10),"")</f>
        <v>KR07O05017</v>
      </c>
      <c r="I5987" s="152"/>
      <c r="J5987" s="143" t="b">
        <f>Proc[[#This Row],[Requested]]=Proc[[#This Row],[CurrentParent]]</f>
        <v>1</v>
      </c>
      <c r="K5987" s="153" t="str">
        <f>IF(Proc[[#This Row],[Author]]="Marcela Urrego",VLOOKUP(LEFT(Proc[[#This Row],[Requested]],1),Table3[#All],2,0),VLOOKUP(Proc[[#This Row],[Author]],Table4[],2,0))</f>
        <v>MGF</v>
      </c>
      <c r="L5987" s="148" t="s">
        <v>7174</v>
      </c>
      <c r="M5987" s="140">
        <v>46057</v>
      </c>
      <c r="N5987" s="140"/>
      <c r="O5987" s="140"/>
      <c r="P5987" s="140" t="str">
        <f ca="1">IF(Proc[[#This Row],[DaysAgeing]]&gt;5,"yep","on track")</f>
        <v>yep</v>
      </c>
      <c r="Q5987" s="2">
        <f ca="1">IF(Proc[[#This Row],[DateClosed]]="",ABS(NETWORKDAYS(Proc[[#This Row],[DateOpened]],TODAY()))-1,ABS(NETWORKDAYS(Proc[[#This Row],[DateOpened]],Proc[[#This Row],[DateClosed]]))-1)</f>
        <v>42</v>
      </c>
      <c r="R5987" s="140" t="s">
        <v>422</v>
      </c>
      <c r="S5987" s="143"/>
      <c r="T5987" s="153">
        <v>5986</v>
      </c>
    </row>
    <row r="5988" spans="1:20" hidden="1">
      <c r="A5988" s="142" t="s">
        <v>5885</v>
      </c>
      <c r="B5988" s="153" t="str">
        <f>IFERROR(VLOOKUP(Proc[[#This Row],[App]],Table2[],3,0),"open")</f>
        <v>ok</v>
      </c>
      <c r="C5988" s="144" t="s">
        <v>369</v>
      </c>
      <c r="D5988" s="152" t="s">
        <v>5761</v>
      </c>
      <c r="E5988" s="152" t="s">
        <v>5884</v>
      </c>
      <c r="F5988" s="145" t="s">
        <v>5884</v>
      </c>
      <c r="G5988" s="144" t="s">
        <v>406</v>
      </c>
      <c r="H5988" s="143" t="str">
        <f>IF(Proc[[#This Row],[type]]="LFF (MDG-F)",MID(Proc[[#This Row],[Obj]],13,10),"")</f>
        <v>KR07O05018</v>
      </c>
      <c r="I5988" s="152"/>
      <c r="J5988" s="143" t="b">
        <f>Proc[[#This Row],[Requested]]=Proc[[#This Row],[CurrentParent]]</f>
        <v>1</v>
      </c>
      <c r="K5988" s="153" t="str">
        <f>IF(Proc[[#This Row],[Author]]="Marcela Urrego",VLOOKUP(LEFT(Proc[[#This Row],[Requested]],1),Table3[#All],2,0),VLOOKUP(Proc[[#This Row],[Author]],Table4[],2,0))</f>
        <v>MGF</v>
      </c>
      <c r="L5988" s="148" t="s">
        <v>7174</v>
      </c>
      <c r="M5988" s="140">
        <v>46057</v>
      </c>
      <c r="N5988" s="140"/>
      <c r="O5988" s="140"/>
      <c r="P5988" s="140" t="str">
        <f ca="1">IF(Proc[[#This Row],[DaysAgeing]]&gt;5,"yep","on track")</f>
        <v>yep</v>
      </c>
      <c r="Q5988" s="2">
        <f ca="1">IF(Proc[[#This Row],[DateClosed]]="",ABS(NETWORKDAYS(Proc[[#This Row],[DateOpened]],TODAY()))-1,ABS(NETWORKDAYS(Proc[[#This Row],[DateOpened]],Proc[[#This Row],[DateClosed]]))-1)</f>
        <v>42</v>
      </c>
      <c r="R5988" s="140" t="s">
        <v>422</v>
      </c>
      <c r="S5988" s="143"/>
      <c r="T5988" s="153">
        <v>5987</v>
      </c>
    </row>
    <row r="5989" spans="1:20" hidden="1">
      <c r="A5989" s="142" t="s">
        <v>5885</v>
      </c>
      <c r="B5989" s="143" t="str">
        <f>IFERROR(VLOOKUP(Proc[[#This Row],[App]],Table2[],3,0),"open")</f>
        <v>ok</v>
      </c>
      <c r="C5989" s="144" t="s">
        <v>369</v>
      </c>
      <c r="D5989" s="152" t="s">
        <v>5762</v>
      </c>
      <c r="E5989" s="152" t="s">
        <v>5884</v>
      </c>
      <c r="F5989" s="145" t="s">
        <v>5884</v>
      </c>
      <c r="G5989" s="144" t="s">
        <v>406</v>
      </c>
      <c r="H5989" s="143" t="str">
        <f>IF(Proc[[#This Row],[type]]="LFF (MDG-F)",MID(Proc[[#This Row],[Obj]],13,10),"")</f>
        <v>KR07O05019</v>
      </c>
      <c r="I5989" s="152"/>
      <c r="J5989" s="143" t="b">
        <f>Proc[[#This Row],[Requested]]=Proc[[#This Row],[CurrentParent]]</f>
        <v>1</v>
      </c>
      <c r="K5989" s="143" t="str">
        <f>IF(Proc[[#This Row],[Author]]="Marcela Urrego",VLOOKUP(LEFT(Proc[[#This Row],[Requested]],1),Table3[#All],2,0),VLOOKUP(Proc[[#This Row],[Author]],Table4[],2,0))</f>
        <v>MGF</v>
      </c>
      <c r="L5989" s="148" t="s">
        <v>7174</v>
      </c>
      <c r="M5989" s="140">
        <v>46057</v>
      </c>
      <c r="N5989" s="140"/>
      <c r="O5989" s="140"/>
      <c r="P5989" s="140" t="str">
        <f ca="1">IF(Proc[[#This Row],[DaysAgeing]]&gt;5,"yep","on track")</f>
        <v>yep</v>
      </c>
      <c r="Q5989" s="2">
        <f ca="1">IF(Proc[[#This Row],[DateClosed]]="",ABS(NETWORKDAYS(Proc[[#This Row],[DateOpened]],TODAY()))-1,ABS(NETWORKDAYS(Proc[[#This Row],[DateOpened]],Proc[[#This Row],[DateClosed]]))-1)</f>
        <v>42</v>
      </c>
      <c r="R5989" s="140" t="s">
        <v>422</v>
      </c>
      <c r="S5989" s="143"/>
      <c r="T5989" s="153">
        <v>5988</v>
      </c>
    </row>
    <row r="5990" spans="1:20" hidden="1">
      <c r="A5990" s="142" t="s">
        <v>5885</v>
      </c>
      <c r="B5990" s="153" t="str">
        <f>IFERROR(VLOOKUP(Proc[[#This Row],[App]],Table2[],3,0),"open")</f>
        <v>ok</v>
      </c>
      <c r="C5990" s="144" t="s">
        <v>369</v>
      </c>
      <c r="D5990" s="152" t="s">
        <v>5763</v>
      </c>
      <c r="E5990" s="152" t="s">
        <v>5884</v>
      </c>
      <c r="F5990" s="145" t="s">
        <v>5884</v>
      </c>
      <c r="G5990" s="144" t="s">
        <v>406</v>
      </c>
      <c r="H5990" s="143" t="str">
        <f>IF(Proc[[#This Row],[type]]="LFF (MDG-F)",MID(Proc[[#This Row],[Obj]],13,10),"")</f>
        <v>KR07O05020</v>
      </c>
      <c r="I5990" s="152"/>
      <c r="J5990" s="143" t="b">
        <f>Proc[[#This Row],[Requested]]=Proc[[#This Row],[CurrentParent]]</f>
        <v>1</v>
      </c>
      <c r="K5990" s="153" t="str">
        <f>IF(Proc[[#This Row],[Author]]="Marcela Urrego",VLOOKUP(LEFT(Proc[[#This Row],[Requested]],1),Table3[#All],2,0),VLOOKUP(Proc[[#This Row],[Author]],Table4[],2,0))</f>
        <v>MGF</v>
      </c>
      <c r="L5990" s="148" t="s">
        <v>7174</v>
      </c>
      <c r="M5990" s="140">
        <v>46057</v>
      </c>
      <c r="N5990" s="140"/>
      <c r="O5990" s="140"/>
      <c r="P5990" s="140" t="str">
        <f ca="1">IF(Proc[[#This Row],[DaysAgeing]]&gt;5,"yep","on track")</f>
        <v>yep</v>
      </c>
      <c r="Q5990" s="2">
        <f ca="1">IF(Proc[[#This Row],[DateClosed]]="",ABS(NETWORKDAYS(Proc[[#This Row],[DateOpened]],TODAY()))-1,ABS(NETWORKDAYS(Proc[[#This Row],[DateOpened]],Proc[[#This Row],[DateClosed]]))-1)</f>
        <v>42</v>
      </c>
      <c r="R5990" s="140" t="s">
        <v>422</v>
      </c>
      <c r="S5990" s="143"/>
      <c r="T5990" s="153">
        <v>5989</v>
      </c>
    </row>
    <row r="5991" spans="1:20" hidden="1">
      <c r="A5991" s="142" t="s">
        <v>5885</v>
      </c>
      <c r="B5991" s="153" t="str">
        <f>IFERROR(VLOOKUP(Proc[[#This Row],[App]],Table2[],3,0),"open")</f>
        <v>ok</v>
      </c>
      <c r="C5991" s="144" t="s">
        <v>369</v>
      </c>
      <c r="D5991" s="152" t="s">
        <v>5764</v>
      </c>
      <c r="E5991" s="152" t="s">
        <v>5884</v>
      </c>
      <c r="F5991" s="145" t="s">
        <v>5884</v>
      </c>
      <c r="G5991" s="144" t="s">
        <v>406</v>
      </c>
      <c r="H5991" s="143" t="str">
        <f>IF(Proc[[#This Row],[type]]="LFF (MDG-F)",MID(Proc[[#This Row],[Obj]],13,10),"")</f>
        <v>KR08O05004</v>
      </c>
      <c r="I5991" s="152"/>
      <c r="J5991" s="143" t="b">
        <f>Proc[[#This Row],[Requested]]=Proc[[#This Row],[CurrentParent]]</f>
        <v>1</v>
      </c>
      <c r="K5991" s="153" t="str">
        <f>IF(Proc[[#This Row],[Author]]="Marcela Urrego",VLOOKUP(LEFT(Proc[[#This Row],[Requested]],1),Table3[#All],2,0),VLOOKUP(Proc[[#This Row],[Author]],Table4[],2,0))</f>
        <v>MGF</v>
      </c>
      <c r="L5991" s="148" t="s">
        <v>7174</v>
      </c>
      <c r="M5991" s="140">
        <v>46057</v>
      </c>
      <c r="N5991" s="140"/>
      <c r="O5991" s="140"/>
      <c r="P5991" s="140" t="str">
        <f ca="1">IF(Proc[[#This Row],[DaysAgeing]]&gt;5,"yep","on track")</f>
        <v>yep</v>
      </c>
      <c r="Q5991" s="2">
        <f ca="1">IF(Proc[[#This Row],[DateClosed]]="",ABS(NETWORKDAYS(Proc[[#This Row],[DateOpened]],TODAY()))-1,ABS(NETWORKDAYS(Proc[[#This Row],[DateOpened]],Proc[[#This Row],[DateClosed]]))-1)</f>
        <v>42</v>
      </c>
      <c r="R5991" s="140" t="s">
        <v>422</v>
      </c>
      <c r="S5991" s="143"/>
      <c r="T5991" s="153">
        <v>5990</v>
      </c>
    </row>
    <row r="5992" spans="1:20" hidden="1">
      <c r="A5992" s="142" t="s">
        <v>5885</v>
      </c>
      <c r="B5992" s="153" t="str">
        <f>IFERROR(VLOOKUP(Proc[[#This Row],[App]],Table2[],3,0),"open")</f>
        <v>ok</v>
      </c>
      <c r="C5992" s="144" t="s">
        <v>369</v>
      </c>
      <c r="D5992" s="152" t="s">
        <v>5765</v>
      </c>
      <c r="E5992" s="152" t="s">
        <v>5884</v>
      </c>
      <c r="F5992" s="145" t="s">
        <v>5884</v>
      </c>
      <c r="G5992" s="144" t="s">
        <v>406</v>
      </c>
      <c r="H5992" s="143" t="str">
        <f>IF(Proc[[#This Row],[type]]="LFF (MDG-F)",MID(Proc[[#This Row],[Obj]],13,10),"")</f>
        <v>KR08O05005</v>
      </c>
      <c r="I5992" s="152"/>
      <c r="J5992" s="143" t="b">
        <f>Proc[[#This Row],[Requested]]=Proc[[#This Row],[CurrentParent]]</f>
        <v>1</v>
      </c>
      <c r="K5992" s="153" t="str">
        <f>IF(Proc[[#This Row],[Author]]="Marcela Urrego",VLOOKUP(LEFT(Proc[[#This Row],[Requested]],1),Table3[#All],2,0),VLOOKUP(Proc[[#This Row],[Author]],Table4[],2,0))</f>
        <v>MGF</v>
      </c>
      <c r="L5992" s="148" t="s">
        <v>7174</v>
      </c>
      <c r="M5992" s="140">
        <v>46057</v>
      </c>
      <c r="N5992" s="140"/>
      <c r="O5992" s="140"/>
      <c r="P5992" s="140" t="str">
        <f ca="1">IF(Proc[[#This Row],[DaysAgeing]]&gt;5,"yep","on track")</f>
        <v>yep</v>
      </c>
      <c r="Q5992" s="2">
        <f ca="1">IF(Proc[[#This Row],[DateClosed]]="",ABS(NETWORKDAYS(Proc[[#This Row],[DateOpened]],TODAY()))-1,ABS(NETWORKDAYS(Proc[[#This Row],[DateOpened]],Proc[[#This Row],[DateClosed]]))-1)</f>
        <v>42</v>
      </c>
      <c r="R5992" s="140" t="s">
        <v>422</v>
      </c>
      <c r="S5992" s="143"/>
      <c r="T5992" s="153">
        <v>5991</v>
      </c>
    </row>
    <row r="5993" spans="1:20" hidden="1">
      <c r="A5993" s="142" t="s">
        <v>5885</v>
      </c>
      <c r="B5993" s="153" t="str">
        <f>IFERROR(VLOOKUP(Proc[[#This Row],[App]],Table2[],3,0),"open")</f>
        <v>ok</v>
      </c>
      <c r="C5993" s="144" t="s">
        <v>369</v>
      </c>
      <c r="D5993" s="152" t="s">
        <v>5766</v>
      </c>
      <c r="E5993" s="152" t="s">
        <v>5884</v>
      </c>
      <c r="F5993" s="145" t="s">
        <v>5884</v>
      </c>
      <c r="G5993" s="144" t="s">
        <v>406</v>
      </c>
      <c r="H5993" s="143" t="str">
        <f>IF(Proc[[#This Row],[type]]="LFF (MDG-F)",MID(Proc[[#This Row],[Obj]],13,10),"")</f>
        <v>KR08O05006</v>
      </c>
      <c r="I5993" s="152"/>
      <c r="J5993" s="143" t="b">
        <f>Proc[[#This Row],[Requested]]=Proc[[#This Row],[CurrentParent]]</f>
        <v>1</v>
      </c>
      <c r="K5993" s="153" t="str">
        <f>IF(Proc[[#This Row],[Author]]="Marcela Urrego",VLOOKUP(LEFT(Proc[[#This Row],[Requested]],1),Table3[#All],2,0),VLOOKUP(Proc[[#This Row],[Author]],Table4[],2,0))</f>
        <v>MGF</v>
      </c>
      <c r="L5993" s="148" t="s">
        <v>7174</v>
      </c>
      <c r="M5993" s="140">
        <v>46057</v>
      </c>
      <c r="N5993" s="140"/>
      <c r="O5993" s="140"/>
      <c r="P5993" s="140" t="str">
        <f ca="1">IF(Proc[[#This Row],[DaysAgeing]]&gt;5,"yep","on track")</f>
        <v>yep</v>
      </c>
      <c r="Q5993" s="2">
        <f ca="1">IF(Proc[[#This Row],[DateClosed]]="",ABS(NETWORKDAYS(Proc[[#This Row],[DateOpened]],TODAY()))-1,ABS(NETWORKDAYS(Proc[[#This Row],[DateOpened]],Proc[[#This Row],[DateClosed]]))-1)</f>
        <v>42</v>
      </c>
      <c r="R5993" s="140" t="s">
        <v>422</v>
      </c>
      <c r="S5993" s="143"/>
      <c r="T5993" s="153">
        <v>5992</v>
      </c>
    </row>
    <row r="5994" spans="1:20" hidden="1">
      <c r="A5994" s="142" t="s">
        <v>5885</v>
      </c>
      <c r="B5994" s="153" t="str">
        <f>IFERROR(VLOOKUP(Proc[[#This Row],[App]],Table2[],3,0),"open")</f>
        <v>ok</v>
      </c>
      <c r="C5994" s="144" t="s">
        <v>369</v>
      </c>
      <c r="D5994" s="152" t="s">
        <v>5767</v>
      </c>
      <c r="E5994" s="152" t="s">
        <v>5884</v>
      </c>
      <c r="F5994" s="145" t="s">
        <v>5884</v>
      </c>
      <c r="G5994" s="144" t="s">
        <v>406</v>
      </c>
      <c r="H5994" s="143" t="str">
        <f>IF(Proc[[#This Row],[type]]="LFF (MDG-F)",MID(Proc[[#This Row],[Obj]],13,10),"")</f>
        <v>KR11O05003</v>
      </c>
      <c r="I5994" s="152"/>
      <c r="J5994" s="143" t="b">
        <f>Proc[[#This Row],[Requested]]=Proc[[#This Row],[CurrentParent]]</f>
        <v>1</v>
      </c>
      <c r="K5994" s="153" t="str">
        <f>IF(Proc[[#This Row],[Author]]="Marcela Urrego",VLOOKUP(LEFT(Proc[[#This Row],[Requested]],1),Table3[#All],2,0),VLOOKUP(Proc[[#This Row],[Author]],Table4[],2,0))</f>
        <v>MGF</v>
      </c>
      <c r="L5994" s="148" t="s">
        <v>7174</v>
      </c>
      <c r="M5994" s="140">
        <v>46057</v>
      </c>
      <c r="N5994" s="140"/>
      <c r="O5994" s="140"/>
      <c r="P5994" s="140" t="str">
        <f ca="1">IF(Proc[[#This Row],[DaysAgeing]]&gt;5,"yep","on track")</f>
        <v>yep</v>
      </c>
      <c r="Q5994" s="2">
        <f ca="1">IF(Proc[[#This Row],[DateClosed]]="",ABS(NETWORKDAYS(Proc[[#This Row],[DateOpened]],TODAY()))-1,ABS(NETWORKDAYS(Proc[[#This Row],[DateOpened]],Proc[[#This Row],[DateClosed]]))-1)</f>
        <v>42</v>
      </c>
      <c r="R5994" s="140" t="s">
        <v>422</v>
      </c>
      <c r="S5994" s="143"/>
      <c r="T5994" s="153">
        <v>5993</v>
      </c>
    </row>
    <row r="5995" spans="1:20" hidden="1">
      <c r="A5995" s="142" t="s">
        <v>5885</v>
      </c>
      <c r="B5995" s="153" t="str">
        <f>IFERROR(VLOOKUP(Proc[[#This Row],[App]],Table2[],3,0),"open")</f>
        <v>ok</v>
      </c>
      <c r="C5995" s="144" t="s">
        <v>369</v>
      </c>
      <c r="D5995" s="152" t="s">
        <v>5768</v>
      </c>
      <c r="E5995" s="152" t="s">
        <v>5884</v>
      </c>
      <c r="F5995" s="145" t="s">
        <v>5884</v>
      </c>
      <c r="G5995" s="144" t="s">
        <v>406</v>
      </c>
      <c r="H5995" s="143" t="str">
        <f>IF(Proc[[#This Row],[type]]="LFF (MDG-F)",MID(Proc[[#This Row],[Obj]],13,10),"")</f>
        <v>KR11O05004</v>
      </c>
      <c r="I5995" s="152"/>
      <c r="J5995" s="143" t="b">
        <f>Proc[[#This Row],[Requested]]=Proc[[#This Row],[CurrentParent]]</f>
        <v>1</v>
      </c>
      <c r="K5995" s="153" t="str">
        <f>IF(Proc[[#This Row],[Author]]="Marcela Urrego",VLOOKUP(LEFT(Proc[[#This Row],[Requested]],1),Table3[#All],2,0),VLOOKUP(Proc[[#This Row],[Author]],Table4[],2,0))</f>
        <v>MGF</v>
      </c>
      <c r="L5995" s="148" t="s">
        <v>7174</v>
      </c>
      <c r="M5995" s="140">
        <v>46057</v>
      </c>
      <c r="N5995" s="140"/>
      <c r="O5995" s="140"/>
      <c r="P5995" s="140" t="str">
        <f ca="1">IF(Proc[[#This Row],[DaysAgeing]]&gt;5,"yep","on track")</f>
        <v>yep</v>
      </c>
      <c r="Q5995" s="2">
        <f ca="1">IF(Proc[[#This Row],[DateClosed]]="",ABS(NETWORKDAYS(Proc[[#This Row],[DateOpened]],TODAY()))-1,ABS(NETWORKDAYS(Proc[[#This Row],[DateOpened]],Proc[[#This Row],[DateClosed]]))-1)</f>
        <v>42</v>
      </c>
      <c r="R5995" s="140" t="s">
        <v>422</v>
      </c>
      <c r="S5995" s="143"/>
      <c r="T5995" s="153">
        <v>5994</v>
      </c>
    </row>
    <row r="5996" spans="1:20" hidden="1">
      <c r="A5996" s="142" t="s">
        <v>5885</v>
      </c>
      <c r="B5996" s="153" t="str">
        <f>IFERROR(VLOOKUP(Proc[[#This Row],[App]],Table2[],3,0),"open")</f>
        <v>ok</v>
      </c>
      <c r="C5996" s="144" t="s">
        <v>369</v>
      </c>
      <c r="D5996" s="152" t="s">
        <v>5769</v>
      </c>
      <c r="E5996" s="152" t="s">
        <v>5884</v>
      </c>
      <c r="F5996" s="145" t="s">
        <v>5884</v>
      </c>
      <c r="G5996" s="144" t="s">
        <v>406</v>
      </c>
      <c r="H5996" s="143" t="str">
        <f>IF(Proc[[#This Row],[type]]="LFF (MDG-F)",MID(Proc[[#This Row],[Obj]],13,10),"")</f>
        <v>KR15O05003</v>
      </c>
      <c r="I5996" s="152"/>
      <c r="J5996" s="143" t="b">
        <f>Proc[[#This Row],[Requested]]=Proc[[#This Row],[CurrentParent]]</f>
        <v>1</v>
      </c>
      <c r="K5996" s="153" t="str">
        <f>IF(Proc[[#This Row],[Author]]="Marcela Urrego",VLOOKUP(LEFT(Proc[[#This Row],[Requested]],1),Table3[#All],2,0),VLOOKUP(Proc[[#This Row],[Author]],Table4[],2,0))</f>
        <v>MGF</v>
      </c>
      <c r="L5996" s="148" t="s">
        <v>7174</v>
      </c>
      <c r="M5996" s="140">
        <v>46057</v>
      </c>
      <c r="N5996" s="140"/>
      <c r="O5996" s="140"/>
      <c r="P5996" s="140" t="str">
        <f ca="1">IF(Proc[[#This Row],[DaysAgeing]]&gt;5,"yep","on track")</f>
        <v>yep</v>
      </c>
      <c r="Q5996" s="2">
        <f ca="1">IF(Proc[[#This Row],[DateClosed]]="",ABS(NETWORKDAYS(Proc[[#This Row],[DateOpened]],TODAY()))-1,ABS(NETWORKDAYS(Proc[[#This Row],[DateOpened]],Proc[[#This Row],[DateClosed]]))-1)</f>
        <v>42</v>
      </c>
      <c r="R5996" s="140" t="s">
        <v>422</v>
      </c>
      <c r="S5996" s="143"/>
      <c r="T5996" s="153">
        <v>5995</v>
      </c>
    </row>
    <row r="5997" spans="1:20" hidden="1">
      <c r="A5997" s="142" t="s">
        <v>5885</v>
      </c>
      <c r="B5997" s="153" t="str">
        <f>IFERROR(VLOOKUP(Proc[[#This Row],[App]],Table2[],3,0),"open")</f>
        <v>ok</v>
      </c>
      <c r="C5997" s="144" t="s">
        <v>369</v>
      </c>
      <c r="D5997" s="152" t="s">
        <v>5770</v>
      </c>
      <c r="E5997" s="152" t="s">
        <v>5884</v>
      </c>
      <c r="F5997" s="153" t="s">
        <v>5884</v>
      </c>
      <c r="G5997" s="144" t="s">
        <v>406</v>
      </c>
      <c r="H5997" s="143" t="str">
        <f>IF(Proc[[#This Row],[type]]="LFF (MDG-F)",MID(Proc[[#This Row],[Obj]],13,10),"")</f>
        <v>KR15O05004</v>
      </c>
      <c r="I5997" s="152"/>
      <c r="J5997" s="143" t="b">
        <f>Proc[[#This Row],[Requested]]=Proc[[#This Row],[CurrentParent]]</f>
        <v>1</v>
      </c>
      <c r="K5997" s="153" t="str">
        <f>IF(Proc[[#This Row],[Author]]="Marcela Urrego",VLOOKUP(LEFT(Proc[[#This Row],[Requested]],1),Table3[#All],2,0),VLOOKUP(Proc[[#This Row],[Author]],Table4[],2,0))</f>
        <v>MGF</v>
      </c>
      <c r="L5997" s="148" t="s">
        <v>7174</v>
      </c>
      <c r="M5997" s="140">
        <v>46057</v>
      </c>
      <c r="N5997" s="140"/>
      <c r="O5997" s="140"/>
      <c r="P5997" s="140" t="str">
        <f ca="1">IF(Proc[[#This Row],[DaysAgeing]]&gt;5,"yep","on track")</f>
        <v>yep</v>
      </c>
      <c r="Q5997" s="2">
        <f ca="1">IF(Proc[[#This Row],[DateClosed]]="",ABS(NETWORKDAYS(Proc[[#This Row],[DateOpened]],TODAY()))-1,ABS(NETWORKDAYS(Proc[[#This Row],[DateOpened]],Proc[[#This Row],[DateClosed]]))-1)</f>
        <v>42</v>
      </c>
      <c r="R5997" s="140" t="s">
        <v>422</v>
      </c>
      <c r="S5997" s="143"/>
      <c r="T5997" s="153">
        <v>5996</v>
      </c>
    </row>
    <row r="5998" spans="1:20" hidden="1">
      <c r="A5998" s="142" t="s">
        <v>5885</v>
      </c>
      <c r="B5998" s="153" t="str">
        <f>IFERROR(VLOOKUP(Proc[[#This Row],[App]],Table2[],3,0),"open")</f>
        <v>ok</v>
      </c>
      <c r="C5998" s="144" t="s">
        <v>369</v>
      </c>
      <c r="D5998" s="152" t="s">
        <v>5771</v>
      </c>
      <c r="E5998" s="152" t="s">
        <v>5884</v>
      </c>
      <c r="F5998" s="145" t="s">
        <v>5884</v>
      </c>
      <c r="G5998" s="144" t="s">
        <v>406</v>
      </c>
      <c r="H5998" s="143" t="str">
        <f>IF(Proc[[#This Row],[type]]="LFF (MDG-F)",MID(Proc[[#This Row],[Obj]],13,10),"")</f>
        <v>KR16O05003</v>
      </c>
      <c r="I5998" s="152"/>
      <c r="J5998" s="143" t="b">
        <f>Proc[[#This Row],[Requested]]=Proc[[#This Row],[CurrentParent]]</f>
        <v>1</v>
      </c>
      <c r="K5998" s="153" t="str">
        <f>IF(Proc[[#This Row],[Author]]="Marcela Urrego",VLOOKUP(LEFT(Proc[[#This Row],[Requested]],1),Table3[#All],2,0),VLOOKUP(Proc[[#This Row],[Author]],Table4[],2,0))</f>
        <v>MGF</v>
      </c>
      <c r="L5998" s="148" t="s">
        <v>7174</v>
      </c>
      <c r="M5998" s="140">
        <v>46057</v>
      </c>
      <c r="N5998" s="140"/>
      <c r="O5998" s="140"/>
      <c r="P5998" s="140" t="str">
        <f ca="1">IF(Proc[[#This Row],[DaysAgeing]]&gt;5,"yep","on track")</f>
        <v>yep</v>
      </c>
      <c r="Q5998" s="2">
        <f ca="1">IF(Proc[[#This Row],[DateClosed]]="",ABS(NETWORKDAYS(Proc[[#This Row],[DateOpened]],TODAY()))-1,ABS(NETWORKDAYS(Proc[[#This Row],[DateOpened]],Proc[[#This Row],[DateClosed]]))-1)</f>
        <v>42</v>
      </c>
      <c r="R5998" s="140" t="s">
        <v>422</v>
      </c>
      <c r="S5998" s="143"/>
      <c r="T5998" s="153">
        <v>5997</v>
      </c>
    </row>
    <row r="5999" spans="1:20" hidden="1">
      <c r="A5999" s="142" t="s">
        <v>5885</v>
      </c>
      <c r="B5999" s="153" t="str">
        <f>IFERROR(VLOOKUP(Proc[[#This Row],[App]],Table2[],3,0),"open")</f>
        <v>ok</v>
      </c>
      <c r="C5999" s="144" t="s">
        <v>369</v>
      </c>
      <c r="D5999" s="152" t="s">
        <v>5772</v>
      </c>
      <c r="E5999" s="152" t="s">
        <v>5884</v>
      </c>
      <c r="F5999" s="153" t="s">
        <v>5884</v>
      </c>
      <c r="G5999" s="144" t="s">
        <v>406</v>
      </c>
      <c r="H5999" s="143" t="str">
        <f>IF(Proc[[#This Row],[type]]="LFF (MDG-F)",MID(Proc[[#This Row],[Obj]],13,10),"")</f>
        <v>KR16O05004</v>
      </c>
      <c r="I5999" s="152"/>
      <c r="J5999" s="143" t="b">
        <f>Proc[[#This Row],[Requested]]=Proc[[#This Row],[CurrentParent]]</f>
        <v>1</v>
      </c>
      <c r="K5999" s="153" t="str">
        <f>IF(Proc[[#This Row],[Author]]="Marcela Urrego",VLOOKUP(LEFT(Proc[[#This Row],[Requested]],1),Table3[#All],2,0),VLOOKUP(Proc[[#This Row],[Author]],Table4[],2,0))</f>
        <v>MGF</v>
      </c>
      <c r="L5999" s="148" t="s">
        <v>7174</v>
      </c>
      <c r="M5999" s="140">
        <v>46057</v>
      </c>
      <c r="N5999" s="140"/>
      <c r="O5999" s="140"/>
      <c r="P5999" s="140" t="str">
        <f ca="1">IF(Proc[[#This Row],[DaysAgeing]]&gt;5,"yep","on track")</f>
        <v>yep</v>
      </c>
      <c r="Q5999" s="2">
        <f ca="1">IF(Proc[[#This Row],[DateClosed]]="",ABS(NETWORKDAYS(Proc[[#This Row],[DateOpened]],TODAY()))-1,ABS(NETWORKDAYS(Proc[[#This Row],[DateOpened]],Proc[[#This Row],[DateClosed]]))-1)</f>
        <v>42</v>
      </c>
      <c r="R5999" s="140" t="s">
        <v>422</v>
      </c>
      <c r="S5999" s="143"/>
      <c r="T5999" s="153">
        <v>5998</v>
      </c>
    </row>
    <row r="6000" spans="1:20" hidden="1">
      <c r="A6000" s="142" t="s">
        <v>5885</v>
      </c>
      <c r="B6000" s="153" t="str">
        <f>IFERROR(VLOOKUP(Proc[[#This Row],[App]],Table2[],3,0),"open")</f>
        <v>ok</v>
      </c>
      <c r="C6000" s="144" t="s">
        <v>369</v>
      </c>
      <c r="D6000" s="152" t="s">
        <v>5773</v>
      </c>
      <c r="E6000" s="152" t="s">
        <v>5884</v>
      </c>
      <c r="F6000" s="145" t="s">
        <v>5884</v>
      </c>
      <c r="G6000" s="144" t="s">
        <v>406</v>
      </c>
      <c r="H6000" s="143" t="str">
        <f>IF(Proc[[#This Row],[type]]="LFF (MDG-F)",MID(Proc[[#This Row],[Obj]],13,10),"")</f>
        <v>NL10O05008</v>
      </c>
      <c r="I6000" s="152"/>
      <c r="J6000" s="143" t="b">
        <f>Proc[[#This Row],[Requested]]=Proc[[#This Row],[CurrentParent]]</f>
        <v>1</v>
      </c>
      <c r="K6000" s="153" t="str">
        <f>IF(Proc[[#This Row],[Author]]="Marcela Urrego",VLOOKUP(LEFT(Proc[[#This Row],[Requested]],1),Table3[#All],2,0),VLOOKUP(Proc[[#This Row],[Author]],Table4[],2,0))</f>
        <v>MGF</v>
      </c>
      <c r="L6000" s="148" t="s">
        <v>7174</v>
      </c>
      <c r="M6000" s="140">
        <v>46057</v>
      </c>
      <c r="N6000" s="140"/>
      <c r="O6000" s="140"/>
      <c r="P6000" s="140" t="str">
        <f ca="1">IF(Proc[[#This Row],[DaysAgeing]]&gt;5,"yep","on track")</f>
        <v>yep</v>
      </c>
      <c r="Q6000" s="2">
        <f ca="1">IF(Proc[[#This Row],[DateClosed]]="",ABS(NETWORKDAYS(Proc[[#This Row],[DateOpened]],TODAY()))-1,ABS(NETWORKDAYS(Proc[[#This Row],[DateOpened]],Proc[[#This Row],[DateClosed]]))-1)</f>
        <v>42</v>
      </c>
      <c r="R6000" s="140" t="s">
        <v>422</v>
      </c>
      <c r="S6000" s="143"/>
      <c r="T6000" s="153">
        <v>5999</v>
      </c>
    </row>
    <row r="6001" spans="1:20" hidden="1">
      <c r="A6001" s="142" t="s">
        <v>5885</v>
      </c>
      <c r="B6001" s="153" t="str">
        <f>IFERROR(VLOOKUP(Proc[[#This Row],[App]],Table2[],3,0),"open")</f>
        <v>ok</v>
      </c>
      <c r="C6001" s="144" t="s">
        <v>369</v>
      </c>
      <c r="D6001" s="152" t="s">
        <v>5774</v>
      </c>
      <c r="E6001" s="152" t="s">
        <v>5884</v>
      </c>
      <c r="F6001" s="153" t="s">
        <v>5884</v>
      </c>
      <c r="G6001" s="144" t="s">
        <v>406</v>
      </c>
      <c r="H6001" s="143" t="str">
        <f>IF(Proc[[#This Row],[type]]="LFF (MDG-F)",MID(Proc[[#This Row],[Obj]],13,10),"")</f>
        <v>NL10O05009</v>
      </c>
      <c r="I6001" s="152"/>
      <c r="J6001" s="143" t="b">
        <f>Proc[[#This Row],[Requested]]=Proc[[#This Row],[CurrentParent]]</f>
        <v>1</v>
      </c>
      <c r="K6001" s="153" t="str">
        <f>IF(Proc[[#This Row],[Author]]="Marcela Urrego",VLOOKUP(LEFT(Proc[[#This Row],[Requested]],1),Table3[#All],2,0),VLOOKUP(Proc[[#This Row],[Author]],Table4[],2,0))</f>
        <v>MGF</v>
      </c>
      <c r="L6001" s="148" t="s">
        <v>7174</v>
      </c>
      <c r="M6001" s="140">
        <v>46057</v>
      </c>
      <c r="N6001" s="140"/>
      <c r="O6001" s="140"/>
      <c r="P6001" s="140" t="str">
        <f ca="1">IF(Proc[[#This Row],[DaysAgeing]]&gt;5,"yep","on track")</f>
        <v>yep</v>
      </c>
      <c r="Q6001" s="2">
        <f ca="1">IF(Proc[[#This Row],[DateClosed]]="",ABS(NETWORKDAYS(Proc[[#This Row],[DateOpened]],TODAY()))-1,ABS(NETWORKDAYS(Proc[[#This Row],[DateOpened]],Proc[[#This Row],[DateClosed]]))-1)</f>
        <v>42</v>
      </c>
      <c r="R6001" s="140" t="s">
        <v>422</v>
      </c>
      <c r="S6001" s="143"/>
      <c r="T6001" s="153">
        <v>6000</v>
      </c>
    </row>
    <row r="6002" spans="1:20" hidden="1">
      <c r="A6002" s="142" t="s">
        <v>5885</v>
      </c>
      <c r="B6002" s="153" t="str">
        <f>IFERROR(VLOOKUP(Proc[[#This Row],[App]],Table2[],3,0),"open")</f>
        <v>ok</v>
      </c>
      <c r="C6002" s="144" t="s">
        <v>369</v>
      </c>
      <c r="D6002" s="152" t="s">
        <v>5775</v>
      </c>
      <c r="E6002" s="152" t="s">
        <v>5884</v>
      </c>
      <c r="F6002" s="145" t="s">
        <v>5884</v>
      </c>
      <c r="G6002" s="144" t="s">
        <v>406</v>
      </c>
      <c r="H6002" s="143" t="str">
        <f>IF(Proc[[#This Row],[type]]="LFF (MDG-F)",MID(Proc[[#This Row],[Obj]],13,10),"")</f>
        <v>NL10O05010</v>
      </c>
      <c r="I6002" s="152"/>
      <c r="J6002" s="143" t="b">
        <f>Proc[[#This Row],[Requested]]=Proc[[#This Row],[CurrentParent]]</f>
        <v>1</v>
      </c>
      <c r="K6002" s="153" t="str">
        <f>IF(Proc[[#This Row],[Author]]="Marcela Urrego",VLOOKUP(LEFT(Proc[[#This Row],[Requested]],1),Table3[#All],2,0),VLOOKUP(Proc[[#This Row],[Author]],Table4[],2,0))</f>
        <v>MGF</v>
      </c>
      <c r="L6002" s="148" t="s">
        <v>7174</v>
      </c>
      <c r="M6002" s="140">
        <v>46057</v>
      </c>
      <c r="N6002" s="140"/>
      <c r="O6002" s="140"/>
      <c r="P6002" s="140" t="str">
        <f ca="1">IF(Proc[[#This Row],[DaysAgeing]]&gt;5,"yep","on track")</f>
        <v>yep</v>
      </c>
      <c r="Q6002" s="2">
        <f ca="1">IF(Proc[[#This Row],[DateClosed]]="",ABS(NETWORKDAYS(Proc[[#This Row],[DateOpened]],TODAY()))-1,ABS(NETWORKDAYS(Proc[[#This Row],[DateOpened]],Proc[[#This Row],[DateClosed]]))-1)</f>
        <v>42</v>
      </c>
      <c r="R6002" s="140" t="s">
        <v>422</v>
      </c>
      <c r="S6002" s="143"/>
      <c r="T6002" s="153">
        <v>6001</v>
      </c>
    </row>
    <row r="6003" spans="1:20" hidden="1">
      <c r="A6003" s="142" t="s">
        <v>5885</v>
      </c>
      <c r="B6003" s="153" t="str">
        <f>IFERROR(VLOOKUP(Proc[[#This Row],[App]],Table2[],3,0),"open")</f>
        <v>ok</v>
      </c>
      <c r="C6003" s="144" t="s">
        <v>369</v>
      </c>
      <c r="D6003" s="152" t="s">
        <v>5776</v>
      </c>
      <c r="E6003" s="152" t="s">
        <v>5884</v>
      </c>
      <c r="F6003" s="153" t="s">
        <v>5884</v>
      </c>
      <c r="G6003" s="144" t="s">
        <v>406</v>
      </c>
      <c r="H6003" s="143" t="str">
        <f>IF(Proc[[#This Row],[type]]="LFF (MDG-F)",MID(Proc[[#This Row],[Obj]],13,10),"")</f>
        <v>SG10O05015</v>
      </c>
      <c r="I6003" s="152"/>
      <c r="J6003" s="143" t="b">
        <f>Proc[[#This Row],[Requested]]=Proc[[#This Row],[CurrentParent]]</f>
        <v>1</v>
      </c>
      <c r="K6003" s="153" t="str">
        <f>IF(Proc[[#This Row],[Author]]="Marcela Urrego",VLOOKUP(LEFT(Proc[[#This Row],[Requested]],1),Table3[#All],2,0),VLOOKUP(Proc[[#This Row],[Author]],Table4[],2,0))</f>
        <v>MGF</v>
      </c>
      <c r="L6003" s="148" t="s">
        <v>7174</v>
      </c>
      <c r="M6003" s="140">
        <v>46057</v>
      </c>
      <c r="N6003" s="140"/>
      <c r="O6003" s="140"/>
      <c r="P6003" s="140" t="str">
        <f ca="1">IF(Proc[[#This Row],[DaysAgeing]]&gt;5,"yep","on track")</f>
        <v>yep</v>
      </c>
      <c r="Q6003" s="2">
        <f ca="1">IF(Proc[[#This Row],[DateClosed]]="",ABS(NETWORKDAYS(Proc[[#This Row],[DateOpened]],TODAY()))-1,ABS(NETWORKDAYS(Proc[[#This Row],[DateOpened]],Proc[[#This Row],[DateClosed]]))-1)</f>
        <v>42</v>
      </c>
      <c r="R6003" s="140" t="s">
        <v>422</v>
      </c>
      <c r="S6003" s="143"/>
      <c r="T6003" s="153">
        <v>6002</v>
      </c>
    </row>
    <row r="6004" spans="1:20" hidden="1">
      <c r="A6004" s="142" t="s">
        <v>5885</v>
      </c>
      <c r="B6004" s="153" t="str">
        <f>IFERROR(VLOOKUP(Proc[[#This Row],[App]],Table2[],3,0),"open")</f>
        <v>ok</v>
      </c>
      <c r="C6004" s="144" t="s">
        <v>369</v>
      </c>
      <c r="D6004" s="152" t="s">
        <v>5777</v>
      </c>
      <c r="E6004" s="152" t="s">
        <v>5884</v>
      </c>
      <c r="F6004" s="153" t="s">
        <v>5884</v>
      </c>
      <c r="G6004" s="144" t="s">
        <v>406</v>
      </c>
      <c r="H6004" s="143" t="str">
        <f>IF(Proc[[#This Row],[type]]="LFF (MDG-F)",MID(Proc[[#This Row],[Obj]],13,10),"")</f>
        <v>SG10O05016</v>
      </c>
      <c r="I6004" s="152"/>
      <c r="J6004" s="143" t="b">
        <f>Proc[[#This Row],[Requested]]=Proc[[#This Row],[CurrentParent]]</f>
        <v>1</v>
      </c>
      <c r="K6004" s="153" t="str">
        <f>IF(Proc[[#This Row],[Author]]="Marcela Urrego",VLOOKUP(LEFT(Proc[[#This Row],[Requested]],1),Table3[#All],2,0),VLOOKUP(Proc[[#This Row],[Author]],Table4[],2,0))</f>
        <v>MGF</v>
      </c>
      <c r="L6004" s="148" t="s">
        <v>7174</v>
      </c>
      <c r="M6004" s="140">
        <v>46057</v>
      </c>
      <c r="N6004" s="140"/>
      <c r="O6004" s="140"/>
      <c r="P6004" s="140" t="str">
        <f ca="1">IF(Proc[[#This Row],[DaysAgeing]]&gt;5,"yep","on track")</f>
        <v>yep</v>
      </c>
      <c r="Q6004" s="2">
        <f ca="1">IF(Proc[[#This Row],[DateClosed]]="",ABS(NETWORKDAYS(Proc[[#This Row],[DateOpened]],TODAY()))-1,ABS(NETWORKDAYS(Proc[[#This Row],[DateOpened]],Proc[[#This Row],[DateClosed]]))-1)</f>
        <v>42</v>
      </c>
      <c r="R6004" s="140" t="s">
        <v>422</v>
      </c>
      <c r="S6004" s="143"/>
      <c r="T6004" s="153">
        <v>6003</v>
      </c>
    </row>
    <row r="6005" spans="1:20" hidden="1">
      <c r="A6005" s="142" t="s">
        <v>5885</v>
      </c>
      <c r="B6005" s="143" t="str">
        <f>IFERROR(VLOOKUP(Proc[[#This Row],[App]],Table2[],3,0),"open")</f>
        <v>ok</v>
      </c>
      <c r="C6005" s="144" t="s">
        <v>369</v>
      </c>
      <c r="D6005" s="152" t="s">
        <v>5778</v>
      </c>
      <c r="E6005" s="152" t="s">
        <v>5884</v>
      </c>
      <c r="F6005" s="145" t="s">
        <v>5884</v>
      </c>
      <c r="G6005" s="144" t="s">
        <v>406</v>
      </c>
      <c r="H6005" s="143" t="str">
        <f>IF(Proc[[#This Row],[type]]="LFF (MDG-F)",MID(Proc[[#This Row],[Obj]],13,10),"")</f>
        <v>SG10O05017</v>
      </c>
      <c r="I6005" s="152"/>
      <c r="J6005" s="143" t="b">
        <f>Proc[[#This Row],[Requested]]=Proc[[#This Row],[CurrentParent]]</f>
        <v>1</v>
      </c>
      <c r="K6005" s="143" t="str">
        <f>IF(Proc[[#This Row],[Author]]="Marcela Urrego",VLOOKUP(LEFT(Proc[[#This Row],[Requested]],1),Table3[#All],2,0),VLOOKUP(Proc[[#This Row],[Author]],Table4[],2,0))</f>
        <v>MGF</v>
      </c>
      <c r="L6005" s="148" t="s">
        <v>7174</v>
      </c>
      <c r="M6005" s="140">
        <v>46057</v>
      </c>
      <c r="N6005" s="140"/>
      <c r="O6005" s="140"/>
      <c r="P6005" s="140" t="str">
        <f ca="1">IF(Proc[[#This Row],[DaysAgeing]]&gt;5,"yep","on track")</f>
        <v>yep</v>
      </c>
      <c r="Q6005" s="2">
        <f ca="1">IF(Proc[[#This Row],[DateClosed]]="",ABS(NETWORKDAYS(Proc[[#This Row],[DateOpened]],TODAY()))-1,ABS(NETWORKDAYS(Proc[[#This Row],[DateOpened]],Proc[[#This Row],[DateClosed]]))-1)</f>
        <v>42</v>
      </c>
      <c r="R6005" s="140" t="s">
        <v>422</v>
      </c>
      <c r="S6005" s="143"/>
      <c r="T6005" s="153">
        <v>6004</v>
      </c>
    </row>
    <row r="6006" spans="1:20" hidden="1">
      <c r="A6006" s="142" t="s">
        <v>5885</v>
      </c>
      <c r="B6006" s="153" t="str">
        <f>IFERROR(VLOOKUP(Proc[[#This Row],[App]],Table2[],3,0),"open")</f>
        <v>ok</v>
      </c>
      <c r="C6006" s="144" t="s">
        <v>369</v>
      </c>
      <c r="D6006" s="152" t="s">
        <v>5779</v>
      </c>
      <c r="E6006" s="152" t="s">
        <v>5884</v>
      </c>
      <c r="F6006" s="145" t="s">
        <v>5884</v>
      </c>
      <c r="G6006" s="144" t="s">
        <v>406</v>
      </c>
      <c r="H6006" s="143" t="str">
        <f>IF(Proc[[#This Row],[type]]="LFF (MDG-F)",MID(Proc[[#This Row],[Obj]],13,10),"")</f>
        <v>TW10GIT007</v>
      </c>
      <c r="I6006" s="152"/>
      <c r="J6006" s="143" t="b">
        <f>Proc[[#This Row],[Requested]]=Proc[[#This Row],[CurrentParent]]</f>
        <v>1</v>
      </c>
      <c r="K6006" s="153" t="str">
        <f>IF(Proc[[#This Row],[Author]]="Marcela Urrego",VLOOKUP(LEFT(Proc[[#This Row],[Requested]],1),Table3[#All],2,0),VLOOKUP(Proc[[#This Row],[Author]],Table4[],2,0))</f>
        <v>MGF</v>
      </c>
      <c r="L6006" s="148" t="s">
        <v>7174</v>
      </c>
      <c r="M6006" s="140">
        <v>46057</v>
      </c>
      <c r="N6006" s="140"/>
      <c r="O6006" s="140"/>
      <c r="P6006" s="140" t="str">
        <f ca="1">IF(Proc[[#This Row],[DaysAgeing]]&gt;5,"yep","on track")</f>
        <v>yep</v>
      </c>
      <c r="Q6006" s="2">
        <f ca="1">IF(Proc[[#This Row],[DateClosed]]="",ABS(NETWORKDAYS(Proc[[#This Row],[DateOpened]],TODAY()))-1,ABS(NETWORKDAYS(Proc[[#This Row],[DateOpened]],Proc[[#This Row],[DateClosed]]))-1)</f>
        <v>42</v>
      </c>
      <c r="R6006" s="140" t="s">
        <v>422</v>
      </c>
      <c r="S6006" s="143"/>
      <c r="T6006" s="153">
        <v>6005</v>
      </c>
    </row>
    <row r="6007" spans="1:20" hidden="1">
      <c r="A6007" s="142" t="s">
        <v>5885</v>
      </c>
      <c r="B6007" s="143" t="str">
        <f>IFERROR(VLOOKUP(Proc[[#This Row],[App]],Table2[],3,0),"open")</f>
        <v>ok</v>
      </c>
      <c r="C6007" s="144" t="s">
        <v>369</v>
      </c>
      <c r="D6007" s="152" t="s">
        <v>5780</v>
      </c>
      <c r="E6007" s="152" t="s">
        <v>5884</v>
      </c>
      <c r="F6007" s="145" t="s">
        <v>5884</v>
      </c>
      <c r="G6007" s="144" t="s">
        <v>406</v>
      </c>
      <c r="H6007" s="143" t="str">
        <f>IF(Proc[[#This Row],[type]]="LFF (MDG-F)",MID(Proc[[#This Row],[Obj]],13,10),"")</f>
        <v>TW10GIT020</v>
      </c>
      <c r="I6007" s="152"/>
      <c r="J6007" s="143" t="b">
        <f>Proc[[#This Row],[Requested]]=Proc[[#This Row],[CurrentParent]]</f>
        <v>1</v>
      </c>
      <c r="K6007" s="143" t="str">
        <f>IF(Proc[[#This Row],[Author]]="Marcela Urrego",VLOOKUP(LEFT(Proc[[#This Row],[Requested]],1),Table3[#All],2,0),VLOOKUP(Proc[[#This Row],[Author]],Table4[],2,0))</f>
        <v>MGF</v>
      </c>
      <c r="L6007" s="148" t="s">
        <v>7174</v>
      </c>
      <c r="M6007" s="140">
        <v>46057</v>
      </c>
      <c r="N6007" s="140"/>
      <c r="O6007" s="140"/>
      <c r="P6007" s="140" t="str">
        <f ca="1">IF(Proc[[#This Row],[DaysAgeing]]&gt;5,"yep","on track")</f>
        <v>yep</v>
      </c>
      <c r="Q6007" s="2">
        <f ca="1">IF(Proc[[#This Row],[DateClosed]]="",ABS(NETWORKDAYS(Proc[[#This Row],[DateOpened]],TODAY()))-1,ABS(NETWORKDAYS(Proc[[#This Row],[DateOpened]],Proc[[#This Row],[DateClosed]]))-1)</f>
        <v>42</v>
      </c>
      <c r="R6007" s="140" t="s">
        <v>422</v>
      </c>
      <c r="S6007" s="143"/>
      <c r="T6007" s="153">
        <v>6006</v>
      </c>
    </row>
    <row r="6008" spans="1:20" hidden="1">
      <c r="A6008" s="142" t="s">
        <v>5885</v>
      </c>
      <c r="B6008" s="143" t="str">
        <f>IFERROR(VLOOKUP(Proc[[#This Row],[App]],Table2[],3,0),"open")</f>
        <v>ok</v>
      </c>
      <c r="C6008" s="144" t="s">
        <v>369</v>
      </c>
      <c r="D6008" s="152" t="s">
        <v>5781</v>
      </c>
      <c r="E6008" s="152" t="s">
        <v>5884</v>
      </c>
      <c r="F6008" s="145" t="s">
        <v>5884</v>
      </c>
      <c r="G6008" s="144" t="s">
        <v>406</v>
      </c>
      <c r="H6008" s="143" t="str">
        <f>IF(Proc[[#This Row],[type]]="LFF (MDG-F)",MID(Proc[[#This Row],[Obj]],13,10),"")</f>
        <v>TW10O05009</v>
      </c>
      <c r="I6008" s="152"/>
      <c r="J6008" s="143" t="b">
        <f>Proc[[#This Row],[Requested]]=Proc[[#This Row],[CurrentParent]]</f>
        <v>1</v>
      </c>
      <c r="K6008" s="143" t="str">
        <f>IF(Proc[[#This Row],[Author]]="Marcela Urrego",VLOOKUP(LEFT(Proc[[#This Row],[Requested]],1),Table3[#All],2,0),VLOOKUP(Proc[[#This Row],[Author]],Table4[],2,0))</f>
        <v>MGF</v>
      </c>
      <c r="L6008" s="148" t="s">
        <v>7174</v>
      </c>
      <c r="M6008" s="140">
        <v>46057</v>
      </c>
      <c r="N6008" s="140"/>
      <c r="O6008" s="140"/>
      <c r="P6008" s="140" t="str">
        <f ca="1">IF(Proc[[#This Row],[DaysAgeing]]&gt;5,"yep","on track")</f>
        <v>yep</v>
      </c>
      <c r="Q6008" s="2">
        <f ca="1">IF(Proc[[#This Row],[DateClosed]]="",ABS(NETWORKDAYS(Proc[[#This Row],[DateOpened]],TODAY()))-1,ABS(NETWORKDAYS(Proc[[#This Row],[DateOpened]],Proc[[#This Row],[DateClosed]]))-1)</f>
        <v>42</v>
      </c>
      <c r="R6008" s="140" t="s">
        <v>422</v>
      </c>
      <c r="S6008" s="143"/>
      <c r="T6008" s="153">
        <v>6007</v>
      </c>
    </row>
    <row r="6009" spans="1:20" hidden="1">
      <c r="A6009" s="142" t="s">
        <v>5885</v>
      </c>
      <c r="B6009" s="143" t="str">
        <f>IFERROR(VLOOKUP(Proc[[#This Row],[App]],Table2[],3,0),"open")</f>
        <v>ok</v>
      </c>
      <c r="C6009" s="144" t="s">
        <v>369</v>
      </c>
      <c r="D6009" s="152" t="s">
        <v>5782</v>
      </c>
      <c r="E6009" s="152" t="s">
        <v>5884</v>
      </c>
      <c r="F6009" s="145" t="s">
        <v>5884</v>
      </c>
      <c r="G6009" s="144" t="s">
        <v>406</v>
      </c>
      <c r="H6009" s="143" t="str">
        <f>IF(Proc[[#This Row],[type]]="LFF (MDG-F)",MID(Proc[[#This Row],[Obj]],13,10),"")</f>
        <v>TW10O05010</v>
      </c>
      <c r="I6009" s="152"/>
      <c r="J6009" s="143" t="b">
        <f>Proc[[#This Row],[Requested]]=Proc[[#This Row],[CurrentParent]]</f>
        <v>1</v>
      </c>
      <c r="K6009" s="143" t="str">
        <f>IF(Proc[[#This Row],[Author]]="Marcela Urrego",VLOOKUP(LEFT(Proc[[#This Row],[Requested]],1),Table3[#All],2,0),VLOOKUP(Proc[[#This Row],[Author]],Table4[],2,0))</f>
        <v>MGF</v>
      </c>
      <c r="L6009" s="148" t="s">
        <v>7174</v>
      </c>
      <c r="M6009" s="140">
        <v>46057</v>
      </c>
      <c r="N6009" s="140"/>
      <c r="O6009" s="140"/>
      <c r="P6009" s="140" t="str">
        <f ca="1">IF(Proc[[#This Row],[DaysAgeing]]&gt;5,"yep","on track")</f>
        <v>yep</v>
      </c>
      <c r="Q6009" s="2">
        <f ca="1">IF(Proc[[#This Row],[DateClosed]]="",ABS(NETWORKDAYS(Proc[[#This Row],[DateOpened]],TODAY()))-1,ABS(NETWORKDAYS(Proc[[#This Row],[DateOpened]],Proc[[#This Row],[DateClosed]]))-1)</f>
        <v>42</v>
      </c>
      <c r="R6009" s="140" t="s">
        <v>422</v>
      </c>
      <c r="S6009" s="143"/>
      <c r="T6009" s="153">
        <v>6008</v>
      </c>
    </row>
    <row r="6010" spans="1:20" hidden="1">
      <c r="A6010" s="142" t="s">
        <v>5885</v>
      </c>
      <c r="B6010" s="143" t="str">
        <f>IFERROR(VLOOKUP(Proc[[#This Row],[App]],Table2[],3,0),"open")</f>
        <v>ok</v>
      </c>
      <c r="C6010" s="144" t="s">
        <v>369</v>
      </c>
      <c r="D6010" s="152" t="s">
        <v>5783</v>
      </c>
      <c r="E6010" s="152" t="s">
        <v>5884</v>
      </c>
      <c r="F6010" s="145" t="s">
        <v>5884</v>
      </c>
      <c r="G6010" s="144" t="s">
        <v>406</v>
      </c>
      <c r="H6010" s="143" t="str">
        <f>IF(Proc[[#This Row],[type]]="LFF (MDG-F)",MID(Proc[[#This Row],[Obj]],13,10),"")</f>
        <v>TW10O05011</v>
      </c>
      <c r="I6010" s="152"/>
      <c r="J6010" s="143" t="b">
        <f>Proc[[#This Row],[Requested]]=Proc[[#This Row],[CurrentParent]]</f>
        <v>1</v>
      </c>
      <c r="K6010" s="143" t="str">
        <f>IF(Proc[[#This Row],[Author]]="Marcela Urrego",VLOOKUP(LEFT(Proc[[#This Row],[Requested]],1),Table3[#All],2,0),VLOOKUP(Proc[[#This Row],[Author]],Table4[],2,0))</f>
        <v>MGF</v>
      </c>
      <c r="L6010" s="148" t="s">
        <v>7174</v>
      </c>
      <c r="M6010" s="140">
        <v>46057</v>
      </c>
      <c r="N6010" s="140"/>
      <c r="O6010" s="140"/>
      <c r="P6010" s="140" t="str">
        <f ca="1">IF(Proc[[#This Row],[DaysAgeing]]&gt;5,"yep","on track")</f>
        <v>yep</v>
      </c>
      <c r="Q6010" s="2">
        <f ca="1">IF(Proc[[#This Row],[DateClosed]]="",ABS(NETWORKDAYS(Proc[[#This Row],[DateOpened]],TODAY()))-1,ABS(NETWORKDAYS(Proc[[#This Row],[DateOpened]],Proc[[#This Row],[DateClosed]]))-1)</f>
        <v>42</v>
      </c>
      <c r="R6010" s="140" t="s">
        <v>422</v>
      </c>
      <c r="S6010" s="143"/>
      <c r="T6010" s="153">
        <v>6009</v>
      </c>
    </row>
    <row r="6011" spans="1:20" hidden="1">
      <c r="A6011" s="142" t="s">
        <v>5885</v>
      </c>
      <c r="B6011" s="153" t="str">
        <f>IFERROR(VLOOKUP(Proc[[#This Row],[App]],Table2[],3,0),"open")</f>
        <v>ok</v>
      </c>
      <c r="C6011" s="144" t="s">
        <v>369</v>
      </c>
      <c r="D6011" s="152" t="s">
        <v>5784</v>
      </c>
      <c r="E6011" s="152" t="s">
        <v>5884</v>
      </c>
      <c r="F6011" s="145" t="s">
        <v>5884</v>
      </c>
      <c r="G6011" s="144" t="s">
        <v>406</v>
      </c>
      <c r="H6011" s="143" t="str">
        <f>IF(Proc[[#This Row],[type]]="LFF (MDG-F)",MID(Proc[[#This Row],[Obj]],13,10),"")</f>
        <v>TW91GIT020</v>
      </c>
      <c r="I6011" s="152"/>
      <c r="J6011" s="143" t="b">
        <f>Proc[[#This Row],[Requested]]=Proc[[#This Row],[CurrentParent]]</f>
        <v>1</v>
      </c>
      <c r="K6011" s="153" t="str">
        <f>IF(Proc[[#This Row],[Author]]="Marcela Urrego",VLOOKUP(LEFT(Proc[[#This Row],[Requested]],1),Table3[#All],2,0),VLOOKUP(Proc[[#This Row],[Author]],Table4[],2,0))</f>
        <v>MGF</v>
      </c>
      <c r="L6011" s="148" t="s">
        <v>7174</v>
      </c>
      <c r="M6011" s="140">
        <v>46057</v>
      </c>
      <c r="N6011" s="140"/>
      <c r="O6011" s="140"/>
      <c r="P6011" s="140" t="str">
        <f ca="1">IF(Proc[[#This Row],[DaysAgeing]]&gt;5,"yep","on track")</f>
        <v>yep</v>
      </c>
      <c r="Q6011" s="2">
        <f ca="1">IF(Proc[[#This Row],[DateClosed]]="",ABS(NETWORKDAYS(Proc[[#This Row],[DateOpened]],TODAY()))-1,ABS(NETWORKDAYS(Proc[[#This Row],[DateOpened]],Proc[[#This Row],[DateClosed]]))-1)</f>
        <v>42</v>
      </c>
      <c r="R6011" s="140" t="s">
        <v>422</v>
      </c>
      <c r="S6011" s="143"/>
      <c r="T6011" s="153">
        <v>6010</v>
      </c>
    </row>
    <row r="6012" spans="1:20" hidden="1">
      <c r="A6012" s="142" t="s">
        <v>5885</v>
      </c>
      <c r="B6012" s="153" t="str">
        <f>IFERROR(VLOOKUP(Proc[[#This Row],[App]],Table2[],3,0),"open")</f>
        <v>ok</v>
      </c>
      <c r="C6012" s="144" t="s">
        <v>369</v>
      </c>
      <c r="D6012" s="152" t="s">
        <v>5785</v>
      </c>
      <c r="E6012" s="152" t="s">
        <v>5884</v>
      </c>
      <c r="F6012" s="145" t="s">
        <v>5884</v>
      </c>
      <c r="G6012" s="144" t="s">
        <v>406</v>
      </c>
      <c r="H6012" s="143" t="str">
        <f>IF(Proc[[#This Row],[type]]="LFF (MDG-F)",MID(Proc[[#This Row],[Obj]],13,10),"")</f>
        <v>TW91O05007</v>
      </c>
      <c r="I6012" s="152"/>
      <c r="J6012" s="143" t="b">
        <f>Proc[[#This Row],[Requested]]=Proc[[#This Row],[CurrentParent]]</f>
        <v>1</v>
      </c>
      <c r="K6012" s="153" t="str">
        <f>IF(Proc[[#This Row],[Author]]="Marcela Urrego",VLOOKUP(LEFT(Proc[[#This Row],[Requested]],1),Table3[#All],2,0),VLOOKUP(Proc[[#This Row],[Author]],Table4[],2,0))</f>
        <v>MGF</v>
      </c>
      <c r="L6012" s="148" t="s">
        <v>7174</v>
      </c>
      <c r="M6012" s="140">
        <v>46057</v>
      </c>
      <c r="N6012" s="140"/>
      <c r="O6012" s="140"/>
      <c r="P6012" s="140" t="str">
        <f ca="1">IF(Proc[[#This Row],[DaysAgeing]]&gt;5,"yep","on track")</f>
        <v>yep</v>
      </c>
      <c r="Q6012" s="2">
        <f ca="1">IF(Proc[[#This Row],[DateClosed]]="",ABS(NETWORKDAYS(Proc[[#This Row],[DateOpened]],TODAY()))-1,ABS(NETWORKDAYS(Proc[[#This Row],[DateOpened]],Proc[[#This Row],[DateClosed]]))-1)</f>
        <v>42</v>
      </c>
      <c r="R6012" s="140" t="s">
        <v>422</v>
      </c>
      <c r="S6012" s="143"/>
      <c r="T6012" s="153">
        <v>6011</v>
      </c>
    </row>
    <row r="6013" spans="1:20" hidden="1">
      <c r="A6013" s="142" t="s">
        <v>5885</v>
      </c>
      <c r="B6013" s="143" t="str">
        <f>IFERROR(VLOOKUP(Proc[[#This Row],[App]],Table2[],3,0),"open")</f>
        <v>ok</v>
      </c>
      <c r="C6013" s="144" t="s">
        <v>369</v>
      </c>
      <c r="D6013" s="152" t="s">
        <v>5786</v>
      </c>
      <c r="E6013" s="152" t="s">
        <v>5884</v>
      </c>
      <c r="F6013" s="145" t="s">
        <v>5884</v>
      </c>
      <c r="G6013" s="144" t="s">
        <v>406</v>
      </c>
      <c r="H6013" s="143" t="str">
        <f>IF(Proc[[#This Row],[type]]="LFF (MDG-F)",MID(Proc[[#This Row],[Obj]],13,10),"")</f>
        <v>TW91O05008</v>
      </c>
      <c r="I6013" s="152"/>
      <c r="J6013" s="143" t="b">
        <f>Proc[[#This Row],[Requested]]=Proc[[#This Row],[CurrentParent]]</f>
        <v>1</v>
      </c>
      <c r="K6013" s="143" t="str">
        <f>IF(Proc[[#This Row],[Author]]="Marcela Urrego",VLOOKUP(LEFT(Proc[[#This Row],[Requested]],1),Table3[#All],2,0),VLOOKUP(Proc[[#This Row],[Author]],Table4[],2,0))</f>
        <v>MGF</v>
      </c>
      <c r="L6013" s="148" t="s">
        <v>7174</v>
      </c>
      <c r="M6013" s="140">
        <v>46057</v>
      </c>
      <c r="N6013" s="140"/>
      <c r="O6013" s="140"/>
      <c r="P6013" s="140" t="str">
        <f ca="1">IF(Proc[[#This Row],[DaysAgeing]]&gt;5,"yep","on track")</f>
        <v>yep</v>
      </c>
      <c r="Q6013" s="2">
        <f ca="1">IF(Proc[[#This Row],[DateClosed]]="",ABS(NETWORKDAYS(Proc[[#This Row],[DateOpened]],TODAY()))-1,ABS(NETWORKDAYS(Proc[[#This Row],[DateOpened]],Proc[[#This Row],[DateClosed]]))-1)</f>
        <v>42</v>
      </c>
      <c r="R6013" s="140" t="s">
        <v>422</v>
      </c>
      <c r="S6013" s="143"/>
      <c r="T6013" s="153">
        <v>6012</v>
      </c>
    </row>
    <row r="6014" spans="1:20" hidden="1">
      <c r="A6014" s="142" t="s">
        <v>5885</v>
      </c>
      <c r="B6014" s="153" t="str">
        <f>IFERROR(VLOOKUP(Proc[[#This Row],[App]],Table2[],3,0),"open")</f>
        <v>ok</v>
      </c>
      <c r="C6014" s="144" t="s">
        <v>369</v>
      </c>
      <c r="D6014" s="152" t="s">
        <v>5787</v>
      </c>
      <c r="E6014" s="152" t="s">
        <v>5884</v>
      </c>
      <c r="F6014" s="153" t="s">
        <v>5884</v>
      </c>
      <c r="G6014" s="144" t="s">
        <v>406</v>
      </c>
      <c r="H6014" s="143" t="str">
        <f>IF(Proc[[#This Row],[type]]="LFF (MDG-F)",MID(Proc[[#This Row],[Obj]],13,10),"")</f>
        <v>TW91O05009</v>
      </c>
      <c r="I6014" s="152"/>
      <c r="J6014" s="143" t="b">
        <f>Proc[[#This Row],[Requested]]=Proc[[#This Row],[CurrentParent]]</f>
        <v>1</v>
      </c>
      <c r="K6014" s="153" t="str">
        <f>IF(Proc[[#This Row],[Author]]="Marcela Urrego",VLOOKUP(LEFT(Proc[[#This Row],[Requested]],1),Table3[#All],2,0),VLOOKUP(Proc[[#This Row],[Author]],Table4[],2,0))</f>
        <v>MGF</v>
      </c>
      <c r="L6014" s="148" t="s">
        <v>7174</v>
      </c>
      <c r="M6014" s="140">
        <v>46057</v>
      </c>
      <c r="N6014" s="140"/>
      <c r="O6014" s="140"/>
      <c r="P6014" s="140" t="str">
        <f ca="1">IF(Proc[[#This Row],[DaysAgeing]]&gt;5,"yep","on track")</f>
        <v>yep</v>
      </c>
      <c r="Q6014" s="2">
        <f ca="1">IF(Proc[[#This Row],[DateClosed]]="",ABS(NETWORKDAYS(Proc[[#This Row],[DateOpened]],TODAY()))-1,ABS(NETWORKDAYS(Proc[[#This Row],[DateOpened]],Proc[[#This Row],[DateClosed]]))-1)</f>
        <v>42</v>
      </c>
      <c r="R6014" s="140" t="s">
        <v>422</v>
      </c>
      <c r="S6014" s="143"/>
      <c r="T6014" s="153">
        <v>6013</v>
      </c>
    </row>
    <row r="6015" spans="1:20" hidden="1">
      <c r="A6015" s="142" t="s">
        <v>5885</v>
      </c>
      <c r="B6015" s="153" t="str">
        <f>IFERROR(VLOOKUP(Proc[[#This Row],[App]],Table2[],3,0),"open")</f>
        <v>ok</v>
      </c>
      <c r="C6015" s="144" t="s">
        <v>369</v>
      </c>
      <c r="D6015" s="152" t="s">
        <v>5788</v>
      </c>
      <c r="E6015" s="152" t="s">
        <v>5884</v>
      </c>
      <c r="F6015" s="145" t="s">
        <v>5884</v>
      </c>
      <c r="G6015" s="144" t="s">
        <v>406</v>
      </c>
      <c r="H6015" s="143" t="str">
        <f>IF(Proc[[#This Row],[type]]="LFF (MDG-F)",MID(Proc[[#This Row],[Obj]],13,10),"")</f>
        <v>TW91O05010</v>
      </c>
      <c r="I6015" s="152"/>
      <c r="J6015" s="143" t="b">
        <f>Proc[[#This Row],[Requested]]=Proc[[#This Row],[CurrentParent]]</f>
        <v>1</v>
      </c>
      <c r="K6015" s="153" t="str">
        <f>IF(Proc[[#This Row],[Author]]="Marcela Urrego",VLOOKUP(LEFT(Proc[[#This Row],[Requested]],1),Table3[#All],2,0),VLOOKUP(Proc[[#This Row],[Author]],Table4[],2,0))</f>
        <v>MGF</v>
      </c>
      <c r="L6015" s="148" t="s">
        <v>7174</v>
      </c>
      <c r="M6015" s="140">
        <v>46057</v>
      </c>
      <c r="N6015" s="140"/>
      <c r="O6015" s="140"/>
      <c r="P6015" s="140" t="str">
        <f ca="1">IF(Proc[[#This Row],[DaysAgeing]]&gt;5,"yep","on track")</f>
        <v>yep</v>
      </c>
      <c r="Q6015" s="2">
        <f ca="1">IF(Proc[[#This Row],[DateClosed]]="",ABS(NETWORKDAYS(Proc[[#This Row],[DateOpened]],TODAY()))-1,ABS(NETWORKDAYS(Proc[[#This Row],[DateOpened]],Proc[[#This Row],[DateClosed]]))-1)</f>
        <v>42</v>
      </c>
      <c r="R6015" s="140" t="s">
        <v>422</v>
      </c>
      <c r="S6015" s="143"/>
      <c r="T6015" s="153">
        <v>6014</v>
      </c>
    </row>
    <row r="6016" spans="1:20" hidden="1">
      <c r="A6016" s="142" t="s">
        <v>5885</v>
      </c>
      <c r="B6016" s="153" t="str">
        <f>IFERROR(VLOOKUP(Proc[[#This Row],[App]],Table2[],3,0),"open")</f>
        <v>ok</v>
      </c>
      <c r="C6016" s="144" t="s">
        <v>369</v>
      </c>
      <c r="D6016" s="152" t="s">
        <v>5789</v>
      </c>
      <c r="E6016" s="152" t="s">
        <v>5884</v>
      </c>
      <c r="F6016" s="153" t="s">
        <v>5884</v>
      </c>
      <c r="G6016" s="144" t="s">
        <v>406</v>
      </c>
      <c r="H6016" s="143" t="str">
        <f>IF(Proc[[#This Row],[type]]="LFF (MDG-F)",MID(Proc[[#This Row],[Obj]],13,10),"")</f>
        <v>US10O05064</v>
      </c>
      <c r="I6016" s="152"/>
      <c r="J6016" s="143" t="b">
        <f>Proc[[#This Row],[Requested]]=Proc[[#This Row],[CurrentParent]]</f>
        <v>1</v>
      </c>
      <c r="K6016" s="153" t="str">
        <f>IF(Proc[[#This Row],[Author]]="Marcela Urrego",VLOOKUP(LEFT(Proc[[#This Row],[Requested]],1),Table3[#All],2,0),VLOOKUP(Proc[[#This Row],[Author]],Table4[],2,0))</f>
        <v>MGF</v>
      </c>
      <c r="L6016" s="148" t="s">
        <v>7174</v>
      </c>
      <c r="M6016" s="140">
        <v>46057</v>
      </c>
      <c r="N6016" s="140"/>
      <c r="O6016" s="140"/>
      <c r="P6016" s="140" t="str">
        <f ca="1">IF(Proc[[#This Row],[DaysAgeing]]&gt;5,"yep","on track")</f>
        <v>yep</v>
      </c>
      <c r="Q6016" s="2">
        <f ca="1">IF(Proc[[#This Row],[DateClosed]]="",ABS(NETWORKDAYS(Proc[[#This Row],[DateOpened]],TODAY()))-1,ABS(NETWORKDAYS(Proc[[#This Row],[DateOpened]],Proc[[#This Row],[DateClosed]]))-1)</f>
        <v>42</v>
      </c>
      <c r="R6016" s="140" t="s">
        <v>422</v>
      </c>
      <c r="S6016" s="143"/>
      <c r="T6016" s="153">
        <v>6015</v>
      </c>
    </row>
    <row r="6017" spans="1:20" hidden="1">
      <c r="A6017" s="142" t="s">
        <v>5885</v>
      </c>
      <c r="B6017" s="153" t="str">
        <f>IFERROR(VLOOKUP(Proc[[#This Row],[App]],Table2[],3,0),"open")</f>
        <v>ok</v>
      </c>
      <c r="C6017" s="144" t="s">
        <v>369</v>
      </c>
      <c r="D6017" s="152" t="s">
        <v>5790</v>
      </c>
      <c r="E6017" s="152" t="s">
        <v>5884</v>
      </c>
      <c r="F6017" s="145" t="s">
        <v>5884</v>
      </c>
      <c r="G6017" s="144" t="s">
        <v>406</v>
      </c>
      <c r="H6017" s="143" t="str">
        <f>IF(Proc[[#This Row],[type]]="LFF (MDG-F)",MID(Proc[[#This Row],[Obj]],13,10),"")</f>
        <v>US10O05065</v>
      </c>
      <c r="I6017" s="152"/>
      <c r="J6017" s="143" t="b">
        <f>Proc[[#This Row],[Requested]]=Proc[[#This Row],[CurrentParent]]</f>
        <v>1</v>
      </c>
      <c r="K6017" s="153" t="str">
        <f>IF(Proc[[#This Row],[Author]]="Marcela Urrego",VLOOKUP(LEFT(Proc[[#This Row],[Requested]],1),Table3[#All],2,0),VLOOKUP(Proc[[#This Row],[Author]],Table4[],2,0))</f>
        <v>MGF</v>
      </c>
      <c r="L6017" s="148" t="s">
        <v>7174</v>
      </c>
      <c r="M6017" s="140">
        <v>46057</v>
      </c>
      <c r="N6017" s="140"/>
      <c r="O6017" s="140"/>
      <c r="P6017" s="140" t="str">
        <f ca="1">IF(Proc[[#This Row],[DaysAgeing]]&gt;5,"yep","on track")</f>
        <v>yep</v>
      </c>
      <c r="Q6017" s="2">
        <f ca="1">IF(Proc[[#This Row],[DateClosed]]="",ABS(NETWORKDAYS(Proc[[#This Row],[DateOpened]],TODAY()))-1,ABS(NETWORKDAYS(Proc[[#This Row],[DateOpened]],Proc[[#This Row],[DateClosed]]))-1)</f>
        <v>42</v>
      </c>
      <c r="R6017" s="140" t="s">
        <v>422</v>
      </c>
      <c r="S6017" s="143"/>
      <c r="T6017" s="153">
        <v>6016</v>
      </c>
    </row>
    <row r="6018" spans="1:20" hidden="1">
      <c r="A6018" s="142" t="s">
        <v>5885</v>
      </c>
      <c r="B6018" s="143" t="str">
        <f>IFERROR(VLOOKUP(Proc[[#This Row],[App]],Table2[],3,0),"open")</f>
        <v>ok</v>
      </c>
      <c r="C6018" s="144" t="s">
        <v>369</v>
      </c>
      <c r="D6018" s="152" t="s">
        <v>5791</v>
      </c>
      <c r="E6018" s="152" t="s">
        <v>5884</v>
      </c>
      <c r="F6018" s="145" t="s">
        <v>5884</v>
      </c>
      <c r="G6018" s="144" t="s">
        <v>406</v>
      </c>
      <c r="H6018" s="143" t="str">
        <f>IF(Proc[[#This Row],[type]]="LFF (MDG-F)",MID(Proc[[#This Row],[Obj]],13,10),"")</f>
        <v>US10O05066</v>
      </c>
      <c r="I6018" s="152"/>
      <c r="J6018" s="143" t="b">
        <f>Proc[[#This Row],[Requested]]=Proc[[#This Row],[CurrentParent]]</f>
        <v>1</v>
      </c>
      <c r="K6018" s="143" t="str">
        <f>IF(Proc[[#This Row],[Author]]="Marcela Urrego",VLOOKUP(LEFT(Proc[[#This Row],[Requested]],1),Table3[#All],2,0),VLOOKUP(Proc[[#This Row],[Author]],Table4[],2,0))</f>
        <v>MGF</v>
      </c>
      <c r="L6018" s="148" t="s">
        <v>7174</v>
      </c>
      <c r="M6018" s="140">
        <v>46057</v>
      </c>
      <c r="N6018" s="140"/>
      <c r="O6018" s="140"/>
      <c r="P6018" s="140" t="str">
        <f ca="1">IF(Proc[[#This Row],[DaysAgeing]]&gt;5,"yep","on track")</f>
        <v>yep</v>
      </c>
      <c r="Q6018" s="2">
        <f ca="1">IF(Proc[[#This Row],[DateClosed]]="",ABS(NETWORKDAYS(Proc[[#This Row],[DateOpened]],TODAY()))-1,ABS(NETWORKDAYS(Proc[[#This Row],[DateOpened]],Proc[[#This Row],[DateClosed]]))-1)</f>
        <v>42</v>
      </c>
      <c r="R6018" s="140" t="s">
        <v>422</v>
      </c>
      <c r="S6018" s="143"/>
      <c r="T6018" s="153">
        <v>6017</v>
      </c>
    </row>
    <row r="6019" spans="1:20" hidden="1">
      <c r="A6019" s="142" t="s">
        <v>5885</v>
      </c>
      <c r="B6019" s="143" t="str">
        <f>IFERROR(VLOOKUP(Proc[[#This Row],[App]],Table2[],3,0),"open")</f>
        <v>ok</v>
      </c>
      <c r="C6019" s="144" t="s">
        <v>369</v>
      </c>
      <c r="D6019" s="152" t="s">
        <v>5792</v>
      </c>
      <c r="E6019" s="152" t="s">
        <v>5884</v>
      </c>
      <c r="F6019" s="145" t="s">
        <v>5884</v>
      </c>
      <c r="G6019" s="144" t="s">
        <v>406</v>
      </c>
      <c r="H6019" s="143" t="str">
        <f>IF(Proc[[#This Row],[type]]="LFF (MDG-F)",MID(Proc[[#This Row],[Obj]],13,10),"")</f>
        <v>US10O05067</v>
      </c>
      <c r="I6019" s="152"/>
      <c r="J6019" s="143" t="b">
        <f>Proc[[#This Row],[Requested]]=Proc[[#This Row],[CurrentParent]]</f>
        <v>1</v>
      </c>
      <c r="K6019" s="143" t="str">
        <f>IF(Proc[[#This Row],[Author]]="Marcela Urrego",VLOOKUP(LEFT(Proc[[#This Row],[Requested]],1),Table3[#All],2,0),VLOOKUP(Proc[[#This Row],[Author]],Table4[],2,0))</f>
        <v>MGF</v>
      </c>
      <c r="L6019" s="148" t="s">
        <v>7174</v>
      </c>
      <c r="M6019" s="140">
        <v>46057</v>
      </c>
      <c r="N6019" s="140"/>
      <c r="O6019" s="140"/>
      <c r="P6019" s="140" t="str">
        <f ca="1">IF(Proc[[#This Row],[DaysAgeing]]&gt;5,"yep","on track")</f>
        <v>yep</v>
      </c>
      <c r="Q6019" s="2">
        <f ca="1">IF(Proc[[#This Row],[DateClosed]]="",ABS(NETWORKDAYS(Proc[[#This Row],[DateOpened]],TODAY()))-1,ABS(NETWORKDAYS(Proc[[#This Row],[DateOpened]],Proc[[#This Row],[DateClosed]]))-1)</f>
        <v>42</v>
      </c>
      <c r="R6019" s="140" t="s">
        <v>422</v>
      </c>
      <c r="S6019" s="143"/>
      <c r="T6019" s="153">
        <v>6018</v>
      </c>
    </row>
    <row r="6020" spans="1:20" hidden="1">
      <c r="A6020" s="142" t="s">
        <v>5885</v>
      </c>
      <c r="B6020" s="153" t="str">
        <f>IFERROR(VLOOKUP(Proc[[#This Row],[App]],Table2[],3,0),"open")</f>
        <v>ok</v>
      </c>
      <c r="C6020" s="144" t="s">
        <v>369</v>
      </c>
      <c r="D6020" s="152" t="s">
        <v>5793</v>
      </c>
      <c r="E6020" s="152" t="s">
        <v>5884</v>
      </c>
      <c r="F6020" s="145" t="s">
        <v>5884</v>
      </c>
      <c r="G6020" s="144" t="s">
        <v>406</v>
      </c>
      <c r="H6020" s="143" t="str">
        <f>IF(Proc[[#This Row],[type]]="LFF (MDG-F)",MID(Proc[[#This Row],[Obj]],13,10),"")</f>
        <v>DE10514400</v>
      </c>
      <c r="I6020" s="152"/>
      <c r="J6020" s="143" t="b">
        <f>Proc[[#This Row],[Requested]]=Proc[[#This Row],[CurrentParent]]</f>
        <v>1</v>
      </c>
      <c r="K6020" s="153" t="str">
        <f>IF(Proc[[#This Row],[Author]]="Marcela Urrego",VLOOKUP(LEFT(Proc[[#This Row],[Requested]],1),Table3[#All],2,0),VLOOKUP(Proc[[#This Row],[Author]],Table4[],2,0))</f>
        <v>MGF</v>
      </c>
      <c r="L6020" s="148" t="s">
        <v>7174</v>
      </c>
      <c r="M6020" s="140">
        <v>46057</v>
      </c>
      <c r="N6020" s="140"/>
      <c r="O6020" s="140"/>
      <c r="P6020" s="140" t="str">
        <f ca="1">IF(Proc[[#This Row],[DaysAgeing]]&gt;5,"yep","on track")</f>
        <v>yep</v>
      </c>
      <c r="Q6020" s="2">
        <f ca="1">IF(Proc[[#This Row],[DateClosed]]="",ABS(NETWORKDAYS(Proc[[#This Row],[DateOpened]],TODAY()))-1,ABS(NETWORKDAYS(Proc[[#This Row],[DateOpened]],Proc[[#This Row],[DateClosed]]))-1)</f>
        <v>42</v>
      </c>
      <c r="R6020" s="140" t="s">
        <v>422</v>
      </c>
      <c r="S6020" s="143"/>
      <c r="T6020" s="153">
        <v>6019</v>
      </c>
    </row>
    <row r="6021" spans="1:20" hidden="1">
      <c r="A6021" s="142" t="s">
        <v>5885</v>
      </c>
      <c r="B6021" s="143" t="str">
        <f>IFERROR(VLOOKUP(Proc[[#This Row],[App]],Table2[],3,0),"open")</f>
        <v>ok</v>
      </c>
      <c r="C6021" s="144" t="s">
        <v>369</v>
      </c>
      <c r="D6021" s="152" t="s">
        <v>5794</v>
      </c>
      <c r="E6021" s="152" t="s">
        <v>5884</v>
      </c>
      <c r="F6021" s="145" t="s">
        <v>5884</v>
      </c>
      <c r="G6021" s="144" t="s">
        <v>406</v>
      </c>
      <c r="H6021" s="143" t="str">
        <f>IF(Proc[[#This Row],[type]]="LFF (MDG-F)",MID(Proc[[#This Row],[Obj]],13,10),"")</f>
        <v>2123O05003</v>
      </c>
      <c r="I6021" s="152"/>
      <c r="J6021" s="143" t="b">
        <f>Proc[[#This Row],[Requested]]=Proc[[#This Row],[CurrentParent]]</f>
        <v>1</v>
      </c>
      <c r="K6021" s="143" t="str">
        <f>IF(Proc[[#This Row],[Author]]="Marcela Urrego",VLOOKUP(LEFT(Proc[[#This Row],[Requested]],1),Table3[#All],2,0),VLOOKUP(Proc[[#This Row],[Author]],Table4[],2,0))</f>
        <v>MGF</v>
      </c>
      <c r="L6021" s="148" t="s">
        <v>7174</v>
      </c>
      <c r="M6021" s="140">
        <v>46057</v>
      </c>
      <c r="N6021" s="140"/>
      <c r="O6021" s="140"/>
      <c r="P6021" s="140" t="str">
        <f ca="1">IF(Proc[[#This Row],[DaysAgeing]]&gt;5,"yep","on track")</f>
        <v>yep</v>
      </c>
      <c r="Q6021" s="2">
        <f ca="1">IF(Proc[[#This Row],[DateClosed]]="",ABS(NETWORKDAYS(Proc[[#This Row],[DateOpened]],TODAY()))-1,ABS(NETWORKDAYS(Proc[[#This Row],[DateOpened]],Proc[[#This Row],[DateClosed]]))-1)</f>
        <v>42</v>
      </c>
      <c r="R6021" s="140" t="s">
        <v>422</v>
      </c>
      <c r="S6021" s="143"/>
      <c r="T6021" s="153">
        <v>6020</v>
      </c>
    </row>
    <row r="6022" spans="1:20" hidden="1">
      <c r="A6022" s="142" t="s">
        <v>5885</v>
      </c>
      <c r="B6022" s="153" t="str">
        <f>IFERROR(VLOOKUP(Proc[[#This Row],[App]],Table2[],3,0),"open")</f>
        <v>ok</v>
      </c>
      <c r="C6022" s="144" t="s">
        <v>369</v>
      </c>
      <c r="D6022" s="152" t="s">
        <v>5795</v>
      </c>
      <c r="E6022" s="152" t="s">
        <v>5884</v>
      </c>
      <c r="F6022" s="153" t="s">
        <v>5884</v>
      </c>
      <c r="G6022" s="144" t="s">
        <v>400</v>
      </c>
      <c r="H6022" s="143" t="str">
        <f>IF(Proc[[#This Row],[type]]="LFF (MDG-F)",MID(Proc[[#This Row],[Obj]],13,10),"")</f>
        <v/>
      </c>
      <c r="I6022" s="152"/>
      <c r="J6022" s="143" t="b">
        <f>Proc[[#This Row],[Requested]]=Proc[[#This Row],[CurrentParent]]</f>
        <v>1</v>
      </c>
      <c r="K6022" s="153" t="str">
        <f>IF(Proc[[#This Row],[Author]]="Marcela Urrego",VLOOKUP(LEFT(Proc[[#This Row],[Requested]],1),Table3[#All],2,0),VLOOKUP(Proc[[#This Row],[Author]],Table4[],2,0))</f>
        <v>MGF</v>
      </c>
      <c r="L6022" s="148" t="s">
        <v>7174</v>
      </c>
      <c r="M6022" s="140">
        <v>46057</v>
      </c>
      <c r="N6022" s="140"/>
      <c r="O6022" s="140"/>
      <c r="P6022" s="140" t="str">
        <f ca="1">IF(Proc[[#This Row],[DaysAgeing]]&gt;5,"yep","on track")</f>
        <v>yep</v>
      </c>
      <c r="Q6022" s="2">
        <f ca="1">IF(Proc[[#This Row],[DateClosed]]="",ABS(NETWORKDAYS(Proc[[#This Row],[DateOpened]],TODAY()))-1,ABS(NETWORKDAYS(Proc[[#This Row],[DateOpened]],Proc[[#This Row],[DateClosed]]))-1)</f>
        <v>42</v>
      </c>
      <c r="R6022" s="140" t="s">
        <v>422</v>
      </c>
      <c r="S6022" s="143"/>
      <c r="T6022" s="153">
        <v>6021</v>
      </c>
    </row>
    <row r="6023" spans="1:20" hidden="1">
      <c r="A6023" s="142" t="s">
        <v>5885</v>
      </c>
      <c r="B6023" s="153" t="str">
        <f>IFERROR(VLOOKUP(Proc[[#This Row],[App]],Table2[],3,0),"open")</f>
        <v>ok</v>
      </c>
      <c r="C6023" s="144" t="s">
        <v>369</v>
      </c>
      <c r="D6023" s="152" t="s">
        <v>5796</v>
      </c>
      <c r="E6023" s="152" t="s">
        <v>5884</v>
      </c>
      <c r="F6023" s="145" t="s">
        <v>5884</v>
      </c>
      <c r="G6023" s="144" t="s">
        <v>400</v>
      </c>
      <c r="H6023" s="143" t="str">
        <f>IF(Proc[[#This Row],[type]]="LFF (MDG-F)",MID(Proc[[#This Row],[Obj]],13,10),"")</f>
        <v/>
      </c>
      <c r="I6023" s="152"/>
      <c r="J6023" s="143" t="b">
        <f>Proc[[#This Row],[Requested]]=Proc[[#This Row],[CurrentParent]]</f>
        <v>1</v>
      </c>
      <c r="K6023" s="153" t="str">
        <f>IF(Proc[[#This Row],[Author]]="Marcela Urrego",VLOOKUP(LEFT(Proc[[#This Row],[Requested]],1),Table3[#All],2,0),VLOOKUP(Proc[[#This Row],[Author]],Table4[],2,0))</f>
        <v>MGF</v>
      </c>
      <c r="L6023" s="148" t="s">
        <v>7174</v>
      </c>
      <c r="M6023" s="140">
        <v>46057</v>
      </c>
      <c r="N6023" s="140"/>
      <c r="O6023" s="140"/>
      <c r="P6023" s="140" t="str">
        <f ca="1">IF(Proc[[#This Row],[DaysAgeing]]&gt;5,"yep","on track")</f>
        <v>yep</v>
      </c>
      <c r="Q6023" s="2">
        <f ca="1">IF(Proc[[#This Row],[DateClosed]]="",ABS(NETWORKDAYS(Proc[[#This Row],[DateOpened]],TODAY()))-1,ABS(NETWORKDAYS(Proc[[#This Row],[DateOpened]],Proc[[#This Row],[DateClosed]]))-1)</f>
        <v>42</v>
      </c>
      <c r="R6023" s="140" t="s">
        <v>422</v>
      </c>
      <c r="S6023" s="143"/>
      <c r="T6023" s="153">
        <v>6022</v>
      </c>
    </row>
    <row r="6024" spans="1:20" hidden="1">
      <c r="A6024" s="142" t="s">
        <v>5885</v>
      </c>
      <c r="B6024" s="153" t="str">
        <f>IFERROR(VLOOKUP(Proc[[#This Row],[App]],Table2[],3,0),"open")</f>
        <v>ok</v>
      </c>
      <c r="C6024" s="144" t="s">
        <v>369</v>
      </c>
      <c r="D6024" s="152" t="s">
        <v>5797</v>
      </c>
      <c r="E6024" s="152" t="s">
        <v>5884</v>
      </c>
      <c r="F6024" s="145" t="s">
        <v>5884</v>
      </c>
      <c r="G6024" s="144" t="s">
        <v>400</v>
      </c>
      <c r="H6024" s="143" t="str">
        <f>IF(Proc[[#This Row],[type]]="LFF (MDG-F)",MID(Proc[[#This Row],[Obj]],13,10),"")</f>
        <v/>
      </c>
      <c r="I6024" s="152"/>
      <c r="J6024" s="143" t="b">
        <f>Proc[[#This Row],[Requested]]=Proc[[#This Row],[CurrentParent]]</f>
        <v>1</v>
      </c>
      <c r="K6024" s="153" t="str">
        <f>IF(Proc[[#This Row],[Author]]="Marcela Urrego",VLOOKUP(LEFT(Proc[[#This Row],[Requested]],1),Table3[#All],2,0),VLOOKUP(Proc[[#This Row],[Author]],Table4[],2,0))</f>
        <v>MGF</v>
      </c>
      <c r="L6024" s="148" t="s">
        <v>7174</v>
      </c>
      <c r="M6024" s="140">
        <v>46057</v>
      </c>
      <c r="N6024" s="140"/>
      <c r="O6024" s="140"/>
      <c r="P6024" s="140" t="str">
        <f ca="1">IF(Proc[[#This Row],[DaysAgeing]]&gt;5,"yep","on track")</f>
        <v>yep</v>
      </c>
      <c r="Q6024" s="2">
        <f ca="1">IF(Proc[[#This Row],[DateClosed]]="",ABS(NETWORKDAYS(Proc[[#This Row],[DateOpened]],TODAY()))-1,ABS(NETWORKDAYS(Proc[[#This Row],[DateOpened]],Proc[[#This Row],[DateClosed]]))-1)</f>
        <v>42</v>
      </c>
      <c r="R6024" s="140" t="s">
        <v>422</v>
      </c>
      <c r="S6024" s="143"/>
      <c r="T6024" s="153">
        <v>6023</v>
      </c>
    </row>
    <row r="6025" spans="1:20" hidden="1">
      <c r="A6025" s="142" t="s">
        <v>5885</v>
      </c>
      <c r="B6025" s="143" t="str">
        <f>IFERROR(VLOOKUP(Proc[[#This Row],[App]],Table2[],3,0),"open")</f>
        <v>ok</v>
      </c>
      <c r="C6025" s="144" t="s">
        <v>369</v>
      </c>
      <c r="D6025" s="152" t="s">
        <v>5798</v>
      </c>
      <c r="E6025" s="152" t="s">
        <v>5884</v>
      </c>
      <c r="F6025" s="145" t="s">
        <v>5884</v>
      </c>
      <c r="G6025" s="144" t="s">
        <v>400</v>
      </c>
      <c r="H6025" s="143" t="str">
        <f>IF(Proc[[#This Row],[type]]="LFF (MDG-F)",MID(Proc[[#This Row],[Obj]],13,10),"")</f>
        <v/>
      </c>
      <c r="I6025" s="152"/>
      <c r="J6025" s="143" t="b">
        <f>Proc[[#This Row],[Requested]]=Proc[[#This Row],[CurrentParent]]</f>
        <v>1</v>
      </c>
      <c r="K6025" s="143" t="str">
        <f>IF(Proc[[#This Row],[Author]]="Marcela Urrego",VLOOKUP(LEFT(Proc[[#This Row],[Requested]],1),Table3[#All],2,0),VLOOKUP(Proc[[#This Row],[Author]],Table4[],2,0))</f>
        <v>MGF</v>
      </c>
      <c r="L6025" s="148" t="s">
        <v>7174</v>
      </c>
      <c r="M6025" s="140">
        <v>46057</v>
      </c>
      <c r="N6025" s="140"/>
      <c r="O6025" s="140"/>
      <c r="P6025" s="140" t="str">
        <f ca="1">IF(Proc[[#This Row],[DaysAgeing]]&gt;5,"yep","on track")</f>
        <v>yep</v>
      </c>
      <c r="Q6025" s="2">
        <f ca="1">IF(Proc[[#This Row],[DateClosed]]="",ABS(NETWORKDAYS(Proc[[#This Row],[DateOpened]],TODAY()))-1,ABS(NETWORKDAYS(Proc[[#This Row],[DateOpened]],Proc[[#This Row],[DateClosed]]))-1)</f>
        <v>42</v>
      </c>
      <c r="R6025" s="140" t="s">
        <v>422</v>
      </c>
      <c r="S6025" s="143"/>
      <c r="T6025" s="153">
        <v>6024</v>
      </c>
    </row>
    <row r="6026" spans="1:20" hidden="1">
      <c r="A6026" s="142" t="s">
        <v>5885</v>
      </c>
      <c r="B6026" s="153" t="str">
        <f>IFERROR(VLOOKUP(Proc[[#This Row],[App]],Table2[],3,0),"open")</f>
        <v>ok</v>
      </c>
      <c r="C6026" s="144" t="s">
        <v>369</v>
      </c>
      <c r="D6026" s="152" t="s">
        <v>5799</v>
      </c>
      <c r="E6026" s="152" t="s">
        <v>5884</v>
      </c>
      <c r="F6026" s="145" t="s">
        <v>5884</v>
      </c>
      <c r="G6026" s="144" t="s">
        <v>400</v>
      </c>
      <c r="H6026" s="143" t="str">
        <f>IF(Proc[[#This Row],[type]]="LFF (MDG-F)",MID(Proc[[#This Row],[Obj]],13,10),"")</f>
        <v/>
      </c>
      <c r="I6026" s="152"/>
      <c r="J6026" s="143" t="b">
        <f>Proc[[#This Row],[Requested]]=Proc[[#This Row],[CurrentParent]]</f>
        <v>1</v>
      </c>
      <c r="K6026" s="153" t="str">
        <f>IF(Proc[[#This Row],[Author]]="Marcela Urrego",VLOOKUP(LEFT(Proc[[#This Row],[Requested]],1),Table3[#All],2,0),VLOOKUP(Proc[[#This Row],[Author]],Table4[],2,0))</f>
        <v>MGF</v>
      </c>
      <c r="L6026" s="148" t="s">
        <v>7174</v>
      </c>
      <c r="M6026" s="140">
        <v>46057</v>
      </c>
      <c r="N6026" s="140"/>
      <c r="O6026" s="140"/>
      <c r="P6026" s="140" t="str">
        <f ca="1">IF(Proc[[#This Row],[DaysAgeing]]&gt;5,"yep","on track")</f>
        <v>yep</v>
      </c>
      <c r="Q6026" s="2">
        <f ca="1">IF(Proc[[#This Row],[DateClosed]]="",ABS(NETWORKDAYS(Proc[[#This Row],[DateOpened]],TODAY()))-1,ABS(NETWORKDAYS(Proc[[#This Row],[DateOpened]],Proc[[#This Row],[DateClosed]]))-1)</f>
        <v>42</v>
      </c>
      <c r="R6026" s="140" t="s">
        <v>422</v>
      </c>
      <c r="S6026" s="143"/>
      <c r="T6026" s="153">
        <v>6025</v>
      </c>
    </row>
    <row r="6027" spans="1:20" hidden="1">
      <c r="A6027" s="142" t="s">
        <v>5885</v>
      </c>
      <c r="B6027" s="153" t="str">
        <f>IFERROR(VLOOKUP(Proc[[#This Row],[App]],Table2[],3,0),"open")</f>
        <v>ok</v>
      </c>
      <c r="C6027" s="144" t="s">
        <v>369</v>
      </c>
      <c r="D6027" s="152" t="s">
        <v>5800</v>
      </c>
      <c r="E6027" s="152" t="s">
        <v>5884</v>
      </c>
      <c r="F6027" s="153" t="s">
        <v>5884</v>
      </c>
      <c r="G6027" s="144" t="s">
        <v>400</v>
      </c>
      <c r="H6027" s="143" t="str">
        <f>IF(Proc[[#This Row],[type]]="LFF (MDG-F)",MID(Proc[[#This Row],[Obj]],13,10),"")</f>
        <v/>
      </c>
      <c r="I6027" s="152"/>
      <c r="J6027" s="143" t="b">
        <f>Proc[[#This Row],[Requested]]=Proc[[#This Row],[CurrentParent]]</f>
        <v>1</v>
      </c>
      <c r="K6027" s="153" t="str">
        <f>IF(Proc[[#This Row],[Author]]="Marcela Urrego",VLOOKUP(LEFT(Proc[[#This Row],[Requested]],1),Table3[#All],2,0),VLOOKUP(Proc[[#This Row],[Author]],Table4[],2,0))</f>
        <v>MGF</v>
      </c>
      <c r="L6027" s="148" t="s">
        <v>7174</v>
      </c>
      <c r="M6027" s="140">
        <v>46057</v>
      </c>
      <c r="N6027" s="140"/>
      <c r="O6027" s="140"/>
      <c r="P6027" s="140" t="str">
        <f ca="1">IF(Proc[[#This Row],[DaysAgeing]]&gt;5,"yep","on track")</f>
        <v>yep</v>
      </c>
      <c r="Q6027" s="2">
        <f ca="1">IF(Proc[[#This Row],[DateClosed]]="",ABS(NETWORKDAYS(Proc[[#This Row],[DateOpened]],TODAY()))-1,ABS(NETWORKDAYS(Proc[[#This Row],[DateOpened]],Proc[[#This Row],[DateClosed]]))-1)</f>
        <v>42</v>
      </c>
      <c r="R6027" s="140" t="s">
        <v>422</v>
      </c>
      <c r="S6027" s="143"/>
      <c r="T6027" s="153">
        <v>6026</v>
      </c>
    </row>
    <row r="6028" spans="1:20" hidden="1">
      <c r="A6028" s="142" t="s">
        <v>5885</v>
      </c>
      <c r="B6028" s="143" t="str">
        <f>IFERROR(VLOOKUP(Proc[[#This Row],[App]],Table2[],3,0),"open")</f>
        <v>ok</v>
      </c>
      <c r="C6028" s="144" t="s">
        <v>369</v>
      </c>
      <c r="D6028" s="152" t="s">
        <v>5801</v>
      </c>
      <c r="E6028" s="152" t="s">
        <v>5884</v>
      </c>
      <c r="F6028" s="145" t="s">
        <v>5884</v>
      </c>
      <c r="G6028" s="144" t="s">
        <v>400</v>
      </c>
      <c r="H6028" s="143" t="str">
        <f>IF(Proc[[#This Row],[type]]="LFF (MDG-F)",MID(Proc[[#This Row],[Obj]],13,10),"")</f>
        <v/>
      </c>
      <c r="I6028" s="152"/>
      <c r="J6028" s="143" t="b">
        <f>Proc[[#This Row],[Requested]]=Proc[[#This Row],[CurrentParent]]</f>
        <v>1</v>
      </c>
      <c r="K6028" s="143" t="str">
        <f>IF(Proc[[#This Row],[Author]]="Marcela Urrego",VLOOKUP(LEFT(Proc[[#This Row],[Requested]],1),Table3[#All],2,0),VLOOKUP(Proc[[#This Row],[Author]],Table4[],2,0))</f>
        <v>MGF</v>
      </c>
      <c r="L6028" s="148" t="s">
        <v>7174</v>
      </c>
      <c r="M6028" s="140">
        <v>46057</v>
      </c>
      <c r="N6028" s="140"/>
      <c r="O6028" s="140"/>
      <c r="P6028" s="140" t="str">
        <f ca="1">IF(Proc[[#This Row],[DaysAgeing]]&gt;5,"yep","on track")</f>
        <v>yep</v>
      </c>
      <c r="Q6028" s="2">
        <f ca="1">IF(Proc[[#This Row],[DateClosed]]="",ABS(NETWORKDAYS(Proc[[#This Row],[DateOpened]],TODAY()))-1,ABS(NETWORKDAYS(Proc[[#This Row],[DateOpened]],Proc[[#This Row],[DateClosed]]))-1)</f>
        <v>42</v>
      </c>
      <c r="R6028" s="140" t="s">
        <v>422</v>
      </c>
      <c r="S6028" s="143"/>
      <c r="T6028" s="153">
        <v>6027</v>
      </c>
    </row>
    <row r="6029" spans="1:20" hidden="1">
      <c r="A6029" s="142" t="s">
        <v>5885</v>
      </c>
      <c r="B6029" s="153" t="str">
        <f>IFERROR(VLOOKUP(Proc[[#This Row],[App]],Table2[],3,0),"open")</f>
        <v>ok</v>
      </c>
      <c r="C6029" s="144" t="s">
        <v>369</v>
      </c>
      <c r="D6029" s="152" t="s">
        <v>5802</v>
      </c>
      <c r="E6029" s="152" t="s">
        <v>5884</v>
      </c>
      <c r="F6029" s="153" t="s">
        <v>5884</v>
      </c>
      <c r="G6029" s="144" t="s">
        <v>400</v>
      </c>
      <c r="H6029" s="143" t="str">
        <f>IF(Proc[[#This Row],[type]]="LFF (MDG-F)",MID(Proc[[#This Row],[Obj]],13,10),"")</f>
        <v/>
      </c>
      <c r="I6029" s="152"/>
      <c r="J6029" s="143" t="b">
        <f>Proc[[#This Row],[Requested]]=Proc[[#This Row],[CurrentParent]]</f>
        <v>1</v>
      </c>
      <c r="K6029" s="153" t="str">
        <f>IF(Proc[[#This Row],[Author]]="Marcela Urrego",VLOOKUP(LEFT(Proc[[#This Row],[Requested]],1),Table3[#All],2,0),VLOOKUP(Proc[[#This Row],[Author]],Table4[],2,0))</f>
        <v>MGF</v>
      </c>
      <c r="L6029" s="148" t="s">
        <v>7174</v>
      </c>
      <c r="M6029" s="140">
        <v>46057</v>
      </c>
      <c r="N6029" s="140"/>
      <c r="O6029" s="140"/>
      <c r="P6029" s="140" t="str">
        <f ca="1">IF(Proc[[#This Row],[DaysAgeing]]&gt;5,"yep","on track")</f>
        <v>yep</v>
      </c>
      <c r="Q6029" s="2">
        <f ca="1">IF(Proc[[#This Row],[DateClosed]]="",ABS(NETWORKDAYS(Proc[[#This Row],[DateOpened]],TODAY()))-1,ABS(NETWORKDAYS(Proc[[#This Row],[DateOpened]],Proc[[#This Row],[DateClosed]]))-1)</f>
        <v>42</v>
      </c>
      <c r="R6029" s="140" t="s">
        <v>422</v>
      </c>
      <c r="S6029" s="143"/>
      <c r="T6029" s="153">
        <v>6028</v>
      </c>
    </row>
    <row r="6030" spans="1:20" hidden="1">
      <c r="A6030" s="142" t="s">
        <v>5885</v>
      </c>
      <c r="B6030" s="153" t="str">
        <f>IFERROR(VLOOKUP(Proc[[#This Row],[App]],Table2[],3,0),"open")</f>
        <v>ok</v>
      </c>
      <c r="C6030" s="144" t="s">
        <v>369</v>
      </c>
      <c r="D6030" s="152" t="s">
        <v>5803</v>
      </c>
      <c r="E6030" s="152" t="s">
        <v>5884</v>
      </c>
      <c r="F6030" s="145" t="s">
        <v>5884</v>
      </c>
      <c r="G6030" s="144" t="s">
        <v>400</v>
      </c>
      <c r="H6030" s="143" t="str">
        <f>IF(Proc[[#This Row],[type]]="LFF (MDG-F)",MID(Proc[[#This Row],[Obj]],13,10),"")</f>
        <v/>
      </c>
      <c r="I6030" s="152"/>
      <c r="J6030" s="143" t="b">
        <f>Proc[[#This Row],[Requested]]=Proc[[#This Row],[CurrentParent]]</f>
        <v>1</v>
      </c>
      <c r="K6030" s="153" t="str">
        <f>IF(Proc[[#This Row],[Author]]="Marcela Urrego",VLOOKUP(LEFT(Proc[[#This Row],[Requested]],1),Table3[#All],2,0),VLOOKUP(Proc[[#This Row],[Author]],Table4[],2,0))</f>
        <v>MGF</v>
      </c>
      <c r="L6030" s="148" t="s">
        <v>7174</v>
      </c>
      <c r="M6030" s="140">
        <v>46057</v>
      </c>
      <c r="N6030" s="140"/>
      <c r="O6030" s="140"/>
      <c r="P6030" s="140" t="str">
        <f ca="1">IF(Proc[[#This Row],[DaysAgeing]]&gt;5,"yep","on track")</f>
        <v>yep</v>
      </c>
      <c r="Q6030" s="2">
        <f ca="1">IF(Proc[[#This Row],[DateClosed]]="",ABS(NETWORKDAYS(Proc[[#This Row],[DateOpened]],TODAY()))-1,ABS(NETWORKDAYS(Proc[[#This Row],[DateOpened]],Proc[[#This Row],[DateClosed]]))-1)</f>
        <v>42</v>
      </c>
      <c r="R6030" s="140" t="s">
        <v>422</v>
      </c>
      <c r="S6030" s="143"/>
      <c r="T6030" s="153">
        <v>6029</v>
      </c>
    </row>
    <row r="6031" spans="1:20" hidden="1">
      <c r="A6031" s="142" t="s">
        <v>5885</v>
      </c>
      <c r="B6031" s="143" t="str">
        <f>IFERROR(VLOOKUP(Proc[[#This Row],[App]],Table2[],3,0),"open")</f>
        <v>ok</v>
      </c>
      <c r="C6031" s="144" t="s">
        <v>369</v>
      </c>
      <c r="D6031" s="152" t="s">
        <v>5804</v>
      </c>
      <c r="E6031" s="152" t="s">
        <v>5884</v>
      </c>
      <c r="F6031" s="145" t="s">
        <v>5884</v>
      </c>
      <c r="G6031" s="144" t="s">
        <v>400</v>
      </c>
      <c r="H6031" s="143" t="str">
        <f>IF(Proc[[#This Row],[type]]="LFF (MDG-F)",MID(Proc[[#This Row],[Obj]],13,10),"")</f>
        <v/>
      </c>
      <c r="I6031" s="152"/>
      <c r="J6031" s="143" t="b">
        <f>Proc[[#This Row],[Requested]]=Proc[[#This Row],[CurrentParent]]</f>
        <v>1</v>
      </c>
      <c r="K6031" s="143" t="str">
        <f>IF(Proc[[#This Row],[Author]]="Marcela Urrego",VLOOKUP(LEFT(Proc[[#This Row],[Requested]],1),Table3[#All],2,0),VLOOKUP(Proc[[#This Row],[Author]],Table4[],2,0))</f>
        <v>MGF</v>
      </c>
      <c r="L6031" s="148" t="s">
        <v>7174</v>
      </c>
      <c r="M6031" s="140">
        <v>46057</v>
      </c>
      <c r="N6031" s="140"/>
      <c r="O6031" s="140"/>
      <c r="P6031" s="140" t="str">
        <f ca="1">IF(Proc[[#This Row],[DaysAgeing]]&gt;5,"yep","on track")</f>
        <v>yep</v>
      </c>
      <c r="Q6031" s="2">
        <f ca="1">IF(Proc[[#This Row],[DateClosed]]="",ABS(NETWORKDAYS(Proc[[#This Row],[DateOpened]],TODAY()))-1,ABS(NETWORKDAYS(Proc[[#This Row],[DateOpened]],Proc[[#This Row],[DateClosed]]))-1)</f>
        <v>42</v>
      </c>
      <c r="R6031" s="140" t="s">
        <v>422</v>
      </c>
      <c r="S6031" s="143"/>
      <c r="T6031" s="153">
        <v>6030</v>
      </c>
    </row>
    <row r="6032" spans="1:20" hidden="1">
      <c r="A6032" s="142" t="s">
        <v>5885</v>
      </c>
      <c r="B6032" s="143" t="str">
        <f>IFERROR(VLOOKUP(Proc[[#This Row],[App]],Table2[],3,0),"open")</f>
        <v>ok</v>
      </c>
      <c r="C6032" s="144" t="s">
        <v>369</v>
      </c>
      <c r="D6032" s="152" t="s">
        <v>5805</v>
      </c>
      <c r="E6032" s="152" t="s">
        <v>5884</v>
      </c>
      <c r="F6032" s="145" t="s">
        <v>5884</v>
      </c>
      <c r="G6032" s="144" t="s">
        <v>400</v>
      </c>
      <c r="H6032" s="143" t="str">
        <f>IF(Proc[[#This Row],[type]]="LFF (MDG-F)",MID(Proc[[#This Row],[Obj]],13,10),"")</f>
        <v/>
      </c>
      <c r="I6032" s="152"/>
      <c r="J6032" s="143" t="b">
        <f>Proc[[#This Row],[Requested]]=Proc[[#This Row],[CurrentParent]]</f>
        <v>1</v>
      </c>
      <c r="K6032" s="143" t="str">
        <f>IF(Proc[[#This Row],[Author]]="Marcela Urrego",VLOOKUP(LEFT(Proc[[#This Row],[Requested]],1),Table3[#All],2,0),VLOOKUP(Proc[[#This Row],[Author]],Table4[],2,0))</f>
        <v>MGF</v>
      </c>
      <c r="L6032" s="148" t="s">
        <v>7174</v>
      </c>
      <c r="M6032" s="140">
        <v>46057</v>
      </c>
      <c r="N6032" s="140"/>
      <c r="O6032" s="140"/>
      <c r="P6032" s="140" t="str">
        <f ca="1">IF(Proc[[#This Row],[DaysAgeing]]&gt;5,"yep","on track")</f>
        <v>yep</v>
      </c>
      <c r="Q6032" s="2">
        <f ca="1">IF(Proc[[#This Row],[DateClosed]]="",ABS(NETWORKDAYS(Proc[[#This Row],[DateOpened]],TODAY()))-1,ABS(NETWORKDAYS(Proc[[#This Row],[DateOpened]],Proc[[#This Row],[DateClosed]]))-1)</f>
        <v>42</v>
      </c>
      <c r="R6032" s="140" t="s">
        <v>422</v>
      </c>
      <c r="S6032" s="143"/>
      <c r="T6032" s="153">
        <v>6031</v>
      </c>
    </row>
    <row r="6033" spans="1:20" hidden="1">
      <c r="A6033" s="142" t="s">
        <v>5885</v>
      </c>
      <c r="B6033" s="143" t="str">
        <f>IFERROR(VLOOKUP(Proc[[#This Row],[App]],Table2[],3,0),"open")</f>
        <v>ok</v>
      </c>
      <c r="C6033" s="144" t="s">
        <v>369</v>
      </c>
      <c r="D6033" s="152" t="s">
        <v>5806</v>
      </c>
      <c r="E6033" s="152" t="s">
        <v>5884</v>
      </c>
      <c r="F6033" s="145" t="s">
        <v>5884</v>
      </c>
      <c r="G6033" s="144" t="s">
        <v>400</v>
      </c>
      <c r="H6033" s="143" t="str">
        <f>IF(Proc[[#This Row],[type]]="LFF (MDG-F)",MID(Proc[[#This Row],[Obj]],13,10),"")</f>
        <v/>
      </c>
      <c r="I6033" s="152"/>
      <c r="J6033" s="143" t="b">
        <f>Proc[[#This Row],[Requested]]=Proc[[#This Row],[CurrentParent]]</f>
        <v>1</v>
      </c>
      <c r="K6033" s="143" t="str">
        <f>IF(Proc[[#This Row],[Author]]="Marcela Urrego",VLOOKUP(LEFT(Proc[[#This Row],[Requested]],1),Table3[#All],2,0),VLOOKUP(Proc[[#This Row],[Author]],Table4[],2,0))</f>
        <v>MGF</v>
      </c>
      <c r="L6033" s="148" t="s">
        <v>7174</v>
      </c>
      <c r="M6033" s="140">
        <v>46057</v>
      </c>
      <c r="N6033" s="140"/>
      <c r="O6033" s="140"/>
      <c r="P6033" s="140" t="str">
        <f ca="1">IF(Proc[[#This Row],[DaysAgeing]]&gt;5,"yep","on track")</f>
        <v>yep</v>
      </c>
      <c r="Q6033" s="2">
        <f ca="1">IF(Proc[[#This Row],[DateClosed]]="",ABS(NETWORKDAYS(Proc[[#This Row],[DateOpened]],TODAY()))-1,ABS(NETWORKDAYS(Proc[[#This Row],[DateOpened]],Proc[[#This Row],[DateClosed]]))-1)</f>
        <v>42</v>
      </c>
      <c r="R6033" s="140" t="s">
        <v>422</v>
      </c>
      <c r="S6033" s="143"/>
      <c r="T6033" s="153">
        <v>6032</v>
      </c>
    </row>
    <row r="6034" spans="1:20" hidden="1">
      <c r="A6034" s="142" t="s">
        <v>5885</v>
      </c>
      <c r="B6034" s="143" t="str">
        <f>IFERROR(VLOOKUP(Proc[[#This Row],[App]],Table2[],3,0),"open")</f>
        <v>ok</v>
      </c>
      <c r="C6034" s="144" t="s">
        <v>369</v>
      </c>
      <c r="D6034" s="152" t="s">
        <v>5807</v>
      </c>
      <c r="E6034" s="152" t="s">
        <v>5884</v>
      </c>
      <c r="F6034" s="145" t="s">
        <v>5884</v>
      </c>
      <c r="G6034" s="144" t="s">
        <v>400</v>
      </c>
      <c r="H6034" s="143" t="str">
        <f>IF(Proc[[#This Row],[type]]="LFF (MDG-F)",MID(Proc[[#This Row],[Obj]],13,10),"")</f>
        <v/>
      </c>
      <c r="I6034" s="152"/>
      <c r="J6034" s="143" t="b">
        <f>Proc[[#This Row],[Requested]]=Proc[[#This Row],[CurrentParent]]</f>
        <v>1</v>
      </c>
      <c r="K6034" s="143" t="str">
        <f>IF(Proc[[#This Row],[Author]]="Marcela Urrego",VLOOKUP(LEFT(Proc[[#This Row],[Requested]],1),Table3[#All],2,0),VLOOKUP(Proc[[#This Row],[Author]],Table4[],2,0))</f>
        <v>MGF</v>
      </c>
      <c r="L6034" s="148" t="s">
        <v>7174</v>
      </c>
      <c r="M6034" s="140">
        <v>46057</v>
      </c>
      <c r="N6034" s="140"/>
      <c r="O6034" s="140"/>
      <c r="P6034" s="140" t="str">
        <f ca="1">IF(Proc[[#This Row],[DaysAgeing]]&gt;5,"yep","on track")</f>
        <v>yep</v>
      </c>
      <c r="Q6034" s="2">
        <f ca="1">IF(Proc[[#This Row],[DateClosed]]="",ABS(NETWORKDAYS(Proc[[#This Row],[DateOpened]],TODAY()))-1,ABS(NETWORKDAYS(Proc[[#This Row],[DateOpened]],Proc[[#This Row],[DateClosed]]))-1)</f>
        <v>42</v>
      </c>
      <c r="R6034" s="140" t="s">
        <v>422</v>
      </c>
      <c r="S6034" s="143"/>
      <c r="T6034" s="153">
        <v>6033</v>
      </c>
    </row>
    <row r="6035" spans="1:20" hidden="1">
      <c r="A6035" s="142" t="s">
        <v>5885</v>
      </c>
      <c r="B6035" s="143" t="str">
        <f>IFERROR(VLOOKUP(Proc[[#This Row],[App]],Table2[],3,0),"open")</f>
        <v>ok</v>
      </c>
      <c r="C6035" s="144" t="s">
        <v>369</v>
      </c>
      <c r="D6035" s="152" t="s">
        <v>5808</v>
      </c>
      <c r="E6035" s="152" t="s">
        <v>5884</v>
      </c>
      <c r="F6035" s="145" t="s">
        <v>5884</v>
      </c>
      <c r="G6035" s="144" t="s">
        <v>400</v>
      </c>
      <c r="H6035" s="143" t="str">
        <f>IF(Proc[[#This Row],[type]]="LFF (MDG-F)",MID(Proc[[#This Row],[Obj]],13,10),"")</f>
        <v/>
      </c>
      <c r="I6035" s="152"/>
      <c r="J6035" s="143" t="b">
        <f>Proc[[#This Row],[Requested]]=Proc[[#This Row],[CurrentParent]]</f>
        <v>1</v>
      </c>
      <c r="K6035" s="143" t="str">
        <f>IF(Proc[[#This Row],[Author]]="Marcela Urrego",VLOOKUP(LEFT(Proc[[#This Row],[Requested]],1),Table3[#All],2,0),VLOOKUP(Proc[[#This Row],[Author]],Table4[],2,0))</f>
        <v>MGF</v>
      </c>
      <c r="L6035" s="148" t="s">
        <v>7174</v>
      </c>
      <c r="M6035" s="140">
        <v>46057</v>
      </c>
      <c r="N6035" s="140"/>
      <c r="O6035" s="140"/>
      <c r="P6035" s="140" t="str">
        <f ca="1">IF(Proc[[#This Row],[DaysAgeing]]&gt;5,"yep","on track")</f>
        <v>yep</v>
      </c>
      <c r="Q6035" s="2">
        <f ca="1">IF(Proc[[#This Row],[DateClosed]]="",ABS(NETWORKDAYS(Proc[[#This Row],[DateOpened]],TODAY()))-1,ABS(NETWORKDAYS(Proc[[#This Row],[DateOpened]],Proc[[#This Row],[DateClosed]]))-1)</f>
        <v>42</v>
      </c>
      <c r="R6035" s="140" t="s">
        <v>422</v>
      </c>
      <c r="S6035" s="143"/>
      <c r="T6035" s="153">
        <v>6034</v>
      </c>
    </row>
    <row r="6036" spans="1:20" hidden="1">
      <c r="A6036" s="142" t="s">
        <v>5885</v>
      </c>
      <c r="B6036" s="143" t="str">
        <f>IFERROR(VLOOKUP(Proc[[#This Row],[App]],Table2[],3,0),"open")</f>
        <v>ok</v>
      </c>
      <c r="C6036" s="144" t="s">
        <v>369</v>
      </c>
      <c r="D6036" s="152" t="s">
        <v>5809</v>
      </c>
      <c r="E6036" s="152" t="s">
        <v>5884</v>
      </c>
      <c r="F6036" s="145" t="s">
        <v>5884</v>
      </c>
      <c r="G6036" s="144" t="s">
        <v>400</v>
      </c>
      <c r="H6036" s="143" t="str">
        <f>IF(Proc[[#This Row],[type]]="LFF (MDG-F)",MID(Proc[[#This Row],[Obj]],13,10),"")</f>
        <v/>
      </c>
      <c r="I6036" s="152"/>
      <c r="J6036" s="143" t="b">
        <f>Proc[[#This Row],[Requested]]=Proc[[#This Row],[CurrentParent]]</f>
        <v>1</v>
      </c>
      <c r="K6036" s="143" t="str">
        <f>IF(Proc[[#This Row],[Author]]="Marcela Urrego",VLOOKUP(LEFT(Proc[[#This Row],[Requested]],1),Table3[#All],2,0),VLOOKUP(Proc[[#This Row],[Author]],Table4[],2,0))</f>
        <v>MGF</v>
      </c>
      <c r="L6036" s="148" t="s">
        <v>7174</v>
      </c>
      <c r="M6036" s="140">
        <v>46057</v>
      </c>
      <c r="N6036" s="140"/>
      <c r="O6036" s="140"/>
      <c r="P6036" s="140" t="str">
        <f ca="1">IF(Proc[[#This Row],[DaysAgeing]]&gt;5,"yep","on track")</f>
        <v>yep</v>
      </c>
      <c r="Q6036" s="2">
        <f ca="1">IF(Proc[[#This Row],[DateClosed]]="",ABS(NETWORKDAYS(Proc[[#This Row],[DateOpened]],TODAY()))-1,ABS(NETWORKDAYS(Proc[[#This Row],[DateOpened]],Proc[[#This Row],[DateClosed]]))-1)</f>
        <v>42</v>
      </c>
      <c r="R6036" s="140" t="s">
        <v>422</v>
      </c>
      <c r="S6036" s="143"/>
      <c r="T6036" s="153">
        <v>6035</v>
      </c>
    </row>
    <row r="6037" spans="1:20" hidden="1">
      <c r="A6037" s="142" t="s">
        <v>5885</v>
      </c>
      <c r="B6037" s="153" t="str">
        <f>IFERROR(VLOOKUP(Proc[[#This Row],[App]],Table2[],3,0),"open")</f>
        <v>ok</v>
      </c>
      <c r="C6037" s="144" t="s">
        <v>369</v>
      </c>
      <c r="D6037" s="152" t="s">
        <v>5810</v>
      </c>
      <c r="E6037" s="152" t="s">
        <v>5884</v>
      </c>
      <c r="F6037" s="153" t="s">
        <v>5884</v>
      </c>
      <c r="G6037" s="144" t="s">
        <v>400</v>
      </c>
      <c r="H6037" s="143" t="str">
        <f>IF(Proc[[#This Row],[type]]="LFF (MDG-F)",MID(Proc[[#This Row],[Obj]],13,10),"")</f>
        <v/>
      </c>
      <c r="I6037" s="152"/>
      <c r="J6037" s="143" t="b">
        <f>Proc[[#This Row],[Requested]]=Proc[[#This Row],[CurrentParent]]</f>
        <v>1</v>
      </c>
      <c r="K6037" s="153" t="str">
        <f>IF(Proc[[#This Row],[Author]]="Marcela Urrego",VLOOKUP(LEFT(Proc[[#This Row],[Requested]],1),Table3[#All],2,0),VLOOKUP(Proc[[#This Row],[Author]],Table4[],2,0))</f>
        <v>MGF</v>
      </c>
      <c r="L6037" s="148" t="s">
        <v>7174</v>
      </c>
      <c r="M6037" s="140">
        <v>46057</v>
      </c>
      <c r="N6037" s="140"/>
      <c r="O6037" s="140"/>
      <c r="P6037" s="140" t="str">
        <f ca="1">IF(Proc[[#This Row],[DaysAgeing]]&gt;5,"yep","on track")</f>
        <v>yep</v>
      </c>
      <c r="Q6037" s="2">
        <f ca="1">IF(Proc[[#This Row],[DateClosed]]="",ABS(NETWORKDAYS(Proc[[#This Row],[DateOpened]],TODAY()))-1,ABS(NETWORKDAYS(Proc[[#This Row],[DateOpened]],Proc[[#This Row],[DateClosed]]))-1)</f>
        <v>42</v>
      </c>
      <c r="R6037" s="140" t="s">
        <v>422</v>
      </c>
      <c r="S6037" s="143"/>
      <c r="T6037" s="153">
        <v>6036</v>
      </c>
    </row>
    <row r="6038" spans="1:20" hidden="1">
      <c r="A6038" s="142" t="s">
        <v>5885</v>
      </c>
      <c r="B6038" s="143" t="str">
        <f>IFERROR(VLOOKUP(Proc[[#This Row],[App]],Table2[],3,0),"open")</f>
        <v>ok</v>
      </c>
      <c r="C6038" s="144" t="s">
        <v>369</v>
      </c>
      <c r="D6038" s="152" t="s">
        <v>5811</v>
      </c>
      <c r="E6038" s="152" t="s">
        <v>5884</v>
      </c>
      <c r="F6038" s="145" t="s">
        <v>5884</v>
      </c>
      <c r="G6038" s="144" t="s">
        <v>400</v>
      </c>
      <c r="H6038" s="143" t="str">
        <f>IF(Proc[[#This Row],[type]]="LFF (MDG-F)",MID(Proc[[#This Row],[Obj]],13,10),"")</f>
        <v/>
      </c>
      <c r="I6038" s="152"/>
      <c r="J6038" s="143" t="b">
        <f>Proc[[#This Row],[Requested]]=Proc[[#This Row],[CurrentParent]]</f>
        <v>1</v>
      </c>
      <c r="K6038" s="143" t="str">
        <f>IF(Proc[[#This Row],[Author]]="Marcela Urrego",VLOOKUP(LEFT(Proc[[#This Row],[Requested]],1),Table3[#All],2,0),VLOOKUP(Proc[[#This Row],[Author]],Table4[],2,0))</f>
        <v>MGF</v>
      </c>
      <c r="L6038" s="148" t="s">
        <v>7174</v>
      </c>
      <c r="M6038" s="140">
        <v>46057</v>
      </c>
      <c r="N6038" s="140"/>
      <c r="O6038" s="140"/>
      <c r="P6038" s="140" t="str">
        <f ca="1">IF(Proc[[#This Row],[DaysAgeing]]&gt;5,"yep","on track")</f>
        <v>yep</v>
      </c>
      <c r="Q6038" s="2">
        <f ca="1">IF(Proc[[#This Row],[DateClosed]]="",ABS(NETWORKDAYS(Proc[[#This Row],[DateOpened]],TODAY()))-1,ABS(NETWORKDAYS(Proc[[#This Row],[DateOpened]],Proc[[#This Row],[DateClosed]]))-1)</f>
        <v>42</v>
      </c>
      <c r="R6038" s="140" t="s">
        <v>422</v>
      </c>
      <c r="S6038" s="143"/>
      <c r="T6038" s="153">
        <v>6037</v>
      </c>
    </row>
    <row r="6039" spans="1:20" hidden="1">
      <c r="A6039" s="142" t="s">
        <v>5885</v>
      </c>
      <c r="B6039" s="143" t="str">
        <f>IFERROR(VLOOKUP(Proc[[#This Row],[App]],Table2[],3,0),"open")</f>
        <v>ok</v>
      </c>
      <c r="C6039" s="144" t="s">
        <v>369</v>
      </c>
      <c r="D6039" s="152" t="s">
        <v>5812</v>
      </c>
      <c r="E6039" s="152" t="s">
        <v>5884</v>
      </c>
      <c r="F6039" s="145" t="s">
        <v>5884</v>
      </c>
      <c r="G6039" s="144" t="s">
        <v>400</v>
      </c>
      <c r="H6039" s="143" t="str">
        <f>IF(Proc[[#This Row],[type]]="LFF (MDG-F)",MID(Proc[[#This Row],[Obj]],13,10),"")</f>
        <v/>
      </c>
      <c r="I6039" s="152"/>
      <c r="J6039" s="143" t="b">
        <f>Proc[[#This Row],[Requested]]=Proc[[#This Row],[CurrentParent]]</f>
        <v>1</v>
      </c>
      <c r="K6039" s="143" t="str">
        <f>IF(Proc[[#This Row],[Author]]="Marcela Urrego",VLOOKUP(LEFT(Proc[[#This Row],[Requested]],1),Table3[#All],2,0),VLOOKUP(Proc[[#This Row],[Author]],Table4[],2,0))</f>
        <v>MGF</v>
      </c>
      <c r="L6039" s="148" t="s">
        <v>7174</v>
      </c>
      <c r="M6039" s="140">
        <v>46057</v>
      </c>
      <c r="N6039" s="140"/>
      <c r="O6039" s="140"/>
      <c r="P6039" s="140" t="str">
        <f ca="1">IF(Proc[[#This Row],[DaysAgeing]]&gt;5,"yep","on track")</f>
        <v>yep</v>
      </c>
      <c r="Q6039" s="2">
        <f ca="1">IF(Proc[[#This Row],[DateClosed]]="",ABS(NETWORKDAYS(Proc[[#This Row],[DateOpened]],TODAY()))-1,ABS(NETWORKDAYS(Proc[[#This Row],[DateOpened]],Proc[[#This Row],[DateClosed]]))-1)</f>
        <v>42</v>
      </c>
      <c r="R6039" s="140" t="s">
        <v>422</v>
      </c>
      <c r="S6039" s="143"/>
      <c r="T6039" s="153">
        <v>6038</v>
      </c>
    </row>
    <row r="6040" spans="1:20" hidden="1">
      <c r="A6040" s="142" t="s">
        <v>5885</v>
      </c>
      <c r="B6040" s="143" t="str">
        <f>IFERROR(VLOOKUP(Proc[[#This Row],[App]],Table2[],3,0),"open")</f>
        <v>ok</v>
      </c>
      <c r="C6040" s="144" t="s">
        <v>369</v>
      </c>
      <c r="D6040" s="152" t="s">
        <v>5813</v>
      </c>
      <c r="E6040" s="152" t="s">
        <v>5884</v>
      </c>
      <c r="F6040" s="145" t="s">
        <v>5884</v>
      </c>
      <c r="G6040" s="144" t="s">
        <v>400</v>
      </c>
      <c r="H6040" s="143" t="str">
        <f>IF(Proc[[#This Row],[type]]="LFF (MDG-F)",MID(Proc[[#This Row],[Obj]],13,10),"")</f>
        <v/>
      </c>
      <c r="I6040" s="152"/>
      <c r="J6040" s="143" t="b">
        <f>Proc[[#This Row],[Requested]]=Proc[[#This Row],[CurrentParent]]</f>
        <v>1</v>
      </c>
      <c r="K6040" s="143" t="str">
        <f>IF(Proc[[#This Row],[Author]]="Marcela Urrego",VLOOKUP(LEFT(Proc[[#This Row],[Requested]],1),Table3[#All],2,0),VLOOKUP(Proc[[#This Row],[Author]],Table4[],2,0))</f>
        <v>MGF</v>
      </c>
      <c r="L6040" s="148" t="s">
        <v>7174</v>
      </c>
      <c r="M6040" s="140">
        <v>46057</v>
      </c>
      <c r="N6040" s="140"/>
      <c r="O6040" s="140"/>
      <c r="P6040" s="140" t="str">
        <f ca="1">IF(Proc[[#This Row],[DaysAgeing]]&gt;5,"yep","on track")</f>
        <v>yep</v>
      </c>
      <c r="Q6040" s="2">
        <f ca="1">IF(Proc[[#This Row],[DateClosed]]="",ABS(NETWORKDAYS(Proc[[#This Row],[DateOpened]],TODAY()))-1,ABS(NETWORKDAYS(Proc[[#This Row],[DateOpened]],Proc[[#This Row],[DateClosed]]))-1)</f>
        <v>42</v>
      </c>
      <c r="R6040" s="140" t="s">
        <v>422</v>
      </c>
      <c r="S6040" s="143"/>
      <c r="T6040" s="153">
        <v>6039</v>
      </c>
    </row>
    <row r="6041" spans="1:20" hidden="1">
      <c r="A6041" s="142" t="s">
        <v>5885</v>
      </c>
      <c r="B6041" s="143" t="str">
        <f>IFERROR(VLOOKUP(Proc[[#This Row],[App]],Table2[],3,0),"open")</f>
        <v>ok</v>
      </c>
      <c r="C6041" s="144" t="s">
        <v>369</v>
      </c>
      <c r="D6041" s="152" t="s">
        <v>5814</v>
      </c>
      <c r="E6041" s="152" t="s">
        <v>5884</v>
      </c>
      <c r="F6041" s="145" t="s">
        <v>5884</v>
      </c>
      <c r="G6041" s="144" t="s">
        <v>400</v>
      </c>
      <c r="H6041" s="143" t="str">
        <f>IF(Proc[[#This Row],[type]]="LFF (MDG-F)",MID(Proc[[#This Row],[Obj]],13,10),"")</f>
        <v/>
      </c>
      <c r="I6041" s="152"/>
      <c r="J6041" s="143" t="b">
        <f>Proc[[#This Row],[Requested]]=Proc[[#This Row],[CurrentParent]]</f>
        <v>1</v>
      </c>
      <c r="K6041" s="143" t="str">
        <f>IF(Proc[[#This Row],[Author]]="Marcela Urrego",VLOOKUP(LEFT(Proc[[#This Row],[Requested]],1),Table3[#All],2,0),VLOOKUP(Proc[[#This Row],[Author]],Table4[],2,0))</f>
        <v>MGF</v>
      </c>
      <c r="L6041" s="148" t="s">
        <v>7174</v>
      </c>
      <c r="M6041" s="140">
        <v>46057</v>
      </c>
      <c r="N6041" s="140"/>
      <c r="O6041" s="140"/>
      <c r="P6041" s="140" t="str">
        <f ca="1">IF(Proc[[#This Row],[DaysAgeing]]&gt;5,"yep","on track")</f>
        <v>yep</v>
      </c>
      <c r="Q6041" s="2">
        <f ca="1">IF(Proc[[#This Row],[DateClosed]]="",ABS(NETWORKDAYS(Proc[[#This Row],[DateOpened]],TODAY()))-1,ABS(NETWORKDAYS(Proc[[#This Row],[DateOpened]],Proc[[#This Row],[DateClosed]]))-1)</f>
        <v>42</v>
      </c>
      <c r="R6041" s="140" t="s">
        <v>422</v>
      </c>
      <c r="S6041" s="143"/>
      <c r="T6041" s="153">
        <v>6040</v>
      </c>
    </row>
    <row r="6042" spans="1:20" hidden="1">
      <c r="A6042" s="142" t="s">
        <v>5885</v>
      </c>
      <c r="B6042" s="143" t="str">
        <f>IFERROR(VLOOKUP(Proc[[#This Row],[App]],Table2[],3,0),"open")</f>
        <v>ok</v>
      </c>
      <c r="C6042" s="144" t="s">
        <v>369</v>
      </c>
      <c r="D6042" s="152" t="s">
        <v>5815</v>
      </c>
      <c r="E6042" s="152" t="s">
        <v>5884</v>
      </c>
      <c r="F6042" s="145" t="s">
        <v>5884</v>
      </c>
      <c r="G6042" s="144" t="s">
        <v>400</v>
      </c>
      <c r="H6042" s="143" t="str">
        <f>IF(Proc[[#This Row],[type]]="LFF (MDG-F)",MID(Proc[[#This Row],[Obj]],13,10),"")</f>
        <v/>
      </c>
      <c r="I6042" s="152"/>
      <c r="J6042" s="143" t="b">
        <f>Proc[[#This Row],[Requested]]=Proc[[#This Row],[CurrentParent]]</f>
        <v>1</v>
      </c>
      <c r="K6042" s="143" t="str">
        <f>IF(Proc[[#This Row],[Author]]="Marcela Urrego",VLOOKUP(LEFT(Proc[[#This Row],[Requested]],1),Table3[#All],2,0),VLOOKUP(Proc[[#This Row],[Author]],Table4[],2,0))</f>
        <v>MGF</v>
      </c>
      <c r="L6042" s="148" t="s">
        <v>7174</v>
      </c>
      <c r="M6042" s="140">
        <v>46057</v>
      </c>
      <c r="N6042" s="140"/>
      <c r="O6042" s="140"/>
      <c r="P6042" s="140" t="str">
        <f ca="1">IF(Proc[[#This Row],[DaysAgeing]]&gt;5,"yep","on track")</f>
        <v>yep</v>
      </c>
      <c r="Q6042" s="2">
        <f ca="1">IF(Proc[[#This Row],[DateClosed]]="",ABS(NETWORKDAYS(Proc[[#This Row],[DateOpened]],TODAY()))-1,ABS(NETWORKDAYS(Proc[[#This Row],[DateOpened]],Proc[[#This Row],[DateClosed]]))-1)</f>
        <v>42</v>
      </c>
      <c r="R6042" s="140" t="s">
        <v>422</v>
      </c>
      <c r="S6042" s="143"/>
      <c r="T6042" s="153">
        <v>6041</v>
      </c>
    </row>
    <row r="6043" spans="1:20" hidden="1">
      <c r="A6043" s="142" t="s">
        <v>5885</v>
      </c>
      <c r="B6043" s="153" t="str">
        <f>IFERROR(VLOOKUP(Proc[[#This Row],[App]],Table2[],3,0),"open")</f>
        <v>ok</v>
      </c>
      <c r="C6043" s="144" t="s">
        <v>369</v>
      </c>
      <c r="D6043" s="152" t="s">
        <v>5816</v>
      </c>
      <c r="E6043" s="152" t="s">
        <v>5884</v>
      </c>
      <c r="F6043" s="153" t="s">
        <v>5884</v>
      </c>
      <c r="G6043" s="144" t="s">
        <v>400</v>
      </c>
      <c r="H6043" s="143" t="str">
        <f>IF(Proc[[#This Row],[type]]="LFF (MDG-F)",MID(Proc[[#This Row],[Obj]],13,10),"")</f>
        <v/>
      </c>
      <c r="I6043" s="152"/>
      <c r="J6043" s="143" t="b">
        <f>Proc[[#This Row],[Requested]]=Proc[[#This Row],[CurrentParent]]</f>
        <v>1</v>
      </c>
      <c r="K6043" s="153" t="str">
        <f>IF(Proc[[#This Row],[Author]]="Marcela Urrego",VLOOKUP(LEFT(Proc[[#This Row],[Requested]],1),Table3[#All],2,0),VLOOKUP(Proc[[#This Row],[Author]],Table4[],2,0))</f>
        <v>MGF</v>
      </c>
      <c r="L6043" s="148" t="s">
        <v>7174</v>
      </c>
      <c r="M6043" s="140">
        <v>46057</v>
      </c>
      <c r="N6043" s="140"/>
      <c r="O6043" s="140"/>
      <c r="P6043" s="140" t="str">
        <f ca="1">IF(Proc[[#This Row],[DaysAgeing]]&gt;5,"yep","on track")</f>
        <v>yep</v>
      </c>
      <c r="Q6043" s="2">
        <f ca="1">IF(Proc[[#This Row],[DateClosed]]="",ABS(NETWORKDAYS(Proc[[#This Row],[DateOpened]],TODAY()))-1,ABS(NETWORKDAYS(Proc[[#This Row],[DateOpened]],Proc[[#This Row],[DateClosed]]))-1)</f>
        <v>42</v>
      </c>
      <c r="R6043" s="140" t="s">
        <v>422</v>
      </c>
      <c r="S6043" s="143"/>
      <c r="T6043" s="153">
        <v>6042</v>
      </c>
    </row>
    <row r="6044" spans="1:20" hidden="1">
      <c r="A6044" s="142" t="s">
        <v>5885</v>
      </c>
      <c r="B6044" s="143" t="str">
        <f>IFERROR(VLOOKUP(Proc[[#This Row],[App]],Table2[],3,0),"open")</f>
        <v>ok</v>
      </c>
      <c r="C6044" s="144" t="s">
        <v>369</v>
      </c>
      <c r="D6044" s="152" t="s">
        <v>5817</v>
      </c>
      <c r="E6044" s="152" t="s">
        <v>5884</v>
      </c>
      <c r="F6044" s="145" t="s">
        <v>5884</v>
      </c>
      <c r="G6044" s="144" t="s">
        <v>400</v>
      </c>
      <c r="H6044" s="143" t="str">
        <f>IF(Proc[[#This Row],[type]]="LFF (MDG-F)",MID(Proc[[#This Row],[Obj]],13,10),"")</f>
        <v/>
      </c>
      <c r="I6044" s="152"/>
      <c r="J6044" s="143" t="b">
        <f>Proc[[#This Row],[Requested]]=Proc[[#This Row],[CurrentParent]]</f>
        <v>1</v>
      </c>
      <c r="K6044" s="143" t="str">
        <f>IF(Proc[[#This Row],[Author]]="Marcela Urrego",VLOOKUP(LEFT(Proc[[#This Row],[Requested]],1),Table3[#All],2,0),VLOOKUP(Proc[[#This Row],[Author]],Table4[],2,0))</f>
        <v>MGF</v>
      </c>
      <c r="L6044" s="148" t="s">
        <v>7174</v>
      </c>
      <c r="M6044" s="140">
        <v>46057</v>
      </c>
      <c r="N6044" s="140"/>
      <c r="O6044" s="140"/>
      <c r="P6044" s="140" t="str">
        <f ca="1">IF(Proc[[#This Row],[DaysAgeing]]&gt;5,"yep","on track")</f>
        <v>yep</v>
      </c>
      <c r="Q6044" s="2">
        <f ca="1">IF(Proc[[#This Row],[DateClosed]]="",ABS(NETWORKDAYS(Proc[[#This Row],[DateOpened]],TODAY()))-1,ABS(NETWORKDAYS(Proc[[#This Row],[DateOpened]],Proc[[#This Row],[DateClosed]]))-1)</f>
        <v>42</v>
      </c>
      <c r="R6044" s="140" t="s">
        <v>422</v>
      </c>
      <c r="S6044" s="143"/>
      <c r="T6044" s="153">
        <v>6043</v>
      </c>
    </row>
    <row r="6045" spans="1:20" hidden="1">
      <c r="A6045" s="142" t="s">
        <v>5885</v>
      </c>
      <c r="B6045" s="143" t="str">
        <f>IFERROR(VLOOKUP(Proc[[#This Row],[App]],Table2[],3,0),"open")</f>
        <v>ok</v>
      </c>
      <c r="C6045" s="144" t="s">
        <v>369</v>
      </c>
      <c r="D6045" s="152" t="s">
        <v>5818</v>
      </c>
      <c r="E6045" s="152" t="s">
        <v>5884</v>
      </c>
      <c r="F6045" s="145" t="s">
        <v>5884</v>
      </c>
      <c r="G6045" s="144" t="s">
        <v>400</v>
      </c>
      <c r="H6045" s="143" t="str">
        <f>IF(Proc[[#This Row],[type]]="LFF (MDG-F)",MID(Proc[[#This Row],[Obj]],13,10),"")</f>
        <v/>
      </c>
      <c r="I6045" s="152"/>
      <c r="J6045" s="143" t="b">
        <f>Proc[[#This Row],[Requested]]=Proc[[#This Row],[CurrentParent]]</f>
        <v>1</v>
      </c>
      <c r="K6045" s="143" t="str">
        <f>IF(Proc[[#This Row],[Author]]="Marcela Urrego",VLOOKUP(LEFT(Proc[[#This Row],[Requested]],1),Table3[#All],2,0),VLOOKUP(Proc[[#This Row],[Author]],Table4[],2,0))</f>
        <v>MGF</v>
      </c>
      <c r="L6045" s="148" t="s">
        <v>7174</v>
      </c>
      <c r="M6045" s="140">
        <v>46057</v>
      </c>
      <c r="N6045" s="140"/>
      <c r="O6045" s="140"/>
      <c r="P6045" s="140" t="str">
        <f ca="1">IF(Proc[[#This Row],[DaysAgeing]]&gt;5,"yep","on track")</f>
        <v>yep</v>
      </c>
      <c r="Q6045" s="2">
        <f ca="1">IF(Proc[[#This Row],[DateClosed]]="",ABS(NETWORKDAYS(Proc[[#This Row],[DateOpened]],TODAY()))-1,ABS(NETWORKDAYS(Proc[[#This Row],[DateOpened]],Proc[[#This Row],[DateClosed]]))-1)</f>
        <v>42</v>
      </c>
      <c r="R6045" s="140" t="s">
        <v>422</v>
      </c>
      <c r="S6045" s="143"/>
      <c r="T6045" s="153">
        <v>6044</v>
      </c>
    </row>
    <row r="6046" spans="1:20" hidden="1">
      <c r="A6046" s="142" t="s">
        <v>5885</v>
      </c>
      <c r="B6046" s="143" t="str">
        <f>IFERROR(VLOOKUP(Proc[[#This Row],[App]],Table2[],3,0),"open")</f>
        <v>ok</v>
      </c>
      <c r="C6046" s="144" t="s">
        <v>369</v>
      </c>
      <c r="D6046" s="152" t="s">
        <v>5819</v>
      </c>
      <c r="E6046" s="152" t="s">
        <v>5884</v>
      </c>
      <c r="F6046" s="145" t="s">
        <v>5884</v>
      </c>
      <c r="G6046" s="144" t="s">
        <v>400</v>
      </c>
      <c r="H6046" s="143" t="str">
        <f>IF(Proc[[#This Row],[type]]="LFF (MDG-F)",MID(Proc[[#This Row],[Obj]],13,10),"")</f>
        <v/>
      </c>
      <c r="I6046" s="152"/>
      <c r="J6046" s="143" t="b">
        <f>Proc[[#This Row],[Requested]]=Proc[[#This Row],[CurrentParent]]</f>
        <v>1</v>
      </c>
      <c r="K6046" s="143" t="str">
        <f>IF(Proc[[#This Row],[Author]]="Marcela Urrego",VLOOKUP(LEFT(Proc[[#This Row],[Requested]],1),Table3[#All],2,0),VLOOKUP(Proc[[#This Row],[Author]],Table4[],2,0))</f>
        <v>MGF</v>
      </c>
      <c r="L6046" s="148" t="s">
        <v>7174</v>
      </c>
      <c r="M6046" s="140">
        <v>46057</v>
      </c>
      <c r="N6046" s="140"/>
      <c r="O6046" s="140"/>
      <c r="P6046" s="140" t="str">
        <f ca="1">IF(Proc[[#This Row],[DaysAgeing]]&gt;5,"yep","on track")</f>
        <v>yep</v>
      </c>
      <c r="Q6046" s="2">
        <f ca="1">IF(Proc[[#This Row],[DateClosed]]="",ABS(NETWORKDAYS(Proc[[#This Row],[DateOpened]],TODAY()))-1,ABS(NETWORKDAYS(Proc[[#This Row],[DateOpened]],Proc[[#This Row],[DateClosed]]))-1)</f>
        <v>42</v>
      </c>
      <c r="R6046" s="140" t="s">
        <v>422</v>
      </c>
      <c r="S6046" s="143"/>
      <c r="T6046" s="153">
        <v>6045</v>
      </c>
    </row>
    <row r="6047" spans="1:20" hidden="1">
      <c r="A6047" s="142" t="s">
        <v>5885</v>
      </c>
      <c r="B6047" s="143" t="str">
        <f>IFERROR(VLOOKUP(Proc[[#This Row],[App]],Table2[],3,0),"open")</f>
        <v>ok</v>
      </c>
      <c r="C6047" s="144" t="s">
        <v>369</v>
      </c>
      <c r="D6047" s="152" t="s">
        <v>5820</v>
      </c>
      <c r="E6047" s="152" t="s">
        <v>5884</v>
      </c>
      <c r="F6047" s="145" t="s">
        <v>5884</v>
      </c>
      <c r="G6047" s="144" t="s">
        <v>400</v>
      </c>
      <c r="H6047" s="143" t="str">
        <f>IF(Proc[[#This Row],[type]]="LFF (MDG-F)",MID(Proc[[#This Row],[Obj]],13,10),"")</f>
        <v/>
      </c>
      <c r="I6047" s="152"/>
      <c r="J6047" s="143" t="b">
        <f>Proc[[#This Row],[Requested]]=Proc[[#This Row],[CurrentParent]]</f>
        <v>1</v>
      </c>
      <c r="K6047" s="143" t="str">
        <f>IF(Proc[[#This Row],[Author]]="Marcela Urrego",VLOOKUP(LEFT(Proc[[#This Row],[Requested]],1),Table3[#All],2,0),VLOOKUP(Proc[[#This Row],[Author]],Table4[],2,0))</f>
        <v>MGF</v>
      </c>
      <c r="L6047" s="148" t="s">
        <v>7174</v>
      </c>
      <c r="M6047" s="140">
        <v>46057</v>
      </c>
      <c r="N6047" s="140"/>
      <c r="O6047" s="140"/>
      <c r="P6047" s="140" t="str">
        <f ca="1">IF(Proc[[#This Row],[DaysAgeing]]&gt;5,"yep","on track")</f>
        <v>yep</v>
      </c>
      <c r="Q6047" s="2">
        <f ca="1">IF(Proc[[#This Row],[DateClosed]]="",ABS(NETWORKDAYS(Proc[[#This Row],[DateOpened]],TODAY()))-1,ABS(NETWORKDAYS(Proc[[#This Row],[DateOpened]],Proc[[#This Row],[DateClosed]]))-1)</f>
        <v>42</v>
      </c>
      <c r="R6047" s="140" t="s">
        <v>422</v>
      </c>
      <c r="S6047" s="143"/>
      <c r="T6047" s="153">
        <v>6046</v>
      </c>
    </row>
    <row r="6048" spans="1:20" hidden="1">
      <c r="A6048" s="142" t="s">
        <v>5885</v>
      </c>
      <c r="B6048" s="143" t="str">
        <f>IFERROR(VLOOKUP(Proc[[#This Row],[App]],Table2[],3,0),"open")</f>
        <v>ok</v>
      </c>
      <c r="C6048" s="144" t="s">
        <v>369</v>
      </c>
      <c r="D6048" s="152" t="s">
        <v>5821</v>
      </c>
      <c r="E6048" s="152" t="s">
        <v>5884</v>
      </c>
      <c r="F6048" s="145" t="s">
        <v>5884</v>
      </c>
      <c r="G6048" s="144" t="s">
        <v>400</v>
      </c>
      <c r="H6048" s="143" t="str">
        <f>IF(Proc[[#This Row],[type]]="LFF (MDG-F)",MID(Proc[[#This Row],[Obj]],13,10),"")</f>
        <v/>
      </c>
      <c r="I6048" s="152"/>
      <c r="J6048" s="143" t="b">
        <f>Proc[[#This Row],[Requested]]=Proc[[#This Row],[CurrentParent]]</f>
        <v>1</v>
      </c>
      <c r="K6048" s="143" t="str">
        <f>IF(Proc[[#This Row],[Author]]="Marcela Urrego",VLOOKUP(LEFT(Proc[[#This Row],[Requested]],1),Table3[#All],2,0),VLOOKUP(Proc[[#This Row],[Author]],Table4[],2,0))</f>
        <v>MGF</v>
      </c>
      <c r="L6048" s="148" t="s">
        <v>7174</v>
      </c>
      <c r="M6048" s="140">
        <v>46057</v>
      </c>
      <c r="N6048" s="140"/>
      <c r="O6048" s="140"/>
      <c r="P6048" s="140" t="str">
        <f ca="1">IF(Proc[[#This Row],[DaysAgeing]]&gt;5,"yep","on track")</f>
        <v>yep</v>
      </c>
      <c r="Q6048" s="2">
        <f ca="1">IF(Proc[[#This Row],[DateClosed]]="",ABS(NETWORKDAYS(Proc[[#This Row],[DateOpened]],TODAY()))-1,ABS(NETWORKDAYS(Proc[[#This Row],[DateOpened]],Proc[[#This Row],[DateClosed]]))-1)</f>
        <v>42</v>
      </c>
      <c r="R6048" s="140" t="s">
        <v>422</v>
      </c>
      <c r="S6048" s="143"/>
      <c r="T6048" s="153">
        <v>6047</v>
      </c>
    </row>
    <row r="6049" spans="1:20" hidden="1">
      <c r="A6049" s="142" t="s">
        <v>5885</v>
      </c>
      <c r="B6049" s="153" t="str">
        <f>IFERROR(VLOOKUP(Proc[[#This Row],[App]],Table2[],3,0),"open")</f>
        <v>ok</v>
      </c>
      <c r="C6049" s="144" t="s">
        <v>369</v>
      </c>
      <c r="D6049" s="152" t="s">
        <v>5822</v>
      </c>
      <c r="E6049" s="152" t="s">
        <v>5884</v>
      </c>
      <c r="F6049" s="145" t="s">
        <v>5884</v>
      </c>
      <c r="G6049" s="144" t="s">
        <v>400</v>
      </c>
      <c r="H6049" s="143" t="str">
        <f>IF(Proc[[#This Row],[type]]="LFF (MDG-F)",MID(Proc[[#This Row],[Obj]],13,10),"")</f>
        <v/>
      </c>
      <c r="I6049" s="152"/>
      <c r="J6049" s="143" t="b">
        <f>Proc[[#This Row],[Requested]]=Proc[[#This Row],[CurrentParent]]</f>
        <v>1</v>
      </c>
      <c r="K6049" s="153" t="str">
        <f>IF(Proc[[#This Row],[Author]]="Marcela Urrego",VLOOKUP(LEFT(Proc[[#This Row],[Requested]],1),Table3[#All],2,0),VLOOKUP(Proc[[#This Row],[Author]],Table4[],2,0))</f>
        <v>MGF</v>
      </c>
      <c r="L6049" s="148" t="s">
        <v>7174</v>
      </c>
      <c r="M6049" s="140">
        <v>46057</v>
      </c>
      <c r="N6049" s="140"/>
      <c r="O6049" s="140"/>
      <c r="P6049" s="140" t="str">
        <f ca="1">IF(Proc[[#This Row],[DaysAgeing]]&gt;5,"yep","on track")</f>
        <v>yep</v>
      </c>
      <c r="Q6049" s="2">
        <f ca="1">IF(Proc[[#This Row],[DateClosed]]="",ABS(NETWORKDAYS(Proc[[#This Row],[DateOpened]],TODAY()))-1,ABS(NETWORKDAYS(Proc[[#This Row],[DateOpened]],Proc[[#This Row],[DateClosed]]))-1)</f>
        <v>42</v>
      </c>
      <c r="R6049" s="140" t="s">
        <v>422</v>
      </c>
      <c r="S6049" s="143"/>
      <c r="T6049" s="153">
        <v>6048</v>
      </c>
    </row>
    <row r="6050" spans="1:20" hidden="1">
      <c r="A6050" s="142" t="s">
        <v>5885</v>
      </c>
      <c r="B6050" s="143" t="str">
        <f>IFERROR(VLOOKUP(Proc[[#This Row],[App]],Table2[],3,0),"open")</f>
        <v>ok</v>
      </c>
      <c r="C6050" s="144" t="s">
        <v>369</v>
      </c>
      <c r="D6050" s="152" t="s">
        <v>5823</v>
      </c>
      <c r="E6050" s="152" t="s">
        <v>5884</v>
      </c>
      <c r="F6050" s="145" t="s">
        <v>5884</v>
      </c>
      <c r="G6050" s="144" t="s">
        <v>400</v>
      </c>
      <c r="H6050" s="143" t="str">
        <f>IF(Proc[[#This Row],[type]]="LFF (MDG-F)",MID(Proc[[#This Row],[Obj]],13,10),"")</f>
        <v/>
      </c>
      <c r="I6050" s="152"/>
      <c r="J6050" s="143" t="b">
        <f>Proc[[#This Row],[Requested]]=Proc[[#This Row],[CurrentParent]]</f>
        <v>1</v>
      </c>
      <c r="K6050" s="143" t="str">
        <f>IF(Proc[[#This Row],[Author]]="Marcela Urrego",VLOOKUP(LEFT(Proc[[#This Row],[Requested]],1),Table3[#All],2,0),VLOOKUP(Proc[[#This Row],[Author]],Table4[],2,0))</f>
        <v>MGF</v>
      </c>
      <c r="L6050" s="148" t="s">
        <v>7174</v>
      </c>
      <c r="M6050" s="140">
        <v>46057</v>
      </c>
      <c r="N6050" s="140"/>
      <c r="O6050" s="140"/>
      <c r="P6050" s="140" t="str">
        <f ca="1">IF(Proc[[#This Row],[DaysAgeing]]&gt;5,"yep","on track")</f>
        <v>yep</v>
      </c>
      <c r="Q6050" s="2">
        <f ca="1">IF(Proc[[#This Row],[DateClosed]]="",ABS(NETWORKDAYS(Proc[[#This Row],[DateOpened]],TODAY()))-1,ABS(NETWORKDAYS(Proc[[#This Row],[DateOpened]],Proc[[#This Row],[DateClosed]]))-1)</f>
        <v>42</v>
      </c>
      <c r="R6050" s="140" t="s">
        <v>422</v>
      </c>
      <c r="S6050" s="143"/>
      <c r="T6050" s="153">
        <v>6049</v>
      </c>
    </row>
    <row r="6051" spans="1:20" hidden="1">
      <c r="A6051" s="142" t="s">
        <v>5885</v>
      </c>
      <c r="B6051" s="143" t="str">
        <f>IFERROR(VLOOKUP(Proc[[#This Row],[App]],Table2[],3,0),"open")</f>
        <v>ok</v>
      </c>
      <c r="C6051" s="144" t="s">
        <v>369</v>
      </c>
      <c r="D6051" s="152" t="s">
        <v>5824</v>
      </c>
      <c r="E6051" s="152" t="s">
        <v>5884</v>
      </c>
      <c r="F6051" s="145" t="s">
        <v>5884</v>
      </c>
      <c r="G6051" s="144" t="s">
        <v>400</v>
      </c>
      <c r="H6051" s="143" t="str">
        <f>IF(Proc[[#This Row],[type]]="LFF (MDG-F)",MID(Proc[[#This Row],[Obj]],13,10),"")</f>
        <v/>
      </c>
      <c r="I6051" s="152"/>
      <c r="J6051" s="143" t="b">
        <f>Proc[[#This Row],[Requested]]=Proc[[#This Row],[CurrentParent]]</f>
        <v>1</v>
      </c>
      <c r="K6051" s="143" t="str">
        <f>IF(Proc[[#This Row],[Author]]="Marcela Urrego",VLOOKUP(LEFT(Proc[[#This Row],[Requested]],1),Table3[#All],2,0),VLOOKUP(Proc[[#This Row],[Author]],Table4[],2,0))</f>
        <v>MGF</v>
      </c>
      <c r="L6051" s="148" t="s">
        <v>7174</v>
      </c>
      <c r="M6051" s="140">
        <v>46057</v>
      </c>
      <c r="N6051" s="140"/>
      <c r="O6051" s="140"/>
      <c r="P6051" s="140" t="str">
        <f ca="1">IF(Proc[[#This Row],[DaysAgeing]]&gt;5,"yep","on track")</f>
        <v>yep</v>
      </c>
      <c r="Q6051" s="2">
        <f ca="1">IF(Proc[[#This Row],[DateClosed]]="",ABS(NETWORKDAYS(Proc[[#This Row],[DateOpened]],TODAY()))-1,ABS(NETWORKDAYS(Proc[[#This Row],[DateOpened]],Proc[[#This Row],[DateClosed]]))-1)</f>
        <v>42</v>
      </c>
      <c r="R6051" s="140" t="s">
        <v>422</v>
      </c>
      <c r="S6051" s="143"/>
      <c r="T6051" s="153">
        <v>6050</v>
      </c>
    </row>
    <row r="6052" spans="1:20" hidden="1">
      <c r="A6052" s="142" t="s">
        <v>5885</v>
      </c>
      <c r="B6052" s="153" t="str">
        <f>IFERROR(VLOOKUP(Proc[[#This Row],[App]],Table2[],3,0),"open")</f>
        <v>ok</v>
      </c>
      <c r="C6052" s="144" t="s">
        <v>369</v>
      </c>
      <c r="D6052" s="152" t="s">
        <v>5825</v>
      </c>
      <c r="E6052" s="152" t="s">
        <v>5884</v>
      </c>
      <c r="F6052" s="153" t="s">
        <v>5884</v>
      </c>
      <c r="G6052" s="144" t="s">
        <v>400</v>
      </c>
      <c r="H6052" s="143" t="str">
        <f>IF(Proc[[#This Row],[type]]="LFF (MDG-F)",MID(Proc[[#This Row],[Obj]],13,10),"")</f>
        <v/>
      </c>
      <c r="I6052" s="152"/>
      <c r="J6052" s="143" t="b">
        <f>Proc[[#This Row],[Requested]]=Proc[[#This Row],[CurrentParent]]</f>
        <v>1</v>
      </c>
      <c r="K6052" s="153" t="str">
        <f>IF(Proc[[#This Row],[Author]]="Marcela Urrego",VLOOKUP(LEFT(Proc[[#This Row],[Requested]],1),Table3[#All],2,0),VLOOKUP(Proc[[#This Row],[Author]],Table4[],2,0))</f>
        <v>MGF</v>
      </c>
      <c r="L6052" s="148" t="s">
        <v>7174</v>
      </c>
      <c r="M6052" s="140">
        <v>46057</v>
      </c>
      <c r="N6052" s="140"/>
      <c r="O6052" s="140"/>
      <c r="P6052" s="140" t="str">
        <f ca="1">IF(Proc[[#This Row],[DaysAgeing]]&gt;5,"yep","on track")</f>
        <v>yep</v>
      </c>
      <c r="Q6052" s="2">
        <f ca="1">IF(Proc[[#This Row],[DateClosed]]="",ABS(NETWORKDAYS(Proc[[#This Row],[DateOpened]],TODAY()))-1,ABS(NETWORKDAYS(Proc[[#This Row],[DateOpened]],Proc[[#This Row],[DateClosed]]))-1)</f>
        <v>42</v>
      </c>
      <c r="R6052" s="140" t="s">
        <v>422</v>
      </c>
      <c r="S6052" s="143"/>
      <c r="T6052" s="153">
        <v>6051</v>
      </c>
    </row>
    <row r="6053" spans="1:20" hidden="1">
      <c r="A6053" s="142" t="s">
        <v>5885</v>
      </c>
      <c r="B6053" s="143" t="str">
        <f>IFERROR(VLOOKUP(Proc[[#This Row],[App]],Table2[],3,0),"open")</f>
        <v>ok</v>
      </c>
      <c r="C6053" s="144" t="s">
        <v>369</v>
      </c>
      <c r="D6053" s="152" t="s">
        <v>5826</v>
      </c>
      <c r="E6053" s="152" t="s">
        <v>5884</v>
      </c>
      <c r="F6053" s="145" t="s">
        <v>5884</v>
      </c>
      <c r="G6053" s="144" t="s">
        <v>400</v>
      </c>
      <c r="H6053" s="143" t="str">
        <f>IF(Proc[[#This Row],[type]]="LFF (MDG-F)",MID(Proc[[#This Row],[Obj]],13,10),"")</f>
        <v/>
      </c>
      <c r="I6053" s="152"/>
      <c r="J6053" s="143" t="b">
        <f>Proc[[#This Row],[Requested]]=Proc[[#This Row],[CurrentParent]]</f>
        <v>1</v>
      </c>
      <c r="K6053" s="143" t="str">
        <f>IF(Proc[[#This Row],[Author]]="Marcela Urrego",VLOOKUP(LEFT(Proc[[#This Row],[Requested]],1),Table3[#All],2,0),VLOOKUP(Proc[[#This Row],[Author]],Table4[],2,0))</f>
        <v>MGF</v>
      </c>
      <c r="L6053" s="148" t="s">
        <v>7174</v>
      </c>
      <c r="M6053" s="140">
        <v>46057</v>
      </c>
      <c r="N6053" s="140"/>
      <c r="O6053" s="140"/>
      <c r="P6053" s="140" t="str">
        <f ca="1">IF(Proc[[#This Row],[DaysAgeing]]&gt;5,"yep","on track")</f>
        <v>yep</v>
      </c>
      <c r="Q6053" s="2">
        <f ca="1">IF(Proc[[#This Row],[DateClosed]]="",ABS(NETWORKDAYS(Proc[[#This Row],[DateOpened]],TODAY()))-1,ABS(NETWORKDAYS(Proc[[#This Row],[DateOpened]],Proc[[#This Row],[DateClosed]]))-1)</f>
        <v>42</v>
      </c>
      <c r="R6053" s="140" t="s">
        <v>422</v>
      </c>
      <c r="S6053" s="143"/>
      <c r="T6053" s="153">
        <v>6052</v>
      </c>
    </row>
    <row r="6054" spans="1:20" hidden="1">
      <c r="A6054" s="142" t="s">
        <v>5885</v>
      </c>
      <c r="B6054" s="143" t="str">
        <f>IFERROR(VLOOKUP(Proc[[#This Row],[App]],Table2[],3,0),"open")</f>
        <v>ok</v>
      </c>
      <c r="C6054" s="144" t="s">
        <v>369</v>
      </c>
      <c r="D6054" s="152" t="s">
        <v>5827</v>
      </c>
      <c r="E6054" s="152" t="s">
        <v>5884</v>
      </c>
      <c r="F6054" s="145" t="s">
        <v>5884</v>
      </c>
      <c r="G6054" s="144" t="s">
        <v>400</v>
      </c>
      <c r="H6054" s="143" t="str">
        <f>IF(Proc[[#This Row],[type]]="LFF (MDG-F)",MID(Proc[[#This Row],[Obj]],13,10),"")</f>
        <v/>
      </c>
      <c r="I6054" s="152"/>
      <c r="J6054" s="143" t="b">
        <f>Proc[[#This Row],[Requested]]=Proc[[#This Row],[CurrentParent]]</f>
        <v>1</v>
      </c>
      <c r="K6054" s="143" t="str">
        <f>IF(Proc[[#This Row],[Author]]="Marcela Urrego",VLOOKUP(LEFT(Proc[[#This Row],[Requested]],1),Table3[#All],2,0),VLOOKUP(Proc[[#This Row],[Author]],Table4[],2,0))</f>
        <v>MGF</v>
      </c>
      <c r="L6054" s="148" t="s">
        <v>7174</v>
      </c>
      <c r="M6054" s="140">
        <v>46057</v>
      </c>
      <c r="N6054" s="140"/>
      <c r="O6054" s="140"/>
      <c r="P6054" s="140" t="str">
        <f ca="1">IF(Proc[[#This Row],[DaysAgeing]]&gt;5,"yep","on track")</f>
        <v>yep</v>
      </c>
      <c r="Q6054" s="2">
        <f ca="1">IF(Proc[[#This Row],[DateClosed]]="",ABS(NETWORKDAYS(Proc[[#This Row],[DateOpened]],TODAY()))-1,ABS(NETWORKDAYS(Proc[[#This Row],[DateOpened]],Proc[[#This Row],[DateClosed]]))-1)</f>
        <v>42</v>
      </c>
      <c r="R6054" s="140" t="s">
        <v>422</v>
      </c>
      <c r="S6054" s="143"/>
      <c r="T6054" s="153">
        <v>6053</v>
      </c>
    </row>
    <row r="6055" spans="1:20" hidden="1">
      <c r="A6055" s="142" t="s">
        <v>5885</v>
      </c>
      <c r="B6055" s="143" t="str">
        <f>IFERROR(VLOOKUP(Proc[[#This Row],[App]],Table2[],3,0),"open")</f>
        <v>ok</v>
      </c>
      <c r="C6055" s="144" t="s">
        <v>369</v>
      </c>
      <c r="D6055" s="152" t="s">
        <v>5828</v>
      </c>
      <c r="E6055" s="152" t="s">
        <v>5884</v>
      </c>
      <c r="F6055" s="145" t="s">
        <v>5884</v>
      </c>
      <c r="G6055" s="144" t="s">
        <v>400</v>
      </c>
      <c r="H6055" s="143" t="str">
        <f>IF(Proc[[#This Row],[type]]="LFF (MDG-F)",MID(Proc[[#This Row],[Obj]],13,10),"")</f>
        <v/>
      </c>
      <c r="I6055" s="152"/>
      <c r="J6055" s="143" t="b">
        <f>Proc[[#This Row],[Requested]]=Proc[[#This Row],[CurrentParent]]</f>
        <v>1</v>
      </c>
      <c r="K6055" s="143" t="str">
        <f>IF(Proc[[#This Row],[Author]]="Marcela Urrego",VLOOKUP(LEFT(Proc[[#This Row],[Requested]],1),Table3[#All],2,0),VLOOKUP(Proc[[#This Row],[Author]],Table4[],2,0))</f>
        <v>MGF</v>
      </c>
      <c r="L6055" s="148" t="s">
        <v>7174</v>
      </c>
      <c r="M6055" s="140">
        <v>46057</v>
      </c>
      <c r="N6055" s="140"/>
      <c r="O6055" s="140"/>
      <c r="P6055" s="140" t="str">
        <f ca="1">IF(Proc[[#This Row],[DaysAgeing]]&gt;5,"yep","on track")</f>
        <v>yep</v>
      </c>
      <c r="Q6055" s="2">
        <f ca="1">IF(Proc[[#This Row],[DateClosed]]="",ABS(NETWORKDAYS(Proc[[#This Row],[DateOpened]],TODAY()))-1,ABS(NETWORKDAYS(Proc[[#This Row],[DateOpened]],Proc[[#This Row],[DateClosed]]))-1)</f>
        <v>42</v>
      </c>
      <c r="R6055" s="140" t="s">
        <v>422</v>
      </c>
      <c r="S6055" s="143"/>
      <c r="T6055" s="153">
        <v>6054</v>
      </c>
    </row>
    <row r="6056" spans="1:20" hidden="1">
      <c r="A6056" s="142" t="s">
        <v>5885</v>
      </c>
      <c r="B6056" s="153" t="str">
        <f>IFERROR(VLOOKUP(Proc[[#This Row],[App]],Table2[],3,0),"open")</f>
        <v>ok</v>
      </c>
      <c r="C6056" s="144" t="s">
        <v>369</v>
      </c>
      <c r="D6056" s="152" t="s">
        <v>5829</v>
      </c>
      <c r="E6056" s="152" t="s">
        <v>5884</v>
      </c>
      <c r="F6056" s="153" t="s">
        <v>5884</v>
      </c>
      <c r="G6056" s="144" t="s">
        <v>400</v>
      </c>
      <c r="H6056" s="143" t="str">
        <f>IF(Proc[[#This Row],[type]]="LFF (MDG-F)",MID(Proc[[#This Row],[Obj]],13,10),"")</f>
        <v/>
      </c>
      <c r="I6056" s="152"/>
      <c r="J6056" s="143" t="b">
        <f>Proc[[#This Row],[Requested]]=Proc[[#This Row],[CurrentParent]]</f>
        <v>1</v>
      </c>
      <c r="K6056" s="153" t="str">
        <f>IF(Proc[[#This Row],[Author]]="Marcela Urrego",VLOOKUP(LEFT(Proc[[#This Row],[Requested]],1),Table3[#All],2,0),VLOOKUP(Proc[[#This Row],[Author]],Table4[],2,0))</f>
        <v>MGF</v>
      </c>
      <c r="L6056" s="148" t="s">
        <v>7174</v>
      </c>
      <c r="M6056" s="140">
        <v>46057</v>
      </c>
      <c r="N6056" s="140"/>
      <c r="O6056" s="140"/>
      <c r="P6056" s="140" t="str">
        <f ca="1">IF(Proc[[#This Row],[DaysAgeing]]&gt;5,"yep","on track")</f>
        <v>yep</v>
      </c>
      <c r="Q6056" s="2">
        <f ca="1">IF(Proc[[#This Row],[DateClosed]]="",ABS(NETWORKDAYS(Proc[[#This Row],[DateOpened]],TODAY()))-1,ABS(NETWORKDAYS(Proc[[#This Row],[DateOpened]],Proc[[#This Row],[DateClosed]]))-1)</f>
        <v>42</v>
      </c>
      <c r="R6056" s="140" t="s">
        <v>422</v>
      </c>
      <c r="S6056" s="143"/>
      <c r="T6056" s="153">
        <v>6055</v>
      </c>
    </row>
    <row r="6057" spans="1:20" hidden="1">
      <c r="A6057" s="142" t="s">
        <v>5885</v>
      </c>
      <c r="B6057" s="143" t="str">
        <f>IFERROR(VLOOKUP(Proc[[#This Row],[App]],Table2[],3,0),"open")</f>
        <v>ok</v>
      </c>
      <c r="C6057" s="144" t="s">
        <v>369</v>
      </c>
      <c r="D6057" s="152" t="s">
        <v>5830</v>
      </c>
      <c r="E6057" s="152" t="s">
        <v>5884</v>
      </c>
      <c r="F6057" s="145" t="s">
        <v>5884</v>
      </c>
      <c r="G6057" s="144" t="s">
        <v>400</v>
      </c>
      <c r="H6057" s="143" t="str">
        <f>IF(Proc[[#This Row],[type]]="LFF (MDG-F)",MID(Proc[[#This Row],[Obj]],13,10),"")</f>
        <v/>
      </c>
      <c r="I6057" s="152"/>
      <c r="J6057" s="143" t="b">
        <f>Proc[[#This Row],[Requested]]=Proc[[#This Row],[CurrentParent]]</f>
        <v>1</v>
      </c>
      <c r="K6057" s="143" t="str">
        <f>IF(Proc[[#This Row],[Author]]="Marcela Urrego",VLOOKUP(LEFT(Proc[[#This Row],[Requested]],1),Table3[#All],2,0),VLOOKUP(Proc[[#This Row],[Author]],Table4[],2,0))</f>
        <v>MGF</v>
      </c>
      <c r="L6057" s="148" t="s">
        <v>7174</v>
      </c>
      <c r="M6057" s="140">
        <v>46057</v>
      </c>
      <c r="N6057" s="140"/>
      <c r="O6057" s="140"/>
      <c r="P6057" s="140" t="str">
        <f ca="1">IF(Proc[[#This Row],[DaysAgeing]]&gt;5,"yep","on track")</f>
        <v>yep</v>
      </c>
      <c r="Q6057" s="2">
        <f ca="1">IF(Proc[[#This Row],[DateClosed]]="",ABS(NETWORKDAYS(Proc[[#This Row],[DateOpened]],TODAY()))-1,ABS(NETWORKDAYS(Proc[[#This Row],[DateOpened]],Proc[[#This Row],[DateClosed]]))-1)</f>
        <v>42</v>
      </c>
      <c r="R6057" s="140" t="s">
        <v>422</v>
      </c>
      <c r="S6057" s="143"/>
      <c r="T6057" s="153">
        <v>6056</v>
      </c>
    </row>
    <row r="6058" spans="1:20" hidden="1">
      <c r="A6058" s="142" t="s">
        <v>5885</v>
      </c>
      <c r="B6058" s="153" t="str">
        <f>IFERROR(VLOOKUP(Proc[[#This Row],[App]],Table2[],3,0),"open")</f>
        <v>ok</v>
      </c>
      <c r="C6058" s="144" t="s">
        <v>369</v>
      </c>
      <c r="D6058" s="152" t="s">
        <v>5831</v>
      </c>
      <c r="E6058" s="152" t="s">
        <v>5884</v>
      </c>
      <c r="F6058" s="145" t="s">
        <v>5884</v>
      </c>
      <c r="G6058" s="144" t="s">
        <v>400</v>
      </c>
      <c r="H6058" s="143" t="str">
        <f>IF(Proc[[#This Row],[type]]="LFF (MDG-F)",MID(Proc[[#This Row],[Obj]],13,10),"")</f>
        <v/>
      </c>
      <c r="I6058" s="152"/>
      <c r="J6058" s="143" t="b">
        <f>Proc[[#This Row],[Requested]]=Proc[[#This Row],[CurrentParent]]</f>
        <v>1</v>
      </c>
      <c r="K6058" s="153" t="str">
        <f>IF(Proc[[#This Row],[Author]]="Marcela Urrego",VLOOKUP(LEFT(Proc[[#This Row],[Requested]],1),Table3[#All],2,0),VLOOKUP(Proc[[#This Row],[Author]],Table4[],2,0))</f>
        <v>MGF</v>
      </c>
      <c r="L6058" s="148" t="s">
        <v>7174</v>
      </c>
      <c r="M6058" s="140">
        <v>46057</v>
      </c>
      <c r="N6058" s="140"/>
      <c r="O6058" s="140"/>
      <c r="P6058" s="140" t="str">
        <f ca="1">IF(Proc[[#This Row],[DaysAgeing]]&gt;5,"yep","on track")</f>
        <v>yep</v>
      </c>
      <c r="Q6058" s="2">
        <f ca="1">IF(Proc[[#This Row],[DateClosed]]="",ABS(NETWORKDAYS(Proc[[#This Row],[DateOpened]],TODAY()))-1,ABS(NETWORKDAYS(Proc[[#This Row],[DateOpened]],Proc[[#This Row],[DateClosed]]))-1)</f>
        <v>42</v>
      </c>
      <c r="R6058" s="140" t="s">
        <v>422</v>
      </c>
      <c r="S6058" s="143"/>
      <c r="T6058" s="153">
        <v>6057</v>
      </c>
    </row>
    <row r="6059" spans="1:20" hidden="1">
      <c r="A6059" s="142" t="s">
        <v>5885</v>
      </c>
      <c r="B6059" s="153" t="str">
        <f>IFERROR(VLOOKUP(Proc[[#This Row],[App]],Table2[],3,0),"open")</f>
        <v>ok</v>
      </c>
      <c r="C6059" s="144" t="s">
        <v>369</v>
      </c>
      <c r="D6059" s="152" t="s">
        <v>5832</v>
      </c>
      <c r="E6059" s="152" t="s">
        <v>5884</v>
      </c>
      <c r="F6059" s="145" t="s">
        <v>5884</v>
      </c>
      <c r="G6059" s="144" t="s">
        <v>400</v>
      </c>
      <c r="H6059" s="143" t="str">
        <f>IF(Proc[[#This Row],[type]]="LFF (MDG-F)",MID(Proc[[#This Row],[Obj]],13,10),"")</f>
        <v/>
      </c>
      <c r="I6059" s="152"/>
      <c r="J6059" s="143" t="b">
        <f>Proc[[#This Row],[Requested]]=Proc[[#This Row],[CurrentParent]]</f>
        <v>1</v>
      </c>
      <c r="K6059" s="153" t="str">
        <f>IF(Proc[[#This Row],[Author]]="Marcela Urrego",VLOOKUP(LEFT(Proc[[#This Row],[Requested]],1),Table3[#All],2,0),VLOOKUP(Proc[[#This Row],[Author]],Table4[],2,0))</f>
        <v>MGF</v>
      </c>
      <c r="L6059" s="148" t="s">
        <v>7174</v>
      </c>
      <c r="M6059" s="140">
        <v>46057</v>
      </c>
      <c r="N6059" s="140"/>
      <c r="O6059" s="140"/>
      <c r="P6059" s="140" t="str">
        <f ca="1">IF(Proc[[#This Row],[DaysAgeing]]&gt;5,"yep","on track")</f>
        <v>yep</v>
      </c>
      <c r="Q6059" s="2">
        <f ca="1">IF(Proc[[#This Row],[DateClosed]]="",ABS(NETWORKDAYS(Proc[[#This Row],[DateOpened]],TODAY()))-1,ABS(NETWORKDAYS(Proc[[#This Row],[DateOpened]],Proc[[#This Row],[DateClosed]]))-1)</f>
        <v>42</v>
      </c>
      <c r="R6059" s="140" t="s">
        <v>422</v>
      </c>
      <c r="S6059" s="143"/>
      <c r="T6059" s="153">
        <v>6058</v>
      </c>
    </row>
    <row r="6060" spans="1:20" hidden="1">
      <c r="A6060" s="142" t="s">
        <v>5885</v>
      </c>
      <c r="B6060" s="143" t="str">
        <f>IFERROR(VLOOKUP(Proc[[#This Row],[App]],Table2[],3,0),"open")</f>
        <v>ok</v>
      </c>
      <c r="C6060" s="144" t="s">
        <v>369</v>
      </c>
      <c r="D6060" s="152" t="s">
        <v>5833</v>
      </c>
      <c r="E6060" s="152" t="s">
        <v>5884</v>
      </c>
      <c r="F6060" s="145" t="s">
        <v>5884</v>
      </c>
      <c r="G6060" s="144" t="s">
        <v>400</v>
      </c>
      <c r="H6060" s="143" t="str">
        <f>IF(Proc[[#This Row],[type]]="LFF (MDG-F)",MID(Proc[[#This Row],[Obj]],13,10),"")</f>
        <v/>
      </c>
      <c r="I6060" s="152"/>
      <c r="J6060" s="143" t="b">
        <f>Proc[[#This Row],[Requested]]=Proc[[#This Row],[CurrentParent]]</f>
        <v>1</v>
      </c>
      <c r="K6060" s="143" t="str">
        <f>IF(Proc[[#This Row],[Author]]="Marcela Urrego",VLOOKUP(LEFT(Proc[[#This Row],[Requested]],1),Table3[#All],2,0),VLOOKUP(Proc[[#This Row],[Author]],Table4[],2,0))</f>
        <v>MGF</v>
      </c>
      <c r="L6060" s="148" t="s">
        <v>7174</v>
      </c>
      <c r="M6060" s="140">
        <v>46057</v>
      </c>
      <c r="N6060" s="140"/>
      <c r="O6060" s="140"/>
      <c r="P6060" s="140" t="str">
        <f ca="1">IF(Proc[[#This Row],[DaysAgeing]]&gt;5,"yep","on track")</f>
        <v>yep</v>
      </c>
      <c r="Q6060" s="2">
        <f ca="1">IF(Proc[[#This Row],[DateClosed]]="",ABS(NETWORKDAYS(Proc[[#This Row],[DateOpened]],TODAY()))-1,ABS(NETWORKDAYS(Proc[[#This Row],[DateOpened]],Proc[[#This Row],[DateClosed]]))-1)</f>
        <v>42</v>
      </c>
      <c r="R6060" s="140" t="s">
        <v>422</v>
      </c>
      <c r="S6060" s="143"/>
      <c r="T6060" s="153">
        <v>6059</v>
      </c>
    </row>
    <row r="6061" spans="1:20" hidden="1">
      <c r="A6061" s="142" t="s">
        <v>5885</v>
      </c>
      <c r="B6061" s="143" t="str">
        <f>IFERROR(VLOOKUP(Proc[[#This Row],[App]],Table2[],3,0),"open")</f>
        <v>ok</v>
      </c>
      <c r="C6061" s="144" t="s">
        <v>369</v>
      </c>
      <c r="D6061" s="152" t="s">
        <v>5834</v>
      </c>
      <c r="E6061" s="152" t="s">
        <v>5884</v>
      </c>
      <c r="F6061" s="145" t="s">
        <v>5884</v>
      </c>
      <c r="G6061" s="144" t="s">
        <v>400</v>
      </c>
      <c r="H6061" s="143" t="str">
        <f>IF(Proc[[#This Row],[type]]="LFF (MDG-F)",MID(Proc[[#This Row],[Obj]],13,10),"")</f>
        <v/>
      </c>
      <c r="I6061" s="152"/>
      <c r="J6061" s="143" t="b">
        <f>Proc[[#This Row],[Requested]]=Proc[[#This Row],[CurrentParent]]</f>
        <v>1</v>
      </c>
      <c r="K6061" s="143" t="str">
        <f>IF(Proc[[#This Row],[Author]]="Marcela Urrego",VLOOKUP(LEFT(Proc[[#This Row],[Requested]],1),Table3[#All],2,0),VLOOKUP(Proc[[#This Row],[Author]],Table4[],2,0))</f>
        <v>MGF</v>
      </c>
      <c r="L6061" s="148" t="s">
        <v>7174</v>
      </c>
      <c r="M6061" s="140">
        <v>46057</v>
      </c>
      <c r="N6061" s="140"/>
      <c r="O6061" s="140"/>
      <c r="P6061" s="140" t="str">
        <f ca="1">IF(Proc[[#This Row],[DaysAgeing]]&gt;5,"yep","on track")</f>
        <v>yep</v>
      </c>
      <c r="Q6061" s="2">
        <f ca="1">IF(Proc[[#This Row],[DateClosed]]="",ABS(NETWORKDAYS(Proc[[#This Row],[DateOpened]],TODAY()))-1,ABS(NETWORKDAYS(Proc[[#This Row],[DateOpened]],Proc[[#This Row],[DateClosed]]))-1)</f>
        <v>42</v>
      </c>
      <c r="R6061" s="140" t="s">
        <v>422</v>
      </c>
      <c r="S6061" s="143"/>
      <c r="T6061" s="153">
        <v>6060</v>
      </c>
    </row>
    <row r="6062" spans="1:20" hidden="1">
      <c r="A6062" s="142" t="s">
        <v>5885</v>
      </c>
      <c r="B6062" s="143" t="str">
        <f>IFERROR(VLOOKUP(Proc[[#This Row],[App]],Table2[],3,0),"open")</f>
        <v>ok</v>
      </c>
      <c r="C6062" s="144" t="s">
        <v>369</v>
      </c>
      <c r="D6062" s="152" t="s">
        <v>5835</v>
      </c>
      <c r="E6062" s="152" t="s">
        <v>5884</v>
      </c>
      <c r="F6062" s="145" t="s">
        <v>5884</v>
      </c>
      <c r="G6062" s="144" t="s">
        <v>400</v>
      </c>
      <c r="H6062" s="143" t="str">
        <f>IF(Proc[[#This Row],[type]]="LFF (MDG-F)",MID(Proc[[#This Row],[Obj]],13,10),"")</f>
        <v/>
      </c>
      <c r="I6062" s="152"/>
      <c r="J6062" s="143" t="b">
        <f>Proc[[#This Row],[Requested]]=Proc[[#This Row],[CurrentParent]]</f>
        <v>1</v>
      </c>
      <c r="K6062" s="143" t="str">
        <f>IF(Proc[[#This Row],[Author]]="Marcela Urrego",VLOOKUP(LEFT(Proc[[#This Row],[Requested]],1),Table3[#All],2,0),VLOOKUP(Proc[[#This Row],[Author]],Table4[],2,0))</f>
        <v>MGF</v>
      </c>
      <c r="L6062" s="148" t="s">
        <v>7174</v>
      </c>
      <c r="M6062" s="140">
        <v>46057</v>
      </c>
      <c r="N6062" s="140"/>
      <c r="O6062" s="140"/>
      <c r="P6062" s="140" t="str">
        <f ca="1">IF(Proc[[#This Row],[DaysAgeing]]&gt;5,"yep","on track")</f>
        <v>yep</v>
      </c>
      <c r="Q6062" s="2">
        <f ca="1">IF(Proc[[#This Row],[DateClosed]]="",ABS(NETWORKDAYS(Proc[[#This Row],[DateOpened]],TODAY()))-1,ABS(NETWORKDAYS(Proc[[#This Row],[DateOpened]],Proc[[#This Row],[DateClosed]]))-1)</f>
        <v>42</v>
      </c>
      <c r="R6062" s="140" t="s">
        <v>422</v>
      </c>
      <c r="S6062" s="143"/>
      <c r="T6062" s="153">
        <v>6061</v>
      </c>
    </row>
    <row r="6063" spans="1:20" hidden="1">
      <c r="A6063" s="142" t="s">
        <v>5885</v>
      </c>
      <c r="B6063" s="143" t="str">
        <f>IFERROR(VLOOKUP(Proc[[#This Row],[App]],Table2[],3,0),"open")</f>
        <v>ok</v>
      </c>
      <c r="C6063" s="144" t="s">
        <v>369</v>
      </c>
      <c r="D6063" s="152" t="s">
        <v>5836</v>
      </c>
      <c r="E6063" s="152" t="s">
        <v>5884</v>
      </c>
      <c r="F6063" s="145" t="s">
        <v>5884</v>
      </c>
      <c r="G6063" s="144" t="s">
        <v>400</v>
      </c>
      <c r="H6063" s="143" t="str">
        <f>IF(Proc[[#This Row],[type]]="LFF (MDG-F)",MID(Proc[[#This Row],[Obj]],13,10),"")</f>
        <v/>
      </c>
      <c r="I6063" s="152"/>
      <c r="J6063" s="143" t="b">
        <f>Proc[[#This Row],[Requested]]=Proc[[#This Row],[CurrentParent]]</f>
        <v>1</v>
      </c>
      <c r="K6063" s="143" t="str">
        <f>IF(Proc[[#This Row],[Author]]="Marcela Urrego",VLOOKUP(LEFT(Proc[[#This Row],[Requested]],1),Table3[#All],2,0),VLOOKUP(Proc[[#This Row],[Author]],Table4[],2,0))</f>
        <v>MGF</v>
      </c>
      <c r="L6063" s="148" t="s">
        <v>7174</v>
      </c>
      <c r="M6063" s="140">
        <v>46057</v>
      </c>
      <c r="N6063" s="140"/>
      <c r="O6063" s="140"/>
      <c r="P6063" s="140" t="str">
        <f ca="1">IF(Proc[[#This Row],[DaysAgeing]]&gt;5,"yep","on track")</f>
        <v>yep</v>
      </c>
      <c r="Q6063" s="2">
        <f ca="1">IF(Proc[[#This Row],[DateClosed]]="",ABS(NETWORKDAYS(Proc[[#This Row],[DateOpened]],TODAY()))-1,ABS(NETWORKDAYS(Proc[[#This Row],[DateOpened]],Proc[[#This Row],[DateClosed]]))-1)</f>
        <v>42</v>
      </c>
      <c r="R6063" s="140" t="s">
        <v>422</v>
      </c>
      <c r="S6063" s="143"/>
      <c r="T6063" s="153">
        <v>6062</v>
      </c>
    </row>
    <row r="6064" spans="1:20" hidden="1">
      <c r="A6064" s="142" t="s">
        <v>5885</v>
      </c>
      <c r="B6064" s="143" t="str">
        <f>IFERROR(VLOOKUP(Proc[[#This Row],[App]],Table2[],3,0),"open")</f>
        <v>ok</v>
      </c>
      <c r="C6064" s="144" t="s">
        <v>369</v>
      </c>
      <c r="D6064" s="152" t="s">
        <v>5837</v>
      </c>
      <c r="E6064" s="152" t="s">
        <v>5884</v>
      </c>
      <c r="F6064" s="145" t="s">
        <v>5884</v>
      </c>
      <c r="G6064" s="144" t="s">
        <v>400</v>
      </c>
      <c r="H6064" s="143" t="str">
        <f>IF(Proc[[#This Row],[type]]="LFF (MDG-F)",MID(Proc[[#This Row],[Obj]],13,10),"")</f>
        <v/>
      </c>
      <c r="I6064" s="152"/>
      <c r="J6064" s="143" t="b">
        <f>Proc[[#This Row],[Requested]]=Proc[[#This Row],[CurrentParent]]</f>
        <v>1</v>
      </c>
      <c r="K6064" s="143" t="str">
        <f>IF(Proc[[#This Row],[Author]]="Marcela Urrego",VLOOKUP(LEFT(Proc[[#This Row],[Requested]],1),Table3[#All],2,0),VLOOKUP(Proc[[#This Row],[Author]],Table4[],2,0))</f>
        <v>MGF</v>
      </c>
      <c r="L6064" s="148" t="s">
        <v>7174</v>
      </c>
      <c r="M6064" s="140">
        <v>46057</v>
      </c>
      <c r="N6064" s="140"/>
      <c r="O6064" s="140"/>
      <c r="P6064" s="140" t="str">
        <f ca="1">IF(Proc[[#This Row],[DaysAgeing]]&gt;5,"yep","on track")</f>
        <v>yep</v>
      </c>
      <c r="Q6064" s="2">
        <f ca="1">IF(Proc[[#This Row],[DateClosed]]="",ABS(NETWORKDAYS(Proc[[#This Row],[DateOpened]],TODAY()))-1,ABS(NETWORKDAYS(Proc[[#This Row],[DateOpened]],Proc[[#This Row],[DateClosed]]))-1)</f>
        <v>42</v>
      </c>
      <c r="R6064" s="140" t="s">
        <v>422</v>
      </c>
      <c r="S6064" s="143"/>
      <c r="T6064" s="153">
        <v>6063</v>
      </c>
    </row>
    <row r="6065" spans="1:20" hidden="1">
      <c r="A6065" s="142" t="s">
        <v>5885</v>
      </c>
      <c r="B6065" s="143" t="str">
        <f>IFERROR(VLOOKUP(Proc[[#This Row],[App]],Table2[],3,0),"open")</f>
        <v>ok</v>
      </c>
      <c r="C6065" s="144" t="s">
        <v>369</v>
      </c>
      <c r="D6065" s="152" t="s">
        <v>5838</v>
      </c>
      <c r="E6065" s="152" t="s">
        <v>5884</v>
      </c>
      <c r="F6065" s="145" t="s">
        <v>5884</v>
      </c>
      <c r="G6065" s="144" t="s">
        <v>400</v>
      </c>
      <c r="H6065" s="143" t="str">
        <f>IF(Proc[[#This Row],[type]]="LFF (MDG-F)",MID(Proc[[#This Row],[Obj]],13,10),"")</f>
        <v/>
      </c>
      <c r="I6065" s="152"/>
      <c r="J6065" s="143" t="b">
        <f>Proc[[#This Row],[Requested]]=Proc[[#This Row],[CurrentParent]]</f>
        <v>1</v>
      </c>
      <c r="K6065" s="143" t="str">
        <f>IF(Proc[[#This Row],[Author]]="Marcela Urrego",VLOOKUP(LEFT(Proc[[#This Row],[Requested]],1),Table3[#All],2,0),VLOOKUP(Proc[[#This Row],[Author]],Table4[],2,0))</f>
        <v>MGF</v>
      </c>
      <c r="L6065" s="148" t="s">
        <v>7174</v>
      </c>
      <c r="M6065" s="140">
        <v>46057</v>
      </c>
      <c r="N6065" s="140"/>
      <c r="O6065" s="140"/>
      <c r="P6065" s="140" t="str">
        <f ca="1">IF(Proc[[#This Row],[DaysAgeing]]&gt;5,"yep","on track")</f>
        <v>yep</v>
      </c>
      <c r="Q6065" s="2">
        <f ca="1">IF(Proc[[#This Row],[DateClosed]]="",ABS(NETWORKDAYS(Proc[[#This Row],[DateOpened]],TODAY()))-1,ABS(NETWORKDAYS(Proc[[#This Row],[DateOpened]],Proc[[#This Row],[DateClosed]]))-1)</f>
        <v>42</v>
      </c>
      <c r="R6065" s="140" t="s">
        <v>422</v>
      </c>
      <c r="S6065" s="143"/>
      <c r="T6065" s="153">
        <v>6064</v>
      </c>
    </row>
    <row r="6066" spans="1:20" hidden="1">
      <c r="A6066" s="142" t="s">
        <v>5885</v>
      </c>
      <c r="B6066" s="143" t="str">
        <f>IFERROR(VLOOKUP(Proc[[#This Row],[App]],Table2[],3,0),"open")</f>
        <v>ok</v>
      </c>
      <c r="C6066" s="144" t="s">
        <v>369</v>
      </c>
      <c r="D6066" s="152" t="s">
        <v>5839</v>
      </c>
      <c r="E6066" s="152" t="s">
        <v>5884</v>
      </c>
      <c r="F6066" s="145" t="s">
        <v>5884</v>
      </c>
      <c r="G6066" s="144" t="s">
        <v>400</v>
      </c>
      <c r="H6066" s="143" t="str">
        <f>IF(Proc[[#This Row],[type]]="LFF (MDG-F)",MID(Proc[[#This Row],[Obj]],13,10),"")</f>
        <v/>
      </c>
      <c r="I6066" s="152"/>
      <c r="J6066" s="143" t="b">
        <f>Proc[[#This Row],[Requested]]=Proc[[#This Row],[CurrentParent]]</f>
        <v>1</v>
      </c>
      <c r="K6066" s="143" t="str">
        <f>IF(Proc[[#This Row],[Author]]="Marcela Urrego",VLOOKUP(LEFT(Proc[[#This Row],[Requested]],1),Table3[#All],2,0),VLOOKUP(Proc[[#This Row],[Author]],Table4[],2,0))</f>
        <v>MGF</v>
      </c>
      <c r="L6066" s="148" t="s">
        <v>7174</v>
      </c>
      <c r="M6066" s="140">
        <v>46057</v>
      </c>
      <c r="N6066" s="140"/>
      <c r="O6066" s="140"/>
      <c r="P6066" s="140" t="str">
        <f ca="1">IF(Proc[[#This Row],[DaysAgeing]]&gt;5,"yep","on track")</f>
        <v>yep</v>
      </c>
      <c r="Q6066" s="2">
        <f ca="1">IF(Proc[[#This Row],[DateClosed]]="",ABS(NETWORKDAYS(Proc[[#This Row],[DateOpened]],TODAY()))-1,ABS(NETWORKDAYS(Proc[[#This Row],[DateOpened]],Proc[[#This Row],[DateClosed]]))-1)</f>
        <v>42</v>
      </c>
      <c r="R6066" s="140" t="s">
        <v>422</v>
      </c>
      <c r="S6066" s="143"/>
      <c r="T6066" s="153">
        <v>6065</v>
      </c>
    </row>
    <row r="6067" spans="1:20" hidden="1">
      <c r="A6067" s="142" t="s">
        <v>5885</v>
      </c>
      <c r="B6067" s="143" t="str">
        <f>IFERROR(VLOOKUP(Proc[[#This Row],[App]],Table2[],3,0),"open")</f>
        <v>ok</v>
      </c>
      <c r="C6067" s="144" t="s">
        <v>369</v>
      </c>
      <c r="D6067" s="152" t="s">
        <v>5840</v>
      </c>
      <c r="E6067" s="152" t="s">
        <v>5884</v>
      </c>
      <c r="F6067" s="145" t="s">
        <v>5884</v>
      </c>
      <c r="G6067" s="144" t="s">
        <v>400</v>
      </c>
      <c r="H6067" s="143" t="str">
        <f>IF(Proc[[#This Row],[type]]="LFF (MDG-F)",MID(Proc[[#This Row],[Obj]],13,10),"")</f>
        <v/>
      </c>
      <c r="I6067" s="152"/>
      <c r="J6067" s="143" t="b">
        <f>Proc[[#This Row],[Requested]]=Proc[[#This Row],[CurrentParent]]</f>
        <v>1</v>
      </c>
      <c r="K6067" s="143" t="str">
        <f>IF(Proc[[#This Row],[Author]]="Marcela Urrego",VLOOKUP(LEFT(Proc[[#This Row],[Requested]],1),Table3[#All],2,0),VLOOKUP(Proc[[#This Row],[Author]],Table4[],2,0))</f>
        <v>MGF</v>
      </c>
      <c r="L6067" s="148" t="s">
        <v>7174</v>
      </c>
      <c r="M6067" s="140">
        <v>46057</v>
      </c>
      <c r="N6067" s="140"/>
      <c r="O6067" s="140"/>
      <c r="P6067" s="140" t="str">
        <f ca="1">IF(Proc[[#This Row],[DaysAgeing]]&gt;5,"yep","on track")</f>
        <v>yep</v>
      </c>
      <c r="Q6067" s="2">
        <f ca="1">IF(Proc[[#This Row],[DateClosed]]="",ABS(NETWORKDAYS(Proc[[#This Row],[DateOpened]],TODAY()))-1,ABS(NETWORKDAYS(Proc[[#This Row],[DateOpened]],Proc[[#This Row],[DateClosed]]))-1)</f>
        <v>42</v>
      </c>
      <c r="R6067" s="140" t="s">
        <v>422</v>
      </c>
      <c r="S6067" s="143"/>
      <c r="T6067" s="153">
        <v>6066</v>
      </c>
    </row>
    <row r="6068" spans="1:20" hidden="1">
      <c r="A6068" s="142" t="s">
        <v>5885</v>
      </c>
      <c r="B6068" s="143" t="str">
        <f>IFERROR(VLOOKUP(Proc[[#This Row],[App]],Table2[],3,0),"open")</f>
        <v>ok</v>
      </c>
      <c r="C6068" s="144" t="s">
        <v>369</v>
      </c>
      <c r="D6068" s="152" t="s">
        <v>5841</v>
      </c>
      <c r="E6068" s="152" t="s">
        <v>5884</v>
      </c>
      <c r="F6068" s="145" t="s">
        <v>5884</v>
      </c>
      <c r="G6068" s="144" t="s">
        <v>400</v>
      </c>
      <c r="H6068" s="143" t="str">
        <f>IF(Proc[[#This Row],[type]]="LFF (MDG-F)",MID(Proc[[#This Row],[Obj]],13,10),"")</f>
        <v/>
      </c>
      <c r="I6068" s="152"/>
      <c r="J6068" s="143" t="b">
        <f>Proc[[#This Row],[Requested]]=Proc[[#This Row],[CurrentParent]]</f>
        <v>1</v>
      </c>
      <c r="K6068" s="143" t="str">
        <f>IF(Proc[[#This Row],[Author]]="Marcela Urrego",VLOOKUP(LEFT(Proc[[#This Row],[Requested]],1),Table3[#All],2,0),VLOOKUP(Proc[[#This Row],[Author]],Table4[],2,0))</f>
        <v>MGF</v>
      </c>
      <c r="L6068" s="148" t="s">
        <v>7174</v>
      </c>
      <c r="M6068" s="140">
        <v>46057</v>
      </c>
      <c r="N6068" s="140"/>
      <c r="O6068" s="140"/>
      <c r="P6068" s="140" t="str">
        <f ca="1">IF(Proc[[#This Row],[DaysAgeing]]&gt;5,"yep","on track")</f>
        <v>yep</v>
      </c>
      <c r="Q6068" s="2">
        <f ca="1">IF(Proc[[#This Row],[DateClosed]]="",ABS(NETWORKDAYS(Proc[[#This Row],[DateOpened]],TODAY()))-1,ABS(NETWORKDAYS(Proc[[#This Row],[DateOpened]],Proc[[#This Row],[DateClosed]]))-1)</f>
        <v>42</v>
      </c>
      <c r="R6068" s="140" t="s">
        <v>422</v>
      </c>
      <c r="S6068" s="143"/>
      <c r="T6068" s="153">
        <v>6067</v>
      </c>
    </row>
    <row r="6069" spans="1:20" hidden="1">
      <c r="A6069" s="142" t="s">
        <v>5885</v>
      </c>
      <c r="B6069" s="143" t="str">
        <f>IFERROR(VLOOKUP(Proc[[#This Row],[App]],Table2[],3,0),"open")</f>
        <v>ok</v>
      </c>
      <c r="C6069" s="144" t="s">
        <v>369</v>
      </c>
      <c r="D6069" s="152" t="s">
        <v>5842</v>
      </c>
      <c r="E6069" s="152" t="s">
        <v>5884</v>
      </c>
      <c r="F6069" s="145" t="s">
        <v>5884</v>
      </c>
      <c r="G6069" s="144" t="s">
        <v>400</v>
      </c>
      <c r="H6069" s="143" t="str">
        <f>IF(Proc[[#This Row],[type]]="LFF (MDG-F)",MID(Proc[[#This Row],[Obj]],13,10),"")</f>
        <v/>
      </c>
      <c r="I6069" s="152"/>
      <c r="J6069" s="143" t="b">
        <f>Proc[[#This Row],[Requested]]=Proc[[#This Row],[CurrentParent]]</f>
        <v>1</v>
      </c>
      <c r="K6069" s="143" t="str">
        <f>IF(Proc[[#This Row],[Author]]="Marcela Urrego",VLOOKUP(LEFT(Proc[[#This Row],[Requested]],1),Table3[#All],2,0),VLOOKUP(Proc[[#This Row],[Author]],Table4[],2,0))</f>
        <v>MGF</v>
      </c>
      <c r="L6069" s="148" t="s">
        <v>7174</v>
      </c>
      <c r="M6069" s="140">
        <v>46057</v>
      </c>
      <c r="N6069" s="140"/>
      <c r="O6069" s="140"/>
      <c r="P6069" s="140" t="str">
        <f ca="1">IF(Proc[[#This Row],[DaysAgeing]]&gt;5,"yep","on track")</f>
        <v>yep</v>
      </c>
      <c r="Q6069" s="2">
        <f ca="1">IF(Proc[[#This Row],[DateClosed]]="",ABS(NETWORKDAYS(Proc[[#This Row],[DateOpened]],TODAY()))-1,ABS(NETWORKDAYS(Proc[[#This Row],[DateOpened]],Proc[[#This Row],[DateClosed]]))-1)</f>
        <v>42</v>
      </c>
      <c r="R6069" s="140" t="s">
        <v>422</v>
      </c>
      <c r="S6069" s="143"/>
      <c r="T6069" s="153">
        <v>6068</v>
      </c>
    </row>
    <row r="6070" spans="1:20" hidden="1">
      <c r="A6070" s="142" t="s">
        <v>5885</v>
      </c>
      <c r="B6070" s="143" t="str">
        <f>IFERROR(VLOOKUP(Proc[[#This Row],[App]],Table2[],3,0),"open")</f>
        <v>ok</v>
      </c>
      <c r="C6070" s="144" t="s">
        <v>369</v>
      </c>
      <c r="D6070" s="152" t="s">
        <v>5843</v>
      </c>
      <c r="E6070" s="152" t="s">
        <v>5884</v>
      </c>
      <c r="F6070" s="145" t="s">
        <v>5884</v>
      </c>
      <c r="G6070" s="144" t="s">
        <v>400</v>
      </c>
      <c r="H6070" s="143" t="str">
        <f>IF(Proc[[#This Row],[type]]="LFF (MDG-F)",MID(Proc[[#This Row],[Obj]],13,10),"")</f>
        <v/>
      </c>
      <c r="I6070" s="152"/>
      <c r="J6070" s="143" t="b">
        <f>Proc[[#This Row],[Requested]]=Proc[[#This Row],[CurrentParent]]</f>
        <v>1</v>
      </c>
      <c r="K6070" s="143" t="str">
        <f>IF(Proc[[#This Row],[Author]]="Marcela Urrego",VLOOKUP(LEFT(Proc[[#This Row],[Requested]],1),Table3[#All],2,0),VLOOKUP(Proc[[#This Row],[Author]],Table4[],2,0))</f>
        <v>MGF</v>
      </c>
      <c r="L6070" s="148" t="s">
        <v>7174</v>
      </c>
      <c r="M6070" s="140">
        <v>46057</v>
      </c>
      <c r="N6070" s="140"/>
      <c r="O6070" s="140"/>
      <c r="P6070" s="140" t="str">
        <f ca="1">IF(Proc[[#This Row],[DaysAgeing]]&gt;5,"yep","on track")</f>
        <v>yep</v>
      </c>
      <c r="Q6070" s="2">
        <f ca="1">IF(Proc[[#This Row],[DateClosed]]="",ABS(NETWORKDAYS(Proc[[#This Row],[DateOpened]],TODAY()))-1,ABS(NETWORKDAYS(Proc[[#This Row],[DateOpened]],Proc[[#This Row],[DateClosed]]))-1)</f>
        <v>42</v>
      </c>
      <c r="R6070" s="140" t="s">
        <v>422</v>
      </c>
      <c r="S6070" s="143"/>
      <c r="T6070" s="153">
        <v>6069</v>
      </c>
    </row>
    <row r="6071" spans="1:20" hidden="1">
      <c r="A6071" s="142" t="s">
        <v>5885</v>
      </c>
      <c r="B6071" s="143" t="str">
        <f>IFERROR(VLOOKUP(Proc[[#This Row],[App]],Table2[],3,0),"open")</f>
        <v>ok</v>
      </c>
      <c r="C6071" s="144" t="s">
        <v>369</v>
      </c>
      <c r="D6071" s="152" t="s">
        <v>5844</v>
      </c>
      <c r="E6071" s="152" t="s">
        <v>5884</v>
      </c>
      <c r="F6071" s="145" t="s">
        <v>5884</v>
      </c>
      <c r="G6071" s="144" t="s">
        <v>400</v>
      </c>
      <c r="H6071" s="143" t="str">
        <f>IF(Proc[[#This Row],[type]]="LFF (MDG-F)",MID(Proc[[#This Row],[Obj]],13,10),"")</f>
        <v/>
      </c>
      <c r="I6071" s="152"/>
      <c r="J6071" s="143" t="b">
        <f>Proc[[#This Row],[Requested]]=Proc[[#This Row],[CurrentParent]]</f>
        <v>1</v>
      </c>
      <c r="K6071" s="143" t="str">
        <f>IF(Proc[[#This Row],[Author]]="Marcela Urrego",VLOOKUP(LEFT(Proc[[#This Row],[Requested]],1),Table3[#All],2,0),VLOOKUP(Proc[[#This Row],[Author]],Table4[],2,0))</f>
        <v>MGF</v>
      </c>
      <c r="L6071" s="148" t="s">
        <v>7174</v>
      </c>
      <c r="M6071" s="140">
        <v>46057</v>
      </c>
      <c r="N6071" s="140"/>
      <c r="O6071" s="140"/>
      <c r="P6071" s="140" t="str">
        <f ca="1">IF(Proc[[#This Row],[DaysAgeing]]&gt;5,"yep","on track")</f>
        <v>yep</v>
      </c>
      <c r="Q6071" s="2">
        <f ca="1">IF(Proc[[#This Row],[DateClosed]]="",ABS(NETWORKDAYS(Proc[[#This Row],[DateOpened]],TODAY()))-1,ABS(NETWORKDAYS(Proc[[#This Row],[DateOpened]],Proc[[#This Row],[DateClosed]]))-1)</f>
        <v>42</v>
      </c>
      <c r="R6071" s="140" t="s">
        <v>422</v>
      </c>
      <c r="S6071" s="143"/>
      <c r="T6071" s="153">
        <v>6070</v>
      </c>
    </row>
    <row r="6072" spans="1:20" hidden="1">
      <c r="A6072" s="142" t="s">
        <v>5885</v>
      </c>
      <c r="B6072" s="143" t="str">
        <f>IFERROR(VLOOKUP(Proc[[#This Row],[App]],Table2[],3,0),"open")</f>
        <v>ok</v>
      </c>
      <c r="C6072" s="144" t="s">
        <v>369</v>
      </c>
      <c r="D6072" s="152" t="s">
        <v>5845</v>
      </c>
      <c r="E6072" s="152" t="s">
        <v>5884</v>
      </c>
      <c r="F6072" s="145" t="s">
        <v>5884</v>
      </c>
      <c r="G6072" s="144" t="s">
        <v>400</v>
      </c>
      <c r="H6072" s="143" t="str">
        <f>IF(Proc[[#This Row],[type]]="LFF (MDG-F)",MID(Proc[[#This Row],[Obj]],13,10),"")</f>
        <v/>
      </c>
      <c r="I6072" s="152"/>
      <c r="J6072" s="143" t="b">
        <f>Proc[[#This Row],[Requested]]=Proc[[#This Row],[CurrentParent]]</f>
        <v>1</v>
      </c>
      <c r="K6072" s="143" t="str">
        <f>IF(Proc[[#This Row],[Author]]="Marcela Urrego",VLOOKUP(LEFT(Proc[[#This Row],[Requested]],1),Table3[#All],2,0),VLOOKUP(Proc[[#This Row],[Author]],Table4[],2,0))</f>
        <v>MGF</v>
      </c>
      <c r="L6072" s="148" t="s">
        <v>7174</v>
      </c>
      <c r="M6072" s="140">
        <v>46057</v>
      </c>
      <c r="N6072" s="140"/>
      <c r="O6072" s="140"/>
      <c r="P6072" s="140" t="str">
        <f ca="1">IF(Proc[[#This Row],[DaysAgeing]]&gt;5,"yep","on track")</f>
        <v>yep</v>
      </c>
      <c r="Q6072" s="2">
        <f ca="1">IF(Proc[[#This Row],[DateClosed]]="",ABS(NETWORKDAYS(Proc[[#This Row],[DateOpened]],TODAY()))-1,ABS(NETWORKDAYS(Proc[[#This Row],[DateOpened]],Proc[[#This Row],[DateClosed]]))-1)</f>
        <v>42</v>
      </c>
      <c r="R6072" s="140" t="s">
        <v>422</v>
      </c>
      <c r="S6072" s="143"/>
      <c r="T6072" s="153">
        <v>6071</v>
      </c>
    </row>
    <row r="6073" spans="1:20" hidden="1">
      <c r="A6073" s="142" t="s">
        <v>5885</v>
      </c>
      <c r="B6073" s="143" t="str">
        <f>IFERROR(VLOOKUP(Proc[[#This Row],[App]],Table2[],3,0),"open")</f>
        <v>ok</v>
      </c>
      <c r="C6073" s="144" t="s">
        <v>369</v>
      </c>
      <c r="D6073" s="152" t="s">
        <v>5846</v>
      </c>
      <c r="E6073" s="152" t="s">
        <v>5884</v>
      </c>
      <c r="F6073" s="145" t="s">
        <v>5884</v>
      </c>
      <c r="G6073" s="144" t="s">
        <v>400</v>
      </c>
      <c r="H6073" s="143" t="str">
        <f>IF(Proc[[#This Row],[type]]="LFF (MDG-F)",MID(Proc[[#This Row],[Obj]],13,10),"")</f>
        <v/>
      </c>
      <c r="I6073" s="152"/>
      <c r="J6073" s="143" t="b">
        <f>Proc[[#This Row],[Requested]]=Proc[[#This Row],[CurrentParent]]</f>
        <v>1</v>
      </c>
      <c r="K6073" s="143" t="str">
        <f>IF(Proc[[#This Row],[Author]]="Marcela Urrego",VLOOKUP(LEFT(Proc[[#This Row],[Requested]],1),Table3[#All],2,0),VLOOKUP(Proc[[#This Row],[Author]],Table4[],2,0))</f>
        <v>MGF</v>
      </c>
      <c r="L6073" s="148" t="s">
        <v>7174</v>
      </c>
      <c r="M6073" s="140">
        <v>46057</v>
      </c>
      <c r="N6073" s="140"/>
      <c r="O6073" s="140"/>
      <c r="P6073" s="140" t="str">
        <f ca="1">IF(Proc[[#This Row],[DaysAgeing]]&gt;5,"yep","on track")</f>
        <v>yep</v>
      </c>
      <c r="Q6073" s="2">
        <f ca="1">IF(Proc[[#This Row],[DateClosed]]="",ABS(NETWORKDAYS(Proc[[#This Row],[DateOpened]],TODAY()))-1,ABS(NETWORKDAYS(Proc[[#This Row],[DateOpened]],Proc[[#This Row],[DateClosed]]))-1)</f>
        <v>42</v>
      </c>
      <c r="R6073" s="140" t="s">
        <v>422</v>
      </c>
      <c r="S6073" s="143"/>
      <c r="T6073" s="153">
        <v>6072</v>
      </c>
    </row>
    <row r="6074" spans="1:20" hidden="1">
      <c r="A6074" s="142" t="s">
        <v>5885</v>
      </c>
      <c r="B6074" s="143" t="str">
        <f>IFERROR(VLOOKUP(Proc[[#This Row],[App]],Table2[],3,0),"open")</f>
        <v>ok</v>
      </c>
      <c r="C6074" s="144" t="s">
        <v>369</v>
      </c>
      <c r="D6074" s="152" t="s">
        <v>5847</v>
      </c>
      <c r="E6074" s="152" t="s">
        <v>5884</v>
      </c>
      <c r="F6074" s="145" t="s">
        <v>5884</v>
      </c>
      <c r="G6074" s="144" t="s">
        <v>400</v>
      </c>
      <c r="H6074" s="143" t="str">
        <f>IF(Proc[[#This Row],[type]]="LFF (MDG-F)",MID(Proc[[#This Row],[Obj]],13,10),"")</f>
        <v/>
      </c>
      <c r="I6074" s="152"/>
      <c r="J6074" s="143" t="b">
        <f>Proc[[#This Row],[Requested]]=Proc[[#This Row],[CurrentParent]]</f>
        <v>1</v>
      </c>
      <c r="K6074" s="143" t="str">
        <f>IF(Proc[[#This Row],[Author]]="Marcela Urrego",VLOOKUP(LEFT(Proc[[#This Row],[Requested]],1),Table3[#All],2,0),VLOOKUP(Proc[[#This Row],[Author]],Table4[],2,0))</f>
        <v>MGF</v>
      </c>
      <c r="L6074" s="148" t="s">
        <v>7174</v>
      </c>
      <c r="M6074" s="140">
        <v>46057</v>
      </c>
      <c r="N6074" s="140"/>
      <c r="O6074" s="140"/>
      <c r="P6074" s="140" t="str">
        <f ca="1">IF(Proc[[#This Row],[DaysAgeing]]&gt;5,"yep","on track")</f>
        <v>yep</v>
      </c>
      <c r="Q6074" s="2">
        <f ca="1">IF(Proc[[#This Row],[DateClosed]]="",ABS(NETWORKDAYS(Proc[[#This Row],[DateOpened]],TODAY()))-1,ABS(NETWORKDAYS(Proc[[#This Row],[DateOpened]],Proc[[#This Row],[DateClosed]]))-1)</f>
        <v>42</v>
      </c>
      <c r="R6074" s="140" t="s">
        <v>422</v>
      </c>
      <c r="S6074" s="143"/>
      <c r="T6074" s="153">
        <v>6073</v>
      </c>
    </row>
    <row r="6075" spans="1:20" hidden="1">
      <c r="A6075" s="142" t="s">
        <v>5885</v>
      </c>
      <c r="B6075" s="143" t="str">
        <f>IFERROR(VLOOKUP(Proc[[#This Row],[App]],Table2[],3,0),"open")</f>
        <v>ok</v>
      </c>
      <c r="C6075" s="144" t="s">
        <v>369</v>
      </c>
      <c r="D6075" s="152" t="s">
        <v>5848</v>
      </c>
      <c r="E6075" s="152" t="s">
        <v>5884</v>
      </c>
      <c r="F6075" s="145" t="s">
        <v>5884</v>
      </c>
      <c r="G6075" s="144" t="s">
        <v>400</v>
      </c>
      <c r="H6075" s="143" t="str">
        <f>IF(Proc[[#This Row],[type]]="LFF (MDG-F)",MID(Proc[[#This Row],[Obj]],13,10),"")</f>
        <v/>
      </c>
      <c r="I6075" s="152"/>
      <c r="J6075" s="143" t="b">
        <f>Proc[[#This Row],[Requested]]=Proc[[#This Row],[CurrentParent]]</f>
        <v>1</v>
      </c>
      <c r="K6075" s="143" t="str">
        <f>IF(Proc[[#This Row],[Author]]="Marcela Urrego",VLOOKUP(LEFT(Proc[[#This Row],[Requested]],1),Table3[#All],2,0),VLOOKUP(Proc[[#This Row],[Author]],Table4[],2,0))</f>
        <v>MGF</v>
      </c>
      <c r="L6075" s="148" t="s">
        <v>7174</v>
      </c>
      <c r="M6075" s="140">
        <v>46057</v>
      </c>
      <c r="N6075" s="140"/>
      <c r="O6075" s="140"/>
      <c r="P6075" s="140" t="str">
        <f ca="1">IF(Proc[[#This Row],[DaysAgeing]]&gt;5,"yep","on track")</f>
        <v>yep</v>
      </c>
      <c r="Q6075" s="2">
        <f ca="1">IF(Proc[[#This Row],[DateClosed]]="",ABS(NETWORKDAYS(Proc[[#This Row],[DateOpened]],TODAY()))-1,ABS(NETWORKDAYS(Proc[[#This Row],[DateOpened]],Proc[[#This Row],[DateClosed]]))-1)</f>
        <v>42</v>
      </c>
      <c r="R6075" s="140" t="s">
        <v>422</v>
      </c>
      <c r="S6075" s="143"/>
      <c r="T6075" s="153">
        <v>6074</v>
      </c>
    </row>
    <row r="6076" spans="1:20" hidden="1">
      <c r="A6076" s="142" t="s">
        <v>5885</v>
      </c>
      <c r="B6076" s="143" t="str">
        <f>IFERROR(VLOOKUP(Proc[[#This Row],[App]],Table2[],3,0),"open")</f>
        <v>ok</v>
      </c>
      <c r="C6076" s="144" t="s">
        <v>369</v>
      </c>
      <c r="D6076" s="152" t="s">
        <v>5849</v>
      </c>
      <c r="E6076" s="152" t="s">
        <v>5884</v>
      </c>
      <c r="F6076" s="145" t="s">
        <v>5884</v>
      </c>
      <c r="G6076" s="144" t="s">
        <v>400</v>
      </c>
      <c r="H6076" s="143" t="str">
        <f>IF(Proc[[#This Row],[type]]="LFF (MDG-F)",MID(Proc[[#This Row],[Obj]],13,10),"")</f>
        <v/>
      </c>
      <c r="I6076" s="152"/>
      <c r="J6076" s="143" t="b">
        <f>Proc[[#This Row],[Requested]]=Proc[[#This Row],[CurrentParent]]</f>
        <v>1</v>
      </c>
      <c r="K6076" s="143" t="str">
        <f>IF(Proc[[#This Row],[Author]]="Marcela Urrego",VLOOKUP(LEFT(Proc[[#This Row],[Requested]],1),Table3[#All],2,0),VLOOKUP(Proc[[#This Row],[Author]],Table4[],2,0))</f>
        <v>MGF</v>
      </c>
      <c r="L6076" s="148" t="s">
        <v>7174</v>
      </c>
      <c r="M6076" s="140">
        <v>46057</v>
      </c>
      <c r="N6076" s="140"/>
      <c r="O6076" s="140"/>
      <c r="P6076" s="140" t="str">
        <f ca="1">IF(Proc[[#This Row],[DaysAgeing]]&gt;5,"yep","on track")</f>
        <v>yep</v>
      </c>
      <c r="Q6076" s="2">
        <f ca="1">IF(Proc[[#This Row],[DateClosed]]="",ABS(NETWORKDAYS(Proc[[#This Row],[DateOpened]],TODAY()))-1,ABS(NETWORKDAYS(Proc[[#This Row],[DateOpened]],Proc[[#This Row],[DateClosed]]))-1)</f>
        <v>42</v>
      </c>
      <c r="R6076" s="140" t="s">
        <v>422</v>
      </c>
      <c r="S6076" s="143"/>
      <c r="T6076" s="153">
        <v>6075</v>
      </c>
    </row>
    <row r="6077" spans="1:20" hidden="1">
      <c r="A6077" s="142" t="s">
        <v>5885</v>
      </c>
      <c r="B6077" s="143" t="str">
        <f>IFERROR(VLOOKUP(Proc[[#This Row],[App]],Table2[],3,0),"open")</f>
        <v>ok</v>
      </c>
      <c r="C6077" s="144" t="s">
        <v>369</v>
      </c>
      <c r="D6077" s="152" t="s">
        <v>5850</v>
      </c>
      <c r="E6077" s="152" t="s">
        <v>5884</v>
      </c>
      <c r="F6077" s="145" t="s">
        <v>5884</v>
      </c>
      <c r="G6077" s="144" t="s">
        <v>400</v>
      </c>
      <c r="H6077" s="143" t="str">
        <f>IF(Proc[[#This Row],[type]]="LFF (MDG-F)",MID(Proc[[#This Row],[Obj]],13,10),"")</f>
        <v/>
      </c>
      <c r="I6077" s="152"/>
      <c r="J6077" s="143" t="b">
        <f>Proc[[#This Row],[Requested]]=Proc[[#This Row],[CurrentParent]]</f>
        <v>1</v>
      </c>
      <c r="K6077" s="143" t="str">
        <f>IF(Proc[[#This Row],[Author]]="Marcela Urrego",VLOOKUP(LEFT(Proc[[#This Row],[Requested]],1),Table3[#All],2,0),VLOOKUP(Proc[[#This Row],[Author]],Table4[],2,0))</f>
        <v>MGF</v>
      </c>
      <c r="L6077" s="148" t="s">
        <v>7174</v>
      </c>
      <c r="M6077" s="140">
        <v>46057</v>
      </c>
      <c r="N6077" s="140"/>
      <c r="O6077" s="140"/>
      <c r="P6077" s="140" t="str">
        <f ca="1">IF(Proc[[#This Row],[DaysAgeing]]&gt;5,"yep","on track")</f>
        <v>yep</v>
      </c>
      <c r="Q6077" s="2">
        <f ca="1">IF(Proc[[#This Row],[DateClosed]]="",ABS(NETWORKDAYS(Proc[[#This Row],[DateOpened]],TODAY()))-1,ABS(NETWORKDAYS(Proc[[#This Row],[DateOpened]],Proc[[#This Row],[DateClosed]]))-1)</f>
        <v>42</v>
      </c>
      <c r="R6077" s="140" t="s">
        <v>422</v>
      </c>
      <c r="S6077" s="143"/>
      <c r="T6077" s="153">
        <v>6076</v>
      </c>
    </row>
    <row r="6078" spans="1:20" hidden="1">
      <c r="A6078" s="142" t="s">
        <v>5885</v>
      </c>
      <c r="B6078" s="143" t="str">
        <f>IFERROR(VLOOKUP(Proc[[#This Row],[App]],Table2[],3,0),"open")</f>
        <v>ok</v>
      </c>
      <c r="C6078" s="144" t="s">
        <v>369</v>
      </c>
      <c r="D6078" s="152" t="s">
        <v>5851</v>
      </c>
      <c r="E6078" s="152" t="s">
        <v>5884</v>
      </c>
      <c r="F6078" s="145" t="s">
        <v>5884</v>
      </c>
      <c r="G6078" s="144" t="s">
        <v>400</v>
      </c>
      <c r="H6078" s="143" t="str">
        <f>IF(Proc[[#This Row],[type]]="LFF (MDG-F)",MID(Proc[[#This Row],[Obj]],13,10),"")</f>
        <v/>
      </c>
      <c r="I6078" s="152"/>
      <c r="J6078" s="143" t="b">
        <f>Proc[[#This Row],[Requested]]=Proc[[#This Row],[CurrentParent]]</f>
        <v>1</v>
      </c>
      <c r="K6078" s="143" t="str">
        <f>IF(Proc[[#This Row],[Author]]="Marcela Urrego",VLOOKUP(LEFT(Proc[[#This Row],[Requested]],1),Table3[#All],2,0),VLOOKUP(Proc[[#This Row],[Author]],Table4[],2,0))</f>
        <v>MGF</v>
      </c>
      <c r="L6078" s="148" t="s">
        <v>7174</v>
      </c>
      <c r="M6078" s="140">
        <v>46057</v>
      </c>
      <c r="N6078" s="140"/>
      <c r="O6078" s="140"/>
      <c r="P6078" s="140" t="str">
        <f ca="1">IF(Proc[[#This Row],[DaysAgeing]]&gt;5,"yep","on track")</f>
        <v>yep</v>
      </c>
      <c r="Q6078" s="2">
        <f ca="1">IF(Proc[[#This Row],[DateClosed]]="",ABS(NETWORKDAYS(Proc[[#This Row],[DateOpened]],TODAY()))-1,ABS(NETWORKDAYS(Proc[[#This Row],[DateOpened]],Proc[[#This Row],[DateClosed]]))-1)</f>
        <v>42</v>
      </c>
      <c r="R6078" s="140" t="s">
        <v>422</v>
      </c>
      <c r="S6078" s="143"/>
      <c r="T6078" s="153">
        <v>6077</v>
      </c>
    </row>
    <row r="6079" spans="1:20" hidden="1">
      <c r="A6079" s="142" t="s">
        <v>5885</v>
      </c>
      <c r="B6079" s="143" t="str">
        <f>IFERROR(VLOOKUP(Proc[[#This Row],[App]],Table2[],3,0),"open")</f>
        <v>ok</v>
      </c>
      <c r="C6079" s="144" t="s">
        <v>369</v>
      </c>
      <c r="D6079" s="152" t="s">
        <v>5852</v>
      </c>
      <c r="E6079" s="152" t="s">
        <v>5884</v>
      </c>
      <c r="F6079" s="145" t="s">
        <v>5884</v>
      </c>
      <c r="G6079" s="144" t="s">
        <v>400</v>
      </c>
      <c r="H6079" s="143" t="str">
        <f>IF(Proc[[#This Row],[type]]="LFF (MDG-F)",MID(Proc[[#This Row],[Obj]],13,10),"")</f>
        <v/>
      </c>
      <c r="I6079" s="152"/>
      <c r="J6079" s="143" t="b">
        <f>Proc[[#This Row],[Requested]]=Proc[[#This Row],[CurrentParent]]</f>
        <v>1</v>
      </c>
      <c r="K6079" s="143" t="str">
        <f>IF(Proc[[#This Row],[Author]]="Marcela Urrego",VLOOKUP(LEFT(Proc[[#This Row],[Requested]],1),Table3[#All],2,0),VLOOKUP(Proc[[#This Row],[Author]],Table4[],2,0))</f>
        <v>MGF</v>
      </c>
      <c r="L6079" s="148" t="s">
        <v>7174</v>
      </c>
      <c r="M6079" s="140">
        <v>46057</v>
      </c>
      <c r="N6079" s="140"/>
      <c r="O6079" s="140"/>
      <c r="P6079" s="140" t="str">
        <f ca="1">IF(Proc[[#This Row],[DaysAgeing]]&gt;5,"yep","on track")</f>
        <v>yep</v>
      </c>
      <c r="Q6079" s="2">
        <f ca="1">IF(Proc[[#This Row],[DateClosed]]="",ABS(NETWORKDAYS(Proc[[#This Row],[DateOpened]],TODAY()))-1,ABS(NETWORKDAYS(Proc[[#This Row],[DateOpened]],Proc[[#This Row],[DateClosed]]))-1)</f>
        <v>42</v>
      </c>
      <c r="R6079" s="140" t="s">
        <v>422</v>
      </c>
      <c r="S6079" s="143"/>
      <c r="T6079" s="153">
        <v>6078</v>
      </c>
    </row>
    <row r="6080" spans="1:20" hidden="1">
      <c r="A6080" s="142" t="s">
        <v>5885</v>
      </c>
      <c r="B6080" s="143" t="str">
        <f>IFERROR(VLOOKUP(Proc[[#This Row],[App]],Table2[],3,0),"open")</f>
        <v>ok</v>
      </c>
      <c r="C6080" s="144" t="s">
        <v>369</v>
      </c>
      <c r="D6080" s="152" t="s">
        <v>5853</v>
      </c>
      <c r="E6080" s="152" t="s">
        <v>5884</v>
      </c>
      <c r="F6080" s="145" t="s">
        <v>5884</v>
      </c>
      <c r="G6080" s="144" t="s">
        <v>400</v>
      </c>
      <c r="H6080" s="143" t="str">
        <f>IF(Proc[[#This Row],[type]]="LFF (MDG-F)",MID(Proc[[#This Row],[Obj]],13,10),"")</f>
        <v/>
      </c>
      <c r="I6080" s="152"/>
      <c r="J6080" s="143" t="b">
        <f>Proc[[#This Row],[Requested]]=Proc[[#This Row],[CurrentParent]]</f>
        <v>1</v>
      </c>
      <c r="K6080" s="143" t="str">
        <f>IF(Proc[[#This Row],[Author]]="Marcela Urrego",VLOOKUP(LEFT(Proc[[#This Row],[Requested]],1),Table3[#All],2,0),VLOOKUP(Proc[[#This Row],[Author]],Table4[],2,0))</f>
        <v>MGF</v>
      </c>
      <c r="L6080" s="148" t="s">
        <v>7174</v>
      </c>
      <c r="M6080" s="140">
        <v>46057</v>
      </c>
      <c r="N6080" s="140"/>
      <c r="O6080" s="140"/>
      <c r="P6080" s="140" t="str">
        <f ca="1">IF(Proc[[#This Row],[DaysAgeing]]&gt;5,"yep","on track")</f>
        <v>yep</v>
      </c>
      <c r="Q6080" s="2">
        <f ca="1">IF(Proc[[#This Row],[DateClosed]]="",ABS(NETWORKDAYS(Proc[[#This Row],[DateOpened]],TODAY()))-1,ABS(NETWORKDAYS(Proc[[#This Row],[DateOpened]],Proc[[#This Row],[DateClosed]]))-1)</f>
        <v>42</v>
      </c>
      <c r="R6080" s="140" t="s">
        <v>422</v>
      </c>
      <c r="S6080" s="143"/>
      <c r="T6080" s="153">
        <v>6079</v>
      </c>
    </row>
    <row r="6081" spans="1:20" hidden="1">
      <c r="A6081" s="142" t="s">
        <v>5885</v>
      </c>
      <c r="B6081" s="153" t="str">
        <f>IFERROR(VLOOKUP(Proc[[#This Row],[App]],Table2[],3,0),"open")</f>
        <v>ok</v>
      </c>
      <c r="C6081" s="144" t="s">
        <v>369</v>
      </c>
      <c r="D6081" s="152" t="s">
        <v>5854</v>
      </c>
      <c r="E6081" s="152" t="s">
        <v>5884</v>
      </c>
      <c r="F6081" s="153" t="s">
        <v>5884</v>
      </c>
      <c r="G6081" s="144" t="s">
        <v>400</v>
      </c>
      <c r="H6081" s="143" t="str">
        <f>IF(Proc[[#This Row],[type]]="LFF (MDG-F)",MID(Proc[[#This Row],[Obj]],13,10),"")</f>
        <v/>
      </c>
      <c r="I6081" s="152"/>
      <c r="J6081" s="143" t="b">
        <f>Proc[[#This Row],[Requested]]=Proc[[#This Row],[CurrentParent]]</f>
        <v>1</v>
      </c>
      <c r="K6081" s="153" t="str">
        <f>IF(Proc[[#This Row],[Author]]="Marcela Urrego",VLOOKUP(LEFT(Proc[[#This Row],[Requested]],1),Table3[#All],2,0),VLOOKUP(Proc[[#This Row],[Author]],Table4[],2,0))</f>
        <v>MGF</v>
      </c>
      <c r="L6081" s="148" t="s">
        <v>7174</v>
      </c>
      <c r="M6081" s="140">
        <v>46057</v>
      </c>
      <c r="N6081" s="140"/>
      <c r="O6081" s="140"/>
      <c r="P6081" s="140" t="str">
        <f ca="1">IF(Proc[[#This Row],[DaysAgeing]]&gt;5,"yep","on track")</f>
        <v>yep</v>
      </c>
      <c r="Q6081" s="2">
        <f ca="1">IF(Proc[[#This Row],[DateClosed]]="",ABS(NETWORKDAYS(Proc[[#This Row],[DateOpened]],TODAY()))-1,ABS(NETWORKDAYS(Proc[[#This Row],[DateOpened]],Proc[[#This Row],[DateClosed]]))-1)</f>
        <v>42</v>
      </c>
      <c r="R6081" s="140" t="s">
        <v>422</v>
      </c>
      <c r="S6081" s="143"/>
      <c r="T6081" s="153">
        <v>6080</v>
      </c>
    </row>
    <row r="6082" spans="1:20" hidden="1">
      <c r="A6082" s="142" t="s">
        <v>5885</v>
      </c>
      <c r="B6082" s="143" t="str">
        <f>IFERROR(VLOOKUP(Proc[[#This Row],[App]],Table2[],3,0),"open")</f>
        <v>ok</v>
      </c>
      <c r="C6082" s="144" t="s">
        <v>369</v>
      </c>
      <c r="D6082" s="152" t="s">
        <v>5855</v>
      </c>
      <c r="E6082" s="152" t="s">
        <v>5884</v>
      </c>
      <c r="F6082" s="145" t="s">
        <v>5884</v>
      </c>
      <c r="G6082" s="144" t="s">
        <v>400</v>
      </c>
      <c r="H6082" s="143" t="str">
        <f>IF(Proc[[#This Row],[type]]="LFF (MDG-F)",MID(Proc[[#This Row],[Obj]],13,10),"")</f>
        <v/>
      </c>
      <c r="I6082" s="152"/>
      <c r="J6082" s="143" t="b">
        <f>Proc[[#This Row],[Requested]]=Proc[[#This Row],[CurrentParent]]</f>
        <v>1</v>
      </c>
      <c r="K6082" s="143" t="str">
        <f>IF(Proc[[#This Row],[Author]]="Marcela Urrego",VLOOKUP(LEFT(Proc[[#This Row],[Requested]],1),Table3[#All],2,0),VLOOKUP(Proc[[#This Row],[Author]],Table4[],2,0))</f>
        <v>MGF</v>
      </c>
      <c r="L6082" s="148" t="s">
        <v>7174</v>
      </c>
      <c r="M6082" s="140">
        <v>46057</v>
      </c>
      <c r="N6082" s="140"/>
      <c r="O6082" s="140"/>
      <c r="P6082" s="140" t="str">
        <f ca="1">IF(Proc[[#This Row],[DaysAgeing]]&gt;5,"yep","on track")</f>
        <v>yep</v>
      </c>
      <c r="Q6082" s="2">
        <f ca="1">IF(Proc[[#This Row],[DateClosed]]="",ABS(NETWORKDAYS(Proc[[#This Row],[DateOpened]],TODAY()))-1,ABS(NETWORKDAYS(Proc[[#This Row],[DateOpened]],Proc[[#This Row],[DateClosed]]))-1)</f>
        <v>42</v>
      </c>
      <c r="R6082" s="140" t="s">
        <v>422</v>
      </c>
      <c r="S6082" s="143"/>
      <c r="T6082" s="153">
        <v>6081</v>
      </c>
    </row>
    <row r="6083" spans="1:20" hidden="1">
      <c r="A6083" s="142" t="s">
        <v>5885</v>
      </c>
      <c r="B6083" s="143" t="str">
        <f>IFERROR(VLOOKUP(Proc[[#This Row],[App]],Table2[],3,0),"open")</f>
        <v>ok</v>
      </c>
      <c r="C6083" s="144" t="s">
        <v>369</v>
      </c>
      <c r="D6083" s="152" t="s">
        <v>5856</v>
      </c>
      <c r="E6083" s="152" t="s">
        <v>5884</v>
      </c>
      <c r="F6083" s="145" t="s">
        <v>5884</v>
      </c>
      <c r="G6083" s="144" t="s">
        <v>400</v>
      </c>
      <c r="H6083" s="143" t="str">
        <f>IF(Proc[[#This Row],[type]]="LFF (MDG-F)",MID(Proc[[#This Row],[Obj]],13,10),"")</f>
        <v/>
      </c>
      <c r="I6083" s="152"/>
      <c r="J6083" s="143" t="b">
        <f>Proc[[#This Row],[Requested]]=Proc[[#This Row],[CurrentParent]]</f>
        <v>1</v>
      </c>
      <c r="K6083" s="143" t="str">
        <f>IF(Proc[[#This Row],[Author]]="Marcela Urrego",VLOOKUP(LEFT(Proc[[#This Row],[Requested]],1),Table3[#All],2,0),VLOOKUP(Proc[[#This Row],[Author]],Table4[],2,0))</f>
        <v>MGF</v>
      </c>
      <c r="L6083" s="148" t="s">
        <v>7174</v>
      </c>
      <c r="M6083" s="140">
        <v>46057</v>
      </c>
      <c r="N6083" s="140"/>
      <c r="O6083" s="140"/>
      <c r="P6083" s="140" t="str">
        <f ca="1">IF(Proc[[#This Row],[DaysAgeing]]&gt;5,"yep","on track")</f>
        <v>yep</v>
      </c>
      <c r="Q6083" s="2">
        <f ca="1">IF(Proc[[#This Row],[DateClosed]]="",ABS(NETWORKDAYS(Proc[[#This Row],[DateOpened]],TODAY()))-1,ABS(NETWORKDAYS(Proc[[#This Row],[DateOpened]],Proc[[#This Row],[DateClosed]]))-1)</f>
        <v>42</v>
      </c>
      <c r="R6083" s="140" t="s">
        <v>422</v>
      </c>
      <c r="S6083" s="143"/>
      <c r="T6083" s="153">
        <v>6082</v>
      </c>
    </row>
    <row r="6084" spans="1:20" hidden="1">
      <c r="A6084" s="142" t="s">
        <v>5885</v>
      </c>
      <c r="B6084" s="143" t="str">
        <f>IFERROR(VLOOKUP(Proc[[#This Row],[App]],Table2[],3,0),"open")</f>
        <v>ok</v>
      </c>
      <c r="C6084" s="144" t="s">
        <v>369</v>
      </c>
      <c r="D6084" s="152" t="s">
        <v>5857</v>
      </c>
      <c r="E6084" s="152" t="s">
        <v>5884</v>
      </c>
      <c r="F6084" s="145" t="s">
        <v>5884</v>
      </c>
      <c r="G6084" s="144" t="s">
        <v>400</v>
      </c>
      <c r="H6084" s="143" t="str">
        <f>IF(Proc[[#This Row],[type]]="LFF (MDG-F)",MID(Proc[[#This Row],[Obj]],13,10),"")</f>
        <v/>
      </c>
      <c r="I6084" s="152"/>
      <c r="J6084" s="143" t="b">
        <f>Proc[[#This Row],[Requested]]=Proc[[#This Row],[CurrentParent]]</f>
        <v>1</v>
      </c>
      <c r="K6084" s="143" t="str">
        <f>IF(Proc[[#This Row],[Author]]="Marcela Urrego",VLOOKUP(LEFT(Proc[[#This Row],[Requested]],1),Table3[#All],2,0),VLOOKUP(Proc[[#This Row],[Author]],Table4[],2,0))</f>
        <v>MGF</v>
      </c>
      <c r="L6084" s="148" t="s">
        <v>7174</v>
      </c>
      <c r="M6084" s="140">
        <v>46057</v>
      </c>
      <c r="N6084" s="140"/>
      <c r="O6084" s="140"/>
      <c r="P6084" s="140" t="str">
        <f ca="1">IF(Proc[[#This Row],[DaysAgeing]]&gt;5,"yep","on track")</f>
        <v>yep</v>
      </c>
      <c r="Q6084" s="2">
        <f ca="1">IF(Proc[[#This Row],[DateClosed]]="",ABS(NETWORKDAYS(Proc[[#This Row],[DateOpened]],TODAY()))-1,ABS(NETWORKDAYS(Proc[[#This Row],[DateOpened]],Proc[[#This Row],[DateClosed]]))-1)</f>
        <v>42</v>
      </c>
      <c r="R6084" s="140" t="s">
        <v>422</v>
      </c>
      <c r="S6084" s="143"/>
      <c r="T6084" s="153">
        <v>6083</v>
      </c>
    </row>
    <row r="6085" spans="1:20" hidden="1">
      <c r="A6085" s="142" t="s">
        <v>5885</v>
      </c>
      <c r="B6085" s="153" t="str">
        <f>IFERROR(VLOOKUP(Proc[[#This Row],[App]],Table2[],3,0),"open")</f>
        <v>ok</v>
      </c>
      <c r="C6085" s="144" t="s">
        <v>369</v>
      </c>
      <c r="D6085" s="152" t="s">
        <v>5858</v>
      </c>
      <c r="E6085" s="152" t="s">
        <v>5884</v>
      </c>
      <c r="F6085" s="145" t="s">
        <v>5884</v>
      </c>
      <c r="G6085" s="144" t="s">
        <v>400</v>
      </c>
      <c r="H6085" s="143" t="str">
        <f>IF(Proc[[#This Row],[type]]="LFF (MDG-F)",MID(Proc[[#This Row],[Obj]],13,10),"")</f>
        <v/>
      </c>
      <c r="I6085" s="152"/>
      <c r="J6085" s="143" t="b">
        <f>Proc[[#This Row],[Requested]]=Proc[[#This Row],[CurrentParent]]</f>
        <v>1</v>
      </c>
      <c r="K6085" s="153" t="str">
        <f>IF(Proc[[#This Row],[Author]]="Marcela Urrego",VLOOKUP(LEFT(Proc[[#This Row],[Requested]],1),Table3[#All],2,0),VLOOKUP(Proc[[#This Row],[Author]],Table4[],2,0))</f>
        <v>MGF</v>
      </c>
      <c r="L6085" s="148" t="s">
        <v>7174</v>
      </c>
      <c r="M6085" s="140">
        <v>46057</v>
      </c>
      <c r="N6085" s="140"/>
      <c r="O6085" s="140"/>
      <c r="P6085" s="140" t="str">
        <f ca="1">IF(Proc[[#This Row],[DaysAgeing]]&gt;5,"yep","on track")</f>
        <v>yep</v>
      </c>
      <c r="Q6085" s="2">
        <f ca="1">IF(Proc[[#This Row],[DateClosed]]="",ABS(NETWORKDAYS(Proc[[#This Row],[DateOpened]],TODAY()))-1,ABS(NETWORKDAYS(Proc[[#This Row],[DateOpened]],Proc[[#This Row],[DateClosed]]))-1)</f>
        <v>42</v>
      </c>
      <c r="R6085" s="140" t="s">
        <v>422</v>
      </c>
      <c r="S6085" s="143"/>
      <c r="T6085" s="153">
        <v>6084</v>
      </c>
    </row>
    <row r="6086" spans="1:20" hidden="1">
      <c r="A6086" s="142" t="s">
        <v>5885</v>
      </c>
      <c r="B6086" s="143" t="str">
        <f>IFERROR(VLOOKUP(Proc[[#This Row],[App]],Table2[],3,0),"open")</f>
        <v>ok</v>
      </c>
      <c r="C6086" s="144" t="s">
        <v>369</v>
      </c>
      <c r="D6086" s="152" t="s">
        <v>5859</v>
      </c>
      <c r="E6086" s="152" t="s">
        <v>5884</v>
      </c>
      <c r="F6086" s="145" t="s">
        <v>5884</v>
      </c>
      <c r="G6086" s="144" t="s">
        <v>400</v>
      </c>
      <c r="H6086" s="143" t="str">
        <f>IF(Proc[[#This Row],[type]]="LFF (MDG-F)",MID(Proc[[#This Row],[Obj]],13,10),"")</f>
        <v/>
      </c>
      <c r="I6086" s="152"/>
      <c r="J6086" s="143" t="b">
        <f>Proc[[#This Row],[Requested]]=Proc[[#This Row],[CurrentParent]]</f>
        <v>1</v>
      </c>
      <c r="K6086" s="143" t="str">
        <f>IF(Proc[[#This Row],[Author]]="Marcela Urrego",VLOOKUP(LEFT(Proc[[#This Row],[Requested]],1),Table3[#All],2,0),VLOOKUP(Proc[[#This Row],[Author]],Table4[],2,0))</f>
        <v>MGF</v>
      </c>
      <c r="L6086" s="148" t="s">
        <v>7174</v>
      </c>
      <c r="M6086" s="140">
        <v>46057</v>
      </c>
      <c r="N6086" s="140"/>
      <c r="O6086" s="140"/>
      <c r="P6086" s="140" t="str">
        <f ca="1">IF(Proc[[#This Row],[DaysAgeing]]&gt;5,"yep","on track")</f>
        <v>yep</v>
      </c>
      <c r="Q6086" s="2">
        <f ca="1">IF(Proc[[#This Row],[DateClosed]]="",ABS(NETWORKDAYS(Proc[[#This Row],[DateOpened]],TODAY()))-1,ABS(NETWORKDAYS(Proc[[#This Row],[DateOpened]],Proc[[#This Row],[DateClosed]]))-1)</f>
        <v>42</v>
      </c>
      <c r="R6086" s="140" t="s">
        <v>422</v>
      </c>
      <c r="S6086" s="143"/>
      <c r="T6086" s="153">
        <v>6085</v>
      </c>
    </row>
    <row r="6087" spans="1:20" hidden="1">
      <c r="A6087" s="142" t="s">
        <v>5885</v>
      </c>
      <c r="B6087" s="143" t="str">
        <f>IFERROR(VLOOKUP(Proc[[#This Row],[App]],Table2[],3,0),"open")</f>
        <v>ok</v>
      </c>
      <c r="C6087" s="144" t="s">
        <v>369</v>
      </c>
      <c r="D6087" s="152" t="s">
        <v>5860</v>
      </c>
      <c r="E6087" s="152" t="s">
        <v>5884</v>
      </c>
      <c r="F6087" s="145" t="s">
        <v>5884</v>
      </c>
      <c r="G6087" s="144" t="s">
        <v>400</v>
      </c>
      <c r="H6087" s="143" t="str">
        <f>IF(Proc[[#This Row],[type]]="LFF (MDG-F)",MID(Proc[[#This Row],[Obj]],13,10),"")</f>
        <v/>
      </c>
      <c r="I6087" s="152"/>
      <c r="J6087" s="143" t="b">
        <f>Proc[[#This Row],[Requested]]=Proc[[#This Row],[CurrentParent]]</f>
        <v>1</v>
      </c>
      <c r="K6087" s="143" t="str">
        <f>IF(Proc[[#This Row],[Author]]="Marcela Urrego",VLOOKUP(LEFT(Proc[[#This Row],[Requested]],1),Table3[#All],2,0),VLOOKUP(Proc[[#This Row],[Author]],Table4[],2,0))</f>
        <v>MGF</v>
      </c>
      <c r="L6087" s="148" t="s">
        <v>7174</v>
      </c>
      <c r="M6087" s="140">
        <v>46057</v>
      </c>
      <c r="N6087" s="140"/>
      <c r="O6087" s="140"/>
      <c r="P6087" s="140" t="str">
        <f ca="1">IF(Proc[[#This Row],[DaysAgeing]]&gt;5,"yep","on track")</f>
        <v>yep</v>
      </c>
      <c r="Q6087" s="2">
        <f ca="1">IF(Proc[[#This Row],[DateClosed]]="",ABS(NETWORKDAYS(Proc[[#This Row],[DateOpened]],TODAY()))-1,ABS(NETWORKDAYS(Proc[[#This Row],[DateOpened]],Proc[[#This Row],[DateClosed]]))-1)</f>
        <v>42</v>
      </c>
      <c r="R6087" s="140" t="s">
        <v>422</v>
      </c>
      <c r="S6087" s="143"/>
      <c r="T6087" s="153">
        <v>6086</v>
      </c>
    </row>
    <row r="6088" spans="1:20" hidden="1">
      <c r="A6088" s="142" t="s">
        <v>5885</v>
      </c>
      <c r="B6088" s="153" t="str">
        <f>IFERROR(VLOOKUP(Proc[[#This Row],[App]],Table2[],3,0),"open")</f>
        <v>ok</v>
      </c>
      <c r="C6088" s="144" t="s">
        <v>369</v>
      </c>
      <c r="D6088" s="152" t="s">
        <v>5861</v>
      </c>
      <c r="E6088" s="152" t="s">
        <v>5884</v>
      </c>
      <c r="F6088" s="153" t="s">
        <v>5884</v>
      </c>
      <c r="G6088" s="144" t="s">
        <v>400</v>
      </c>
      <c r="H6088" s="143" t="str">
        <f>IF(Proc[[#This Row],[type]]="LFF (MDG-F)",MID(Proc[[#This Row],[Obj]],13,10),"")</f>
        <v/>
      </c>
      <c r="I6088" s="152"/>
      <c r="J6088" s="143" t="b">
        <f>Proc[[#This Row],[Requested]]=Proc[[#This Row],[CurrentParent]]</f>
        <v>1</v>
      </c>
      <c r="K6088" s="153" t="str">
        <f>IF(Proc[[#This Row],[Author]]="Marcela Urrego",VLOOKUP(LEFT(Proc[[#This Row],[Requested]],1),Table3[#All],2,0),VLOOKUP(Proc[[#This Row],[Author]],Table4[],2,0))</f>
        <v>MGF</v>
      </c>
      <c r="L6088" s="153" t="s">
        <v>7174</v>
      </c>
      <c r="M6088" s="140">
        <v>46057</v>
      </c>
      <c r="N6088" s="140"/>
      <c r="O6088" s="140"/>
      <c r="P6088" s="140" t="str">
        <f ca="1">IF(Proc[[#This Row],[DaysAgeing]]&gt;5,"yep","on track")</f>
        <v>yep</v>
      </c>
      <c r="Q6088" s="2">
        <f ca="1">IF(Proc[[#This Row],[DateClosed]]="",ABS(NETWORKDAYS(Proc[[#This Row],[DateOpened]],TODAY()))-1,ABS(NETWORKDAYS(Proc[[#This Row],[DateOpened]],Proc[[#This Row],[DateClosed]]))-1)</f>
        <v>42</v>
      </c>
      <c r="R6088" s="140" t="s">
        <v>422</v>
      </c>
      <c r="S6088" s="143"/>
      <c r="T6088" s="153">
        <v>6087</v>
      </c>
    </row>
    <row r="6089" spans="1:20" hidden="1">
      <c r="A6089" s="142" t="s">
        <v>5885</v>
      </c>
      <c r="B6089" s="143" t="str">
        <f>IFERROR(VLOOKUP(Proc[[#This Row],[App]],Table2[],3,0),"open")</f>
        <v>ok</v>
      </c>
      <c r="C6089" s="144" t="s">
        <v>369</v>
      </c>
      <c r="D6089" s="152" t="s">
        <v>5862</v>
      </c>
      <c r="E6089" s="152" t="s">
        <v>5884</v>
      </c>
      <c r="F6089" s="145" t="s">
        <v>5884</v>
      </c>
      <c r="G6089" s="144" t="s">
        <v>400</v>
      </c>
      <c r="H6089" s="143" t="str">
        <f>IF(Proc[[#This Row],[type]]="LFF (MDG-F)",MID(Proc[[#This Row],[Obj]],13,10),"")</f>
        <v/>
      </c>
      <c r="I6089" s="152"/>
      <c r="J6089" s="143" t="b">
        <f>Proc[[#This Row],[Requested]]=Proc[[#This Row],[CurrentParent]]</f>
        <v>1</v>
      </c>
      <c r="K6089" s="143" t="str">
        <f>IF(Proc[[#This Row],[Author]]="Marcela Urrego",VLOOKUP(LEFT(Proc[[#This Row],[Requested]],1),Table3[#All],2,0),VLOOKUP(Proc[[#This Row],[Author]],Table4[],2,0))</f>
        <v>MGF</v>
      </c>
      <c r="L6089" s="148" t="s">
        <v>7174</v>
      </c>
      <c r="M6089" s="140">
        <v>46057</v>
      </c>
      <c r="N6089" s="140"/>
      <c r="O6089" s="140"/>
      <c r="P6089" s="140" t="str">
        <f ca="1">IF(Proc[[#This Row],[DaysAgeing]]&gt;5,"yep","on track")</f>
        <v>yep</v>
      </c>
      <c r="Q6089" s="2">
        <f ca="1">IF(Proc[[#This Row],[DateClosed]]="",ABS(NETWORKDAYS(Proc[[#This Row],[DateOpened]],TODAY()))-1,ABS(NETWORKDAYS(Proc[[#This Row],[DateOpened]],Proc[[#This Row],[DateClosed]]))-1)</f>
        <v>42</v>
      </c>
      <c r="R6089" s="140" t="s">
        <v>422</v>
      </c>
      <c r="S6089" s="143"/>
      <c r="T6089" s="153">
        <v>6088</v>
      </c>
    </row>
    <row r="6090" spans="1:20" hidden="1">
      <c r="A6090" s="142" t="s">
        <v>5885</v>
      </c>
      <c r="B6090" s="153" t="str">
        <f>IFERROR(VLOOKUP(Proc[[#This Row],[App]],Table2[],3,0),"open")</f>
        <v>ok</v>
      </c>
      <c r="C6090" s="144" t="s">
        <v>369</v>
      </c>
      <c r="D6090" s="152" t="s">
        <v>5863</v>
      </c>
      <c r="E6090" s="152" t="s">
        <v>5884</v>
      </c>
      <c r="F6090" s="153" t="s">
        <v>5884</v>
      </c>
      <c r="G6090" s="144" t="s">
        <v>400</v>
      </c>
      <c r="H6090" s="143" t="str">
        <f>IF(Proc[[#This Row],[type]]="LFF (MDG-F)",MID(Proc[[#This Row],[Obj]],13,10),"")</f>
        <v/>
      </c>
      <c r="I6090" s="152"/>
      <c r="J6090" s="143" t="b">
        <f>Proc[[#This Row],[Requested]]=Proc[[#This Row],[CurrentParent]]</f>
        <v>1</v>
      </c>
      <c r="K6090" s="153" t="str">
        <f>IF(Proc[[#This Row],[Author]]="Marcela Urrego",VLOOKUP(LEFT(Proc[[#This Row],[Requested]],1),Table3[#All],2,0),VLOOKUP(Proc[[#This Row],[Author]],Table4[],2,0))</f>
        <v>MGF</v>
      </c>
      <c r="L6090" s="148" t="s">
        <v>7174</v>
      </c>
      <c r="M6090" s="140">
        <v>46057</v>
      </c>
      <c r="N6090" s="140"/>
      <c r="O6090" s="140"/>
      <c r="P6090" s="140" t="str">
        <f ca="1">IF(Proc[[#This Row],[DaysAgeing]]&gt;5,"yep","on track")</f>
        <v>yep</v>
      </c>
      <c r="Q6090" s="2">
        <f ca="1">IF(Proc[[#This Row],[DateClosed]]="",ABS(NETWORKDAYS(Proc[[#This Row],[DateOpened]],TODAY()))-1,ABS(NETWORKDAYS(Proc[[#This Row],[DateOpened]],Proc[[#This Row],[DateClosed]]))-1)</f>
        <v>42</v>
      </c>
      <c r="R6090" s="140" t="s">
        <v>422</v>
      </c>
      <c r="S6090" s="143"/>
      <c r="T6090" s="153">
        <v>6089</v>
      </c>
    </row>
    <row r="6091" spans="1:20" hidden="1">
      <c r="A6091" s="142" t="s">
        <v>5885</v>
      </c>
      <c r="B6091" s="143" t="str">
        <f>IFERROR(VLOOKUP(Proc[[#This Row],[App]],Table2[],3,0),"open")</f>
        <v>ok</v>
      </c>
      <c r="C6091" s="144" t="s">
        <v>369</v>
      </c>
      <c r="D6091" s="152" t="s">
        <v>5864</v>
      </c>
      <c r="E6091" s="152" t="s">
        <v>5884</v>
      </c>
      <c r="F6091" s="145" t="s">
        <v>5884</v>
      </c>
      <c r="G6091" s="144" t="s">
        <v>400</v>
      </c>
      <c r="H6091" s="143" t="str">
        <f>IF(Proc[[#This Row],[type]]="LFF (MDG-F)",MID(Proc[[#This Row],[Obj]],13,10),"")</f>
        <v/>
      </c>
      <c r="I6091" s="152"/>
      <c r="J6091" s="143" t="b">
        <f>Proc[[#This Row],[Requested]]=Proc[[#This Row],[CurrentParent]]</f>
        <v>1</v>
      </c>
      <c r="K6091" s="143" t="str">
        <f>IF(Proc[[#This Row],[Author]]="Marcela Urrego",VLOOKUP(LEFT(Proc[[#This Row],[Requested]],1),Table3[#All],2,0),VLOOKUP(Proc[[#This Row],[Author]],Table4[],2,0))</f>
        <v>MGF</v>
      </c>
      <c r="L6091" s="148" t="s">
        <v>7174</v>
      </c>
      <c r="M6091" s="140">
        <v>46057</v>
      </c>
      <c r="N6091" s="140"/>
      <c r="O6091" s="140"/>
      <c r="P6091" s="140" t="str">
        <f ca="1">IF(Proc[[#This Row],[DaysAgeing]]&gt;5,"yep","on track")</f>
        <v>yep</v>
      </c>
      <c r="Q6091" s="2">
        <f ca="1">IF(Proc[[#This Row],[DateClosed]]="",ABS(NETWORKDAYS(Proc[[#This Row],[DateOpened]],TODAY()))-1,ABS(NETWORKDAYS(Proc[[#This Row],[DateOpened]],Proc[[#This Row],[DateClosed]]))-1)</f>
        <v>42</v>
      </c>
      <c r="R6091" s="140" t="s">
        <v>422</v>
      </c>
      <c r="S6091" s="143"/>
      <c r="T6091" s="153">
        <v>6090</v>
      </c>
    </row>
    <row r="6092" spans="1:20" hidden="1">
      <c r="A6092" s="142" t="s">
        <v>5885</v>
      </c>
      <c r="B6092" s="143" t="str">
        <f>IFERROR(VLOOKUP(Proc[[#This Row],[App]],Table2[],3,0),"open")</f>
        <v>ok</v>
      </c>
      <c r="C6092" s="144" t="s">
        <v>369</v>
      </c>
      <c r="D6092" s="152" t="s">
        <v>5865</v>
      </c>
      <c r="E6092" s="152" t="s">
        <v>5884</v>
      </c>
      <c r="F6092" s="145" t="s">
        <v>5884</v>
      </c>
      <c r="G6092" s="144" t="s">
        <v>400</v>
      </c>
      <c r="H6092" s="143" t="str">
        <f>IF(Proc[[#This Row],[type]]="LFF (MDG-F)",MID(Proc[[#This Row],[Obj]],13,10),"")</f>
        <v/>
      </c>
      <c r="I6092" s="152"/>
      <c r="J6092" s="143" t="b">
        <f>Proc[[#This Row],[Requested]]=Proc[[#This Row],[CurrentParent]]</f>
        <v>1</v>
      </c>
      <c r="K6092" s="143" t="str">
        <f>IF(Proc[[#This Row],[Author]]="Marcela Urrego",VLOOKUP(LEFT(Proc[[#This Row],[Requested]],1),Table3[#All],2,0),VLOOKUP(Proc[[#This Row],[Author]],Table4[],2,0))</f>
        <v>MGF</v>
      </c>
      <c r="L6092" s="148" t="s">
        <v>7174</v>
      </c>
      <c r="M6092" s="140">
        <v>46057</v>
      </c>
      <c r="N6092" s="140"/>
      <c r="O6092" s="140"/>
      <c r="P6092" s="140" t="str">
        <f ca="1">IF(Proc[[#This Row],[DaysAgeing]]&gt;5,"yep","on track")</f>
        <v>yep</v>
      </c>
      <c r="Q6092" s="2">
        <f ca="1">IF(Proc[[#This Row],[DateClosed]]="",ABS(NETWORKDAYS(Proc[[#This Row],[DateOpened]],TODAY()))-1,ABS(NETWORKDAYS(Proc[[#This Row],[DateOpened]],Proc[[#This Row],[DateClosed]]))-1)</f>
        <v>42</v>
      </c>
      <c r="R6092" s="140" t="s">
        <v>422</v>
      </c>
      <c r="S6092" s="143"/>
      <c r="T6092" s="153">
        <v>6091</v>
      </c>
    </row>
    <row r="6093" spans="1:20" hidden="1">
      <c r="A6093" s="142" t="s">
        <v>5885</v>
      </c>
      <c r="B6093" s="143" t="str">
        <f>IFERROR(VLOOKUP(Proc[[#This Row],[App]],Table2[],3,0),"open")</f>
        <v>ok</v>
      </c>
      <c r="C6093" s="144" t="s">
        <v>369</v>
      </c>
      <c r="D6093" s="152" t="s">
        <v>5866</v>
      </c>
      <c r="E6093" s="152" t="s">
        <v>5884</v>
      </c>
      <c r="F6093" s="145" t="s">
        <v>5884</v>
      </c>
      <c r="G6093" s="144" t="s">
        <v>400</v>
      </c>
      <c r="H6093" s="143" t="str">
        <f>IF(Proc[[#This Row],[type]]="LFF (MDG-F)",MID(Proc[[#This Row],[Obj]],13,10),"")</f>
        <v/>
      </c>
      <c r="I6093" s="152"/>
      <c r="J6093" s="143" t="b">
        <f>Proc[[#This Row],[Requested]]=Proc[[#This Row],[CurrentParent]]</f>
        <v>1</v>
      </c>
      <c r="K6093" s="143" t="str">
        <f>IF(Proc[[#This Row],[Author]]="Marcela Urrego",VLOOKUP(LEFT(Proc[[#This Row],[Requested]],1),Table3[#All],2,0),VLOOKUP(Proc[[#This Row],[Author]],Table4[],2,0))</f>
        <v>MGF</v>
      </c>
      <c r="L6093" s="148" t="s">
        <v>7174</v>
      </c>
      <c r="M6093" s="140">
        <v>46057</v>
      </c>
      <c r="N6093" s="140"/>
      <c r="O6093" s="140"/>
      <c r="P6093" s="140" t="str">
        <f ca="1">IF(Proc[[#This Row],[DaysAgeing]]&gt;5,"yep","on track")</f>
        <v>yep</v>
      </c>
      <c r="Q6093" s="2">
        <f ca="1">IF(Proc[[#This Row],[DateClosed]]="",ABS(NETWORKDAYS(Proc[[#This Row],[DateOpened]],TODAY()))-1,ABS(NETWORKDAYS(Proc[[#This Row],[DateOpened]],Proc[[#This Row],[DateClosed]]))-1)</f>
        <v>42</v>
      </c>
      <c r="R6093" s="140" t="s">
        <v>422</v>
      </c>
      <c r="S6093" s="143"/>
      <c r="T6093" s="153">
        <v>6092</v>
      </c>
    </row>
    <row r="6094" spans="1:20" hidden="1">
      <c r="A6094" s="142" t="s">
        <v>5885</v>
      </c>
      <c r="B6094" s="143" t="str">
        <f>IFERROR(VLOOKUP(Proc[[#This Row],[App]],Table2[],3,0),"open")</f>
        <v>ok</v>
      </c>
      <c r="C6094" s="144" t="s">
        <v>369</v>
      </c>
      <c r="D6094" s="152" t="s">
        <v>5867</v>
      </c>
      <c r="E6094" s="152" t="s">
        <v>5884</v>
      </c>
      <c r="F6094" s="145" t="s">
        <v>5884</v>
      </c>
      <c r="G6094" s="144" t="s">
        <v>400</v>
      </c>
      <c r="H6094" s="143" t="str">
        <f>IF(Proc[[#This Row],[type]]="LFF (MDG-F)",MID(Proc[[#This Row],[Obj]],13,10),"")</f>
        <v/>
      </c>
      <c r="I6094" s="152"/>
      <c r="J6094" s="143" t="b">
        <f>Proc[[#This Row],[Requested]]=Proc[[#This Row],[CurrentParent]]</f>
        <v>1</v>
      </c>
      <c r="K6094" s="143" t="str">
        <f>IF(Proc[[#This Row],[Author]]="Marcela Urrego",VLOOKUP(LEFT(Proc[[#This Row],[Requested]],1),Table3[#All],2,0),VLOOKUP(Proc[[#This Row],[Author]],Table4[],2,0))</f>
        <v>MGF</v>
      </c>
      <c r="L6094" s="148" t="s">
        <v>7174</v>
      </c>
      <c r="M6094" s="140">
        <v>46057</v>
      </c>
      <c r="N6094" s="140"/>
      <c r="O6094" s="140"/>
      <c r="P6094" s="140" t="str">
        <f ca="1">IF(Proc[[#This Row],[DaysAgeing]]&gt;5,"yep","on track")</f>
        <v>yep</v>
      </c>
      <c r="Q6094" s="2">
        <f ca="1">IF(Proc[[#This Row],[DateClosed]]="",ABS(NETWORKDAYS(Proc[[#This Row],[DateOpened]],TODAY()))-1,ABS(NETWORKDAYS(Proc[[#This Row],[DateOpened]],Proc[[#This Row],[DateClosed]]))-1)</f>
        <v>42</v>
      </c>
      <c r="R6094" s="140" t="s">
        <v>422</v>
      </c>
      <c r="S6094" s="143"/>
      <c r="T6094" s="153">
        <v>6093</v>
      </c>
    </row>
    <row r="6095" spans="1:20" hidden="1">
      <c r="A6095" s="142" t="s">
        <v>5885</v>
      </c>
      <c r="B6095" s="153" t="str">
        <f>IFERROR(VLOOKUP(Proc[[#This Row],[App]],Table2[],3,0),"open")</f>
        <v>ok</v>
      </c>
      <c r="C6095" s="144" t="s">
        <v>369</v>
      </c>
      <c r="D6095" s="152" t="s">
        <v>5868</v>
      </c>
      <c r="E6095" s="152" t="s">
        <v>5884</v>
      </c>
      <c r="F6095" s="153" t="s">
        <v>5884</v>
      </c>
      <c r="G6095" s="144" t="s">
        <v>400</v>
      </c>
      <c r="H6095" s="143" t="str">
        <f>IF(Proc[[#This Row],[type]]="LFF (MDG-F)",MID(Proc[[#This Row],[Obj]],13,10),"")</f>
        <v/>
      </c>
      <c r="I6095" s="152"/>
      <c r="J6095" s="143" t="b">
        <f>Proc[[#This Row],[Requested]]=Proc[[#This Row],[CurrentParent]]</f>
        <v>1</v>
      </c>
      <c r="K6095" s="153" t="str">
        <f>IF(Proc[[#This Row],[Author]]="Marcela Urrego",VLOOKUP(LEFT(Proc[[#This Row],[Requested]],1),Table3[#All],2,0),VLOOKUP(Proc[[#This Row],[Author]],Table4[],2,0))</f>
        <v>MGF</v>
      </c>
      <c r="L6095" s="148" t="s">
        <v>7174</v>
      </c>
      <c r="M6095" s="140">
        <v>46057</v>
      </c>
      <c r="N6095" s="140"/>
      <c r="O6095" s="140"/>
      <c r="P6095" s="140" t="str">
        <f ca="1">IF(Proc[[#This Row],[DaysAgeing]]&gt;5,"yep","on track")</f>
        <v>yep</v>
      </c>
      <c r="Q6095" s="2">
        <f ca="1">IF(Proc[[#This Row],[DateClosed]]="",ABS(NETWORKDAYS(Proc[[#This Row],[DateOpened]],TODAY()))-1,ABS(NETWORKDAYS(Proc[[#This Row],[DateOpened]],Proc[[#This Row],[DateClosed]]))-1)</f>
        <v>42</v>
      </c>
      <c r="R6095" s="140" t="s">
        <v>422</v>
      </c>
      <c r="S6095" s="143"/>
      <c r="T6095" s="153">
        <v>6094</v>
      </c>
    </row>
    <row r="6096" spans="1:20" hidden="1">
      <c r="A6096" s="142" t="s">
        <v>5885</v>
      </c>
      <c r="B6096" s="143" t="str">
        <f>IFERROR(VLOOKUP(Proc[[#This Row],[App]],Table2[],3,0),"open")</f>
        <v>ok</v>
      </c>
      <c r="C6096" s="144" t="s">
        <v>369</v>
      </c>
      <c r="D6096" s="152" t="s">
        <v>5869</v>
      </c>
      <c r="E6096" s="152" t="s">
        <v>5884</v>
      </c>
      <c r="F6096" s="145" t="s">
        <v>5884</v>
      </c>
      <c r="G6096" s="144" t="s">
        <v>400</v>
      </c>
      <c r="H6096" s="143" t="str">
        <f>IF(Proc[[#This Row],[type]]="LFF (MDG-F)",MID(Proc[[#This Row],[Obj]],13,10),"")</f>
        <v/>
      </c>
      <c r="I6096" s="152"/>
      <c r="J6096" s="143" t="b">
        <f>Proc[[#This Row],[Requested]]=Proc[[#This Row],[CurrentParent]]</f>
        <v>1</v>
      </c>
      <c r="K6096" s="143" t="str">
        <f>IF(Proc[[#This Row],[Author]]="Marcela Urrego",VLOOKUP(LEFT(Proc[[#This Row],[Requested]],1),Table3[#All],2,0),VLOOKUP(Proc[[#This Row],[Author]],Table4[],2,0))</f>
        <v>MGF</v>
      </c>
      <c r="L6096" s="148" t="s">
        <v>7174</v>
      </c>
      <c r="M6096" s="140">
        <v>46057</v>
      </c>
      <c r="N6096" s="140"/>
      <c r="O6096" s="140"/>
      <c r="P6096" s="140" t="str">
        <f ca="1">IF(Proc[[#This Row],[DaysAgeing]]&gt;5,"yep","on track")</f>
        <v>yep</v>
      </c>
      <c r="Q6096" s="2">
        <f ca="1">IF(Proc[[#This Row],[DateClosed]]="",ABS(NETWORKDAYS(Proc[[#This Row],[DateOpened]],TODAY()))-1,ABS(NETWORKDAYS(Proc[[#This Row],[DateOpened]],Proc[[#This Row],[DateClosed]]))-1)</f>
        <v>42</v>
      </c>
      <c r="R6096" s="140" t="s">
        <v>422</v>
      </c>
      <c r="S6096" s="143"/>
      <c r="T6096" s="153">
        <v>6095</v>
      </c>
    </row>
    <row r="6097" spans="1:20" hidden="1">
      <c r="A6097" s="142" t="s">
        <v>5885</v>
      </c>
      <c r="B6097" s="143" t="str">
        <f>IFERROR(VLOOKUP(Proc[[#This Row],[App]],Table2[],3,0),"open")</f>
        <v>ok</v>
      </c>
      <c r="C6097" s="144" t="s">
        <v>369</v>
      </c>
      <c r="D6097" s="152" t="s">
        <v>5870</v>
      </c>
      <c r="E6097" s="152" t="s">
        <v>5884</v>
      </c>
      <c r="F6097" s="145" t="s">
        <v>5884</v>
      </c>
      <c r="G6097" s="144" t="s">
        <v>400</v>
      </c>
      <c r="H6097" s="143" t="str">
        <f>IF(Proc[[#This Row],[type]]="LFF (MDG-F)",MID(Proc[[#This Row],[Obj]],13,10),"")</f>
        <v/>
      </c>
      <c r="I6097" s="152"/>
      <c r="J6097" s="143" t="b">
        <f>Proc[[#This Row],[Requested]]=Proc[[#This Row],[CurrentParent]]</f>
        <v>1</v>
      </c>
      <c r="K6097" s="143" t="str">
        <f>IF(Proc[[#This Row],[Author]]="Marcela Urrego",VLOOKUP(LEFT(Proc[[#This Row],[Requested]],1),Table3[#All],2,0),VLOOKUP(Proc[[#This Row],[Author]],Table4[],2,0))</f>
        <v>MGF</v>
      </c>
      <c r="L6097" s="148" t="s">
        <v>7174</v>
      </c>
      <c r="M6097" s="140">
        <v>46057</v>
      </c>
      <c r="N6097" s="140"/>
      <c r="O6097" s="140"/>
      <c r="P6097" s="140" t="str">
        <f ca="1">IF(Proc[[#This Row],[DaysAgeing]]&gt;5,"yep","on track")</f>
        <v>yep</v>
      </c>
      <c r="Q6097" s="2">
        <f ca="1">IF(Proc[[#This Row],[DateClosed]]="",ABS(NETWORKDAYS(Proc[[#This Row],[DateOpened]],TODAY()))-1,ABS(NETWORKDAYS(Proc[[#This Row],[DateOpened]],Proc[[#This Row],[DateClosed]]))-1)</f>
        <v>42</v>
      </c>
      <c r="R6097" s="140" t="s">
        <v>422</v>
      </c>
      <c r="S6097" s="143"/>
      <c r="T6097" s="153">
        <v>6096</v>
      </c>
    </row>
    <row r="6098" spans="1:20" hidden="1">
      <c r="A6098" s="142" t="s">
        <v>5885</v>
      </c>
      <c r="B6098" s="153" t="str">
        <f>IFERROR(VLOOKUP(Proc[[#This Row],[App]],Table2[],3,0),"open")</f>
        <v>ok</v>
      </c>
      <c r="C6098" s="144" t="s">
        <v>369</v>
      </c>
      <c r="D6098" s="152" t="s">
        <v>5871</v>
      </c>
      <c r="E6098" s="152" t="s">
        <v>5884</v>
      </c>
      <c r="F6098" s="153" t="s">
        <v>5884</v>
      </c>
      <c r="G6098" s="144" t="s">
        <v>400</v>
      </c>
      <c r="H6098" s="143" t="str">
        <f>IF(Proc[[#This Row],[type]]="LFF (MDG-F)",MID(Proc[[#This Row],[Obj]],13,10),"")</f>
        <v/>
      </c>
      <c r="I6098" s="152"/>
      <c r="J6098" s="143" t="b">
        <f>Proc[[#This Row],[Requested]]=Proc[[#This Row],[CurrentParent]]</f>
        <v>1</v>
      </c>
      <c r="K6098" s="153" t="str">
        <f>IF(Proc[[#This Row],[Author]]="Marcela Urrego",VLOOKUP(LEFT(Proc[[#This Row],[Requested]],1),Table3[#All],2,0),VLOOKUP(Proc[[#This Row],[Author]],Table4[],2,0))</f>
        <v>MGF</v>
      </c>
      <c r="L6098" s="148" t="s">
        <v>7174</v>
      </c>
      <c r="M6098" s="140">
        <v>46057</v>
      </c>
      <c r="N6098" s="140"/>
      <c r="O6098" s="140"/>
      <c r="P6098" s="140" t="str">
        <f ca="1">IF(Proc[[#This Row],[DaysAgeing]]&gt;5,"yep","on track")</f>
        <v>yep</v>
      </c>
      <c r="Q6098" s="2">
        <f ca="1">IF(Proc[[#This Row],[DateClosed]]="",ABS(NETWORKDAYS(Proc[[#This Row],[DateOpened]],TODAY()))-1,ABS(NETWORKDAYS(Proc[[#This Row],[DateOpened]],Proc[[#This Row],[DateClosed]]))-1)</f>
        <v>42</v>
      </c>
      <c r="R6098" s="140" t="s">
        <v>422</v>
      </c>
      <c r="S6098" s="143"/>
      <c r="T6098" s="153">
        <v>6097</v>
      </c>
    </row>
    <row r="6099" spans="1:20" hidden="1">
      <c r="A6099" s="142" t="s">
        <v>5885</v>
      </c>
      <c r="B6099" s="153" t="str">
        <f>IFERROR(VLOOKUP(Proc[[#This Row],[App]],Table2[],3,0),"open")</f>
        <v>ok</v>
      </c>
      <c r="C6099" s="144" t="s">
        <v>369</v>
      </c>
      <c r="D6099" s="152" t="s">
        <v>5872</v>
      </c>
      <c r="E6099" s="152" t="s">
        <v>5884</v>
      </c>
      <c r="F6099" s="145" t="s">
        <v>5884</v>
      </c>
      <c r="G6099" s="144" t="s">
        <v>400</v>
      </c>
      <c r="H6099" s="143" t="str">
        <f>IF(Proc[[#This Row],[type]]="LFF (MDG-F)",MID(Proc[[#This Row],[Obj]],13,10),"")</f>
        <v/>
      </c>
      <c r="I6099" s="152"/>
      <c r="J6099" s="143" t="b">
        <f>Proc[[#This Row],[Requested]]=Proc[[#This Row],[CurrentParent]]</f>
        <v>1</v>
      </c>
      <c r="K6099" s="153" t="str">
        <f>IF(Proc[[#This Row],[Author]]="Marcela Urrego",VLOOKUP(LEFT(Proc[[#This Row],[Requested]],1),Table3[#All],2,0),VLOOKUP(Proc[[#This Row],[Author]],Table4[],2,0))</f>
        <v>MGF</v>
      </c>
      <c r="L6099" s="148" t="s">
        <v>7174</v>
      </c>
      <c r="M6099" s="140">
        <v>46057</v>
      </c>
      <c r="N6099" s="140"/>
      <c r="O6099" s="140"/>
      <c r="P6099" s="140" t="str">
        <f ca="1">IF(Proc[[#This Row],[DaysAgeing]]&gt;5,"yep","on track")</f>
        <v>yep</v>
      </c>
      <c r="Q6099" s="2">
        <f ca="1">IF(Proc[[#This Row],[DateClosed]]="",ABS(NETWORKDAYS(Proc[[#This Row],[DateOpened]],TODAY()))-1,ABS(NETWORKDAYS(Proc[[#This Row],[DateOpened]],Proc[[#This Row],[DateClosed]]))-1)</f>
        <v>42</v>
      </c>
      <c r="R6099" s="140" t="s">
        <v>422</v>
      </c>
      <c r="S6099" s="143"/>
      <c r="T6099" s="153">
        <v>6098</v>
      </c>
    </row>
    <row r="6100" spans="1:20" hidden="1">
      <c r="A6100" s="142" t="s">
        <v>5885</v>
      </c>
      <c r="B6100" s="153" t="str">
        <f>IFERROR(VLOOKUP(Proc[[#This Row],[App]],Table2[],3,0),"open")</f>
        <v>ok</v>
      </c>
      <c r="C6100" s="144" t="s">
        <v>369</v>
      </c>
      <c r="D6100" s="152" t="s">
        <v>5873</v>
      </c>
      <c r="E6100" s="152" t="s">
        <v>5884</v>
      </c>
      <c r="F6100" s="145" t="s">
        <v>5884</v>
      </c>
      <c r="G6100" s="144" t="s">
        <v>400</v>
      </c>
      <c r="H6100" s="143" t="str">
        <f>IF(Proc[[#This Row],[type]]="LFF (MDG-F)",MID(Proc[[#This Row],[Obj]],13,10),"")</f>
        <v/>
      </c>
      <c r="I6100" s="152"/>
      <c r="J6100" s="143" t="b">
        <f>Proc[[#This Row],[Requested]]=Proc[[#This Row],[CurrentParent]]</f>
        <v>1</v>
      </c>
      <c r="K6100" s="153" t="str">
        <f>IF(Proc[[#This Row],[Author]]="Marcela Urrego",VLOOKUP(LEFT(Proc[[#This Row],[Requested]],1),Table3[#All],2,0),VLOOKUP(Proc[[#This Row],[Author]],Table4[],2,0))</f>
        <v>MGF</v>
      </c>
      <c r="L6100" s="148" t="s">
        <v>7174</v>
      </c>
      <c r="M6100" s="140">
        <v>46057</v>
      </c>
      <c r="N6100" s="140"/>
      <c r="O6100" s="140"/>
      <c r="P6100" s="140" t="str">
        <f ca="1">IF(Proc[[#This Row],[DaysAgeing]]&gt;5,"yep","on track")</f>
        <v>yep</v>
      </c>
      <c r="Q6100" s="2">
        <f ca="1">IF(Proc[[#This Row],[DateClosed]]="",ABS(NETWORKDAYS(Proc[[#This Row],[DateOpened]],TODAY()))-1,ABS(NETWORKDAYS(Proc[[#This Row],[DateOpened]],Proc[[#This Row],[DateClosed]]))-1)</f>
        <v>42</v>
      </c>
      <c r="R6100" s="140" t="s">
        <v>422</v>
      </c>
      <c r="S6100" s="143"/>
      <c r="T6100" s="153">
        <v>6099</v>
      </c>
    </row>
    <row r="6101" spans="1:20" hidden="1">
      <c r="A6101" s="142" t="s">
        <v>5885</v>
      </c>
      <c r="B6101" s="143" t="str">
        <f>IFERROR(VLOOKUP(Proc[[#This Row],[App]],Table2[],3,0),"open")</f>
        <v>ok</v>
      </c>
      <c r="C6101" s="144" t="s">
        <v>369</v>
      </c>
      <c r="D6101" s="152" t="s">
        <v>5874</v>
      </c>
      <c r="E6101" s="152" t="s">
        <v>5884</v>
      </c>
      <c r="F6101" s="145" t="s">
        <v>5884</v>
      </c>
      <c r="G6101" s="144" t="s">
        <v>400</v>
      </c>
      <c r="H6101" s="143" t="str">
        <f>IF(Proc[[#This Row],[type]]="LFF (MDG-F)",MID(Proc[[#This Row],[Obj]],13,10),"")</f>
        <v/>
      </c>
      <c r="I6101" s="152"/>
      <c r="J6101" s="143" t="b">
        <f>Proc[[#This Row],[Requested]]=Proc[[#This Row],[CurrentParent]]</f>
        <v>1</v>
      </c>
      <c r="K6101" s="143" t="str">
        <f>IF(Proc[[#This Row],[Author]]="Marcela Urrego",VLOOKUP(LEFT(Proc[[#This Row],[Requested]],1),Table3[#All],2,0),VLOOKUP(Proc[[#This Row],[Author]],Table4[],2,0))</f>
        <v>MGF</v>
      </c>
      <c r="L6101" s="148" t="s">
        <v>7174</v>
      </c>
      <c r="M6101" s="140">
        <v>46057</v>
      </c>
      <c r="N6101" s="140"/>
      <c r="O6101" s="140"/>
      <c r="P6101" s="140" t="str">
        <f ca="1">IF(Proc[[#This Row],[DaysAgeing]]&gt;5,"yep","on track")</f>
        <v>yep</v>
      </c>
      <c r="Q6101" s="2">
        <f ca="1">IF(Proc[[#This Row],[DateClosed]]="",ABS(NETWORKDAYS(Proc[[#This Row],[DateOpened]],TODAY()))-1,ABS(NETWORKDAYS(Proc[[#This Row],[DateOpened]],Proc[[#This Row],[DateClosed]]))-1)</f>
        <v>42</v>
      </c>
      <c r="R6101" s="140" t="s">
        <v>422</v>
      </c>
      <c r="S6101" s="143"/>
      <c r="T6101" s="153">
        <v>6100</v>
      </c>
    </row>
    <row r="6102" spans="1:20" hidden="1">
      <c r="A6102" s="142" t="s">
        <v>5885</v>
      </c>
      <c r="B6102" s="153" t="str">
        <f>IFERROR(VLOOKUP(Proc[[#This Row],[App]],Table2[],3,0),"open")</f>
        <v>ok</v>
      </c>
      <c r="C6102" s="144" t="s">
        <v>369</v>
      </c>
      <c r="D6102" s="152" t="s">
        <v>5875</v>
      </c>
      <c r="E6102" s="152" t="s">
        <v>5884</v>
      </c>
      <c r="F6102" s="153" t="s">
        <v>5884</v>
      </c>
      <c r="G6102" s="144" t="s">
        <v>400</v>
      </c>
      <c r="H6102" s="143" t="str">
        <f>IF(Proc[[#This Row],[type]]="LFF (MDG-F)",MID(Proc[[#This Row],[Obj]],13,10),"")</f>
        <v/>
      </c>
      <c r="I6102" s="152"/>
      <c r="J6102" s="143" t="b">
        <f>Proc[[#This Row],[Requested]]=Proc[[#This Row],[CurrentParent]]</f>
        <v>1</v>
      </c>
      <c r="K6102" s="153" t="str">
        <f>IF(Proc[[#This Row],[Author]]="Marcela Urrego",VLOOKUP(LEFT(Proc[[#This Row],[Requested]],1),Table3[#All],2,0),VLOOKUP(Proc[[#This Row],[Author]],Table4[],2,0))</f>
        <v>MGF</v>
      </c>
      <c r="L6102" s="153" t="s">
        <v>7174</v>
      </c>
      <c r="M6102" s="140">
        <v>46057</v>
      </c>
      <c r="N6102" s="140"/>
      <c r="O6102" s="140"/>
      <c r="P6102" s="140" t="str">
        <f ca="1">IF(Proc[[#This Row],[DaysAgeing]]&gt;5,"yep","on track")</f>
        <v>yep</v>
      </c>
      <c r="Q6102" s="2">
        <f ca="1">IF(Proc[[#This Row],[DateClosed]]="",ABS(NETWORKDAYS(Proc[[#This Row],[DateOpened]],TODAY()))-1,ABS(NETWORKDAYS(Proc[[#This Row],[DateOpened]],Proc[[#This Row],[DateClosed]]))-1)</f>
        <v>42</v>
      </c>
      <c r="R6102" s="140" t="s">
        <v>422</v>
      </c>
      <c r="S6102" s="143"/>
      <c r="T6102" s="153">
        <v>6101</v>
      </c>
    </row>
    <row r="6103" spans="1:20" hidden="1">
      <c r="A6103" s="142" t="s">
        <v>5885</v>
      </c>
      <c r="B6103" s="143" t="str">
        <f>IFERROR(VLOOKUP(Proc[[#This Row],[App]],Table2[],3,0),"open")</f>
        <v>ok</v>
      </c>
      <c r="C6103" s="144" t="s">
        <v>369</v>
      </c>
      <c r="D6103" s="152" t="s">
        <v>5876</v>
      </c>
      <c r="E6103" s="152" t="s">
        <v>5884</v>
      </c>
      <c r="F6103" s="145" t="s">
        <v>5884</v>
      </c>
      <c r="G6103" s="144" t="s">
        <v>400</v>
      </c>
      <c r="H6103" s="143" t="str">
        <f>IF(Proc[[#This Row],[type]]="LFF (MDG-F)",MID(Proc[[#This Row],[Obj]],13,10),"")</f>
        <v/>
      </c>
      <c r="I6103" s="152"/>
      <c r="J6103" s="143" t="b">
        <f>Proc[[#This Row],[Requested]]=Proc[[#This Row],[CurrentParent]]</f>
        <v>1</v>
      </c>
      <c r="K6103" s="143" t="str">
        <f>IF(Proc[[#This Row],[Author]]="Marcela Urrego",VLOOKUP(LEFT(Proc[[#This Row],[Requested]],1),Table3[#All],2,0),VLOOKUP(Proc[[#This Row],[Author]],Table4[],2,0))</f>
        <v>MGF</v>
      </c>
      <c r="L6103" s="148" t="s">
        <v>7174</v>
      </c>
      <c r="M6103" s="140">
        <v>46057</v>
      </c>
      <c r="N6103" s="140"/>
      <c r="O6103" s="140"/>
      <c r="P6103" s="140" t="str">
        <f ca="1">IF(Proc[[#This Row],[DaysAgeing]]&gt;5,"yep","on track")</f>
        <v>yep</v>
      </c>
      <c r="Q6103" s="2">
        <f ca="1">IF(Proc[[#This Row],[DateClosed]]="",ABS(NETWORKDAYS(Proc[[#This Row],[DateOpened]],TODAY()))-1,ABS(NETWORKDAYS(Proc[[#This Row],[DateOpened]],Proc[[#This Row],[DateClosed]]))-1)</f>
        <v>42</v>
      </c>
      <c r="R6103" s="140" t="s">
        <v>422</v>
      </c>
      <c r="S6103" s="143"/>
      <c r="T6103" s="153">
        <v>6102</v>
      </c>
    </row>
    <row r="6104" spans="1:20" hidden="1">
      <c r="A6104" s="142" t="s">
        <v>5885</v>
      </c>
      <c r="B6104" s="143" t="str">
        <f>IFERROR(VLOOKUP(Proc[[#This Row],[App]],Table2[],3,0),"open")</f>
        <v>ok</v>
      </c>
      <c r="C6104" s="144" t="s">
        <v>369</v>
      </c>
      <c r="D6104" s="152" t="s">
        <v>5877</v>
      </c>
      <c r="E6104" s="152" t="s">
        <v>5884</v>
      </c>
      <c r="F6104" s="145" t="s">
        <v>5884</v>
      </c>
      <c r="G6104" s="144" t="s">
        <v>400</v>
      </c>
      <c r="H6104" s="143" t="str">
        <f>IF(Proc[[#This Row],[type]]="LFF (MDG-F)",MID(Proc[[#This Row],[Obj]],13,10),"")</f>
        <v/>
      </c>
      <c r="I6104" s="152"/>
      <c r="J6104" s="143" t="b">
        <f>Proc[[#This Row],[Requested]]=Proc[[#This Row],[CurrentParent]]</f>
        <v>1</v>
      </c>
      <c r="K6104" s="143" t="str">
        <f>IF(Proc[[#This Row],[Author]]="Marcela Urrego",VLOOKUP(LEFT(Proc[[#This Row],[Requested]],1),Table3[#All],2,0),VLOOKUP(Proc[[#This Row],[Author]],Table4[],2,0))</f>
        <v>MGF</v>
      </c>
      <c r="L6104" s="148" t="s">
        <v>7174</v>
      </c>
      <c r="M6104" s="140">
        <v>46057</v>
      </c>
      <c r="N6104" s="140"/>
      <c r="O6104" s="140"/>
      <c r="P6104" s="140" t="str">
        <f ca="1">IF(Proc[[#This Row],[DaysAgeing]]&gt;5,"yep","on track")</f>
        <v>yep</v>
      </c>
      <c r="Q6104" s="2">
        <f ca="1">IF(Proc[[#This Row],[DateClosed]]="",ABS(NETWORKDAYS(Proc[[#This Row],[DateOpened]],TODAY()))-1,ABS(NETWORKDAYS(Proc[[#This Row],[DateOpened]],Proc[[#This Row],[DateClosed]]))-1)</f>
        <v>42</v>
      </c>
      <c r="R6104" s="140" t="s">
        <v>422</v>
      </c>
      <c r="S6104" s="143"/>
      <c r="T6104" s="153">
        <v>6103</v>
      </c>
    </row>
    <row r="6105" spans="1:20" hidden="1">
      <c r="A6105" s="142" t="s">
        <v>5885</v>
      </c>
      <c r="B6105" s="153" t="str">
        <f>IFERROR(VLOOKUP(Proc[[#This Row],[App]],Table2[],3,0),"open")</f>
        <v>ok</v>
      </c>
      <c r="C6105" s="144" t="s">
        <v>369</v>
      </c>
      <c r="D6105" s="152" t="s">
        <v>5878</v>
      </c>
      <c r="E6105" s="152" t="s">
        <v>5884</v>
      </c>
      <c r="F6105" s="153" t="s">
        <v>5884</v>
      </c>
      <c r="G6105" s="144" t="s">
        <v>400</v>
      </c>
      <c r="H6105" s="143" t="str">
        <f>IF(Proc[[#This Row],[type]]="LFF (MDG-F)",MID(Proc[[#This Row],[Obj]],13,10),"")</f>
        <v/>
      </c>
      <c r="I6105" s="152"/>
      <c r="J6105" s="143" t="b">
        <f>Proc[[#This Row],[Requested]]=Proc[[#This Row],[CurrentParent]]</f>
        <v>1</v>
      </c>
      <c r="K6105" s="153" t="str">
        <f>IF(Proc[[#This Row],[Author]]="Marcela Urrego",VLOOKUP(LEFT(Proc[[#This Row],[Requested]],1),Table3[#All],2,0),VLOOKUP(Proc[[#This Row],[Author]],Table4[],2,0))</f>
        <v>MGF</v>
      </c>
      <c r="L6105" s="148" t="s">
        <v>7174</v>
      </c>
      <c r="M6105" s="140">
        <v>46057</v>
      </c>
      <c r="N6105" s="140"/>
      <c r="O6105" s="140"/>
      <c r="P6105" s="140" t="str">
        <f ca="1">IF(Proc[[#This Row],[DaysAgeing]]&gt;5,"yep","on track")</f>
        <v>yep</v>
      </c>
      <c r="Q6105" s="2">
        <f ca="1">IF(Proc[[#This Row],[DateClosed]]="",ABS(NETWORKDAYS(Proc[[#This Row],[DateOpened]],TODAY()))-1,ABS(NETWORKDAYS(Proc[[#This Row],[DateOpened]],Proc[[#This Row],[DateClosed]]))-1)</f>
        <v>42</v>
      </c>
      <c r="R6105" s="140" t="s">
        <v>422</v>
      </c>
      <c r="S6105" s="143"/>
      <c r="T6105" s="153">
        <v>6104</v>
      </c>
    </row>
    <row r="6106" spans="1:20" hidden="1">
      <c r="A6106" s="142" t="s">
        <v>5885</v>
      </c>
      <c r="B6106" s="153" t="str">
        <f>IFERROR(VLOOKUP(Proc[[#This Row],[App]],Table2[],3,0),"open")</f>
        <v>ok</v>
      </c>
      <c r="C6106" s="144" t="s">
        <v>369</v>
      </c>
      <c r="D6106" s="152" t="s">
        <v>5879</v>
      </c>
      <c r="E6106" s="152" t="s">
        <v>5884</v>
      </c>
      <c r="F6106" s="153" t="s">
        <v>5884</v>
      </c>
      <c r="G6106" s="144" t="s">
        <v>400</v>
      </c>
      <c r="H6106" s="143" t="str">
        <f>IF(Proc[[#This Row],[type]]="LFF (MDG-F)",MID(Proc[[#This Row],[Obj]],13,10),"")</f>
        <v/>
      </c>
      <c r="I6106" s="152"/>
      <c r="J6106" s="143" t="b">
        <f>Proc[[#This Row],[Requested]]=Proc[[#This Row],[CurrentParent]]</f>
        <v>1</v>
      </c>
      <c r="K6106" s="153" t="str">
        <f>IF(Proc[[#This Row],[Author]]="Marcela Urrego",VLOOKUP(LEFT(Proc[[#This Row],[Requested]],1),Table3[#All],2,0),VLOOKUP(Proc[[#This Row],[Author]],Table4[],2,0))</f>
        <v>MGF</v>
      </c>
      <c r="L6106" s="148" t="s">
        <v>7174</v>
      </c>
      <c r="M6106" s="140">
        <v>46057</v>
      </c>
      <c r="N6106" s="140"/>
      <c r="O6106" s="140"/>
      <c r="P6106" s="140" t="str">
        <f ca="1">IF(Proc[[#This Row],[DaysAgeing]]&gt;5,"yep","on track")</f>
        <v>yep</v>
      </c>
      <c r="Q6106" s="2">
        <f ca="1">IF(Proc[[#This Row],[DateClosed]]="",ABS(NETWORKDAYS(Proc[[#This Row],[DateOpened]],TODAY()))-1,ABS(NETWORKDAYS(Proc[[#This Row],[DateOpened]],Proc[[#This Row],[DateClosed]]))-1)</f>
        <v>42</v>
      </c>
      <c r="R6106" s="140" t="s">
        <v>422</v>
      </c>
      <c r="S6106" s="143"/>
      <c r="T6106" s="153">
        <v>6105</v>
      </c>
    </row>
    <row r="6107" spans="1:20" hidden="1">
      <c r="A6107" s="142" t="s">
        <v>5885</v>
      </c>
      <c r="B6107" s="143" t="str">
        <f>IFERROR(VLOOKUP(Proc[[#This Row],[App]],Table2[],3,0),"open")</f>
        <v>ok</v>
      </c>
      <c r="C6107" s="144" t="s">
        <v>369</v>
      </c>
      <c r="D6107" s="152" t="s">
        <v>5880</v>
      </c>
      <c r="E6107" s="152" t="s">
        <v>5884</v>
      </c>
      <c r="F6107" s="145" t="s">
        <v>5884</v>
      </c>
      <c r="G6107" s="144" t="s">
        <v>400</v>
      </c>
      <c r="H6107" s="143" t="str">
        <f>IF(Proc[[#This Row],[type]]="LFF (MDG-F)",MID(Proc[[#This Row],[Obj]],13,10),"")</f>
        <v/>
      </c>
      <c r="I6107" s="152"/>
      <c r="J6107" s="143" t="b">
        <f>Proc[[#This Row],[Requested]]=Proc[[#This Row],[CurrentParent]]</f>
        <v>1</v>
      </c>
      <c r="K6107" s="143" t="str">
        <f>IF(Proc[[#This Row],[Author]]="Marcela Urrego",VLOOKUP(LEFT(Proc[[#This Row],[Requested]],1),Table3[#All],2,0),VLOOKUP(Proc[[#This Row],[Author]],Table4[],2,0))</f>
        <v>MGF</v>
      </c>
      <c r="L6107" s="148" t="s">
        <v>7174</v>
      </c>
      <c r="M6107" s="140">
        <v>46057</v>
      </c>
      <c r="N6107" s="140"/>
      <c r="O6107" s="140"/>
      <c r="P6107" s="140" t="str">
        <f ca="1">IF(Proc[[#This Row],[DaysAgeing]]&gt;5,"yep","on track")</f>
        <v>yep</v>
      </c>
      <c r="Q6107" s="2">
        <f ca="1">IF(Proc[[#This Row],[DateClosed]]="",ABS(NETWORKDAYS(Proc[[#This Row],[DateOpened]],TODAY()))-1,ABS(NETWORKDAYS(Proc[[#This Row],[DateOpened]],Proc[[#This Row],[DateClosed]]))-1)</f>
        <v>42</v>
      </c>
      <c r="R6107" s="140" t="s">
        <v>422</v>
      </c>
      <c r="S6107" s="143"/>
      <c r="T6107" s="153">
        <v>6106</v>
      </c>
    </row>
    <row r="6108" spans="1:20" hidden="1">
      <c r="A6108" s="142" t="s">
        <v>5885</v>
      </c>
      <c r="B6108" s="153" t="str">
        <f>IFERROR(VLOOKUP(Proc[[#This Row],[App]],Table2[],3,0),"open")</f>
        <v>ok</v>
      </c>
      <c r="C6108" s="147" t="s">
        <v>369</v>
      </c>
      <c r="D6108" s="152" t="s">
        <v>5881</v>
      </c>
      <c r="E6108" s="152" t="s">
        <v>5884</v>
      </c>
      <c r="F6108" s="153" t="s">
        <v>5890</v>
      </c>
      <c r="G6108" s="144" t="s">
        <v>406</v>
      </c>
      <c r="H6108" s="143" t="str">
        <f>IF(Proc[[#This Row],[type]]="LFF (MDG-F)",MID(Proc[[#This Row],[Obj]],13,10),"")</f>
        <v>DE10O05003</v>
      </c>
      <c r="I6108" s="152"/>
      <c r="J6108" s="143" t="b">
        <f>Proc[[#This Row],[Requested]]=Proc[[#This Row],[CurrentParent]]</f>
        <v>0</v>
      </c>
      <c r="K6108" s="153" t="str">
        <f>IF(Proc[[#This Row],[Author]]="Marcela Urrego",VLOOKUP(LEFT(Proc[[#This Row],[Requested]],1),Table3[#All],2,0),VLOOKUP(Proc[[#This Row],[Author]],Table4[],2,0))</f>
        <v>MGF</v>
      </c>
      <c r="L6108" s="148" t="s">
        <v>7174</v>
      </c>
      <c r="M6108" s="140">
        <v>46057</v>
      </c>
      <c r="N6108" s="140"/>
      <c r="O6108" s="140"/>
      <c r="P6108" s="140" t="str">
        <f ca="1">IF(Proc[[#This Row],[DaysAgeing]]&gt;5,"yep","on track")</f>
        <v>yep</v>
      </c>
      <c r="Q6108" s="2">
        <f ca="1">IF(Proc[[#This Row],[DateClosed]]="",ABS(NETWORKDAYS(Proc[[#This Row],[DateOpened]],TODAY()))-1,ABS(NETWORKDAYS(Proc[[#This Row],[DateOpened]],Proc[[#This Row],[DateClosed]]))-1)</f>
        <v>42</v>
      </c>
      <c r="R6108" s="140" t="s">
        <v>422</v>
      </c>
      <c r="S6108" s="143"/>
      <c r="T6108" s="153">
        <v>6107</v>
      </c>
    </row>
    <row r="6109" spans="1:20" hidden="1">
      <c r="A6109" s="142" t="s">
        <v>5885</v>
      </c>
      <c r="B6109" s="143" t="str">
        <f>IFERROR(VLOOKUP(Proc[[#This Row],[App]],Table2[],3,0),"open")</f>
        <v>ok</v>
      </c>
      <c r="C6109" s="144" t="s">
        <v>369</v>
      </c>
      <c r="D6109" s="152" t="s">
        <v>5882</v>
      </c>
      <c r="E6109" s="152" t="s">
        <v>5884</v>
      </c>
      <c r="F6109" s="145" t="s">
        <v>5884</v>
      </c>
      <c r="G6109" s="144" t="s">
        <v>406</v>
      </c>
      <c r="H6109" s="143" t="str">
        <f>IF(Proc[[#This Row],[type]]="LFF (MDG-F)",MID(Proc[[#This Row],[Obj]],13,10),"")</f>
        <v>DE10O05004</v>
      </c>
      <c r="I6109" s="152"/>
      <c r="J6109" s="143" t="b">
        <f>Proc[[#This Row],[Requested]]=Proc[[#This Row],[CurrentParent]]</f>
        <v>1</v>
      </c>
      <c r="K6109" s="143" t="str">
        <f>IF(Proc[[#This Row],[Author]]="Marcela Urrego",VLOOKUP(LEFT(Proc[[#This Row],[Requested]],1),Table3[#All],2,0),VLOOKUP(Proc[[#This Row],[Author]],Table4[],2,0))</f>
        <v>MGF</v>
      </c>
      <c r="L6109" s="148" t="s">
        <v>7174</v>
      </c>
      <c r="M6109" s="140">
        <v>46057</v>
      </c>
      <c r="N6109" s="140"/>
      <c r="O6109" s="140"/>
      <c r="P6109" s="140" t="str">
        <f ca="1">IF(Proc[[#This Row],[DaysAgeing]]&gt;5,"yep","on track")</f>
        <v>yep</v>
      </c>
      <c r="Q6109" s="2">
        <f ca="1">IF(Proc[[#This Row],[DateClosed]]="",ABS(NETWORKDAYS(Proc[[#This Row],[DateOpened]],TODAY()))-1,ABS(NETWORKDAYS(Proc[[#This Row],[DateOpened]],Proc[[#This Row],[DateClosed]]))-1)</f>
        <v>42</v>
      </c>
      <c r="R6109" s="140" t="s">
        <v>422</v>
      </c>
      <c r="S6109" s="143"/>
      <c r="T6109" s="153">
        <v>6108</v>
      </c>
    </row>
    <row r="6110" spans="1:20" hidden="1">
      <c r="A6110" t="s">
        <v>5886</v>
      </c>
      <c r="B6110" s="143" t="str">
        <f>IFERROR(VLOOKUP(Proc[[#This Row],[App]],Table2[],3,0),"open")</f>
        <v>ok</v>
      </c>
      <c r="C6110" s="144" t="s">
        <v>369</v>
      </c>
      <c r="D6110" s="152" t="s">
        <v>5887</v>
      </c>
      <c r="E6110" s="152" t="s">
        <v>2416</v>
      </c>
      <c r="F6110" s="145" t="s">
        <v>2416</v>
      </c>
      <c r="G6110" s="144" t="s">
        <v>400</v>
      </c>
      <c r="H6110" s="143" t="str">
        <f>IF(Proc[[#This Row],[type]]="LFF (MDG-F)",MID(Proc[[#This Row],[Obj]],13,10),"")</f>
        <v/>
      </c>
      <c r="I6110" s="152"/>
      <c r="J6110" s="143" t="b">
        <f>Proc[[#This Row],[Requested]]=Proc[[#This Row],[CurrentParent]]</f>
        <v>1</v>
      </c>
      <c r="K6110" s="143" t="str">
        <f>IF(Proc[[#This Row],[Author]]="Marcela Urrego",VLOOKUP(LEFT(Proc[[#This Row],[Requested]],1),Table3[#All],2,0),VLOOKUP(Proc[[#This Row],[Author]],Table4[],2,0))</f>
        <v>LS</v>
      </c>
      <c r="L6110" s="148" t="s">
        <v>7174</v>
      </c>
      <c r="M6110" s="140">
        <v>46057</v>
      </c>
      <c r="N6110" s="140"/>
      <c r="O6110" s="140"/>
      <c r="P6110" s="140" t="str">
        <f ca="1">IF(Proc[[#This Row],[DaysAgeing]]&gt;5,"yep","on track")</f>
        <v>yep</v>
      </c>
      <c r="Q6110" s="2">
        <f ca="1">IF(Proc[[#This Row],[DateClosed]]="",ABS(NETWORKDAYS(Proc[[#This Row],[DateOpened]],TODAY()))-1,ABS(NETWORKDAYS(Proc[[#This Row],[DateOpened]],Proc[[#This Row],[DateClosed]]))-1)</f>
        <v>42</v>
      </c>
      <c r="R6110" s="140" t="s">
        <v>1252</v>
      </c>
      <c r="S6110" s="143"/>
      <c r="T6110" s="153">
        <v>6109</v>
      </c>
    </row>
    <row r="6111" spans="1:20" hidden="1">
      <c r="A6111" t="s">
        <v>5891</v>
      </c>
      <c r="B6111" s="145" t="str">
        <f>IFERROR(VLOOKUP(Proc[[#This Row],[App]],Table2[],3,0),"open")</f>
        <v>ok</v>
      </c>
      <c r="C6111" t="s">
        <v>369</v>
      </c>
      <c r="D6111" s="152" t="s">
        <v>10147</v>
      </c>
      <c r="E6111" s="152" t="s">
        <v>5892</v>
      </c>
      <c r="F6111" s="152" t="s">
        <v>5892</v>
      </c>
      <c r="G6111" t="s">
        <v>400</v>
      </c>
      <c r="H6111" s="145" t="str">
        <f>IF(Proc[[#This Row],[type]]="LFF (MDG-F)",MID(Proc[[#This Row],[Obj]],13,10),"")</f>
        <v/>
      </c>
      <c r="I6111" s="152"/>
      <c r="J6111" s="145" t="b">
        <f>Proc[[#This Row],[Requested]]=Proc[[#This Row],[CurrentParent]]</f>
        <v>1</v>
      </c>
      <c r="K6111" s="145" t="str">
        <f>IF(Proc[[#This Row],[Author]]="Marcela Urrego",VLOOKUP(LEFT(Proc[[#This Row],[Requested]],1),Table3[#All],2,0),VLOOKUP(Proc[[#This Row],[Author]],Table4[],2,0))</f>
        <v>HC</v>
      </c>
      <c r="L6111" s="148" t="s">
        <v>7174</v>
      </c>
      <c r="M6111" s="140">
        <v>46057</v>
      </c>
      <c r="N6111" s="140"/>
      <c r="O6111" s="140"/>
      <c r="P6111" s="140" t="str">
        <f ca="1">IF(Proc[[#This Row],[DaysAgeing]]&gt;5,"yep","on track")</f>
        <v>yep</v>
      </c>
      <c r="Q6111" s="2">
        <f ca="1">IF(Proc[[#This Row],[DateClosed]]="",ABS(NETWORKDAYS(Proc[[#This Row],[DateOpened]],TODAY()))-1,ABS(NETWORKDAYS(Proc[[#This Row],[DateOpened]],Proc[[#This Row],[DateClosed]]))-1)</f>
        <v>42</v>
      </c>
      <c r="R6111" s="140" t="s">
        <v>483</v>
      </c>
      <c r="S6111" s="145"/>
      <c r="T6111" s="153">
        <v>6110</v>
      </c>
    </row>
    <row r="6112" spans="1:20" hidden="1">
      <c r="A6112" s="144" t="s">
        <v>5891</v>
      </c>
      <c r="B6112" s="153" t="str">
        <f>IFERROR(VLOOKUP(Proc[[#This Row],[App]],Table2[],3,0),"open")</f>
        <v>ok</v>
      </c>
      <c r="C6112" s="144" t="s">
        <v>369</v>
      </c>
      <c r="D6112" s="152" t="s">
        <v>10148</v>
      </c>
      <c r="E6112" s="152" t="s">
        <v>2267</v>
      </c>
      <c r="F6112" s="145" t="s">
        <v>2267</v>
      </c>
      <c r="G6112" s="144" t="s">
        <v>400</v>
      </c>
      <c r="H6112" s="145" t="str">
        <f>IF(Proc[[#This Row],[type]]="LFF (MDG-F)",MID(Proc[[#This Row],[Obj]],13,10),"")</f>
        <v/>
      </c>
      <c r="I6112" s="152"/>
      <c r="J6112" s="145" t="b">
        <f>Proc[[#This Row],[Requested]]=Proc[[#This Row],[CurrentParent]]</f>
        <v>1</v>
      </c>
      <c r="K6112" s="153" t="str">
        <f>IF(Proc[[#This Row],[Author]]="Marcela Urrego",VLOOKUP(LEFT(Proc[[#This Row],[Requested]],1),Table3[#All],2,0),VLOOKUP(Proc[[#This Row],[Author]],Table4[],2,0))</f>
        <v>HC</v>
      </c>
      <c r="L6112" s="148" t="s">
        <v>7174</v>
      </c>
      <c r="M6112" s="140">
        <v>46057</v>
      </c>
      <c r="N6112" s="140"/>
      <c r="O6112" s="140"/>
      <c r="P6112" s="140" t="str">
        <f ca="1">IF(Proc[[#This Row],[DaysAgeing]]&gt;5,"yep","on track")</f>
        <v>yep</v>
      </c>
      <c r="Q6112" s="2">
        <f ca="1">IF(Proc[[#This Row],[DateClosed]]="",ABS(NETWORKDAYS(Proc[[#This Row],[DateOpened]],TODAY()))-1,ABS(NETWORKDAYS(Proc[[#This Row],[DateOpened]],Proc[[#This Row],[DateClosed]]))-1)</f>
        <v>42</v>
      </c>
      <c r="R6112" s="140" t="s">
        <v>483</v>
      </c>
      <c r="S6112" s="145"/>
      <c r="T6112" s="153">
        <v>6111</v>
      </c>
    </row>
    <row r="6113" spans="1:20" hidden="1">
      <c r="A6113" s="144" t="s">
        <v>5891</v>
      </c>
      <c r="B6113" s="145" t="str">
        <f>IFERROR(VLOOKUP(Proc[[#This Row],[App]],Table2[],3,0),"open")</f>
        <v>ok</v>
      </c>
      <c r="C6113" s="144" t="s">
        <v>369</v>
      </c>
      <c r="D6113" s="152" t="s">
        <v>10149</v>
      </c>
      <c r="E6113" s="152" t="s">
        <v>2267</v>
      </c>
      <c r="F6113" s="145" t="s">
        <v>2267</v>
      </c>
      <c r="G6113" s="144" t="s">
        <v>400</v>
      </c>
      <c r="H6113" s="145" t="str">
        <f>IF(Proc[[#This Row],[type]]="LFF (MDG-F)",MID(Proc[[#This Row],[Obj]],13,10),"")</f>
        <v/>
      </c>
      <c r="I6113" s="152"/>
      <c r="J6113" s="145" t="b">
        <f>Proc[[#This Row],[Requested]]=Proc[[#This Row],[CurrentParent]]</f>
        <v>1</v>
      </c>
      <c r="K6113" s="145" t="str">
        <f>IF(Proc[[#This Row],[Author]]="Marcela Urrego",VLOOKUP(LEFT(Proc[[#This Row],[Requested]],1),Table3[#All],2,0),VLOOKUP(Proc[[#This Row],[Author]],Table4[],2,0))</f>
        <v>HC</v>
      </c>
      <c r="L6113" s="148" t="s">
        <v>7174</v>
      </c>
      <c r="M6113" s="140">
        <v>46057</v>
      </c>
      <c r="N6113" s="140"/>
      <c r="O6113" s="140"/>
      <c r="P6113" s="140" t="str">
        <f ca="1">IF(Proc[[#This Row],[DaysAgeing]]&gt;5,"yep","on track")</f>
        <v>yep</v>
      </c>
      <c r="Q6113" s="2">
        <f ca="1">IF(Proc[[#This Row],[DateClosed]]="",ABS(NETWORKDAYS(Proc[[#This Row],[DateOpened]],TODAY()))-1,ABS(NETWORKDAYS(Proc[[#This Row],[DateOpened]],Proc[[#This Row],[DateClosed]]))-1)</f>
        <v>42</v>
      </c>
      <c r="R6113" s="140" t="s">
        <v>483</v>
      </c>
      <c r="S6113" s="145"/>
      <c r="T6113" s="153">
        <v>6112</v>
      </c>
    </row>
    <row r="6114" spans="1:20" hidden="1">
      <c r="A6114" t="s">
        <v>5908</v>
      </c>
      <c r="B6114" s="153" t="str">
        <f>IFERROR(VLOOKUP(Proc[[#This Row],[App]],Table2[],3,0),"open")</f>
        <v>ok</v>
      </c>
      <c r="C6114" s="144" t="s">
        <v>369</v>
      </c>
      <c r="D6114" s="152" t="s">
        <v>5893</v>
      </c>
      <c r="E6114" s="152" t="s">
        <v>1908</v>
      </c>
      <c r="F6114" s="145" t="s">
        <v>1908</v>
      </c>
      <c r="G6114" t="s">
        <v>400</v>
      </c>
      <c r="H6114" s="145" t="str">
        <f>IF(Proc[[#This Row],[type]]="LFF (MDG-F)",MID(Proc[[#This Row],[Obj]],13,10),"")</f>
        <v/>
      </c>
      <c r="I6114" s="152"/>
      <c r="J6114" s="145" t="b">
        <f>Proc[[#This Row],[Requested]]=Proc[[#This Row],[CurrentParent]]</f>
        <v>1</v>
      </c>
      <c r="K6114" s="153" t="str">
        <f>IF(Proc[[#This Row],[Author]]="Marcela Urrego",VLOOKUP(LEFT(Proc[[#This Row],[Requested]],1),Table3[#All],2,0),VLOOKUP(Proc[[#This Row],[Author]],Table4[],2,0))</f>
        <v>LS</v>
      </c>
      <c r="L6114" s="148" t="s">
        <v>7174</v>
      </c>
      <c r="M6114" s="140">
        <v>46058</v>
      </c>
      <c r="N6114" s="140"/>
      <c r="O6114" s="140"/>
      <c r="P6114" s="140" t="str">
        <f ca="1">IF(Proc[[#This Row],[DaysAgeing]]&gt;5,"yep","on track")</f>
        <v>yep</v>
      </c>
      <c r="Q6114" s="2">
        <f ca="1">IF(Proc[[#This Row],[DateClosed]]="",ABS(NETWORKDAYS(Proc[[#This Row],[DateOpened]],TODAY()))-1,ABS(NETWORKDAYS(Proc[[#This Row],[DateOpened]],Proc[[#This Row],[DateClosed]]))-1)</f>
        <v>41</v>
      </c>
      <c r="R6114" s="140" t="s">
        <v>488</v>
      </c>
      <c r="S6114" s="145"/>
      <c r="T6114" s="153">
        <v>6113</v>
      </c>
    </row>
    <row r="6115" spans="1:20" hidden="1">
      <c r="A6115" s="144" t="s">
        <v>5908</v>
      </c>
      <c r="B6115" s="145" t="str">
        <f>IFERROR(VLOOKUP(Proc[[#This Row],[App]],Table2[],3,0),"open")</f>
        <v>ok</v>
      </c>
      <c r="C6115" s="144" t="s">
        <v>369</v>
      </c>
      <c r="D6115" s="152" t="s">
        <v>5894</v>
      </c>
      <c r="E6115" s="152" t="s">
        <v>1908</v>
      </c>
      <c r="F6115" s="145" t="s">
        <v>1908</v>
      </c>
      <c r="G6115" s="144" t="s">
        <v>400</v>
      </c>
      <c r="H6115" s="145" t="str">
        <f>IF(Proc[[#This Row],[type]]="LFF (MDG-F)",MID(Proc[[#This Row],[Obj]],13,10),"")</f>
        <v/>
      </c>
      <c r="I6115" s="152"/>
      <c r="J6115" s="145" t="b">
        <f>Proc[[#This Row],[Requested]]=Proc[[#This Row],[CurrentParent]]</f>
        <v>1</v>
      </c>
      <c r="K6115" s="145" t="str">
        <f>IF(Proc[[#This Row],[Author]]="Marcela Urrego",VLOOKUP(LEFT(Proc[[#This Row],[Requested]],1),Table3[#All],2,0),VLOOKUP(Proc[[#This Row],[Author]],Table4[],2,0))</f>
        <v>LS</v>
      </c>
      <c r="L6115" s="148" t="s">
        <v>7174</v>
      </c>
      <c r="M6115" s="140">
        <v>46058</v>
      </c>
      <c r="N6115" s="140"/>
      <c r="O6115" s="140"/>
      <c r="P6115" s="140" t="str">
        <f ca="1">IF(Proc[[#This Row],[DaysAgeing]]&gt;5,"yep","on track")</f>
        <v>yep</v>
      </c>
      <c r="Q6115" s="2">
        <f ca="1">IF(Proc[[#This Row],[DateClosed]]="",ABS(NETWORKDAYS(Proc[[#This Row],[DateOpened]],TODAY()))-1,ABS(NETWORKDAYS(Proc[[#This Row],[DateOpened]],Proc[[#This Row],[DateClosed]]))-1)</f>
        <v>41</v>
      </c>
      <c r="R6115" s="140" t="s">
        <v>488</v>
      </c>
      <c r="S6115" s="145"/>
      <c r="T6115" s="153">
        <v>6114</v>
      </c>
    </row>
    <row r="6116" spans="1:20" hidden="1">
      <c r="A6116" s="144" t="s">
        <v>5908</v>
      </c>
      <c r="B6116" s="145" t="str">
        <f>IFERROR(VLOOKUP(Proc[[#This Row],[App]],Table2[],3,0),"open")</f>
        <v>ok</v>
      </c>
      <c r="C6116" s="144" t="s">
        <v>369</v>
      </c>
      <c r="D6116" s="152" t="s">
        <v>5895</v>
      </c>
      <c r="E6116" s="152" t="s">
        <v>1908</v>
      </c>
      <c r="F6116" s="145" t="s">
        <v>1908</v>
      </c>
      <c r="G6116" s="144" t="s">
        <v>400</v>
      </c>
      <c r="H6116" s="145" t="str">
        <f>IF(Proc[[#This Row],[type]]="LFF (MDG-F)",MID(Proc[[#This Row],[Obj]],13,10),"")</f>
        <v/>
      </c>
      <c r="I6116" s="152"/>
      <c r="J6116" s="145" t="b">
        <f>Proc[[#This Row],[Requested]]=Proc[[#This Row],[CurrentParent]]</f>
        <v>1</v>
      </c>
      <c r="K6116" s="145" t="str">
        <f>IF(Proc[[#This Row],[Author]]="Marcela Urrego",VLOOKUP(LEFT(Proc[[#This Row],[Requested]],1),Table3[#All],2,0),VLOOKUP(Proc[[#This Row],[Author]],Table4[],2,0))</f>
        <v>LS</v>
      </c>
      <c r="L6116" s="148" t="s">
        <v>7174</v>
      </c>
      <c r="M6116" s="140">
        <v>46058</v>
      </c>
      <c r="N6116" s="140"/>
      <c r="O6116" s="140"/>
      <c r="P6116" s="140" t="str">
        <f ca="1">IF(Proc[[#This Row],[DaysAgeing]]&gt;5,"yep","on track")</f>
        <v>yep</v>
      </c>
      <c r="Q6116" s="2">
        <f ca="1">IF(Proc[[#This Row],[DateClosed]]="",ABS(NETWORKDAYS(Proc[[#This Row],[DateOpened]],TODAY()))-1,ABS(NETWORKDAYS(Proc[[#This Row],[DateOpened]],Proc[[#This Row],[DateClosed]]))-1)</f>
        <v>41</v>
      </c>
      <c r="R6116" s="140" t="s">
        <v>488</v>
      </c>
      <c r="S6116" s="145"/>
      <c r="T6116" s="153">
        <v>6115</v>
      </c>
    </row>
    <row r="6117" spans="1:20" hidden="1">
      <c r="A6117" s="144" t="s">
        <v>5908</v>
      </c>
      <c r="B6117" s="153" t="str">
        <f>IFERROR(VLOOKUP(Proc[[#This Row],[App]],Table2[],3,0),"open")</f>
        <v>ok</v>
      </c>
      <c r="C6117" s="144" t="s">
        <v>369</v>
      </c>
      <c r="D6117" s="152" t="s">
        <v>5896</v>
      </c>
      <c r="E6117" s="152" t="s">
        <v>1908</v>
      </c>
      <c r="F6117" s="153" t="s">
        <v>1908</v>
      </c>
      <c r="G6117" s="144" t="s">
        <v>400</v>
      </c>
      <c r="H6117" s="145" t="str">
        <f>IF(Proc[[#This Row],[type]]="LFF (MDG-F)",MID(Proc[[#This Row],[Obj]],13,10),"")</f>
        <v/>
      </c>
      <c r="I6117" s="152"/>
      <c r="J6117" s="145" t="b">
        <f>Proc[[#This Row],[Requested]]=Proc[[#This Row],[CurrentParent]]</f>
        <v>1</v>
      </c>
      <c r="K6117" s="153" t="str">
        <f>IF(Proc[[#This Row],[Author]]="Marcela Urrego",VLOOKUP(LEFT(Proc[[#This Row],[Requested]],1),Table3[#All],2,0),VLOOKUP(Proc[[#This Row],[Author]],Table4[],2,0))</f>
        <v>LS</v>
      </c>
      <c r="L6117" s="148" t="s">
        <v>7174</v>
      </c>
      <c r="M6117" s="140">
        <v>46058</v>
      </c>
      <c r="N6117" s="140"/>
      <c r="O6117" s="140"/>
      <c r="P6117" s="140" t="str">
        <f ca="1">IF(Proc[[#This Row],[DaysAgeing]]&gt;5,"yep","on track")</f>
        <v>yep</v>
      </c>
      <c r="Q6117" s="2">
        <f ca="1">IF(Proc[[#This Row],[DateClosed]]="",ABS(NETWORKDAYS(Proc[[#This Row],[DateOpened]],TODAY()))-1,ABS(NETWORKDAYS(Proc[[#This Row],[DateOpened]],Proc[[#This Row],[DateClosed]]))-1)</f>
        <v>41</v>
      </c>
      <c r="R6117" s="140" t="s">
        <v>488</v>
      </c>
      <c r="S6117" s="145"/>
      <c r="T6117" s="153">
        <v>6116</v>
      </c>
    </row>
    <row r="6118" spans="1:20" hidden="1">
      <c r="A6118" s="144" t="s">
        <v>5908</v>
      </c>
      <c r="B6118" s="145" t="str">
        <f>IFERROR(VLOOKUP(Proc[[#This Row],[App]],Table2[],3,0),"open")</f>
        <v>ok</v>
      </c>
      <c r="C6118" s="144" t="s">
        <v>369</v>
      </c>
      <c r="D6118" s="152" t="s">
        <v>5897</v>
      </c>
      <c r="E6118" s="152" t="s">
        <v>1908</v>
      </c>
      <c r="F6118" s="145" t="s">
        <v>1908</v>
      </c>
      <c r="G6118" s="144" t="s">
        <v>400</v>
      </c>
      <c r="H6118" s="145" t="str">
        <f>IF(Proc[[#This Row],[type]]="LFF (MDG-F)",MID(Proc[[#This Row],[Obj]],13,10),"")</f>
        <v/>
      </c>
      <c r="I6118" s="152"/>
      <c r="J6118" s="145" t="b">
        <f>Proc[[#This Row],[Requested]]=Proc[[#This Row],[CurrentParent]]</f>
        <v>1</v>
      </c>
      <c r="K6118" s="145" t="str">
        <f>IF(Proc[[#This Row],[Author]]="Marcela Urrego",VLOOKUP(LEFT(Proc[[#This Row],[Requested]],1),Table3[#All],2,0),VLOOKUP(Proc[[#This Row],[Author]],Table4[],2,0))</f>
        <v>LS</v>
      </c>
      <c r="L6118" s="148" t="s">
        <v>7174</v>
      </c>
      <c r="M6118" s="140">
        <v>46058</v>
      </c>
      <c r="N6118" s="140"/>
      <c r="O6118" s="140"/>
      <c r="P6118" s="140" t="str">
        <f ca="1">IF(Proc[[#This Row],[DaysAgeing]]&gt;5,"yep","on track")</f>
        <v>yep</v>
      </c>
      <c r="Q6118" s="2">
        <f ca="1">IF(Proc[[#This Row],[DateClosed]]="",ABS(NETWORKDAYS(Proc[[#This Row],[DateOpened]],TODAY()))-1,ABS(NETWORKDAYS(Proc[[#This Row],[DateOpened]],Proc[[#This Row],[DateClosed]]))-1)</f>
        <v>41</v>
      </c>
      <c r="R6118" s="140" t="s">
        <v>488</v>
      </c>
      <c r="S6118" s="145"/>
      <c r="T6118" s="153">
        <v>6117</v>
      </c>
    </row>
    <row r="6119" spans="1:20" hidden="1">
      <c r="A6119" s="144" t="s">
        <v>5908</v>
      </c>
      <c r="B6119" s="153" t="str">
        <f>IFERROR(VLOOKUP(Proc[[#This Row],[App]],Table2[],3,0),"open")</f>
        <v>ok</v>
      </c>
      <c r="C6119" s="144" t="s">
        <v>369</v>
      </c>
      <c r="D6119" s="152" t="s">
        <v>5898</v>
      </c>
      <c r="E6119" s="152" t="s">
        <v>1908</v>
      </c>
      <c r="F6119" s="145" t="s">
        <v>1908</v>
      </c>
      <c r="G6119" s="144" t="s">
        <v>400</v>
      </c>
      <c r="H6119" s="145" t="str">
        <f>IF(Proc[[#This Row],[type]]="LFF (MDG-F)",MID(Proc[[#This Row],[Obj]],13,10),"")</f>
        <v/>
      </c>
      <c r="I6119" s="152"/>
      <c r="J6119" s="145" t="b">
        <f>Proc[[#This Row],[Requested]]=Proc[[#This Row],[CurrentParent]]</f>
        <v>1</v>
      </c>
      <c r="K6119" s="153" t="str">
        <f>IF(Proc[[#This Row],[Author]]="Marcela Urrego",VLOOKUP(LEFT(Proc[[#This Row],[Requested]],1),Table3[#All],2,0),VLOOKUP(Proc[[#This Row],[Author]],Table4[],2,0))</f>
        <v>LS</v>
      </c>
      <c r="L6119" s="148" t="s">
        <v>7174</v>
      </c>
      <c r="M6119" s="140">
        <v>46058</v>
      </c>
      <c r="N6119" s="140"/>
      <c r="O6119" s="140"/>
      <c r="P6119" s="140" t="str">
        <f ca="1">IF(Proc[[#This Row],[DaysAgeing]]&gt;5,"yep","on track")</f>
        <v>yep</v>
      </c>
      <c r="Q6119" s="2">
        <f ca="1">IF(Proc[[#This Row],[DateClosed]]="",ABS(NETWORKDAYS(Proc[[#This Row],[DateOpened]],TODAY()))-1,ABS(NETWORKDAYS(Proc[[#This Row],[DateOpened]],Proc[[#This Row],[DateClosed]]))-1)</f>
        <v>41</v>
      </c>
      <c r="R6119" s="140" t="s">
        <v>488</v>
      </c>
      <c r="S6119" s="145"/>
      <c r="T6119" s="153">
        <v>6118</v>
      </c>
    </row>
    <row r="6120" spans="1:20" hidden="1">
      <c r="A6120" s="144" t="s">
        <v>5908</v>
      </c>
      <c r="B6120" s="153" t="str">
        <f>IFERROR(VLOOKUP(Proc[[#This Row],[App]],Table2[],3,0),"open")</f>
        <v>ok</v>
      </c>
      <c r="C6120" s="144" t="s">
        <v>369</v>
      </c>
      <c r="D6120" s="152" t="s">
        <v>5899</v>
      </c>
      <c r="E6120" s="152" t="s">
        <v>2118</v>
      </c>
      <c r="F6120" s="145" t="s">
        <v>2118</v>
      </c>
      <c r="G6120" s="144" t="s">
        <v>400</v>
      </c>
      <c r="H6120" s="145" t="str">
        <f>IF(Proc[[#This Row],[type]]="LFF (MDG-F)",MID(Proc[[#This Row],[Obj]],13,10),"")</f>
        <v/>
      </c>
      <c r="I6120" s="152"/>
      <c r="J6120" s="145" t="b">
        <f>Proc[[#This Row],[Requested]]=Proc[[#This Row],[CurrentParent]]</f>
        <v>1</v>
      </c>
      <c r="K6120" s="153" t="str">
        <f>IF(Proc[[#This Row],[Author]]="Marcela Urrego",VLOOKUP(LEFT(Proc[[#This Row],[Requested]],1),Table3[#All],2,0),VLOOKUP(Proc[[#This Row],[Author]],Table4[],2,0))</f>
        <v>LS</v>
      </c>
      <c r="L6120" s="148" t="s">
        <v>7174</v>
      </c>
      <c r="M6120" s="140">
        <v>46058</v>
      </c>
      <c r="N6120" s="140"/>
      <c r="O6120" s="140"/>
      <c r="P6120" s="140" t="str">
        <f ca="1">IF(Proc[[#This Row],[DaysAgeing]]&gt;5,"yep","on track")</f>
        <v>yep</v>
      </c>
      <c r="Q6120" s="2">
        <f ca="1">IF(Proc[[#This Row],[DateClosed]]="",ABS(NETWORKDAYS(Proc[[#This Row],[DateOpened]],TODAY()))-1,ABS(NETWORKDAYS(Proc[[#This Row],[DateOpened]],Proc[[#This Row],[DateClosed]]))-1)</f>
        <v>41</v>
      </c>
      <c r="R6120" s="140" t="s">
        <v>488</v>
      </c>
      <c r="S6120" s="145"/>
      <c r="T6120" s="153">
        <v>6119</v>
      </c>
    </row>
    <row r="6121" spans="1:20" hidden="1">
      <c r="A6121" s="144" t="s">
        <v>5908</v>
      </c>
      <c r="B6121" s="153" t="str">
        <f>IFERROR(VLOOKUP(Proc[[#This Row],[App]],Table2[],3,0),"open")</f>
        <v>ok</v>
      </c>
      <c r="C6121" s="144" t="s">
        <v>369</v>
      </c>
      <c r="D6121" s="152" t="s">
        <v>5900</v>
      </c>
      <c r="E6121" s="152" t="s">
        <v>495</v>
      </c>
      <c r="F6121" s="153" t="s">
        <v>495</v>
      </c>
      <c r="G6121" s="144" t="s">
        <v>400</v>
      </c>
      <c r="H6121" s="145" t="str">
        <f>IF(Proc[[#This Row],[type]]="LFF (MDG-F)",MID(Proc[[#This Row],[Obj]],13,10),"")</f>
        <v/>
      </c>
      <c r="I6121" s="152"/>
      <c r="J6121" s="145" t="b">
        <f>Proc[[#This Row],[Requested]]=Proc[[#This Row],[CurrentParent]]</f>
        <v>1</v>
      </c>
      <c r="K6121" s="153" t="str">
        <f>IF(Proc[[#This Row],[Author]]="Marcela Urrego",VLOOKUP(LEFT(Proc[[#This Row],[Requested]],1),Table3[#All],2,0),VLOOKUP(Proc[[#This Row],[Author]],Table4[],2,0))</f>
        <v>LS</v>
      </c>
      <c r="L6121" s="148" t="s">
        <v>7174</v>
      </c>
      <c r="M6121" s="140">
        <v>46058</v>
      </c>
      <c r="N6121" s="140"/>
      <c r="O6121" s="140"/>
      <c r="P6121" s="140" t="str">
        <f ca="1">IF(Proc[[#This Row],[DaysAgeing]]&gt;5,"yep","on track")</f>
        <v>yep</v>
      </c>
      <c r="Q6121" s="2">
        <f ca="1">IF(Proc[[#This Row],[DateClosed]]="",ABS(NETWORKDAYS(Proc[[#This Row],[DateOpened]],TODAY()))-1,ABS(NETWORKDAYS(Proc[[#This Row],[DateOpened]],Proc[[#This Row],[DateClosed]]))-1)</f>
        <v>41</v>
      </c>
      <c r="R6121" s="140" t="s">
        <v>488</v>
      </c>
      <c r="S6121" s="145"/>
      <c r="T6121" s="153">
        <v>6120</v>
      </c>
    </row>
    <row r="6122" spans="1:20" hidden="1">
      <c r="A6122" s="144" t="s">
        <v>5908</v>
      </c>
      <c r="B6122" s="153" t="str">
        <f>IFERROR(VLOOKUP(Proc[[#This Row],[App]],Table2[],3,0),"open")</f>
        <v>ok</v>
      </c>
      <c r="C6122" s="144" t="s">
        <v>369</v>
      </c>
      <c r="D6122" s="152" t="s">
        <v>5901</v>
      </c>
      <c r="E6122" s="152" t="s">
        <v>2119</v>
      </c>
      <c r="F6122" s="153" t="s">
        <v>2119</v>
      </c>
      <c r="G6122" s="144" t="s">
        <v>400</v>
      </c>
      <c r="H6122" s="145" t="str">
        <f>IF(Proc[[#This Row],[type]]="LFF (MDG-F)",MID(Proc[[#This Row],[Obj]],13,10),"")</f>
        <v/>
      </c>
      <c r="I6122" s="152"/>
      <c r="J6122" s="145" t="b">
        <f>Proc[[#This Row],[Requested]]=Proc[[#This Row],[CurrentParent]]</f>
        <v>1</v>
      </c>
      <c r="K6122" s="153" t="str">
        <f>IF(Proc[[#This Row],[Author]]="Marcela Urrego",VLOOKUP(LEFT(Proc[[#This Row],[Requested]],1),Table3[#All],2,0),VLOOKUP(Proc[[#This Row],[Author]],Table4[],2,0))</f>
        <v>LS</v>
      </c>
      <c r="L6122" s="153" t="s">
        <v>7174</v>
      </c>
      <c r="M6122" s="140">
        <v>46058</v>
      </c>
      <c r="N6122" s="140"/>
      <c r="O6122" s="140"/>
      <c r="P6122" s="140" t="str">
        <f ca="1">IF(Proc[[#This Row],[DaysAgeing]]&gt;5,"yep","on track")</f>
        <v>yep</v>
      </c>
      <c r="Q6122" s="2">
        <f ca="1">IF(Proc[[#This Row],[DateClosed]]="",ABS(NETWORKDAYS(Proc[[#This Row],[DateOpened]],TODAY()))-1,ABS(NETWORKDAYS(Proc[[#This Row],[DateOpened]],Proc[[#This Row],[DateClosed]]))-1)</f>
        <v>41</v>
      </c>
      <c r="R6122" s="140" t="s">
        <v>488</v>
      </c>
      <c r="S6122" s="145"/>
      <c r="T6122" s="153">
        <v>6121</v>
      </c>
    </row>
    <row r="6123" spans="1:20" hidden="1">
      <c r="A6123" s="144" t="s">
        <v>5908</v>
      </c>
      <c r="B6123" s="145" t="str">
        <f>IFERROR(VLOOKUP(Proc[[#This Row],[App]],Table2[],3,0),"open")</f>
        <v>ok</v>
      </c>
      <c r="C6123" s="144" t="s">
        <v>369</v>
      </c>
      <c r="D6123" s="152" t="s">
        <v>5902</v>
      </c>
      <c r="E6123" s="152" t="s">
        <v>2119</v>
      </c>
      <c r="F6123" s="153" t="s">
        <v>2119</v>
      </c>
      <c r="G6123" s="144" t="s">
        <v>400</v>
      </c>
      <c r="H6123" s="145" t="str">
        <f>IF(Proc[[#This Row],[type]]="LFF (MDG-F)",MID(Proc[[#This Row],[Obj]],13,10),"")</f>
        <v/>
      </c>
      <c r="I6123" s="152"/>
      <c r="J6123" s="145" t="b">
        <f>Proc[[#This Row],[Requested]]=Proc[[#This Row],[CurrentParent]]</f>
        <v>1</v>
      </c>
      <c r="K6123" s="145" t="str">
        <f>IF(Proc[[#This Row],[Author]]="Marcela Urrego",VLOOKUP(LEFT(Proc[[#This Row],[Requested]],1),Table3[#All],2,0),VLOOKUP(Proc[[#This Row],[Author]],Table4[],2,0))</f>
        <v>LS</v>
      </c>
      <c r="L6123" s="148" t="s">
        <v>7174</v>
      </c>
      <c r="M6123" s="140">
        <v>46058</v>
      </c>
      <c r="N6123" s="140"/>
      <c r="O6123" s="140"/>
      <c r="P6123" s="140" t="str">
        <f ca="1">IF(Proc[[#This Row],[DaysAgeing]]&gt;5,"yep","on track")</f>
        <v>yep</v>
      </c>
      <c r="Q6123" s="2">
        <f ca="1">IF(Proc[[#This Row],[DateClosed]]="",ABS(NETWORKDAYS(Proc[[#This Row],[DateOpened]],TODAY()))-1,ABS(NETWORKDAYS(Proc[[#This Row],[DateOpened]],Proc[[#This Row],[DateClosed]]))-1)</f>
        <v>41</v>
      </c>
      <c r="R6123" s="140" t="s">
        <v>488</v>
      </c>
      <c r="S6123" s="145"/>
      <c r="T6123" s="153">
        <v>6122</v>
      </c>
    </row>
    <row r="6124" spans="1:20" hidden="1">
      <c r="A6124" s="144" t="s">
        <v>5908</v>
      </c>
      <c r="B6124" s="145" t="str">
        <f>IFERROR(VLOOKUP(Proc[[#This Row],[App]],Table2[],3,0),"open")</f>
        <v>ok</v>
      </c>
      <c r="C6124" s="144" t="s">
        <v>369</v>
      </c>
      <c r="D6124" s="152" t="s">
        <v>5903</v>
      </c>
      <c r="E6124" s="152" t="s">
        <v>2119</v>
      </c>
      <c r="F6124" s="145" t="s">
        <v>2119</v>
      </c>
      <c r="G6124" s="144" t="s">
        <v>400</v>
      </c>
      <c r="H6124" s="145" t="str">
        <f>IF(Proc[[#This Row],[type]]="LFF (MDG-F)",MID(Proc[[#This Row],[Obj]],13,10),"")</f>
        <v/>
      </c>
      <c r="I6124" s="152"/>
      <c r="J6124" s="145" t="b">
        <f>Proc[[#This Row],[Requested]]=Proc[[#This Row],[CurrentParent]]</f>
        <v>1</v>
      </c>
      <c r="K6124" s="145" t="str">
        <f>IF(Proc[[#This Row],[Author]]="Marcela Urrego",VLOOKUP(LEFT(Proc[[#This Row],[Requested]],1),Table3[#All],2,0),VLOOKUP(Proc[[#This Row],[Author]],Table4[],2,0))</f>
        <v>LS</v>
      </c>
      <c r="L6124" s="148" t="s">
        <v>7174</v>
      </c>
      <c r="M6124" s="140">
        <v>46058</v>
      </c>
      <c r="N6124" s="140"/>
      <c r="O6124" s="140"/>
      <c r="P6124" s="140" t="str">
        <f ca="1">IF(Proc[[#This Row],[DaysAgeing]]&gt;5,"yep","on track")</f>
        <v>yep</v>
      </c>
      <c r="Q6124" s="2">
        <f ca="1">IF(Proc[[#This Row],[DateClosed]]="",ABS(NETWORKDAYS(Proc[[#This Row],[DateOpened]],TODAY()))-1,ABS(NETWORKDAYS(Proc[[#This Row],[DateOpened]],Proc[[#This Row],[DateClosed]]))-1)</f>
        <v>41</v>
      </c>
      <c r="R6124" s="140" t="s">
        <v>488</v>
      </c>
      <c r="S6124" s="145"/>
      <c r="T6124" s="153">
        <v>6123</v>
      </c>
    </row>
    <row r="6125" spans="1:20" hidden="1">
      <c r="A6125" s="144" t="s">
        <v>5908</v>
      </c>
      <c r="B6125" s="153" t="str">
        <f>IFERROR(VLOOKUP(Proc[[#This Row],[App]],Table2[],3,0),"open")</f>
        <v>ok</v>
      </c>
      <c r="C6125" s="144" t="s">
        <v>369</v>
      </c>
      <c r="D6125" s="152" t="s">
        <v>5904</v>
      </c>
      <c r="E6125" s="152" t="s">
        <v>2119</v>
      </c>
      <c r="F6125" s="145" t="s">
        <v>2119</v>
      </c>
      <c r="G6125" s="144" t="s">
        <v>400</v>
      </c>
      <c r="H6125" s="145" t="str">
        <f>IF(Proc[[#This Row],[type]]="LFF (MDG-F)",MID(Proc[[#This Row],[Obj]],13,10),"")</f>
        <v/>
      </c>
      <c r="I6125" s="152"/>
      <c r="J6125" s="145" t="b">
        <f>Proc[[#This Row],[Requested]]=Proc[[#This Row],[CurrentParent]]</f>
        <v>1</v>
      </c>
      <c r="K6125" s="153" t="str">
        <f>IF(Proc[[#This Row],[Author]]="Marcela Urrego",VLOOKUP(LEFT(Proc[[#This Row],[Requested]],1),Table3[#All],2,0),VLOOKUP(Proc[[#This Row],[Author]],Table4[],2,0))</f>
        <v>LS</v>
      </c>
      <c r="L6125" s="148" t="s">
        <v>7174</v>
      </c>
      <c r="M6125" s="140">
        <v>46058</v>
      </c>
      <c r="N6125" s="140"/>
      <c r="O6125" s="140"/>
      <c r="P6125" s="140" t="str">
        <f ca="1">IF(Proc[[#This Row],[DaysAgeing]]&gt;5,"yep","on track")</f>
        <v>yep</v>
      </c>
      <c r="Q6125" s="2">
        <f ca="1">IF(Proc[[#This Row],[DateClosed]]="",ABS(NETWORKDAYS(Proc[[#This Row],[DateOpened]],TODAY()))-1,ABS(NETWORKDAYS(Proc[[#This Row],[DateOpened]],Proc[[#This Row],[DateClosed]]))-1)</f>
        <v>41</v>
      </c>
      <c r="R6125" s="140" t="s">
        <v>488</v>
      </c>
      <c r="S6125" s="145"/>
      <c r="T6125" s="153">
        <v>6124</v>
      </c>
    </row>
    <row r="6126" spans="1:20" hidden="1">
      <c r="A6126" s="144" t="s">
        <v>5908</v>
      </c>
      <c r="B6126" s="153" t="str">
        <f>IFERROR(VLOOKUP(Proc[[#This Row],[App]],Table2[],3,0),"open")</f>
        <v>ok</v>
      </c>
      <c r="C6126" s="144" t="s">
        <v>369</v>
      </c>
      <c r="D6126" s="152" t="s">
        <v>5905</v>
      </c>
      <c r="E6126" s="152" t="s">
        <v>495</v>
      </c>
      <c r="F6126" s="145" t="s">
        <v>495</v>
      </c>
      <c r="G6126" s="144" t="s">
        <v>400</v>
      </c>
      <c r="H6126" s="145" t="str">
        <f>IF(Proc[[#This Row],[type]]="LFF (MDG-F)",MID(Proc[[#This Row],[Obj]],13,10),"")</f>
        <v/>
      </c>
      <c r="I6126" s="152"/>
      <c r="J6126" s="145" t="b">
        <f>Proc[[#This Row],[Requested]]=Proc[[#This Row],[CurrentParent]]</f>
        <v>1</v>
      </c>
      <c r="K6126" s="153" t="str">
        <f>IF(Proc[[#This Row],[Author]]="Marcela Urrego",VLOOKUP(LEFT(Proc[[#This Row],[Requested]],1),Table3[#All],2,0),VLOOKUP(Proc[[#This Row],[Author]],Table4[],2,0))</f>
        <v>LS</v>
      </c>
      <c r="L6126" s="148" t="s">
        <v>7174</v>
      </c>
      <c r="M6126" s="140">
        <v>46058</v>
      </c>
      <c r="N6126" s="140"/>
      <c r="O6126" s="140"/>
      <c r="P6126" s="140" t="str">
        <f ca="1">IF(Proc[[#This Row],[DaysAgeing]]&gt;5,"yep","on track")</f>
        <v>yep</v>
      </c>
      <c r="Q6126" s="2">
        <f ca="1">IF(Proc[[#This Row],[DateClosed]]="",ABS(NETWORKDAYS(Proc[[#This Row],[DateOpened]],TODAY()))-1,ABS(NETWORKDAYS(Proc[[#This Row],[DateOpened]],Proc[[#This Row],[DateClosed]]))-1)</f>
        <v>41</v>
      </c>
      <c r="R6126" s="140" t="s">
        <v>488</v>
      </c>
      <c r="S6126" s="145"/>
      <c r="T6126" s="153">
        <v>6125</v>
      </c>
    </row>
    <row r="6127" spans="1:20" hidden="1">
      <c r="A6127" s="144" t="s">
        <v>5908</v>
      </c>
      <c r="B6127" s="145" t="str">
        <f>IFERROR(VLOOKUP(Proc[[#This Row],[App]],Table2[],3,0),"open")</f>
        <v>ok</v>
      </c>
      <c r="C6127" s="144" t="s">
        <v>369</v>
      </c>
      <c r="D6127" s="152" t="s">
        <v>5906</v>
      </c>
      <c r="E6127" s="152" t="s">
        <v>5907</v>
      </c>
      <c r="F6127" s="145" t="s">
        <v>5907</v>
      </c>
      <c r="G6127" s="144" t="s">
        <v>400</v>
      </c>
      <c r="H6127" s="145" t="str">
        <f>IF(Proc[[#This Row],[type]]="LFF (MDG-F)",MID(Proc[[#This Row],[Obj]],13,10),"")</f>
        <v/>
      </c>
      <c r="I6127" s="152"/>
      <c r="J6127" s="145" t="b">
        <f>Proc[[#This Row],[Requested]]=Proc[[#This Row],[CurrentParent]]</f>
        <v>1</v>
      </c>
      <c r="K6127" s="145" t="str">
        <f>IF(Proc[[#This Row],[Author]]="Marcela Urrego",VLOOKUP(LEFT(Proc[[#This Row],[Requested]],1),Table3[#All],2,0),VLOOKUP(Proc[[#This Row],[Author]],Table4[],2,0))</f>
        <v>LS</v>
      </c>
      <c r="L6127" s="148" t="s">
        <v>7174</v>
      </c>
      <c r="M6127" s="140">
        <v>46058</v>
      </c>
      <c r="N6127" s="140"/>
      <c r="O6127" s="140"/>
      <c r="P6127" s="140" t="str">
        <f ca="1">IF(Proc[[#This Row],[DaysAgeing]]&gt;5,"yep","on track")</f>
        <v>yep</v>
      </c>
      <c r="Q6127" s="2">
        <f ca="1">IF(Proc[[#This Row],[DateClosed]]="",ABS(NETWORKDAYS(Proc[[#This Row],[DateOpened]],TODAY()))-1,ABS(NETWORKDAYS(Proc[[#This Row],[DateOpened]],Proc[[#This Row],[DateClosed]]))-1)</f>
        <v>41</v>
      </c>
      <c r="R6127" s="140" t="s">
        <v>488</v>
      </c>
      <c r="S6127" s="145"/>
      <c r="T6127" s="153">
        <v>6126</v>
      </c>
    </row>
    <row r="6128" spans="1:20" hidden="1">
      <c r="A6128" t="s">
        <v>5909</v>
      </c>
      <c r="B6128" s="145" t="str">
        <f>IFERROR(VLOOKUP(Proc[[#This Row],[App]],Table2[],3,0),"open")</f>
        <v>ok</v>
      </c>
      <c r="C6128" s="144" t="s">
        <v>369</v>
      </c>
      <c r="D6128" s="152" t="s">
        <v>5910</v>
      </c>
      <c r="E6128" s="152" t="s">
        <v>2206</v>
      </c>
      <c r="F6128" s="145" t="s">
        <v>2206</v>
      </c>
      <c r="G6128" s="144" t="s">
        <v>400</v>
      </c>
      <c r="H6128" s="145" t="str">
        <f>IF(Proc[[#This Row],[type]]="LFF (MDG-F)",MID(Proc[[#This Row],[Obj]],13,10),"")</f>
        <v/>
      </c>
      <c r="I6128" s="152"/>
      <c r="J6128" s="145" t="b">
        <f>Proc[[#This Row],[Requested]]=Proc[[#This Row],[CurrentParent]]</f>
        <v>1</v>
      </c>
      <c r="K6128" s="145" t="str">
        <f>IF(Proc[[#This Row],[Author]]="Marcela Urrego",VLOOKUP(LEFT(Proc[[#This Row],[Requested]],1),Table3[#All],2,0),VLOOKUP(Proc[[#This Row],[Author]],Table4[],2,0))</f>
        <v>LS</v>
      </c>
      <c r="L6128" s="148" t="s">
        <v>7174</v>
      </c>
      <c r="M6128" s="140">
        <v>46058</v>
      </c>
      <c r="N6128" s="140"/>
      <c r="O6128" s="140"/>
      <c r="P6128" s="140" t="str">
        <f ca="1">IF(Proc[[#This Row],[DaysAgeing]]&gt;5,"yep","on track")</f>
        <v>yep</v>
      </c>
      <c r="Q6128" s="2">
        <f ca="1">IF(Proc[[#This Row],[DateClosed]]="",ABS(NETWORKDAYS(Proc[[#This Row],[DateOpened]],TODAY()))-1,ABS(NETWORKDAYS(Proc[[#This Row],[DateOpened]],Proc[[#This Row],[DateClosed]]))-1)</f>
        <v>41</v>
      </c>
      <c r="R6128" s="140" t="s">
        <v>488</v>
      </c>
      <c r="S6128" s="145"/>
      <c r="T6128" s="153">
        <v>6127</v>
      </c>
    </row>
    <row r="6129" spans="1:20" hidden="1">
      <c r="A6129" s="144" t="s">
        <v>5909</v>
      </c>
      <c r="B6129" s="145" t="str">
        <f>IFERROR(VLOOKUP(Proc[[#This Row],[App]],Table2[],3,0),"open")</f>
        <v>ok</v>
      </c>
      <c r="C6129" s="144" t="s">
        <v>369</v>
      </c>
      <c r="D6129" s="152" t="s">
        <v>5911</v>
      </c>
      <c r="E6129" s="152" t="s">
        <v>2206</v>
      </c>
      <c r="F6129" s="145" t="s">
        <v>2206</v>
      </c>
      <c r="G6129" s="144" t="s">
        <v>400</v>
      </c>
      <c r="H6129" s="145" t="str">
        <f>IF(Proc[[#This Row],[type]]="LFF (MDG-F)",MID(Proc[[#This Row],[Obj]],13,10),"")</f>
        <v/>
      </c>
      <c r="I6129" s="152"/>
      <c r="J6129" s="145" t="b">
        <f>Proc[[#This Row],[Requested]]=Proc[[#This Row],[CurrentParent]]</f>
        <v>1</v>
      </c>
      <c r="K6129" s="145" t="str">
        <f>IF(Proc[[#This Row],[Author]]="Marcela Urrego",VLOOKUP(LEFT(Proc[[#This Row],[Requested]],1),Table3[#All],2,0),VLOOKUP(Proc[[#This Row],[Author]],Table4[],2,0))</f>
        <v>LS</v>
      </c>
      <c r="L6129" s="148" t="s">
        <v>7174</v>
      </c>
      <c r="M6129" s="140">
        <v>46058</v>
      </c>
      <c r="N6129" s="140"/>
      <c r="O6129" s="140"/>
      <c r="P6129" s="140" t="str">
        <f ca="1">IF(Proc[[#This Row],[DaysAgeing]]&gt;5,"yep","on track")</f>
        <v>yep</v>
      </c>
      <c r="Q6129" s="2">
        <f ca="1">IF(Proc[[#This Row],[DateClosed]]="",ABS(NETWORKDAYS(Proc[[#This Row],[DateOpened]],TODAY()))-1,ABS(NETWORKDAYS(Proc[[#This Row],[DateOpened]],Proc[[#This Row],[DateClosed]]))-1)</f>
        <v>41</v>
      </c>
      <c r="R6129" s="140" t="s">
        <v>488</v>
      </c>
      <c r="S6129" s="145"/>
      <c r="T6129" s="153">
        <v>6128</v>
      </c>
    </row>
    <row r="6130" spans="1:20" hidden="1">
      <c r="A6130" s="144" t="s">
        <v>5912</v>
      </c>
      <c r="B6130" s="145" t="str">
        <f>IFERROR(VLOOKUP(Proc[[#This Row],[App]],Table2[],3,0),"open")</f>
        <v>ok</v>
      </c>
      <c r="C6130" s="144" t="s">
        <v>369</v>
      </c>
      <c r="D6130" s="152" t="s">
        <v>5938</v>
      </c>
      <c r="E6130" s="152" t="s">
        <v>399</v>
      </c>
      <c r="F6130" s="153" t="s">
        <v>399</v>
      </c>
      <c r="G6130" s="144" t="s">
        <v>400</v>
      </c>
      <c r="H6130" s="145" t="str">
        <f>IF(Proc[[#This Row],[type]]="LFF (MDG-F)",MID(Proc[[#This Row],[Obj]],13,10),"")</f>
        <v/>
      </c>
      <c r="I6130" s="152"/>
      <c r="J6130" s="145" t="b">
        <f>Proc[[#This Row],[Requested]]=Proc[[#This Row],[CurrentParent]]</f>
        <v>1</v>
      </c>
      <c r="K6130" s="145" t="str">
        <f>IF(Proc[[#This Row],[Author]]="Marcela Urrego",VLOOKUP(LEFT(Proc[[#This Row],[Requested]],1),Table3[#All],2,0),VLOOKUP(Proc[[#This Row],[Author]],Table4[],2,0))</f>
        <v>MGF</v>
      </c>
      <c r="L6130" s="148" t="s">
        <v>7174</v>
      </c>
      <c r="M6130" s="140">
        <v>46061</v>
      </c>
      <c r="N6130" s="140"/>
      <c r="O6130" s="140"/>
      <c r="P6130" s="140" t="str">
        <f ca="1">IF(Proc[[#This Row],[DaysAgeing]]&gt;5,"yep","on track")</f>
        <v>yep</v>
      </c>
      <c r="Q6130" s="2">
        <f ca="1">IF(Proc[[#This Row],[DateClosed]]="",ABS(NETWORKDAYS(Proc[[#This Row],[DateOpened]],TODAY()))-1,ABS(NETWORKDAYS(Proc[[#This Row],[DateOpened]],Proc[[#This Row],[DateClosed]]))-1)</f>
        <v>39</v>
      </c>
      <c r="R6130" s="140" t="s">
        <v>5913</v>
      </c>
      <c r="S6130" s="145"/>
      <c r="T6130" s="153">
        <v>6129</v>
      </c>
    </row>
    <row r="6131" spans="1:20" hidden="1">
      <c r="A6131" s="144" t="s">
        <v>5912</v>
      </c>
      <c r="B6131" s="145" t="str">
        <f>IFERROR(VLOOKUP(Proc[[#This Row],[App]],Table2[],3,0),"open")</f>
        <v>ok</v>
      </c>
      <c r="C6131" s="144" t="s">
        <v>691</v>
      </c>
      <c r="D6131" s="152" t="s">
        <v>5937</v>
      </c>
      <c r="E6131" s="152" t="s">
        <v>399</v>
      </c>
      <c r="F6131" s="145"/>
      <c r="G6131" s="144" t="s">
        <v>400</v>
      </c>
      <c r="H6131" s="145" t="str">
        <f>IF(Proc[[#This Row],[type]]="LFF (MDG-F)",MID(Proc[[#This Row],[Obj]],13,10),"")</f>
        <v/>
      </c>
      <c r="I6131" s="152"/>
      <c r="J6131" s="145" t="b">
        <f>Proc[[#This Row],[Requested]]=Proc[[#This Row],[CurrentParent]]</f>
        <v>0</v>
      </c>
      <c r="K6131" s="145" t="str">
        <f>IF(Proc[[#This Row],[Author]]="Marcela Urrego",VLOOKUP(LEFT(Proc[[#This Row],[Requested]],1),Table3[#All],2,0),VLOOKUP(Proc[[#This Row],[Author]],Table4[],2,0))</f>
        <v>MGF</v>
      </c>
      <c r="L6131" s="148" t="s">
        <v>7174</v>
      </c>
      <c r="M6131" s="140">
        <v>46061</v>
      </c>
      <c r="N6131" s="140"/>
      <c r="O6131" s="140"/>
      <c r="P6131" s="140" t="str">
        <f ca="1">IF(Proc[[#This Row],[DaysAgeing]]&gt;5,"yep","on track")</f>
        <v>yep</v>
      </c>
      <c r="Q6131" s="2">
        <f ca="1">IF(Proc[[#This Row],[DateClosed]]="",ABS(NETWORKDAYS(Proc[[#This Row],[DateOpened]],TODAY()))-1,ABS(NETWORKDAYS(Proc[[#This Row],[DateOpened]],Proc[[#This Row],[DateClosed]]))-1)</f>
        <v>39</v>
      </c>
      <c r="R6131" s="140" t="s">
        <v>5913</v>
      </c>
      <c r="S6131" s="145"/>
      <c r="T6131" s="153">
        <v>6130</v>
      </c>
    </row>
    <row r="6132" spans="1:20" hidden="1">
      <c r="A6132" t="s">
        <v>5914</v>
      </c>
      <c r="B6132" s="153" t="str">
        <f>IFERROR(VLOOKUP(Proc[[#This Row],[App]],Table2[],3,0),"open")</f>
        <v>ok</v>
      </c>
      <c r="C6132" s="144" t="s">
        <v>369</v>
      </c>
      <c r="D6132" s="152" t="s">
        <v>8846</v>
      </c>
      <c r="E6132" s="152" t="s">
        <v>5934</v>
      </c>
      <c r="F6132" s="153" t="s">
        <v>5934</v>
      </c>
      <c r="G6132" t="s">
        <v>400</v>
      </c>
      <c r="H6132" s="145" t="str">
        <f>IF(Proc[[#This Row],[type]]="LFF (MDG-F)",MID(Proc[[#This Row],[Obj]],13,10),"")</f>
        <v/>
      </c>
      <c r="I6132" s="152"/>
      <c r="J6132" s="145" t="b">
        <f>Proc[[#This Row],[Requested]]=Proc[[#This Row],[CurrentParent]]</f>
        <v>1</v>
      </c>
      <c r="K6132" s="153" t="str">
        <f>IF(Proc[[#This Row],[Author]]="Marcela Urrego",VLOOKUP(LEFT(Proc[[#This Row],[Requested]],1),Table3[#All],2,0),VLOOKUP(Proc[[#This Row],[Author]],Table4[],2,0))</f>
        <v>LS</v>
      </c>
      <c r="L6132" s="148" t="s">
        <v>7174</v>
      </c>
      <c r="M6132" s="140">
        <v>46061</v>
      </c>
      <c r="N6132" s="140"/>
      <c r="O6132" s="140"/>
      <c r="P6132" s="140" t="str">
        <f ca="1">IF(Proc[[#This Row],[DaysAgeing]]&gt;5,"yep","on track")</f>
        <v>yep</v>
      </c>
      <c r="Q6132" s="2">
        <f ca="1">IF(Proc[[#This Row],[DateClosed]]="",ABS(NETWORKDAYS(Proc[[#This Row],[DateOpened]],TODAY()))-1,ABS(NETWORKDAYS(Proc[[#This Row],[DateOpened]],Proc[[#This Row],[DateClosed]]))-1)</f>
        <v>39</v>
      </c>
      <c r="R6132" s="140" t="s">
        <v>488</v>
      </c>
      <c r="S6132" s="145"/>
      <c r="T6132" s="153">
        <v>6131</v>
      </c>
    </row>
    <row r="6133" spans="1:20" hidden="1">
      <c r="A6133" s="144" t="s">
        <v>5914</v>
      </c>
      <c r="B6133" s="145" t="str">
        <f>IFERROR(VLOOKUP(Proc[[#This Row],[App]],Table2[],3,0),"open")</f>
        <v>ok</v>
      </c>
      <c r="C6133" s="144" t="s">
        <v>369</v>
      </c>
      <c r="D6133" s="152" t="s">
        <v>10150</v>
      </c>
      <c r="E6133" s="152" t="s">
        <v>5929</v>
      </c>
      <c r="F6133" s="145" t="s">
        <v>5929</v>
      </c>
      <c r="G6133" s="144" t="s">
        <v>400</v>
      </c>
      <c r="H6133" s="145" t="str">
        <f>IF(Proc[[#This Row],[type]]="LFF (MDG-F)",MID(Proc[[#This Row],[Obj]],13,10),"")</f>
        <v/>
      </c>
      <c r="I6133" s="152"/>
      <c r="J6133" s="145" t="b">
        <f>Proc[[#This Row],[Requested]]=Proc[[#This Row],[CurrentParent]]</f>
        <v>1</v>
      </c>
      <c r="K6133" s="145" t="str">
        <f>IF(Proc[[#This Row],[Author]]="Marcela Urrego",VLOOKUP(LEFT(Proc[[#This Row],[Requested]],1),Table3[#All],2,0),VLOOKUP(Proc[[#This Row],[Author]],Table4[],2,0))</f>
        <v>LS</v>
      </c>
      <c r="L6133" s="148" t="s">
        <v>7174</v>
      </c>
      <c r="M6133" s="140">
        <v>46061</v>
      </c>
      <c r="N6133" s="140"/>
      <c r="O6133" s="140"/>
      <c r="P6133" s="140" t="str">
        <f ca="1">IF(Proc[[#This Row],[DaysAgeing]]&gt;5,"yep","on track")</f>
        <v>yep</v>
      </c>
      <c r="Q6133" s="2">
        <f ca="1">IF(Proc[[#This Row],[DateClosed]]="",ABS(NETWORKDAYS(Proc[[#This Row],[DateOpened]],TODAY()))-1,ABS(NETWORKDAYS(Proc[[#This Row],[DateOpened]],Proc[[#This Row],[DateClosed]]))-1)</f>
        <v>39</v>
      </c>
      <c r="R6133" s="140" t="s">
        <v>488</v>
      </c>
      <c r="S6133" s="145"/>
      <c r="T6133" s="153">
        <v>6132</v>
      </c>
    </row>
    <row r="6134" spans="1:20" hidden="1">
      <c r="A6134" s="144" t="s">
        <v>5914</v>
      </c>
      <c r="B6134" s="153" t="str">
        <f>IFERROR(VLOOKUP(Proc[[#This Row],[App]],Table2[],3,0),"open")</f>
        <v>ok</v>
      </c>
      <c r="C6134" s="144" t="s">
        <v>369</v>
      </c>
      <c r="D6134" s="152" t="s">
        <v>10151</v>
      </c>
      <c r="E6134" s="152" t="s">
        <v>5929</v>
      </c>
      <c r="F6134" s="145" t="s">
        <v>5929</v>
      </c>
      <c r="G6134" s="144" t="s">
        <v>400</v>
      </c>
      <c r="H6134" s="145" t="str">
        <f>IF(Proc[[#This Row],[type]]="LFF (MDG-F)",MID(Proc[[#This Row],[Obj]],13,10),"")</f>
        <v/>
      </c>
      <c r="I6134" s="152"/>
      <c r="J6134" s="145" t="b">
        <f>Proc[[#This Row],[Requested]]=Proc[[#This Row],[CurrentParent]]</f>
        <v>1</v>
      </c>
      <c r="K6134" s="153" t="str">
        <f>IF(Proc[[#This Row],[Author]]="Marcela Urrego",VLOOKUP(LEFT(Proc[[#This Row],[Requested]],1),Table3[#All],2,0),VLOOKUP(Proc[[#This Row],[Author]],Table4[],2,0))</f>
        <v>LS</v>
      </c>
      <c r="L6134" s="148" t="s">
        <v>7174</v>
      </c>
      <c r="M6134" s="140">
        <v>46061</v>
      </c>
      <c r="N6134" s="140"/>
      <c r="O6134" s="140"/>
      <c r="P6134" s="140" t="str">
        <f ca="1">IF(Proc[[#This Row],[DaysAgeing]]&gt;5,"yep","on track")</f>
        <v>yep</v>
      </c>
      <c r="Q6134" s="2">
        <f ca="1">IF(Proc[[#This Row],[DateClosed]]="",ABS(NETWORKDAYS(Proc[[#This Row],[DateOpened]],TODAY()))-1,ABS(NETWORKDAYS(Proc[[#This Row],[DateOpened]],Proc[[#This Row],[DateClosed]]))-1)</f>
        <v>39</v>
      </c>
      <c r="R6134" s="140" t="s">
        <v>488</v>
      </c>
      <c r="S6134" s="145"/>
      <c r="T6134" s="153">
        <v>6133</v>
      </c>
    </row>
    <row r="6135" spans="1:20" hidden="1">
      <c r="A6135" s="144" t="s">
        <v>5914</v>
      </c>
      <c r="B6135" s="153" t="str">
        <f>IFERROR(VLOOKUP(Proc[[#This Row],[App]],Table2[],3,0),"open")</f>
        <v>ok</v>
      </c>
      <c r="C6135" s="144" t="s">
        <v>369</v>
      </c>
      <c r="D6135" s="152" t="s">
        <v>10152</v>
      </c>
      <c r="E6135" s="152" t="s">
        <v>5929</v>
      </c>
      <c r="F6135" s="145" t="s">
        <v>5929</v>
      </c>
      <c r="G6135" s="144" t="s">
        <v>400</v>
      </c>
      <c r="H6135" s="145" t="str">
        <f>IF(Proc[[#This Row],[type]]="LFF (MDG-F)",MID(Proc[[#This Row],[Obj]],13,10),"")</f>
        <v/>
      </c>
      <c r="I6135" s="152"/>
      <c r="J6135" s="145" t="b">
        <f>Proc[[#This Row],[Requested]]=Proc[[#This Row],[CurrentParent]]</f>
        <v>1</v>
      </c>
      <c r="K6135" s="153" t="str">
        <f>IF(Proc[[#This Row],[Author]]="Marcela Urrego",VLOOKUP(LEFT(Proc[[#This Row],[Requested]],1),Table3[#All],2,0),VLOOKUP(Proc[[#This Row],[Author]],Table4[],2,0))</f>
        <v>LS</v>
      </c>
      <c r="L6135" s="148" t="s">
        <v>7174</v>
      </c>
      <c r="M6135" s="140">
        <v>46061</v>
      </c>
      <c r="N6135" s="140"/>
      <c r="O6135" s="140"/>
      <c r="P6135" s="140" t="str">
        <f ca="1">IF(Proc[[#This Row],[DaysAgeing]]&gt;5,"yep","on track")</f>
        <v>yep</v>
      </c>
      <c r="Q6135" s="2">
        <f ca="1">IF(Proc[[#This Row],[DateClosed]]="",ABS(NETWORKDAYS(Proc[[#This Row],[DateOpened]],TODAY()))-1,ABS(NETWORKDAYS(Proc[[#This Row],[DateOpened]],Proc[[#This Row],[DateClosed]]))-1)</f>
        <v>39</v>
      </c>
      <c r="R6135" s="140" t="s">
        <v>488</v>
      </c>
      <c r="S6135" s="145"/>
      <c r="T6135" s="153">
        <v>6134</v>
      </c>
    </row>
    <row r="6136" spans="1:20" hidden="1">
      <c r="A6136" s="144" t="s">
        <v>5914</v>
      </c>
      <c r="B6136" s="153" t="str">
        <f>IFERROR(VLOOKUP(Proc[[#This Row],[App]],Table2[],3,0),"open")</f>
        <v>ok</v>
      </c>
      <c r="C6136" s="144" t="s">
        <v>369</v>
      </c>
      <c r="D6136" s="152" t="s">
        <v>10153</v>
      </c>
      <c r="E6136" s="152" t="s">
        <v>5929</v>
      </c>
      <c r="F6136" s="153" t="s">
        <v>5929</v>
      </c>
      <c r="G6136" t="s">
        <v>406</v>
      </c>
      <c r="H6136" s="145" t="str">
        <f>IF(Proc[[#This Row],[type]]="LFF (MDG-F)",MID(Proc[[#This Row],[Obj]],13,10),"")</f>
        <v>2131TQKZ99</v>
      </c>
      <c r="I6136" s="152"/>
      <c r="J6136" s="145" t="b">
        <f>Proc[[#This Row],[Requested]]=Proc[[#This Row],[CurrentParent]]</f>
        <v>1</v>
      </c>
      <c r="K6136" s="153" t="str">
        <f>IF(Proc[[#This Row],[Author]]="Marcela Urrego",VLOOKUP(LEFT(Proc[[#This Row],[Requested]],1),Table3[#All],2,0),VLOOKUP(Proc[[#This Row],[Author]],Table4[],2,0))</f>
        <v>LS</v>
      </c>
      <c r="L6136" s="148" t="s">
        <v>7174</v>
      </c>
      <c r="M6136" s="140">
        <v>46061</v>
      </c>
      <c r="N6136" s="140"/>
      <c r="O6136" s="140"/>
      <c r="P6136" s="140" t="str">
        <f ca="1">IF(Proc[[#This Row],[DaysAgeing]]&gt;5,"yep","on track")</f>
        <v>yep</v>
      </c>
      <c r="Q6136" s="2">
        <f ca="1">IF(Proc[[#This Row],[DateClosed]]="",ABS(NETWORKDAYS(Proc[[#This Row],[DateOpened]],TODAY()))-1,ABS(NETWORKDAYS(Proc[[#This Row],[DateOpened]],Proc[[#This Row],[DateClosed]]))-1)</f>
        <v>39</v>
      </c>
      <c r="R6136" s="140" t="s">
        <v>488</v>
      </c>
      <c r="S6136" s="145"/>
      <c r="T6136" s="153">
        <v>6135</v>
      </c>
    </row>
    <row r="6137" spans="1:20" hidden="1">
      <c r="A6137" s="144" t="s">
        <v>5914</v>
      </c>
      <c r="B6137" s="145" t="str">
        <f>IFERROR(VLOOKUP(Proc[[#This Row],[App]],Table2[],3,0),"open")</f>
        <v>ok</v>
      </c>
      <c r="C6137" s="144" t="s">
        <v>369</v>
      </c>
      <c r="D6137" s="152" t="s">
        <v>10154</v>
      </c>
      <c r="E6137" s="152" t="s">
        <v>5929</v>
      </c>
      <c r="F6137" s="145" t="s">
        <v>5929</v>
      </c>
      <c r="G6137" s="144" t="s">
        <v>400</v>
      </c>
      <c r="H6137" s="145" t="str">
        <f>IF(Proc[[#This Row],[type]]="LFF (MDG-F)",MID(Proc[[#This Row],[Obj]],13,10),"")</f>
        <v/>
      </c>
      <c r="I6137" s="152"/>
      <c r="J6137" s="145" t="b">
        <f>Proc[[#This Row],[Requested]]=Proc[[#This Row],[CurrentParent]]</f>
        <v>1</v>
      </c>
      <c r="K6137" s="145" t="str">
        <f>IF(Proc[[#This Row],[Author]]="Marcela Urrego",VLOOKUP(LEFT(Proc[[#This Row],[Requested]],1),Table3[#All],2,0),VLOOKUP(Proc[[#This Row],[Author]],Table4[],2,0))</f>
        <v>LS</v>
      </c>
      <c r="L6137" s="148" t="s">
        <v>7174</v>
      </c>
      <c r="M6137" s="140">
        <v>46061</v>
      </c>
      <c r="N6137" s="140"/>
      <c r="O6137" s="140"/>
      <c r="P6137" s="140" t="str">
        <f ca="1">IF(Proc[[#This Row],[DaysAgeing]]&gt;5,"yep","on track")</f>
        <v>yep</v>
      </c>
      <c r="Q6137" s="2">
        <f ca="1">IF(Proc[[#This Row],[DateClosed]]="",ABS(NETWORKDAYS(Proc[[#This Row],[DateOpened]],TODAY()))-1,ABS(NETWORKDAYS(Proc[[#This Row],[DateOpened]],Proc[[#This Row],[DateClosed]]))-1)</f>
        <v>39</v>
      </c>
      <c r="R6137" s="140" t="s">
        <v>488</v>
      </c>
      <c r="S6137" s="145"/>
      <c r="T6137" s="153">
        <v>6136</v>
      </c>
    </row>
    <row r="6138" spans="1:20" hidden="1">
      <c r="A6138" s="144" t="s">
        <v>5914</v>
      </c>
      <c r="B6138" s="145" t="str">
        <f>IFERROR(VLOOKUP(Proc[[#This Row],[App]],Table2[],3,0),"open")</f>
        <v>ok</v>
      </c>
      <c r="C6138" s="144" t="s">
        <v>369</v>
      </c>
      <c r="D6138" s="152" t="s">
        <v>10155</v>
      </c>
      <c r="E6138" s="152" t="s">
        <v>5935</v>
      </c>
      <c r="F6138" s="145" t="s">
        <v>5935</v>
      </c>
      <c r="G6138" s="144" t="s">
        <v>400</v>
      </c>
      <c r="H6138" s="145" t="str">
        <f>IF(Proc[[#This Row],[type]]="LFF (MDG-F)",MID(Proc[[#This Row],[Obj]],13,10),"")</f>
        <v/>
      </c>
      <c r="I6138" s="152"/>
      <c r="J6138" s="145" t="b">
        <f>Proc[[#This Row],[Requested]]=Proc[[#This Row],[CurrentParent]]</f>
        <v>1</v>
      </c>
      <c r="K6138" s="145" t="str">
        <f>IF(Proc[[#This Row],[Author]]="Marcela Urrego",VLOOKUP(LEFT(Proc[[#This Row],[Requested]],1),Table3[#All],2,0),VLOOKUP(Proc[[#This Row],[Author]],Table4[],2,0))</f>
        <v>LS</v>
      </c>
      <c r="L6138" s="148" t="s">
        <v>7174</v>
      </c>
      <c r="M6138" s="140">
        <v>46061</v>
      </c>
      <c r="N6138" s="140"/>
      <c r="O6138" s="140"/>
      <c r="P6138" s="140" t="str">
        <f ca="1">IF(Proc[[#This Row],[DaysAgeing]]&gt;5,"yep","on track")</f>
        <v>yep</v>
      </c>
      <c r="Q6138" s="2">
        <f ca="1">IF(Proc[[#This Row],[DateClosed]]="",ABS(NETWORKDAYS(Proc[[#This Row],[DateOpened]],TODAY()))-1,ABS(NETWORKDAYS(Proc[[#This Row],[DateOpened]],Proc[[#This Row],[DateClosed]]))-1)</f>
        <v>39</v>
      </c>
      <c r="R6138" s="140" t="s">
        <v>488</v>
      </c>
      <c r="S6138" s="145"/>
      <c r="T6138" s="153">
        <v>6137</v>
      </c>
    </row>
    <row r="6139" spans="1:20" hidden="1">
      <c r="A6139" s="144" t="s">
        <v>5914</v>
      </c>
      <c r="B6139" s="145" t="str">
        <f>IFERROR(VLOOKUP(Proc[[#This Row],[App]],Table2[],3,0),"open")</f>
        <v>ok</v>
      </c>
      <c r="C6139" s="144" t="s">
        <v>369</v>
      </c>
      <c r="D6139" s="152" t="s">
        <v>10156</v>
      </c>
      <c r="E6139" s="152" t="s">
        <v>2417</v>
      </c>
      <c r="F6139" s="152" t="s">
        <v>2417</v>
      </c>
      <c r="G6139" s="144" t="s">
        <v>400</v>
      </c>
      <c r="H6139" s="145" t="str">
        <f>IF(Proc[[#This Row],[type]]="LFF (MDG-F)",MID(Proc[[#This Row],[Obj]],13,10),"")</f>
        <v/>
      </c>
      <c r="I6139" s="152"/>
      <c r="J6139" s="145" t="b">
        <f>Proc[[#This Row],[Requested]]=Proc[[#This Row],[CurrentParent]]</f>
        <v>1</v>
      </c>
      <c r="K6139" s="145" t="str">
        <f>IF(Proc[[#This Row],[Author]]="Marcela Urrego",VLOOKUP(LEFT(Proc[[#This Row],[Requested]],1),Table3[#All],2,0),VLOOKUP(Proc[[#This Row],[Author]],Table4[],2,0))</f>
        <v>LS</v>
      </c>
      <c r="L6139" s="148" t="s">
        <v>7174</v>
      </c>
      <c r="M6139" s="140">
        <v>46061</v>
      </c>
      <c r="N6139" s="140"/>
      <c r="O6139" s="140"/>
      <c r="P6139" s="140" t="str">
        <f ca="1">IF(Proc[[#This Row],[DaysAgeing]]&gt;5,"yep","on track")</f>
        <v>yep</v>
      </c>
      <c r="Q6139" s="2">
        <f ca="1">IF(Proc[[#This Row],[DateClosed]]="",ABS(NETWORKDAYS(Proc[[#This Row],[DateOpened]],TODAY()))-1,ABS(NETWORKDAYS(Proc[[#This Row],[DateOpened]],Proc[[#This Row],[DateClosed]]))-1)</f>
        <v>39</v>
      </c>
      <c r="R6139" s="140" t="s">
        <v>488</v>
      </c>
      <c r="S6139" s="145"/>
      <c r="T6139" s="153">
        <v>6138</v>
      </c>
    </row>
    <row r="6140" spans="1:20" hidden="1">
      <c r="A6140" s="144" t="s">
        <v>5914</v>
      </c>
      <c r="B6140" s="145" t="str">
        <f>IFERROR(VLOOKUP(Proc[[#This Row],[App]],Table2[],3,0),"open")</f>
        <v>ok</v>
      </c>
      <c r="C6140" s="144" t="s">
        <v>369</v>
      </c>
      <c r="D6140" s="152" t="s">
        <v>10157</v>
      </c>
      <c r="E6140" s="152" t="s">
        <v>2417</v>
      </c>
      <c r="F6140" s="152" t="s">
        <v>2417</v>
      </c>
      <c r="G6140" s="144" t="s">
        <v>400</v>
      </c>
      <c r="H6140" s="145" t="str">
        <f>IF(Proc[[#This Row],[type]]="LFF (MDG-F)",MID(Proc[[#This Row],[Obj]],13,10),"")</f>
        <v/>
      </c>
      <c r="I6140" s="152"/>
      <c r="J6140" s="145" t="b">
        <f>Proc[[#This Row],[Requested]]=Proc[[#This Row],[CurrentParent]]</f>
        <v>1</v>
      </c>
      <c r="K6140" s="145" t="str">
        <f>IF(Proc[[#This Row],[Author]]="Marcela Urrego",VLOOKUP(LEFT(Proc[[#This Row],[Requested]],1),Table3[#All],2,0),VLOOKUP(Proc[[#This Row],[Author]],Table4[],2,0))</f>
        <v>LS</v>
      </c>
      <c r="L6140" s="148" t="s">
        <v>7174</v>
      </c>
      <c r="M6140" s="140">
        <v>46061</v>
      </c>
      <c r="N6140" s="140"/>
      <c r="O6140" s="140"/>
      <c r="P6140" s="140" t="str">
        <f ca="1">IF(Proc[[#This Row],[DaysAgeing]]&gt;5,"yep","on track")</f>
        <v>yep</v>
      </c>
      <c r="Q6140" s="2">
        <f ca="1">IF(Proc[[#This Row],[DateClosed]]="",ABS(NETWORKDAYS(Proc[[#This Row],[DateOpened]],TODAY()))-1,ABS(NETWORKDAYS(Proc[[#This Row],[DateOpened]],Proc[[#This Row],[DateClosed]]))-1)</f>
        <v>39</v>
      </c>
      <c r="R6140" s="140" t="s">
        <v>488</v>
      </c>
      <c r="S6140" s="145"/>
      <c r="T6140" s="153">
        <v>6139</v>
      </c>
    </row>
    <row r="6141" spans="1:20" hidden="1">
      <c r="A6141" t="s">
        <v>5922</v>
      </c>
      <c r="B6141" s="145" t="str">
        <f>IFERROR(VLOOKUP(Proc[[#This Row],[App]],Table2[],3,0),"open")</f>
        <v>ok</v>
      </c>
      <c r="C6141" s="144" t="s">
        <v>369</v>
      </c>
      <c r="D6141" s="152" t="s">
        <v>5915</v>
      </c>
      <c r="E6141" s="152" t="s">
        <v>5231</v>
      </c>
      <c r="F6141" s="145" t="s">
        <v>5231</v>
      </c>
      <c r="G6141" s="144" t="s">
        <v>400</v>
      </c>
      <c r="H6141" s="145" t="str">
        <f>IF(Proc[[#This Row],[type]]="LFF (MDG-F)",MID(Proc[[#This Row],[Obj]],13,10),"")</f>
        <v/>
      </c>
      <c r="I6141" s="152"/>
      <c r="J6141" s="145" t="b">
        <f>Proc[[#This Row],[Requested]]=Proc[[#This Row],[CurrentParent]]</f>
        <v>1</v>
      </c>
      <c r="K6141" s="145" t="str">
        <f>IF(Proc[[#This Row],[Author]]="Marcela Urrego",VLOOKUP(LEFT(Proc[[#This Row],[Requested]],1),Table3[#All],2,0),VLOOKUP(Proc[[#This Row],[Author]],Table4[],2,0))</f>
        <v>LS</v>
      </c>
      <c r="L6141" s="148" t="s">
        <v>7174</v>
      </c>
      <c r="M6141" s="140">
        <v>46061</v>
      </c>
      <c r="N6141" s="140"/>
      <c r="O6141" s="140"/>
      <c r="P6141" s="140" t="str">
        <f ca="1">IF(Proc[[#This Row],[DaysAgeing]]&gt;5,"yep","on track")</f>
        <v>yep</v>
      </c>
      <c r="Q6141" s="2">
        <f ca="1">IF(Proc[[#This Row],[DateClosed]]="",ABS(NETWORKDAYS(Proc[[#This Row],[DateOpened]],TODAY()))-1,ABS(NETWORKDAYS(Proc[[#This Row],[DateOpened]],Proc[[#This Row],[DateClosed]]))-1)</f>
        <v>39</v>
      </c>
      <c r="R6141" s="140" t="s">
        <v>488</v>
      </c>
      <c r="S6141" s="145"/>
      <c r="T6141" s="153">
        <v>6140</v>
      </c>
    </row>
    <row r="6142" spans="1:20" hidden="1">
      <c r="A6142" s="144" t="s">
        <v>5922</v>
      </c>
      <c r="B6142" s="145" t="str">
        <f>IFERROR(VLOOKUP(Proc[[#This Row],[App]],Table2[],3,0),"open")</f>
        <v>ok</v>
      </c>
      <c r="C6142" s="144" t="s">
        <v>369</v>
      </c>
      <c r="D6142" s="152" t="s">
        <v>5916</v>
      </c>
      <c r="E6142" s="152" t="s">
        <v>1724</v>
      </c>
      <c r="F6142" s="145" t="s">
        <v>1724</v>
      </c>
      <c r="G6142" s="144" t="s">
        <v>400</v>
      </c>
      <c r="H6142" s="145" t="str">
        <f>IF(Proc[[#This Row],[type]]="LFF (MDG-F)",MID(Proc[[#This Row],[Obj]],13,10),"")</f>
        <v/>
      </c>
      <c r="I6142" s="152"/>
      <c r="J6142" s="145" t="b">
        <f>Proc[[#This Row],[Requested]]=Proc[[#This Row],[CurrentParent]]</f>
        <v>1</v>
      </c>
      <c r="K6142" s="145" t="str">
        <f>IF(Proc[[#This Row],[Author]]="Marcela Urrego",VLOOKUP(LEFT(Proc[[#This Row],[Requested]],1),Table3[#All],2,0),VLOOKUP(Proc[[#This Row],[Author]],Table4[],2,0))</f>
        <v>LS</v>
      </c>
      <c r="L6142" s="148" t="s">
        <v>7174</v>
      </c>
      <c r="M6142" s="140">
        <v>46061</v>
      </c>
      <c r="N6142" s="140"/>
      <c r="O6142" s="140"/>
      <c r="P6142" s="140" t="str">
        <f ca="1">IF(Proc[[#This Row],[DaysAgeing]]&gt;5,"yep","on track")</f>
        <v>yep</v>
      </c>
      <c r="Q6142" s="2">
        <f ca="1">IF(Proc[[#This Row],[DateClosed]]="",ABS(NETWORKDAYS(Proc[[#This Row],[DateOpened]],TODAY()))-1,ABS(NETWORKDAYS(Proc[[#This Row],[DateOpened]],Proc[[#This Row],[DateClosed]]))-1)</f>
        <v>39</v>
      </c>
      <c r="R6142" s="140" t="s">
        <v>488</v>
      </c>
      <c r="S6142" s="145"/>
      <c r="T6142" s="153">
        <v>6141</v>
      </c>
    </row>
    <row r="6143" spans="1:20" hidden="1">
      <c r="A6143" s="144" t="s">
        <v>5922</v>
      </c>
      <c r="B6143" s="145" t="str">
        <f>IFERROR(VLOOKUP(Proc[[#This Row],[App]],Table2[],3,0),"open")</f>
        <v>ok</v>
      </c>
      <c r="C6143" s="144" t="s">
        <v>369</v>
      </c>
      <c r="D6143" s="152" t="s">
        <v>5917</v>
      </c>
      <c r="E6143" s="152" t="s">
        <v>5921</v>
      </c>
      <c r="F6143" s="145" t="s">
        <v>5921</v>
      </c>
      <c r="G6143" s="144" t="s">
        <v>400</v>
      </c>
      <c r="H6143" s="145" t="str">
        <f>IF(Proc[[#This Row],[type]]="LFF (MDG-F)",MID(Proc[[#This Row],[Obj]],13,10),"")</f>
        <v/>
      </c>
      <c r="I6143" s="152"/>
      <c r="J6143" s="145" t="b">
        <f>Proc[[#This Row],[Requested]]=Proc[[#This Row],[CurrentParent]]</f>
        <v>1</v>
      </c>
      <c r="K6143" s="145" t="str">
        <f>IF(Proc[[#This Row],[Author]]="Marcela Urrego",VLOOKUP(LEFT(Proc[[#This Row],[Requested]],1),Table3[#All],2,0),VLOOKUP(Proc[[#This Row],[Author]],Table4[],2,0))</f>
        <v>LS</v>
      </c>
      <c r="L6143" s="148" t="s">
        <v>7174</v>
      </c>
      <c r="M6143" s="140">
        <v>46061</v>
      </c>
      <c r="N6143" s="140"/>
      <c r="O6143" s="140"/>
      <c r="P6143" s="140" t="str">
        <f ca="1">IF(Proc[[#This Row],[DaysAgeing]]&gt;5,"yep","on track")</f>
        <v>yep</v>
      </c>
      <c r="Q6143" s="2">
        <f ca="1">IF(Proc[[#This Row],[DateClosed]]="",ABS(NETWORKDAYS(Proc[[#This Row],[DateOpened]],TODAY()))-1,ABS(NETWORKDAYS(Proc[[#This Row],[DateOpened]],Proc[[#This Row],[DateClosed]]))-1)</f>
        <v>39</v>
      </c>
      <c r="R6143" s="140" t="s">
        <v>488</v>
      </c>
      <c r="S6143" s="145"/>
      <c r="T6143" s="153">
        <v>6142</v>
      </c>
    </row>
    <row r="6144" spans="1:20" hidden="1">
      <c r="A6144" s="144" t="s">
        <v>5922</v>
      </c>
      <c r="B6144" s="145" t="str">
        <f>IFERROR(VLOOKUP(Proc[[#This Row],[App]],Table2[],3,0),"open")</f>
        <v>ok</v>
      </c>
      <c r="C6144" s="144" t="s">
        <v>369</v>
      </c>
      <c r="D6144" s="152" t="s">
        <v>5918</v>
      </c>
      <c r="E6144" s="152" t="s">
        <v>5921</v>
      </c>
      <c r="F6144" s="145" t="s">
        <v>5921</v>
      </c>
      <c r="G6144" s="144" t="s">
        <v>400</v>
      </c>
      <c r="H6144" s="145" t="str">
        <f>IF(Proc[[#This Row],[type]]="LFF (MDG-F)",MID(Proc[[#This Row],[Obj]],13,10),"")</f>
        <v/>
      </c>
      <c r="I6144" s="152"/>
      <c r="J6144" s="145" t="b">
        <f>Proc[[#This Row],[Requested]]=Proc[[#This Row],[CurrentParent]]</f>
        <v>1</v>
      </c>
      <c r="K6144" s="145" t="str">
        <f>IF(Proc[[#This Row],[Author]]="Marcela Urrego",VLOOKUP(LEFT(Proc[[#This Row],[Requested]],1),Table3[#All],2,0),VLOOKUP(Proc[[#This Row],[Author]],Table4[],2,0))</f>
        <v>LS</v>
      </c>
      <c r="L6144" s="148" t="s">
        <v>7174</v>
      </c>
      <c r="M6144" s="140">
        <v>46061</v>
      </c>
      <c r="N6144" s="140"/>
      <c r="O6144" s="140"/>
      <c r="P6144" s="140" t="str">
        <f ca="1">IF(Proc[[#This Row],[DaysAgeing]]&gt;5,"yep","on track")</f>
        <v>yep</v>
      </c>
      <c r="Q6144" s="2">
        <f ca="1">IF(Proc[[#This Row],[DateClosed]]="",ABS(NETWORKDAYS(Proc[[#This Row],[DateOpened]],TODAY()))-1,ABS(NETWORKDAYS(Proc[[#This Row],[DateOpened]],Proc[[#This Row],[DateClosed]]))-1)</f>
        <v>39</v>
      </c>
      <c r="R6144" s="140" t="s">
        <v>488</v>
      </c>
      <c r="S6144" s="145"/>
      <c r="T6144" s="153">
        <v>6143</v>
      </c>
    </row>
    <row r="6145" spans="1:20" hidden="1">
      <c r="A6145" s="144" t="s">
        <v>5922</v>
      </c>
      <c r="B6145" s="145" t="str">
        <f>IFERROR(VLOOKUP(Proc[[#This Row],[App]],Table2[],3,0),"open")</f>
        <v>ok</v>
      </c>
      <c r="C6145" s="144" t="s">
        <v>369</v>
      </c>
      <c r="D6145" s="152" t="s">
        <v>5919</v>
      </c>
      <c r="E6145" s="152" t="s">
        <v>4161</v>
      </c>
      <c r="F6145" s="145" t="s">
        <v>4161</v>
      </c>
      <c r="G6145" s="144" t="s">
        <v>400</v>
      </c>
      <c r="H6145" s="145" t="str">
        <f>IF(Proc[[#This Row],[type]]="LFF (MDG-F)",MID(Proc[[#This Row],[Obj]],13,10),"")</f>
        <v/>
      </c>
      <c r="I6145" s="152"/>
      <c r="J6145" s="145" t="b">
        <f>Proc[[#This Row],[Requested]]=Proc[[#This Row],[CurrentParent]]</f>
        <v>1</v>
      </c>
      <c r="K6145" s="145" t="str">
        <f>IF(Proc[[#This Row],[Author]]="Marcela Urrego",VLOOKUP(LEFT(Proc[[#This Row],[Requested]],1),Table3[#All],2,0),VLOOKUP(Proc[[#This Row],[Author]],Table4[],2,0))</f>
        <v>LS</v>
      </c>
      <c r="L6145" s="148" t="s">
        <v>7174</v>
      </c>
      <c r="M6145" s="140">
        <v>46061</v>
      </c>
      <c r="N6145" s="140"/>
      <c r="O6145" s="140"/>
      <c r="P6145" s="140" t="str">
        <f ca="1">IF(Proc[[#This Row],[DaysAgeing]]&gt;5,"yep","on track")</f>
        <v>yep</v>
      </c>
      <c r="Q6145" s="2">
        <f ca="1">IF(Proc[[#This Row],[DateClosed]]="",ABS(NETWORKDAYS(Proc[[#This Row],[DateOpened]],TODAY()))-1,ABS(NETWORKDAYS(Proc[[#This Row],[DateOpened]],Proc[[#This Row],[DateClosed]]))-1)</f>
        <v>39</v>
      </c>
      <c r="R6145" s="140" t="s">
        <v>488</v>
      </c>
      <c r="S6145" s="145"/>
      <c r="T6145" s="153">
        <v>6144</v>
      </c>
    </row>
    <row r="6146" spans="1:20" hidden="1">
      <c r="A6146" s="144" t="s">
        <v>5922</v>
      </c>
      <c r="B6146" s="145" t="str">
        <f>IFERROR(VLOOKUP(Proc[[#This Row],[App]],Table2[],3,0),"open")</f>
        <v>ok</v>
      </c>
      <c r="C6146" s="144" t="s">
        <v>369</v>
      </c>
      <c r="D6146" s="152" t="s">
        <v>5920</v>
      </c>
      <c r="E6146" s="152" t="s">
        <v>1865</v>
      </c>
      <c r="F6146" s="145" t="s">
        <v>1865</v>
      </c>
      <c r="G6146" s="144" t="s">
        <v>400</v>
      </c>
      <c r="H6146" s="145" t="str">
        <f>IF(Proc[[#This Row],[type]]="LFF (MDG-F)",MID(Proc[[#This Row],[Obj]],13,10),"")</f>
        <v/>
      </c>
      <c r="I6146" s="152"/>
      <c r="J6146" s="145" t="b">
        <f>Proc[[#This Row],[Requested]]=Proc[[#This Row],[CurrentParent]]</f>
        <v>1</v>
      </c>
      <c r="K6146" s="145" t="str">
        <f>IF(Proc[[#This Row],[Author]]="Marcela Urrego",VLOOKUP(LEFT(Proc[[#This Row],[Requested]],1),Table3[#All],2,0),VLOOKUP(Proc[[#This Row],[Author]],Table4[],2,0))</f>
        <v>LS</v>
      </c>
      <c r="L6146" s="148" t="s">
        <v>7174</v>
      </c>
      <c r="M6146" s="140">
        <v>46061</v>
      </c>
      <c r="N6146" s="140"/>
      <c r="O6146" s="140"/>
      <c r="P6146" s="140" t="str">
        <f ca="1">IF(Proc[[#This Row],[DaysAgeing]]&gt;5,"yep","on track")</f>
        <v>yep</v>
      </c>
      <c r="Q6146" s="2">
        <f ca="1">IF(Proc[[#This Row],[DateClosed]]="",ABS(NETWORKDAYS(Proc[[#This Row],[DateOpened]],TODAY()))-1,ABS(NETWORKDAYS(Proc[[#This Row],[DateOpened]],Proc[[#This Row],[DateClosed]]))-1)</f>
        <v>39</v>
      </c>
      <c r="R6146" s="140" t="s">
        <v>488</v>
      </c>
      <c r="S6146" s="145"/>
      <c r="T6146" s="153">
        <v>6145</v>
      </c>
    </row>
    <row r="6147" spans="1:20" hidden="1">
      <c r="A6147" t="s">
        <v>5923</v>
      </c>
      <c r="B6147" s="153" t="str">
        <f>IFERROR(VLOOKUP(Proc[[#This Row],[App]],Table2[],3,0),"open")</f>
        <v>ok</v>
      </c>
      <c r="C6147" s="152" t="s">
        <v>369</v>
      </c>
      <c r="D6147" s="152" t="s">
        <v>10158</v>
      </c>
      <c r="E6147" s="152" t="s">
        <v>5520</v>
      </c>
      <c r="F6147" s="153" t="s">
        <v>5933</v>
      </c>
      <c r="G6147" s="144" t="s">
        <v>400</v>
      </c>
      <c r="H6147" s="145" t="str">
        <f>IF(Proc[[#This Row],[type]]="LFF (MDG-F)",MID(Proc[[#This Row],[Obj]],13,10),"")</f>
        <v/>
      </c>
      <c r="I6147" s="152"/>
      <c r="J6147" s="145" t="b">
        <f>Proc[[#This Row],[Requested]]=Proc[[#This Row],[CurrentParent]]</f>
        <v>0</v>
      </c>
      <c r="K6147" s="153" t="str">
        <f>IF(Proc[[#This Row],[Author]]="Marcela Urrego",VLOOKUP(LEFT(Proc[[#This Row],[Requested]],1),Table3[#All],2,0),VLOOKUP(Proc[[#This Row],[Author]],Table4[],2,0))</f>
        <v>HC</v>
      </c>
      <c r="L6147" s="148" t="s">
        <v>7174</v>
      </c>
      <c r="M6147" s="140">
        <v>46061</v>
      </c>
      <c r="N6147" s="140"/>
      <c r="O6147" s="140"/>
      <c r="P6147" s="140" t="str">
        <f ca="1">IF(Proc[[#This Row],[DaysAgeing]]&gt;5,"yep","on track")</f>
        <v>yep</v>
      </c>
      <c r="Q6147" s="2">
        <f ca="1">IF(Proc[[#This Row],[DateClosed]]="",ABS(NETWORKDAYS(Proc[[#This Row],[DateOpened]],TODAY()))-1,ABS(NETWORKDAYS(Proc[[#This Row],[DateOpened]],Proc[[#This Row],[DateClosed]]))-1)</f>
        <v>39</v>
      </c>
      <c r="R6147" s="140" t="s">
        <v>1005</v>
      </c>
      <c r="S6147" s="145"/>
      <c r="T6147" s="153">
        <v>6146</v>
      </c>
    </row>
    <row r="6148" spans="1:20" hidden="1">
      <c r="A6148" s="144" t="s">
        <v>5923</v>
      </c>
      <c r="B6148" s="145" t="str">
        <f>IFERROR(VLOOKUP(Proc[[#This Row],[App]],Table2[],3,0),"open")</f>
        <v>ok</v>
      </c>
      <c r="C6148" s="144" t="s">
        <v>369</v>
      </c>
      <c r="D6148" s="152" t="s">
        <v>5519</v>
      </c>
      <c r="E6148" s="152" t="s">
        <v>5520</v>
      </c>
      <c r="F6148" s="145" t="s">
        <v>5520</v>
      </c>
      <c r="G6148" s="144" t="s">
        <v>406</v>
      </c>
      <c r="H6148" s="145" t="str">
        <f>IF(Proc[[#This Row],[type]]="LFF (MDG-F)",MID(Proc[[#This Row],[Obj]],13,10),"")</f>
        <v>CH65R00014</v>
      </c>
      <c r="I6148" s="152"/>
      <c r="J6148" s="145" t="b">
        <f>Proc[[#This Row],[Requested]]=Proc[[#This Row],[CurrentParent]]</f>
        <v>1</v>
      </c>
      <c r="K6148" s="145" t="str">
        <f>IF(Proc[[#This Row],[Author]]="Marcela Urrego",VLOOKUP(LEFT(Proc[[#This Row],[Requested]],1),Table3[#All],2,0),VLOOKUP(Proc[[#This Row],[Author]],Table4[],2,0))</f>
        <v>HC</v>
      </c>
      <c r="L6148" s="148" t="s">
        <v>7174</v>
      </c>
      <c r="M6148" s="140">
        <v>46061</v>
      </c>
      <c r="N6148" s="140"/>
      <c r="O6148" s="140"/>
      <c r="P6148" s="140" t="str">
        <f ca="1">IF(Proc[[#This Row],[DaysAgeing]]&gt;5,"yep","on track")</f>
        <v>yep</v>
      </c>
      <c r="Q6148" s="2">
        <f ca="1">IF(Proc[[#This Row],[DateClosed]]="",ABS(NETWORKDAYS(Proc[[#This Row],[DateOpened]],TODAY()))-1,ABS(NETWORKDAYS(Proc[[#This Row],[DateOpened]],Proc[[#This Row],[DateClosed]]))-1)</f>
        <v>39</v>
      </c>
      <c r="R6148" s="140" t="s">
        <v>1005</v>
      </c>
      <c r="S6148" s="145"/>
      <c r="T6148" s="153">
        <v>6147</v>
      </c>
    </row>
    <row r="6149" spans="1:20" hidden="1">
      <c r="A6149" t="s">
        <v>5924</v>
      </c>
      <c r="B6149" s="153" t="str">
        <f>IFERROR(VLOOKUP(Proc[[#This Row],[App]],Table2[],3,0),"open")</f>
        <v>ok</v>
      </c>
      <c r="C6149" s="144" t="s">
        <v>369</v>
      </c>
      <c r="D6149" s="152" t="s">
        <v>10159</v>
      </c>
      <c r="E6149" s="152" t="s">
        <v>734</v>
      </c>
      <c r="F6149" s="145" t="s">
        <v>734</v>
      </c>
      <c r="G6149" s="144" t="s">
        <v>406</v>
      </c>
      <c r="H6149" s="145" t="str">
        <f>IF(Proc[[#This Row],[type]]="LFF (MDG-F)",MID(Proc[[#This Row],[Obj]],13,10),"")</f>
        <v>TW03Z01000</v>
      </c>
      <c r="I6149" s="152"/>
      <c r="J6149" s="145" t="b">
        <f>Proc[[#This Row],[Requested]]=Proc[[#This Row],[CurrentParent]]</f>
        <v>1</v>
      </c>
      <c r="K6149" s="153" t="str">
        <f>IF(Proc[[#This Row],[Author]]="Marcela Urrego",VLOOKUP(LEFT(Proc[[#This Row],[Requested]],1),Table3[#All],2,0),VLOOKUP(Proc[[#This Row],[Author]],Table4[],2,0))</f>
        <v>EL</v>
      </c>
      <c r="L6149" s="148" t="s">
        <v>7174</v>
      </c>
      <c r="M6149" s="140">
        <v>46061</v>
      </c>
      <c r="N6149" s="140"/>
      <c r="O6149" s="140"/>
      <c r="P6149" s="140" t="str">
        <f ca="1">IF(Proc[[#This Row],[DaysAgeing]]&gt;5,"yep","on track")</f>
        <v>yep</v>
      </c>
      <c r="Q6149" s="2">
        <f ca="1">IF(Proc[[#This Row],[DateClosed]]="",ABS(NETWORKDAYS(Proc[[#This Row],[DateOpened]],TODAY()))-1,ABS(NETWORKDAYS(Proc[[#This Row],[DateOpened]],Proc[[#This Row],[DateClosed]]))-1)</f>
        <v>39</v>
      </c>
      <c r="R6149" s="140" t="s">
        <v>4125</v>
      </c>
      <c r="S6149" s="145"/>
      <c r="T6149" s="153">
        <v>6148</v>
      </c>
    </row>
    <row r="6150" spans="1:20" hidden="1">
      <c r="A6150" s="144" t="s">
        <v>5924</v>
      </c>
      <c r="B6150" s="153" t="str">
        <f>IFERROR(VLOOKUP(Proc[[#This Row],[App]],Table2[],3,0),"open")</f>
        <v>ok</v>
      </c>
      <c r="C6150" s="144" t="s">
        <v>369</v>
      </c>
      <c r="D6150" s="152" t="s">
        <v>9461</v>
      </c>
      <c r="E6150" s="152" t="s">
        <v>734</v>
      </c>
      <c r="F6150" s="145" t="s">
        <v>734</v>
      </c>
      <c r="G6150" s="144" t="s">
        <v>406</v>
      </c>
      <c r="H6150" s="145" t="str">
        <f>IF(Proc[[#This Row],[type]]="LFF (MDG-F)",MID(Proc[[#This Row],[Obj]],13,10),"")</f>
        <v>CN01Z01000</v>
      </c>
      <c r="I6150" s="152"/>
      <c r="J6150" s="145" t="b">
        <f>Proc[[#This Row],[Requested]]=Proc[[#This Row],[CurrentParent]]</f>
        <v>1</v>
      </c>
      <c r="K6150" s="153" t="str">
        <f>IF(Proc[[#This Row],[Author]]="Marcela Urrego",VLOOKUP(LEFT(Proc[[#This Row],[Requested]],1),Table3[#All],2,0),VLOOKUP(Proc[[#This Row],[Author]],Table4[],2,0))</f>
        <v>EL</v>
      </c>
      <c r="L6150" s="148" t="s">
        <v>7174</v>
      </c>
      <c r="M6150" s="140">
        <v>46061</v>
      </c>
      <c r="N6150" s="140"/>
      <c r="O6150" s="140"/>
      <c r="P6150" s="140" t="str">
        <f ca="1">IF(Proc[[#This Row],[DaysAgeing]]&gt;5,"yep","on track")</f>
        <v>yep</v>
      </c>
      <c r="Q6150" s="2">
        <f ca="1">IF(Proc[[#This Row],[DateClosed]]="",ABS(NETWORKDAYS(Proc[[#This Row],[DateOpened]],TODAY()))-1,ABS(NETWORKDAYS(Proc[[#This Row],[DateOpened]],Proc[[#This Row],[DateClosed]]))-1)</f>
        <v>39</v>
      </c>
      <c r="R6150" s="140" t="s">
        <v>4125</v>
      </c>
      <c r="S6150" s="145"/>
      <c r="T6150" s="153">
        <v>6149</v>
      </c>
    </row>
    <row r="6151" spans="1:20" hidden="1">
      <c r="A6151" s="144" t="s">
        <v>5924</v>
      </c>
      <c r="B6151" s="145" t="str">
        <f>IFERROR(VLOOKUP(Proc[[#This Row],[App]],Table2[],3,0),"open")</f>
        <v>ok</v>
      </c>
      <c r="C6151" s="144" t="s">
        <v>369</v>
      </c>
      <c r="D6151" s="152" t="s">
        <v>9458</v>
      </c>
      <c r="E6151" s="152" t="s">
        <v>734</v>
      </c>
      <c r="F6151" s="153" t="s">
        <v>734</v>
      </c>
      <c r="G6151" s="144" t="s">
        <v>406</v>
      </c>
      <c r="H6151" s="145" t="str">
        <f>IF(Proc[[#This Row],[type]]="LFF (MDG-F)",MID(Proc[[#This Row],[Obj]],13,10),"")</f>
        <v>CN03Z01000</v>
      </c>
      <c r="I6151" s="152"/>
      <c r="J6151" s="145" t="b">
        <f>Proc[[#This Row],[Requested]]=Proc[[#This Row],[CurrentParent]]</f>
        <v>1</v>
      </c>
      <c r="K6151" s="145" t="str">
        <f>IF(Proc[[#This Row],[Author]]="Marcela Urrego",VLOOKUP(LEFT(Proc[[#This Row],[Requested]],1),Table3[#All],2,0),VLOOKUP(Proc[[#This Row],[Author]],Table4[],2,0))</f>
        <v>EL</v>
      </c>
      <c r="L6151" s="148" t="s">
        <v>7174</v>
      </c>
      <c r="M6151" s="140">
        <v>46061</v>
      </c>
      <c r="N6151" s="140"/>
      <c r="O6151" s="140"/>
      <c r="P6151" s="140" t="str">
        <f ca="1">IF(Proc[[#This Row],[DaysAgeing]]&gt;5,"yep","on track")</f>
        <v>yep</v>
      </c>
      <c r="Q6151" s="2">
        <f ca="1">IF(Proc[[#This Row],[DateClosed]]="",ABS(NETWORKDAYS(Proc[[#This Row],[DateOpened]],TODAY()))-1,ABS(NETWORKDAYS(Proc[[#This Row],[DateOpened]],Proc[[#This Row],[DateClosed]]))-1)</f>
        <v>39</v>
      </c>
      <c r="R6151" s="140" t="s">
        <v>4125</v>
      </c>
      <c r="S6151" s="145"/>
      <c r="T6151" s="153">
        <v>6150</v>
      </c>
    </row>
    <row r="6152" spans="1:20" hidden="1">
      <c r="A6152" s="144" t="s">
        <v>5924</v>
      </c>
      <c r="B6152" s="153" t="str">
        <f>IFERROR(VLOOKUP(Proc[[#This Row],[App]],Table2[],3,0),"open")</f>
        <v>ok</v>
      </c>
      <c r="C6152" s="144" t="s">
        <v>369</v>
      </c>
      <c r="D6152" s="152" t="s">
        <v>9457</v>
      </c>
      <c r="E6152" s="152" t="s">
        <v>734</v>
      </c>
      <c r="F6152" s="153" t="s">
        <v>734</v>
      </c>
      <c r="G6152" s="144" t="s">
        <v>406</v>
      </c>
      <c r="H6152" s="145" t="str">
        <f>IF(Proc[[#This Row],[type]]="LFF (MDG-F)",MID(Proc[[#This Row],[Obj]],13,10),"")</f>
        <v>ES50Z01000</v>
      </c>
      <c r="I6152" s="152"/>
      <c r="J6152" s="145" t="b">
        <f>Proc[[#This Row],[Requested]]=Proc[[#This Row],[CurrentParent]]</f>
        <v>1</v>
      </c>
      <c r="K6152" s="153" t="str">
        <f>IF(Proc[[#This Row],[Author]]="Marcela Urrego",VLOOKUP(LEFT(Proc[[#This Row],[Requested]],1),Table3[#All],2,0),VLOOKUP(Proc[[#This Row],[Author]],Table4[],2,0))</f>
        <v>EL</v>
      </c>
      <c r="L6152" s="148" t="s">
        <v>7174</v>
      </c>
      <c r="M6152" s="140">
        <v>46061</v>
      </c>
      <c r="N6152" s="140"/>
      <c r="O6152" s="140"/>
      <c r="P6152" s="140" t="str">
        <f ca="1">IF(Proc[[#This Row],[DaysAgeing]]&gt;5,"yep","on track")</f>
        <v>yep</v>
      </c>
      <c r="Q6152" s="2">
        <f ca="1">IF(Proc[[#This Row],[DateClosed]]="",ABS(NETWORKDAYS(Proc[[#This Row],[DateOpened]],TODAY()))-1,ABS(NETWORKDAYS(Proc[[#This Row],[DateOpened]],Proc[[#This Row],[DateClosed]]))-1)</f>
        <v>39</v>
      </c>
      <c r="R6152" s="140" t="s">
        <v>4125</v>
      </c>
      <c r="S6152" s="145"/>
      <c r="T6152" s="153">
        <v>6151</v>
      </c>
    </row>
    <row r="6153" spans="1:20" hidden="1">
      <c r="A6153" s="144" t="s">
        <v>5924</v>
      </c>
      <c r="B6153" s="145" t="str">
        <f>IFERROR(VLOOKUP(Proc[[#This Row],[App]],Table2[],3,0),"open")</f>
        <v>ok</v>
      </c>
      <c r="C6153" s="144" t="s">
        <v>369</v>
      </c>
      <c r="D6153" s="152" t="s">
        <v>9459</v>
      </c>
      <c r="E6153" s="152" t="s">
        <v>734</v>
      </c>
      <c r="F6153" s="145" t="s">
        <v>734</v>
      </c>
      <c r="G6153" s="144" t="s">
        <v>406</v>
      </c>
      <c r="H6153" s="145" t="str">
        <f>IF(Proc[[#This Row],[type]]="LFF (MDG-F)",MID(Proc[[#This Row],[Obj]],13,10),"")</f>
        <v>IN01Z01000</v>
      </c>
      <c r="I6153" s="152"/>
      <c r="J6153" s="145" t="b">
        <f>Proc[[#This Row],[Requested]]=Proc[[#This Row],[CurrentParent]]</f>
        <v>1</v>
      </c>
      <c r="K6153" s="145" t="str">
        <f>IF(Proc[[#This Row],[Author]]="Marcela Urrego",VLOOKUP(LEFT(Proc[[#This Row],[Requested]],1),Table3[#All],2,0),VLOOKUP(Proc[[#This Row],[Author]],Table4[],2,0))</f>
        <v>EL</v>
      </c>
      <c r="L6153" s="148" t="s">
        <v>7174</v>
      </c>
      <c r="M6153" s="140">
        <v>46061</v>
      </c>
      <c r="N6153" s="140"/>
      <c r="O6153" s="140"/>
      <c r="P6153" s="140" t="str">
        <f ca="1">IF(Proc[[#This Row],[DaysAgeing]]&gt;5,"yep","on track")</f>
        <v>yep</v>
      </c>
      <c r="Q6153" s="2">
        <f ca="1">IF(Proc[[#This Row],[DateClosed]]="",ABS(NETWORKDAYS(Proc[[#This Row],[DateOpened]],TODAY()))-1,ABS(NETWORKDAYS(Proc[[#This Row],[DateOpened]],Proc[[#This Row],[DateClosed]]))-1)</f>
        <v>39</v>
      </c>
      <c r="R6153" s="140" t="s">
        <v>4125</v>
      </c>
      <c r="S6153" s="145"/>
      <c r="T6153" s="153">
        <v>6152</v>
      </c>
    </row>
    <row r="6154" spans="1:20" hidden="1">
      <c r="A6154" s="144" t="s">
        <v>5924</v>
      </c>
      <c r="B6154" s="145" t="str">
        <f>IFERROR(VLOOKUP(Proc[[#This Row],[App]],Table2[],3,0),"open")</f>
        <v>ok</v>
      </c>
      <c r="C6154" s="144" t="s">
        <v>369</v>
      </c>
      <c r="D6154" s="152" t="s">
        <v>9460</v>
      </c>
      <c r="E6154" s="152" t="s">
        <v>734</v>
      </c>
      <c r="F6154" s="145" t="s">
        <v>734</v>
      </c>
      <c r="G6154" s="144" t="s">
        <v>406</v>
      </c>
      <c r="H6154" s="145" t="str">
        <f>IF(Proc[[#This Row],[type]]="LFF (MDG-F)",MID(Proc[[#This Row],[Obj]],13,10),"")</f>
        <v>SG09Z01000</v>
      </c>
      <c r="I6154" s="152"/>
      <c r="J6154" s="145" t="b">
        <f>Proc[[#This Row],[Requested]]=Proc[[#This Row],[CurrentParent]]</f>
        <v>1</v>
      </c>
      <c r="K6154" s="145" t="str">
        <f>IF(Proc[[#This Row],[Author]]="Marcela Urrego",VLOOKUP(LEFT(Proc[[#This Row],[Requested]],1),Table3[#All],2,0),VLOOKUP(Proc[[#This Row],[Author]],Table4[],2,0))</f>
        <v>EL</v>
      </c>
      <c r="L6154" s="148" t="s">
        <v>7174</v>
      </c>
      <c r="M6154" s="140">
        <v>46061</v>
      </c>
      <c r="N6154" s="140"/>
      <c r="O6154" s="140"/>
      <c r="P6154" s="140" t="str">
        <f ca="1">IF(Proc[[#This Row],[DaysAgeing]]&gt;5,"yep","on track")</f>
        <v>yep</v>
      </c>
      <c r="Q6154" s="2">
        <f ca="1">IF(Proc[[#This Row],[DateClosed]]="",ABS(NETWORKDAYS(Proc[[#This Row],[DateOpened]],TODAY()))-1,ABS(NETWORKDAYS(Proc[[#This Row],[DateOpened]],Proc[[#This Row],[DateClosed]]))-1)</f>
        <v>39</v>
      </c>
      <c r="R6154" s="140" t="s">
        <v>4125</v>
      </c>
      <c r="S6154" s="145"/>
      <c r="T6154" s="153">
        <v>6153</v>
      </c>
    </row>
    <row r="6155" spans="1:20" hidden="1">
      <c r="A6155" s="144" t="s">
        <v>5924</v>
      </c>
      <c r="B6155" s="145" t="str">
        <f>IFERROR(VLOOKUP(Proc[[#This Row],[App]],Table2[],3,0),"open")</f>
        <v>ok</v>
      </c>
      <c r="C6155" s="144" t="s">
        <v>369</v>
      </c>
      <c r="D6155" s="152" t="s">
        <v>9462</v>
      </c>
      <c r="E6155" s="152" t="s">
        <v>734</v>
      </c>
      <c r="F6155" s="145" t="s">
        <v>734</v>
      </c>
      <c r="G6155" s="144" t="s">
        <v>406</v>
      </c>
      <c r="H6155" s="145" t="str">
        <f>IF(Proc[[#This Row],[type]]="LFF (MDG-F)",MID(Proc[[#This Row],[Obj]],13,10),"")</f>
        <v>TW02Z01000</v>
      </c>
      <c r="I6155" s="152"/>
      <c r="J6155" s="145" t="b">
        <f>Proc[[#This Row],[Requested]]=Proc[[#This Row],[CurrentParent]]</f>
        <v>1</v>
      </c>
      <c r="K6155" s="145" t="str">
        <f>IF(Proc[[#This Row],[Author]]="Marcela Urrego",VLOOKUP(LEFT(Proc[[#This Row],[Requested]],1),Table3[#All],2,0),VLOOKUP(Proc[[#This Row],[Author]],Table4[],2,0))</f>
        <v>EL</v>
      </c>
      <c r="L6155" s="148" t="s">
        <v>7174</v>
      </c>
      <c r="M6155" s="140">
        <v>46061</v>
      </c>
      <c r="N6155" s="140"/>
      <c r="O6155" s="140"/>
      <c r="P6155" s="140" t="str">
        <f ca="1">IF(Proc[[#This Row],[DaysAgeing]]&gt;5,"yep","on track")</f>
        <v>yep</v>
      </c>
      <c r="Q6155" s="2">
        <f ca="1">IF(Proc[[#This Row],[DateClosed]]="",ABS(NETWORKDAYS(Proc[[#This Row],[DateOpened]],TODAY()))-1,ABS(NETWORKDAYS(Proc[[#This Row],[DateOpened]],Proc[[#This Row],[DateClosed]]))-1)</f>
        <v>39</v>
      </c>
      <c r="R6155" s="140" t="s">
        <v>4125</v>
      </c>
      <c r="S6155" s="145"/>
      <c r="T6155" s="153">
        <v>6154</v>
      </c>
    </row>
    <row r="6156" spans="1:20" hidden="1">
      <c r="A6156" s="144" t="s">
        <v>5924</v>
      </c>
      <c r="B6156" s="153" t="str">
        <f>IFERROR(VLOOKUP(Proc[[#This Row],[App]],Table2[],3,0),"open")</f>
        <v>ok</v>
      </c>
      <c r="C6156" s="146" t="s">
        <v>369</v>
      </c>
      <c r="D6156" s="152" t="s">
        <v>5993</v>
      </c>
      <c r="E6156" s="152" t="s">
        <v>734</v>
      </c>
      <c r="F6156" s="153" t="s">
        <v>734</v>
      </c>
      <c r="G6156" s="144" t="s">
        <v>406</v>
      </c>
      <c r="H6156" s="145" t="str">
        <f>IF(Proc[[#This Row],[type]]="LFF (MDG-F)",MID(Proc[[#This Row],[Obj]],13,10),"")</f>
        <v>KR03Z01000</v>
      </c>
      <c r="I6156" s="152"/>
      <c r="J6156" s="145" t="b">
        <f>Proc[[#This Row],[Requested]]=Proc[[#This Row],[CurrentParent]]</f>
        <v>1</v>
      </c>
      <c r="K6156" s="153" t="str">
        <f>IF(Proc[[#This Row],[Author]]="Marcela Urrego",VLOOKUP(LEFT(Proc[[#This Row],[Requested]],1),Table3[#All],2,0),VLOOKUP(Proc[[#This Row],[Author]],Table4[],2,0))</f>
        <v>EL</v>
      </c>
      <c r="L6156" s="148" t="s">
        <v>7174</v>
      </c>
      <c r="M6156" s="140">
        <v>46061</v>
      </c>
      <c r="N6156" s="140"/>
      <c r="O6156" s="140"/>
      <c r="P6156" s="140" t="str">
        <f ca="1">IF(Proc[[#This Row],[DaysAgeing]]&gt;5,"yep","on track")</f>
        <v>yep</v>
      </c>
      <c r="Q6156" s="2">
        <f ca="1">IF(Proc[[#This Row],[DateClosed]]="",ABS(NETWORKDAYS(Proc[[#This Row],[DateOpened]],TODAY()))-1,ABS(NETWORKDAYS(Proc[[#This Row],[DateOpened]],Proc[[#This Row],[DateClosed]]))-1)</f>
        <v>39</v>
      </c>
      <c r="R6156" s="140" t="s">
        <v>4125</v>
      </c>
      <c r="S6156" s="145"/>
      <c r="T6156" s="153">
        <v>6155</v>
      </c>
    </row>
    <row r="6157" spans="1:20" hidden="1">
      <c r="A6157" s="144" t="s">
        <v>5924</v>
      </c>
      <c r="B6157" s="153" t="str">
        <f>IFERROR(VLOOKUP(Proc[[#This Row],[App]],Table2[],3,0),"open")</f>
        <v>ok</v>
      </c>
      <c r="C6157" s="144" t="s">
        <v>369</v>
      </c>
      <c r="D6157" s="152" t="s">
        <v>5927</v>
      </c>
      <c r="E6157" s="152" t="s">
        <v>734</v>
      </c>
      <c r="F6157" s="145" t="s">
        <v>734</v>
      </c>
      <c r="G6157" s="144" t="s">
        <v>406</v>
      </c>
      <c r="H6157" s="145" t="str">
        <f>IF(Proc[[#This Row],[type]]="LFF (MDG-F)",MID(Proc[[#This Row],[Obj]],13,10),"")</f>
        <v>DE04Z01000</v>
      </c>
      <c r="I6157" s="152"/>
      <c r="J6157" s="145" t="b">
        <f>Proc[[#This Row],[Requested]]=Proc[[#This Row],[CurrentParent]]</f>
        <v>1</v>
      </c>
      <c r="K6157" s="153" t="str">
        <f>IF(Proc[[#This Row],[Author]]="Marcela Urrego",VLOOKUP(LEFT(Proc[[#This Row],[Requested]],1),Table3[#All],2,0),VLOOKUP(Proc[[#This Row],[Author]],Table4[],2,0))</f>
        <v>EL</v>
      </c>
      <c r="L6157" s="148" t="s">
        <v>7174</v>
      </c>
      <c r="M6157" s="140">
        <v>46061</v>
      </c>
      <c r="N6157" s="140"/>
      <c r="O6157" s="140"/>
      <c r="P6157" s="140" t="str">
        <f ca="1">IF(Proc[[#This Row],[DaysAgeing]]&gt;5,"yep","on track")</f>
        <v>yep</v>
      </c>
      <c r="Q6157" s="2">
        <f ca="1">IF(Proc[[#This Row],[DateClosed]]="",ABS(NETWORKDAYS(Proc[[#This Row],[DateOpened]],TODAY()))-1,ABS(NETWORKDAYS(Proc[[#This Row],[DateOpened]],Proc[[#This Row],[DateClosed]]))-1)</f>
        <v>39</v>
      </c>
      <c r="R6157" s="140" t="s">
        <v>4125</v>
      </c>
      <c r="S6157" s="145"/>
      <c r="T6157" s="153">
        <v>6156</v>
      </c>
    </row>
    <row r="6158" spans="1:20" hidden="1">
      <c r="A6158" s="144" t="s">
        <v>5924</v>
      </c>
      <c r="B6158" s="153" t="str">
        <f>IFERROR(VLOOKUP(Proc[[#This Row],[App]],Table2[],3,0),"open")</f>
        <v>ok</v>
      </c>
      <c r="C6158" s="144" t="s">
        <v>369</v>
      </c>
      <c r="D6158" s="152" t="s">
        <v>5928</v>
      </c>
      <c r="E6158" s="152" t="s">
        <v>734</v>
      </c>
      <c r="F6158" s="153" t="s">
        <v>734</v>
      </c>
      <c r="G6158" s="144" t="s">
        <v>406</v>
      </c>
      <c r="H6158" s="145" t="str">
        <f>IF(Proc[[#This Row],[type]]="LFF (MDG-F)",MID(Proc[[#This Row],[Obj]],13,10),"")</f>
        <v>US01Z01000</v>
      </c>
      <c r="I6158" s="152"/>
      <c r="J6158" s="145" t="b">
        <f>Proc[[#This Row],[Requested]]=Proc[[#This Row],[CurrentParent]]</f>
        <v>1</v>
      </c>
      <c r="K6158" s="153" t="str">
        <f>IF(Proc[[#This Row],[Author]]="Marcela Urrego",VLOOKUP(LEFT(Proc[[#This Row],[Requested]],1),Table3[#All],2,0),VLOOKUP(Proc[[#This Row],[Author]],Table4[],2,0))</f>
        <v>EL</v>
      </c>
      <c r="L6158" s="153" t="s">
        <v>7174</v>
      </c>
      <c r="M6158" s="140">
        <v>46061</v>
      </c>
      <c r="N6158" s="140"/>
      <c r="O6158" s="140"/>
      <c r="P6158" s="140" t="str">
        <f ca="1">IF(Proc[[#This Row],[DaysAgeing]]&gt;5,"yep","on track")</f>
        <v>yep</v>
      </c>
      <c r="Q6158" s="2">
        <f ca="1">IF(Proc[[#This Row],[DateClosed]]="",ABS(NETWORKDAYS(Proc[[#This Row],[DateOpened]],TODAY()))-1,ABS(NETWORKDAYS(Proc[[#This Row],[DateOpened]],Proc[[#This Row],[DateClosed]]))-1)</f>
        <v>39</v>
      </c>
      <c r="R6158" s="140" t="s">
        <v>4125</v>
      </c>
      <c r="S6158" s="145"/>
      <c r="T6158" s="153">
        <v>6157</v>
      </c>
    </row>
    <row r="6159" spans="1:20" hidden="1">
      <c r="A6159" s="144" t="s">
        <v>5924</v>
      </c>
      <c r="B6159" s="145" t="str">
        <f>IFERROR(VLOOKUP(Proc[[#This Row],[App]],Table2[],3,0),"open")</f>
        <v>ok</v>
      </c>
      <c r="C6159" s="144" t="s">
        <v>369</v>
      </c>
      <c r="D6159" s="152" t="s">
        <v>5925</v>
      </c>
      <c r="E6159" s="152" t="s">
        <v>4782</v>
      </c>
      <c r="F6159" s="145" t="s">
        <v>4782</v>
      </c>
      <c r="G6159" s="144" t="s">
        <v>400</v>
      </c>
      <c r="H6159" s="145" t="str">
        <f>IF(Proc[[#This Row],[type]]="LFF (MDG-F)",MID(Proc[[#This Row],[Obj]],13,10),"")</f>
        <v/>
      </c>
      <c r="I6159" s="152"/>
      <c r="J6159" s="145" t="b">
        <f>Proc[[#This Row],[Requested]]=Proc[[#This Row],[CurrentParent]]</f>
        <v>1</v>
      </c>
      <c r="K6159" s="145" t="str">
        <f>IF(Proc[[#This Row],[Author]]="Marcela Urrego",VLOOKUP(LEFT(Proc[[#This Row],[Requested]],1),Table3[#All],2,0),VLOOKUP(Proc[[#This Row],[Author]],Table4[],2,0))</f>
        <v>EL</v>
      </c>
      <c r="L6159" s="148" t="s">
        <v>7174</v>
      </c>
      <c r="M6159" s="140">
        <v>46061</v>
      </c>
      <c r="N6159" s="140"/>
      <c r="O6159" s="140"/>
      <c r="P6159" s="140" t="str">
        <f ca="1">IF(Proc[[#This Row],[DaysAgeing]]&gt;5,"yep","on track")</f>
        <v>yep</v>
      </c>
      <c r="Q6159" s="2">
        <f ca="1">IF(Proc[[#This Row],[DateClosed]]="",ABS(NETWORKDAYS(Proc[[#This Row],[DateOpened]],TODAY()))-1,ABS(NETWORKDAYS(Proc[[#This Row],[DateOpened]],Proc[[#This Row],[DateClosed]]))-1)</f>
        <v>39</v>
      </c>
      <c r="R6159" s="140" t="s">
        <v>4125</v>
      </c>
      <c r="S6159" s="145"/>
      <c r="T6159" s="153">
        <v>6158</v>
      </c>
    </row>
    <row r="6160" spans="1:20" hidden="1">
      <c r="A6160" s="144" t="s">
        <v>5924</v>
      </c>
      <c r="B6160" s="153" t="str">
        <f>IFERROR(VLOOKUP(Proc[[#This Row],[App]],Table2[],3,0),"open")</f>
        <v>ok</v>
      </c>
      <c r="C6160" s="144" t="s">
        <v>369</v>
      </c>
      <c r="D6160" s="152" t="s">
        <v>5926</v>
      </c>
      <c r="E6160" s="152" t="s">
        <v>5405</v>
      </c>
      <c r="F6160" s="145" t="s">
        <v>5405</v>
      </c>
      <c r="G6160" s="144" t="s">
        <v>400</v>
      </c>
      <c r="H6160" s="145" t="str">
        <f>IF(Proc[[#This Row],[type]]="LFF (MDG-F)",MID(Proc[[#This Row],[Obj]],13,10),"")</f>
        <v/>
      </c>
      <c r="I6160" s="152"/>
      <c r="J6160" s="145" t="b">
        <f>Proc[[#This Row],[Requested]]=Proc[[#This Row],[CurrentParent]]</f>
        <v>1</v>
      </c>
      <c r="K6160" s="153" t="str">
        <f>IF(Proc[[#This Row],[Author]]="Marcela Urrego",VLOOKUP(LEFT(Proc[[#This Row],[Requested]],1),Table3[#All],2,0),VLOOKUP(Proc[[#This Row],[Author]],Table4[],2,0))</f>
        <v>EL</v>
      </c>
      <c r="L6160" s="148" t="s">
        <v>7174</v>
      </c>
      <c r="M6160" s="140">
        <v>46061</v>
      </c>
      <c r="N6160" s="140"/>
      <c r="O6160" s="140"/>
      <c r="P6160" s="140" t="str">
        <f ca="1">IF(Proc[[#This Row],[DaysAgeing]]&gt;5,"yep","on track")</f>
        <v>yep</v>
      </c>
      <c r="Q6160" s="2">
        <f ca="1">IF(Proc[[#This Row],[DateClosed]]="",ABS(NETWORKDAYS(Proc[[#This Row],[DateOpened]],TODAY()))-1,ABS(NETWORKDAYS(Proc[[#This Row],[DateOpened]],Proc[[#This Row],[DateClosed]]))-1)</f>
        <v>39</v>
      </c>
      <c r="R6160" s="140" t="s">
        <v>4125</v>
      </c>
      <c r="S6160" s="145"/>
      <c r="T6160" s="153">
        <v>6159</v>
      </c>
    </row>
    <row r="6161" spans="1:20" hidden="1">
      <c r="A6161" s="144" t="s">
        <v>5924</v>
      </c>
      <c r="B6161" s="153" t="str">
        <f>IFERROR(VLOOKUP(Proc[[#This Row],[App]],Table2[],3,0),"open")</f>
        <v>ok</v>
      </c>
      <c r="C6161" s="144" t="s">
        <v>369</v>
      </c>
      <c r="D6161" s="152" t="s">
        <v>10160</v>
      </c>
      <c r="E6161" s="152" t="s">
        <v>1876</v>
      </c>
      <c r="F6161" s="145" t="s">
        <v>1876</v>
      </c>
      <c r="G6161" s="144" t="s">
        <v>400</v>
      </c>
      <c r="H6161" s="145" t="str">
        <f>IF(Proc[[#This Row],[type]]="LFF (MDG-F)",MID(Proc[[#This Row],[Obj]],13,10),"")</f>
        <v/>
      </c>
      <c r="I6161" s="152"/>
      <c r="J6161" s="145" t="b">
        <f>Proc[[#This Row],[Requested]]=Proc[[#This Row],[CurrentParent]]</f>
        <v>1</v>
      </c>
      <c r="K6161" s="153" t="str">
        <f>IF(Proc[[#This Row],[Author]]="Marcela Urrego",VLOOKUP(LEFT(Proc[[#This Row],[Requested]],1),Table3[#All],2,0),VLOOKUP(Proc[[#This Row],[Author]],Table4[],2,0))</f>
        <v>EL</v>
      </c>
      <c r="L6161" s="148" t="s">
        <v>7174</v>
      </c>
      <c r="M6161" s="140">
        <v>46061</v>
      </c>
      <c r="N6161" s="140"/>
      <c r="O6161" s="140"/>
      <c r="P6161" s="140" t="str">
        <f ca="1">IF(Proc[[#This Row],[DaysAgeing]]&gt;5,"yep","on track")</f>
        <v>yep</v>
      </c>
      <c r="Q6161" s="2">
        <f ca="1">IF(Proc[[#This Row],[DateClosed]]="",ABS(NETWORKDAYS(Proc[[#This Row],[DateOpened]],TODAY()))-1,ABS(NETWORKDAYS(Proc[[#This Row],[DateOpened]],Proc[[#This Row],[DateClosed]]))-1)</f>
        <v>39</v>
      </c>
      <c r="R6161" s="140" t="s">
        <v>4125</v>
      </c>
      <c r="S6161" s="145"/>
      <c r="T6161" s="153">
        <v>6160</v>
      </c>
    </row>
    <row r="6162" spans="1:20" hidden="1">
      <c r="A6162" s="144" t="s">
        <v>5924</v>
      </c>
      <c r="B6162" s="145" t="str">
        <f>IFERROR(VLOOKUP(Proc[[#This Row],[App]],Table2[],3,0),"open")</f>
        <v>ok</v>
      </c>
      <c r="C6162" s="144" t="s">
        <v>369</v>
      </c>
      <c r="D6162" s="152" t="s">
        <v>10161</v>
      </c>
      <c r="E6162" s="152" t="s">
        <v>1876</v>
      </c>
      <c r="F6162" s="145" t="s">
        <v>1876</v>
      </c>
      <c r="G6162" s="144" t="s">
        <v>400</v>
      </c>
      <c r="H6162" s="145" t="str">
        <f>IF(Proc[[#This Row],[type]]="LFF (MDG-F)",MID(Proc[[#This Row],[Obj]],13,10),"")</f>
        <v/>
      </c>
      <c r="I6162" s="152"/>
      <c r="J6162" s="145" t="b">
        <f>Proc[[#This Row],[Requested]]=Proc[[#This Row],[CurrentParent]]</f>
        <v>1</v>
      </c>
      <c r="K6162" s="145" t="str">
        <f>IF(Proc[[#This Row],[Author]]="Marcela Urrego",VLOOKUP(LEFT(Proc[[#This Row],[Requested]],1),Table3[#All],2,0),VLOOKUP(Proc[[#This Row],[Author]],Table4[],2,0))</f>
        <v>EL</v>
      </c>
      <c r="L6162" s="148" t="s">
        <v>7174</v>
      </c>
      <c r="M6162" s="140">
        <v>46061</v>
      </c>
      <c r="N6162" s="140"/>
      <c r="O6162" s="140"/>
      <c r="P6162" s="140" t="str">
        <f ca="1">IF(Proc[[#This Row],[DaysAgeing]]&gt;5,"yep","on track")</f>
        <v>yep</v>
      </c>
      <c r="Q6162" s="2">
        <f ca="1">IF(Proc[[#This Row],[DateClosed]]="",ABS(NETWORKDAYS(Proc[[#This Row],[DateOpened]],TODAY()))-1,ABS(NETWORKDAYS(Proc[[#This Row],[DateOpened]],Proc[[#This Row],[DateClosed]]))-1)</f>
        <v>39</v>
      </c>
      <c r="R6162" s="140" t="s">
        <v>4125</v>
      </c>
      <c r="S6162" s="145"/>
      <c r="T6162" s="153">
        <v>6161</v>
      </c>
    </row>
    <row r="6163" spans="1:20" hidden="1">
      <c r="A6163" s="144" t="s">
        <v>5924</v>
      </c>
      <c r="B6163" s="145" t="str">
        <f>IFERROR(VLOOKUP(Proc[[#This Row],[App]],Table2[],3,0),"open")</f>
        <v>ok</v>
      </c>
      <c r="C6163" s="144" t="s">
        <v>369</v>
      </c>
      <c r="D6163" s="152" t="s">
        <v>7602</v>
      </c>
      <c r="E6163" s="152" t="s">
        <v>5936</v>
      </c>
      <c r="F6163" s="153" t="s">
        <v>5936</v>
      </c>
      <c r="G6163" s="144" t="s">
        <v>400</v>
      </c>
      <c r="H6163" s="145" t="str">
        <f>IF(Proc[[#This Row],[type]]="LFF (MDG-F)",MID(Proc[[#This Row],[Obj]],13,10),"")</f>
        <v/>
      </c>
      <c r="I6163" s="152"/>
      <c r="J6163" s="145" t="b">
        <f>Proc[[#This Row],[Requested]]=Proc[[#This Row],[CurrentParent]]</f>
        <v>1</v>
      </c>
      <c r="K6163" s="145" t="str">
        <f>IF(Proc[[#This Row],[Author]]="Marcela Urrego",VLOOKUP(LEFT(Proc[[#This Row],[Requested]],1),Table3[#All],2,0),VLOOKUP(Proc[[#This Row],[Author]],Table4[],2,0))</f>
        <v>EL</v>
      </c>
      <c r="L6163" s="148" t="s">
        <v>7174</v>
      </c>
      <c r="M6163" s="140">
        <v>46061</v>
      </c>
      <c r="N6163" s="140"/>
      <c r="O6163" s="140"/>
      <c r="P6163" s="140" t="str">
        <f ca="1">IF(Proc[[#This Row],[DaysAgeing]]&gt;5,"yep","on track")</f>
        <v>yep</v>
      </c>
      <c r="Q6163" s="2">
        <f ca="1">IF(Proc[[#This Row],[DateClosed]]="",ABS(NETWORKDAYS(Proc[[#This Row],[DateOpened]],TODAY()))-1,ABS(NETWORKDAYS(Proc[[#This Row],[DateOpened]],Proc[[#This Row],[DateClosed]]))-1)</f>
        <v>39</v>
      </c>
      <c r="R6163" s="140" t="s">
        <v>4125</v>
      </c>
      <c r="S6163" s="145"/>
      <c r="T6163" s="153">
        <v>6162</v>
      </c>
    </row>
    <row r="6164" spans="1:20" hidden="1">
      <c r="A6164" s="144" t="s">
        <v>5924</v>
      </c>
      <c r="B6164" s="153" t="str">
        <f>IFERROR(VLOOKUP(Proc[[#This Row],[App]],Table2[],3,0),"open")</f>
        <v>ok</v>
      </c>
      <c r="C6164" s="144" t="s">
        <v>369</v>
      </c>
      <c r="D6164" s="152" t="s">
        <v>10162</v>
      </c>
      <c r="E6164" s="152" t="s">
        <v>1876</v>
      </c>
      <c r="F6164" s="144" t="s">
        <v>1876</v>
      </c>
      <c r="G6164" s="144" t="s">
        <v>400</v>
      </c>
      <c r="H6164" s="145" t="str">
        <f>IF(Proc[[#This Row],[type]]="LFF (MDG-F)",MID(Proc[[#This Row],[Obj]],13,10),"")</f>
        <v/>
      </c>
      <c r="I6164" s="152"/>
      <c r="J6164" s="145" t="b">
        <f>Proc[[#This Row],[Requested]]=Proc[[#This Row],[CurrentParent]]</f>
        <v>1</v>
      </c>
      <c r="K6164" s="153" t="str">
        <f>IF(Proc[[#This Row],[Author]]="Marcela Urrego",VLOOKUP(LEFT(Proc[[#This Row],[Requested]],1),Table3[#All],2,0),VLOOKUP(Proc[[#This Row],[Author]],Table4[],2,0))</f>
        <v>EL</v>
      </c>
      <c r="L6164" s="153" t="s">
        <v>7174</v>
      </c>
      <c r="M6164" s="140">
        <v>46061</v>
      </c>
      <c r="N6164" s="140"/>
      <c r="O6164" s="140"/>
      <c r="P6164" s="140" t="str">
        <f ca="1">IF(Proc[[#This Row],[DaysAgeing]]&gt;5,"yep","on track")</f>
        <v>yep</v>
      </c>
      <c r="Q6164" s="2">
        <f ca="1">IF(Proc[[#This Row],[DateClosed]]="",ABS(NETWORKDAYS(Proc[[#This Row],[DateOpened]],TODAY()))-1,ABS(NETWORKDAYS(Proc[[#This Row],[DateOpened]],Proc[[#This Row],[DateClosed]]))-1)</f>
        <v>39</v>
      </c>
      <c r="R6164" s="140" t="s">
        <v>4125</v>
      </c>
      <c r="S6164" s="145"/>
      <c r="T6164" s="153">
        <v>6163</v>
      </c>
    </row>
    <row r="6165" spans="1:20" hidden="1">
      <c r="A6165" s="144" t="s">
        <v>5924</v>
      </c>
      <c r="B6165" s="153" t="str">
        <f>IFERROR(VLOOKUP(Proc[[#This Row],[App]],Table2[],3,0),"open")</f>
        <v>ok</v>
      </c>
      <c r="C6165" s="144" t="s">
        <v>369</v>
      </c>
      <c r="D6165" s="152" t="s">
        <v>10163</v>
      </c>
      <c r="E6165" s="152" t="s">
        <v>419</v>
      </c>
      <c r="F6165" s="145" t="s">
        <v>419</v>
      </c>
      <c r="G6165" s="144" t="s">
        <v>400</v>
      </c>
      <c r="H6165" s="145" t="str">
        <f>IF(Proc[[#This Row],[type]]="LFF (MDG-F)",MID(Proc[[#This Row],[Obj]],13,10),"")</f>
        <v/>
      </c>
      <c r="I6165" s="152"/>
      <c r="J6165" s="145" t="b">
        <f>Proc[[#This Row],[Requested]]=Proc[[#This Row],[CurrentParent]]</f>
        <v>1</v>
      </c>
      <c r="K6165" s="153" t="str">
        <f>IF(Proc[[#This Row],[Author]]="Marcela Urrego",VLOOKUP(LEFT(Proc[[#This Row],[Requested]],1),Table3[#All],2,0),VLOOKUP(Proc[[#This Row],[Author]],Table4[],2,0))</f>
        <v>EL</v>
      </c>
      <c r="L6165" s="148" t="s">
        <v>7174</v>
      </c>
      <c r="M6165" s="140">
        <v>46061</v>
      </c>
      <c r="N6165" s="140"/>
      <c r="O6165" s="140"/>
      <c r="P6165" s="140" t="str">
        <f ca="1">IF(Proc[[#This Row],[DaysAgeing]]&gt;5,"yep","on track")</f>
        <v>yep</v>
      </c>
      <c r="Q6165" s="2">
        <f ca="1">IF(Proc[[#This Row],[DateClosed]]="",ABS(NETWORKDAYS(Proc[[#This Row],[DateOpened]],TODAY()))-1,ABS(NETWORKDAYS(Proc[[#This Row],[DateOpened]],Proc[[#This Row],[DateClosed]]))-1)</f>
        <v>39</v>
      </c>
      <c r="R6165" s="140" t="s">
        <v>4125</v>
      </c>
      <c r="S6165" s="145"/>
      <c r="T6165" s="153">
        <v>6164</v>
      </c>
    </row>
    <row r="6166" spans="1:20" hidden="1">
      <c r="A6166" s="144" t="s">
        <v>5924</v>
      </c>
      <c r="B6166" s="145" t="str">
        <f>IFERROR(VLOOKUP(Proc[[#This Row],[App]],Table2[],3,0),"open")</f>
        <v>ok</v>
      </c>
      <c r="C6166" s="144" t="s">
        <v>369</v>
      </c>
      <c r="D6166" s="152" t="s">
        <v>10164</v>
      </c>
      <c r="E6166" s="152" t="s">
        <v>1876</v>
      </c>
      <c r="F6166" s="145" t="s">
        <v>1876</v>
      </c>
      <c r="G6166" s="144" t="s">
        <v>400</v>
      </c>
      <c r="H6166" s="145" t="str">
        <f>IF(Proc[[#This Row],[type]]="LFF (MDG-F)",MID(Proc[[#This Row],[Obj]],13,10),"")</f>
        <v/>
      </c>
      <c r="I6166" s="152"/>
      <c r="J6166" s="145" t="b">
        <f>Proc[[#This Row],[Requested]]=Proc[[#This Row],[CurrentParent]]</f>
        <v>1</v>
      </c>
      <c r="K6166" s="145" t="str">
        <f>IF(Proc[[#This Row],[Author]]="Marcela Urrego",VLOOKUP(LEFT(Proc[[#This Row],[Requested]],1),Table3[#All],2,0),VLOOKUP(Proc[[#This Row],[Author]],Table4[],2,0))</f>
        <v>EL</v>
      </c>
      <c r="L6166" s="148" t="s">
        <v>7174</v>
      </c>
      <c r="M6166" s="140">
        <v>46061</v>
      </c>
      <c r="N6166" s="140"/>
      <c r="O6166" s="140"/>
      <c r="P6166" s="140" t="str">
        <f ca="1">IF(Proc[[#This Row],[DaysAgeing]]&gt;5,"yep","on track")</f>
        <v>yep</v>
      </c>
      <c r="Q6166" s="2">
        <f ca="1">IF(Proc[[#This Row],[DateClosed]]="",ABS(NETWORKDAYS(Proc[[#This Row],[DateOpened]],TODAY()))-1,ABS(NETWORKDAYS(Proc[[#This Row],[DateOpened]],Proc[[#This Row],[DateClosed]]))-1)</f>
        <v>39</v>
      </c>
      <c r="R6166" s="140" t="s">
        <v>4125</v>
      </c>
      <c r="S6166" s="145"/>
      <c r="T6166" s="153">
        <v>6165</v>
      </c>
    </row>
    <row r="6167" spans="1:20" hidden="1">
      <c r="A6167" s="144" t="s">
        <v>5924</v>
      </c>
      <c r="B6167" s="145" t="str">
        <f>IFERROR(VLOOKUP(Proc[[#This Row],[App]],Table2[],3,0),"open")</f>
        <v>ok</v>
      </c>
      <c r="C6167" s="144" t="s">
        <v>369</v>
      </c>
      <c r="D6167" s="152" t="s">
        <v>10165</v>
      </c>
      <c r="E6167" s="152" t="s">
        <v>5930</v>
      </c>
      <c r="F6167" s="145" t="s">
        <v>5930</v>
      </c>
      <c r="G6167" s="144" t="s">
        <v>406</v>
      </c>
      <c r="H6167" s="145" t="str">
        <f>IF(Proc[[#This Row],[type]]="LFF (MDG-F)",MID(Proc[[#This Row],[Obj]],13,10),"")</f>
        <v>KR07R04002</v>
      </c>
      <c r="I6167" s="152"/>
      <c r="J6167" s="145" t="b">
        <f>Proc[[#This Row],[Requested]]=Proc[[#This Row],[CurrentParent]]</f>
        <v>1</v>
      </c>
      <c r="K6167" s="145" t="str">
        <f>IF(Proc[[#This Row],[Author]]="Marcela Urrego",VLOOKUP(LEFT(Proc[[#This Row],[Requested]],1),Table3[#All],2,0),VLOOKUP(Proc[[#This Row],[Author]],Table4[],2,0))</f>
        <v>EL</v>
      </c>
      <c r="L6167" s="148" t="s">
        <v>7174</v>
      </c>
      <c r="M6167" s="140">
        <v>46061</v>
      </c>
      <c r="N6167" s="140"/>
      <c r="O6167" s="140"/>
      <c r="P6167" s="140" t="str">
        <f ca="1">IF(Proc[[#This Row],[DaysAgeing]]&gt;5,"yep","on track")</f>
        <v>yep</v>
      </c>
      <c r="Q6167" s="2">
        <f ca="1">IF(Proc[[#This Row],[DateClosed]]="",ABS(NETWORKDAYS(Proc[[#This Row],[DateOpened]],TODAY()))-1,ABS(NETWORKDAYS(Proc[[#This Row],[DateOpened]],Proc[[#This Row],[DateClosed]]))-1)</f>
        <v>39</v>
      </c>
      <c r="R6167" s="140" t="s">
        <v>4125</v>
      </c>
      <c r="S6167" s="145"/>
      <c r="T6167" s="153">
        <v>6166</v>
      </c>
    </row>
    <row r="6168" spans="1:20" hidden="1">
      <c r="A6168" s="144" t="s">
        <v>5924</v>
      </c>
      <c r="B6168" s="145" t="str">
        <f>IFERROR(VLOOKUP(Proc[[#This Row],[App]],Table2[],3,0),"open")</f>
        <v>ok</v>
      </c>
      <c r="C6168" s="144" t="s">
        <v>369</v>
      </c>
      <c r="D6168" s="152" t="s">
        <v>10166</v>
      </c>
      <c r="E6168" s="152" t="s">
        <v>5930</v>
      </c>
      <c r="F6168" s="145" t="s">
        <v>5930</v>
      </c>
      <c r="G6168" s="144" t="s">
        <v>406</v>
      </c>
      <c r="H6168" s="145" t="str">
        <f>IF(Proc[[#This Row],[type]]="LFF (MDG-F)",MID(Proc[[#This Row],[Obj]],13,10),"")</f>
        <v>KR07R04005</v>
      </c>
      <c r="I6168" s="152"/>
      <c r="J6168" s="145" t="b">
        <f>Proc[[#This Row],[Requested]]=Proc[[#This Row],[CurrentParent]]</f>
        <v>1</v>
      </c>
      <c r="K6168" s="145" t="str">
        <f>IF(Proc[[#This Row],[Author]]="Marcela Urrego",VLOOKUP(LEFT(Proc[[#This Row],[Requested]],1),Table3[#All],2,0),VLOOKUP(Proc[[#This Row],[Author]],Table4[],2,0))</f>
        <v>EL</v>
      </c>
      <c r="L6168" s="148" t="s">
        <v>7174</v>
      </c>
      <c r="M6168" s="140">
        <v>46061</v>
      </c>
      <c r="N6168" s="140"/>
      <c r="O6168" s="140"/>
      <c r="P6168" s="140" t="str">
        <f ca="1">IF(Proc[[#This Row],[DaysAgeing]]&gt;5,"yep","on track")</f>
        <v>yep</v>
      </c>
      <c r="Q6168" s="2">
        <f ca="1">IF(Proc[[#This Row],[DateClosed]]="",ABS(NETWORKDAYS(Proc[[#This Row],[DateOpened]],TODAY()))-1,ABS(NETWORKDAYS(Proc[[#This Row],[DateOpened]],Proc[[#This Row],[DateClosed]]))-1)</f>
        <v>39</v>
      </c>
      <c r="R6168" s="140" t="s">
        <v>4125</v>
      </c>
      <c r="S6168" s="145"/>
      <c r="T6168" s="153">
        <v>6167</v>
      </c>
    </row>
    <row r="6169" spans="1:20" hidden="1">
      <c r="A6169" s="144" t="s">
        <v>5924</v>
      </c>
      <c r="B6169" s="145" t="str">
        <f>IFERROR(VLOOKUP(Proc[[#This Row],[App]],Table2[],3,0),"open")</f>
        <v>ok</v>
      </c>
      <c r="C6169" s="144" t="s">
        <v>369</v>
      </c>
      <c r="D6169" s="152" t="s">
        <v>10167</v>
      </c>
      <c r="E6169" s="152" t="s">
        <v>5930</v>
      </c>
      <c r="F6169" s="145" t="s">
        <v>5930</v>
      </c>
      <c r="G6169" s="144" t="s">
        <v>406</v>
      </c>
      <c r="H6169" s="145" t="str">
        <f>IF(Proc[[#This Row],[type]]="LFF (MDG-F)",MID(Proc[[#This Row],[Obj]],13,10),"")</f>
        <v>US10R04003</v>
      </c>
      <c r="I6169" s="152"/>
      <c r="J6169" s="145" t="b">
        <f>Proc[[#This Row],[Requested]]=Proc[[#This Row],[CurrentParent]]</f>
        <v>1</v>
      </c>
      <c r="K6169" s="145" t="str">
        <f>IF(Proc[[#This Row],[Author]]="Marcela Urrego",VLOOKUP(LEFT(Proc[[#This Row],[Requested]],1),Table3[#All],2,0),VLOOKUP(Proc[[#This Row],[Author]],Table4[],2,0))</f>
        <v>EL</v>
      </c>
      <c r="L6169" s="148" t="s">
        <v>7174</v>
      </c>
      <c r="M6169" s="140">
        <v>46061</v>
      </c>
      <c r="N6169" s="140"/>
      <c r="O6169" s="140"/>
      <c r="P6169" s="140" t="str">
        <f ca="1">IF(Proc[[#This Row],[DaysAgeing]]&gt;5,"yep","on track")</f>
        <v>yep</v>
      </c>
      <c r="Q6169" s="2">
        <f ca="1">IF(Proc[[#This Row],[DateClosed]]="",ABS(NETWORKDAYS(Proc[[#This Row],[DateOpened]],TODAY()))-1,ABS(NETWORKDAYS(Proc[[#This Row],[DateOpened]],Proc[[#This Row],[DateClosed]]))-1)</f>
        <v>39</v>
      </c>
      <c r="R6169" s="140" t="s">
        <v>4125</v>
      </c>
      <c r="S6169" s="145"/>
      <c r="T6169" s="153">
        <v>6168</v>
      </c>
    </row>
    <row r="6170" spans="1:20" hidden="1">
      <c r="A6170" s="144" t="s">
        <v>5924</v>
      </c>
      <c r="B6170" s="153" t="str">
        <f>IFERROR(VLOOKUP(Proc[[#This Row],[App]],Table2[],3,0),"open")</f>
        <v>ok</v>
      </c>
      <c r="C6170" s="144" t="s">
        <v>369</v>
      </c>
      <c r="D6170" s="152" t="s">
        <v>10168</v>
      </c>
      <c r="E6170" s="152" t="s">
        <v>5930</v>
      </c>
      <c r="F6170" s="145" t="s">
        <v>5930</v>
      </c>
      <c r="G6170" s="144" t="s">
        <v>406</v>
      </c>
      <c r="H6170" s="145" t="str">
        <f>IF(Proc[[#This Row],[type]]="LFF (MDG-F)",MID(Proc[[#This Row],[Obj]],13,10),"")</f>
        <v>US10R04005</v>
      </c>
      <c r="I6170" s="152"/>
      <c r="J6170" s="145" t="b">
        <f>Proc[[#This Row],[Requested]]=Proc[[#This Row],[CurrentParent]]</f>
        <v>1</v>
      </c>
      <c r="K6170" s="153" t="str">
        <f>IF(Proc[[#This Row],[Author]]="Marcela Urrego",VLOOKUP(LEFT(Proc[[#This Row],[Requested]],1),Table3[#All],2,0),VLOOKUP(Proc[[#This Row],[Author]],Table4[],2,0))</f>
        <v>EL</v>
      </c>
      <c r="L6170" s="148" t="s">
        <v>7174</v>
      </c>
      <c r="M6170" s="140">
        <v>46061</v>
      </c>
      <c r="N6170" s="140"/>
      <c r="O6170" s="140"/>
      <c r="P6170" s="140" t="str">
        <f ca="1">IF(Proc[[#This Row],[DaysAgeing]]&gt;5,"yep","on track")</f>
        <v>yep</v>
      </c>
      <c r="Q6170" s="2">
        <f ca="1">IF(Proc[[#This Row],[DateClosed]]="",ABS(NETWORKDAYS(Proc[[#This Row],[DateOpened]],TODAY()))-1,ABS(NETWORKDAYS(Proc[[#This Row],[DateOpened]],Proc[[#This Row],[DateClosed]]))-1)</f>
        <v>39</v>
      </c>
      <c r="R6170" s="140" t="s">
        <v>4125</v>
      </c>
      <c r="S6170" s="145"/>
      <c r="T6170" s="153">
        <v>6169</v>
      </c>
    </row>
    <row r="6171" spans="1:20" hidden="1">
      <c r="A6171" s="144" t="s">
        <v>5924</v>
      </c>
      <c r="B6171" s="145" t="str">
        <f>IFERROR(VLOOKUP(Proc[[#This Row],[App]],Table2[],3,0),"open")</f>
        <v>ok</v>
      </c>
      <c r="C6171" s="144" t="s">
        <v>369</v>
      </c>
      <c r="D6171" s="152" t="s">
        <v>10169</v>
      </c>
      <c r="E6171" s="152" t="s">
        <v>5930</v>
      </c>
      <c r="F6171" s="145" t="s">
        <v>5930</v>
      </c>
      <c r="G6171" s="144" t="s">
        <v>406</v>
      </c>
      <c r="H6171" s="145" t="str">
        <f>IF(Proc[[#This Row],[type]]="LFF (MDG-F)",MID(Proc[[#This Row],[Obj]],13,10),"")</f>
        <v>US10R04021</v>
      </c>
      <c r="I6171" s="152"/>
      <c r="J6171" s="145" t="b">
        <f>Proc[[#This Row],[Requested]]=Proc[[#This Row],[CurrentParent]]</f>
        <v>1</v>
      </c>
      <c r="K6171" s="145" t="str">
        <f>IF(Proc[[#This Row],[Author]]="Marcela Urrego",VLOOKUP(LEFT(Proc[[#This Row],[Requested]],1),Table3[#All],2,0),VLOOKUP(Proc[[#This Row],[Author]],Table4[],2,0))</f>
        <v>EL</v>
      </c>
      <c r="L6171" s="148" t="s">
        <v>7174</v>
      </c>
      <c r="M6171" s="140">
        <v>46061</v>
      </c>
      <c r="N6171" s="140"/>
      <c r="O6171" s="140"/>
      <c r="P6171" s="140" t="str">
        <f ca="1">IF(Proc[[#This Row],[DaysAgeing]]&gt;5,"yep","on track")</f>
        <v>yep</v>
      </c>
      <c r="Q6171" s="2">
        <f ca="1">IF(Proc[[#This Row],[DateClosed]]="",ABS(NETWORKDAYS(Proc[[#This Row],[DateOpened]],TODAY()))-1,ABS(NETWORKDAYS(Proc[[#This Row],[DateOpened]],Proc[[#This Row],[DateClosed]]))-1)</f>
        <v>39</v>
      </c>
      <c r="R6171" s="140" t="s">
        <v>4125</v>
      </c>
      <c r="S6171" s="145"/>
      <c r="T6171" s="153">
        <v>6170</v>
      </c>
    </row>
    <row r="6172" spans="1:20" hidden="1">
      <c r="A6172" s="144" t="s">
        <v>5924</v>
      </c>
      <c r="B6172" s="145" t="str">
        <f>IFERROR(VLOOKUP(Proc[[#This Row],[App]],Table2[],3,0),"open")</f>
        <v>ok</v>
      </c>
      <c r="C6172" s="144" t="s">
        <v>369</v>
      </c>
      <c r="D6172" s="152" t="s">
        <v>10170</v>
      </c>
      <c r="E6172" s="152" t="s">
        <v>5931</v>
      </c>
      <c r="F6172" s="145" t="s">
        <v>5931</v>
      </c>
      <c r="G6172" s="144" t="s">
        <v>406</v>
      </c>
      <c r="H6172" s="145" t="str">
        <f>IF(Proc[[#This Row],[type]]="LFF (MDG-F)",MID(Proc[[#This Row],[Obj]],13,10),"")</f>
        <v>US10R04004</v>
      </c>
      <c r="I6172" s="152"/>
      <c r="J6172" s="145" t="b">
        <f>Proc[[#This Row],[Requested]]=Proc[[#This Row],[CurrentParent]]</f>
        <v>1</v>
      </c>
      <c r="K6172" s="145" t="str">
        <f>IF(Proc[[#This Row],[Author]]="Marcela Urrego",VLOOKUP(LEFT(Proc[[#This Row],[Requested]],1),Table3[#All],2,0),VLOOKUP(Proc[[#This Row],[Author]],Table4[],2,0))</f>
        <v>EL</v>
      </c>
      <c r="L6172" s="148" t="s">
        <v>7174</v>
      </c>
      <c r="M6172" s="140">
        <v>46061</v>
      </c>
      <c r="N6172" s="140"/>
      <c r="O6172" s="140"/>
      <c r="P6172" s="140" t="str">
        <f ca="1">IF(Proc[[#This Row],[DaysAgeing]]&gt;5,"yep","on track")</f>
        <v>yep</v>
      </c>
      <c r="Q6172" s="2">
        <f ca="1">IF(Proc[[#This Row],[DateClosed]]="",ABS(NETWORKDAYS(Proc[[#This Row],[DateOpened]],TODAY()))-1,ABS(NETWORKDAYS(Proc[[#This Row],[DateOpened]],Proc[[#This Row],[DateClosed]]))-1)</f>
        <v>39</v>
      </c>
      <c r="R6172" s="140" t="s">
        <v>4125</v>
      </c>
      <c r="S6172" s="145"/>
      <c r="T6172" s="153">
        <v>6171</v>
      </c>
    </row>
    <row r="6173" spans="1:20" hidden="1">
      <c r="A6173" s="144" t="s">
        <v>5924</v>
      </c>
      <c r="B6173" s="145" t="str">
        <f>IFERROR(VLOOKUP(Proc[[#This Row],[App]],Table2[],3,0),"open")</f>
        <v>ok</v>
      </c>
      <c r="C6173" s="144" t="s">
        <v>369</v>
      </c>
      <c r="D6173" s="152" t="s">
        <v>10171</v>
      </c>
      <c r="E6173" s="152" t="s">
        <v>5932</v>
      </c>
      <c r="F6173" s="145" t="s">
        <v>5932</v>
      </c>
      <c r="G6173" s="144" t="s">
        <v>406</v>
      </c>
      <c r="H6173" s="145" t="str">
        <f>IF(Proc[[#This Row],[type]]="LFF (MDG-F)",MID(Proc[[#This Row],[Obj]],13,10),"")</f>
        <v>TW91R04002</v>
      </c>
      <c r="I6173" s="152"/>
      <c r="J6173" s="145" t="b">
        <f>Proc[[#This Row],[Requested]]=Proc[[#This Row],[CurrentParent]]</f>
        <v>1</v>
      </c>
      <c r="K6173" s="145" t="str">
        <f>IF(Proc[[#This Row],[Author]]="Marcela Urrego",VLOOKUP(LEFT(Proc[[#This Row],[Requested]],1),Table3[#All],2,0),VLOOKUP(Proc[[#This Row],[Author]],Table4[],2,0))</f>
        <v>EL</v>
      </c>
      <c r="L6173" s="148" t="s">
        <v>7174</v>
      </c>
      <c r="M6173" s="140">
        <v>46061</v>
      </c>
      <c r="N6173" s="140"/>
      <c r="O6173" s="140"/>
      <c r="P6173" s="140" t="str">
        <f ca="1">IF(Proc[[#This Row],[DaysAgeing]]&gt;5,"yep","on track")</f>
        <v>yep</v>
      </c>
      <c r="Q6173" s="2">
        <f ca="1">IF(Proc[[#This Row],[DateClosed]]="",ABS(NETWORKDAYS(Proc[[#This Row],[DateOpened]],TODAY()))-1,ABS(NETWORKDAYS(Proc[[#This Row],[DateOpened]],Proc[[#This Row],[DateClosed]]))-1)</f>
        <v>39</v>
      </c>
      <c r="R6173" s="140" t="s">
        <v>4125</v>
      </c>
      <c r="S6173" s="145"/>
      <c r="T6173" s="153">
        <v>6172</v>
      </c>
    </row>
    <row r="6174" spans="1:20" hidden="1">
      <c r="A6174" s="144" t="s">
        <v>5924</v>
      </c>
      <c r="B6174" s="153" t="str">
        <f>IFERROR(VLOOKUP(Proc[[#This Row],[App]],Table2[],3,0),"open")</f>
        <v>ok</v>
      </c>
      <c r="C6174" s="144" t="s">
        <v>369</v>
      </c>
      <c r="D6174" s="152" t="s">
        <v>10172</v>
      </c>
      <c r="E6174" s="152" t="s">
        <v>5932</v>
      </c>
      <c r="F6174" s="153" t="s">
        <v>5932</v>
      </c>
      <c r="G6174" s="144" t="s">
        <v>406</v>
      </c>
      <c r="H6174" s="145" t="str">
        <f>IF(Proc[[#This Row],[type]]="LFF (MDG-F)",MID(Proc[[#This Row],[Obj]],13,10),"")</f>
        <v>US10R04006</v>
      </c>
      <c r="I6174" s="152"/>
      <c r="J6174" s="145" t="b">
        <f>Proc[[#This Row],[Requested]]=Proc[[#This Row],[CurrentParent]]</f>
        <v>1</v>
      </c>
      <c r="K6174" s="153" t="str">
        <f>IF(Proc[[#This Row],[Author]]="Marcela Urrego",VLOOKUP(LEFT(Proc[[#This Row],[Requested]],1),Table3[#All],2,0),VLOOKUP(Proc[[#This Row],[Author]],Table4[],2,0))</f>
        <v>EL</v>
      </c>
      <c r="L6174" s="148" t="s">
        <v>7174</v>
      </c>
      <c r="M6174" s="140">
        <v>46061</v>
      </c>
      <c r="N6174" s="140"/>
      <c r="O6174" s="140"/>
      <c r="P6174" s="140" t="str">
        <f ca="1">IF(Proc[[#This Row],[DaysAgeing]]&gt;5,"yep","on track")</f>
        <v>yep</v>
      </c>
      <c r="Q6174" s="2">
        <f ca="1">IF(Proc[[#This Row],[DateClosed]]="",ABS(NETWORKDAYS(Proc[[#This Row],[DateOpened]],TODAY()))-1,ABS(NETWORKDAYS(Proc[[#This Row],[DateOpened]],Proc[[#This Row],[DateClosed]]))-1)</f>
        <v>39</v>
      </c>
      <c r="R6174" s="140" t="s">
        <v>4125</v>
      </c>
      <c r="S6174" s="145"/>
      <c r="T6174" s="153">
        <v>6173</v>
      </c>
    </row>
    <row r="6175" spans="1:20" hidden="1">
      <c r="A6175" s="144" t="s">
        <v>5924</v>
      </c>
      <c r="B6175" s="153" t="str">
        <f>IFERROR(VLOOKUP(Proc[[#This Row],[App]],Table2[],3,0),"open")</f>
        <v>ok</v>
      </c>
      <c r="C6175" s="144" t="s">
        <v>369</v>
      </c>
      <c r="D6175" s="152" t="s">
        <v>10173</v>
      </c>
      <c r="E6175" s="152" t="s">
        <v>1951</v>
      </c>
      <c r="F6175" s="145" t="s">
        <v>1951</v>
      </c>
      <c r="G6175" s="144" t="s">
        <v>406</v>
      </c>
      <c r="H6175" s="145" t="str">
        <f>IF(Proc[[#This Row],[type]]="LFF (MDG-F)",MID(Proc[[#This Row],[Obj]],13,10),"")</f>
        <v>CN09R00402</v>
      </c>
      <c r="I6175" s="152"/>
      <c r="J6175" s="145" t="b">
        <f>Proc[[#This Row],[Requested]]=Proc[[#This Row],[CurrentParent]]</f>
        <v>1</v>
      </c>
      <c r="K6175" s="153" t="str">
        <f>IF(Proc[[#This Row],[Author]]="Marcela Urrego",VLOOKUP(LEFT(Proc[[#This Row],[Requested]],1),Table3[#All],2,0),VLOOKUP(Proc[[#This Row],[Author]],Table4[],2,0))</f>
        <v>EL</v>
      </c>
      <c r="L6175" s="148" t="s">
        <v>7174</v>
      </c>
      <c r="M6175" s="140">
        <v>46061</v>
      </c>
      <c r="N6175" s="140"/>
      <c r="O6175" s="140"/>
      <c r="P6175" s="140" t="str">
        <f ca="1">IF(Proc[[#This Row],[DaysAgeing]]&gt;5,"yep","on track")</f>
        <v>yep</v>
      </c>
      <c r="Q6175" s="2">
        <f ca="1">IF(Proc[[#This Row],[DateClosed]]="",ABS(NETWORKDAYS(Proc[[#This Row],[DateOpened]],TODAY()))-1,ABS(NETWORKDAYS(Proc[[#This Row],[DateOpened]],Proc[[#This Row],[DateClosed]]))-1)</f>
        <v>39</v>
      </c>
      <c r="R6175" s="140" t="s">
        <v>4125</v>
      </c>
      <c r="S6175" s="145"/>
      <c r="T6175" s="153">
        <v>6174</v>
      </c>
    </row>
    <row r="6176" spans="1:20" hidden="1">
      <c r="A6176" s="144" t="s">
        <v>5924</v>
      </c>
      <c r="B6176" s="153" t="str">
        <f>IFERROR(VLOOKUP(Proc[[#This Row],[App]],Table2[],3,0),"open")</f>
        <v>ok</v>
      </c>
      <c r="C6176" s="144" t="s">
        <v>369</v>
      </c>
      <c r="D6176" s="152" t="s">
        <v>10174</v>
      </c>
      <c r="E6176" s="152" t="s">
        <v>419</v>
      </c>
      <c r="F6176" s="145" t="s">
        <v>419</v>
      </c>
      <c r="G6176" s="144" t="s">
        <v>400</v>
      </c>
      <c r="H6176" s="145" t="str">
        <f>IF(Proc[[#This Row],[type]]="LFF (MDG-F)",MID(Proc[[#This Row],[Obj]],13,10),"")</f>
        <v/>
      </c>
      <c r="I6176" s="152"/>
      <c r="J6176" s="145" t="b">
        <f>Proc[[#This Row],[Requested]]=Proc[[#This Row],[CurrentParent]]</f>
        <v>1</v>
      </c>
      <c r="K6176" s="153" t="str">
        <f>IF(Proc[[#This Row],[Author]]="Marcela Urrego",VLOOKUP(LEFT(Proc[[#This Row],[Requested]],1),Table3[#All],2,0),VLOOKUP(Proc[[#This Row],[Author]],Table4[],2,0))</f>
        <v>EL</v>
      </c>
      <c r="L6176" s="148" t="s">
        <v>7174</v>
      </c>
      <c r="M6176" s="140">
        <v>46061</v>
      </c>
      <c r="N6176" s="140"/>
      <c r="O6176" s="140"/>
      <c r="P6176" s="140" t="str">
        <f ca="1">IF(Proc[[#This Row],[DaysAgeing]]&gt;5,"yep","on track")</f>
        <v>yep</v>
      </c>
      <c r="Q6176" s="2">
        <f ca="1">IF(Proc[[#This Row],[DateClosed]]="",ABS(NETWORKDAYS(Proc[[#This Row],[DateOpened]],TODAY()))-1,ABS(NETWORKDAYS(Proc[[#This Row],[DateOpened]],Proc[[#This Row],[DateClosed]]))-1)</f>
        <v>39</v>
      </c>
      <c r="R6176" s="140" t="s">
        <v>4125</v>
      </c>
      <c r="S6176" s="145"/>
      <c r="T6176" s="153">
        <v>6175</v>
      </c>
    </row>
    <row r="6177" spans="1:20" hidden="1">
      <c r="A6177" s="144" t="s">
        <v>5924</v>
      </c>
      <c r="B6177" s="145" t="str">
        <f>IFERROR(VLOOKUP(Proc[[#This Row],[App]],Table2[],3,0),"open")</f>
        <v>ok</v>
      </c>
      <c r="C6177" s="144" t="s">
        <v>369</v>
      </c>
      <c r="D6177" s="152" t="s">
        <v>10175</v>
      </c>
      <c r="E6177" s="152" t="s">
        <v>5930</v>
      </c>
      <c r="F6177" s="145" t="s">
        <v>5930</v>
      </c>
      <c r="G6177" s="144" t="s">
        <v>406</v>
      </c>
      <c r="H6177" s="145" t="str">
        <f>IF(Proc[[#This Row],[type]]="LFF (MDG-F)",MID(Proc[[#This Row],[Obj]],13,10),"")</f>
        <v>KR07R0D002</v>
      </c>
      <c r="I6177" s="152"/>
      <c r="J6177" s="145" t="b">
        <f>Proc[[#This Row],[Requested]]=Proc[[#This Row],[CurrentParent]]</f>
        <v>1</v>
      </c>
      <c r="K6177" s="145" t="str">
        <f>IF(Proc[[#This Row],[Author]]="Marcela Urrego",VLOOKUP(LEFT(Proc[[#This Row],[Requested]],1),Table3[#All],2,0),VLOOKUP(Proc[[#This Row],[Author]],Table4[],2,0))</f>
        <v>EL</v>
      </c>
      <c r="L6177" s="148" t="s">
        <v>7174</v>
      </c>
      <c r="M6177" s="140">
        <v>46061</v>
      </c>
      <c r="N6177" s="140"/>
      <c r="O6177" s="140"/>
      <c r="P6177" s="140" t="str">
        <f ca="1">IF(Proc[[#This Row],[DaysAgeing]]&gt;5,"yep","on track")</f>
        <v>yep</v>
      </c>
      <c r="Q6177" s="2">
        <f ca="1">IF(Proc[[#This Row],[DateClosed]]="",ABS(NETWORKDAYS(Proc[[#This Row],[DateOpened]],TODAY()))-1,ABS(NETWORKDAYS(Proc[[#This Row],[DateOpened]],Proc[[#This Row],[DateClosed]]))-1)</f>
        <v>39</v>
      </c>
      <c r="R6177" s="140" t="s">
        <v>4125</v>
      </c>
      <c r="S6177" s="145"/>
      <c r="T6177" s="153">
        <v>6176</v>
      </c>
    </row>
    <row r="6178" spans="1:20" hidden="1">
      <c r="A6178" t="s">
        <v>5941</v>
      </c>
      <c r="B6178" s="153" t="str">
        <f>IFERROR(VLOOKUP(Proc[[#This Row],[App]],Table2[],3,0),"open")</f>
        <v>ok</v>
      </c>
      <c r="C6178" s="144" t="s">
        <v>369</v>
      </c>
      <c r="D6178" s="152" t="s">
        <v>5949</v>
      </c>
      <c r="E6178" s="152" t="s">
        <v>5942</v>
      </c>
      <c r="F6178" s="145" t="s">
        <v>5942</v>
      </c>
      <c r="G6178" t="s">
        <v>400</v>
      </c>
      <c r="H6178" s="145" t="str">
        <f>IF(Proc[[#This Row],[type]]="LFF (MDG-F)",MID(Proc[[#This Row],[Obj]],13,10),"")</f>
        <v/>
      </c>
      <c r="I6178" s="152"/>
      <c r="J6178" s="145" t="b">
        <f>Proc[[#This Row],[Requested]]=Proc[[#This Row],[CurrentParent]]</f>
        <v>1</v>
      </c>
      <c r="K6178" s="153" t="str">
        <f>IF(Proc[[#This Row],[Author]]="Marcela Urrego",VLOOKUP(LEFT(Proc[[#This Row],[Requested]],1),Table3[#All],2,0),VLOOKUP(Proc[[#This Row],[Author]],Table4[],2,0))</f>
        <v>HC</v>
      </c>
      <c r="L6178" s="148" t="s">
        <v>7174</v>
      </c>
      <c r="M6178" s="140">
        <v>46061</v>
      </c>
      <c r="N6178" s="140"/>
      <c r="O6178" s="140"/>
      <c r="P6178" s="140" t="str">
        <f ca="1">IF(Proc[[#This Row],[DaysAgeing]]&gt;5,"yep","on track")</f>
        <v>yep</v>
      </c>
      <c r="Q6178" s="2">
        <f ca="1">IF(Proc[[#This Row],[DateClosed]]="",ABS(NETWORKDAYS(Proc[[#This Row],[DateOpened]],TODAY()))-1,ABS(NETWORKDAYS(Proc[[#This Row],[DateOpened]],Proc[[#This Row],[DateClosed]]))-1)</f>
        <v>39</v>
      </c>
      <c r="R6178" s="140" t="s">
        <v>5948</v>
      </c>
      <c r="S6178" s="145"/>
      <c r="T6178" s="153">
        <v>6177</v>
      </c>
    </row>
    <row r="6179" spans="1:20" hidden="1">
      <c r="A6179" s="144" t="s">
        <v>5941</v>
      </c>
      <c r="B6179" s="145" t="str">
        <f>IFERROR(VLOOKUP(Proc[[#This Row],[App]],Table2[],3,0),"open")</f>
        <v>ok</v>
      </c>
      <c r="C6179" s="144" t="s">
        <v>369</v>
      </c>
      <c r="D6179" s="152" t="s">
        <v>5950</v>
      </c>
      <c r="E6179" s="152" t="s">
        <v>5943</v>
      </c>
      <c r="F6179" s="145" t="s">
        <v>5943</v>
      </c>
      <c r="G6179" s="144" t="s">
        <v>400</v>
      </c>
      <c r="H6179" s="145" t="str">
        <f>IF(Proc[[#This Row],[type]]="LFF (MDG-F)",MID(Proc[[#This Row],[Obj]],13,10),"")</f>
        <v/>
      </c>
      <c r="I6179" s="152"/>
      <c r="J6179" s="145" t="b">
        <f>Proc[[#This Row],[Requested]]=Proc[[#This Row],[CurrentParent]]</f>
        <v>1</v>
      </c>
      <c r="K6179" s="145" t="str">
        <f>IF(Proc[[#This Row],[Author]]="Marcela Urrego",VLOOKUP(LEFT(Proc[[#This Row],[Requested]],1),Table3[#All],2,0),VLOOKUP(Proc[[#This Row],[Author]],Table4[],2,0))</f>
        <v>HC</v>
      </c>
      <c r="L6179" s="148" t="s">
        <v>7174</v>
      </c>
      <c r="M6179" s="140">
        <v>46061</v>
      </c>
      <c r="N6179" s="140"/>
      <c r="O6179" s="140"/>
      <c r="P6179" s="140" t="str">
        <f ca="1">IF(Proc[[#This Row],[DaysAgeing]]&gt;5,"yep","on track")</f>
        <v>yep</v>
      </c>
      <c r="Q6179" s="2">
        <f ca="1">IF(Proc[[#This Row],[DateClosed]]="",ABS(NETWORKDAYS(Proc[[#This Row],[DateOpened]],TODAY()))-1,ABS(NETWORKDAYS(Proc[[#This Row],[DateOpened]],Proc[[#This Row],[DateClosed]]))-1)</f>
        <v>39</v>
      </c>
      <c r="R6179" s="140" t="s">
        <v>5948</v>
      </c>
      <c r="S6179" s="145"/>
      <c r="T6179" s="153">
        <v>6178</v>
      </c>
    </row>
    <row r="6180" spans="1:20" hidden="1">
      <c r="A6180" s="144" t="s">
        <v>5941</v>
      </c>
      <c r="B6180" s="153" t="str">
        <f>IFERROR(VLOOKUP(Proc[[#This Row],[App]],Table2[],3,0),"open")</f>
        <v>ok</v>
      </c>
      <c r="C6180" s="144" t="s">
        <v>369</v>
      </c>
      <c r="D6180" s="152" t="s">
        <v>5951</v>
      </c>
      <c r="E6180" s="152" t="s">
        <v>1874</v>
      </c>
      <c r="F6180" s="145" t="s">
        <v>1874</v>
      </c>
      <c r="G6180" s="144" t="s">
        <v>400</v>
      </c>
      <c r="H6180" s="145" t="str">
        <f>IF(Proc[[#This Row],[type]]="LFF (MDG-F)",MID(Proc[[#This Row],[Obj]],13,10),"")</f>
        <v/>
      </c>
      <c r="I6180" s="152"/>
      <c r="J6180" s="145" t="b">
        <f>Proc[[#This Row],[Requested]]=Proc[[#This Row],[CurrentParent]]</f>
        <v>1</v>
      </c>
      <c r="K6180" s="153" t="str">
        <f>IF(Proc[[#This Row],[Author]]="Marcela Urrego",VLOOKUP(LEFT(Proc[[#This Row],[Requested]],1),Table3[#All],2,0),VLOOKUP(Proc[[#This Row],[Author]],Table4[],2,0))</f>
        <v>HC</v>
      </c>
      <c r="L6180" s="148" t="s">
        <v>7174</v>
      </c>
      <c r="M6180" s="140">
        <v>46061</v>
      </c>
      <c r="N6180" s="140"/>
      <c r="O6180" s="140"/>
      <c r="P6180" s="140" t="str">
        <f ca="1">IF(Proc[[#This Row],[DaysAgeing]]&gt;5,"yep","on track")</f>
        <v>yep</v>
      </c>
      <c r="Q6180" s="2">
        <f ca="1">IF(Proc[[#This Row],[DateClosed]]="",ABS(NETWORKDAYS(Proc[[#This Row],[DateOpened]],TODAY()))-1,ABS(NETWORKDAYS(Proc[[#This Row],[DateOpened]],Proc[[#This Row],[DateClosed]]))-1)</f>
        <v>39</v>
      </c>
      <c r="R6180" s="140" t="s">
        <v>5948</v>
      </c>
      <c r="S6180" s="145"/>
      <c r="T6180" s="153">
        <v>6179</v>
      </c>
    </row>
    <row r="6181" spans="1:20" hidden="1">
      <c r="A6181" s="144" t="s">
        <v>5941</v>
      </c>
      <c r="B6181" s="153" t="str">
        <f>IFERROR(VLOOKUP(Proc[[#This Row],[App]],Table2[],3,0),"open")</f>
        <v>ok</v>
      </c>
      <c r="C6181" s="144" t="s">
        <v>369</v>
      </c>
      <c r="D6181" s="152" t="s">
        <v>5952</v>
      </c>
      <c r="E6181" s="152" t="s">
        <v>5944</v>
      </c>
      <c r="F6181" s="153" t="s">
        <v>5944</v>
      </c>
      <c r="G6181" s="144" t="s">
        <v>400</v>
      </c>
      <c r="H6181" s="145" t="str">
        <f>IF(Proc[[#This Row],[type]]="LFF (MDG-F)",MID(Proc[[#This Row],[Obj]],13,10),"")</f>
        <v/>
      </c>
      <c r="I6181" s="152"/>
      <c r="J6181" s="145" t="b">
        <f>Proc[[#This Row],[Requested]]=Proc[[#This Row],[CurrentParent]]</f>
        <v>1</v>
      </c>
      <c r="K6181" s="153" t="str">
        <f>IF(Proc[[#This Row],[Author]]="Marcela Urrego",VLOOKUP(LEFT(Proc[[#This Row],[Requested]],1),Table3[#All],2,0),VLOOKUP(Proc[[#This Row],[Author]],Table4[],2,0))</f>
        <v>HC</v>
      </c>
      <c r="L6181" s="148" t="s">
        <v>7174</v>
      </c>
      <c r="M6181" s="140">
        <v>46061</v>
      </c>
      <c r="N6181" s="140"/>
      <c r="O6181" s="140"/>
      <c r="P6181" s="140" t="str">
        <f ca="1">IF(Proc[[#This Row],[DaysAgeing]]&gt;5,"yep","on track")</f>
        <v>yep</v>
      </c>
      <c r="Q6181" s="2">
        <f ca="1">IF(Proc[[#This Row],[DateClosed]]="",ABS(NETWORKDAYS(Proc[[#This Row],[DateOpened]],TODAY()))-1,ABS(NETWORKDAYS(Proc[[#This Row],[DateOpened]],Proc[[#This Row],[DateClosed]]))-1)</f>
        <v>39</v>
      </c>
      <c r="R6181" s="140" t="s">
        <v>5948</v>
      </c>
      <c r="S6181" s="145"/>
      <c r="T6181" s="153">
        <v>6180</v>
      </c>
    </row>
    <row r="6182" spans="1:20" hidden="1">
      <c r="A6182" s="144" t="s">
        <v>5941</v>
      </c>
      <c r="B6182" s="153" t="str">
        <f>IFERROR(VLOOKUP(Proc[[#This Row],[App]],Table2[],3,0),"open")</f>
        <v>ok</v>
      </c>
      <c r="C6182" s="144" t="s">
        <v>369</v>
      </c>
      <c r="D6182" s="152" t="s">
        <v>5953</v>
      </c>
      <c r="E6182" s="152" t="s">
        <v>5094</v>
      </c>
      <c r="F6182" s="145" t="s">
        <v>5094</v>
      </c>
      <c r="G6182" s="144" t="s">
        <v>400</v>
      </c>
      <c r="H6182" s="145" t="str">
        <f>IF(Proc[[#This Row],[type]]="LFF (MDG-F)",MID(Proc[[#This Row],[Obj]],13,10),"")</f>
        <v/>
      </c>
      <c r="I6182" s="152"/>
      <c r="J6182" s="145" t="b">
        <f>Proc[[#This Row],[Requested]]=Proc[[#This Row],[CurrentParent]]</f>
        <v>1</v>
      </c>
      <c r="K6182" s="153" t="str">
        <f>IF(Proc[[#This Row],[Author]]="Marcela Urrego",VLOOKUP(LEFT(Proc[[#This Row],[Requested]],1),Table3[#All],2,0),VLOOKUP(Proc[[#This Row],[Author]],Table4[],2,0))</f>
        <v>HC</v>
      </c>
      <c r="L6182" s="148" t="s">
        <v>7174</v>
      </c>
      <c r="M6182" s="140">
        <v>46061</v>
      </c>
      <c r="N6182" s="140"/>
      <c r="O6182" s="140"/>
      <c r="P6182" s="140" t="str">
        <f ca="1">IF(Proc[[#This Row],[DaysAgeing]]&gt;5,"yep","on track")</f>
        <v>yep</v>
      </c>
      <c r="Q6182" s="2">
        <f ca="1">IF(Proc[[#This Row],[DateClosed]]="",ABS(NETWORKDAYS(Proc[[#This Row],[DateOpened]],TODAY()))-1,ABS(NETWORKDAYS(Proc[[#This Row],[DateOpened]],Proc[[#This Row],[DateClosed]]))-1)</f>
        <v>39</v>
      </c>
      <c r="R6182" s="140" t="s">
        <v>5948</v>
      </c>
      <c r="S6182" s="145"/>
      <c r="T6182" s="153">
        <v>6181</v>
      </c>
    </row>
    <row r="6183" spans="1:20" hidden="1">
      <c r="A6183" s="144" t="s">
        <v>5941</v>
      </c>
      <c r="B6183" s="145" t="str">
        <f>IFERROR(VLOOKUP(Proc[[#This Row],[App]],Table2[],3,0),"open")</f>
        <v>ok</v>
      </c>
      <c r="C6183" s="144" t="s">
        <v>369</v>
      </c>
      <c r="D6183" s="152" t="s">
        <v>5954</v>
      </c>
      <c r="E6183" s="152" t="s">
        <v>5110</v>
      </c>
      <c r="F6183" s="145" t="s">
        <v>5110</v>
      </c>
      <c r="G6183" s="144" t="s">
        <v>400</v>
      </c>
      <c r="H6183" s="145" t="str">
        <f>IF(Proc[[#This Row],[type]]="LFF (MDG-F)",MID(Proc[[#This Row],[Obj]],13,10),"")</f>
        <v/>
      </c>
      <c r="I6183" s="152"/>
      <c r="J6183" s="145" t="b">
        <f>Proc[[#This Row],[Requested]]=Proc[[#This Row],[CurrentParent]]</f>
        <v>1</v>
      </c>
      <c r="K6183" s="145" t="str">
        <f>IF(Proc[[#This Row],[Author]]="Marcela Urrego",VLOOKUP(LEFT(Proc[[#This Row],[Requested]],1),Table3[#All],2,0),VLOOKUP(Proc[[#This Row],[Author]],Table4[],2,0))</f>
        <v>HC</v>
      </c>
      <c r="L6183" s="148" t="s">
        <v>7174</v>
      </c>
      <c r="M6183" s="140">
        <v>46061</v>
      </c>
      <c r="N6183" s="140"/>
      <c r="O6183" s="140"/>
      <c r="P6183" s="140" t="str">
        <f ca="1">IF(Proc[[#This Row],[DaysAgeing]]&gt;5,"yep","on track")</f>
        <v>yep</v>
      </c>
      <c r="Q6183" s="2">
        <f ca="1">IF(Proc[[#This Row],[DateClosed]]="",ABS(NETWORKDAYS(Proc[[#This Row],[DateOpened]],TODAY()))-1,ABS(NETWORKDAYS(Proc[[#This Row],[DateOpened]],Proc[[#This Row],[DateClosed]]))-1)</f>
        <v>39</v>
      </c>
      <c r="R6183" s="140" t="s">
        <v>5948</v>
      </c>
      <c r="S6183" s="145"/>
      <c r="T6183" s="153">
        <v>6182</v>
      </c>
    </row>
    <row r="6184" spans="1:20" hidden="1">
      <c r="A6184" s="144" t="s">
        <v>5941</v>
      </c>
      <c r="B6184" s="153" t="str">
        <f>IFERROR(VLOOKUP(Proc[[#This Row],[App]],Table2[],3,0),"open")</f>
        <v>ok</v>
      </c>
      <c r="C6184" s="144" t="s">
        <v>369</v>
      </c>
      <c r="D6184" s="152" t="s">
        <v>5955</v>
      </c>
      <c r="E6184" s="152" t="s">
        <v>5945</v>
      </c>
      <c r="F6184" s="145" t="s">
        <v>5945</v>
      </c>
      <c r="G6184" s="144" t="s">
        <v>400</v>
      </c>
      <c r="H6184" s="145" t="str">
        <f>IF(Proc[[#This Row],[type]]="LFF (MDG-F)",MID(Proc[[#This Row],[Obj]],13,10),"")</f>
        <v/>
      </c>
      <c r="I6184" s="152"/>
      <c r="J6184" s="145" t="b">
        <f>Proc[[#This Row],[Requested]]=Proc[[#This Row],[CurrentParent]]</f>
        <v>1</v>
      </c>
      <c r="K6184" s="153" t="str">
        <f>IF(Proc[[#This Row],[Author]]="Marcela Urrego",VLOOKUP(LEFT(Proc[[#This Row],[Requested]],1),Table3[#All],2,0),VLOOKUP(Proc[[#This Row],[Author]],Table4[],2,0))</f>
        <v>HC</v>
      </c>
      <c r="L6184" s="148" t="s">
        <v>7174</v>
      </c>
      <c r="M6184" s="140">
        <v>46061</v>
      </c>
      <c r="N6184" s="140"/>
      <c r="O6184" s="140"/>
      <c r="P6184" s="140" t="str">
        <f ca="1">IF(Proc[[#This Row],[DaysAgeing]]&gt;5,"yep","on track")</f>
        <v>yep</v>
      </c>
      <c r="Q6184" s="2">
        <f ca="1">IF(Proc[[#This Row],[DateClosed]]="",ABS(NETWORKDAYS(Proc[[#This Row],[DateOpened]],TODAY()))-1,ABS(NETWORKDAYS(Proc[[#This Row],[DateOpened]],Proc[[#This Row],[DateClosed]]))-1)</f>
        <v>39</v>
      </c>
      <c r="R6184" s="140" t="s">
        <v>5948</v>
      </c>
      <c r="S6184" s="145"/>
      <c r="T6184" s="153">
        <v>6183</v>
      </c>
    </row>
    <row r="6185" spans="1:20" hidden="1">
      <c r="A6185" s="144" t="s">
        <v>5941</v>
      </c>
      <c r="B6185" s="153" t="str">
        <f>IFERROR(VLOOKUP(Proc[[#This Row],[App]],Table2[],3,0),"open")</f>
        <v>ok</v>
      </c>
      <c r="C6185" s="144" t="s">
        <v>369</v>
      </c>
      <c r="D6185" s="152" t="s">
        <v>5956</v>
      </c>
      <c r="E6185" s="152" t="s">
        <v>5946</v>
      </c>
      <c r="F6185" s="145" t="s">
        <v>5946</v>
      </c>
      <c r="G6185" s="144" t="s">
        <v>400</v>
      </c>
      <c r="H6185" s="145" t="str">
        <f>IF(Proc[[#This Row],[type]]="LFF (MDG-F)",MID(Proc[[#This Row],[Obj]],13,10),"")</f>
        <v/>
      </c>
      <c r="I6185" s="152"/>
      <c r="J6185" s="145" t="b">
        <f>Proc[[#This Row],[Requested]]=Proc[[#This Row],[CurrentParent]]</f>
        <v>1</v>
      </c>
      <c r="K6185" s="153" t="str">
        <f>IF(Proc[[#This Row],[Author]]="Marcela Urrego",VLOOKUP(LEFT(Proc[[#This Row],[Requested]],1),Table3[#All],2,0),VLOOKUP(Proc[[#This Row],[Author]],Table4[],2,0))</f>
        <v>HC</v>
      </c>
      <c r="L6185" s="148" t="s">
        <v>7174</v>
      </c>
      <c r="M6185" s="140">
        <v>46061</v>
      </c>
      <c r="N6185" s="140"/>
      <c r="O6185" s="140"/>
      <c r="P6185" s="140" t="str">
        <f ca="1">IF(Proc[[#This Row],[DaysAgeing]]&gt;5,"yep","on track")</f>
        <v>yep</v>
      </c>
      <c r="Q6185" s="2">
        <f ca="1">IF(Proc[[#This Row],[DateClosed]]="",ABS(NETWORKDAYS(Proc[[#This Row],[DateOpened]],TODAY()))-1,ABS(NETWORKDAYS(Proc[[#This Row],[DateOpened]],Proc[[#This Row],[DateClosed]]))-1)</f>
        <v>39</v>
      </c>
      <c r="R6185" s="140" t="s">
        <v>5948</v>
      </c>
      <c r="S6185" s="145"/>
      <c r="T6185" s="153">
        <v>6184</v>
      </c>
    </row>
    <row r="6186" spans="1:20" hidden="1">
      <c r="A6186" s="144" t="s">
        <v>5941</v>
      </c>
      <c r="B6186" s="145" t="str">
        <f>IFERROR(VLOOKUP(Proc[[#This Row],[App]],Table2[],3,0),"open")</f>
        <v>ok</v>
      </c>
      <c r="C6186" s="144" t="s">
        <v>369</v>
      </c>
      <c r="D6186" s="152" t="s">
        <v>5957</v>
      </c>
      <c r="E6186" s="152" t="s">
        <v>2989</v>
      </c>
      <c r="F6186" s="145" t="s">
        <v>2989</v>
      </c>
      <c r="G6186" s="144" t="s">
        <v>400</v>
      </c>
      <c r="H6186" s="145" t="str">
        <f>IF(Proc[[#This Row],[type]]="LFF (MDG-F)",MID(Proc[[#This Row],[Obj]],13,10),"")</f>
        <v/>
      </c>
      <c r="I6186" s="152"/>
      <c r="J6186" s="145" t="b">
        <f>Proc[[#This Row],[Requested]]=Proc[[#This Row],[CurrentParent]]</f>
        <v>1</v>
      </c>
      <c r="K6186" s="145" t="str">
        <f>IF(Proc[[#This Row],[Author]]="Marcela Urrego",VLOOKUP(LEFT(Proc[[#This Row],[Requested]],1),Table3[#All],2,0),VLOOKUP(Proc[[#This Row],[Author]],Table4[],2,0))</f>
        <v>HC</v>
      </c>
      <c r="L6186" s="148" t="s">
        <v>7174</v>
      </c>
      <c r="M6186" s="140">
        <v>46061</v>
      </c>
      <c r="N6186" s="140"/>
      <c r="O6186" s="140"/>
      <c r="P6186" s="140" t="str">
        <f ca="1">IF(Proc[[#This Row],[DaysAgeing]]&gt;5,"yep","on track")</f>
        <v>yep</v>
      </c>
      <c r="Q6186" s="2">
        <f ca="1">IF(Proc[[#This Row],[DateClosed]]="",ABS(NETWORKDAYS(Proc[[#This Row],[DateOpened]],TODAY()))-1,ABS(NETWORKDAYS(Proc[[#This Row],[DateOpened]],Proc[[#This Row],[DateClosed]]))-1)</f>
        <v>39</v>
      </c>
      <c r="R6186" s="140" t="s">
        <v>5948</v>
      </c>
      <c r="S6186" s="145"/>
      <c r="T6186" s="153">
        <v>6185</v>
      </c>
    </row>
    <row r="6187" spans="1:20" hidden="1">
      <c r="A6187" s="144" t="s">
        <v>5941</v>
      </c>
      <c r="B6187" s="153" t="str">
        <f>IFERROR(VLOOKUP(Proc[[#This Row],[App]],Table2[],3,0),"open")</f>
        <v>ok</v>
      </c>
      <c r="C6187" s="144" t="s">
        <v>369</v>
      </c>
      <c r="D6187" s="152" t="s">
        <v>5958</v>
      </c>
      <c r="E6187" s="152" t="s">
        <v>2989</v>
      </c>
      <c r="F6187" s="153" t="s">
        <v>2989</v>
      </c>
      <c r="G6187" s="144" t="s">
        <v>400</v>
      </c>
      <c r="H6187" s="145" t="str">
        <f>IF(Proc[[#This Row],[type]]="LFF (MDG-F)",MID(Proc[[#This Row],[Obj]],13,10),"")</f>
        <v/>
      </c>
      <c r="I6187" s="152"/>
      <c r="J6187" s="145" t="b">
        <f>Proc[[#This Row],[Requested]]=Proc[[#This Row],[CurrentParent]]</f>
        <v>1</v>
      </c>
      <c r="K6187" s="153" t="str">
        <f>IF(Proc[[#This Row],[Author]]="Marcela Urrego",VLOOKUP(LEFT(Proc[[#This Row],[Requested]],1),Table3[#All],2,0),VLOOKUP(Proc[[#This Row],[Author]],Table4[],2,0))</f>
        <v>HC</v>
      </c>
      <c r="L6187" s="148" t="s">
        <v>7174</v>
      </c>
      <c r="M6187" s="140">
        <v>46061</v>
      </c>
      <c r="N6187" s="140"/>
      <c r="O6187" s="140"/>
      <c r="P6187" s="140" t="str">
        <f ca="1">IF(Proc[[#This Row],[DaysAgeing]]&gt;5,"yep","on track")</f>
        <v>yep</v>
      </c>
      <c r="Q6187" s="2">
        <f ca="1">IF(Proc[[#This Row],[DateClosed]]="",ABS(NETWORKDAYS(Proc[[#This Row],[DateOpened]],TODAY()))-1,ABS(NETWORKDAYS(Proc[[#This Row],[DateOpened]],Proc[[#This Row],[DateClosed]]))-1)</f>
        <v>39</v>
      </c>
      <c r="R6187" s="140" t="s">
        <v>5948</v>
      </c>
      <c r="S6187" s="145"/>
      <c r="T6187" s="153">
        <v>6186</v>
      </c>
    </row>
    <row r="6188" spans="1:20" hidden="1">
      <c r="A6188" s="144" t="s">
        <v>5941</v>
      </c>
      <c r="B6188" s="153" t="str">
        <f>IFERROR(VLOOKUP(Proc[[#This Row],[App]],Table2[],3,0),"open")</f>
        <v>ok</v>
      </c>
      <c r="C6188" s="144" t="s">
        <v>369</v>
      </c>
      <c r="D6188" s="152" t="s">
        <v>5959</v>
      </c>
      <c r="E6188" s="152" t="s">
        <v>2989</v>
      </c>
      <c r="F6188" s="153" t="s">
        <v>2989</v>
      </c>
      <c r="G6188" s="144" t="s">
        <v>400</v>
      </c>
      <c r="H6188" s="145" t="str">
        <f>IF(Proc[[#This Row],[type]]="LFF (MDG-F)",MID(Proc[[#This Row],[Obj]],13,10),"")</f>
        <v/>
      </c>
      <c r="I6188" s="152"/>
      <c r="J6188" s="145" t="b">
        <f>Proc[[#This Row],[Requested]]=Proc[[#This Row],[CurrentParent]]</f>
        <v>1</v>
      </c>
      <c r="K6188" s="153" t="str">
        <f>IF(Proc[[#This Row],[Author]]="Marcela Urrego",VLOOKUP(LEFT(Proc[[#This Row],[Requested]],1),Table3[#All],2,0),VLOOKUP(Proc[[#This Row],[Author]],Table4[],2,0))</f>
        <v>HC</v>
      </c>
      <c r="L6188" s="148" t="s">
        <v>7174</v>
      </c>
      <c r="M6188" s="140">
        <v>46061</v>
      </c>
      <c r="N6188" s="140"/>
      <c r="O6188" s="140"/>
      <c r="P6188" s="140" t="str">
        <f ca="1">IF(Proc[[#This Row],[DaysAgeing]]&gt;5,"yep","on track")</f>
        <v>yep</v>
      </c>
      <c r="Q6188" s="2">
        <f ca="1">IF(Proc[[#This Row],[DateClosed]]="",ABS(NETWORKDAYS(Proc[[#This Row],[DateOpened]],TODAY()))-1,ABS(NETWORKDAYS(Proc[[#This Row],[DateOpened]],Proc[[#This Row],[DateClosed]]))-1)</f>
        <v>39</v>
      </c>
      <c r="R6188" s="140" t="s">
        <v>5948</v>
      </c>
      <c r="S6188" s="145"/>
      <c r="T6188" s="153">
        <v>6187</v>
      </c>
    </row>
    <row r="6189" spans="1:20" hidden="1">
      <c r="A6189" s="144" t="s">
        <v>5941</v>
      </c>
      <c r="B6189" s="153" t="str">
        <f>IFERROR(VLOOKUP(Proc[[#This Row],[App]],Table2[],3,0),"open")</f>
        <v>ok</v>
      </c>
      <c r="C6189" s="144" t="s">
        <v>369</v>
      </c>
      <c r="D6189" s="152" t="s">
        <v>5960</v>
      </c>
      <c r="E6189" s="152" t="s">
        <v>5944</v>
      </c>
      <c r="F6189" s="153" t="s">
        <v>5944</v>
      </c>
      <c r="G6189" s="144" t="s">
        <v>400</v>
      </c>
      <c r="H6189" s="145" t="str">
        <f>IF(Proc[[#This Row],[type]]="LFF (MDG-F)",MID(Proc[[#This Row],[Obj]],13,10),"")</f>
        <v/>
      </c>
      <c r="I6189" s="152"/>
      <c r="J6189" s="145" t="b">
        <f>Proc[[#This Row],[Requested]]=Proc[[#This Row],[CurrentParent]]</f>
        <v>1</v>
      </c>
      <c r="K6189" s="153" t="str">
        <f>IF(Proc[[#This Row],[Author]]="Marcela Urrego",VLOOKUP(LEFT(Proc[[#This Row],[Requested]],1),Table3[#All],2,0),VLOOKUP(Proc[[#This Row],[Author]],Table4[],2,0))</f>
        <v>HC</v>
      </c>
      <c r="L6189" s="148" t="s">
        <v>7174</v>
      </c>
      <c r="M6189" s="140">
        <v>46061</v>
      </c>
      <c r="N6189" s="140"/>
      <c r="O6189" s="140"/>
      <c r="P6189" s="140" t="str">
        <f ca="1">IF(Proc[[#This Row],[DaysAgeing]]&gt;5,"yep","on track")</f>
        <v>yep</v>
      </c>
      <c r="Q6189" s="2">
        <f ca="1">IF(Proc[[#This Row],[DateClosed]]="",ABS(NETWORKDAYS(Proc[[#This Row],[DateOpened]],TODAY()))-1,ABS(NETWORKDAYS(Proc[[#This Row],[DateOpened]],Proc[[#This Row],[DateClosed]]))-1)</f>
        <v>39</v>
      </c>
      <c r="R6189" s="140" t="s">
        <v>5948</v>
      </c>
      <c r="S6189" s="145"/>
      <c r="T6189" s="153">
        <v>6188</v>
      </c>
    </row>
    <row r="6190" spans="1:20" hidden="1">
      <c r="A6190" s="144" t="s">
        <v>5941</v>
      </c>
      <c r="B6190" s="153" t="str">
        <f>IFERROR(VLOOKUP(Proc[[#This Row],[App]],Table2[],3,0),"open")</f>
        <v>ok</v>
      </c>
      <c r="C6190" s="144" t="s">
        <v>369</v>
      </c>
      <c r="D6190" s="152" t="s">
        <v>5961</v>
      </c>
      <c r="E6190" s="152" t="s">
        <v>2989</v>
      </c>
      <c r="F6190" s="145" t="s">
        <v>2989</v>
      </c>
      <c r="G6190" s="144" t="s">
        <v>400</v>
      </c>
      <c r="H6190" s="145" t="str">
        <f>IF(Proc[[#This Row],[type]]="LFF (MDG-F)",MID(Proc[[#This Row],[Obj]],13,10),"")</f>
        <v/>
      </c>
      <c r="I6190" s="152"/>
      <c r="J6190" s="145" t="b">
        <f>Proc[[#This Row],[Requested]]=Proc[[#This Row],[CurrentParent]]</f>
        <v>1</v>
      </c>
      <c r="K6190" s="153" t="str">
        <f>IF(Proc[[#This Row],[Author]]="Marcela Urrego",VLOOKUP(LEFT(Proc[[#This Row],[Requested]],1),Table3[#All],2,0),VLOOKUP(Proc[[#This Row],[Author]],Table4[],2,0))</f>
        <v>HC</v>
      </c>
      <c r="L6190" s="148" t="s">
        <v>7174</v>
      </c>
      <c r="M6190" s="140">
        <v>46061</v>
      </c>
      <c r="N6190" s="140"/>
      <c r="O6190" s="140"/>
      <c r="P6190" s="140" t="str">
        <f ca="1">IF(Proc[[#This Row],[DaysAgeing]]&gt;5,"yep","on track")</f>
        <v>yep</v>
      </c>
      <c r="Q6190" s="2">
        <f ca="1">IF(Proc[[#This Row],[DateClosed]]="",ABS(NETWORKDAYS(Proc[[#This Row],[DateOpened]],TODAY()))-1,ABS(NETWORKDAYS(Proc[[#This Row],[DateOpened]],Proc[[#This Row],[DateClosed]]))-1)</f>
        <v>39</v>
      </c>
      <c r="R6190" s="140" t="s">
        <v>5948</v>
      </c>
      <c r="S6190" s="145"/>
      <c r="T6190" s="153">
        <v>6189</v>
      </c>
    </row>
    <row r="6191" spans="1:20" hidden="1">
      <c r="A6191" s="144" t="s">
        <v>5941</v>
      </c>
      <c r="B6191" s="153" t="str">
        <f>IFERROR(VLOOKUP(Proc[[#This Row],[App]],Table2[],3,0),"open")</f>
        <v>ok</v>
      </c>
      <c r="C6191" s="144" t="s">
        <v>369</v>
      </c>
      <c r="D6191" s="152" t="s">
        <v>5962</v>
      </c>
      <c r="E6191" s="152" t="s">
        <v>5947</v>
      </c>
      <c r="F6191" s="153" t="s">
        <v>5947</v>
      </c>
      <c r="G6191" s="144" t="s">
        <v>400</v>
      </c>
      <c r="H6191" s="145" t="str">
        <f>IF(Proc[[#This Row],[type]]="LFF (MDG-F)",MID(Proc[[#This Row],[Obj]],13,10),"")</f>
        <v/>
      </c>
      <c r="I6191" s="152"/>
      <c r="J6191" s="145" t="b">
        <f>Proc[[#This Row],[Requested]]=Proc[[#This Row],[CurrentParent]]</f>
        <v>1</v>
      </c>
      <c r="K6191" s="153" t="str">
        <f>IF(Proc[[#This Row],[Author]]="Marcela Urrego",VLOOKUP(LEFT(Proc[[#This Row],[Requested]],1),Table3[#All],2,0),VLOOKUP(Proc[[#This Row],[Author]],Table4[],2,0))</f>
        <v>HC</v>
      </c>
      <c r="L6191" s="148" t="s">
        <v>7174</v>
      </c>
      <c r="M6191" s="140">
        <v>46061</v>
      </c>
      <c r="N6191" s="140"/>
      <c r="O6191" s="140"/>
      <c r="P6191" s="140" t="str">
        <f ca="1">IF(Proc[[#This Row],[DaysAgeing]]&gt;5,"yep","on track")</f>
        <v>yep</v>
      </c>
      <c r="Q6191" s="2">
        <f ca="1">IF(Proc[[#This Row],[DateClosed]]="",ABS(NETWORKDAYS(Proc[[#This Row],[DateOpened]],TODAY()))-1,ABS(NETWORKDAYS(Proc[[#This Row],[DateOpened]],Proc[[#This Row],[DateClosed]]))-1)</f>
        <v>39</v>
      </c>
      <c r="R6191" s="140" t="s">
        <v>5948</v>
      </c>
      <c r="S6191" s="145"/>
      <c r="T6191" s="153">
        <v>6190</v>
      </c>
    </row>
    <row r="6192" spans="1:20" hidden="1">
      <c r="A6192" s="144" t="s">
        <v>5941</v>
      </c>
      <c r="B6192" s="153" t="str">
        <f>IFERROR(VLOOKUP(Proc[[#This Row],[App]],Table2[],3,0),"open")</f>
        <v>ok</v>
      </c>
      <c r="C6192" s="144" t="s">
        <v>369</v>
      </c>
      <c r="D6192" s="152" t="s">
        <v>5963</v>
      </c>
      <c r="E6192" s="152" t="s">
        <v>5943</v>
      </c>
      <c r="F6192" s="153" t="s">
        <v>5943</v>
      </c>
      <c r="G6192" s="144" t="s">
        <v>400</v>
      </c>
      <c r="H6192" s="145" t="str">
        <f>IF(Proc[[#This Row],[type]]="LFF (MDG-F)",MID(Proc[[#This Row],[Obj]],13,10),"")</f>
        <v/>
      </c>
      <c r="I6192" s="152"/>
      <c r="J6192" s="145" t="b">
        <f>Proc[[#This Row],[Requested]]=Proc[[#This Row],[CurrentParent]]</f>
        <v>1</v>
      </c>
      <c r="K6192" s="153" t="str">
        <f>IF(Proc[[#This Row],[Author]]="Marcela Urrego",VLOOKUP(LEFT(Proc[[#This Row],[Requested]],1),Table3[#All],2,0),VLOOKUP(Proc[[#This Row],[Author]],Table4[],2,0))</f>
        <v>HC</v>
      </c>
      <c r="L6192" s="148" t="s">
        <v>7174</v>
      </c>
      <c r="M6192" s="140">
        <v>46061</v>
      </c>
      <c r="N6192" s="140"/>
      <c r="O6192" s="140"/>
      <c r="P6192" s="140" t="str">
        <f ca="1">IF(Proc[[#This Row],[DaysAgeing]]&gt;5,"yep","on track")</f>
        <v>yep</v>
      </c>
      <c r="Q6192" s="2">
        <f ca="1">IF(Proc[[#This Row],[DateClosed]]="",ABS(NETWORKDAYS(Proc[[#This Row],[DateOpened]],TODAY()))-1,ABS(NETWORKDAYS(Proc[[#This Row],[DateOpened]],Proc[[#This Row],[DateClosed]]))-1)</f>
        <v>39</v>
      </c>
      <c r="R6192" s="140" t="s">
        <v>5948</v>
      </c>
      <c r="S6192" s="145"/>
      <c r="T6192" s="153">
        <v>6191</v>
      </c>
    </row>
    <row r="6193" spans="1:20" hidden="1">
      <c r="A6193" t="s">
        <v>5964</v>
      </c>
      <c r="B6193" s="153" t="str">
        <f>IFERROR(VLOOKUP(Proc[[#This Row],[App]],Table2[],3,0),"open")</f>
        <v>ok</v>
      </c>
      <c r="C6193" s="147" t="s">
        <v>369</v>
      </c>
      <c r="D6193" s="152" t="s">
        <v>7185</v>
      </c>
      <c r="E6193" s="152" t="s">
        <v>5965</v>
      </c>
      <c r="F6193" s="145" t="s">
        <v>5965</v>
      </c>
      <c r="G6193" s="144" t="s">
        <v>400</v>
      </c>
      <c r="H6193" s="145" t="str">
        <f>IF(Proc[[#This Row],[type]]="LFF (MDG-F)",MID(Proc[[#This Row],[Obj]],13,10),"")</f>
        <v/>
      </c>
      <c r="I6193" s="152"/>
      <c r="J6193" s="145" t="b">
        <f>Proc[[#This Row],[Requested]]=Proc[[#This Row],[CurrentParent]]</f>
        <v>1</v>
      </c>
      <c r="K6193" s="153" t="str">
        <f>IF(Proc[[#This Row],[Author]]="Marcela Urrego",VLOOKUP(LEFT(Proc[[#This Row],[Requested]],1),Table3[#All],2,0),VLOOKUP(Proc[[#This Row],[Author]],Table4[],2,0))</f>
        <v>HC</v>
      </c>
      <c r="L6193" s="148" t="s">
        <v>7174</v>
      </c>
      <c r="M6193" s="140">
        <v>46061</v>
      </c>
      <c r="N6193" s="140"/>
      <c r="O6193" s="140"/>
      <c r="P6193" s="140" t="str">
        <f ca="1">IF(Proc[[#This Row],[DaysAgeing]]&gt;5,"yep","on track")</f>
        <v>yep</v>
      </c>
      <c r="Q6193" s="2">
        <f ca="1">IF(Proc[[#This Row],[DateClosed]]="",ABS(NETWORKDAYS(Proc[[#This Row],[DateOpened]],TODAY()))-1,ABS(NETWORKDAYS(Proc[[#This Row],[DateOpened]],Proc[[#This Row],[DateClosed]]))-1)</f>
        <v>39</v>
      </c>
      <c r="R6193" s="140" t="s">
        <v>5948</v>
      </c>
      <c r="S6193" s="145"/>
      <c r="T6193" s="153">
        <v>6192</v>
      </c>
    </row>
    <row r="6194" spans="1:20" hidden="1">
      <c r="A6194" s="144" t="s">
        <v>5964</v>
      </c>
      <c r="B6194" s="145" t="str">
        <f>IFERROR(VLOOKUP(Proc[[#This Row],[App]],Table2[],3,0),"open")</f>
        <v>ok</v>
      </c>
      <c r="C6194" s="147" t="s">
        <v>369</v>
      </c>
      <c r="D6194" s="152" t="s">
        <v>7186</v>
      </c>
      <c r="E6194" s="152" t="s">
        <v>5966</v>
      </c>
      <c r="F6194" s="148" t="s">
        <v>5966</v>
      </c>
      <c r="G6194" s="144" t="s">
        <v>400</v>
      </c>
      <c r="H6194" s="145" t="str">
        <f>IF(Proc[[#This Row],[type]]="LFF (MDG-F)",MID(Proc[[#This Row],[Obj]],13,10),"")</f>
        <v/>
      </c>
      <c r="I6194" s="152"/>
      <c r="J6194" s="145" t="b">
        <f>Proc[[#This Row],[Requested]]=Proc[[#This Row],[CurrentParent]]</f>
        <v>1</v>
      </c>
      <c r="K6194" s="145" t="str">
        <f>IF(Proc[[#This Row],[Author]]="Marcela Urrego",VLOOKUP(LEFT(Proc[[#This Row],[Requested]],1),Table3[#All],2,0),VLOOKUP(Proc[[#This Row],[Author]],Table4[],2,0))</f>
        <v>HC</v>
      </c>
      <c r="L6194" s="148" t="s">
        <v>7174</v>
      </c>
      <c r="M6194" s="140">
        <v>46061</v>
      </c>
      <c r="N6194" s="140"/>
      <c r="O6194" s="140"/>
      <c r="P6194" s="140" t="str">
        <f ca="1">IF(Proc[[#This Row],[DaysAgeing]]&gt;5,"yep","on track")</f>
        <v>yep</v>
      </c>
      <c r="Q6194" s="2">
        <f ca="1">IF(Proc[[#This Row],[DateClosed]]="",ABS(NETWORKDAYS(Proc[[#This Row],[DateOpened]],TODAY()))-1,ABS(NETWORKDAYS(Proc[[#This Row],[DateOpened]],Proc[[#This Row],[DateClosed]]))-1)</f>
        <v>39</v>
      </c>
      <c r="R6194" s="140" t="s">
        <v>5948</v>
      </c>
      <c r="S6194" s="145"/>
      <c r="T6194" s="153">
        <v>6193</v>
      </c>
    </row>
    <row r="6195" spans="1:20" hidden="1">
      <c r="A6195" s="144" t="s">
        <v>5964</v>
      </c>
      <c r="B6195" s="153" t="str">
        <f>IFERROR(VLOOKUP(Proc[[#This Row],[App]],Table2[],3,0),"open")</f>
        <v>ok</v>
      </c>
      <c r="C6195" s="147" t="s">
        <v>369</v>
      </c>
      <c r="D6195" s="152" t="s">
        <v>7187</v>
      </c>
      <c r="E6195" s="152" t="s">
        <v>5966</v>
      </c>
      <c r="F6195" s="153" t="s">
        <v>5966</v>
      </c>
      <c r="G6195" s="144" t="s">
        <v>400</v>
      </c>
      <c r="H6195" s="145" t="str">
        <f>IF(Proc[[#This Row],[type]]="LFF (MDG-F)",MID(Proc[[#This Row],[Obj]],13,10),"")</f>
        <v/>
      </c>
      <c r="I6195" s="152"/>
      <c r="J6195" s="145" t="b">
        <f>Proc[[#This Row],[Requested]]=Proc[[#This Row],[CurrentParent]]</f>
        <v>1</v>
      </c>
      <c r="K6195" s="153" t="str">
        <f>IF(Proc[[#This Row],[Author]]="Marcela Urrego",VLOOKUP(LEFT(Proc[[#This Row],[Requested]],1),Table3[#All],2,0),VLOOKUP(Proc[[#This Row],[Author]],Table4[],2,0))</f>
        <v>HC</v>
      </c>
      <c r="L6195" s="148" t="s">
        <v>7174</v>
      </c>
      <c r="M6195" s="140">
        <v>46061</v>
      </c>
      <c r="N6195" s="140"/>
      <c r="O6195" s="140"/>
      <c r="P6195" s="140" t="str">
        <f ca="1">IF(Proc[[#This Row],[DaysAgeing]]&gt;5,"yep","on track")</f>
        <v>yep</v>
      </c>
      <c r="Q6195" s="2">
        <f ca="1">IF(Proc[[#This Row],[DateClosed]]="",ABS(NETWORKDAYS(Proc[[#This Row],[DateOpened]],TODAY()))-1,ABS(NETWORKDAYS(Proc[[#This Row],[DateOpened]],Proc[[#This Row],[DateClosed]]))-1)</f>
        <v>39</v>
      </c>
      <c r="R6195" s="140" t="s">
        <v>5948</v>
      </c>
      <c r="S6195" s="145"/>
      <c r="T6195" s="153">
        <v>6194</v>
      </c>
    </row>
    <row r="6196" spans="1:20" hidden="1">
      <c r="A6196" s="144" t="s">
        <v>5964</v>
      </c>
      <c r="B6196" s="145" t="str">
        <f>IFERROR(VLOOKUP(Proc[[#This Row],[App]],Table2[],3,0),"open")</f>
        <v>ok</v>
      </c>
      <c r="C6196" s="147" t="s">
        <v>369</v>
      </c>
      <c r="D6196" s="152" t="s">
        <v>7188</v>
      </c>
      <c r="E6196" s="152" t="s">
        <v>5966</v>
      </c>
      <c r="F6196" s="148" t="s">
        <v>5966</v>
      </c>
      <c r="G6196" s="144" t="s">
        <v>400</v>
      </c>
      <c r="H6196" s="145" t="str">
        <f>IF(Proc[[#This Row],[type]]="LFF (MDG-F)",MID(Proc[[#This Row],[Obj]],13,10),"")</f>
        <v/>
      </c>
      <c r="I6196" s="152"/>
      <c r="J6196" s="145" t="b">
        <f>Proc[[#This Row],[Requested]]=Proc[[#This Row],[CurrentParent]]</f>
        <v>1</v>
      </c>
      <c r="K6196" s="145" t="str">
        <f>IF(Proc[[#This Row],[Author]]="Marcela Urrego",VLOOKUP(LEFT(Proc[[#This Row],[Requested]],1),Table3[#All],2,0),VLOOKUP(Proc[[#This Row],[Author]],Table4[],2,0))</f>
        <v>HC</v>
      </c>
      <c r="L6196" s="148" t="s">
        <v>7174</v>
      </c>
      <c r="M6196" s="140">
        <v>46061</v>
      </c>
      <c r="N6196" s="140"/>
      <c r="O6196" s="140"/>
      <c r="P6196" s="140" t="str">
        <f ca="1">IF(Proc[[#This Row],[DaysAgeing]]&gt;5,"yep","on track")</f>
        <v>yep</v>
      </c>
      <c r="Q6196" s="2">
        <f ca="1">IF(Proc[[#This Row],[DateClosed]]="",ABS(NETWORKDAYS(Proc[[#This Row],[DateOpened]],TODAY()))-1,ABS(NETWORKDAYS(Proc[[#This Row],[DateOpened]],Proc[[#This Row],[DateClosed]]))-1)</f>
        <v>39</v>
      </c>
      <c r="R6196" s="140" t="s">
        <v>5948</v>
      </c>
      <c r="S6196" s="145"/>
      <c r="T6196" s="153">
        <v>6195</v>
      </c>
    </row>
    <row r="6197" spans="1:20" hidden="1">
      <c r="A6197" s="144" t="s">
        <v>5964</v>
      </c>
      <c r="B6197" s="145" t="str">
        <f>IFERROR(VLOOKUP(Proc[[#This Row],[App]],Table2[],3,0),"open")</f>
        <v>ok</v>
      </c>
      <c r="C6197" s="147" t="s">
        <v>369</v>
      </c>
      <c r="D6197" s="152" t="s">
        <v>7189</v>
      </c>
      <c r="E6197" s="152" t="s">
        <v>5966</v>
      </c>
      <c r="F6197" s="148" t="s">
        <v>5966</v>
      </c>
      <c r="G6197" s="144" t="s">
        <v>400</v>
      </c>
      <c r="H6197" s="145" t="str">
        <f>IF(Proc[[#This Row],[type]]="LFF (MDG-F)",MID(Proc[[#This Row],[Obj]],13,10),"")</f>
        <v/>
      </c>
      <c r="I6197" s="152"/>
      <c r="J6197" s="145" t="b">
        <f>Proc[[#This Row],[Requested]]=Proc[[#This Row],[CurrentParent]]</f>
        <v>1</v>
      </c>
      <c r="K6197" s="145" t="str">
        <f>IF(Proc[[#This Row],[Author]]="Marcela Urrego",VLOOKUP(LEFT(Proc[[#This Row],[Requested]],1),Table3[#All],2,0),VLOOKUP(Proc[[#This Row],[Author]],Table4[],2,0))</f>
        <v>HC</v>
      </c>
      <c r="L6197" s="148" t="s">
        <v>7174</v>
      </c>
      <c r="M6197" s="140">
        <v>46061</v>
      </c>
      <c r="N6197" s="140"/>
      <c r="O6197" s="140"/>
      <c r="P6197" s="140" t="str">
        <f ca="1">IF(Proc[[#This Row],[DaysAgeing]]&gt;5,"yep","on track")</f>
        <v>yep</v>
      </c>
      <c r="Q6197" s="2">
        <f ca="1">IF(Proc[[#This Row],[DateClosed]]="",ABS(NETWORKDAYS(Proc[[#This Row],[DateOpened]],TODAY()))-1,ABS(NETWORKDAYS(Proc[[#This Row],[DateOpened]],Proc[[#This Row],[DateClosed]]))-1)</f>
        <v>39</v>
      </c>
      <c r="R6197" s="140" t="s">
        <v>5948</v>
      </c>
      <c r="S6197" s="145"/>
      <c r="T6197" s="153">
        <v>6196</v>
      </c>
    </row>
    <row r="6198" spans="1:20" hidden="1">
      <c r="A6198" s="144" t="s">
        <v>5964</v>
      </c>
      <c r="B6198" s="153" t="str">
        <f>IFERROR(VLOOKUP(Proc[[#This Row],[App]],Table2[],3,0),"open")</f>
        <v>ok</v>
      </c>
      <c r="C6198" s="147" t="s">
        <v>369</v>
      </c>
      <c r="D6198" s="152" t="s">
        <v>7190</v>
      </c>
      <c r="E6198" s="152" t="s">
        <v>5966</v>
      </c>
      <c r="F6198" s="148" t="s">
        <v>5966</v>
      </c>
      <c r="G6198" s="144" t="s">
        <v>400</v>
      </c>
      <c r="H6198" s="145" t="str">
        <f>IF(Proc[[#This Row],[type]]="LFF (MDG-F)",MID(Proc[[#This Row],[Obj]],13,10),"")</f>
        <v/>
      </c>
      <c r="I6198" s="152"/>
      <c r="J6198" s="145" t="b">
        <f>Proc[[#This Row],[Requested]]=Proc[[#This Row],[CurrentParent]]</f>
        <v>1</v>
      </c>
      <c r="K6198" s="153" t="str">
        <f>IF(Proc[[#This Row],[Author]]="Marcela Urrego",VLOOKUP(LEFT(Proc[[#This Row],[Requested]],1),Table3[#All],2,0),VLOOKUP(Proc[[#This Row],[Author]],Table4[],2,0))</f>
        <v>HC</v>
      </c>
      <c r="L6198" s="148" t="s">
        <v>7174</v>
      </c>
      <c r="M6198" s="140">
        <v>46061</v>
      </c>
      <c r="N6198" s="140"/>
      <c r="O6198" s="140"/>
      <c r="P6198" s="140" t="str">
        <f ca="1">IF(Proc[[#This Row],[DaysAgeing]]&gt;5,"yep","on track")</f>
        <v>yep</v>
      </c>
      <c r="Q6198" s="2">
        <f ca="1">IF(Proc[[#This Row],[DateClosed]]="",ABS(NETWORKDAYS(Proc[[#This Row],[DateOpened]],TODAY()))-1,ABS(NETWORKDAYS(Proc[[#This Row],[DateOpened]],Proc[[#This Row],[DateClosed]]))-1)</f>
        <v>39</v>
      </c>
      <c r="R6198" s="140" t="s">
        <v>5948</v>
      </c>
      <c r="S6198" s="145"/>
      <c r="T6198" s="153">
        <v>6197</v>
      </c>
    </row>
    <row r="6199" spans="1:20" hidden="1">
      <c r="A6199" s="144" t="s">
        <v>5964</v>
      </c>
      <c r="B6199" s="145" t="str">
        <f>IFERROR(VLOOKUP(Proc[[#This Row],[App]],Table2[],3,0),"open")</f>
        <v>ok</v>
      </c>
      <c r="C6199" s="147" t="s">
        <v>369</v>
      </c>
      <c r="D6199" s="152" t="s">
        <v>7191</v>
      </c>
      <c r="E6199" s="152" t="s">
        <v>5966</v>
      </c>
      <c r="F6199" s="148" t="s">
        <v>5966</v>
      </c>
      <c r="G6199" s="144" t="s">
        <v>400</v>
      </c>
      <c r="H6199" s="145" t="str">
        <f>IF(Proc[[#This Row],[type]]="LFF (MDG-F)",MID(Proc[[#This Row],[Obj]],13,10),"")</f>
        <v/>
      </c>
      <c r="I6199" s="152"/>
      <c r="J6199" s="145" t="b">
        <f>Proc[[#This Row],[Requested]]=Proc[[#This Row],[CurrentParent]]</f>
        <v>1</v>
      </c>
      <c r="K6199" s="145" t="str">
        <f>IF(Proc[[#This Row],[Author]]="Marcela Urrego",VLOOKUP(LEFT(Proc[[#This Row],[Requested]],1),Table3[#All],2,0),VLOOKUP(Proc[[#This Row],[Author]],Table4[],2,0))</f>
        <v>HC</v>
      </c>
      <c r="L6199" s="148" t="s">
        <v>7174</v>
      </c>
      <c r="M6199" s="140">
        <v>46061</v>
      </c>
      <c r="N6199" s="140"/>
      <c r="O6199" s="140"/>
      <c r="P6199" s="140" t="str">
        <f ca="1">IF(Proc[[#This Row],[DaysAgeing]]&gt;5,"yep","on track")</f>
        <v>yep</v>
      </c>
      <c r="Q6199" s="2">
        <f ca="1">IF(Proc[[#This Row],[DateClosed]]="",ABS(NETWORKDAYS(Proc[[#This Row],[DateOpened]],TODAY()))-1,ABS(NETWORKDAYS(Proc[[#This Row],[DateOpened]],Proc[[#This Row],[DateClosed]]))-1)</f>
        <v>39</v>
      </c>
      <c r="R6199" s="140" t="s">
        <v>5948</v>
      </c>
      <c r="S6199" s="145"/>
      <c r="T6199" s="153">
        <v>6198</v>
      </c>
    </row>
    <row r="6200" spans="1:20" hidden="1">
      <c r="A6200" s="144" t="s">
        <v>5964</v>
      </c>
      <c r="B6200" s="145" t="str">
        <f>IFERROR(VLOOKUP(Proc[[#This Row],[App]],Table2[],3,0),"open")</f>
        <v>ok</v>
      </c>
      <c r="C6200" s="147" t="s">
        <v>369</v>
      </c>
      <c r="D6200" s="152" t="s">
        <v>7192</v>
      </c>
      <c r="E6200" s="152" t="s">
        <v>5966</v>
      </c>
      <c r="F6200" s="148" t="s">
        <v>5966</v>
      </c>
      <c r="G6200" s="144" t="s">
        <v>400</v>
      </c>
      <c r="H6200" s="145" t="str">
        <f>IF(Proc[[#This Row],[type]]="LFF (MDG-F)",MID(Proc[[#This Row],[Obj]],13,10),"")</f>
        <v/>
      </c>
      <c r="I6200" s="152"/>
      <c r="J6200" s="145" t="b">
        <f>Proc[[#This Row],[Requested]]=Proc[[#This Row],[CurrentParent]]</f>
        <v>1</v>
      </c>
      <c r="K6200" s="145" t="str">
        <f>IF(Proc[[#This Row],[Author]]="Marcela Urrego",VLOOKUP(LEFT(Proc[[#This Row],[Requested]],1),Table3[#All],2,0),VLOOKUP(Proc[[#This Row],[Author]],Table4[],2,0))</f>
        <v>HC</v>
      </c>
      <c r="L6200" s="148" t="s">
        <v>7174</v>
      </c>
      <c r="M6200" s="140">
        <v>46061</v>
      </c>
      <c r="N6200" s="140"/>
      <c r="O6200" s="140"/>
      <c r="P6200" s="140" t="str">
        <f ca="1">IF(Proc[[#This Row],[DaysAgeing]]&gt;5,"yep","on track")</f>
        <v>yep</v>
      </c>
      <c r="Q6200" s="2">
        <f ca="1">IF(Proc[[#This Row],[DateClosed]]="",ABS(NETWORKDAYS(Proc[[#This Row],[DateOpened]],TODAY()))-1,ABS(NETWORKDAYS(Proc[[#This Row],[DateOpened]],Proc[[#This Row],[DateClosed]]))-1)</f>
        <v>39</v>
      </c>
      <c r="R6200" s="140" t="s">
        <v>5948</v>
      </c>
      <c r="S6200" s="145"/>
      <c r="T6200" s="153">
        <v>6199</v>
      </c>
    </row>
    <row r="6201" spans="1:20" hidden="1">
      <c r="A6201" s="144" t="s">
        <v>5964</v>
      </c>
      <c r="B6201" s="145" t="str">
        <f>IFERROR(VLOOKUP(Proc[[#This Row],[App]],Table2[],3,0),"open")</f>
        <v>ok</v>
      </c>
      <c r="C6201" s="147" t="s">
        <v>369</v>
      </c>
      <c r="D6201" s="152" t="s">
        <v>7193</v>
      </c>
      <c r="E6201" s="152" t="s">
        <v>5966</v>
      </c>
      <c r="F6201" s="148" t="s">
        <v>5966</v>
      </c>
      <c r="G6201" s="144" t="s">
        <v>400</v>
      </c>
      <c r="H6201" s="145" t="str">
        <f>IF(Proc[[#This Row],[type]]="LFF (MDG-F)",MID(Proc[[#This Row],[Obj]],13,10),"")</f>
        <v/>
      </c>
      <c r="I6201" s="152"/>
      <c r="J6201" s="145" t="b">
        <f>Proc[[#This Row],[Requested]]=Proc[[#This Row],[CurrentParent]]</f>
        <v>1</v>
      </c>
      <c r="K6201" s="145" t="str">
        <f>IF(Proc[[#This Row],[Author]]="Marcela Urrego",VLOOKUP(LEFT(Proc[[#This Row],[Requested]],1),Table3[#All],2,0),VLOOKUP(Proc[[#This Row],[Author]],Table4[],2,0))</f>
        <v>HC</v>
      </c>
      <c r="L6201" s="148" t="s">
        <v>7174</v>
      </c>
      <c r="M6201" s="140">
        <v>46061</v>
      </c>
      <c r="N6201" s="140"/>
      <c r="O6201" s="140"/>
      <c r="P6201" s="140" t="str">
        <f ca="1">IF(Proc[[#This Row],[DaysAgeing]]&gt;5,"yep","on track")</f>
        <v>yep</v>
      </c>
      <c r="Q6201" s="2">
        <f ca="1">IF(Proc[[#This Row],[DateClosed]]="",ABS(NETWORKDAYS(Proc[[#This Row],[DateOpened]],TODAY()))-1,ABS(NETWORKDAYS(Proc[[#This Row],[DateOpened]],Proc[[#This Row],[DateClosed]]))-1)</f>
        <v>39</v>
      </c>
      <c r="R6201" s="140" t="s">
        <v>5948</v>
      </c>
      <c r="S6201" s="145"/>
      <c r="T6201" s="153">
        <v>6200</v>
      </c>
    </row>
    <row r="6202" spans="1:20" hidden="1">
      <c r="A6202" s="144" t="s">
        <v>5964</v>
      </c>
      <c r="B6202" s="145" t="str">
        <f>IFERROR(VLOOKUP(Proc[[#This Row],[App]],Table2[],3,0),"open")</f>
        <v>ok</v>
      </c>
      <c r="C6202" s="147" t="s">
        <v>369</v>
      </c>
      <c r="D6202" s="152" t="s">
        <v>7194</v>
      </c>
      <c r="E6202" s="152" t="s">
        <v>5966</v>
      </c>
      <c r="F6202" s="148" t="s">
        <v>5966</v>
      </c>
      <c r="G6202" s="144" t="s">
        <v>400</v>
      </c>
      <c r="H6202" s="145" t="str">
        <f>IF(Proc[[#This Row],[type]]="LFF (MDG-F)",MID(Proc[[#This Row],[Obj]],13,10),"")</f>
        <v/>
      </c>
      <c r="I6202" s="152"/>
      <c r="J6202" s="145" t="b">
        <f>Proc[[#This Row],[Requested]]=Proc[[#This Row],[CurrentParent]]</f>
        <v>1</v>
      </c>
      <c r="K6202" s="145" t="str">
        <f>IF(Proc[[#This Row],[Author]]="Marcela Urrego",VLOOKUP(LEFT(Proc[[#This Row],[Requested]],1),Table3[#All],2,0),VLOOKUP(Proc[[#This Row],[Author]],Table4[],2,0))</f>
        <v>HC</v>
      </c>
      <c r="L6202" s="148" t="s">
        <v>7174</v>
      </c>
      <c r="M6202" s="140">
        <v>46061</v>
      </c>
      <c r="N6202" s="140"/>
      <c r="O6202" s="140"/>
      <c r="P6202" s="140" t="str">
        <f ca="1">IF(Proc[[#This Row],[DaysAgeing]]&gt;5,"yep","on track")</f>
        <v>yep</v>
      </c>
      <c r="Q6202" s="2">
        <f ca="1">IF(Proc[[#This Row],[DateClosed]]="",ABS(NETWORKDAYS(Proc[[#This Row],[DateOpened]],TODAY()))-1,ABS(NETWORKDAYS(Proc[[#This Row],[DateOpened]],Proc[[#This Row],[DateClosed]]))-1)</f>
        <v>39</v>
      </c>
      <c r="R6202" s="140" t="s">
        <v>5948</v>
      </c>
      <c r="S6202" s="145"/>
      <c r="T6202" s="153">
        <v>6201</v>
      </c>
    </row>
    <row r="6203" spans="1:20" hidden="1">
      <c r="A6203" s="144" t="s">
        <v>5964</v>
      </c>
      <c r="B6203" s="153" t="str">
        <f>IFERROR(VLOOKUP(Proc[[#This Row],[App]],Table2[],3,0),"open")</f>
        <v>ok</v>
      </c>
      <c r="C6203" s="147" t="s">
        <v>369</v>
      </c>
      <c r="D6203" s="152" t="s">
        <v>7195</v>
      </c>
      <c r="E6203" s="152" t="s">
        <v>5967</v>
      </c>
      <c r="F6203" s="153" t="s">
        <v>5967</v>
      </c>
      <c r="G6203" s="144" t="s">
        <v>400</v>
      </c>
      <c r="H6203" s="145" t="str">
        <f>IF(Proc[[#This Row],[type]]="LFF (MDG-F)",MID(Proc[[#This Row],[Obj]],13,10),"")</f>
        <v/>
      </c>
      <c r="I6203" s="152"/>
      <c r="J6203" s="145" t="b">
        <f>Proc[[#This Row],[Requested]]=Proc[[#This Row],[CurrentParent]]</f>
        <v>1</v>
      </c>
      <c r="K6203" s="153" t="str">
        <f>IF(Proc[[#This Row],[Author]]="Marcela Urrego",VLOOKUP(LEFT(Proc[[#This Row],[Requested]],1),Table3[#All],2,0),VLOOKUP(Proc[[#This Row],[Author]],Table4[],2,0))</f>
        <v>HC</v>
      </c>
      <c r="L6203" s="148" t="s">
        <v>7174</v>
      </c>
      <c r="M6203" s="140">
        <v>46061</v>
      </c>
      <c r="N6203" s="140"/>
      <c r="O6203" s="140"/>
      <c r="P6203" s="140" t="str">
        <f ca="1">IF(Proc[[#This Row],[DaysAgeing]]&gt;5,"yep","on track")</f>
        <v>yep</v>
      </c>
      <c r="Q6203" s="2">
        <f ca="1">IF(Proc[[#This Row],[DateClosed]]="",ABS(NETWORKDAYS(Proc[[#This Row],[DateOpened]],TODAY()))-1,ABS(NETWORKDAYS(Proc[[#This Row],[DateOpened]],Proc[[#This Row],[DateClosed]]))-1)</f>
        <v>39</v>
      </c>
      <c r="R6203" s="140" t="s">
        <v>5948</v>
      </c>
      <c r="S6203" s="145"/>
      <c r="T6203" s="153">
        <v>6202</v>
      </c>
    </row>
    <row r="6204" spans="1:20" hidden="1">
      <c r="A6204" s="144" t="s">
        <v>5964</v>
      </c>
      <c r="B6204" s="153" t="str">
        <f>IFERROR(VLOOKUP(Proc[[#This Row],[App]],Table2[],3,0),"open")</f>
        <v>ok</v>
      </c>
      <c r="C6204" s="147" t="s">
        <v>369</v>
      </c>
      <c r="D6204" s="152" t="s">
        <v>7196</v>
      </c>
      <c r="E6204" s="152" t="s">
        <v>5968</v>
      </c>
      <c r="F6204" s="148" t="s">
        <v>5968</v>
      </c>
      <c r="G6204" s="144" t="s">
        <v>400</v>
      </c>
      <c r="H6204" s="145" t="str">
        <f>IF(Proc[[#This Row],[type]]="LFF (MDG-F)",MID(Proc[[#This Row],[Obj]],13,10),"")</f>
        <v/>
      </c>
      <c r="I6204" s="152"/>
      <c r="J6204" s="145" t="b">
        <f>Proc[[#This Row],[Requested]]=Proc[[#This Row],[CurrentParent]]</f>
        <v>1</v>
      </c>
      <c r="K6204" s="153" t="str">
        <f>IF(Proc[[#This Row],[Author]]="Marcela Urrego",VLOOKUP(LEFT(Proc[[#This Row],[Requested]],1),Table3[#All],2,0),VLOOKUP(Proc[[#This Row],[Author]],Table4[],2,0))</f>
        <v>HC</v>
      </c>
      <c r="L6204" s="148" t="s">
        <v>7174</v>
      </c>
      <c r="M6204" s="140">
        <v>46061</v>
      </c>
      <c r="N6204" s="140"/>
      <c r="O6204" s="140"/>
      <c r="P6204" s="140" t="str">
        <f ca="1">IF(Proc[[#This Row],[DaysAgeing]]&gt;5,"yep","on track")</f>
        <v>yep</v>
      </c>
      <c r="Q6204" s="2">
        <f ca="1">IF(Proc[[#This Row],[DateClosed]]="",ABS(NETWORKDAYS(Proc[[#This Row],[DateOpened]],TODAY()))-1,ABS(NETWORKDAYS(Proc[[#This Row],[DateOpened]],Proc[[#This Row],[DateClosed]]))-1)</f>
        <v>39</v>
      </c>
      <c r="R6204" s="140" t="s">
        <v>5948</v>
      </c>
      <c r="S6204" s="145"/>
      <c r="T6204" s="153">
        <v>6203</v>
      </c>
    </row>
    <row r="6205" spans="1:20" hidden="1">
      <c r="A6205" s="144" t="s">
        <v>5964</v>
      </c>
      <c r="B6205" s="145" t="str">
        <f>IFERROR(VLOOKUP(Proc[[#This Row],[App]],Table2[],3,0),"open")</f>
        <v>ok</v>
      </c>
      <c r="C6205" s="147" t="s">
        <v>369</v>
      </c>
      <c r="D6205" s="152" t="s">
        <v>7197</v>
      </c>
      <c r="E6205" s="152" t="s">
        <v>5969</v>
      </c>
      <c r="F6205" s="148" t="s">
        <v>5969</v>
      </c>
      <c r="G6205" s="144" t="s">
        <v>400</v>
      </c>
      <c r="H6205" s="145" t="str">
        <f>IF(Proc[[#This Row],[type]]="LFF (MDG-F)",MID(Proc[[#This Row],[Obj]],13,10),"")</f>
        <v/>
      </c>
      <c r="I6205" s="152"/>
      <c r="J6205" s="145" t="b">
        <f>Proc[[#This Row],[Requested]]=Proc[[#This Row],[CurrentParent]]</f>
        <v>1</v>
      </c>
      <c r="K6205" s="145" t="str">
        <f>IF(Proc[[#This Row],[Author]]="Marcela Urrego",VLOOKUP(LEFT(Proc[[#This Row],[Requested]],1),Table3[#All],2,0),VLOOKUP(Proc[[#This Row],[Author]],Table4[],2,0))</f>
        <v>HC</v>
      </c>
      <c r="L6205" s="148" t="s">
        <v>7174</v>
      </c>
      <c r="M6205" s="140">
        <v>46061</v>
      </c>
      <c r="N6205" s="140"/>
      <c r="O6205" s="140"/>
      <c r="P6205" s="140" t="str">
        <f ca="1">IF(Proc[[#This Row],[DaysAgeing]]&gt;5,"yep","on track")</f>
        <v>yep</v>
      </c>
      <c r="Q6205" s="2">
        <f ca="1">IF(Proc[[#This Row],[DateClosed]]="",ABS(NETWORKDAYS(Proc[[#This Row],[DateOpened]],TODAY()))-1,ABS(NETWORKDAYS(Proc[[#This Row],[DateOpened]],Proc[[#This Row],[DateClosed]]))-1)</f>
        <v>39</v>
      </c>
      <c r="R6205" s="140" t="s">
        <v>5948</v>
      </c>
      <c r="S6205" s="145"/>
      <c r="T6205" s="153">
        <v>6204</v>
      </c>
    </row>
    <row r="6206" spans="1:20" hidden="1">
      <c r="A6206" s="144" t="s">
        <v>5964</v>
      </c>
      <c r="B6206" s="153" t="str">
        <f>IFERROR(VLOOKUP(Proc[[#This Row],[App]],Table2[],3,0),"open")</f>
        <v>ok</v>
      </c>
      <c r="C6206" s="147" t="s">
        <v>369</v>
      </c>
      <c r="D6206" s="152" t="s">
        <v>7198</v>
      </c>
      <c r="E6206" s="152" t="s">
        <v>5970</v>
      </c>
      <c r="F6206" s="153" t="s">
        <v>5970</v>
      </c>
      <c r="G6206" s="144" t="s">
        <v>400</v>
      </c>
      <c r="H6206" s="145" t="str">
        <f>IF(Proc[[#This Row],[type]]="LFF (MDG-F)",MID(Proc[[#This Row],[Obj]],13,10),"")</f>
        <v/>
      </c>
      <c r="I6206" s="152"/>
      <c r="J6206" s="145" t="b">
        <f>Proc[[#This Row],[Requested]]=Proc[[#This Row],[CurrentParent]]</f>
        <v>1</v>
      </c>
      <c r="K6206" s="153" t="str">
        <f>IF(Proc[[#This Row],[Author]]="Marcela Urrego",VLOOKUP(LEFT(Proc[[#This Row],[Requested]],1),Table3[#All],2,0),VLOOKUP(Proc[[#This Row],[Author]],Table4[],2,0))</f>
        <v>HC</v>
      </c>
      <c r="L6206" s="148" t="s">
        <v>7174</v>
      </c>
      <c r="M6206" s="140">
        <v>46061</v>
      </c>
      <c r="N6206" s="140"/>
      <c r="O6206" s="140"/>
      <c r="P6206" s="140" t="str">
        <f ca="1">IF(Proc[[#This Row],[DaysAgeing]]&gt;5,"yep","on track")</f>
        <v>yep</v>
      </c>
      <c r="Q6206" s="2">
        <f ca="1">IF(Proc[[#This Row],[DateClosed]]="",ABS(NETWORKDAYS(Proc[[#This Row],[DateOpened]],TODAY()))-1,ABS(NETWORKDAYS(Proc[[#This Row],[DateOpened]],Proc[[#This Row],[DateClosed]]))-1)</f>
        <v>39</v>
      </c>
      <c r="R6206" s="140" t="s">
        <v>5948</v>
      </c>
      <c r="S6206" s="145"/>
      <c r="T6206" s="153">
        <v>6205</v>
      </c>
    </row>
    <row r="6207" spans="1:20" hidden="1">
      <c r="A6207" s="144" t="s">
        <v>5964</v>
      </c>
      <c r="B6207" s="153" t="str">
        <f>IFERROR(VLOOKUP(Proc[[#This Row],[App]],Table2[],3,0),"open")</f>
        <v>ok</v>
      </c>
      <c r="C6207" s="147" t="s">
        <v>369</v>
      </c>
      <c r="D6207" s="152" t="s">
        <v>7199</v>
      </c>
      <c r="E6207" s="152" t="s">
        <v>5970</v>
      </c>
      <c r="F6207" s="153" t="s">
        <v>5970</v>
      </c>
      <c r="G6207" s="144" t="s">
        <v>400</v>
      </c>
      <c r="H6207" s="145" t="str">
        <f>IF(Proc[[#This Row],[type]]="LFF (MDG-F)",MID(Proc[[#This Row],[Obj]],13,10),"")</f>
        <v/>
      </c>
      <c r="I6207" s="152"/>
      <c r="J6207" s="145" t="b">
        <f>Proc[[#This Row],[Requested]]=Proc[[#This Row],[CurrentParent]]</f>
        <v>1</v>
      </c>
      <c r="K6207" s="153" t="str">
        <f>IF(Proc[[#This Row],[Author]]="Marcela Urrego",VLOOKUP(LEFT(Proc[[#This Row],[Requested]],1),Table3[#All],2,0),VLOOKUP(Proc[[#This Row],[Author]],Table4[],2,0))</f>
        <v>HC</v>
      </c>
      <c r="L6207" s="148" t="s">
        <v>7174</v>
      </c>
      <c r="M6207" s="140">
        <v>46061</v>
      </c>
      <c r="N6207" s="140"/>
      <c r="O6207" s="140"/>
      <c r="P6207" s="140" t="str">
        <f ca="1">IF(Proc[[#This Row],[DaysAgeing]]&gt;5,"yep","on track")</f>
        <v>yep</v>
      </c>
      <c r="Q6207" s="2">
        <f ca="1">IF(Proc[[#This Row],[DateClosed]]="",ABS(NETWORKDAYS(Proc[[#This Row],[DateOpened]],TODAY()))-1,ABS(NETWORKDAYS(Proc[[#This Row],[DateOpened]],Proc[[#This Row],[DateClosed]]))-1)</f>
        <v>39</v>
      </c>
      <c r="R6207" s="140" t="s">
        <v>5948</v>
      </c>
      <c r="S6207" s="145"/>
      <c r="T6207" s="153">
        <v>6206</v>
      </c>
    </row>
    <row r="6208" spans="1:20" hidden="1">
      <c r="A6208" s="144" t="s">
        <v>5964</v>
      </c>
      <c r="B6208" s="153" t="str">
        <f>IFERROR(VLOOKUP(Proc[[#This Row],[App]],Table2[],3,0),"open")</f>
        <v>ok</v>
      </c>
      <c r="C6208" s="147" t="s">
        <v>369</v>
      </c>
      <c r="D6208" s="152" t="s">
        <v>7200</v>
      </c>
      <c r="E6208" s="152" t="s">
        <v>5971</v>
      </c>
      <c r="F6208" s="153" t="s">
        <v>5971</v>
      </c>
      <c r="G6208" s="144" t="s">
        <v>400</v>
      </c>
      <c r="H6208" s="145" t="str">
        <f>IF(Proc[[#This Row],[type]]="LFF (MDG-F)",MID(Proc[[#This Row],[Obj]],13,10),"")</f>
        <v/>
      </c>
      <c r="I6208" s="152"/>
      <c r="J6208" s="145" t="b">
        <f>Proc[[#This Row],[Requested]]=Proc[[#This Row],[CurrentParent]]</f>
        <v>1</v>
      </c>
      <c r="K6208" s="153" t="str">
        <f>IF(Proc[[#This Row],[Author]]="Marcela Urrego",VLOOKUP(LEFT(Proc[[#This Row],[Requested]],1),Table3[#All],2,0),VLOOKUP(Proc[[#This Row],[Author]],Table4[],2,0))</f>
        <v>HC</v>
      </c>
      <c r="L6208" s="148" t="s">
        <v>7174</v>
      </c>
      <c r="M6208" s="140">
        <v>46061</v>
      </c>
      <c r="N6208" s="140"/>
      <c r="O6208" s="140"/>
      <c r="P6208" s="140" t="str">
        <f ca="1">IF(Proc[[#This Row],[DaysAgeing]]&gt;5,"yep","on track")</f>
        <v>yep</v>
      </c>
      <c r="Q6208" s="2">
        <f ca="1">IF(Proc[[#This Row],[DateClosed]]="",ABS(NETWORKDAYS(Proc[[#This Row],[DateOpened]],TODAY()))-1,ABS(NETWORKDAYS(Proc[[#This Row],[DateOpened]],Proc[[#This Row],[DateClosed]]))-1)</f>
        <v>39</v>
      </c>
      <c r="R6208" s="140" t="s">
        <v>5948</v>
      </c>
      <c r="S6208" s="145"/>
      <c r="T6208" s="153">
        <v>6207</v>
      </c>
    </row>
    <row r="6209" spans="1:20" hidden="1">
      <c r="A6209" s="144" t="s">
        <v>5964</v>
      </c>
      <c r="B6209" s="153" t="str">
        <f>IFERROR(VLOOKUP(Proc[[#This Row],[App]],Table2[],3,0),"open")</f>
        <v>ok</v>
      </c>
      <c r="C6209" s="152" t="s">
        <v>369</v>
      </c>
      <c r="D6209" s="152" t="s">
        <v>7201</v>
      </c>
      <c r="E6209" s="152" t="s">
        <v>5971</v>
      </c>
      <c r="F6209" s="153" t="s">
        <v>5971</v>
      </c>
      <c r="G6209" s="144" t="s">
        <v>400</v>
      </c>
      <c r="H6209" s="145" t="str">
        <f>IF(Proc[[#This Row],[type]]="LFF (MDG-F)",MID(Proc[[#This Row],[Obj]],13,10),"")</f>
        <v/>
      </c>
      <c r="I6209" s="152"/>
      <c r="J6209" s="145" t="b">
        <f>Proc[[#This Row],[Requested]]=Proc[[#This Row],[CurrentParent]]</f>
        <v>1</v>
      </c>
      <c r="K6209" s="153" t="str">
        <f>IF(Proc[[#This Row],[Author]]="Marcela Urrego",VLOOKUP(LEFT(Proc[[#This Row],[Requested]],1),Table3[#All],2,0),VLOOKUP(Proc[[#This Row],[Author]],Table4[],2,0))</f>
        <v>HC</v>
      </c>
      <c r="L6209" s="148" t="s">
        <v>7174</v>
      </c>
      <c r="M6209" s="140">
        <v>46061</v>
      </c>
      <c r="N6209" s="140"/>
      <c r="O6209" s="140"/>
      <c r="P6209" s="140" t="str">
        <f ca="1">IF(Proc[[#This Row],[DaysAgeing]]&gt;5,"yep","on track")</f>
        <v>yep</v>
      </c>
      <c r="Q6209" s="2">
        <f ca="1">IF(Proc[[#This Row],[DateClosed]]="",ABS(NETWORKDAYS(Proc[[#This Row],[DateOpened]],TODAY()))-1,ABS(NETWORKDAYS(Proc[[#This Row],[DateOpened]],Proc[[#This Row],[DateClosed]]))-1)</f>
        <v>39</v>
      </c>
      <c r="R6209" s="140" t="s">
        <v>5948</v>
      </c>
      <c r="S6209" s="145"/>
      <c r="T6209" s="153">
        <v>6208</v>
      </c>
    </row>
    <row r="6210" spans="1:20" hidden="1">
      <c r="A6210" s="144" t="s">
        <v>5964</v>
      </c>
      <c r="B6210" s="145" t="str">
        <f>IFERROR(VLOOKUP(Proc[[#This Row],[App]],Table2[],3,0),"open")</f>
        <v>ok</v>
      </c>
      <c r="C6210" s="147" t="s">
        <v>369</v>
      </c>
      <c r="D6210" s="152" t="s">
        <v>7202</v>
      </c>
      <c r="E6210" s="152" t="s">
        <v>5971</v>
      </c>
      <c r="F6210" s="148" t="s">
        <v>5971</v>
      </c>
      <c r="G6210" s="144" t="s">
        <v>400</v>
      </c>
      <c r="H6210" s="145" t="str">
        <f>IF(Proc[[#This Row],[type]]="LFF (MDG-F)",MID(Proc[[#This Row],[Obj]],13,10),"")</f>
        <v/>
      </c>
      <c r="I6210" s="152"/>
      <c r="J6210" s="145" t="b">
        <f>Proc[[#This Row],[Requested]]=Proc[[#This Row],[CurrentParent]]</f>
        <v>1</v>
      </c>
      <c r="K6210" s="145" t="str">
        <f>IF(Proc[[#This Row],[Author]]="Marcela Urrego",VLOOKUP(LEFT(Proc[[#This Row],[Requested]],1),Table3[#All],2,0),VLOOKUP(Proc[[#This Row],[Author]],Table4[],2,0))</f>
        <v>HC</v>
      </c>
      <c r="L6210" s="148" t="s">
        <v>7174</v>
      </c>
      <c r="M6210" s="140">
        <v>46061</v>
      </c>
      <c r="N6210" s="140"/>
      <c r="O6210" s="140"/>
      <c r="P6210" s="140" t="str">
        <f ca="1">IF(Proc[[#This Row],[DaysAgeing]]&gt;5,"yep","on track")</f>
        <v>yep</v>
      </c>
      <c r="Q6210" s="2">
        <f ca="1">IF(Proc[[#This Row],[DateClosed]]="",ABS(NETWORKDAYS(Proc[[#This Row],[DateOpened]],TODAY()))-1,ABS(NETWORKDAYS(Proc[[#This Row],[DateOpened]],Proc[[#This Row],[DateClosed]]))-1)</f>
        <v>39</v>
      </c>
      <c r="R6210" s="140" t="s">
        <v>5948</v>
      </c>
      <c r="S6210" s="145"/>
      <c r="T6210" s="153">
        <v>6209</v>
      </c>
    </row>
    <row r="6211" spans="1:20" hidden="1">
      <c r="A6211" s="144" t="s">
        <v>5964</v>
      </c>
      <c r="B6211" s="145" t="str">
        <f>IFERROR(VLOOKUP(Proc[[#This Row],[App]],Table2[],3,0),"open")</f>
        <v>ok</v>
      </c>
      <c r="C6211" s="147" t="s">
        <v>369</v>
      </c>
      <c r="D6211" s="152" t="s">
        <v>7203</v>
      </c>
      <c r="E6211" s="152" t="s">
        <v>5971</v>
      </c>
      <c r="F6211" s="148" t="s">
        <v>5971</v>
      </c>
      <c r="G6211" s="144" t="s">
        <v>400</v>
      </c>
      <c r="H6211" s="145" t="str">
        <f>IF(Proc[[#This Row],[type]]="LFF (MDG-F)",MID(Proc[[#This Row],[Obj]],13,10),"")</f>
        <v/>
      </c>
      <c r="I6211" s="152"/>
      <c r="J6211" s="145" t="b">
        <f>Proc[[#This Row],[Requested]]=Proc[[#This Row],[CurrentParent]]</f>
        <v>1</v>
      </c>
      <c r="K6211" s="145" t="str">
        <f>IF(Proc[[#This Row],[Author]]="Marcela Urrego",VLOOKUP(LEFT(Proc[[#This Row],[Requested]],1),Table3[#All],2,0),VLOOKUP(Proc[[#This Row],[Author]],Table4[],2,0))</f>
        <v>HC</v>
      </c>
      <c r="L6211" s="148" t="s">
        <v>7174</v>
      </c>
      <c r="M6211" s="140">
        <v>46061</v>
      </c>
      <c r="N6211" s="140"/>
      <c r="O6211" s="140"/>
      <c r="P6211" s="140" t="str">
        <f ca="1">IF(Proc[[#This Row],[DaysAgeing]]&gt;5,"yep","on track")</f>
        <v>yep</v>
      </c>
      <c r="Q6211" s="2">
        <f ca="1">IF(Proc[[#This Row],[DateClosed]]="",ABS(NETWORKDAYS(Proc[[#This Row],[DateOpened]],TODAY()))-1,ABS(NETWORKDAYS(Proc[[#This Row],[DateOpened]],Proc[[#This Row],[DateClosed]]))-1)</f>
        <v>39</v>
      </c>
      <c r="R6211" s="140" t="s">
        <v>5948</v>
      </c>
      <c r="S6211" s="145"/>
      <c r="T6211" s="153">
        <v>6210</v>
      </c>
    </row>
    <row r="6212" spans="1:20" hidden="1">
      <c r="A6212" s="144" t="s">
        <v>5964</v>
      </c>
      <c r="B6212" s="145" t="str">
        <f>IFERROR(VLOOKUP(Proc[[#This Row],[App]],Table2[],3,0),"open")</f>
        <v>ok</v>
      </c>
      <c r="C6212" s="147" t="s">
        <v>369</v>
      </c>
      <c r="D6212" s="152" t="s">
        <v>7204</v>
      </c>
      <c r="E6212" s="152" t="s">
        <v>5971</v>
      </c>
      <c r="F6212" s="148" t="s">
        <v>5971</v>
      </c>
      <c r="G6212" s="144" t="s">
        <v>400</v>
      </c>
      <c r="H6212" s="145" t="str">
        <f>IF(Proc[[#This Row],[type]]="LFF (MDG-F)",MID(Proc[[#This Row],[Obj]],13,10),"")</f>
        <v/>
      </c>
      <c r="I6212" s="152"/>
      <c r="J6212" s="145" t="b">
        <f>Proc[[#This Row],[Requested]]=Proc[[#This Row],[CurrentParent]]</f>
        <v>1</v>
      </c>
      <c r="K6212" s="145" t="str">
        <f>IF(Proc[[#This Row],[Author]]="Marcela Urrego",VLOOKUP(LEFT(Proc[[#This Row],[Requested]],1),Table3[#All],2,0),VLOOKUP(Proc[[#This Row],[Author]],Table4[],2,0))</f>
        <v>HC</v>
      </c>
      <c r="L6212" s="148" t="s">
        <v>7174</v>
      </c>
      <c r="M6212" s="140">
        <v>46061</v>
      </c>
      <c r="N6212" s="140"/>
      <c r="O6212" s="140"/>
      <c r="P6212" s="140" t="str">
        <f ca="1">IF(Proc[[#This Row],[DaysAgeing]]&gt;5,"yep","on track")</f>
        <v>yep</v>
      </c>
      <c r="Q6212" s="2">
        <f ca="1">IF(Proc[[#This Row],[DateClosed]]="",ABS(NETWORKDAYS(Proc[[#This Row],[DateOpened]],TODAY()))-1,ABS(NETWORKDAYS(Proc[[#This Row],[DateOpened]],Proc[[#This Row],[DateClosed]]))-1)</f>
        <v>39</v>
      </c>
      <c r="R6212" s="140" t="s">
        <v>5948</v>
      </c>
      <c r="S6212" s="145"/>
      <c r="T6212" s="153">
        <v>6211</v>
      </c>
    </row>
    <row r="6213" spans="1:20" hidden="1">
      <c r="A6213" s="144" t="s">
        <v>5964</v>
      </c>
      <c r="B6213" s="145" t="str">
        <f>IFERROR(VLOOKUP(Proc[[#This Row],[App]],Table2[],3,0),"open")</f>
        <v>ok</v>
      </c>
      <c r="C6213" s="147" t="s">
        <v>369</v>
      </c>
      <c r="D6213" s="152" t="s">
        <v>7205</v>
      </c>
      <c r="E6213" s="152" t="s">
        <v>5971</v>
      </c>
      <c r="F6213" s="148" t="s">
        <v>5971</v>
      </c>
      <c r="G6213" s="144" t="s">
        <v>400</v>
      </c>
      <c r="H6213" s="145" t="str">
        <f>IF(Proc[[#This Row],[type]]="LFF (MDG-F)",MID(Proc[[#This Row],[Obj]],13,10),"")</f>
        <v/>
      </c>
      <c r="I6213" s="152"/>
      <c r="J6213" s="145" t="b">
        <f>Proc[[#This Row],[Requested]]=Proc[[#This Row],[CurrentParent]]</f>
        <v>1</v>
      </c>
      <c r="K6213" s="145" t="str">
        <f>IF(Proc[[#This Row],[Author]]="Marcela Urrego",VLOOKUP(LEFT(Proc[[#This Row],[Requested]],1),Table3[#All],2,0),VLOOKUP(Proc[[#This Row],[Author]],Table4[],2,0))</f>
        <v>HC</v>
      </c>
      <c r="L6213" s="148" t="s">
        <v>7174</v>
      </c>
      <c r="M6213" s="140">
        <v>46061</v>
      </c>
      <c r="N6213" s="140"/>
      <c r="O6213" s="140"/>
      <c r="P6213" s="140" t="str">
        <f ca="1">IF(Proc[[#This Row],[DaysAgeing]]&gt;5,"yep","on track")</f>
        <v>yep</v>
      </c>
      <c r="Q6213" s="2">
        <f ca="1">IF(Proc[[#This Row],[DateClosed]]="",ABS(NETWORKDAYS(Proc[[#This Row],[DateOpened]],TODAY()))-1,ABS(NETWORKDAYS(Proc[[#This Row],[DateOpened]],Proc[[#This Row],[DateClosed]]))-1)</f>
        <v>39</v>
      </c>
      <c r="R6213" s="140" t="s">
        <v>5948</v>
      </c>
      <c r="S6213" s="145"/>
      <c r="T6213" s="153">
        <v>6212</v>
      </c>
    </row>
    <row r="6214" spans="1:20" hidden="1">
      <c r="A6214" s="144" t="s">
        <v>5964</v>
      </c>
      <c r="B6214" s="145" t="str">
        <f>IFERROR(VLOOKUP(Proc[[#This Row],[App]],Table2[],3,0),"open")</f>
        <v>ok</v>
      </c>
      <c r="C6214" s="147" t="s">
        <v>369</v>
      </c>
      <c r="D6214" s="152" t="s">
        <v>7206</v>
      </c>
      <c r="E6214" s="152" t="s">
        <v>5971</v>
      </c>
      <c r="F6214" s="148" t="s">
        <v>5971</v>
      </c>
      <c r="G6214" s="144" t="s">
        <v>400</v>
      </c>
      <c r="H6214" s="145" t="str">
        <f>IF(Proc[[#This Row],[type]]="LFF (MDG-F)",MID(Proc[[#This Row],[Obj]],13,10),"")</f>
        <v/>
      </c>
      <c r="I6214" s="152"/>
      <c r="J6214" s="145" t="b">
        <f>Proc[[#This Row],[Requested]]=Proc[[#This Row],[CurrentParent]]</f>
        <v>1</v>
      </c>
      <c r="K6214" s="145" t="str">
        <f>IF(Proc[[#This Row],[Author]]="Marcela Urrego",VLOOKUP(LEFT(Proc[[#This Row],[Requested]],1),Table3[#All],2,0),VLOOKUP(Proc[[#This Row],[Author]],Table4[],2,0))</f>
        <v>HC</v>
      </c>
      <c r="L6214" s="148" t="s">
        <v>7174</v>
      </c>
      <c r="M6214" s="140">
        <v>46061</v>
      </c>
      <c r="N6214" s="140"/>
      <c r="O6214" s="140"/>
      <c r="P6214" s="140" t="str">
        <f ca="1">IF(Proc[[#This Row],[DaysAgeing]]&gt;5,"yep","on track")</f>
        <v>yep</v>
      </c>
      <c r="Q6214" s="2">
        <f ca="1">IF(Proc[[#This Row],[DateClosed]]="",ABS(NETWORKDAYS(Proc[[#This Row],[DateOpened]],TODAY()))-1,ABS(NETWORKDAYS(Proc[[#This Row],[DateOpened]],Proc[[#This Row],[DateClosed]]))-1)</f>
        <v>39</v>
      </c>
      <c r="R6214" s="140" t="s">
        <v>5948</v>
      </c>
      <c r="S6214" s="145"/>
      <c r="T6214" s="153">
        <v>6213</v>
      </c>
    </row>
    <row r="6215" spans="1:20" hidden="1">
      <c r="A6215" s="144" t="s">
        <v>5964</v>
      </c>
      <c r="B6215" s="153" t="str">
        <f>IFERROR(VLOOKUP(Proc[[#This Row],[App]],Table2[],3,0),"open")</f>
        <v>ok</v>
      </c>
      <c r="C6215" s="147" t="s">
        <v>369</v>
      </c>
      <c r="D6215" s="152" t="s">
        <v>7207</v>
      </c>
      <c r="E6215" s="152" t="s">
        <v>5971</v>
      </c>
      <c r="F6215" s="148" t="s">
        <v>5971</v>
      </c>
      <c r="G6215" s="144" t="s">
        <v>400</v>
      </c>
      <c r="H6215" s="145" t="str">
        <f>IF(Proc[[#This Row],[type]]="LFF (MDG-F)",MID(Proc[[#This Row],[Obj]],13,10),"")</f>
        <v/>
      </c>
      <c r="I6215" s="152"/>
      <c r="J6215" s="145" t="b">
        <f>Proc[[#This Row],[Requested]]=Proc[[#This Row],[CurrentParent]]</f>
        <v>1</v>
      </c>
      <c r="K6215" s="153" t="str">
        <f>IF(Proc[[#This Row],[Author]]="Marcela Urrego",VLOOKUP(LEFT(Proc[[#This Row],[Requested]],1),Table3[#All],2,0),VLOOKUP(Proc[[#This Row],[Author]],Table4[],2,0))</f>
        <v>HC</v>
      </c>
      <c r="L6215" s="148" t="s">
        <v>7174</v>
      </c>
      <c r="M6215" s="140">
        <v>46061</v>
      </c>
      <c r="N6215" s="140"/>
      <c r="O6215" s="140"/>
      <c r="P6215" s="140" t="str">
        <f ca="1">IF(Proc[[#This Row],[DaysAgeing]]&gt;5,"yep","on track")</f>
        <v>yep</v>
      </c>
      <c r="Q6215" s="2">
        <f ca="1">IF(Proc[[#This Row],[DateClosed]]="",ABS(NETWORKDAYS(Proc[[#This Row],[DateOpened]],TODAY()))-1,ABS(NETWORKDAYS(Proc[[#This Row],[DateOpened]],Proc[[#This Row],[DateClosed]]))-1)</f>
        <v>39</v>
      </c>
      <c r="R6215" s="140" t="s">
        <v>5948</v>
      </c>
      <c r="S6215" s="145"/>
      <c r="T6215" s="153">
        <v>6214</v>
      </c>
    </row>
    <row r="6216" spans="1:20" hidden="1">
      <c r="A6216" s="144" t="s">
        <v>5964</v>
      </c>
      <c r="B6216" s="145" t="str">
        <f>IFERROR(VLOOKUP(Proc[[#This Row],[App]],Table2[],3,0),"open")</f>
        <v>ok</v>
      </c>
      <c r="C6216" s="147" t="s">
        <v>369</v>
      </c>
      <c r="D6216" s="152" t="s">
        <v>7208</v>
      </c>
      <c r="E6216" s="152" t="s">
        <v>5971</v>
      </c>
      <c r="F6216" s="148" t="s">
        <v>5971</v>
      </c>
      <c r="G6216" s="144" t="s">
        <v>400</v>
      </c>
      <c r="H6216" s="145" t="str">
        <f>IF(Proc[[#This Row],[type]]="LFF (MDG-F)",MID(Proc[[#This Row],[Obj]],13,10),"")</f>
        <v/>
      </c>
      <c r="I6216" s="152"/>
      <c r="J6216" s="145" t="b">
        <f>Proc[[#This Row],[Requested]]=Proc[[#This Row],[CurrentParent]]</f>
        <v>1</v>
      </c>
      <c r="K6216" s="145" t="str">
        <f>IF(Proc[[#This Row],[Author]]="Marcela Urrego",VLOOKUP(LEFT(Proc[[#This Row],[Requested]],1),Table3[#All],2,0),VLOOKUP(Proc[[#This Row],[Author]],Table4[],2,0))</f>
        <v>HC</v>
      </c>
      <c r="L6216" s="148" t="s">
        <v>7174</v>
      </c>
      <c r="M6216" s="140">
        <v>46061</v>
      </c>
      <c r="N6216" s="140"/>
      <c r="O6216" s="140"/>
      <c r="P6216" s="140" t="str">
        <f ca="1">IF(Proc[[#This Row],[DaysAgeing]]&gt;5,"yep","on track")</f>
        <v>yep</v>
      </c>
      <c r="Q6216" s="2">
        <f ca="1">IF(Proc[[#This Row],[DateClosed]]="",ABS(NETWORKDAYS(Proc[[#This Row],[DateOpened]],TODAY()))-1,ABS(NETWORKDAYS(Proc[[#This Row],[DateOpened]],Proc[[#This Row],[DateClosed]]))-1)</f>
        <v>39</v>
      </c>
      <c r="R6216" s="140" t="s">
        <v>5948</v>
      </c>
      <c r="S6216" s="145"/>
      <c r="T6216" s="153">
        <v>6215</v>
      </c>
    </row>
    <row r="6217" spans="1:20" hidden="1">
      <c r="A6217" s="144" t="s">
        <v>5964</v>
      </c>
      <c r="B6217" s="145" t="str">
        <f>IFERROR(VLOOKUP(Proc[[#This Row],[App]],Table2[],3,0),"open")</f>
        <v>ok</v>
      </c>
      <c r="C6217" s="147" t="s">
        <v>369</v>
      </c>
      <c r="D6217" s="152" t="s">
        <v>7209</v>
      </c>
      <c r="E6217" s="152" t="s">
        <v>5971</v>
      </c>
      <c r="F6217" s="148" t="s">
        <v>5971</v>
      </c>
      <c r="G6217" s="144" t="s">
        <v>400</v>
      </c>
      <c r="H6217" s="145" t="str">
        <f>IF(Proc[[#This Row],[type]]="LFF (MDG-F)",MID(Proc[[#This Row],[Obj]],13,10),"")</f>
        <v/>
      </c>
      <c r="I6217" s="152"/>
      <c r="J6217" s="145" t="b">
        <f>Proc[[#This Row],[Requested]]=Proc[[#This Row],[CurrentParent]]</f>
        <v>1</v>
      </c>
      <c r="K6217" s="145" t="str">
        <f>IF(Proc[[#This Row],[Author]]="Marcela Urrego",VLOOKUP(LEFT(Proc[[#This Row],[Requested]],1),Table3[#All],2,0),VLOOKUP(Proc[[#This Row],[Author]],Table4[],2,0))</f>
        <v>HC</v>
      </c>
      <c r="L6217" s="148" t="s">
        <v>7174</v>
      </c>
      <c r="M6217" s="140">
        <v>46061</v>
      </c>
      <c r="N6217" s="140"/>
      <c r="O6217" s="140"/>
      <c r="P6217" s="140" t="str">
        <f ca="1">IF(Proc[[#This Row],[DaysAgeing]]&gt;5,"yep","on track")</f>
        <v>yep</v>
      </c>
      <c r="Q6217" s="2">
        <f ca="1">IF(Proc[[#This Row],[DateClosed]]="",ABS(NETWORKDAYS(Proc[[#This Row],[DateOpened]],TODAY()))-1,ABS(NETWORKDAYS(Proc[[#This Row],[DateOpened]],Proc[[#This Row],[DateClosed]]))-1)</f>
        <v>39</v>
      </c>
      <c r="R6217" s="140" t="s">
        <v>5948</v>
      </c>
      <c r="S6217" s="145"/>
      <c r="T6217" s="153">
        <v>6216</v>
      </c>
    </row>
    <row r="6218" spans="1:20" hidden="1">
      <c r="A6218" s="144" t="s">
        <v>5964</v>
      </c>
      <c r="B6218" s="153" t="str">
        <f>IFERROR(VLOOKUP(Proc[[#This Row],[App]],Table2[],3,0),"open")</f>
        <v>ok</v>
      </c>
      <c r="C6218" s="147" t="s">
        <v>369</v>
      </c>
      <c r="D6218" s="152" t="s">
        <v>7210</v>
      </c>
      <c r="E6218" s="152" t="s">
        <v>5971</v>
      </c>
      <c r="F6218" s="148" t="s">
        <v>5971</v>
      </c>
      <c r="G6218" s="144" t="s">
        <v>400</v>
      </c>
      <c r="H6218" s="145" t="str">
        <f>IF(Proc[[#This Row],[type]]="LFF (MDG-F)",MID(Proc[[#This Row],[Obj]],13,10),"")</f>
        <v/>
      </c>
      <c r="I6218" s="152"/>
      <c r="J6218" s="145" t="b">
        <f>Proc[[#This Row],[Requested]]=Proc[[#This Row],[CurrentParent]]</f>
        <v>1</v>
      </c>
      <c r="K6218" s="153" t="str">
        <f>IF(Proc[[#This Row],[Author]]="Marcela Urrego",VLOOKUP(LEFT(Proc[[#This Row],[Requested]],1),Table3[#All],2,0),VLOOKUP(Proc[[#This Row],[Author]],Table4[],2,0))</f>
        <v>HC</v>
      </c>
      <c r="L6218" s="148" t="s">
        <v>7174</v>
      </c>
      <c r="M6218" s="140">
        <v>46061</v>
      </c>
      <c r="N6218" s="140"/>
      <c r="O6218" s="140"/>
      <c r="P6218" s="140" t="str">
        <f ca="1">IF(Proc[[#This Row],[DaysAgeing]]&gt;5,"yep","on track")</f>
        <v>yep</v>
      </c>
      <c r="Q6218" s="2">
        <f ca="1">IF(Proc[[#This Row],[DateClosed]]="",ABS(NETWORKDAYS(Proc[[#This Row],[DateOpened]],TODAY()))-1,ABS(NETWORKDAYS(Proc[[#This Row],[DateOpened]],Proc[[#This Row],[DateClosed]]))-1)</f>
        <v>39</v>
      </c>
      <c r="R6218" s="140" t="s">
        <v>5948</v>
      </c>
      <c r="S6218" s="145"/>
      <c r="T6218" s="153">
        <v>6217</v>
      </c>
    </row>
    <row r="6219" spans="1:20" hidden="1">
      <c r="A6219" s="144" t="s">
        <v>5964</v>
      </c>
      <c r="B6219" s="145" t="str">
        <f>IFERROR(VLOOKUP(Proc[[#This Row],[App]],Table2[],3,0),"open")</f>
        <v>ok</v>
      </c>
      <c r="C6219" s="147" t="s">
        <v>369</v>
      </c>
      <c r="D6219" s="152" t="s">
        <v>7211</v>
      </c>
      <c r="E6219" s="152" t="s">
        <v>5972</v>
      </c>
      <c r="F6219" s="148" t="s">
        <v>5972</v>
      </c>
      <c r="G6219" s="144" t="s">
        <v>400</v>
      </c>
      <c r="H6219" s="145" t="str">
        <f>IF(Proc[[#This Row],[type]]="LFF (MDG-F)",MID(Proc[[#This Row],[Obj]],13,10),"")</f>
        <v/>
      </c>
      <c r="I6219" s="152"/>
      <c r="J6219" s="145" t="b">
        <f>Proc[[#This Row],[Requested]]=Proc[[#This Row],[CurrentParent]]</f>
        <v>1</v>
      </c>
      <c r="K6219" s="145" t="str">
        <f>IF(Proc[[#This Row],[Author]]="Marcela Urrego",VLOOKUP(LEFT(Proc[[#This Row],[Requested]],1),Table3[#All],2,0),VLOOKUP(Proc[[#This Row],[Author]],Table4[],2,0))</f>
        <v>HC</v>
      </c>
      <c r="L6219" s="148" t="s">
        <v>7174</v>
      </c>
      <c r="M6219" s="140">
        <v>46061</v>
      </c>
      <c r="N6219" s="140"/>
      <c r="O6219" s="140"/>
      <c r="P6219" s="140" t="str">
        <f ca="1">IF(Proc[[#This Row],[DaysAgeing]]&gt;5,"yep","on track")</f>
        <v>yep</v>
      </c>
      <c r="Q6219" s="2">
        <f ca="1">IF(Proc[[#This Row],[DateClosed]]="",ABS(NETWORKDAYS(Proc[[#This Row],[DateOpened]],TODAY()))-1,ABS(NETWORKDAYS(Proc[[#This Row],[DateOpened]],Proc[[#This Row],[DateClosed]]))-1)</f>
        <v>39</v>
      </c>
      <c r="R6219" s="140" t="s">
        <v>5948</v>
      </c>
      <c r="S6219" s="145"/>
      <c r="T6219" s="153">
        <v>6218</v>
      </c>
    </row>
    <row r="6220" spans="1:20" hidden="1">
      <c r="A6220" s="144" t="s">
        <v>5964</v>
      </c>
      <c r="B6220" s="145" t="str">
        <f>IFERROR(VLOOKUP(Proc[[#This Row],[App]],Table2[],3,0),"open")</f>
        <v>ok</v>
      </c>
      <c r="C6220" s="147" t="s">
        <v>369</v>
      </c>
      <c r="D6220" s="152" t="s">
        <v>7212</v>
      </c>
      <c r="E6220" s="152" t="s">
        <v>5973</v>
      </c>
      <c r="F6220" s="148" t="s">
        <v>5973</v>
      </c>
      <c r="G6220" s="144" t="s">
        <v>400</v>
      </c>
      <c r="H6220" s="145" t="str">
        <f>IF(Proc[[#This Row],[type]]="LFF (MDG-F)",MID(Proc[[#This Row],[Obj]],13,10),"")</f>
        <v/>
      </c>
      <c r="I6220" s="152"/>
      <c r="J6220" s="145" t="b">
        <f>Proc[[#This Row],[Requested]]=Proc[[#This Row],[CurrentParent]]</f>
        <v>1</v>
      </c>
      <c r="K6220" s="145" t="str">
        <f>IF(Proc[[#This Row],[Author]]="Marcela Urrego",VLOOKUP(LEFT(Proc[[#This Row],[Requested]],1),Table3[#All],2,0),VLOOKUP(Proc[[#This Row],[Author]],Table4[],2,0))</f>
        <v>HC</v>
      </c>
      <c r="L6220" s="148" t="s">
        <v>7174</v>
      </c>
      <c r="M6220" s="140">
        <v>46061</v>
      </c>
      <c r="N6220" s="140"/>
      <c r="O6220" s="140"/>
      <c r="P6220" s="140" t="str">
        <f ca="1">IF(Proc[[#This Row],[DaysAgeing]]&gt;5,"yep","on track")</f>
        <v>yep</v>
      </c>
      <c r="Q6220" s="2">
        <f ca="1">IF(Proc[[#This Row],[DateClosed]]="",ABS(NETWORKDAYS(Proc[[#This Row],[DateOpened]],TODAY()))-1,ABS(NETWORKDAYS(Proc[[#This Row],[DateOpened]],Proc[[#This Row],[DateClosed]]))-1)</f>
        <v>39</v>
      </c>
      <c r="R6220" s="140" t="s">
        <v>5948</v>
      </c>
      <c r="S6220" s="145"/>
      <c r="T6220" s="153">
        <v>6219</v>
      </c>
    </row>
    <row r="6221" spans="1:20" hidden="1">
      <c r="A6221" s="144" t="s">
        <v>5964</v>
      </c>
      <c r="B6221" s="145" t="str">
        <f>IFERROR(VLOOKUP(Proc[[#This Row],[App]],Table2[],3,0),"open")</f>
        <v>ok</v>
      </c>
      <c r="C6221" s="147" t="s">
        <v>369</v>
      </c>
      <c r="D6221" s="152" t="s">
        <v>7213</v>
      </c>
      <c r="E6221" s="152" t="s">
        <v>5974</v>
      </c>
      <c r="F6221" s="148" t="s">
        <v>5974</v>
      </c>
      <c r="G6221" s="144" t="s">
        <v>400</v>
      </c>
      <c r="H6221" s="145" t="str">
        <f>IF(Proc[[#This Row],[type]]="LFF (MDG-F)",MID(Proc[[#This Row],[Obj]],13,10),"")</f>
        <v/>
      </c>
      <c r="I6221" s="152"/>
      <c r="J6221" s="145" t="b">
        <f>Proc[[#This Row],[Requested]]=Proc[[#This Row],[CurrentParent]]</f>
        <v>1</v>
      </c>
      <c r="K6221" s="145" t="str">
        <f>IF(Proc[[#This Row],[Author]]="Marcela Urrego",VLOOKUP(LEFT(Proc[[#This Row],[Requested]],1),Table3[#All],2,0),VLOOKUP(Proc[[#This Row],[Author]],Table4[],2,0))</f>
        <v>HC</v>
      </c>
      <c r="L6221" s="148" t="s">
        <v>7174</v>
      </c>
      <c r="M6221" s="140">
        <v>46061</v>
      </c>
      <c r="N6221" s="140"/>
      <c r="O6221" s="140"/>
      <c r="P6221" s="140" t="str">
        <f ca="1">IF(Proc[[#This Row],[DaysAgeing]]&gt;5,"yep","on track")</f>
        <v>yep</v>
      </c>
      <c r="Q6221" s="2">
        <f ca="1">IF(Proc[[#This Row],[DateClosed]]="",ABS(NETWORKDAYS(Proc[[#This Row],[DateOpened]],TODAY()))-1,ABS(NETWORKDAYS(Proc[[#This Row],[DateOpened]],Proc[[#This Row],[DateClosed]]))-1)</f>
        <v>39</v>
      </c>
      <c r="R6221" s="140" t="s">
        <v>5948</v>
      </c>
      <c r="S6221" s="145"/>
      <c r="T6221" s="153">
        <v>6220</v>
      </c>
    </row>
    <row r="6222" spans="1:20" hidden="1">
      <c r="A6222" s="144" t="s">
        <v>5964</v>
      </c>
      <c r="B6222" s="153" t="str">
        <f>IFERROR(VLOOKUP(Proc[[#This Row],[App]],Table2[],3,0),"open")</f>
        <v>ok</v>
      </c>
      <c r="C6222" s="147" t="s">
        <v>369</v>
      </c>
      <c r="D6222" s="152" t="s">
        <v>7214</v>
      </c>
      <c r="E6222" s="152" t="s">
        <v>5974</v>
      </c>
      <c r="F6222" s="153" t="s">
        <v>5974</v>
      </c>
      <c r="G6222" s="144" t="s">
        <v>400</v>
      </c>
      <c r="H6222" s="145" t="str">
        <f>IF(Proc[[#This Row],[type]]="LFF (MDG-F)",MID(Proc[[#This Row],[Obj]],13,10),"")</f>
        <v/>
      </c>
      <c r="I6222" s="152"/>
      <c r="J6222" s="145" t="b">
        <f>Proc[[#This Row],[Requested]]=Proc[[#This Row],[CurrentParent]]</f>
        <v>1</v>
      </c>
      <c r="K6222" s="153" t="str">
        <f>IF(Proc[[#This Row],[Author]]="Marcela Urrego",VLOOKUP(LEFT(Proc[[#This Row],[Requested]],1),Table3[#All],2,0),VLOOKUP(Proc[[#This Row],[Author]],Table4[],2,0))</f>
        <v>HC</v>
      </c>
      <c r="L6222" s="148" t="s">
        <v>7174</v>
      </c>
      <c r="M6222" s="140">
        <v>46061</v>
      </c>
      <c r="N6222" s="140"/>
      <c r="O6222" s="140"/>
      <c r="P6222" s="140" t="str">
        <f ca="1">IF(Proc[[#This Row],[DaysAgeing]]&gt;5,"yep","on track")</f>
        <v>yep</v>
      </c>
      <c r="Q6222" s="2">
        <f ca="1">IF(Proc[[#This Row],[DateClosed]]="",ABS(NETWORKDAYS(Proc[[#This Row],[DateOpened]],TODAY()))-1,ABS(NETWORKDAYS(Proc[[#This Row],[DateOpened]],Proc[[#This Row],[DateClosed]]))-1)</f>
        <v>39</v>
      </c>
      <c r="R6222" s="140" t="s">
        <v>5948</v>
      </c>
      <c r="S6222" s="145"/>
      <c r="T6222" s="153">
        <v>6221</v>
      </c>
    </row>
    <row r="6223" spans="1:20" hidden="1">
      <c r="A6223" s="144" t="s">
        <v>5964</v>
      </c>
      <c r="B6223" s="145" t="str">
        <f>IFERROR(VLOOKUP(Proc[[#This Row],[App]],Table2[],3,0),"open")</f>
        <v>ok</v>
      </c>
      <c r="C6223" s="147" t="s">
        <v>369</v>
      </c>
      <c r="D6223" s="152" t="s">
        <v>7215</v>
      </c>
      <c r="E6223" s="152" t="s">
        <v>5975</v>
      </c>
      <c r="F6223" s="148" t="s">
        <v>5975</v>
      </c>
      <c r="G6223" s="144" t="s">
        <v>400</v>
      </c>
      <c r="H6223" s="145" t="str">
        <f>IF(Proc[[#This Row],[type]]="LFF (MDG-F)",MID(Proc[[#This Row],[Obj]],13,10),"")</f>
        <v/>
      </c>
      <c r="I6223" s="152"/>
      <c r="J6223" s="145" t="b">
        <f>Proc[[#This Row],[Requested]]=Proc[[#This Row],[CurrentParent]]</f>
        <v>1</v>
      </c>
      <c r="K6223" s="145" t="str">
        <f>IF(Proc[[#This Row],[Author]]="Marcela Urrego",VLOOKUP(LEFT(Proc[[#This Row],[Requested]],1),Table3[#All],2,0),VLOOKUP(Proc[[#This Row],[Author]],Table4[],2,0))</f>
        <v>HC</v>
      </c>
      <c r="L6223" s="148" t="s">
        <v>7174</v>
      </c>
      <c r="M6223" s="140">
        <v>46061</v>
      </c>
      <c r="N6223" s="140"/>
      <c r="O6223" s="140"/>
      <c r="P6223" s="140" t="str">
        <f ca="1">IF(Proc[[#This Row],[DaysAgeing]]&gt;5,"yep","on track")</f>
        <v>yep</v>
      </c>
      <c r="Q6223" s="2">
        <f ca="1">IF(Proc[[#This Row],[DateClosed]]="",ABS(NETWORKDAYS(Proc[[#This Row],[DateOpened]],TODAY()))-1,ABS(NETWORKDAYS(Proc[[#This Row],[DateOpened]],Proc[[#This Row],[DateClosed]]))-1)</f>
        <v>39</v>
      </c>
      <c r="R6223" s="140" t="s">
        <v>5948</v>
      </c>
      <c r="S6223" s="145"/>
      <c r="T6223" s="153">
        <v>6222</v>
      </c>
    </row>
    <row r="6224" spans="1:20" hidden="1">
      <c r="A6224" s="144" t="s">
        <v>5964</v>
      </c>
      <c r="B6224" s="145" t="str">
        <f>IFERROR(VLOOKUP(Proc[[#This Row],[App]],Table2[],3,0),"open")</f>
        <v>ok</v>
      </c>
      <c r="C6224" s="147" t="s">
        <v>369</v>
      </c>
      <c r="D6224" s="152" t="s">
        <v>7216</v>
      </c>
      <c r="E6224" s="152" t="s">
        <v>5976</v>
      </c>
      <c r="F6224" s="148" t="s">
        <v>5976</v>
      </c>
      <c r="G6224" s="144" t="s">
        <v>400</v>
      </c>
      <c r="H6224" s="145" t="str">
        <f>IF(Proc[[#This Row],[type]]="LFF (MDG-F)",MID(Proc[[#This Row],[Obj]],13,10),"")</f>
        <v/>
      </c>
      <c r="I6224" s="152"/>
      <c r="J6224" s="145" t="b">
        <f>Proc[[#This Row],[Requested]]=Proc[[#This Row],[CurrentParent]]</f>
        <v>1</v>
      </c>
      <c r="K6224" s="145" t="str">
        <f>IF(Proc[[#This Row],[Author]]="Marcela Urrego",VLOOKUP(LEFT(Proc[[#This Row],[Requested]],1),Table3[#All],2,0),VLOOKUP(Proc[[#This Row],[Author]],Table4[],2,0))</f>
        <v>HC</v>
      </c>
      <c r="L6224" s="148" t="s">
        <v>7174</v>
      </c>
      <c r="M6224" s="140">
        <v>46061</v>
      </c>
      <c r="N6224" s="140"/>
      <c r="O6224" s="140"/>
      <c r="P6224" s="140" t="str">
        <f ca="1">IF(Proc[[#This Row],[DaysAgeing]]&gt;5,"yep","on track")</f>
        <v>yep</v>
      </c>
      <c r="Q6224" s="2">
        <f ca="1">IF(Proc[[#This Row],[DateClosed]]="",ABS(NETWORKDAYS(Proc[[#This Row],[DateOpened]],TODAY()))-1,ABS(NETWORKDAYS(Proc[[#This Row],[DateOpened]],Proc[[#This Row],[DateClosed]]))-1)</f>
        <v>39</v>
      </c>
      <c r="R6224" s="140" t="s">
        <v>5948</v>
      </c>
      <c r="S6224" s="145"/>
      <c r="T6224" s="153">
        <v>6223</v>
      </c>
    </row>
    <row r="6225" spans="1:20" hidden="1">
      <c r="A6225" t="s">
        <v>5977</v>
      </c>
      <c r="B6225" s="145" t="str">
        <f>IFERROR(VLOOKUP(Proc[[#This Row],[App]],Table2[],3,0),"open")</f>
        <v>ok</v>
      </c>
      <c r="C6225" s="144" t="s">
        <v>369</v>
      </c>
      <c r="D6225" s="152" t="s">
        <v>9686</v>
      </c>
      <c r="E6225" s="152" t="s">
        <v>4845</v>
      </c>
      <c r="F6225" s="145" t="s">
        <v>4845</v>
      </c>
      <c r="G6225" s="144" t="s">
        <v>400</v>
      </c>
      <c r="H6225" s="145" t="str">
        <f>IF(Proc[[#This Row],[type]]="LFF (MDG-F)",MID(Proc[[#This Row],[Obj]],13,10),"")</f>
        <v/>
      </c>
      <c r="I6225" s="152"/>
      <c r="J6225" s="145" t="b">
        <f>Proc[[#This Row],[Requested]]=Proc[[#This Row],[CurrentParent]]</f>
        <v>1</v>
      </c>
      <c r="K6225" s="145" t="str">
        <f>IF(Proc[[#This Row],[Author]]="Marcela Urrego",VLOOKUP(LEFT(Proc[[#This Row],[Requested]],1),Table3[#All],2,0),VLOOKUP(Proc[[#This Row],[Author]],Table4[],2,0))</f>
        <v>HC</v>
      </c>
      <c r="L6225" s="148" t="s">
        <v>7174</v>
      </c>
      <c r="M6225" s="140">
        <v>46064</v>
      </c>
      <c r="N6225" s="140"/>
      <c r="O6225" s="140"/>
      <c r="P6225" s="140" t="str">
        <f ca="1">IF(Proc[[#This Row],[DaysAgeing]]&gt;5,"yep","on track")</f>
        <v>yep</v>
      </c>
      <c r="Q6225" s="2">
        <f ca="1">IF(Proc[[#This Row],[DateClosed]]="",ABS(NETWORKDAYS(Proc[[#This Row],[DateOpened]],TODAY()))-1,ABS(NETWORKDAYS(Proc[[#This Row],[DateOpened]],Proc[[#This Row],[DateClosed]]))-1)</f>
        <v>37</v>
      </c>
      <c r="R6225" s="140" t="s">
        <v>737</v>
      </c>
      <c r="S6225" s="145"/>
      <c r="T6225" s="153">
        <v>6224</v>
      </c>
    </row>
    <row r="6226" spans="1:20" hidden="1">
      <c r="A6226" s="144" t="s">
        <v>5977</v>
      </c>
      <c r="B6226" s="145" t="str">
        <f>IFERROR(VLOOKUP(Proc[[#This Row],[App]],Table2[],3,0),"open")</f>
        <v>ok</v>
      </c>
      <c r="C6226" s="144" t="s">
        <v>369</v>
      </c>
      <c r="D6226" s="152" t="s">
        <v>9677</v>
      </c>
      <c r="E6226" s="152" t="s">
        <v>1677</v>
      </c>
      <c r="F6226" s="145" t="s">
        <v>1677</v>
      </c>
      <c r="G6226" s="144" t="s">
        <v>400</v>
      </c>
      <c r="H6226" s="145" t="str">
        <f>IF(Proc[[#This Row],[type]]="LFF (MDG-F)",MID(Proc[[#This Row],[Obj]],13,10),"")</f>
        <v/>
      </c>
      <c r="I6226" s="152"/>
      <c r="J6226" s="145" t="b">
        <f>Proc[[#This Row],[Requested]]=Proc[[#This Row],[CurrentParent]]</f>
        <v>1</v>
      </c>
      <c r="K6226" s="145" t="str">
        <f>IF(Proc[[#This Row],[Author]]="Marcela Urrego",VLOOKUP(LEFT(Proc[[#This Row],[Requested]],1),Table3[#All],2,0),VLOOKUP(Proc[[#This Row],[Author]],Table4[],2,0))</f>
        <v>HC</v>
      </c>
      <c r="L6226" s="148" t="s">
        <v>7174</v>
      </c>
      <c r="M6226" s="140">
        <v>46064</v>
      </c>
      <c r="N6226" s="140"/>
      <c r="O6226" s="140"/>
      <c r="P6226" s="140" t="str">
        <f ca="1">IF(Proc[[#This Row],[DaysAgeing]]&gt;5,"yep","on track")</f>
        <v>yep</v>
      </c>
      <c r="Q6226" s="2">
        <f ca="1">IF(Proc[[#This Row],[DateClosed]]="",ABS(NETWORKDAYS(Proc[[#This Row],[DateOpened]],TODAY()))-1,ABS(NETWORKDAYS(Proc[[#This Row],[DateOpened]],Proc[[#This Row],[DateClosed]]))-1)</f>
        <v>37</v>
      </c>
      <c r="R6226" s="140" t="s">
        <v>737</v>
      </c>
      <c r="S6226" s="145"/>
      <c r="T6226" s="153">
        <v>6225</v>
      </c>
    </row>
    <row r="6227" spans="1:20" hidden="1">
      <c r="A6227" s="144" t="s">
        <v>5977</v>
      </c>
      <c r="B6227" s="153" t="str">
        <f>IFERROR(VLOOKUP(Proc[[#This Row],[App]],Table2[],3,0),"open")</f>
        <v>ok</v>
      </c>
      <c r="C6227" s="144" t="s">
        <v>369</v>
      </c>
      <c r="D6227" s="152" t="s">
        <v>9681</v>
      </c>
      <c r="E6227" s="152" t="s">
        <v>1677</v>
      </c>
      <c r="F6227" s="145" t="s">
        <v>1677</v>
      </c>
      <c r="G6227" s="144" t="s">
        <v>400</v>
      </c>
      <c r="H6227" s="145" t="str">
        <f>IF(Proc[[#This Row],[type]]="LFF (MDG-F)",MID(Proc[[#This Row],[Obj]],13,10),"")</f>
        <v/>
      </c>
      <c r="I6227" s="152"/>
      <c r="J6227" s="145" t="b">
        <f>Proc[[#This Row],[Requested]]=Proc[[#This Row],[CurrentParent]]</f>
        <v>1</v>
      </c>
      <c r="K6227" s="153" t="str">
        <f>IF(Proc[[#This Row],[Author]]="Marcela Urrego",VLOOKUP(LEFT(Proc[[#This Row],[Requested]],1),Table3[#All],2,0),VLOOKUP(Proc[[#This Row],[Author]],Table4[],2,0))</f>
        <v>HC</v>
      </c>
      <c r="L6227" s="148" t="s">
        <v>7174</v>
      </c>
      <c r="M6227" s="140">
        <v>46064</v>
      </c>
      <c r="N6227" s="140"/>
      <c r="O6227" s="140"/>
      <c r="P6227" s="140" t="str">
        <f ca="1">IF(Proc[[#This Row],[DaysAgeing]]&gt;5,"yep","on track")</f>
        <v>yep</v>
      </c>
      <c r="Q6227" s="2">
        <f ca="1">IF(Proc[[#This Row],[DateClosed]]="",ABS(NETWORKDAYS(Proc[[#This Row],[DateOpened]],TODAY()))-1,ABS(NETWORKDAYS(Proc[[#This Row],[DateOpened]],Proc[[#This Row],[DateClosed]]))-1)</f>
        <v>37</v>
      </c>
      <c r="R6227" s="140" t="s">
        <v>737</v>
      </c>
      <c r="S6227" s="145"/>
      <c r="T6227" s="153">
        <v>6226</v>
      </c>
    </row>
    <row r="6228" spans="1:20" hidden="1">
      <c r="A6228" s="144" t="s">
        <v>5977</v>
      </c>
      <c r="B6228" s="145" t="str">
        <f>IFERROR(VLOOKUP(Proc[[#This Row],[App]],Table2[],3,0),"open")</f>
        <v>ok</v>
      </c>
      <c r="C6228" s="144" t="s">
        <v>369</v>
      </c>
      <c r="D6228" s="152" t="s">
        <v>9682</v>
      </c>
      <c r="E6228" s="152" t="s">
        <v>1677</v>
      </c>
      <c r="F6228" s="145" t="s">
        <v>1677</v>
      </c>
      <c r="G6228" s="144" t="s">
        <v>400</v>
      </c>
      <c r="H6228" s="145" t="str">
        <f>IF(Proc[[#This Row],[type]]="LFF (MDG-F)",MID(Proc[[#This Row],[Obj]],13,10),"")</f>
        <v/>
      </c>
      <c r="I6228" s="152"/>
      <c r="J6228" s="145" t="b">
        <f>Proc[[#This Row],[Requested]]=Proc[[#This Row],[CurrentParent]]</f>
        <v>1</v>
      </c>
      <c r="K6228" s="145" t="str">
        <f>IF(Proc[[#This Row],[Author]]="Marcela Urrego",VLOOKUP(LEFT(Proc[[#This Row],[Requested]],1),Table3[#All],2,0),VLOOKUP(Proc[[#This Row],[Author]],Table4[],2,0))</f>
        <v>HC</v>
      </c>
      <c r="L6228" s="148" t="s">
        <v>7174</v>
      </c>
      <c r="M6228" s="140">
        <v>46064</v>
      </c>
      <c r="N6228" s="140"/>
      <c r="O6228" s="140"/>
      <c r="P6228" s="140" t="str">
        <f ca="1">IF(Proc[[#This Row],[DaysAgeing]]&gt;5,"yep","on track")</f>
        <v>yep</v>
      </c>
      <c r="Q6228" s="2">
        <f ca="1">IF(Proc[[#This Row],[DateClosed]]="",ABS(NETWORKDAYS(Proc[[#This Row],[DateOpened]],TODAY()))-1,ABS(NETWORKDAYS(Proc[[#This Row],[DateOpened]],Proc[[#This Row],[DateClosed]]))-1)</f>
        <v>37</v>
      </c>
      <c r="R6228" s="140" t="s">
        <v>737</v>
      </c>
      <c r="S6228" s="145"/>
      <c r="T6228" s="153">
        <v>6227</v>
      </c>
    </row>
    <row r="6229" spans="1:20" hidden="1">
      <c r="A6229" s="144" t="s">
        <v>5977</v>
      </c>
      <c r="B6229" s="145" t="str">
        <f>IFERROR(VLOOKUP(Proc[[#This Row],[App]],Table2[],3,0),"open")</f>
        <v>ok</v>
      </c>
      <c r="C6229" s="144" t="s">
        <v>369</v>
      </c>
      <c r="D6229" s="152" t="s">
        <v>9683</v>
      </c>
      <c r="E6229" s="152" t="s">
        <v>1687</v>
      </c>
      <c r="F6229" s="145" t="s">
        <v>1687</v>
      </c>
      <c r="G6229" s="144" t="s">
        <v>400</v>
      </c>
      <c r="H6229" s="145" t="str">
        <f>IF(Proc[[#This Row],[type]]="LFF (MDG-F)",MID(Proc[[#This Row],[Obj]],13,10),"")</f>
        <v/>
      </c>
      <c r="I6229" s="152"/>
      <c r="J6229" s="145" t="b">
        <f>Proc[[#This Row],[Requested]]=Proc[[#This Row],[CurrentParent]]</f>
        <v>1</v>
      </c>
      <c r="K6229" s="145" t="str">
        <f>IF(Proc[[#This Row],[Author]]="Marcela Urrego",VLOOKUP(LEFT(Proc[[#This Row],[Requested]],1),Table3[#All],2,0),VLOOKUP(Proc[[#This Row],[Author]],Table4[],2,0))</f>
        <v>HC</v>
      </c>
      <c r="L6229" s="148" t="s">
        <v>7174</v>
      </c>
      <c r="M6229" s="140">
        <v>46064</v>
      </c>
      <c r="N6229" s="140"/>
      <c r="O6229" s="140"/>
      <c r="P6229" s="140" t="str">
        <f ca="1">IF(Proc[[#This Row],[DaysAgeing]]&gt;5,"yep","on track")</f>
        <v>yep</v>
      </c>
      <c r="Q6229" s="2">
        <f ca="1">IF(Proc[[#This Row],[DateClosed]]="",ABS(NETWORKDAYS(Proc[[#This Row],[DateOpened]],TODAY()))-1,ABS(NETWORKDAYS(Proc[[#This Row],[DateOpened]],Proc[[#This Row],[DateClosed]]))-1)</f>
        <v>37</v>
      </c>
      <c r="R6229" s="140" t="s">
        <v>737</v>
      </c>
      <c r="S6229" s="145"/>
      <c r="T6229" s="153">
        <v>6228</v>
      </c>
    </row>
    <row r="6230" spans="1:20" hidden="1">
      <c r="A6230" s="144" t="s">
        <v>5977</v>
      </c>
      <c r="B6230" s="145" t="str">
        <f>IFERROR(VLOOKUP(Proc[[#This Row],[App]],Table2[],3,0),"open")</f>
        <v>ok</v>
      </c>
      <c r="C6230" s="144" t="s">
        <v>369</v>
      </c>
      <c r="D6230" s="152" t="s">
        <v>9678</v>
      </c>
      <c r="E6230" s="152" t="s">
        <v>1677</v>
      </c>
      <c r="F6230" s="145" t="s">
        <v>1677</v>
      </c>
      <c r="G6230" s="144" t="s">
        <v>400</v>
      </c>
      <c r="H6230" s="145" t="str">
        <f>IF(Proc[[#This Row],[type]]="LFF (MDG-F)",MID(Proc[[#This Row],[Obj]],13,10),"")</f>
        <v/>
      </c>
      <c r="I6230" s="152"/>
      <c r="J6230" s="145" t="b">
        <f>Proc[[#This Row],[Requested]]=Proc[[#This Row],[CurrentParent]]</f>
        <v>1</v>
      </c>
      <c r="K6230" s="145" t="str">
        <f>IF(Proc[[#This Row],[Author]]="Marcela Urrego",VLOOKUP(LEFT(Proc[[#This Row],[Requested]],1),Table3[#All],2,0),VLOOKUP(Proc[[#This Row],[Author]],Table4[],2,0))</f>
        <v>HC</v>
      </c>
      <c r="L6230" s="148" t="s">
        <v>7174</v>
      </c>
      <c r="M6230" s="140">
        <v>46064</v>
      </c>
      <c r="N6230" s="140"/>
      <c r="O6230" s="140"/>
      <c r="P6230" s="140" t="str">
        <f ca="1">IF(Proc[[#This Row],[DaysAgeing]]&gt;5,"yep","on track")</f>
        <v>yep</v>
      </c>
      <c r="Q6230" s="2">
        <f ca="1">IF(Proc[[#This Row],[DateClosed]]="",ABS(NETWORKDAYS(Proc[[#This Row],[DateOpened]],TODAY()))-1,ABS(NETWORKDAYS(Proc[[#This Row],[DateOpened]],Proc[[#This Row],[DateClosed]]))-1)</f>
        <v>37</v>
      </c>
      <c r="R6230" s="140" t="s">
        <v>737</v>
      </c>
      <c r="S6230" s="145"/>
      <c r="T6230" s="153">
        <v>6229</v>
      </c>
    </row>
    <row r="6231" spans="1:20" hidden="1">
      <c r="A6231" s="144" t="s">
        <v>5977</v>
      </c>
      <c r="B6231" s="145" t="str">
        <f>IFERROR(VLOOKUP(Proc[[#This Row],[App]],Table2[],3,0),"open")</f>
        <v>ok</v>
      </c>
      <c r="C6231" s="144" t="s">
        <v>369</v>
      </c>
      <c r="D6231" s="152" t="s">
        <v>9679</v>
      </c>
      <c r="E6231" s="152" t="s">
        <v>1677</v>
      </c>
      <c r="F6231" s="145" t="s">
        <v>1677</v>
      </c>
      <c r="G6231" s="144" t="s">
        <v>400</v>
      </c>
      <c r="H6231" s="145" t="str">
        <f>IF(Proc[[#This Row],[type]]="LFF (MDG-F)",MID(Proc[[#This Row],[Obj]],13,10),"")</f>
        <v/>
      </c>
      <c r="I6231" s="152"/>
      <c r="J6231" s="145" t="b">
        <f>Proc[[#This Row],[Requested]]=Proc[[#This Row],[CurrentParent]]</f>
        <v>1</v>
      </c>
      <c r="K6231" s="145" t="str">
        <f>IF(Proc[[#This Row],[Author]]="Marcela Urrego",VLOOKUP(LEFT(Proc[[#This Row],[Requested]],1),Table3[#All],2,0),VLOOKUP(Proc[[#This Row],[Author]],Table4[],2,0))</f>
        <v>HC</v>
      </c>
      <c r="L6231" s="148" t="s">
        <v>7174</v>
      </c>
      <c r="M6231" s="140">
        <v>46064</v>
      </c>
      <c r="N6231" s="140"/>
      <c r="O6231" s="140"/>
      <c r="P6231" s="140" t="str">
        <f ca="1">IF(Proc[[#This Row],[DaysAgeing]]&gt;5,"yep","on track")</f>
        <v>yep</v>
      </c>
      <c r="Q6231" s="2">
        <f ca="1">IF(Proc[[#This Row],[DateClosed]]="",ABS(NETWORKDAYS(Proc[[#This Row],[DateOpened]],TODAY()))-1,ABS(NETWORKDAYS(Proc[[#This Row],[DateOpened]],Proc[[#This Row],[DateClosed]]))-1)</f>
        <v>37</v>
      </c>
      <c r="R6231" s="140" t="s">
        <v>737</v>
      </c>
      <c r="S6231" s="145"/>
      <c r="T6231" s="153">
        <v>6230</v>
      </c>
    </row>
    <row r="6232" spans="1:20" hidden="1">
      <c r="A6232" s="144" t="s">
        <v>5977</v>
      </c>
      <c r="B6232" s="145" t="str">
        <f>IFERROR(VLOOKUP(Proc[[#This Row],[App]],Table2[],3,0),"open")</f>
        <v>ok</v>
      </c>
      <c r="C6232" s="144" t="s">
        <v>369</v>
      </c>
      <c r="D6232" s="152" t="s">
        <v>9680</v>
      </c>
      <c r="E6232" s="152" t="s">
        <v>1677</v>
      </c>
      <c r="F6232" s="145" t="s">
        <v>1677</v>
      </c>
      <c r="G6232" s="144" t="s">
        <v>400</v>
      </c>
      <c r="H6232" s="145" t="str">
        <f>IF(Proc[[#This Row],[type]]="LFF (MDG-F)",MID(Proc[[#This Row],[Obj]],13,10),"")</f>
        <v/>
      </c>
      <c r="I6232" s="152"/>
      <c r="J6232" s="145" t="b">
        <f>Proc[[#This Row],[Requested]]=Proc[[#This Row],[CurrentParent]]</f>
        <v>1</v>
      </c>
      <c r="K6232" s="145" t="str">
        <f>IF(Proc[[#This Row],[Author]]="Marcela Urrego",VLOOKUP(LEFT(Proc[[#This Row],[Requested]],1),Table3[#All],2,0),VLOOKUP(Proc[[#This Row],[Author]],Table4[],2,0))</f>
        <v>HC</v>
      </c>
      <c r="L6232" s="148" t="s">
        <v>7174</v>
      </c>
      <c r="M6232" s="140">
        <v>46064</v>
      </c>
      <c r="N6232" s="140"/>
      <c r="O6232" s="140"/>
      <c r="P6232" s="140" t="str">
        <f ca="1">IF(Proc[[#This Row],[DaysAgeing]]&gt;5,"yep","on track")</f>
        <v>yep</v>
      </c>
      <c r="Q6232" s="2">
        <f ca="1">IF(Proc[[#This Row],[DateClosed]]="",ABS(NETWORKDAYS(Proc[[#This Row],[DateOpened]],TODAY()))-1,ABS(NETWORKDAYS(Proc[[#This Row],[DateOpened]],Proc[[#This Row],[DateClosed]]))-1)</f>
        <v>37</v>
      </c>
      <c r="R6232" s="140" t="s">
        <v>737</v>
      </c>
      <c r="S6232" s="145"/>
      <c r="T6232" s="153">
        <v>6231</v>
      </c>
    </row>
    <row r="6233" spans="1:20" hidden="1">
      <c r="A6233" s="144" t="s">
        <v>5977</v>
      </c>
      <c r="B6233" s="145" t="str">
        <f>IFERROR(VLOOKUP(Proc[[#This Row],[App]],Table2[],3,0),"open")</f>
        <v>ok</v>
      </c>
      <c r="C6233" s="144" t="s">
        <v>369</v>
      </c>
      <c r="D6233" s="152" t="s">
        <v>9684</v>
      </c>
      <c r="E6233" s="152" t="s">
        <v>1685</v>
      </c>
      <c r="F6233" s="145" t="s">
        <v>1685</v>
      </c>
      <c r="G6233" s="144" t="s">
        <v>400</v>
      </c>
      <c r="H6233" s="145" t="str">
        <f>IF(Proc[[#This Row],[type]]="LFF (MDG-F)",MID(Proc[[#This Row],[Obj]],13,10),"")</f>
        <v/>
      </c>
      <c r="I6233" s="152"/>
      <c r="J6233" s="145" t="b">
        <f>Proc[[#This Row],[Requested]]=Proc[[#This Row],[CurrentParent]]</f>
        <v>1</v>
      </c>
      <c r="K6233" s="145" t="str">
        <f>IF(Proc[[#This Row],[Author]]="Marcela Urrego",VLOOKUP(LEFT(Proc[[#This Row],[Requested]],1),Table3[#All],2,0),VLOOKUP(Proc[[#This Row],[Author]],Table4[],2,0))</f>
        <v>HC</v>
      </c>
      <c r="L6233" s="148" t="s">
        <v>7174</v>
      </c>
      <c r="M6233" s="140">
        <v>46064</v>
      </c>
      <c r="N6233" s="140"/>
      <c r="O6233" s="140"/>
      <c r="P6233" s="140" t="str">
        <f ca="1">IF(Proc[[#This Row],[DaysAgeing]]&gt;5,"yep","on track")</f>
        <v>yep</v>
      </c>
      <c r="Q6233" s="2">
        <f ca="1">IF(Proc[[#This Row],[DateClosed]]="",ABS(NETWORKDAYS(Proc[[#This Row],[DateOpened]],TODAY()))-1,ABS(NETWORKDAYS(Proc[[#This Row],[DateOpened]],Proc[[#This Row],[DateClosed]]))-1)</f>
        <v>37</v>
      </c>
      <c r="R6233" s="140" t="s">
        <v>737</v>
      </c>
      <c r="S6233" s="145"/>
      <c r="T6233" s="153">
        <v>6232</v>
      </c>
    </row>
    <row r="6234" spans="1:20" hidden="1">
      <c r="A6234" s="144" t="s">
        <v>5977</v>
      </c>
      <c r="B6234" s="145" t="str">
        <f>IFERROR(VLOOKUP(Proc[[#This Row],[App]],Table2[],3,0),"open")</f>
        <v>ok</v>
      </c>
      <c r="C6234" s="144" t="s">
        <v>369</v>
      </c>
      <c r="D6234" s="152" t="s">
        <v>10176</v>
      </c>
      <c r="E6234" s="152" t="s">
        <v>1677</v>
      </c>
      <c r="F6234" s="145" t="s">
        <v>1677</v>
      </c>
      <c r="G6234" s="144" t="s">
        <v>400</v>
      </c>
      <c r="H6234" s="145" t="str">
        <f>IF(Proc[[#This Row],[type]]="LFF (MDG-F)",MID(Proc[[#This Row],[Obj]],13,10),"")</f>
        <v/>
      </c>
      <c r="I6234" s="152"/>
      <c r="J6234" s="145" t="b">
        <f>Proc[[#This Row],[Requested]]=Proc[[#This Row],[CurrentParent]]</f>
        <v>1</v>
      </c>
      <c r="K6234" s="145" t="str">
        <f>IF(Proc[[#This Row],[Author]]="Marcela Urrego",VLOOKUP(LEFT(Proc[[#This Row],[Requested]],1),Table3[#All],2,0),VLOOKUP(Proc[[#This Row],[Author]],Table4[],2,0))</f>
        <v>HC</v>
      </c>
      <c r="L6234" s="148" t="s">
        <v>7174</v>
      </c>
      <c r="M6234" s="140">
        <v>46064</v>
      </c>
      <c r="N6234" s="140"/>
      <c r="O6234" s="140"/>
      <c r="P6234" s="140" t="str">
        <f ca="1">IF(Proc[[#This Row],[DaysAgeing]]&gt;5,"yep","on track")</f>
        <v>yep</v>
      </c>
      <c r="Q6234" s="2">
        <f ca="1">IF(Proc[[#This Row],[DateClosed]]="",ABS(NETWORKDAYS(Proc[[#This Row],[DateOpened]],TODAY()))-1,ABS(NETWORKDAYS(Proc[[#This Row],[DateOpened]],Proc[[#This Row],[DateClosed]]))-1)</f>
        <v>37</v>
      </c>
      <c r="R6234" s="140" t="s">
        <v>737</v>
      </c>
      <c r="S6234" s="145"/>
      <c r="T6234" s="153">
        <v>6233</v>
      </c>
    </row>
    <row r="6235" spans="1:20" hidden="1">
      <c r="A6235" s="144" t="s">
        <v>5977</v>
      </c>
      <c r="B6235" s="145" t="str">
        <f>IFERROR(VLOOKUP(Proc[[#This Row],[App]],Table2[],3,0),"open")</f>
        <v>ok</v>
      </c>
      <c r="C6235" s="144" t="s">
        <v>369</v>
      </c>
      <c r="D6235" s="152" t="s">
        <v>10177</v>
      </c>
      <c r="E6235" s="152" t="s">
        <v>1685</v>
      </c>
      <c r="F6235" s="145" t="s">
        <v>1685</v>
      </c>
      <c r="G6235" s="144" t="s">
        <v>400</v>
      </c>
      <c r="H6235" s="145" t="str">
        <f>IF(Proc[[#This Row],[type]]="LFF (MDG-F)",MID(Proc[[#This Row],[Obj]],13,10),"")</f>
        <v/>
      </c>
      <c r="I6235" s="152"/>
      <c r="J6235" s="145" t="b">
        <f>Proc[[#This Row],[Requested]]=Proc[[#This Row],[CurrentParent]]</f>
        <v>1</v>
      </c>
      <c r="K6235" s="145" t="str">
        <f>IF(Proc[[#This Row],[Author]]="Marcela Urrego",VLOOKUP(LEFT(Proc[[#This Row],[Requested]],1),Table3[#All],2,0),VLOOKUP(Proc[[#This Row],[Author]],Table4[],2,0))</f>
        <v>HC</v>
      </c>
      <c r="L6235" s="148" t="s">
        <v>7174</v>
      </c>
      <c r="M6235" s="140">
        <v>46064</v>
      </c>
      <c r="N6235" s="140"/>
      <c r="O6235" s="140"/>
      <c r="P6235" s="140" t="str">
        <f ca="1">IF(Proc[[#This Row],[DaysAgeing]]&gt;5,"yep","on track")</f>
        <v>yep</v>
      </c>
      <c r="Q6235" s="2">
        <f ca="1">IF(Proc[[#This Row],[DateClosed]]="",ABS(NETWORKDAYS(Proc[[#This Row],[DateOpened]],TODAY()))-1,ABS(NETWORKDAYS(Proc[[#This Row],[DateOpened]],Proc[[#This Row],[DateClosed]]))-1)</f>
        <v>37</v>
      </c>
      <c r="R6235" s="140" t="s">
        <v>737</v>
      </c>
      <c r="S6235" s="145"/>
      <c r="T6235" s="153">
        <v>6234</v>
      </c>
    </row>
    <row r="6236" spans="1:20" hidden="1">
      <c r="A6236" s="144" t="s">
        <v>5977</v>
      </c>
      <c r="B6236" s="145" t="str">
        <f>IFERROR(VLOOKUP(Proc[[#This Row],[App]],Table2[],3,0),"open")</f>
        <v>ok</v>
      </c>
      <c r="C6236" s="144" t="s">
        <v>369</v>
      </c>
      <c r="D6236" s="152" t="s">
        <v>10178</v>
      </c>
      <c r="E6236" s="152" t="s">
        <v>1685</v>
      </c>
      <c r="F6236" s="145" t="s">
        <v>1685</v>
      </c>
      <c r="G6236" s="144" t="s">
        <v>400</v>
      </c>
      <c r="H6236" s="145" t="str">
        <f>IF(Proc[[#This Row],[type]]="LFF (MDG-F)",MID(Proc[[#This Row],[Obj]],13,10),"")</f>
        <v/>
      </c>
      <c r="I6236" s="152"/>
      <c r="J6236" s="145" t="b">
        <f>Proc[[#This Row],[Requested]]=Proc[[#This Row],[CurrentParent]]</f>
        <v>1</v>
      </c>
      <c r="K6236" s="145" t="str">
        <f>IF(Proc[[#This Row],[Author]]="Marcela Urrego",VLOOKUP(LEFT(Proc[[#This Row],[Requested]],1),Table3[#All],2,0),VLOOKUP(Proc[[#This Row],[Author]],Table4[],2,0))</f>
        <v>HC</v>
      </c>
      <c r="L6236" s="148" t="s">
        <v>7174</v>
      </c>
      <c r="M6236" s="140">
        <v>46064</v>
      </c>
      <c r="N6236" s="140"/>
      <c r="O6236" s="140"/>
      <c r="P6236" s="140" t="str">
        <f ca="1">IF(Proc[[#This Row],[DaysAgeing]]&gt;5,"yep","on track")</f>
        <v>yep</v>
      </c>
      <c r="Q6236" s="2">
        <f ca="1">IF(Proc[[#This Row],[DateClosed]]="",ABS(NETWORKDAYS(Proc[[#This Row],[DateOpened]],TODAY()))-1,ABS(NETWORKDAYS(Proc[[#This Row],[DateOpened]],Proc[[#This Row],[DateClosed]]))-1)</f>
        <v>37</v>
      </c>
      <c r="R6236" s="140" t="s">
        <v>737</v>
      </c>
      <c r="S6236" s="145"/>
      <c r="T6236" s="153">
        <v>6235</v>
      </c>
    </row>
    <row r="6237" spans="1:20" hidden="1">
      <c r="A6237" s="144" t="s">
        <v>5977</v>
      </c>
      <c r="B6237" s="145" t="str">
        <f>IFERROR(VLOOKUP(Proc[[#This Row],[App]],Table2[],3,0),"open")</f>
        <v>ok</v>
      </c>
      <c r="C6237" s="144" t="s">
        <v>369</v>
      </c>
      <c r="D6237" s="152" t="s">
        <v>10179</v>
      </c>
      <c r="E6237" s="152" t="s">
        <v>1685</v>
      </c>
      <c r="F6237" s="145" t="s">
        <v>1685</v>
      </c>
      <c r="G6237" s="144" t="s">
        <v>400</v>
      </c>
      <c r="H6237" s="145" t="str">
        <f>IF(Proc[[#This Row],[type]]="LFF (MDG-F)",MID(Proc[[#This Row],[Obj]],13,10),"")</f>
        <v/>
      </c>
      <c r="I6237" s="152"/>
      <c r="J6237" s="145" t="b">
        <f>Proc[[#This Row],[Requested]]=Proc[[#This Row],[CurrentParent]]</f>
        <v>1</v>
      </c>
      <c r="K6237" s="145" t="str">
        <f>IF(Proc[[#This Row],[Author]]="Marcela Urrego",VLOOKUP(LEFT(Proc[[#This Row],[Requested]],1),Table3[#All],2,0),VLOOKUP(Proc[[#This Row],[Author]],Table4[],2,0))</f>
        <v>HC</v>
      </c>
      <c r="L6237" s="148" t="s">
        <v>7174</v>
      </c>
      <c r="M6237" s="140">
        <v>46064</v>
      </c>
      <c r="N6237" s="140"/>
      <c r="O6237" s="140"/>
      <c r="P6237" s="140" t="str">
        <f ca="1">IF(Proc[[#This Row],[DaysAgeing]]&gt;5,"yep","on track")</f>
        <v>yep</v>
      </c>
      <c r="Q6237" s="2">
        <f ca="1">IF(Proc[[#This Row],[DateClosed]]="",ABS(NETWORKDAYS(Proc[[#This Row],[DateOpened]],TODAY()))-1,ABS(NETWORKDAYS(Proc[[#This Row],[DateOpened]],Proc[[#This Row],[DateClosed]]))-1)</f>
        <v>37</v>
      </c>
      <c r="R6237" s="140" t="s">
        <v>737</v>
      </c>
      <c r="S6237" s="145"/>
      <c r="T6237" s="153">
        <v>6236</v>
      </c>
    </row>
    <row r="6238" spans="1:20" hidden="1">
      <c r="A6238" s="144" t="s">
        <v>5977</v>
      </c>
      <c r="B6238" s="145" t="str">
        <f>IFERROR(VLOOKUP(Proc[[#This Row],[App]],Table2[],3,0),"open")</f>
        <v>ok</v>
      </c>
      <c r="C6238" s="144" t="s">
        <v>369</v>
      </c>
      <c r="D6238" s="152" t="s">
        <v>10180</v>
      </c>
      <c r="E6238" s="152" t="s">
        <v>1685</v>
      </c>
      <c r="F6238" s="145" t="s">
        <v>1685</v>
      </c>
      <c r="G6238" s="144" t="s">
        <v>400</v>
      </c>
      <c r="H6238" s="145" t="str">
        <f>IF(Proc[[#This Row],[type]]="LFF (MDG-F)",MID(Proc[[#This Row],[Obj]],13,10),"")</f>
        <v/>
      </c>
      <c r="I6238" s="152"/>
      <c r="J6238" s="145" t="b">
        <f>Proc[[#This Row],[Requested]]=Proc[[#This Row],[CurrentParent]]</f>
        <v>1</v>
      </c>
      <c r="K6238" s="145" t="str">
        <f>IF(Proc[[#This Row],[Author]]="Marcela Urrego",VLOOKUP(LEFT(Proc[[#This Row],[Requested]],1),Table3[#All],2,0),VLOOKUP(Proc[[#This Row],[Author]],Table4[],2,0))</f>
        <v>HC</v>
      </c>
      <c r="L6238" s="148" t="s">
        <v>7174</v>
      </c>
      <c r="M6238" s="140">
        <v>46064</v>
      </c>
      <c r="N6238" s="140"/>
      <c r="O6238" s="140"/>
      <c r="P6238" s="140" t="str">
        <f ca="1">IF(Proc[[#This Row],[DaysAgeing]]&gt;5,"yep","on track")</f>
        <v>yep</v>
      </c>
      <c r="Q6238" s="2">
        <f ca="1">IF(Proc[[#This Row],[DateClosed]]="",ABS(NETWORKDAYS(Proc[[#This Row],[DateOpened]],TODAY()))-1,ABS(NETWORKDAYS(Proc[[#This Row],[DateOpened]],Proc[[#This Row],[DateClosed]]))-1)</f>
        <v>37</v>
      </c>
      <c r="R6238" s="140" t="s">
        <v>737</v>
      </c>
      <c r="S6238" s="145"/>
      <c r="T6238" s="153">
        <v>6237</v>
      </c>
    </row>
    <row r="6239" spans="1:20" hidden="1">
      <c r="A6239" t="s">
        <v>5979</v>
      </c>
      <c r="B6239" s="145" t="str">
        <f>IFERROR(VLOOKUP(Proc[[#This Row],[App]],Table2[],3,0),"open")</f>
        <v>ok</v>
      </c>
      <c r="C6239" t="s">
        <v>369</v>
      </c>
      <c r="D6239" s="152" t="s">
        <v>5980</v>
      </c>
      <c r="E6239" s="152" t="s">
        <v>5987</v>
      </c>
      <c r="F6239" s="152" t="s">
        <v>5987</v>
      </c>
      <c r="G6239" t="s">
        <v>400</v>
      </c>
      <c r="H6239" s="145" t="str">
        <f>IF(Proc[[#This Row],[type]]="LFF (MDG-F)",MID(Proc[[#This Row],[Obj]],13,10),"")</f>
        <v/>
      </c>
      <c r="I6239" s="152"/>
      <c r="J6239" s="145" t="b">
        <f>Proc[[#This Row],[Requested]]=Proc[[#This Row],[CurrentParent]]</f>
        <v>1</v>
      </c>
      <c r="K6239" s="145" t="str">
        <f>IF(Proc[[#This Row],[Author]]="Marcela Urrego",VLOOKUP(LEFT(Proc[[#This Row],[Requested]],1),Table3[#All],2,0),VLOOKUP(Proc[[#This Row],[Author]],Table4[],2,0))</f>
        <v>MGF</v>
      </c>
      <c r="L6239" s="148" t="s">
        <v>7174</v>
      </c>
      <c r="M6239" s="140">
        <v>46064</v>
      </c>
      <c r="N6239" s="140"/>
      <c r="O6239" s="140"/>
      <c r="P6239" s="140" t="str">
        <f ca="1">IF(Proc[[#This Row],[DaysAgeing]]&gt;5,"yep","on track")</f>
        <v>yep</v>
      </c>
      <c r="Q6239" s="2">
        <f ca="1">IF(Proc[[#This Row],[DateClosed]]="",ABS(NETWORKDAYS(Proc[[#This Row],[DateOpened]],TODAY()))-1,ABS(NETWORKDAYS(Proc[[#This Row],[DateOpened]],Proc[[#This Row],[DateClosed]]))-1)</f>
        <v>37</v>
      </c>
      <c r="R6239" s="140" t="s">
        <v>5992</v>
      </c>
      <c r="S6239" s="145"/>
      <c r="T6239" s="153">
        <v>6238</v>
      </c>
    </row>
    <row r="6240" spans="1:20" hidden="1">
      <c r="A6240" s="146" t="s">
        <v>5979</v>
      </c>
      <c r="B6240" s="145" t="str">
        <f>IFERROR(VLOOKUP(Proc[[#This Row],[App]],Table2[],3,0),"open")</f>
        <v>ok</v>
      </c>
      <c r="C6240" s="146" t="s">
        <v>369</v>
      </c>
      <c r="D6240" s="152" t="s">
        <v>5981</v>
      </c>
      <c r="E6240" s="152" t="s">
        <v>5988</v>
      </c>
      <c r="F6240" s="152" t="s">
        <v>5988</v>
      </c>
      <c r="G6240" s="146" t="s">
        <v>400</v>
      </c>
      <c r="H6240" s="145" t="str">
        <f>IF(Proc[[#This Row],[type]]="LFF (MDG-F)",MID(Proc[[#This Row],[Obj]],13,10),"")</f>
        <v/>
      </c>
      <c r="I6240" s="152"/>
      <c r="J6240" s="145" t="b">
        <f>Proc[[#This Row],[Requested]]=Proc[[#This Row],[CurrentParent]]</f>
        <v>1</v>
      </c>
      <c r="K6240" s="145" t="str">
        <f>IF(Proc[[#This Row],[Author]]="Marcela Urrego",VLOOKUP(LEFT(Proc[[#This Row],[Requested]],1),Table3[#All],2,0),VLOOKUP(Proc[[#This Row],[Author]],Table4[],2,0))</f>
        <v>MGF</v>
      </c>
      <c r="L6240" s="148" t="s">
        <v>7174</v>
      </c>
      <c r="M6240" s="140">
        <v>46064</v>
      </c>
      <c r="N6240" s="140"/>
      <c r="O6240" s="140"/>
      <c r="P6240" s="140" t="str">
        <f ca="1">IF(Proc[[#This Row],[DaysAgeing]]&gt;5,"yep","on track")</f>
        <v>yep</v>
      </c>
      <c r="Q6240" s="2">
        <f ca="1">IF(Proc[[#This Row],[DateClosed]]="",ABS(NETWORKDAYS(Proc[[#This Row],[DateOpened]],TODAY()))-1,ABS(NETWORKDAYS(Proc[[#This Row],[DateOpened]],Proc[[#This Row],[DateClosed]]))-1)</f>
        <v>37</v>
      </c>
      <c r="R6240" s="140" t="s">
        <v>5992</v>
      </c>
      <c r="S6240" s="145"/>
      <c r="T6240" s="153">
        <v>6239</v>
      </c>
    </row>
    <row r="6241" spans="1:20" hidden="1">
      <c r="A6241" s="146" t="s">
        <v>5979</v>
      </c>
      <c r="B6241" s="145" t="str">
        <f>IFERROR(VLOOKUP(Proc[[#This Row],[App]],Table2[],3,0),"open")</f>
        <v>ok</v>
      </c>
      <c r="C6241" s="146" t="s">
        <v>369</v>
      </c>
      <c r="D6241" s="152" t="s">
        <v>3862</v>
      </c>
      <c r="E6241" s="152" t="s">
        <v>3997</v>
      </c>
      <c r="F6241" s="152" t="s">
        <v>3997</v>
      </c>
      <c r="G6241" s="146" t="s">
        <v>400</v>
      </c>
      <c r="H6241" s="145" t="str">
        <f>IF(Proc[[#This Row],[type]]="LFF (MDG-F)",MID(Proc[[#This Row],[Obj]],13,10),"")</f>
        <v/>
      </c>
      <c r="I6241" s="152"/>
      <c r="J6241" s="145" t="b">
        <f>Proc[[#This Row],[Requested]]=Proc[[#This Row],[CurrentParent]]</f>
        <v>1</v>
      </c>
      <c r="K6241" s="145" t="str">
        <f>IF(Proc[[#This Row],[Author]]="Marcela Urrego",VLOOKUP(LEFT(Proc[[#This Row],[Requested]],1),Table3[#All],2,0),VLOOKUP(Proc[[#This Row],[Author]],Table4[],2,0))</f>
        <v>MGF</v>
      </c>
      <c r="L6241" s="148" t="s">
        <v>7174</v>
      </c>
      <c r="M6241" s="140">
        <v>46064</v>
      </c>
      <c r="N6241" s="140"/>
      <c r="O6241" s="140"/>
      <c r="P6241" s="140" t="str">
        <f ca="1">IF(Proc[[#This Row],[DaysAgeing]]&gt;5,"yep","on track")</f>
        <v>yep</v>
      </c>
      <c r="Q6241" s="2">
        <f ca="1">IF(Proc[[#This Row],[DateClosed]]="",ABS(NETWORKDAYS(Proc[[#This Row],[DateOpened]],TODAY()))-1,ABS(NETWORKDAYS(Proc[[#This Row],[DateOpened]],Proc[[#This Row],[DateClosed]]))-1)</f>
        <v>37</v>
      </c>
      <c r="R6241" s="140" t="s">
        <v>5992</v>
      </c>
      <c r="S6241" s="145"/>
      <c r="T6241" s="153">
        <v>6240</v>
      </c>
    </row>
    <row r="6242" spans="1:20" hidden="1">
      <c r="A6242" s="146" t="s">
        <v>5979</v>
      </c>
      <c r="B6242" s="145" t="str">
        <f>IFERROR(VLOOKUP(Proc[[#This Row],[App]],Table2[],3,0),"open")</f>
        <v>ok</v>
      </c>
      <c r="C6242" s="146" t="s">
        <v>369</v>
      </c>
      <c r="D6242" s="152" t="s">
        <v>5347</v>
      </c>
      <c r="E6242" s="152" t="s">
        <v>424</v>
      </c>
      <c r="F6242" s="145" t="s">
        <v>424</v>
      </c>
      <c r="G6242" t="s">
        <v>406</v>
      </c>
      <c r="H6242" s="145" t="str">
        <f>IF(Proc[[#This Row],[type]]="LFF (MDG-F)",MID(Proc[[#This Row],[Obj]],13,10),"")</f>
        <v>IT50GIT027</v>
      </c>
      <c r="I6242" s="152"/>
      <c r="J6242" s="145" t="b">
        <f>Proc[[#This Row],[Requested]]=Proc[[#This Row],[CurrentParent]]</f>
        <v>1</v>
      </c>
      <c r="K6242" s="145" t="str">
        <f>IF(Proc[[#This Row],[Author]]="Marcela Urrego",VLOOKUP(LEFT(Proc[[#This Row],[Requested]],1),Table3[#All],2,0),VLOOKUP(Proc[[#This Row],[Author]],Table4[],2,0))</f>
        <v>MGF</v>
      </c>
      <c r="L6242" s="148" t="s">
        <v>7174</v>
      </c>
      <c r="M6242" s="140">
        <v>46064</v>
      </c>
      <c r="N6242" s="140"/>
      <c r="O6242" s="140"/>
      <c r="P6242" s="140" t="str">
        <f ca="1">IF(Proc[[#This Row],[DaysAgeing]]&gt;5,"yep","on track")</f>
        <v>yep</v>
      </c>
      <c r="Q6242" s="2">
        <f ca="1">IF(Proc[[#This Row],[DateClosed]]="",ABS(NETWORKDAYS(Proc[[#This Row],[DateOpened]],TODAY()))-1,ABS(NETWORKDAYS(Proc[[#This Row],[DateOpened]],Proc[[#This Row],[DateClosed]]))-1)</f>
        <v>37</v>
      </c>
      <c r="R6242" s="140" t="s">
        <v>5992</v>
      </c>
      <c r="S6242" s="145"/>
      <c r="T6242" s="153">
        <v>6241</v>
      </c>
    </row>
    <row r="6243" spans="1:20" hidden="1">
      <c r="A6243" s="146" t="s">
        <v>5979</v>
      </c>
      <c r="B6243" s="145" t="str">
        <f>IFERROR(VLOOKUP(Proc[[#This Row],[App]],Table2[],3,0),"open")</f>
        <v>ok</v>
      </c>
      <c r="C6243" s="146" t="s">
        <v>369</v>
      </c>
      <c r="D6243" s="152" t="s">
        <v>5348</v>
      </c>
      <c r="E6243" s="152" t="s">
        <v>3997</v>
      </c>
      <c r="F6243" s="145" t="s">
        <v>3997</v>
      </c>
      <c r="G6243" s="146" t="s">
        <v>406</v>
      </c>
      <c r="H6243" s="145" t="str">
        <f>IF(Proc[[#This Row],[type]]="LFF (MDG-F)",MID(Proc[[#This Row],[Obj]],13,10),"")</f>
        <v>IT50GIT031</v>
      </c>
      <c r="I6243" s="152"/>
      <c r="J6243" s="145" t="b">
        <f>Proc[[#This Row],[Requested]]=Proc[[#This Row],[CurrentParent]]</f>
        <v>1</v>
      </c>
      <c r="K6243" s="145" t="str">
        <f>IF(Proc[[#This Row],[Author]]="Marcela Urrego",VLOOKUP(LEFT(Proc[[#This Row],[Requested]],1),Table3[#All],2,0),VLOOKUP(Proc[[#This Row],[Author]],Table4[],2,0))</f>
        <v>MGF</v>
      </c>
      <c r="L6243" s="148" t="s">
        <v>7174</v>
      </c>
      <c r="M6243" s="140">
        <v>46064</v>
      </c>
      <c r="N6243" s="140"/>
      <c r="O6243" s="140"/>
      <c r="P6243" s="140" t="str">
        <f ca="1">IF(Proc[[#This Row],[DaysAgeing]]&gt;5,"yep","on track")</f>
        <v>yep</v>
      </c>
      <c r="Q6243" s="2">
        <f ca="1">IF(Proc[[#This Row],[DateClosed]]="",ABS(NETWORKDAYS(Proc[[#This Row],[DateOpened]],TODAY()))-1,ABS(NETWORKDAYS(Proc[[#This Row],[DateOpened]],Proc[[#This Row],[DateClosed]]))-1)</f>
        <v>37</v>
      </c>
      <c r="R6243" s="140" t="s">
        <v>5992</v>
      </c>
      <c r="S6243" s="145"/>
      <c r="T6243" s="153">
        <v>6242</v>
      </c>
    </row>
    <row r="6244" spans="1:20" hidden="1">
      <c r="A6244" s="146" t="s">
        <v>5979</v>
      </c>
      <c r="B6244" s="145" t="str">
        <f>IFERROR(VLOOKUP(Proc[[#This Row],[App]],Table2[],3,0),"open")</f>
        <v>ok</v>
      </c>
      <c r="C6244" s="146" t="s">
        <v>369</v>
      </c>
      <c r="D6244" s="152" t="s">
        <v>5346</v>
      </c>
      <c r="E6244" s="152" t="s">
        <v>424</v>
      </c>
      <c r="F6244" s="145" t="s">
        <v>424</v>
      </c>
      <c r="G6244" s="146" t="s">
        <v>406</v>
      </c>
      <c r="H6244" s="145" t="str">
        <f>IF(Proc[[#This Row],[type]]="LFF (MDG-F)",MID(Proc[[#This Row],[Obj]],13,10),"")</f>
        <v>IT50GIT023</v>
      </c>
      <c r="I6244" s="152"/>
      <c r="J6244" s="145" t="b">
        <f>Proc[[#This Row],[Requested]]=Proc[[#This Row],[CurrentParent]]</f>
        <v>1</v>
      </c>
      <c r="K6244" s="145" t="str">
        <f>IF(Proc[[#This Row],[Author]]="Marcela Urrego",VLOOKUP(LEFT(Proc[[#This Row],[Requested]],1),Table3[#All],2,0),VLOOKUP(Proc[[#This Row],[Author]],Table4[],2,0))</f>
        <v>MGF</v>
      </c>
      <c r="L6244" s="148" t="s">
        <v>7174</v>
      </c>
      <c r="M6244" s="140">
        <v>46064</v>
      </c>
      <c r="N6244" s="140"/>
      <c r="O6244" s="140"/>
      <c r="P6244" s="140" t="str">
        <f ca="1">IF(Proc[[#This Row],[DaysAgeing]]&gt;5,"yep","on track")</f>
        <v>yep</v>
      </c>
      <c r="Q6244" s="2">
        <f ca="1">IF(Proc[[#This Row],[DateClosed]]="",ABS(NETWORKDAYS(Proc[[#This Row],[DateOpened]],TODAY()))-1,ABS(NETWORKDAYS(Proc[[#This Row],[DateOpened]],Proc[[#This Row],[DateClosed]]))-1)</f>
        <v>37</v>
      </c>
      <c r="R6244" s="140" t="s">
        <v>5992</v>
      </c>
      <c r="S6244" s="145"/>
      <c r="T6244" s="153">
        <v>6243</v>
      </c>
    </row>
    <row r="6245" spans="1:20" hidden="1">
      <c r="A6245" s="146" t="s">
        <v>5979</v>
      </c>
      <c r="B6245" s="145" t="str">
        <f>IFERROR(VLOOKUP(Proc[[#This Row],[App]],Table2[],3,0),"open")</f>
        <v>ok</v>
      </c>
      <c r="C6245" s="146" t="s">
        <v>369</v>
      </c>
      <c r="D6245" s="152" t="s">
        <v>2837</v>
      </c>
      <c r="E6245" s="152" t="s">
        <v>4028</v>
      </c>
      <c r="F6245" s="145" t="s">
        <v>4028</v>
      </c>
      <c r="G6245" s="146" t="s">
        <v>406</v>
      </c>
      <c r="H6245" s="145" t="str">
        <f>IF(Proc[[#This Row],[type]]="LFF (MDG-F)",MID(Proc[[#This Row],[Obj]],13,10),"")</f>
        <v>DE10653700</v>
      </c>
      <c r="I6245" s="152"/>
      <c r="J6245" s="145" t="b">
        <f>Proc[[#This Row],[Requested]]=Proc[[#This Row],[CurrentParent]]</f>
        <v>1</v>
      </c>
      <c r="K6245" s="145" t="str">
        <f>IF(Proc[[#This Row],[Author]]="Marcela Urrego",VLOOKUP(LEFT(Proc[[#This Row],[Requested]],1),Table3[#All],2,0),VLOOKUP(Proc[[#This Row],[Author]],Table4[],2,0))</f>
        <v>MGF</v>
      </c>
      <c r="L6245" s="148" t="s">
        <v>7174</v>
      </c>
      <c r="M6245" s="140">
        <v>46064</v>
      </c>
      <c r="N6245" s="140"/>
      <c r="O6245" s="140"/>
      <c r="P6245" s="140" t="str">
        <f ca="1">IF(Proc[[#This Row],[DaysAgeing]]&gt;5,"yep","on track")</f>
        <v>yep</v>
      </c>
      <c r="Q6245" s="2">
        <f ca="1">IF(Proc[[#This Row],[DateClosed]]="",ABS(NETWORKDAYS(Proc[[#This Row],[DateOpened]],TODAY()))-1,ABS(NETWORKDAYS(Proc[[#This Row],[DateOpened]],Proc[[#This Row],[DateClosed]]))-1)</f>
        <v>37</v>
      </c>
      <c r="R6245" s="140" t="s">
        <v>5992</v>
      </c>
      <c r="S6245" s="145"/>
      <c r="T6245" s="153">
        <v>6244</v>
      </c>
    </row>
    <row r="6246" spans="1:20" hidden="1">
      <c r="A6246" s="146" t="s">
        <v>5979</v>
      </c>
      <c r="B6246" s="145" t="str">
        <f>IFERROR(VLOOKUP(Proc[[#This Row],[App]],Table2[],3,0),"open")</f>
        <v>ok</v>
      </c>
      <c r="C6246" s="146" t="s">
        <v>369</v>
      </c>
      <c r="D6246" s="152" t="s">
        <v>5982</v>
      </c>
      <c r="E6246" s="152" t="s">
        <v>5989</v>
      </c>
      <c r="F6246" s="145" t="s">
        <v>5989</v>
      </c>
      <c r="G6246" s="146" t="s">
        <v>406</v>
      </c>
      <c r="H6246" s="145" t="str">
        <f>IF(Proc[[#This Row],[type]]="LFF (MDG-F)",MID(Proc[[#This Row],[Obj]],13,10),"")</f>
        <v>DE10643150</v>
      </c>
      <c r="I6246" s="152"/>
      <c r="J6246" s="145" t="b">
        <f>Proc[[#This Row],[Requested]]=Proc[[#This Row],[CurrentParent]]</f>
        <v>1</v>
      </c>
      <c r="K6246" s="145" t="str">
        <f>IF(Proc[[#This Row],[Author]]="Marcela Urrego",VLOOKUP(LEFT(Proc[[#This Row],[Requested]],1),Table3[#All],2,0),VLOOKUP(Proc[[#This Row],[Author]],Table4[],2,0))</f>
        <v>MGF</v>
      </c>
      <c r="L6246" s="148" t="s">
        <v>7174</v>
      </c>
      <c r="M6246" s="140">
        <v>46064</v>
      </c>
      <c r="N6246" s="140"/>
      <c r="O6246" s="140"/>
      <c r="P6246" s="140" t="str">
        <f ca="1">IF(Proc[[#This Row],[DaysAgeing]]&gt;5,"yep","on track")</f>
        <v>yep</v>
      </c>
      <c r="Q6246" s="2">
        <f ca="1">IF(Proc[[#This Row],[DateClosed]]="",ABS(NETWORKDAYS(Proc[[#This Row],[DateOpened]],TODAY()))-1,ABS(NETWORKDAYS(Proc[[#This Row],[DateOpened]],Proc[[#This Row],[DateClosed]]))-1)</f>
        <v>37</v>
      </c>
      <c r="R6246" s="140" t="s">
        <v>5992</v>
      </c>
      <c r="S6246" s="145"/>
      <c r="T6246" s="153">
        <v>6245</v>
      </c>
    </row>
    <row r="6247" spans="1:20" hidden="1">
      <c r="A6247" s="146" t="s">
        <v>5979</v>
      </c>
      <c r="B6247" s="145" t="str">
        <f>IFERROR(VLOOKUP(Proc[[#This Row],[App]],Table2[],3,0),"open")</f>
        <v>ok</v>
      </c>
      <c r="C6247" s="146" t="s">
        <v>369</v>
      </c>
      <c r="D6247" s="152" t="s">
        <v>5262</v>
      </c>
      <c r="E6247" s="152" t="s">
        <v>5990</v>
      </c>
      <c r="F6247" s="145" t="s">
        <v>5990</v>
      </c>
      <c r="G6247" s="146" t="s">
        <v>406</v>
      </c>
      <c r="H6247" s="145" t="str">
        <f>IF(Proc[[#This Row],[type]]="LFF (MDG-F)",MID(Proc[[#This Row],[Obj]],13,10),"")</f>
        <v>DE10YIT020</v>
      </c>
      <c r="I6247" s="152"/>
      <c r="J6247" s="145" t="b">
        <f>Proc[[#This Row],[Requested]]=Proc[[#This Row],[CurrentParent]]</f>
        <v>1</v>
      </c>
      <c r="K6247" s="145" t="str">
        <f>IF(Proc[[#This Row],[Author]]="Marcela Urrego",VLOOKUP(LEFT(Proc[[#This Row],[Requested]],1),Table3[#All],2,0),VLOOKUP(Proc[[#This Row],[Author]],Table4[],2,0))</f>
        <v>MGF</v>
      </c>
      <c r="L6247" s="148" t="s">
        <v>7174</v>
      </c>
      <c r="M6247" s="140">
        <v>46064</v>
      </c>
      <c r="N6247" s="140"/>
      <c r="O6247" s="140"/>
      <c r="P6247" s="140" t="str">
        <f ca="1">IF(Proc[[#This Row],[DaysAgeing]]&gt;5,"yep","on track")</f>
        <v>yep</v>
      </c>
      <c r="Q6247" s="2">
        <f ca="1">IF(Proc[[#This Row],[DateClosed]]="",ABS(NETWORKDAYS(Proc[[#This Row],[DateOpened]],TODAY()))-1,ABS(NETWORKDAYS(Proc[[#This Row],[DateOpened]],Proc[[#This Row],[DateClosed]]))-1)</f>
        <v>37</v>
      </c>
      <c r="R6247" s="140" t="s">
        <v>5992</v>
      </c>
      <c r="S6247" s="145"/>
      <c r="T6247" s="153">
        <v>6246</v>
      </c>
    </row>
    <row r="6248" spans="1:20" hidden="1">
      <c r="A6248" s="146" t="s">
        <v>5979</v>
      </c>
      <c r="B6248" s="145" t="str">
        <f>IFERROR(VLOOKUP(Proc[[#This Row],[App]],Table2[],3,0),"open")</f>
        <v>ok</v>
      </c>
      <c r="C6248" s="146" t="s">
        <v>369</v>
      </c>
      <c r="D6248" s="152" t="s">
        <v>5983</v>
      </c>
      <c r="E6248" s="152" t="s">
        <v>4001</v>
      </c>
      <c r="F6248" s="145" t="s">
        <v>4001</v>
      </c>
      <c r="G6248" s="146" t="s">
        <v>406</v>
      </c>
      <c r="H6248" s="145" t="str">
        <f>IF(Proc[[#This Row],[type]]="LFF (MDG-F)",MID(Proc[[#This Row],[Obj]],13,10),"")</f>
        <v>CH65GIT012</v>
      </c>
      <c r="I6248" s="152"/>
      <c r="J6248" s="145" t="b">
        <f>Proc[[#This Row],[Requested]]=Proc[[#This Row],[CurrentParent]]</f>
        <v>1</v>
      </c>
      <c r="K6248" s="145" t="str">
        <f>IF(Proc[[#This Row],[Author]]="Marcela Urrego",VLOOKUP(LEFT(Proc[[#This Row],[Requested]],1),Table3[#All],2,0),VLOOKUP(Proc[[#This Row],[Author]],Table4[],2,0))</f>
        <v>MGF</v>
      </c>
      <c r="L6248" s="148" t="s">
        <v>7174</v>
      </c>
      <c r="M6248" s="140">
        <v>46064</v>
      </c>
      <c r="N6248" s="140"/>
      <c r="O6248" s="140"/>
      <c r="P6248" s="140" t="str">
        <f ca="1">IF(Proc[[#This Row],[DaysAgeing]]&gt;5,"yep","on track")</f>
        <v>yep</v>
      </c>
      <c r="Q6248" s="2">
        <f ca="1">IF(Proc[[#This Row],[DateClosed]]="",ABS(NETWORKDAYS(Proc[[#This Row],[DateOpened]],TODAY()))-1,ABS(NETWORKDAYS(Proc[[#This Row],[DateOpened]],Proc[[#This Row],[DateClosed]]))-1)</f>
        <v>37</v>
      </c>
      <c r="R6248" s="140" t="s">
        <v>5992</v>
      </c>
      <c r="S6248" s="145"/>
      <c r="T6248" s="153">
        <v>6247</v>
      </c>
    </row>
    <row r="6249" spans="1:20" hidden="1">
      <c r="A6249" s="146" t="s">
        <v>5979</v>
      </c>
      <c r="B6249" s="145" t="str">
        <f>IFERROR(VLOOKUP(Proc[[#This Row],[App]],Table2[],3,0),"open")</f>
        <v>ok</v>
      </c>
      <c r="C6249" s="146" t="s">
        <v>369</v>
      </c>
      <c r="D6249" s="152" t="s">
        <v>5984</v>
      </c>
      <c r="E6249" s="152" t="s">
        <v>5990</v>
      </c>
      <c r="F6249" s="152" t="s">
        <v>5990</v>
      </c>
      <c r="G6249" s="146" t="s">
        <v>400</v>
      </c>
      <c r="H6249" s="145" t="str">
        <f>IF(Proc[[#This Row],[type]]="LFF (MDG-F)",MID(Proc[[#This Row],[Obj]],13,10),"")</f>
        <v/>
      </c>
      <c r="I6249" s="152"/>
      <c r="J6249" s="145" t="b">
        <f>Proc[[#This Row],[Requested]]=Proc[[#This Row],[CurrentParent]]</f>
        <v>1</v>
      </c>
      <c r="K6249" s="145" t="str">
        <f>IF(Proc[[#This Row],[Author]]="Marcela Urrego",VLOOKUP(LEFT(Proc[[#This Row],[Requested]],1),Table3[#All],2,0),VLOOKUP(Proc[[#This Row],[Author]],Table4[],2,0))</f>
        <v>MGF</v>
      </c>
      <c r="L6249" s="148" t="s">
        <v>7174</v>
      </c>
      <c r="M6249" s="140">
        <v>46064</v>
      </c>
      <c r="N6249" s="140"/>
      <c r="O6249" s="140"/>
      <c r="P6249" s="140" t="str">
        <f ca="1">IF(Proc[[#This Row],[DaysAgeing]]&gt;5,"yep","on track")</f>
        <v>yep</v>
      </c>
      <c r="Q6249" s="2">
        <f ca="1">IF(Proc[[#This Row],[DateClosed]]="",ABS(NETWORKDAYS(Proc[[#This Row],[DateOpened]],TODAY()))-1,ABS(NETWORKDAYS(Proc[[#This Row],[DateOpened]],Proc[[#This Row],[DateClosed]]))-1)</f>
        <v>37</v>
      </c>
      <c r="R6249" s="140" t="s">
        <v>5992</v>
      </c>
      <c r="S6249" s="145"/>
      <c r="T6249" s="153">
        <v>6248</v>
      </c>
    </row>
    <row r="6250" spans="1:20" hidden="1">
      <c r="A6250" s="146" t="s">
        <v>5979</v>
      </c>
      <c r="B6250" s="145" t="str">
        <f>IFERROR(VLOOKUP(Proc[[#This Row],[App]],Table2[],3,0),"open")</f>
        <v>ok</v>
      </c>
      <c r="C6250" s="146" t="s">
        <v>369</v>
      </c>
      <c r="D6250" s="152" t="s">
        <v>5985</v>
      </c>
      <c r="E6250" s="152" t="s">
        <v>5990</v>
      </c>
      <c r="F6250" s="145" t="s">
        <v>5990</v>
      </c>
      <c r="G6250" s="146" t="s">
        <v>406</v>
      </c>
      <c r="H6250" s="145" t="str">
        <f>IF(Proc[[#This Row],[type]]="LFF (MDG-F)",MID(Proc[[#This Row],[Obj]],13,10),"")</f>
        <v>2123YIT012</v>
      </c>
      <c r="I6250" s="152"/>
      <c r="J6250" s="145" t="b">
        <f>Proc[[#This Row],[Requested]]=Proc[[#This Row],[CurrentParent]]</f>
        <v>1</v>
      </c>
      <c r="K6250" s="145" t="str">
        <f>IF(Proc[[#This Row],[Author]]="Marcela Urrego",VLOOKUP(LEFT(Proc[[#This Row],[Requested]],1),Table3[#All],2,0),VLOOKUP(Proc[[#This Row],[Author]],Table4[],2,0))</f>
        <v>MGF</v>
      </c>
      <c r="L6250" s="148" t="s">
        <v>7174</v>
      </c>
      <c r="M6250" s="140">
        <v>46064</v>
      </c>
      <c r="N6250" s="140"/>
      <c r="O6250" s="140"/>
      <c r="P6250" s="140" t="str">
        <f ca="1">IF(Proc[[#This Row],[DaysAgeing]]&gt;5,"yep","on track")</f>
        <v>yep</v>
      </c>
      <c r="Q6250" s="2">
        <f ca="1">IF(Proc[[#This Row],[DateClosed]]="",ABS(NETWORKDAYS(Proc[[#This Row],[DateOpened]],TODAY()))-1,ABS(NETWORKDAYS(Proc[[#This Row],[DateOpened]],Proc[[#This Row],[DateClosed]]))-1)</f>
        <v>37</v>
      </c>
      <c r="R6250" s="140" t="s">
        <v>5992</v>
      </c>
      <c r="S6250" s="145"/>
      <c r="T6250" s="153">
        <v>6249</v>
      </c>
    </row>
    <row r="6251" spans="1:20" hidden="1">
      <c r="A6251" s="146" t="s">
        <v>5979</v>
      </c>
      <c r="B6251" s="145" t="str">
        <f>IFERROR(VLOOKUP(Proc[[#This Row],[App]],Table2[],3,0),"open")</f>
        <v>ok</v>
      </c>
      <c r="C6251" s="146" t="s">
        <v>369</v>
      </c>
      <c r="D6251" s="152" t="s">
        <v>3959</v>
      </c>
      <c r="E6251" s="152" t="s">
        <v>5991</v>
      </c>
      <c r="F6251" s="145" t="s">
        <v>5991</v>
      </c>
      <c r="G6251" s="146" t="s">
        <v>406</v>
      </c>
      <c r="H6251" s="145" t="str">
        <f>IF(Proc[[#This Row],[type]]="LFF (MDG-F)",MID(Proc[[#This Row],[Obj]],13,10),"")</f>
        <v>2123GMB010</v>
      </c>
      <c r="I6251" s="152"/>
      <c r="J6251" s="145" t="b">
        <f>Proc[[#This Row],[Requested]]=Proc[[#This Row],[CurrentParent]]</f>
        <v>1</v>
      </c>
      <c r="K6251" s="145" t="str">
        <f>IF(Proc[[#This Row],[Author]]="Marcela Urrego",VLOOKUP(LEFT(Proc[[#This Row],[Requested]],1),Table3[#All],2,0),VLOOKUP(Proc[[#This Row],[Author]],Table4[],2,0))</f>
        <v>MGF</v>
      </c>
      <c r="L6251" s="148" t="s">
        <v>7174</v>
      </c>
      <c r="M6251" s="140">
        <v>46064</v>
      </c>
      <c r="N6251" s="140"/>
      <c r="O6251" s="140"/>
      <c r="P6251" s="140" t="str">
        <f ca="1">IF(Proc[[#This Row],[DaysAgeing]]&gt;5,"yep","on track")</f>
        <v>yep</v>
      </c>
      <c r="Q6251" s="2">
        <f ca="1">IF(Proc[[#This Row],[DateClosed]]="",ABS(NETWORKDAYS(Proc[[#This Row],[DateOpened]],TODAY()))-1,ABS(NETWORKDAYS(Proc[[#This Row],[DateOpened]],Proc[[#This Row],[DateClosed]]))-1)</f>
        <v>37</v>
      </c>
      <c r="R6251" s="140" t="s">
        <v>5992</v>
      </c>
      <c r="S6251" s="145"/>
      <c r="T6251" s="153">
        <v>6250</v>
      </c>
    </row>
    <row r="6252" spans="1:20" hidden="1">
      <c r="A6252" s="146" t="s">
        <v>5979</v>
      </c>
      <c r="B6252" s="145" t="str">
        <f>IFERROR(VLOOKUP(Proc[[#This Row],[App]],Table2[],3,0),"open")</f>
        <v>ok</v>
      </c>
      <c r="C6252" s="146" t="s">
        <v>369</v>
      </c>
      <c r="D6252" s="152" t="s">
        <v>5986</v>
      </c>
      <c r="E6252" s="152" t="s">
        <v>4008</v>
      </c>
      <c r="F6252" s="145" t="s">
        <v>4008</v>
      </c>
      <c r="G6252" s="146" t="s">
        <v>406</v>
      </c>
      <c r="H6252" s="145" t="str">
        <f>IF(Proc[[#This Row],[type]]="LFF (MDG-F)",MID(Proc[[#This Row],[Obj]],13,10),"")</f>
        <v>2123GIT213</v>
      </c>
      <c r="I6252" s="152"/>
      <c r="J6252" s="145" t="b">
        <f>Proc[[#This Row],[Requested]]=Proc[[#This Row],[CurrentParent]]</f>
        <v>1</v>
      </c>
      <c r="K6252" s="145" t="str">
        <f>IF(Proc[[#This Row],[Author]]="Marcela Urrego",VLOOKUP(LEFT(Proc[[#This Row],[Requested]],1),Table3[#All],2,0),VLOOKUP(Proc[[#This Row],[Author]],Table4[],2,0))</f>
        <v>MGF</v>
      </c>
      <c r="L6252" s="148" t="s">
        <v>7174</v>
      </c>
      <c r="M6252" s="140">
        <v>46064</v>
      </c>
      <c r="N6252" s="140"/>
      <c r="O6252" s="140"/>
      <c r="P6252" s="140" t="str">
        <f ca="1">IF(Proc[[#This Row],[DaysAgeing]]&gt;5,"yep","on track")</f>
        <v>yep</v>
      </c>
      <c r="Q6252" s="2">
        <f ca="1">IF(Proc[[#This Row],[DateClosed]]="",ABS(NETWORKDAYS(Proc[[#This Row],[DateOpened]],TODAY()))-1,ABS(NETWORKDAYS(Proc[[#This Row],[DateOpened]],Proc[[#This Row],[DateClosed]]))-1)</f>
        <v>37</v>
      </c>
      <c r="R6252" s="140" t="s">
        <v>5992</v>
      </c>
      <c r="S6252" s="145"/>
      <c r="T6252" s="153">
        <v>6251</v>
      </c>
    </row>
    <row r="6253" spans="1:20" hidden="1">
      <c r="A6253" t="s">
        <v>5964</v>
      </c>
      <c r="B6253" s="145" t="str">
        <f>IFERROR(VLOOKUP(Proc[[#This Row],[App]],Table2[],3,0),"open")</f>
        <v>ok</v>
      </c>
      <c r="C6253" s="147" t="s">
        <v>377</v>
      </c>
      <c r="D6253" s="152" t="s">
        <v>5994</v>
      </c>
      <c r="E6253" s="152" t="s">
        <v>5965</v>
      </c>
      <c r="F6253" s="148"/>
      <c r="G6253" s="146" t="s">
        <v>400</v>
      </c>
      <c r="H6253" s="145" t="str">
        <f>IF(Proc[[#This Row],[type]]="LFF (MDG-F)",MID(Proc[[#This Row],[Obj]],13,10),"")</f>
        <v/>
      </c>
      <c r="I6253" s="152"/>
      <c r="J6253" s="145" t="b">
        <f>Proc[[#This Row],[Requested]]=Proc[[#This Row],[CurrentParent]]</f>
        <v>0</v>
      </c>
      <c r="K6253" s="145" t="str">
        <f>IF(Proc[[#This Row],[Author]]="Marcela Urrego",VLOOKUP(LEFT(Proc[[#This Row],[Requested]],1),Table3[#All],2,0),VLOOKUP(Proc[[#This Row],[Author]],Table4[],2,0))</f>
        <v>HC</v>
      </c>
      <c r="L6253" s="148" t="s">
        <v>7174</v>
      </c>
      <c r="M6253" s="140">
        <v>46065</v>
      </c>
      <c r="N6253" s="140"/>
      <c r="O6253" s="140"/>
      <c r="P6253" s="140" t="str">
        <f ca="1">IF(Proc[[#This Row],[DaysAgeing]]&gt;5,"yep","on track")</f>
        <v>yep</v>
      </c>
      <c r="Q6253" s="2">
        <f ca="1">IF(Proc[[#This Row],[DateClosed]]="",ABS(NETWORKDAYS(Proc[[#This Row],[DateOpened]],TODAY()))-1,ABS(NETWORKDAYS(Proc[[#This Row],[DateOpened]],Proc[[#This Row],[DateClosed]]))-1)</f>
        <v>36</v>
      </c>
      <c r="R6253" s="140" t="s">
        <v>5948</v>
      </c>
      <c r="S6253" s="145"/>
      <c r="T6253" s="153">
        <v>6252</v>
      </c>
    </row>
    <row r="6254" spans="1:20" hidden="1">
      <c r="A6254" s="146" t="s">
        <v>5964</v>
      </c>
      <c r="B6254" s="145" t="str">
        <f>IFERROR(VLOOKUP(Proc[[#This Row],[App]],Table2[],3,0),"open")</f>
        <v>ok</v>
      </c>
      <c r="C6254" s="147" t="s">
        <v>377</v>
      </c>
      <c r="D6254" s="152" t="s">
        <v>5995</v>
      </c>
      <c r="E6254" s="152" t="s">
        <v>5966</v>
      </c>
      <c r="F6254" s="148"/>
      <c r="G6254" s="146" t="s">
        <v>400</v>
      </c>
      <c r="H6254" s="145" t="str">
        <f>IF(Proc[[#This Row],[type]]="LFF (MDG-F)",MID(Proc[[#This Row],[Obj]],13,10),"")</f>
        <v/>
      </c>
      <c r="I6254" s="152"/>
      <c r="J6254" s="145" t="b">
        <f>Proc[[#This Row],[Requested]]=Proc[[#This Row],[CurrentParent]]</f>
        <v>0</v>
      </c>
      <c r="K6254" s="145" t="str">
        <f>IF(Proc[[#This Row],[Author]]="Marcela Urrego",VLOOKUP(LEFT(Proc[[#This Row],[Requested]],1),Table3[#All],2,0),VLOOKUP(Proc[[#This Row],[Author]],Table4[],2,0))</f>
        <v>HC</v>
      </c>
      <c r="L6254" s="148" t="s">
        <v>7174</v>
      </c>
      <c r="M6254" s="140">
        <v>46065</v>
      </c>
      <c r="N6254" s="140"/>
      <c r="O6254" s="140"/>
      <c r="P6254" s="140" t="str">
        <f ca="1">IF(Proc[[#This Row],[DaysAgeing]]&gt;5,"yep","on track")</f>
        <v>yep</v>
      </c>
      <c r="Q6254" s="2">
        <f ca="1">IF(Proc[[#This Row],[DateClosed]]="",ABS(NETWORKDAYS(Proc[[#This Row],[DateOpened]],TODAY()))-1,ABS(NETWORKDAYS(Proc[[#This Row],[DateOpened]],Proc[[#This Row],[DateClosed]]))-1)</f>
        <v>36</v>
      </c>
      <c r="R6254" s="140" t="s">
        <v>5948</v>
      </c>
      <c r="S6254" s="145"/>
      <c r="T6254" s="153">
        <v>6253</v>
      </c>
    </row>
    <row r="6255" spans="1:20" hidden="1">
      <c r="A6255" s="146" t="s">
        <v>5964</v>
      </c>
      <c r="B6255" s="145" t="str">
        <f>IFERROR(VLOOKUP(Proc[[#This Row],[App]],Table2[],3,0),"open")</f>
        <v>ok</v>
      </c>
      <c r="C6255" s="147" t="s">
        <v>377</v>
      </c>
      <c r="D6255" s="152" t="s">
        <v>5996</v>
      </c>
      <c r="E6255" s="152" t="s">
        <v>5966</v>
      </c>
      <c r="F6255" s="148"/>
      <c r="G6255" s="146" t="s">
        <v>400</v>
      </c>
      <c r="H6255" s="145" t="str">
        <f>IF(Proc[[#This Row],[type]]="LFF (MDG-F)",MID(Proc[[#This Row],[Obj]],13,10),"")</f>
        <v/>
      </c>
      <c r="I6255" s="152"/>
      <c r="J6255" s="145" t="b">
        <f>Proc[[#This Row],[Requested]]=Proc[[#This Row],[CurrentParent]]</f>
        <v>0</v>
      </c>
      <c r="K6255" s="145" t="str">
        <f>IF(Proc[[#This Row],[Author]]="Marcela Urrego",VLOOKUP(LEFT(Proc[[#This Row],[Requested]],1),Table3[#All],2,0),VLOOKUP(Proc[[#This Row],[Author]],Table4[],2,0))</f>
        <v>HC</v>
      </c>
      <c r="L6255" s="148" t="s">
        <v>7174</v>
      </c>
      <c r="M6255" s="140">
        <v>46065</v>
      </c>
      <c r="N6255" s="140"/>
      <c r="O6255" s="140"/>
      <c r="P6255" s="140" t="str">
        <f ca="1">IF(Proc[[#This Row],[DaysAgeing]]&gt;5,"yep","on track")</f>
        <v>yep</v>
      </c>
      <c r="Q6255" s="2">
        <f ca="1">IF(Proc[[#This Row],[DateClosed]]="",ABS(NETWORKDAYS(Proc[[#This Row],[DateOpened]],TODAY()))-1,ABS(NETWORKDAYS(Proc[[#This Row],[DateOpened]],Proc[[#This Row],[DateClosed]]))-1)</f>
        <v>36</v>
      </c>
      <c r="R6255" s="140" t="s">
        <v>5948</v>
      </c>
      <c r="S6255" s="145"/>
      <c r="T6255" s="153">
        <v>6254</v>
      </c>
    </row>
    <row r="6256" spans="1:20" hidden="1">
      <c r="A6256" s="146" t="s">
        <v>5964</v>
      </c>
      <c r="B6256" s="145" t="str">
        <f>IFERROR(VLOOKUP(Proc[[#This Row],[App]],Table2[],3,0),"open")</f>
        <v>ok</v>
      </c>
      <c r="C6256" s="147" t="s">
        <v>377</v>
      </c>
      <c r="D6256" s="152" t="s">
        <v>5997</v>
      </c>
      <c r="E6256" s="152" t="s">
        <v>5966</v>
      </c>
      <c r="F6256" s="148"/>
      <c r="G6256" s="146" t="s">
        <v>400</v>
      </c>
      <c r="H6256" s="145" t="str">
        <f>IF(Proc[[#This Row],[type]]="LFF (MDG-F)",MID(Proc[[#This Row],[Obj]],13,10),"")</f>
        <v/>
      </c>
      <c r="I6256" s="152"/>
      <c r="J6256" s="145" t="b">
        <f>Proc[[#This Row],[Requested]]=Proc[[#This Row],[CurrentParent]]</f>
        <v>0</v>
      </c>
      <c r="K6256" s="145" t="str">
        <f>IF(Proc[[#This Row],[Author]]="Marcela Urrego",VLOOKUP(LEFT(Proc[[#This Row],[Requested]],1),Table3[#All],2,0),VLOOKUP(Proc[[#This Row],[Author]],Table4[],2,0))</f>
        <v>HC</v>
      </c>
      <c r="L6256" s="148" t="s">
        <v>7174</v>
      </c>
      <c r="M6256" s="140">
        <v>46065</v>
      </c>
      <c r="N6256" s="140"/>
      <c r="O6256" s="140"/>
      <c r="P6256" s="140" t="str">
        <f ca="1">IF(Proc[[#This Row],[DaysAgeing]]&gt;5,"yep","on track")</f>
        <v>yep</v>
      </c>
      <c r="Q6256" s="2">
        <f ca="1">IF(Proc[[#This Row],[DateClosed]]="",ABS(NETWORKDAYS(Proc[[#This Row],[DateOpened]],TODAY()))-1,ABS(NETWORKDAYS(Proc[[#This Row],[DateOpened]],Proc[[#This Row],[DateClosed]]))-1)</f>
        <v>36</v>
      </c>
      <c r="R6256" s="140" t="s">
        <v>5948</v>
      </c>
      <c r="S6256" s="145"/>
      <c r="T6256" s="153">
        <v>6255</v>
      </c>
    </row>
    <row r="6257" spans="1:20" hidden="1">
      <c r="A6257" s="146" t="s">
        <v>5964</v>
      </c>
      <c r="B6257" s="145" t="str">
        <f>IFERROR(VLOOKUP(Proc[[#This Row],[App]],Table2[],3,0),"open")</f>
        <v>ok</v>
      </c>
      <c r="C6257" s="147" t="s">
        <v>377</v>
      </c>
      <c r="D6257" s="152" t="s">
        <v>5998</v>
      </c>
      <c r="E6257" s="152" t="s">
        <v>5966</v>
      </c>
      <c r="F6257" s="148"/>
      <c r="G6257" s="146" t="s">
        <v>400</v>
      </c>
      <c r="H6257" s="145" t="str">
        <f>IF(Proc[[#This Row],[type]]="LFF (MDG-F)",MID(Proc[[#This Row],[Obj]],13,10),"")</f>
        <v/>
      </c>
      <c r="I6257" s="152"/>
      <c r="J6257" s="145" t="b">
        <f>Proc[[#This Row],[Requested]]=Proc[[#This Row],[CurrentParent]]</f>
        <v>0</v>
      </c>
      <c r="K6257" s="145" t="str">
        <f>IF(Proc[[#This Row],[Author]]="Marcela Urrego",VLOOKUP(LEFT(Proc[[#This Row],[Requested]],1),Table3[#All],2,0),VLOOKUP(Proc[[#This Row],[Author]],Table4[],2,0))</f>
        <v>HC</v>
      </c>
      <c r="L6257" s="148" t="s">
        <v>7174</v>
      </c>
      <c r="M6257" s="140">
        <v>46065</v>
      </c>
      <c r="N6257" s="140"/>
      <c r="O6257" s="140"/>
      <c r="P6257" s="140" t="str">
        <f ca="1">IF(Proc[[#This Row],[DaysAgeing]]&gt;5,"yep","on track")</f>
        <v>yep</v>
      </c>
      <c r="Q6257" s="2">
        <f ca="1">IF(Proc[[#This Row],[DateClosed]]="",ABS(NETWORKDAYS(Proc[[#This Row],[DateOpened]],TODAY()))-1,ABS(NETWORKDAYS(Proc[[#This Row],[DateOpened]],Proc[[#This Row],[DateClosed]]))-1)</f>
        <v>36</v>
      </c>
      <c r="R6257" s="140" t="s">
        <v>5948</v>
      </c>
      <c r="S6257" s="145"/>
      <c r="T6257" s="153">
        <v>6256</v>
      </c>
    </row>
    <row r="6258" spans="1:20" hidden="1">
      <c r="A6258" s="146" t="s">
        <v>5964</v>
      </c>
      <c r="B6258" s="145" t="str">
        <f>IFERROR(VLOOKUP(Proc[[#This Row],[App]],Table2[],3,0),"open")</f>
        <v>ok</v>
      </c>
      <c r="C6258" s="147" t="s">
        <v>377</v>
      </c>
      <c r="D6258" s="152" t="s">
        <v>5999</v>
      </c>
      <c r="E6258" s="152" t="s">
        <v>5966</v>
      </c>
      <c r="F6258" s="148"/>
      <c r="G6258" s="146" t="s">
        <v>400</v>
      </c>
      <c r="H6258" s="145" t="str">
        <f>IF(Proc[[#This Row],[type]]="LFF (MDG-F)",MID(Proc[[#This Row],[Obj]],13,10),"")</f>
        <v/>
      </c>
      <c r="I6258" s="152"/>
      <c r="J6258" s="145" t="b">
        <f>Proc[[#This Row],[Requested]]=Proc[[#This Row],[CurrentParent]]</f>
        <v>0</v>
      </c>
      <c r="K6258" s="145" t="str">
        <f>IF(Proc[[#This Row],[Author]]="Marcela Urrego",VLOOKUP(LEFT(Proc[[#This Row],[Requested]],1),Table3[#All],2,0),VLOOKUP(Proc[[#This Row],[Author]],Table4[],2,0))</f>
        <v>HC</v>
      </c>
      <c r="L6258" s="148" t="s">
        <v>7174</v>
      </c>
      <c r="M6258" s="140">
        <v>46065</v>
      </c>
      <c r="N6258" s="140"/>
      <c r="O6258" s="140"/>
      <c r="P6258" s="140" t="str">
        <f ca="1">IF(Proc[[#This Row],[DaysAgeing]]&gt;5,"yep","on track")</f>
        <v>yep</v>
      </c>
      <c r="Q6258" s="2">
        <f ca="1">IF(Proc[[#This Row],[DateClosed]]="",ABS(NETWORKDAYS(Proc[[#This Row],[DateOpened]],TODAY()))-1,ABS(NETWORKDAYS(Proc[[#This Row],[DateOpened]],Proc[[#This Row],[DateClosed]]))-1)</f>
        <v>36</v>
      </c>
      <c r="R6258" s="140" t="s">
        <v>5948</v>
      </c>
      <c r="S6258" s="145"/>
      <c r="T6258" s="153">
        <v>6257</v>
      </c>
    </row>
    <row r="6259" spans="1:20" hidden="1">
      <c r="A6259" s="146" t="s">
        <v>5964</v>
      </c>
      <c r="B6259" s="145" t="str">
        <f>IFERROR(VLOOKUP(Proc[[#This Row],[App]],Table2[],3,0),"open")</f>
        <v>ok</v>
      </c>
      <c r="C6259" s="147" t="s">
        <v>377</v>
      </c>
      <c r="D6259" s="152" t="s">
        <v>6000</v>
      </c>
      <c r="E6259" s="152" t="s">
        <v>5966</v>
      </c>
      <c r="F6259" s="148"/>
      <c r="G6259" s="146" t="s">
        <v>400</v>
      </c>
      <c r="H6259" s="145" t="str">
        <f>IF(Proc[[#This Row],[type]]="LFF (MDG-F)",MID(Proc[[#This Row],[Obj]],13,10),"")</f>
        <v/>
      </c>
      <c r="I6259" s="152"/>
      <c r="J6259" s="145" t="b">
        <f>Proc[[#This Row],[Requested]]=Proc[[#This Row],[CurrentParent]]</f>
        <v>0</v>
      </c>
      <c r="K6259" s="145" t="str">
        <f>IF(Proc[[#This Row],[Author]]="Marcela Urrego",VLOOKUP(LEFT(Proc[[#This Row],[Requested]],1),Table3[#All],2,0),VLOOKUP(Proc[[#This Row],[Author]],Table4[],2,0))</f>
        <v>HC</v>
      </c>
      <c r="L6259" s="148" t="s">
        <v>7174</v>
      </c>
      <c r="M6259" s="140">
        <v>46065</v>
      </c>
      <c r="N6259" s="140"/>
      <c r="O6259" s="140"/>
      <c r="P6259" s="140" t="str">
        <f ca="1">IF(Proc[[#This Row],[DaysAgeing]]&gt;5,"yep","on track")</f>
        <v>yep</v>
      </c>
      <c r="Q6259" s="2">
        <f ca="1">IF(Proc[[#This Row],[DateClosed]]="",ABS(NETWORKDAYS(Proc[[#This Row],[DateOpened]],TODAY()))-1,ABS(NETWORKDAYS(Proc[[#This Row],[DateOpened]],Proc[[#This Row],[DateClosed]]))-1)</f>
        <v>36</v>
      </c>
      <c r="R6259" s="140" t="s">
        <v>5948</v>
      </c>
      <c r="S6259" s="145"/>
      <c r="T6259" s="153">
        <v>6258</v>
      </c>
    </row>
    <row r="6260" spans="1:20" hidden="1">
      <c r="A6260" s="146" t="s">
        <v>5964</v>
      </c>
      <c r="B6260" s="145" t="str">
        <f>IFERROR(VLOOKUP(Proc[[#This Row],[App]],Table2[],3,0),"open")</f>
        <v>ok</v>
      </c>
      <c r="C6260" s="147" t="s">
        <v>377</v>
      </c>
      <c r="D6260" s="152" t="s">
        <v>6001</v>
      </c>
      <c r="E6260" s="152" t="s">
        <v>5966</v>
      </c>
      <c r="F6260" s="148"/>
      <c r="G6260" s="146" t="s">
        <v>400</v>
      </c>
      <c r="H6260" s="145" t="str">
        <f>IF(Proc[[#This Row],[type]]="LFF (MDG-F)",MID(Proc[[#This Row],[Obj]],13,10),"")</f>
        <v/>
      </c>
      <c r="I6260" s="152"/>
      <c r="J6260" s="145" t="b">
        <f>Proc[[#This Row],[Requested]]=Proc[[#This Row],[CurrentParent]]</f>
        <v>0</v>
      </c>
      <c r="K6260" s="145" t="str">
        <f>IF(Proc[[#This Row],[Author]]="Marcela Urrego",VLOOKUP(LEFT(Proc[[#This Row],[Requested]],1),Table3[#All],2,0),VLOOKUP(Proc[[#This Row],[Author]],Table4[],2,0))</f>
        <v>HC</v>
      </c>
      <c r="L6260" s="148" t="s">
        <v>7174</v>
      </c>
      <c r="M6260" s="140">
        <v>46065</v>
      </c>
      <c r="N6260" s="140"/>
      <c r="O6260" s="140"/>
      <c r="P6260" s="140" t="str">
        <f ca="1">IF(Proc[[#This Row],[DaysAgeing]]&gt;5,"yep","on track")</f>
        <v>yep</v>
      </c>
      <c r="Q6260" s="2">
        <f ca="1">IF(Proc[[#This Row],[DateClosed]]="",ABS(NETWORKDAYS(Proc[[#This Row],[DateOpened]],TODAY()))-1,ABS(NETWORKDAYS(Proc[[#This Row],[DateOpened]],Proc[[#This Row],[DateClosed]]))-1)</f>
        <v>36</v>
      </c>
      <c r="R6260" s="140" t="s">
        <v>5948</v>
      </c>
      <c r="S6260" s="145"/>
      <c r="T6260" s="153">
        <v>6259</v>
      </c>
    </row>
    <row r="6261" spans="1:20" hidden="1">
      <c r="A6261" s="146" t="s">
        <v>5964</v>
      </c>
      <c r="B6261" s="145" t="str">
        <f>IFERROR(VLOOKUP(Proc[[#This Row],[App]],Table2[],3,0),"open")</f>
        <v>ok</v>
      </c>
      <c r="C6261" s="147" t="s">
        <v>377</v>
      </c>
      <c r="D6261" s="152" t="s">
        <v>6002</v>
      </c>
      <c r="E6261" s="152" t="s">
        <v>5966</v>
      </c>
      <c r="F6261" s="148"/>
      <c r="G6261" s="146" t="s">
        <v>400</v>
      </c>
      <c r="H6261" s="145" t="str">
        <f>IF(Proc[[#This Row],[type]]="LFF (MDG-F)",MID(Proc[[#This Row],[Obj]],13,10),"")</f>
        <v/>
      </c>
      <c r="I6261" s="152"/>
      <c r="J6261" s="145" t="b">
        <f>Proc[[#This Row],[Requested]]=Proc[[#This Row],[CurrentParent]]</f>
        <v>0</v>
      </c>
      <c r="K6261" s="145" t="str">
        <f>IF(Proc[[#This Row],[Author]]="Marcela Urrego",VLOOKUP(LEFT(Proc[[#This Row],[Requested]],1),Table3[#All],2,0),VLOOKUP(Proc[[#This Row],[Author]],Table4[],2,0))</f>
        <v>HC</v>
      </c>
      <c r="L6261" s="148" t="s">
        <v>7174</v>
      </c>
      <c r="M6261" s="140">
        <v>46065</v>
      </c>
      <c r="N6261" s="140"/>
      <c r="O6261" s="140"/>
      <c r="P6261" s="140" t="str">
        <f ca="1">IF(Proc[[#This Row],[DaysAgeing]]&gt;5,"yep","on track")</f>
        <v>yep</v>
      </c>
      <c r="Q6261" s="2">
        <f ca="1">IF(Proc[[#This Row],[DateClosed]]="",ABS(NETWORKDAYS(Proc[[#This Row],[DateOpened]],TODAY()))-1,ABS(NETWORKDAYS(Proc[[#This Row],[DateOpened]],Proc[[#This Row],[DateClosed]]))-1)</f>
        <v>36</v>
      </c>
      <c r="R6261" s="140" t="s">
        <v>5948</v>
      </c>
      <c r="S6261" s="145"/>
      <c r="T6261" s="153">
        <v>6260</v>
      </c>
    </row>
    <row r="6262" spans="1:20" hidden="1">
      <c r="A6262" s="146" t="s">
        <v>5964</v>
      </c>
      <c r="B6262" s="145" t="str">
        <f>IFERROR(VLOOKUP(Proc[[#This Row],[App]],Table2[],3,0),"open")</f>
        <v>ok</v>
      </c>
      <c r="C6262" s="147" t="s">
        <v>377</v>
      </c>
      <c r="D6262" s="152" t="s">
        <v>6003</v>
      </c>
      <c r="E6262" s="152" t="s">
        <v>5966</v>
      </c>
      <c r="F6262" s="148"/>
      <c r="G6262" s="146" t="s">
        <v>400</v>
      </c>
      <c r="H6262" s="145" t="str">
        <f>IF(Proc[[#This Row],[type]]="LFF (MDG-F)",MID(Proc[[#This Row],[Obj]],13,10),"")</f>
        <v/>
      </c>
      <c r="I6262" s="152"/>
      <c r="J6262" s="145" t="b">
        <f>Proc[[#This Row],[Requested]]=Proc[[#This Row],[CurrentParent]]</f>
        <v>0</v>
      </c>
      <c r="K6262" s="145" t="str">
        <f>IF(Proc[[#This Row],[Author]]="Marcela Urrego",VLOOKUP(LEFT(Proc[[#This Row],[Requested]],1),Table3[#All],2,0),VLOOKUP(Proc[[#This Row],[Author]],Table4[],2,0))</f>
        <v>HC</v>
      </c>
      <c r="L6262" s="148" t="s">
        <v>7174</v>
      </c>
      <c r="M6262" s="140">
        <v>46065</v>
      </c>
      <c r="N6262" s="140"/>
      <c r="O6262" s="140"/>
      <c r="P6262" s="140" t="str">
        <f ca="1">IF(Proc[[#This Row],[DaysAgeing]]&gt;5,"yep","on track")</f>
        <v>yep</v>
      </c>
      <c r="Q6262" s="2">
        <f ca="1">IF(Proc[[#This Row],[DateClosed]]="",ABS(NETWORKDAYS(Proc[[#This Row],[DateOpened]],TODAY()))-1,ABS(NETWORKDAYS(Proc[[#This Row],[DateOpened]],Proc[[#This Row],[DateClosed]]))-1)</f>
        <v>36</v>
      </c>
      <c r="R6262" s="140" t="s">
        <v>5948</v>
      </c>
      <c r="S6262" s="145"/>
      <c r="T6262" s="153">
        <v>6261</v>
      </c>
    </row>
    <row r="6263" spans="1:20" hidden="1">
      <c r="A6263" s="146" t="s">
        <v>5964</v>
      </c>
      <c r="B6263" s="145" t="str">
        <f>IFERROR(VLOOKUP(Proc[[#This Row],[App]],Table2[],3,0),"open")</f>
        <v>ok</v>
      </c>
      <c r="C6263" s="147" t="s">
        <v>377</v>
      </c>
      <c r="D6263" s="152" t="s">
        <v>6004</v>
      </c>
      <c r="E6263" s="152" t="s">
        <v>5967</v>
      </c>
      <c r="F6263" s="148"/>
      <c r="G6263" s="146" t="s">
        <v>400</v>
      </c>
      <c r="H6263" s="145" t="str">
        <f>IF(Proc[[#This Row],[type]]="LFF (MDG-F)",MID(Proc[[#This Row],[Obj]],13,10),"")</f>
        <v/>
      </c>
      <c r="I6263" s="152"/>
      <c r="J6263" s="145" t="b">
        <f>Proc[[#This Row],[Requested]]=Proc[[#This Row],[CurrentParent]]</f>
        <v>0</v>
      </c>
      <c r="K6263" s="145" t="str">
        <f>IF(Proc[[#This Row],[Author]]="Marcela Urrego",VLOOKUP(LEFT(Proc[[#This Row],[Requested]],1),Table3[#All],2,0),VLOOKUP(Proc[[#This Row],[Author]],Table4[],2,0))</f>
        <v>HC</v>
      </c>
      <c r="L6263" s="148" t="s">
        <v>7174</v>
      </c>
      <c r="M6263" s="140">
        <v>46065</v>
      </c>
      <c r="N6263" s="140"/>
      <c r="O6263" s="140"/>
      <c r="P6263" s="140" t="str">
        <f ca="1">IF(Proc[[#This Row],[DaysAgeing]]&gt;5,"yep","on track")</f>
        <v>yep</v>
      </c>
      <c r="Q6263" s="2">
        <f ca="1">IF(Proc[[#This Row],[DateClosed]]="",ABS(NETWORKDAYS(Proc[[#This Row],[DateOpened]],TODAY()))-1,ABS(NETWORKDAYS(Proc[[#This Row],[DateOpened]],Proc[[#This Row],[DateClosed]]))-1)</f>
        <v>36</v>
      </c>
      <c r="R6263" s="140" t="s">
        <v>5948</v>
      </c>
      <c r="S6263" s="145"/>
      <c r="T6263" s="153">
        <v>6262</v>
      </c>
    </row>
    <row r="6264" spans="1:20" hidden="1">
      <c r="A6264" s="146" t="s">
        <v>5964</v>
      </c>
      <c r="B6264" s="145" t="str">
        <f>IFERROR(VLOOKUP(Proc[[#This Row],[App]],Table2[],3,0),"open")</f>
        <v>ok</v>
      </c>
      <c r="C6264" s="147" t="s">
        <v>377</v>
      </c>
      <c r="D6264" s="152" t="s">
        <v>6005</v>
      </c>
      <c r="E6264" s="152" t="s">
        <v>5968</v>
      </c>
      <c r="F6264" s="148"/>
      <c r="G6264" s="146" t="s">
        <v>400</v>
      </c>
      <c r="H6264" s="145" t="str">
        <f>IF(Proc[[#This Row],[type]]="LFF (MDG-F)",MID(Proc[[#This Row],[Obj]],13,10),"")</f>
        <v/>
      </c>
      <c r="I6264" s="152"/>
      <c r="J6264" s="145" t="b">
        <f>Proc[[#This Row],[Requested]]=Proc[[#This Row],[CurrentParent]]</f>
        <v>0</v>
      </c>
      <c r="K6264" s="145" t="str">
        <f>IF(Proc[[#This Row],[Author]]="Marcela Urrego",VLOOKUP(LEFT(Proc[[#This Row],[Requested]],1),Table3[#All],2,0),VLOOKUP(Proc[[#This Row],[Author]],Table4[],2,0))</f>
        <v>HC</v>
      </c>
      <c r="L6264" s="148" t="s">
        <v>7174</v>
      </c>
      <c r="M6264" s="140">
        <v>46065</v>
      </c>
      <c r="N6264" s="140"/>
      <c r="O6264" s="140"/>
      <c r="P6264" s="140" t="str">
        <f ca="1">IF(Proc[[#This Row],[DaysAgeing]]&gt;5,"yep","on track")</f>
        <v>yep</v>
      </c>
      <c r="Q6264" s="2">
        <f ca="1">IF(Proc[[#This Row],[DateClosed]]="",ABS(NETWORKDAYS(Proc[[#This Row],[DateOpened]],TODAY()))-1,ABS(NETWORKDAYS(Proc[[#This Row],[DateOpened]],Proc[[#This Row],[DateClosed]]))-1)</f>
        <v>36</v>
      </c>
      <c r="R6264" s="140" t="s">
        <v>5948</v>
      </c>
      <c r="S6264" s="145"/>
      <c r="T6264" s="153">
        <v>6263</v>
      </c>
    </row>
    <row r="6265" spans="1:20" hidden="1">
      <c r="A6265" s="146" t="s">
        <v>5964</v>
      </c>
      <c r="B6265" s="145" t="str">
        <f>IFERROR(VLOOKUP(Proc[[#This Row],[App]],Table2[],3,0),"open")</f>
        <v>ok</v>
      </c>
      <c r="C6265" s="147" t="s">
        <v>377</v>
      </c>
      <c r="D6265" s="152" t="s">
        <v>6006</v>
      </c>
      <c r="E6265" s="152" t="s">
        <v>5969</v>
      </c>
      <c r="F6265" s="148"/>
      <c r="G6265" s="146" t="s">
        <v>400</v>
      </c>
      <c r="H6265" s="145" t="str">
        <f>IF(Proc[[#This Row],[type]]="LFF (MDG-F)",MID(Proc[[#This Row],[Obj]],13,10),"")</f>
        <v/>
      </c>
      <c r="I6265" s="152"/>
      <c r="J6265" s="145" t="b">
        <f>Proc[[#This Row],[Requested]]=Proc[[#This Row],[CurrentParent]]</f>
        <v>0</v>
      </c>
      <c r="K6265" s="145" t="str">
        <f>IF(Proc[[#This Row],[Author]]="Marcela Urrego",VLOOKUP(LEFT(Proc[[#This Row],[Requested]],1),Table3[#All],2,0),VLOOKUP(Proc[[#This Row],[Author]],Table4[],2,0))</f>
        <v>HC</v>
      </c>
      <c r="L6265" s="148" t="s">
        <v>7174</v>
      </c>
      <c r="M6265" s="140">
        <v>46065</v>
      </c>
      <c r="N6265" s="140"/>
      <c r="O6265" s="140"/>
      <c r="P6265" s="140" t="str">
        <f ca="1">IF(Proc[[#This Row],[DaysAgeing]]&gt;5,"yep","on track")</f>
        <v>yep</v>
      </c>
      <c r="Q6265" s="2">
        <f ca="1">IF(Proc[[#This Row],[DateClosed]]="",ABS(NETWORKDAYS(Proc[[#This Row],[DateOpened]],TODAY()))-1,ABS(NETWORKDAYS(Proc[[#This Row],[DateOpened]],Proc[[#This Row],[DateClosed]]))-1)</f>
        <v>36</v>
      </c>
      <c r="R6265" s="140" t="s">
        <v>5948</v>
      </c>
      <c r="S6265" s="145"/>
      <c r="T6265" s="153">
        <v>6264</v>
      </c>
    </row>
    <row r="6266" spans="1:20" hidden="1">
      <c r="A6266" s="146" t="s">
        <v>5964</v>
      </c>
      <c r="B6266" s="145" t="str">
        <f>IFERROR(VLOOKUP(Proc[[#This Row],[App]],Table2[],3,0),"open")</f>
        <v>ok</v>
      </c>
      <c r="C6266" s="147" t="s">
        <v>377</v>
      </c>
      <c r="D6266" s="152" t="s">
        <v>6007</v>
      </c>
      <c r="E6266" s="152" t="s">
        <v>5970</v>
      </c>
      <c r="F6266" s="148"/>
      <c r="G6266" s="146" t="s">
        <v>400</v>
      </c>
      <c r="H6266" s="145" t="str">
        <f>IF(Proc[[#This Row],[type]]="LFF (MDG-F)",MID(Proc[[#This Row],[Obj]],13,10),"")</f>
        <v/>
      </c>
      <c r="I6266" s="152"/>
      <c r="J6266" s="145" t="b">
        <f>Proc[[#This Row],[Requested]]=Proc[[#This Row],[CurrentParent]]</f>
        <v>0</v>
      </c>
      <c r="K6266" s="145" t="str">
        <f>IF(Proc[[#This Row],[Author]]="Marcela Urrego",VLOOKUP(LEFT(Proc[[#This Row],[Requested]],1),Table3[#All],2,0),VLOOKUP(Proc[[#This Row],[Author]],Table4[],2,0))</f>
        <v>HC</v>
      </c>
      <c r="L6266" s="148" t="s">
        <v>7174</v>
      </c>
      <c r="M6266" s="140">
        <v>46065</v>
      </c>
      <c r="N6266" s="140"/>
      <c r="O6266" s="140"/>
      <c r="P6266" s="140" t="str">
        <f ca="1">IF(Proc[[#This Row],[DaysAgeing]]&gt;5,"yep","on track")</f>
        <v>yep</v>
      </c>
      <c r="Q6266" s="2">
        <f ca="1">IF(Proc[[#This Row],[DateClosed]]="",ABS(NETWORKDAYS(Proc[[#This Row],[DateOpened]],TODAY()))-1,ABS(NETWORKDAYS(Proc[[#This Row],[DateOpened]],Proc[[#This Row],[DateClosed]]))-1)</f>
        <v>36</v>
      </c>
      <c r="R6266" s="140" t="s">
        <v>5948</v>
      </c>
      <c r="S6266" s="145"/>
      <c r="T6266" s="153">
        <v>6265</v>
      </c>
    </row>
    <row r="6267" spans="1:20" hidden="1">
      <c r="A6267" s="146" t="s">
        <v>5964</v>
      </c>
      <c r="B6267" s="145" t="str">
        <f>IFERROR(VLOOKUP(Proc[[#This Row],[App]],Table2[],3,0),"open")</f>
        <v>ok</v>
      </c>
      <c r="C6267" s="147" t="s">
        <v>377</v>
      </c>
      <c r="D6267" s="152" t="s">
        <v>6008</v>
      </c>
      <c r="E6267" s="152" t="s">
        <v>5970</v>
      </c>
      <c r="F6267" s="148"/>
      <c r="G6267" s="146" t="s">
        <v>400</v>
      </c>
      <c r="H6267" s="145" t="str">
        <f>IF(Proc[[#This Row],[type]]="LFF (MDG-F)",MID(Proc[[#This Row],[Obj]],13,10),"")</f>
        <v/>
      </c>
      <c r="I6267" s="152"/>
      <c r="J6267" s="145" t="b">
        <f>Proc[[#This Row],[Requested]]=Proc[[#This Row],[CurrentParent]]</f>
        <v>0</v>
      </c>
      <c r="K6267" s="145" t="str">
        <f>IF(Proc[[#This Row],[Author]]="Marcela Urrego",VLOOKUP(LEFT(Proc[[#This Row],[Requested]],1),Table3[#All],2,0),VLOOKUP(Proc[[#This Row],[Author]],Table4[],2,0))</f>
        <v>HC</v>
      </c>
      <c r="L6267" s="148" t="s">
        <v>7174</v>
      </c>
      <c r="M6267" s="140">
        <v>46065</v>
      </c>
      <c r="N6267" s="140"/>
      <c r="O6267" s="140"/>
      <c r="P6267" s="140" t="str">
        <f ca="1">IF(Proc[[#This Row],[DaysAgeing]]&gt;5,"yep","on track")</f>
        <v>yep</v>
      </c>
      <c r="Q6267" s="2">
        <f ca="1">IF(Proc[[#This Row],[DateClosed]]="",ABS(NETWORKDAYS(Proc[[#This Row],[DateOpened]],TODAY()))-1,ABS(NETWORKDAYS(Proc[[#This Row],[DateOpened]],Proc[[#This Row],[DateClosed]]))-1)</f>
        <v>36</v>
      </c>
      <c r="R6267" s="140" t="s">
        <v>5948</v>
      </c>
      <c r="S6267" s="145"/>
      <c r="T6267" s="153">
        <v>6266</v>
      </c>
    </row>
    <row r="6268" spans="1:20" hidden="1">
      <c r="A6268" s="146" t="s">
        <v>5964</v>
      </c>
      <c r="B6268" s="145" t="str">
        <f>IFERROR(VLOOKUP(Proc[[#This Row],[App]],Table2[],3,0),"open")</f>
        <v>ok</v>
      </c>
      <c r="C6268" s="147" t="s">
        <v>377</v>
      </c>
      <c r="D6268" s="152" t="s">
        <v>6009</v>
      </c>
      <c r="E6268" s="152" t="s">
        <v>5971</v>
      </c>
      <c r="F6268" s="148"/>
      <c r="G6268" s="146" t="s">
        <v>400</v>
      </c>
      <c r="H6268" s="145" t="str">
        <f>IF(Proc[[#This Row],[type]]="LFF (MDG-F)",MID(Proc[[#This Row],[Obj]],13,10),"")</f>
        <v/>
      </c>
      <c r="I6268" s="152"/>
      <c r="J6268" s="145" t="b">
        <f>Proc[[#This Row],[Requested]]=Proc[[#This Row],[CurrentParent]]</f>
        <v>0</v>
      </c>
      <c r="K6268" s="145" t="str">
        <f>IF(Proc[[#This Row],[Author]]="Marcela Urrego",VLOOKUP(LEFT(Proc[[#This Row],[Requested]],1),Table3[#All],2,0),VLOOKUP(Proc[[#This Row],[Author]],Table4[],2,0))</f>
        <v>HC</v>
      </c>
      <c r="L6268" s="148" t="s">
        <v>7174</v>
      </c>
      <c r="M6268" s="140">
        <v>46065</v>
      </c>
      <c r="N6268" s="140"/>
      <c r="O6268" s="140"/>
      <c r="P6268" s="140" t="str">
        <f ca="1">IF(Proc[[#This Row],[DaysAgeing]]&gt;5,"yep","on track")</f>
        <v>yep</v>
      </c>
      <c r="Q6268" s="2">
        <f ca="1">IF(Proc[[#This Row],[DateClosed]]="",ABS(NETWORKDAYS(Proc[[#This Row],[DateOpened]],TODAY()))-1,ABS(NETWORKDAYS(Proc[[#This Row],[DateOpened]],Proc[[#This Row],[DateClosed]]))-1)</f>
        <v>36</v>
      </c>
      <c r="R6268" s="140" t="s">
        <v>5948</v>
      </c>
      <c r="S6268" s="145"/>
      <c r="T6268" s="153">
        <v>6267</v>
      </c>
    </row>
    <row r="6269" spans="1:20" hidden="1">
      <c r="A6269" s="146" t="s">
        <v>5964</v>
      </c>
      <c r="B6269" s="153" t="str">
        <f>IFERROR(VLOOKUP(Proc[[#This Row],[App]],Table2[],3,0),"open")</f>
        <v>ok</v>
      </c>
      <c r="C6269" s="147" t="s">
        <v>377</v>
      </c>
      <c r="D6269" s="152" t="s">
        <v>6010</v>
      </c>
      <c r="E6269" s="152" t="s">
        <v>5971</v>
      </c>
      <c r="F6269" s="148"/>
      <c r="G6269" s="146" t="s">
        <v>400</v>
      </c>
      <c r="H6269" s="145" t="str">
        <f>IF(Proc[[#This Row],[type]]="LFF (MDG-F)",MID(Proc[[#This Row],[Obj]],13,10),"")</f>
        <v/>
      </c>
      <c r="I6269" s="152"/>
      <c r="J6269" s="145" t="b">
        <f>Proc[[#This Row],[Requested]]=Proc[[#This Row],[CurrentParent]]</f>
        <v>0</v>
      </c>
      <c r="K6269" s="153" t="str">
        <f>IF(Proc[[#This Row],[Author]]="Marcela Urrego",VLOOKUP(LEFT(Proc[[#This Row],[Requested]],1),Table3[#All],2,0),VLOOKUP(Proc[[#This Row],[Author]],Table4[],2,0))</f>
        <v>HC</v>
      </c>
      <c r="L6269" s="148" t="s">
        <v>7174</v>
      </c>
      <c r="M6269" s="140">
        <v>46065</v>
      </c>
      <c r="N6269" s="140"/>
      <c r="O6269" s="140"/>
      <c r="P6269" s="140" t="str">
        <f ca="1">IF(Proc[[#This Row],[DaysAgeing]]&gt;5,"yep","on track")</f>
        <v>yep</v>
      </c>
      <c r="Q6269" s="2">
        <f ca="1">IF(Proc[[#This Row],[DateClosed]]="",ABS(NETWORKDAYS(Proc[[#This Row],[DateOpened]],TODAY()))-1,ABS(NETWORKDAYS(Proc[[#This Row],[DateOpened]],Proc[[#This Row],[DateClosed]]))-1)</f>
        <v>36</v>
      </c>
      <c r="R6269" s="140" t="s">
        <v>5948</v>
      </c>
      <c r="S6269" s="145"/>
      <c r="T6269" s="153">
        <v>6268</v>
      </c>
    </row>
    <row r="6270" spans="1:20" hidden="1">
      <c r="A6270" s="146" t="s">
        <v>5964</v>
      </c>
      <c r="B6270" s="153" t="str">
        <f>IFERROR(VLOOKUP(Proc[[#This Row],[App]],Table2[],3,0),"open")</f>
        <v>ok</v>
      </c>
      <c r="C6270" s="147" t="s">
        <v>377</v>
      </c>
      <c r="D6270" s="152" t="s">
        <v>6011</v>
      </c>
      <c r="E6270" s="152" t="s">
        <v>5971</v>
      </c>
      <c r="F6270" s="148"/>
      <c r="G6270" s="146" t="s">
        <v>400</v>
      </c>
      <c r="H6270" s="145" t="str">
        <f>IF(Proc[[#This Row],[type]]="LFF (MDG-F)",MID(Proc[[#This Row],[Obj]],13,10),"")</f>
        <v/>
      </c>
      <c r="I6270" s="152"/>
      <c r="J6270" s="145" t="b">
        <f>Proc[[#This Row],[Requested]]=Proc[[#This Row],[CurrentParent]]</f>
        <v>0</v>
      </c>
      <c r="K6270" s="153" t="str">
        <f>IF(Proc[[#This Row],[Author]]="Marcela Urrego",VLOOKUP(LEFT(Proc[[#This Row],[Requested]],1),Table3[#All],2,0),VLOOKUP(Proc[[#This Row],[Author]],Table4[],2,0))</f>
        <v>HC</v>
      </c>
      <c r="L6270" s="148" t="s">
        <v>7174</v>
      </c>
      <c r="M6270" s="140">
        <v>46065</v>
      </c>
      <c r="N6270" s="140"/>
      <c r="O6270" s="140"/>
      <c r="P6270" s="140" t="str">
        <f ca="1">IF(Proc[[#This Row],[DaysAgeing]]&gt;5,"yep","on track")</f>
        <v>yep</v>
      </c>
      <c r="Q6270" s="2">
        <f ca="1">IF(Proc[[#This Row],[DateClosed]]="",ABS(NETWORKDAYS(Proc[[#This Row],[DateOpened]],TODAY()))-1,ABS(NETWORKDAYS(Proc[[#This Row],[DateOpened]],Proc[[#This Row],[DateClosed]]))-1)</f>
        <v>36</v>
      </c>
      <c r="R6270" s="140" t="s">
        <v>5948</v>
      </c>
      <c r="S6270" s="145"/>
      <c r="T6270" s="153">
        <v>6269</v>
      </c>
    </row>
    <row r="6271" spans="1:20" hidden="1">
      <c r="A6271" s="146" t="s">
        <v>5964</v>
      </c>
      <c r="B6271" s="145" t="str">
        <f>IFERROR(VLOOKUP(Proc[[#This Row],[App]],Table2[],3,0),"open")</f>
        <v>ok</v>
      </c>
      <c r="C6271" s="147" t="s">
        <v>377</v>
      </c>
      <c r="D6271" s="152" t="s">
        <v>6012</v>
      </c>
      <c r="E6271" s="152" t="s">
        <v>5971</v>
      </c>
      <c r="F6271" s="148"/>
      <c r="G6271" s="146" t="s">
        <v>400</v>
      </c>
      <c r="H6271" s="145" t="str">
        <f>IF(Proc[[#This Row],[type]]="LFF (MDG-F)",MID(Proc[[#This Row],[Obj]],13,10),"")</f>
        <v/>
      </c>
      <c r="I6271" s="152"/>
      <c r="J6271" s="145" t="b">
        <f>Proc[[#This Row],[Requested]]=Proc[[#This Row],[CurrentParent]]</f>
        <v>0</v>
      </c>
      <c r="K6271" s="145" t="str">
        <f>IF(Proc[[#This Row],[Author]]="Marcela Urrego",VLOOKUP(LEFT(Proc[[#This Row],[Requested]],1),Table3[#All],2,0),VLOOKUP(Proc[[#This Row],[Author]],Table4[],2,0))</f>
        <v>HC</v>
      </c>
      <c r="L6271" s="148" t="s">
        <v>7174</v>
      </c>
      <c r="M6271" s="140">
        <v>46065</v>
      </c>
      <c r="N6271" s="140"/>
      <c r="O6271" s="140"/>
      <c r="P6271" s="140" t="str">
        <f ca="1">IF(Proc[[#This Row],[DaysAgeing]]&gt;5,"yep","on track")</f>
        <v>yep</v>
      </c>
      <c r="Q6271" s="2">
        <f ca="1">IF(Proc[[#This Row],[DateClosed]]="",ABS(NETWORKDAYS(Proc[[#This Row],[DateOpened]],TODAY()))-1,ABS(NETWORKDAYS(Proc[[#This Row],[DateOpened]],Proc[[#This Row],[DateClosed]]))-1)</f>
        <v>36</v>
      </c>
      <c r="R6271" s="140" t="s">
        <v>5948</v>
      </c>
      <c r="S6271" s="145"/>
      <c r="T6271" s="153">
        <v>6270</v>
      </c>
    </row>
    <row r="6272" spans="1:20" hidden="1">
      <c r="A6272" s="146" t="s">
        <v>5964</v>
      </c>
      <c r="B6272" s="145" t="str">
        <f>IFERROR(VLOOKUP(Proc[[#This Row],[App]],Table2[],3,0),"open")</f>
        <v>ok</v>
      </c>
      <c r="C6272" s="147" t="s">
        <v>377</v>
      </c>
      <c r="D6272" s="152" t="s">
        <v>6013</v>
      </c>
      <c r="E6272" s="152" t="s">
        <v>5971</v>
      </c>
      <c r="F6272" s="148"/>
      <c r="G6272" s="146" t="s">
        <v>400</v>
      </c>
      <c r="H6272" s="145" t="str">
        <f>IF(Proc[[#This Row],[type]]="LFF (MDG-F)",MID(Proc[[#This Row],[Obj]],13,10),"")</f>
        <v/>
      </c>
      <c r="I6272" s="152"/>
      <c r="J6272" s="145" t="b">
        <f>Proc[[#This Row],[Requested]]=Proc[[#This Row],[CurrentParent]]</f>
        <v>0</v>
      </c>
      <c r="K6272" s="145" t="str">
        <f>IF(Proc[[#This Row],[Author]]="Marcela Urrego",VLOOKUP(LEFT(Proc[[#This Row],[Requested]],1),Table3[#All],2,0),VLOOKUP(Proc[[#This Row],[Author]],Table4[],2,0))</f>
        <v>HC</v>
      </c>
      <c r="L6272" s="148" t="s">
        <v>7174</v>
      </c>
      <c r="M6272" s="140">
        <v>46065</v>
      </c>
      <c r="N6272" s="140"/>
      <c r="O6272" s="140"/>
      <c r="P6272" s="140" t="str">
        <f ca="1">IF(Proc[[#This Row],[DaysAgeing]]&gt;5,"yep","on track")</f>
        <v>yep</v>
      </c>
      <c r="Q6272" s="2">
        <f ca="1">IF(Proc[[#This Row],[DateClosed]]="",ABS(NETWORKDAYS(Proc[[#This Row],[DateOpened]],TODAY()))-1,ABS(NETWORKDAYS(Proc[[#This Row],[DateOpened]],Proc[[#This Row],[DateClosed]]))-1)</f>
        <v>36</v>
      </c>
      <c r="R6272" s="140" t="s">
        <v>5948</v>
      </c>
      <c r="S6272" s="145"/>
      <c r="T6272" s="153">
        <v>6271</v>
      </c>
    </row>
    <row r="6273" spans="1:20" hidden="1">
      <c r="A6273" s="146" t="s">
        <v>5964</v>
      </c>
      <c r="B6273" s="153" t="str">
        <f>IFERROR(VLOOKUP(Proc[[#This Row],[App]],Table2[],3,0),"open")</f>
        <v>ok</v>
      </c>
      <c r="C6273" s="147" t="s">
        <v>377</v>
      </c>
      <c r="D6273" s="152" t="s">
        <v>6014</v>
      </c>
      <c r="E6273" s="152" t="s">
        <v>5971</v>
      </c>
      <c r="F6273" s="148"/>
      <c r="G6273" s="146" t="s">
        <v>400</v>
      </c>
      <c r="H6273" s="145" t="str">
        <f>IF(Proc[[#This Row],[type]]="LFF (MDG-F)",MID(Proc[[#This Row],[Obj]],13,10),"")</f>
        <v/>
      </c>
      <c r="I6273" s="152"/>
      <c r="J6273" s="145" t="b">
        <f>Proc[[#This Row],[Requested]]=Proc[[#This Row],[CurrentParent]]</f>
        <v>0</v>
      </c>
      <c r="K6273" s="153" t="str">
        <f>IF(Proc[[#This Row],[Author]]="Marcela Urrego",VLOOKUP(LEFT(Proc[[#This Row],[Requested]],1),Table3[#All],2,0),VLOOKUP(Proc[[#This Row],[Author]],Table4[],2,0))</f>
        <v>HC</v>
      </c>
      <c r="L6273" s="148" t="s">
        <v>7174</v>
      </c>
      <c r="M6273" s="140">
        <v>46065</v>
      </c>
      <c r="N6273" s="140"/>
      <c r="O6273" s="140"/>
      <c r="P6273" s="140" t="str">
        <f ca="1">IF(Proc[[#This Row],[DaysAgeing]]&gt;5,"yep","on track")</f>
        <v>yep</v>
      </c>
      <c r="Q6273" s="2">
        <f ca="1">IF(Proc[[#This Row],[DateClosed]]="",ABS(NETWORKDAYS(Proc[[#This Row],[DateOpened]],TODAY()))-1,ABS(NETWORKDAYS(Proc[[#This Row],[DateOpened]],Proc[[#This Row],[DateClosed]]))-1)</f>
        <v>36</v>
      </c>
      <c r="R6273" s="140" t="s">
        <v>5948</v>
      </c>
      <c r="S6273" s="145"/>
      <c r="T6273" s="153">
        <v>6272</v>
      </c>
    </row>
    <row r="6274" spans="1:20" hidden="1">
      <c r="A6274" s="146" t="s">
        <v>5964</v>
      </c>
      <c r="B6274" s="153" t="str">
        <f>IFERROR(VLOOKUP(Proc[[#This Row],[App]],Table2[],3,0),"open")</f>
        <v>ok</v>
      </c>
      <c r="C6274" s="147" t="s">
        <v>377</v>
      </c>
      <c r="D6274" s="152" t="s">
        <v>6015</v>
      </c>
      <c r="E6274" s="152" t="s">
        <v>5971</v>
      </c>
      <c r="F6274" s="148"/>
      <c r="G6274" s="146" t="s">
        <v>400</v>
      </c>
      <c r="H6274" s="145" t="str">
        <f>IF(Proc[[#This Row],[type]]="LFF (MDG-F)",MID(Proc[[#This Row],[Obj]],13,10),"")</f>
        <v/>
      </c>
      <c r="I6274" s="152"/>
      <c r="J6274" s="145" t="b">
        <f>Proc[[#This Row],[Requested]]=Proc[[#This Row],[CurrentParent]]</f>
        <v>0</v>
      </c>
      <c r="K6274" s="153" t="str">
        <f>IF(Proc[[#This Row],[Author]]="Marcela Urrego",VLOOKUP(LEFT(Proc[[#This Row],[Requested]],1),Table3[#All],2,0),VLOOKUP(Proc[[#This Row],[Author]],Table4[],2,0))</f>
        <v>HC</v>
      </c>
      <c r="L6274" s="148" t="s">
        <v>7174</v>
      </c>
      <c r="M6274" s="140">
        <v>46065</v>
      </c>
      <c r="N6274" s="140"/>
      <c r="O6274" s="140"/>
      <c r="P6274" s="140" t="str">
        <f ca="1">IF(Proc[[#This Row],[DaysAgeing]]&gt;5,"yep","on track")</f>
        <v>yep</v>
      </c>
      <c r="Q6274" s="2">
        <f ca="1">IF(Proc[[#This Row],[DateClosed]]="",ABS(NETWORKDAYS(Proc[[#This Row],[DateOpened]],TODAY()))-1,ABS(NETWORKDAYS(Proc[[#This Row],[DateOpened]],Proc[[#This Row],[DateClosed]]))-1)</f>
        <v>36</v>
      </c>
      <c r="R6274" s="140" t="s">
        <v>5948</v>
      </c>
      <c r="S6274" s="145"/>
      <c r="T6274" s="153">
        <v>6273</v>
      </c>
    </row>
    <row r="6275" spans="1:20" hidden="1">
      <c r="A6275" s="146" t="s">
        <v>5964</v>
      </c>
      <c r="B6275" s="145" t="str">
        <f>IFERROR(VLOOKUP(Proc[[#This Row],[App]],Table2[],3,0),"open")</f>
        <v>ok</v>
      </c>
      <c r="C6275" s="147" t="s">
        <v>377</v>
      </c>
      <c r="D6275" s="152" t="s">
        <v>6016</v>
      </c>
      <c r="E6275" s="152" t="s">
        <v>5971</v>
      </c>
      <c r="F6275" s="148"/>
      <c r="G6275" s="146" t="s">
        <v>400</v>
      </c>
      <c r="H6275" s="145" t="str">
        <f>IF(Proc[[#This Row],[type]]="LFF (MDG-F)",MID(Proc[[#This Row],[Obj]],13,10),"")</f>
        <v/>
      </c>
      <c r="I6275" s="152"/>
      <c r="J6275" s="145" t="b">
        <f>Proc[[#This Row],[Requested]]=Proc[[#This Row],[CurrentParent]]</f>
        <v>0</v>
      </c>
      <c r="K6275" s="145" t="str">
        <f>IF(Proc[[#This Row],[Author]]="Marcela Urrego",VLOOKUP(LEFT(Proc[[#This Row],[Requested]],1),Table3[#All],2,0),VLOOKUP(Proc[[#This Row],[Author]],Table4[],2,0))</f>
        <v>HC</v>
      </c>
      <c r="L6275" s="148" t="s">
        <v>7174</v>
      </c>
      <c r="M6275" s="140">
        <v>46065</v>
      </c>
      <c r="N6275" s="140"/>
      <c r="O6275" s="140"/>
      <c r="P6275" s="140" t="str">
        <f ca="1">IF(Proc[[#This Row],[DaysAgeing]]&gt;5,"yep","on track")</f>
        <v>yep</v>
      </c>
      <c r="Q6275" s="2">
        <f ca="1">IF(Proc[[#This Row],[DateClosed]]="",ABS(NETWORKDAYS(Proc[[#This Row],[DateOpened]],TODAY()))-1,ABS(NETWORKDAYS(Proc[[#This Row],[DateOpened]],Proc[[#This Row],[DateClosed]]))-1)</f>
        <v>36</v>
      </c>
      <c r="R6275" s="140" t="s">
        <v>5948</v>
      </c>
      <c r="S6275" s="145"/>
      <c r="T6275" s="153">
        <v>6274</v>
      </c>
    </row>
    <row r="6276" spans="1:20" hidden="1">
      <c r="A6276" s="146" t="s">
        <v>5964</v>
      </c>
      <c r="B6276" s="145" t="str">
        <f>IFERROR(VLOOKUP(Proc[[#This Row],[App]],Table2[],3,0),"open")</f>
        <v>ok</v>
      </c>
      <c r="C6276" s="147" t="s">
        <v>377</v>
      </c>
      <c r="D6276" s="152" t="s">
        <v>6017</v>
      </c>
      <c r="E6276" s="152" t="s">
        <v>5971</v>
      </c>
      <c r="F6276" s="148"/>
      <c r="G6276" s="146" t="s">
        <v>400</v>
      </c>
      <c r="H6276" s="145" t="str">
        <f>IF(Proc[[#This Row],[type]]="LFF (MDG-F)",MID(Proc[[#This Row],[Obj]],13,10),"")</f>
        <v/>
      </c>
      <c r="I6276" s="152"/>
      <c r="J6276" s="145" t="b">
        <f>Proc[[#This Row],[Requested]]=Proc[[#This Row],[CurrentParent]]</f>
        <v>0</v>
      </c>
      <c r="K6276" s="145" t="str">
        <f>IF(Proc[[#This Row],[Author]]="Marcela Urrego",VLOOKUP(LEFT(Proc[[#This Row],[Requested]],1),Table3[#All],2,0),VLOOKUP(Proc[[#This Row],[Author]],Table4[],2,0))</f>
        <v>HC</v>
      </c>
      <c r="L6276" s="148" t="s">
        <v>7174</v>
      </c>
      <c r="M6276" s="140">
        <v>46065</v>
      </c>
      <c r="N6276" s="140"/>
      <c r="O6276" s="140"/>
      <c r="P6276" s="140" t="str">
        <f ca="1">IF(Proc[[#This Row],[DaysAgeing]]&gt;5,"yep","on track")</f>
        <v>yep</v>
      </c>
      <c r="Q6276" s="2">
        <f ca="1">IF(Proc[[#This Row],[DateClosed]]="",ABS(NETWORKDAYS(Proc[[#This Row],[DateOpened]],TODAY()))-1,ABS(NETWORKDAYS(Proc[[#This Row],[DateOpened]],Proc[[#This Row],[DateClosed]]))-1)</f>
        <v>36</v>
      </c>
      <c r="R6276" s="140" t="s">
        <v>5948</v>
      </c>
      <c r="S6276" s="145"/>
      <c r="T6276" s="153">
        <v>6275</v>
      </c>
    </row>
    <row r="6277" spans="1:20" hidden="1">
      <c r="A6277" s="146" t="s">
        <v>5964</v>
      </c>
      <c r="B6277" s="145" t="str">
        <f>IFERROR(VLOOKUP(Proc[[#This Row],[App]],Table2[],3,0),"open")</f>
        <v>ok</v>
      </c>
      <c r="C6277" s="147" t="s">
        <v>377</v>
      </c>
      <c r="D6277" s="152" t="s">
        <v>6018</v>
      </c>
      <c r="E6277" s="152" t="s">
        <v>5971</v>
      </c>
      <c r="F6277" s="148"/>
      <c r="G6277" s="146" t="s">
        <v>400</v>
      </c>
      <c r="H6277" s="145" t="str">
        <f>IF(Proc[[#This Row],[type]]="LFF (MDG-F)",MID(Proc[[#This Row],[Obj]],13,10),"")</f>
        <v/>
      </c>
      <c r="I6277" s="152"/>
      <c r="J6277" s="145" t="b">
        <f>Proc[[#This Row],[Requested]]=Proc[[#This Row],[CurrentParent]]</f>
        <v>0</v>
      </c>
      <c r="K6277" s="145" t="str">
        <f>IF(Proc[[#This Row],[Author]]="Marcela Urrego",VLOOKUP(LEFT(Proc[[#This Row],[Requested]],1),Table3[#All],2,0),VLOOKUP(Proc[[#This Row],[Author]],Table4[],2,0))</f>
        <v>HC</v>
      </c>
      <c r="L6277" s="148" t="s">
        <v>7174</v>
      </c>
      <c r="M6277" s="140">
        <v>46065</v>
      </c>
      <c r="N6277" s="140"/>
      <c r="O6277" s="140"/>
      <c r="P6277" s="140" t="str">
        <f ca="1">IF(Proc[[#This Row],[DaysAgeing]]&gt;5,"yep","on track")</f>
        <v>yep</v>
      </c>
      <c r="Q6277" s="2">
        <f ca="1">IF(Proc[[#This Row],[DateClosed]]="",ABS(NETWORKDAYS(Proc[[#This Row],[DateOpened]],TODAY()))-1,ABS(NETWORKDAYS(Proc[[#This Row],[DateOpened]],Proc[[#This Row],[DateClosed]]))-1)</f>
        <v>36</v>
      </c>
      <c r="R6277" s="140" t="s">
        <v>5948</v>
      </c>
      <c r="S6277" s="145"/>
      <c r="T6277" s="153">
        <v>6276</v>
      </c>
    </row>
    <row r="6278" spans="1:20" hidden="1">
      <c r="A6278" s="146" t="s">
        <v>5964</v>
      </c>
      <c r="B6278" s="145" t="str">
        <f>IFERROR(VLOOKUP(Proc[[#This Row],[App]],Table2[],3,0),"open")</f>
        <v>ok</v>
      </c>
      <c r="C6278" s="147" t="s">
        <v>377</v>
      </c>
      <c r="D6278" s="152" t="s">
        <v>6019</v>
      </c>
      <c r="E6278" s="152" t="s">
        <v>5971</v>
      </c>
      <c r="F6278" s="148"/>
      <c r="G6278" s="146" t="s">
        <v>400</v>
      </c>
      <c r="H6278" s="145" t="str">
        <f>IF(Proc[[#This Row],[type]]="LFF (MDG-F)",MID(Proc[[#This Row],[Obj]],13,10),"")</f>
        <v/>
      </c>
      <c r="I6278" s="152"/>
      <c r="J6278" s="145" t="b">
        <f>Proc[[#This Row],[Requested]]=Proc[[#This Row],[CurrentParent]]</f>
        <v>0</v>
      </c>
      <c r="K6278" s="145" t="str">
        <f>IF(Proc[[#This Row],[Author]]="Marcela Urrego",VLOOKUP(LEFT(Proc[[#This Row],[Requested]],1),Table3[#All],2,0),VLOOKUP(Proc[[#This Row],[Author]],Table4[],2,0))</f>
        <v>HC</v>
      </c>
      <c r="L6278" s="148" t="s">
        <v>7174</v>
      </c>
      <c r="M6278" s="140">
        <v>46065</v>
      </c>
      <c r="N6278" s="140"/>
      <c r="O6278" s="140"/>
      <c r="P6278" s="140" t="str">
        <f ca="1">IF(Proc[[#This Row],[DaysAgeing]]&gt;5,"yep","on track")</f>
        <v>yep</v>
      </c>
      <c r="Q6278" s="2">
        <f ca="1">IF(Proc[[#This Row],[DateClosed]]="",ABS(NETWORKDAYS(Proc[[#This Row],[DateOpened]],TODAY()))-1,ABS(NETWORKDAYS(Proc[[#This Row],[DateOpened]],Proc[[#This Row],[DateClosed]]))-1)</f>
        <v>36</v>
      </c>
      <c r="R6278" s="140" t="s">
        <v>5948</v>
      </c>
      <c r="S6278" s="145"/>
      <c r="T6278" s="153">
        <v>6277</v>
      </c>
    </row>
    <row r="6279" spans="1:20" hidden="1">
      <c r="A6279" s="146" t="s">
        <v>5964</v>
      </c>
      <c r="B6279" s="145" t="str">
        <f>IFERROR(VLOOKUP(Proc[[#This Row],[App]],Table2[],3,0),"open")</f>
        <v>ok</v>
      </c>
      <c r="C6279" s="147" t="s">
        <v>377</v>
      </c>
      <c r="D6279" s="152" t="s">
        <v>6020</v>
      </c>
      <c r="E6279" s="152" t="s">
        <v>5972</v>
      </c>
      <c r="F6279" s="148"/>
      <c r="G6279" s="146" t="s">
        <v>400</v>
      </c>
      <c r="H6279" s="145" t="str">
        <f>IF(Proc[[#This Row],[type]]="LFF (MDG-F)",MID(Proc[[#This Row],[Obj]],13,10),"")</f>
        <v/>
      </c>
      <c r="I6279" s="152"/>
      <c r="J6279" s="145" t="b">
        <f>Proc[[#This Row],[Requested]]=Proc[[#This Row],[CurrentParent]]</f>
        <v>0</v>
      </c>
      <c r="K6279" s="145" t="str">
        <f>IF(Proc[[#This Row],[Author]]="Marcela Urrego",VLOOKUP(LEFT(Proc[[#This Row],[Requested]],1),Table3[#All],2,0),VLOOKUP(Proc[[#This Row],[Author]],Table4[],2,0))</f>
        <v>HC</v>
      </c>
      <c r="L6279" s="148" t="s">
        <v>7174</v>
      </c>
      <c r="M6279" s="140">
        <v>46065</v>
      </c>
      <c r="N6279" s="140"/>
      <c r="O6279" s="140"/>
      <c r="P6279" s="140" t="str">
        <f ca="1">IF(Proc[[#This Row],[DaysAgeing]]&gt;5,"yep","on track")</f>
        <v>yep</v>
      </c>
      <c r="Q6279" s="2">
        <f ca="1">IF(Proc[[#This Row],[DateClosed]]="",ABS(NETWORKDAYS(Proc[[#This Row],[DateOpened]],TODAY()))-1,ABS(NETWORKDAYS(Proc[[#This Row],[DateOpened]],Proc[[#This Row],[DateClosed]]))-1)</f>
        <v>36</v>
      </c>
      <c r="R6279" s="140" t="s">
        <v>5948</v>
      </c>
      <c r="S6279" s="145"/>
      <c r="T6279" s="153">
        <v>6278</v>
      </c>
    </row>
    <row r="6280" spans="1:20" hidden="1">
      <c r="A6280" s="146" t="s">
        <v>5964</v>
      </c>
      <c r="B6280" s="145" t="str">
        <f>IFERROR(VLOOKUP(Proc[[#This Row],[App]],Table2[],3,0),"open")</f>
        <v>ok</v>
      </c>
      <c r="C6280" s="147" t="s">
        <v>377</v>
      </c>
      <c r="D6280" s="152" t="s">
        <v>6021</v>
      </c>
      <c r="E6280" s="152" t="s">
        <v>5973</v>
      </c>
      <c r="F6280" s="148"/>
      <c r="G6280" s="146" t="s">
        <v>400</v>
      </c>
      <c r="H6280" s="145" t="str">
        <f>IF(Proc[[#This Row],[type]]="LFF (MDG-F)",MID(Proc[[#This Row],[Obj]],13,10),"")</f>
        <v/>
      </c>
      <c r="I6280" s="152"/>
      <c r="J6280" s="145" t="b">
        <f>Proc[[#This Row],[Requested]]=Proc[[#This Row],[CurrentParent]]</f>
        <v>0</v>
      </c>
      <c r="K6280" s="145" t="str">
        <f>IF(Proc[[#This Row],[Author]]="Marcela Urrego",VLOOKUP(LEFT(Proc[[#This Row],[Requested]],1),Table3[#All],2,0),VLOOKUP(Proc[[#This Row],[Author]],Table4[],2,0))</f>
        <v>HC</v>
      </c>
      <c r="L6280" s="148" t="s">
        <v>7174</v>
      </c>
      <c r="M6280" s="140">
        <v>46065</v>
      </c>
      <c r="N6280" s="140"/>
      <c r="O6280" s="140"/>
      <c r="P6280" s="140" t="str">
        <f ca="1">IF(Proc[[#This Row],[DaysAgeing]]&gt;5,"yep","on track")</f>
        <v>yep</v>
      </c>
      <c r="Q6280" s="2">
        <f ca="1">IF(Proc[[#This Row],[DateClosed]]="",ABS(NETWORKDAYS(Proc[[#This Row],[DateOpened]],TODAY()))-1,ABS(NETWORKDAYS(Proc[[#This Row],[DateOpened]],Proc[[#This Row],[DateClosed]]))-1)</f>
        <v>36</v>
      </c>
      <c r="R6280" s="140" t="s">
        <v>5948</v>
      </c>
      <c r="S6280" s="145"/>
      <c r="T6280" s="153">
        <v>6279</v>
      </c>
    </row>
    <row r="6281" spans="1:20" hidden="1">
      <c r="A6281" s="146" t="s">
        <v>5964</v>
      </c>
      <c r="B6281" s="145" t="str">
        <f>IFERROR(VLOOKUP(Proc[[#This Row],[App]],Table2[],3,0),"open")</f>
        <v>ok</v>
      </c>
      <c r="C6281" s="147" t="s">
        <v>377</v>
      </c>
      <c r="D6281" s="152" t="s">
        <v>6022</v>
      </c>
      <c r="E6281" s="152" t="s">
        <v>5974</v>
      </c>
      <c r="F6281" s="148"/>
      <c r="G6281" s="146" t="s">
        <v>400</v>
      </c>
      <c r="H6281" s="145" t="str">
        <f>IF(Proc[[#This Row],[type]]="LFF (MDG-F)",MID(Proc[[#This Row],[Obj]],13,10),"")</f>
        <v/>
      </c>
      <c r="I6281" s="152"/>
      <c r="J6281" s="145" t="b">
        <f>Proc[[#This Row],[Requested]]=Proc[[#This Row],[CurrentParent]]</f>
        <v>0</v>
      </c>
      <c r="K6281" s="145" t="str">
        <f>IF(Proc[[#This Row],[Author]]="Marcela Urrego",VLOOKUP(LEFT(Proc[[#This Row],[Requested]],1),Table3[#All],2,0),VLOOKUP(Proc[[#This Row],[Author]],Table4[],2,0))</f>
        <v>HC</v>
      </c>
      <c r="L6281" s="148" t="s">
        <v>7174</v>
      </c>
      <c r="M6281" s="140">
        <v>46065</v>
      </c>
      <c r="N6281" s="140"/>
      <c r="O6281" s="140"/>
      <c r="P6281" s="140" t="str">
        <f ca="1">IF(Proc[[#This Row],[DaysAgeing]]&gt;5,"yep","on track")</f>
        <v>yep</v>
      </c>
      <c r="Q6281" s="2">
        <f ca="1">IF(Proc[[#This Row],[DateClosed]]="",ABS(NETWORKDAYS(Proc[[#This Row],[DateOpened]],TODAY()))-1,ABS(NETWORKDAYS(Proc[[#This Row],[DateOpened]],Proc[[#This Row],[DateClosed]]))-1)</f>
        <v>36</v>
      </c>
      <c r="R6281" s="140" t="s">
        <v>5948</v>
      </c>
      <c r="S6281" s="145"/>
      <c r="T6281" s="153">
        <v>6280</v>
      </c>
    </row>
    <row r="6282" spans="1:20" hidden="1">
      <c r="A6282" s="146" t="s">
        <v>5964</v>
      </c>
      <c r="B6282" s="145" t="str">
        <f>IFERROR(VLOOKUP(Proc[[#This Row],[App]],Table2[],3,0),"open")</f>
        <v>ok</v>
      </c>
      <c r="C6282" s="147" t="s">
        <v>377</v>
      </c>
      <c r="D6282" s="152" t="s">
        <v>6023</v>
      </c>
      <c r="E6282" s="152" t="s">
        <v>5974</v>
      </c>
      <c r="F6282" s="148"/>
      <c r="G6282" s="146" t="s">
        <v>400</v>
      </c>
      <c r="H6282" s="145" t="str">
        <f>IF(Proc[[#This Row],[type]]="LFF (MDG-F)",MID(Proc[[#This Row],[Obj]],13,10),"")</f>
        <v/>
      </c>
      <c r="I6282" s="152"/>
      <c r="J6282" s="145" t="b">
        <f>Proc[[#This Row],[Requested]]=Proc[[#This Row],[CurrentParent]]</f>
        <v>0</v>
      </c>
      <c r="K6282" s="145" t="str">
        <f>IF(Proc[[#This Row],[Author]]="Marcela Urrego",VLOOKUP(LEFT(Proc[[#This Row],[Requested]],1),Table3[#All],2,0),VLOOKUP(Proc[[#This Row],[Author]],Table4[],2,0))</f>
        <v>HC</v>
      </c>
      <c r="L6282" s="148" t="s">
        <v>7174</v>
      </c>
      <c r="M6282" s="140">
        <v>46065</v>
      </c>
      <c r="N6282" s="140"/>
      <c r="O6282" s="140"/>
      <c r="P6282" s="140" t="str">
        <f ca="1">IF(Proc[[#This Row],[DaysAgeing]]&gt;5,"yep","on track")</f>
        <v>yep</v>
      </c>
      <c r="Q6282" s="2">
        <f ca="1">IF(Proc[[#This Row],[DateClosed]]="",ABS(NETWORKDAYS(Proc[[#This Row],[DateOpened]],TODAY()))-1,ABS(NETWORKDAYS(Proc[[#This Row],[DateOpened]],Proc[[#This Row],[DateClosed]]))-1)</f>
        <v>36</v>
      </c>
      <c r="R6282" s="140" t="s">
        <v>5948</v>
      </c>
      <c r="S6282" s="145"/>
      <c r="T6282" s="153">
        <v>6281</v>
      </c>
    </row>
    <row r="6283" spans="1:20" hidden="1">
      <c r="A6283" s="146" t="s">
        <v>5964</v>
      </c>
      <c r="B6283" s="145" t="str">
        <f>IFERROR(VLOOKUP(Proc[[#This Row],[App]],Table2[],3,0),"open")</f>
        <v>ok</v>
      </c>
      <c r="C6283" s="147" t="s">
        <v>377</v>
      </c>
      <c r="D6283" s="152" t="s">
        <v>6024</v>
      </c>
      <c r="E6283" s="152" t="s">
        <v>5975</v>
      </c>
      <c r="F6283" s="148"/>
      <c r="G6283" s="146" t="s">
        <v>400</v>
      </c>
      <c r="H6283" s="145" t="str">
        <f>IF(Proc[[#This Row],[type]]="LFF (MDG-F)",MID(Proc[[#This Row],[Obj]],13,10),"")</f>
        <v/>
      </c>
      <c r="I6283" s="152"/>
      <c r="J6283" s="145" t="b">
        <f>Proc[[#This Row],[Requested]]=Proc[[#This Row],[CurrentParent]]</f>
        <v>0</v>
      </c>
      <c r="K6283" s="145" t="str">
        <f>IF(Proc[[#This Row],[Author]]="Marcela Urrego",VLOOKUP(LEFT(Proc[[#This Row],[Requested]],1),Table3[#All],2,0),VLOOKUP(Proc[[#This Row],[Author]],Table4[],2,0))</f>
        <v>HC</v>
      </c>
      <c r="L6283" s="148" t="s">
        <v>7174</v>
      </c>
      <c r="M6283" s="140">
        <v>46065</v>
      </c>
      <c r="N6283" s="140"/>
      <c r="O6283" s="140"/>
      <c r="P6283" s="140" t="str">
        <f ca="1">IF(Proc[[#This Row],[DaysAgeing]]&gt;5,"yep","on track")</f>
        <v>yep</v>
      </c>
      <c r="Q6283" s="2">
        <f ca="1">IF(Proc[[#This Row],[DateClosed]]="",ABS(NETWORKDAYS(Proc[[#This Row],[DateOpened]],TODAY()))-1,ABS(NETWORKDAYS(Proc[[#This Row],[DateOpened]],Proc[[#This Row],[DateClosed]]))-1)</f>
        <v>36</v>
      </c>
      <c r="R6283" s="140" t="s">
        <v>5948</v>
      </c>
      <c r="S6283" s="145"/>
      <c r="T6283" s="153">
        <v>6282</v>
      </c>
    </row>
    <row r="6284" spans="1:20" hidden="1">
      <c r="A6284" s="146" t="s">
        <v>5964</v>
      </c>
      <c r="B6284" s="145" t="str">
        <f>IFERROR(VLOOKUP(Proc[[#This Row],[App]],Table2[],3,0),"open")</f>
        <v>ok</v>
      </c>
      <c r="C6284" s="146" t="s">
        <v>377</v>
      </c>
      <c r="D6284" s="152" t="s">
        <v>6025</v>
      </c>
      <c r="E6284" s="152" t="s">
        <v>5976</v>
      </c>
      <c r="F6284" s="148"/>
      <c r="G6284" s="146" t="s">
        <v>400</v>
      </c>
      <c r="H6284" s="145" t="str">
        <f>IF(Proc[[#This Row],[type]]="LFF (MDG-F)",MID(Proc[[#This Row],[Obj]],13,10),"")</f>
        <v/>
      </c>
      <c r="I6284" s="152"/>
      <c r="J6284" s="145" t="b">
        <f>Proc[[#This Row],[Requested]]=Proc[[#This Row],[CurrentParent]]</f>
        <v>0</v>
      </c>
      <c r="K6284" s="145" t="str">
        <f>IF(Proc[[#This Row],[Author]]="Marcela Urrego",VLOOKUP(LEFT(Proc[[#This Row],[Requested]],1),Table3[#All],2,0),VLOOKUP(Proc[[#This Row],[Author]],Table4[],2,0))</f>
        <v>HC</v>
      </c>
      <c r="L6284" s="148" t="s">
        <v>7174</v>
      </c>
      <c r="M6284" s="140">
        <v>46065</v>
      </c>
      <c r="N6284" s="140"/>
      <c r="O6284" s="140"/>
      <c r="P6284" s="140" t="str">
        <f ca="1">IF(Proc[[#This Row],[DaysAgeing]]&gt;5,"yep","on track")</f>
        <v>yep</v>
      </c>
      <c r="Q6284" s="2">
        <f ca="1">IF(Proc[[#This Row],[DateClosed]]="",ABS(NETWORKDAYS(Proc[[#This Row],[DateOpened]],TODAY()))-1,ABS(NETWORKDAYS(Proc[[#This Row],[DateOpened]],Proc[[#This Row],[DateClosed]]))-1)</f>
        <v>36</v>
      </c>
      <c r="R6284" s="140" t="s">
        <v>5948</v>
      </c>
      <c r="S6284" s="145"/>
      <c r="T6284" s="153">
        <v>6283</v>
      </c>
    </row>
    <row r="6285" spans="1:20" hidden="1">
      <c r="A6285" t="s">
        <v>6026</v>
      </c>
      <c r="B6285" s="145" t="str">
        <f>IFERROR(VLOOKUP(Proc[[#This Row],[App]],Table2[],3,0),"open")</f>
        <v>ok</v>
      </c>
      <c r="C6285" s="146" t="s">
        <v>369</v>
      </c>
      <c r="D6285" s="152" t="s">
        <v>6027</v>
      </c>
      <c r="E6285" s="152" t="s">
        <v>6088</v>
      </c>
      <c r="F6285" s="148" t="s">
        <v>6088</v>
      </c>
      <c r="G6285" s="146" t="s">
        <v>400</v>
      </c>
      <c r="H6285" s="145" t="str">
        <f>IF(Proc[[#This Row],[type]]="LFF (MDG-F)",MID(Proc[[#This Row],[Obj]],13,10),"")</f>
        <v/>
      </c>
      <c r="I6285" s="152"/>
      <c r="J6285" s="145" t="b">
        <f>Proc[[#This Row],[Requested]]=Proc[[#This Row],[CurrentParent]]</f>
        <v>1</v>
      </c>
      <c r="K6285" s="145" t="str">
        <f>IF(Proc[[#This Row],[Author]]="Marcela Urrego",VLOOKUP(LEFT(Proc[[#This Row],[Requested]],1),Table3[#All],2,0),VLOOKUP(Proc[[#This Row],[Author]],Table4[],2,0))</f>
        <v>HC</v>
      </c>
      <c r="L6285" s="148" t="s">
        <v>7174</v>
      </c>
      <c r="M6285" s="140">
        <v>46065</v>
      </c>
      <c r="N6285" s="140"/>
      <c r="O6285" s="140"/>
      <c r="P6285" s="140" t="str">
        <f ca="1">IF(Proc[[#This Row],[DaysAgeing]]&gt;5,"yep","on track")</f>
        <v>yep</v>
      </c>
      <c r="Q6285" s="2">
        <f ca="1">IF(Proc[[#This Row],[DateClosed]]="",ABS(NETWORKDAYS(Proc[[#This Row],[DateOpened]],TODAY()))-1,ABS(NETWORKDAYS(Proc[[#This Row],[DateOpened]],Proc[[#This Row],[DateClosed]]))-1)</f>
        <v>36</v>
      </c>
      <c r="R6285" s="140" t="s">
        <v>6091</v>
      </c>
      <c r="S6285" s="145"/>
      <c r="T6285" s="153">
        <v>6284</v>
      </c>
    </row>
    <row r="6286" spans="1:20" hidden="1">
      <c r="A6286" s="146" t="s">
        <v>6026</v>
      </c>
      <c r="B6286" s="145" t="str">
        <f>IFERROR(VLOOKUP(Proc[[#This Row],[App]],Table2[],3,0),"open")</f>
        <v>ok</v>
      </c>
      <c r="C6286" s="147" t="s">
        <v>369</v>
      </c>
      <c r="D6286" s="152" t="s">
        <v>6028</v>
      </c>
      <c r="E6286" s="152" t="s">
        <v>6088</v>
      </c>
      <c r="F6286" s="148" t="s">
        <v>6088</v>
      </c>
      <c r="G6286" s="146" t="s">
        <v>400</v>
      </c>
      <c r="H6286" s="145" t="str">
        <f>IF(Proc[[#This Row],[type]]="LFF (MDG-F)",MID(Proc[[#This Row],[Obj]],13,10),"")</f>
        <v/>
      </c>
      <c r="I6286" s="152"/>
      <c r="J6286" s="145" t="b">
        <f>Proc[[#This Row],[Requested]]=Proc[[#This Row],[CurrentParent]]</f>
        <v>1</v>
      </c>
      <c r="K6286" s="145" t="str">
        <f>IF(Proc[[#This Row],[Author]]="Marcela Urrego",VLOOKUP(LEFT(Proc[[#This Row],[Requested]],1),Table3[#All],2,0),VLOOKUP(Proc[[#This Row],[Author]],Table4[],2,0))</f>
        <v>HC</v>
      </c>
      <c r="L6286" s="148" t="s">
        <v>7174</v>
      </c>
      <c r="M6286" s="140">
        <v>46065</v>
      </c>
      <c r="N6286" s="140"/>
      <c r="O6286" s="140"/>
      <c r="P6286" s="140" t="str">
        <f ca="1">IF(Proc[[#This Row],[DaysAgeing]]&gt;5,"yep","on track")</f>
        <v>yep</v>
      </c>
      <c r="Q6286" s="2">
        <f ca="1">IF(Proc[[#This Row],[DateClosed]]="",ABS(NETWORKDAYS(Proc[[#This Row],[DateOpened]],TODAY()))-1,ABS(NETWORKDAYS(Proc[[#This Row],[DateOpened]],Proc[[#This Row],[DateClosed]]))-1)</f>
        <v>36</v>
      </c>
      <c r="R6286" s="140" t="s">
        <v>6091</v>
      </c>
      <c r="S6286" s="145"/>
      <c r="T6286" s="153">
        <v>6285</v>
      </c>
    </row>
    <row r="6287" spans="1:20" hidden="1">
      <c r="A6287" s="146" t="s">
        <v>6026</v>
      </c>
      <c r="B6287" s="145" t="str">
        <f>IFERROR(VLOOKUP(Proc[[#This Row],[App]],Table2[],3,0),"open")</f>
        <v>ok</v>
      </c>
      <c r="C6287" s="147" t="s">
        <v>369</v>
      </c>
      <c r="D6287" s="152" t="s">
        <v>6029</v>
      </c>
      <c r="E6287" s="152" t="s">
        <v>6088</v>
      </c>
      <c r="F6287" s="148" t="s">
        <v>6088</v>
      </c>
      <c r="G6287" s="146" t="s">
        <v>400</v>
      </c>
      <c r="H6287" s="145" t="str">
        <f>IF(Proc[[#This Row],[type]]="LFF (MDG-F)",MID(Proc[[#This Row],[Obj]],13,10),"")</f>
        <v/>
      </c>
      <c r="I6287" s="152"/>
      <c r="J6287" s="145" t="b">
        <f>Proc[[#This Row],[Requested]]=Proc[[#This Row],[CurrentParent]]</f>
        <v>1</v>
      </c>
      <c r="K6287" s="145" t="str">
        <f>IF(Proc[[#This Row],[Author]]="Marcela Urrego",VLOOKUP(LEFT(Proc[[#This Row],[Requested]],1),Table3[#All],2,0),VLOOKUP(Proc[[#This Row],[Author]],Table4[],2,0))</f>
        <v>HC</v>
      </c>
      <c r="L6287" s="148" t="s">
        <v>7174</v>
      </c>
      <c r="M6287" s="140">
        <v>46065</v>
      </c>
      <c r="N6287" s="140"/>
      <c r="O6287" s="140"/>
      <c r="P6287" s="140" t="str">
        <f ca="1">IF(Proc[[#This Row],[DaysAgeing]]&gt;5,"yep","on track")</f>
        <v>yep</v>
      </c>
      <c r="Q6287" s="2">
        <f ca="1">IF(Proc[[#This Row],[DateClosed]]="",ABS(NETWORKDAYS(Proc[[#This Row],[DateOpened]],TODAY()))-1,ABS(NETWORKDAYS(Proc[[#This Row],[DateOpened]],Proc[[#This Row],[DateClosed]]))-1)</f>
        <v>36</v>
      </c>
      <c r="R6287" s="140" t="s">
        <v>6091</v>
      </c>
      <c r="S6287" s="145"/>
      <c r="T6287" s="153">
        <v>6286</v>
      </c>
    </row>
    <row r="6288" spans="1:20" hidden="1">
      <c r="A6288" s="146" t="s">
        <v>6026</v>
      </c>
      <c r="B6288" s="145" t="str">
        <f>IFERROR(VLOOKUP(Proc[[#This Row],[App]],Table2[],3,0),"open")</f>
        <v>ok</v>
      </c>
      <c r="C6288" s="147" t="s">
        <v>369</v>
      </c>
      <c r="D6288" s="152" t="s">
        <v>6030</v>
      </c>
      <c r="E6288" s="152" t="s">
        <v>6088</v>
      </c>
      <c r="F6288" s="148" t="s">
        <v>6088</v>
      </c>
      <c r="G6288" s="146" t="s">
        <v>400</v>
      </c>
      <c r="H6288" s="145" t="str">
        <f>IF(Proc[[#This Row],[type]]="LFF (MDG-F)",MID(Proc[[#This Row],[Obj]],13,10),"")</f>
        <v/>
      </c>
      <c r="I6288" s="152"/>
      <c r="J6288" s="145" t="b">
        <f>Proc[[#This Row],[Requested]]=Proc[[#This Row],[CurrentParent]]</f>
        <v>1</v>
      </c>
      <c r="K6288" s="145" t="str">
        <f>IF(Proc[[#This Row],[Author]]="Marcela Urrego",VLOOKUP(LEFT(Proc[[#This Row],[Requested]],1),Table3[#All],2,0),VLOOKUP(Proc[[#This Row],[Author]],Table4[],2,0))</f>
        <v>HC</v>
      </c>
      <c r="L6288" s="148" t="s">
        <v>7174</v>
      </c>
      <c r="M6288" s="140">
        <v>46065</v>
      </c>
      <c r="N6288" s="140"/>
      <c r="O6288" s="140"/>
      <c r="P6288" s="140" t="str">
        <f ca="1">IF(Proc[[#This Row],[DaysAgeing]]&gt;5,"yep","on track")</f>
        <v>yep</v>
      </c>
      <c r="Q6288" s="2">
        <f ca="1">IF(Proc[[#This Row],[DateClosed]]="",ABS(NETWORKDAYS(Proc[[#This Row],[DateOpened]],TODAY()))-1,ABS(NETWORKDAYS(Proc[[#This Row],[DateOpened]],Proc[[#This Row],[DateClosed]]))-1)</f>
        <v>36</v>
      </c>
      <c r="R6288" s="140" t="s">
        <v>6091</v>
      </c>
      <c r="S6288" s="145"/>
      <c r="T6288" s="153">
        <v>6287</v>
      </c>
    </row>
    <row r="6289" spans="1:20" hidden="1">
      <c r="A6289" s="146" t="s">
        <v>6026</v>
      </c>
      <c r="B6289" s="145" t="str">
        <f>IFERROR(VLOOKUP(Proc[[#This Row],[App]],Table2[],3,0),"open")</f>
        <v>ok</v>
      </c>
      <c r="C6289" s="147" t="s">
        <v>369</v>
      </c>
      <c r="D6289" s="152" t="s">
        <v>6031</v>
      </c>
      <c r="E6289" s="152" t="s">
        <v>6088</v>
      </c>
      <c r="F6289" s="148" t="s">
        <v>6088</v>
      </c>
      <c r="G6289" s="146" t="s">
        <v>400</v>
      </c>
      <c r="H6289" s="145" t="str">
        <f>IF(Proc[[#This Row],[type]]="LFF (MDG-F)",MID(Proc[[#This Row],[Obj]],13,10),"")</f>
        <v/>
      </c>
      <c r="I6289" s="152"/>
      <c r="J6289" s="145" t="b">
        <f>Proc[[#This Row],[Requested]]=Proc[[#This Row],[CurrentParent]]</f>
        <v>1</v>
      </c>
      <c r="K6289" s="145" t="str">
        <f>IF(Proc[[#This Row],[Author]]="Marcela Urrego",VLOOKUP(LEFT(Proc[[#This Row],[Requested]],1),Table3[#All],2,0),VLOOKUP(Proc[[#This Row],[Author]],Table4[],2,0))</f>
        <v>HC</v>
      </c>
      <c r="L6289" s="148" t="s">
        <v>7174</v>
      </c>
      <c r="M6289" s="140">
        <v>46065</v>
      </c>
      <c r="N6289" s="140"/>
      <c r="O6289" s="140"/>
      <c r="P6289" s="140" t="str">
        <f ca="1">IF(Proc[[#This Row],[DaysAgeing]]&gt;5,"yep","on track")</f>
        <v>yep</v>
      </c>
      <c r="Q6289" s="2">
        <f ca="1">IF(Proc[[#This Row],[DateClosed]]="",ABS(NETWORKDAYS(Proc[[#This Row],[DateOpened]],TODAY()))-1,ABS(NETWORKDAYS(Proc[[#This Row],[DateOpened]],Proc[[#This Row],[DateClosed]]))-1)</f>
        <v>36</v>
      </c>
      <c r="R6289" s="140" t="s">
        <v>6091</v>
      </c>
      <c r="S6289" s="145"/>
      <c r="T6289" s="153">
        <v>6288</v>
      </c>
    </row>
    <row r="6290" spans="1:20" hidden="1">
      <c r="A6290" s="146" t="s">
        <v>6026</v>
      </c>
      <c r="B6290" s="145" t="str">
        <f>IFERROR(VLOOKUP(Proc[[#This Row],[App]],Table2[],3,0),"open")</f>
        <v>ok</v>
      </c>
      <c r="C6290" s="147" t="s">
        <v>369</v>
      </c>
      <c r="D6290" s="152" t="s">
        <v>6032</v>
      </c>
      <c r="E6290" s="152" t="s">
        <v>6088</v>
      </c>
      <c r="F6290" s="148" t="s">
        <v>6088</v>
      </c>
      <c r="G6290" s="146" t="s">
        <v>400</v>
      </c>
      <c r="H6290" s="145" t="str">
        <f>IF(Proc[[#This Row],[type]]="LFF (MDG-F)",MID(Proc[[#This Row],[Obj]],13,10),"")</f>
        <v/>
      </c>
      <c r="I6290" s="152"/>
      <c r="J6290" s="145" t="b">
        <f>Proc[[#This Row],[Requested]]=Proc[[#This Row],[CurrentParent]]</f>
        <v>1</v>
      </c>
      <c r="K6290" s="145" t="str">
        <f>IF(Proc[[#This Row],[Author]]="Marcela Urrego",VLOOKUP(LEFT(Proc[[#This Row],[Requested]],1),Table3[#All],2,0),VLOOKUP(Proc[[#This Row],[Author]],Table4[],2,0))</f>
        <v>HC</v>
      </c>
      <c r="L6290" s="148" t="s">
        <v>7174</v>
      </c>
      <c r="M6290" s="140">
        <v>46065</v>
      </c>
      <c r="N6290" s="140"/>
      <c r="O6290" s="140"/>
      <c r="P6290" s="140" t="str">
        <f ca="1">IF(Proc[[#This Row],[DaysAgeing]]&gt;5,"yep","on track")</f>
        <v>yep</v>
      </c>
      <c r="Q6290" s="2">
        <f ca="1">IF(Proc[[#This Row],[DateClosed]]="",ABS(NETWORKDAYS(Proc[[#This Row],[DateOpened]],TODAY()))-1,ABS(NETWORKDAYS(Proc[[#This Row],[DateOpened]],Proc[[#This Row],[DateClosed]]))-1)</f>
        <v>36</v>
      </c>
      <c r="R6290" s="140" t="s">
        <v>6091</v>
      </c>
      <c r="S6290" s="145"/>
      <c r="T6290" s="153">
        <v>6289</v>
      </c>
    </row>
    <row r="6291" spans="1:20" hidden="1">
      <c r="A6291" s="146" t="s">
        <v>6026</v>
      </c>
      <c r="B6291" s="145" t="str">
        <f>IFERROR(VLOOKUP(Proc[[#This Row],[App]],Table2[],3,0),"open")</f>
        <v>ok</v>
      </c>
      <c r="C6291" s="147" t="s">
        <v>369</v>
      </c>
      <c r="D6291" s="152" t="s">
        <v>6033</v>
      </c>
      <c r="E6291" s="152" t="s">
        <v>6088</v>
      </c>
      <c r="F6291" s="148" t="s">
        <v>6088</v>
      </c>
      <c r="G6291" s="146" t="s">
        <v>400</v>
      </c>
      <c r="H6291" s="145" t="str">
        <f>IF(Proc[[#This Row],[type]]="LFF (MDG-F)",MID(Proc[[#This Row],[Obj]],13,10),"")</f>
        <v/>
      </c>
      <c r="I6291" s="152"/>
      <c r="J6291" s="145" t="b">
        <f>Proc[[#This Row],[Requested]]=Proc[[#This Row],[CurrentParent]]</f>
        <v>1</v>
      </c>
      <c r="K6291" s="145" t="str">
        <f>IF(Proc[[#This Row],[Author]]="Marcela Urrego",VLOOKUP(LEFT(Proc[[#This Row],[Requested]],1),Table3[#All],2,0),VLOOKUP(Proc[[#This Row],[Author]],Table4[],2,0))</f>
        <v>HC</v>
      </c>
      <c r="L6291" s="148" t="s">
        <v>7174</v>
      </c>
      <c r="M6291" s="140">
        <v>46065</v>
      </c>
      <c r="N6291" s="140"/>
      <c r="O6291" s="140"/>
      <c r="P6291" s="140" t="str">
        <f ca="1">IF(Proc[[#This Row],[DaysAgeing]]&gt;5,"yep","on track")</f>
        <v>yep</v>
      </c>
      <c r="Q6291" s="2">
        <f ca="1">IF(Proc[[#This Row],[DateClosed]]="",ABS(NETWORKDAYS(Proc[[#This Row],[DateOpened]],TODAY()))-1,ABS(NETWORKDAYS(Proc[[#This Row],[DateOpened]],Proc[[#This Row],[DateClosed]]))-1)</f>
        <v>36</v>
      </c>
      <c r="R6291" s="140" t="s">
        <v>6091</v>
      </c>
      <c r="S6291" s="145"/>
      <c r="T6291" s="153">
        <v>6290</v>
      </c>
    </row>
    <row r="6292" spans="1:20" hidden="1">
      <c r="A6292" s="146" t="s">
        <v>6026</v>
      </c>
      <c r="B6292" s="145" t="str">
        <f>IFERROR(VLOOKUP(Proc[[#This Row],[App]],Table2[],3,0),"open")</f>
        <v>ok</v>
      </c>
      <c r="C6292" s="147" t="s">
        <v>369</v>
      </c>
      <c r="D6292" s="152" t="s">
        <v>6034</v>
      </c>
      <c r="E6292" s="152" t="s">
        <v>6088</v>
      </c>
      <c r="F6292" s="148" t="s">
        <v>6088</v>
      </c>
      <c r="G6292" s="146" t="s">
        <v>400</v>
      </c>
      <c r="H6292" s="145" t="str">
        <f>IF(Proc[[#This Row],[type]]="LFF (MDG-F)",MID(Proc[[#This Row],[Obj]],13,10),"")</f>
        <v/>
      </c>
      <c r="I6292" s="152"/>
      <c r="J6292" s="145" t="b">
        <f>Proc[[#This Row],[Requested]]=Proc[[#This Row],[CurrentParent]]</f>
        <v>1</v>
      </c>
      <c r="K6292" s="145" t="str">
        <f>IF(Proc[[#This Row],[Author]]="Marcela Urrego",VLOOKUP(LEFT(Proc[[#This Row],[Requested]],1),Table3[#All],2,0),VLOOKUP(Proc[[#This Row],[Author]],Table4[],2,0))</f>
        <v>HC</v>
      </c>
      <c r="L6292" s="148" t="s">
        <v>7174</v>
      </c>
      <c r="M6292" s="140">
        <v>46065</v>
      </c>
      <c r="N6292" s="140"/>
      <c r="O6292" s="140"/>
      <c r="P6292" s="140" t="str">
        <f ca="1">IF(Proc[[#This Row],[DaysAgeing]]&gt;5,"yep","on track")</f>
        <v>yep</v>
      </c>
      <c r="Q6292" s="2">
        <f ca="1">IF(Proc[[#This Row],[DateClosed]]="",ABS(NETWORKDAYS(Proc[[#This Row],[DateOpened]],TODAY()))-1,ABS(NETWORKDAYS(Proc[[#This Row],[DateOpened]],Proc[[#This Row],[DateClosed]]))-1)</f>
        <v>36</v>
      </c>
      <c r="R6292" s="140" t="s">
        <v>6091</v>
      </c>
      <c r="S6292" s="145"/>
      <c r="T6292" s="153">
        <v>6291</v>
      </c>
    </row>
    <row r="6293" spans="1:20" hidden="1">
      <c r="A6293" s="146" t="s">
        <v>6026</v>
      </c>
      <c r="B6293" s="145" t="str">
        <f>IFERROR(VLOOKUP(Proc[[#This Row],[App]],Table2[],3,0),"open")</f>
        <v>ok</v>
      </c>
      <c r="C6293" s="147" t="s">
        <v>369</v>
      </c>
      <c r="D6293" s="152" t="s">
        <v>6035</v>
      </c>
      <c r="E6293" s="152" t="s">
        <v>6089</v>
      </c>
      <c r="F6293" s="148" t="s">
        <v>6089</v>
      </c>
      <c r="G6293" s="146" t="s">
        <v>400</v>
      </c>
      <c r="H6293" s="145" t="str">
        <f>IF(Proc[[#This Row],[type]]="LFF (MDG-F)",MID(Proc[[#This Row],[Obj]],13,10),"")</f>
        <v/>
      </c>
      <c r="I6293" s="152"/>
      <c r="J6293" s="145" t="b">
        <f>Proc[[#This Row],[Requested]]=Proc[[#This Row],[CurrentParent]]</f>
        <v>1</v>
      </c>
      <c r="K6293" s="145" t="str">
        <f>IF(Proc[[#This Row],[Author]]="Marcela Urrego",VLOOKUP(LEFT(Proc[[#This Row],[Requested]],1),Table3[#All],2,0),VLOOKUP(Proc[[#This Row],[Author]],Table4[],2,0))</f>
        <v>HC</v>
      </c>
      <c r="L6293" s="148" t="s">
        <v>7174</v>
      </c>
      <c r="M6293" s="140">
        <v>46065</v>
      </c>
      <c r="N6293" s="140"/>
      <c r="O6293" s="140"/>
      <c r="P6293" s="140" t="str">
        <f ca="1">IF(Proc[[#This Row],[DaysAgeing]]&gt;5,"yep","on track")</f>
        <v>yep</v>
      </c>
      <c r="Q6293" s="2">
        <f ca="1">IF(Proc[[#This Row],[DateClosed]]="",ABS(NETWORKDAYS(Proc[[#This Row],[DateOpened]],TODAY()))-1,ABS(NETWORKDAYS(Proc[[#This Row],[DateOpened]],Proc[[#This Row],[DateClosed]]))-1)</f>
        <v>36</v>
      </c>
      <c r="R6293" s="140" t="s">
        <v>6091</v>
      </c>
      <c r="S6293" s="145"/>
      <c r="T6293" s="153">
        <v>6292</v>
      </c>
    </row>
    <row r="6294" spans="1:20" hidden="1">
      <c r="A6294" s="146" t="s">
        <v>6026</v>
      </c>
      <c r="B6294" s="145" t="str">
        <f>IFERROR(VLOOKUP(Proc[[#This Row],[App]],Table2[],3,0),"open")</f>
        <v>ok</v>
      </c>
      <c r="C6294" s="147" t="s">
        <v>369</v>
      </c>
      <c r="D6294" s="152" t="s">
        <v>6036</v>
      </c>
      <c r="E6294" s="152" t="s">
        <v>6089</v>
      </c>
      <c r="F6294" s="148" t="s">
        <v>6089</v>
      </c>
      <c r="G6294" s="146" t="s">
        <v>400</v>
      </c>
      <c r="H6294" s="145" t="str">
        <f>IF(Proc[[#This Row],[type]]="LFF (MDG-F)",MID(Proc[[#This Row],[Obj]],13,10),"")</f>
        <v/>
      </c>
      <c r="I6294" s="152"/>
      <c r="J6294" s="145" t="b">
        <f>Proc[[#This Row],[Requested]]=Proc[[#This Row],[CurrentParent]]</f>
        <v>1</v>
      </c>
      <c r="K6294" s="145" t="str">
        <f>IF(Proc[[#This Row],[Author]]="Marcela Urrego",VLOOKUP(LEFT(Proc[[#This Row],[Requested]],1),Table3[#All],2,0),VLOOKUP(Proc[[#This Row],[Author]],Table4[],2,0))</f>
        <v>HC</v>
      </c>
      <c r="L6294" s="148" t="s">
        <v>7174</v>
      </c>
      <c r="M6294" s="140">
        <v>46065</v>
      </c>
      <c r="N6294" s="140"/>
      <c r="O6294" s="140"/>
      <c r="P6294" s="140" t="str">
        <f ca="1">IF(Proc[[#This Row],[DaysAgeing]]&gt;5,"yep","on track")</f>
        <v>yep</v>
      </c>
      <c r="Q6294" s="2">
        <f ca="1">IF(Proc[[#This Row],[DateClosed]]="",ABS(NETWORKDAYS(Proc[[#This Row],[DateOpened]],TODAY()))-1,ABS(NETWORKDAYS(Proc[[#This Row],[DateOpened]],Proc[[#This Row],[DateClosed]]))-1)</f>
        <v>36</v>
      </c>
      <c r="R6294" s="140" t="s">
        <v>6091</v>
      </c>
      <c r="S6294" s="145"/>
      <c r="T6294" s="153">
        <v>6293</v>
      </c>
    </row>
    <row r="6295" spans="1:20" hidden="1">
      <c r="A6295" s="146" t="s">
        <v>6026</v>
      </c>
      <c r="B6295" s="145" t="str">
        <f>IFERROR(VLOOKUP(Proc[[#This Row],[App]],Table2[],3,0),"open")</f>
        <v>ok</v>
      </c>
      <c r="C6295" s="147" t="s">
        <v>369</v>
      </c>
      <c r="D6295" s="152" t="s">
        <v>6037</v>
      </c>
      <c r="E6295" s="152" t="s">
        <v>6089</v>
      </c>
      <c r="F6295" s="148" t="s">
        <v>6089</v>
      </c>
      <c r="G6295" s="146" t="s">
        <v>400</v>
      </c>
      <c r="H6295" s="145" t="str">
        <f>IF(Proc[[#This Row],[type]]="LFF (MDG-F)",MID(Proc[[#This Row],[Obj]],13,10),"")</f>
        <v/>
      </c>
      <c r="I6295" s="152"/>
      <c r="J6295" s="145" t="b">
        <f>Proc[[#This Row],[Requested]]=Proc[[#This Row],[CurrentParent]]</f>
        <v>1</v>
      </c>
      <c r="K6295" s="145" t="str">
        <f>IF(Proc[[#This Row],[Author]]="Marcela Urrego",VLOOKUP(LEFT(Proc[[#This Row],[Requested]],1),Table3[#All],2,0),VLOOKUP(Proc[[#This Row],[Author]],Table4[],2,0))</f>
        <v>HC</v>
      </c>
      <c r="L6295" s="148" t="s">
        <v>7174</v>
      </c>
      <c r="M6295" s="140">
        <v>46065</v>
      </c>
      <c r="N6295" s="140"/>
      <c r="O6295" s="140"/>
      <c r="P6295" s="140" t="str">
        <f ca="1">IF(Proc[[#This Row],[DaysAgeing]]&gt;5,"yep","on track")</f>
        <v>yep</v>
      </c>
      <c r="Q6295" s="2">
        <f ca="1">IF(Proc[[#This Row],[DateClosed]]="",ABS(NETWORKDAYS(Proc[[#This Row],[DateOpened]],TODAY()))-1,ABS(NETWORKDAYS(Proc[[#This Row],[DateOpened]],Proc[[#This Row],[DateClosed]]))-1)</f>
        <v>36</v>
      </c>
      <c r="R6295" s="140" t="s">
        <v>6091</v>
      </c>
      <c r="S6295" s="145"/>
      <c r="T6295" s="153">
        <v>6294</v>
      </c>
    </row>
    <row r="6296" spans="1:20" hidden="1">
      <c r="A6296" s="146" t="s">
        <v>6026</v>
      </c>
      <c r="B6296" s="145" t="str">
        <f>IFERROR(VLOOKUP(Proc[[#This Row],[App]],Table2[],3,0),"open")</f>
        <v>ok</v>
      </c>
      <c r="C6296" s="147" t="s">
        <v>369</v>
      </c>
      <c r="D6296" s="152" t="s">
        <v>6038</v>
      </c>
      <c r="E6296" s="152" t="s">
        <v>6089</v>
      </c>
      <c r="F6296" s="148" t="s">
        <v>6089</v>
      </c>
      <c r="G6296" s="146" t="s">
        <v>400</v>
      </c>
      <c r="H6296" s="145" t="str">
        <f>IF(Proc[[#This Row],[type]]="LFF (MDG-F)",MID(Proc[[#This Row],[Obj]],13,10),"")</f>
        <v/>
      </c>
      <c r="I6296" s="152"/>
      <c r="J6296" s="145" t="b">
        <f>Proc[[#This Row],[Requested]]=Proc[[#This Row],[CurrentParent]]</f>
        <v>1</v>
      </c>
      <c r="K6296" s="145" t="str">
        <f>IF(Proc[[#This Row],[Author]]="Marcela Urrego",VLOOKUP(LEFT(Proc[[#This Row],[Requested]],1),Table3[#All],2,0),VLOOKUP(Proc[[#This Row],[Author]],Table4[],2,0))</f>
        <v>HC</v>
      </c>
      <c r="L6296" s="148" t="s">
        <v>7174</v>
      </c>
      <c r="M6296" s="140">
        <v>46065</v>
      </c>
      <c r="N6296" s="140"/>
      <c r="O6296" s="140"/>
      <c r="P6296" s="140" t="str">
        <f ca="1">IF(Proc[[#This Row],[DaysAgeing]]&gt;5,"yep","on track")</f>
        <v>yep</v>
      </c>
      <c r="Q6296" s="2">
        <f ca="1">IF(Proc[[#This Row],[DateClosed]]="",ABS(NETWORKDAYS(Proc[[#This Row],[DateOpened]],TODAY()))-1,ABS(NETWORKDAYS(Proc[[#This Row],[DateOpened]],Proc[[#This Row],[DateClosed]]))-1)</f>
        <v>36</v>
      </c>
      <c r="R6296" s="140" t="s">
        <v>6091</v>
      </c>
      <c r="S6296" s="145"/>
      <c r="T6296" s="153">
        <v>6295</v>
      </c>
    </row>
    <row r="6297" spans="1:20" hidden="1">
      <c r="A6297" s="146" t="s">
        <v>6026</v>
      </c>
      <c r="B6297" s="145" t="str">
        <f>IFERROR(VLOOKUP(Proc[[#This Row],[App]],Table2[],3,0),"open")</f>
        <v>ok</v>
      </c>
      <c r="C6297" s="147" t="s">
        <v>369</v>
      </c>
      <c r="D6297" s="152" t="s">
        <v>6039</v>
      </c>
      <c r="E6297" s="152" t="s">
        <v>6089</v>
      </c>
      <c r="F6297" s="148" t="s">
        <v>6089</v>
      </c>
      <c r="G6297" s="146" t="s">
        <v>400</v>
      </c>
      <c r="H6297" s="145" t="str">
        <f>IF(Proc[[#This Row],[type]]="LFF (MDG-F)",MID(Proc[[#This Row],[Obj]],13,10),"")</f>
        <v/>
      </c>
      <c r="I6297" s="152"/>
      <c r="J6297" s="145" t="b">
        <f>Proc[[#This Row],[Requested]]=Proc[[#This Row],[CurrentParent]]</f>
        <v>1</v>
      </c>
      <c r="K6297" s="145" t="str">
        <f>IF(Proc[[#This Row],[Author]]="Marcela Urrego",VLOOKUP(LEFT(Proc[[#This Row],[Requested]],1),Table3[#All],2,0),VLOOKUP(Proc[[#This Row],[Author]],Table4[],2,0))</f>
        <v>HC</v>
      </c>
      <c r="L6297" s="148" t="s">
        <v>7174</v>
      </c>
      <c r="M6297" s="140">
        <v>46065</v>
      </c>
      <c r="N6297" s="140"/>
      <c r="O6297" s="140"/>
      <c r="P6297" s="140" t="str">
        <f ca="1">IF(Proc[[#This Row],[DaysAgeing]]&gt;5,"yep","on track")</f>
        <v>yep</v>
      </c>
      <c r="Q6297" s="2">
        <f ca="1">IF(Proc[[#This Row],[DateClosed]]="",ABS(NETWORKDAYS(Proc[[#This Row],[DateOpened]],TODAY()))-1,ABS(NETWORKDAYS(Proc[[#This Row],[DateOpened]],Proc[[#This Row],[DateClosed]]))-1)</f>
        <v>36</v>
      </c>
      <c r="R6297" s="140" t="s">
        <v>6091</v>
      </c>
      <c r="S6297" s="145"/>
      <c r="T6297" s="153">
        <v>6296</v>
      </c>
    </row>
    <row r="6298" spans="1:20" hidden="1">
      <c r="A6298" s="146" t="s">
        <v>6026</v>
      </c>
      <c r="B6298" s="145" t="str">
        <f>IFERROR(VLOOKUP(Proc[[#This Row],[App]],Table2[],3,0),"open")</f>
        <v>ok</v>
      </c>
      <c r="C6298" s="147" t="s">
        <v>369</v>
      </c>
      <c r="D6298" s="152" t="s">
        <v>6040</v>
      </c>
      <c r="E6298" s="152" t="s">
        <v>6089</v>
      </c>
      <c r="F6298" s="148" t="s">
        <v>6089</v>
      </c>
      <c r="G6298" s="146" t="s">
        <v>400</v>
      </c>
      <c r="H6298" s="145" t="str">
        <f>IF(Proc[[#This Row],[type]]="LFF (MDG-F)",MID(Proc[[#This Row],[Obj]],13,10),"")</f>
        <v/>
      </c>
      <c r="I6298" s="152"/>
      <c r="J6298" s="145" t="b">
        <f>Proc[[#This Row],[Requested]]=Proc[[#This Row],[CurrentParent]]</f>
        <v>1</v>
      </c>
      <c r="K6298" s="145" t="str">
        <f>IF(Proc[[#This Row],[Author]]="Marcela Urrego",VLOOKUP(LEFT(Proc[[#This Row],[Requested]],1),Table3[#All],2,0),VLOOKUP(Proc[[#This Row],[Author]],Table4[],2,0))</f>
        <v>HC</v>
      </c>
      <c r="L6298" s="148" t="s">
        <v>7174</v>
      </c>
      <c r="M6298" s="140">
        <v>46065</v>
      </c>
      <c r="N6298" s="140"/>
      <c r="O6298" s="140"/>
      <c r="P6298" s="140" t="str">
        <f ca="1">IF(Proc[[#This Row],[DaysAgeing]]&gt;5,"yep","on track")</f>
        <v>yep</v>
      </c>
      <c r="Q6298" s="2">
        <f ca="1">IF(Proc[[#This Row],[DateClosed]]="",ABS(NETWORKDAYS(Proc[[#This Row],[DateOpened]],TODAY()))-1,ABS(NETWORKDAYS(Proc[[#This Row],[DateOpened]],Proc[[#This Row],[DateClosed]]))-1)</f>
        <v>36</v>
      </c>
      <c r="R6298" s="140" t="s">
        <v>6091</v>
      </c>
      <c r="S6298" s="145"/>
      <c r="T6298" s="153">
        <v>6297</v>
      </c>
    </row>
    <row r="6299" spans="1:20" hidden="1">
      <c r="A6299" s="146" t="s">
        <v>6026</v>
      </c>
      <c r="B6299" s="145" t="str">
        <f>IFERROR(VLOOKUP(Proc[[#This Row],[App]],Table2[],3,0),"open")</f>
        <v>ok</v>
      </c>
      <c r="C6299" s="147" t="s">
        <v>369</v>
      </c>
      <c r="D6299" s="152" t="s">
        <v>6041</v>
      </c>
      <c r="E6299" s="152" t="s">
        <v>6088</v>
      </c>
      <c r="F6299" s="148" t="s">
        <v>6088</v>
      </c>
      <c r="G6299" s="146" t="s">
        <v>400</v>
      </c>
      <c r="H6299" s="145" t="str">
        <f>IF(Proc[[#This Row],[type]]="LFF (MDG-F)",MID(Proc[[#This Row],[Obj]],13,10),"")</f>
        <v/>
      </c>
      <c r="I6299" s="152"/>
      <c r="J6299" s="145" t="b">
        <f>Proc[[#This Row],[Requested]]=Proc[[#This Row],[CurrentParent]]</f>
        <v>1</v>
      </c>
      <c r="K6299" s="145" t="str">
        <f>IF(Proc[[#This Row],[Author]]="Marcela Urrego",VLOOKUP(LEFT(Proc[[#This Row],[Requested]],1),Table3[#All],2,0),VLOOKUP(Proc[[#This Row],[Author]],Table4[],2,0))</f>
        <v>HC</v>
      </c>
      <c r="L6299" s="148" t="s">
        <v>7174</v>
      </c>
      <c r="M6299" s="140">
        <v>46065</v>
      </c>
      <c r="N6299" s="140"/>
      <c r="O6299" s="140"/>
      <c r="P6299" s="140" t="str">
        <f ca="1">IF(Proc[[#This Row],[DaysAgeing]]&gt;5,"yep","on track")</f>
        <v>yep</v>
      </c>
      <c r="Q6299" s="2">
        <f ca="1">IF(Proc[[#This Row],[DateClosed]]="",ABS(NETWORKDAYS(Proc[[#This Row],[DateOpened]],TODAY()))-1,ABS(NETWORKDAYS(Proc[[#This Row],[DateOpened]],Proc[[#This Row],[DateClosed]]))-1)</f>
        <v>36</v>
      </c>
      <c r="R6299" s="140" t="s">
        <v>6091</v>
      </c>
      <c r="S6299" s="145"/>
      <c r="T6299" s="153">
        <v>6298</v>
      </c>
    </row>
    <row r="6300" spans="1:20" hidden="1">
      <c r="A6300" s="146" t="s">
        <v>6026</v>
      </c>
      <c r="B6300" s="145" t="str">
        <f>IFERROR(VLOOKUP(Proc[[#This Row],[App]],Table2[],3,0),"open")</f>
        <v>ok</v>
      </c>
      <c r="C6300" s="147" t="s">
        <v>369</v>
      </c>
      <c r="D6300" s="152" t="s">
        <v>6042</v>
      </c>
      <c r="E6300" s="152" t="s">
        <v>6088</v>
      </c>
      <c r="F6300" s="148" t="s">
        <v>6088</v>
      </c>
      <c r="G6300" s="146" t="s">
        <v>400</v>
      </c>
      <c r="H6300" s="145" t="str">
        <f>IF(Proc[[#This Row],[type]]="LFF (MDG-F)",MID(Proc[[#This Row],[Obj]],13,10),"")</f>
        <v/>
      </c>
      <c r="I6300" s="152"/>
      <c r="J6300" s="145" t="b">
        <f>Proc[[#This Row],[Requested]]=Proc[[#This Row],[CurrentParent]]</f>
        <v>1</v>
      </c>
      <c r="K6300" s="145" t="str">
        <f>IF(Proc[[#This Row],[Author]]="Marcela Urrego",VLOOKUP(LEFT(Proc[[#This Row],[Requested]],1),Table3[#All],2,0),VLOOKUP(Proc[[#This Row],[Author]],Table4[],2,0))</f>
        <v>HC</v>
      </c>
      <c r="L6300" s="148" t="s">
        <v>7174</v>
      </c>
      <c r="M6300" s="140">
        <v>46065</v>
      </c>
      <c r="N6300" s="140"/>
      <c r="O6300" s="140"/>
      <c r="P6300" s="140" t="str">
        <f ca="1">IF(Proc[[#This Row],[DaysAgeing]]&gt;5,"yep","on track")</f>
        <v>yep</v>
      </c>
      <c r="Q6300" s="2">
        <f ca="1">IF(Proc[[#This Row],[DateClosed]]="",ABS(NETWORKDAYS(Proc[[#This Row],[DateOpened]],TODAY()))-1,ABS(NETWORKDAYS(Proc[[#This Row],[DateOpened]],Proc[[#This Row],[DateClosed]]))-1)</f>
        <v>36</v>
      </c>
      <c r="R6300" s="140" t="s">
        <v>6091</v>
      </c>
      <c r="S6300" s="145"/>
      <c r="T6300" s="153">
        <v>6299</v>
      </c>
    </row>
    <row r="6301" spans="1:20" hidden="1">
      <c r="A6301" s="146" t="s">
        <v>6026</v>
      </c>
      <c r="B6301" s="145" t="str">
        <f>IFERROR(VLOOKUP(Proc[[#This Row],[App]],Table2[],3,0),"open")</f>
        <v>ok</v>
      </c>
      <c r="C6301" s="147" t="s">
        <v>369</v>
      </c>
      <c r="D6301" s="152" t="s">
        <v>6043</v>
      </c>
      <c r="E6301" s="152" t="s">
        <v>6088</v>
      </c>
      <c r="F6301" s="148" t="s">
        <v>6088</v>
      </c>
      <c r="G6301" s="146" t="s">
        <v>400</v>
      </c>
      <c r="H6301" s="145" t="str">
        <f>IF(Proc[[#This Row],[type]]="LFF (MDG-F)",MID(Proc[[#This Row],[Obj]],13,10),"")</f>
        <v/>
      </c>
      <c r="I6301" s="152"/>
      <c r="J6301" s="145" t="b">
        <f>Proc[[#This Row],[Requested]]=Proc[[#This Row],[CurrentParent]]</f>
        <v>1</v>
      </c>
      <c r="K6301" s="145" t="str">
        <f>IF(Proc[[#This Row],[Author]]="Marcela Urrego",VLOOKUP(LEFT(Proc[[#This Row],[Requested]],1),Table3[#All],2,0),VLOOKUP(Proc[[#This Row],[Author]],Table4[],2,0))</f>
        <v>HC</v>
      </c>
      <c r="L6301" s="148" t="s">
        <v>7174</v>
      </c>
      <c r="M6301" s="140">
        <v>46065</v>
      </c>
      <c r="N6301" s="140"/>
      <c r="O6301" s="140"/>
      <c r="P6301" s="140" t="str">
        <f ca="1">IF(Proc[[#This Row],[DaysAgeing]]&gt;5,"yep","on track")</f>
        <v>yep</v>
      </c>
      <c r="Q6301" s="2">
        <f ca="1">IF(Proc[[#This Row],[DateClosed]]="",ABS(NETWORKDAYS(Proc[[#This Row],[DateOpened]],TODAY()))-1,ABS(NETWORKDAYS(Proc[[#This Row],[DateOpened]],Proc[[#This Row],[DateClosed]]))-1)</f>
        <v>36</v>
      </c>
      <c r="R6301" s="140" t="s">
        <v>6091</v>
      </c>
      <c r="S6301" s="145"/>
      <c r="T6301" s="153">
        <v>6300</v>
      </c>
    </row>
    <row r="6302" spans="1:20" hidden="1">
      <c r="A6302" s="146" t="s">
        <v>6026</v>
      </c>
      <c r="B6302" s="145" t="str">
        <f>IFERROR(VLOOKUP(Proc[[#This Row],[App]],Table2[],3,0),"open")</f>
        <v>ok</v>
      </c>
      <c r="C6302" s="147" t="s">
        <v>369</v>
      </c>
      <c r="D6302" s="152" t="s">
        <v>6044</v>
      </c>
      <c r="E6302" s="152" t="s">
        <v>6088</v>
      </c>
      <c r="F6302" s="148" t="s">
        <v>6088</v>
      </c>
      <c r="G6302" s="146" t="s">
        <v>400</v>
      </c>
      <c r="H6302" s="145" t="str">
        <f>IF(Proc[[#This Row],[type]]="LFF (MDG-F)",MID(Proc[[#This Row],[Obj]],13,10),"")</f>
        <v/>
      </c>
      <c r="I6302" s="152"/>
      <c r="J6302" s="145" t="b">
        <f>Proc[[#This Row],[Requested]]=Proc[[#This Row],[CurrentParent]]</f>
        <v>1</v>
      </c>
      <c r="K6302" s="145" t="str">
        <f>IF(Proc[[#This Row],[Author]]="Marcela Urrego",VLOOKUP(LEFT(Proc[[#This Row],[Requested]],1),Table3[#All],2,0),VLOOKUP(Proc[[#This Row],[Author]],Table4[],2,0))</f>
        <v>HC</v>
      </c>
      <c r="L6302" s="148" t="s">
        <v>7174</v>
      </c>
      <c r="M6302" s="140">
        <v>46065</v>
      </c>
      <c r="N6302" s="140"/>
      <c r="O6302" s="140"/>
      <c r="P6302" s="140" t="str">
        <f ca="1">IF(Proc[[#This Row],[DaysAgeing]]&gt;5,"yep","on track")</f>
        <v>yep</v>
      </c>
      <c r="Q6302" s="2">
        <f ca="1">IF(Proc[[#This Row],[DateClosed]]="",ABS(NETWORKDAYS(Proc[[#This Row],[DateOpened]],TODAY()))-1,ABS(NETWORKDAYS(Proc[[#This Row],[DateOpened]],Proc[[#This Row],[DateClosed]]))-1)</f>
        <v>36</v>
      </c>
      <c r="R6302" s="140" t="s">
        <v>6091</v>
      </c>
      <c r="S6302" s="145"/>
      <c r="T6302" s="153">
        <v>6301</v>
      </c>
    </row>
    <row r="6303" spans="1:20" hidden="1">
      <c r="A6303" s="146" t="s">
        <v>6026</v>
      </c>
      <c r="B6303" s="145" t="str">
        <f>IFERROR(VLOOKUP(Proc[[#This Row],[App]],Table2[],3,0),"open")</f>
        <v>ok</v>
      </c>
      <c r="C6303" s="147" t="s">
        <v>369</v>
      </c>
      <c r="D6303" s="152" t="s">
        <v>6045</v>
      </c>
      <c r="E6303" s="152" t="s">
        <v>6089</v>
      </c>
      <c r="F6303" s="148" t="s">
        <v>6089</v>
      </c>
      <c r="G6303" s="146" t="s">
        <v>400</v>
      </c>
      <c r="H6303" s="145" t="str">
        <f>IF(Proc[[#This Row],[type]]="LFF (MDG-F)",MID(Proc[[#This Row],[Obj]],13,10),"")</f>
        <v/>
      </c>
      <c r="I6303" s="152"/>
      <c r="J6303" s="145" t="b">
        <f>Proc[[#This Row],[Requested]]=Proc[[#This Row],[CurrentParent]]</f>
        <v>1</v>
      </c>
      <c r="K6303" s="145" t="str">
        <f>IF(Proc[[#This Row],[Author]]="Marcela Urrego",VLOOKUP(LEFT(Proc[[#This Row],[Requested]],1),Table3[#All],2,0),VLOOKUP(Proc[[#This Row],[Author]],Table4[],2,0))</f>
        <v>HC</v>
      </c>
      <c r="L6303" s="148" t="s">
        <v>7174</v>
      </c>
      <c r="M6303" s="140">
        <v>46065</v>
      </c>
      <c r="N6303" s="140"/>
      <c r="O6303" s="140"/>
      <c r="P6303" s="140" t="str">
        <f ca="1">IF(Proc[[#This Row],[DaysAgeing]]&gt;5,"yep","on track")</f>
        <v>yep</v>
      </c>
      <c r="Q6303" s="2">
        <f ca="1">IF(Proc[[#This Row],[DateClosed]]="",ABS(NETWORKDAYS(Proc[[#This Row],[DateOpened]],TODAY()))-1,ABS(NETWORKDAYS(Proc[[#This Row],[DateOpened]],Proc[[#This Row],[DateClosed]]))-1)</f>
        <v>36</v>
      </c>
      <c r="R6303" s="140" t="s">
        <v>6091</v>
      </c>
      <c r="S6303" s="145"/>
      <c r="T6303" s="153">
        <v>6302</v>
      </c>
    </row>
    <row r="6304" spans="1:20" hidden="1">
      <c r="A6304" s="146" t="s">
        <v>6026</v>
      </c>
      <c r="B6304" s="145" t="str">
        <f>IFERROR(VLOOKUP(Proc[[#This Row],[App]],Table2[],3,0),"open")</f>
        <v>ok</v>
      </c>
      <c r="C6304" s="147" t="s">
        <v>369</v>
      </c>
      <c r="D6304" s="152" t="s">
        <v>6046</v>
      </c>
      <c r="E6304" s="152" t="s">
        <v>6089</v>
      </c>
      <c r="F6304" s="148" t="s">
        <v>6089</v>
      </c>
      <c r="G6304" s="146" t="s">
        <v>400</v>
      </c>
      <c r="H6304" s="145" t="str">
        <f>IF(Proc[[#This Row],[type]]="LFF (MDG-F)",MID(Proc[[#This Row],[Obj]],13,10),"")</f>
        <v/>
      </c>
      <c r="I6304" s="152"/>
      <c r="J6304" s="145" t="b">
        <f>Proc[[#This Row],[Requested]]=Proc[[#This Row],[CurrentParent]]</f>
        <v>1</v>
      </c>
      <c r="K6304" s="145" t="str">
        <f>IF(Proc[[#This Row],[Author]]="Marcela Urrego",VLOOKUP(LEFT(Proc[[#This Row],[Requested]],1),Table3[#All],2,0),VLOOKUP(Proc[[#This Row],[Author]],Table4[],2,0))</f>
        <v>HC</v>
      </c>
      <c r="L6304" s="148" t="s">
        <v>7174</v>
      </c>
      <c r="M6304" s="140">
        <v>46065</v>
      </c>
      <c r="N6304" s="140"/>
      <c r="O6304" s="140"/>
      <c r="P6304" s="140" t="str">
        <f ca="1">IF(Proc[[#This Row],[DaysAgeing]]&gt;5,"yep","on track")</f>
        <v>yep</v>
      </c>
      <c r="Q6304" s="2">
        <f ca="1">IF(Proc[[#This Row],[DateClosed]]="",ABS(NETWORKDAYS(Proc[[#This Row],[DateOpened]],TODAY()))-1,ABS(NETWORKDAYS(Proc[[#This Row],[DateOpened]],Proc[[#This Row],[DateClosed]]))-1)</f>
        <v>36</v>
      </c>
      <c r="R6304" s="140" t="s">
        <v>6091</v>
      </c>
      <c r="S6304" s="145"/>
      <c r="T6304" s="153">
        <v>6303</v>
      </c>
    </row>
    <row r="6305" spans="1:20" hidden="1">
      <c r="A6305" s="146" t="s">
        <v>6026</v>
      </c>
      <c r="B6305" s="145" t="str">
        <f>IFERROR(VLOOKUP(Proc[[#This Row],[App]],Table2[],3,0),"open")</f>
        <v>ok</v>
      </c>
      <c r="C6305" s="147" t="s">
        <v>369</v>
      </c>
      <c r="D6305" s="152" t="s">
        <v>6047</v>
      </c>
      <c r="E6305" s="152" t="s">
        <v>6089</v>
      </c>
      <c r="F6305" s="148" t="s">
        <v>6089</v>
      </c>
      <c r="G6305" s="146" t="s">
        <v>400</v>
      </c>
      <c r="H6305" s="145" t="str">
        <f>IF(Proc[[#This Row],[type]]="LFF (MDG-F)",MID(Proc[[#This Row],[Obj]],13,10),"")</f>
        <v/>
      </c>
      <c r="I6305" s="152"/>
      <c r="J6305" s="145" t="b">
        <f>Proc[[#This Row],[Requested]]=Proc[[#This Row],[CurrentParent]]</f>
        <v>1</v>
      </c>
      <c r="K6305" s="145" t="str">
        <f>IF(Proc[[#This Row],[Author]]="Marcela Urrego",VLOOKUP(LEFT(Proc[[#This Row],[Requested]],1),Table3[#All],2,0),VLOOKUP(Proc[[#This Row],[Author]],Table4[],2,0))</f>
        <v>HC</v>
      </c>
      <c r="L6305" s="148" t="s">
        <v>7174</v>
      </c>
      <c r="M6305" s="140">
        <v>46065</v>
      </c>
      <c r="N6305" s="140"/>
      <c r="O6305" s="140"/>
      <c r="P6305" s="140" t="str">
        <f ca="1">IF(Proc[[#This Row],[DaysAgeing]]&gt;5,"yep","on track")</f>
        <v>yep</v>
      </c>
      <c r="Q6305" s="2">
        <f ca="1">IF(Proc[[#This Row],[DateClosed]]="",ABS(NETWORKDAYS(Proc[[#This Row],[DateOpened]],TODAY()))-1,ABS(NETWORKDAYS(Proc[[#This Row],[DateOpened]],Proc[[#This Row],[DateClosed]]))-1)</f>
        <v>36</v>
      </c>
      <c r="R6305" s="140" t="s">
        <v>6091</v>
      </c>
      <c r="S6305" s="145"/>
      <c r="T6305" s="153">
        <v>6304</v>
      </c>
    </row>
    <row r="6306" spans="1:20" hidden="1">
      <c r="A6306" s="146" t="s">
        <v>6026</v>
      </c>
      <c r="B6306" s="145" t="str">
        <f>IFERROR(VLOOKUP(Proc[[#This Row],[App]],Table2[],3,0),"open")</f>
        <v>ok</v>
      </c>
      <c r="C6306" s="147" t="s">
        <v>369</v>
      </c>
      <c r="D6306" s="152" t="s">
        <v>6048</v>
      </c>
      <c r="E6306" s="152" t="s">
        <v>6088</v>
      </c>
      <c r="F6306" s="148" t="s">
        <v>6088</v>
      </c>
      <c r="G6306" s="146" t="s">
        <v>400</v>
      </c>
      <c r="H6306" s="145" t="str">
        <f>IF(Proc[[#This Row],[type]]="LFF (MDG-F)",MID(Proc[[#This Row],[Obj]],13,10),"")</f>
        <v/>
      </c>
      <c r="I6306" s="152"/>
      <c r="J6306" s="145" t="b">
        <f>Proc[[#This Row],[Requested]]=Proc[[#This Row],[CurrentParent]]</f>
        <v>1</v>
      </c>
      <c r="K6306" s="145" t="str">
        <f>IF(Proc[[#This Row],[Author]]="Marcela Urrego",VLOOKUP(LEFT(Proc[[#This Row],[Requested]],1),Table3[#All],2,0),VLOOKUP(Proc[[#This Row],[Author]],Table4[],2,0))</f>
        <v>HC</v>
      </c>
      <c r="L6306" s="148" t="s">
        <v>7174</v>
      </c>
      <c r="M6306" s="140">
        <v>46065</v>
      </c>
      <c r="N6306" s="140"/>
      <c r="O6306" s="140"/>
      <c r="P6306" s="140" t="str">
        <f ca="1">IF(Proc[[#This Row],[DaysAgeing]]&gt;5,"yep","on track")</f>
        <v>yep</v>
      </c>
      <c r="Q6306" s="2">
        <f ca="1">IF(Proc[[#This Row],[DateClosed]]="",ABS(NETWORKDAYS(Proc[[#This Row],[DateOpened]],TODAY()))-1,ABS(NETWORKDAYS(Proc[[#This Row],[DateOpened]],Proc[[#This Row],[DateClosed]]))-1)</f>
        <v>36</v>
      </c>
      <c r="R6306" s="140" t="s">
        <v>6091</v>
      </c>
      <c r="S6306" s="145"/>
      <c r="T6306" s="153">
        <v>6305</v>
      </c>
    </row>
    <row r="6307" spans="1:20" hidden="1">
      <c r="A6307" s="146" t="s">
        <v>6026</v>
      </c>
      <c r="B6307" s="145" t="str">
        <f>IFERROR(VLOOKUP(Proc[[#This Row],[App]],Table2[],3,0),"open")</f>
        <v>ok</v>
      </c>
      <c r="C6307" s="147" t="s">
        <v>369</v>
      </c>
      <c r="D6307" s="152" t="s">
        <v>6049</v>
      </c>
      <c r="E6307" s="152" t="s">
        <v>6090</v>
      </c>
      <c r="F6307" s="148" t="s">
        <v>6090</v>
      </c>
      <c r="G6307" s="146" t="s">
        <v>400</v>
      </c>
      <c r="H6307" s="145" t="str">
        <f>IF(Proc[[#This Row],[type]]="LFF (MDG-F)",MID(Proc[[#This Row],[Obj]],13,10),"")</f>
        <v/>
      </c>
      <c r="I6307" s="152"/>
      <c r="J6307" s="145" t="b">
        <f>Proc[[#This Row],[Requested]]=Proc[[#This Row],[CurrentParent]]</f>
        <v>1</v>
      </c>
      <c r="K6307" s="145" t="str">
        <f>IF(Proc[[#This Row],[Author]]="Marcela Urrego",VLOOKUP(LEFT(Proc[[#This Row],[Requested]],1),Table3[#All],2,0),VLOOKUP(Proc[[#This Row],[Author]],Table4[],2,0))</f>
        <v>HC</v>
      </c>
      <c r="L6307" s="148" t="s">
        <v>7174</v>
      </c>
      <c r="M6307" s="140">
        <v>46065</v>
      </c>
      <c r="N6307" s="140"/>
      <c r="O6307" s="140"/>
      <c r="P6307" s="140" t="str">
        <f ca="1">IF(Proc[[#This Row],[DaysAgeing]]&gt;5,"yep","on track")</f>
        <v>yep</v>
      </c>
      <c r="Q6307" s="2">
        <f ca="1">IF(Proc[[#This Row],[DateClosed]]="",ABS(NETWORKDAYS(Proc[[#This Row],[DateOpened]],TODAY()))-1,ABS(NETWORKDAYS(Proc[[#This Row],[DateOpened]],Proc[[#This Row],[DateClosed]]))-1)</f>
        <v>36</v>
      </c>
      <c r="R6307" s="140" t="s">
        <v>6091</v>
      </c>
      <c r="S6307" s="145"/>
      <c r="T6307" s="153">
        <v>6306</v>
      </c>
    </row>
    <row r="6308" spans="1:20" hidden="1">
      <c r="A6308" s="146" t="s">
        <v>6026</v>
      </c>
      <c r="B6308" s="145" t="str">
        <f>IFERROR(VLOOKUP(Proc[[#This Row],[App]],Table2[],3,0),"open")</f>
        <v>ok</v>
      </c>
      <c r="C6308" s="147" t="s">
        <v>369</v>
      </c>
      <c r="D6308" s="152" t="s">
        <v>6050</v>
      </c>
      <c r="E6308" s="152" t="s">
        <v>6088</v>
      </c>
      <c r="F6308" s="148" t="s">
        <v>6088</v>
      </c>
      <c r="G6308" s="146" t="s">
        <v>400</v>
      </c>
      <c r="H6308" s="145" t="str">
        <f>IF(Proc[[#This Row],[type]]="LFF (MDG-F)",MID(Proc[[#This Row],[Obj]],13,10),"")</f>
        <v/>
      </c>
      <c r="I6308" s="152"/>
      <c r="J6308" s="145" t="b">
        <f>Proc[[#This Row],[Requested]]=Proc[[#This Row],[CurrentParent]]</f>
        <v>1</v>
      </c>
      <c r="K6308" s="145" t="str">
        <f>IF(Proc[[#This Row],[Author]]="Marcela Urrego",VLOOKUP(LEFT(Proc[[#This Row],[Requested]],1),Table3[#All],2,0),VLOOKUP(Proc[[#This Row],[Author]],Table4[],2,0))</f>
        <v>HC</v>
      </c>
      <c r="L6308" s="148" t="s">
        <v>7174</v>
      </c>
      <c r="M6308" s="140">
        <v>46065</v>
      </c>
      <c r="N6308" s="140"/>
      <c r="O6308" s="140"/>
      <c r="P6308" s="140" t="str">
        <f ca="1">IF(Proc[[#This Row],[DaysAgeing]]&gt;5,"yep","on track")</f>
        <v>yep</v>
      </c>
      <c r="Q6308" s="2">
        <f ca="1">IF(Proc[[#This Row],[DateClosed]]="",ABS(NETWORKDAYS(Proc[[#This Row],[DateOpened]],TODAY()))-1,ABS(NETWORKDAYS(Proc[[#This Row],[DateOpened]],Proc[[#This Row],[DateClosed]]))-1)</f>
        <v>36</v>
      </c>
      <c r="R6308" s="140" t="s">
        <v>6091</v>
      </c>
      <c r="S6308" s="145"/>
      <c r="T6308" s="153">
        <v>6307</v>
      </c>
    </row>
    <row r="6309" spans="1:20" hidden="1">
      <c r="A6309" s="146" t="s">
        <v>6026</v>
      </c>
      <c r="B6309" s="145" t="str">
        <f>IFERROR(VLOOKUP(Proc[[#This Row],[App]],Table2[],3,0),"open")</f>
        <v>ok</v>
      </c>
      <c r="C6309" s="147" t="s">
        <v>369</v>
      </c>
      <c r="D6309" s="152" t="s">
        <v>6051</v>
      </c>
      <c r="E6309" s="152" t="s">
        <v>6088</v>
      </c>
      <c r="F6309" s="148" t="s">
        <v>6088</v>
      </c>
      <c r="G6309" s="146" t="s">
        <v>400</v>
      </c>
      <c r="H6309" s="145" t="str">
        <f>IF(Proc[[#This Row],[type]]="LFF (MDG-F)",MID(Proc[[#This Row],[Obj]],13,10),"")</f>
        <v/>
      </c>
      <c r="I6309" s="152"/>
      <c r="J6309" s="145" t="b">
        <f>Proc[[#This Row],[Requested]]=Proc[[#This Row],[CurrentParent]]</f>
        <v>1</v>
      </c>
      <c r="K6309" s="145" t="str">
        <f>IF(Proc[[#This Row],[Author]]="Marcela Urrego",VLOOKUP(LEFT(Proc[[#This Row],[Requested]],1),Table3[#All],2,0),VLOOKUP(Proc[[#This Row],[Author]],Table4[],2,0))</f>
        <v>HC</v>
      </c>
      <c r="L6309" s="148" t="s">
        <v>7174</v>
      </c>
      <c r="M6309" s="140">
        <v>46065</v>
      </c>
      <c r="N6309" s="140"/>
      <c r="O6309" s="140"/>
      <c r="P6309" s="140" t="str">
        <f ca="1">IF(Proc[[#This Row],[DaysAgeing]]&gt;5,"yep","on track")</f>
        <v>yep</v>
      </c>
      <c r="Q6309" s="2">
        <f ca="1">IF(Proc[[#This Row],[DateClosed]]="",ABS(NETWORKDAYS(Proc[[#This Row],[DateOpened]],TODAY()))-1,ABS(NETWORKDAYS(Proc[[#This Row],[DateOpened]],Proc[[#This Row],[DateClosed]]))-1)</f>
        <v>36</v>
      </c>
      <c r="R6309" s="140" t="s">
        <v>6091</v>
      </c>
      <c r="S6309" s="145"/>
      <c r="T6309" s="153">
        <v>6308</v>
      </c>
    </row>
    <row r="6310" spans="1:20" hidden="1">
      <c r="A6310" s="146" t="s">
        <v>6026</v>
      </c>
      <c r="B6310" s="145" t="str">
        <f>IFERROR(VLOOKUP(Proc[[#This Row],[App]],Table2[],3,0),"open")</f>
        <v>ok</v>
      </c>
      <c r="C6310" s="147" t="s">
        <v>369</v>
      </c>
      <c r="D6310" s="152" t="s">
        <v>6052</v>
      </c>
      <c r="E6310" s="152" t="s">
        <v>6089</v>
      </c>
      <c r="F6310" s="148" t="s">
        <v>6089</v>
      </c>
      <c r="G6310" s="146" t="s">
        <v>400</v>
      </c>
      <c r="H6310" s="145" t="str">
        <f>IF(Proc[[#This Row],[type]]="LFF (MDG-F)",MID(Proc[[#This Row],[Obj]],13,10),"")</f>
        <v/>
      </c>
      <c r="I6310" s="152"/>
      <c r="J6310" s="145" t="b">
        <f>Proc[[#This Row],[Requested]]=Proc[[#This Row],[CurrentParent]]</f>
        <v>1</v>
      </c>
      <c r="K6310" s="145" t="str">
        <f>IF(Proc[[#This Row],[Author]]="Marcela Urrego",VLOOKUP(LEFT(Proc[[#This Row],[Requested]],1),Table3[#All],2,0),VLOOKUP(Proc[[#This Row],[Author]],Table4[],2,0))</f>
        <v>HC</v>
      </c>
      <c r="L6310" s="148" t="s">
        <v>7174</v>
      </c>
      <c r="M6310" s="140">
        <v>46065</v>
      </c>
      <c r="N6310" s="140"/>
      <c r="O6310" s="140"/>
      <c r="P6310" s="140" t="str">
        <f ca="1">IF(Proc[[#This Row],[DaysAgeing]]&gt;5,"yep","on track")</f>
        <v>yep</v>
      </c>
      <c r="Q6310" s="2">
        <f ca="1">IF(Proc[[#This Row],[DateClosed]]="",ABS(NETWORKDAYS(Proc[[#This Row],[DateOpened]],TODAY()))-1,ABS(NETWORKDAYS(Proc[[#This Row],[DateOpened]],Proc[[#This Row],[DateClosed]]))-1)</f>
        <v>36</v>
      </c>
      <c r="R6310" s="140" t="s">
        <v>6091</v>
      </c>
      <c r="S6310" s="145"/>
      <c r="T6310" s="153">
        <v>6309</v>
      </c>
    </row>
    <row r="6311" spans="1:20" hidden="1">
      <c r="A6311" s="146" t="s">
        <v>6026</v>
      </c>
      <c r="B6311" s="145" t="str">
        <f>IFERROR(VLOOKUP(Proc[[#This Row],[App]],Table2[],3,0),"open")</f>
        <v>ok</v>
      </c>
      <c r="C6311" s="147" t="s">
        <v>369</v>
      </c>
      <c r="D6311" s="152" t="s">
        <v>6053</v>
      </c>
      <c r="E6311" s="152" t="s">
        <v>6089</v>
      </c>
      <c r="F6311" s="148" t="s">
        <v>6089</v>
      </c>
      <c r="G6311" s="146" t="s">
        <v>400</v>
      </c>
      <c r="H6311" s="145" t="str">
        <f>IF(Proc[[#This Row],[type]]="LFF (MDG-F)",MID(Proc[[#This Row],[Obj]],13,10),"")</f>
        <v/>
      </c>
      <c r="I6311" s="152"/>
      <c r="J6311" s="145" t="b">
        <f>Proc[[#This Row],[Requested]]=Proc[[#This Row],[CurrentParent]]</f>
        <v>1</v>
      </c>
      <c r="K6311" s="145" t="str">
        <f>IF(Proc[[#This Row],[Author]]="Marcela Urrego",VLOOKUP(LEFT(Proc[[#This Row],[Requested]],1),Table3[#All],2,0),VLOOKUP(Proc[[#This Row],[Author]],Table4[],2,0))</f>
        <v>HC</v>
      </c>
      <c r="L6311" s="148" t="s">
        <v>7174</v>
      </c>
      <c r="M6311" s="140">
        <v>46065</v>
      </c>
      <c r="N6311" s="140"/>
      <c r="O6311" s="140"/>
      <c r="P6311" s="140" t="str">
        <f ca="1">IF(Proc[[#This Row],[DaysAgeing]]&gt;5,"yep","on track")</f>
        <v>yep</v>
      </c>
      <c r="Q6311" s="2">
        <f ca="1">IF(Proc[[#This Row],[DateClosed]]="",ABS(NETWORKDAYS(Proc[[#This Row],[DateOpened]],TODAY()))-1,ABS(NETWORKDAYS(Proc[[#This Row],[DateOpened]],Proc[[#This Row],[DateClosed]]))-1)</f>
        <v>36</v>
      </c>
      <c r="R6311" s="140" t="s">
        <v>6091</v>
      </c>
      <c r="S6311" s="145"/>
      <c r="T6311" s="153">
        <v>6310</v>
      </c>
    </row>
    <row r="6312" spans="1:20" hidden="1">
      <c r="A6312" s="146" t="s">
        <v>6026</v>
      </c>
      <c r="B6312" s="145" t="str">
        <f>IFERROR(VLOOKUP(Proc[[#This Row],[App]],Table2[],3,0),"open")</f>
        <v>ok</v>
      </c>
      <c r="C6312" s="147" t="s">
        <v>369</v>
      </c>
      <c r="D6312" s="152" t="s">
        <v>6054</v>
      </c>
      <c r="E6312" s="152" t="s">
        <v>6088</v>
      </c>
      <c r="F6312" s="148" t="s">
        <v>6088</v>
      </c>
      <c r="G6312" s="146" t="s">
        <v>400</v>
      </c>
      <c r="H6312" s="145" t="str">
        <f>IF(Proc[[#This Row],[type]]="LFF (MDG-F)",MID(Proc[[#This Row],[Obj]],13,10),"")</f>
        <v/>
      </c>
      <c r="I6312" s="152"/>
      <c r="J6312" s="145" t="b">
        <f>Proc[[#This Row],[Requested]]=Proc[[#This Row],[CurrentParent]]</f>
        <v>1</v>
      </c>
      <c r="K6312" s="145" t="str">
        <f>IF(Proc[[#This Row],[Author]]="Marcela Urrego",VLOOKUP(LEFT(Proc[[#This Row],[Requested]],1),Table3[#All],2,0),VLOOKUP(Proc[[#This Row],[Author]],Table4[],2,0))</f>
        <v>HC</v>
      </c>
      <c r="L6312" s="148" t="s">
        <v>7174</v>
      </c>
      <c r="M6312" s="140">
        <v>46065</v>
      </c>
      <c r="N6312" s="140"/>
      <c r="O6312" s="140"/>
      <c r="P6312" s="140" t="str">
        <f ca="1">IF(Proc[[#This Row],[DaysAgeing]]&gt;5,"yep","on track")</f>
        <v>yep</v>
      </c>
      <c r="Q6312" s="2">
        <f ca="1">IF(Proc[[#This Row],[DateClosed]]="",ABS(NETWORKDAYS(Proc[[#This Row],[DateOpened]],TODAY()))-1,ABS(NETWORKDAYS(Proc[[#This Row],[DateOpened]],Proc[[#This Row],[DateClosed]]))-1)</f>
        <v>36</v>
      </c>
      <c r="R6312" s="140" t="s">
        <v>6091</v>
      </c>
      <c r="S6312" s="145"/>
      <c r="T6312" s="153">
        <v>6311</v>
      </c>
    </row>
    <row r="6313" spans="1:20" hidden="1">
      <c r="A6313" s="146" t="s">
        <v>6026</v>
      </c>
      <c r="B6313" s="145" t="str">
        <f>IFERROR(VLOOKUP(Proc[[#This Row],[App]],Table2[],3,0),"open")</f>
        <v>ok</v>
      </c>
      <c r="C6313" s="147" t="s">
        <v>369</v>
      </c>
      <c r="D6313" s="152" t="s">
        <v>6055</v>
      </c>
      <c r="E6313" s="152" t="s">
        <v>6088</v>
      </c>
      <c r="F6313" s="148" t="s">
        <v>6088</v>
      </c>
      <c r="G6313" s="146" t="s">
        <v>400</v>
      </c>
      <c r="H6313" s="145" t="str">
        <f>IF(Proc[[#This Row],[type]]="LFF (MDG-F)",MID(Proc[[#This Row],[Obj]],13,10),"")</f>
        <v/>
      </c>
      <c r="I6313" s="152"/>
      <c r="J6313" s="145" t="b">
        <f>Proc[[#This Row],[Requested]]=Proc[[#This Row],[CurrentParent]]</f>
        <v>1</v>
      </c>
      <c r="K6313" s="145" t="str">
        <f>IF(Proc[[#This Row],[Author]]="Marcela Urrego",VLOOKUP(LEFT(Proc[[#This Row],[Requested]],1),Table3[#All],2,0),VLOOKUP(Proc[[#This Row],[Author]],Table4[],2,0))</f>
        <v>HC</v>
      </c>
      <c r="L6313" s="148" t="s">
        <v>7174</v>
      </c>
      <c r="M6313" s="140">
        <v>46065</v>
      </c>
      <c r="N6313" s="140"/>
      <c r="O6313" s="140"/>
      <c r="P6313" s="140" t="str">
        <f ca="1">IF(Proc[[#This Row],[DaysAgeing]]&gt;5,"yep","on track")</f>
        <v>yep</v>
      </c>
      <c r="Q6313" s="2">
        <f ca="1">IF(Proc[[#This Row],[DateClosed]]="",ABS(NETWORKDAYS(Proc[[#This Row],[DateOpened]],TODAY()))-1,ABS(NETWORKDAYS(Proc[[#This Row],[DateOpened]],Proc[[#This Row],[DateClosed]]))-1)</f>
        <v>36</v>
      </c>
      <c r="R6313" s="140" t="s">
        <v>6091</v>
      </c>
      <c r="S6313" s="145"/>
      <c r="T6313" s="153">
        <v>6312</v>
      </c>
    </row>
    <row r="6314" spans="1:20" hidden="1">
      <c r="A6314" s="146" t="s">
        <v>6026</v>
      </c>
      <c r="B6314" s="145" t="str">
        <f>IFERROR(VLOOKUP(Proc[[#This Row],[App]],Table2[],3,0),"open")</f>
        <v>ok</v>
      </c>
      <c r="C6314" s="147" t="s">
        <v>369</v>
      </c>
      <c r="D6314" s="152" t="s">
        <v>6056</v>
      </c>
      <c r="E6314" s="152" t="s">
        <v>6088</v>
      </c>
      <c r="F6314" s="148" t="s">
        <v>6088</v>
      </c>
      <c r="G6314" s="146" t="s">
        <v>400</v>
      </c>
      <c r="H6314" s="145" t="str">
        <f>IF(Proc[[#This Row],[type]]="LFF (MDG-F)",MID(Proc[[#This Row],[Obj]],13,10),"")</f>
        <v/>
      </c>
      <c r="I6314" s="152"/>
      <c r="J6314" s="145" t="b">
        <f>Proc[[#This Row],[Requested]]=Proc[[#This Row],[CurrentParent]]</f>
        <v>1</v>
      </c>
      <c r="K6314" s="145" t="str">
        <f>IF(Proc[[#This Row],[Author]]="Marcela Urrego",VLOOKUP(LEFT(Proc[[#This Row],[Requested]],1),Table3[#All],2,0),VLOOKUP(Proc[[#This Row],[Author]],Table4[],2,0))</f>
        <v>HC</v>
      </c>
      <c r="L6314" s="148" t="s">
        <v>7174</v>
      </c>
      <c r="M6314" s="140">
        <v>46065</v>
      </c>
      <c r="N6314" s="140"/>
      <c r="O6314" s="140"/>
      <c r="P6314" s="140" t="str">
        <f ca="1">IF(Proc[[#This Row],[DaysAgeing]]&gt;5,"yep","on track")</f>
        <v>yep</v>
      </c>
      <c r="Q6314" s="2">
        <f ca="1">IF(Proc[[#This Row],[DateClosed]]="",ABS(NETWORKDAYS(Proc[[#This Row],[DateOpened]],TODAY()))-1,ABS(NETWORKDAYS(Proc[[#This Row],[DateOpened]],Proc[[#This Row],[DateClosed]]))-1)</f>
        <v>36</v>
      </c>
      <c r="R6314" s="140" t="s">
        <v>6091</v>
      </c>
      <c r="S6314" s="145"/>
      <c r="T6314" s="153">
        <v>6313</v>
      </c>
    </row>
    <row r="6315" spans="1:20" hidden="1">
      <c r="A6315" s="146" t="s">
        <v>6026</v>
      </c>
      <c r="B6315" s="145" t="str">
        <f>IFERROR(VLOOKUP(Proc[[#This Row],[App]],Table2[],3,0),"open")</f>
        <v>ok</v>
      </c>
      <c r="C6315" s="147" t="s">
        <v>369</v>
      </c>
      <c r="D6315" s="152" t="s">
        <v>6057</v>
      </c>
      <c r="E6315" s="152" t="s">
        <v>6088</v>
      </c>
      <c r="F6315" s="148" t="s">
        <v>6088</v>
      </c>
      <c r="G6315" s="146" t="s">
        <v>400</v>
      </c>
      <c r="H6315" s="145" t="str">
        <f>IF(Proc[[#This Row],[type]]="LFF (MDG-F)",MID(Proc[[#This Row],[Obj]],13,10),"")</f>
        <v/>
      </c>
      <c r="I6315" s="152"/>
      <c r="J6315" s="145" t="b">
        <f>Proc[[#This Row],[Requested]]=Proc[[#This Row],[CurrentParent]]</f>
        <v>1</v>
      </c>
      <c r="K6315" s="145" t="str">
        <f>IF(Proc[[#This Row],[Author]]="Marcela Urrego",VLOOKUP(LEFT(Proc[[#This Row],[Requested]],1),Table3[#All],2,0),VLOOKUP(Proc[[#This Row],[Author]],Table4[],2,0))</f>
        <v>HC</v>
      </c>
      <c r="L6315" s="148" t="s">
        <v>7174</v>
      </c>
      <c r="M6315" s="140">
        <v>46065</v>
      </c>
      <c r="N6315" s="140"/>
      <c r="O6315" s="140"/>
      <c r="P6315" s="140" t="str">
        <f ca="1">IF(Proc[[#This Row],[DaysAgeing]]&gt;5,"yep","on track")</f>
        <v>yep</v>
      </c>
      <c r="Q6315" s="2">
        <f ca="1">IF(Proc[[#This Row],[DateClosed]]="",ABS(NETWORKDAYS(Proc[[#This Row],[DateOpened]],TODAY()))-1,ABS(NETWORKDAYS(Proc[[#This Row],[DateOpened]],Proc[[#This Row],[DateClosed]]))-1)</f>
        <v>36</v>
      </c>
      <c r="R6315" s="140" t="s">
        <v>6091</v>
      </c>
      <c r="S6315" s="145"/>
      <c r="T6315" s="153">
        <v>6314</v>
      </c>
    </row>
    <row r="6316" spans="1:20" hidden="1">
      <c r="A6316" s="146" t="s">
        <v>6026</v>
      </c>
      <c r="B6316" s="145" t="str">
        <f>IFERROR(VLOOKUP(Proc[[#This Row],[App]],Table2[],3,0),"open")</f>
        <v>ok</v>
      </c>
      <c r="C6316" s="147" t="s">
        <v>369</v>
      </c>
      <c r="D6316" s="152" t="s">
        <v>6058</v>
      </c>
      <c r="E6316" s="152" t="s">
        <v>6088</v>
      </c>
      <c r="F6316" s="148" t="s">
        <v>6088</v>
      </c>
      <c r="G6316" s="146" t="s">
        <v>400</v>
      </c>
      <c r="H6316" s="145" t="str">
        <f>IF(Proc[[#This Row],[type]]="LFF (MDG-F)",MID(Proc[[#This Row],[Obj]],13,10),"")</f>
        <v/>
      </c>
      <c r="I6316" s="152"/>
      <c r="J6316" s="145" t="b">
        <f>Proc[[#This Row],[Requested]]=Proc[[#This Row],[CurrentParent]]</f>
        <v>1</v>
      </c>
      <c r="K6316" s="145" t="str">
        <f>IF(Proc[[#This Row],[Author]]="Marcela Urrego",VLOOKUP(LEFT(Proc[[#This Row],[Requested]],1),Table3[#All],2,0),VLOOKUP(Proc[[#This Row],[Author]],Table4[],2,0))</f>
        <v>HC</v>
      </c>
      <c r="L6316" s="148" t="s">
        <v>7174</v>
      </c>
      <c r="M6316" s="140">
        <v>46065</v>
      </c>
      <c r="N6316" s="140"/>
      <c r="O6316" s="140"/>
      <c r="P6316" s="140" t="str">
        <f ca="1">IF(Proc[[#This Row],[DaysAgeing]]&gt;5,"yep","on track")</f>
        <v>yep</v>
      </c>
      <c r="Q6316" s="2">
        <f ca="1">IF(Proc[[#This Row],[DateClosed]]="",ABS(NETWORKDAYS(Proc[[#This Row],[DateOpened]],TODAY()))-1,ABS(NETWORKDAYS(Proc[[#This Row],[DateOpened]],Proc[[#This Row],[DateClosed]]))-1)</f>
        <v>36</v>
      </c>
      <c r="R6316" s="140" t="s">
        <v>6091</v>
      </c>
      <c r="S6316" s="145"/>
      <c r="T6316" s="153">
        <v>6315</v>
      </c>
    </row>
    <row r="6317" spans="1:20" hidden="1">
      <c r="A6317" s="146" t="s">
        <v>6026</v>
      </c>
      <c r="B6317" s="145" t="str">
        <f>IFERROR(VLOOKUP(Proc[[#This Row],[App]],Table2[],3,0),"open")</f>
        <v>ok</v>
      </c>
      <c r="C6317" s="147" t="s">
        <v>369</v>
      </c>
      <c r="D6317" s="152" t="s">
        <v>6059</v>
      </c>
      <c r="E6317" s="152" t="s">
        <v>6088</v>
      </c>
      <c r="F6317" s="148" t="s">
        <v>6088</v>
      </c>
      <c r="G6317" s="146" t="s">
        <v>400</v>
      </c>
      <c r="H6317" s="145" t="str">
        <f>IF(Proc[[#This Row],[type]]="LFF (MDG-F)",MID(Proc[[#This Row],[Obj]],13,10),"")</f>
        <v/>
      </c>
      <c r="I6317" s="152"/>
      <c r="J6317" s="145" t="b">
        <f>Proc[[#This Row],[Requested]]=Proc[[#This Row],[CurrentParent]]</f>
        <v>1</v>
      </c>
      <c r="K6317" s="145" t="str">
        <f>IF(Proc[[#This Row],[Author]]="Marcela Urrego",VLOOKUP(LEFT(Proc[[#This Row],[Requested]],1),Table3[#All],2,0),VLOOKUP(Proc[[#This Row],[Author]],Table4[],2,0))</f>
        <v>HC</v>
      </c>
      <c r="L6317" s="148" t="s">
        <v>7174</v>
      </c>
      <c r="M6317" s="140">
        <v>46065</v>
      </c>
      <c r="N6317" s="140"/>
      <c r="O6317" s="140"/>
      <c r="P6317" s="140" t="str">
        <f ca="1">IF(Proc[[#This Row],[DaysAgeing]]&gt;5,"yep","on track")</f>
        <v>yep</v>
      </c>
      <c r="Q6317" s="2">
        <f ca="1">IF(Proc[[#This Row],[DateClosed]]="",ABS(NETWORKDAYS(Proc[[#This Row],[DateOpened]],TODAY()))-1,ABS(NETWORKDAYS(Proc[[#This Row],[DateOpened]],Proc[[#This Row],[DateClosed]]))-1)</f>
        <v>36</v>
      </c>
      <c r="R6317" s="140" t="s">
        <v>6091</v>
      </c>
      <c r="S6317" s="145"/>
      <c r="T6317" s="153">
        <v>6316</v>
      </c>
    </row>
    <row r="6318" spans="1:20" hidden="1">
      <c r="A6318" s="146" t="s">
        <v>6026</v>
      </c>
      <c r="B6318" s="145" t="str">
        <f>IFERROR(VLOOKUP(Proc[[#This Row],[App]],Table2[],3,0),"open")</f>
        <v>ok</v>
      </c>
      <c r="C6318" s="147" t="s">
        <v>369</v>
      </c>
      <c r="D6318" s="152" t="s">
        <v>6060</v>
      </c>
      <c r="E6318" s="152" t="s">
        <v>6088</v>
      </c>
      <c r="F6318" s="148" t="s">
        <v>6088</v>
      </c>
      <c r="G6318" s="146" t="s">
        <v>400</v>
      </c>
      <c r="H6318" s="145" t="str">
        <f>IF(Proc[[#This Row],[type]]="LFF (MDG-F)",MID(Proc[[#This Row],[Obj]],13,10),"")</f>
        <v/>
      </c>
      <c r="I6318" s="152"/>
      <c r="J6318" s="145" t="b">
        <f>Proc[[#This Row],[Requested]]=Proc[[#This Row],[CurrentParent]]</f>
        <v>1</v>
      </c>
      <c r="K6318" s="145" t="str">
        <f>IF(Proc[[#This Row],[Author]]="Marcela Urrego",VLOOKUP(LEFT(Proc[[#This Row],[Requested]],1),Table3[#All],2,0),VLOOKUP(Proc[[#This Row],[Author]],Table4[],2,0))</f>
        <v>HC</v>
      </c>
      <c r="L6318" s="148" t="s">
        <v>7174</v>
      </c>
      <c r="M6318" s="140">
        <v>46065</v>
      </c>
      <c r="N6318" s="140"/>
      <c r="O6318" s="140"/>
      <c r="P6318" s="140" t="str">
        <f ca="1">IF(Proc[[#This Row],[DaysAgeing]]&gt;5,"yep","on track")</f>
        <v>yep</v>
      </c>
      <c r="Q6318" s="2">
        <f ca="1">IF(Proc[[#This Row],[DateClosed]]="",ABS(NETWORKDAYS(Proc[[#This Row],[DateOpened]],TODAY()))-1,ABS(NETWORKDAYS(Proc[[#This Row],[DateOpened]],Proc[[#This Row],[DateClosed]]))-1)</f>
        <v>36</v>
      </c>
      <c r="R6318" s="140" t="s">
        <v>6091</v>
      </c>
      <c r="S6318" s="145"/>
      <c r="T6318" s="153">
        <v>6317</v>
      </c>
    </row>
    <row r="6319" spans="1:20" hidden="1">
      <c r="A6319" s="146" t="s">
        <v>6026</v>
      </c>
      <c r="B6319" s="145" t="str">
        <f>IFERROR(VLOOKUP(Proc[[#This Row],[App]],Table2[],3,0),"open")</f>
        <v>ok</v>
      </c>
      <c r="C6319" s="147" t="s">
        <v>369</v>
      </c>
      <c r="D6319" s="152" t="s">
        <v>6061</v>
      </c>
      <c r="E6319" s="152" t="s">
        <v>6088</v>
      </c>
      <c r="F6319" s="148" t="s">
        <v>6088</v>
      </c>
      <c r="G6319" s="146" t="s">
        <v>400</v>
      </c>
      <c r="H6319" s="145" t="str">
        <f>IF(Proc[[#This Row],[type]]="LFF (MDG-F)",MID(Proc[[#This Row],[Obj]],13,10),"")</f>
        <v/>
      </c>
      <c r="I6319" s="152"/>
      <c r="J6319" s="145" t="b">
        <f>Proc[[#This Row],[Requested]]=Proc[[#This Row],[CurrentParent]]</f>
        <v>1</v>
      </c>
      <c r="K6319" s="145" t="str">
        <f>IF(Proc[[#This Row],[Author]]="Marcela Urrego",VLOOKUP(LEFT(Proc[[#This Row],[Requested]],1),Table3[#All],2,0),VLOOKUP(Proc[[#This Row],[Author]],Table4[],2,0))</f>
        <v>HC</v>
      </c>
      <c r="L6319" s="148" t="s">
        <v>7174</v>
      </c>
      <c r="M6319" s="140">
        <v>46065</v>
      </c>
      <c r="N6319" s="140"/>
      <c r="O6319" s="140"/>
      <c r="P6319" s="140" t="str">
        <f ca="1">IF(Proc[[#This Row],[DaysAgeing]]&gt;5,"yep","on track")</f>
        <v>yep</v>
      </c>
      <c r="Q6319" s="2">
        <f ca="1">IF(Proc[[#This Row],[DateClosed]]="",ABS(NETWORKDAYS(Proc[[#This Row],[DateOpened]],TODAY()))-1,ABS(NETWORKDAYS(Proc[[#This Row],[DateOpened]],Proc[[#This Row],[DateClosed]]))-1)</f>
        <v>36</v>
      </c>
      <c r="R6319" s="140" t="s">
        <v>6091</v>
      </c>
      <c r="S6319" s="145"/>
      <c r="T6319" s="153">
        <v>6318</v>
      </c>
    </row>
    <row r="6320" spans="1:20" hidden="1">
      <c r="A6320" s="146" t="s">
        <v>6026</v>
      </c>
      <c r="B6320" s="145" t="str">
        <f>IFERROR(VLOOKUP(Proc[[#This Row],[App]],Table2[],3,0),"open")</f>
        <v>ok</v>
      </c>
      <c r="C6320" s="147" t="s">
        <v>369</v>
      </c>
      <c r="D6320" s="152" t="s">
        <v>6062</v>
      </c>
      <c r="E6320" s="152" t="s">
        <v>6088</v>
      </c>
      <c r="F6320" s="148" t="s">
        <v>6088</v>
      </c>
      <c r="G6320" s="146" t="s">
        <v>400</v>
      </c>
      <c r="H6320" s="145" t="str">
        <f>IF(Proc[[#This Row],[type]]="LFF (MDG-F)",MID(Proc[[#This Row],[Obj]],13,10),"")</f>
        <v/>
      </c>
      <c r="I6320" s="152"/>
      <c r="J6320" s="145" t="b">
        <f>Proc[[#This Row],[Requested]]=Proc[[#This Row],[CurrentParent]]</f>
        <v>1</v>
      </c>
      <c r="K6320" s="145" t="str">
        <f>IF(Proc[[#This Row],[Author]]="Marcela Urrego",VLOOKUP(LEFT(Proc[[#This Row],[Requested]],1),Table3[#All],2,0),VLOOKUP(Proc[[#This Row],[Author]],Table4[],2,0))</f>
        <v>HC</v>
      </c>
      <c r="L6320" s="148" t="s">
        <v>7174</v>
      </c>
      <c r="M6320" s="140">
        <v>46065</v>
      </c>
      <c r="N6320" s="140"/>
      <c r="O6320" s="140"/>
      <c r="P6320" s="140" t="str">
        <f ca="1">IF(Proc[[#This Row],[DaysAgeing]]&gt;5,"yep","on track")</f>
        <v>yep</v>
      </c>
      <c r="Q6320" s="2">
        <f ca="1">IF(Proc[[#This Row],[DateClosed]]="",ABS(NETWORKDAYS(Proc[[#This Row],[DateOpened]],TODAY()))-1,ABS(NETWORKDAYS(Proc[[#This Row],[DateOpened]],Proc[[#This Row],[DateClosed]]))-1)</f>
        <v>36</v>
      </c>
      <c r="R6320" s="140" t="s">
        <v>6091</v>
      </c>
      <c r="S6320" s="145"/>
      <c r="T6320" s="153">
        <v>6319</v>
      </c>
    </row>
    <row r="6321" spans="1:20" hidden="1">
      <c r="A6321" s="146" t="s">
        <v>6026</v>
      </c>
      <c r="B6321" s="145" t="str">
        <f>IFERROR(VLOOKUP(Proc[[#This Row],[App]],Table2[],3,0),"open")</f>
        <v>ok</v>
      </c>
      <c r="C6321" s="147" t="s">
        <v>369</v>
      </c>
      <c r="D6321" s="152" t="s">
        <v>6063</v>
      </c>
      <c r="E6321" s="152" t="s">
        <v>6089</v>
      </c>
      <c r="F6321" s="148" t="s">
        <v>6089</v>
      </c>
      <c r="G6321" s="146" t="s">
        <v>400</v>
      </c>
      <c r="H6321" s="145" t="str">
        <f>IF(Proc[[#This Row],[type]]="LFF (MDG-F)",MID(Proc[[#This Row],[Obj]],13,10),"")</f>
        <v/>
      </c>
      <c r="I6321" s="152"/>
      <c r="J6321" s="145" t="b">
        <f>Proc[[#This Row],[Requested]]=Proc[[#This Row],[CurrentParent]]</f>
        <v>1</v>
      </c>
      <c r="K6321" s="145" t="str">
        <f>IF(Proc[[#This Row],[Author]]="Marcela Urrego",VLOOKUP(LEFT(Proc[[#This Row],[Requested]],1),Table3[#All],2,0),VLOOKUP(Proc[[#This Row],[Author]],Table4[],2,0))</f>
        <v>HC</v>
      </c>
      <c r="L6321" s="148" t="s">
        <v>7174</v>
      </c>
      <c r="M6321" s="140">
        <v>46065</v>
      </c>
      <c r="N6321" s="140"/>
      <c r="O6321" s="140"/>
      <c r="P6321" s="140" t="str">
        <f ca="1">IF(Proc[[#This Row],[DaysAgeing]]&gt;5,"yep","on track")</f>
        <v>yep</v>
      </c>
      <c r="Q6321" s="2">
        <f ca="1">IF(Proc[[#This Row],[DateClosed]]="",ABS(NETWORKDAYS(Proc[[#This Row],[DateOpened]],TODAY()))-1,ABS(NETWORKDAYS(Proc[[#This Row],[DateOpened]],Proc[[#This Row],[DateClosed]]))-1)</f>
        <v>36</v>
      </c>
      <c r="R6321" s="140" t="s">
        <v>6091</v>
      </c>
      <c r="S6321" s="145"/>
      <c r="T6321" s="153">
        <v>6320</v>
      </c>
    </row>
    <row r="6322" spans="1:20" hidden="1">
      <c r="A6322" s="146" t="s">
        <v>6026</v>
      </c>
      <c r="B6322" s="145" t="str">
        <f>IFERROR(VLOOKUP(Proc[[#This Row],[App]],Table2[],3,0),"open")</f>
        <v>ok</v>
      </c>
      <c r="C6322" s="147" t="s">
        <v>369</v>
      </c>
      <c r="D6322" s="152" t="s">
        <v>6064</v>
      </c>
      <c r="E6322" s="152" t="s">
        <v>6088</v>
      </c>
      <c r="F6322" s="148" t="s">
        <v>6088</v>
      </c>
      <c r="G6322" s="146" t="s">
        <v>400</v>
      </c>
      <c r="H6322" s="145" t="str">
        <f>IF(Proc[[#This Row],[type]]="LFF (MDG-F)",MID(Proc[[#This Row],[Obj]],13,10),"")</f>
        <v/>
      </c>
      <c r="I6322" s="152"/>
      <c r="J6322" s="145" t="b">
        <f>Proc[[#This Row],[Requested]]=Proc[[#This Row],[CurrentParent]]</f>
        <v>1</v>
      </c>
      <c r="K6322" s="145" t="str">
        <f>IF(Proc[[#This Row],[Author]]="Marcela Urrego",VLOOKUP(LEFT(Proc[[#This Row],[Requested]],1),Table3[#All],2,0),VLOOKUP(Proc[[#This Row],[Author]],Table4[],2,0))</f>
        <v>HC</v>
      </c>
      <c r="L6322" s="148" t="s">
        <v>7174</v>
      </c>
      <c r="M6322" s="140">
        <v>46065</v>
      </c>
      <c r="N6322" s="140"/>
      <c r="O6322" s="140"/>
      <c r="P6322" s="140" t="str">
        <f ca="1">IF(Proc[[#This Row],[DaysAgeing]]&gt;5,"yep","on track")</f>
        <v>yep</v>
      </c>
      <c r="Q6322" s="2">
        <f ca="1">IF(Proc[[#This Row],[DateClosed]]="",ABS(NETWORKDAYS(Proc[[#This Row],[DateOpened]],TODAY()))-1,ABS(NETWORKDAYS(Proc[[#This Row],[DateOpened]],Proc[[#This Row],[DateClosed]]))-1)</f>
        <v>36</v>
      </c>
      <c r="R6322" s="140" t="s">
        <v>6091</v>
      </c>
      <c r="S6322" s="145"/>
      <c r="T6322" s="153">
        <v>6321</v>
      </c>
    </row>
    <row r="6323" spans="1:20" hidden="1">
      <c r="A6323" s="146" t="s">
        <v>6026</v>
      </c>
      <c r="B6323" s="145" t="str">
        <f>IFERROR(VLOOKUP(Proc[[#This Row],[App]],Table2[],3,0),"open")</f>
        <v>ok</v>
      </c>
      <c r="C6323" s="147" t="s">
        <v>369</v>
      </c>
      <c r="D6323" s="152" t="s">
        <v>6065</v>
      </c>
      <c r="E6323" s="152" t="s">
        <v>6089</v>
      </c>
      <c r="F6323" s="148" t="s">
        <v>6089</v>
      </c>
      <c r="G6323" s="146" t="s">
        <v>400</v>
      </c>
      <c r="H6323" s="145" t="str">
        <f>IF(Proc[[#This Row],[type]]="LFF (MDG-F)",MID(Proc[[#This Row],[Obj]],13,10),"")</f>
        <v/>
      </c>
      <c r="I6323" s="152"/>
      <c r="J6323" s="145" t="b">
        <f>Proc[[#This Row],[Requested]]=Proc[[#This Row],[CurrentParent]]</f>
        <v>1</v>
      </c>
      <c r="K6323" s="145" t="str">
        <f>IF(Proc[[#This Row],[Author]]="Marcela Urrego",VLOOKUP(LEFT(Proc[[#This Row],[Requested]],1),Table3[#All],2,0),VLOOKUP(Proc[[#This Row],[Author]],Table4[],2,0))</f>
        <v>HC</v>
      </c>
      <c r="L6323" s="148" t="s">
        <v>7174</v>
      </c>
      <c r="M6323" s="140">
        <v>46065</v>
      </c>
      <c r="N6323" s="140"/>
      <c r="O6323" s="140"/>
      <c r="P6323" s="140" t="str">
        <f ca="1">IF(Proc[[#This Row],[DaysAgeing]]&gt;5,"yep","on track")</f>
        <v>yep</v>
      </c>
      <c r="Q6323" s="2">
        <f ca="1">IF(Proc[[#This Row],[DateClosed]]="",ABS(NETWORKDAYS(Proc[[#This Row],[DateOpened]],TODAY()))-1,ABS(NETWORKDAYS(Proc[[#This Row],[DateOpened]],Proc[[#This Row],[DateClosed]]))-1)</f>
        <v>36</v>
      </c>
      <c r="R6323" s="140" t="s">
        <v>6091</v>
      </c>
      <c r="S6323" s="145"/>
      <c r="T6323" s="153">
        <v>6322</v>
      </c>
    </row>
    <row r="6324" spans="1:20" hidden="1">
      <c r="A6324" s="146" t="s">
        <v>6026</v>
      </c>
      <c r="B6324" s="145" t="str">
        <f>IFERROR(VLOOKUP(Proc[[#This Row],[App]],Table2[],3,0),"open")</f>
        <v>ok</v>
      </c>
      <c r="C6324" s="147" t="s">
        <v>369</v>
      </c>
      <c r="D6324" s="152" t="s">
        <v>6066</v>
      </c>
      <c r="E6324" s="152" t="s">
        <v>6088</v>
      </c>
      <c r="F6324" s="148" t="s">
        <v>6088</v>
      </c>
      <c r="G6324" s="146" t="s">
        <v>400</v>
      </c>
      <c r="H6324" s="145" t="str">
        <f>IF(Proc[[#This Row],[type]]="LFF (MDG-F)",MID(Proc[[#This Row],[Obj]],13,10),"")</f>
        <v/>
      </c>
      <c r="I6324" s="152"/>
      <c r="J6324" s="145" t="b">
        <f>Proc[[#This Row],[Requested]]=Proc[[#This Row],[CurrentParent]]</f>
        <v>1</v>
      </c>
      <c r="K6324" s="145" t="str">
        <f>IF(Proc[[#This Row],[Author]]="Marcela Urrego",VLOOKUP(LEFT(Proc[[#This Row],[Requested]],1),Table3[#All],2,0),VLOOKUP(Proc[[#This Row],[Author]],Table4[],2,0))</f>
        <v>HC</v>
      </c>
      <c r="L6324" s="148" t="s">
        <v>7174</v>
      </c>
      <c r="M6324" s="140">
        <v>46065</v>
      </c>
      <c r="N6324" s="140"/>
      <c r="O6324" s="140"/>
      <c r="P6324" s="140" t="str">
        <f ca="1">IF(Proc[[#This Row],[DaysAgeing]]&gt;5,"yep","on track")</f>
        <v>yep</v>
      </c>
      <c r="Q6324" s="2">
        <f ca="1">IF(Proc[[#This Row],[DateClosed]]="",ABS(NETWORKDAYS(Proc[[#This Row],[DateOpened]],TODAY()))-1,ABS(NETWORKDAYS(Proc[[#This Row],[DateOpened]],Proc[[#This Row],[DateClosed]]))-1)</f>
        <v>36</v>
      </c>
      <c r="R6324" s="140" t="s">
        <v>6091</v>
      </c>
      <c r="S6324" s="145"/>
      <c r="T6324" s="153">
        <v>6323</v>
      </c>
    </row>
    <row r="6325" spans="1:20" hidden="1">
      <c r="A6325" s="146" t="s">
        <v>6026</v>
      </c>
      <c r="B6325" s="145" t="str">
        <f>IFERROR(VLOOKUP(Proc[[#This Row],[App]],Table2[],3,0),"open")</f>
        <v>ok</v>
      </c>
      <c r="C6325" s="147" t="s">
        <v>369</v>
      </c>
      <c r="D6325" s="152" t="s">
        <v>6067</v>
      </c>
      <c r="E6325" s="152" t="s">
        <v>6088</v>
      </c>
      <c r="F6325" s="148" t="s">
        <v>6088</v>
      </c>
      <c r="G6325" s="146" t="s">
        <v>400</v>
      </c>
      <c r="H6325" s="145" t="str">
        <f>IF(Proc[[#This Row],[type]]="LFF (MDG-F)",MID(Proc[[#This Row],[Obj]],13,10),"")</f>
        <v/>
      </c>
      <c r="I6325" s="152"/>
      <c r="J6325" s="145" t="b">
        <f>Proc[[#This Row],[Requested]]=Proc[[#This Row],[CurrentParent]]</f>
        <v>1</v>
      </c>
      <c r="K6325" s="145" t="str">
        <f>IF(Proc[[#This Row],[Author]]="Marcela Urrego",VLOOKUP(LEFT(Proc[[#This Row],[Requested]],1),Table3[#All],2,0),VLOOKUP(Proc[[#This Row],[Author]],Table4[],2,0))</f>
        <v>HC</v>
      </c>
      <c r="L6325" s="148" t="s">
        <v>7174</v>
      </c>
      <c r="M6325" s="140">
        <v>46065</v>
      </c>
      <c r="N6325" s="140"/>
      <c r="O6325" s="140"/>
      <c r="P6325" s="140" t="str">
        <f ca="1">IF(Proc[[#This Row],[DaysAgeing]]&gt;5,"yep","on track")</f>
        <v>yep</v>
      </c>
      <c r="Q6325" s="2">
        <f ca="1">IF(Proc[[#This Row],[DateClosed]]="",ABS(NETWORKDAYS(Proc[[#This Row],[DateOpened]],TODAY()))-1,ABS(NETWORKDAYS(Proc[[#This Row],[DateOpened]],Proc[[#This Row],[DateClosed]]))-1)</f>
        <v>36</v>
      </c>
      <c r="R6325" s="140" t="s">
        <v>6091</v>
      </c>
      <c r="S6325" s="145"/>
      <c r="T6325" s="153">
        <v>6324</v>
      </c>
    </row>
    <row r="6326" spans="1:20" hidden="1">
      <c r="A6326" s="146" t="s">
        <v>6026</v>
      </c>
      <c r="B6326" s="153" t="str">
        <f>IFERROR(VLOOKUP(Proc[[#This Row],[App]],Table2[],3,0),"open")</f>
        <v>ok</v>
      </c>
      <c r="C6326" s="147" t="s">
        <v>369</v>
      </c>
      <c r="D6326" s="152" t="s">
        <v>6068</v>
      </c>
      <c r="E6326" s="152" t="s">
        <v>6088</v>
      </c>
      <c r="F6326" s="153" t="s">
        <v>6088</v>
      </c>
      <c r="G6326" s="146" t="s">
        <v>400</v>
      </c>
      <c r="H6326" s="145" t="str">
        <f>IF(Proc[[#This Row],[type]]="LFF (MDG-F)",MID(Proc[[#This Row],[Obj]],13,10),"")</f>
        <v/>
      </c>
      <c r="I6326" s="152"/>
      <c r="J6326" s="145" t="b">
        <f>Proc[[#This Row],[Requested]]=Proc[[#This Row],[CurrentParent]]</f>
        <v>1</v>
      </c>
      <c r="K6326" s="153" t="str">
        <f>IF(Proc[[#This Row],[Author]]="Marcela Urrego",VLOOKUP(LEFT(Proc[[#This Row],[Requested]],1),Table3[#All],2,0),VLOOKUP(Proc[[#This Row],[Author]],Table4[],2,0))</f>
        <v>HC</v>
      </c>
      <c r="L6326" s="148" t="s">
        <v>7174</v>
      </c>
      <c r="M6326" s="140">
        <v>46065</v>
      </c>
      <c r="N6326" s="140"/>
      <c r="O6326" s="140"/>
      <c r="P6326" s="140" t="str">
        <f ca="1">IF(Proc[[#This Row],[DaysAgeing]]&gt;5,"yep","on track")</f>
        <v>yep</v>
      </c>
      <c r="Q6326" s="2">
        <f ca="1">IF(Proc[[#This Row],[DateClosed]]="",ABS(NETWORKDAYS(Proc[[#This Row],[DateOpened]],TODAY()))-1,ABS(NETWORKDAYS(Proc[[#This Row],[DateOpened]],Proc[[#This Row],[DateClosed]]))-1)</f>
        <v>36</v>
      </c>
      <c r="R6326" s="140" t="s">
        <v>6091</v>
      </c>
      <c r="S6326" s="145"/>
      <c r="T6326" s="153">
        <v>6325</v>
      </c>
    </row>
    <row r="6327" spans="1:20" hidden="1">
      <c r="A6327" s="146" t="s">
        <v>6026</v>
      </c>
      <c r="B6327" s="145" t="str">
        <f>IFERROR(VLOOKUP(Proc[[#This Row],[App]],Table2[],3,0),"open")</f>
        <v>ok</v>
      </c>
      <c r="C6327" s="147" t="s">
        <v>369</v>
      </c>
      <c r="D6327" s="152" t="s">
        <v>6069</v>
      </c>
      <c r="E6327" s="152" t="s">
        <v>6088</v>
      </c>
      <c r="F6327" s="148" t="s">
        <v>6088</v>
      </c>
      <c r="G6327" s="146" t="s">
        <v>400</v>
      </c>
      <c r="H6327" s="145" t="str">
        <f>IF(Proc[[#This Row],[type]]="LFF (MDG-F)",MID(Proc[[#This Row],[Obj]],13,10),"")</f>
        <v/>
      </c>
      <c r="I6327" s="152"/>
      <c r="J6327" s="145" t="b">
        <f>Proc[[#This Row],[Requested]]=Proc[[#This Row],[CurrentParent]]</f>
        <v>1</v>
      </c>
      <c r="K6327" s="145" t="str">
        <f>IF(Proc[[#This Row],[Author]]="Marcela Urrego",VLOOKUP(LEFT(Proc[[#This Row],[Requested]],1),Table3[#All],2,0),VLOOKUP(Proc[[#This Row],[Author]],Table4[],2,0))</f>
        <v>HC</v>
      </c>
      <c r="L6327" s="148" t="s">
        <v>7174</v>
      </c>
      <c r="M6327" s="140">
        <v>46065</v>
      </c>
      <c r="N6327" s="140"/>
      <c r="O6327" s="140"/>
      <c r="P6327" s="140" t="str">
        <f ca="1">IF(Proc[[#This Row],[DaysAgeing]]&gt;5,"yep","on track")</f>
        <v>yep</v>
      </c>
      <c r="Q6327" s="2">
        <f ca="1">IF(Proc[[#This Row],[DateClosed]]="",ABS(NETWORKDAYS(Proc[[#This Row],[DateOpened]],TODAY()))-1,ABS(NETWORKDAYS(Proc[[#This Row],[DateOpened]],Proc[[#This Row],[DateClosed]]))-1)</f>
        <v>36</v>
      </c>
      <c r="R6327" s="140" t="s">
        <v>6091</v>
      </c>
      <c r="S6327" s="145"/>
      <c r="T6327" s="153">
        <v>6326</v>
      </c>
    </row>
    <row r="6328" spans="1:20" hidden="1">
      <c r="A6328" s="146" t="s">
        <v>6026</v>
      </c>
      <c r="B6328" s="145" t="str">
        <f>IFERROR(VLOOKUP(Proc[[#This Row],[App]],Table2[],3,0),"open")</f>
        <v>ok</v>
      </c>
      <c r="C6328" s="147" t="s">
        <v>369</v>
      </c>
      <c r="D6328" s="152" t="s">
        <v>6070</v>
      </c>
      <c r="E6328" s="152" t="s">
        <v>6088</v>
      </c>
      <c r="F6328" s="148" t="s">
        <v>6088</v>
      </c>
      <c r="G6328" s="146" t="s">
        <v>400</v>
      </c>
      <c r="H6328" s="145" t="str">
        <f>IF(Proc[[#This Row],[type]]="LFF (MDG-F)",MID(Proc[[#This Row],[Obj]],13,10),"")</f>
        <v/>
      </c>
      <c r="I6328" s="152"/>
      <c r="J6328" s="145" t="b">
        <f>Proc[[#This Row],[Requested]]=Proc[[#This Row],[CurrentParent]]</f>
        <v>1</v>
      </c>
      <c r="K6328" s="145" t="str">
        <f>IF(Proc[[#This Row],[Author]]="Marcela Urrego",VLOOKUP(LEFT(Proc[[#This Row],[Requested]],1),Table3[#All],2,0),VLOOKUP(Proc[[#This Row],[Author]],Table4[],2,0))</f>
        <v>HC</v>
      </c>
      <c r="L6328" s="148" t="s">
        <v>7174</v>
      </c>
      <c r="M6328" s="140">
        <v>46065</v>
      </c>
      <c r="N6328" s="140"/>
      <c r="O6328" s="140"/>
      <c r="P6328" s="140" t="str">
        <f ca="1">IF(Proc[[#This Row],[DaysAgeing]]&gt;5,"yep","on track")</f>
        <v>yep</v>
      </c>
      <c r="Q6328" s="2">
        <f ca="1">IF(Proc[[#This Row],[DateClosed]]="",ABS(NETWORKDAYS(Proc[[#This Row],[DateOpened]],TODAY()))-1,ABS(NETWORKDAYS(Proc[[#This Row],[DateOpened]],Proc[[#This Row],[DateClosed]]))-1)</f>
        <v>36</v>
      </c>
      <c r="R6328" s="140" t="s">
        <v>6091</v>
      </c>
      <c r="S6328" s="145"/>
      <c r="T6328" s="153">
        <v>6327</v>
      </c>
    </row>
    <row r="6329" spans="1:20" hidden="1">
      <c r="A6329" s="146" t="s">
        <v>6026</v>
      </c>
      <c r="B6329" s="145" t="str">
        <f>IFERROR(VLOOKUP(Proc[[#This Row],[App]],Table2[],3,0),"open")</f>
        <v>ok</v>
      </c>
      <c r="C6329" s="147" t="s">
        <v>369</v>
      </c>
      <c r="D6329" s="152" t="s">
        <v>6071</v>
      </c>
      <c r="E6329" s="152" t="s">
        <v>6089</v>
      </c>
      <c r="F6329" s="148" t="s">
        <v>6089</v>
      </c>
      <c r="G6329" s="146" t="s">
        <v>400</v>
      </c>
      <c r="H6329" s="145" t="str">
        <f>IF(Proc[[#This Row],[type]]="LFF (MDG-F)",MID(Proc[[#This Row],[Obj]],13,10),"")</f>
        <v/>
      </c>
      <c r="I6329" s="152"/>
      <c r="J6329" s="145" t="b">
        <f>Proc[[#This Row],[Requested]]=Proc[[#This Row],[CurrentParent]]</f>
        <v>1</v>
      </c>
      <c r="K6329" s="145" t="str">
        <f>IF(Proc[[#This Row],[Author]]="Marcela Urrego",VLOOKUP(LEFT(Proc[[#This Row],[Requested]],1),Table3[#All],2,0),VLOOKUP(Proc[[#This Row],[Author]],Table4[],2,0))</f>
        <v>HC</v>
      </c>
      <c r="L6329" s="148" t="s">
        <v>7174</v>
      </c>
      <c r="M6329" s="140">
        <v>46065</v>
      </c>
      <c r="N6329" s="140"/>
      <c r="O6329" s="140"/>
      <c r="P6329" s="140" t="str">
        <f ca="1">IF(Proc[[#This Row],[DaysAgeing]]&gt;5,"yep","on track")</f>
        <v>yep</v>
      </c>
      <c r="Q6329" s="2">
        <f ca="1">IF(Proc[[#This Row],[DateClosed]]="",ABS(NETWORKDAYS(Proc[[#This Row],[DateOpened]],TODAY()))-1,ABS(NETWORKDAYS(Proc[[#This Row],[DateOpened]],Proc[[#This Row],[DateClosed]]))-1)</f>
        <v>36</v>
      </c>
      <c r="R6329" s="140" t="s">
        <v>6091</v>
      </c>
      <c r="S6329" s="145"/>
      <c r="T6329" s="153">
        <v>6328</v>
      </c>
    </row>
    <row r="6330" spans="1:20" hidden="1">
      <c r="A6330" s="146" t="s">
        <v>6026</v>
      </c>
      <c r="B6330" s="145" t="str">
        <f>IFERROR(VLOOKUP(Proc[[#This Row],[App]],Table2[],3,0),"open")</f>
        <v>ok</v>
      </c>
      <c r="C6330" s="147" t="s">
        <v>369</v>
      </c>
      <c r="D6330" s="152" t="s">
        <v>6072</v>
      </c>
      <c r="E6330" s="152" t="s">
        <v>6089</v>
      </c>
      <c r="F6330" s="148" t="s">
        <v>6089</v>
      </c>
      <c r="G6330" s="146" t="s">
        <v>400</v>
      </c>
      <c r="H6330" s="145" t="str">
        <f>IF(Proc[[#This Row],[type]]="LFF (MDG-F)",MID(Proc[[#This Row],[Obj]],13,10),"")</f>
        <v/>
      </c>
      <c r="I6330" s="152"/>
      <c r="J6330" s="145" t="b">
        <f>Proc[[#This Row],[Requested]]=Proc[[#This Row],[CurrentParent]]</f>
        <v>1</v>
      </c>
      <c r="K6330" s="145" t="str">
        <f>IF(Proc[[#This Row],[Author]]="Marcela Urrego",VLOOKUP(LEFT(Proc[[#This Row],[Requested]],1),Table3[#All],2,0),VLOOKUP(Proc[[#This Row],[Author]],Table4[],2,0))</f>
        <v>HC</v>
      </c>
      <c r="L6330" s="148" t="s">
        <v>7174</v>
      </c>
      <c r="M6330" s="140">
        <v>46065</v>
      </c>
      <c r="N6330" s="140"/>
      <c r="O6330" s="140"/>
      <c r="P6330" s="140" t="str">
        <f ca="1">IF(Proc[[#This Row],[DaysAgeing]]&gt;5,"yep","on track")</f>
        <v>yep</v>
      </c>
      <c r="Q6330" s="2">
        <f ca="1">IF(Proc[[#This Row],[DateClosed]]="",ABS(NETWORKDAYS(Proc[[#This Row],[DateOpened]],TODAY()))-1,ABS(NETWORKDAYS(Proc[[#This Row],[DateOpened]],Proc[[#This Row],[DateClosed]]))-1)</f>
        <v>36</v>
      </c>
      <c r="R6330" s="140" t="s">
        <v>6091</v>
      </c>
      <c r="S6330" s="145"/>
      <c r="T6330" s="153">
        <v>6329</v>
      </c>
    </row>
    <row r="6331" spans="1:20" hidden="1">
      <c r="A6331" s="146" t="s">
        <v>6026</v>
      </c>
      <c r="B6331" s="153" t="str">
        <f>IFERROR(VLOOKUP(Proc[[#This Row],[App]],Table2[],3,0),"open")</f>
        <v>ok</v>
      </c>
      <c r="C6331" s="147" t="s">
        <v>369</v>
      </c>
      <c r="D6331" s="152" t="s">
        <v>6073</v>
      </c>
      <c r="E6331" s="152" t="s">
        <v>6089</v>
      </c>
      <c r="F6331" s="153" t="s">
        <v>6089</v>
      </c>
      <c r="G6331" s="146" t="s">
        <v>400</v>
      </c>
      <c r="H6331" s="145" t="str">
        <f>IF(Proc[[#This Row],[type]]="LFF (MDG-F)",MID(Proc[[#This Row],[Obj]],13,10),"")</f>
        <v/>
      </c>
      <c r="I6331" s="152"/>
      <c r="J6331" s="145" t="b">
        <f>Proc[[#This Row],[Requested]]=Proc[[#This Row],[CurrentParent]]</f>
        <v>1</v>
      </c>
      <c r="K6331" s="153" t="str">
        <f>IF(Proc[[#This Row],[Author]]="Marcela Urrego",VLOOKUP(LEFT(Proc[[#This Row],[Requested]],1),Table3[#All],2,0),VLOOKUP(Proc[[#This Row],[Author]],Table4[],2,0))</f>
        <v>HC</v>
      </c>
      <c r="L6331" s="148" t="s">
        <v>7174</v>
      </c>
      <c r="M6331" s="140">
        <v>46065</v>
      </c>
      <c r="N6331" s="140"/>
      <c r="O6331" s="140"/>
      <c r="P6331" s="140" t="str">
        <f ca="1">IF(Proc[[#This Row],[DaysAgeing]]&gt;5,"yep","on track")</f>
        <v>yep</v>
      </c>
      <c r="Q6331" s="2">
        <f ca="1">IF(Proc[[#This Row],[DateClosed]]="",ABS(NETWORKDAYS(Proc[[#This Row],[DateOpened]],TODAY()))-1,ABS(NETWORKDAYS(Proc[[#This Row],[DateOpened]],Proc[[#This Row],[DateClosed]]))-1)</f>
        <v>36</v>
      </c>
      <c r="R6331" s="140" t="s">
        <v>6091</v>
      </c>
      <c r="S6331" s="145"/>
      <c r="T6331" s="153">
        <v>6330</v>
      </c>
    </row>
    <row r="6332" spans="1:20" hidden="1">
      <c r="A6332" s="146" t="s">
        <v>6026</v>
      </c>
      <c r="B6332" s="153" t="str">
        <f>IFERROR(VLOOKUP(Proc[[#This Row],[App]],Table2[],3,0),"open")</f>
        <v>ok</v>
      </c>
      <c r="C6332" s="147" t="s">
        <v>369</v>
      </c>
      <c r="D6332" s="152" t="s">
        <v>6074</v>
      </c>
      <c r="E6332" s="152" t="s">
        <v>6089</v>
      </c>
      <c r="F6332" s="148" t="s">
        <v>6089</v>
      </c>
      <c r="G6332" s="146" t="s">
        <v>400</v>
      </c>
      <c r="H6332" s="145" t="str">
        <f>IF(Proc[[#This Row],[type]]="LFF (MDG-F)",MID(Proc[[#This Row],[Obj]],13,10),"")</f>
        <v/>
      </c>
      <c r="I6332" s="152"/>
      <c r="J6332" s="145" t="b">
        <f>Proc[[#This Row],[Requested]]=Proc[[#This Row],[CurrentParent]]</f>
        <v>1</v>
      </c>
      <c r="K6332" s="153" t="str">
        <f>IF(Proc[[#This Row],[Author]]="Marcela Urrego",VLOOKUP(LEFT(Proc[[#This Row],[Requested]],1),Table3[#All],2,0),VLOOKUP(Proc[[#This Row],[Author]],Table4[],2,0))</f>
        <v>HC</v>
      </c>
      <c r="L6332" s="148" t="s">
        <v>7174</v>
      </c>
      <c r="M6332" s="140">
        <v>46065</v>
      </c>
      <c r="N6332" s="140"/>
      <c r="O6332" s="140"/>
      <c r="P6332" s="140" t="str">
        <f ca="1">IF(Proc[[#This Row],[DaysAgeing]]&gt;5,"yep","on track")</f>
        <v>yep</v>
      </c>
      <c r="Q6332" s="2">
        <f ca="1">IF(Proc[[#This Row],[DateClosed]]="",ABS(NETWORKDAYS(Proc[[#This Row],[DateOpened]],TODAY()))-1,ABS(NETWORKDAYS(Proc[[#This Row],[DateOpened]],Proc[[#This Row],[DateClosed]]))-1)</f>
        <v>36</v>
      </c>
      <c r="R6332" s="140" t="s">
        <v>6091</v>
      </c>
      <c r="S6332" s="145"/>
      <c r="T6332" s="153">
        <v>6331</v>
      </c>
    </row>
    <row r="6333" spans="1:20" hidden="1">
      <c r="A6333" s="146" t="s">
        <v>6026</v>
      </c>
      <c r="B6333" s="145" t="str">
        <f>IFERROR(VLOOKUP(Proc[[#This Row],[App]],Table2[],3,0),"open")</f>
        <v>ok</v>
      </c>
      <c r="C6333" s="147" t="s">
        <v>369</v>
      </c>
      <c r="D6333" s="152" t="s">
        <v>6075</v>
      </c>
      <c r="E6333" s="152" t="s">
        <v>6089</v>
      </c>
      <c r="F6333" s="148" t="s">
        <v>6089</v>
      </c>
      <c r="G6333" s="146" t="s">
        <v>400</v>
      </c>
      <c r="H6333" s="145" t="str">
        <f>IF(Proc[[#This Row],[type]]="LFF (MDG-F)",MID(Proc[[#This Row],[Obj]],13,10),"")</f>
        <v/>
      </c>
      <c r="I6333" s="152"/>
      <c r="J6333" s="145" t="b">
        <f>Proc[[#This Row],[Requested]]=Proc[[#This Row],[CurrentParent]]</f>
        <v>1</v>
      </c>
      <c r="K6333" s="145" t="str">
        <f>IF(Proc[[#This Row],[Author]]="Marcela Urrego",VLOOKUP(LEFT(Proc[[#This Row],[Requested]],1),Table3[#All],2,0),VLOOKUP(Proc[[#This Row],[Author]],Table4[],2,0))</f>
        <v>HC</v>
      </c>
      <c r="L6333" s="148" t="s">
        <v>7174</v>
      </c>
      <c r="M6333" s="140">
        <v>46065</v>
      </c>
      <c r="N6333" s="140"/>
      <c r="O6333" s="140"/>
      <c r="P6333" s="140" t="str">
        <f ca="1">IF(Proc[[#This Row],[DaysAgeing]]&gt;5,"yep","on track")</f>
        <v>yep</v>
      </c>
      <c r="Q6333" s="2">
        <f ca="1">IF(Proc[[#This Row],[DateClosed]]="",ABS(NETWORKDAYS(Proc[[#This Row],[DateOpened]],TODAY()))-1,ABS(NETWORKDAYS(Proc[[#This Row],[DateOpened]],Proc[[#This Row],[DateClosed]]))-1)</f>
        <v>36</v>
      </c>
      <c r="R6333" s="140" t="s">
        <v>6091</v>
      </c>
      <c r="S6333" s="145"/>
      <c r="T6333" s="153">
        <v>6332</v>
      </c>
    </row>
    <row r="6334" spans="1:20" hidden="1">
      <c r="A6334" s="146" t="s">
        <v>6026</v>
      </c>
      <c r="B6334" s="153" t="str">
        <f>IFERROR(VLOOKUP(Proc[[#This Row],[App]],Table2[],3,0),"open")</f>
        <v>ok</v>
      </c>
      <c r="C6334" s="147" t="s">
        <v>369</v>
      </c>
      <c r="D6334" s="152" t="s">
        <v>6076</v>
      </c>
      <c r="E6334" s="152" t="s">
        <v>6089</v>
      </c>
      <c r="F6334" s="148" t="s">
        <v>6089</v>
      </c>
      <c r="G6334" s="146" t="s">
        <v>400</v>
      </c>
      <c r="H6334" s="145" t="str">
        <f>IF(Proc[[#This Row],[type]]="LFF (MDG-F)",MID(Proc[[#This Row],[Obj]],13,10),"")</f>
        <v/>
      </c>
      <c r="I6334" s="152"/>
      <c r="J6334" s="145" t="b">
        <f>Proc[[#This Row],[Requested]]=Proc[[#This Row],[CurrentParent]]</f>
        <v>1</v>
      </c>
      <c r="K6334" s="153" t="str">
        <f>IF(Proc[[#This Row],[Author]]="Marcela Urrego",VLOOKUP(LEFT(Proc[[#This Row],[Requested]],1),Table3[#All],2,0),VLOOKUP(Proc[[#This Row],[Author]],Table4[],2,0))</f>
        <v>HC</v>
      </c>
      <c r="L6334" s="148" t="s">
        <v>7174</v>
      </c>
      <c r="M6334" s="140">
        <v>46065</v>
      </c>
      <c r="N6334" s="140"/>
      <c r="O6334" s="140"/>
      <c r="P6334" s="140" t="str">
        <f ca="1">IF(Proc[[#This Row],[DaysAgeing]]&gt;5,"yep","on track")</f>
        <v>yep</v>
      </c>
      <c r="Q6334" s="2">
        <f ca="1">IF(Proc[[#This Row],[DateClosed]]="",ABS(NETWORKDAYS(Proc[[#This Row],[DateOpened]],TODAY()))-1,ABS(NETWORKDAYS(Proc[[#This Row],[DateOpened]],Proc[[#This Row],[DateClosed]]))-1)</f>
        <v>36</v>
      </c>
      <c r="R6334" s="140" t="s">
        <v>6091</v>
      </c>
      <c r="S6334" s="145"/>
      <c r="T6334" s="153">
        <v>6333</v>
      </c>
    </row>
    <row r="6335" spans="1:20" hidden="1">
      <c r="A6335" s="146" t="s">
        <v>6026</v>
      </c>
      <c r="B6335" s="153" t="str">
        <f>IFERROR(VLOOKUP(Proc[[#This Row],[App]],Table2[],3,0),"open")</f>
        <v>ok</v>
      </c>
      <c r="C6335" s="147" t="s">
        <v>369</v>
      </c>
      <c r="D6335" s="152" t="s">
        <v>6077</v>
      </c>
      <c r="E6335" s="152" t="s">
        <v>6089</v>
      </c>
      <c r="F6335" s="148" t="s">
        <v>6089</v>
      </c>
      <c r="G6335" s="146" t="s">
        <v>400</v>
      </c>
      <c r="H6335" s="145" t="str">
        <f>IF(Proc[[#This Row],[type]]="LFF (MDG-F)",MID(Proc[[#This Row],[Obj]],13,10),"")</f>
        <v/>
      </c>
      <c r="I6335" s="152"/>
      <c r="J6335" s="145" t="b">
        <f>Proc[[#This Row],[Requested]]=Proc[[#This Row],[CurrentParent]]</f>
        <v>1</v>
      </c>
      <c r="K6335" s="153" t="str">
        <f>IF(Proc[[#This Row],[Author]]="Marcela Urrego",VLOOKUP(LEFT(Proc[[#This Row],[Requested]],1),Table3[#All],2,0),VLOOKUP(Proc[[#This Row],[Author]],Table4[],2,0))</f>
        <v>HC</v>
      </c>
      <c r="L6335" s="148" t="s">
        <v>7174</v>
      </c>
      <c r="M6335" s="140">
        <v>46065</v>
      </c>
      <c r="N6335" s="140"/>
      <c r="O6335" s="140"/>
      <c r="P6335" s="140" t="str">
        <f ca="1">IF(Proc[[#This Row],[DaysAgeing]]&gt;5,"yep","on track")</f>
        <v>yep</v>
      </c>
      <c r="Q6335" s="2">
        <f ca="1">IF(Proc[[#This Row],[DateClosed]]="",ABS(NETWORKDAYS(Proc[[#This Row],[DateOpened]],TODAY()))-1,ABS(NETWORKDAYS(Proc[[#This Row],[DateOpened]],Proc[[#This Row],[DateClosed]]))-1)</f>
        <v>36</v>
      </c>
      <c r="R6335" s="140" t="s">
        <v>6091</v>
      </c>
      <c r="S6335" s="145"/>
      <c r="T6335" s="153">
        <v>6334</v>
      </c>
    </row>
    <row r="6336" spans="1:20" hidden="1">
      <c r="A6336" s="146" t="s">
        <v>6026</v>
      </c>
      <c r="B6336" s="145" t="str">
        <f>IFERROR(VLOOKUP(Proc[[#This Row],[App]],Table2[],3,0),"open")</f>
        <v>ok</v>
      </c>
      <c r="C6336" s="147" t="s">
        <v>369</v>
      </c>
      <c r="D6336" s="152" t="s">
        <v>6078</v>
      </c>
      <c r="E6336" s="152" t="s">
        <v>6089</v>
      </c>
      <c r="F6336" s="148" t="s">
        <v>6089</v>
      </c>
      <c r="G6336" s="146" t="s">
        <v>400</v>
      </c>
      <c r="H6336" s="145" t="str">
        <f>IF(Proc[[#This Row],[type]]="LFF (MDG-F)",MID(Proc[[#This Row],[Obj]],13,10),"")</f>
        <v/>
      </c>
      <c r="I6336" s="152"/>
      <c r="J6336" s="145" t="b">
        <f>Proc[[#This Row],[Requested]]=Proc[[#This Row],[CurrentParent]]</f>
        <v>1</v>
      </c>
      <c r="K6336" s="145" t="str">
        <f>IF(Proc[[#This Row],[Author]]="Marcela Urrego",VLOOKUP(LEFT(Proc[[#This Row],[Requested]],1),Table3[#All],2,0),VLOOKUP(Proc[[#This Row],[Author]],Table4[],2,0))</f>
        <v>HC</v>
      </c>
      <c r="L6336" s="148" t="s">
        <v>7174</v>
      </c>
      <c r="M6336" s="140">
        <v>46065</v>
      </c>
      <c r="N6336" s="140"/>
      <c r="O6336" s="140"/>
      <c r="P6336" s="140" t="str">
        <f ca="1">IF(Proc[[#This Row],[DaysAgeing]]&gt;5,"yep","on track")</f>
        <v>yep</v>
      </c>
      <c r="Q6336" s="2">
        <f ca="1">IF(Proc[[#This Row],[DateClosed]]="",ABS(NETWORKDAYS(Proc[[#This Row],[DateOpened]],TODAY()))-1,ABS(NETWORKDAYS(Proc[[#This Row],[DateOpened]],Proc[[#This Row],[DateClosed]]))-1)</f>
        <v>36</v>
      </c>
      <c r="R6336" s="140" t="s">
        <v>6091</v>
      </c>
      <c r="S6336" s="145"/>
      <c r="T6336" s="153">
        <v>6335</v>
      </c>
    </row>
    <row r="6337" spans="1:20" hidden="1">
      <c r="A6337" s="146" t="s">
        <v>6026</v>
      </c>
      <c r="B6337" s="145" t="str">
        <f>IFERROR(VLOOKUP(Proc[[#This Row],[App]],Table2[],3,0),"open")</f>
        <v>ok</v>
      </c>
      <c r="C6337" s="147" t="s">
        <v>369</v>
      </c>
      <c r="D6337" s="152" t="s">
        <v>6079</v>
      </c>
      <c r="E6337" s="152" t="s">
        <v>6089</v>
      </c>
      <c r="F6337" s="148" t="s">
        <v>6089</v>
      </c>
      <c r="G6337" s="146" t="s">
        <v>400</v>
      </c>
      <c r="H6337" s="145" t="str">
        <f>IF(Proc[[#This Row],[type]]="LFF (MDG-F)",MID(Proc[[#This Row],[Obj]],13,10),"")</f>
        <v/>
      </c>
      <c r="I6337" s="152"/>
      <c r="J6337" s="145" t="b">
        <f>Proc[[#This Row],[Requested]]=Proc[[#This Row],[CurrentParent]]</f>
        <v>1</v>
      </c>
      <c r="K6337" s="145" t="str">
        <f>IF(Proc[[#This Row],[Author]]="Marcela Urrego",VLOOKUP(LEFT(Proc[[#This Row],[Requested]],1),Table3[#All],2,0),VLOOKUP(Proc[[#This Row],[Author]],Table4[],2,0))</f>
        <v>HC</v>
      </c>
      <c r="L6337" s="148" t="s">
        <v>7174</v>
      </c>
      <c r="M6337" s="140">
        <v>46065</v>
      </c>
      <c r="N6337" s="140"/>
      <c r="O6337" s="140"/>
      <c r="P6337" s="140" t="str">
        <f ca="1">IF(Proc[[#This Row],[DaysAgeing]]&gt;5,"yep","on track")</f>
        <v>yep</v>
      </c>
      <c r="Q6337" s="2">
        <f ca="1">IF(Proc[[#This Row],[DateClosed]]="",ABS(NETWORKDAYS(Proc[[#This Row],[DateOpened]],TODAY()))-1,ABS(NETWORKDAYS(Proc[[#This Row],[DateOpened]],Proc[[#This Row],[DateClosed]]))-1)</f>
        <v>36</v>
      </c>
      <c r="R6337" s="140" t="s">
        <v>6091</v>
      </c>
      <c r="S6337" s="145"/>
      <c r="T6337" s="153">
        <v>6336</v>
      </c>
    </row>
    <row r="6338" spans="1:20" hidden="1">
      <c r="A6338" s="146" t="s">
        <v>6026</v>
      </c>
      <c r="B6338" s="145" t="str">
        <f>IFERROR(VLOOKUP(Proc[[#This Row],[App]],Table2[],3,0),"open")</f>
        <v>ok</v>
      </c>
      <c r="C6338" s="147" t="s">
        <v>369</v>
      </c>
      <c r="D6338" s="152" t="s">
        <v>6080</v>
      </c>
      <c r="E6338" s="152" t="s">
        <v>6089</v>
      </c>
      <c r="F6338" s="148" t="s">
        <v>6089</v>
      </c>
      <c r="G6338" s="146" t="s">
        <v>400</v>
      </c>
      <c r="H6338" s="145" t="str">
        <f>IF(Proc[[#This Row],[type]]="LFF (MDG-F)",MID(Proc[[#This Row],[Obj]],13,10),"")</f>
        <v/>
      </c>
      <c r="I6338" s="152"/>
      <c r="J6338" s="145" t="b">
        <f>Proc[[#This Row],[Requested]]=Proc[[#This Row],[CurrentParent]]</f>
        <v>1</v>
      </c>
      <c r="K6338" s="145" t="str">
        <f>IF(Proc[[#This Row],[Author]]="Marcela Urrego",VLOOKUP(LEFT(Proc[[#This Row],[Requested]],1),Table3[#All],2,0),VLOOKUP(Proc[[#This Row],[Author]],Table4[],2,0))</f>
        <v>HC</v>
      </c>
      <c r="L6338" s="148" t="s">
        <v>7174</v>
      </c>
      <c r="M6338" s="140">
        <v>46065</v>
      </c>
      <c r="N6338" s="140"/>
      <c r="O6338" s="140"/>
      <c r="P6338" s="140" t="str">
        <f ca="1">IF(Proc[[#This Row],[DaysAgeing]]&gt;5,"yep","on track")</f>
        <v>yep</v>
      </c>
      <c r="Q6338" s="2">
        <f ca="1">IF(Proc[[#This Row],[DateClosed]]="",ABS(NETWORKDAYS(Proc[[#This Row],[DateOpened]],TODAY()))-1,ABS(NETWORKDAYS(Proc[[#This Row],[DateOpened]],Proc[[#This Row],[DateClosed]]))-1)</f>
        <v>36</v>
      </c>
      <c r="R6338" s="140" t="s">
        <v>6091</v>
      </c>
      <c r="S6338" s="145"/>
      <c r="T6338" s="153">
        <v>6337</v>
      </c>
    </row>
    <row r="6339" spans="1:20" hidden="1">
      <c r="A6339" s="146" t="s">
        <v>6026</v>
      </c>
      <c r="B6339" s="145" t="str">
        <f>IFERROR(VLOOKUP(Proc[[#This Row],[App]],Table2[],3,0),"open")</f>
        <v>ok</v>
      </c>
      <c r="C6339" s="147" t="s">
        <v>369</v>
      </c>
      <c r="D6339" s="152" t="s">
        <v>6081</v>
      </c>
      <c r="E6339" s="152" t="s">
        <v>6089</v>
      </c>
      <c r="F6339" s="148" t="s">
        <v>6089</v>
      </c>
      <c r="G6339" s="146" t="s">
        <v>400</v>
      </c>
      <c r="H6339" s="145" t="str">
        <f>IF(Proc[[#This Row],[type]]="LFF (MDG-F)",MID(Proc[[#This Row],[Obj]],13,10),"")</f>
        <v/>
      </c>
      <c r="I6339" s="152"/>
      <c r="J6339" s="145" t="b">
        <f>Proc[[#This Row],[Requested]]=Proc[[#This Row],[CurrentParent]]</f>
        <v>1</v>
      </c>
      <c r="K6339" s="145" t="str">
        <f>IF(Proc[[#This Row],[Author]]="Marcela Urrego",VLOOKUP(LEFT(Proc[[#This Row],[Requested]],1),Table3[#All],2,0),VLOOKUP(Proc[[#This Row],[Author]],Table4[],2,0))</f>
        <v>HC</v>
      </c>
      <c r="L6339" s="148" t="s">
        <v>7174</v>
      </c>
      <c r="M6339" s="140">
        <v>46065</v>
      </c>
      <c r="N6339" s="140"/>
      <c r="O6339" s="140"/>
      <c r="P6339" s="140" t="str">
        <f ca="1">IF(Proc[[#This Row],[DaysAgeing]]&gt;5,"yep","on track")</f>
        <v>yep</v>
      </c>
      <c r="Q6339" s="2">
        <f ca="1">IF(Proc[[#This Row],[DateClosed]]="",ABS(NETWORKDAYS(Proc[[#This Row],[DateOpened]],TODAY()))-1,ABS(NETWORKDAYS(Proc[[#This Row],[DateOpened]],Proc[[#This Row],[DateClosed]]))-1)</f>
        <v>36</v>
      </c>
      <c r="R6339" s="140" t="s">
        <v>6091</v>
      </c>
      <c r="S6339" s="145"/>
      <c r="T6339" s="153">
        <v>6338</v>
      </c>
    </row>
    <row r="6340" spans="1:20" hidden="1">
      <c r="A6340" s="146" t="s">
        <v>6026</v>
      </c>
      <c r="B6340" s="145" t="str">
        <f>IFERROR(VLOOKUP(Proc[[#This Row],[App]],Table2[],3,0),"open")</f>
        <v>ok</v>
      </c>
      <c r="C6340" s="147" t="s">
        <v>369</v>
      </c>
      <c r="D6340" s="152" t="s">
        <v>6082</v>
      </c>
      <c r="E6340" s="152" t="s">
        <v>6090</v>
      </c>
      <c r="F6340" s="148" t="s">
        <v>6090</v>
      </c>
      <c r="G6340" s="146" t="s">
        <v>400</v>
      </c>
      <c r="H6340" s="145" t="str">
        <f>IF(Proc[[#This Row],[type]]="LFF (MDG-F)",MID(Proc[[#This Row],[Obj]],13,10),"")</f>
        <v/>
      </c>
      <c r="I6340" s="152"/>
      <c r="J6340" s="145" t="b">
        <f>Proc[[#This Row],[Requested]]=Proc[[#This Row],[CurrentParent]]</f>
        <v>1</v>
      </c>
      <c r="K6340" s="145" t="str">
        <f>IF(Proc[[#This Row],[Author]]="Marcela Urrego",VLOOKUP(LEFT(Proc[[#This Row],[Requested]],1),Table3[#All],2,0),VLOOKUP(Proc[[#This Row],[Author]],Table4[],2,0))</f>
        <v>HC</v>
      </c>
      <c r="L6340" s="148" t="s">
        <v>7174</v>
      </c>
      <c r="M6340" s="140">
        <v>46065</v>
      </c>
      <c r="N6340" s="140"/>
      <c r="O6340" s="140"/>
      <c r="P6340" s="140" t="str">
        <f ca="1">IF(Proc[[#This Row],[DaysAgeing]]&gt;5,"yep","on track")</f>
        <v>yep</v>
      </c>
      <c r="Q6340" s="2">
        <f ca="1">IF(Proc[[#This Row],[DateClosed]]="",ABS(NETWORKDAYS(Proc[[#This Row],[DateOpened]],TODAY()))-1,ABS(NETWORKDAYS(Proc[[#This Row],[DateOpened]],Proc[[#This Row],[DateClosed]]))-1)</f>
        <v>36</v>
      </c>
      <c r="R6340" s="140" t="s">
        <v>6091</v>
      </c>
      <c r="S6340" s="145"/>
      <c r="T6340" s="153">
        <v>6339</v>
      </c>
    </row>
    <row r="6341" spans="1:20" hidden="1">
      <c r="A6341" s="146" t="s">
        <v>6026</v>
      </c>
      <c r="B6341" s="145" t="str">
        <f>IFERROR(VLOOKUP(Proc[[#This Row],[App]],Table2[],3,0),"open")</f>
        <v>ok</v>
      </c>
      <c r="C6341" s="147" t="s">
        <v>369</v>
      </c>
      <c r="D6341" s="152" t="s">
        <v>6083</v>
      </c>
      <c r="E6341" s="152" t="s">
        <v>6090</v>
      </c>
      <c r="F6341" s="148" t="s">
        <v>6090</v>
      </c>
      <c r="G6341" s="146" t="s">
        <v>400</v>
      </c>
      <c r="H6341" s="145" t="str">
        <f>IF(Proc[[#This Row],[type]]="LFF (MDG-F)",MID(Proc[[#This Row],[Obj]],13,10),"")</f>
        <v/>
      </c>
      <c r="I6341" s="152"/>
      <c r="J6341" s="145" t="b">
        <f>Proc[[#This Row],[Requested]]=Proc[[#This Row],[CurrentParent]]</f>
        <v>1</v>
      </c>
      <c r="K6341" s="145" t="str">
        <f>IF(Proc[[#This Row],[Author]]="Marcela Urrego",VLOOKUP(LEFT(Proc[[#This Row],[Requested]],1),Table3[#All],2,0),VLOOKUP(Proc[[#This Row],[Author]],Table4[],2,0))</f>
        <v>HC</v>
      </c>
      <c r="L6341" s="148" t="s">
        <v>7174</v>
      </c>
      <c r="M6341" s="140">
        <v>46065</v>
      </c>
      <c r="N6341" s="140"/>
      <c r="O6341" s="140"/>
      <c r="P6341" s="140" t="str">
        <f ca="1">IF(Proc[[#This Row],[DaysAgeing]]&gt;5,"yep","on track")</f>
        <v>yep</v>
      </c>
      <c r="Q6341" s="2">
        <f ca="1">IF(Proc[[#This Row],[DateClosed]]="",ABS(NETWORKDAYS(Proc[[#This Row],[DateOpened]],TODAY()))-1,ABS(NETWORKDAYS(Proc[[#This Row],[DateOpened]],Proc[[#This Row],[DateClosed]]))-1)</f>
        <v>36</v>
      </c>
      <c r="R6341" s="140" t="s">
        <v>6091</v>
      </c>
      <c r="S6341" s="145"/>
      <c r="T6341" s="153">
        <v>6340</v>
      </c>
    </row>
    <row r="6342" spans="1:20" hidden="1">
      <c r="A6342" s="146" t="s">
        <v>6026</v>
      </c>
      <c r="B6342" s="153" t="str">
        <f>IFERROR(VLOOKUP(Proc[[#This Row],[App]],Table2[],3,0),"open")</f>
        <v>ok</v>
      </c>
      <c r="C6342" s="147" t="s">
        <v>369</v>
      </c>
      <c r="D6342" s="152" t="s">
        <v>6084</v>
      </c>
      <c r="E6342" s="152" t="s">
        <v>6090</v>
      </c>
      <c r="F6342" s="148" t="s">
        <v>6090</v>
      </c>
      <c r="G6342" s="146" t="s">
        <v>400</v>
      </c>
      <c r="H6342" s="145" t="str">
        <f>IF(Proc[[#This Row],[type]]="LFF (MDG-F)",MID(Proc[[#This Row],[Obj]],13,10),"")</f>
        <v/>
      </c>
      <c r="I6342" s="152"/>
      <c r="J6342" s="145" t="b">
        <f>Proc[[#This Row],[Requested]]=Proc[[#This Row],[CurrentParent]]</f>
        <v>1</v>
      </c>
      <c r="K6342" s="153" t="str">
        <f>IF(Proc[[#This Row],[Author]]="Marcela Urrego",VLOOKUP(LEFT(Proc[[#This Row],[Requested]],1),Table3[#All],2,0),VLOOKUP(Proc[[#This Row],[Author]],Table4[],2,0))</f>
        <v>HC</v>
      </c>
      <c r="L6342" s="148" t="s">
        <v>7174</v>
      </c>
      <c r="M6342" s="140">
        <v>46065</v>
      </c>
      <c r="N6342" s="140"/>
      <c r="O6342" s="140"/>
      <c r="P6342" s="140" t="str">
        <f ca="1">IF(Proc[[#This Row],[DaysAgeing]]&gt;5,"yep","on track")</f>
        <v>yep</v>
      </c>
      <c r="Q6342" s="2">
        <f ca="1">IF(Proc[[#This Row],[DateClosed]]="",ABS(NETWORKDAYS(Proc[[#This Row],[DateOpened]],TODAY()))-1,ABS(NETWORKDAYS(Proc[[#This Row],[DateOpened]],Proc[[#This Row],[DateClosed]]))-1)</f>
        <v>36</v>
      </c>
      <c r="R6342" s="140" t="s">
        <v>6091</v>
      </c>
      <c r="S6342" s="145"/>
      <c r="T6342" s="153">
        <v>6341</v>
      </c>
    </row>
    <row r="6343" spans="1:20" hidden="1">
      <c r="A6343" s="146" t="s">
        <v>6026</v>
      </c>
      <c r="B6343" s="153" t="str">
        <f>IFERROR(VLOOKUP(Proc[[#This Row],[App]],Table2[],3,0),"open")</f>
        <v>ok</v>
      </c>
      <c r="C6343" s="147" t="s">
        <v>369</v>
      </c>
      <c r="D6343" s="152" t="s">
        <v>6085</v>
      </c>
      <c r="E6343" s="152" t="s">
        <v>6089</v>
      </c>
      <c r="F6343" s="148" t="s">
        <v>6089</v>
      </c>
      <c r="G6343" s="146" t="s">
        <v>400</v>
      </c>
      <c r="H6343" s="145" t="str">
        <f>IF(Proc[[#This Row],[type]]="LFF (MDG-F)",MID(Proc[[#This Row],[Obj]],13,10),"")</f>
        <v/>
      </c>
      <c r="I6343" s="152"/>
      <c r="J6343" s="145" t="b">
        <f>Proc[[#This Row],[Requested]]=Proc[[#This Row],[CurrentParent]]</f>
        <v>1</v>
      </c>
      <c r="K6343" s="153" t="str">
        <f>IF(Proc[[#This Row],[Author]]="Marcela Urrego",VLOOKUP(LEFT(Proc[[#This Row],[Requested]],1),Table3[#All],2,0),VLOOKUP(Proc[[#This Row],[Author]],Table4[],2,0))</f>
        <v>HC</v>
      </c>
      <c r="L6343" s="148" t="s">
        <v>7174</v>
      </c>
      <c r="M6343" s="140">
        <v>46065</v>
      </c>
      <c r="N6343" s="140"/>
      <c r="O6343" s="140"/>
      <c r="P6343" s="140" t="str">
        <f ca="1">IF(Proc[[#This Row],[DaysAgeing]]&gt;5,"yep","on track")</f>
        <v>yep</v>
      </c>
      <c r="Q6343" s="2">
        <f ca="1">IF(Proc[[#This Row],[DateClosed]]="",ABS(NETWORKDAYS(Proc[[#This Row],[DateOpened]],TODAY()))-1,ABS(NETWORKDAYS(Proc[[#This Row],[DateOpened]],Proc[[#This Row],[DateClosed]]))-1)</f>
        <v>36</v>
      </c>
      <c r="R6343" s="140" t="s">
        <v>6091</v>
      </c>
      <c r="S6343" s="145"/>
      <c r="T6343" s="153">
        <v>6342</v>
      </c>
    </row>
    <row r="6344" spans="1:20" hidden="1">
      <c r="A6344" s="146" t="s">
        <v>6026</v>
      </c>
      <c r="B6344" s="153" t="str">
        <f>IFERROR(VLOOKUP(Proc[[#This Row],[App]],Table2[],3,0),"open")</f>
        <v>ok</v>
      </c>
      <c r="C6344" s="147" t="s">
        <v>369</v>
      </c>
      <c r="D6344" s="152" t="s">
        <v>6086</v>
      </c>
      <c r="E6344" s="152" t="s">
        <v>6088</v>
      </c>
      <c r="F6344" s="153" t="s">
        <v>6088</v>
      </c>
      <c r="G6344" s="146" t="s">
        <v>400</v>
      </c>
      <c r="H6344" s="145" t="str">
        <f>IF(Proc[[#This Row],[type]]="LFF (MDG-F)",MID(Proc[[#This Row],[Obj]],13,10),"")</f>
        <v/>
      </c>
      <c r="I6344" s="152"/>
      <c r="J6344" s="145" t="b">
        <f>Proc[[#This Row],[Requested]]=Proc[[#This Row],[CurrentParent]]</f>
        <v>1</v>
      </c>
      <c r="K6344" s="153" t="str">
        <f>IF(Proc[[#This Row],[Author]]="Marcela Urrego",VLOOKUP(LEFT(Proc[[#This Row],[Requested]],1),Table3[#All],2,0),VLOOKUP(Proc[[#This Row],[Author]],Table4[],2,0))</f>
        <v>HC</v>
      </c>
      <c r="L6344" s="153" t="s">
        <v>7174</v>
      </c>
      <c r="M6344" s="140">
        <v>46065</v>
      </c>
      <c r="N6344" s="140"/>
      <c r="O6344" s="140"/>
      <c r="P6344" s="140" t="str">
        <f ca="1">IF(Proc[[#This Row],[DaysAgeing]]&gt;5,"yep","on track")</f>
        <v>yep</v>
      </c>
      <c r="Q6344" s="2">
        <f ca="1">IF(Proc[[#This Row],[DateClosed]]="",ABS(NETWORKDAYS(Proc[[#This Row],[DateOpened]],TODAY()))-1,ABS(NETWORKDAYS(Proc[[#This Row],[DateOpened]],Proc[[#This Row],[DateClosed]]))-1)</f>
        <v>36</v>
      </c>
      <c r="R6344" s="140" t="s">
        <v>6091</v>
      </c>
      <c r="S6344" s="145"/>
      <c r="T6344" s="153">
        <v>6343</v>
      </c>
    </row>
    <row r="6345" spans="1:20" hidden="1">
      <c r="A6345" s="146" t="s">
        <v>6026</v>
      </c>
      <c r="B6345" s="145" t="str">
        <f>IFERROR(VLOOKUP(Proc[[#This Row],[App]],Table2[],3,0),"open")</f>
        <v>ok</v>
      </c>
      <c r="C6345" s="147" t="s">
        <v>369</v>
      </c>
      <c r="D6345" s="152" t="s">
        <v>6087</v>
      </c>
      <c r="E6345" s="152" t="s">
        <v>6089</v>
      </c>
      <c r="F6345" s="148" t="s">
        <v>6089</v>
      </c>
      <c r="G6345" s="146" t="s">
        <v>400</v>
      </c>
      <c r="H6345" s="145" t="str">
        <f>IF(Proc[[#This Row],[type]]="LFF (MDG-F)",MID(Proc[[#This Row],[Obj]],13,10),"")</f>
        <v/>
      </c>
      <c r="I6345" s="152"/>
      <c r="J6345" s="145" t="b">
        <f>Proc[[#This Row],[Requested]]=Proc[[#This Row],[CurrentParent]]</f>
        <v>1</v>
      </c>
      <c r="K6345" s="145" t="str">
        <f>IF(Proc[[#This Row],[Author]]="Marcela Urrego",VLOOKUP(LEFT(Proc[[#This Row],[Requested]],1),Table3[#All],2,0),VLOOKUP(Proc[[#This Row],[Author]],Table4[],2,0))</f>
        <v>HC</v>
      </c>
      <c r="L6345" s="148" t="s">
        <v>7174</v>
      </c>
      <c r="M6345" s="140">
        <v>46065</v>
      </c>
      <c r="N6345" s="140"/>
      <c r="O6345" s="140"/>
      <c r="P6345" s="140" t="str">
        <f ca="1">IF(Proc[[#This Row],[DaysAgeing]]&gt;5,"yep","on track")</f>
        <v>yep</v>
      </c>
      <c r="Q6345" s="2">
        <f ca="1">IF(Proc[[#This Row],[DateClosed]]="",ABS(NETWORKDAYS(Proc[[#This Row],[DateOpened]],TODAY()))-1,ABS(NETWORKDAYS(Proc[[#This Row],[DateOpened]],Proc[[#This Row],[DateClosed]]))-1)</f>
        <v>36</v>
      </c>
      <c r="R6345" s="140" t="s">
        <v>6091</v>
      </c>
      <c r="S6345" s="145"/>
      <c r="T6345" s="153">
        <v>6344</v>
      </c>
    </row>
    <row r="6346" spans="1:20" hidden="1">
      <c r="A6346" t="s">
        <v>6094</v>
      </c>
      <c r="B6346" s="153" t="str">
        <f>IFERROR(VLOOKUP(Proc[[#This Row],[App]],Table2[],3,0),"open")</f>
        <v>ok</v>
      </c>
      <c r="C6346" s="146" t="s">
        <v>369</v>
      </c>
      <c r="D6346" s="152" t="s">
        <v>10181</v>
      </c>
      <c r="E6346" s="152" t="s">
        <v>6092</v>
      </c>
      <c r="F6346" s="153" t="s">
        <v>6092</v>
      </c>
      <c r="G6346" s="146" t="s">
        <v>400</v>
      </c>
      <c r="H6346" s="145" t="str">
        <f>IF(Proc[[#This Row],[type]]="LFF (MDG-F)",MID(Proc[[#This Row],[Obj]],13,10),"")</f>
        <v/>
      </c>
      <c r="I6346" s="152"/>
      <c r="J6346" s="145" t="b">
        <f>Proc[[#This Row],[Requested]]=Proc[[#This Row],[CurrentParent]]</f>
        <v>1</v>
      </c>
      <c r="K6346" s="153" t="str">
        <f>IF(Proc[[#This Row],[Author]]="Marcela Urrego",VLOOKUP(LEFT(Proc[[#This Row],[Requested]],1),Table3[#All],2,0),VLOOKUP(Proc[[#This Row],[Author]],Table4[],2,0))</f>
        <v>HC</v>
      </c>
      <c r="L6346" s="148" t="s">
        <v>7174</v>
      </c>
      <c r="M6346" s="140">
        <v>46065</v>
      </c>
      <c r="N6346" s="140"/>
      <c r="O6346" s="140"/>
      <c r="P6346" s="140" t="str">
        <f ca="1">IF(Proc[[#This Row],[DaysAgeing]]&gt;5,"yep","on track")</f>
        <v>yep</v>
      </c>
      <c r="Q6346" s="2">
        <f ca="1">IF(Proc[[#This Row],[DateClosed]]="",ABS(NETWORKDAYS(Proc[[#This Row],[DateOpened]],TODAY()))-1,ABS(NETWORKDAYS(Proc[[#This Row],[DateOpened]],Proc[[#This Row],[DateClosed]]))-1)</f>
        <v>36</v>
      </c>
      <c r="R6346" s="140" t="s">
        <v>6097</v>
      </c>
      <c r="S6346" s="145"/>
      <c r="T6346" s="153">
        <v>6345</v>
      </c>
    </row>
    <row r="6347" spans="1:20" hidden="1">
      <c r="A6347" s="146" t="s">
        <v>6094</v>
      </c>
      <c r="B6347" s="145" t="str">
        <f>IFERROR(VLOOKUP(Proc[[#This Row],[App]],Table2[],3,0),"open")</f>
        <v>ok</v>
      </c>
      <c r="C6347" s="146" t="s">
        <v>369</v>
      </c>
      <c r="D6347" s="152" t="s">
        <v>10182</v>
      </c>
      <c r="E6347" s="152" t="s">
        <v>6093</v>
      </c>
      <c r="F6347" s="145" t="s">
        <v>6093</v>
      </c>
      <c r="G6347" s="146" t="s">
        <v>400</v>
      </c>
      <c r="H6347" s="145" t="str">
        <f>IF(Proc[[#This Row],[type]]="LFF (MDG-F)",MID(Proc[[#This Row],[Obj]],13,10),"")</f>
        <v/>
      </c>
      <c r="I6347" s="152"/>
      <c r="J6347" s="145" t="b">
        <f>Proc[[#This Row],[Requested]]=Proc[[#This Row],[CurrentParent]]</f>
        <v>1</v>
      </c>
      <c r="K6347" s="145" t="str">
        <f>IF(Proc[[#This Row],[Author]]="Marcela Urrego",VLOOKUP(LEFT(Proc[[#This Row],[Requested]],1),Table3[#All],2,0),VLOOKUP(Proc[[#This Row],[Author]],Table4[],2,0))</f>
        <v>HC</v>
      </c>
      <c r="L6347" s="148" t="s">
        <v>7174</v>
      </c>
      <c r="M6347" s="140">
        <v>46065</v>
      </c>
      <c r="N6347" s="140"/>
      <c r="O6347" s="140"/>
      <c r="P6347" s="140" t="str">
        <f ca="1">IF(Proc[[#This Row],[DaysAgeing]]&gt;5,"yep","on track")</f>
        <v>yep</v>
      </c>
      <c r="Q6347" s="2">
        <f ca="1">IF(Proc[[#This Row],[DateClosed]]="",ABS(NETWORKDAYS(Proc[[#This Row],[DateOpened]],TODAY()))-1,ABS(NETWORKDAYS(Proc[[#This Row],[DateOpened]],Proc[[#This Row],[DateClosed]]))-1)</f>
        <v>36</v>
      </c>
      <c r="R6347" s="140" t="s">
        <v>6097</v>
      </c>
      <c r="S6347" s="145"/>
      <c r="T6347" s="153">
        <v>6346</v>
      </c>
    </row>
    <row r="6348" spans="1:20" hidden="1">
      <c r="A6348" s="146" t="s">
        <v>6094</v>
      </c>
      <c r="B6348" s="153" t="str">
        <f>IFERROR(VLOOKUP(Proc[[#This Row],[App]],Table2[],3,0),"open")</f>
        <v>ok</v>
      </c>
      <c r="C6348" s="147" t="s">
        <v>369</v>
      </c>
      <c r="D6348" s="152" t="s">
        <v>10183</v>
      </c>
      <c r="E6348" s="152" t="s">
        <v>6093</v>
      </c>
      <c r="F6348" s="153" t="s">
        <v>6093</v>
      </c>
      <c r="G6348" t="s">
        <v>406</v>
      </c>
      <c r="H6348" s="145" t="str">
        <f>IF(Proc[[#This Row],[type]]="LFF (MDG-F)",MID(Proc[[#This Row],[Obj]],13,10),"")</f>
        <v>DE04TMSITE</v>
      </c>
      <c r="I6348" s="152"/>
      <c r="J6348" s="145" t="b">
        <f>Proc[[#This Row],[Requested]]=Proc[[#This Row],[CurrentParent]]</f>
        <v>1</v>
      </c>
      <c r="K6348" s="153" t="str">
        <f>IF(Proc[[#This Row],[Author]]="Marcela Urrego",VLOOKUP(LEFT(Proc[[#This Row],[Requested]],1),Table3[#All],2,0),VLOOKUP(Proc[[#This Row],[Author]],Table4[],2,0))</f>
        <v>HC</v>
      </c>
      <c r="L6348" s="148" t="s">
        <v>7174</v>
      </c>
      <c r="M6348" s="140">
        <v>46065</v>
      </c>
      <c r="N6348" s="140"/>
      <c r="O6348" s="140"/>
      <c r="P6348" s="140" t="str">
        <f ca="1">IF(Proc[[#This Row],[DaysAgeing]]&gt;5,"yep","on track")</f>
        <v>yep</v>
      </c>
      <c r="Q6348" s="2">
        <f ca="1">IF(Proc[[#This Row],[DateClosed]]="",ABS(NETWORKDAYS(Proc[[#This Row],[DateOpened]],TODAY()))-1,ABS(NETWORKDAYS(Proc[[#This Row],[DateOpened]],Proc[[#This Row],[DateClosed]]))-1)</f>
        <v>36</v>
      </c>
      <c r="R6348" s="140" t="s">
        <v>6097</v>
      </c>
      <c r="S6348" s="145"/>
      <c r="T6348" s="153">
        <v>6347</v>
      </c>
    </row>
    <row r="6349" spans="1:20" hidden="1">
      <c r="A6349" s="146" t="s">
        <v>6094</v>
      </c>
      <c r="B6349" s="145" t="str">
        <f>IFERROR(VLOOKUP(Proc[[#This Row],[App]],Table2[],3,0),"open")</f>
        <v>ok</v>
      </c>
      <c r="C6349" s="147" t="s">
        <v>369</v>
      </c>
      <c r="D6349" s="152" t="s">
        <v>10184</v>
      </c>
      <c r="E6349" s="152" t="s">
        <v>6093</v>
      </c>
      <c r="F6349" s="148" t="s">
        <v>6093</v>
      </c>
      <c r="G6349" s="146" t="s">
        <v>406</v>
      </c>
      <c r="H6349" s="145" t="str">
        <f>IF(Proc[[#This Row],[type]]="LFF (MDG-F)",MID(Proc[[#This Row],[Obj]],13,10),"")</f>
        <v>KR07TN2001</v>
      </c>
      <c r="I6349" s="152"/>
      <c r="J6349" s="145" t="b">
        <f>Proc[[#This Row],[Requested]]=Proc[[#This Row],[CurrentParent]]</f>
        <v>1</v>
      </c>
      <c r="K6349" s="145" t="str">
        <f>IF(Proc[[#This Row],[Author]]="Marcela Urrego",VLOOKUP(LEFT(Proc[[#This Row],[Requested]],1),Table3[#All],2,0),VLOOKUP(Proc[[#This Row],[Author]],Table4[],2,0))</f>
        <v>HC</v>
      </c>
      <c r="L6349" s="148" t="s">
        <v>7174</v>
      </c>
      <c r="M6349" s="140">
        <v>46065</v>
      </c>
      <c r="N6349" s="140"/>
      <c r="O6349" s="140"/>
      <c r="P6349" s="140" t="str">
        <f ca="1">IF(Proc[[#This Row],[DaysAgeing]]&gt;5,"yep","on track")</f>
        <v>yep</v>
      </c>
      <c r="Q6349" s="2">
        <f ca="1">IF(Proc[[#This Row],[DateClosed]]="",ABS(NETWORKDAYS(Proc[[#This Row],[DateOpened]],TODAY()))-1,ABS(NETWORKDAYS(Proc[[#This Row],[DateOpened]],Proc[[#This Row],[DateClosed]]))-1)</f>
        <v>36</v>
      </c>
      <c r="R6349" s="140" t="s">
        <v>6097</v>
      </c>
      <c r="S6349" s="145"/>
      <c r="T6349" s="153">
        <v>6348</v>
      </c>
    </row>
    <row r="6350" spans="1:20" hidden="1">
      <c r="A6350" s="146" t="s">
        <v>6094</v>
      </c>
      <c r="B6350" s="145" t="str">
        <f>IFERROR(VLOOKUP(Proc[[#This Row],[App]],Table2[],3,0),"open")</f>
        <v>ok</v>
      </c>
      <c r="C6350" s="147" t="s">
        <v>369</v>
      </c>
      <c r="D6350" s="152" t="s">
        <v>10185</v>
      </c>
      <c r="E6350" s="152" t="s">
        <v>6093</v>
      </c>
      <c r="F6350" s="148" t="s">
        <v>6093</v>
      </c>
      <c r="G6350" s="146" t="s">
        <v>406</v>
      </c>
      <c r="H6350" s="145" t="str">
        <f>IF(Proc[[#This Row],[type]]="LFF (MDG-F)",MID(Proc[[#This Row],[Obj]],13,10),"")</f>
        <v>KR07TN2207</v>
      </c>
      <c r="I6350" s="152"/>
      <c r="J6350" s="145" t="b">
        <f>Proc[[#This Row],[Requested]]=Proc[[#This Row],[CurrentParent]]</f>
        <v>1</v>
      </c>
      <c r="K6350" s="145" t="str">
        <f>IF(Proc[[#This Row],[Author]]="Marcela Urrego",VLOOKUP(LEFT(Proc[[#This Row],[Requested]],1),Table3[#All],2,0),VLOOKUP(Proc[[#This Row],[Author]],Table4[],2,0))</f>
        <v>HC</v>
      </c>
      <c r="L6350" s="148" t="s">
        <v>7174</v>
      </c>
      <c r="M6350" s="140">
        <v>46065</v>
      </c>
      <c r="N6350" s="140"/>
      <c r="O6350" s="140"/>
      <c r="P6350" s="140" t="str">
        <f ca="1">IF(Proc[[#This Row],[DaysAgeing]]&gt;5,"yep","on track")</f>
        <v>yep</v>
      </c>
      <c r="Q6350" s="2">
        <f ca="1">IF(Proc[[#This Row],[DateClosed]]="",ABS(NETWORKDAYS(Proc[[#This Row],[DateOpened]],TODAY()))-1,ABS(NETWORKDAYS(Proc[[#This Row],[DateOpened]],Proc[[#This Row],[DateClosed]]))-1)</f>
        <v>36</v>
      </c>
      <c r="R6350" s="140" t="s">
        <v>6097</v>
      </c>
      <c r="S6350" s="145"/>
      <c r="T6350" s="153">
        <v>6349</v>
      </c>
    </row>
    <row r="6351" spans="1:20" hidden="1">
      <c r="A6351" s="146" t="s">
        <v>6094</v>
      </c>
      <c r="B6351" s="145" t="str">
        <f>IFERROR(VLOOKUP(Proc[[#This Row],[App]],Table2[],3,0),"open")</f>
        <v>ok</v>
      </c>
      <c r="C6351" s="147" t="s">
        <v>369</v>
      </c>
      <c r="D6351" s="152" t="s">
        <v>10186</v>
      </c>
      <c r="E6351" s="152" t="s">
        <v>6093</v>
      </c>
      <c r="F6351" s="148" t="s">
        <v>6093</v>
      </c>
      <c r="G6351" s="146" t="s">
        <v>406</v>
      </c>
      <c r="H6351" s="145" t="str">
        <f>IF(Proc[[#This Row],[type]]="LFF (MDG-F)",MID(Proc[[#This Row],[Obj]],13,10),"")</f>
        <v>US10TN2001</v>
      </c>
      <c r="I6351" s="152"/>
      <c r="J6351" s="145" t="b">
        <f>Proc[[#This Row],[Requested]]=Proc[[#This Row],[CurrentParent]]</f>
        <v>1</v>
      </c>
      <c r="K6351" s="145" t="str">
        <f>IF(Proc[[#This Row],[Author]]="Marcela Urrego",VLOOKUP(LEFT(Proc[[#This Row],[Requested]],1),Table3[#All],2,0),VLOOKUP(Proc[[#This Row],[Author]],Table4[],2,0))</f>
        <v>HC</v>
      </c>
      <c r="L6351" s="148" t="s">
        <v>7174</v>
      </c>
      <c r="M6351" s="140">
        <v>46065</v>
      </c>
      <c r="N6351" s="140"/>
      <c r="O6351" s="140"/>
      <c r="P6351" s="140" t="str">
        <f ca="1">IF(Proc[[#This Row],[DaysAgeing]]&gt;5,"yep","on track")</f>
        <v>yep</v>
      </c>
      <c r="Q6351" s="2">
        <f ca="1">IF(Proc[[#This Row],[DateClosed]]="",ABS(NETWORKDAYS(Proc[[#This Row],[DateOpened]],TODAY()))-1,ABS(NETWORKDAYS(Proc[[#This Row],[DateOpened]],Proc[[#This Row],[DateClosed]]))-1)</f>
        <v>36</v>
      </c>
      <c r="R6351" s="140" t="s">
        <v>6097</v>
      </c>
      <c r="S6351" s="145"/>
      <c r="T6351" s="153">
        <v>6350</v>
      </c>
    </row>
    <row r="6352" spans="1:20" hidden="1">
      <c r="A6352" s="146" t="s">
        <v>6094</v>
      </c>
      <c r="B6352" s="153" t="str">
        <f>IFERROR(VLOOKUP(Proc[[#This Row],[App]],Table2[],3,0),"open")</f>
        <v>ok</v>
      </c>
      <c r="C6352" s="147" t="s">
        <v>369</v>
      </c>
      <c r="D6352" s="152" t="s">
        <v>10187</v>
      </c>
      <c r="E6352" s="152" t="s">
        <v>6093</v>
      </c>
      <c r="F6352" s="148" t="s">
        <v>6093</v>
      </c>
      <c r="G6352" s="146" t="s">
        <v>406</v>
      </c>
      <c r="H6352" s="145" t="str">
        <f>IF(Proc[[#This Row],[type]]="LFF (MDG-F)",MID(Proc[[#This Row],[Obj]],13,10),"")</f>
        <v>US10TN2002</v>
      </c>
      <c r="I6352" s="152"/>
      <c r="J6352" s="145" t="b">
        <f>Proc[[#This Row],[Requested]]=Proc[[#This Row],[CurrentParent]]</f>
        <v>1</v>
      </c>
      <c r="K6352" s="153" t="str">
        <f>IF(Proc[[#This Row],[Author]]="Marcela Urrego",VLOOKUP(LEFT(Proc[[#This Row],[Requested]],1),Table3[#All],2,0),VLOOKUP(Proc[[#This Row],[Author]],Table4[],2,0))</f>
        <v>HC</v>
      </c>
      <c r="L6352" s="148" t="s">
        <v>7174</v>
      </c>
      <c r="M6352" s="140">
        <v>46065</v>
      </c>
      <c r="N6352" s="140"/>
      <c r="O6352" s="140"/>
      <c r="P6352" s="140" t="str">
        <f ca="1">IF(Proc[[#This Row],[DaysAgeing]]&gt;5,"yep","on track")</f>
        <v>yep</v>
      </c>
      <c r="Q6352" s="2">
        <f ca="1">IF(Proc[[#This Row],[DateClosed]]="",ABS(NETWORKDAYS(Proc[[#This Row],[DateOpened]],TODAY()))-1,ABS(NETWORKDAYS(Proc[[#This Row],[DateOpened]],Proc[[#This Row],[DateClosed]]))-1)</f>
        <v>36</v>
      </c>
      <c r="R6352" s="140" t="s">
        <v>6097</v>
      </c>
      <c r="S6352" s="145"/>
      <c r="T6352" s="153">
        <v>6351</v>
      </c>
    </row>
    <row r="6353" spans="1:20" hidden="1">
      <c r="A6353" t="s">
        <v>6095</v>
      </c>
      <c r="B6353" s="153" t="str">
        <f>IFERROR(VLOOKUP(Proc[[#This Row],[App]],Table2[],3,0),"open")</f>
        <v>ok</v>
      </c>
      <c r="C6353" s="146" t="s">
        <v>369</v>
      </c>
      <c r="D6353" s="152" t="s">
        <v>6096</v>
      </c>
      <c r="E6353" s="152" t="s">
        <v>4838</v>
      </c>
      <c r="F6353" s="153" t="s">
        <v>4838</v>
      </c>
      <c r="G6353" s="146" t="s">
        <v>400</v>
      </c>
      <c r="H6353" s="145" t="str">
        <f>IF(Proc[[#This Row],[type]]="LFF (MDG-F)",MID(Proc[[#This Row],[Obj]],13,10),"")</f>
        <v/>
      </c>
      <c r="I6353" s="152"/>
      <c r="J6353" s="145" t="b">
        <f>Proc[[#This Row],[Requested]]=Proc[[#This Row],[CurrentParent]]</f>
        <v>1</v>
      </c>
      <c r="K6353" s="153" t="str">
        <f>IF(Proc[[#This Row],[Author]]="Marcela Urrego",VLOOKUP(LEFT(Proc[[#This Row],[Requested]],1),Table3[#All],2,0),VLOOKUP(Proc[[#This Row],[Author]],Table4[],2,0))</f>
        <v>HC</v>
      </c>
      <c r="L6353" s="148" t="s">
        <v>7174</v>
      </c>
      <c r="M6353" s="140">
        <v>46065</v>
      </c>
      <c r="N6353" s="140"/>
      <c r="O6353" s="140"/>
      <c r="P6353" s="140" t="str">
        <f ca="1">IF(Proc[[#This Row],[DaysAgeing]]&gt;5,"yep","on track")</f>
        <v>yep</v>
      </c>
      <c r="Q6353" s="2">
        <f ca="1">IF(Proc[[#This Row],[DateClosed]]="",ABS(NETWORKDAYS(Proc[[#This Row],[DateOpened]],TODAY()))-1,ABS(NETWORKDAYS(Proc[[#This Row],[DateOpened]],Proc[[#This Row],[DateClosed]]))-1)</f>
        <v>36</v>
      </c>
      <c r="R6353" s="140" t="s">
        <v>6097</v>
      </c>
      <c r="S6353" s="145"/>
      <c r="T6353" s="153">
        <v>6352</v>
      </c>
    </row>
    <row r="6354" spans="1:20" hidden="1">
      <c r="A6354" t="s">
        <v>6098</v>
      </c>
      <c r="B6354" s="153" t="str">
        <f>IFERROR(VLOOKUP(Proc[[#This Row],[App]],Table2[],3,0),"open")</f>
        <v>ok</v>
      </c>
      <c r="C6354" s="146" t="s">
        <v>369</v>
      </c>
      <c r="D6354" s="152" t="s">
        <v>5207</v>
      </c>
      <c r="E6354" s="152" t="s">
        <v>5155</v>
      </c>
      <c r="F6354" s="153" t="s">
        <v>5155</v>
      </c>
      <c r="G6354" s="146" t="s">
        <v>400</v>
      </c>
      <c r="H6354" s="145" t="str">
        <f>IF(Proc[[#This Row],[type]]="LFF (MDG-F)",MID(Proc[[#This Row],[Obj]],13,10),"")</f>
        <v/>
      </c>
      <c r="I6354" s="152"/>
      <c r="J6354" s="145" t="b">
        <f>Proc[[#This Row],[Requested]]=Proc[[#This Row],[CurrentParent]]</f>
        <v>1</v>
      </c>
      <c r="K6354" s="153" t="str">
        <f>IF(Proc[[#This Row],[Author]]="Marcela Urrego",VLOOKUP(LEFT(Proc[[#This Row],[Requested]],1),Table3[#All],2,0),VLOOKUP(Proc[[#This Row],[Author]],Table4[],2,0))</f>
        <v>LS</v>
      </c>
      <c r="L6354" s="148" t="s">
        <v>7174</v>
      </c>
      <c r="M6354" s="140">
        <v>46065</v>
      </c>
      <c r="N6354" s="140"/>
      <c r="O6354" s="140"/>
      <c r="P6354" s="140" t="str">
        <f ca="1">IF(Proc[[#This Row],[DaysAgeing]]&gt;5,"yep","on track")</f>
        <v>yep</v>
      </c>
      <c r="Q6354" s="2">
        <f ca="1">IF(Proc[[#This Row],[DateClosed]]="",ABS(NETWORKDAYS(Proc[[#This Row],[DateOpened]],TODAY()))-1,ABS(NETWORKDAYS(Proc[[#This Row],[DateOpened]],Proc[[#This Row],[DateClosed]]))-1)</f>
        <v>36</v>
      </c>
      <c r="R6354" s="140" t="s">
        <v>488</v>
      </c>
      <c r="S6354" s="145"/>
      <c r="T6354" s="153">
        <v>6353</v>
      </c>
    </row>
    <row r="6355" spans="1:20" hidden="1">
      <c r="A6355" s="146" t="s">
        <v>6098</v>
      </c>
      <c r="B6355" s="145" t="str">
        <f>IFERROR(VLOOKUP(Proc[[#This Row],[App]],Table2[],3,0),"open")</f>
        <v>ok</v>
      </c>
      <c r="C6355" s="146" t="s">
        <v>369</v>
      </c>
      <c r="D6355" s="152" t="s">
        <v>9828</v>
      </c>
      <c r="E6355" s="152" t="s">
        <v>1987</v>
      </c>
      <c r="F6355" s="145" t="s">
        <v>1987</v>
      </c>
      <c r="G6355" s="146" t="s">
        <v>400</v>
      </c>
      <c r="H6355" s="145" t="str">
        <f>IF(Proc[[#This Row],[type]]="LFF (MDG-F)",MID(Proc[[#This Row],[Obj]],13,10),"")</f>
        <v/>
      </c>
      <c r="I6355" s="152"/>
      <c r="J6355" s="145" t="b">
        <f>Proc[[#This Row],[Requested]]=Proc[[#This Row],[CurrentParent]]</f>
        <v>1</v>
      </c>
      <c r="K6355" s="145" t="str">
        <f>IF(Proc[[#This Row],[Author]]="Marcela Urrego",VLOOKUP(LEFT(Proc[[#This Row],[Requested]],1),Table3[#All],2,0),VLOOKUP(Proc[[#This Row],[Author]],Table4[],2,0))</f>
        <v>LS</v>
      </c>
      <c r="L6355" s="148" t="s">
        <v>7174</v>
      </c>
      <c r="M6355" s="140">
        <v>46065</v>
      </c>
      <c r="N6355" s="140"/>
      <c r="O6355" s="140"/>
      <c r="P6355" s="140" t="str">
        <f ca="1">IF(Proc[[#This Row],[DaysAgeing]]&gt;5,"yep","on track")</f>
        <v>yep</v>
      </c>
      <c r="Q6355" s="2">
        <f ca="1">IF(Proc[[#This Row],[DateClosed]]="",ABS(NETWORKDAYS(Proc[[#This Row],[DateOpened]],TODAY()))-1,ABS(NETWORKDAYS(Proc[[#This Row],[DateOpened]],Proc[[#This Row],[DateClosed]]))-1)</f>
        <v>36</v>
      </c>
      <c r="R6355" s="140" t="s">
        <v>488</v>
      </c>
      <c r="S6355" s="145"/>
      <c r="T6355" s="153">
        <v>6354</v>
      </c>
    </row>
    <row r="6356" spans="1:20" hidden="1">
      <c r="A6356" s="146" t="s">
        <v>6098</v>
      </c>
      <c r="B6356" s="145" t="str">
        <f>IFERROR(VLOOKUP(Proc[[#This Row],[App]],Table2[],3,0),"open")</f>
        <v>ok</v>
      </c>
      <c r="C6356" s="146" t="s">
        <v>369</v>
      </c>
      <c r="D6356" s="152" t="s">
        <v>7910</v>
      </c>
      <c r="E6356" s="152" t="s">
        <v>5175</v>
      </c>
      <c r="F6356" s="145" t="s">
        <v>5175</v>
      </c>
      <c r="G6356" s="146" t="s">
        <v>400</v>
      </c>
      <c r="H6356" s="145" t="str">
        <f>IF(Proc[[#This Row],[type]]="LFF (MDG-F)",MID(Proc[[#This Row],[Obj]],13,10),"")</f>
        <v/>
      </c>
      <c r="I6356" s="152"/>
      <c r="J6356" s="145" t="b">
        <f>Proc[[#This Row],[Requested]]=Proc[[#This Row],[CurrentParent]]</f>
        <v>1</v>
      </c>
      <c r="K6356" s="145" t="str">
        <f>IF(Proc[[#This Row],[Author]]="Marcela Urrego",VLOOKUP(LEFT(Proc[[#This Row],[Requested]],1),Table3[#All],2,0),VLOOKUP(Proc[[#This Row],[Author]],Table4[],2,0))</f>
        <v>LS</v>
      </c>
      <c r="L6356" s="148" t="s">
        <v>7174</v>
      </c>
      <c r="M6356" s="140">
        <v>46065</v>
      </c>
      <c r="N6356" s="140"/>
      <c r="O6356" s="140"/>
      <c r="P6356" s="140" t="str">
        <f ca="1">IF(Proc[[#This Row],[DaysAgeing]]&gt;5,"yep","on track")</f>
        <v>yep</v>
      </c>
      <c r="Q6356" s="2">
        <f ca="1">IF(Proc[[#This Row],[DateClosed]]="",ABS(NETWORKDAYS(Proc[[#This Row],[DateOpened]],TODAY()))-1,ABS(NETWORKDAYS(Proc[[#This Row],[DateOpened]],Proc[[#This Row],[DateClosed]]))-1)</f>
        <v>36</v>
      </c>
      <c r="R6356" s="140" t="s">
        <v>488</v>
      </c>
      <c r="S6356" s="145"/>
      <c r="T6356" s="153">
        <v>6355</v>
      </c>
    </row>
    <row r="6357" spans="1:20" hidden="1">
      <c r="A6357" s="146" t="s">
        <v>6098</v>
      </c>
      <c r="B6357" s="145" t="str">
        <f>IFERROR(VLOOKUP(Proc[[#This Row],[App]],Table2[],3,0),"open")</f>
        <v>ok</v>
      </c>
      <c r="C6357" s="146" t="s">
        <v>369</v>
      </c>
      <c r="D6357" s="152" t="s">
        <v>9865</v>
      </c>
      <c r="E6357" s="152" t="s">
        <v>1894</v>
      </c>
      <c r="F6357" s="145" t="s">
        <v>1894</v>
      </c>
      <c r="G6357" s="146" t="s">
        <v>400</v>
      </c>
      <c r="H6357" s="145" t="str">
        <f>IF(Proc[[#This Row],[type]]="LFF (MDG-F)",MID(Proc[[#This Row],[Obj]],13,10),"")</f>
        <v/>
      </c>
      <c r="I6357" s="152"/>
      <c r="J6357" s="145" t="b">
        <f>Proc[[#This Row],[Requested]]=Proc[[#This Row],[CurrentParent]]</f>
        <v>1</v>
      </c>
      <c r="K6357" s="145" t="str">
        <f>IF(Proc[[#This Row],[Author]]="Marcela Urrego",VLOOKUP(LEFT(Proc[[#This Row],[Requested]],1),Table3[#All],2,0),VLOOKUP(Proc[[#This Row],[Author]],Table4[],2,0))</f>
        <v>LS</v>
      </c>
      <c r="L6357" s="148" t="s">
        <v>7174</v>
      </c>
      <c r="M6357" s="140">
        <v>46065</v>
      </c>
      <c r="N6357" s="140"/>
      <c r="O6357" s="140"/>
      <c r="P6357" s="140" t="str">
        <f ca="1">IF(Proc[[#This Row],[DaysAgeing]]&gt;5,"yep","on track")</f>
        <v>yep</v>
      </c>
      <c r="Q6357" s="2">
        <f ca="1">IF(Proc[[#This Row],[DateClosed]]="",ABS(NETWORKDAYS(Proc[[#This Row],[DateOpened]],TODAY()))-1,ABS(NETWORKDAYS(Proc[[#This Row],[DateOpened]],Proc[[#This Row],[DateClosed]]))-1)</f>
        <v>36</v>
      </c>
      <c r="R6357" s="140" t="s">
        <v>488</v>
      </c>
      <c r="S6357" s="145"/>
      <c r="T6357" s="153">
        <v>6356</v>
      </c>
    </row>
    <row r="6358" spans="1:20" hidden="1">
      <c r="A6358" s="146" t="s">
        <v>6098</v>
      </c>
      <c r="B6358" s="145" t="str">
        <f>IFERROR(VLOOKUP(Proc[[#This Row],[App]],Table2[],3,0),"open")</f>
        <v>ok</v>
      </c>
      <c r="C6358" s="146" t="s">
        <v>369</v>
      </c>
      <c r="D6358" s="152" t="s">
        <v>9867</v>
      </c>
      <c r="E6358" s="152" t="s">
        <v>1894</v>
      </c>
      <c r="F6358" s="145" t="s">
        <v>1894</v>
      </c>
      <c r="G6358" s="146" t="s">
        <v>400</v>
      </c>
      <c r="H6358" s="145" t="str">
        <f>IF(Proc[[#This Row],[type]]="LFF (MDG-F)",MID(Proc[[#This Row],[Obj]],13,10),"")</f>
        <v/>
      </c>
      <c r="I6358" s="152"/>
      <c r="J6358" s="145" t="b">
        <f>Proc[[#This Row],[Requested]]=Proc[[#This Row],[CurrentParent]]</f>
        <v>1</v>
      </c>
      <c r="K6358" s="145" t="str">
        <f>IF(Proc[[#This Row],[Author]]="Marcela Urrego",VLOOKUP(LEFT(Proc[[#This Row],[Requested]],1),Table3[#All],2,0),VLOOKUP(Proc[[#This Row],[Author]],Table4[],2,0))</f>
        <v>LS</v>
      </c>
      <c r="L6358" s="148" t="s">
        <v>7174</v>
      </c>
      <c r="M6358" s="140">
        <v>46065</v>
      </c>
      <c r="N6358" s="140"/>
      <c r="O6358" s="140"/>
      <c r="P6358" s="140" t="str">
        <f ca="1">IF(Proc[[#This Row],[DaysAgeing]]&gt;5,"yep","on track")</f>
        <v>yep</v>
      </c>
      <c r="Q6358" s="2">
        <f ca="1">IF(Proc[[#This Row],[DateClosed]]="",ABS(NETWORKDAYS(Proc[[#This Row],[DateOpened]],TODAY()))-1,ABS(NETWORKDAYS(Proc[[#This Row],[DateOpened]],Proc[[#This Row],[DateClosed]]))-1)</f>
        <v>36</v>
      </c>
      <c r="R6358" s="140" t="s">
        <v>488</v>
      </c>
      <c r="S6358" s="145"/>
      <c r="T6358" s="153">
        <v>6357</v>
      </c>
    </row>
    <row r="6359" spans="1:20" hidden="1">
      <c r="A6359" s="146" t="s">
        <v>6098</v>
      </c>
      <c r="B6359" s="153" t="str">
        <f>IFERROR(VLOOKUP(Proc[[#This Row],[App]],Table2[],3,0),"open")</f>
        <v>ok</v>
      </c>
      <c r="C6359" s="146" t="s">
        <v>369</v>
      </c>
      <c r="D6359" s="152" t="s">
        <v>9869</v>
      </c>
      <c r="E6359" s="152" t="s">
        <v>1894</v>
      </c>
      <c r="F6359" s="145" t="s">
        <v>1894</v>
      </c>
      <c r="G6359" s="146" t="s">
        <v>400</v>
      </c>
      <c r="H6359" s="145" t="str">
        <f>IF(Proc[[#This Row],[type]]="LFF (MDG-F)",MID(Proc[[#This Row],[Obj]],13,10),"")</f>
        <v/>
      </c>
      <c r="I6359" s="152"/>
      <c r="J6359" s="145" t="b">
        <f>Proc[[#This Row],[Requested]]=Proc[[#This Row],[CurrentParent]]</f>
        <v>1</v>
      </c>
      <c r="K6359" s="153" t="str">
        <f>IF(Proc[[#This Row],[Author]]="Marcela Urrego",VLOOKUP(LEFT(Proc[[#This Row],[Requested]],1),Table3[#All],2,0),VLOOKUP(Proc[[#This Row],[Author]],Table4[],2,0))</f>
        <v>LS</v>
      </c>
      <c r="L6359" s="148" t="s">
        <v>7174</v>
      </c>
      <c r="M6359" s="140">
        <v>46065</v>
      </c>
      <c r="N6359" s="140"/>
      <c r="O6359" s="140"/>
      <c r="P6359" s="140" t="str">
        <f ca="1">IF(Proc[[#This Row],[DaysAgeing]]&gt;5,"yep","on track")</f>
        <v>yep</v>
      </c>
      <c r="Q6359" s="2">
        <f ca="1">IF(Proc[[#This Row],[DateClosed]]="",ABS(NETWORKDAYS(Proc[[#This Row],[DateOpened]],TODAY()))-1,ABS(NETWORKDAYS(Proc[[#This Row],[DateOpened]],Proc[[#This Row],[DateClosed]]))-1)</f>
        <v>36</v>
      </c>
      <c r="R6359" s="140" t="s">
        <v>488</v>
      </c>
      <c r="S6359" s="145"/>
      <c r="T6359" s="153">
        <v>6358</v>
      </c>
    </row>
    <row r="6360" spans="1:20" hidden="1">
      <c r="A6360" s="146" t="s">
        <v>6098</v>
      </c>
      <c r="B6360" s="145" t="str">
        <f>IFERROR(VLOOKUP(Proc[[#This Row],[App]],Table2[],3,0),"open")</f>
        <v>ok</v>
      </c>
      <c r="C6360" s="146" t="s">
        <v>369</v>
      </c>
      <c r="D6360" s="152" t="s">
        <v>9837</v>
      </c>
      <c r="E6360" s="152" t="s">
        <v>1894</v>
      </c>
      <c r="F6360" s="145" t="s">
        <v>1894</v>
      </c>
      <c r="G6360" s="146" t="s">
        <v>400</v>
      </c>
      <c r="H6360" s="145" t="str">
        <f>IF(Proc[[#This Row],[type]]="LFF (MDG-F)",MID(Proc[[#This Row],[Obj]],13,10),"")</f>
        <v/>
      </c>
      <c r="I6360" s="152"/>
      <c r="J6360" s="145" t="b">
        <f>Proc[[#This Row],[Requested]]=Proc[[#This Row],[CurrentParent]]</f>
        <v>1</v>
      </c>
      <c r="K6360" s="145" t="str">
        <f>IF(Proc[[#This Row],[Author]]="Marcela Urrego",VLOOKUP(LEFT(Proc[[#This Row],[Requested]],1),Table3[#All],2,0),VLOOKUP(Proc[[#This Row],[Author]],Table4[],2,0))</f>
        <v>LS</v>
      </c>
      <c r="L6360" s="148" t="s">
        <v>7174</v>
      </c>
      <c r="M6360" s="140">
        <v>46065</v>
      </c>
      <c r="N6360" s="140"/>
      <c r="O6360" s="140"/>
      <c r="P6360" s="140" t="str">
        <f ca="1">IF(Proc[[#This Row],[DaysAgeing]]&gt;5,"yep","on track")</f>
        <v>yep</v>
      </c>
      <c r="Q6360" s="2">
        <f ca="1">IF(Proc[[#This Row],[DateClosed]]="",ABS(NETWORKDAYS(Proc[[#This Row],[DateOpened]],TODAY()))-1,ABS(NETWORKDAYS(Proc[[#This Row],[DateOpened]],Proc[[#This Row],[DateClosed]]))-1)</f>
        <v>36</v>
      </c>
      <c r="R6360" s="140" t="s">
        <v>488</v>
      </c>
      <c r="S6360" s="145"/>
      <c r="T6360" s="153">
        <v>6359</v>
      </c>
    </row>
    <row r="6361" spans="1:20" hidden="1">
      <c r="A6361" s="146" t="s">
        <v>6098</v>
      </c>
      <c r="B6361" s="145" t="str">
        <f>IFERROR(VLOOKUP(Proc[[#This Row],[App]],Table2[],3,0),"open")</f>
        <v>ok</v>
      </c>
      <c r="C6361" s="146" t="s">
        <v>369</v>
      </c>
      <c r="D6361" s="152" t="s">
        <v>9838</v>
      </c>
      <c r="E6361" s="152" t="s">
        <v>1894</v>
      </c>
      <c r="F6361" s="145" t="s">
        <v>1894</v>
      </c>
      <c r="G6361" s="146" t="s">
        <v>400</v>
      </c>
      <c r="H6361" s="145" t="str">
        <f>IF(Proc[[#This Row],[type]]="LFF (MDG-F)",MID(Proc[[#This Row],[Obj]],13,10),"")</f>
        <v/>
      </c>
      <c r="I6361" s="152"/>
      <c r="J6361" s="145" t="b">
        <f>Proc[[#This Row],[Requested]]=Proc[[#This Row],[CurrentParent]]</f>
        <v>1</v>
      </c>
      <c r="K6361" s="145" t="str">
        <f>IF(Proc[[#This Row],[Author]]="Marcela Urrego",VLOOKUP(LEFT(Proc[[#This Row],[Requested]],1),Table3[#All],2,0),VLOOKUP(Proc[[#This Row],[Author]],Table4[],2,0))</f>
        <v>LS</v>
      </c>
      <c r="L6361" s="148" t="s">
        <v>7174</v>
      </c>
      <c r="M6361" s="140">
        <v>46065</v>
      </c>
      <c r="N6361" s="140"/>
      <c r="O6361" s="140"/>
      <c r="P6361" s="140" t="str">
        <f ca="1">IF(Proc[[#This Row],[DaysAgeing]]&gt;5,"yep","on track")</f>
        <v>yep</v>
      </c>
      <c r="Q6361" s="2">
        <f ca="1">IF(Proc[[#This Row],[DateClosed]]="",ABS(NETWORKDAYS(Proc[[#This Row],[DateOpened]],TODAY()))-1,ABS(NETWORKDAYS(Proc[[#This Row],[DateOpened]],Proc[[#This Row],[DateClosed]]))-1)</f>
        <v>36</v>
      </c>
      <c r="R6361" s="140" t="s">
        <v>488</v>
      </c>
      <c r="S6361" s="145"/>
      <c r="T6361" s="153">
        <v>6360</v>
      </c>
    </row>
    <row r="6362" spans="1:20" hidden="1">
      <c r="A6362" s="146" t="s">
        <v>6098</v>
      </c>
      <c r="B6362" s="145" t="str">
        <f>IFERROR(VLOOKUP(Proc[[#This Row],[App]],Table2[],3,0),"open")</f>
        <v>ok</v>
      </c>
      <c r="C6362" s="146" t="s">
        <v>369</v>
      </c>
      <c r="D6362" s="152" t="s">
        <v>9840</v>
      </c>
      <c r="E6362" s="152" t="s">
        <v>1894</v>
      </c>
      <c r="F6362" s="145" t="s">
        <v>1894</v>
      </c>
      <c r="G6362" s="146" t="s">
        <v>400</v>
      </c>
      <c r="H6362" s="145" t="str">
        <f>IF(Proc[[#This Row],[type]]="LFF (MDG-F)",MID(Proc[[#This Row],[Obj]],13,10),"")</f>
        <v/>
      </c>
      <c r="I6362" s="152"/>
      <c r="J6362" s="145" t="b">
        <f>Proc[[#This Row],[Requested]]=Proc[[#This Row],[CurrentParent]]</f>
        <v>1</v>
      </c>
      <c r="K6362" s="145" t="str">
        <f>IF(Proc[[#This Row],[Author]]="Marcela Urrego",VLOOKUP(LEFT(Proc[[#This Row],[Requested]],1),Table3[#All],2,0),VLOOKUP(Proc[[#This Row],[Author]],Table4[],2,0))</f>
        <v>LS</v>
      </c>
      <c r="L6362" s="148" t="s">
        <v>7174</v>
      </c>
      <c r="M6362" s="140">
        <v>46065</v>
      </c>
      <c r="N6362" s="140"/>
      <c r="O6362" s="140"/>
      <c r="P6362" s="140" t="str">
        <f ca="1">IF(Proc[[#This Row],[DaysAgeing]]&gt;5,"yep","on track")</f>
        <v>yep</v>
      </c>
      <c r="Q6362" s="2">
        <f ca="1">IF(Proc[[#This Row],[DateClosed]]="",ABS(NETWORKDAYS(Proc[[#This Row],[DateOpened]],TODAY()))-1,ABS(NETWORKDAYS(Proc[[#This Row],[DateOpened]],Proc[[#This Row],[DateClosed]]))-1)</f>
        <v>36</v>
      </c>
      <c r="R6362" s="140" t="s">
        <v>488</v>
      </c>
      <c r="S6362" s="145"/>
      <c r="T6362" s="153">
        <v>6361</v>
      </c>
    </row>
    <row r="6363" spans="1:20" hidden="1">
      <c r="A6363" s="146" t="s">
        <v>6098</v>
      </c>
      <c r="B6363" s="145" t="str">
        <f>IFERROR(VLOOKUP(Proc[[#This Row],[App]],Table2[],3,0),"open")</f>
        <v>ok</v>
      </c>
      <c r="C6363" s="146" t="s">
        <v>369</v>
      </c>
      <c r="D6363" s="152" t="s">
        <v>9870</v>
      </c>
      <c r="E6363" s="152" t="s">
        <v>5239</v>
      </c>
      <c r="F6363" s="145" t="s">
        <v>5239</v>
      </c>
      <c r="G6363" s="146" t="s">
        <v>400</v>
      </c>
      <c r="H6363" s="145" t="str">
        <f>IF(Proc[[#This Row],[type]]="LFF (MDG-F)",MID(Proc[[#This Row],[Obj]],13,10),"")</f>
        <v/>
      </c>
      <c r="I6363" s="152"/>
      <c r="J6363" s="145" t="b">
        <f>Proc[[#This Row],[Requested]]=Proc[[#This Row],[CurrentParent]]</f>
        <v>1</v>
      </c>
      <c r="K6363" s="145" t="str">
        <f>IF(Proc[[#This Row],[Author]]="Marcela Urrego",VLOOKUP(LEFT(Proc[[#This Row],[Requested]],1),Table3[#All],2,0),VLOOKUP(Proc[[#This Row],[Author]],Table4[],2,0))</f>
        <v>LS</v>
      </c>
      <c r="L6363" s="148" t="s">
        <v>7174</v>
      </c>
      <c r="M6363" s="140">
        <v>46065</v>
      </c>
      <c r="N6363" s="140"/>
      <c r="O6363" s="140"/>
      <c r="P6363" s="140" t="str">
        <f ca="1">IF(Proc[[#This Row],[DaysAgeing]]&gt;5,"yep","on track")</f>
        <v>yep</v>
      </c>
      <c r="Q6363" s="2">
        <f ca="1">IF(Proc[[#This Row],[DateClosed]]="",ABS(NETWORKDAYS(Proc[[#This Row],[DateOpened]],TODAY()))-1,ABS(NETWORKDAYS(Proc[[#This Row],[DateOpened]],Proc[[#This Row],[DateClosed]]))-1)</f>
        <v>36</v>
      </c>
      <c r="R6363" s="140" t="s">
        <v>488</v>
      </c>
      <c r="S6363" s="145"/>
      <c r="T6363" s="153">
        <v>6362</v>
      </c>
    </row>
    <row r="6364" spans="1:20" hidden="1">
      <c r="A6364" s="146" t="s">
        <v>6098</v>
      </c>
      <c r="B6364" s="145" t="str">
        <f>IFERROR(VLOOKUP(Proc[[#This Row],[App]],Table2[],3,0),"open")</f>
        <v>ok</v>
      </c>
      <c r="C6364" s="146" t="s">
        <v>369</v>
      </c>
      <c r="D6364" s="152" t="s">
        <v>9842</v>
      </c>
      <c r="E6364" s="152" t="s">
        <v>5239</v>
      </c>
      <c r="F6364" s="145" t="s">
        <v>5239</v>
      </c>
      <c r="G6364" s="146" t="s">
        <v>400</v>
      </c>
      <c r="H6364" s="145" t="str">
        <f>IF(Proc[[#This Row],[type]]="LFF (MDG-F)",MID(Proc[[#This Row],[Obj]],13,10),"")</f>
        <v/>
      </c>
      <c r="I6364" s="152"/>
      <c r="J6364" s="145" t="b">
        <f>Proc[[#This Row],[Requested]]=Proc[[#This Row],[CurrentParent]]</f>
        <v>1</v>
      </c>
      <c r="K6364" s="145" t="str">
        <f>IF(Proc[[#This Row],[Author]]="Marcela Urrego",VLOOKUP(LEFT(Proc[[#This Row],[Requested]],1),Table3[#All],2,0),VLOOKUP(Proc[[#This Row],[Author]],Table4[],2,0))</f>
        <v>LS</v>
      </c>
      <c r="L6364" s="148" t="s">
        <v>7174</v>
      </c>
      <c r="M6364" s="140">
        <v>46065</v>
      </c>
      <c r="N6364" s="140"/>
      <c r="O6364" s="140"/>
      <c r="P6364" s="140" t="str">
        <f ca="1">IF(Proc[[#This Row],[DaysAgeing]]&gt;5,"yep","on track")</f>
        <v>yep</v>
      </c>
      <c r="Q6364" s="2">
        <f ca="1">IF(Proc[[#This Row],[DateClosed]]="",ABS(NETWORKDAYS(Proc[[#This Row],[DateOpened]],TODAY()))-1,ABS(NETWORKDAYS(Proc[[#This Row],[DateOpened]],Proc[[#This Row],[DateClosed]]))-1)</f>
        <v>36</v>
      </c>
      <c r="R6364" s="140" t="s">
        <v>488</v>
      </c>
      <c r="S6364" s="145"/>
      <c r="T6364" s="153">
        <v>6363</v>
      </c>
    </row>
    <row r="6365" spans="1:20" hidden="1">
      <c r="A6365" t="s">
        <v>6099</v>
      </c>
      <c r="B6365" s="145" t="str">
        <f>IFERROR(VLOOKUP(Proc[[#This Row],[App]],Table2[],3,0),"open")</f>
        <v>ok</v>
      </c>
      <c r="C6365" s="146" t="s">
        <v>369</v>
      </c>
      <c r="D6365" s="152" t="s">
        <v>10188</v>
      </c>
      <c r="E6365" s="152" t="s">
        <v>5526</v>
      </c>
      <c r="F6365" s="145" t="s">
        <v>5526</v>
      </c>
      <c r="G6365" t="s">
        <v>400</v>
      </c>
      <c r="H6365" s="145" t="str">
        <f>IF(Proc[[#This Row],[type]]="LFF (MDG-F)",MID(Proc[[#This Row],[Obj]],13,10),"")</f>
        <v/>
      </c>
      <c r="I6365" s="152"/>
      <c r="J6365" s="145" t="b">
        <f>Proc[[#This Row],[Requested]]=Proc[[#This Row],[CurrentParent]]</f>
        <v>1</v>
      </c>
      <c r="K6365" s="145" t="str">
        <f>IF(Proc[[#This Row],[Author]]="Marcela Urrego",VLOOKUP(LEFT(Proc[[#This Row],[Requested]],1),Table3[#All],2,0),VLOOKUP(Proc[[#This Row],[Author]],Table4[],2,0))</f>
        <v>LS</v>
      </c>
      <c r="L6365" s="148" t="s">
        <v>7174</v>
      </c>
      <c r="M6365" s="140">
        <v>46065</v>
      </c>
      <c r="N6365" s="140"/>
      <c r="O6365" s="140"/>
      <c r="P6365" s="140" t="str">
        <f ca="1">IF(Proc[[#This Row],[DaysAgeing]]&gt;5,"yep","on track")</f>
        <v>yep</v>
      </c>
      <c r="Q6365" s="2">
        <f ca="1">IF(Proc[[#This Row],[DateClosed]]="",ABS(NETWORKDAYS(Proc[[#This Row],[DateOpened]],TODAY()))-1,ABS(NETWORKDAYS(Proc[[#This Row],[DateOpened]],Proc[[#This Row],[DateClosed]]))-1)</f>
        <v>36</v>
      </c>
      <c r="R6365" s="140" t="s">
        <v>488</v>
      </c>
      <c r="S6365" s="145"/>
      <c r="T6365" s="153">
        <v>6364</v>
      </c>
    </row>
    <row r="6366" spans="1:20" hidden="1">
      <c r="A6366" s="146" t="s">
        <v>6099</v>
      </c>
      <c r="B6366" s="145" t="str">
        <f>IFERROR(VLOOKUP(Proc[[#This Row],[App]],Table2[],3,0),"open")</f>
        <v>ok</v>
      </c>
      <c r="C6366" s="146" t="s">
        <v>369</v>
      </c>
      <c r="D6366" s="152" t="s">
        <v>10189</v>
      </c>
      <c r="E6366" s="152" t="s">
        <v>4154</v>
      </c>
      <c r="F6366" s="145" t="s">
        <v>4154</v>
      </c>
      <c r="G6366" s="146" t="s">
        <v>400</v>
      </c>
      <c r="H6366" s="145" t="str">
        <f>IF(Proc[[#This Row],[type]]="LFF (MDG-F)",MID(Proc[[#This Row],[Obj]],13,10),"")</f>
        <v/>
      </c>
      <c r="I6366" s="152"/>
      <c r="J6366" s="145" t="b">
        <f>Proc[[#This Row],[Requested]]=Proc[[#This Row],[CurrentParent]]</f>
        <v>1</v>
      </c>
      <c r="K6366" s="145" t="str">
        <f>IF(Proc[[#This Row],[Author]]="Marcela Urrego",VLOOKUP(LEFT(Proc[[#This Row],[Requested]],1),Table3[#All],2,0),VLOOKUP(Proc[[#This Row],[Author]],Table4[],2,0))</f>
        <v>LS</v>
      </c>
      <c r="L6366" s="148" t="s">
        <v>7174</v>
      </c>
      <c r="M6366" s="140">
        <v>46065</v>
      </c>
      <c r="N6366" s="140"/>
      <c r="O6366" s="140"/>
      <c r="P6366" s="140" t="str">
        <f ca="1">IF(Proc[[#This Row],[DaysAgeing]]&gt;5,"yep","on track")</f>
        <v>yep</v>
      </c>
      <c r="Q6366" s="2">
        <f ca="1">IF(Proc[[#This Row],[DateClosed]]="",ABS(NETWORKDAYS(Proc[[#This Row],[DateOpened]],TODAY()))-1,ABS(NETWORKDAYS(Proc[[#This Row],[DateOpened]],Proc[[#This Row],[DateClosed]]))-1)</f>
        <v>36</v>
      </c>
      <c r="R6366" s="140" t="s">
        <v>488</v>
      </c>
      <c r="S6366" s="145"/>
      <c r="T6366" s="153">
        <v>6365</v>
      </c>
    </row>
    <row r="6367" spans="1:20" hidden="1">
      <c r="A6367" s="146" t="s">
        <v>6099</v>
      </c>
      <c r="B6367" s="153" t="str">
        <f>IFERROR(VLOOKUP(Proc[[#This Row],[App]],Table2[],3,0),"open")</f>
        <v>ok</v>
      </c>
      <c r="C6367" s="146" t="s">
        <v>369</v>
      </c>
      <c r="D6367" s="152" t="s">
        <v>10190</v>
      </c>
      <c r="E6367" s="152" t="s">
        <v>6103</v>
      </c>
      <c r="F6367" s="145" t="s">
        <v>6103</v>
      </c>
      <c r="G6367" s="146" t="s">
        <v>400</v>
      </c>
      <c r="H6367" s="145" t="str">
        <f>IF(Proc[[#This Row],[type]]="LFF (MDG-F)",MID(Proc[[#This Row],[Obj]],13,10),"")</f>
        <v/>
      </c>
      <c r="I6367" s="152"/>
      <c r="J6367" s="145" t="b">
        <f>Proc[[#This Row],[Requested]]=Proc[[#This Row],[CurrentParent]]</f>
        <v>1</v>
      </c>
      <c r="K6367" s="153" t="str">
        <f>IF(Proc[[#This Row],[Author]]="Marcela Urrego",VLOOKUP(LEFT(Proc[[#This Row],[Requested]],1),Table3[#All],2,0),VLOOKUP(Proc[[#This Row],[Author]],Table4[],2,0))</f>
        <v>LS</v>
      </c>
      <c r="L6367" s="148" t="s">
        <v>7174</v>
      </c>
      <c r="M6367" s="140">
        <v>46065</v>
      </c>
      <c r="N6367" s="140"/>
      <c r="O6367" s="140"/>
      <c r="P6367" s="140" t="str">
        <f ca="1">IF(Proc[[#This Row],[DaysAgeing]]&gt;5,"yep","on track")</f>
        <v>yep</v>
      </c>
      <c r="Q6367" s="2">
        <f ca="1">IF(Proc[[#This Row],[DateClosed]]="",ABS(NETWORKDAYS(Proc[[#This Row],[DateOpened]],TODAY()))-1,ABS(NETWORKDAYS(Proc[[#This Row],[DateOpened]],Proc[[#This Row],[DateClosed]]))-1)</f>
        <v>36</v>
      </c>
      <c r="R6367" s="140" t="s">
        <v>488</v>
      </c>
      <c r="S6367" s="145"/>
      <c r="T6367" s="153">
        <v>6366</v>
      </c>
    </row>
    <row r="6368" spans="1:20" hidden="1">
      <c r="A6368" s="146" t="s">
        <v>6099</v>
      </c>
      <c r="B6368" s="153" t="str">
        <f>IFERROR(VLOOKUP(Proc[[#This Row],[App]],Table2[],3,0),"open")</f>
        <v>ok</v>
      </c>
      <c r="C6368" s="146" t="s">
        <v>369</v>
      </c>
      <c r="D6368" s="152" t="s">
        <v>10191</v>
      </c>
      <c r="E6368" s="152" t="s">
        <v>6103</v>
      </c>
      <c r="F6368" s="145" t="s">
        <v>6103</v>
      </c>
      <c r="G6368" s="146" t="s">
        <v>400</v>
      </c>
      <c r="H6368" s="145" t="str">
        <f>IF(Proc[[#This Row],[type]]="LFF (MDG-F)",MID(Proc[[#This Row],[Obj]],13,10),"")</f>
        <v/>
      </c>
      <c r="I6368" s="152"/>
      <c r="J6368" s="145" t="b">
        <f>Proc[[#This Row],[Requested]]=Proc[[#This Row],[CurrentParent]]</f>
        <v>1</v>
      </c>
      <c r="K6368" s="153" t="str">
        <f>IF(Proc[[#This Row],[Author]]="Marcela Urrego",VLOOKUP(LEFT(Proc[[#This Row],[Requested]],1),Table3[#All],2,0),VLOOKUP(Proc[[#This Row],[Author]],Table4[],2,0))</f>
        <v>LS</v>
      </c>
      <c r="L6368" s="148" t="s">
        <v>7174</v>
      </c>
      <c r="M6368" s="140">
        <v>46065</v>
      </c>
      <c r="N6368" s="140"/>
      <c r="O6368" s="140"/>
      <c r="P6368" s="140" t="str">
        <f ca="1">IF(Proc[[#This Row],[DaysAgeing]]&gt;5,"yep","on track")</f>
        <v>yep</v>
      </c>
      <c r="Q6368" s="2">
        <f ca="1">IF(Proc[[#This Row],[DateClosed]]="",ABS(NETWORKDAYS(Proc[[#This Row],[DateOpened]],TODAY()))-1,ABS(NETWORKDAYS(Proc[[#This Row],[DateOpened]],Proc[[#This Row],[DateClosed]]))-1)</f>
        <v>36</v>
      </c>
      <c r="R6368" s="140" t="s">
        <v>488</v>
      </c>
      <c r="S6368" s="145"/>
      <c r="T6368" s="153">
        <v>6367</v>
      </c>
    </row>
    <row r="6369" spans="1:20" hidden="1">
      <c r="A6369" s="146" t="s">
        <v>6099</v>
      </c>
      <c r="B6369" s="153" t="str">
        <f>IFERROR(VLOOKUP(Proc[[#This Row],[App]],Table2[],3,0),"open")</f>
        <v>ok</v>
      </c>
      <c r="C6369" s="146" t="s">
        <v>369</v>
      </c>
      <c r="D6369" s="152" t="s">
        <v>10192</v>
      </c>
      <c r="E6369" s="152" t="s">
        <v>6103</v>
      </c>
      <c r="F6369" s="153" t="s">
        <v>6103</v>
      </c>
      <c r="G6369" s="146" t="s">
        <v>400</v>
      </c>
      <c r="H6369" s="145" t="str">
        <f>IF(Proc[[#This Row],[type]]="LFF (MDG-F)",MID(Proc[[#This Row],[Obj]],13,10),"")</f>
        <v/>
      </c>
      <c r="I6369" s="152"/>
      <c r="J6369" s="145" t="b">
        <f>Proc[[#This Row],[Requested]]=Proc[[#This Row],[CurrentParent]]</f>
        <v>1</v>
      </c>
      <c r="K6369" s="153" t="str">
        <f>IF(Proc[[#This Row],[Author]]="Marcela Urrego",VLOOKUP(LEFT(Proc[[#This Row],[Requested]],1),Table3[#All],2,0),VLOOKUP(Proc[[#This Row],[Author]],Table4[],2,0))</f>
        <v>LS</v>
      </c>
      <c r="L6369" s="148" t="s">
        <v>7174</v>
      </c>
      <c r="M6369" s="140">
        <v>46065</v>
      </c>
      <c r="N6369" s="140"/>
      <c r="O6369" s="140"/>
      <c r="P6369" s="140" t="str">
        <f ca="1">IF(Proc[[#This Row],[DaysAgeing]]&gt;5,"yep","on track")</f>
        <v>yep</v>
      </c>
      <c r="Q6369" s="2">
        <f ca="1">IF(Proc[[#This Row],[DateClosed]]="",ABS(NETWORKDAYS(Proc[[#This Row],[DateOpened]],TODAY()))-1,ABS(NETWORKDAYS(Proc[[#This Row],[DateOpened]],Proc[[#This Row],[DateClosed]]))-1)</f>
        <v>36</v>
      </c>
      <c r="R6369" s="140" t="s">
        <v>488</v>
      </c>
      <c r="S6369" s="145"/>
      <c r="T6369" s="153">
        <v>6368</v>
      </c>
    </row>
    <row r="6370" spans="1:20" hidden="1">
      <c r="A6370" s="146" t="s">
        <v>6099</v>
      </c>
      <c r="B6370" s="153" t="str">
        <f>IFERROR(VLOOKUP(Proc[[#This Row],[App]],Table2[],3,0),"open")</f>
        <v>ok</v>
      </c>
      <c r="C6370" s="146" t="s">
        <v>369</v>
      </c>
      <c r="D6370" s="152" t="s">
        <v>10193</v>
      </c>
      <c r="E6370" s="152" t="s">
        <v>6103</v>
      </c>
      <c r="F6370" s="145" t="s">
        <v>6103</v>
      </c>
      <c r="G6370" s="146" t="s">
        <v>400</v>
      </c>
      <c r="H6370" s="145" t="str">
        <f>IF(Proc[[#This Row],[type]]="LFF (MDG-F)",MID(Proc[[#This Row],[Obj]],13,10),"")</f>
        <v/>
      </c>
      <c r="I6370" s="152"/>
      <c r="J6370" s="145" t="b">
        <f>Proc[[#This Row],[Requested]]=Proc[[#This Row],[CurrentParent]]</f>
        <v>1</v>
      </c>
      <c r="K6370" s="153" t="str">
        <f>IF(Proc[[#This Row],[Author]]="Marcela Urrego",VLOOKUP(LEFT(Proc[[#This Row],[Requested]],1),Table3[#All],2,0),VLOOKUP(Proc[[#This Row],[Author]],Table4[],2,0))</f>
        <v>LS</v>
      </c>
      <c r="L6370" s="148" t="s">
        <v>7174</v>
      </c>
      <c r="M6370" s="140">
        <v>46065</v>
      </c>
      <c r="N6370" s="140"/>
      <c r="O6370" s="140"/>
      <c r="P6370" s="140" t="str">
        <f ca="1">IF(Proc[[#This Row],[DaysAgeing]]&gt;5,"yep","on track")</f>
        <v>yep</v>
      </c>
      <c r="Q6370" s="2">
        <f ca="1">IF(Proc[[#This Row],[DateClosed]]="",ABS(NETWORKDAYS(Proc[[#This Row],[DateOpened]],TODAY()))-1,ABS(NETWORKDAYS(Proc[[#This Row],[DateOpened]],Proc[[#This Row],[DateClosed]]))-1)</f>
        <v>36</v>
      </c>
      <c r="R6370" s="140" t="s">
        <v>488</v>
      </c>
      <c r="S6370" s="145"/>
      <c r="T6370" s="153">
        <v>6369</v>
      </c>
    </row>
    <row r="6371" spans="1:20" hidden="1">
      <c r="A6371" s="146" t="s">
        <v>6099</v>
      </c>
      <c r="B6371" s="145" t="str">
        <f>IFERROR(VLOOKUP(Proc[[#This Row],[App]],Table2[],3,0),"open")</f>
        <v>ok</v>
      </c>
      <c r="C6371" s="146" t="s">
        <v>369</v>
      </c>
      <c r="D6371" s="152" t="s">
        <v>10194</v>
      </c>
      <c r="E6371" s="152" t="s">
        <v>6103</v>
      </c>
      <c r="F6371" s="145" t="s">
        <v>6103</v>
      </c>
      <c r="G6371" s="146" t="s">
        <v>400</v>
      </c>
      <c r="H6371" s="145" t="str">
        <f>IF(Proc[[#This Row],[type]]="LFF (MDG-F)",MID(Proc[[#This Row],[Obj]],13,10),"")</f>
        <v/>
      </c>
      <c r="I6371" s="152"/>
      <c r="J6371" s="145" t="b">
        <f>Proc[[#This Row],[Requested]]=Proc[[#This Row],[CurrentParent]]</f>
        <v>1</v>
      </c>
      <c r="K6371" s="145" t="str">
        <f>IF(Proc[[#This Row],[Author]]="Marcela Urrego",VLOOKUP(LEFT(Proc[[#This Row],[Requested]],1),Table3[#All],2,0),VLOOKUP(Proc[[#This Row],[Author]],Table4[],2,0))</f>
        <v>LS</v>
      </c>
      <c r="L6371" s="148" t="s">
        <v>7174</v>
      </c>
      <c r="M6371" s="140">
        <v>46065</v>
      </c>
      <c r="N6371" s="140"/>
      <c r="O6371" s="140"/>
      <c r="P6371" s="140" t="str">
        <f ca="1">IF(Proc[[#This Row],[DaysAgeing]]&gt;5,"yep","on track")</f>
        <v>yep</v>
      </c>
      <c r="Q6371" s="2">
        <f ca="1">IF(Proc[[#This Row],[DateClosed]]="",ABS(NETWORKDAYS(Proc[[#This Row],[DateOpened]],TODAY()))-1,ABS(NETWORKDAYS(Proc[[#This Row],[DateOpened]],Proc[[#This Row],[DateClosed]]))-1)</f>
        <v>36</v>
      </c>
      <c r="R6371" s="140" t="s">
        <v>488</v>
      </c>
      <c r="S6371" s="145"/>
      <c r="T6371" s="153">
        <v>6370</v>
      </c>
    </row>
    <row r="6372" spans="1:20" hidden="1">
      <c r="A6372" s="146" t="s">
        <v>6099</v>
      </c>
      <c r="B6372" s="153" t="str">
        <f>IFERROR(VLOOKUP(Proc[[#This Row],[App]],Table2[],3,0),"open")</f>
        <v>ok</v>
      </c>
      <c r="C6372" s="146" t="s">
        <v>369</v>
      </c>
      <c r="D6372" s="152" t="s">
        <v>10195</v>
      </c>
      <c r="E6372" s="152" t="s">
        <v>6103</v>
      </c>
      <c r="F6372" s="153" t="s">
        <v>6103</v>
      </c>
      <c r="G6372" s="146" t="s">
        <v>400</v>
      </c>
      <c r="H6372" s="145" t="str">
        <f>IF(Proc[[#This Row],[type]]="LFF (MDG-F)",MID(Proc[[#This Row],[Obj]],13,10),"")</f>
        <v/>
      </c>
      <c r="I6372" s="152"/>
      <c r="J6372" s="145" t="b">
        <f>Proc[[#This Row],[Requested]]=Proc[[#This Row],[CurrentParent]]</f>
        <v>1</v>
      </c>
      <c r="K6372" s="153" t="str">
        <f>IF(Proc[[#This Row],[Author]]="Marcela Urrego",VLOOKUP(LEFT(Proc[[#This Row],[Requested]],1),Table3[#All],2,0),VLOOKUP(Proc[[#This Row],[Author]],Table4[],2,0))</f>
        <v>LS</v>
      </c>
      <c r="L6372" s="148" t="s">
        <v>7174</v>
      </c>
      <c r="M6372" s="140">
        <v>46065</v>
      </c>
      <c r="N6372" s="140"/>
      <c r="O6372" s="140"/>
      <c r="P6372" s="140" t="str">
        <f ca="1">IF(Proc[[#This Row],[DaysAgeing]]&gt;5,"yep","on track")</f>
        <v>yep</v>
      </c>
      <c r="Q6372" s="2">
        <f ca="1">IF(Proc[[#This Row],[DateClosed]]="",ABS(NETWORKDAYS(Proc[[#This Row],[DateOpened]],TODAY()))-1,ABS(NETWORKDAYS(Proc[[#This Row],[DateOpened]],Proc[[#This Row],[DateClosed]]))-1)</f>
        <v>36</v>
      </c>
      <c r="R6372" s="140" t="s">
        <v>488</v>
      </c>
      <c r="S6372" s="145"/>
      <c r="T6372" s="153">
        <v>6371</v>
      </c>
    </row>
    <row r="6373" spans="1:20" hidden="1">
      <c r="A6373" s="146" t="s">
        <v>6099</v>
      </c>
      <c r="B6373" s="153" t="str">
        <f>IFERROR(VLOOKUP(Proc[[#This Row],[App]],Table2[],3,0),"open")</f>
        <v>ok</v>
      </c>
      <c r="C6373" s="146" t="s">
        <v>369</v>
      </c>
      <c r="D6373" s="152" t="s">
        <v>10196</v>
      </c>
      <c r="E6373" s="152" t="s">
        <v>6104</v>
      </c>
      <c r="F6373" s="153" t="s">
        <v>6104</v>
      </c>
      <c r="G6373" s="146" t="s">
        <v>400</v>
      </c>
      <c r="H6373" s="145" t="str">
        <f>IF(Proc[[#This Row],[type]]="LFF (MDG-F)",MID(Proc[[#This Row],[Obj]],13,10),"")</f>
        <v/>
      </c>
      <c r="I6373" s="152"/>
      <c r="J6373" s="145" t="b">
        <f>Proc[[#This Row],[Requested]]=Proc[[#This Row],[CurrentParent]]</f>
        <v>1</v>
      </c>
      <c r="K6373" s="153" t="str">
        <f>IF(Proc[[#This Row],[Author]]="Marcela Urrego",VLOOKUP(LEFT(Proc[[#This Row],[Requested]],1),Table3[#All],2,0),VLOOKUP(Proc[[#This Row],[Author]],Table4[],2,0))</f>
        <v>LS</v>
      </c>
      <c r="L6373" s="148" t="s">
        <v>7174</v>
      </c>
      <c r="M6373" s="140">
        <v>46065</v>
      </c>
      <c r="N6373" s="140"/>
      <c r="O6373" s="140"/>
      <c r="P6373" s="140" t="str">
        <f ca="1">IF(Proc[[#This Row],[DaysAgeing]]&gt;5,"yep","on track")</f>
        <v>yep</v>
      </c>
      <c r="Q6373" s="2">
        <f ca="1">IF(Proc[[#This Row],[DateClosed]]="",ABS(NETWORKDAYS(Proc[[#This Row],[DateOpened]],TODAY()))-1,ABS(NETWORKDAYS(Proc[[#This Row],[DateOpened]],Proc[[#This Row],[DateClosed]]))-1)</f>
        <v>36</v>
      </c>
      <c r="R6373" s="140" t="s">
        <v>488</v>
      </c>
      <c r="S6373" s="145"/>
      <c r="T6373" s="153">
        <v>6372</v>
      </c>
    </row>
    <row r="6374" spans="1:20" hidden="1">
      <c r="A6374" s="146" t="s">
        <v>6099</v>
      </c>
      <c r="B6374" s="153" t="str">
        <f>IFERROR(VLOOKUP(Proc[[#This Row],[App]],Table2[],3,0),"open")</f>
        <v>ok</v>
      </c>
      <c r="C6374" s="146" t="s">
        <v>369</v>
      </c>
      <c r="D6374" s="152" t="s">
        <v>10197</v>
      </c>
      <c r="E6374" s="152" t="s">
        <v>6105</v>
      </c>
      <c r="F6374" s="145" t="s">
        <v>6105</v>
      </c>
      <c r="G6374" s="146" t="s">
        <v>400</v>
      </c>
      <c r="H6374" s="145" t="str">
        <f>IF(Proc[[#This Row],[type]]="LFF (MDG-F)",MID(Proc[[#This Row],[Obj]],13,10),"")</f>
        <v/>
      </c>
      <c r="I6374" s="152"/>
      <c r="J6374" s="145" t="b">
        <f>Proc[[#This Row],[Requested]]=Proc[[#This Row],[CurrentParent]]</f>
        <v>1</v>
      </c>
      <c r="K6374" s="153" t="str">
        <f>IF(Proc[[#This Row],[Author]]="Marcela Urrego",VLOOKUP(LEFT(Proc[[#This Row],[Requested]],1),Table3[#All],2,0),VLOOKUP(Proc[[#This Row],[Author]],Table4[],2,0))</f>
        <v>LS</v>
      </c>
      <c r="L6374" s="148" t="s">
        <v>7174</v>
      </c>
      <c r="M6374" s="140">
        <v>46065</v>
      </c>
      <c r="N6374" s="140"/>
      <c r="O6374" s="140"/>
      <c r="P6374" s="140" t="str">
        <f ca="1">IF(Proc[[#This Row],[DaysAgeing]]&gt;5,"yep","on track")</f>
        <v>yep</v>
      </c>
      <c r="Q6374" s="2">
        <f ca="1">IF(Proc[[#This Row],[DateClosed]]="",ABS(NETWORKDAYS(Proc[[#This Row],[DateOpened]],TODAY()))-1,ABS(NETWORKDAYS(Proc[[#This Row],[DateOpened]],Proc[[#This Row],[DateClosed]]))-1)</f>
        <v>36</v>
      </c>
      <c r="R6374" s="140" t="s">
        <v>488</v>
      </c>
      <c r="S6374" s="145"/>
      <c r="T6374" s="153">
        <v>6373</v>
      </c>
    </row>
    <row r="6375" spans="1:20" hidden="1">
      <c r="A6375" s="146" t="s">
        <v>6099</v>
      </c>
      <c r="B6375" s="145" t="str">
        <f>IFERROR(VLOOKUP(Proc[[#This Row],[App]],Table2[],3,0),"open")</f>
        <v>ok</v>
      </c>
      <c r="C6375" s="147" t="s">
        <v>369</v>
      </c>
      <c r="D6375" s="152" t="s">
        <v>10198</v>
      </c>
      <c r="E6375" s="152" t="s">
        <v>6106</v>
      </c>
      <c r="F6375" s="148" t="s">
        <v>6106</v>
      </c>
      <c r="G6375" s="146" t="s">
        <v>406</v>
      </c>
      <c r="H6375" s="145" t="str">
        <f>IF(Proc[[#This Row],[type]]="LFF (MDG-F)",MID(Proc[[#This Row],[Obj]],13,10),"")</f>
        <v>2125R03257</v>
      </c>
      <c r="I6375" s="152"/>
      <c r="J6375" s="145" t="b">
        <f>Proc[[#This Row],[Requested]]=Proc[[#This Row],[CurrentParent]]</f>
        <v>1</v>
      </c>
      <c r="K6375" s="145" t="str">
        <f>IF(Proc[[#This Row],[Author]]="Marcela Urrego",VLOOKUP(LEFT(Proc[[#This Row],[Requested]],1),Table3[#All],2,0),VLOOKUP(Proc[[#This Row],[Author]],Table4[],2,0))</f>
        <v>LS</v>
      </c>
      <c r="L6375" s="148" t="s">
        <v>7174</v>
      </c>
      <c r="M6375" s="140">
        <v>46065</v>
      </c>
      <c r="N6375" s="140"/>
      <c r="O6375" s="140"/>
      <c r="P6375" s="140" t="str">
        <f ca="1">IF(Proc[[#This Row],[DaysAgeing]]&gt;5,"yep","on track")</f>
        <v>yep</v>
      </c>
      <c r="Q6375" s="2">
        <f ca="1">IF(Proc[[#This Row],[DateClosed]]="",ABS(NETWORKDAYS(Proc[[#This Row],[DateOpened]],TODAY()))-1,ABS(NETWORKDAYS(Proc[[#This Row],[DateOpened]],Proc[[#This Row],[DateClosed]]))-1)</f>
        <v>36</v>
      </c>
      <c r="R6375" s="140" t="s">
        <v>488</v>
      </c>
      <c r="S6375" s="145"/>
      <c r="T6375" s="153">
        <v>6374</v>
      </c>
    </row>
    <row r="6376" spans="1:20" hidden="1">
      <c r="A6376" s="146" t="s">
        <v>6099</v>
      </c>
      <c r="B6376" s="153" t="str">
        <f>IFERROR(VLOOKUP(Proc[[#This Row],[App]],Table2[],3,0),"open")</f>
        <v>ok</v>
      </c>
      <c r="C6376" s="146" t="s">
        <v>369</v>
      </c>
      <c r="D6376" s="152" t="s">
        <v>10199</v>
      </c>
      <c r="E6376" s="152" t="s">
        <v>6107</v>
      </c>
      <c r="F6376" s="153" t="s">
        <v>6107</v>
      </c>
      <c r="G6376" s="146" t="s">
        <v>400</v>
      </c>
      <c r="H6376" s="145" t="str">
        <f>IF(Proc[[#This Row],[type]]="LFF (MDG-F)",MID(Proc[[#This Row],[Obj]],13,10),"")</f>
        <v/>
      </c>
      <c r="I6376" s="152"/>
      <c r="J6376" s="145" t="b">
        <f>Proc[[#This Row],[Requested]]=Proc[[#This Row],[CurrentParent]]</f>
        <v>1</v>
      </c>
      <c r="K6376" s="153" t="str">
        <f>IF(Proc[[#This Row],[Author]]="Marcela Urrego",VLOOKUP(LEFT(Proc[[#This Row],[Requested]],1),Table3[#All],2,0),VLOOKUP(Proc[[#This Row],[Author]],Table4[],2,0))</f>
        <v>LS</v>
      </c>
      <c r="L6376" s="148" t="s">
        <v>7174</v>
      </c>
      <c r="M6376" s="140">
        <v>46065</v>
      </c>
      <c r="N6376" s="140"/>
      <c r="O6376" s="140"/>
      <c r="P6376" s="140" t="str">
        <f ca="1">IF(Proc[[#This Row],[DaysAgeing]]&gt;5,"yep","on track")</f>
        <v>yep</v>
      </c>
      <c r="Q6376" s="2">
        <f ca="1">IF(Proc[[#This Row],[DateClosed]]="",ABS(NETWORKDAYS(Proc[[#This Row],[DateOpened]],TODAY()))-1,ABS(NETWORKDAYS(Proc[[#This Row],[DateOpened]],Proc[[#This Row],[DateClosed]]))-1)</f>
        <v>36</v>
      </c>
      <c r="R6376" s="140" t="s">
        <v>488</v>
      </c>
      <c r="S6376" s="145"/>
      <c r="T6376" s="153">
        <v>6375</v>
      </c>
    </row>
    <row r="6377" spans="1:20" hidden="1">
      <c r="A6377" s="146" t="s">
        <v>6099</v>
      </c>
      <c r="B6377" s="153" t="str">
        <f>IFERROR(VLOOKUP(Proc[[#This Row],[App]],Table2[],3,0),"open")</f>
        <v>ok</v>
      </c>
      <c r="C6377" s="146" t="s">
        <v>369</v>
      </c>
      <c r="D6377" s="152" t="s">
        <v>10200</v>
      </c>
      <c r="E6377" s="152" t="s">
        <v>6107</v>
      </c>
      <c r="F6377" s="153" t="s">
        <v>6107</v>
      </c>
      <c r="G6377" s="146" t="s">
        <v>400</v>
      </c>
      <c r="H6377" s="145" t="str">
        <f>IF(Proc[[#This Row],[type]]="LFF (MDG-F)",MID(Proc[[#This Row],[Obj]],13,10),"")</f>
        <v/>
      </c>
      <c r="I6377" s="152"/>
      <c r="J6377" s="145" t="b">
        <f>Proc[[#This Row],[Requested]]=Proc[[#This Row],[CurrentParent]]</f>
        <v>1</v>
      </c>
      <c r="K6377" s="153" t="str">
        <f>IF(Proc[[#This Row],[Author]]="Marcela Urrego",VLOOKUP(LEFT(Proc[[#This Row],[Requested]],1),Table3[#All],2,0),VLOOKUP(Proc[[#This Row],[Author]],Table4[],2,0))</f>
        <v>LS</v>
      </c>
      <c r="L6377" s="148" t="s">
        <v>7174</v>
      </c>
      <c r="M6377" s="140">
        <v>46065</v>
      </c>
      <c r="N6377" s="140"/>
      <c r="O6377" s="140"/>
      <c r="P6377" s="140" t="str">
        <f ca="1">IF(Proc[[#This Row],[DaysAgeing]]&gt;5,"yep","on track")</f>
        <v>yep</v>
      </c>
      <c r="Q6377" s="2">
        <f ca="1">IF(Proc[[#This Row],[DateClosed]]="",ABS(NETWORKDAYS(Proc[[#This Row],[DateOpened]],TODAY()))-1,ABS(NETWORKDAYS(Proc[[#This Row],[DateOpened]],Proc[[#This Row],[DateClosed]]))-1)</f>
        <v>36</v>
      </c>
      <c r="R6377" s="140" t="s">
        <v>488</v>
      </c>
      <c r="S6377" s="145"/>
      <c r="T6377" s="153">
        <v>6376</v>
      </c>
    </row>
    <row r="6378" spans="1:20" hidden="1">
      <c r="A6378" s="146" t="s">
        <v>6099</v>
      </c>
      <c r="B6378" s="153" t="str">
        <f>IFERROR(VLOOKUP(Proc[[#This Row],[App]],Table2[],3,0),"open")</f>
        <v>ok</v>
      </c>
      <c r="C6378" s="146" t="s">
        <v>369</v>
      </c>
      <c r="D6378" s="152" t="s">
        <v>10201</v>
      </c>
      <c r="E6378" s="152" t="s">
        <v>6107</v>
      </c>
      <c r="F6378" s="153" t="s">
        <v>6107</v>
      </c>
      <c r="G6378" s="146" t="s">
        <v>400</v>
      </c>
      <c r="H6378" s="145" t="str">
        <f>IF(Proc[[#This Row],[type]]="LFF (MDG-F)",MID(Proc[[#This Row],[Obj]],13,10),"")</f>
        <v/>
      </c>
      <c r="I6378" s="152"/>
      <c r="J6378" s="145" t="b">
        <f>Proc[[#This Row],[Requested]]=Proc[[#This Row],[CurrentParent]]</f>
        <v>1</v>
      </c>
      <c r="K6378" s="153" t="str">
        <f>IF(Proc[[#This Row],[Author]]="Marcela Urrego",VLOOKUP(LEFT(Proc[[#This Row],[Requested]],1),Table3[#All],2,0),VLOOKUP(Proc[[#This Row],[Author]],Table4[],2,0))</f>
        <v>LS</v>
      </c>
      <c r="L6378" s="148" t="s">
        <v>7174</v>
      </c>
      <c r="M6378" s="140">
        <v>46065</v>
      </c>
      <c r="N6378" s="140"/>
      <c r="O6378" s="140"/>
      <c r="P6378" s="140" t="str">
        <f ca="1">IF(Proc[[#This Row],[DaysAgeing]]&gt;5,"yep","on track")</f>
        <v>yep</v>
      </c>
      <c r="Q6378" s="2">
        <f ca="1">IF(Proc[[#This Row],[DateClosed]]="",ABS(NETWORKDAYS(Proc[[#This Row],[DateOpened]],TODAY()))-1,ABS(NETWORKDAYS(Proc[[#This Row],[DateOpened]],Proc[[#This Row],[DateClosed]]))-1)</f>
        <v>36</v>
      </c>
      <c r="R6378" s="140" t="s">
        <v>488</v>
      </c>
      <c r="S6378" s="145"/>
      <c r="T6378" s="153">
        <v>6377</v>
      </c>
    </row>
    <row r="6379" spans="1:20" hidden="1">
      <c r="A6379" s="146" t="s">
        <v>6099</v>
      </c>
      <c r="B6379" s="145" t="str">
        <f>IFERROR(VLOOKUP(Proc[[#This Row],[App]],Table2[],3,0),"open")</f>
        <v>ok</v>
      </c>
      <c r="C6379" s="146" t="s">
        <v>369</v>
      </c>
      <c r="D6379" s="152" t="s">
        <v>10202</v>
      </c>
      <c r="E6379" s="152" t="s">
        <v>6107</v>
      </c>
      <c r="F6379" s="145" t="s">
        <v>6107</v>
      </c>
      <c r="G6379" s="146" t="s">
        <v>400</v>
      </c>
      <c r="H6379" s="145" t="str">
        <f>IF(Proc[[#This Row],[type]]="LFF (MDG-F)",MID(Proc[[#This Row],[Obj]],13,10),"")</f>
        <v/>
      </c>
      <c r="I6379" s="152"/>
      <c r="J6379" s="145" t="b">
        <f>Proc[[#This Row],[Requested]]=Proc[[#This Row],[CurrentParent]]</f>
        <v>1</v>
      </c>
      <c r="K6379" s="145" t="str">
        <f>IF(Proc[[#This Row],[Author]]="Marcela Urrego",VLOOKUP(LEFT(Proc[[#This Row],[Requested]],1),Table3[#All],2,0),VLOOKUP(Proc[[#This Row],[Author]],Table4[],2,0))</f>
        <v>LS</v>
      </c>
      <c r="L6379" s="148" t="s">
        <v>7174</v>
      </c>
      <c r="M6379" s="140">
        <v>46065</v>
      </c>
      <c r="N6379" s="140"/>
      <c r="O6379" s="140"/>
      <c r="P6379" s="140" t="str">
        <f ca="1">IF(Proc[[#This Row],[DaysAgeing]]&gt;5,"yep","on track")</f>
        <v>yep</v>
      </c>
      <c r="Q6379" s="2">
        <f ca="1">IF(Proc[[#This Row],[DateClosed]]="",ABS(NETWORKDAYS(Proc[[#This Row],[DateOpened]],TODAY()))-1,ABS(NETWORKDAYS(Proc[[#This Row],[DateOpened]],Proc[[#This Row],[DateClosed]]))-1)</f>
        <v>36</v>
      </c>
      <c r="R6379" s="140" t="s">
        <v>488</v>
      </c>
      <c r="S6379" s="145"/>
      <c r="T6379" s="153">
        <v>6378</v>
      </c>
    </row>
    <row r="6380" spans="1:20" hidden="1">
      <c r="A6380" s="146" t="s">
        <v>6099</v>
      </c>
      <c r="B6380" s="145" t="str">
        <f>IFERROR(VLOOKUP(Proc[[#This Row],[App]],Table2[],3,0),"open")</f>
        <v>ok</v>
      </c>
      <c r="C6380" s="146" t="s">
        <v>369</v>
      </c>
      <c r="D6380" s="152" t="s">
        <v>10203</v>
      </c>
      <c r="E6380" s="152" t="s">
        <v>6108</v>
      </c>
      <c r="F6380" s="145" t="s">
        <v>6108</v>
      </c>
      <c r="G6380" s="146" t="s">
        <v>400</v>
      </c>
      <c r="H6380" s="145" t="str">
        <f>IF(Proc[[#This Row],[type]]="LFF (MDG-F)",MID(Proc[[#This Row],[Obj]],13,10),"")</f>
        <v/>
      </c>
      <c r="I6380" s="152"/>
      <c r="J6380" s="145" t="b">
        <f>Proc[[#This Row],[Requested]]=Proc[[#This Row],[CurrentParent]]</f>
        <v>1</v>
      </c>
      <c r="K6380" s="145" t="str">
        <f>IF(Proc[[#This Row],[Author]]="Marcela Urrego",VLOOKUP(LEFT(Proc[[#This Row],[Requested]],1),Table3[#All],2,0),VLOOKUP(Proc[[#This Row],[Author]],Table4[],2,0))</f>
        <v>LS</v>
      </c>
      <c r="L6380" s="148" t="s">
        <v>7174</v>
      </c>
      <c r="M6380" s="140">
        <v>46065</v>
      </c>
      <c r="N6380" s="140"/>
      <c r="O6380" s="140"/>
      <c r="P6380" s="140" t="str">
        <f ca="1">IF(Proc[[#This Row],[DaysAgeing]]&gt;5,"yep","on track")</f>
        <v>yep</v>
      </c>
      <c r="Q6380" s="2">
        <f ca="1">IF(Proc[[#This Row],[DateClosed]]="",ABS(NETWORKDAYS(Proc[[#This Row],[DateOpened]],TODAY()))-1,ABS(NETWORKDAYS(Proc[[#This Row],[DateOpened]],Proc[[#This Row],[DateClosed]]))-1)</f>
        <v>36</v>
      </c>
      <c r="R6380" s="140" t="s">
        <v>488</v>
      </c>
      <c r="S6380" s="145"/>
      <c r="T6380" s="153">
        <v>6379</v>
      </c>
    </row>
    <row r="6381" spans="1:20" hidden="1">
      <c r="A6381" s="146" t="s">
        <v>6099</v>
      </c>
      <c r="B6381" s="153" t="str">
        <f>IFERROR(VLOOKUP(Proc[[#This Row],[App]],Table2[],3,0),"open")</f>
        <v>ok</v>
      </c>
      <c r="C6381" s="146" t="s">
        <v>369</v>
      </c>
      <c r="D6381" s="152" t="s">
        <v>10204</v>
      </c>
      <c r="E6381" s="152" t="s">
        <v>6108</v>
      </c>
      <c r="F6381" s="153" t="s">
        <v>6108</v>
      </c>
      <c r="G6381" s="146" t="s">
        <v>400</v>
      </c>
      <c r="H6381" s="145" t="str">
        <f>IF(Proc[[#This Row],[type]]="LFF (MDG-F)",MID(Proc[[#This Row],[Obj]],13,10),"")</f>
        <v/>
      </c>
      <c r="I6381" s="152"/>
      <c r="J6381" s="145" t="b">
        <f>Proc[[#This Row],[Requested]]=Proc[[#This Row],[CurrentParent]]</f>
        <v>1</v>
      </c>
      <c r="K6381" s="153" t="str">
        <f>IF(Proc[[#This Row],[Author]]="Marcela Urrego",VLOOKUP(LEFT(Proc[[#This Row],[Requested]],1),Table3[#All],2,0),VLOOKUP(Proc[[#This Row],[Author]],Table4[],2,0))</f>
        <v>LS</v>
      </c>
      <c r="L6381" s="148" t="s">
        <v>7174</v>
      </c>
      <c r="M6381" s="140">
        <v>46065</v>
      </c>
      <c r="N6381" s="140"/>
      <c r="O6381" s="140"/>
      <c r="P6381" s="140" t="str">
        <f ca="1">IF(Proc[[#This Row],[DaysAgeing]]&gt;5,"yep","on track")</f>
        <v>yep</v>
      </c>
      <c r="Q6381" s="2">
        <f ca="1">IF(Proc[[#This Row],[DateClosed]]="",ABS(NETWORKDAYS(Proc[[#This Row],[DateOpened]],TODAY()))-1,ABS(NETWORKDAYS(Proc[[#This Row],[DateOpened]],Proc[[#This Row],[DateClosed]]))-1)</f>
        <v>36</v>
      </c>
      <c r="R6381" s="140" t="s">
        <v>488</v>
      </c>
      <c r="S6381" s="145"/>
      <c r="T6381" s="153">
        <v>6380</v>
      </c>
    </row>
    <row r="6382" spans="1:20" hidden="1">
      <c r="A6382" s="146" t="s">
        <v>6099</v>
      </c>
      <c r="B6382" s="153" t="str">
        <f>IFERROR(VLOOKUP(Proc[[#This Row],[App]],Table2[],3,0),"open")</f>
        <v>ok</v>
      </c>
      <c r="C6382" s="146" t="s">
        <v>369</v>
      </c>
      <c r="D6382" s="152" t="s">
        <v>10205</v>
      </c>
      <c r="E6382" s="152" t="s">
        <v>6108</v>
      </c>
      <c r="F6382" s="153" t="s">
        <v>6108</v>
      </c>
      <c r="G6382" s="146" t="s">
        <v>400</v>
      </c>
      <c r="H6382" s="145" t="str">
        <f>IF(Proc[[#This Row],[type]]="LFF (MDG-F)",MID(Proc[[#This Row],[Obj]],13,10),"")</f>
        <v/>
      </c>
      <c r="I6382" s="152"/>
      <c r="J6382" s="145" t="b">
        <f>Proc[[#This Row],[Requested]]=Proc[[#This Row],[CurrentParent]]</f>
        <v>1</v>
      </c>
      <c r="K6382" s="153" t="str">
        <f>IF(Proc[[#This Row],[Author]]="Marcela Urrego",VLOOKUP(LEFT(Proc[[#This Row],[Requested]],1),Table3[#All],2,0),VLOOKUP(Proc[[#This Row],[Author]],Table4[],2,0))</f>
        <v>LS</v>
      </c>
      <c r="L6382" s="148" t="s">
        <v>7174</v>
      </c>
      <c r="M6382" s="140">
        <v>46065</v>
      </c>
      <c r="N6382" s="140"/>
      <c r="O6382" s="140"/>
      <c r="P6382" s="140" t="str">
        <f ca="1">IF(Proc[[#This Row],[DaysAgeing]]&gt;5,"yep","on track")</f>
        <v>yep</v>
      </c>
      <c r="Q6382" s="2">
        <f ca="1">IF(Proc[[#This Row],[DateClosed]]="",ABS(NETWORKDAYS(Proc[[#This Row],[DateOpened]],TODAY()))-1,ABS(NETWORKDAYS(Proc[[#This Row],[DateOpened]],Proc[[#This Row],[DateClosed]]))-1)</f>
        <v>36</v>
      </c>
      <c r="R6382" s="140" t="s">
        <v>488</v>
      </c>
      <c r="S6382" s="145"/>
      <c r="T6382" s="153">
        <v>6381</v>
      </c>
    </row>
    <row r="6383" spans="1:20" hidden="1">
      <c r="A6383" s="146" t="s">
        <v>6099</v>
      </c>
      <c r="B6383" s="145" t="str">
        <f>IFERROR(VLOOKUP(Proc[[#This Row],[App]],Table2[],3,0),"open")</f>
        <v>ok</v>
      </c>
      <c r="C6383" s="146" t="s">
        <v>369</v>
      </c>
      <c r="D6383" s="152" t="s">
        <v>10206</v>
      </c>
      <c r="E6383" s="152" t="s">
        <v>6109</v>
      </c>
      <c r="F6383" s="145" t="s">
        <v>6109</v>
      </c>
      <c r="G6383" s="146" t="s">
        <v>400</v>
      </c>
      <c r="H6383" s="145" t="str">
        <f>IF(Proc[[#This Row],[type]]="LFF (MDG-F)",MID(Proc[[#This Row],[Obj]],13,10),"")</f>
        <v/>
      </c>
      <c r="I6383" s="152"/>
      <c r="J6383" s="145" t="b">
        <f>Proc[[#This Row],[Requested]]=Proc[[#This Row],[CurrentParent]]</f>
        <v>1</v>
      </c>
      <c r="K6383" s="145" t="str">
        <f>IF(Proc[[#This Row],[Author]]="Marcela Urrego",VLOOKUP(LEFT(Proc[[#This Row],[Requested]],1),Table3[#All],2,0),VLOOKUP(Proc[[#This Row],[Author]],Table4[],2,0))</f>
        <v>LS</v>
      </c>
      <c r="L6383" s="148" t="s">
        <v>7174</v>
      </c>
      <c r="M6383" s="140">
        <v>46065</v>
      </c>
      <c r="N6383" s="140"/>
      <c r="O6383" s="140"/>
      <c r="P6383" s="140" t="str">
        <f ca="1">IF(Proc[[#This Row],[DaysAgeing]]&gt;5,"yep","on track")</f>
        <v>yep</v>
      </c>
      <c r="Q6383" s="2">
        <f ca="1">IF(Proc[[#This Row],[DateClosed]]="",ABS(NETWORKDAYS(Proc[[#This Row],[DateOpened]],TODAY()))-1,ABS(NETWORKDAYS(Proc[[#This Row],[DateOpened]],Proc[[#This Row],[DateClosed]]))-1)</f>
        <v>36</v>
      </c>
      <c r="R6383" s="140" t="s">
        <v>488</v>
      </c>
      <c r="S6383" s="145"/>
      <c r="T6383" s="153">
        <v>6382</v>
      </c>
    </row>
    <row r="6384" spans="1:20" hidden="1">
      <c r="A6384" s="146" t="s">
        <v>6099</v>
      </c>
      <c r="B6384" s="145" t="str">
        <f>IFERROR(VLOOKUP(Proc[[#This Row],[App]],Table2[],3,0),"open")</f>
        <v>ok</v>
      </c>
      <c r="C6384" s="147" t="s">
        <v>369</v>
      </c>
      <c r="D6384" s="152" t="s">
        <v>10207</v>
      </c>
      <c r="E6384" s="152" t="s">
        <v>6110</v>
      </c>
      <c r="F6384" s="148" t="s">
        <v>6110</v>
      </c>
      <c r="G6384" s="146" t="s">
        <v>406</v>
      </c>
      <c r="H6384" s="145" t="str">
        <f>IF(Proc[[#This Row],[type]]="LFF (MDG-F)",MID(Proc[[#This Row],[Obj]],13,10),"")</f>
        <v>2063C06207</v>
      </c>
      <c r="I6384" s="152"/>
      <c r="J6384" s="145" t="b">
        <f>Proc[[#This Row],[Requested]]=Proc[[#This Row],[CurrentParent]]</f>
        <v>1</v>
      </c>
      <c r="K6384" s="145" t="str">
        <f>IF(Proc[[#This Row],[Author]]="Marcela Urrego",VLOOKUP(LEFT(Proc[[#This Row],[Requested]],1),Table3[#All],2,0),VLOOKUP(Proc[[#This Row],[Author]],Table4[],2,0))</f>
        <v>LS</v>
      </c>
      <c r="L6384" s="148" t="s">
        <v>7174</v>
      </c>
      <c r="M6384" s="140">
        <v>46065</v>
      </c>
      <c r="N6384" s="140"/>
      <c r="O6384" s="140"/>
      <c r="P6384" s="140" t="str">
        <f ca="1">IF(Proc[[#This Row],[DaysAgeing]]&gt;5,"yep","on track")</f>
        <v>yep</v>
      </c>
      <c r="Q6384" s="2">
        <f ca="1">IF(Proc[[#This Row],[DateClosed]]="",ABS(NETWORKDAYS(Proc[[#This Row],[DateOpened]],TODAY()))-1,ABS(NETWORKDAYS(Proc[[#This Row],[DateOpened]],Proc[[#This Row],[DateClosed]]))-1)</f>
        <v>36</v>
      </c>
      <c r="R6384" s="140" t="s">
        <v>488</v>
      </c>
      <c r="S6384" s="145"/>
      <c r="T6384" s="153">
        <v>6383</v>
      </c>
    </row>
    <row r="6385" spans="1:20" hidden="1">
      <c r="A6385" s="146" t="s">
        <v>6099</v>
      </c>
      <c r="B6385" s="153" t="str">
        <f>IFERROR(VLOOKUP(Proc[[#This Row],[App]],Table2[],3,0),"open")</f>
        <v>ok</v>
      </c>
      <c r="C6385" s="147" t="s">
        <v>369</v>
      </c>
      <c r="D6385" s="152" t="s">
        <v>10208</v>
      </c>
      <c r="E6385" s="152" t="s">
        <v>6110</v>
      </c>
      <c r="F6385" s="153" t="s">
        <v>6110</v>
      </c>
      <c r="G6385" s="146" t="s">
        <v>406</v>
      </c>
      <c r="H6385" s="145" t="str">
        <f>IF(Proc[[#This Row],[type]]="LFF (MDG-F)",MID(Proc[[#This Row],[Obj]],13,10),"")</f>
        <v>2063C05013</v>
      </c>
      <c r="I6385" s="152"/>
      <c r="J6385" s="145" t="b">
        <f>Proc[[#This Row],[Requested]]=Proc[[#This Row],[CurrentParent]]</f>
        <v>1</v>
      </c>
      <c r="K6385" s="153" t="str">
        <f>IF(Proc[[#This Row],[Author]]="Marcela Urrego",VLOOKUP(LEFT(Proc[[#This Row],[Requested]],1),Table3[#All],2,0),VLOOKUP(Proc[[#This Row],[Author]],Table4[],2,0))</f>
        <v>LS</v>
      </c>
      <c r="L6385" s="148" t="s">
        <v>7174</v>
      </c>
      <c r="M6385" s="140">
        <v>46065</v>
      </c>
      <c r="N6385" s="140"/>
      <c r="O6385" s="140"/>
      <c r="P6385" s="140" t="str">
        <f ca="1">IF(Proc[[#This Row],[DaysAgeing]]&gt;5,"yep","on track")</f>
        <v>yep</v>
      </c>
      <c r="Q6385" s="2">
        <f ca="1">IF(Proc[[#This Row],[DateClosed]]="",ABS(NETWORKDAYS(Proc[[#This Row],[DateOpened]],TODAY()))-1,ABS(NETWORKDAYS(Proc[[#This Row],[DateOpened]],Proc[[#This Row],[DateClosed]]))-1)</f>
        <v>36</v>
      </c>
      <c r="R6385" s="140" t="s">
        <v>488</v>
      </c>
      <c r="S6385" s="145"/>
      <c r="T6385" s="153">
        <v>6384</v>
      </c>
    </row>
    <row r="6386" spans="1:20" hidden="1">
      <c r="A6386" s="146" t="s">
        <v>6099</v>
      </c>
      <c r="B6386" s="153" t="str">
        <f>IFERROR(VLOOKUP(Proc[[#This Row],[App]],Table2[],3,0),"open")</f>
        <v>ok</v>
      </c>
      <c r="C6386" s="146" t="s">
        <v>369</v>
      </c>
      <c r="D6386" s="152" t="s">
        <v>10209</v>
      </c>
      <c r="E6386" s="152" t="s">
        <v>6109</v>
      </c>
      <c r="F6386" s="153" t="s">
        <v>6109</v>
      </c>
      <c r="G6386" s="146" t="s">
        <v>400</v>
      </c>
      <c r="H6386" s="145" t="str">
        <f>IF(Proc[[#This Row],[type]]="LFF (MDG-F)",MID(Proc[[#This Row],[Obj]],13,10),"")</f>
        <v/>
      </c>
      <c r="I6386" s="152"/>
      <c r="J6386" s="145" t="b">
        <f>Proc[[#This Row],[Requested]]=Proc[[#This Row],[CurrentParent]]</f>
        <v>1</v>
      </c>
      <c r="K6386" s="153" t="str">
        <f>IF(Proc[[#This Row],[Author]]="Marcela Urrego",VLOOKUP(LEFT(Proc[[#This Row],[Requested]],1),Table3[#All],2,0),VLOOKUP(Proc[[#This Row],[Author]],Table4[],2,0))</f>
        <v>LS</v>
      </c>
      <c r="L6386" s="148" t="s">
        <v>7174</v>
      </c>
      <c r="M6386" s="140">
        <v>46065</v>
      </c>
      <c r="N6386" s="140"/>
      <c r="O6386" s="140"/>
      <c r="P6386" s="140" t="str">
        <f ca="1">IF(Proc[[#This Row],[DaysAgeing]]&gt;5,"yep","on track")</f>
        <v>yep</v>
      </c>
      <c r="Q6386" s="2">
        <f ca="1">IF(Proc[[#This Row],[DateClosed]]="",ABS(NETWORKDAYS(Proc[[#This Row],[DateOpened]],TODAY()))-1,ABS(NETWORKDAYS(Proc[[#This Row],[DateOpened]],Proc[[#This Row],[DateClosed]]))-1)</f>
        <v>36</v>
      </c>
      <c r="R6386" s="140" t="s">
        <v>488</v>
      </c>
      <c r="S6386" s="145"/>
      <c r="T6386" s="153">
        <v>6385</v>
      </c>
    </row>
    <row r="6387" spans="1:20" hidden="1">
      <c r="A6387" s="146" t="s">
        <v>6099</v>
      </c>
      <c r="B6387" s="153" t="str">
        <f>IFERROR(VLOOKUP(Proc[[#This Row],[App]],Table2[],3,0),"open")</f>
        <v>ok</v>
      </c>
      <c r="C6387" s="146" t="s">
        <v>369</v>
      </c>
      <c r="D6387" s="152" t="s">
        <v>10210</v>
      </c>
      <c r="E6387" s="152" t="s">
        <v>6111</v>
      </c>
      <c r="F6387" s="153" t="s">
        <v>6111</v>
      </c>
      <c r="G6387" s="146" t="s">
        <v>400</v>
      </c>
      <c r="H6387" s="145" t="str">
        <f>IF(Proc[[#This Row],[type]]="LFF (MDG-F)",MID(Proc[[#This Row],[Obj]],13,10),"")</f>
        <v/>
      </c>
      <c r="I6387" s="152"/>
      <c r="J6387" s="145" t="b">
        <f>Proc[[#This Row],[Requested]]=Proc[[#This Row],[CurrentParent]]</f>
        <v>1</v>
      </c>
      <c r="K6387" s="153" t="str">
        <f>IF(Proc[[#This Row],[Author]]="Marcela Urrego",VLOOKUP(LEFT(Proc[[#This Row],[Requested]],1),Table3[#All],2,0),VLOOKUP(Proc[[#This Row],[Author]],Table4[],2,0))</f>
        <v>LS</v>
      </c>
      <c r="L6387" s="148" t="s">
        <v>7174</v>
      </c>
      <c r="M6387" s="140">
        <v>46065</v>
      </c>
      <c r="N6387" s="140"/>
      <c r="O6387" s="140"/>
      <c r="P6387" s="140" t="str">
        <f ca="1">IF(Proc[[#This Row],[DaysAgeing]]&gt;5,"yep","on track")</f>
        <v>yep</v>
      </c>
      <c r="Q6387" s="2">
        <f ca="1">IF(Proc[[#This Row],[DateClosed]]="",ABS(NETWORKDAYS(Proc[[#This Row],[DateOpened]],TODAY()))-1,ABS(NETWORKDAYS(Proc[[#This Row],[DateOpened]],Proc[[#This Row],[DateClosed]]))-1)</f>
        <v>36</v>
      </c>
      <c r="R6387" s="140" t="s">
        <v>488</v>
      </c>
      <c r="S6387" s="145"/>
      <c r="T6387" s="153">
        <v>6386</v>
      </c>
    </row>
    <row r="6388" spans="1:20" hidden="1">
      <c r="A6388" s="146" t="s">
        <v>6099</v>
      </c>
      <c r="B6388" s="153" t="str">
        <f>IFERROR(VLOOKUP(Proc[[#This Row],[App]],Table2[],3,0),"open")</f>
        <v>ok</v>
      </c>
      <c r="C6388" s="147" t="s">
        <v>369</v>
      </c>
      <c r="D6388" s="152" t="s">
        <v>10211</v>
      </c>
      <c r="E6388" s="152" t="s">
        <v>6112</v>
      </c>
      <c r="F6388" s="153" t="s">
        <v>6112</v>
      </c>
      <c r="G6388" s="146" t="s">
        <v>406</v>
      </c>
      <c r="H6388" s="145" t="str">
        <f>IF(Proc[[#This Row],[type]]="LFF (MDG-F)",MID(Proc[[#This Row],[Obj]],13,10),"")</f>
        <v>2025C00000</v>
      </c>
      <c r="I6388" s="152"/>
      <c r="J6388" s="145" t="b">
        <f>Proc[[#This Row],[Requested]]=Proc[[#This Row],[CurrentParent]]</f>
        <v>1</v>
      </c>
      <c r="K6388" s="153" t="str">
        <f>IF(Proc[[#This Row],[Author]]="Marcela Urrego",VLOOKUP(LEFT(Proc[[#This Row],[Requested]],1),Table3[#All],2,0),VLOOKUP(Proc[[#This Row],[Author]],Table4[],2,0))</f>
        <v>LS</v>
      </c>
      <c r="L6388" s="148" t="s">
        <v>7174</v>
      </c>
      <c r="M6388" s="140">
        <v>46065</v>
      </c>
      <c r="N6388" s="140"/>
      <c r="O6388" s="140"/>
      <c r="P6388" s="140" t="str">
        <f ca="1">IF(Proc[[#This Row],[DaysAgeing]]&gt;5,"yep","on track")</f>
        <v>yep</v>
      </c>
      <c r="Q6388" s="2">
        <f ca="1">IF(Proc[[#This Row],[DateClosed]]="",ABS(NETWORKDAYS(Proc[[#This Row],[DateOpened]],TODAY()))-1,ABS(NETWORKDAYS(Proc[[#This Row],[DateOpened]],Proc[[#This Row],[DateClosed]]))-1)</f>
        <v>36</v>
      </c>
      <c r="R6388" s="140" t="s">
        <v>488</v>
      </c>
      <c r="S6388" s="145"/>
      <c r="T6388" s="153">
        <v>6387</v>
      </c>
    </row>
    <row r="6389" spans="1:20" hidden="1">
      <c r="A6389" s="146" t="s">
        <v>6099</v>
      </c>
      <c r="B6389" s="145" t="str">
        <f>IFERROR(VLOOKUP(Proc[[#This Row],[App]],Table2[],3,0),"open")</f>
        <v>ok</v>
      </c>
      <c r="C6389" s="147" t="s">
        <v>369</v>
      </c>
      <c r="D6389" s="152" t="s">
        <v>10212</v>
      </c>
      <c r="E6389" s="152" t="s">
        <v>6108</v>
      </c>
      <c r="F6389" s="148" t="s">
        <v>6108</v>
      </c>
      <c r="G6389" s="146" t="s">
        <v>406</v>
      </c>
      <c r="H6389" s="145" t="str">
        <f>IF(Proc[[#This Row],[type]]="LFF (MDG-F)",MID(Proc[[#This Row],[Obj]],13,10),"")</f>
        <v>2034C0000A</v>
      </c>
      <c r="I6389" s="152"/>
      <c r="J6389" s="145" t="b">
        <f>Proc[[#This Row],[Requested]]=Proc[[#This Row],[CurrentParent]]</f>
        <v>1</v>
      </c>
      <c r="K6389" s="145" t="str">
        <f>IF(Proc[[#This Row],[Author]]="Marcela Urrego",VLOOKUP(LEFT(Proc[[#This Row],[Requested]],1),Table3[#All],2,0),VLOOKUP(Proc[[#This Row],[Author]],Table4[],2,0))</f>
        <v>LS</v>
      </c>
      <c r="L6389" s="148" t="s">
        <v>7174</v>
      </c>
      <c r="M6389" s="140">
        <v>46065</v>
      </c>
      <c r="N6389" s="140"/>
      <c r="O6389" s="140"/>
      <c r="P6389" s="140" t="str">
        <f ca="1">IF(Proc[[#This Row],[DaysAgeing]]&gt;5,"yep","on track")</f>
        <v>yep</v>
      </c>
      <c r="Q6389" s="2">
        <f ca="1">IF(Proc[[#This Row],[DateClosed]]="",ABS(NETWORKDAYS(Proc[[#This Row],[DateOpened]],TODAY()))-1,ABS(NETWORKDAYS(Proc[[#This Row],[DateOpened]],Proc[[#This Row],[DateClosed]]))-1)</f>
        <v>36</v>
      </c>
      <c r="R6389" s="140" t="s">
        <v>488</v>
      </c>
      <c r="S6389" s="145"/>
      <c r="T6389" s="153">
        <v>6388</v>
      </c>
    </row>
    <row r="6390" spans="1:20" hidden="1">
      <c r="A6390" s="146" t="s">
        <v>6099</v>
      </c>
      <c r="B6390" s="145" t="str">
        <f>IFERROR(VLOOKUP(Proc[[#This Row],[App]],Table2[],3,0),"open")</f>
        <v>ok</v>
      </c>
      <c r="C6390" s="146" t="s">
        <v>369</v>
      </c>
      <c r="D6390" s="152" t="s">
        <v>5131</v>
      </c>
      <c r="E6390" s="152" t="s">
        <v>6113</v>
      </c>
      <c r="F6390" s="145" t="s">
        <v>6113</v>
      </c>
      <c r="G6390" s="146" t="s">
        <v>400</v>
      </c>
      <c r="H6390" s="145" t="str">
        <f>IF(Proc[[#This Row],[type]]="LFF (MDG-F)",MID(Proc[[#This Row],[Obj]],13,10),"")</f>
        <v/>
      </c>
      <c r="I6390" s="152"/>
      <c r="J6390" s="145" t="b">
        <f>Proc[[#This Row],[Requested]]=Proc[[#This Row],[CurrentParent]]</f>
        <v>1</v>
      </c>
      <c r="K6390" s="145" t="str">
        <f>IF(Proc[[#This Row],[Author]]="Marcela Urrego",VLOOKUP(LEFT(Proc[[#This Row],[Requested]],1),Table3[#All],2,0),VLOOKUP(Proc[[#This Row],[Author]],Table4[],2,0))</f>
        <v>LS</v>
      </c>
      <c r="L6390" s="148" t="s">
        <v>7174</v>
      </c>
      <c r="M6390" s="140">
        <v>46065</v>
      </c>
      <c r="N6390" s="140"/>
      <c r="O6390" s="140"/>
      <c r="P6390" s="140" t="str">
        <f ca="1">IF(Proc[[#This Row],[DaysAgeing]]&gt;5,"yep","on track")</f>
        <v>yep</v>
      </c>
      <c r="Q6390" s="2">
        <f ca="1">IF(Proc[[#This Row],[DateClosed]]="",ABS(NETWORKDAYS(Proc[[#This Row],[DateOpened]],TODAY()))-1,ABS(NETWORKDAYS(Proc[[#This Row],[DateOpened]],Proc[[#This Row],[DateClosed]]))-1)</f>
        <v>36</v>
      </c>
      <c r="R6390" s="140" t="s">
        <v>488</v>
      </c>
      <c r="S6390" s="145"/>
      <c r="T6390" s="153">
        <v>6389</v>
      </c>
    </row>
    <row r="6391" spans="1:20" hidden="1">
      <c r="A6391" s="146" t="s">
        <v>6099</v>
      </c>
      <c r="B6391" s="145" t="str">
        <f>IFERROR(VLOOKUP(Proc[[#This Row],[App]],Table2[],3,0),"open")</f>
        <v>ok</v>
      </c>
      <c r="C6391" s="146" t="s">
        <v>369</v>
      </c>
      <c r="D6391" s="152" t="s">
        <v>5134</v>
      </c>
      <c r="E6391" s="152" t="s">
        <v>6114</v>
      </c>
      <c r="F6391" s="145" t="s">
        <v>6114</v>
      </c>
      <c r="G6391" s="146" t="s">
        <v>400</v>
      </c>
      <c r="H6391" s="145" t="str">
        <f>IF(Proc[[#This Row],[type]]="LFF (MDG-F)",MID(Proc[[#This Row],[Obj]],13,10),"")</f>
        <v/>
      </c>
      <c r="I6391" s="152"/>
      <c r="J6391" s="145" t="b">
        <f>Proc[[#This Row],[Requested]]=Proc[[#This Row],[CurrentParent]]</f>
        <v>1</v>
      </c>
      <c r="K6391" s="145" t="str">
        <f>IF(Proc[[#This Row],[Author]]="Marcela Urrego",VLOOKUP(LEFT(Proc[[#This Row],[Requested]],1),Table3[#All],2,0),VLOOKUP(Proc[[#This Row],[Author]],Table4[],2,0))</f>
        <v>LS</v>
      </c>
      <c r="L6391" s="148" t="s">
        <v>7174</v>
      </c>
      <c r="M6391" s="140">
        <v>46065</v>
      </c>
      <c r="N6391" s="140"/>
      <c r="O6391" s="140"/>
      <c r="P6391" s="140" t="str">
        <f ca="1">IF(Proc[[#This Row],[DaysAgeing]]&gt;5,"yep","on track")</f>
        <v>yep</v>
      </c>
      <c r="Q6391" s="2">
        <f ca="1">IF(Proc[[#This Row],[DateClosed]]="",ABS(NETWORKDAYS(Proc[[#This Row],[DateOpened]],TODAY()))-1,ABS(NETWORKDAYS(Proc[[#This Row],[DateOpened]],Proc[[#This Row],[DateClosed]]))-1)</f>
        <v>36</v>
      </c>
      <c r="R6391" s="140" t="s">
        <v>488</v>
      </c>
      <c r="S6391" s="145"/>
      <c r="T6391" s="153">
        <v>6390</v>
      </c>
    </row>
    <row r="6392" spans="1:20" hidden="1">
      <c r="A6392" s="146" t="s">
        <v>6099</v>
      </c>
      <c r="B6392" s="145" t="str">
        <f>IFERROR(VLOOKUP(Proc[[#This Row],[App]],Table2[],3,0),"open")</f>
        <v>ok</v>
      </c>
      <c r="C6392" s="146" t="s">
        <v>369</v>
      </c>
      <c r="D6392" s="152" t="s">
        <v>10213</v>
      </c>
      <c r="E6392" s="152" t="s">
        <v>6108</v>
      </c>
      <c r="F6392" s="145" t="s">
        <v>6108</v>
      </c>
      <c r="G6392" s="146" t="s">
        <v>400</v>
      </c>
      <c r="H6392" s="145" t="str">
        <f>IF(Proc[[#This Row],[type]]="LFF (MDG-F)",MID(Proc[[#This Row],[Obj]],13,10),"")</f>
        <v/>
      </c>
      <c r="I6392" s="152"/>
      <c r="J6392" s="145" t="b">
        <f>Proc[[#This Row],[Requested]]=Proc[[#This Row],[CurrentParent]]</f>
        <v>1</v>
      </c>
      <c r="K6392" s="145" t="str">
        <f>IF(Proc[[#This Row],[Author]]="Marcela Urrego",VLOOKUP(LEFT(Proc[[#This Row],[Requested]],1),Table3[#All],2,0),VLOOKUP(Proc[[#This Row],[Author]],Table4[],2,0))</f>
        <v>LS</v>
      </c>
      <c r="L6392" s="148" t="s">
        <v>7174</v>
      </c>
      <c r="M6392" s="140">
        <v>46065</v>
      </c>
      <c r="N6392" s="140"/>
      <c r="O6392" s="140"/>
      <c r="P6392" s="140" t="str">
        <f ca="1">IF(Proc[[#This Row],[DaysAgeing]]&gt;5,"yep","on track")</f>
        <v>yep</v>
      </c>
      <c r="Q6392" s="2">
        <f ca="1">IF(Proc[[#This Row],[DateClosed]]="",ABS(NETWORKDAYS(Proc[[#This Row],[DateOpened]],TODAY()))-1,ABS(NETWORKDAYS(Proc[[#This Row],[DateOpened]],Proc[[#This Row],[DateClosed]]))-1)</f>
        <v>36</v>
      </c>
      <c r="R6392" s="140" t="s">
        <v>488</v>
      </c>
      <c r="S6392" s="145"/>
      <c r="T6392" s="153">
        <v>6391</v>
      </c>
    </row>
    <row r="6393" spans="1:20" hidden="1">
      <c r="A6393" s="146" t="s">
        <v>6099</v>
      </c>
      <c r="B6393" s="145" t="str">
        <f>IFERROR(VLOOKUP(Proc[[#This Row],[App]],Table2[],3,0),"open")</f>
        <v>ok</v>
      </c>
      <c r="C6393" s="146" t="s">
        <v>369</v>
      </c>
      <c r="D6393" s="152" t="s">
        <v>10214</v>
      </c>
      <c r="E6393" s="152" t="s">
        <v>6115</v>
      </c>
      <c r="F6393" s="145" t="s">
        <v>6115</v>
      </c>
      <c r="G6393" s="146" t="s">
        <v>400</v>
      </c>
      <c r="H6393" s="145" t="str">
        <f>IF(Proc[[#This Row],[type]]="LFF (MDG-F)",MID(Proc[[#This Row],[Obj]],13,10),"")</f>
        <v/>
      </c>
      <c r="I6393" s="152"/>
      <c r="J6393" s="145" t="b">
        <f>Proc[[#This Row],[Requested]]=Proc[[#This Row],[CurrentParent]]</f>
        <v>1</v>
      </c>
      <c r="K6393" s="145" t="str">
        <f>IF(Proc[[#This Row],[Author]]="Marcela Urrego",VLOOKUP(LEFT(Proc[[#This Row],[Requested]],1),Table3[#All],2,0),VLOOKUP(Proc[[#This Row],[Author]],Table4[],2,0))</f>
        <v>LS</v>
      </c>
      <c r="L6393" s="148" t="s">
        <v>7174</v>
      </c>
      <c r="M6393" s="140">
        <v>46065</v>
      </c>
      <c r="N6393" s="140"/>
      <c r="O6393" s="140"/>
      <c r="P6393" s="140" t="str">
        <f ca="1">IF(Proc[[#This Row],[DaysAgeing]]&gt;5,"yep","on track")</f>
        <v>yep</v>
      </c>
      <c r="Q6393" s="2">
        <f ca="1">IF(Proc[[#This Row],[DateClosed]]="",ABS(NETWORKDAYS(Proc[[#This Row],[DateOpened]],TODAY()))-1,ABS(NETWORKDAYS(Proc[[#This Row],[DateOpened]],Proc[[#This Row],[DateClosed]]))-1)</f>
        <v>36</v>
      </c>
      <c r="R6393" s="140" t="s">
        <v>488</v>
      </c>
      <c r="S6393" s="145"/>
      <c r="T6393" s="153">
        <v>6392</v>
      </c>
    </row>
    <row r="6394" spans="1:20" hidden="1">
      <c r="A6394" s="146" t="s">
        <v>6099</v>
      </c>
      <c r="B6394" s="153" t="str">
        <f>IFERROR(VLOOKUP(Proc[[#This Row],[App]],Table2[],3,0),"open")</f>
        <v>ok</v>
      </c>
      <c r="C6394" s="146" t="s">
        <v>369</v>
      </c>
      <c r="D6394" s="152" t="s">
        <v>10215</v>
      </c>
      <c r="E6394" s="152" t="s">
        <v>2206</v>
      </c>
      <c r="F6394" s="145" t="s">
        <v>2206</v>
      </c>
      <c r="G6394" s="146" t="s">
        <v>400</v>
      </c>
      <c r="H6394" s="145" t="str">
        <f>IF(Proc[[#This Row],[type]]="LFF (MDG-F)",MID(Proc[[#This Row],[Obj]],13,10),"")</f>
        <v/>
      </c>
      <c r="I6394" s="152"/>
      <c r="J6394" s="145" t="b">
        <f>Proc[[#This Row],[Requested]]=Proc[[#This Row],[CurrentParent]]</f>
        <v>1</v>
      </c>
      <c r="K6394" s="153" t="str">
        <f>IF(Proc[[#This Row],[Author]]="Marcela Urrego",VLOOKUP(LEFT(Proc[[#This Row],[Requested]],1),Table3[#All],2,0),VLOOKUP(Proc[[#This Row],[Author]],Table4[],2,0))</f>
        <v>LS</v>
      </c>
      <c r="L6394" s="148" t="s">
        <v>7174</v>
      </c>
      <c r="M6394" s="140">
        <v>46065</v>
      </c>
      <c r="N6394" s="140"/>
      <c r="O6394" s="140"/>
      <c r="P6394" s="140" t="str">
        <f ca="1">IF(Proc[[#This Row],[DaysAgeing]]&gt;5,"yep","on track")</f>
        <v>yep</v>
      </c>
      <c r="Q6394" s="2">
        <f ca="1">IF(Proc[[#This Row],[DateClosed]]="",ABS(NETWORKDAYS(Proc[[#This Row],[DateOpened]],TODAY()))-1,ABS(NETWORKDAYS(Proc[[#This Row],[DateOpened]],Proc[[#This Row],[DateClosed]]))-1)</f>
        <v>36</v>
      </c>
      <c r="R6394" s="140" t="s">
        <v>488</v>
      </c>
      <c r="S6394" s="145"/>
      <c r="T6394" s="153">
        <v>6393</v>
      </c>
    </row>
    <row r="6395" spans="1:20" hidden="1">
      <c r="A6395" s="146" t="s">
        <v>6099</v>
      </c>
      <c r="B6395" s="153" t="str">
        <f>IFERROR(VLOOKUP(Proc[[#This Row],[App]],Table2[],3,0),"open")</f>
        <v>ok</v>
      </c>
      <c r="C6395" s="146" t="s">
        <v>369</v>
      </c>
      <c r="D6395" s="152" t="s">
        <v>10216</v>
      </c>
      <c r="E6395" s="152" t="s">
        <v>2206</v>
      </c>
      <c r="F6395" s="153" t="s">
        <v>2206</v>
      </c>
      <c r="G6395" s="146" t="s">
        <v>400</v>
      </c>
      <c r="H6395" s="145" t="str">
        <f>IF(Proc[[#This Row],[type]]="LFF (MDG-F)",MID(Proc[[#This Row],[Obj]],13,10),"")</f>
        <v/>
      </c>
      <c r="I6395" s="152"/>
      <c r="J6395" s="145" t="b">
        <f>Proc[[#This Row],[Requested]]=Proc[[#This Row],[CurrentParent]]</f>
        <v>1</v>
      </c>
      <c r="K6395" s="153" t="str">
        <f>IF(Proc[[#This Row],[Author]]="Marcela Urrego",VLOOKUP(LEFT(Proc[[#This Row],[Requested]],1),Table3[#All],2,0),VLOOKUP(Proc[[#This Row],[Author]],Table4[],2,0))</f>
        <v>LS</v>
      </c>
      <c r="L6395" s="148" t="s">
        <v>7174</v>
      </c>
      <c r="M6395" s="140">
        <v>46065</v>
      </c>
      <c r="N6395" s="140"/>
      <c r="O6395" s="140"/>
      <c r="P6395" s="140" t="str">
        <f ca="1">IF(Proc[[#This Row],[DaysAgeing]]&gt;5,"yep","on track")</f>
        <v>yep</v>
      </c>
      <c r="Q6395" s="2">
        <f ca="1">IF(Proc[[#This Row],[DateClosed]]="",ABS(NETWORKDAYS(Proc[[#This Row],[DateOpened]],TODAY()))-1,ABS(NETWORKDAYS(Proc[[#This Row],[DateOpened]],Proc[[#This Row],[DateClosed]]))-1)</f>
        <v>36</v>
      </c>
      <c r="R6395" s="140" t="s">
        <v>488</v>
      </c>
      <c r="S6395" s="145"/>
      <c r="T6395" s="153">
        <v>6394</v>
      </c>
    </row>
    <row r="6396" spans="1:20" hidden="1">
      <c r="A6396" s="146" t="s">
        <v>6099</v>
      </c>
      <c r="B6396" s="153" t="str">
        <f>IFERROR(VLOOKUP(Proc[[#This Row],[App]],Table2[],3,0),"open")</f>
        <v>ok</v>
      </c>
      <c r="C6396" s="146" t="s">
        <v>369</v>
      </c>
      <c r="D6396" s="152" t="s">
        <v>10217</v>
      </c>
      <c r="E6396" s="152" t="s">
        <v>2206</v>
      </c>
      <c r="F6396" s="153" t="s">
        <v>2206</v>
      </c>
      <c r="G6396" s="146" t="s">
        <v>400</v>
      </c>
      <c r="H6396" s="145" t="str">
        <f>IF(Proc[[#This Row],[type]]="LFF (MDG-F)",MID(Proc[[#This Row],[Obj]],13,10),"")</f>
        <v/>
      </c>
      <c r="I6396" s="152"/>
      <c r="J6396" s="145" t="b">
        <f>Proc[[#This Row],[Requested]]=Proc[[#This Row],[CurrentParent]]</f>
        <v>1</v>
      </c>
      <c r="K6396" s="153" t="str">
        <f>IF(Proc[[#This Row],[Author]]="Marcela Urrego",VLOOKUP(LEFT(Proc[[#This Row],[Requested]],1),Table3[#All],2,0),VLOOKUP(Proc[[#This Row],[Author]],Table4[],2,0))</f>
        <v>LS</v>
      </c>
      <c r="L6396" s="153" t="s">
        <v>7174</v>
      </c>
      <c r="M6396" s="140">
        <v>46065</v>
      </c>
      <c r="N6396" s="140"/>
      <c r="O6396" s="140"/>
      <c r="P6396" s="140" t="str">
        <f ca="1">IF(Proc[[#This Row],[DaysAgeing]]&gt;5,"yep","on track")</f>
        <v>yep</v>
      </c>
      <c r="Q6396" s="2">
        <f ca="1">IF(Proc[[#This Row],[DateClosed]]="",ABS(NETWORKDAYS(Proc[[#This Row],[DateOpened]],TODAY()))-1,ABS(NETWORKDAYS(Proc[[#This Row],[DateOpened]],Proc[[#This Row],[DateClosed]]))-1)</f>
        <v>36</v>
      </c>
      <c r="R6396" s="140" t="s">
        <v>488</v>
      </c>
      <c r="S6396" s="145"/>
      <c r="T6396" s="153">
        <v>6395</v>
      </c>
    </row>
    <row r="6397" spans="1:20" hidden="1">
      <c r="A6397" s="146" t="s">
        <v>6099</v>
      </c>
      <c r="B6397" s="153" t="str">
        <f>IFERROR(VLOOKUP(Proc[[#This Row],[App]],Table2[],3,0),"open")</f>
        <v>ok</v>
      </c>
      <c r="C6397" s="146" t="s">
        <v>369</v>
      </c>
      <c r="D6397" s="152" t="s">
        <v>10218</v>
      </c>
      <c r="E6397" s="152" t="s">
        <v>2206</v>
      </c>
      <c r="F6397" s="153" t="s">
        <v>2206</v>
      </c>
      <c r="G6397" s="146" t="s">
        <v>400</v>
      </c>
      <c r="H6397" s="145" t="str">
        <f>IF(Proc[[#This Row],[type]]="LFF (MDG-F)",MID(Proc[[#This Row],[Obj]],13,10),"")</f>
        <v/>
      </c>
      <c r="I6397" s="152"/>
      <c r="J6397" s="145" t="b">
        <f>Proc[[#This Row],[Requested]]=Proc[[#This Row],[CurrentParent]]</f>
        <v>1</v>
      </c>
      <c r="K6397" s="153" t="str">
        <f>IF(Proc[[#This Row],[Author]]="Marcela Urrego",VLOOKUP(LEFT(Proc[[#This Row],[Requested]],1),Table3[#All],2,0),VLOOKUP(Proc[[#This Row],[Author]],Table4[],2,0))</f>
        <v>LS</v>
      </c>
      <c r="L6397" s="148" t="s">
        <v>7174</v>
      </c>
      <c r="M6397" s="140">
        <v>46065</v>
      </c>
      <c r="N6397" s="140"/>
      <c r="O6397" s="140"/>
      <c r="P6397" s="140" t="str">
        <f ca="1">IF(Proc[[#This Row],[DaysAgeing]]&gt;5,"yep","on track")</f>
        <v>yep</v>
      </c>
      <c r="Q6397" s="2">
        <f ca="1">IF(Proc[[#This Row],[DateClosed]]="",ABS(NETWORKDAYS(Proc[[#This Row],[DateOpened]],TODAY()))-1,ABS(NETWORKDAYS(Proc[[#This Row],[DateOpened]],Proc[[#This Row],[DateClosed]]))-1)</f>
        <v>36</v>
      </c>
      <c r="R6397" s="140" t="s">
        <v>488</v>
      </c>
      <c r="S6397" s="145"/>
      <c r="T6397" s="153">
        <v>6396</v>
      </c>
    </row>
    <row r="6398" spans="1:20" hidden="1">
      <c r="A6398" s="146" t="s">
        <v>6099</v>
      </c>
      <c r="B6398" s="153" t="str">
        <f>IFERROR(VLOOKUP(Proc[[#This Row],[App]],Table2[],3,0),"open")</f>
        <v>ok</v>
      </c>
      <c r="C6398" s="146" t="s">
        <v>369</v>
      </c>
      <c r="D6398" s="152" t="s">
        <v>7921</v>
      </c>
      <c r="E6398" s="152" t="s">
        <v>2206</v>
      </c>
      <c r="F6398" s="145" t="s">
        <v>2206</v>
      </c>
      <c r="G6398" s="146" t="s">
        <v>400</v>
      </c>
      <c r="H6398" s="145" t="str">
        <f>IF(Proc[[#This Row],[type]]="LFF (MDG-F)",MID(Proc[[#This Row],[Obj]],13,10),"")</f>
        <v/>
      </c>
      <c r="I6398" s="152"/>
      <c r="J6398" s="145" t="b">
        <f>Proc[[#This Row],[Requested]]=Proc[[#This Row],[CurrentParent]]</f>
        <v>1</v>
      </c>
      <c r="K6398" s="153" t="str">
        <f>IF(Proc[[#This Row],[Author]]="Marcela Urrego",VLOOKUP(LEFT(Proc[[#This Row],[Requested]],1),Table3[#All],2,0),VLOOKUP(Proc[[#This Row],[Author]],Table4[],2,0))</f>
        <v>LS</v>
      </c>
      <c r="L6398" s="148" t="s">
        <v>7174</v>
      </c>
      <c r="M6398" s="140">
        <v>46065</v>
      </c>
      <c r="N6398" s="140"/>
      <c r="O6398" s="140"/>
      <c r="P6398" s="140" t="str">
        <f ca="1">IF(Proc[[#This Row],[DaysAgeing]]&gt;5,"yep","on track")</f>
        <v>yep</v>
      </c>
      <c r="Q6398" s="2">
        <f ca="1">IF(Proc[[#This Row],[DateClosed]]="",ABS(NETWORKDAYS(Proc[[#This Row],[DateOpened]],TODAY()))-1,ABS(NETWORKDAYS(Proc[[#This Row],[DateOpened]],Proc[[#This Row],[DateClosed]]))-1)</f>
        <v>36</v>
      </c>
      <c r="R6398" s="140" t="s">
        <v>488</v>
      </c>
      <c r="S6398" s="145"/>
      <c r="T6398" s="153">
        <v>6397</v>
      </c>
    </row>
    <row r="6399" spans="1:20" hidden="1">
      <c r="A6399" s="146" t="s">
        <v>6099</v>
      </c>
      <c r="B6399" s="153" t="str">
        <f>IFERROR(VLOOKUP(Proc[[#This Row],[App]],Table2[],3,0),"open")</f>
        <v>ok</v>
      </c>
      <c r="C6399" s="146" t="s">
        <v>369</v>
      </c>
      <c r="D6399" s="152" t="s">
        <v>10219</v>
      </c>
      <c r="E6399" s="152" t="s">
        <v>2206</v>
      </c>
      <c r="F6399" s="153" t="s">
        <v>2206</v>
      </c>
      <c r="G6399" s="146" t="s">
        <v>400</v>
      </c>
      <c r="H6399" s="145" t="str">
        <f>IF(Proc[[#This Row],[type]]="LFF (MDG-F)",MID(Proc[[#This Row],[Obj]],13,10),"")</f>
        <v/>
      </c>
      <c r="I6399" s="152"/>
      <c r="J6399" s="145" t="b">
        <f>Proc[[#This Row],[Requested]]=Proc[[#This Row],[CurrentParent]]</f>
        <v>1</v>
      </c>
      <c r="K6399" s="153" t="str">
        <f>IF(Proc[[#This Row],[Author]]="Marcela Urrego",VLOOKUP(LEFT(Proc[[#This Row],[Requested]],1),Table3[#All],2,0),VLOOKUP(Proc[[#This Row],[Author]],Table4[],2,0))</f>
        <v>LS</v>
      </c>
      <c r="L6399" s="148" t="s">
        <v>7174</v>
      </c>
      <c r="M6399" s="140">
        <v>46065</v>
      </c>
      <c r="N6399" s="140"/>
      <c r="O6399" s="140"/>
      <c r="P6399" s="140" t="str">
        <f ca="1">IF(Proc[[#This Row],[DaysAgeing]]&gt;5,"yep","on track")</f>
        <v>yep</v>
      </c>
      <c r="Q6399" s="2">
        <f ca="1">IF(Proc[[#This Row],[DateClosed]]="",ABS(NETWORKDAYS(Proc[[#This Row],[DateOpened]],TODAY()))-1,ABS(NETWORKDAYS(Proc[[#This Row],[DateOpened]],Proc[[#This Row],[DateClosed]]))-1)</f>
        <v>36</v>
      </c>
      <c r="R6399" s="140" t="s">
        <v>488</v>
      </c>
      <c r="S6399" s="145"/>
      <c r="T6399" s="153">
        <v>6398</v>
      </c>
    </row>
    <row r="6400" spans="1:20" hidden="1">
      <c r="A6400" s="146" t="s">
        <v>6099</v>
      </c>
      <c r="B6400" s="153" t="str">
        <f>IFERROR(VLOOKUP(Proc[[#This Row],[App]],Table2[],3,0),"open")</f>
        <v>ok</v>
      </c>
      <c r="C6400" s="146" t="s">
        <v>369</v>
      </c>
      <c r="D6400" s="152" t="s">
        <v>10220</v>
      </c>
      <c r="E6400" s="152" t="s">
        <v>2206</v>
      </c>
      <c r="F6400" s="153" t="s">
        <v>2206</v>
      </c>
      <c r="G6400" s="146" t="s">
        <v>400</v>
      </c>
      <c r="H6400" s="145" t="str">
        <f>IF(Proc[[#This Row],[type]]="LFF (MDG-F)",MID(Proc[[#This Row],[Obj]],13,10),"")</f>
        <v/>
      </c>
      <c r="I6400" s="152"/>
      <c r="J6400" s="145" t="b">
        <f>Proc[[#This Row],[Requested]]=Proc[[#This Row],[CurrentParent]]</f>
        <v>1</v>
      </c>
      <c r="K6400" s="153" t="str">
        <f>IF(Proc[[#This Row],[Author]]="Marcela Urrego",VLOOKUP(LEFT(Proc[[#This Row],[Requested]],1),Table3[#All],2,0),VLOOKUP(Proc[[#This Row],[Author]],Table4[],2,0))</f>
        <v>LS</v>
      </c>
      <c r="L6400" s="148" t="s">
        <v>7174</v>
      </c>
      <c r="M6400" s="140">
        <v>46065</v>
      </c>
      <c r="N6400" s="140"/>
      <c r="O6400" s="140"/>
      <c r="P6400" s="140" t="str">
        <f ca="1">IF(Proc[[#This Row],[DaysAgeing]]&gt;5,"yep","on track")</f>
        <v>yep</v>
      </c>
      <c r="Q6400" s="2">
        <f ca="1">IF(Proc[[#This Row],[DateClosed]]="",ABS(NETWORKDAYS(Proc[[#This Row],[DateOpened]],TODAY()))-1,ABS(NETWORKDAYS(Proc[[#This Row],[DateOpened]],Proc[[#This Row],[DateClosed]]))-1)</f>
        <v>36</v>
      </c>
      <c r="R6400" s="140" t="s">
        <v>488</v>
      </c>
      <c r="S6400" s="145"/>
      <c r="T6400" s="153">
        <v>6399</v>
      </c>
    </row>
    <row r="6401" spans="1:20" hidden="1">
      <c r="A6401" s="146" t="s">
        <v>6099</v>
      </c>
      <c r="B6401" s="153" t="str">
        <f>IFERROR(VLOOKUP(Proc[[#This Row],[App]],Table2[],3,0),"open")</f>
        <v>ok</v>
      </c>
      <c r="C6401" s="147" t="s">
        <v>369</v>
      </c>
      <c r="D6401" s="152" t="s">
        <v>10221</v>
      </c>
      <c r="E6401" s="152" t="s">
        <v>2047</v>
      </c>
      <c r="F6401" s="148" t="s">
        <v>2047</v>
      </c>
      <c r="G6401" s="146" t="s">
        <v>406</v>
      </c>
      <c r="H6401" s="145" t="str">
        <f>IF(Proc[[#This Row],[type]]="LFF (MDG-F)",MID(Proc[[#This Row],[Obj]],13,10),"")</f>
        <v>1756CS7119</v>
      </c>
      <c r="I6401" s="152"/>
      <c r="J6401" s="145" t="b">
        <f>Proc[[#This Row],[Requested]]=Proc[[#This Row],[CurrentParent]]</f>
        <v>1</v>
      </c>
      <c r="K6401" s="153" t="str">
        <f>IF(Proc[[#This Row],[Author]]="Marcela Urrego",VLOOKUP(LEFT(Proc[[#This Row],[Requested]],1),Table3[#All],2,0),VLOOKUP(Proc[[#This Row],[Author]],Table4[],2,0))</f>
        <v>LS</v>
      </c>
      <c r="L6401" s="148" t="s">
        <v>7174</v>
      </c>
      <c r="M6401" s="140">
        <v>46065</v>
      </c>
      <c r="N6401" s="140"/>
      <c r="O6401" s="140"/>
      <c r="P6401" s="140" t="str">
        <f ca="1">IF(Proc[[#This Row],[DaysAgeing]]&gt;5,"yep","on track")</f>
        <v>yep</v>
      </c>
      <c r="Q6401" s="2">
        <f ca="1">IF(Proc[[#This Row],[DateClosed]]="",ABS(NETWORKDAYS(Proc[[#This Row],[DateOpened]],TODAY()))-1,ABS(NETWORKDAYS(Proc[[#This Row],[DateOpened]],Proc[[#This Row],[DateClosed]]))-1)</f>
        <v>36</v>
      </c>
      <c r="R6401" s="140" t="s">
        <v>488</v>
      </c>
      <c r="S6401" s="145"/>
      <c r="T6401" s="153">
        <v>6400</v>
      </c>
    </row>
    <row r="6402" spans="1:20" hidden="1">
      <c r="A6402" s="146" t="s">
        <v>6099</v>
      </c>
      <c r="B6402" s="153" t="str">
        <f>IFERROR(VLOOKUP(Proc[[#This Row],[App]],Table2[],3,0),"open")</f>
        <v>ok</v>
      </c>
      <c r="C6402" s="146" t="s">
        <v>369</v>
      </c>
      <c r="D6402" s="152" t="s">
        <v>10222</v>
      </c>
      <c r="E6402" s="152" t="s">
        <v>2047</v>
      </c>
      <c r="F6402" s="153" t="s">
        <v>2047</v>
      </c>
      <c r="G6402" s="146" t="s">
        <v>400</v>
      </c>
      <c r="H6402" s="145" t="str">
        <f>IF(Proc[[#This Row],[type]]="LFF (MDG-F)",MID(Proc[[#This Row],[Obj]],13,10),"")</f>
        <v/>
      </c>
      <c r="I6402" s="152"/>
      <c r="J6402" s="145" t="b">
        <f>Proc[[#This Row],[Requested]]=Proc[[#This Row],[CurrentParent]]</f>
        <v>1</v>
      </c>
      <c r="K6402" s="153" t="str">
        <f>IF(Proc[[#This Row],[Author]]="Marcela Urrego",VLOOKUP(LEFT(Proc[[#This Row],[Requested]],1),Table3[#All],2,0),VLOOKUP(Proc[[#This Row],[Author]],Table4[],2,0))</f>
        <v>LS</v>
      </c>
      <c r="L6402" s="148" t="s">
        <v>7174</v>
      </c>
      <c r="M6402" s="140">
        <v>46065</v>
      </c>
      <c r="N6402" s="140"/>
      <c r="O6402" s="140"/>
      <c r="P6402" s="140" t="str">
        <f ca="1">IF(Proc[[#This Row],[DaysAgeing]]&gt;5,"yep","on track")</f>
        <v>yep</v>
      </c>
      <c r="Q6402" s="2">
        <f ca="1">IF(Proc[[#This Row],[DateClosed]]="",ABS(NETWORKDAYS(Proc[[#This Row],[DateOpened]],TODAY()))-1,ABS(NETWORKDAYS(Proc[[#This Row],[DateOpened]],Proc[[#This Row],[DateClosed]]))-1)</f>
        <v>36</v>
      </c>
      <c r="R6402" s="140" t="s">
        <v>488</v>
      </c>
      <c r="S6402" s="145"/>
      <c r="T6402" s="153">
        <v>6401</v>
      </c>
    </row>
    <row r="6403" spans="1:20" hidden="1">
      <c r="A6403" s="146" t="s">
        <v>6099</v>
      </c>
      <c r="B6403" s="153" t="str">
        <f>IFERROR(VLOOKUP(Proc[[#This Row],[App]],Table2[],3,0),"open")</f>
        <v>ok</v>
      </c>
      <c r="C6403" s="147" t="s">
        <v>369</v>
      </c>
      <c r="D6403" s="152" t="s">
        <v>10223</v>
      </c>
      <c r="E6403" s="152" t="s">
        <v>2047</v>
      </c>
      <c r="F6403" s="148" t="s">
        <v>2047</v>
      </c>
      <c r="G6403" s="146" t="s">
        <v>406</v>
      </c>
      <c r="H6403" s="145" t="str">
        <f>IF(Proc[[#This Row],[type]]="LFF (MDG-F)",MID(Proc[[#This Row],[Obj]],13,10),"")</f>
        <v>1756C07580</v>
      </c>
      <c r="I6403" s="152"/>
      <c r="J6403" s="145" t="b">
        <f>Proc[[#This Row],[Requested]]=Proc[[#This Row],[CurrentParent]]</f>
        <v>1</v>
      </c>
      <c r="K6403" s="153" t="str">
        <f>IF(Proc[[#This Row],[Author]]="Marcela Urrego",VLOOKUP(LEFT(Proc[[#This Row],[Requested]],1),Table3[#All],2,0),VLOOKUP(Proc[[#This Row],[Author]],Table4[],2,0))</f>
        <v>LS</v>
      </c>
      <c r="L6403" s="148" t="s">
        <v>7174</v>
      </c>
      <c r="M6403" s="140">
        <v>46065</v>
      </c>
      <c r="N6403" s="140"/>
      <c r="O6403" s="140"/>
      <c r="P6403" s="140" t="str">
        <f ca="1">IF(Proc[[#This Row],[DaysAgeing]]&gt;5,"yep","on track")</f>
        <v>yep</v>
      </c>
      <c r="Q6403" s="2">
        <f ca="1">IF(Proc[[#This Row],[DateClosed]]="",ABS(NETWORKDAYS(Proc[[#This Row],[DateOpened]],TODAY()))-1,ABS(NETWORKDAYS(Proc[[#This Row],[DateOpened]],Proc[[#This Row],[DateClosed]]))-1)</f>
        <v>36</v>
      </c>
      <c r="R6403" s="140" t="s">
        <v>488</v>
      </c>
      <c r="S6403" s="145"/>
      <c r="T6403" s="153">
        <v>6402</v>
      </c>
    </row>
    <row r="6404" spans="1:20" hidden="1">
      <c r="A6404" s="146" t="s">
        <v>6099</v>
      </c>
      <c r="B6404" s="153" t="str">
        <f>IFERROR(VLOOKUP(Proc[[#This Row],[App]],Table2[],3,0),"open")</f>
        <v>ok</v>
      </c>
      <c r="C6404" s="146" t="s">
        <v>369</v>
      </c>
      <c r="D6404" s="152" t="s">
        <v>10224</v>
      </c>
      <c r="E6404" s="152" t="s">
        <v>6116</v>
      </c>
      <c r="F6404" s="145" t="s">
        <v>6116</v>
      </c>
      <c r="G6404" s="146" t="s">
        <v>400</v>
      </c>
      <c r="H6404" s="145" t="str">
        <f>IF(Proc[[#This Row],[type]]="LFF (MDG-F)",MID(Proc[[#This Row],[Obj]],13,10),"")</f>
        <v/>
      </c>
      <c r="I6404" s="152"/>
      <c r="J6404" s="145" t="b">
        <f>Proc[[#This Row],[Requested]]=Proc[[#This Row],[CurrentParent]]</f>
        <v>1</v>
      </c>
      <c r="K6404" s="153" t="str">
        <f>IF(Proc[[#This Row],[Author]]="Marcela Urrego",VLOOKUP(LEFT(Proc[[#This Row],[Requested]],1),Table3[#All],2,0),VLOOKUP(Proc[[#This Row],[Author]],Table4[],2,0))</f>
        <v>LS</v>
      </c>
      <c r="L6404" s="148" t="s">
        <v>7174</v>
      </c>
      <c r="M6404" s="140">
        <v>46065</v>
      </c>
      <c r="N6404" s="140"/>
      <c r="O6404" s="140"/>
      <c r="P6404" s="140" t="str">
        <f ca="1">IF(Proc[[#This Row],[DaysAgeing]]&gt;5,"yep","on track")</f>
        <v>yep</v>
      </c>
      <c r="Q6404" s="2">
        <f ca="1">IF(Proc[[#This Row],[DateClosed]]="",ABS(NETWORKDAYS(Proc[[#This Row],[DateOpened]],TODAY()))-1,ABS(NETWORKDAYS(Proc[[#This Row],[DateOpened]],Proc[[#This Row],[DateClosed]]))-1)</f>
        <v>36</v>
      </c>
      <c r="R6404" s="140" t="s">
        <v>488</v>
      </c>
      <c r="S6404" s="145"/>
      <c r="T6404" s="153">
        <v>6403</v>
      </c>
    </row>
    <row r="6405" spans="1:20" hidden="1">
      <c r="A6405" s="146" t="s">
        <v>6099</v>
      </c>
      <c r="B6405" s="145" t="str">
        <f>IFERROR(VLOOKUP(Proc[[#This Row],[App]],Table2[],3,0),"open")</f>
        <v>ok</v>
      </c>
      <c r="C6405" s="146" t="s">
        <v>369</v>
      </c>
      <c r="D6405" s="152" t="s">
        <v>10225</v>
      </c>
      <c r="E6405" s="152" t="s">
        <v>6116</v>
      </c>
      <c r="F6405" s="145" t="s">
        <v>6116</v>
      </c>
      <c r="G6405" s="146" t="s">
        <v>400</v>
      </c>
      <c r="H6405" s="145" t="str">
        <f>IF(Proc[[#This Row],[type]]="LFF (MDG-F)",MID(Proc[[#This Row],[Obj]],13,10),"")</f>
        <v/>
      </c>
      <c r="I6405" s="152"/>
      <c r="J6405" s="145" t="b">
        <f>Proc[[#This Row],[Requested]]=Proc[[#This Row],[CurrentParent]]</f>
        <v>1</v>
      </c>
      <c r="K6405" s="145" t="str">
        <f>IF(Proc[[#This Row],[Author]]="Marcela Urrego",VLOOKUP(LEFT(Proc[[#This Row],[Requested]],1),Table3[#All],2,0),VLOOKUP(Proc[[#This Row],[Author]],Table4[],2,0))</f>
        <v>LS</v>
      </c>
      <c r="L6405" s="148" t="s">
        <v>7174</v>
      </c>
      <c r="M6405" s="140">
        <v>46065</v>
      </c>
      <c r="N6405" s="140"/>
      <c r="O6405" s="140"/>
      <c r="P6405" s="140" t="str">
        <f ca="1">IF(Proc[[#This Row],[DaysAgeing]]&gt;5,"yep","on track")</f>
        <v>yep</v>
      </c>
      <c r="Q6405" s="2">
        <f ca="1">IF(Proc[[#This Row],[DateClosed]]="",ABS(NETWORKDAYS(Proc[[#This Row],[DateOpened]],TODAY()))-1,ABS(NETWORKDAYS(Proc[[#This Row],[DateOpened]],Proc[[#This Row],[DateClosed]]))-1)</f>
        <v>36</v>
      </c>
      <c r="R6405" s="140" t="s">
        <v>488</v>
      </c>
      <c r="S6405" s="145"/>
      <c r="T6405" s="153">
        <v>6404</v>
      </c>
    </row>
    <row r="6406" spans="1:20" hidden="1">
      <c r="A6406" s="146" t="s">
        <v>6099</v>
      </c>
      <c r="B6406" s="153" t="str">
        <f>IFERROR(VLOOKUP(Proc[[#This Row],[App]],Table2[],3,0),"open")</f>
        <v>ok</v>
      </c>
      <c r="C6406" s="146" t="s">
        <v>369</v>
      </c>
      <c r="D6406" s="152" t="s">
        <v>10226</v>
      </c>
      <c r="E6406" s="152" t="s">
        <v>6116</v>
      </c>
      <c r="F6406" s="153" t="s">
        <v>6116</v>
      </c>
      <c r="G6406" s="146" t="s">
        <v>400</v>
      </c>
      <c r="H6406" s="145" t="str">
        <f>IF(Proc[[#This Row],[type]]="LFF (MDG-F)",MID(Proc[[#This Row],[Obj]],13,10),"")</f>
        <v/>
      </c>
      <c r="I6406" s="152"/>
      <c r="J6406" s="145" t="b">
        <f>Proc[[#This Row],[Requested]]=Proc[[#This Row],[CurrentParent]]</f>
        <v>1</v>
      </c>
      <c r="K6406" s="153" t="str">
        <f>IF(Proc[[#This Row],[Author]]="Marcela Urrego",VLOOKUP(LEFT(Proc[[#This Row],[Requested]],1),Table3[#All],2,0),VLOOKUP(Proc[[#This Row],[Author]],Table4[],2,0))</f>
        <v>LS</v>
      </c>
      <c r="L6406" s="148" t="s">
        <v>7174</v>
      </c>
      <c r="M6406" s="140">
        <v>46065</v>
      </c>
      <c r="N6406" s="140"/>
      <c r="O6406" s="140"/>
      <c r="P6406" s="140" t="str">
        <f ca="1">IF(Proc[[#This Row],[DaysAgeing]]&gt;5,"yep","on track")</f>
        <v>yep</v>
      </c>
      <c r="Q6406" s="2">
        <f ca="1">IF(Proc[[#This Row],[DateClosed]]="",ABS(NETWORKDAYS(Proc[[#This Row],[DateOpened]],TODAY()))-1,ABS(NETWORKDAYS(Proc[[#This Row],[DateOpened]],Proc[[#This Row],[DateClosed]]))-1)</f>
        <v>36</v>
      </c>
      <c r="R6406" s="140" t="s">
        <v>488</v>
      </c>
      <c r="S6406" s="145"/>
      <c r="T6406" s="153">
        <v>6405</v>
      </c>
    </row>
    <row r="6407" spans="1:20" hidden="1">
      <c r="A6407" s="146" t="s">
        <v>6099</v>
      </c>
      <c r="B6407" s="153" t="str">
        <f>IFERROR(VLOOKUP(Proc[[#This Row],[App]],Table2[],3,0),"open")</f>
        <v>ok</v>
      </c>
      <c r="C6407" s="146" t="s">
        <v>369</v>
      </c>
      <c r="D6407" s="152" t="s">
        <v>10227</v>
      </c>
      <c r="E6407" s="152" t="s">
        <v>6116</v>
      </c>
      <c r="F6407" s="153" t="s">
        <v>6116</v>
      </c>
      <c r="G6407" s="146" t="s">
        <v>400</v>
      </c>
      <c r="H6407" s="145" t="str">
        <f>IF(Proc[[#This Row],[type]]="LFF (MDG-F)",MID(Proc[[#This Row],[Obj]],13,10),"")</f>
        <v/>
      </c>
      <c r="I6407" s="152"/>
      <c r="J6407" s="145" t="b">
        <f>Proc[[#This Row],[Requested]]=Proc[[#This Row],[CurrentParent]]</f>
        <v>1</v>
      </c>
      <c r="K6407" s="153" t="str">
        <f>IF(Proc[[#This Row],[Author]]="Marcela Urrego",VLOOKUP(LEFT(Proc[[#This Row],[Requested]],1),Table3[#All],2,0),VLOOKUP(Proc[[#This Row],[Author]],Table4[],2,0))</f>
        <v>LS</v>
      </c>
      <c r="L6407" s="148" t="s">
        <v>7174</v>
      </c>
      <c r="M6407" s="140">
        <v>46065</v>
      </c>
      <c r="N6407" s="140"/>
      <c r="O6407" s="140"/>
      <c r="P6407" s="140" t="str">
        <f ca="1">IF(Proc[[#This Row],[DaysAgeing]]&gt;5,"yep","on track")</f>
        <v>yep</v>
      </c>
      <c r="Q6407" s="2">
        <f ca="1">IF(Proc[[#This Row],[DateClosed]]="",ABS(NETWORKDAYS(Proc[[#This Row],[DateOpened]],TODAY()))-1,ABS(NETWORKDAYS(Proc[[#This Row],[DateOpened]],Proc[[#This Row],[DateClosed]]))-1)</f>
        <v>36</v>
      </c>
      <c r="R6407" s="140" t="s">
        <v>488</v>
      </c>
      <c r="S6407" s="145"/>
      <c r="T6407" s="153">
        <v>6406</v>
      </c>
    </row>
    <row r="6408" spans="1:20" hidden="1">
      <c r="A6408" s="146" t="s">
        <v>6099</v>
      </c>
      <c r="B6408" s="153" t="str">
        <f>IFERROR(VLOOKUP(Proc[[#This Row],[App]],Table2[],3,0),"open")</f>
        <v>ok</v>
      </c>
      <c r="C6408" s="146" t="s">
        <v>369</v>
      </c>
      <c r="D6408" s="152" t="s">
        <v>10228</v>
      </c>
      <c r="E6408" s="152" t="s">
        <v>6116</v>
      </c>
      <c r="F6408" s="153" t="s">
        <v>6116</v>
      </c>
      <c r="G6408" s="146" t="s">
        <v>400</v>
      </c>
      <c r="H6408" s="145" t="str">
        <f>IF(Proc[[#This Row],[type]]="LFF (MDG-F)",MID(Proc[[#This Row],[Obj]],13,10),"")</f>
        <v/>
      </c>
      <c r="I6408" s="152"/>
      <c r="J6408" s="145" t="b">
        <f>Proc[[#This Row],[Requested]]=Proc[[#This Row],[CurrentParent]]</f>
        <v>1</v>
      </c>
      <c r="K6408" s="153" t="str">
        <f>IF(Proc[[#This Row],[Author]]="Marcela Urrego",VLOOKUP(LEFT(Proc[[#This Row],[Requested]],1),Table3[#All],2,0),VLOOKUP(Proc[[#This Row],[Author]],Table4[],2,0))</f>
        <v>LS</v>
      </c>
      <c r="L6408" s="148" t="s">
        <v>7174</v>
      </c>
      <c r="M6408" s="140">
        <v>46065</v>
      </c>
      <c r="N6408" s="140"/>
      <c r="O6408" s="140"/>
      <c r="P6408" s="140" t="str">
        <f ca="1">IF(Proc[[#This Row],[DaysAgeing]]&gt;5,"yep","on track")</f>
        <v>yep</v>
      </c>
      <c r="Q6408" s="2">
        <f ca="1">IF(Proc[[#This Row],[DateClosed]]="",ABS(NETWORKDAYS(Proc[[#This Row],[DateOpened]],TODAY()))-1,ABS(NETWORKDAYS(Proc[[#This Row],[DateOpened]],Proc[[#This Row],[DateClosed]]))-1)</f>
        <v>36</v>
      </c>
      <c r="R6408" s="140" t="s">
        <v>488</v>
      </c>
      <c r="S6408" s="145"/>
      <c r="T6408" s="153">
        <v>6407</v>
      </c>
    </row>
    <row r="6409" spans="1:20" hidden="1">
      <c r="A6409" s="146" t="s">
        <v>6099</v>
      </c>
      <c r="B6409" s="153" t="str">
        <f>IFERROR(VLOOKUP(Proc[[#This Row],[App]],Table2[],3,0),"open")</f>
        <v>ok</v>
      </c>
      <c r="C6409" s="146" t="s">
        <v>369</v>
      </c>
      <c r="D6409" s="152" t="s">
        <v>10229</v>
      </c>
      <c r="E6409" s="152" t="s">
        <v>6116</v>
      </c>
      <c r="F6409" s="145" t="s">
        <v>6116</v>
      </c>
      <c r="G6409" s="146" t="s">
        <v>400</v>
      </c>
      <c r="H6409" s="145" t="str">
        <f>IF(Proc[[#This Row],[type]]="LFF (MDG-F)",MID(Proc[[#This Row],[Obj]],13,10),"")</f>
        <v/>
      </c>
      <c r="I6409" s="152"/>
      <c r="J6409" s="145" t="b">
        <f>Proc[[#This Row],[Requested]]=Proc[[#This Row],[CurrentParent]]</f>
        <v>1</v>
      </c>
      <c r="K6409" s="153" t="str">
        <f>IF(Proc[[#This Row],[Author]]="Marcela Urrego",VLOOKUP(LEFT(Proc[[#This Row],[Requested]],1),Table3[#All],2,0),VLOOKUP(Proc[[#This Row],[Author]],Table4[],2,0))</f>
        <v>LS</v>
      </c>
      <c r="L6409" s="148" t="s">
        <v>7174</v>
      </c>
      <c r="M6409" s="140">
        <v>46065</v>
      </c>
      <c r="N6409" s="140"/>
      <c r="O6409" s="140"/>
      <c r="P6409" s="140" t="str">
        <f ca="1">IF(Proc[[#This Row],[DaysAgeing]]&gt;5,"yep","on track")</f>
        <v>yep</v>
      </c>
      <c r="Q6409" s="2">
        <f ca="1">IF(Proc[[#This Row],[DateClosed]]="",ABS(NETWORKDAYS(Proc[[#This Row],[DateOpened]],TODAY()))-1,ABS(NETWORKDAYS(Proc[[#This Row],[DateOpened]],Proc[[#This Row],[DateClosed]]))-1)</f>
        <v>36</v>
      </c>
      <c r="R6409" s="140" t="s">
        <v>488</v>
      </c>
      <c r="S6409" s="145"/>
      <c r="T6409" s="153">
        <v>6408</v>
      </c>
    </row>
    <row r="6410" spans="1:20" hidden="1">
      <c r="A6410" s="146" t="s">
        <v>6099</v>
      </c>
      <c r="B6410" s="145" t="str">
        <f>IFERROR(VLOOKUP(Proc[[#This Row],[App]],Table2[],3,0),"open")</f>
        <v>ok</v>
      </c>
      <c r="C6410" s="146" t="s">
        <v>369</v>
      </c>
      <c r="D6410" s="152" t="s">
        <v>10230</v>
      </c>
      <c r="E6410" s="152" t="s">
        <v>6116</v>
      </c>
      <c r="F6410" s="145" t="s">
        <v>6116</v>
      </c>
      <c r="G6410" s="146" t="s">
        <v>400</v>
      </c>
      <c r="H6410" s="145" t="str">
        <f>IF(Proc[[#This Row],[type]]="LFF (MDG-F)",MID(Proc[[#This Row],[Obj]],13,10),"")</f>
        <v/>
      </c>
      <c r="I6410" s="152"/>
      <c r="J6410" s="145" t="b">
        <f>Proc[[#This Row],[Requested]]=Proc[[#This Row],[CurrentParent]]</f>
        <v>1</v>
      </c>
      <c r="K6410" s="145" t="str">
        <f>IF(Proc[[#This Row],[Author]]="Marcela Urrego",VLOOKUP(LEFT(Proc[[#This Row],[Requested]],1),Table3[#All],2,0),VLOOKUP(Proc[[#This Row],[Author]],Table4[],2,0))</f>
        <v>LS</v>
      </c>
      <c r="L6410" s="148" t="s">
        <v>7174</v>
      </c>
      <c r="M6410" s="140">
        <v>46065</v>
      </c>
      <c r="N6410" s="140"/>
      <c r="O6410" s="140"/>
      <c r="P6410" s="140" t="str">
        <f ca="1">IF(Proc[[#This Row],[DaysAgeing]]&gt;5,"yep","on track")</f>
        <v>yep</v>
      </c>
      <c r="Q6410" s="2">
        <f ca="1">IF(Proc[[#This Row],[DateClosed]]="",ABS(NETWORKDAYS(Proc[[#This Row],[DateOpened]],TODAY()))-1,ABS(NETWORKDAYS(Proc[[#This Row],[DateOpened]],Proc[[#This Row],[DateClosed]]))-1)</f>
        <v>36</v>
      </c>
      <c r="R6410" s="140" t="s">
        <v>488</v>
      </c>
      <c r="S6410" s="145"/>
      <c r="T6410" s="153">
        <v>6409</v>
      </c>
    </row>
    <row r="6411" spans="1:20" hidden="1">
      <c r="A6411" s="146" t="s">
        <v>6099</v>
      </c>
      <c r="B6411" s="145" t="str">
        <f>IFERROR(VLOOKUP(Proc[[#This Row],[App]],Table2[],3,0),"open")</f>
        <v>ok</v>
      </c>
      <c r="C6411" s="146" t="s">
        <v>369</v>
      </c>
      <c r="D6411" s="152" t="s">
        <v>10231</v>
      </c>
      <c r="E6411" s="152" t="s">
        <v>6116</v>
      </c>
      <c r="F6411" s="145" t="s">
        <v>6116</v>
      </c>
      <c r="G6411" s="146" t="s">
        <v>400</v>
      </c>
      <c r="H6411" s="145" t="str">
        <f>IF(Proc[[#This Row],[type]]="LFF (MDG-F)",MID(Proc[[#This Row],[Obj]],13,10),"")</f>
        <v/>
      </c>
      <c r="I6411" s="152"/>
      <c r="J6411" s="145" t="b">
        <f>Proc[[#This Row],[Requested]]=Proc[[#This Row],[CurrentParent]]</f>
        <v>1</v>
      </c>
      <c r="K6411" s="145" t="str">
        <f>IF(Proc[[#This Row],[Author]]="Marcela Urrego",VLOOKUP(LEFT(Proc[[#This Row],[Requested]],1),Table3[#All],2,0),VLOOKUP(Proc[[#This Row],[Author]],Table4[],2,0))</f>
        <v>LS</v>
      </c>
      <c r="L6411" s="148" t="s">
        <v>7174</v>
      </c>
      <c r="M6411" s="140">
        <v>46065</v>
      </c>
      <c r="N6411" s="140"/>
      <c r="O6411" s="140"/>
      <c r="P6411" s="140" t="str">
        <f ca="1">IF(Proc[[#This Row],[DaysAgeing]]&gt;5,"yep","on track")</f>
        <v>yep</v>
      </c>
      <c r="Q6411" s="2">
        <f ca="1">IF(Proc[[#This Row],[DateClosed]]="",ABS(NETWORKDAYS(Proc[[#This Row],[DateOpened]],TODAY()))-1,ABS(NETWORKDAYS(Proc[[#This Row],[DateOpened]],Proc[[#This Row],[DateClosed]]))-1)</f>
        <v>36</v>
      </c>
      <c r="R6411" s="140" t="s">
        <v>488</v>
      </c>
      <c r="S6411" s="145"/>
      <c r="T6411" s="153">
        <v>6410</v>
      </c>
    </row>
    <row r="6412" spans="1:20" hidden="1">
      <c r="A6412" s="146" t="s">
        <v>6099</v>
      </c>
      <c r="B6412" s="153" t="str">
        <f>IFERROR(VLOOKUP(Proc[[#This Row],[App]],Table2[],3,0),"open")</f>
        <v>ok</v>
      </c>
      <c r="C6412" s="146" t="s">
        <v>369</v>
      </c>
      <c r="D6412" s="152" t="s">
        <v>10232</v>
      </c>
      <c r="E6412" s="152" t="s">
        <v>6116</v>
      </c>
      <c r="F6412" s="145" t="s">
        <v>6116</v>
      </c>
      <c r="G6412" s="146" t="s">
        <v>400</v>
      </c>
      <c r="H6412" s="145" t="str">
        <f>IF(Proc[[#This Row],[type]]="LFF (MDG-F)",MID(Proc[[#This Row],[Obj]],13,10),"")</f>
        <v/>
      </c>
      <c r="I6412" s="152"/>
      <c r="J6412" s="145" t="b">
        <f>Proc[[#This Row],[Requested]]=Proc[[#This Row],[CurrentParent]]</f>
        <v>1</v>
      </c>
      <c r="K6412" s="153" t="str">
        <f>IF(Proc[[#This Row],[Author]]="Marcela Urrego",VLOOKUP(LEFT(Proc[[#This Row],[Requested]],1),Table3[#All],2,0),VLOOKUP(Proc[[#This Row],[Author]],Table4[],2,0))</f>
        <v>LS</v>
      </c>
      <c r="L6412" s="148" t="s">
        <v>7174</v>
      </c>
      <c r="M6412" s="140">
        <v>46065</v>
      </c>
      <c r="N6412" s="140"/>
      <c r="O6412" s="140"/>
      <c r="P6412" s="140" t="str">
        <f ca="1">IF(Proc[[#This Row],[DaysAgeing]]&gt;5,"yep","on track")</f>
        <v>yep</v>
      </c>
      <c r="Q6412" s="2">
        <f ca="1">IF(Proc[[#This Row],[DateClosed]]="",ABS(NETWORKDAYS(Proc[[#This Row],[DateOpened]],TODAY()))-1,ABS(NETWORKDAYS(Proc[[#This Row],[DateOpened]],Proc[[#This Row],[DateClosed]]))-1)</f>
        <v>36</v>
      </c>
      <c r="R6412" s="140" t="s">
        <v>488</v>
      </c>
      <c r="S6412" s="145"/>
      <c r="T6412" s="153">
        <v>6411</v>
      </c>
    </row>
    <row r="6413" spans="1:20" hidden="1">
      <c r="A6413" s="146" t="s">
        <v>6099</v>
      </c>
      <c r="B6413" s="145" t="str">
        <f>IFERROR(VLOOKUP(Proc[[#This Row],[App]],Table2[],3,0),"open")</f>
        <v>ok</v>
      </c>
      <c r="C6413" s="146" t="s">
        <v>369</v>
      </c>
      <c r="D6413" s="152" t="s">
        <v>10233</v>
      </c>
      <c r="E6413" s="152" t="s">
        <v>6116</v>
      </c>
      <c r="F6413" s="145" t="s">
        <v>6116</v>
      </c>
      <c r="G6413" s="146" t="s">
        <v>400</v>
      </c>
      <c r="H6413" s="145" t="str">
        <f>IF(Proc[[#This Row],[type]]="LFF (MDG-F)",MID(Proc[[#This Row],[Obj]],13,10),"")</f>
        <v/>
      </c>
      <c r="I6413" s="152"/>
      <c r="J6413" s="145" t="b">
        <f>Proc[[#This Row],[Requested]]=Proc[[#This Row],[CurrentParent]]</f>
        <v>1</v>
      </c>
      <c r="K6413" s="145" t="str">
        <f>IF(Proc[[#This Row],[Author]]="Marcela Urrego",VLOOKUP(LEFT(Proc[[#This Row],[Requested]],1),Table3[#All],2,0),VLOOKUP(Proc[[#This Row],[Author]],Table4[],2,0))</f>
        <v>LS</v>
      </c>
      <c r="L6413" s="148" t="s">
        <v>7174</v>
      </c>
      <c r="M6413" s="140">
        <v>46065</v>
      </c>
      <c r="N6413" s="140"/>
      <c r="O6413" s="140"/>
      <c r="P6413" s="140" t="str">
        <f ca="1">IF(Proc[[#This Row],[DaysAgeing]]&gt;5,"yep","on track")</f>
        <v>yep</v>
      </c>
      <c r="Q6413" s="2">
        <f ca="1">IF(Proc[[#This Row],[DateClosed]]="",ABS(NETWORKDAYS(Proc[[#This Row],[DateOpened]],TODAY()))-1,ABS(NETWORKDAYS(Proc[[#This Row],[DateOpened]],Proc[[#This Row],[DateClosed]]))-1)</f>
        <v>36</v>
      </c>
      <c r="R6413" s="140" t="s">
        <v>488</v>
      </c>
      <c r="S6413" s="145"/>
      <c r="T6413" s="153">
        <v>6412</v>
      </c>
    </row>
    <row r="6414" spans="1:20" hidden="1">
      <c r="A6414" s="146" t="s">
        <v>6099</v>
      </c>
      <c r="B6414" s="145" t="str">
        <f>IFERROR(VLOOKUP(Proc[[#This Row],[App]],Table2[],3,0),"open")</f>
        <v>ok</v>
      </c>
      <c r="C6414" s="146" t="s">
        <v>369</v>
      </c>
      <c r="D6414" s="152" t="s">
        <v>10234</v>
      </c>
      <c r="E6414" s="152" t="s">
        <v>6116</v>
      </c>
      <c r="F6414" s="145" t="s">
        <v>6116</v>
      </c>
      <c r="G6414" s="146" t="s">
        <v>400</v>
      </c>
      <c r="H6414" s="145" t="str">
        <f>IF(Proc[[#This Row],[type]]="LFF (MDG-F)",MID(Proc[[#This Row],[Obj]],13,10),"")</f>
        <v/>
      </c>
      <c r="I6414" s="152"/>
      <c r="J6414" s="145" t="b">
        <f>Proc[[#This Row],[Requested]]=Proc[[#This Row],[CurrentParent]]</f>
        <v>1</v>
      </c>
      <c r="K6414" s="145" t="str">
        <f>IF(Proc[[#This Row],[Author]]="Marcela Urrego",VLOOKUP(LEFT(Proc[[#This Row],[Requested]],1),Table3[#All],2,0),VLOOKUP(Proc[[#This Row],[Author]],Table4[],2,0))</f>
        <v>LS</v>
      </c>
      <c r="L6414" s="148" t="s">
        <v>7174</v>
      </c>
      <c r="M6414" s="140">
        <v>46065</v>
      </c>
      <c r="N6414" s="140"/>
      <c r="O6414" s="140"/>
      <c r="P6414" s="140" t="str">
        <f ca="1">IF(Proc[[#This Row],[DaysAgeing]]&gt;5,"yep","on track")</f>
        <v>yep</v>
      </c>
      <c r="Q6414" s="2">
        <f ca="1">IF(Proc[[#This Row],[DateClosed]]="",ABS(NETWORKDAYS(Proc[[#This Row],[DateOpened]],TODAY()))-1,ABS(NETWORKDAYS(Proc[[#This Row],[DateOpened]],Proc[[#This Row],[DateClosed]]))-1)</f>
        <v>36</v>
      </c>
      <c r="R6414" s="140" t="s">
        <v>488</v>
      </c>
      <c r="S6414" s="145"/>
      <c r="T6414" s="153">
        <v>6413</v>
      </c>
    </row>
    <row r="6415" spans="1:20" hidden="1">
      <c r="A6415" s="146" t="s">
        <v>6099</v>
      </c>
      <c r="B6415" s="145" t="str">
        <f>IFERROR(VLOOKUP(Proc[[#This Row],[App]],Table2[],3,0),"open")</f>
        <v>ok</v>
      </c>
      <c r="C6415" s="146" t="s">
        <v>369</v>
      </c>
      <c r="D6415" s="152" t="s">
        <v>10235</v>
      </c>
      <c r="E6415" s="152" t="s">
        <v>6116</v>
      </c>
      <c r="F6415" s="145" t="s">
        <v>6116</v>
      </c>
      <c r="G6415" s="146" t="s">
        <v>400</v>
      </c>
      <c r="H6415" s="145" t="str">
        <f>IF(Proc[[#This Row],[type]]="LFF (MDG-F)",MID(Proc[[#This Row],[Obj]],13,10),"")</f>
        <v/>
      </c>
      <c r="I6415" s="152"/>
      <c r="J6415" s="145" t="b">
        <f>Proc[[#This Row],[Requested]]=Proc[[#This Row],[CurrentParent]]</f>
        <v>1</v>
      </c>
      <c r="K6415" s="145" t="str">
        <f>IF(Proc[[#This Row],[Author]]="Marcela Urrego",VLOOKUP(LEFT(Proc[[#This Row],[Requested]],1),Table3[#All],2,0),VLOOKUP(Proc[[#This Row],[Author]],Table4[],2,0))</f>
        <v>LS</v>
      </c>
      <c r="L6415" s="148" t="s">
        <v>7174</v>
      </c>
      <c r="M6415" s="140">
        <v>46065</v>
      </c>
      <c r="N6415" s="140"/>
      <c r="O6415" s="140"/>
      <c r="P6415" s="140" t="str">
        <f ca="1">IF(Proc[[#This Row],[DaysAgeing]]&gt;5,"yep","on track")</f>
        <v>yep</v>
      </c>
      <c r="Q6415" s="2">
        <f ca="1">IF(Proc[[#This Row],[DateClosed]]="",ABS(NETWORKDAYS(Proc[[#This Row],[DateOpened]],TODAY()))-1,ABS(NETWORKDAYS(Proc[[#This Row],[DateOpened]],Proc[[#This Row],[DateClosed]]))-1)</f>
        <v>36</v>
      </c>
      <c r="R6415" s="140" t="s">
        <v>488</v>
      </c>
      <c r="S6415" s="145"/>
      <c r="T6415" s="153">
        <v>6414</v>
      </c>
    </row>
    <row r="6416" spans="1:20" hidden="1">
      <c r="A6416" s="146" t="s">
        <v>6099</v>
      </c>
      <c r="B6416" s="145" t="str">
        <f>IFERROR(VLOOKUP(Proc[[#This Row],[App]],Table2[],3,0),"open")</f>
        <v>ok</v>
      </c>
      <c r="C6416" s="146" t="s">
        <v>369</v>
      </c>
      <c r="D6416" s="152" t="s">
        <v>10236</v>
      </c>
      <c r="E6416" s="152" t="s">
        <v>6116</v>
      </c>
      <c r="F6416" s="145" t="s">
        <v>6116</v>
      </c>
      <c r="G6416" s="146" t="s">
        <v>400</v>
      </c>
      <c r="H6416" s="145" t="str">
        <f>IF(Proc[[#This Row],[type]]="LFF (MDG-F)",MID(Proc[[#This Row],[Obj]],13,10),"")</f>
        <v/>
      </c>
      <c r="I6416" s="152"/>
      <c r="J6416" s="145" t="b">
        <f>Proc[[#This Row],[Requested]]=Proc[[#This Row],[CurrentParent]]</f>
        <v>1</v>
      </c>
      <c r="K6416" s="145" t="str">
        <f>IF(Proc[[#This Row],[Author]]="Marcela Urrego",VLOOKUP(LEFT(Proc[[#This Row],[Requested]],1),Table3[#All],2,0),VLOOKUP(Proc[[#This Row],[Author]],Table4[],2,0))</f>
        <v>LS</v>
      </c>
      <c r="L6416" s="148" t="s">
        <v>7174</v>
      </c>
      <c r="M6416" s="140">
        <v>46065</v>
      </c>
      <c r="N6416" s="140"/>
      <c r="O6416" s="140"/>
      <c r="P6416" s="140" t="str">
        <f ca="1">IF(Proc[[#This Row],[DaysAgeing]]&gt;5,"yep","on track")</f>
        <v>yep</v>
      </c>
      <c r="Q6416" s="2">
        <f ca="1">IF(Proc[[#This Row],[DateClosed]]="",ABS(NETWORKDAYS(Proc[[#This Row],[DateOpened]],TODAY()))-1,ABS(NETWORKDAYS(Proc[[#This Row],[DateOpened]],Proc[[#This Row],[DateClosed]]))-1)</f>
        <v>36</v>
      </c>
      <c r="R6416" s="140" t="s">
        <v>488</v>
      </c>
      <c r="S6416" s="145"/>
      <c r="T6416" s="153">
        <v>6415</v>
      </c>
    </row>
    <row r="6417" spans="1:20" hidden="1">
      <c r="A6417" s="146" t="s">
        <v>6099</v>
      </c>
      <c r="B6417" s="145" t="str">
        <f>IFERROR(VLOOKUP(Proc[[#This Row],[App]],Table2[],3,0),"open")</f>
        <v>ok</v>
      </c>
      <c r="C6417" s="146" t="s">
        <v>369</v>
      </c>
      <c r="D6417" s="152" t="s">
        <v>7883</v>
      </c>
      <c r="E6417" s="152" t="s">
        <v>6117</v>
      </c>
      <c r="F6417" s="145" t="s">
        <v>6117</v>
      </c>
      <c r="G6417" s="146" t="s">
        <v>400</v>
      </c>
      <c r="H6417" s="145" t="str">
        <f>IF(Proc[[#This Row],[type]]="LFF (MDG-F)",MID(Proc[[#This Row],[Obj]],13,10),"")</f>
        <v/>
      </c>
      <c r="I6417" s="152"/>
      <c r="J6417" s="145" t="b">
        <f>Proc[[#This Row],[Requested]]=Proc[[#This Row],[CurrentParent]]</f>
        <v>1</v>
      </c>
      <c r="K6417" s="145" t="str">
        <f>IF(Proc[[#This Row],[Author]]="Marcela Urrego",VLOOKUP(LEFT(Proc[[#This Row],[Requested]],1),Table3[#All],2,0),VLOOKUP(Proc[[#This Row],[Author]],Table4[],2,0))</f>
        <v>LS</v>
      </c>
      <c r="L6417" s="148" t="s">
        <v>7174</v>
      </c>
      <c r="M6417" s="140">
        <v>46065</v>
      </c>
      <c r="N6417" s="140"/>
      <c r="O6417" s="140"/>
      <c r="P6417" s="140" t="str">
        <f ca="1">IF(Proc[[#This Row],[DaysAgeing]]&gt;5,"yep","on track")</f>
        <v>yep</v>
      </c>
      <c r="Q6417" s="2">
        <f ca="1">IF(Proc[[#This Row],[DateClosed]]="",ABS(NETWORKDAYS(Proc[[#This Row],[DateOpened]],TODAY()))-1,ABS(NETWORKDAYS(Proc[[#This Row],[DateOpened]],Proc[[#This Row],[DateClosed]]))-1)</f>
        <v>36</v>
      </c>
      <c r="R6417" s="140" t="s">
        <v>488</v>
      </c>
      <c r="S6417" s="145"/>
      <c r="T6417" s="153">
        <v>6416</v>
      </c>
    </row>
    <row r="6418" spans="1:20" hidden="1">
      <c r="A6418" s="146" t="s">
        <v>6099</v>
      </c>
      <c r="B6418" s="145" t="str">
        <f>IFERROR(VLOOKUP(Proc[[#This Row],[App]],Table2[],3,0),"open")</f>
        <v>ok</v>
      </c>
      <c r="C6418" s="146" t="s">
        <v>369</v>
      </c>
      <c r="D6418" s="152" t="s">
        <v>7885</v>
      </c>
      <c r="E6418" s="152" t="s">
        <v>6117</v>
      </c>
      <c r="F6418" s="145" t="s">
        <v>6117</v>
      </c>
      <c r="G6418" s="146" t="s">
        <v>400</v>
      </c>
      <c r="H6418" s="145" t="str">
        <f>IF(Proc[[#This Row],[type]]="LFF (MDG-F)",MID(Proc[[#This Row],[Obj]],13,10),"")</f>
        <v/>
      </c>
      <c r="I6418" s="152"/>
      <c r="J6418" s="145" t="b">
        <f>Proc[[#This Row],[Requested]]=Proc[[#This Row],[CurrentParent]]</f>
        <v>1</v>
      </c>
      <c r="K6418" s="145" t="str">
        <f>IF(Proc[[#This Row],[Author]]="Marcela Urrego",VLOOKUP(LEFT(Proc[[#This Row],[Requested]],1),Table3[#All],2,0),VLOOKUP(Proc[[#This Row],[Author]],Table4[],2,0))</f>
        <v>LS</v>
      </c>
      <c r="L6418" s="148" t="s">
        <v>7174</v>
      </c>
      <c r="M6418" s="140">
        <v>46065</v>
      </c>
      <c r="N6418" s="140"/>
      <c r="O6418" s="140"/>
      <c r="P6418" s="140" t="str">
        <f ca="1">IF(Proc[[#This Row],[DaysAgeing]]&gt;5,"yep","on track")</f>
        <v>yep</v>
      </c>
      <c r="Q6418" s="2">
        <f ca="1">IF(Proc[[#This Row],[DateClosed]]="",ABS(NETWORKDAYS(Proc[[#This Row],[DateOpened]],TODAY()))-1,ABS(NETWORKDAYS(Proc[[#This Row],[DateOpened]],Proc[[#This Row],[DateClosed]]))-1)</f>
        <v>36</v>
      </c>
      <c r="R6418" s="140" t="s">
        <v>488</v>
      </c>
      <c r="S6418" s="145"/>
      <c r="T6418" s="153">
        <v>6417</v>
      </c>
    </row>
    <row r="6419" spans="1:20" hidden="1">
      <c r="A6419" s="146" t="s">
        <v>6099</v>
      </c>
      <c r="B6419" s="145" t="str">
        <f>IFERROR(VLOOKUP(Proc[[#This Row],[App]],Table2[],3,0),"open")</f>
        <v>ok</v>
      </c>
      <c r="C6419" s="147" t="s">
        <v>369</v>
      </c>
      <c r="D6419" s="152" t="s">
        <v>10237</v>
      </c>
      <c r="E6419" s="152" t="s">
        <v>6118</v>
      </c>
      <c r="F6419" s="148" t="s">
        <v>6118</v>
      </c>
      <c r="G6419" s="146" t="s">
        <v>406</v>
      </c>
      <c r="H6419" s="145" t="str">
        <f>IF(Proc[[#This Row],[type]]="LFF (MDG-F)",MID(Proc[[#This Row],[Obj]],13,10),"")</f>
        <v>1756C07349</v>
      </c>
      <c r="I6419" s="152"/>
      <c r="J6419" s="145" t="b">
        <f>Proc[[#This Row],[Requested]]=Proc[[#This Row],[CurrentParent]]</f>
        <v>1</v>
      </c>
      <c r="K6419" s="145" t="str">
        <f>IF(Proc[[#This Row],[Author]]="Marcela Urrego",VLOOKUP(LEFT(Proc[[#This Row],[Requested]],1),Table3[#All],2,0),VLOOKUP(Proc[[#This Row],[Author]],Table4[],2,0))</f>
        <v>LS</v>
      </c>
      <c r="L6419" s="148" t="s">
        <v>7174</v>
      </c>
      <c r="M6419" s="140">
        <v>46065</v>
      </c>
      <c r="N6419" s="140"/>
      <c r="O6419" s="140"/>
      <c r="P6419" s="140" t="str">
        <f ca="1">IF(Proc[[#This Row],[DaysAgeing]]&gt;5,"yep","on track")</f>
        <v>yep</v>
      </c>
      <c r="Q6419" s="2">
        <f ca="1">IF(Proc[[#This Row],[DateClosed]]="",ABS(NETWORKDAYS(Proc[[#This Row],[DateOpened]],TODAY()))-1,ABS(NETWORKDAYS(Proc[[#This Row],[DateOpened]],Proc[[#This Row],[DateClosed]]))-1)</f>
        <v>36</v>
      </c>
      <c r="R6419" s="140" t="s">
        <v>488</v>
      </c>
      <c r="S6419" s="145"/>
      <c r="T6419" s="153">
        <v>6418</v>
      </c>
    </row>
    <row r="6420" spans="1:20" hidden="1">
      <c r="A6420" s="146" t="s">
        <v>6099</v>
      </c>
      <c r="B6420" s="145" t="str">
        <f>IFERROR(VLOOKUP(Proc[[#This Row],[App]],Table2[],3,0),"open")</f>
        <v>ok</v>
      </c>
      <c r="C6420" s="147" t="s">
        <v>369</v>
      </c>
      <c r="D6420" s="152" t="s">
        <v>10238</v>
      </c>
      <c r="E6420" s="152" t="s">
        <v>6118</v>
      </c>
      <c r="F6420" s="148" t="s">
        <v>6118</v>
      </c>
      <c r="G6420" s="146" t="s">
        <v>406</v>
      </c>
      <c r="H6420" s="145" t="str">
        <f>IF(Proc[[#This Row],[type]]="LFF (MDG-F)",MID(Proc[[#This Row],[Obj]],13,10),"")</f>
        <v>1919C05632</v>
      </c>
      <c r="I6420" s="152"/>
      <c r="J6420" s="145" t="b">
        <f>Proc[[#This Row],[Requested]]=Proc[[#This Row],[CurrentParent]]</f>
        <v>1</v>
      </c>
      <c r="K6420" s="145" t="str">
        <f>IF(Proc[[#This Row],[Author]]="Marcela Urrego",VLOOKUP(LEFT(Proc[[#This Row],[Requested]],1),Table3[#All],2,0),VLOOKUP(Proc[[#This Row],[Author]],Table4[],2,0))</f>
        <v>LS</v>
      </c>
      <c r="L6420" s="148" t="s">
        <v>7174</v>
      </c>
      <c r="M6420" s="140">
        <v>46065</v>
      </c>
      <c r="N6420" s="140"/>
      <c r="O6420" s="140"/>
      <c r="P6420" s="140" t="str">
        <f ca="1">IF(Proc[[#This Row],[DaysAgeing]]&gt;5,"yep","on track")</f>
        <v>yep</v>
      </c>
      <c r="Q6420" s="2">
        <f ca="1">IF(Proc[[#This Row],[DateClosed]]="",ABS(NETWORKDAYS(Proc[[#This Row],[DateOpened]],TODAY()))-1,ABS(NETWORKDAYS(Proc[[#This Row],[DateOpened]],Proc[[#This Row],[DateClosed]]))-1)</f>
        <v>36</v>
      </c>
      <c r="R6420" s="140" t="s">
        <v>488</v>
      </c>
      <c r="S6420" s="145"/>
      <c r="T6420" s="153">
        <v>6419</v>
      </c>
    </row>
    <row r="6421" spans="1:20" hidden="1">
      <c r="A6421" s="146" t="s">
        <v>6099</v>
      </c>
      <c r="B6421" s="145" t="str">
        <f>IFERROR(VLOOKUP(Proc[[#This Row],[App]],Table2[],3,0),"open")</f>
        <v>ok</v>
      </c>
      <c r="C6421" s="147" t="s">
        <v>369</v>
      </c>
      <c r="D6421" s="152" t="s">
        <v>10239</v>
      </c>
      <c r="E6421" s="152" t="s">
        <v>6118</v>
      </c>
      <c r="F6421" s="148" t="s">
        <v>6118</v>
      </c>
      <c r="G6421" s="146" t="s">
        <v>406</v>
      </c>
      <c r="H6421" s="145" t="str">
        <f>IF(Proc[[#This Row],[type]]="LFF (MDG-F)",MID(Proc[[#This Row],[Obj]],13,10),"")</f>
        <v>2034C05319</v>
      </c>
      <c r="I6421" s="152"/>
      <c r="J6421" s="145" t="b">
        <f>Proc[[#This Row],[Requested]]=Proc[[#This Row],[CurrentParent]]</f>
        <v>1</v>
      </c>
      <c r="K6421" s="145" t="str">
        <f>IF(Proc[[#This Row],[Author]]="Marcela Urrego",VLOOKUP(LEFT(Proc[[#This Row],[Requested]],1),Table3[#All],2,0),VLOOKUP(Proc[[#This Row],[Author]],Table4[],2,0))</f>
        <v>LS</v>
      </c>
      <c r="L6421" s="148" t="s">
        <v>7174</v>
      </c>
      <c r="M6421" s="140">
        <v>46065</v>
      </c>
      <c r="N6421" s="140"/>
      <c r="O6421" s="140"/>
      <c r="P6421" s="140" t="str">
        <f ca="1">IF(Proc[[#This Row],[DaysAgeing]]&gt;5,"yep","on track")</f>
        <v>yep</v>
      </c>
      <c r="Q6421" s="2">
        <f ca="1">IF(Proc[[#This Row],[DateClosed]]="",ABS(NETWORKDAYS(Proc[[#This Row],[DateOpened]],TODAY()))-1,ABS(NETWORKDAYS(Proc[[#This Row],[DateOpened]],Proc[[#This Row],[DateClosed]]))-1)</f>
        <v>36</v>
      </c>
      <c r="R6421" s="140" t="s">
        <v>488</v>
      </c>
      <c r="S6421" s="145"/>
      <c r="T6421" s="153">
        <v>6420</v>
      </c>
    </row>
    <row r="6422" spans="1:20" hidden="1">
      <c r="A6422" s="146" t="s">
        <v>6099</v>
      </c>
      <c r="B6422" s="145" t="str">
        <f>IFERROR(VLOOKUP(Proc[[#This Row],[App]],Table2[],3,0),"open")</f>
        <v>ok</v>
      </c>
      <c r="C6422" s="147" t="s">
        <v>369</v>
      </c>
      <c r="D6422" s="152" t="s">
        <v>10240</v>
      </c>
      <c r="E6422" s="152" t="s">
        <v>6118</v>
      </c>
      <c r="F6422" s="148" t="s">
        <v>6118</v>
      </c>
      <c r="G6422" s="146" t="s">
        <v>406</v>
      </c>
      <c r="H6422" s="145" t="str">
        <f>IF(Proc[[#This Row],[type]]="LFF (MDG-F)",MID(Proc[[#This Row],[Obj]],13,10),"")</f>
        <v>2025C01002</v>
      </c>
      <c r="I6422" s="152"/>
      <c r="J6422" s="145" t="b">
        <f>Proc[[#This Row],[Requested]]=Proc[[#This Row],[CurrentParent]]</f>
        <v>1</v>
      </c>
      <c r="K6422" s="145" t="str">
        <f>IF(Proc[[#This Row],[Author]]="Marcela Urrego",VLOOKUP(LEFT(Proc[[#This Row],[Requested]],1),Table3[#All],2,0),VLOOKUP(Proc[[#This Row],[Author]],Table4[],2,0))</f>
        <v>LS</v>
      </c>
      <c r="L6422" s="148" t="s">
        <v>7174</v>
      </c>
      <c r="M6422" s="140">
        <v>46065</v>
      </c>
      <c r="N6422" s="140"/>
      <c r="O6422" s="140"/>
      <c r="P6422" s="140" t="str">
        <f ca="1">IF(Proc[[#This Row],[DaysAgeing]]&gt;5,"yep","on track")</f>
        <v>yep</v>
      </c>
      <c r="Q6422" s="2">
        <f ca="1">IF(Proc[[#This Row],[DateClosed]]="",ABS(NETWORKDAYS(Proc[[#This Row],[DateOpened]],TODAY()))-1,ABS(NETWORKDAYS(Proc[[#This Row],[DateOpened]],Proc[[#This Row],[DateClosed]]))-1)</f>
        <v>36</v>
      </c>
      <c r="R6422" s="140" t="s">
        <v>488</v>
      </c>
      <c r="S6422" s="145"/>
      <c r="T6422" s="153">
        <v>6421</v>
      </c>
    </row>
    <row r="6423" spans="1:20" hidden="1">
      <c r="A6423" s="146" t="s">
        <v>6099</v>
      </c>
      <c r="B6423" s="145" t="str">
        <f>IFERROR(VLOOKUP(Proc[[#This Row],[App]],Table2[],3,0),"open")</f>
        <v>ok</v>
      </c>
      <c r="C6423" s="147" t="s">
        <v>369</v>
      </c>
      <c r="D6423" s="152" t="s">
        <v>10241</v>
      </c>
      <c r="E6423" s="152" t="s">
        <v>6118</v>
      </c>
      <c r="F6423" s="148" t="s">
        <v>6118</v>
      </c>
      <c r="G6423" s="146" t="s">
        <v>406</v>
      </c>
      <c r="H6423" s="145" t="str">
        <f>IF(Proc[[#This Row],[type]]="LFF (MDG-F)",MID(Proc[[#This Row],[Obj]],13,10),"")</f>
        <v>2025C03628</v>
      </c>
      <c r="I6423" s="152"/>
      <c r="J6423" s="145" t="b">
        <f>Proc[[#This Row],[Requested]]=Proc[[#This Row],[CurrentParent]]</f>
        <v>1</v>
      </c>
      <c r="K6423" s="145" t="str">
        <f>IF(Proc[[#This Row],[Author]]="Marcela Urrego",VLOOKUP(LEFT(Proc[[#This Row],[Requested]],1),Table3[#All],2,0),VLOOKUP(Proc[[#This Row],[Author]],Table4[],2,0))</f>
        <v>LS</v>
      </c>
      <c r="L6423" s="148" t="s">
        <v>7174</v>
      </c>
      <c r="M6423" s="140">
        <v>46065</v>
      </c>
      <c r="N6423" s="140"/>
      <c r="O6423" s="140"/>
      <c r="P6423" s="140" t="str">
        <f ca="1">IF(Proc[[#This Row],[DaysAgeing]]&gt;5,"yep","on track")</f>
        <v>yep</v>
      </c>
      <c r="Q6423" s="2">
        <f ca="1">IF(Proc[[#This Row],[DateClosed]]="",ABS(NETWORKDAYS(Proc[[#This Row],[DateOpened]],TODAY()))-1,ABS(NETWORKDAYS(Proc[[#This Row],[DateOpened]],Proc[[#This Row],[DateClosed]]))-1)</f>
        <v>36</v>
      </c>
      <c r="R6423" s="140" t="s">
        <v>488</v>
      </c>
      <c r="S6423" s="145"/>
      <c r="T6423" s="153">
        <v>6422</v>
      </c>
    </row>
    <row r="6424" spans="1:20" hidden="1">
      <c r="A6424" s="146" t="s">
        <v>6099</v>
      </c>
      <c r="B6424" s="145" t="str">
        <f>IFERROR(VLOOKUP(Proc[[#This Row],[App]],Table2[],3,0),"open")</f>
        <v>ok</v>
      </c>
      <c r="C6424" s="147" t="s">
        <v>369</v>
      </c>
      <c r="D6424" s="152" t="s">
        <v>10242</v>
      </c>
      <c r="E6424" s="152" t="s">
        <v>6118</v>
      </c>
      <c r="F6424" s="148" t="s">
        <v>6118</v>
      </c>
      <c r="G6424" s="146" t="s">
        <v>406</v>
      </c>
      <c r="H6424" s="145" t="str">
        <f>IF(Proc[[#This Row],[type]]="LFF (MDG-F)",MID(Proc[[#This Row],[Obj]],13,10),"")</f>
        <v>2032C04734</v>
      </c>
      <c r="I6424" s="152"/>
      <c r="J6424" s="145" t="b">
        <f>Proc[[#This Row],[Requested]]=Proc[[#This Row],[CurrentParent]]</f>
        <v>1</v>
      </c>
      <c r="K6424" s="145" t="str">
        <f>IF(Proc[[#This Row],[Author]]="Marcela Urrego",VLOOKUP(LEFT(Proc[[#This Row],[Requested]],1),Table3[#All],2,0),VLOOKUP(Proc[[#This Row],[Author]],Table4[],2,0))</f>
        <v>LS</v>
      </c>
      <c r="L6424" s="148" t="s">
        <v>7174</v>
      </c>
      <c r="M6424" s="140">
        <v>46065</v>
      </c>
      <c r="N6424" s="140"/>
      <c r="O6424" s="140"/>
      <c r="P6424" s="140" t="str">
        <f ca="1">IF(Proc[[#This Row],[DaysAgeing]]&gt;5,"yep","on track")</f>
        <v>yep</v>
      </c>
      <c r="Q6424" s="2">
        <f ca="1">IF(Proc[[#This Row],[DateClosed]]="",ABS(NETWORKDAYS(Proc[[#This Row],[DateOpened]],TODAY()))-1,ABS(NETWORKDAYS(Proc[[#This Row],[DateOpened]],Proc[[#This Row],[DateClosed]]))-1)</f>
        <v>36</v>
      </c>
      <c r="R6424" s="140" t="s">
        <v>488</v>
      </c>
      <c r="S6424" s="145"/>
      <c r="T6424" s="153">
        <v>6423</v>
      </c>
    </row>
    <row r="6425" spans="1:20" hidden="1">
      <c r="A6425" s="146" t="s">
        <v>6099</v>
      </c>
      <c r="B6425" s="145" t="str">
        <f>IFERROR(VLOOKUP(Proc[[#This Row],[App]],Table2[],3,0),"open")</f>
        <v>ok</v>
      </c>
      <c r="C6425" s="147" t="s">
        <v>369</v>
      </c>
      <c r="D6425" s="152" t="s">
        <v>10243</v>
      </c>
      <c r="E6425" s="152" t="s">
        <v>6118</v>
      </c>
      <c r="F6425" s="148" t="s">
        <v>6118</v>
      </c>
      <c r="G6425" s="146" t="s">
        <v>406</v>
      </c>
      <c r="H6425" s="145" t="str">
        <f>IF(Proc[[#This Row],[type]]="LFF (MDG-F)",MID(Proc[[#This Row],[Obj]],13,10),"")</f>
        <v>2034C05329</v>
      </c>
      <c r="I6425" s="152"/>
      <c r="J6425" s="145" t="b">
        <f>Proc[[#This Row],[Requested]]=Proc[[#This Row],[CurrentParent]]</f>
        <v>1</v>
      </c>
      <c r="K6425" s="145" t="str">
        <f>IF(Proc[[#This Row],[Author]]="Marcela Urrego",VLOOKUP(LEFT(Proc[[#This Row],[Requested]],1),Table3[#All],2,0),VLOOKUP(Proc[[#This Row],[Author]],Table4[],2,0))</f>
        <v>LS</v>
      </c>
      <c r="L6425" s="148" t="s">
        <v>7174</v>
      </c>
      <c r="M6425" s="140">
        <v>46065</v>
      </c>
      <c r="N6425" s="140"/>
      <c r="O6425" s="140"/>
      <c r="P6425" s="140" t="str">
        <f ca="1">IF(Proc[[#This Row],[DaysAgeing]]&gt;5,"yep","on track")</f>
        <v>yep</v>
      </c>
      <c r="Q6425" s="2">
        <f ca="1">IF(Proc[[#This Row],[DateClosed]]="",ABS(NETWORKDAYS(Proc[[#This Row],[DateOpened]],TODAY()))-1,ABS(NETWORKDAYS(Proc[[#This Row],[DateOpened]],Proc[[#This Row],[DateClosed]]))-1)</f>
        <v>36</v>
      </c>
      <c r="R6425" s="140" t="s">
        <v>488</v>
      </c>
      <c r="S6425" s="145"/>
      <c r="T6425" s="153">
        <v>6424</v>
      </c>
    </row>
    <row r="6426" spans="1:20" hidden="1">
      <c r="A6426" s="146" t="s">
        <v>6099</v>
      </c>
      <c r="B6426" s="145" t="str">
        <f>IFERROR(VLOOKUP(Proc[[#This Row],[App]],Table2[],3,0),"open")</f>
        <v>ok</v>
      </c>
      <c r="C6426" s="146" t="s">
        <v>369</v>
      </c>
      <c r="D6426" s="152" t="s">
        <v>10244</v>
      </c>
      <c r="E6426" s="152" t="s">
        <v>6118</v>
      </c>
      <c r="F6426" s="145" t="s">
        <v>6118</v>
      </c>
      <c r="G6426" s="146" t="s">
        <v>400</v>
      </c>
      <c r="H6426" s="145" t="str">
        <f>IF(Proc[[#This Row],[type]]="LFF (MDG-F)",MID(Proc[[#This Row],[Obj]],13,10),"")</f>
        <v/>
      </c>
      <c r="I6426" s="152"/>
      <c r="J6426" s="145" t="b">
        <f>Proc[[#This Row],[Requested]]=Proc[[#This Row],[CurrentParent]]</f>
        <v>1</v>
      </c>
      <c r="K6426" s="145" t="str">
        <f>IF(Proc[[#This Row],[Author]]="Marcela Urrego",VLOOKUP(LEFT(Proc[[#This Row],[Requested]],1),Table3[#All],2,0),VLOOKUP(Proc[[#This Row],[Author]],Table4[],2,0))</f>
        <v>LS</v>
      </c>
      <c r="L6426" s="148" t="s">
        <v>7174</v>
      </c>
      <c r="M6426" s="140">
        <v>46065</v>
      </c>
      <c r="N6426" s="140"/>
      <c r="O6426" s="140"/>
      <c r="P6426" s="140" t="str">
        <f ca="1">IF(Proc[[#This Row],[DaysAgeing]]&gt;5,"yep","on track")</f>
        <v>yep</v>
      </c>
      <c r="Q6426" s="2">
        <f ca="1">IF(Proc[[#This Row],[DateClosed]]="",ABS(NETWORKDAYS(Proc[[#This Row],[DateOpened]],TODAY()))-1,ABS(NETWORKDAYS(Proc[[#This Row],[DateOpened]],Proc[[#This Row],[DateClosed]]))-1)</f>
        <v>36</v>
      </c>
      <c r="R6426" s="140" t="s">
        <v>488</v>
      </c>
      <c r="S6426" s="145"/>
      <c r="T6426" s="153">
        <v>6425</v>
      </c>
    </row>
    <row r="6427" spans="1:20" hidden="1">
      <c r="A6427" s="146" t="s">
        <v>6099</v>
      </c>
      <c r="B6427" s="145" t="str">
        <f>IFERROR(VLOOKUP(Proc[[#This Row],[App]],Table2[],3,0),"open")</f>
        <v>ok</v>
      </c>
      <c r="C6427" s="146" t="s">
        <v>369</v>
      </c>
      <c r="D6427" s="152" t="s">
        <v>10245</v>
      </c>
      <c r="E6427" s="152" t="s">
        <v>6118</v>
      </c>
      <c r="F6427" s="145" t="s">
        <v>6118</v>
      </c>
      <c r="G6427" s="146" t="s">
        <v>400</v>
      </c>
      <c r="H6427" s="145" t="str">
        <f>IF(Proc[[#This Row],[type]]="LFF (MDG-F)",MID(Proc[[#This Row],[Obj]],13,10),"")</f>
        <v/>
      </c>
      <c r="I6427" s="152"/>
      <c r="J6427" s="145" t="b">
        <f>Proc[[#This Row],[Requested]]=Proc[[#This Row],[CurrentParent]]</f>
        <v>1</v>
      </c>
      <c r="K6427" s="145" t="str">
        <f>IF(Proc[[#This Row],[Author]]="Marcela Urrego",VLOOKUP(LEFT(Proc[[#This Row],[Requested]],1),Table3[#All],2,0),VLOOKUP(Proc[[#This Row],[Author]],Table4[],2,0))</f>
        <v>LS</v>
      </c>
      <c r="L6427" s="148" t="s">
        <v>7174</v>
      </c>
      <c r="M6427" s="140">
        <v>46065</v>
      </c>
      <c r="N6427" s="140"/>
      <c r="O6427" s="140"/>
      <c r="P6427" s="140" t="str">
        <f ca="1">IF(Proc[[#This Row],[DaysAgeing]]&gt;5,"yep","on track")</f>
        <v>yep</v>
      </c>
      <c r="Q6427" s="2">
        <f ca="1">IF(Proc[[#This Row],[DateClosed]]="",ABS(NETWORKDAYS(Proc[[#This Row],[DateOpened]],TODAY()))-1,ABS(NETWORKDAYS(Proc[[#This Row],[DateOpened]],Proc[[#This Row],[DateClosed]]))-1)</f>
        <v>36</v>
      </c>
      <c r="R6427" s="140" t="s">
        <v>488</v>
      </c>
      <c r="S6427" s="145"/>
      <c r="T6427" s="153">
        <v>6426</v>
      </c>
    </row>
    <row r="6428" spans="1:20" hidden="1">
      <c r="A6428" s="146" t="s">
        <v>6099</v>
      </c>
      <c r="B6428" s="145" t="str">
        <f>IFERROR(VLOOKUP(Proc[[#This Row],[App]],Table2[],3,0),"open")</f>
        <v>ok</v>
      </c>
      <c r="C6428" s="146" t="s">
        <v>369</v>
      </c>
      <c r="D6428" s="152" t="s">
        <v>10246</v>
      </c>
      <c r="E6428" s="152" t="s">
        <v>6118</v>
      </c>
      <c r="F6428" s="145" t="s">
        <v>6118</v>
      </c>
      <c r="G6428" s="146" t="s">
        <v>400</v>
      </c>
      <c r="H6428" s="145" t="str">
        <f>IF(Proc[[#This Row],[type]]="LFF (MDG-F)",MID(Proc[[#This Row],[Obj]],13,10),"")</f>
        <v/>
      </c>
      <c r="I6428" s="152"/>
      <c r="J6428" s="145" t="b">
        <f>Proc[[#This Row],[Requested]]=Proc[[#This Row],[CurrentParent]]</f>
        <v>1</v>
      </c>
      <c r="K6428" s="145" t="str">
        <f>IF(Proc[[#This Row],[Author]]="Marcela Urrego",VLOOKUP(LEFT(Proc[[#This Row],[Requested]],1),Table3[#All],2,0),VLOOKUP(Proc[[#This Row],[Author]],Table4[],2,0))</f>
        <v>LS</v>
      </c>
      <c r="L6428" s="148" t="s">
        <v>7174</v>
      </c>
      <c r="M6428" s="140">
        <v>46065</v>
      </c>
      <c r="N6428" s="140"/>
      <c r="O6428" s="140"/>
      <c r="P6428" s="140" t="str">
        <f ca="1">IF(Proc[[#This Row],[DaysAgeing]]&gt;5,"yep","on track")</f>
        <v>yep</v>
      </c>
      <c r="Q6428" s="2">
        <f ca="1">IF(Proc[[#This Row],[DateClosed]]="",ABS(NETWORKDAYS(Proc[[#This Row],[DateOpened]],TODAY()))-1,ABS(NETWORKDAYS(Proc[[#This Row],[DateOpened]],Proc[[#This Row],[DateClosed]]))-1)</f>
        <v>36</v>
      </c>
      <c r="R6428" s="140" t="s">
        <v>488</v>
      </c>
      <c r="S6428" s="145"/>
      <c r="T6428" s="153">
        <v>6427</v>
      </c>
    </row>
    <row r="6429" spans="1:20" hidden="1">
      <c r="A6429" s="146" t="s">
        <v>6099</v>
      </c>
      <c r="B6429" s="145" t="str">
        <f>IFERROR(VLOOKUP(Proc[[#This Row],[App]],Table2[],3,0),"open")</f>
        <v>ok</v>
      </c>
      <c r="C6429" s="146" t="s">
        <v>369</v>
      </c>
      <c r="D6429" s="152" t="s">
        <v>10247</v>
      </c>
      <c r="E6429" s="152" t="s">
        <v>6118</v>
      </c>
      <c r="F6429" s="145" t="s">
        <v>6118</v>
      </c>
      <c r="G6429" s="146" t="s">
        <v>400</v>
      </c>
      <c r="H6429" s="145" t="str">
        <f>IF(Proc[[#This Row],[type]]="LFF (MDG-F)",MID(Proc[[#This Row],[Obj]],13,10),"")</f>
        <v/>
      </c>
      <c r="I6429" s="152"/>
      <c r="J6429" s="145" t="b">
        <f>Proc[[#This Row],[Requested]]=Proc[[#This Row],[CurrentParent]]</f>
        <v>1</v>
      </c>
      <c r="K6429" s="145" t="str">
        <f>IF(Proc[[#This Row],[Author]]="Marcela Urrego",VLOOKUP(LEFT(Proc[[#This Row],[Requested]],1),Table3[#All],2,0),VLOOKUP(Proc[[#This Row],[Author]],Table4[],2,0))</f>
        <v>LS</v>
      </c>
      <c r="L6429" s="148" t="s">
        <v>7174</v>
      </c>
      <c r="M6429" s="140">
        <v>46065</v>
      </c>
      <c r="N6429" s="140"/>
      <c r="O6429" s="140"/>
      <c r="P6429" s="140" t="str">
        <f ca="1">IF(Proc[[#This Row],[DaysAgeing]]&gt;5,"yep","on track")</f>
        <v>yep</v>
      </c>
      <c r="Q6429" s="2">
        <f ca="1">IF(Proc[[#This Row],[DateClosed]]="",ABS(NETWORKDAYS(Proc[[#This Row],[DateOpened]],TODAY()))-1,ABS(NETWORKDAYS(Proc[[#This Row],[DateOpened]],Proc[[#This Row],[DateClosed]]))-1)</f>
        <v>36</v>
      </c>
      <c r="R6429" s="140" t="s">
        <v>488</v>
      </c>
      <c r="S6429" s="145"/>
      <c r="T6429" s="153">
        <v>6428</v>
      </c>
    </row>
    <row r="6430" spans="1:20" hidden="1">
      <c r="A6430" s="146" t="s">
        <v>6099</v>
      </c>
      <c r="B6430" s="145" t="str">
        <f>IFERROR(VLOOKUP(Proc[[#This Row],[App]],Table2[],3,0),"open")</f>
        <v>ok</v>
      </c>
      <c r="C6430" s="146" t="s">
        <v>369</v>
      </c>
      <c r="D6430" s="152" t="s">
        <v>10248</v>
      </c>
      <c r="E6430" s="152" t="s">
        <v>6119</v>
      </c>
      <c r="F6430" s="145" t="s">
        <v>6119</v>
      </c>
      <c r="G6430" s="146" t="s">
        <v>400</v>
      </c>
      <c r="H6430" s="145" t="str">
        <f>IF(Proc[[#This Row],[type]]="LFF (MDG-F)",MID(Proc[[#This Row],[Obj]],13,10),"")</f>
        <v/>
      </c>
      <c r="I6430" s="152"/>
      <c r="J6430" s="145" t="b">
        <f>Proc[[#This Row],[Requested]]=Proc[[#This Row],[CurrentParent]]</f>
        <v>1</v>
      </c>
      <c r="K6430" s="145" t="str">
        <f>IF(Proc[[#This Row],[Author]]="Marcela Urrego",VLOOKUP(LEFT(Proc[[#This Row],[Requested]],1),Table3[#All],2,0),VLOOKUP(Proc[[#This Row],[Author]],Table4[],2,0))</f>
        <v>LS</v>
      </c>
      <c r="L6430" s="148" t="s">
        <v>7174</v>
      </c>
      <c r="M6430" s="140">
        <v>46065</v>
      </c>
      <c r="N6430" s="140"/>
      <c r="O6430" s="140"/>
      <c r="P6430" s="140" t="str">
        <f ca="1">IF(Proc[[#This Row],[DaysAgeing]]&gt;5,"yep","on track")</f>
        <v>yep</v>
      </c>
      <c r="Q6430" s="2">
        <f ca="1">IF(Proc[[#This Row],[DateClosed]]="",ABS(NETWORKDAYS(Proc[[#This Row],[DateOpened]],TODAY()))-1,ABS(NETWORKDAYS(Proc[[#This Row],[DateOpened]],Proc[[#This Row],[DateClosed]]))-1)</f>
        <v>36</v>
      </c>
      <c r="R6430" s="140" t="s">
        <v>488</v>
      </c>
      <c r="S6430" s="145"/>
      <c r="T6430" s="153">
        <v>6429</v>
      </c>
    </row>
    <row r="6431" spans="1:20" hidden="1">
      <c r="A6431" s="146" t="s">
        <v>6099</v>
      </c>
      <c r="B6431" s="145" t="str">
        <f>IFERROR(VLOOKUP(Proc[[#This Row],[App]],Table2[],3,0),"open")</f>
        <v>ok</v>
      </c>
      <c r="C6431" s="147" t="s">
        <v>369</v>
      </c>
      <c r="D6431" s="152" t="s">
        <v>10249</v>
      </c>
      <c r="E6431" s="152" t="s">
        <v>6118</v>
      </c>
      <c r="F6431" s="148" t="s">
        <v>6118</v>
      </c>
      <c r="G6431" s="146" t="s">
        <v>406</v>
      </c>
      <c r="H6431" s="145" t="str">
        <f>IF(Proc[[#This Row],[type]]="LFF (MDG-F)",MID(Proc[[#This Row],[Obj]],13,10),"")</f>
        <v>1756C07148</v>
      </c>
      <c r="I6431" s="152"/>
      <c r="J6431" s="145" t="b">
        <f>Proc[[#This Row],[Requested]]=Proc[[#This Row],[CurrentParent]]</f>
        <v>1</v>
      </c>
      <c r="K6431" s="145" t="str">
        <f>IF(Proc[[#This Row],[Author]]="Marcela Urrego",VLOOKUP(LEFT(Proc[[#This Row],[Requested]],1),Table3[#All],2,0),VLOOKUP(Proc[[#This Row],[Author]],Table4[],2,0))</f>
        <v>LS</v>
      </c>
      <c r="L6431" s="148" t="s">
        <v>7174</v>
      </c>
      <c r="M6431" s="140">
        <v>46065</v>
      </c>
      <c r="N6431" s="140"/>
      <c r="O6431" s="140"/>
      <c r="P6431" s="140" t="str">
        <f ca="1">IF(Proc[[#This Row],[DaysAgeing]]&gt;5,"yep","on track")</f>
        <v>yep</v>
      </c>
      <c r="Q6431" s="2">
        <f ca="1">IF(Proc[[#This Row],[DateClosed]]="",ABS(NETWORKDAYS(Proc[[#This Row],[DateOpened]],TODAY()))-1,ABS(NETWORKDAYS(Proc[[#This Row],[DateOpened]],Proc[[#This Row],[DateClosed]]))-1)</f>
        <v>36</v>
      </c>
      <c r="R6431" s="140" t="s">
        <v>488</v>
      </c>
      <c r="S6431" s="145"/>
      <c r="T6431" s="153">
        <v>6430</v>
      </c>
    </row>
    <row r="6432" spans="1:20" hidden="1">
      <c r="A6432" s="146" t="s">
        <v>6099</v>
      </c>
      <c r="B6432" s="145" t="str">
        <f>IFERROR(VLOOKUP(Proc[[#This Row],[App]],Table2[],3,0),"open")</f>
        <v>ok</v>
      </c>
      <c r="C6432" s="147" t="s">
        <v>369</v>
      </c>
      <c r="D6432" s="152" t="s">
        <v>10250</v>
      </c>
      <c r="E6432" s="152" t="s">
        <v>6118</v>
      </c>
      <c r="F6432" s="148" t="s">
        <v>6118</v>
      </c>
      <c r="G6432" s="146" t="s">
        <v>406</v>
      </c>
      <c r="H6432" s="145" t="str">
        <f>IF(Proc[[#This Row],[type]]="LFF (MDG-F)",MID(Proc[[#This Row],[Obj]],13,10),"")</f>
        <v>2012C00905</v>
      </c>
      <c r="I6432" s="152"/>
      <c r="J6432" s="145" t="b">
        <f>Proc[[#This Row],[Requested]]=Proc[[#This Row],[CurrentParent]]</f>
        <v>1</v>
      </c>
      <c r="K6432" s="145" t="str">
        <f>IF(Proc[[#This Row],[Author]]="Marcela Urrego",VLOOKUP(LEFT(Proc[[#This Row],[Requested]],1),Table3[#All],2,0),VLOOKUP(Proc[[#This Row],[Author]],Table4[],2,0))</f>
        <v>LS</v>
      </c>
      <c r="L6432" s="148" t="s">
        <v>7174</v>
      </c>
      <c r="M6432" s="140">
        <v>46065</v>
      </c>
      <c r="N6432" s="140"/>
      <c r="O6432" s="140"/>
      <c r="P6432" s="140" t="str">
        <f ca="1">IF(Proc[[#This Row],[DaysAgeing]]&gt;5,"yep","on track")</f>
        <v>yep</v>
      </c>
      <c r="Q6432" s="2">
        <f ca="1">IF(Proc[[#This Row],[DateClosed]]="",ABS(NETWORKDAYS(Proc[[#This Row],[DateOpened]],TODAY()))-1,ABS(NETWORKDAYS(Proc[[#This Row],[DateOpened]],Proc[[#This Row],[DateClosed]]))-1)</f>
        <v>36</v>
      </c>
      <c r="R6432" s="140" t="s">
        <v>488</v>
      </c>
      <c r="S6432" s="145"/>
      <c r="T6432" s="153">
        <v>6431</v>
      </c>
    </row>
    <row r="6433" spans="1:20" hidden="1">
      <c r="A6433" s="146" t="s">
        <v>6099</v>
      </c>
      <c r="B6433" s="145" t="str">
        <f>IFERROR(VLOOKUP(Proc[[#This Row],[App]],Table2[],3,0),"open")</f>
        <v>ok</v>
      </c>
      <c r="C6433" s="147" t="s">
        <v>369</v>
      </c>
      <c r="D6433" s="152" t="s">
        <v>10251</v>
      </c>
      <c r="E6433" s="152" t="s">
        <v>6118</v>
      </c>
      <c r="F6433" s="148" t="s">
        <v>6118</v>
      </c>
      <c r="G6433" s="146" t="s">
        <v>406</v>
      </c>
      <c r="H6433" s="145" t="str">
        <f>IF(Proc[[#This Row],[type]]="LFF (MDG-F)",MID(Proc[[#This Row],[Obj]],13,10),"")</f>
        <v>2034C01305</v>
      </c>
      <c r="I6433" s="152"/>
      <c r="J6433" s="145" t="b">
        <f>Proc[[#This Row],[Requested]]=Proc[[#This Row],[CurrentParent]]</f>
        <v>1</v>
      </c>
      <c r="K6433" s="145" t="str">
        <f>IF(Proc[[#This Row],[Author]]="Marcela Urrego",VLOOKUP(LEFT(Proc[[#This Row],[Requested]],1),Table3[#All],2,0),VLOOKUP(Proc[[#This Row],[Author]],Table4[],2,0))</f>
        <v>LS</v>
      </c>
      <c r="L6433" s="148" t="s">
        <v>7174</v>
      </c>
      <c r="M6433" s="140">
        <v>46065</v>
      </c>
      <c r="N6433" s="140"/>
      <c r="O6433" s="140"/>
      <c r="P6433" s="140" t="str">
        <f ca="1">IF(Proc[[#This Row],[DaysAgeing]]&gt;5,"yep","on track")</f>
        <v>yep</v>
      </c>
      <c r="Q6433" s="2">
        <f ca="1">IF(Proc[[#This Row],[DateClosed]]="",ABS(NETWORKDAYS(Proc[[#This Row],[DateOpened]],TODAY()))-1,ABS(NETWORKDAYS(Proc[[#This Row],[DateOpened]],Proc[[#This Row],[DateClosed]]))-1)</f>
        <v>36</v>
      </c>
      <c r="R6433" s="140" t="s">
        <v>488</v>
      </c>
      <c r="S6433" s="145"/>
      <c r="T6433" s="153">
        <v>6432</v>
      </c>
    </row>
    <row r="6434" spans="1:20" hidden="1">
      <c r="A6434" s="146" t="s">
        <v>6099</v>
      </c>
      <c r="B6434" s="145" t="str">
        <f>IFERROR(VLOOKUP(Proc[[#This Row],[App]],Table2[],3,0),"open")</f>
        <v>ok</v>
      </c>
      <c r="C6434" s="146" t="s">
        <v>369</v>
      </c>
      <c r="D6434" s="152" t="s">
        <v>10252</v>
      </c>
      <c r="E6434" s="152" t="s">
        <v>6118</v>
      </c>
      <c r="F6434" s="145" t="s">
        <v>6118</v>
      </c>
      <c r="G6434" s="146" t="s">
        <v>400</v>
      </c>
      <c r="H6434" s="145" t="str">
        <f>IF(Proc[[#This Row],[type]]="LFF (MDG-F)",MID(Proc[[#This Row],[Obj]],13,10),"")</f>
        <v/>
      </c>
      <c r="I6434" s="152"/>
      <c r="J6434" s="145" t="b">
        <f>Proc[[#This Row],[Requested]]=Proc[[#This Row],[CurrentParent]]</f>
        <v>1</v>
      </c>
      <c r="K6434" s="145" t="str">
        <f>IF(Proc[[#This Row],[Author]]="Marcela Urrego",VLOOKUP(LEFT(Proc[[#This Row],[Requested]],1),Table3[#All],2,0),VLOOKUP(Proc[[#This Row],[Author]],Table4[],2,0))</f>
        <v>LS</v>
      </c>
      <c r="L6434" s="148" t="s">
        <v>7174</v>
      </c>
      <c r="M6434" s="140">
        <v>46065</v>
      </c>
      <c r="N6434" s="140"/>
      <c r="O6434" s="140"/>
      <c r="P6434" s="140" t="str">
        <f ca="1">IF(Proc[[#This Row],[DaysAgeing]]&gt;5,"yep","on track")</f>
        <v>yep</v>
      </c>
      <c r="Q6434" s="2">
        <f ca="1">IF(Proc[[#This Row],[DateClosed]]="",ABS(NETWORKDAYS(Proc[[#This Row],[DateOpened]],TODAY()))-1,ABS(NETWORKDAYS(Proc[[#This Row],[DateOpened]],Proc[[#This Row],[DateClosed]]))-1)</f>
        <v>36</v>
      </c>
      <c r="R6434" s="140" t="s">
        <v>488</v>
      </c>
      <c r="S6434" s="145"/>
      <c r="T6434" s="153">
        <v>6433</v>
      </c>
    </row>
    <row r="6435" spans="1:20" hidden="1">
      <c r="A6435" s="146" t="s">
        <v>6099</v>
      </c>
      <c r="B6435" s="145" t="str">
        <f>IFERROR(VLOOKUP(Proc[[#This Row],[App]],Table2[],3,0),"open")</f>
        <v>ok</v>
      </c>
      <c r="C6435" s="146" t="s">
        <v>369</v>
      </c>
      <c r="D6435" s="152" t="s">
        <v>10253</v>
      </c>
      <c r="E6435" s="152" t="s">
        <v>6118</v>
      </c>
      <c r="F6435" s="145" t="s">
        <v>6118</v>
      </c>
      <c r="G6435" s="146" t="s">
        <v>400</v>
      </c>
      <c r="H6435" s="145" t="str">
        <f>IF(Proc[[#This Row],[type]]="LFF (MDG-F)",MID(Proc[[#This Row],[Obj]],13,10),"")</f>
        <v/>
      </c>
      <c r="I6435" s="152"/>
      <c r="J6435" s="145" t="b">
        <f>Proc[[#This Row],[Requested]]=Proc[[#This Row],[CurrentParent]]</f>
        <v>1</v>
      </c>
      <c r="K6435" s="145" t="str">
        <f>IF(Proc[[#This Row],[Author]]="Marcela Urrego",VLOOKUP(LEFT(Proc[[#This Row],[Requested]],1),Table3[#All],2,0),VLOOKUP(Proc[[#This Row],[Author]],Table4[],2,0))</f>
        <v>LS</v>
      </c>
      <c r="L6435" s="148" t="s">
        <v>7174</v>
      </c>
      <c r="M6435" s="140">
        <v>46065</v>
      </c>
      <c r="N6435" s="140"/>
      <c r="O6435" s="140"/>
      <c r="P6435" s="140" t="str">
        <f ca="1">IF(Proc[[#This Row],[DaysAgeing]]&gt;5,"yep","on track")</f>
        <v>yep</v>
      </c>
      <c r="Q6435" s="2">
        <f ca="1">IF(Proc[[#This Row],[DateClosed]]="",ABS(NETWORKDAYS(Proc[[#This Row],[DateOpened]],TODAY()))-1,ABS(NETWORKDAYS(Proc[[#This Row],[DateOpened]],Proc[[#This Row],[DateClosed]]))-1)</f>
        <v>36</v>
      </c>
      <c r="R6435" s="140" t="s">
        <v>488</v>
      </c>
      <c r="S6435" s="145"/>
      <c r="T6435" s="153">
        <v>6434</v>
      </c>
    </row>
    <row r="6436" spans="1:20" hidden="1">
      <c r="A6436" s="146" t="s">
        <v>6099</v>
      </c>
      <c r="B6436" s="145" t="str">
        <f>IFERROR(VLOOKUP(Proc[[#This Row],[App]],Table2[],3,0),"open")</f>
        <v>ok</v>
      </c>
      <c r="C6436" s="146" t="s">
        <v>369</v>
      </c>
      <c r="D6436" s="152" t="s">
        <v>10254</v>
      </c>
      <c r="E6436" s="152" t="s">
        <v>6118</v>
      </c>
      <c r="F6436" s="145" t="s">
        <v>6118</v>
      </c>
      <c r="G6436" s="146" t="s">
        <v>400</v>
      </c>
      <c r="H6436" s="145" t="str">
        <f>IF(Proc[[#This Row],[type]]="LFF (MDG-F)",MID(Proc[[#This Row],[Obj]],13,10),"")</f>
        <v/>
      </c>
      <c r="I6436" s="152"/>
      <c r="J6436" s="145" t="b">
        <f>Proc[[#This Row],[Requested]]=Proc[[#This Row],[CurrentParent]]</f>
        <v>1</v>
      </c>
      <c r="K6436" s="145" t="str">
        <f>IF(Proc[[#This Row],[Author]]="Marcela Urrego",VLOOKUP(LEFT(Proc[[#This Row],[Requested]],1),Table3[#All],2,0),VLOOKUP(Proc[[#This Row],[Author]],Table4[],2,0))</f>
        <v>LS</v>
      </c>
      <c r="L6436" s="148" t="s">
        <v>7174</v>
      </c>
      <c r="M6436" s="140">
        <v>46065</v>
      </c>
      <c r="N6436" s="140"/>
      <c r="O6436" s="140"/>
      <c r="P6436" s="140" t="str">
        <f ca="1">IF(Proc[[#This Row],[DaysAgeing]]&gt;5,"yep","on track")</f>
        <v>yep</v>
      </c>
      <c r="Q6436" s="2">
        <f ca="1">IF(Proc[[#This Row],[DateClosed]]="",ABS(NETWORKDAYS(Proc[[#This Row],[DateOpened]],TODAY()))-1,ABS(NETWORKDAYS(Proc[[#This Row],[DateOpened]],Proc[[#This Row],[DateClosed]]))-1)</f>
        <v>36</v>
      </c>
      <c r="R6436" s="140" t="s">
        <v>488</v>
      </c>
      <c r="S6436" s="145"/>
      <c r="T6436" s="153">
        <v>6435</v>
      </c>
    </row>
    <row r="6437" spans="1:20" hidden="1">
      <c r="A6437" s="146" t="s">
        <v>6099</v>
      </c>
      <c r="B6437" s="145" t="str">
        <f>IFERROR(VLOOKUP(Proc[[#This Row],[App]],Table2[],3,0),"open")</f>
        <v>ok</v>
      </c>
      <c r="C6437" s="146" t="s">
        <v>369</v>
      </c>
      <c r="D6437" s="152" t="s">
        <v>10255</v>
      </c>
      <c r="E6437" s="152" t="s">
        <v>6118</v>
      </c>
      <c r="F6437" s="145" t="s">
        <v>6118</v>
      </c>
      <c r="G6437" s="146" t="s">
        <v>400</v>
      </c>
      <c r="H6437" s="145" t="str">
        <f>IF(Proc[[#This Row],[type]]="LFF (MDG-F)",MID(Proc[[#This Row],[Obj]],13,10),"")</f>
        <v/>
      </c>
      <c r="I6437" s="152"/>
      <c r="J6437" s="145" t="b">
        <f>Proc[[#This Row],[Requested]]=Proc[[#This Row],[CurrentParent]]</f>
        <v>1</v>
      </c>
      <c r="K6437" s="145" t="str">
        <f>IF(Proc[[#This Row],[Author]]="Marcela Urrego",VLOOKUP(LEFT(Proc[[#This Row],[Requested]],1),Table3[#All],2,0),VLOOKUP(Proc[[#This Row],[Author]],Table4[],2,0))</f>
        <v>LS</v>
      </c>
      <c r="L6437" s="148" t="s">
        <v>7174</v>
      </c>
      <c r="M6437" s="140">
        <v>46065</v>
      </c>
      <c r="N6437" s="140"/>
      <c r="O6437" s="140"/>
      <c r="P6437" s="140" t="str">
        <f ca="1">IF(Proc[[#This Row],[DaysAgeing]]&gt;5,"yep","on track")</f>
        <v>yep</v>
      </c>
      <c r="Q6437" s="2">
        <f ca="1">IF(Proc[[#This Row],[DateClosed]]="",ABS(NETWORKDAYS(Proc[[#This Row],[DateOpened]],TODAY()))-1,ABS(NETWORKDAYS(Proc[[#This Row],[DateOpened]],Proc[[#This Row],[DateClosed]]))-1)</f>
        <v>36</v>
      </c>
      <c r="R6437" s="140" t="s">
        <v>488</v>
      </c>
      <c r="S6437" s="145"/>
      <c r="T6437" s="153">
        <v>6436</v>
      </c>
    </row>
    <row r="6438" spans="1:20" hidden="1">
      <c r="A6438" s="146" t="s">
        <v>6099</v>
      </c>
      <c r="B6438" s="145" t="str">
        <f>IFERROR(VLOOKUP(Proc[[#This Row],[App]],Table2[],3,0),"open")</f>
        <v>ok</v>
      </c>
      <c r="C6438" s="146" t="s">
        <v>369</v>
      </c>
      <c r="D6438" s="152" t="s">
        <v>10256</v>
      </c>
      <c r="E6438" s="152" t="s">
        <v>6118</v>
      </c>
      <c r="F6438" s="145" t="s">
        <v>6118</v>
      </c>
      <c r="G6438" s="146" t="s">
        <v>400</v>
      </c>
      <c r="H6438" s="145" t="str">
        <f>IF(Proc[[#This Row],[type]]="LFF (MDG-F)",MID(Proc[[#This Row],[Obj]],13,10),"")</f>
        <v/>
      </c>
      <c r="I6438" s="152"/>
      <c r="J6438" s="145" t="b">
        <f>Proc[[#This Row],[Requested]]=Proc[[#This Row],[CurrentParent]]</f>
        <v>1</v>
      </c>
      <c r="K6438" s="145" t="str">
        <f>IF(Proc[[#This Row],[Author]]="Marcela Urrego",VLOOKUP(LEFT(Proc[[#This Row],[Requested]],1),Table3[#All],2,0),VLOOKUP(Proc[[#This Row],[Author]],Table4[],2,0))</f>
        <v>LS</v>
      </c>
      <c r="L6438" s="148" t="s">
        <v>7174</v>
      </c>
      <c r="M6438" s="140">
        <v>46065</v>
      </c>
      <c r="N6438" s="140"/>
      <c r="O6438" s="140"/>
      <c r="P6438" s="140" t="str">
        <f ca="1">IF(Proc[[#This Row],[DaysAgeing]]&gt;5,"yep","on track")</f>
        <v>yep</v>
      </c>
      <c r="Q6438" s="2">
        <f ca="1">IF(Proc[[#This Row],[DateClosed]]="",ABS(NETWORKDAYS(Proc[[#This Row],[DateOpened]],TODAY()))-1,ABS(NETWORKDAYS(Proc[[#This Row],[DateOpened]],Proc[[#This Row],[DateClosed]]))-1)</f>
        <v>36</v>
      </c>
      <c r="R6438" s="140" t="s">
        <v>488</v>
      </c>
      <c r="S6438" s="145"/>
      <c r="T6438" s="153">
        <v>6437</v>
      </c>
    </row>
    <row r="6439" spans="1:20" hidden="1">
      <c r="A6439" s="146" t="s">
        <v>6099</v>
      </c>
      <c r="B6439" s="153" t="str">
        <f>IFERROR(VLOOKUP(Proc[[#This Row],[App]],Table2[],3,0),"open")</f>
        <v>ok</v>
      </c>
      <c r="C6439" s="146" t="s">
        <v>369</v>
      </c>
      <c r="D6439" s="152" t="s">
        <v>10257</v>
      </c>
      <c r="E6439" s="152" t="s">
        <v>6118</v>
      </c>
      <c r="F6439" s="153" t="s">
        <v>6118</v>
      </c>
      <c r="G6439" s="146" t="s">
        <v>400</v>
      </c>
      <c r="H6439" s="145" t="str">
        <f>IF(Proc[[#This Row],[type]]="LFF (MDG-F)",MID(Proc[[#This Row],[Obj]],13,10),"")</f>
        <v/>
      </c>
      <c r="I6439" s="152"/>
      <c r="J6439" s="145" t="b">
        <f>Proc[[#This Row],[Requested]]=Proc[[#This Row],[CurrentParent]]</f>
        <v>1</v>
      </c>
      <c r="K6439" s="153" t="str">
        <f>IF(Proc[[#This Row],[Author]]="Marcela Urrego",VLOOKUP(LEFT(Proc[[#This Row],[Requested]],1),Table3[#All],2,0),VLOOKUP(Proc[[#This Row],[Author]],Table4[],2,0))</f>
        <v>LS</v>
      </c>
      <c r="L6439" s="148" t="s">
        <v>7174</v>
      </c>
      <c r="M6439" s="140">
        <v>46065</v>
      </c>
      <c r="N6439" s="140"/>
      <c r="O6439" s="140"/>
      <c r="P6439" s="140" t="str">
        <f ca="1">IF(Proc[[#This Row],[DaysAgeing]]&gt;5,"yep","on track")</f>
        <v>yep</v>
      </c>
      <c r="Q6439" s="2">
        <f ca="1">IF(Proc[[#This Row],[DateClosed]]="",ABS(NETWORKDAYS(Proc[[#This Row],[DateOpened]],TODAY()))-1,ABS(NETWORKDAYS(Proc[[#This Row],[DateOpened]],Proc[[#This Row],[DateClosed]]))-1)</f>
        <v>36</v>
      </c>
      <c r="R6439" s="140" t="s">
        <v>488</v>
      </c>
      <c r="S6439" s="145"/>
      <c r="T6439" s="153">
        <v>6438</v>
      </c>
    </row>
    <row r="6440" spans="1:20" hidden="1">
      <c r="A6440" s="146" t="s">
        <v>6099</v>
      </c>
      <c r="B6440" s="153" t="str">
        <f>IFERROR(VLOOKUP(Proc[[#This Row],[App]],Table2[],3,0),"open")</f>
        <v>ok</v>
      </c>
      <c r="C6440" s="146" t="s">
        <v>369</v>
      </c>
      <c r="D6440" s="152" t="s">
        <v>10258</v>
      </c>
      <c r="E6440" s="152" t="s">
        <v>6118</v>
      </c>
      <c r="F6440" s="153" t="s">
        <v>6118</v>
      </c>
      <c r="G6440" s="146" t="s">
        <v>400</v>
      </c>
      <c r="H6440" s="145" t="str">
        <f>IF(Proc[[#This Row],[type]]="LFF (MDG-F)",MID(Proc[[#This Row],[Obj]],13,10),"")</f>
        <v/>
      </c>
      <c r="I6440" s="152"/>
      <c r="J6440" s="145" t="b">
        <f>Proc[[#This Row],[Requested]]=Proc[[#This Row],[CurrentParent]]</f>
        <v>1</v>
      </c>
      <c r="K6440" s="153" t="str">
        <f>IF(Proc[[#This Row],[Author]]="Marcela Urrego",VLOOKUP(LEFT(Proc[[#This Row],[Requested]],1),Table3[#All],2,0),VLOOKUP(Proc[[#This Row],[Author]],Table4[],2,0))</f>
        <v>LS</v>
      </c>
      <c r="L6440" s="153" t="s">
        <v>7174</v>
      </c>
      <c r="M6440" s="140">
        <v>46065</v>
      </c>
      <c r="N6440" s="140"/>
      <c r="O6440" s="140"/>
      <c r="P6440" s="140" t="str">
        <f ca="1">IF(Proc[[#This Row],[DaysAgeing]]&gt;5,"yep","on track")</f>
        <v>yep</v>
      </c>
      <c r="Q6440" s="2">
        <f ca="1">IF(Proc[[#This Row],[DateClosed]]="",ABS(NETWORKDAYS(Proc[[#This Row],[DateOpened]],TODAY()))-1,ABS(NETWORKDAYS(Proc[[#This Row],[DateOpened]],Proc[[#This Row],[DateClosed]]))-1)</f>
        <v>36</v>
      </c>
      <c r="R6440" s="140" t="s">
        <v>488</v>
      </c>
      <c r="S6440" s="145"/>
      <c r="T6440" s="153">
        <v>6439</v>
      </c>
    </row>
    <row r="6441" spans="1:20" hidden="1">
      <c r="A6441" s="146" t="s">
        <v>6099</v>
      </c>
      <c r="B6441" s="153" t="str">
        <f>IFERROR(VLOOKUP(Proc[[#This Row],[App]],Table2[],3,0),"open")</f>
        <v>ok</v>
      </c>
      <c r="C6441" s="146" t="s">
        <v>369</v>
      </c>
      <c r="D6441" s="152" t="s">
        <v>10259</v>
      </c>
      <c r="E6441" s="152" t="s">
        <v>6118</v>
      </c>
      <c r="F6441" s="153" t="s">
        <v>6118</v>
      </c>
      <c r="G6441" s="146" t="s">
        <v>400</v>
      </c>
      <c r="H6441" s="145" t="str">
        <f>IF(Proc[[#This Row],[type]]="LFF (MDG-F)",MID(Proc[[#This Row],[Obj]],13,10),"")</f>
        <v/>
      </c>
      <c r="I6441" s="152"/>
      <c r="J6441" s="145" t="b">
        <f>Proc[[#This Row],[Requested]]=Proc[[#This Row],[CurrentParent]]</f>
        <v>1</v>
      </c>
      <c r="K6441" s="153" t="str">
        <f>IF(Proc[[#This Row],[Author]]="Marcela Urrego",VLOOKUP(LEFT(Proc[[#This Row],[Requested]],1),Table3[#All],2,0),VLOOKUP(Proc[[#This Row],[Author]],Table4[],2,0))</f>
        <v>LS</v>
      </c>
      <c r="L6441" s="148" t="s">
        <v>7174</v>
      </c>
      <c r="M6441" s="140">
        <v>46065</v>
      </c>
      <c r="N6441" s="140"/>
      <c r="O6441" s="140"/>
      <c r="P6441" s="140" t="str">
        <f ca="1">IF(Proc[[#This Row],[DaysAgeing]]&gt;5,"yep","on track")</f>
        <v>yep</v>
      </c>
      <c r="Q6441" s="2">
        <f ca="1">IF(Proc[[#This Row],[DateClosed]]="",ABS(NETWORKDAYS(Proc[[#This Row],[DateOpened]],TODAY()))-1,ABS(NETWORKDAYS(Proc[[#This Row],[DateOpened]],Proc[[#This Row],[DateClosed]]))-1)</f>
        <v>36</v>
      </c>
      <c r="R6441" s="140" t="s">
        <v>488</v>
      </c>
      <c r="S6441" s="145"/>
      <c r="T6441" s="153">
        <v>6440</v>
      </c>
    </row>
    <row r="6442" spans="1:20" hidden="1">
      <c r="A6442" s="146" t="s">
        <v>6099</v>
      </c>
      <c r="B6442" s="153" t="str">
        <f>IFERROR(VLOOKUP(Proc[[#This Row],[App]],Table2[],3,0),"open")</f>
        <v>ok</v>
      </c>
      <c r="C6442" s="146" t="s">
        <v>369</v>
      </c>
      <c r="D6442" s="152" t="s">
        <v>10260</v>
      </c>
      <c r="E6442" s="152" t="s">
        <v>6118</v>
      </c>
      <c r="F6442" s="145" t="s">
        <v>6118</v>
      </c>
      <c r="G6442" s="146" t="s">
        <v>400</v>
      </c>
      <c r="H6442" s="145" t="str">
        <f>IF(Proc[[#This Row],[type]]="LFF (MDG-F)",MID(Proc[[#This Row],[Obj]],13,10),"")</f>
        <v/>
      </c>
      <c r="I6442" s="152"/>
      <c r="J6442" s="145" t="b">
        <f>Proc[[#This Row],[Requested]]=Proc[[#This Row],[CurrentParent]]</f>
        <v>1</v>
      </c>
      <c r="K6442" s="153" t="str">
        <f>IF(Proc[[#This Row],[Author]]="Marcela Urrego",VLOOKUP(LEFT(Proc[[#This Row],[Requested]],1),Table3[#All],2,0),VLOOKUP(Proc[[#This Row],[Author]],Table4[],2,0))</f>
        <v>LS</v>
      </c>
      <c r="L6442" s="148" t="s">
        <v>7174</v>
      </c>
      <c r="M6442" s="140">
        <v>46065</v>
      </c>
      <c r="N6442" s="140"/>
      <c r="O6442" s="140"/>
      <c r="P6442" s="140" t="str">
        <f ca="1">IF(Proc[[#This Row],[DaysAgeing]]&gt;5,"yep","on track")</f>
        <v>yep</v>
      </c>
      <c r="Q6442" s="2">
        <f ca="1">IF(Proc[[#This Row],[DateClosed]]="",ABS(NETWORKDAYS(Proc[[#This Row],[DateOpened]],TODAY()))-1,ABS(NETWORKDAYS(Proc[[#This Row],[DateOpened]],Proc[[#This Row],[DateClosed]]))-1)</f>
        <v>36</v>
      </c>
      <c r="R6442" s="140" t="s">
        <v>488</v>
      </c>
      <c r="S6442" s="145"/>
      <c r="T6442" s="153">
        <v>6441</v>
      </c>
    </row>
    <row r="6443" spans="1:20" hidden="1">
      <c r="A6443" s="146" t="s">
        <v>6099</v>
      </c>
      <c r="B6443" s="145" t="str">
        <f>IFERROR(VLOOKUP(Proc[[#This Row],[App]],Table2[],3,0),"open")</f>
        <v>ok</v>
      </c>
      <c r="C6443" s="146" t="s">
        <v>369</v>
      </c>
      <c r="D6443" s="152" t="s">
        <v>10261</v>
      </c>
      <c r="E6443" s="152" t="s">
        <v>6118</v>
      </c>
      <c r="F6443" s="145" t="s">
        <v>6118</v>
      </c>
      <c r="G6443" s="146" t="s">
        <v>400</v>
      </c>
      <c r="H6443" s="145" t="str">
        <f>IF(Proc[[#This Row],[type]]="LFF (MDG-F)",MID(Proc[[#This Row],[Obj]],13,10),"")</f>
        <v/>
      </c>
      <c r="I6443" s="152"/>
      <c r="J6443" s="145" t="b">
        <f>Proc[[#This Row],[Requested]]=Proc[[#This Row],[CurrentParent]]</f>
        <v>1</v>
      </c>
      <c r="K6443" s="145" t="str">
        <f>IF(Proc[[#This Row],[Author]]="Marcela Urrego",VLOOKUP(LEFT(Proc[[#This Row],[Requested]],1),Table3[#All],2,0),VLOOKUP(Proc[[#This Row],[Author]],Table4[],2,0))</f>
        <v>LS</v>
      </c>
      <c r="L6443" s="148" t="s">
        <v>7174</v>
      </c>
      <c r="M6443" s="140">
        <v>46065</v>
      </c>
      <c r="N6443" s="140"/>
      <c r="O6443" s="140"/>
      <c r="P6443" s="140" t="str">
        <f ca="1">IF(Proc[[#This Row],[DaysAgeing]]&gt;5,"yep","on track")</f>
        <v>yep</v>
      </c>
      <c r="Q6443" s="2">
        <f ca="1">IF(Proc[[#This Row],[DateClosed]]="",ABS(NETWORKDAYS(Proc[[#This Row],[DateOpened]],TODAY()))-1,ABS(NETWORKDAYS(Proc[[#This Row],[DateOpened]],Proc[[#This Row],[DateClosed]]))-1)</f>
        <v>36</v>
      </c>
      <c r="R6443" s="140" t="s">
        <v>488</v>
      </c>
      <c r="S6443" s="145"/>
      <c r="T6443" s="153">
        <v>6442</v>
      </c>
    </row>
    <row r="6444" spans="1:20" hidden="1">
      <c r="A6444" s="146" t="s">
        <v>6099</v>
      </c>
      <c r="B6444" s="145" t="str">
        <f>IFERROR(VLOOKUP(Proc[[#This Row],[App]],Table2[],3,0),"open")</f>
        <v>ok</v>
      </c>
      <c r="C6444" s="146" t="s">
        <v>369</v>
      </c>
      <c r="D6444" s="152" t="s">
        <v>10262</v>
      </c>
      <c r="E6444" s="152" t="s">
        <v>6118</v>
      </c>
      <c r="F6444" s="145" t="s">
        <v>6118</v>
      </c>
      <c r="G6444" s="146" t="s">
        <v>400</v>
      </c>
      <c r="H6444" s="145" t="str">
        <f>IF(Proc[[#This Row],[type]]="LFF (MDG-F)",MID(Proc[[#This Row],[Obj]],13,10),"")</f>
        <v/>
      </c>
      <c r="I6444" s="152"/>
      <c r="J6444" s="145" t="b">
        <f>Proc[[#This Row],[Requested]]=Proc[[#This Row],[CurrentParent]]</f>
        <v>1</v>
      </c>
      <c r="K6444" s="145" t="str">
        <f>IF(Proc[[#This Row],[Author]]="Marcela Urrego",VLOOKUP(LEFT(Proc[[#This Row],[Requested]],1),Table3[#All],2,0),VLOOKUP(Proc[[#This Row],[Author]],Table4[],2,0))</f>
        <v>LS</v>
      </c>
      <c r="L6444" s="148" t="s">
        <v>7174</v>
      </c>
      <c r="M6444" s="140">
        <v>46065</v>
      </c>
      <c r="N6444" s="140"/>
      <c r="O6444" s="140"/>
      <c r="P6444" s="140" t="str">
        <f ca="1">IF(Proc[[#This Row],[DaysAgeing]]&gt;5,"yep","on track")</f>
        <v>yep</v>
      </c>
      <c r="Q6444" s="2">
        <f ca="1">IF(Proc[[#This Row],[DateClosed]]="",ABS(NETWORKDAYS(Proc[[#This Row],[DateOpened]],TODAY()))-1,ABS(NETWORKDAYS(Proc[[#This Row],[DateOpened]],Proc[[#This Row],[DateClosed]]))-1)</f>
        <v>36</v>
      </c>
      <c r="R6444" s="140" t="s">
        <v>488</v>
      </c>
      <c r="S6444" s="145"/>
      <c r="T6444" s="153">
        <v>6443</v>
      </c>
    </row>
    <row r="6445" spans="1:20" hidden="1">
      <c r="A6445" s="146" t="s">
        <v>6099</v>
      </c>
      <c r="B6445" s="153" t="str">
        <f>IFERROR(VLOOKUP(Proc[[#This Row],[App]],Table2[],3,0),"open")</f>
        <v>ok</v>
      </c>
      <c r="C6445" s="147" t="s">
        <v>369</v>
      </c>
      <c r="D6445" s="152" t="s">
        <v>10263</v>
      </c>
      <c r="E6445" s="152" t="s">
        <v>6118</v>
      </c>
      <c r="F6445" s="148" t="s">
        <v>6118</v>
      </c>
      <c r="G6445" s="146" t="s">
        <v>406</v>
      </c>
      <c r="H6445" s="145" t="str">
        <f>IF(Proc[[#This Row],[type]]="LFF (MDG-F)",MID(Proc[[#This Row],[Obj]],13,10),"")</f>
        <v>1756C00015</v>
      </c>
      <c r="I6445" s="152"/>
      <c r="J6445" s="145" t="b">
        <f>Proc[[#This Row],[Requested]]=Proc[[#This Row],[CurrentParent]]</f>
        <v>1</v>
      </c>
      <c r="K6445" s="153" t="str">
        <f>IF(Proc[[#This Row],[Author]]="Marcela Urrego",VLOOKUP(LEFT(Proc[[#This Row],[Requested]],1),Table3[#All],2,0),VLOOKUP(Proc[[#This Row],[Author]],Table4[],2,0))</f>
        <v>LS</v>
      </c>
      <c r="L6445" s="148" t="s">
        <v>7174</v>
      </c>
      <c r="M6445" s="140">
        <v>46065</v>
      </c>
      <c r="N6445" s="140"/>
      <c r="O6445" s="140"/>
      <c r="P6445" s="140" t="str">
        <f ca="1">IF(Proc[[#This Row],[DaysAgeing]]&gt;5,"yep","on track")</f>
        <v>yep</v>
      </c>
      <c r="Q6445" s="2">
        <f ca="1">IF(Proc[[#This Row],[DateClosed]]="",ABS(NETWORKDAYS(Proc[[#This Row],[DateOpened]],TODAY()))-1,ABS(NETWORKDAYS(Proc[[#This Row],[DateOpened]],Proc[[#This Row],[DateClosed]]))-1)</f>
        <v>36</v>
      </c>
      <c r="R6445" s="140" t="s">
        <v>488</v>
      </c>
      <c r="S6445" s="145"/>
      <c r="T6445" s="153">
        <v>6444</v>
      </c>
    </row>
    <row r="6446" spans="1:20" hidden="1">
      <c r="A6446" s="146" t="s">
        <v>6099</v>
      </c>
      <c r="B6446" s="145" t="str">
        <f>IFERROR(VLOOKUP(Proc[[#This Row],[App]],Table2[],3,0),"open")</f>
        <v>ok</v>
      </c>
      <c r="C6446" s="147" t="s">
        <v>369</v>
      </c>
      <c r="D6446" s="152" t="s">
        <v>10264</v>
      </c>
      <c r="E6446" s="152" t="s">
        <v>6118</v>
      </c>
      <c r="F6446" s="148" t="s">
        <v>6118</v>
      </c>
      <c r="G6446" s="146" t="s">
        <v>406</v>
      </c>
      <c r="H6446" s="145" t="str">
        <f>IF(Proc[[#This Row],[type]]="LFF (MDG-F)",MID(Proc[[#This Row],[Obj]],13,10),"")</f>
        <v>2025C01305</v>
      </c>
      <c r="I6446" s="152"/>
      <c r="J6446" s="145" t="b">
        <f>Proc[[#This Row],[Requested]]=Proc[[#This Row],[CurrentParent]]</f>
        <v>1</v>
      </c>
      <c r="K6446" s="145" t="str">
        <f>IF(Proc[[#This Row],[Author]]="Marcela Urrego",VLOOKUP(LEFT(Proc[[#This Row],[Requested]],1),Table3[#All],2,0),VLOOKUP(Proc[[#This Row],[Author]],Table4[],2,0))</f>
        <v>LS</v>
      </c>
      <c r="L6446" s="148" t="s">
        <v>7174</v>
      </c>
      <c r="M6446" s="140">
        <v>46065</v>
      </c>
      <c r="N6446" s="140"/>
      <c r="O6446" s="140"/>
      <c r="P6446" s="140" t="str">
        <f ca="1">IF(Proc[[#This Row],[DaysAgeing]]&gt;5,"yep","on track")</f>
        <v>yep</v>
      </c>
      <c r="Q6446" s="2">
        <f ca="1">IF(Proc[[#This Row],[DateClosed]]="",ABS(NETWORKDAYS(Proc[[#This Row],[DateOpened]],TODAY()))-1,ABS(NETWORKDAYS(Proc[[#This Row],[DateOpened]],Proc[[#This Row],[DateClosed]]))-1)</f>
        <v>36</v>
      </c>
      <c r="R6446" s="140" t="s">
        <v>488</v>
      </c>
      <c r="S6446" s="145"/>
      <c r="T6446" s="153">
        <v>6445</v>
      </c>
    </row>
    <row r="6447" spans="1:20" hidden="1">
      <c r="A6447" s="146" t="s">
        <v>6099</v>
      </c>
      <c r="B6447" s="145" t="str">
        <f>IFERROR(VLOOKUP(Proc[[#This Row],[App]],Table2[],3,0),"open")</f>
        <v>ok</v>
      </c>
      <c r="C6447" s="147" t="s">
        <v>369</v>
      </c>
      <c r="D6447" s="152" t="s">
        <v>10265</v>
      </c>
      <c r="E6447" s="152" t="s">
        <v>6118</v>
      </c>
      <c r="F6447" s="148" t="s">
        <v>6118</v>
      </c>
      <c r="G6447" s="146" t="s">
        <v>406</v>
      </c>
      <c r="H6447" s="145" t="str">
        <f>IF(Proc[[#This Row],[type]]="LFF (MDG-F)",MID(Proc[[#This Row],[Obj]],13,10),"")</f>
        <v>2034C00009</v>
      </c>
      <c r="I6447" s="152"/>
      <c r="J6447" s="145" t="b">
        <f>Proc[[#This Row],[Requested]]=Proc[[#This Row],[CurrentParent]]</f>
        <v>1</v>
      </c>
      <c r="K6447" s="145" t="str">
        <f>IF(Proc[[#This Row],[Author]]="Marcela Urrego",VLOOKUP(LEFT(Proc[[#This Row],[Requested]],1),Table3[#All],2,0),VLOOKUP(Proc[[#This Row],[Author]],Table4[],2,0))</f>
        <v>LS</v>
      </c>
      <c r="L6447" s="148" t="s">
        <v>7174</v>
      </c>
      <c r="M6447" s="140">
        <v>46065</v>
      </c>
      <c r="N6447" s="140"/>
      <c r="O6447" s="140"/>
      <c r="P6447" s="140" t="str">
        <f ca="1">IF(Proc[[#This Row],[DaysAgeing]]&gt;5,"yep","on track")</f>
        <v>yep</v>
      </c>
      <c r="Q6447" s="2">
        <f ca="1">IF(Proc[[#This Row],[DateClosed]]="",ABS(NETWORKDAYS(Proc[[#This Row],[DateOpened]],TODAY()))-1,ABS(NETWORKDAYS(Proc[[#This Row],[DateOpened]],Proc[[#This Row],[DateClosed]]))-1)</f>
        <v>36</v>
      </c>
      <c r="R6447" s="140" t="s">
        <v>488</v>
      </c>
      <c r="S6447" s="145"/>
      <c r="T6447" s="153">
        <v>6446</v>
      </c>
    </row>
    <row r="6448" spans="1:20" hidden="1">
      <c r="A6448" s="146" t="s">
        <v>6099</v>
      </c>
      <c r="B6448" s="153" t="str">
        <f>IFERROR(VLOOKUP(Proc[[#This Row],[App]],Table2[],3,0),"open")</f>
        <v>ok</v>
      </c>
      <c r="C6448" s="146" t="s">
        <v>369</v>
      </c>
      <c r="D6448" s="152" t="s">
        <v>10266</v>
      </c>
      <c r="E6448" s="152" t="s">
        <v>6118</v>
      </c>
      <c r="F6448" s="153" t="s">
        <v>6118</v>
      </c>
      <c r="G6448" s="146" t="s">
        <v>400</v>
      </c>
      <c r="H6448" s="145" t="str">
        <f>IF(Proc[[#This Row],[type]]="LFF (MDG-F)",MID(Proc[[#This Row],[Obj]],13,10),"")</f>
        <v/>
      </c>
      <c r="I6448" s="152"/>
      <c r="J6448" s="145" t="b">
        <f>Proc[[#This Row],[Requested]]=Proc[[#This Row],[CurrentParent]]</f>
        <v>1</v>
      </c>
      <c r="K6448" s="153" t="str">
        <f>IF(Proc[[#This Row],[Author]]="Marcela Urrego",VLOOKUP(LEFT(Proc[[#This Row],[Requested]],1),Table3[#All],2,0),VLOOKUP(Proc[[#This Row],[Author]],Table4[],2,0))</f>
        <v>LS</v>
      </c>
      <c r="L6448" s="153" t="s">
        <v>7174</v>
      </c>
      <c r="M6448" s="140">
        <v>46065</v>
      </c>
      <c r="N6448" s="140"/>
      <c r="O6448" s="140"/>
      <c r="P6448" s="140" t="str">
        <f ca="1">IF(Proc[[#This Row],[DaysAgeing]]&gt;5,"yep","on track")</f>
        <v>yep</v>
      </c>
      <c r="Q6448" s="2">
        <f ca="1">IF(Proc[[#This Row],[DateClosed]]="",ABS(NETWORKDAYS(Proc[[#This Row],[DateOpened]],TODAY()))-1,ABS(NETWORKDAYS(Proc[[#This Row],[DateOpened]],Proc[[#This Row],[DateClosed]]))-1)</f>
        <v>36</v>
      </c>
      <c r="R6448" s="140" t="s">
        <v>488</v>
      </c>
      <c r="S6448" s="145"/>
      <c r="T6448" s="153">
        <v>6447</v>
      </c>
    </row>
    <row r="6449" spans="1:20" hidden="1">
      <c r="A6449" s="146" t="s">
        <v>6099</v>
      </c>
      <c r="B6449" s="153" t="str">
        <f>IFERROR(VLOOKUP(Proc[[#This Row],[App]],Table2[],3,0),"open")</f>
        <v>ok</v>
      </c>
      <c r="C6449" s="146" t="s">
        <v>369</v>
      </c>
      <c r="D6449" s="152" t="s">
        <v>10267</v>
      </c>
      <c r="E6449" s="152" t="s">
        <v>6118</v>
      </c>
      <c r="F6449" s="153" t="s">
        <v>6118</v>
      </c>
      <c r="G6449" s="146" t="s">
        <v>400</v>
      </c>
      <c r="H6449" s="145" t="str">
        <f>IF(Proc[[#This Row],[type]]="LFF (MDG-F)",MID(Proc[[#This Row],[Obj]],13,10),"")</f>
        <v/>
      </c>
      <c r="I6449" s="152"/>
      <c r="J6449" s="145" t="b">
        <f>Proc[[#This Row],[Requested]]=Proc[[#This Row],[CurrentParent]]</f>
        <v>1</v>
      </c>
      <c r="K6449" s="153" t="str">
        <f>IF(Proc[[#This Row],[Author]]="Marcela Urrego",VLOOKUP(LEFT(Proc[[#This Row],[Requested]],1),Table3[#All],2,0),VLOOKUP(Proc[[#This Row],[Author]],Table4[],2,0))</f>
        <v>LS</v>
      </c>
      <c r="L6449" s="153" t="s">
        <v>7174</v>
      </c>
      <c r="M6449" s="140">
        <v>46065</v>
      </c>
      <c r="N6449" s="140"/>
      <c r="O6449" s="140"/>
      <c r="P6449" s="140" t="str">
        <f ca="1">IF(Proc[[#This Row],[DaysAgeing]]&gt;5,"yep","on track")</f>
        <v>yep</v>
      </c>
      <c r="Q6449" s="2">
        <f ca="1">IF(Proc[[#This Row],[DateClosed]]="",ABS(NETWORKDAYS(Proc[[#This Row],[DateOpened]],TODAY()))-1,ABS(NETWORKDAYS(Proc[[#This Row],[DateOpened]],Proc[[#This Row],[DateClosed]]))-1)</f>
        <v>36</v>
      </c>
      <c r="R6449" s="140" t="s">
        <v>488</v>
      </c>
      <c r="S6449" s="145"/>
      <c r="T6449" s="153">
        <v>6448</v>
      </c>
    </row>
    <row r="6450" spans="1:20" hidden="1">
      <c r="A6450" s="146" t="s">
        <v>6099</v>
      </c>
      <c r="B6450" s="153" t="str">
        <f>IFERROR(VLOOKUP(Proc[[#This Row],[App]],Table2[],3,0),"open")</f>
        <v>ok</v>
      </c>
      <c r="C6450" s="147" t="s">
        <v>369</v>
      </c>
      <c r="D6450" s="152" t="s">
        <v>10268</v>
      </c>
      <c r="E6450" s="152" t="s">
        <v>6118</v>
      </c>
      <c r="F6450" s="153" t="s">
        <v>6118</v>
      </c>
      <c r="G6450" s="146" t="s">
        <v>406</v>
      </c>
      <c r="H6450" s="145" t="str">
        <f>IF(Proc[[#This Row],[type]]="LFF (MDG-F)",MID(Proc[[#This Row],[Obj]],13,10),"")</f>
        <v>2012C00003</v>
      </c>
      <c r="I6450" s="152"/>
      <c r="J6450" s="145" t="b">
        <f>Proc[[#This Row],[Requested]]=Proc[[#This Row],[CurrentParent]]</f>
        <v>1</v>
      </c>
      <c r="K6450" s="153" t="str">
        <f>IF(Proc[[#This Row],[Author]]="Marcela Urrego",VLOOKUP(LEFT(Proc[[#This Row],[Requested]],1),Table3[#All],2,0),VLOOKUP(Proc[[#This Row],[Author]],Table4[],2,0))</f>
        <v>LS</v>
      </c>
      <c r="L6450" s="148" t="s">
        <v>7174</v>
      </c>
      <c r="M6450" s="140">
        <v>46065</v>
      </c>
      <c r="N6450" s="140"/>
      <c r="O6450" s="140"/>
      <c r="P6450" s="140" t="str">
        <f ca="1">IF(Proc[[#This Row],[DaysAgeing]]&gt;5,"yep","on track")</f>
        <v>yep</v>
      </c>
      <c r="Q6450" s="2">
        <f ca="1">IF(Proc[[#This Row],[DateClosed]]="",ABS(NETWORKDAYS(Proc[[#This Row],[DateOpened]],TODAY()))-1,ABS(NETWORKDAYS(Proc[[#This Row],[DateOpened]],Proc[[#This Row],[DateClosed]]))-1)</f>
        <v>36</v>
      </c>
      <c r="R6450" s="140" t="s">
        <v>488</v>
      </c>
      <c r="S6450" s="145"/>
      <c r="T6450" s="153">
        <v>6449</v>
      </c>
    </row>
    <row r="6451" spans="1:20" hidden="1">
      <c r="A6451" s="146" t="s">
        <v>6099</v>
      </c>
      <c r="B6451" s="153" t="str">
        <f>IFERROR(VLOOKUP(Proc[[#This Row],[App]],Table2[],3,0),"open")</f>
        <v>ok</v>
      </c>
      <c r="C6451" s="147" t="s">
        <v>369</v>
      </c>
      <c r="D6451" s="152" t="s">
        <v>10269</v>
      </c>
      <c r="E6451" s="152" t="s">
        <v>6118</v>
      </c>
      <c r="F6451" s="148" t="s">
        <v>6118</v>
      </c>
      <c r="G6451" s="146" t="s">
        <v>406</v>
      </c>
      <c r="H6451" s="145" t="str">
        <f>IF(Proc[[#This Row],[type]]="LFF (MDG-F)",MID(Proc[[#This Row],[Obj]],13,10),"")</f>
        <v>1756C07330</v>
      </c>
      <c r="I6451" s="152"/>
      <c r="J6451" s="145" t="b">
        <f>Proc[[#This Row],[Requested]]=Proc[[#This Row],[CurrentParent]]</f>
        <v>1</v>
      </c>
      <c r="K6451" s="153" t="str">
        <f>IF(Proc[[#This Row],[Author]]="Marcela Urrego",VLOOKUP(LEFT(Proc[[#This Row],[Requested]],1),Table3[#All],2,0),VLOOKUP(Proc[[#This Row],[Author]],Table4[],2,0))</f>
        <v>LS</v>
      </c>
      <c r="L6451" s="148" t="s">
        <v>7174</v>
      </c>
      <c r="M6451" s="140">
        <v>46065</v>
      </c>
      <c r="N6451" s="140"/>
      <c r="O6451" s="140"/>
      <c r="P6451" s="140" t="str">
        <f ca="1">IF(Proc[[#This Row],[DaysAgeing]]&gt;5,"yep","on track")</f>
        <v>yep</v>
      </c>
      <c r="Q6451" s="2">
        <f ca="1">IF(Proc[[#This Row],[DateClosed]]="",ABS(NETWORKDAYS(Proc[[#This Row],[DateOpened]],TODAY()))-1,ABS(NETWORKDAYS(Proc[[#This Row],[DateOpened]],Proc[[#This Row],[DateClosed]]))-1)</f>
        <v>36</v>
      </c>
      <c r="R6451" s="140" t="s">
        <v>488</v>
      </c>
      <c r="S6451" s="145"/>
      <c r="T6451" s="153">
        <v>6450</v>
      </c>
    </row>
    <row r="6452" spans="1:20" hidden="1">
      <c r="A6452" s="146" t="s">
        <v>6099</v>
      </c>
      <c r="B6452" s="153" t="str">
        <f>IFERROR(VLOOKUP(Proc[[#This Row],[App]],Table2[],3,0),"open")</f>
        <v>ok</v>
      </c>
      <c r="C6452" s="147" t="s">
        <v>369</v>
      </c>
      <c r="D6452" s="152" t="s">
        <v>10270</v>
      </c>
      <c r="E6452" s="152" t="s">
        <v>6118</v>
      </c>
      <c r="F6452" s="148" t="s">
        <v>6118</v>
      </c>
      <c r="G6452" s="146" t="s">
        <v>406</v>
      </c>
      <c r="H6452" s="145" t="str">
        <f>IF(Proc[[#This Row],[type]]="LFF (MDG-F)",MID(Proc[[#This Row],[Obj]],13,10),"")</f>
        <v>2013C00002</v>
      </c>
      <c r="I6452" s="152"/>
      <c r="J6452" s="145" t="b">
        <f>Proc[[#This Row],[Requested]]=Proc[[#This Row],[CurrentParent]]</f>
        <v>1</v>
      </c>
      <c r="K6452" s="153" t="str">
        <f>IF(Proc[[#This Row],[Author]]="Marcela Urrego",VLOOKUP(LEFT(Proc[[#This Row],[Requested]],1),Table3[#All],2,0),VLOOKUP(Proc[[#This Row],[Author]],Table4[],2,0))</f>
        <v>LS</v>
      </c>
      <c r="L6452" s="148" t="s">
        <v>7174</v>
      </c>
      <c r="M6452" s="140">
        <v>46065</v>
      </c>
      <c r="N6452" s="140"/>
      <c r="O6452" s="140"/>
      <c r="P6452" s="140" t="str">
        <f ca="1">IF(Proc[[#This Row],[DaysAgeing]]&gt;5,"yep","on track")</f>
        <v>yep</v>
      </c>
      <c r="Q6452" s="2">
        <f ca="1">IF(Proc[[#This Row],[DateClosed]]="",ABS(NETWORKDAYS(Proc[[#This Row],[DateOpened]],TODAY()))-1,ABS(NETWORKDAYS(Proc[[#This Row],[DateOpened]],Proc[[#This Row],[DateClosed]]))-1)</f>
        <v>36</v>
      </c>
      <c r="R6452" s="140" t="s">
        <v>488</v>
      </c>
      <c r="S6452" s="145"/>
      <c r="T6452" s="153">
        <v>6451</v>
      </c>
    </row>
    <row r="6453" spans="1:20" hidden="1">
      <c r="A6453" s="146" t="s">
        <v>6099</v>
      </c>
      <c r="B6453" s="145" t="str">
        <f>IFERROR(VLOOKUP(Proc[[#This Row],[App]],Table2[],3,0),"open")</f>
        <v>ok</v>
      </c>
      <c r="C6453" s="146" t="s">
        <v>369</v>
      </c>
      <c r="D6453" s="152" t="s">
        <v>10271</v>
      </c>
      <c r="E6453" s="152" t="s">
        <v>6118</v>
      </c>
      <c r="F6453" s="145" t="s">
        <v>6118</v>
      </c>
      <c r="G6453" s="146" t="s">
        <v>400</v>
      </c>
      <c r="H6453" s="145" t="str">
        <f>IF(Proc[[#This Row],[type]]="LFF (MDG-F)",MID(Proc[[#This Row],[Obj]],13,10),"")</f>
        <v/>
      </c>
      <c r="I6453" s="152"/>
      <c r="J6453" s="145" t="b">
        <f>Proc[[#This Row],[Requested]]=Proc[[#This Row],[CurrentParent]]</f>
        <v>1</v>
      </c>
      <c r="K6453" s="145" t="str">
        <f>IF(Proc[[#This Row],[Author]]="Marcela Urrego",VLOOKUP(LEFT(Proc[[#This Row],[Requested]],1),Table3[#All],2,0),VLOOKUP(Proc[[#This Row],[Author]],Table4[],2,0))</f>
        <v>LS</v>
      </c>
      <c r="L6453" s="148" t="s">
        <v>7174</v>
      </c>
      <c r="M6453" s="140">
        <v>46065</v>
      </c>
      <c r="N6453" s="140"/>
      <c r="O6453" s="140"/>
      <c r="P6453" s="140" t="str">
        <f ca="1">IF(Proc[[#This Row],[DaysAgeing]]&gt;5,"yep","on track")</f>
        <v>yep</v>
      </c>
      <c r="Q6453" s="2">
        <f ca="1">IF(Proc[[#This Row],[DateClosed]]="",ABS(NETWORKDAYS(Proc[[#This Row],[DateOpened]],TODAY()))-1,ABS(NETWORKDAYS(Proc[[#This Row],[DateOpened]],Proc[[#This Row],[DateClosed]]))-1)</f>
        <v>36</v>
      </c>
      <c r="R6453" s="140" t="s">
        <v>488</v>
      </c>
      <c r="S6453" s="145"/>
      <c r="T6453" s="153">
        <v>6452</v>
      </c>
    </row>
    <row r="6454" spans="1:20" hidden="1">
      <c r="A6454" s="146" t="s">
        <v>6099</v>
      </c>
      <c r="B6454" s="145" t="str">
        <f>IFERROR(VLOOKUP(Proc[[#This Row],[App]],Table2[],3,0),"open")</f>
        <v>ok</v>
      </c>
      <c r="C6454" s="146" t="s">
        <v>369</v>
      </c>
      <c r="D6454" s="152" t="s">
        <v>10272</v>
      </c>
      <c r="E6454" s="152" t="s">
        <v>6118</v>
      </c>
      <c r="F6454" s="145" t="s">
        <v>6118</v>
      </c>
      <c r="G6454" s="146" t="s">
        <v>400</v>
      </c>
      <c r="H6454" s="145" t="str">
        <f>IF(Proc[[#This Row],[type]]="LFF (MDG-F)",MID(Proc[[#This Row],[Obj]],13,10),"")</f>
        <v/>
      </c>
      <c r="I6454" s="152"/>
      <c r="J6454" s="145" t="b">
        <f>Proc[[#This Row],[Requested]]=Proc[[#This Row],[CurrentParent]]</f>
        <v>1</v>
      </c>
      <c r="K6454" s="145" t="str">
        <f>IF(Proc[[#This Row],[Author]]="Marcela Urrego",VLOOKUP(LEFT(Proc[[#This Row],[Requested]],1),Table3[#All],2,0),VLOOKUP(Proc[[#This Row],[Author]],Table4[],2,0))</f>
        <v>LS</v>
      </c>
      <c r="L6454" s="148" t="s">
        <v>7174</v>
      </c>
      <c r="M6454" s="140">
        <v>46065</v>
      </c>
      <c r="N6454" s="140"/>
      <c r="O6454" s="140"/>
      <c r="P6454" s="140" t="str">
        <f ca="1">IF(Proc[[#This Row],[DaysAgeing]]&gt;5,"yep","on track")</f>
        <v>yep</v>
      </c>
      <c r="Q6454" s="2">
        <f ca="1">IF(Proc[[#This Row],[DateClosed]]="",ABS(NETWORKDAYS(Proc[[#This Row],[DateOpened]],TODAY()))-1,ABS(NETWORKDAYS(Proc[[#This Row],[DateOpened]],Proc[[#This Row],[DateClosed]]))-1)</f>
        <v>36</v>
      </c>
      <c r="R6454" s="140" t="s">
        <v>488</v>
      </c>
      <c r="S6454" s="145"/>
      <c r="T6454" s="153">
        <v>6453</v>
      </c>
    </row>
    <row r="6455" spans="1:20" hidden="1">
      <c r="A6455" s="146" t="s">
        <v>6099</v>
      </c>
      <c r="B6455" s="153" t="str">
        <f>IFERROR(VLOOKUP(Proc[[#This Row],[App]],Table2[],3,0),"open")</f>
        <v>ok</v>
      </c>
      <c r="C6455" s="146" t="s">
        <v>369</v>
      </c>
      <c r="D6455" s="152" t="s">
        <v>10273</v>
      </c>
      <c r="E6455" s="152" t="s">
        <v>6118</v>
      </c>
      <c r="F6455" s="145" t="s">
        <v>6118</v>
      </c>
      <c r="G6455" s="146" t="s">
        <v>400</v>
      </c>
      <c r="H6455" s="145" t="str">
        <f>IF(Proc[[#This Row],[type]]="LFF (MDG-F)",MID(Proc[[#This Row],[Obj]],13,10),"")</f>
        <v/>
      </c>
      <c r="I6455" s="152"/>
      <c r="J6455" s="145" t="b">
        <f>Proc[[#This Row],[Requested]]=Proc[[#This Row],[CurrentParent]]</f>
        <v>1</v>
      </c>
      <c r="K6455" s="153" t="str">
        <f>IF(Proc[[#This Row],[Author]]="Marcela Urrego",VLOOKUP(LEFT(Proc[[#This Row],[Requested]],1),Table3[#All],2,0),VLOOKUP(Proc[[#This Row],[Author]],Table4[],2,0))</f>
        <v>LS</v>
      </c>
      <c r="L6455" s="148" t="s">
        <v>7174</v>
      </c>
      <c r="M6455" s="140">
        <v>46065</v>
      </c>
      <c r="N6455" s="140"/>
      <c r="O6455" s="140"/>
      <c r="P6455" s="140" t="str">
        <f ca="1">IF(Proc[[#This Row],[DaysAgeing]]&gt;5,"yep","on track")</f>
        <v>yep</v>
      </c>
      <c r="Q6455" s="2">
        <f ca="1">IF(Proc[[#This Row],[DateClosed]]="",ABS(NETWORKDAYS(Proc[[#This Row],[DateOpened]],TODAY()))-1,ABS(NETWORKDAYS(Proc[[#This Row],[DateOpened]],Proc[[#This Row],[DateClosed]]))-1)</f>
        <v>36</v>
      </c>
      <c r="R6455" s="140" t="s">
        <v>488</v>
      </c>
      <c r="S6455" s="145"/>
      <c r="T6455" s="153">
        <v>6454</v>
      </c>
    </row>
    <row r="6456" spans="1:20" hidden="1">
      <c r="A6456" s="146" t="s">
        <v>6099</v>
      </c>
      <c r="B6456" s="145" t="str">
        <f>IFERROR(VLOOKUP(Proc[[#This Row],[App]],Table2[],3,0),"open")</f>
        <v>ok</v>
      </c>
      <c r="C6456" s="146" t="s">
        <v>369</v>
      </c>
      <c r="D6456" s="152" t="s">
        <v>10274</v>
      </c>
      <c r="E6456" s="152" t="s">
        <v>6120</v>
      </c>
      <c r="F6456" s="145" t="s">
        <v>6120</v>
      </c>
      <c r="G6456" s="146" t="s">
        <v>400</v>
      </c>
      <c r="H6456" s="145" t="str">
        <f>IF(Proc[[#This Row],[type]]="LFF (MDG-F)",MID(Proc[[#This Row],[Obj]],13,10),"")</f>
        <v/>
      </c>
      <c r="I6456" s="152"/>
      <c r="J6456" s="145" t="b">
        <f>Proc[[#This Row],[Requested]]=Proc[[#This Row],[CurrentParent]]</f>
        <v>1</v>
      </c>
      <c r="K6456" s="145" t="str">
        <f>IF(Proc[[#This Row],[Author]]="Marcela Urrego",VLOOKUP(LEFT(Proc[[#This Row],[Requested]],1),Table3[#All],2,0),VLOOKUP(Proc[[#This Row],[Author]],Table4[],2,0))</f>
        <v>LS</v>
      </c>
      <c r="L6456" s="148" t="s">
        <v>7174</v>
      </c>
      <c r="M6456" s="140">
        <v>46065</v>
      </c>
      <c r="N6456" s="140"/>
      <c r="O6456" s="140"/>
      <c r="P6456" s="140" t="str">
        <f ca="1">IF(Proc[[#This Row],[DaysAgeing]]&gt;5,"yep","on track")</f>
        <v>yep</v>
      </c>
      <c r="Q6456" s="2">
        <f ca="1">IF(Proc[[#This Row],[DateClosed]]="",ABS(NETWORKDAYS(Proc[[#This Row],[DateOpened]],TODAY()))-1,ABS(NETWORKDAYS(Proc[[#This Row],[DateOpened]],Proc[[#This Row],[DateClosed]]))-1)</f>
        <v>36</v>
      </c>
      <c r="R6456" s="140" t="s">
        <v>488</v>
      </c>
      <c r="S6456" s="145"/>
      <c r="T6456" s="153">
        <v>6455</v>
      </c>
    </row>
    <row r="6457" spans="1:20" hidden="1">
      <c r="A6457" s="146" t="s">
        <v>6099</v>
      </c>
      <c r="B6457" s="153" t="str">
        <f>IFERROR(VLOOKUP(Proc[[#This Row],[App]],Table2[],3,0),"open")</f>
        <v>ok</v>
      </c>
      <c r="C6457" s="146" t="s">
        <v>369</v>
      </c>
      <c r="D6457" s="152" t="s">
        <v>10275</v>
      </c>
      <c r="E6457" s="152" t="s">
        <v>6121</v>
      </c>
      <c r="F6457" s="153" t="s">
        <v>6121</v>
      </c>
      <c r="G6457" s="146" t="s">
        <v>400</v>
      </c>
      <c r="H6457" s="145" t="str">
        <f>IF(Proc[[#This Row],[type]]="LFF (MDG-F)",MID(Proc[[#This Row],[Obj]],13,10),"")</f>
        <v/>
      </c>
      <c r="I6457" s="152"/>
      <c r="J6457" s="145" t="b">
        <f>Proc[[#This Row],[Requested]]=Proc[[#This Row],[CurrentParent]]</f>
        <v>1</v>
      </c>
      <c r="K6457" s="153" t="str">
        <f>IF(Proc[[#This Row],[Author]]="Marcela Urrego",VLOOKUP(LEFT(Proc[[#This Row],[Requested]],1),Table3[#All],2,0),VLOOKUP(Proc[[#This Row],[Author]],Table4[],2,0))</f>
        <v>LS</v>
      </c>
      <c r="L6457" s="148" t="s">
        <v>7174</v>
      </c>
      <c r="M6457" s="140">
        <v>46065</v>
      </c>
      <c r="N6457" s="140"/>
      <c r="O6457" s="140"/>
      <c r="P6457" s="140" t="str">
        <f ca="1">IF(Proc[[#This Row],[DaysAgeing]]&gt;5,"yep","on track")</f>
        <v>yep</v>
      </c>
      <c r="Q6457" s="2">
        <f ca="1">IF(Proc[[#This Row],[DateClosed]]="",ABS(NETWORKDAYS(Proc[[#This Row],[DateOpened]],TODAY()))-1,ABS(NETWORKDAYS(Proc[[#This Row],[DateOpened]],Proc[[#This Row],[DateClosed]]))-1)</f>
        <v>36</v>
      </c>
      <c r="R6457" s="140" t="s">
        <v>488</v>
      </c>
      <c r="S6457" s="145"/>
      <c r="T6457" s="153">
        <v>6456</v>
      </c>
    </row>
    <row r="6458" spans="1:20" hidden="1">
      <c r="A6458" s="146" t="s">
        <v>6099</v>
      </c>
      <c r="B6458" s="153" t="str">
        <f>IFERROR(VLOOKUP(Proc[[#This Row],[App]],Table2[],3,0),"open")</f>
        <v>ok</v>
      </c>
      <c r="C6458" s="146" t="s">
        <v>369</v>
      </c>
      <c r="D6458" s="152" t="s">
        <v>10276</v>
      </c>
      <c r="E6458" s="152" t="s">
        <v>6122</v>
      </c>
      <c r="F6458" s="145" t="s">
        <v>6122</v>
      </c>
      <c r="G6458" s="146" t="s">
        <v>400</v>
      </c>
      <c r="H6458" s="145" t="str">
        <f>IF(Proc[[#This Row],[type]]="LFF (MDG-F)",MID(Proc[[#This Row],[Obj]],13,10),"")</f>
        <v/>
      </c>
      <c r="I6458" s="152"/>
      <c r="J6458" s="145" t="b">
        <f>Proc[[#This Row],[Requested]]=Proc[[#This Row],[CurrentParent]]</f>
        <v>1</v>
      </c>
      <c r="K6458" s="153" t="str">
        <f>IF(Proc[[#This Row],[Author]]="Marcela Urrego",VLOOKUP(LEFT(Proc[[#This Row],[Requested]],1),Table3[#All],2,0),VLOOKUP(Proc[[#This Row],[Author]],Table4[],2,0))</f>
        <v>LS</v>
      </c>
      <c r="L6458" s="148" t="s">
        <v>7174</v>
      </c>
      <c r="M6458" s="140">
        <v>46065</v>
      </c>
      <c r="N6458" s="140"/>
      <c r="O6458" s="140"/>
      <c r="P6458" s="140" t="str">
        <f ca="1">IF(Proc[[#This Row],[DaysAgeing]]&gt;5,"yep","on track")</f>
        <v>yep</v>
      </c>
      <c r="Q6458" s="2">
        <f ca="1">IF(Proc[[#This Row],[DateClosed]]="",ABS(NETWORKDAYS(Proc[[#This Row],[DateOpened]],TODAY()))-1,ABS(NETWORKDAYS(Proc[[#This Row],[DateOpened]],Proc[[#This Row],[DateClosed]]))-1)</f>
        <v>36</v>
      </c>
      <c r="R6458" s="140" t="s">
        <v>488</v>
      </c>
      <c r="S6458" s="145"/>
      <c r="T6458" s="153">
        <v>6457</v>
      </c>
    </row>
    <row r="6459" spans="1:20" hidden="1">
      <c r="A6459" s="146" t="s">
        <v>6099</v>
      </c>
      <c r="B6459" s="153" t="str">
        <f>IFERROR(VLOOKUP(Proc[[#This Row],[App]],Table2[],3,0),"open")</f>
        <v>ok</v>
      </c>
      <c r="C6459" s="147" t="s">
        <v>369</v>
      </c>
      <c r="D6459" s="152" t="s">
        <v>10277</v>
      </c>
      <c r="E6459" s="152" t="s">
        <v>2047</v>
      </c>
      <c r="F6459" s="153" t="s">
        <v>2047</v>
      </c>
      <c r="G6459" s="146" t="s">
        <v>406</v>
      </c>
      <c r="H6459" s="145" t="str">
        <f>IF(Proc[[#This Row],[type]]="LFF (MDG-F)",MID(Proc[[#This Row],[Obj]],13,10),"")</f>
        <v>2025C0000C</v>
      </c>
      <c r="I6459" s="152"/>
      <c r="J6459" s="145" t="b">
        <f>Proc[[#This Row],[Requested]]=Proc[[#This Row],[CurrentParent]]</f>
        <v>1</v>
      </c>
      <c r="K6459" s="153" t="str">
        <f>IF(Proc[[#This Row],[Author]]="Marcela Urrego",VLOOKUP(LEFT(Proc[[#This Row],[Requested]],1),Table3[#All],2,0),VLOOKUP(Proc[[#This Row],[Author]],Table4[],2,0))</f>
        <v>LS</v>
      </c>
      <c r="L6459" s="153" t="s">
        <v>7174</v>
      </c>
      <c r="M6459" s="140">
        <v>46065</v>
      </c>
      <c r="N6459" s="140"/>
      <c r="O6459" s="140"/>
      <c r="P6459" s="140" t="str">
        <f ca="1">IF(Proc[[#This Row],[DaysAgeing]]&gt;5,"yep","on track")</f>
        <v>yep</v>
      </c>
      <c r="Q6459" s="2">
        <f ca="1">IF(Proc[[#This Row],[DateClosed]]="",ABS(NETWORKDAYS(Proc[[#This Row],[DateOpened]],TODAY()))-1,ABS(NETWORKDAYS(Proc[[#This Row],[DateOpened]],Proc[[#This Row],[DateClosed]]))-1)</f>
        <v>36</v>
      </c>
      <c r="R6459" s="140" t="s">
        <v>488</v>
      </c>
      <c r="S6459" s="145"/>
      <c r="T6459" s="153">
        <v>6458</v>
      </c>
    </row>
    <row r="6460" spans="1:20" hidden="1">
      <c r="A6460" s="146" t="s">
        <v>6099</v>
      </c>
      <c r="B6460" s="153" t="str">
        <f>IFERROR(VLOOKUP(Proc[[#This Row],[App]],Table2[],3,0),"open")</f>
        <v>ok</v>
      </c>
      <c r="C6460" s="146" t="s">
        <v>369</v>
      </c>
      <c r="D6460" s="152" t="s">
        <v>5130</v>
      </c>
      <c r="E6460" s="152" t="s">
        <v>6118</v>
      </c>
      <c r="F6460" s="153" t="s">
        <v>6118</v>
      </c>
      <c r="G6460" s="146" t="s">
        <v>400</v>
      </c>
      <c r="H6460" s="145" t="str">
        <f>IF(Proc[[#This Row],[type]]="LFF (MDG-F)",MID(Proc[[#This Row],[Obj]],13,10),"")</f>
        <v/>
      </c>
      <c r="I6460" s="152"/>
      <c r="J6460" s="145" t="b">
        <f>Proc[[#This Row],[Requested]]=Proc[[#This Row],[CurrentParent]]</f>
        <v>1</v>
      </c>
      <c r="K6460" s="153" t="str">
        <f>IF(Proc[[#This Row],[Author]]="Marcela Urrego",VLOOKUP(LEFT(Proc[[#This Row],[Requested]],1),Table3[#All],2,0),VLOOKUP(Proc[[#This Row],[Author]],Table4[],2,0))</f>
        <v>LS</v>
      </c>
      <c r="L6460" s="153" t="s">
        <v>7174</v>
      </c>
      <c r="M6460" s="140">
        <v>46065</v>
      </c>
      <c r="N6460" s="140"/>
      <c r="O6460" s="140"/>
      <c r="P6460" s="140" t="str">
        <f ca="1">IF(Proc[[#This Row],[DaysAgeing]]&gt;5,"yep","on track")</f>
        <v>yep</v>
      </c>
      <c r="Q6460" s="2">
        <f ca="1">IF(Proc[[#This Row],[DateClosed]]="",ABS(NETWORKDAYS(Proc[[#This Row],[DateOpened]],TODAY()))-1,ABS(NETWORKDAYS(Proc[[#This Row],[DateOpened]],Proc[[#This Row],[DateClosed]]))-1)</f>
        <v>36</v>
      </c>
      <c r="R6460" s="140" t="s">
        <v>488</v>
      </c>
      <c r="S6460" s="145"/>
      <c r="T6460" s="153">
        <v>6459</v>
      </c>
    </row>
    <row r="6461" spans="1:20" hidden="1">
      <c r="A6461" s="146" t="s">
        <v>6099</v>
      </c>
      <c r="B6461" s="153" t="str">
        <f>IFERROR(VLOOKUP(Proc[[#This Row],[App]],Table2[],3,0),"open")</f>
        <v>ok</v>
      </c>
      <c r="C6461" s="146" t="s">
        <v>369</v>
      </c>
      <c r="D6461" s="152" t="s">
        <v>5133</v>
      </c>
      <c r="E6461" s="152" t="s">
        <v>6123</v>
      </c>
      <c r="F6461" s="145" t="s">
        <v>6123</v>
      </c>
      <c r="G6461" s="146" t="s">
        <v>400</v>
      </c>
      <c r="H6461" s="145" t="str">
        <f>IF(Proc[[#This Row],[type]]="LFF (MDG-F)",MID(Proc[[#This Row],[Obj]],13,10),"")</f>
        <v/>
      </c>
      <c r="I6461" s="152"/>
      <c r="J6461" s="145" t="b">
        <f>Proc[[#This Row],[Requested]]=Proc[[#This Row],[CurrentParent]]</f>
        <v>1</v>
      </c>
      <c r="K6461" s="153" t="str">
        <f>IF(Proc[[#This Row],[Author]]="Marcela Urrego",VLOOKUP(LEFT(Proc[[#This Row],[Requested]],1),Table3[#All],2,0),VLOOKUP(Proc[[#This Row],[Author]],Table4[],2,0))</f>
        <v>LS</v>
      </c>
      <c r="L6461" s="148" t="s">
        <v>7174</v>
      </c>
      <c r="M6461" s="140">
        <v>46065</v>
      </c>
      <c r="N6461" s="140"/>
      <c r="O6461" s="140"/>
      <c r="P6461" s="140" t="str">
        <f ca="1">IF(Proc[[#This Row],[DaysAgeing]]&gt;5,"yep","on track")</f>
        <v>yep</v>
      </c>
      <c r="Q6461" s="2">
        <f ca="1">IF(Proc[[#This Row],[DateClosed]]="",ABS(NETWORKDAYS(Proc[[#This Row],[DateOpened]],TODAY()))-1,ABS(NETWORKDAYS(Proc[[#This Row],[DateOpened]],Proc[[#This Row],[DateClosed]]))-1)</f>
        <v>36</v>
      </c>
      <c r="R6461" s="140" t="s">
        <v>488</v>
      </c>
      <c r="S6461" s="145"/>
      <c r="T6461" s="153">
        <v>6460</v>
      </c>
    </row>
    <row r="6462" spans="1:20" hidden="1">
      <c r="A6462" s="146" t="s">
        <v>6099</v>
      </c>
      <c r="B6462" s="145" t="str">
        <f>IFERROR(VLOOKUP(Proc[[#This Row],[App]],Table2[],3,0),"open")</f>
        <v>ok</v>
      </c>
      <c r="C6462" s="146" t="s">
        <v>369</v>
      </c>
      <c r="D6462" s="152" t="s">
        <v>5220</v>
      </c>
      <c r="E6462" s="152" t="s">
        <v>2393</v>
      </c>
      <c r="F6462" s="145" t="s">
        <v>2393</v>
      </c>
      <c r="G6462" s="146" t="s">
        <v>400</v>
      </c>
      <c r="H6462" s="145" t="str">
        <f>IF(Proc[[#This Row],[type]]="LFF (MDG-F)",MID(Proc[[#This Row],[Obj]],13,10),"")</f>
        <v/>
      </c>
      <c r="I6462" s="152"/>
      <c r="J6462" s="145" t="b">
        <f>Proc[[#This Row],[Requested]]=Proc[[#This Row],[CurrentParent]]</f>
        <v>1</v>
      </c>
      <c r="K6462" s="145" t="str">
        <f>IF(Proc[[#This Row],[Author]]="Marcela Urrego",VLOOKUP(LEFT(Proc[[#This Row],[Requested]],1),Table3[#All],2,0),VLOOKUP(Proc[[#This Row],[Author]],Table4[],2,0))</f>
        <v>LS</v>
      </c>
      <c r="L6462" s="148" t="s">
        <v>7174</v>
      </c>
      <c r="M6462" s="140">
        <v>46065</v>
      </c>
      <c r="N6462" s="140"/>
      <c r="O6462" s="140"/>
      <c r="P6462" s="140" t="str">
        <f ca="1">IF(Proc[[#This Row],[DaysAgeing]]&gt;5,"yep","on track")</f>
        <v>yep</v>
      </c>
      <c r="Q6462" s="2">
        <f ca="1">IF(Proc[[#This Row],[DateClosed]]="",ABS(NETWORKDAYS(Proc[[#This Row],[DateOpened]],TODAY()))-1,ABS(NETWORKDAYS(Proc[[#This Row],[DateOpened]],Proc[[#This Row],[DateClosed]]))-1)</f>
        <v>36</v>
      </c>
      <c r="R6462" s="140" t="s">
        <v>488</v>
      </c>
      <c r="S6462" s="145"/>
      <c r="T6462" s="153">
        <v>6461</v>
      </c>
    </row>
    <row r="6463" spans="1:20" hidden="1">
      <c r="A6463" s="146" t="s">
        <v>6099</v>
      </c>
      <c r="B6463" s="153" t="str">
        <f>IFERROR(VLOOKUP(Proc[[#This Row],[App]],Table2[],3,0),"open")</f>
        <v>ok</v>
      </c>
      <c r="C6463" s="146" t="s">
        <v>369</v>
      </c>
      <c r="D6463" s="152" t="s">
        <v>5221</v>
      </c>
      <c r="E6463" s="152" t="s">
        <v>2393</v>
      </c>
      <c r="F6463" s="153" t="s">
        <v>2393</v>
      </c>
      <c r="G6463" s="146" t="s">
        <v>400</v>
      </c>
      <c r="H6463" s="145" t="str">
        <f>IF(Proc[[#This Row],[type]]="LFF (MDG-F)",MID(Proc[[#This Row],[Obj]],13,10),"")</f>
        <v/>
      </c>
      <c r="I6463" s="152"/>
      <c r="J6463" s="145" t="b">
        <f>Proc[[#This Row],[Requested]]=Proc[[#This Row],[CurrentParent]]</f>
        <v>1</v>
      </c>
      <c r="K6463" s="153" t="str">
        <f>IF(Proc[[#This Row],[Author]]="Marcela Urrego",VLOOKUP(LEFT(Proc[[#This Row],[Requested]],1),Table3[#All],2,0),VLOOKUP(Proc[[#This Row],[Author]],Table4[],2,0))</f>
        <v>LS</v>
      </c>
      <c r="L6463" s="148" t="s">
        <v>7174</v>
      </c>
      <c r="M6463" s="140">
        <v>46065</v>
      </c>
      <c r="N6463" s="140"/>
      <c r="O6463" s="140"/>
      <c r="P6463" s="140" t="str">
        <f ca="1">IF(Proc[[#This Row],[DaysAgeing]]&gt;5,"yep","on track")</f>
        <v>yep</v>
      </c>
      <c r="Q6463" s="2">
        <f ca="1">IF(Proc[[#This Row],[DateClosed]]="",ABS(NETWORKDAYS(Proc[[#This Row],[DateOpened]],TODAY()))-1,ABS(NETWORKDAYS(Proc[[#This Row],[DateOpened]],Proc[[#This Row],[DateClosed]]))-1)</f>
        <v>36</v>
      </c>
      <c r="R6463" s="140" t="s">
        <v>488</v>
      </c>
      <c r="S6463" s="145"/>
      <c r="T6463" s="153">
        <v>6462</v>
      </c>
    </row>
    <row r="6464" spans="1:20" hidden="1">
      <c r="A6464" s="146" t="s">
        <v>6099</v>
      </c>
      <c r="B6464" s="153" t="str">
        <f>IFERROR(VLOOKUP(Proc[[#This Row],[App]],Table2[],3,0),"open")</f>
        <v>ok</v>
      </c>
      <c r="C6464" s="147" t="s">
        <v>369</v>
      </c>
      <c r="D6464" s="152" t="s">
        <v>10278</v>
      </c>
      <c r="E6464" s="152" t="s">
        <v>2393</v>
      </c>
      <c r="F6464" s="148" t="s">
        <v>2393</v>
      </c>
      <c r="G6464" s="146" t="s">
        <v>406</v>
      </c>
      <c r="H6464" s="145" t="str">
        <f>IF(Proc[[#This Row],[type]]="LFF (MDG-F)",MID(Proc[[#This Row],[Obj]],13,10),"")</f>
        <v>2102C00000</v>
      </c>
      <c r="I6464" s="152"/>
      <c r="J6464" s="145" t="b">
        <f>Proc[[#This Row],[Requested]]=Proc[[#This Row],[CurrentParent]]</f>
        <v>1</v>
      </c>
      <c r="K6464" s="153" t="str">
        <f>IF(Proc[[#This Row],[Author]]="Marcela Urrego",VLOOKUP(LEFT(Proc[[#This Row],[Requested]],1),Table3[#All],2,0),VLOOKUP(Proc[[#This Row],[Author]],Table4[],2,0))</f>
        <v>LS</v>
      </c>
      <c r="L6464" s="148" t="s">
        <v>7174</v>
      </c>
      <c r="M6464" s="140">
        <v>46065</v>
      </c>
      <c r="N6464" s="140"/>
      <c r="O6464" s="140"/>
      <c r="P6464" s="140" t="str">
        <f ca="1">IF(Proc[[#This Row],[DaysAgeing]]&gt;5,"yep","on track")</f>
        <v>yep</v>
      </c>
      <c r="Q6464" s="2">
        <f ca="1">IF(Proc[[#This Row],[DateClosed]]="",ABS(NETWORKDAYS(Proc[[#This Row],[DateOpened]],TODAY()))-1,ABS(NETWORKDAYS(Proc[[#This Row],[DateOpened]],Proc[[#This Row],[DateClosed]]))-1)</f>
        <v>36</v>
      </c>
      <c r="R6464" s="140" t="s">
        <v>488</v>
      </c>
      <c r="S6464" s="145"/>
      <c r="T6464" s="153">
        <v>6463</v>
      </c>
    </row>
    <row r="6465" spans="1:20" hidden="1">
      <c r="A6465" s="146" t="s">
        <v>6099</v>
      </c>
      <c r="B6465" s="145" t="str">
        <f>IFERROR(VLOOKUP(Proc[[#This Row],[App]],Table2[],3,0),"open")</f>
        <v>ok</v>
      </c>
      <c r="C6465" s="146" t="s">
        <v>369</v>
      </c>
      <c r="D6465" s="152" t="s">
        <v>10279</v>
      </c>
      <c r="E6465" s="152" t="s">
        <v>6120</v>
      </c>
      <c r="F6465" s="145" t="s">
        <v>6120</v>
      </c>
      <c r="G6465" s="146" t="s">
        <v>400</v>
      </c>
      <c r="H6465" s="145" t="str">
        <f>IF(Proc[[#This Row],[type]]="LFF (MDG-F)",MID(Proc[[#This Row],[Obj]],13,10),"")</f>
        <v/>
      </c>
      <c r="I6465" s="152"/>
      <c r="J6465" s="145" t="b">
        <f>Proc[[#This Row],[Requested]]=Proc[[#This Row],[CurrentParent]]</f>
        <v>1</v>
      </c>
      <c r="K6465" s="145" t="str">
        <f>IF(Proc[[#This Row],[Author]]="Marcela Urrego",VLOOKUP(LEFT(Proc[[#This Row],[Requested]],1),Table3[#All],2,0),VLOOKUP(Proc[[#This Row],[Author]],Table4[],2,0))</f>
        <v>LS</v>
      </c>
      <c r="L6465" s="148" t="s">
        <v>7174</v>
      </c>
      <c r="M6465" s="140">
        <v>46065</v>
      </c>
      <c r="N6465" s="140"/>
      <c r="O6465" s="140"/>
      <c r="P6465" s="140" t="str">
        <f ca="1">IF(Proc[[#This Row],[DaysAgeing]]&gt;5,"yep","on track")</f>
        <v>yep</v>
      </c>
      <c r="Q6465" s="2">
        <f ca="1">IF(Proc[[#This Row],[DateClosed]]="",ABS(NETWORKDAYS(Proc[[#This Row],[DateOpened]],TODAY()))-1,ABS(NETWORKDAYS(Proc[[#This Row],[DateOpened]],Proc[[#This Row],[DateClosed]]))-1)</f>
        <v>36</v>
      </c>
      <c r="R6465" s="140" t="s">
        <v>488</v>
      </c>
      <c r="S6465" s="145"/>
      <c r="T6465" s="153">
        <v>6464</v>
      </c>
    </row>
    <row r="6466" spans="1:20" hidden="1">
      <c r="A6466" s="146" t="s">
        <v>6099</v>
      </c>
      <c r="B6466" s="153" t="str">
        <f>IFERROR(VLOOKUP(Proc[[#This Row],[App]],Table2[],3,0),"open")</f>
        <v>ok</v>
      </c>
      <c r="C6466" s="146" t="s">
        <v>369</v>
      </c>
      <c r="D6466" s="152" t="s">
        <v>10280</v>
      </c>
      <c r="E6466" s="152" t="s">
        <v>6124</v>
      </c>
      <c r="F6466" s="145" t="s">
        <v>6124</v>
      </c>
      <c r="G6466" s="146" t="s">
        <v>400</v>
      </c>
      <c r="H6466" s="145" t="str">
        <f>IF(Proc[[#This Row],[type]]="LFF (MDG-F)",MID(Proc[[#This Row],[Obj]],13,10),"")</f>
        <v/>
      </c>
      <c r="I6466" s="152"/>
      <c r="J6466" s="145" t="b">
        <f>Proc[[#This Row],[Requested]]=Proc[[#This Row],[CurrentParent]]</f>
        <v>1</v>
      </c>
      <c r="K6466" s="153" t="str">
        <f>IF(Proc[[#This Row],[Author]]="Marcela Urrego",VLOOKUP(LEFT(Proc[[#This Row],[Requested]],1),Table3[#All],2,0),VLOOKUP(Proc[[#This Row],[Author]],Table4[],2,0))</f>
        <v>LS</v>
      </c>
      <c r="L6466" s="148" t="s">
        <v>7174</v>
      </c>
      <c r="M6466" s="140">
        <v>46065</v>
      </c>
      <c r="N6466" s="140"/>
      <c r="O6466" s="140"/>
      <c r="P6466" s="140" t="str">
        <f ca="1">IF(Proc[[#This Row],[DaysAgeing]]&gt;5,"yep","on track")</f>
        <v>yep</v>
      </c>
      <c r="Q6466" s="2">
        <f ca="1">IF(Proc[[#This Row],[DateClosed]]="",ABS(NETWORKDAYS(Proc[[#This Row],[DateOpened]],TODAY()))-1,ABS(NETWORKDAYS(Proc[[#This Row],[DateOpened]],Proc[[#This Row],[DateClosed]]))-1)</f>
        <v>36</v>
      </c>
      <c r="R6466" s="140" t="s">
        <v>488</v>
      </c>
      <c r="S6466" s="145"/>
      <c r="T6466" s="153">
        <v>6465</v>
      </c>
    </row>
    <row r="6467" spans="1:20" hidden="1">
      <c r="A6467" s="146" t="s">
        <v>6099</v>
      </c>
      <c r="B6467" s="153" t="str">
        <f>IFERROR(VLOOKUP(Proc[[#This Row],[App]],Table2[],3,0),"open")</f>
        <v>ok</v>
      </c>
      <c r="C6467" s="146" t="s">
        <v>369</v>
      </c>
      <c r="D6467" s="152" t="s">
        <v>10281</v>
      </c>
      <c r="E6467" s="152" t="s">
        <v>6121</v>
      </c>
      <c r="F6467" s="153" t="s">
        <v>6121</v>
      </c>
      <c r="G6467" s="146" t="s">
        <v>400</v>
      </c>
      <c r="H6467" s="145" t="str">
        <f>IF(Proc[[#This Row],[type]]="LFF (MDG-F)",MID(Proc[[#This Row],[Obj]],13,10),"")</f>
        <v/>
      </c>
      <c r="I6467" s="152"/>
      <c r="J6467" s="145" t="b">
        <f>Proc[[#This Row],[Requested]]=Proc[[#This Row],[CurrentParent]]</f>
        <v>1</v>
      </c>
      <c r="K6467" s="153" t="str">
        <f>IF(Proc[[#This Row],[Author]]="Marcela Urrego",VLOOKUP(LEFT(Proc[[#This Row],[Requested]],1),Table3[#All],2,0),VLOOKUP(Proc[[#This Row],[Author]],Table4[],2,0))</f>
        <v>LS</v>
      </c>
      <c r="L6467" s="148" t="s">
        <v>7174</v>
      </c>
      <c r="M6467" s="140">
        <v>46065</v>
      </c>
      <c r="N6467" s="140"/>
      <c r="O6467" s="140"/>
      <c r="P6467" s="140" t="str">
        <f ca="1">IF(Proc[[#This Row],[DaysAgeing]]&gt;5,"yep","on track")</f>
        <v>yep</v>
      </c>
      <c r="Q6467" s="2">
        <f ca="1">IF(Proc[[#This Row],[DateClosed]]="",ABS(NETWORKDAYS(Proc[[#This Row],[DateOpened]],TODAY()))-1,ABS(NETWORKDAYS(Proc[[#This Row],[DateOpened]],Proc[[#This Row],[DateClosed]]))-1)</f>
        <v>36</v>
      </c>
      <c r="R6467" s="140" t="s">
        <v>488</v>
      </c>
      <c r="S6467" s="145"/>
      <c r="T6467" s="153">
        <v>6466</v>
      </c>
    </row>
    <row r="6468" spans="1:20" hidden="1">
      <c r="A6468" s="146" t="s">
        <v>6099</v>
      </c>
      <c r="B6468" s="153" t="str">
        <f>IFERROR(VLOOKUP(Proc[[#This Row],[App]],Table2[],3,0),"open")</f>
        <v>ok</v>
      </c>
      <c r="C6468" s="146" t="s">
        <v>369</v>
      </c>
      <c r="D6468" s="152" t="s">
        <v>10282</v>
      </c>
      <c r="E6468" s="152" t="s">
        <v>6120</v>
      </c>
      <c r="F6468" s="153" t="s">
        <v>6120</v>
      </c>
      <c r="G6468" s="146" t="s">
        <v>400</v>
      </c>
      <c r="H6468" s="145" t="str">
        <f>IF(Proc[[#This Row],[type]]="LFF (MDG-F)",MID(Proc[[#This Row],[Obj]],13,10),"")</f>
        <v/>
      </c>
      <c r="I6468" s="152"/>
      <c r="J6468" s="145" t="b">
        <f>Proc[[#This Row],[Requested]]=Proc[[#This Row],[CurrentParent]]</f>
        <v>1</v>
      </c>
      <c r="K6468" s="153" t="str">
        <f>IF(Proc[[#This Row],[Author]]="Marcela Urrego",VLOOKUP(LEFT(Proc[[#This Row],[Requested]],1),Table3[#All],2,0),VLOOKUP(Proc[[#This Row],[Author]],Table4[],2,0))</f>
        <v>LS</v>
      </c>
      <c r="L6468" s="148" t="s">
        <v>7174</v>
      </c>
      <c r="M6468" s="140">
        <v>46065</v>
      </c>
      <c r="N6468" s="140"/>
      <c r="O6468" s="140"/>
      <c r="P6468" s="140" t="str">
        <f ca="1">IF(Proc[[#This Row],[DaysAgeing]]&gt;5,"yep","on track")</f>
        <v>yep</v>
      </c>
      <c r="Q6468" s="2">
        <f ca="1">IF(Proc[[#This Row],[DateClosed]]="",ABS(NETWORKDAYS(Proc[[#This Row],[DateOpened]],TODAY()))-1,ABS(NETWORKDAYS(Proc[[#This Row],[DateOpened]],Proc[[#This Row],[DateClosed]]))-1)</f>
        <v>36</v>
      </c>
      <c r="R6468" s="140" t="s">
        <v>488</v>
      </c>
      <c r="S6468" s="145"/>
      <c r="T6468" s="153">
        <v>6467</v>
      </c>
    </row>
    <row r="6469" spans="1:20" hidden="1">
      <c r="A6469" s="146" t="s">
        <v>6099</v>
      </c>
      <c r="B6469" s="153" t="str">
        <f>IFERROR(VLOOKUP(Proc[[#This Row],[App]],Table2[],3,0),"open")</f>
        <v>ok</v>
      </c>
      <c r="C6469" s="146" t="s">
        <v>369</v>
      </c>
      <c r="D6469" s="152" t="s">
        <v>10283</v>
      </c>
      <c r="E6469" s="152" t="s">
        <v>6125</v>
      </c>
      <c r="F6469" s="153" t="s">
        <v>6125</v>
      </c>
      <c r="G6469" s="146" t="s">
        <v>400</v>
      </c>
      <c r="H6469" s="145" t="str">
        <f>IF(Proc[[#This Row],[type]]="LFF (MDG-F)",MID(Proc[[#This Row],[Obj]],13,10),"")</f>
        <v/>
      </c>
      <c r="I6469" s="152"/>
      <c r="J6469" s="145" t="b">
        <f>Proc[[#This Row],[Requested]]=Proc[[#This Row],[CurrentParent]]</f>
        <v>1</v>
      </c>
      <c r="K6469" s="153" t="str">
        <f>IF(Proc[[#This Row],[Author]]="Marcela Urrego",VLOOKUP(LEFT(Proc[[#This Row],[Requested]],1),Table3[#All],2,0),VLOOKUP(Proc[[#This Row],[Author]],Table4[],2,0))</f>
        <v>LS</v>
      </c>
      <c r="L6469" s="148" t="s">
        <v>7174</v>
      </c>
      <c r="M6469" s="140">
        <v>46065</v>
      </c>
      <c r="N6469" s="140"/>
      <c r="O6469" s="140"/>
      <c r="P6469" s="140" t="str">
        <f ca="1">IF(Proc[[#This Row],[DaysAgeing]]&gt;5,"yep","on track")</f>
        <v>yep</v>
      </c>
      <c r="Q6469" s="2">
        <f ca="1">IF(Proc[[#This Row],[DateClosed]]="",ABS(NETWORKDAYS(Proc[[#This Row],[DateOpened]],TODAY()))-1,ABS(NETWORKDAYS(Proc[[#This Row],[DateOpened]],Proc[[#This Row],[DateClosed]]))-1)</f>
        <v>36</v>
      </c>
      <c r="R6469" s="140" t="s">
        <v>488</v>
      </c>
      <c r="S6469" s="145"/>
      <c r="T6469" s="153">
        <v>6468</v>
      </c>
    </row>
    <row r="6470" spans="1:20" hidden="1">
      <c r="A6470" s="146" t="s">
        <v>6099</v>
      </c>
      <c r="B6470" s="153" t="str">
        <f>IFERROR(VLOOKUP(Proc[[#This Row],[App]],Table2[],3,0),"open")</f>
        <v>ok</v>
      </c>
      <c r="C6470" s="146" t="s">
        <v>369</v>
      </c>
      <c r="D6470" s="152" t="s">
        <v>10284</v>
      </c>
      <c r="E6470" s="152" t="s">
        <v>6125</v>
      </c>
      <c r="F6470" s="153" t="s">
        <v>6125</v>
      </c>
      <c r="G6470" s="146" t="s">
        <v>400</v>
      </c>
      <c r="H6470" s="145" t="str">
        <f>IF(Proc[[#This Row],[type]]="LFF (MDG-F)",MID(Proc[[#This Row],[Obj]],13,10),"")</f>
        <v/>
      </c>
      <c r="I6470" s="152"/>
      <c r="J6470" s="145" t="b">
        <f>Proc[[#This Row],[Requested]]=Proc[[#This Row],[CurrentParent]]</f>
        <v>1</v>
      </c>
      <c r="K6470" s="153" t="str">
        <f>IF(Proc[[#This Row],[Author]]="Marcela Urrego",VLOOKUP(LEFT(Proc[[#This Row],[Requested]],1),Table3[#All],2,0),VLOOKUP(Proc[[#This Row],[Author]],Table4[],2,0))</f>
        <v>LS</v>
      </c>
      <c r="L6470" s="148" t="s">
        <v>7174</v>
      </c>
      <c r="M6470" s="140">
        <v>46065</v>
      </c>
      <c r="N6470" s="140"/>
      <c r="O6470" s="140"/>
      <c r="P6470" s="140" t="str">
        <f ca="1">IF(Proc[[#This Row],[DaysAgeing]]&gt;5,"yep","on track")</f>
        <v>yep</v>
      </c>
      <c r="Q6470" s="2">
        <f ca="1">IF(Proc[[#This Row],[DateClosed]]="",ABS(NETWORKDAYS(Proc[[#This Row],[DateOpened]],TODAY()))-1,ABS(NETWORKDAYS(Proc[[#This Row],[DateOpened]],Proc[[#This Row],[DateClosed]]))-1)</f>
        <v>36</v>
      </c>
      <c r="R6470" s="140" t="s">
        <v>488</v>
      </c>
      <c r="S6470" s="145"/>
      <c r="T6470" s="153">
        <v>6469</v>
      </c>
    </row>
    <row r="6471" spans="1:20" hidden="1">
      <c r="A6471" s="146" t="s">
        <v>6099</v>
      </c>
      <c r="B6471" s="153" t="str">
        <f>IFERROR(VLOOKUP(Proc[[#This Row],[App]],Table2[],3,0),"open")</f>
        <v>ok</v>
      </c>
      <c r="C6471" s="146" t="s">
        <v>369</v>
      </c>
      <c r="D6471" s="152" t="s">
        <v>10285</v>
      </c>
      <c r="E6471" s="152" t="s">
        <v>5176</v>
      </c>
      <c r="F6471" s="145" t="s">
        <v>5176</v>
      </c>
      <c r="G6471" s="146" t="s">
        <v>400</v>
      </c>
      <c r="H6471" s="145" t="str">
        <f>IF(Proc[[#This Row],[type]]="LFF (MDG-F)",MID(Proc[[#This Row],[Obj]],13,10),"")</f>
        <v/>
      </c>
      <c r="I6471" s="152"/>
      <c r="J6471" s="145" t="b">
        <f>Proc[[#This Row],[Requested]]=Proc[[#This Row],[CurrentParent]]</f>
        <v>1</v>
      </c>
      <c r="K6471" s="153" t="str">
        <f>IF(Proc[[#This Row],[Author]]="Marcela Urrego",VLOOKUP(LEFT(Proc[[#This Row],[Requested]],1),Table3[#All],2,0),VLOOKUP(Proc[[#This Row],[Author]],Table4[],2,0))</f>
        <v>LS</v>
      </c>
      <c r="L6471" s="148" t="s">
        <v>7174</v>
      </c>
      <c r="M6471" s="140">
        <v>46065</v>
      </c>
      <c r="N6471" s="140"/>
      <c r="O6471" s="140"/>
      <c r="P6471" s="140" t="str">
        <f ca="1">IF(Proc[[#This Row],[DaysAgeing]]&gt;5,"yep","on track")</f>
        <v>yep</v>
      </c>
      <c r="Q6471" s="2">
        <f ca="1">IF(Proc[[#This Row],[DateClosed]]="",ABS(NETWORKDAYS(Proc[[#This Row],[DateOpened]],TODAY()))-1,ABS(NETWORKDAYS(Proc[[#This Row],[DateOpened]],Proc[[#This Row],[DateClosed]]))-1)</f>
        <v>36</v>
      </c>
      <c r="R6471" s="140" t="s">
        <v>488</v>
      </c>
      <c r="S6471" s="145"/>
      <c r="T6471" s="153">
        <v>6470</v>
      </c>
    </row>
    <row r="6472" spans="1:20" hidden="1">
      <c r="A6472" s="146" t="s">
        <v>6099</v>
      </c>
      <c r="B6472" s="153" t="str">
        <f>IFERROR(VLOOKUP(Proc[[#This Row],[App]],Table2[],3,0),"open")</f>
        <v>ok</v>
      </c>
      <c r="C6472" s="146" t="s">
        <v>369</v>
      </c>
      <c r="D6472" s="152" t="s">
        <v>10286</v>
      </c>
      <c r="E6472" s="152" t="s">
        <v>5176</v>
      </c>
      <c r="F6472" s="145" t="s">
        <v>5176</v>
      </c>
      <c r="G6472" s="146" t="s">
        <v>400</v>
      </c>
      <c r="H6472" s="145" t="str">
        <f>IF(Proc[[#This Row],[type]]="LFF (MDG-F)",MID(Proc[[#This Row],[Obj]],13,10),"")</f>
        <v/>
      </c>
      <c r="I6472" s="152"/>
      <c r="J6472" s="145" t="b">
        <f>Proc[[#This Row],[Requested]]=Proc[[#This Row],[CurrentParent]]</f>
        <v>1</v>
      </c>
      <c r="K6472" s="153" t="str">
        <f>IF(Proc[[#This Row],[Author]]="Marcela Urrego",VLOOKUP(LEFT(Proc[[#This Row],[Requested]],1),Table3[#All],2,0),VLOOKUP(Proc[[#This Row],[Author]],Table4[],2,0))</f>
        <v>LS</v>
      </c>
      <c r="L6472" s="148" t="s">
        <v>7174</v>
      </c>
      <c r="M6472" s="140">
        <v>46065</v>
      </c>
      <c r="N6472" s="140"/>
      <c r="O6472" s="140"/>
      <c r="P6472" s="140" t="str">
        <f ca="1">IF(Proc[[#This Row],[DaysAgeing]]&gt;5,"yep","on track")</f>
        <v>yep</v>
      </c>
      <c r="Q6472" s="2">
        <f ca="1">IF(Proc[[#This Row],[DateClosed]]="",ABS(NETWORKDAYS(Proc[[#This Row],[DateOpened]],TODAY()))-1,ABS(NETWORKDAYS(Proc[[#This Row],[DateOpened]],Proc[[#This Row],[DateClosed]]))-1)</f>
        <v>36</v>
      </c>
      <c r="R6472" s="140" t="s">
        <v>488</v>
      </c>
      <c r="S6472" s="145"/>
      <c r="T6472" s="153">
        <v>6471</v>
      </c>
    </row>
    <row r="6473" spans="1:20" hidden="1">
      <c r="A6473" s="146" t="s">
        <v>6099</v>
      </c>
      <c r="B6473" s="145" t="str">
        <f>IFERROR(VLOOKUP(Proc[[#This Row],[App]],Table2[],3,0),"open")</f>
        <v>ok</v>
      </c>
      <c r="C6473" s="147" t="s">
        <v>369</v>
      </c>
      <c r="D6473" s="152" t="s">
        <v>10287</v>
      </c>
      <c r="E6473" s="152" t="s">
        <v>5176</v>
      </c>
      <c r="F6473" s="148" t="s">
        <v>5176</v>
      </c>
      <c r="G6473" s="146" t="s">
        <v>406</v>
      </c>
      <c r="H6473" s="145" t="str">
        <f>IF(Proc[[#This Row],[type]]="LFF (MDG-F)",MID(Proc[[#This Row],[Obj]],13,10),"")</f>
        <v>2128C00020</v>
      </c>
      <c r="I6473" s="152"/>
      <c r="J6473" s="145" t="b">
        <f>Proc[[#This Row],[Requested]]=Proc[[#This Row],[CurrentParent]]</f>
        <v>1</v>
      </c>
      <c r="K6473" s="145" t="str">
        <f>IF(Proc[[#This Row],[Author]]="Marcela Urrego",VLOOKUP(LEFT(Proc[[#This Row],[Requested]],1),Table3[#All],2,0),VLOOKUP(Proc[[#This Row],[Author]],Table4[],2,0))</f>
        <v>LS</v>
      </c>
      <c r="L6473" s="148" t="s">
        <v>7174</v>
      </c>
      <c r="M6473" s="140">
        <v>46065</v>
      </c>
      <c r="N6473" s="140"/>
      <c r="O6473" s="140"/>
      <c r="P6473" s="140" t="str">
        <f ca="1">IF(Proc[[#This Row],[DaysAgeing]]&gt;5,"yep","on track")</f>
        <v>yep</v>
      </c>
      <c r="Q6473" s="2">
        <f ca="1">IF(Proc[[#This Row],[DateClosed]]="",ABS(NETWORKDAYS(Proc[[#This Row],[DateOpened]],TODAY()))-1,ABS(NETWORKDAYS(Proc[[#This Row],[DateOpened]],Proc[[#This Row],[DateClosed]]))-1)</f>
        <v>36</v>
      </c>
      <c r="R6473" s="140" t="s">
        <v>488</v>
      </c>
      <c r="S6473" s="145"/>
      <c r="T6473" s="153">
        <v>6472</v>
      </c>
    </row>
    <row r="6474" spans="1:20" hidden="1">
      <c r="A6474" s="146" t="s">
        <v>6099</v>
      </c>
      <c r="B6474" s="153" t="str">
        <f>IFERROR(VLOOKUP(Proc[[#This Row],[App]],Table2[],3,0),"open")</f>
        <v>ok</v>
      </c>
      <c r="C6474" s="147" t="s">
        <v>369</v>
      </c>
      <c r="D6474" s="152" t="s">
        <v>10288</v>
      </c>
      <c r="E6474" s="152" t="s">
        <v>5176</v>
      </c>
      <c r="F6474" s="153" t="s">
        <v>5176</v>
      </c>
      <c r="G6474" s="146" t="s">
        <v>406</v>
      </c>
      <c r="H6474" s="145" t="str">
        <f>IF(Proc[[#This Row],[type]]="LFF (MDG-F)",MID(Proc[[#This Row],[Obj]],13,10),"")</f>
        <v>2128C00023</v>
      </c>
      <c r="I6474" s="152"/>
      <c r="J6474" s="145" t="b">
        <f>Proc[[#This Row],[Requested]]=Proc[[#This Row],[CurrentParent]]</f>
        <v>1</v>
      </c>
      <c r="K6474" s="153" t="str">
        <f>IF(Proc[[#This Row],[Author]]="Marcela Urrego",VLOOKUP(LEFT(Proc[[#This Row],[Requested]],1),Table3[#All],2,0),VLOOKUP(Proc[[#This Row],[Author]],Table4[],2,0))</f>
        <v>LS</v>
      </c>
      <c r="L6474" s="148" t="s">
        <v>7174</v>
      </c>
      <c r="M6474" s="140">
        <v>46065</v>
      </c>
      <c r="N6474" s="140"/>
      <c r="O6474" s="140"/>
      <c r="P6474" s="140" t="str">
        <f ca="1">IF(Proc[[#This Row],[DaysAgeing]]&gt;5,"yep","on track")</f>
        <v>yep</v>
      </c>
      <c r="Q6474" s="2">
        <f ca="1">IF(Proc[[#This Row],[DateClosed]]="",ABS(NETWORKDAYS(Proc[[#This Row],[DateOpened]],TODAY()))-1,ABS(NETWORKDAYS(Proc[[#This Row],[DateOpened]],Proc[[#This Row],[DateClosed]]))-1)</f>
        <v>36</v>
      </c>
      <c r="R6474" s="140" t="s">
        <v>488</v>
      </c>
      <c r="S6474" s="145"/>
      <c r="T6474" s="153">
        <v>6473</v>
      </c>
    </row>
    <row r="6475" spans="1:20" hidden="1">
      <c r="A6475" s="146" t="s">
        <v>6099</v>
      </c>
      <c r="B6475" s="153" t="str">
        <f>IFERROR(VLOOKUP(Proc[[#This Row],[App]],Table2[],3,0),"open")</f>
        <v>ok</v>
      </c>
      <c r="C6475" s="146" t="s">
        <v>369</v>
      </c>
      <c r="D6475" s="152" t="s">
        <v>6100</v>
      </c>
      <c r="E6475" s="152" t="s">
        <v>5176</v>
      </c>
      <c r="F6475" s="153" t="s">
        <v>5176</v>
      </c>
      <c r="G6475" s="146" t="s">
        <v>400</v>
      </c>
      <c r="H6475" s="145" t="str">
        <f>IF(Proc[[#This Row],[type]]="LFF (MDG-F)",MID(Proc[[#This Row],[Obj]],13,10),"")</f>
        <v/>
      </c>
      <c r="I6475" s="152"/>
      <c r="J6475" s="145" t="b">
        <f>Proc[[#This Row],[Requested]]=Proc[[#This Row],[CurrentParent]]</f>
        <v>1</v>
      </c>
      <c r="K6475" s="153" t="str">
        <f>IF(Proc[[#This Row],[Author]]="Marcela Urrego",VLOOKUP(LEFT(Proc[[#This Row],[Requested]],1),Table3[#All],2,0),VLOOKUP(Proc[[#This Row],[Author]],Table4[],2,0))</f>
        <v>LS</v>
      </c>
      <c r="L6475" s="148" t="s">
        <v>7174</v>
      </c>
      <c r="M6475" s="140">
        <v>46065</v>
      </c>
      <c r="N6475" s="140"/>
      <c r="O6475" s="140"/>
      <c r="P6475" s="140" t="str">
        <f ca="1">IF(Proc[[#This Row],[DaysAgeing]]&gt;5,"yep","on track")</f>
        <v>yep</v>
      </c>
      <c r="Q6475" s="2">
        <f ca="1">IF(Proc[[#This Row],[DateClosed]]="",ABS(NETWORKDAYS(Proc[[#This Row],[DateOpened]],TODAY()))-1,ABS(NETWORKDAYS(Proc[[#This Row],[DateOpened]],Proc[[#This Row],[DateClosed]]))-1)</f>
        <v>36</v>
      </c>
      <c r="R6475" s="140" t="s">
        <v>488</v>
      </c>
      <c r="S6475" s="145"/>
      <c r="T6475" s="153">
        <v>6474</v>
      </c>
    </row>
    <row r="6476" spans="1:20" hidden="1">
      <c r="A6476" s="146" t="s">
        <v>6099</v>
      </c>
      <c r="B6476" s="153" t="str">
        <f>IFERROR(VLOOKUP(Proc[[#This Row],[App]],Table2[],3,0),"open")</f>
        <v>ok</v>
      </c>
      <c r="C6476" s="146" t="s">
        <v>369</v>
      </c>
      <c r="D6476" s="152" t="s">
        <v>6101</v>
      </c>
      <c r="E6476" s="152" t="s">
        <v>5176</v>
      </c>
      <c r="F6476" s="153" t="s">
        <v>5176</v>
      </c>
      <c r="G6476" s="146" t="s">
        <v>400</v>
      </c>
      <c r="H6476" s="145" t="str">
        <f>IF(Proc[[#This Row],[type]]="LFF (MDG-F)",MID(Proc[[#This Row],[Obj]],13,10),"")</f>
        <v/>
      </c>
      <c r="I6476" s="152"/>
      <c r="J6476" s="145" t="b">
        <f>Proc[[#This Row],[Requested]]=Proc[[#This Row],[CurrentParent]]</f>
        <v>1</v>
      </c>
      <c r="K6476" s="153" t="str">
        <f>IF(Proc[[#This Row],[Author]]="Marcela Urrego",VLOOKUP(LEFT(Proc[[#This Row],[Requested]],1),Table3[#All],2,0),VLOOKUP(Proc[[#This Row],[Author]],Table4[],2,0))</f>
        <v>LS</v>
      </c>
      <c r="L6476" s="148" t="s">
        <v>7174</v>
      </c>
      <c r="M6476" s="140">
        <v>46065</v>
      </c>
      <c r="N6476" s="140"/>
      <c r="O6476" s="140"/>
      <c r="P6476" s="140" t="str">
        <f ca="1">IF(Proc[[#This Row],[DaysAgeing]]&gt;5,"yep","on track")</f>
        <v>yep</v>
      </c>
      <c r="Q6476" s="2">
        <f ca="1">IF(Proc[[#This Row],[DateClosed]]="",ABS(NETWORKDAYS(Proc[[#This Row],[DateOpened]],TODAY()))-1,ABS(NETWORKDAYS(Proc[[#This Row],[DateOpened]],Proc[[#This Row],[DateClosed]]))-1)</f>
        <v>36</v>
      </c>
      <c r="R6476" s="140" t="s">
        <v>488</v>
      </c>
      <c r="S6476" s="145"/>
      <c r="T6476" s="153">
        <v>6475</v>
      </c>
    </row>
    <row r="6477" spans="1:20" hidden="1">
      <c r="A6477" s="146" t="s">
        <v>6099</v>
      </c>
      <c r="B6477" s="153" t="str">
        <f>IFERROR(VLOOKUP(Proc[[#This Row],[App]],Table2[],3,0),"open")</f>
        <v>ok</v>
      </c>
      <c r="C6477" s="146" t="s">
        <v>369</v>
      </c>
      <c r="D6477" s="152" t="s">
        <v>6102</v>
      </c>
      <c r="E6477" s="152" t="s">
        <v>5176</v>
      </c>
      <c r="F6477" s="153" t="s">
        <v>5176</v>
      </c>
      <c r="G6477" s="146" t="s">
        <v>400</v>
      </c>
      <c r="H6477" s="145" t="str">
        <f>IF(Proc[[#This Row],[type]]="LFF (MDG-F)",MID(Proc[[#This Row],[Obj]],13,10),"")</f>
        <v/>
      </c>
      <c r="I6477" s="152"/>
      <c r="J6477" s="145" t="b">
        <f>Proc[[#This Row],[Requested]]=Proc[[#This Row],[CurrentParent]]</f>
        <v>1</v>
      </c>
      <c r="K6477" s="153" t="str">
        <f>IF(Proc[[#This Row],[Author]]="Marcela Urrego",VLOOKUP(LEFT(Proc[[#This Row],[Requested]],1),Table3[#All],2,0),VLOOKUP(Proc[[#This Row],[Author]],Table4[],2,0))</f>
        <v>LS</v>
      </c>
      <c r="L6477" s="148" t="s">
        <v>7174</v>
      </c>
      <c r="M6477" s="140">
        <v>46065</v>
      </c>
      <c r="N6477" s="140"/>
      <c r="O6477" s="140"/>
      <c r="P6477" s="140" t="str">
        <f ca="1">IF(Proc[[#This Row],[DaysAgeing]]&gt;5,"yep","on track")</f>
        <v>yep</v>
      </c>
      <c r="Q6477" s="2">
        <f ca="1">IF(Proc[[#This Row],[DateClosed]]="",ABS(NETWORKDAYS(Proc[[#This Row],[DateOpened]],TODAY()))-1,ABS(NETWORKDAYS(Proc[[#This Row],[DateOpened]],Proc[[#This Row],[DateClosed]]))-1)</f>
        <v>36</v>
      </c>
      <c r="R6477" s="140" t="s">
        <v>488</v>
      </c>
      <c r="S6477" s="145"/>
      <c r="T6477" s="153">
        <v>6476</v>
      </c>
    </row>
    <row r="6478" spans="1:20" hidden="1">
      <c r="A6478" t="s">
        <v>6126</v>
      </c>
      <c r="B6478" s="145" t="str">
        <f>IFERROR(VLOOKUP(Proc[[#This Row],[App]],Table2[],3,0),"open")</f>
        <v>ok</v>
      </c>
      <c r="C6478" s="146" t="s">
        <v>369</v>
      </c>
      <c r="D6478" s="152" t="s">
        <v>6127</v>
      </c>
      <c r="E6478" s="152" t="s">
        <v>1882</v>
      </c>
      <c r="F6478" s="145" t="s">
        <v>1882</v>
      </c>
      <c r="G6478" t="s">
        <v>400</v>
      </c>
      <c r="H6478" s="145" t="str">
        <f>IF(Proc[[#This Row],[type]]="LFF (MDG-F)",MID(Proc[[#This Row],[Obj]],13,10),"")</f>
        <v/>
      </c>
      <c r="I6478" s="152"/>
      <c r="J6478" s="145" t="b">
        <f>Proc[[#This Row],[Requested]]=Proc[[#This Row],[CurrentParent]]</f>
        <v>1</v>
      </c>
      <c r="K6478" s="145" t="str">
        <f>IF(Proc[[#This Row],[Author]]="Marcela Urrego",VLOOKUP(LEFT(Proc[[#This Row],[Requested]],1),Table3[#All],2,0),VLOOKUP(Proc[[#This Row],[Author]],Table4[],2,0))</f>
        <v>LS</v>
      </c>
      <c r="L6478" s="148" t="s">
        <v>7174</v>
      </c>
      <c r="M6478" s="140">
        <v>46065</v>
      </c>
      <c r="N6478" s="140"/>
      <c r="O6478" s="140"/>
      <c r="P6478" s="140" t="str">
        <f ca="1">IF(Proc[[#This Row],[DaysAgeing]]&gt;5,"yep","on track")</f>
        <v>yep</v>
      </c>
      <c r="Q6478" s="2">
        <f ca="1">IF(Proc[[#This Row],[DateClosed]]="",ABS(NETWORKDAYS(Proc[[#This Row],[DateOpened]],TODAY()))-1,ABS(NETWORKDAYS(Proc[[#This Row],[DateOpened]],Proc[[#This Row],[DateClosed]]))-1)</f>
        <v>36</v>
      </c>
      <c r="R6478" s="140" t="s">
        <v>488</v>
      </c>
      <c r="S6478" s="145"/>
      <c r="T6478" s="153">
        <v>6477</v>
      </c>
    </row>
    <row r="6479" spans="1:20" hidden="1">
      <c r="A6479" s="146" t="s">
        <v>6126</v>
      </c>
      <c r="B6479" s="145" t="str">
        <f>IFERROR(VLOOKUP(Proc[[#This Row],[App]],Table2[],3,0),"open")</f>
        <v>ok</v>
      </c>
      <c r="C6479" s="147" t="s">
        <v>369</v>
      </c>
      <c r="D6479" s="152" t="s">
        <v>6128</v>
      </c>
      <c r="E6479" s="152" t="s">
        <v>1527</v>
      </c>
      <c r="F6479" s="148" t="s">
        <v>1527</v>
      </c>
      <c r="G6479" s="146" t="s">
        <v>406</v>
      </c>
      <c r="H6479" s="145" t="str">
        <f>IF(Proc[[#This Row],[type]]="LFF (MDG-F)",MID(Proc[[#This Row],[Obj]],13,10),"")</f>
        <v>2128C0S005</v>
      </c>
      <c r="I6479" s="152"/>
      <c r="J6479" s="145" t="b">
        <f>Proc[[#This Row],[Requested]]=Proc[[#This Row],[CurrentParent]]</f>
        <v>1</v>
      </c>
      <c r="K6479" s="145" t="str">
        <f>IF(Proc[[#This Row],[Author]]="Marcela Urrego",VLOOKUP(LEFT(Proc[[#This Row],[Requested]],1),Table3[#All],2,0),VLOOKUP(Proc[[#This Row],[Author]],Table4[],2,0))</f>
        <v>LS</v>
      </c>
      <c r="L6479" s="148" t="s">
        <v>7174</v>
      </c>
      <c r="M6479" s="140">
        <v>46065</v>
      </c>
      <c r="N6479" s="140"/>
      <c r="O6479" s="140"/>
      <c r="P6479" s="140" t="str">
        <f ca="1">IF(Proc[[#This Row],[DaysAgeing]]&gt;5,"yep","on track")</f>
        <v>yep</v>
      </c>
      <c r="Q6479" s="2">
        <f ca="1">IF(Proc[[#This Row],[DateClosed]]="",ABS(NETWORKDAYS(Proc[[#This Row],[DateOpened]],TODAY()))-1,ABS(NETWORKDAYS(Proc[[#This Row],[DateOpened]],Proc[[#This Row],[DateClosed]]))-1)</f>
        <v>36</v>
      </c>
      <c r="R6479" s="140" t="s">
        <v>488</v>
      </c>
      <c r="S6479" s="145"/>
      <c r="T6479" s="153">
        <v>6478</v>
      </c>
    </row>
    <row r="6480" spans="1:20" hidden="1">
      <c r="A6480" s="146" t="s">
        <v>6126</v>
      </c>
      <c r="B6480" s="145" t="str">
        <f>IFERROR(VLOOKUP(Proc[[#This Row],[App]],Table2[],3,0),"open")</f>
        <v>ok</v>
      </c>
      <c r="C6480" s="147" t="s">
        <v>369</v>
      </c>
      <c r="D6480" s="152" t="s">
        <v>6129</v>
      </c>
      <c r="E6480" s="152" t="s">
        <v>1527</v>
      </c>
      <c r="F6480" s="148" t="s">
        <v>1527</v>
      </c>
      <c r="G6480" s="146" t="s">
        <v>406</v>
      </c>
      <c r="H6480" s="145" t="str">
        <f>IF(Proc[[#This Row],[type]]="LFF (MDG-F)",MID(Proc[[#This Row],[Obj]],13,10),"")</f>
        <v>2128C0S013</v>
      </c>
      <c r="I6480" s="152"/>
      <c r="J6480" s="145" t="b">
        <f>Proc[[#This Row],[Requested]]=Proc[[#This Row],[CurrentParent]]</f>
        <v>1</v>
      </c>
      <c r="K6480" s="145" t="str">
        <f>IF(Proc[[#This Row],[Author]]="Marcela Urrego",VLOOKUP(LEFT(Proc[[#This Row],[Requested]],1),Table3[#All],2,0),VLOOKUP(Proc[[#This Row],[Author]],Table4[],2,0))</f>
        <v>LS</v>
      </c>
      <c r="L6480" s="148" t="s">
        <v>7174</v>
      </c>
      <c r="M6480" s="140">
        <v>46065</v>
      </c>
      <c r="N6480" s="140"/>
      <c r="O6480" s="140"/>
      <c r="P6480" s="140" t="str">
        <f ca="1">IF(Proc[[#This Row],[DaysAgeing]]&gt;5,"yep","on track")</f>
        <v>yep</v>
      </c>
      <c r="Q6480" s="2">
        <f ca="1">IF(Proc[[#This Row],[DateClosed]]="",ABS(NETWORKDAYS(Proc[[#This Row],[DateOpened]],TODAY()))-1,ABS(NETWORKDAYS(Proc[[#This Row],[DateOpened]],Proc[[#This Row],[DateClosed]]))-1)</f>
        <v>36</v>
      </c>
      <c r="R6480" s="140" t="s">
        <v>488</v>
      </c>
      <c r="S6480" s="145"/>
      <c r="T6480" s="153">
        <v>6479</v>
      </c>
    </row>
    <row r="6481" spans="1:20" hidden="1">
      <c r="A6481" s="146" t="s">
        <v>6126</v>
      </c>
      <c r="B6481" s="145" t="str">
        <f>IFERROR(VLOOKUP(Proc[[#This Row],[App]],Table2[],3,0),"open")</f>
        <v>ok</v>
      </c>
      <c r="C6481" s="146" t="s">
        <v>369</v>
      </c>
      <c r="D6481" s="152" t="s">
        <v>6130</v>
      </c>
      <c r="E6481" s="152" t="s">
        <v>1882</v>
      </c>
      <c r="F6481" s="145" t="s">
        <v>1882</v>
      </c>
      <c r="G6481" s="146" t="s">
        <v>400</v>
      </c>
      <c r="H6481" s="145" t="str">
        <f>IF(Proc[[#This Row],[type]]="LFF (MDG-F)",MID(Proc[[#This Row],[Obj]],13,10),"")</f>
        <v/>
      </c>
      <c r="I6481" s="152"/>
      <c r="J6481" s="145" t="b">
        <f>Proc[[#This Row],[Requested]]=Proc[[#This Row],[CurrentParent]]</f>
        <v>1</v>
      </c>
      <c r="K6481" s="145" t="str">
        <f>IF(Proc[[#This Row],[Author]]="Marcela Urrego",VLOOKUP(LEFT(Proc[[#This Row],[Requested]],1),Table3[#All],2,0),VLOOKUP(Proc[[#This Row],[Author]],Table4[],2,0))</f>
        <v>LS</v>
      </c>
      <c r="L6481" s="148" t="s">
        <v>7174</v>
      </c>
      <c r="M6481" s="140">
        <v>46065</v>
      </c>
      <c r="N6481" s="140"/>
      <c r="O6481" s="140"/>
      <c r="P6481" s="140" t="str">
        <f ca="1">IF(Proc[[#This Row],[DaysAgeing]]&gt;5,"yep","on track")</f>
        <v>yep</v>
      </c>
      <c r="Q6481" s="2">
        <f ca="1">IF(Proc[[#This Row],[DateClosed]]="",ABS(NETWORKDAYS(Proc[[#This Row],[DateOpened]],TODAY()))-1,ABS(NETWORKDAYS(Proc[[#This Row],[DateOpened]],Proc[[#This Row],[DateClosed]]))-1)</f>
        <v>36</v>
      </c>
      <c r="R6481" s="140" t="s">
        <v>488</v>
      </c>
      <c r="S6481" s="145"/>
      <c r="T6481" s="153">
        <v>6480</v>
      </c>
    </row>
    <row r="6482" spans="1:20" hidden="1">
      <c r="A6482" s="146" t="s">
        <v>6126</v>
      </c>
      <c r="B6482" s="153" t="str">
        <f>IFERROR(VLOOKUP(Proc[[#This Row],[App]],Table2[],3,0),"open")</f>
        <v>ok</v>
      </c>
      <c r="C6482" s="147" t="s">
        <v>369</v>
      </c>
      <c r="D6482" s="152" t="s">
        <v>6131</v>
      </c>
      <c r="E6482" s="152" t="s">
        <v>1527</v>
      </c>
      <c r="F6482" s="148" t="s">
        <v>1527</v>
      </c>
      <c r="G6482" s="146" t="s">
        <v>406</v>
      </c>
      <c r="H6482" s="145" t="str">
        <f>IF(Proc[[#This Row],[type]]="LFF (MDG-F)",MID(Proc[[#This Row],[Obj]],13,10),"")</f>
        <v>2128C0S002</v>
      </c>
      <c r="I6482" s="152"/>
      <c r="J6482" s="145" t="b">
        <f>Proc[[#This Row],[Requested]]=Proc[[#This Row],[CurrentParent]]</f>
        <v>1</v>
      </c>
      <c r="K6482" s="153" t="str">
        <f>IF(Proc[[#This Row],[Author]]="Marcela Urrego",VLOOKUP(LEFT(Proc[[#This Row],[Requested]],1),Table3[#All],2,0),VLOOKUP(Proc[[#This Row],[Author]],Table4[],2,0))</f>
        <v>LS</v>
      </c>
      <c r="L6482" s="148" t="s">
        <v>7174</v>
      </c>
      <c r="M6482" s="140">
        <v>46065</v>
      </c>
      <c r="N6482" s="140"/>
      <c r="O6482" s="140"/>
      <c r="P6482" s="140" t="str">
        <f ca="1">IF(Proc[[#This Row],[DaysAgeing]]&gt;5,"yep","on track")</f>
        <v>yep</v>
      </c>
      <c r="Q6482" s="2">
        <f ca="1">IF(Proc[[#This Row],[DateClosed]]="",ABS(NETWORKDAYS(Proc[[#This Row],[DateOpened]],TODAY()))-1,ABS(NETWORKDAYS(Proc[[#This Row],[DateOpened]],Proc[[#This Row],[DateClosed]]))-1)</f>
        <v>36</v>
      </c>
      <c r="R6482" s="140" t="s">
        <v>488</v>
      </c>
      <c r="S6482" s="145"/>
      <c r="T6482" s="153">
        <v>6481</v>
      </c>
    </row>
    <row r="6483" spans="1:20" hidden="1">
      <c r="A6483" s="146" t="s">
        <v>6126</v>
      </c>
      <c r="B6483" s="153" t="str">
        <f>IFERROR(VLOOKUP(Proc[[#This Row],[App]],Table2[],3,0),"open")</f>
        <v>ok</v>
      </c>
      <c r="C6483" s="146" t="s">
        <v>369</v>
      </c>
      <c r="D6483" s="152" t="s">
        <v>6132</v>
      </c>
      <c r="E6483" s="152" t="s">
        <v>1882</v>
      </c>
      <c r="F6483" s="145" t="s">
        <v>1882</v>
      </c>
      <c r="G6483" s="146" t="s">
        <v>400</v>
      </c>
      <c r="H6483" s="145" t="str">
        <f>IF(Proc[[#This Row],[type]]="LFF (MDG-F)",MID(Proc[[#This Row],[Obj]],13,10),"")</f>
        <v/>
      </c>
      <c r="I6483" s="152"/>
      <c r="J6483" s="145" t="b">
        <f>Proc[[#This Row],[Requested]]=Proc[[#This Row],[CurrentParent]]</f>
        <v>1</v>
      </c>
      <c r="K6483" s="153" t="str">
        <f>IF(Proc[[#This Row],[Author]]="Marcela Urrego",VLOOKUP(LEFT(Proc[[#This Row],[Requested]],1),Table3[#All],2,0),VLOOKUP(Proc[[#This Row],[Author]],Table4[],2,0))</f>
        <v>LS</v>
      </c>
      <c r="L6483" s="148" t="s">
        <v>7174</v>
      </c>
      <c r="M6483" s="140">
        <v>46065</v>
      </c>
      <c r="N6483" s="140"/>
      <c r="O6483" s="140"/>
      <c r="P6483" s="140" t="str">
        <f ca="1">IF(Proc[[#This Row],[DaysAgeing]]&gt;5,"yep","on track")</f>
        <v>yep</v>
      </c>
      <c r="Q6483" s="2">
        <f ca="1">IF(Proc[[#This Row],[DateClosed]]="",ABS(NETWORKDAYS(Proc[[#This Row],[DateOpened]],TODAY()))-1,ABS(NETWORKDAYS(Proc[[#This Row],[DateOpened]],Proc[[#This Row],[DateClosed]]))-1)</f>
        <v>36</v>
      </c>
      <c r="R6483" s="140" t="s">
        <v>488</v>
      </c>
      <c r="S6483" s="145"/>
      <c r="T6483" s="153">
        <v>6482</v>
      </c>
    </row>
    <row r="6484" spans="1:20" hidden="1">
      <c r="A6484" s="146" t="s">
        <v>6126</v>
      </c>
      <c r="B6484" s="153" t="str">
        <f>IFERROR(VLOOKUP(Proc[[#This Row],[App]],Table2[],3,0),"open")</f>
        <v>ok</v>
      </c>
      <c r="C6484" s="146" t="s">
        <v>369</v>
      </c>
      <c r="D6484" s="152" t="s">
        <v>6133</v>
      </c>
      <c r="E6484" s="152" t="s">
        <v>1882</v>
      </c>
      <c r="F6484" s="145" t="s">
        <v>1882</v>
      </c>
      <c r="G6484" s="146" t="s">
        <v>400</v>
      </c>
      <c r="H6484" s="145" t="str">
        <f>IF(Proc[[#This Row],[type]]="LFF (MDG-F)",MID(Proc[[#This Row],[Obj]],13,10),"")</f>
        <v/>
      </c>
      <c r="I6484" s="152"/>
      <c r="J6484" s="145" t="b">
        <f>Proc[[#This Row],[Requested]]=Proc[[#This Row],[CurrentParent]]</f>
        <v>1</v>
      </c>
      <c r="K6484" s="153" t="str">
        <f>IF(Proc[[#This Row],[Author]]="Marcela Urrego",VLOOKUP(LEFT(Proc[[#This Row],[Requested]],1),Table3[#All],2,0),VLOOKUP(Proc[[#This Row],[Author]],Table4[],2,0))</f>
        <v>LS</v>
      </c>
      <c r="L6484" s="148" t="s">
        <v>7174</v>
      </c>
      <c r="M6484" s="140">
        <v>46065</v>
      </c>
      <c r="N6484" s="140"/>
      <c r="O6484" s="140"/>
      <c r="P6484" s="140" t="str">
        <f ca="1">IF(Proc[[#This Row],[DaysAgeing]]&gt;5,"yep","on track")</f>
        <v>yep</v>
      </c>
      <c r="Q6484" s="2">
        <f ca="1">IF(Proc[[#This Row],[DateClosed]]="",ABS(NETWORKDAYS(Proc[[#This Row],[DateOpened]],TODAY()))-1,ABS(NETWORKDAYS(Proc[[#This Row],[DateOpened]],Proc[[#This Row],[DateClosed]]))-1)</f>
        <v>36</v>
      </c>
      <c r="R6484" s="140" t="s">
        <v>488</v>
      </c>
      <c r="S6484" s="145"/>
      <c r="T6484" s="153">
        <v>6483</v>
      </c>
    </row>
    <row r="6485" spans="1:20" hidden="1">
      <c r="A6485" s="146" t="s">
        <v>6126</v>
      </c>
      <c r="B6485" s="145" t="str">
        <f>IFERROR(VLOOKUP(Proc[[#This Row],[App]],Table2[],3,0),"open")</f>
        <v>ok</v>
      </c>
      <c r="C6485" s="146" t="s">
        <v>369</v>
      </c>
      <c r="D6485" s="152" t="s">
        <v>6134</v>
      </c>
      <c r="E6485" s="152" t="s">
        <v>1882</v>
      </c>
      <c r="F6485" s="145" t="s">
        <v>1882</v>
      </c>
      <c r="G6485" s="146" t="s">
        <v>400</v>
      </c>
      <c r="H6485" s="145" t="str">
        <f>IF(Proc[[#This Row],[type]]="LFF (MDG-F)",MID(Proc[[#This Row],[Obj]],13,10),"")</f>
        <v/>
      </c>
      <c r="I6485" s="152"/>
      <c r="J6485" s="145" t="b">
        <f>Proc[[#This Row],[Requested]]=Proc[[#This Row],[CurrentParent]]</f>
        <v>1</v>
      </c>
      <c r="K6485" s="145" t="str">
        <f>IF(Proc[[#This Row],[Author]]="Marcela Urrego",VLOOKUP(LEFT(Proc[[#This Row],[Requested]],1),Table3[#All],2,0),VLOOKUP(Proc[[#This Row],[Author]],Table4[],2,0))</f>
        <v>LS</v>
      </c>
      <c r="L6485" s="148" t="s">
        <v>7174</v>
      </c>
      <c r="M6485" s="140">
        <v>46065</v>
      </c>
      <c r="N6485" s="140"/>
      <c r="O6485" s="140"/>
      <c r="P6485" s="140" t="str">
        <f ca="1">IF(Proc[[#This Row],[DaysAgeing]]&gt;5,"yep","on track")</f>
        <v>yep</v>
      </c>
      <c r="Q6485" s="2">
        <f ca="1">IF(Proc[[#This Row],[DateClosed]]="",ABS(NETWORKDAYS(Proc[[#This Row],[DateOpened]],TODAY()))-1,ABS(NETWORKDAYS(Proc[[#This Row],[DateOpened]],Proc[[#This Row],[DateClosed]]))-1)</f>
        <v>36</v>
      </c>
      <c r="R6485" s="140" t="s">
        <v>488</v>
      </c>
      <c r="S6485" s="145"/>
      <c r="T6485" s="153">
        <v>6484</v>
      </c>
    </row>
    <row r="6486" spans="1:20" hidden="1">
      <c r="A6486" s="146" t="s">
        <v>6126</v>
      </c>
      <c r="B6486" s="153" t="str">
        <f>IFERROR(VLOOKUP(Proc[[#This Row],[App]],Table2[],3,0),"open")</f>
        <v>ok</v>
      </c>
      <c r="C6486" s="147" t="s">
        <v>369</v>
      </c>
      <c r="D6486" s="152" t="s">
        <v>6135</v>
      </c>
      <c r="E6486" s="152" t="s">
        <v>6169</v>
      </c>
      <c r="F6486" s="148" t="s">
        <v>6169</v>
      </c>
      <c r="G6486" s="146" t="s">
        <v>406</v>
      </c>
      <c r="H6486" s="145" t="str">
        <f>IF(Proc[[#This Row],[type]]="LFF (MDG-F)",MID(Proc[[#This Row],[Obj]],13,10),"")</f>
        <v>2118C00020</v>
      </c>
      <c r="I6486" s="152"/>
      <c r="J6486" s="145" t="b">
        <f>Proc[[#This Row],[Requested]]=Proc[[#This Row],[CurrentParent]]</f>
        <v>1</v>
      </c>
      <c r="K6486" s="153" t="str">
        <f>IF(Proc[[#This Row],[Author]]="Marcela Urrego",VLOOKUP(LEFT(Proc[[#This Row],[Requested]],1),Table3[#All],2,0),VLOOKUP(Proc[[#This Row],[Author]],Table4[],2,0))</f>
        <v>LS</v>
      </c>
      <c r="L6486" s="148" t="s">
        <v>7174</v>
      </c>
      <c r="M6486" s="140">
        <v>46065</v>
      </c>
      <c r="N6486" s="140"/>
      <c r="O6486" s="140"/>
      <c r="P6486" s="140" t="str">
        <f ca="1">IF(Proc[[#This Row],[DaysAgeing]]&gt;5,"yep","on track")</f>
        <v>yep</v>
      </c>
      <c r="Q6486" s="2">
        <f ca="1">IF(Proc[[#This Row],[DateClosed]]="",ABS(NETWORKDAYS(Proc[[#This Row],[DateOpened]],TODAY()))-1,ABS(NETWORKDAYS(Proc[[#This Row],[DateOpened]],Proc[[#This Row],[DateClosed]]))-1)</f>
        <v>36</v>
      </c>
      <c r="R6486" s="140" t="s">
        <v>488</v>
      </c>
      <c r="S6486" s="145"/>
      <c r="T6486" s="153">
        <v>6485</v>
      </c>
    </row>
    <row r="6487" spans="1:20" hidden="1">
      <c r="A6487" s="146" t="s">
        <v>6126</v>
      </c>
      <c r="B6487" s="153" t="str">
        <f>IFERROR(VLOOKUP(Proc[[#This Row],[App]],Table2[],3,0),"open")</f>
        <v>ok</v>
      </c>
      <c r="C6487" s="147" t="s">
        <v>369</v>
      </c>
      <c r="D6487" s="152" t="s">
        <v>6136</v>
      </c>
      <c r="E6487" s="152" t="s">
        <v>1882</v>
      </c>
      <c r="F6487" s="148" t="s">
        <v>1882</v>
      </c>
      <c r="G6487" s="146" t="s">
        <v>406</v>
      </c>
      <c r="H6487" s="145" t="str">
        <f>IF(Proc[[#This Row],[type]]="LFF (MDG-F)",MID(Proc[[#This Row],[Obj]],13,10),"")</f>
        <v>2128C00027</v>
      </c>
      <c r="I6487" s="152"/>
      <c r="J6487" s="145" t="b">
        <f>Proc[[#This Row],[Requested]]=Proc[[#This Row],[CurrentParent]]</f>
        <v>1</v>
      </c>
      <c r="K6487" s="153" t="str">
        <f>IF(Proc[[#This Row],[Author]]="Marcela Urrego",VLOOKUP(LEFT(Proc[[#This Row],[Requested]],1),Table3[#All],2,0),VLOOKUP(Proc[[#This Row],[Author]],Table4[],2,0))</f>
        <v>LS</v>
      </c>
      <c r="L6487" s="148" t="s">
        <v>7174</v>
      </c>
      <c r="M6487" s="140">
        <v>46065</v>
      </c>
      <c r="N6487" s="140"/>
      <c r="O6487" s="140"/>
      <c r="P6487" s="140" t="str">
        <f ca="1">IF(Proc[[#This Row],[DaysAgeing]]&gt;5,"yep","on track")</f>
        <v>yep</v>
      </c>
      <c r="Q6487" s="2">
        <f ca="1">IF(Proc[[#This Row],[DateClosed]]="",ABS(NETWORKDAYS(Proc[[#This Row],[DateOpened]],TODAY()))-1,ABS(NETWORKDAYS(Proc[[#This Row],[DateOpened]],Proc[[#This Row],[DateClosed]]))-1)</f>
        <v>36</v>
      </c>
      <c r="R6487" s="140" t="s">
        <v>488</v>
      </c>
      <c r="S6487" s="145"/>
      <c r="T6487" s="153">
        <v>6486</v>
      </c>
    </row>
    <row r="6488" spans="1:20" hidden="1">
      <c r="A6488" s="146" t="s">
        <v>6126</v>
      </c>
      <c r="B6488" s="145" t="str">
        <f>IFERROR(VLOOKUP(Proc[[#This Row],[App]],Table2[],3,0),"open")</f>
        <v>ok</v>
      </c>
      <c r="C6488" s="146" t="s">
        <v>369</v>
      </c>
      <c r="D6488" s="152" t="s">
        <v>6137</v>
      </c>
      <c r="E6488" s="152" t="s">
        <v>1882</v>
      </c>
      <c r="F6488" s="145" t="s">
        <v>1882</v>
      </c>
      <c r="G6488" s="146" t="s">
        <v>400</v>
      </c>
      <c r="H6488" s="145" t="str">
        <f>IF(Proc[[#This Row],[type]]="LFF (MDG-F)",MID(Proc[[#This Row],[Obj]],13,10),"")</f>
        <v/>
      </c>
      <c r="I6488" s="152"/>
      <c r="J6488" s="145" t="b">
        <f>Proc[[#This Row],[Requested]]=Proc[[#This Row],[CurrentParent]]</f>
        <v>1</v>
      </c>
      <c r="K6488" s="145" t="str">
        <f>IF(Proc[[#This Row],[Author]]="Marcela Urrego",VLOOKUP(LEFT(Proc[[#This Row],[Requested]],1),Table3[#All],2,0),VLOOKUP(Proc[[#This Row],[Author]],Table4[],2,0))</f>
        <v>LS</v>
      </c>
      <c r="L6488" s="148" t="s">
        <v>7174</v>
      </c>
      <c r="M6488" s="140">
        <v>46065</v>
      </c>
      <c r="N6488" s="140"/>
      <c r="O6488" s="140"/>
      <c r="P6488" s="140" t="str">
        <f ca="1">IF(Proc[[#This Row],[DaysAgeing]]&gt;5,"yep","on track")</f>
        <v>yep</v>
      </c>
      <c r="Q6488" s="2">
        <f ca="1">IF(Proc[[#This Row],[DateClosed]]="",ABS(NETWORKDAYS(Proc[[#This Row],[DateOpened]],TODAY()))-1,ABS(NETWORKDAYS(Proc[[#This Row],[DateOpened]],Proc[[#This Row],[DateClosed]]))-1)</f>
        <v>36</v>
      </c>
      <c r="R6488" s="140" t="s">
        <v>488</v>
      </c>
      <c r="S6488" s="145"/>
      <c r="T6488" s="153">
        <v>6487</v>
      </c>
    </row>
    <row r="6489" spans="1:20" hidden="1">
      <c r="A6489" s="146" t="s">
        <v>6126</v>
      </c>
      <c r="B6489" s="145" t="str">
        <f>IFERROR(VLOOKUP(Proc[[#This Row],[App]],Table2[],3,0),"open")</f>
        <v>ok</v>
      </c>
      <c r="C6489" s="146" t="s">
        <v>369</v>
      </c>
      <c r="D6489" s="152" t="s">
        <v>6138</v>
      </c>
      <c r="E6489" s="152" t="s">
        <v>1882</v>
      </c>
      <c r="F6489" s="145" t="s">
        <v>1882</v>
      </c>
      <c r="G6489" s="146" t="s">
        <v>400</v>
      </c>
      <c r="H6489" s="145" t="str">
        <f>IF(Proc[[#This Row],[type]]="LFF (MDG-F)",MID(Proc[[#This Row],[Obj]],13,10),"")</f>
        <v/>
      </c>
      <c r="I6489" s="152"/>
      <c r="J6489" s="145" t="b">
        <f>Proc[[#This Row],[Requested]]=Proc[[#This Row],[CurrentParent]]</f>
        <v>1</v>
      </c>
      <c r="K6489" s="145" t="str">
        <f>IF(Proc[[#This Row],[Author]]="Marcela Urrego",VLOOKUP(LEFT(Proc[[#This Row],[Requested]],1),Table3[#All],2,0),VLOOKUP(Proc[[#This Row],[Author]],Table4[],2,0))</f>
        <v>LS</v>
      </c>
      <c r="L6489" s="148" t="s">
        <v>7174</v>
      </c>
      <c r="M6489" s="140">
        <v>46065</v>
      </c>
      <c r="N6489" s="140"/>
      <c r="O6489" s="140"/>
      <c r="P6489" s="140" t="str">
        <f ca="1">IF(Proc[[#This Row],[DaysAgeing]]&gt;5,"yep","on track")</f>
        <v>yep</v>
      </c>
      <c r="Q6489" s="2">
        <f ca="1">IF(Proc[[#This Row],[DateClosed]]="",ABS(NETWORKDAYS(Proc[[#This Row],[DateOpened]],TODAY()))-1,ABS(NETWORKDAYS(Proc[[#This Row],[DateOpened]],Proc[[#This Row],[DateClosed]]))-1)</f>
        <v>36</v>
      </c>
      <c r="R6489" s="140" t="s">
        <v>488</v>
      </c>
      <c r="S6489" s="145"/>
      <c r="T6489" s="153">
        <v>6488</v>
      </c>
    </row>
    <row r="6490" spans="1:20" hidden="1">
      <c r="A6490" s="146" t="s">
        <v>6126</v>
      </c>
      <c r="B6490" s="145" t="str">
        <f>IFERROR(VLOOKUP(Proc[[#This Row],[App]],Table2[],3,0),"open")</f>
        <v>ok</v>
      </c>
      <c r="C6490" s="146" t="s">
        <v>369</v>
      </c>
      <c r="D6490" s="152" t="s">
        <v>6139</v>
      </c>
      <c r="E6490" s="152" t="s">
        <v>6169</v>
      </c>
      <c r="F6490" s="145" t="s">
        <v>6169</v>
      </c>
      <c r="G6490" s="146" t="s">
        <v>400</v>
      </c>
      <c r="H6490" s="145" t="str">
        <f>IF(Proc[[#This Row],[type]]="LFF (MDG-F)",MID(Proc[[#This Row],[Obj]],13,10),"")</f>
        <v/>
      </c>
      <c r="I6490" s="152"/>
      <c r="J6490" s="145" t="b">
        <f>Proc[[#This Row],[Requested]]=Proc[[#This Row],[CurrentParent]]</f>
        <v>1</v>
      </c>
      <c r="K6490" s="145" t="str">
        <f>IF(Proc[[#This Row],[Author]]="Marcela Urrego",VLOOKUP(LEFT(Proc[[#This Row],[Requested]],1),Table3[#All],2,0),VLOOKUP(Proc[[#This Row],[Author]],Table4[],2,0))</f>
        <v>LS</v>
      </c>
      <c r="L6490" s="148" t="s">
        <v>7174</v>
      </c>
      <c r="M6490" s="140">
        <v>46065</v>
      </c>
      <c r="N6490" s="140"/>
      <c r="O6490" s="140"/>
      <c r="P6490" s="140" t="str">
        <f ca="1">IF(Proc[[#This Row],[DaysAgeing]]&gt;5,"yep","on track")</f>
        <v>yep</v>
      </c>
      <c r="Q6490" s="2">
        <f ca="1">IF(Proc[[#This Row],[DateClosed]]="",ABS(NETWORKDAYS(Proc[[#This Row],[DateOpened]],TODAY()))-1,ABS(NETWORKDAYS(Proc[[#This Row],[DateOpened]],Proc[[#This Row],[DateClosed]]))-1)</f>
        <v>36</v>
      </c>
      <c r="R6490" s="140" t="s">
        <v>488</v>
      </c>
      <c r="S6490" s="145"/>
      <c r="T6490" s="153">
        <v>6489</v>
      </c>
    </row>
    <row r="6491" spans="1:20" hidden="1">
      <c r="A6491" s="146" t="s">
        <v>6126</v>
      </c>
      <c r="B6491" s="145" t="str">
        <f>IFERROR(VLOOKUP(Proc[[#This Row],[App]],Table2[],3,0),"open")</f>
        <v>ok</v>
      </c>
      <c r="C6491" s="146" t="s">
        <v>369</v>
      </c>
      <c r="D6491" s="152" t="s">
        <v>6140</v>
      </c>
      <c r="E6491" s="152" t="s">
        <v>6169</v>
      </c>
      <c r="F6491" s="145" t="s">
        <v>6169</v>
      </c>
      <c r="G6491" s="146" t="s">
        <v>400</v>
      </c>
      <c r="H6491" s="145" t="str">
        <f>IF(Proc[[#This Row],[type]]="LFF (MDG-F)",MID(Proc[[#This Row],[Obj]],13,10),"")</f>
        <v/>
      </c>
      <c r="I6491" s="152"/>
      <c r="J6491" s="145" t="b">
        <f>Proc[[#This Row],[Requested]]=Proc[[#This Row],[CurrentParent]]</f>
        <v>1</v>
      </c>
      <c r="K6491" s="145" t="str">
        <f>IF(Proc[[#This Row],[Author]]="Marcela Urrego",VLOOKUP(LEFT(Proc[[#This Row],[Requested]],1),Table3[#All],2,0),VLOOKUP(Proc[[#This Row],[Author]],Table4[],2,0))</f>
        <v>LS</v>
      </c>
      <c r="L6491" s="148" t="s">
        <v>7174</v>
      </c>
      <c r="M6491" s="140">
        <v>46065</v>
      </c>
      <c r="N6491" s="140"/>
      <c r="O6491" s="140"/>
      <c r="P6491" s="140" t="str">
        <f ca="1">IF(Proc[[#This Row],[DaysAgeing]]&gt;5,"yep","on track")</f>
        <v>yep</v>
      </c>
      <c r="Q6491" s="2">
        <f ca="1">IF(Proc[[#This Row],[DateClosed]]="",ABS(NETWORKDAYS(Proc[[#This Row],[DateOpened]],TODAY()))-1,ABS(NETWORKDAYS(Proc[[#This Row],[DateOpened]],Proc[[#This Row],[DateClosed]]))-1)</f>
        <v>36</v>
      </c>
      <c r="R6491" s="140" t="s">
        <v>488</v>
      </c>
      <c r="S6491" s="145"/>
      <c r="T6491" s="153">
        <v>6490</v>
      </c>
    </row>
    <row r="6492" spans="1:20" hidden="1">
      <c r="A6492" s="146" t="s">
        <v>6126</v>
      </c>
      <c r="B6492" s="145" t="str">
        <f>IFERROR(VLOOKUP(Proc[[#This Row],[App]],Table2[],3,0),"open")</f>
        <v>ok</v>
      </c>
      <c r="C6492" s="146" t="s">
        <v>369</v>
      </c>
      <c r="D6492" s="152" t="s">
        <v>6141</v>
      </c>
      <c r="E6492" s="152" t="s">
        <v>6169</v>
      </c>
      <c r="F6492" s="145" t="s">
        <v>6169</v>
      </c>
      <c r="G6492" s="146" t="s">
        <v>400</v>
      </c>
      <c r="H6492" s="145" t="str">
        <f>IF(Proc[[#This Row],[type]]="LFF (MDG-F)",MID(Proc[[#This Row],[Obj]],13,10),"")</f>
        <v/>
      </c>
      <c r="I6492" s="152"/>
      <c r="J6492" s="145" t="b">
        <f>Proc[[#This Row],[Requested]]=Proc[[#This Row],[CurrentParent]]</f>
        <v>1</v>
      </c>
      <c r="K6492" s="145" t="str">
        <f>IF(Proc[[#This Row],[Author]]="Marcela Urrego",VLOOKUP(LEFT(Proc[[#This Row],[Requested]],1),Table3[#All],2,0),VLOOKUP(Proc[[#This Row],[Author]],Table4[],2,0))</f>
        <v>LS</v>
      </c>
      <c r="L6492" s="148" t="s">
        <v>7174</v>
      </c>
      <c r="M6492" s="140">
        <v>46065</v>
      </c>
      <c r="N6492" s="140"/>
      <c r="O6492" s="140"/>
      <c r="P6492" s="140" t="str">
        <f ca="1">IF(Proc[[#This Row],[DaysAgeing]]&gt;5,"yep","on track")</f>
        <v>yep</v>
      </c>
      <c r="Q6492" s="2">
        <f ca="1">IF(Proc[[#This Row],[DateClosed]]="",ABS(NETWORKDAYS(Proc[[#This Row],[DateOpened]],TODAY()))-1,ABS(NETWORKDAYS(Proc[[#This Row],[DateOpened]],Proc[[#This Row],[DateClosed]]))-1)</f>
        <v>36</v>
      </c>
      <c r="R6492" s="140" t="s">
        <v>488</v>
      </c>
      <c r="S6492" s="145"/>
      <c r="T6492" s="153">
        <v>6491</v>
      </c>
    </row>
    <row r="6493" spans="1:20" hidden="1">
      <c r="A6493" s="146" t="s">
        <v>6126</v>
      </c>
      <c r="B6493" s="145" t="str">
        <f>IFERROR(VLOOKUP(Proc[[#This Row],[App]],Table2[],3,0),"open")</f>
        <v>ok</v>
      </c>
      <c r="C6493" s="146" t="s">
        <v>369</v>
      </c>
      <c r="D6493" s="152" t="s">
        <v>6142</v>
      </c>
      <c r="E6493" s="152" t="s">
        <v>6113</v>
      </c>
      <c r="F6493" s="145" t="s">
        <v>6113</v>
      </c>
      <c r="G6493" s="146" t="s">
        <v>400</v>
      </c>
      <c r="H6493" s="145" t="str">
        <f>IF(Proc[[#This Row],[type]]="LFF (MDG-F)",MID(Proc[[#This Row],[Obj]],13,10),"")</f>
        <v/>
      </c>
      <c r="I6493" s="152"/>
      <c r="J6493" s="145" t="b">
        <f>Proc[[#This Row],[Requested]]=Proc[[#This Row],[CurrentParent]]</f>
        <v>1</v>
      </c>
      <c r="K6493" s="145" t="str">
        <f>IF(Proc[[#This Row],[Author]]="Marcela Urrego",VLOOKUP(LEFT(Proc[[#This Row],[Requested]],1),Table3[#All],2,0),VLOOKUP(Proc[[#This Row],[Author]],Table4[],2,0))</f>
        <v>LS</v>
      </c>
      <c r="L6493" s="148" t="s">
        <v>7174</v>
      </c>
      <c r="M6493" s="140">
        <v>46065</v>
      </c>
      <c r="N6493" s="140"/>
      <c r="O6493" s="140"/>
      <c r="P6493" s="140" t="str">
        <f ca="1">IF(Proc[[#This Row],[DaysAgeing]]&gt;5,"yep","on track")</f>
        <v>yep</v>
      </c>
      <c r="Q6493" s="2">
        <f ca="1">IF(Proc[[#This Row],[DateClosed]]="",ABS(NETWORKDAYS(Proc[[#This Row],[DateOpened]],TODAY()))-1,ABS(NETWORKDAYS(Proc[[#This Row],[DateOpened]],Proc[[#This Row],[DateClosed]]))-1)</f>
        <v>36</v>
      </c>
      <c r="R6493" s="140" t="s">
        <v>488</v>
      </c>
      <c r="S6493" s="145"/>
      <c r="T6493" s="153">
        <v>6492</v>
      </c>
    </row>
    <row r="6494" spans="1:20" hidden="1">
      <c r="A6494" s="146" t="s">
        <v>6126</v>
      </c>
      <c r="B6494" s="145" t="str">
        <f>IFERROR(VLOOKUP(Proc[[#This Row],[App]],Table2[],3,0),"open")</f>
        <v>ok</v>
      </c>
      <c r="C6494" s="146" t="s">
        <v>369</v>
      </c>
      <c r="D6494" s="152" t="s">
        <v>6143</v>
      </c>
      <c r="E6494" s="152" t="s">
        <v>6113</v>
      </c>
      <c r="F6494" s="145" t="s">
        <v>6113</v>
      </c>
      <c r="G6494" s="146" t="s">
        <v>400</v>
      </c>
      <c r="H6494" s="145" t="str">
        <f>IF(Proc[[#This Row],[type]]="LFF (MDG-F)",MID(Proc[[#This Row],[Obj]],13,10),"")</f>
        <v/>
      </c>
      <c r="I6494" s="152"/>
      <c r="J6494" s="145" t="b">
        <f>Proc[[#This Row],[Requested]]=Proc[[#This Row],[CurrentParent]]</f>
        <v>1</v>
      </c>
      <c r="K6494" s="145" t="str">
        <f>IF(Proc[[#This Row],[Author]]="Marcela Urrego",VLOOKUP(LEFT(Proc[[#This Row],[Requested]],1),Table3[#All],2,0),VLOOKUP(Proc[[#This Row],[Author]],Table4[],2,0))</f>
        <v>LS</v>
      </c>
      <c r="L6494" s="148" t="s">
        <v>7174</v>
      </c>
      <c r="M6494" s="140">
        <v>46065</v>
      </c>
      <c r="N6494" s="140"/>
      <c r="O6494" s="140"/>
      <c r="P6494" s="140" t="str">
        <f ca="1">IF(Proc[[#This Row],[DaysAgeing]]&gt;5,"yep","on track")</f>
        <v>yep</v>
      </c>
      <c r="Q6494" s="2">
        <f ca="1">IF(Proc[[#This Row],[DateClosed]]="",ABS(NETWORKDAYS(Proc[[#This Row],[DateOpened]],TODAY()))-1,ABS(NETWORKDAYS(Proc[[#This Row],[DateOpened]],Proc[[#This Row],[DateClosed]]))-1)</f>
        <v>36</v>
      </c>
      <c r="R6494" s="140" t="s">
        <v>488</v>
      </c>
      <c r="S6494" s="145"/>
      <c r="T6494" s="153">
        <v>6493</v>
      </c>
    </row>
    <row r="6495" spans="1:20" hidden="1">
      <c r="A6495" s="146" t="s">
        <v>6126</v>
      </c>
      <c r="B6495" s="145" t="str">
        <f>IFERROR(VLOOKUP(Proc[[#This Row],[App]],Table2[],3,0),"open")</f>
        <v>ok</v>
      </c>
      <c r="C6495" s="146" t="s">
        <v>369</v>
      </c>
      <c r="D6495" s="152" t="s">
        <v>4483</v>
      </c>
      <c r="E6495" s="152" t="s">
        <v>6170</v>
      </c>
      <c r="F6495" s="145" t="s">
        <v>6170</v>
      </c>
      <c r="G6495" s="146" t="s">
        <v>400</v>
      </c>
      <c r="H6495" s="145" t="str">
        <f>IF(Proc[[#This Row],[type]]="LFF (MDG-F)",MID(Proc[[#This Row],[Obj]],13,10),"")</f>
        <v/>
      </c>
      <c r="I6495" s="152"/>
      <c r="J6495" s="145" t="b">
        <f>Proc[[#This Row],[Requested]]=Proc[[#This Row],[CurrentParent]]</f>
        <v>1</v>
      </c>
      <c r="K6495" s="145" t="str">
        <f>IF(Proc[[#This Row],[Author]]="Marcela Urrego",VLOOKUP(LEFT(Proc[[#This Row],[Requested]],1),Table3[#All],2,0),VLOOKUP(Proc[[#This Row],[Author]],Table4[],2,0))</f>
        <v>LS</v>
      </c>
      <c r="L6495" s="148" t="s">
        <v>7174</v>
      </c>
      <c r="M6495" s="140">
        <v>46065</v>
      </c>
      <c r="N6495" s="140"/>
      <c r="O6495" s="140"/>
      <c r="P6495" s="140" t="str">
        <f ca="1">IF(Proc[[#This Row],[DaysAgeing]]&gt;5,"yep","on track")</f>
        <v>yep</v>
      </c>
      <c r="Q6495" s="2">
        <f ca="1">IF(Proc[[#This Row],[DateClosed]]="",ABS(NETWORKDAYS(Proc[[#This Row],[DateOpened]],TODAY()))-1,ABS(NETWORKDAYS(Proc[[#This Row],[DateOpened]],Proc[[#This Row],[DateClosed]]))-1)</f>
        <v>36</v>
      </c>
      <c r="R6495" s="140" t="s">
        <v>488</v>
      </c>
      <c r="S6495" s="145"/>
      <c r="T6495" s="153">
        <v>6494</v>
      </c>
    </row>
    <row r="6496" spans="1:20" hidden="1">
      <c r="A6496" s="146" t="s">
        <v>6126</v>
      </c>
      <c r="B6496" s="145" t="str">
        <f>IFERROR(VLOOKUP(Proc[[#This Row],[App]],Table2[],3,0),"open")</f>
        <v>ok</v>
      </c>
      <c r="C6496" s="146" t="s">
        <v>369</v>
      </c>
      <c r="D6496" s="152" t="s">
        <v>6144</v>
      </c>
      <c r="E6496" s="152" t="s">
        <v>4165</v>
      </c>
      <c r="F6496" s="145" t="s">
        <v>4165</v>
      </c>
      <c r="G6496" s="146" t="s">
        <v>406</v>
      </c>
      <c r="H6496" s="145" t="str">
        <f>IF(Proc[[#This Row],[type]]="LFF (MDG-F)",MID(Proc[[#This Row],[Obj]],13,10),"")</f>
        <v>KE50C0PM20</v>
      </c>
      <c r="I6496" s="152"/>
      <c r="J6496" s="145" t="b">
        <f>Proc[[#This Row],[Requested]]=Proc[[#This Row],[CurrentParent]]</f>
        <v>1</v>
      </c>
      <c r="K6496" s="145" t="str">
        <f>IF(Proc[[#This Row],[Author]]="Marcela Urrego",VLOOKUP(LEFT(Proc[[#This Row],[Requested]],1),Table3[#All],2,0),VLOOKUP(Proc[[#This Row],[Author]],Table4[],2,0))</f>
        <v>LS</v>
      </c>
      <c r="L6496" s="148" t="s">
        <v>7174</v>
      </c>
      <c r="M6496" s="140">
        <v>46065</v>
      </c>
      <c r="N6496" s="140"/>
      <c r="O6496" s="140"/>
      <c r="P6496" s="140" t="str">
        <f ca="1">IF(Proc[[#This Row],[DaysAgeing]]&gt;5,"yep","on track")</f>
        <v>yep</v>
      </c>
      <c r="Q6496" s="2">
        <f ca="1">IF(Proc[[#This Row],[DateClosed]]="",ABS(NETWORKDAYS(Proc[[#This Row],[DateOpened]],TODAY()))-1,ABS(NETWORKDAYS(Proc[[#This Row],[DateOpened]],Proc[[#This Row],[DateClosed]]))-1)</f>
        <v>36</v>
      </c>
      <c r="R6496" s="140" t="s">
        <v>488</v>
      </c>
      <c r="S6496" s="145"/>
      <c r="T6496" s="153">
        <v>6495</v>
      </c>
    </row>
    <row r="6497" spans="1:20" hidden="1">
      <c r="A6497" s="146" t="s">
        <v>6126</v>
      </c>
      <c r="B6497" s="145" t="str">
        <f>IFERROR(VLOOKUP(Proc[[#This Row],[App]],Table2[],3,0),"open")</f>
        <v>ok</v>
      </c>
      <c r="C6497" s="147" t="s">
        <v>369</v>
      </c>
      <c r="D6497" s="152" t="s">
        <v>6145</v>
      </c>
      <c r="E6497" s="152" t="s">
        <v>2305</v>
      </c>
      <c r="F6497" s="148" t="s">
        <v>2305</v>
      </c>
      <c r="G6497" s="146" t="s">
        <v>406</v>
      </c>
      <c r="H6497" s="145" t="str">
        <f>IF(Proc[[#This Row],[type]]="LFF (MDG-F)",MID(Proc[[#This Row],[Obj]],13,10),"")</f>
        <v>1756CS5904</v>
      </c>
      <c r="I6497" s="152"/>
      <c r="J6497" s="145" t="b">
        <f>Proc[[#This Row],[Requested]]=Proc[[#This Row],[CurrentParent]]</f>
        <v>1</v>
      </c>
      <c r="K6497" s="145" t="str">
        <f>IF(Proc[[#This Row],[Author]]="Marcela Urrego",VLOOKUP(LEFT(Proc[[#This Row],[Requested]],1),Table3[#All],2,0),VLOOKUP(Proc[[#This Row],[Author]],Table4[],2,0))</f>
        <v>LS</v>
      </c>
      <c r="L6497" s="148" t="s">
        <v>7174</v>
      </c>
      <c r="M6497" s="140">
        <v>46065</v>
      </c>
      <c r="N6497" s="140"/>
      <c r="O6497" s="140"/>
      <c r="P6497" s="140" t="str">
        <f ca="1">IF(Proc[[#This Row],[DaysAgeing]]&gt;5,"yep","on track")</f>
        <v>yep</v>
      </c>
      <c r="Q6497" s="2">
        <f ca="1">IF(Proc[[#This Row],[DateClosed]]="",ABS(NETWORKDAYS(Proc[[#This Row],[DateOpened]],TODAY()))-1,ABS(NETWORKDAYS(Proc[[#This Row],[DateOpened]],Proc[[#This Row],[DateClosed]]))-1)</f>
        <v>36</v>
      </c>
      <c r="R6497" s="140" t="s">
        <v>488</v>
      </c>
      <c r="S6497" s="145"/>
      <c r="T6497" s="153">
        <v>6496</v>
      </c>
    </row>
    <row r="6498" spans="1:20" hidden="1">
      <c r="A6498" s="146" t="s">
        <v>6126</v>
      </c>
      <c r="B6498" s="145" t="str">
        <f>IFERROR(VLOOKUP(Proc[[#This Row],[App]],Table2[],3,0),"open")</f>
        <v>ok</v>
      </c>
      <c r="C6498" s="146" t="s">
        <v>369</v>
      </c>
      <c r="D6498" s="152" t="s">
        <v>6146</v>
      </c>
      <c r="E6498" s="152" t="s">
        <v>6171</v>
      </c>
      <c r="F6498" s="145" t="s">
        <v>6171</v>
      </c>
      <c r="G6498" s="146" t="s">
        <v>400</v>
      </c>
      <c r="H6498" s="145" t="str">
        <f>IF(Proc[[#This Row],[type]]="LFF (MDG-F)",MID(Proc[[#This Row],[Obj]],13,10),"")</f>
        <v/>
      </c>
      <c r="I6498" s="152"/>
      <c r="J6498" s="145" t="b">
        <f>Proc[[#This Row],[Requested]]=Proc[[#This Row],[CurrentParent]]</f>
        <v>1</v>
      </c>
      <c r="K6498" s="145" t="str">
        <f>IF(Proc[[#This Row],[Author]]="Marcela Urrego",VLOOKUP(LEFT(Proc[[#This Row],[Requested]],1),Table3[#All],2,0),VLOOKUP(Proc[[#This Row],[Author]],Table4[],2,0))</f>
        <v>LS</v>
      </c>
      <c r="L6498" s="148" t="s">
        <v>7174</v>
      </c>
      <c r="M6498" s="140">
        <v>46065</v>
      </c>
      <c r="N6498" s="140"/>
      <c r="O6498" s="140"/>
      <c r="P6498" s="140" t="str">
        <f ca="1">IF(Proc[[#This Row],[DaysAgeing]]&gt;5,"yep","on track")</f>
        <v>yep</v>
      </c>
      <c r="Q6498" s="2">
        <f ca="1">IF(Proc[[#This Row],[DateClosed]]="",ABS(NETWORKDAYS(Proc[[#This Row],[DateOpened]],TODAY()))-1,ABS(NETWORKDAYS(Proc[[#This Row],[DateOpened]],Proc[[#This Row],[DateClosed]]))-1)</f>
        <v>36</v>
      </c>
      <c r="R6498" s="140" t="s">
        <v>488</v>
      </c>
      <c r="S6498" s="145"/>
      <c r="T6498" s="153">
        <v>6497</v>
      </c>
    </row>
    <row r="6499" spans="1:20" hidden="1">
      <c r="A6499" s="146" t="s">
        <v>6126</v>
      </c>
      <c r="B6499" s="145" t="str">
        <f>IFERROR(VLOOKUP(Proc[[#This Row],[App]],Table2[],3,0),"open")</f>
        <v>ok</v>
      </c>
      <c r="C6499" s="146" t="s">
        <v>369</v>
      </c>
      <c r="D6499" s="152" t="s">
        <v>1665</v>
      </c>
      <c r="E6499" s="152" t="s">
        <v>6171</v>
      </c>
      <c r="F6499" s="145" t="s">
        <v>6171</v>
      </c>
      <c r="G6499" s="146" t="s">
        <v>400</v>
      </c>
      <c r="H6499" s="145" t="str">
        <f>IF(Proc[[#This Row],[type]]="LFF (MDG-F)",MID(Proc[[#This Row],[Obj]],13,10),"")</f>
        <v/>
      </c>
      <c r="I6499" s="152"/>
      <c r="J6499" s="145" t="b">
        <f>Proc[[#This Row],[Requested]]=Proc[[#This Row],[CurrentParent]]</f>
        <v>1</v>
      </c>
      <c r="K6499" s="145" t="str">
        <f>IF(Proc[[#This Row],[Author]]="Marcela Urrego",VLOOKUP(LEFT(Proc[[#This Row],[Requested]],1),Table3[#All],2,0),VLOOKUP(Proc[[#This Row],[Author]],Table4[],2,0))</f>
        <v>LS</v>
      </c>
      <c r="L6499" s="148" t="s">
        <v>7174</v>
      </c>
      <c r="M6499" s="140">
        <v>46065</v>
      </c>
      <c r="N6499" s="140"/>
      <c r="O6499" s="140"/>
      <c r="P6499" s="140" t="str">
        <f ca="1">IF(Proc[[#This Row],[DaysAgeing]]&gt;5,"yep","on track")</f>
        <v>yep</v>
      </c>
      <c r="Q6499" s="2">
        <f ca="1">IF(Proc[[#This Row],[DateClosed]]="",ABS(NETWORKDAYS(Proc[[#This Row],[DateOpened]],TODAY()))-1,ABS(NETWORKDAYS(Proc[[#This Row],[DateOpened]],Proc[[#This Row],[DateClosed]]))-1)</f>
        <v>36</v>
      </c>
      <c r="R6499" s="140" t="s">
        <v>488</v>
      </c>
      <c r="S6499" s="145"/>
      <c r="T6499" s="153">
        <v>6498</v>
      </c>
    </row>
    <row r="6500" spans="1:20" hidden="1">
      <c r="A6500" s="146" t="s">
        <v>6126</v>
      </c>
      <c r="B6500" s="145" t="str">
        <f>IFERROR(VLOOKUP(Proc[[#This Row],[App]],Table2[],3,0),"open")</f>
        <v>ok</v>
      </c>
      <c r="C6500" s="146" t="s">
        <v>369</v>
      </c>
      <c r="D6500" s="152" t="s">
        <v>6147</v>
      </c>
      <c r="E6500" s="152" t="s">
        <v>6172</v>
      </c>
      <c r="F6500" s="145" t="s">
        <v>6172</v>
      </c>
      <c r="G6500" s="146" t="s">
        <v>400</v>
      </c>
      <c r="H6500" s="145" t="str">
        <f>IF(Proc[[#This Row],[type]]="LFF (MDG-F)",MID(Proc[[#This Row],[Obj]],13,10),"")</f>
        <v/>
      </c>
      <c r="I6500" s="152"/>
      <c r="J6500" s="145" t="b">
        <f>Proc[[#This Row],[Requested]]=Proc[[#This Row],[CurrentParent]]</f>
        <v>1</v>
      </c>
      <c r="K6500" s="145" t="str">
        <f>IF(Proc[[#This Row],[Author]]="Marcela Urrego",VLOOKUP(LEFT(Proc[[#This Row],[Requested]],1),Table3[#All],2,0),VLOOKUP(Proc[[#This Row],[Author]],Table4[],2,0))</f>
        <v>LS</v>
      </c>
      <c r="L6500" s="148" t="s">
        <v>7174</v>
      </c>
      <c r="M6500" s="140">
        <v>46065</v>
      </c>
      <c r="N6500" s="140"/>
      <c r="O6500" s="140"/>
      <c r="P6500" s="140" t="str">
        <f ca="1">IF(Proc[[#This Row],[DaysAgeing]]&gt;5,"yep","on track")</f>
        <v>yep</v>
      </c>
      <c r="Q6500" s="2">
        <f ca="1">IF(Proc[[#This Row],[DateClosed]]="",ABS(NETWORKDAYS(Proc[[#This Row],[DateOpened]],TODAY()))-1,ABS(NETWORKDAYS(Proc[[#This Row],[DateOpened]],Proc[[#This Row],[DateClosed]]))-1)</f>
        <v>36</v>
      </c>
      <c r="R6500" s="140" t="s">
        <v>488</v>
      </c>
      <c r="S6500" s="145"/>
      <c r="T6500" s="153">
        <v>6499</v>
      </c>
    </row>
    <row r="6501" spans="1:20" hidden="1">
      <c r="A6501" s="146" t="s">
        <v>6126</v>
      </c>
      <c r="B6501" s="145" t="str">
        <f>IFERROR(VLOOKUP(Proc[[#This Row],[App]],Table2[],3,0),"open")</f>
        <v>ok</v>
      </c>
      <c r="C6501" s="147" t="s">
        <v>369</v>
      </c>
      <c r="D6501" s="152" t="s">
        <v>6148</v>
      </c>
      <c r="E6501" s="152" t="s">
        <v>2305</v>
      </c>
      <c r="F6501" s="148" t="s">
        <v>2305</v>
      </c>
      <c r="G6501" s="146" t="s">
        <v>406</v>
      </c>
      <c r="H6501" s="145" t="str">
        <f>IF(Proc[[#This Row],[type]]="LFF (MDG-F)",MID(Proc[[#This Row],[Obj]],13,10),"")</f>
        <v>KE50C0FF20</v>
      </c>
      <c r="I6501" s="152"/>
      <c r="J6501" s="145" t="b">
        <f>Proc[[#This Row],[Requested]]=Proc[[#This Row],[CurrentParent]]</f>
        <v>1</v>
      </c>
      <c r="K6501" s="145" t="str">
        <f>IF(Proc[[#This Row],[Author]]="Marcela Urrego",VLOOKUP(LEFT(Proc[[#This Row],[Requested]],1),Table3[#All],2,0),VLOOKUP(Proc[[#This Row],[Author]],Table4[],2,0))</f>
        <v>LS</v>
      </c>
      <c r="L6501" s="148" t="s">
        <v>7174</v>
      </c>
      <c r="M6501" s="140">
        <v>46065</v>
      </c>
      <c r="N6501" s="140"/>
      <c r="O6501" s="140"/>
      <c r="P6501" s="140" t="str">
        <f ca="1">IF(Proc[[#This Row],[DaysAgeing]]&gt;5,"yep","on track")</f>
        <v>yep</v>
      </c>
      <c r="Q6501" s="2">
        <f ca="1">IF(Proc[[#This Row],[DateClosed]]="",ABS(NETWORKDAYS(Proc[[#This Row],[DateOpened]],TODAY()))-1,ABS(NETWORKDAYS(Proc[[#This Row],[DateOpened]],Proc[[#This Row],[DateClosed]]))-1)</f>
        <v>36</v>
      </c>
      <c r="R6501" s="140" t="s">
        <v>488</v>
      </c>
      <c r="S6501" s="145"/>
      <c r="T6501" s="153">
        <v>6500</v>
      </c>
    </row>
    <row r="6502" spans="1:20" hidden="1">
      <c r="A6502" s="146" t="s">
        <v>6126</v>
      </c>
      <c r="B6502" s="153" t="str">
        <f>IFERROR(VLOOKUP(Proc[[#This Row],[App]],Table2[],3,0),"open")</f>
        <v>ok</v>
      </c>
      <c r="C6502" s="147" t="s">
        <v>369</v>
      </c>
      <c r="D6502" s="152" t="s">
        <v>6149</v>
      </c>
      <c r="E6502" s="152" t="s">
        <v>2305</v>
      </c>
      <c r="F6502" s="148" t="s">
        <v>2305</v>
      </c>
      <c r="G6502" s="146" t="s">
        <v>406</v>
      </c>
      <c r="H6502" s="145" t="str">
        <f>IF(Proc[[#This Row],[type]]="LFF (MDG-F)",MID(Proc[[#This Row],[Obj]],13,10),"")</f>
        <v>KE50C0IM20</v>
      </c>
      <c r="I6502" s="152"/>
      <c r="J6502" s="145" t="b">
        <f>Proc[[#This Row],[Requested]]=Proc[[#This Row],[CurrentParent]]</f>
        <v>1</v>
      </c>
      <c r="K6502" s="153" t="str">
        <f>IF(Proc[[#This Row],[Author]]="Marcela Urrego",VLOOKUP(LEFT(Proc[[#This Row],[Requested]],1),Table3[#All],2,0),VLOOKUP(Proc[[#This Row],[Author]],Table4[],2,0))</f>
        <v>LS</v>
      </c>
      <c r="L6502" s="148" t="s">
        <v>7174</v>
      </c>
      <c r="M6502" s="140">
        <v>46065</v>
      </c>
      <c r="N6502" s="140"/>
      <c r="O6502" s="140"/>
      <c r="P6502" s="140" t="str">
        <f ca="1">IF(Proc[[#This Row],[DaysAgeing]]&gt;5,"yep","on track")</f>
        <v>yep</v>
      </c>
      <c r="Q6502" s="2">
        <f ca="1">IF(Proc[[#This Row],[DateClosed]]="",ABS(NETWORKDAYS(Proc[[#This Row],[DateOpened]],TODAY()))-1,ABS(NETWORKDAYS(Proc[[#This Row],[DateOpened]],Proc[[#This Row],[DateClosed]]))-1)</f>
        <v>36</v>
      </c>
      <c r="R6502" s="140" t="s">
        <v>488</v>
      </c>
      <c r="S6502" s="145"/>
      <c r="T6502" s="153">
        <v>6501</v>
      </c>
    </row>
    <row r="6503" spans="1:20" hidden="1">
      <c r="A6503" s="146" t="s">
        <v>6126</v>
      </c>
      <c r="B6503" s="145" t="str">
        <f>IFERROR(VLOOKUP(Proc[[#This Row],[App]],Table2[],3,0),"open")</f>
        <v>ok</v>
      </c>
      <c r="C6503" s="147" t="s">
        <v>369</v>
      </c>
      <c r="D6503" s="152" t="s">
        <v>6150</v>
      </c>
      <c r="E6503" s="152" t="s">
        <v>2305</v>
      </c>
      <c r="F6503" s="148" t="s">
        <v>2305</v>
      </c>
      <c r="G6503" s="146" t="s">
        <v>406</v>
      </c>
      <c r="H6503" s="145" t="str">
        <f>IF(Proc[[#This Row],[type]]="LFF (MDG-F)",MID(Proc[[#This Row],[Obj]],13,10),"")</f>
        <v>KE50C0MS20</v>
      </c>
      <c r="I6503" s="152"/>
      <c r="J6503" s="145" t="b">
        <f>Proc[[#This Row],[Requested]]=Proc[[#This Row],[CurrentParent]]</f>
        <v>1</v>
      </c>
      <c r="K6503" s="145" t="str">
        <f>IF(Proc[[#This Row],[Author]]="Marcela Urrego",VLOOKUP(LEFT(Proc[[#This Row],[Requested]],1),Table3[#All],2,0),VLOOKUP(Proc[[#This Row],[Author]],Table4[],2,0))</f>
        <v>LS</v>
      </c>
      <c r="L6503" s="148" t="s">
        <v>7174</v>
      </c>
      <c r="M6503" s="140">
        <v>46065</v>
      </c>
      <c r="N6503" s="140"/>
      <c r="O6503" s="140"/>
      <c r="P6503" s="140" t="str">
        <f ca="1">IF(Proc[[#This Row],[DaysAgeing]]&gt;5,"yep","on track")</f>
        <v>yep</v>
      </c>
      <c r="Q6503" s="2">
        <f ca="1">IF(Proc[[#This Row],[DateClosed]]="",ABS(NETWORKDAYS(Proc[[#This Row],[DateOpened]],TODAY()))-1,ABS(NETWORKDAYS(Proc[[#This Row],[DateOpened]],Proc[[#This Row],[DateClosed]]))-1)</f>
        <v>36</v>
      </c>
      <c r="R6503" s="140" t="s">
        <v>488</v>
      </c>
      <c r="S6503" s="145"/>
      <c r="T6503" s="153">
        <v>6502</v>
      </c>
    </row>
    <row r="6504" spans="1:20" hidden="1">
      <c r="A6504" s="146" t="s">
        <v>6126</v>
      </c>
      <c r="B6504" s="153" t="str">
        <f>IFERROR(VLOOKUP(Proc[[#This Row],[App]],Table2[],3,0),"open")</f>
        <v>ok</v>
      </c>
      <c r="C6504" s="146" t="s">
        <v>369</v>
      </c>
      <c r="D6504" s="152" t="s">
        <v>6151</v>
      </c>
      <c r="E6504" s="152" t="s">
        <v>6173</v>
      </c>
      <c r="F6504" s="153" t="s">
        <v>6173</v>
      </c>
      <c r="G6504" s="146" t="s">
        <v>400</v>
      </c>
      <c r="H6504" s="145" t="str">
        <f>IF(Proc[[#This Row],[type]]="LFF (MDG-F)",MID(Proc[[#This Row],[Obj]],13,10),"")</f>
        <v/>
      </c>
      <c r="I6504" s="152"/>
      <c r="J6504" s="145" t="b">
        <f>Proc[[#This Row],[Requested]]=Proc[[#This Row],[CurrentParent]]</f>
        <v>1</v>
      </c>
      <c r="K6504" s="153" t="str">
        <f>IF(Proc[[#This Row],[Author]]="Marcela Urrego",VLOOKUP(LEFT(Proc[[#This Row],[Requested]],1),Table3[#All],2,0),VLOOKUP(Proc[[#This Row],[Author]],Table4[],2,0))</f>
        <v>LS</v>
      </c>
      <c r="L6504" s="148" t="s">
        <v>7174</v>
      </c>
      <c r="M6504" s="140">
        <v>46065</v>
      </c>
      <c r="N6504" s="140"/>
      <c r="O6504" s="140"/>
      <c r="P6504" s="140" t="str">
        <f ca="1">IF(Proc[[#This Row],[DaysAgeing]]&gt;5,"yep","on track")</f>
        <v>yep</v>
      </c>
      <c r="Q6504" s="2">
        <f ca="1">IF(Proc[[#This Row],[DateClosed]]="",ABS(NETWORKDAYS(Proc[[#This Row],[DateOpened]],TODAY()))-1,ABS(NETWORKDAYS(Proc[[#This Row],[DateOpened]],Proc[[#This Row],[DateClosed]]))-1)</f>
        <v>36</v>
      </c>
      <c r="R6504" s="140" t="s">
        <v>488</v>
      </c>
      <c r="S6504" s="145"/>
      <c r="T6504" s="153">
        <v>6503</v>
      </c>
    </row>
    <row r="6505" spans="1:20" hidden="1">
      <c r="A6505" s="146" t="s">
        <v>6126</v>
      </c>
      <c r="B6505" s="145" t="str">
        <f>IFERROR(VLOOKUP(Proc[[#This Row],[App]],Table2[],3,0),"open")</f>
        <v>ok</v>
      </c>
      <c r="C6505" s="146" t="s">
        <v>369</v>
      </c>
      <c r="D6505" s="152" t="s">
        <v>6152</v>
      </c>
      <c r="E6505" s="152" t="s">
        <v>4165</v>
      </c>
      <c r="F6505" s="145" t="s">
        <v>4165</v>
      </c>
      <c r="G6505" s="146" t="s">
        <v>400</v>
      </c>
      <c r="H6505" s="145" t="str">
        <f>IF(Proc[[#This Row],[type]]="LFF (MDG-F)",MID(Proc[[#This Row],[Obj]],13,10),"")</f>
        <v/>
      </c>
      <c r="I6505" s="152"/>
      <c r="J6505" s="145" t="b">
        <f>Proc[[#This Row],[Requested]]=Proc[[#This Row],[CurrentParent]]</f>
        <v>1</v>
      </c>
      <c r="K6505" s="145" t="str">
        <f>IF(Proc[[#This Row],[Author]]="Marcela Urrego",VLOOKUP(LEFT(Proc[[#This Row],[Requested]],1),Table3[#All],2,0),VLOOKUP(Proc[[#This Row],[Author]],Table4[],2,0))</f>
        <v>LS</v>
      </c>
      <c r="L6505" s="148" t="s">
        <v>7174</v>
      </c>
      <c r="M6505" s="140">
        <v>46065</v>
      </c>
      <c r="N6505" s="140"/>
      <c r="O6505" s="140"/>
      <c r="P6505" s="140" t="str">
        <f ca="1">IF(Proc[[#This Row],[DaysAgeing]]&gt;5,"yep","on track")</f>
        <v>yep</v>
      </c>
      <c r="Q6505" s="2">
        <f ca="1">IF(Proc[[#This Row],[DateClosed]]="",ABS(NETWORKDAYS(Proc[[#This Row],[DateOpened]],TODAY()))-1,ABS(NETWORKDAYS(Proc[[#This Row],[DateOpened]],Proc[[#This Row],[DateClosed]]))-1)</f>
        <v>36</v>
      </c>
      <c r="R6505" s="140" t="s">
        <v>488</v>
      </c>
      <c r="S6505" s="145"/>
      <c r="T6505" s="153">
        <v>6504</v>
      </c>
    </row>
    <row r="6506" spans="1:20" hidden="1">
      <c r="A6506" s="146" t="s">
        <v>6126</v>
      </c>
      <c r="B6506" s="145" t="str">
        <f>IFERROR(VLOOKUP(Proc[[#This Row],[App]],Table2[],3,0),"open")</f>
        <v>ok</v>
      </c>
      <c r="C6506" s="146" t="s">
        <v>369</v>
      </c>
      <c r="D6506" s="152" t="s">
        <v>6153</v>
      </c>
      <c r="E6506" s="152" t="s">
        <v>6174</v>
      </c>
      <c r="F6506" s="145" t="s">
        <v>6174</v>
      </c>
      <c r="G6506" s="146" t="s">
        <v>400</v>
      </c>
      <c r="H6506" s="145" t="str">
        <f>IF(Proc[[#This Row],[type]]="LFF (MDG-F)",MID(Proc[[#This Row],[Obj]],13,10),"")</f>
        <v/>
      </c>
      <c r="I6506" s="152"/>
      <c r="J6506" s="145" t="b">
        <f>Proc[[#This Row],[Requested]]=Proc[[#This Row],[CurrentParent]]</f>
        <v>1</v>
      </c>
      <c r="K6506" s="145" t="str">
        <f>IF(Proc[[#This Row],[Author]]="Marcela Urrego",VLOOKUP(LEFT(Proc[[#This Row],[Requested]],1),Table3[#All],2,0),VLOOKUP(Proc[[#This Row],[Author]],Table4[],2,0))</f>
        <v>LS</v>
      </c>
      <c r="L6506" s="148" t="s">
        <v>7174</v>
      </c>
      <c r="M6506" s="140">
        <v>46065</v>
      </c>
      <c r="N6506" s="140"/>
      <c r="O6506" s="140"/>
      <c r="P6506" s="140" t="str">
        <f ca="1">IF(Proc[[#This Row],[DaysAgeing]]&gt;5,"yep","on track")</f>
        <v>yep</v>
      </c>
      <c r="Q6506" s="2">
        <f ca="1">IF(Proc[[#This Row],[DateClosed]]="",ABS(NETWORKDAYS(Proc[[#This Row],[DateOpened]],TODAY()))-1,ABS(NETWORKDAYS(Proc[[#This Row],[DateOpened]],Proc[[#This Row],[DateClosed]]))-1)</f>
        <v>36</v>
      </c>
      <c r="R6506" s="140" t="s">
        <v>488</v>
      </c>
      <c r="S6506" s="145"/>
      <c r="T6506" s="153">
        <v>6505</v>
      </c>
    </row>
    <row r="6507" spans="1:20" hidden="1">
      <c r="A6507" s="146" t="s">
        <v>6126</v>
      </c>
      <c r="B6507" s="145" t="str">
        <f>IFERROR(VLOOKUP(Proc[[#This Row],[App]],Table2[],3,0),"open")</f>
        <v>ok</v>
      </c>
      <c r="C6507" s="146" t="s">
        <v>369</v>
      </c>
      <c r="D6507" s="152" t="s">
        <v>6154</v>
      </c>
      <c r="E6507" s="152" t="s">
        <v>1882</v>
      </c>
      <c r="F6507" s="145" t="s">
        <v>1882</v>
      </c>
      <c r="G6507" s="146" t="s">
        <v>400</v>
      </c>
      <c r="H6507" s="145" t="str">
        <f>IF(Proc[[#This Row],[type]]="LFF (MDG-F)",MID(Proc[[#This Row],[Obj]],13,10),"")</f>
        <v/>
      </c>
      <c r="I6507" s="152"/>
      <c r="J6507" s="145" t="b">
        <f>Proc[[#This Row],[Requested]]=Proc[[#This Row],[CurrentParent]]</f>
        <v>1</v>
      </c>
      <c r="K6507" s="145" t="str">
        <f>IF(Proc[[#This Row],[Author]]="Marcela Urrego",VLOOKUP(LEFT(Proc[[#This Row],[Requested]],1),Table3[#All],2,0),VLOOKUP(Proc[[#This Row],[Author]],Table4[],2,0))</f>
        <v>LS</v>
      </c>
      <c r="L6507" s="148" t="s">
        <v>7174</v>
      </c>
      <c r="M6507" s="140">
        <v>46065</v>
      </c>
      <c r="N6507" s="140"/>
      <c r="O6507" s="140"/>
      <c r="P6507" s="140" t="str">
        <f ca="1">IF(Proc[[#This Row],[DaysAgeing]]&gt;5,"yep","on track")</f>
        <v>yep</v>
      </c>
      <c r="Q6507" s="2">
        <f ca="1">IF(Proc[[#This Row],[DateClosed]]="",ABS(NETWORKDAYS(Proc[[#This Row],[DateOpened]],TODAY()))-1,ABS(NETWORKDAYS(Proc[[#This Row],[DateOpened]],Proc[[#This Row],[DateClosed]]))-1)</f>
        <v>36</v>
      </c>
      <c r="R6507" s="140" t="s">
        <v>488</v>
      </c>
      <c r="S6507" s="145"/>
      <c r="T6507" s="153">
        <v>6506</v>
      </c>
    </row>
    <row r="6508" spans="1:20" hidden="1">
      <c r="A6508" s="146" t="s">
        <v>6126</v>
      </c>
      <c r="B6508" s="145" t="str">
        <f>IFERROR(VLOOKUP(Proc[[#This Row],[App]],Table2[],3,0),"open")</f>
        <v>ok</v>
      </c>
      <c r="C6508" s="146" t="s">
        <v>369</v>
      </c>
      <c r="D6508" s="152" t="s">
        <v>6155</v>
      </c>
      <c r="E6508" s="152" t="s">
        <v>6175</v>
      </c>
      <c r="F6508" s="145" t="s">
        <v>6175</v>
      </c>
      <c r="G6508" s="146" t="s">
        <v>400</v>
      </c>
      <c r="H6508" s="145" t="str">
        <f>IF(Proc[[#This Row],[type]]="LFF (MDG-F)",MID(Proc[[#This Row],[Obj]],13,10),"")</f>
        <v/>
      </c>
      <c r="I6508" s="152"/>
      <c r="J6508" s="145" t="b">
        <f>Proc[[#This Row],[Requested]]=Proc[[#This Row],[CurrentParent]]</f>
        <v>1</v>
      </c>
      <c r="K6508" s="145" t="str">
        <f>IF(Proc[[#This Row],[Author]]="Marcela Urrego",VLOOKUP(LEFT(Proc[[#This Row],[Requested]],1),Table3[#All],2,0),VLOOKUP(Proc[[#This Row],[Author]],Table4[],2,0))</f>
        <v>LS</v>
      </c>
      <c r="L6508" s="148" t="s">
        <v>7174</v>
      </c>
      <c r="M6508" s="140">
        <v>46065</v>
      </c>
      <c r="N6508" s="140"/>
      <c r="O6508" s="140"/>
      <c r="P6508" s="140" t="str">
        <f ca="1">IF(Proc[[#This Row],[DaysAgeing]]&gt;5,"yep","on track")</f>
        <v>yep</v>
      </c>
      <c r="Q6508" s="2">
        <f ca="1">IF(Proc[[#This Row],[DateClosed]]="",ABS(NETWORKDAYS(Proc[[#This Row],[DateOpened]],TODAY()))-1,ABS(NETWORKDAYS(Proc[[#This Row],[DateOpened]],Proc[[#This Row],[DateClosed]]))-1)</f>
        <v>36</v>
      </c>
      <c r="R6508" s="140" t="s">
        <v>488</v>
      </c>
      <c r="S6508" s="145"/>
      <c r="T6508" s="153">
        <v>6507</v>
      </c>
    </row>
    <row r="6509" spans="1:20" hidden="1">
      <c r="A6509" s="146" t="s">
        <v>6126</v>
      </c>
      <c r="B6509" s="145" t="str">
        <f>IFERROR(VLOOKUP(Proc[[#This Row],[App]],Table2[],3,0),"open")</f>
        <v>ok</v>
      </c>
      <c r="C6509" s="146" t="s">
        <v>369</v>
      </c>
      <c r="D6509" s="152" t="s">
        <v>6156</v>
      </c>
      <c r="E6509" s="152" t="s">
        <v>6175</v>
      </c>
      <c r="F6509" s="145" t="s">
        <v>6175</v>
      </c>
      <c r="G6509" s="146" t="s">
        <v>400</v>
      </c>
      <c r="H6509" s="145" t="str">
        <f>IF(Proc[[#This Row],[type]]="LFF (MDG-F)",MID(Proc[[#This Row],[Obj]],13,10),"")</f>
        <v/>
      </c>
      <c r="I6509" s="152"/>
      <c r="J6509" s="145" t="b">
        <f>Proc[[#This Row],[Requested]]=Proc[[#This Row],[CurrentParent]]</f>
        <v>1</v>
      </c>
      <c r="K6509" s="145" t="str">
        <f>IF(Proc[[#This Row],[Author]]="Marcela Urrego",VLOOKUP(LEFT(Proc[[#This Row],[Requested]],1),Table3[#All],2,0),VLOOKUP(Proc[[#This Row],[Author]],Table4[],2,0))</f>
        <v>LS</v>
      </c>
      <c r="L6509" s="148" t="s">
        <v>7174</v>
      </c>
      <c r="M6509" s="140">
        <v>46065</v>
      </c>
      <c r="N6509" s="140"/>
      <c r="O6509" s="140"/>
      <c r="P6509" s="140" t="str">
        <f ca="1">IF(Proc[[#This Row],[DaysAgeing]]&gt;5,"yep","on track")</f>
        <v>yep</v>
      </c>
      <c r="Q6509" s="2">
        <f ca="1">IF(Proc[[#This Row],[DateClosed]]="",ABS(NETWORKDAYS(Proc[[#This Row],[DateOpened]],TODAY()))-1,ABS(NETWORKDAYS(Proc[[#This Row],[DateOpened]],Proc[[#This Row],[DateClosed]]))-1)</f>
        <v>36</v>
      </c>
      <c r="R6509" s="140" t="s">
        <v>488</v>
      </c>
      <c r="S6509" s="145"/>
      <c r="T6509" s="153">
        <v>6508</v>
      </c>
    </row>
    <row r="6510" spans="1:20" hidden="1">
      <c r="A6510" s="146" t="s">
        <v>6126</v>
      </c>
      <c r="B6510" s="145" t="str">
        <f>IFERROR(VLOOKUP(Proc[[#This Row],[App]],Table2[],3,0),"open")</f>
        <v>ok</v>
      </c>
      <c r="C6510" s="147" t="s">
        <v>369</v>
      </c>
      <c r="D6510" s="152" t="s">
        <v>6157</v>
      </c>
      <c r="E6510" s="152" t="s">
        <v>6175</v>
      </c>
      <c r="F6510" s="148" t="s">
        <v>6175</v>
      </c>
      <c r="G6510" s="146" t="s">
        <v>406</v>
      </c>
      <c r="H6510" s="145" t="str">
        <f>IF(Proc[[#This Row],[type]]="LFF (MDG-F)",MID(Proc[[#This Row],[Obj]],13,10),"")</f>
        <v>2031C00005</v>
      </c>
      <c r="I6510" s="152"/>
      <c r="J6510" s="145" t="b">
        <f>Proc[[#This Row],[Requested]]=Proc[[#This Row],[CurrentParent]]</f>
        <v>1</v>
      </c>
      <c r="K6510" s="145" t="str">
        <f>IF(Proc[[#This Row],[Author]]="Marcela Urrego",VLOOKUP(LEFT(Proc[[#This Row],[Requested]],1),Table3[#All],2,0),VLOOKUP(Proc[[#This Row],[Author]],Table4[],2,0))</f>
        <v>LS</v>
      </c>
      <c r="L6510" s="148" t="s">
        <v>7174</v>
      </c>
      <c r="M6510" s="140">
        <v>46065</v>
      </c>
      <c r="N6510" s="140"/>
      <c r="O6510" s="140"/>
      <c r="P6510" s="140" t="str">
        <f ca="1">IF(Proc[[#This Row],[DaysAgeing]]&gt;5,"yep","on track")</f>
        <v>yep</v>
      </c>
      <c r="Q6510" s="2">
        <f ca="1">IF(Proc[[#This Row],[DateClosed]]="",ABS(NETWORKDAYS(Proc[[#This Row],[DateOpened]],TODAY()))-1,ABS(NETWORKDAYS(Proc[[#This Row],[DateOpened]],Proc[[#This Row],[DateClosed]]))-1)</f>
        <v>36</v>
      </c>
      <c r="R6510" s="140" t="s">
        <v>488</v>
      </c>
      <c r="S6510" s="145"/>
      <c r="T6510" s="153">
        <v>6509</v>
      </c>
    </row>
    <row r="6511" spans="1:20" hidden="1">
      <c r="A6511" s="146" t="s">
        <v>6126</v>
      </c>
      <c r="B6511" s="145" t="str">
        <f>IFERROR(VLOOKUP(Proc[[#This Row],[App]],Table2[],3,0),"open")</f>
        <v>ok</v>
      </c>
      <c r="C6511" s="147" t="s">
        <v>369</v>
      </c>
      <c r="D6511" s="152" t="s">
        <v>6158</v>
      </c>
      <c r="E6511" s="152" t="s">
        <v>6175</v>
      </c>
      <c r="F6511" s="148" t="s">
        <v>6175</v>
      </c>
      <c r="G6511" s="146" t="s">
        <v>406</v>
      </c>
      <c r="H6511" s="145" t="str">
        <f>IF(Proc[[#This Row],[type]]="LFF (MDG-F)",MID(Proc[[#This Row],[Obj]],13,10),"")</f>
        <v>2034C00012</v>
      </c>
      <c r="I6511" s="152"/>
      <c r="J6511" s="145" t="b">
        <f>Proc[[#This Row],[Requested]]=Proc[[#This Row],[CurrentParent]]</f>
        <v>1</v>
      </c>
      <c r="K6511" s="145" t="str">
        <f>IF(Proc[[#This Row],[Author]]="Marcela Urrego",VLOOKUP(LEFT(Proc[[#This Row],[Requested]],1),Table3[#All],2,0),VLOOKUP(Proc[[#This Row],[Author]],Table4[],2,0))</f>
        <v>LS</v>
      </c>
      <c r="L6511" s="148" t="s">
        <v>7174</v>
      </c>
      <c r="M6511" s="140">
        <v>46065</v>
      </c>
      <c r="N6511" s="140"/>
      <c r="O6511" s="140"/>
      <c r="P6511" s="140" t="str">
        <f ca="1">IF(Proc[[#This Row],[DaysAgeing]]&gt;5,"yep","on track")</f>
        <v>yep</v>
      </c>
      <c r="Q6511" s="2">
        <f ca="1">IF(Proc[[#This Row],[DateClosed]]="",ABS(NETWORKDAYS(Proc[[#This Row],[DateOpened]],TODAY()))-1,ABS(NETWORKDAYS(Proc[[#This Row],[DateOpened]],Proc[[#This Row],[DateClosed]]))-1)</f>
        <v>36</v>
      </c>
      <c r="R6511" s="140" t="s">
        <v>488</v>
      </c>
      <c r="S6511" s="145"/>
      <c r="T6511" s="153">
        <v>6510</v>
      </c>
    </row>
    <row r="6512" spans="1:20" hidden="1">
      <c r="A6512" s="146" t="s">
        <v>6126</v>
      </c>
      <c r="B6512" s="145" t="str">
        <f>IFERROR(VLOOKUP(Proc[[#This Row],[App]],Table2[],3,0),"open")</f>
        <v>ok</v>
      </c>
      <c r="C6512" s="146" t="s">
        <v>369</v>
      </c>
      <c r="D6512" s="152" t="s">
        <v>6159</v>
      </c>
      <c r="E6512" s="152" t="s">
        <v>6175</v>
      </c>
      <c r="F6512" s="145" t="s">
        <v>6175</v>
      </c>
      <c r="G6512" s="146" t="s">
        <v>400</v>
      </c>
      <c r="H6512" s="145" t="str">
        <f>IF(Proc[[#This Row],[type]]="LFF (MDG-F)",MID(Proc[[#This Row],[Obj]],13,10),"")</f>
        <v/>
      </c>
      <c r="I6512" s="152"/>
      <c r="J6512" s="145" t="b">
        <f>Proc[[#This Row],[Requested]]=Proc[[#This Row],[CurrentParent]]</f>
        <v>1</v>
      </c>
      <c r="K6512" s="145" t="str">
        <f>IF(Proc[[#This Row],[Author]]="Marcela Urrego",VLOOKUP(LEFT(Proc[[#This Row],[Requested]],1),Table3[#All],2,0),VLOOKUP(Proc[[#This Row],[Author]],Table4[],2,0))</f>
        <v>LS</v>
      </c>
      <c r="L6512" s="148" t="s">
        <v>7174</v>
      </c>
      <c r="M6512" s="140">
        <v>46065</v>
      </c>
      <c r="N6512" s="140"/>
      <c r="O6512" s="140"/>
      <c r="P6512" s="140" t="str">
        <f ca="1">IF(Proc[[#This Row],[DaysAgeing]]&gt;5,"yep","on track")</f>
        <v>yep</v>
      </c>
      <c r="Q6512" s="2">
        <f ca="1">IF(Proc[[#This Row],[DateClosed]]="",ABS(NETWORKDAYS(Proc[[#This Row],[DateOpened]],TODAY()))-1,ABS(NETWORKDAYS(Proc[[#This Row],[DateOpened]],Proc[[#This Row],[DateClosed]]))-1)</f>
        <v>36</v>
      </c>
      <c r="R6512" s="140" t="s">
        <v>488</v>
      </c>
      <c r="S6512" s="145"/>
      <c r="T6512" s="153">
        <v>6511</v>
      </c>
    </row>
    <row r="6513" spans="1:20" hidden="1">
      <c r="A6513" s="146" t="s">
        <v>6126</v>
      </c>
      <c r="B6513" s="145" t="str">
        <f>IFERROR(VLOOKUP(Proc[[#This Row],[App]],Table2[],3,0),"open")</f>
        <v>ok</v>
      </c>
      <c r="C6513" s="147" t="s">
        <v>369</v>
      </c>
      <c r="D6513" s="152" t="s">
        <v>6160</v>
      </c>
      <c r="E6513" s="152" t="s">
        <v>6175</v>
      </c>
      <c r="F6513" s="148" t="s">
        <v>6175</v>
      </c>
      <c r="G6513" s="146" t="s">
        <v>406</v>
      </c>
      <c r="H6513" s="145" t="str">
        <f>IF(Proc[[#This Row],[type]]="LFF (MDG-F)",MID(Proc[[#This Row],[Obj]],13,10),"")</f>
        <v>2029C00004</v>
      </c>
      <c r="I6513" s="152"/>
      <c r="J6513" s="145" t="b">
        <f>Proc[[#This Row],[Requested]]=Proc[[#This Row],[CurrentParent]]</f>
        <v>1</v>
      </c>
      <c r="K6513" s="145" t="str">
        <f>IF(Proc[[#This Row],[Author]]="Marcela Urrego",VLOOKUP(LEFT(Proc[[#This Row],[Requested]],1),Table3[#All],2,0),VLOOKUP(Proc[[#This Row],[Author]],Table4[],2,0))</f>
        <v>LS</v>
      </c>
      <c r="L6513" s="148" t="s">
        <v>7174</v>
      </c>
      <c r="M6513" s="140">
        <v>46065</v>
      </c>
      <c r="N6513" s="140"/>
      <c r="O6513" s="140"/>
      <c r="P6513" s="140" t="str">
        <f ca="1">IF(Proc[[#This Row],[DaysAgeing]]&gt;5,"yep","on track")</f>
        <v>yep</v>
      </c>
      <c r="Q6513" s="2">
        <f ca="1">IF(Proc[[#This Row],[DateClosed]]="",ABS(NETWORKDAYS(Proc[[#This Row],[DateOpened]],TODAY()))-1,ABS(NETWORKDAYS(Proc[[#This Row],[DateOpened]],Proc[[#This Row],[DateClosed]]))-1)</f>
        <v>36</v>
      </c>
      <c r="R6513" s="140" t="s">
        <v>488</v>
      </c>
      <c r="S6513" s="145"/>
      <c r="T6513" s="153">
        <v>6512</v>
      </c>
    </row>
    <row r="6514" spans="1:20" hidden="1">
      <c r="A6514" s="146" t="s">
        <v>6126</v>
      </c>
      <c r="B6514" s="153" t="str">
        <f>IFERROR(VLOOKUP(Proc[[#This Row],[App]],Table2[],3,0),"open")</f>
        <v>ok</v>
      </c>
      <c r="C6514" s="146" t="s">
        <v>369</v>
      </c>
      <c r="D6514" s="152" t="s">
        <v>6161</v>
      </c>
      <c r="E6514" s="152" t="s">
        <v>6175</v>
      </c>
      <c r="F6514" s="153" t="s">
        <v>6175</v>
      </c>
      <c r="G6514" s="146" t="s">
        <v>400</v>
      </c>
      <c r="H6514" s="145" t="str">
        <f>IF(Proc[[#This Row],[type]]="LFF (MDG-F)",MID(Proc[[#This Row],[Obj]],13,10),"")</f>
        <v/>
      </c>
      <c r="I6514" s="152"/>
      <c r="J6514" s="145" t="b">
        <f>Proc[[#This Row],[Requested]]=Proc[[#This Row],[CurrentParent]]</f>
        <v>1</v>
      </c>
      <c r="K6514" s="153" t="str">
        <f>IF(Proc[[#This Row],[Author]]="Marcela Urrego",VLOOKUP(LEFT(Proc[[#This Row],[Requested]],1),Table3[#All],2,0),VLOOKUP(Proc[[#This Row],[Author]],Table4[],2,0))</f>
        <v>LS</v>
      </c>
      <c r="L6514" s="148" t="s">
        <v>7174</v>
      </c>
      <c r="M6514" s="140">
        <v>46065</v>
      </c>
      <c r="N6514" s="140"/>
      <c r="O6514" s="140"/>
      <c r="P6514" s="140" t="str">
        <f ca="1">IF(Proc[[#This Row],[DaysAgeing]]&gt;5,"yep","on track")</f>
        <v>yep</v>
      </c>
      <c r="Q6514" s="2">
        <f ca="1">IF(Proc[[#This Row],[DateClosed]]="",ABS(NETWORKDAYS(Proc[[#This Row],[DateOpened]],TODAY()))-1,ABS(NETWORKDAYS(Proc[[#This Row],[DateOpened]],Proc[[#This Row],[DateClosed]]))-1)</f>
        <v>36</v>
      </c>
      <c r="R6514" s="140" t="s">
        <v>488</v>
      </c>
      <c r="S6514" s="145"/>
      <c r="T6514" s="153">
        <v>6513</v>
      </c>
    </row>
    <row r="6515" spans="1:20" hidden="1">
      <c r="A6515" s="146" t="s">
        <v>6126</v>
      </c>
      <c r="B6515" s="145" t="str">
        <f>IFERROR(VLOOKUP(Proc[[#This Row],[App]],Table2[],3,0),"open")</f>
        <v>ok</v>
      </c>
      <c r="C6515" s="146" t="s">
        <v>369</v>
      </c>
      <c r="D6515" s="152" t="s">
        <v>6162</v>
      </c>
      <c r="E6515" s="152" t="s">
        <v>6175</v>
      </c>
      <c r="F6515" s="145" t="s">
        <v>6175</v>
      </c>
      <c r="G6515" s="146" t="s">
        <v>400</v>
      </c>
      <c r="H6515" s="145" t="str">
        <f>IF(Proc[[#This Row],[type]]="LFF (MDG-F)",MID(Proc[[#This Row],[Obj]],13,10),"")</f>
        <v/>
      </c>
      <c r="I6515" s="152"/>
      <c r="J6515" s="145" t="b">
        <f>Proc[[#This Row],[Requested]]=Proc[[#This Row],[CurrentParent]]</f>
        <v>1</v>
      </c>
      <c r="K6515" s="145" t="str">
        <f>IF(Proc[[#This Row],[Author]]="Marcela Urrego",VLOOKUP(LEFT(Proc[[#This Row],[Requested]],1),Table3[#All],2,0),VLOOKUP(Proc[[#This Row],[Author]],Table4[],2,0))</f>
        <v>LS</v>
      </c>
      <c r="L6515" s="148" t="s">
        <v>7174</v>
      </c>
      <c r="M6515" s="140">
        <v>46065</v>
      </c>
      <c r="N6515" s="140"/>
      <c r="O6515" s="140"/>
      <c r="P6515" s="140" t="str">
        <f ca="1">IF(Proc[[#This Row],[DaysAgeing]]&gt;5,"yep","on track")</f>
        <v>yep</v>
      </c>
      <c r="Q6515" s="2">
        <f ca="1">IF(Proc[[#This Row],[DateClosed]]="",ABS(NETWORKDAYS(Proc[[#This Row],[DateOpened]],TODAY()))-1,ABS(NETWORKDAYS(Proc[[#This Row],[DateOpened]],Proc[[#This Row],[DateClosed]]))-1)</f>
        <v>36</v>
      </c>
      <c r="R6515" s="140" t="s">
        <v>488</v>
      </c>
      <c r="S6515" s="145"/>
      <c r="T6515" s="153">
        <v>6514</v>
      </c>
    </row>
    <row r="6516" spans="1:20" hidden="1">
      <c r="A6516" s="146" t="s">
        <v>6126</v>
      </c>
      <c r="B6516" s="145" t="str">
        <f>IFERROR(VLOOKUP(Proc[[#This Row],[App]],Table2[],3,0),"open")</f>
        <v>ok</v>
      </c>
      <c r="C6516" s="146" t="s">
        <v>369</v>
      </c>
      <c r="D6516" s="152" t="s">
        <v>6163</v>
      </c>
      <c r="E6516" s="152" t="s">
        <v>6175</v>
      </c>
      <c r="F6516" s="145" t="s">
        <v>6175</v>
      </c>
      <c r="G6516" s="146" t="s">
        <v>400</v>
      </c>
      <c r="H6516" s="145" t="str">
        <f>IF(Proc[[#This Row],[type]]="LFF (MDG-F)",MID(Proc[[#This Row],[Obj]],13,10),"")</f>
        <v/>
      </c>
      <c r="I6516" s="152"/>
      <c r="J6516" s="145" t="b">
        <f>Proc[[#This Row],[Requested]]=Proc[[#This Row],[CurrentParent]]</f>
        <v>1</v>
      </c>
      <c r="K6516" s="145" t="str">
        <f>IF(Proc[[#This Row],[Author]]="Marcela Urrego",VLOOKUP(LEFT(Proc[[#This Row],[Requested]],1),Table3[#All],2,0),VLOOKUP(Proc[[#This Row],[Author]],Table4[],2,0))</f>
        <v>LS</v>
      </c>
      <c r="L6516" s="148" t="s">
        <v>7174</v>
      </c>
      <c r="M6516" s="140">
        <v>46065</v>
      </c>
      <c r="N6516" s="140"/>
      <c r="O6516" s="140"/>
      <c r="P6516" s="140" t="str">
        <f ca="1">IF(Proc[[#This Row],[DaysAgeing]]&gt;5,"yep","on track")</f>
        <v>yep</v>
      </c>
      <c r="Q6516" s="2">
        <f ca="1">IF(Proc[[#This Row],[DateClosed]]="",ABS(NETWORKDAYS(Proc[[#This Row],[DateOpened]],TODAY()))-1,ABS(NETWORKDAYS(Proc[[#This Row],[DateOpened]],Proc[[#This Row],[DateClosed]]))-1)</f>
        <v>36</v>
      </c>
      <c r="R6516" s="140" t="s">
        <v>488</v>
      </c>
      <c r="S6516" s="145"/>
      <c r="T6516" s="153">
        <v>6515</v>
      </c>
    </row>
    <row r="6517" spans="1:20" hidden="1">
      <c r="A6517" s="146" t="s">
        <v>6126</v>
      </c>
      <c r="B6517" s="145" t="str">
        <f>IFERROR(VLOOKUP(Proc[[#This Row],[App]],Table2[],3,0),"open")</f>
        <v>ok</v>
      </c>
      <c r="C6517" s="146" t="s">
        <v>369</v>
      </c>
      <c r="D6517" s="152" t="s">
        <v>6164</v>
      </c>
      <c r="E6517" s="152" t="s">
        <v>6175</v>
      </c>
      <c r="F6517" s="145" t="s">
        <v>6175</v>
      </c>
      <c r="G6517" s="146" t="s">
        <v>400</v>
      </c>
      <c r="H6517" s="145" t="str">
        <f>IF(Proc[[#This Row],[type]]="LFF (MDG-F)",MID(Proc[[#This Row],[Obj]],13,10),"")</f>
        <v/>
      </c>
      <c r="I6517" s="152"/>
      <c r="J6517" s="145" t="b">
        <f>Proc[[#This Row],[Requested]]=Proc[[#This Row],[CurrentParent]]</f>
        <v>1</v>
      </c>
      <c r="K6517" s="145" t="str">
        <f>IF(Proc[[#This Row],[Author]]="Marcela Urrego",VLOOKUP(LEFT(Proc[[#This Row],[Requested]],1),Table3[#All],2,0),VLOOKUP(Proc[[#This Row],[Author]],Table4[],2,0))</f>
        <v>LS</v>
      </c>
      <c r="L6517" s="148" t="s">
        <v>7174</v>
      </c>
      <c r="M6517" s="140">
        <v>46065</v>
      </c>
      <c r="N6517" s="140"/>
      <c r="O6517" s="140"/>
      <c r="P6517" s="140" t="str">
        <f ca="1">IF(Proc[[#This Row],[DaysAgeing]]&gt;5,"yep","on track")</f>
        <v>yep</v>
      </c>
      <c r="Q6517" s="2">
        <f ca="1">IF(Proc[[#This Row],[DateClosed]]="",ABS(NETWORKDAYS(Proc[[#This Row],[DateOpened]],TODAY()))-1,ABS(NETWORKDAYS(Proc[[#This Row],[DateOpened]],Proc[[#This Row],[DateClosed]]))-1)</f>
        <v>36</v>
      </c>
      <c r="R6517" s="140" t="s">
        <v>488</v>
      </c>
      <c r="S6517" s="145"/>
      <c r="T6517" s="153">
        <v>6516</v>
      </c>
    </row>
    <row r="6518" spans="1:20" hidden="1">
      <c r="A6518" s="146" t="s">
        <v>6126</v>
      </c>
      <c r="B6518" s="145" t="str">
        <f>IFERROR(VLOOKUP(Proc[[#This Row],[App]],Table2[],3,0),"open")</f>
        <v>ok</v>
      </c>
      <c r="C6518" s="146" t="s">
        <v>369</v>
      </c>
      <c r="D6518" s="152" t="s">
        <v>6165</v>
      </c>
      <c r="E6518" s="152" t="s">
        <v>6175</v>
      </c>
      <c r="F6518" s="145" t="s">
        <v>6175</v>
      </c>
      <c r="G6518" s="146" t="s">
        <v>400</v>
      </c>
      <c r="H6518" s="145" t="str">
        <f>IF(Proc[[#This Row],[type]]="LFF (MDG-F)",MID(Proc[[#This Row],[Obj]],13,10),"")</f>
        <v/>
      </c>
      <c r="I6518" s="152"/>
      <c r="J6518" s="145" t="b">
        <f>Proc[[#This Row],[Requested]]=Proc[[#This Row],[CurrentParent]]</f>
        <v>1</v>
      </c>
      <c r="K6518" s="145" t="str">
        <f>IF(Proc[[#This Row],[Author]]="Marcela Urrego",VLOOKUP(LEFT(Proc[[#This Row],[Requested]],1),Table3[#All],2,0),VLOOKUP(Proc[[#This Row],[Author]],Table4[],2,0))</f>
        <v>LS</v>
      </c>
      <c r="L6518" s="148" t="s">
        <v>7174</v>
      </c>
      <c r="M6518" s="140">
        <v>46065</v>
      </c>
      <c r="N6518" s="140"/>
      <c r="O6518" s="140"/>
      <c r="P6518" s="140" t="str">
        <f ca="1">IF(Proc[[#This Row],[DaysAgeing]]&gt;5,"yep","on track")</f>
        <v>yep</v>
      </c>
      <c r="Q6518" s="2">
        <f ca="1">IF(Proc[[#This Row],[DateClosed]]="",ABS(NETWORKDAYS(Proc[[#This Row],[DateOpened]],TODAY()))-1,ABS(NETWORKDAYS(Proc[[#This Row],[DateOpened]],Proc[[#This Row],[DateClosed]]))-1)</f>
        <v>36</v>
      </c>
      <c r="R6518" s="140" t="s">
        <v>488</v>
      </c>
      <c r="S6518" s="145"/>
      <c r="T6518" s="153">
        <v>6517</v>
      </c>
    </row>
    <row r="6519" spans="1:20" hidden="1">
      <c r="A6519" s="146" t="s">
        <v>6126</v>
      </c>
      <c r="B6519" s="145" t="str">
        <f>IFERROR(VLOOKUP(Proc[[#This Row],[App]],Table2[],3,0),"open")</f>
        <v>ok</v>
      </c>
      <c r="C6519" s="146" t="s">
        <v>369</v>
      </c>
      <c r="D6519" s="152" t="s">
        <v>6166</v>
      </c>
      <c r="E6519" s="152" t="s">
        <v>6175</v>
      </c>
      <c r="F6519" s="145" t="s">
        <v>6175</v>
      </c>
      <c r="G6519" s="146" t="s">
        <v>400</v>
      </c>
      <c r="H6519" s="145" t="str">
        <f>IF(Proc[[#This Row],[type]]="LFF (MDG-F)",MID(Proc[[#This Row],[Obj]],13,10),"")</f>
        <v/>
      </c>
      <c r="I6519" s="152"/>
      <c r="J6519" s="145" t="b">
        <f>Proc[[#This Row],[Requested]]=Proc[[#This Row],[CurrentParent]]</f>
        <v>1</v>
      </c>
      <c r="K6519" s="145" t="str">
        <f>IF(Proc[[#This Row],[Author]]="Marcela Urrego",VLOOKUP(LEFT(Proc[[#This Row],[Requested]],1),Table3[#All],2,0),VLOOKUP(Proc[[#This Row],[Author]],Table4[],2,0))</f>
        <v>LS</v>
      </c>
      <c r="L6519" s="148" t="s">
        <v>7174</v>
      </c>
      <c r="M6519" s="140">
        <v>46065</v>
      </c>
      <c r="N6519" s="140"/>
      <c r="O6519" s="140"/>
      <c r="P6519" s="140" t="str">
        <f ca="1">IF(Proc[[#This Row],[DaysAgeing]]&gt;5,"yep","on track")</f>
        <v>yep</v>
      </c>
      <c r="Q6519" s="2">
        <f ca="1">IF(Proc[[#This Row],[DateClosed]]="",ABS(NETWORKDAYS(Proc[[#This Row],[DateOpened]],TODAY()))-1,ABS(NETWORKDAYS(Proc[[#This Row],[DateOpened]],Proc[[#This Row],[DateClosed]]))-1)</f>
        <v>36</v>
      </c>
      <c r="R6519" s="140" t="s">
        <v>488</v>
      </c>
      <c r="S6519" s="145"/>
      <c r="T6519" s="153">
        <v>6518</v>
      </c>
    </row>
    <row r="6520" spans="1:20" hidden="1">
      <c r="A6520" s="146" t="s">
        <v>6126</v>
      </c>
      <c r="B6520" s="145" t="str">
        <f>IFERROR(VLOOKUP(Proc[[#This Row],[App]],Table2[],3,0),"open")</f>
        <v>ok</v>
      </c>
      <c r="C6520" s="146" t="s">
        <v>369</v>
      </c>
      <c r="D6520" s="152" t="s">
        <v>6167</v>
      </c>
      <c r="E6520" s="152" t="s">
        <v>6175</v>
      </c>
      <c r="F6520" s="145" t="s">
        <v>6175</v>
      </c>
      <c r="G6520" s="146" t="s">
        <v>400</v>
      </c>
      <c r="H6520" s="145" t="str">
        <f>IF(Proc[[#This Row],[type]]="LFF (MDG-F)",MID(Proc[[#This Row],[Obj]],13,10),"")</f>
        <v/>
      </c>
      <c r="I6520" s="152"/>
      <c r="J6520" s="145" t="b">
        <f>Proc[[#This Row],[Requested]]=Proc[[#This Row],[CurrentParent]]</f>
        <v>1</v>
      </c>
      <c r="K6520" s="145" t="str">
        <f>IF(Proc[[#This Row],[Author]]="Marcela Urrego",VLOOKUP(LEFT(Proc[[#This Row],[Requested]],1),Table3[#All],2,0),VLOOKUP(Proc[[#This Row],[Author]],Table4[],2,0))</f>
        <v>LS</v>
      </c>
      <c r="L6520" s="148" t="s">
        <v>7174</v>
      </c>
      <c r="M6520" s="140">
        <v>46065</v>
      </c>
      <c r="N6520" s="140"/>
      <c r="O6520" s="140"/>
      <c r="P6520" s="140" t="str">
        <f ca="1">IF(Proc[[#This Row],[DaysAgeing]]&gt;5,"yep","on track")</f>
        <v>yep</v>
      </c>
      <c r="Q6520" s="2">
        <f ca="1">IF(Proc[[#This Row],[DateClosed]]="",ABS(NETWORKDAYS(Proc[[#This Row],[DateOpened]],TODAY()))-1,ABS(NETWORKDAYS(Proc[[#This Row],[DateOpened]],Proc[[#This Row],[DateClosed]]))-1)</f>
        <v>36</v>
      </c>
      <c r="R6520" s="140" t="s">
        <v>488</v>
      </c>
      <c r="S6520" s="145"/>
      <c r="T6520" s="153">
        <v>6519</v>
      </c>
    </row>
    <row r="6521" spans="1:20" hidden="1">
      <c r="A6521" s="146" t="s">
        <v>6126</v>
      </c>
      <c r="B6521" s="145" t="str">
        <f>IFERROR(VLOOKUP(Proc[[#This Row],[App]],Table2[],3,0),"open")</f>
        <v>ok</v>
      </c>
      <c r="C6521" s="146" t="s">
        <v>369</v>
      </c>
      <c r="D6521" s="152" t="s">
        <v>6168</v>
      </c>
      <c r="E6521" s="152" t="s">
        <v>6113</v>
      </c>
      <c r="F6521" s="145" t="s">
        <v>6113</v>
      </c>
      <c r="G6521" s="146" t="s">
        <v>400</v>
      </c>
      <c r="H6521" s="145" t="str">
        <f>IF(Proc[[#This Row],[type]]="LFF (MDG-F)",MID(Proc[[#This Row],[Obj]],13,10),"")</f>
        <v/>
      </c>
      <c r="I6521" s="152"/>
      <c r="J6521" s="145" t="b">
        <f>Proc[[#This Row],[Requested]]=Proc[[#This Row],[CurrentParent]]</f>
        <v>1</v>
      </c>
      <c r="K6521" s="145" t="str">
        <f>IF(Proc[[#This Row],[Author]]="Marcela Urrego",VLOOKUP(LEFT(Proc[[#This Row],[Requested]],1),Table3[#All],2,0),VLOOKUP(Proc[[#This Row],[Author]],Table4[],2,0))</f>
        <v>LS</v>
      </c>
      <c r="L6521" s="148" t="s">
        <v>7174</v>
      </c>
      <c r="M6521" s="140">
        <v>46065</v>
      </c>
      <c r="N6521" s="140"/>
      <c r="O6521" s="140"/>
      <c r="P6521" s="140" t="str">
        <f ca="1">IF(Proc[[#This Row],[DaysAgeing]]&gt;5,"yep","on track")</f>
        <v>yep</v>
      </c>
      <c r="Q6521" s="2">
        <f ca="1">IF(Proc[[#This Row],[DateClosed]]="",ABS(NETWORKDAYS(Proc[[#This Row],[DateOpened]],TODAY()))-1,ABS(NETWORKDAYS(Proc[[#This Row],[DateOpened]],Proc[[#This Row],[DateClosed]]))-1)</f>
        <v>36</v>
      </c>
      <c r="R6521" s="140" t="s">
        <v>488</v>
      </c>
      <c r="S6521" s="145"/>
      <c r="T6521" s="153">
        <v>6520</v>
      </c>
    </row>
    <row r="6522" spans="1:20" hidden="1">
      <c r="A6522" t="s">
        <v>6222</v>
      </c>
      <c r="B6522" s="145" t="str">
        <f>IFERROR(VLOOKUP(Proc[[#This Row],[App]],Table2[],3,0),"open")</f>
        <v>ok</v>
      </c>
      <c r="C6522" s="146" t="s">
        <v>369</v>
      </c>
      <c r="D6522" s="152" t="s">
        <v>6176</v>
      </c>
      <c r="E6522" s="152" t="s">
        <v>6121</v>
      </c>
      <c r="F6522" s="145" t="s">
        <v>6121</v>
      </c>
      <c r="G6522" s="146" t="s">
        <v>400</v>
      </c>
      <c r="H6522" s="145" t="str">
        <f>IF(Proc[[#This Row],[type]]="LFF (MDG-F)",MID(Proc[[#This Row],[Obj]],13,10),"")</f>
        <v/>
      </c>
      <c r="I6522" s="152"/>
      <c r="J6522" s="145" t="b">
        <f>Proc[[#This Row],[Requested]]=Proc[[#This Row],[CurrentParent]]</f>
        <v>1</v>
      </c>
      <c r="K6522" s="145" t="str">
        <f>IF(Proc[[#This Row],[Author]]="Marcela Urrego",VLOOKUP(LEFT(Proc[[#This Row],[Requested]],1),Table3[#All],2,0),VLOOKUP(Proc[[#This Row],[Author]],Table4[],2,0))</f>
        <v>LS</v>
      </c>
      <c r="L6522" s="148" t="s">
        <v>7174</v>
      </c>
      <c r="M6522" s="140">
        <v>46065</v>
      </c>
      <c r="N6522" s="140"/>
      <c r="O6522" s="140"/>
      <c r="P6522" s="140" t="str">
        <f ca="1">IF(Proc[[#This Row],[DaysAgeing]]&gt;5,"yep","on track")</f>
        <v>yep</v>
      </c>
      <c r="Q6522" s="2">
        <f ca="1">IF(Proc[[#This Row],[DateClosed]]="",ABS(NETWORKDAYS(Proc[[#This Row],[DateOpened]],TODAY()))-1,ABS(NETWORKDAYS(Proc[[#This Row],[DateOpened]],Proc[[#This Row],[DateClosed]]))-1)</f>
        <v>36</v>
      </c>
      <c r="R6522" s="140" t="s">
        <v>488</v>
      </c>
      <c r="S6522" s="145"/>
      <c r="T6522" s="153">
        <v>6521</v>
      </c>
    </row>
    <row r="6523" spans="1:20" hidden="1">
      <c r="A6523" s="146" t="s">
        <v>6222</v>
      </c>
      <c r="B6523" s="145" t="str">
        <f>IFERROR(VLOOKUP(Proc[[#This Row],[App]],Table2[],3,0),"open")</f>
        <v>ok</v>
      </c>
      <c r="C6523" s="146" t="s">
        <v>369</v>
      </c>
      <c r="D6523" s="152" t="s">
        <v>6177</v>
      </c>
      <c r="E6523" s="152" t="s">
        <v>6121</v>
      </c>
      <c r="F6523" s="145" t="s">
        <v>6121</v>
      </c>
      <c r="G6523" s="146" t="s">
        <v>400</v>
      </c>
      <c r="H6523" s="145" t="str">
        <f>IF(Proc[[#This Row],[type]]="LFF (MDG-F)",MID(Proc[[#This Row],[Obj]],13,10),"")</f>
        <v/>
      </c>
      <c r="I6523" s="152"/>
      <c r="J6523" s="145" t="b">
        <f>Proc[[#This Row],[Requested]]=Proc[[#This Row],[CurrentParent]]</f>
        <v>1</v>
      </c>
      <c r="K6523" s="145" t="str">
        <f>IF(Proc[[#This Row],[Author]]="Marcela Urrego",VLOOKUP(LEFT(Proc[[#This Row],[Requested]],1),Table3[#All],2,0),VLOOKUP(Proc[[#This Row],[Author]],Table4[],2,0))</f>
        <v>LS</v>
      </c>
      <c r="L6523" s="148" t="s">
        <v>7174</v>
      </c>
      <c r="M6523" s="140">
        <v>46065</v>
      </c>
      <c r="N6523" s="140"/>
      <c r="O6523" s="140"/>
      <c r="P6523" s="140" t="str">
        <f ca="1">IF(Proc[[#This Row],[DaysAgeing]]&gt;5,"yep","on track")</f>
        <v>yep</v>
      </c>
      <c r="Q6523" s="2">
        <f ca="1">IF(Proc[[#This Row],[DateClosed]]="",ABS(NETWORKDAYS(Proc[[#This Row],[DateOpened]],TODAY()))-1,ABS(NETWORKDAYS(Proc[[#This Row],[DateOpened]],Proc[[#This Row],[DateClosed]]))-1)</f>
        <v>36</v>
      </c>
      <c r="R6523" s="140" t="s">
        <v>488</v>
      </c>
      <c r="S6523" s="145"/>
      <c r="T6523" s="153">
        <v>6522</v>
      </c>
    </row>
    <row r="6524" spans="1:20" hidden="1">
      <c r="A6524" s="146" t="s">
        <v>6222</v>
      </c>
      <c r="B6524" s="145" t="str">
        <f>IFERROR(VLOOKUP(Proc[[#This Row],[App]],Table2[],3,0),"open")</f>
        <v>ok</v>
      </c>
      <c r="C6524" s="147" t="s">
        <v>369</v>
      </c>
      <c r="D6524" s="152" t="s">
        <v>6178</v>
      </c>
      <c r="E6524" s="152" t="s">
        <v>6121</v>
      </c>
      <c r="F6524" s="148" t="s">
        <v>6121</v>
      </c>
      <c r="G6524" s="146" t="s">
        <v>406</v>
      </c>
      <c r="H6524" s="145" t="str">
        <f>IF(Proc[[#This Row],[type]]="LFF (MDG-F)",MID(Proc[[#This Row],[Obj]],13,10),"")</f>
        <v>1756C00014</v>
      </c>
      <c r="I6524" s="152"/>
      <c r="J6524" s="145" t="b">
        <f>Proc[[#This Row],[Requested]]=Proc[[#This Row],[CurrentParent]]</f>
        <v>1</v>
      </c>
      <c r="K6524" s="145" t="str">
        <f>IF(Proc[[#This Row],[Author]]="Marcela Urrego",VLOOKUP(LEFT(Proc[[#This Row],[Requested]],1),Table3[#All],2,0),VLOOKUP(Proc[[#This Row],[Author]],Table4[],2,0))</f>
        <v>LS</v>
      </c>
      <c r="L6524" s="148" t="s">
        <v>7174</v>
      </c>
      <c r="M6524" s="140">
        <v>46065</v>
      </c>
      <c r="N6524" s="140"/>
      <c r="O6524" s="140"/>
      <c r="P6524" s="140" t="str">
        <f ca="1">IF(Proc[[#This Row],[DaysAgeing]]&gt;5,"yep","on track")</f>
        <v>yep</v>
      </c>
      <c r="Q6524" s="2">
        <f ca="1">IF(Proc[[#This Row],[DateClosed]]="",ABS(NETWORKDAYS(Proc[[#This Row],[DateOpened]],TODAY()))-1,ABS(NETWORKDAYS(Proc[[#This Row],[DateOpened]],Proc[[#This Row],[DateClosed]]))-1)</f>
        <v>36</v>
      </c>
      <c r="R6524" s="140" t="s">
        <v>488</v>
      </c>
      <c r="S6524" s="145"/>
      <c r="T6524" s="153">
        <v>6523</v>
      </c>
    </row>
    <row r="6525" spans="1:20" hidden="1">
      <c r="A6525" s="146" t="s">
        <v>6222</v>
      </c>
      <c r="B6525" s="145" t="str">
        <f>IFERROR(VLOOKUP(Proc[[#This Row],[App]],Table2[],3,0),"open")</f>
        <v>ok</v>
      </c>
      <c r="C6525" s="146" t="s">
        <v>369</v>
      </c>
      <c r="D6525" s="152" t="s">
        <v>6179</v>
      </c>
      <c r="E6525" s="152" t="s">
        <v>2047</v>
      </c>
      <c r="F6525" s="145" t="s">
        <v>2047</v>
      </c>
      <c r="G6525" s="146" t="s">
        <v>400</v>
      </c>
      <c r="H6525" s="145" t="str">
        <f>IF(Proc[[#This Row],[type]]="LFF (MDG-F)",MID(Proc[[#This Row],[Obj]],13,10),"")</f>
        <v/>
      </c>
      <c r="I6525" s="152"/>
      <c r="J6525" s="145" t="b">
        <f>Proc[[#This Row],[Requested]]=Proc[[#This Row],[CurrentParent]]</f>
        <v>1</v>
      </c>
      <c r="K6525" s="145" t="str">
        <f>IF(Proc[[#This Row],[Author]]="Marcela Urrego",VLOOKUP(LEFT(Proc[[#This Row],[Requested]],1),Table3[#All],2,0),VLOOKUP(Proc[[#This Row],[Author]],Table4[],2,0))</f>
        <v>LS</v>
      </c>
      <c r="L6525" s="148" t="s">
        <v>7174</v>
      </c>
      <c r="M6525" s="140">
        <v>46065</v>
      </c>
      <c r="N6525" s="140"/>
      <c r="O6525" s="140"/>
      <c r="P6525" s="140" t="str">
        <f ca="1">IF(Proc[[#This Row],[DaysAgeing]]&gt;5,"yep","on track")</f>
        <v>yep</v>
      </c>
      <c r="Q6525" s="2">
        <f ca="1">IF(Proc[[#This Row],[DateClosed]]="",ABS(NETWORKDAYS(Proc[[#This Row],[DateOpened]],TODAY()))-1,ABS(NETWORKDAYS(Proc[[#This Row],[DateOpened]],Proc[[#This Row],[DateClosed]]))-1)</f>
        <v>36</v>
      </c>
      <c r="R6525" s="140" t="s">
        <v>488</v>
      </c>
      <c r="S6525" s="145"/>
      <c r="T6525" s="153">
        <v>6524</v>
      </c>
    </row>
    <row r="6526" spans="1:20" hidden="1">
      <c r="A6526" s="146" t="s">
        <v>6222</v>
      </c>
      <c r="B6526" s="145" t="str">
        <f>IFERROR(VLOOKUP(Proc[[#This Row],[App]],Table2[],3,0),"open")</f>
        <v>ok</v>
      </c>
      <c r="C6526" s="146" t="s">
        <v>369</v>
      </c>
      <c r="D6526" s="152" t="s">
        <v>6180</v>
      </c>
      <c r="E6526" s="152" t="s">
        <v>2047</v>
      </c>
      <c r="F6526" s="145" t="s">
        <v>2047</v>
      </c>
      <c r="G6526" s="146" t="s">
        <v>400</v>
      </c>
      <c r="H6526" s="145" t="str">
        <f>IF(Proc[[#This Row],[type]]="LFF (MDG-F)",MID(Proc[[#This Row],[Obj]],13,10),"")</f>
        <v/>
      </c>
      <c r="I6526" s="152"/>
      <c r="J6526" s="145" t="b">
        <f>Proc[[#This Row],[Requested]]=Proc[[#This Row],[CurrentParent]]</f>
        <v>1</v>
      </c>
      <c r="K6526" s="145" t="str">
        <f>IF(Proc[[#This Row],[Author]]="Marcela Urrego",VLOOKUP(LEFT(Proc[[#This Row],[Requested]],1),Table3[#All],2,0),VLOOKUP(Proc[[#This Row],[Author]],Table4[],2,0))</f>
        <v>LS</v>
      </c>
      <c r="L6526" s="148" t="s">
        <v>7174</v>
      </c>
      <c r="M6526" s="140">
        <v>46065</v>
      </c>
      <c r="N6526" s="140"/>
      <c r="O6526" s="140"/>
      <c r="P6526" s="140" t="str">
        <f ca="1">IF(Proc[[#This Row],[DaysAgeing]]&gt;5,"yep","on track")</f>
        <v>yep</v>
      </c>
      <c r="Q6526" s="2">
        <f ca="1">IF(Proc[[#This Row],[DateClosed]]="",ABS(NETWORKDAYS(Proc[[#This Row],[DateOpened]],TODAY()))-1,ABS(NETWORKDAYS(Proc[[#This Row],[DateOpened]],Proc[[#This Row],[DateClosed]]))-1)</f>
        <v>36</v>
      </c>
      <c r="R6526" s="140" t="s">
        <v>488</v>
      </c>
      <c r="S6526" s="145"/>
      <c r="T6526" s="153">
        <v>6525</v>
      </c>
    </row>
    <row r="6527" spans="1:20" hidden="1">
      <c r="A6527" s="146" t="s">
        <v>6222</v>
      </c>
      <c r="B6527" s="145" t="str">
        <f>IFERROR(VLOOKUP(Proc[[#This Row],[App]],Table2[],3,0),"open")</f>
        <v>ok</v>
      </c>
      <c r="C6527" s="147" t="s">
        <v>369</v>
      </c>
      <c r="D6527" s="152" t="s">
        <v>6181</v>
      </c>
      <c r="E6527" s="152" t="s">
        <v>6120</v>
      </c>
      <c r="F6527" s="148" t="s">
        <v>6120</v>
      </c>
      <c r="G6527" s="146" t="s">
        <v>406</v>
      </c>
      <c r="H6527" s="145" t="str">
        <f>IF(Proc[[#This Row],[type]]="LFF (MDG-F)",MID(Proc[[#This Row],[Obj]],13,10),"")</f>
        <v>1756C00016</v>
      </c>
      <c r="I6527" s="152"/>
      <c r="J6527" s="145" t="b">
        <f>Proc[[#This Row],[Requested]]=Proc[[#This Row],[CurrentParent]]</f>
        <v>1</v>
      </c>
      <c r="K6527" s="145" t="str">
        <f>IF(Proc[[#This Row],[Author]]="Marcela Urrego",VLOOKUP(LEFT(Proc[[#This Row],[Requested]],1),Table3[#All],2,0),VLOOKUP(Proc[[#This Row],[Author]],Table4[],2,0))</f>
        <v>LS</v>
      </c>
      <c r="L6527" s="148" t="s">
        <v>7174</v>
      </c>
      <c r="M6527" s="140">
        <v>46065</v>
      </c>
      <c r="N6527" s="140"/>
      <c r="O6527" s="140"/>
      <c r="P6527" s="140" t="str">
        <f ca="1">IF(Proc[[#This Row],[DaysAgeing]]&gt;5,"yep","on track")</f>
        <v>yep</v>
      </c>
      <c r="Q6527" s="2">
        <f ca="1">IF(Proc[[#This Row],[DateClosed]]="",ABS(NETWORKDAYS(Proc[[#This Row],[DateOpened]],TODAY()))-1,ABS(NETWORKDAYS(Proc[[#This Row],[DateOpened]],Proc[[#This Row],[DateClosed]]))-1)</f>
        <v>36</v>
      </c>
      <c r="R6527" s="140" t="s">
        <v>488</v>
      </c>
      <c r="S6527" s="145"/>
      <c r="T6527" s="153">
        <v>6526</v>
      </c>
    </row>
    <row r="6528" spans="1:20" hidden="1">
      <c r="A6528" s="146" t="s">
        <v>6222</v>
      </c>
      <c r="B6528" s="145" t="str">
        <f>IFERROR(VLOOKUP(Proc[[#This Row],[App]],Table2[],3,0),"open")</f>
        <v>ok</v>
      </c>
      <c r="C6528" s="147" t="s">
        <v>369</v>
      </c>
      <c r="D6528" s="152" t="s">
        <v>6182</v>
      </c>
      <c r="E6528" s="152" t="s">
        <v>6120</v>
      </c>
      <c r="F6528" s="148" t="s">
        <v>6120</v>
      </c>
      <c r="G6528" s="146" t="s">
        <v>406</v>
      </c>
      <c r="H6528" s="145" t="str">
        <f>IF(Proc[[#This Row],[type]]="LFF (MDG-F)",MID(Proc[[#This Row],[Obj]],13,10),"")</f>
        <v>2010C00010</v>
      </c>
      <c r="I6528" s="152"/>
      <c r="J6528" s="145" t="b">
        <f>Proc[[#This Row],[Requested]]=Proc[[#This Row],[CurrentParent]]</f>
        <v>1</v>
      </c>
      <c r="K6528" s="145" t="str">
        <f>IF(Proc[[#This Row],[Author]]="Marcela Urrego",VLOOKUP(LEFT(Proc[[#This Row],[Requested]],1),Table3[#All],2,0),VLOOKUP(Proc[[#This Row],[Author]],Table4[],2,0))</f>
        <v>LS</v>
      </c>
      <c r="L6528" s="148" t="s">
        <v>7174</v>
      </c>
      <c r="M6528" s="140">
        <v>46065</v>
      </c>
      <c r="N6528" s="140"/>
      <c r="O6528" s="140"/>
      <c r="P6528" s="140" t="str">
        <f ca="1">IF(Proc[[#This Row],[DaysAgeing]]&gt;5,"yep","on track")</f>
        <v>yep</v>
      </c>
      <c r="Q6528" s="2">
        <f ca="1">IF(Proc[[#This Row],[DateClosed]]="",ABS(NETWORKDAYS(Proc[[#This Row],[DateOpened]],TODAY()))-1,ABS(NETWORKDAYS(Proc[[#This Row],[DateOpened]],Proc[[#This Row],[DateClosed]]))-1)</f>
        <v>36</v>
      </c>
      <c r="R6528" s="140" t="s">
        <v>488</v>
      </c>
      <c r="S6528" s="145"/>
      <c r="T6528" s="153">
        <v>6527</v>
      </c>
    </row>
    <row r="6529" spans="1:20" hidden="1">
      <c r="A6529" s="146" t="s">
        <v>6222</v>
      </c>
      <c r="B6529" s="145" t="str">
        <f>IFERROR(VLOOKUP(Proc[[#This Row],[App]],Table2[],3,0),"open")</f>
        <v>ok</v>
      </c>
      <c r="C6529" s="146" t="s">
        <v>369</v>
      </c>
      <c r="D6529" s="152" t="s">
        <v>6183</v>
      </c>
      <c r="E6529" s="152" t="s">
        <v>6120</v>
      </c>
      <c r="F6529" s="145" t="s">
        <v>6120</v>
      </c>
      <c r="G6529" s="146" t="s">
        <v>400</v>
      </c>
      <c r="H6529" s="145" t="str">
        <f>IF(Proc[[#This Row],[type]]="LFF (MDG-F)",MID(Proc[[#This Row],[Obj]],13,10),"")</f>
        <v/>
      </c>
      <c r="I6529" s="152"/>
      <c r="J6529" s="145" t="b">
        <f>Proc[[#This Row],[Requested]]=Proc[[#This Row],[CurrentParent]]</f>
        <v>1</v>
      </c>
      <c r="K6529" s="145" t="str">
        <f>IF(Proc[[#This Row],[Author]]="Marcela Urrego",VLOOKUP(LEFT(Proc[[#This Row],[Requested]],1),Table3[#All],2,0),VLOOKUP(Proc[[#This Row],[Author]],Table4[],2,0))</f>
        <v>LS</v>
      </c>
      <c r="L6529" s="148" t="s">
        <v>7174</v>
      </c>
      <c r="M6529" s="140">
        <v>46065</v>
      </c>
      <c r="N6529" s="140"/>
      <c r="O6529" s="140"/>
      <c r="P6529" s="140" t="str">
        <f ca="1">IF(Proc[[#This Row],[DaysAgeing]]&gt;5,"yep","on track")</f>
        <v>yep</v>
      </c>
      <c r="Q6529" s="2">
        <f ca="1">IF(Proc[[#This Row],[DateClosed]]="",ABS(NETWORKDAYS(Proc[[#This Row],[DateOpened]],TODAY()))-1,ABS(NETWORKDAYS(Proc[[#This Row],[DateOpened]],Proc[[#This Row],[DateClosed]]))-1)</f>
        <v>36</v>
      </c>
      <c r="R6529" s="140" t="s">
        <v>488</v>
      </c>
      <c r="S6529" s="145"/>
      <c r="T6529" s="153">
        <v>6528</v>
      </c>
    </row>
    <row r="6530" spans="1:20" hidden="1">
      <c r="A6530" s="146" t="s">
        <v>6222</v>
      </c>
      <c r="B6530" s="153" t="str">
        <f>IFERROR(VLOOKUP(Proc[[#This Row],[App]],Table2[],3,0),"open")</f>
        <v>ok</v>
      </c>
      <c r="C6530" s="146" t="s">
        <v>369</v>
      </c>
      <c r="D6530" s="152" t="s">
        <v>6184</v>
      </c>
      <c r="E6530" s="152" t="s">
        <v>6120</v>
      </c>
      <c r="F6530" s="145" t="s">
        <v>6120</v>
      </c>
      <c r="G6530" s="146" t="s">
        <v>400</v>
      </c>
      <c r="H6530" s="145" t="str">
        <f>IF(Proc[[#This Row],[type]]="LFF (MDG-F)",MID(Proc[[#This Row],[Obj]],13,10),"")</f>
        <v/>
      </c>
      <c r="I6530" s="152"/>
      <c r="J6530" s="145" t="b">
        <f>Proc[[#This Row],[Requested]]=Proc[[#This Row],[CurrentParent]]</f>
        <v>1</v>
      </c>
      <c r="K6530" s="153" t="str">
        <f>IF(Proc[[#This Row],[Author]]="Marcela Urrego",VLOOKUP(LEFT(Proc[[#This Row],[Requested]],1),Table3[#All],2,0),VLOOKUP(Proc[[#This Row],[Author]],Table4[],2,0))</f>
        <v>LS</v>
      </c>
      <c r="L6530" s="148" t="s">
        <v>7174</v>
      </c>
      <c r="M6530" s="140">
        <v>46065</v>
      </c>
      <c r="N6530" s="140"/>
      <c r="O6530" s="140"/>
      <c r="P6530" s="140" t="str">
        <f ca="1">IF(Proc[[#This Row],[DaysAgeing]]&gt;5,"yep","on track")</f>
        <v>yep</v>
      </c>
      <c r="Q6530" s="2">
        <f ca="1">IF(Proc[[#This Row],[DateClosed]]="",ABS(NETWORKDAYS(Proc[[#This Row],[DateOpened]],TODAY()))-1,ABS(NETWORKDAYS(Proc[[#This Row],[DateOpened]],Proc[[#This Row],[DateClosed]]))-1)</f>
        <v>36</v>
      </c>
      <c r="R6530" s="140" t="s">
        <v>488</v>
      </c>
      <c r="S6530" s="145"/>
      <c r="T6530" s="153">
        <v>6529</v>
      </c>
    </row>
    <row r="6531" spans="1:20" hidden="1">
      <c r="A6531" s="146" t="s">
        <v>6222</v>
      </c>
      <c r="B6531" s="153" t="str">
        <f>IFERROR(VLOOKUP(Proc[[#This Row],[App]],Table2[],3,0),"open")</f>
        <v>ok</v>
      </c>
      <c r="C6531" s="146" t="s">
        <v>369</v>
      </c>
      <c r="D6531" s="152" t="s">
        <v>6185</v>
      </c>
      <c r="E6531" s="152" t="s">
        <v>6120</v>
      </c>
      <c r="F6531" s="145" t="s">
        <v>6120</v>
      </c>
      <c r="G6531" s="146" t="s">
        <v>400</v>
      </c>
      <c r="H6531" s="145" t="str">
        <f>IF(Proc[[#This Row],[type]]="LFF (MDG-F)",MID(Proc[[#This Row],[Obj]],13,10),"")</f>
        <v/>
      </c>
      <c r="I6531" s="152"/>
      <c r="J6531" s="145" t="b">
        <f>Proc[[#This Row],[Requested]]=Proc[[#This Row],[CurrentParent]]</f>
        <v>1</v>
      </c>
      <c r="K6531" s="145" t="str">
        <f>IF(Proc[[#This Row],[Author]]="Marcela Urrego",VLOOKUP(LEFT(Proc[[#This Row],[Requested]],1),Table3[#All],2,0),VLOOKUP(Proc[[#This Row],[Author]],Table4[],2,0))</f>
        <v>LS</v>
      </c>
      <c r="L6531" s="148" t="s">
        <v>7174</v>
      </c>
      <c r="M6531" s="140">
        <v>46065</v>
      </c>
      <c r="N6531" s="140"/>
      <c r="O6531" s="140"/>
      <c r="P6531" s="140" t="str">
        <f ca="1">IF(Proc[[#This Row],[DaysAgeing]]&gt;5,"yep","on track")</f>
        <v>yep</v>
      </c>
      <c r="Q6531" s="2">
        <f ca="1">IF(Proc[[#This Row],[DateClosed]]="",ABS(NETWORKDAYS(Proc[[#This Row],[DateOpened]],TODAY()))-1,ABS(NETWORKDAYS(Proc[[#This Row],[DateOpened]],Proc[[#This Row],[DateClosed]]))-1)</f>
        <v>36</v>
      </c>
      <c r="R6531" s="140" t="s">
        <v>488</v>
      </c>
      <c r="S6531" s="145"/>
      <c r="T6531" s="153">
        <v>6530</v>
      </c>
    </row>
    <row r="6532" spans="1:20" hidden="1">
      <c r="A6532" s="146" t="s">
        <v>6222</v>
      </c>
      <c r="B6532" s="153" t="str">
        <f>IFERROR(VLOOKUP(Proc[[#This Row],[App]],Table2[],3,0),"open")</f>
        <v>ok</v>
      </c>
      <c r="C6532" s="147" t="s">
        <v>369</v>
      </c>
      <c r="D6532" s="152" t="s">
        <v>6186</v>
      </c>
      <c r="E6532" s="152" t="s">
        <v>6119</v>
      </c>
      <c r="F6532" s="148" t="s">
        <v>6119</v>
      </c>
      <c r="G6532" s="146" t="s">
        <v>406</v>
      </c>
      <c r="H6532" s="145" t="str">
        <f>IF(Proc[[#This Row],[type]]="LFF (MDG-F)",MID(Proc[[#This Row],[Obj]],13,10),"")</f>
        <v>2034C00015</v>
      </c>
      <c r="I6532" s="152"/>
      <c r="J6532" s="145" t="b">
        <f>Proc[[#This Row],[Requested]]=Proc[[#This Row],[CurrentParent]]</f>
        <v>1</v>
      </c>
      <c r="K6532" s="153" t="str">
        <f>IF(Proc[[#This Row],[Author]]="Marcela Urrego",VLOOKUP(LEFT(Proc[[#This Row],[Requested]],1),Table3[#All],2,0),VLOOKUP(Proc[[#This Row],[Author]],Table4[],2,0))</f>
        <v>LS</v>
      </c>
      <c r="L6532" s="148" t="s">
        <v>7174</v>
      </c>
      <c r="M6532" s="140">
        <v>46065</v>
      </c>
      <c r="N6532" s="140"/>
      <c r="O6532" s="140"/>
      <c r="P6532" s="140" t="str">
        <f ca="1">IF(Proc[[#This Row],[DaysAgeing]]&gt;5,"yep","on track")</f>
        <v>yep</v>
      </c>
      <c r="Q6532" s="2">
        <f ca="1">IF(Proc[[#This Row],[DateClosed]]="",ABS(NETWORKDAYS(Proc[[#This Row],[DateOpened]],TODAY()))-1,ABS(NETWORKDAYS(Proc[[#This Row],[DateOpened]],Proc[[#This Row],[DateClosed]]))-1)</f>
        <v>36</v>
      </c>
      <c r="R6532" s="140" t="s">
        <v>488</v>
      </c>
      <c r="S6532" s="145"/>
      <c r="T6532" s="153">
        <v>6531</v>
      </c>
    </row>
    <row r="6533" spans="1:20" hidden="1">
      <c r="A6533" s="146" t="s">
        <v>6222</v>
      </c>
      <c r="B6533" s="153" t="str">
        <f>IFERROR(VLOOKUP(Proc[[#This Row],[App]],Table2[],3,0),"open")</f>
        <v>ok</v>
      </c>
      <c r="C6533" s="146" t="s">
        <v>369</v>
      </c>
      <c r="D6533" s="152" t="s">
        <v>6187</v>
      </c>
      <c r="E6533" s="152" t="s">
        <v>6119</v>
      </c>
      <c r="F6533" s="145" t="s">
        <v>6119</v>
      </c>
      <c r="G6533" s="146" t="s">
        <v>400</v>
      </c>
      <c r="H6533" s="145" t="str">
        <f>IF(Proc[[#This Row],[type]]="LFF (MDG-F)",MID(Proc[[#This Row],[Obj]],13,10),"")</f>
        <v/>
      </c>
      <c r="I6533" s="152"/>
      <c r="J6533" s="145" t="b">
        <f>Proc[[#This Row],[Requested]]=Proc[[#This Row],[CurrentParent]]</f>
        <v>1</v>
      </c>
      <c r="K6533" s="145" t="str">
        <f>IF(Proc[[#This Row],[Author]]="Marcela Urrego",VLOOKUP(LEFT(Proc[[#This Row],[Requested]],1),Table3[#All],2,0),VLOOKUP(Proc[[#This Row],[Author]],Table4[],2,0))</f>
        <v>LS</v>
      </c>
      <c r="L6533" s="148" t="s">
        <v>7174</v>
      </c>
      <c r="M6533" s="140">
        <v>46065</v>
      </c>
      <c r="N6533" s="140"/>
      <c r="O6533" s="140"/>
      <c r="P6533" s="140" t="str">
        <f ca="1">IF(Proc[[#This Row],[DaysAgeing]]&gt;5,"yep","on track")</f>
        <v>yep</v>
      </c>
      <c r="Q6533" s="2">
        <f ca="1">IF(Proc[[#This Row],[DateClosed]]="",ABS(NETWORKDAYS(Proc[[#This Row],[DateOpened]],TODAY()))-1,ABS(NETWORKDAYS(Proc[[#This Row],[DateOpened]],Proc[[#This Row],[DateClosed]]))-1)</f>
        <v>36</v>
      </c>
      <c r="R6533" s="140" t="s">
        <v>488</v>
      </c>
      <c r="S6533" s="145"/>
      <c r="T6533" s="153">
        <v>6532</v>
      </c>
    </row>
    <row r="6534" spans="1:20" hidden="1">
      <c r="A6534" s="146" t="s">
        <v>6222</v>
      </c>
      <c r="B6534" s="153" t="str">
        <f>IFERROR(VLOOKUP(Proc[[#This Row],[App]],Table2[],3,0),"open")</f>
        <v>ok</v>
      </c>
      <c r="C6534" s="146" t="s">
        <v>369</v>
      </c>
      <c r="D6534" s="152" t="s">
        <v>6188</v>
      </c>
      <c r="E6534" s="152" t="s">
        <v>6216</v>
      </c>
      <c r="F6534" s="145" t="s">
        <v>6216</v>
      </c>
      <c r="G6534" s="146" t="s">
        <v>400</v>
      </c>
      <c r="H6534" s="145" t="str">
        <f>IF(Proc[[#This Row],[type]]="LFF (MDG-F)",MID(Proc[[#This Row],[Obj]],13,10),"")</f>
        <v/>
      </c>
      <c r="I6534" s="152"/>
      <c r="J6534" s="145" t="b">
        <f>Proc[[#This Row],[Requested]]=Proc[[#This Row],[CurrentParent]]</f>
        <v>1</v>
      </c>
      <c r="K6534" s="153" t="str">
        <f>IF(Proc[[#This Row],[Author]]="Marcela Urrego",VLOOKUP(LEFT(Proc[[#This Row],[Requested]],1),Table3[#All],2,0),VLOOKUP(Proc[[#This Row],[Author]],Table4[],2,0))</f>
        <v>LS</v>
      </c>
      <c r="L6534" s="148" t="s">
        <v>7174</v>
      </c>
      <c r="M6534" s="140">
        <v>46065</v>
      </c>
      <c r="N6534" s="140"/>
      <c r="O6534" s="140"/>
      <c r="P6534" s="140" t="str">
        <f ca="1">IF(Proc[[#This Row],[DaysAgeing]]&gt;5,"yep","on track")</f>
        <v>yep</v>
      </c>
      <c r="Q6534" s="2">
        <f ca="1">IF(Proc[[#This Row],[DateClosed]]="",ABS(NETWORKDAYS(Proc[[#This Row],[DateOpened]],TODAY()))-1,ABS(NETWORKDAYS(Proc[[#This Row],[DateOpened]],Proc[[#This Row],[DateClosed]]))-1)</f>
        <v>36</v>
      </c>
      <c r="R6534" s="140" t="s">
        <v>488</v>
      </c>
      <c r="S6534" s="145"/>
      <c r="T6534" s="153">
        <v>6533</v>
      </c>
    </row>
    <row r="6535" spans="1:20" hidden="1">
      <c r="A6535" s="146" t="s">
        <v>6222</v>
      </c>
      <c r="B6535" s="153" t="str">
        <f>IFERROR(VLOOKUP(Proc[[#This Row],[App]],Table2[],3,0),"open")</f>
        <v>ok</v>
      </c>
      <c r="C6535" s="146" t="s">
        <v>369</v>
      </c>
      <c r="D6535" s="152" t="s">
        <v>6189</v>
      </c>
      <c r="E6535" s="152" t="s">
        <v>2047</v>
      </c>
      <c r="F6535" s="145" t="s">
        <v>2047</v>
      </c>
      <c r="G6535" s="146" t="s">
        <v>400</v>
      </c>
      <c r="H6535" s="145" t="str">
        <f>IF(Proc[[#This Row],[type]]="LFF (MDG-F)",MID(Proc[[#This Row],[Obj]],13,10),"")</f>
        <v/>
      </c>
      <c r="I6535" s="152"/>
      <c r="J6535" s="145" t="b">
        <f>Proc[[#This Row],[Requested]]=Proc[[#This Row],[CurrentParent]]</f>
        <v>1</v>
      </c>
      <c r="K6535" s="145" t="str">
        <f>IF(Proc[[#This Row],[Author]]="Marcela Urrego",VLOOKUP(LEFT(Proc[[#This Row],[Requested]],1),Table3[#All],2,0),VLOOKUP(Proc[[#This Row],[Author]],Table4[],2,0))</f>
        <v>LS</v>
      </c>
      <c r="L6535" s="148" t="s">
        <v>7174</v>
      </c>
      <c r="M6535" s="140">
        <v>46065</v>
      </c>
      <c r="N6535" s="140"/>
      <c r="O6535" s="140"/>
      <c r="P6535" s="140" t="str">
        <f ca="1">IF(Proc[[#This Row],[DaysAgeing]]&gt;5,"yep","on track")</f>
        <v>yep</v>
      </c>
      <c r="Q6535" s="2">
        <f ca="1">IF(Proc[[#This Row],[DateClosed]]="",ABS(NETWORKDAYS(Proc[[#This Row],[DateOpened]],TODAY()))-1,ABS(NETWORKDAYS(Proc[[#This Row],[DateOpened]],Proc[[#This Row],[DateClosed]]))-1)</f>
        <v>36</v>
      </c>
      <c r="R6535" s="140" t="s">
        <v>488</v>
      </c>
      <c r="S6535" s="145"/>
      <c r="T6535" s="153">
        <v>6534</v>
      </c>
    </row>
    <row r="6536" spans="1:20" hidden="1">
      <c r="A6536" s="146" t="s">
        <v>6222</v>
      </c>
      <c r="B6536" s="153" t="str">
        <f>IFERROR(VLOOKUP(Proc[[#This Row],[App]],Table2[],3,0),"open")</f>
        <v>ok</v>
      </c>
      <c r="C6536" s="146" t="s">
        <v>369</v>
      </c>
      <c r="D6536" s="152" t="s">
        <v>6190</v>
      </c>
      <c r="E6536" s="152" t="s">
        <v>6217</v>
      </c>
      <c r="F6536" s="145" t="s">
        <v>6217</v>
      </c>
      <c r="G6536" s="146" t="s">
        <v>400</v>
      </c>
      <c r="H6536" s="145" t="str">
        <f>IF(Proc[[#This Row],[type]]="LFF (MDG-F)",MID(Proc[[#This Row],[Obj]],13,10),"")</f>
        <v/>
      </c>
      <c r="I6536" s="152"/>
      <c r="J6536" s="145" t="b">
        <f>Proc[[#This Row],[Requested]]=Proc[[#This Row],[CurrentParent]]</f>
        <v>1</v>
      </c>
      <c r="K6536" s="153" t="str">
        <f>IF(Proc[[#This Row],[Author]]="Marcela Urrego",VLOOKUP(LEFT(Proc[[#This Row],[Requested]],1),Table3[#All],2,0),VLOOKUP(Proc[[#This Row],[Author]],Table4[],2,0))</f>
        <v>LS</v>
      </c>
      <c r="L6536" s="148" t="s">
        <v>7174</v>
      </c>
      <c r="M6536" s="140">
        <v>46065</v>
      </c>
      <c r="N6536" s="140"/>
      <c r="O6536" s="140"/>
      <c r="P6536" s="140" t="str">
        <f ca="1">IF(Proc[[#This Row],[DaysAgeing]]&gt;5,"yep","on track")</f>
        <v>yep</v>
      </c>
      <c r="Q6536" s="2">
        <f ca="1">IF(Proc[[#This Row],[DateClosed]]="",ABS(NETWORKDAYS(Proc[[#This Row],[DateOpened]],TODAY()))-1,ABS(NETWORKDAYS(Proc[[#This Row],[DateOpened]],Proc[[#This Row],[DateClosed]]))-1)</f>
        <v>36</v>
      </c>
      <c r="R6536" s="140" t="s">
        <v>488</v>
      </c>
      <c r="S6536" s="145"/>
      <c r="T6536" s="153">
        <v>6535</v>
      </c>
    </row>
    <row r="6537" spans="1:20" hidden="1">
      <c r="A6537" s="146" t="s">
        <v>6222</v>
      </c>
      <c r="B6537" s="153" t="str">
        <f>IFERROR(VLOOKUP(Proc[[#This Row],[App]],Table2[],3,0),"open")</f>
        <v>ok</v>
      </c>
      <c r="C6537" s="146" t="s">
        <v>369</v>
      </c>
      <c r="D6537" s="152" t="s">
        <v>6191</v>
      </c>
      <c r="E6537" s="152" t="s">
        <v>6217</v>
      </c>
      <c r="F6537" s="145" t="s">
        <v>6217</v>
      </c>
      <c r="G6537" s="146" t="s">
        <v>400</v>
      </c>
      <c r="H6537" s="145" t="str">
        <f>IF(Proc[[#This Row],[type]]="LFF (MDG-F)",MID(Proc[[#This Row],[Obj]],13,10),"")</f>
        <v/>
      </c>
      <c r="I6537" s="152"/>
      <c r="J6537" s="145" t="b">
        <f>Proc[[#This Row],[Requested]]=Proc[[#This Row],[CurrentParent]]</f>
        <v>1</v>
      </c>
      <c r="K6537" s="145" t="str">
        <f>IF(Proc[[#This Row],[Author]]="Marcela Urrego",VLOOKUP(LEFT(Proc[[#This Row],[Requested]],1),Table3[#All],2,0),VLOOKUP(Proc[[#This Row],[Author]],Table4[],2,0))</f>
        <v>LS</v>
      </c>
      <c r="L6537" s="148" t="s">
        <v>7174</v>
      </c>
      <c r="M6537" s="140">
        <v>46065</v>
      </c>
      <c r="N6537" s="140"/>
      <c r="O6537" s="140"/>
      <c r="P6537" s="140" t="str">
        <f ca="1">IF(Proc[[#This Row],[DaysAgeing]]&gt;5,"yep","on track")</f>
        <v>yep</v>
      </c>
      <c r="Q6537" s="2">
        <f ca="1">IF(Proc[[#This Row],[DateClosed]]="",ABS(NETWORKDAYS(Proc[[#This Row],[DateOpened]],TODAY()))-1,ABS(NETWORKDAYS(Proc[[#This Row],[DateOpened]],Proc[[#This Row],[DateClosed]]))-1)</f>
        <v>36</v>
      </c>
      <c r="R6537" s="140" t="s">
        <v>488</v>
      </c>
      <c r="S6537" s="145"/>
      <c r="T6537" s="153">
        <v>6536</v>
      </c>
    </row>
    <row r="6538" spans="1:20" hidden="1">
      <c r="A6538" s="146" t="s">
        <v>6222</v>
      </c>
      <c r="B6538" s="153" t="str">
        <f>IFERROR(VLOOKUP(Proc[[#This Row],[App]],Table2[],3,0),"open")</f>
        <v>ok</v>
      </c>
      <c r="C6538" s="146" t="s">
        <v>369</v>
      </c>
      <c r="D6538" s="152" t="s">
        <v>6192</v>
      </c>
      <c r="E6538" s="152" t="s">
        <v>6217</v>
      </c>
      <c r="F6538" s="145" t="s">
        <v>6217</v>
      </c>
      <c r="G6538" s="146" t="s">
        <v>400</v>
      </c>
      <c r="H6538" s="145" t="str">
        <f>IF(Proc[[#This Row],[type]]="LFF (MDG-F)",MID(Proc[[#This Row],[Obj]],13,10),"")</f>
        <v/>
      </c>
      <c r="I6538" s="152"/>
      <c r="J6538" s="145" t="b">
        <f>Proc[[#This Row],[Requested]]=Proc[[#This Row],[CurrentParent]]</f>
        <v>1</v>
      </c>
      <c r="K6538" s="153" t="str">
        <f>IF(Proc[[#This Row],[Author]]="Marcela Urrego",VLOOKUP(LEFT(Proc[[#This Row],[Requested]],1),Table3[#All],2,0),VLOOKUP(Proc[[#This Row],[Author]],Table4[],2,0))</f>
        <v>LS</v>
      </c>
      <c r="L6538" s="148" t="s">
        <v>7174</v>
      </c>
      <c r="M6538" s="140">
        <v>46065</v>
      </c>
      <c r="N6538" s="140"/>
      <c r="O6538" s="140"/>
      <c r="P6538" s="140" t="str">
        <f ca="1">IF(Proc[[#This Row],[DaysAgeing]]&gt;5,"yep","on track")</f>
        <v>yep</v>
      </c>
      <c r="Q6538" s="2">
        <f ca="1">IF(Proc[[#This Row],[DateClosed]]="",ABS(NETWORKDAYS(Proc[[#This Row],[DateOpened]],TODAY()))-1,ABS(NETWORKDAYS(Proc[[#This Row],[DateOpened]],Proc[[#This Row],[DateClosed]]))-1)</f>
        <v>36</v>
      </c>
      <c r="R6538" s="140" t="s">
        <v>488</v>
      </c>
      <c r="S6538" s="145"/>
      <c r="T6538" s="153">
        <v>6537</v>
      </c>
    </row>
    <row r="6539" spans="1:20" hidden="1">
      <c r="A6539" s="146" t="s">
        <v>6222</v>
      </c>
      <c r="B6539" s="153" t="str">
        <f>IFERROR(VLOOKUP(Proc[[#This Row],[App]],Table2[],3,0),"open")</f>
        <v>ok</v>
      </c>
      <c r="C6539" s="146" t="s">
        <v>369</v>
      </c>
      <c r="D6539" s="152" t="s">
        <v>6193</v>
      </c>
      <c r="E6539" s="152" t="s">
        <v>6217</v>
      </c>
      <c r="F6539" s="145" t="s">
        <v>6217</v>
      </c>
      <c r="G6539" s="146" t="s">
        <v>400</v>
      </c>
      <c r="H6539" s="145" t="str">
        <f>IF(Proc[[#This Row],[type]]="LFF (MDG-F)",MID(Proc[[#This Row],[Obj]],13,10),"")</f>
        <v/>
      </c>
      <c r="I6539" s="152"/>
      <c r="J6539" s="145" t="b">
        <f>Proc[[#This Row],[Requested]]=Proc[[#This Row],[CurrentParent]]</f>
        <v>1</v>
      </c>
      <c r="K6539" s="145" t="str">
        <f>IF(Proc[[#This Row],[Author]]="Marcela Urrego",VLOOKUP(LEFT(Proc[[#This Row],[Requested]],1),Table3[#All],2,0),VLOOKUP(Proc[[#This Row],[Author]],Table4[],2,0))</f>
        <v>LS</v>
      </c>
      <c r="L6539" s="148" t="s">
        <v>7174</v>
      </c>
      <c r="M6539" s="140">
        <v>46065</v>
      </c>
      <c r="N6539" s="140"/>
      <c r="O6539" s="140"/>
      <c r="P6539" s="140" t="str">
        <f ca="1">IF(Proc[[#This Row],[DaysAgeing]]&gt;5,"yep","on track")</f>
        <v>yep</v>
      </c>
      <c r="Q6539" s="2">
        <f ca="1">IF(Proc[[#This Row],[DateClosed]]="",ABS(NETWORKDAYS(Proc[[#This Row],[DateOpened]],TODAY()))-1,ABS(NETWORKDAYS(Proc[[#This Row],[DateOpened]],Proc[[#This Row],[DateClosed]]))-1)</f>
        <v>36</v>
      </c>
      <c r="R6539" s="140" t="s">
        <v>488</v>
      </c>
      <c r="S6539" s="145"/>
      <c r="T6539" s="153">
        <v>6538</v>
      </c>
    </row>
    <row r="6540" spans="1:20" hidden="1">
      <c r="A6540" s="146" t="s">
        <v>6222</v>
      </c>
      <c r="B6540" s="153" t="str">
        <f>IFERROR(VLOOKUP(Proc[[#This Row],[App]],Table2[],3,0),"open")</f>
        <v>ok</v>
      </c>
      <c r="C6540" s="146" t="s">
        <v>369</v>
      </c>
      <c r="D6540" s="152" t="s">
        <v>4116</v>
      </c>
      <c r="E6540" s="152" t="s">
        <v>1833</v>
      </c>
      <c r="F6540" s="145" t="s">
        <v>1833</v>
      </c>
      <c r="G6540" s="146" t="s">
        <v>400</v>
      </c>
      <c r="H6540" s="145" t="str">
        <f>IF(Proc[[#This Row],[type]]="LFF (MDG-F)",MID(Proc[[#This Row],[Obj]],13,10),"")</f>
        <v/>
      </c>
      <c r="I6540" s="152"/>
      <c r="J6540" s="145" t="b">
        <f>Proc[[#This Row],[Requested]]=Proc[[#This Row],[CurrentParent]]</f>
        <v>1</v>
      </c>
      <c r="K6540" s="153" t="str">
        <f>IF(Proc[[#This Row],[Author]]="Marcela Urrego",VLOOKUP(LEFT(Proc[[#This Row],[Requested]],1),Table3[#All],2,0),VLOOKUP(Proc[[#This Row],[Author]],Table4[],2,0))</f>
        <v>LS</v>
      </c>
      <c r="L6540" s="148" t="s">
        <v>7174</v>
      </c>
      <c r="M6540" s="140">
        <v>46065</v>
      </c>
      <c r="N6540" s="140"/>
      <c r="O6540" s="140"/>
      <c r="P6540" s="140" t="str">
        <f ca="1">IF(Proc[[#This Row],[DaysAgeing]]&gt;5,"yep","on track")</f>
        <v>yep</v>
      </c>
      <c r="Q6540" s="2">
        <f ca="1">IF(Proc[[#This Row],[DateClosed]]="",ABS(NETWORKDAYS(Proc[[#This Row],[DateOpened]],TODAY()))-1,ABS(NETWORKDAYS(Proc[[#This Row],[DateOpened]],Proc[[#This Row],[DateClosed]]))-1)</f>
        <v>36</v>
      </c>
      <c r="R6540" s="140" t="s">
        <v>488</v>
      </c>
      <c r="S6540" s="145"/>
      <c r="T6540" s="153">
        <v>6539</v>
      </c>
    </row>
    <row r="6541" spans="1:20" hidden="1">
      <c r="A6541" s="146" t="s">
        <v>6222</v>
      </c>
      <c r="B6541" s="153" t="str">
        <f>IFERROR(VLOOKUP(Proc[[#This Row],[App]],Table2[],3,0),"open")</f>
        <v>ok</v>
      </c>
      <c r="C6541" s="146" t="s">
        <v>369</v>
      </c>
      <c r="D6541" s="152" t="s">
        <v>6194</v>
      </c>
      <c r="E6541" s="152" t="s">
        <v>6218</v>
      </c>
      <c r="F6541" s="153" t="s">
        <v>6218</v>
      </c>
      <c r="G6541" s="146" t="s">
        <v>400</v>
      </c>
      <c r="H6541" s="145" t="str">
        <f>IF(Proc[[#This Row],[type]]="LFF (MDG-F)",MID(Proc[[#This Row],[Obj]],13,10),"")</f>
        <v/>
      </c>
      <c r="I6541" s="152"/>
      <c r="J6541" s="145" t="b">
        <f>Proc[[#This Row],[Requested]]=Proc[[#This Row],[CurrentParent]]</f>
        <v>1</v>
      </c>
      <c r="K6541" s="153" t="str">
        <f>IF(Proc[[#This Row],[Author]]="Marcela Urrego",VLOOKUP(LEFT(Proc[[#This Row],[Requested]],1),Table3[#All],2,0),VLOOKUP(Proc[[#This Row],[Author]],Table4[],2,0))</f>
        <v>LS</v>
      </c>
      <c r="L6541" s="148" t="s">
        <v>7174</v>
      </c>
      <c r="M6541" s="140">
        <v>46065</v>
      </c>
      <c r="N6541" s="140"/>
      <c r="O6541" s="140"/>
      <c r="P6541" s="140" t="str">
        <f ca="1">IF(Proc[[#This Row],[DaysAgeing]]&gt;5,"yep","on track")</f>
        <v>yep</v>
      </c>
      <c r="Q6541" s="2">
        <f ca="1">IF(Proc[[#This Row],[DateClosed]]="",ABS(NETWORKDAYS(Proc[[#This Row],[DateOpened]],TODAY()))-1,ABS(NETWORKDAYS(Proc[[#This Row],[DateOpened]],Proc[[#This Row],[DateClosed]]))-1)</f>
        <v>36</v>
      </c>
      <c r="R6541" s="140" t="s">
        <v>488</v>
      </c>
      <c r="S6541" s="145"/>
      <c r="T6541" s="153">
        <v>6540</v>
      </c>
    </row>
    <row r="6542" spans="1:20" hidden="1">
      <c r="A6542" s="146" t="s">
        <v>6222</v>
      </c>
      <c r="B6542" s="153" t="str">
        <f>IFERROR(VLOOKUP(Proc[[#This Row],[App]],Table2[],3,0),"open")</f>
        <v>ok</v>
      </c>
      <c r="C6542" s="146" t="s">
        <v>369</v>
      </c>
      <c r="D6542" s="152" t="s">
        <v>6195</v>
      </c>
      <c r="E6542" s="152" t="s">
        <v>502</v>
      </c>
      <c r="F6542" s="145" t="s">
        <v>502</v>
      </c>
      <c r="G6542" s="146" t="s">
        <v>400</v>
      </c>
      <c r="H6542" s="145" t="str">
        <f>IF(Proc[[#This Row],[type]]="LFF (MDG-F)",MID(Proc[[#This Row],[Obj]],13,10),"")</f>
        <v/>
      </c>
      <c r="I6542" s="152"/>
      <c r="J6542" s="145" t="b">
        <f>Proc[[#This Row],[Requested]]=Proc[[#This Row],[CurrentParent]]</f>
        <v>1</v>
      </c>
      <c r="K6542" s="153" t="str">
        <f>IF(Proc[[#This Row],[Author]]="Marcela Urrego",VLOOKUP(LEFT(Proc[[#This Row],[Requested]],1),Table3[#All],2,0),VLOOKUP(Proc[[#This Row],[Author]],Table4[],2,0))</f>
        <v>LS</v>
      </c>
      <c r="L6542" s="148" t="s">
        <v>7174</v>
      </c>
      <c r="M6542" s="140">
        <v>46065</v>
      </c>
      <c r="N6542" s="140"/>
      <c r="O6542" s="140"/>
      <c r="P6542" s="140" t="str">
        <f ca="1">IF(Proc[[#This Row],[DaysAgeing]]&gt;5,"yep","on track")</f>
        <v>yep</v>
      </c>
      <c r="Q6542" s="2">
        <f ca="1">IF(Proc[[#This Row],[DateClosed]]="",ABS(NETWORKDAYS(Proc[[#This Row],[DateOpened]],TODAY()))-1,ABS(NETWORKDAYS(Proc[[#This Row],[DateOpened]],Proc[[#This Row],[DateClosed]]))-1)</f>
        <v>36</v>
      </c>
      <c r="R6542" s="140" t="s">
        <v>488</v>
      </c>
      <c r="S6542" s="145"/>
      <c r="T6542" s="153">
        <v>6541</v>
      </c>
    </row>
    <row r="6543" spans="1:20" hidden="1">
      <c r="A6543" s="146" t="s">
        <v>6222</v>
      </c>
      <c r="B6543" s="153" t="str">
        <f>IFERROR(VLOOKUP(Proc[[#This Row],[App]],Table2[],3,0),"open")</f>
        <v>ok</v>
      </c>
      <c r="C6543" s="146" t="s">
        <v>369</v>
      </c>
      <c r="D6543" s="152" t="s">
        <v>6196</v>
      </c>
      <c r="E6543" s="152" t="s">
        <v>6117</v>
      </c>
      <c r="F6543" s="145" t="s">
        <v>6117</v>
      </c>
      <c r="G6543" s="146" t="s">
        <v>400</v>
      </c>
      <c r="H6543" s="145" t="str">
        <f>IF(Proc[[#This Row],[type]]="LFF (MDG-F)",MID(Proc[[#This Row],[Obj]],13,10),"")</f>
        <v/>
      </c>
      <c r="I6543" s="152"/>
      <c r="J6543" s="145" t="b">
        <f>Proc[[#This Row],[Requested]]=Proc[[#This Row],[CurrentParent]]</f>
        <v>1</v>
      </c>
      <c r="K6543" s="153" t="str">
        <f>IF(Proc[[#This Row],[Author]]="Marcela Urrego",VLOOKUP(LEFT(Proc[[#This Row],[Requested]],1),Table3[#All],2,0),VLOOKUP(Proc[[#This Row],[Author]],Table4[],2,0))</f>
        <v>LS</v>
      </c>
      <c r="L6543" s="148" t="s">
        <v>7174</v>
      </c>
      <c r="M6543" s="140">
        <v>46065</v>
      </c>
      <c r="N6543" s="140"/>
      <c r="O6543" s="140"/>
      <c r="P6543" s="140" t="str">
        <f ca="1">IF(Proc[[#This Row],[DaysAgeing]]&gt;5,"yep","on track")</f>
        <v>yep</v>
      </c>
      <c r="Q6543" s="2">
        <f ca="1">IF(Proc[[#This Row],[DateClosed]]="",ABS(NETWORKDAYS(Proc[[#This Row],[DateOpened]],TODAY()))-1,ABS(NETWORKDAYS(Proc[[#This Row],[DateOpened]],Proc[[#This Row],[DateClosed]]))-1)</f>
        <v>36</v>
      </c>
      <c r="R6543" s="140" t="s">
        <v>488</v>
      </c>
      <c r="S6543" s="145"/>
      <c r="T6543" s="153">
        <v>6542</v>
      </c>
    </row>
    <row r="6544" spans="1:20" hidden="1">
      <c r="A6544" s="146" t="s">
        <v>6222</v>
      </c>
      <c r="B6544" s="153" t="str">
        <f>IFERROR(VLOOKUP(Proc[[#This Row],[App]],Table2[],3,0),"open")</f>
        <v>ok</v>
      </c>
      <c r="C6544" s="146" t="s">
        <v>369</v>
      </c>
      <c r="D6544" s="152" t="s">
        <v>6197</v>
      </c>
      <c r="E6544" s="152" t="s">
        <v>6117</v>
      </c>
      <c r="F6544" s="145" t="s">
        <v>6117</v>
      </c>
      <c r="G6544" s="146" t="s">
        <v>400</v>
      </c>
      <c r="H6544" s="145" t="str">
        <f>IF(Proc[[#This Row],[type]]="LFF (MDG-F)",MID(Proc[[#This Row],[Obj]],13,10),"")</f>
        <v/>
      </c>
      <c r="I6544" s="152"/>
      <c r="J6544" s="145" t="b">
        <f>Proc[[#This Row],[Requested]]=Proc[[#This Row],[CurrentParent]]</f>
        <v>1</v>
      </c>
      <c r="K6544" s="153" t="str">
        <f>IF(Proc[[#This Row],[Author]]="Marcela Urrego",VLOOKUP(LEFT(Proc[[#This Row],[Requested]],1),Table3[#All],2,0),VLOOKUP(Proc[[#This Row],[Author]],Table4[],2,0))</f>
        <v>LS</v>
      </c>
      <c r="L6544" s="148" t="s">
        <v>7174</v>
      </c>
      <c r="M6544" s="140">
        <v>46065</v>
      </c>
      <c r="N6544" s="140"/>
      <c r="O6544" s="140"/>
      <c r="P6544" s="140" t="str">
        <f ca="1">IF(Proc[[#This Row],[DaysAgeing]]&gt;5,"yep","on track")</f>
        <v>yep</v>
      </c>
      <c r="Q6544" s="2">
        <f ca="1">IF(Proc[[#This Row],[DateClosed]]="",ABS(NETWORKDAYS(Proc[[#This Row],[DateOpened]],TODAY()))-1,ABS(NETWORKDAYS(Proc[[#This Row],[DateOpened]],Proc[[#This Row],[DateClosed]]))-1)</f>
        <v>36</v>
      </c>
      <c r="R6544" s="140" t="s">
        <v>488</v>
      </c>
      <c r="S6544" s="145"/>
      <c r="T6544" s="153">
        <v>6543</v>
      </c>
    </row>
    <row r="6545" spans="1:20" hidden="1">
      <c r="A6545" s="146" t="s">
        <v>6222</v>
      </c>
      <c r="B6545" s="153" t="str">
        <f>IFERROR(VLOOKUP(Proc[[#This Row],[App]],Table2[],3,0),"open")</f>
        <v>ok</v>
      </c>
      <c r="C6545" s="146" t="s">
        <v>369</v>
      </c>
      <c r="D6545" s="152" t="s">
        <v>6198</v>
      </c>
      <c r="E6545" s="152" t="s">
        <v>6117</v>
      </c>
      <c r="F6545" s="145" t="s">
        <v>6117</v>
      </c>
      <c r="G6545" s="146" t="s">
        <v>400</v>
      </c>
      <c r="H6545" s="145" t="str">
        <f>IF(Proc[[#This Row],[type]]="LFF (MDG-F)",MID(Proc[[#This Row],[Obj]],13,10),"")</f>
        <v/>
      </c>
      <c r="I6545" s="152"/>
      <c r="J6545" s="145" t="b">
        <f>Proc[[#This Row],[Requested]]=Proc[[#This Row],[CurrentParent]]</f>
        <v>1</v>
      </c>
      <c r="K6545" s="153" t="str">
        <f>IF(Proc[[#This Row],[Author]]="Marcela Urrego",VLOOKUP(LEFT(Proc[[#This Row],[Requested]],1),Table3[#All],2,0),VLOOKUP(Proc[[#This Row],[Author]],Table4[],2,0))</f>
        <v>LS</v>
      </c>
      <c r="L6545" s="148" t="s">
        <v>7174</v>
      </c>
      <c r="M6545" s="140">
        <v>46065</v>
      </c>
      <c r="N6545" s="140"/>
      <c r="O6545" s="140"/>
      <c r="P6545" s="140" t="str">
        <f ca="1">IF(Proc[[#This Row],[DaysAgeing]]&gt;5,"yep","on track")</f>
        <v>yep</v>
      </c>
      <c r="Q6545" s="2">
        <f ca="1">IF(Proc[[#This Row],[DateClosed]]="",ABS(NETWORKDAYS(Proc[[#This Row],[DateOpened]],TODAY()))-1,ABS(NETWORKDAYS(Proc[[#This Row],[DateOpened]],Proc[[#This Row],[DateClosed]]))-1)</f>
        <v>36</v>
      </c>
      <c r="R6545" s="140" t="s">
        <v>488</v>
      </c>
      <c r="S6545" s="145"/>
      <c r="T6545" s="153">
        <v>6544</v>
      </c>
    </row>
    <row r="6546" spans="1:20" hidden="1">
      <c r="A6546" s="146" t="s">
        <v>6222</v>
      </c>
      <c r="B6546" s="145" t="str">
        <f>IFERROR(VLOOKUP(Proc[[#This Row],[App]],Table2[],3,0),"open")</f>
        <v>ok</v>
      </c>
      <c r="C6546" s="146" t="s">
        <v>369</v>
      </c>
      <c r="D6546" s="152" t="s">
        <v>6199</v>
      </c>
      <c r="E6546" s="152" t="s">
        <v>6117</v>
      </c>
      <c r="F6546" s="145" t="s">
        <v>6117</v>
      </c>
      <c r="G6546" s="146" t="s">
        <v>400</v>
      </c>
      <c r="H6546" s="145" t="str">
        <f>IF(Proc[[#This Row],[type]]="LFF (MDG-F)",MID(Proc[[#This Row],[Obj]],13,10),"")</f>
        <v/>
      </c>
      <c r="I6546" s="152"/>
      <c r="J6546" s="145" t="b">
        <f>Proc[[#This Row],[Requested]]=Proc[[#This Row],[CurrentParent]]</f>
        <v>1</v>
      </c>
      <c r="K6546" s="145" t="str">
        <f>IF(Proc[[#This Row],[Author]]="Marcela Urrego",VLOOKUP(LEFT(Proc[[#This Row],[Requested]],1),Table3[#All],2,0),VLOOKUP(Proc[[#This Row],[Author]],Table4[],2,0))</f>
        <v>LS</v>
      </c>
      <c r="L6546" s="148" t="s">
        <v>7174</v>
      </c>
      <c r="M6546" s="140">
        <v>46065</v>
      </c>
      <c r="N6546" s="140"/>
      <c r="O6546" s="140"/>
      <c r="P6546" s="140" t="str">
        <f ca="1">IF(Proc[[#This Row],[DaysAgeing]]&gt;5,"yep","on track")</f>
        <v>yep</v>
      </c>
      <c r="Q6546" s="2">
        <f ca="1">IF(Proc[[#This Row],[DateClosed]]="",ABS(NETWORKDAYS(Proc[[#This Row],[DateOpened]],TODAY()))-1,ABS(NETWORKDAYS(Proc[[#This Row],[DateOpened]],Proc[[#This Row],[DateClosed]]))-1)</f>
        <v>36</v>
      </c>
      <c r="R6546" s="140" t="s">
        <v>488</v>
      </c>
      <c r="S6546" s="145"/>
      <c r="T6546" s="153">
        <v>6545</v>
      </c>
    </row>
    <row r="6547" spans="1:20" hidden="1">
      <c r="A6547" s="146" t="s">
        <v>6222</v>
      </c>
      <c r="B6547" s="145" t="str">
        <f>IFERROR(VLOOKUP(Proc[[#This Row],[App]],Table2[],3,0),"open")</f>
        <v>ok</v>
      </c>
      <c r="C6547" s="146" t="s">
        <v>369</v>
      </c>
      <c r="D6547" s="152" t="s">
        <v>6200</v>
      </c>
      <c r="E6547" s="152" t="s">
        <v>6117</v>
      </c>
      <c r="F6547" s="145" t="s">
        <v>6117</v>
      </c>
      <c r="G6547" s="146" t="s">
        <v>400</v>
      </c>
      <c r="H6547" s="145" t="str">
        <f>IF(Proc[[#This Row],[type]]="LFF (MDG-F)",MID(Proc[[#This Row],[Obj]],13,10),"")</f>
        <v/>
      </c>
      <c r="I6547" s="152"/>
      <c r="J6547" s="145" t="b">
        <f>Proc[[#This Row],[Requested]]=Proc[[#This Row],[CurrentParent]]</f>
        <v>1</v>
      </c>
      <c r="K6547" s="145" t="str">
        <f>IF(Proc[[#This Row],[Author]]="Marcela Urrego",VLOOKUP(LEFT(Proc[[#This Row],[Requested]],1),Table3[#All],2,0),VLOOKUP(Proc[[#This Row],[Author]],Table4[],2,0))</f>
        <v>LS</v>
      </c>
      <c r="L6547" s="148" t="s">
        <v>7174</v>
      </c>
      <c r="M6547" s="140">
        <v>46065</v>
      </c>
      <c r="N6547" s="140"/>
      <c r="O6547" s="140"/>
      <c r="P6547" s="140" t="str">
        <f ca="1">IF(Proc[[#This Row],[DaysAgeing]]&gt;5,"yep","on track")</f>
        <v>yep</v>
      </c>
      <c r="Q6547" s="2">
        <f ca="1">IF(Proc[[#This Row],[DateClosed]]="",ABS(NETWORKDAYS(Proc[[#This Row],[DateOpened]],TODAY()))-1,ABS(NETWORKDAYS(Proc[[#This Row],[DateOpened]],Proc[[#This Row],[DateClosed]]))-1)</f>
        <v>36</v>
      </c>
      <c r="R6547" s="140" t="s">
        <v>488</v>
      </c>
      <c r="S6547" s="145"/>
      <c r="T6547" s="153">
        <v>6546</v>
      </c>
    </row>
    <row r="6548" spans="1:20" hidden="1">
      <c r="A6548" s="146" t="s">
        <v>6222</v>
      </c>
      <c r="B6548" s="153" t="str">
        <f>IFERROR(VLOOKUP(Proc[[#This Row],[App]],Table2[],3,0),"open")</f>
        <v>ok</v>
      </c>
      <c r="C6548" s="146" t="s">
        <v>369</v>
      </c>
      <c r="D6548" s="152" t="s">
        <v>6201</v>
      </c>
      <c r="E6548" s="152" t="s">
        <v>6117</v>
      </c>
      <c r="F6548" s="145" t="s">
        <v>6117</v>
      </c>
      <c r="G6548" s="146" t="s">
        <v>400</v>
      </c>
      <c r="H6548" s="145" t="str">
        <f>IF(Proc[[#This Row],[type]]="LFF (MDG-F)",MID(Proc[[#This Row],[Obj]],13,10),"")</f>
        <v/>
      </c>
      <c r="I6548" s="152"/>
      <c r="J6548" s="145" t="b">
        <f>Proc[[#This Row],[Requested]]=Proc[[#This Row],[CurrentParent]]</f>
        <v>1</v>
      </c>
      <c r="K6548" s="153" t="str">
        <f>IF(Proc[[#This Row],[Author]]="Marcela Urrego",VLOOKUP(LEFT(Proc[[#This Row],[Requested]],1),Table3[#All],2,0),VLOOKUP(Proc[[#This Row],[Author]],Table4[],2,0))</f>
        <v>LS</v>
      </c>
      <c r="L6548" s="148" t="s">
        <v>7174</v>
      </c>
      <c r="M6548" s="140">
        <v>46065</v>
      </c>
      <c r="N6548" s="140"/>
      <c r="O6548" s="140"/>
      <c r="P6548" s="140" t="str">
        <f ca="1">IF(Proc[[#This Row],[DaysAgeing]]&gt;5,"yep","on track")</f>
        <v>yep</v>
      </c>
      <c r="Q6548" s="2">
        <f ca="1">IF(Proc[[#This Row],[DateClosed]]="",ABS(NETWORKDAYS(Proc[[#This Row],[DateOpened]],TODAY()))-1,ABS(NETWORKDAYS(Proc[[#This Row],[DateOpened]],Proc[[#This Row],[DateClosed]]))-1)</f>
        <v>36</v>
      </c>
      <c r="R6548" s="140" t="s">
        <v>488</v>
      </c>
      <c r="S6548" s="145"/>
      <c r="T6548" s="153">
        <v>6547</v>
      </c>
    </row>
    <row r="6549" spans="1:20" hidden="1">
      <c r="A6549" s="146" t="s">
        <v>6222</v>
      </c>
      <c r="B6549" s="153" t="str">
        <f>IFERROR(VLOOKUP(Proc[[#This Row],[App]],Table2[],3,0),"open")</f>
        <v>ok</v>
      </c>
      <c r="C6549" s="146" t="s">
        <v>369</v>
      </c>
      <c r="D6549" s="152" t="s">
        <v>6202</v>
      </c>
      <c r="E6549" s="152" t="s">
        <v>6117</v>
      </c>
      <c r="F6549" s="145" t="s">
        <v>6117</v>
      </c>
      <c r="G6549" s="146" t="s">
        <v>400</v>
      </c>
      <c r="H6549" s="145" t="str">
        <f>IF(Proc[[#This Row],[type]]="LFF (MDG-F)",MID(Proc[[#This Row],[Obj]],13,10),"")</f>
        <v/>
      </c>
      <c r="I6549" s="152"/>
      <c r="J6549" s="145" t="b">
        <f>Proc[[#This Row],[Requested]]=Proc[[#This Row],[CurrentParent]]</f>
        <v>1</v>
      </c>
      <c r="K6549" s="153" t="str">
        <f>IF(Proc[[#This Row],[Author]]="Marcela Urrego",VLOOKUP(LEFT(Proc[[#This Row],[Requested]],1),Table3[#All],2,0),VLOOKUP(Proc[[#This Row],[Author]],Table4[],2,0))</f>
        <v>LS</v>
      </c>
      <c r="L6549" s="148" t="s">
        <v>7174</v>
      </c>
      <c r="M6549" s="140">
        <v>46065</v>
      </c>
      <c r="N6549" s="140"/>
      <c r="O6549" s="140"/>
      <c r="P6549" s="140" t="str">
        <f ca="1">IF(Proc[[#This Row],[DaysAgeing]]&gt;5,"yep","on track")</f>
        <v>yep</v>
      </c>
      <c r="Q6549" s="2">
        <f ca="1">IF(Proc[[#This Row],[DateClosed]]="",ABS(NETWORKDAYS(Proc[[#This Row],[DateOpened]],TODAY()))-1,ABS(NETWORKDAYS(Proc[[#This Row],[DateOpened]],Proc[[#This Row],[DateClosed]]))-1)</f>
        <v>36</v>
      </c>
      <c r="R6549" s="140" t="s">
        <v>488</v>
      </c>
      <c r="S6549" s="145"/>
      <c r="T6549" s="153">
        <v>6548</v>
      </c>
    </row>
    <row r="6550" spans="1:20" hidden="1">
      <c r="A6550" s="146" t="s">
        <v>6222</v>
      </c>
      <c r="B6550" s="153" t="str">
        <f>IFERROR(VLOOKUP(Proc[[#This Row],[App]],Table2[],3,0),"open")</f>
        <v>ok</v>
      </c>
      <c r="C6550" s="146" t="s">
        <v>369</v>
      </c>
      <c r="D6550" s="152" t="s">
        <v>6203</v>
      </c>
      <c r="E6550" s="152" t="s">
        <v>6117</v>
      </c>
      <c r="F6550" s="145" t="s">
        <v>6117</v>
      </c>
      <c r="G6550" s="146" t="s">
        <v>400</v>
      </c>
      <c r="H6550" s="145" t="str">
        <f>IF(Proc[[#This Row],[type]]="LFF (MDG-F)",MID(Proc[[#This Row],[Obj]],13,10),"")</f>
        <v/>
      </c>
      <c r="I6550" s="152"/>
      <c r="J6550" s="145" t="b">
        <f>Proc[[#This Row],[Requested]]=Proc[[#This Row],[CurrentParent]]</f>
        <v>1</v>
      </c>
      <c r="K6550" s="153" t="str">
        <f>IF(Proc[[#This Row],[Author]]="Marcela Urrego",VLOOKUP(LEFT(Proc[[#This Row],[Requested]],1),Table3[#All],2,0),VLOOKUP(Proc[[#This Row],[Author]],Table4[],2,0))</f>
        <v>LS</v>
      </c>
      <c r="L6550" s="148" t="s">
        <v>7174</v>
      </c>
      <c r="M6550" s="140">
        <v>46065</v>
      </c>
      <c r="N6550" s="140"/>
      <c r="O6550" s="140"/>
      <c r="P6550" s="140" t="str">
        <f ca="1">IF(Proc[[#This Row],[DaysAgeing]]&gt;5,"yep","on track")</f>
        <v>yep</v>
      </c>
      <c r="Q6550" s="2">
        <f ca="1">IF(Proc[[#This Row],[DateClosed]]="",ABS(NETWORKDAYS(Proc[[#This Row],[DateOpened]],TODAY()))-1,ABS(NETWORKDAYS(Proc[[#This Row],[DateOpened]],Proc[[#This Row],[DateClosed]]))-1)</f>
        <v>36</v>
      </c>
      <c r="R6550" s="140" t="s">
        <v>488</v>
      </c>
      <c r="S6550" s="145"/>
      <c r="T6550" s="153">
        <v>6549</v>
      </c>
    </row>
    <row r="6551" spans="1:20" hidden="1">
      <c r="A6551" s="146" t="s">
        <v>6222</v>
      </c>
      <c r="B6551" s="153" t="str">
        <f>IFERROR(VLOOKUP(Proc[[#This Row],[App]],Table2[],3,0),"open")</f>
        <v>ok</v>
      </c>
      <c r="C6551" s="146" t="s">
        <v>369</v>
      </c>
      <c r="D6551" s="152" t="s">
        <v>6204</v>
      </c>
      <c r="E6551" s="152" t="s">
        <v>6117</v>
      </c>
      <c r="F6551" s="153" t="s">
        <v>6117</v>
      </c>
      <c r="G6551" s="146" t="s">
        <v>400</v>
      </c>
      <c r="H6551" s="145" t="str">
        <f>IF(Proc[[#This Row],[type]]="LFF (MDG-F)",MID(Proc[[#This Row],[Obj]],13,10),"")</f>
        <v/>
      </c>
      <c r="I6551" s="152"/>
      <c r="J6551" s="145" t="b">
        <f>Proc[[#This Row],[Requested]]=Proc[[#This Row],[CurrentParent]]</f>
        <v>1</v>
      </c>
      <c r="K6551" s="153" t="str">
        <f>IF(Proc[[#This Row],[Author]]="Marcela Urrego",VLOOKUP(LEFT(Proc[[#This Row],[Requested]],1),Table3[#All],2,0),VLOOKUP(Proc[[#This Row],[Author]],Table4[],2,0))</f>
        <v>LS</v>
      </c>
      <c r="L6551" s="148" t="s">
        <v>7174</v>
      </c>
      <c r="M6551" s="140">
        <v>46065</v>
      </c>
      <c r="N6551" s="140"/>
      <c r="O6551" s="140"/>
      <c r="P6551" s="140" t="str">
        <f ca="1">IF(Proc[[#This Row],[DaysAgeing]]&gt;5,"yep","on track")</f>
        <v>yep</v>
      </c>
      <c r="Q6551" s="2">
        <f ca="1">IF(Proc[[#This Row],[DateClosed]]="",ABS(NETWORKDAYS(Proc[[#This Row],[DateOpened]],TODAY()))-1,ABS(NETWORKDAYS(Proc[[#This Row],[DateOpened]],Proc[[#This Row],[DateClosed]]))-1)</f>
        <v>36</v>
      </c>
      <c r="R6551" s="140" t="s">
        <v>488</v>
      </c>
      <c r="S6551" s="145"/>
      <c r="T6551" s="153">
        <v>6550</v>
      </c>
    </row>
    <row r="6552" spans="1:20" hidden="1">
      <c r="A6552" s="146" t="s">
        <v>6222</v>
      </c>
      <c r="B6552" s="145" t="str">
        <f>IFERROR(VLOOKUP(Proc[[#This Row],[App]],Table2[],3,0),"open")</f>
        <v>ok</v>
      </c>
      <c r="C6552" s="146" t="s">
        <v>369</v>
      </c>
      <c r="D6552" s="152" t="s">
        <v>6205</v>
      </c>
      <c r="E6552" s="152" t="s">
        <v>6117</v>
      </c>
      <c r="F6552" s="145" t="s">
        <v>6117</v>
      </c>
      <c r="G6552" s="146" t="s">
        <v>400</v>
      </c>
      <c r="H6552" s="145" t="str">
        <f>IF(Proc[[#This Row],[type]]="LFF (MDG-F)",MID(Proc[[#This Row],[Obj]],13,10),"")</f>
        <v/>
      </c>
      <c r="I6552" s="152"/>
      <c r="J6552" s="145" t="b">
        <f>Proc[[#This Row],[Requested]]=Proc[[#This Row],[CurrentParent]]</f>
        <v>1</v>
      </c>
      <c r="K6552" s="145" t="str">
        <f>IF(Proc[[#This Row],[Author]]="Marcela Urrego",VLOOKUP(LEFT(Proc[[#This Row],[Requested]],1),Table3[#All],2,0),VLOOKUP(Proc[[#This Row],[Author]],Table4[],2,0))</f>
        <v>LS</v>
      </c>
      <c r="L6552" s="148" t="s">
        <v>7174</v>
      </c>
      <c r="M6552" s="140">
        <v>46065</v>
      </c>
      <c r="N6552" s="140"/>
      <c r="O6552" s="140"/>
      <c r="P6552" s="140" t="str">
        <f ca="1">IF(Proc[[#This Row],[DaysAgeing]]&gt;5,"yep","on track")</f>
        <v>yep</v>
      </c>
      <c r="Q6552" s="2">
        <f ca="1">IF(Proc[[#This Row],[DateClosed]]="",ABS(NETWORKDAYS(Proc[[#This Row],[DateOpened]],TODAY()))-1,ABS(NETWORKDAYS(Proc[[#This Row],[DateOpened]],Proc[[#This Row],[DateClosed]]))-1)</f>
        <v>36</v>
      </c>
      <c r="R6552" s="140" t="s">
        <v>488</v>
      </c>
      <c r="S6552" s="145"/>
      <c r="T6552" s="153">
        <v>6551</v>
      </c>
    </row>
    <row r="6553" spans="1:20" hidden="1">
      <c r="A6553" s="146" t="s">
        <v>6222</v>
      </c>
      <c r="B6553" s="145" t="str">
        <f>IFERROR(VLOOKUP(Proc[[#This Row],[App]],Table2[],3,0),"open")</f>
        <v>ok</v>
      </c>
      <c r="C6553" s="146" t="s">
        <v>369</v>
      </c>
      <c r="D6553" s="152" t="s">
        <v>6206</v>
      </c>
      <c r="E6553" s="152" t="s">
        <v>6117</v>
      </c>
      <c r="F6553" s="145" t="s">
        <v>6117</v>
      </c>
      <c r="G6553" s="146" t="s">
        <v>400</v>
      </c>
      <c r="H6553" s="145" t="str">
        <f>IF(Proc[[#This Row],[type]]="LFF (MDG-F)",MID(Proc[[#This Row],[Obj]],13,10),"")</f>
        <v/>
      </c>
      <c r="I6553" s="152"/>
      <c r="J6553" s="145" t="b">
        <f>Proc[[#This Row],[Requested]]=Proc[[#This Row],[CurrentParent]]</f>
        <v>1</v>
      </c>
      <c r="K6553" s="145" t="str">
        <f>IF(Proc[[#This Row],[Author]]="Marcela Urrego",VLOOKUP(LEFT(Proc[[#This Row],[Requested]],1),Table3[#All],2,0),VLOOKUP(Proc[[#This Row],[Author]],Table4[],2,0))</f>
        <v>LS</v>
      </c>
      <c r="L6553" s="148" t="s">
        <v>7174</v>
      </c>
      <c r="M6553" s="140">
        <v>46065</v>
      </c>
      <c r="N6553" s="140"/>
      <c r="O6553" s="140"/>
      <c r="P6553" s="140" t="str">
        <f ca="1">IF(Proc[[#This Row],[DaysAgeing]]&gt;5,"yep","on track")</f>
        <v>yep</v>
      </c>
      <c r="Q6553" s="2">
        <f ca="1">IF(Proc[[#This Row],[DateClosed]]="",ABS(NETWORKDAYS(Proc[[#This Row],[DateOpened]],TODAY()))-1,ABS(NETWORKDAYS(Proc[[#This Row],[DateOpened]],Proc[[#This Row],[DateClosed]]))-1)</f>
        <v>36</v>
      </c>
      <c r="R6553" s="140" t="s">
        <v>488</v>
      </c>
      <c r="S6553" s="145"/>
      <c r="T6553" s="153">
        <v>6552</v>
      </c>
    </row>
    <row r="6554" spans="1:20" hidden="1">
      <c r="A6554" s="146" t="s">
        <v>6222</v>
      </c>
      <c r="B6554" s="145" t="str">
        <f>IFERROR(VLOOKUP(Proc[[#This Row],[App]],Table2[],3,0),"open")</f>
        <v>ok</v>
      </c>
      <c r="C6554" s="146" t="s">
        <v>369</v>
      </c>
      <c r="D6554" s="152" t="s">
        <v>6207</v>
      </c>
      <c r="E6554" s="152" t="s">
        <v>6117</v>
      </c>
      <c r="F6554" s="145" t="s">
        <v>6117</v>
      </c>
      <c r="G6554" s="146" t="s">
        <v>400</v>
      </c>
      <c r="H6554" s="145" t="str">
        <f>IF(Proc[[#This Row],[type]]="LFF (MDG-F)",MID(Proc[[#This Row],[Obj]],13,10),"")</f>
        <v/>
      </c>
      <c r="I6554" s="152"/>
      <c r="J6554" s="145" t="b">
        <f>Proc[[#This Row],[Requested]]=Proc[[#This Row],[CurrentParent]]</f>
        <v>1</v>
      </c>
      <c r="K6554" s="145" t="str">
        <f>IF(Proc[[#This Row],[Author]]="Marcela Urrego",VLOOKUP(LEFT(Proc[[#This Row],[Requested]],1),Table3[#All],2,0),VLOOKUP(Proc[[#This Row],[Author]],Table4[],2,0))</f>
        <v>LS</v>
      </c>
      <c r="L6554" s="148" t="s">
        <v>7174</v>
      </c>
      <c r="M6554" s="140">
        <v>46065</v>
      </c>
      <c r="N6554" s="140"/>
      <c r="O6554" s="140"/>
      <c r="P6554" s="140" t="str">
        <f ca="1">IF(Proc[[#This Row],[DaysAgeing]]&gt;5,"yep","on track")</f>
        <v>yep</v>
      </c>
      <c r="Q6554" s="2">
        <f ca="1">IF(Proc[[#This Row],[DateClosed]]="",ABS(NETWORKDAYS(Proc[[#This Row],[DateOpened]],TODAY()))-1,ABS(NETWORKDAYS(Proc[[#This Row],[DateOpened]],Proc[[#This Row],[DateClosed]]))-1)</f>
        <v>36</v>
      </c>
      <c r="R6554" s="140" t="s">
        <v>488</v>
      </c>
      <c r="S6554" s="145"/>
      <c r="T6554" s="153">
        <v>6553</v>
      </c>
    </row>
    <row r="6555" spans="1:20" hidden="1">
      <c r="A6555" s="146" t="s">
        <v>6222</v>
      </c>
      <c r="B6555" s="145" t="str">
        <f>IFERROR(VLOOKUP(Proc[[#This Row],[App]],Table2[],3,0),"open")</f>
        <v>ok</v>
      </c>
      <c r="C6555" s="146" t="s">
        <v>369</v>
      </c>
      <c r="D6555" s="152" t="s">
        <v>6208</v>
      </c>
      <c r="E6555" s="152" t="s">
        <v>6117</v>
      </c>
      <c r="F6555" s="145" t="s">
        <v>6117</v>
      </c>
      <c r="G6555" s="146" t="s">
        <v>400</v>
      </c>
      <c r="H6555" s="145" t="str">
        <f>IF(Proc[[#This Row],[type]]="LFF (MDG-F)",MID(Proc[[#This Row],[Obj]],13,10),"")</f>
        <v/>
      </c>
      <c r="I6555" s="152"/>
      <c r="J6555" s="145" t="b">
        <f>Proc[[#This Row],[Requested]]=Proc[[#This Row],[CurrentParent]]</f>
        <v>1</v>
      </c>
      <c r="K6555" s="145" t="str">
        <f>IF(Proc[[#This Row],[Author]]="Marcela Urrego",VLOOKUP(LEFT(Proc[[#This Row],[Requested]],1),Table3[#All],2,0),VLOOKUP(Proc[[#This Row],[Author]],Table4[],2,0))</f>
        <v>LS</v>
      </c>
      <c r="L6555" s="148" t="s">
        <v>7174</v>
      </c>
      <c r="M6555" s="140">
        <v>46065</v>
      </c>
      <c r="N6555" s="140"/>
      <c r="O6555" s="140"/>
      <c r="P6555" s="140" t="str">
        <f ca="1">IF(Proc[[#This Row],[DaysAgeing]]&gt;5,"yep","on track")</f>
        <v>yep</v>
      </c>
      <c r="Q6555" s="2">
        <f ca="1">IF(Proc[[#This Row],[DateClosed]]="",ABS(NETWORKDAYS(Proc[[#This Row],[DateOpened]],TODAY()))-1,ABS(NETWORKDAYS(Proc[[#This Row],[DateOpened]],Proc[[#This Row],[DateClosed]]))-1)</f>
        <v>36</v>
      </c>
      <c r="R6555" s="140" t="s">
        <v>488</v>
      </c>
      <c r="S6555" s="145"/>
      <c r="T6555" s="153">
        <v>6554</v>
      </c>
    </row>
    <row r="6556" spans="1:20" hidden="1">
      <c r="A6556" s="146" t="s">
        <v>6222</v>
      </c>
      <c r="B6556" s="145" t="str">
        <f>IFERROR(VLOOKUP(Proc[[#This Row],[App]],Table2[],3,0),"open")</f>
        <v>ok</v>
      </c>
      <c r="C6556" s="146" t="s">
        <v>369</v>
      </c>
      <c r="D6556" s="152" t="s">
        <v>6209</v>
      </c>
      <c r="E6556" s="152" t="s">
        <v>6117</v>
      </c>
      <c r="F6556" s="145" t="s">
        <v>6117</v>
      </c>
      <c r="G6556" s="146" t="s">
        <v>400</v>
      </c>
      <c r="H6556" s="145" t="str">
        <f>IF(Proc[[#This Row],[type]]="LFF (MDG-F)",MID(Proc[[#This Row],[Obj]],13,10),"")</f>
        <v/>
      </c>
      <c r="I6556" s="152"/>
      <c r="J6556" s="145" t="b">
        <f>Proc[[#This Row],[Requested]]=Proc[[#This Row],[CurrentParent]]</f>
        <v>1</v>
      </c>
      <c r="K6556" s="145" t="str">
        <f>IF(Proc[[#This Row],[Author]]="Marcela Urrego",VLOOKUP(LEFT(Proc[[#This Row],[Requested]],1),Table3[#All],2,0),VLOOKUP(Proc[[#This Row],[Author]],Table4[],2,0))</f>
        <v>LS</v>
      </c>
      <c r="L6556" s="148" t="s">
        <v>7174</v>
      </c>
      <c r="M6556" s="140">
        <v>46065</v>
      </c>
      <c r="N6556" s="140"/>
      <c r="O6556" s="140"/>
      <c r="P6556" s="140" t="str">
        <f ca="1">IF(Proc[[#This Row],[DaysAgeing]]&gt;5,"yep","on track")</f>
        <v>yep</v>
      </c>
      <c r="Q6556" s="2">
        <f ca="1">IF(Proc[[#This Row],[DateClosed]]="",ABS(NETWORKDAYS(Proc[[#This Row],[DateOpened]],TODAY()))-1,ABS(NETWORKDAYS(Proc[[#This Row],[DateOpened]],Proc[[#This Row],[DateClosed]]))-1)</f>
        <v>36</v>
      </c>
      <c r="R6556" s="140" t="s">
        <v>488</v>
      </c>
      <c r="S6556" s="145"/>
      <c r="T6556" s="153">
        <v>6555</v>
      </c>
    </row>
    <row r="6557" spans="1:20" hidden="1">
      <c r="A6557" s="146" t="s">
        <v>6222</v>
      </c>
      <c r="B6557" s="145" t="str">
        <f>IFERROR(VLOOKUP(Proc[[#This Row],[App]],Table2[],3,0),"open")</f>
        <v>ok</v>
      </c>
      <c r="C6557" s="146" t="s">
        <v>369</v>
      </c>
      <c r="D6557" s="152" t="s">
        <v>6210</v>
      </c>
      <c r="E6557" s="152" t="s">
        <v>6117</v>
      </c>
      <c r="F6557" s="145" t="s">
        <v>6117</v>
      </c>
      <c r="G6557" s="146" t="s">
        <v>400</v>
      </c>
      <c r="H6557" s="145" t="str">
        <f>IF(Proc[[#This Row],[type]]="LFF (MDG-F)",MID(Proc[[#This Row],[Obj]],13,10),"")</f>
        <v/>
      </c>
      <c r="I6557" s="152"/>
      <c r="J6557" s="145" t="b">
        <f>Proc[[#This Row],[Requested]]=Proc[[#This Row],[CurrentParent]]</f>
        <v>1</v>
      </c>
      <c r="K6557" s="145" t="str">
        <f>IF(Proc[[#This Row],[Author]]="Marcela Urrego",VLOOKUP(LEFT(Proc[[#This Row],[Requested]],1),Table3[#All],2,0),VLOOKUP(Proc[[#This Row],[Author]],Table4[],2,0))</f>
        <v>LS</v>
      </c>
      <c r="L6557" s="148" t="s">
        <v>7174</v>
      </c>
      <c r="M6557" s="140">
        <v>46065</v>
      </c>
      <c r="N6557" s="140"/>
      <c r="O6557" s="140"/>
      <c r="P6557" s="140" t="str">
        <f ca="1">IF(Proc[[#This Row],[DaysAgeing]]&gt;5,"yep","on track")</f>
        <v>yep</v>
      </c>
      <c r="Q6557" s="2">
        <f ca="1">IF(Proc[[#This Row],[DateClosed]]="",ABS(NETWORKDAYS(Proc[[#This Row],[DateOpened]],TODAY()))-1,ABS(NETWORKDAYS(Proc[[#This Row],[DateOpened]],Proc[[#This Row],[DateClosed]]))-1)</f>
        <v>36</v>
      </c>
      <c r="R6557" s="140" t="s">
        <v>488</v>
      </c>
      <c r="S6557" s="145"/>
      <c r="T6557" s="153">
        <v>6556</v>
      </c>
    </row>
    <row r="6558" spans="1:20" hidden="1">
      <c r="A6558" s="146" t="s">
        <v>6222</v>
      </c>
      <c r="B6558" s="145" t="str">
        <f>IFERROR(VLOOKUP(Proc[[#This Row],[App]],Table2[],3,0),"open")</f>
        <v>ok</v>
      </c>
      <c r="C6558" s="146" t="s">
        <v>369</v>
      </c>
      <c r="D6558" s="152" t="s">
        <v>6211</v>
      </c>
      <c r="E6558" s="152" t="s">
        <v>2418</v>
      </c>
      <c r="F6558" s="145" t="s">
        <v>2418</v>
      </c>
      <c r="G6558" s="146" t="s">
        <v>400</v>
      </c>
      <c r="H6558" s="145" t="str">
        <f>IF(Proc[[#This Row],[type]]="LFF (MDG-F)",MID(Proc[[#This Row],[Obj]],13,10),"")</f>
        <v/>
      </c>
      <c r="I6558" s="152"/>
      <c r="J6558" s="145" t="b">
        <f>Proc[[#This Row],[Requested]]=Proc[[#This Row],[CurrentParent]]</f>
        <v>1</v>
      </c>
      <c r="K6558" s="145" t="str">
        <f>IF(Proc[[#This Row],[Author]]="Marcela Urrego",VLOOKUP(LEFT(Proc[[#This Row],[Requested]],1),Table3[#All],2,0),VLOOKUP(Proc[[#This Row],[Author]],Table4[],2,0))</f>
        <v>LS</v>
      </c>
      <c r="L6558" s="148" t="s">
        <v>7174</v>
      </c>
      <c r="M6558" s="140">
        <v>46065</v>
      </c>
      <c r="N6558" s="140"/>
      <c r="O6558" s="140"/>
      <c r="P6558" s="140" t="str">
        <f ca="1">IF(Proc[[#This Row],[DaysAgeing]]&gt;5,"yep","on track")</f>
        <v>yep</v>
      </c>
      <c r="Q6558" s="2">
        <f ca="1">IF(Proc[[#This Row],[DateClosed]]="",ABS(NETWORKDAYS(Proc[[#This Row],[DateOpened]],TODAY()))-1,ABS(NETWORKDAYS(Proc[[#This Row],[DateOpened]],Proc[[#This Row],[DateClosed]]))-1)</f>
        <v>36</v>
      </c>
      <c r="R6558" s="140" t="s">
        <v>488</v>
      </c>
      <c r="S6558" s="145"/>
      <c r="T6558" s="153">
        <v>6557</v>
      </c>
    </row>
    <row r="6559" spans="1:20" hidden="1">
      <c r="A6559" s="146" t="s">
        <v>6222</v>
      </c>
      <c r="B6559" s="153" t="str">
        <f>IFERROR(VLOOKUP(Proc[[#This Row],[App]],Table2[],3,0),"open")</f>
        <v>ok</v>
      </c>
      <c r="C6559" s="152" t="s">
        <v>369</v>
      </c>
      <c r="D6559" s="152" t="s">
        <v>6212</v>
      </c>
      <c r="E6559" s="152" t="s">
        <v>6217</v>
      </c>
      <c r="F6559" s="153" t="s">
        <v>6217</v>
      </c>
      <c r="G6559" s="146" t="s">
        <v>400</v>
      </c>
      <c r="H6559" s="145" t="str">
        <f>IF(Proc[[#This Row],[type]]="LFF (MDG-F)",MID(Proc[[#This Row],[Obj]],13,10),"")</f>
        <v/>
      </c>
      <c r="I6559" s="152"/>
      <c r="J6559" s="145" t="b">
        <f>Proc[[#This Row],[Requested]]=Proc[[#This Row],[CurrentParent]]</f>
        <v>1</v>
      </c>
      <c r="K6559" s="153" t="str">
        <f>IF(Proc[[#This Row],[Author]]="Marcela Urrego",VLOOKUP(LEFT(Proc[[#This Row],[Requested]],1),Table3[#All],2,0),VLOOKUP(Proc[[#This Row],[Author]],Table4[],2,0))</f>
        <v>LS</v>
      </c>
      <c r="L6559" s="148" t="s">
        <v>7174</v>
      </c>
      <c r="M6559" s="140">
        <v>46065</v>
      </c>
      <c r="N6559" s="140"/>
      <c r="O6559" s="140"/>
      <c r="P6559" s="140" t="str">
        <f ca="1">IF(Proc[[#This Row],[DaysAgeing]]&gt;5,"yep","on track")</f>
        <v>yep</v>
      </c>
      <c r="Q6559" s="2">
        <f ca="1">IF(Proc[[#This Row],[DateClosed]]="",ABS(NETWORKDAYS(Proc[[#This Row],[DateOpened]],TODAY()))-1,ABS(NETWORKDAYS(Proc[[#This Row],[DateOpened]],Proc[[#This Row],[DateClosed]]))-1)</f>
        <v>36</v>
      </c>
      <c r="R6559" s="140" t="s">
        <v>488</v>
      </c>
      <c r="S6559" s="145"/>
      <c r="T6559" s="153">
        <v>6558</v>
      </c>
    </row>
    <row r="6560" spans="1:20" hidden="1">
      <c r="A6560" s="146" t="s">
        <v>6222</v>
      </c>
      <c r="B6560" s="153" t="str">
        <f>IFERROR(VLOOKUP(Proc[[#This Row],[App]],Table2[],3,0),"open")</f>
        <v>ok</v>
      </c>
      <c r="C6560" s="152" t="s">
        <v>369</v>
      </c>
      <c r="D6560" s="152" t="s">
        <v>6213</v>
      </c>
      <c r="E6560" s="152" t="s">
        <v>6219</v>
      </c>
      <c r="F6560" s="153" t="s">
        <v>6219</v>
      </c>
      <c r="G6560" s="146" t="s">
        <v>400</v>
      </c>
      <c r="H6560" s="145" t="str">
        <f>IF(Proc[[#This Row],[type]]="LFF (MDG-F)",MID(Proc[[#This Row],[Obj]],13,10),"")</f>
        <v/>
      </c>
      <c r="I6560" s="152"/>
      <c r="J6560" s="145" t="b">
        <f>Proc[[#This Row],[Requested]]=Proc[[#This Row],[CurrentParent]]</f>
        <v>1</v>
      </c>
      <c r="K6560" s="153" t="str">
        <f>IF(Proc[[#This Row],[Author]]="Marcela Urrego",VLOOKUP(LEFT(Proc[[#This Row],[Requested]],1),Table3[#All],2,0),VLOOKUP(Proc[[#This Row],[Author]],Table4[],2,0))</f>
        <v>LS</v>
      </c>
      <c r="L6560" s="148" t="s">
        <v>7174</v>
      </c>
      <c r="M6560" s="140">
        <v>46065</v>
      </c>
      <c r="N6560" s="140"/>
      <c r="O6560" s="140"/>
      <c r="P6560" s="140" t="str">
        <f ca="1">IF(Proc[[#This Row],[DaysAgeing]]&gt;5,"yep","on track")</f>
        <v>yep</v>
      </c>
      <c r="Q6560" s="2">
        <f ca="1">IF(Proc[[#This Row],[DateClosed]]="",ABS(NETWORKDAYS(Proc[[#This Row],[DateOpened]],TODAY()))-1,ABS(NETWORKDAYS(Proc[[#This Row],[DateOpened]],Proc[[#This Row],[DateClosed]]))-1)</f>
        <v>36</v>
      </c>
      <c r="R6560" s="140" t="s">
        <v>488</v>
      </c>
      <c r="S6560" s="145"/>
      <c r="T6560" s="153">
        <v>6559</v>
      </c>
    </row>
    <row r="6561" spans="1:20" hidden="1">
      <c r="A6561" s="146" t="s">
        <v>6222</v>
      </c>
      <c r="B6561" s="145" t="str">
        <f>IFERROR(VLOOKUP(Proc[[#This Row],[App]],Table2[],3,0),"open")</f>
        <v>ok</v>
      </c>
      <c r="C6561" s="146" t="s">
        <v>369</v>
      </c>
      <c r="D6561" s="152" t="s">
        <v>6214</v>
      </c>
      <c r="E6561" s="152" t="s">
        <v>6220</v>
      </c>
      <c r="F6561" s="145" t="s">
        <v>6220</v>
      </c>
      <c r="G6561" s="146" t="s">
        <v>400</v>
      </c>
      <c r="H6561" s="145" t="str">
        <f>IF(Proc[[#This Row],[type]]="LFF (MDG-F)",MID(Proc[[#This Row],[Obj]],13,10),"")</f>
        <v/>
      </c>
      <c r="I6561" s="152"/>
      <c r="J6561" s="145" t="b">
        <f>Proc[[#This Row],[Requested]]=Proc[[#This Row],[CurrentParent]]</f>
        <v>1</v>
      </c>
      <c r="K6561" s="145" t="str">
        <f>IF(Proc[[#This Row],[Author]]="Marcela Urrego",VLOOKUP(LEFT(Proc[[#This Row],[Requested]],1),Table3[#All],2,0),VLOOKUP(Proc[[#This Row],[Author]],Table4[],2,0))</f>
        <v>LS</v>
      </c>
      <c r="L6561" s="148" t="s">
        <v>7174</v>
      </c>
      <c r="M6561" s="140">
        <v>46065</v>
      </c>
      <c r="N6561" s="140"/>
      <c r="O6561" s="140"/>
      <c r="P6561" s="140" t="str">
        <f ca="1">IF(Proc[[#This Row],[DaysAgeing]]&gt;5,"yep","on track")</f>
        <v>yep</v>
      </c>
      <c r="Q6561" s="2">
        <f ca="1">IF(Proc[[#This Row],[DateClosed]]="",ABS(NETWORKDAYS(Proc[[#This Row],[DateOpened]],TODAY()))-1,ABS(NETWORKDAYS(Proc[[#This Row],[DateOpened]],Proc[[#This Row],[DateClosed]]))-1)</f>
        <v>36</v>
      </c>
      <c r="R6561" s="140" t="s">
        <v>488</v>
      </c>
      <c r="S6561" s="145"/>
      <c r="T6561" s="153">
        <v>6560</v>
      </c>
    </row>
    <row r="6562" spans="1:20" hidden="1">
      <c r="A6562" s="146" t="s">
        <v>6222</v>
      </c>
      <c r="B6562" s="153" t="str">
        <f>IFERROR(VLOOKUP(Proc[[#This Row],[App]],Table2[],3,0),"open")</f>
        <v>ok</v>
      </c>
      <c r="C6562" s="152" t="s">
        <v>369</v>
      </c>
      <c r="D6562" s="152" t="s">
        <v>6215</v>
      </c>
      <c r="E6562" s="152" t="s">
        <v>6221</v>
      </c>
      <c r="F6562" s="153" t="s">
        <v>6221</v>
      </c>
      <c r="G6562" s="146" t="s">
        <v>400</v>
      </c>
      <c r="H6562" s="145" t="str">
        <f>IF(Proc[[#This Row],[type]]="LFF (MDG-F)",MID(Proc[[#This Row],[Obj]],13,10),"")</f>
        <v/>
      </c>
      <c r="I6562" s="152"/>
      <c r="J6562" s="145" t="b">
        <f>Proc[[#This Row],[Requested]]=Proc[[#This Row],[CurrentParent]]</f>
        <v>1</v>
      </c>
      <c r="K6562" s="153" t="str">
        <f>IF(Proc[[#This Row],[Author]]="Marcela Urrego",VLOOKUP(LEFT(Proc[[#This Row],[Requested]],1),Table3[#All],2,0),VLOOKUP(Proc[[#This Row],[Author]],Table4[],2,0))</f>
        <v>LS</v>
      </c>
      <c r="L6562" s="148" t="s">
        <v>7174</v>
      </c>
      <c r="M6562" s="140">
        <v>46065</v>
      </c>
      <c r="N6562" s="140"/>
      <c r="O6562" s="140"/>
      <c r="P6562" s="140" t="str">
        <f ca="1">IF(Proc[[#This Row],[DaysAgeing]]&gt;5,"yep","on track")</f>
        <v>yep</v>
      </c>
      <c r="Q6562" s="2">
        <f ca="1">IF(Proc[[#This Row],[DateClosed]]="",ABS(NETWORKDAYS(Proc[[#This Row],[DateOpened]],TODAY()))-1,ABS(NETWORKDAYS(Proc[[#This Row],[DateOpened]],Proc[[#This Row],[DateClosed]]))-1)</f>
        <v>36</v>
      </c>
      <c r="R6562" s="140" t="s">
        <v>488</v>
      </c>
      <c r="S6562" s="145"/>
      <c r="T6562" s="153">
        <v>6561</v>
      </c>
    </row>
    <row r="6563" spans="1:20" hidden="1">
      <c r="A6563" t="s">
        <v>6223</v>
      </c>
      <c r="B6563" s="153" t="str">
        <f>IFERROR(VLOOKUP(Proc[[#This Row],[App]],Table2[],3,0),"open")</f>
        <v>ok</v>
      </c>
      <c r="C6563" s="152" t="s">
        <v>369</v>
      </c>
      <c r="D6563" s="152" t="s">
        <v>6224</v>
      </c>
      <c r="E6563" s="152" t="s">
        <v>6255</v>
      </c>
      <c r="F6563" s="153" t="s">
        <v>6255</v>
      </c>
      <c r="G6563" s="146" t="s">
        <v>400</v>
      </c>
      <c r="H6563" s="145" t="str">
        <f>IF(Proc[[#This Row],[type]]="LFF (MDG-F)",MID(Proc[[#This Row],[Obj]],13,10),"")</f>
        <v/>
      </c>
      <c r="I6563" s="152"/>
      <c r="J6563" s="145" t="b">
        <f>Proc[[#This Row],[Requested]]=Proc[[#This Row],[CurrentParent]]</f>
        <v>1</v>
      </c>
      <c r="K6563" s="153" t="str">
        <f>IF(Proc[[#This Row],[Author]]="Marcela Urrego",VLOOKUP(LEFT(Proc[[#This Row],[Requested]],1),Table3[#All],2,0),VLOOKUP(Proc[[#This Row],[Author]],Table4[],2,0))</f>
        <v>LS</v>
      </c>
      <c r="L6563" s="148" t="s">
        <v>7174</v>
      </c>
      <c r="M6563" s="140">
        <v>46065</v>
      </c>
      <c r="N6563" s="140"/>
      <c r="O6563" s="140"/>
      <c r="P6563" s="140" t="str">
        <f ca="1">IF(Proc[[#This Row],[DaysAgeing]]&gt;5,"yep","on track")</f>
        <v>yep</v>
      </c>
      <c r="Q6563" s="2">
        <f ca="1">IF(Proc[[#This Row],[DateClosed]]="",ABS(NETWORKDAYS(Proc[[#This Row],[DateOpened]],TODAY()))-1,ABS(NETWORKDAYS(Proc[[#This Row],[DateOpened]],Proc[[#This Row],[DateClosed]]))-1)</f>
        <v>36</v>
      </c>
      <c r="R6563" s="140" t="s">
        <v>488</v>
      </c>
      <c r="S6563" s="145"/>
      <c r="T6563" s="153">
        <v>6562</v>
      </c>
    </row>
    <row r="6564" spans="1:20" hidden="1">
      <c r="A6564" s="146" t="s">
        <v>6223</v>
      </c>
      <c r="B6564" s="153" t="str">
        <f>IFERROR(VLOOKUP(Proc[[#This Row],[App]],Table2[],3,0),"open")</f>
        <v>ok</v>
      </c>
      <c r="C6564" s="152" t="s">
        <v>369</v>
      </c>
      <c r="D6564" s="152" t="s">
        <v>6225</v>
      </c>
      <c r="E6564" s="152" t="s">
        <v>6256</v>
      </c>
      <c r="F6564" s="153" t="s">
        <v>6256</v>
      </c>
      <c r="G6564" s="146" t="s">
        <v>400</v>
      </c>
      <c r="H6564" s="145" t="str">
        <f>IF(Proc[[#This Row],[type]]="LFF (MDG-F)",MID(Proc[[#This Row],[Obj]],13,10),"")</f>
        <v/>
      </c>
      <c r="I6564" s="152"/>
      <c r="J6564" s="145" t="b">
        <f>Proc[[#This Row],[Requested]]=Proc[[#This Row],[CurrentParent]]</f>
        <v>1</v>
      </c>
      <c r="K6564" s="153" t="str">
        <f>IF(Proc[[#This Row],[Author]]="Marcela Urrego",VLOOKUP(LEFT(Proc[[#This Row],[Requested]],1),Table3[#All],2,0),VLOOKUP(Proc[[#This Row],[Author]],Table4[],2,0))</f>
        <v>LS</v>
      </c>
      <c r="L6564" s="148" t="s">
        <v>7174</v>
      </c>
      <c r="M6564" s="140">
        <v>46065</v>
      </c>
      <c r="N6564" s="140"/>
      <c r="O6564" s="140"/>
      <c r="P6564" s="140" t="str">
        <f ca="1">IF(Proc[[#This Row],[DaysAgeing]]&gt;5,"yep","on track")</f>
        <v>yep</v>
      </c>
      <c r="Q6564" s="2">
        <f ca="1">IF(Proc[[#This Row],[DateClosed]]="",ABS(NETWORKDAYS(Proc[[#This Row],[DateOpened]],TODAY()))-1,ABS(NETWORKDAYS(Proc[[#This Row],[DateOpened]],Proc[[#This Row],[DateClosed]]))-1)</f>
        <v>36</v>
      </c>
      <c r="R6564" s="140" t="s">
        <v>488</v>
      </c>
      <c r="S6564" s="145"/>
      <c r="T6564" s="153">
        <v>6563</v>
      </c>
    </row>
    <row r="6565" spans="1:20" hidden="1">
      <c r="A6565" s="146" t="s">
        <v>6223</v>
      </c>
      <c r="B6565" s="153" t="str">
        <f>IFERROR(VLOOKUP(Proc[[#This Row],[App]],Table2[],3,0),"open")</f>
        <v>ok</v>
      </c>
      <c r="C6565" s="152" t="s">
        <v>369</v>
      </c>
      <c r="D6565" s="152" t="s">
        <v>6226</v>
      </c>
      <c r="E6565" s="152" t="s">
        <v>6257</v>
      </c>
      <c r="F6565" s="153" t="s">
        <v>6257</v>
      </c>
      <c r="G6565" s="146" t="s">
        <v>400</v>
      </c>
      <c r="H6565" s="145" t="str">
        <f>IF(Proc[[#This Row],[type]]="LFF (MDG-F)",MID(Proc[[#This Row],[Obj]],13,10),"")</f>
        <v/>
      </c>
      <c r="I6565" s="152"/>
      <c r="J6565" s="145" t="b">
        <f>Proc[[#This Row],[Requested]]=Proc[[#This Row],[CurrentParent]]</f>
        <v>1</v>
      </c>
      <c r="K6565" s="153" t="str">
        <f>IF(Proc[[#This Row],[Author]]="Marcela Urrego",VLOOKUP(LEFT(Proc[[#This Row],[Requested]],1),Table3[#All],2,0),VLOOKUP(Proc[[#This Row],[Author]],Table4[],2,0))</f>
        <v>LS</v>
      </c>
      <c r="L6565" s="148" t="s">
        <v>7174</v>
      </c>
      <c r="M6565" s="140">
        <v>46065</v>
      </c>
      <c r="N6565" s="140"/>
      <c r="O6565" s="140"/>
      <c r="P6565" s="140" t="str">
        <f ca="1">IF(Proc[[#This Row],[DaysAgeing]]&gt;5,"yep","on track")</f>
        <v>yep</v>
      </c>
      <c r="Q6565" s="2">
        <f ca="1">IF(Proc[[#This Row],[DateClosed]]="",ABS(NETWORKDAYS(Proc[[#This Row],[DateOpened]],TODAY()))-1,ABS(NETWORKDAYS(Proc[[#This Row],[DateOpened]],Proc[[#This Row],[DateClosed]]))-1)</f>
        <v>36</v>
      </c>
      <c r="R6565" s="140" t="s">
        <v>488</v>
      </c>
      <c r="S6565" s="145"/>
      <c r="T6565" s="153">
        <v>6564</v>
      </c>
    </row>
    <row r="6566" spans="1:20" hidden="1">
      <c r="A6566" s="146" t="s">
        <v>6223</v>
      </c>
      <c r="B6566" s="145" t="str">
        <f>IFERROR(VLOOKUP(Proc[[#This Row],[App]],Table2[],3,0),"open")</f>
        <v>ok</v>
      </c>
      <c r="C6566" s="146" t="s">
        <v>369</v>
      </c>
      <c r="D6566" s="152" t="s">
        <v>6227</v>
      </c>
      <c r="E6566" s="152" t="s">
        <v>6255</v>
      </c>
      <c r="F6566" s="145" t="s">
        <v>6255</v>
      </c>
      <c r="G6566" s="146" t="s">
        <v>400</v>
      </c>
      <c r="H6566" s="145" t="str">
        <f>IF(Proc[[#This Row],[type]]="LFF (MDG-F)",MID(Proc[[#This Row],[Obj]],13,10),"")</f>
        <v/>
      </c>
      <c r="I6566" s="152"/>
      <c r="J6566" s="145" t="b">
        <f>Proc[[#This Row],[Requested]]=Proc[[#This Row],[CurrentParent]]</f>
        <v>1</v>
      </c>
      <c r="K6566" s="145" t="str">
        <f>IF(Proc[[#This Row],[Author]]="Marcela Urrego",VLOOKUP(LEFT(Proc[[#This Row],[Requested]],1),Table3[#All],2,0),VLOOKUP(Proc[[#This Row],[Author]],Table4[],2,0))</f>
        <v>LS</v>
      </c>
      <c r="L6566" s="148" t="s">
        <v>7174</v>
      </c>
      <c r="M6566" s="140">
        <v>46065</v>
      </c>
      <c r="N6566" s="140"/>
      <c r="O6566" s="140"/>
      <c r="P6566" s="140" t="str">
        <f ca="1">IF(Proc[[#This Row],[DaysAgeing]]&gt;5,"yep","on track")</f>
        <v>yep</v>
      </c>
      <c r="Q6566" s="2">
        <f ca="1">IF(Proc[[#This Row],[DateClosed]]="",ABS(NETWORKDAYS(Proc[[#This Row],[DateOpened]],TODAY()))-1,ABS(NETWORKDAYS(Proc[[#This Row],[DateOpened]],Proc[[#This Row],[DateClosed]]))-1)</f>
        <v>36</v>
      </c>
      <c r="R6566" s="140" t="s">
        <v>488</v>
      </c>
      <c r="S6566" s="145"/>
      <c r="T6566" s="153">
        <v>6565</v>
      </c>
    </row>
    <row r="6567" spans="1:20" hidden="1">
      <c r="A6567" s="146" t="s">
        <v>6223</v>
      </c>
      <c r="B6567" s="145" t="str">
        <f>IFERROR(VLOOKUP(Proc[[#This Row],[App]],Table2[],3,0),"open")</f>
        <v>ok</v>
      </c>
      <c r="C6567" s="146" t="s">
        <v>369</v>
      </c>
      <c r="D6567" s="152" t="s">
        <v>6228</v>
      </c>
      <c r="E6567" s="152" t="s">
        <v>6258</v>
      </c>
      <c r="F6567" s="145" t="s">
        <v>6258</v>
      </c>
      <c r="G6567" s="146" t="s">
        <v>400</v>
      </c>
      <c r="H6567" s="145" t="str">
        <f>IF(Proc[[#This Row],[type]]="LFF (MDG-F)",MID(Proc[[#This Row],[Obj]],13,10),"")</f>
        <v/>
      </c>
      <c r="I6567" s="152"/>
      <c r="J6567" s="145" t="b">
        <f>Proc[[#This Row],[Requested]]=Proc[[#This Row],[CurrentParent]]</f>
        <v>1</v>
      </c>
      <c r="K6567" s="145" t="str">
        <f>IF(Proc[[#This Row],[Author]]="Marcela Urrego",VLOOKUP(LEFT(Proc[[#This Row],[Requested]],1),Table3[#All],2,0),VLOOKUP(Proc[[#This Row],[Author]],Table4[],2,0))</f>
        <v>LS</v>
      </c>
      <c r="L6567" s="148" t="s">
        <v>7174</v>
      </c>
      <c r="M6567" s="140">
        <v>46065</v>
      </c>
      <c r="N6567" s="140"/>
      <c r="O6567" s="140"/>
      <c r="P6567" s="140" t="str">
        <f ca="1">IF(Proc[[#This Row],[DaysAgeing]]&gt;5,"yep","on track")</f>
        <v>yep</v>
      </c>
      <c r="Q6567" s="2">
        <f ca="1">IF(Proc[[#This Row],[DateClosed]]="",ABS(NETWORKDAYS(Proc[[#This Row],[DateOpened]],TODAY()))-1,ABS(NETWORKDAYS(Proc[[#This Row],[DateOpened]],Proc[[#This Row],[DateClosed]]))-1)</f>
        <v>36</v>
      </c>
      <c r="R6567" s="140" t="s">
        <v>488</v>
      </c>
      <c r="S6567" s="145"/>
      <c r="T6567" s="153">
        <v>6566</v>
      </c>
    </row>
    <row r="6568" spans="1:20" hidden="1">
      <c r="A6568" s="146" t="s">
        <v>6223</v>
      </c>
      <c r="B6568" s="153" t="str">
        <f>IFERROR(VLOOKUP(Proc[[#This Row],[App]],Table2[],3,0),"open")</f>
        <v>ok</v>
      </c>
      <c r="C6568" s="152" t="s">
        <v>369</v>
      </c>
      <c r="D6568" s="152" t="s">
        <v>6229</v>
      </c>
      <c r="E6568" s="152" t="s">
        <v>6259</v>
      </c>
      <c r="F6568" s="153" t="s">
        <v>6259</v>
      </c>
      <c r="G6568" s="146" t="s">
        <v>400</v>
      </c>
      <c r="H6568" s="145" t="str">
        <f>IF(Proc[[#This Row],[type]]="LFF (MDG-F)",MID(Proc[[#This Row],[Obj]],13,10),"")</f>
        <v/>
      </c>
      <c r="I6568" s="152"/>
      <c r="J6568" s="145" t="b">
        <f>Proc[[#This Row],[Requested]]=Proc[[#This Row],[CurrentParent]]</f>
        <v>1</v>
      </c>
      <c r="K6568" s="153" t="str">
        <f>IF(Proc[[#This Row],[Author]]="Marcela Urrego",VLOOKUP(LEFT(Proc[[#This Row],[Requested]],1),Table3[#All],2,0),VLOOKUP(Proc[[#This Row],[Author]],Table4[],2,0))</f>
        <v>LS</v>
      </c>
      <c r="L6568" s="148" t="s">
        <v>7174</v>
      </c>
      <c r="M6568" s="140">
        <v>46065</v>
      </c>
      <c r="N6568" s="140"/>
      <c r="O6568" s="140"/>
      <c r="P6568" s="140" t="str">
        <f ca="1">IF(Proc[[#This Row],[DaysAgeing]]&gt;5,"yep","on track")</f>
        <v>yep</v>
      </c>
      <c r="Q6568" s="2">
        <f ca="1">IF(Proc[[#This Row],[DateClosed]]="",ABS(NETWORKDAYS(Proc[[#This Row],[DateOpened]],TODAY()))-1,ABS(NETWORKDAYS(Proc[[#This Row],[DateOpened]],Proc[[#This Row],[DateClosed]]))-1)</f>
        <v>36</v>
      </c>
      <c r="R6568" s="140" t="s">
        <v>488</v>
      </c>
      <c r="S6568" s="145"/>
      <c r="T6568" s="153">
        <v>6567</v>
      </c>
    </row>
    <row r="6569" spans="1:20" hidden="1">
      <c r="A6569" s="146" t="s">
        <v>6223</v>
      </c>
      <c r="B6569" s="145" t="str">
        <f>IFERROR(VLOOKUP(Proc[[#This Row],[App]],Table2[],3,0),"open")</f>
        <v>ok</v>
      </c>
      <c r="C6569" s="146" t="s">
        <v>369</v>
      </c>
      <c r="D6569" s="152" t="s">
        <v>6230</v>
      </c>
      <c r="E6569" s="152" t="s">
        <v>6260</v>
      </c>
      <c r="F6569" s="145" t="s">
        <v>6260</v>
      </c>
      <c r="G6569" s="146" t="s">
        <v>400</v>
      </c>
      <c r="H6569" s="145" t="str">
        <f>IF(Proc[[#This Row],[type]]="LFF (MDG-F)",MID(Proc[[#This Row],[Obj]],13,10),"")</f>
        <v/>
      </c>
      <c r="I6569" s="152"/>
      <c r="J6569" s="145" t="b">
        <f>Proc[[#This Row],[Requested]]=Proc[[#This Row],[CurrentParent]]</f>
        <v>1</v>
      </c>
      <c r="K6569" s="145" t="str">
        <f>IF(Proc[[#This Row],[Author]]="Marcela Urrego",VLOOKUP(LEFT(Proc[[#This Row],[Requested]],1),Table3[#All],2,0),VLOOKUP(Proc[[#This Row],[Author]],Table4[],2,0))</f>
        <v>LS</v>
      </c>
      <c r="L6569" s="148" t="s">
        <v>7174</v>
      </c>
      <c r="M6569" s="140">
        <v>46065</v>
      </c>
      <c r="N6569" s="140"/>
      <c r="O6569" s="140"/>
      <c r="P6569" s="140" t="str">
        <f ca="1">IF(Proc[[#This Row],[DaysAgeing]]&gt;5,"yep","on track")</f>
        <v>yep</v>
      </c>
      <c r="Q6569" s="2">
        <f ca="1">IF(Proc[[#This Row],[DateClosed]]="",ABS(NETWORKDAYS(Proc[[#This Row],[DateOpened]],TODAY()))-1,ABS(NETWORKDAYS(Proc[[#This Row],[DateOpened]],Proc[[#This Row],[DateClosed]]))-1)</f>
        <v>36</v>
      </c>
      <c r="R6569" s="140" t="s">
        <v>488</v>
      </c>
      <c r="S6569" s="145"/>
      <c r="T6569" s="153">
        <v>6568</v>
      </c>
    </row>
    <row r="6570" spans="1:20" hidden="1">
      <c r="A6570" s="146" t="s">
        <v>6223</v>
      </c>
      <c r="B6570" s="145" t="str">
        <f>IFERROR(VLOOKUP(Proc[[#This Row],[App]],Table2[],3,0),"open")</f>
        <v>ok</v>
      </c>
      <c r="C6570" s="146" t="s">
        <v>369</v>
      </c>
      <c r="D6570" s="152" t="s">
        <v>6231</v>
      </c>
      <c r="E6570" s="152" t="s">
        <v>6261</v>
      </c>
      <c r="F6570" s="145" t="s">
        <v>6261</v>
      </c>
      <c r="G6570" s="146" t="s">
        <v>400</v>
      </c>
      <c r="H6570" s="145" t="str">
        <f>IF(Proc[[#This Row],[type]]="LFF (MDG-F)",MID(Proc[[#This Row],[Obj]],13,10),"")</f>
        <v/>
      </c>
      <c r="I6570" s="152"/>
      <c r="J6570" s="145" t="b">
        <f>Proc[[#This Row],[Requested]]=Proc[[#This Row],[CurrentParent]]</f>
        <v>1</v>
      </c>
      <c r="K6570" s="145" t="str">
        <f>IF(Proc[[#This Row],[Author]]="Marcela Urrego",VLOOKUP(LEFT(Proc[[#This Row],[Requested]],1),Table3[#All],2,0),VLOOKUP(Proc[[#This Row],[Author]],Table4[],2,0))</f>
        <v>LS</v>
      </c>
      <c r="L6570" s="148" t="s">
        <v>7174</v>
      </c>
      <c r="M6570" s="140">
        <v>46065</v>
      </c>
      <c r="N6570" s="140"/>
      <c r="O6570" s="140"/>
      <c r="P6570" s="140" t="str">
        <f ca="1">IF(Proc[[#This Row],[DaysAgeing]]&gt;5,"yep","on track")</f>
        <v>yep</v>
      </c>
      <c r="Q6570" s="2">
        <f ca="1">IF(Proc[[#This Row],[DateClosed]]="",ABS(NETWORKDAYS(Proc[[#This Row],[DateOpened]],TODAY()))-1,ABS(NETWORKDAYS(Proc[[#This Row],[DateOpened]],Proc[[#This Row],[DateClosed]]))-1)</f>
        <v>36</v>
      </c>
      <c r="R6570" s="140" t="s">
        <v>488</v>
      </c>
      <c r="S6570" s="145"/>
      <c r="T6570" s="153">
        <v>6569</v>
      </c>
    </row>
    <row r="6571" spans="1:20" hidden="1">
      <c r="A6571" s="146" t="s">
        <v>6223</v>
      </c>
      <c r="B6571" s="153" t="str">
        <f>IFERROR(VLOOKUP(Proc[[#This Row],[App]],Table2[],3,0),"open")</f>
        <v>ok</v>
      </c>
      <c r="C6571" s="152" t="s">
        <v>369</v>
      </c>
      <c r="D6571" s="152" t="s">
        <v>6232</v>
      </c>
      <c r="E6571" s="152" t="s">
        <v>6262</v>
      </c>
      <c r="F6571" s="153" t="s">
        <v>6262</v>
      </c>
      <c r="G6571" s="146" t="s">
        <v>400</v>
      </c>
      <c r="H6571" s="145" t="str">
        <f>IF(Proc[[#This Row],[type]]="LFF (MDG-F)",MID(Proc[[#This Row],[Obj]],13,10),"")</f>
        <v/>
      </c>
      <c r="I6571" s="152"/>
      <c r="J6571" s="145" t="b">
        <f>Proc[[#This Row],[Requested]]=Proc[[#This Row],[CurrentParent]]</f>
        <v>1</v>
      </c>
      <c r="K6571" s="153" t="str">
        <f>IF(Proc[[#This Row],[Author]]="Marcela Urrego",VLOOKUP(LEFT(Proc[[#This Row],[Requested]],1),Table3[#All],2,0),VLOOKUP(Proc[[#This Row],[Author]],Table4[],2,0))</f>
        <v>LS</v>
      </c>
      <c r="L6571" s="148" t="s">
        <v>7174</v>
      </c>
      <c r="M6571" s="140">
        <v>46065</v>
      </c>
      <c r="N6571" s="140"/>
      <c r="O6571" s="140"/>
      <c r="P6571" s="140" t="str">
        <f ca="1">IF(Proc[[#This Row],[DaysAgeing]]&gt;5,"yep","on track")</f>
        <v>yep</v>
      </c>
      <c r="Q6571" s="2">
        <f ca="1">IF(Proc[[#This Row],[DateClosed]]="",ABS(NETWORKDAYS(Proc[[#This Row],[DateOpened]],TODAY()))-1,ABS(NETWORKDAYS(Proc[[#This Row],[DateOpened]],Proc[[#This Row],[DateClosed]]))-1)</f>
        <v>36</v>
      </c>
      <c r="R6571" s="140" t="s">
        <v>488</v>
      </c>
      <c r="S6571" s="145"/>
      <c r="T6571" s="153">
        <v>6570</v>
      </c>
    </row>
    <row r="6572" spans="1:20" hidden="1">
      <c r="A6572" s="146" t="s">
        <v>6223</v>
      </c>
      <c r="B6572" s="153" t="str">
        <f>IFERROR(VLOOKUP(Proc[[#This Row],[App]],Table2[],3,0),"open")</f>
        <v>ok</v>
      </c>
      <c r="C6572" s="152" t="s">
        <v>369</v>
      </c>
      <c r="D6572" s="152" t="s">
        <v>6233</v>
      </c>
      <c r="E6572" s="152" t="s">
        <v>6263</v>
      </c>
      <c r="F6572" s="153" t="s">
        <v>6263</v>
      </c>
      <c r="G6572" s="146" t="s">
        <v>400</v>
      </c>
      <c r="H6572" s="145" t="str">
        <f>IF(Proc[[#This Row],[type]]="LFF (MDG-F)",MID(Proc[[#This Row],[Obj]],13,10),"")</f>
        <v/>
      </c>
      <c r="I6572" s="152"/>
      <c r="J6572" s="145" t="b">
        <f>Proc[[#This Row],[Requested]]=Proc[[#This Row],[CurrentParent]]</f>
        <v>1</v>
      </c>
      <c r="K6572" s="153" t="str">
        <f>IF(Proc[[#This Row],[Author]]="Marcela Urrego",VLOOKUP(LEFT(Proc[[#This Row],[Requested]],1),Table3[#All],2,0),VLOOKUP(Proc[[#This Row],[Author]],Table4[],2,0))</f>
        <v>LS</v>
      </c>
      <c r="L6572" s="148" t="s">
        <v>7174</v>
      </c>
      <c r="M6572" s="140">
        <v>46065</v>
      </c>
      <c r="N6572" s="140"/>
      <c r="O6572" s="140"/>
      <c r="P6572" s="140" t="str">
        <f ca="1">IF(Proc[[#This Row],[DaysAgeing]]&gt;5,"yep","on track")</f>
        <v>yep</v>
      </c>
      <c r="Q6572" s="2">
        <f ca="1">IF(Proc[[#This Row],[DateClosed]]="",ABS(NETWORKDAYS(Proc[[#This Row],[DateOpened]],TODAY()))-1,ABS(NETWORKDAYS(Proc[[#This Row],[DateOpened]],Proc[[#This Row],[DateClosed]]))-1)</f>
        <v>36</v>
      </c>
      <c r="R6572" s="140" t="s">
        <v>488</v>
      </c>
      <c r="S6572" s="145"/>
      <c r="T6572" s="153">
        <v>6571</v>
      </c>
    </row>
    <row r="6573" spans="1:20" hidden="1">
      <c r="A6573" s="146" t="s">
        <v>6223</v>
      </c>
      <c r="B6573" s="153" t="str">
        <f>IFERROR(VLOOKUP(Proc[[#This Row],[App]],Table2[],3,0),"open")</f>
        <v>ok</v>
      </c>
      <c r="C6573" s="152" t="s">
        <v>369</v>
      </c>
      <c r="D6573" s="152" t="s">
        <v>6234</v>
      </c>
      <c r="E6573" s="152" t="s">
        <v>6264</v>
      </c>
      <c r="F6573" s="153" t="s">
        <v>6264</v>
      </c>
      <c r="G6573" s="146" t="s">
        <v>400</v>
      </c>
      <c r="H6573" s="145" t="str">
        <f>IF(Proc[[#This Row],[type]]="LFF (MDG-F)",MID(Proc[[#This Row],[Obj]],13,10),"")</f>
        <v/>
      </c>
      <c r="I6573" s="152"/>
      <c r="J6573" s="145" t="b">
        <f>Proc[[#This Row],[Requested]]=Proc[[#This Row],[CurrentParent]]</f>
        <v>1</v>
      </c>
      <c r="K6573" s="153" t="str">
        <f>IF(Proc[[#This Row],[Author]]="Marcela Urrego",VLOOKUP(LEFT(Proc[[#This Row],[Requested]],1),Table3[#All],2,0),VLOOKUP(Proc[[#This Row],[Author]],Table4[],2,0))</f>
        <v>LS</v>
      </c>
      <c r="L6573" s="148" t="s">
        <v>7174</v>
      </c>
      <c r="M6573" s="140">
        <v>46065</v>
      </c>
      <c r="N6573" s="140"/>
      <c r="O6573" s="140"/>
      <c r="P6573" s="140" t="str">
        <f ca="1">IF(Proc[[#This Row],[DaysAgeing]]&gt;5,"yep","on track")</f>
        <v>yep</v>
      </c>
      <c r="Q6573" s="2">
        <f ca="1">IF(Proc[[#This Row],[DateClosed]]="",ABS(NETWORKDAYS(Proc[[#This Row],[DateOpened]],TODAY()))-1,ABS(NETWORKDAYS(Proc[[#This Row],[DateOpened]],Proc[[#This Row],[DateClosed]]))-1)</f>
        <v>36</v>
      </c>
      <c r="R6573" s="140" t="s">
        <v>488</v>
      </c>
      <c r="S6573" s="145"/>
      <c r="T6573" s="153">
        <v>6572</v>
      </c>
    </row>
    <row r="6574" spans="1:20" hidden="1">
      <c r="A6574" s="146" t="s">
        <v>6223</v>
      </c>
      <c r="B6574" s="153" t="str">
        <f>IFERROR(VLOOKUP(Proc[[#This Row],[App]],Table2[],3,0),"open")</f>
        <v>ok</v>
      </c>
      <c r="C6574" s="152" t="s">
        <v>369</v>
      </c>
      <c r="D6574" s="152" t="s">
        <v>6235</v>
      </c>
      <c r="E6574" s="152" t="s">
        <v>6264</v>
      </c>
      <c r="F6574" s="153" t="s">
        <v>6264</v>
      </c>
      <c r="G6574" s="146" t="s">
        <v>406</v>
      </c>
      <c r="H6574" s="145" t="str">
        <f>IF(Proc[[#This Row],[type]]="LFF (MDG-F)",MID(Proc[[#This Row],[Obj]],13,10),"")</f>
        <v>2118C00411</v>
      </c>
      <c r="I6574" s="152"/>
      <c r="J6574" s="145" t="b">
        <f>Proc[[#This Row],[Requested]]=Proc[[#This Row],[CurrentParent]]</f>
        <v>1</v>
      </c>
      <c r="K6574" s="153" t="str">
        <f>IF(Proc[[#This Row],[Author]]="Marcela Urrego",VLOOKUP(LEFT(Proc[[#This Row],[Requested]],1),Table3[#All],2,0),VLOOKUP(Proc[[#This Row],[Author]],Table4[],2,0))</f>
        <v>LS</v>
      </c>
      <c r="L6574" s="148" t="s">
        <v>7174</v>
      </c>
      <c r="M6574" s="140">
        <v>46065</v>
      </c>
      <c r="N6574" s="140"/>
      <c r="O6574" s="140"/>
      <c r="P6574" s="140" t="str">
        <f ca="1">IF(Proc[[#This Row],[DaysAgeing]]&gt;5,"yep","on track")</f>
        <v>yep</v>
      </c>
      <c r="Q6574" s="2">
        <f ca="1">IF(Proc[[#This Row],[DateClosed]]="",ABS(NETWORKDAYS(Proc[[#This Row],[DateOpened]],TODAY()))-1,ABS(NETWORKDAYS(Proc[[#This Row],[DateOpened]],Proc[[#This Row],[DateClosed]]))-1)</f>
        <v>36</v>
      </c>
      <c r="R6574" s="140" t="s">
        <v>488</v>
      </c>
      <c r="S6574" s="145"/>
      <c r="T6574" s="153">
        <v>6573</v>
      </c>
    </row>
    <row r="6575" spans="1:20" hidden="1">
      <c r="A6575" s="146" t="s">
        <v>6223</v>
      </c>
      <c r="B6575" s="145" t="str">
        <f>IFERROR(VLOOKUP(Proc[[#This Row],[App]],Table2[],3,0),"open")</f>
        <v>ok</v>
      </c>
      <c r="C6575" s="146" t="s">
        <v>369</v>
      </c>
      <c r="D6575" s="152" t="s">
        <v>6236</v>
      </c>
      <c r="E6575" s="152" t="s">
        <v>6264</v>
      </c>
      <c r="F6575" s="145" t="s">
        <v>6264</v>
      </c>
      <c r="G6575" s="146" t="s">
        <v>400</v>
      </c>
      <c r="H6575" s="145" t="str">
        <f>IF(Proc[[#This Row],[type]]="LFF (MDG-F)",MID(Proc[[#This Row],[Obj]],13,10),"")</f>
        <v/>
      </c>
      <c r="I6575" s="152"/>
      <c r="J6575" s="145" t="b">
        <f>Proc[[#This Row],[Requested]]=Proc[[#This Row],[CurrentParent]]</f>
        <v>1</v>
      </c>
      <c r="K6575" s="145" t="str">
        <f>IF(Proc[[#This Row],[Author]]="Marcela Urrego",VLOOKUP(LEFT(Proc[[#This Row],[Requested]],1),Table3[#All],2,0),VLOOKUP(Proc[[#This Row],[Author]],Table4[],2,0))</f>
        <v>LS</v>
      </c>
      <c r="L6575" s="148" t="s">
        <v>7174</v>
      </c>
      <c r="M6575" s="140">
        <v>46065</v>
      </c>
      <c r="N6575" s="140"/>
      <c r="O6575" s="140"/>
      <c r="P6575" s="140" t="str">
        <f ca="1">IF(Proc[[#This Row],[DaysAgeing]]&gt;5,"yep","on track")</f>
        <v>yep</v>
      </c>
      <c r="Q6575" s="2">
        <f ca="1">IF(Proc[[#This Row],[DateClosed]]="",ABS(NETWORKDAYS(Proc[[#This Row],[DateOpened]],TODAY()))-1,ABS(NETWORKDAYS(Proc[[#This Row],[DateOpened]],Proc[[#This Row],[DateClosed]]))-1)</f>
        <v>36</v>
      </c>
      <c r="R6575" s="140" t="s">
        <v>488</v>
      </c>
      <c r="S6575" s="145"/>
      <c r="T6575" s="153">
        <v>6574</v>
      </c>
    </row>
    <row r="6576" spans="1:20" hidden="1">
      <c r="A6576" s="146" t="s">
        <v>6223</v>
      </c>
      <c r="B6576" s="145" t="str">
        <f>IFERROR(VLOOKUP(Proc[[#This Row],[App]],Table2[],3,0),"open")</f>
        <v>ok</v>
      </c>
      <c r="C6576" s="146" t="s">
        <v>369</v>
      </c>
      <c r="D6576" s="152" t="s">
        <v>6237</v>
      </c>
      <c r="E6576" s="152" t="s">
        <v>6265</v>
      </c>
      <c r="F6576" s="145" t="s">
        <v>6265</v>
      </c>
      <c r="G6576" s="146" t="s">
        <v>400</v>
      </c>
      <c r="H6576" s="145" t="str">
        <f>IF(Proc[[#This Row],[type]]="LFF (MDG-F)",MID(Proc[[#This Row],[Obj]],13,10),"")</f>
        <v/>
      </c>
      <c r="I6576" s="152"/>
      <c r="J6576" s="145" t="b">
        <f>Proc[[#This Row],[Requested]]=Proc[[#This Row],[CurrentParent]]</f>
        <v>1</v>
      </c>
      <c r="K6576" s="145" t="str">
        <f>IF(Proc[[#This Row],[Author]]="Marcela Urrego",VLOOKUP(LEFT(Proc[[#This Row],[Requested]],1),Table3[#All],2,0),VLOOKUP(Proc[[#This Row],[Author]],Table4[],2,0))</f>
        <v>LS</v>
      </c>
      <c r="L6576" s="148" t="s">
        <v>7174</v>
      </c>
      <c r="M6576" s="140">
        <v>46065</v>
      </c>
      <c r="N6576" s="140"/>
      <c r="O6576" s="140"/>
      <c r="P6576" s="140" t="str">
        <f ca="1">IF(Proc[[#This Row],[DaysAgeing]]&gt;5,"yep","on track")</f>
        <v>yep</v>
      </c>
      <c r="Q6576" s="2">
        <f ca="1">IF(Proc[[#This Row],[DateClosed]]="",ABS(NETWORKDAYS(Proc[[#This Row],[DateOpened]],TODAY()))-1,ABS(NETWORKDAYS(Proc[[#This Row],[DateOpened]],Proc[[#This Row],[DateClosed]]))-1)</f>
        <v>36</v>
      </c>
      <c r="R6576" s="140" t="s">
        <v>488</v>
      </c>
      <c r="S6576" s="145"/>
      <c r="T6576" s="153">
        <v>6575</v>
      </c>
    </row>
    <row r="6577" spans="1:20" hidden="1">
      <c r="A6577" s="146" t="s">
        <v>6223</v>
      </c>
      <c r="B6577" s="145" t="str">
        <f>IFERROR(VLOOKUP(Proc[[#This Row],[App]],Table2[],3,0),"open")</f>
        <v>ok</v>
      </c>
      <c r="C6577" s="146" t="s">
        <v>369</v>
      </c>
      <c r="D6577" s="152" t="s">
        <v>6238</v>
      </c>
      <c r="E6577" s="152" t="s">
        <v>6265</v>
      </c>
      <c r="F6577" s="145" t="s">
        <v>6265</v>
      </c>
      <c r="G6577" s="146" t="s">
        <v>400</v>
      </c>
      <c r="H6577" s="145" t="str">
        <f>IF(Proc[[#This Row],[type]]="LFF (MDG-F)",MID(Proc[[#This Row],[Obj]],13,10),"")</f>
        <v/>
      </c>
      <c r="I6577" s="152"/>
      <c r="J6577" s="145" t="b">
        <f>Proc[[#This Row],[Requested]]=Proc[[#This Row],[CurrentParent]]</f>
        <v>1</v>
      </c>
      <c r="K6577" s="145" t="str">
        <f>IF(Proc[[#This Row],[Author]]="Marcela Urrego",VLOOKUP(LEFT(Proc[[#This Row],[Requested]],1),Table3[#All],2,0),VLOOKUP(Proc[[#This Row],[Author]],Table4[],2,0))</f>
        <v>LS</v>
      </c>
      <c r="L6577" s="148" t="s">
        <v>7174</v>
      </c>
      <c r="M6577" s="140">
        <v>46065</v>
      </c>
      <c r="N6577" s="140"/>
      <c r="O6577" s="140"/>
      <c r="P6577" s="140" t="str">
        <f ca="1">IF(Proc[[#This Row],[DaysAgeing]]&gt;5,"yep","on track")</f>
        <v>yep</v>
      </c>
      <c r="Q6577" s="2">
        <f ca="1">IF(Proc[[#This Row],[DateClosed]]="",ABS(NETWORKDAYS(Proc[[#This Row],[DateOpened]],TODAY()))-1,ABS(NETWORKDAYS(Proc[[#This Row],[DateOpened]],Proc[[#This Row],[DateClosed]]))-1)</f>
        <v>36</v>
      </c>
      <c r="R6577" s="140" t="s">
        <v>488</v>
      </c>
      <c r="S6577" s="145"/>
      <c r="T6577" s="153">
        <v>6576</v>
      </c>
    </row>
    <row r="6578" spans="1:20" hidden="1">
      <c r="A6578" s="146" t="s">
        <v>6223</v>
      </c>
      <c r="B6578" s="145" t="str">
        <f>IFERROR(VLOOKUP(Proc[[#This Row],[App]],Table2[],3,0),"open")</f>
        <v>ok</v>
      </c>
      <c r="C6578" s="146" t="s">
        <v>369</v>
      </c>
      <c r="D6578" s="152" t="s">
        <v>6239</v>
      </c>
      <c r="E6578" s="152" t="s">
        <v>6266</v>
      </c>
      <c r="F6578" s="145" t="s">
        <v>6266</v>
      </c>
      <c r="G6578" s="146" t="s">
        <v>400</v>
      </c>
      <c r="H6578" s="145" t="str">
        <f>IF(Proc[[#This Row],[type]]="LFF (MDG-F)",MID(Proc[[#This Row],[Obj]],13,10),"")</f>
        <v/>
      </c>
      <c r="I6578" s="152"/>
      <c r="J6578" s="145" t="b">
        <f>Proc[[#This Row],[Requested]]=Proc[[#This Row],[CurrentParent]]</f>
        <v>1</v>
      </c>
      <c r="K6578" s="145" t="str">
        <f>IF(Proc[[#This Row],[Author]]="Marcela Urrego",VLOOKUP(LEFT(Proc[[#This Row],[Requested]],1),Table3[#All],2,0),VLOOKUP(Proc[[#This Row],[Author]],Table4[],2,0))</f>
        <v>LS</v>
      </c>
      <c r="L6578" s="148" t="s">
        <v>7174</v>
      </c>
      <c r="M6578" s="140">
        <v>46065</v>
      </c>
      <c r="N6578" s="140"/>
      <c r="O6578" s="140"/>
      <c r="P6578" s="140" t="str">
        <f ca="1">IF(Proc[[#This Row],[DaysAgeing]]&gt;5,"yep","on track")</f>
        <v>yep</v>
      </c>
      <c r="Q6578" s="2">
        <f ca="1">IF(Proc[[#This Row],[DateClosed]]="",ABS(NETWORKDAYS(Proc[[#This Row],[DateOpened]],TODAY()))-1,ABS(NETWORKDAYS(Proc[[#This Row],[DateOpened]],Proc[[#This Row],[DateClosed]]))-1)</f>
        <v>36</v>
      </c>
      <c r="R6578" s="140" t="s">
        <v>488</v>
      </c>
      <c r="S6578" s="145"/>
      <c r="T6578" s="153">
        <v>6577</v>
      </c>
    </row>
    <row r="6579" spans="1:20" hidden="1">
      <c r="A6579" s="146" t="s">
        <v>6223</v>
      </c>
      <c r="B6579" s="145" t="str">
        <f>IFERROR(VLOOKUP(Proc[[#This Row],[App]],Table2[],3,0),"open")</f>
        <v>ok</v>
      </c>
      <c r="C6579" s="147" t="s">
        <v>369</v>
      </c>
      <c r="D6579" s="152" t="s">
        <v>6240</v>
      </c>
      <c r="E6579" s="152" t="s">
        <v>6267</v>
      </c>
      <c r="F6579" s="148" t="s">
        <v>6267</v>
      </c>
      <c r="G6579" s="146" t="s">
        <v>406</v>
      </c>
      <c r="H6579" s="145" t="str">
        <f>IF(Proc[[#This Row],[type]]="LFF (MDG-F)",MID(Proc[[#This Row],[Obj]],13,10),"")</f>
        <v>2118C00025</v>
      </c>
      <c r="I6579" s="152"/>
      <c r="J6579" s="145" t="b">
        <f>Proc[[#This Row],[Requested]]=Proc[[#This Row],[CurrentParent]]</f>
        <v>1</v>
      </c>
      <c r="K6579" s="145" t="str">
        <f>IF(Proc[[#This Row],[Author]]="Marcela Urrego",VLOOKUP(LEFT(Proc[[#This Row],[Requested]],1),Table3[#All],2,0),VLOOKUP(Proc[[#This Row],[Author]],Table4[],2,0))</f>
        <v>LS</v>
      </c>
      <c r="L6579" s="148" t="s">
        <v>7174</v>
      </c>
      <c r="M6579" s="140">
        <v>46065</v>
      </c>
      <c r="N6579" s="140"/>
      <c r="O6579" s="140"/>
      <c r="P6579" s="140" t="str">
        <f ca="1">IF(Proc[[#This Row],[DaysAgeing]]&gt;5,"yep","on track")</f>
        <v>yep</v>
      </c>
      <c r="Q6579" s="2">
        <f ca="1">IF(Proc[[#This Row],[DateClosed]]="",ABS(NETWORKDAYS(Proc[[#This Row],[DateOpened]],TODAY()))-1,ABS(NETWORKDAYS(Proc[[#This Row],[DateOpened]],Proc[[#This Row],[DateClosed]]))-1)</f>
        <v>36</v>
      </c>
      <c r="R6579" s="140" t="s">
        <v>488</v>
      </c>
      <c r="S6579" s="145"/>
      <c r="T6579" s="153">
        <v>6578</v>
      </c>
    </row>
    <row r="6580" spans="1:20" hidden="1">
      <c r="A6580" s="146" t="s">
        <v>6223</v>
      </c>
      <c r="B6580" s="145" t="str">
        <f>IFERROR(VLOOKUP(Proc[[#This Row],[App]],Table2[],3,0),"open")</f>
        <v>ok</v>
      </c>
      <c r="C6580" s="147" t="s">
        <v>369</v>
      </c>
      <c r="D6580" s="152" t="s">
        <v>6241</v>
      </c>
      <c r="E6580" s="152" t="s">
        <v>6266</v>
      </c>
      <c r="F6580" s="148" t="s">
        <v>6266</v>
      </c>
      <c r="G6580" s="146" t="s">
        <v>406</v>
      </c>
      <c r="H6580" s="145" t="str">
        <f>IF(Proc[[#This Row],[type]]="LFF (MDG-F)",MID(Proc[[#This Row],[Obj]],13,10),"")</f>
        <v>2118C00029</v>
      </c>
      <c r="I6580" s="152"/>
      <c r="J6580" s="145" t="b">
        <f>Proc[[#This Row],[Requested]]=Proc[[#This Row],[CurrentParent]]</f>
        <v>1</v>
      </c>
      <c r="K6580" s="145" t="str">
        <f>IF(Proc[[#This Row],[Author]]="Marcela Urrego",VLOOKUP(LEFT(Proc[[#This Row],[Requested]],1),Table3[#All],2,0),VLOOKUP(Proc[[#This Row],[Author]],Table4[],2,0))</f>
        <v>LS</v>
      </c>
      <c r="L6580" s="148" t="s">
        <v>7174</v>
      </c>
      <c r="M6580" s="140">
        <v>46065</v>
      </c>
      <c r="N6580" s="140"/>
      <c r="O6580" s="140"/>
      <c r="P6580" s="140" t="str">
        <f ca="1">IF(Proc[[#This Row],[DaysAgeing]]&gt;5,"yep","on track")</f>
        <v>yep</v>
      </c>
      <c r="Q6580" s="2">
        <f ca="1">IF(Proc[[#This Row],[DateClosed]]="",ABS(NETWORKDAYS(Proc[[#This Row],[DateOpened]],TODAY()))-1,ABS(NETWORKDAYS(Proc[[#This Row],[DateOpened]],Proc[[#This Row],[DateClosed]]))-1)</f>
        <v>36</v>
      </c>
      <c r="R6580" s="140" t="s">
        <v>488</v>
      </c>
      <c r="S6580" s="145"/>
      <c r="T6580" s="153">
        <v>6579</v>
      </c>
    </row>
    <row r="6581" spans="1:20" hidden="1">
      <c r="A6581" s="146" t="s">
        <v>6223</v>
      </c>
      <c r="B6581" s="145" t="str">
        <f>IFERROR(VLOOKUP(Proc[[#This Row],[App]],Table2[],3,0),"open")</f>
        <v>ok</v>
      </c>
      <c r="C6581" s="147" t="s">
        <v>369</v>
      </c>
      <c r="D6581" s="152" t="s">
        <v>6242</v>
      </c>
      <c r="E6581" s="152" t="s">
        <v>6265</v>
      </c>
      <c r="F6581" s="148" t="s">
        <v>6265</v>
      </c>
      <c r="G6581" s="146" t="s">
        <v>406</v>
      </c>
      <c r="H6581" s="145" t="str">
        <f>IF(Proc[[#This Row],[type]]="LFF (MDG-F)",MID(Proc[[#This Row],[Obj]],13,10),"")</f>
        <v>2118C00030</v>
      </c>
      <c r="I6581" s="152"/>
      <c r="J6581" s="145" t="b">
        <f>Proc[[#This Row],[Requested]]=Proc[[#This Row],[CurrentParent]]</f>
        <v>1</v>
      </c>
      <c r="K6581" s="145" t="str">
        <f>IF(Proc[[#This Row],[Author]]="Marcela Urrego",VLOOKUP(LEFT(Proc[[#This Row],[Requested]],1),Table3[#All],2,0),VLOOKUP(Proc[[#This Row],[Author]],Table4[],2,0))</f>
        <v>LS</v>
      </c>
      <c r="L6581" s="148" t="s">
        <v>7174</v>
      </c>
      <c r="M6581" s="140">
        <v>46065</v>
      </c>
      <c r="N6581" s="140"/>
      <c r="O6581" s="140"/>
      <c r="P6581" s="140" t="str">
        <f ca="1">IF(Proc[[#This Row],[DaysAgeing]]&gt;5,"yep","on track")</f>
        <v>yep</v>
      </c>
      <c r="Q6581" s="2">
        <f ca="1">IF(Proc[[#This Row],[DateClosed]]="",ABS(NETWORKDAYS(Proc[[#This Row],[DateOpened]],TODAY()))-1,ABS(NETWORKDAYS(Proc[[#This Row],[DateOpened]],Proc[[#This Row],[DateClosed]]))-1)</f>
        <v>36</v>
      </c>
      <c r="R6581" s="140" t="s">
        <v>488</v>
      </c>
      <c r="S6581" s="145"/>
      <c r="T6581" s="153">
        <v>6580</v>
      </c>
    </row>
    <row r="6582" spans="1:20" hidden="1">
      <c r="A6582" s="146" t="s">
        <v>6223</v>
      </c>
      <c r="B6582" s="145" t="str">
        <f>IFERROR(VLOOKUP(Proc[[#This Row],[App]],Table2[],3,0),"open")</f>
        <v>ok</v>
      </c>
      <c r="C6582" s="146" t="s">
        <v>369</v>
      </c>
      <c r="D6582" s="152" t="s">
        <v>6243</v>
      </c>
      <c r="E6582" s="152" t="s">
        <v>6267</v>
      </c>
      <c r="F6582" s="145" t="s">
        <v>6267</v>
      </c>
      <c r="G6582" s="146" t="s">
        <v>400</v>
      </c>
      <c r="H6582" s="145" t="str">
        <f>IF(Proc[[#This Row],[type]]="LFF (MDG-F)",MID(Proc[[#This Row],[Obj]],13,10),"")</f>
        <v/>
      </c>
      <c r="I6582" s="152"/>
      <c r="J6582" s="145" t="b">
        <f>Proc[[#This Row],[Requested]]=Proc[[#This Row],[CurrentParent]]</f>
        <v>1</v>
      </c>
      <c r="K6582" s="145" t="str">
        <f>IF(Proc[[#This Row],[Author]]="Marcela Urrego",VLOOKUP(LEFT(Proc[[#This Row],[Requested]],1),Table3[#All],2,0),VLOOKUP(Proc[[#This Row],[Author]],Table4[],2,0))</f>
        <v>LS</v>
      </c>
      <c r="L6582" s="148" t="s">
        <v>7174</v>
      </c>
      <c r="M6582" s="140">
        <v>46065</v>
      </c>
      <c r="N6582" s="140"/>
      <c r="O6582" s="140"/>
      <c r="P6582" s="140" t="str">
        <f ca="1">IF(Proc[[#This Row],[DaysAgeing]]&gt;5,"yep","on track")</f>
        <v>yep</v>
      </c>
      <c r="Q6582" s="2">
        <f ca="1">IF(Proc[[#This Row],[DateClosed]]="",ABS(NETWORKDAYS(Proc[[#This Row],[DateOpened]],TODAY()))-1,ABS(NETWORKDAYS(Proc[[#This Row],[DateOpened]],Proc[[#This Row],[DateClosed]]))-1)</f>
        <v>36</v>
      </c>
      <c r="R6582" s="140" t="s">
        <v>488</v>
      </c>
      <c r="S6582" s="145"/>
      <c r="T6582" s="153">
        <v>6581</v>
      </c>
    </row>
    <row r="6583" spans="1:20" hidden="1">
      <c r="A6583" s="146" t="s">
        <v>6223</v>
      </c>
      <c r="B6583" s="145" t="str">
        <f>IFERROR(VLOOKUP(Proc[[#This Row],[App]],Table2[],3,0),"open")</f>
        <v>ok</v>
      </c>
      <c r="C6583" s="147" t="s">
        <v>369</v>
      </c>
      <c r="D6583" s="152" t="s">
        <v>6244</v>
      </c>
      <c r="E6583" s="152" t="s">
        <v>6262</v>
      </c>
      <c r="F6583" s="148" t="s">
        <v>6262</v>
      </c>
      <c r="G6583" s="146" t="s">
        <v>406</v>
      </c>
      <c r="H6583" s="145" t="str">
        <f>IF(Proc[[#This Row],[type]]="LFF (MDG-F)",MID(Proc[[#This Row],[Obj]],13,10),"")</f>
        <v>2118C00111</v>
      </c>
      <c r="I6583" s="152"/>
      <c r="J6583" s="145" t="b">
        <f>Proc[[#This Row],[Requested]]=Proc[[#This Row],[CurrentParent]]</f>
        <v>1</v>
      </c>
      <c r="K6583" s="145" t="str">
        <f>IF(Proc[[#This Row],[Author]]="Marcela Urrego",VLOOKUP(LEFT(Proc[[#This Row],[Requested]],1),Table3[#All],2,0),VLOOKUP(Proc[[#This Row],[Author]],Table4[],2,0))</f>
        <v>LS</v>
      </c>
      <c r="L6583" s="148" t="s">
        <v>7174</v>
      </c>
      <c r="M6583" s="140">
        <v>46065</v>
      </c>
      <c r="N6583" s="140"/>
      <c r="O6583" s="140"/>
      <c r="P6583" s="140" t="str">
        <f ca="1">IF(Proc[[#This Row],[DaysAgeing]]&gt;5,"yep","on track")</f>
        <v>yep</v>
      </c>
      <c r="Q6583" s="2">
        <f ca="1">IF(Proc[[#This Row],[DateClosed]]="",ABS(NETWORKDAYS(Proc[[#This Row],[DateOpened]],TODAY()))-1,ABS(NETWORKDAYS(Proc[[#This Row],[DateOpened]],Proc[[#This Row],[DateClosed]]))-1)</f>
        <v>36</v>
      </c>
      <c r="R6583" s="140" t="s">
        <v>488</v>
      </c>
      <c r="S6583" s="145"/>
      <c r="T6583" s="153">
        <v>6582</v>
      </c>
    </row>
    <row r="6584" spans="1:20" hidden="1">
      <c r="A6584" s="146" t="s">
        <v>6223</v>
      </c>
      <c r="B6584" s="145" t="str">
        <f>IFERROR(VLOOKUP(Proc[[#This Row],[App]],Table2[],3,0),"open")</f>
        <v>ok</v>
      </c>
      <c r="C6584" s="146" t="s">
        <v>369</v>
      </c>
      <c r="D6584" s="152" t="s">
        <v>6245</v>
      </c>
      <c r="E6584" s="152" t="s">
        <v>6265</v>
      </c>
      <c r="F6584" s="145" t="s">
        <v>6265</v>
      </c>
      <c r="G6584" s="146" t="s">
        <v>400</v>
      </c>
      <c r="H6584" s="145" t="str">
        <f>IF(Proc[[#This Row],[type]]="LFF (MDG-F)",MID(Proc[[#This Row],[Obj]],13,10),"")</f>
        <v/>
      </c>
      <c r="I6584" s="152"/>
      <c r="J6584" s="145" t="b">
        <f>Proc[[#This Row],[Requested]]=Proc[[#This Row],[CurrentParent]]</f>
        <v>1</v>
      </c>
      <c r="K6584" s="145" t="str">
        <f>IF(Proc[[#This Row],[Author]]="Marcela Urrego",VLOOKUP(LEFT(Proc[[#This Row],[Requested]],1),Table3[#All],2,0),VLOOKUP(Proc[[#This Row],[Author]],Table4[],2,0))</f>
        <v>LS</v>
      </c>
      <c r="L6584" s="148" t="s">
        <v>7174</v>
      </c>
      <c r="M6584" s="140">
        <v>46065</v>
      </c>
      <c r="N6584" s="140"/>
      <c r="O6584" s="140"/>
      <c r="P6584" s="140" t="str">
        <f ca="1">IF(Proc[[#This Row],[DaysAgeing]]&gt;5,"yep","on track")</f>
        <v>yep</v>
      </c>
      <c r="Q6584" s="2">
        <f ca="1">IF(Proc[[#This Row],[DateClosed]]="",ABS(NETWORKDAYS(Proc[[#This Row],[DateOpened]],TODAY()))-1,ABS(NETWORKDAYS(Proc[[#This Row],[DateOpened]],Proc[[#This Row],[DateClosed]]))-1)</f>
        <v>36</v>
      </c>
      <c r="R6584" s="140" t="s">
        <v>488</v>
      </c>
      <c r="S6584" s="145"/>
      <c r="T6584" s="153">
        <v>6583</v>
      </c>
    </row>
    <row r="6585" spans="1:20" hidden="1">
      <c r="A6585" s="146" t="s">
        <v>6223</v>
      </c>
      <c r="B6585" s="145" t="str">
        <f>IFERROR(VLOOKUP(Proc[[#This Row],[App]],Table2[],3,0),"open")</f>
        <v>ok</v>
      </c>
      <c r="C6585" s="146" t="s">
        <v>369</v>
      </c>
      <c r="D6585" s="152" t="s">
        <v>6246</v>
      </c>
      <c r="E6585" s="152" t="s">
        <v>6265</v>
      </c>
      <c r="F6585" s="145" t="s">
        <v>6265</v>
      </c>
      <c r="G6585" s="146" t="s">
        <v>400</v>
      </c>
      <c r="H6585" s="145" t="str">
        <f>IF(Proc[[#This Row],[type]]="LFF (MDG-F)",MID(Proc[[#This Row],[Obj]],13,10),"")</f>
        <v/>
      </c>
      <c r="I6585" s="152"/>
      <c r="J6585" s="145" t="b">
        <f>Proc[[#This Row],[Requested]]=Proc[[#This Row],[CurrentParent]]</f>
        <v>1</v>
      </c>
      <c r="K6585" s="145" t="str">
        <f>IF(Proc[[#This Row],[Author]]="Marcela Urrego",VLOOKUP(LEFT(Proc[[#This Row],[Requested]],1),Table3[#All],2,0),VLOOKUP(Proc[[#This Row],[Author]],Table4[],2,0))</f>
        <v>LS</v>
      </c>
      <c r="L6585" s="148" t="s">
        <v>7174</v>
      </c>
      <c r="M6585" s="140">
        <v>46065</v>
      </c>
      <c r="N6585" s="140"/>
      <c r="O6585" s="140"/>
      <c r="P6585" s="140" t="str">
        <f ca="1">IF(Proc[[#This Row],[DaysAgeing]]&gt;5,"yep","on track")</f>
        <v>yep</v>
      </c>
      <c r="Q6585" s="2">
        <f ca="1">IF(Proc[[#This Row],[DateClosed]]="",ABS(NETWORKDAYS(Proc[[#This Row],[DateOpened]],TODAY()))-1,ABS(NETWORKDAYS(Proc[[#This Row],[DateOpened]],Proc[[#This Row],[DateClosed]]))-1)</f>
        <v>36</v>
      </c>
      <c r="R6585" s="140" t="s">
        <v>488</v>
      </c>
      <c r="S6585" s="145"/>
      <c r="T6585" s="153">
        <v>6584</v>
      </c>
    </row>
    <row r="6586" spans="1:20" hidden="1">
      <c r="A6586" s="146" t="s">
        <v>6223</v>
      </c>
      <c r="B6586" s="145" t="str">
        <f>IFERROR(VLOOKUP(Proc[[#This Row],[App]],Table2[],3,0),"open")</f>
        <v>ok</v>
      </c>
      <c r="C6586" s="146" t="s">
        <v>369</v>
      </c>
      <c r="D6586" s="152" t="s">
        <v>6247</v>
      </c>
      <c r="E6586" s="152" t="s">
        <v>6268</v>
      </c>
      <c r="F6586" s="153" t="s">
        <v>6268</v>
      </c>
      <c r="G6586" s="146" t="s">
        <v>400</v>
      </c>
      <c r="H6586" s="145" t="str">
        <f>IF(Proc[[#This Row],[type]]="LFF (MDG-F)",MID(Proc[[#This Row],[Obj]],13,10),"")</f>
        <v/>
      </c>
      <c r="I6586" s="152"/>
      <c r="J6586" s="145" t="b">
        <f>Proc[[#This Row],[Requested]]=Proc[[#This Row],[CurrentParent]]</f>
        <v>1</v>
      </c>
      <c r="K6586" s="145" t="str">
        <f>IF(Proc[[#This Row],[Author]]="Marcela Urrego",VLOOKUP(LEFT(Proc[[#This Row],[Requested]],1),Table3[#All],2,0),VLOOKUP(Proc[[#This Row],[Author]],Table4[],2,0))</f>
        <v>LS</v>
      </c>
      <c r="L6586" s="148" t="s">
        <v>7174</v>
      </c>
      <c r="M6586" s="140">
        <v>46065</v>
      </c>
      <c r="N6586" s="140"/>
      <c r="O6586" s="140"/>
      <c r="P6586" s="140" t="str">
        <f ca="1">IF(Proc[[#This Row],[DaysAgeing]]&gt;5,"yep","on track")</f>
        <v>yep</v>
      </c>
      <c r="Q6586" s="2">
        <f ca="1">IF(Proc[[#This Row],[DateClosed]]="",ABS(NETWORKDAYS(Proc[[#This Row],[DateOpened]],TODAY()))-1,ABS(NETWORKDAYS(Proc[[#This Row],[DateOpened]],Proc[[#This Row],[DateClosed]]))-1)</f>
        <v>36</v>
      </c>
      <c r="R6586" s="140" t="s">
        <v>488</v>
      </c>
      <c r="S6586" s="145"/>
      <c r="T6586" s="153">
        <v>6585</v>
      </c>
    </row>
    <row r="6587" spans="1:20" hidden="1">
      <c r="A6587" s="146" t="s">
        <v>6223</v>
      </c>
      <c r="B6587" s="145" t="str">
        <f>IFERROR(VLOOKUP(Proc[[#This Row],[App]],Table2[],3,0),"open")</f>
        <v>ok</v>
      </c>
      <c r="C6587" s="147" t="s">
        <v>369</v>
      </c>
      <c r="D6587" s="152" t="s">
        <v>6248</v>
      </c>
      <c r="E6587" s="152" t="s">
        <v>6268</v>
      </c>
      <c r="F6587" s="153" t="s">
        <v>6268</v>
      </c>
      <c r="G6587" s="146" t="s">
        <v>406</v>
      </c>
      <c r="H6587" s="145" t="str">
        <f>IF(Proc[[#This Row],[type]]="LFF (MDG-F)",MID(Proc[[#This Row],[Obj]],13,10),"")</f>
        <v>2118C00002</v>
      </c>
      <c r="I6587" s="152"/>
      <c r="J6587" s="145" t="b">
        <f>Proc[[#This Row],[Requested]]=Proc[[#This Row],[CurrentParent]]</f>
        <v>1</v>
      </c>
      <c r="K6587" s="145" t="str">
        <f>IF(Proc[[#This Row],[Author]]="Marcela Urrego",VLOOKUP(LEFT(Proc[[#This Row],[Requested]],1),Table3[#All],2,0),VLOOKUP(Proc[[#This Row],[Author]],Table4[],2,0))</f>
        <v>LS</v>
      </c>
      <c r="L6587" s="148" t="s">
        <v>7174</v>
      </c>
      <c r="M6587" s="140">
        <v>46065</v>
      </c>
      <c r="N6587" s="140"/>
      <c r="O6587" s="140"/>
      <c r="P6587" s="140" t="str">
        <f ca="1">IF(Proc[[#This Row],[DaysAgeing]]&gt;5,"yep","on track")</f>
        <v>yep</v>
      </c>
      <c r="Q6587" s="2">
        <f ca="1">IF(Proc[[#This Row],[DateClosed]]="",ABS(NETWORKDAYS(Proc[[#This Row],[DateOpened]],TODAY()))-1,ABS(NETWORKDAYS(Proc[[#This Row],[DateOpened]],Proc[[#This Row],[DateClosed]]))-1)</f>
        <v>36</v>
      </c>
      <c r="R6587" s="140" t="s">
        <v>488</v>
      </c>
      <c r="S6587" s="145"/>
      <c r="T6587" s="153">
        <v>6586</v>
      </c>
    </row>
    <row r="6588" spans="1:20" hidden="1">
      <c r="A6588" s="146" t="s">
        <v>6223</v>
      </c>
      <c r="B6588" s="145" t="str">
        <f>IFERROR(VLOOKUP(Proc[[#This Row],[App]],Table2[],3,0),"open")</f>
        <v>ok</v>
      </c>
      <c r="C6588" s="146" t="s">
        <v>369</v>
      </c>
      <c r="D6588" s="152" t="s">
        <v>6249</v>
      </c>
      <c r="E6588" s="152" t="s">
        <v>6266</v>
      </c>
      <c r="F6588" s="145" t="s">
        <v>6266</v>
      </c>
      <c r="G6588" s="146" t="s">
        <v>400</v>
      </c>
      <c r="H6588" s="145" t="str">
        <f>IF(Proc[[#This Row],[type]]="LFF (MDG-F)",MID(Proc[[#This Row],[Obj]],13,10),"")</f>
        <v/>
      </c>
      <c r="I6588" s="152"/>
      <c r="J6588" s="145" t="b">
        <f>Proc[[#This Row],[Requested]]=Proc[[#This Row],[CurrentParent]]</f>
        <v>1</v>
      </c>
      <c r="K6588" s="145" t="str">
        <f>IF(Proc[[#This Row],[Author]]="Marcela Urrego",VLOOKUP(LEFT(Proc[[#This Row],[Requested]],1),Table3[#All],2,0),VLOOKUP(Proc[[#This Row],[Author]],Table4[],2,0))</f>
        <v>LS</v>
      </c>
      <c r="L6588" s="148" t="s">
        <v>7174</v>
      </c>
      <c r="M6588" s="140">
        <v>46065</v>
      </c>
      <c r="N6588" s="140"/>
      <c r="O6588" s="140"/>
      <c r="P6588" s="140" t="str">
        <f ca="1">IF(Proc[[#This Row],[DaysAgeing]]&gt;5,"yep","on track")</f>
        <v>yep</v>
      </c>
      <c r="Q6588" s="2">
        <f ca="1">IF(Proc[[#This Row],[DateClosed]]="",ABS(NETWORKDAYS(Proc[[#This Row],[DateOpened]],TODAY()))-1,ABS(NETWORKDAYS(Proc[[#This Row],[DateOpened]],Proc[[#This Row],[DateClosed]]))-1)</f>
        <v>36</v>
      </c>
      <c r="R6588" s="140" t="s">
        <v>488</v>
      </c>
      <c r="S6588" s="145"/>
      <c r="T6588" s="153">
        <v>6587</v>
      </c>
    </row>
    <row r="6589" spans="1:20" hidden="1">
      <c r="A6589" s="146" t="s">
        <v>6223</v>
      </c>
      <c r="B6589" s="145" t="str">
        <f>IFERROR(VLOOKUP(Proc[[#This Row],[App]],Table2[],3,0),"open")</f>
        <v>ok</v>
      </c>
      <c r="C6589" s="146" t="s">
        <v>369</v>
      </c>
      <c r="D6589" s="152" t="s">
        <v>6250</v>
      </c>
      <c r="E6589" s="152" t="s">
        <v>6264</v>
      </c>
      <c r="F6589" s="145" t="s">
        <v>6264</v>
      </c>
      <c r="G6589" s="146" t="s">
        <v>400</v>
      </c>
      <c r="H6589" s="145" t="str">
        <f>IF(Proc[[#This Row],[type]]="LFF (MDG-F)",MID(Proc[[#This Row],[Obj]],13,10),"")</f>
        <v/>
      </c>
      <c r="I6589" s="152"/>
      <c r="J6589" s="145" t="b">
        <f>Proc[[#This Row],[Requested]]=Proc[[#This Row],[CurrentParent]]</f>
        <v>1</v>
      </c>
      <c r="K6589" s="145" t="str">
        <f>IF(Proc[[#This Row],[Author]]="Marcela Urrego",VLOOKUP(LEFT(Proc[[#This Row],[Requested]],1),Table3[#All],2,0),VLOOKUP(Proc[[#This Row],[Author]],Table4[],2,0))</f>
        <v>LS</v>
      </c>
      <c r="L6589" s="148" t="s">
        <v>7174</v>
      </c>
      <c r="M6589" s="140">
        <v>46065</v>
      </c>
      <c r="N6589" s="140"/>
      <c r="O6589" s="140"/>
      <c r="P6589" s="140" t="str">
        <f ca="1">IF(Proc[[#This Row],[DaysAgeing]]&gt;5,"yep","on track")</f>
        <v>yep</v>
      </c>
      <c r="Q6589" s="2">
        <f ca="1">IF(Proc[[#This Row],[DateClosed]]="",ABS(NETWORKDAYS(Proc[[#This Row],[DateOpened]],TODAY()))-1,ABS(NETWORKDAYS(Proc[[#This Row],[DateOpened]],Proc[[#This Row],[DateClosed]]))-1)</f>
        <v>36</v>
      </c>
      <c r="R6589" s="140" t="s">
        <v>488</v>
      </c>
      <c r="S6589" s="145"/>
      <c r="T6589" s="153">
        <v>6588</v>
      </c>
    </row>
    <row r="6590" spans="1:20" hidden="1">
      <c r="A6590" s="146" t="s">
        <v>6223</v>
      </c>
      <c r="B6590" s="145" t="str">
        <f>IFERROR(VLOOKUP(Proc[[#This Row],[App]],Table2[],3,0),"open")</f>
        <v>ok</v>
      </c>
      <c r="C6590" s="146" t="s">
        <v>369</v>
      </c>
      <c r="D6590" s="152" t="s">
        <v>6251</v>
      </c>
      <c r="E6590" s="152" t="s">
        <v>6264</v>
      </c>
      <c r="F6590" s="145" t="s">
        <v>6264</v>
      </c>
      <c r="G6590" s="146" t="s">
        <v>400</v>
      </c>
      <c r="H6590" s="145" t="str">
        <f>IF(Proc[[#This Row],[type]]="LFF (MDG-F)",MID(Proc[[#This Row],[Obj]],13,10),"")</f>
        <v/>
      </c>
      <c r="I6590" s="152"/>
      <c r="J6590" s="145" t="b">
        <f>Proc[[#This Row],[Requested]]=Proc[[#This Row],[CurrentParent]]</f>
        <v>1</v>
      </c>
      <c r="K6590" s="145" t="str">
        <f>IF(Proc[[#This Row],[Author]]="Marcela Urrego",VLOOKUP(LEFT(Proc[[#This Row],[Requested]],1),Table3[#All],2,0),VLOOKUP(Proc[[#This Row],[Author]],Table4[],2,0))</f>
        <v>LS</v>
      </c>
      <c r="L6590" s="148" t="s">
        <v>7174</v>
      </c>
      <c r="M6590" s="140">
        <v>46065</v>
      </c>
      <c r="N6590" s="140"/>
      <c r="O6590" s="140"/>
      <c r="P6590" s="140" t="str">
        <f ca="1">IF(Proc[[#This Row],[DaysAgeing]]&gt;5,"yep","on track")</f>
        <v>yep</v>
      </c>
      <c r="Q6590" s="2">
        <f ca="1">IF(Proc[[#This Row],[DateClosed]]="",ABS(NETWORKDAYS(Proc[[#This Row],[DateOpened]],TODAY()))-1,ABS(NETWORKDAYS(Proc[[#This Row],[DateOpened]],Proc[[#This Row],[DateClosed]]))-1)</f>
        <v>36</v>
      </c>
      <c r="R6590" s="140" t="s">
        <v>488</v>
      </c>
      <c r="S6590" s="145"/>
      <c r="T6590" s="153">
        <v>6589</v>
      </c>
    </row>
    <row r="6591" spans="1:20" hidden="1">
      <c r="A6591" s="146" t="s">
        <v>6223</v>
      </c>
      <c r="B6591" s="153" t="str">
        <f>IFERROR(VLOOKUP(Proc[[#This Row],[App]],Table2[],3,0),"open")</f>
        <v>ok</v>
      </c>
      <c r="C6591" s="147" t="s">
        <v>369</v>
      </c>
      <c r="D6591" s="152" t="s">
        <v>6252</v>
      </c>
      <c r="E6591" s="152" t="s">
        <v>6264</v>
      </c>
      <c r="F6591" s="153" t="s">
        <v>6264</v>
      </c>
      <c r="G6591" s="146" t="s">
        <v>406</v>
      </c>
      <c r="H6591" s="145" t="str">
        <f>IF(Proc[[#This Row],[type]]="LFF (MDG-F)",MID(Proc[[#This Row],[Obj]],13,10),"")</f>
        <v>2118C00014</v>
      </c>
      <c r="I6591" s="152"/>
      <c r="J6591" s="145" t="b">
        <f>Proc[[#This Row],[Requested]]=Proc[[#This Row],[CurrentParent]]</f>
        <v>1</v>
      </c>
      <c r="K6591" s="153" t="str">
        <f>IF(Proc[[#This Row],[Author]]="Marcela Urrego",VLOOKUP(LEFT(Proc[[#This Row],[Requested]],1),Table3[#All],2,0),VLOOKUP(Proc[[#This Row],[Author]],Table4[],2,0))</f>
        <v>LS</v>
      </c>
      <c r="L6591" s="148" t="s">
        <v>7174</v>
      </c>
      <c r="M6591" s="140">
        <v>46065</v>
      </c>
      <c r="N6591" s="140"/>
      <c r="O6591" s="140"/>
      <c r="P6591" s="140" t="str">
        <f ca="1">IF(Proc[[#This Row],[DaysAgeing]]&gt;5,"yep","on track")</f>
        <v>yep</v>
      </c>
      <c r="Q6591" s="2">
        <f ca="1">IF(Proc[[#This Row],[DateClosed]]="",ABS(NETWORKDAYS(Proc[[#This Row],[DateOpened]],TODAY()))-1,ABS(NETWORKDAYS(Proc[[#This Row],[DateOpened]],Proc[[#This Row],[DateClosed]]))-1)</f>
        <v>36</v>
      </c>
      <c r="R6591" s="140" t="s">
        <v>488</v>
      </c>
      <c r="S6591" s="145"/>
      <c r="T6591" s="153">
        <v>6590</v>
      </c>
    </row>
    <row r="6592" spans="1:20" hidden="1">
      <c r="A6592" s="146" t="s">
        <v>6223</v>
      </c>
      <c r="B6592" s="153" t="str">
        <f>IFERROR(VLOOKUP(Proc[[#This Row],[App]],Table2[],3,0),"open")</f>
        <v>ok</v>
      </c>
      <c r="C6592" s="146" t="s">
        <v>369</v>
      </c>
      <c r="D6592" s="152" t="s">
        <v>6253</v>
      </c>
      <c r="E6592" s="152" t="s">
        <v>6269</v>
      </c>
      <c r="F6592" s="153" t="s">
        <v>6269</v>
      </c>
      <c r="G6592" s="146" t="s">
        <v>400</v>
      </c>
      <c r="H6592" s="145" t="str">
        <f>IF(Proc[[#This Row],[type]]="LFF (MDG-F)",MID(Proc[[#This Row],[Obj]],13,10),"")</f>
        <v/>
      </c>
      <c r="I6592" s="152"/>
      <c r="J6592" s="145" t="b">
        <f>Proc[[#This Row],[Requested]]=Proc[[#This Row],[CurrentParent]]</f>
        <v>1</v>
      </c>
      <c r="K6592" s="153" t="str">
        <f>IF(Proc[[#This Row],[Author]]="Marcela Urrego",VLOOKUP(LEFT(Proc[[#This Row],[Requested]],1),Table3[#All],2,0),VLOOKUP(Proc[[#This Row],[Author]],Table4[],2,0))</f>
        <v>LS</v>
      </c>
      <c r="L6592" s="148" t="s">
        <v>7174</v>
      </c>
      <c r="M6592" s="140">
        <v>46065</v>
      </c>
      <c r="N6592" s="140"/>
      <c r="O6592" s="140"/>
      <c r="P6592" s="140" t="str">
        <f ca="1">IF(Proc[[#This Row],[DaysAgeing]]&gt;5,"yep","on track")</f>
        <v>yep</v>
      </c>
      <c r="Q6592" s="2">
        <f ca="1">IF(Proc[[#This Row],[DateClosed]]="",ABS(NETWORKDAYS(Proc[[#This Row],[DateOpened]],TODAY()))-1,ABS(NETWORKDAYS(Proc[[#This Row],[DateOpened]],Proc[[#This Row],[DateClosed]]))-1)</f>
        <v>36</v>
      </c>
      <c r="R6592" s="140" t="s">
        <v>488</v>
      </c>
      <c r="S6592" s="145"/>
      <c r="T6592" s="153">
        <v>6591</v>
      </c>
    </row>
    <row r="6593" spans="1:20" hidden="1">
      <c r="A6593" s="146" t="s">
        <v>6223</v>
      </c>
      <c r="B6593" s="153" t="str">
        <f>IFERROR(VLOOKUP(Proc[[#This Row],[App]],Table2[],3,0),"open")</f>
        <v>ok</v>
      </c>
      <c r="C6593" s="146" t="s">
        <v>369</v>
      </c>
      <c r="D6593" s="152" t="s">
        <v>6254</v>
      </c>
      <c r="E6593" s="152" t="s">
        <v>6259</v>
      </c>
      <c r="F6593" s="153" t="s">
        <v>6259</v>
      </c>
      <c r="G6593" s="146" t="s">
        <v>400</v>
      </c>
      <c r="H6593" s="145" t="str">
        <f>IF(Proc[[#This Row],[type]]="LFF (MDG-F)",MID(Proc[[#This Row],[Obj]],13,10),"")</f>
        <v/>
      </c>
      <c r="I6593" s="152"/>
      <c r="J6593" s="145" t="b">
        <f>Proc[[#This Row],[Requested]]=Proc[[#This Row],[CurrentParent]]</f>
        <v>1</v>
      </c>
      <c r="K6593" s="153" t="str">
        <f>IF(Proc[[#This Row],[Author]]="Marcela Urrego",VLOOKUP(LEFT(Proc[[#This Row],[Requested]],1),Table3[#All],2,0),VLOOKUP(Proc[[#This Row],[Author]],Table4[],2,0))</f>
        <v>LS</v>
      </c>
      <c r="L6593" s="148" t="s">
        <v>7174</v>
      </c>
      <c r="M6593" s="140">
        <v>46065</v>
      </c>
      <c r="N6593" s="140"/>
      <c r="O6593" s="140"/>
      <c r="P6593" s="140" t="str">
        <f ca="1">IF(Proc[[#This Row],[DaysAgeing]]&gt;5,"yep","on track")</f>
        <v>yep</v>
      </c>
      <c r="Q6593" s="2">
        <f ca="1">IF(Proc[[#This Row],[DateClosed]]="",ABS(NETWORKDAYS(Proc[[#This Row],[DateOpened]],TODAY()))-1,ABS(NETWORKDAYS(Proc[[#This Row],[DateOpened]],Proc[[#This Row],[DateClosed]]))-1)</f>
        <v>36</v>
      </c>
      <c r="R6593" s="140" t="s">
        <v>488</v>
      </c>
      <c r="S6593" s="145"/>
      <c r="T6593" s="153">
        <v>6592</v>
      </c>
    </row>
    <row r="6594" spans="1:20" hidden="1">
      <c r="A6594" t="s">
        <v>7148</v>
      </c>
      <c r="B6594" s="153" t="str">
        <f>IFERROR(VLOOKUP(Proc[[#This Row],[App]],Table2[],3,0),"open")</f>
        <v>ok</v>
      </c>
      <c r="C6594" s="146" t="s">
        <v>369</v>
      </c>
      <c r="D6594" s="152" t="s">
        <v>6270</v>
      </c>
      <c r="E6594" s="152" t="s">
        <v>2278</v>
      </c>
      <c r="F6594" s="153" t="s">
        <v>2278</v>
      </c>
      <c r="G6594" s="146" t="s">
        <v>400</v>
      </c>
      <c r="H6594" s="145" t="str">
        <f>IF(Proc[[#This Row],[type]]="LFF (MDG-F)",MID(Proc[[#This Row],[Obj]],13,10),"")</f>
        <v/>
      </c>
      <c r="I6594" s="152"/>
      <c r="J6594" s="145" t="b">
        <f>Proc[[#This Row],[Requested]]=Proc[[#This Row],[CurrentParent]]</f>
        <v>1</v>
      </c>
      <c r="K6594" s="153" t="str">
        <f>IF(Proc[[#This Row],[Author]]="Marcela Urrego",VLOOKUP(LEFT(Proc[[#This Row],[Requested]],1),Table3[#All],2,0),VLOOKUP(Proc[[#This Row],[Author]],Table4[],2,0))</f>
        <v>LS</v>
      </c>
      <c r="L6594" s="148" t="s">
        <v>7174</v>
      </c>
      <c r="M6594" s="140">
        <v>46065</v>
      </c>
      <c r="N6594" s="140"/>
      <c r="O6594" s="140"/>
      <c r="P6594" s="140" t="str">
        <f ca="1">IF(Proc[[#This Row],[DaysAgeing]]&gt;5,"yep","on track")</f>
        <v>yep</v>
      </c>
      <c r="Q6594" s="2">
        <f ca="1">IF(Proc[[#This Row],[DateClosed]]="",ABS(NETWORKDAYS(Proc[[#This Row],[DateOpened]],TODAY()))-1,ABS(NETWORKDAYS(Proc[[#This Row],[DateOpened]],Proc[[#This Row],[DateClosed]]))-1)</f>
        <v>36</v>
      </c>
      <c r="R6594" s="140" t="s">
        <v>488</v>
      </c>
      <c r="S6594" s="145"/>
      <c r="T6594" s="153">
        <v>6593</v>
      </c>
    </row>
    <row r="6595" spans="1:20" hidden="1">
      <c r="A6595" s="146" t="s">
        <v>7148</v>
      </c>
      <c r="B6595" s="153" t="str">
        <f>IFERROR(VLOOKUP(Proc[[#This Row],[App]],Table2[],3,0),"open")</f>
        <v>ok</v>
      </c>
      <c r="C6595" s="147" t="s">
        <v>369</v>
      </c>
      <c r="D6595" s="152" t="s">
        <v>6271</v>
      </c>
      <c r="E6595" s="152" t="s">
        <v>7082</v>
      </c>
      <c r="F6595" s="153" t="s">
        <v>7082</v>
      </c>
      <c r="G6595" s="146" t="s">
        <v>406</v>
      </c>
      <c r="H6595" s="145" t="str">
        <f>IF(Proc[[#This Row],[type]]="LFF (MDG-F)",MID(Proc[[#This Row],[Obj]],13,10),"")</f>
        <v>2029C00005</v>
      </c>
      <c r="I6595" s="152"/>
      <c r="J6595" s="145" t="b">
        <f>Proc[[#This Row],[Requested]]=Proc[[#This Row],[CurrentParent]]</f>
        <v>1</v>
      </c>
      <c r="K6595" s="153" t="str">
        <f>IF(Proc[[#This Row],[Author]]="Marcela Urrego",VLOOKUP(LEFT(Proc[[#This Row],[Requested]],1),Table3[#All],2,0),VLOOKUP(Proc[[#This Row],[Author]],Table4[],2,0))</f>
        <v>LS</v>
      </c>
      <c r="L6595" s="148" t="s">
        <v>7174</v>
      </c>
      <c r="M6595" s="140">
        <v>46065</v>
      </c>
      <c r="N6595" s="140"/>
      <c r="O6595" s="140"/>
      <c r="P6595" s="140" t="str">
        <f ca="1">IF(Proc[[#This Row],[DaysAgeing]]&gt;5,"yep","on track")</f>
        <v>yep</v>
      </c>
      <c r="Q6595" s="2">
        <f ca="1">IF(Proc[[#This Row],[DateClosed]]="",ABS(NETWORKDAYS(Proc[[#This Row],[DateOpened]],TODAY()))-1,ABS(NETWORKDAYS(Proc[[#This Row],[DateOpened]],Proc[[#This Row],[DateClosed]]))-1)</f>
        <v>36</v>
      </c>
      <c r="R6595" s="140" t="s">
        <v>488</v>
      </c>
      <c r="S6595" s="145"/>
      <c r="T6595" s="153">
        <v>6594</v>
      </c>
    </row>
    <row r="6596" spans="1:20" hidden="1">
      <c r="A6596" s="146" t="s">
        <v>7148</v>
      </c>
      <c r="B6596" s="153" t="str">
        <f>IFERROR(VLOOKUP(Proc[[#This Row],[App]],Table2[],3,0),"open")</f>
        <v>ok</v>
      </c>
      <c r="C6596" s="147" t="s">
        <v>369</v>
      </c>
      <c r="D6596" s="152" t="s">
        <v>6272</v>
      </c>
      <c r="E6596" s="152" t="s">
        <v>7083</v>
      </c>
      <c r="F6596" s="153" t="s">
        <v>7083</v>
      </c>
      <c r="G6596" s="146" t="s">
        <v>406</v>
      </c>
      <c r="H6596" s="145" t="str">
        <f>IF(Proc[[#This Row],[type]]="LFF (MDG-F)",MID(Proc[[#This Row],[Obj]],13,10),"")</f>
        <v>1756C00011</v>
      </c>
      <c r="I6596" s="152"/>
      <c r="J6596" s="145" t="b">
        <f>Proc[[#This Row],[Requested]]=Proc[[#This Row],[CurrentParent]]</f>
        <v>1</v>
      </c>
      <c r="K6596" s="153" t="str">
        <f>IF(Proc[[#This Row],[Author]]="Marcela Urrego",VLOOKUP(LEFT(Proc[[#This Row],[Requested]],1),Table3[#All],2,0),VLOOKUP(Proc[[#This Row],[Author]],Table4[],2,0))</f>
        <v>LS</v>
      </c>
      <c r="L6596" s="148" t="s">
        <v>7174</v>
      </c>
      <c r="M6596" s="140">
        <v>46065</v>
      </c>
      <c r="N6596" s="140"/>
      <c r="O6596" s="140"/>
      <c r="P6596" s="140" t="str">
        <f ca="1">IF(Proc[[#This Row],[DaysAgeing]]&gt;5,"yep","on track")</f>
        <v>yep</v>
      </c>
      <c r="Q6596" s="2">
        <f ca="1">IF(Proc[[#This Row],[DateClosed]]="",ABS(NETWORKDAYS(Proc[[#This Row],[DateOpened]],TODAY()))-1,ABS(NETWORKDAYS(Proc[[#This Row],[DateOpened]],Proc[[#This Row],[DateClosed]]))-1)</f>
        <v>36</v>
      </c>
      <c r="R6596" s="140" t="s">
        <v>488</v>
      </c>
      <c r="S6596" s="145"/>
      <c r="T6596" s="153">
        <v>6595</v>
      </c>
    </row>
    <row r="6597" spans="1:20" hidden="1">
      <c r="A6597" s="146" t="s">
        <v>7148</v>
      </c>
      <c r="B6597" s="153" t="str">
        <f>IFERROR(VLOOKUP(Proc[[#This Row],[App]],Table2[],3,0),"open")</f>
        <v>ok</v>
      </c>
      <c r="C6597" s="146" t="s">
        <v>369</v>
      </c>
      <c r="D6597" s="152" t="s">
        <v>6273</v>
      </c>
      <c r="E6597" s="152" t="s">
        <v>7084</v>
      </c>
      <c r="F6597" s="145" t="s">
        <v>7084</v>
      </c>
      <c r="G6597" s="146" t="s">
        <v>400</v>
      </c>
      <c r="H6597" s="145" t="str">
        <f>IF(Proc[[#This Row],[type]]="LFF (MDG-F)",MID(Proc[[#This Row],[Obj]],13,10),"")</f>
        <v/>
      </c>
      <c r="I6597" s="152"/>
      <c r="J6597" s="145" t="b">
        <f>Proc[[#This Row],[Requested]]=Proc[[#This Row],[CurrentParent]]</f>
        <v>1</v>
      </c>
      <c r="K6597" s="153" t="str">
        <f>IF(Proc[[#This Row],[Author]]="Marcela Urrego",VLOOKUP(LEFT(Proc[[#This Row],[Requested]],1),Table3[#All],2,0),VLOOKUP(Proc[[#This Row],[Author]],Table4[],2,0))</f>
        <v>LS</v>
      </c>
      <c r="L6597" s="148" t="s">
        <v>7174</v>
      </c>
      <c r="M6597" s="140">
        <v>46065</v>
      </c>
      <c r="N6597" s="140"/>
      <c r="O6597" s="140"/>
      <c r="P6597" s="140" t="str">
        <f ca="1">IF(Proc[[#This Row],[DaysAgeing]]&gt;5,"yep","on track")</f>
        <v>yep</v>
      </c>
      <c r="Q6597" s="2">
        <f ca="1">IF(Proc[[#This Row],[DateClosed]]="",ABS(NETWORKDAYS(Proc[[#This Row],[DateOpened]],TODAY()))-1,ABS(NETWORKDAYS(Proc[[#This Row],[DateOpened]],Proc[[#This Row],[DateClosed]]))-1)</f>
        <v>36</v>
      </c>
      <c r="R6597" s="140" t="s">
        <v>488</v>
      </c>
      <c r="S6597" s="145"/>
      <c r="T6597" s="153">
        <v>6596</v>
      </c>
    </row>
    <row r="6598" spans="1:20" hidden="1">
      <c r="A6598" s="146" t="s">
        <v>7148</v>
      </c>
      <c r="B6598" s="153" t="str">
        <f>IFERROR(VLOOKUP(Proc[[#This Row],[App]],Table2[],3,0),"open")</f>
        <v>ok</v>
      </c>
      <c r="C6598" s="146" t="s">
        <v>369</v>
      </c>
      <c r="D6598" s="152" t="s">
        <v>6274</v>
      </c>
      <c r="E6598" s="152" t="s">
        <v>6125</v>
      </c>
      <c r="F6598" s="153" t="s">
        <v>6125</v>
      </c>
      <c r="G6598" s="146" t="s">
        <v>400</v>
      </c>
      <c r="H6598" s="145" t="str">
        <f>IF(Proc[[#This Row],[type]]="LFF (MDG-F)",MID(Proc[[#This Row],[Obj]],13,10),"")</f>
        <v/>
      </c>
      <c r="I6598" s="152"/>
      <c r="J6598" s="145" t="b">
        <f>Proc[[#This Row],[Requested]]=Proc[[#This Row],[CurrentParent]]</f>
        <v>1</v>
      </c>
      <c r="K6598" s="153" t="str">
        <f>IF(Proc[[#This Row],[Author]]="Marcela Urrego",VLOOKUP(LEFT(Proc[[#This Row],[Requested]],1),Table3[#All],2,0),VLOOKUP(Proc[[#This Row],[Author]],Table4[],2,0))</f>
        <v>LS</v>
      </c>
      <c r="L6598" s="148" t="s">
        <v>7174</v>
      </c>
      <c r="M6598" s="140">
        <v>46065</v>
      </c>
      <c r="N6598" s="140"/>
      <c r="O6598" s="140"/>
      <c r="P6598" s="140" t="str">
        <f ca="1">IF(Proc[[#This Row],[DaysAgeing]]&gt;5,"yep","on track")</f>
        <v>yep</v>
      </c>
      <c r="Q6598" s="2">
        <f ca="1">IF(Proc[[#This Row],[DateClosed]]="",ABS(NETWORKDAYS(Proc[[#This Row],[DateOpened]],TODAY()))-1,ABS(NETWORKDAYS(Proc[[#This Row],[DateOpened]],Proc[[#This Row],[DateClosed]]))-1)</f>
        <v>36</v>
      </c>
      <c r="R6598" s="140" t="s">
        <v>488</v>
      </c>
      <c r="S6598" s="145"/>
      <c r="T6598" s="153">
        <v>6597</v>
      </c>
    </row>
    <row r="6599" spans="1:20" hidden="1">
      <c r="A6599" s="146" t="s">
        <v>7148</v>
      </c>
      <c r="B6599" s="153" t="str">
        <f>IFERROR(VLOOKUP(Proc[[#This Row],[App]],Table2[],3,0),"open")</f>
        <v>ok</v>
      </c>
      <c r="C6599" s="146" t="s">
        <v>369</v>
      </c>
      <c r="D6599" s="152" t="s">
        <v>6275</v>
      </c>
      <c r="E6599" s="152" t="s">
        <v>7085</v>
      </c>
      <c r="F6599" s="153" t="s">
        <v>7085</v>
      </c>
      <c r="G6599" s="146" t="s">
        <v>400</v>
      </c>
      <c r="H6599" s="145" t="str">
        <f>IF(Proc[[#This Row],[type]]="LFF (MDG-F)",MID(Proc[[#This Row],[Obj]],13,10),"")</f>
        <v/>
      </c>
      <c r="I6599" s="152"/>
      <c r="J6599" s="145" t="b">
        <f>Proc[[#This Row],[Requested]]=Proc[[#This Row],[CurrentParent]]</f>
        <v>1</v>
      </c>
      <c r="K6599" s="153" t="str">
        <f>IF(Proc[[#This Row],[Author]]="Marcela Urrego",VLOOKUP(LEFT(Proc[[#This Row],[Requested]],1),Table3[#All],2,0),VLOOKUP(Proc[[#This Row],[Author]],Table4[],2,0))</f>
        <v>LS</v>
      </c>
      <c r="L6599" s="148" t="s">
        <v>7174</v>
      </c>
      <c r="M6599" s="140">
        <v>46065</v>
      </c>
      <c r="N6599" s="140"/>
      <c r="O6599" s="140"/>
      <c r="P6599" s="140" t="str">
        <f ca="1">IF(Proc[[#This Row],[DaysAgeing]]&gt;5,"yep","on track")</f>
        <v>yep</v>
      </c>
      <c r="Q6599" s="2">
        <f ca="1">IF(Proc[[#This Row],[DateClosed]]="",ABS(NETWORKDAYS(Proc[[#This Row],[DateOpened]],TODAY()))-1,ABS(NETWORKDAYS(Proc[[#This Row],[DateOpened]],Proc[[#This Row],[DateClosed]]))-1)</f>
        <v>36</v>
      </c>
      <c r="R6599" s="140" t="s">
        <v>488</v>
      </c>
      <c r="S6599" s="145"/>
      <c r="T6599" s="153">
        <v>6598</v>
      </c>
    </row>
    <row r="6600" spans="1:20" hidden="1">
      <c r="A6600" s="146" t="s">
        <v>7148</v>
      </c>
      <c r="B6600" s="145" t="str">
        <f>IFERROR(VLOOKUP(Proc[[#This Row],[App]],Table2[],3,0),"open")</f>
        <v>ok</v>
      </c>
      <c r="C6600" s="146" t="s">
        <v>369</v>
      </c>
      <c r="D6600" s="152" t="s">
        <v>6276</v>
      </c>
      <c r="E6600" s="152" t="s">
        <v>7086</v>
      </c>
      <c r="F6600" s="145" t="s">
        <v>7086</v>
      </c>
      <c r="G6600" s="146" t="s">
        <v>400</v>
      </c>
      <c r="H6600" s="145" t="str">
        <f>IF(Proc[[#This Row],[type]]="LFF (MDG-F)",MID(Proc[[#This Row],[Obj]],13,10),"")</f>
        <v/>
      </c>
      <c r="I6600" s="152"/>
      <c r="J6600" s="145" t="b">
        <f>Proc[[#This Row],[Requested]]=Proc[[#This Row],[CurrentParent]]</f>
        <v>1</v>
      </c>
      <c r="K6600" s="145" t="str">
        <f>IF(Proc[[#This Row],[Author]]="Marcela Urrego",VLOOKUP(LEFT(Proc[[#This Row],[Requested]],1),Table3[#All],2,0),VLOOKUP(Proc[[#This Row],[Author]],Table4[],2,0))</f>
        <v>LS</v>
      </c>
      <c r="L6600" s="148" t="s">
        <v>7174</v>
      </c>
      <c r="M6600" s="140">
        <v>46065</v>
      </c>
      <c r="N6600" s="140"/>
      <c r="O6600" s="140"/>
      <c r="P6600" s="140" t="str">
        <f ca="1">IF(Proc[[#This Row],[DaysAgeing]]&gt;5,"yep","on track")</f>
        <v>yep</v>
      </c>
      <c r="Q6600" s="2">
        <f ca="1">IF(Proc[[#This Row],[DateClosed]]="",ABS(NETWORKDAYS(Proc[[#This Row],[DateOpened]],TODAY()))-1,ABS(NETWORKDAYS(Proc[[#This Row],[DateOpened]],Proc[[#This Row],[DateClosed]]))-1)</f>
        <v>36</v>
      </c>
      <c r="R6600" s="140" t="s">
        <v>488</v>
      </c>
      <c r="S6600" s="145"/>
      <c r="T6600" s="153">
        <v>6599</v>
      </c>
    </row>
    <row r="6601" spans="1:20" hidden="1">
      <c r="A6601" s="146" t="s">
        <v>7148</v>
      </c>
      <c r="B6601" s="153" t="str">
        <f>IFERROR(VLOOKUP(Proc[[#This Row],[App]],Table2[],3,0),"open")</f>
        <v>ok</v>
      </c>
      <c r="C6601" s="147" t="s">
        <v>369</v>
      </c>
      <c r="D6601" s="152" t="s">
        <v>6277</v>
      </c>
      <c r="E6601" s="152" t="s">
        <v>7087</v>
      </c>
      <c r="F6601" s="153" t="s">
        <v>7087</v>
      </c>
      <c r="G6601" s="146" t="s">
        <v>406</v>
      </c>
      <c r="H6601" s="145" t="str">
        <f>IF(Proc[[#This Row],[type]]="LFF (MDG-F)",MID(Proc[[#This Row],[Obj]],13,10),"")</f>
        <v>2123C00014</v>
      </c>
      <c r="I6601" s="152"/>
      <c r="J6601" s="145" t="b">
        <f>Proc[[#This Row],[Requested]]=Proc[[#This Row],[CurrentParent]]</f>
        <v>1</v>
      </c>
      <c r="K6601" s="153" t="str">
        <f>IF(Proc[[#This Row],[Author]]="Marcela Urrego",VLOOKUP(LEFT(Proc[[#This Row],[Requested]],1),Table3[#All],2,0),VLOOKUP(Proc[[#This Row],[Author]],Table4[],2,0))</f>
        <v>LS</v>
      </c>
      <c r="L6601" s="148" t="s">
        <v>7174</v>
      </c>
      <c r="M6601" s="140">
        <v>46065</v>
      </c>
      <c r="N6601" s="140"/>
      <c r="O6601" s="140"/>
      <c r="P6601" s="140" t="str">
        <f ca="1">IF(Proc[[#This Row],[DaysAgeing]]&gt;5,"yep","on track")</f>
        <v>yep</v>
      </c>
      <c r="Q6601" s="2">
        <f ca="1">IF(Proc[[#This Row],[DateClosed]]="",ABS(NETWORKDAYS(Proc[[#This Row],[DateOpened]],TODAY()))-1,ABS(NETWORKDAYS(Proc[[#This Row],[DateOpened]],Proc[[#This Row],[DateClosed]]))-1)</f>
        <v>36</v>
      </c>
      <c r="R6601" s="140" t="s">
        <v>488</v>
      </c>
      <c r="S6601" s="145"/>
      <c r="T6601" s="153">
        <v>6600</v>
      </c>
    </row>
    <row r="6602" spans="1:20" hidden="1">
      <c r="A6602" s="146" t="s">
        <v>7148</v>
      </c>
      <c r="B6602" s="153" t="str">
        <f>IFERROR(VLOOKUP(Proc[[#This Row],[App]],Table2[],3,0),"open")</f>
        <v>ok</v>
      </c>
      <c r="C6602" s="146" t="s">
        <v>369</v>
      </c>
      <c r="D6602" s="152" t="s">
        <v>6278</v>
      </c>
      <c r="E6602" s="152" t="s">
        <v>7087</v>
      </c>
      <c r="F6602" s="153" t="s">
        <v>7087</v>
      </c>
      <c r="G6602" s="146" t="s">
        <v>400</v>
      </c>
      <c r="H6602" s="145" t="str">
        <f>IF(Proc[[#This Row],[type]]="LFF (MDG-F)",MID(Proc[[#This Row],[Obj]],13,10),"")</f>
        <v/>
      </c>
      <c r="I6602" s="152"/>
      <c r="J6602" s="145" t="b">
        <f>Proc[[#This Row],[Requested]]=Proc[[#This Row],[CurrentParent]]</f>
        <v>1</v>
      </c>
      <c r="K6602" s="153" t="str">
        <f>IF(Proc[[#This Row],[Author]]="Marcela Urrego",VLOOKUP(LEFT(Proc[[#This Row],[Requested]],1),Table3[#All],2,0),VLOOKUP(Proc[[#This Row],[Author]],Table4[],2,0))</f>
        <v>LS</v>
      </c>
      <c r="L6602" s="148" t="s">
        <v>7174</v>
      </c>
      <c r="M6602" s="140">
        <v>46065</v>
      </c>
      <c r="N6602" s="140"/>
      <c r="O6602" s="140"/>
      <c r="P6602" s="140" t="str">
        <f ca="1">IF(Proc[[#This Row],[DaysAgeing]]&gt;5,"yep","on track")</f>
        <v>yep</v>
      </c>
      <c r="Q6602" s="2">
        <f ca="1">IF(Proc[[#This Row],[DateClosed]]="",ABS(NETWORKDAYS(Proc[[#This Row],[DateOpened]],TODAY()))-1,ABS(NETWORKDAYS(Proc[[#This Row],[DateOpened]],Proc[[#This Row],[DateClosed]]))-1)</f>
        <v>36</v>
      </c>
      <c r="R6602" s="140" t="s">
        <v>488</v>
      </c>
      <c r="S6602" s="145"/>
      <c r="T6602" s="153">
        <v>6601</v>
      </c>
    </row>
    <row r="6603" spans="1:20" hidden="1">
      <c r="A6603" s="146" t="s">
        <v>7148</v>
      </c>
      <c r="B6603" s="153" t="str">
        <f>IFERROR(VLOOKUP(Proc[[#This Row],[App]],Table2[],3,0),"open")</f>
        <v>ok</v>
      </c>
      <c r="C6603" s="146" t="s">
        <v>369</v>
      </c>
      <c r="D6603" s="152" t="s">
        <v>6279</v>
      </c>
      <c r="E6603" s="152" t="s">
        <v>7087</v>
      </c>
      <c r="F6603" s="153" t="s">
        <v>7087</v>
      </c>
      <c r="G6603" s="146" t="s">
        <v>400</v>
      </c>
      <c r="H6603" s="145" t="str">
        <f>IF(Proc[[#This Row],[type]]="LFF (MDG-F)",MID(Proc[[#This Row],[Obj]],13,10),"")</f>
        <v/>
      </c>
      <c r="I6603" s="152"/>
      <c r="J6603" s="145" t="b">
        <f>Proc[[#This Row],[Requested]]=Proc[[#This Row],[CurrentParent]]</f>
        <v>1</v>
      </c>
      <c r="K6603" s="153" t="str">
        <f>IF(Proc[[#This Row],[Author]]="Marcela Urrego",VLOOKUP(LEFT(Proc[[#This Row],[Requested]],1),Table3[#All],2,0),VLOOKUP(Proc[[#This Row],[Author]],Table4[],2,0))</f>
        <v>LS</v>
      </c>
      <c r="L6603" s="148" t="s">
        <v>7174</v>
      </c>
      <c r="M6603" s="140">
        <v>46065</v>
      </c>
      <c r="N6603" s="140"/>
      <c r="O6603" s="140"/>
      <c r="P6603" s="140" t="str">
        <f ca="1">IF(Proc[[#This Row],[DaysAgeing]]&gt;5,"yep","on track")</f>
        <v>yep</v>
      </c>
      <c r="Q6603" s="2">
        <f ca="1">IF(Proc[[#This Row],[DateClosed]]="",ABS(NETWORKDAYS(Proc[[#This Row],[DateOpened]],TODAY()))-1,ABS(NETWORKDAYS(Proc[[#This Row],[DateOpened]],Proc[[#This Row],[DateClosed]]))-1)</f>
        <v>36</v>
      </c>
      <c r="R6603" s="140" t="s">
        <v>488</v>
      </c>
      <c r="S6603" s="145"/>
      <c r="T6603" s="153">
        <v>6602</v>
      </c>
    </row>
    <row r="6604" spans="1:20" hidden="1">
      <c r="A6604" s="146" t="s">
        <v>7148</v>
      </c>
      <c r="B6604" s="153" t="str">
        <f>IFERROR(VLOOKUP(Proc[[#This Row],[App]],Table2[],3,0),"open")</f>
        <v>ok</v>
      </c>
      <c r="C6604" s="146" t="s">
        <v>369</v>
      </c>
      <c r="D6604" s="152" t="s">
        <v>6280</v>
      </c>
      <c r="E6604" s="152" t="s">
        <v>7088</v>
      </c>
      <c r="F6604" s="153" t="s">
        <v>7088</v>
      </c>
      <c r="G6604" s="146" t="s">
        <v>400</v>
      </c>
      <c r="H6604" s="145" t="str">
        <f>IF(Proc[[#This Row],[type]]="LFF (MDG-F)",MID(Proc[[#This Row],[Obj]],13,10),"")</f>
        <v/>
      </c>
      <c r="I6604" s="152"/>
      <c r="J6604" s="145" t="b">
        <f>Proc[[#This Row],[Requested]]=Proc[[#This Row],[CurrentParent]]</f>
        <v>1</v>
      </c>
      <c r="K6604" s="153" t="str">
        <f>IF(Proc[[#This Row],[Author]]="Marcela Urrego",VLOOKUP(LEFT(Proc[[#This Row],[Requested]],1),Table3[#All],2,0),VLOOKUP(Proc[[#This Row],[Author]],Table4[],2,0))</f>
        <v>LS</v>
      </c>
      <c r="L6604" s="148" t="s">
        <v>7174</v>
      </c>
      <c r="M6604" s="140">
        <v>46065</v>
      </c>
      <c r="N6604" s="140"/>
      <c r="O6604" s="140"/>
      <c r="P6604" s="140" t="str">
        <f ca="1">IF(Proc[[#This Row],[DaysAgeing]]&gt;5,"yep","on track")</f>
        <v>yep</v>
      </c>
      <c r="Q6604" s="2">
        <f ca="1">IF(Proc[[#This Row],[DateClosed]]="",ABS(NETWORKDAYS(Proc[[#This Row],[DateOpened]],TODAY()))-1,ABS(NETWORKDAYS(Proc[[#This Row],[DateOpened]],Proc[[#This Row],[DateClosed]]))-1)</f>
        <v>36</v>
      </c>
      <c r="R6604" s="140" t="s">
        <v>488</v>
      </c>
      <c r="S6604" s="145"/>
      <c r="T6604" s="153">
        <v>6603</v>
      </c>
    </row>
    <row r="6605" spans="1:20" hidden="1">
      <c r="A6605" s="146" t="s">
        <v>7148</v>
      </c>
      <c r="B6605" s="153" t="str">
        <f>IFERROR(VLOOKUP(Proc[[#This Row],[App]],Table2[],3,0),"open")</f>
        <v>ok</v>
      </c>
      <c r="C6605" s="146" t="s">
        <v>369</v>
      </c>
      <c r="D6605" s="152" t="s">
        <v>6281</v>
      </c>
      <c r="E6605" s="152" t="s">
        <v>7089</v>
      </c>
      <c r="F6605" s="153" t="s">
        <v>7089</v>
      </c>
      <c r="G6605" s="146" t="s">
        <v>400</v>
      </c>
      <c r="H6605" s="145" t="str">
        <f>IF(Proc[[#This Row],[type]]="LFF (MDG-F)",MID(Proc[[#This Row],[Obj]],13,10),"")</f>
        <v/>
      </c>
      <c r="I6605" s="152"/>
      <c r="J6605" s="145" t="b">
        <f>Proc[[#This Row],[Requested]]=Proc[[#This Row],[CurrentParent]]</f>
        <v>1</v>
      </c>
      <c r="K6605" s="153" t="str">
        <f>IF(Proc[[#This Row],[Author]]="Marcela Urrego",VLOOKUP(LEFT(Proc[[#This Row],[Requested]],1),Table3[#All],2,0),VLOOKUP(Proc[[#This Row],[Author]],Table4[],2,0))</f>
        <v>LS</v>
      </c>
      <c r="L6605" s="148" t="s">
        <v>7174</v>
      </c>
      <c r="M6605" s="140">
        <v>46065</v>
      </c>
      <c r="N6605" s="140"/>
      <c r="O6605" s="140"/>
      <c r="P6605" s="140" t="str">
        <f ca="1">IF(Proc[[#This Row],[DaysAgeing]]&gt;5,"yep","on track")</f>
        <v>yep</v>
      </c>
      <c r="Q6605" s="2">
        <f ca="1">IF(Proc[[#This Row],[DateClosed]]="",ABS(NETWORKDAYS(Proc[[#This Row],[DateOpened]],TODAY()))-1,ABS(NETWORKDAYS(Proc[[#This Row],[DateOpened]],Proc[[#This Row],[DateClosed]]))-1)</f>
        <v>36</v>
      </c>
      <c r="R6605" s="140" t="s">
        <v>488</v>
      </c>
      <c r="S6605" s="145"/>
      <c r="T6605" s="153">
        <v>6604</v>
      </c>
    </row>
    <row r="6606" spans="1:20" hidden="1">
      <c r="A6606" s="146" t="s">
        <v>7148</v>
      </c>
      <c r="B6606" s="153" t="str">
        <f>IFERROR(VLOOKUP(Proc[[#This Row],[App]],Table2[],3,0),"open")</f>
        <v>ok</v>
      </c>
      <c r="C6606" s="146" t="s">
        <v>369</v>
      </c>
      <c r="D6606" s="152" t="s">
        <v>6282</v>
      </c>
      <c r="E6606" s="152" t="s">
        <v>7089</v>
      </c>
      <c r="F6606" s="153" t="s">
        <v>7089</v>
      </c>
      <c r="G6606" s="146" t="s">
        <v>400</v>
      </c>
      <c r="H6606" s="145" t="str">
        <f>IF(Proc[[#This Row],[type]]="LFF (MDG-F)",MID(Proc[[#This Row],[Obj]],13,10),"")</f>
        <v/>
      </c>
      <c r="I6606" s="152"/>
      <c r="J6606" s="145" t="b">
        <f>Proc[[#This Row],[Requested]]=Proc[[#This Row],[CurrentParent]]</f>
        <v>1</v>
      </c>
      <c r="K6606" s="153" t="str">
        <f>IF(Proc[[#This Row],[Author]]="Marcela Urrego",VLOOKUP(LEFT(Proc[[#This Row],[Requested]],1),Table3[#All],2,0),VLOOKUP(Proc[[#This Row],[Author]],Table4[],2,0))</f>
        <v>LS</v>
      </c>
      <c r="L6606" s="148" t="s">
        <v>7174</v>
      </c>
      <c r="M6606" s="140">
        <v>46065</v>
      </c>
      <c r="N6606" s="140"/>
      <c r="O6606" s="140"/>
      <c r="P6606" s="140" t="str">
        <f ca="1">IF(Proc[[#This Row],[DaysAgeing]]&gt;5,"yep","on track")</f>
        <v>yep</v>
      </c>
      <c r="Q6606" s="2">
        <f ca="1">IF(Proc[[#This Row],[DateClosed]]="",ABS(NETWORKDAYS(Proc[[#This Row],[DateOpened]],TODAY()))-1,ABS(NETWORKDAYS(Proc[[#This Row],[DateOpened]],Proc[[#This Row],[DateClosed]]))-1)</f>
        <v>36</v>
      </c>
      <c r="R6606" s="140" t="s">
        <v>488</v>
      </c>
      <c r="S6606" s="145"/>
      <c r="T6606" s="153">
        <v>6605</v>
      </c>
    </row>
    <row r="6607" spans="1:20" hidden="1">
      <c r="A6607" s="146" t="s">
        <v>7148</v>
      </c>
      <c r="B6607" s="153" t="str">
        <f>IFERROR(VLOOKUP(Proc[[#This Row],[App]],Table2[],3,0),"open")</f>
        <v>ok</v>
      </c>
      <c r="C6607" s="146" t="s">
        <v>369</v>
      </c>
      <c r="D6607" s="152" t="s">
        <v>6283</v>
      </c>
      <c r="E6607" s="152" t="s">
        <v>7090</v>
      </c>
      <c r="F6607" s="153" t="s">
        <v>7090</v>
      </c>
      <c r="G6607" s="146" t="s">
        <v>400</v>
      </c>
      <c r="H6607" s="145" t="str">
        <f>IF(Proc[[#This Row],[type]]="LFF (MDG-F)",MID(Proc[[#This Row],[Obj]],13,10),"")</f>
        <v/>
      </c>
      <c r="I6607" s="152"/>
      <c r="J6607" s="145" t="b">
        <f>Proc[[#This Row],[Requested]]=Proc[[#This Row],[CurrentParent]]</f>
        <v>1</v>
      </c>
      <c r="K6607" s="153" t="str">
        <f>IF(Proc[[#This Row],[Author]]="Marcela Urrego",VLOOKUP(LEFT(Proc[[#This Row],[Requested]],1),Table3[#All],2,0),VLOOKUP(Proc[[#This Row],[Author]],Table4[],2,0))</f>
        <v>LS</v>
      </c>
      <c r="L6607" s="148" t="s">
        <v>7174</v>
      </c>
      <c r="M6607" s="140">
        <v>46065</v>
      </c>
      <c r="N6607" s="140"/>
      <c r="O6607" s="140"/>
      <c r="P6607" s="140" t="str">
        <f ca="1">IF(Proc[[#This Row],[DaysAgeing]]&gt;5,"yep","on track")</f>
        <v>yep</v>
      </c>
      <c r="Q6607" s="2">
        <f ca="1">IF(Proc[[#This Row],[DateClosed]]="",ABS(NETWORKDAYS(Proc[[#This Row],[DateOpened]],TODAY()))-1,ABS(NETWORKDAYS(Proc[[#This Row],[DateOpened]],Proc[[#This Row],[DateClosed]]))-1)</f>
        <v>36</v>
      </c>
      <c r="R6607" s="140" t="s">
        <v>488</v>
      </c>
      <c r="S6607" s="145"/>
      <c r="T6607" s="153">
        <v>6606</v>
      </c>
    </row>
    <row r="6608" spans="1:20" hidden="1">
      <c r="A6608" s="146" t="s">
        <v>7148</v>
      </c>
      <c r="B6608" s="153" t="str">
        <f>IFERROR(VLOOKUP(Proc[[#This Row],[App]],Table2[],3,0),"open")</f>
        <v>ok</v>
      </c>
      <c r="C6608" s="146" t="s">
        <v>369</v>
      </c>
      <c r="D6608" s="152" t="s">
        <v>6284</v>
      </c>
      <c r="E6608" s="152" t="s">
        <v>7090</v>
      </c>
      <c r="F6608" s="153" t="s">
        <v>7090</v>
      </c>
      <c r="G6608" s="146" t="s">
        <v>400</v>
      </c>
      <c r="H6608" s="145" t="str">
        <f>IF(Proc[[#This Row],[type]]="LFF (MDG-F)",MID(Proc[[#This Row],[Obj]],13,10),"")</f>
        <v/>
      </c>
      <c r="I6608" s="152"/>
      <c r="J6608" s="145" t="b">
        <f>Proc[[#This Row],[Requested]]=Proc[[#This Row],[CurrentParent]]</f>
        <v>1</v>
      </c>
      <c r="K6608" s="153" t="str">
        <f>IF(Proc[[#This Row],[Author]]="Marcela Urrego",VLOOKUP(LEFT(Proc[[#This Row],[Requested]],1),Table3[#All],2,0),VLOOKUP(Proc[[#This Row],[Author]],Table4[],2,0))</f>
        <v>LS</v>
      </c>
      <c r="L6608" s="148" t="s">
        <v>7174</v>
      </c>
      <c r="M6608" s="140">
        <v>46065</v>
      </c>
      <c r="N6608" s="140"/>
      <c r="O6608" s="140"/>
      <c r="P6608" s="140" t="str">
        <f ca="1">IF(Proc[[#This Row],[DaysAgeing]]&gt;5,"yep","on track")</f>
        <v>yep</v>
      </c>
      <c r="Q6608" s="2">
        <f ca="1">IF(Proc[[#This Row],[DateClosed]]="",ABS(NETWORKDAYS(Proc[[#This Row],[DateOpened]],TODAY()))-1,ABS(NETWORKDAYS(Proc[[#This Row],[DateOpened]],Proc[[#This Row],[DateClosed]]))-1)</f>
        <v>36</v>
      </c>
      <c r="R6608" s="140" t="s">
        <v>488</v>
      </c>
      <c r="S6608" s="145"/>
      <c r="T6608" s="153">
        <v>6607</v>
      </c>
    </row>
    <row r="6609" spans="1:20" hidden="1">
      <c r="A6609" s="146" t="s">
        <v>7148</v>
      </c>
      <c r="B6609" s="153" t="str">
        <f>IFERROR(VLOOKUP(Proc[[#This Row],[App]],Table2[],3,0),"open")</f>
        <v>ok</v>
      </c>
      <c r="C6609" s="146" t="s">
        <v>369</v>
      </c>
      <c r="D6609" s="152" t="s">
        <v>6285</v>
      </c>
      <c r="E6609" s="152" t="s">
        <v>7087</v>
      </c>
      <c r="F6609" s="153" t="s">
        <v>7087</v>
      </c>
      <c r="G6609" s="146" t="s">
        <v>400</v>
      </c>
      <c r="H6609" s="145" t="str">
        <f>IF(Proc[[#This Row],[type]]="LFF (MDG-F)",MID(Proc[[#This Row],[Obj]],13,10),"")</f>
        <v/>
      </c>
      <c r="I6609" s="152"/>
      <c r="J6609" s="145" t="b">
        <f>Proc[[#This Row],[Requested]]=Proc[[#This Row],[CurrentParent]]</f>
        <v>1</v>
      </c>
      <c r="K6609" s="153" t="str">
        <f>IF(Proc[[#This Row],[Author]]="Marcela Urrego",VLOOKUP(LEFT(Proc[[#This Row],[Requested]],1),Table3[#All],2,0),VLOOKUP(Proc[[#This Row],[Author]],Table4[],2,0))</f>
        <v>LS</v>
      </c>
      <c r="L6609" s="148" t="s">
        <v>7174</v>
      </c>
      <c r="M6609" s="140">
        <v>46065</v>
      </c>
      <c r="N6609" s="140"/>
      <c r="O6609" s="140"/>
      <c r="P6609" s="140" t="str">
        <f ca="1">IF(Proc[[#This Row],[DaysAgeing]]&gt;5,"yep","on track")</f>
        <v>yep</v>
      </c>
      <c r="Q6609" s="2">
        <f ca="1">IF(Proc[[#This Row],[DateClosed]]="",ABS(NETWORKDAYS(Proc[[#This Row],[DateOpened]],TODAY()))-1,ABS(NETWORKDAYS(Proc[[#This Row],[DateOpened]],Proc[[#This Row],[DateClosed]]))-1)</f>
        <v>36</v>
      </c>
      <c r="R6609" s="140" t="s">
        <v>488</v>
      </c>
      <c r="S6609" s="145"/>
      <c r="T6609" s="153">
        <v>6608</v>
      </c>
    </row>
    <row r="6610" spans="1:20" hidden="1">
      <c r="A6610" s="146" t="s">
        <v>7148</v>
      </c>
      <c r="B6610" s="145" t="str">
        <f>IFERROR(VLOOKUP(Proc[[#This Row],[App]],Table2[],3,0),"open")</f>
        <v>ok</v>
      </c>
      <c r="C6610" s="146" t="s">
        <v>369</v>
      </c>
      <c r="D6610" s="152" t="s">
        <v>6286</v>
      </c>
      <c r="E6610" s="152" t="s">
        <v>7087</v>
      </c>
      <c r="F6610" s="145" t="s">
        <v>7087</v>
      </c>
      <c r="G6610" s="146" t="s">
        <v>400</v>
      </c>
      <c r="H6610" s="145" t="str">
        <f>IF(Proc[[#This Row],[type]]="LFF (MDG-F)",MID(Proc[[#This Row],[Obj]],13,10),"")</f>
        <v/>
      </c>
      <c r="I6610" s="152"/>
      <c r="J6610" s="145" t="b">
        <f>Proc[[#This Row],[Requested]]=Proc[[#This Row],[CurrentParent]]</f>
        <v>1</v>
      </c>
      <c r="K6610" s="145" t="str">
        <f>IF(Proc[[#This Row],[Author]]="Marcela Urrego",VLOOKUP(LEFT(Proc[[#This Row],[Requested]],1),Table3[#All],2,0),VLOOKUP(Proc[[#This Row],[Author]],Table4[],2,0))</f>
        <v>LS</v>
      </c>
      <c r="L6610" s="148" t="s">
        <v>7174</v>
      </c>
      <c r="M6610" s="140">
        <v>46065</v>
      </c>
      <c r="N6610" s="140"/>
      <c r="O6610" s="140"/>
      <c r="P6610" s="140" t="str">
        <f ca="1">IF(Proc[[#This Row],[DaysAgeing]]&gt;5,"yep","on track")</f>
        <v>yep</v>
      </c>
      <c r="Q6610" s="2">
        <f ca="1">IF(Proc[[#This Row],[DateClosed]]="",ABS(NETWORKDAYS(Proc[[#This Row],[DateOpened]],TODAY()))-1,ABS(NETWORKDAYS(Proc[[#This Row],[DateOpened]],Proc[[#This Row],[DateClosed]]))-1)</f>
        <v>36</v>
      </c>
      <c r="R6610" s="140" t="s">
        <v>488</v>
      </c>
      <c r="S6610" s="145"/>
      <c r="T6610" s="153">
        <v>6609</v>
      </c>
    </row>
    <row r="6611" spans="1:20" hidden="1">
      <c r="A6611" s="146" t="s">
        <v>7148</v>
      </c>
      <c r="B6611" s="153" t="str">
        <f>IFERROR(VLOOKUP(Proc[[#This Row],[App]],Table2[],3,0),"open")</f>
        <v>ok</v>
      </c>
      <c r="C6611" s="146" t="s">
        <v>369</v>
      </c>
      <c r="D6611" s="152" t="s">
        <v>6287</v>
      </c>
      <c r="E6611" s="152" t="s">
        <v>7090</v>
      </c>
      <c r="F6611" s="153" t="s">
        <v>7090</v>
      </c>
      <c r="G6611" s="146" t="s">
        <v>400</v>
      </c>
      <c r="H6611" s="145" t="str">
        <f>IF(Proc[[#This Row],[type]]="LFF (MDG-F)",MID(Proc[[#This Row],[Obj]],13,10),"")</f>
        <v/>
      </c>
      <c r="I6611" s="152"/>
      <c r="J6611" s="145" t="b">
        <f>Proc[[#This Row],[Requested]]=Proc[[#This Row],[CurrentParent]]</f>
        <v>1</v>
      </c>
      <c r="K6611" s="153" t="str">
        <f>IF(Proc[[#This Row],[Author]]="Marcela Urrego",VLOOKUP(LEFT(Proc[[#This Row],[Requested]],1),Table3[#All],2,0),VLOOKUP(Proc[[#This Row],[Author]],Table4[],2,0))</f>
        <v>LS</v>
      </c>
      <c r="L6611" s="148" t="s">
        <v>7174</v>
      </c>
      <c r="M6611" s="140">
        <v>46065</v>
      </c>
      <c r="N6611" s="140"/>
      <c r="O6611" s="140"/>
      <c r="P6611" s="140" t="str">
        <f ca="1">IF(Proc[[#This Row],[DaysAgeing]]&gt;5,"yep","on track")</f>
        <v>yep</v>
      </c>
      <c r="Q6611" s="2">
        <f ca="1">IF(Proc[[#This Row],[DateClosed]]="",ABS(NETWORKDAYS(Proc[[#This Row],[DateOpened]],TODAY()))-1,ABS(NETWORKDAYS(Proc[[#This Row],[DateOpened]],Proc[[#This Row],[DateClosed]]))-1)</f>
        <v>36</v>
      </c>
      <c r="R6611" s="140" t="s">
        <v>488</v>
      </c>
      <c r="S6611" s="145"/>
      <c r="T6611" s="153">
        <v>6610</v>
      </c>
    </row>
    <row r="6612" spans="1:20" hidden="1">
      <c r="A6612" s="146" t="s">
        <v>7148</v>
      </c>
      <c r="B6612" s="153" t="str">
        <f>IFERROR(VLOOKUP(Proc[[#This Row],[App]],Table2[],3,0),"open")</f>
        <v>ok</v>
      </c>
      <c r="C6612" s="146" t="s">
        <v>369</v>
      </c>
      <c r="D6612" s="152" t="s">
        <v>6288</v>
      </c>
      <c r="E6612" s="152" t="s">
        <v>7087</v>
      </c>
      <c r="F6612" s="145" t="s">
        <v>7087</v>
      </c>
      <c r="G6612" s="146" t="s">
        <v>400</v>
      </c>
      <c r="H6612" s="145" t="str">
        <f>IF(Proc[[#This Row],[type]]="LFF (MDG-F)",MID(Proc[[#This Row],[Obj]],13,10),"")</f>
        <v/>
      </c>
      <c r="I6612" s="152"/>
      <c r="J6612" s="145" t="b">
        <f>Proc[[#This Row],[Requested]]=Proc[[#This Row],[CurrentParent]]</f>
        <v>1</v>
      </c>
      <c r="K6612" s="153" t="str">
        <f>IF(Proc[[#This Row],[Author]]="Marcela Urrego",VLOOKUP(LEFT(Proc[[#This Row],[Requested]],1),Table3[#All],2,0),VLOOKUP(Proc[[#This Row],[Author]],Table4[],2,0))</f>
        <v>LS</v>
      </c>
      <c r="L6612" s="148" t="s">
        <v>7174</v>
      </c>
      <c r="M6612" s="140">
        <v>46065</v>
      </c>
      <c r="N6612" s="140"/>
      <c r="O6612" s="140"/>
      <c r="P6612" s="140" t="str">
        <f ca="1">IF(Proc[[#This Row],[DaysAgeing]]&gt;5,"yep","on track")</f>
        <v>yep</v>
      </c>
      <c r="Q6612" s="2">
        <f ca="1">IF(Proc[[#This Row],[DateClosed]]="",ABS(NETWORKDAYS(Proc[[#This Row],[DateOpened]],TODAY()))-1,ABS(NETWORKDAYS(Proc[[#This Row],[DateOpened]],Proc[[#This Row],[DateClosed]]))-1)</f>
        <v>36</v>
      </c>
      <c r="R6612" s="140" t="s">
        <v>488</v>
      </c>
      <c r="S6612" s="145"/>
      <c r="T6612" s="153">
        <v>6611</v>
      </c>
    </row>
    <row r="6613" spans="1:20" hidden="1">
      <c r="A6613" s="146" t="s">
        <v>7148</v>
      </c>
      <c r="B6613" s="153" t="str">
        <f>IFERROR(VLOOKUP(Proc[[#This Row],[App]],Table2[],3,0),"open")</f>
        <v>ok</v>
      </c>
      <c r="C6613" s="146" t="s">
        <v>369</v>
      </c>
      <c r="D6613" s="152" t="s">
        <v>6289</v>
      </c>
      <c r="E6613" s="152" t="s">
        <v>7087</v>
      </c>
      <c r="F6613" s="153" t="s">
        <v>7087</v>
      </c>
      <c r="G6613" s="146" t="s">
        <v>400</v>
      </c>
      <c r="H6613" s="145" t="str">
        <f>IF(Proc[[#This Row],[type]]="LFF (MDG-F)",MID(Proc[[#This Row],[Obj]],13,10),"")</f>
        <v/>
      </c>
      <c r="I6613" s="152"/>
      <c r="J6613" s="145" t="b">
        <f>Proc[[#This Row],[Requested]]=Proc[[#This Row],[CurrentParent]]</f>
        <v>1</v>
      </c>
      <c r="K6613" s="153" t="str">
        <f>IF(Proc[[#This Row],[Author]]="Marcela Urrego",VLOOKUP(LEFT(Proc[[#This Row],[Requested]],1),Table3[#All],2,0),VLOOKUP(Proc[[#This Row],[Author]],Table4[],2,0))</f>
        <v>LS</v>
      </c>
      <c r="L6613" s="148" t="s">
        <v>7174</v>
      </c>
      <c r="M6613" s="140">
        <v>46065</v>
      </c>
      <c r="N6613" s="140"/>
      <c r="O6613" s="140"/>
      <c r="P6613" s="140" t="str">
        <f ca="1">IF(Proc[[#This Row],[DaysAgeing]]&gt;5,"yep","on track")</f>
        <v>yep</v>
      </c>
      <c r="Q6613" s="2">
        <f ca="1">IF(Proc[[#This Row],[DateClosed]]="",ABS(NETWORKDAYS(Proc[[#This Row],[DateOpened]],TODAY()))-1,ABS(NETWORKDAYS(Proc[[#This Row],[DateOpened]],Proc[[#This Row],[DateClosed]]))-1)</f>
        <v>36</v>
      </c>
      <c r="R6613" s="140" t="s">
        <v>488</v>
      </c>
      <c r="S6613" s="145"/>
      <c r="T6613" s="153">
        <v>6612</v>
      </c>
    </row>
    <row r="6614" spans="1:20" hidden="1">
      <c r="A6614" s="146" t="s">
        <v>7148</v>
      </c>
      <c r="B6614" s="153" t="str">
        <f>IFERROR(VLOOKUP(Proc[[#This Row],[App]],Table2[],3,0),"open")</f>
        <v>ok</v>
      </c>
      <c r="C6614" s="146" t="s">
        <v>369</v>
      </c>
      <c r="D6614" s="152" t="s">
        <v>6290</v>
      </c>
      <c r="E6614" s="152" t="s">
        <v>7087</v>
      </c>
      <c r="F6614" s="153" t="s">
        <v>7087</v>
      </c>
      <c r="G6614" s="146" t="s">
        <v>400</v>
      </c>
      <c r="H6614" s="145" t="str">
        <f>IF(Proc[[#This Row],[type]]="LFF (MDG-F)",MID(Proc[[#This Row],[Obj]],13,10),"")</f>
        <v/>
      </c>
      <c r="I6614" s="152"/>
      <c r="J6614" s="145" t="b">
        <f>Proc[[#This Row],[Requested]]=Proc[[#This Row],[CurrentParent]]</f>
        <v>1</v>
      </c>
      <c r="K6614" s="153" t="str">
        <f>IF(Proc[[#This Row],[Author]]="Marcela Urrego",VLOOKUP(LEFT(Proc[[#This Row],[Requested]],1),Table3[#All],2,0),VLOOKUP(Proc[[#This Row],[Author]],Table4[],2,0))</f>
        <v>LS</v>
      </c>
      <c r="L6614" s="148" t="s">
        <v>7174</v>
      </c>
      <c r="M6614" s="140">
        <v>46065</v>
      </c>
      <c r="N6614" s="140"/>
      <c r="O6614" s="140"/>
      <c r="P6614" s="140" t="str">
        <f ca="1">IF(Proc[[#This Row],[DaysAgeing]]&gt;5,"yep","on track")</f>
        <v>yep</v>
      </c>
      <c r="Q6614" s="2">
        <f ca="1">IF(Proc[[#This Row],[DateClosed]]="",ABS(NETWORKDAYS(Proc[[#This Row],[DateOpened]],TODAY()))-1,ABS(NETWORKDAYS(Proc[[#This Row],[DateOpened]],Proc[[#This Row],[DateClosed]]))-1)</f>
        <v>36</v>
      </c>
      <c r="R6614" s="140" t="s">
        <v>488</v>
      </c>
      <c r="S6614" s="145"/>
      <c r="T6614" s="153">
        <v>6613</v>
      </c>
    </row>
    <row r="6615" spans="1:20" hidden="1">
      <c r="A6615" s="146" t="s">
        <v>7148</v>
      </c>
      <c r="B6615" s="153" t="str">
        <f>IFERROR(VLOOKUP(Proc[[#This Row],[App]],Table2[],3,0),"open")</f>
        <v>ok</v>
      </c>
      <c r="C6615" s="146" t="s">
        <v>369</v>
      </c>
      <c r="D6615" s="152" t="s">
        <v>6291</v>
      </c>
      <c r="E6615" s="152" t="s">
        <v>7087</v>
      </c>
      <c r="F6615" s="153" t="s">
        <v>7087</v>
      </c>
      <c r="G6615" s="146" t="s">
        <v>400</v>
      </c>
      <c r="H6615" s="145" t="str">
        <f>IF(Proc[[#This Row],[type]]="LFF (MDG-F)",MID(Proc[[#This Row],[Obj]],13,10),"")</f>
        <v/>
      </c>
      <c r="I6615" s="152"/>
      <c r="J6615" s="145" t="b">
        <f>Proc[[#This Row],[Requested]]=Proc[[#This Row],[CurrentParent]]</f>
        <v>1</v>
      </c>
      <c r="K6615" s="153" t="str">
        <f>IF(Proc[[#This Row],[Author]]="Marcela Urrego",VLOOKUP(LEFT(Proc[[#This Row],[Requested]],1),Table3[#All],2,0),VLOOKUP(Proc[[#This Row],[Author]],Table4[],2,0))</f>
        <v>LS</v>
      </c>
      <c r="L6615" s="148" t="s">
        <v>7174</v>
      </c>
      <c r="M6615" s="140">
        <v>46065</v>
      </c>
      <c r="N6615" s="140"/>
      <c r="O6615" s="140"/>
      <c r="P6615" s="140" t="str">
        <f ca="1">IF(Proc[[#This Row],[DaysAgeing]]&gt;5,"yep","on track")</f>
        <v>yep</v>
      </c>
      <c r="Q6615" s="2">
        <f ca="1">IF(Proc[[#This Row],[DateClosed]]="",ABS(NETWORKDAYS(Proc[[#This Row],[DateOpened]],TODAY()))-1,ABS(NETWORKDAYS(Proc[[#This Row],[DateOpened]],Proc[[#This Row],[DateClosed]]))-1)</f>
        <v>36</v>
      </c>
      <c r="R6615" s="140" t="s">
        <v>488</v>
      </c>
      <c r="S6615" s="145"/>
      <c r="T6615" s="153">
        <v>6614</v>
      </c>
    </row>
    <row r="6616" spans="1:20" hidden="1">
      <c r="A6616" s="146" t="s">
        <v>7148</v>
      </c>
      <c r="B6616" s="153" t="str">
        <f>IFERROR(VLOOKUP(Proc[[#This Row],[App]],Table2[],3,0),"open")</f>
        <v>ok</v>
      </c>
      <c r="C6616" s="146" t="s">
        <v>369</v>
      </c>
      <c r="D6616" s="152" t="s">
        <v>6292</v>
      </c>
      <c r="E6616" s="152" t="s">
        <v>7087</v>
      </c>
      <c r="F6616" s="153" t="s">
        <v>7087</v>
      </c>
      <c r="G6616" s="146" t="s">
        <v>400</v>
      </c>
      <c r="H6616" s="145" t="str">
        <f>IF(Proc[[#This Row],[type]]="LFF (MDG-F)",MID(Proc[[#This Row],[Obj]],13,10),"")</f>
        <v/>
      </c>
      <c r="I6616" s="152"/>
      <c r="J6616" s="145" t="b">
        <f>Proc[[#This Row],[Requested]]=Proc[[#This Row],[CurrentParent]]</f>
        <v>1</v>
      </c>
      <c r="K6616" s="153" t="str">
        <f>IF(Proc[[#This Row],[Author]]="Marcela Urrego",VLOOKUP(LEFT(Proc[[#This Row],[Requested]],1),Table3[#All],2,0),VLOOKUP(Proc[[#This Row],[Author]],Table4[],2,0))</f>
        <v>LS</v>
      </c>
      <c r="L6616" s="148" t="s">
        <v>7174</v>
      </c>
      <c r="M6616" s="140">
        <v>46065</v>
      </c>
      <c r="N6616" s="140"/>
      <c r="O6616" s="140"/>
      <c r="P6616" s="140" t="str">
        <f ca="1">IF(Proc[[#This Row],[DaysAgeing]]&gt;5,"yep","on track")</f>
        <v>yep</v>
      </c>
      <c r="Q6616" s="2">
        <f ca="1">IF(Proc[[#This Row],[DateClosed]]="",ABS(NETWORKDAYS(Proc[[#This Row],[DateOpened]],TODAY()))-1,ABS(NETWORKDAYS(Proc[[#This Row],[DateOpened]],Proc[[#This Row],[DateClosed]]))-1)</f>
        <v>36</v>
      </c>
      <c r="R6616" s="140" t="s">
        <v>488</v>
      </c>
      <c r="S6616" s="145"/>
      <c r="T6616" s="153">
        <v>6615</v>
      </c>
    </row>
    <row r="6617" spans="1:20" hidden="1">
      <c r="A6617" s="146" t="s">
        <v>7148</v>
      </c>
      <c r="B6617" s="153" t="str">
        <f>IFERROR(VLOOKUP(Proc[[#This Row],[App]],Table2[],3,0),"open")</f>
        <v>ok</v>
      </c>
      <c r="C6617" s="146" t="s">
        <v>369</v>
      </c>
      <c r="D6617" s="152" t="s">
        <v>6293</v>
      </c>
      <c r="E6617" s="152" t="s">
        <v>7087</v>
      </c>
      <c r="F6617" s="153" t="s">
        <v>7087</v>
      </c>
      <c r="G6617" s="146" t="s">
        <v>400</v>
      </c>
      <c r="H6617" s="145" t="str">
        <f>IF(Proc[[#This Row],[type]]="LFF (MDG-F)",MID(Proc[[#This Row],[Obj]],13,10),"")</f>
        <v/>
      </c>
      <c r="I6617" s="152"/>
      <c r="J6617" s="145" t="b">
        <f>Proc[[#This Row],[Requested]]=Proc[[#This Row],[CurrentParent]]</f>
        <v>1</v>
      </c>
      <c r="K6617" s="153" t="str">
        <f>IF(Proc[[#This Row],[Author]]="Marcela Urrego",VLOOKUP(LEFT(Proc[[#This Row],[Requested]],1),Table3[#All],2,0),VLOOKUP(Proc[[#This Row],[Author]],Table4[],2,0))</f>
        <v>LS</v>
      </c>
      <c r="L6617" s="148" t="s">
        <v>7174</v>
      </c>
      <c r="M6617" s="140">
        <v>46065</v>
      </c>
      <c r="N6617" s="140"/>
      <c r="O6617" s="140"/>
      <c r="P6617" s="140" t="str">
        <f ca="1">IF(Proc[[#This Row],[DaysAgeing]]&gt;5,"yep","on track")</f>
        <v>yep</v>
      </c>
      <c r="Q6617" s="2">
        <f ca="1">IF(Proc[[#This Row],[DateClosed]]="",ABS(NETWORKDAYS(Proc[[#This Row],[DateOpened]],TODAY()))-1,ABS(NETWORKDAYS(Proc[[#This Row],[DateOpened]],Proc[[#This Row],[DateClosed]]))-1)</f>
        <v>36</v>
      </c>
      <c r="R6617" s="140" t="s">
        <v>488</v>
      </c>
      <c r="S6617" s="145"/>
      <c r="T6617" s="153">
        <v>6616</v>
      </c>
    </row>
    <row r="6618" spans="1:20" hidden="1">
      <c r="A6618" s="146" t="s">
        <v>7148</v>
      </c>
      <c r="B6618" s="153" t="str">
        <f>IFERROR(VLOOKUP(Proc[[#This Row],[App]],Table2[],3,0),"open")</f>
        <v>ok</v>
      </c>
      <c r="C6618" s="146" t="s">
        <v>369</v>
      </c>
      <c r="D6618" s="152" t="s">
        <v>6294</v>
      </c>
      <c r="E6618" s="152" t="s">
        <v>7087</v>
      </c>
      <c r="F6618" s="153" t="s">
        <v>7087</v>
      </c>
      <c r="G6618" s="146" t="s">
        <v>400</v>
      </c>
      <c r="H6618" s="145" t="str">
        <f>IF(Proc[[#This Row],[type]]="LFF (MDG-F)",MID(Proc[[#This Row],[Obj]],13,10),"")</f>
        <v/>
      </c>
      <c r="I6618" s="152"/>
      <c r="J6618" s="145" t="b">
        <f>Proc[[#This Row],[Requested]]=Proc[[#This Row],[CurrentParent]]</f>
        <v>1</v>
      </c>
      <c r="K6618" s="153" t="str">
        <f>IF(Proc[[#This Row],[Author]]="Marcela Urrego",VLOOKUP(LEFT(Proc[[#This Row],[Requested]],1),Table3[#All],2,0),VLOOKUP(Proc[[#This Row],[Author]],Table4[],2,0))</f>
        <v>LS</v>
      </c>
      <c r="L6618" s="148" t="s">
        <v>7174</v>
      </c>
      <c r="M6618" s="140">
        <v>46065</v>
      </c>
      <c r="N6618" s="140"/>
      <c r="O6618" s="140"/>
      <c r="P6618" s="140" t="str">
        <f ca="1">IF(Proc[[#This Row],[DaysAgeing]]&gt;5,"yep","on track")</f>
        <v>yep</v>
      </c>
      <c r="Q6618" s="2">
        <f ca="1">IF(Proc[[#This Row],[DateClosed]]="",ABS(NETWORKDAYS(Proc[[#This Row],[DateOpened]],TODAY()))-1,ABS(NETWORKDAYS(Proc[[#This Row],[DateOpened]],Proc[[#This Row],[DateClosed]]))-1)</f>
        <v>36</v>
      </c>
      <c r="R6618" s="140" t="s">
        <v>488</v>
      </c>
      <c r="S6618" s="145"/>
      <c r="T6618" s="153">
        <v>6617</v>
      </c>
    </row>
    <row r="6619" spans="1:20" hidden="1">
      <c r="A6619" s="146" t="s">
        <v>7148</v>
      </c>
      <c r="B6619" s="153" t="str">
        <f>IFERROR(VLOOKUP(Proc[[#This Row],[App]],Table2[],3,0),"open")</f>
        <v>ok</v>
      </c>
      <c r="C6619" s="146" t="s">
        <v>369</v>
      </c>
      <c r="D6619" s="152" t="s">
        <v>6295</v>
      </c>
      <c r="E6619" s="152" t="s">
        <v>7087</v>
      </c>
      <c r="F6619" s="153" t="s">
        <v>7087</v>
      </c>
      <c r="G6619" s="146" t="s">
        <v>400</v>
      </c>
      <c r="H6619" s="145" t="str">
        <f>IF(Proc[[#This Row],[type]]="LFF (MDG-F)",MID(Proc[[#This Row],[Obj]],13,10),"")</f>
        <v/>
      </c>
      <c r="I6619" s="152"/>
      <c r="J6619" s="145" t="b">
        <f>Proc[[#This Row],[Requested]]=Proc[[#This Row],[CurrentParent]]</f>
        <v>1</v>
      </c>
      <c r="K6619" s="153" t="str">
        <f>IF(Proc[[#This Row],[Author]]="Marcela Urrego",VLOOKUP(LEFT(Proc[[#This Row],[Requested]],1),Table3[#All],2,0),VLOOKUP(Proc[[#This Row],[Author]],Table4[],2,0))</f>
        <v>LS</v>
      </c>
      <c r="L6619" s="148" t="s">
        <v>7174</v>
      </c>
      <c r="M6619" s="140">
        <v>46065</v>
      </c>
      <c r="N6619" s="140"/>
      <c r="O6619" s="140"/>
      <c r="P6619" s="140" t="str">
        <f ca="1">IF(Proc[[#This Row],[DaysAgeing]]&gt;5,"yep","on track")</f>
        <v>yep</v>
      </c>
      <c r="Q6619" s="2">
        <f ca="1">IF(Proc[[#This Row],[DateClosed]]="",ABS(NETWORKDAYS(Proc[[#This Row],[DateOpened]],TODAY()))-1,ABS(NETWORKDAYS(Proc[[#This Row],[DateOpened]],Proc[[#This Row],[DateClosed]]))-1)</f>
        <v>36</v>
      </c>
      <c r="R6619" s="140" t="s">
        <v>488</v>
      </c>
      <c r="S6619" s="145"/>
      <c r="T6619" s="153">
        <v>6618</v>
      </c>
    </row>
    <row r="6620" spans="1:20" hidden="1">
      <c r="A6620" s="146" t="s">
        <v>7148</v>
      </c>
      <c r="B6620" s="153" t="str">
        <f>IFERROR(VLOOKUP(Proc[[#This Row],[App]],Table2[],3,0),"open")</f>
        <v>ok</v>
      </c>
      <c r="C6620" s="146" t="s">
        <v>369</v>
      </c>
      <c r="D6620" s="152" t="s">
        <v>6296</v>
      </c>
      <c r="E6620" s="152" t="s">
        <v>7087</v>
      </c>
      <c r="F6620" s="153" t="s">
        <v>7087</v>
      </c>
      <c r="G6620" s="146" t="s">
        <v>400</v>
      </c>
      <c r="H6620" s="145" t="str">
        <f>IF(Proc[[#This Row],[type]]="LFF (MDG-F)",MID(Proc[[#This Row],[Obj]],13,10),"")</f>
        <v/>
      </c>
      <c r="I6620" s="152"/>
      <c r="J6620" s="145" t="b">
        <f>Proc[[#This Row],[Requested]]=Proc[[#This Row],[CurrentParent]]</f>
        <v>1</v>
      </c>
      <c r="K6620" s="153" t="str">
        <f>IF(Proc[[#This Row],[Author]]="Marcela Urrego",VLOOKUP(LEFT(Proc[[#This Row],[Requested]],1),Table3[#All],2,0),VLOOKUP(Proc[[#This Row],[Author]],Table4[],2,0))</f>
        <v>LS</v>
      </c>
      <c r="L6620" s="148" t="s">
        <v>7174</v>
      </c>
      <c r="M6620" s="140">
        <v>46065</v>
      </c>
      <c r="N6620" s="140"/>
      <c r="O6620" s="140"/>
      <c r="P6620" s="140" t="str">
        <f ca="1">IF(Proc[[#This Row],[DaysAgeing]]&gt;5,"yep","on track")</f>
        <v>yep</v>
      </c>
      <c r="Q6620" s="2">
        <f ca="1">IF(Proc[[#This Row],[DateClosed]]="",ABS(NETWORKDAYS(Proc[[#This Row],[DateOpened]],TODAY()))-1,ABS(NETWORKDAYS(Proc[[#This Row],[DateOpened]],Proc[[#This Row],[DateClosed]]))-1)</f>
        <v>36</v>
      </c>
      <c r="R6620" s="140" t="s">
        <v>488</v>
      </c>
      <c r="S6620" s="145"/>
      <c r="T6620" s="153">
        <v>6619</v>
      </c>
    </row>
    <row r="6621" spans="1:20" hidden="1">
      <c r="A6621" s="146" t="s">
        <v>7148</v>
      </c>
      <c r="B6621" s="153" t="str">
        <f>IFERROR(VLOOKUP(Proc[[#This Row],[App]],Table2[],3,0),"open")</f>
        <v>ok</v>
      </c>
      <c r="C6621" s="146" t="s">
        <v>369</v>
      </c>
      <c r="D6621" s="152" t="s">
        <v>6297</v>
      </c>
      <c r="E6621" s="152" t="s">
        <v>7087</v>
      </c>
      <c r="F6621" s="153" t="s">
        <v>7087</v>
      </c>
      <c r="G6621" s="146" t="s">
        <v>400</v>
      </c>
      <c r="H6621" s="145" t="str">
        <f>IF(Proc[[#This Row],[type]]="LFF (MDG-F)",MID(Proc[[#This Row],[Obj]],13,10),"")</f>
        <v/>
      </c>
      <c r="I6621" s="152"/>
      <c r="J6621" s="145" t="b">
        <f>Proc[[#This Row],[Requested]]=Proc[[#This Row],[CurrentParent]]</f>
        <v>1</v>
      </c>
      <c r="K6621" s="153" t="str">
        <f>IF(Proc[[#This Row],[Author]]="Marcela Urrego",VLOOKUP(LEFT(Proc[[#This Row],[Requested]],1),Table3[#All],2,0),VLOOKUP(Proc[[#This Row],[Author]],Table4[],2,0))</f>
        <v>LS</v>
      </c>
      <c r="L6621" s="148" t="s">
        <v>7174</v>
      </c>
      <c r="M6621" s="140">
        <v>46065</v>
      </c>
      <c r="N6621" s="140"/>
      <c r="O6621" s="140"/>
      <c r="P6621" s="140" t="str">
        <f ca="1">IF(Proc[[#This Row],[DaysAgeing]]&gt;5,"yep","on track")</f>
        <v>yep</v>
      </c>
      <c r="Q6621" s="2">
        <f ca="1">IF(Proc[[#This Row],[DateClosed]]="",ABS(NETWORKDAYS(Proc[[#This Row],[DateOpened]],TODAY()))-1,ABS(NETWORKDAYS(Proc[[#This Row],[DateOpened]],Proc[[#This Row],[DateClosed]]))-1)</f>
        <v>36</v>
      </c>
      <c r="R6621" s="140" t="s">
        <v>488</v>
      </c>
      <c r="S6621" s="145"/>
      <c r="T6621" s="153">
        <v>6620</v>
      </c>
    </row>
    <row r="6622" spans="1:20" hidden="1">
      <c r="A6622" s="146" t="s">
        <v>7148</v>
      </c>
      <c r="B6622" s="153" t="str">
        <f>IFERROR(VLOOKUP(Proc[[#This Row],[App]],Table2[],3,0),"open")</f>
        <v>ok</v>
      </c>
      <c r="C6622" s="146" t="s">
        <v>369</v>
      </c>
      <c r="D6622" s="152" t="s">
        <v>6298</v>
      </c>
      <c r="E6622" s="152" t="s">
        <v>7087</v>
      </c>
      <c r="F6622" s="153" t="s">
        <v>7087</v>
      </c>
      <c r="G6622" s="146" t="s">
        <v>400</v>
      </c>
      <c r="H6622" s="145" t="str">
        <f>IF(Proc[[#This Row],[type]]="LFF (MDG-F)",MID(Proc[[#This Row],[Obj]],13,10),"")</f>
        <v/>
      </c>
      <c r="I6622" s="152"/>
      <c r="J6622" s="145" t="b">
        <f>Proc[[#This Row],[Requested]]=Proc[[#This Row],[CurrentParent]]</f>
        <v>1</v>
      </c>
      <c r="K6622" s="153" t="str">
        <f>IF(Proc[[#This Row],[Author]]="Marcela Urrego",VLOOKUP(LEFT(Proc[[#This Row],[Requested]],1),Table3[#All],2,0),VLOOKUP(Proc[[#This Row],[Author]],Table4[],2,0))</f>
        <v>LS</v>
      </c>
      <c r="L6622" s="148" t="s">
        <v>7174</v>
      </c>
      <c r="M6622" s="140">
        <v>46065</v>
      </c>
      <c r="N6622" s="140"/>
      <c r="O6622" s="140"/>
      <c r="P6622" s="140" t="str">
        <f ca="1">IF(Proc[[#This Row],[DaysAgeing]]&gt;5,"yep","on track")</f>
        <v>yep</v>
      </c>
      <c r="Q6622" s="2">
        <f ca="1">IF(Proc[[#This Row],[DateClosed]]="",ABS(NETWORKDAYS(Proc[[#This Row],[DateOpened]],TODAY()))-1,ABS(NETWORKDAYS(Proc[[#This Row],[DateOpened]],Proc[[#This Row],[DateClosed]]))-1)</f>
        <v>36</v>
      </c>
      <c r="R6622" s="140" t="s">
        <v>488</v>
      </c>
      <c r="S6622" s="145"/>
      <c r="T6622" s="153">
        <v>6621</v>
      </c>
    </row>
    <row r="6623" spans="1:20" hidden="1">
      <c r="A6623" s="146" t="s">
        <v>7148</v>
      </c>
      <c r="B6623" s="153" t="str">
        <f>IFERROR(VLOOKUP(Proc[[#This Row],[App]],Table2[],3,0),"open")</f>
        <v>ok</v>
      </c>
      <c r="C6623" s="146" t="s">
        <v>369</v>
      </c>
      <c r="D6623" s="152" t="s">
        <v>6299</v>
      </c>
      <c r="E6623" s="152" t="s">
        <v>7087</v>
      </c>
      <c r="F6623" s="153" t="s">
        <v>7087</v>
      </c>
      <c r="G6623" s="146" t="s">
        <v>400</v>
      </c>
      <c r="H6623" s="145" t="str">
        <f>IF(Proc[[#This Row],[type]]="LFF (MDG-F)",MID(Proc[[#This Row],[Obj]],13,10),"")</f>
        <v/>
      </c>
      <c r="I6623" s="152"/>
      <c r="J6623" s="145" t="b">
        <f>Proc[[#This Row],[Requested]]=Proc[[#This Row],[CurrentParent]]</f>
        <v>1</v>
      </c>
      <c r="K6623" s="153" t="str">
        <f>IF(Proc[[#This Row],[Author]]="Marcela Urrego",VLOOKUP(LEFT(Proc[[#This Row],[Requested]],1),Table3[#All],2,0),VLOOKUP(Proc[[#This Row],[Author]],Table4[],2,0))</f>
        <v>LS</v>
      </c>
      <c r="L6623" s="148" t="s">
        <v>7174</v>
      </c>
      <c r="M6623" s="140">
        <v>46065</v>
      </c>
      <c r="N6623" s="140"/>
      <c r="O6623" s="140"/>
      <c r="P6623" s="140" t="str">
        <f ca="1">IF(Proc[[#This Row],[DaysAgeing]]&gt;5,"yep","on track")</f>
        <v>yep</v>
      </c>
      <c r="Q6623" s="2">
        <f ca="1">IF(Proc[[#This Row],[DateClosed]]="",ABS(NETWORKDAYS(Proc[[#This Row],[DateOpened]],TODAY()))-1,ABS(NETWORKDAYS(Proc[[#This Row],[DateOpened]],Proc[[#This Row],[DateClosed]]))-1)</f>
        <v>36</v>
      </c>
      <c r="R6623" s="140" t="s">
        <v>488</v>
      </c>
      <c r="S6623" s="145"/>
      <c r="T6623" s="153">
        <v>6622</v>
      </c>
    </row>
    <row r="6624" spans="1:20" hidden="1">
      <c r="A6624" s="146" t="s">
        <v>7148</v>
      </c>
      <c r="B6624" s="153" t="str">
        <f>IFERROR(VLOOKUP(Proc[[#This Row],[App]],Table2[],3,0),"open")</f>
        <v>ok</v>
      </c>
      <c r="C6624" s="146" t="s">
        <v>369</v>
      </c>
      <c r="D6624" s="152" t="s">
        <v>6300</v>
      </c>
      <c r="E6624" s="152" t="s">
        <v>7087</v>
      </c>
      <c r="F6624" s="153" t="s">
        <v>7087</v>
      </c>
      <c r="G6624" s="146" t="s">
        <v>400</v>
      </c>
      <c r="H6624" s="145" t="str">
        <f>IF(Proc[[#This Row],[type]]="LFF (MDG-F)",MID(Proc[[#This Row],[Obj]],13,10),"")</f>
        <v/>
      </c>
      <c r="I6624" s="152"/>
      <c r="J6624" s="145" t="b">
        <f>Proc[[#This Row],[Requested]]=Proc[[#This Row],[CurrentParent]]</f>
        <v>1</v>
      </c>
      <c r="K6624" s="153" t="str">
        <f>IF(Proc[[#This Row],[Author]]="Marcela Urrego",VLOOKUP(LEFT(Proc[[#This Row],[Requested]],1),Table3[#All],2,0),VLOOKUP(Proc[[#This Row],[Author]],Table4[],2,0))</f>
        <v>LS</v>
      </c>
      <c r="L6624" s="148" t="s">
        <v>7174</v>
      </c>
      <c r="M6624" s="140">
        <v>46065</v>
      </c>
      <c r="N6624" s="140"/>
      <c r="O6624" s="140"/>
      <c r="P6624" s="140" t="str">
        <f ca="1">IF(Proc[[#This Row],[DaysAgeing]]&gt;5,"yep","on track")</f>
        <v>yep</v>
      </c>
      <c r="Q6624" s="2">
        <f ca="1">IF(Proc[[#This Row],[DateClosed]]="",ABS(NETWORKDAYS(Proc[[#This Row],[DateOpened]],TODAY()))-1,ABS(NETWORKDAYS(Proc[[#This Row],[DateOpened]],Proc[[#This Row],[DateClosed]]))-1)</f>
        <v>36</v>
      </c>
      <c r="R6624" s="140" t="s">
        <v>488</v>
      </c>
      <c r="S6624" s="145"/>
      <c r="T6624" s="153">
        <v>6623</v>
      </c>
    </row>
    <row r="6625" spans="1:20" hidden="1">
      <c r="A6625" s="146" t="s">
        <v>7148</v>
      </c>
      <c r="B6625" s="145" t="str">
        <f>IFERROR(VLOOKUP(Proc[[#This Row],[App]],Table2[],3,0),"open")</f>
        <v>ok</v>
      </c>
      <c r="C6625" s="146" t="s">
        <v>369</v>
      </c>
      <c r="D6625" s="152" t="s">
        <v>6301</v>
      </c>
      <c r="E6625" s="152" t="s">
        <v>7087</v>
      </c>
      <c r="F6625" s="145" t="s">
        <v>7087</v>
      </c>
      <c r="G6625" s="146" t="s">
        <v>400</v>
      </c>
      <c r="H6625" s="145" t="str">
        <f>IF(Proc[[#This Row],[type]]="LFF (MDG-F)",MID(Proc[[#This Row],[Obj]],13,10),"")</f>
        <v/>
      </c>
      <c r="I6625" s="152"/>
      <c r="J6625" s="145" t="b">
        <f>Proc[[#This Row],[Requested]]=Proc[[#This Row],[CurrentParent]]</f>
        <v>1</v>
      </c>
      <c r="K6625" s="145" t="str">
        <f>IF(Proc[[#This Row],[Author]]="Marcela Urrego",VLOOKUP(LEFT(Proc[[#This Row],[Requested]],1),Table3[#All],2,0),VLOOKUP(Proc[[#This Row],[Author]],Table4[],2,0))</f>
        <v>LS</v>
      </c>
      <c r="L6625" s="148" t="s">
        <v>7174</v>
      </c>
      <c r="M6625" s="140">
        <v>46065</v>
      </c>
      <c r="N6625" s="140"/>
      <c r="O6625" s="140"/>
      <c r="P6625" s="140" t="str">
        <f ca="1">IF(Proc[[#This Row],[DaysAgeing]]&gt;5,"yep","on track")</f>
        <v>yep</v>
      </c>
      <c r="Q6625" s="2">
        <f ca="1">IF(Proc[[#This Row],[DateClosed]]="",ABS(NETWORKDAYS(Proc[[#This Row],[DateOpened]],TODAY()))-1,ABS(NETWORKDAYS(Proc[[#This Row],[DateOpened]],Proc[[#This Row],[DateClosed]]))-1)</f>
        <v>36</v>
      </c>
      <c r="R6625" s="140" t="s">
        <v>488</v>
      </c>
      <c r="S6625" s="145"/>
      <c r="T6625" s="153">
        <v>6624</v>
      </c>
    </row>
    <row r="6626" spans="1:20" hidden="1">
      <c r="A6626" s="146" t="s">
        <v>7148</v>
      </c>
      <c r="B6626" s="145" t="str">
        <f>IFERROR(VLOOKUP(Proc[[#This Row],[App]],Table2[],3,0),"open")</f>
        <v>ok</v>
      </c>
      <c r="C6626" s="146" t="s">
        <v>369</v>
      </c>
      <c r="D6626" s="152" t="s">
        <v>6302</v>
      </c>
      <c r="E6626" s="152" t="s">
        <v>6125</v>
      </c>
      <c r="F6626" s="145" t="s">
        <v>6125</v>
      </c>
      <c r="G6626" s="146" t="s">
        <v>400</v>
      </c>
      <c r="H6626" s="145" t="str">
        <f>IF(Proc[[#This Row],[type]]="LFF (MDG-F)",MID(Proc[[#This Row],[Obj]],13,10),"")</f>
        <v/>
      </c>
      <c r="I6626" s="152"/>
      <c r="J6626" s="145" t="b">
        <f>Proc[[#This Row],[Requested]]=Proc[[#This Row],[CurrentParent]]</f>
        <v>1</v>
      </c>
      <c r="K6626" s="145" t="str">
        <f>IF(Proc[[#This Row],[Author]]="Marcela Urrego",VLOOKUP(LEFT(Proc[[#This Row],[Requested]],1),Table3[#All],2,0),VLOOKUP(Proc[[#This Row],[Author]],Table4[],2,0))</f>
        <v>LS</v>
      </c>
      <c r="L6626" s="148" t="s">
        <v>7174</v>
      </c>
      <c r="M6626" s="140">
        <v>46065</v>
      </c>
      <c r="N6626" s="140"/>
      <c r="O6626" s="140"/>
      <c r="P6626" s="140" t="str">
        <f ca="1">IF(Proc[[#This Row],[DaysAgeing]]&gt;5,"yep","on track")</f>
        <v>yep</v>
      </c>
      <c r="Q6626" s="2">
        <f ca="1">IF(Proc[[#This Row],[DateClosed]]="",ABS(NETWORKDAYS(Proc[[#This Row],[DateOpened]],TODAY()))-1,ABS(NETWORKDAYS(Proc[[#This Row],[DateOpened]],Proc[[#This Row],[DateClosed]]))-1)</f>
        <v>36</v>
      </c>
      <c r="R6626" s="140" t="s">
        <v>488</v>
      </c>
      <c r="S6626" s="145"/>
      <c r="T6626" s="153">
        <v>6625</v>
      </c>
    </row>
    <row r="6627" spans="1:20" hidden="1">
      <c r="A6627" s="146" t="s">
        <v>7148</v>
      </c>
      <c r="B6627" s="153" t="str">
        <f>IFERROR(VLOOKUP(Proc[[#This Row],[App]],Table2[],3,0),"open")</f>
        <v>ok</v>
      </c>
      <c r="C6627" s="146" t="s">
        <v>369</v>
      </c>
      <c r="D6627" s="152" t="s">
        <v>6303</v>
      </c>
      <c r="E6627" s="152" t="s">
        <v>6125</v>
      </c>
      <c r="F6627" s="153" t="s">
        <v>6125</v>
      </c>
      <c r="G6627" s="146" t="s">
        <v>400</v>
      </c>
      <c r="H6627" s="145" t="str">
        <f>IF(Proc[[#This Row],[type]]="LFF (MDG-F)",MID(Proc[[#This Row],[Obj]],13,10),"")</f>
        <v/>
      </c>
      <c r="I6627" s="152"/>
      <c r="J6627" s="145" t="b">
        <f>Proc[[#This Row],[Requested]]=Proc[[#This Row],[CurrentParent]]</f>
        <v>1</v>
      </c>
      <c r="K6627" s="153" t="str">
        <f>IF(Proc[[#This Row],[Author]]="Marcela Urrego",VLOOKUP(LEFT(Proc[[#This Row],[Requested]],1),Table3[#All],2,0),VLOOKUP(Proc[[#This Row],[Author]],Table4[],2,0))</f>
        <v>LS</v>
      </c>
      <c r="L6627" s="148" t="s">
        <v>7174</v>
      </c>
      <c r="M6627" s="140">
        <v>46065</v>
      </c>
      <c r="N6627" s="140"/>
      <c r="O6627" s="140"/>
      <c r="P6627" s="140" t="str">
        <f ca="1">IF(Proc[[#This Row],[DaysAgeing]]&gt;5,"yep","on track")</f>
        <v>yep</v>
      </c>
      <c r="Q6627" s="2">
        <f ca="1">IF(Proc[[#This Row],[DateClosed]]="",ABS(NETWORKDAYS(Proc[[#This Row],[DateOpened]],TODAY()))-1,ABS(NETWORKDAYS(Proc[[#This Row],[DateOpened]],Proc[[#This Row],[DateClosed]]))-1)</f>
        <v>36</v>
      </c>
      <c r="R6627" s="140" t="s">
        <v>488</v>
      </c>
      <c r="S6627" s="145"/>
      <c r="T6627" s="153">
        <v>6626</v>
      </c>
    </row>
    <row r="6628" spans="1:20" hidden="1">
      <c r="A6628" s="146" t="s">
        <v>7148</v>
      </c>
      <c r="B6628" s="145" t="str">
        <f>IFERROR(VLOOKUP(Proc[[#This Row],[App]],Table2[],3,0),"open")</f>
        <v>ok</v>
      </c>
      <c r="C6628" s="146" t="s">
        <v>369</v>
      </c>
      <c r="D6628" s="152" t="s">
        <v>6304</v>
      </c>
      <c r="E6628" s="152" t="s">
        <v>6125</v>
      </c>
      <c r="F6628" s="145" t="s">
        <v>6125</v>
      </c>
      <c r="G6628" s="146" t="s">
        <v>400</v>
      </c>
      <c r="H6628" s="145" t="str">
        <f>IF(Proc[[#This Row],[type]]="LFF (MDG-F)",MID(Proc[[#This Row],[Obj]],13,10),"")</f>
        <v/>
      </c>
      <c r="I6628" s="152"/>
      <c r="J6628" s="145" t="b">
        <f>Proc[[#This Row],[Requested]]=Proc[[#This Row],[CurrentParent]]</f>
        <v>1</v>
      </c>
      <c r="K6628" s="145" t="str">
        <f>IF(Proc[[#This Row],[Author]]="Marcela Urrego",VLOOKUP(LEFT(Proc[[#This Row],[Requested]],1),Table3[#All],2,0),VLOOKUP(Proc[[#This Row],[Author]],Table4[],2,0))</f>
        <v>LS</v>
      </c>
      <c r="L6628" s="148" t="s">
        <v>7174</v>
      </c>
      <c r="M6628" s="140">
        <v>46065</v>
      </c>
      <c r="N6628" s="140"/>
      <c r="O6628" s="140"/>
      <c r="P6628" s="140" t="str">
        <f ca="1">IF(Proc[[#This Row],[DaysAgeing]]&gt;5,"yep","on track")</f>
        <v>yep</v>
      </c>
      <c r="Q6628" s="2">
        <f ca="1">IF(Proc[[#This Row],[DateClosed]]="",ABS(NETWORKDAYS(Proc[[#This Row],[DateOpened]],TODAY()))-1,ABS(NETWORKDAYS(Proc[[#This Row],[DateOpened]],Proc[[#This Row],[DateClosed]]))-1)</f>
        <v>36</v>
      </c>
      <c r="R6628" s="140" t="s">
        <v>488</v>
      </c>
      <c r="S6628" s="145"/>
      <c r="T6628" s="153">
        <v>6627</v>
      </c>
    </row>
    <row r="6629" spans="1:20" hidden="1">
      <c r="A6629" s="146" t="s">
        <v>7148</v>
      </c>
      <c r="B6629" s="153" t="str">
        <f>IFERROR(VLOOKUP(Proc[[#This Row],[App]],Table2[],3,0),"open")</f>
        <v>ok</v>
      </c>
      <c r="C6629" s="146" t="s">
        <v>369</v>
      </c>
      <c r="D6629" s="152" t="s">
        <v>6305</v>
      </c>
      <c r="E6629" s="152" t="s">
        <v>6125</v>
      </c>
      <c r="F6629" s="153" t="s">
        <v>6125</v>
      </c>
      <c r="G6629" s="146" t="s">
        <v>400</v>
      </c>
      <c r="H6629" s="145" t="str">
        <f>IF(Proc[[#This Row],[type]]="LFF (MDG-F)",MID(Proc[[#This Row],[Obj]],13,10),"")</f>
        <v/>
      </c>
      <c r="I6629" s="152"/>
      <c r="J6629" s="145" t="b">
        <f>Proc[[#This Row],[Requested]]=Proc[[#This Row],[CurrentParent]]</f>
        <v>1</v>
      </c>
      <c r="K6629" s="153" t="str">
        <f>IF(Proc[[#This Row],[Author]]="Marcela Urrego",VLOOKUP(LEFT(Proc[[#This Row],[Requested]],1),Table3[#All],2,0),VLOOKUP(Proc[[#This Row],[Author]],Table4[],2,0))</f>
        <v>LS</v>
      </c>
      <c r="L6629" s="153" t="s">
        <v>7174</v>
      </c>
      <c r="M6629" s="140">
        <v>46065</v>
      </c>
      <c r="N6629" s="140"/>
      <c r="O6629" s="140"/>
      <c r="P6629" s="140" t="str">
        <f ca="1">IF(Proc[[#This Row],[DaysAgeing]]&gt;5,"yep","on track")</f>
        <v>yep</v>
      </c>
      <c r="Q6629" s="2">
        <f ca="1">IF(Proc[[#This Row],[DateClosed]]="",ABS(NETWORKDAYS(Proc[[#This Row],[DateOpened]],TODAY()))-1,ABS(NETWORKDAYS(Proc[[#This Row],[DateOpened]],Proc[[#This Row],[DateClosed]]))-1)</f>
        <v>36</v>
      </c>
      <c r="R6629" s="140" t="s">
        <v>488</v>
      </c>
      <c r="S6629" s="145"/>
      <c r="T6629" s="153">
        <v>6628</v>
      </c>
    </row>
    <row r="6630" spans="1:20" hidden="1">
      <c r="A6630" s="146" t="s">
        <v>7148</v>
      </c>
      <c r="B6630" s="145" t="str">
        <f>IFERROR(VLOOKUP(Proc[[#This Row],[App]],Table2[],3,0),"open")</f>
        <v>ok</v>
      </c>
      <c r="C6630" s="146" t="s">
        <v>369</v>
      </c>
      <c r="D6630" s="152" t="s">
        <v>6306</v>
      </c>
      <c r="E6630" s="152" t="s">
        <v>7091</v>
      </c>
      <c r="F6630" s="145" t="s">
        <v>7091</v>
      </c>
      <c r="G6630" s="146" t="s">
        <v>400</v>
      </c>
      <c r="H6630" s="145" t="str">
        <f>IF(Proc[[#This Row],[type]]="LFF (MDG-F)",MID(Proc[[#This Row],[Obj]],13,10),"")</f>
        <v/>
      </c>
      <c r="I6630" s="152"/>
      <c r="J6630" s="145" t="b">
        <f>Proc[[#This Row],[Requested]]=Proc[[#This Row],[CurrentParent]]</f>
        <v>1</v>
      </c>
      <c r="K6630" s="145" t="str">
        <f>IF(Proc[[#This Row],[Author]]="Marcela Urrego",VLOOKUP(LEFT(Proc[[#This Row],[Requested]],1),Table3[#All],2,0),VLOOKUP(Proc[[#This Row],[Author]],Table4[],2,0))</f>
        <v>LS</v>
      </c>
      <c r="L6630" s="148" t="s">
        <v>7174</v>
      </c>
      <c r="M6630" s="140">
        <v>46065</v>
      </c>
      <c r="N6630" s="140"/>
      <c r="O6630" s="140"/>
      <c r="P6630" s="140" t="str">
        <f ca="1">IF(Proc[[#This Row],[DaysAgeing]]&gt;5,"yep","on track")</f>
        <v>yep</v>
      </c>
      <c r="Q6630" s="2">
        <f ca="1">IF(Proc[[#This Row],[DateClosed]]="",ABS(NETWORKDAYS(Proc[[#This Row],[DateOpened]],TODAY()))-1,ABS(NETWORKDAYS(Proc[[#This Row],[DateOpened]],Proc[[#This Row],[DateClosed]]))-1)</f>
        <v>36</v>
      </c>
      <c r="R6630" s="140" t="s">
        <v>488</v>
      </c>
      <c r="S6630" s="145"/>
      <c r="T6630" s="153">
        <v>6629</v>
      </c>
    </row>
    <row r="6631" spans="1:20" hidden="1">
      <c r="A6631" s="146" t="s">
        <v>7148</v>
      </c>
      <c r="B6631" s="153" t="str">
        <f>IFERROR(VLOOKUP(Proc[[#This Row],[App]],Table2[],3,0),"open")</f>
        <v>ok</v>
      </c>
      <c r="C6631" s="146" t="s">
        <v>369</v>
      </c>
      <c r="D6631" s="152" t="s">
        <v>6307</v>
      </c>
      <c r="E6631" s="152" t="s">
        <v>6125</v>
      </c>
      <c r="F6631" s="153" t="s">
        <v>6125</v>
      </c>
      <c r="G6631" s="146" t="s">
        <v>400</v>
      </c>
      <c r="H6631" s="145" t="str">
        <f>IF(Proc[[#This Row],[type]]="LFF (MDG-F)",MID(Proc[[#This Row],[Obj]],13,10),"")</f>
        <v/>
      </c>
      <c r="I6631" s="152"/>
      <c r="J6631" s="145" t="b">
        <f>Proc[[#This Row],[Requested]]=Proc[[#This Row],[CurrentParent]]</f>
        <v>1</v>
      </c>
      <c r="K6631" s="153" t="str">
        <f>IF(Proc[[#This Row],[Author]]="Marcela Urrego",VLOOKUP(LEFT(Proc[[#This Row],[Requested]],1),Table3[#All],2,0),VLOOKUP(Proc[[#This Row],[Author]],Table4[],2,0))</f>
        <v>LS</v>
      </c>
      <c r="L6631" s="148" t="s">
        <v>7174</v>
      </c>
      <c r="M6631" s="140">
        <v>46065</v>
      </c>
      <c r="N6631" s="140"/>
      <c r="O6631" s="140"/>
      <c r="P6631" s="140" t="str">
        <f ca="1">IF(Proc[[#This Row],[DaysAgeing]]&gt;5,"yep","on track")</f>
        <v>yep</v>
      </c>
      <c r="Q6631" s="2">
        <f ca="1">IF(Proc[[#This Row],[DateClosed]]="",ABS(NETWORKDAYS(Proc[[#This Row],[DateOpened]],TODAY()))-1,ABS(NETWORKDAYS(Proc[[#This Row],[DateOpened]],Proc[[#This Row],[DateClosed]]))-1)</f>
        <v>36</v>
      </c>
      <c r="R6631" s="140" t="s">
        <v>488</v>
      </c>
      <c r="S6631" s="145"/>
      <c r="T6631" s="153">
        <v>6630</v>
      </c>
    </row>
    <row r="6632" spans="1:20" hidden="1">
      <c r="A6632" s="146" t="s">
        <v>7148</v>
      </c>
      <c r="B6632" s="153" t="str">
        <f>IFERROR(VLOOKUP(Proc[[#This Row],[App]],Table2[],3,0),"open")</f>
        <v>ok</v>
      </c>
      <c r="C6632" s="147" t="s">
        <v>369</v>
      </c>
      <c r="D6632" s="152" t="s">
        <v>6308</v>
      </c>
      <c r="E6632" s="152" t="s">
        <v>6125</v>
      </c>
      <c r="F6632" s="153" t="s">
        <v>6125</v>
      </c>
      <c r="G6632" s="146" t="s">
        <v>406</v>
      </c>
      <c r="H6632" s="145" t="str">
        <f>IF(Proc[[#This Row],[type]]="LFF (MDG-F)",MID(Proc[[#This Row],[Obj]],13,10),"")</f>
        <v>2063C06218</v>
      </c>
      <c r="I6632" s="152"/>
      <c r="J6632" s="145" t="b">
        <f>Proc[[#This Row],[Requested]]=Proc[[#This Row],[CurrentParent]]</f>
        <v>1</v>
      </c>
      <c r="K6632" s="153" t="str">
        <f>IF(Proc[[#This Row],[Author]]="Marcela Urrego",VLOOKUP(LEFT(Proc[[#This Row],[Requested]],1),Table3[#All],2,0),VLOOKUP(Proc[[#This Row],[Author]],Table4[],2,0))</f>
        <v>LS</v>
      </c>
      <c r="L6632" s="148" t="s">
        <v>7174</v>
      </c>
      <c r="M6632" s="140">
        <v>46065</v>
      </c>
      <c r="N6632" s="140"/>
      <c r="O6632" s="140"/>
      <c r="P6632" s="140" t="str">
        <f ca="1">IF(Proc[[#This Row],[DaysAgeing]]&gt;5,"yep","on track")</f>
        <v>yep</v>
      </c>
      <c r="Q6632" s="2">
        <f ca="1">IF(Proc[[#This Row],[DateClosed]]="",ABS(NETWORKDAYS(Proc[[#This Row],[DateOpened]],TODAY()))-1,ABS(NETWORKDAYS(Proc[[#This Row],[DateOpened]],Proc[[#This Row],[DateClosed]]))-1)</f>
        <v>36</v>
      </c>
      <c r="R6632" s="140" t="s">
        <v>488</v>
      </c>
      <c r="S6632" s="145"/>
      <c r="T6632" s="153">
        <v>6631</v>
      </c>
    </row>
    <row r="6633" spans="1:20" hidden="1">
      <c r="A6633" s="146" t="s">
        <v>7148</v>
      </c>
      <c r="B6633" s="153" t="str">
        <f>IFERROR(VLOOKUP(Proc[[#This Row],[App]],Table2[],3,0),"open")</f>
        <v>ok</v>
      </c>
      <c r="C6633" s="146" t="s">
        <v>369</v>
      </c>
      <c r="D6633" s="152" t="s">
        <v>6309</v>
      </c>
      <c r="E6633" s="152" t="s">
        <v>6125</v>
      </c>
      <c r="F6633" s="153" t="s">
        <v>6125</v>
      </c>
      <c r="G6633" s="146" t="s">
        <v>400</v>
      </c>
      <c r="H6633" s="145" t="str">
        <f>IF(Proc[[#This Row],[type]]="LFF (MDG-F)",MID(Proc[[#This Row],[Obj]],13,10),"")</f>
        <v/>
      </c>
      <c r="I6633" s="152"/>
      <c r="J6633" s="145" t="b">
        <f>Proc[[#This Row],[Requested]]=Proc[[#This Row],[CurrentParent]]</f>
        <v>1</v>
      </c>
      <c r="K6633" s="153" t="str">
        <f>IF(Proc[[#This Row],[Author]]="Marcela Urrego",VLOOKUP(LEFT(Proc[[#This Row],[Requested]],1),Table3[#All],2,0),VLOOKUP(Proc[[#This Row],[Author]],Table4[],2,0))</f>
        <v>LS</v>
      </c>
      <c r="L6633" s="148" t="s">
        <v>7174</v>
      </c>
      <c r="M6633" s="140">
        <v>46065</v>
      </c>
      <c r="N6633" s="140"/>
      <c r="O6633" s="140"/>
      <c r="P6633" s="140" t="str">
        <f ca="1">IF(Proc[[#This Row],[DaysAgeing]]&gt;5,"yep","on track")</f>
        <v>yep</v>
      </c>
      <c r="Q6633" s="2">
        <f ca="1">IF(Proc[[#This Row],[DateClosed]]="",ABS(NETWORKDAYS(Proc[[#This Row],[DateOpened]],TODAY()))-1,ABS(NETWORKDAYS(Proc[[#This Row],[DateOpened]],Proc[[#This Row],[DateClosed]]))-1)</f>
        <v>36</v>
      </c>
      <c r="R6633" s="140" t="s">
        <v>488</v>
      </c>
      <c r="S6633" s="145"/>
      <c r="T6633" s="153">
        <v>6632</v>
      </c>
    </row>
    <row r="6634" spans="1:20" hidden="1">
      <c r="A6634" s="146" t="s">
        <v>7148</v>
      </c>
      <c r="B6634" s="153" t="str">
        <f>IFERROR(VLOOKUP(Proc[[#This Row],[App]],Table2[],3,0),"open")</f>
        <v>ok</v>
      </c>
      <c r="C6634" s="146" t="s">
        <v>369</v>
      </c>
      <c r="D6634" s="152" t="s">
        <v>6310</v>
      </c>
      <c r="E6634" s="152" t="s">
        <v>7086</v>
      </c>
      <c r="F6634" s="153" t="s">
        <v>7086</v>
      </c>
      <c r="G6634" s="146" t="s">
        <v>400</v>
      </c>
      <c r="H6634" s="145" t="str">
        <f>IF(Proc[[#This Row],[type]]="LFF (MDG-F)",MID(Proc[[#This Row],[Obj]],13,10),"")</f>
        <v/>
      </c>
      <c r="I6634" s="152"/>
      <c r="J6634" s="145" t="b">
        <f>Proc[[#This Row],[Requested]]=Proc[[#This Row],[CurrentParent]]</f>
        <v>1</v>
      </c>
      <c r="K6634" s="153" t="str">
        <f>IF(Proc[[#This Row],[Author]]="Marcela Urrego",VLOOKUP(LEFT(Proc[[#This Row],[Requested]],1),Table3[#All],2,0),VLOOKUP(Proc[[#This Row],[Author]],Table4[],2,0))</f>
        <v>LS</v>
      </c>
      <c r="L6634" s="148" t="s">
        <v>7174</v>
      </c>
      <c r="M6634" s="140">
        <v>46065</v>
      </c>
      <c r="N6634" s="140"/>
      <c r="O6634" s="140"/>
      <c r="P6634" s="140" t="str">
        <f ca="1">IF(Proc[[#This Row],[DaysAgeing]]&gt;5,"yep","on track")</f>
        <v>yep</v>
      </c>
      <c r="Q6634" s="2">
        <f ca="1">IF(Proc[[#This Row],[DateClosed]]="",ABS(NETWORKDAYS(Proc[[#This Row],[DateOpened]],TODAY()))-1,ABS(NETWORKDAYS(Proc[[#This Row],[DateOpened]],Proc[[#This Row],[DateClosed]]))-1)</f>
        <v>36</v>
      </c>
      <c r="R6634" s="140" t="s">
        <v>488</v>
      </c>
      <c r="S6634" s="145"/>
      <c r="T6634" s="153">
        <v>6633</v>
      </c>
    </row>
    <row r="6635" spans="1:20" hidden="1">
      <c r="A6635" s="146" t="s">
        <v>7148</v>
      </c>
      <c r="B6635" s="153" t="str">
        <f>IFERROR(VLOOKUP(Proc[[#This Row],[App]],Table2[],3,0),"open")</f>
        <v>ok</v>
      </c>
      <c r="C6635" s="146" t="s">
        <v>369</v>
      </c>
      <c r="D6635" s="152" t="s">
        <v>6311</v>
      </c>
      <c r="E6635" s="152" t="s">
        <v>7086</v>
      </c>
      <c r="F6635" s="153" t="s">
        <v>7086</v>
      </c>
      <c r="G6635" s="146" t="s">
        <v>400</v>
      </c>
      <c r="H6635" s="145" t="str">
        <f>IF(Proc[[#This Row],[type]]="LFF (MDG-F)",MID(Proc[[#This Row],[Obj]],13,10),"")</f>
        <v/>
      </c>
      <c r="I6635" s="152"/>
      <c r="J6635" s="145" t="b">
        <f>Proc[[#This Row],[Requested]]=Proc[[#This Row],[CurrentParent]]</f>
        <v>1</v>
      </c>
      <c r="K6635" s="153" t="str">
        <f>IF(Proc[[#This Row],[Author]]="Marcela Urrego",VLOOKUP(LEFT(Proc[[#This Row],[Requested]],1),Table3[#All],2,0),VLOOKUP(Proc[[#This Row],[Author]],Table4[],2,0))</f>
        <v>LS</v>
      </c>
      <c r="L6635" s="148" t="s">
        <v>7174</v>
      </c>
      <c r="M6635" s="140">
        <v>46065</v>
      </c>
      <c r="N6635" s="140"/>
      <c r="O6635" s="140"/>
      <c r="P6635" s="140" t="str">
        <f ca="1">IF(Proc[[#This Row],[DaysAgeing]]&gt;5,"yep","on track")</f>
        <v>yep</v>
      </c>
      <c r="Q6635" s="2">
        <f ca="1">IF(Proc[[#This Row],[DateClosed]]="",ABS(NETWORKDAYS(Proc[[#This Row],[DateOpened]],TODAY()))-1,ABS(NETWORKDAYS(Proc[[#This Row],[DateOpened]],Proc[[#This Row],[DateClosed]]))-1)</f>
        <v>36</v>
      </c>
      <c r="R6635" s="140" t="s">
        <v>488</v>
      </c>
      <c r="S6635" s="145"/>
      <c r="T6635" s="153">
        <v>6634</v>
      </c>
    </row>
    <row r="6636" spans="1:20" hidden="1">
      <c r="A6636" s="146" t="s">
        <v>7148</v>
      </c>
      <c r="B6636" s="153" t="str">
        <f>IFERROR(VLOOKUP(Proc[[#This Row],[App]],Table2[],3,0),"open")</f>
        <v>ok</v>
      </c>
      <c r="C6636" s="146" t="s">
        <v>369</v>
      </c>
      <c r="D6636" s="152" t="s">
        <v>6312</v>
      </c>
      <c r="E6636" s="152" t="s">
        <v>7086</v>
      </c>
      <c r="F6636" s="153" t="s">
        <v>7086</v>
      </c>
      <c r="G6636" s="146" t="s">
        <v>400</v>
      </c>
      <c r="H6636" s="145" t="str">
        <f>IF(Proc[[#This Row],[type]]="LFF (MDG-F)",MID(Proc[[#This Row],[Obj]],13,10),"")</f>
        <v/>
      </c>
      <c r="I6636" s="152"/>
      <c r="J6636" s="145" t="b">
        <f>Proc[[#This Row],[Requested]]=Proc[[#This Row],[CurrentParent]]</f>
        <v>1</v>
      </c>
      <c r="K6636" s="153" t="str">
        <f>IF(Proc[[#This Row],[Author]]="Marcela Urrego",VLOOKUP(LEFT(Proc[[#This Row],[Requested]],1),Table3[#All],2,0),VLOOKUP(Proc[[#This Row],[Author]],Table4[],2,0))</f>
        <v>LS</v>
      </c>
      <c r="L6636" s="148" t="s">
        <v>7174</v>
      </c>
      <c r="M6636" s="140">
        <v>46065</v>
      </c>
      <c r="N6636" s="140"/>
      <c r="O6636" s="140"/>
      <c r="P6636" s="140" t="str">
        <f ca="1">IF(Proc[[#This Row],[DaysAgeing]]&gt;5,"yep","on track")</f>
        <v>yep</v>
      </c>
      <c r="Q6636" s="2">
        <f ca="1">IF(Proc[[#This Row],[DateClosed]]="",ABS(NETWORKDAYS(Proc[[#This Row],[DateOpened]],TODAY()))-1,ABS(NETWORKDAYS(Proc[[#This Row],[DateOpened]],Proc[[#This Row],[DateClosed]]))-1)</f>
        <v>36</v>
      </c>
      <c r="R6636" s="140" t="s">
        <v>488</v>
      </c>
      <c r="S6636" s="145"/>
      <c r="T6636" s="153">
        <v>6635</v>
      </c>
    </row>
    <row r="6637" spans="1:20" hidden="1">
      <c r="A6637" s="146" t="s">
        <v>7148</v>
      </c>
      <c r="B6637" s="153" t="str">
        <f>IFERROR(VLOOKUP(Proc[[#This Row],[App]],Table2[],3,0),"open")</f>
        <v>ok</v>
      </c>
      <c r="C6637" s="147" t="s">
        <v>369</v>
      </c>
      <c r="D6637" s="152" t="s">
        <v>6313</v>
      </c>
      <c r="E6637" s="152" t="s">
        <v>7090</v>
      </c>
      <c r="F6637" s="153" t="s">
        <v>7090</v>
      </c>
      <c r="G6637" s="146" t="s">
        <v>406</v>
      </c>
      <c r="H6637" s="145" t="str">
        <f>IF(Proc[[#This Row],[type]]="LFF (MDG-F)",MID(Proc[[#This Row],[Obj]],13,10),"")</f>
        <v>2063C06246</v>
      </c>
      <c r="I6637" s="152"/>
      <c r="J6637" s="145" t="b">
        <f>Proc[[#This Row],[Requested]]=Proc[[#This Row],[CurrentParent]]</f>
        <v>1</v>
      </c>
      <c r="K6637" s="153" t="str">
        <f>IF(Proc[[#This Row],[Author]]="Marcela Urrego",VLOOKUP(LEFT(Proc[[#This Row],[Requested]],1),Table3[#All],2,0),VLOOKUP(Proc[[#This Row],[Author]],Table4[],2,0))</f>
        <v>LS</v>
      </c>
      <c r="L6637" s="153" t="s">
        <v>7174</v>
      </c>
      <c r="M6637" s="140">
        <v>46065</v>
      </c>
      <c r="N6637" s="140"/>
      <c r="O6637" s="140"/>
      <c r="P6637" s="140" t="str">
        <f ca="1">IF(Proc[[#This Row],[DaysAgeing]]&gt;5,"yep","on track")</f>
        <v>yep</v>
      </c>
      <c r="Q6637" s="2">
        <f ca="1">IF(Proc[[#This Row],[DateClosed]]="",ABS(NETWORKDAYS(Proc[[#This Row],[DateOpened]],TODAY()))-1,ABS(NETWORKDAYS(Proc[[#This Row],[DateOpened]],Proc[[#This Row],[DateClosed]]))-1)</f>
        <v>36</v>
      </c>
      <c r="R6637" s="140" t="s">
        <v>488</v>
      </c>
      <c r="S6637" s="145"/>
      <c r="T6637" s="153">
        <v>6636</v>
      </c>
    </row>
    <row r="6638" spans="1:20" hidden="1">
      <c r="A6638" s="146" t="s">
        <v>7148</v>
      </c>
      <c r="B6638" s="153" t="str">
        <f>IFERROR(VLOOKUP(Proc[[#This Row],[App]],Table2[],3,0),"open")</f>
        <v>ok</v>
      </c>
      <c r="C6638" s="146" t="s">
        <v>369</v>
      </c>
      <c r="D6638" s="152" t="s">
        <v>6314</v>
      </c>
      <c r="E6638" s="152" t="s">
        <v>7086</v>
      </c>
      <c r="F6638" s="153" t="s">
        <v>7086</v>
      </c>
      <c r="G6638" s="146" t="s">
        <v>400</v>
      </c>
      <c r="H6638" s="145" t="str">
        <f>IF(Proc[[#This Row],[type]]="LFF (MDG-F)",MID(Proc[[#This Row],[Obj]],13,10),"")</f>
        <v/>
      </c>
      <c r="I6638" s="152"/>
      <c r="J6638" s="145" t="b">
        <f>Proc[[#This Row],[Requested]]=Proc[[#This Row],[CurrentParent]]</f>
        <v>1</v>
      </c>
      <c r="K6638" s="153" t="str">
        <f>IF(Proc[[#This Row],[Author]]="Marcela Urrego",VLOOKUP(LEFT(Proc[[#This Row],[Requested]],1),Table3[#All],2,0),VLOOKUP(Proc[[#This Row],[Author]],Table4[],2,0))</f>
        <v>LS</v>
      </c>
      <c r="L6638" s="148" t="s">
        <v>7174</v>
      </c>
      <c r="M6638" s="140">
        <v>46065</v>
      </c>
      <c r="N6638" s="140"/>
      <c r="O6638" s="140"/>
      <c r="P6638" s="140" t="str">
        <f ca="1">IF(Proc[[#This Row],[DaysAgeing]]&gt;5,"yep","on track")</f>
        <v>yep</v>
      </c>
      <c r="Q6638" s="2">
        <f ca="1">IF(Proc[[#This Row],[DateClosed]]="",ABS(NETWORKDAYS(Proc[[#This Row],[DateOpened]],TODAY()))-1,ABS(NETWORKDAYS(Proc[[#This Row],[DateOpened]],Proc[[#This Row],[DateClosed]]))-1)</f>
        <v>36</v>
      </c>
      <c r="R6638" s="140" t="s">
        <v>488</v>
      </c>
      <c r="S6638" s="145"/>
      <c r="T6638" s="153">
        <v>6637</v>
      </c>
    </row>
    <row r="6639" spans="1:20" hidden="1">
      <c r="A6639" s="146" t="s">
        <v>7148</v>
      </c>
      <c r="B6639" s="153" t="str">
        <f>IFERROR(VLOOKUP(Proc[[#This Row],[App]],Table2[],3,0),"open")</f>
        <v>ok</v>
      </c>
      <c r="C6639" s="146" t="s">
        <v>369</v>
      </c>
      <c r="D6639" s="152" t="s">
        <v>6315</v>
      </c>
      <c r="E6639" s="152" t="s">
        <v>7086</v>
      </c>
      <c r="F6639" s="153" t="s">
        <v>7086</v>
      </c>
      <c r="G6639" s="146" t="s">
        <v>400</v>
      </c>
      <c r="H6639" s="145" t="str">
        <f>IF(Proc[[#This Row],[type]]="LFF (MDG-F)",MID(Proc[[#This Row],[Obj]],13,10),"")</f>
        <v/>
      </c>
      <c r="I6639" s="152"/>
      <c r="J6639" s="145" t="b">
        <f>Proc[[#This Row],[Requested]]=Proc[[#This Row],[CurrentParent]]</f>
        <v>1</v>
      </c>
      <c r="K6639" s="153" t="str">
        <f>IF(Proc[[#This Row],[Author]]="Marcela Urrego",VLOOKUP(LEFT(Proc[[#This Row],[Requested]],1),Table3[#All],2,0),VLOOKUP(Proc[[#This Row],[Author]],Table4[],2,0))</f>
        <v>LS</v>
      </c>
      <c r="L6639" s="148" t="s">
        <v>7174</v>
      </c>
      <c r="M6639" s="140">
        <v>46065</v>
      </c>
      <c r="N6639" s="140"/>
      <c r="O6639" s="140"/>
      <c r="P6639" s="140" t="str">
        <f ca="1">IF(Proc[[#This Row],[DaysAgeing]]&gt;5,"yep","on track")</f>
        <v>yep</v>
      </c>
      <c r="Q6639" s="2">
        <f ca="1">IF(Proc[[#This Row],[DateClosed]]="",ABS(NETWORKDAYS(Proc[[#This Row],[DateOpened]],TODAY()))-1,ABS(NETWORKDAYS(Proc[[#This Row],[DateOpened]],Proc[[#This Row],[DateClosed]]))-1)</f>
        <v>36</v>
      </c>
      <c r="R6639" s="140" t="s">
        <v>488</v>
      </c>
      <c r="S6639" s="145"/>
      <c r="T6639" s="153">
        <v>6638</v>
      </c>
    </row>
    <row r="6640" spans="1:20" hidden="1">
      <c r="A6640" s="146" t="s">
        <v>7148</v>
      </c>
      <c r="B6640" s="153" t="str">
        <f>IFERROR(VLOOKUP(Proc[[#This Row],[App]],Table2[],3,0),"open")</f>
        <v>ok</v>
      </c>
      <c r="C6640" s="146" t="s">
        <v>369</v>
      </c>
      <c r="D6640" s="152" t="s">
        <v>6316</v>
      </c>
      <c r="E6640" s="152" t="s">
        <v>7092</v>
      </c>
      <c r="F6640" s="153" t="s">
        <v>7092</v>
      </c>
      <c r="G6640" s="146" t="s">
        <v>400</v>
      </c>
      <c r="H6640" s="145" t="str">
        <f>IF(Proc[[#This Row],[type]]="LFF (MDG-F)",MID(Proc[[#This Row],[Obj]],13,10),"")</f>
        <v/>
      </c>
      <c r="I6640" s="152"/>
      <c r="J6640" s="145" t="b">
        <f>Proc[[#This Row],[Requested]]=Proc[[#This Row],[CurrentParent]]</f>
        <v>1</v>
      </c>
      <c r="K6640" s="153" t="str">
        <f>IF(Proc[[#This Row],[Author]]="Marcela Urrego",VLOOKUP(LEFT(Proc[[#This Row],[Requested]],1),Table3[#All],2,0),VLOOKUP(Proc[[#This Row],[Author]],Table4[],2,0))</f>
        <v>LS</v>
      </c>
      <c r="L6640" s="148" t="s">
        <v>7174</v>
      </c>
      <c r="M6640" s="140">
        <v>46065</v>
      </c>
      <c r="N6640" s="140"/>
      <c r="O6640" s="140"/>
      <c r="P6640" s="140" t="str">
        <f ca="1">IF(Proc[[#This Row],[DaysAgeing]]&gt;5,"yep","on track")</f>
        <v>yep</v>
      </c>
      <c r="Q6640" s="2">
        <f ca="1">IF(Proc[[#This Row],[DateClosed]]="",ABS(NETWORKDAYS(Proc[[#This Row],[DateOpened]],TODAY()))-1,ABS(NETWORKDAYS(Proc[[#This Row],[DateOpened]],Proc[[#This Row],[DateClosed]]))-1)</f>
        <v>36</v>
      </c>
      <c r="R6640" s="140" t="s">
        <v>488</v>
      </c>
      <c r="S6640" s="145"/>
      <c r="T6640" s="153">
        <v>6639</v>
      </c>
    </row>
    <row r="6641" spans="1:20" hidden="1">
      <c r="A6641" s="146" t="s">
        <v>7148</v>
      </c>
      <c r="B6641" s="153" t="str">
        <f>IFERROR(VLOOKUP(Proc[[#This Row],[App]],Table2[],3,0),"open")</f>
        <v>ok</v>
      </c>
      <c r="C6641" s="146" t="s">
        <v>369</v>
      </c>
      <c r="D6641" s="152" t="s">
        <v>6317</v>
      </c>
      <c r="E6641" s="152" t="s">
        <v>7092</v>
      </c>
      <c r="F6641" s="153" t="s">
        <v>7092</v>
      </c>
      <c r="G6641" s="146" t="s">
        <v>400</v>
      </c>
      <c r="H6641" s="145" t="str">
        <f>IF(Proc[[#This Row],[type]]="LFF (MDG-F)",MID(Proc[[#This Row],[Obj]],13,10),"")</f>
        <v/>
      </c>
      <c r="I6641" s="152"/>
      <c r="J6641" s="145" t="b">
        <f>Proc[[#This Row],[Requested]]=Proc[[#This Row],[CurrentParent]]</f>
        <v>1</v>
      </c>
      <c r="K6641" s="153" t="str">
        <f>IF(Proc[[#This Row],[Author]]="Marcela Urrego",VLOOKUP(LEFT(Proc[[#This Row],[Requested]],1),Table3[#All],2,0),VLOOKUP(Proc[[#This Row],[Author]],Table4[],2,0))</f>
        <v>LS</v>
      </c>
      <c r="L6641" s="148" t="s">
        <v>7174</v>
      </c>
      <c r="M6641" s="140">
        <v>46065</v>
      </c>
      <c r="N6641" s="140"/>
      <c r="O6641" s="140"/>
      <c r="P6641" s="140" t="str">
        <f ca="1">IF(Proc[[#This Row],[DaysAgeing]]&gt;5,"yep","on track")</f>
        <v>yep</v>
      </c>
      <c r="Q6641" s="2">
        <f ca="1">IF(Proc[[#This Row],[DateClosed]]="",ABS(NETWORKDAYS(Proc[[#This Row],[DateOpened]],TODAY()))-1,ABS(NETWORKDAYS(Proc[[#This Row],[DateOpened]],Proc[[#This Row],[DateClosed]]))-1)</f>
        <v>36</v>
      </c>
      <c r="R6641" s="140" t="s">
        <v>488</v>
      </c>
      <c r="S6641" s="145"/>
      <c r="T6641" s="153">
        <v>6640</v>
      </c>
    </row>
    <row r="6642" spans="1:20" hidden="1">
      <c r="A6642" s="146" t="s">
        <v>7148</v>
      </c>
      <c r="B6642" s="153" t="str">
        <f>IFERROR(VLOOKUP(Proc[[#This Row],[App]],Table2[],3,0),"open")</f>
        <v>ok</v>
      </c>
      <c r="C6642" s="146" t="s">
        <v>369</v>
      </c>
      <c r="D6642" s="152" t="s">
        <v>6318</v>
      </c>
      <c r="E6642" s="152" t="s">
        <v>7092</v>
      </c>
      <c r="F6642" s="153" t="s">
        <v>7092</v>
      </c>
      <c r="G6642" s="146" t="s">
        <v>400</v>
      </c>
      <c r="H6642" s="145" t="str">
        <f>IF(Proc[[#This Row],[type]]="LFF (MDG-F)",MID(Proc[[#This Row],[Obj]],13,10),"")</f>
        <v/>
      </c>
      <c r="I6642" s="152"/>
      <c r="J6642" s="145" t="b">
        <f>Proc[[#This Row],[Requested]]=Proc[[#This Row],[CurrentParent]]</f>
        <v>1</v>
      </c>
      <c r="K6642" s="153" t="str">
        <f>IF(Proc[[#This Row],[Author]]="Marcela Urrego",VLOOKUP(LEFT(Proc[[#This Row],[Requested]],1),Table3[#All],2,0),VLOOKUP(Proc[[#This Row],[Author]],Table4[],2,0))</f>
        <v>LS</v>
      </c>
      <c r="L6642" s="148" t="s">
        <v>7174</v>
      </c>
      <c r="M6642" s="140">
        <v>46065</v>
      </c>
      <c r="N6642" s="140"/>
      <c r="O6642" s="140"/>
      <c r="P6642" s="140" t="str">
        <f ca="1">IF(Proc[[#This Row],[DaysAgeing]]&gt;5,"yep","on track")</f>
        <v>yep</v>
      </c>
      <c r="Q6642" s="2">
        <f ca="1">IF(Proc[[#This Row],[DateClosed]]="",ABS(NETWORKDAYS(Proc[[#This Row],[DateOpened]],TODAY()))-1,ABS(NETWORKDAYS(Proc[[#This Row],[DateOpened]],Proc[[#This Row],[DateClosed]]))-1)</f>
        <v>36</v>
      </c>
      <c r="R6642" s="140" t="s">
        <v>488</v>
      </c>
      <c r="S6642" s="145"/>
      <c r="T6642" s="153">
        <v>6641</v>
      </c>
    </row>
    <row r="6643" spans="1:20" hidden="1">
      <c r="A6643" s="146" t="s">
        <v>7148</v>
      </c>
      <c r="B6643" s="153" t="str">
        <f>IFERROR(VLOOKUP(Proc[[#This Row],[App]],Table2[],3,0),"open")</f>
        <v>ok</v>
      </c>
      <c r="C6643" s="146" t="s">
        <v>369</v>
      </c>
      <c r="D6643" s="152" t="s">
        <v>6319</v>
      </c>
      <c r="E6643" s="152" t="s">
        <v>7092</v>
      </c>
      <c r="F6643" s="145" t="s">
        <v>7092</v>
      </c>
      <c r="G6643" s="146" t="s">
        <v>400</v>
      </c>
      <c r="H6643" s="145" t="str">
        <f>IF(Proc[[#This Row],[type]]="LFF (MDG-F)",MID(Proc[[#This Row],[Obj]],13,10),"")</f>
        <v/>
      </c>
      <c r="I6643" s="152"/>
      <c r="J6643" s="145" t="b">
        <f>Proc[[#This Row],[Requested]]=Proc[[#This Row],[CurrentParent]]</f>
        <v>1</v>
      </c>
      <c r="K6643" s="153" t="str">
        <f>IF(Proc[[#This Row],[Author]]="Marcela Urrego",VLOOKUP(LEFT(Proc[[#This Row],[Requested]],1),Table3[#All],2,0),VLOOKUP(Proc[[#This Row],[Author]],Table4[],2,0))</f>
        <v>LS</v>
      </c>
      <c r="L6643" s="148" t="s">
        <v>7174</v>
      </c>
      <c r="M6643" s="140">
        <v>46065</v>
      </c>
      <c r="N6643" s="140"/>
      <c r="O6643" s="140"/>
      <c r="P6643" s="140" t="str">
        <f ca="1">IF(Proc[[#This Row],[DaysAgeing]]&gt;5,"yep","on track")</f>
        <v>yep</v>
      </c>
      <c r="Q6643" s="2">
        <f ca="1">IF(Proc[[#This Row],[DateClosed]]="",ABS(NETWORKDAYS(Proc[[#This Row],[DateOpened]],TODAY()))-1,ABS(NETWORKDAYS(Proc[[#This Row],[DateOpened]],Proc[[#This Row],[DateClosed]]))-1)</f>
        <v>36</v>
      </c>
      <c r="R6643" s="140" t="s">
        <v>488</v>
      </c>
      <c r="S6643" s="145"/>
      <c r="T6643" s="153">
        <v>6642</v>
      </c>
    </row>
    <row r="6644" spans="1:20" hidden="1">
      <c r="A6644" s="146" t="s">
        <v>7148</v>
      </c>
      <c r="B6644" s="153" t="str">
        <f>IFERROR(VLOOKUP(Proc[[#This Row],[App]],Table2[],3,0),"open")</f>
        <v>ok</v>
      </c>
      <c r="C6644" s="146" t="s">
        <v>369</v>
      </c>
      <c r="D6644" s="152" t="s">
        <v>6320</v>
      </c>
      <c r="E6644" s="152" t="s">
        <v>7086</v>
      </c>
      <c r="F6644" s="153" t="s">
        <v>7086</v>
      </c>
      <c r="G6644" s="146" t="s">
        <v>400</v>
      </c>
      <c r="H6644" s="145" t="str">
        <f>IF(Proc[[#This Row],[type]]="LFF (MDG-F)",MID(Proc[[#This Row],[Obj]],13,10),"")</f>
        <v/>
      </c>
      <c r="I6644" s="152"/>
      <c r="J6644" s="145" t="b">
        <f>Proc[[#This Row],[Requested]]=Proc[[#This Row],[CurrentParent]]</f>
        <v>1</v>
      </c>
      <c r="K6644" s="153" t="str">
        <f>IF(Proc[[#This Row],[Author]]="Marcela Urrego",VLOOKUP(LEFT(Proc[[#This Row],[Requested]],1),Table3[#All],2,0),VLOOKUP(Proc[[#This Row],[Author]],Table4[],2,0))</f>
        <v>LS</v>
      </c>
      <c r="L6644" s="148" t="s">
        <v>7174</v>
      </c>
      <c r="M6644" s="140">
        <v>46065</v>
      </c>
      <c r="N6644" s="140"/>
      <c r="O6644" s="140"/>
      <c r="P6644" s="140" t="str">
        <f ca="1">IF(Proc[[#This Row],[DaysAgeing]]&gt;5,"yep","on track")</f>
        <v>yep</v>
      </c>
      <c r="Q6644" s="2">
        <f ca="1">IF(Proc[[#This Row],[DateClosed]]="",ABS(NETWORKDAYS(Proc[[#This Row],[DateOpened]],TODAY()))-1,ABS(NETWORKDAYS(Proc[[#This Row],[DateOpened]],Proc[[#This Row],[DateClosed]]))-1)</f>
        <v>36</v>
      </c>
      <c r="R6644" s="140" t="s">
        <v>488</v>
      </c>
      <c r="S6644" s="145"/>
      <c r="T6644" s="153">
        <v>6643</v>
      </c>
    </row>
    <row r="6645" spans="1:20" hidden="1">
      <c r="A6645" s="146" t="s">
        <v>7148</v>
      </c>
      <c r="B6645" s="153" t="str">
        <f>IFERROR(VLOOKUP(Proc[[#This Row],[App]],Table2[],3,0),"open")</f>
        <v>ok</v>
      </c>
      <c r="C6645" s="146" t="s">
        <v>369</v>
      </c>
      <c r="D6645" s="152" t="s">
        <v>6321</v>
      </c>
      <c r="E6645" s="152" t="s">
        <v>7091</v>
      </c>
      <c r="F6645" s="153" t="s">
        <v>7091</v>
      </c>
      <c r="G6645" s="146" t="s">
        <v>400</v>
      </c>
      <c r="H6645" s="145" t="str">
        <f>IF(Proc[[#This Row],[type]]="LFF (MDG-F)",MID(Proc[[#This Row],[Obj]],13,10),"")</f>
        <v/>
      </c>
      <c r="I6645" s="152"/>
      <c r="J6645" s="145" t="b">
        <f>Proc[[#This Row],[Requested]]=Proc[[#This Row],[CurrentParent]]</f>
        <v>1</v>
      </c>
      <c r="K6645" s="153" t="str">
        <f>IF(Proc[[#This Row],[Author]]="Marcela Urrego",VLOOKUP(LEFT(Proc[[#This Row],[Requested]],1),Table3[#All],2,0),VLOOKUP(Proc[[#This Row],[Author]],Table4[],2,0))</f>
        <v>LS</v>
      </c>
      <c r="L6645" s="148" t="s">
        <v>7174</v>
      </c>
      <c r="M6645" s="140">
        <v>46065</v>
      </c>
      <c r="N6645" s="140"/>
      <c r="O6645" s="140"/>
      <c r="P6645" s="140" t="str">
        <f ca="1">IF(Proc[[#This Row],[DaysAgeing]]&gt;5,"yep","on track")</f>
        <v>yep</v>
      </c>
      <c r="Q6645" s="2">
        <f ca="1">IF(Proc[[#This Row],[DateClosed]]="",ABS(NETWORKDAYS(Proc[[#This Row],[DateOpened]],TODAY()))-1,ABS(NETWORKDAYS(Proc[[#This Row],[DateOpened]],Proc[[#This Row],[DateClosed]]))-1)</f>
        <v>36</v>
      </c>
      <c r="R6645" s="140" t="s">
        <v>488</v>
      </c>
      <c r="S6645" s="145"/>
      <c r="T6645" s="153">
        <v>6644</v>
      </c>
    </row>
    <row r="6646" spans="1:20" hidden="1">
      <c r="A6646" s="146" t="s">
        <v>7148</v>
      </c>
      <c r="B6646" s="153" t="str">
        <f>IFERROR(VLOOKUP(Proc[[#This Row],[App]],Table2[],3,0),"open")</f>
        <v>ok</v>
      </c>
      <c r="C6646" s="146" t="s">
        <v>369</v>
      </c>
      <c r="D6646" s="152" t="s">
        <v>6322</v>
      </c>
      <c r="E6646" s="152" t="s">
        <v>7091</v>
      </c>
      <c r="F6646" s="153" t="s">
        <v>7091</v>
      </c>
      <c r="G6646" s="146" t="s">
        <v>400</v>
      </c>
      <c r="H6646" s="145" t="str">
        <f>IF(Proc[[#This Row],[type]]="LFF (MDG-F)",MID(Proc[[#This Row],[Obj]],13,10),"")</f>
        <v/>
      </c>
      <c r="I6646" s="152"/>
      <c r="J6646" s="145" t="b">
        <f>Proc[[#This Row],[Requested]]=Proc[[#This Row],[CurrentParent]]</f>
        <v>1</v>
      </c>
      <c r="K6646" s="153" t="str">
        <f>IF(Proc[[#This Row],[Author]]="Marcela Urrego",VLOOKUP(LEFT(Proc[[#This Row],[Requested]],1),Table3[#All],2,0),VLOOKUP(Proc[[#This Row],[Author]],Table4[],2,0))</f>
        <v>LS</v>
      </c>
      <c r="L6646" s="148" t="s">
        <v>7174</v>
      </c>
      <c r="M6646" s="140">
        <v>46065</v>
      </c>
      <c r="N6646" s="140"/>
      <c r="O6646" s="140"/>
      <c r="P6646" s="140" t="str">
        <f ca="1">IF(Proc[[#This Row],[DaysAgeing]]&gt;5,"yep","on track")</f>
        <v>yep</v>
      </c>
      <c r="Q6646" s="2">
        <f ca="1">IF(Proc[[#This Row],[DateClosed]]="",ABS(NETWORKDAYS(Proc[[#This Row],[DateOpened]],TODAY()))-1,ABS(NETWORKDAYS(Proc[[#This Row],[DateOpened]],Proc[[#This Row],[DateClosed]]))-1)</f>
        <v>36</v>
      </c>
      <c r="R6646" s="140" t="s">
        <v>488</v>
      </c>
      <c r="S6646" s="145"/>
      <c r="T6646" s="153">
        <v>6645</v>
      </c>
    </row>
    <row r="6647" spans="1:20" hidden="1">
      <c r="A6647" s="146" t="s">
        <v>7148</v>
      </c>
      <c r="B6647" s="153" t="str">
        <f>IFERROR(VLOOKUP(Proc[[#This Row],[App]],Table2[],3,0),"open")</f>
        <v>ok</v>
      </c>
      <c r="C6647" s="147" t="s">
        <v>369</v>
      </c>
      <c r="D6647" s="152" t="s">
        <v>6323</v>
      </c>
      <c r="E6647" s="152" t="s">
        <v>7091</v>
      </c>
      <c r="F6647" s="153" t="s">
        <v>7091</v>
      </c>
      <c r="G6647" s="146" t="s">
        <v>406</v>
      </c>
      <c r="H6647" s="145" t="str">
        <f>IF(Proc[[#This Row],[type]]="LFF (MDG-F)",MID(Proc[[#This Row],[Obj]],13,10),"")</f>
        <v>2123C00086</v>
      </c>
      <c r="I6647" s="152"/>
      <c r="J6647" s="145" t="b">
        <f>Proc[[#This Row],[Requested]]=Proc[[#This Row],[CurrentParent]]</f>
        <v>1</v>
      </c>
      <c r="K6647" s="153" t="str">
        <f>IF(Proc[[#This Row],[Author]]="Marcela Urrego",VLOOKUP(LEFT(Proc[[#This Row],[Requested]],1),Table3[#All],2,0),VLOOKUP(Proc[[#This Row],[Author]],Table4[],2,0))</f>
        <v>LS</v>
      </c>
      <c r="L6647" s="148" t="s">
        <v>7174</v>
      </c>
      <c r="M6647" s="140">
        <v>46065</v>
      </c>
      <c r="N6647" s="140"/>
      <c r="O6647" s="140"/>
      <c r="P6647" s="140" t="str">
        <f ca="1">IF(Proc[[#This Row],[DaysAgeing]]&gt;5,"yep","on track")</f>
        <v>yep</v>
      </c>
      <c r="Q6647" s="2">
        <f ca="1">IF(Proc[[#This Row],[DateClosed]]="",ABS(NETWORKDAYS(Proc[[#This Row],[DateOpened]],TODAY()))-1,ABS(NETWORKDAYS(Proc[[#This Row],[DateOpened]],Proc[[#This Row],[DateClosed]]))-1)</f>
        <v>36</v>
      </c>
      <c r="R6647" s="140" t="s">
        <v>488</v>
      </c>
      <c r="S6647" s="145"/>
      <c r="T6647" s="153">
        <v>6646</v>
      </c>
    </row>
    <row r="6648" spans="1:20" hidden="1">
      <c r="A6648" s="146" t="s">
        <v>7148</v>
      </c>
      <c r="B6648" s="153" t="str">
        <f>IFERROR(VLOOKUP(Proc[[#This Row],[App]],Table2[],3,0),"open")</f>
        <v>ok</v>
      </c>
      <c r="C6648" s="147" t="s">
        <v>369</v>
      </c>
      <c r="D6648" s="152" t="s">
        <v>6324</v>
      </c>
      <c r="E6648" s="152" t="s">
        <v>7091</v>
      </c>
      <c r="F6648" s="153" t="s">
        <v>7091</v>
      </c>
      <c r="G6648" s="146" t="s">
        <v>406</v>
      </c>
      <c r="H6648" s="145" t="str">
        <f>IF(Proc[[#This Row],[type]]="LFF (MDG-F)",MID(Proc[[#This Row],[Obj]],13,10),"")</f>
        <v>2128C00004</v>
      </c>
      <c r="I6648" s="152"/>
      <c r="J6648" s="145" t="b">
        <f>Proc[[#This Row],[Requested]]=Proc[[#This Row],[CurrentParent]]</f>
        <v>1</v>
      </c>
      <c r="K6648" s="153" t="str">
        <f>IF(Proc[[#This Row],[Author]]="Marcela Urrego",VLOOKUP(LEFT(Proc[[#This Row],[Requested]],1),Table3[#All],2,0),VLOOKUP(Proc[[#This Row],[Author]],Table4[],2,0))</f>
        <v>LS</v>
      </c>
      <c r="L6648" s="148" t="s">
        <v>7174</v>
      </c>
      <c r="M6648" s="140">
        <v>46065</v>
      </c>
      <c r="N6648" s="140"/>
      <c r="O6648" s="140"/>
      <c r="P6648" s="140" t="str">
        <f ca="1">IF(Proc[[#This Row],[DaysAgeing]]&gt;5,"yep","on track")</f>
        <v>yep</v>
      </c>
      <c r="Q6648" s="2">
        <f ca="1">IF(Proc[[#This Row],[DateClosed]]="",ABS(NETWORKDAYS(Proc[[#This Row],[DateOpened]],TODAY()))-1,ABS(NETWORKDAYS(Proc[[#This Row],[DateOpened]],Proc[[#This Row],[DateClosed]]))-1)</f>
        <v>36</v>
      </c>
      <c r="R6648" s="140" t="s">
        <v>488</v>
      </c>
      <c r="S6648" s="145"/>
      <c r="T6648" s="153">
        <v>6647</v>
      </c>
    </row>
    <row r="6649" spans="1:20" hidden="1">
      <c r="A6649" s="146" t="s">
        <v>7148</v>
      </c>
      <c r="B6649" s="153" t="str">
        <f>IFERROR(VLOOKUP(Proc[[#This Row],[App]],Table2[],3,0),"open")</f>
        <v>ok</v>
      </c>
      <c r="C6649" s="146" t="s">
        <v>369</v>
      </c>
      <c r="D6649" s="152" t="s">
        <v>6325</v>
      </c>
      <c r="E6649" s="152" t="s">
        <v>7091</v>
      </c>
      <c r="F6649" s="153" t="s">
        <v>7091</v>
      </c>
      <c r="G6649" s="146" t="s">
        <v>400</v>
      </c>
      <c r="H6649" s="145" t="str">
        <f>IF(Proc[[#This Row],[type]]="LFF (MDG-F)",MID(Proc[[#This Row],[Obj]],13,10),"")</f>
        <v/>
      </c>
      <c r="I6649" s="152"/>
      <c r="J6649" s="145" t="b">
        <f>Proc[[#This Row],[Requested]]=Proc[[#This Row],[CurrentParent]]</f>
        <v>1</v>
      </c>
      <c r="K6649" s="153" t="str">
        <f>IF(Proc[[#This Row],[Author]]="Marcela Urrego",VLOOKUP(LEFT(Proc[[#This Row],[Requested]],1),Table3[#All],2,0),VLOOKUP(Proc[[#This Row],[Author]],Table4[],2,0))</f>
        <v>LS</v>
      </c>
      <c r="L6649" s="148" t="s">
        <v>7174</v>
      </c>
      <c r="M6649" s="140">
        <v>46065</v>
      </c>
      <c r="N6649" s="140"/>
      <c r="O6649" s="140"/>
      <c r="P6649" s="140" t="str">
        <f ca="1">IF(Proc[[#This Row],[DaysAgeing]]&gt;5,"yep","on track")</f>
        <v>yep</v>
      </c>
      <c r="Q6649" s="2">
        <f ca="1">IF(Proc[[#This Row],[DateClosed]]="",ABS(NETWORKDAYS(Proc[[#This Row],[DateOpened]],TODAY()))-1,ABS(NETWORKDAYS(Proc[[#This Row],[DateOpened]],Proc[[#This Row],[DateClosed]]))-1)</f>
        <v>36</v>
      </c>
      <c r="R6649" s="140" t="s">
        <v>488</v>
      </c>
      <c r="S6649" s="145"/>
      <c r="T6649" s="153">
        <v>6648</v>
      </c>
    </row>
    <row r="6650" spans="1:20" hidden="1">
      <c r="A6650" s="146" t="s">
        <v>7148</v>
      </c>
      <c r="B6650" s="153" t="str">
        <f>IFERROR(VLOOKUP(Proc[[#This Row],[App]],Table2[],3,0),"open")</f>
        <v>ok</v>
      </c>
      <c r="C6650" s="146" t="s">
        <v>369</v>
      </c>
      <c r="D6650" s="152" t="s">
        <v>6326</v>
      </c>
      <c r="E6650" s="152" t="s">
        <v>7091</v>
      </c>
      <c r="F6650" s="153" t="s">
        <v>7091</v>
      </c>
      <c r="G6650" s="146" t="s">
        <v>400</v>
      </c>
      <c r="H6650" s="145" t="str">
        <f>IF(Proc[[#This Row],[type]]="LFF (MDG-F)",MID(Proc[[#This Row],[Obj]],13,10),"")</f>
        <v/>
      </c>
      <c r="I6650" s="152"/>
      <c r="J6650" s="145" t="b">
        <f>Proc[[#This Row],[Requested]]=Proc[[#This Row],[CurrentParent]]</f>
        <v>1</v>
      </c>
      <c r="K6650" s="153" t="str">
        <f>IF(Proc[[#This Row],[Author]]="Marcela Urrego",VLOOKUP(LEFT(Proc[[#This Row],[Requested]],1),Table3[#All],2,0),VLOOKUP(Proc[[#This Row],[Author]],Table4[],2,0))</f>
        <v>LS</v>
      </c>
      <c r="L6650" s="148" t="s">
        <v>7174</v>
      </c>
      <c r="M6650" s="140">
        <v>46065</v>
      </c>
      <c r="N6650" s="140"/>
      <c r="O6650" s="140"/>
      <c r="P6650" s="140" t="str">
        <f ca="1">IF(Proc[[#This Row],[DaysAgeing]]&gt;5,"yep","on track")</f>
        <v>yep</v>
      </c>
      <c r="Q6650" s="2">
        <f ca="1">IF(Proc[[#This Row],[DateClosed]]="",ABS(NETWORKDAYS(Proc[[#This Row],[DateOpened]],TODAY()))-1,ABS(NETWORKDAYS(Proc[[#This Row],[DateOpened]],Proc[[#This Row],[DateClosed]]))-1)</f>
        <v>36</v>
      </c>
      <c r="R6650" s="140" t="s">
        <v>488</v>
      </c>
      <c r="S6650" s="145"/>
      <c r="T6650" s="153">
        <v>6649</v>
      </c>
    </row>
    <row r="6651" spans="1:20" hidden="1">
      <c r="A6651" s="146" t="s">
        <v>7148</v>
      </c>
      <c r="B6651" s="153" t="str">
        <f>IFERROR(VLOOKUP(Proc[[#This Row],[App]],Table2[],3,0),"open")</f>
        <v>ok</v>
      </c>
      <c r="C6651" s="146" t="s">
        <v>369</v>
      </c>
      <c r="D6651" s="152" t="s">
        <v>6327</v>
      </c>
      <c r="E6651" s="152" t="s">
        <v>6125</v>
      </c>
      <c r="F6651" s="145" t="s">
        <v>6125</v>
      </c>
      <c r="G6651" s="146" t="s">
        <v>400</v>
      </c>
      <c r="H6651" s="145" t="str">
        <f>IF(Proc[[#This Row],[type]]="LFF (MDG-F)",MID(Proc[[#This Row],[Obj]],13,10),"")</f>
        <v/>
      </c>
      <c r="I6651" s="152"/>
      <c r="J6651" s="145" t="b">
        <f>Proc[[#This Row],[Requested]]=Proc[[#This Row],[CurrentParent]]</f>
        <v>1</v>
      </c>
      <c r="K6651" s="153" t="str">
        <f>IF(Proc[[#This Row],[Author]]="Marcela Urrego",VLOOKUP(LEFT(Proc[[#This Row],[Requested]],1),Table3[#All],2,0),VLOOKUP(Proc[[#This Row],[Author]],Table4[],2,0))</f>
        <v>LS</v>
      </c>
      <c r="L6651" s="148" t="s">
        <v>7174</v>
      </c>
      <c r="M6651" s="140">
        <v>46065</v>
      </c>
      <c r="N6651" s="140"/>
      <c r="O6651" s="140"/>
      <c r="P6651" s="140" t="str">
        <f ca="1">IF(Proc[[#This Row],[DaysAgeing]]&gt;5,"yep","on track")</f>
        <v>yep</v>
      </c>
      <c r="Q6651" s="2">
        <f ca="1">IF(Proc[[#This Row],[DateClosed]]="",ABS(NETWORKDAYS(Proc[[#This Row],[DateOpened]],TODAY()))-1,ABS(NETWORKDAYS(Proc[[#This Row],[DateOpened]],Proc[[#This Row],[DateClosed]]))-1)</f>
        <v>36</v>
      </c>
      <c r="R6651" s="140" t="s">
        <v>488</v>
      </c>
      <c r="S6651" s="145"/>
      <c r="T6651" s="153">
        <v>6650</v>
      </c>
    </row>
    <row r="6652" spans="1:20" hidden="1">
      <c r="A6652" s="146" t="s">
        <v>7148</v>
      </c>
      <c r="B6652" s="145" t="str">
        <f>IFERROR(VLOOKUP(Proc[[#This Row],[App]],Table2[],3,0),"open")</f>
        <v>ok</v>
      </c>
      <c r="C6652" s="146" t="s">
        <v>369</v>
      </c>
      <c r="D6652" s="152" t="s">
        <v>6328</v>
      </c>
      <c r="E6652" s="152" t="s">
        <v>6125</v>
      </c>
      <c r="F6652" s="145" t="s">
        <v>6125</v>
      </c>
      <c r="G6652" s="146" t="s">
        <v>400</v>
      </c>
      <c r="H6652" s="145" t="str">
        <f>IF(Proc[[#This Row],[type]]="LFF (MDG-F)",MID(Proc[[#This Row],[Obj]],13,10),"")</f>
        <v/>
      </c>
      <c r="I6652" s="152"/>
      <c r="J6652" s="145" t="b">
        <f>Proc[[#This Row],[Requested]]=Proc[[#This Row],[CurrentParent]]</f>
        <v>1</v>
      </c>
      <c r="K6652" s="145" t="str">
        <f>IF(Proc[[#This Row],[Author]]="Marcela Urrego",VLOOKUP(LEFT(Proc[[#This Row],[Requested]],1),Table3[#All],2,0),VLOOKUP(Proc[[#This Row],[Author]],Table4[],2,0))</f>
        <v>LS</v>
      </c>
      <c r="L6652" s="148" t="s">
        <v>7174</v>
      </c>
      <c r="M6652" s="140">
        <v>46065</v>
      </c>
      <c r="N6652" s="140"/>
      <c r="O6652" s="140"/>
      <c r="P6652" s="140" t="str">
        <f ca="1">IF(Proc[[#This Row],[DaysAgeing]]&gt;5,"yep","on track")</f>
        <v>yep</v>
      </c>
      <c r="Q6652" s="2">
        <f ca="1">IF(Proc[[#This Row],[DateClosed]]="",ABS(NETWORKDAYS(Proc[[#This Row],[DateOpened]],TODAY()))-1,ABS(NETWORKDAYS(Proc[[#This Row],[DateOpened]],Proc[[#This Row],[DateClosed]]))-1)</f>
        <v>36</v>
      </c>
      <c r="R6652" s="140" t="s">
        <v>488</v>
      </c>
      <c r="S6652" s="145"/>
      <c r="T6652" s="153">
        <v>6651</v>
      </c>
    </row>
    <row r="6653" spans="1:20" hidden="1">
      <c r="A6653" s="146" t="s">
        <v>7148</v>
      </c>
      <c r="B6653" s="145" t="str">
        <f>IFERROR(VLOOKUP(Proc[[#This Row],[App]],Table2[],3,0),"open")</f>
        <v>ok</v>
      </c>
      <c r="C6653" s="147" t="s">
        <v>369</v>
      </c>
      <c r="D6653" s="152" t="s">
        <v>6329</v>
      </c>
      <c r="E6653" s="152" t="s">
        <v>6125</v>
      </c>
      <c r="F6653" s="148" t="s">
        <v>6125</v>
      </c>
      <c r="G6653" s="146" t="s">
        <v>406</v>
      </c>
      <c r="H6653" s="145" t="str">
        <f>IF(Proc[[#This Row],[type]]="LFF (MDG-F)",MID(Proc[[#This Row],[Obj]],13,10),"")</f>
        <v>2123C00099</v>
      </c>
      <c r="I6653" s="152"/>
      <c r="J6653" s="145" t="b">
        <f>Proc[[#This Row],[Requested]]=Proc[[#This Row],[CurrentParent]]</f>
        <v>1</v>
      </c>
      <c r="K6653" s="145" t="str">
        <f>IF(Proc[[#This Row],[Author]]="Marcela Urrego",VLOOKUP(LEFT(Proc[[#This Row],[Requested]],1),Table3[#All],2,0),VLOOKUP(Proc[[#This Row],[Author]],Table4[],2,0))</f>
        <v>LS</v>
      </c>
      <c r="L6653" s="148" t="s">
        <v>7174</v>
      </c>
      <c r="M6653" s="140">
        <v>46065</v>
      </c>
      <c r="N6653" s="140"/>
      <c r="O6653" s="140"/>
      <c r="P6653" s="140" t="str">
        <f ca="1">IF(Proc[[#This Row],[DaysAgeing]]&gt;5,"yep","on track")</f>
        <v>yep</v>
      </c>
      <c r="Q6653" s="2">
        <f ca="1">IF(Proc[[#This Row],[DateClosed]]="",ABS(NETWORKDAYS(Proc[[#This Row],[DateOpened]],TODAY()))-1,ABS(NETWORKDAYS(Proc[[#This Row],[DateOpened]],Proc[[#This Row],[DateClosed]]))-1)</f>
        <v>36</v>
      </c>
      <c r="R6653" s="140" t="s">
        <v>488</v>
      </c>
      <c r="S6653" s="145"/>
      <c r="T6653" s="153">
        <v>6652</v>
      </c>
    </row>
    <row r="6654" spans="1:20" hidden="1">
      <c r="A6654" s="146" t="s">
        <v>7148</v>
      </c>
      <c r="B6654" s="145" t="str">
        <f>IFERROR(VLOOKUP(Proc[[#This Row],[App]],Table2[],3,0),"open")</f>
        <v>ok</v>
      </c>
      <c r="C6654" s="146" t="s">
        <v>369</v>
      </c>
      <c r="D6654" s="152" t="s">
        <v>6330</v>
      </c>
      <c r="E6654" s="152" t="s">
        <v>6125</v>
      </c>
      <c r="F6654" s="145" t="s">
        <v>6125</v>
      </c>
      <c r="G6654" s="146" t="s">
        <v>400</v>
      </c>
      <c r="H6654" s="145" t="str">
        <f>IF(Proc[[#This Row],[type]]="LFF (MDG-F)",MID(Proc[[#This Row],[Obj]],13,10),"")</f>
        <v/>
      </c>
      <c r="I6654" s="152"/>
      <c r="J6654" s="145" t="b">
        <f>Proc[[#This Row],[Requested]]=Proc[[#This Row],[CurrentParent]]</f>
        <v>1</v>
      </c>
      <c r="K6654" s="145" t="str">
        <f>IF(Proc[[#This Row],[Author]]="Marcela Urrego",VLOOKUP(LEFT(Proc[[#This Row],[Requested]],1),Table3[#All],2,0),VLOOKUP(Proc[[#This Row],[Author]],Table4[],2,0))</f>
        <v>LS</v>
      </c>
      <c r="L6654" s="148" t="s">
        <v>7174</v>
      </c>
      <c r="M6654" s="140">
        <v>46065</v>
      </c>
      <c r="N6654" s="140"/>
      <c r="O6654" s="140"/>
      <c r="P6654" s="140" t="str">
        <f ca="1">IF(Proc[[#This Row],[DaysAgeing]]&gt;5,"yep","on track")</f>
        <v>yep</v>
      </c>
      <c r="Q6654" s="2">
        <f ca="1">IF(Proc[[#This Row],[DateClosed]]="",ABS(NETWORKDAYS(Proc[[#This Row],[DateOpened]],TODAY()))-1,ABS(NETWORKDAYS(Proc[[#This Row],[DateOpened]],Proc[[#This Row],[DateClosed]]))-1)</f>
        <v>36</v>
      </c>
      <c r="R6654" s="140" t="s">
        <v>488</v>
      </c>
      <c r="S6654" s="145"/>
      <c r="T6654" s="153">
        <v>6653</v>
      </c>
    </row>
    <row r="6655" spans="1:20" hidden="1">
      <c r="A6655" s="146" t="s">
        <v>7148</v>
      </c>
      <c r="B6655" s="145" t="str">
        <f>IFERROR(VLOOKUP(Proc[[#This Row],[App]],Table2[],3,0),"open")</f>
        <v>ok</v>
      </c>
      <c r="C6655" s="146" t="s">
        <v>369</v>
      </c>
      <c r="D6655" s="152" t="s">
        <v>6331</v>
      </c>
      <c r="E6655" s="152" t="s">
        <v>7093</v>
      </c>
      <c r="F6655" s="145" t="s">
        <v>7093</v>
      </c>
      <c r="G6655" s="146" t="s">
        <v>400</v>
      </c>
      <c r="H6655" s="145" t="str">
        <f>IF(Proc[[#This Row],[type]]="LFF (MDG-F)",MID(Proc[[#This Row],[Obj]],13,10),"")</f>
        <v/>
      </c>
      <c r="I6655" s="152"/>
      <c r="J6655" s="145" t="b">
        <f>Proc[[#This Row],[Requested]]=Proc[[#This Row],[CurrentParent]]</f>
        <v>1</v>
      </c>
      <c r="K6655" s="145" t="str">
        <f>IF(Proc[[#This Row],[Author]]="Marcela Urrego",VLOOKUP(LEFT(Proc[[#This Row],[Requested]],1),Table3[#All],2,0),VLOOKUP(Proc[[#This Row],[Author]],Table4[],2,0))</f>
        <v>LS</v>
      </c>
      <c r="L6655" s="148" t="s">
        <v>7174</v>
      </c>
      <c r="M6655" s="140">
        <v>46065</v>
      </c>
      <c r="N6655" s="140"/>
      <c r="O6655" s="140"/>
      <c r="P6655" s="140" t="str">
        <f ca="1">IF(Proc[[#This Row],[DaysAgeing]]&gt;5,"yep","on track")</f>
        <v>yep</v>
      </c>
      <c r="Q6655" s="2">
        <f ca="1">IF(Proc[[#This Row],[DateClosed]]="",ABS(NETWORKDAYS(Proc[[#This Row],[DateOpened]],TODAY()))-1,ABS(NETWORKDAYS(Proc[[#This Row],[DateOpened]],Proc[[#This Row],[DateClosed]]))-1)</f>
        <v>36</v>
      </c>
      <c r="R6655" s="140" t="s">
        <v>488</v>
      </c>
      <c r="S6655" s="145"/>
      <c r="T6655" s="153">
        <v>6654</v>
      </c>
    </row>
    <row r="6656" spans="1:20" hidden="1">
      <c r="A6656" s="146" t="s">
        <v>7148</v>
      </c>
      <c r="B6656" s="145" t="str">
        <f>IFERROR(VLOOKUP(Proc[[#This Row],[App]],Table2[],3,0),"open")</f>
        <v>ok</v>
      </c>
      <c r="C6656" s="146" t="s">
        <v>369</v>
      </c>
      <c r="D6656" s="152" t="s">
        <v>6332</v>
      </c>
      <c r="E6656" s="152" t="s">
        <v>7093</v>
      </c>
      <c r="F6656" s="145" t="s">
        <v>7093</v>
      </c>
      <c r="G6656" s="146" t="s">
        <v>400</v>
      </c>
      <c r="H6656" s="145" t="str">
        <f>IF(Proc[[#This Row],[type]]="LFF (MDG-F)",MID(Proc[[#This Row],[Obj]],13,10),"")</f>
        <v/>
      </c>
      <c r="I6656" s="152"/>
      <c r="J6656" s="145" t="b">
        <f>Proc[[#This Row],[Requested]]=Proc[[#This Row],[CurrentParent]]</f>
        <v>1</v>
      </c>
      <c r="K6656" s="145" t="str">
        <f>IF(Proc[[#This Row],[Author]]="Marcela Urrego",VLOOKUP(LEFT(Proc[[#This Row],[Requested]],1),Table3[#All],2,0),VLOOKUP(Proc[[#This Row],[Author]],Table4[],2,0))</f>
        <v>LS</v>
      </c>
      <c r="L6656" s="148" t="s">
        <v>7174</v>
      </c>
      <c r="M6656" s="140">
        <v>46065</v>
      </c>
      <c r="N6656" s="140"/>
      <c r="O6656" s="140"/>
      <c r="P6656" s="140" t="str">
        <f ca="1">IF(Proc[[#This Row],[DaysAgeing]]&gt;5,"yep","on track")</f>
        <v>yep</v>
      </c>
      <c r="Q6656" s="2">
        <f ca="1">IF(Proc[[#This Row],[DateClosed]]="",ABS(NETWORKDAYS(Proc[[#This Row],[DateOpened]],TODAY()))-1,ABS(NETWORKDAYS(Proc[[#This Row],[DateOpened]],Proc[[#This Row],[DateClosed]]))-1)</f>
        <v>36</v>
      </c>
      <c r="R6656" s="140" t="s">
        <v>488</v>
      </c>
      <c r="S6656" s="145"/>
      <c r="T6656" s="153">
        <v>6655</v>
      </c>
    </row>
    <row r="6657" spans="1:20" hidden="1">
      <c r="A6657" s="146" t="s">
        <v>7148</v>
      </c>
      <c r="B6657" s="145" t="str">
        <f>IFERROR(VLOOKUP(Proc[[#This Row],[App]],Table2[],3,0),"open")</f>
        <v>ok</v>
      </c>
      <c r="C6657" s="146" t="s">
        <v>369</v>
      </c>
      <c r="D6657" s="152" t="s">
        <v>6333</v>
      </c>
      <c r="E6657" s="152" t="s">
        <v>7093</v>
      </c>
      <c r="F6657" s="145" t="s">
        <v>7093</v>
      </c>
      <c r="G6657" s="146" t="s">
        <v>400</v>
      </c>
      <c r="H6657" s="145" t="str">
        <f>IF(Proc[[#This Row],[type]]="LFF (MDG-F)",MID(Proc[[#This Row],[Obj]],13,10),"")</f>
        <v/>
      </c>
      <c r="I6657" s="152"/>
      <c r="J6657" s="145" t="b">
        <f>Proc[[#This Row],[Requested]]=Proc[[#This Row],[CurrentParent]]</f>
        <v>1</v>
      </c>
      <c r="K6657" s="145" t="str">
        <f>IF(Proc[[#This Row],[Author]]="Marcela Urrego",VLOOKUP(LEFT(Proc[[#This Row],[Requested]],1),Table3[#All],2,0),VLOOKUP(Proc[[#This Row],[Author]],Table4[],2,0))</f>
        <v>LS</v>
      </c>
      <c r="L6657" s="148" t="s">
        <v>7174</v>
      </c>
      <c r="M6657" s="140">
        <v>46065</v>
      </c>
      <c r="N6657" s="140"/>
      <c r="O6657" s="140"/>
      <c r="P6657" s="140" t="str">
        <f ca="1">IF(Proc[[#This Row],[DaysAgeing]]&gt;5,"yep","on track")</f>
        <v>yep</v>
      </c>
      <c r="Q6657" s="2">
        <f ca="1">IF(Proc[[#This Row],[DateClosed]]="",ABS(NETWORKDAYS(Proc[[#This Row],[DateOpened]],TODAY()))-1,ABS(NETWORKDAYS(Proc[[#This Row],[DateOpened]],Proc[[#This Row],[DateClosed]]))-1)</f>
        <v>36</v>
      </c>
      <c r="R6657" s="140" t="s">
        <v>488</v>
      </c>
      <c r="S6657" s="145"/>
      <c r="T6657" s="153">
        <v>6656</v>
      </c>
    </row>
    <row r="6658" spans="1:20" hidden="1">
      <c r="A6658" s="146" t="s">
        <v>7148</v>
      </c>
      <c r="B6658" s="145" t="str">
        <f>IFERROR(VLOOKUP(Proc[[#This Row],[App]],Table2[],3,0),"open")</f>
        <v>ok</v>
      </c>
      <c r="C6658" s="146" t="s">
        <v>369</v>
      </c>
      <c r="D6658" s="152" t="s">
        <v>6334</v>
      </c>
      <c r="E6658" s="152" t="s">
        <v>7093</v>
      </c>
      <c r="F6658" s="145" t="s">
        <v>7093</v>
      </c>
      <c r="G6658" s="146" t="s">
        <v>400</v>
      </c>
      <c r="H6658" s="145" t="str">
        <f>IF(Proc[[#This Row],[type]]="LFF (MDG-F)",MID(Proc[[#This Row],[Obj]],13,10),"")</f>
        <v/>
      </c>
      <c r="I6658" s="152"/>
      <c r="J6658" s="145" t="b">
        <f>Proc[[#This Row],[Requested]]=Proc[[#This Row],[CurrentParent]]</f>
        <v>1</v>
      </c>
      <c r="K6658" s="145" t="str">
        <f>IF(Proc[[#This Row],[Author]]="Marcela Urrego",VLOOKUP(LEFT(Proc[[#This Row],[Requested]],1),Table3[#All],2,0),VLOOKUP(Proc[[#This Row],[Author]],Table4[],2,0))</f>
        <v>LS</v>
      </c>
      <c r="L6658" s="148" t="s">
        <v>7174</v>
      </c>
      <c r="M6658" s="140">
        <v>46065</v>
      </c>
      <c r="N6658" s="140"/>
      <c r="O6658" s="140"/>
      <c r="P6658" s="140" t="str">
        <f ca="1">IF(Proc[[#This Row],[DaysAgeing]]&gt;5,"yep","on track")</f>
        <v>yep</v>
      </c>
      <c r="Q6658" s="2">
        <f ca="1">IF(Proc[[#This Row],[DateClosed]]="",ABS(NETWORKDAYS(Proc[[#This Row],[DateOpened]],TODAY()))-1,ABS(NETWORKDAYS(Proc[[#This Row],[DateOpened]],Proc[[#This Row],[DateClosed]]))-1)</f>
        <v>36</v>
      </c>
      <c r="R6658" s="140" t="s">
        <v>488</v>
      </c>
      <c r="S6658" s="145"/>
      <c r="T6658" s="153">
        <v>6657</v>
      </c>
    </row>
    <row r="6659" spans="1:20" hidden="1">
      <c r="A6659" s="146" t="s">
        <v>7148</v>
      </c>
      <c r="B6659" s="145" t="str">
        <f>IFERROR(VLOOKUP(Proc[[#This Row],[App]],Table2[],3,0),"open")</f>
        <v>ok</v>
      </c>
      <c r="C6659" s="146" t="s">
        <v>369</v>
      </c>
      <c r="D6659" s="152" t="s">
        <v>6335</v>
      </c>
      <c r="E6659" s="152" t="s">
        <v>6125</v>
      </c>
      <c r="F6659" s="145" t="s">
        <v>6125</v>
      </c>
      <c r="G6659" s="146" t="s">
        <v>400</v>
      </c>
      <c r="H6659" s="145" t="str">
        <f>IF(Proc[[#This Row],[type]]="LFF (MDG-F)",MID(Proc[[#This Row],[Obj]],13,10),"")</f>
        <v/>
      </c>
      <c r="I6659" s="152"/>
      <c r="J6659" s="145" t="b">
        <f>Proc[[#This Row],[Requested]]=Proc[[#This Row],[CurrentParent]]</f>
        <v>1</v>
      </c>
      <c r="K6659" s="145" t="str">
        <f>IF(Proc[[#This Row],[Author]]="Marcela Urrego",VLOOKUP(LEFT(Proc[[#This Row],[Requested]],1),Table3[#All],2,0),VLOOKUP(Proc[[#This Row],[Author]],Table4[],2,0))</f>
        <v>LS</v>
      </c>
      <c r="L6659" s="148" t="s">
        <v>7174</v>
      </c>
      <c r="M6659" s="140">
        <v>46065</v>
      </c>
      <c r="N6659" s="140"/>
      <c r="O6659" s="140"/>
      <c r="P6659" s="140" t="str">
        <f ca="1">IF(Proc[[#This Row],[DaysAgeing]]&gt;5,"yep","on track")</f>
        <v>yep</v>
      </c>
      <c r="Q6659" s="2">
        <f ca="1">IF(Proc[[#This Row],[DateClosed]]="",ABS(NETWORKDAYS(Proc[[#This Row],[DateOpened]],TODAY()))-1,ABS(NETWORKDAYS(Proc[[#This Row],[DateOpened]],Proc[[#This Row],[DateClosed]]))-1)</f>
        <v>36</v>
      </c>
      <c r="R6659" s="140" t="s">
        <v>488</v>
      </c>
      <c r="S6659" s="145"/>
      <c r="T6659" s="153">
        <v>6658</v>
      </c>
    </row>
    <row r="6660" spans="1:20" hidden="1">
      <c r="A6660" s="146" t="s">
        <v>7148</v>
      </c>
      <c r="B6660" s="145" t="str">
        <f>IFERROR(VLOOKUP(Proc[[#This Row],[App]],Table2[],3,0),"open")</f>
        <v>ok</v>
      </c>
      <c r="C6660" s="146" t="s">
        <v>369</v>
      </c>
      <c r="D6660" s="152" t="s">
        <v>6336</v>
      </c>
      <c r="E6660" s="152" t="s">
        <v>7093</v>
      </c>
      <c r="F6660" s="145" t="s">
        <v>7093</v>
      </c>
      <c r="G6660" s="146" t="s">
        <v>400</v>
      </c>
      <c r="H6660" s="145" t="str">
        <f>IF(Proc[[#This Row],[type]]="LFF (MDG-F)",MID(Proc[[#This Row],[Obj]],13,10),"")</f>
        <v/>
      </c>
      <c r="I6660" s="152"/>
      <c r="J6660" s="145" t="b">
        <f>Proc[[#This Row],[Requested]]=Proc[[#This Row],[CurrentParent]]</f>
        <v>1</v>
      </c>
      <c r="K6660" s="145" t="str">
        <f>IF(Proc[[#This Row],[Author]]="Marcela Urrego",VLOOKUP(LEFT(Proc[[#This Row],[Requested]],1),Table3[#All],2,0),VLOOKUP(Proc[[#This Row],[Author]],Table4[],2,0))</f>
        <v>LS</v>
      </c>
      <c r="L6660" s="148" t="s">
        <v>7174</v>
      </c>
      <c r="M6660" s="140">
        <v>46065</v>
      </c>
      <c r="N6660" s="140"/>
      <c r="O6660" s="140"/>
      <c r="P6660" s="140" t="str">
        <f ca="1">IF(Proc[[#This Row],[DaysAgeing]]&gt;5,"yep","on track")</f>
        <v>yep</v>
      </c>
      <c r="Q6660" s="2">
        <f ca="1">IF(Proc[[#This Row],[DateClosed]]="",ABS(NETWORKDAYS(Proc[[#This Row],[DateOpened]],TODAY()))-1,ABS(NETWORKDAYS(Proc[[#This Row],[DateOpened]],Proc[[#This Row],[DateClosed]]))-1)</f>
        <v>36</v>
      </c>
      <c r="R6660" s="140" t="s">
        <v>488</v>
      </c>
      <c r="S6660" s="145"/>
      <c r="T6660" s="153">
        <v>6659</v>
      </c>
    </row>
    <row r="6661" spans="1:20" hidden="1">
      <c r="A6661" s="146" t="s">
        <v>7148</v>
      </c>
      <c r="B6661" s="145" t="str">
        <f>IFERROR(VLOOKUP(Proc[[#This Row],[App]],Table2[],3,0),"open")</f>
        <v>ok</v>
      </c>
      <c r="C6661" s="146" t="s">
        <v>369</v>
      </c>
      <c r="D6661" s="152" t="s">
        <v>6337</v>
      </c>
      <c r="E6661" s="152" t="s">
        <v>7093</v>
      </c>
      <c r="F6661" s="145" t="s">
        <v>7093</v>
      </c>
      <c r="G6661" s="146" t="s">
        <v>400</v>
      </c>
      <c r="H6661" s="145" t="str">
        <f>IF(Proc[[#This Row],[type]]="LFF (MDG-F)",MID(Proc[[#This Row],[Obj]],13,10),"")</f>
        <v/>
      </c>
      <c r="I6661" s="152"/>
      <c r="J6661" s="145" t="b">
        <f>Proc[[#This Row],[Requested]]=Proc[[#This Row],[CurrentParent]]</f>
        <v>1</v>
      </c>
      <c r="K6661" s="145" t="str">
        <f>IF(Proc[[#This Row],[Author]]="Marcela Urrego",VLOOKUP(LEFT(Proc[[#This Row],[Requested]],1),Table3[#All],2,0),VLOOKUP(Proc[[#This Row],[Author]],Table4[],2,0))</f>
        <v>LS</v>
      </c>
      <c r="L6661" s="148" t="s">
        <v>7174</v>
      </c>
      <c r="M6661" s="140">
        <v>46065</v>
      </c>
      <c r="N6661" s="140"/>
      <c r="O6661" s="140"/>
      <c r="P6661" s="140" t="str">
        <f ca="1">IF(Proc[[#This Row],[DaysAgeing]]&gt;5,"yep","on track")</f>
        <v>yep</v>
      </c>
      <c r="Q6661" s="2">
        <f ca="1">IF(Proc[[#This Row],[DateClosed]]="",ABS(NETWORKDAYS(Proc[[#This Row],[DateOpened]],TODAY()))-1,ABS(NETWORKDAYS(Proc[[#This Row],[DateOpened]],Proc[[#This Row],[DateClosed]]))-1)</f>
        <v>36</v>
      </c>
      <c r="R6661" s="140" t="s">
        <v>488</v>
      </c>
      <c r="S6661" s="145"/>
      <c r="T6661" s="153">
        <v>6660</v>
      </c>
    </row>
    <row r="6662" spans="1:20" hidden="1">
      <c r="A6662" s="146" t="s">
        <v>7148</v>
      </c>
      <c r="B6662" s="145" t="str">
        <f>IFERROR(VLOOKUP(Proc[[#This Row],[App]],Table2[],3,0),"open")</f>
        <v>ok</v>
      </c>
      <c r="C6662" s="146" t="s">
        <v>369</v>
      </c>
      <c r="D6662" s="152" t="s">
        <v>6338</v>
      </c>
      <c r="E6662" s="152" t="s">
        <v>7093</v>
      </c>
      <c r="F6662" s="145" t="s">
        <v>7093</v>
      </c>
      <c r="G6662" s="146" t="s">
        <v>400</v>
      </c>
      <c r="H6662" s="145" t="str">
        <f>IF(Proc[[#This Row],[type]]="LFF (MDG-F)",MID(Proc[[#This Row],[Obj]],13,10),"")</f>
        <v/>
      </c>
      <c r="I6662" s="152"/>
      <c r="J6662" s="145" t="b">
        <f>Proc[[#This Row],[Requested]]=Proc[[#This Row],[CurrentParent]]</f>
        <v>1</v>
      </c>
      <c r="K6662" s="145" t="str">
        <f>IF(Proc[[#This Row],[Author]]="Marcela Urrego",VLOOKUP(LEFT(Proc[[#This Row],[Requested]],1),Table3[#All],2,0),VLOOKUP(Proc[[#This Row],[Author]],Table4[],2,0))</f>
        <v>LS</v>
      </c>
      <c r="L6662" s="148" t="s">
        <v>7174</v>
      </c>
      <c r="M6662" s="140">
        <v>46065</v>
      </c>
      <c r="N6662" s="140"/>
      <c r="O6662" s="140"/>
      <c r="P6662" s="140" t="str">
        <f ca="1">IF(Proc[[#This Row],[DaysAgeing]]&gt;5,"yep","on track")</f>
        <v>yep</v>
      </c>
      <c r="Q6662" s="2">
        <f ca="1">IF(Proc[[#This Row],[DateClosed]]="",ABS(NETWORKDAYS(Proc[[#This Row],[DateOpened]],TODAY()))-1,ABS(NETWORKDAYS(Proc[[#This Row],[DateOpened]],Proc[[#This Row],[DateClosed]]))-1)</f>
        <v>36</v>
      </c>
      <c r="R6662" s="140" t="s">
        <v>488</v>
      </c>
      <c r="S6662" s="145"/>
      <c r="T6662" s="153">
        <v>6661</v>
      </c>
    </row>
    <row r="6663" spans="1:20" hidden="1">
      <c r="A6663" s="146" t="s">
        <v>7148</v>
      </c>
      <c r="B6663" s="145" t="str">
        <f>IFERROR(VLOOKUP(Proc[[#This Row],[App]],Table2[],3,0),"open")</f>
        <v>ok</v>
      </c>
      <c r="C6663" s="146" t="s">
        <v>369</v>
      </c>
      <c r="D6663" s="152" t="s">
        <v>6339</v>
      </c>
      <c r="E6663" s="152" t="s">
        <v>7093</v>
      </c>
      <c r="F6663" s="145" t="s">
        <v>7093</v>
      </c>
      <c r="G6663" s="146" t="s">
        <v>400</v>
      </c>
      <c r="H6663" s="145" t="str">
        <f>IF(Proc[[#This Row],[type]]="LFF (MDG-F)",MID(Proc[[#This Row],[Obj]],13,10),"")</f>
        <v/>
      </c>
      <c r="I6663" s="152"/>
      <c r="J6663" s="145" t="b">
        <f>Proc[[#This Row],[Requested]]=Proc[[#This Row],[CurrentParent]]</f>
        <v>1</v>
      </c>
      <c r="K6663" s="145" t="str">
        <f>IF(Proc[[#This Row],[Author]]="Marcela Urrego",VLOOKUP(LEFT(Proc[[#This Row],[Requested]],1),Table3[#All],2,0),VLOOKUP(Proc[[#This Row],[Author]],Table4[],2,0))</f>
        <v>LS</v>
      </c>
      <c r="L6663" s="148" t="s">
        <v>7174</v>
      </c>
      <c r="M6663" s="140">
        <v>46065</v>
      </c>
      <c r="N6663" s="140"/>
      <c r="O6663" s="140"/>
      <c r="P6663" s="140" t="str">
        <f ca="1">IF(Proc[[#This Row],[DaysAgeing]]&gt;5,"yep","on track")</f>
        <v>yep</v>
      </c>
      <c r="Q6663" s="2">
        <f ca="1">IF(Proc[[#This Row],[DateClosed]]="",ABS(NETWORKDAYS(Proc[[#This Row],[DateOpened]],TODAY()))-1,ABS(NETWORKDAYS(Proc[[#This Row],[DateOpened]],Proc[[#This Row],[DateClosed]]))-1)</f>
        <v>36</v>
      </c>
      <c r="R6663" s="140" t="s">
        <v>488</v>
      </c>
      <c r="S6663" s="145"/>
      <c r="T6663" s="153">
        <v>6662</v>
      </c>
    </row>
    <row r="6664" spans="1:20" hidden="1">
      <c r="A6664" s="146" t="s">
        <v>7148</v>
      </c>
      <c r="B6664" s="145" t="str">
        <f>IFERROR(VLOOKUP(Proc[[#This Row],[App]],Table2[],3,0),"open")</f>
        <v>ok</v>
      </c>
      <c r="C6664" s="146" t="s">
        <v>369</v>
      </c>
      <c r="D6664" s="152" t="s">
        <v>6340</v>
      </c>
      <c r="E6664" s="152" t="s">
        <v>7093</v>
      </c>
      <c r="F6664" s="145" t="s">
        <v>7093</v>
      </c>
      <c r="G6664" s="146" t="s">
        <v>400</v>
      </c>
      <c r="H6664" s="145" t="str">
        <f>IF(Proc[[#This Row],[type]]="LFF (MDG-F)",MID(Proc[[#This Row],[Obj]],13,10),"")</f>
        <v/>
      </c>
      <c r="I6664" s="152"/>
      <c r="J6664" s="145" t="b">
        <f>Proc[[#This Row],[Requested]]=Proc[[#This Row],[CurrentParent]]</f>
        <v>1</v>
      </c>
      <c r="K6664" s="145" t="str">
        <f>IF(Proc[[#This Row],[Author]]="Marcela Urrego",VLOOKUP(LEFT(Proc[[#This Row],[Requested]],1),Table3[#All],2,0),VLOOKUP(Proc[[#This Row],[Author]],Table4[],2,0))</f>
        <v>LS</v>
      </c>
      <c r="L6664" s="148" t="s">
        <v>7174</v>
      </c>
      <c r="M6664" s="140">
        <v>46065</v>
      </c>
      <c r="N6664" s="140"/>
      <c r="O6664" s="140"/>
      <c r="P6664" s="140" t="str">
        <f ca="1">IF(Proc[[#This Row],[DaysAgeing]]&gt;5,"yep","on track")</f>
        <v>yep</v>
      </c>
      <c r="Q6664" s="2">
        <f ca="1">IF(Proc[[#This Row],[DateClosed]]="",ABS(NETWORKDAYS(Proc[[#This Row],[DateOpened]],TODAY()))-1,ABS(NETWORKDAYS(Proc[[#This Row],[DateOpened]],Proc[[#This Row],[DateClosed]]))-1)</f>
        <v>36</v>
      </c>
      <c r="R6664" s="140" t="s">
        <v>488</v>
      </c>
      <c r="S6664" s="145"/>
      <c r="T6664" s="153">
        <v>6663</v>
      </c>
    </row>
    <row r="6665" spans="1:20" hidden="1">
      <c r="A6665" s="146" t="s">
        <v>7148</v>
      </c>
      <c r="B6665" s="145" t="str">
        <f>IFERROR(VLOOKUP(Proc[[#This Row],[App]],Table2[],3,0),"open")</f>
        <v>ok</v>
      </c>
      <c r="C6665" s="146" t="s">
        <v>369</v>
      </c>
      <c r="D6665" s="152" t="s">
        <v>6341</v>
      </c>
      <c r="E6665" s="152" t="s">
        <v>7093</v>
      </c>
      <c r="F6665" s="145" t="s">
        <v>7093</v>
      </c>
      <c r="G6665" s="146" t="s">
        <v>400</v>
      </c>
      <c r="H6665" s="145" t="str">
        <f>IF(Proc[[#This Row],[type]]="LFF (MDG-F)",MID(Proc[[#This Row],[Obj]],13,10),"")</f>
        <v/>
      </c>
      <c r="I6665" s="152"/>
      <c r="J6665" s="145" t="b">
        <f>Proc[[#This Row],[Requested]]=Proc[[#This Row],[CurrentParent]]</f>
        <v>1</v>
      </c>
      <c r="K6665" s="145" t="str">
        <f>IF(Proc[[#This Row],[Author]]="Marcela Urrego",VLOOKUP(LEFT(Proc[[#This Row],[Requested]],1),Table3[#All],2,0),VLOOKUP(Proc[[#This Row],[Author]],Table4[],2,0))</f>
        <v>LS</v>
      </c>
      <c r="L6665" s="148" t="s">
        <v>7174</v>
      </c>
      <c r="M6665" s="140">
        <v>46065</v>
      </c>
      <c r="N6665" s="140"/>
      <c r="O6665" s="140"/>
      <c r="P6665" s="140" t="str">
        <f ca="1">IF(Proc[[#This Row],[DaysAgeing]]&gt;5,"yep","on track")</f>
        <v>yep</v>
      </c>
      <c r="Q6665" s="2">
        <f ca="1">IF(Proc[[#This Row],[DateClosed]]="",ABS(NETWORKDAYS(Proc[[#This Row],[DateOpened]],TODAY()))-1,ABS(NETWORKDAYS(Proc[[#This Row],[DateOpened]],Proc[[#This Row],[DateClosed]]))-1)</f>
        <v>36</v>
      </c>
      <c r="R6665" s="140" t="s">
        <v>488</v>
      </c>
      <c r="S6665" s="145"/>
      <c r="T6665" s="153">
        <v>6664</v>
      </c>
    </row>
    <row r="6666" spans="1:20" hidden="1">
      <c r="A6666" s="146" t="s">
        <v>7148</v>
      </c>
      <c r="B6666" s="145" t="str">
        <f>IFERROR(VLOOKUP(Proc[[#This Row],[App]],Table2[],3,0),"open")</f>
        <v>ok</v>
      </c>
      <c r="C6666" s="147" t="s">
        <v>369</v>
      </c>
      <c r="D6666" s="152" t="s">
        <v>6342</v>
      </c>
      <c r="E6666" s="152" t="s">
        <v>7093</v>
      </c>
      <c r="F6666" s="148" t="s">
        <v>7093</v>
      </c>
      <c r="G6666" s="146" t="s">
        <v>406</v>
      </c>
      <c r="H6666" s="145" t="str">
        <f>IF(Proc[[#This Row],[type]]="LFF (MDG-F)",MID(Proc[[#This Row],[Obj]],13,10),"")</f>
        <v>2118C00023</v>
      </c>
      <c r="I6666" s="152"/>
      <c r="J6666" s="145" t="b">
        <f>Proc[[#This Row],[Requested]]=Proc[[#This Row],[CurrentParent]]</f>
        <v>1</v>
      </c>
      <c r="K6666" s="145" t="str">
        <f>IF(Proc[[#This Row],[Author]]="Marcela Urrego",VLOOKUP(LEFT(Proc[[#This Row],[Requested]],1),Table3[#All],2,0),VLOOKUP(Proc[[#This Row],[Author]],Table4[],2,0))</f>
        <v>LS</v>
      </c>
      <c r="L6666" s="148" t="s">
        <v>7174</v>
      </c>
      <c r="M6666" s="140">
        <v>46065</v>
      </c>
      <c r="N6666" s="140"/>
      <c r="O6666" s="140"/>
      <c r="P6666" s="140" t="str">
        <f ca="1">IF(Proc[[#This Row],[DaysAgeing]]&gt;5,"yep","on track")</f>
        <v>yep</v>
      </c>
      <c r="Q6666" s="2">
        <f ca="1">IF(Proc[[#This Row],[DateClosed]]="",ABS(NETWORKDAYS(Proc[[#This Row],[DateOpened]],TODAY()))-1,ABS(NETWORKDAYS(Proc[[#This Row],[DateOpened]],Proc[[#This Row],[DateClosed]]))-1)</f>
        <v>36</v>
      </c>
      <c r="R6666" s="140" t="s">
        <v>488</v>
      </c>
      <c r="S6666" s="145"/>
      <c r="T6666" s="153">
        <v>6665</v>
      </c>
    </row>
    <row r="6667" spans="1:20" hidden="1">
      <c r="A6667" s="146" t="s">
        <v>7148</v>
      </c>
      <c r="B6667" s="145" t="str">
        <f>IFERROR(VLOOKUP(Proc[[#This Row],[App]],Table2[],3,0),"open")</f>
        <v>ok</v>
      </c>
      <c r="C6667" s="147" t="s">
        <v>369</v>
      </c>
      <c r="D6667" s="152" t="s">
        <v>6343</v>
      </c>
      <c r="E6667" s="152" t="s">
        <v>7093</v>
      </c>
      <c r="F6667" s="148" t="s">
        <v>7093</v>
      </c>
      <c r="G6667" s="146" t="s">
        <v>406</v>
      </c>
      <c r="H6667" s="145" t="str">
        <f>IF(Proc[[#This Row],[type]]="LFF (MDG-F)",MID(Proc[[#This Row],[Obj]],13,10),"")</f>
        <v>2123C00105</v>
      </c>
      <c r="I6667" s="152"/>
      <c r="J6667" s="145" t="b">
        <f>Proc[[#This Row],[Requested]]=Proc[[#This Row],[CurrentParent]]</f>
        <v>1</v>
      </c>
      <c r="K6667" s="145" t="str">
        <f>IF(Proc[[#This Row],[Author]]="Marcela Urrego",VLOOKUP(LEFT(Proc[[#This Row],[Requested]],1),Table3[#All],2,0),VLOOKUP(Proc[[#This Row],[Author]],Table4[],2,0))</f>
        <v>LS</v>
      </c>
      <c r="L6667" s="148" t="s">
        <v>7174</v>
      </c>
      <c r="M6667" s="140">
        <v>46065</v>
      </c>
      <c r="N6667" s="140"/>
      <c r="O6667" s="140"/>
      <c r="P6667" s="140" t="str">
        <f ca="1">IF(Proc[[#This Row],[DaysAgeing]]&gt;5,"yep","on track")</f>
        <v>yep</v>
      </c>
      <c r="Q6667" s="2">
        <f ca="1">IF(Proc[[#This Row],[DateClosed]]="",ABS(NETWORKDAYS(Proc[[#This Row],[DateOpened]],TODAY()))-1,ABS(NETWORKDAYS(Proc[[#This Row],[DateOpened]],Proc[[#This Row],[DateClosed]]))-1)</f>
        <v>36</v>
      </c>
      <c r="R6667" s="140" t="s">
        <v>488</v>
      </c>
      <c r="S6667" s="145"/>
      <c r="T6667" s="153">
        <v>6666</v>
      </c>
    </row>
    <row r="6668" spans="1:20" hidden="1">
      <c r="A6668" s="146" t="s">
        <v>7148</v>
      </c>
      <c r="B6668" s="145" t="str">
        <f>IFERROR(VLOOKUP(Proc[[#This Row],[App]],Table2[],3,0),"open")</f>
        <v>ok</v>
      </c>
      <c r="C6668" s="146" t="s">
        <v>369</v>
      </c>
      <c r="D6668" s="152" t="s">
        <v>6344</v>
      </c>
      <c r="E6668" s="152" t="s">
        <v>7093</v>
      </c>
      <c r="F6668" s="145" t="s">
        <v>7093</v>
      </c>
      <c r="G6668" s="146" t="s">
        <v>400</v>
      </c>
      <c r="H6668" s="145" t="str">
        <f>IF(Proc[[#This Row],[type]]="LFF (MDG-F)",MID(Proc[[#This Row],[Obj]],13,10),"")</f>
        <v/>
      </c>
      <c r="I6668" s="152"/>
      <c r="J6668" s="145" t="b">
        <f>Proc[[#This Row],[Requested]]=Proc[[#This Row],[CurrentParent]]</f>
        <v>1</v>
      </c>
      <c r="K6668" s="145" t="str">
        <f>IF(Proc[[#This Row],[Author]]="Marcela Urrego",VLOOKUP(LEFT(Proc[[#This Row],[Requested]],1),Table3[#All],2,0),VLOOKUP(Proc[[#This Row],[Author]],Table4[],2,0))</f>
        <v>LS</v>
      </c>
      <c r="L6668" s="148" t="s">
        <v>7174</v>
      </c>
      <c r="M6668" s="140">
        <v>46065</v>
      </c>
      <c r="N6668" s="140"/>
      <c r="O6668" s="140"/>
      <c r="P6668" s="140" t="str">
        <f ca="1">IF(Proc[[#This Row],[DaysAgeing]]&gt;5,"yep","on track")</f>
        <v>yep</v>
      </c>
      <c r="Q6668" s="2">
        <f ca="1">IF(Proc[[#This Row],[DateClosed]]="",ABS(NETWORKDAYS(Proc[[#This Row],[DateOpened]],TODAY()))-1,ABS(NETWORKDAYS(Proc[[#This Row],[DateOpened]],Proc[[#This Row],[DateClosed]]))-1)</f>
        <v>36</v>
      </c>
      <c r="R6668" s="140" t="s">
        <v>488</v>
      </c>
      <c r="S6668" s="145"/>
      <c r="T6668" s="153">
        <v>6667</v>
      </c>
    </row>
    <row r="6669" spans="1:20" hidden="1">
      <c r="A6669" s="146" t="s">
        <v>7148</v>
      </c>
      <c r="B6669" s="145" t="str">
        <f>IFERROR(VLOOKUP(Proc[[#This Row],[App]],Table2[],3,0),"open")</f>
        <v>ok</v>
      </c>
      <c r="C6669" s="146" t="s">
        <v>369</v>
      </c>
      <c r="D6669" s="152" t="s">
        <v>6345</v>
      </c>
      <c r="E6669" s="152" t="s">
        <v>7093</v>
      </c>
      <c r="F6669" s="145" t="s">
        <v>7093</v>
      </c>
      <c r="G6669" s="146" t="s">
        <v>400</v>
      </c>
      <c r="H6669" s="145" t="str">
        <f>IF(Proc[[#This Row],[type]]="LFF (MDG-F)",MID(Proc[[#This Row],[Obj]],13,10),"")</f>
        <v/>
      </c>
      <c r="I6669" s="152"/>
      <c r="J6669" s="145" t="b">
        <f>Proc[[#This Row],[Requested]]=Proc[[#This Row],[CurrentParent]]</f>
        <v>1</v>
      </c>
      <c r="K6669" s="145" t="str">
        <f>IF(Proc[[#This Row],[Author]]="Marcela Urrego",VLOOKUP(LEFT(Proc[[#This Row],[Requested]],1),Table3[#All],2,0),VLOOKUP(Proc[[#This Row],[Author]],Table4[],2,0))</f>
        <v>LS</v>
      </c>
      <c r="L6669" s="148" t="s">
        <v>7174</v>
      </c>
      <c r="M6669" s="140">
        <v>46065</v>
      </c>
      <c r="N6669" s="140"/>
      <c r="O6669" s="140"/>
      <c r="P6669" s="140" t="str">
        <f ca="1">IF(Proc[[#This Row],[DaysAgeing]]&gt;5,"yep","on track")</f>
        <v>yep</v>
      </c>
      <c r="Q6669" s="2">
        <f ca="1">IF(Proc[[#This Row],[DateClosed]]="",ABS(NETWORKDAYS(Proc[[#This Row],[DateOpened]],TODAY()))-1,ABS(NETWORKDAYS(Proc[[#This Row],[DateOpened]],Proc[[#This Row],[DateClosed]]))-1)</f>
        <v>36</v>
      </c>
      <c r="R6669" s="140" t="s">
        <v>488</v>
      </c>
      <c r="S6669" s="145"/>
      <c r="T6669" s="153">
        <v>6668</v>
      </c>
    </row>
    <row r="6670" spans="1:20" hidden="1">
      <c r="A6670" s="146" t="s">
        <v>7148</v>
      </c>
      <c r="B6670" s="145" t="str">
        <f>IFERROR(VLOOKUP(Proc[[#This Row],[App]],Table2[],3,0),"open")</f>
        <v>ok</v>
      </c>
      <c r="C6670" s="146" t="s">
        <v>369</v>
      </c>
      <c r="D6670" s="152" t="s">
        <v>6346</v>
      </c>
      <c r="E6670" s="152" t="s">
        <v>7091</v>
      </c>
      <c r="F6670" s="145" t="s">
        <v>7091</v>
      </c>
      <c r="G6670" s="146" t="s">
        <v>400</v>
      </c>
      <c r="H6670" s="145" t="str">
        <f>IF(Proc[[#This Row],[type]]="LFF (MDG-F)",MID(Proc[[#This Row],[Obj]],13,10),"")</f>
        <v/>
      </c>
      <c r="I6670" s="152"/>
      <c r="J6670" s="145" t="b">
        <f>Proc[[#This Row],[Requested]]=Proc[[#This Row],[CurrentParent]]</f>
        <v>1</v>
      </c>
      <c r="K6670" s="145" t="str">
        <f>IF(Proc[[#This Row],[Author]]="Marcela Urrego",VLOOKUP(LEFT(Proc[[#This Row],[Requested]],1),Table3[#All],2,0),VLOOKUP(Proc[[#This Row],[Author]],Table4[],2,0))</f>
        <v>LS</v>
      </c>
      <c r="L6670" s="148" t="s">
        <v>7174</v>
      </c>
      <c r="M6670" s="140">
        <v>46065</v>
      </c>
      <c r="N6670" s="140"/>
      <c r="O6670" s="140"/>
      <c r="P6670" s="140" t="str">
        <f ca="1">IF(Proc[[#This Row],[DaysAgeing]]&gt;5,"yep","on track")</f>
        <v>yep</v>
      </c>
      <c r="Q6670" s="2">
        <f ca="1">IF(Proc[[#This Row],[DateClosed]]="",ABS(NETWORKDAYS(Proc[[#This Row],[DateOpened]],TODAY()))-1,ABS(NETWORKDAYS(Proc[[#This Row],[DateOpened]],Proc[[#This Row],[DateClosed]]))-1)</f>
        <v>36</v>
      </c>
      <c r="R6670" s="140" t="s">
        <v>488</v>
      </c>
      <c r="S6670" s="145"/>
      <c r="T6670" s="153">
        <v>6669</v>
      </c>
    </row>
    <row r="6671" spans="1:20" hidden="1">
      <c r="A6671" s="146" t="s">
        <v>7148</v>
      </c>
      <c r="B6671" s="145" t="str">
        <f>IFERROR(VLOOKUP(Proc[[#This Row],[App]],Table2[],3,0),"open")</f>
        <v>ok</v>
      </c>
      <c r="C6671" s="146" t="s">
        <v>369</v>
      </c>
      <c r="D6671" s="152" t="s">
        <v>6347</v>
      </c>
      <c r="E6671" s="152" t="s">
        <v>6125</v>
      </c>
      <c r="F6671" s="145" t="s">
        <v>6125</v>
      </c>
      <c r="G6671" s="146" t="s">
        <v>400</v>
      </c>
      <c r="H6671" s="145" t="str">
        <f>IF(Proc[[#This Row],[type]]="LFF (MDG-F)",MID(Proc[[#This Row],[Obj]],13,10),"")</f>
        <v/>
      </c>
      <c r="I6671" s="152"/>
      <c r="J6671" s="145" t="b">
        <f>Proc[[#This Row],[Requested]]=Proc[[#This Row],[CurrentParent]]</f>
        <v>1</v>
      </c>
      <c r="K6671" s="145" t="str">
        <f>IF(Proc[[#This Row],[Author]]="Marcela Urrego",VLOOKUP(LEFT(Proc[[#This Row],[Requested]],1),Table3[#All],2,0),VLOOKUP(Proc[[#This Row],[Author]],Table4[],2,0))</f>
        <v>LS</v>
      </c>
      <c r="L6671" s="148" t="s">
        <v>7174</v>
      </c>
      <c r="M6671" s="140">
        <v>46065</v>
      </c>
      <c r="N6671" s="140"/>
      <c r="O6671" s="140"/>
      <c r="P6671" s="140" t="str">
        <f ca="1">IF(Proc[[#This Row],[DaysAgeing]]&gt;5,"yep","on track")</f>
        <v>yep</v>
      </c>
      <c r="Q6671" s="2">
        <f ca="1">IF(Proc[[#This Row],[DateClosed]]="",ABS(NETWORKDAYS(Proc[[#This Row],[DateOpened]],TODAY()))-1,ABS(NETWORKDAYS(Proc[[#This Row],[DateOpened]],Proc[[#This Row],[DateClosed]]))-1)</f>
        <v>36</v>
      </c>
      <c r="R6671" s="140" t="s">
        <v>488</v>
      </c>
      <c r="S6671" s="145"/>
      <c r="T6671" s="153">
        <v>6670</v>
      </c>
    </row>
    <row r="6672" spans="1:20" hidden="1">
      <c r="A6672" s="146" t="s">
        <v>7148</v>
      </c>
      <c r="B6672" s="145" t="str">
        <f>IFERROR(VLOOKUP(Proc[[#This Row],[App]],Table2[],3,0),"open")</f>
        <v>ok</v>
      </c>
      <c r="C6672" s="146" t="s">
        <v>369</v>
      </c>
      <c r="D6672" s="152" t="s">
        <v>6348</v>
      </c>
      <c r="E6672" s="152" t="s">
        <v>6125</v>
      </c>
      <c r="F6672" s="145" t="s">
        <v>6125</v>
      </c>
      <c r="G6672" s="146" t="s">
        <v>400</v>
      </c>
      <c r="H6672" s="145" t="str">
        <f>IF(Proc[[#This Row],[type]]="LFF (MDG-F)",MID(Proc[[#This Row],[Obj]],13,10),"")</f>
        <v/>
      </c>
      <c r="I6672" s="152"/>
      <c r="J6672" s="145" t="b">
        <f>Proc[[#This Row],[Requested]]=Proc[[#This Row],[CurrentParent]]</f>
        <v>1</v>
      </c>
      <c r="K6672" s="145" t="str">
        <f>IF(Proc[[#This Row],[Author]]="Marcela Urrego",VLOOKUP(LEFT(Proc[[#This Row],[Requested]],1),Table3[#All],2,0),VLOOKUP(Proc[[#This Row],[Author]],Table4[],2,0))</f>
        <v>LS</v>
      </c>
      <c r="L6672" s="148" t="s">
        <v>7174</v>
      </c>
      <c r="M6672" s="140">
        <v>46065</v>
      </c>
      <c r="N6672" s="140"/>
      <c r="O6672" s="140"/>
      <c r="P6672" s="140" t="str">
        <f ca="1">IF(Proc[[#This Row],[DaysAgeing]]&gt;5,"yep","on track")</f>
        <v>yep</v>
      </c>
      <c r="Q6672" s="2">
        <f ca="1">IF(Proc[[#This Row],[DateClosed]]="",ABS(NETWORKDAYS(Proc[[#This Row],[DateOpened]],TODAY()))-1,ABS(NETWORKDAYS(Proc[[#This Row],[DateOpened]],Proc[[#This Row],[DateClosed]]))-1)</f>
        <v>36</v>
      </c>
      <c r="R6672" s="140" t="s">
        <v>488</v>
      </c>
      <c r="S6672" s="145"/>
      <c r="T6672" s="153">
        <v>6671</v>
      </c>
    </row>
    <row r="6673" spans="1:20" hidden="1">
      <c r="A6673" s="146" t="s">
        <v>7148</v>
      </c>
      <c r="B6673" s="145" t="str">
        <f>IFERROR(VLOOKUP(Proc[[#This Row],[App]],Table2[],3,0),"open")</f>
        <v>ok</v>
      </c>
      <c r="C6673" s="146" t="s">
        <v>369</v>
      </c>
      <c r="D6673" s="152" t="s">
        <v>6349</v>
      </c>
      <c r="E6673" s="152" t="s">
        <v>7091</v>
      </c>
      <c r="F6673" s="145" t="s">
        <v>7091</v>
      </c>
      <c r="G6673" s="146" t="s">
        <v>400</v>
      </c>
      <c r="H6673" s="145" t="str">
        <f>IF(Proc[[#This Row],[type]]="LFF (MDG-F)",MID(Proc[[#This Row],[Obj]],13,10),"")</f>
        <v/>
      </c>
      <c r="I6673" s="152"/>
      <c r="J6673" s="145" t="b">
        <f>Proc[[#This Row],[Requested]]=Proc[[#This Row],[CurrentParent]]</f>
        <v>1</v>
      </c>
      <c r="K6673" s="145" t="str">
        <f>IF(Proc[[#This Row],[Author]]="Marcela Urrego",VLOOKUP(LEFT(Proc[[#This Row],[Requested]],1),Table3[#All],2,0),VLOOKUP(Proc[[#This Row],[Author]],Table4[],2,0))</f>
        <v>LS</v>
      </c>
      <c r="L6673" s="148" t="s">
        <v>7174</v>
      </c>
      <c r="M6673" s="140">
        <v>46065</v>
      </c>
      <c r="N6673" s="140"/>
      <c r="O6673" s="140"/>
      <c r="P6673" s="140" t="str">
        <f ca="1">IF(Proc[[#This Row],[DaysAgeing]]&gt;5,"yep","on track")</f>
        <v>yep</v>
      </c>
      <c r="Q6673" s="2">
        <f ca="1">IF(Proc[[#This Row],[DateClosed]]="",ABS(NETWORKDAYS(Proc[[#This Row],[DateOpened]],TODAY()))-1,ABS(NETWORKDAYS(Proc[[#This Row],[DateOpened]],Proc[[#This Row],[DateClosed]]))-1)</f>
        <v>36</v>
      </c>
      <c r="R6673" s="140" t="s">
        <v>488</v>
      </c>
      <c r="S6673" s="145"/>
      <c r="T6673" s="153">
        <v>6672</v>
      </c>
    </row>
    <row r="6674" spans="1:20" hidden="1">
      <c r="A6674" s="146" t="s">
        <v>7148</v>
      </c>
      <c r="B6674" s="145" t="str">
        <f>IFERROR(VLOOKUP(Proc[[#This Row],[App]],Table2[],3,0),"open")</f>
        <v>ok</v>
      </c>
      <c r="C6674" s="146" t="s">
        <v>369</v>
      </c>
      <c r="D6674" s="152" t="s">
        <v>6350</v>
      </c>
      <c r="E6674" s="152" t="s">
        <v>6125</v>
      </c>
      <c r="F6674" s="145" t="s">
        <v>6125</v>
      </c>
      <c r="G6674" s="146" t="s">
        <v>400</v>
      </c>
      <c r="H6674" s="145" t="str">
        <f>IF(Proc[[#This Row],[type]]="LFF (MDG-F)",MID(Proc[[#This Row],[Obj]],13,10),"")</f>
        <v/>
      </c>
      <c r="I6674" s="152"/>
      <c r="J6674" s="145" t="b">
        <f>Proc[[#This Row],[Requested]]=Proc[[#This Row],[CurrentParent]]</f>
        <v>1</v>
      </c>
      <c r="K6674" s="145" t="str">
        <f>IF(Proc[[#This Row],[Author]]="Marcela Urrego",VLOOKUP(LEFT(Proc[[#This Row],[Requested]],1),Table3[#All],2,0),VLOOKUP(Proc[[#This Row],[Author]],Table4[],2,0))</f>
        <v>LS</v>
      </c>
      <c r="L6674" s="148" t="s">
        <v>7174</v>
      </c>
      <c r="M6674" s="140">
        <v>46065</v>
      </c>
      <c r="N6674" s="140"/>
      <c r="O6674" s="140"/>
      <c r="P6674" s="140" t="str">
        <f ca="1">IF(Proc[[#This Row],[DaysAgeing]]&gt;5,"yep","on track")</f>
        <v>yep</v>
      </c>
      <c r="Q6674" s="2">
        <f ca="1">IF(Proc[[#This Row],[DateClosed]]="",ABS(NETWORKDAYS(Proc[[#This Row],[DateOpened]],TODAY()))-1,ABS(NETWORKDAYS(Proc[[#This Row],[DateOpened]],Proc[[#This Row],[DateClosed]]))-1)</f>
        <v>36</v>
      </c>
      <c r="R6674" s="140" t="s">
        <v>488</v>
      </c>
      <c r="S6674" s="145"/>
      <c r="T6674" s="153">
        <v>6673</v>
      </c>
    </row>
    <row r="6675" spans="1:20" hidden="1">
      <c r="A6675" s="146" t="s">
        <v>7148</v>
      </c>
      <c r="B6675" s="145" t="str">
        <f>IFERROR(VLOOKUP(Proc[[#This Row],[App]],Table2[],3,0),"open")</f>
        <v>ok</v>
      </c>
      <c r="C6675" s="146" t="s">
        <v>369</v>
      </c>
      <c r="D6675" s="152" t="s">
        <v>6351</v>
      </c>
      <c r="E6675" s="152" t="s">
        <v>6125</v>
      </c>
      <c r="F6675" s="145" t="s">
        <v>6125</v>
      </c>
      <c r="G6675" s="146" t="s">
        <v>400</v>
      </c>
      <c r="H6675" s="145" t="str">
        <f>IF(Proc[[#This Row],[type]]="LFF (MDG-F)",MID(Proc[[#This Row],[Obj]],13,10),"")</f>
        <v/>
      </c>
      <c r="I6675" s="152"/>
      <c r="J6675" s="145" t="b">
        <f>Proc[[#This Row],[Requested]]=Proc[[#This Row],[CurrentParent]]</f>
        <v>1</v>
      </c>
      <c r="K6675" s="145" t="str">
        <f>IF(Proc[[#This Row],[Author]]="Marcela Urrego",VLOOKUP(LEFT(Proc[[#This Row],[Requested]],1),Table3[#All],2,0),VLOOKUP(Proc[[#This Row],[Author]],Table4[],2,0))</f>
        <v>LS</v>
      </c>
      <c r="L6675" s="148" t="s">
        <v>7174</v>
      </c>
      <c r="M6675" s="140">
        <v>46065</v>
      </c>
      <c r="N6675" s="140"/>
      <c r="O6675" s="140"/>
      <c r="P6675" s="140" t="str">
        <f ca="1">IF(Proc[[#This Row],[DaysAgeing]]&gt;5,"yep","on track")</f>
        <v>yep</v>
      </c>
      <c r="Q6675" s="2">
        <f ca="1">IF(Proc[[#This Row],[DateClosed]]="",ABS(NETWORKDAYS(Proc[[#This Row],[DateOpened]],TODAY()))-1,ABS(NETWORKDAYS(Proc[[#This Row],[DateOpened]],Proc[[#This Row],[DateClosed]]))-1)</f>
        <v>36</v>
      </c>
      <c r="R6675" s="140" t="s">
        <v>488</v>
      </c>
      <c r="S6675" s="145"/>
      <c r="T6675" s="153">
        <v>6674</v>
      </c>
    </row>
    <row r="6676" spans="1:20" hidden="1">
      <c r="A6676" s="146" t="s">
        <v>7148</v>
      </c>
      <c r="B6676" s="145" t="str">
        <f>IFERROR(VLOOKUP(Proc[[#This Row],[App]],Table2[],3,0),"open")</f>
        <v>ok</v>
      </c>
      <c r="C6676" s="147" t="s">
        <v>369</v>
      </c>
      <c r="D6676" s="152" t="s">
        <v>6352</v>
      </c>
      <c r="E6676" s="152" t="s">
        <v>6125</v>
      </c>
      <c r="F6676" s="148" t="s">
        <v>6125</v>
      </c>
      <c r="G6676" s="146" t="s">
        <v>406</v>
      </c>
      <c r="H6676" s="145" t="str">
        <f>IF(Proc[[#This Row],[type]]="LFF (MDG-F)",MID(Proc[[#This Row],[Obj]],13,10),"")</f>
        <v>2128C00008</v>
      </c>
      <c r="I6676" s="152"/>
      <c r="J6676" s="145" t="b">
        <f>Proc[[#This Row],[Requested]]=Proc[[#This Row],[CurrentParent]]</f>
        <v>1</v>
      </c>
      <c r="K6676" s="145" t="str">
        <f>IF(Proc[[#This Row],[Author]]="Marcela Urrego",VLOOKUP(LEFT(Proc[[#This Row],[Requested]],1),Table3[#All],2,0),VLOOKUP(Proc[[#This Row],[Author]],Table4[],2,0))</f>
        <v>LS</v>
      </c>
      <c r="L6676" s="148" t="s">
        <v>7174</v>
      </c>
      <c r="M6676" s="140">
        <v>46065</v>
      </c>
      <c r="N6676" s="140"/>
      <c r="O6676" s="140"/>
      <c r="P6676" s="140" t="str">
        <f ca="1">IF(Proc[[#This Row],[DaysAgeing]]&gt;5,"yep","on track")</f>
        <v>yep</v>
      </c>
      <c r="Q6676" s="2">
        <f ca="1">IF(Proc[[#This Row],[DateClosed]]="",ABS(NETWORKDAYS(Proc[[#This Row],[DateOpened]],TODAY()))-1,ABS(NETWORKDAYS(Proc[[#This Row],[DateOpened]],Proc[[#This Row],[DateClosed]]))-1)</f>
        <v>36</v>
      </c>
      <c r="R6676" s="140" t="s">
        <v>488</v>
      </c>
      <c r="S6676" s="145"/>
      <c r="T6676" s="153">
        <v>6675</v>
      </c>
    </row>
    <row r="6677" spans="1:20" hidden="1">
      <c r="A6677" s="146" t="s">
        <v>7148</v>
      </c>
      <c r="B6677" s="145" t="str">
        <f>IFERROR(VLOOKUP(Proc[[#This Row],[App]],Table2[],3,0),"open")</f>
        <v>ok</v>
      </c>
      <c r="C6677" s="147" t="s">
        <v>369</v>
      </c>
      <c r="D6677" s="152" t="s">
        <v>6353</v>
      </c>
      <c r="E6677" s="152" t="s">
        <v>6125</v>
      </c>
      <c r="F6677" s="148" t="s">
        <v>6125</v>
      </c>
      <c r="G6677" s="146" t="s">
        <v>406</v>
      </c>
      <c r="H6677" s="145" t="str">
        <f>IF(Proc[[#This Row],[type]]="LFF (MDG-F)",MID(Proc[[#This Row],[Obj]],13,10),"")</f>
        <v>2128C00012</v>
      </c>
      <c r="I6677" s="152"/>
      <c r="J6677" s="145" t="b">
        <f>Proc[[#This Row],[Requested]]=Proc[[#This Row],[CurrentParent]]</f>
        <v>1</v>
      </c>
      <c r="K6677" s="145" t="str">
        <f>IF(Proc[[#This Row],[Author]]="Marcela Urrego",VLOOKUP(LEFT(Proc[[#This Row],[Requested]],1),Table3[#All],2,0),VLOOKUP(Proc[[#This Row],[Author]],Table4[],2,0))</f>
        <v>LS</v>
      </c>
      <c r="L6677" s="148" t="s">
        <v>7174</v>
      </c>
      <c r="M6677" s="140">
        <v>46065</v>
      </c>
      <c r="N6677" s="140"/>
      <c r="O6677" s="140"/>
      <c r="P6677" s="140" t="str">
        <f ca="1">IF(Proc[[#This Row],[DaysAgeing]]&gt;5,"yep","on track")</f>
        <v>yep</v>
      </c>
      <c r="Q6677" s="2">
        <f ca="1">IF(Proc[[#This Row],[DateClosed]]="",ABS(NETWORKDAYS(Proc[[#This Row],[DateOpened]],TODAY()))-1,ABS(NETWORKDAYS(Proc[[#This Row],[DateOpened]],Proc[[#This Row],[DateClosed]]))-1)</f>
        <v>36</v>
      </c>
      <c r="R6677" s="140" t="s">
        <v>488</v>
      </c>
      <c r="S6677" s="145"/>
      <c r="T6677" s="153">
        <v>6676</v>
      </c>
    </row>
    <row r="6678" spans="1:20" hidden="1">
      <c r="A6678" s="146" t="s">
        <v>7148</v>
      </c>
      <c r="B6678" s="153" t="str">
        <f>IFERROR(VLOOKUP(Proc[[#This Row],[App]],Table2[],3,0),"open")</f>
        <v>ok</v>
      </c>
      <c r="C6678" s="146" t="s">
        <v>369</v>
      </c>
      <c r="D6678" s="152" t="s">
        <v>6354</v>
      </c>
      <c r="E6678" s="152" t="s">
        <v>7090</v>
      </c>
      <c r="F6678" s="153" t="s">
        <v>7090</v>
      </c>
      <c r="G6678" s="146" t="s">
        <v>400</v>
      </c>
      <c r="H6678" s="145" t="str">
        <f>IF(Proc[[#This Row],[type]]="LFF (MDG-F)",MID(Proc[[#This Row],[Obj]],13,10),"")</f>
        <v/>
      </c>
      <c r="I6678" s="152"/>
      <c r="J6678" s="145" t="b">
        <f>Proc[[#This Row],[Requested]]=Proc[[#This Row],[CurrentParent]]</f>
        <v>1</v>
      </c>
      <c r="K6678" s="153" t="str">
        <f>IF(Proc[[#This Row],[Author]]="Marcela Urrego",VLOOKUP(LEFT(Proc[[#This Row],[Requested]],1),Table3[#All],2,0),VLOOKUP(Proc[[#This Row],[Author]],Table4[],2,0))</f>
        <v>LS</v>
      </c>
      <c r="L6678" s="148" t="s">
        <v>7174</v>
      </c>
      <c r="M6678" s="140">
        <v>46065</v>
      </c>
      <c r="N6678" s="140"/>
      <c r="O6678" s="140"/>
      <c r="P6678" s="140" t="str">
        <f ca="1">IF(Proc[[#This Row],[DaysAgeing]]&gt;5,"yep","on track")</f>
        <v>yep</v>
      </c>
      <c r="Q6678" s="2">
        <f ca="1">IF(Proc[[#This Row],[DateClosed]]="",ABS(NETWORKDAYS(Proc[[#This Row],[DateOpened]],TODAY()))-1,ABS(NETWORKDAYS(Proc[[#This Row],[DateOpened]],Proc[[#This Row],[DateClosed]]))-1)</f>
        <v>36</v>
      </c>
      <c r="R6678" s="140" t="s">
        <v>488</v>
      </c>
      <c r="S6678" s="145"/>
      <c r="T6678" s="153">
        <v>6677</v>
      </c>
    </row>
    <row r="6679" spans="1:20" hidden="1">
      <c r="A6679" s="146" t="s">
        <v>7148</v>
      </c>
      <c r="B6679" s="153" t="str">
        <f>IFERROR(VLOOKUP(Proc[[#This Row],[App]],Table2[],3,0),"open")</f>
        <v>ok</v>
      </c>
      <c r="C6679" s="146" t="s">
        <v>369</v>
      </c>
      <c r="D6679" s="152" t="s">
        <v>6355</v>
      </c>
      <c r="E6679" s="152" t="s">
        <v>7090</v>
      </c>
      <c r="F6679" s="153" t="s">
        <v>7090</v>
      </c>
      <c r="G6679" s="146" t="s">
        <v>400</v>
      </c>
      <c r="H6679" s="145" t="str">
        <f>IF(Proc[[#This Row],[type]]="LFF (MDG-F)",MID(Proc[[#This Row],[Obj]],13,10),"")</f>
        <v/>
      </c>
      <c r="I6679" s="152"/>
      <c r="J6679" s="145" t="b">
        <f>Proc[[#This Row],[Requested]]=Proc[[#This Row],[CurrentParent]]</f>
        <v>1</v>
      </c>
      <c r="K6679" s="153" t="str">
        <f>IF(Proc[[#This Row],[Author]]="Marcela Urrego",VLOOKUP(LEFT(Proc[[#This Row],[Requested]],1),Table3[#All],2,0),VLOOKUP(Proc[[#This Row],[Author]],Table4[],2,0))</f>
        <v>LS</v>
      </c>
      <c r="L6679" s="153" t="s">
        <v>7174</v>
      </c>
      <c r="M6679" s="140">
        <v>46065</v>
      </c>
      <c r="N6679" s="140"/>
      <c r="O6679" s="140"/>
      <c r="P6679" s="140" t="str">
        <f ca="1">IF(Proc[[#This Row],[DaysAgeing]]&gt;5,"yep","on track")</f>
        <v>yep</v>
      </c>
      <c r="Q6679" s="2">
        <f ca="1">IF(Proc[[#This Row],[DateClosed]]="",ABS(NETWORKDAYS(Proc[[#This Row],[DateOpened]],TODAY()))-1,ABS(NETWORKDAYS(Proc[[#This Row],[DateOpened]],Proc[[#This Row],[DateClosed]]))-1)</f>
        <v>36</v>
      </c>
      <c r="R6679" s="140" t="s">
        <v>488</v>
      </c>
      <c r="S6679" s="145"/>
      <c r="T6679" s="153">
        <v>6678</v>
      </c>
    </row>
    <row r="6680" spans="1:20" hidden="1">
      <c r="A6680" s="146" t="s">
        <v>7148</v>
      </c>
      <c r="B6680" s="153" t="str">
        <f>IFERROR(VLOOKUP(Proc[[#This Row],[App]],Table2[],3,0),"open")</f>
        <v>ok</v>
      </c>
      <c r="C6680" s="146" t="s">
        <v>369</v>
      </c>
      <c r="D6680" s="152" t="s">
        <v>6356</v>
      </c>
      <c r="E6680" s="152" t="s">
        <v>7090</v>
      </c>
      <c r="F6680" s="153" t="s">
        <v>7090</v>
      </c>
      <c r="G6680" s="146" t="s">
        <v>400</v>
      </c>
      <c r="H6680" s="145" t="str">
        <f>IF(Proc[[#This Row],[type]]="LFF (MDG-F)",MID(Proc[[#This Row],[Obj]],13,10),"")</f>
        <v/>
      </c>
      <c r="I6680" s="152"/>
      <c r="J6680" s="145" t="b">
        <f>Proc[[#This Row],[Requested]]=Proc[[#This Row],[CurrentParent]]</f>
        <v>1</v>
      </c>
      <c r="K6680" s="153" t="str">
        <f>IF(Proc[[#This Row],[Author]]="Marcela Urrego",VLOOKUP(LEFT(Proc[[#This Row],[Requested]],1),Table3[#All],2,0),VLOOKUP(Proc[[#This Row],[Author]],Table4[],2,0))</f>
        <v>LS</v>
      </c>
      <c r="L6680" s="148" t="s">
        <v>7174</v>
      </c>
      <c r="M6680" s="140">
        <v>46065</v>
      </c>
      <c r="N6680" s="140"/>
      <c r="O6680" s="140"/>
      <c r="P6680" s="140" t="str">
        <f ca="1">IF(Proc[[#This Row],[DaysAgeing]]&gt;5,"yep","on track")</f>
        <v>yep</v>
      </c>
      <c r="Q6680" s="2">
        <f ca="1">IF(Proc[[#This Row],[DateClosed]]="",ABS(NETWORKDAYS(Proc[[#This Row],[DateOpened]],TODAY()))-1,ABS(NETWORKDAYS(Proc[[#This Row],[DateOpened]],Proc[[#This Row],[DateClosed]]))-1)</f>
        <v>36</v>
      </c>
      <c r="R6680" s="140" t="s">
        <v>488</v>
      </c>
      <c r="S6680" s="145"/>
      <c r="T6680" s="153">
        <v>6679</v>
      </c>
    </row>
    <row r="6681" spans="1:20" hidden="1">
      <c r="A6681" s="146" t="s">
        <v>7148</v>
      </c>
      <c r="B6681" s="145" t="str">
        <f>IFERROR(VLOOKUP(Proc[[#This Row],[App]],Table2[],3,0),"open")</f>
        <v>ok</v>
      </c>
      <c r="C6681" s="146" t="s">
        <v>369</v>
      </c>
      <c r="D6681" s="152" t="s">
        <v>6357</v>
      </c>
      <c r="E6681" s="152" t="s">
        <v>7087</v>
      </c>
      <c r="F6681" s="145" t="s">
        <v>7087</v>
      </c>
      <c r="G6681" s="146" t="s">
        <v>400</v>
      </c>
      <c r="H6681" s="145" t="str">
        <f>IF(Proc[[#This Row],[type]]="LFF (MDG-F)",MID(Proc[[#This Row],[Obj]],13,10),"")</f>
        <v/>
      </c>
      <c r="I6681" s="152"/>
      <c r="J6681" s="145" t="b">
        <f>Proc[[#This Row],[Requested]]=Proc[[#This Row],[CurrentParent]]</f>
        <v>1</v>
      </c>
      <c r="K6681" s="145" t="str">
        <f>IF(Proc[[#This Row],[Author]]="Marcela Urrego",VLOOKUP(LEFT(Proc[[#This Row],[Requested]],1),Table3[#All],2,0),VLOOKUP(Proc[[#This Row],[Author]],Table4[],2,0))</f>
        <v>LS</v>
      </c>
      <c r="L6681" s="148" t="s">
        <v>7174</v>
      </c>
      <c r="M6681" s="140">
        <v>46065</v>
      </c>
      <c r="N6681" s="140"/>
      <c r="O6681" s="140"/>
      <c r="P6681" s="140" t="str">
        <f ca="1">IF(Proc[[#This Row],[DaysAgeing]]&gt;5,"yep","on track")</f>
        <v>yep</v>
      </c>
      <c r="Q6681" s="2">
        <f ca="1">IF(Proc[[#This Row],[DateClosed]]="",ABS(NETWORKDAYS(Proc[[#This Row],[DateOpened]],TODAY()))-1,ABS(NETWORKDAYS(Proc[[#This Row],[DateOpened]],Proc[[#This Row],[DateClosed]]))-1)</f>
        <v>36</v>
      </c>
      <c r="R6681" s="140" t="s">
        <v>488</v>
      </c>
      <c r="S6681" s="145"/>
      <c r="T6681" s="153">
        <v>6680</v>
      </c>
    </row>
    <row r="6682" spans="1:20" hidden="1">
      <c r="A6682" s="146" t="s">
        <v>7148</v>
      </c>
      <c r="B6682" s="153" t="str">
        <f>IFERROR(VLOOKUP(Proc[[#This Row],[App]],Table2[],3,0),"open")</f>
        <v>ok</v>
      </c>
      <c r="C6682" s="146" t="s">
        <v>369</v>
      </c>
      <c r="D6682" s="152" t="s">
        <v>6358</v>
      </c>
      <c r="E6682" s="152" t="s">
        <v>7087</v>
      </c>
      <c r="F6682" s="153" t="s">
        <v>7087</v>
      </c>
      <c r="G6682" s="146" t="s">
        <v>400</v>
      </c>
      <c r="H6682" s="145" t="str">
        <f>IF(Proc[[#This Row],[type]]="LFF (MDG-F)",MID(Proc[[#This Row],[Obj]],13,10),"")</f>
        <v/>
      </c>
      <c r="I6682" s="152"/>
      <c r="J6682" s="145" t="b">
        <f>Proc[[#This Row],[Requested]]=Proc[[#This Row],[CurrentParent]]</f>
        <v>1</v>
      </c>
      <c r="K6682" s="153" t="str">
        <f>IF(Proc[[#This Row],[Author]]="Marcela Urrego",VLOOKUP(LEFT(Proc[[#This Row],[Requested]],1),Table3[#All],2,0),VLOOKUP(Proc[[#This Row],[Author]],Table4[],2,0))</f>
        <v>LS</v>
      </c>
      <c r="L6682" s="148" t="s">
        <v>7174</v>
      </c>
      <c r="M6682" s="140">
        <v>46065</v>
      </c>
      <c r="N6682" s="140"/>
      <c r="O6682" s="140"/>
      <c r="P6682" s="140" t="str">
        <f ca="1">IF(Proc[[#This Row],[DaysAgeing]]&gt;5,"yep","on track")</f>
        <v>yep</v>
      </c>
      <c r="Q6682" s="2">
        <f ca="1">IF(Proc[[#This Row],[DateClosed]]="",ABS(NETWORKDAYS(Proc[[#This Row],[DateOpened]],TODAY()))-1,ABS(NETWORKDAYS(Proc[[#This Row],[DateOpened]],Proc[[#This Row],[DateClosed]]))-1)</f>
        <v>36</v>
      </c>
      <c r="R6682" s="140" t="s">
        <v>488</v>
      </c>
      <c r="S6682" s="145"/>
      <c r="T6682" s="153">
        <v>6681</v>
      </c>
    </row>
    <row r="6683" spans="1:20" hidden="1">
      <c r="A6683" s="146" t="s">
        <v>7148</v>
      </c>
      <c r="B6683" s="145" t="str">
        <f>IFERROR(VLOOKUP(Proc[[#This Row],[App]],Table2[],3,0),"open")</f>
        <v>ok</v>
      </c>
      <c r="C6683" s="147" t="s">
        <v>369</v>
      </c>
      <c r="D6683" s="152" t="s">
        <v>6359</v>
      </c>
      <c r="E6683" s="152" t="s">
        <v>7087</v>
      </c>
      <c r="F6683" s="148" t="s">
        <v>7087</v>
      </c>
      <c r="G6683" s="146" t="s">
        <v>406</v>
      </c>
      <c r="H6683" s="145" t="str">
        <f>IF(Proc[[#This Row],[type]]="LFF (MDG-F)",MID(Proc[[#This Row],[Obj]],13,10),"")</f>
        <v>2118C00007</v>
      </c>
      <c r="I6683" s="152"/>
      <c r="J6683" s="145" t="b">
        <f>Proc[[#This Row],[Requested]]=Proc[[#This Row],[CurrentParent]]</f>
        <v>1</v>
      </c>
      <c r="K6683" s="145" t="str">
        <f>IF(Proc[[#This Row],[Author]]="Marcela Urrego",VLOOKUP(LEFT(Proc[[#This Row],[Requested]],1),Table3[#All],2,0),VLOOKUP(Proc[[#This Row],[Author]],Table4[],2,0))</f>
        <v>LS</v>
      </c>
      <c r="L6683" s="148" t="s">
        <v>7174</v>
      </c>
      <c r="M6683" s="140">
        <v>46065</v>
      </c>
      <c r="N6683" s="140"/>
      <c r="O6683" s="140"/>
      <c r="P6683" s="140" t="str">
        <f ca="1">IF(Proc[[#This Row],[DaysAgeing]]&gt;5,"yep","on track")</f>
        <v>yep</v>
      </c>
      <c r="Q6683" s="2">
        <f ca="1">IF(Proc[[#This Row],[DateClosed]]="",ABS(NETWORKDAYS(Proc[[#This Row],[DateOpened]],TODAY()))-1,ABS(NETWORKDAYS(Proc[[#This Row],[DateOpened]],Proc[[#This Row],[DateClosed]]))-1)</f>
        <v>36</v>
      </c>
      <c r="R6683" s="140" t="s">
        <v>488</v>
      </c>
      <c r="S6683" s="145"/>
      <c r="T6683" s="153">
        <v>6682</v>
      </c>
    </row>
    <row r="6684" spans="1:20" hidden="1">
      <c r="A6684" s="146" t="s">
        <v>7148</v>
      </c>
      <c r="B6684" s="145" t="str">
        <f>IFERROR(VLOOKUP(Proc[[#This Row],[App]],Table2[],3,0),"open")</f>
        <v>ok</v>
      </c>
      <c r="C6684" s="146" t="s">
        <v>369</v>
      </c>
      <c r="D6684" s="152" t="s">
        <v>6360</v>
      </c>
      <c r="E6684" s="152" t="s">
        <v>7087</v>
      </c>
      <c r="F6684" s="145" t="s">
        <v>7087</v>
      </c>
      <c r="G6684" s="146" t="s">
        <v>400</v>
      </c>
      <c r="H6684" s="145" t="str">
        <f>IF(Proc[[#This Row],[type]]="LFF (MDG-F)",MID(Proc[[#This Row],[Obj]],13,10),"")</f>
        <v/>
      </c>
      <c r="I6684" s="152"/>
      <c r="J6684" s="145" t="b">
        <f>Proc[[#This Row],[Requested]]=Proc[[#This Row],[CurrentParent]]</f>
        <v>1</v>
      </c>
      <c r="K6684" s="145" t="str">
        <f>IF(Proc[[#This Row],[Author]]="Marcela Urrego",VLOOKUP(LEFT(Proc[[#This Row],[Requested]],1),Table3[#All],2,0),VLOOKUP(Proc[[#This Row],[Author]],Table4[],2,0))</f>
        <v>LS</v>
      </c>
      <c r="L6684" s="148" t="s">
        <v>7174</v>
      </c>
      <c r="M6684" s="140">
        <v>46065</v>
      </c>
      <c r="N6684" s="140"/>
      <c r="O6684" s="140"/>
      <c r="P6684" s="140" t="str">
        <f ca="1">IF(Proc[[#This Row],[DaysAgeing]]&gt;5,"yep","on track")</f>
        <v>yep</v>
      </c>
      <c r="Q6684" s="2">
        <f ca="1">IF(Proc[[#This Row],[DateClosed]]="",ABS(NETWORKDAYS(Proc[[#This Row],[DateOpened]],TODAY()))-1,ABS(NETWORKDAYS(Proc[[#This Row],[DateOpened]],Proc[[#This Row],[DateClosed]]))-1)</f>
        <v>36</v>
      </c>
      <c r="R6684" s="140" t="s">
        <v>488</v>
      </c>
      <c r="S6684" s="145"/>
      <c r="T6684" s="153">
        <v>6683</v>
      </c>
    </row>
    <row r="6685" spans="1:20" hidden="1">
      <c r="A6685" s="146" t="s">
        <v>7148</v>
      </c>
      <c r="B6685" s="145" t="str">
        <f>IFERROR(VLOOKUP(Proc[[#This Row],[App]],Table2[],3,0),"open")</f>
        <v>ok</v>
      </c>
      <c r="C6685" s="146" t="s">
        <v>369</v>
      </c>
      <c r="D6685" s="152" t="s">
        <v>6361</v>
      </c>
      <c r="E6685" s="152" t="s">
        <v>7090</v>
      </c>
      <c r="F6685" s="145" t="s">
        <v>7090</v>
      </c>
      <c r="G6685" s="146" t="s">
        <v>400</v>
      </c>
      <c r="H6685" s="145" t="str">
        <f>IF(Proc[[#This Row],[type]]="LFF (MDG-F)",MID(Proc[[#This Row],[Obj]],13,10),"")</f>
        <v/>
      </c>
      <c r="I6685" s="152"/>
      <c r="J6685" s="145" t="b">
        <f>Proc[[#This Row],[Requested]]=Proc[[#This Row],[CurrentParent]]</f>
        <v>1</v>
      </c>
      <c r="K6685" s="145" t="str">
        <f>IF(Proc[[#This Row],[Author]]="Marcela Urrego",VLOOKUP(LEFT(Proc[[#This Row],[Requested]],1),Table3[#All],2,0),VLOOKUP(Proc[[#This Row],[Author]],Table4[],2,0))</f>
        <v>LS</v>
      </c>
      <c r="L6685" s="148" t="s">
        <v>7174</v>
      </c>
      <c r="M6685" s="140">
        <v>46065</v>
      </c>
      <c r="N6685" s="140"/>
      <c r="O6685" s="140"/>
      <c r="P6685" s="140" t="str">
        <f ca="1">IF(Proc[[#This Row],[DaysAgeing]]&gt;5,"yep","on track")</f>
        <v>yep</v>
      </c>
      <c r="Q6685" s="2">
        <f ca="1">IF(Proc[[#This Row],[DateClosed]]="",ABS(NETWORKDAYS(Proc[[#This Row],[DateOpened]],TODAY()))-1,ABS(NETWORKDAYS(Proc[[#This Row],[DateOpened]],Proc[[#This Row],[DateClosed]]))-1)</f>
        <v>36</v>
      </c>
      <c r="R6685" s="140" t="s">
        <v>488</v>
      </c>
      <c r="S6685" s="145"/>
      <c r="T6685" s="153">
        <v>6684</v>
      </c>
    </row>
    <row r="6686" spans="1:20" hidden="1">
      <c r="A6686" s="146" t="s">
        <v>7148</v>
      </c>
      <c r="B6686" s="153" t="str">
        <f>IFERROR(VLOOKUP(Proc[[#This Row],[App]],Table2[],3,0),"open")</f>
        <v>ok</v>
      </c>
      <c r="C6686" s="147" t="s">
        <v>369</v>
      </c>
      <c r="D6686" s="152" t="s">
        <v>6362</v>
      </c>
      <c r="E6686" s="152" t="s">
        <v>7090</v>
      </c>
      <c r="F6686" s="153" t="s">
        <v>7090</v>
      </c>
      <c r="G6686" s="146" t="s">
        <v>406</v>
      </c>
      <c r="H6686" s="145" t="str">
        <f>IF(Proc[[#This Row],[type]]="LFF (MDG-F)",MID(Proc[[#This Row],[Obj]],13,10),"")</f>
        <v>2123C08547</v>
      </c>
      <c r="I6686" s="152"/>
      <c r="J6686" s="145" t="b">
        <f>Proc[[#This Row],[Requested]]=Proc[[#This Row],[CurrentParent]]</f>
        <v>1</v>
      </c>
      <c r="K6686" s="153" t="str">
        <f>IF(Proc[[#This Row],[Author]]="Marcela Urrego",VLOOKUP(LEFT(Proc[[#This Row],[Requested]],1),Table3[#All],2,0),VLOOKUP(Proc[[#This Row],[Author]],Table4[],2,0))</f>
        <v>LS</v>
      </c>
      <c r="L6686" s="148" t="s">
        <v>7174</v>
      </c>
      <c r="M6686" s="140">
        <v>46065</v>
      </c>
      <c r="N6686" s="140"/>
      <c r="O6686" s="140"/>
      <c r="P6686" s="140" t="str">
        <f ca="1">IF(Proc[[#This Row],[DaysAgeing]]&gt;5,"yep","on track")</f>
        <v>yep</v>
      </c>
      <c r="Q6686" s="2">
        <f ca="1">IF(Proc[[#This Row],[DateClosed]]="",ABS(NETWORKDAYS(Proc[[#This Row],[DateOpened]],TODAY()))-1,ABS(NETWORKDAYS(Proc[[#This Row],[DateOpened]],Proc[[#This Row],[DateClosed]]))-1)</f>
        <v>36</v>
      </c>
      <c r="R6686" s="140" t="s">
        <v>488</v>
      </c>
      <c r="S6686" s="145"/>
      <c r="T6686" s="153">
        <v>6685</v>
      </c>
    </row>
    <row r="6687" spans="1:20" hidden="1">
      <c r="A6687" s="146" t="s">
        <v>7148</v>
      </c>
      <c r="B6687" s="153" t="str">
        <f>IFERROR(VLOOKUP(Proc[[#This Row],[App]],Table2[],3,0),"open")</f>
        <v>ok</v>
      </c>
      <c r="C6687" s="146" t="s">
        <v>369</v>
      </c>
      <c r="D6687" s="152" t="s">
        <v>6363</v>
      </c>
      <c r="E6687" s="152" t="s">
        <v>7090</v>
      </c>
      <c r="F6687" s="145" t="s">
        <v>7090</v>
      </c>
      <c r="G6687" s="146" t="s">
        <v>400</v>
      </c>
      <c r="H6687" s="145" t="str">
        <f>IF(Proc[[#This Row],[type]]="LFF (MDG-F)",MID(Proc[[#This Row],[Obj]],13,10),"")</f>
        <v/>
      </c>
      <c r="I6687" s="152"/>
      <c r="J6687" s="145" t="b">
        <f>Proc[[#This Row],[Requested]]=Proc[[#This Row],[CurrentParent]]</f>
        <v>1</v>
      </c>
      <c r="K6687" s="153" t="str">
        <f>IF(Proc[[#This Row],[Author]]="Marcela Urrego",VLOOKUP(LEFT(Proc[[#This Row],[Requested]],1),Table3[#All],2,0),VLOOKUP(Proc[[#This Row],[Author]],Table4[],2,0))</f>
        <v>LS</v>
      </c>
      <c r="L6687" s="148" t="s">
        <v>7174</v>
      </c>
      <c r="M6687" s="140">
        <v>46065</v>
      </c>
      <c r="N6687" s="140"/>
      <c r="O6687" s="140"/>
      <c r="P6687" s="140" t="str">
        <f ca="1">IF(Proc[[#This Row],[DaysAgeing]]&gt;5,"yep","on track")</f>
        <v>yep</v>
      </c>
      <c r="Q6687" s="2">
        <f ca="1">IF(Proc[[#This Row],[DateClosed]]="",ABS(NETWORKDAYS(Proc[[#This Row],[DateOpened]],TODAY()))-1,ABS(NETWORKDAYS(Proc[[#This Row],[DateOpened]],Proc[[#This Row],[DateClosed]]))-1)</f>
        <v>36</v>
      </c>
      <c r="R6687" s="140" t="s">
        <v>488</v>
      </c>
      <c r="S6687" s="145"/>
      <c r="T6687" s="153">
        <v>6686</v>
      </c>
    </row>
    <row r="6688" spans="1:20" hidden="1">
      <c r="A6688" s="146" t="s">
        <v>7148</v>
      </c>
      <c r="B6688" s="145" t="str">
        <f>IFERROR(VLOOKUP(Proc[[#This Row],[App]],Table2[],3,0),"open")</f>
        <v>ok</v>
      </c>
      <c r="C6688" s="147" t="s">
        <v>369</v>
      </c>
      <c r="D6688" s="152" t="s">
        <v>6364</v>
      </c>
      <c r="E6688" s="152" t="s">
        <v>7090</v>
      </c>
      <c r="F6688" s="148" t="s">
        <v>7090</v>
      </c>
      <c r="G6688" s="146" t="s">
        <v>406</v>
      </c>
      <c r="H6688" s="145" t="str">
        <f>IF(Proc[[#This Row],[type]]="LFF (MDG-F)",MID(Proc[[#This Row],[Obj]],13,10),"")</f>
        <v>2128C00019</v>
      </c>
      <c r="I6688" s="152"/>
      <c r="J6688" s="145" t="b">
        <f>Proc[[#This Row],[Requested]]=Proc[[#This Row],[CurrentParent]]</f>
        <v>1</v>
      </c>
      <c r="K6688" s="145" t="str">
        <f>IF(Proc[[#This Row],[Author]]="Marcela Urrego",VLOOKUP(LEFT(Proc[[#This Row],[Requested]],1),Table3[#All],2,0),VLOOKUP(Proc[[#This Row],[Author]],Table4[],2,0))</f>
        <v>LS</v>
      </c>
      <c r="L6688" s="148" t="s">
        <v>7174</v>
      </c>
      <c r="M6688" s="140">
        <v>46065</v>
      </c>
      <c r="N6688" s="140"/>
      <c r="O6688" s="140"/>
      <c r="P6688" s="140" t="str">
        <f ca="1">IF(Proc[[#This Row],[DaysAgeing]]&gt;5,"yep","on track")</f>
        <v>yep</v>
      </c>
      <c r="Q6688" s="2">
        <f ca="1">IF(Proc[[#This Row],[DateClosed]]="",ABS(NETWORKDAYS(Proc[[#This Row],[DateOpened]],TODAY()))-1,ABS(NETWORKDAYS(Proc[[#This Row],[DateOpened]],Proc[[#This Row],[DateClosed]]))-1)</f>
        <v>36</v>
      </c>
      <c r="R6688" s="140" t="s">
        <v>488</v>
      </c>
      <c r="S6688" s="145"/>
      <c r="T6688" s="153">
        <v>6687</v>
      </c>
    </row>
    <row r="6689" spans="1:20" hidden="1">
      <c r="A6689" s="146" t="s">
        <v>7148</v>
      </c>
      <c r="B6689" s="145" t="str">
        <f>IFERROR(VLOOKUP(Proc[[#This Row],[App]],Table2[],3,0),"open")</f>
        <v>ok</v>
      </c>
      <c r="C6689" s="146" t="s">
        <v>369</v>
      </c>
      <c r="D6689" s="152" t="s">
        <v>6365</v>
      </c>
      <c r="E6689" s="152" t="s">
        <v>7087</v>
      </c>
      <c r="F6689" s="145" t="s">
        <v>7087</v>
      </c>
      <c r="G6689" s="146" t="s">
        <v>400</v>
      </c>
      <c r="H6689" s="145" t="str">
        <f>IF(Proc[[#This Row],[type]]="LFF (MDG-F)",MID(Proc[[#This Row],[Obj]],13,10),"")</f>
        <v/>
      </c>
      <c r="I6689" s="152"/>
      <c r="J6689" s="145" t="b">
        <f>Proc[[#This Row],[Requested]]=Proc[[#This Row],[CurrentParent]]</f>
        <v>1</v>
      </c>
      <c r="K6689" s="145" t="str">
        <f>IF(Proc[[#This Row],[Author]]="Marcela Urrego",VLOOKUP(LEFT(Proc[[#This Row],[Requested]],1),Table3[#All],2,0),VLOOKUP(Proc[[#This Row],[Author]],Table4[],2,0))</f>
        <v>LS</v>
      </c>
      <c r="L6689" s="148" t="s">
        <v>7174</v>
      </c>
      <c r="M6689" s="140">
        <v>46065</v>
      </c>
      <c r="N6689" s="140"/>
      <c r="O6689" s="140"/>
      <c r="P6689" s="140" t="str">
        <f ca="1">IF(Proc[[#This Row],[DaysAgeing]]&gt;5,"yep","on track")</f>
        <v>yep</v>
      </c>
      <c r="Q6689" s="2">
        <f ca="1">IF(Proc[[#This Row],[DateClosed]]="",ABS(NETWORKDAYS(Proc[[#This Row],[DateOpened]],TODAY()))-1,ABS(NETWORKDAYS(Proc[[#This Row],[DateOpened]],Proc[[#This Row],[DateClosed]]))-1)</f>
        <v>36</v>
      </c>
      <c r="R6689" s="140" t="s">
        <v>488</v>
      </c>
      <c r="S6689" s="145"/>
      <c r="T6689" s="153">
        <v>6688</v>
      </c>
    </row>
    <row r="6690" spans="1:20" hidden="1">
      <c r="A6690" s="146" t="s">
        <v>7148</v>
      </c>
      <c r="B6690" s="145" t="str">
        <f>IFERROR(VLOOKUP(Proc[[#This Row],[App]],Table2[],3,0),"open")</f>
        <v>ok</v>
      </c>
      <c r="C6690" s="146" t="s">
        <v>369</v>
      </c>
      <c r="D6690" s="152" t="s">
        <v>6366</v>
      </c>
      <c r="E6690" s="152" t="s">
        <v>7087</v>
      </c>
      <c r="F6690" s="145" t="s">
        <v>7087</v>
      </c>
      <c r="G6690" s="146" t="s">
        <v>400</v>
      </c>
      <c r="H6690" s="145" t="str">
        <f>IF(Proc[[#This Row],[type]]="LFF (MDG-F)",MID(Proc[[#This Row],[Obj]],13,10),"")</f>
        <v/>
      </c>
      <c r="I6690" s="152"/>
      <c r="J6690" s="145" t="b">
        <f>Proc[[#This Row],[Requested]]=Proc[[#This Row],[CurrentParent]]</f>
        <v>1</v>
      </c>
      <c r="K6690" s="145" t="str">
        <f>IF(Proc[[#This Row],[Author]]="Marcela Urrego",VLOOKUP(LEFT(Proc[[#This Row],[Requested]],1),Table3[#All],2,0),VLOOKUP(Proc[[#This Row],[Author]],Table4[],2,0))</f>
        <v>LS</v>
      </c>
      <c r="L6690" s="148" t="s">
        <v>7174</v>
      </c>
      <c r="M6690" s="140">
        <v>46065</v>
      </c>
      <c r="N6690" s="140"/>
      <c r="O6690" s="140"/>
      <c r="P6690" s="140" t="str">
        <f ca="1">IF(Proc[[#This Row],[DaysAgeing]]&gt;5,"yep","on track")</f>
        <v>yep</v>
      </c>
      <c r="Q6690" s="2">
        <f ca="1">IF(Proc[[#This Row],[DateClosed]]="",ABS(NETWORKDAYS(Proc[[#This Row],[DateOpened]],TODAY()))-1,ABS(NETWORKDAYS(Proc[[#This Row],[DateOpened]],Proc[[#This Row],[DateClosed]]))-1)</f>
        <v>36</v>
      </c>
      <c r="R6690" s="140" t="s">
        <v>488</v>
      </c>
      <c r="S6690" s="145"/>
      <c r="T6690" s="153">
        <v>6689</v>
      </c>
    </row>
    <row r="6691" spans="1:20" hidden="1">
      <c r="A6691" s="146" t="s">
        <v>7148</v>
      </c>
      <c r="B6691" s="153" t="str">
        <f>IFERROR(VLOOKUP(Proc[[#This Row],[App]],Table2[],3,0),"open")</f>
        <v>ok</v>
      </c>
      <c r="C6691" s="146" t="s">
        <v>369</v>
      </c>
      <c r="D6691" s="152" t="s">
        <v>6367</v>
      </c>
      <c r="E6691" s="152" t="s">
        <v>7087</v>
      </c>
      <c r="F6691" s="153" t="s">
        <v>7087</v>
      </c>
      <c r="G6691" s="146" t="s">
        <v>400</v>
      </c>
      <c r="H6691" s="145" t="str">
        <f>IF(Proc[[#This Row],[type]]="LFF (MDG-F)",MID(Proc[[#This Row],[Obj]],13,10),"")</f>
        <v/>
      </c>
      <c r="I6691" s="152"/>
      <c r="J6691" s="145" t="b">
        <f>Proc[[#This Row],[Requested]]=Proc[[#This Row],[CurrentParent]]</f>
        <v>1</v>
      </c>
      <c r="K6691" s="153" t="str">
        <f>IF(Proc[[#This Row],[Author]]="Marcela Urrego",VLOOKUP(LEFT(Proc[[#This Row],[Requested]],1),Table3[#All],2,0),VLOOKUP(Proc[[#This Row],[Author]],Table4[],2,0))</f>
        <v>LS</v>
      </c>
      <c r="L6691" s="148" t="s">
        <v>7174</v>
      </c>
      <c r="M6691" s="140">
        <v>46065</v>
      </c>
      <c r="N6691" s="140"/>
      <c r="O6691" s="140"/>
      <c r="P6691" s="140" t="str">
        <f ca="1">IF(Proc[[#This Row],[DaysAgeing]]&gt;5,"yep","on track")</f>
        <v>yep</v>
      </c>
      <c r="Q6691" s="2">
        <f ca="1">IF(Proc[[#This Row],[DateClosed]]="",ABS(NETWORKDAYS(Proc[[#This Row],[DateOpened]],TODAY()))-1,ABS(NETWORKDAYS(Proc[[#This Row],[DateOpened]],Proc[[#This Row],[DateClosed]]))-1)</f>
        <v>36</v>
      </c>
      <c r="R6691" s="140" t="s">
        <v>488</v>
      </c>
      <c r="S6691" s="145"/>
      <c r="T6691" s="153">
        <v>6690</v>
      </c>
    </row>
    <row r="6692" spans="1:20" hidden="1">
      <c r="A6692" s="146" t="s">
        <v>7148</v>
      </c>
      <c r="B6692" s="153" t="str">
        <f>IFERROR(VLOOKUP(Proc[[#This Row],[App]],Table2[],3,0),"open")</f>
        <v>ok</v>
      </c>
      <c r="C6692" s="146" t="s">
        <v>369</v>
      </c>
      <c r="D6692" s="152" t="s">
        <v>6368</v>
      </c>
      <c r="E6692" s="152" t="s">
        <v>7087</v>
      </c>
      <c r="F6692" s="153" t="s">
        <v>7087</v>
      </c>
      <c r="G6692" s="146" t="s">
        <v>400</v>
      </c>
      <c r="H6692" s="145" t="str">
        <f>IF(Proc[[#This Row],[type]]="LFF (MDG-F)",MID(Proc[[#This Row],[Obj]],13,10),"")</f>
        <v/>
      </c>
      <c r="I6692" s="152"/>
      <c r="J6692" s="145" t="b">
        <f>Proc[[#This Row],[Requested]]=Proc[[#This Row],[CurrentParent]]</f>
        <v>1</v>
      </c>
      <c r="K6692" s="153" t="str">
        <f>IF(Proc[[#This Row],[Author]]="Marcela Urrego",VLOOKUP(LEFT(Proc[[#This Row],[Requested]],1),Table3[#All],2,0),VLOOKUP(Proc[[#This Row],[Author]],Table4[],2,0))</f>
        <v>LS</v>
      </c>
      <c r="L6692" s="148" t="s">
        <v>7174</v>
      </c>
      <c r="M6692" s="140">
        <v>46065</v>
      </c>
      <c r="N6692" s="140"/>
      <c r="O6692" s="140"/>
      <c r="P6692" s="140" t="str">
        <f ca="1">IF(Proc[[#This Row],[DaysAgeing]]&gt;5,"yep","on track")</f>
        <v>yep</v>
      </c>
      <c r="Q6692" s="2">
        <f ca="1">IF(Proc[[#This Row],[DateClosed]]="",ABS(NETWORKDAYS(Proc[[#This Row],[DateOpened]],TODAY()))-1,ABS(NETWORKDAYS(Proc[[#This Row],[DateOpened]],Proc[[#This Row],[DateClosed]]))-1)</f>
        <v>36</v>
      </c>
      <c r="R6692" s="140" t="s">
        <v>488</v>
      </c>
      <c r="S6692" s="145"/>
      <c r="T6692" s="153">
        <v>6691</v>
      </c>
    </row>
    <row r="6693" spans="1:20" hidden="1">
      <c r="A6693" s="146" t="s">
        <v>7148</v>
      </c>
      <c r="B6693" s="153" t="str">
        <f>IFERROR(VLOOKUP(Proc[[#This Row],[App]],Table2[],3,0),"open")</f>
        <v>ok</v>
      </c>
      <c r="C6693" s="146" t="s">
        <v>369</v>
      </c>
      <c r="D6693" s="152" t="s">
        <v>6369</v>
      </c>
      <c r="E6693" s="152" t="s">
        <v>6125</v>
      </c>
      <c r="F6693" s="153" t="s">
        <v>6125</v>
      </c>
      <c r="G6693" s="146" t="s">
        <v>400</v>
      </c>
      <c r="H6693" s="145" t="str">
        <f>IF(Proc[[#This Row],[type]]="LFF (MDG-F)",MID(Proc[[#This Row],[Obj]],13,10),"")</f>
        <v/>
      </c>
      <c r="I6693" s="152"/>
      <c r="J6693" s="145" t="b">
        <f>Proc[[#This Row],[Requested]]=Proc[[#This Row],[CurrentParent]]</f>
        <v>1</v>
      </c>
      <c r="K6693" s="153" t="str">
        <f>IF(Proc[[#This Row],[Author]]="Marcela Urrego",VLOOKUP(LEFT(Proc[[#This Row],[Requested]],1),Table3[#All],2,0),VLOOKUP(Proc[[#This Row],[Author]],Table4[],2,0))</f>
        <v>LS</v>
      </c>
      <c r="L6693" s="153" t="s">
        <v>7174</v>
      </c>
      <c r="M6693" s="140">
        <v>46065</v>
      </c>
      <c r="N6693" s="140"/>
      <c r="O6693" s="140"/>
      <c r="P6693" s="140" t="str">
        <f ca="1">IF(Proc[[#This Row],[DaysAgeing]]&gt;5,"yep","on track")</f>
        <v>yep</v>
      </c>
      <c r="Q6693" s="2">
        <f ca="1">IF(Proc[[#This Row],[DateClosed]]="",ABS(NETWORKDAYS(Proc[[#This Row],[DateOpened]],TODAY()))-1,ABS(NETWORKDAYS(Proc[[#This Row],[DateOpened]],Proc[[#This Row],[DateClosed]]))-1)</f>
        <v>36</v>
      </c>
      <c r="R6693" s="140" t="s">
        <v>488</v>
      </c>
      <c r="S6693" s="145"/>
      <c r="T6693" s="153">
        <v>6692</v>
      </c>
    </row>
    <row r="6694" spans="1:20" hidden="1">
      <c r="A6694" s="146" t="s">
        <v>7148</v>
      </c>
      <c r="B6694" s="153" t="str">
        <f>IFERROR(VLOOKUP(Proc[[#This Row],[App]],Table2[],3,0),"open")</f>
        <v>ok</v>
      </c>
      <c r="C6694" s="147" t="s">
        <v>369</v>
      </c>
      <c r="D6694" s="152" t="s">
        <v>6370</v>
      </c>
      <c r="E6694" s="152" t="s">
        <v>2154</v>
      </c>
      <c r="F6694" s="153" t="s">
        <v>2154</v>
      </c>
      <c r="G6694" s="146" t="s">
        <v>406</v>
      </c>
      <c r="H6694" s="145" t="str">
        <f>IF(Proc[[#This Row],[type]]="LFF (MDG-F)",MID(Proc[[#This Row],[Obj]],13,10),"")</f>
        <v>2123C00019</v>
      </c>
      <c r="I6694" s="152"/>
      <c r="J6694" s="145" t="b">
        <f>Proc[[#This Row],[Requested]]=Proc[[#This Row],[CurrentParent]]</f>
        <v>1</v>
      </c>
      <c r="K6694" s="153" t="str">
        <f>IF(Proc[[#This Row],[Author]]="Marcela Urrego",VLOOKUP(LEFT(Proc[[#This Row],[Requested]],1),Table3[#All],2,0),VLOOKUP(Proc[[#This Row],[Author]],Table4[],2,0))</f>
        <v>LS</v>
      </c>
      <c r="L6694" s="153" t="s">
        <v>7174</v>
      </c>
      <c r="M6694" s="140">
        <v>46065</v>
      </c>
      <c r="N6694" s="140"/>
      <c r="O6694" s="140"/>
      <c r="P6694" s="140" t="str">
        <f ca="1">IF(Proc[[#This Row],[DaysAgeing]]&gt;5,"yep","on track")</f>
        <v>yep</v>
      </c>
      <c r="Q6694" s="2">
        <f ca="1">IF(Proc[[#This Row],[DateClosed]]="",ABS(NETWORKDAYS(Proc[[#This Row],[DateOpened]],TODAY()))-1,ABS(NETWORKDAYS(Proc[[#This Row],[DateOpened]],Proc[[#This Row],[DateClosed]]))-1)</f>
        <v>36</v>
      </c>
      <c r="R6694" s="140" t="s">
        <v>488</v>
      </c>
      <c r="S6694" s="145"/>
      <c r="T6694" s="153">
        <v>6693</v>
      </c>
    </row>
    <row r="6695" spans="1:20" hidden="1">
      <c r="A6695" s="146" t="s">
        <v>7148</v>
      </c>
      <c r="B6695" s="153" t="str">
        <f>IFERROR(VLOOKUP(Proc[[#This Row],[App]],Table2[],3,0),"open")</f>
        <v>ok</v>
      </c>
      <c r="C6695" s="146" t="s">
        <v>369</v>
      </c>
      <c r="D6695" s="152" t="s">
        <v>6371</v>
      </c>
      <c r="E6695" s="152" t="s">
        <v>7090</v>
      </c>
      <c r="F6695" s="153" t="s">
        <v>7090</v>
      </c>
      <c r="G6695" s="146" t="s">
        <v>400</v>
      </c>
      <c r="H6695" s="145" t="str">
        <f>IF(Proc[[#This Row],[type]]="LFF (MDG-F)",MID(Proc[[#This Row],[Obj]],13,10),"")</f>
        <v/>
      </c>
      <c r="I6695" s="152"/>
      <c r="J6695" s="145" t="b">
        <f>Proc[[#This Row],[Requested]]=Proc[[#This Row],[CurrentParent]]</f>
        <v>1</v>
      </c>
      <c r="K6695" s="153" t="str">
        <f>IF(Proc[[#This Row],[Author]]="Marcela Urrego",VLOOKUP(LEFT(Proc[[#This Row],[Requested]],1),Table3[#All],2,0),VLOOKUP(Proc[[#This Row],[Author]],Table4[],2,0))</f>
        <v>LS</v>
      </c>
      <c r="L6695" s="153" t="s">
        <v>7174</v>
      </c>
      <c r="M6695" s="140">
        <v>46065</v>
      </c>
      <c r="N6695" s="140"/>
      <c r="O6695" s="140"/>
      <c r="P6695" s="140" t="str">
        <f ca="1">IF(Proc[[#This Row],[DaysAgeing]]&gt;5,"yep","on track")</f>
        <v>yep</v>
      </c>
      <c r="Q6695" s="2">
        <f ca="1">IF(Proc[[#This Row],[DateClosed]]="",ABS(NETWORKDAYS(Proc[[#This Row],[DateOpened]],TODAY()))-1,ABS(NETWORKDAYS(Proc[[#This Row],[DateOpened]],Proc[[#This Row],[DateClosed]]))-1)</f>
        <v>36</v>
      </c>
      <c r="R6695" s="140" t="s">
        <v>488</v>
      </c>
      <c r="S6695" s="145"/>
      <c r="T6695" s="153">
        <v>6694</v>
      </c>
    </row>
    <row r="6696" spans="1:20" hidden="1">
      <c r="A6696" s="146" t="s">
        <v>7148</v>
      </c>
      <c r="B6696" s="153" t="str">
        <f>IFERROR(VLOOKUP(Proc[[#This Row],[App]],Table2[],3,0),"open")</f>
        <v>ok</v>
      </c>
      <c r="C6696" s="146" t="s">
        <v>369</v>
      </c>
      <c r="D6696" s="152" t="s">
        <v>6372</v>
      </c>
      <c r="E6696" s="152" t="s">
        <v>7090</v>
      </c>
      <c r="F6696" s="153" t="s">
        <v>7090</v>
      </c>
      <c r="G6696" s="146" t="s">
        <v>400</v>
      </c>
      <c r="H6696" s="145" t="str">
        <f>IF(Proc[[#This Row],[type]]="LFF (MDG-F)",MID(Proc[[#This Row],[Obj]],13,10),"")</f>
        <v/>
      </c>
      <c r="I6696" s="152"/>
      <c r="J6696" s="145" t="b">
        <f>Proc[[#This Row],[Requested]]=Proc[[#This Row],[CurrentParent]]</f>
        <v>1</v>
      </c>
      <c r="K6696" s="153" t="str">
        <f>IF(Proc[[#This Row],[Author]]="Marcela Urrego",VLOOKUP(LEFT(Proc[[#This Row],[Requested]],1),Table3[#All],2,0),VLOOKUP(Proc[[#This Row],[Author]],Table4[],2,0))</f>
        <v>LS</v>
      </c>
      <c r="L6696" s="148" t="s">
        <v>7174</v>
      </c>
      <c r="M6696" s="140">
        <v>46065</v>
      </c>
      <c r="N6696" s="140"/>
      <c r="O6696" s="140"/>
      <c r="P6696" s="140" t="str">
        <f ca="1">IF(Proc[[#This Row],[DaysAgeing]]&gt;5,"yep","on track")</f>
        <v>yep</v>
      </c>
      <c r="Q6696" s="2">
        <f ca="1">IF(Proc[[#This Row],[DateClosed]]="",ABS(NETWORKDAYS(Proc[[#This Row],[DateOpened]],TODAY()))-1,ABS(NETWORKDAYS(Proc[[#This Row],[DateOpened]],Proc[[#This Row],[DateClosed]]))-1)</f>
        <v>36</v>
      </c>
      <c r="R6696" s="140" t="s">
        <v>488</v>
      </c>
      <c r="S6696" s="145"/>
      <c r="T6696" s="153">
        <v>6695</v>
      </c>
    </row>
    <row r="6697" spans="1:20" hidden="1">
      <c r="A6697" s="146" t="s">
        <v>7148</v>
      </c>
      <c r="B6697" s="145" t="str">
        <f>IFERROR(VLOOKUP(Proc[[#This Row],[App]],Table2[],3,0),"open")</f>
        <v>ok</v>
      </c>
      <c r="C6697" s="146" t="s">
        <v>369</v>
      </c>
      <c r="D6697" s="152" t="s">
        <v>6373</v>
      </c>
      <c r="E6697" s="152" t="s">
        <v>7090</v>
      </c>
      <c r="F6697" s="145" t="s">
        <v>7090</v>
      </c>
      <c r="G6697" s="146" t="s">
        <v>400</v>
      </c>
      <c r="H6697" s="145" t="str">
        <f>IF(Proc[[#This Row],[type]]="LFF (MDG-F)",MID(Proc[[#This Row],[Obj]],13,10),"")</f>
        <v/>
      </c>
      <c r="I6697" s="152"/>
      <c r="J6697" s="145" t="b">
        <f>Proc[[#This Row],[Requested]]=Proc[[#This Row],[CurrentParent]]</f>
        <v>1</v>
      </c>
      <c r="K6697" s="145" t="str">
        <f>IF(Proc[[#This Row],[Author]]="Marcela Urrego",VLOOKUP(LEFT(Proc[[#This Row],[Requested]],1),Table3[#All],2,0),VLOOKUP(Proc[[#This Row],[Author]],Table4[],2,0))</f>
        <v>LS</v>
      </c>
      <c r="L6697" s="148" t="s">
        <v>7174</v>
      </c>
      <c r="M6697" s="140">
        <v>46065</v>
      </c>
      <c r="N6697" s="140"/>
      <c r="O6697" s="140"/>
      <c r="P6697" s="140" t="str">
        <f ca="1">IF(Proc[[#This Row],[DaysAgeing]]&gt;5,"yep","on track")</f>
        <v>yep</v>
      </c>
      <c r="Q6697" s="2">
        <f ca="1">IF(Proc[[#This Row],[DateClosed]]="",ABS(NETWORKDAYS(Proc[[#This Row],[DateOpened]],TODAY()))-1,ABS(NETWORKDAYS(Proc[[#This Row],[DateOpened]],Proc[[#This Row],[DateClosed]]))-1)</f>
        <v>36</v>
      </c>
      <c r="R6697" s="140" t="s">
        <v>488</v>
      </c>
      <c r="S6697" s="145"/>
      <c r="T6697" s="153">
        <v>6696</v>
      </c>
    </row>
    <row r="6698" spans="1:20" hidden="1">
      <c r="A6698" s="146" t="s">
        <v>7148</v>
      </c>
      <c r="B6698" s="153" t="str">
        <f>IFERROR(VLOOKUP(Proc[[#This Row],[App]],Table2[],3,0),"open")</f>
        <v>ok</v>
      </c>
      <c r="C6698" s="146" t="s">
        <v>369</v>
      </c>
      <c r="D6698" s="152" t="s">
        <v>6374</v>
      </c>
      <c r="E6698" s="152" t="s">
        <v>7090</v>
      </c>
      <c r="F6698" s="153" t="s">
        <v>7090</v>
      </c>
      <c r="G6698" s="146" t="s">
        <v>400</v>
      </c>
      <c r="H6698" s="145" t="str">
        <f>IF(Proc[[#This Row],[type]]="LFF (MDG-F)",MID(Proc[[#This Row],[Obj]],13,10),"")</f>
        <v/>
      </c>
      <c r="I6698" s="152"/>
      <c r="J6698" s="145" t="b">
        <f>Proc[[#This Row],[Requested]]=Proc[[#This Row],[CurrentParent]]</f>
        <v>1</v>
      </c>
      <c r="K6698" s="153" t="str">
        <f>IF(Proc[[#This Row],[Author]]="Marcela Urrego",VLOOKUP(LEFT(Proc[[#This Row],[Requested]],1),Table3[#All],2,0),VLOOKUP(Proc[[#This Row],[Author]],Table4[],2,0))</f>
        <v>LS</v>
      </c>
      <c r="L6698" s="148" t="s">
        <v>7174</v>
      </c>
      <c r="M6698" s="140">
        <v>46065</v>
      </c>
      <c r="N6698" s="140"/>
      <c r="O6698" s="140"/>
      <c r="P6698" s="140" t="str">
        <f ca="1">IF(Proc[[#This Row],[DaysAgeing]]&gt;5,"yep","on track")</f>
        <v>yep</v>
      </c>
      <c r="Q6698" s="2">
        <f ca="1">IF(Proc[[#This Row],[DateClosed]]="",ABS(NETWORKDAYS(Proc[[#This Row],[DateOpened]],TODAY()))-1,ABS(NETWORKDAYS(Proc[[#This Row],[DateOpened]],Proc[[#This Row],[DateClosed]]))-1)</f>
        <v>36</v>
      </c>
      <c r="R6698" s="140" t="s">
        <v>488</v>
      </c>
      <c r="S6698" s="145"/>
      <c r="T6698" s="153">
        <v>6697</v>
      </c>
    </row>
    <row r="6699" spans="1:20" hidden="1">
      <c r="A6699" s="146" t="s">
        <v>7148</v>
      </c>
      <c r="B6699" s="153" t="str">
        <f>IFERROR(VLOOKUP(Proc[[#This Row],[App]],Table2[],3,0),"open")</f>
        <v>ok</v>
      </c>
      <c r="C6699" s="146" t="s">
        <v>369</v>
      </c>
      <c r="D6699" s="152" t="s">
        <v>6375</v>
      </c>
      <c r="E6699" s="152" t="s">
        <v>7090</v>
      </c>
      <c r="F6699" s="153" t="s">
        <v>7090</v>
      </c>
      <c r="G6699" s="146" t="s">
        <v>400</v>
      </c>
      <c r="H6699" s="145" t="str">
        <f>IF(Proc[[#This Row],[type]]="LFF (MDG-F)",MID(Proc[[#This Row],[Obj]],13,10),"")</f>
        <v/>
      </c>
      <c r="I6699" s="152"/>
      <c r="J6699" s="145" t="b">
        <f>Proc[[#This Row],[Requested]]=Proc[[#This Row],[CurrentParent]]</f>
        <v>1</v>
      </c>
      <c r="K6699" s="153" t="str">
        <f>IF(Proc[[#This Row],[Author]]="Marcela Urrego",VLOOKUP(LEFT(Proc[[#This Row],[Requested]],1),Table3[#All],2,0),VLOOKUP(Proc[[#This Row],[Author]],Table4[],2,0))</f>
        <v>LS</v>
      </c>
      <c r="L6699" s="148" t="s">
        <v>7174</v>
      </c>
      <c r="M6699" s="140">
        <v>46065</v>
      </c>
      <c r="N6699" s="140"/>
      <c r="O6699" s="140"/>
      <c r="P6699" s="140" t="str">
        <f ca="1">IF(Proc[[#This Row],[DaysAgeing]]&gt;5,"yep","on track")</f>
        <v>yep</v>
      </c>
      <c r="Q6699" s="2">
        <f ca="1">IF(Proc[[#This Row],[DateClosed]]="",ABS(NETWORKDAYS(Proc[[#This Row],[DateOpened]],TODAY()))-1,ABS(NETWORKDAYS(Proc[[#This Row],[DateOpened]],Proc[[#This Row],[DateClosed]]))-1)</f>
        <v>36</v>
      </c>
      <c r="R6699" s="140" t="s">
        <v>488</v>
      </c>
      <c r="S6699" s="145"/>
      <c r="T6699" s="153">
        <v>6698</v>
      </c>
    </row>
    <row r="6700" spans="1:20" hidden="1">
      <c r="A6700" s="146" t="s">
        <v>7148</v>
      </c>
      <c r="B6700" s="153" t="str">
        <f>IFERROR(VLOOKUP(Proc[[#This Row],[App]],Table2[],3,0),"open")</f>
        <v>ok</v>
      </c>
      <c r="C6700" s="146" t="s">
        <v>369</v>
      </c>
      <c r="D6700" s="152" t="s">
        <v>6376</v>
      </c>
      <c r="E6700" s="152" t="s">
        <v>7090</v>
      </c>
      <c r="F6700" s="153" t="s">
        <v>7090</v>
      </c>
      <c r="G6700" s="146" t="s">
        <v>400</v>
      </c>
      <c r="H6700" s="145" t="str">
        <f>IF(Proc[[#This Row],[type]]="LFF (MDG-F)",MID(Proc[[#This Row],[Obj]],13,10),"")</f>
        <v/>
      </c>
      <c r="I6700" s="152"/>
      <c r="J6700" s="145" t="b">
        <f>Proc[[#This Row],[Requested]]=Proc[[#This Row],[CurrentParent]]</f>
        <v>1</v>
      </c>
      <c r="K6700" s="153" t="str">
        <f>IF(Proc[[#This Row],[Author]]="Marcela Urrego",VLOOKUP(LEFT(Proc[[#This Row],[Requested]],1),Table3[#All],2,0),VLOOKUP(Proc[[#This Row],[Author]],Table4[],2,0))</f>
        <v>LS</v>
      </c>
      <c r="L6700" s="148" t="s">
        <v>7174</v>
      </c>
      <c r="M6700" s="140">
        <v>46065</v>
      </c>
      <c r="N6700" s="140"/>
      <c r="O6700" s="140"/>
      <c r="P6700" s="140" t="str">
        <f ca="1">IF(Proc[[#This Row],[DaysAgeing]]&gt;5,"yep","on track")</f>
        <v>yep</v>
      </c>
      <c r="Q6700" s="2">
        <f ca="1">IF(Proc[[#This Row],[DateClosed]]="",ABS(NETWORKDAYS(Proc[[#This Row],[DateOpened]],TODAY()))-1,ABS(NETWORKDAYS(Proc[[#This Row],[DateOpened]],Proc[[#This Row],[DateClosed]]))-1)</f>
        <v>36</v>
      </c>
      <c r="R6700" s="140" t="s">
        <v>488</v>
      </c>
      <c r="S6700" s="145"/>
      <c r="T6700" s="153">
        <v>6699</v>
      </c>
    </row>
    <row r="6701" spans="1:20" hidden="1">
      <c r="A6701" s="146" t="s">
        <v>7148</v>
      </c>
      <c r="B6701" s="153" t="str">
        <f>IFERROR(VLOOKUP(Proc[[#This Row],[App]],Table2[],3,0),"open")</f>
        <v>ok</v>
      </c>
      <c r="C6701" s="147" t="s">
        <v>369</v>
      </c>
      <c r="D6701" s="152" t="s">
        <v>6377</v>
      </c>
      <c r="E6701" s="152" t="s">
        <v>7090</v>
      </c>
      <c r="F6701" s="148" t="s">
        <v>7090</v>
      </c>
      <c r="G6701" s="146" t="s">
        <v>406</v>
      </c>
      <c r="H6701" s="145" t="str">
        <f>IF(Proc[[#This Row],[type]]="LFF (MDG-F)",MID(Proc[[#This Row],[Obj]],13,10),"")</f>
        <v>2123C08409</v>
      </c>
      <c r="I6701" s="152"/>
      <c r="J6701" s="145" t="b">
        <f>Proc[[#This Row],[Requested]]=Proc[[#This Row],[CurrentParent]]</f>
        <v>1</v>
      </c>
      <c r="K6701" s="153" t="str">
        <f>IF(Proc[[#This Row],[Author]]="Marcela Urrego",VLOOKUP(LEFT(Proc[[#This Row],[Requested]],1),Table3[#All],2,0),VLOOKUP(Proc[[#This Row],[Author]],Table4[],2,0))</f>
        <v>LS</v>
      </c>
      <c r="L6701" s="148" t="s">
        <v>7174</v>
      </c>
      <c r="M6701" s="140">
        <v>46065</v>
      </c>
      <c r="N6701" s="140"/>
      <c r="O6701" s="140"/>
      <c r="P6701" s="140" t="str">
        <f ca="1">IF(Proc[[#This Row],[DaysAgeing]]&gt;5,"yep","on track")</f>
        <v>yep</v>
      </c>
      <c r="Q6701" s="2">
        <f ca="1">IF(Proc[[#This Row],[DateClosed]]="",ABS(NETWORKDAYS(Proc[[#This Row],[DateOpened]],TODAY()))-1,ABS(NETWORKDAYS(Proc[[#This Row],[DateOpened]],Proc[[#This Row],[DateClosed]]))-1)</f>
        <v>36</v>
      </c>
      <c r="R6701" s="140" t="s">
        <v>488</v>
      </c>
      <c r="S6701" s="145"/>
      <c r="T6701" s="153">
        <v>6700</v>
      </c>
    </row>
    <row r="6702" spans="1:20" hidden="1">
      <c r="A6702" s="146" t="s">
        <v>7148</v>
      </c>
      <c r="B6702" s="153" t="str">
        <f>IFERROR(VLOOKUP(Proc[[#This Row],[App]],Table2[],3,0),"open")</f>
        <v>ok</v>
      </c>
      <c r="C6702" s="146" t="s">
        <v>369</v>
      </c>
      <c r="D6702" s="152" t="s">
        <v>6378</v>
      </c>
      <c r="E6702" s="152" t="s">
        <v>7094</v>
      </c>
      <c r="F6702" s="153" t="s">
        <v>7094</v>
      </c>
      <c r="G6702" s="146" t="s">
        <v>400</v>
      </c>
      <c r="H6702" s="145" t="str">
        <f>IF(Proc[[#This Row],[type]]="LFF (MDG-F)",MID(Proc[[#This Row],[Obj]],13,10),"")</f>
        <v/>
      </c>
      <c r="I6702" s="152"/>
      <c r="J6702" s="145" t="b">
        <f>Proc[[#This Row],[Requested]]=Proc[[#This Row],[CurrentParent]]</f>
        <v>1</v>
      </c>
      <c r="K6702" s="153" t="str">
        <f>IF(Proc[[#This Row],[Author]]="Marcela Urrego",VLOOKUP(LEFT(Proc[[#This Row],[Requested]],1),Table3[#All],2,0),VLOOKUP(Proc[[#This Row],[Author]],Table4[],2,0))</f>
        <v>LS</v>
      </c>
      <c r="L6702" s="148" t="s">
        <v>7174</v>
      </c>
      <c r="M6702" s="140">
        <v>46065</v>
      </c>
      <c r="N6702" s="140"/>
      <c r="O6702" s="140"/>
      <c r="P6702" s="140" t="str">
        <f ca="1">IF(Proc[[#This Row],[DaysAgeing]]&gt;5,"yep","on track")</f>
        <v>yep</v>
      </c>
      <c r="Q6702" s="2">
        <f ca="1">IF(Proc[[#This Row],[DateClosed]]="",ABS(NETWORKDAYS(Proc[[#This Row],[DateOpened]],TODAY()))-1,ABS(NETWORKDAYS(Proc[[#This Row],[DateOpened]],Proc[[#This Row],[DateClosed]]))-1)</f>
        <v>36</v>
      </c>
      <c r="R6702" s="140" t="s">
        <v>488</v>
      </c>
      <c r="S6702" s="145"/>
      <c r="T6702" s="153">
        <v>6701</v>
      </c>
    </row>
    <row r="6703" spans="1:20" hidden="1">
      <c r="A6703" s="146" t="s">
        <v>7148</v>
      </c>
      <c r="B6703" s="153" t="str">
        <f>IFERROR(VLOOKUP(Proc[[#This Row],[App]],Table2[],3,0),"open")</f>
        <v>ok</v>
      </c>
      <c r="C6703" s="147" t="s">
        <v>369</v>
      </c>
      <c r="D6703" s="152" t="s">
        <v>6379</v>
      </c>
      <c r="E6703" s="152" t="s">
        <v>7094</v>
      </c>
      <c r="F6703" s="153" t="s">
        <v>7094</v>
      </c>
      <c r="G6703" s="146" t="s">
        <v>406</v>
      </c>
      <c r="H6703" s="145" t="str">
        <f>IF(Proc[[#This Row],[type]]="LFF (MDG-F)",MID(Proc[[#This Row],[Obj]],13,10),"")</f>
        <v>2123C08402</v>
      </c>
      <c r="I6703" s="152"/>
      <c r="J6703" s="145" t="b">
        <f>Proc[[#This Row],[Requested]]=Proc[[#This Row],[CurrentParent]]</f>
        <v>1</v>
      </c>
      <c r="K6703" s="153" t="str">
        <f>IF(Proc[[#This Row],[Author]]="Marcela Urrego",VLOOKUP(LEFT(Proc[[#This Row],[Requested]],1),Table3[#All],2,0),VLOOKUP(Proc[[#This Row],[Author]],Table4[],2,0))</f>
        <v>LS</v>
      </c>
      <c r="L6703" s="153" t="s">
        <v>7174</v>
      </c>
      <c r="M6703" s="140">
        <v>46065</v>
      </c>
      <c r="N6703" s="140"/>
      <c r="O6703" s="140"/>
      <c r="P6703" s="140" t="str">
        <f ca="1">IF(Proc[[#This Row],[DaysAgeing]]&gt;5,"yep","on track")</f>
        <v>yep</v>
      </c>
      <c r="Q6703" s="2">
        <f ca="1">IF(Proc[[#This Row],[DateClosed]]="",ABS(NETWORKDAYS(Proc[[#This Row],[DateOpened]],TODAY()))-1,ABS(NETWORKDAYS(Proc[[#This Row],[DateOpened]],Proc[[#This Row],[DateClosed]]))-1)</f>
        <v>36</v>
      </c>
      <c r="R6703" s="140" t="s">
        <v>488</v>
      </c>
      <c r="S6703" s="145"/>
      <c r="T6703" s="153">
        <v>6702</v>
      </c>
    </row>
    <row r="6704" spans="1:20" hidden="1">
      <c r="A6704" s="146" t="s">
        <v>7148</v>
      </c>
      <c r="B6704" s="153" t="str">
        <f>IFERROR(VLOOKUP(Proc[[#This Row],[App]],Table2[],3,0),"open")</f>
        <v>ok</v>
      </c>
      <c r="C6704" s="146" t="s">
        <v>369</v>
      </c>
      <c r="D6704" s="152" t="s">
        <v>6380</v>
      </c>
      <c r="E6704" s="152" t="s">
        <v>7094</v>
      </c>
      <c r="F6704" s="153" t="s">
        <v>7094</v>
      </c>
      <c r="G6704" s="146" t="s">
        <v>400</v>
      </c>
      <c r="H6704" s="145" t="str">
        <f>IF(Proc[[#This Row],[type]]="LFF (MDG-F)",MID(Proc[[#This Row],[Obj]],13,10),"")</f>
        <v/>
      </c>
      <c r="I6704" s="152"/>
      <c r="J6704" s="145" t="b">
        <f>Proc[[#This Row],[Requested]]=Proc[[#This Row],[CurrentParent]]</f>
        <v>1</v>
      </c>
      <c r="K6704" s="153" t="str">
        <f>IF(Proc[[#This Row],[Author]]="Marcela Urrego",VLOOKUP(LEFT(Proc[[#This Row],[Requested]],1),Table3[#All],2,0),VLOOKUP(Proc[[#This Row],[Author]],Table4[],2,0))</f>
        <v>LS</v>
      </c>
      <c r="L6704" s="148" t="s">
        <v>7174</v>
      </c>
      <c r="M6704" s="140">
        <v>46065</v>
      </c>
      <c r="N6704" s="140"/>
      <c r="O6704" s="140"/>
      <c r="P6704" s="140" t="str">
        <f ca="1">IF(Proc[[#This Row],[DaysAgeing]]&gt;5,"yep","on track")</f>
        <v>yep</v>
      </c>
      <c r="Q6704" s="2">
        <f ca="1">IF(Proc[[#This Row],[DateClosed]]="",ABS(NETWORKDAYS(Proc[[#This Row],[DateOpened]],TODAY()))-1,ABS(NETWORKDAYS(Proc[[#This Row],[DateOpened]],Proc[[#This Row],[DateClosed]]))-1)</f>
        <v>36</v>
      </c>
      <c r="R6704" s="140" t="s">
        <v>488</v>
      </c>
      <c r="S6704" s="145"/>
      <c r="T6704" s="153">
        <v>6703</v>
      </c>
    </row>
    <row r="6705" spans="1:20" hidden="1">
      <c r="A6705" s="146" t="s">
        <v>7148</v>
      </c>
      <c r="B6705" s="153" t="str">
        <f>IFERROR(VLOOKUP(Proc[[#This Row],[App]],Table2[],3,0),"open")</f>
        <v>ok</v>
      </c>
      <c r="C6705" s="146" t="s">
        <v>369</v>
      </c>
      <c r="D6705" s="152" t="s">
        <v>6381</v>
      </c>
      <c r="E6705" s="152" t="s">
        <v>7094</v>
      </c>
      <c r="F6705" s="145" t="s">
        <v>7094</v>
      </c>
      <c r="G6705" s="146" t="s">
        <v>400</v>
      </c>
      <c r="H6705" s="145" t="str">
        <f>IF(Proc[[#This Row],[type]]="LFF (MDG-F)",MID(Proc[[#This Row],[Obj]],13,10),"")</f>
        <v/>
      </c>
      <c r="I6705" s="152"/>
      <c r="J6705" s="145" t="b">
        <f>Proc[[#This Row],[Requested]]=Proc[[#This Row],[CurrentParent]]</f>
        <v>1</v>
      </c>
      <c r="K6705" s="153" t="str">
        <f>IF(Proc[[#This Row],[Author]]="Marcela Urrego",VLOOKUP(LEFT(Proc[[#This Row],[Requested]],1),Table3[#All],2,0),VLOOKUP(Proc[[#This Row],[Author]],Table4[],2,0))</f>
        <v>LS</v>
      </c>
      <c r="L6705" s="148" t="s">
        <v>7174</v>
      </c>
      <c r="M6705" s="140">
        <v>46065</v>
      </c>
      <c r="N6705" s="140"/>
      <c r="O6705" s="140"/>
      <c r="P6705" s="140" t="str">
        <f ca="1">IF(Proc[[#This Row],[DaysAgeing]]&gt;5,"yep","on track")</f>
        <v>yep</v>
      </c>
      <c r="Q6705" s="2">
        <f ca="1">IF(Proc[[#This Row],[DateClosed]]="",ABS(NETWORKDAYS(Proc[[#This Row],[DateOpened]],TODAY()))-1,ABS(NETWORKDAYS(Proc[[#This Row],[DateOpened]],Proc[[#This Row],[DateClosed]]))-1)</f>
        <v>36</v>
      </c>
      <c r="R6705" s="140" t="s">
        <v>488</v>
      </c>
      <c r="S6705" s="145"/>
      <c r="T6705" s="153">
        <v>6704</v>
      </c>
    </row>
    <row r="6706" spans="1:20" hidden="1">
      <c r="A6706" s="146" t="s">
        <v>7148</v>
      </c>
      <c r="B6706" s="153" t="str">
        <f>IFERROR(VLOOKUP(Proc[[#This Row],[App]],Table2[],3,0),"open")</f>
        <v>ok</v>
      </c>
      <c r="C6706" s="147" t="s">
        <v>369</v>
      </c>
      <c r="D6706" s="152" t="s">
        <v>6382</v>
      </c>
      <c r="E6706" s="152" t="s">
        <v>7094</v>
      </c>
      <c r="F6706" s="153" t="s">
        <v>7094</v>
      </c>
      <c r="G6706" s="146" t="s">
        <v>406</v>
      </c>
      <c r="H6706" s="145" t="str">
        <f>IF(Proc[[#This Row],[type]]="LFF (MDG-F)",MID(Proc[[#This Row],[Obj]],13,10),"")</f>
        <v>2123C00048</v>
      </c>
      <c r="I6706" s="152"/>
      <c r="J6706" s="145" t="b">
        <f>Proc[[#This Row],[Requested]]=Proc[[#This Row],[CurrentParent]]</f>
        <v>1</v>
      </c>
      <c r="K6706" s="153" t="str">
        <f>IF(Proc[[#This Row],[Author]]="Marcela Urrego",VLOOKUP(LEFT(Proc[[#This Row],[Requested]],1),Table3[#All],2,0),VLOOKUP(Proc[[#This Row],[Author]],Table4[],2,0))</f>
        <v>LS</v>
      </c>
      <c r="L6706" s="148" t="s">
        <v>7174</v>
      </c>
      <c r="M6706" s="140">
        <v>46065</v>
      </c>
      <c r="N6706" s="140"/>
      <c r="O6706" s="140"/>
      <c r="P6706" s="140" t="str">
        <f ca="1">IF(Proc[[#This Row],[DaysAgeing]]&gt;5,"yep","on track")</f>
        <v>yep</v>
      </c>
      <c r="Q6706" s="2">
        <f ca="1">IF(Proc[[#This Row],[DateClosed]]="",ABS(NETWORKDAYS(Proc[[#This Row],[DateOpened]],TODAY()))-1,ABS(NETWORKDAYS(Proc[[#This Row],[DateOpened]],Proc[[#This Row],[DateClosed]]))-1)</f>
        <v>36</v>
      </c>
      <c r="R6706" s="140" t="s">
        <v>488</v>
      </c>
      <c r="S6706" s="145"/>
      <c r="T6706" s="153">
        <v>6705</v>
      </c>
    </row>
    <row r="6707" spans="1:20" hidden="1">
      <c r="A6707" s="146" t="s">
        <v>7148</v>
      </c>
      <c r="B6707" s="153" t="str">
        <f>IFERROR(VLOOKUP(Proc[[#This Row],[App]],Table2[],3,0),"open")</f>
        <v>ok</v>
      </c>
      <c r="C6707" s="146" t="s">
        <v>369</v>
      </c>
      <c r="D6707" s="152" t="s">
        <v>6383</v>
      </c>
      <c r="E6707" s="152" t="s">
        <v>7086</v>
      </c>
      <c r="F6707" s="153" t="s">
        <v>7086</v>
      </c>
      <c r="G6707" s="146" t="s">
        <v>400</v>
      </c>
      <c r="H6707" s="145" t="str">
        <f>IF(Proc[[#This Row],[type]]="LFF (MDG-F)",MID(Proc[[#This Row],[Obj]],13,10),"")</f>
        <v/>
      </c>
      <c r="I6707" s="152"/>
      <c r="J6707" s="145" t="b">
        <f>Proc[[#This Row],[Requested]]=Proc[[#This Row],[CurrentParent]]</f>
        <v>1</v>
      </c>
      <c r="K6707" s="153" t="str">
        <f>IF(Proc[[#This Row],[Author]]="Marcela Urrego",VLOOKUP(LEFT(Proc[[#This Row],[Requested]],1),Table3[#All],2,0),VLOOKUP(Proc[[#This Row],[Author]],Table4[],2,0))</f>
        <v>LS</v>
      </c>
      <c r="L6707" s="148" t="s">
        <v>7174</v>
      </c>
      <c r="M6707" s="140">
        <v>46065</v>
      </c>
      <c r="N6707" s="140"/>
      <c r="O6707" s="140"/>
      <c r="P6707" s="140" t="str">
        <f ca="1">IF(Proc[[#This Row],[DaysAgeing]]&gt;5,"yep","on track")</f>
        <v>yep</v>
      </c>
      <c r="Q6707" s="2">
        <f ca="1">IF(Proc[[#This Row],[DateClosed]]="",ABS(NETWORKDAYS(Proc[[#This Row],[DateOpened]],TODAY()))-1,ABS(NETWORKDAYS(Proc[[#This Row],[DateOpened]],Proc[[#This Row],[DateClosed]]))-1)</f>
        <v>36</v>
      </c>
      <c r="R6707" s="140" t="s">
        <v>488</v>
      </c>
      <c r="S6707" s="145"/>
      <c r="T6707" s="153">
        <v>6706</v>
      </c>
    </row>
    <row r="6708" spans="1:20" hidden="1">
      <c r="A6708" s="146" t="s">
        <v>7148</v>
      </c>
      <c r="B6708" s="153" t="str">
        <f>IFERROR(VLOOKUP(Proc[[#This Row],[App]],Table2[],3,0),"open")</f>
        <v>ok</v>
      </c>
      <c r="C6708" s="146" t="s">
        <v>369</v>
      </c>
      <c r="D6708" s="152" t="s">
        <v>6384</v>
      </c>
      <c r="E6708" s="152" t="s">
        <v>7086</v>
      </c>
      <c r="F6708" s="153" t="s">
        <v>7086</v>
      </c>
      <c r="G6708" s="146" t="s">
        <v>400</v>
      </c>
      <c r="H6708" s="145" t="str">
        <f>IF(Proc[[#This Row],[type]]="LFF (MDG-F)",MID(Proc[[#This Row],[Obj]],13,10),"")</f>
        <v/>
      </c>
      <c r="I6708" s="152"/>
      <c r="J6708" s="145" t="b">
        <f>Proc[[#This Row],[Requested]]=Proc[[#This Row],[CurrentParent]]</f>
        <v>1</v>
      </c>
      <c r="K6708" s="153" t="str">
        <f>IF(Proc[[#This Row],[Author]]="Marcela Urrego",VLOOKUP(LEFT(Proc[[#This Row],[Requested]],1),Table3[#All],2,0),VLOOKUP(Proc[[#This Row],[Author]],Table4[],2,0))</f>
        <v>LS</v>
      </c>
      <c r="L6708" s="148" t="s">
        <v>7174</v>
      </c>
      <c r="M6708" s="140">
        <v>46065</v>
      </c>
      <c r="N6708" s="140"/>
      <c r="O6708" s="140"/>
      <c r="P6708" s="140" t="str">
        <f ca="1">IF(Proc[[#This Row],[DaysAgeing]]&gt;5,"yep","on track")</f>
        <v>yep</v>
      </c>
      <c r="Q6708" s="2">
        <f ca="1">IF(Proc[[#This Row],[DateClosed]]="",ABS(NETWORKDAYS(Proc[[#This Row],[DateOpened]],TODAY()))-1,ABS(NETWORKDAYS(Proc[[#This Row],[DateOpened]],Proc[[#This Row],[DateClosed]]))-1)</f>
        <v>36</v>
      </c>
      <c r="R6708" s="140" t="s">
        <v>488</v>
      </c>
      <c r="S6708" s="145"/>
      <c r="T6708" s="153">
        <v>6707</v>
      </c>
    </row>
    <row r="6709" spans="1:20" hidden="1">
      <c r="A6709" s="146" t="s">
        <v>7148</v>
      </c>
      <c r="B6709" s="145" t="str">
        <f>IFERROR(VLOOKUP(Proc[[#This Row],[App]],Table2[],3,0),"open")</f>
        <v>ok</v>
      </c>
      <c r="C6709" s="146" t="s">
        <v>369</v>
      </c>
      <c r="D6709" s="152" t="s">
        <v>6385</v>
      </c>
      <c r="E6709" s="152" t="s">
        <v>7086</v>
      </c>
      <c r="F6709" s="145" t="s">
        <v>7086</v>
      </c>
      <c r="G6709" s="146" t="s">
        <v>400</v>
      </c>
      <c r="H6709" s="145" t="str">
        <f>IF(Proc[[#This Row],[type]]="LFF (MDG-F)",MID(Proc[[#This Row],[Obj]],13,10),"")</f>
        <v/>
      </c>
      <c r="I6709" s="152"/>
      <c r="J6709" s="145" t="b">
        <f>Proc[[#This Row],[Requested]]=Proc[[#This Row],[CurrentParent]]</f>
        <v>1</v>
      </c>
      <c r="K6709" s="145" t="str">
        <f>IF(Proc[[#This Row],[Author]]="Marcela Urrego",VLOOKUP(LEFT(Proc[[#This Row],[Requested]],1),Table3[#All],2,0),VLOOKUP(Proc[[#This Row],[Author]],Table4[],2,0))</f>
        <v>LS</v>
      </c>
      <c r="L6709" s="148" t="s">
        <v>7174</v>
      </c>
      <c r="M6709" s="140">
        <v>46065</v>
      </c>
      <c r="N6709" s="140"/>
      <c r="O6709" s="140"/>
      <c r="P6709" s="140" t="str">
        <f ca="1">IF(Proc[[#This Row],[DaysAgeing]]&gt;5,"yep","on track")</f>
        <v>yep</v>
      </c>
      <c r="Q6709" s="2">
        <f ca="1">IF(Proc[[#This Row],[DateClosed]]="",ABS(NETWORKDAYS(Proc[[#This Row],[DateOpened]],TODAY()))-1,ABS(NETWORKDAYS(Proc[[#This Row],[DateOpened]],Proc[[#This Row],[DateClosed]]))-1)</f>
        <v>36</v>
      </c>
      <c r="R6709" s="140" t="s">
        <v>488</v>
      </c>
      <c r="S6709" s="145"/>
      <c r="T6709" s="153">
        <v>6708</v>
      </c>
    </row>
    <row r="6710" spans="1:20" hidden="1">
      <c r="A6710" s="146" t="s">
        <v>7148</v>
      </c>
      <c r="B6710" s="145" t="str">
        <f>IFERROR(VLOOKUP(Proc[[#This Row],[App]],Table2[],3,0),"open")</f>
        <v>ok</v>
      </c>
      <c r="C6710" s="146" t="s">
        <v>369</v>
      </c>
      <c r="D6710" s="152" t="s">
        <v>6386</v>
      </c>
      <c r="E6710" s="152" t="s">
        <v>7086</v>
      </c>
      <c r="F6710" s="145" t="s">
        <v>7086</v>
      </c>
      <c r="G6710" s="146" t="s">
        <v>400</v>
      </c>
      <c r="H6710" s="145" t="str">
        <f>IF(Proc[[#This Row],[type]]="LFF (MDG-F)",MID(Proc[[#This Row],[Obj]],13,10),"")</f>
        <v/>
      </c>
      <c r="I6710" s="152"/>
      <c r="J6710" s="145" t="b">
        <f>Proc[[#This Row],[Requested]]=Proc[[#This Row],[CurrentParent]]</f>
        <v>1</v>
      </c>
      <c r="K6710" s="145" t="str">
        <f>IF(Proc[[#This Row],[Author]]="Marcela Urrego",VLOOKUP(LEFT(Proc[[#This Row],[Requested]],1),Table3[#All],2,0),VLOOKUP(Proc[[#This Row],[Author]],Table4[],2,0))</f>
        <v>LS</v>
      </c>
      <c r="L6710" s="148" t="s">
        <v>7174</v>
      </c>
      <c r="M6710" s="140">
        <v>46065</v>
      </c>
      <c r="N6710" s="140"/>
      <c r="O6710" s="140"/>
      <c r="P6710" s="140" t="str">
        <f ca="1">IF(Proc[[#This Row],[DaysAgeing]]&gt;5,"yep","on track")</f>
        <v>yep</v>
      </c>
      <c r="Q6710" s="2">
        <f ca="1">IF(Proc[[#This Row],[DateClosed]]="",ABS(NETWORKDAYS(Proc[[#This Row],[DateOpened]],TODAY()))-1,ABS(NETWORKDAYS(Proc[[#This Row],[DateOpened]],Proc[[#This Row],[DateClosed]]))-1)</f>
        <v>36</v>
      </c>
      <c r="R6710" s="140" t="s">
        <v>488</v>
      </c>
      <c r="S6710" s="145"/>
      <c r="T6710" s="153">
        <v>6709</v>
      </c>
    </row>
    <row r="6711" spans="1:20" hidden="1">
      <c r="A6711" s="146" t="s">
        <v>7148</v>
      </c>
      <c r="B6711" s="145" t="str">
        <f>IFERROR(VLOOKUP(Proc[[#This Row],[App]],Table2[],3,0),"open")</f>
        <v>ok</v>
      </c>
      <c r="C6711" s="146" t="s">
        <v>369</v>
      </c>
      <c r="D6711" s="152" t="s">
        <v>6387</v>
      </c>
      <c r="E6711" s="152" t="s">
        <v>7095</v>
      </c>
      <c r="F6711" s="145" t="s">
        <v>7095</v>
      </c>
      <c r="G6711" s="146" t="s">
        <v>400</v>
      </c>
      <c r="H6711" s="145" t="str">
        <f>IF(Proc[[#This Row],[type]]="LFF (MDG-F)",MID(Proc[[#This Row],[Obj]],13,10),"")</f>
        <v/>
      </c>
      <c r="I6711" s="152"/>
      <c r="J6711" s="145" t="b">
        <f>Proc[[#This Row],[Requested]]=Proc[[#This Row],[CurrentParent]]</f>
        <v>1</v>
      </c>
      <c r="K6711" s="145" t="str">
        <f>IF(Proc[[#This Row],[Author]]="Marcela Urrego",VLOOKUP(LEFT(Proc[[#This Row],[Requested]],1),Table3[#All],2,0),VLOOKUP(Proc[[#This Row],[Author]],Table4[],2,0))</f>
        <v>LS</v>
      </c>
      <c r="L6711" s="148" t="s">
        <v>7174</v>
      </c>
      <c r="M6711" s="140">
        <v>46065</v>
      </c>
      <c r="N6711" s="140"/>
      <c r="O6711" s="140"/>
      <c r="P6711" s="140" t="str">
        <f ca="1">IF(Proc[[#This Row],[DaysAgeing]]&gt;5,"yep","on track")</f>
        <v>yep</v>
      </c>
      <c r="Q6711" s="2">
        <f ca="1">IF(Proc[[#This Row],[DateClosed]]="",ABS(NETWORKDAYS(Proc[[#This Row],[DateOpened]],TODAY()))-1,ABS(NETWORKDAYS(Proc[[#This Row],[DateOpened]],Proc[[#This Row],[DateClosed]]))-1)</f>
        <v>36</v>
      </c>
      <c r="R6711" s="140" t="s">
        <v>488</v>
      </c>
      <c r="S6711" s="145"/>
      <c r="T6711" s="153">
        <v>6710</v>
      </c>
    </row>
    <row r="6712" spans="1:20" hidden="1">
      <c r="A6712" s="146" t="s">
        <v>7148</v>
      </c>
      <c r="B6712" s="145" t="str">
        <f>IFERROR(VLOOKUP(Proc[[#This Row],[App]],Table2[],3,0),"open")</f>
        <v>ok</v>
      </c>
      <c r="C6712" s="146" t="s">
        <v>369</v>
      </c>
      <c r="D6712" s="152" t="s">
        <v>6388</v>
      </c>
      <c r="E6712" s="152" t="s">
        <v>7095</v>
      </c>
      <c r="F6712" s="145" t="s">
        <v>7095</v>
      </c>
      <c r="G6712" s="146" t="s">
        <v>400</v>
      </c>
      <c r="H6712" s="145" t="str">
        <f>IF(Proc[[#This Row],[type]]="LFF (MDG-F)",MID(Proc[[#This Row],[Obj]],13,10),"")</f>
        <v/>
      </c>
      <c r="I6712" s="152"/>
      <c r="J6712" s="145" t="b">
        <f>Proc[[#This Row],[Requested]]=Proc[[#This Row],[CurrentParent]]</f>
        <v>1</v>
      </c>
      <c r="K6712" s="145" t="str">
        <f>IF(Proc[[#This Row],[Author]]="Marcela Urrego",VLOOKUP(LEFT(Proc[[#This Row],[Requested]],1),Table3[#All],2,0),VLOOKUP(Proc[[#This Row],[Author]],Table4[],2,0))</f>
        <v>LS</v>
      </c>
      <c r="L6712" s="148" t="s">
        <v>7174</v>
      </c>
      <c r="M6712" s="140">
        <v>46065</v>
      </c>
      <c r="N6712" s="140"/>
      <c r="O6712" s="140"/>
      <c r="P6712" s="140" t="str">
        <f ca="1">IF(Proc[[#This Row],[DaysAgeing]]&gt;5,"yep","on track")</f>
        <v>yep</v>
      </c>
      <c r="Q6712" s="2">
        <f ca="1">IF(Proc[[#This Row],[DateClosed]]="",ABS(NETWORKDAYS(Proc[[#This Row],[DateOpened]],TODAY()))-1,ABS(NETWORKDAYS(Proc[[#This Row],[DateOpened]],Proc[[#This Row],[DateClosed]]))-1)</f>
        <v>36</v>
      </c>
      <c r="R6712" s="140" t="s">
        <v>488</v>
      </c>
      <c r="S6712" s="145"/>
      <c r="T6712" s="153">
        <v>6711</v>
      </c>
    </row>
    <row r="6713" spans="1:20" hidden="1">
      <c r="A6713" s="146" t="s">
        <v>7148</v>
      </c>
      <c r="B6713" s="153" t="str">
        <f>IFERROR(VLOOKUP(Proc[[#This Row],[App]],Table2[],3,0),"open")</f>
        <v>ok</v>
      </c>
      <c r="C6713" s="146" t="s">
        <v>369</v>
      </c>
      <c r="D6713" s="152" t="s">
        <v>6389</v>
      </c>
      <c r="E6713" s="152" t="s">
        <v>7095</v>
      </c>
      <c r="F6713" s="145" t="s">
        <v>7095</v>
      </c>
      <c r="G6713" s="146" t="s">
        <v>400</v>
      </c>
      <c r="H6713" s="145" t="str">
        <f>IF(Proc[[#This Row],[type]]="LFF (MDG-F)",MID(Proc[[#This Row],[Obj]],13,10),"")</f>
        <v/>
      </c>
      <c r="I6713" s="152"/>
      <c r="J6713" s="145" t="b">
        <f>Proc[[#This Row],[Requested]]=Proc[[#This Row],[CurrentParent]]</f>
        <v>1</v>
      </c>
      <c r="K6713" s="153" t="str">
        <f>IF(Proc[[#This Row],[Author]]="Marcela Urrego",VLOOKUP(LEFT(Proc[[#This Row],[Requested]],1),Table3[#All],2,0),VLOOKUP(Proc[[#This Row],[Author]],Table4[],2,0))</f>
        <v>LS</v>
      </c>
      <c r="L6713" s="148" t="s">
        <v>7174</v>
      </c>
      <c r="M6713" s="140">
        <v>46065</v>
      </c>
      <c r="N6713" s="140"/>
      <c r="O6713" s="140"/>
      <c r="P6713" s="140" t="str">
        <f ca="1">IF(Proc[[#This Row],[DaysAgeing]]&gt;5,"yep","on track")</f>
        <v>yep</v>
      </c>
      <c r="Q6713" s="2">
        <f ca="1">IF(Proc[[#This Row],[DateClosed]]="",ABS(NETWORKDAYS(Proc[[#This Row],[DateOpened]],TODAY()))-1,ABS(NETWORKDAYS(Proc[[#This Row],[DateOpened]],Proc[[#This Row],[DateClosed]]))-1)</f>
        <v>36</v>
      </c>
      <c r="R6713" s="140" t="s">
        <v>488</v>
      </c>
      <c r="S6713" s="145"/>
      <c r="T6713" s="153">
        <v>6712</v>
      </c>
    </row>
    <row r="6714" spans="1:20" hidden="1">
      <c r="A6714" s="146" t="s">
        <v>7148</v>
      </c>
      <c r="B6714" s="145" t="str">
        <f>IFERROR(VLOOKUP(Proc[[#This Row],[App]],Table2[],3,0),"open")</f>
        <v>ok</v>
      </c>
      <c r="C6714" s="146" t="s">
        <v>369</v>
      </c>
      <c r="D6714" s="152" t="s">
        <v>6390</v>
      </c>
      <c r="E6714" s="152" t="s">
        <v>7095</v>
      </c>
      <c r="F6714" s="145" t="s">
        <v>7095</v>
      </c>
      <c r="G6714" s="146" t="s">
        <v>400</v>
      </c>
      <c r="H6714" s="145" t="str">
        <f>IF(Proc[[#This Row],[type]]="LFF (MDG-F)",MID(Proc[[#This Row],[Obj]],13,10),"")</f>
        <v/>
      </c>
      <c r="I6714" s="152"/>
      <c r="J6714" s="145" t="b">
        <f>Proc[[#This Row],[Requested]]=Proc[[#This Row],[CurrentParent]]</f>
        <v>1</v>
      </c>
      <c r="K6714" s="145" t="str">
        <f>IF(Proc[[#This Row],[Author]]="Marcela Urrego",VLOOKUP(LEFT(Proc[[#This Row],[Requested]],1),Table3[#All],2,0),VLOOKUP(Proc[[#This Row],[Author]],Table4[],2,0))</f>
        <v>LS</v>
      </c>
      <c r="L6714" s="148" t="s">
        <v>7174</v>
      </c>
      <c r="M6714" s="140">
        <v>46065</v>
      </c>
      <c r="N6714" s="140"/>
      <c r="O6714" s="140"/>
      <c r="P6714" s="140" t="str">
        <f ca="1">IF(Proc[[#This Row],[DaysAgeing]]&gt;5,"yep","on track")</f>
        <v>yep</v>
      </c>
      <c r="Q6714" s="2">
        <f ca="1">IF(Proc[[#This Row],[DateClosed]]="",ABS(NETWORKDAYS(Proc[[#This Row],[DateOpened]],TODAY()))-1,ABS(NETWORKDAYS(Proc[[#This Row],[DateOpened]],Proc[[#This Row],[DateClosed]]))-1)</f>
        <v>36</v>
      </c>
      <c r="R6714" s="140" t="s">
        <v>488</v>
      </c>
      <c r="S6714" s="145"/>
      <c r="T6714" s="153">
        <v>6713</v>
      </c>
    </row>
    <row r="6715" spans="1:20" hidden="1">
      <c r="A6715" s="146" t="s">
        <v>7148</v>
      </c>
      <c r="B6715" s="145" t="str">
        <f>IFERROR(VLOOKUP(Proc[[#This Row],[App]],Table2[],3,0),"open")</f>
        <v>ok</v>
      </c>
      <c r="C6715" s="146" t="s">
        <v>369</v>
      </c>
      <c r="D6715" s="152" t="s">
        <v>6391</v>
      </c>
      <c r="E6715" s="152" t="s">
        <v>7095</v>
      </c>
      <c r="F6715" s="145" t="s">
        <v>7095</v>
      </c>
      <c r="G6715" s="146" t="s">
        <v>400</v>
      </c>
      <c r="H6715" s="145" t="str">
        <f>IF(Proc[[#This Row],[type]]="LFF (MDG-F)",MID(Proc[[#This Row],[Obj]],13,10),"")</f>
        <v/>
      </c>
      <c r="I6715" s="152"/>
      <c r="J6715" s="145" t="b">
        <f>Proc[[#This Row],[Requested]]=Proc[[#This Row],[CurrentParent]]</f>
        <v>1</v>
      </c>
      <c r="K6715" s="145" t="str">
        <f>IF(Proc[[#This Row],[Author]]="Marcela Urrego",VLOOKUP(LEFT(Proc[[#This Row],[Requested]],1),Table3[#All],2,0),VLOOKUP(Proc[[#This Row],[Author]],Table4[],2,0))</f>
        <v>LS</v>
      </c>
      <c r="L6715" s="148" t="s">
        <v>7174</v>
      </c>
      <c r="M6715" s="140">
        <v>46065</v>
      </c>
      <c r="N6715" s="140"/>
      <c r="O6715" s="140"/>
      <c r="P6715" s="140" t="str">
        <f ca="1">IF(Proc[[#This Row],[DaysAgeing]]&gt;5,"yep","on track")</f>
        <v>yep</v>
      </c>
      <c r="Q6715" s="2">
        <f ca="1">IF(Proc[[#This Row],[DateClosed]]="",ABS(NETWORKDAYS(Proc[[#This Row],[DateOpened]],TODAY()))-1,ABS(NETWORKDAYS(Proc[[#This Row],[DateOpened]],Proc[[#This Row],[DateClosed]]))-1)</f>
        <v>36</v>
      </c>
      <c r="R6715" s="140" t="s">
        <v>488</v>
      </c>
      <c r="S6715" s="145"/>
      <c r="T6715" s="153">
        <v>6714</v>
      </c>
    </row>
    <row r="6716" spans="1:20" hidden="1">
      <c r="A6716" s="146" t="s">
        <v>7148</v>
      </c>
      <c r="B6716" s="145" t="str">
        <f>IFERROR(VLOOKUP(Proc[[#This Row],[App]],Table2[],3,0),"open")</f>
        <v>ok</v>
      </c>
      <c r="C6716" s="146" t="s">
        <v>369</v>
      </c>
      <c r="D6716" s="152" t="s">
        <v>6392</v>
      </c>
      <c r="E6716" s="152" t="s">
        <v>7095</v>
      </c>
      <c r="F6716" s="145" t="s">
        <v>7095</v>
      </c>
      <c r="G6716" s="146" t="s">
        <v>400</v>
      </c>
      <c r="H6716" s="145" t="str">
        <f>IF(Proc[[#This Row],[type]]="LFF (MDG-F)",MID(Proc[[#This Row],[Obj]],13,10),"")</f>
        <v/>
      </c>
      <c r="I6716" s="152"/>
      <c r="J6716" s="145" t="b">
        <f>Proc[[#This Row],[Requested]]=Proc[[#This Row],[CurrentParent]]</f>
        <v>1</v>
      </c>
      <c r="K6716" s="145" t="str">
        <f>IF(Proc[[#This Row],[Author]]="Marcela Urrego",VLOOKUP(LEFT(Proc[[#This Row],[Requested]],1),Table3[#All],2,0),VLOOKUP(Proc[[#This Row],[Author]],Table4[],2,0))</f>
        <v>LS</v>
      </c>
      <c r="L6716" s="148" t="s">
        <v>7174</v>
      </c>
      <c r="M6716" s="140">
        <v>46065</v>
      </c>
      <c r="N6716" s="140"/>
      <c r="O6716" s="140"/>
      <c r="P6716" s="140" t="str">
        <f ca="1">IF(Proc[[#This Row],[DaysAgeing]]&gt;5,"yep","on track")</f>
        <v>yep</v>
      </c>
      <c r="Q6716" s="2">
        <f ca="1">IF(Proc[[#This Row],[DateClosed]]="",ABS(NETWORKDAYS(Proc[[#This Row],[DateOpened]],TODAY()))-1,ABS(NETWORKDAYS(Proc[[#This Row],[DateOpened]],Proc[[#This Row],[DateClosed]]))-1)</f>
        <v>36</v>
      </c>
      <c r="R6716" s="140" t="s">
        <v>488</v>
      </c>
      <c r="S6716" s="145"/>
      <c r="T6716" s="153">
        <v>6715</v>
      </c>
    </row>
    <row r="6717" spans="1:20" hidden="1">
      <c r="A6717" s="146" t="s">
        <v>7148</v>
      </c>
      <c r="B6717" s="145" t="str">
        <f>IFERROR(VLOOKUP(Proc[[#This Row],[App]],Table2[],3,0),"open")</f>
        <v>ok</v>
      </c>
      <c r="C6717" s="146" t="s">
        <v>369</v>
      </c>
      <c r="D6717" s="152" t="s">
        <v>6393</v>
      </c>
      <c r="E6717" s="152" t="s">
        <v>7095</v>
      </c>
      <c r="F6717" s="153" t="s">
        <v>7095</v>
      </c>
      <c r="G6717" s="146" t="s">
        <v>400</v>
      </c>
      <c r="H6717" s="145" t="str">
        <f>IF(Proc[[#This Row],[type]]="LFF (MDG-F)",MID(Proc[[#This Row],[Obj]],13,10),"")</f>
        <v/>
      </c>
      <c r="I6717" s="152"/>
      <c r="J6717" s="145" t="b">
        <f>Proc[[#This Row],[Requested]]=Proc[[#This Row],[CurrentParent]]</f>
        <v>1</v>
      </c>
      <c r="K6717" s="145" t="str">
        <f>IF(Proc[[#This Row],[Author]]="Marcela Urrego",VLOOKUP(LEFT(Proc[[#This Row],[Requested]],1),Table3[#All],2,0),VLOOKUP(Proc[[#This Row],[Author]],Table4[],2,0))</f>
        <v>LS</v>
      </c>
      <c r="L6717" s="148" t="s">
        <v>7174</v>
      </c>
      <c r="M6717" s="140">
        <v>46065</v>
      </c>
      <c r="N6717" s="140"/>
      <c r="O6717" s="140"/>
      <c r="P6717" s="140" t="str">
        <f ca="1">IF(Proc[[#This Row],[DaysAgeing]]&gt;5,"yep","on track")</f>
        <v>yep</v>
      </c>
      <c r="Q6717" s="2">
        <f ca="1">IF(Proc[[#This Row],[DateClosed]]="",ABS(NETWORKDAYS(Proc[[#This Row],[DateOpened]],TODAY()))-1,ABS(NETWORKDAYS(Proc[[#This Row],[DateOpened]],Proc[[#This Row],[DateClosed]]))-1)</f>
        <v>36</v>
      </c>
      <c r="R6717" s="140" t="s">
        <v>488</v>
      </c>
      <c r="S6717" s="145"/>
      <c r="T6717" s="153">
        <v>6716</v>
      </c>
    </row>
    <row r="6718" spans="1:20" hidden="1">
      <c r="A6718" s="146" t="s">
        <v>7148</v>
      </c>
      <c r="B6718" s="145" t="str">
        <f>IFERROR(VLOOKUP(Proc[[#This Row],[App]],Table2[],3,0),"open")</f>
        <v>ok</v>
      </c>
      <c r="C6718" s="146" t="s">
        <v>369</v>
      </c>
      <c r="D6718" s="152" t="s">
        <v>6394</v>
      </c>
      <c r="E6718" s="152" t="s">
        <v>7095</v>
      </c>
      <c r="F6718" s="145" t="s">
        <v>7095</v>
      </c>
      <c r="G6718" s="146" t="s">
        <v>400</v>
      </c>
      <c r="H6718" s="145" t="str">
        <f>IF(Proc[[#This Row],[type]]="LFF (MDG-F)",MID(Proc[[#This Row],[Obj]],13,10),"")</f>
        <v/>
      </c>
      <c r="I6718" s="152"/>
      <c r="J6718" s="145" t="b">
        <f>Proc[[#This Row],[Requested]]=Proc[[#This Row],[CurrentParent]]</f>
        <v>1</v>
      </c>
      <c r="K6718" s="145" t="str">
        <f>IF(Proc[[#This Row],[Author]]="Marcela Urrego",VLOOKUP(LEFT(Proc[[#This Row],[Requested]],1),Table3[#All],2,0),VLOOKUP(Proc[[#This Row],[Author]],Table4[],2,0))</f>
        <v>LS</v>
      </c>
      <c r="L6718" s="148" t="s">
        <v>7174</v>
      </c>
      <c r="M6718" s="140">
        <v>46065</v>
      </c>
      <c r="N6718" s="140"/>
      <c r="O6718" s="140"/>
      <c r="P6718" s="140" t="str">
        <f ca="1">IF(Proc[[#This Row],[DaysAgeing]]&gt;5,"yep","on track")</f>
        <v>yep</v>
      </c>
      <c r="Q6718" s="2">
        <f ca="1">IF(Proc[[#This Row],[DateClosed]]="",ABS(NETWORKDAYS(Proc[[#This Row],[DateOpened]],TODAY()))-1,ABS(NETWORKDAYS(Proc[[#This Row],[DateOpened]],Proc[[#This Row],[DateClosed]]))-1)</f>
        <v>36</v>
      </c>
      <c r="R6718" s="140" t="s">
        <v>488</v>
      </c>
      <c r="S6718" s="145"/>
      <c r="T6718" s="153">
        <v>6717</v>
      </c>
    </row>
    <row r="6719" spans="1:20" hidden="1">
      <c r="A6719" s="146" t="s">
        <v>7148</v>
      </c>
      <c r="B6719" s="145" t="str">
        <f>IFERROR(VLOOKUP(Proc[[#This Row],[App]],Table2[],3,0),"open")</f>
        <v>ok</v>
      </c>
      <c r="C6719" s="146" t="s">
        <v>369</v>
      </c>
      <c r="D6719" s="152" t="s">
        <v>6395</v>
      </c>
      <c r="E6719" s="152" t="s">
        <v>7095</v>
      </c>
      <c r="F6719" s="145" t="s">
        <v>7095</v>
      </c>
      <c r="G6719" s="146" t="s">
        <v>400</v>
      </c>
      <c r="H6719" s="145" t="str">
        <f>IF(Proc[[#This Row],[type]]="LFF (MDG-F)",MID(Proc[[#This Row],[Obj]],13,10),"")</f>
        <v/>
      </c>
      <c r="I6719" s="152"/>
      <c r="J6719" s="145" t="b">
        <f>Proc[[#This Row],[Requested]]=Proc[[#This Row],[CurrentParent]]</f>
        <v>1</v>
      </c>
      <c r="K6719" s="145" t="str">
        <f>IF(Proc[[#This Row],[Author]]="Marcela Urrego",VLOOKUP(LEFT(Proc[[#This Row],[Requested]],1),Table3[#All],2,0),VLOOKUP(Proc[[#This Row],[Author]],Table4[],2,0))</f>
        <v>LS</v>
      </c>
      <c r="L6719" s="148" t="s">
        <v>7174</v>
      </c>
      <c r="M6719" s="140">
        <v>46065</v>
      </c>
      <c r="N6719" s="140"/>
      <c r="O6719" s="140"/>
      <c r="P6719" s="140" t="str">
        <f ca="1">IF(Proc[[#This Row],[DaysAgeing]]&gt;5,"yep","on track")</f>
        <v>yep</v>
      </c>
      <c r="Q6719" s="2">
        <f ca="1">IF(Proc[[#This Row],[DateClosed]]="",ABS(NETWORKDAYS(Proc[[#This Row],[DateOpened]],TODAY()))-1,ABS(NETWORKDAYS(Proc[[#This Row],[DateOpened]],Proc[[#This Row],[DateClosed]]))-1)</f>
        <v>36</v>
      </c>
      <c r="R6719" s="140" t="s">
        <v>488</v>
      </c>
      <c r="S6719" s="145"/>
      <c r="T6719" s="153">
        <v>6718</v>
      </c>
    </row>
    <row r="6720" spans="1:20" hidden="1">
      <c r="A6720" s="146" t="s">
        <v>7148</v>
      </c>
      <c r="B6720" s="145" t="str">
        <f>IFERROR(VLOOKUP(Proc[[#This Row],[App]],Table2[],3,0),"open")</f>
        <v>ok</v>
      </c>
      <c r="C6720" s="146" t="s">
        <v>369</v>
      </c>
      <c r="D6720" s="152" t="s">
        <v>6396</v>
      </c>
      <c r="E6720" s="152" t="s">
        <v>6125</v>
      </c>
      <c r="F6720" s="145" t="s">
        <v>6125</v>
      </c>
      <c r="G6720" s="146" t="s">
        <v>400</v>
      </c>
      <c r="H6720" s="145" t="str">
        <f>IF(Proc[[#This Row],[type]]="LFF (MDG-F)",MID(Proc[[#This Row],[Obj]],13,10),"")</f>
        <v/>
      </c>
      <c r="I6720" s="152"/>
      <c r="J6720" s="145" t="b">
        <f>Proc[[#This Row],[Requested]]=Proc[[#This Row],[CurrentParent]]</f>
        <v>1</v>
      </c>
      <c r="K6720" s="145" t="str">
        <f>IF(Proc[[#This Row],[Author]]="Marcela Urrego",VLOOKUP(LEFT(Proc[[#This Row],[Requested]],1),Table3[#All],2,0),VLOOKUP(Proc[[#This Row],[Author]],Table4[],2,0))</f>
        <v>LS</v>
      </c>
      <c r="L6720" s="148" t="s">
        <v>7174</v>
      </c>
      <c r="M6720" s="140">
        <v>46065</v>
      </c>
      <c r="N6720" s="140"/>
      <c r="O6720" s="140"/>
      <c r="P6720" s="140" t="str">
        <f ca="1">IF(Proc[[#This Row],[DaysAgeing]]&gt;5,"yep","on track")</f>
        <v>yep</v>
      </c>
      <c r="Q6720" s="2">
        <f ca="1">IF(Proc[[#This Row],[DateClosed]]="",ABS(NETWORKDAYS(Proc[[#This Row],[DateOpened]],TODAY()))-1,ABS(NETWORKDAYS(Proc[[#This Row],[DateOpened]],Proc[[#This Row],[DateClosed]]))-1)</f>
        <v>36</v>
      </c>
      <c r="R6720" s="140" t="s">
        <v>488</v>
      </c>
      <c r="S6720" s="145"/>
      <c r="T6720" s="153">
        <v>6719</v>
      </c>
    </row>
    <row r="6721" spans="1:20" hidden="1">
      <c r="A6721" s="146" t="s">
        <v>7148</v>
      </c>
      <c r="B6721" s="145" t="str">
        <f>IFERROR(VLOOKUP(Proc[[#This Row],[App]],Table2[],3,0),"open")</f>
        <v>ok</v>
      </c>
      <c r="C6721" s="146" t="s">
        <v>369</v>
      </c>
      <c r="D6721" s="152" t="s">
        <v>6397</v>
      </c>
      <c r="E6721" s="152" t="s">
        <v>7087</v>
      </c>
      <c r="F6721" s="145" t="s">
        <v>7087</v>
      </c>
      <c r="G6721" s="146" t="s">
        <v>400</v>
      </c>
      <c r="H6721" s="145" t="str">
        <f>IF(Proc[[#This Row],[type]]="LFF (MDG-F)",MID(Proc[[#This Row],[Obj]],13,10),"")</f>
        <v/>
      </c>
      <c r="I6721" s="152"/>
      <c r="J6721" s="145" t="b">
        <f>Proc[[#This Row],[Requested]]=Proc[[#This Row],[CurrentParent]]</f>
        <v>1</v>
      </c>
      <c r="K6721" s="145" t="str">
        <f>IF(Proc[[#This Row],[Author]]="Marcela Urrego",VLOOKUP(LEFT(Proc[[#This Row],[Requested]],1),Table3[#All],2,0),VLOOKUP(Proc[[#This Row],[Author]],Table4[],2,0))</f>
        <v>LS</v>
      </c>
      <c r="L6721" s="148" t="s">
        <v>7174</v>
      </c>
      <c r="M6721" s="140">
        <v>46065</v>
      </c>
      <c r="N6721" s="140"/>
      <c r="O6721" s="140"/>
      <c r="P6721" s="140" t="str">
        <f ca="1">IF(Proc[[#This Row],[DaysAgeing]]&gt;5,"yep","on track")</f>
        <v>yep</v>
      </c>
      <c r="Q6721" s="2">
        <f ca="1">IF(Proc[[#This Row],[DateClosed]]="",ABS(NETWORKDAYS(Proc[[#This Row],[DateOpened]],TODAY()))-1,ABS(NETWORKDAYS(Proc[[#This Row],[DateOpened]],Proc[[#This Row],[DateClosed]]))-1)</f>
        <v>36</v>
      </c>
      <c r="R6721" s="140" t="s">
        <v>488</v>
      </c>
      <c r="S6721" s="145"/>
      <c r="T6721" s="153">
        <v>6720</v>
      </c>
    </row>
    <row r="6722" spans="1:20" hidden="1">
      <c r="A6722" s="146" t="s">
        <v>7148</v>
      </c>
      <c r="B6722" s="145" t="str">
        <f>IFERROR(VLOOKUP(Proc[[#This Row],[App]],Table2[],3,0),"open")</f>
        <v>ok</v>
      </c>
      <c r="C6722" s="146" t="s">
        <v>369</v>
      </c>
      <c r="D6722" s="152" t="s">
        <v>6398</v>
      </c>
      <c r="E6722" s="152" t="s">
        <v>2154</v>
      </c>
      <c r="F6722" s="145" t="s">
        <v>2154</v>
      </c>
      <c r="G6722" s="146" t="s">
        <v>400</v>
      </c>
      <c r="H6722" s="145" t="str">
        <f>IF(Proc[[#This Row],[type]]="LFF (MDG-F)",MID(Proc[[#This Row],[Obj]],13,10),"")</f>
        <v/>
      </c>
      <c r="I6722" s="152"/>
      <c r="J6722" s="145" t="b">
        <f>Proc[[#This Row],[Requested]]=Proc[[#This Row],[CurrentParent]]</f>
        <v>1</v>
      </c>
      <c r="K6722" s="145" t="str">
        <f>IF(Proc[[#This Row],[Author]]="Marcela Urrego",VLOOKUP(LEFT(Proc[[#This Row],[Requested]],1),Table3[#All],2,0),VLOOKUP(Proc[[#This Row],[Author]],Table4[],2,0))</f>
        <v>LS</v>
      </c>
      <c r="L6722" s="148" t="s">
        <v>7174</v>
      </c>
      <c r="M6722" s="140">
        <v>46065</v>
      </c>
      <c r="N6722" s="140"/>
      <c r="O6722" s="140"/>
      <c r="P6722" s="140" t="str">
        <f ca="1">IF(Proc[[#This Row],[DaysAgeing]]&gt;5,"yep","on track")</f>
        <v>yep</v>
      </c>
      <c r="Q6722" s="2">
        <f ca="1">IF(Proc[[#This Row],[DateClosed]]="",ABS(NETWORKDAYS(Proc[[#This Row],[DateOpened]],TODAY()))-1,ABS(NETWORKDAYS(Proc[[#This Row],[DateOpened]],Proc[[#This Row],[DateClosed]]))-1)</f>
        <v>36</v>
      </c>
      <c r="R6722" s="140" t="s">
        <v>488</v>
      </c>
      <c r="S6722" s="145"/>
      <c r="T6722" s="153">
        <v>6721</v>
      </c>
    </row>
    <row r="6723" spans="1:20" hidden="1">
      <c r="A6723" s="146" t="s">
        <v>7148</v>
      </c>
      <c r="B6723" s="145" t="str">
        <f>IFERROR(VLOOKUP(Proc[[#This Row],[App]],Table2[],3,0),"open")</f>
        <v>ok</v>
      </c>
      <c r="C6723" s="146" t="s">
        <v>369</v>
      </c>
      <c r="D6723" s="152" t="s">
        <v>6399</v>
      </c>
      <c r="E6723" s="152" t="s">
        <v>7087</v>
      </c>
      <c r="F6723" s="145" t="s">
        <v>7087</v>
      </c>
      <c r="G6723" s="146" t="s">
        <v>400</v>
      </c>
      <c r="H6723" s="145" t="str">
        <f>IF(Proc[[#This Row],[type]]="LFF (MDG-F)",MID(Proc[[#This Row],[Obj]],13,10),"")</f>
        <v/>
      </c>
      <c r="I6723" s="152"/>
      <c r="J6723" s="145" t="b">
        <f>Proc[[#This Row],[Requested]]=Proc[[#This Row],[CurrentParent]]</f>
        <v>1</v>
      </c>
      <c r="K6723" s="145" t="str">
        <f>IF(Proc[[#This Row],[Author]]="Marcela Urrego",VLOOKUP(LEFT(Proc[[#This Row],[Requested]],1),Table3[#All],2,0),VLOOKUP(Proc[[#This Row],[Author]],Table4[],2,0))</f>
        <v>LS</v>
      </c>
      <c r="L6723" s="148" t="s">
        <v>7174</v>
      </c>
      <c r="M6723" s="140">
        <v>46065</v>
      </c>
      <c r="N6723" s="140"/>
      <c r="O6723" s="140"/>
      <c r="P6723" s="140" t="str">
        <f ca="1">IF(Proc[[#This Row],[DaysAgeing]]&gt;5,"yep","on track")</f>
        <v>yep</v>
      </c>
      <c r="Q6723" s="2">
        <f ca="1">IF(Proc[[#This Row],[DateClosed]]="",ABS(NETWORKDAYS(Proc[[#This Row],[DateOpened]],TODAY()))-1,ABS(NETWORKDAYS(Proc[[#This Row],[DateOpened]],Proc[[#This Row],[DateClosed]]))-1)</f>
        <v>36</v>
      </c>
      <c r="R6723" s="140" t="s">
        <v>488</v>
      </c>
      <c r="S6723" s="145"/>
      <c r="T6723" s="153">
        <v>6722</v>
      </c>
    </row>
    <row r="6724" spans="1:20" hidden="1">
      <c r="A6724" s="146" t="s">
        <v>7148</v>
      </c>
      <c r="B6724" s="145" t="str">
        <f>IFERROR(VLOOKUP(Proc[[#This Row],[App]],Table2[],3,0),"open")</f>
        <v>ok</v>
      </c>
      <c r="C6724" s="146" t="s">
        <v>369</v>
      </c>
      <c r="D6724" s="152" t="s">
        <v>6400</v>
      </c>
      <c r="E6724" s="152" t="s">
        <v>7096</v>
      </c>
      <c r="F6724" s="145" t="s">
        <v>7096</v>
      </c>
      <c r="G6724" s="146" t="s">
        <v>400</v>
      </c>
      <c r="H6724" s="145" t="str">
        <f>IF(Proc[[#This Row],[type]]="LFF (MDG-F)",MID(Proc[[#This Row],[Obj]],13,10),"")</f>
        <v/>
      </c>
      <c r="I6724" s="152"/>
      <c r="J6724" s="145" t="b">
        <f>Proc[[#This Row],[Requested]]=Proc[[#This Row],[CurrentParent]]</f>
        <v>1</v>
      </c>
      <c r="K6724" s="145" t="str">
        <f>IF(Proc[[#This Row],[Author]]="Marcela Urrego",VLOOKUP(LEFT(Proc[[#This Row],[Requested]],1),Table3[#All],2,0),VLOOKUP(Proc[[#This Row],[Author]],Table4[],2,0))</f>
        <v>LS</v>
      </c>
      <c r="L6724" s="148" t="s">
        <v>7174</v>
      </c>
      <c r="M6724" s="140">
        <v>46065</v>
      </c>
      <c r="N6724" s="140"/>
      <c r="O6724" s="140"/>
      <c r="P6724" s="140" t="str">
        <f ca="1">IF(Proc[[#This Row],[DaysAgeing]]&gt;5,"yep","on track")</f>
        <v>yep</v>
      </c>
      <c r="Q6724" s="2">
        <f ca="1">IF(Proc[[#This Row],[DateClosed]]="",ABS(NETWORKDAYS(Proc[[#This Row],[DateOpened]],TODAY()))-1,ABS(NETWORKDAYS(Proc[[#This Row],[DateOpened]],Proc[[#This Row],[DateClosed]]))-1)</f>
        <v>36</v>
      </c>
      <c r="R6724" s="140" t="s">
        <v>488</v>
      </c>
      <c r="S6724" s="145"/>
      <c r="T6724" s="153">
        <v>6723</v>
      </c>
    </row>
    <row r="6725" spans="1:20" hidden="1">
      <c r="A6725" s="146" t="s">
        <v>7148</v>
      </c>
      <c r="B6725" s="145" t="str">
        <f>IFERROR(VLOOKUP(Proc[[#This Row],[App]],Table2[],3,0),"open")</f>
        <v>ok</v>
      </c>
      <c r="C6725" s="146" t="s">
        <v>369</v>
      </c>
      <c r="D6725" s="152" t="s">
        <v>6401</v>
      </c>
      <c r="E6725" s="152" t="s">
        <v>7096</v>
      </c>
      <c r="F6725" s="145" t="s">
        <v>7096</v>
      </c>
      <c r="G6725" s="146" t="s">
        <v>400</v>
      </c>
      <c r="H6725" s="145" t="str">
        <f>IF(Proc[[#This Row],[type]]="LFF (MDG-F)",MID(Proc[[#This Row],[Obj]],13,10),"")</f>
        <v/>
      </c>
      <c r="I6725" s="152"/>
      <c r="J6725" s="145" t="b">
        <f>Proc[[#This Row],[Requested]]=Proc[[#This Row],[CurrentParent]]</f>
        <v>1</v>
      </c>
      <c r="K6725" s="145" t="str">
        <f>IF(Proc[[#This Row],[Author]]="Marcela Urrego",VLOOKUP(LEFT(Proc[[#This Row],[Requested]],1),Table3[#All],2,0),VLOOKUP(Proc[[#This Row],[Author]],Table4[],2,0))</f>
        <v>LS</v>
      </c>
      <c r="L6725" s="148" t="s">
        <v>7174</v>
      </c>
      <c r="M6725" s="140">
        <v>46065</v>
      </c>
      <c r="N6725" s="140"/>
      <c r="O6725" s="140"/>
      <c r="P6725" s="140" t="str">
        <f ca="1">IF(Proc[[#This Row],[DaysAgeing]]&gt;5,"yep","on track")</f>
        <v>yep</v>
      </c>
      <c r="Q6725" s="2">
        <f ca="1">IF(Proc[[#This Row],[DateClosed]]="",ABS(NETWORKDAYS(Proc[[#This Row],[DateOpened]],TODAY()))-1,ABS(NETWORKDAYS(Proc[[#This Row],[DateOpened]],Proc[[#This Row],[DateClosed]]))-1)</f>
        <v>36</v>
      </c>
      <c r="R6725" s="140" t="s">
        <v>488</v>
      </c>
      <c r="S6725" s="145"/>
      <c r="T6725" s="153">
        <v>6724</v>
      </c>
    </row>
    <row r="6726" spans="1:20" hidden="1">
      <c r="A6726" s="146" t="s">
        <v>7148</v>
      </c>
      <c r="B6726" s="145" t="str">
        <f>IFERROR(VLOOKUP(Proc[[#This Row],[App]],Table2[],3,0),"open")</f>
        <v>ok</v>
      </c>
      <c r="C6726" s="147" t="s">
        <v>369</v>
      </c>
      <c r="D6726" s="152" t="s">
        <v>6402</v>
      </c>
      <c r="E6726" s="152" t="s">
        <v>7096</v>
      </c>
      <c r="F6726" s="148" t="s">
        <v>7096</v>
      </c>
      <c r="G6726" s="146" t="s">
        <v>406</v>
      </c>
      <c r="H6726" s="145" t="str">
        <f>IF(Proc[[#This Row],[type]]="LFF (MDG-F)",MID(Proc[[#This Row],[Obj]],13,10),"")</f>
        <v>2131C00009</v>
      </c>
      <c r="I6726" s="152"/>
      <c r="J6726" s="145" t="b">
        <f>Proc[[#This Row],[Requested]]=Proc[[#This Row],[CurrentParent]]</f>
        <v>1</v>
      </c>
      <c r="K6726" s="145" t="str">
        <f>IF(Proc[[#This Row],[Author]]="Marcela Urrego",VLOOKUP(LEFT(Proc[[#This Row],[Requested]],1),Table3[#All],2,0),VLOOKUP(Proc[[#This Row],[Author]],Table4[],2,0))</f>
        <v>LS</v>
      </c>
      <c r="L6726" s="148" t="s">
        <v>7174</v>
      </c>
      <c r="M6726" s="140">
        <v>46065</v>
      </c>
      <c r="N6726" s="140"/>
      <c r="O6726" s="140"/>
      <c r="P6726" s="140" t="str">
        <f ca="1">IF(Proc[[#This Row],[DaysAgeing]]&gt;5,"yep","on track")</f>
        <v>yep</v>
      </c>
      <c r="Q6726" s="2">
        <f ca="1">IF(Proc[[#This Row],[DateClosed]]="",ABS(NETWORKDAYS(Proc[[#This Row],[DateOpened]],TODAY()))-1,ABS(NETWORKDAYS(Proc[[#This Row],[DateOpened]],Proc[[#This Row],[DateClosed]]))-1)</f>
        <v>36</v>
      </c>
      <c r="R6726" s="140" t="s">
        <v>488</v>
      </c>
      <c r="S6726" s="145"/>
      <c r="T6726" s="153">
        <v>6725</v>
      </c>
    </row>
    <row r="6727" spans="1:20" hidden="1">
      <c r="A6727" s="146" t="s">
        <v>7148</v>
      </c>
      <c r="B6727" s="145" t="str">
        <f>IFERROR(VLOOKUP(Proc[[#This Row],[App]],Table2[],3,0),"open")</f>
        <v>ok</v>
      </c>
      <c r="C6727" s="147" t="s">
        <v>369</v>
      </c>
      <c r="D6727" s="152" t="s">
        <v>6403</v>
      </c>
      <c r="E6727" s="152" t="s">
        <v>7096</v>
      </c>
      <c r="F6727" s="148" t="s">
        <v>7096</v>
      </c>
      <c r="G6727" s="146" t="s">
        <v>406</v>
      </c>
      <c r="H6727" s="145" t="str">
        <f>IF(Proc[[#This Row],[type]]="LFF (MDG-F)",MID(Proc[[#This Row],[Obj]],13,10),"")</f>
        <v>2131C00857</v>
      </c>
      <c r="I6727" s="152"/>
      <c r="J6727" s="145" t="b">
        <f>Proc[[#This Row],[Requested]]=Proc[[#This Row],[CurrentParent]]</f>
        <v>1</v>
      </c>
      <c r="K6727" s="145" t="str">
        <f>IF(Proc[[#This Row],[Author]]="Marcela Urrego",VLOOKUP(LEFT(Proc[[#This Row],[Requested]],1),Table3[#All],2,0),VLOOKUP(Proc[[#This Row],[Author]],Table4[],2,0))</f>
        <v>LS</v>
      </c>
      <c r="L6727" s="148" t="s">
        <v>7174</v>
      </c>
      <c r="M6727" s="140">
        <v>46065</v>
      </c>
      <c r="N6727" s="140"/>
      <c r="O6727" s="140"/>
      <c r="P6727" s="140" t="str">
        <f ca="1">IF(Proc[[#This Row],[DaysAgeing]]&gt;5,"yep","on track")</f>
        <v>yep</v>
      </c>
      <c r="Q6727" s="2">
        <f ca="1">IF(Proc[[#This Row],[DateClosed]]="",ABS(NETWORKDAYS(Proc[[#This Row],[DateOpened]],TODAY()))-1,ABS(NETWORKDAYS(Proc[[#This Row],[DateOpened]],Proc[[#This Row],[DateClosed]]))-1)</f>
        <v>36</v>
      </c>
      <c r="R6727" s="140" t="s">
        <v>488</v>
      </c>
      <c r="S6727" s="145"/>
      <c r="T6727" s="153">
        <v>6726</v>
      </c>
    </row>
    <row r="6728" spans="1:20" hidden="1">
      <c r="A6728" s="146" t="s">
        <v>7148</v>
      </c>
      <c r="B6728" s="145" t="str">
        <f>IFERROR(VLOOKUP(Proc[[#This Row],[App]],Table2[],3,0),"open")</f>
        <v>ok</v>
      </c>
      <c r="C6728" s="146" t="s">
        <v>369</v>
      </c>
      <c r="D6728" s="152" t="s">
        <v>6404</v>
      </c>
      <c r="E6728" s="152" t="s">
        <v>7090</v>
      </c>
      <c r="F6728" s="145" t="s">
        <v>7090</v>
      </c>
      <c r="G6728" s="146" t="s">
        <v>400</v>
      </c>
      <c r="H6728" s="145" t="str">
        <f>IF(Proc[[#This Row],[type]]="LFF (MDG-F)",MID(Proc[[#This Row],[Obj]],13,10),"")</f>
        <v/>
      </c>
      <c r="I6728" s="152"/>
      <c r="J6728" s="145" t="b">
        <f>Proc[[#This Row],[Requested]]=Proc[[#This Row],[CurrentParent]]</f>
        <v>1</v>
      </c>
      <c r="K6728" s="145" t="str">
        <f>IF(Proc[[#This Row],[Author]]="Marcela Urrego",VLOOKUP(LEFT(Proc[[#This Row],[Requested]],1),Table3[#All],2,0),VLOOKUP(Proc[[#This Row],[Author]],Table4[],2,0))</f>
        <v>LS</v>
      </c>
      <c r="L6728" s="148" t="s">
        <v>7174</v>
      </c>
      <c r="M6728" s="140">
        <v>46065</v>
      </c>
      <c r="N6728" s="140"/>
      <c r="O6728" s="140"/>
      <c r="P6728" s="140" t="str">
        <f ca="1">IF(Proc[[#This Row],[DaysAgeing]]&gt;5,"yep","on track")</f>
        <v>yep</v>
      </c>
      <c r="Q6728" s="2">
        <f ca="1">IF(Proc[[#This Row],[DateClosed]]="",ABS(NETWORKDAYS(Proc[[#This Row],[DateOpened]],TODAY()))-1,ABS(NETWORKDAYS(Proc[[#This Row],[DateOpened]],Proc[[#This Row],[DateClosed]]))-1)</f>
        <v>36</v>
      </c>
      <c r="R6728" s="140" t="s">
        <v>488</v>
      </c>
      <c r="S6728" s="145"/>
      <c r="T6728" s="153">
        <v>6727</v>
      </c>
    </row>
    <row r="6729" spans="1:20" hidden="1">
      <c r="A6729" s="146" t="s">
        <v>7148</v>
      </c>
      <c r="B6729" s="145" t="str">
        <f>IFERROR(VLOOKUP(Proc[[#This Row],[App]],Table2[],3,0),"open")</f>
        <v>ok</v>
      </c>
      <c r="C6729" s="146" t="s">
        <v>369</v>
      </c>
      <c r="D6729" s="152" t="s">
        <v>6405</v>
      </c>
      <c r="E6729" s="152" t="s">
        <v>7090</v>
      </c>
      <c r="F6729" s="145" t="s">
        <v>7090</v>
      </c>
      <c r="G6729" s="146" t="s">
        <v>400</v>
      </c>
      <c r="H6729" s="145" t="str">
        <f>IF(Proc[[#This Row],[type]]="LFF (MDG-F)",MID(Proc[[#This Row],[Obj]],13,10),"")</f>
        <v/>
      </c>
      <c r="I6729" s="152"/>
      <c r="J6729" s="145" t="b">
        <f>Proc[[#This Row],[Requested]]=Proc[[#This Row],[CurrentParent]]</f>
        <v>1</v>
      </c>
      <c r="K6729" s="145" t="str">
        <f>IF(Proc[[#This Row],[Author]]="Marcela Urrego",VLOOKUP(LEFT(Proc[[#This Row],[Requested]],1),Table3[#All],2,0),VLOOKUP(Proc[[#This Row],[Author]],Table4[],2,0))</f>
        <v>LS</v>
      </c>
      <c r="L6729" s="148" t="s">
        <v>7174</v>
      </c>
      <c r="M6729" s="140">
        <v>46065</v>
      </c>
      <c r="N6729" s="140"/>
      <c r="O6729" s="140"/>
      <c r="P6729" s="140" t="str">
        <f ca="1">IF(Proc[[#This Row],[DaysAgeing]]&gt;5,"yep","on track")</f>
        <v>yep</v>
      </c>
      <c r="Q6729" s="2">
        <f ca="1">IF(Proc[[#This Row],[DateClosed]]="",ABS(NETWORKDAYS(Proc[[#This Row],[DateOpened]],TODAY()))-1,ABS(NETWORKDAYS(Proc[[#This Row],[DateOpened]],Proc[[#This Row],[DateClosed]]))-1)</f>
        <v>36</v>
      </c>
      <c r="R6729" s="140" t="s">
        <v>488</v>
      </c>
      <c r="S6729" s="145"/>
      <c r="T6729" s="153">
        <v>6728</v>
      </c>
    </row>
    <row r="6730" spans="1:20" hidden="1">
      <c r="A6730" s="146" t="s">
        <v>7148</v>
      </c>
      <c r="B6730" s="145" t="str">
        <f>IFERROR(VLOOKUP(Proc[[#This Row],[App]],Table2[],3,0),"open")</f>
        <v>ok</v>
      </c>
      <c r="C6730" s="146" t="s">
        <v>369</v>
      </c>
      <c r="D6730" s="152" t="s">
        <v>6406</v>
      </c>
      <c r="E6730" s="152" t="s">
        <v>7087</v>
      </c>
      <c r="F6730" s="145" t="s">
        <v>7087</v>
      </c>
      <c r="G6730" s="146" t="s">
        <v>400</v>
      </c>
      <c r="H6730" s="145" t="str">
        <f>IF(Proc[[#This Row],[type]]="LFF (MDG-F)",MID(Proc[[#This Row],[Obj]],13,10),"")</f>
        <v/>
      </c>
      <c r="I6730" s="152"/>
      <c r="J6730" s="145" t="b">
        <f>Proc[[#This Row],[Requested]]=Proc[[#This Row],[CurrentParent]]</f>
        <v>1</v>
      </c>
      <c r="K6730" s="145" t="str">
        <f>IF(Proc[[#This Row],[Author]]="Marcela Urrego",VLOOKUP(LEFT(Proc[[#This Row],[Requested]],1),Table3[#All],2,0),VLOOKUP(Proc[[#This Row],[Author]],Table4[],2,0))</f>
        <v>LS</v>
      </c>
      <c r="L6730" s="148" t="s">
        <v>7174</v>
      </c>
      <c r="M6730" s="140">
        <v>46065</v>
      </c>
      <c r="N6730" s="140"/>
      <c r="O6730" s="140"/>
      <c r="P6730" s="140" t="str">
        <f ca="1">IF(Proc[[#This Row],[DaysAgeing]]&gt;5,"yep","on track")</f>
        <v>yep</v>
      </c>
      <c r="Q6730" s="2">
        <f ca="1">IF(Proc[[#This Row],[DateClosed]]="",ABS(NETWORKDAYS(Proc[[#This Row],[DateOpened]],TODAY()))-1,ABS(NETWORKDAYS(Proc[[#This Row],[DateOpened]],Proc[[#This Row],[DateClosed]]))-1)</f>
        <v>36</v>
      </c>
      <c r="R6730" s="140" t="s">
        <v>488</v>
      </c>
      <c r="S6730" s="145"/>
      <c r="T6730" s="153">
        <v>6729</v>
      </c>
    </row>
    <row r="6731" spans="1:20" hidden="1">
      <c r="A6731" s="146" t="s">
        <v>7148</v>
      </c>
      <c r="B6731" s="145" t="str">
        <f>IFERROR(VLOOKUP(Proc[[#This Row],[App]],Table2[],3,0),"open")</f>
        <v>ok</v>
      </c>
      <c r="C6731" s="146" t="s">
        <v>369</v>
      </c>
      <c r="D6731" s="152" t="s">
        <v>6407</v>
      </c>
      <c r="E6731" s="152" t="s">
        <v>7087</v>
      </c>
      <c r="F6731" s="145" t="s">
        <v>7087</v>
      </c>
      <c r="G6731" s="146" t="s">
        <v>400</v>
      </c>
      <c r="H6731" s="145" t="str">
        <f>IF(Proc[[#This Row],[type]]="LFF (MDG-F)",MID(Proc[[#This Row],[Obj]],13,10),"")</f>
        <v/>
      </c>
      <c r="I6731" s="152"/>
      <c r="J6731" s="145" t="b">
        <f>Proc[[#This Row],[Requested]]=Proc[[#This Row],[CurrentParent]]</f>
        <v>1</v>
      </c>
      <c r="K6731" s="145" t="str">
        <f>IF(Proc[[#This Row],[Author]]="Marcela Urrego",VLOOKUP(LEFT(Proc[[#This Row],[Requested]],1),Table3[#All],2,0),VLOOKUP(Proc[[#This Row],[Author]],Table4[],2,0))</f>
        <v>LS</v>
      </c>
      <c r="L6731" s="148" t="s">
        <v>7174</v>
      </c>
      <c r="M6731" s="140">
        <v>46065</v>
      </c>
      <c r="N6731" s="140"/>
      <c r="O6731" s="140"/>
      <c r="P6731" s="140" t="str">
        <f ca="1">IF(Proc[[#This Row],[DaysAgeing]]&gt;5,"yep","on track")</f>
        <v>yep</v>
      </c>
      <c r="Q6731" s="2">
        <f ca="1">IF(Proc[[#This Row],[DateClosed]]="",ABS(NETWORKDAYS(Proc[[#This Row],[DateOpened]],TODAY()))-1,ABS(NETWORKDAYS(Proc[[#This Row],[DateOpened]],Proc[[#This Row],[DateClosed]]))-1)</f>
        <v>36</v>
      </c>
      <c r="R6731" s="140" t="s">
        <v>488</v>
      </c>
      <c r="S6731" s="145"/>
      <c r="T6731" s="153">
        <v>6730</v>
      </c>
    </row>
    <row r="6732" spans="1:20" hidden="1">
      <c r="A6732" s="146" t="s">
        <v>7148</v>
      </c>
      <c r="B6732" s="145" t="str">
        <f>IFERROR(VLOOKUP(Proc[[#This Row],[App]],Table2[],3,0),"open")</f>
        <v>ok</v>
      </c>
      <c r="C6732" s="146" t="s">
        <v>369</v>
      </c>
      <c r="D6732" s="152" t="s">
        <v>6408</v>
      </c>
      <c r="E6732" s="152" t="s">
        <v>7087</v>
      </c>
      <c r="F6732" s="145" t="s">
        <v>7087</v>
      </c>
      <c r="G6732" s="146" t="s">
        <v>400</v>
      </c>
      <c r="H6732" s="145" t="str">
        <f>IF(Proc[[#This Row],[type]]="LFF (MDG-F)",MID(Proc[[#This Row],[Obj]],13,10),"")</f>
        <v/>
      </c>
      <c r="I6732" s="152"/>
      <c r="J6732" s="145" t="b">
        <f>Proc[[#This Row],[Requested]]=Proc[[#This Row],[CurrentParent]]</f>
        <v>1</v>
      </c>
      <c r="K6732" s="145" t="str">
        <f>IF(Proc[[#This Row],[Author]]="Marcela Urrego",VLOOKUP(LEFT(Proc[[#This Row],[Requested]],1),Table3[#All],2,0),VLOOKUP(Proc[[#This Row],[Author]],Table4[],2,0))</f>
        <v>LS</v>
      </c>
      <c r="L6732" s="148" t="s">
        <v>7174</v>
      </c>
      <c r="M6732" s="140">
        <v>46065</v>
      </c>
      <c r="N6732" s="140"/>
      <c r="O6732" s="140"/>
      <c r="P6732" s="140" t="str">
        <f ca="1">IF(Proc[[#This Row],[DaysAgeing]]&gt;5,"yep","on track")</f>
        <v>yep</v>
      </c>
      <c r="Q6732" s="2">
        <f ca="1">IF(Proc[[#This Row],[DateClosed]]="",ABS(NETWORKDAYS(Proc[[#This Row],[DateOpened]],TODAY()))-1,ABS(NETWORKDAYS(Proc[[#This Row],[DateOpened]],Proc[[#This Row],[DateClosed]]))-1)</f>
        <v>36</v>
      </c>
      <c r="R6732" s="140" t="s">
        <v>488</v>
      </c>
      <c r="S6732" s="145"/>
      <c r="T6732" s="153">
        <v>6731</v>
      </c>
    </row>
    <row r="6733" spans="1:20" hidden="1">
      <c r="A6733" s="146" t="s">
        <v>7148</v>
      </c>
      <c r="B6733" s="145" t="str">
        <f>IFERROR(VLOOKUP(Proc[[#This Row],[App]],Table2[],3,0),"open")</f>
        <v>ok</v>
      </c>
      <c r="C6733" s="146" t="s">
        <v>369</v>
      </c>
      <c r="D6733" s="152" t="s">
        <v>6409</v>
      </c>
      <c r="E6733" s="152" t="s">
        <v>6125</v>
      </c>
      <c r="F6733" s="145" t="s">
        <v>6125</v>
      </c>
      <c r="G6733" s="146" t="s">
        <v>400</v>
      </c>
      <c r="H6733" s="145" t="str">
        <f>IF(Proc[[#This Row],[type]]="LFF (MDG-F)",MID(Proc[[#This Row],[Obj]],13,10),"")</f>
        <v/>
      </c>
      <c r="I6733" s="152"/>
      <c r="J6733" s="145" t="b">
        <f>Proc[[#This Row],[Requested]]=Proc[[#This Row],[CurrentParent]]</f>
        <v>1</v>
      </c>
      <c r="K6733" s="145" t="str">
        <f>IF(Proc[[#This Row],[Author]]="Marcela Urrego",VLOOKUP(LEFT(Proc[[#This Row],[Requested]],1),Table3[#All],2,0),VLOOKUP(Proc[[#This Row],[Author]],Table4[],2,0))</f>
        <v>LS</v>
      </c>
      <c r="L6733" s="148" t="s">
        <v>7174</v>
      </c>
      <c r="M6733" s="140">
        <v>46065</v>
      </c>
      <c r="N6733" s="140"/>
      <c r="O6733" s="140"/>
      <c r="P6733" s="140" t="str">
        <f ca="1">IF(Proc[[#This Row],[DaysAgeing]]&gt;5,"yep","on track")</f>
        <v>yep</v>
      </c>
      <c r="Q6733" s="2">
        <f ca="1">IF(Proc[[#This Row],[DateClosed]]="",ABS(NETWORKDAYS(Proc[[#This Row],[DateOpened]],TODAY()))-1,ABS(NETWORKDAYS(Proc[[#This Row],[DateOpened]],Proc[[#This Row],[DateClosed]]))-1)</f>
        <v>36</v>
      </c>
      <c r="R6733" s="140" t="s">
        <v>488</v>
      </c>
      <c r="S6733" s="145"/>
      <c r="T6733" s="153">
        <v>6732</v>
      </c>
    </row>
    <row r="6734" spans="1:20" hidden="1">
      <c r="A6734" s="146" t="s">
        <v>7148</v>
      </c>
      <c r="B6734" s="145" t="str">
        <f>IFERROR(VLOOKUP(Proc[[#This Row],[App]],Table2[],3,0),"open")</f>
        <v>ok</v>
      </c>
      <c r="C6734" s="146" t="s">
        <v>369</v>
      </c>
      <c r="D6734" s="152" t="s">
        <v>6410</v>
      </c>
      <c r="E6734" s="152" t="s">
        <v>6125</v>
      </c>
      <c r="F6734" s="145" t="s">
        <v>6125</v>
      </c>
      <c r="G6734" s="146" t="s">
        <v>400</v>
      </c>
      <c r="H6734" s="145" t="str">
        <f>IF(Proc[[#This Row],[type]]="LFF (MDG-F)",MID(Proc[[#This Row],[Obj]],13,10),"")</f>
        <v/>
      </c>
      <c r="I6734" s="152"/>
      <c r="J6734" s="145" t="b">
        <f>Proc[[#This Row],[Requested]]=Proc[[#This Row],[CurrentParent]]</f>
        <v>1</v>
      </c>
      <c r="K6734" s="145" t="str">
        <f>IF(Proc[[#This Row],[Author]]="Marcela Urrego",VLOOKUP(LEFT(Proc[[#This Row],[Requested]],1),Table3[#All],2,0),VLOOKUP(Proc[[#This Row],[Author]],Table4[],2,0))</f>
        <v>LS</v>
      </c>
      <c r="L6734" s="148" t="s">
        <v>7174</v>
      </c>
      <c r="M6734" s="140">
        <v>46065</v>
      </c>
      <c r="N6734" s="140"/>
      <c r="O6734" s="140"/>
      <c r="P6734" s="140" t="str">
        <f ca="1">IF(Proc[[#This Row],[DaysAgeing]]&gt;5,"yep","on track")</f>
        <v>yep</v>
      </c>
      <c r="Q6734" s="2">
        <f ca="1">IF(Proc[[#This Row],[DateClosed]]="",ABS(NETWORKDAYS(Proc[[#This Row],[DateOpened]],TODAY()))-1,ABS(NETWORKDAYS(Proc[[#This Row],[DateOpened]],Proc[[#This Row],[DateClosed]]))-1)</f>
        <v>36</v>
      </c>
      <c r="R6734" s="140" t="s">
        <v>488</v>
      </c>
      <c r="S6734" s="145"/>
      <c r="T6734" s="153">
        <v>6733</v>
      </c>
    </row>
    <row r="6735" spans="1:20" hidden="1">
      <c r="A6735" s="146" t="s">
        <v>7148</v>
      </c>
      <c r="B6735" s="145" t="str">
        <f>IFERROR(VLOOKUP(Proc[[#This Row],[App]],Table2[],3,0),"open")</f>
        <v>ok</v>
      </c>
      <c r="C6735" s="146" t="s">
        <v>369</v>
      </c>
      <c r="D6735" s="152" t="s">
        <v>6411</v>
      </c>
      <c r="E6735" s="152" t="s">
        <v>6125</v>
      </c>
      <c r="F6735" s="145" t="s">
        <v>6125</v>
      </c>
      <c r="G6735" s="146" t="s">
        <v>400</v>
      </c>
      <c r="H6735" s="145" t="str">
        <f>IF(Proc[[#This Row],[type]]="LFF (MDG-F)",MID(Proc[[#This Row],[Obj]],13,10),"")</f>
        <v/>
      </c>
      <c r="I6735" s="152"/>
      <c r="J6735" s="145" t="b">
        <f>Proc[[#This Row],[Requested]]=Proc[[#This Row],[CurrentParent]]</f>
        <v>1</v>
      </c>
      <c r="K6735" s="145" t="str">
        <f>IF(Proc[[#This Row],[Author]]="Marcela Urrego",VLOOKUP(LEFT(Proc[[#This Row],[Requested]],1),Table3[#All],2,0),VLOOKUP(Proc[[#This Row],[Author]],Table4[],2,0))</f>
        <v>LS</v>
      </c>
      <c r="L6735" s="148" t="s">
        <v>7174</v>
      </c>
      <c r="M6735" s="140">
        <v>46065</v>
      </c>
      <c r="N6735" s="140"/>
      <c r="O6735" s="140"/>
      <c r="P6735" s="140" t="str">
        <f ca="1">IF(Proc[[#This Row],[DaysAgeing]]&gt;5,"yep","on track")</f>
        <v>yep</v>
      </c>
      <c r="Q6735" s="2">
        <f ca="1">IF(Proc[[#This Row],[DateClosed]]="",ABS(NETWORKDAYS(Proc[[#This Row],[DateOpened]],TODAY()))-1,ABS(NETWORKDAYS(Proc[[#This Row],[DateOpened]],Proc[[#This Row],[DateClosed]]))-1)</f>
        <v>36</v>
      </c>
      <c r="R6735" s="140" t="s">
        <v>488</v>
      </c>
      <c r="S6735" s="145"/>
      <c r="T6735" s="153">
        <v>6734</v>
      </c>
    </row>
    <row r="6736" spans="1:20" hidden="1">
      <c r="A6736" s="146" t="s">
        <v>7148</v>
      </c>
      <c r="B6736" s="145" t="str">
        <f>IFERROR(VLOOKUP(Proc[[#This Row],[App]],Table2[],3,0),"open")</f>
        <v>ok</v>
      </c>
      <c r="C6736" s="146" t="s">
        <v>369</v>
      </c>
      <c r="D6736" s="152" t="s">
        <v>6412</v>
      </c>
      <c r="E6736" s="152" t="s">
        <v>6125</v>
      </c>
      <c r="F6736" s="145" t="s">
        <v>6125</v>
      </c>
      <c r="G6736" s="146" t="s">
        <v>400</v>
      </c>
      <c r="H6736" s="145" t="str">
        <f>IF(Proc[[#This Row],[type]]="LFF (MDG-F)",MID(Proc[[#This Row],[Obj]],13,10),"")</f>
        <v/>
      </c>
      <c r="I6736" s="152"/>
      <c r="J6736" s="145" t="b">
        <f>Proc[[#This Row],[Requested]]=Proc[[#This Row],[CurrentParent]]</f>
        <v>1</v>
      </c>
      <c r="K6736" s="145" t="str">
        <f>IF(Proc[[#This Row],[Author]]="Marcela Urrego",VLOOKUP(LEFT(Proc[[#This Row],[Requested]],1),Table3[#All],2,0),VLOOKUP(Proc[[#This Row],[Author]],Table4[],2,0))</f>
        <v>LS</v>
      </c>
      <c r="L6736" s="148" t="s">
        <v>7174</v>
      </c>
      <c r="M6736" s="140">
        <v>46065</v>
      </c>
      <c r="N6736" s="140"/>
      <c r="O6736" s="140"/>
      <c r="P6736" s="140" t="str">
        <f ca="1">IF(Proc[[#This Row],[DaysAgeing]]&gt;5,"yep","on track")</f>
        <v>yep</v>
      </c>
      <c r="Q6736" s="2">
        <f ca="1">IF(Proc[[#This Row],[DateClosed]]="",ABS(NETWORKDAYS(Proc[[#This Row],[DateOpened]],TODAY()))-1,ABS(NETWORKDAYS(Proc[[#This Row],[DateOpened]],Proc[[#This Row],[DateClosed]]))-1)</f>
        <v>36</v>
      </c>
      <c r="R6736" s="140" t="s">
        <v>488</v>
      </c>
      <c r="S6736" s="145"/>
      <c r="T6736" s="153">
        <v>6735</v>
      </c>
    </row>
    <row r="6737" spans="1:20" hidden="1">
      <c r="A6737" s="146" t="s">
        <v>7148</v>
      </c>
      <c r="B6737" s="145" t="str">
        <f>IFERROR(VLOOKUP(Proc[[#This Row],[App]],Table2[],3,0),"open")</f>
        <v>ok</v>
      </c>
      <c r="C6737" s="146" t="s">
        <v>369</v>
      </c>
      <c r="D6737" s="152" t="s">
        <v>6413</v>
      </c>
      <c r="E6737" s="152" t="s">
        <v>6125</v>
      </c>
      <c r="F6737" s="145" t="s">
        <v>6125</v>
      </c>
      <c r="G6737" s="146" t="s">
        <v>400</v>
      </c>
      <c r="H6737" s="145" t="str">
        <f>IF(Proc[[#This Row],[type]]="LFF (MDG-F)",MID(Proc[[#This Row],[Obj]],13,10),"")</f>
        <v/>
      </c>
      <c r="I6737" s="152"/>
      <c r="J6737" s="145" t="b">
        <f>Proc[[#This Row],[Requested]]=Proc[[#This Row],[CurrentParent]]</f>
        <v>1</v>
      </c>
      <c r="K6737" s="145" t="str">
        <f>IF(Proc[[#This Row],[Author]]="Marcela Urrego",VLOOKUP(LEFT(Proc[[#This Row],[Requested]],1),Table3[#All],2,0),VLOOKUP(Proc[[#This Row],[Author]],Table4[],2,0))</f>
        <v>LS</v>
      </c>
      <c r="L6737" s="148" t="s">
        <v>7174</v>
      </c>
      <c r="M6737" s="140">
        <v>46065</v>
      </c>
      <c r="N6737" s="140"/>
      <c r="O6737" s="140"/>
      <c r="P6737" s="140" t="str">
        <f ca="1">IF(Proc[[#This Row],[DaysAgeing]]&gt;5,"yep","on track")</f>
        <v>yep</v>
      </c>
      <c r="Q6737" s="2">
        <f ca="1">IF(Proc[[#This Row],[DateClosed]]="",ABS(NETWORKDAYS(Proc[[#This Row],[DateOpened]],TODAY()))-1,ABS(NETWORKDAYS(Proc[[#This Row],[DateOpened]],Proc[[#This Row],[DateClosed]]))-1)</f>
        <v>36</v>
      </c>
      <c r="R6737" s="140" t="s">
        <v>488</v>
      </c>
      <c r="S6737" s="145"/>
      <c r="T6737" s="153">
        <v>6736</v>
      </c>
    </row>
    <row r="6738" spans="1:20" hidden="1">
      <c r="A6738" s="146" t="s">
        <v>7148</v>
      </c>
      <c r="B6738" s="145" t="str">
        <f>IFERROR(VLOOKUP(Proc[[#This Row],[App]],Table2[],3,0),"open")</f>
        <v>ok</v>
      </c>
      <c r="C6738" s="146" t="s">
        <v>369</v>
      </c>
      <c r="D6738" s="152" t="s">
        <v>6414</v>
      </c>
      <c r="E6738" s="152" t="s">
        <v>6125</v>
      </c>
      <c r="F6738" s="145" t="s">
        <v>6125</v>
      </c>
      <c r="G6738" s="146" t="s">
        <v>400</v>
      </c>
      <c r="H6738" s="145" t="str">
        <f>IF(Proc[[#This Row],[type]]="LFF (MDG-F)",MID(Proc[[#This Row],[Obj]],13,10),"")</f>
        <v/>
      </c>
      <c r="I6738" s="152"/>
      <c r="J6738" s="145" t="b">
        <f>Proc[[#This Row],[Requested]]=Proc[[#This Row],[CurrentParent]]</f>
        <v>1</v>
      </c>
      <c r="K6738" s="145" t="str">
        <f>IF(Proc[[#This Row],[Author]]="Marcela Urrego",VLOOKUP(LEFT(Proc[[#This Row],[Requested]],1),Table3[#All],2,0),VLOOKUP(Proc[[#This Row],[Author]],Table4[],2,0))</f>
        <v>LS</v>
      </c>
      <c r="L6738" s="148" t="s">
        <v>7174</v>
      </c>
      <c r="M6738" s="140">
        <v>46065</v>
      </c>
      <c r="N6738" s="140"/>
      <c r="O6738" s="140"/>
      <c r="P6738" s="140" t="str">
        <f ca="1">IF(Proc[[#This Row],[DaysAgeing]]&gt;5,"yep","on track")</f>
        <v>yep</v>
      </c>
      <c r="Q6738" s="2">
        <f ca="1">IF(Proc[[#This Row],[DateClosed]]="",ABS(NETWORKDAYS(Proc[[#This Row],[DateOpened]],TODAY()))-1,ABS(NETWORKDAYS(Proc[[#This Row],[DateOpened]],Proc[[#This Row],[DateClosed]]))-1)</f>
        <v>36</v>
      </c>
      <c r="R6738" s="140" t="s">
        <v>488</v>
      </c>
      <c r="S6738" s="145"/>
      <c r="T6738" s="153">
        <v>6737</v>
      </c>
    </row>
    <row r="6739" spans="1:20" hidden="1">
      <c r="A6739" s="146" t="s">
        <v>7148</v>
      </c>
      <c r="B6739" s="145" t="str">
        <f>IFERROR(VLOOKUP(Proc[[#This Row],[App]],Table2[],3,0),"open")</f>
        <v>ok</v>
      </c>
      <c r="C6739" s="146" t="s">
        <v>369</v>
      </c>
      <c r="D6739" s="152" t="s">
        <v>6415</v>
      </c>
      <c r="E6739" s="152" t="s">
        <v>6125</v>
      </c>
      <c r="F6739" s="145" t="s">
        <v>6125</v>
      </c>
      <c r="G6739" s="146" t="s">
        <v>400</v>
      </c>
      <c r="H6739" s="145" t="str">
        <f>IF(Proc[[#This Row],[type]]="LFF (MDG-F)",MID(Proc[[#This Row],[Obj]],13,10),"")</f>
        <v/>
      </c>
      <c r="I6739" s="152"/>
      <c r="J6739" s="145" t="b">
        <f>Proc[[#This Row],[Requested]]=Proc[[#This Row],[CurrentParent]]</f>
        <v>1</v>
      </c>
      <c r="K6739" s="145" t="str">
        <f>IF(Proc[[#This Row],[Author]]="Marcela Urrego",VLOOKUP(LEFT(Proc[[#This Row],[Requested]],1),Table3[#All],2,0),VLOOKUP(Proc[[#This Row],[Author]],Table4[],2,0))</f>
        <v>LS</v>
      </c>
      <c r="L6739" s="148" t="s">
        <v>7174</v>
      </c>
      <c r="M6739" s="140">
        <v>46065</v>
      </c>
      <c r="N6739" s="140"/>
      <c r="O6739" s="140"/>
      <c r="P6739" s="140" t="str">
        <f ca="1">IF(Proc[[#This Row],[DaysAgeing]]&gt;5,"yep","on track")</f>
        <v>yep</v>
      </c>
      <c r="Q6739" s="2">
        <f ca="1">IF(Proc[[#This Row],[DateClosed]]="",ABS(NETWORKDAYS(Proc[[#This Row],[DateOpened]],TODAY()))-1,ABS(NETWORKDAYS(Proc[[#This Row],[DateOpened]],Proc[[#This Row],[DateClosed]]))-1)</f>
        <v>36</v>
      </c>
      <c r="R6739" s="140" t="s">
        <v>488</v>
      </c>
      <c r="S6739" s="145"/>
      <c r="T6739" s="153">
        <v>6738</v>
      </c>
    </row>
    <row r="6740" spans="1:20" hidden="1">
      <c r="A6740" s="146" t="s">
        <v>7148</v>
      </c>
      <c r="B6740" s="145" t="str">
        <f>IFERROR(VLOOKUP(Proc[[#This Row],[App]],Table2[],3,0),"open")</f>
        <v>ok</v>
      </c>
      <c r="C6740" s="146" t="s">
        <v>369</v>
      </c>
      <c r="D6740" s="152" t="s">
        <v>6416</v>
      </c>
      <c r="E6740" s="152" t="s">
        <v>6125</v>
      </c>
      <c r="F6740" s="145" t="s">
        <v>6125</v>
      </c>
      <c r="G6740" s="146" t="s">
        <v>400</v>
      </c>
      <c r="H6740" s="145" t="str">
        <f>IF(Proc[[#This Row],[type]]="LFF (MDG-F)",MID(Proc[[#This Row],[Obj]],13,10),"")</f>
        <v/>
      </c>
      <c r="I6740" s="152"/>
      <c r="J6740" s="145" t="b">
        <f>Proc[[#This Row],[Requested]]=Proc[[#This Row],[CurrentParent]]</f>
        <v>1</v>
      </c>
      <c r="K6740" s="145" t="str">
        <f>IF(Proc[[#This Row],[Author]]="Marcela Urrego",VLOOKUP(LEFT(Proc[[#This Row],[Requested]],1),Table3[#All],2,0),VLOOKUP(Proc[[#This Row],[Author]],Table4[],2,0))</f>
        <v>LS</v>
      </c>
      <c r="L6740" s="148" t="s">
        <v>7174</v>
      </c>
      <c r="M6740" s="140">
        <v>46065</v>
      </c>
      <c r="N6740" s="140"/>
      <c r="O6740" s="140"/>
      <c r="P6740" s="140" t="str">
        <f ca="1">IF(Proc[[#This Row],[DaysAgeing]]&gt;5,"yep","on track")</f>
        <v>yep</v>
      </c>
      <c r="Q6740" s="2">
        <f ca="1">IF(Proc[[#This Row],[DateClosed]]="",ABS(NETWORKDAYS(Proc[[#This Row],[DateOpened]],TODAY()))-1,ABS(NETWORKDAYS(Proc[[#This Row],[DateOpened]],Proc[[#This Row],[DateClosed]]))-1)</f>
        <v>36</v>
      </c>
      <c r="R6740" s="140" t="s">
        <v>488</v>
      </c>
      <c r="S6740" s="145"/>
      <c r="T6740" s="153">
        <v>6739</v>
      </c>
    </row>
    <row r="6741" spans="1:20" hidden="1">
      <c r="A6741" s="146" t="s">
        <v>7148</v>
      </c>
      <c r="B6741" s="145" t="str">
        <f>IFERROR(VLOOKUP(Proc[[#This Row],[App]],Table2[],3,0),"open")</f>
        <v>ok</v>
      </c>
      <c r="C6741" s="146" t="s">
        <v>369</v>
      </c>
      <c r="D6741" s="152" t="s">
        <v>6417</v>
      </c>
      <c r="E6741" s="152" t="s">
        <v>6125</v>
      </c>
      <c r="F6741" s="145" t="s">
        <v>6125</v>
      </c>
      <c r="G6741" s="146" t="s">
        <v>400</v>
      </c>
      <c r="H6741" s="145" t="str">
        <f>IF(Proc[[#This Row],[type]]="LFF (MDG-F)",MID(Proc[[#This Row],[Obj]],13,10),"")</f>
        <v/>
      </c>
      <c r="I6741" s="152"/>
      <c r="J6741" s="145" t="b">
        <f>Proc[[#This Row],[Requested]]=Proc[[#This Row],[CurrentParent]]</f>
        <v>1</v>
      </c>
      <c r="K6741" s="145" t="str">
        <f>IF(Proc[[#This Row],[Author]]="Marcela Urrego",VLOOKUP(LEFT(Proc[[#This Row],[Requested]],1),Table3[#All],2,0),VLOOKUP(Proc[[#This Row],[Author]],Table4[],2,0))</f>
        <v>LS</v>
      </c>
      <c r="L6741" s="148" t="s">
        <v>7174</v>
      </c>
      <c r="M6741" s="140">
        <v>46065</v>
      </c>
      <c r="N6741" s="140"/>
      <c r="O6741" s="140"/>
      <c r="P6741" s="140" t="str">
        <f ca="1">IF(Proc[[#This Row],[DaysAgeing]]&gt;5,"yep","on track")</f>
        <v>yep</v>
      </c>
      <c r="Q6741" s="2">
        <f ca="1">IF(Proc[[#This Row],[DateClosed]]="",ABS(NETWORKDAYS(Proc[[#This Row],[DateOpened]],TODAY()))-1,ABS(NETWORKDAYS(Proc[[#This Row],[DateOpened]],Proc[[#This Row],[DateClosed]]))-1)</f>
        <v>36</v>
      </c>
      <c r="R6741" s="140" t="s">
        <v>488</v>
      </c>
      <c r="S6741" s="145"/>
      <c r="T6741" s="153">
        <v>6740</v>
      </c>
    </row>
    <row r="6742" spans="1:20" hidden="1">
      <c r="A6742" s="146" t="s">
        <v>7148</v>
      </c>
      <c r="B6742" s="145" t="str">
        <f>IFERROR(VLOOKUP(Proc[[#This Row],[App]],Table2[],3,0),"open")</f>
        <v>ok</v>
      </c>
      <c r="C6742" s="146" t="s">
        <v>369</v>
      </c>
      <c r="D6742" s="152" t="s">
        <v>6418</v>
      </c>
      <c r="E6742" s="152" t="s">
        <v>7093</v>
      </c>
      <c r="F6742" s="145" t="s">
        <v>7093</v>
      </c>
      <c r="G6742" s="146" t="s">
        <v>400</v>
      </c>
      <c r="H6742" s="145" t="str">
        <f>IF(Proc[[#This Row],[type]]="LFF (MDG-F)",MID(Proc[[#This Row],[Obj]],13,10),"")</f>
        <v/>
      </c>
      <c r="I6742" s="152"/>
      <c r="J6742" s="145" t="b">
        <f>Proc[[#This Row],[Requested]]=Proc[[#This Row],[CurrentParent]]</f>
        <v>1</v>
      </c>
      <c r="K6742" s="145" t="str">
        <f>IF(Proc[[#This Row],[Author]]="Marcela Urrego",VLOOKUP(LEFT(Proc[[#This Row],[Requested]],1),Table3[#All],2,0),VLOOKUP(Proc[[#This Row],[Author]],Table4[],2,0))</f>
        <v>LS</v>
      </c>
      <c r="L6742" s="148" t="s">
        <v>7174</v>
      </c>
      <c r="M6742" s="140">
        <v>46065</v>
      </c>
      <c r="N6742" s="140"/>
      <c r="O6742" s="140"/>
      <c r="P6742" s="140" t="str">
        <f ca="1">IF(Proc[[#This Row],[DaysAgeing]]&gt;5,"yep","on track")</f>
        <v>yep</v>
      </c>
      <c r="Q6742" s="2">
        <f ca="1">IF(Proc[[#This Row],[DateClosed]]="",ABS(NETWORKDAYS(Proc[[#This Row],[DateOpened]],TODAY()))-1,ABS(NETWORKDAYS(Proc[[#This Row],[DateOpened]],Proc[[#This Row],[DateClosed]]))-1)</f>
        <v>36</v>
      </c>
      <c r="R6742" s="140" t="s">
        <v>488</v>
      </c>
      <c r="S6742" s="145"/>
      <c r="T6742" s="153">
        <v>6741</v>
      </c>
    </row>
    <row r="6743" spans="1:20" hidden="1">
      <c r="A6743" s="146" t="s">
        <v>7148</v>
      </c>
      <c r="B6743" s="145" t="str">
        <f>IFERROR(VLOOKUP(Proc[[#This Row],[App]],Table2[],3,0),"open")</f>
        <v>ok</v>
      </c>
      <c r="C6743" s="146" t="s">
        <v>369</v>
      </c>
      <c r="D6743" s="152" t="s">
        <v>6419</v>
      </c>
      <c r="E6743" s="152" t="s">
        <v>7097</v>
      </c>
      <c r="F6743" s="145" t="s">
        <v>7097</v>
      </c>
      <c r="G6743" s="146" t="s">
        <v>400</v>
      </c>
      <c r="H6743" s="145" t="str">
        <f>IF(Proc[[#This Row],[type]]="LFF (MDG-F)",MID(Proc[[#This Row],[Obj]],13,10),"")</f>
        <v/>
      </c>
      <c r="I6743" s="152"/>
      <c r="J6743" s="145" t="b">
        <f>Proc[[#This Row],[Requested]]=Proc[[#This Row],[CurrentParent]]</f>
        <v>1</v>
      </c>
      <c r="K6743" s="145" t="str">
        <f>IF(Proc[[#This Row],[Author]]="Marcela Urrego",VLOOKUP(LEFT(Proc[[#This Row],[Requested]],1),Table3[#All],2,0),VLOOKUP(Proc[[#This Row],[Author]],Table4[],2,0))</f>
        <v>LS</v>
      </c>
      <c r="L6743" s="148" t="s">
        <v>7174</v>
      </c>
      <c r="M6743" s="140">
        <v>46065</v>
      </c>
      <c r="N6743" s="140"/>
      <c r="O6743" s="140"/>
      <c r="P6743" s="140" t="str">
        <f ca="1">IF(Proc[[#This Row],[DaysAgeing]]&gt;5,"yep","on track")</f>
        <v>yep</v>
      </c>
      <c r="Q6743" s="2">
        <f ca="1">IF(Proc[[#This Row],[DateClosed]]="",ABS(NETWORKDAYS(Proc[[#This Row],[DateOpened]],TODAY()))-1,ABS(NETWORKDAYS(Proc[[#This Row],[DateOpened]],Proc[[#This Row],[DateClosed]]))-1)</f>
        <v>36</v>
      </c>
      <c r="R6743" s="140" t="s">
        <v>488</v>
      </c>
      <c r="S6743" s="145"/>
      <c r="T6743" s="153">
        <v>6742</v>
      </c>
    </row>
    <row r="6744" spans="1:20" hidden="1">
      <c r="A6744" s="146" t="s">
        <v>7148</v>
      </c>
      <c r="B6744" s="145" t="str">
        <f>IFERROR(VLOOKUP(Proc[[#This Row],[App]],Table2[],3,0),"open")</f>
        <v>ok</v>
      </c>
      <c r="C6744" s="146" t="s">
        <v>369</v>
      </c>
      <c r="D6744" s="152" t="s">
        <v>6420</v>
      </c>
      <c r="E6744" s="152" t="s">
        <v>7097</v>
      </c>
      <c r="F6744" s="145" t="s">
        <v>7097</v>
      </c>
      <c r="G6744" s="146" t="s">
        <v>400</v>
      </c>
      <c r="H6744" s="145" t="str">
        <f>IF(Proc[[#This Row],[type]]="LFF (MDG-F)",MID(Proc[[#This Row],[Obj]],13,10),"")</f>
        <v/>
      </c>
      <c r="I6744" s="152"/>
      <c r="J6744" s="145" t="b">
        <f>Proc[[#This Row],[Requested]]=Proc[[#This Row],[CurrentParent]]</f>
        <v>1</v>
      </c>
      <c r="K6744" s="145" t="str">
        <f>IF(Proc[[#This Row],[Author]]="Marcela Urrego",VLOOKUP(LEFT(Proc[[#This Row],[Requested]],1),Table3[#All],2,0),VLOOKUP(Proc[[#This Row],[Author]],Table4[],2,0))</f>
        <v>LS</v>
      </c>
      <c r="L6744" s="148" t="s">
        <v>7174</v>
      </c>
      <c r="M6744" s="140">
        <v>46065</v>
      </c>
      <c r="N6744" s="140"/>
      <c r="O6744" s="140"/>
      <c r="P6744" s="140" t="str">
        <f ca="1">IF(Proc[[#This Row],[DaysAgeing]]&gt;5,"yep","on track")</f>
        <v>yep</v>
      </c>
      <c r="Q6744" s="2">
        <f ca="1">IF(Proc[[#This Row],[DateClosed]]="",ABS(NETWORKDAYS(Proc[[#This Row],[DateOpened]],TODAY()))-1,ABS(NETWORKDAYS(Proc[[#This Row],[DateOpened]],Proc[[#This Row],[DateClosed]]))-1)</f>
        <v>36</v>
      </c>
      <c r="R6744" s="140" t="s">
        <v>488</v>
      </c>
      <c r="S6744" s="145"/>
      <c r="T6744" s="153">
        <v>6743</v>
      </c>
    </row>
    <row r="6745" spans="1:20" hidden="1">
      <c r="A6745" s="146" t="s">
        <v>7148</v>
      </c>
      <c r="B6745" s="145" t="str">
        <f>IFERROR(VLOOKUP(Proc[[#This Row],[App]],Table2[],3,0),"open")</f>
        <v>ok</v>
      </c>
      <c r="C6745" s="146" t="s">
        <v>369</v>
      </c>
      <c r="D6745" s="152" t="s">
        <v>6421</v>
      </c>
      <c r="E6745" s="152" t="s">
        <v>7098</v>
      </c>
      <c r="F6745" s="145" t="s">
        <v>7098</v>
      </c>
      <c r="G6745" s="146" t="s">
        <v>400</v>
      </c>
      <c r="H6745" s="145" t="str">
        <f>IF(Proc[[#This Row],[type]]="LFF (MDG-F)",MID(Proc[[#This Row],[Obj]],13,10),"")</f>
        <v/>
      </c>
      <c r="I6745" s="152"/>
      <c r="J6745" s="145" t="b">
        <f>Proc[[#This Row],[Requested]]=Proc[[#This Row],[CurrentParent]]</f>
        <v>1</v>
      </c>
      <c r="K6745" s="145" t="str">
        <f>IF(Proc[[#This Row],[Author]]="Marcela Urrego",VLOOKUP(LEFT(Proc[[#This Row],[Requested]],1),Table3[#All],2,0),VLOOKUP(Proc[[#This Row],[Author]],Table4[],2,0))</f>
        <v>LS</v>
      </c>
      <c r="L6745" s="148" t="s">
        <v>7174</v>
      </c>
      <c r="M6745" s="140">
        <v>46065</v>
      </c>
      <c r="N6745" s="140"/>
      <c r="O6745" s="140"/>
      <c r="P6745" s="140" t="str">
        <f ca="1">IF(Proc[[#This Row],[DaysAgeing]]&gt;5,"yep","on track")</f>
        <v>yep</v>
      </c>
      <c r="Q6745" s="2">
        <f ca="1">IF(Proc[[#This Row],[DateClosed]]="",ABS(NETWORKDAYS(Proc[[#This Row],[DateOpened]],TODAY()))-1,ABS(NETWORKDAYS(Proc[[#This Row],[DateOpened]],Proc[[#This Row],[DateClosed]]))-1)</f>
        <v>36</v>
      </c>
      <c r="R6745" s="140" t="s">
        <v>488</v>
      </c>
      <c r="S6745" s="145"/>
      <c r="T6745" s="153">
        <v>6744</v>
      </c>
    </row>
    <row r="6746" spans="1:20" hidden="1">
      <c r="A6746" s="146" t="s">
        <v>7148</v>
      </c>
      <c r="B6746" s="145" t="str">
        <f>IFERROR(VLOOKUP(Proc[[#This Row],[App]],Table2[],3,0),"open")</f>
        <v>ok</v>
      </c>
      <c r="C6746" s="147" t="s">
        <v>369</v>
      </c>
      <c r="D6746" s="152" t="s">
        <v>6422</v>
      </c>
      <c r="E6746" s="152" t="s">
        <v>7087</v>
      </c>
      <c r="F6746" s="148" t="s">
        <v>7087</v>
      </c>
      <c r="G6746" s="146" t="s">
        <v>406</v>
      </c>
      <c r="H6746" s="145" t="str">
        <f>IF(Proc[[#This Row],[type]]="LFF (MDG-F)",MID(Proc[[#This Row],[Obj]],13,10),"")</f>
        <v>1756C07139</v>
      </c>
      <c r="I6746" s="152"/>
      <c r="J6746" s="145" t="b">
        <f>Proc[[#This Row],[Requested]]=Proc[[#This Row],[CurrentParent]]</f>
        <v>1</v>
      </c>
      <c r="K6746" s="145" t="str">
        <f>IF(Proc[[#This Row],[Author]]="Marcela Urrego",VLOOKUP(LEFT(Proc[[#This Row],[Requested]],1),Table3[#All],2,0),VLOOKUP(Proc[[#This Row],[Author]],Table4[],2,0))</f>
        <v>LS</v>
      </c>
      <c r="L6746" s="148" t="s">
        <v>7174</v>
      </c>
      <c r="M6746" s="140">
        <v>46065</v>
      </c>
      <c r="N6746" s="140"/>
      <c r="O6746" s="140"/>
      <c r="P6746" s="140" t="str">
        <f ca="1">IF(Proc[[#This Row],[DaysAgeing]]&gt;5,"yep","on track")</f>
        <v>yep</v>
      </c>
      <c r="Q6746" s="2">
        <f ca="1">IF(Proc[[#This Row],[DateClosed]]="",ABS(NETWORKDAYS(Proc[[#This Row],[DateOpened]],TODAY()))-1,ABS(NETWORKDAYS(Proc[[#This Row],[DateOpened]],Proc[[#This Row],[DateClosed]]))-1)</f>
        <v>36</v>
      </c>
      <c r="R6746" s="140" t="s">
        <v>488</v>
      </c>
      <c r="S6746" s="145"/>
      <c r="T6746" s="153">
        <v>6745</v>
      </c>
    </row>
    <row r="6747" spans="1:20" hidden="1">
      <c r="A6747" s="146" t="s">
        <v>7148</v>
      </c>
      <c r="B6747" s="145" t="str">
        <f>IFERROR(VLOOKUP(Proc[[#This Row],[App]],Table2[],3,0),"open")</f>
        <v>ok</v>
      </c>
      <c r="C6747" s="147" t="s">
        <v>369</v>
      </c>
      <c r="D6747" s="152" t="s">
        <v>6423</v>
      </c>
      <c r="E6747" s="152" t="s">
        <v>7090</v>
      </c>
      <c r="F6747" s="148" t="s">
        <v>7090</v>
      </c>
      <c r="G6747" s="146" t="s">
        <v>406</v>
      </c>
      <c r="H6747" s="145" t="str">
        <f>IF(Proc[[#This Row],[type]]="LFF (MDG-F)",MID(Proc[[#This Row],[Obj]],13,10),"")</f>
        <v>1756CS7145</v>
      </c>
      <c r="I6747" s="152"/>
      <c r="J6747" s="145" t="b">
        <f>Proc[[#This Row],[Requested]]=Proc[[#This Row],[CurrentParent]]</f>
        <v>1</v>
      </c>
      <c r="K6747" s="145" t="str">
        <f>IF(Proc[[#This Row],[Author]]="Marcela Urrego",VLOOKUP(LEFT(Proc[[#This Row],[Requested]],1),Table3[#All],2,0),VLOOKUP(Proc[[#This Row],[Author]],Table4[],2,0))</f>
        <v>LS</v>
      </c>
      <c r="L6747" s="148" t="s">
        <v>7174</v>
      </c>
      <c r="M6747" s="140">
        <v>46065</v>
      </c>
      <c r="N6747" s="140"/>
      <c r="O6747" s="140"/>
      <c r="P6747" s="140" t="str">
        <f ca="1">IF(Proc[[#This Row],[DaysAgeing]]&gt;5,"yep","on track")</f>
        <v>yep</v>
      </c>
      <c r="Q6747" s="2">
        <f ca="1">IF(Proc[[#This Row],[DateClosed]]="",ABS(NETWORKDAYS(Proc[[#This Row],[DateOpened]],TODAY()))-1,ABS(NETWORKDAYS(Proc[[#This Row],[DateOpened]],Proc[[#This Row],[DateClosed]]))-1)</f>
        <v>36</v>
      </c>
      <c r="R6747" s="140" t="s">
        <v>488</v>
      </c>
      <c r="S6747" s="145"/>
      <c r="T6747" s="153">
        <v>6746</v>
      </c>
    </row>
    <row r="6748" spans="1:20" hidden="1">
      <c r="A6748" s="146" t="s">
        <v>7148</v>
      </c>
      <c r="B6748" s="145" t="str">
        <f>IFERROR(VLOOKUP(Proc[[#This Row],[App]],Table2[],3,0),"open")</f>
        <v>ok</v>
      </c>
      <c r="C6748" s="146" t="s">
        <v>369</v>
      </c>
      <c r="D6748" s="152" t="s">
        <v>6424</v>
      </c>
      <c r="E6748" s="152" t="s">
        <v>7090</v>
      </c>
      <c r="F6748" s="145" t="s">
        <v>7090</v>
      </c>
      <c r="G6748" s="146" t="s">
        <v>400</v>
      </c>
      <c r="H6748" s="145" t="str">
        <f>IF(Proc[[#This Row],[type]]="LFF (MDG-F)",MID(Proc[[#This Row],[Obj]],13,10),"")</f>
        <v/>
      </c>
      <c r="I6748" s="152"/>
      <c r="J6748" s="145" t="b">
        <f>Proc[[#This Row],[Requested]]=Proc[[#This Row],[CurrentParent]]</f>
        <v>1</v>
      </c>
      <c r="K6748" s="145" t="str">
        <f>IF(Proc[[#This Row],[Author]]="Marcela Urrego",VLOOKUP(LEFT(Proc[[#This Row],[Requested]],1),Table3[#All],2,0),VLOOKUP(Proc[[#This Row],[Author]],Table4[],2,0))</f>
        <v>LS</v>
      </c>
      <c r="L6748" s="148" t="s">
        <v>7174</v>
      </c>
      <c r="M6748" s="140">
        <v>46065</v>
      </c>
      <c r="N6748" s="140"/>
      <c r="O6748" s="140"/>
      <c r="P6748" s="140" t="str">
        <f ca="1">IF(Proc[[#This Row],[DaysAgeing]]&gt;5,"yep","on track")</f>
        <v>yep</v>
      </c>
      <c r="Q6748" s="2">
        <f ca="1">IF(Proc[[#This Row],[DateClosed]]="",ABS(NETWORKDAYS(Proc[[#This Row],[DateOpened]],TODAY()))-1,ABS(NETWORKDAYS(Proc[[#This Row],[DateOpened]],Proc[[#This Row],[DateClosed]]))-1)</f>
        <v>36</v>
      </c>
      <c r="R6748" s="140" t="s">
        <v>488</v>
      </c>
      <c r="S6748" s="145"/>
      <c r="T6748" s="153">
        <v>6747</v>
      </c>
    </row>
    <row r="6749" spans="1:20" hidden="1">
      <c r="A6749" s="146" t="s">
        <v>7148</v>
      </c>
      <c r="B6749" s="145" t="str">
        <f>IFERROR(VLOOKUP(Proc[[#This Row],[App]],Table2[],3,0),"open")</f>
        <v>ok</v>
      </c>
      <c r="C6749" s="147" t="s">
        <v>369</v>
      </c>
      <c r="D6749" s="152" t="s">
        <v>6425</v>
      </c>
      <c r="E6749" s="152" t="s">
        <v>7090</v>
      </c>
      <c r="F6749" s="148" t="s">
        <v>7090</v>
      </c>
      <c r="G6749" s="146" t="s">
        <v>406</v>
      </c>
      <c r="H6749" s="145" t="str">
        <f>IF(Proc[[#This Row],[type]]="LFF (MDG-F)",MID(Proc[[#This Row],[Obj]],13,10),"")</f>
        <v>2025C01309</v>
      </c>
      <c r="I6749" s="152"/>
      <c r="J6749" s="145" t="b">
        <f>Proc[[#This Row],[Requested]]=Proc[[#This Row],[CurrentParent]]</f>
        <v>1</v>
      </c>
      <c r="K6749" s="145" t="str">
        <f>IF(Proc[[#This Row],[Author]]="Marcela Urrego",VLOOKUP(LEFT(Proc[[#This Row],[Requested]],1),Table3[#All],2,0),VLOOKUP(Proc[[#This Row],[Author]],Table4[],2,0))</f>
        <v>LS</v>
      </c>
      <c r="L6749" s="148" t="s">
        <v>7174</v>
      </c>
      <c r="M6749" s="140">
        <v>46065</v>
      </c>
      <c r="N6749" s="140"/>
      <c r="O6749" s="140"/>
      <c r="P6749" s="140" t="str">
        <f ca="1">IF(Proc[[#This Row],[DaysAgeing]]&gt;5,"yep","on track")</f>
        <v>yep</v>
      </c>
      <c r="Q6749" s="2">
        <f ca="1">IF(Proc[[#This Row],[DateClosed]]="",ABS(NETWORKDAYS(Proc[[#This Row],[DateOpened]],TODAY()))-1,ABS(NETWORKDAYS(Proc[[#This Row],[DateOpened]],Proc[[#This Row],[DateClosed]]))-1)</f>
        <v>36</v>
      </c>
      <c r="R6749" s="140" t="s">
        <v>488</v>
      </c>
      <c r="S6749" s="145"/>
      <c r="T6749" s="153">
        <v>6748</v>
      </c>
    </row>
    <row r="6750" spans="1:20" hidden="1">
      <c r="A6750" s="146" t="s">
        <v>7148</v>
      </c>
      <c r="B6750" s="145" t="str">
        <f>IFERROR(VLOOKUP(Proc[[#This Row],[App]],Table2[],3,0),"open")</f>
        <v>ok</v>
      </c>
      <c r="C6750" s="147" t="s">
        <v>369</v>
      </c>
      <c r="D6750" s="152" t="s">
        <v>6426</v>
      </c>
      <c r="E6750" s="152" t="s">
        <v>7087</v>
      </c>
      <c r="F6750" s="148" t="s">
        <v>7087</v>
      </c>
      <c r="G6750" s="146" t="s">
        <v>406</v>
      </c>
      <c r="H6750" s="145" t="str">
        <f>IF(Proc[[#This Row],[type]]="LFF (MDG-F)",MID(Proc[[#This Row],[Obj]],13,10),"")</f>
        <v>2029C01307</v>
      </c>
      <c r="I6750" s="152"/>
      <c r="J6750" s="145" t="b">
        <f>Proc[[#This Row],[Requested]]=Proc[[#This Row],[CurrentParent]]</f>
        <v>1</v>
      </c>
      <c r="K6750" s="145" t="str">
        <f>IF(Proc[[#This Row],[Author]]="Marcela Urrego",VLOOKUP(LEFT(Proc[[#This Row],[Requested]],1),Table3[#All],2,0),VLOOKUP(Proc[[#This Row],[Author]],Table4[],2,0))</f>
        <v>LS</v>
      </c>
      <c r="L6750" s="148" t="s">
        <v>7174</v>
      </c>
      <c r="M6750" s="140">
        <v>46065</v>
      </c>
      <c r="N6750" s="140"/>
      <c r="O6750" s="140"/>
      <c r="P6750" s="140" t="str">
        <f ca="1">IF(Proc[[#This Row],[DaysAgeing]]&gt;5,"yep","on track")</f>
        <v>yep</v>
      </c>
      <c r="Q6750" s="2">
        <f ca="1">IF(Proc[[#This Row],[DateClosed]]="",ABS(NETWORKDAYS(Proc[[#This Row],[DateOpened]],TODAY()))-1,ABS(NETWORKDAYS(Proc[[#This Row],[DateOpened]],Proc[[#This Row],[DateClosed]]))-1)</f>
        <v>36</v>
      </c>
      <c r="R6750" s="140" t="s">
        <v>488</v>
      </c>
      <c r="S6750" s="145"/>
      <c r="T6750" s="153">
        <v>6749</v>
      </c>
    </row>
    <row r="6751" spans="1:20" hidden="1">
      <c r="A6751" s="146" t="s">
        <v>7148</v>
      </c>
      <c r="B6751" s="145" t="str">
        <f>IFERROR(VLOOKUP(Proc[[#This Row],[App]],Table2[],3,0),"open")</f>
        <v>ok</v>
      </c>
      <c r="C6751" s="147" t="s">
        <v>369</v>
      </c>
      <c r="D6751" s="152" t="s">
        <v>6427</v>
      </c>
      <c r="E6751" s="152" t="s">
        <v>7090</v>
      </c>
      <c r="F6751" s="148" t="s">
        <v>7090</v>
      </c>
      <c r="G6751" s="146" t="s">
        <v>406</v>
      </c>
      <c r="H6751" s="145" t="str">
        <f>IF(Proc[[#This Row],[type]]="LFF (MDG-F)",MID(Proc[[#This Row],[Obj]],13,10),"")</f>
        <v>2031C03091</v>
      </c>
      <c r="I6751" s="152"/>
      <c r="J6751" s="145" t="b">
        <f>Proc[[#This Row],[Requested]]=Proc[[#This Row],[CurrentParent]]</f>
        <v>1</v>
      </c>
      <c r="K6751" s="145" t="str">
        <f>IF(Proc[[#This Row],[Author]]="Marcela Urrego",VLOOKUP(LEFT(Proc[[#This Row],[Requested]],1),Table3[#All],2,0),VLOOKUP(Proc[[#This Row],[Author]],Table4[],2,0))</f>
        <v>LS</v>
      </c>
      <c r="L6751" s="148" t="s">
        <v>7174</v>
      </c>
      <c r="M6751" s="140">
        <v>46065</v>
      </c>
      <c r="N6751" s="140"/>
      <c r="O6751" s="140"/>
      <c r="P6751" s="140" t="str">
        <f ca="1">IF(Proc[[#This Row],[DaysAgeing]]&gt;5,"yep","on track")</f>
        <v>yep</v>
      </c>
      <c r="Q6751" s="2">
        <f ca="1">IF(Proc[[#This Row],[DateClosed]]="",ABS(NETWORKDAYS(Proc[[#This Row],[DateOpened]],TODAY()))-1,ABS(NETWORKDAYS(Proc[[#This Row],[DateOpened]],Proc[[#This Row],[DateClosed]]))-1)</f>
        <v>36</v>
      </c>
      <c r="R6751" s="140" t="s">
        <v>488</v>
      </c>
      <c r="S6751" s="145"/>
      <c r="T6751" s="153">
        <v>6750</v>
      </c>
    </row>
    <row r="6752" spans="1:20" hidden="1">
      <c r="A6752" s="146" t="s">
        <v>7148</v>
      </c>
      <c r="B6752" s="145" t="str">
        <f>IFERROR(VLOOKUP(Proc[[#This Row],[App]],Table2[],3,0),"open")</f>
        <v>ok</v>
      </c>
      <c r="C6752" s="146" t="s">
        <v>369</v>
      </c>
      <c r="D6752" s="152" t="s">
        <v>6428</v>
      </c>
      <c r="E6752" s="152" t="s">
        <v>7087</v>
      </c>
      <c r="F6752" s="145" t="s">
        <v>7087</v>
      </c>
      <c r="G6752" s="146" t="s">
        <v>400</v>
      </c>
      <c r="H6752" s="145" t="str">
        <f>IF(Proc[[#This Row],[type]]="LFF (MDG-F)",MID(Proc[[#This Row],[Obj]],13,10),"")</f>
        <v/>
      </c>
      <c r="I6752" s="152"/>
      <c r="J6752" s="145" t="b">
        <f>Proc[[#This Row],[Requested]]=Proc[[#This Row],[CurrentParent]]</f>
        <v>1</v>
      </c>
      <c r="K6752" s="145" t="str">
        <f>IF(Proc[[#This Row],[Author]]="Marcela Urrego",VLOOKUP(LEFT(Proc[[#This Row],[Requested]],1),Table3[#All],2,0),VLOOKUP(Proc[[#This Row],[Author]],Table4[],2,0))</f>
        <v>LS</v>
      </c>
      <c r="L6752" s="148" t="s">
        <v>7174</v>
      </c>
      <c r="M6752" s="140">
        <v>46065</v>
      </c>
      <c r="N6752" s="140"/>
      <c r="O6752" s="140"/>
      <c r="P6752" s="140" t="str">
        <f ca="1">IF(Proc[[#This Row],[DaysAgeing]]&gt;5,"yep","on track")</f>
        <v>yep</v>
      </c>
      <c r="Q6752" s="2">
        <f ca="1">IF(Proc[[#This Row],[DateClosed]]="",ABS(NETWORKDAYS(Proc[[#This Row],[DateOpened]],TODAY()))-1,ABS(NETWORKDAYS(Proc[[#This Row],[DateOpened]],Proc[[#This Row],[DateClosed]]))-1)</f>
        <v>36</v>
      </c>
      <c r="R6752" s="140" t="s">
        <v>488</v>
      </c>
      <c r="S6752" s="145"/>
      <c r="T6752" s="153">
        <v>6751</v>
      </c>
    </row>
    <row r="6753" spans="1:20" hidden="1">
      <c r="A6753" s="146" t="s">
        <v>7148</v>
      </c>
      <c r="B6753" s="145" t="str">
        <f>IFERROR(VLOOKUP(Proc[[#This Row],[App]],Table2[],3,0),"open")</f>
        <v>ok</v>
      </c>
      <c r="C6753" s="146" t="s">
        <v>369</v>
      </c>
      <c r="D6753" s="152" t="s">
        <v>6429</v>
      </c>
      <c r="E6753" s="152" t="s">
        <v>7090</v>
      </c>
      <c r="F6753" s="145" t="s">
        <v>7090</v>
      </c>
      <c r="G6753" s="146" t="s">
        <v>400</v>
      </c>
      <c r="H6753" s="145" t="str">
        <f>IF(Proc[[#This Row],[type]]="LFF (MDG-F)",MID(Proc[[#This Row],[Obj]],13,10),"")</f>
        <v/>
      </c>
      <c r="I6753" s="152"/>
      <c r="J6753" s="145" t="b">
        <f>Proc[[#This Row],[Requested]]=Proc[[#This Row],[CurrentParent]]</f>
        <v>1</v>
      </c>
      <c r="K6753" s="145" t="str">
        <f>IF(Proc[[#This Row],[Author]]="Marcela Urrego",VLOOKUP(LEFT(Proc[[#This Row],[Requested]],1),Table3[#All],2,0),VLOOKUP(Proc[[#This Row],[Author]],Table4[],2,0))</f>
        <v>LS</v>
      </c>
      <c r="L6753" s="148" t="s">
        <v>7174</v>
      </c>
      <c r="M6753" s="140">
        <v>46065</v>
      </c>
      <c r="N6753" s="140"/>
      <c r="O6753" s="140"/>
      <c r="P6753" s="140" t="str">
        <f ca="1">IF(Proc[[#This Row],[DaysAgeing]]&gt;5,"yep","on track")</f>
        <v>yep</v>
      </c>
      <c r="Q6753" s="2">
        <f ca="1">IF(Proc[[#This Row],[DateClosed]]="",ABS(NETWORKDAYS(Proc[[#This Row],[DateOpened]],TODAY()))-1,ABS(NETWORKDAYS(Proc[[#This Row],[DateOpened]],Proc[[#This Row],[DateClosed]]))-1)</f>
        <v>36</v>
      </c>
      <c r="R6753" s="140" t="s">
        <v>488</v>
      </c>
      <c r="S6753" s="145"/>
      <c r="T6753" s="153">
        <v>6752</v>
      </c>
    </row>
    <row r="6754" spans="1:20" hidden="1">
      <c r="A6754" s="146" t="s">
        <v>7148</v>
      </c>
      <c r="B6754" s="145" t="str">
        <f>IFERROR(VLOOKUP(Proc[[#This Row],[App]],Table2[],3,0),"open")</f>
        <v>ok</v>
      </c>
      <c r="C6754" s="146" t="s">
        <v>369</v>
      </c>
      <c r="D6754" s="152" t="s">
        <v>6430</v>
      </c>
      <c r="E6754" s="152" t="s">
        <v>7090</v>
      </c>
      <c r="F6754" s="145" t="s">
        <v>7090</v>
      </c>
      <c r="G6754" s="146" t="s">
        <v>400</v>
      </c>
      <c r="H6754" s="145" t="str">
        <f>IF(Proc[[#This Row],[type]]="LFF (MDG-F)",MID(Proc[[#This Row],[Obj]],13,10),"")</f>
        <v/>
      </c>
      <c r="I6754" s="152"/>
      <c r="J6754" s="145" t="b">
        <f>Proc[[#This Row],[Requested]]=Proc[[#This Row],[CurrentParent]]</f>
        <v>1</v>
      </c>
      <c r="K6754" s="145" t="str">
        <f>IF(Proc[[#This Row],[Author]]="Marcela Urrego",VLOOKUP(LEFT(Proc[[#This Row],[Requested]],1),Table3[#All],2,0),VLOOKUP(Proc[[#This Row],[Author]],Table4[],2,0))</f>
        <v>LS</v>
      </c>
      <c r="L6754" s="148" t="s">
        <v>7174</v>
      </c>
      <c r="M6754" s="140">
        <v>46065</v>
      </c>
      <c r="N6754" s="140"/>
      <c r="O6754" s="140"/>
      <c r="P6754" s="140" t="str">
        <f ca="1">IF(Proc[[#This Row],[DaysAgeing]]&gt;5,"yep","on track")</f>
        <v>yep</v>
      </c>
      <c r="Q6754" s="2">
        <f ca="1">IF(Proc[[#This Row],[DateClosed]]="",ABS(NETWORKDAYS(Proc[[#This Row],[DateOpened]],TODAY()))-1,ABS(NETWORKDAYS(Proc[[#This Row],[DateOpened]],Proc[[#This Row],[DateClosed]]))-1)</f>
        <v>36</v>
      </c>
      <c r="R6754" s="140" t="s">
        <v>488</v>
      </c>
      <c r="S6754" s="145"/>
      <c r="T6754" s="153">
        <v>6753</v>
      </c>
    </row>
    <row r="6755" spans="1:20" hidden="1">
      <c r="A6755" s="146" t="s">
        <v>7148</v>
      </c>
      <c r="B6755" s="145" t="str">
        <f>IFERROR(VLOOKUP(Proc[[#This Row],[App]],Table2[],3,0),"open")</f>
        <v>ok</v>
      </c>
      <c r="C6755" s="146" t="s">
        <v>369</v>
      </c>
      <c r="D6755" s="152" t="s">
        <v>6431</v>
      </c>
      <c r="E6755" s="152" t="s">
        <v>7090</v>
      </c>
      <c r="F6755" s="145" t="s">
        <v>7090</v>
      </c>
      <c r="G6755" s="146" t="s">
        <v>400</v>
      </c>
      <c r="H6755" s="145" t="str">
        <f>IF(Proc[[#This Row],[type]]="LFF (MDG-F)",MID(Proc[[#This Row],[Obj]],13,10),"")</f>
        <v/>
      </c>
      <c r="I6755" s="152"/>
      <c r="J6755" s="145" t="b">
        <f>Proc[[#This Row],[Requested]]=Proc[[#This Row],[CurrentParent]]</f>
        <v>1</v>
      </c>
      <c r="K6755" s="145" t="str">
        <f>IF(Proc[[#This Row],[Author]]="Marcela Urrego",VLOOKUP(LEFT(Proc[[#This Row],[Requested]],1),Table3[#All],2,0),VLOOKUP(Proc[[#This Row],[Author]],Table4[],2,0))</f>
        <v>LS</v>
      </c>
      <c r="L6755" s="148" t="s">
        <v>7174</v>
      </c>
      <c r="M6755" s="140">
        <v>46065</v>
      </c>
      <c r="N6755" s="140"/>
      <c r="O6755" s="140"/>
      <c r="P6755" s="140" t="str">
        <f ca="1">IF(Proc[[#This Row],[DaysAgeing]]&gt;5,"yep","on track")</f>
        <v>yep</v>
      </c>
      <c r="Q6755" s="2">
        <f ca="1">IF(Proc[[#This Row],[DateClosed]]="",ABS(NETWORKDAYS(Proc[[#This Row],[DateOpened]],TODAY()))-1,ABS(NETWORKDAYS(Proc[[#This Row],[DateOpened]],Proc[[#This Row],[DateClosed]]))-1)</f>
        <v>36</v>
      </c>
      <c r="R6755" s="140" t="s">
        <v>488</v>
      </c>
      <c r="S6755" s="145"/>
      <c r="T6755" s="153">
        <v>6754</v>
      </c>
    </row>
    <row r="6756" spans="1:20" hidden="1">
      <c r="A6756" s="146" t="s">
        <v>7148</v>
      </c>
      <c r="B6756" s="145" t="str">
        <f>IFERROR(VLOOKUP(Proc[[#This Row],[App]],Table2[],3,0),"open")</f>
        <v>ok</v>
      </c>
      <c r="C6756" s="147" t="s">
        <v>369</v>
      </c>
      <c r="D6756" s="152" t="s">
        <v>6432</v>
      </c>
      <c r="E6756" s="152" t="s">
        <v>7087</v>
      </c>
      <c r="F6756" s="148" t="s">
        <v>7087</v>
      </c>
      <c r="G6756" s="146" t="s">
        <v>406</v>
      </c>
      <c r="H6756" s="145" t="str">
        <f>IF(Proc[[#This Row],[type]]="LFF (MDG-F)",MID(Proc[[#This Row],[Obj]],13,10),"")</f>
        <v>TN50CSCS50</v>
      </c>
      <c r="I6756" s="152"/>
      <c r="J6756" s="145" t="b">
        <f>Proc[[#This Row],[Requested]]=Proc[[#This Row],[CurrentParent]]</f>
        <v>1</v>
      </c>
      <c r="K6756" s="145" t="str">
        <f>IF(Proc[[#This Row],[Author]]="Marcela Urrego",VLOOKUP(LEFT(Proc[[#This Row],[Requested]],1),Table3[#All],2,0),VLOOKUP(Proc[[#This Row],[Author]],Table4[],2,0))</f>
        <v>LS</v>
      </c>
      <c r="L6756" s="148" t="s">
        <v>7174</v>
      </c>
      <c r="M6756" s="140">
        <v>46065</v>
      </c>
      <c r="N6756" s="140"/>
      <c r="O6756" s="140"/>
      <c r="P6756" s="140" t="str">
        <f ca="1">IF(Proc[[#This Row],[DaysAgeing]]&gt;5,"yep","on track")</f>
        <v>yep</v>
      </c>
      <c r="Q6756" s="2">
        <f ca="1">IF(Proc[[#This Row],[DateClosed]]="",ABS(NETWORKDAYS(Proc[[#This Row],[DateOpened]],TODAY()))-1,ABS(NETWORKDAYS(Proc[[#This Row],[DateOpened]],Proc[[#This Row],[DateClosed]]))-1)</f>
        <v>36</v>
      </c>
      <c r="R6756" s="140" t="s">
        <v>488</v>
      </c>
      <c r="S6756" s="145"/>
      <c r="T6756" s="153">
        <v>6755</v>
      </c>
    </row>
    <row r="6757" spans="1:20" hidden="1">
      <c r="A6757" s="146" t="s">
        <v>7148</v>
      </c>
      <c r="B6757" s="153" t="str">
        <f>IFERROR(VLOOKUP(Proc[[#This Row],[App]],Table2[],3,0),"open")</f>
        <v>ok</v>
      </c>
      <c r="C6757" s="147" t="s">
        <v>369</v>
      </c>
      <c r="D6757" s="152" t="s">
        <v>6433</v>
      </c>
      <c r="E6757" s="152" t="s">
        <v>7087</v>
      </c>
      <c r="F6757" s="153" t="s">
        <v>7087</v>
      </c>
      <c r="G6757" s="146" t="s">
        <v>406</v>
      </c>
      <c r="H6757" s="145" t="str">
        <f>IF(Proc[[#This Row],[type]]="LFF (MDG-F)",MID(Proc[[#This Row],[Obj]],13,10),"")</f>
        <v>TN50CSCS70</v>
      </c>
      <c r="I6757" s="152"/>
      <c r="J6757" s="145" t="b">
        <f>Proc[[#This Row],[Requested]]=Proc[[#This Row],[CurrentParent]]</f>
        <v>1</v>
      </c>
      <c r="K6757" s="153" t="str">
        <f>IF(Proc[[#This Row],[Author]]="Marcela Urrego",VLOOKUP(LEFT(Proc[[#This Row],[Requested]],1),Table3[#All],2,0),VLOOKUP(Proc[[#This Row],[Author]],Table4[],2,0))</f>
        <v>LS</v>
      </c>
      <c r="L6757" s="148" t="s">
        <v>7174</v>
      </c>
      <c r="M6757" s="140">
        <v>46065</v>
      </c>
      <c r="N6757" s="140"/>
      <c r="O6757" s="140"/>
      <c r="P6757" s="140" t="str">
        <f ca="1">IF(Proc[[#This Row],[DaysAgeing]]&gt;5,"yep","on track")</f>
        <v>yep</v>
      </c>
      <c r="Q6757" s="2">
        <f ca="1">IF(Proc[[#This Row],[DateClosed]]="",ABS(NETWORKDAYS(Proc[[#This Row],[DateOpened]],TODAY()))-1,ABS(NETWORKDAYS(Proc[[#This Row],[DateOpened]],Proc[[#This Row],[DateClosed]]))-1)</f>
        <v>36</v>
      </c>
      <c r="R6757" s="140" t="s">
        <v>488</v>
      </c>
      <c r="S6757" s="145"/>
      <c r="T6757" s="153">
        <v>6756</v>
      </c>
    </row>
    <row r="6758" spans="1:20" hidden="1">
      <c r="A6758" s="146" t="s">
        <v>7148</v>
      </c>
      <c r="B6758" s="153" t="str">
        <f>IFERROR(VLOOKUP(Proc[[#This Row],[App]],Table2[],3,0),"open")</f>
        <v>ok</v>
      </c>
      <c r="C6758" s="146" t="s">
        <v>369</v>
      </c>
      <c r="D6758" s="152" t="s">
        <v>6434</v>
      </c>
      <c r="E6758" s="152" t="s">
        <v>7087</v>
      </c>
      <c r="F6758" s="153" t="s">
        <v>7087</v>
      </c>
      <c r="G6758" s="146" t="s">
        <v>400</v>
      </c>
      <c r="H6758" s="145" t="str">
        <f>IF(Proc[[#This Row],[type]]="LFF (MDG-F)",MID(Proc[[#This Row],[Obj]],13,10),"")</f>
        <v/>
      </c>
      <c r="I6758" s="152"/>
      <c r="J6758" s="145" t="b">
        <f>Proc[[#This Row],[Requested]]=Proc[[#This Row],[CurrentParent]]</f>
        <v>1</v>
      </c>
      <c r="K6758" s="153" t="str">
        <f>IF(Proc[[#This Row],[Author]]="Marcela Urrego",VLOOKUP(LEFT(Proc[[#This Row],[Requested]],1),Table3[#All],2,0),VLOOKUP(Proc[[#This Row],[Author]],Table4[],2,0))</f>
        <v>LS</v>
      </c>
      <c r="L6758" s="148" t="s">
        <v>7174</v>
      </c>
      <c r="M6758" s="140">
        <v>46065</v>
      </c>
      <c r="N6758" s="140"/>
      <c r="O6758" s="140"/>
      <c r="P6758" s="140" t="str">
        <f ca="1">IF(Proc[[#This Row],[DaysAgeing]]&gt;5,"yep","on track")</f>
        <v>yep</v>
      </c>
      <c r="Q6758" s="2">
        <f ca="1">IF(Proc[[#This Row],[DateClosed]]="",ABS(NETWORKDAYS(Proc[[#This Row],[DateOpened]],TODAY()))-1,ABS(NETWORKDAYS(Proc[[#This Row],[DateOpened]],Proc[[#This Row],[DateClosed]]))-1)</f>
        <v>36</v>
      </c>
      <c r="R6758" s="140" t="s">
        <v>488</v>
      </c>
      <c r="S6758" s="145"/>
      <c r="T6758" s="153">
        <v>6757</v>
      </c>
    </row>
    <row r="6759" spans="1:20" hidden="1">
      <c r="A6759" s="146" t="s">
        <v>7148</v>
      </c>
      <c r="B6759" s="153" t="str">
        <f>IFERROR(VLOOKUP(Proc[[#This Row],[App]],Table2[],3,0),"open")</f>
        <v>ok</v>
      </c>
      <c r="C6759" s="146" t="s">
        <v>369</v>
      </c>
      <c r="D6759" s="152" t="s">
        <v>6435</v>
      </c>
      <c r="E6759" s="152" t="s">
        <v>7087</v>
      </c>
      <c r="F6759" s="153" t="s">
        <v>7087</v>
      </c>
      <c r="G6759" s="146" t="s">
        <v>400</v>
      </c>
      <c r="H6759" s="145" t="str">
        <f>IF(Proc[[#This Row],[type]]="LFF (MDG-F)",MID(Proc[[#This Row],[Obj]],13,10),"")</f>
        <v/>
      </c>
      <c r="I6759" s="152"/>
      <c r="J6759" s="145" t="b">
        <f>Proc[[#This Row],[Requested]]=Proc[[#This Row],[CurrentParent]]</f>
        <v>1</v>
      </c>
      <c r="K6759" s="153" t="str">
        <f>IF(Proc[[#This Row],[Author]]="Marcela Urrego",VLOOKUP(LEFT(Proc[[#This Row],[Requested]],1),Table3[#All],2,0),VLOOKUP(Proc[[#This Row],[Author]],Table4[],2,0))</f>
        <v>LS</v>
      </c>
      <c r="L6759" s="148" t="s">
        <v>7174</v>
      </c>
      <c r="M6759" s="140">
        <v>46065</v>
      </c>
      <c r="N6759" s="140"/>
      <c r="O6759" s="140"/>
      <c r="P6759" s="140" t="str">
        <f ca="1">IF(Proc[[#This Row],[DaysAgeing]]&gt;5,"yep","on track")</f>
        <v>yep</v>
      </c>
      <c r="Q6759" s="2">
        <f ca="1">IF(Proc[[#This Row],[DateClosed]]="",ABS(NETWORKDAYS(Proc[[#This Row],[DateOpened]],TODAY()))-1,ABS(NETWORKDAYS(Proc[[#This Row],[DateOpened]],Proc[[#This Row],[DateClosed]]))-1)</f>
        <v>36</v>
      </c>
      <c r="R6759" s="140" t="s">
        <v>488</v>
      </c>
      <c r="S6759" s="145"/>
      <c r="T6759" s="153">
        <v>6758</v>
      </c>
    </row>
    <row r="6760" spans="1:20" hidden="1">
      <c r="A6760" s="146" t="s">
        <v>7148</v>
      </c>
      <c r="B6760" s="145" t="str">
        <f>IFERROR(VLOOKUP(Proc[[#This Row],[App]],Table2[],3,0),"open")</f>
        <v>ok</v>
      </c>
      <c r="C6760" s="146" t="s">
        <v>369</v>
      </c>
      <c r="D6760" s="152" t="s">
        <v>6436</v>
      </c>
      <c r="E6760" s="152" t="s">
        <v>7087</v>
      </c>
      <c r="F6760" s="145" t="s">
        <v>7087</v>
      </c>
      <c r="G6760" s="146" t="s">
        <v>400</v>
      </c>
      <c r="H6760" s="145" t="str">
        <f>IF(Proc[[#This Row],[type]]="LFF (MDG-F)",MID(Proc[[#This Row],[Obj]],13,10),"")</f>
        <v/>
      </c>
      <c r="I6760" s="152"/>
      <c r="J6760" s="145" t="b">
        <f>Proc[[#This Row],[Requested]]=Proc[[#This Row],[CurrentParent]]</f>
        <v>1</v>
      </c>
      <c r="K6760" s="145" t="str">
        <f>IF(Proc[[#This Row],[Author]]="Marcela Urrego",VLOOKUP(LEFT(Proc[[#This Row],[Requested]],1),Table3[#All],2,0),VLOOKUP(Proc[[#This Row],[Author]],Table4[],2,0))</f>
        <v>LS</v>
      </c>
      <c r="L6760" s="148" t="s">
        <v>7174</v>
      </c>
      <c r="M6760" s="140">
        <v>46065</v>
      </c>
      <c r="N6760" s="140"/>
      <c r="O6760" s="140"/>
      <c r="P6760" s="140" t="str">
        <f ca="1">IF(Proc[[#This Row],[DaysAgeing]]&gt;5,"yep","on track")</f>
        <v>yep</v>
      </c>
      <c r="Q6760" s="2">
        <f ca="1">IF(Proc[[#This Row],[DateClosed]]="",ABS(NETWORKDAYS(Proc[[#This Row],[DateOpened]],TODAY()))-1,ABS(NETWORKDAYS(Proc[[#This Row],[DateOpened]],Proc[[#This Row],[DateClosed]]))-1)</f>
        <v>36</v>
      </c>
      <c r="R6760" s="140" t="s">
        <v>488</v>
      </c>
      <c r="S6760" s="145"/>
      <c r="T6760" s="153">
        <v>6759</v>
      </c>
    </row>
    <row r="6761" spans="1:20" hidden="1">
      <c r="A6761" s="146" t="s">
        <v>7148</v>
      </c>
      <c r="B6761" s="145" t="str">
        <f>IFERROR(VLOOKUP(Proc[[#This Row],[App]],Table2[],3,0),"open")</f>
        <v>ok</v>
      </c>
      <c r="C6761" s="146" t="s">
        <v>369</v>
      </c>
      <c r="D6761" s="152" t="s">
        <v>6437</v>
      </c>
      <c r="E6761" s="152" t="s">
        <v>7087</v>
      </c>
      <c r="F6761" s="145" t="s">
        <v>7087</v>
      </c>
      <c r="G6761" s="146" t="s">
        <v>400</v>
      </c>
      <c r="H6761" s="145" t="str">
        <f>IF(Proc[[#This Row],[type]]="LFF (MDG-F)",MID(Proc[[#This Row],[Obj]],13,10),"")</f>
        <v/>
      </c>
      <c r="I6761" s="152"/>
      <c r="J6761" s="145" t="b">
        <f>Proc[[#This Row],[Requested]]=Proc[[#This Row],[CurrentParent]]</f>
        <v>1</v>
      </c>
      <c r="K6761" s="145" t="str">
        <f>IF(Proc[[#This Row],[Author]]="Marcela Urrego",VLOOKUP(LEFT(Proc[[#This Row],[Requested]],1),Table3[#All],2,0),VLOOKUP(Proc[[#This Row],[Author]],Table4[],2,0))</f>
        <v>LS</v>
      </c>
      <c r="L6761" s="148" t="s">
        <v>7174</v>
      </c>
      <c r="M6761" s="140">
        <v>46065</v>
      </c>
      <c r="N6761" s="140"/>
      <c r="O6761" s="140"/>
      <c r="P6761" s="140" t="str">
        <f ca="1">IF(Proc[[#This Row],[DaysAgeing]]&gt;5,"yep","on track")</f>
        <v>yep</v>
      </c>
      <c r="Q6761" s="2">
        <f ca="1">IF(Proc[[#This Row],[DateClosed]]="",ABS(NETWORKDAYS(Proc[[#This Row],[DateOpened]],TODAY()))-1,ABS(NETWORKDAYS(Proc[[#This Row],[DateOpened]],Proc[[#This Row],[DateClosed]]))-1)</f>
        <v>36</v>
      </c>
      <c r="R6761" s="140" t="s">
        <v>488</v>
      </c>
      <c r="S6761" s="145"/>
      <c r="T6761" s="153">
        <v>6760</v>
      </c>
    </row>
    <row r="6762" spans="1:20" hidden="1">
      <c r="A6762" s="146" t="s">
        <v>7148</v>
      </c>
      <c r="B6762" s="145" t="str">
        <f>IFERROR(VLOOKUP(Proc[[#This Row],[App]],Table2[],3,0),"open")</f>
        <v>ok</v>
      </c>
      <c r="C6762" s="147" t="s">
        <v>369</v>
      </c>
      <c r="D6762" s="152" t="s">
        <v>6438</v>
      </c>
      <c r="E6762" s="152" t="s">
        <v>7086</v>
      </c>
      <c r="F6762" s="148" t="s">
        <v>7086</v>
      </c>
      <c r="G6762" s="146" t="s">
        <v>406</v>
      </c>
      <c r="H6762" s="145" t="str">
        <f>IF(Proc[[#This Row],[type]]="LFF (MDG-F)",MID(Proc[[#This Row],[Obj]],13,10),"")</f>
        <v>1756C07057</v>
      </c>
      <c r="I6762" s="152"/>
      <c r="J6762" s="145" t="b">
        <f>Proc[[#This Row],[Requested]]=Proc[[#This Row],[CurrentParent]]</f>
        <v>1</v>
      </c>
      <c r="K6762" s="145" t="str">
        <f>IF(Proc[[#This Row],[Author]]="Marcela Urrego",VLOOKUP(LEFT(Proc[[#This Row],[Requested]],1),Table3[#All],2,0),VLOOKUP(Proc[[#This Row],[Author]],Table4[],2,0))</f>
        <v>LS</v>
      </c>
      <c r="L6762" s="148" t="s">
        <v>7174</v>
      </c>
      <c r="M6762" s="140">
        <v>46065</v>
      </c>
      <c r="N6762" s="140"/>
      <c r="O6762" s="140"/>
      <c r="P6762" s="140" t="str">
        <f ca="1">IF(Proc[[#This Row],[DaysAgeing]]&gt;5,"yep","on track")</f>
        <v>yep</v>
      </c>
      <c r="Q6762" s="2">
        <f ca="1">IF(Proc[[#This Row],[DateClosed]]="",ABS(NETWORKDAYS(Proc[[#This Row],[DateOpened]],TODAY()))-1,ABS(NETWORKDAYS(Proc[[#This Row],[DateOpened]],Proc[[#This Row],[DateClosed]]))-1)</f>
        <v>36</v>
      </c>
      <c r="R6762" s="140" t="s">
        <v>488</v>
      </c>
      <c r="S6762" s="145"/>
      <c r="T6762" s="153">
        <v>6761</v>
      </c>
    </row>
    <row r="6763" spans="1:20" hidden="1">
      <c r="A6763" s="146" t="s">
        <v>7148</v>
      </c>
      <c r="B6763" s="145" t="str">
        <f>IFERROR(VLOOKUP(Proc[[#This Row],[App]],Table2[],3,0),"open")</f>
        <v>ok</v>
      </c>
      <c r="C6763" s="147" t="s">
        <v>369</v>
      </c>
      <c r="D6763" s="152" t="s">
        <v>6439</v>
      </c>
      <c r="E6763" s="152" t="s">
        <v>7086</v>
      </c>
      <c r="F6763" s="148" t="s">
        <v>7086</v>
      </c>
      <c r="G6763" s="146" t="s">
        <v>406</v>
      </c>
      <c r="H6763" s="145" t="str">
        <f>IF(Proc[[#This Row],[type]]="LFF (MDG-F)",MID(Proc[[#This Row],[Obj]],13,10),"")</f>
        <v>1756C07143</v>
      </c>
      <c r="I6763" s="152"/>
      <c r="J6763" s="145" t="b">
        <f>Proc[[#This Row],[Requested]]=Proc[[#This Row],[CurrentParent]]</f>
        <v>1</v>
      </c>
      <c r="K6763" s="145" t="str">
        <f>IF(Proc[[#This Row],[Author]]="Marcela Urrego",VLOOKUP(LEFT(Proc[[#This Row],[Requested]],1),Table3[#All],2,0),VLOOKUP(Proc[[#This Row],[Author]],Table4[],2,0))</f>
        <v>LS</v>
      </c>
      <c r="L6763" s="148" t="s">
        <v>7174</v>
      </c>
      <c r="M6763" s="140">
        <v>46065</v>
      </c>
      <c r="N6763" s="140"/>
      <c r="O6763" s="140"/>
      <c r="P6763" s="140" t="str">
        <f ca="1">IF(Proc[[#This Row],[DaysAgeing]]&gt;5,"yep","on track")</f>
        <v>yep</v>
      </c>
      <c r="Q6763" s="2">
        <f ca="1">IF(Proc[[#This Row],[DateClosed]]="",ABS(NETWORKDAYS(Proc[[#This Row],[DateOpened]],TODAY()))-1,ABS(NETWORKDAYS(Proc[[#This Row],[DateOpened]],Proc[[#This Row],[DateClosed]]))-1)</f>
        <v>36</v>
      </c>
      <c r="R6763" s="140" t="s">
        <v>488</v>
      </c>
      <c r="S6763" s="145"/>
      <c r="T6763" s="153">
        <v>6762</v>
      </c>
    </row>
    <row r="6764" spans="1:20" hidden="1">
      <c r="A6764" s="146" t="s">
        <v>7148</v>
      </c>
      <c r="B6764" s="145" t="str">
        <f>IFERROR(VLOOKUP(Proc[[#This Row],[App]],Table2[],3,0),"open")</f>
        <v>ok</v>
      </c>
      <c r="C6764" s="147" t="s">
        <v>369</v>
      </c>
      <c r="D6764" s="152" t="s">
        <v>6440</v>
      </c>
      <c r="E6764" s="152" t="s">
        <v>7086</v>
      </c>
      <c r="F6764" s="148" t="s">
        <v>7086</v>
      </c>
      <c r="G6764" s="146" t="s">
        <v>406</v>
      </c>
      <c r="H6764" s="145" t="str">
        <f>IF(Proc[[#This Row],[type]]="LFF (MDG-F)",MID(Proc[[#This Row],[Obj]],13,10),"")</f>
        <v>1756C07359</v>
      </c>
      <c r="I6764" s="152"/>
      <c r="J6764" s="145" t="b">
        <f>Proc[[#This Row],[Requested]]=Proc[[#This Row],[CurrentParent]]</f>
        <v>1</v>
      </c>
      <c r="K6764" s="145" t="str">
        <f>IF(Proc[[#This Row],[Author]]="Marcela Urrego",VLOOKUP(LEFT(Proc[[#This Row],[Requested]],1),Table3[#All],2,0),VLOOKUP(Proc[[#This Row],[Author]],Table4[],2,0))</f>
        <v>LS</v>
      </c>
      <c r="L6764" s="148" t="s">
        <v>7174</v>
      </c>
      <c r="M6764" s="140">
        <v>46065</v>
      </c>
      <c r="N6764" s="140"/>
      <c r="O6764" s="140"/>
      <c r="P6764" s="140" t="str">
        <f ca="1">IF(Proc[[#This Row],[DaysAgeing]]&gt;5,"yep","on track")</f>
        <v>yep</v>
      </c>
      <c r="Q6764" s="2">
        <f ca="1">IF(Proc[[#This Row],[DateClosed]]="",ABS(NETWORKDAYS(Proc[[#This Row],[DateOpened]],TODAY()))-1,ABS(NETWORKDAYS(Proc[[#This Row],[DateOpened]],Proc[[#This Row],[DateClosed]]))-1)</f>
        <v>36</v>
      </c>
      <c r="R6764" s="140" t="s">
        <v>488</v>
      </c>
      <c r="S6764" s="145"/>
      <c r="T6764" s="153">
        <v>6763</v>
      </c>
    </row>
    <row r="6765" spans="1:20" hidden="1">
      <c r="A6765" s="146" t="s">
        <v>7148</v>
      </c>
      <c r="B6765" s="145" t="str">
        <f>IFERROR(VLOOKUP(Proc[[#This Row],[App]],Table2[],3,0),"open")</f>
        <v>ok</v>
      </c>
      <c r="C6765" s="147" t="s">
        <v>369</v>
      </c>
      <c r="D6765" s="152" t="s">
        <v>6441</v>
      </c>
      <c r="E6765" s="152" t="s">
        <v>7086</v>
      </c>
      <c r="F6765" s="148" t="s">
        <v>7086</v>
      </c>
      <c r="G6765" s="146" t="s">
        <v>406</v>
      </c>
      <c r="H6765" s="145" t="str">
        <f>IF(Proc[[#This Row],[type]]="LFF (MDG-F)",MID(Proc[[#This Row],[Obj]],13,10),"")</f>
        <v>1756C07575</v>
      </c>
      <c r="I6765" s="152"/>
      <c r="J6765" s="145" t="b">
        <f>Proc[[#This Row],[Requested]]=Proc[[#This Row],[CurrentParent]]</f>
        <v>1</v>
      </c>
      <c r="K6765" s="145" t="str">
        <f>IF(Proc[[#This Row],[Author]]="Marcela Urrego",VLOOKUP(LEFT(Proc[[#This Row],[Requested]],1),Table3[#All],2,0),VLOOKUP(Proc[[#This Row],[Author]],Table4[],2,0))</f>
        <v>LS</v>
      </c>
      <c r="L6765" s="148" t="s">
        <v>7174</v>
      </c>
      <c r="M6765" s="140">
        <v>46065</v>
      </c>
      <c r="N6765" s="140"/>
      <c r="O6765" s="140"/>
      <c r="P6765" s="140" t="str">
        <f ca="1">IF(Proc[[#This Row],[DaysAgeing]]&gt;5,"yep","on track")</f>
        <v>yep</v>
      </c>
      <c r="Q6765" s="2">
        <f ca="1">IF(Proc[[#This Row],[DateClosed]]="",ABS(NETWORKDAYS(Proc[[#This Row],[DateOpened]],TODAY()))-1,ABS(NETWORKDAYS(Proc[[#This Row],[DateOpened]],Proc[[#This Row],[DateClosed]]))-1)</f>
        <v>36</v>
      </c>
      <c r="R6765" s="140" t="s">
        <v>488</v>
      </c>
      <c r="S6765" s="145"/>
      <c r="T6765" s="153">
        <v>6764</v>
      </c>
    </row>
    <row r="6766" spans="1:20" hidden="1">
      <c r="A6766" s="146" t="s">
        <v>7148</v>
      </c>
      <c r="B6766" s="145" t="str">
        <f>IFERROR(VLOOKUP(Proc[[#This Row],[App]],Table2[],3,0),"open")</f>
        <v>ok</v>
      </c>
      <c r="C6766" s="147" t="s">
        <v>369</v>
      </c>
      <c r="D6766" s="152" t="s">
        <v>6442</v>
      </c>
      <c r="E6766" s="152" t="s">
        <v>7090</v>
      </c>
      <c r="F6766" s="148" t="s">
        <v>7090</v>
      </c>
      <c r="G6766" s="146" t="s">
        <v>406</v>
      </c>
      <c r="H6766" s="145" t="str">
        <f>IF(Proc[[#This Row],[type]]="LFF (MDG-F)",MID(Proc[[#This Row],[Obj]],13,10),"")</f>
        <v>1756CS7117</v>
      </c>
      <c r="I6766" s="152"/>
      <c r="J6766" s="145" t="b">
        <f>Proc[[#This Row],[Requested]]=Proc[[#This Row],[CurrentParent]]</f>
        <v>1</v>
      </c>
      <c r="K6766" s="145" t="str">
        <f>IF(Proc[[#This Row],[Author]]="Marcela Urrego",VLOOKUP(LEFT(Proc[[#This Row],[Requested]],1),Table3[#All],2,0),VLOOKUP(Proc[[#This Row],[Author]],Table4[],2,0))</f>
        <v>LS</v>
      </c>
      <c r="L6766" s="148" t="s">
        <v>7174</v>
      </c>
      <c r="M6766" s="140">
        <v>46065</v>
      </c>
      <c r="N6766" s="140"/>
      <c r="O6766" s="140"/>
      <c r="P6766" s="140" t="str">
        <f ca="1">IF(Proc[[#This Row],[DaysAgeing]]&gt;5,"yep","on track")</f>
        <v>yep</v>
      </c>
      <c r="Q6766" s="2">
        <f ca="1">IF(Proc[[#This Row],[DateClosed]]="",ABS(NETWORKDAYS(Proc[[#This Row],[DateOpened]],TODAY()))-1,ABS(NETWORKDAYS(Proc[[#This Row],[DateOpened]],Proc[[#This Row],[DateClosed]]))-1)</f>
        <v>36</v>
      </c>
      <c r="R6766" s="140" t="s">
        <v>488</v>
      </c>
      <c r="S6766" s="145"/>
      <c r="T6766" s="153">
        <v>6765</v>
      </c>
    </row>
    <row r="6767" spans="1:20" hidden="1">
      <c r="A6767" s="146" t="s">
        <v>7148</v>
      </c>
      <c r="B6767" s="145" t="str">
        <f>IFERROR(VLOOKUP(Proc[[#This Row],[App]],Table2[],3,0),"open")</f>
        <v>ok</v>
      </c>
      <c r="C6767" s="147" t="s">
        <v>369</v>
      </c>
      <c r="D6767" s="152" t="s">
        <v>6443</v>
      </c>
      <c r="E6767" s="152" t="s">
        <v>7087</v>
      </c>
      <c r="F6767" s="148" t="s">
        <v>7087</v>
      </c>
      <c r="G6767" s="146" t="s">
        <v>406</v>
      </c>
      <c r="H6767" s="145" t="str">
        <f>IF(Proc[[#This Row],[type]]="LFF (MDG-F)",MID(Proc[[#This Row],[Obj]],13,10),"")</f>
        <v>1756CS7149</v>
      </c>
      <c r="I6767" s="152"/>
      <c r="J6767" s="145" t="b">
        <f>Proc[[#This Row],[Requested]]=Proc[[#This Row],[CurrentParent]]</f>
        <v>1</v>
      </c>
      <c r="K6767" s="145" t="str">
        <f>IF(Proc[[#This Row],[Author]]="Marcela Urrego",VLOOKUP(LEFT(Proc[[#This Row],[Requested]],1),Table3[#All],2,0),VLOOKUP(Proc[[#This Row],[Author]],Table4[],2,0))</f>
        <v>LS</v>
      </c>
      <c r="L6767" s="148" t="s">
        <v>7174</v>
      </c>
      <c r="M6767" s="140">
        <v>46065</v>
      </c>
      <c r="N6767" s="140"/>
      <c r="O6767" s="140"/>
      <c r="P6767" s="140" t="str">
        <f ca="1">IF(Proc[[#This Row],[DaysAgeing]]&gt;5,"yep","on track")</f>
        <v>yep</v>
      </c>
      <c r="Q6767" s="2">
        <f ca="1">IF(Proc[[#This Row],[DateClosed]]="",ABS(NETWORKDAYS(Proc[[#This Row],[DateOpened]],TODAY()))-1,ABS(NETWORKDAYS(Proc[[#This Row],[DateOpened]],Proc[[#This Row],[DateClosed]]))-1)</f>
        <v>36</v>
      </c>
      <c r="R6767" s="140" t="s">
        <v>488</v>
      </c>
      <c r="S6767" s="145"/>
      <c r="T6767" s="153">
        <v>6766</v>
      </c>
    </row>
    <row r="6768" spans="1:20" hidden="1">
      <c r="A6768" s="146" t="s">
        <v>7148</v>
      </c>
      <c r="B6768" s="145" t="str">
        <f>IFERROR(VLOOKUP(Proc[[#This Row],[App]],Table2[],3,0),"open")</f>
        <v>ok</v>
      </c>
      <c r="C6768" s="147" t="s">
        <v>369</v>
      </c>
      <c r="D6768" s="152" t="s">
        <v>6444</v>
      </c>
      <c r="E6768" s="152" t="s">
        <v>7086</v>
      </c>
      <c r="F6768" s="148" t="s">
        <v>7086</v>
      </c>
      <c r="G6768" s="146" t="s">
        <v>406</v>
      </c>
      <c r="H6768" s="145" t="str">
        <f>IF(Proc[[#This Row],[type]]="LFF (MDG-F)",MID(Proc[[#This Row],[Obj]],13,10),"")</f>
        <v>2023C02917</v>
      </c>
      <c r="I6768" s="152"/>
      <c r="J6768" s="145" t="b">
        <f>Proc[[#This Row],[Requested]]=Proc[[#This Row],[CurrentParent]]</f>
        <v>1</v>
      </c>
      <c r="K6768" s="145" t="str">
        <f>IF(Proc[[#This Row],[Author]]="Marcela Urrego",VLOOKUP(LEFT(Proc[[#This Row],[Requested]],1),Table3[#All],2,0),VLOOKUP(Proc[[#This Row],[Author]],Table4[],2,0))</f>
        <v>LS</v>
      </c>
      <c r="L6768" s="148" t="s">
        <v>7174</v>
      </c>
      <c r="M6768" s="140">
        <v>46065</v>
      </c>
      <c r="N6768" s="140"/>
      <c r="O6768" s="140"/>
      <c r="P6768" s="140" t="str">
        <f ca="1">IF(Proc[[#This Row],[DaysAgeing]]&gt;5,"yep","on track")</f>
        <v>yep</v>
      </c>
      <c r="Q6768" s="2">
        <f ca="1">IF(Proc[[#This Row],[DateClosed]]="",ABS(NETWORKDAYS(Proc[[#This Row],[DateOpened]],TODAY()))-1,ABS(NETWORKDAYS(Proc[[#This Row],[DateOpened]],Proc[[#This Row],[DateClosed]]))-1)</f>
        <v>36</v>
      </c>
      <c r="R6768" s="140" t="s">
        <v>488</v>
      </c>
      <c r="S6768" s="145"/>
      <c r="T6768" s="153">
        <v>6767</v>
      </c>
    </row>
    <row r="6769" spans="1:20" hidden="1">
      <c r="A6769" s="146" t="s">
        <v>7148</v>
      </c>
      <c r="B6769" s="145" t="str">
        <f>IFERROR(VLOOKUP(Proc[[#This Row],[App]],Table2[],3,0),"open")</f>
        <v>ok</v>
      </c>
      <c r="C6769" s="147" t="s">
        <v>369</v>
      </c>
      <c r="D6769" s="152" t="s">
        <v>6445</v>
      </c>
      <c r="E6769" s="152" t="s">
        <v>7086</v>
      </c>
      <c r="F6769" s="148" t="s">
        <v>7086</v>
      </c>
      <c r="G6769" s="146" t="s">
        <v>406</v>
      </c>
      <c r="H6769" s="145" t="str">
        <f>IF(Proc[[#This Row],[type]]="LFF (MDG-F)",MID(Proc[[#This Row],[Obj]],13,10),"")</f>
        <v>2025C03566</v>
      </c>
      <c r="I6769" s="152"/>
      <c r="J6769" s="145" t="b">
        <f>Proc[[#This Row],[Requested]]=Proc[[#This Row],[CurrentParent]]</f>
        <v>1</v>
      </c>
      <c r="K6769" s="145" t="str">
        <f>IF(Proc[[#This Row],[Author]]="Marcela Urrego",VLOOKUP(LEFT(Proc[[#This Row],[Requested]],1),Table3[#All],2,0),VLOOKUP(Proc[[#This Row],[Author]],Table4[],2,0))</f>
        <v>LS</v>
      </c>
      <c r="L6769" s="148" t="s">
        <v>7174</v>
      </c>
      <c r="M6769" s="140">
        <v>46065</v>
      </c>
      <c r="N6769" s="140"/>
      <c r="O6769" s="140"/>
      <c r="P6769" s="140" t="str">
        <f ca="1">IF(Proc[[#This Row],[DaysAgeing]]&gt;5,"yep","on track")</f>
        <v>yep</v>
      </c>
      <c r="Q6769" s="2">
        <f ca="1">IF(Proc[[#This Row],[DateClosed]]="",ABS(NETWORKDAYS(Proc[[#This Row],[DateOpened]],TODAY()))-1,ABS(NETWORKDAYS(Proc[[#This Row],[DateOpened]],Proc[[#This Row],[DateClosed]]))-1)</f>
        <v>36</v>
      </c>
      <c r="R6769" s="140" t="s">
        <v>488</v>
      </c>
      <c r="S6769" s="145"/>
      <c r="T6769" s="153">
        <v>6768</v>
      </c>
    </row>
    <row r="6770" spans="1:20" hidden="1">
      <c r="A6770" s="146" t="s">
        <v>7148</v>
      </c>
      <c r="B6770" s="145" t="str">
        <f>IFERROR(VLOOKUP(Proc[[#This Row],[App]],Table2[],3,0),"open")</f>
        <v>ok</v>
      </c>
      <c r="C6770" s="147" t="s">
        <v>369</v>
      </c>
      <c r="D6770" s="152" t="s">
        <v>6446</v>
      </c>
      <c r="E6770" s="152" t="s">
        <v>7090</v>
      </c>
      <c r="F6770" s="148" t="s">
        <v>7090</v>
      </c>
      <c r="G6770" s="146" t="s">
        <v>406</v>
      </c>
      <c r="H6770" s="145" t="str">
        <f>IF(Proc[[#This Row],[type]]="LFF (MDG-F)",MID(Proc[[#This Row],[Obj]],13,10),"")</f>
        <v>2025C03568</v>
      </c>
      <c r="I6770" s="152"/>
      <c r="J6770" s="145" t="b">
        <f>Proc[[#This Row],[Requested]]=Proc[[#This Row],[CurrentParent]]</f>
        <v>1</v>
      </c>
      <c r="K6770" s="145" t="str">
        <f>IF(Proc[[#This Row],[Author]]="Marcela Urrego",VLOOKUP(LEFT(Proc[[#This Row],[Requested]],1),Table3[#All],2,0),VLOOKUP(Proc[[#This Row],[Author]],Table4[],2,0))</f>
        <v>LS</v>
      </c>
      <c r="L6770" s="148" t="s">
        <v>7174</v>
      </c>
      <c r="M6770" s="140">
        <v>46065</v>
      </c>
      <c r="N6770" s="140"/>
      <c r="O6770" s="140"/>
      <c r="P6770" s="140" t="str">
        <f ca="1">IF(Proc[[#This Row],[DaysAgeing]]&gt;5,"yep","on track")</f>
        <v>yep</v>
      </c>
      <c r="Q6770" s="2">
        <f ca="1">IF(Proc[[#This Row],[DateClosed]]="",ABS(NETWORKDAYS(Proc[[#This Row],[DateOpened]],TODAY()))-1,ABS(NETWORKDAYS(Proc[[#This Row],[DateOpened]],Proc[[#This Row],[DateClosed]]))-1)</f>
        <v>36</v>
      </c>
      <c r="R6770" s="140" t="s">
        <v>488</v>
      </c>
      <c r="S6770" s="145"/>
      <c r="T6770" s="153">
        <v>6769</v>
      </c>
    </row>
    <row r="6771" spans="1:20" hidden="1">
      <c r="A6771" s="146" t="s">
        <v>7148</v>
      </c>
      <c r="B6771" s="145" t="str">
        <f>IFERROR(VLOOKUP(Proc[[#This Row],[App]],Table2[],3,0),"open")</f>
        <v>ok</v>
      </c>
      <c r="C6771" s="147" t="s">
        <v>369</v>
      </c>
      <c r="D6771" s="152" t="s">
        <v>6447</v>
      </c>
      <c r="E6771" s="152" t="s">
        <v>7086</v>
      </c>
      <c r="F6771" s="148" t="s">
        <v>7086</v>
      </c>
      <c r="G6771" s="146" t="s">
        <v>406</v>
      </c>
      <c r="H6771" s="145" t="str">
        <f>IF(Proc[[#This Row],[type]]="LFF (MDG-F)",MID(Proc[[#This Row],[Obj]],13,10),"")</f>
        <v>2031C04441</v>
      </c>
      <c r="I6771" s="152"/>
      <c r="J6771" s="145" t="b">
        <f>Proc[[#This Row],[Requested]]=Proc[[#This Row],[CurrentParent]]</f>
        <v>1</v>
      </c>
      <c r="K6771" s="145" t="str">
        <f>IF(Proc[[#This Row],[Author]]="Marcela Urrego",VLOOKUP(LEFT(Proc[[#This Row],[Requested]],1),Table3[#All],2,0),VLOOKUP(Proc[[#This Row],[Author]],Table4[],2,0))</f>
        <v>LS</v>
      </c>
      <c r="L6771" s="148" t="s">
        <v>7174</v>
      </c>
      <c r="M6771" s="140">
        <v>46065</v>
      </c>
      <c r="N6771" s="140"/>
      <c r="O6771" s="140"/>
      <c r="P6771" s="140" t="str">
        <f ca="1">IF(Proc[[#This Row],[DaysAgeing]]&gt;5,"yep","on track")</f>
        <v>yep</v>
      </c>
      <c r="Q6771" s="2">
        <f ca="1">IF(Proc[[#This Row],[DateClosed]]="",ABS(NETWORKDAYS(Proc[[#This Row],[DateOpened]],TODAY()))-1,ABS(NETWORKDAYS(Proc[[#This Row],[DateOpened]],Proc[[#This Row],[DateClosed]]))-1)</f>
        <v>36</v>
      </c>
      <c r="R6771" s="140" t="s">
        <v>488</v>
      </c>
      <c r="S6771" s="145"/>
      <c r="T6771" s="153">
        <v>6770</v>
      </c>
    </row>
    <row r="6772" spans="1:20" hidden="1">
      <c r="A6772" s="146" t="s">
        <v>7148</v>
      </c>
      <c r="B6772" s="145" t="str">
        <f>IFERROR(VLOOKUP(Proc[[#This Row],[App]],Table2[],3,0),"open")</f>
        <v>ok</v>
      </c>
      <c r="C6772" s="147" t="s">
        <v>369</v>
      </c>
      <c r="D6772" s="152" t="s">
        <v>6448</v>
      </c>
      <c r="E6772" s="152" t="s">
        <v>7090</v>
      </c>
      <c r="F6772" s="148" t="s">
        <v>7090</v>
      </c>
      <c r="G6772" s="146" t="s">
        <v>406</v>
      </c>
      <c r="H6772" s="145" t="str">
        <f>IF(Proc[[#This Row],[type]]="LFF (MDG-F)",MID(Proc[[#This Row],[Obj]],13,10),"")</f>
        <v>2053C01307</v>
      </c>
      <c r="I6772" s="152"/>
      <c r="J6772" s="145" t="b">
        <f>Proc[[#This Row],[Requested]]=Proc[[#This Row],[CurrentParent]]</f>
        <v>1</v>
      </c>
      <c r="K6772" s="145" t="str">
        <f>IF(Proc[[#This Row],[Author]]="Marcela Urrego",VLOOKUP(LEFT(Proc[[#This Row],[Requested]],1),Table3[#All],2,0),VLOOKUP(Proc[[#This Row],[Author]],Table4[],2,0))</f>
        <v>LS</v>
      </c>
      <c r="L6772" s="148" t="s">
        <v>7174</v>
      </c>
      <c r="M6772" s="140">
        <v>46065</v>
      </c>
      <c r="N6772" s="140"/>
      <c r="O6772" s="140"/>
      <c r="P6772" s="140" t="str">
        <f ca="1">IF(Proc[[#This Row],[DaysAgeing]]&gt;5,"yep","on track")</f>
        <v>yep</v>
      </c>
      <c r="Q6772" s="2">
        <f ca="1">IF(Proc[[#This Row],[DateClosed]]="",ABS(NETWORKDAYS(Proc[[#This Row],[DateOpened]],TODAY()))-1,ABS(NETWORKDAYS(Proc[[#This Row],[DateOpened]],Proc[[#This Row],[DateClosed]]))-1)</f>
        <v>36</v>
      </c>
      <c r="R6772" s="140" t="s">
        <v>488</v>
      </c>
      <c r="S6772" s="145"/>
      <c r="T6772" s="153">
        <v>6771</v>
      </c>
    </row>
    <row r="6773" spans="1:20" hidden="1">
      <c r="A6773" s="146" t="s">
        <v>7148</v>
      </c>
      <c r="B6773" s="153" t="str">
        <f>IFERROR(VLOOKUP(Proc[[#This Row],[App]],Table2[],3,0),"open")</f>
        <v>ok</v>
      </c>
      <c r="C6773" s="146" t="s">
        <v>369</v>
      </c>
      <c r="D6773" s="152" t="s">
        <v>6449</v>
      </c>
      <c r="E6773" s="152" t="s">
        <v>7090</v>
      </c>
      <c r="F6773" s="153" t="s">
        <v>7090</v>
      </c>
      <c r="G6773" s="146" t="s">
        <v>400</v>
      </c>
      <c r="H6773" s="145" t="str">
        <f>IF(Proc[[#This Row],[type]]="LFF (MDG-F)",MID(Proc[[#This Row],[Obj]],13,10),"")</f>
        <v/>
      </c>
      <c r="I6773" s="152"/>
      <c r="J6773" s="145" t="b">
        <f>Proc[[#This Row],[Requested]]=Proc[[#This Row],[CurrentParent]]</f>
        <v>1</v>
      </c>
      <c r="K6773" s="153" t="str">
        <f>IF(Proc[[#This Row],[Author]]="Marcela Urrego",VLOOKUP(LEFT(Proc[[#This Row],[Requested]],1),Table3[#All],2,0),VLOOKUP(Proc[[#This Row],[Author]],Table4[],2,0))</f>
        <v>LS</v>
      </c>
      <c r="L6773" s="148" t="s">
        <v>7174</v>
      </c>
      <c r="M6773" s="140">
        <v>46065</v>
      </c>
      <c r="N6773" s="140"/>
      <c r="O6773" s="140"/>
      <c r="P6773" s="140" t="str">
        <f ca="1">IF(Proc[[#This Row],[DaysAgeing]]&gt;5,"yep","on track")</f>
        <v>yep</v>
      </c>
      <c r="Q6773" s="2">
        <f ca="1">IF(Proc[[#This Row],[DateClosed]]="",ABS(NETWORKDAYS(Proc[[#This Row],[DateOpened]],TODAY()))-1,ABS(NETWORKDAYS(Proc[[#This Row],[DateOpened]],Proc[[#This Row],[DateClosed]]))-1)</f>
        <v>36</v>
      </c>
      <c r="R6773" s="140" t="s">
        <v>488</v>
      </c>
      <c r="S6773" s="145"/>
      <c r="T6773" s="153">
        <v>6772</v>
      </c>
    </row>
    <row r="6774" spans="1:20" hidden="1">
      <c r="A6774" s="146" t="s">
        <v>7148</v>
      </c>
      <c r="B6774" s="145" t="str">
        <f>IFERROR(VLOOKUP(Proc[[#This Row],[App]],Table2[],3,0),"open")</f>
        <v>ok</v>
      </c>
      <c r="C6774" s="146" t="s">
        <v>369</v>
      </c>
      <c r="D6774" s="152" t="s">
        <v>6450</v>
      </c>
      <c r="E6774" s="152" t="s">
        <v>7086</v>
      </c>
      <c r="F6774" s="145" t="s">
        <v>7086</v>
      </c>
      <c r="G6774" s="146" t="s">
        <v>400</v>
      </c>
      <c r="H6774" s="145" t="str">
        <f>IF(Proc[[#This Row],[type]]="LFF (MDG-F)",MID(Proc[[#This Row],[Obj]],13,10),"")</f>
        <v/>
      </c>
      <c r="I6774" s="152"/>
      <c r="J6774" s="145" t="b">
        <f>Proc[[#This Row],[Requested]]=Proc[[#This Row],[CurrentParent]]</f>
        <v>1</v>
      </c>
      <c r="K6774" s="145" t="str">
        <f>IF(Proc[[#This Row],[Author]]="Marcela Urrego",VLOOKUP(LEFT(Proc[[#This Row],[Requested]],1),Table3[#All],2,0),VLOOKUP(Proc[[#This Row],[Author]],Table4[],2,0))</f>
        <v>LS</v>
      </c>
      <c r="L6774" s="148" t="s">
        <v>7174</v>
      </c>
      <c r="M6774" s="140">
        <v>46065</v>
      </c>
      <c r="N6774" s="140"/>
      <c r="O6774" s="140"/>
      <c r="P6774" s="140" t="str">
        <f ca="1">IF(Proc[[#This Row],[DaysAgeing]]&gt;5,"yep","on track")</f>
        <v>yep</v>
      </c>
      <c r="Q6774" s="2">
        <f ca="1">IF(Proc[[#This Row],[DateClosed]]="",ABS(NETWORKDAYS(Proc[[#This Row],[DateOpened]],TODAY()))-1,ABS(NETWORKDAYS(Proc[[#This Row],[DateOpened]],Proc[[#This Row],[DateClosed]]))-1)</f>
        <v>36</v>
      </c>
      <c r="R6774" s="140" t="s">
        <v>488</v>
      </c>
      <c r="S6774" s="145"/>
      <c r="T6774" s="153">
        <v>6773</v>
      </c>
    </row>
    <row r="6775" spans="1:20" hidden="1">
      <c r="A6775" s="146" t="s">
        <v>7148</v>
      </c>
      <c r="B6775" s="145" t="str">
        <f>IFERROR(VLOOKUP(Proc[[#This Row],[App]],Table2[],3,0),"open")</f>
        <v>ok</v>
      </c>
      <c r="C6775" s="146" t="s">
        <v>369</v>
      </c>
      <c r="D6775" s="152" t="s">
        <v>6451</v>
      </c>
      <c r="E6775" s="152" t="s">
        <v>7086</v>
      </c>
      <c r="F6775" s="145" t="s">
        <v>7086</v>
      </c>
      <c r="G6775" s="146" t="s">
        <v>400</v>
      </c>
      <c r="H6775" s="145" t="str">
        <f>IF(Proc[[#This Row],[type]]="LFF (MDG-F)",MID(Proc[[#This Row],[Obj]],13,10),"")</f>
        <v/>
      </c>
      <c r="I6775" s="152"/>
      <c r="J6775" s="145" t="b">
        <f>Proc[[#This Row],[Requested]]=Proc[[#This Row],[CurrentParent]]</f>
        <v>1</v>
      </c>
      <c r="K6775" s="145" t="str">
        <f>IF(Proc[[#This Row],[Author]]="Marcela Urrego",VLOOKUP(LEFT(Proc[[#This Row],[Requested]],1),Table3[#All],2,0),VLOOKUP(Proc[[#This Row],[Author]],Table4[],2,0))</f>
        <v>LS</v>
      </c>
      <c r="L6775" s="148" t="s">
        <v>7174</v>
      </c>
      <c r="M6775" s="140">
        <v>46065</v>
      </c>
      <c r="N6775" s="140"/>
      <c r="O6775" s="140"/>
      <c r="P6775" s="140" t="str">
        <f ca="1">IF(Proc[[#This Row],[DaysAgeing]]&gt;5,"yep","on track")</f>
        <v>yep</v>
      </c>
      <c r="Q6775" s="2">
        <f ca="1">IF(Proc[[#This Row],[DateClosed]]="",ABS(NETWORKDAYS(Proc[[#This Row],[DateOpened]],TODAY()))-1,ABS(NETWORKDAYS(Proc[[#This Row],[DateOpened]],Proc[[#This Row],[DateClosed]]))-1)</f>
        <v>36</v>
      </c>
      <c r="R6775" s="140" t="s">
        <v>488</v>
      </c>
      <c r="S6775" s="145"/>
      <c r="T6775" s="153">
        <v>6774</v>
      </c>
    </row>
    <row r="6776" spans="1:20" hidden="1">
      <c r="A6776" s="146" t="s">
        <v>7148</v>
      </c>
      <c r="B6776" s="145" t="str">
        <f>IFERROR(VLOOKUP(Proc[[#This Row],[App]],Table2[],3,0),"open")</f>
        <v>ok</v>
      </c>
      <c r="C6776" s="146" t="s">
        <v>369</v>
      </c>
      <c r="D6776" s="152" t="s">
        <v>6452</v>
      </c>
      <c r="E6776" s="152" t="s">
        <v>7086</v>
      </c>
      <c r="F6776" s="145" t="s">
        <v>7086</v>
      </c>
      <c r="G6776" s="146" t="s">
        <v>400</v>
      </c>
      <c r="H6776" s="145" t="str">
        <f>IF(Proc[[#This Row],[type]]="LFF (MDG-F)",MID(Proc[[#This Row],[Obj]],13,10),"")</f>
        <v/>
      </c>
      <c r="I6776" s="152"/>
      <c r="J6776" s="145" t="b">
        <f>Proc[[#This Row],[Requested]]=Proc[[#This Row],[CurrentParent]]</f>
        <v>1</v>
      </c>
      <c r="K6776" s="145" t="str">
        <f>IF(Proc[[#This Row],[Author]]="Marcela Urrego",VLOOKUP(LEFT(Proc[[#This Row],[Requested]],1),Table3[#All],2,0),VLOOKUP(Proc[[#This Row],[Author]],Table4[],2,0))</f>
        <v>LS</v>
      </c>
      <c r="L6776" s="148" t="s">
        <v>7174</v>
      </c>
      <c r="M6776" s="140">
        <v>46065</v>
      </c>
      <c r="N6776" s="140"/>
      <c r="O6776" s="140"/>
      <c r="P6776" s="140" t="str">
        <f ca="1">IF(Proc[[#This Row],[DaysAgeing]]&gt;5,"yep","on track")</f>
        <v>yep</v>
      </c>
      <c r="Q6776" s="2">
        <f ca="1">IF(Proc[[#This Row],[DateClosed]]="",ABS(NETWORKDAYS(Proc[[#This Row],[DateOpened]],TODAY()))-1,ABS(NETWORKDAYS(Proc[[#This Row],[DateOpened]],Proc[[#This Row],[DateClosed]]))-1)</f>
        <v>36</v>
      </c>
      <c r="R6776" s="140" t="s">
        <v>488</v>
      </c>
      <c r="S6776" s="145"/>
      <c r="T6776" s="153">
        <v>6775</v>
      </c>
    </row>
    <row r="6777" spans="1:20" hidden="1">
      <c r="A6777" s="146" t="s">
        <v>7148</v>
      </c>
      <c r="B6777" s="153" t="str">
        <f>IFERROR(VLOOKUP(Proc[[#This Row],[App]],Table2[],3,0),"open")</f>
        <v>ok</v>
      </c>
      <c r="C6777" s="146" t="s">
        <v>369</v>
      </c>
      <c r="D6777" s="152" t="s">
        <v>6453</v>
      </c>
      <c r="E6777" s="152" t="s">
        <v>7086</v>
      </c>
      <c r="F6777" s="145" t="s">
        <v>7086</v>
      </c>
      <c r="G6777" s="146" t="s">
        <v>400</v>
      </c>
      <c r="H6777" s="145" t="str">
        <f>IF(Proc[[#This Row],[type]]="LFF (MDG-F)",MID(Proc[[#This Row],[Obj]],13,10),"")</f>
        <v/>
      </c>
      <c r="I6777" s="152"/>
      <c r="J6777" s="145" t="b">
        <f>Proc[[#This Row],[Requested]]=Proc[[#This Row],[CurrentParent]]</f>
        <v>1</v>
      </c>
      <c r="K6777" s="153" t="str">
        <f>IF(Proc[[#This Row],[Author]]="Marcela Urrego",VLOOKUP(LEFT(Proc[[#This Row],[Requested]],1),Table3[#All],2,0),VLOOKUP(Proc[[#This Row],[Author]],Table4[],2,0))</f>
        <v>LS</v>
      </c>
      <c r="L6777" s="148" t="s">
        <v>7174</v>
      </c>
      <c r="M6777" s="140">
        <v>46065</v>
      </c>
      <c r="N6777" s="140"/>
      <c r="O6777" s="140"/>
      <c r="P6777" s="140" t="str">
        <f ca="1">IF(Proc[[#This Row],[DaysAgeing]]&gt;5,"yep","on track")</f>
        <v>yep</v>
      </c>
      <c r="Q6777" s="2">
        <f ca="1">IF(Proc[[#This Row],[DateClosed]]="",ABS(NETWORKDAYS(Proc[[#This Row],[DateOpened]],TODAY()))-1,ABS(NETWORKDAYS(Proc[[#This Row],[DateOpened]],Proc[[#This Row],[DateClosed]]))-1)</f>
        <v>36</v>
      </c>
      <c r="R6777" s="140" t="s">
        <v>488</v>
      </c>
      <c r="S6777" s="145"/>
      <c r="T6777" s="153">
        <v>6776</v>
      </c>
    </row>
    <row r="6778" spans="1:20" hidden="1">
      <c r="A6778" s="146" t="s">
        <v>7148</v>
      </c>
      <c r="B6778" s="145" t="str">
        <f>IFERROR(VLOOKUP(Proc[[#This Row],[App]],Table2[],3,0),"open")</f>
        <v>ok</v>
      </c>
      <c r="C6778" s="146" t="s">
        <v>369</v>
      </c>
      <c r="D6778" s="152" t="s">
        <v>6454</v>
      </c>
      <c r="E6778" s="152" t="s">
        <v>7086</v>
      </c>
      <c r="F6778" s="145" t="s">
        <v>7086</v>
      </c>
      <c r="G6778" s="146" t="s">
        <v>400</v>
      </c>
      <c r="H6778" s="145" t="str">
        <f>IF(Proc[[#This Row],[type]]="LFF (MDG-F)",MID(Proc[[#This Row],[Obj]],13,10),"")</f>
        <v/>
      </c>
      <c r="I6778" s="152"/>
      <c r="J6778" s="145" t="b">
        <f>Proc[[#This Row],[Requested]]=Proc[[#This Row],[CurrentParent]]</f>
        <v>1</v>
      </c>
      <c r="K6778" s="145" t="str">
        <f>IF(Proc[[#This Row],[Author]]="Marcela Urrego",VLOOKUP(LEFT(Proc[[#This Row],[Requested]],1),Table3[#All],2,0),VLOOKUP(Proc[[#This Row],[Author]],Table4[],2,0))</f>
        <v>LS</v>
      </c>
      <c r="L6778" s="148" t="s">
        <v>7174</v>
      </c>
      <c r="M6778" s="140">
        <v>46065</v>
      </c>
      <c r="N6778" s="140"/>
      <c r="O6778" s="140"/>
      <c r="P6778" s="140" t="str">
        <f ca="1">IF(Proc[[#This Row],[DaysAgeing]]&gt;5,"yep","on track")</f>
        <v>yep</v>
      </c>
      <c r="Q6778" s="2">
        <f ca="1">IF(Proc[[#This Row],[DateClosed]]="",ABS(NETWORKDAYS(Proc[[#This Row],[DateOpened]],TODAY()))-1,ABS(NETWORKDAYS(Proc[[#This Row],[DateOpened]],Proc[[#This Row],[DateClosed]]))-1)</f>
        <v>36</v>
      </c>
      <c r="R6778" s="140" t="s">
        <v>488</v>
      </c>
      <c r="S6778" s="145"/>
      <c r="T6778" s="153">
        <v>6777</v>
      </c>
    </row>
    <row r="6779" spans="1:20" hidden="1">
      <c r="A6779" s="146" t="s">
        <v>7148</v>
      </c>
      <c r="B6779" s="153" t="str">
        <f>IFERROR(VLOOKUP(Proc[[#This Row],[App]],Table2[],3,0),"open")</f>
        <v>ok</v>
      </c>
      <c r="C6779" s="146" t="s">
        <v>369</v>
      </c>
      <c r="D6779" s="152" t="s">
        <v>6455</v>
      </c>
      <c r="E6779" s="152" t="s">
        <v>7086</v>
      </c>
      <c r="F6779" s="153" t="s">
        <v>7086</v>
      </c>
      <c r="G6779" s="146" t="s">
        <v>400</v>
      </c>
      <c r="H6779" s="145" t="str">
        <f>IF(Proc[[#This Row],[type]]="LFF (MDG-F)",MID(Proc[[#This Row],[Obj]],13,10),"")</f>
        <v/>
      </c>
      <c r="I6779" s="152"/>
      <c r="J6779" s="145" t="b">
        <f>Proc[[#This Row],[Requested]]=Proc[[#This Row],[CurrentParent]]</f>
        <v>1</v>
      </c>
      <c r="K6779" s="153" t="str">
        <f>IF(Proc[[#This Row],[Author]]="Marcela Urrego",VLOOKUP(LEFT(Proc[[#This Row],[Requested]],1),Table3[#All],2,0),VLOOKUP(Proc[[#This Row],[Author]],Table4[],2,0))</f>
        <v>LS</v>
      </c>
      <c r="L6779" s="148" t="s">
        <v>7174</v>
      </c>
      <c r="M6779" s="140">
        <v>46065</v>
      </c>
      <c r="N6779" s="140"/>
      <c r="O6779" s="140"/>
      <c r="P6779" s="140" t="str">
        <f ca="1">IF(Proc[[#This Row],[DaysAgeing]]&gt;5,"yep","on track")</f>
        <v>yep</v>
      </c>
      <c r="Q6779" s="2">
        <f ca="1">IF(Proc[[#This Row],[DateClosed]]="",ABS(NETWORKDAYS(Proc[[#This Row],[DateOpened]],TODAY()))-1,ABS(NETWORKDAYS(Proc[[#This Row],[DateOpened]],Proc[[#This Row],[DateClosed]]))-1)</f>
        <v>36</v>
      </c>
      <c r="R6779" s="140" t="s">
        <v>488</v>
      </c>
      <c r="S6779" s="145"/>
      <c r="T6779" s="153">
        <v>6778</v>
      </c>
    </row>
    <row r="6780" spans="1:20" hidden="1">
      <c r="A6780" s="146" t="s">
        <v>7148</v>
      </c>
      <c r="B6780" s="145" t="str">
        <f>IFERROR(VLOOKUP(Proc[[#This Row],[App]],Table2[],3,0),"open")</f>
        <v>ok</v>
      </c>
      <c r="C6780" s="146" t="s">
        <v>369</v>
      </c>
      <c r="D6780" s="152" t="s">
        <v>6456</v>
      </c>
      <c r="E6780" s="152" t="s">
        <v>7087</v>
      </c>
      <c r="F6780" s="145" t="s">
        <v>7087</v>
      </c>
      <c r="G6780" s="146" t="s">
        <v>400</v>
      </c>
      <c r="H6780" s="145" t="str">
        <f>IF(Proc[[#This Row],[type]]="LFF (MDG-F)",MID(Proc[[#This Row],[Obj]],13,10),"")</f>
        <v/>
      </c>
      <c r="I6780" s="152"/>
      <c r="J6780" s="145" t="b">
        <f>Proc[[#This Row],[Requested]]=Proc[[#This Row],[CurrentParent]]</f>
        <v>1</v>
      </c>
      <c r="K6780" s="145" t="str">
        <f>IF(Proc[[#This Row],[Author]]="Marcela Urrego",VLOOKUP(LEFT(Proc[[#This Row],[Requested]],1),Table3[#All],2,0),VLOOKUP(Proc[[#This Row],[Author]],Table4[],2,0))</f>
        <v>LS</v>
      </c>
      <c r="L6780" s="148" t="s">
        <v>7174</v>
      </c>
      <c r="M6780" s="140">
        <v>46065</v>
      </c>
      <c r="N6780" s="140"/>
      <c r="O6780" s="140"/>
      <c r="P6780" s="140" t="str">
        <f ca="1">IF(Proc[[#This Row],[DaysAgeing]]&gt;5,"yep","on track")</f>
        <v>yep</v>
      </c>
      <c r="Q6780" s="2">
        <f ca="1">IF(Proc[[#This Row],[DateClosed]]="",ABS(NETWORKDAYS(Proc[[#This Row],[DateOpened]],TODAY()))-1,ABS(NETWORKDAYS(Proc[[#This Row],[DateOpened]],Proc[[#This Row],[DateClosed]]))-1)</f>
        <v>36</v>
      </c>
      <c r="R6780" s="140" t="s">
        <v>488</v>
      </c>
      <c r="S6780" s="145"/>
      <c r="T6780" s="153">
        <v>6779</v>
      </c>
    </row>
    <row r="6781" spans="1:20" hidden="1">
      <c r="A6781" s="146" t="s">
        <v>7148</v>
      </c>
      <c r="B6781" s="145" t="str">
        <f>IFERROR(VLOOKUP(Proc[[#This Row],[App]],Table2[],3,0),"open")</f>
        <v>ok</v>
      </c>
      <c r="C6781" s="146" t="s">
        <v>369</v>
      </c>
      <c r="D6781" s="152" t="s">
        <v>6457</v>
      </c>
      <c r="E6781" s="152" t="s">
        <v>7086</v>
      </c>
      <c r="F6781" s="145" t="s">
        <v>7086</v>
      </c>
      <c r="G6781" s="146" t="s">
        <v>400</v>
      </c>
      <c r="H6781" s="145" t="str">
        <f>IF(Proc[[#This Row],[type]]="LFF (MDG-F)",MID(Proc[[#This Row],[Obj]],13,10),"")</f>
        <v/>
      </c>
      <c r="I6781" s="152"/>
      <c r="J6781" s="145" t="b">
        <f>Proc[[#This Row],[Requested]]=Proc[[#This Row],[CurrentParent]]</f>
        <v>1</v>
      </c>
      <c r="K6781" s="145" t="str">
        <f>IF(Proc[[#This Row],[Author]]="Marcela Urrego",VLOOKUP(LEFT(Proc[[#This Row],[Requested]],1),Table3[#All],2,0),VLOOKUP(Proc[[#This Row],[Author]],Table4[],2,0))</f>
        <v>LS</v>
      </c>
      <c r="L6781" s="148" t="s">
        <v>7174</v>
      </c>
      <c r="M6781" s="140">
        <v>46065</v>
      </c>
      <c r="N6781" s="140"/>
      <c r="O6781" s="140"/>
      <c r="P6781" s="140" t="str">
        <f ca="1">IF(Proc[[#This Row],[DaysAgeing]]&gt;5,"yep","on track")</f>
        <v>yep</v>
      </c>
      <c r="Q6781" s="2">
        <f ca="1">IF(Proc[[#This Row],[DateClosed]]="",ABS(NETWORKDAYS(Proc[[#This Row],[DateOpened]],TODAY()))-1,ABS(NETWORKDAYS(Proc[[#This Row],[DateOpened]],Proc[[#This Row],[DateClosed]]))-1)</f>
        <v>36</v>
      </c>
      <c r="R6781" s="140" t="s">
        <v>488</v>
      </c>
      <c r="S6781" s="145"/>
      <c r="T6781" s="153">
        <v>6780</v>
      </c>
    </row>
    <row r="6782" spans="1:20" hidden="1">
      <c r="A6782" s="146" t="s">
        <v>7148</v>
      </c>
      <c r="B6782" s="145" t="str">
        <f>IFERROR(VLOOKUP(Proc[[#This Row],[App]],Table2[],3,0),"open")</f>
        <v>ok</v>
      </c>
      <c r="C6782" s="146" t="s">
        <v>369</v>
      </c>
      <c r="D6782" s="152" t="s">
        <v>6458</v>
      </c>
      <c r="E6782" s="152" t="s">
        <v>7086</v>
      </c>
      <c r="F6782" s="145" t="s">
        <v>7086</v>
      </c>
      <c r="G6782" s="146" t="s">
        <v>400</v>
      </c>
      <c r="H6782" s="145" t="str">
        <f>IF(Proc[[#This Row],[type]]="LFF (MDG-F)",MID(Proc[[#This Row],[Obj]],13,10),"")</f>
        <v/>
      </c>
      <c r="I6782" s="152"/>
      <c r="J6782" s="145" t="b">
        <f>Proc[[#This Row],[Requested]]=Proc[[#This Row],[CurrentParent]]</f>
        <v>1</v>
      </c>
      <c r="K6782" s="145" t="str">
        <f>IF(Proc[[#This Row],[Author]]="Marcela Urrego",VLOOKUP(LEFT(Proc[[#This Row],[Requested]],1),Table3[#All],2,0),VLOOKUP(Proc[[#This Row],[Author]],Table4[],2,0))</f>
        <v>LS</v>
      </c>
      <c r="L6782" s="148" t="s">
        <v>7174</v>
      </c>
      <c r="M6782" s="140">
        <v>46065</v>
      </c>
      <c r="N6782" s="140"/>
      <c r="O6782" s="140"/>
      <c r="P6782" s="140" t="str">
        <f ca="1">IF(Proc[[#This Row],[DaysAgeing]]&gt;5,"yep","on track")</f>
        <v>yep</v>
      </c>
      <c r="Q6782" s="2">
        <f ca="1">IF(Proc[[#This Row],[DateClosed]]="",ABS(NETWORKDAYS(Proc[[#This Row],[DateOpened]],TODAY()))-1,ABS(NETWORKDAYS(Proc[[#This Row],[DateOpened]],Proc[[#This Row],[DateClosed]]))-1)</f>
        <v>36</v>
      </c>
      <c r="R6782" s="140" t="s">
        <v>488</v>
      </c>
      <c r="S6782" s="145"/>
      <c r="T6782" s="153">
        <v>6781</v>
      </c>
    </row>
    <row r="6783" spans="1:20" hidden="1">
      <c r="A6783" s="146" t="s">
        <v>7148</v>
      </c>
      <c r="B6783" s="145" t="str">
        <f>IFERROR(VLOOKUP(Proc[[#This Row],[App]],Table2[],3,0),"open")</f>
        <v>ok</v>
      </c>
      <c r="C6783" s="146" t="s">
        <v>369</v>
      </c>
      <c r="D6783" s="152" t="s">
        <v>6459</v>
      </c>
      <c r="E6783" s="152" t="s">
        <v>7086</v>
      </c>
      <c r="F6783" s="145" t="s">
        <v>7086</v>
      </c>
      <c r="G6783" s="146" t="s">
        <v>400</v>
      </c>
      <c r="H6783" s="145" t="str">
        <f>IF(Proc[[#This Row],[type]]="LFF (MDG-F)",MID(Proc[[#This Row],[Obj]],13,10),"")</f>
        <v/>
      </c>
      <c r="I6783" s="152"/>
      <c r="J6783" s="145" t="b">
        <f>Proc[[#This Row],[Requested]]=Proc[[#This Row],[CurrentParent]]</f>
        <v>1</v>
      </c>
      <c r="K6783" s="145" t="str">
        <f>IF(Proc[[#This Row],[Author]]="Marcela Urrego",VLOOKUP(LEFT(Proc[[#This Row],[Requested]],1),Table3[#All],2,0),VLOOKUP(Proc[[#This Row],[Author]],Table4[],2,0))</f>
        <v>LS</v>
      </c>
      <c r="L6783" s="148" t="s">
        <v>7174</v>
      </c>
      <c r="M6783" s="140">
        <v>46065</v>
      </c>
      <c r="N6783" s="140"/>
      <c r="O6783" s="140"/>
      <c r="P6783" s="140" t="str">
        <f ca="1">IF(Proc[[#This Row],[DaysAgeing]]&gt;5,"yep","on track")</f>
        <v>yep</v>
      </c>
      <c r="Q6783" s="2">
        <f ca="1">IF(Proc[[#This Row],[DateClosed]]="",ABS(NETWORKDAYS(Proc[[#This Row],[DateOpened]],TODAY()))-1,ABS(NETWORKDAYS(Proc[[#This Row],[DateOpened]],Proc[[#This Row],[DateClosed]]))-1)</f>
        <v>36</v>
      </c>
      <c r="R6783" s="140" t="s">
        <v>488</v>
      </c>
      <c r="S6783" s="145"/>
      <c r="T6783" s="153">
        <v>6782</v>
      </c>
    </row>
    <row r="6784" spans="1:20" hidden="1">
      <c r="A6784" s="146" t="s">
        <v>7148</v>
      </c>
      <c r="B6784" s="145" t="str">
        <f>IFERROR(VLOOKUP(Proc[[#This Row],[App]],Table2[],3,0),"open")</f>
        <v>ok</v>
      </c>
      <c r="C6784" s="146" t="s">
        <v>369</v>
      </c>
      <c r="D6784" s="152" t="s">
        <v>6460</v>
      </c>
      <c r="E6784" s="152" t="s">
        <v>7086</v>
      </c>
      <c r="F6784" s="145" t="s">
        <v>7086</v>
      </c>
      <c r="G6784" s="146" t="s">
        <v>400</v>
      </c>
      <c r="H6784" s="145" t="str">
        <f>IF(Proc[[#This Row],[type]]="LFF (MDG-F)",MID(Proc[[#This Row],[Obj]],13,10),"")</f>
        <v/>
      </c>
      <c r="I6784" s="152"/>
      <c r="J6784" s="145" t="b">
        <f>Proc[[#This Row],[Requested]]=Proc[[#This Row],[CurrentParent]]</f>
        <v>1</v>
      </c>
      <c r="K6784" s="145" t="str">
        <f>IF(Proc[[#This Row],[Author]]="Marcela Urrego",VLOOKUP(LEFT(Proc[[#This Row],[Requested]],1),Table3[#All],2,0),VLOOKUP(Proc[[#This Row],[Author]],Table4[],2,0))</f>
        <v>LS</v>
      </c>
      <c r="L6784" s="148" t="s">
        <v>7174</v>
      </c>
      <c r="M6784" s="140">
        <v>46065</v>
      </c>
      <c r="N6784" s="140"/>
      <c r="O6784" s="140"/>
      <c r="P6784" s="140" t="str">
        <f ca="1">IF(Proc[[#This Row],[DaysAgeing]]&gt;5,"yep","on track")</f>
        <v>yep</v>
      </c>
      <c r="Q6784" s="2">
        <f ca="1">IF(Proc[[#This Row],[DateClosed]]="",ABS(NETWORKDAYS(Proc[[#This Row],[DateOpened]],TODAY()))-1,ABS(NETWORKDAYS(Proc[[#This Row],[DateOpened]],Proc[[#This Row],[DateClosed]]))-1)</f>
        <v>36</v>
      </c>
      <c r="R6784" s="140" t="s">
        <v>488</v>
      </c>
      <c r="S6784" s="145"/>
      <c r="T6784" s="153">
        <v>6783</v>
      </c>
    </row>
    <row r="6785" spans="1:20" hidden="1">
      <c r="A6785" s="146" t="s">
        <v>7148</v>
      </c>
      <c r="B6785" s="145" t="str">
        <f>IFERROR(VLOOKUP(Proc[[#This Row],[App]],Table2[],3,0),"open")</f>
        <v>ok</v>
      </c>
      <c r="C6785" s="146" t="s">
        <v>369</v>
      </c>
      <c r="D6785" s="152" t="s">
        <v>6461</v>
      </c>
      <c r="E6785" s="152" t="s">
        <v>7086</v>
      </c>
      <c r="F6785" s="145" t="s">
        <v>7086</v>
      </c>
      <c r="G6785" s="146" t="s">
        <v>400</v>
      </c>
      <c r="H6785" s="145" t="str">
        <f>IF(Proc[[#This Row],[type]]="LFF (MDG-F)",MID(Proc[[#This Row],[Obj]],13,10),"")</f>
        <v/>
      </c>
      <c r="I6785" s="152"/>
      <c r="J6785" s="145" t="b">
        <f>Proc[[#This Row],[Requested]]=Proc[[#This Row],[CurrentParent]]</f>
        <v>1</v>
      </c>
      <c r="K6785" s="145" t="str">
        <f>IF(Proc[[#This Row],[Author]]="Marcela Urrego",VLOOKUP(LEFT(Proc[[#This Row],[Requested]],1),Table3[#All],2,0),VLOOKUP(Proc[[#This Row],[Author]],Table4[],2,0))</f>
        <v>LS</v>
      </c>
      <c r="L6785" s="148" t="s">
        <v>7174</v>
      </c>
      <c r="M6785" s="140">
        <v>46065</v>
      </c>
      <c r="N6785" s="140"/>
      <c r="O6785" s="140"/>
      <c r="P6785" s="140" t="str">
        <f ca="1">IF(Proc[[#This Row],[DaysAgeing]]&gt;5,"yep","on track")</f>
        <v>yep</v>
      </c>
      <c r="Q6785" s="2">
        <f ca="1">IF(Proc[[#This Row],[DateClosed]]="",ABS(NETWORKDAYS(Proc[[#This Row],[DateOpened]],TODAY()))-1,ABS(NETWORKDAYS(Proc[[#This Row],[DateOpened]],Proc[[#This Row],[DateClosed]]))-1)</f>
        <v>36</v>
      </c>
      <c r="R6785" s="140" t="s">
        <v>488</v>
      </c>
      <c r="S6785" s="145"/>
      <c r="T6785" s="153">
        <v>6784</v>
      </c>
    </row>
    <row r="6786" spans="1:20" hidden="1">
      <c r="A6786" s="146" t="s">
        <v>7148</v>
      </c>
      <c r="B6786" s="145" t="str">
        <f>IFERROR(VLOOKUP(Proc[[#This Row],[App]],Table2[],3,0),"open")</f>
        <v>ok</v>
      </c>
      <c r="C6786" s="146" t="s">
        <v>369</v>
      </c>
      <c r="D6786" s="152" t="s">
        <v>6462</v>
      </c>
      <c r="E6786" s="152" t="s">
        <v>7086</v>
      </c>
      <c r="F6786" s="145" t="s">
        <v>7086</v>
      </c>
      <c r="G6786" s="146" t="s">
        <v>400</v>
      </c>
      <c r="H6786" s="145" t="str">
        <f>IF(Proc[[#This Row],[type]]="LFF (MDG-F)",MID(Proc[[#This Row],[Obj]],13,10),"")</f>
        <v/>
      </c>
      <c r="I6786" s="152"/>
      <c r="J6786" s="145" t="b">
        <f>Proc[[#This Row],[Requested]]=Proc[[#This Row],[CurrentParent]]</f>
        <v>1</v>
      </c>
      <c r="K6786" s="145" t="str">
        <f>IF(Proc[[#This Row],[Author]]="Marcela Urrego",VLOOKUP(LEFT(Proc[[#This Row],[Requested]],1),Table3[#All],2,0),VLOOKUP(Proc[[#This Row],[Author]],Table4[],2,0))</f>
        <v>LS</v>
      </c>
      <c r="L6786" s="148" t="s">
        <v>7174</v>
      </c>
      <c r="M6786" s="140">
        <v>46065</v>
      </c>
      <c r="N6786" s="140"/>
      <c r="O6786" s="140"/>
      <c r="P6786" s="140" t="str">
        <f ca="1">IF(Proc[[#This Row],[DaysAgeing]]&gt;5,"yep","on track")</f>
        <v>yep</v>
      </c>
      <c r="Q6786" s="2">
        <f ca="1">IF(Proc[[#This Row],[DateClosed]]="",ABS(NETWORKDAYS(Proc[[#This Row],[DateOpened]],TODAY()))-1,ABS(NETWORKDAYS(Proc[[#This Row],[DateOpened]],Proc[[#This Row],[DateClosed]]))-1)</f>
        <v>36</v>
      </c>
      <c r="R6786" s="140" t="s">
        <v>488</v>
      </c>
      <c r="S6786" s="145"/>
      <c r="T6786" s="153">
        <v>6785</v>
      </c>
    </row>
    <row r="6787" spans="1:20" hidden="1">
      <c r="A6787" s="146" t="s">
        <v>7148</v>
      </c>
      <c r="B6787" s="145" t="str">
        <f>IFERROR(VLOOKUP(Proc[[#This Row],[App]],Table2[],3,0),"open")</f>
        <v>ok</v>
      </c>
      <c r="C6787" s="146" t="s">
        <v>369</v>
      </c>
      <c r="D6787" s="152" t="s">
        <v>6463</v>
      </c>
      <c r="E6787" s="152" t="s">
        <v>7086</v>
      </c>
      <c r="F6787" s="145" t="s">
        <v>7086</v>
      </c>
      <c r="G6787" s="146" t="s">
        <v>400</v>
      </c>
      <c r="H6787" s="145" t="str">
        <f>IF(Proc[[#This Row],[type]]="LFF (MDG-F)",MID(Proc[[#This Row],[Obj]],13,10),"")</f>
        <v/>
      </c>
      <c r="I6787" s="152"/>
      <c r="J6787" s="145" t="b">
        <f>Proc[[#This Row],[Requested]]=Proc[[#This Row],[CurrentParent]]</f>
        <v>1</v>
      </c>
      <c r="K6787" s="145" t="str">
        <f>IF(Proc[[#This Row],[Author]]="Marcela Urrego",VLOOKUP(LEFT(Proc[[#This Row],[Requested]],1),Table3[#All],2,0),VLOOKUP(Proc[[#This Row],[Author]],Table4[],2,0))</f>
        <v>LS</v>
      </c>
      <c r="L6787" s="148" t="s">
        <v>7174</v>
      </c>
      <c r="M6787" s="140">
        <v>46065</v>
      </c>
      <c r="N6787" s="140"/>
      <c r="O6787" s="140"/>
      <c r="P6787" s="140" t="str">
        <f ca="1">IF(Proc[[#This Row],[DaysAgeing]]&gt;5,"yep","on track")</f>
        <v>yep</v>
      </c>
      <c r="Q6787" s="2">
        <f ca="1">IF(Proc[[#This Row],[DateClosed]]="",ABS(NETWORKDAYS(Proc[[#This Row],[DateOpened]],TODAY()))-1,ABS(NETWORKDAYS(Proc[[#This Row],[DateOpened]],Proc[[#This Row],[DateClosed]]))-1)</f>
        <v>36</v>
      </c>
      <c r="R6787" s="140" t="s">
        <v>488</v>
      </c>
      <c r="S6787" s="145"/>
      <c r="T6787" s="153">
        <v>6786</v>
      </c>
    </row>
    <row r="6788" spans="1:20" hidden="1">
      <c r="A6788" s="146" t="s">
        <v>7148</v>
      </c>
      <c r="B6788" s="145" t="str">
        <f>IFERROR(VLOOKUP(Proc[[#This Row],[App]],Table2[],3,0),"open")</f>
        <v>ok</v>
      </c>
      <c r="C6788" s="146" t="s">
        <v>369</v>
      </c>
      <c r="D6788" s="152" t="s">
        <v>6464</v>
      </c>
      <c r="E6788" s="152" t="s">
        <v>7086</v>
      </c>
      <c r="F6788" s="145" t="s">
        <v>7086</v>
      </c>
      <c r="G6788" s="146" t="s">
        <v>400</v>
      </c>
      <c r="H6788" s="145" t="str">
        <f>IF(Proc[[#This Row],[type]]="LFF (MDG-F)",MID(Proc[[#This Row],[Obj]],13,10),"")</f>
        <v/>
      </c>
      <c r="I6788" s="152"/>
      <c r="J6788" s="145" t="b">
        <f>Proc[[#This Row],[Requested]]=Proc[[#This Row],[CurrentParent]]</f>
        <v>1</v>
      </c>
      <c r="K6788" s="145" t="str">
        <f>IF(Proc[[#This Row],[Author]]="Marcela Urrego",VLOOKUP(LEFT(Proc[[#This Row],[Requested]],1),Table3[#All],2,0),VLOOKUP(Proc[[#This Row],[Author]],Table4[],2,0))</f>
        <v>LS</v>
      </c>
      <c r="L6788" s="148" t="s">
        <v>7174</v>
      </c>
      <c r="M6788" s="140">
        <v>46065</v>
      </c>
      <c r="N6788" s="140"/>
      <c r="O6788" s="140"/>
      <c r="P6788" s="140" t="str">
        <f ca="1">IF(Proc[[#This Row],[DaysAgeing]]&gt;5,"yep","on track")</f>
        <v>yep</v>
      </c>
      <c r="Q6788" s="2">
        <f ca="1">IF(Proc[[#This Row],[DateClosed]]="",ABS(NETWORKDAYS(Proc[[#This Row],[DateOpened]],TODAY()))-1,ABS(NETWORKDAYS(Proc[[#This Row],[DateOpened]],Proc[[#This Row],[DateClosed]]))-1)</f>
        <v>36</v>
      </c>
      <c r="R6788" s="140" t="s">
        <v>488</v>
      </c>
      <c r="S6788" s="145"/>
      <c r="T6788" s="153">
        <v>6787</v>
      </c>
    </row>
    <row r="6789" spans="1:20" hidden="1">
      <c r="A6789" s="146" t="s">
        <v>7148</v>
      </c>
      <c r="B6789" s="145" t="str">
        <f>IFERROR(VLOOKUP(Proc[[#This Row],[App]],Table2[],3,0),"open")</f>
        <v>ok</v>
      </c>
      <c r="C6789" s="146" t="s">
        <v>369</v>
      </c>
      <c r="D6789" s="152" t="s">
        <v>6465</v>
      </c>
      <c r="E6789" s="152" t="s">
        <v>7086</v>
      </c>
      <c r="F6789" s="145" t="s">
        <v>7086</v>
      </c>
      <c r="G6789" s="146" t="s">
        <v>400</v>
      </c>
      <c r="H6789" s="145" t="str">
        <f>IF(Proc[[#This Row],[type]]="LFF (MDG-F)",MID(Proc[[#This Row],[Obj]],13,10),"")</f>
        <v/>
      </c>
      <c r="I6789" s="152"/>
      <c r="J6789" s="145" t="b">
        <f>Proc[[#This Row],[Requested]]=Proc[[#This Row],[CurrentParent]]</f>
        <v>1</v>
      </c>
      <c r="K6789" s="145" t="str">
        <f>IF(Proc[[#This Row],[Author]]="Marcela Urrego",VLOOKUP(LEFT(Proc[[#This Row],[Requested]],1),Table3[#All],2,0),VLOOKUP(Proc[[#This Row],[Author]],Table4[],2,0))</f>
        <v>LS</v>
      </c>
      <c r="L6789" s="148" t="s">
        <v>7174</v>
      </c>
      <c r="M6789" s="140">
        <v>46065</v>
      </c>
      <c r="N6789" s="140"/>
      <c r="O6789" s="140"/>
      <c r="P6789" s="140" t="str">
        <f ca="1">IF(Proc[[#This Row],[DaysAgeing]]&gt;5,"yep","on track")</f>
        <v>yep</v>
      </c>
      <c r="Q6789" s="2">
        <f ca="1">IF(Proc[[#This Row],[DateClosed]]="",ABS(NETWORKDAYS(Proc[[#This Row],[DateOpened]],TODAY()))-1,ABS(NETWORKDAYS(Proc[[#This Row],[DateOpened]],Proc[[#This Row],[DateClosed]]))-1)</f>
        <v>36</v>
      </c>
      <c r="R6789" s="140" t="s">
        <v>488</v>
      </c>
      <c r="S6789" s="145"/>
      <c r="T6789" s="153">
        <v>6788</v>
      </c>
    </row>
    <row r="6790" spans="1:20" hidden="1">
      <c r="A6790" s="146" t="s">
        <v>7148</v>
      </c>
      <c r="B6790" s="145" t="str">
        <f>IFERROR(VLOOKUP(Proc[[#This Row],[App]],Table2[],3,0),"open")</f>
        <v>ok</v>
      </c>
      <c r="C6790" s="146" t="s">
        <v>369</v>
      </c>
      <c r="D6790" s="152" t="s">
        <v>6466</v>
      </c>
      <c r="E6790" s="152" t="s">
        <v>7087</v>
      </c>
      <c r="F6790" s="145" t="s">
        <v>7087</v>
      </c>
      <c r="G6790" s="146" t="s">
        <v>400</v>
      </c>
      <c r="H6790" s="145" t="str">
        <f>IF(Proc[[#This Row],[type]]="LFF (MDG-F)",MID(Proc[[#This Row],[Obj]],13,10),"")</f>
        <v/>
      </c>
      <c r="I6790" s="152"/>
      <c r="J6790" s="145" t="b">
        <f>Proc[[#This Row],[Requested]]=Proc[[#This Row],[CurrentParent]]</f>
        <v>1</v>
      </c>
      <c r="K6790" s="145" t="str">
        <f>IF(Proc[[#This Row],[Author]]="Marcela Urrego",VLOOKUP(LEFT(Proc[[#This Row],[Requested]],1),Table3[#All],2,0),VLOOKUP(Proc[[#This Row],[Author]],Table4[],2,0))</f>
        <v>LS</v>
      </c>
      <c r="L6790" s="148" t="s">
        <v>7174</v>
      </c>
      <c r="M6790" s="140">
        <v>46065</v>
      </c>
      <c r="N6790" s="140"/>
      <c r="O6790" s="140"/>
      <c r="P6790" s="140" t="str">
        <f ca="1">IF(Proc[[#This Row],[DaysAgeing]]&gt;5,"yep","on track")</f>
        <v>yep</v>
      </c>
      <c r="Q6790" s="2">
        <f ca="1">IF(Proc[[#This Row],[DateClosed]]="",ABS(NETWORKDAYS(Proc[[#This Row],[DateOpened]],TODAY()))-1,ABS(NETWORKDAYS(Proc[[#This Row],[DateOpened]],Proc[[#This Row],[DateClosed]]))-1)</f>
        <v>36</v>
      </c>
      <c r="R6790" s="140" t="s">
        <v>488</v>
      </c>
      <c r="S6790" s="145"/>
      <c r="T6790" s="153">
        <v>6789</v>
      </c>
    </row>
    <row r="6791" spans="1:20" hidden="1">
      <c r="A6791" s="146" t="s">
        <v>7148</v>
      </c>
      <c r="B6791" s="145" t="str">
        <f>IFERROR(VLOOKUP(Proc[[#This Row],[App]],Table2[],3,0),"open")</f>
        <v>ok</v>
      </c>
      <c r="C6791" s="146" t="s">
        <v>369</v>
      </c>
      <c r="D6791" s="152" t="s">
        <v>6467</v>
      </c>
      <c r="E6791" s="152" t="s">
        <v>7086</v>
      </c>
      <c r="F6791" s="145" t="s">
        <v>7086</v>
      </c>
      <c r="G6791" s="146" t="s">
        <v>400</v>
      </c>
      <c r="H6791" s="145" t="str">
        <f>IF(Proc[[#This Row],[type]]="LFF (MDG-F)",MID(Proc[[#This Row],[Obj]],13,10),"")</f>
        <v/>
      </c>
      <c r="I6791" s="152"/>
      <c r="J6791" s="145" t="b">
        <f>Proc[[#This Row],[Requested]]=Proc[[#This Row],[CurrentParent]]</f>
        <v>1</v>
      </c>
      <c r="K6791" s="145" t="str">
        <f>IF(Proc[[#This Row],[Author]]="Marcela Urrego",VLOOKUP(LEFT(Proc[[#This Row],[Requested]],1),Table3[#All],2,0),VLOOKUP(Proc[[#This Row],[Author]],Table4[],2,0))</f>
        <v>LS</v>
      </c>
      <c r="L6791" s="148" t="s">
        <v>7174</v>
      </c>
      <c r="M6791" s="140">
        <v>46065</v>
      </c>
      <c r="N6791" s="140"/>
      <c r="O6791" s="140"/>
      <c r="P6791" s="140" t="str">
        <f ca="1">IF(Proc[[#This Row],[DaysAgeing]]&gt;5,"yep","on track")</f>
        <v>yep</v>
      </c>
      <c r="Q6791" s="2">
        <f ca="1">IF(Proc[[#This Row],[DateClosed]]="",ABS(NETWORKDAYS(Proc[[#This Row],[DateOpened]],TODAY()))-1,ABS(NETWORKDAYS(Proc[[#This Row],[DateOpened]],Proc[[#This Row],[DateClosed]]))-1)</f>
        <v>36</v>
      </c>
      <c r="R6791" s="140" t="s">
        <v>488</v>
      </c>
      <c r="S6791" s="145"/>
      <c r="T6791" s="153">
        <v>6790</v>
      </c>
    </row>
    <row r="6792" spans="1:20" hidden="1">
      <c r="A6792" s="146" t="s">
        <v>7148</v>
      </c>
      <c r="B6792" s="145" t="str">
        <f>IFERROR(VLOOKUP(Proc[[#This Row],[App]],Table2[],3,0),"open")</f>
        <v>ok</v>
      </c>
      <c r="C6792" s="146" t="s">
        <v>369</v>
      </c>
      <c r="D6792" s="152" t="s">
        <v>6468</v>
      </c>
      <c r="E6792" s="152" t="s">
        <v>7086</v>
      </c>
      <c r="F6792" s="145" t="s">
        <v>7086</v>
      </c>
      <c r="G6792" s="146" t="s">
        <v>400</v>
      </c>
      <c r="H6792" s="145" t="str">
        <f>IF(Proc[[#This Row],[type]]="LFF (MDG-F)",MID(Proc[[#This Row],[Obj]],13,10),"")</f>
        <v/>
      </c>
      <c r="I6792" s="152"/>
      <c r="J6792" s="145" t="b">
        <f>Proc[[#This Row],[Requested]]=Proc[[#This Row],[CurrentParent]]</f>
        <v>1</v>
      </c>
      <c r="K6792" s="145" t="str">
        <f>IF(Proc[[#This Row],[Author]]="Marcela Urrego",VLOOKUP(LEFT(Proc[[#This Row],[Requested]],1),Table3[#All],2,0),VLOOKUP(Proc[[#This Row],[Author]],Table4[],2,0))</f>
        <v>LS</v>
      </c>
      <c r="L6792" s="148" t="s">
        <v>7174</v>
      </c>
      <c r="M6792" s="140">
        <v>46065</v>
      </c>
      <c r="N6792" s="140"/>
      <c r="O6792" s="140"/>
      <c r="P6792" s="140" t="str">
        <f ca="1">IF(Proc[[#This Row],[DaysAgeing]]&gt;5,"yep","on track")</f>
        <v>yep</v>
      </c>
      <c r="Q6792" s="2">
        <f ca="1">IF(Proc[[#This Row],[DateClosed]]="",ABS(NETWORKDAYS(Proc[[#This Row],[DateOpened]],TODAY()))-1,ABS(NETWORKDAYS(Proc[[#This Row],[DateOpened]],Proc[[#This Row],[DateClosed]]))-1)</f>
        <v>36</v>
      </c>
      <c r="R6792" s="140" t="s">
        <v>488</v>
      </c>
      <c r="S6792" s="145"/>
      <c r="T6792" s="153">
        <v>6791</v>
      </c>
    </row>
    <row r="6793" spans="1:20" hidden="1">
      <c r="A6793" s="146" t="s">
        <v>7148</v>
      </c>
      <c r="B6793" s="145" t="str">
        <f>IFERROR(VLOOKUP(Proc[[#This Row],[App]],Table2[],3,0),"open")</f>
        <v>ok</v>
      </c>
      <c r="C6793" s="146" t="s">
        <v>369</v>
      </c>
      <c r="D6793" s="152" t="s">
        <v>6469</v>
      </c>
      <c r="E6793" s="152" t="s">
        <v>7087</v>
      </c>
      <c r="F6793" s="145" t="s">
        <v>7087</v>
      </c>
      <c r="G6793" s="146" t="s">
        <v>400</v>
      </c>
      <c r="H6793" s="145" t="str">
        <f>IF(Proc[[#This Row],[type]]="LFF (MDG-F)",MID(Proc[[#This Row],[Obj]],13,10),"")</f>
        <v/>
      </c>
      <c r="I6793" s="152"/>
      <c r="J6793" s="145" t="b">
        <f>Proc[[#This Row],[Requested]]=Proc[[#This Row],[CurrentParent]]</f>
        <v>1</v>
      </c>
      <c r="K6793" s="145" t="str">
        <f>IF(Proc[[#This Row],[Author]]="Marcela Urrego",VLOOKUP(LEFT(Proc[[#This Row],[Requested]],1),Table3[#All],2,0),VLOOKUP(Proc[[#This Row],[Author]],Table4[],2,0))</f>
        <v>LS</v>
      </c>
      <c r="L6793" s="148" t="s">
        <v>7174</v>
      </c>
      <c r="M6793" s="140">
        <v>46065</v>
      </c>
      <c r="N6793" s="140"/>
      <c r="O6793" s="140"/>
      <c r="P6793" s="140" t="str">
        <f ca="1">IF(Proc[[#This Row],[DaysAgeing]]&gt;5,"yep","on track")</f>
        <v>yep</v>
      </c>
      <c r="Q6793" s="2">
        <f ca="1">IF(Proc[[#This Row],[DateClosed]]="",ABS(NETWORKDAYS(Proc[[#This Row],[DateOpened]],TODAY()))-1,ABS(NETWORKDAYS(Proc[[#This Row],[DateOpened]],Proc[[#This Row],[DateClosed]]))-1)</f>
        <v>36</v>
      </c>
      <c r="R6793" s="140" t="s">
        <v>488</v>
      </c>
      <c r="S6793" s="145"/>
      <c r="T6793" s="153">
        <v>6792</v>
      </c>
    </row>
    <row r="6794" spans="1:20" hidden="1">
      <c r="A6794" s="146" t="s">
        <v>7148</v>
      </c>
      <c r="B6794" s="145" t="str">
        <f>IFERROR(VLOOKUP(Proc[[#This Row],[App]],Table2[],3,0),"open")</f>
        <v>ok</v>
      </c>
      <c r="C6794" s="147" t="s">
        <v>369</v>
      </c>
      <c r="D6794" s="152" t="s">
        <v>6470</v>
      </c>
      <c r="E6794" s="152" t="s">
        <v>7091</v>
      </c>
      <c r="F6794" s="148" t="s">
        <v>7091</v>
      </c>
      <c r="G6794" s="146" t="s">
        <v>406</v>
      </c>
      <c r="H6794" s="145" t="str">
        <f>IF(Proc[[#This Row],[type]]="LFF (MDG-F)",MID(Proc[[#This Row],[Obj]],13,10),"")</f>
        <v>DE10686813</v>
      </c>
      <c r="I6794" s="152"/>
      <c r="J6794" s="145" t="b">
        <f>Proc[[#This Row],[Requested]]=Proc[[#This Row],[CurrentParent]]</f>
        <v>1</v>
      </c>
      <c r="K6794" s="145" t="str">
        <f>IF(Proc[[#This Row],[Author]]="Marcela Urrego",VLOOKUP(LEFT(Proc[[#This Row],[Requested]],1),Table3[#All],2,0),VLOOKUP(Proc[[#This Row],[Author]],Table4[],2,0))</f>
        <v>LS</v>
      </c>
      <c r="L6794" s="148" t="s">
        <v>7174</v>
      </c>
      <c r="M6794" s="140">
        <v>46065</v>
      </c>
      <c r="N6794" s="140"/>
      <c r="O6794" s="140"/>
      <c r="P6794" s="140" t="str">
        <f ca="1">IF(Proc[[#This Row],[DaysAgeing]]&gt;5,"yep","on track")</f>
        <v>yep</v>
      </c>
      <c r="Q6794" s="2">
        <f ca="1">IF(Proc[[#This Row],[DateClosed]]="",ABS(NETWORKDAYS(Proc[[#This Row],[DateOpened]],TODAY()))-1,ABS(NETWORKDAYS(Proc[[#This Row],[DateOpened]],Proc[[#This Row],[DateClosed]]))-1)</f>
        <v>36</v>
      </c>
      <c r="R6794" s="140" t="s">
        <v>488</v>
      </c>
      <c r="S6794" s="145"/>
      <c r="T6794" s="153">
        <v>6793</v>
      </c>
    </row>
    <row r="6795" spans="1:20" hidden="1">
      <c r="A6795" s="146" t="s">
        <v>7148</v>
      </c>
      <c r="B6795" s="145" t="str">
        <f>IFERROR(VLOOKUP(Proc[[#This Row],[App]],Table2[],3,0),"open")</f>
        <v>ok</v>
      </c>
      <c r="C6795" s="147" t="s">
        <v>369</v>
      </c>
      <c r="D6795" s="152" t="s">
        <v>6471</v>
      </c>
      <c r="E6795" s="152" t="s">
        <v>7091</v>
      </c>
      <c r="F6795" s="148" t="s">
        <v>7091</v>
      </c>
      <c r="G6795" s="146" t="s">
        <v>406</v>
      </c>
      <c r="H6795" s="145" t="str">
        <f>IF(Proc[[#This Row],[type]]="LFF (MDG-F)",MID(Proc[[#This Row],[Obj]],13,10),"")</f>
        <v>2029C03841</v>
      </c>
      <c r="I6795" s="152"/>
      <c r="J6795" s="145" t="b">
        <f>Proc[[#This Row],[Requested]]=Proc[[#This Row],[CurrentParent]]</f>
        <v>1</v>
      </c>
      <c r="K6795" s="145" t="str">
        <f>IF(Proc[[#This Row],[Author]]="Marcela Urrego",VLOOKUP(LEFT(Proc[[#This Row],[Requested]],1),Table3[#All],2,0),VLOOKUP(Proc[[#This Row],[Author]],Table4[],2,0))</f>
        <v>LS</v>
      </c>
      <c r="L6795" s="148" t="s">
        <v>7174</v>
      </c>
      <c r="M6795" s="140">
        <v>46065</v>
      </c>
      <c r="N6795" s="140"/>
      <c r="O6795" s="140"/>
      <c r="P6795" s="140" t="str">
        <f ca="1">IF(Proc[[#This Row],[DaysAgeing]]&gt;5,"yep","on track")</f>
        <v>yep</v>
      </c>
      <c r="Q6795" s="2">
        <f ca="1">IF(Proc[[#This Row],[DateClosed]]="",ABS(NETWORKDAYS(Proc[[#This Row],[DateOpened]],TODAY()))-1,ABS(NETWORKDAYS(Proc[[#This Row],[DateOpened]],Proc[[#This Row],[DateClosed]]))-1)</f>
        <v>36</v>
      </c>
      <c r="R6795" s="140" t="s">
        <v>488</v>
      </c>
      <c r="S6795" s="145"/>
      <c r="T6795" s="153">
        <v>6794</v>
      </c>
    </row>
    <row r="6796" spans="1:20" hidden="1">
      <c r="A6796" s="146" t="s">
        <v>7148</v>
      </c>
      <c r="B6796" s="153" t="str">
        <f>IFERROR(VLOOKUP(Proc[[#This Row],[App]],Table2[],3,0),"open")</f>
        <v>ok</v>
      </c>
      <c r="C6796" s="147" t="s">
        <v>369</v>
      </c>
      <c r="D6796" s="152" t="s">
        <v>6472</v>
      </c>
      <c r="E6796" s="152" t="s">
        <v>7091</v>
      </c>
      <c r="F6796" s="153" t="s">
        <v>7091</v>
      </c>
      <c r="G6796" s="146" t="s">
        <v>406</v>
      </c>
      <c r="H6796" s="145" t="str">
        <f>IF(Proc[[#This Row],[type]]="LFF (MDG-F)",MID(Proc[[#This Row],[Obj]],13,10),"")</f>
        <v>2034C00010</v>
      </c>
      <c r="I6796" s="152"/>
      <c r="J6796" s="145" t="b">
        <f>Proc[[#This Row],[Requested]]=Proc[[#This Row],[CurrentParent]]</f>
        <v>1</v>
      </c>
      <c r="K6796" s="153" t="str">
        <f>IF(Proc[[#This Row],[Author]]="Marcela Urrego",VLOOKUP(LEFT(Proc[[#This Row],[Requested]],1),Table3[#All],2,0),VLOOKUP(Proc[[#This Row],[Author]],Table4[],2,0))</f>
        <v>LS</v>
      </c>
      <c r="L6796" s="153" t="s">
        <v>7174</v>
      </c>
      <c r="M6796" s="140">
        <v>46065</v>
      </c>
      <c r="N6796" s="140"/>
      <c r="O6796" s="140"/>
      <c r="P6796" s="140" t="str">
        <f ca="1">IF(Proc[[#This Row],[DaysAgeing]]&gt;5,"yep","on track")</f>
        <v>yep</v>
      </c>
      <c r="Q6796" s="2">
        <f ca="1">IF(Proc[[#This Row],[DateClosed]]="",ABS(NETWORKDAYS(Proc[[#This Row],[DateOpened]],TODAY()))-1,ABS(NETWORKDAYS(Proc[[#This Row],[DateOpened]],Proc[[#This Row],[DateClosed]]))-1)</f>
        <v>36</v>
      </c>
      <c r="R6796" s="140" t="s">
        <v>488</v>
      </c>
      <c r="S6796" s="145"/>
      <c r="T6796" s="153">
        <v>6795</v>
      </c>
    </row>
    <row r="6797" spans="1:20" hidden="1">
      <c r="A6797" s="146" t="s">
        <v>7148</v>
      </c>
      <c r="B6797" s="153" t="str">
        <f>IFERROR(VLOOKUP(Proc[[#This Row],[App]],Table2[],3,0),"open")</f>
        <v>ok</v>
      </c>
      <c r="C6797" s="146" t="s">
        <v>369</v>
      </c>
      <c r="D6797" s="152" t="s">
        <v>6473</v>
      </c>
      <c r="E6797" s="152" t="s">
        <v>7091</v>
      </c>
      <c r="F6797" s="153" t="s">
        <v>7091</v>
      </c>
      <c r="G6797" s="146" t="s">
        <v>400</v>
      </c>
      <c r="H6797" s="145" t="str">
        <f>IF(Proc[[#This Row],[type]]="LFF (MDG-F)",MID(Proc[[#This Row],[Obj]],13,10),"")</f>
        <v/>
      </c>
      <c r="I6797" s="152"/>
      <c r="J6797" s="145" t="b">
        <f>Proc[[#This Row],[Requested]]=Proc[[#This Row],[CurrentParent]]</f>
        <v>1</v>
      </c>
      <c r="K6797" s="153" t="str">
        <f>IF(Proc[[#This Row],[Author]]="Marcela Urrego",VLOOKUP(LEFT(Proc[[#This Row],[Requested]],1),Table3[#All],2,0),VLOOKUP(Proc[[#This Row],[Author]],Table4[],2,0))</f>
        <v>LS</v>
      </c>
      <c r="L6797" s="153" t="s">
        <v>7174</v>
      </c>
      <c r="M6797" s="140">
        <v>46065</v>
      </c>
      <c r="N6797" s="140"/>
      <c r="O6797" s="140"/>
      <c r="P6797" s="140" t="str">
        <f ca="1">IF(Proc[[#This Row],[DaysAgeing]]&gt;5,"yep","on track")</f>
        <v>yep</v>
      </c>
      <c r="Q6797" s="2">
        <f ca="1">IF(Proc[[#This Row],[DateClosed]]="",ABS(NETWORKDAYS(Proc[[#This Row],[DateOpened]],TODAY()))-1,ABS(NETWORKDAYS(Proc[[#This Row],[DateOpened]],Proc[[#This Row],[DateClosed]]))-1)</f>
        <v>36</v>
      </c>
      <c r="R6797" s="140" t="s">
        <v>488</v>
      </c>
      <c r="S6797" s="145"/>
      <c r="T6797" s="153">
        <v>6796</v>
      </c>
    </row>
    <row r="6798" spans="1:20" hidden="1">
      <c r="A6798" s="146" t="s">
        <v>7148</v>
      </c>
      <c r="B6798" s="153" t="str">
        <f>IFERROR(VLOOKUP(Proc[[#This Row],[App]],Table2[],3,0),"open")</f>
        <v>ok</v>
      </c>
      <c r="C6798" s="147" t="s">
        <v>369</v>
      </c>
      <c r="D6798" s="152" t="s">
        <v>6474</v>
      </c>
      <c r="E6798" s="152" t="s">
        <v>7091</v>
      </c>
      <c r="F6798" s="153" t="s">
        <v>7091</v>
      </c>
      <c r="G6798" s="146" t="s">
        <v>406</v>
      </c>
      <c r="H6798" s="145" t="str">
        <f>IF(Proc[[#This Row],[type]]="LFF (MDG-F)",MID(Proc[[#This Row],[Obj]],13,10),"")</f>
        <v>2025C03558</v>
      </c>
      <c r="I6798" s="152"/>
      <c r="J6798" s="145" t="b">
        <f>Proc[[#This Row],[Requested]]=Proc[[#This Row],[CurrentParent]]</f>
        <v>1</v>
      </c>
      <c r="K6798" s="153" t="str">
        <f>IF(Proc[[#This Row],[Author]]="Marcela Urrego",VLOOKUP(LEFT(Proc[[#This Row],[Requested]],1),Table3[#All],2,0),VLOOKUP(Proc[[#This Row],[Author]],Table4[],2,0))</f>
        <v>LS</v>
      </c>
      <c r="L6798" s="153" t="s">
        <v>7174</v>
      </c>
      <c r="M6798" s="140">
        <v>46065</v>
      </c>
      <c r="N6798" s="140"/>
      <c r="O6798" s="140"/>
      <c r="P6798" s="140" t="str">
        <f ca="1">IF(Proc[[#This Row],[DaysAgeing]]&gt;5,"yep","on track")</f>
        <v>yep</v>
      </c>
      <c r="Q6798" s="2">
        <f ca="1">IF(Proc[[#This Row],[DateClosed]]="",ABS(NETWORKDAYS(Proc[[#This Row],[DateOpened]],TODAY()))-1,ABS(NETWORKDAYS(Proc[[#This Row],[DateOpened]],Proc[[#This Row],[DateClosed]]))-1)</f>
        <v>36</v>
      </c>
      <c r="R6798" s="140" t="s">
        <v>488</v>
      </c>
      <c r="S6798" s="145"/>
      <c r="T6798" s="153">
        <v>6797</v>
      </c>
    </row>
    <row r="6799" spans="1:20" hidden="1">
      <c r="A6799" s="146" t="s">
        <v>7148</v>
      </c>
      <c r="B6799" s="145" t="str">
        <f>IFERROR(VLOOKUP(Proc[[#This Row],[App]],Table2[],3,0),"open")</f>
        <v>ok</v>
      </c>
      <c r="C6799" s="146" t="s">
        <v>369</v>
      </c>
      <c r="D6799" s="152" t="s">
        <v>6475</v>
      </c>
      <c r="E6799" s="152" t="s">
        <v>7091</v>
      </c>
      <c r="F6799" s="145" t="s">
        <v>7091</v>
      </c>
      <c r="G6799" s="146" t="s">
        <v>400</v>
      </c>
      <c r="H6799" s="145" t="str">
        <f>IF(Proc[[#This Row],[type]]="LFF (MDG-F)",MID(Proc[[#This Row],[Obj]],13,10),"")</f>
        <v/>
      </c>
      <c r="I6799" s="152"/>
      <c r="J6799" s="145" t="b">
        <f>Proc[[#This Row],[Requested]]=Proc[[#This Row],[CurrentParent]]</f>
        <v>1</v>
      </c>
      <c r="K6799" s="145" t="str">
        <f>IF(Proc[[#This Row],[Author]]="Marcela Urrego",VLOOKUP(LEFT(Proc[[#This Row],[Requested]],1),Table3[#All],2,0),VLOOKUP(Proc[[#This Row],[Author]],Table4[],2,0))</f>
        <v>LS</v>
      </c>
      <c r="L6799" s="148" t="s">
        <v>7174</v>
      </c>
      <c r="M6799" s="140">
        <v>46065</v>
      </c>
      <c r="N6799" s="140"/>
      <c r="O6799" s="140"/>
      <c r="P6799" s="140" t="str">
        <f ca="1">IF(Proc[[#This Row],[DaysAgeing]]&gt;5,"yep","on track")</f>
        <v>yep</v>
      </c>
      <c r="Q6799" s="2">
        <f ca="1">IF(Proc[[#This Row],[DateClosed]]="",ABS(NETWORKDAYS(Proc[[#This Row],[DateOpened]],TODAY()))-1,ABS(NETWORKDAYS(Proc[[#This Row],[DateOpened]],Proc[[#This Row],[DateClosed]]))-1)</f>
        <v>36</v>
      </c>
      <c r="R6799" s="140" t="s">
        <v>488</v>
      </c>
      <c r="S6799" s="145"/>
      <c r="T6799" s="153">
        <v>6798</v>
      </c>
    </row>
    <row r="6800" spans="1:20" hidden="1">
      <c r="A6800" s="146" t="s">
        <v>7148</v>
      </c>
      <c r="B6800" s="145" t="str">
        <f>IFERROR(VLOOKUP(Proc[[#This Row],[App]],Table2[],3,0),"open")</f>
        <v>ok</v>
      </c>
      <c r="C6800" s="146" t="s">
        <v>369</v>
      </c>
      <c r="D6800" s="152" t="s">
        <v>6476</v>
      </c>
      <c r="E6800" s="152" t="s">
        <v>7091</v>
      </c>
      <c r="F6800" s="145" t="s">
        <v>7091</v>
      </c>
      <c r="G6800" s="146" t="s">
        <v>400</v>
      </c>
      <c r="H6800" s="145" t="str">
        <f>IF(Proc[[#This Row],[type]]="LFF (MDG-F)",MID(Proc[[#This Row],[Obj]],13,10),"")</f>
        <v/>
      </c>
      <c r="I6800" s="152"/>
      <c r="J6800" s="145" t="b">
        <f>Proc[[#This Row],[Requested]]=Proc[[#This Row],[CurrentParent]]</f>
        <v>1</v>
      </c>
      <c r="K6800" s="145" t="str">
        <f>IF(Proc[[#This Row],[Author]]="Marcela Urrego",VLOOKUP(LEFT(Proc[[#This Row],[Requested]],1),Table3[#All],2,0),VLOOKUP(Proc[[#This Row],[Author]],Table4[],2,0))</f>
        <v>LS</v>
      </c>
      <c r="L6800" s="148" t="s">
        <v>7174</v>
      </c>
      <c r="M6800" s="140">
        <v>46065</v>
      </c>
      <c r="N6800" s="140"/>
      <c r="O6800" s="140"/>
      <c r="P6800" s="140" t="str">
        <f ca="1">IF(Proc[[#This Row],[DaysAgeing]]&gt;5,"yep","on track")</f>
        <v>yep</v>
      </c>
      <c r="Q6800" s="2">
        <f ca="1">IF(Proc[[#This Row],[DateClosed]]="",ABS(NETWORKDAYS(Proc[[#This Row],[DateOpened]],TODAY()))-1,ABS(NETWORKDAYS(Proc[[#This Row],[DateOpened]],Proc[[#This Row],[DateClosed]]))-1)</f>
        <v>36</v>
      </c>
      <c r="R6800" s="140" t="s">
        <v>488</v>
      </c>
      <c r="S6800" s="145"/>
      <c r="T6800" s="153">
        <v>6799</v>
      </c>
    </row>
    <row r="6801" spans="1:20" hidden="1">
      <c r="A6801" s="146" t="s">
        <v>7148</v>
      </c>
      <c r="B6801" s="145" t="str">
        <f>IFERROR(VLOOKUP(Proc[[#This Row],[App]],Table2[],3,0),"open")</f>
        <v>ok</v>
      </c>
      <c r="C6801" s="146" t="s">
        <v>369</v>
      </c>
      <c r="D6801" s="152" t="s">
        <v>6477</v>
      </c>
      <c r="E6801" s="152" t="s">
        <v>7091</v>
      </c>
      <c r="F6801" s="145" t="s">
        <v>7091</v>
      </c>
      <c r="G6801" s="146" t="s">
        <v>400</v>
      </c>
      <c r="H6801" s="145" t="str">
        <f>IF(Proc[[#This Row],[type]]="LFF (MDG-F)",MID(Proc[[#This Row],[Obj]],13,10),"")</f>
        <v/>
      </c>
      <c r="I6801" s="152"/>
      <c r="J6801" s="145" t="b">
        <f>Proc[[#This Row],[Requested]]=Proc[[#This Row],[CurrentParent]]</f>
        <v>1</v>
      </c>
      <c r="K6801" s="145" t="str">
        <f>IF(Proc[[#This Row],[Author]]="Marcela Urrego",VLOOKUP(LEFT(Proc[[#This Row],[Requested]],1),Table3[#All],2,0),VLOOKUP(Proc[[#This Row],[Author]],Table4[],2,0))</f>
        <v>LS</v>
      </c>
      <c r="L6801" s="148" t="s">
        <v>7174</v>
      </c>
      <c r="M6801" s="140">
        <v>46065</v>
      </c>
      <c r="N6801" s="140"/>
      <c r="O6801" s="140"/>
      <c r="P6801" s="140" t="str">
        <f ca="1">IF(Proc[[#This Row],[DaysAgeing]]&gt;5,"yep","on track")</f>
        <v>yep</v>
      </c>
      <c r="Q6801" s="2">
        <f ca="1">IF(Proc[[#This Row],[DateClosed]]="",ABS(NETWORKDAYS(Proc[[#This Row],[DateOpened]],TODAY()))-1,ABS(NETWORKDAYS(Proc[[#This Row],[DateOpened]],Proc[[#This Row],[DateClosed]]))-1)</f>
        <v>36</v>
      </c>
      <c r="R6801" s="140" t="s">
        <v>488</v>
      </c>
      <c r="S6801" s="145"/>
      <c r="T6801" s="153">
        <v>6800</v>
      </c>
    </row>
    <row r="6802" spans="1:20" hidden="1">
      <c r="A6802" s="146" t="s">
        <v>7148</v>
      </c>
      <c r="B6802" s="145" t="str">
        <f>IFERROR(VLOOKUP(Proc[[#This Row],[App]],Table2[],3,0),"open")</f>
        <v>ok</v>
      </c>
      <c r="C6802" s="146" t="s">
        <v>369</v>
      </c>
      <c r="D6802" s="152" t="s">
        <v>6478</v>
      </c>
      <c r="E6802" s="152" t="s">
        <v>7091</v>
      </c>
      <c r="F6802" s="145" t="s">
        <v>7091</v>
      </c>
      <c r="G6802" s="146" t="s">
        <v>400</v>
      </c>
      <c r="H6802" s="145" t="str">
        <f>IF(Proc[[#This Row],[type]]="LFF (MDG-F)",MID(Proc[[#This Row],[Obj]],13,10),"")</f>
        <v/>
      </c>
      <c r="I6802" s="152"/>
      <c r="J6802" s="145" t="b">
        <f>Proc[[#This Row],[Requested]]=Proc[[#This Row],[CurrentParent]]</f>
        <v>1</v>
      </c>
      <c r="K6802" s="145" t="str">
        <f>IF(Proc[[#This Row],[Author]]="Marcela Urrego",VLOOKUP(LEFT(Proc[[#This Row],[Requested]],1),Table3[#All],2,0),VLOOKUP(Proc[[#This Row],[Author]],Table4[],2,0))</f>
        <v>LS</v>
      </c>
      <c r="L6802" s="148" t="s">
        <v>7174</v>
      </c>
      <c r="M6802" s="140">
        <v>46065</v>
      </c>
      <c r="N6802" s="140"/>
      <c r="O6802" s="140"/>
      <c r="P6802" s="140" t="str">
        <f ca="1">IF(Proc[[#This Row],[DaysAgeing]]&gt;5,"yep","on track")</f>
        <v>yep</v>
      </c>
      <c r="Q6802" s="2">
        <f ca="1">IF(Proc[[#This Row],[DateClosed]]="",ABS(NETWORKDAYS(Proc[[#This Row],[DateOpened]],TODAY()))-1,ABS(NETWORKDAYS(Proc[[#This Row],[DateOpened]],Proc[[#This Row],[DateClosed]]))-1)</f>
        <v>36</v>
      </c>
      <c r="R6802" s="140" t="s">
        <v>488</v>
      </c>
      <c r="S6802" s="145"/>
      <c r="T6802" s="153">
        <v>6801</v>
      </c>
    </row>
    <row r="6803" spans="1:20" hidden="1">
      <c r="A6803" s="146" t="s">
        <v>7148</v>
      </c>
      <c r="B6803" s="153" t="str">
        <f>IFERROR(VLOOKUP(Proc[[#This Row],[App]],Table2[],3,0),"open")</f>
        <v>ok</v>
      </c>
      <c r="C6803" s="146" t="s">
        <v>369</v>
      </c>
      <c r="D6803" s="152" t="s">
        <v>6479</v>
      </c>
      <c r="E6803" s="152" t="s">
        <v>7091</v>
      </c>
      <c r="F6803" s="145" t="s">
        <v>7091</v>
      </c>
      <c r="G6803" s="146" t="s">
        <v>400</v>
      </c>
      <c r="H6803" s="145" t="str">
        <f>IF(Proc[[#This Row],[type]]="LFF (MDG-F)",MID(Proc[[#This Row],[Obj]],13,10),"")</f>
        <v/>
      </c>
      <c r="I6803" s="152"/>
      <c r="J6803" s="145" t="b">
        <f>Proc[[#This Row],[Requested]]=Proc[[#This Row],[CurrentParent]]</f>
        <v>1</v>
      </c>
      <c r="K6803" s="153" t="str">
        <f>IF(Proc[[#This Row],[Author]]="Marcela Urrego",VLOOKUP(LEFT(Proc[[#This Row],[Requested]],1),Table3[#All],2,0),VLOOKUP(Proc[[#This Row],[Author]],Table4[],2,0))</f>
        <v>LS</v>
      </c>
      <c r="L6803" s="148" t="s">
        <v>7174</v>
      </c>
      <c r="M6803" s="140">
        <v>46065</v>
      </c>
      <c r="N6803" s="140"/>
      <c r="O6803" s="140"/>
      <c r="P6803" s="140" t="str">
        <f ca="1">IF(Proc[[#This Row],[DaysAgeing]]&gt;5,"yep","on track")</f>
        <v>yep</v>
      </c>
      <c r="Q6803" s="2">
        <f ca="1">IF(Proc[[#This Row],[DateClosed]]="",ABS(NETWORKDAYS(Proc[[#This Row],[DateOpened]],TODAY()))-1,ABS(NETWORKDAYS(Proc[[#This Row],[DateOpened]],Proc[[#This Row],[DateClosed]]))-1)</f>
        <v>36</v>
      </c>
      <c r="R6803" s="140" t="s">
        <v>488</v>
      </c>
      <c r="S6803" s="145"/>
      <c r="T6803" s="153">
        <v>6802</v>
      </c>
    </row>
    <row r="6804" spans="1:20" hidden="1">
      <c r="A6804" s="146" t="s">
        <v>7148</v>
      </c>
      <c r="B6804" s="145" t="str">
        <f>IFERROR(VLOOKUP(Proc[[#This Row],[App]],Table2[],3,0),"open")</f>
        <v>ok</v>
      </c>
      <c r="C6804" s="146" t="s">
        <v>369</v>
      </c>
      <c r="D6804" s="152" t="s">
        <v>6480</v>
      </c>
      <c r="E6804" s="152" t="s">
        <v>7091</v>
      </c>
      <c r="F6804" s="145" t="s">
        <v>7091</v>
      </c>
      <c r="G6804" s="146" t="s">
        <v>400</v>
      </c>
      <c r="H6804" s="145" t="str">
        <f>IF(Proc[[#This Row],[type]]="LFF (MDG-F)",MID(Proc[[#This Row],[Obj]],13,10),"")</f>
        <v/>
      </c>
      <c r="I6804" s="152"/>
      <c r="J6804" s="145" t="b">
        <f>Proc[[#This Row],[Requested]]=Proc[[#This Row],[CurrentParent]]</f>
        <v>1</v>
      </c>
      <c r="K6804" s="145" t="str">
        <f>IF(Proc[[#This Row],[Author]]="Marcela Urrego",VLOOKUP(LEFT(Proc[[#This Row],[Requested]],1),Table3[#All],2,0),VLOOKUP(Proc[[#This Row],[Author]],Table4[],2,0))</f>
        <v>LS</v>
      </c>
      <c r="L6804" s="148" t="s">
        <v>7174</v>
      </c>
      <c r="M6804" s="140">
        <v>46065</v>
      </c>
      <c r="N6804" s="140"/>
      <c r="O6804" s="140"/>
      <c r="P6804" s="140" t="str">
        <f ca="1">IF(Proc[[#This Row],[DaysAgeing]]&gt;5,"yep","on track")</f>
        <v>yep</v>
      </c>
      <c r="Q6804" s="2">
        <f ca="1">IF(Proc[[#This Row],[DateClosed]]="",ABS(NETWORKDAYS(Proc[[#This Row],[DateOpened]],TODAY()))-1,ABS(NETWORKDAYS(Proc[[#This Row],[DateOpened]],Proc[[#This Row],[DateClosed]]))-1)</f>
        <v>36</v>
      </c>
      <c r="R6804" s="140" t="s">
        <v>488</v>
      </c>
      <c r="S6804" s="145"/>
      <c r="T6804" s="153">
        <v>6803</v>
      </c>
    </row>
    <row r="6805" spans="1:20" hidden="1">
      <c r="A6805" s="146" t="s">
        <v>7148</v>
      </c>
      <c r="B6805" s="153" t="str">
        <f>IFERROR(VLOOKUP(Proc[[#This Row],[App]],Table2[],3,0),"open")</f>
        <v>ok</v>
      </c>
      <c r="C6805" s="147" t="s">
        <v>369</v>
      </c>
      <c r="D6805" s="152" t="s">
        <v>6481</v>
      </c>
      <c r="E6805" s="152" t="s">
        <v>7091</v>
      </c>
      <c r="F6805" s="153" t="s">
        <v>7091</v>
      </c>
      <c r="G6805" s="146" t="s">
        <v>406</v>
      </c>
      <c r="H6805" s="145" t="str">
        <f>IF(Proc[[#This Row],[type]]="LFF (MDG-F)",MID(Proc[[#This Row],[Obj]],13,10),"")</f>
        <v>1756C00004</v>
      </c>
      <c r="I6805" s="152"/>
      <c r="J6805" s="145" t="b">
        <f>Proc[[#This Row],[Requested]]=Proc[[#This Row],[CurrentParent]]</f>
        <v>1</v>
      </c>
      <c r="K6805" s="153" t="str">
        <f>IF(Proc[[#This Row],[Author]]="Marcela Urrego",VLOOKUP(LEFT(Proc[[#This Row],[Requested]],1),Table3[#All],2,0),VLOOKUP(Proc[[#This Row],[Author]],Table4[],2,0))</f>
        <v>LS</v>
      </c>
      <c r="L6805" s="148" t="s">
        <v>7174</v>
      </c>
      <c r="M6805" s="140">
        <v>46065</v>
      </c>
      <c r="N6805" s="140"/>
      <c r="O6805" s="140"/>
      <c r="P6805" s="140" t="str">
        <f ca="1">IF(Proc[[#This Row],[DaysAgeing]]&gt;5,"yep","on track")</f>
        <v>yep</v>
      </c>
      <c r="Q6805" s="2">
        <f ca="1">IF(Proc[[#This Row],[DateClosed]]="",ABS(NETWORKDAYS(Proc[[#This Row],[DateOpened]],TODAY()))-1,ABS(NETWORKDAYS(Proc[[#This Row],[DateOpened]],Proc[[#This Row],[DateClosed]]))-1)</f>
        <v>36</v>
      </c>
      <c r="R6805" s="140" t="s">
        <v>488</v>
      </c>
      <c r="S6805" s="145"/>
      <c r="T6805" s="153">
        <v>6804</v>
      </c>
    </row>
    <row r="6806" spans="1:20" hidden="1">
      <c r="A6806" s="146" t="s">
        <v>7148</v>
      </c>
      <c r="B6806" s="153" t="str">
        <f>IFERROR(VLOOKUP(Proc[[#This Row],[App]],Table2[],3,0),"open")</f>
        <v>ok</v>
      </c>
      <c r="C6806" s="147" t="s">
        <v>369</v>
      </c>
      <c r="D6806" s="152" t="s">
        <v>6482</v>
      </c>
      <c r="E6806" s="152" t="s">
        <v>7099</v>
      </c>
      <c r="F6806" s="153" t="s">
        <v>7099</v>
      </c>
      <c r="G6806" s="146" t="s">
        <v>406</v>
      </c>
      <c r="H6806" s="145" t="str">
        <f>IF(Proc[[#This Row],[type]]="LFF (MDG-F)",MID(Proc[[#This Row],[Obj]],13,10),"")</f>
        <v>AE50C0LS01</v>
      </c>
      <c r="I6806" s="152"/>
      <c r="J6806" s="145" t="b">
        <f>Proc[[#This Row],[Requested]]=Proc[[#This Row],[CurrentParent]]</f>
        <v>1</v>
      </c>
      <c r="K6806" s="153" t="str">
        <f>IF(Proc[[#This Row],[Author]]="Marcela Urrego",VLOOKUP(LEFT(Proc[[#This Row],[Requested]],1),Table3[#All],2,0),VLOOKUP(Proc[[#This Row],[Author]],Table4[],2,0))</f>
        <v>LS</v>
      </c>
      <c r="L6806" s="153" t="s">
        <v>7174</v>
      </c>
      <c r="M6806" s="140">
        <v>46065</v>
      </c>
      <c r="N6806" s="140"/>
      <c r="O6806" s="140"/>
      <c r="P6806" s="140" t="str">
        <f ca="1">IF(Proc[[#This Row],[DaysAgeing]]&gt;5,"yep","on track")</f>
        <v>yep</v>
      </c>
      <c r="Q6806" s="2">
        <f ca="1">IF(Proc[[#This Row],[DateClosed]]="",ABS(NETWORKDAYS(Proc[[#This Row],[DateOpened]],TODAY()))-1,ABS(NETWORKDAYS(Proc[[#This Row],[DateOpened]],Proc[[#This Row],[DateClosed]]))-1)</f>
        <v>36</v>
      </c>
      <c r="R6806" s="140" t="s">
        <v>488</v>
      </c>
      <c r="S6806" s="145"/>
      <c r="T6806" s="153">
        <v>6805</v>
      </c>
    </row>
    <row r="6807" spans="1:20" hidden="1">
      <c r="A6807" s="146" t="s">
        <v>7148</v>
      </c>
      <c r="B6807" s="153" t="str">
        <f>IFERROR(VLOOKUP(Proc[[#This Row],[App]],Table2[],3,0),"open")</f>
        <v>ok</v>
      </c>
      <c r="C6807" s="147" t="s">
        <v>369</v>
      </c>
      <c r="D6807" s="152" t="s">
        <v>6483</v>
      </c>
      <c r="E6807" s="152" t="s">
        <v>7099</v>
      </c>
      <c r="F6807" s="153" t="s">
        <v>7099</v>
      </c>
      <c r="G6807" s="146" t="s">
        <v>406</v>
      </c>
      <c r="H6807" s="145" t="str">
        <f>IF(Proc[[#This Row],[type]]="LFF (MDG-F)",MID(Proc[[#This Row],[Obj]],13,10),"")</f>
        <v>AE50C0LS02</v>
      </c>
      <c r="I6807" s="152"/>
      <c r="J6807" s="145" t="b">
        <f>Proc[[#This Row],[Requested]]=Proc[[#This Row],[CurrentParent]]</f>
        <v>1</v>
      </c>
      <c r="K6807" s="153" t="str">
        <f>IF(Proc[[#This Row],[Author]]="Marcela Urrego",VLOOKUP(LEFT(Proc[[#This Row],[Requested]],1),Table3[#All],2,0),VLOOKUP(Proc[[#This Row],[Author]],Table4[],2,0))</f>
        <v>LS</v>
      </c>
      <c r="L6807" s="153" t="s">
        <v>7174</v>
      </c>
      <c r="M6807" s="140">
        <v>46065</v>
      </c>
      <c r="N6807" s="140"/>
      <c r="O6807" s="140"/>
      <c r="P6807" s="140" t="str">
        <f ca="1">IF(Proc[[#This Row],[DaysAgeing]]&gt;5,"yep","on track")</f>
        <v>yep</v>
      </c>
      <c r="Q6807" s="2">
        <f ca="1">IF(Proc[[#This Row],[DateClosed]]="",ABS(NETWORKDAYS(Proc[[#This Row],[DateOpened]],TODAY()))-1,ABS(NETWORKDAYS(Proc[[#This Row],[DateOpened]],Proc[[#This Row],[DateClosed]]))-1)</f>
        <v>36</v>
      </c>
      <c r="R6807" s="140" t="s">
        <v>488</v>
      </c>
      <c r="S6807" s="145"/>
      <c r="T6807" s="153">
        <v>6806</v>
      </c>
    </row>
    <row r="6808" spans="1:20" hidden="1">
      <c r="A6808" s="146" t="s">
        <v>7148</v>
      </c>
      <c r="B6808" s="153" t="str">
        <f>IFERROR(VLOOKUP(Proc[[#This Row],[App]],Table2[],3,0),"open")</f>
        <v>ok</v>
      </c>
      <c r="C6808" s="146" t="s">
        <v>369</v>
      </c>
      <c r="D6808" s="152" t="s">
        <v>6484</v>
      </c>
      <c r="E6808" s="152" t="s">
        <v>7099</v>
      </c>
      <c r="F6808" s="153" t="s">
        <v>7099</v>
      </c>
      <c r="G6808" s="146" t="s">
        <v>400</v>
      </c>
      <c r="H6808" s="145" t="str">
        <f>IF(Proc[[#This Row],[type]]="LFF (MDG-F)",MID(Proc[[#This Row],[Obj]],13,10),"")</f>
        <v/>
      </c>
      <c r="I6808" s="152"/>
      <c r="J6808" s="145" t="b">
        <f>Proc[[#This Row],[Requested]]=Proc[[#This Row],[CurrentParent]]</f>
        <v>1</v>
      </c>
      <c r="K6808" s="153" t="str">
        <f>IF(Proc[[#This Row],[Author]]="Marcela Urrego",VLOOKUP(LEFT(Proc[[#This Row],[Requested]],1),Table3[#All],2,0),VLOOKUP(Proc[[#This Row],[Author]],Table4[],2,0))</f>
        <v>LS</v>
      </c>
      <c r="L6808" s="148" t="s">
        <v>7174</v>
      </c>
      <c r="M6808" s="140">
        <v>46065</v>
      </c>
      <c r="N6808" s="140"/>
      <c r="O6808" s="140"/>
      <c r="P6808" s="140" t="str">
        <f ca="1">IF(Proc[[#This Row],[DaysAgeing]]&gt;5,"yep","on track")</f>
        <v>yep</v>
      </c>
      <c r="Q6808" s="2">
        <f ca="1">IF(Proc[[#This Row],[DateClosed]]="",ABS(NETWORKDAYS(Proc[[#This Row],[DateOpened]],TODAY()))-1,ABS(NETWORKDAYS(Proc[[#This Row],[DateOpened]],Proc[[#This Row],[DateClosed]]))-1)</f>
        <v>36</v>
      </c>
      <c r="R6808" s="140" t="s">
        <v>488</v>
      </c>
      <c r="S6808" s="145"/>
      <c r="T6808" s="153">
        <v>6807</v>
      </c>
    </row>
    <row r="6809" spans="1:20" hidden="1">
      <c r="A6809" s="146" t="s">
        <v>7148</v>
      </c>
      <c r="B6809" s="153" t="str">
        <f>IFERROR(VLOOKUP(Proc[[#This Row],[App]],Table2[],3,0),"open")</f>
        <v>ok</v>
      </c>
      <c r="C6809" s="147" t="s">
        <v>369</v>
      </c>
      <c r="D6809" s="152" t="s">
        <v>6485</v>
      </c>
      <c r="E6809" s="152" t="s">
        <v>7099</v>
      </c>
      <c r="F6809" s="153" t="s">
        <v>7099</v>
      </c>
      <c r="G6809" s="146" t="s">
        <v>406</v>
      </c>
      <c r="H6809" s="145" t="str">
        <f>IF(Proc[[#This Row],[type]]="LFF (MDG-F)",MID(Proc[[#This Row],[Obj]],13,10),"")</f>
        <v>SA50C0IS19</v>
      </c>
      <c r="I6809" s="152"/>
      <c r="J6809" s="145" t="b">
        <f>Proc[[#This Row],[Requested]]=Proc[[#This Row],[CurrentParent]]</f>
        <v>1</v>
      </c>
      <c r="K6809" s="153" t="str">
        <f>IF(Proc[[#This Row],[Author]]="Marcela Urrego",VLOOKUP(LEFT(Proc[[#This Row],[Requested]],1),Table3[#All],2,0),VLOOKUP(Proc[[#This Row],[Author]],Table4[],2,0))</f>
        <v>LS</v>
      </c>
      <c r="L6809" s="148" t="s">
        <v>7174</v>
      </c>
      <c r="M6809" s="140">
        <v>46065</v>
      </c>
      <c r="N6809" s="140"/>
      <c r="O6809" s="140"/>
      <c r="P6809" s="140" t="str">
        <f ca="1">IF(Proc[[#This Row],[DaysAgeing]]&gt;5,"yep","on track")</f>
        <v>yep</v>
      </c>
      <c r="Q6809" s="2">
        <f ca="1">IF(Proc[[#This Row],[DateClosed]]="",ABS(NETWORKDAYS(Proc[[#This Row],[DateOpened]],TODAY()))-1,ABS(NETWORKDAYS(Proc[[#This Row],[DateOpened]],Proc[[#This Row],[DateClosed]]))-1)</f>
        <v>36</v>
      </c>
      <c r="R6809" s="140" t="s">
        <v>488</v>
      </c>
      <c r="S6809" s="145"/>
      <c r="T6809" s="153">
        <v>6808</v>
      </c>
    </row>
    <row r="6810" spans="1:20" hidden="1">
      <c r="A6810" s="146" t="s">
        <v>7148</v>
      </c>
      <c r="B6810" s="145" t="str">
        <f>IFERROR(VLOOKUP(Proc[[#This Row],[App]],Table2[],3,0),"open")</f>
        <v>ok</v>
      </c>
      <c r="C6810" s="147" t="s">
        <v>369</v>
      </c>
      <c r="D6810" s="152" t="s">
        <v>6486</v>
      </c>
      <c r="E6810" s="152" t="s">
        <v>7099</v>
      </c>
      <c r="F6810" s="148" t="s">
        <v>7099</v>
      </c>
      <c r="G6810" s="146" t="s">
        <v>406</v>
      </c>
      <c r="H6810" s="145" t="str">
        <f>IF(Proc[[#This Row],[type]]="LFF (MDG-F)",MID(Proc[[#This Row],[Obj]],13,10),"")</f>
        <v>SA50C0IS20</v>
      </c>
      <c r="I6810" s="152"/>
      <c r="J6810" s="145" t="b">
        <f>Proc[[#This Row],[Requested]]=Proc[[#This Row],[CurrentParent]]</f>
        <v>1</v>
      </c>
      <c r="K6810" s="145" t="str">
        <f>IF(Proc[[#This Row],[Author]]="Marcela Urrego",VLOOKUP(LEFT(Proc[[#This Row],[Requested]],1),Table3[#All],2,0),VLOOKUP(Proc[[#This Row],[Author]],Table4[],2,0))</f>
        <v>LS</v>
      </c>
      <c r="L6810" s="148" t="s">
        <v>7174</v>
      </c>
      <c r="M6810" s="140">
        <v>46065</v>
      </c>
      <c r="N6810" s="140"/>
      <c r="O6810" s="140"/>
      <c r="P6810" s="140" t="str">
        <f ca="1">IF(Proc[[#This Row],[DaysAgeing]]&gt;5,"yep","on track")</f>
        <v>yep</v>
      </c>
      <c r="Q6810" s="2">
        <f ca="1">IF(Proc[[#This Row],[DateClosed]]="",ABS(NETWORKDAYS(Proc[[#This Row],[DateOpened]],TODAY()))-1,ABS(NETWORKDAYS(Proc[[#This Row],[DateOpened]],Proc[[#This Row],[DateClosed]]))-1)</f>
        <v>36</v>
      </c>
      <c r="R6810" s="140" t="s">
        <v>488</v>
      </c>
      <c r="S6810" s="145"/>
      <c r="T6810" s="153">
        <v>6809</v>
      </c>
    </row>
    <row r="6811" spans="1:20" hidden="1">
      <c r="A6811" s="146" t="s">
        <v>7148</v>
      </c>
      <c r="B6811" s="153" t="str">
        <f>IFERROR(VLOOKUP(Proc[[#This Row],[App]],Table2[],3,0),"open")</f>
        <v>ok</v>
      </c>
      <c r="C6811" s="147" t="s">
        <v>369</v>
      </c>
      <c r="D6811" s="152" t="s">
        <v>6487</v>
      </c>
      <c r="E6811" s="152" t="s">
        <v>7099</v>
      </c>
      <c r="F6811" s="153" t="s">
        <v>7099</v>
      </c>
      <c r="G6811" s="146" t="s">
        <v>406</v>
      </c>
      <c r="H6811" s="145" t="str">
        <f>IF(Proc[[#This Row],[type]]="LFF (MDG-F)",MID(Proc[[#This Row],[Obj]],13,10),"")</f>
        <v>SA80C0IS19</v>
      </c>
      <c r="I6811" s="152"/>
      <c r="J6811" s="145" t="b">
        <f>Proc[[#This Row],[Requested]]=Proc[[#This Row],[CurrentParent]]</f>
        <v>1</v>
      </c>
      <c r="K6811" s="153" t="str">
        <f>IF(Proc[[#This Row],[Author]]="Marcela Urrego",VLOOKUP(LEFT(Proc[[#This Row],[Requested]],1),Table3[#All],2,0),VLOOKUP(Proc[[#This Row],[Author]],Table4[],2,0))</f>
        <v>LS</v>
      </c>
      <c r="L6811" s="148" t="s">
        <v>7174</v>
      </c>
      <c r="M6811" s="140">
        <v>46065</v>
      </c>
      <c r="N6811" s="140"/>
      <c r="O6811" s="140"/>
      <c r="P6811" s="140" t="str">
        <f ca="1">IF(Proc[[#This Row],[DaysAgeing]]&gt;5,"yep","on track")</f>
        <v>yep</v>
      </c>
      <c r="Q6811" s="2">
        <f ca="1">IF(Proc[[#This Row],[DateClosed]]="",ABS(NETWORKDAYS(Proc[[#This Row],[DateOpened]],TODAY()))-1,ABS(NETWORKDAYS(Proc[[#This Row],[DateOpened]],Proc[[#This Row],[DateClosed]]))-1)</f>
        <v>36</v>
      </c>
      <c r="R6811" s="140" t="s">
        <v>488</v>
      </c>
      <c r="S6811" s="145"/>
      <c r="T6811" s="153">
        <v>6810</v>
      </c>
    </row>
    <row r="6812" spans="1:20" hidden="1">
      <c r="A6812" s="146" t="s">
        <v>7148</v>
      </c>
      <c r="B6812" s="145" t="str">
        <f>IFERROR(VLOOKUP(Proc[[#This Row],[App]],Table2[],3,0),"open")</f>
        <v>ok</v>
      </c>
      <c r="C6812" s="147" t="s">
        <v>369</v>
      </c>
      <c r="D6812" s="152" t="s">
        <v>6488</v>
      </c>
      <c r="E6812" s="152" t="s">
        <v>7099</v>
      </c>
      <c r="F6812" s="148" t="s">
        <v>7099</v>
      </c>
      <c r="G6812" s="146" t="s">
        <v>406</v>
      </c>
      <c r="H6812" s="145" t="str">
        <f>IF(Proc[[#This Row],[type]]="LFF (MDG-F)",MID(Proc[[#This Row],[Obj]],13,10),"")</f>
        <v>SA80C0IS20</v>
      </c>
      <c r="I6812" s="152"/>
      <c r="J6812" s="145" t="b">
        <f>Proc[[#This Row],[Requested]]=Proc[[#This Row],[CurrentParent]]</f>
        <v>1</v>
      </c>
      <c r="K6812" s="145" t="str">
        <f>IF(Proc[[#This Row],[Author]]="Marcela Urrego",VLOOKUP(LEFT(Proc[[#This Row],[Requested]],1),Table3[#All],2,0),VLOOKUP(Proc[[#This Row],[Author]],Table4[],2,0))</f>
        <v>LS</v>
      </c>
      <c r="L6812" s="148" t="s">
        <v>7174</v>
      </c>
      <c r="M6812" s="140">
        <v>46065</v>
      </c>
      <c r="N6812" s="140"/>
      <c r="O6812" s="140"/>
      <c r="P6812" s="140" t="str">
        <f ca="1">IF(Proc[[#This Row],[DaysAgeing]]&gt;5,"yep","on track")</f>
        <v>yep</v>
      </c>
      <c r="Q6812" s="2">
        <f ca="1">IF(Proc[[#This Row],[DateClosed]]="",ABS(NETWORKDAYS(Proc[[#This Row],[DateOpened]],TODAY()))-1,ABS(NETWORKDAYS(Proc[[#This Row],[DateOpened]],Proc[[#This Row],[DateClosed]]))-1)</f>
        <v>36</v>
      </c>
      <c r="R6812" s="140" t="s">
        <v>488</v>
      </c>
      <c r="S6812" s="145"/>
      <c r="T6812" s="153">
        <v>6811</v>
      </c>
    </row>
    <row r="6813" spans="1:20" hidden="1">
      <c r="A6813" s="146" t="s">
        <v>7148</v>
      </c>
      <c r="B6813" s="145" t="str">
        <f>IFERROR(VLOOKUP(Proc[[#This Row],[App]],Table2[],3,0),"open")</f>
        <v>ok</v>
      </c>
      <c r="C6813" s="146" t="s">
        <v>369</v>
      </c>
      <c r="D6813" s="152" t="s">
        <v>6489</v>
      </c>
      <c r="E6813" s="152" t="s">
        <v>7099</v>
      </c>
      <c r="F6813" s="145" t="s">
        <v>7099</v>
      </c>
      <c r="G6813" s="146" t="s">
        <v>400</v>
      </c>
      <c r="H6813" s="145" t="str">
        <f>IF(Proc[[#This Row],[type]]="LFF (MDG-F)",MID(Proc[[#This Row],[Obj]],13,10),"")</f>
        <v/>
      </c>
      <c r="I6813" s="152"/>
      <c r="J6813" s="145" t="b">
        <f>Proc[[#This Row],[Requested]]=Proc[[#This Row],[CurrentParent]]</f>
        <v>1</v>
      </c>
      <c r="K6813" s="145" t="str">
        <f>IF(Proc[[#This Row],[Author]]="Marcela Urrego",VLOOKUP(LEFT(Proc[[#This Row],[Requested]],1),Table3[#All],2,0),VLOOKUP(Proc[[#This Row],[Author]],Table4[],2,0))</f>
        <v>LS</v>
      </c>
      <c r="L6813" s="148" t="s">
        <v>7174</v>
      </c>
      <c r="M6813" s="140">
        <v>46065</v>
      </c>
      <c r="N6813" s="140"/>
      <c r="O6813" s="140"/>
      <c r="P6813" s="140" t="str">
        <f ca="1">IF(Proc[[#This Row],[DaysAgeing]]&gt;5,"yep","on track")</f>
        <v>yep</v>
      </c>
      <c r="Q6813" s="2">
        <f ca="1">IF(Proc[[#This Row],[DateClosed]]="",ABS(NETWORKDAYS(Proc[[#This Row],[DateOpened]],TODAY()))-1,ABS(NETWORKDAYS(Proc[[#This Row],[DateOpened]],Proc[[#This Row],[DateClosed]]))-1)</f>
        <v>36</v>
      </c>
      <c r="R6813" s="140" t="s">
        <v>488</v>
      </c>
      <c r="S6813" s="145"/>
      <c r="T6813" s="153">
        <v>6812</v>
      </c>
    </row>
    <row r="6814" spans="1:20" hidden="1">
      <c r="A6814" s="146" t="s">
        <v>7148</v>
      </c>
      <c r="B6814" s="145" t="str">
        <f>IFERROR(VLOOKUP(Proc[[#This Row],[App]],Table2[],3,0),"open")</f>
        <v>ok</v>
      </c>
      <c r="C6814" s="146" t="s">
        <v>369</v>
      </c>
      <c r="D6814" s="152" t="s">
        <v>6490</v>
      </c>
      <c r="E6814" s="152" t="s">
        <v>7099</v>
      </c>
      <c r="F6814" s="145" t="s">
        <v>7099</v>
      </c>
      <c r="G6814" s="146" t="s">
        <v>400</v>
      </c>
      <c r="H6814" s="145" t="str">
        <f>IF(Proc[[#This Row],[type]]="LFF (MDG-F)",MID(Proc[[#This Row],[Obj]],13,10),"")</f>
        <v/>
      </c>
      <c r="I6814" s="152"/>
      <c r="J6814" s="145" t="b">
        <f>Proc[[#This Row],[Requested]]=Proc[[#This Row],[CurrentParent]]</f>
        <v>1</v>
      </c>
      <c r="K6814" s="145" t="str">
        <f>IF(Proc[[#This Row],[Author]]="Marcela Urrego",VLOOKUP(LEFT(Proc[[#This Row],[Requested]],1),Table3[#All],2,0),VLOOKUP(Proc[[#This Row],[Author]],Table4[],2,0))</f>
        <v>LS</v>
      </c>
      <c r="L6814" s="148" t="s">
        <v>7174</v>
      </c>
      <c r="M6814" s="140">
        <v>46065</v>
      </c>
      <c r="N6814" s="140"/>
      <c r="O6814" s="140"/>
      <c r="P6814" s="140" t="str">
        <f ca="1">IF(Proc[[#This Row],[DaysAgeing]]&gt;5,"yep","on track")</f>
        <v>yep</v>
      </c>
      <c r="Q6814" s="2">
        <f ca="1">IF(Proc[[#This Row],[DateClosed]]="",ABS(NETWORKDAYS(Proc[[#This Row],[DateOpened]],TODAY()))-1,ABS(NETWORKDAYS(Proc[[#This Row],[DateOpened]],Proc[[#This Row],[DateClosed]]))-1)</f>
        <v>36</v>
      </c>
      <c r="R6814" s="140" t="s">
        <v>488</v>
      </c>
      <c r="S6814" s="145"/>
      <c r="T6814" s="153">
        <v>6813</v>
      </c>
    </row>
    <row r="6815" spans="1:20" hidden="1">
      <c r="A6815" s="146" t="s">
        <v>7148</v>
      </c>
      <c r="B6815" s="145" t="str">
        <f>IFERROR(VLOOKUP(Proc[[#This Row],[App]],Table2[],3,0),"open")</f>
        <v>ok</v>
      </c>
      <c r="C6815" s="146" t="s">
        <v>369</v>
      </c>
      <c r="D6815" s="152" t="s">
        <v>6491</v>
      </c>
      <c r="E6815" s="152" t="s">
        <v>7099</v>
      </c>
      <c r="F6815" s="145" t="s">
        <v>7099</v>
      </c>
      <c r="G6815" s="146" t="s">
        <v>400</v>
      </c>
      <c r="H6815" s="145" t="str">
        <f>IF(Proc[[#This Row],[type]]="LFF (MDG-F)",MID(Proc[[#This Row],[Obj]],13,10),"")</f>
        <v/>
      </c>
      <c r="I6815" s="152"/>
      <c r="J6815" s="145" t="b">
        <f>Proc[[#This Row],[Requested]]=Proc[[#This Row],[CurrentParent]]</f>
        <v>1</v>
      </c>
      <c r="K6815" s="145" t="str">
        <f>IF(Proc[[#This Row],[Author]]="Marcela Urrego",VLOOKUP(LEFT(Proc[[#This Row],[Requested]],1),Table3[#All],2,0),VLOOKUP(Proc[[#This Row],[Author]],Table4[],2,0))</f>
        <v>LS</v>
      </c>
      <c r="L6815" s="148" t="s">
        <v>7174</v>
      </c>
      <c r="M6815" s="140">
        <v>46065</v>
      </c>
      <c r="N6815" s="140"/>
      <c r="O6815" s="140"/>
      <c r="P6815" s="140" t="str">
        <f ca="1">IF(Proc[[#This Row],[DaysAgeing]]&gt;5,"yep","on track")</f>
        <v>yep</v>
      </c>
      <c r="Q6815" s="2">
        <f ca="1">IF(Proc[[#This Row],[DateClosed]]="",ABS(NETWORKDAYS(Proc[[#This Row],[DateOpened]],TODAY()))-1,ABS(NETWORKDAYS(Proc[[#This Row],[DateOpened]],Proc[[#This Row],[DateClosed]]))-1)</f>
        <v>36</v>
      </c>
      <c r="R6815" s="140" t="s">
        <v>488</v>
      </c>
      <c r="S6815" s="145"/>
      <c r="T6815" s="153">
        <v>6814</v>
      </c>
    </row>
    <row r="6816" spans="1:20" hidden="1">
      <c r="A6816" s="146" t="s">
        <v>7148</v>
      </c>
      <c r="B6816" s="145" t="str">
        <f>IFERROR(VLOOKUP(Proc[[#This Row],[App]],Table2[],3,0),"open")</f>
        <v>ok</v>
      </c>
      <c r="C6816" s="146" t="s">
        <v>369</v>
      </c>
      <c r="D6816" s="152" t="s">
        <v>6492</v>
      </c>
      <c r="E6816" s="152" t="s">
        <v>7099</v>
      </c>
      <c r="F6816" s="145" t="s">
        <v>7099</v>
      </c>
      <c r="G6816" s="146" t="s">
        <v>400</v>
      </c>
      <c r="H6816" s="145" t="str">
        <f>IF(Proc[[#This Row],[type]]="LFF (MDG-F)",MID(Proc[[#This Row],[Obj]],13,10),"")</f>
        <v/>
      </c>
      <c r="I6816" s="152"/>
      <c r="J6816" s="145" t="b">
        <f>Proc[[#This Row],[Requested]]=Proc[[#This Row],[CurrentParent]]</f>
        <v>1</v>
      </c>
      <c r="K6816" s="145" t="str">
        <f>IF(Proc[[#This Row],[Author]]="Marcela Urrego",VLOOKUP(LEFT(Proc[[#This Row],[Requested]],1),Table3[#All],2,0),VLOOKUP(Proc[[#This Row],[Author]],Table4[],2,0))</f>
        <v>LS</v>
      </c>
      <c r="L6816" s="148" t="s">
        <v>7174</v>
      </c>
      <c r="M6816" s="140">
        <v>46065</v>
      </c>
      <c r="N6816" s="140"/>
      <c r="O6816" s="140"/>
      <c r="P6816" s="140" t="str">
        <f ca="1">IF(Proc[[#This Row],[DaysAgeing]]&gt;5,"yep","on track")</f>
        <v>yep</v>
      </c>
      <c r="Q6816" s="2">
        <f ca="1">IF(Proc[[#This Row],[DateClosed]]="",ABS(NETWORKDAYS(Proc[[#This Row],[DateOpened]],TODAY()))-1,ABS(NETWORKDAYS(Proc[[#This Row],[DateOpened]],Proc[[#This Row],[DateClosed]]))-1)</f>
        <v>36</v>
      </c>
      <c r="R6816" s="140" t="s">
        <v>488</v>
      </c>
      <c r="S6816" s="145"/>
      <c r="T6816" s="153">
        <v>6815</v>
      </c>
    </row>
    <row r="6817" spans="1:20" hidden="1">
      <c r="A6817" s="146" t="s">
        <v>7148</v>
      </c>
      <c r="B6817" s="145" t="str">
        <f>IFERROR(VLOOKUP(Proc[[#This Row],[App]],Table2[],3,0),"open")</f>
        <v>ok</v>
      </c>
      <c r="C6817" s="147" t="s">
        <v>369</v>
      </c>
      <c r="D6817" s="152" t="s">
        <v>6493</v>
      </c>
      <c r="E6817" s="152" t="s">
        <v>7099</v>
      </c>
      <c r="F6817" s="148" t="s">
        <v>7099</v>
      </c>
      <c r="G6817" s="146" t="s">
        <v>406</v>
      </c>
      <c r="H6817" s="145" t="str">
        <f>IF(Proc[[#This Row],[type]]="LFF (MDG-F)",MID(Proc[[#This Row],[Obj]],13,10),"")</f>
        <v>EG50CS1109</v>
      </c>
      <c r="I6817" s="152"/>
      <c r="J6817" s="145" t="b">
        <f>Proc[[#This Row],[Requested]]=Proc[[#This Row],[CurrentParent]]</f>
        <v>1</v>
      </c>
      <c r="K6817" s="145" t="str">
        <f>IF(Proc[[#This Row],[Author]]="Marcela Urrego",VLOOKUP(LEFT(Proc[[#This Row],[Requested]],1),Table3[#All],2,0),VLOOKUP(Proc[[#This Row],[Author]],Table4[],2,0))</f>
        <v>LS</v>
      </c>
      <c r="L6817" s="148" t="s">
        <v>7174</v>
      </c>
      <c r="M6817" s="140">
        <v>46065</v>
      </c>
      <c r="N6817" s="140"/>
      <c r="O6817" s="140"/>
      <c r="P6817" s="140" t="str">
        <f ca="1">IF(Proc[[#This Row],[DaysAgeing]]&gt;5,"yep","on track")</f>
        <v>yep</v>
      </c>
      <c r="Q6817" s="2">
        <f ca="1">IF(Proc[[#This Row],[DateClosed]]="",ABS(NETWORKDAYS(Proc[[#This Row],[DateOpened]],TODAY()))-1,ABS(NETWORKDAYS(Proc[[#This Row],[DateOpened]],Proc[[#This Row],[DateClosed]]))-1)</f>
        <v>36</v>
      </c>
      <c r="R6817" s="140" t="s">
        <v>488</v>
      </c>
      <c r="S6817" s="145"/>
      <c r="T6817" s="153">
        <v>6816</v>
      </c>
    </row>
    <row r="6818" spans="1:20" hidden="1">
      <c r="A6818" s="146" t="s">
        <v>7148</v>
      </c>
      <c r="B6818" s="145" t="str">
        <f>IFERROR(VLOOKUP(Proc[[#This Row],[App]],Table2[],3,0),"open")</f>
        <v>ok</v>
      </c>
      <c r="C6818" s="147" t="s">
        <v>369</v>
      </c>
      <c r="D6818" s="152" t="s">
        <v>6494</v>
      </c>
      <c r="E6818" s="152" t="s">
        <v>7099</v>
      </c>
      <c r="F6818" s="148" t="s">
        <v>7099</v>
      </c>
      <c r="G6818" s="146" t="s">
        <v>406</v>
      </c>
      <c r="H6818" s="145" t="str">
        <f>IF(Proc[[#This Row],[type]]="LFF (MDG-F)",MID(Proc[[#This Row],[Obj]],13,10),"")</f>
        <v>EG50CS2109</v>
      </c>
      <c r="I6818" s="152"/>
      <c r="J6818" s="145" t="b">
        <f>Proc[[#This Row],[Requested]]=Proc[[#This Row],[CurrentParent]]</f>
        <v>1</v>
      </c>
      <c r="K6818" s="145" t="str">
        <f>IF(Proc[[#This Row],[Author]]="Marcela Urrego",VLOOKUP(LEFT(Proc[[#This Row],[Requested]],1),Table3[#All],2,0),VLOOKUP(Proc[[#This Row],[Author]],Table4[],2,0))</f>
        <v>LS</v>
      </c>
      <c r="L6818" s="148" t="s">
        <v>7174</v>
      </c>
      <c r="M6818" s="140">
        <v>46065</v>
      </c>
      <c r="N6818" s="140"/>
      <c r="O6818" s="140"/>
      <c r="P6818" s="140" t="str">
        <f ca="1">IF(Proc[[#This Row],[DaysAgeing]]&gt;5,"yep","on track")</f>
        <v>yep</v>
      </c>
      <c r="Q6818" s="2">
        <f ca="1">IF(Proc[[#This Row],[DateClosed]]="",ABS(NETWORKDAYS(Proc[[#This Row],[DateOpened]],TODAY()))-1,ABS(NETWORKDAYS(Proc[[#This Row],[DateOpened]],Proc[[#This Row],[DateClosed]]))-1)</f>
        <v>36</v>
      </c>
      <c r="R6818" s="140" t="s">
        <v>488</v>
      </c>
      <c r="S6818" s="145"/>
      <c r="T6818" s="153">
        <v>6817</v>
      </c>
    </row>
    <row r="6819" spans="1:20" hidden="1">
      <c r="A6819" s="146" t="s">
        <v>7148</v>
      </c>
      <c r="B6819" s="145" t="str">
        <f>IFERROR(VLOOKUP(Proc[[#This Row],[App]],Table2[],3,0),"open")</f>
        <v>ok</v>
      </c>
      <c r="C6819" s="146" t="s">
        <v>369</v>
      </c>
      <c r="D6819" s="152" t="s">
        <v>6495</v>
      </c>
      <c r="E6819" s="152" t="s">
        <v>7099</v>
      </c>
      <c r="F6819" s="145" t="s">
        <v>7099</v>
      </c>
      <c r="G6819" s="146" t="s">
        <v>400</v>
      </c>
      <c r="H6819" s="145" t="str">
        <f>IF(Proc[[#This Row],[type]]="LFF (MDG-F)",MID(Proc[[#This Row],[Obj]],13,10),"")</f>
        <v/>
      </c>
      <c r="I6819" s="152"/>
      <c r="J6819" s="145" t="b">
        <f>Proc[[#This Row],[Requested]]=Proc[[#This Row],[CurrentParent]]</f>
        <v>1</v>
      </c>
      <c r="K6819" s="145" t="str">
        <f>IF(Proc[[#This Row],[Author]]="Marcela Urrego",VLOOKUP(LEFT(Proc[[#This Row],[Requested]],1),Table3[#All],2,0),VLOOKUP(Proc[[#This Row],[Author]],Table4[],2,0))</f>
        <v>LS</v>
      </c>
      <c r="L6819" s="148" t="s">
        <v>7174</v>
      </c>
      <c r="M6819" s="140">
        <v>46065</v>
      </c>
      <c r="N6819" s="140"/>
      <c r="O6819" s="140"/>
      <c r="P6819" s="140" t="str">
        <f ca="1">IF(Proc[[#This Row],[DaysAgeing]]&gt;5,"yep","on track")</f>
        <v>yep</v>
      </c>
      <c r="Q6819" s="2">
        <f ca="1">IF(Proc[[#This Row],[DateClosed]]="",ABS(NETWORKDAYS(Proc[[#This Row],[DateOpened]],TODAY()))-1,ABS(NETWORKDAYS(Proc[[#This Row],[DateOpened]],Proc[[#This Row],[DateClosed]]))-1)</f>
        <v>36</v>
      </c>
      <c r="R6819" s="140" t="s">
        <v>488</v>
      </c>
      <c r="S6819" s="145"/>
      <c r="T6819" s="153">
        <v>6818</v>
      </c>
    </row>
    <row r="6820" spans="1:20" hidden="1">
      <c r="A6820" s="146" t="s">
        <v>7148</v>
      </c>
      <c r="B6820" s="145" t="str">
        <f>IFERROR(VLOOKUP(Proc[[#This Row],[App]],Table2[],3,0),"open")</f>
        <v>ok</v>
      </c>
      <c r="C6820" s="146" t="s">
        <v>369</v>
      </c>
      <c r="D6820" s="152" t="s">
        <v>6496</v>
      </c>
      <c r="E6820" s="152" t="s">
        <v>7100</v>
      </c>
      <c r="F6820" s="145" t="s">
        <v>7100</v>
      </c>
      <c r="G6820" s="146" t="s">
        <v>400</v>
      </c>
      <c r="H6820" s="145" t="str">
        <f>IF(Proc[[#This Row],[type]]="LFF (MDG-F)",MID(Proc[[#This Row],[Obj]],13,10),"")</f>
        <v/>
      </c>
      <c r="I6820" s="152"/>
      <c r="J6820" s="145" t="b">
        <f>Proc[[#This Row],[Requested]]=Proc[[#This Row],[CurrentParent]]</f>
        <v>1</v>
      </c>
      <c r="K6820" s="145" t="str">
        <f>IF(Proc[[#This Row],[Author]]="Marcela Urrego",VLOOKUP(LEFT(Proc[[#This Row],[Requested]],1),Table3[#All],2,0),VLOOKUP(Proc[[#This Row],[Author]],Table4[],2,0))</f>
        <v>LS</v>
      </c>
      <c r="L6820" s="148" t="s">
        <v>7174</v>
      </c>
      <c r="M6820" s="140">
        <v>46065</v>
      </c>
      <c r="N6820" s="140"/>
      <c r="O6820" s="140"/>
      <c r="P6820" s="140" t="str">
        <f ca="1">IF(Proc[[#This Row],[DaysAgeing]]&gt;5,"yep","on track")</f>
        <v>yep</v>
      </c>
      <c r="Q6820" s="2">
        <f ca="1">IF(Proc[[#This Row],[DateClosed]]="",ABS(NETWORKDAYS(Proc[[#This Row],[DateOpened]],TODAY()))-1,ABS(NETWORKDAYS(Proc[[#This Row],[DateOpened]],Proc[[#This Row],[DateClosed]]))-1)</f>
        <v>36</v>
      </c>
      <c r="R6820" s="140" t="s">
        <v>488</v>
      </c>
      <c r="S6820" s="145"/>
      <c r="T6820" s="153">
        <v>6819</v>
      </c>
    </row>
    <row r="6821" spans="1:20" hidden="1">
      <c r="A6821" s="146" t="s">
        <v>7148</v>
      </c>
      <c r="B6821" s="145" t="str">
        <f>IFERROR(VLOOKUP(Proc[[#This Row],[App]],Table2[],3,0),"open")</f>
        <v>ok</v>
      </c>
      <c r="C6821" s="147" t="s">
        <v>369</v>
      </c>
      <c r="D6821" s="152" t="s">
        <v>6497</v>
      </c>
      <c r="E6821" s="152" t="s">
        <v>7100</v>
      </c>
      <c r="F6821" s="148" t="s">
        <v>7100</v>
      </c>
      <c r="G6821" s="146" t="s">
        <v>406</v>
      </c>
      <c r="H6821" s="145" t="str">
        <f>IF(Proc[[#This Row],[type]]="LFF (MDG-F)",MID(Proc[[#This Row],[Obj]],13,10),"")</f>
        <v>2137C03812</v>
      </c>
      <c r="I6821" s="152"/>
      <c r="J6821" s="145" t="b">
        <f>Proc[[#This Row],[Requested]]=Proc[[#This Row],[CurrentParent]]</f>
        <v>1</v>
      </c>
      <c r="K6821" s="145" t="str">
        <f>IF(Proc[[#This Row],[Author]]="Marcela Urrego",VLOOKUP(LEFT(Proc[[#This Row],[Requested]],1),Table3[#All],2,0),VLOOKUP(Proc[[#This Row],[Author]],Table4[],2,0))</f>
        <v>LS</v>
      </c>
      <c r="L6821" s="148" t="s">
        <v>7174</v>
      </c>
      <c r="M6821" s="140">
        <v>46065</v>
      </c>
      <c r="N6821" s="140"/>
      <c r="O6821" s="140"/>
      <c r="P6821" s="140" t="str">
        <f ca="1">IF(Proc[[#This Row],[DaysAgeing]]&gt;5,"yep","on track")</f>
        <v>yep</v>
      </c>
      <c r="Q6821" s="2">
        <f ca="1">IF(Proc[[#This Row],[DateClosed]]="",ABS(NETWORKDAYS(Proc[[#This Row],[DateOpened]],TODAY()))-1,ABS(NETWORKDAYS(Proc[[#This Row],[DateOpened]],Proc[[#This Row],[DateClosed]]))-1)</f>
        <v>36</v>
      </c>
      <c r="R6821" s="140" t="s">
        <v>488</v>
      </c>
      <c r="S6821" s="145"/>
      <c r="T6821" s="153">
        <v>6820</v>
      </c>
    </row>
    <row r="6822" spans="1:20" hidden="1">
      <c r="A6822" s="146" t="s">
        <v>7148</v>
      </c>
      <c r="B6822" s="145" t="str">
        <f>IFERROR(VLOOKUP(Proc[[#This Row],[App]],Table2[],3,0),"open")</f>
        <v>ok</v>
      </c>
      <c r="C6822" s="146" t="s">
        <v>369</v>
      </c>
      <c r="D6822" s="152" t="s">
        <v>6498</v>
      </c>
      <c r="E6822" s="152" t="s">
        <v>7100</v>
      </c>
      <c r="F6822" s="145" t="s">
        <v>7100</v>
      </c>
      <c r="G6822" s="146" t="s">
        <v>400</v>
      </c>
      <c r="H6822" s="145" t="str">
        <f>IF(Proc[[#This Row],[type]]="LFF (MDG-F)",MID(Proc[[#This Row],[Obj]],13,10),"")</f>
        <v/>
      </c>
      <c r="I6822" s="152"/>
      <c r="J6822" s="145" t="b">
        <f>Proc[[#This Row],[Requested]]=Proc[[#This Row],[CurrentParent]]</f>
        <v>1</v>
      </c>
      <c r="K6822" s="145" t="str">
        <f>IF(Proc[[#This Row],[Author]]="Marcela Urrego",VLOOKUP(LEFT(Proc[[#This Row],[Requested]],1),Table3[#All],2,0),VLOOKUP(Proc[[#This Row],[Author]],Table4[],2,0))</f>
        <v>LS</v>
      </c>
      <c r="L6822" s="148" t="s">
        <v>7174</v>
      </c>
      <c r="M6822" s="140">
        <v>46065</v>
      </c>
      <c r="N6822" s="140"/>
      <c r="O6822" s="140"/>
      <c r="P6822" s="140" t="str">
        <f ca="1">IF(Proc[[#This Row],[DaysAgeing]]&gt;5,"yep","on track")</f>
        <v>yep</v>
      </c>
      <c r="Q6822" s="2">
        <f ca="1">IF(Proc[[#This Row],[DateClosed]]="",ABS(NETWORKDAYS(Proc[[#This Row],[DateOpened]],TODAY()))-1,ABS(NETWORKDAYS(Proc[[#This Row],[DateOpened]],Proc[[#This Row],[DateClosed]]))-1)</f>
        <v>36</v>
      </c>
      <c r="R6822" s="140" t="s">
        <v>488</v>
      </c>
      <c r="S6822" s="145"/>
      <c r="T6822" s="153">
        <v>6821</v>
      </c>
    </row>
    <row r="6823" spans="1:20" hidden="1">
      <c r="A6823" s="146" t="s">
        <v>7148</v>
      </c>
      <c r="B6823" s="145" t="str">
        <f>IFERROR(VLOOKUP(Proc[[#This Row],[App]],Table2[],3,0),"open")</f>
        <v>ok</v>
      </c>
      <c r="C6823" s="146" t="s">
        <v>369</v>
      </c>
      <c r="D6823" s="152" t="s">
        <v>6499</v>
      </c>
      <c r="E6823" s="152" t="s">
        <v>7100</v>
      </c>
      <c r="F6823" s="145" t="s">
        <v>7100</v>
      </c>
      <c r="G6823" s="146" t="s">
        <v>400</v>
      </c>
      <c r="H6823" s="145" t="str">
        <f>IF(Proc[[#This Row],[type]]="LFF (MDG-F)",MID(Proc[[#This Row],[Obj]],13,10),"")</f>
        <v/>
      </c>
      <c r="I6823" s="152"/>
      <c r="J6823" s="145" t="b">
        <f>Proc[[#This Row],[Requested]]=Proc[[#This Row],[CurrentParent]]</f>
        <v>1</v>
      </c>
      <c r="K6823" s="145" t="str">
        <f>IF(Proc[[#This Row],[Author]]="Marcela Urrego",VLOOKUP(LEFT(Proc[[#This Row],[Requested]],1),Table3[#All],2,0),VLOOKUP(Proc[[#This Row],[Author]],Table4[],2,0))</f>
        <v>LS</v>
      </c>
      <c r="L6823" s="148" t="s">
        <v>7174</v>
      </c>
      <c r="M6823" s="140">
        <v>46065</v>
      </c>
      <c r="N6823" s="140"/>
      <c r="O6823" s="140"/>
      <c r="P6823" s="140" t="str">
        <f ca="1">IF(Proc[[#This Row],[DaysAgeing]]&gt;5,"yep","on track")</f>
        <v>yep</v>
      </c>
      <c r="Q6823" s="2">
        <f ca="1">IF(Proc[[#This Row],[DateClosed]]="",ABS(NETWORKDAYS(Proc[[#This Row],[DateOpened]],TODAY()))-1,ABS(NETWORKDAYS(Proc[[#This Row],[DateOpened]],Proc[[#This Row],[DateClosed]]))-1)</f>
        <v>36</v>
      </c>
      <c r="R6823" s="140" t="s">
        <v>488</v>
      </c>
      <c r="S6823" s="145"/>
      <c r="T6823" s="153">
        <v>6822</v>
      </c>
    </row>
    <row r="6824" spans="1:20" hidden="1">
      <c r="A6824" s="146" t="s">
        <v>7148</v>
      </c>
      <c r="B6824" s="145" t="str">
        <f>IFERROR(VLOOKUP(Proc[[#This Row],[App]],Table2[],3,0),"open")</f>
        <v>ok</v>
      </c>
      <c r="C6824" s="146" t="s">
        <v>369</v>
      </c>
      <c r="D6824" s="152" t="s">
        <v>6500</v>
      </c>
      <c r="E6824" s="152" t="s">
        <v>7100</v>
      </c>
      <c r="F6824" s="145" t="s">
        <v>7100</v>
      </c>
      <c r="G6824" s="146" t="s">
        <v>400</v>
      </c>
      <c r="H6824" s="145" t="str">
        <f>IF(Proc[[#This Row],[type]]="LFF (MDG-F)",MID(Proc[[#This Row],[Obj]],13,10),"")</f>
        <v/>
      </c>
      <c r="I6824" s="152"/>
      <c r="J6824" s="145" t="b">
        <f>Proc[[#This Row],[Requested]]=Proc[[#This Row],[CurrentParent]]</f>
        <v>1</v>
      </c>
      <c r="K6824" s="145" t="str">
        <f>IF(Proc[[#This Row],[Author]]="Marcela Urrego",VLOOKUP(LEFT(Proc[[#This Row],[Requested]],1),Table3[#All],2,0),VLOOKUP(Proc[[#This Row],[Author]],Table4[],2,0))</f>
        <v>LS</v>
      </c>
      <c r="L6824" s="148" t="s">
        <v>7174</v>
      </c>
      <c r="M6824" s="140">
        <v>46065</v>
      </c>
      <c r="N6824" s="140"/>
      <c r="O6824" s="140"/>
      <c r="P6824" s="140" t="str">
        <f ca="1">IF(Proc[[#This Row],[DaysAgeing]]&gt;5,"yep","on track")</f>
        <v>yep</v>
      </c>
      <c r="Q6824" s="2">
        <f ca="1">IF(Proc[[#This Row],[DateClosed]]="",ABS(NETWORKDAYS(Proc[[#This Row],[DateOpened]],TODAY()))-1,ABS(NETWORKDAYS(Proc[[#This Row],[DateOpened]],Proc[[#This Row],[DateClosed]]))-1)</f>
        <v>36</v>
      </c>
      <c r="R6824" s="140" t="s">
        <v>488</v>
      </c>
      <c r="S6824" s="145"/>
      <c r="T6824" s="153">
        <v>6823</v>
      </c>
    </row>
    <row r="6825" spans="1:20" hidden="1">
      <c r="A6825" s="146" t="s">
        <v>7148</v>
      </c>
      <c r="B6825" s="145" t="str">
        <f>IFERROR(VLOOKUP(Proc[[#This Row],[App]],Table2[],3,0),"open")</f>
        <v>ok</v>
      </c>
      <c r="C6825" s="146" t="s">
        <v>369</v>
      </c>
      <c r="D6825" s="152" t="s">
        <v>6501</v>
      </c>
      <c r="E6825" s="152" t="s">
        <v>7100</v>
      </c>
      <c r="F6825" s="145" t="s">
        <v>7100</v>
      </c>
      <c r="G6825" s="146" t="s">
        <v>400</v>
      </c>
      <c r="H6825" s="145" t="str">
        <f>IF(Proc[[#This Row],[type]]="LFF (MDG-F)",MID(Proc[[#This Row],[Obj]],13,10),"")</f>
        <v/>
      </c>
      <c r="I6825" s="152"/>
      <c r="J6825" s="145" t="b">
        <f>Proc[[#This Row],[Requested]]=Proc[[#This Row],[CurrentParent]]</f>
        <v>1</v>
      </c>
      <c r="K6825" s="145" t="str">
        <f>IF(Proc[[#This Row],[Author]]="Marcela Urrego",VLOOKUP(LEFT(Proc[[#This Row],[Requested]],1),Table3[#All],2,0),VLOOKUP(Proc[[#This Row],[Author]],Table4[],2,0))</f>
        <v>LS</v>
      </c>
      <c r="L6825" s="148" t="s">
        <v>7174</v>
      </c>
      <c r="M6825" s="140">
        <v>46065</v>
      </c>
      <c r="N6825" s="140"/>
      <c r="O6825" s="140"/>
      <c r="P6825" s="140" t="str">
        <f ca="1">IF(Proc[[#This Row],[DaysAgeing]]&gt;5,"yep","on track")</f>
        <v>yep</v>
      </c>
      <c r="Q6825" s="2">
        <f ca="1">IF(Proc[[#This Row],[DateClosed]]="",ABS(NETWORKDAYS(Proc[[#This Row],[DateOpened]],TODAY()))-1,ABS(NETWORKDAYS(Proc[[#This Row],[DateOpened]],Proc[[#This Row],[DateClosed]]))-1)</f>
        <v>36</v>
      </c>
      <c r="R6825" s="140" t="s">
        <v>488</v>
      </c>
      <c r="S6825" s="145"/>
      <c r="T6825" s="153">
        <v>6824</v>
      </c>
    </row>
    <row r="6826" spans="1:20" hidden="1">
      <c r="A6826" s="146" t="s">
        <v>7148</v>
      </c>
      <c r="B6826" s="145" t="str">
        <f>IFERROR(VLOOKUP(Proc[[#This Row],[App]],Table2[],3,0),"open")</f>
        <v>ok</v>
      </c>
      <c r="C6826" s="146" t="s">
        <v>369</v>
      </c>
      <c r="D6826" s="152" t="s">
        <v>6502</v>
      </c>
      <c r="E6826" s="152" t="s">
        <v>7100</v>
      </c>
      <c r="F6826" s="145" t="s">
        <v>7100</v>
      </c>
      <c r="G6826" s="146" t="s">
        <v>400</v>
      </c>
      <c r="H6826" s="145" t="str">
        <f>IF(Proc[[#This Row],[type]]="LFF (MDG-F)",MID(Proc[[#This Row],[Obj]],13,10),"")</f>
        <v/>
      </c>
      <c r="I6826" s="152"/>
      <c r="J6826" s="145" t="b">
        <f>Proc[[#This Row],[Requested]]=Proc[[#This Row],[CurrentParent]]</f>
        <v>1</v>
      </c>
      <c r="K6826" s="145" t="str">
        <f>IF(Proc[[#This Row],[Author]]="Marcela Urrego",VLOOKUP(LEFT(Proc[[#This Row],[Requested]],1),Table3[#All],2,0),VLOOKUP(Proc[[#This Row],[Author]],Table4[],2,0))</f>
        <v>LS</v>
      </c>
      <c r="L6826" s="148" t="s">
        <v>7174</v>
      </c>
      <c r="M6826" s="140">
        <v>46065</v>
      </c>
      <c r="N6826" s="140"/>
      <c r="O6826" s="140"/>
      <c r="P6826" s="140" t="str">
        <f ca="1">IF(Proc[[#This Row],[DaysAgeing]]&gt;5,"yep","on track")</f>
        <v>yep</v>
      </c>
      <c r="Q6826" s="2">
        <f ca="1">IF(Proc[[#This Row],[DateClosed]]="",ABS(NETWORKDAYS(Proc[[#This Row],[DateOpened]],TODAY()))-1,ABS(NETWORKDAYS(Proc[[#This Row],[DateOpened]],Proc[[#This Row],[DateClosed]]))-1)</f>
        <v>36</v>
      </c>
      <c r="R6826" s="140" t="s">
        <v>488</v>
      </c>
      <c r="S6826" s="145"/>
      <c r="T6826" s="153">
        <v>6825</v>
      </c>
    </row>
    <row r="6827" spans="1:20" hidden="1">
      <c r="A6827" s="146" t="s">
        <v>7148</v>
      </c>
      <c r="B6827" s="145" t="str">
        <f>IFERROR(VLOOKUP(Proc[[#This Row],[App]],Table2[],3,0),"open")</f>
        <v>ok</v>
      </c>
      <c r="C6827" s="147" t="s">
        <v>369</v>
      </c>
      <c r="D6827" s="152" t="s">
        <v>6503</v>
      </c>
      <c r="E6827" s="152" t="s">
        <v>7100</v>
      </c>
      <c r="F6827" s="148" t="s">
        <v>7100</v>
      </c>
      <c r="G6827" s="146" t="s">
        <v>406</v>
      </c>
      <c r="H6827" s="145" t="str">
        <f>IF(Proc[[#This Row],[type]]="LFF (MDG-F)",MID(Proc[[#This Row],[Obj]],13,10),"")</f>
        <v>KE50C0FF10</v>
      </c>
      <c r="I6827" s="152"/>
      <c r="J6827" s="145" t="b">
        <f>Proc[[#This Row],[Requested]]=Proc[[#This Row],[CurrentParent]]</f>
        <v>1</v>
      </c>
      <c r="K6827" s="145" t="str">
        <f>IF(Proc[[#This Row],[Author]]="Marcela Urrego",VLOOKUP(LEFT(Proc[[#This Row],[Requested]],1),Table3[#All],2,0),VLOOKUP(Proc[[#This Row],[Author]],Table4[],2,0))</f>
        <v>LS</v>
      </c>
      <c r="L6827" s="148" t="s">
        <v>7174</v>
      </c>
      <c r="M6827" s="140">
        <v>46065</v>
      </c>
      <c r="N6827" s="140"/>
      <c r="O6827" s="140"/>
      <c r="P6827" s="140" t="str">
        <f ca="1">IF(Proc[[#This Row],[DaysAgeing]]&gt;5,"yep","on track")</f>
        <v>yep</v>
      </c>
      <c r="Q6827" s="2">
        <f ca="1">IF(Proc[[#This Row],[DateClosed]]="",ABS(NETWORKDAYS(Proc[[#This Row],[DateOpened]],TODAY()))-1,ABS(NETWORKDAYS(Proc[[#This Row],[DateOpened]],Proc[[#This Row],[DateClosed]]))-1)</f>
        <v>36</v>
      </c>
      <c r="R6827" s="140" t="s">
        <v>488</v>
      </c>
      <c r="S6827" s="145"/>
      <c r="T6827" s="153">
        <v>6826</v>
      </c>
    </row>
    <row r="6828" spans="1:20" hidden="1">
      <c r="A6828" s="146" t="s">
        <v>7148</v>
      </c>
      <c r="B6828" s="145" t="str">
        <f>IFERROR(VLOOKUP(Proc[[#This Row],[App]],Table2[],3,0),"open")</f>
        <v>ok</v>
      </c>
      <c r="C6828" s="147" t="s">
        <v>369</v>
      </c>
      <c r="D6828" s="152" t="s">
        <v>6504</v>
      </c>
      <c r="E6828" s="152" t="s">
        <v>7100</v>
      </c>
      <c r="F6828" s="148" t="s">
        <v>7100</v>
      </c>
      <c r="G6828" s="146" t="s">
        <v>406</v>
      </c>
      <c r="H6828" s="145" t="str">
        <f>IF(Proc[[#This Row],[type]]="LFF (MDG-F)",MID(Proc[[#This Row],[Obj]],13,10),"")</f>
        <v>2137C00002</v>
      </c>
      <c r="I6828" s="152"/>
      <c r="J6828" s="145" t="b">
        <f>Proc[[#This Row],[Requested]]=Proc[[#This Row],[CurrentParent]]</f>
        <v>1</v>
      </c>
      <c r="K6828" s="145" t="str">
        <f>IF(Proc[[#This Row],[Author]]="Marcela Urrego",VLOOKUP(LEFT(Proc[[#This Row],[Requested]],1),Table3[#All],2,0),VLOOKUP(Proc[[#This Row],[Author]],Table4[],2,0))</f>
        <v>LS</v>
      </c>
      <c r="L6828" s="148" t="s">
        <v>7174</v>
      </c>
      <c r="M6828" s="140">
        <v>46065</v>
      </c>
      <c r="N6828" s="140"/>
      <c r="O6828" s="140"/>
      <c r="P6828" s="140" t="str">
        <f ca="1">IF(Proc[[#This Row],[DaysAgeing]]&gt;5,"yep","on track")</f>
        <v>yep</v>
      </c>
      <c r="Q6828" s="2">
        <f ca="1">IF(Proc[[#This Row],[DateClosed]]="",ABS(NETWORKDAYS(Proc[[#This Row],[DateOpened]],TODAY()))-1,ABS(NETWORKDAYS(Proc[[#This Row],[DateOpened]],Proc[[#This Row],[DateClosed]]))-1)</f>
        <v>36</v>
      </c>
      <c r="R6828" s="140" t="s">
        <v>488</v>
      </c>
      <c r="S6828" s="145"/>
      <c r="T6828" s="153">
        <v>6827</v>
      </c>
    </row>
    <row r="6829" spans="1:20" hidden="1">
      <c r="A6829" s="146" t="s">
        <v>7148</v>
      </c>
      <c r="B6829" s="145" t="str">
        <f>IFERROR(VLOOKUP(Proc[[#This Row],[App]],Table2[],3,0),"open")</f>
        <v>ok</v>
      </c>
      <c r="C6829" s="147" t="s">
        <v>369</v>
      </c>
      <c r="D6829" s="152" t="s">
        <v>6505</v>
      </c>
      <c r="E6829" s="152" t="s">
        <v>7100</v>
      </c>
      <c r="F6829" s="148" t="s">
        <v>7100</v>
      </c>
      <c r="G6829" s="146" t="s">
        <v>406</v>
      </c>
      <c r="H6829" s="145" t="str">
        <f>IF(Proc[[#This Row],[type]]="LFF (MDG-F)",MID(Proc[[#This Row],[Obj]],13,10),"")</f>
        <v>2137C01125</v>
      </c>
      <c r="I6829" s="152"/>
      <c r="J6829" s="145" t="b">
        <f>Proc[[#This Row],[Requested]]=Proc[[#This Row],[CurrentParent]]</f>
        <v>1</v>
      </c>
      <c r="K6829" s="145" t="str">
        <f>IF(Proc[[#This Row],[Author]]="Marcela Urrego",VLOOKUP(LEFT(Proc[[#This Row],[Requested]],1),Table3[#All],2,0),VLOOKUP(Proc[[#This Row],[Author]],Table4[],2,0))</f>
        <v>LS</v>
      </c>
      <c r="L6829" s="148" t="s">
        <v>7174</v>
      </c>
      <c r="M6829" s="140">
        <v>46065</v>
      </c>
      <c r="N6829" s="140"/>
      <c r="O6829" s="140"/>
      <c r="P6829" s="140" t="str">
        <f ca="1">IF(Proc[[#This Row],[DaysAgeing]]&gt;5,"yep","on track")</f>
        <v>yep</v>
      </c>
      <c r="Q6829" s="2">
        <f ca="1">IF(Proc[[#This Row],[DateClosed]]="",ABS(NETWORKDAYS(Proc[[#This Row],[DateOpened]],TODAY()))-1,ABS(NETWORKDAYS(Proc[[#This Row],[DateOpened]],Proc[[#This Row],[DateClosed]]))-1)</f>
        <v>36</v>
      </c>
      <c r="R6829" s="140" t="s">
        <v>488</v>
      </c>
      <c r="S6829" s="145"/>
      <c r="T6829" s="153">
        <v>6828</v>
      </c>
    </row>
    <row r="6830" spans="1:20" hidden="1">
      <c r="A6830" s="146" t="s">
        <v>7148</v>
      </c>
      <c r="B6830" s="145" t="str">
        <f>IFERROR(VLOOKUP(Proc[[#This Row],[App]],Table2[],3,0),"open")</f>
        <v>ok</v>
      </c>
      <c r="C6830" s="147" t="s">
        <v>369</v>
      </c>
      <c r="D6830" s="152" t="s">
        <v>6506</v>
      </c>
      <c r="E6830" s="152" t="s">
        <v>7100</v>
      </c>
      <c r="F6830" s="148" t="s">
        <v>7100</v>
      </c>
      <c r="G6830" s="146" t="s">
        <v>406</v>
      </c>
      <c r="H6830" s="145" t="str">
        <f>IF(Proc[[#This Row],[type]]="LFF (MDG-F)",MID(Proc[[#This Row],[Obj]],13,10),"")</f>
        <v>2137C01133</v>
      </c>
      <c r="I6830" s="152"/>
      <c r="J6830" s="145" t="b">
        <f>Proc[[#This Row],[Requested]]=Proc[[#This Row],[CurrentParent]]</f>
        <v>1</v>
      </c>
      <c r="K6830" s="145" t="str">
        <f>IF(Proc[[#This Row],[Author]]="Marcela Urrego",VLOOKUP(LEFT(Proc[[#This Row],[Requested]],1),Table3[#All],2,0),VLOOKUP(Proc[[#This Row],[Author]],Table4[],2,0))</f>
        <v>LS</v>
      </c>
      <c r="L6830" s="148" t="s">
        <v>7174</v>
      </c>
      <c r="M6830" s="140">
        <v>46065</v>
      </c>
      <c r="N6830" s="140"/>
      <c r="O6830" s="140"/>
      <c r="P6830" s="140" t="str">
        <f ca="1">IF(Proc[[#This Row],[DaysAgeing]]&gt;5,"yep","on track")</f>
        <v>yep</v>
      </c>
      <c r="Q6830" s="2">
        <f ca="1">IF(Proc[[#This Row],[DateClosed]]="",ABS(NETWORKDAYS(Proc[[#This Row],[DateOpened]],TODAY()))-1,ABS(NETWORKDAYS(Proc[[#This Row],[DateOpened]],Proc[[#This Row],[DateClosed]]))-1)</f>
        <v>36</v>
      </c>
      <c r="R6830" s="140" t="s">
        <v>488</v>
      </c>
      <c r="S6830" s="145"/>
      <c r="T6830" s="153">
        <v>6829</v>
      </c>
    </row>
    <row r="6831" spans="1:20" hidden="1">
      <c r="A6831" s="146" t="s">
        <v>7148</v>
      </c>
      <c r="B6831" s="145" t="str">
        <f>IFERROR(VLOOKUP(Proc[[#This Row],[App]],Table2[],3,0),"open")</f>
        <v>ok</v>
      </c>
      <c r="C6831" s="147" t="s">
        <v>369</v>
      </c>
      <c r="D6831" s="152" t="s">
        <v>6507</v>
      </c>
      <c r="E6831" s="152" t="s">
        <v>7100</v>
      </c>
      <c r="F6831" s="148" t="s">
        <v>7100</v>
      </c>
      <c r="G6831" s="146" t="s">
        <v>406</v>
      </c>
      <c r="H6831" s="145" t="str">
        <f>IF(Proc[[#This Row],[type]]="LFF (MDG-F)",MID(Proc[[#This Row],[Obj]],13,10),"")</f>
        <v>2137C01440</v>
      </c>
      <c r="I6831" s="152"/>
      <c r="J6831" s="145" t="b">
        <f>Proc[[#This Row],[Requested]]=Proc[[#This Row],[CurrentParent]]</f>
        <v>1</v>
      </c>
      <c r="K6831" s="145" t="str">
        <f>IF(Proc[[#This Row],[Author]]="Marcela Urrego",VLOOKUP(LEFT(Proc[[#This Row],[Requested]],1),Table3[#All],2,0),VLOOKUP(Proc[[#This Row],[Author]],Table4[],2,0))</f>
        <v>LS</v>
      </c>
      <c r="L6831" s="148" t="s">
        <v>7174</v>
      </c>
      <c r="M6831" s="140">
        <v>46065</v>
      </c>
      <c r="N6831" s="140"/>
      <c r="O6831" s="140"/>
      <c r="P6831" s="140" t="str">
        <f ca="1">IF(Proc[[#This Row],[DaysAgeing]]&gt;5,"yep","on track")</f>
        <v>yep</v>
      </c>
      <c r="Q6831" s="2">
        <f ca="1">IF(Proc[[#This Row],[DateClosed]]="",ABS(NETWORKDAYS(Proc[[#This Row],[DateOpened]],TODAY()))-1,ABS(NETWORKDAYS(Proc[[#This Row],[DateOpened]],Proc[[#This Row],[DateClosed]]))-1)</f>
        <v>36</v>
      </c>
      <c r="R6831" s="140" t="s">
        <v>488</v>
      </c>
      <c r="S6831" s="145"/>
      <c r="T6831" s="153">
        <v>6830</v>
      </c>
    </row>
    <row r="6832" spans="1:20" hidden="1">
      <c r="A6832" s="146" t="s">
        <v>7148</v>
      </c>
      <c r="B6832" s="145" t="str">
        <f>IFERROR(VLOOKUP(Proc[[#This Row],[App]],Table2[],3,0),"open")</f>
        <v>ok</v>
      </c>
      <c r="C6832" s="147" t="s">
        <v>369</v>
      </c>
      <c r="D6832" s="152" t="s">
        <v>6508</v>
      </c>
      <c r="E6832" s="152" t="s">
        <v>7100</v>
      </c>
      <c r="F6832" s="148" t="s">
        <v>7100</v>
      </c>
      <c r="G6832" s="146" t="s">
        <v>406</v>
      </c>
      <c r="H6832" s="145" t="str">
        <f>IF(Proc[[#This Row],[type]]="LFF (MDG-F)",MID(Proc[[#This Row],[Obj]],13,10),"")</f>
        <v>2137C01513</v>
      </c>
      <c r="I6832" s="152"/>
      <c r="J6832" s="145" t="b">
        <f>Proc[[#This Row],[Requested]]=Proc[[#This Row],[CurrentParent]]</f>
        <v>1</v>
      </c>
      <c r="K6832" s="145" t="str">
        <f>IF(Proc[[#This Row],[Author]]="Marcela Urrego",VLOOKUP(LEFT(Proc[[#This Row],[Requested]],1),Table3[#All],2,0),VLOOKUP(Proc[[#This Row],[Author]],Table4[],2,0))</f>
        <v>LS</v>
      </c>
      <c r="L6832" s="148" t="s">
        <v>7174</v>
      </c>
      <c r="M6832" s="140">
        <v>46065</v>
      </c>
      <c r="N6832" s="140"/>
      <c r="O6832" s="140"/>
      <c r="P6832" s="140" t="str">
        <f ca="1">IF(Proc[[#This Row],[DaysAgeing]]&gt;5,"yep","on track")</f>
        <v>yep</v>
      </c>
      <c r="Q6832" s="2">
        <f ca="1">IF(Proc[[#This Row],[DateClosed]]="",ABS(NETWORKDAYS(Proc[[#This Row],[DateOpened]],TODAY()))-1,ABS(NETWORKDAYS(Proc[[#This Row],[DateOpened]],Proc[[#This Row],[DateClosed]]))-1)</f>
        <v>36</v>
      </c>
      <c r="R6832" s="140" t="s">
        <v>488</v>
      </c>
      <c r="S6832" s="145"/>
      <c r="T6832" s="153">
        <v>6831</v>
      </c>
    </row>
    <row r="6833" spans="1:20" hidden="1">
      <c r="A6833" s="146" t="s">
        <v>7148</v>
      </c>
      <c r="B6833" s="145" t="str">
        <f>IFERROR(VLOOKUP(Proc[[#This Row],[App]],Table2[],3,0),"open")</f>
        <v>ok</v>
      </c>
      <c r="C6833" s="147" t="s">
        <v>369</v>
      </c>
      <c r="D6833" s="152" t="s">
        <v>6509</v>
      </c>
      <c r="E6833" s="152" t="s">
        <v>7100</v>
      </c>
      <c r="F6833" s="148" t="s">
        <v>7100</v>
      </c>
      <c r="G6833" s="146" t="s">
        <v>406</v>
      </c>
      <c r="H6833" s="145" t="str">
        <f>IF(Proc[[#This Row],[type]]="LFF (MDG-F)",MID(Proc[[#This Row],[Obj]],13,10),"")</f>
        <v>2137C01522</v>
      </c>
      <c r="I6833" s="152"/>
      <c r="J6833" s="145" t="b">
        <f>Proc[[#This Row],[Requested]]=Proc[[#This Row],[CurrentParent]]</f>
        <v>1</v>
      </c>
      <c r="K6833" s="145" t="str">
        <f>IF(Proc[[#This Row],[Author]]="Marcela Urrego",VLOOKUP(LEFT(Proc[[#This Row],[Requested]],1),Table3[#All],2,0),VLOOKUP(Proc[[#This Row],[Author]],Table4[],2,0))</f>
        <v>LS</v>
      </c>
      <c r="L6833" s="148" t="s">
        <v>7174</v>
      </c>
      <c r="M6833" s="140">
        <v>46065</v>
      </c>
      <c r="N6833" s="140"/>
      <c r="O6833" s="140"/>
      <c r="P6833" s="140" t="str">
        <f ca="1">IF(Proc[[#This Row],[DaysAgeing]]&gt;5,"yep","on track")</f>
        <v>yep</v>
      </c>
      <c r="Q6833" s="2">
        <f ca="1">IF(Proc[[#This Row],[DateClosed]]="",ABS(NETWORKDAYS(Proc[[#This Row],[DateOpened]],TODAY()))-1,ABS(NETWORKDAYS(Proc[[#This Row],[DateOpened]],Proc[[#This Row],[DateClosed]]))-1)</f>
        <v>36</v>
      </c>
      <c r="R6833" s="140" t="s">
        <v>488</v>
      </c>
      <c r="S6833" s="145"/>
      <c r="T6833" s="153">
        <v>6832</v>
      </c>
    </row>
    <row r="6834" spans="1:20" hidden="1">
      <c r="A6834" s="146" t="s">
        <v>7148</v>
      </c>
      <c r="B6834" s="145" t="str">
        <f>IFERROR(VLOOKUP(Proc[[#This Row],[App]],Table2[],3,0),"open")</f>
        <v>ok</v>
      </c>
      <c r="C6834" s="147" t="s">
        <v>369</v>
      </c>
      <c r="D6834" s="152" t="s">
        <v>6510</v>
      </c>
      <c r="E6834" s="152" t="s">
        <v>7100</v>
      </c>
      <c r="F6834" s="148" t="s">
        <v>7100</v>
      </c>
      <c r="G6834" s="146" t="s">
        <v>406</v>
      </c>
      <c r="H6834" s="145" t="str">
        <f>IF(Proc[[#This Row],[type]]="LFF (MDG-F)",MID(Proc[[#This Row],[Obj]],13,10),"")</f>
        <v>2137C01523</v>
      </c>
      <c r="I6834" s="152"/>
      <c r="J6834" s="145" t="b">
        <f>Proc[[#This Row],[Requested]]=Proc[[#This Row],[CurrentParent]]</f>
        <v>1</v>
      </c>
      <c r="K6834" s="145" t="str">
        <f>IF(Proc[[#This Row],[Author]]="Marcela Urrego",VLOOKUP(LEFT(Proc[[#This Row],[Requested]],1),Table3[#All],2,0),VLOOKUP(Proc[[#This Row],[Author]],Table4[],2,0))</f>
        <v>LS</v>
      </c>
      <c r="L6834" s="148" t="s">
        <v>7174</v>
      </c>
      <c r="M6834" s="140">
        <v>46065</v>
      </c>
      <c r="N6834" s="140"/>
      <c r="O6834" s="140"/>
      <c r="P6834" s="140" t="str">
        <f ca="1">IF(Proc[[#This Row],[DaysAgeing]]&gt;5,"yep","on track")</f>
        <v>yep</v>
      </c>
      <c r="Q6834" s="2">
        <f ca="1">IF(Proc[[#This Row],[DateClosed]]="",ABS(NETWORKDAYS(Proc[[#This Row],[DateOpened]],TODAY()))-1,ABS(NETWORKDAYS(Proc[[#This Row],[DateOpened]],Proc[[#This Row],[DateClosed]]))-1)</f>
        <v>36</v>
      </c>
      <c r="R6834" s="140" t="s">
        <v>488</v>
      </c>
      <c r="S6834" s="145"/>
      <c r="T6834" s="153">
        <v>6833</v>
      </c>
    </row>
    <row r="6835" spans="1:20" hidden="1">
      <c r="A6835" s="146" t="s">
        <v>7148</v>
      </c>
      <c r="B6835" s="145" t="str">
        <f>IFERROR(VLOOKUP(Proc[[#This Row],[App]],Table2[],3,0),"open")</f>
        <v>ok</v>
      </c>
      <c r="C6835" s="147" t="s">
        <v>369</v>
      </c>
      <c r="D6835" s="152" t="s">
        <v>6511</v>
      </c>
      <c r="E6835" s="152" t="s">
        <v>7100</v>
      </c>
      <c r="F6835" s="148" t="s">
        <v>7100</v>
      </c>
      <c r="G6835" s="146" t="s">
        <v>406</v>
      </c>
      <c r="H6835" s="145" t="str">
        <f>IF(Proc[[#This Row],[type]]="LFF (MDG-F)",MID(Proc[[#This Row],[Obj]],13,10),"")</f>
        <v>2137C01532</v>
      </c>
      <c r="I6835" s="152"/>
      <c r="J6835" s="145" t="b">
        <f>Proc[[#This Row],[Requested]]=Proc[[#This Row],[CurrentParent]]</f>
        <v>1</v>
      </c>
      <c r="K6835" s="145" t="str">
        <f>IF(Proc[[#This Row],[Author]]="Marcela Urrego",VLOOKUP(LEFT(Proc[[#This Row],[Requested]],1),Table3[#All],2,0),VLOOKUP(Proc[[#This Row],[Author]],Table4[],2,0))</f>
        <v>LS</v>
      </c>
      <c r="L6835" s="148" t="s">
        <v>7174</v>
      </c>
      <c r="M6835" s="140">
        <v>46065</v>
      </c>
      <c r="N6835" s="140"/>
      <c r="O6835" s="140"/>
      <c r="P6835" s="140" t="str">
        <f ca="1">IF(Proc[[#This Row],[DaysAgeing]]&gt;5,"yep","on track")</f>
        <v>yep</v>
      </c>
      <c r="Q6835" s="2">
        <f ca="1">IF(Proc[[#This Row],[DateClosed]]="",ABS(NETWORKDAYS(Proc[[#This Row],[DateOpened]],TODAY()))-1,ABS(NETWORKDAYS(Proc[[#This Row],[DateOpened]],Proc[[#This Row],[DateClosed]]))-1)</f>
        <v>36</v>
      </c>
      <c r="R6835" s="140" t="s">
        <v>488</v>
      </c>
      <c r="S6835" s="145"/>
      <c r="T6835" s="153">
        <v>6834</v>
      </c>
    </row>
    <row r="6836" spans="1:20" hidden="1">
      <c r="A6836" s="146" t="s">
        <v>7148</v>
      </c>
      <c r="B6836" s="145" t="str">
        <f>IFERROR(VLOOKUP(Proc[[#This Row],[App]],Table2[],3,0),"open")</f>
        <v>ok</v>
      </c>
      <c r="C6836" s="147" t="s">
        <v>369</v>
      </c>
      <c r="D6836" s="152" t="s">
        <v>6512</v>
      </c>
      <c r="E6836" s="152" t="s">
        <v>7100</v>
      </c>
      <c r="F6836" s="148" t="s">
        <v>7100</v>
      </c>
      <c r="G6836" s="146" t="s">
        <v>406</v>
      </c>
      <c r="H6836" s="145" t="str">
        <f>IF(Proc[[#This Row],[type]]="LFF (MDG-F)",MID(Proc[[#This Row],[Obj]],13,10),"")</f>
        <v>2137C01542</v>
      </c>
      <c r="I6836" s="152"/>
      <c r="J6836" s="145" t="b">
        <f>Proc[[#This Row],[Requested]]=Proc[[#This Row],[CurrentParent]]</f>
        <v>1</v>
      </c>
      <c r="K6836" s="145" t="str">
        <f>IF(Proc[[#This Row],[Author]]="Marcela Urrego",VLOOKUP(LEFT(Proc[[#This Row],[Requested]],1),Table3[#All],2,0),VLOOKUP(Proc[[#This Row],[Author]],Table4[],2,0))</f>
        <v>LS</v>
      </c>
      <c r="L6836" s="148" t="s">
        <v>7174</v>
      </c>
      <c r="M6836" s="140">
        <v>46065</v>
      </c>
      <c r="N6836" s="140"/>
      <c r="O6836" s="140"/>
      <c r="P6836" s="140" t="str">
        <f ca="1">IF(Proc[[#This Row],[DaysAgeing]]&gt;5,"yep","on track")</f>
        <v>yep</v>
      </c>
      <c r="Q6836" s="2">
        <f ca="1">IF(Proc[[#This Row],[DateClosed]]="",ABS(NETWORKDAYS(Proc[[#This Row],[DateOpened]],TODAY()))-1,ABS(NETWORKDAYS(Proc[[#This Row],[DateOpened]],Proc[[#This Row],[DateClosed]]))-1)</f>
        <v>36</v>
      </c>
      <c r="R6836" s="140" t="s">
        <v>488</v>
      </c>
      <c r="S6836" s="145"/>
      <c r="T6836" s="153">
        <v>6835</v>
      </c>
    </row>
    <row r="6837" spans="1:20" hidden="1">
      <c r="A6837" s="146" t="s">
        <v>7148</v>
      </c>
      <c r="B6837" s="145" t="str">
        <f>IFERROR(VLOOKUP(Proc[[#This Row],[App]],Table2[],3,0),"open")</f>
        <v>ok</v>
      </c>
      <c r="C6837" s="147" t="s">
        <v>369</v>
      </c>
      <c r="D6837" s="152" t="s">
        <v>6513</v>
      </c>
      <c r="E6837" s="152" t="s">
        <v>7100</v>
      </c>
      <c r="F6837" s="148" t="s">
        <v>7100</v>
      </c>
      <c r="G6837" s="146" t="s">
        <v>406</v>
      </c>
      <c r="H6837" s="145" t="str">
        <f>IF(Proc[[#This Row],[type]]="LFF (MDG-F)",MID(Proc[[#This Row],[Obj]],13,10),"")</f>
        <v>2137C01915</v>
      </c>
      <c r="I6837" s="152"/>
      <c r="J6837" s="145" t="b">
        <f>Proc[[#This Row],[Requested]]=Proc[[#This Row],[CurrentParent]]</f>
        <v>1</v>
      </c>
      <c r="K6837" s="145" t="str">
        <f>IF(Proc[[#This Row],[Author]]="Marcela Urrego",VLOOKUP(LEFT(Proc[[#This Row],[Requested]],1),Table3[#All],2,0),VLOOKUP(Proc[[#This Row],[Author]],Table4[],2,0))</f>
        <v>LS</v>
      </c>
      <c r="L6837" s="148" t="s">
        <v>7174</v>
      </c>
      <c r="M6837" s="140">
        <v>46065</v>
      </c>
      <c r="N6837" s="140"/>
      <c r="O6837" s="140"/>
      <c r="P6837" s="140" t="str">
        <f ca="1">IF(Proc[[#This Row],[DaysAgeing]]&gt;5,"yep","on track")</f>
        <v>yep</v>
      </c>
      <c r="Q6837" s="2">
        <f ca="1">IF(Proc[[#This Row],[DateClosed]]="",ABS(NETWORKDAYS(Proc[[#This Row],[DateOpened]],TODAY()))-1,ABS(NETWORKDAYS(Proc[[#This Row],[DateOpened]],Proc[[#This Row],[DateClosed]]))-1)</f>
        <v>36</v>
      </c>
      <c r="R6837" s="140" t="s">
        <v>488</v>
      </c>
      <c r="S6837" s="145"/>
      <c r="T6837" s="153">
        <v>6836</v>
      </c>
    </row>
    <row r="6838" spans="1:20" hidden="1">
      <c r="A6838" s="146" t="s">
        <v>7148</v>
      </c>
      <c r="B6838" s="145" t="str">
        <f>IFERROR(VLOOKUP(Proc[[#This Row],[App]],Table2[],3,0),"open")</f>
        <v>ok</v>
      </c>
      <c r="C6838" s="147" t="s">
        <v>369</v>
      </c>
      <c r="D6838" s="152" t="s">
        <v>6514</v>
      </c>
      <c r="E6838" s="152" t="s">
        <v>7100</v>
      </c>
      <c r="F6838" s="148" t="s">
        <v>7100</v>
      </c>
      <c r="G6838" s="146" t="s">
        <v>406</v>
      </c>
      <c r="H6838" s="145" t="str">
        <f>IF(Proc[[#This Row],[type]]="LFF (MDG-F)",MID(Proc[[#This Row],[Obj]],13,10),"")</f>
        <v>2137C05010</v>
      </c>
      <c r="I6838" s="152"/>
      <c r="J6838" s="145" t="b">
        <f>Proc[[#This Row],[Requested]]=Proc[[#This Row],[CurrentParent]]</f>
        <v>1</v>
      </c>
      <c r="K6838" s="145" t="str">
        <f>IF(Proc[[#This Row],[Author]]="Marcela Urrego",VLOOKUP(LEFT(Proc[[#This Row],[Requested]],1),Table3[#All],2,0),VLOOKUP(Proc[[#This Row],[Author]],Table4[],2,0))</f>
        <v>LS</v>
      </c>
      <c r="L6838" s="148" t="s">
        <v>7174</v>
      </c>
      <c r="M6838" s="140">
        <v>46065</v>
      </c>
      <c r="N6838" s="140"/>
      <c r="O6838" s="140"/>
      <c r="P6838" s="140" t="str">
        <f ca="1">IF(Proc[[#This Row],[DaysAgeing]]&gt;5,"yep","on track")</f>
        <v>yep</v>
      </c>
      <c r="Q6838" s="2">
        <f ca="1">IF(Proc[[#This Row],[DateClosed]]="",ABS(NETWORKDAYS(Proc[[#This Row],[DateOpened]],TODAY()))-1,ABS(NETWORKDAYS(Proc[[#This Row],[DateOpened]],Proc[[#This Row],[DateClosed]]))-1)</f>
        <v>36</v>
      </c>
      <c r="R6838" s="140" t="s">
        <v>488</v>
      </c>
      <c r="S6838" s="145"/>
      <c r="T6838" s="153">
        <v>6837</v>
      </c>
    </row>
    <row r="6839" spans="1:20" hidden="1">
      <c r="A6839" s="146" t="s">
        <v>7148</v>
      </c>
      <c r="B6839" s="145" t="str">
        <f>IFERROR(VLOOKUP(Proc[[#This Row],[App]],Table2[],3,0),"open")</f>
        <v>ok</v>
      </c>
      <c r="C6839" s="146" t="s">
        <v>369</v>
      </c>
      <c r="D6839" s="152" t="s">
        <v>6515</v>
      </c>
      <c r="E6839" s="152" t="s">
        <v>7100</v>
      </c>
      <c r="F6839" s="145" t="s">
        <v>7100</v>
      </c>
      <c r="G6839" s="146" t="s">
        <v>400</v>
      </c>
      <c r="H6839" s="145" t="str">
        <f>IF(Proc[[#This Row],[type]]="LFF (MDG-F)",MID(Proc[[#This Row],[Obj]],13,10),"")</f>
        <v/>
      </c>
      <c r="I6839" s="152"/>
      <c r="J6839" s="145" t="b">
        <f>Proc[[#This Row],[Requested]]=Proc[[#This Row],[CurrentParent]]</f>
        <v>1</v>
      </c>
      <c r="K6839" s="145" t="str">
        <f>IF(Proc[[#This Row],[Author]]="Marcela Urrego",VLOOKUP(LEFT(Proc[[#This Row],[Requested]],1),Table3[#All],2,0),VLOOKUP(Proc[[#This Row],[Author]],Table4[],2,0))</f>
        <v>LS</v>
      </c>
      <c r="L6839" s="148" t="s">
        <v>7174</v>
      </c>
      <c r="M6839" s="140">
        <v>46065</v>
      </c>
      <c r="N6839" s="140"/>
      <c r="O6839" s="140"/>
      <c r="P6839" s="140" t="str">
        <f ca="1">IF(Proc[[#This Row],[DaysAgeing]]&gt;5,"yep","on track")</f>
        <v>yep</v>
      </c>
      <c r="Q6839" s="2">
        <f ca="1">IF(Proc[[#This Row],[DateClosed]]="",ABS(NETWORKDAYS(Proc[[#This Row],[DateOpened]],TODAY()))-1,ABS(NETWORKDAYS(Proc[[#This Row],[DateOpened]],Proc[[#This Row],[DateClosed]]))-1)</f>
        <v>36</v>
      </c>
      <c r="R6839" s="140" t="s">
        <v>488</v>
      </c>
      <c r="S6839" s="145"/>
      <c r="T6839" s="153">
        <v>6838</v>
      </c>
    </row>
    <row r="6840" spans="1:20" hidden="1">
      <c r="A6840" s="146" t="s">
        <v>7148</v>
      </c>
      <c r="B6840" s="145" t="str">
        <f>IFERROR(VLOOKUP(Proc[[#This Row],[App]],Table2[],3,0),"open")</f>
        <v>ok</v>
      </c>
      <c r="C6840" s="147" t="s">
        <v>369</v>
      </c>
      <c r="D6840" s="152" t="s">
        <v>6516</v>
      </c>
      <c r="E6840" s="152" t="s">
        <v>7100</v>
      </c>
      <c r="F6840" s="148" t="s">
        <v>7100</v>
      </c>
      <c r="G6840" s="146" t="s">
        <v>406</v>
      </c>
      <c r="H6840" s="145" t="str">
        <f>IF(Proc[[#This Row],[type]]="LFF (MDG-F)",MID(Proc[[#This Row],[Obj]],13,10),"")</f>
        <v>2137C01589</v>
      </c>
      <c r="I6840" s="152"/>
      <c r="J6840" s="145" t="b">
        <f>Proc[[#This Row],[Requested]]=Proc[[#This Row],[CurrentParent]]</f>
        <v>1</v>
      </c>
      <c r="K6840" s="145" t="str">
        <f>IF(Proc[[#This Row],[Author]]="Marcela Urrego",VLOOKUP(LEFT(Proc[[#This Row],[Requested]],1),Table3[#All],2,0),VLOOKUP(Proc[[#This Row],[Author]],Table4[],2,0))</f>
        <v>LS</v>
      </c>
      <c r="L6840" s="148" t="s">
        <v>7174</v>
      </c>
      <c r="M6840" s="140">
        <v>46065</v>
      </c>
      <c r="N6840" s="140"/>
      <c r="O6840" s="140"/>
      <c r="P6840" s="140" t="str">
        <f ca="1">IF(Proc[[#This Row],[DaysAgeing]]&gt;5,"yep","on track")</f>
        <v>yep</v>
      </c>
      <c r="Q6840" s="2">
        <f ca="1">IF(Proc[[#This Row],[DateClosed]]="",ABS(NETWORKDAYS(Proc[[#This Row],[DateOpened]],TODAY()))-1,ABS(NETWORKDAYS(Proc[[#This Row],[DateOpened]],Proc[[#This Row],[DateClosed]]))-1)</f>
        <v>36</v>
      </c>
      <c r="R6840" s="140" t="s">
        <v>488</v>
      </c>
      <c r="S6840" s="145"/>
      <c r="T6840" s="153">
        <v>6839</v>
      </c>
    </row>
    <row r="6841" spans="1:20" hidden="1">
      <c r="A6841" s="146" t="s">
        <v>7148</v>
      </c>
      <c r="B6841" s="145" t="str">
        <f>IFERROR(VLOOKUP(Proc[[#This Row],[App]],Table2[],3,0),"open")</f>
        <v>ok</v>
      </c>
      <c r="C6841" s="147" t="s">
        <v>369</v>
      </c>
      <c r="D6841" s="152" t="s">
        <v>6517</v>
      </c>
      <c r="E6841" s="152" t="s">
        <v>7100</v>
      </c>
      <c r="F6841" s="148" t="s">
        <v>7100</v>
      </c>
      <c r="G6841" s="146" t="s">
        <v>406</v>
      </c>
      <c r="H6841" s="145" t="str">
        <f>IF(Proc[[#This Row],[type]]="LFF (MDG-F)",MID(Proc[[#This Row],[Obj]],13,10),"")</f>
        <v>2018O06100</v>
      </c>
      <c r="I6841" s="152"/>
      <c r="J6841" s="145" t="b">
        <f>Proc[[#This Row],[Requested]]=Proc[[#This Row],[CurrentParent]]</f>
        <v>1</v>
      </c>
      <c r="K6841" s="145" t="str">
        <f>IF(Proc[[#This Row],[Author]]="Marcela Urrego",VLOOKUP(LEFT(Proc[[#This Row],[Requested]],1),Table3[#All],2,0),VLOOKUP(Proc[[#This Row],[Author]],Table4[],2,0))</f>
        <v>LS</v>
      </c>
      <c r="L6841" s="148" t="s">
        <v>7174</v>
      </c>
      <c r="M6841" s="140">
        <v>46065</v>
      </c>
      <c r="N6841" s="140"/>
      <c r="O6841" s="140"/>
      <c r="P6841" s="140" t="str">
        <f ca="1">IF(Proc[[#This Row],[DaysAgeing]]&gt;5,"yep","on track")</f>
        <v>yep</v>
      </c>
      <c r="Q6841" s="2">
        <f ca="1">IF(Proc[[#This Row],[DateClosed]]="",ABS(NETWORKDAYS(Proc[[#This Row],[DateOpened]],TODAY()))-1,ABS(NETWORKDAYS(Proc[[#This Row],[DateOpened]],Proc[[#This Row],[DateClosed]]))-1)</f>
        <v>36</v>
      </c>
      <c r="R6841" s="140" t="s">
        <v>488</v>
      </c>
      <c r="S6841" s="145"/>
      <c r="T6841" s="153">
        <v>6840</v>
      </c>
    </row>
    <row r="6842" spans="1:20" hidden="1">
      <c r="A6842" s="146" t="s">
        <v>7148</v>
      </c>
      <c r="B6842" s="145" t="str">
        <f>IFERROR(VLOOKUP(Proc[[#This Row],[App]],Table2[],3,0),"open")</f>
        <v>ok</v>
      </c>
      <c r="C6842" s="147" t="s">
        <v>369</v>
      </c>
      <c r="D6842" s="152" t="s">
        <v>6518</v>
      </c>
      <c r="E6842" s="152" t="s">
        <v>7100</v>
      </c>
      <c r="F6842" s="148" t="s">
        <v>7100</v>
      </c>
      <c r="G6842" s="146" t="s">
        <v>406</v>
      </c>
      <c r="H6842" s="145" t="str">
        <f>IF(Proc[[#This Row],[type]]="LFF (MDG-F)",MID(Proc[[#This Row],[Obj]],13,10),"")</f>
        <v>2137C01116</v>
      </c>
      <c r="I6842" s="152"/>
      <c r="J6842" s="145" t="b">
        <f>Proc[[#This Row],[Requested]]=Proc[[#This Row],[CurrentParent]]</f>
        <v>1</v>
      </c>
      <c r="K6842" s="145" t="str">
        <f>IF(Proc[[#This Row],[Author]]="Marcela Urrego",VLOOKUP(LEFT(Proc[[#This Row],[Requested]],1),Table3[#All],2,0),VLOOKUP(Proc[[#This Row],[Author]],Table4[],2,0))</f>
        <v>LS</v>
      </c>
      <c r="L6842" s="148" t="s">
        <v>7174</v>
      </c>
      <c r="M6842" s="140">
        <v>46065</v>
      </c>
      <c r="N6842" s="140"/>
      <c r="O6842" s="140"/>
      <c r="P6842" s="140" t="str">
        <f ca="1">IF(Proc[[#This Row],[DaysAgeing]]&gt;5,"yep","on track")</f>
        <v>yep</v>
      </c>
      <c r="Q6842" s="2">
        <f ca="1">IF(Proc[[#This Row],[DateClosed]]="",ABS(NETWORKDAYS(Proc[[#This Row],[DateOpened]],TODAY()))-1,ABS(NETWORKDAYS(Proc[[#This Row],[DateOpened]],Proc[[#This Row],[DateClosed]]))-1)</f>
        <v>36</v>
      </c>
      <c r="R6842" s="140" t="s">
        <v>488</v>
      </c>
      <c r="S6842" s="145"/>
      <c r="T6842" s="153">
        <v>6841</v>
      </c>
    </row>
    <row r="6843" spans="1:20" hidden="1">
      <c r="A6843" s="146" t="s">
        <v>7148</v>
      </c>
      <c r="B6843" s="145" t="str">
        <f>IFERROR(VLOOKUP(Proc[[#This Row],[App]],Table2[],3,0),"open")</f>
        <v>ok</v>
      </c>
      <c r="C6843" s="146" t="s">
        <v>369</v>
      </c>
      <c r="D6843" s="152" t="s">
        <v>6519</v>
      </c>
      <c r="E6843" s="152" t="s">
        <v>7100</v>
      </c>
      <c r="F6843" s="145" t="s">
        <v>7100</v>
      </c>
      <c r="G6843" s="146" t="s">
        <v>400</v>
      </c>
      <c r="H6843" s="145" t="str">
        <f>IF(Proc[[#This Row],[type]]="LFF (MDG-F)",MID(Proc[[#This Row],[Obj]],13,10),"")</f>
        <v/>
      </c>
      <c r="I6843" s="152"/>
      <c r="J6843" s="145" t="b">
        <f>Proc[[#This Row],[Requested]]=Proc[[#This Row],[CurrentParent]]</f>
        <v>1</v>
      </c>
      <c r="K6843" s="145" t="str">
        <f>IF(Proc[[#This Row],[Author]]="Marcela Urrego",VLOOKUP(LEFT(Proc[[#This Row],[Requested]],1),Table3[#All],2,0),VLOOKUP(Proc[[#This Row],[Author]],Table4[],2,0))</f>
        <v>LS</v>
      </c>
      <c r="L6843" s="148" t="s">
        <v>7174</v>
      </c>
      <c r="M6843" s="140">
        <v>46065</v>
      </c>
      <c r="N6843" s="140"/>
      <c r="O6843" s="140"/>
      <c r="P6843" s="140" t="str">
        <f ca="1">IF(Proc[[#This Row],[DaysAgeing]]&gt;5,"yep","on track")</f>
        <v>yep</v>
      </c>
      <c r="Q6843" s="2">
        <f ca="1">IF(Proc[[#This Row],[DateClosed]]="",ABS(NETWORKDAYS(Proc[[#This Row],[DateOpened]],TODAY()))-1,ABS(NETWORKDAYS(Proc[[#This Row],[DateOpened]],Proc[[#This Row],[DateClosed]]))-1)</f>
        <v>36</v>
      </c>
      <c r="R6843" s="140" t="s">
        <v>488</v>
      </c>
      <c r="S6843" s="145"/>
      <c r="T6843" s="153">
        <v>6842</v>
      </c>
    </row>
    <row r="6844" spans="1:20" hidden="1">
      <c r="A6844" s="146" t="s">
        <v>7148</v>
      </c>
      <c r="B6844" s="145" t="str">
        <f>IFERROR(VLOOKUP(Proc[[#This Row],[App]],Table2[],3,0),"open")</f>
        <v>ok</v>
      </c>
      <c r="C6844" s="147" t="s">
        <v>369</v>
      </c>
      <c r="D6844" s="152" t="s">
        <v>6520</v>
      </c>
      <c r="E6844" s="152" t="s">
        <v>7100</v>
      </c>
      <c r="F6844" s="148" t="s">
        <v>7100</v>
      </c>
      <c r="G6844" s="146" t="s">
        <v>406</v>
      </c>
      <c r="H6844" s="145" t="str">
        <f>IF(Proc[[#This Row],[type]]="LFF (MDG-F)",MID(Proc[[#This Row],[Obj]],13,10),"")</f>
        <v>2137C01114</v>
      </c>
      <c r="I6844" s="152"/>
      <c r="J6844" s="145" t="b">
        <f>Proc[[#This Row],[Requested]]=Proc[[#This Row],[CurrentParent]]</f>
        <v>1</v>
      </c>
      <c r="K6844" s="145" t="str">
        <f>IF(Proc[[#This Row],[Author]]="Marcela Urrego",VLOOKUP(LEFT(Proc[[#This Row],[Requested]],1),Table3[#All],2,0),VLOOKUP(Proc[[#This Row],[Author]],Table4[],2,0))</f>
        <v>LS</v>
      </c>
      <c r="L6844" s="148" t="s">
        <v>7174</v>
      </c>
      <c r="M6844" s="140">
        <v>46065</v>
      </c>
      <c r="N6844" s="140"/>
      <c r="O6844" s="140"/>
      <c r="P6844" s="140" t="str">
        <f ca="1">IF(Proc[[#This Row],[DaysAgeing]]&gt;5,"yep","on track")</f>
        <v>yep</v>
      </c>
      <c r="Q6844" s="2">
        <f ca="1">IF(Proc[[#This Row],[DateClosed]]="",ABS(NETWORKDAYS(Proc[[#This Row],[DateOpened]],TODAY()))-1,ABS(NETWORKDAYS(Proc[[#This Row],[DateOpened]],Proc[[#This Row],[DateClosed]]))-1)</f>
        <v>36</v>
      </c>
      <c r="R6844" s="140" t="s">
        <v>488</v>
      </c>
      <c r="S6844" s="145"/>
      <c r="T6844" s="153">
        <v>6843</v>
      </c>
    </row>
    <row r="6845" spans="1:20" hidden="1">
      <c r="A6845" s="146" t="s">
        <v>7148</v>
      </c>
      <c r="B6845" s="145" t="str">
        <f>IFERROR(VLOOKUP(Proc[[#This Row],[App]],Table2[],3,0),"open")</f>
        <v>ok</v>
      </c>
      <c r="C6845" s="146" t="s">
        <v>369</v>
      </c>
      <c r="D6845" s="152" t="s">
        <v>6521</v>
      </c>
      <c r="E6845" s="152" t="s">
        <v>7100</v>
      </c>
      <c r="F6845" s="145" t="s">
        <v>7100</v>
      </c>
      <c r="G6845" s="146" t="s">
        <v>400</v>
      </c>
      <c r="H6845" s="145" t="str">
        <f>IF(Proc[[#This Row],[type]]="LFF (MDG-F)",MID(Proc[[#This Row],[Obj]],13,10),"")</f>
        <v/>
      </c>
      <c r="I6845" s="152"/>
      <c r="J6845" s="145" t="b">
        <f>Proc[[#This Row],[Requested]]=Proc[[#This Row],[CurrentParent]]</f>
        <v>1</v>
      </c>
      <c r="K6845" s="145" t="str">
        <f>IF(Proc[[#This Row],[Author]]="Marcela Urrego",VLOOKUP(LEFT(Proc[[#This Row],[Requested]],1),Table3[#All],2,0),VLOOKUP(Proc[[#This Row],[Author]],Table4[],2,0))</f>
        <v>LS</v>
      </c>
      <c r="L6845" s="148" t="s">
        <v>7174</v>
      </c>
      <c r="M6845" s="140">
        <v>46065</v>
      </c>
      <c r="N6845" s="140"/>
      <c r="O6845" s="140"/>
      <c r="P6845" s="140" t="str">
        <f ca="1">IF(Proc[[#This Row],[DaysAgeing]]&gt;5,"yep","on track")</f>
        <v>yep</v>
      </c>
      <c r="Q6845" s="2">
        <f ca="1">IF(Proc[[#This Row],[DateClosed]]="",ABS(NETWORKDAYS(Proc[[#This Row],[DateOpened]],TODAY()))-1,ABS(NETWORKDAYS(Proc[[#This Row],[DateOpened]],Proc[[#This Row],[DateClosed]]))-1)</f>
        <v>36</v>
      </c>
      <c r="R6845" s="140" t="s">
        <v>488</v>
      </c>
      <c r="S6845" s="145"/>
      <c r="T6845" s="153">
        <v>6844</v>
      </c>
    </row>
    <row r="6846" spans="1:20" hidden="1">
      <c r="A6846" s="146" t="s">
        <v>7148</v>
      </c>
      <c r="B6846" s="153" t="str">
        <f>IFERROR(VLOOKUP(Proc[[#This Row],[App]],Table2[],3,0),"open")</f>
        <v>ok</v>
      </c>
      <c r="C6846" s="147" t="s">
        <v>369</v>
      </c>
      <c r="D6846" s="152" t="s">
        <v>6522</v>
      </c>
      <c r="E6846" s="152" t="s">
        <v>7100</v>
      </c>
      <c r="F6846" s="148" t="s">
        <v>7100</v>
      </c>
      <c r="G6846" s="146" t="s">
        <v>406</v>
      </c>
      <c r="H6846" s="145" t="str">
        <f>IF(Proc[[#This Row],[type]]="LFF (MDG-F)",MID(Proc[[#This Row],[Obj]],13,10),"")</f>
        <v>TN50C0CC00</v>
      </c>
      <c r="I6846" s="152"/>
      <c r="J6846" s="145" t="b">
        <f>Proc[[#This Row],[Requested]]=Proc[[#This Row],[CurrentParent]]</f>
        <v>1</v>
      </c>
      <c r="K6846" s="153" t="str">
        <f>IF(Proc[[#This Row],[Author]]="Marcela Urrego",VLOOKUP(LEFT(Proc[[#This Row],[Requested]],1),Table3[#All],2,0),VLOOKUP(Proc[[#This Row],[Author]],Table4[],2,0))</f>
        <v>LS</v>
      </c>
      <c r="L6846" s="148" t="s">
        <v>7174</v>
      </c>
      <c r="M6846" s="140">
        <v>46065</v>
      </c>
      <c r="N6846" s="140"/>
      <c r="O6846" s="140"/>
      <c r="P6846" s="140" t="str">
        <f ca="1">IF(Proc[[#This Row],[DaysAgeing]]&gt;5,"yep","on track")</f>
        <v>yep</v>
      </c>
      <c r="Q6846" s="2">
        <f ca="1">IF(Proc[[#This Row],[DateClosed]]="",ABS(NETWORKDAYS(Proc[[#This Row],[DateOpened]],TODAY()))-1,ABS(NETWORKDAYS(Proc[[#This Row],[DateOpened]],Proc[[#This Row],[DateClosed]]))-1)</f>
        <v>36</v>
      </c>
      <c r="R6846" s="140" t="s">
        <v>488</v>
      </c>
      <c r="S6846" s="145"/>
      <c r="T6846" s="153">
        <v>6845</v>
      </c>
    </row>
    <row r="6847" spans="1:20" hidden="1">
      <c r="A6847" s="146" t="s">
        <v>7148</v>
      </c>
      <c r="B6847" s="145" t="str">
        <f>IFERROR(VLOOKUP(Proc[[#This Row],[App]],Table2[],3,0),"open")</f>
        <v>ok</v>
      </c>
      <c r="C6847" s="147" t="s">
        <v>369</v>
      </c>
      <c r="D6847" s="152" t="s">
        <v>6523</v>
      </c>
      <c r="E6847" s="152" t="s">
        <v>7100</v>
      </c>
      <c r="F6847" s="148" t="s">
        <v>7100</v>
      </c>
      <c r="G6847" s="146" t="s">
        <v>406</v>
      </c>
      <c r="H6847" s="145" t="str">
        <f>IF(Proc[[#This Row],[type]]="LFF (MDG-F)",MID(Proc[[#This Row],[Obj]],13,10),"")</f>
        <v>TN50CSCS60</v>
      </c>
      <c r="I6847" s="152"/>
      <c r="J6847" s="145" t="b">
        <f>Proc[[#This Row],[Requested]]=Proc[[#This Row],[CurrentParent]]</f>
        <v>1</v>
      </c>
      <c r="K6847" s="145" t="str">
        <f>IF(Proc[[#This Row],[Author]]="Marcela Urrego",VLOOKUP(LEFT(Proc[[#This Row],[Requested]],1),Table3[#All],2,0),VLOOKUP(Proc[[#This Row],[Author]],Table4[],2,0))</f>
        <v>LS</v>
      </c>
      <c r="L6847" s="148" t="s">
        <v>7174</v>
      </c>
      <c r="M6847" s="140">
        <v>46065</v>
      </c>
      <c r="N6847" s="140"/>
      <c r="O6847" s="140"/>
      <c r="P6847" s="140" t="str">
        <f ca="1">IF(Proc[[#This Row],[DaysAgeing]]&gt;5,"yep","on track")</f>
        <v>yep</v>
      </c>
      <c r="Q6847" s="2">
        <f ca="1">IF(Proc[[#This Row],[DateClosed]]="",ABS(NETWORKDAYS(Proc[[#This Row],[DateOpened]],TODAY()))-1,ABS(NETWORKDAYS(Proc[[#This Row],[DateOpened]],Proc[[#This Row],[DateClosed]]))-1)</f>
        <v>36</v>
      </c>
      <c r="R6847" s="140" t="s">
        <v>488</v>
      </c>
      <c r="S6847" s="145"/>
      <c r="T6847" s="153">
        <v>6846</v>
      </c>
    </row>
    <row r="6848" spans="1:20" hidden="1">
      <c r="A6848" s="146" t="s">
        <v>7148</v>
      </c>
      <c r="B6848" s="145" t="str">
        <f>IFERROR(VLOOKUP(Proc[[#This Row],[App]],Table2[],3,0),"open")</f>
        <v>ok</v>
      </c>
      <c r="C6848" s="147" t="s">
        <v>369</v>
      </c>
      <c r="D6848" s="152" t="s">
        <v>6524</v>
      </c>
      <c r="E6848" s="152" t="s">
        <v>7100</v>
      </c>
      <c r="F6848" s="148" t="s">
        <v>7100</v>
      </c>
      <c r="G6848" s="146" t="s">
        <v>406</v>
      </c>
      <c r="H6848" s="145" t="str">
        <f>IF(Proc[[#This Row],[type]]="LFF (MDG-F)",MID(Proc[[#This Row],[Obj]],13,10),"")</f>
        <v>TN50CSCS80</v>
      </c>
      <c r="I6848" s="152"/>
      <c r="J6848" s="145" t="b">
        <f>Proc[[#This Row],[Requested]]=Proc[[#This Row],[CurrentParent]]</f>
        <v>1</v>
      </c>
      <c r="K6848" s="145" t="str">
        <f>IF(Proc[[#This Row],[Author]]="Marcela Urrego",VLOOKUP(LEFT(Proc[[#This Row],[Requested]],1),Table3[#All],2,0),VLOOKUP(Proc[[#This Row],[Author]],Table4[],2,0))</f>
        <v>LS</v>
      </c>
      <c r="L6848" s="148" t="s">
        <v>7174</v>
      </c>
      <c r="M6848" s="140">
        <v>46065</v>
      </c>
      <c r="N6848" s="140"/>
      <c r="O6848" s="140"/>
      <c r="P6848" s="140" t="str">
        <f ca="1">IF(Proc[[#This Row],[DaysAgeing]]&gt;5,"yep","on track")</f>
        <v>yep</v>
      </c>
      <c r="Q6848" s="2">
        <f ca="1">IF(Proc[[#This Row],[DateClosed]]="",ABS(NETWORKDAYS(Proc[[#This Row],[DateOpened]],TODAY()))-1,ABS(NETWORKDAYS(Proc[[#This Row],[DateOpened]],Proc[[#This Row],[DateClosed]]))-1)</f>
        <v>36</v>
      </c>
      <c r="R6848" s="140" t="s">
        <v>488</v>
      </c>
      <c r="S6848" s="145"/>
      <c r="T6848" s="153">
        <v>6847</v>
      </c>
    </row>
    <row r="6849" spans="1:20" hidden="1">
      <c r="A6849" s="146" t="s">
        <v>7148</v>
      </c>
      <c r="B6849" s="145" t="str">
        <f>IFERROR(VLOOKUP(Proc[[#This Row],[App]],Table2[],3,0),"open")</f>
        <v>ok</v>
      </c>
      <c r="C6849" s="147" t="s">
        <v>369</v>
      </c>
      <c r="D6849" s="152" t="s">
        <v>6525</v>
      </c>
      <c r="E6849" s="152" t="s">
        <v>7100</v>
      </c>
      <c r="F6849" s="148" t="s">
        <v>7100</v>
      </c>
      <c r="G6849" s="146" t="s">
        <v>406</v>
      </c>
      <c r="H6849" s="145" t="str">
        <f>IF(Proc[[#This Row],[type]]="LFF (MDG-F)",MID(Proc[[#This Row],[Obj]],13,10),"")</f>
        <v>TN50CSWC50</v>
      </c>
      <c r="I6849" s="152"/>
      <c r="J6849" s="145" t="b">
        <f>Proc[[#This Row],[Requested]]=Proc[[#This Row],[CurrentParent]]</f>
        <v>1</v>
      </c>
      <c r="K6849" s="145" t="str">
        <f>IF(Proc[[#This Row],[Author]]="Marcela Urrego",VLOOKUP(LEFT(Proc[[#This Row],[Requested]],1),Table3[#All],2,0),VLOOKUP(Proc[[#This Row],[Author]],Table4[],2,0))</f>
        <v>LS</v>
      </c>
      <c r="L6849" s="148" t="s">
        <v>7174</v>
      </c>
      <c r="M6849" s="140">
        <v>46065</v>
      </c>
      <c r="N6849" s="140"/>
      <c r="O6849" s="140"/>
      <c r="P6849" s="140" t="str">
        <f ca="1">IF(Proc[[#This Row],[DaysAgeing]]&gt;5,"yep","on track")</f>
        <v>yep</v>
      </c>
      <c r="Q6849" s="2">
        <f ca="1">IF(Proc[[#This Row],[DateClosed]]="",ABS(NETWORKDAYS(Proc[[#This Row],[DateOpened]],TODAY()))-1,ABS(NETWORKDAYS(Proc[[#This Row],[DateOpened]],Proc[[#This Row],[DateClosed]]))-1)</f>
        <v>36</v>
      </c>
      <c r="R6849" s="140" t="s">
        <v>488</v>
      </c>
      <c r="S6849" s="145"/>
      <c r="T6849" s="153">
        <v>6848</v>
      </c>
    </row>
    <row r="6850" spans="1:20" hidden="1">
      <c r="A6850" s="146" t="s">
        <v>7148</v>
      </c>
      <c r="B6850" s="145" t="str">
        <f>IFERROR(VLOOKUP(Proc[[#This Row],[App]],Table2[],3,0),"open")</f>
        <v>ok</v>
      </c>
      <c r="C6850" s="147" t="s">
        <v>369</v>
      </c>
      <c r="D6850" s="152" t="s">
        <v>6526</v>
      </c>
      <c r="E6850" s="152" t="s">
        <v>7101</v>
      </c>
      <c r="F6850" s="148" t="s">
        <v>7101</v>
      </c>
      <c r="G6850" s="146" t="s">
        <v>406</v>
      </c>
      <c r="H6850" s="145" t="str">
        <f>IF(Proc[[#This Row],[type]]="LFF (MDG-F)",MID(Proc[[#This Row],[Obj]],13,10),"")</f>
        <v>2034C01304</v>
      </c>
      <c r="I6850" s="152"/>
      <c r="J6850" s="145" t="b">
        <f>Proc[[#This Row],[Requested]]=Proc[[#This Row],[CurrentParent]]</f>
        <v>1</v>
      </c>
      <c r="K6850" s="145" t="str">
        <f>IF(Proc[[#This Row],[Author]]="Marcela Urrego",VLOOKUP(LEFT(Proc[[#This Row],[Requested]],1),Table3[#All],2,0),VLOOKUP(Proc[[#This Row],[Author]],Table4[],2,0))</f>
        <v>LS</v>
      </c>
      <c r="L6850" s="148" t="s">
        <v>7174</v>
      </c>
      <c r="M6850" s="140">
        <v>46065</v>
      </c>
      <c r="N6850" s="140"/>
      <c r="O6850" s="140"/>
      <c r="P6850" s="140" t="str">
        <f ca="1">IF(Proc[[#This Row],[DaysAgeing]]&gt;5,"yep","on track")</f>
        <v>yep</v>
      </c>
      <c r="Q6850" s="2">
        <f ca="1">IF(Proc[[#This Row],[DateClosed]]="",ABS(NETWORKDAYS(Proc[[#This Row],[DateOpened]],TODAY()))-1,ABS(NETWORKDAYS(Proc[[#This Row],[DateOpened]],Proc[[#This Row],[DateClosed]]))-1)</f>
        <v>36</v>
      </c>
      <c r="R6850" s="140" t="s">
        <v>488</v>
      </c>
      <c r="S6850" s="145"/>
      <c r="T6850" s="153">
        <v>6849</v>
      </c>
    </row>
    <row r="6851" spans="1:20" hidden="1">
      <c r="A6851" s="146" t="s">
        <v>7148</v>
      </c>
      <c r="B6851" s="145" t="str">
        <f>IFERROR(VLOOKUP(Proc[[#This Row],[App]],Table2[],3,0),"open")</f>
        <v>ok</v>
      </c>
      <c r="C6851" s="146" t="s">
        <v>369</v>
      </c>
      <c r="D6851" s="152" t="s">
        <v>6527</v>
      </c>
      <c r="E6851" s="152" t="s">
        <v>7101</v>
      </c>
      <c r="F6851" s="145" t="s">
        <v>7101</v>
      </c>
      <c r="G6851" s="146" t="s">
        <v>400</v>
      </c>
      <c r="H6851" s="145" t="str">
        <f>IF(Proc[[#This Row],[type]]="LFF (MDG-F)",MID(Proc[[#This Row],[Obj]],13,10),"")</f>
        <v/>
      </c>
      <c r="I6851" s="152"/>
      <c r="J6851" s="145" t="b">
        <f>Proc[[#This Row],[Requested]]=Proc[[#This Row],[CurrentParent]]</f>
        <v>1</v>
      </c>
      <c r="K6851" s="145" t="str">
        <f>IF(Proc[[#This Row],[Author]]="Marcela Urrego",VLOOKUP(LEFT(Proc[[#This Row],[Requested]],1),Table3[#All],2,0),VLOOKUP(Proc[[#This Row],[Author]],Table4[],2,0))</f>
        <v>LS</v>
      </c>
      <c r="L6851" s="148" t="s">
        <v>7174</v>
      </c>
      <c r="M6851" s="140">
        <v>46065</v>
      </c>
      <c r="N6851" s="140"/>
      <c r="O6851" s="140"/>
      <c r="P6851" s="140" t="str">
        <f ca="1">IF(Proc[[#This Row],[DaysAgeing]]&gt;5,"yep","on track")</f>
        <v>yep</v>
      </c>
      <c r="Q6851" s="2">
        <f ca="1">IF(Proc[[#This Row],[DateClosed]]="",ABS(NETWORKDAYS(Proc[[#This Row],[DateOpened]],TODAY()))-1,ABS(NETWORKDAYS(Proc[[#This Row],[DateOpened]],Proc[[#This Row],[DateClosed]]))-1)</f>
        <v>36</v>
      </c>
      <c r="R6851" s="140" t="s">
        <v>488</v>
      </c>
      <c r="S6851" s="145"/>
      <c r="T6851" s="153">
        <v>6850</v>
      </c>
    </row>
    <row r="6852" spans="1:20" hidden="1">
      <c r="A6852" s="146" t="s">
        <v>7148</v>
      </c>
      <c r="B6852" s="153" t="str">
        <f>IFERROR(VLOOKUP(Proc[[#This Row],[App]],Table2[],3,0),"open")</f>
        <v>ok</v>
      </c>
      <c r="C6852" s="146" t="s">
        <v>369</v>
      </c>
      <c r="D6852" s="152" t="s">
        <v>6528</v>
      </c>
      <c r="E6852" s="152" t="s">
        <v>7101</v>
      </c>
      <c r="F6852" s="153" t="s">
        <v>7101</v>
      </c>
      <c r="G6852" s="146" t="s">
        <v>400</v>
      </c>
      <c r="H6852" s="145" t="str">
        <f>IF(Proc[[#This Row],[type]]="LFF (MDG-F)",MID(Proc[[#This Row],[Obj]],13,10),"")</f>
        <v/>
      </c>
      <c r="I6852" s="152"/>
      <c r="J6852" s="145" t="b">
        <f>Proc[[#This Row],[Requested]]=Proc[[#This Row],[CurrentParent]]</f>
        <v>1</v>
      </c>
      <c r="K6852" s="153" t="str">
        <f>IF(Proc[[#This Row],[Author]]="Marcela Urrego",VLOOKUP(LEFT(Proc[[#This Row],[Requested]],1),Table3[#All],2,0),VLOOKUP(Proc[[#This Row],[Author]],Table4[],2,0))</f>
        <v>LS</v>
      </c>
      <c r="L6852" s="148" t="s">
        <v>7174</v>
      </c>
      <c r="M6852" s="140">
        <v>46065</v>
      </c>
      <c r="N6852" s="140"/>
      <c r="O6852" s="140"/>
      <c r="P6852" s="140" t="str">
        <f ca="1">IF(Proc[[#This Row],[DaysAgeing]]&gt;5,"yep","on track")</f>
        <v>yep</v>
      </c>
      <c r="Q6852" s="2">
        <f ca="1">IF(Proc[[#This Row],[DateClosed]]="",ABS(NETWORKDAYS(Proc[[#This Row],[DateOpened]],TODAY()))-1,ABS(NETWORKDAYS(Proc[[#This Row],[DateOpened]],Proc[[#This Row],[DateClosed]]))-1)</f>
        <v>36</v>
      </c>
      <c r="R6852" s="140" t="s">
        <v>488</v>
      </c>
      <c r="S6852" s="145"/>
      <c r="T6852" s="153">
        <v>6851</v>
      </c>
    </row>
    <row r="6853" spans="1:20" hidden="1">
      <c r="A6853" s="146" t="s">
        <v>7148</v>
      </c>
      <c r="B6853" s="153" t="str">
        <f>IFERROR(VLOOKUP(Proc[[#This Row],[App]],Table2[],3,0),"open")</f>
        <v>ok</v>
      </c>
      <c r="C6853" s="147" t="s">
        <v>369</v>
      </c>
      <c r="D6853" s="152" t="s">
        <v>6529</v>
      </c>
      <c r="E6853" s="152" t="s">
        <v>7101</v>
      </c>
      <c r="F6853" s="153" t="s">
        <v>7101</v>
      </c>
      <c r="G6853" s="146" t="s">
        <v>406</v>
      </c>
      <c r="H6853" s="145" t="str">
        <f>IF(Proc[[#This Row],[type]]="LFF (MDG-F)",MID(Proc[[#This Row],[Obj]],13,10),"")</f>
        <v>2031C08000</v>
      </c>
      <c r="I6853" s="152"/>
      <c r="J6853" s="145" t="b">
        <f>Proc[[#This Row],[Requested]]=Proc[[#This Row],[CurrentParent]]</f>
        <v>1</v>
      </c>
      <c r="K6853" s="153" t="str">
        <f>IF(Proc[[#This Row],[Author]]="Marcela Urrego",VLOOKUP(LEFT(Proc[[#This Row],[Requested]],1),Table3[#All],2,0),VLOOKUP(Proc[[#This Row],[Author]],Table4[],2,0))</f>
        <v>LS</v>
      </c>
      <c r="L6853" s="148" t="s">
        <v>7174</v>
      </c>
      <c r="M6853" s="140">
        <v>46065</v>
      </c>
      <c r="N6853" s="140"/>
      <c r="O6853" s="140"/>
      <c r="P6853" s="140" t="str">
        <f ca="1">IF(Proc[[#This Row],[DaysAgeing]]&gt;5,"yep","on track")</f>
        <v>yep</v>
      </c>
      <c r="Q6853" s="2">
        <f ca="1">IF(Proc[[#This Row],[DateClosed]]="",ABS(NETWORKDAYS(Proc[[#This Row],[DateOpened]],TODAY()))-1,ABS(NETWORKDAYS(Proc[[#This Row],[DateOpened]],Proc[[#This Row],[DateClosed]]))-1)</f>
        <v>36</v>
      </c>
      <c r="R6853" s="140" t="s">
        <v>488</v>
      </c>
      <c r="S6853" s="145"/>
      <c r="T6853" s="153">
        <v>6852</v>
      </c>
    </row>
    <row r="6854" spans="1:20" hidden="1">
      <c r="A6854" s="146" t="s">
        <v>7148</v>
      </c>
      <c r="B6854" s="145" t="str">
        <f>IFERROR(VLOOKUP(Proc[[#This Row],[App]],Table2[],3,0),"open")</f>
        <v>ok</v>
      </c>
      <c r="C6854" s="147" t="s">
        <v>369</v>
      </c>
      <c r="D6854" s="152" t="s">
        <v>6530</v>
      </c>
      <c r="E6854" s="152" t="s">
        <v>7101</v>
      </c>
      <c r="F6854" s="148" t="s">
        <v>7101</v>
      </c>
      <c r="G6854" s="146" t="s">
        <v>406</v>
      </c>
      <c r="H6854" s="145" t="str">
        <f>IF(Proc[[#This Row],[type]]="LFF (MDG-F)",MID(Proc[[#This Row],[Obj]],13,10),"")</f>
        <v>2031L80000</v>
      </c>
      <c r="I6854" s="152"/>
      <c r="J6854" s="145" t="b">
        <f>Proc[[#This Row],[Requested]]=Proc[[#This Row],[CurrentParent]]</f>
        <v>1</v>
      </c>
      <c r="K6854" s="145" t="str">
        <f>IF(Proc[[#This Row],[Author]]="Marcela Urrego",VLOOKUP(LEFT(Proc[[#This Row],[Requested]],1),Table3[#All],2,0),VLOOKUP(Proc[[#This Row],[Author]],Table4[],2,0))</f>
        <v>LS</v>
      </c>
      <c r="L6854" s="148" t="s">
        <v>7174</v>
      </c>
      <c r="M6854" s="140">
        <v>46065</v>
      </c>
      <c r="N6854" s="140"/>
      <c r="O6854" s="140"/>
      <c r="P6854" s="140" t="str">
        <f ca="1">IF(Proc[[#This Row],[DaysAgeing]]&gt;5,"yep","on track")</f>
        <v>yep</v>
      </c>
      <c r="Q6854" s="2">
        <f ca="1">IF(Proc[[#This Row],[DateClosed]]="",ABS(NETWORKDAYS(Proc[[#This Row],[DateOpened]],TODAY()))-1,ABS(NETWORKDAYS(Proc[[#This Row],[DateOpened]],Proc[[#This Row],[DateClosed]]))-1)</f>
        <v>36</v>
      </c>
      <c r="R6854" s="140" t="s">
        <v>488</v>
      </c>
      <c r="S6854" s="145"/>
      <c r="T6854" s="153">
        <v>6853</v>
      </c>
    </row>
    <row r="6855" spans="1:20" hidden="1">
      <c r="A6855" s="146" t="s">
        <v>7148</v>
      </c>
      <c r="B6855" s="145" t="str">
        <f>IFERROR(VLOOKUP(Proc[[#This Row],[App]],Table2[],3,0),"open")</f>
        <v>ok</v>
      </c>
      <c r="C6855" s="147" t="s">
        <v>369</v>
      </c>
      <c r="D6855" s="152" t="s">
        <v>6531</v>
      </c>
      <c r="E6855" s="152" t="s">
        <v>7101</v>
      </c>
      <c r="F6855" s="148" t="s">
        <v>7101</v>
      </c>
      <c r="G6855" s="146" t="s">
        <v>406</v>
      </c>
      <c r="H6855" s="145" t="str">
        <f>IF(Proc[[#This Row],[type]]="LFF (MDG-F)",MID(Proc[[#This Row],[Obj]],13,10),"")</f>
        <v>2011C04441</v>
      </c>
      <c r="I6855" s="152"/>
      <c r="J6855" s="145" t="b">
        <f>Proc[[#This Row],[Requested]]=Proc[[#This Row],[CurrentParent]]</f>
        <v>1</v>
      </c>
      <c r="K6855" s="145" t="str">
        <f>IF(Proc[[#This Row],[Author]]="Marcela Urrego",VLOOKUP(LEFT(Proc[[#This Row],[Requested]],1),Table3[#All],2,0),VLOOKUP(Proc[[#This Row],[Author]],Table4[],2,0))</f>
        <v>LS</v>
      </c>
      <c r="L6855" s="148" t="s">
        <v>7174</v>
      </c>
      <c r="M6855" s="140">
        <v>46065</v>
      </c>
      <c r="N6855" s="140"/>
      <c r="O6855" s="140"/>
      <c r="P6855" s="140" t="str">
        <f ca="1">IF(Proc[[#This Row],[DaysAgeing]]&gt;5,"yep","on track")</f>
        <v>yep</v>
      </c>
      <c r="Q6855" s="2">
        <f ca="1">IF(Proc[[#This Row],[DateClosed]]="",ABS(NETWORKDAYS(Proc[[#This Row],[DateOpened]],TODAY()))-1,ABS(NETWORKDAYS(Proc[[#This Row],[DateOpened]],Proc[[#This Row],[DateClosed]]))-1)</f>
        <v>36</v>
      </c>
      <c r="R6855" s="140" t="s">
        <v>488</v>
      </c>
      <c r="S6855" s="145"/>
      <c r="T6855" s="153">
        <v>6854</v>
      </c>
    </row>
    <row r="6856" spans="1:20" hidden="1">
      <c r="A6856" s="146" t="s">
        <v>7148</v>
      </c>
      <c r="B6856" s="145" t="str">
        <f>IFERROR(VLOOKUP(Proc[[#This Row],[App]],Table2[],3,0),"open")</f>
        <v>ok</v>
      </c>
      <c r="C6856" s="147" t="s">
        <v>369</v>
      </c>
      <c r="D6856" s="152" t="s">
        <v>6532</v>
      </c>
      <c r="E6856" s="152" t="s">
        <v>7101</v>
      </c>
      <c r="F6856" s="148" t="s">
        <v>7101</v>
      </c>
      <c r="G6856" s="146" t="s">
        <v>406</v>
      </c>
      <c r="H6856" s="145" t="str">
        <f>IF(Proc[[#This Row],[type]]="LFF (MDG-F)",MID(Proc[[#This Row],[Obj]],13,10),"")</f>
        <v>1376C04003</v>
      </c>
      <c r="I6856" s="152"/>
      <c r="J6856" s="145" t="b">
        <f>Proc[[#This Row],[Requested]]=Proc[[#This Row],[CurrentParent]]</f>
        <v>1</v>
      </c>
      <c r="K6856" s="145" t="str">
        <f>IF(Proc[[#This Row],[Author]]="Marcela Urrego",VLOOKUP(LEFT(Proc[[#This Row],[Requested]],1),Table3[#All],2,0),VLOOKUP(Proc[[#This Row],[Author]],Table4[],2,0))</f>
        <v>LS</v>
      </c>
      <c r="L6856" s="148" t="s">
        <v>7174</v>
      </c>
      <c r="M6856" s="140">
        <v>46065</v>
      </c>
      <c r="N6856" s="140"/>
      <c r="O6856" s="140"/>
      <c r="P6856" s="140" t="str">
        <f ca="1">IF(Proc[[#This Row],[DaysAgeing]]&gt;5,"yep","on track")</f>
        <v>yep</v>
      </c>
      <c r="Q6856" s="2">
        <f ca="1">IF(Proc[[#This Row],[DateClosed]]="",ABS(NETWORKDAYS(Proc[[#This Row],[DateOpened]],TODAY()))-1,ABS(NETWORKDAYS(Proc[[#This Row],[DateOpened]],Proc[[#This Row],[DateClosed]]))-1)</f>
        <v>36</v>
      </c>
      <c r="R6856" s="140" t="s">
        <v>488</v>
      </c>
      <c r="S6856" s="145"/>
      <c r="T6856" s="153">
        <v>6855</v>
      </c>
    </row>
    <row r="6857" spans="1:20" hidden="1">
      <c r="A6857" s="146" t="s">
        <v>7148</v>
      </c>
      <c r="B6857" s="145" t="str">
        <f>IFERROR(VLOOKUP(Proc[[#This Row],[App]],Table2[],3,0),"open")</f>
        <v>ok</v>
      </c>
      <c r="C6857" s="147" t="s">
        <v>369</v>
      </c>
      <c r="D6857" s="152" t="s">
        <v>6533</v>
      </c>
      <c r="E6857" s="152" t="s">
        <v>7101</v>
      </c>
      <c r="F6857" s="148" t="s">
        <v>7101</v>
      </c>
      <c r="G6857" s="146" t="s">
        <v>406</v>
      </c>
      <c r="H6857" s="145" t="str">
        <f>IF(Proc[[#This Row],[type]]="LFF (MDG-F)",MID(Proc[[#This Row],[Obj]],13,10),"")</f>
        <v>2011C04003</v>
      </c>
      <c r="I6857" s="152"/>
      <c r="J6857" s="145" t="b">
        <f>Proc[[#This Row],[Requested]]=Proc[[#This Row],[CurrentParent]]</f>
        <v>1</v>
      </c>
      <c r="K6857" s="145" t="str">
        <f>IF(Proc[[#This Row],[Author]]="Marcela Urrego",VLOOKUP(LEFT(Proc[[#This Row],[Requested]],1),Table3[#All],2,0),VLOOKUP(Proc[[#This Row],[Author]],Table4[],2,0))</f>
        <v>LS</v>
      </c>
      <c r="L6857" s="148" t="s">
        <v>7174</v>
      </c>
      <c r="M6857" s="140">
        <v>46065</v>
      </c>
      <c r="N6857" s="140"/>
      <c r="O6857" s="140"/>
      <c r="P6857" s="140" t="str">
        <f ca="1">IF(Proc[[#This Row],[DaysAgeing]]&gt;5,"yep","on track")</f>
        <v>yep</v>
      </c>
      <c r="Q6857" s="2">
        <f ca="1">IF(Proc[[#This Row],[DateClosed]]="",ABS(NETWORKDAYS(Proc[[#This Row],[DateOpened]],TODAY()))-1,ABS(NETWORKDAYS(Proc[[#This Row],[DateOpened]],Proc[[#This Row],[DateClosed]]))-1)</f>
        <v>36</v>
      </c>
      <c r="R6857" s="140" t="s">
        <v>488</v>
      </c>
      <c r="S6857" s="145"/>
      <c r="T6857" s="153">
        <v>6856</v>
      </c>
    </row>
    <row r="6858" spans="1:20" hidden="1">
      <c r="A6858" s="146" t="s">
        <v>7148</v>
      </c>
      <c r="B6858" s="145" t="str">
        <f>IFERROR(VLOOKUP(Proc[[#This Row],[App]],Table2[],3,0),"open")</f>
        <v>ok</v>
      </c>
      <c r="C6858" s="147" t="s">
        <v>369</v>
      </c>
      <c r="D6858" s="152" t="s">
        <v>6534</v>
      </c>
      <c r="E6858" s="152" t="s">
        <v>7101</v>
      </c>
      <c r="F6858" s="148" t="s">
        <v>7101</v>
      </c>
      <c r="G6858" s="146" t="s">
        <v>406</v>
      </c>
      <c r="H6858" s="145" t="str">
        <f>IF(Proc[[#This Row],[type]]="LFF (MDG-F)",MID(Proc[[#This Row],[Obj]],13,10),"")</f>
        <v>2031C04000</v>
      </c>
      <c r="I6858" s="152"/>
      <c r="J6858" s="145" t="b">
        <f>Proc[[#This Row],[Requested]]=Proc[[#This Row],[CurrentParent]]</f>
        <v>1</v>
      </c>
      <c r="K6858" s="145" t="str">
        <f>IF(Proc[[#This Row],[Author]]="Marcela Urrego",VLOOKUP(LEFT(Proc[[#This Row],[Requested]],1),Table3[#All],2,0),VLOOKUP(Proc[[#This Row],[Author]],Table4[],2,0))</f>
        <v>LS</v>
      </c>
      <c r="L6858" s="148" t="s">
        <v>7174</v>
      </c>
      <c r="M6858" s="140">
        <v>46065</v>
      </c>
      <c r="N6858" s="140"/>
      <c r="O6858" s="140"/>
      <c r="P6858" s="140" t="str">
        <f ca="1">IF(Proc[[#This Row],[DaysAgeing]]&gt;5,"yep","on track")</f>
        <v>yep</v>
      </c>
      <c r="Q6858" s="2">
        <f ca="1">IF(Proc[[#This Row],[DateClosed]]="",ABS(NETWORKDAYS(Proc[[#This Row],[DateOpened]],TODAY()))-1,ABS(NETWORKDAYS(Proc[[#This Row],[DateOpened]],Proc[[#This Row],[DateClosed]]))-1)</f>
        <v>36</v>
      </c>
      <c r="R6858" s="140" t="s">
        <v>488</v>
      </c>
      <c r="S6858" s="145"/>
      <c r="T6858" s="153">
        <v>6857</v>
      </c>
    </row>
    <row r="6859" spans="1:20" hidden="1">
      <c r="A6859" s="146" t="s">
        <v>7148</v>
      </c>
      <c r="B6859" s="153" t="str">
        <f>IFERROR(VLOOKUP(Proc[[#This Row],[App]],Table2[],3,0),"open")</f>
        <v>ok</v>
      </c>
      <c r="C6859" s="147" t="s">
        <v>369</v>
      </c>
      <c r="D6859" s="152" t="s">
        <v>6535</v>
      </c>
      <c r="E6859" s="152" t="s">
        <v>7101</v>
      </c>
      <c r="F6859" s="148" t="s">
        <v>7101</v>
      </c>
      <c r="G6859" s="146" t="s">
        <v>406</v>
      </c>
      <c r="H6859" s="145" t="str">
        <f>IF(Proc[[#This Row],[type]]="LFF (MDG-F)",MID(Proc[[#This Row],[Obj]],13,10),"")</f>
        <v>2031C04001</v>
      </c>
      <c r="I6859" s="152"/>
      <c r="J6859" s="145" t="b">
        <f>Proc[[#This Row],[Requested]]=Proc[[#This Row],[CurrentParent]]</f>
        <v>1</v>
      </c>
      <c r="K6859" s="153" t="str">
        <f>IF(Proc[[#This Row],[Author]]="Marcela Urrego",VLOOKUP(LEFT(Proc[[#This Row],[Requested]],1),Table3[#All],2,0),VLOOKUP(Proc[[#This Row],[Author]],Table4[],2,0))</f>
        <v>LS</v>
      </c>
      <c r="L6859" s="148" t="s">
        <v>7174</v>
      </c>
      <c r="M6859" s="140">
        <v>46065</v>
      </c>
      <c r="N6859" s="140"/>
      <c r="O6859" s="140"/>
      <c r="P6859" s="140" t="str">
        <f ca="1">IF(Proc[[#This Row],[DaysAgeing]]&gt;5,"yep","on track")</f>
        <v>yep</v>
      </c>
      <c r="Q6859" s="2">
        <f ca="1">IF(Proc[[#This Row],[DateClosed]]="",ABS(NETWORKDAYS(Proc[[#This Row],[DateOpened]],TODAY()))-1,ABS(NETWORKDAYS(Proc[[#This Row],[DateOpened]],Proc[[#This Row],[DateClosed]]))-1)</f>
        <v>36</v>
      </c>
      <c r="R6859" s="140" t="s">
        <v>488</v>
      </c>
      <c r="S6859" s="145"/>
      <c r="T6859" s="153">
        <v>6858</v>
      </c>
    </row>
    <row r="6860" spans="1:20" hidden="1">
      <c r="A6860" s="146" t="s">
        <v>7148</v>
      </c>
      <c r="B6860" s="153" t="str">
        <f>IFERROR(VLOOKUP(Proc[[#This Row],[App]],Table2[],3,0),"open")</f>
        <v>ok</v>
      </c>
      <c r="C6860" s="147" t="s">
        <v>369</v>
      </c>
      <c r="D6860" s="152" t="s">
        <v>6536</v>
      </c>
      <c r="E6860" s="152" t="s">
        <v>7101</v>
      </c>
      <c r="F6860" s="148" t="s">
        <v>7101</v>
      </c>
      <c r="G6860" s="146" t="s">
        <v>406</v>
      </c>
      <c r="H6860" s="145" t="str">
        <f>IF(Proc[[#This Row],[type]]="LFF (MDG-F)",MID(Proc[[#This Row],[Obj]],13,10),"")</f>
        <v>2031C04002</v>
      </c>
      <c r="I6860" s="152"/>
      <c r="J6860" s="145" t="b">
        <f>Proc[[#This Row],[Requested]]=Proc[[#This Row],[CurrentParent]]</f>
        <v>1</v>
      </c>
      <c r="K6860" s="153" t="str">
        <f>IF(Proc[[#This Row],[Author]]="Marcela Urrego",VLOOKUP(LEFT(Proc[[#This Row],[Requested]],1),Table3[#All],2,0),VLOOKUP(Proc[[#This Row],[Author]],Table4[],2,0))</f>
        <v>LS</v>
      </c>
      <c r="L6860" s="148" t="s">
        <v>7174</v>
      </c>
      <c r="M6860" s="140">
        <v>46065</v>
      </c>
      <c r="N6860" s="140"/>
      <c r="O6860" s="140"/>
      <c r="P6860" s="140" t="str">
        <f ca="1">IF(Proc[[#This Row],[DaysAgeing]]&gt;5,"yep","on track")</f>
        <v>yep</v>
      </c>
      <c r="Q6860" s="2">
        <f ca="1">IF(Proc[[#This Row],[DateClosed]]="",ABS(NETWORKDAYS(Proc[[#This Row],[DateOpened]],TODAY()))-1,ABS(NETWORKDAYS(Proc[[#This Row],[DateOpened]],Proc[[#This Row],[DateClosed]]))-1)</f>
        <v>36</v>
      </c>
      <c r="R6860" s="140" t="s">
        <v>488</v>
      </c>
      <c r="S6860" s="145"/>
      <c r="T6860" s="153">
        <v>6859</v>
      </c>
    </row>
    <row r="6861" spans="1:20" hidden="1">
      <c r="A6861" s="146" t="s">
        <v>7148</v>
      </c>
      <c r="B6861" s="153" t="str">
        <f>IFERROR(VLOOKUP(Proc[[#This Row],[App]],Table2[],3,0),"open")</f>
        <v>ok</v>
      </c>
      <c r="C6861" s="147" t="s">
        <v>369</v>
      </c>
      <c r="D6861" s="152" t="s">
        <v>6537</v>
      </c>
      <c r="E6861" s="152" t="s">
        <v>7102</v>
      </c>
      <c r="F6861" s="148" t="s">
        <v>7102</v>
      </c>
      <c r="G6861" s="146" t="s">
        <v>406</v>
      </c>
      <c r="H6861" s="145" t="str">
        <f>IF(Proc[[#This Row],[type]]="LFF (MDG-F)",MID(Proc[[#This Row],[Obj]],13,10),"")</f>
        <v>2031C04003</v>
      </c>
      <c r="I6861" s="152"/>
      <c r="J6861" s="145" t="b">
        <f>Proc[[#This Row],[Requested]]=Proc[[#This Row],[CurrentParent]]</f>
        <v>1</v>
      </c>
      <c r="K6861" s="153" t="str">
        <f>IF(Proc[[#This Row],[Author]]="Marcela Urrego",VLOOKUP(LEFT(Proc[[#This Row],[Requested]],1),Table3[#All],2,0),VLOOKUP(Proc[[#This Row],[Author]],Table4[],2,0))</f>
        <v>LS</v>
      </c>
      <c r="L6861" s="148" t="s">
        <v>7174</v>
      </c>
      <c r="M6861" s="140">
        <v>46065</v>
      </c>
      <c r="N6861" s="140"/>
      <c r="O6861" s="140"/>
      <c r="P6861" s="140" t="str">
        <f ca="1">IF(Proc[[#This Row],[DaysAgeing]]&gt;5,"yep","on track")</f>
        <v>yep</v>
      </c>
      <c r="Q6861" s="2">
        <f ca="1">IF(Proc[[#This Row],[DateClosed]]="",ABS(NETWORKDAYS(Proc[[#This Row],[DateOpened]],TODAY()))-1,ABS(NETWORKDAYS(Proc[[#This Row],[DateOpened]],Proc[[#This Row],[DateClosed]]))-1)</f>
        <v>36</v>
      </c>
      <c r="R6861" s="140" t="s">
        <v>488</v>
      </c>
      <c r="S6861" s="145"/>
      <c r="T6861" s="153">
        <v>6860</v>
      </c>
    </row>
    <row r="6862" spans="1:20" hidden="1">
      <c r="A6862" s="146" t="s">
        <v>7148</v>
      </c>
      <c r="B6862" s="153" t="str">
        <f>IFERROR(VLOOKUP(Proc[[#This Row],[App]],Table2[],3,0),"open")</f>
        <v>ok</v>
      </c>
      <c r="C6862" s="147" t="s">
        <v>369</v>
      </c>
      <c r="D6862" s="152" t="s">
        <v>6538</v>
      </c>
      <c r="E6862" s="152" t="s">
        <v>7101</v>
      </c>
      <c r="F6862" s="148" t="s">
        <v>7101</v>
      </c>
      <c r="G6862" s="146" t="s">
        <v>406</v>
      </c>
      <c r="H6862" s="145" t="str">
        <f>IF(Proc[[#This Row],[type]]="LFF (MDG-F)",MID(Proc[[#This Row],[Obj]],13,10),"")</f>
        <v>2031C04004</v>
      </c>
      <c r="I6862" s="152"/>
      <c r="J6862" s="145" t="b">
        <f>Proc[[#This Row],[Requested]]=Proc[[#This Row],[CurrentParent]]</f>
        <v>1</v>
      </c>
      <c r="K6862" s="153" t="str">
        <f>IF(Proc[[#This Row],[Author]]="Marcela Urrego",VLOOKUP(LEFT(Proc[[#This Row],[Requested]],1),Table3[#All],2,0),VLOOKUP(Proc[[#This Row],[Author]],Table4[],2,0))</f>
        <v>LS</v>
      </c>
      <c r="L6862" s="148" t="s">
        <v>7174</v>
      </c>
      <c r="M6862" s="140">
        <v>46065</v>
      </c>
      <c r="N6862" s="140"/>
      <c r="O6862" s="140"/>
      <c r="P6862" s="140" t="str">
        <f ca="1">IF(Proc[[#This Row],[DaysAgeing]]&gt;5,"yep","on track")</f>
        <v>yep</v>
      </c>
      <c r="Q6862" s="2">
        <f ca="1">IF(Proc[[#This Row],[DateClosed]]="",ABS(NETWORKDAYS(Proc[[#This Row],[DateOpened]],TODAY()))-1,ABS(NETWORKDAYS(Proc[[#This Row],[DateOpened]],Proc[[#This Row],[DateClosed]]))-1)</f>
        <v>36</v>
      </c>
      <c r="R6862" s="140" t="s">
        <v>488</v>
      </c>
      <c r="S6862" s="145"/>
      <c r="T6862" s="153">
        <v>6861</v>
      </c>
    </row>
    <row r="6863" spans="1:20" hidden="1">
      <c r="A6863" s="146" t="s">
        <v>7148</v>
      </c>
      <c r="B6863" s="145" t="str">
        <f>IFERROR(VLOOKUP(Proc[[#This Row],[App]],Table2[],3,0),"open")</f>
        <v>ok</v>
      </c>
      <c r="C6863" s="147" t="s">
        <v>369</v>
      </c>
      <c r="D6863" s="152" t="s">
        <v>6539</v>
      </c>
      <c r="E6863" s="152" t="s">
        <v>7101</v>
      </c>
      <c r="F6863" s="148" t="s">
        <v>7101</v>
      </c>
      <c r="G6863" s="146" t="s">
        <v>406</v>
      </c>
      <c r="H6863" s="145" t="str">
        <f>IF(Proc[[#This Row],[type]]="LFF (MDG-F)",MID(Proc[[#This Row],[Obj]],13,10),"")</f>
        <v>1376C03010</v>
      </c>
      <c r="I6863" s="152"/>
      <c r="J6863" s="145" t="b">
        <f>Proc[[#This Row],[Requested]]=Proc[[#This Row],[CurrentParent]]</f>
        <v>1</v>
      </c>
      <c r="K6863" s="145" t="str">
        <f>IF(Proc[[#This Row],[Author]]="Marcela Urrego",VLOOKUP(LEFT(Proc[[#This Row],[Requested]],1),Table3[#All],2,0),VLOOKUP(Proc[[#This Row],[Author]],Table4[],2,0))</f>
        <v>LS</v>
      </c>
      <c r="L6863" s="148" t="s">
        <v>7174</v>
      </c>
      <c r="M6863" s="140">
        <v>46065</v>
      </c>
      <c r="N6863" s="140"/>
      <c r="O6863" s="140"/>
      <c r="P6863" s="140" t="str">
        <f ca="1">IF(Proc[[#This Row],[DaysAgeing]]&gt;5,"yep","on track")</f>
        <v>yep</v>
      </c>
      <c r="Q6863" s="2">
        <f ca="1">IF(Proc[[#This Row],[DateClosed]]="",ABS(NETWORKDAYS(Proc[[#This Row],[DateOpened]],TODAY()))-1,ABS(NETWORKDAYS(Proc[[#This Row],[DateOpened]],Proc[[#This Row],[DateClosed]]))-1)</f>
        <v>36</v>
      </c>
      <c r="R6863" s="140" t="s">
        <v>488</v>
      </c>
      <c r="S6863" s="145"/>
      <c r="T6863" s="153">
        <v>6862</v>
      </c>
    </row>
    <row r="6864" spans="1:20" hidden="1">
      <c r="A6864" s="146" t="s">
        <v>7148</v>
      </c>
      <c r="B6864" s="153" t="str">
        <f>IFERROR(VLOOKUP(Proc[[#This Row],[App]],Table2[],3,0),"open")</f>
        <v>ok</v>
      </c>
      <c r="C6864" s="147" t="s">
        <v>369</v>
      </c>
      <c r="D6864" s="152" t="s">
        <v>6540</v>
      </c>
      <c r="E6864" s="152" t="s">
        <v>7101</v>
      </c>
      <c r="F6864" s="148" t="s">
        <v>7101</v>
      </c>
      <c r="G6864" s="146" t="s">
        <v>406</v>
      </c>
      <c r="H6864" s="145" t="str">
        <f>IF(Proc[[#This Row],[type]]="LFF (MDG-F)",MID(Proc[[#This Row],[Obj]],13,10),"")</f>
        <v>1376C03020</v>
      </c>
      <c r="I6864" s="152"/>
      <c r="J6864" s="145" t="b">
        <f>Proc[[#This Row],[Requested]]=Proc[[#This Row],[CurrentParent]]</f>
        <v>1</v>
      </c>
      <c r="K6864" s="153" t="str">
        <f>IF(Proc[[#This Row],[Author]]="Marcela Urrego",VLOOKUP(LEFT(Proc[[#This Row],[Requested]],1),Table3[#All],2,0),VLOOKUP(Proc[[#This Row],[Author]],Table4[],2,0))</f>
        <v>LS</v>
      </c>
      <c r="L6864" s="148" t="s">
        <v>7174</v>
      </c>
      <c r="M6864" s="140">
        <v>46065</v>
      </c>
      <c r="N6864" s="140"/>
      <c r="O6864" s="140"/>
      <c r="P6864" s="140" t="str">
        <f ca="1">IF(Proc[[#This Row],[DaysAgeing]]&gt;5,"yep","on track")</f>
        <v>yep</v>
      </c>
      <c r="Q6864" s="2">
        <f ca="1">IF(Proc[[#This Row],[DateClosed]]="",ABS(NETWORKDAYS(Proc[[#This Row],[DateOpened]],TODAY()))-1,ABS(NETWORKDAYS(Proc[[#This Row],[DateOpened]],Proc[[#This Row],[DateClosed]]))-1)</f>
        <v>36</v>
      </c>
      <c r="R6864" s="140" t="s">
        <v>488</v>
      </c>
      <c r="S6864" s="145"/>
      <c r="T6864" s="153">
        <v>6863</v>
      </c>
    </row>
    <row r="6865" spans="1:20" hidden="1">
      <c r="A6865" s="146" t="s">
        <v>7148</v>
      </c>
      <c r="B6865" s="145" t="str">
        <f>IFERROR(VLOOKUP(Proc[[#This Row],[App]],Table2[],3,0),"open")</f>
        <v>ok</v>
      </c>
      <c r="C6865" s="147" t="s">
        <v>369</v>
      </c>
      <c r="D6865" s="152" t="s">
        <v>6541</v>
      </c>
      <c r="E6865" s="152" t="s">
        <v>7102</v>
      </c>
      <c r="F6865" s="148" t="s">
        <v>7102</v>
      </c>
      <c r="G6865" s="146" t="s">
        <v>406</v>
      </c>
      <c r="H6865" s="145" t="str">
        <f>IF(Proc[[#This Row],[type]]="LFF (MDG-F)",MID(Proc[[#This Row],[Obj]],13,10),"")</f>
        <v>1376C03030</v>
      </c>
      <c r="I6865" s="152"/>
      <c r="J6865" s="145" t="b">
        <f>Proc[[#This Row],[Requested]]=Proc[[#This Row],[CurrentParent]]</f>
        <v>1</v>
      </c>
      <c r="K6865" s="145" t="str">
        <f>IF(Proc[[#This Row],[Author]]="Marcela Urrego",VLOOKUP(LEFT(Proc[[#This Row],[Requested]],1),Table3[#All],2,0),VLOOKUP(Proc[[#This Row],[Author]],Table4[],2,0))</f>
        <v>LS</v>
      </c>
      <c r="L6865" s="148" t="s">
        <v>7174</v>
      </c>
      <c r="M6865" s="140">
        <v>46065</v>
      </c>
      <c r="N6865" s="140"/>
      <c r="O6865" s="140"/>
      <c r="P6865" s="140" t="str">
        <f ca="1">IF(Proc[[#This Row],[DaysAgeing]]&gt;5,"yep","on track")</f>
        <v>yep</v>
      </c>
      <c r="Q6865" s="2">
        <f ca="1">IF(Proc[[#This Row],[DateClosed]]="",ABS(NETWORKDAYS(Proc[[#This Row],[DateOpened]],TODAY()))-1,ABS(NETWORKDAYS(Proc[[#This Row],[DateOpened]],Proc[[#This Row],[DateClosed]]))-1)</f>
        <v>36</v>
      </c>
      <c r="R6865" s="140" t="s">
        <v>488</v>
      </c>
      <c r="S6865" s="145"/>
      <c r="T6865" s="153">
        <v>6864</v>
      </c>
    </row>
    <row r="6866" spans="1:20" hidden="1">
      <c r="A6866" s="146" t="s">
        <v>7148</v>
      </c>
      <c r="B6866" s="153" t="str">
        <f>IFERROR(VLOOKUP(Proc[[#This Row],[App]],Table2[],3,0),"open")</f>
        <v>ok</v>
      </c>
      <c r="C6866" s="147" t="s">
        <v>369</v>
      </c>
      <c r="D6866" s="152" t="s">
        <v>6542</v>
      </c>
      <c r="E6866" s="152" t="s">
        <v>7101</v>
      </c>
      <c r="F6866" s="148" t="s">
        <v>7101</v>
      </c>
      <c r="G6866" s="146" t="s">
        <v>406</v>
      </c>
      <c r="H6866" s="145" t="str">
        <f>IF(Proc[[#This Row],[type]]="LFF (MDG-F)",MID(Proc[[#This Row],[Obj]],13,10),"")</f>
        <v>1376C03040</v>
      </c>
      <c r="I6866" s="152"/>
      <c r="J6866" s="145" t="b">
        <f>Proc[[#This Row],[Requested]]=Proc[[#This Row],[CurrentParent]]</f>
        <v>1</v>
      </c>
      <c r="K6866" s="153" t="str">
        <f>IF(Proc[[#This Row],[Author]]="Marcela Urrego",VLOOKUP(LEFT(Proc[[#This Row],[Requested]],1),Table3[#All],2,0),VLOOKUP(Proc[[#This Row],[Author]],Table4[],2,0))</f>
        <v>LS</v>
      </c>
      <c r="L6866" s="148" t="s">
        <v>7174</v>
      </c>
      <c r="M6866" s="140">
        <v>46065</v>
      </c>
      <c r="N6866" s="140"/>
      <c r="O6866" s="140"/>
      <c r="P6866" s="140" t="str">
        <f ca="1">IF(Proc[[#This Row],[DaysAgeing]]&gt;5,"yep","on track")</f>
        <v>yep</v>
      </c>
      <c r="Q6866" s="2">
        <f ca="1">IF(Proc[[#This Row],[DateClosed]]="",ABS(NETWORKDAYS(Proc[[#This Row],[DateOpened]],TODAY()))-1,ABS(NETWORKDAYS(Proc[[#This Row],[DateOpened]],Proc[[#This Row],[DateClosed]]))-1)</f>
        <v>36</v>
      </c>
      <c r="R6866" s="140" t="s">
        <v>488</v>
      </c>
      <c r="S6866" s="145"/>
      <c r="T6866" s="153">
        <v>6865</v>
      </c>
    </row>
    <row r="6867" spans="1:20" hidden="1">
      <c r="A6867" s="146" t="s">
        <v>7148</v>
      </c>
      <c r="B6867" s="153" t="str">
        <f>IFERROR(VLOOKUP(Proc[[#This Row],[App]],Table2[],3,0),"open")</f>
        <v>ok</v>
      </c>
      <c r="C6867" s="147" t="s">
        <v>369</v>
      </c>
      <c r="D6867" s="152" t="s">
        <v>6543</v>
      </c>
      <c r="E6867" s="152" t="s">
        <v>7101</v>
      </c>
      <c r="F6867" s="148" t="s">
        <v>7101</v>
      </c>
      <c r="G6867" s="146" t="s">
        <v>406</v>
      </c>
      <c r="H6867" s="145" t="str">
        <f>IF(Proc[[#This Row],[type]]="LFF (MDG-F)",MID(Proc[[#This Row],[Obj]],13,10),"")</f>
        <v>2011C00625</v>
      </c>
      <c r="I6867" s="152"/>
      <c r="J6867" s="145" t="b">
        <f>Proc[[#This Row],[Requested]]=Proc[[#This Row],[CurrentParent]]</f>
        <v>1</v>
      </c>
      <c r="K6867" s="153" t="str">
        <f>IF(Proc[[#This Row],[Author]]="Marcela Urrego",VLOOKUP(LEFT(Proc[[#This Row],[Requested]],1),Table3[#All],2,0),VLOOKUP(Proc[[#This Row],[Author]],Table4[],2,0))</f>
        <v>LS</v>
      </c>
      <c r="L6867" s="148" t="s">
        <v>7174</v>
      </c>
      <c r="M6867" s="140">
        <v>46065</v>
      </c>
      <c r="N6867" s="140"/>
      <c r="O6867" s="140"/>
      <c r="P6867" s="140" t="str">
        <f ca="1">IF(Proc[[#This Row],[DaysAgeing]]&gt;5,"yep","on track")</f>
        <v>yep</v>
      </c>
      <c r="Q6867" s="2">
        <f ca="1">IF(Proc[[#This Row],[DateClosed]]="",ABS(NETWORKDAYS(Proc[[#This Row],[DateOpened]],TODAY()))-1,ABS(NETWORKDAYS(Proc[[#This Row],[DateOpened]],Proc[[#This Row],[DateClosed]]))-1)</f>
        <v>36</v>
      </c>
      <c r="R6867" s="140" t="s">
        <v>488</v>
      </c>
      <c r="S6867" s="145"/>
      <c r="T6867" s="153">
        <v>6866</v>
      </c>
    </row>
    <row r="6868" spans="1:20" hidden="1">
      <c r="A6868" s="146" t="s">
        <v>7148</v>
      </c>
      <c r="B6868" s="145" t="str">
        <f>IFERROR(VLOOKUP(Proc[[#This Row],[App]],Table2[],3,0),"open")</f>
        <v>ok</v>
      </c>
      <c r="C6868" s="147" t="s">
        <v>369</v>
      </c>
      <c r="D6868" s="152" t="s">
        <v>6544</v>
      </c>
      <c r="E6868" s="152" t="s">
        <v>7101</v>
      </c>
      <c r="F6868" s="148" t="s">
        <v>7101</v>
      </c>
      <c r="G6868" s="146" t="s">
        <v>406</v>
      </c>
      <c r="H6868" s="145" t="str">
        <f>IF(Proc[[#This Row],[type]]="LFF (MDG-F)",MID(Proc[[#This Row],[Obj]],13,10),"")</f>
        <v>2011C03001</v>
      </c>
      <c r="I6868" s="152"/>
      <c r="J6868" s="145" t="b">
        <f>Proc[[#This Row],[Requested]]=Proc[[#This Row],[CurrentParent]]</f>
        <v>1</v>
      </c>
      <c r="K6868" s="145" t="str">
        <f>IF(Proc[[#This Row],[Author]]="Marcela Urrego",VLOOKUP(LEFT(Proc[[#This Row],[Requested]],1),Table3[#All],2,0),VLOOKUP(Proc[[#This Row],[Author]],Table4[],2,0))</f>
        <v>LS</v>
      </c>
      <c r="L6868" s="148" t="s">
        <v>7174</v>
      </c>
      <c r="M6868" s="140">
        <v>46065</v>
      </c>
      <c r="N6868" s="140"/>
      <c r="O6868" s="140"/>
      <c r="P6868" s="140" t="str">
        <f ca="1">IF(Proc[[#This Row],[DaysAgeing]]&gt;5,"yep","on track")</f>
        <v>yep</v>
      </c>
      <c r="Q6868" s="2">
        <f ca="1">IF(Proc[[#This Row],[DateClosed]]="",ABS(NETWORKDAYS(Proc[[#This Row],[DateOpened]],TODAY()))-1,ABS(NETWORKDAYS(Proc[[#This Row],[DateOpened]],Proc[[#This Row],[DateClosed]]))-1)</f>
        <v>36</v>
      </c>
      <c r="R6868" s="140" t="s">
        <v>488</v>
      </c>
      <c r="S6868" s="145"/>
      <c r="T6868" s="153">
        <v>6867</v>
      </c>
    </row>
    <row r="6869" spans="1:20" hidden="1">
      <c r="A6869" s="146" t="s">
        <v>7148</v>
      </c>
      <c r="B6869" s="145" t="str">
        <f>IFERROR(VLOOKUP(Proc[[#This Row],[App]],Table2[],3,0),"open")</f>
        <v>ok</v>
      </c>
      <c r="C6869" s="147" t="s">
        <v>369</v>
      </c>
      <c r="D6869" s="152" t="s">
        <v>6545</v>
      </c>
      <c r="E6869" s="152" t="s">
        <v>7101</v>
      </c>
      <c r="F6869" s="148" t="s">
        <v>7101</v>
      </c>
      <c r="G6869" s="146" t="s">
        <v>406</v>
      </c>
      <c r="H6869" s="145" t="str">
        <f>IF(Proc[[#This Row],[type]]="LFF (MDG-F)",MID(Proc[[#This Row],[Obj]],13,10),"")</f>
        <v>2011C03010</v>
      </c>
      <c r="I6869" s="152"/>
      <c r="J6869" s="145" t="b">
        <f>Proc[[#This Row],[Requested]]=Proc[[#This Row],[CurrentParent]]</f>
        <v>1</v>
      </c>
      <c r="K6869" s="145" t="str">
        <f>IF(Proc[[#This Row],[Author]]="Marcela Urrego",VLOOKUP(LEFT(Proc[[#This Row],[Requested]],1),Table3[#All],2,0),VLOOKUP(Proc[[#This Row],[Author]],Table4[],2,0))</f>
        <v>LS</v>
      </c>
      <c r="L6869" s="148" t="s">
        <v>7174</v>
      </c>
      <c r="M6869" s="140">
        <v>46065</v>
      </c>
      <c r="N6869" s="140"/>
      <c r="O6869" s="140"/>
      <c r="P6869" s="140" t="str">
        <f ca="1">IF(Proc[[#This Row],[DaysAgeing]]&gt;5,"yep","on track")</f>
        <v>yep</v>
      </c>
      <c r="Q6869" s="2">
        <f ca="1">IF(Proc[[#This Row],[DateClosed]]="",ABS(NETWORKDAYS(Proc[[#This Row],[DateOpened]],TODAY()))-1,ABS(NETWORKDAYS(Proc[[#This Row],[DateOpened]],Proc[[#This Row],[DateClosed]]))-1)</f>
        <v>36</v>
      </c>
      <c r="R6869" s="140" t="s">
        <v>488</v>
      </c>
      <c r="S6869" s="145"/>
      <c r="T6869" s="153">
        <v>6868</v>
      </c>
    </row>
    <row r="6870" spans="1:20" hidden="1">
      <c r="A6870" s="146" t="s">
        <v>7148</v>
      </c>
      <c r="B6870" s="145" t="str">
        <f>IFERROR(VLOOKUP(Proc[[#This Row],[App]],Table2[],3,0),"open")</f>
        <v>ok</v>
      </c>
      <c r="C6870" s="147" t="s">
        <v>369</v>
      </c>
      <c r="D6870" s="152" t="s">
        <v>6546</v>
      </c>
      <c r="E6870" s="152" t="s">
        <v>7101</v>
      </c>
      <c r="F6870" s="148" t="s">
        <v>7101</v>
      </c>
      <c r="G6870" s="146" t="s">
        <v>406</v>
      </c>
      <c r="H6870" s="145" t="str">
        <f>IF(Proc[[#This Row],[type]]="LFF (MDG-F)",MID(Proc[[#This Row],[Obj]],13,10),"")</f>
        <v>2011C03020</v>
      </c>
      <c r="I6870" s="152"/>
      <c r="J6870" s="145" t="b">
        <f>Proc[[#This Row],[Requested]]=Proc[[#This Row],[CurrentParent]]</f>
        <v>1</v>
      </c>
      <c r="K6870" s="145" t="str">
        <f>IF(Proc[[#This Row],[Author]]="Marcela Urrego",VLOOKUP(LEFT(Proc[[#This Row],[Requested]],1),Table3[#All],2,0),VLOOKUP(Proc[[#This Row],[Author]],Table4[],2,0))</f>
        <v>LS</v>
      </c>
      <c r="L6870" s="148" t="s">
        <v>7174</v>
      </c>
      <c r="M6870" s="140">
        <v>46065</v>
      </c>
      <c r="N6870" s="140"/>
      <c r="O6870" s="140"/>
      <c r="P6870" s="140" t="str">
        <f ca="1">IF(Proc[[#This Row],[DaysAgeing]]&gt;5,"yep","on track")</f>
        <v>yep</v>
      </c>
      <c r="Q6870" s="2">
        <f ca="1">IF(Proc[[#This Row],[DateClosed]]="",ABS(NETWORKDAYS(Proc[[#This Row],[DateOpened]],TODAY()))-1,ABS(NETWORKDAYS(Proc[[#This Row],[DateOpened]],Proc[[#This Row],[DateClosed]]))-1)</f>
        <v>36</v>
      </c>
      <c r="R6870" s="140" t="s">
        <v>488</v>
      </c>
      <c r="S6870" s="145"/>
      <c r="T6870" s="153">
        <v>6869</v>
      </c>
    </row>
    <row r="6871" spans="1:20" hidden="1">
      <c r="A6871" s="146" t="s">
        <v>7148</v>
      </c>
      <c r="B6871" s="145" t="str">
        <f>IFERROR(VLOOKUP(Proc[[#This Row],[App]],Table2[],3,0),"open")</f>
        <v>ok</v>
      </c>
      <c r="C6871" s="147" t="s">
        <v>369</v>
      </c>
      <c r="D6871" s="152" t="s">
        <v>6547</v>
      </c>
      <c r="E6871" s="152" t="s">
        <v>7101</v>
      </c>
      <c r="F6871" s="148" t="s">
        <v>7101</v>
      </c>
      <c r="G6871" s="146" t="s">
        <v>406</v>
      </c>
      <c r="H6871" s="145" t="str">
        <f>IF(Proc[[#This Row],[type]]="LFF (MDG-F)",MID(Proc[[#This Row],[Obj]],13,10),"")</f>
        <v>2011C03030</v>
      </c>
      <c r="I6871" s="152"/>
      <c r="J6871" s="145" t="b">
        <f>Proc[[#This Row],[Requested]]=Proc[[#This Row],[CurrentParent]]</f>
        <v>1</v>
      </c>
      <c r="K6871" s="145" t="str">
        <f>IF(Proc[[#This Row],[Author]]="Marcela Urrego",VLOOKUP(LEFT(Proc[[#This Row],[Requested]],1),Table3[#All],2,0),VLOOKUP(Proc[[#This Row],[Author]],Table4[],2,0))</f>
        <v>LS</v>
      </c>
      <c r="L6871" s="148" t="s">
        <v>7174</v>
      </c>
      <c r="M6871" s="140">
        <v>46065</v>
      </c>
      <c r="N6871" s="140"/>
      <c r="O6871" s="140"/>
      <c r="P6871" s="140" t="str">
        <f ca="1">IF(Proc[[#This Row],[DaysAgeing]]&gt;5,"yep","on track")</f>
        <v>yep</v>
      </c>
      <c r="Q6871" s="2">
        <f ca="1">IF(Proc[[#This Row],[DateClosed]]="",ABS(NETWORKDAYS(Proc[[#This Row],[DateOpened]],TODAY()))-1,ABS(NETWORKDAYS(Proc[[#This Row],[DateOpened]],Proc[[#This Row],[DateClosed]]))-1)</f>
        <v>36</v>
      </c>
      <c r="R6871" s="140" t="s">
        <v>488</v>
      </c>
      <c r="S6871" s="145"/>
      <c r="T6871" s="153">
        <v>6870</v>
      </c>
    </row>
    <row r="6872" spans="1:20" hidden="1">
      <c r="A6872" s="146" t="s">
        <v>7148</v>
      </c>
      <c r="B6872" s="145" t="str">
        <f>IFERROR(VLOOKUP(Proc[[#This Row],[App]],Table2[],3,0),"open")</f>
        <v>ok</v>
      </c>
      <c r="C6872" s="147" t="s">
        <v>369</v>
      </c>
      <c r="D6872" s="152" t="s">
        <v>6548</v>
      </c>
      <c r="E6872" s="152" t="s">
        <v>7102</v>
      </c>
      <c r="F6872" s="148" t="s">
        <v>7102</v>
      </c>
      <c r="G6872" s="146" t="s">
        <v>406</v>
      </c>
      <c r="H6872" s="145" t="str">
        <f>IF(Proc[[#This Row],[type]]="LFF (MDG-F)",MID(Proc[[#This Row],[Obj]],13,10),"")</f>
        <v>2011C03040</v>
      </c>
      <c r="I6872" s="152"/>
      <c r="J6872" s="145" t="b">
        <f>Proc[[#This Row],[Requested]]=Proc[[#This Row],[CurrentParent]]</f>
        <v>1</v>
      </c>
      <c r="K6872" s="145" t="str">
        <f>IF(Proc[[#This Row],[Author]]="Marcela Urrego",VLOOKUP(LEFT(Proc[[#This Row],[Requested]],1),Table3[#All],2,0),VLOOKUP(Proc[[#This Row],[Author]],Table4[],2,0))</f>
        <v>LS</v>
      </c>
      <c r="L6872" s="148" t="s">
        <v>7174</v>
      </c>
      <c r="M6872" s="140">
        <v>46065</v>
      </c>
      <c r="N6872" s="140"/>
      <c r="O6872" s="140"/>
      <c r="P6872" s="140" t="str">
        <f ca="1">IF(Proc[[#This Row],[DaysAgeing]]&gt;5,"yep","on track")</f>
        <v>yep</v>
      </c>
      <c r="Q6872" s="2">
        <f ca="1">IF(Proc[[#This Row],[DateClosed]]="",ABS(NETWORKDAYS(Proc[[#This Row],[DateOpened]],TODAY()))-1,ABS(NETWORKDAYS(Proc[[#This Row],[DateOpened]],Proc[[#This Row],[DateClosed]]))-1)</f>
        <v>36</v>
      </c>
      <c r="R6872" s="140" t="s">
        <v>488</v>
      </c>
      <c r="S6872" s="145"/>
      <c r="T6872" s="153">
        <v>6871</v>
      </c>
    </row>
    <row r="6873" spans="1:20" hidden="1">
      <c r="A6873" s="146" t="s">
        <v>7148</v>
      </c>
      <c r="B6873" s="145" t="str">
        <f>IFERROR(VLOOKUP(Proc[[#This Row],[App]],Table2[],3,0),"open")</f>
        <v>ok</v>
      </c>
      <c r="C6873" s="147" t="s">
        <v>369</v>
      </c>
      <c r="D6873" s="152" t="s">
        <v>6549</v>
      </c>
      <c r="E6873" s="152" t="s">
        <v>7101</v>
      </c>
      <c r="F6873" s="148" t="s">
        <v>7101</v>
      </c>
      <c r="G6873" s="146" t="s">
        <v>406</v>
      </c>
      <c r="H6873" s="145" t="str">
        <f>IF(Proc[[#This Row],[type]]="LFF (MDG-F)",MID(Proc[[#This Row],[Obj]],13,10),"")</f>
        <v>2031C01001</v>
      </c>
      <c r="I6873" s="152"/>
      <c r="J6873" s="145" t="b">
        <f>Proc[[#This Row],[Requested]]=Proc[[#This Row],[CurrentParent]]</f>
        <v>1</v>
      </c>
      <c r="K6873" s="145" t="str">
        <f>IF(Proc[[#This Row],[Author]]="Marcela Urrego",VLOOKUP(LEFT(Proc[[#This Row],[Requested]],1),Table3[#All],2,0),VLOOKUP(Proc[[#This Row],[Author]],Table4[],2,0))</f>
        <v>LS</v>
      </c>
      <c r="L6873" s="148" t="s">
        <v>7174</v>
      </c>
      <c r="M6873" s="140">
        <v>46065</v>
      </c>
      <c r="N6873" s="140"/>
      <c r="O6873" s="140"/>
      <c r="P6873" s="140" t="str">
        <f ca="1">IF(Proc[[#This Row],[DaysAgeing]]&gt;5,"yep","on track")</f>
        <v>yep</v>
      </c>
      <c r="Q6873" s="2">
        <f ca="1">IF(Proc[[#This Row],[DateClosed]]="",ABS(NETWORKDAYS(Proc[[#This Row],[DateOpened]],TODAY()))-1,ABS(NETWORKDAYS(Proc[[#This Row],[DateOpened]],Proc[[#This Row],[DateClosed]]))-1)</f>
        <v>36</v>
      </c>
      <c r="R6873" s="140" t="s">
        <v>488</v>
      </c>
      <c r="S6873" s="145"/>
      <c r="T6873" s="153">
        <v>6872</v>
      </c>
    </row>
    <row r="6874" spans="1:20" hidden="1">
      <c r="A6874" s="146" t="s">
        <v>7148</v>
      </c>
      <c r="B6874" s="145" t="str">
        <f>IFERROR(VLOOKUP(Proc[[#This Row],[App]],Table2[],3,0),"open")</f>
        <v>ok</v>
      </c>
      <c r="C6874" s="147" t="s">
        <v>369</v>
      </c>
      <c r="D6874" s="152" t="s">
        <v>6550</v>
      </c>
      <c r="E6874" s="152" t="s">
        <v>7101</v>
      </c>
      <c r="F6874" s="148" t="s">
        <v>7101</v>
      </c>
      <c r="G6874" s="146" t="s">
        <v>406</v>
      </c>
      <c r="H6874" s="145" t="str">
        <f>IF(Proc[[#This Row],[type]]="LFF (MDG-F)",MID(Proc[[#This Row],[Obj]],13,10),"")</f>
        <v>2031C03010</v>
      </c>
      <c r="I6874" s="152"/>
      <c r="J6874" s="145" t="b">
        <f>Proc[[#This Row],[Requested]]=Proc[[#This Row],[CurrentParent]]</f>
        <v>1</v>
      </c>
      <c r="K6874" s="145" t="str">
        <f>IF(Proc[[#This Row],[Author]]="Marcela Urrego",VLOOKUP(LEFT(Proc[[#This Row],[Requested]],1),Table3[#All],2,0),VLOOKUP(Proc[[#This Row],[Author]],Table4[],2,0))</f>
        <v>LS</v>
      </c>
      <c r="L6874" s="148" t="s">
        <v>7174</v>
      </c>
      <c r="M6874" s="140">
        <v>46065</v>
      </c>
      <c r="N6874" s="140"/>
      <c r="O6874" s="140"/>
      <c r="P6874" s="140" t="str">
        <f ca="1">IF(Proc[[#This Row],[DaysAgeing]]&gt;5,"yep","on track")</f>
        <v>yep</v>
      </c>
      <c r="Q6874" s="2">
        <f ca="1">IF(Proc[[#This Row],[DateClosed]]="",ABS(NETWORKDAYS(Proc[[#This Row],[DateOpened]],TODAY()))-1,ABS(NETWORKDAYS(Proc[[#This Row],[DateOpened]],Proc[[#This Row],[DateClosed]]))-1)</f>
        <v>36</v>
      </c>
      <c r="R6874" s="140" t="s">
        <v>488</v>
      </c>
      <c r="S6874" s="145"/>
      <c r="T6874" s="153">
        <v>6873</v>
      </c>
    </row>
    <row r="6875" spans="1:20" hidden="1">
      <c r="A6875" s="146" t="s">
        <v>7148</v>
      </c>
      <c r="B6875" s="145" t="str">
        <f>IFERROR(VLOOKUP(Proc[[#This Row],[App]],Table2[],3,0),"open")</f>
        <v>ok</v>
      </c>
      <c r="C6875" s="147" t="s">
        <v>369</v>
      </c>
      <c r="D6875" s="152" t="s">
        <v>6551</v>
      </c>
      <c r="E6875" s="152" t="s">
        <v>7101</v>
      </c>
      <c r="F6875" s="148" t="s">
        <v>7101</v>
      </c>
      <c r="G6875" s="146" t="s">
        <v>406</v>
      </c>
      <c r="H6875" s="145" t="str">
        <f>IF(Proc[[#This Row],[type]]="LFF (MDG-F)",MID(Proc[[#This Row],[Obj]],13,10),"")</f>
        <v>2031C03020</v>
      </c>
      <c r="I6875" s="152"/>
      <c r="J6875" s="145" t="b">
        <f>Proc[[#This Row],[Requested]]=Proc[[#This Row],[CurrentParent]]</f>
        <v>1</v>
      </c>
      <c r="K6875" s="145" t="str">
        <f>IF(Proc[[#This Row],[Author]]="Marcela Urrego",VLOOKUP(LEFT(Proc[[#This Row],[Requested]],1),Table3[#All],2,0),VLOOKUP(Proc[[#This Row],[Author]],Table4[],2,0))</f>
        <v>LS</v>
      </c>
      <c r="L6875" s="148" t="s">
        <v>7174</v>
      </c>
      <c r="M6875" s="140">
        <v>46065</v>
      </c>
      <c r="N6875" s="140"/>
      <c r="O6875" s="140"/>
      <c r="P6875" s="140" t="str">
        <f ca="1">IF(Proc[[#This Row],[DaysAgeing]]&gt;5,"yep","on track")</f>
        <v>yep</v>
      </c>
      <c r="Q6875" s="2">
        <f ca="1">IF(Proc[[#This Row],[DateClosed]]="",ABS(NETWORKDAYS(Proc[[#This Row],[DateOpened]],TODAY()))-1,ABS(NETWORKDAYS(Proc[[#This Row],[DateOpened]],Proc[[#This Row],[DateClosed]]))-1)</f>
        <v>36</v>
      </c>
      <c r="R6875" s="140" t="s">
        <v>488</v>
      </c>
      <c r="S6875" s="145"/>
      <c r="T6875" s="153">
        <v>6874</v>
      </c>
    </row>
    <row r="6876" spans="1:20" hidden="1">
      <c r="A6876" s="146" t="s">
        <v>7148</v>
      </c>
      <c r="B6876" s="145" t="str">
        <f>IFERROR(VLOOKUP(Proc[[#This Row],[App]],Table2[],3,0),"open")</f>
        <v>ok</v>
      </c>
      <c r="C6876" s="147" t="s">
        <v>369</v>
      </c>
      <c r="D6876" s="152" t="s">
        <v>6552</v>
      </c>
      <c r="E6876" s="152" t="s">
        <v>7101</v>
      </c>
      <c r="F6876" s="148" t="s">
        <v>7101</v>
      </c>
      <c r="G6876" s="146" t="s">
        <v>406</v>
      </c>
      <c r="H6876" s="145" t="str">
        <f>IF(Proc[[#This Row],[type]]="LFF (MDG-F)",MID(Proc[[#This Row],[Obj]],13,10),"")</f>
        <v>2031C03030</v>
      </c>
      <c r="I6876" s="152"/>
      <c r="J6876" s="145" t="b">
        <f>Proc[[#This Row],[Requested]]=Proc[[#This Row],[CurrentParent]]</f>
        <v>1</v>
      </c>
      <c r="K6876" s="145" t="str">
        <f>IF(Proc[[#This Row],[Author]]="Marcela Urrego",VLOOKUP(LEFT(Proc[[#This Row],[Requested]],1),Table3[#All],2,0),VLOOKUP(Proc[[#This Row],[Author]],Table4[],2,0))</f>
        <v>LS</v>
      </c>
      <c r="L6876" s="148" t="s">
        <v>7174</v>
      </c>
      <c r="M6876" s="140">
        <v>46065</v>
      </c>
      <c r="N6876" s="140"/>
      <c r="O6876" s="140"/>
      <c r="P6876" s="140" t="str">
        <f ca="1">IF(Proc[[#This Row],[DaysAgeing]]&gt;5,"yep","on track")</f>
        <v>yep</v>
      </c>
      <c r="Q6876" s="2">
        <f ca="1">IF(Proc[[#This Row],[DateClosed]]="",ABS(NETWORKDAYS(Proc[[#This Row],[DateOpened]],TODAY()))-1,ABS(NETWORKDAYS(Proc[[#This Row],[DateOpened]],Proc[[#This Row],[DateClosed]]))-1)</f>
        <v>36</v>
      </c>
      <c r="R6876" s="140" t="s">
        <v>488</v>
      </c>
      <c r="S6876" s="145"/>
      <c r="T6876" s="153">
        <v>6875</v>
      </c>
    </row>
    <row r="6877" spans="1:20" hidden="1">
      <c r="A6877" s="146" t="s">
        <v>7148</v>
      </c>
      <c r="B6877" s="145" t="str">
        <f>IFERROR(VLOOKUP(Proc[[#This Row],[App]],Table2[],3,0),"open")</f>
        <v>ok</v>
      </c>
      <c r="C6877" s="147" t="s">
        <v>369</v>
      </c>
      <c r="D6877" s="152" t="s">
        <v>6553</v>
      </c>
      <c r="E6877" s="152" t="s">
        <v>7101</v>
      </c>
      <c r="F6877" s="148" t="s">
        <v>7101</v>
      </c>
      <c r="G6877" s="146" t="s">
        <v>406</v>
      </c>
      <c r="H6877" s="145" t="str">
        <f>IF(Proc[[#This Row],[type]]="LFF (MDG-F)",MID(Proc[[#This Row],[Obj]],13,10),"")</f>
        <v>2031C03040</v>
      </c>
      <c r="I6877" s="152"/>
      <c r="J6877" s="145" t="b">
        <f>Proc[[#This Row],[Requested]]=Proc[[#This Row],[CurrentParent]]</f>
        <v>1</v>
      </c>
      <c r="K6877" s="145" t="str">
        <f>IF(Proc[[#This Row],[Author]]="Marcela Urrego",VLOOKUP(LEFT(Proc[[#This Row],[Requested]],1),Table3[#All],2,0),VLOOKUP(Proc[[#This Row],[Author]],Table4[],2,0))</f>
        <v>LS</v>
      </c>
      <c r="L6877" s="148" t="s">
        <v>7174</v>
      </c>
      <c r="M6877" s="140">
        <v>46065</v>
      </c>
      <c r="N6877" s="140"/>
      <c r="O6877" s="140"/>
      <c r="P6877" s="140" t="str">
        <f ca="1">IF(Proc[[#This Row],[DaysAgeing]]&gt;5,"yep","on track")</f>
        <v>yep</v>
      </c>
      <c r="Q6877" s="2">
        <f ca="1">IF(Proc[[#This Row],[DateClosed]]="",ABS(NETWORKDAYS(Proc[[#This Row],[DateOpened]],TODAY()))-1,ABS(NETWORKDAYS(Proc[[#This Row],[DateOpened]],Proc[[#This Row],[DateClosed]]))-1)</f>
        <v>36</v>
      </c>
      <c r="R6877" s="140" t="s">
        <v>488</v>
      </c>
      <c r="S6877" s="145"/>
      <c r="T6877" s="153">
        <v>6876</v>
      </c>
    </row>
    <row r="6878" spans="1:20" hidden="1">
      <c r="A6878" s="146" t="s">
        <v>7148</v>
      </c>
      <c r="B6878" s="145" t="str">
        <f>IFERROR(VLOOKUP(Proc[[#This Row],[App]],Table2[],3,0),"open")</f>
        <v>ok</v>
      </c>
      <c r="C6878" s="147" t="s">
        <v>369</v>
      </c>
      <c r="D6878" s="152" t="s">
        <v>6554</v>
      </c>
      <c r="E6878" s="152" t="s">
        <v>7101</v>
      </c>
      <c r="F6878" s="148" t="s">
        <v>7101</v>
      </c>
      <c r="G6878" s="146" t="s">
        <v>406</v>
      </c>
      <c r="H6878" s="145" t="str">
        <f>IF(Proc[[#This Row],[type]]="LFF (MDG-F)",MID(Proc[[#This Row],[Obj]],13,10),"")</f>
        <v>1376C02040</v>
      </c>
      <c r="I6878" s="152"/>
      <c r="J6878" s="145" t="b">
        <f>Proc[[#This Row],[Requested]]=Proc[[#This Row],[CurrentParent]]</f>
        <v>1</v>
      </c>
      <c r="K6878" s="145" t="str">
        <f>IF(Proc[[#This Row],[Author]]="Marcela Urrego",VLOOKUP(LEFT(Proc[[#This Row],[Requested]],1),Table3[#All],2,0),VLOOKUP(Proc[[#This Row],[Author]],Table4[],2,0))</f>
        <v>LS</v>
      </c>
      <c r="L6878" s="148" t="s">
        <v>7174</v>
      </c>
      <c r="M6878" s="140">
        <v>46065</v>
      </c>
      <c r="N6878" s="140"/>
      <c r="O6878" s="140"/>
      <c r="P6878" s="140" t="str">
        <f ca="1">IF(Proc[[#This Row],[DaysAgeing]]&gt;5,"yep","on track")</f>
        <v>yep</v>
      </c>
      <c r="Q6878" s="2">
        <f ca="1">IF(Proc[[#This Row],[DateClosed]]="",ABS(NETWORKDAYS(Proc[[#This Row],[DateOpened]],TODAY()))-1,ABS(NETWORKDAYS(Proc[[#This Row],[DateOpened]],Proc[[#This Row],[DateClosed]]))-1)</f>
        <v>36</v>
      </c>
      <c r="R6878" s="140" t="s">
        <v>488</v>
      </c>
      <c r="S6878" s="145"/>
      <c r="T6878" s="153">
        <v>6877</v>
      </c>
    </row>
    <row r="6879" spans="1:20" hidden="1">
      <c r="A6879" s="146" t="s">
        <v>7148</v>
      </c>
      <c r="B6879" s="145" t="str">
        <f>IFERROR(VLOOKUP(Proc[[#This Row],[App]],Table2[],3,0),"open")</f>
        <v>ok</v>
      </c>
      <c r="C6879" s="147" t="s">
        <v>369</v>
      </c>
      <c r="D6879" s="152" t="s">
        <v>6555</v>
      </c>
      <c r="E6879" s="152" t="s">
        <v>7101</v>
      </c>
      <c r="F6879" s="148" t="s">
        <v>7101</v>
      </c>
      <c r="G6879" s="146" t="s">
        <v>406</v>
      </c>
      <c r="H6879" s="145" t="str">
        <f>IF(Proc[[#This Row],[type]]="LFF (MDG-F)",MID(Proc[[#This Row],[Obj]],13,10),"")</f>
        <v>2011C02040</v>
      </c>
      <c r="I6879" s="152"/>
      <c r="J6879" s="145" t="b">
        <f>Proc[[#This Row],[Requested]]=Proc[[#This Row],[CurrentParent]]</f>
        <v>1</v>
      </c>
      <c r="K6879" s="145" t="str">
        <f>IF(Proc[[#This Row],[Author]]="Marcela Urrego",VLOOKUP(LEFT(Proc[[#This Row],[Requested]],1),Table3[#All],2,0),VLOOKUP(Proc[[#This Row],[Author]],Table4[],2,0))</f>
        <v>LS</v>
      </c>
      <c r="L6879" s="148" t="s">
        <v>7174</v>
      </c>
      <c r="M6879" s="140">
        <v>46065</v>
      </c>
      <c r="N6879" s="140"/>
      <c r="O6879" s="140"/>
      <c r="P6879" s="140" t="str">
        <f ca="1">IF(Proc[[#This Row],[DaysAgeing]]&gt;5,"yep","on track")</f>
        <v>yep</v>
      </c>
      <c r="Q6879" s="2">
        <f ca="1">IF(Proc[[#This Row],[DateClosed]]="",ABS(NETWORKDAYS(Proc[[#This Row],[DateOpened]],TODAY()))-1,ABS(NETWORKDAYS(Proc[[#This Row],[DateOpened]],Proc[[#This Row],[DateClosed]]))-1)</f>
        <v>36</v>
      </c>
      <c r="R6879" s="140" t="s">
        <v>488</v>
      </c>
      <c r="S6879" s="145"/>
      <c r="T6879" s="153">
        <v>6878</v>
      </c>
    </row>
    <row r="6880" spans="1:20" hidden="1">
      <c r="A6880" s="146" t="s">
        <v>7148</v>
      </c>
      <c r="B6880" s="145" t="str">
        <f>IFERROR(VLOOKUP(Proc[[#This Row],[App]],Table2[],3,0),"open")</f>
        <v>ok</v>
      </c>
      <c r="C6880" s="147" t="s">
        <v>369</v>
      </c>
      <c r="D6880" s="152" t="s">
        <v>6556</v>
      </c>
      <c r="E6880" s="152" t="s">
        <v>7101</v>
      </c>
      <c r="F6880" s="148" t="s">
        <v>7101</v>
      </c>
      <c r="G6880" s="146" t="s">
        <v>406</v>
      </c>
      <c r="H6880" s="145" t="str">
        <f>IF(Proc[[#This Row],[type]]="LFF (MDG-F)",MID(Proc[[#This Row],[Obj]],13,10),"")</f>
        <v>2031C02040</v>
      </c>
      <c r="I6880" s="152"/>
      <c r="J6880" s="145" t="b">
        <f>Proc[[#This Row],[Requested]]=Proc[[#This Row],[CurrentParent]]</f>
        <v>1</v>
      </c>
      <c r="K6880" s="145" t="str">
        <f>IF(Proc[[#This Row],[Author]]="Marcela Urrego",VLOOKUP(LEFT(Proc[[#This Row],[Requested]],1),Table3[#All],2,0),VLOOKUP(Proc[[#This Row],[Author]],Table4[],2,0))</f>
        <v>LS</v>
      </c>
      <c r="L6880" s="148" t="s">
        <v>7174</v>
      </c>
      <c r="M6880" s="140">
        <v>46065</v>
      </c>
      <c r="N6880" s="140"/>
      <c r="O6880" s="140"/>
      <c r="P6880" s="140" t="str">
        <f ca="1">IF(Proc[[#This Row],[DaysAgeing]]&gt;5,"yep","on track")</f>
        <v>yep</v>
      </c>
      <c r="Q6880" s="2">
        <f ca="1">IF(Proc[[#This Row],[DateClosed]]="",ABS(NETWORKDAYS(Proc[[#This Row],[DateOpened]],TODAY()))-1,ABS(NETWORKDAYS(Proc[[#This Row],[DateOpened]],Proc[[#This Row],[DateClosed]]))-1)</f>
        <v>36</v>
      </c>
      <c r="R6880" s="140" t="s">
        <v>488</v>
      </c>
      <c r="S6880" s="145"/>
      <c r="T6880" s="153">
        <v>6879</v>
      </c>
    </row>
    <row r="6881" spans="1:20" hidden="1">
      <c r="A6881" s="146" t="s">
        <v>7148</v>
      </c>
      <c r="B6881" s="145" t="str">
        <f>IFERROR(VLOOKUP(Proc[[#This Row],[App]],Table2[],3,0),"open")</f>
        <v>ok</v>
      </c>
      <c r="C6881" s="147" t="s">
        <v>369</v>
      </c>
      <c r="D6881" s="152" t="s">
        <v>6557</v>
      </c>
      <c r="E6881" s="152" t="s">
        <v>7101</v>
      </c>
      <c r="F6881" s="148" t="s">
        <v>7101</v>
      </c>
      <c r="G6881" s="146" t="s">
        <v>406</v>
      </c>
      <c r="H6881" s="145" t="str">
        <f>IF(Proc[[#This Row],[type]]="LFF (MDG-F)",MID(Proc[[#This Row],[Obj]],13,10),"")</f>
        <v>2031C03070</v>
      </c>
      <c r="I6881" s="152"/>
      <c r="J6881" s="145" t="b">
        <f>Proc[[#This Row],[Requested]]=Proc[[#This Row],[CurrentParent]]</f>
        <v>1</v>
      </c>
      <c r="K6881" s="145" t="str">
        <f>IF(Proc[[#This Row],[Author]]="Marcela Urrego",VLOOKUP(LEFT(Proc[[#This Row],[Requested]],1),Table3[#All],2,0),VLOOKUP(Proc[[#This Row],[Author]],Table4[],2,0))</f>
        <v>LS</v>
      </c>
      <c r="L6881" s="148" t="s">
        <v>7174</v>
      </c>
      <c r="M6881" s="140">
        <v>46065</v>
      </c>
      <c r="N6881" s="140"/>
      <c r="O6881" s="140"/>
      <c r="P6881" s="140" t="str">
        <f ca="1">IF(Proc[[#This Row],[DaysAgeing]]&gt;5,"yep","on track")</f>
        <v>yep</v>
      </c>
      <c r="Q6881" s="2">
        <f ca="1">IF(Proc[[#This Row],[DateClosed]]="",ABS(NETWORKDAYS(Proc[[#This Row],[DateOpened]],TODAY()))-1,ABS(NETWORKDAYS(Proc[[#This Row],[DateOpened]],Proc[[#This Row],[DateClosed]]))-1)</f>
        <v>36</v>
      </c>
      <c r="R6881" s="140" t="s">
        <v>488</v>
      </c>
      <c r="S6881" s="145"/>
      <c r="T6881" s="153">
        <v>6880</v>
      </c>
    </row>
    <row r="6882" spans="1:20" hidden="1">
      <c r="A6882" s="146" t="s">
        <v>7148</v>
      </c>
      <c r="B6882" s="145" t="str">
        <f>IFERROR(VLOOKUP(Proc[[#This Row],[App]],Table2[],3,0),"open")</f>
        <v>ok</v>
      </c>
      <c r="C6882" s="147" t="s">
        <v>369</v>
      </c>
      <c r="D6882" s="152" t="s">
        <v>6558</v>
      </c>
      <c r="E6882" s="152" t="s">
        <v>7101</v>
      </c>
      <c r="F6882" s="148" t="s">
        <v>7101</v>
      </c>
      <c r="G6882" s="146" t="s">
        <v>406</v>
      </c>
      <c r="H6882" s="145" t="str">
        <f>IF(Proc[[#This Row],[type]]="LFF (MDG-F)",MID(Proc[[#This Row],[Obj]],13,10),"")</f>
        <v>2011C04442</v>
      </c>
      <c r="I6882" s="152"/>
      <c r="J6882" s="145" t="b">
        <f>Proc[[#This Row],[Requested]]=Proc[[#This Row],[CurrentParent]]</f>
        <v>1</v>
      </c>
      <c r="K6882" s="145" t="str">
        <f>IF(Proc[[#This Row],[Author]]="Marcela Urrego",VLOOKUP(LEFT(Proc[[#This Row],[Requested]],1),Table3[#All],2,0),VLOOKUP(Proc[[#This Row],[Author]],Table4[],2,0))</f>
        <v>LS</v>
      </c>
      <c r="L6882" s="148" t="s">
        <v>7174</v>
      </c>
      <c r="M6882" s="140">
        <v>46065</v>
      </c>
      <c r="N6882" s="140"/>
      <c r="O6882" s="140"/>
      <c r="P6882" s="140" t="str">
        <f ca="1">IF(Proc[[#This Row],[DaysAgeing]]&gt;5,"yep","on track")</f>
        <v>yep</v>
      </c>
      <c r="Q6882" s="2">
        <f ca="1">IF(Proc[[#This Row],[DateClosed]]="",ABS(NETWORKDAYS(Proc[[#This Row],[DateOpened]],TODAY()))-1,ABS(NETWORKDAYS(Proc[[#This Row],[DateOpened]],Proc[[#This Row],[DateClosed]]))-1)</f>
        <v>36</v>
      </c>
      <c r="R6882" s="140" t="s">
        <v>488</v>
      </c>
      <c r="S6882" s="145"/>
      <c r="T6882" s="153">
        <v>6881</v>
      </c>
    </row>
    <row r="6883" spans="1:20" hidden="1">
      <c r="A6883" s="146" t="s">
        <v>7148</v>
      </c>
      <c r="B6883" s="145" t="str">
        <f>IFERROR(VLOOKUP(Proc[[#This Row],[App]],Table2[],3,0),"open")</f>
        <v>ok</v>
      </c>
      <c r="C6883" s="147" t="s">
        <v>369</v>
      </c>
      <c r="D6883" s="152" t="s">
        <v>6559</v>
      </c>
      <c r="E6883" s="152" t="s">
        <v>7101</v>
      </c>
      <c r="F6883" s="148" t="s">
        <v>7101</v>
      </c>
      <c r="G6883" s="146" t="s">
        <v>406</v>
      </c>
      <c r="H6883" s="145" t="str">
        <f>IF(Proc[[#This Row],[type]]="LFF (MDG-F)",MID(Proc[[#This Row],[Obj]],13,10),"")</f>
        <v>2031C04440</v>
      </c>
      <c r="I6883" s="152"/>
      <c r="J6883" s="145" t="b">
        <f>Proc[[#This Row],[Requested]]=Proc[[#This Row],[CurrentParent]]</f>
        <v>1</v>
      </c>
      <c r="K6883" s="145" t="str">
        <f>IF(Proc[[#This Row],[Author]]="Marcela Urrego",VLOOKUP(LEFT(Proc[[#This Row],[Requested]],1),Table3[#All],2,0),VLOOKUP(Proc[[#This Row],[Author]],Table4[],2,0))</f>
        <v>LS</v>
      </c>
      <c r="L6883" s="148" t="s">
        <v>7174</v>
      </c>
      <c r="M6883" s="140">
        <v>46065</v>
      </c>
      <c r="N6883" s="140"/>
      <c r="O6883" s="140"/>
      <c r="P6883" s="140" t="str">
        <f ca="1">IF(Proc[[#This Row],[DaysAgeing]]&gt;5,"yep","on track")</f>
        <v>yep</v>
      </c>
      <c r="Q6883" s="2">
        <f ca="1">IF(Proc[[#This Row],[DateClosed]]="",ABS(NETWORKDAYS(Proc[[#This Row],[DateOpened]],TODAY()))-1,ABS(NETWORKDAYS(Proc[[#This Row],[DateOpened]],Proc[[#This Row],[DateClosed]]))-1)</f>
        <v>36</v>
      </c>
      <c r="R6883" s="140" t="s">
        <v>488</v>
      </c>
      <c r="S6883" s="145"/>
      <c r="T6883" s="153">
        <v>6882</v>
      </c>
    </row>
    <row r="6884" spans="1:20" hidden="1">
      <c r="A6884" s="146" t="s">
        <v>7148</v>
      </c>
      <c r="B6884" s="145" t="str">
        <f>IFERROR(VLOOKUP(Proc[[#This Row],[App]],Table2[],3,0),"open")</f>
        <v>ok</v>
      </c>
      <c r="C6884" s="146" t="s">
        <v>369</v>
      </c>
      <c r="D6884" s="152" t="s">
        <v>6560</v>
      </c>
      <c r="E6884" s="152" t="s">
        <v>7103</v>
      </c>
      <c r="F6884" s="145" t="s">
        <v>7103</v>
      </c>
      <c r="G6884" s="146" t="s">
        <v>400</v>
      </c>
      <c r="H6884" s="145" t="str">
        <f>IF(Proc[[#This Row],[type]]="LFF (MDG-F)",MID(Proc[[#This Row],[Obj]],13,10),"")</f>
        <v/>
      </c>
      <c r="I6884" s="152"/>
      <c r="J6884" s="145" t="b">
        <f>Proc[[#This Row],[Requested]]=Proc[[#This Row],[CurrentParent]]</f>
        <v>1</v>
      </c>
      <c r="K6884" s="145" t="str">
        <f>IF(Proc[[#This Row],[Author]]="Marcela Urrego",VLOOKUP(LEFT(Proc[[#This Row],[Requested]],1),Table3[#All],2,0),VLOOKUP(Proc[[#This Row],[Author]],Table4[],2,0))</f>
        <v>LS</v>
      </c>
      <c r="L6884" s="148" t="s">
        <v>7174</v>
      </c>
      <c r="M6884" s="140">
        <v>46065</v>
      </c>
      <c r="N6884" s="140"/>
      <c r="O6884" s="140"/>
      <c r="P6884" s="140" t="str">
        <f ca="1">IF(Proc[[#This Row],[DaysAgeing]]&gt;5,"yep","on track")</f>
        <v>yep</v>
      </c>
      <c r="Q6884" s="2">
        <f ca="1">IF(Proc[[#This Row],[DateClosed]]="",ABS(NETWORKDAYS(Proc[[#This Row],[DateOpened]],TODAY()))-1,ABS(NETWORKDAYS(Proc[[#This Row],[DateOpened]],Proc[[#This Row],[DateClosed]]))-1)</f>
        <v>36</v>
      </c>
      <c r="R6884" s="140" t="s">
        <v>488</v>
      </c>
      <c r="S6884" s="145"/>
      <c r="T6884" s="153">
        <v>6883</v>
      </c>
    </row>
    <row r="6885" spans="1:20" hidden="1">
      <c r="A6885" s="146" t="s">
        <v>7148</v>
      </c>
      <c r="B6885" s="145" t="str">
        <f>IFERROR(VLOOKUP(Proc[[#This Row],[App]],Table2[],3,0),"open")</f>
        <v>ok</v>
      </c>
      <c r="C6885" s="146" t="s">
        <v>369</v>
      </c>
      <c r="D6885" s="152" t="s">
        <v>6561</v>
      </c>
      <c r="E6885" s="152" t="s">
        <v>7103</v>
      </c>
      <c r="F6885" s="145" t="s">
        <v>7103</v>
      </c>
      <c r="G6885" s="146" t="s">
        <v>400</v>
      </c>
      <c r="H6885" s="145" t="str">
        <f>IF(Proc[[#This Row],[type]]="LFF (MDG-F)",MID(Proc[[#This Row],[Obj]],13,10),"")</f>
        <v/>
      </c>
      <c r="I6885" s="152"/>
      <c r="J6885" s="145" t="b">
        <f>Proc[[#This Row],[Requested]]=Proc[[#This Row],[CurrentParent]]</f>
        <v>1</v>
      </c>
      <c r="K6885" s="145" t="str">
        <f>IF(Proc[[#This Row],[Author]]="Marcela Urrego",VLOOKUP(LEFT(Proc[[#This Row],[Requested]],1),Table3[#All],2,0),VLOOKUP(Proc[[#This Row],[Author]],Table4[],2,0))</f>
        <v>LS</v>
      </c>
      <c r="L6885" s="148" t="s">
        <v>7174</v>
      </c>
      <c r="M6885" s="140">
        <v>46065</v>
      </c>
      <c r="N6885" s="140"/>
      <c r="O6885" s="140"/>
      <c r="P6885" s="140" t="str">
        <f ca="1">IF(Proc[[#This Row],[DaysAgeing]]&gt;5,"yep","on track")</f>
        <v>yep</v>
      </c>
      <c r="Q6885" s="2">
        <f ca="1">IF(Proc[[#This Row],[DateClosed]]="",ABS(NETWORKDAYS(Proc[[#This Row],[DateOpened]],TODAY()))-1,ABS(NETWORKDAYS(Proc[[#This Row],[DateOpened]],Proc[[#This Row],[DateClosed]]))-1)</f>
        <v>36</v>
      </c>
      <c r="R6885" s="140" t="s">
        <v>488</v>
      </c>
      <c r="S6885" s="145"/>
      <c r="T6885" s="153">
        <v>6884</v>
      </c>
    </row>
    <row r="6886" spans="1:20" hidden="1">
      <c r="A6886" s="146" t="s">
        <v>7148</v>
      </c>
      <c r="B6886" s="145" t="str">
        <f>IFERROR(VLOOKUP(Proc[[#This Row],[App]],Table2[],3,0),"open")</f>
        <v>ok</v>
      </c>
      <c r="C6886" s="146" t="s">
        <v>369</v>
      </c>
      <c r="D6886" s="152" t="s">
        <v>6562</v>
      </c>
      <c r="E6886" s="152" t="s">
        <v>7101</v>
      </c>
      <c r="F6886" s="145" t="s">
        <v>7101</v>
      </c>
      <c r="G6886" s="146" t="s">
        <v>400</v>
      </c>
      <c r="H6886" s="145" t="str">
        <f>IF(Proc[[#This Row],[type]]="LFF (MDG-F)",MID(Proc[[#This Row],[Obj]],13,10),"")</f>
        <v/>
      </c>
      <c r="I6886" s="152"/>
      <c r="J6886" s="145" t="b">
        <f>Proc[[#This Row],[Requested]]=Proc[[#This Row],[CurrentParent]]</f>
        <v>1</v>
      </c>
      <c r="K6886" s="145" t="str">
        <f>IF(Proc[[#This Row],[Author]]="Marcela Urrego",VLOOKUP(LEFT(Proc[[#This Row],[Requested]],1),Table3[#All],2,0),VLOOKUP(Proc[[#This Row],[Author]],Table4[],2,0))</f>
        <v>LS</v>
      </c>
      <c r="L6886" s="148" t="s">
        <v>7174</v>
      </c>
      <c r="M6886" s="140">
        <v>46065</v>
      </c>
      <c r="N6886" s="140"/>
      <c r="O6886" s="140"/>
      <c r="P6886" s="140" t="str">
        <f ca="1">IF(Proc[[#This Row],[DaysAgeing]]&gt;5,"yep","on track")</f>
        <v>yep</v>
      </c>
      <c r="Q6886" s="2">
        <f ca="1">IF(Proc[[#This Row],[DateClosed]]="",ABS(NETWORKDAYS(Proc[[#This Row],[DateOpened]],TODAY()))-1,ABS(NETWORKDAYS(Proc[[#This Row],[DateOpened]],Proc[[#This Row],[DateClosed]]))-1)</f>
        <v>36</v>
      </c>
      <c r="R6886" s="140" t="s">
        <v>488</v>
      </c>
      <c r="S6886" s="145"/>
      <c r="T6886" s="153">
        <v>6885</v>
      </c>
    </row>
    <row r="6887" spans="1:20" hidden="1">
      <c r="A6887" s="146" t="s">
        <v>7148</v>
      </c>
      <c r="B6887" s="145" t="str">
        <f>IFERROR(VLOOKUP(Proc[[#This Row],[App]],Table2[],3,0),"open")</f>
        <v>ok</v>
      </c>
      <c r="C6887" s="146" t="s">
        <v>369</v>
      </c>
      <c r="D6887" s="152" t="s">
        <v>6563</v>
      </c>
      <c r="E6887" s="152" t="s">
        <v>7101</v>
      </c>
      <c r="F6887" s="145" t="s">
        <v>7101</v>
      </c>
      <c r="G6887" s="146" t="s">
        <v>400</v>
      </c>
      <c r="H6887" s="145" t="str">
        <f>IF(Proc[[#This Row],[type]]="LFF (MDG-F)",MID(Proc[[#This Row],[Obj]],13,10),"")</f>
        <v/>
      </c>
      <c r="I6887" s="152"/>
      <c r="J6887" s="145" t="b">
        <f>Proc[[#This Row],[Requested]]=Proc[[#This Row],[CurrentParent]]</f>
        <v>1</v>
      </c>
      <c r="K6887" s="145" t="str">
        <f>IF(Proc[[#This Row],[Author]]="Marcela Urrego",VLOOKUP(LEFT(Proc[[#This Row],[Requested]],1),Table3[#All],2,0),VLOOKUP(Proc[[#This Row],[Author]],Table4[],2,0))</f>
        <v>LS</v>
      </c>
      <c r="L6887" s="148" t="s">
        <v>7174</v>
      </c>
      <c r="M6887" s="140">
        <v>46065</v>
      </c>
      <c r="N6887" s="140"/>
      <c r="O6887" s="140"/>
      <c r="P6887" s="140" t="str">
        <f ca="1">IF(Proc[[#This Row],[DaysAgeing]]&gt;5,"yep","on track")</f>
        <v>yep</v>
      </c>
      <c r="Q6887" s="2">
        <f ca="1">IF(Proc[[#This Row],[DateClosed]]="",ABS(NETWORKDAYS(Proc[[#This Row],[DateOpened]],TODAY()))-1,ABS(NETWORKDAYS(Proc[[#This Row],[DateOpened]],Proc[[#This Row],[DateClosed]]))-1)</f>
        <v>36</v>
      </c>
      <c r="R6887" s="140" t="s">
        <v>488</v>
      </c>
      <c r="S6887" s="145"/>
      <c r="T6887" s="153">
        <v>6886</v>
      </c>
    </row>
    <row r="6888" spans="1:20" hidden="1">
      <c r="A6888" s="146" t="s">
        <v>7148</v>
      </c>
      <c r="B6888" s="145" t="str">
        <f>IFERROR(VLOOKUP(Proc[[#This Row],[App]],Table2[],3,0),"open")</f>
        <v>ok</v>
      </c>
      <c r="C6888" s="146" t="s">
        <v>369</v>
      </c>
      <c r="D6888" s="152" t="s">
        <v>6564</v>
      </c>
      <c r="E6888" s="152" t="s">
        <v>7101</v>
      </c>
      <c r="F6888" s="145" t="s">
        <v>7101</v>
      </c>
      <c r="G6888" s="146" t="s">
        <v>400</v>
      </c>
      <c r="H6888" s="145" t="str">
        <f>IF(Proc[[#This Row],[type]]="LFF (MDG-F)",MID(Proc[[#This Row],[Obj]],13,10),"")</f>
        <v/>
      </c>
      <c r="I6888" s="152"/>
      <c r="J6888" s="145" t="b">
        <f>Proc[[#This Row],[Requested]]=Proc[[#This Row],[CurrentParent]]</f>
        <v>1</v>
      </c>
      <c r="K6888" s="145" t="str">
        <f>IF(Proc[[#This Row],[Author]]="Marcela Urrego",VLOOKUP(LEFT(Proc[[#This Row],[Requested]],1),Table3[#All],2,0),VLOOKUP(Proc[[#This Row],[Author]],Table4[],2,0))</f>
        <v>LS</v>
      </c>
      <c r="L6888" s="148" t="s">
        <v>7174</v>
      </c>
      <c r="M6888" s="140">
        <v>46065</v>
      </c>
      <c r="N6888" s="140"/>
      <c r="O6888" s="140"/>
      <c r="P6888" s="140" t="str">
        <f ca="1">IF(Proc[[#This Row],[DaysAgeing]]&gt;5,"yep","on track")</f>
        <v>yep</v>
      </c>
      <c r="Q6888" s="2">
        <f ca="1">IF(Proc[[#This Row],[DateClosed]]="",ABS(NETWORKDAYS(Proc[[#This Row],[DateOpened]],TODAY()))-1,ABS(NETWORKDAYS(Proc[[#This Row],[DateOpened]],Proc[[#This Row],[DateClosed]]))-1)</f>
        <v>36</v>
      </c>
      <c r="R6888" s="140" t="s">
        <v>488</v>
      </c>
      <c r="S6888" s="145"/>
      <c r="T6888" s="153">
        <v>6887</v>
      </c>
    </row>
    <row r="6889" spans="1:20" hidden="1">
      <c r="A6889" s="146" t="s">
        <v>7148</v>
      </c>
      <c r="B6889" s="145" t="str">
        <f>IFERROR(VLOOKUP(Proc[[#This Row],[App]],Table2[],3,0),"open")</f>
        <v>ok</v>
      </c>
      <c r="C6889" s="146" t="s">
        <v>369</v>
      </c>
      <c r="D6889" s="152" t="s">
        <v>6565</v>
      </c>
      <c r="E6889" s="152" t="s">
        <v>7101</v>
      </c>
      <c r="F6889" s="145" t="s">
        <v>7101</v>
      </c>
      <c r="G6889" s="146" t="s">
        <v>400</v>
      </c>
      <c r="H6889" s="145" t="str">
        <f>IF(Proc[[#This Row],[type]]="LFF (MDG-F)",MID(Proc[[#This Row],[Obj]],13,10),"")</f>
        <v/>
      </c>
      <c r="I6889" s="152"/>
      <c r="J6889" s="145" t="b">
        <f>Proc[[#This Row],[Requested]]=Proc[[#This Row],[CurrentParent]]</f>
        <v>1</v>
      </c>
      <c r="K6889" s="145" t="str">
        <f>IF(Proc[[#This Row],[Author]]="Marcela Urrego",VLOOKUP(LEFT(Proc[[#This Row],[Requested]],1),Table3[#All],2,0),VLOOKUP(Proc[[#This Row],[Author]],Table4[],2,0))</f>
        <v>LS</v>
      </c>
      <c r="L6889" s="148" t="s">
        <v>7174</v>
      </c>
      <c r="M6889" s="140">
        <v>46065</v>
      </c>
      <c r="N6889" s="140"/>
      <c r="O6889" s="140"/>
      <c r="P6889" s="140" t="str">
        <f ca="1">IF(Proc[[#This Row],[DaysAgeing]]&gt;5,"yep","on track")</f>
        <v>yep</v>
      </c>
      <c r="Q6889" s="2">
        <f ca="1">IF(Proc[[#This Row],[DateClosed]]="",ABS(NETWORKDAYS(Proc[[#This Row],[DateOpened]],TODAY()))-1,ABS(NETWORKDAYS(Proc[[#This Row],[DateOpened]],Proc[[#This Row],[DateClosed]]))-1)</f>
        <v>36</v>
      </c>
      <c r="R6889" s="140" t="s">
        <v>488</v>
      </c>
      <c r="S6889" s="145"/>
      <c r="T6889" s="153">
        <v>6888</v>
      </c>
    </row>
    <row r="6890" spans="1:20" hidden="1">
      <c r="A6890" s="146" t="s">
        <v>7148</v>
      </c>
      <c r="B6890" s="145" t="str">
        <f>IFERROR(VLOOKUP(Proc[[#This Row],[App]],Table2[],3,0),"open")</f>
        <v>ok</v>
      </c>
      <c r="C6890" s="146" t="s">
        <v>369</v>
      </c>
      <c r="D6890" s="152" t="s">
        <v>6566</v>
      </c>
      <c r="E6890" s="152" t="s">
        <v>7101</v>
      </c>
      <c r="F6890" s="145" t="s">
        <v>7101</v>
      </c>
      <c r="G6890" s="146" t="s">
        <v>400</v>
      </c>
      <c r="H6890" s="145" t="str">
        <f>IF(Proc[[#This Row],[type]]="LFF (MDG-F)",MID(Proc[[#This Row],[Obj]],13,10),"")</f>
        <v/>
      </c>
      <c r="I6890" s="152"/>
      <c r="J6890" s="145" t="b">
        <f>Proc[[#This Row],[Requested]]=Proc[[#This Row],[CurrentParent]]</f>
        <v>1</v>
      </c>
      <c r="K6890" s="145" t="str">
        <f>IF(Proc[[#This Row],[Author]]="Marcela Urrego",VLOOKUP(LEFT(Proc[[#This Row],[Requested]],1),Table3[#All],2,0),VLOOKUP(Proc[[#This Row],[Author]],Table4[],2,0))</f>
        <v>LS</v>
      </c>
      <c r="L6890" s="148" t="s">
        <v>7174</v>
      </c>
      <c r="M6890" s="140">
        <v>46065</v>
      </c>
      <c r="N6890" s="140"/>
      <c r="O6890" s="140"/>
      <c r="P6890" s="140" t="str">
        <f ca="1">IF(Proc[[#This Row],[DaysAgeing]]&gt;5,"yep","on track")</f>
        <v>yep</v>
      </c>
      <c r="Q6890" s="2">
        <f ca="1">IF(Proc[[#This Row],[DateClosed]]="",ABS(NETWORKDAYS(Proc[[#This Row],[DateOpened]],TODAY()))-1,ABS(NETWORKDAYS(Proc[[#This Row],[DateOpened]],Proc[[#This Row],[DateClosed]]))-1)</f>
        <v>36</v>
      </c>
      <c r="R6890" s="140" t="s">
        <v>488</v>
      </c>
      <c r="S6890" s="145"/>
      <c r="T6890" s="153">
        <v>6889</v>
      </c>
    </row>
    <row r="6891" spans="1:20" hidden="1">
      <c r="A6891" s="146" t="s">
        <v>7148</v>
      </c>
      <c r="B6891" s="145" t="str">
        <f>IFERROR(VLOOKUP(Proc[[#This Row],[App]],Table2[],3,0),"open")</f>
        <v>ok</v>
      </c>
      <c r="C6891" s="146" t="s">
        <v>369</v>
      </c>
      <c r="D6891" s="152" t="s">
        <v>6567</v>
      </c>
      <c r="E6891" s="152" t="s">
        <v>7101</v>
      </c>
      <c r="F6891" s="145" t="s">
        <v>7101</v>
      </c>
      <c r="G6891" s="146" t="s">
        <v>400</v>
      </c>
      <c r="H6891" s="145" t="str">
        <f>IF(Proc[[#This Row],[type]]="LFF (MDG-F)",MID(Proc[[#This Row],[Obj]],13,10),"")</f>
        <v/>
      </c>
      <c r="I6891" s="152"/>
      <c r="J6891" s="145" t="b">
        <f>Proc[[#This Row],[Requested]]=Proc[[#This Row],[CurrentParent]]</f>
        <v>1</v>
      </c>
      <c r="K6891" s="145" t="str">
        <f>IF(Proc[[#This Row],[Author]]="Marcela Urrego",VLOOKUP(LEFT(Proc[[#This Row],[Requested]],1),Table3[#All],2,0),VLOOKUP(Proc[[#This Row],[Author]],Table4[],2,0))</f>
        <v>LS</v>
      </c>
      <c r="L6891" s="148" t="s">
        <v>7174</v>
      </c>
      <c r="M6891" s="140">
        <v>46065</v>
      </c>
      <c r="N6891" s="140"/>
      <c r="O6891" s="140"/>
      <c r="P6891" s="140" t="str">
        <f ca="1">IF(Proc[[#This Row],[DaysAgeing]]&gt;5,"yep","on track")</f>
        <v>yep</v>
      </c>
      <c r="Q6891" s="2">
        <f ca="1">IF(Proc[[#This Row],[DateClosed]]="",ABS(NETWORKDAYS(Proc[[#This Row],[DateOpened]],TODAY()))-1,ABS(NETWORKDAYS(Proc[[#This Row],[DateOpened]],Proc[[#This Row],[DateClosed]]))-1)</f>
        <v>36</v>
      </c>
      <c r="R6891" s="140" t="s">
        <v>488</v>
      </c>
      <c r="S6891" s="145"/>
      <c r="T6891" s="153">
        <v>6890</v>
      </c>
    </row>
    <row r="6892" spans="1:20" hidden="1">
      <c r="A6892" s="146" t="s">
        <v>7148</v>
      </c>
      <c r="B6892" s="145" t="str">
        <f>IFERROR(VLOOKUP(Proc[[#This Row],[App]],Table2[],3,0),"open")</f>
        <v>ok</v>
      </c>
      <c r="C6892" s="146" t="s">
        <v>369</v>
      </c>
      <c r="D6892" s="152" t="s">
        <v>6568</v>
      </c>
      <c r="E6892" s="152" t="s">
        <v>7101</v>
      </c>
      <c r="F6892" s="145" t="s">
        <v>7101</v>
      </c>
      <c r="G6892" s="146" t="s">
        <v>400</v>
      </c>
      <c r="H6892" s="145" t="str">
        <f>IF(Proc[[#This Row],[type]]="LFF (MDG-F)",MID(Proc[[#This Row],[Obj]],13,10),"")</f>
        <v/>
      </c>
      <c r="I6892" s="152"/>
      <c r="J6892" s="145" t="b">
        <f>Proc[[#This Row],[Requested]]=Proc[[#This Row],[CurrentParent]]</f>
        <v>1</v>
      </c>
      <c r="K6892" s="145" t="str">
        <f>IF(Proc[[#This Row],[Author]]="Marcela Urrego",VLOOKUP(LEFT(Proc[[#This Row],[Requested]],1),Table3[#All],2,0),VLOOKUP(Proc[[#This Row],[Author]],Table4[],2,0))</f>
        <v>LS</v>
      </c>
      <c r="L6892" s="148" t="s">
        <v>7174</v>
      </c>
      <c r="M6892" s="140">
        <v>46065</v>
      </c>
      <c r="N6892" s="140"/>
      <c r="O6892" s="140"/>
      <c r="P6892" s="140" t="str">
        <f ca="1">IF(Proc[[#This Row],[DaysAgeing]]&gt;5,"yep","on track")</f>
        <v>yep</v>
      </c>
      <c r="Q6892" s="2">
        <f ca="1">IF(Proc[[#This Row],[DateClosed]]="",ABS(NETWORKDAYS(Proc[[#This Row],[DateOpened]],TODAY()))-1,ABS(NETWORKDAYS(Proc[[#This Row],[DateOpened]],Proc[[#This Row],[DateClosed]]))-1)</f>
        <v>36</v>
      </c>
      <c r="R6892" s="140" t="s">
        <v>488</v>
      </c>
      <c r="S6892" s="145"/>
      <c r="T6892" s="153">
        <v>6891</v>
      </c>
    </row>
    <row r="6893" spans="1:20" hidden="1">
      <c r="A6893" s="146" t="s">
        <v>7148</v>
      </c>
      <c r="B6893" s="145" t="str">
        <f>IFERROR(VLOOKUP(Proc[[#This Row],[App]],Table2[],3,0),"open")</f>
        <v>ok</v>
      </c>
      <c r="C6893" s="146" t="s">
        <v>369</v>
      </c>
      <c r="D6893" s="152" t="s">
        <v>6569</v>
      </c>
      <c r="E6893" s="152" t="s">
        <v>7101</v>
      </c>
      <c r="F6893" s="145" t="s">
        <v>7101</v>
      </c>
      <c r="G6893" s="146" t="s">
        <v>400</v>
      </c>
      <c r="H6893" s="145" t="str">
        <f>IF(Proc[[#This Row],[type]]="LFF (MDG-F)",MID(Proc[[#This Row],[Obj]],13,10),"")</f>
        <v/>
      </c>
      <c r="I6893" s="152"/>
      <c r="J6893" s="145" t="b">
        <f>Proc[[#This Row],[Requested]]=Proc[[#This Row],[CurrentParent]]</f>
        <v>1</v>
      </c>
      <c r="K6893" s="145" t="str">
        <f>IF(Proc[[#This Row],[Author]]="Marcela Urrego",VLOOKUP(LEFT(Proc[[#This Row],[Requested]],1),Table3[#All],2,0),VLOOKUP(Proc[[#This Row],[Author]],Table4[],2,0))</f>
        <v>LS</v>
      </c>
      <c r="L6893" s="148" t="s">
        <v>7174</v>
      </c>
      <c r="M6893" s="140">
        <v>46065</v>
      </c>
      <c r="N6893" s="140"/>
      <c r="O6893" s="140"/>
      <c r="P6893" s="140" t="str">
        <f ca="1">IF(Proc[[#This Row],[DaysAgeing]]&gt;5,"yep","on track")</f>
        <v>yep</v>
      </c>
      <c r="Q6893" s="2">
        <f ca="1">IF(Proc[[#This Row],[DateClosed]]="",ABS(NETWORKDAYS(Proc[[#This Row],[DateOpened]],TODAY()))-1,ABS(NETWORKDAYS(Proc[[#This Row],[DateOpened]],Proc[[#This Row],[DateClosed]]))-1)</f>
        <v>36</v>
      </c>
      <c r="R6893" s="140" t="s">
        <v>488</v>
      </c>
      <c r="S6893" s="145"/>
      <c r="T6893" s="153">
        <v>6892</v>
      </c>
    </row>
    <row r="6894" spans="1:20" hidden="1">
      <c r="A6894" s="146" t="s">
        <v>7148</v>
      </c>
      <c r="B6894" s="145" t="str">
        <f>IFERROR(VLOOKUP(Proc[[#This Row],[App]],Table2[],3,0),"open")</f>
        <v>ok</v>
      </c>
      <c r="C6894" s="146" t="s">
        <v>369</v>
      </c>
      <c r="D6894" s="152" t="s">
        <v>6570</v>
      </c>
      <c r="E6894" s="152" t="s">
        <v>7101</v>
      </c>
      <c r="F6894" s="145" t="s">
        <v>7101</v>
      </c>
      <c r="G6894" s="146" t="s">
        <v>400</v>
      </c>
      <c r="H6894" s="145" t="str">
        <f>IF(Proc[[#This Row],[type]]="LFF (MDG-F)",MID(Proc[[#This Row],[Obj]],13,10),"")</f>
        <v/>
      </c>
      <c r="I6894" s="152"/>
      <c r="J6894" s="145" t="b">
        <f>Proc[[#This Row],[Requested]]=Proc[[#This Row],[CurrentParent]]</f>
        <v>1</v>
      </c>
      <c r="K6894" s="145" t="str">
        <f>IF(Proc[[#This Row],[Author]]="Marcela Urrego",VLOOKUP(LEFT(Proc[[#This Row],[Requested]],1),Table3[#All],2,0),VLOOKUP(Proc[[#This Row],[Author]],Table4[],2,0))</f>
        <v>LS</v>
      </c>
      <c r="L6894" s="148" t="s">
        <v>7174</v>
      </c>
      <c r="M6894" s="140">
        <v>46065</v>
      </c>
      <c r="N6894" s="140"/>
      <c r="O6894" s="140"/>
      <c r="P6894" s="140" t="str">
        <f ca="1">IF(Proc[[#This Row],[DaysAgeing]]&gt;5,"yep","on track")</f>
        <v>yep</v>
      </c>
      <c r="Q6894" s="2">
        <f ca="1">IF(Proc[[#This Row],[DateClosed]]="",ABS(NETWORKDAYS(Proc[[#This Row],[DateOpened]],TODAY()))-1,ABS(NETWORKDAYS(Proc[[#This Row],[DateOpened]],Proc[[#This Row],[DateClosed]]))-1)</f>
        <v>36</v>
      </c>
      <c r="R6894" s="140" t="s">
        <v>488</v>
      </c>
      <c r="S6894" s="145"/>
      <c r="T6894" s="153">
        <v>6893</v>
      </c>
    </row>
    <row r="6895" spans="1:20" hidden="1">
      <c r="A6895" s="146" t="s">
        <v>7148</v>
      </c>
      <c r="B6895" s="153" t="str">
        <f>IFERROR(VLOOKUP(Proc[[#This Row],[App]],Table2[],3,0),"open")</f>
        <v>ok</v>
      </c>
      <c r="C6895" s="146" t="s">
        <v>369</v>
      </c>
      <c r="D6895" s="152" t="s">
        <v>6571</v>
      </c>
      <c r="E6895" s="152" t="s">
        <v>7101</v>
      </c>
      <c r="F6895" s="153" t="s">
        <v>7101</v>
      </c>
      <c r="G6895" s="146" t="s">
        <v>400</v>
      </c>
      <c r="H6895" s="145" t="str">
        <f>IF(Proc[[#This Row],[type]]="LFF (MDG-F)",MID(Proc[[#This Row],[Obj]],13,10),"")</f>
        <v/>
      </c>
      <c r="I6895" s="152"/>
      <c r="J6895" s="145" t="b">
        <f>Proc[[#This Row],[Requested]]=Proc[[#This Row],[CurrentParent]]</f>
        <v>1</v>
      </c>
      <c r="K6895" s="153" t="str">
        <f>IF(Proc[[#This Row],[Author]]="Marcela Urrego",VLOOKUP(LEFT(Proc[[#This Row],[Requested]],1),Table3[#All],2,0),VLOOKUP(Proc[[#This Row],[Author]],Table4[],2,0))</f>
        <v>LS</v>
      </c>
      <c r="L6895" s="148" t="s">
        <v>7174</v>
      </c>
      <c r="M6895" s="140">
        <v>46065</v>
      </c>
      <c r="N6895" s="140"/>
      <c r="O6895" s="140"/>
      <c r="P6895" s="140" t="str">
        <f ca="1">IF(Proc[[#This Row],[DaysAgeing]]&gt;5,"yep","on track")</f>
        <v>yep</v>
      </c>
      <c r="Q6895" s="2">
        <f ca="1">IF(Proc[[#This Row],[DateClosed]]="",ABS(NETWORKDAYS(Proc[[#This Row],[DateOpened]],TODAY()))-1,ABS(NETWORKDAYS(Proc[[#This Row],[DateOpened]],Proc[[#This Row],[DateClosed]]))-1)</f>
        <v>36</v>
      </c>
      <c r="R6895" s="140" t="s">
        <v>488</v>
      </c>
      <c r="S6895" s="145"/>
      <c r="T6895" s="153">
        <v>6894</v>
      </c>
    </row>
    <row r="6896" spans="1:20" hidden="1">
      <c r="A6896" s="146" t="s">
        <v>7148</v>
      </c>
      <c r="B6896" s="145" t="str">
        <f>IFERROR(VLOOKUP(Proc[[#This Row],[App]],Table2[],3,0),"open")</f>
        <v>ok</v>
      </c>
      <c r="C6896" s="146" t="s">
        <v>369</v>
      </c>
      <c r="D6896" s="152" t="s">
        <v>6572</v>
      </c>
      <c r="E6896" s="152" t="s">
        <v>7101</v>
      </c>
      <c r="F6896" s="145" t="s">
        <v>7101</v>
      </c>
      <c r="G6896" s="146" t="s">
        <v>400</v>
      </c>
      <c r="H6896" s="145" t="str">
        <f>IF(Proc[[#This Row],[type]]="LFF (MDG-F)",MID(Proc[[#This Row],[Obj]],13,10),"")</f>
        <v/>
      </c>
      <c r="I6896" s="152"/>
      <c r="J6896" s="145" t="b">
        <f>Proc[[#This Row],[Requested]]=Proc[[#This Row],[CurrentParent]]</f>
        <v>1</v>
      </c>
      <c r="K6896" s="145" t="str">
        <f>IF(Proc[[#This Row],[Author]]="Marcela Urrego",VLOOKUP(LEFT(Proc[[#This Row],[Requested]],1),Table3[#All],2,0),VLOOKUP(Proc[[#This Row],[Author]],Table4[],2,0))</f>
        <v>LS</v>
      </c>
      <c r="L6896" s="148" t="s">
        <v>7174</v>
      </c>
      <c r="M6896" s="140">
        <v>46065</v>
      </c>
      <c r="N6896" s="140"/>
      <c r="O6896" s="140"/>
      <c r="P6896" s="140" t="str">
        <f ca="1">IF(Proc[[#This Row],[DaysAgeing]]&gt;5,"yep","on track")</f>
        <v>yep</v>
      </c>
      <c r="Q6896" s="2">
        <f ca="1">IF(Proc[[#This Row],[DateClosed]]="",ABS(NETWORKDAYS(Proc[[#This Row],[DateOpened]],TODAY()))-1,ABS(NETWORKDAYS(Proc[[#This Row],[DateOpened]],Proc[[#This Row],[DateClosed]]))-1)</f>
        <v>36</v>
      </c>
      <c r="R6896" s="140" t="s">
        <v>488</v>
      </c>
      <c r="S6896" s="145"/>
      <c r="T6896" s="153">
        <v>6895</v>
      </c>
    </row>
    <row r="6897" spans="1:20" hidden="1">
      <c r="A6897" s="146" t="s">
        <v>7148</v>
      </c>
      <c r="B6897" s="145" t="str">
        <f>IFERROR(VLOOKUP(Proc[[#This Row],[App]],Table2[],3,0),"open")</f>
        <v>ok</v>
      </c>
      <c r="C6897" s="146" t="s">
        <v>369</v>
      </c>
      <c r="D6897" s="152" t="s">
        <v>2017</v>
      </c>
      <c r="E6897" s="152" t="s">
        <v>7101</v>
      </c>
      <c r="F6897" s="145" t="s">
        <v>7101</v>
      </c>
      <c r="G6897" s="146" t="s">
        <v>400</v>
      </c>
      <c r="H6897" s="145" t="str">
        <f>IF(Proc[[#This Row],[type]]="LFF (MDG-F)",MID(Proc[[#This Row],[Obj]],13,10),"")</f>
        <v/>
      </c>
      <c r="I6897" s="152"/>
      <c r="J6897" s="145" t="b">
        <f>Proc[[#This Row],[Requested]]=Proc[[#This Row],[CurrentParent]]</f>
        <v>1</v>
      </c>
      <c r="K6897" s="145" t="str">
        <f>IF(Proc[[#This Row],[Author]]="Marcela Urrego",VLOOKUP(LEFT(Proc[[#This Row],[Requested]],1),Table3[#All],2,0),VLOOKUP(Proc[[#This Row],[Author]],Table4[],2,0))</f>
        <v>LS</v>
      </c>
      <c r="L6897" s="148" t="s">
        <v>7174</v>
      </c>
      <c r="M6897" s="140">
        <v>46065</v>
      </c>
      <c r="N6897" s="140"/>
      <c r="O6897" s="140"/>
      <c r="P6897" s="140" t="str">
        <f ca="1">IF(Proc[[#This Row],[DaysAgeing]]&gt;5,"yep","on track")</f>
        <v>yep</v>
      </c>
      <c r="Q6897" s="2">
        <f ca="1">IF(Proc[[#This Row],[DateClosed]]="",ABS(NETWORKDAYS(Proc[[#This Row],[DateOpened]],TODAY()))-1,ABS(NETWORKDAYS(Proc[[#This Row],[DateOpened]],Proc[[#This Row],[DateClosed]]))-1)</f>
        <v>36</v>
      </c>
      <c r="R6897" s="140" t="s">
        <v>488</v>
      </c>
      <c r="S6897" s="145"/>
      <c r="T6897" s="153">
        <v>6896</v>
      </c>
    </row>
    <row r="6898" spans="1:20" hidden="1">
      <c r="A6898" s="146" t="s">
        <v>7148</v>
      </c>
      <c r="B6898" s="145" t="str">
        <f>IFERROR(VLOOKUP(Proc[[#This Row],[App]],Table2[],3,0),"open")</f>
        <v>ok</v>
      </c>
      <c r="C6898" s="146" t="s">
        <v>369</v>
      </c>
      <c r="D6898" s="152" t="s">
        <v>6573</v>
      </c>
      <c r="E6898" s="152" t="s">
        <v>7101</v>
      </c>
      <c r="F6898" s="145" t="s">
        <v>7101</v>
      </c>
      <c r="G6898" s="146" t="s">
        <v>400</v>
      </c>
      <c r="H6898" s="145" t="str">
        <f>IF(Proc[[#This Row],[type]]="LFF (MDG-F)",MID(Proc[[#This Row],[Obj]],13,10),"")</f>
        <v/>
      </c>
      <c r="I6898" s="152"/>
      <c r="J6898" s="145" t="b">
        <f>Proc[[#This Row],[Requested]]=Proc[[#This Row],[CurrentParent]]</f>
        <v>1</v>
      </c>
      <c r="K6898" s="145" t="str">
        <f>IF(Proc[[#This Row],[Author]]="Marcela Urrego",VLOOKUP(LEFT(Proc[[#This Row],[Requested]],1),Table3[#All],2,0),VLOOKUP(Proc[[#This Row],[Author]],Table4[],2,0))</f>
        <v>LS</v>
      </c>
      <c r="L6898" s="148" t="s">
        <v>7174</v>
      </c>
      <c r="M6898" s="140">
        <v>46065</v>
      </c>
      <c r="N6898" s="140"/>
      <c r="O6898" s="140"/>
      <c r="P6898" s="140" t="str">
        <f ca="1">IF(Proc[[#This Row],[DaysAgeing]]&gt;5,"yep","on track")</f>
        <v>yep</v>
      </c>
      <c r="Q6898" s="2">
        <f ca="1">IF(Proc[[#This Row],[DateClosed]]="",ABS(NETWORKDAYS(Proc[[#This Row],[DateOpened]],TODAY()))-1,ABS(NETWORKDAYS(Proc[[#This Row],[DateOpened]],Proc[[#This Row],[DateClosed]]))-1)</f>
        <v>36</v>
      </c>
      <c r="R6898" s="140" t="s">
        <v>488</v>
      </c>
      <c r="S6898" s="145"/>
      <c r="T6898" s="153">
        <v>6897</v>
      </c>
    </row>
    <row r="6899" spans="1:20" hidden="1">
      <c r="A6899" s="146" t="s">
        <v>7148</v>
      </c>
      <c r="B6899" s="145" t="str">
        <f>IFERROR(VLOOKUP(Proc[[#This Row],[App]],Table2[],3,0),"open")</f>
        <v>ok</v>
      </c>
      <c r="C6899" s="146" t="s">
        <v>369</v>
      </c>
      <c r="D6899" s="152" t="s">
        <v>6574</v>
      </c>
      <c r="E6899" s="152" t="s">
        <v>7101</v>
      </c>
      <c r="F6899" s="145" t="s">
        <v>7101</v>
      </c>
      <c r="G6899" s="146" t="s">
        <v>400</v>
      </c>
      <c r="H6899" s="145" t="str">
        <f>IF(Proc[[#This Row],[type]]="LFF (MDG-F)",MID(Proc[[#This Row],[Obj]],13,10),"")</f>
        <v/>
      </c>
      <c r="I6899" s="152"/>
      <c r="J6899" s="145" t="b">
        <f>Proc[[#This Row],[Requested]]=Proc[[#This Row],[CurrentParent]]</f>
        <v>1</v>
      </c>
      <c r="K6899" s="145" t="str">
        <f>IF(Proc[[#This Row],[Author]]="Marcela Urrego",VLOOKUP(LEFT(Proc[[#This Row],[Requested]],1),Table3[#All],2,0),VLOOKUP(Proc[[#This Row],[Author]],Table4[],2,0))</f>
        <v>LS</v>
      </c>
      <c r="L6899" s="148" t="s">
        <v>7174</v>
      </c>
      <c r="M6899" s="140">
        <v>46065</v>
      </c>
      <c r="N6899" s="140"/>
      <c r="O6899" s="140"/>
      <c r="P6899" s="140" t="str">
        <f ca="1">IF(Proc[[#This Row],[DaysAgeing]]&gt;5,"yep","on track")</f>
        <v>yep</v>
      </c>
      <c r="Q6899" s="2">
        <f ca="1">IF(Proc[[#This Row],[DateClosed]]="",ABS(NETWORKDAYS(Proc[[#This Row],[DateOpened]],TODAY()))-1,ABS(NETWORKDAYS(Proc[[#This Row],[DateOpened]],Proc[[#This Row],[DateClosed]]))-1)</f>
        <v>36</v>
      </c>
      <c r="R6899" s="140" t="s">
        <v>488</v>
      </c>
      <c r="S6899" s="145"/>
      <c r="T6899" s="153">
        <v>6898</v>
      </c>
    </row>
    <row r="6900" spans="1:20" hidden="1">
      <c r="A6900" s="146" t="s">
        <v>7148</v>
      </c>
      <c r="B6900" s="145" t="str">
        <f>IFERROR(VLOOKUP(Proc[[#This Row],[App]],Table2[],3,0),"open")</f>
        <v>ok</v>
      </c>
      <c r="C6900" s="146" t="s">
        <v>369</v>
      </c>
      <c r="D6900" s="152" t="s">
        <v>6575</v>
      </c>
      <c r="E6900" s="152" t="s">
        <v>7101</v>
      </c>
      <c r="F6900" s="145" t="s">
        <v>7101</v>
      </c>
      <c r="G6900" s="146" t="s">
        <v>400</v>
      </c>
      <c r="H6900" s="145" t="str">
        <f>IF(Proc[[#This Row],[type]]="LFF (MDG-F)",MID(Proc[[#This Row],[Obj]],13,10),"")</f>
        <v/>
      </c>
      <c r="I6900" s="152"/>
      <c r="J6900" s="145" t="b">
        <f>Proc[[#This Row],[Requested]]=Proc[[#This Row],[CurrentParent]]</f>
        <v>1</v>
      </c>
      <c r="K6900" s="145" t="str">
        <f>IF(Proc[[#This Row],[Author]]="Marcela Urrego",VLOOKUP(LEFT(Proc[[#This Row],[Requested]],1),Table3[#All],2,0),VLOOKUP(Proc[[#This Row],[Author]],Table4[],2,0))</f>
        <v>LS</v>
      </c>
      <c r="L6900" s="148" t="s">
        <v>7174</v>
      </c>
      <c r="M6900" s="140">
        <v>46065</v>
      </c>
      <c r="N6900" s="140"/>
      <c r="O6900" s="140"/>
      <c r="P6900" s="140" t="str">
        <f ca="1">IF(Proc[[#This Row],[DaysAgeing]]&gt;5,"yep","on track")</f>
        <v>yep</v>
      </c>
      <c r="Q6900" s="2">
        <f ca="1">IF(Proc[[#This Row],[DateClosed]]="",ABS(NETWORKDAYS(Proc[[#This Row],[DateOpened]],TODAY()))-1,ABS(NETWORKDAYS(Proc[[#This Row],[DateOpened]],Proc[[#This Row],[DateClosed]]))-1)</f>
        <v>36</v>
      </c>
      <c r="R6900" s="140" t="s">
        <v>488</v>
      </c>
      <c r="S6900" s="145"/>
      <c r="T6900" s="153">
        <v>6899</v>
      </c>
    </row>
    <row r="6901" spans="1:20" hidden="1">
      <c r="A6901" s="146" t="s">
        <v>7148</v>
      </c>
      <c r="B6901" s="145" t="str">
        <f>IFERROR(VLOOKUP(Proc[[#This Row],[App]],Table2[],3,0),"open")</f>
        <v>ok</v>
      </c>
      <c r="C6901" s="146" t="s">
        <v>369</v>
      </c>
      <c r="D6901" s="152" t="s">
        <v>6576</v>
      </c>
      <c r="E6901" s="152" t="s">
        <v>7101</v>
      </c>
      <c r="F6901" s="145" t="s">
        <v>7101</v>
      </c>
      <c r="G6901" s="146" t="s">
        <v>400</v>
      </c>
      <c r="H6901" s="145" t="str">
        <f>IF(Proc[[#This Row],[type]]="LFF (MDG-F)",MID(Proc[[#This Row],[Obj]],13,10),"")</f>
        <v/>
      </c>
      <c r="I6901" s="152"/>
      <c r="J6901" s="145" t="b">
        <f>Proc[[#This Row],[Requested]]=Proc[[#This Row],[CurrentParent]]</f>
        <v>1</v>
      </c>
      <c r="K6901" s="145" t="str">
        <f>IF(Proc[[#This Row],[Author]]="Marcela Urrego",VLOOKUP(LEFT(Proc[[#This Row],[Requested]],1),Table3[#All],2,0),VLOOKUP(Proc[[#This Row],[Author]],Table4[],2,0))</f>
        <v>LS</v>
      </c>
      <c r="L6901" s="148" t="s">
        <v>7174</v>
      </c>
      <c r="M6901" s="140">
        <v>46065</v>
      </c>
      <c r="N6901" s="140"/>
      <c r="O6901" s="140"/>
      <c r="P6901" s="140" t="str">
        <f ca="1">IF(Proc[[#This Row],[DaysAgeing]]&gt;5,"yep","on track")</f>
        <v>yep</v>
      </c>
      <c r="Q6901" s="2">
        <f ca="1">IF(Proc[[#This Row],[DateClosed]]="",ABS(NETWORKDAYS(Proc[[#This Row],[DateOpened]],TODAY()))-1,ABS(NETWORKDAYS(Proc[[#This Row],[DateOpened]],Proc[[#This Row],[DateClosed]]))-1)</f>
        <v>36</v>
      </c>
      <c r="R6901" s="140" t="s">
        <v>488</v>
      </c>
      <c r="S6901" s="145"/>
      <c r="T6901" s="153">
        <v>6900</v>
      </c>
    </row>
    <row r="6902" spans="1:20" hidden="1">
      <c r="A6902" s="146" t="s">
        <v>7148</v>
      </c>
      <c r="B6902" s="145" t="str">
        <f>IFERROR(VLOOKUP(Proc[[#This Row],[App]],Table2[],3,0),"open")</f>
        <v>ok</v>
      </c>
      <c r="C6902" s="146" t="s">
        <v>369</v>
      </c>
      <c r="D6902" s="152" t="s">
        <v>1407</v>
      </c>
      <c r="E6902" s="152" t="s">
        <v>7101</v>
      </c>
      <c r="F6902" s="145" t="s">
        <v>7101</v>
      </c>
      <c r="G6902" s="146" t="s">
        <v>400</v>
      </c>
      <c r="H6902" s="145" t="str">
        <f>IF(Proc[[#This Row],[type]]="LFF (MDG-F)",MID(Proc[[#This Row],[Obj]],13,10),"")</f>
        <v/>
      </c>
      <c r="I6902" s="152"/>
      <c r="J6902" s="145" t="b">
        <f>Proc[[#This Row],[Requested]]=Proc[[#This Row],[CurrentParent]]</f>
        <v>1</v>
      </c>
      <c r="K6902" s="145" t="str">
        <f>IF(Proc[[#This Row],[Author]]="Marcela Urrego",VLOOKUP(LEFT(Proc[[#This Row],[Requested]],1),Table3[#All],2,0),VLOOKUP(Proc[[#This Row],[Author]],Table4[],2,0))</f>
        <v>LS</v>
      </c>
      <c r="L6902" s="148" t="s">
        <v>7174</v>
      </c>
      <c r="M6902" s="140">
        <v>46065</v>
      </c>
      <c r="N6902" s="140"/>
      <c r="O6902" s="140"/>
      <c r="P6902" s="140" t="str">
        <f ca="1">IF(Proc[[#This Row],[DaysAgeing]]&gt;5,"yep","on track")</f>
        <v>yep</v>
      </c>
      <c r="Q6902" s="2">
        <f ca="1">IF(Proc[[#This Row],[DateClosed]]="",ABS(NETWORKDAYS(Proc[[#This Row],[DateOpened]],TODAY()))-1,ABS(NETWORKDAYS(Proc[[#This Row],[DateOpened]],Proc[[#This Row],[DateClosed]]))-1)</f>
        <v>36</v>
      </c>
      <c r="R6902" s="140" t="s">
        <v>488</v>
      </c>
      <c r="S6902" s="145"/>
      <c r="T6902" s="153">
        <v>6901</v>
      </c>
    </row>
    <row r="6903" spans="1:20" hidden="1">
      <c r="A6903" s="146" t="s">
        <v>7148</v>
      </c>
      <c r="B6903" s="145" t="str">
        <f>IFERROR(VLOOKUP(Proc[[#This Row],[App]],Table2[],3,0),"open")</f>
        <v>ok</v>
      </c>
      <c r="C6903" s="146" t="s">
        <v>369</v>
      </c>
      <c r="D6903" s="152" t="s">
        <v>6577</v>
      </c>
      <c r="E6903" s="152" t="s">
        <v>7101</v>
      </c>
      <c r="F6903" s="145" t="s">
        <v>7101</v>
      </c>
      <c r="G6903" s="146" t="s">
        <v>400</v>
      </c>
      <c r="H6903" s="145" t="str">
        <f>IF(Proc[[#This Row],[type]]="LFF (MDG-F)",MID(Proc[[#This Row],[Obj]],13,10),"")</f>
        <v/>
      </c>
      <c r="I6903" s="152"/>
      <c r="J6903" s="145" t="b">
        <f>Proc[[#This Row],[Requested]]=Proc[[#This Row],[CurrentParent]]</f>
        <v>1</v>
      </c>
      <c r="K6903" s="145" t="str">
        <f>IF(Proc[[#This Row],[Author]]="Marcela Urrego",VLOOKUP(LEFT(Proc[[#This Row],[Requested]],1),Table3[#All],2,0),VLOOKUP(Proc[[#This Row],[Author]],Table4[],2,0))</f>
        <v>LS</v>
      </c>
      <c r="L6903" s="148" t="s">
        <v>7174</v>
      </c>
      <c r="M6903" s="140">
        <v>46065</v>
      </c>
      <c r="N6903" s="140"/>
      <c r="O6903" s="140"/>
      <c r="P6903" s="140" t="str">
        <f ca="1">IF(Proc[[#This Row],[DaysAgeing]]&gt;5,"yep","on track")</f>
        <v>yep</v>
      </c>
      <c r="Q6903" s="2">
        <f ca="1">IF(Proc[[#This Row],[DateClosed]]="",ABS(NETWORKDAYS(Proc[[#This Row],[DateOpened]],TODAY()))-1,ABS(NETWORKDAYS(Proc[[#This Row],[DateOpened]],Proc[[#This Row],[DateClosed]]))-1)</f>
        <v>36</v>
      </c>
      <c r="R6903" s="140" t="s">
        <v>488</v>
      </c>
      <c r="S6903" s="145"/>
      <c r="T6903" s="153">
        <v>6902</v>
      </c>
    </row>
    <row r="6904" spans="1:20" hidden="1">
      <c r="A6904" s="146" t="s">
        <v>7148</v>
      </c>
      <c r="B6904" s="145" t="str">
        <f>IFERROR(VLOOKUP(Proc[[#This Row],[App]],Table2[],3,0),"open")</f>
        <v>ok</v>
      </c>
      <c r="C6904" s="146" t="s">
        <v>369</v>
      </c>
      <c r="D6904" s="152" t="s">
        <v>6578</v>
      </c>
      <c r="E6904" s="152" t="s">
        <v>7101</v>
      </c>
      <c r="F6904" s="145" t="s">
        <v>7101</v>
      </c>
      <c r="G6904" s="146" t="s">
        <v>400</v>
      </c>
      <c r="H6904" s="145" t="str">
        <f>IF(Proc[[#This Row],[type]]="LFF (MDG-F)",MID(Proc[[#This Row],[Obj]],13,10),"")</f>
        <v/>
      </c>
      <c r="I6904" s="152"/>
      <c r="J6904" s="145" t="b">
        <f>Proc[[#This Row],[Requested]]=Proc[[#This Row],[CurrentParent]]</f>
        <v>1</v>
      </c>
      <c r="K6904" s="145" t="str">
        <f>IF(Proc[[#This Row],[Author]]="Marcela Urrego",VLOOKUP(LEFT(Proc[[#This Row],[Requested]],1),Table3[#All],2,0),VLOOKUP(Proc[[#This Row],[Author]],Table4[],2,0))</f>
        <v>LS</v>
      </c>
      <c r="L6904" s="148" t="s">
        <v>7174</v>
      </c>
      <c r="M6904" s="140">
        <v>46065</v>
      </c>
      <c r="N6904" s="140"/>
      <c r="O6904" s="140"/>
      <c r="P6904" s="140" t="str">
        <f ca="1">IF(Proc[[#This Row],[DaysAgeing]]&gt;5,"yep","on track")</f>
        <v>yep</v>
      </c>
      <c r="Q6904" s="2">
        <f ca="1">IF(Proc[[#This Row],[DateClosed]]="",ABS(NETWORKDAYS(Proc[[#This Row],[DateOpened]],TODAY()))-1,ABS(NETWORKDAYS(Proc[[#This Row],[DateOpened]],Proc[[#This Row],[DateClosed]]))-1)</f>
        <v>36</v>
      </c>
      <c r="R6904" s="140" t="s">
        <v>488</v>
      </c>
      <c r="S6904" s="145"/>
      <c r="T6904" s="153">
        <v>6903</v>
      </c>
    </row>
    <row r="6905" spans="1:20" hidden="1">
      <c r="A6905" s="146" t="s">
        <v>7148</v>
      </c>
      <c r="B6905" s="145" t="str">
        <f>IFERROR(VLOOKUP(Proc[[#This Row],[App]],Table2[],3,0),"open")</f>
        <v>ok</v>
      </c>
      <c r="C6905" s="146" t="s">
        <v>369</v>
      </c>
      <c r="D6905" s="152" t="s">
        <v>6579</v>
      </c>
      <c r="E6905" s="152" t="s">
        <v>7101</v>
      </c>
      <c r="F6905" s="145" t="s">
        <v>7101</v>
      </c>
      <c r="G6905" s="146" t="s">
        <v>400</v>
      </c>
      <c r="H6905" s="145" t="str">
        <f>IF(Proc[[#This Row],[type]]="LFF (MDG-F)",MID(Proc[[#This Row],[Obj]],13,10),"")</f>
        <v/>
      </c>
      <c r="I6905" s="152"/>
      <c r="J6905" s="145" t="b">
        <f>Proc[[#This Row],[Requested]]=Proc[[#This Row],[CurrentParent]]</f>
        <v>1</v>
      </c>
      <c r="K6905" s="145" t="str">
        <f>IF(Proc[[#This Row],[Author]]="Marcela Urrego",VLOOKUP(LEFT(Proc[[#This Row],[Requested]],1),Table3[#All],2,0),VLOOKUP(Proc[[#This Row],[Author]],Table4[],2,0))</f>
        <v>LS</v>
      </c>
      <c r="L6905" s="148" t="s">
        <v>7174</v>
      </c>
      <c r="M6905" s="140">
        <v>46065</v>
      </c>
      <c r="N6905" s="140"/>
      <c r="O6905" s="140"/>
      <c r="P6905" s="140" t="str">
        <f ca="1">IF(Proc[[#This Row],[DaysAgeing]]&gt;5,"yep","on track")</f>
        <v>yep</v>
      </c>
      <c r="Q6905" s="2">
        <f ca="1">IF(Proc[[#This Row],[DateClosed]]="",ABS(NETWORKDAYS(Proc[[#This Row],[DateOpened]],TODAY()))-1,ABS(NETWORKDAYS(Proc[[#This Row],[DateOpened]],Proc[[#This Row],[DateClosed]]))-1)</f>
        <v>36</v>
      </c>
      <c r="R6905" s="140" t="s">
        <v>488</v>
      </c>
      <c r="S6905" s="145"/>
      <c r="T6905" s="153">
        <v>6904</v>
      </c>
    </row>
    <row r="6906" spans="1:20" hidden="1">
      <c r="A6906" s="146" t="s">
        <v>7148</v>
      </c>
      <c r="B6906" s="145" t="str">
        <f>IFERROR(VLOOKUP(Proc[[#This Row],[App]],Table2[],3,0),"open")</f>
        <v>ok</v>
      </c>
      <c r="C6906" s="146" t="s">
        <v>369</v>
      </c>
      <c r="D6906" s="152" t="s">
        <v>6580</v>
      </c>
      <c r="E6906" s="152" t="s">
        <v>7101</v>
      </c>
      <c r="F6906" s="145" t="s">
        <v>7101</v>
      </c>
      <c r="G6906" s="146" t="s">
        <v>400</v>
      </c>
      <c r="H6906" s="145" t="str">
        <f>IF(Proc[[#This Row],[type]]="LFF (MDG-F)",MID(Proc[[#This Row],[Obj]],13,10),"")</f>
        <v/>
      </c>
      <c r="I6906" s="152"/>
      <c r="J6906" s="145" t="b">
        <f>Proc[[#This Row],[Requested]]=Proc[[#This Row],[CurrentParent]]</f>
        <v>1</v>
      </c>
      <c r="K6906" s="145" t="str">
        <f>IF(Proc[[#This Row],[Author]]="Marcela Urrego",VLOOKUP(LEFT(Proc[[#This Row],[Requested]],1),Table3[#All],2,0),VLOOKUP(Proc[[#This Row],[Author]],Table4[],2,0))</f>
        <v>LS</v>
      </c>
      <c r="L6906" s="148" t="s">
        <v>7174</v>
      </c>
      <c r="M6906" s="140">
        <v>46065</v>
      </c>
      <c r="N6906" s="140"/>
      <c r="O6906" s="140"/>
      <c r="P6906" s="140" t="str">
        <f ca="1">IF(Proc[[#This Row],[DaysAgeing]]&gt;5,"yep","on track")</f>
        <v>yep</v>
      </c>
      <c r="Q6906" s="2">
        <f ca="1">IF(Proc[[#This Row],[DateClosed]]="",ABS(NETWORKDAYS(Proc[[#This Row],[DateOpened]],TODAY()))-1,ABS(NETWORKDAYS(Proc[[#This Row],[DateOpened]],Proc[[#This Row],[DateClosed]]))-1)</f>
        <v>36</v>
      </c>
      <c r="R6906" s="140" t="s">
        <v>488</v>
      </c>
      <c r="S6906" s="145"/>
      <c r="T6906" s="153">
        <v>6905</v>
      </c>
    </row>
    <row r="6907" spans="1:20" hidden="1">
      <c r="A6907" s="146" t="s">
        <v>7148</v>
      </c>
      <c r="B6907" s="145" t="str">
        <f>IFERROR(VLOOKUP(Proc[[#This Row],[App]],Table2[],3,0),"open")</f>
        <v>ok</v>
      </c>
      <c r="C6907" s="146" t="s">
        <v>369</v>
      </c>
      <c r="D6907" s="152" t="s">
        <v>1408</v>
      </c>
      <c r="E6907" s="152" t="s">
        <v>7101</v>
      </c>
      <c r="F6907" s="145" t="s">
        <v>7101</v>
      </c>
      <c r="G6907" s="146" t="s">
        <v>400</v>
      </c>
      <c r="H6907" s="145" t="str">
        <f>IF(Proc[[#This Row],[type]]="LFF (MDG-F)",MID(Proc[[#This Row],[Obj]],13,10),"")</f>
        <v/>
      </c>
      <c r="I6907" s="152"/>
      <c r="J6907" s="145" t="b">
        <f>Proc[[#This Row],[Requested]]=Proc[[#This Row],[CurrentParent]]</f>
        <v>1</v>
      </c>
      <c r="K6907" s="145" t="str">
        <f>IF(Proc[[#This Row],[Author]]="Marcela Urrego",VLOOKUP(LEFT(Proc[[#This Row],[Requested]],1),Table3[#All],2,0),VLOOKUP(Proc[[#This Row],[Author]],Table4[],2,0))</f>
        <v>LS</v>
      </c>
      <c r="L6907" s="148" t="s">
        <v>7174</v>
      </c>
      <c r="M6907" s="140">
        <v>46065</v>
      </c>
      <c r="N6907" s="140"/>
      <c r="O6907" s="140"/>
      <c r="P6907" s="140" t="str">
        <f ca="1">IF(Proc[[#This Row],[DaysAgeing]]&gt;5,"yep","on track")</f>
        <v>yep</v>
      </c>
      <c r="Q6907" s="2">
        <f ca="1">IF(Proc[[#This Row],[DateClosed]]="",ABS(NETWORKDAYS(Proc[[#This Row],[DateOpened]],TODAY()))-1,ABS(NETWORKDAYS(Proc[[#This Row],[DateOpened]],Proc[[#This Row],[DateClosed]]))-1)</f>
        <v>36</v>
      </c>
      <c r="R6907" s="140" t="s">
        <v>488</v>
      </c>
      <c r="S6907" s="145"/>
      <c r="T6907" s="153">
        <v>6906</v>
      </c>
    </row>
    <row r="6908" spans="1:20" hidden="1">
      <c r="A6908" s="146" t="s">
        <v>7148</v>
      </c>
      <c r="B6908" s="145" t="str">
        <f>IFERROR(VLOOKUP(Proc[[#This Row],[App]],Table2[],3,0),"open")</f>
        <v>ok</v>
      </c>
      <c r="C6908" s="146" t="s">
        <v>369</v>
      </c>
      <c r="D6908" s="152" t="s">
        <v>6581</v>
      </c>
      <c r="E6908" s="152" t="s">
        <v>7101</v>
      </c>
      <c r="F6908" s="145" t="s">
        <v>7101</v>
      </c>
      <c r="G6908" s="146" t="s">
        <v>400</v>
      </c>
      <c r="H6908" s="145" t="str">
        <f>IF(Proc[[#This Row],[type]]="LFF (MDG-F)",MID(Proc[[#This Row],[Obj]],13,10),"")</f>
        <v/>
      </c>
      <c r="I6908" s="152"/>
      <c r="J6908" s="145" t="b">
        <f>Proc[[#This Row],[Requested]]=Proc[[#This Row],[CurrentParent]]</f>
        <v>1</v>
      </c>
      <c r="K6908" s="145" t="str">
        <f>IF(Proc[[#This Row],[Author]]="Marcela Urrego",VLOOKUP(LEFT(Proc[[#This Row],[Requested]],1),Table3[#All],2,0),VLOOKUP(Proc[[#This Row],[Author]],Table4[],2,0))</f>
        <v>LS</v>
      </c>
      <c r="L6908" s="148" t="s">
        <v>7174</v>
      </c>
      <c r="M6908" s="140">
        <v>46065</v>
      </c>
      <c r="N6908" s="140"/>
      <c r="O6908" s="140"/>
      <c r="P6908" s="140" t="str">
        <f ca="1">IF(Proc[[#This Row],[DaysAgeing]]&gt;5,"yep","on track")</f>
        <v>yep</v>
      </c>
      <c r="Q6908" s="2">
        <f ca="1">IF(Proc[[#This Row],[DateClosed]]="",ABS(NETWORKDAYS(Proc[[#This Row],[DateOpened]],TODAY()))-1,ABS(NETWORKDAYS(Proc[[#This Row],[DateOpened]],Proc[[#This Row],[DateClosed]]))-1)</f>
        <v>36</v>
      </c>
      <c r="R6908" s="140" t="s">
        <v>488</v>
      </c>
      <c r="S6908" s="145"/>
      <c r="T6908" s="153">
        <v>6907</v>
      </c>
    </row>
    <row r="6909" spans="1:20" hidden="1">
      <c r="A6909" s="146" t="s">
        <v>7148</v>
      </c>
      <c r="B6909" s="145" t="str">
        <f>IFERROR(VLOOKUP(Proc[[#This Row],[App]],Table2[],3,0),"open")</f>
        <v>ok</v>
      </c>
      <c r="C6909" s="146" t="s">
        <v>369</v>
      </c>
      <c r="D6909" s="152" t="s">
        <v>6582</v>
      </c>
      <c r="E6909" s="152" t="s">
        <v>7101</v>
      </c>
      <c r="F6909" s="145" t="s">
        <v>7101</v>
      </c>
      <c r="G6909" s="146" t="s">
        <v>400</v>
      </c>
      <c r="H6909" s="145" t="str">
        <f>IF(Proc[[#This Row],[type]]="LFF (MDG-F)",MID(Proc[[#This Row],[Obj]],13,10),"")</f>
        <v/>
      </c>
      <c r="I6909" s="152"/>
      <c r="J6909" s="145" t="b">
        <f>Proc[[#This Row],[Requested]]=Proc[[#This Row],[CurrentParent]]</f>
        <v>1</v>
      </c>
      <c r="K6909" s="145" t="str">
        <f>IF(Proc[[#This Row],[Author]]="Marcela Urrego",VLOOKUP(LEFT(Proc[[#This Row],[Requested]],1),Table3[#All],2,0),VLOOKUP(Proc[[#This Row],[Author]],Table4[],2,0))</f>
        <v>LS</v>
      </c>
      <c r="L6909" s="148" t="s">
        <v>7174</v>
      </c>
      <c r="M6909" s="140">
        <v>46065</v>
      </c>
      <c r="N6909" s="140"/>
      <c r="O6909" s="140"/>
      <c r="P6909" s="140" t="str">
        <f ca="1">IF(Proc[[#This Row],[DaysAgeing]]&gt;5,"yep","on track")</f>
        <v>yep</v>
      </c>
      <c r="Q6909" s="2">
        <f ca="1">IF(Proc[[#This Row],[DateClosed]]="",ABS(NETWORKDAYS(Proc[[#This Row],[DateOpened]],TODAY()))-1,ABS(NETWORKDAYS(Proc[[#This Row],[DateOpened]],Proc[[#This Row],[DateClosed]]))-1)</f>
        <v>36</v>
      </c>
      <c r="R6909" s="140" t="s">
        <v>488</v>
      </c>
      <c r="S6909" s="145"/>
      <c r="T6909" s="153">
        <v>6908</v>
      </c>
    </row>
    <row r="6910" spans="1:20" hidden="1">
      <c r="A6910" s="146" t="s">
        <v>7148</v>
      </c>
      <c r="B6910" s="145" t="str">
        <f>IFERROR(VLOOKUP(Proc[[#This Row],[App]],Table2[],3,0),"open")</f>
        <v>ok</v>
      </c>
      <c r="C6910" s="146" t="s">
        <v>369</v>
      </c>
      <c r="D6910" s="152" t="s">
        <v>6583</v>
      </c>
      <c r="E6910" s="152" t="s">
        <v>7101</v>
      </c>
      <c r="F6910" s="145" t="s">
        <v>7101</v>
      </c>
      <c r="G6910" s="146" t="s">
        <v>400</v>
      </c>
      <c r="H6910" s="145" t="str">
        <f>IF(Proc[[#This Row],[type]]="LFF (MDG-F)",MID(Proc[[#This Row],[Obj]],13,10),"")</f>
        <v/>
      </c>
      <c r="I6910" s="152"/>
      <c r="J6910" s="145" t="b">
        <f>Proc[[#This Row],[Requested]]=Proc[[#This Row],[CurrentParent]]</f>
        <v>1</v>
      </c>
      <c r="K6910" s="145" t="str">
        <f>IF(Proc[[#This Row],[Author]]="Marcela Urrego",VLOOKUP(LEFT(Proc[[#This Row],[Requested]],1),Table3[#All],2,0),VLOOKUP(Proc[[#This Row],[Author]],Table4[],2,0))</f>
        <v>LS</v>
      </c>
      <c r="L6910" s="148" t="s">
        <v>7174</v>
      </c>
      <c r="M6910" s="140">
        <v>46065</v>
      </c>
      <c r="N6910" s="140"/>
      <c r="O6910" s="140"/>
      <c r="P6910" s="140" t="str">
        <f ca="1">IF(Proc[[#This Row],[DaysAgeing]]&gt;5,"yep","on track")</f>
        <v>yep</v>
      </c>
      <c r="Q6910" s="2">
        <f ca="1">IF(Proc[[#This Row],[DateClosed]]="",ABS(NETWORKDAYS(Proc[[#This Row],[DateOpened]],TODAY()))-1,ABS(NETWORKDAYS(Proc[[#This Row],[DateOpened]],Proc[[#This Row],[DateClosed]]))-1)</f>
        <v>36</v>
      </c>
      <c r="R6910" s="140" t="s">
        <v>488</v>
      </c>
      <c r="S6910" s="145"/>
      <c r="T6910" s="153">
        <v>6909</v>
      </c>
    </row>
    <row r="6911" spans="1:20" hidden="1">
      <c r="A6911" s="146" t="s">
        <v>7148</v>
      </c>
      <c r="B6911" s="145" t="str">
        <f>IFERROR(VLOOKUP(Proc[[#This Row],[App]],Table2[],3,0),"open")</f>
        <v>ok</v>
      </c>
      <c r="C6911" s="146" t="s">
        <v>369</v>
      </c>
      <c r="D6911" s="152" t="s">
        <v>6584</v>
      </c>
      <c r="E6911" s="152" t="s">
        <v>7104</v>
      </c>
      <c r="F6911" s="145" t="s">
        <v>7104</v>
      </c>
      <c r="G6911" s="146" t="s">
        <v>400</v>
      </c>
      <c r="H6911" s="145" t="str">
        <f>IF(Proc[[#This Row],[type]]="LFF (MDG-F)",MID(Proc[[#This Row],[Obj]],13,10),"")</f>
        <v/>
      </c>
      <c r="I6911" s="152"/>
      <c r="J6911" s="145" t="b">
        <f>Proc[[#This Row],[Requested]]=Proc[[#This Row],[CurrentParent]]</f>
        <v>1</v>
      </c>
      <c r="K6911" s="145" t="str">
        <f>IF(Proc[[#This Row],[Author]]="Marcela Urrego",VLOOKUP(LEFT(Proc[[#This Row],[Requested]],1),Table3[#All],2,0),VLOOKUP(Proc[[#This Row],[Author]],Table4[],2,0))</f>
        <v>LS</v>
      </c>
      <c r="L6911" s="148" t="s">
        <v>7174</v>
      </c>
      <c r="M6911" s="140">
        <v>46065</v>
      </c>
      <c r="N6911" s="140"/>
      <c r="O6911" s="140"/>
      <c r="P6911" s="140" t="str">
        <f ca="1">IF(Proc[[#This Row],[DaysAgeing]]&gt;5,"yep","on track")</f>
        <v>yep</v>
      </c>
      <c r="Q6911" s="2">
        <f ca="1">IF(Proc[[#This Row],[DateClosed]]="",ABS(NETWORKDAYS(Proc[[#This Row],[DateOpened]],TODAY()))-1,ABS(NETWORKDAYS(Proc[[#This Row],[DateOpened]],Proc[[#This Row],[DateClosed]]))-1)</f>
        <v>36</v>
      </c>
      <c r="R6911" s="140" t="s">
        <v>488</v>
      </c>
      <c r="S6911" s="145"/>
      <c r="T6911" s="153">
        <v>6910</v>
      </c>
    </row>
    <row r="6912" spans="1:20" hidden="1">
      <c r="A6912" s="146" t="s">
        <v>7148</v>
      </c>
      <c r="B6912" s="145" t="str">
        <f>IFERROR(VLOOKUP(Proc[[#This Row],[App]],Table2[],3,0),"open")</f>
        <v>ok</v>
      </c>
      <c r="C6912" s="147" t="s">
        <v>369</v>
      </c>
      <c r="D6912" s="152" t="s">
        <v>6585</v>
      </c>
      <c r="E6912" s="152" t="s">
        <v>7101</v>
      </c>
      <c r="F6912" s="148" t="s">
        <v>7101</v>
      </c>
      <c r="G6912" s="146" t="s">
        <v>406</v>
      </c>
      <c r="H6912" s="145" t="str">
        <f>IF(Proc[[#This Row],[type]]="LFF (MDG-F)",MID(Proc[[#This Row],[Obj]],13,10),"")</f>
        <v>2125C03212</v>
      </c>
      <c r="I6912" s="152"/>
      <c r="J6912" s="145" t="b">
        <f>Proc[[#This Row],[Requested]]=Proc[[#This Row],[CurrentParent]]</f>
        <v>1</v>
      </c>
      <c r="K6912" s="145" t="str">
        <f>IF(Proc[[#This Row],[Author]]="Marcela Urrego",VLOOKUP(LEFT(Proc[[#This Row],[Requested]],1),Table3[#All],2,0),VLOOKUP(Proc[[#This Row],[Author]],Table4[],2,0))</f>
        <v>LS</v>
      </c>
      <c r="L6912" s="148" t="s">
        <v>7174</v>
      </c>
      <c r="M6912" s="140">
        <v>46065</v>
      </c>
      <c r="N6912" s="140"/>
      <c r="O6912" s="140"/>
      <c r="P6912" s="140" t="str">
        <f ca="1">IF(Proc[[#This Row],[DaysAgeing]]&gt;5,"yep","on track")</f>
        <v>yep</v>
      </c>
      <c r="Q6912" s="2">
        <f ca="1">IF(Proc[[#This Row],[DateClosed]]="",ABS(NETWORKDAYS(Proc[[#This Row],[DateOpened]],TODAY()))-1,ABS(NETWORKDAYS(Proc[[#This Row],[DateOpened]],Proc[[#This Row],[DateClosed]]))-1)</f>
        <v>36</v>
      </c>
      <c r="R6912" s="140" t="s">
        <v>488</v>
      </c>
      <c r="S6912" s="145"/>
      <c r="T6912" s="153">
        <v>6911</v>
      </c>
    </row>
    <row r="6913" spans="1:20" hidden="1">
      <c r="A6913" s="146" t="s">
        <v>7148</v>
      </c>
      <c r="B6913" s="145" t="str">
        <f>IFERROR(VLOOKUP(Proc[[#This Row],[App]],Table2[],3,0),"open")</f>
        <v>ok</v>
      </c>
      <c r="C6913" s="146" t="s">
        <v>369</v>
      </c>
      <c r="D6913" s="152" t="s">
        <v>6586</v>
      </c>
      <c r="E6913" s="152" t="s">
        <v>7104</v>
      </c>
      <c r="F6913" s="145" t="s">
        <v>7104</v>
      </c>
      <c r="G6913" s="146" t="s">
        <v>400</v>
      </c>
      <c r="H6913" s="145" t="str">
        <f>IF(Proc[[#This Row],[type]]="LFF (MDG-F)",MID(Proc[[#This Row],[Obj]],13,10),"")</f>
        <v/>
      </c>
      <c r="I6913" s="152"/>
      <c r="J6913" s="145" t="b">
        <f>Proc[[#This Row],[Requested]]=Proc[[#This Row],[CurrentParent]]</f>
        <v>1</v>
      </c>
      <c r="K6913" s="145" t="str">
        <f>IF(Proc[[#This Row],[Author]]="Marcela Urrego",VLOOKUP(LEFT(Proc[[#This Row],[Requested]],1),Table3[#All],2,0),VLOOKUP(Proc[[#This Row],[Author]],Table4[],2,0))</f>
        <v>LS</v>
      </c>
      <c r="L6913" s="148" t="s">
        <v>7174</v>
      </c>
      <c r="M6913" s="140">
        <v>46065</v>
      </c>
      <c r="N6913" s="140"/>
      <c r="O6913" s="140"/>
      <c r="P6913" s="140" t="str">
        <f ca="1">IF(Proc[[#This Row],[DaysAgeing]]&gt;5,"yep","on track")</f>
        <v>yep</v>
      </c>
      <c r="Q6913" s="2">
        <f ca="1">IF(Proc[[#This Row],[DateClosed]]="",ABS(NETWORKDAYS(Proc[[#This Row],[DateOpened]],TODAY()))-1,ABS(NETWORKDAYS(Proc[[#This Row],[DateOpened]],Proc[[#This Row],[DateClosed]]))-1)</f>
        <v>36</v>
      </c>
      <c r="R6913" s="140" t="s">
        <v>488</v>
      </c>
      <c r="S6913" s="145"/>
      <c r="T6913" s="153">
        <v>6912</v>
      </c>
    </row>
    <row r="6914" spans="1:20" hidden="1">
      <c r="A6914" s="146" t="s">
        <v>7148</v>
      </c>
      <c r="B6914" s="145" t="str">
        <f>IFERROR(VLOOKUP(Proc[[#This Row],[App]],Table2[],3,0),"open")</f>
        <v>ok</v>
      </c>
      <c r="C6914" s="147" t="s">
        <v>369</v>
      </c>
      <c r="D6914" s="152" t="s">
        <v>6587</v>
      </c>
      <c r="E6914" s="152" t="s">
        <v>7101</v>
      </c>
      <c r="F6914" s="148" t="s">
        <v>7101</v>
      </c>
      <c r="G6914" s="146" t="s">
        <v>406</v>
      </c>
      <c r="H6914" s="145" t="str">
        <f>IF(Proc[[#This Row],[type]]="LFF (MDG-F)",MID(Proc[[#This Row],[Obj]],13,10),"")</f>
        <v>2018C00001</v>
      </c>
      <c r="I6914" s="152"/>
      <c r="J6914" s="145" t="b">
        <f>Proc[[#This Row],[Requested]]=Proc[[#This Row],[CurrentParent]]</f>
        <v>1</v>
      </c>
      <c r="K6914" s="145" t="str">
        <f>IF(Proc[[#This Row],[Author]]="Marcela Urrego",VLOOKUP(LEFT(Proc[[#This Row],[Requested]],1),Table3[#All],2,0),VLOOKUP(Proc[[#This Row],[Author]],Table4[],2,0))</f>
        <v>LS</v>
      </c>
      <c r="L6914" s="148" t="s">
        <v>7174</v>
      </c>
      <c r="M6914" s="140">
        <v>46065</v>
      </c>
      <c r="N6914" s="140"/>
      <c r="O6914" s="140"/>
      <c r="P6914" s="140" t="str">
        <f ca="1">IF(Proc[[#This Row],[DaysAgeing]]&gt;5,"yep","on track")</f>
        <v>yep</v>
      </c>
      <c r="Q6914" s="2">
        <f ca="1">IF(Proc[[#This Row],[DateClosed]]="",ABS(NETWORKDAYS(Proc[[#This Row],[DateOpened]],TODAY()))-1,ABS(NETWORKDAYS(Proc[[#This Row],[DateOpened]],Proc[[#This Row],[DateClosed]]))-1)</f>
        <v>36</v>
      </c>
      <c r="R6914" s="140" t="s">
        <v>488</v>
      </c>
      <c r="S6914" s="145"/>
      <c r="T6914" s="153">
        <v>6913</v>
      </c>
    </row>
    <row r="6915" spans="1:20" hidden="1">
      <c r="A6915" s="146" t="s">
        <v>7148</v>
      </c>
      <c r="B6915" s="145" t="str">
        <f>IFERROR(VLOOKUP(Proc[[#This Row],[App]],Table2[],3,0),"open")</f>
        <v>ok</v>
      </c>
      <c r="C6915" s="147" t="s">
        <v>369</v>
      </c>
      <c r="D6915" s="152" t="s">
        <v>6588</v>
      </c>
      <c r="E6915" s="152" t="s">
        <v>7101</v>
      </c>
      <c r="F6915" s="148" t="s">
        <v>7101</v>
      </c>
      <c r="G6915" s="146" t="s">
        <v>406</v>
      </c>
      <c r="H6915" s="145" t="str">
        <f>IF(Proc[[#This Row],[type]]="LFF (MDG-F)",MID(Proc[[#This Row],[Obj]],13,10),"")</f>
        <v>2018C00002</v>
      </c>
      <c r="I6915" s="152"/>
      <c r="J6915" s="145" t="b">
        <f>Proc[[#This Row],[Requested]]=Proc[[#This Row],[CurrentParent]]</f>
        <v>1</v>
      </c>
      <c r="K6915" s="145" t="str">
        <f>IF(Proc[[#This Row],[Author]]="Marcela Urrego",VLOOKUP(LEFT(Proc[[#This Row],[Requested]],1),Table3[#All],2,0),VLOOKUP(Proc[[#This Row],[Author]],Table4[],2,0))</f>
        <v>LS</v>
      </c>
      <c r="L6915" s="148" t="s">
        <v>7174</v>
      </c>
      <c r="M6915" s="140">
        <v>46065</v>
      </c>
      <c r="N6915" s="140"/>
      <c r="O6915" s="140"/>
      <c r="P6915" s="140" t="str">
        <f ca="1">IF(Proc[[#This Row],[DaysAgeing]]&gt;5,"yep","on track")</f>
        <v>yep</v>
      </c>
      <c r="Q6915" s="2">
        <f ca="1">IF(Proc[[#This Row],[DateClosed]]="",ABS(NETWORKDAYS(Proc[[#This Row],[DateOpened]],TODAY()))-1,ABS(NETWORKDAYS(Proc[[#This Row],[DateOpened]],Proc[[#This Row],[DateClosed]]))-1)</f>
        <v>36</v>
      </c>
      <c r="R6915" s="140" t="s">
        <v>488</v>
      </c>
      <c r="S6915" s="145"/>
      <c r="T6915" s="153">
        <v>6914</v>
      </c>
    </row>
    <row r="6916" spans="1:20" hidden="1">
      <c r="A6916" s="146" t="s">
        <v>7148</v>
      </c>
      <c r="B6916" s="145" t="str">
        <f>IFERROR(VLOOKUP(Proc[[#This Row],[App]],Table2[],3,0),"open")</f>
        <v>ok</v>
      </c>
      <c r="C6916" s="147" t="s">
        <v>369</v>
      </c>
      <c r="D6916" s="152" t="s">
        <v>6589</v>
      </c>
      <c r="E6916" s="152" t="s">
        <v>7101</v>
      </c>
      <c r="F6916" s="148" t="s">
        <v>7101</v>
      </c>
      <c r="G6916" s="146" t="s">
        <v>406</v>
      </c>
      <c r="H6916" s="145" t="str">
        <f>IF(Proc[[#This Row],[type]]="LFF (MDG-F)",MID(Proc[[#This Row],[Obj]],13,10),"")</f>
        <v>2018C02040</v>
      </c>
      <c r="I6916" s="152"/>
      <c r="J6916" s="145" t="b">
        <f>Proc[[#This Row],[Requested]]=Proc[[#This Row],[CurrentParent]]</f>
        <v>1</v>
      </c>
      <c r="K6916" s="145" t="str">
        <f>IF(Proc[[#This Row],[Author]]="Marcela Urrego",VLOOKUP(LEFT(Proc[[#This Row],[Requested]],1),Table3[#All],2,0),VLOOKUP(Proc[[#This Row],[Author]],Table4[],2,0))</f>
        <v>LS</v>
      </c>
      <c r="L6916" s="148" t="s">
        <v>7174</v>
      </c>
      <c r="M6916" s="140">
        <v>46065</v>
      </c>
      <c r="N6916" s="140"/>
      <c r="O6916" s="140"/>
      <c r="P6916" s="140" t="str">
        <f ca="1">IF(Proc[[#This Row],[DaysAgeing]]&gt;5,"yep","on track")</f>
        <v>yep</v>
      </c>
      <c r="Q6916" s="2">
        <f ca="1">IF(Proc[[#This Row],[DateClosed]]="",ABS(NETWORKDAYS(Proc[[#This Row],[DateOpened]],TODAY()))-1,ABS(NETWORKDAYS(Proc[[#This Row],[DateOpened]],Proc[[#This Row],[DateClosed]]))-1)</f>
        <v>36</v>
      </c>
      <c r="R6916" s="140" t="s">
        <v>488</v>
      </c>
      <c r="S6916" s="145"/>
      <c r="T6916" s="153">
        <v>6915</v>
      </c>
    </row>
    <row r="6917" spans="1:20" hidden="1">
      <c r="A6917" s="146" t="s">
        <v>7148</v>
      </c>
      <c r="B6917" s="153" t="str">
        <f>IFERROR(VLOOKUP(Proc[[#This Row],[App]],Table2[],3,0),"open")</f>
        <v>ok</v>
      </c>
      <c r="C6917" s="147" t="s">
        <v>369</v>
      </c>
      <c r="D6917" s="152" t="s">
        <v>6590</v>
      </c>
      <c r="E6917" s="152" t="s">
        <v>7101</v>
      </c>
      <c r="F6917" s="153" t="s">
        <v>7101</v>
      </c>
      <c r="G6917" s="146" t="s">
        <v>406</v>
      </c>
      <c r="H6917" s="145" t="str">
        <f>IF(Proc[[#This Row],[type]]="LFF (MDG-F)",MID(Proc[[#This Row],[Obj]],13,10),"")</f>
        <v>2018C03020</v>
      </c>
      <c r="I6917" s="152"/>
      <c r="J6917" s="145" t="b">
        <f>Proc[[#This Row],[Requested]]=Proc[[#This Row],[CurrentParent]]</f>
        <v>1</v>
      </c>
      <c r="K6917" s="153" t="str">
        <f>IF(Proc[[#This Row],[Author]]="Marcela Urrego",VLOOKUP(LEFT(Proc[[#This Row],[Requested]],1),Table3[#All],2,0),VLOOKUP(Proc[[#This Row],[Author]],Table4[],2,0))</f>
        <v>LS</v>
      </c>
      <c r="L6917" s="148" t="s">
        <v>7174</v>
      </c>
      <c r="M6917" s="140">
        <v>46065</v>
      </c>
      <c r="N6917" s="140"/>
      <c r="O6917" s="140"/>
      <c r="P6917" s="140" t="str">
        <f ca="1">IF(Proc[[#This Row],[DaysAgeing]]&gt;5,"yep","on track")</f>
        <v>yep</v>
      </c>
      <c r="Q6917" s="2">
        <f ca="1">IF(Proc[[#This Row],[DateClosed]]="",ABS(NETWORKDAYS(Proc[[#This Row],[DateOpened]],TODAY()))-1,ABS(NETWORKDAYS(Proc[[#This Row],[DateOpened]],Proc[[#This Row],[DateClosed]]))-1)</f>
        <v>36</v>
      </c>
      <c r="R6917" s="140" t="s">
        <v>488</v>
      </c>
      <c r="S6917" s="145"/>
      <c r="T6917" s="153">
        <v>6916</v>
      </c>
    </row>
    <row r="6918" spans="1:20" hidden="1">
      <c r="A6918" s="146" t="s">
        <v>7148</v>
      </c>
      <c r="B6918" s="153" t="str">
        <f>IFERROR(VLOOKUP(Proc[[#This Row],[App]],Table2[],3,0),"open")</f>
        <v>ok</v>
      </c>
      <c r="C6918" s="147" t="s">
        <v>369</v>
      </c>
      <c r="D6918" s="152" t="s">
        <v>6591</v>
      </c>
      <c r="E6918" s="152" t="s">
        <v>7101</v>
      </c>
      <c r="F6918" s="153" t="s">
        <v>7101</v>
      </c>
      <c r="G6918" s="146" t="s">
        <v>406</v>
      </c>
      <c r="H6918" s="145" t="str">
        <f>IF(Proc[[#This Row],[type]]="LFF (MDG-F)",MID(Proc[[#This Row],[Obj]],13,10),"")</f>
        <v>2018C03030</v>
      </c>
      <c r="I6918" s="152"/>
      <c r="J6918" s="145" t="b">
        <f>Proc[[#This Row],[Requested]]=Proc[[#This Row],[CurrentParent]]</f>
        <v>1</v>
      </c>
      <c r="K6918" s="153" t="str">
        <f>IF(Proc[[#This Row],[Author]]="Marcela Urrego",VLOOKUP(LEFT(Proc[[#This Row],[Requested]],1),Table3[#All],2,0),VLOOKUP(Proc[[#This Row],[Author]],Table4[],2,0))</f>
        <v>LS</v>
      </c>
      <c r="L6918" s="148" t="s">
        <v>7174</v>
      </c>
      <c r="M6918" s="140">
        <v>46065</v>
      </c>
      <c r="N6918" s="140"/>
      <c r="O6918" s="140"/>
      <c r="P6918" s="140" t="str">
        <f ca="1">IF(Proc[[#This Row],[DaysAgeing]]&gt;5,"yep","on track")</f>
        <v>yep</v>
      </c>
      <c r="Q6918" s="2">
        <f ca="1">IF(Proc[[#This Row],[DateClosed]]="",ABS(NETWORKDAYS(Proc[[#This Row],[DateOpened]],TODAY()))-1,ABS(NETWORKDAYS(Proc[[#This Row],[DateOpened]],Proc[[#This Row],[DateClosed]]))-1)</f>
        <v>36</v>
      </c>
      <c r="R6918" s="140" t="s">
        <v>488</v>
      </c>
      <c r="S6918" s="145"/>
      <c r="T6918" s="153">
        <v>6917</v>
      </c>
    </row>
    <row r="6919" spans="1:20" hidden="1">
      <c r="A6919" s="146" t="s">
        <v>7148</v>
      </c>
      <c r="B6919" s="145" t="str">
        <f>IFERROR(VLOOKUP(Proc[[#This Row],[App]],Table2[],3,0),"open")</f>
        <v>ok</v>
      </c>
      <c r="C6919" s="147" t="s">
        <v>369</v>
      </c>
      <c r="D6919" s="152" t="s">
        <v>6592</v>
      </c>
      <c r="E6919" s="152" t="s">
        <v>7101</v>
      </c>
      <c r="F6919" s="148" t="s">
        <v>7101</v>
      </c>
      <c r="G6919" s="146" t="s">
        <v>406</v>
      </c>
      <c r="H6919" s="145" t="str">
        <f>IF(Proc[[#This Row],[type]]="LFF (MDG-F)",MID(Proc[[#This Row],[Obj]],13,10),"")</f>
        <v>2018C03040</v>
      </c>
      <c r="I6919" s="152"/>
      <c r="J6919" s="145" t="b">
        <f>Proc[[#This Row],[Requested]]=Proc[[#This Row],[CurrentParent]]</f>
        <v>1</v>
      </c>
      <c r="K6919" s="145" t="str">
        <f>IF(Proc[[#This Row],[Author]]="Marcela Urrego",VLOOKUP(LEFT(Proc[[#This Row],[Requested]],1),Table3[#All],2,0),VLOOKUP(Proc[[#This Row],[Author]],Table4[],2,0))</f>
        <v>LS</v>
      </c>
      <c r="L6919" s="148" t="s">
        <v>7174</v>
      </c>
      <c r="M6919" s="140">
        <v>46065</v>
      </c>
      <c r="N6919" s="140"/>
      <c r="O6919" s="140"/>
      <c r="P6919" s="140" t="str">
        <f ca="1">IF(Proc[[#This Row],[DaysAgeing]]&gt;5,"yep","on track")</f>
        <v>yep</v>
      </c>
      <c r="Q6919" s="2">
        <f ca="1">IF(Proc[[#This Row],[DateClosed]]="",ABS(NETWORKDAYS(Proc[[#This Row],[DateOpened]],TODAY()))-1,ABS(NETWORKDAYS(Proc[[#This Row],[DateOpened]],Proc[[#This Row],[DateClosed]]))-1)</f>
        <v>36</v>
      </c>
      <c r="R6919" s="140" t="s">
        <v>488</v>
      </c>
      <c r="S6919" s="145"/>
      <c r="T6919" s="153">
        <v>6918</v>
      </c>
    </row>
    <row r="6920" spans="1:20" hidden="1">
      <c r="A6920" s="146" t="s">
        <v>7148</v>
      </c>
      <c r="B6920" s="145" t="str">
        <f>IFERROR(VLOOKUP(Proc[[#This Row],[App]],Table2[],3,0),"open")</f>
        <v>ok</v>
      </c>
      <c r="C6920" s="147" t="s">
        <v>369</v>
      </c>
      <c r="D6920" s="152" t="s">
        <v>6593</v>
      </c>
      <c r="E6920" s="152" t="s">
        <v>7101</v>
      </c>
      <c r="F6920" s="148" t="s">
        <v>7101</v>
      </c>
      <c r="G6920" s="146" t="s">
        <v>406</v>
      </c>
      <c r="H6920" s="145" t="str">
        <f>IF(Proc[[#This Row],[type]]="LFF (MDG-F)",MID(Proc[[#This Row],[Obj]],13,10),"")</f>
        <v>2018C04000</v>
      </c>
      <c r="I6920" s="152"/>
      <c r="J6920" s="145" t="b">
        <f>Proc[[#This Row],[Requested]]=Proc[[#This Row],[CurrentParent]]</f>
        <v>1</v>
      </c>
      <c r="K6920" s="145" t="str">
        <f>IF(Proc[[#This Row],[Author]]="Marcela Urrego",VLOOKUP(LEFT(Proc[[#This Row],[Requested]],1),Table3[#All],2,0),VLOOKUP(Proc[[#This Row],[Author]],Table4[],2,0))</f>
        <v>LS</v>
      </c>
      <c r="L6920" s="148" t="s">
        <v>7174</v>
      </c>
      <c r="M6920" s="140">
        <v>46065</v>
      </c>
      <c r="N6920" s="140"/>
      <c r="O6920" s="140"/>
      <c r="P6920" s="140" t="str">
        <f ca="1">IF(Proc[[#This Row],[DaysAgeing]]&gt;5,"yep","on track")</f>
        <v>yep</v>
      </c>
      <c r="Q6920" s="2">
        <f ca="1">IF(Proc[[#This Row],[DateClosed]]="",ABS(NETWORKDAYS(Proc[[#This Row],[DateOpened]],TODAY()))-1,ABS(NETWORKDAYS(Proc[[#This Row],[DateOpened]],Proc[[#This Row],[DateClosed]]))-1)</f>
        <v>36</v>
      </c>
      <c r="R6920" s="140" t="s">
        <v>488</v>
      </c>
      <c r="S6920" s="145"/>
      <c r="T6920" s="153">
        <v>6919</v>
      </c>
    </row>
    <row r="6921" spans="1:20" hidden="1">
      <c r="A6921" s="146" t="s">
        <v>7148</v>
      </c>
      <c r="B6921" s="145" t="str">
        <f>IFERROR(VLOOKUP(Proc[[#This Row],[App]],Table2[],3,0),"open")</f>
        <v>ok</v>
      </c>
      <c r="C6921" s="147" t="s">
        <v>369</v>
      </c>
      <c r="D6921" s="152" t="s">
        <v>6594</v>
      </c>
      <c r="E6921" s="152" t="s">
        <v>7101</v>
      </c>
      <c r="F6921" s="148" t="s">
        <v>7101</v>
      </c>
      <c r="G6921" s="146" t="s">
        <v>406</v>
      </c>
      <c r="H6921" s="145" t="str">
        <f>IF(Proc[[#This Row],[type]]="LFF (MDG-F)",MID(Proc[[#This Row],[Obj]],13,10),"")</f>
        <v>2018C04003</v>
      </c>
      <c r="I6921" s="152"/>
      <c r="J6921" s="145" t="b">
        <f>Proc[[#This Row],[Requested]]=Proc[[#This Row],[CurrentParent]]</f>
        <v>1</v>
      </c>
      <c r="K6921" s="145" t="str">
        <f>IF(Proc[[#This Row],[Author]]="Marcela Urrego",VLOOKUP(LEFT(Proc[[#This Row],[Requested]],1),Table3[#All],2,0),VLOOKUP(Proc[[#This Row],[Author]],Table4[],2,0))</f>
        <v>LS</v>
      </c>
      <c r="L6921" s="148" t="s">
        <v>7174</v>
      </c>
      <c r="M6921" s="140">
        <v>46065</v>
      </c>
      <c r="N6921" s="140"/>
      <c r="O6921" s="140"/>
      <c r="P6921" s="140" t="str">
        <f ca="1">IF(Proc[[#This Row],[DaysAgeing]]&gt;5,"yep","on track")</f>
        <v>yep</v>
      </c>
      <c r="Q6921" s="2">
        <f ca="1">IF(Proc[[#This Row],[DateClosed]]="",ABS(NETWORKDAYS(Proc[[#This Row],[DateOpened]],TODAY()))-1,ABS(NETWORKDAYS(Proc[[#This Row],[DateOpened]],Proc[[#This Row],[DateClosed]]))-1)</f>
        <v>36</v>
      </c>
      <c r="R6921" s="140" t="s">
        <v>488</v>
      </c>
      <c r="S6921" s="145"/>
      <c r="T6921" s="153">
        <v>6920</v>
      </c>
    </row>
    <row r="6922" spans="1:20" hidden="1">
      <c r="A6922" s="146" t="s">
        <v>7148</v>
      </c>
      <c r="B6922" s="153" t="str">
        <f>IFERROR(VLOOKUP(Proc[[#This Row],[App]],Table2[],3,0),"open")</f>
        <v>ok</v>
      </c>
      <c r="C6922" s="147" t="s">
        <v>369</v>
      </c>
      <c r="D6922" s="152" t="s">
        <v>6595</v>
      </c>
      <c r="E6922" s="152" t="s">
        <v>7101</v>
      </c>
      <c r="F6922" s="153" t="s">
        <v>7101</v>
      </c>
      <c r="G6922" s="146" t="s">
        <v>406</v>
      </c>
      <c r="H6922" s="145" t="str">
        <f>IF(Proc[[#This Row],[type]]="LFF (MDG-F)",MID(Proc[[#This Row],[Obj]],13,10),"")</f>
        <v>2018C04440</v>
      </c>
      <c r="I6922" s="152"/>
      <c r="J6922" s="145" t="b">
        <f>Proc[[#This Row],[Requested]]=Proc[[#This Row],[CurrentParent]]</f>
        <v>1</v>
      </c>
      <c r="K6922" s="153" t="str">
        <f>IF(Proc[[#This Row],[Author]]="Marcela Urrego",VLOOKUP(LEFT(Proc[[#This Row],[Requested]],1),Table3[#All],2,0),VLOOKUP(Proc[[#This Row],[Author]],Table4[],2,0))</f>
        <v>LS</v>
      </c>
      <c r="L6922" s="148" t="s">
        <v>7174</v>
      </c>
      <c r="M6922" s="140">
        <v>46065</v>
      </c>
      <c r="N6922" s="140"/>
      <c r="O6922" s="140"/>
      <c r="P6922" s="140" t="str">
        <f ca="1">IF(Proc[[#This Row],[DaysAgeing]]&gt;5,"yep","on track")</f>
        <v>yep</v>
      </c>
      <c r="Q6922" s="2">
        <f ca="1">IF(Proc[[#This Row],[DateClosed]]="",ABS(NETWORKDAYS(Proc[[#This Row],[DateOpened]],TODAY()))-1,ABS(NETWORKDAYS(Proc[[#This Row],[DateOpened]],Proc[[#This Row],[DateClosed]]))-1)</f>
        <v>36</v>
      </c>
      <c r="R6922" s="140" t="s">
        <v>488</v>
      </c>
      <c r="S6922" s="145"/>
      <c r="T6922" s="153">
        <v>6921</v>
      </c>
    </row>
    <row r="6923" spans="1:20" hidden="1">
      <c r="A6923" s="146" t="s">
        <v>7148</v>
      </c>
      <c r="B6923" s="145" t="str">
        <f>IFERROR(VLOOKUP(Proc[[#This Row],[App]],Table2[],3,0),"open")</f>
        <v>ok</v>
      </c>
      <c r="C6923" s="146" t="s">
        <v>369</v>
      </c>
      <c r="D6923" s="152" t="s">
        <v>6596</v>
      </c>
      <c r="E6923" s="152" t="s">
        <v>7101</v>
      </c>
      <c r="F6923" s="145" t="s">
        <v>7101</v>
      </c>
      <c r="G6923" s="146" t="s">
        <v>400</v>
      </c>
      <c r="H6923" s="145" t="str">
        <f>IF(Proc[[#This Row],[type]]="LFF (MDG-F)",MID(Proc[[#This Row],[Obj]],13,10),"")</f>
        <v/>
      </c>
      <c r="I6923" s="152"/>
      <c r="J6923" s="145" t="b">
        <f>Proc[[#This Row],[Requested]]=Proc[[#This Row],[CurrentParent]]</f>
        <v>1</v>
      </c>
      <c r="K6923" s="145" t="str">
        <f>IF(Proc[[#This Row],[Author]]="Marcela Urrego",VLOOKUP(LEFT(Proc[[#This Row],[Requested]],1),Table3[#All],2,0),VLOOKUP(Proc[[#This Row],[Author]],Table4[],2,0))</f>
        <v>LS</v>
      </c>
      <c r="L6923" s="148" t="s">
        <v>7174</v>
      </c>
      <c r="M6923" s="140">
        <v>46065</v>
      </c>
      <c r="N6923" s="140"/>
      <c r="O6923" s="140"/>
      <c r="P6923" s="140" t="str">
        <f ca="1">IF(Proc[[#This Row],[DaysAgeing]]&gt;5,"yep","on track")</f>
        <v>yep</v>
      </c>
      <c r="Q6923" s="2">
        <f ca="1">IF(Proc[[#This Row],[DateClosed]]="",ABS(NETWORKDAYS(Proc[[#This Row],[DateOpened]],TODAY()))-1,ABS(NETWORKDAYS(Proc[[#This Row],[DateOpened]],Proc[[#This Row],[DateClosed]]))-1)</f>
        <v>36</v>
      </c>
      <c r="R6923" s="140" t="s">
        <v>488</v>
      </c>
      <c r="S6923" s="145"/>
      <c r="T6923" s="153">
        <v>6922</v>
      </c>
    </row>
    <row r="6924" spans="1:20" hidden="1">
      <c r="A6924" s="146" t="s">
        <v>7148</v>
      </c>
      <c r="B6924" s="145" t="str">
        <f>IFERROR(VLOOKUP(Proc[[#This Row],[App]],Table2[],3,0),"open")</f>
        <v>ok</v>
      </c>
      <c r="C6924" s="146" t="s">
        <v>369</v>
      </c>
      <c r="D6924" s="152" t="s">
        <v>6597</v>
      </c>
      <c r="E6924" s="152" t="s">
        <v>7105</v>
      </c>
      <c r="F6924" s="145" t="s">
        <v>7105</v>
      </c>
      <c r="G6924" s="146" t="s">
        <v>400</v>
      </c>
      <c r="H6924" s="145" t="str">
        <f>IF(Proc[[#This Row],[type]]="LFF (MDG-F)",MID(Proc[[#This Row],[Obj]],13,10),"")</f>
        <v/>
      </c>
      <c r="I6924" s="152"/>
      <c r="J6924" s="145" t="b">
        <f>Proc[[#This Row],[Requested]]=Proc[[#This Row],[CurrentParent]]</f>
        <v>1</v>
      </c>
      <c r="K6924" s="145" t="str">
        <f>IF(Proc[[#This Row],[Author]]="Marcela Urrego",VLOOKUP(LEFT(Proc[[#This Row],[Requested]],1),Table3[#All],2,0),VLOOKUP(Proc[[#This Row],[Author]],Table4[],2,0))</f>
        <v>LS</v>
      </c>
      <c r="L6924" s="148" t="s">
        <v>7174</v>
      </c>
      <c r="M6924" s="140">
        <v>46065</v>
      </c>
      <c r="N6924" s="140"/>
      <c r="O6924" s="140"/>
      <c r="P6924" s="140" t="str">
        <f ca="1">IF(Proc[[#This Row],[DaysAgeing]]&gt;5,"yep","on track")</f>
        <v>yep</v>
      </c>
      <c r="Q6924" s="2">
        <f ca="1">IF(Proc[[#This Row],[DateClosed]]="",ABS(NETWORKDAYS(Proc[[#This Row],[DateOpened]],TODAY()))-1,ABS(NETWORKDAYS(Proc[[#This Row],[DateOpened]],Proc[[#This Row],[DateClosed]]))-1)</f>
        <v>36</v>
      </c>
      <c r="R6924" s="140" t="s">
        <v>488</v>
      </c>
      <c r="S6924" s="145"/>
      <c r="T6924" s="153">
        <v>6923</v>
      </c>
    </row>
    <row r="6925" spans="1:20" hidden="1">
      <c r="A6925" s="146" t="s">
        <v>7148</v>
      </c>
      <c r="B6925" s="145" t="str">
        <f>IFERROR(VLOOKUP(Proc[[#This Row],[App]],Table2[],3,0),"open")</f>
        <v>ok</v>
      </c>
      <c r="C6925" s="146" t="s">
        <v>369</v>
      </c>
      <c r="D6925" s="152" t="s">
        <v>6598</v>
      </c>
      <c r="E6925" s="152" t="s">
        <v>7105</v>
      </c>
      <c r="F6925" s="145" t="s">
        <v>7105</v>
      </c>
      <c r="G6925" s="146" t="s">
        <v>400</v>
      </c>
      <c r="H6925" s="145" t="str">
        <f>IF(Proc[[#This Row],[type]]="LFF (MDG-F)",MID(Proc[[#This Row],[Obj]],13,10),"")</f>
        <v/>
      </c>
      <c r="I6925" s="152"/>
      <c r="J6925" s="145" t="b">
        <f>Proc[[#This Row],[Requested]]=Proc[[#This Row],[CurrentParent]]</f>
        <v>1</v>
      </c>
      <c r="K6925" s="145" t="str">
        <f>IF(Proc[[#This Row],[Author]]="Marcela Urrego",VLOOKUP(LEFT(Proc[[#This Row],[Requested]],1),Table3[#All],2,0),VLOOKUP(Proc[[#This Row],[Author]],Table4[],2,0))</f>
        <v>LS</v>
      </c>
      <c r="L6925" s="148" t="s">
        <v>7174</v>
      </c>
      <c r="M6925" s="140">
        <v>46065</v>
      </c>
      <c r="N6925" s="140"/>
      <c r="O6925" s="140"/>
      <c r="P6925" s="140" t="str">
        <f ca="1">IF(Proc[[#This Row],[DaysAgeing]]&gt;5,"yep","on track")</f>
        <v>yep</v>
      </c>
      <c r="Q6925" s="2">
        <f ca="1">IF(Proc[[#This Row],[DateClosed]]="",ABS(NETWORKDAYS(Proc[[#This Row],[DateOpened]],TODAY()))-1,ABS(NETWORKDAYS(Proc[[#This Row],[DateOpened]],Proc[[#This Row],[DateClosed]]))-1)</f>
        <v>36</v>
      </c>
      <c r="R6925" s="140" t="s">
        <v>488</v>
      </c>
      <c r="S6925" s="145"/>
      <c r="T6925" s="153">
        <v>6924</v>
      </c>
    </row>
    <row r="6926" spans="1:20" hidden="1">
      <c r="A6926" s="146" t="s">
        <v>7148</v>
      </c>
      <c r="B6926" s="153" t="str">
        <f>IFERROR(VLOOKUP(Proc[[#This Row],[App]],Table2[],3,0),"open")</f>
        <v>ok</v>
      </c>
      <c r="C6926" s="146" t="s">
        <v>369</v>
      </c>
      <c r="D6926" s="152" t="s">
        <v>6599</v>
      </c>
      <c r="E6926" s="152" t="s">
        <v>7105</v>
      </c>
      <c r="F6926" s="153" t="s">
        <v>7105</v>
      </c>
      <c r="G6926" s="146" t="s">
        <v>400</v>
      </c>
      <c r="H6926" s="145" t="str">
        <f>IF(Proc[[#This Row],[type]]="LFF (MDG-F)",MID(Proc[[#This Row],[Obj]],13,10),"")</f>
        <v/>
      </c>
      <c r="I6926" s="152"/>
      <c r="J6926" s="145" t="b">
        <f>Proc[[#This Row],[Requested]]=Proc[[#This Row],[CurrentParent]]</f>
        <v>1</v>
      </c>
      <c r="K6926" s="153" t="str">
        <f>IF(Proc[[#This Row],[Author]]="Marcela Urrego",VLOOKUP(LEFT(Proc[[#This Row],[Requested]],1),Table3[#All],2,0),VLOOKUP(Proc[[#This Row],[Author]],Table4[],2,0))</f>
        <v>LS</v>
      </c>
      <c r="L6926" s="148" t="s">
        <v>7174</v>
      </c>
      <c r="M6926" s="140">
        <v>46065</v>
      </c>
      <c r="N6926" s="140"/>
      <c r="O6926" s="140"/>
      <c r="P6926" s="140" t="str">
        <f ca="1">IF(Proc[[#This Row],[DaysAgeing]]&gt;5,"yep","on track")</f>
        <v>yep</v>
      </c>
      <c r="Q6926" s="2">
        <f ca="1">IF(Proc[[#This Row],[DateClosed]]="",ABS(NETWORKDAYS(Proc[[#This Row],[DateOpened]],TODAY()))-1,ABS(NETWORKDAYS(Proc[[#This Row],[DateOpened]],Proc[[#This Row],[DateClosed]]))-1)</f>
        <v>36</v>
      </c>
      <c r="R6926" s="140" t="s">
        <v>488</v>
      </c>
      <c r="S6926" s="145"/>
      <c r="T6926" s="153">
        <v>6925</v>
      </c>
    </row>
    <row r="6927" spans="1:20" hidden="1">
      <c r="A6927" s="146" t="s">
        <v>7148</v>
      </c>
      <c r="B6927" s="153" t="str">
        <f>IFERROR(VLOOKUP(Proc[[#This Row],[App]],Table2[],3,0),"open")</f>
        <v>ok</v>
      </c>
      <c r="C6927" s="146" t="s">
        <v>369</v>
      </c>
      <c r="D6927" s="152" t="s">
        <v>6600</v>
      </c>
      <c r="E6927" s="152" t="s">
        <v>7105</v>
      </c>
      <c r="F6927" s="153" t="s">
        <v>7105</v>
      </c>
      <c r="G6927" s="146" t="s">
        <v>400</v>
      </c>
      <c r="H6927" s="145" t="str">
        <f>IF(Proc[[#This Row],[type]]="LFF (MDG-F)",MID(Proc[[#This Row],[Obj]],13,10),"")</f>
        <v/>
      </c>
      <c r="I6927" s="152"/>
      <c r="J6927" s="145" t="b">
        <f>Proc[[#This Row],[Requested]]=Proc[[#This Row],[CurrentParent]]</f>
        <v>1</v>
      </c>
      <c r="K6927" s="153" t="str">
        <f>IF(Proc[[#This Row],[Author]]="Marcela Urrego",VLOOKUP(LEFT(Proc[[#This Row],[Requested]],1),Table3[#All],2,0),VLOOKUP(Proc[[#This Row],[Author]],Table4[],2,0))</f>
        <v>LS</v>
      </c>
      <c r="L6927" s="148" t="s">
        <v>7174</v>
      </c>
      <c r="M6927" s="140">
        <v>46065</v>
      </c>
      <c r="N6927" s="140"/>
      <c r="O6927" s="140"/>
      <c r="P6927" s="140" t="str">
        <f ca="1">IF(Proc[[#This Row],[DaysAgeing]]&gt;5,"yep","on track")</f>
        <v>yep</v>
      </c>
      <c r="Q6927" s="2">
        <f ca="1">IF(Proc[[#This Row],[DateClosed]]="",ABS(NETWORKDAYS(Proc[[#This Row],[DateOpened]],TODAY()))-1,ABS(NETWORKDAYS(Proc[[#This Row],[DateOpened]],Proc[[#This Row],[DateClosed]]))-1)</f>
        <v>36</v>
      </c>
      <c r="R6927" s="140" t="s">
        <v>488</v>
      </c>
      <c r="S6927" s="145"/>
      <c r="T6927" s="153">
        <v>6926</v>
      </c>
    </row>
    <row r="6928" spans="1:20" hidden="1">
      <c r="A6928" s="146" t="s">
        <v>7148</v>
      </c>
      <c r="B6928" s="153" t="str">
        <f>IFERROR(VLOOKUP(Proc[[#This Row],[App]],Table2[],3,0),"open")</f>
        <v>ok</v>
      </c>
      <c r="C6928" s="147" t="s">
        <v>369</v>
      </c>
      <c r="D6928" s="152" t="s">
        <v>6601</v>
      </c>
      <c r="E6928" s="152" t="s">
        <v>7105</v>
      </c>
      <c r="F6928" s="153" t="s">
        <v>7105</v>
      </c>
      <c r="G6928" s="146" t="s">
        <v>406</v>
      </c>
      <c r="H6928" s="145" t="str">
        <f>IF(Proc[[#This Row],[type]]="LFF (MDG-F)",MID(Proc[[#This Row],[Obj]],13,10),"")</f>
        <v>2057C03001</v>
      </c>
      <c r="I6928" s="152"/>
      <c r="J6928" s="145" t="b">
        <f>Proc[[#This Row],[Requested]]=Proc[[#This Row],[CurrentParent]]</f>
        <v>1</v>
      </c>
      <c r="K6928" s="153" t="str">
        <f>IF(Proc[[#This Row],[Author]]="Marcela Urrego",VLOOKUP(LEFT(Proc[[#This Row],[Requested]],1),Table3[#All],2,0),VLOOKUP(Proc[[#This Row],[Author]],Table4[],2,0))</f>
        <v>LS</v>
      </c>
      <c r="L6928" s="148" t="s">
        <v>7174</v>
      </c>
      <c r="M6928" s="140">
        <v>46065</v>
      </c>
      <c r="N6928" s="140"/>
      <c r="O6928" s="140"/>
      <c r="P6928" s="140" t="str">
        <f ca="1">IF(Proc[[#This Row],[DaysAgeing]]&gt;5,"yep","on track")</f>
        <v>yep</v>
      </c>
      <c r="Q6928" s="2">
        <f ca="1">IF(Proc[[#This Row],[DateClosed]]="",ABS(NETWORKDAYS(Proc[[#This Row],[DateOpened]],TODAY()))-1,ABS(NETWORKDAYS(Proc[[#This Row],[DateOpened]],Proc[[#This Row],[DateClosed]]))-1)</f>
        <v>36</v>
      </c>
      <c r="R6928" s="140" t="s">
        <v>488</v>
      </c>
      <c r="S6928" s="145"/>
      <c r="T6928" s="153">
        <v>6927</v>
      </c>
    </row>
    <row r="6929" spans="1:20" hidden="1">
      <c r="A6929" s="146" t="s">
        <v>7148</v>
      </c>
      <c r="B6929" s="145" t="str">
        <f>IFERROR(VLOOKUP(Proc[[#This Row],[App]],Table2[],3,0),"open")</f>
        <v>ok</v>
      </c>
      <c r="C6929" s="147" t="s">
        <v>369</v>
      </c>
      <c r="D6929" s="152" t="s">
        <v>6602</v>
      </c>
      <c r="E6929" s="152" t="s">
        <v>7105</v>
      </c>
      <c r="F6929" s="148" t="s">
        <v>7105</v>
      </c>
      <c r="G6929" s="146" t="s">
        <v>406</v>
      </c>
      <c r="H6929" s="145" t="str">
        <f>IF(Proc[[#This Row],[type]]="LFF (MDG-F)",MID(Proc[[#This Row],[Obj]],13,10),"")</f>
        <v>2057C03020</v>
      </c>
      <c r="I6929" s="152"/>
      <c r="J6929" s="145" t="b">
        <f>Proc[[#This Row],[Requested]]=Proc[[#This Row],[CurrentParent]]</f>
        <v>1</v>
      </c>
      <c r="K6929" s="145" t="str">
        <f>IF(Proc[[#This Row],[Author]]="Marcela Urrego",VLOOKUP(LEFT(Proc[[#This Row],[Requested]],1),Table3[#All],2,0),VLOOKUP(Proc[[#This Row],[Author]],Table4[],2,0))</f>
        <v>LS</v>
      </c>
      <c r="L6929" s="148" t="s">
        <v>7174</v>
      </c>
      <c r="M6929" s="140">
        <v>46065</v>
      </c>
      <c r="N6929" s="140"/>
      <c r="O6929" s="140"/>
      <c r="P6929" s="140" t="str">
        <f ca="1">IF(Proc[[#This Row],[DaysAgeing]]&gt;5,"yep","on track")</f>
        <v>yep</v>
      </c>
      <c r="Q6929" s="2">
        <f ca="1">IF(Proc[[#This Row],[DateClosed]]="",ABS(NETWORKDAYS(Proc[[#This Row],[DateOpened]],TODAY()))-1,ABS(NETWORKDAYS(Proc[[#This Row],[DateOpened]],Proc[[#This Row],[DateClosed]]))-1)</f>
        <v>36</v>
      </c>
      <c r="R6929" s="140" t="s">
        <v>488</v>
      </c>
      <c r="S6929" s="145"/>
      <c r="T6929" s="153">
        <v>6928</v>
      </c>
    </row>
    <row r="6930" spans="1:20" hidden="1">
      <c r="A6930" s="146" t="s">
        <v>7148</v>
      </c>
      <c r="B6930" s="153" t="str">
        <f>IFERROR(VLOOKUP(Proc[[#This Row],[App]],Table2[],3,0),"open")</f>
        <v>ok</v>
      </c>
      <c r="C6930" s="147" t="s">
        <v>369</v>
      </c>
      <c r="D6930" s="152" t="s">
        <v>6603</v>
      </c>
      <c r="E6930" s="152" t="s">
        <v>7105</v>
      </c>
      <c r="F6930" s="148" t="s">
        <v>7105</v>
      </c>
      <c r="G6930" s="146" t="s">
        <v>406</v>
      </c>
      <c r="H6930" s="145" t="str">
        <f>IF(Proc[[#This Row],[type]]="LFF (MDG-F)",MID(Proc[[#This Row],[Obj]],13,10),"")</f>
        <v>2057C03080</v>
      </c>
      <c r="I6930" s="152"/>
      <c r="J6930" s="145" t="b">
        <f>Proc[[#This Row],[Requested]]=Proc[[#This Row],[CurrentParent]]</f>
        <v>1</v>
      </c>
      <c r="K6930" s="153" t="str">
        <f>IF(Proc[[#This Row],[Author]]="Marcela Urrego",VLOOKUP(LEFT(Proc[[#This Row],[Requested]],1),Table3[#All],2,0),VLOOKUP(Proc[[#This Row],[Author]],Table4[],2,0))</f>
        <v>LS</v>
      </c>
      <c r="L6930" s="148" t="s">
        <v>7174</v>
      </c>
      <c r="M6930" s="140">
        <v>46065</v>
      </c>
      <c r="N6930" s="140"/>
      <c r="O6930" s="140"/>
      <c r="P6930" s="140" t="str">
        <f ca="1">IF(Proc[[#This Row],[DaysAgeing]]&gt;5,"yep","on track")</f>
        <v>yep</v>
      </c>
      <c r="Q6930" s="2">
        <f ca="1">IF(Proc[[#This Row],[DateClosed]]="",ABS(NETWORKDAYS(Proc[[#This Row],[DateOpened]],TODAY()))-1,ABS(NETWORKDAYS(Proc[[#This Row],[DateOpened]],Proc[[#This Row],[DateClosed]]))-1)</f>
        <v>36</v>
      </c>
      <c r="R6930" s="140" t="s">
        <v>488</v>
      </c>
      <c r="S6930" s="145"/>
      <c r="T6930" s="153">
        <v>6929</v>
      </c>
    </row>
    <row r="6931" spans="1:20" hidden="1">
      <c r="A6931" s="146" t="s">
        <v>7148</v>
      </c>
      <c r="B6931" s="153" t="str">
        <f>IFERROR(VLOOKUP(Proc[[#This Row],[App]],Table2[],3,0),"open")</f>
        <v>ok</v>
      </c>
      <c r="C6931" s="147" t="s">
        <v>369</v>
      </c>
      <c r="D6931" s="152" t="s">
        <v>6604</v>
      </c>
      <c r="E6931" s="152" t="s">
        <v>7105</v>
      </c>
      <c r="F6931" s="153" t="s">
        <v>7105</v>
      </c>
      <c r="G6931" s="146" t="s">
        <v>406</v>
      </c>
      <c r="H6931" s="145" t="str">
        <f>IF(Proc[[#This Row],[type]]="LFF (MDG-F)",MID(Proc[[#This Row],[Obj]],13,10),"")</f>
        <v>2057C04000</v>
      </c>
      <c r="I6931" s="152"/>
      <c r="J6931" s="145" t="b">
        <f>Proc[[#This Row],[Requested]]=Proc[[#This Row],[CurrentParent]]</f>
        <v>1</v>
      </c>
      <c r="K6931" s="153" t="str">
        <f>IF(Proc[[#This Row],[Author]]="Marcela Urrego",VLOOKUP(LEFT(Proc[[#This Row],[Requested]],1),Table3[#All],2,0),VLOOKUP(Proc[[#This Row],[Author]],Table4[],2,0))</f>
        <v>LS</v>
      </c>
      <c r="L6931" s="148" t="s">
        <v>7174</v>
      </c>
      <c r="M6931" s="140">
        <v>46065</v>
      </c>
      <c r="N6931" s="140"/>
      <c r="O6931" s="140"/>
      <c r="P6931" s="140" t="str">
        <f ca="1">IF(Proc[[#This Row],[DaysAgeing]]&gt;5,"yep","on track")</f>
        <v>yep</v>
      </c>
      <c r="Q6931" s="2">
        <f ca="1">IF(Proc[[#This Row],[DateClosed]]="",ABS(NETWORKDAYS(Proc[[#This Row],[DateOpened]],TODAY()))-1,ABS(NETWORKDAYS(Proc[[#This Row],[DateOpened]],Proc[[#This Row],[DateClosed]]))-1)</f>
        <v>36</v>
      </c>
      <c r="R6931" s="140" t="s">
        <v>488</v>
      </c>
      <c r="S6931" s="145"/>
      <c r="T6931" s="153">
        <v>6930</v>
      </c>
    </row>
    <row r="6932" spans="1:20" hidden="1">
      <c r="A6932" s="146" t="s">
        <v>7148</v>
      </c>
      <c r="B6932" s="153" t="str">
        <f>IFERROR(VLOOKUP(Proc[[#This Row],[App]],Table2[],3,0),"open")</f>
        <v>ok</v>
      </c>
      <c r="C6932" s="147" t="s">
        <v>369</v>
      </c>
      <c r="D6932" s="152" t="s">
        <v>6605</v>
      </c>
      <c r="E6932" s="152" t="s">
        <v>7105</v>
      </c>
      <c r="F6932" s="153" t="s">
        <v>7105</v>
      </c>
      <c r="G6932" s="146" t="s">
        <v>406</v>
      </c>
      <c r="H6932" s="145" t="str">
        <f>IF(Proc[[#This Row],[type]]="LFF (MDG-F)",MID(Proc[[#This Row],[Obj]],13,10),"")</f>
        <v>2057C04440</v>
      </c>
      <c r="I6932" s="152"/>
      <c r="J6932" s="145" t="b">
        <f>Proc[[#This Row],[Requested]]=Proc[[#This Row],[CurrentParent]]</f>
        <v>1</v>
      </c>
      <c r="K6932" s="153" t="str">
        <f>IF(Proc[[#This Row],[Author]]="Marcela Urrego",VLOOKUP(LEFT(Proc[[#This Row],[Requested]],1),Table3[#All],2,0),VLOOKUP(Proc[[#This Row],[Author]],Table4[],2,0))</f>
        <v>LS</v>
      </c>
      <c r="L6932" s="148" t="s">
        <v>7174</v>
      </c>
      <c r="M6932" s="140">
        <v>46065</v>
      </c>
      <c r="N6932" s="140"/>
      <c r="O6932" s="140"/>
      <c r="P6932" s="140" t="str">
        <f ca="1">IF(Proc[[#This Row],[DaysAgeing]]&gt;5,"yep","on track")</f>
        <v>yep</v>
      </c>
      <c r="Q6932" s="2">
        <f ca="1">IF(Proc[[#This Row],[DateClosed]]="",ABS(NETWORKDAYS(Proc[[#This Row],[DateOpened]],TODAY()))-1,ABS(NETWORKDAYS(Proc[[#This Row],[DateOpened]],Proc[[#This Row],[DateClosed]]))-1)</f>
        <v>36</v>
      </c>
      <c r="R6932" s="140" t="s">
        <v>488</v>
      </c>
      <c r="S6932" s="145"/>
      <c r="T6932" s="153">
        <v>6931</v>
      </c>
    </row>
    <row r="6933" spans="1:20" hidden="1">
      <c r="A6933" s="146" t="s">
        <v>7148</v>
      </c>
      <c r="B6933" s="145" t="str">
        <f>IFERROR(VLOOKUP(Proc[[#This Row],[App]],Table2[],3,0),"open")</f>
        <v>ok</v>
      </c>
      <c r="C6933" s="146" t="s">
        <v>369</v>
      </c>
      <c r="D6933" s="152" t="s">
        <v>6606</v>
      </c>
      <c r="E6933" s="152" t="s">
        <v>7105</v>
      </c>
      <c r="F6933" s="145" t="s">
        <v>7105</v>
      </c>
      <c r="G6933" s="146" t="s">
        <v>400</v>
      </c>
      <c r="H6933" s="145" t="str">
        <f>IF(Proc[[#This Row],[type]]="LFF (MDG-F)",MID(Proc[[#This Row],[Obj]],13,10),"")</f>
        <v/>
      </c>
      <c r="I6933" s="152"/>
      <c r="J6933" s="145" t="b">
        <f>Proc[[#This Row],[Requested]]=Proc[[#This Row],[CurrentParent]]</f>
        <v>1</v>
      </c>
      <c r="K6933" s="145" t="str">
        <f>IF(Proc[[#This Row],[Author]]="Marcela Urrego",VLOOKUP(LEFT(Proc[[#This Row],[Requested]],1),Table3[#All],2,0),VLOOKUP(Proc[[#This Row],[Author]],Table4[],2,0))</f>
        <v>LS</v>
      </c>
      <c r="L6933" s="148" t="s">
        <v>7174</v>
      </c>
      <c r="M6933" s="140">
        <v>46065</v>
      </c>
      <c r="N6933" s="140"/>
      <c r="O6933" s="140"/>
      <c r="P6933" s="140" t="str">
        <f ca="1">IF(Proc[[#This Row],[DaysAgeing]]&gt;5,"yep","on track")</f>
        <v>yep</v>
      </c>
      <c r="Q6933" s="2">
        <f ca="1">IF(Proc[[#This Row],[DateClosed]]="",ABS(NETWORKDAYS(Proc[[#This Row],[DateOpened]],TODAY()))-1,ABS(NETWORKDAYS(Proc[[#This Row],[DateOpened]],Proc[[#This Row],[DateClosed]]))-1)</f>
        <v>36</v>
      </c>
      <c r="R6933" s="140" t="s">
        <v>488</v>
      </c>
      <c r="S6933" s="145"/>
      <c r="T6933" s="153">
        <v>6932</v>
      </c>
    </row>
    <row r="6934" spans="1:20" hidden="1">
      <c r="A6934" s="146" t="s">
        <v>7148</v>
      </c>
      <c r="B6934" s="153" t="str">
        <f>IFERROR(VLOOKUP(Proc[[#This Row],[App]],Table2[],3,0),"open")</f>
        <v>ok</v>
      </c>
      <c r="C6934" s="147" t="s">
        <v>369</v>
      </c>
      <c r="D6934" s="152" t="s">
        <v>6607</v>
      </c>
      <c r="E6934" s="152" t="s">
        <v>7105</v>
      </c>
      <c r="F6934" s="153" t="s">
        <v>7105</v>
      </c>
      <c r="G6934" s="146" t="s">
        <v>406</v>
      </c>
      <c r="H6934" s="145" t="str">
        <f>IF(Proc[[#This Row],[type]]="LFF (MDG-F)",MID(Proc[[#This Row],[Obj]],13,10),"")</f>
        <v>MA50CSTS50</v>
      </c>
      <c r="I6934" s="152"/>
      <c r="J6934" s="145" t="b">
        <f>Proc[[#This Row],[Requested]]=Proc[[#This Row],[CurrentParent]]</f>
        <v>1</v>
      </c>
      <c r="K6934" s="153" t="str">
        <f>IF(Proc[[#This Row],[Author]]="Marcela Urrego",VLOOKUP(LEFT(Proc[[#This Row],[Requested]],1),Table3[#All],2,0),VLOOKUP(Proc[[#This Row],[Author]],Table4[],2,0))</f>
        <v>LS</v>
      </c>
      <c r="L6934" s="148" t="s">
        <v>7174</v>
      </c>
      <c r="M6934" s="140">
        <v>46065</v>
      </c>
      <c r="N6934" s="140"/>
      <c r="O6934" s="140"/>
      <c r="P6934" s="140" t="str">
        <f ca="1">IF(Proc[[#This Row],[DaysAgeing]]&gt;5,"yep","on track")</f>
        <v>yep</v>
      </c>
      <c r="Q6934" s="2">
        <f ca="1">IF(Proc[[#This Row],[DateClosed]]="",ABS(NETWORKDAYS(Proc[[#This Row],[DateOpened]],TODAY()))-1,ABS(NETWORKDAYS(Proc[[#This Row],[DateOpened]],Proc[[#This Row],[DateClosed]]))-1)</f>
        <v>36</v>
      </c>
      <c r="R6934" s="140" t="s">
        <v>488</v>
      </c>
      <c r="S6934" s="145"/>
      <c r="T6934" s="153">
        <v>6933</v>
      </c>
    </row>
    <row r="6935" spans="1:20" hidden="1">
      <c r="A6935" s="146" t="s">
        <v>7148</v>
      </c>
      <c r="B6935" s="153" t="str">
        <f>IFERROR(VLOOKUP(Proc[[#This Row],[App]],Table2[],3,0),"open")</f>
        <v>ok</v>
      </c>
      <c r="C6935" s="147" t="s">
        <v>369</v>
      </c>
      <c r="D6935" s="152" t="s">
        <v>6608</v>
      </c>
      <c r="E6935" s="152" t="s">
        <v>7105</v>
      </c>
      <c r="F6935" s="153" t="s">
        <v>7105</v>
      </c>
      <c r="G6935" s="146" t="s">
        <v>406</v>
      </c>
      <c r="H6935" s="145" t="str">
        <f>IF(Proc[[#This Row],[type]]="LFF (MDG-F)",MID(Proc[[#This Row],[Obj]],13,10),"")</f>
        <v>TN50CSDS50</v>
      </c>
      <c r="I6935" s="152"/>
      <c r="J6935" s="145" t="b">
        <f>Proc[[#This Row],[Requested]]=Proc[[#This Row],[CurrentParent]]</f>
        <v>1</v>
      </c>
      <c r="K6935" s="153" t="str">
        <f>IF(Proc[[#This Row],[Author]]="Marcela Urrego",VLOOKUP(LEFT(Proc[[#This Row],[Requested]],1),Table3[#All],2,0),VLOOKUP(Proc[[#This Row],[Author]],Table4[],2,0))</f>
        <v>LS</v>
      </c>
      <c r="L6935" s="148" t="s">
        <v>7174</v>
      </c>
      <c r="M6935" s="140">
        <v>46065</v>
      </c>
      <c r="N6935" s="140"/>
      <c r="O6935" s="140"/>
      <c r="P6935" s="140" t="str">
        <f ca="1">IF(Proc[[#This Row],[DaysAgeing]]&gt;5,"yep","on track")</f>
        <v>yep</v>
      </c>
      <c r="Q6935" s="2">
        <f ca="1">IF(Proc[[#This Row],[DateClosed]]="",ABS(NETWORKDAYS(Proc[[#This Row],[DateOpened]],TODAY()))-1,ABS(NETWORKDAYS(Proc[[#This Row],[DateOpened]],Proc[[#This Row],[DateClosed]]))-1)</f>
        <v>36</v>
      </c>
      <c r="R6935" s="140" t="s">
        <v>488</v>
      </c>
      <c r="S6935" s="145"/>
      <c r="T6935" s="153">
        <v>6934</v>
      </c>
    </row>
    <row r="6936" spans="1:20" hidden="1">
      <c r="A6936" s="146" t="s">
        <v>7148</v>
      </c>
      <c r="B6936" s="153" t="str">
        <f>IFERROR(VLOOKUP(Proc[[#This Row],[App]],Table2[],3,0),"open")</f>
        <v>ok</v>
      </c>
      <c r="C6936" s="147" t="s">
        <v>369</v>
      </c>
      <c r="D6936" s="152" t="s">
        <v>6609</v>
      </c>
      <c r="E6936" s="152" t="s">
        <v>7105</v>
      </c>
      <c r="F6936" s="153" t="s">
        <v>7105</v>
      </c>
      <c r="G6936" s="146" t="s">
        <v>406</v>
      </c>
      <c r="H6936" s="145" t="str">
        <f>IF(Proc[[#This Row],[type]]="LFF (MDG-F)",MID(Proc[[#This Row],[Obj]],13,10),"")</f>
        <v>TN50CSTS50</v>
      </c>
      <c r="I6936" s="152"/>
      <c r="J6936" s="145" t="b">
        <f>Proc[[#This Row],[Requested]]=Proc[[#This Row],[CurrentParent]]</f>
        <v>1</v>
      </c>
      <c r="K6936" s="153" t="str">
        <f>IF(Proc[[#This Row],[Author]]="Marcela Urrego",VLOOKUP(LEFT(Proc[[#This Row],[Requested]],1),Table3[#All],2,0),VLOOKUP(Proc[[#This Row],[Author]],Table4[],2,0))</f>
        <v>LS</v>
      </c>
      <c r="L6936" s="148" t="s">
        <v>7174</v>
      </c>
      <c r="M6936" s="140">
        <v>46065</v>
      </c>
      <c r="N6936" s="140"/>
      <c r="O6936" s="140"/>
      <c r="P6936" s="140" t="str">
        <f ca="1">IF(Proc[[#This Row],[DaysAgeing]]&gt;5,"yep","on track")</f>
        <v>yep</v>
      </c>
      <c r="Q6936" s="2">
        <f ca="1">IF(Proc[[#This Row],[DateClosed]]="",ABS(NETWORKDAYS(Proc[[#This Row],[DateOpened]],TODAY()))-1,ABS(NETWORKDAYS(Proc[[#This Row],[DateOpened]],Proc[[#This Row],[DateClosed]]))-1)</f>
        <v>36</v>
      </c>
      <c r="R6936" s="140" t="s">
        <v>488</v>
      </c>
      <c r="S6936" s="145"/>
      <c r="T6936" s="153">
        <v>6935</v>
      </c>
    </row>
    <row r="6937" spans="1:20" hidden="1">
      <c r="A6937" s="146" t="s">
        <v>7148</v>
      </c>
      <c r="B6937" s="153" t="str">
        <f>IFERROR(VLOOKUP(Proc[[#This Row],[App]],Table2[],3,0),"open")</f>
        <v>ok</v>
      </c>
      <c r="C6937" s="147" t="s">
        <v>369</v>
      </c>
      <c r="D6937" s="152" t="s">
        <v>6610</v>
      </c>
      <c r="E6937" s="152" t="s">
        <v>7105</v>
      </c>
      <c r="F6937" s="153" t="s">
        <v>7105</v>
      </c>
      <c r="G6937" s="146" t="s">
        <v>406</v>
      </c>
      <c r="H6937" s="145" t="str">
        <f>IF(Proc[[#This Row],[type]]="LFF (MDG-F)",MID(Proc[[#This Row],[Obj]],13,10),"")</f>
        <v>TN50CSTC50</v>
      </c>
      <c r="I6937" s="152"/>
      <c r="J6937" s="145" t="b">
        <f>Proc[[#This Row],[Requested]]=Proc[[#This Row],[CurrentParent]]</f>
        <v>1</v>
      </c>
      <c r="K6937" s="153" t="str">
        <f>IF(Proc[[#This Row],[Author]]="Marcela Urrego",VLOOKUP(LEFT(Proc[[#This Row],[Requested]],1),Table3[#All],2,0),VLOOKUP(Proc[[#This Row],[Author]],Table4[],2,0))</f>
        <v>LS</v>
      </c>
      <c r="L6937" s="148" t="s">
        <v>7174</v>
      </c>
      <c r="M6937" s="140">
        <v>46065</v>
      </c>
      <c r="N6937" s="140"/>
      <c r="O6937" s="140"/>
      <c r="P6937" s="140" t="str">
        <f ca="1">IF(Proc[[#This Row],[DaysAgeing]]&gt;5,"yep","on track")</f>
        <v>yep</v>
      </c>
      <c r="Q6937" s="2">
        <f ca="1">IF(Proc[[#This Row],[DateClosed]]="",ABS(NETWORKDAYS(Proc[[#This Row],[DateOpened]],TODAY()))-1,ABS(NETWORKDAYS(Proc[[#This Row],[DateOpened]],Proc[[#This Row],[DateClosed]]))-1)</f>
        <v>36</v>
      </c>
      <c r="R6937" s="140" t="s">
        <v>488</v>
      </c>
      <c r="S6937" s="145"/>
      <c r="T6937" s="153">
        <v>6936</v>
      </c>
    </row>
    <row r="6938" spans="1:20" hidden="1">
      <c r="A6938" s="146" t="s">
        <v>7148</v>
      </c>
      <c r="B6938" s="153" t="str">
        <f>IFERROR(VLOOKUP(Proc[[#This Row],[App]],Table2[],3,0),"open")</f>
        <v>ok</v>
      </c>
      <c r="C6938" s="147" t="s">
        <v>369</v>
      </c>
      <c r="D6938" s="152" t="s">
        <v>6611</v>
      </c>
      <c r="E6938" s="152" t="s">
        <v>7100</v>
      </c>
      <c r="F6938" s="153" t="s">
        <v>7100</v>
      </c>
      <c r="G6938" s="146" t="s">
        <v>406</v>
      </c>
      <c r="H6938" s="145" t="str">
        <f>IF(Proc[[#This Row],[type]]="LFF (MDG-F)",MID(Proc[[#This Row],[Obj]],13,10),"")</f>
        <v>2137C01115</v>
      </c>
      <c r="I6938" s="152"/>
      <c r="J6938" s="145" t="b">
        <f>Proc[[#This Row],[Requested]]=Proc[[#This Row],[CurrentParent]]</f>
        <v>1</v>
      </c>
      <c r="K6938" s="153" t="str">
        <f>IF(Proc[[#This Row],[Author]]="Marcela Urrego",VLOOKUP(LEFT(Proc[[#This Row],[Requested]],1),Table3[#All],2,0),VLOOKUP(Proc[[#This Row],[Author]],Table4[],2,0))</f>
        <v>LS</v>
      </c>
      <c r="L6938" s="148" t="s">
        <v>7174</v>
      </c>
      <c r="M6938" s="140">
        <v>46065</v>
      </c>
      <c r="N6938" s="140"/>
      <c r="O6938" s="140"/>
      <c r="P6938" s="140" t="str">
        <f ca="1">IF(Proc[[#This Row],[DaysAgeing]]&gt;5,"yep","on track")</f>
        <v>yep</v>
      </c>
      <c r="Q6938" s="2">
        <f ca="1">IF(Proc[[#This Row],[DateClosed]]="",ABS(NETWORKDAYS(Proc[[#This Row],[DateOpened]],TODAY()))-1,ABS(NETWORKDAYS(Proc[[#This Row],[DateOpened]],Proc[[#This Row],[DateClosed]]))-1)</f>
        <v>36</v>
      </c>
      <c r="R6938" s="140" t="s">
        <v>488</v>
      </c>
      <c r="S6938" s="145"/>
      <c r="T6938" s="153">
        <v>6937</v>
      </c>
    </row>
    <row r="6939" spans="1:20" hidden="1">
      <c r="A6939" s="146" t="s">
        <v>7148</v>
      </c>
      <c r="B6939" s="153" t="str">
        <f>IFERROR(VLOOKUP(Proc[[#This Row],[App]],Table2[],3,0),"open")</f>
        <v>ok</v>
      </c>
      <c r="C6939" s="146" t="s">
        <v>369</v>
      </c>
      <c r="D6939" s="152" t="s">
        <v>6612</v>
      </c>
      <c r="E6939" s="152" t="s">
        <v>7104</v>
      </c>
      <c r="F6939" s="153" t="s">
        <v>7104</v>
      </c>
      <c r="G6939" s="146" t="s">
        <v>400</v>
      </c>
      <c r="H6939" s="145" t="str">
        <f>IF(Proc[[#This Row],[type]]="LFF (MDG-F)",MID(Proc[[#This Row],[Obj]],13,10),"")</f>
        <v/>
      </c>
      <c r="I6939" s="152"/>
      <c r="J6939" s="145" t="b">
        <f>Proc[[#This Row],[Requested]]=Proc[[#This Row],[CurrentParent]]</f>
        <v>1</v>
      </c>
      <c r="K6939" s="153" t="str">
        <f>IF(Proc[[#This Row],[Author]]="Marcela Urrego",VLOOKUP(LEFT(Proc[[#This Row],[Requested]],1),Table3[#All],2,0),VLOOKUP(Proc[[#This Row],[Author]],Table4[],2,0))</f>
        <v>LS</v>
      </c>
      <c r="L6939" s="148" t="s">
        <v>7174</v>
      </c>
      <c r="M6939" s="140">
        <v>46065</v>
      </c>
      <c r="N6939" s="140"/>
      <c r="O6939" s="140"/>
      <c r="P6939" s="140" t="str">
        <f ca="1">IF(Proc[[#This Row],[DaysAgeing]]&gt;5,"yep","on track")</f>
        <v>yep</v>
      </c>
      <c r="Q6939" s="2">
        <f ca="1">IF(Proc[[#This Row],[DateClosed]]="",ABS(NETWORKDAYS(Proc[[#This Row],[DateOpened]],TODAY()))-1,ABS(NETWORKDAYS(Proc[[#This Row],[DateOpened]],Proc[[#This Row],[DateClosed]]))-1)</f>
        <v>36</v>
      </c>
      <c r="R6939" s="140" t="s">
        <v>488</v>
      </c>
      <c r="S6939" s="145"/>
      <c r="T6939" s="153">
        <v>6938</v>
      </c>
    </row>
    <row r="6940" spans="1:20" hidden="1">
      <c r="A6940" s="146" t="s">
        <v>7148</v>
      </c>
      <c r="B6940" s="145" t="str">
        <f>IFERROR(VLOOKUP(Proc[[#This Row],[App]],Table2[],3,0),"open")</f>
        <v>ok</v>
      </c>
      <c r="C6940" s="146" t="s">
        <v>369</v>
      </c>
      <c r="D6940" s="152" t="s">
        <v>6613</v>
      </c>
      <c r="E6940" s="152" t="s">
        <v>7104</v>
      </c>
      <c r="F6940" s="145" t="s">
        <v>7104</v>
      </c>
      <c r="G6940" s="146" t="s">
        <v>400</v>
      </c>
      <c r="H6940" s="145" t="str">
        <f>IF(Proc[[#This Row],[type]]="LFF (MDG-F)",MID(Proc[[#This Row],[Obj]],13,10),"")</f>
        <v/>
      </c>
      <c r="I6940" s="152"/>
      <c r="J6940" s="145" t="b">
        <f>Proc[[#This Row],[Requested]]=Proc[[#This Row],[CurrentParent]]</f>
        <v>1</v>
      </c>
      <c r="K6940" s="145" t="str">
        <f>IF(Proc[[#This Row],[Author]]="Marcela Urrego",VLOOKUP(LEFT(Proc[[#This Row],[Requested]],1),Table3[#All],2,0),VLOOKUP(Proc[[#This Row],[Author]],Table4[],2,0))</f>
        <v>LS</v>
      </c>
      <c r="L6940" s="148" t="s">
        <v>7174</v>
      </c>
      <c r="M6940" s="140">
        <v>46065</v>
      </c>
      <c r="N6940" s="140"/>
      <c r="O6940" s="140"/>
      <c r="P6940" s="140" t="str">
        <f ca="1">IF(Proc[[#This Row],[DaysAgeing]]&gt;5,"yep","on track")</f>
        <v>yep</v>
      </c>
      <c r="Q6940" s="2">
        <f ca="1">IF(Proc[[#This Row],[DateClosed]]="",ABS(NETWORKDAYS(Proc[[#This Row],[DateOpened]],TODAY()))-1,ABS(NETWORKDAYS(Proc[[#This Row],[DateOpened]],Proc[[#This Row],[DateClosed]]))-1)</f>
        <v>36</v>
      </c>
      <c r="R6940" s="140" t="s">
        <v>488</v>
      </c>
      <c r="S6940" s="145"/>
      <c r="T6940" s="153">
        <v>6939</v>
      </c>
    </row>
    <row r="6941" spans="1:20" hidden="1">
      <c r="A6941" s="146" t="s">
        <v>7148</v>
      </c>
      <c r="B6941" s="145" t="str">
        <f>IFERROR(VLOOKUP(Proc[[#This Row],[App]],Table2[],3,0),"open")</f>
        <v>ok</v>
      </c>
      <c r="C6941" s="146" t="s">
        <v>369</v>
      </c>
      <c r="D6941" s="152" t="s">
        <v>6614</v>
      </c>
      <c r="E6941" s="152" t="s">
        <v>7104</v>
      </c>
      <c r="F6941" s="145" t="s">
        <v>7104</v>
      </c>
      <c r="G6941" s="146" t="s">
        <v>400</v>
      </c>
      <c r="H6941" s="145" t="str">
        <f>IF(Proc[[#This Row],[type]]="LFF (MDG-F)",MID(Proc[[#This Row],[Obj]],13,10),"")</f>
        <v/>
      </c>
      <c r="I6941" s="152"/>
      <c r="J6941" s="145" t="b">
        <f>Proc[[#This Row],[Requested]]=Proc[[#This Row],[CurrentParent]]</f>
        <v>1</v>
      </c>
      <c r="K6941" s="145" t="str">
        <f>IF(Proc[[#This Row],[Author]]="Marcela Urrego",VLOOKUP(LEFT(Proc[[#This Row],[Requested]],1),Table3[#All],2,0),VLOOKUP(Proc[[#This Row],[Author]],Table4[],2,0))</f>
        <v>LS</v>
      </c>
      <c r="L6941" s="148" t="s">
        <v>7174</v>
      </c>
      <c r="M6941" s="140">
        <v>46065</v>
      </c>
      <c r="N6941" s="140"/>
      <c r="O6941" s="140"/>
      <c r="P6941" s="140" t="str">
        <f ca="1">IF(Proc[[#This Row],[DaysAgeing]]&gt;5,"yep","on track")</f>
        <v>yep</v>
      </c>
      <c r="Q6941" s="2">
        <f ca="1">IF(Proc[[#This Row],[DateClosed]]="",ABS(NETWORKDAYS(Proc[[#This Row],[DateOpened]],TODAY()))-1,ABS(NETWORKDAYS(Proc[[#This Row],[DateOpened]],Proc[[#This Row],[DateClosed]]))-1)</f>
        <v>36</v>
      </c>
      <c r="R6941" s="140" t="s">
        <v>488</v>
      </c>
      <c r="S6941" s="145"/>
      <c r="T6941" s="153">
        <v>6940</v>
      </c>
    </row>
    <row r="6942" spans="1:20" hidden="1">
      <c r="A6942" s="146" t="s">
        <v>7148</v>
      </c>
      <c r="B6942" s="145" t="str">
        <f>IFERROR(VLOOKUP(Proc[[#This Row],[App]],Table2[],3,0),"open")</f>
        <v>ok</v>
      </c>
      <c r="C6942" s="146" t="s">
        <v>369</v>
      </c>
      <c r="D6942" s="152" t="s">
        <v>6615</v>
      </c>
      <c r="E6942" s="152" t="s">
        <v>7104</v>
      </c>
      <c r="F6942" s="145" t="s">
        <v>7104</v>
      </c>
      <c r="G6942" s="146" t="s">
        <v>400</v>
      </c>
      <c r="H6942" s="145" t="str">
        <f>IF(Proc[[#This Row],[type]]="LFF (MDG-F)",MID(Proc[[#This Row],[Obj]],13,10),"")</f>
        <v/>
      </c>
      <c r="I6942" s="152"/>
      <c r="J6942" s="145" t="b">
        <f>Proc[[#This Row],[Requested]]=Proc[[#This Row],[CurrentParent]]</f>
        <v>1</v>
      </c>
      <c r="K6942" s="145" t="str">
        <f>IF(Proc[[#This Row],[Author]]="Marcela Urrego",VLOOKUP(LEFT(Proc[[#This Row],[Requested]],1),Table3[#All],2,0),VLOOKUP(Proc[[#This Row],[Author]],Table4[],2,0))</f>
        <v>LS</v>
      </c>
      <c r="L6942" s="148" t="s">
        <v>7174</v>
      </c>
      <c r="M6942" s="140">
        <v>46065</v>
      </c>
      <c r="N6942" s="140"/>
      <c r="O6942" s="140"/>
      <c r="P6942" s="140" t="str">
        <f ca="1">IF(Proc[[#This Row],[DaysAgeing]]&gt;5,"yep","on track")</f>
        <v>yep</v>
      </c>
      <c r="Q6942" s="2">
        <f ca="1">IF(Proc[[#This Row],[DateClosed]]="",ABS(NETWORKDAYS(Proc[[#This Row],[DateOpened]],TODAY()))-1,ABS(NETWORKDAYS(Proc[[#This Row],[DateOpened]],Proc[[#This Row],[DateClosed]]))-1)</f>
        <v>36</v>
      </c>
      <c r="R6942" s="140" t="s">
        <v>488</v>
      </c>
      <c r="S6942" s="145"/>
      <c r="T6942" s="153">
        <v>6941</v>
      </c>
    </row>
    <row r="6943" spans="1:20" hidden="1">
      <c r="A6943" s="146" t="s">
        <v>7148</v>
      </c>
      <c r="B6943" s="145" t="str">
        <f>IFERROR(VLOOKUP(Proc[[#This Row],[App]],Table2[],3,0),"open")</f>
        <v>ok</v>
      </c>
      <c r="C6943" s="146" t="s">
        <v>369</v>
      </c>
      <c r="D6943" s="152" t="s">
        <v>6616</v>
      </c>
      <c r="E6943" s="152" t="s">
        <v>7104</v>
      </c>
      <c r="F6943" s="145" t="s">
        <v>7104</v>
      </c>
      <c r="G6943" s="146" t="s">
        <v>400</v>
      </c>
      <c r="H6943" s="145" t="str">
        <f>IF(Proc[[#This Row],[type]]="LFF (MDG-F)",MID(Proc[[#This Row],[Obj]],13,10),"")</f>
        <v/>
      </c>
      <c r="I6943" s="152"/>
      <c r="J6943" s="145" t="b">
        <f>Proc[[#This Row],[Requested]]=Proc[[#This Row],[CurrentParent]]</f>
        <v>1</v>
      </c>
      <c r="K6943" s="145" t="str">
        <f>IF(Proc[[#This Row],[Author]]="Marcela Urrego",VLOOKUP(LEFT(Proc[[#This Row],[Requested]],1),Table3[#All],2,0),VLOOKUP(Proc[[#This Row],[Author]],Table4[],2,0))</f>
        <v>LS</v>
      </c>
      <c r="L6943" s="148" t="s">
        <v>7174</v>
      </c>
      <c r="M6943" s="140">
        <v>46065</v>
      </c>
      <c r="N6943" s="140"/>
      <c r="O6943" s="140"/>
      <c r="P6943" s="140" t="str">
        <f ca="1">IF(Proc[[#This Row],[DaysAgeing]]&gt;5,"yep","on track")</f>
        <v>yep</v>
      </c>
      <c r="Q6943" s="2">
        <f ca="1">IF(Proc[[#This Row],[DateClosed]]="",ABS(NETWORKDAYS(Proc[[#This Row],[DateOpened]],TODAY()))-1,ABS(NETWORKDAYS(Proc[[#This Row],[DateOpened]],Proc[[#This Row],[DateClosed]]))-1)</f>
        <v>36</v>
      </c>
      <c r="R6943" s="140" t="s">
        <v>488</v>
      </c>
      <c r="S6943" s="145"/>
      <c r="T6943" s="153">
        <v>6942</v>
      </c>
    </row>
    <row r="6944" spans="1:20" hidden="1">
      <c r="A6944" s="146" t="s">
        <v>7148</v>
      </c>
      <c r="B6944" s="153" t="str">
        <f>IFERROR(VLOOKUP(Proc[[#This Row],[App]],Table2[],3,0),"open")</f>
        <v>ok</v>
      </c>
      <c r="C6944" s="146" t="s">
        <v>369</v>
      </c>
      <c r="D6944" s="152" t="s">
        <v>6617</v>
      </c>
      <c r="E6944" s="152" t="s">
        <v>7106</v>
      </c>
      <c r="F6944" s="153" t="s">
        <v>7106</v>
      </c>
      <c r="G6944" s="146" t="s">
        <v>400</v>
      </c>
      <c r="H6944" s="145" t="str">
        <f>IF(Proc[[#This Row],[type]]="LFF (MDG-F)",MID(Proc[[#This Row],[Obj]],13,10),"")</f>
        <v/>
      </c>
      <c r="I6944" s="152"/>
      <c r="J6944" s="145" t="b">
        <f>Proc[[#This Row],[Requested]]=Proc[[#This Row],[CurrentParent]]</f>
        <v>1</v>
      </c>
      <c r="K6944" s="153" t="str">
        <f>IF(Proc[[#This Row],[Author]]="Marcela Urrego",VLOOKUP(LEFT(Proc[[#This Row],[Requested]],1),Table3[#All],2,0),VLOOKUP(Proc[[#This Row],[Author]],Table4[],2,0))</f>
        <v>LS</v>
      </c>
      <c r="L6944" s="148" t="s">
        <v>7174</v>
      </c>
      <c r="M6944" s="140">
        <v>46065</v>
      </c>
      <c r="N6944" s="140"/>
      <c r="O6944" s="140"/>
      <c r="P6944" s="140" t="str">
        <f ca="1">IF(Proc[[#This Row],[DaysAgeing]]&gt;5,"yep","on track")</f>
        <v>yep</v>
      </c>
      <c r="Q6944" s="2">
        <f ca="1">IF(Proc[[#This Row],[DateClosed]]="",ABS(NETWORKDAYS(Proc[[#This Row],[DateOpened]],TODAY()))-1,ABS(NETWORKDAYS(Proc[[#This Row],[DateOpened]],Proc[[#This Row],[DateClosed]]))-1)</f>
        <v>36</v>
      </c>
      <c r="R6944" s="140" t="s">
        <v>488</v>
      </c>
      <c r="S6944" s="145"/>
      <c r="T6944" s="153">
        <v>6943</v>
      </c>
    </row>
    <row r="6945" spans="1:20" hidden="1">
      <c r="A6945" s="146" t="s">
        <v>7148</v>
      </c>
      <c r="B6945" s="153" t="str">
        <f>IFERROR(VLOOKUP(Proc[[#This Row],[App]],Table2[],3,0),"open")</f>
        <v>ok</v>
      </c>
      <c r="C6945" s="147" t="s">
        <v>369</v>
      </c>
      <c r="D6945" s="152" t="s">
        <v>6618</v>
      </c>
      <c r="E6945" s="152" t="s">
        <v>7106</v>
      </c>
      <c r="F6945" s="153" t="s">
        <v>7106</v>
      </c>
      <c r="G6945" s="146" t="s">
        <v>406</v>
      </c>
      <c r="H6945" s="145" t="str">
        <f>IF(Proc[[#This Row],[type]]="LFF (MDG-F)",MID(Proc[[#This Row],[Obj]],13,10),"")</f>
        <v>1756CS5791</v>
      </c>
      <c r="I6945" s="152"/>
      <c r="J6945" s="145" t="b">
        <f>Proc[[#This Row],[Requested]]=Proc[[#This Row],[CurrentParent]]</f>
        <v>1</v>
      </c>
      <c r="K6945" s="153" t="str">
        <f>IF(Proc[[#This Row],[Author]]="Marcela Urrego",VLOOKUP(LEFT(Proc[[#This Row],[Requested]],1),Table3[#All],2,0),VLOOKUP(Proc[[#This Row],[Author]],Table4[],2,0))</f>
        <v>LS</v>
      </c>
      <c r="L6945" s="148" t="s">
        <v>7174</v>
      </c>
      <c r="M6945" s="140">
        <v>46065</v>
      </c>
      <c r="N6945" s="140"/>
      <c r="O6945" s="140"/>
      <c r="P6945" s="140" t="str">
        <f ca="1">IF(Proc[[#This Row],[DaysAgeing]]&gt;5,"yep","on track")</f>
        <v>yep</v>
      </c>
      <c r="Q6945" s="2">
        <f ca="1">IF(Proc[[#This Row],[DateClosed]]="",ABS(NETWORKDAYS(Proc[[#This Row],[DateOpened]],TODAY()))-1,ABS(NETWORKDAYS(Proc[[#This Row],[DateOpened]],Proc[[#This Row],[DateClosed]]))-1)</f>
        <v>36</v>
      </c>
      <c r="R6945" s="140" t="s">
        <v>488</v>
      </c>
      <c r="S6945" s="145"/>
      <c r="T6945" s="153">
        <v>6944</v>
      </c>
    </row>
    <row r="6946" spans="1:20" hidden="1">
      <c r="A6946" s="146" t="s">
        <v>7148</v>
      </c>
      <c r="B6946" s="145" t="str">
        <f>IFERROR(VLOOKUP(Proc[[#This Row],[App]],Table2[],3,0),"open")</f>
        <v>ok</v>
      </c>
      <c r="C6946" s="147" t="s">
        <v>369</v>
      </c>
      <c r="D6946" s="152" t="s">
        <v>6619</v>
      </c>
      <c r="E6946" s="152" t="s">
        <v>7106</v>
      </c>
      <c r="F6946" s="148" t="s">
        <v>7106</v>
      </c>
      <c r="G6946" s="146" t="s">
        <v>406</v>
      </c>
      <c r="H6946" s="145" t="str">
        <f>IF(Proc[[#This Row],[type]]="LFF (MDG-F)",MID(Proc[[#This Row],[Obj]],13,10),"")</f>
        <v>2012C00933</v>
      </c>
      <c r="I6946" s="152"/>
      <c r="J6946" s="145" t="b">
        <f>Proc[[#This Row],[Requested]]=Proc[[#This Row],[CurrentParent]]</f>
        <v>1</v>
      </c>
      <c r="K6946" s="145" t="str">
        <f>IF(Proc[[#This Row],[Author]]="Marcela Urrego",VLOOKUP(LEFT(Proc[[#This Row],[Requested]],1),Table3[#All],2,0),VLOOKUP(Proc[[#This Row],[Author]],Table4[],2,0))</f>
        <v>LS</v>
      </c>
      <c r="L6946" s="148" t="s">
        <v>7174</v>
      </c>
      <c r="M6946" s="140">
        <v>46065</v>
      </c>
      <c r="N6946" s="140"/>
      <c r="O6946" s="140"/>
      <c r="P6946" s="140" t="str">
        <f ca="1">IF(Proc[[#This Row],[DaysAgeing]]&gt;5,"yep","on track")</f>
        <v>yep</v>
      </c>
      <c r="Q6946" s="2">
        <f ca="1">IF(Proc[[#This Row],[DateClosed]]="",ABS(NETWORKDAYS(Proc[[#This Row],[DateOpened]],TODAY()))-1,ABS(NETWORKDAYS(Proc[[#This Row],[DateOpened]],Proc[[#This Row],[DateClosed]]))-1)</f>
        <v>36</v>
      </c>
      <c r="R6946" s="140" t="s">
        <v>488</v>
      </c>
      <c r="S6946" s="145"/>
      <c r="T6946" s="153">
        <v>6945</v>
      </c>
    </row>
    <row r="6947" spans="1:20" hidden="1">
      <c r="A6947" s="146" t="s">
        <v>7148</v>
      </c>
      <c r="B6947" s="145" t="str">
        <f>IFERROR(VLOOKUP(Proc[[#This Row],[App]],Table2[],3,0),"open")</f>
        <v>ok</v>
      </c>
      <c r="C6947" s="147" t="s">
        <v>369</v>
      </c>
      <c r="D6947" s="152" t="s">
        <v>6620</v>
      </c>
      <c r="E6947" s="152" t="s">
        <v>7106</v>
      </c>
      <c r="F6947" s="148" t="s">
        <v>7106</v>
      </c>
      <c r="G6947" s="146" t="s">
        <v>406</v>
      </c>
      <c r="H6947" s="145" t="str">
        <f>IF(Proc[[#This Row],[type]]="LFF (MDG-F)",MID(Proc[[#This Row],[Obj]],13,10),"")</f>
        <v>2013C01224</v>
      </c>
      <c r="I6947" s="152"/>
      <c r="J6947" s="145" t="b">
        <f>Proc[[#This Row],[Requested]]=Proc[[#This Row],[CurrentParent]]</f>
        <v>1</v>
      </c>
      <c r="K6947" s="145" t="str">
        <f>IF(Proc[[#This Row],[Author]]="Marcela Urrego",VLOOKUP(LEFT(Proc[[#This Row],[Requested]],1),Table3[#All],2,0),VLOOKUP(Proc[[#This Row],[Author]],Table4[],2,0))</f>
        <v>LS</v>
      </c>
      <c r="L6947" s="148" t="s">
        <v>7174</v>
      </c>
      <c r="M6947" s="140">
        <v>46065</v>
      </c>
      <c r="N6947" s="140"/>
      <c r="O6947" s="140"/>
      <c r="P6947" s="140" t="str">
        <f ca="1">IF(Proc[[#This Row],[DaysAgeing]]&gt;5,"yep","on track")</f>
        <v>yep</v>
      </c>
      <c r="Q6947" s="2">
        <f ca="1">IF(Proc[[#This Row],[DateClosed]]="",ABS(NETWORKDAYS(Proc[[#This Row],[DateOpened]],TODAY()))-1,ABS(NETWORKDAYS(Proc[[#This Row],[DateOpened]],Proc[[#This Row],[DateClosed]]))-1)</f>
        <v>36</v>
      </c>
      <c r="R6947" s="140" t="s">
        <v>488</v>
      </c>
      <c r="S6947" s="145"/>
      <c r="T6947" s="153">
        <v>6946</v>
      </c>
    </row>
    <row r="6948" spans="1:20" hidden="1">
      <c r="A6948" s="146" t="s">
        <v>7148</v>
      </c>
      <c r="B6948" s="145" t="str">
        <f>IFERROR(VLOOKUP(Proc[[#This Row],[App]],Table2[],3,0),"open")</f>
        <v>ok</v>
      </c>
      <c r="C6948" s="147" t="s">
        <v>369</v>
      </c>
      <c r="D6948" s="152" t="s">
        <v>6621</v>
      </c>
      <c r="E6948" s="152" t="s">
        <v>7106</v>
      </c>
      <c r="F6948" s="148" t="s">
        <v>7106</v>
      </c>
      <c r="G6948" s="146" t="s">
        <v>406</v>
      </c>
      <c r="H6948" s="145" t="str">
        <f>IF(Proc[[#This Row],[type]]="LFF (MDG-F)",MID(Proc[[#This Row],[Obj]],13,10),"")</f>
        <v>2029C01312</v>
      </c>
      <c r="I6948" s="152"/>
      <c r="J6948" s="145" t="b">
        <f>Proc[[#This Row],[Requested]]=Proc[[#This Row],[CurrentParent]]</f>
        <v>1</v>
      </c>
      <c r="K6948" s="145" t="str">
        <f>IF(Proc[[#This Row],[Author]]="Marcela Urrego",VLOOKUP(LEFT(Proc[[#This Row],[Requested]],1),Table3[#All],2,0),VLOOKUP(Proc[[#This Row],[Author]],Table4[],2,0))</f>
        <v>LS</v>
      </c>
      <c r="L6948" s="148" t="s">
        <v>7174</v>
      </c>
      <c r="M6948" s="140">
        <v>46065</v>
      </c>
      <c r="N6948" s="140"/>
      <c r="O6948" s="140"/>
      <c r="P6948" s="140" t="str">
        <f ca="1">IF(Proc[[#This Row],[DaysAgeing]]&gt;5,"yep","on track")</f>
        <v>yep</v>
      </c>
      <c r="Q6948" s="2">
        <f ca="1">IF(Proc[[#This Row],[DateClosed]]="",ABS(NETWORKDAYS(Proc[[#This Row],[DateOpened]],TODAY()))-1,ABS(NETWORKDAYS(Proc[[#This Row],[DateOpened]],Proc[[#This Row],[DateClosed]]))-1)</f>
        <v>36</v>
      </c>
      <c r="R6948" s="140" t="s">
        <v>488</v>
      </c>
      <c r="S6948" s="145"/>
      <c r="T6948" s="153">
        <v>6947</v>
      </c>
    </row>
    <row r="6949" spans="1:20" hidden="1">
      <c r="A6949" s="146" t="s">
        <v>7148</v>
      </c>
      <c r="B6949" s="145" t="str">
        <f>IFERROR(VLOOKUP(Proc[[#This Row],[App]],Table2[],3,0),"open")</f>
        <v>ok</v>
      </c>
      <c r="C6949" s="147" t="s">
        <v>369</v>
      </c>
      <c r="D6949" s="152" t="s">
        <v>6622</v>
      </c>
      <c r="E6949" s="152" t="s">
        <v>7106</v>
      </c>
      <c r="F6949" s="148" t="s">
        <v>7106</v>
      </c>
      <c r="G6949" s="146" t="s">
        <v>406</v>
      </c>
      <c r="H6949" s="145" t="str">
        <f>IF(Proc[[#This Row],[type]]="LFF (MDG-F)",MID(Proc[[#This Row],[Obj]],13,10),"")</f>
        <v>2029C03941</v>
      </c>
      <c r="I6949" s="152"/>
      <c r="J6949" s="145" t="b">
        <f>Proc[[#This Row],[Requested]]=Proc[[#This Row],[CurrentParent]]</f>
        <v>1</v>
      </c>
      <c r="K6949" s="145" t="str">
        <f>IF(Proc[[#This Row],[Author]]="Marcela Urrego",VLOOKUP(LEFT(Proc[[#This Row],[Requested]],1),Table3[#All],2,0),VLOOKUP(Proc[[#This Row],[Author]],Table4[],2,0))</f>
        <v>LS</v>
      </c>
      <c r="L6949" s="148" t="s">
        <v>7174</v>
      </c>
      <c r="M6949" s="140">
        <v>46065</v>
      </c>
      <c r="N6949" s="140"/>
      <c r="O6949" s="140"/>
      <c r="P6949" s="140" t="str">
        <f ca="1">IF(Proc[[#This Row],[DaysAgeing]]&gt;5,"yep","on track")</f>
        <v>yep</v>
      </c>
      <c r="Q6949" s="2">
        <f ca="1">IF(Proc[[#This Row],[DateClosed]]="",ABS(NETWORKDAYS(Proc[[#This Row],[DateOpened]],TODAY()))-1,ABS(NETWORKDAYS(Proc[[#This Row],[DateOpened]],Proc[[#This Row],[DateClosed]]))-1)</f>
        <v>36</v>
      </c>
      <c r="R6949" s="140" t="s">
        <v>488</v>
      </c>
      <c r="S6949" s="145"/>
      <c r="T6949" s="153">
        <v>6948</v>
      </c>
    </row>
    <row r="6950" spans="1:20" hidden="1">
      <c r="A6950" s="146" t="s">
        <v>7148</v>
      </c>
      <c r="B6950" s="145" t="str">
        <f>IFERROR(VLOOKUP(Proc[[#This Row],[App]],Table2[],3,0),"open")</f>
        <v>ok</v>
      </c>
      <c r="C6950" s="147" t="s">
        <v>369</v>
      </c>
      <c r="D6950" s="152" t="s">
        <v>6623</v>
      </c>
      <c r="E6950" s="152" t="s">
        <v>7106</v>
      </c>
      <c r="F6950" s="148" t="s">
        <v>7106</v>
      </c>
      <c r="G6950" s="146" t="s">
        <v>406</v>
      </c>
      <c r="H6950" s="145" t="str">
        <f>IF(Proc[[#This Row],[type]]="LFF (MDG-F)",MID(Proc[[#This Row],[Obj]],13,10),"")</f>
        <v>2034C01312</v>
      </c>
      <c r="I6950" s="152"/>
      <c r="J6950" s="145" t="b">
        <f>Proc[[#This Row],[Requested]]=Proc[[#This Row],[CurrentParent]]</f>
        <v>1</v>
      </c>
      <c r="K6950" s="145" t="str">
        <f>IF(Proc[[#This Row],[Author]]="Marcela Urrego",VLOOKUP(LEFT(Proc[[#This Row],[Requested]],1),Table3[#All],2,0),VLOOKUP(Proc[[#This Row],[Author]],Table4[],2,0))</f>
        <v>LS</v>
      </c>
      <c r="L6950" s="148" t="s">
        <v>7174</v>
      </c>
      <c r="M6950" s="140">
        <v>46065</v>
      </c>
      <c r="N6950" s="140"/>
      <c r="O6950" s="140"/>
      <c r="P6950" s="140" t="str">
        <f ca="1">IF(Proc[[#This Row],[DaysAgeing]]&gt;5,"yep","on track")</f>
        <v>yep</v>
      </c>
      <c r="Q6950" s="2">
        <f ca="1">IF(Proc[[#This Row],[DateClosed]]="",ABS(NETWORKDAYS(Proc[[#This Row],[DateOpened]],TODAY()))-1,ABS(NETWORKDAYS(Proc[[#This Row],[DateOpened]],Proc[[#This Row],[DateClosed]]))-1)</f>
        <v>36</v>
      </c>
      <c r="R6950" s="140" t="s">
        <v>488</v>
      </c>
      <c r="S6950" s="145"/>
      <c r="T6950" s="153">
        <v>6949</v>
      </c>
    </row>
    <row r="6951" spans="1:20" hidden="1">
      <c r="A6951" s="146" t="s">
        <v>7148</v>
      </c>
      <c r="B6951" s="145" t="str">
        <f>IFERROR(VLOOKUP(Proc[[#This Row],[App]],Table2[],3,0),"open")</f>
        <v>ok</v>
      </c>
      <c r="C6951" s="146" t="s">
        <v>369</v>
      </c>
      <c r="D6951" s="152" t="s">
        <v>6624</v>
      </c>
      <c r="E6951" s="152" t="s">
        <v>7106</v>
      </c>
      <c r="F6951" s="145" t="s">
        <v>7106</v>
      </c>
      <c r="G6951" s="146" t="s">
        <v>400</v>
      </c>
      <c r="H6951" s="145" t="str">
        <f>IF(Proc[[#This Row],[type]]="LFF (MDG-F)",MID(Proc[[#This Row],[Obj]],13,10),"")</f>
        <v/>
      </c>
      <c r="I6951" s="152"/>
      <c r="J6951" s="145" t="b">
        <f>Proc[[#This Row],[Requested]]=Proc[[#This Row],[CurrentParent]]</f>
        <v>1</v>
      </c>
      <c r="K6951" s="145" t="str">
        <f>IF(Proc[[#This Row],[Author]]="Marcela Urrego",VLOOKUP(LEFT(Proc[[#This Row],[Requested]],1),Table3[#All],2,0),VLOOKUP(Proc[[#This Row],[Author]],Table4[],2,0))</f>
        <v>LS</v>
      </c>
      <c r="L6951" s="148" t="s">
        <v>7174</v>
      </c>
      <c r="M6951" s="140">
        <v>46065</v>
      </c>
      <c r="N6951" s="140"/>
      <c r="O6951" s="140"/>
      <c r="P6951" s="140" t="str">
        <f ca="1">IF(Proc[[#This Row],[DaysAgeing]]&gt;5,"yep","on track")</f>
        <v>yep</v>
      </c>
      <c r="Q6951" s="2">
        <f ca="1">IF(Proc[[#This Row],[DateClosed]]="",ABS(NETWORKDAYS(Proc[[#This Row],[DateOpened]],TODAY()))-1,ABS(NETWORKDAYS(Proc[[#This Row],[DateOpened]],Proc[[#This Row],[DateClosed]]))-1)</f>
        <v>36</v>
      </c>
      <c r="R6951" s="140" t="s">
        <v>488</v>
      </c>
      <c r="S6951" s="145"/>
      <c r="T6951" s="153">
        <v>6950</v>
      </c>
    </row>
    <row r="6952" spans="1:20" hidden="1">
      <c r="A6952" s="146" t="s">
        <v>7148</v>
      </c>
      <c r="B6952" s="145" t="str">
        <f>IFERROR(VLOOKUP(Proc[[#This Row],[App]],Table2[],3,0),"open")</f>
        <v>ok</v>
      </c>
      <c r="C6952" s="146" t="s">
        <v>369</v>
      </c>
      <c r="D6952" s="152" t="s">
        <v>6625</v>
      </c>
      <c r="E6952" s="152" t="s">
        <v>7106</v>
      </c>
      <c r="F6952" s="145" t="s">
        <v>7106</v>
      </c>
      <c r="G6952" s="146" t="s">
        <v>400</v>
      </c>
      <c r="H6952" s="145" t="str">
        <f>IF(Proc[[#This Row],[type]]="LFF (MDG-F)",MID(Proc[[#This Row],[Obj]],13,10),"")</f>
        <v/>
      </c>
      <c r="I6952" s="152"/>
      <c r="J6952" s="145" t="b">
        <f>Proc[[#This Row],[Requested]]=Proc[[#This Row],[CurrentParent]]</f>
        <v>1</v>
      </c>
      <c r="K6952" s="145" t="str">
        <f>IF(Proc[[#This Row],[Author]]="Marcela Urrego",VLOOKUP(LEFT(Proc[[#This Row],[Requested]],1),Table3[#All],2,0),VLOOKUP(Proc[[#This Row],[Author]],Table4[],2,0))</f>
        <v>LS</v>
      </c>
      <c r="L6952" s="148" t="s">
        <v>7174</v>
      </c>
      <c r="M6952" s="140">
        <v>46065</v>
      </c>
      <c r="N6952" s="140"/>
      <c r="O6952" s="140"/>
      <c r="P6952" s="140" t="str">
        <f ca="1">IF(Proc[[#This Row],[DaysAgeing]]&gt;5,"yep","on track")</f>
        <v>yep</v>
      </c>
      <c r="Q6952" s="2">
        <f ca="1">IF(Proc[[#This Row],[DateClosed]]="",ABS(NETWORKDAYS(Proc[[#This Row],[DateOpened]],TODAY()))-1,ABS(NETWORKDAYS(Proc[[#This Row],[DateOpened]],Proc[[#This Row],[DateClosed]]))-1)</f>
        <v>36</v>
      </c>
      <c r="R6952" s="140" t="s">
        <v>488</v>
      </c>
      <c r="S6952" s="145"/>
      <c r="T6952" s="153">
        <v>6951</v>
      </c>
    </row>
    <row r="6953" spans="1:20" hidden="1">
      <c r="A6953" s="146" t="s">
        <v>7148</v>
      </c>
      <c r="B6953" s="145" t="str">
        <f>IFERROR(VLOOKUP(Proc[[#This Row],[App]],Table2[],3,0),"open")</f>
        <v>ok</v>
      </c>
      <c r="C6953" s="146" t="s">
        <v>369</v>
      </c>
      <c r="D6953" s="152" t="s">
        <v>6626</v>
      </c>
      <c r="E6953" s="152" t="s">
        <v>7106</v>
      </c>
      <c r="F6953" s="145" t="s">
        <v>7106</v>
      </c>
      <c r="G6953" s="146" t="s">
        <v>400</v>
      </c>
      <c r="H6953" s="145" t="str">
        <f>IF(Proc[[#This Row],[type]]="LFF (MDG-F)",MID(Proc[[#This Row],[Obj]],13,10),"")</f>
        <v/>
      </c>
      <c r="I6953" s="152"/>
      <c r="J6953" s="145" t="b">
        <f>Proc[[#This Row],[Requested]]=Proc[[#This Row],[CurrentParent]]</f>
        <v>1</v>
      </c>
      <c r="K6953" s="145" t="str">
        <f>IF(Proc[[#This Row],[Author]]="Marcela Urrego",VLOOKUP(LEFT(Proc[[#This Row],[Requested]],1),Table3[#All],2,0),VLOOKUP(Proc[[#This Row],[Author]],Table4[],2,0))</f>
        <v>LS</v>
      </c>
      <c r="L6953" s="148" t="s">
        <v>7174</v>
      </c>
      <c r="M6953" s="140">
        <v>46065</v>
      </c>
      <c r="N6953" s="140"/>
      <c r="O6953" s="140"/>
      <c r="P6953" s="140" t="str">
        <f ca="1">IF(Proc[[#This Row],[DaysAgeing]]&gt;5,"yep","on track")</f>
        <v>yep</v>
      </c>
      <c r="Q6953" s="2">
        <f ca="1">IF(Proc[[#This Row],[DateClosed]]="",ABS(NETWORKDAYS(Proc[[#This Row],[DateOpened]],TODAY()))-1,ABS(NETWORKDAYS(Proc[[#This Row],[DateOpened]],Proc[[#This Row],[DateClosed]]))-1)</f>
        <v>36</v>
      </c>
      <c r="R6953" s="140" t="s">
        <v>488</v>
      </c>
      <c r="S6953" s="145"/>
      <c r="T6953" s="153">
        <v>6952</v>
      </c>
    </row>
    <row r="6954" spans="1:20" hidden="1">
      <c r="A6954" s="146" t="s">
        <v>7148</v>
      </c>
      <c r="B6954" s="145" t="str">
        <f>IFERROR(VLOOKUP(Proc[[#This Row],[App]],Table2[],3,0),"open")</f>
        <v>ok</v>
      </c>
      <c r="C6954" s="146" t="s">
        <v>369</v>
      </c>
      <c r="D6954" s="152" t="s">
        <v>6627</v>
      </c>
      <c r="E6954" s="152" t="s">
        <v>7106</v>
      </c>
      <c r="F6954" s="145" t="s">
        <v>7106</v>
      </c>
      <c r="G6954" s="146" t="s">
        <v>400</v>
      </c>
      <c r="H6954" s="145" t="str">
        <f>IF(Proc[[#This Row],[type]]="LFF (MDG-F)",MID(Proc[[#This Row],[Obj]],13,10),"")</f>
        <v/>
      </c>
      <c r="I6954" s="152"/>
      <c r="J6954" s="145" t="b">
        <f>Proc[[#This Row],[Requested]]=Proc[[#This Row],[CurrentParent]]</f>
        <v>1</v>
      </c>
      <c r="K6954" s="145" t="str">
        <f>IF(Proc[[#This Row],[Author]]="Marcela Urrego",VLOOKUP(LEFT(Proc[[#This Row],[Requested]],1),Table3[#All],2,0),VLOOKUP(Proc[[#This Row],[Author]],Table4[],2,0))</f>
        <v>LS</v>
      </c>
      <c r="L6954" s="148" t="s">
        <v>7174</v>
      </c>
      <c r="M6954" s="140">
        <v>46065</v>
      </c>
      <c r="N6954" s="140"/>
      <c r="O6954" s="140"/>
      <c r="P6954" s="140" t="str">
        <f ca="1">IF(Proc[[#This Row],[DaysAgeing]]&gt;5,"yep","on track")</f>
        <v>yep</v>
      </c>
      <c r="Q6954" s="2">
        <f ca="1">IF(Proc[[#This Row],[DateClosed]]="",ABS(NETWORKDAYS(Proc[[#This Row],[DateOpened]],TODAY()))-1,ABS(NETWORKDAYS(Proc[[#This Row],[DateOpened]],Proc[[#This Row],[DateClosed]]))-1)</f>
        <v>36</v>
      </c>
      <c r="R6954" s="140" t="s">
        <v>488</v>
      </c>
      <c r="S6954" s="145"/>
      <c r="T6954" s="153">
        <v>6953</v>
      </c>
    </row>
    <row r="6955" spans="1:20" hidden="1">
      <c r="A6955" s="146" t="s">
        <v>7148</v>
      </c>
      <c r="B6955" s="145" t="str">
        <f>IFERROR(VLOOKUP(Proc[[#This Row],[App]],Table2[],3,0),"open")</f>
        <v>ok</v>
      </c>
      <c r="C6955" s="146" t="s">
        <v>369</v>
      </c>
      <c r="D6955" s="152" t="s">
        <v>6628</v>
      </c>
      <c r="E6955" s="152" t="s">
        <v>7106</v>
      </c>
      <c r="F6955" s="145" t="s">
        <v>7106</v>
      </c>
      <c r="G6955" s="146" t="s">
        <v>400</v>
      </c>
      <c r="H6955" s="145" t="str">
        <f>IF(Proc[[#This Row],[type]]="LFF (MDG-F)",MID(Proc[[#This Row],[Obj]],13,10),"")</f>
        <v/>
      </c>
      <c r="I6955" s="152"/>
      <c r="J6955" s="145" t="b">
        <f>Proc[[#This Row],[Requested]]=Proc[[#This Row],[CurrentParent]]</f>
        <v>1</v>
      </c>
      <c r="K6955" s="145" t="str">
        <f>IF(Proc[[#This Row],[Author]]="Marcela Urrego",VLOOKUP(LEFT(Proc[[#This Row],[Requested]],1),Table3[#All],2,0),VLOOKUP(Proc[[#This Row],[Author]],Table4[],2,0))</f>
        <v>LS</v>
      </c>
      <c r="L6955" s="148" t="s">
        <v>7174</v>
      </c>
      <c r="M6955" s="140">
        <v>46065</v>
      </c>
      <c r="N6955" s="140"/>
      <c r="O6955" s="140"/>
      <c r="P6955" s="140" t="str">
        <f ca="1">IF(Proc[[#This Row],[DaysAgeing]]&gt;5,"yep","on track")</f>
        <v>yep</v>
      </c>
      <c r="Q6955" s="2">
        <f ca="1">IF(Proc[[#This Row],[DateClosed]]="",ABS(NETWORKDAYS(Proc[[#This Row],[DateOpened]],TODAY()))-1,ABS(NETWORKDAYS(Proc[[#This Row],[DateOpened]],Proc[[#This Row],[DateClosed]]))-1)</f>
        <v>36</v>
      </c>
      <c r="R6955" s="140" t="s">
        <v>488</v>
      </c>
      <c r="S6955" s="145"/>
      <c r="T6955" s="153">
        <v>6954</v>
      </c>
    </row>
    <row r="6956" spans="1:20" hidden="1">
      <c r="A6956" s="146" t="s">
        <v>7148</v>
      </c>
      <c r="B6956" s="145" t="str">
        <f>IFERROR(VLOOKUP(Proc[[#This Row],[App]],Table2[],3,0),"open")</f>
        <v>ok</v>
      </c>
      <c r="C6956" s="146" t="s">
        <v>369</v>
      </c>
      <c r="D6956" s="152" t="s">
        <v>6629</v>
      </c>
      <c r="E6956" s="152" t="s">
        <v>7106</v>
      </c>
      <c r="F6956" s="145" t="s">
        <v>7106</v>
      </c>
      <c r="G6956" s="146" t="s">
        <v>400</v>
      </c>
      <c r="H6956" s="145" t="str">
        <f>IF(Proc[[#This Row],[type]]="LFF (MDG-F)",MID(Proc[[#This Row],[Obj]],13,10),"")</f>
        <v/>
      </c>
      <c r="I6956" s="152"/>
      <c r="J6956" s="145" t="b">
        <f>Proc[[#This Row],[Requested]]=Proc[[#This Row],[CurrentParent]]</f>
        <v>1</v>
      </c>
      <c r="K6956" s="145" t="str">
        <f>IF(Proc[[#This Row],[Author]]="Marcela Urrego",VLOOKUP(LEFT(Proc[[#This Row],[Requested]],1),Table3[#All],2,0),VLOOKUP(Proc[[#This Row],[Author]],Table4[],2,0))</f>
        <v>LS</v>
      </c>
      <c r="L6956" s="148" t="s">
        <v>7174</v>
      </c>
      <c r="M6956" s="140">
        <v>46065</v>
      </c>
      <c r="N6956" s="140"/>
      <c r="O6956" s="140"/>
      <c r="P6956" s="140" t="str">
        <f ca="1">IF(Proc[[#This Row],[DaysAgeing]]&gt;5,"yep","on track")</f>
        <v>yep</v>
      </c>
      <c r="Q6956" s="2">
        <f ca="1">IF(Proc[[#This Row],[DateClosed]]="",ABS(NETWORKDAYS(Proc[[#This Row],[DateOpened]],TODAY()))-1,ABS(NETWORKDAYS(Proc[[#This Row],[DateOpened]],Proc[[#This Row],[DateClosed]]))-1)</f>
        <v>36</v>
      </c>
      <c r="R6956" s="140" t="s">
        <v>488</v>
      </c>
      <c r="S6956" s="145"/>
      <c r="T6956" s="153">
        <v>6955</v>
      </c>
    </row>
    <row r="6957" spans="1:20" hidden="1">
      <c r="A6957" s="146" t="s">
        <v>7148</v>
      </c>
      <c r="B6957" s="145" t="str">
        <f>IFERROR(VLOOKUP(Proc[[#This Row],[App]],Table2[],3,0),"open")</f>
        <v>ok</v>
      </c>
      <c r="C6957" s="146" t="s">
        <v>369</v>
      </c>
      <c r="D6957" s="152" t="s">
        <v>6630</v>
      </c>
      <c r="E6957" s="152" t="s">
        <v>7106</v>
      </c>
      <c r="F6957" s="145" t="s">
        <v>7106</v>
      </c>
      <c r="G6957" s="146" t="s">
        <v>400</v>
      </c>
      <c r="H6957" s="145" t="str">
        <f>IF(Proc[[#This Row],[type]]="LFF (MDG-F)",MID(Proc[[#This Row],[Obj]],13,10),"")</f>
        <v/>
      </c>
      <c r="I6957" s="152"/>
      <c r="J6957" s="145" t="b">
        <f>Proc[[#This Row],[Requested]]=Proc[[#This Row],[CurrentParent]]</f>
        <v>1</v>
      </c>
      <c r="K6957" s="145" t="str">
        <f>IF(Proc[[#This Row],[Author]]="Marcela Urrego",VLOOKUP(LEFT(Proc[[#This Row],[Requested]],1),Table3[#All],2,0),VLOOKUP(Proc[[#This Row],[Author]],Table4[],2,0))</f>
        <v>LS</v>
      </c>
      <c r="L6957" s="148" t="s">
        <v>7174</v>
      </c>
      <c r="M6957" s="140">
        <v>46065</v>
      </c>
      <c r="N6957" s="140"/>
      <c r="O6957" s="140"/>
      <c r="P6957" s="140" t="str">
        <f ca="1">IF(Proc[[#This Row],[DaysAgeing]]&gt;5,"yep","on track")</f>
        <v>yep</v>
      </c>
      <c r="Q6957" s="2">
        <f ca="1">IF(Proc[[#This Row],[DateClosed]]="",ABS(NETWORKDAYS(Proc[[#This Row],[DateOpened]],TODAY()))-1,ABS(NETWORKDAYS(Proc[[#This Row],[DateOpened]],Proc[[#This Row],[DateClosed]]))-1)</f>
        <v>36</v>
      </c>
      <c r="R6957" s="140" t="s">
        <v>488</v>
      </c>
      <c r="S6957" s="145"/>
      <c r="T6957" s="153">
        <v>6956</v>
      </c>
    </row>
    <row r="6958" spans="1:20" hidden="1">
      <c r="A6958" s="146" t="s">
        <v>7148</v>
      </c>
      <c r="B6958" s="145" t="str">
        <f>IFERROR(VLOOKUP(Proc[[#This Row],[App]],Table2[],3,0),"open")</f>
        <v>ok</v>
      </c>
      <c r="C6958" s="147" t="s">
        <v>369</v>
      </c>
      <c r="D6958" s="152" t="s">
        <v>6631</v>
      </c>
      <c r="E6958" s="152" t="s">
        <v>7104</v>
      </c>
      <c r="F6958" s="148" t="s">
        <v>7104</v>
      </c>
      <c r="G6958" s="146" t="s">
        <v>406</v>
      </c>
      <c r="H6958" s="145" t="str">
        <f>IF(Proc[[#This Row],[type]]="LFF (MDG-F)",MID(Proc[[#This Row],[Obj]],13,10),"")</f>
        <v>1756C07146</v>
      </c>
      <c r="I6958" s="152"/>
      <c r="J6958" s="145" t="b">
        <f>Proc[[#This Row],[Requested]]=Proc[[#This Row],[CurrentParent]]</f>
        <v>1</v>
      </c>
      <c r="K6958" s="145" t="str">
        <f>IF(Proc[[#This Row],[Author]]="Marcela Urrego",VLOOKUP(LEFT(Proc[[#This Row],[Requested]],1),Table3[#All],2,0),VLOOKUP(Proc[[#This Row],[Author]],Table4[],2,0))</f>
        <v>LS</v>
      </c>
      <c r="L6958" s="148" t="s">
        <v>7174</v>
      </c>
      <c r="M6958" s="140">
        <v>46065</v>
      </c>
      <c r="N6958" s="140"/>
      <c r="O6958" s="140"/>
      <c r="P6958" s="140" t="str">
        <f ca="1">IF(Proc[[#This Row],[DaysAgeing]]&gt;5,"yep","on track")</f>
        <v>yep</v>
      </c>
      <c r="Q6958" s="2">
        <f ca="1">IF(Proc[[#This Row],[DateClosed]]="",ABS(NETWORKDAYS(Proc[[#This Row],[DateOpened]],TODAY()))-1,ABS(NETWORKDAYS(Proc[[#This Row],[DateOpened]],Proc[[#This Row],[DateClosed]]))-1)</f>
        <v>36</v>
      </c>
      <c r="R6958" s="140" t="s">
        <v>488</v>
      </c>
      <c r="S6958" s="145"/>
      <c r="T6958" s="153">
        <v>6957</v>
      </c>
    </row>
    <row r="6959" spans="1:20" hidden="1">
      <c r="A6959" s="146" t="s">
        <v>7148</v>
      </c>
      <c r="B6959" s="145" t="str">
        <f>IFERROR(VLOOKUP(Proc[[#This Row],[App]],Table2[],3,0),"open")</f>
        <v>ok</v>
      </c>
      <c r="C6959" s="147" t="s">
        <v>369</v>
      </c>
      <c r="D6959" s="152" t="s">
        <v>6632</v>
      </c>
      <c r="E6959" s="152" t="s">
        <v>7104</v>
      </c>
      <c r="F6959" s="148" t="s">
        <v>7104</v>
      </c>
      <c r="G6959" s="146" t="s">
        <v>406</v>
      </c>
      <c r="H6959" s="145" t="str">
        <f>IF(Proc[[#This Row],[type]]="LFF (MDG-F)",MID(Proc[[#This Row],[Obj]],13,10),"")</f>
        <v>1756CS7144</v>
      </c>
      <c r="I6959" s="152"/>
      <c r="J6959" s="145" t="b">
        <f>Proc[[#This Row],[Requested]]=Proc[[#This Row],[CurrentParent]]</f>
        <v>1</v>
      </c>
      <c r="K6959" s="145" t="str">
        <f>IF(Proc[[#This Row],[Author]]="Marcela Urrego",VLOOKUP(LEFT(Proc[[#This Row],[Requested]],1),Table3[#All],2,0),VLOOKUP(Proc[[#This Row],[Author]],Table4[],2,0))</f>
        <v>LS</v>
      </c>
      <c r="L6959" s="148" t="s">
        <v>7174</v>
      </c>
      <c r="M6959" s="140">
        <v>46065</v>
      </c>
      <c r="N6959" s="140"/>
      <c r="O6959" s="140"/>
      <c r="P6959" s="140" t="str">
        <f ca="1">IF(Proc[[#This Row],[DaysAgeing]]&gt;5,"yep","on track")</f>
        <v>yep</v>
      </c>
      <c r="Q6959" s="2">
        <f ca="1">IF(Proc[[#This Row],[DateClosed]]="",ABS(NETWORKDAYS(Proc[[#This Row],[DateOpened]],TODAY()))-1,ABS(NETWORKDAYS(Proc[[#This Row],[DateOpened]],Proc[[#This Row],[DateClosed]]))-1)</f>
        <v>36</v>
      </c>
      <c r="R6959" s="140" t="s">
        <v>488</v>
      </c>
      <c r="S6959" s="145"/>
      <c r="T6959" s="153">
        <v>6958</v>
      </c>
    </row>
    <row r="6960" spans="1:20" hidden="1">
      <c r="A6960" s="146" t="s">
        <v>7148</v>
      </c>
      <c r="B6960" s="145" t="str">
        <f>IFERROR(VLOOKUP(Proc[[#This Row],[App]],Table2[],3,0),"open")</f>
        <v>ok</v>
      </c>
      <c r="C6960" s="147" t="s">
        <v>369</v>
      </c>
      <c r="D6960" s="152" t="s">
        <v>6633</v>
      </c>
      <c r="E6960" s="152" t="s">
        <v>7104</v>
      </c>
      <c r="F6960" s="148" t="s">
        <v>7104</v>
      </c>
      <c r="G6960" s="146" t="s">
        <v>406</v>
      </c>
      <c r="H6960" s="145" t="str">
        <f>IF(Proc[[#This Row],[type]]="LFF (MDG-F)",MID(Proc[[#This Row],[Obj]],13,10),"")</f>
        <v>1919C01309</v>
      </c>
      <c r="I6960" s="152"/>
      <c r="J6960" s="145" t="b">
        <f>Proc[[#This Row],[Requested]]=Proc[[#This Row],[CurrentParent]]</f>
        <v>1</v>
      </c>
      <c r="K6960" s="145" t="str">
        <f>IF(Proc[[#This Row],[Author]]="Marcela Urrego",VLOOKUP(LEFT(Proc[[#This Row],[Requested]],1),Table3[#All],2,0),VLOOKUP(Proc[[#This Row],[Author]],Table4[],2,0))</f>
        <v>LS</v>
      </c>
      <c r="L6960" s="148" t="s">
        <v>7174</v>
      </c>
      <c r="M6960" s="140">
        <v>46065</v>
      </c>
      <c r="N6960" s="140"/>
      <c r="O6960" s="140"/>
      <c r="P6960" s="140" t="str">
        <f ca="1">IF(Proc[[#This Row],[DaysAgeing]]&gt;5,"yep","on track")</f>
        <v>yep</v>
      </c>
      <c r="Q6960" s="2">
        <f ca="1">IF(Proc[[#This Row],[DateClosed]]="",ABS(NETWORKDAYS(Proc[[#This Row],[DateOpened]],TODAY()))-1,ABS(NETWORKDAYS(Proc[[#This Row],[DateOpened]],Proc[[#This Row],[DateClosed]]))-1)</f>
        <v>36</v>
      </c>
      <c r="R6960" s="140" t="s">
        <v>488</v>
      </c>
      <c r="S6960" s="145"/>
      <c r="T6960" s="153">
        <v>6959</v>
      </c>
    </row>
    <row r="6961" spans="1:20" hidden="1">
      <c r="A6961" s="146" t="s">
        <v>7148</v>
      </c>
      <c r="B6961" s="153" t="str">
        <f>IFERROR(VLOOKUP(Proc[[#This Row],[App]],Table2[],3,0),"open")</f>
        <v>ok</v>
      </c>
      <c r="C6961" s="147" t="s">
        <v>369</v>
      </c>
      <c r="D6961" s="152" t="s">
        <v>6634</v>
      </c>
      <c r="E6961" s="152" t="s">
        <v>7104</v>
      </c>
      <c r="F6961" s="153" t="s">
        <v>7104</v>
      </c>
      <c r="G6961" s="146" t="s">
        <v>406</v>
      </c>
      <c r="H6961" s="145" t="str">
        <f>IF(Proc[[#This Row],[type]]="LFF (MDG-F)",MID(Proc[[#This Row],[Obj]],13,10),"")</f>
        <v>1919C05633</v>
      </c>
      <c r="I6961" s="152"/>
      <c r="J6961" s="145" t="b">
        <f>Proc[[#This Row],[Requested]]=Proc[[#This Row],[CurrentParent]]</f>
        <v>1</v>
      </c>
      <c r="K6961" s="153" t="str">
        <f>IF(Proc[[#This Row],[Author]]="Marcela Urrego",VLOOKUP(LEFT(Proc[[#This Row],[Requested]],1),Table3[#All],2,0),VLOOKUP(Proc[[#This Row],[Author]],Table4[],2,0))</f>
        <v>LS</v>
      </c>
      <c r="L6961" s="148" t="s">
        <v>7174</v>
      </c>
      <c r="M6961" s="140">
        <v>46065</v>
      </c>
      <c r="N6961" s="140"/>
      <c r="O6961" s="140"/>
      <c r="P6961" s="140" t="str">
        <f ca="1">IF(Proc[[#This Row],[DaysAgeing]]&gt;5,"yep","on track")</f>
        <v>yep</v>
      </c>
      <c r="Q6961" s="2">
        <f ca="1">IF(Proc[[#This Row],[DateClosed]]="",ABS(NETWORKDAYS(Proc[[#This Row],[DateOpened]],TODAY()))-1,ABS(NETWORKDAYS(Proc[[#This Row],[DateOpened]],Proc[[#This Row],[DateClosed]]))-1)</f>
        <v>36</v>
      </c>
      <c r="R6961" s="140" t="s">
        <v>488</v>
      </c>
      <c r="S6961" s="145"/>
      <c r="T6961" s="153">
        <v>6960</v>
      </c>
    </row>
    <row r="6962" spans="1:20" hidden="1">
      <c r="A6962" s="146" t="s">
        <v>7148</v>
      </c>
      <c r="B6962" s="145" t="str">
        <f>IFERROR(VLOOKUP(Proc[[#This Row],[App]],Table2[],3,0),"open")</f>
        <v>ok</v>
      </c>
      <c r="C6962" s="147" t="s">
        <v>369</v>
      </c>
      <c r="D6962" s="152" t="s">
        <v>6635</v>
      </c>
      <c r="E6962" s="152" t="s">
        <v>7104</v>
      </c>
      <c r="F6962" s="148" t="s">
        <v>7104</v>
      </c>
      <c r="G6962" s="146" t="s">
        <v>406</v>
      </c>
      <c r="H6962" s="145" t="str">
        <f>IF(Proc[[#This Row],[type]]="LFF (MDG-F)",MID(Proc[[#This Row],[Obj]],13,10),"")</f>
        <v>2012C00932</v>
      </c>
      <c r="I6962" s="152"/>
      <c r="J6962" s="145" t="b">
        <f>Proc[[#This Row],[Requested]]=Proc[[#This Row],[CurrentParent]]</f>
        <v>1</v>
      </c>
      <c r="K6962" s="145" t="str">
        <f>IF(Proc[[#This Row],[Author]]="Marcela Urrego",VLOOKUP(LEFT(Proc[[#This Row],[Requested]],1),Table3[#All],2,0),VLOOKUP(Proc[[#This Row],[Author]],Table4[],2,0))</f>
        <v>LS</v>
      </c>
      <c r="L6962" s="148" t="s">
        <v>7174</v>
      </c>
      <c r="M6962" s="140">
        <v>46065</v>
      </c>
      <c r="N6962" s="140"/>
      <c r="O6962" s="140"/>
      <c r="P6962" s="140" t="str">
        <f ca="1">IF(Proc[[#This Row],[DaysAgeing]]&gt;5,"yep","on track")</f>
        <v>yep</v>
      </c>
      <c r="Q6962" s="2">
        <f ca="1">IF(Proc[[#This Row],[DateClosed]]="",ABS(NETWORKDAYS(Proc[[#This Row],[DateOpened]],TODAY()))-1,ABS(NETWORKDAYS(Proc[[#This Row],[DateOpened]],Proc[[#This Row],[DateClosed]]))-1)</f>
        <v>36</v>
      </c>
      <c r="R6962" s="140" t="s">
        <v>488</v>
      </c>
      <c r="S6962" s="145"/>
      <c r="T6962" s="153">
        <v>6961</v>
      </c>
    </row>
    <row r="6963" spans="1:20" hidden="1">
      <c r="A6963" s="146" t="s">
        <v>7148</v>
      </c>
      <c r="B6963" s="145" t="str">
        <f>IFERROR(VLOOKUP(Proc[[#This Row],[App]],Table2[],3,0),"open")</f>
        <v>ok</v>
      </c>
      <c r="C6963" s="147" t="s">
        <v>369</v>
      </c>
      <c r="D6963" s="152" t="s">
        <v>6636</v>
      </c>
      <c r="E6963" s="152" t="s">
        <v>7104</v>
      </c>
      <c r="F6963" s="148" t="s">
        <v>7104</v>
      </c>
      <c r="G6963" s="146" t="s">
        <v>406</v>
      </c>
      <c r="H6963" s="145" t="str">
        <f>IF(Proc[[#This Row],[type]]="LFF (MDG-F)",MID(Proc[[#This Row],[Obj]],13,10),"")</f>
        <v>2012C00934</v>
      </c>
      <c r="I6963" s="152"/>
      <c r="J6963" s="145" t="b">
        <f>Proc[[#This Row],[Requested]]=Proc[[#This Row],[CurrentParent]]</f>
        <v>1</v>
      </c>
      <c r="K6963" s="145" t="str">
        <f>IF(Proc[[#This Row],[Author]]="Marcela Urrego",VLOOKUP(LEFT(Proc[[#This Row],[Requested]],1),Table3[#All],2,0),VLOOKUP(Proc[[#This Row],[Author]],Table4[],2,0))</f>
        <v>LS</v>
      </c>
      <c r="L6963" s="148" t="s">
        <v>7174</v>
      </c>
      <c r="M6963" s="140">
        <v>46065</v>
      </c>
      <c r="N6963" s="140"/>
      <c r="O6963" s="140"/>
      <c r="P6963" s="140" t="str">
        <f ca="1">IF(Proc[[#This Row],[DaysAgeing]]&gt;5,"yep","on track")</f>
        <v>yep</v>
      </c>
      <c r="Q6963" s="2">
        <f ca="1">IF(Proc[[#This Row],[DateClosed]]="",ABS(NETWORKDAYS(Proc[[#This Row],[DateOpened]],TODAY()))-1,ABS(NETWORKDAYS(Proc[[#This Row],[DateOpened]],Proc[[#This Row],[DateClosed]]))-1)</f>
        <v>36</v>
      </c>
      <c r="R6963" s="140" t="s">
        <v>488</v>
      </c>
      <c r="S6963" s="145"/>
      <c r="T6963" s="153">
        <v>6962</v>
      </c>
    </row>
    <row r="6964" spans="1:20" hidden="1">
      <c r="A6964" s="146" t="s">
        <v>7148</v>
      </c>
      <c r="B6964" s="153" t="str">
        <f>IFERROR(VLOOKUP(Proc[[#This Row],[App]],Table2[],3,0),"open")</f>
        <v>ok</v>
      </c>
      <c r="C6964" s="147" t="s">
        <v>369</v>
      </c>
      <c r="D6964" s="152" t="s">
        <v>6637</v>
      </c>
      <c r="E6964" s="152" t="s">
        <v>7104</v>
      </c>
      <c r="F6964" s="153" t="s">
        <v>7104</v>
      </c>
      <c r="G6964" s="146" t="s">
        <v>406</v>
      </c>
      <c r="H6964" s="145" t="str">
        <f>IF(Proc[[#This Row],[type]]="LFF (MDG-F)",MID(Proc[[#This Row],[Obj]],13,10),"")</f>
        <v>2013C01254</v>
      </c>
      <c r="I6964" s="152"/>
      <c r="J6964" s="145" t="b">
        <f>Proc[[#This Row],[Requested]]=Proc[[#This Row],[CurrentParent]]</f>
        <v>1</v>
      </c>
      <c r="K6964" s="153" t="str">
        <f>IF(Proc[[#This Row],[Author]]="Marcela Urrego",VLOOKUP(LEFT(Proc[[#This Row],[Requested]],1),Table3[#All],2,0),VLOOKUP(Proc[[#This Row],[Author]],Table4[],2,0))</f>
        <v>LS</v>
      </c>
      <c r="L6964" s="148" t="s">
        <v>7174</v>
      </c>
      <c r="M6964" s="140">
        <v>46065</v>
      </c>
      <c r="N6964" s="140"/>
      <c r="O6964" s="140"/>
      <c r="P6964" s="140" t="str">
        <f ca="1">IF(Proc[[#This Row],[DaysAgeing]]&gt;5,"yep","on track")</f>
        <v>yep</v>
      </c>
      <c r="Q6964" s="2">
        <f ca="1">IF(Proc[[#This Row],[DateClosed]]="",ABS(NETWORKDAYS(Proc[[#This Row],[DateOpened]],TODAY()))-1,ABS(NETWORKDAYS(Proc[[#This Row],[DateOpened]],Proc[[#This Row],[DateClosed]]))-1)</f>
        <v>36</v>
      </c>
      <c r="R6964" s="140" t="s">
        <v>488</v>
      </c>
      <c r="S6964" s="145"/>
      <c r="T6964" s="153">
        <v>6963</v>
      </c>
    </row>
    <row r="6965" spans="1:20" hidden="1">
      <c r="A6965" s="146" t="s">
        <v>7148</v>
      </c>
      <c r="B6965" s="153" t="str">
        <f>IFERROR(VLOOKUP(Proc[[#This Row],[App]],Table2[],3,0),"open")</f>
        <v>ok</v>
      </c>
      <c r="C6965" s="147" t="s">
        <v>369</v>
      </c>
      <c r="D6965" s="152" t="s">
        <v>6638</v>
      </c>
      <c r="E6965" s="152" t="s">
        <v>7104</v>
      </c>
      <c r="F6965" s="153" t="s">
        <v>7104</v>
      </c>
      <c r="G6965" s="146" t="s">
        <v>406</v>
      </c>
      <c r="H6965" s="145" t="str">
        <f>IF(Proc[[#This Row],[type]]="LFF (MDG-F)",MID(Proc[[#This Row],[Obj]],13,10),"")</f>
        <v>2023C02918</v>
      </c>
      <c r="I6965" s="152"/>
      <c r="J6965" s="145" t="b">
        <f>Proc[[#This Row],[Requested]]=Proc[[#This Row],[CurrentParent]]</f>
        <v>1</v>
      </c>
      <c r="K6965" s="153" t="str">
        <f>IF(Proc[[#This Row],[Author]]="Marcela Urrego",VLOOKUP(LEFT(Proc[[#This Row],[Requested]],1),Table3[#All],2,0),VLOOKUP(Proc[[#This Row],[Author]],Table4[],2,0))</f>
        <v>LS</v>
      </c>
      <c r="L6965" s="148" t="s">
        <v>7174</v>
      </c>
      <c r="M6965" s="140">
        <v>46065</v>
      </c>
      <c r="N6965" s="140"/>
      <c r="O6965" s="140"/>
      <c r="P6965" s="140" t="str">
        <f ca="1">IF(Proc[[#This Row],[DaysAgeing]]&gt;5,"yep","on track")</f>
        <v>yep</v>
      </c>
      <c r="Q6965" s="2">
        <f ca="1">IF(Proc[[#This Row],[DateClosed]]="",ABS(NETWORKDAYS(Proc[[#This Row],[DateOpened]],TODAY()))-1,ABS(NETWORKDAYS(Proc[[#This Row],[DateOpened]],Proc[[#This Row],[DateClosed]]))-1)</f>
        <v>36</v>
      </c>
      <c r="R6965" s="140" t="s">
        <v>488</v>
      </c>
      <c r="S6965" s="145"/>
      <c r="T6965" s="153">
        <v>6964</v>
      </c>
    </row>
    <row r="6966" spans="1:20" hidden="1">
      <c r="A6966" s="146" t="s">
        <v>7148</v>
      </c>
      <c r="B6966" s="153" t="str">
        <f>IFERROR(VLOOKUP(Proc[[#This Row],[App]],Table2[],3,0),"open")</f>
        <v>ok</v>
      </c>
      <c r="C6966" s="147" t="s">
        <v>369</v>
      </c>
      <c r="D6966" s="152" t="s">
        <v>6639</v>
      </c>
      <c r="E6966" s="152" t="s">
        <v>7104</v>
      </c>
      <c r="F6966" s="153" t="s">
        <v>7104</v>
      </c>
      <c r="G6966" s="146" t="s">
        <v>406</v>
      </c>
      <c r="H6966" s="145" t="str">
        <f>IF(Proc[[#This Row],[type]]="LFF (MDG-F)",MID(Proc[[#This Row],[Obj]],13,10),"")</f>
        <v>2053C04122</v>
      </c>
      <c r="I6966" s="152"/>
      <c r="J6966" s="145" t="b">
        <f>Proc[[#This Row],[Requested]]=Proc[[#This Row],[CurrentParent]]</f>
        <v>1</v>
      </c>
      <c r="K6966" s="153" t="str">
        <f>IF(Proc[[#This Row],[Author]]="Marcela Urrego",VLOOKUP(LEFT(Proc[[#This Row],[Requested]],1),Table3[#All],2,0),VLOOKUP(Proc[[#This Row],[Author]],Table4[],2,0))</f>
        <v>LS</v>
      </c>
      <c r="L6966" s="148" t="s">
        <v>7174</v>
      </c>
      <c r="M6966" s="140">
        <v>46065</v>
      </c>
      <c r="N6966" s="140"/>
      <c r="O6966" s="140"/>
      <c r="P6966" s="140" t="str">
        <f ca="1">IF(Proc[[#This Row],[DaysAgeing]]&gt;5,"yep","on track")</f>
        <v>yep</v>
      </c>
      <c r="Q6966" s="2">
        <f ca="1">IF(Proc[[#This Row],[DateClosed]]="",ABS(NETWORKDAYS(Proc[[#This Row],[DateOpened]],TODAY()))-1,ABS(NETWORKDAYS(Proc[[#This Row],[DateOpened]],Proc[[#This Row],[DateClosed]]))-1)</f>
        <v>36</v>
      </c>
      <c r="R6966" s="140" t="s">
        <v>488</v>
      </c>
      <c r="S6966" s="145"/>
      <c r="T6966" s="153">
        <v>6965</v>
      </c>
    </row>
    <row r="6967" spans="1:20" hidden="1">
      <c r="A6967" s="146" t="s">
        <v>7148</v>
      </c>
      <c r="B6967" s="153" t="str">
        <f>IFERROR(VLOOKUP(Proc[[#This Row],[App]],Table2[],3,0),"open")</f>
        <v>ok</v>
      </c>
      <c r="C6967" s="146" t="s">
        <v>369</v>
      </c>
      <c r="D6967" s="152" t="s">
        <v>6640</v>
      </c>
      <c r="E6967" s="152" t="s">
        <v>7104</v>
      </c>
      <c r="F6967" s="153" t="s">
        <v>7104</v>
      </c>
      <c r="G6967" s="146" t="s">
        <v>400</v>
      </c>
      <c r="H6967" s="145" t="str">
        <f>IF(Proc[[#This Row],[type]]="LFF (MDG-F)",MID(Proc[[#This Row],[Obj]],13,10),"")</f>
        <v/>
      </c>
      <c r="I6967" s="152"/>
      <c r="J6967" s="145" t="b">
        <f>Proc[[#This Row],[Requested]]=Proc[[#This Row],[CurrentParent]]</f>
        <v>1</v>
      </c>
      <c r="K6967" s="153" t="str">
        <f>IF(Proc[[#This Row],[Author]]="Marcela Urrego",VLOOKUP(LEFT(Proc[[#This Row],[Requested]],1),Table3[#All],2,0),VLOOKUP(Proc[[#This Row],[Author]],Table4[],2,0))</f>
        <v>LS</v>
      </c>
      <c r="L6967" s="148" t="s">
        <v>7174</v>
      </c>
      <c r="M6967" s="140">
        <v>46065</v>
      </c>
      <c r="N6967" s="140"/>
      <c r="O6967" s="140"/>
      <c r="P6967" s="140" t="str">
        <f ca="1">IF(Proc[[#This Row],[DaysAgeing]]&gt;5,"yep","on track")</f>
        <v>yep</v>
      </c>
      <c r="Q6967" s="2">
        <f ca="1">IF(Proc[[#This Row],[DateClosed]]="",ABS(NETWORKDAYS(Proc[[#This Row],[DateOpened]],TODAY()))-1,ABS(NETWORKDAYS(Proc[[#This Row],[DateOpened]],Proc[[#This Row],[DateClosed]]))-1)</f>
        <v>36</v>
      </c>
      <c r="R6967" s="140" t="s">
        <v>488</v>
      </c>
      <c r="S6967" s="145"/>
      <c r="T6967" s="153">
        <v>6966</v>
      </c>
    </row>
    <row r="6968" spans="1:20" hidden="1">
      <c r="A6968" s="146" t="s">
        <v>7148</v>
      </c>
      <c r="B6968" s="153" t="str">
        <f>IFERROR(VLOOKUP(Proc[[#This Row],[App]],Table2[],3,0),"open")</f>
        <v>ok</v>
      </c>
      <c r="C6968" s="147" t="s">
        <v>369</v>
      </c>
      <c r="D6968" s="152" t="s">
        <v>6641</v>
      </c>
      <c r="E6968" s="152" t="s">
        <v>7104</v>
      </c>
      <c r="F6968" s="153" t="s">
        <v>7104</v>
      </c>
      <c r="G6968" s="146" t="s">
        <v>406</v>
      </c>
      <c r="H6968" s="145" t="str">
        <f>IF(Proc[[#This Row],[type]]="LFF (MDG-F)",MID(Proc[[#This Row],[Obj]],13,10),"")</f>
        <v>2023C03028</v>
      </c>
      <c r="I6968" s="152"/>
      <c r="J6968" s="145" t="b">
        <f>Proc[[#This Row],[Requested]]=Proc[[#This Row],[CurrentParent]]</f>
        <v>1</v>
      </c>
      <c r="K6968" s="153" t="str">
        <f>IF(Proc[[#This Row],[Author]]="Marcela Urrego",VLOOKUP(LEFT(Proc[[#This Row],[Requested]],1),Table3[#All],2,0),VLOOKUP(Proc[[#This Row],[Author]],Table4[],2,0))</f>
        <v>LS</v>
      </c>
      <c r="L6968" s="148" t="s">
        <v>7174</v>
      </c>
      <c r="M6968" s="140">
        <v>46065</v>
      </c>
      <c r="N6968" s="140"/>
      <c r="O6968" s="140"/>
      <c r="P6968" s="140" t="str">
        <f ca="1">IF(Proc[[#This Row],[DaysAgeing]]&gt;5,"yep","on track")</f>
        <v>yep</v>
      </c>
      <c r="Q6968" s="2">
        <f ca="1">IF(Proc[[#This Row],[DateClosed]]="",ABS(NETWORKDAYS(Proc[[#This Row],[DateOpened]],TODAY()))-1,ABS(NETWORKDAYS(Proc[[#This Row],[DateOpened]],Proc[[#This Row],[DateClosed]]))-1)</f>
        <v>36</v>
      </c>
      <c r="R6968" s="140" t="s">
        <v>488</v>
      </c>
      <c r="S6968" s="145"/>
      <c r="T6968" s="153">
        <v>6967</v>
      </c>
    </row>
    <row r="6969" spans="1:20" hidden="1">
      <c r="A6969" s="146" t="s">
        <v>7148</v>
      </c>
      <c r="B6969" s="153" t="str">
        <f>IFERROR(VLOOKUP(Proc[[#This Row],[App]],Table2[],3,0),"open")</f>
        <v>ok</v>
      </c>
      <c r="C6969" s="147" t="s">
        <v>369</v>
      </c>
      <c r="D6969" s="152" t="s">
        <v>6642</v>
      </c>
      <c r="E6969" s="152" t="s">
        <v>7104</v>
      </c>
      <c r="F6969" s="153" t="s">
        <v>7104</v>
      </c>
      <c r="G6969" s="146" t="s">
        <v>406</v>
      </c>
      <c r="H6969" s="145" t="str">
        <f>IF(Proc[[#This Row],[type]]="LFF (MDG-F)",MID(Proc[[#This Row],[Obj]],13,10),"")</f>
        <v>2025C03598</v>
      </c>
      <c r="I6969" s="152"/>
      <c r="J6969" s="145" t="b">
        <f>Proc[[#This Row],[Requested]]=Proc[[#This Row],[CurrentParent]]</f>
        <v>1</v>
      </c>
      <c r="K6969" s="153" t="str">
        <f>IF(Proc[[#This Row],[Author]]="Marcela Urrego",VLOOKUP(LEFT(Proc[[#This Row],[Requested]],1),Table3[#All],2,0),VLOOKUP(Proc[[#This Row],[Author]],Table4[],2,0))</f>
        <v>LS</v>
      </c>
      <c r="L6969" s="148" t="s">
        <v>7174</v>
      </c>
      <c r="M6969" s="140">
        <v>46065</v>
      </c>
      <c r="N6969" s="140"/>
      <c r="O6969" s="140"/>
      <c r="P6969" s="140" t="str">
        <f ca="1">IF(Proc[[#This Row],[DaysAgeing]]&gt;5,"yep","on track")</f>
        <v>yep</v>
      </c>
      <c r="Q6969" s="2">
        <f ca="1">IF(Proc[[#This Row],[DateClosed]]="",ABS(NETWORKDAYS(Proc[[#This Row],[DateOpened]],TODAY()))-1,ABS(NETWORKDAYS(Proc[[#This Row],[DateOpened]],Proc[[#This Row],[DateClosed]]))-1)</f>
        <v>36</v>
      </c>
      <c r="R6969" s="140" t="s">
        <v>488</v>
      </c>
      <c r="S6969" s="145"/>
      <c r="T6969" s="153">
        <v>6968</v>
      </c>
    </row>
    <row r="6970" spans="1:20" hidden="1">
      <c r="A6970" s="146" t="s">
        <v>7148</v>
      </c>
      <c r="B6970" s="153" t="str">
        <f>IFERROR(VLOOKUP(Proc[[#This Row],[App]],Table2[],3,0),"open")</f>
        <v>ok</v>
      </c>
      <c r="C6970" s="146" t="s">
        <v>369</v>
      </c>
      <c r="D6970" s="152" t="s">
        <v>6643</v>
      </c>
      <c r="E6970" s="152" t="s">
        <v>7104</v>
      </c>
      <c r="F6970" s="153" t="s">
        <v>7104</v>
      </c>
      <c r="G6970" s="146" t="s">
        <v>400</v>
      </c>
      <c r="H6970" s="145" t="str">
        <f>IF(Proc[[#This Row],[type]]="LFF (MDG-F)",MID(Proc[[#This Row],[Obj]],13,10),"")</f>
        <v/>
      </c>
      <c r="I6970" s="152"/>
      <c r="J6970" s="145" t="b">
        <f>Proc[[#This Row],[Requested]]=Proc[[#This Row],[CurrentParent]]</f>
        <v>1</v>
      </c>
      <c r="K6970" s="153" t="str">
        <f>IF(Proc[[#This Row],[Author]]="Marcela Urrego",VLOOKUP(LEFT(Proc[[#This Row],[Requested]],1),Table3[#All],2,0),VLOOKUP(Proc[[#This Row],[Author]],Table4[],2,0))</f>
        <v>LS</v>
      </c>
      <c r="L6970" s="148" t="s">
        <v>7174</v>
      </c>
      <c r="M6970" s="140">
        <v>46065</v>
      </c>
      <c r="N6970" s="140"/>
      <c r="O6970" s="140"/>
      <c r="P6970" s="140" t="str">
        <f ca="1">IF(Proc[[#This Row],[DaysAgeing]]&gt;5,"yep","on track")</f>
        <v>yep</v>
      </c>
      <c r="Q6970" s="2">
        <f ca="1">IF(Proc[[#This Row],[DateClosed]]="",ABS(NETWORKDAYS(Proc[[#This Row],[DateOpened]],TODAY()))-1,ABS(NETWORKDAYS(Proc[[#This Row],[DateOpened]],Proc[[#This Row],[DateClosed]]))-1)</f>
        <v>36</v>
      </c>
      <c r="R6970" s="140" t="s">
        <v>488</v>
      </c>
      <c r="S6970" s="145"/>
      <c r="T6970" s="153">
        <v>6969</v>
      </c>
    </row>
    <row r="6971" spans="1:20" hidden="1">
      <c r="A6971" s="146" t="s">
        <v>7148</v>
      </c>
      <c r="B6971" s="153" t="str">
        <f>IFERROR(VLOOKUP(Proc[[#This Row],[App]],Table2[],3,0),"open")</f>
        <v>ok</v>
      </c>
      <c r="C6971" s="146" t="s">
        <v>369</v>
      </c>
      <c r="D6971" s="152" t="s">
        <v>6644</v>
      </c>
      <c r="E6971" s="152" t="s">
        <v>7104</v>
      </c>
      <c r="F6971" s="153" t="s">
        <v>7104</v>
      </c>
      <c r="G6971" s="146" t="s">
        <v>400</v>
      </c>
      <c r="H6971" s="145" t="str">
        <f>IF(Proc[[#This Row],[type]]="LFF (MDG-F)",MID(Proc[[#This Row],[Obj]],13,10),"")</f>
        <v/>
      </c>
      <c r="I6971" s="152"/>
      <c r="J6971" s="145" t="b">
        <f>Proc[[#This Row],[Requested]]=Proc[[#This Row],[CurrentParent]]</f>
        <v>1</v>
      </c>
      <c r="K6971" s="153" t="str">
        <f>IF(Proc[[#This Row],[Author]]="Marcela Urrego",VLOOKUP(LEFT(Proc[[#This Row],[Requested]],1),Table3[#All],2,0),VLOOKUP(Proc[[#This Row],[Author]],Table4[],2,0))</f>
        <v>LS</v>
      </c>
      <c r="L6971" s="148" t="s">
        <v>7174</v>
      </c>
      <c r="M6971" s="140">
        <v>46065</v>
      </c>
      <c r="N6971" s="140"/>
      <c r="O6971" s="140"/>
      <c r="P6971" s="140" t="str">
        <f ca="1">IF(Proc[[#This Row],[DaysAgeing]]&gt;5,"yep","on track")</f>
        <v>yep</v>
      </c>
      <c r="Q6971" s="2">
        <f ca="1">IF(Proc[[#This Row],[DateClosed]]="",ABS(NETWORKDAYS(Proc[[#This Row],[DateOpened]],TODAY()))-1,ABS(NETWORKDAYS(Proc[[#This Row],[DateOpened]],Proc[[#This Row],[DateClosed]]))-1)</f>
        <v>36</v>
      </c>
      <c r="R6971" s="140" t="s">
        <v>488</v>
      </c>
      <c r="S6971" s="145"/>
      <c r="T6971" s="153">
        <v>6970</v>
      </c>
    </row>
    <row r="6972" spans="1:20" hidden="1">
      <c r="A6972" s="146" t="s">
        <v>7148</v>
      </c>
      <c r="B6972" s="145" t="str">
        <f>IFERROR(VLOOKUP(Proc[[#This Row],[App]],Table2[],3,0),"open")</f>
        <v>ok</v>
      </c>
      <c r="C6972" s="147" t="s">
        <v>369</v>
      </c>
      <c r="D6972" s="152" t="s">
        <v>6645</v>
      </c>
      <c r="E6972" s="152" t="s">
        <v>7104</v>
      </c>
      <c r="F6972" s="148" t="s">
        <v>7104</v>
      </c>
      <c r="G6972" s="146" t="s">
        <v>406</v>
      </c>
      <c r="H6972" s="145" t="str">
        <f>IF(Proc[[#This Row],[type]]="LFF (MDG-F)",MID(Proc[[#This Row],[Obj]],13,10),"")</f>
        <v>2010C00324</v>
      </c>
      <c r="I6972" s="152"/>
      <c r="J6972" s="145" t="b">
        <f>Proc[[#This Row],[Requested]]=Proc[[#This Row],[CurrentParent]]</f>
        <v>1</v>
      </c>
      <c r="K6972" s="145" t="str">
        <f>IF(Proc[[#This Row],[Author]]="Marcela Urrego",VLOOKUP(LEFT(Proc[[#This Row],[Requested]],1),Table3[#All],2,0),VLOOKUP(Proc[[#This Row],[Author]],Table4[],2,0))</f>
        <v>LS</v>
      </c>
      <c r="L6972" s="148" t="s">
        <v>7174</v>
      </c>
      <c r="M6972" s="140">
        <v>46065</v>
      </c>
      <c r="N6972" s="140"/>
      <c r="O6972" s="140"/>
      <c r="P6972" s="140" t="str">
        <f ca="1">IF(Proc[[#This Row],[DaysAgeing]]&gt;5,"yep","on track")</f>
        <v>yep</v>
      </c>
      <c r="Q6972" s="2">
        <f ca="1">IF(Proc[[#This Row],[DateClosed]]="",ABS(NETWORKDAYS(Proc[[#This Row],[DateOpened]],TODAY()))-1,ABS(NETWORKDAYS(Proc[[#This Row],[DateOpened]],Proc[[#This Row],[DateClosed]]))-1)</f>
        <v>36</v>
      </c>
      <c r="R6972" s="140" t="s">
        <v>488</v>
      </c>
      <c r="S6972" s="145"/>
      <c r="T6972" s="153">
        <v>6971</v>
      </c>
    </row>
    <row r="6973" spans="1:20" hidden="1">
      <c r="A6973" s="146" t="s">
        <v>7148</v>
      </c>
      <c r="B6973" s="145" t="str">
        <f>IFERROR(VLOOKUP(Proc[[#This Row],[App]],Table2[],3,0),"open")</f>
        <v>ok</v>
      </c>
      <c r="C6973" s="147" t="s">
        <v>369</v>
      </c>
      <c r="D6973" s="152" t="s">
        <v>6646</v>
      </c>
      <c r="E6973" s="152" t="s">
        <v>7104</v>
      </c>
      <c r="F6973" s="148" t="s">
        <v>7104</v>
      </c>
      <c r="G6973" s="146" t="s">
        <v>406</v>
      </c>
      <c r="H6973" s="145" t="str">
        <f>IF(Proc[[#This Row],[type]]="LFF (MDG-F)",MID(Proc[[#This Row],[Obj]],13,10),"")</f>
        <v>2010C00370</v>
      </c>
      <c r="I6973" s="152"/>
      <c r="J6973" s="145" t="b">
        <f>Proc[[#This Row],[Requested]]=Proc[[#This Row],[CurrentParent]]</f>
        <v>1</v>
      </c>
      <c r="K6973" s="145" t="str">
        <f>IF(Proc[[#This Row],[Author]]="Marcela Urrego",VLOOKUP(LEFT(Proc[[#This Row],[Requested]],1),Table3[#All],2,0),VLOOKUP(Proc[[#This Row],[Author]],Table4[],2,0))</f>
        <v>LS</v>
      </c>
      <c r="L6973" s="148" t="s">
        <v>7174</v>
      </c>
      <c r="M6973" s="140">
        <v>46065</v>
      </c>
      <c r="N6973" s="140"/>
      <c r="O6973" s="140"/>
      <c r="P6973" s="140" t="str">
        <f ca="1">IF(Proc[[#This Row],[DaysAgeing]]&gt;5,"yep","on track")</f>
        <v>yep</v>
      </c>
      <c r="Q6973" s="2">
        <f ca="1">IF(Proc[[#This Row],[DateClosed]]="",ABS(NETWORKDAYS(Proc[[#This Row],[DateOpened]],TODAY()))-1,ABS(NETWORKDAYS(Proc[[#This Row],[DateOpened]],Proc[[#This Row],[DateClosed]]))-1)</f>
        <v>36</v>
      </c>
      <c r="R6973" s="140" t="s">
        <v>488</v>
      </c>
      <c r="S6973" s="145"/>
      <c r="T6973" s="153">
        <v>6972</v>
      </c>
    </row>
    <row r="6974" spans="1:20" hidden="1">
      <c r="A6974" s="146" t="s">
        <v>7148</v>
      </c>
      <c r="B6974" s="145" t="str">
        <f>IFERROR(VLOOKUP(Proc[[#This Row],[App]],Table2[],3,0),"open")</f>
        <v>ok</v>
      </c>
      <c r="C6974" s="147" t="s">
        <v>369</v>
      </c>
      <c r="D6974" s="152" t="s">
        <v>6647</v>
      </c>
      <c r="E6974" s="152" t="s">
        <v>7104</v>
      </c>
      <c r="F6974" s="148" t="s">
        <v>7104</v>
      </c>
      <c r="G6974" s="146" t="s">
        <v>406</v>
      </c>
      <c r="H6974" s="145" t="str">
        <f>IF(Proc[[#This Row],[type]]="LFF (MDG-F)",MID(Proc[[#This Row],[Obj]],13,10),"")</f>
        <v>2025C03567</v>
      </c>
      <c r="I6974" s="152"/>
      <c r="J6974" s="145" t="b">
        <f>Proc[[#This Row],[Requested]]=Proc[[#This Row],[CurrentParent]]</f>
        <v>1</v>
      </c>
      <c r="K6974" s="145" t="str">
        <f>IF(Proc[[#This Row],[Author]]="Marcela Urrego",VLOOKUP(LEFT(Proc[[#This Row],[Requested]],1),Table3[#All],2,0),VLOOKUP(Proc[[#This Row],[Author]],Table4[],2,0))</f>
        <v>LS</v>
      </c>
      <c r="L6974" s="148" t="s">
        <v>7174</v>
      </c>
      <c r="M6974" s="140">
        <v>46065</v>
      </c>
      <c r="N6974" s="140"/>
      <c r="O6974" s="140"/>
      <c r="P6974" s="140" t="str">
        <f ca="1">IF(Proc[[#This Row],[DaysAgeing]]&gt;5,"yep","on track")</f>
        <v>yep</v>
      </c>
      <c r="Q6974" s="2">
        <f ca="1">IF(Proc[[#This Row],[DateClosed]]="",ABS(NETWORKDAYS(Proc[[#This Row],[DateOpened]],TODAY()))-1,ABS(NETWORKDAYS(Proc[[#This Row],[DateOpened]],Proc[[#This Row],[DateClosed]]))-1)</f>
        <v>36</v>
      </c>
      <c r="R6974" s="140" t="s">
        <v>488</v>
      </c>
      <c r="S6974" s="145"/>
      <c r="T6974" s="153">
        <v>6973</v>
      </c>
    </row>
    <row r="6975" spans="1:20" hidden="1">
      <c r="A6975" s="146" t="s">
        <v>7148</v>
      </c>
      <c r="B6975" s="145" t="str">
        <f>IFERROR(VLOOKUP(Proc[[#This Row],[App]],Table2[],3,0),"open")</f>
        <v>ok</v>
      </c>
      <c r="C6975" s="147" t="s">
        <v>369</v>
      </c>
      <c r="D6975" s="152" t="s">
        <v>6648</v>
      </c>
      <c r="E6975" s="152" t="s">
        <v>7106</v>
      </c>
      <c r="F6975" s="148" t="s">
        <v>7106</v>
      </c>
      <c r="G6975" s="146" t="s">
        <v>406</v>
      </c>
      <c r="H6975" s="145" t="str">
        <f>IF(Proc[[#This Row],[type]]="LFF (MDG-F)",MID(Proc[[#This Row],[Obj]],13,10),"")</f>
        <v>2025C03569</v>
      </c>
      <c r="I6975" s="152"/>
      <c r="J6975" s="145" t="b">
        <f>Proc[[#This Row],[Requested]]=Proc[[#This Row],[CurrentParent]]</f>
        <v>1</v>
      </c>
      <c r="K6975" s="145" t="str">
        <f>IF(Proc[[#This Row],[Author]]="Marcela Urrego",VLOOKUP(LEFT(Proc[[#This Row],[Requested]],1),Table3[#All],2,0),VLOOKUP(Proc[[#This Row],[Author]],Table4[],2,0))</f>
        <v>LS</v>
      </c>
      <c r="L6975" s="148" t="s">
        <v>7174</v>
      </c>
      <c r="M6975" s="140">
        <v>46065</v>
      </c>
      <c r="N6975" s="140"/>
      <c r="O6975" s="140"/>
      <c r="P6975" s="140" t="str">
        <f ca="1">IF(Proc[[#This Row],[DaysAgeing]]&gt;5,"yep","on track")</f>
        <v>yep</v>
      </c>
      <c r="Q6975" s="2">
        <f ca="1">IF(Proc[[#This Row],[DateClosed]]="",ABS(NETWORKDAYS(Proc[[#This Row],[DateOpened]],TODAY()))-1,ABS(NETWORKDAYS(Proc[[#This Row],[DateOpened]],Proc[[#This Row],[DateClosed]]))-1)</f>
        <v>36</v>
      </c>
      <c r="R6975" s="140" t="s">
        <v>488</v>
      </c>
      <c r="S6975" s="145"/>
      <c r="T6975" s="153">
        <v>6974</v>
      </c>
    </row>
    <row r="6976" spans="1:20" hidden="1">
      <c r="A6976" s="146" t="s">
        <v>7148</v>
      </c>
      <c r="B6976" s="145" t="str">
        <f>IFERROR(VLOOKUP(Proc[[#This Row],[App]],Table2[],3,0),"open")</f>
        <v>ok</v>
      </c>
      <c r="C6976" s="147" t="s">
        <v>369</v>
      </c>
      <c r="D6976" s="152" t="s">
        <v>6649</v>
      </c>
      <c r="E6976" s="152" t="s">
        <v>7104</v>
      </c>
      <c r="F6976" s="148" t="s">
        <v>7104</v>
      </c>
      <c r="G6976" s="146" t="s">
        <v>406</v>
      </c>
      <c r="H6976" s="145" t="str">
        <f>IF(Proc[[#This Row],[type]]="LFF (MDG-F)",MID(Proc[[#This Row],[Obj]],13,10),"")</f>
        <v>2029C01306</v>
      </c>
      <c r="I6976" s="152"/>
      <c r="J6976" s="145" t="b">
        <f>Proc[[#This Row],[Requested]]=Proc[[#This Row],[CurrentParent]]</f>
        <v>1</v>
      </c>
      <c r="K6976" s="145" t="str">
        <f>IF(Proc[[#This Row],[Author]]="Marcela Urrego",VLOOKUP(LEFT(Proc[[#This Row],[Requested]],1),Table3[#All],2,0),VLOOKUP(Proc[[#This Row],[Author]],Table4[],2,0))</f>
        <v>LS</v>
      </c>
      <c r="L6976" s="148" t="s">
        <v>7174</v>
      </c>
      <c r="M6976" s="140">
        <v>46065</v>
      </c>
      <c r="N6976" s="140"/>
      <c r="O6976" s="140"/>
      <c r="P6976" s="140" t="str">
        <f ca="1">IF(Proc[[#This Row],[DaysAgeing]]&gt;5,"yep","on track")</f>
        <v>yep</v>
      </c>
      <c r="Q6976" s="2">
        <f ca="1">IF(Proc[[#This Row],[DateClosed]]="",ABS(NETWORKDAYS(Proc[[#This Row],[DateOpened]],TODAY()))-1,ABS(NETWORKDAYS(Proc[[#This Row],[DateOpened]],Proc[[#This Row],[DateClosed]]))-1)</f>
        <v>36</v>
      </c>
      <c r="R6976" s="140" t="s">
        <v>488</v>
      </c>
      <c r="S6976" s="145"/>
      <c r="T6976" s="153">
        <v>6975</v>
      </c>
    </row>
    <row r="6977" spans="1:20" hidden="1">
      <c r="A6977" s="146" t="s">
        <v>7148</v>
      </c>
      <c r="B6977" s="145" t="str">
        <f>IFERROR(VLOOKUP(Proc[[#This Row],[App]],Table2[],3,0),"open")</f>
        <v>ok</v>
      </c>
      <c r="C6977" s="147" t="s">
        <v>369</v>
      </c>
      <c r="D6977" s="152" t="s">
        <v>6650</v>
      </c>
      <c r="E6977" s="152" t="s">
        <v>7104</v>
      </c>
      <c r="F6977" s="148" t="s">
        <v>7104</v>
      </c>
      <c r="G6977" s="146" t="s">
        <v>406</v>
      </c>
      <c r="H6977" s="145" t="str">
        <f>IF(Proc[[#This Row],[type]]="LFF (MDG-F)",MID(Proc[[#This Row],[Obj]],13,10),"")</f>
        <v>2032C04715</v>
      </c>
      <c r="I6977" s="152"/>
      <c r="J6977" s="145" t="b">
        <f>Proc[[#This Row],[Requested]]=Proc[[#This Row],[CurrentParent]]</f>
        <v>1</v>
      </c>
      <c r="K6977" s="145" t="str">
        <f>IF(Proc[[#This Row],[Author]]="Marcela Urrego",VLOOKUP(LEFT(Proc[[#This Row],[Requested]],1),Table3[#All],2,0),VLOOKUP(Proc[[#This Row],[Author]],Table4[],2,0))</f>
        <v>LS</v>
      </c>
      <c r="L6977" s="148" t="s">
        <v>7174</v>
      </c>
      <c r="M6977" s="140">
        <v>46065</v>
      </c>
      <c r="N6977" s="140"/>
      <c r="O6977" s="140"/>
      <c r="P6977" s="140" t="str">
        <f ca="1">IF(Proc[[#This Row],[DaysAgeing]]&gt;5,"yep","on track")</f>
        <v>yep</v>
      </c>
      <c r="Q6977" s="2">
        <f ca="1">IF(Proc[[#This Row],[DateClosed]]="",ABS(NETWORKDAYS(Proc[[#This Row],[DateOpened]],TODAY()))-1,ABS(NETWORKDAYS(Proc[[#This Row],[DateOpened]],Proc[[#This Row],[DateClosed]]))-1)</f>
        <v>36</v>
      </c>
      <c r="R6977" s="140" t="s">
        <v>488</v>
      </c>
      <c r="S6977" s="145"/>
      <c r="T6977" s="153">
        <v>6976</v>
      </c>
    </row>
    <row r="6978" spans="1:20" hidden="1">
      <c r="A6978" s="146" t="s">
        <v>7148</v>
      </c>
      <c r="B6978" s="145" t="str">
        <f>IFERROR(VLOOKUP(Proc[[#This Row],[App]],Table2[],3,0),"open")</f>
        <v>ok</v>
      </c>
      <c r="C6978" s="147" t="s">
        <v>369</v>
      </c>
      <c r="D6978" s="152" t="s">
        <v>6651</v>
      </c>
      <c r="E6978" s="152" t="s">
        <v>7106</v>
      </c>
      <c r="F6978" s="148" t="s">
        <v>7106</v>
      </c>
      <c r="G6978" s="146" t="s">
        <v>406</v>
      </c>
      <c r="H6978" s="145" t="str">
        <f>IF(Proc[[#This Row],[type]]="LFF (MDG-F)",MID(Proc[[#This Row],[Obj]],13,10),"")</f>
        <v>2034C01308</v>
      </c>
      <c r="I6978" s="152"/>
      <c r="J6978" s="145" t="b">
        <f>Proc[[#This Row],[Requested]]=Proc[[#This Row],[CurrentParent]]</f>
        <v>1</v>
      </c>
      <c r="K6978" s="145" t="str">
        <f>IF(Proc[[#This Row],[Author]]="Marcela Urrego",VLOOKUP(LEFT(Proc[[#This Row],[Requested]],1),Table3[#All],2,0),VLOOKUP(Proc[[#This Row],[Author]],Table4[],2,0))</f>
        <v>LS</v>
      </c>
      <c r="L6978" s="148" t="s">
        <v>7174</v>
      </c>
      <c r="M6978" s="140">
        <v>46065</v>
      </c>
      <c r="N6978" s="140"/>
      <c r="O6978" s="140"/>
      <c r="P6978" s="140" t="str">
        <f ca="1">IF(Proc[[#This Row],[DaysAgeing]]&gt;5,"yep","on track")</f>
        <v>yep</v>
      </c>
      <c r="Q6978" s="2">
        <f ca="1">IF(Proc[[#This Row],[DateClosed]]="",ABS(NETWORKDAYS(Proc[[#This Row],[DateOpened]],TODAY()))-1,ABS(NETWORKDAYS(Proc[[#This Row],[DateOpened]],Proc[[#This Row],[DateClosed]]))-1)</f>
        <v>36</v>
      </c>
      <c r="R6978" s="140" t="s">
        <v>488</v>
      </c>
      <c r="S6978" s="145"/>
      <c r="T6978" s="153">
        <v>6977</v>
      </c>
    </row>
    <row r="6979" spans="1:20" hidden="1">
      <c r="A6979" s="146" t="s">
        <v>7148</v>
      </c>
      <c r="B6979" s="145" t="str">
        <f>IFERROR(VLOOKUP(Proc[[#This Row],[App]],Table2[],3,0),"open")</f>
        <v>ok</v>
      </c>
      <c r="C6979" s="147" t="s">
        <v>369</v>
      </c>
      <c r="D6979" s="152" t="s">
        <v>6652</v>
      </c>
      <c r="E6979" s="152" t="s">
        <v>7104</v>
      </c>
      <c r="F6979" s="148" t="s">
        <v>7104</v>
      </c>
      <c r="G6979" s="146" t="s">
        <v>406</v>
      </c>
      <c r="H6979" s="145" t="str">
        <f>IF(Proc[[#This Row],[type]]="LFF (MDG-F)",MID(Proc[[#This Row],[Obj]],13,10),"")</f>
        <v>2034C05323</v>
      </c>
      <c r="I6979" s="152"/>
      <c r="J6979" s="145" t="b">
        <f>Proc[[#This Row],[Requested]]=Proc[[#This Row],[CurrentParent]]</f>
        <v>1</v>
      </c>
      <c r="K6979" s="145" t="str">
        <f>IF(Proc[[#This Row],[Author]]="Marcela Urrego",VLOOKUP(LEFT(Proc[[#This Row],[Requested]],1),Table3[#All],2,0),VLOOKUP(Proc[[#This Row],[Author]],Table4[],2,0))</f>
        <v>LS</v>
      </c>
      <c r="L6979" s="148" t="s">
        <v>7174</v>
      </c>
      <c r="M6979" s="140">
        <v>46065</v>
      </c>
      <c r="N6979" s="140"/>
      <c r="O6979" s="140"/>
      <c r="P6979" s="140" t="str">
        <f ca="1">IF(Proc[[#This Row],[DaysAgeing]]&gt;5,"yep","on track")</f>
        <v>yep</v>
      </c>
      <c r="Q6979" s="2">
        <f ca="1">IF(Proc[[#This Row],[DateClosed]]="",ABS(NETWORKDAYS(Proc[[#This Row],[DateOpened]],TODAY()))-1,ABS(NETWORKDAYS(Proc[[#This Row],[DateOpened]],Proc[[#This Row],[DateClosed]]))-1)</f>
        <v>36</v>
      </c>
      <c r="R6979" s="140" t="s">
        <v>488</v>
      </c>
      <c r="S6979" s="145"/>
      <c r="T6979" s="153">
        <v>6978</v>
      </c>
    </row>
    <row r="6980" spans="1:20" hidden="1">
      <c r="A6980" s="146" t="s">
        <v>7148</v>
      </c>
      <c r="B6980" s="145" t="str">
        <f>IFERROR(VLOOKUP(Proc[[#This Row],[App]],Table2[],3,0),"open")</f>
        <v>ok</v>
      </c>
      <c r="C6980" s="146" t="s">
        <v>369</v>
      </c>
      <c r="D6980" s="152" t="s">
        <v>6653</v>
      </c>
      <c r="E6980" s="152" t="s">
        <v>7104</v>
      </c>
      <c r="F6980" s="145" t="s">
        <v>7104</v>
      </c>
      <c r="G6980" s="146" t="s">
        <v>400</v>
      </c>
      <c r="H6980" s="145" t="str">
        <f>IF(Proc[[#This Row],[type]]="LFF (MDG-F)",MID(Proc[[#This Row],[Obj]],13,10),"")</f>
        <v/>
      </c>
      <c r="I6980" s="152"/>
      <c r="J6980" s="145" t="b">
        <f>Proc[[#This Row],[Requested]]=Proc[[#This Row],[CurrentParent]]</f>
        <v>1</v>
      </c>
      <c r="K6980" s="145" t="str">
        <f>IF(Proc[[#This Row],[Author]]="Marcela Urrego",VLOOKUP(LEFT(Proc[[#This Row],[Requested]],1),Table3[#All],2,0),VLOOKUP(Proc[[#This Row],[Author]],Table4[],2,0))</f>
        <v>LS</v>
      </c>
      <c r="L6980" s="148" t="s">
        <v>7174</v>
      </c>
      <c r="M6980" s="140">
        <v>46065</v>
      </c>
      <c r="N6980" s="140"/>
      <c r="O6980" s="140"/>
      <c r="P6980" s="140" t="str">
        <f ca="1">IF(Proc[[#This Row],[DaysAgeing]]&gt;5,"yep","on track")</f>
        <v>yep</v>
      </c>
      <c r="Q6980" s="2">
        <f ca="1">IF(Proc[[#This Row],[DateClosed]]="",ABS(NETWORKDAYS(Proc[[#This Row],[DateOpened]],TODAY()))-1,ABS(NETWORKDAYS(Proc[[#This Row],[DateOpened]],Proc[[#This Row],[DateClosed]]))-1)</f>
        <v>36</v>
      </c>
      <c r="R6980" s="140" t="s">
        <v>488</v>
      </c>
      <c r="S6980" s="145"/>
      <c r="T6980" s="153">
        <v>6979</v>
      </c>
    </row>
    <row r="6981" spans="1:20" hidden="1">
      <c r="A6981" s="146" t="s">
        <v>7148</v>
      </c>
      <c r="B6981" s="145" t="str">
        <f>IFERROR(VLOOKUP(Proc[[#This Row],[App]],Table2[],3,0),"open")</f>
        <v>ok</v>
      </c>
      <c r="C6981" s="146" t="s">
        <v>369</v>
      </c>
      <c r="D6981" s="152" t="s">
        <v>6654</v>
      </c>
      <c r="E6981" s="152" t="s">
        <v>7104</v>
      </c>
      <c r="F6981" s="145" t="s">
        <v>7104</v>
      </c>
      <c r="G6981" s="146" t="s">
        <v>400</v>
      </c>
      <c r="H6981" s="145" t="str">
        <f>IF(Proc[[#This Row],[type]]="LFF (MDG-F)",MID(Proc[[#This Row],[Obj]],13,10),"")</f>
        <v/>
      </c>
      <c r="I6981" s="152"/>
      <c r="J6981" s="145" t="b">
        <f>Proc[[#This Row],[Requested]]=Proc[[#This Row],[CurrentParent]]</f>
        <v>1</v>
      </c>
      <c r="K6981" s="145" t="str">
        <f>IF(Proc[[#This Row],[Author]]="Marcela Urrego",VLOOKUP(LEFT(Proc[[#This Row],[Requested]],1),Table3[#All],2,0),VLOOKUP(Proc[[#This Row],[Author]],Table4[],2,0))</f>
        <v>LS</v>
      </c>
      <c r="L6981" s="148" t="s">
        <v>7174</v>
      </c>
      <c r="M6981" s="140">
        <v>46065</v>
      </c>
      <c r="N6981" s="140"/>
      <c r="O6981" s="140"/>
      <c r="P6981" s="140" t="str">
        <f ca="1">IF(Proc[[#This Row],[DaysAgeing]]&gt;5,"yep","on track")</f>
        <v>yep</v>
      </c>
      <c r="Q6981" s="2">
        <f ca="1">IF(Proc[[#This Row],[DateClosed]]="",ABS(NETWORKDAYS(Proc[[#This Row],[DateOpened]],TODAY()))-1,ABS(NETWORKDAYS(Proc[[#This Row],[DateOpened]],Proc[[#This Row],[DateClosed]]))-1)</f>
        <v>36</v>
      </c>
      <c r="R6981" s="140" t="s">
        <v>488</v>
      </c>
      <c r="S6981" s="145"/>
      <c r="T6981" s="153">
        <v>6980</v>
      </c>
    </row>
    <row r="6982" spans="1:20" hidden="1">
      <c r="A6982" s="146" t="s">
        <v>7148</v>
      </c>
      <c r="B6982" s="145" t="str">
        <f>IFERROR(VLOOKUP(Proc[[#This Row],[App]],Table2[],3,0),"open")</f>
        <v>ok</v>
      </c>
      <c r="C6982" s="146" t="s">
        <v>369</v>
      </c>
      <c r="D6982" s="152" t="s">
        <v>6655</v>
      </c>
      <c r="E6982" s="152" t="s">
        <v>7104</v>
      </c>
      <c r="F6982" s="145" t="s">
        <v>7104</v>
      </c>
      <c r="G6982" s="146" t="s">
        <v>400</v>
      </c>
      <c r="H6982" s="145" t="str">
        <f>IF(Proc[[#This Row],[type]]="LFF (MDG-F)",MID(Proc[[#This Row],[Obj]],13,10),"")</f>
        <v/>
      </c>
      <c r="I6982" s="152"/>
      <c r="J6982" s="145" t="b">
        <f>Proc[[#This Row],[Requested]]=Proc[[#This Row],[CurrentParent]]</f>
        <v>1</v>
      </c>
      <c r="K6982" s="145" t="str">
        <f>IF(Proc[[#This Row],[Author]]="Marcela Urrego",VLOOKUP(LEFT(Proc[[#This Row],[Requested]],1),Table3[#All],2,0),VLOOKUP(Proc[[#This Row],[Author]],Table4[],2,0))</f>
        <v>LS</v>
      </c>
      <c r="L6982" s="148" t="s">
        <v>7174</v>
      </c>
      <c r="M6982" s="140">
        <v>46065</v>
      </c>
      <c r="N6982" s="140"/>
      <c r="O6982" s="140"/>
      <c r="P6982" s="140" t="str">
        <f ca="1">IF(Proc[[#This Row],[DaysAgeing]]&gt;5,"yep","on track")</f>
        <v>yep</v>
      </c>
      <c r="Q6982" s="2">
        <f ca="1">IF(Proc[[#This Row],[DateClosed]]="",ABS(NETWORKDAYS(Proc[[#This Row],[DateOpened]],TODAY()))-1,ABS(NETWORKDAYS(Proc[[#This Row],[DateOpened]],Proc[[#This Row],[DateClosed]]))-1)</f>
        <v>36</v>
      </c>
      <c r="R6982" s="140" t="s">
        <v>488</v>
      </c>
      <c r="S6982" s="145"/>
      <c r="T6982" s="153">
        <v>6981</v>
      </c>
    </row>
    <row r="6983" spans="1:20" hidden="1">
      <c r="A6983" s="146" t="s">
        <v>7148</v>
      </c>
      <c r="B6983" s="153" t="str">
        <f>IFERROR(VLOOKUP(Proc[[#This Row],[App]],Table2[],3,0),"open")</f>
        <v>ok</v>
      </c>
      <c r="C6983" s="146" t="s">
        <v>369</v>
      </c>
      <c r="D6983" s="152" t="s">
        <v>6656</v>
      </c>
      <c r="E6983" s="152" t="s">
        <v>7104</v>
      </c>
      <c r="F6983" s="153" t="s">
        <v>7104</v>
      </c>
      <c r="G6983" s="146" t="s">
        <v>400</v>
      </c>
      <c r="H6983" s="145" t="str">
        <f>IF(Proc[[#This Row],[type]]="LFF (MDG-F)",MID(Proc[[#This Row],[Obj]],13,10),"")</f>
        <v/>
      </c>
      <c r="I6983" s="152"/>
      <c r="J6983" s="145" t="b">
        <f>Proc[[#This Row],[Requested]]=Proc[[#This Row],[CurrentParent]]</f>
        <v>1</v>
      </c>
      <c r="K6983" s="153" t="str">
        <f>IF(Proc[[#This Row],[Author]]="Marcela Urrego",VLOOKUP(LEFT(Proc[[#This Row],[Requested]],1),Table3[#All],2,0),VLOOKUP(Proc[[#This Row],[Author]],Table4[],2,0))</f>
        <v>LS</v>
      </c>
      <c r="L6983" s="148" t="s">
        <v>7174</v>
      </c>
      <c r="M6983" s="140">
        <v>46065</v>
      </c>
      <c r="N6983" s="140"/>
      <c r="O6983" s="140"/>
      <c r="P6983" s="140" t="str">
        <f ca="1">IF(Proc[[#This Row],[DaysAgeing]]&gt;5,"yep","on track")</f>
        <v>yep</v>
      </c>
      <c r="Q6983" s="2">
        <f ca="1">IF(Proc[[#This Row],[DateClosed]]="",ABS(NETWORKDAYS(Proc[[#This Row],[DateOpened]],TODAY()))-1,ABS(NETWORKDAYS(Proc[[#This Row],[DateOpened]],Proc[[#This Row],[DateClosed]]))-1)</f>
        <v>36</v>
      </c>
      <c r="R6983" s="140" t="s">
        <v>488</v>
      </c>
      <c r="S6983" s="145"/>
      <c r="T6983" s="153">
        <v>6982</v>
      </c>
    </row>
    <row r="6984" spans="1:20" hidden="1">
      <c r="A6984" s="146" t="s">
        <v>7148</v>
      </c>
      <c r="B6984" s="153" t="str">
        <f>IFERROR(VLOOKUP(Proc[[#This Row],[App]],Table2[],3,0),"open")</f>
        <v>ok</v>
      </c>
      <c r="C6984" s="146" t="s">
        <v>369</v>
      </c>
      <c r="D6984" s="152" t="s">
        <v>6657</v>
      </c>
      <c r="E6984" s="152" t="s">
        <v>7104</v>
      </c>
      <c r="F6984" s="153" t="s">
        <v>7104</v>
      </c>
      <c r="G6984" s="146" t="s">
        <v>400</v>
      </c>
      <c r="H6984" s="145" t="str">
        <f>IF(Proc[[#This Row],[type]]="LFF (MDG-F)",MID(Proc[[#This Row],[Obj]],13,10),"")</f>
        <v/>
      </c>
      <c r="I6984" s="152"/>
      <c r="J6984" s="145" t="b">
        <f>Proc[[#This Row],[Requested]]=Proc[[#This Row],[CurrentParent]]</f>
        <v>1</v>
      </c>
      <c r="K6984" s="153" t="str">
        <f>IF(Proc[[#This Row],[Author]]="Marcela Urrego",VLOOKUP(LEFT(Proc[[#This Row],[Requested]],1),Table3[#All],2,0),VLOOKUP(Proc[[#This Row],[Author]],Table4[],2,0))</f>
        <v>LS</v>
      </c>
      <c r="L6984" s="148" t="s">
        <v>7174</v>
      </c>
      <c r="M6984" s="140">
        <v>46065</v>
      </c>
      <c r="N6984" s="140"/>
      <c r="O6984" s="140"/>
      <c r="P6984" s="140" t="str">
        <f ca="1">IF(Proc[[#This Row],[DaysAgeing]]&gt;5,"yep","on track")</f>
        <v>yep</v>
      </c>
      <c r="Q6984" s="2">
        <f ca="1">IF(Proc[[#This Row],[DateClosed]]="",ABS(NETWORKDAYS(Proc[[#This Row],[DateOpened]],TODAY()))-1,ABS(NETWORKDAYS(Proc[[#This Row],[DateOpened]],Proc[[#This Row],[DateClosed]]))-1)</f>
        <v>36</v>
      </c>
      <c r="R6984" s="140" t="s">
        <v>488</v>
      </c>
      <c r="S6984" s="145"/>
      <c r="T6984" s="153">
        <v>6983</v>
      </c>
    </row>
    <row r="6985" spans="1:20" hidden="1">
      <c r="A6985" s="146" t="s">
        <v>7148</v>
      </c>
      <c r="B6985" s="153" t="str">
        <f>IFERROR(VLOOKUP(Proc[[#This Row],[App]],Table2[],3,0),"open")</f>
        <v>ok</v>
      </c>
      <c r="C6985" s="146" t="s">
        <v>369</v>
      </c>
      <c r="D6985" s="152" t="s">
        <v>6658</v>
      </c>
      <c r="E6985" s="152" t="s">
        <v>7104</v>
      </c>
      <c r="F6985" s="153" t="s">
        <v>7104</v>
      </c>
      <c r="G6985" s="146" t="s">
        <v>400</v>
      </c>
      <c r="H6985" s="145" t="str">
        <f>IF(Proc[[#This Row],[type]]="LFF (MDG-F)",MID(Proc[[#This Row],[Obj]],13,10),"")</f>
        <v/>
      </c>
      <c r="I6985" s="152"/>
      <c r="J6985" s="145" t="b">
        <f>Proc[[#This Row],[Requested]]=Proc[[#This Row],[CurrentParent]]</f>
        <v>1</v>
      </c>
      <c r="K6985" s="153" t="str">
        <f>IF(Proc[[#This Row],[Author]]="Marcela Urrego",VLOOKUP(LEFT(Proc[[#This Row],[Requested]],1),Table3[#All],2,0),VLOOKUP(Proc[[#This Row],[Author]],Table4[],2,0))</f>
        <v>LS</v>
      </c>
      <c r="L6985" s="148" t="s">
        <v>7174</v>
      </c>
      <c r="M6985" s="140">
        <v>46065</v>
      </c>
      <c r="N6985" s="140"/>
      <c r="O6985" s="140"/>
      <c r="P6985" s="140" t="str">
        <f ca="1">IF(Proc[[#This Row],[DaysAgeing]]&gt;5,"yep","on track")</f>
        <v>yep</v>
      </c>
      <c r="Q6985" s="2">
        <f ca="1">IF(Proc[[#This Row],[DateClosed]]="",ABS(NETWORKDAYS(Proc[[#This Row],[DateOpened]],TODAY()))-1,ABS(NETWORKDAYS(Proc[[#This Row],[DateOpened]],Proc[[#This Row],[DateClosed]]))-1)</f>
        <v>36</v>
      </c>
      <c r="R6985" s="140" t="s">
        <v>488</v>
      </c>
      <c r="S6985" s="145"/>
      <c r="T6985" s="153">
        <v>6984</v>
      </c>
    </row>
    <row r="6986" spans="1:20" hidden="1">
      <c r="A6986" s="146" t="s">
        <v>7148</v>
      </c>
      <c r="B6986" s="145" t="str">
        <f>IFERROR(VLOOKUP(Proc[[#This Row],[App]],Table2[],3,0),"open")</f>
        <v>ok</v>
      </c>
      <c r="C6986" s="147" t="s">
        <v>369</v>
      </c>
      <c r="D6986" s="152" t="s">
        <v>6659</v>
      </c>
      <c r="E6986" s="152" t="s">
        <v>7104</v>
      </c>
      <c r="F6986" s="148" t="s">
        <v>7104</v>
      </c>
      <c r="G6986" s="146" t="s">
        <v>406</v>
      </c>
      <c r="H6986" s="145" t="str">
        <f>IF(Proc[[#This Row],[type]]="LFF (MDG-F)",MID(Proc[[#This Row],[Obj]],13,10),"")</f>
        <v>2010C00326</v>
      </c>
      <c r="I6986" s="152"/>
      <c r="J6986" s="145" t="b">
        <f>Proc[[#This Row],[Requested]]=Proc[[#This Row],[CurrentParent]]</f>
        <v>1</v>
      </c>
      <c r="K6986" s="145" t="str">
        <f>IF(Proc[[#This Row],[Author]]="Marcela Urrego",VLOOKUP(LEFT(Proc[[#This Row],[Requested]],1),Table3[#All],2,0),VLOOKUP(Proc[[#This Row],[Author]],Table4[],2,0))</f>
        <v>LS</v>
      </c>
      <c r="L6986" s="148" t="s">
        <v>7174</v>
      </c>
      <c r="M6986" s="140">
        <v>46065</v>
      </c>
      <c r="N6986" s="140"/>
      <c r="O6986" s="140"/>
      <c r="P6986" s="140" t="str">
        <f ca="1">IF(Proc[[#This Row],[DaysAgeing]]&gt;5,"yep","on track")</f>
        <v>yep</v>
      </c>
      <c r="Q6986" s="2">
        <f ca="1">IF(Proc[[#This Row],[DateClosed]]="",ABS(NETWORKDAYS(Proc[[#This Row],[DateOpened]],TODAY()))-1,ABS(NETWORKDAYS(Proc[[#This Row],[DateOpened]],Proc[[#This Row],[DateClosed]]))-1)</f>
        <v>36</v>
      </c>
      <c r="R6986" s="140" t="s">
        <v>488</v>
      </c>
      <c r="S6986" s="145"/>
      <c r="T6986" s="153">
        <v>6985</v>
      </c>
    </row>
    <row r="6987" spans="1:20" hidden="1">
      <c r="A6987" s="146" t="s">
        <v>7148</v>
      </c>
      <c r="B6987" s="145" t="str">
        <f>IFERROR(VLOOKUP(Proc[[#This Row],[App]],Table2[],3,0),"open")</f>
        <v>ok</v>
      </c>
      <c r="C6987" s="147" t="s">
        <v>369</v>
      </c>
      <c r="D6987" s="152" t="s">
        <v>6660</v>
      </c>
      <c r="E6987" s="152" t="s">
        <v>7106</v>
      </c>
      <c r="F6987" s="148" t="s">
        <v>7106</v>
      </c>
      <c r="G6987" s="146" t="s">
        <v>406</v>
      </c>
      <c r="H6987" s="145" t="str">
        <f>IF(Proc[[#This Row],[type]]="LFF (MDG-F)",MID(Proc[[#This Row],[Obj]],13,10),"")</f>
        <v>2029C03843</v>
      </c>
      <c r="I6987" s="152"/>
      <c r="J6987" s="145" t="b">
        <f>Proc[[#This Row],[Requested]]=Proc[[#This Row],[CurrentParent]]</f>
        <v>1</v>
      </c>
      <c r="K6987" s="145" t="str">
        <f>IF(Proc[[#This Row],[Author]]="Marcela Urrego",VLOOKUP(LEFT(Proc[[#This Row],[Requested]],1),Table3[#All],2,0),VLOOKUP(Proc[[#This Row],[Author]],Table4[],2,0))</f>
        <v>LS</v>
      </c>
      <c r="L6987" s="148" t="s">
        <v>7174</v>
      </c>
      <c r="M6987" s="140">
        <v>46065</v>
      </c>
      <c r="N6987" s="140"/>
      <c r="O6987" s="140"/>
      <c r="P6987" s="140" t="str">
        <f ca="1">IF(Proc[[#This Row],[DaysAgeing]]&gt;5,"yep","on track")</f>
        <v>yep</v>
      </c>
      <c r="Q6987" s="2">
        <f ca="1">IF(Proc[[#This Row],[DateClosed]]="",ABS(NETWORKDAYS(Proc[[#This Row],[DateOpened]],TODAY()))-1,ABS(NETWORKDAYS(Proc[[#This Row],[DateOpened]],Proc[[#This Row],[DateClosed]]))-1)</f>
        <v>36</v>
      </c>
      <c r="R6987" s="140" t="s">
        <v>488</v>
      </c>
      <c r="S6987" s="145"/>
      <c r="T6987" s="153">
        <v>6986</v>
      </c>
    </row>
    <row r="6988" spans="1:20" hidden="1">
      <c r="A6988" s="146" t="s">
        <v>7148</v>
      </c>
      <c r="B6988" s="153" t="str">
        <f>IFERROR(VLOOKUP(Proc[[#This Row],[App]],Table2[],3,0),"open")</f>
        <v>ok</v>
      </c>
      <c r="C6988" s="146" t="s">
        <v>369</v>
      </c>
      <c r="D6988" s="152" t="s">
        <v>6661</v>
      </c>
      <c r="E6988" s="152" t="s">
        <v>7106</v>
      </c>
      <c r="F6988" s="153" t="s">
        <v>7106</v>
      </c>
      <c r="G6988" s="146" t="s">
        <v>400</v>
      </c>
      <c r="H6988" s="145" t="str">
        <f>IF(Proc[[#This Row],[type]]="LFF (MDG-F)",MID(Proc[[#This Row],[Obj]],13,10),"")</f>
        <v/>
      </c>
      <c r="I6988" s="152"/>
      <c r="J6988" s="145" t="b">
        <f>Proc[[#This Row],[Requested]]=Proc[[#This Row],[CurrentParent]]</f>
        <v>1</v>
      </c>
      <c r="K6988" s="153" t="str">
        <f>IF(Proc[[#This Row],[Author]]="Marcela Urrego",VLOOKUP(LEFT(Proc[[#This Row],[Requested]],1),Table3[#All],2,0),VLOOKUP(Proc[[#This Row],[Author]],Table4[],2,0))</f>
        <v>LS</v>
      </c>
      <c r="L6988" s="148" t="s">
        <v>7174</v>
      </c>
      <c r="M6988" s="140">
        <v>46065</v>
      </c>
      <c r="N6988" s="140"/>
      <c r="O6988" s="140"/>
      <c r="P6988" s="140" t="str">
        <f ca="1">IF(Proc[[#This Row],[DaysAgeing]]&gt;5,"yep","on track")</f>
        <v>yep</v>
      </c>
      <c r="Q6988" s="2">
        <f ca="1">IF(Proc[[#This Row],[DateClosed]]="",ABS(NETWORKDAYS(Proc[[#This Row],[DateOpened]],TODAY()))-1,ABS(NETWORKDAYS(Proc[[#This Row],[DateOpened]],Proc[[#This Row],[DateClosed]]))-1)</f>
        <v>36</v>
      </c>
      <c r="R6988" s="140" t="s">
        <v>488</v>
      </c>
      <c r="S6988" s="145"/>
      <c r="T6988" s="153">
        <v>6987</v>
      </c>
    </row>
    <row r="6989" spans="1:20" hidden="1">
      <c r="A6989" s="146" t="s">
        <v>7148</v>
      </c>
      <c r="B6989" s="153" t="str">
        <f>IFERROR(VLOOKUP(Proc[[#This Row],[App]],Table2[],3,0),"open")</f>
        <v>ok</v>
      </c>
      <c r="C6989" s="146" t="s">
        <v>369</v>
      </c>
      <c r="D6989" s="152" t="s">
        <v>6662</v>
      </c>
      <c r="E6989" s="152" t="s">
        <v>7104</v>
      </c>
      <c r="F6989" s="153" t="s">
        <v>7104</v>
      </c>
      <c r="G6989" s="146" t="s">
        <v>400</v>
      </c>
      <c r="H6989" s="145" t="str">
        <f>IF(Proc[[#This Row],[type]]="LFF (MDG-F)",MID(Proc[[#This Row],[Obj]],13,10),"")</f>
        <v/>
      </c>
      <c r="I6989" s="152"/>
      <c r="J6989" s="145" t="b">
        <f>Proc[[#This Row],[Requested]]=Proc[[#This Row],[CurrentParent]]</f>
        <v>1</v>
      </c>
      <c r="K6989" s="153" t="str">
        <f>IF(Proc[[#This Row],[Author]]="Marcela Urrego",VLOOKUP(LEFT(Proc[[#This Row],[Requested]],1),Table3[#All],2,0),VLOOKUP(Proc[[#This Row],[Author]],Table4[],2,0))</f>
        <v>LS</v>
      </c>
      <c r="L6989" s="148" t="s">
        <v>7174</v>
      </c>
      <c r="M6989" s="140">
        <v>46065</v>
      </c>
      <c r="N6989" s="140"/>
      <c r="O6989" s="140"/>
      <c r="P6989" s="140" t="str">
        <f ca="1">IF(Proc[[#This Row],[DaysAgeing]]&gt;5,"yep","on track")</f>
        <v>yep</v>
      </c>
      <c r="Q6989" s="2">
        <f ca="1">IF(Proc[[#This Row],[DateClosed]]="",ABS(NETWORKDAYS(Proc[[#This Row],[DateOpened]],TODAY()))-1,ABS(NETWORKDAYS(Proc[[#This Row],[DateOpened]],Proc[[#This Row],[DateClosed]]))-1)</f>
        <v>36</v>
      </c>
      <c r="R6989" s="140" t="s">
        <v>488</v>
      </c>
      <c r="S6989" s="145"/>
      <c r="T6989" s="153">
        <v>6988</v>
      </c>
    </row>
    <row r="6990" spans="1:20" hidden="1">
      <c r="A6990" s="146" t="s">
        <v>7148</v>
      </c>
      <c r="B6990" s="153" t="str">
        <f>IFERROR(VLOOKUP(Proc[[#This Row],[App]],Table2[],3,0),"open")</f>
        <v>ok</v>
      </c>
      <c r="C6990" s="146" t="s">
        <v>369</v>
      </c>
      <c r="D6990" s="152" t="s">
        <v>6663</v>
      </c>
      <c r="E6990" s="152" t="s">
        <v>7104</v>
      </c>
      <c r="F6990" s="153" t="s">
        <v>7104</v>
      </c>
      <c r="G6990" s="146" t="s">
        <v>400</v>
      </c>
      <c r="H6990" s="145" t="str">
        <f>IF(Proc[[#This Row],[type]]="LFF (MDG-F)",MID(Proc[[#This Row],[Obj]],13,10),"")</f>
        <v/>
      </c>
      <c r="I6990" s="152"/>
      <c r="J6990" s="145" t="b">
        <f>Proc[[#This Row],[Requested]]=Proc[[#This Row],[CurrentParent]]</f>
        <v>1</v>
      </c>
      <c r="K6990" s="153" t="str">
        <f>IF(Proc[[#This Row],[Author]]="Marcela Urrego",VLOOKUP(LEFT(Proc[[#This Row],[Requested]],1),Table3[#All],2,0),VLOOKUP(Proc[[#This Row],[Author]],Table4[],2,0))</f>
        <v>LS</v>
      </c>
      <c r="L6990" s="148" t="s">
        <v>7174</v>
      </c>
      <c r="M6990" s="140">
        <v>46065</v>
      </c>
      <c r="N6990" s="140"/>
      <c r="O6990" s="140"/>
      <c r="P6990" s="140" t="str">
        <f ca="1">IF(Proc[[#This Row],[DaysAgeing]]&gt;5,"yep","on track")</f>
        <v>yep</v>
      </c>
      <c r="Q6990" s="2">
        <f ca="1">IF(Proc[[#This Row],[DateClosed]]="",ABS(NETWORKDAYS(Proc[[#This Row],[DateOpened]],TODAY()))-1,ABS(NETWORKDAYS(Proc[[#This Row],[DateOpened]],Proc[[#This Row],[DateClosed]]))-1)</f>
        <v>36</v>
      </c>
      <c r="R6990" s="140" t="s">
        <v>488</v>
      </c>
      <c r="S6990" s="145"/>
      <c r="T6990" s="153">
        <v>6989</v>
      </c>
    </row>
    <row r="6991" spans="1:20" hidden="1">
      <c r="A6991" s="146" t="s">
        <v>7148</v>
      </c>
      <c r="B6991" s="153" t="str">
        <f>IFERROR(VLOOKUP(Proc[[#This Row],[App]],Table2[],3,0),"open")</f>
        <v>ok</v>
      </c>
      <c r="C6991" s="147" t="s">
        <v>369</v>
      </c>
      <c r="D6991" s="152" t="s">
        <v>6664</v>
      </c>
      <c r="E6991" s="152" t="s">
        <v>7104</v>
      </c>
      <c r="F6991" s="153" t="s">
        <v>7104</v>
      </c>
      <c r="G6991" s="146" t="s">
        <v>406</v>
      </c>
      <c r="H6991" s="145" t="str">
        <f>IF(Proc[[#This Row],[type]]="LFF (MDG-F)",MID(Proc[[#This Row],[Obj]],13,10),"")</f>
        <v>2034C01307</v>
      </c>
      <c r="I6991" s="152"/>
      <c r="J6991" s="145" t="b">
        <f>Proc[[#This Row],[Requested]]=Proc[[#This Row],[CurrentParent]]</f>
        <v>1</v>
      </c>
      <c r="K6991" s="153" t="str">
        <f>IF(Proc[[#This Row],[Author]]="Marcela Urrego",VLOOKUP(LEFT(Proc[[#This Row],[Requested]],1),Table3[#All],2,0),VLOOKUP(Proc[[#This Row],[Author]],Table4[],2,0))</f>
        <v>LS</v>
      </c>
      <c r="L6991" s="148" t="s">
        <v>7174</v>
      </c>
      <c r="M6991" s="140">
        <v>46065</v>
      </c>
      <c r="N6991" s="140"/>
      <c r="O6991" s="140"/>
      <c r="P6991" s="140" t="str">
        <f ca="1">IF(Proc[[#This Row],[DaysAgeing]]&gt;5,"yep","on track")</f>
        <v>yep</v>
      </c>
      <c r="Q6991" s="2">
        <f ca="1">IF(Proc[[#This Row],[DateClosed]]="",ABS(NETWORKDAYS(Proc[[#This Row],[DateOpened]],TODAY()))-1,ABS(NETWORKDAYS(Proc[[#This Row],[DateOpened]],Proc[[#This Row],[DateClosed]]))-1)</f>
        <v>36</v>
      </c>
      <c r="R6991" s="140" t="s">
        <v>488</v>
      </c>
      <c r="S6991" s="145"/>
      <c r="T6991" s="153">
        <v>6990</v>
      </c>
    </row>
    <row r="6992" spans="1:20" hidden="1">
      <c r="A6992" s="146" t="s">
        <v>7148</v>
      </c>
      <c r="B6992" s="153" t="str">
        <f>IFERROR(VLOOKUP(Proc[[#This Row],[App]],Table2[],3,0),"open")</f>
        <v>ok</v>
      </c>
      <c r="C6992" s="147" t="s">
        <v>369</v>
      </c>
      <c r="D6992" s="152" t="s">
        <v>6665</v>
      </c>
      <c r="E6992" s="152" t="s">
        <v>7104</v>
      </c>
      <c r="F6992" s="153" t="s">
        <v>7104</v>
      </c>
      <c r="G6992" s="146" t="s">
        <v>406</v>
      </c>
      <c r="H6992" s="145" t="str">
        <f>IF(Proc[[#This Row],[type]]="LFF (MDG-F)",MID(Proc[[#This Row],[Obj]],13,10),"")</f>
        <v>2034C05325</v>
      </c>
      <c r="I6992" s="152"/>
      <c r="J6992" s="145" t="b">
        <f>Proc[[#This Row],[Requested]]=Proc[[#This Row],[CurrentParent]]</f>
        <v>1</v>
      </c>
      <c r="K6992" s="153" t="str">
        <f>IF(Proc[[#This Row],[Author]]="Marcela Urrego",VLOOKUP(LEFT(Proc[[#This Row],[Requested]],1),Table3[#All],2,0),VLOOKUP(Proc[[#This Row],[Author]],Table4[],2,0))</f>
        <v>LS</v>
      </c>
      <c r="L6992" s="148" t="s">
        <v>7174</v>
      </c>
      <c r="M6992" s="140">
        <v>46065</v>
      </c>
      <c r="N6992" s="140"/>
      <c r="O6992" s="140"/>
      <c r="P6992" s="140" t="str">
        <f ca="1">IF(Proc[[#This Row],[DaysAgeing]]&gt;5,"yep","on track")</f>
        <v>yep</v>
      </c>
      <c r="Q6992" s="2">
        <f ca="1">IF(Proc[[#This Row],[DateClosed]]="",ABS(NETWORKDAYS(Proc[[#This Row],[DateOpened]],TODAY()))-1,ABS(NETWORKDAYS(Proc[[#This Row],[DateOpened]],Proc[[#This Row],[DateClosed]]))-1)</f>
        <v>36</v>
      </c>
      <c r="R6992" s="140" t="s">
        <v>488</v>
      </c>
      <c r="S6992" s="145"/>
      <c r="T6992" s="153">
        <v>6991</v>
      </c>
    </row>
    <row r="6993" spans="1:20" hidden="1">
      <c r="A6993" s="146" t="s">
        <v>7148</v>
      </c>
      <c r="B6993" s="145" t="str">
        <f>IFERROR(VLOOKUP(Proc[[#This Row],[App]],Table2[],3,0),"open")</f>
        <v>ok</v>
      </c>
      <c r="C6993" s="147" t="s">
        <v>369</v>
      </c>
      <c r="D6993" s="152" t="s">
        <v>6666</v>
      </c>
      <c r="E6993" s="152" t="s">
        <v>7104</v>
      </c>
      <c r="F6993" s="148" t="s">
        <v>7104</v>
      </c>
      <c r="G6993" s="146" t="s">
        <v>406</v>
      </c>
      <c r="H6993" s="145" t="str">
        <f>IF(Proc[[#This Row],[type]]="LFF (MDG-F)",MID(Proc[[#This Row],[Obj]],13,10),"")</f>
        <v>2025C01307</v>
      </c>
      <c r="I6993" s="152"/>
      <c r="J6993" s="145" t="b">
        <f>Proc[[#This Row],[Requested]]=Proc[[#This Row],[CurrentParent]]</f>
        <v>1</v>
      </c>
      <c r="K6993" s="145" t="str">
        <f>IF(Proc[[#This Row],[Author]]="Marcela Urrego",VLOOKUP(LEFT(Proc[[#This Row],[Requested]],1),Table3[#All],2,0),VLOOKUP(Proc[[#This Row],[Author]],Table4[],2,0))</f>
        <v>LS</v>
      </c>
      <c r="L6993" s="148" t="s">
        <v>7174</v>
      </c>
      <c r="M6993" s="140">
        <v>46065</v>
      </c>
      <c r="N6993" s="140"/>
      <c r="O6993" s="140"/>
      <c r="P6993" s="140" t="str">
        <f ca="1">IF(Proc[[#This Row],[DaysAgeing]]&gt;5,"yep","on track")</f>
        <v>yep</v>
      </c>
      <c r="Q6993" s="2">
        <f ca="1">IF(Proc[[#This Row],[DateClosed]]="",ABS(NETWORKDAYS(Proc[[#This Row],[DateOpened]],TODAY()))-1,ABS(NETWORKDAYS(Proc[[#This Row],[DateOpened]],Proc[[#This Row],[DateClosed]]))-1)</f>
        <v>36</v>
      </c>
      <c r="R6993" s="140" t="s">
        <v>488</v>
      </c>
      <c r="S6993" s="145"/>
      <c r="T6993" s="153">
        <v>6992</v>
      </c>
    </row>
    <row r="6994" spans="1:20" hidden="1">
      <c r="A6994" s="146" t="s">
        <v>7148</v>
      </c>
      <c r="B6994" s="145" t="str">
        <f>IFERROR(VLOOKUP(Proc[[#This Row],[App]],Table2[],3,0),"open")</f>
        <v>ok</v>
      </c>
      <c r="C6994" s="147" t="s">
        <v>369</v>
      </c>
      <c r="D6994" s="152" t="s">
        <v>6667</v>
      </c>
      <c r="E6994" s="152" t="s">
        <v>7104</v>
      </c>
      <c r="F6994" s="148" t="s">
        <v>7104</v>
      </c>
      <c r="G6994" s="146" t="s">
        <v>406</v>
      </c>
      <c r="H6994" s="145" t="str">
        <f>IF(Proc[[#This Row],[type]]="LFF (MDG-F)",MID(Proc[[#This Row],[Obj]],13,10),"")</f>
        <v>2025C03570</v>
      </c>
      <c r="I6994" s="152"/>
      <c r="J6994" s="145" t="b">
        <f>Proc[[#This Row],[Requested]]=Proc[[#This Row],[CurrentParent]]</f>
        <v>1</v>
      </c>
      <c r="K6994" s="145" t="str">
        <f>IF(Proc[[#This Row],[Author]]="Marcela Urrego",VLOOKUP(LEFT(Proc[[#This Row],[Requested]],1),Table3[#All],2,0),VLOOKUP(Proc[[#This Row],[Author]],Table4[],2,0))</f>
        <v>LS</v>
      </c>
      <c r="L6994" s="148" t="s">
        <v>7174</v>
      </c>
      <c r="M6994" s="140">
        <v>46065</v>
      </c>
      <c r="N6994" s="140"/>
      <c r="O6994" s="140"/>
      <c r="P6994" s="140" t="str">
        <f ca="1">IF(Proc[[#This Row],[DaysAgeing]]&gt;5,"yep","on track")</f>
        <v>yep</v>
      </c>
      <c r="Q6994" s="2">
        <f ca="1">IF(Proc[[#This Row],[DateClosed]]="",ABS(NETWORKDAYS(Proc[[#This Row],[DateOpened]],TODAY()))-1,ABS(NETWORKDAYS(Proc[[#This Row],[DateOpened]],Proc[[#This Row],[DateClosed]]))-1)</f>
        <v>36</v>
      </c>
      <c r="R6994" s="140" t="s">
        <v>488</v>
      </c>
      <c r="S6994" s="145"/>
      <c r="T6994" s="153">
        <v>6993</v>
      </c>
    </row>
    <row r="6995" spans="1:20" hidden="1">
      <c r="A6995" s="146" t="s">
        <v>7148</v>
      </c>
      <c r="B6995" s="145" t="str">
        <f>IFERROR(VLOOKUP(Proc[[#This Row],[App]],Table2[],3,0),"open")</f>
        <v>ok</v>
      </c>
      <c r="C6995" s="147" t="s">
        <v>369</v>
      </c>
      <c r="D6995" s="152" t="s">
        <v>6668</v>
      </c>
      <c r="E6995" s="152" t="s">
        <v>7104</v>
      </c>
      <c r="F6995" s="148" t="s">
        <v>7104</v>
      </c>
      <c r="G6995" s="146" t="s">
        <v>406</v>
      </c>
      <c r="H6995" s="145" t="str">
        <f>IF(Proc[[#This Row],[type]]="LFF (MDG-F)",MID(Proc[[#This Row],[Obj]],13,10),"")</f>
        <v>1919C01304</v>
      </c>
      <c r="I6995" s="152"/>
      <c r="J6995" s="145" t="b">
        <f>Proc[[#This Row],[Requested]]=Proc[[#This Row],[CurrentParent]]</f>
        <v>1</v>
      </c>
      <c r="K6995" s="145" t="str">
        <f>IF(Proc[[#This Row],[Author]]="Marcela Urrego",VLOOKUP(LEFT(Proc[[#This Row],[Requested]],1),Table3[#All],2,0),VLOOKUP(Proc[[#This Row],[Author]],Table4[],2,0))</f>
        <v>LS</v>
      </c>
      <c r="L6995" s="148" t="s">
        <v>7174</v>
      </c>
      <c r="M6995" s="140">
        <v>46065</v>
      </c>
      <c r="N6995" s="140"/>
      <c r="O6995" s="140"/>
      <c r="P6995" s="140" t="str">
        <f ca="1">IF(Proc[[#This Row],[DaysAgeing]]&gt;5,"yep","on track")</f>
        <v>yep</v>
      </c>
      <c r="Q6995" s="2">
        <f ca="1">IF(Proc[[#This Row],[DateClosed]]="",ABS(NETWORKDAYS(Proc[[#This Row],[DateOpened]],TODAY()))-1,ABS(NETWORKDAYS(Proc[[#This Row],[DateOpened]],Proc[[#This Row],[DateClosed]]))-1)</f>
        <v>36</v>
      </c>
      <c r="R6995" s="140" t="s">
        <v>488</v>
      </c>
      <c r="S6995" s="145"/>
      <c r="T6995" s="153">
        <v>6994</v>
      </c>
    </row>
    <row r="6996" spans="1:20" hidden="1">
      <c r="A6996" s="146" t="s">
        <v>7148</v>
      </c>
      <c r="B6996" s="145" t="str">
        <f>IFERROR(VLOOKUP(Proc[[#This Row],[App]],Table2[],3,0),"open")</f>
        <v>ok</v>
      </c>
      <c r="C6996" s="147" t="s">
        <v>369</v>
      </c>
      <c r="D6996" s="152" t="s">
        <v>6669</v>
      </c>
      <c r="E6996" s="152" t="s">
        <v>7104</v>
      </c>
      <c r="F6996" s="148" t="s">
        <v>7104</v>
      </c>
      <c r="G6996" s="146" t="s">
        <v>406</v>
      </c>
      <c r="H6996" s="145" t="str">
        <f>IF(Proc[[#This Row],[type]]="LFF (MDG-F)",MID(Proc[[#This Row],[Obj]],13,10),"")</f>
        <v>1919C05635</v>
      </c>
      <c r="I6996" s="152"/>
      <c r="J6996" s="145" t="b">
        <f>Proc[[#This Row],[Requested]]=Proc[[#This Row],[CurrentParent]]</f>
        <v>1</v>
      </c>
      <c r="K6996" s="145" t="str">
        <f>IF(Proc[[#This Row],[Author]]="Marcela Urrego",VLOOKUP(LEFT(Proc[[#This Row],[Requested]],1),Table3[#All],2,0),VLOOKUP(Proc[[#This Row],[Author]],Table4[],2,0))</f>
        <v>LS</v>
      </c>
      <c r="L6996" s="148" t="s">
        <v>7174</v>
      </c>
      <c r="M6996" s="140">
        <v>46065</v>
      </c>
      <c r="N6996" s="140"/>
      <c r="O6996" s="140"/>
      <c r="P6996" s="140" t="str">
        <f ca="1">IF(Proc[[#This Row],[DaysAgeing]]&gt;5,"yep","on track")</f>
        <v>yep</v>
      </c>
      <c r="Q6996" s="2">
        <f ca="1">IF(Proc[[#This Row],[DateClosed]]="",ABS(NETWORKDAYS(Proc[[#This Row],[DateOpened]],TODAY()))-1,ABS(NETWORKDAYS(Proc[[#This Row],[DateOpened]],Proc[[#This Row],[DateClosed]]))-1)</f>
        <v>36</v>
      </c>
      <c r="R6996" s="140" t="s">
        <v>488</v>
      </c>
      <c r="S6996" s="145"/>
      <c r="T6996" s="153">
        <v>6995</v>
      </c>
    </row>
    <row r="6997" spans="1:20" hidden="1">
      <c r="A6997" s="146" t="s">
        <v>7148</v>
      </c>
      <c r="B6997" s="145" t="str">
        <f>IFERROR(VLOOKUP(Proc[[#This Row],[App]],Table2[],3,0),"open")</f>
        <v>ok</v>
      </c>
      <c r="C6997" s="147" t="s">
        <v>369</v>
      </c>
      <c r="D6997" s="152" t="s">
        <v>6670</v>
      </c>
      <c r="E6997" s="152" t="s">
        <v>7104</v>
      </c>
      <c r="F6997" s="148" t="s">
        <v>7104</v>
      </c>
      <c r="G6997" s="146" t="s">
        <v>406</v>
      </c>
      <c r="H6997" s="145" t="str">
        <f>IF(Proc[[#This Row],[type]]="LFF (MDG-F)",MID(Proc[[#This Row],[Obj]],13,10),"")</f>
        <v>2012C00935</v>
      </c>
      <c r="I6997" s="152"/>
      <c r="J6997" s="145" t="b">
        <f>Proc[[#This Row],[Requested]]=Proc[[#This Row],[CurrentParent]]</f>
        <v>1</v>
      </c>
      <c r="K6997" s="145" t="str">
        <f>IF(Proc[[#This Row],[Author]]="Marcela Urrego",VLOOKUP(LEFT(Proc[[#This Row],[Requested]],1),Table3[#All],2,0),VLOOKUP(Proc[[#This Row],[Author]],Table4[],2,0))</f>
        <v>LS</v>
      </c>
      <c r="L6997" s="148" t="s">
        <v>7174</v>
      </c>
      <c r="M6997" s="140">
        <v>46065</v>
      </c>
      <c r="N6997" s="140"/>
      <c r="O6997" s="140"/>
      <c r="P6997" s="140" t="str">
        <f ca="1">IF(Proc[[#This Row],[DaysAgeing]]&gt;5,"yep","on track")</f>
        <v>yep</v>
      </c>
      <c r="Q6997" s="2">
        <f ca="1">IF(Proc[[#This Row],[DateClosed]]="",ABS(NETWORKDAYS(Proc[[#This Row],[DateOpened]],TODAY()))-1,ABS(NETWORKDAYS(Proc[[#This Row],[DateOpened]],Proc[[#This Row],[DateClosed]]))-1)</f>
        <v>36</v>
      </c>
      <c r="R6997" s="140" t="s">
        <v>488</v>
      </c>
      <c r="S6997" s="145"/>
      <c r="T6997" s="153">
        <v>6996</v>
      </c>
    </row>
    <row r="6998" spans="1:20" hidden="1">
      <c r="A6998" s="146" t="s">
        <v>7148</v>
      </c>
      <c r="B6998" s="145" t="str">
        <f>IFERROR(VLOOKUP(Proc[[#This Row],[App]],Table2[],3,0),"open")</f>
        <v>ok</v>
      </c>
      <c r="C6998" s="147" t="s">
        <v>369</v>
      </c>
      <c r="D6998" s="152" t="s">
        <v>6671</v>
      </c>
      <c r="E6998" s="152" t="s">
        <v>7104</v>
      </c>
      <c r="F6998" s="148" t="s">
        <v>7104</v>
      </c>
      <c r="G6998" s="146" t="s">
        <v>406</v>
      </c>
      <c r="H6998" s="145" t="str">
        <f>IF(Proc[[#This Row],[type]]="LFF (MDG-F)",MID(Proc[[#This Row],[Obj]],13,10),"")</f>
        <v>2034C01303</v>
      </c>
      <c r="I6998" s="152"/>
      <c r="J6998" s="145" t="b">
        <f>Proc[[#This Row],[Requested]]=Proc[[#This Row],[CurrentParent]]</f>
        <v>1</v>
      </c>
      <c r="K6998" s="145" t="str">
        <f>IF(Proc[[#This Row],[Author]]="Marcela Urrego",VLOOKUP(LEFT(Proc[[#This Row],[Requested]],1),Table3[#All],2,0),VLOOKUP(Proc[[#This Row],[Author]],Table4[],2,0))</f>
        <v>LS</v>
      </c>
      <c r="L6998" s="148" t="s">
        <v>7174</v>
      </c>
      <c r="M6998" s="140">
        <v>46065</v>
      </c>
      <c r="N6998" s="140"/>
      <c r="O6998" s="140"/>
      <c r="P6998" s="140" t="str">
        <f ca="1">IF(Proc[[#This Row],[DaysAgeing]]&gt;5,"yep","on track")</f>
        <v>yep</v>
      </c>
      <c r="Q6998" s="2">
        <f ca="1">IF(Proc[[#This Row],[DateClosed]]="",ABS(NETWORKDAYS(Proc[[#This Row],[DateOpened]],TODAY()))-1,ABS(NETWORKDAYS(Proc[[#This Row],[DateOpened]],Proc[[#This Row],[DateClosed]]))-1)</f>
        <v>36</v>
      </c>
      <c r="R6998" s="140" t="s">
        <v>488</v>
      </c>
      <c r="S6998" s="145"/>
      <c r="T6998" s="153">
        <v>6997</v>
      </c>
    </row>
    <row r="6999" spans="1:20" hidden="1">
      <c r="A6999" s="146" t="s">
        <v>7148</v>
      </c>
      <c r="B6999" s="145" t="str">
        <f>IFERROR(VLOOKUP(Proc[[#This Row],[App]],Table2[],3,0),"open")</f>
        <v>ok</v>
      </c>
      <c r="C6999" s="147" t="s">
        <v>369</v>
      </c>
      <c r="D6999" s="152" t="s">
        <v>6672</v>
      </c>
      <c r="E6999" s="152" t="s">
        <v>7104</v>
      </c>
      <c r="F6999" s="148" t="s">
        <v>7104</v>
      </c>
      <c r="G6999" s="146" t="s">
        <v>406</v>
      </c>
      <c r="H6999" s="145" t="str">
        <f>IF(Proc[[#This Row],[type]]="LFF (MDG-F)",MID(Proc[[#This Row],[Obj]],13,10),"")</f>
        <v>1756C01313</v>
      </c>
      <c r="I6999" s="152"/>
      <c r="J6999" s="145" t="b">
        <f>Proc[[#This Row],[Requested]]=Proc[[#This Row],[CurrentParent]]</f>
        <v>1</v>
      </c>
      <c r="K6999" s="145" t="str">
        <f>IF(Proc[[#This Row],[Author]]="Marcela Urrego",VLOOKUP(LEFT(Proc[[#This Row],[Requested]],1),Table3[#All],2,0),VLOOKUP(Proc[[#This Row],[Author]],Table4[],2,0))</f>
        <v>LS</v>
      </c>
      <c r="L6999" s="148" t="s">
        <v>7174</v>
      </c>
      <c r="M6999" s="140">
        <v>46065</v>
      </c>
      <c r="N6999" s="140"/>
      <c r="O6999" s="140"/>
      <c r="P6999" s="140" t="str">
        <f ca="1">IF(Proc[[#This Row],[DaysAgeing]]&gt;5,"yep","on track")</f>
        <v>yep</v>
      </c>
      <c r="Q6999" s="2">
        <f ca="1">IF(Proc[[#This Row],[DateClosed]]="",ABS(NETWORKDAYS(Proc[[#This Row],[DateOpened]],TODAY()))-1,ABS(NETWORKDAYS(Proc[[#This Row],[DateOpened]],Proc[[#This Row],[DateClosed]]))-1)</f>
        <v>36</v>
      </c>
      <c r="R6999" s="140" t="s">
        <v>488</v>
      </c>
      <c r="S6999" s="145"/>
      <c r="T6999" s="153">
        <v>6998</v>
      </c>
    </row>
    <row r="7000" spans="1:20" hidden="1">
      <c r="A7000" s="146" t="s">
        <v>7148</v>
      </c>
      <c r="B7000" s="153" t="str">
        <f>IFERROR(VLOOKUP(Proc[[#This Row],[App]],Table2[],3,0),"open")</f>
        <v>ok</v>
      </c>
      <c r="C7000" s="147" t="s">
        <v>369</v>
      </c>
      <c r="D7000" s="152" t="s">
        <v>6673</v>
      </c>
      <c r="E7000" s="152" t="s">
        <v>7104</v>
      </c>
      <c r="F7000" s="153" t="s">
        <v>7104</v>
      </c>
      <c r="G7000" s="146" t="s">
        <v>406</v>
      </c>
      <c r="H7000" s="145" t="str">
        <f>IF(Proc[[#This Row],[type]]="LFF (MDG-F)",MID(Proc[[#This Row],[Obj]],13,10),"")</f>
        <v>1756C07570</v>
      </c>
      <c r="I7000" s="152"/>
      <c r="J7000" s="145" t="b">
        <f>Proc[[#This Row],[Requested]]=Proc[[#This Row],[CurrentParent]]</f>
        <v>1</v>
      </c>
      <c r="K7000" s="153" t="str">
        <f>IF(Proc[[#This Row],[Author]]="Marcela Urrego",VLOOKUP(LEFT(Proc[[#This Row],[Requested]],1),Table3[#All],2,0),VLOOKUP(Proc[[#This Row],[Author]],Table4[],2,0))</f>
        <v>LS</v>
      </c>
      <c r="L7000" s="148" t="s">
        <v>7174</v>
      </c>
      <c r="M7000" s="140">
        <v>46065</v>
      </c>
      <c r="N7000" s="140"/>
      <c r="O7000" s="140"/>
      <c r="P7000" s="140" t="str">
        <f ca="1">IF(Proc[[#This Row],[DaysAgeing]]&gt;5,"yep","on track")</f>
        <v>yep</v>
      </c>
      <c r="Q7000" s="2">
        <f ca="1">IF(Proc[[#This Row],[DateClosed]]="",ABS(NETWORKDAYS(Proc[[#This Row],[DateOpened]],TODAY()))-1,ABS(NETWORKDAYS(Proc[[#This Row],[DateOpened]],Proc[[#This Row],[DateClosed]]))-1)</f>
        <v>36</v>
      </c>
      <c r="R7000" s="140" t="s">
        <v>488</v>
      </c>
      <c r="S7000" s="145"/>
      <c r="T7000" s="153">
        <v>6999</v>
      </c>
    </row>
    <row r="7001" spans="1:20" hidden="1">
      <c r="A7001" s="146" t="s">
        <v>7148</v>
      </c>
      <c r="B7001" s="153" t="str">
        <f>IFERROR(VLOOKUP(Proc[[#This Row],[App]],Table2[],3,0),"open")</f>
        <v>ok</v>
      </c>
      <c r="C7001" s="147" t="s">
        <v>369</v>
      </c>
      <c r="D7001" s="152" t="s">
        <v>6674</v>
      </c>
      <c r="E7001" s="152" t="s">
        <v>7104</v>
      </c>
      <c r="F7001" s="153" t="s">
        <v>7104</v>
      </c>
      <c r="G7001" s="146" t="s">
        <v>406</v>
      </c>
      <c r="H7001" s="145" t="str">
        <f>IF(Proc[[#This Row],[type]]="LFF (MDG-F)",MID(Proc[[#This Row],[Obj]],13,10),"")</f>
        <v>1756CS5038</v>
      </c>
      <c r="I7001" s="152"/>
      <c r="J7001" s="145" t="b">
        <f>Proc[[#This Row],[Requested]]=Proc[[#This Row],[CurrentParent]]</f>
        <v>1</v>
      </c>
      <c r="K7001" s="153" t="str">
        <f>IF(Proc[[#This Row],[Author]]="Marcela Urrego",VLOOKUP(LEFT(Proc[[#This Row],[Requested]],1),Table3[#All],2,0),VLOOKUP(Proc[[#This Row],[Author]],Table4[],2,0))</f>
        <v>LS</v>
      </c>
      <c r="L7001" s="148" t="s">
        <v>7174</v>
      </c>
      <c r="M7001" s="140">
        <v>46065</v>
      </c>
      <c r="N7001" s="140"/>
      <c r="O7001" s="140"/>
      <c r="P7001" s="140" t="str">
        <f ca="1">IF(Proc[[#This Row],[DaysAgeing]]&gt;5,"yep","on track")</f>
        <v>yep</v>
      </c>
      <c r="Q7001" s="2">
        <f ca="1">IF(Proc[[#This Row],[DateClosed]]="",ABS(NETWORKDAYS(Proc[[#This Row],[DateOpened]],TODAY()))-1,ABS(NETWORKDAYS(Proc[[#This Row],[DateOpened]],Proc[[#This Row],[DateClosed]]))-1)</f>
        <v>36</v>
      </c>
      <c r="R7001" s="140" t="s">
        <v>488</v>
      </c>
      <c r="S7001" s="145"/>
      <c r="T7001" s="153">
        <v>7000</v>
      </c>
    </row>
    <row r="7002" spans="1:20" hidden="1">
      <c r="A7002" s="146" t="s">
        <v>7148</v>
      </c>
      <c r="B7002" s="145" t="str">
        <f>IFERROR(VLOOKUP(Proc[[#This Row],[App]],Table2[],3,0),"open")</f>
        <v>ok</v>
      </c>
      <c r="C7002" s="147" t="s">
        <v>369</v>
      </c>
      <c r="D7002" s="152" t="s">
        <v>6675</v>
      </c>
      <c r="E7002" s="152" t="s">
        <v>7104</v>
      </c>
      <c r="F7002" s="148" t="s">
        <v>7104</v>
      </c>
      <c r="G7002" s="146" t="s">
        <v>406</v>
      </c>
      <c r="H7002" s="145" t="str">
        <f>IF(Proc[[#This Row],[type]]="LFF (MDG-F)",MID(Proc[[#This Row],[Obj]],13,10),"")</f>
        <v>1756CS7147</v>
      </c>
      <c r="I7002" s="152"/>
      <c r="J7002" s="145" t="b">
        <f>Proc[[#This Row],[Requested]]=Proc[[#This Row],[CurrentParent]]</f>
        <v>1</v>
      </c>
      <c r="K7002" s="145" t="str">
        <f>IF(Proc[[#This Row],[Author]]="Marcela Urrego",VLOOKUP(LEFT(Proc[[#This Row],[Requested]],1),Table3[#All],2,0),VLOOKUP(Proc[[#This Row],[Author]],Table4[],2,0))</f>
        <v>LS</v>
      </c>
      <c r="L7002" s="148" t="s">
        <v>7174</v>
      </c>
      <c r="M7002" s="140">
        <v>46065</v>
      </c>
      <c r="N7002" s="140"/>
      <c r="O7002" s="140"/>
      <c r="P7002" s="140" t="str">
        <f ca="1">IF(Proc[[#This Row],[DaysAgeing]]&gt;5,"yep","on track")</f>
        <v>yep</v>
      </c>
      <c r="Q7002" s="2">
        <f ca="1">IF(Proc[[#This Row],[DateClosed]]="",ABS(NETWORKDAYS(Proc[[#This Row],[DateOpened]],TODAY()))-1,ABS(NETWORKDAYS(Proc[[#This Row],[DateOpened]],Proc[[#This Row],[DateClosed]]))-1)</f>
        <v>36</v>
      </c>
      <c r="R7002" s="140" t="s">
        <v>488</v>
      </c>
      <c r="S7002" s="145"/>
      <c r="T7002" s="153">
        <v>7001</v>
      </c>
    </row>
    <row r="7003" spans="1:20" hidden="1">
      <c r="A7003" s="146" t="s">
        <v>7148</v>
      </c>
      <c r="B7003" s="145" t="str">
        <f>IFERROR(VLOOKUP(Proc[[#This Row],[App]],Table2[],3,0),"open")</f>
        <v>ok</v>
      </c>
      <c r="C7003" s="147" t="s">
        <v>369</v>
      </c>
      <c r="D7003" s="152" t="s">
        <v>6676</v>
      </c>
      <c r="E7003" s="152" t="s">
        <v>7104</v>
      </c>
      <c r="F7003" s="148" t="s">
        <v>7104</v>
      </c>
      <c r="G7003" s="146" t="s">
        <v>406</v>
      </c>
      <c r="H7003" s="145" t="str">
        <f>IF(Proc[[#This Row],[type]]="LFF (MDG-F)",MID(Proc[[#This Row],[Obj]],13,10),"")</f>
        <v>2023C02910</v>
      </c>
      <c r="I7003" s="152"/>
      <c r="J7003" s="145" t="b">
        <f>Proc[[#This Row],[Requested]]=Proc[[#This Row],[CurrentParent]]</f>
        <v>1</v>
      </c>
      <c r="K7003" s="145" t="str">
        <f>IF(Proc[[#This Row],[Author]]="Marcela Urrego",VLOOKUP(LEFT(Proc[[#This Row],[Requested]],1),Table3[#All],2,0),VLOOKUP(Proc[[#This Row],[Author]],Table4[],2,0))</f>
        <v>LS</v>
      </c>
      <c r="L7003" s="148" t="s">
        <v>7174</v>
      </c>
      <c r="M7003" s="140">
        <v>46065</v>
      </c>
      <c r="N7003" s="140"/>
      <c r="O7003" s="140"/>
      <c r="P7003" s="140" t="str">
        <f ca="1">IF(Proc[[#This Row],[DaysAgeing]]&gt;5,"yep","on track")</f>
        <v>yep</v>
      </c>
      <c r="Q7003" s="2">
        <f ca="1">IF(Proc[[#This Row],[DateClosed]]="",ABS(NETWORKDAYS(Proc[[#This Row],[DateOpened]],TODAY()))-1,ABS(NETWORKDAYS(Proc[[#This Row],[DateOpened]],Proc[[#This Row],[DateClosed]]))-1)</f>
        <v>36</v>
      </c>
      <c r="R7003" s="140" t="s">
        <v>488</v>
      </c>
      <c r="S7003" s="145"/>
      <c r="T7003" s="153">
        <v>7002</v>
      </c>
    </row>
    <row r="7004" spans="1:20" hidden="1">
      <c r="A7004" s="146" t="s">
        <v>7148</v>
      </c>
      <c r="B7004" s="145" t="str">
        <f>IFERROR(VLOOKUP(Proc[[#This Row],[App]],Table2[],3,0),"open")</f>
        <v>ok</v>
      </c>
      <c r="C7004" s="146" t="s">
        <v>369</v>
      </c>
      <c r="D7004" s="152" t="s">
        <v>6677</v>
      </c>
      <c r="E7004" s="152" t="s">
        <v>7106</v>
      </c>
      <c r="F7004" s="145" t="s">
        <v>7106</v>
      </c>
      <c r="G7004" s="146" t="s">
        <v>400</v>
      </c>
      <c r="H7004" s="145" t="str">
        <f>IF(Proc[[#This Row],[type]]="LFF (MDG-F)",MID(Proc[[#This Row],[Obj]],13,10),"")</f>
        <v/>
      </c>
      <c r="I7004" s="152"/>
      <c r="J7004" s="145" t="b">
        <f>Proc[[#This Row],[Requested]]=Proc[[#This Row],[CurrentParent]]</f>
        <v>1</v>
      </c>
      <c r="K7004" s="145" t="str">
        <f>IF(Proc[[#This Row],[Author]]="Marcela Urrego",VLOOKUP(LEFT(Proc[[#This Row],[Requested]],1),Table3[#All],2,0),VLOOKUP(Proc[[#This Row],[Author]],Table4[],2,0))</f>
        <v>LS</v>
      </c>
      <c r="L7004" s="148" t="s">
        <v>7174</v>
      </c>
      <c r="M7004" s="140">
        <v>46065</v>
      </c>
      <c r="N7004" s="140"/>
      <c r="O7004" s="140"/>
      <c r="P7004" s="140" t="str">
        <f ca="1">IF(Proc[[#This Row],[DaysAgeing]]&gt;5,"yep","on track")</f>
        <v>yep</v>
      </c>
      <c r="Q7004" s="2">
        <f ca="1">IF(Proc[[#This Row],[DateClosed]]="",ABS(NETWORKDAYS(Proc[[#This Row],[DateOpened]],TODAY()))-1,ABS(NETWORKDAYS(Proc[[#This Row],[DateOpened]],Proc[[#This Row],[DateClosed]]))-1)</f>
        <v>36</v>
      </c>
      <c r="R7004" s="140" t="s">
        <v>488</v>
      </c>
      <c r="S7004" s="145"/>
      <c r="T7004" s="153">
        <v>7003</v>
      </c>
    </row>
    <row r="7005" spans="1:20" hidden="1">
      <c r="A7005" s="146" t="s">
        <v>7148</v>
      </c>
      <c r="B7005" s="153" t="str">
        <f>IFERROR(VLOOKUP(Proc[[#This Row],[App]],Table2[],3,0),"open")</f>
        <v>ok</v>
      </c>
      <c r="C7005" s="146" t="s">
        <v>369</v>
      </c>
      <c r="D7005" s="152" t="s">
        <v>6678</v>
      </c>
      <c r="E7005" s="152" t="s">
        <v>7104</v>
      </c>
      <c r="F7005" s="153" t="s">
        <v>7104</v>
      </c>
      <c r="G7005" s="146" t="s">
        <v>400</v>
      </c>
      <c r="H7005" s="145" t="str">
        <f>IF(Proc[[#This Row],[type]]="LFF (MDG-F)",MID(Proc[[#This Row],[Obj]],13,10),"")</f>
        <v/>
      </c>
      <c r="I7005" s="152"/>
      <c r="J7005" s="145" t="b">
        <f>Proc[[#This Row],[Requested]]=Proc[[#This Row],[CurrentParent]]</f>
        <v>1</v>
      </c>
      <c r="K7005" s="153" t="str">
        <f>IF(Proc[[#This Row],[Author]]="Marcela Urrego",VLOOKUP(LEFT(Proc[[#This Row],[Requested]],1),Table3[#All],2,0),VLOOKUP(Proc[[#This Row],[Author]],Table4[],2,0))</f>
        <v>LS</v>
      </c>
      <c r="L7005" s="153" t="s">
        <v>7174</v>
      </c>
      <c r="M7005" s="140">
        <v>46065</v>
      </c>
      <c r="N7005" s="140"/>
      <c r="O7005" s="140"/>
      <c r="P7005" s="140" t="str">
        <f ca="1">IF(Proc[[#This Row],[DaysAgeing]]&gt;5,"yep","on track")</f>
        <v>yep</v>
      </c>
      <c r="Q7005" s="2">
        <f ca="1">IF(Proc[[#This Row],[DateClosed]]="",ABS(NETWORKDAYS(Proc[[#This Row],[DateOpened]],TODAY()))-1,ABS(NETWORKDAYS(Proc[[#This Row],[DateOpened]],Proc[[#This Row],[DateClosed]]))-1)</f>
        <v>36</v>
      </c>
      <c r="R7005" s="140" t="s">
        <v>488</v>
      </c>
      <c r="S7005" s="145"/>
      <c r="T7005" s="153">
        <v>7004</v>
      </c>
    </row>
    <row r="7006" spans="1:20" hidden="1">
      <c r="A7006" s="146" t="s">
        <v>7148</v>
      </c>
      <c r="B7006" s="145" t="str">
        <f>IFERROR(VLOOKUP(Proc[[#This Row],[App]],Table2[],3,0),"open")</f>
        <v>ok</v>
      </c>
      <c r="C7006" s="146" t="s">
        <v>369</v>
      </c>
      <c r="D7006" s="152" t="s">
        <v>6679</v>
      </c>
      <c r="E7006" s="152" t="s">
        <v>7104</v>
      </c>
      <c r="F7006" s="145" t="s">
        <v>7104</v>
      </c>
      <c r="G7006" s="146" t="s">
        <v>400</v>
      </c>
      <c r="H7006" s="145" t="str">
        <f>IF(Proc[[#This Row],[type]]="LFF (MDG-F)",MID(Proc[[#This Row],[Obj]],13,10),"")</f>
        <v/>
      </c>
      <c r="I7006" s="152"/>
      <c r="J7006" s="145" t="b">
        <f>Proc[[#This Row],[Requested]]=Proc[[#This Row],[CurrentParent]]</f>
        <v>1</v>
      </c>
      <c r="K7006" s="145" t="str">
        <f>IF(Proc[[#This Row],[Author]]="Marcela Urrego",VLOOKUP(LEFT(Proc[[#This Row],[Requested]],1),Table3[#All],2,0),VLOOKUP(Proc[[#This Row],[Author]],Table4[],2,0))</f>
        <v>LS</v>
      </c>
      <c r="L7006" s="148" t="s">
        <v>7174</v>
      </c>
      <c r="M7006" s="140">
        <v>46065</v>
      </c>
      <c r="N7006" s="140"/>
      <c r="O7006" s="140"/>
      <c r="P7006" s="140" t="str">
        <f ca="1">IF(Proc[[#This Row],[DaysAgeing]]&gt;5,"yep","on track")</f>
        <v>yep</v>
      </c>
      <c r="Q7006" s="2">
        <f ca="1">IF(Proc[[#This Row],[DateClosed]]="",ABS(NETWORKDAYS(Proc[[#This Row],[DateOpened]],TODAY()))-1,ABS(NETWORKDAYS(Proc[[#This Row],[DateOpened]],Proc[[#This Row],[DateClosed]]))-1)</f>
        <v>36</v>
      </c>
      <c r="R7006" s="140" t="s">
        <v>488</v>
      </c>
      <c r="S7006" s="145"/>
      <c r="T7006" s="153">
        <v>7005</v>
      </c>
    </row>
    <row r="7007" spans="1:20" hidden="1">
      <c r="A7007" s="146" t="s">
        <v>7148</v>
      </c>
      <c r="B7007" s="153" t="str">
        <f>IFERROR(VLOOKUP(Proc[[#This Row],[App]],Table2[],3,0),"open")</f>
        <v>ok</v>
      </c>
      <c r="C7007" s="146" t="s">
        <v>369</v>
      </c>
      <c r="D7007" s="152" t="s">
        <v>6680</v>
      </c>
      <c r="E7007" s="152" t="s">
        <v>7104</v>
      </c>
      <c r="F7007" s="153" t="s">
        <v>7104</v>
      </c>
      <c r="G7007" s="146" t="s">
        <v>400</v>
      </c>
      <c r="H7007" s="145" t="str">
        <f>IF(Proc[[#This Row],[type]]="LFF (MDG-F)",MID(Proc[[#This Row],[Obj]],13,10),"")</f>
        <v/>
      </c>
      <c r="I7007" s="152"/>
      <c r="J7007" s="145" t="b">
        <f>Proc[[#This Row],[Requested]]=Proc[[#This Row],[CurrentParent]]</f>
        <v>1</v>
      </c>
      <c r="K7007" s="153" t="str">
        <f>IF(Proc[[#This Row],[Author]]="Marcela Urrego",VLOOKUP(LEFT(Proc[[#This Row],[Requested]],1),Table3[#All],2,0),VLOOKUP(Proc[[#This Row],[Author]],Table4[],2,0))</f>
        <v>LS</v>
      </c>
      <c r="L7007" s="148" t="s">
        <v>7174</v>
      </c>
      <c r="M7007" s="140">
        <v>46065</v>
      </c>
      <c r="N7007" s="140"/>
      <c r="O7007" s="140"/>
      <c r="P7007" s="140" t="str">
        <f ca="1">IF(Proc[[#This Row],[DaysAgeing]]&gt;5,"yep","on track")</f>
        <v>yep</v>
      </c>
      <c r="Q7007" s="2">
        <f ca="1">IF(Proc[[#This Row],[DateClosed]]="",ABS(NETWORKDAYS(Proc[[#This Row],[DateOpened]],TODAY()))-1,ABS(NETWORKDAYS(Proc[[#This Row],[DateOpened]],Proc[[#This Row],[DateClosed]]))-1)</f>
        <v>36</v>
      </c>
      <c r="R7007" s="140" t="s">
        <v>488</v>
      </c>
      <c r="S7007" s="145"/>
      <c r="T7007" s="153">
        <v>7006</v>
      </c>
    </row>
    <row r="7008" spans="1:20" hidden="1">
      <c r="A7008" s="146" t="s">
        <v>7148</v>
      </c>
      <c r="B7008" s="153" t="str">
        <f>IFERROR(VLOOKUP(Proc[[#This Row],[App]],Table2[],3,0),"open")</f>
        <v>ok</v>
      </c>
      <c r="C7008" s="146" t="s">
        <v>369</v>
      </c>
      <c r="D7008" s="152" t="s">
        <v>6681</v>
      </c>
      <c r="E7008" s="152" t="s">
        <v>7104</v>
      </c>
      <c r="F7008" s="153" t="s">
        <v>7104</v>
      </c>
      <c r="G7008" s="146" t="s">
        <v>400</v>
      </c>
      <c r="H7008" s="145" t="str">
        <f>IF(Proc[[#This Row],[type]]="LFF (MDG-F)",MID(Proc[[#This Row],[Obj]],13,10),"")</f>
        <v/>
      </c>
      <c r="I7008" s="152"/>
      <c r="J7008" s="145" t="b">
        <f>Proc[[#This Row],[Requested]]=Proc[[#This Row],[CurrentParent]]</f>
        <v>1</v>
      </c>
      <c r="K7008" s="153" t="str">
        <f>IF(Proc[[#This Row],[Author]]="Marcela Urrego",VLOOKUP(LEFT(Proc[[#This Row],[Requested]],1),Table3[#All],2,0),VLOOKUP(Proc[[#This Row],[Author]],Table4[],2,0))</f>
        <v>LS</v>
      </c>
      <c r="L7008" s="148" t="s">
        <v>7174</v>
      </c>
      <c r="M7008" s="140">
        <v>46065</v>
      </c>
      <c r="N7008" s="140"/>
      <c r="O7008" s="140"/>
      <c r="P7008" s="140" t="str">
        <f ca="1">IF(Proc[[#This Row],[DaysAgeing]]&gt;5,"yep","on track")</f>
        <v>yep</v>
      </c>
      <c r="Q7008" s="2">
        <f ca="1">IF(Proc[[#This Row],[DateClosed]]="",ABS(NETWORKDAYS(Proc[[#This Row],[DateOpened]],TODAY()))-1,ABS(NETWORKDAYS(Proc[[#This Row],[DateOpened]],Proc[[#This Row],[DateClosed]]))-1)</f>
        <v>36</v>
      </c>
      <c r="R7008" s="140" t="s">
        <v>488</v>
      </c>
      <c r="S7008" s="145"/>
      <c r="T7008" s="153">
        <v>7007</v>
      </c>
    </row>
    <row r="7009" spans="1:20" hidden="1">
      <c r="A7009" s="146" t="s">
        <v>7148</v>
      </c>
      <c r="B7009" s="145" t="str">
        <f>IFERROR(VLOOKUP(Proc[[#This Row],[App]],Table2[],3,0),"open")</f>
        <v>ok</v>
      </c>
      <c r="C7009" s="146" t="s">
        <v>369</v>
      </c>
      <c r="D7009" s="152" t="s">
        <v>6682</v>
      </c>
      <c r="E7009" s="152" t="s">
        <v>7106</v>
      </c>
      <c r="F7009" s="145" t="s">
        <v>7106</v>
      </c>
      <c r="G7009" s="146" t="s">
        <v>400</v>
      </c>
      <c r="H7009" s="145" t="str">
        <f>IF(Proc[[#This Row],[type]]="LFF (MDG-F)",MID(Proc[[#This Row],[Obj]],13,10),"")</f>
        <v/>
      </c>
      <c r="I7009" s="152"/>
      <c r="J7009" s="145" t="b">
        <f>Proc[[#This Row],[Requested]]=Proc[[#This Row],[CurrentParent]]</f>
        <v>1</v>
      </c>
      <c r="K7009" s="145" t="str">
        <f>IF(Proc[[#This Row],[Author]]="Marcela Urrego",VLOOKUP(LEFT(Proc[[#This Row],[Requested]],1),Table3[#All],2,0),VLOOKUP(Proc[[#This Row],[Author]],Table4[],2,0))</f>
        <v>LS</v>
      </c>
      <c r="L7009" s="148" t="s">
        <v>7174</v>
      </c>
      <c r="M7009" s="140">
        <v>46065</v>
      </c>
      <c r="N7009" s="140"/>
      <c r="O7009" s="140"/>
      <c r="P7009" s="140" t="str">
        <f ca="1">IF(Proc[[#This Row],[DaysAgeing]]&gt;5,"yep","on track")</f>
        <v>yep</v>
      </c>
      <c r="Q7009" s="2">
        <f ca="1">IF(Proc[[#This Row],[DateClosed]]="",ABS(NETWORKDAYS(Proc[[#This Row],[DateOpened]],TODAY()))-1,ABS(NETWORKDAYS(Proc[[#This Row],[DateOpened]],Proc[[#This Row],[DateClosed]]))-1)</f>
        <v>36</v>
      </c>
      <c r="R7009" s="140" t="s">
        <v>488</v>
      </c>
      <c r="S7009" s="145"/>
      <c r="T7009" s="153">
        <v>7008</v>
      </c>
    </row>
    <row r="7010" spans="1:20" hidden="1">
      <c r="A7010" s="146" t="s">
        <v>7148</v>
      </c>
      <c r="B7010" s="145" t="str">
        <f>IFERROR(VLOOKUP(Proc[[#This Row],[App]],Table2[],3,0),"open")</f>
        <v>ok</v>
      </c>
      <c r="C7010" s="147" t="s">
        <v>369</v>
      </c>
      <c r="D7010" s="152" t="s">
        <v>6683</v>
      </c>
      <c r="E7010" s="152" t="s">
        <v>7104</v>
      </c>
      <c r="F7010" s="153" t="s">
        <v>7104</v>
      </c>
      <c r="G7010" s="146" t="s">
        <v>406</v>
      </c>
      <c r="H7010" s="145" t="str">
        <f>IF(Proc[[#This Row],[type]]="LFF (MDG-F)",MID(Proc[[#This Row],[Obj]],13,10),"")</f>
        <v>1756C03500</v>
      </c>
      <c r="I7010" s="152"/>
      <c r="J7010" s="145" t="b">
        <f>Proc[[#This Row],[Requested]]=Proc[[#This Row],[CurrentParent]]</f>
        <v>1</v>
      </c>
      <c r="K7010" s="145" t="str">
        <f>IF(Proc[[#This Row],[Author]]="Marcela Urrego",VLOOKUP(LEFT(Proc[[#This Row],[Requested]],1),Table3[#All],2,0),VLOOKUP(Proc[[#This Row],[Author]],Table4[],2,0))</f>
        <v>LS</v>
      </c>
      <c r="L7010" s="148" t="s">
        <v>7174</v>
      </c>
      <c r="M7010" s="140">
        <v>46065</v>
      </c>
      <c r="N7010" s="140"/>
      <c r="O7010" s="140"/>
      <c r="P7010" s="140" t="str">
        <f ca="1">IF(Proc[[#This Row],[DaysAgeing]]&gt;5,"yep","on track")</f>
        <v>yep</v>
      </c>
      <c r="Q7010" s="2">
        <f ca="1">IF(Proc[[#This Row],[DateClosed]]="",ABS(NETWORKDAYS(Proc[[#This Row],[DateOpened]],TODAY()))-1,ABS(NETWORKDAYS(Proc[[#This Row],[DateOpened]],Proc[[#This Row],[DateClosed]]))-1)</f>
        <v>36</v>
      </c>
      <c r="R7010" s="140" t="s">
        <v>488</v>
      </c>
      <c r="S7010" s="145"/>
      <c r="T7010" s="153">
        <v>7009</v>
      </c>
    </row>
    <row r="7011" spans="1:20" hidden="1">
      <c r="A7011" s="146" t="s">
        <v>7148</v>
      </c>
      <c r="B7011" s="145" t="str">
        <f>IFERROR(VLOOKUP(Proc[[#This Row],[App]],Table2[],3,0),"open")</f>
        <v>ok</v>
      </c>
      <c r="C7011" s="147" t="s">
        <v>369</v>
      </c>
      <c r="D7011" s="152" t="s">
        <v>6684</v>
      </c>
      <c r="E7011" s="152" t="s">
        <v>7104</v>
      </c>
      <c r="F7011" s="148" t="s">
        <v>7104</v>
      </c>
      <c r="G7011" s="146" t="s">
        <v>406</v>
      </c>
      <c r="H7011" s="145" t="str">
        <f>IF(Proc[[#This Row],[type]]="LFF (MDG-F)",MID(Proc[[#This Row],[Obj]],13,10),"")</f>
        <v>1756C03501</v>
      </c>
      <c r="I7011" s="152"/>
      <c r="J7011" s="145" t="b">
        <f>Proc[[#This Row],[Requested]]=Proc[[#This Row],[CurrentParent]]</f>
        <v>1</v>
      </c>
      <c r="K7011" s="145" t="str">
        <f>IF(Proc[[#This Row],[Author]]="Marcela Urrego",VLOOKUP(LEFT(Proc[[#This Row],[Requested]],1),Table3[#All],2,0),VLOOKUP(Proc[[#This Row],[Author]],Table4[],2,0))</f>
        <v>LS</v>
      </c>
      <c r="L7011" s="148" t="s">
        <v>7174</v>
      </c>
      <c r="M7011" s="140">
        <v>46065</v>
      </c>
      <c r="N7011" s="140"/>
      <c r="O7011" s="140"/>
      <c r="P7011" s="140" t="str">
        <f ca="1">IF(Proc[[#This Row],[DaysAgeing]]&gt;5,"yep","on track")</f>
        <v>yep</v>
      </c>
      <c r="Q7011" s="2">
        <f ca="1">IF(Proc[[#This Row],[DateClosed]]="",ABS(NETWORKDAYS(Proc[[#This Row],[DateOpened]],TODAY()))-1,ABS(NETWORKDAYS(Proc[[#This Row],[DateOpened]],Proc[[#This Row],[DateClosed]]))-1)</f>
        <v>36</v>
      </c>
      <c r="R7011" s="140" t="s">
        <v>488</v>
      </c>
      <c r="S7011" s="145"/>
      <c r="T7011" s="153">
        <v>7010</v>
      </c>
    </row>
    <row r="7012" spans="1:20" hidden="1">
      <c r="A7012" s="146" t="s">
        <v>7148</v>
      </c>
      <c r="B7012" s="145" t="str">
        <f>IFERROR(VLOOKUP(Proc[[#This Row],[App]],Table2[],3,0),"open")</f>
        <v>ok</v>
      </c>
      <c r="C7012" s="147" t="s">
        <v>369</v>
      </c>
      <c r="D7012" s="152" t="s">
        <v>6685</v>
      </c>
      <c r="E7012" s="152" t="s">
        <v>7104</v>
      </c>
      <c r="F7012" s="148" t="s">
        <v>7104</v>
      </c>
      <c r="G7012" s="146" t="s">
        <v>406</v>
      </c>
      <c r="H7012" s="145" t="str">
        <f>IF(Proc[[#This Row],[type]]="LFF (MDG-F)",MID(Proc[[#This Row],[Obj]],13,10),"")</f>
        <v>1919C03501</v>
      </c>
      <c r="I7012" s="152"/>
      <c r="J7012" s="145" t="b">
        <f>Proc[[#This Row],[Requested]]=Proc[[#This Row],[CurrentParent]]</f>
        <v>1</v>
      </c>
      <c r="K7012" s="145" t="str">
        <f>IF(Proc[[#This Row],[Author]]="Marcela Urrego",VLOOKUP(LEFT(Proc[[#This Row],[Requested]],1),Table3[#All],2,0),VLOOKUP(Proc[[#This Row],[Author]],Table4[],2,0))</f>
        <v>LS</v>
      </c>
      <c r="L7012" s="148" t="s">
        <v>7174</v>
      </c>
      <c r="M7012" s="140">
        <v>46065</v>
      </c>
      <c r="N7012" s="140"/>
      <c r="O7012" s="140"/>
      <c r="P7012" s="140" t="str">
        <f ca="1">IF(Proc[[#This Row],[DaysAgeing]]&gt;5,"yep","on track")</f>
        <v>yep</v>
      </c>
      <c r="Q7012" s="2">
        <f ca="1">IF(Proc[[#This Row],[DateClosed]]="",ABS(NETWORKDAYS(Proc[[#This Row],[DateOpened]],TODAY()))-1,ABS(NETWORKDAYS(Proc[[#This Row],[DateOpened]],Proc[[#This Row],[DateClosed]]))-1)</f>
        <v>36</v>
      </c>
      <c r="R7012" s="140" t="s">
        <v>488</v>
      </c>
      <c r="S7012" s="145"/>
      <c r="T7012" s="153">
        <v>7011</v>
      </c>
    </row>
    <row r="7013" spans="1:20" hidden="1">
      <c r="A7013" s="146" t="s">
        <v>7148</v>
      </c>
      <c r="B7013" s="145" t="str">
        <f>IFERROR(VLOOKUP(Proc[[#This Row],[App]],Table2[],3,0),"open")</f>
        <v>ok</v>
      </c>
      <c r="C7013" s="147" t="s">
        <v>369</v>
      </c>
      <c r="D7013" s="152" t="s">
        <v>6686</v>
      </c>
      <c r="E7013" s="152" t="s">
        <v>7104</v>
      </c>
      <c r="F7013" s="148" t="s">
        <v>7104</v>
      </c>
      <c r="G7013" s="146" t="s">
        <v>406</v>
      </c>
      <c r="H7013" s="145" t="str">
        <f>IF(Proc[[#This Row],[type]]="LFF (MDG-F)",MID(Proc[[#This Row],[Obj]],13,10),"")</f>
        <v>2025C03501</v>
      </c>
      <c r="I7013" s="152"/>
      <c r="J7013" s="145" t="b">
        <f>Proc[[#This Row],[Requested]]=Proc[[#This Row],[CurrentParent]]</f>
        <v>1</v>
      </c>
      <c r="K7013" s="145" t="str">
        <f>IF(Proc[[#This Row],[Author]]="Marcela Urrego",VLOOKUP(LEFT(Proc[[#This Row],[Requested]],1),Table3[#All],2,0),VLOOKUP(Proc[[#This Row],[Author]],Table4[],2,0))</f>
        <v>LS</v>
      </c>
      <c r="L7013" s="148" t="s">
        <v>7174</v>
      </c>
      <c r="M7013" s="140">
        <v>46065</v>
      </c>
      <c r="N7013" s="140"/>
      <c r="O7013" s="140"/>
      <c r="P7013" s="140" t="str">
        <f ca="1">IF(Proc[[#This Row],[DaysAgeing]]&gt;5,"yep","on track")</f>
        <v>yep</v>
      </c>
      <c r="Q7013" s="2">
        <f ca="1">IF(Proc[[#This Row],[DateClosed]]="",ABS(NETWORKDAYS(Proc[[#This Row],[DateOpened]],TODAY()))-1,ABS(NETWORKDAYS(Proc[[#This Row],[DateOpened]],Proc[[#This Row],[DateClosed]]))-1)</f>
        <v>36</v>
      </c>
      <c r="R7013" s="140" t="s">
        <v>488</v>
      </c>
      <c r="S7013" s="145"/>
      <c r="T7013" s="153">
        <v>7012</v>
      </c>
    </row>
    <row r="7014" spans="1:20" hidden="1">
      <c r="A7014" s="146" t="s">
        <v>7148</v>
      </c>
      <c r="B7014" s="145" t="str">
        <f>IFERROR(VLOOKUP(Proc[[#This Row],[App]],Table2[],3,0),"open")</f>
        <v>ok</v>
      </c>
      <c r="C7014" s="147" t="s">
        <v>369</v>
      </c>
      <c r="D7014" s="152" t="s">
        <v>6687</v>
      </c>
      <c r="E7014" s="152" t="s">
        <v>7104</v>
      </c>
      <c r="F7014" s="148" t="s">
        <v>7104</v>
      </c>
      <c r="G7014" s="146" t="s">
        <v>406</v>
      </c>
      <c r="H7014" s="145" t="str">
        <f>IF(Proc[[#This Row],[type]]="LFF (MDG-F)",MID(Proc[[#This Row],[Obj]],13,10),"")</f>
        <v>2034C03501</v>
      </c>
      <c r="I7014" s="152"/>
      <c r="J7014" s="145" t="b">
        <f>Proc[[#This Row],[Requested]]=Proc[[#This Row],[CurrentParent]]</f>
        <v>1</v>
      </c>
      <c r="K7014" s="145" t="str">
        <f>IF(Proc[[#This Row],[Author]]="Marcela Urrego",VLOOKUP(LEFT(Proc[[#This Row],[Requested]],1),Table3[#All],2,0),VLOOKUP(Proc[[#This Row],[Author]],Table4[],2,0))</f>
        <v>LS</v>
      </c>
      <c r="L7014" s="148" t="s">
        <v>7174</v>
      </c>
      <c r="M7014" s="140">
        <v>46065</v>
      </c>
      <c r="N7014" s="140"/>
      <c r="O7014" s="140"/>
      <c r="P7014" s="140" t="str">
        <f ca="1">IF(Proc[[#This Row],[DaysAgeing]]&gt;5,"yep","on track")</f>
        <v>yep</v>
      </c>
      <c r="Q7014" s="2">
        <f ca="1">IF(Proc[[#This Row],[DateClosed]]="",ABS(NETWORKDAYS(Proc[[#This Row],[DateOpened]],TODAY()))-1,ABS(NETWORKDAYS(Proc[[#This Row],[DateOpened]],Proc[[#This Row],[DateClosed]]))-1)</f>
        <v>36</v>
      </c>
      <c r="R7014" s="140" t="s">
        <v>488</v>
      </c>
      <c r="S7014" s="145"/>
      <c r="T7014" s="153">
        <v>7013</v>
      </c>
    </row>
    <row r="7015" spans="1:20" hidden="1">
      <c r="A7015" s="146" t="s">
        <v>7148</v>
      </c>
      <c r="B7015" s="153" t="str">
        <f>IFERROR(VLOOKUP(Proc[[#This Row],[App]],Table2[],3,0),"open")</f>
        <v>ok</v>
      </c>
      <c r="C7015" s="146" t="s">
        <v>369</v>
      </c>
      <c r="D7015" s="152" t="s">
        <v>6688</v>
      </c>
      <c r="E7015" s="152" t="s">
        <v>7104</v>
      </c>
      <c r="F7015" s="153" t="s">
        <v>7104</v>
      </c>
      <c r="G7015" s="146" t="s">
        <v>400</v>
      </c>
      <c r="H7015" s="145" t="str">
        <f>IF(Proc[[#This Row],[type]]="LFF (MDG-F)",MID(Proc[[#This Row],[Obj]],13,10),"")</f>
        <v/>
      </c>
      <c r="I7015" s="152"/>
      <c r="J7015" s="145" t="b">
        <f>Proc[[#This Row],[Requested]]=Proc[[#This Row],[CurrentParent]]</f>
        <v>1</v>
      </c>
      <c r="K7015" s="153" t="str">
        <f>IF(Proc[[#This Row],[Author]]="Marcela Urrego",VLOOKUP(LEFT(Proc[[#This Row],[Requested]],1),Table3[#All],2,0),VLOOKUP(Proc[[#This Row],[Author]],Table4[],2,0))</f>
        <v>LS</v>
      </c>
      <c r="L7015" s="148" t="s">
        <v>7174</v>
      </c>
      <c r="M7015" s="140">
        <v>46065</v>
      </c>
      <c r="N7015" s="140"/>
      <c r="O7015" s="140"/>
      <c r="P7015" s="140" t="str">
        <f ca="1">IF(Proc[[#This Row],[DaysAgeing]]&gt;5,"yep","on track")</f>
        <v>yep</v>
      </c>
      <c r="Q7015" s="2">
        <f ca="1">IF(Proc[[#This Row],[DateClosed]]="",ABS(NETWORKDAYS(Proc[[#This Row],[DateOpened]],TODAY()))-1,ABS(NETWORKDAYS(Proc[[#This Row],[DateOpened]],Proc[[#This Row],[DateClosed]]))-1)</f>
        <v>36</v>
      </c>
      <c r="R7015" s="140" t="s">
        <v>488</v>
      </c>
      <c r="S7015" s="145"/>
      <c r="T7015" s="153">
        <v>7014</v>
      </c>
    </row>
    <row r="7016" spans="1:20" hidden="1">
      <c r="A7016" s="146" t="s">
        <v>7148</v>
      </c>
      <c r="B7016" s="153" t="str">
        <f>IFERROR(VLOOKUP(Proc[[#This Row],[App]],Table2[],3,0),"open")</f>
        <v>ok</v>
      </c>
      <c r="C7016" s="146" t="s">
        <v>369</v>
      </c>
      <c r="D7016" s="152" t="s">
        <v>6689</v>
      </c>
      <c r="E7016" s="152" t="s">
        <v>7104</v>
      </c>
      <c r="F7016" s="153" t="s">
        <v>7104</v>
      </c>
      <c r="G7016" s="146" t="s">
        <v>400</v>
      </c>
      <c r="H7016" s="145" t="str">
        <f>IF(Proc[[#This Row],[type]]="LFF (MDG-F)",MID(Proc[[#This Row],[Obj]],13,10),"")</f>
        <v/>
      </c>
      <c r="I7016" s="152"/>
      <c r="J7016" s="145" t="b">
        <f>Proc[[#This Row],[Requested]]=Proc[[#This Row],[CurrentParent]]</f>
        <v>1</v>
      </c>
      <c r="K7016" s="153" t="str">
        <f>IF(Proc[[#This Row],[Author]]="Marcela Urrego",VLOOKUP(LEFT(Proc[[#This Row],[Requested]],1),Table3[#All],2,0),VLOOKUP(Proc[[#This Row],[Author]],Table4[],2,0))</f>
        <v>LS</v>
      </c>
      <c r="L7016" s="148" t="s">
        <v>7174</v>
      </c>
      <c r="M7016" s="140">
        <v>46065</v>
      </c>
      <c r="N7016" s="140"/>
      <c r="O7016" s="140"/>
      <c r="P7016" s="140" t="str">
        <f ca="1">IF(Proc[[#This Row],[DaysAgeing]]&gt;5,"yep","on track")</f>
        <v>yep</v>
      </c>
      <c r="Q7016" s="2">
        <f ca="1">IF(Proc[[#This Row],[DateClosed]]="",ABS(NETWORKDAYS(Proc[[#This Row],[DateOpened]],TODAY()))-1,ABS(NETWORKDAYS(Proc[[#This Row],[DateOpened]],Proc[[#This Row],[DateClosed]]))-1)</f>
        <v>36</v>
      </c>
      <c r="R7016" s="140" t="s">
        <v>488</v>
      </c>
      <c r="S7016" s="145"/>
      <c r="T7016" s="153">
        <v>7015</v>
      </c>
    </row>
    <row r="7017" spans="1:20" hidden="1">
      <c r="A7017" s="146" t="s">
        <v>7148</v>
      </c>
      <c r="B7017" s="145" t="str">
        <f>IFERROR(VLOOKUP(Proc[[#This Row],[App]],Table2[],3,0),"open")</f>
        <v>ok</v>
      </c>
      <c r="C7017" s="147" t="s">
        <v>369</v>
      </c>
      <c r="D7017" s="152" t="s">
        <v>6690</v>
      </c>
      <c r="E7017" s="152" t="s">
        <v>7107</v>
      </c>
      <c r="F7017" s="148" t="s">
        <v>7107</v>
      </c>
      <c r="G7017" s="146" t="s">
        <v>406</v>
      </c>
      <c r="H7017" s="145" t="str">
        <f>IF(Proc[[#This Row],[type]]="LFF (MDG-F)",MID(Proc[[#This Row],[Obj]],13,10),"")</f>
        <v>1919C00001</v>
      </c>
      <c r="I7017" s="152"/>
      <c r="J7017" s="145" t="b">
        <f>Proc[[#This Row],[Requested]]=Proc[[#This Row],[CurrentParent]]</f>
        <v>1</v>
      </c>
      <c r="K7017" s="145" t="str">
        <f>IF(Proc[[#This Row],[Author]]="Marcela Urrego",VLOOKUP(LEFT(Proc[[#This Row],[Requested]],1),Table3[#All],2,0),VLOOKUP(Proc[[#This Row],[Author]],Table4[],2,0))</f>
        <v>LS</v>
      </c>
      <c r="L7017" s="148" t="s">
        <v>7174</v>
      </c>
      <c r="M7017" s="140">
        <v>46065</v>
      </c>
      <c r="N7017" s="140"/>
      <c r="O7017" s="140"/>
      <c r="P7017" s="140" t="str">
        <f ca="1">IF(Proc[[#This Row],[DaysAgeing]]&gt;5,"yep","on track")</f>
        <v>yep</v>
      </c>
      <c r="Q7017" s="2">
        <f ca="1">IF(Proc[[#This Row],[DateClosed]]="",ABS(NETWORKDAYS(Proc[[#This Row],[DateOpened]],TODAY()))-1,ABS(NETWORKDAYS(Proc[[#This Row],[DateOpened]],Proc[[#This Row],[DateClosed]]))-1)</f>
        <v>36</v>
      </c>
      <c r="R7017" s="140" t="s">
        <v>488</v>
      </c>
      <c r="S7017" s="145"/>
      <c r="T7017" s="153">
        <v>7016</v>
      </c>
    </row>
    <row r="7018" spans="1:20" hidden="1">
      <c r="A7018" s="146" t="s">
        <v>7148</v>
      </c>
      <c r="B7018" s="145" t="str">
        <f>IFERROR(VLOOKUP(Proc[[#This Row],[App]],Table2[],3,0),"open")</f>
        <v>ok</v>
      </c>
      <c r="C7018" s="146" t="s">
        <v>369</v>
      </c>
      <c r="D7018" s="152" t="s">
        <v>6691</v>
      </c>
      <c r="E7018" s="152" t="s">
        <v>7104</v>
      </c>
      <c r="F7018" s="145" t="s">
        <v>7104</v>
      </c>
      <c r="G7018" s="146" t="s">
        <v>400</v>
      </c>
      <c r="H7018" s="145" t="str">
        <f>IF(Proc[[#This Row],[type]]="LFF (MDG-F)",MID(Proc[[#This Row],[Obj]],13,10),"")</f>
        <v/>
      </c>
      <c r="I7018" s="152"/>
      <c r="J7018" s="145" t="b">
        <f>Proc[[#This Row],[Requested]]=Proc[[#This Row],[CurrentParent]]</f>
        <v>1</v>
      </c>
      <c r="K7018" s="145" t="str">
        <f>IF(Proc[[#This Row],[Author]]="Marcela Urrego",VLOOKUP(LEFT(Proc[[#This Row],[Requested]],1),Table3[#All],2,0),VLOOKUP(Proc[[#This Row],[Author]],Table4[],2,0))</f>
        <v>LS</v>
      </c>
      <c r="L7018" s="148" t="s">
        <v>7174</v>
      </c>
      <c r="M7018" s="140">
        <v>46065</v>
      </c>
      <c r="N7018" s="140"/>
      <c r="O7018" s="140"/>
      <c r="P7018" s="140" t="str">
        <f ca="1">IF(Proc[[#This Row],[DaysAgeing]]&gt;5,"yep","on track")</f>
        <v>yep</v>
      </c>
      <c r="Q7018" s="2">
        <f ca="1">IF(Proc[[#This Row],[DateClosed]]="",ABS(NETWORKDAYS(Proc[[#This Row],[DateOpened]],TODAY()))-1,ABS(NETWORKDAYS(Proc[[#This Row],[DateOpened]],Proc[[#This Row],[DateClosed]]))-1)</f>
        <v>36</v>
      </c>
      <c r="R7018" s="140" t="s">
        <v>488</v>
      </c>
      <c r="S7018" s="145"/>
      <c r="T7018" s="153">
        <v>7017</v>
      </c>
    </row>
    <row r="7019" spans="1:20" hidden="1">
      <c r="A7019" s="146" t="s">
        <v>7148</v>
      </c>
      <c r="B7019" s="145" t="str">
        <f>IFERROR(VLOOKUP(Proc[[#This Row],[App]],Table2[],3,0),"open")</f>
        <v>ok</v>
      </c>
      <c r="C7019" s="146" t="s">
        <v>369</v>
      </c>
      <c r="D7019" s="152" t="s">
        <v>6692</v>
      </c>
      <c r="E7019" s="152" t="s">
        <v>7104</v>
      </c>
      <c r="F7019" s="145" t="s">
        <v>7104</v>
      </c>
      <c r="G7019" s="146" t="s">
        <v>400</v>
      </c>
      <c r="H7019" s="145" t="str">
        <f>IF(Proc[[#This Row],[type]]="LFF (MDG-F)",MID(Proc[[#This Row],[Obj]],13,10),"")</f>
        <v/>
      </c>
      <c r="I7019" s="152"/>
      <c r="J7019" s="145" t="b">
        <f>Proc[[#This Row],[Requested]]=Proc[[#This Row],[CurrentParent]]</f>
        <v>1</v>
      </c>
      <c r="K7019" s="145" t="str">
        <f>IF(Proc[[#This Row],[Author]]="Marcela Urrego",VLOOKUP(LEFT(Proc[[#This Row],[Requested]],1),Table3[#All],2,0),VLOOKUP(Proc[[#This Row],[Author]],Table4[],2,0))</f>
        <v>LS</v>
      </c>
      <c r="L7019" s="148" t="s">
        <v>7174</v>
      </c>
      <c r="M7019" s="140">
        <v>46065</v>
      </c>
      <c r="N7019" s="140"/>
      <c r="O7019" s="140"/>
      <c r="P7019" s="140" t="str">
        <f ca="1">IF(Proc[[#This Row],[DaysAgeing]]&gt;5,"yep","on track")</f>
        <v>yep</v>
      </c>
      <c r="Q7019" s="2">
        <f ca="1">IF(Proc[[#This Row],[DateClosed]]="",ABS(NETWORKDAYS(Proc[[#This Row],[DateOpened]],TODAY()))-1,ABS(NETWORKDAYS(Proc[[#This Row],[DateOpened]],Proc[[#This Row],[DateClosed]]))-1)</f>
        <v>36</v>
      </c>
      <c r="R7019" s="140" t="s">
        <v>488</v>
      </c>
      <c r="S7019" s="145"/>
      <c r="T7019" s="153">
        <v>7018</v>
      </c>
    </row>
    <row r="7020" spans="1:20" hidden="1">
      <c r="A7020" s="146" t="s">
        <v>7148</v>
      </c>
      <c r="B7020" s="145" t="str">
        <f>IFERROR(VLOOKUP(Proc[[#This Row],[App]],Table2[],3,0),"open")</f>
        <v>ok</v>
      </c>
      <c r="C7020" s="147" t="s">
        <v>369</v>
      </c>
      <c r="D7020" s="152" t="s">
        <v>6693</v>
      </c>
      <c r="E7020" s="152" t="s">
        <v>7106</v>
      </c>
      <c r="F7020" s="148" t="s">
        <v>7106</v>
      </c>
      <c r="G7020" s="146" t="s">
        <v>406</v>
      </c>
      <c r="H7020" s="145" t="str">
        <f>IF(Proc[[#This Row],[type]]="LFF (MDG-F)",MID(Proc[[#This Row],[Obj]],13,10),"")</f>
        <v>2025C03564</v>
      </c>
      <c r="I7020" s="152"/>
      <c r="J7020" s="145" t="b">
        <f>Proc[[#This Row],[Requested]]=Proc[[#This Row],[CurrentParent]]</f>
        <v>1</v>
      </c>
      <c r="K7020" s="145" t="str">
        <f>IF(Proc[[#This Row],[Author]]="Marcela Urrego",VLOOKUP(LEFT(Proc[[#This Row],[Requested]],1),Table3[#All],2,0),VLOOKUP(Proc[[#This Row],[Author]],Table4[],2,0))</f>
        <v>LS</v>
      </c>
      <c r="L7020" s="148" t="s">
        <v>7174</v>
      </c>
      <c r="M7020" s="140">
        <v>46065</v>
      </c>
      <c r="N7020" s="140"/>
      <c r="O7020" s="140"/>
      <c r="P7020" s="140" t="str">
        <f ca="1">IF(Proc[[#This Row],[DaysAgeing]]&gt;5,"yep","on track")</f>
        <v>yep</v>
      </c>
      <c r="Q7020" s="2">
        <f ca="1">IF(Proc[[#This Row],[DateClosed]]="",ABS(NETWORKDAYS(Proc[[#This Row],[DateOpened]],TODAY()))-1,ABS(NETWORKDAYS(Proc[[#This Row],[DateOpened]],Proc[[#This Row],[DateClosed]]))-1)</f>
        <v>36</v>
      </c>
      <c r="R7020" s="140" t="s">
        <v>488</v>
      </c>
      <c r="S7020" s="145"/>
      <c r="T7020" s="153">
        <v>7019</v>
      </c>
    </row>
    <row r="7021" spans="1:20" hidden="1">
      <c r="A7021" s="146" t="s">
        <v>7148</v>
      </c>
      <c r="B7021" s="145" t="str">
        <f>IFERROR(VLOOKUP(Proc[[#This Row],[App]],Table2[],3,0),"open")</f>
        <v>ok</v>
      </c>
      <c r="C7021" s="147" t="s">
        <v>369</v>
      </c>
      <c r="D7021" s="152" t="s">
        <v>6694</v>
      </c>
      <c r="E7021" s="152" t="s">
        <v>7104</v>
      </c>
      <c r="F7021" s="148" t="s">
        <v>7104</v>
      </c>
      <c r="G7021" s="146" t="s">
        <v>406</v>
      </c>
      <c r="H7021" s="145" t="str">
        <f>IF(Proc[[#This Row],[type]]="LFF (MDG-F)",MID(Proc[[#This Row],[Obj]],13,10),"")</f>
        <v>2025C03565</v>
      </c>
      <c r="I7021" s="152"/>
      <c r="J7021" s="145" t="b">
        <f>Proc[[#This Row],[Requested]]=Proc[[#This Row],[CurrentParent]]</f>
        <v>1</v>
      </c>
      <c r="K7021" s="145" t="str">
        <f>IF(Proc[[#This Row],[Author]]="Marcela Urrego",VLOOKUP(LEFT(Proc[[#This Row],[Requested]],1),Table3[#All],2,0),VLOOKUP(Proc[[#This Row],[Author]],Table4[],2,0))</f>
        <v>LS</v>
      </c>
      <c r="L7021" s="148" t="s">
        <v>7174</v>
      </c>
      <c r="M7021" s="140">
        <v>46065</v>
      </c>
      <c r="N7021" s="140"/>
      <c r="O7021" s="140"/>
      <c r="P7021" s="140" t="str">
        <f ca="1">IF(Proc[[#This Row],[DaysAgeing]]&gt;5,"yep","on track")</f>
        <v>yep</v>
      </c>
      <c r="Q7021" s="2">
        <f ca="1">IF(Proc[[#This Row],[DateClosed]]="",ABS(NETWORKDAYS(Proc[[#This Row],[DateOpened]],TODAY()))-1,ABS(NETWORKDAYS(Proc[[#This Row],[DateOpened]],Proc[[#This Row],[DateClosed]]))-1)</f>
        <v>36</v>
      </c>
      <c r="R7021" s="140" t="s">
        <v>488</v>
      </c>
      <c r="S7021" s="145"/>
      <c r="T7021" s="153">
        <v>7020</v>
      </c>
    </row>
    <row r="7022" spans="1:20" hidden="1">
      <c r="A7022" s="146" t="s">
        <v>7148</v>
      </c>
      <c r="B7022" s="145" t="str">
        <f>IFERROR(VLOOKUP(Proc[[#This Row],[App]],Table2[],3,0),"open")</f>
        <v>ok</v>
      </c>
      <c r="C7022" s="147" t="s">
        <v>369</v>
      </c>
      <c r="D7022" s="152" t="s">
        <v>6695</v>
      </c>
      <c r="E7022" s="152" t="s">
        <v>7104</v>
      </c>
      <c r="F7022" s="148" t="s">
        <v>7104</v>
      </c>
      <c r="G7022" s="146" t="s">
        <v>406</v>
      </c>
      <c r="H7022" s="145" t="str">
        <f>IF(Proc[[#This Row],[type]]="LFF (MDG-F)",MID(Proc[[#This Row],[Obj]],13,10),"")</f>
        <v>2034C00002</v>
      </c>
      <c r="I7022" s="152"/>
      <c r="J7022" s="145" t="b">
        <f>Proc[[#This Row],[Requested]]=Proc[[#This Row],[CurrentParent]]</f>
        <v>1</v>
      </c>
      <c r="K7022" s="145" t="str">
        <f>IF(Proc[[#This Row],[Author]]="Marcela Urrego",VLOOKUP(LEFT(Proc[[#This Row],[Requested]],1),Table3[#All],2,0),VLOOKUP(Proc[[#This Row],[Author]],Table4[],2,0))</f>
        <v>LS</v>
      </c>
      <c r="L7022" s="148" t="s">
        <v>7174</v>
      </c>
      <c r="M7022" s="140">
        <v>46065</v>
      </c>
      <c r="N7022" s="140"/>
      <c r="O7022" s="140"/>
      <c r="P7022" s="140" t="str">
        <f ca="1">IF(Proc[[#This Row],[DaysAgeing]]&gt;5,"yep","on track")</f>
        <v>yep</v>
      </c>
      <c r="Q7022" s="2">
        <f ca="1">IF(Proc[[#This Row],[DateClosed]]="",ABS(NETWORKDAYS(Proc[[#This Row],[DateOpened]],TODAY()))-1,ABS(NETWORKDAYS(Proc[[#This Row],[DateOpened]],Proc[[#This Row],[DateClosed]]))-1)</f>
        <v>36</v>
      </c>
      <c r="R7022" s="140" t="s">
        <v>488</v>
      </c>
      <c r="S7022" s="145"/>
      <c r="T7022" s="153">
        <v>7021</v>
      </c>
    </row>
    <row r="7023" spans="1:20" hidden="1">
      <c r="A7023" s="146" t="s">
        <v>7148</v>
      </c>
      <c r="B7023" s="145" t="str">
        <f>IFERROR(VLOOKUP(Proc[[#This Row],[App]],Table2[],3,0),"open")</f>
        <v>ok</v>
      </c>
      <c r="C7023" s="147" t="s">
        <v>369</v>
      </c>
      <c r="D7023" s="152" t="s">
        <v>6696</v>
      </c>
      <c r="E7023" s="152" t="s">
        <v>7104</v>
      </c>
      <c r="F7023" s="148" t="s">
        <v>7104</v>
      </c>
      <c r="G7023" s="146" t="s">
        <v>406</v>
      </c>
      <c r="H7023" s="145" t="str">
        <f>IF(Proc[[#This Row],[type]]="LFF (MDG-F)",MID(Proc[[#This Row],[Obj]],13,10),"")</f>
        <v>2034C05318</v>
      </c>
      <c r="I7023" s="152"/>
      <c r="J7023" s="145" t="b">
        <f>Proc[[#This Row],[Requested]]=Proc[[#This Row],[CurrentParent]]</f>
        <v>1</v>
      </c>
      <c r="K7023" s="145" t="str">
        <f>IF(Proc[[#This Row],[Author]]="Marcela Urrego",VLOOKUP(LEFT(Proc[[#This Row],[Requested]],1),Table3[#All],2,0),VLOOKUP(Proc[[#This Row],[Author]],Table4[],2,0))</f>
        <v>LS</v>
      </c>
      <c r="L7023" s="148" t="s">
        <v>7174</v>
      </c>
      <c r="M7023" s="140">
        <v>46065</v>
      </c>
      <c r="N7023" s="140"/>
      <c r="O7023" s="140"/>
      <c r="P7023" s="140" t="str">
        <f ca="1">IF(Proc[[#This Row],[DaysAgeing]]&gt;5,"yep","on track")</f>
        <v>yep</v>
      </c>
      <c r="Q7023" s="2">
        <f ca="1">IF(Proc[[#This Row],[DateClosed]]="",ABS(NETWORKDAYS(Proc[[#This Row],[DateOpened]],TODAY()))-1,ABS(NETWORKDAYS(Proc[[#This Row],[DateOpened]],Proc[[#This Row],[DateClosed]]))-1)</f>
        <v>36</v>
      </c>
      <c r="R7023" s="140" t="s">
        <v>488</v>
      </c>
      <c r="S7023" s="145"/>
      <c r="T7023" s="153">
        <v>7022</v>
      </c>
    </row>
    <row r="7024" spans="1:20" hidden="1">
      <c r="A7024" s="146" t="s">
        <v>7148</v>
      </c>
      <c r="B7024" s="145" t="str">
        <f>IFERROR(VLOOKUP(Proc[[#This Row],[App]],Table2[],3,0),"open")</f>
        <v>ok</v>
      </c>
      <c r="C7024" s="146" t="s">
        <v>369</v>
      </c>
      <c r="D7024" s="152" t="s">
        <v>6697</v>
      </c>
      <c r="E7024" s="152" t="s">
        <v>7104</v>
      </c>
      <c r="F7024" s="145" t="s">
        <v>7104</v>
      </c>
      <c r="G7024" s="146" t="s">
        <v>400</v>
      </c>
      <c r="H7024" s="145" t="str">
        <f>IF(Proc[[#This Row],[type]]="LFF (MDG-F)",MID(Proc[[#This Row],[Obj]],13,10),"")</f>
        <v/>
      </c>
      <c r="I7024" s="152"/>
      <c r="J7024" s="145" t="b">
        <f>Proc[[#This Row],[Requested]]=Proc[[#This Row],[CurrentParent]]</f>
        <v>1</v>
      </c>
      <c r="K7024" s="145" t="str">
        <f>IF(Proc[[#This Row],[Author]]="Marcela Urrego",VLOOKUP(LEFT(Proc[[#This Row],[Requested]],1),Table3[#All],2,0),VLOOKUP(Proc[[#This Row],[Author]],Table4[],2,0))</f>
        <v>LS</v>
      </c>
      <c r="L7024" s="148" t="s">
        <v>7174</v>
      </c>
      <c r="M7024" s="140">
        <v>46065</v>
      </c>
      <c r="N7024" s="140"/>
      <c r="O7024" s="140"/>
      <c r="P7024" s="140" t="str">
        <f ca="1">IF(Proc[[#This Row],[DaysAgeing]]&gt;5,"yep","on track")</f>
        <v>yep</v>
      </c>
      <c r="Q7024" s="2">
        <f ca="1">IF(Proc[[#This Row],[DateClosed]]="",ABS(NETWORKDAYS(Proc[[#This Row],[DateOpened]],TODAY()))-1,ABS(NETWORKDAYS(Proc[[#This Row],[DateOpened]],Proc[[#This Row],[DateClosed]]))-1)</f>
        <v>36</v>
      </c>
      <c r="R7024" s="140" t="s">
        <v>488</v>
      </c>
      <c r="S7024" s="145"/>
      <c r="T7024" s="153">
        <v>7023</v>
      </c>
    </row>
    <row r="7025" spans="1:20" hidden="1">
      <c r="A7025" s="146" t="s">
        <v>7148</v>
      </c>
      <c r="B7025" s="145" t="str">
        <f>IFERROR(VLOOKUP(Proc[[#This Row],[App]],Table2[],3,0),"open")</f>
        <v>ok</v>
      </c>
      <c r="C7025" s="147" t="s">
        <v>369</v>
      </c>
      <c r="D7025" s="152" t="s">
        <v>6698</v>
      </c>
      <c r="E7025" s="152" t="s">
        <v>7106</v>
      </c>
      <c r="F7025" s="148" t="s">
        <v>7106</v>
      </c>
      <c r="G7025" s="146" t="s">
        <v>406</v>
      </c>
      <c r="H7025" s="145" t="str">
        <f>IF(Proc[[#This Row],[type]]="LFF (MDG-F)",MID(Proc[[#This Row],[Obj]],13,10),"")</f>
        <v>1756C07140</v>
      </c>
      <c r="I7025" s="152"/>
      <c r="J7025" s="145" t="b">
        <f>Proc[[#This Row],[Requested]]=Proc[[#This Row],[CurrentParent]]</f>
        <v>1</v>
      </c>
      <c r="K7025" s="145" t="str">
        <f>IF(Proc[[#This Row],[Author]]="Marcela Urrego",VLOOKUP(LEFT(Proc[[#This Row],[Requested]],1),Table3[#All],2,0),VLOOKUP(Proc[[#This Row],[Author]],Table4[],2,0))</f>
        <v>LS</v>
      </c>
      <c r="L7025" s="148" t="s">
        <v>7174</v>
      </c>
      <c r="M7025" s="140">
        <v>46065</v>
      </c>
      <c r="N7025" s="140"/>
      <c r="O7025" s="140"/>
      <c r="P7025" s="140" t="str">
        <f ca="1">IF(Proc[[#This Row],[DaysAgeing]]&gt;5,"yep","on track")</f>
        <v>yep</v>
      </c>
      <c r="Q7025" s="2">
        <f ca="1">IF(Proc[[#This Row],[DateClosed]]="",ABS(NETWORKDAYS(Proc[[#This Row],[DateOpened]],TODAY()))-1,ABS(NETWORKDAYS(Proc[[#This Row],[DateOpened]],Proc[[#This Row],[DateClosed]]))-1)</f>
        <v>36</v>
      </c>
      <c r="R7025" s="140" t="s">
        <v>488</v>
      </c>
      <c r="S7025" s="145"/>
      <c r="T7025" s="153">
        <v>7024</v>
      </c>
    </row>
    <row r="7026" spans="1:20" hidden="1">
      <c r="A7026" s="146" t="s">
        <v>7148</v>
      </c>
      <c r="B7026" s="145" t="str">
        <f>IFERROR(VLOOKUP(Proc[[#This Row],[App]],Table2[],3,0),"open")</f>
        <v>ok</v>
      </c>
      <c r="C7026" s="147" t="s">
        <v>369</v>
      </c>
      <c r="D7026" s="152" t="s">
        <v>6699</v>
      </c>
      <c r="E7026" s="152" t="s">
        <v>7104</v>
      </c>
      <c r="F7026" s="148" t="s">
        <v>7104</v>
      </c>
      <c r="G7026" s="146" t="s">
        <v>406</v>
      </c>
      <c r="H7026" s="145" t="str">
        <f>IF(Proc[[#This Row],[type]]="LFF (MDG-F)",MID(Proc[[#This Row],[Obj]],13,10),"")</f>
        <v>1756CS7142</v>
      </c>
      <c r="I7026" s="152"/>
      <c r="J7026" s="145" t="b">
        <f>Proc[[#This Row],[Requested]]=Proc[[#This Row],[CurrentParent]]</f>
        <v>1</v>
      </c>
      <c r="K7026" s="145" t="str">
        <f>IF(Proc[[#This Row],[Author]]="Marcela Urrego",VLOOKUP(LEFT(Proc[[#This Row],[Requested]],1),Table3[#All],2,0),VLOOKUP(Proc[[#This Row],[Author]],Table4[],2,0))</f>
        <v>LS</v>
      </c>
      <c r="L7026" s="148" t="s">
        <v>7174</v>
      </c>
      <c r="M7026" s="140">
        <v>46065</v>
      </c>
      <c r="N7026" s="140"/>
      <c r="O7026" s="140"/>
      <c r="P7026" s="140" t="str">
        <f ca="1">IF(Proc[[#This Row],[DaysAgeing]]&gt;5,"yep","on track")</f>
        <v>yep</v>
      </c>
      <c r="Q7026" s="2">
        <f ca="1">IF(Proc[[#This Row],[DateClosed]]="",ABS(NETWORKDAYS(Proc[[#This Row],[DateOpened]],TODAY()))-1,ABS(NETWORKDAYS(Proc[[#This Row],[DateOpened]],Proc[[#This Row],[DateClosed]]))-1)</f>
        <v>36</v>
      </c>
      <c r="R7026" s="140" t="s">
        <v>488</v>
      </c>
      <c r="S7026" s="145"/>
      <c r="T7026" s="153">
        <v>7025</v>
      </c>
    </row>
    <row r="7027" spans="1:20" hidden="1">
      <c r="A7027" s="146" t="s">
        <v>7148</v>
      </c>
      <c r="B7027" s="153" t="str">
        <f>IFERROR(VLOOKUP(Proc[[#This Row],[App]],Table2[],3,0),"open")</f>
        <v>ok</v>
      </c>
      <c r="C7027" s="147" t="s">
        <v>369</v>
      </c>
      <c r="D7027" s="152" t="s">
        <v>6700</v>
      </c>
      <c r="E7027" s="152" t="s">
        <v>7104</v>
      </c>
      <c r="F7027" s="153" t="s">
        <v>7104</v>
      </c>
      <c r="G7027" s="146" t="s">
        <v>406</v>
      </c>
      <c r="H7027" s="145" t="str">
        <f>IF(Proc[[#This Row],[type]]="LFF (MDG-F)",MID(Proc[[#This Row],[Obj]],13,10),"")</f>
        <v>1919C05730</v>
      </c>
      <c r="I7027" s="152"/>
      <c r="J7027" s="145" t="b">
        <f>Proc[[#This Row],[Requested]]=Proc[[#This Row],[CurrentParent]]</f>
        <v>1</v>
      </c>
      <c r="K7027" s="153" t="str">
        <f>IF(Proc[[#This Row],[Author]]="Marcela Urrego",VLOOKUP(LEFT(Proc[[#This Row],[Requested]],1),Table3[#All],2,0),VLOOKUP(Proc[[#This Row],[Author]],Table4[],2,0))</f>
        <v>LS</v>
      </c>
      <c r="L7027" s="148" t="s">
        <v>7174</v>
      </c>
      <c r="M7027" s="140">
        <v>46065</v>
      </c>
      <c r="N7027" s="140"/>
      <c r="O7027" s="140"/>
      <c r="P7027" s="140" t="str">
        <f ca="1">IF(Proc[[#This Row],[DaysAgeing]]&gt;5,"yep","on track")</f>
        <v>yep</v>
      </c>
      <c r="Q7027" s="2">
        <f ca="1">IF(Proc[[#This Row],[DateClosed]]="",ABS(NETWORKDAYS(Proc[[#This Row],[DateOpened]],TODAY()))-1,ABS(NETWORKDAYS(Proc[[#This Row],[DateOpened]],Proc[[#This Row],[DateClosed]]))-1)</f>
        <v>36</v>
      </c>
      <c r="R7027" s="140" t="s">
        <v>488</v>
      </c>
      <c r="S7027" s="145"/>
      <c r="T7027" s="153">
        <v>7026</v>
      </c>
    </row>
    <row r="7028" spans="1:20" hidden="1">
      <c r="A7028" s="146" t="s">
        <v>7148</v>
      </c>
      <c r="B7028" s="145" t="str">
        <f>IFERROR(VLOOKUP(Proc[[#This Row],[App]],Table2[],3,0),"open")</f>
        <v>ok</v>
      </c>
      <c r="C7028" s="147" t="s">
        <v>369</v>
      </c>
      <c r="D7028" s="152" t="s">
        <v>6701</v>
      </c>
      <c r="E7028" s="152" t="s">
        <v>7106</v>
      </c>
      <c r="F7028" s="148" t="s">
        <v>7106</v>
      </c>
      <c r="G7028" s="146" t="s">
        <v>406</v>
      </c>
      <c r="H7028" s="145" t="str">
        <f>IF(Proc[[#This Row],[type]]="LFF (MDG-F)",MID(Proc[[#This Row],[Obj]],13,10),"")</f>
        <v>2012C00931</v>
      </c>
      <c r="I7028" s="152"/>
      <c r="J7028" s="145" t="b">
        <f>Proc[[#This Row],[Requested]]=Proc[[#This Row],[CurrentParent]]</f>
        <v>1</v>
      </c>
      <c r="K7028" s="145" t="str">
        <f>IF(Proc[[#This Row],[Author]]="Marcela Urrego",VLOOKUP(LEFT(Proc[[#This Row],[Requested]],1),Table3[#All],2,0),VLOOKUP(Proc[[#This Row],[Author]],Table4[],2,0))</f>
        <v>LS</v>
      </c>
      <c r="L7028" s="148" t="s">
        <v>7174</v>
      </c>
      <c r="M7028" s="140">
        <v>46065</v>
      </c>
      <c r="N7028" s="140"/>
      <c r="O7028" s="140"/>
      <c r="P7028" s="140" t="str">
        <f ca="1">IF(Proc[[#This Row],[DaysAgeing]]&gt;5,"yep","on track")</f>
        <v>yep</v>
      </c>
      <c r="Q7028" s="2">
        <f ca="1">IF(Proc[[#This Row],[DateClosed]]="",ABS(NETWORKDAYS(Proc[[#This Row],[DateOpened]],TODAY()))-1,ABS(NETWORKDAYS(Proc[[#This Row],[DateOpened]],Proc[[#This Row],[DateClosed]]))-1)</f>
        <v>36</v>
      </c>
      <c r="R7028" s="140" t="s">
        <v>488</v>
      </c>
      <c r="S7028" s="145"/>
      <c r="T7028" s="153">
        <v>7027</v>
      </c>
    </row>
    <row r="7029" spans="1:20" hidden="1">
      <c r="A7029" s="146" t="s">
        <v>7148</v>
      </c>
      <c r="B7029" s="153" t="str">
        <f>IFERROR(VLOOKUP(Proc[[#This Row],[App]],Table2[],3,0),"open")</f>
        <v>ok</v>
      </c>
      <c r="C7029" s="147" t="s">
        <v>369</v>
      </c>
      <c r="D7029" s="152" t="s">
        <v>6702</v>
      </c>
      <c r="E7029" s="152" t="s">
        <v>7104</v>
      </c>
      <c r="F7029" s="153" t="s">
        <v>7104</v>
      </c>
      <c r="G7029" s="146" t="s">
        <v>406</v>
      </c>
      <c r="H7029" s="145" t="str">
        <f>IF(Proc[[#This Row],[type]]="LFF (MDG-F)",MID(Proc[[#This Row],[Obj]],13,10),"")</f>
        <v>2023C00011</v>
      </c>
      <c r="I7029" s="152"/>
      <c r="J7029" s="145" t="b">
        <f>Proc[[#This Row],[Requested]]=Proc[[#This Row],[CurrentParent]]</f>
        <v>1</v>
      </c>
      <c r="K7029" s="153" t="str">
        <f>IF(Proc[[#This Row],[Author]]="Marcela Urrego",VLOOKUP(LEFT(Proc[[#This Row],[Requested]],1),Table3[#All],2,0),VLOOKUP(Proc[[#This Row],[Author]],Table4[],2,0))</f>
        <v>LS</v>
      </c>
      <c r="L7029" s="148" t="s">
        <v>7174</v>
      </c>
      <c r="M7029" s="140">
        <v>46065</v>
      </c>
      <c r="N7029" s="140"/>
      <c r="O7029" s="140"/>
      <c r="P7029" s="140" t="str">
        <f ca="1">IF(Proc[[#This Row],[DaysAgeing]]&gt;5,"yep","on track")</f>
        <v>yep</v>
      </c>
      <c r="Q7029" s="2">
        <f ca="1">IF(Proc[[#This Row],[DateClosed]]="",ABS(NETWORKDAYS(Proc[[#This Row],[DateOpened]],TODAY()))-1,ABS(NETWORKDAYS(Proc[[#This Row],[DateOpened]],Proc[[#This Row],[DateClosed]]))-1)</f>
        <v>36</v>
      </c>
      <c r="R7029" s="140" t="s">
        <v>488</v>
      </c>
      <c r="S7029" s="145"/>
      <c r="T7029" s="153">
        <v>7028</v>
      </c>
    </row>
    <row r="7030" spans="1:20" hidden="1">
      <c r="A7030" s="146" t="s">
        <v>7148</v>
      </c>
      <c r="B7030" s="145" t="str">
        <f>IFERROR(VLOOKUP(Proc[[#This Row],[App]],Table2[],3,0),"open")</f>
        <v>ok</v>
      </c>
      <c r="C7030" s="146" t="s">
        <v>369</v>
      </c>
      <c r="D7030" s="152" t="s">
        <v>6703</v>
      </c>
      <c r="E7030" s="152" t="s">
        <v>7104</v>
      </c>
      <c r="F7030" s="145" t="s">
        <v>7104</v>
      </c>
      <c r="G7030" s="146" t="s">
        <v>400</v>
      </c>
      <c r="H7030" s="145" t="str">
        <f>IF(Proc[[#This Row],[type]]="LFF (MDG-F)",MID(Proc[[#This Row],[Obj]],13,10),"")</f>
        <v/>
      </c>
      <c r="I7030" s="152"/>
      <c r="J7030" s="145" t="b">
        <f>Proc[[#This Row],[Requested]]=Proc[[#This Row],[CurrentParent]]</f>
        <v>1</v>
      </c>
      <c r="K7030" s="145" t="str">
        <f>IF(Proc[[#This Row],[Author]]="Marcela Urrego",VLOOKUP(LEFT(Proc[[#This Row],[Requested]],1),Table3[#All],2,0),VLOOKUP(Proc[[#This Row],[Author]],Table4[],2,0))</f>
        <v>LS</v>
      </c>
      <c r="L7030" s="148" t="s">
        <v>7174</v>
      </c>
      <c r="M7030" s="140">
        <v>46065</v>
      </c>
      <c r="N7030" s="140"/>
      <c r="O7030" s="140"/>
      <c r="P7030" s="140" t="str">
        <f ca="1">IF(Proc[[#This Row],[DaysAgeing]]&gt;5,"yep","on track")</f>
        <v>yep</v>
      </c>
      <c r="Q7030" s="2">
        <f ca="1">IF(Proc[[#This Row],[DateClosed]]="",ABS(NETWORKDAYS(Proc[[#This Row],[DateOpened]],TODAY()))-1,ABS(NETWORKDAYS(Proc[[#This Row],[DateOpened]],Proc[[#This Row],[DateClosed]]))-1)</f>
        <v>36</v>
      </c>
      <c r="R7030" s="140" t="s">
        <v>488</v>
      </c>
      <c r="S7030" s="145"/>
      <c r="T7030" s="153">
        <v>7029</v>
      </c>
    </row>
    <row r="7031" spans="1:20" hidden="1">
      <c r="A7031" s="146" t="s">
        <v>7148</v>
      </c>
      <c r="B7031" s="153" t="str">
        <f>IFERROR(VLOOKUP(Proc[[#This Row],[App]],Table2[],3,0),"open")</f>
        <v>ok</v>
      </c>
      <c r="C7031" s="146" t="s">
        <v>369</v>
      </c>
      <c r="D7031" s="152" t="s">
        <v>6704</v>
      </c>
      <c r="E7031" s="152" t="s">
        <v>7106</v>
      </c>
      <c r="F7031" s="153" t="s">
        <v>7106</v>
      </c>
      <c r="G7031" s="146" t="s">
        <v>400</v>
      </c>
      <c r="H7031" s="145" t="str">
        <f>IF(Proc[[#This Row],[type]]="LFF (MDG-F)",MID(Proc[[#This Row],[Obj]],13,10),"")</f>
        <v/>
      </c>
      <c r="I7031" s="152"/>
      <c r="J7031" s="145" t="b">
        <f>Proc[[#This Row],[Requested]]=Proc[[#This Row],[CurrentParent]]</f>
        <v>1</v>
      </c>
      <c r="K7031" s="153" t="str">
        <f>IF(Proc[[#This Row],[Author]]="Marcela Urrego",VLOOKUP(LEFT(Proc[[#This Row],[Requested]],1),Table3[#All],2,0),VLOOKUP(Proc[[#This Row],[Author]],Table4[],2,0))</f>
        <v>LS</v>
      </c>
      <c r="L7031" s="148" t="s">
        <v>7174</v>
      </c>
      <c r="M7031" s="140">
        <v>46065</v>
      </c>
      <c r="N7031" s="140"/>
      <c r="O7031" s="140"/>
      <c r="P7031" s="140" t="str">
        <f ca="1">IF(Proc[[#This Row],[DaysAgeing]]&gt;5,"yep","on track")</f>
        <v>yep</v>
      </c>
      <c r="Q7031" s="2">
        <f ca="1">IF(Proc[[#This Row],[DateClosed]]="",ABS(NETWORKDAYS(Proc[[#This Row],[DateOpened]],TODAY()))-1,ABS(NETWORKDAYS(Proc[[#This Row],[DateOpened]],Proc[[#This Row],[DateClosed]]))-1)</f>
        <v>36</v>
      </c>
      <c r="R7031" s="140" t="s">
        <v>488</v>
      </c>
      <c r="S7031" s="145"/>
      <c r="T7031" s="153">
        <v>7030</v>
      </c>
    </row>
    <row r="7032" spans="1:20" hidden="1">
      <c r="A7032" s="146" t="s">
        <v>7148</v>
      </c>
      <c r="B7032" s="145" t="str">
        <f>IFERROR(VLOOKUP(Proc[[#This Row],[App]],Table2[],3,0),"open")</f>
        <v>ok</v>
      </c>
      <c r="C7032" s="146" t="s">
        <v>369</v>
      </c>
      <c r="D7032" s="152" t="s">
        <v>6705</v>
      </c>
      <c r="E7032" s="152" t="s">
        <v>7104</v>
      </c>
      <c r="F7032" s="145" t="s">
        <v>7104</v>
      </c>
      <c r="G7032" s="146" t="s">
        <v>400</v>
      </c>
      <c r="H7032" s="145" t="str">
        <f>IF(Proc[[#This Row],[type]]="LFF (MDG-F)",MID(Proc[[#This Row],[Obj]],13,10),"")</f>
        <v/>
      </c>
      <c r="I7032" s="152"/>
      <c r="J7032" s="145" t="b">
        <f>Proc[[#This Row],[Requested]]=Proc[[#This Row],[CurrentParent]]</f>
        <v>1</v>
      </c>
      <c r="K7032" s="145" t="str">
        <f>IF(Proc[[#This Row],[Author]]="Marcela Urrego",VLOOKUP(LEFT(Proc[[#This Row],[Requested]],1),Table3[#All],2,0),VLOOKUP(Proc[[#This Row],[Author]],Table4[],2,0))</f>
        <v>LS</v>
      </c>
      <c r="L7032" s="148" t="s">
        <v>7174</v>
      </c>
      <c r="M7032" s="140">
        <v>46065</v>
      </c>
      <c r="N7032" s="140"/>
      <c r="O7032" s="140"/>
      <c r="P7032" s="140" t="str">
        <f ca="1">IF(Proc[[#This Row],[DaysAgeing]]&gt;5,"yep","on track")</f>
        <v>yep</v>
      </c>
      <c r="Q7032" s="2">
        <f ca="1">IF(Proc[[#This Row],[DateClosed]]="",ABS(NETWORKDAYS(Proc[[#This Row],[DateOpened]],TODAY()))-1,ABS(NETWORKDAYS(Proc[[#This Row],[DateOpened]],Proc[[#This Row],[DateClosed]]))-1)</f>
        <v>36</v>
      </c>
      <c r="R7032" s="140" t="s">
        <v>488</v>
      </c>
      <c r="S7032" s="145"/>
      <c r="T7032" s="153">
        <v>7031</v>
      </c>
    </row>
    <row r="7033" spans="1:20" hidden="1">
      <c r="A7033" s="146" t="s">
        <v>7148</v>
      </c>
      <c r="B7033" s="145" t="str">
        <f>IFERROR(VLOOKUP(Proc[[#This Row],[App]],Table2[],3,0),"open")</f>
        <v>ok</v>
      </c>
      <c r="C7033" s="146" t="s">
        <v>369</v>
      </c>
      <c r="D7033" s="152" t="s">
        <v>6706</v>
      </c>
      <c r="E7033" s="152" t="s">
        <v>7104</v>
      </c>
      <c r="F7033" s="145" t="s">
        <v>7104</v>
      </c>
      <c r="G7033" s="146" t="s">
        <v>400</v>
      </c>
      <c r="H7033" s="145" t="str">
        <f>IF(Proc[[#This Row],[type]]="LFF (MDG-F)",MID(Proc[[#This Row],[Obj]],13,10),"")</f>
        <v/>
      </c>
      <c r="I7033" s="152"/>
      <c r="J7033" s="145" t="b">
        <f>Proc[[#This Row],[Requested]]=Proc[[#This Row],[CurrentParent]]</f>
        <v>1</v>
      </c>
      <c r="K7033" s="145" t="str">
        <f>IF(Proc[[#This Row],[Author]]="Marcela Urrego",VLOOKUP(LEFT(Proc[[#This Row],[Requested]],1),Table3[#All],2,0),VLOOKUP(Proc[[#This Row],[Author]],Table4[],2,0))</f>
        <v>LS</v>
      </c>
      <c r="L7033" s="148" t="s">
        <v>7174</v>
      </c>
      <c r="M7033" s="140">
        <v>46065</v>
      </c>
      <c r="N7033" s="140"/>
      <c r="O7033" s="140"/>
      <c r="P7033" s="140" t="str">
        <f ca="1">IF(Proc[[#This Row],[DaysAgeing]]&gt;5,"yep","on track")</f>
        <v>yep</v>
      </c>
      <c r="Q7033" s="2">
        <f ca="1">IF(Proc[[#This Row],[DateClosed]]="",ABS(NETWORKDAYS(Proc[[#This Row],[DateOpened]],TODAY()))-1,ABS(NETWORKDAYS(Proc[[#This Row],[DateOpened]],Proc[[#This Row],[DateClosed]]))-1)</f>
        <v>36</v>
      </c>
      <c r="R7033" s="140" t="s">
        <v>488</v>
      </c>
      <c r="S7033" s="145"/>
      <c r="T7033" s="153">
        <v>7032</v>
      </c>
    </row>
    <row r="7034" spans="1:20" hidden="1">
      <c r="A7034" s="146" t="s">
        <v>7148</v>
      </c>
      <c r="B7034" s="145" t="str">
        <f>IFERROR(VLOOKUP(Proc[[#This Row],[App]],Table2[],3,0),"open")</f>
        <v>ok</v>
      </c>
      <c r="C7034" s="146" t="s">
        <v>369</v>
      </c>
      <c r="D7034" s="152" t="s">
        <v>6707</v>
      </c>
      <c r="E7034" s="152" t="s">
        <v>7104</v>
      </c>
      <c r="F7034" s="145" t="s">
        <v>7104</v>
      </c>
      <c r="G7034" s="146" t="s">
        <v>400</v>
      </c>
      <c r="H7034" s="145" t="str">
        <f>IF(Proc[[#This Row],[type]]="LFF (MDG-F)",MID(Proc[[#This Row],[Obj]],13,10),"")</f>
        <v/>
      </c>
      <c r="I7034" s="152"/>
      <c r="J7034" s="145" t="b">
        <f>Proc[[#This Row],[Requested]]=Proc[[#This Row],[CurrentParent]]</f>
        <v>1</v>
      </c>
      <c r="K7034" s="145" t="str">
        <f>IF(Proc[[#This Row],[Author]]="Marcela Urrego",VLOOKUP(LEFT(Proc[[#This Row],[Requested]],1),Table3[#All],2,0),VLOOKUP(Proc[[#This Row],[Author]],Table4[],2,0))</f>
        <v>LS</v>
      </c>
      <c r="L7034" s="148" t="s">
        <v>7174</v>
      </c>
      <c r="M7034" s="140">
        <v>46065</v>
      </c>
      <c r="N7034" s="140"/>
      <c r="O7034" s="140"/>
      <c r="P7034" s="140" t="str">
        <f ca="1">IF(Proc[[#This Row],[DaysAgeing]]&gt;5,"yep","on track")</f>
        <v>yep</v>
      </c>
      <c r="Q7034" s="2">
        <f ca="1">IF(Proc[[#This Row],[DateClosed]]="",ABS(NETWORKDAYS(Proc[[#This Row],[DateOpened]],TODAY()))-1,ABS(NETWORKDAYS(Proc[[#This Row],[DateOpened]],Proc[[#This Row],[DateClosed]]))-1)</f>
        <v>36</v>
      </c>
      <c r="R7034" s="140" t="s">
        <v>488</v>
      </c>
      <c r="S7034" s="145"/>
      <c r="T7034" s="153">
        <v>7033</v>
      </c>
    </row>
    <row r="7035" spans="1:20" hidden="1">
      <c r="A7035" s="146" t="s">
        <v>7148</v>
      </c>
      <c r="B7035" s="145" t="str">
        <f>IFERROR(VLOOKUP(Proc[[#This Row],[App]],Table2[],3,0),"open")</f>
        <v>ok</v>
      </c>
      <c r="C7035" s="146" t="s">
        <v>369</v>
      </c>
      <c r="D7035" s="152" t="s">
        <v>6708</v>
      </c>
      <c r="E7035" s="152" t="s">
        <v>7104</v>
      </c>
      <c r="F7035" s="153" t="s">
        <v>7104</v>
      </c>
      <c r="G7035" s="146" t="s">
        <v>400</v>
      </c>
      <c r="H7035" s="145" t="str">
        <f>IF(Proc[[#This Row],[type]]="LFF (MDG-F)",MID(Proc[[#This Row],[Obj]],13,10),"")</f>
        <v/>
      </c>
      <c r="I7035" s="152"/>
      <c r="J7035" s="145" t="b">
        <f>Proc[[#This Row],[Requested]]=Proc[[#This Row],[CurrentParent]]</f>
        <v>1</v>
      </c>
      <c r="K7035" s="145" t="str">
        <f>IF(Proc[[#This Row],[Author]]="Marcela Urrego",VLOOKUP(LEFT(Proc[[#This Row],[Requested]],1),Table3[#All],2,0),VLOOKUP(Proc[[#This Row],[Author]],Table4[],2,0))</f>
        <v>LS</v>
      </c>
      <c r="L7035" s="148" t="s">
        <v>7174</v>
      </c>
      <c r="M7035" s="140">
        <v>46065</v>
      </c>
      <c r="N7035" s="140"/>
      <c r="O7035" s="140"/>
      <c r="P7035" s="140" t="str">
        <f ca="1">IF(Proc[[#This Row],[DaysAgeing]]&gt;5,"yep","on track")</f>
        <v>yep</v>
      </c>
      <c r="Q7035" s="2">
        <f ca="1">IF(Proc[[#This Row],[DateClosed]]="",ABS(NETWORKDAYS(Proc[[#This Row],[DateOpened]],TODAY()))-1,ABS(NETWORKDAYS(Proc[[#This Row],[DateOpened]],Proc[[#This Row],[DateClosed]]))-1)</f>
        <v>36</v>
      </c>
      <c r="R7035" s="140" t="s">
        <v>488</v>
      </c>
      <c r="S7035" s="145"/>
      <c r="T7035" s="153">
        <v>7034</v>
      </c>
    </row>
    <row r="7036" spans="1:20" hidden="1">
      <c r="A7036" s="146" t="s">
        <v>7148</v>
      </c>
      <c r="B7036" s="145" t="str">
        <f>IFERROR(VLOOKUP(Proc[[#This Row],[App]],Table2[],3,0),"open")</f>
        <v>ok</v>
      </c>
      <c r="C7036" s="146" t="s">
        <v>369</v>
      </c>
      <c r="D7036" s="152" t="s">
        <v>6709</v>
      </c>
      <c r="E7036" s="152" t="s">
        <v>7104</v>
      </c>
      <c r="F7036" s="153" t="s">
        <v>7104</v>
      </c>
      <c r="G7036" s="146" t="s">
        <v>400</v>
      </c>
      <c r="H7036" s="145" t="str">
        <f>IF(Proc[[#This Row],[type]]="LFF (MDG-F)",MID(Proc[[#This Row],[Obj]],13,10),"")</f>
        <v/>
      </c>
      <c r="I7036" s="152"/>
      <c r="J7036" s="145" t="b">
        <f>Proc[[#This Row],[Requested]]=Proc[[#This Row],[CurrentParent]]</f>
        <v>1</v>
      </c>
      <c r="K7036" s="145" t="str">
        <f>IF(Proc[[#This Row],[Author]]="Marcela Urrego",VLOOKUP(LEFT(Proc[[#This Row],[Requested]],1),Table3[#All],2,0),VLOOKUP(Proc[[#This Row],[Author]],Table4[],2,0))</f>
        <v>LS</v>
      </c>
      <c r="L7036" s="148" t="s">
        <v>7174</v>
      </c>
      <c r="M7036" s="140">
        <v>46065</v>
      </c>
      <c r="N7036" s="140"/>
      <c r="O7036" s="140"/>
      <c r="P7036" s="140" t="str">
        <f ca="1">IF(Proc[[#This Row],[DaysAgeing]]&gt;5,"yep","on track")</f>
        <v>yep</v>
      </c>
      <c r="Q7036" s="2">
        <f ca="1">IF(Proc[[#This Row],[DateClosed]]="",ABS(NETWORKDAYS(Proc[[#This Row],[DateOpened]],TODAY()))-1,ABS(NETWORKDAYS(Proc[[#This Row],[DateOpened]],Proc[[#This Row],[DateClosed]]))-1)</f>
        <v>36</v>
      </c>
      <c r="R7036" s="140" t="s">
        <v>488</v>
      </c>
      <c r="S7036" s="145"/>
      <c r="T7036" s="153">
        <v>7035</v>
      </c>
    </row>
    <row r="7037" spans="1:20" hidden="1">
      <c r="A7037" s="146" t="s">
        <v>7148</v>
      </c>
      <c r="B7037" s="153" t="str">
        <f>IFERROR(VLOOKUP(Proc[[#This Row],[App]],Table2[],3,0),"open")</f>
        <v>ok</v>
      </c>
      <c r="C7037" s="146" t="s">
        <v>369</v>
      </c>
      <c r="D7037" s="152" t="s">
        <v>6710</v>
      </c>
      <c r="E7037" s="152" t="s">
        <v>7106</v>
      </c>
      <c r="F7037" s="153" t="s">
        <v>7106</v>
      </c>
      <c r="G7037" s="146" t="s">
        <v>400</v>
      </c>
      <c r="H7037" s="145" t="str">
        <f>IF(Proc[[#This Row],[type]]="LFF (MDG-F)",MID(Proc[[#This Row],[Obj]],13,10),"")</f>
        <v/>
      </c>
      <c r="I7037" s="152"/>
      <c r="J7037" s="145" t="b">
        <f>Proc[[#This Row],[Requested]]=Proc[[#This Row],[CurrentParent]]</f>
        <v>1</v>
      </c>
      <c r="K7037" s="153" t="str">
        <f>IF(Proc[[#This Row],[Author]]="Marcela Urrego",VLOOKUP(LEFT(Proc[[#This Row],[Requested]],1),Table3[#All],2,0),VLOOKUP(Proc[[#This Row],[Author]],Table4[],2,0))</f>
        <v>LS</v>
      </c>
      <c r="L7037" s="148" t="s">
        <v>7174</v>
      </c>
      <c r="M7037" s="140">
        <v>46065</v>
      </c>
      <c r="N7037" s="140"/>
      <c r="O7037" s="140"/>
      <c r="P7037" s="140" t="str">
        <f ca="1">IF(Proc[[#This Row],[DaysAgeing]]&gt;5,"yep","on track")</f>
        <v>yep</v>
      </c>
      <c r="Q7037" s="2">
        <f ca="1">IF(Proc[[#This Row],[DateClosed]]="",ABS(NETWORKDAYS(Proc[[#This Row],[DateOpened]],TODAY()))-1,ABS(NETWORKDAYS(Proc[[#This Row],[DateOpened]],Proc[[#This Row],[DateClosed]]))-1)</f>
        <v>36</v>
      </c>
      <c r="R7037" s="140" t="s">
        <v>488</v>
      </c>
      <c r="S7037" s="145"/>
      <c r="T7037" s="153">
        <v>7036</v>
      </c>
    </row>
    <row r="7038" spans="1:20" hidden="1">
      <c r="A7038" s="146" t="s">
        <v>7148</v>
      </c>
      <c r="B7038" s="153" t="str">
        <f>IFERROR(VLOOKUP(Proc[[#This Row],[App]],Table2[],3,0),"open")</f>
        <v>ok</v>
      </c>
      <c r="C7038" s="146" t="s">
        <v>369</v>
      </c>
      <c r="D7038" s="152" t="s">
        <v>6711</v>
      </c>
      <c r="E7038" s="152" t="s">
        <v>7106</v>
      </c>
      <c r="F7038" s="153" t="s">
        <v>7106</v>
      </c>
      <c r="G7038" s="146" t="s">
        <v>400</v>
      </c>
      <c r="H7038" s="145" t="str">
        <f>IF(Proc[[#This Row],[type]]="LFF (MDG-F)",MID(Proc[[#This Row],[Obj]],13,10),"")</f>
        <v/>
      </c>
      <c r="I7038" s="152"/>
      <c r="J7038" s="145" t="b">
        <f>Proc[[#This Row],[Requested]]=Proc[[#This Row],[CurrentParent]]</f>
        <v>1</v>
      </c>
      <c r="K7038" s="153" t="str">
        <f>IF(Proc[[#This Row],[Author]]="Marcela Urrego",VLOOKUP(LEFT(Proc[[#This Row],[Requested]],1),Table3[#All],2,0),VLOOKUP(Proc[[#This Row],[Author]],Table4[],2,0))</f>
        <v>LS</v>
      </c>
      <c r="L7038" s="148" t="s">
        <v>7174</v>
      </c>
      <c r="M7038" s="140">
        <v>46065</v>
      </c>
      <c r="N7038" s="140"/>
      <c r="O7038" s="140"/>
      <c r="P7038" s="140" t="str">
        <f ca="1">IF(Proc[[#This Row],[DaysAgeing]]&gt;5,"yep","on track")</f>
        <v>yep</v>
      </c>
      <c r="Q7038" s="2">
        <f ca="1">IF(Proc[[#This Row],[DateClosed]]="",ABS(NETWORKDAYS(Proc[[#This Row],[DateOpened]],TODAY()))-1,ABS(NETWORKDAYS(Proc[[#This Row],[DateOpened]],Proc[[#This Row],[DateClosed]]))-1)</f>
        <v>36</v>
      </c>
      <c r="R7038" s="140" t="s">
        <v>488</v>
      </c>
      <c r="S7038" s="145"/>
      <c r="T7038" s="153">
        <v>7037</v>
      </c>
    </row>
    <row r="7039" spans="1:20" hidden="1">
      <c r="A7039" s="146" t="s">
        <v>7148</v>
      </c>
      <c r="B7039" s="153" t="str">
        <f>IFERROR(VLOOKUP(Proc[[#This Row],[App]],Table2[],3,0),"open")</f>
        <v>ok</v>
      </c>
      <c r="C7039" s="147" t="s">
        <v>369</v>
      </c>
      <c r="D7039" s="152" t="s">
        <v>6712</v>
      </c>
      <c r="E7039" s="152" t="s">
        <v>7106</v>
      </c>
      <c r="F7039" s="153" t="s">
        <v>7106</v>
      </c>
      <c r="G7039" s="146" t="s">
        <v>406</v>
      </c>
      <c r="H7039" s="145" t="str">
        <f>IF(Proc[[#This Row],[type]]="LFF (MDG-F)",MID(Proc[[#This Row],[Obj]],13,10),"")</f>
        <v>2010C00323</v>
      </c>
      <c r="I7039" s="152"/>
      <c r="J7039" s="145" t="b">
        <f>Proc[[#This Row],[Requested]]=Proc[[#This Row],[CurrentParent]]</f>
        <v>1</v>
      </c>
      <c r="K7039" s="153" t="str">
        <f>IF(Proc[[#This Row],[Author]]="Marcela Urrego",VLOOKUP(LEFT(Proc[[#This Row],[Requested]],1),Table3[#All],2,0),VLOOKUP(Proc[[#This Row],[Author]],Table4[],2,0))</f>
        <v>LS</v>
      </c>
      <c r="L7039" s="148" t="s">
        <v>7174</v>
      </c>
      <c r="M7039" s="140">
        <v>46065</v>
      </c>
      <c r="N7039" s="140"/>
      <c r="O7039" s="140"/>
      <c r="P7039" s="140" t="str">
        <f ca="1">IF(Proc[[#This Row],[DaysAgeing]]&gt;5,"yep","on track")</f>
        <v>yep</v>
      </c>
      <c r="Q7039" s="2">
        <f ca="1">IF(Proc[[#This Row],[DateClosed]]="",ABS(NETWORKDAYS(Proc[[#This Row],[DateOpened]],TODAY()))-1,ABS(NETWORKDAYS(Proc[[#This Row],[DateOpened]],Proc[[#This Row],[DateClosed]]))-1)</f>
        <v>36</v>
      </c>
      <c r="R7039" s="140" t="s">
        <v>488</v>
      </c>
      <c r="S7039" s="145"/>
      <c r="T7039" s="153">
        <v>7038</v>
      </c>
    </row>
    <row r="7040" spans="1:20" hidden="1">
      <c r="A7040" s="146" t="s">
        <v>7148</v>
      </c>
      <c r="B7040" s="153" t="str">
        <f>IFERROR(VLOOKUP(Proc[[#This Row],[App]],Table2[],3,0),"open")</f>
        <v>ok</v>
      </c>
      <c r="C7040" s="147" t="s">
        <v>369</v>
      </c>
      <c r="D7040" s="152" t="s">
        <v>6713</v>
      </c>
      <c r="E7040" s="152" t="s">
        <v>7104</v>
      </c>
      <c r="F7040" s="153" t="s">
        <v>7104</v>
      </c>
      <c r="G7040" s="146" t="s">
        <v>406</v>
      </c>
      <c r="H7040" s="145" t="str">
        <f>IF(Proc[[#This Row],[type]]="LFF (MDG-F)",MID(Proc[[#This Row],[Obj]],13,10),"")</f>
        <v>2010C00366</v>
      </c>
      <c r="I7040" s="152"/>
      <c r="J7040" s="145" t="b">
        <f>Proc[[#This Row],[Requested]]=Proc[[#This Row],[CurrentParent]]</f>
        <v>1</v>
      </c>
      <c r="K7040" s="153" t="str">
        <f>IF(Proc[[#This Row],[Author]]="Marcela Urrego",VLOOKUP(LEFT(Proc[[#This Row],[Requested]],1),Table3[#All],2,0),VLOOKUP(Proc[[#This Row],[Author]],Table4[],2,0))</f>
        <v>LS</v>
      </c>
      <c r="L7040" s="148" t="s">
        <v>7174</v>
      </c>
      <c r="M7040" s="140">
        <v>46065</v>
      </c>
      <c r="N7040" s="140"/>
      <c r="O7040" s="140"/>
      <c r="P7040" s="140" t="str">
        <f ca="1">IF(Proc[[#This Row],[DaysAgeing]]&gt;5,"yep","on track")</f>
        <v>yep</v>
      </c>
      <c r="Q7040" s="2">
        <f ca="1">IF(Proc[[#This Row],[DateClosed]]="",ABS(NETWORKDAYS(Proc[[#This Row],[DateOpened]],TODAY()))-1,ABS(NETWORKDAYS(Proc[[#This Row],[DateOpened]],Proc[[#This Row],[DateClosed]]))-1)</f>
        <v>36</v>
      </c>
      <c r="R7040" s="140" t="s">
        <v>488</v>
      </c>
      <c r="S7040" s="145"/>
      <c r="T7040" s="153">
        <v>7039</v>
      </c>
    </row>
    <row r="7041" spans="1:20" hidden="1">
      <c r="A7041" s="146" t="s">
        <v>7148</v>
      </c>
      <c r="B7041" s="153" t="str">
        <f>IFERROR(VLOOKUP(Proc[[#This Row],[App]],Table2[],3,0),"open")</f>
        <v>ok</v>
      </c>
      <c r="C7041" s="147" t="s">
        <v>369</v>
      </c>
      <c r="D7041" s="152" t="s">
        <v>6714</v>
      </c>
      <c r="E7041" s="152" t="s">
        <v>7104</v>
      </c>
      <c r="F7041" s="153" t="s">
        <v>7104</v>
      </c>
      <c r="G7041" s="146" t="s">
        <v>406</v>
      </c>
      <c r="H7041" s="145" t="str">
        <f>IF(Proc[[#This Row],[type]]="LFF (MDG-F)",MID(Proc[[#This Row],[Obj]],13,10),"")</f>
        <v>2029C01304</v>
      </c>
      <c r="I7041" s="152"/>
      <c r="J7041" s="145" t="b">
        <f>Proc[[#This Row],[Requested]]=Proc[[#This Row],[CurrentParent]]</f>
        <v>1</v>
      </c>
      <c r="K7041" s="153" t="str">
        <f>IF(Proc[[#This Row],[Author]]="Marcela Urrego",VLOOKUP(LEFT(Proc[[#This Row],[Requested]],1),Table3[#All],2,0),VLOOKUP(Proc[[#This Row],[Author]],Table4[],2,0))</f>
        <v>LS</v>
      </c>
      <c r="L7041" s="148" t="s">
        <v>7174</v>
      </c>
      <c r="M7041" s="140">
        <v>46065</v>
      </c>
      <c r="N7041" s="140"/>
      <c r="O7041" s="140"/>
      <c r="P7041" s="140" t="str">
        <f ca="1">IF(Proc[[#This Row],[DaysAgeing]]&gt;5,"yep","on track")</f>
        <v>yep</v>
      </c>
      <c r="Q7041" s="2">
        <f ca="1">IF(Proc[[#This Row],[DateClosed]]="",ABS(NETWORKDAYS(Proc[[#This Row],[DateOpened]],TODAY()))-1,ABS(NETWORKDAYS(Proc[[#This Row],[DateOpened]],Proc[[#This Row],[DateClosed]]))-1)</f>
        <v>36</v>
      </c>
      <c r="R7041" s="140" t="s">
        <v>488</v>
      </c>
      <c r="S7041" s="145"/>
      <c r="T7041" s="153">
        <v>7040</v>
      </c>
    </row>
    <row r="7042" spans="1:20" hidden="1">
      <c r="A7042" s="146" t="s">
        <v>7148</v>
      </c>
      <c r="B7042" s="145" t="str">
        <f>IFERROR(VLOOKUP(Proc[[#This Row],[App]],Table2[],3,0),"open")</f>
        <v>ok</v>
      </c>
      <c r="C7042" s="146" t="s">
        <v>369</v>
      </c>
      <c r="D7042" s="152" t="s">
        <v>6715</v>
      </c>
      <c r="E7042" s="152" t="s">
        <v>7104</v>
      </c>
      <c r="F7042" s="145" t="s">
        <v>7104</v>
      </c>
      <c r="G7042" s="146" t="s">
        <v>400</v>
      </c>
      <c r="H7042" s="145" t="str">
        <f>IF(Proc[[#This Row],[type]]="LFF (MDG-F)",MID(Proc[[#This Row],[Obj]],13,10),"")</f>
        <v/>
      </c>
      <c r="I7042" s="152"/>
      <c r="J7042" s="145" t="b">
        <f>Proc[[#This Row],[Requested]]=Proc[[#This Row],[CurrentParent]]</f>
        <v>1</v>
      </c>
      <c r="K7042" s="145" t="str">
        <f>IF(Proc[[#This Row],[Author]]="Marcela Urrego",VLOOKUP(LEFT(Proc[[#This Row],[Requested]],1),Table3[#All],2,0),VLOOKUP(Proc[[#This Row],[Author]],Table4[],2,0))</f>
        <v>LS</v>
      </c>
      <c r="L7042" s="148" t="s">
        <v>7174</v>
      </c>
      <c r="M7042" s="140">
        <v>46065</v>
      </c>
      <c r="N7042" s="140"/>
      <c r="O7042" s="140"/>
      <c r="P7042" s="140" t="str">
        <f ca="1">IF(Proc[[#This Row],[DaysAgeing]]&gt;5,"yep","on track")</f>
        <v>yep</v>
      </c>
      <c r="Q7042" s="2">
        <f ca="1">IF(Proc[[#This Row],[DateClosed]]="",ABS(NETWORKDAYS(Proc[[#This Row],[DateOpened]],TODAY()))-1,ABS(NETWORKDAYS(Proc[[#This Row],[DateOpened]],Proc[[#This Row],[DateClosed]]))-1)</f>
        <v>36</v>
      </c>
      <c r="R7042" s="140" t="s">
        <v>488</v>
      </c>
      <c r="S7042" s="145"/>
      <c r="T7042" s="153">
        <v>7041</v>
      </c>
    </row>
    <row r="7043" spans="1:20" hidden="1">
      <c r="A7043" s="146" t="s">
        <v>7148</v>
      </c>
      <c r="B7043" s="153" t="str">
        <f>IFERROR(VLOOKUP(Proc[[#This Row],[App]],Table2[],3,0),"open")</f>
        <v>ok</v>
      </c>
      <c r="C7043" s="146" t="s">
        <v>369</v>
      </c>
      <c r="D7043" s="152" t="s">
        <v>6716</v>
      </c>
      <c r="E7043" s="152" t="s">
        <v>7104</v>
      </c>
      <c r="F7043" s="153" t="s">
        <v>7104</v>
      </c>
      <c r="G7043" s="146" t="s">
        <v>400</v>
      </c>
      <c r="H7043" s="145" t="str">
        <f>IF(Proc[[#This Row],[type]]="LFF (MDG-F)",MID(Proc[[#This Row],[Obj]],13,10),"")</f>
        <v/>
      </c>
      <c r="I7043" s="152"/>
      <c r="J7043" s="145" t="b">
        <f>Proc[[#This Row],[Requested]]=Proc[[#This Row],[CurrentParent]]</f>
        <v>1</v>
      </c>
      <c r="K7043" s="153" t="str">
        <f>IF(Proc[[#This Row],[Author]]="Marcela Urrego",VLOOKUP(LEFT(Proc[[#This Row],[Requested]],1),Table3[#All],2,0),VLOOKUP(Proc[[#This Row],[Author]],Table4[],2,0))</f>
        <v>LS</v>
      </c>
      <c r="L7043" s="148" t="s">
        <v>7174</v>
      </c>
      <c r="M7043" s="140">
        <v>46065</v>
      </c>
      <c r="N7043" s="140"/>
      <c r="O7043" s="140"/>
      <c r="P7043" s="140" t="str">
        <f ca="1">IF(Proc[[#This Row],[DaysAgeing]]&gt;5,"yep","on track")</f>
        <v>yep</v>
      </c>
      <c r="Q7043" s="2">
        <f ca="1">IF(Proc[[#This Row],[DateClosed]]="",ABS(NETWORKDAYS(Proc[[#This Row],[DateOpened]],TODAY()))-1,ABS(NETWORKDAYS(Proc[[#This Row],[DateOpened]],Proc[[#This Row],[DateClosed]]))-1)</f>
        <v>36</v>
      </c>
      <c r="R7043" s="140" t="s">
        <v>488</v>
      </c>
      <c r="S7043" s="145"/>
      <c r="T7043" s="153">
        <v>7042</v>
      </c>
    </row>
    <row r="7044" spans="1:20" hidden="1">
      <c r="A7044" s="146" t="s">
        <v>7148</v>
      </c>
      <c r="B7044" s="153" t="str">
        <f>IFERROR(VLOOKUP(Proc[[#This Row],[App]],Table2[],3,0),"open")</f>
        <v>ok</v>
      </c>
      <c r="C7044" s="146" t="s">
        <v>369</v>
      </c>
      <c r="D7044" s="152" t="s">
        <v>6717</v>
      </c>
      <c r="E7044" s="152" t="s">
        <v>7106</v>
      </c>
      <c r="F7044" s="153" t="s">
        <v>7106</v>
      </c>
      <c r="G7044" s="146" t="s">
        <v>400</v>
      </c>
      <c r="H7044" s="145" t="str">
        <f>IF(Proc[[#This Row],[type]]="LFF (MDG-F)",MID(Proc[[#This Row],[Obj]],13,10),"")</f>
        <v/>
      </c>
      <c r="I7044" s="152"/>
      <c r="J7044" s="145" t="b">
        <f>Proc[[#This Row],[Requested]]=Proc[[#This Row],[CurrentParent]]</f>
        <v>1</v>
      </c>
      <c r="K7044" s="153" t="str">
        <f>IF(Proc[[#This Row],[Author]]="Marcela Urrego",VLOOKUP(LEFT(Proc[[#This Row],[Requested]],1),Table3[#All],2,0),VLOOKUP(Proc[[#This Row],[Author]],Table4[],2,0))</f>
        <v>LS</v>
      </c>
      <c r="L7044" s="148" t="s">
        <v>7174</v>
      </c>
      <c r="M7044" s="140">
        <v>46065</v>
      </c>
      <c r="N7044" s="140"/>
      <c r="O7044" s="140"/>
      <c r="P7044" s="140" t="str">
        <f ca="1">IF(Proc[[#This Row],[DaysAgeing]]&gt;5,"yep","on track")</f>
        <v>yep</v>
      </c>
      <c r="Q7044" s="2">
        <f ca="1">IF(Proc[[#This Row],[DateClosed]]="",ABS(NETWORKDAYS(Proc[[#This Row],[DateOpened]],TODAY()))-1,ABS(NETWORKDAYS(Proc[[#This Row],[DateOpened]],Proc[[#This Row],[DateClosed]]))-1)</f>
        <v>36</v>
      </c>
      <c r="R7044" s="140" t="s">
        <v>488</v>
      </c>
      <c r="S7044" s="145"/>
      <c r="T7044" s="153">
        <v>7043</v>
      </c>
    </row>
    <row r="7045" spans="1:20" hidden="1">
      <c r="A7045" s="146" t="s">
        <v>7148</v>
      </c>
      <c r="B7045" s="153" t="str">
        <f>IFERROR(VLOOKUP(Proc[[#This Row],[App]],Table2[],3,0),"open")</f>
        <v>ok</v>
      </c>
      <c r="C7045" s="146" t="s">
        <v>369</v>
      </c>
      <c r="D7045" s="152" t="s">
        <v>6718</v>
      </c>
      <c r="E7045" s="152" t="s">
        <v>7104</v>
      </c>
      <c r="F7045" s="153" t="s">
        <v>7104</v>
      </c>
      <c r="G7045" s="146" t="s">
        <v>400</v>
      </c>
      <c r="H7045" s="145" t="str">
        <f>IF(Proc[[#This Row],[type]]="LFF (MDG-F)",MID(Proc[[#This Row],[Obj]],13,10),"")</f>
        <v/>
      </c>
      <c r="I7045" s="152"/>
      <c r="J7045" s="145" t="b">
        <f>Proc[[#This Row],[Requested]]=Proc[[#This Row],[CurrentParent]]</f>
        <v>1</v>
      </c>
      <c r="K7045" s="153" t="str">
        <f>IF(Proc[[#This Row],[Author]]="Marcela Urrego",VLOOKUP(LEFT(Proc[[#This Row],[Requested]],1),Table3[#All],2,0),VLOOKUP(Proc[[#This Row],[Author]],Table4[],2,0))</f>
        <v>LS</v>
      </c>
      <c r="L7045" s="148" t="s">
        <v>7174</v>
      </c>
      <c r="M7045" s="140">
        <v>46065</v>
      </c>
      <c r="N7045" s="140"/>
      <c r="O7045" s="140"/>
      <c r="P7045" s="140" t="str">
        <f ca="1">IF(Proc[[#This Row],[DaysAgeing]]&gt;5,"yep","on track")</f>
        <v>yep</v>
      </c>
      <c r="Q7045" s="2">
        <f ca="1">IF(Proc[[#This Row],[DateClosed]]="",ABS(NETWORKDAYS(Proc[[#This Row],[DateOpened]],TODAY()))-1,ABS(NETWORKDAYS(Proc[[#This Row],[DateOpened]],Proc[[#This Row],[DateClosed]]))-1)</f>
        <v>36</v>
      </c>
      <c r="R7045" s="140" t="s">
        <v>488</v>
      </c>
      <c r="S7045" s="145"/>
      <c r="T7045" s="153">
        <v>7044</v>
      </c>
    </row>
    <row r="7046" spans="1:20" hidden="1">
      <c r="A7046" s="146" t="s">
        <v>7148</v>
      </c>
      <c r="B7046" s="153" t="str">
        <f>IFERROR(VLOOKUP(Proc[[#This Row],[App]],Table2[],3,0),"open")</f>
        <v>ok</v>
      </c>
      <c r="C7046" s="146" t="s">
        <v>369</v>
      </c>
      <c r="D7046" s="152" t="s">
        <v>6719</v>
      </c>
      <c r="E7046" s="152" t="s">
        <v>7104</v>
      </c>
      <c r="F7046" s="153" t="s">
        <v>7104</v>
      </c>
      <c r="G7046" s="146" t="s">
        <v>400</v>
      </c>
      <c r="H7046" s="145" t="str">
        <f>IF(Proc[[#This Row],[type]]="LFF (MDG-F)",MID(Proc[[#This Row],[Obj]],13,10),"")</f>
        <v/>
      </c>
      <c r="I7046" s="152"/>
      <c r="J7046" s="145" t="b">
        <f>Proc[[#This Row],[Requested]]=Proc[[#This Row],[CurrentParent]]</f>
        <v>1</v>
      </c>
      <c r="K7046" s="153" t="str">
        <f>IF(Proc[[#This Row],[Author]]="Marcela Urrego",VLOOKUP(LEFT(Proc[[#This Row],[Requested]],1),Table3[#All],2,0),VLOOKUP(Proc[[#This Row],[Author]],Table4[],2,0))</f>
        <v>LS</v>
      </c>
      <c r="L7046" s="148" t="s">
        <v>7174</v>
      </c>
      <c r="M7046" s="140">
        <v>46065</v>
      </c>
      <c r="N7046" s="140"/>
      <c r="O7046" s="140"/>
      <c r="P7046" s="140" t="str">
        <f ca="1">IF(Proc[[#This Row],[DaysAgeing]]&gt;5,"yep","on track")</f>
        <v>yep</v>
      </c>
      <c r="Q7046" s="2">
        <f ca="1">IF(Proc[[#This Row],[DateClosed]]="",ABS(NETWORKDAYS(Proc[[#This Row],[DateOpened]],TODAY()))-1,ABS(NETWORKDAYS(Proc[[#This Row],[DateOpened]],Proc[[#This Row],[DateClosed]]))-1)</f>
        <v>36</v>
      </c>
      <c r="R7046" s="140" t="s">
        <v>488</v>
      </c>
      <c r="S7046" s="145"/>
      <c r="T7046" s="153">
        <v>7045</v>
      </c>
    </row>
    <row r="7047" spans="1:20" hidden="1">
      <c r="A7047" s="146" t="s">
        <v>7148</v>
      </c>
      <c r="B7047" s="153" t="str">
        <f>IFERROR(VLOOKUP(Proc[[#This Row],[App]],Table2[],3,0),"open")</f>
        <v>ok</v>
      </c>
      <c r="C7047" s="146" t="s">
        <v>369</v>
      </c>
      <c r="D7047" s="152" t="s">
        <v>6720</v>
      </c>
      <c r="E7047" s="152" t="s">
        <v>7104</v>
      </c>
      <c r="F7047" s="153" t="s">
        <v>7104</v>
      </c>
      <c r="G7047" s="146" t="s">
        <v>400</v>
      </c>
      <c r="H7047" s="145" t="str">
        <f>IF(Proc[[#This Row],[type]]="LFF (MDG-F)",MID(Proc[[#This Row],[Obj]],13,10),"")</f>
        <v/>
      </c>
      <c r="I7047" s="152"/>
      <c r="J7047" s="145" t="b">
        <f>Proc[[#This Row],[Requested]]=Proc[[#This Row],[CurrentParent]]</f>
        <v>1</v>
      </c>
      <c r="K7047" s="153" t="str">
        <f>IF(Proc[[#This Row],[Author]]="Marcela Urrego",VLOOKUP(LEFT(Proc[[#This Row],[Requested]],1),Table3[#All],2,0),VLOOKUP(Proc[[#This Row],[Author]],Table4[],2,0))</f>
        <v>LS</v>
      </c>
      <c r="L7047" s="148" t="s">
        <v>7174</v>
      </c>
      <c r="M7047" s="140">
        <v>46065</v>
      </c>
      <c r="N7047" s="140"/>
      <c r="O7047" s="140"/>
      <c r="P7047" s="140" t="str">
        <f ca="1">IF(Proc[[#This Row],[DaysAgeing]]&gt;5,"yep","on track")</f>
        <v>yep</v>
      </c>
      <c r="Q7047" s="2">
        <f ca="1">IF(Proc[[#This Row],[DateClosed]]="",ABS(NETWORKDAYS(Proc[[#This Row],[DateOpened]],TODAY()))-1,ABS(NETWORKDAYS(Proc[[#This Row],[DateOpened]],Proc[[#This Row],[DateClosed]]))-1)</f>
        <v>36</v>
      </c>
      <c r="R7047" s="140" t="s">
        <v>488</v>
      </c>
      <c r="S7047" s="145"/>
      <c r="T7047" s="153">
        <v>7046</v>
      </c>
    </row>
    <row r="7048" spans="1:20" hidden="1">
      <c r="A7048" s="146" t="s">
        <v>7148</v>
      </c>
      <c r="B7048" s="153" t="str">
        <f>IFERROR(VLOOKUP(Proc[[#This Row],[App]],Table2[],3,0),"open")</f>
        <v>ok</v>
      </c>
      <c r="C7048" s="146" t="s">
        <v>369</v>
      </c>
      <c r="D7048" s="152" t="s">
        <v>6721</v>
      </c>
      <c r="E7048" s="152" t="s">
        <v>7104</v>
      </c>
      <c r="F7048" s="153" t="s">
        <v>7104</v>
      </c>
      <c r="G7048" s="146" t="s">
        <v>400</v>
      </c>
      <c r="H7048" s="145" t="str">
        <f>IF(Proc[[#This Row],[type]]="LFF (MDG-F)",MID(Proc[[#This Row],[Obj]],13,10),"")</f>
        <v/>
      </c>
      <c r="I7048" s="152"/>
      <c r="J7048" s="145" t="b">
        <f>Proc[[#This Row],[Requested]]=Proc[[#This Row],[CurrentParent]]</f>
        <v>1</v>
      </c>
      <c r="K7048" s="153" t="str">
        <f>IF(Proc[[#This Row],[Author]]="Marcela Urrego",VLOOKUP(LEFT(Proc[[#This Row],[Requested]],1),Table3[#All],2,0),VLOOKUP(Proc[[#This Row],[Author]],Table4[],2,0))</f>
        <v>LS</v>
      </c>
      <c r="L7048" s="148" t="s">
        <v>7174</v>
      </c>
      <c r="M7048" s="140">
        <v>46065</v>
      </c>
      <c r="N7048" s="140"/>
      <c r="O7048" s="140"/>
      <c r="P7048" s="140" t="str">
        <f ca="1">IF(Proc[[#This Row],[DaysAgeing]]&gt;5,"yep","on track")</f>
        <v>yep</v>
      </c>
      <c r="Q7048" s="2">
        <f ca="1">IF(Proc[[#This Row],[DateClosed]]="",ABS(NETWORKDAYS(Proc[[#This Row],[DateOpened]],TODAY()))-1,ABS(NETWORKDAYS(Proc[[#This Row],[DateOpened]],Proc[[#This Row],[DateClosed]]))-1)</f>
        <v>36</v>
      </c>
      <c r="R7048" s="140" t="s">
        <v>488</v>
      </c>
      <c r="S7048" s="145"/>
      <c r="T7048" s="153">
        <v>7047</v>
      </c>
    </row>
    <row r="7049" spans="1:20" hidden="1">
      <c r="A7049" s="146" t="s">
        <v>7148</v>
      </c>
      <c r="B7049" s="153" t="str">
        <f>IFERROR(VLOOKUP(Proc[[#This Row],[App]],Table2[],3,0),"open")</f>
        <v>ok</v>
      </c>
      <c r="C7049" s="146" t="s">
        <v>369</v>
      </c>
      <c r="D7049" s="152" t="s">
        <v>6722</v>
      </c>
      <c r="E7049" s="152" t="s">
        <v>7104</v>
      </c>
      <c r="F7049" s="153" t="s">
        <v>7104</v>
      </c>
      <c r="G7049" s="146" t="s">
        <v>400</v>
      </c>
      <c r="H7049" s="145" t="str">
        <f>IF(Proc[[#This Row],[type]]="LFF (MDG-F)",MID(Proc[[#This Row],[Obj]],13,10),"")</f>
        <v/>
      </c>
      <c r="I7049" s="152"/>
      <c r="J7049" s="145" t="b">
        <f>Proc[[#This Row],[Requested]]=Proc[[#This Row],[CurrentParent]]</f>
        <v>1</v>
      </c>
      <c r="K7049" s="153" t="str">
        <f>IF(Proc[[#This Row],[Author]]="Marcela Urrego",VLOOKUP(LEFT(Proc[[#This Row],[Requested]],1),Table3[#All],2,0),VLOOKUP(Proc[[#This Row],[Author]],Table4[],2,0))</f>
        <v>LS</v>
      </c>
      <c r="L7049" s="148" t="s">
        <v>7174</v>
      </c>
      <c r="M7049" s="140">
        <v>46065</v>
      </c>
      <c r="N7049" s="140"/>
      <c r="O7049" s="140"/>
      <c r="P7049" s="140" t="str">
        <f ca="1">IF(Proc[[#This Row],[DaysAgeing]]&gt;5,"yep","on track")</f>
        <v>yep</v>
      </c>
      <c r="Q7049" s="2">
        <f ca="1">IF(Proc[[#This Row],[DateClosed]]="",ABS(NETWORKDAYS(Proc[[#This Row],[DateOpened]],TODAY()))-1,ABS(NETWORKDAYS(Proc[[#This Row],[DateOpened]],Proc[[#This Row],[DateClosed]]))-1)</f>
        <v>36</v>
      </c>
      <c r="R7049" s="140" t="s">
        <v>488</v>
      </c>
      <c r="S7049" s="145"/>
      <c r="T7049" s="153">
        <v>7048</v>
      </c>
    </row>
    <row r="7050" spans="1:20" hidden="1">
      <c r="A7050" s="146" t="s">
        <v>7148</v>
      </c>
      <c r="B7050" s="153" t="str">
        <f>IFERROR(VLOOKUP(Proc[[#This Row],[App]],Table2[],3,0),"open")</f>
        <v>ok</v>
      </c>
      <c r="C7050" s="146" t="s">
        <v>369</v>
      </c>
      <c r="D7050" s="152" t="s">
        <v>6723</v>
      </c>
      <c r="E7050" s="152" t="s">
        <v>7106</v>
      </c>
      <c r="F7050" s="153" t="s">
        <v>7106</v>
      </c>
      <c r="G7050" s="146" t="s">
        <v>400</v>
      </c>
      <c r="H7050" s="145" t="str">
        <f>IF(Proc[[#This Row],[type]]="LFF (MDG-F)",MID(Proc[[#This Row],[Obj]],13,10),"")</f>
        <v/>
      </c>
      <c r="I7050" s="152"/>
      <c r="J7050" s="145" t="b">
        <f>Proc[[#This Row],[Requested]]=Proc[[#This Row],[CurrentParent]]</f>
        <v>1</v>
      </c>
      <c r="K7050" s="153" t="str">
        <f>IF(Proc[[#This Row],[Author]]="Marcela Urrego",VLOOKUP(LEFT(Proc[[#This Row],[Requested]],1),Table3[#All],2,0),VLOOKUP(Proc[[#This Row],[Author]],Table4[],2,0))</f>
        <v>LS</v>
      </c>
      <c r="L7050" s="148" t="s">
        <v>7174</v>
      </c>
      <c r="M7050" s="140">
        <v>46065</v>
      </c>
      <c r="N7050" s="140"/>
      <c r="O7050" s="140"/>
      <c r="P7050" s="140" t="str">
        <f ca="1">IF(Proc[[#This Row],[DaysAgeing]]&gt;5,"yep","on track")</f>
        <v>yep</v>
      </c>
      <c r="Q7050" s="2">
        <f ca="1">IF(Proc[[#This Row],[DateClosed]]="",ABS(NETWORKDAYS(Proc[[#This Row],[DateOpened]],TODAY()))-1,ABS(NETWORKDAYS(Proc[[#This Row],[DateOpened]],Proc[[#This Row],[DateClosed]]))-1)</f>
        <v>36</v>
      </c>
      <c r="R7050" s="140" t="s">
        <v>488</v>
      </c>
      <c r="S7050" s="145"/>
      <c r="T7050" s="153">
        <v>7049</v>
      </c>
    </row>
    <row r="7051" spans="1:20" hidden="1">
      <c r="A7051" s="146" t="s">
        <v>7148</v>
      </c>
      <c r="B7051" s="153" t="str">
        <f>IFERROR(VLOOKUP(Proc[[#This Row],[App]],Table2[],3,0),"open")</f>
        <v>ok</v>
      </c>
      <c r="C7051" s="147" t="s">
        <v>369</v>
      </c>
      <c r="D7051" s="152" t="s">
        <v>6724</v>
      </c>
      <c r="E7051" s="152" t="s">
        <v>7106</v>
      </c>
      <c r="F7051" s="153" t="s">
        <v>7106</v>
      </c>
      <c r="G7051" s="146" t="s">
        <v>406</v>
      </c>
      <c r="H7051" s="145" t="str">
        <f>IF(Proc[[#This Row],[type]]="LFF (MDG-F)",MID(Proc[[#This Row],[Obj]],13,10),"")</f>
        <v>1756C07141</v>
      </c>
      <c r="I7051" s="152"/>
      <c r="J7051" s="145" t="b">
        <f>Proc[[#This Row],[Requested]]=Proc[[#This Row],[CurrentParent]]</f>
        <v>1</v>
      </c>
      <c r="K7051" s="153" t="str">
        <f>IF(Proc[[#This Row],[Author]]="Marcela Urrego",VLOOKUP(LEFT(Proc[[#This Row],[Requested]],1),Table3[#All],2,0),VLOOKUP(Proc[[#This Row],[Author]],Table4[],2,0))</f>
        <v>LS</v>
      </c>
      <c r="L7051" s="148" t="s">
        <v>7174</v>
      </c>
      <c r="M7051" s="140">
        <v>46065</v>
      </c>
      <c r="N7051" s="140"/>
      <c r="O7051" s="140"/>
      <c r="P7051" s="140" t="str">
        <f ca="1">IF(Proc[[#This Row],[DaysAgeing]]&gt;5,"yep","on track")</f>
        <v>yep</v>
      </c>
      <c r="Q7051" s="2">
        <f ca="1">IF(Proc[[#This Row],[DateClosed]]="",ABS(NETWORKDAYS(Proc[[#This Row],[DateOpened]],TODAY()))-1,ABS(NETWORKDAYS(Proc[[#This Row],[DateOpened]],Proc[[#This Row],[DateClosed]]))-1)</f>
        <v>36</v>
      </c>
      <c r="R7051" s="140" t="s">
        <v>488</v>
      </c>
      <c r="S7051" s="145"/>
      <c r="T7051" s="153">
        <v>7050</v>
      </c>
    </row>
    <row r="7052" spans="1:20" hidden="1">
      <c r="A7052" s="146" t="s">
        <v>7148</v>
      </c>
      <c r="B7052" s="153" t="str">
        <f>IFERROR(VLOOKUP(Proc[[#This Row],[App]],Table2[],3,0),"open")</f>
        <v>ok</v>
      </c>
      <c r="C7052" s="147" t="s">
        <v>369</v>
      </c>
      <c r="D7052" s="152" t="s">
        <v>6725</v>
      </c>
      <c r="E7052" s="152" t="s">
        <v>7106</v>
      </c>
      <c r="F7052" s="148" t="s">
        <v>7106</v>
      </c>
      <c r="G7052" s="146" t="s">
        <v>406</v>
      </c>
      <c r="H7052" s="145" t="str">
        <f>IF(Proc[[#This Row],[type]]="LFF (MDG-F)",MID(Proc[[#This Row],[Obj]],13,10),"")</f>
        <v>1756CS5771</v>
      </c>
      <c r="I7052" s="152"/>
      <c r="J7052" s="145" t="b">
        <f>Proc[[#This Row],[Requested]]=Proc[[#This Row],[CurrentParent]]</f>
        <v>1</v>
      </c>
      <c r="K7052" s="153" t="str">
        <f>IF(Proc[[#This Row],[Author]]="Marcela Urrego",VLOOKUP(LEFT(Proc[[#This Row],[Requested]],1),Table3[#All],2,0),VLOOKUP(Proc[[#This Row],[Author]],Table4[],2,0))</f>
        <v>LS</v>
      </c>
      <c r="L7052" s="148" t="s">
        <v>7174</v>
      </c>
      <c r="M7052" s="140">
        <v>46065</v>
      </c>
      <c r="N7052" s="140"/>
      <c r="O7052" s="140"/>
      <c r="P7052" s="140" t="str">
        <f ca="1">IF(Proc[[#This Row],[DaysAgeing]]&gt;5,"yep","on track")</f>
        <v>yep</v>
      </c>
      <c r="Q7052" s="2">
        <f ca="1">IF(Proc[[#This Row],[DateClosed]]="",ABS(NETWORKDAYS(Proc[[#This Row],[DateOpened]],TODAY()))-1,ABS(NETWORKDAYS(Proc[[#This Row],[DateOpened]],Proc[[#This Row],[DateClosed]]))-1)</f>
        <v>36</v>
      </c>
      <c r="R7052" s="140" t="s">
        <v>488</v>
      </c>
      <c r="S7052" s="145"/>
      <c r="T7052" s="153">
        <v>7051</v>
      </c>
    </row>
    <row r="7053" spans="1:20" hidden="1">
      <c r="A7053" s="146" t="s">
        <v>7148</v>
      </c>
      <c r="B7053" s="153" t="str">
        <f>IFERROR(VLOOKUP(Proc[[#This Row],[App]],Table2[],3,0),"open")</f>
        <v>ok</v>
      </c>
      <c r="C7053" s="147" t="s">
        <v>369</v>
      </c>
      <c r="D7053" s="152" t="s">
        <v>6726</v>
      </c>
      <c r="E7053" s="152" t="s">
        <v>7106</v>
      </c>
      <c r="F7053" s="153" t="s">
        <v>7106</v>
      </c>
      <c r="G7053" s="146" t="s">
        <v>406</v>
      </c>
      <c r="H7053" s="145" t="str">
        <f>IF(Proc[[#This Row],[type]]="LFF (MDG-F)",MID(Proc[[#This Row],[Obj]],13,10),"")</f>
        <v>2023C05771</v>
      </c>
      <c r="I7053" s="152"/>
      <c r="J7053" s="145" t="b">
        <f>Proc[[#This Row],[Requested]]=Proc[[#This Row],[CurrentParent]]</f>
        <v>1</v>
      </c>
      <c r="K7053" s="153" t="str">
        <f>IF(Proc[[#This Row],[Author]]="Marcela Urrego",VLOOKUP(LEFT(Proc[[#This Row],[Requested]],1),Table3[#All],2,0),VLOOKUP(Proc[[#This Row],[Author]],Table4[],2,0))</f>
        <v>LS</v>
      </c>
      <c r="L7053" s="148" t="s">
        <v>7174</v>
      </c>
      <c r="M7053" s="140">
        <v>46065</v>
      </c>
      <c r="N7053" s="140"/>
      <c r="O7053" s="140"/>
      <c r="P7053" s="140" t="str">
        <f ca="1">IF(Proc[[#This Row],[DaysAgeing]]&gt;5,"yep","on track")</f>
        <v>yep</v>
      </c>
      <c r="Q7053" s="2">
        <f ca="1">IF(Proc[[#This Row],[DateClosed]]="",ABS(NETWORKDAYS(Proc[[#This Row],[DateOpened]],TODAY()))-1,ABS(NETWORKDAYS(Proc[[#This Row],[DateOpened]],Proc[[#This Row],[DateClosed]]))-1)</f>
        <v>36</v>
      </c>
      <c r="R7053" s="140" t="s">
        <v>488</v>
      </c>
      <c r="S7053" s="145"/>
      <c r="T7053" s="153">
        <v>7052</v>
      </c>
    </row>
    <row r="7054" spans="1:20" hidden="1">
      <c r="A7054" s="146" t="s">
        <v>7148</v>
      </c>
      <c r="B7054" s="153" t="str">
        <f>IFERROR(VLOOKUP(Proc[[#This Row],[App]],Table2[],3,0),"open")</f>
        <v>ok</v>
      </c>
      <c r="C7054" s="147" t="s">
        <v>369</v>
      </c>
      <c r="D7054" s="152" t="s">
        <v>6727</v>
      </c>
      <c r="E7054" s="152" t="s">
        <v>7106</v>
      </c>
      <c r="F7054" s="153" t="s">
        <v>7106</v>
      </c>
      <c r="G7054" s="146" t="s">
        <v>406</v>
      </c>
      <c r="H7054" s="145" t="str">
        <f>IF(Proc[[#This Row],[type]]="LFF (MDG-F)",MID(Proc[[#This Row],[Obj]],13,10),"")</f>
        <v>2025C00002</v>
      </c>
      <c r="I7054" s="152"/>
      <c r="J7054" s="145" t="b">
        <f>Proc[[#This Row],[Requested]]=Proc[[#This Row],[CurrentParent]]</f>
        <v>1</v>
      </c>
      <c r="K7054" s="153" t="str">
        <f>IF(Proc[[#This Row],[Author]]="Marcela Urrego",VLOOKUP(LEFT(Proc[[#This Row],[Requested]],1),Table3[#All],2,0),VLOOKUP(Proc[[#This Row],[Author]],Table4[],2,0))</f>
        <v>LS</v>
      </c>
      <c r="L7054" s="148" t="s">
        <v>7174</v>
      </c>
      <c r="M7054" s="140">
        <v>46065</v>
      </c>
      <c r="N7054" s="140"/>
      <c r="O7054" s="140"/>
      <c r="P7054" s="140" t="str">
        <f ca="1">IF(Proc[[#This Row],[DaysAgeing]]&gt;5,"yep","on track")</f>
        <v>yep</v>
      </c>
      <c r="Q7054" s="2">
        <f ca="1">IF(Proc[[#This Row],[DateClosed]]="",ABS(NETWORKDAYS(Proc[[#This Row],[DateOpened]],TODAY()))-1,ABS(NETWORKDAYS(Proc[[#This Row],[DateOpened]],Proc[[#This Row],[DateClosed]]))-1)</f>
        <v>36</v>
      </c>
      <c r="R7054" s="140" t="s">
        <v>488</v>
      </c>
      <c r="S7054" s="145"/>
      <c r="T7054" s="153">
        <v>7053</v>
      </c>
    </row>
    <row r="7055" spans="1:20" hidden="1">
      <c r="A7055" s="146" t="s">
        <v>7148</v>
      </c>
      <c r="B7055" s="153" t="str">
        <f>IFERROR(VLOOKUP(Proc[[#This Row],[App]],Table2[],3,0),"open")</f>
        <v>ok</v>
      </c>
      <c r="C7055" s="147" t="s">
        <v>369</v>
      </c>
      <c r="D7055" s="152" t="s">
        <v>6728</v>
      </c>
      <c r="E7055" s="152" t="s">
        <v>7106</v>
      </c>
      <c r="F7055" s="153" t="s">
        <v>7106</v>
      </c>
      <c r="G7055" s="146" t="s">
        <v>406</v>
      </c>
      <c r="H7055" s="145" t="str">
        <f>IF(Proc[[#This Row],[type]]="LFF (MDG-F)",MID(Proc[[#This Row],[Obj]],13,10),"")</f>
        <v>2025C01310</v>
      </c>
      <c r="I7055" s="152"/>
      <c r="J7055" s="145" t="b">
        <f>Proc[[#This Row],[Requested]]=Proc[[#This Row],[CurrentParent]]</f>
        <v>1</v>
      </c>
      <c r="K7055" s="153" t="str">
        <f>IF(Proc[[#This Row],[Author]]="Marcela Urrego",VLOOKUP(LEFT(Proc[[#This Row],[Requested]],1),Table3[#All],2,0),VLOOKUP(Proc[[#This Row],[Author]],Table4[],2,0))</f>
        <v>LS</v>
      </c>
      <c r="L7055" s="148" t="s">
        <v>7174</v>
      </c>
      <c r="M7055" s="140">
        <v>46065</v>
      </c>
      <c r="N7055" s="140"/>
      <c r="O7055" s="140"/>
      <c r="P7055" s="140" t="str">
        <f ca="1">IF(Proc[[#This Row],[DaysAgeing]]&gt;5,"yep","on track")</f>
        <v>yep</v>
      </c>
      <c r="Q7055" s="2">
        <f ca="1">IF(Proc[[#This Row],[DateClosed]]="",ABS(NETWORKDAYS(Proc[[#This Row],[DateOpened]],TODAY()))-1,ABS(NETWORKDAYS(Proc[[#This Row],[DateOpened]],Proc[[#This Row],[DateClosed]]))-1)</f>
        <v>36</v>
      </c>
      <c r="R7055" s="140" t="s">
        <v>488</v>
      </c>
      <c r="S7055" s="145"/>
      <c r="T7055" s="153">
        <v>7054</v>
      </c>
    </row>
    <row r="7056" spans="1:20" hidden="1">
      <c r="A7056" s="146" t="s">
        <v>7148</v>
      </c>
      <c r="B7056" s="145" t="str">
        <f>IFERROR(VLOOKUP(Proc[[#This Row],[App]],Table2[],3,0),"open")</f>
        <v>ok</v>
      </c>
      <c r="C7056" s="147" t="s">
        <v>369</v>
      </c>
      <c r="D7056" s="152" t="s">
        <v>6729</v>
      </c>
      <c r="E7056" s="152" t="s">
        <v>7106</v>
      </c>
      <c r="F7056" s="148" t="s">
        <v>7106</v>
      </c>
      <c r="G7056" s="146" t="s">
        <v>406</v>
      </c>
      <c r="H7056" s="145" t="str">
        <f>IF(Proc[[#This Row],[type]]="LFF (MDG-F)",MID(Proc[[#This Row],[Obj]],13,10),"")</f>
        <v>2029C01310</v>
      </c>
      <c r="I7056" s="152"/>
      <c r="J7056" s="145" t="b">
        <f>Proc[[#This Row],[Requested]]=Proc[[#This Row],[CurrentParent]]</f>
        <v>1</v>
      </c>
      <c r="K7056" s="145" t="str">
        <f>IF(Proc[[#This Row],[Author]]="Marcela Urrego",VLOOKUP(LEFT(Proc[[#This Row],[Requested]],1),Table3[#All],2,0),VLOOKUP(Proc[[#This Row],[Author]],Table4[],2,0))</f>
        <v>LS</v>
      </c>
      <c r="L7056" s="148" t="s">
        <v>7174</v>
      </c>
      <c r="M7056" s="140">
        <v>46065</v>
      </c>
      <c r="N7056" s="140"/>
      <c r="O7056" s="140"/>
      <c r="P7056" s="140" t="str">
        <f ca="1">IF(Proc[[#This Row],[DaysAgeing]]&gt;5,"yep","on track")</f>
        <v>yep</v>
      </c>
      <c r="Q7056" s="2">
        <f ca="1">IF(Proc[[#This Row],[DateClosed]]="",ABS(NETWORKDAYS(Proc[[#This Row],[DateOpened]],TODAY()))-1,ABS(NETWORKDAYS(Proc[[#This Row],[DateOpened]],Proc[[#This Row],[DateClosed]]))-1)</f>
        <v>36</v>
      </c>
      <c r="R7056" s="140" t="s">
        <v>488</v>
      </c>
      <c r="S7056" s="145"/>
      <c r="T7056" s="153">
        <v>7055</v>
      </c>
    </row>
    <row r="7057" spans="1:20" hidden="1">
      <c r="A7057" s="146" t="s">
        <v>7148</v>
      </c>
      <c r="B7057" s="153" t="str">
        <f>IFERROR(VLOOKUP(Proc[[#This Row],[App]],Table2[],3,0),"open")</f>
        <v>ok</v>
      </c>
      <c r="C7057" s="147" t="s">
        <v>369</v>
      </c>
      <c r="D7057" s="152" t="s">
        <v>6730</v>
      </c>
      <c r="E7057" s="152" t="s">
        <v>7106</v>
      </c>
      <c r="F7057" s="153" t="s">
        <v>7106</v>
      </c>
      <c r="G7057" s="146" t="s">
        <v>406</v>
      </c>
      <c r="H7057" s="145" t="str">
        <f>IF(Proc[[#This Row],[type]]="LFF (MDG-F)",MID(Proc[[#This Row],[Obj]],13,10),"")</f>
        <v>2029C01314</v>
      </c>
      <c r="I7057" s="152"/>
      <c r="J7057" s="145" t="b">
        <f>Proc[[#This Row],[Requested]]=Proc[[#This Row],[CurrentParent]]</f>
        <v>1</v>
      </c>
      <c r="K7057" s="153" t="str">
        <f>IF(Proc[[#This Row],[Author]]="Marcela Urrego",VLOOKUP(LEFT(Proc[[#This Row],[Requested]],1),Table3[#All],2,0),VLOOKUP(Proc[[#This Row],[Author]],Table4[],2,0))</f>
        <v>LS</v>
      </c>
      <c r="L7057" s="148" t="s">
        <v>7174</v>
      </c>
      <c r="M7057" s="140">
        <v>46065</v>
      </c>
      <c r="N7057" s="140"/>
      <c r="O7057" s="140"/>
      <c r="P7057" s="140" t="str">
        <f ca="1">IF(Proc[[#This Row],[DaysAgeing]]&gt;5,"yep","on track")</f>
        <v>yep</v>
      </c>
      <c r="Q7057" s="2">
        <f ca="1">IF(Proc[[#This Row],[DateClosed]]="",ABS(NETWORKDAYS(Proc[[#This Row],[DateOpened]],TODAY()))-1,ABS(NETWORKDAYS(Proc[[#This Row],[DateOpened]],Proc[[#This Row],[DateClosed]]))-1)</f>
        <v>36</v>
      </c>
      <c r="R7057" s="140" t="s">
        <v>488</v>
      </c>
      <c r="S7057" s="145"/>
      <c r="T7057" s="153">
        <v>7056</v>
      </c>
    </row>
    <row r="7058" spans="1:20" hidden="1">
      <c r="A7058" s="146" t="s">
        <v>7148</v>
      </c>
      <c r="B7058" s="145" t="str">
        <f>IFERROR(VLOOKUP(Proc[[#This Row],[App]],Table2[],3,0),"open")</f>
        <v>ok</v>
      </c>
      <c r="C7058" s="147" t="s">
        <v>369</v>
      </c>
      <c r="D7058" s="152" t="s">
        <v>6731</v>
      </c>
      <c r="E7058" s="152" t="s">
        <v>7106</v>
      </c>
      <c r="F7058" s="148" t="s">
        <v>7106</v>
      </c>
      <c r="G7058" s="146" t="s">
        <v>406</v>
      </c>
      <c r="H7058" s="145" t="str">
        <f>IF(Proc[[#This Row],[type]]="LFF (MDG-F)",MID(Proc[[#This Row],[Obj]],13,10),"")</f>
        <v>2034C01310</v>
      </c>
      <c r="I7058" s="152"/>
      <c r="J7058" s="145" t="b">
        <f>Proc[[#This Row],[Requested]]=Proc[[#This Row],[CurrentParent]]</f>
        <v>1</v>
      </c>
      <c r="K7058" s="145" t="str">
        <f>IF(Proc[[#This Row],[Author]]="Marcela Urrego",VLOOKUP(LEFT(Proc[[#This Row],[Requested]],1),Table3[#All],2,0),VLOOKUP(Proc[[#This Row],[Author]],Table4[],2,0))</f>
        <v>LS</v>
      </c>
      <c r="L7058" s="148" t="s">
        <v>7174</v>
      </c>
      <c r="M7058" s="140">
        <v>46065</v>
      </c>
      <c r="N7058" s="140"/>
      <c r="O7058" s="140"/>
      <c r="P7058" s="140" t="str">
        <f ca="1">IF(Proc[[#This Row],[DaysAgeing]]&gt;5,"yep","on track")</f>
        <v>yep</v>
      </c>
      <c r="Q7058" s="2">
        <f ca="1">IF(Proc[[#This Row],[DateClosed]]="",ABS(NETWORKDAYS(Proc[[#This Row],[DateOpened]],TODAY()))-1,ABS(NETWORKDAYS(Proc[[#This Row],[DateOpened]],Proc[[#This Row],[DateClosed]]))-1)</f>
        <v>36</v>
      </c>
      <c r="R7058" s="140" t="s">
        <v>488</v>
      </c>
      <c r="S7058" s="145"/>
      <c r="T7058" s="153">
        <v>7057</v>
      </c>
    </row>
    <row r="7059" spans="1:20" hidden="1">
      <c r="A7059" s="146" t="s">
        <v>7148</v>
      </c>
      <c r="B7059" s="145" t="str">
        <f>IFERROR(VLOOKUP(Proc[[#This Row],[App]],Table2[],3,0),"open")</f>
        <v>ok</v>
      </c>
      <c r="C7059" s="146" t="s">
        <v>369</v>
      </c>
      <c r="D7059" s="152" t="s">
        <v>6732</v>
      </c>
      <c r="E7059" s="152" t="s">
        <v>7106</v>
      </c>
      <c r="F7059" s="145" t="s">
        <v>7106</v>
      </c>
      <c r="G7059" s="146" t="s">
        <v>400</v>
      </c>
      <c r="H7059" s="145" t="str">
        <f>IF(Proc[[#This Row],[type]]="LFF (MDG-F)",MID(Proc[[#This Row],[Obj]],13,10),"")</f>
        <v/>
      </c>
      <c r="I7059" s="152"/>
      <c r="J7059" s="145" t="b">
        <f>Proc[[#This Row],[Requested]]=Proc[[#This Row],[CurrentParent]]</f>
        <v>1</v>
      </c>
      <c r="K7059" s="145" t="str">
        <f>IF(Proc[[#This Row],[Author]]="Marcela Urrego",VLOOKUP(LEFT(Proc[[#This Row],[Requested]],1),Table3[#All],2,0),VLOOKUP(Proc[[#This Row],[Author]],Table4[],2,0))</f>
        <v>LS</v>
      </c>
      <c r="L7059" s="148" t="s">
        <v>7174</v>
      </c>
      <c r="M7059" s="140">
        <v>46065</v>
      </c>
      <c r="N7059" s="140"/>
      <c r="O7059" s="140"/>
      <c r="P7059" s="140" t="str">
        <f ca="1">IF(Proc[[#This Row],[DaysAgeing]]&gt;5,"yep","on track")</f>
        <v>yep</v>
      </c>
      <c r="Q7059" s="2">
        <f ca="1">IF(Proc[[#This Row],[DateClosed]]="",ABS(NETWORKDAYS(Proc[[#This Row],[DateOpened]],TODAY()))-1,ABS(NETWORKDAYS(Proc[[#This Row],[DateOpened]],Proc[[#This Row],[DateClosed]]))-1)</f>
        <v>36</v>
      </c>
      <c r="R7059" s="140" t="s">
        <v>488</v>
      </c>
      <c r="S7059" s="145"/>
      <c r="T7059" s="153">
        <v>7058</v>
      </c>
    </row>
    <row r="7060" spans="1:20" hidden="1">
      <c r="A7060" s="146" t="s">
        <v>7148</v>
      </c>
      <c r="B7060" s="145" t="str">
        <f>IFERROR(VLOOKUP(Proc[[#This Row],[App]],Table2[],3,0),"open")</f>
        <v>ok</v>
      </c>
      <c r="C7060" s="146" t="s">
        <v>369</v>
      </c>
      <c r="D7060" s="152" t="s">
        <v>6733</v>
      </c>
      <c r="E7060" s="152" t="s">
        <v>7106</v>
      </c>
      <c r="F7060" s="145" t="s">
        <v>7106</v>
      </c>
      <c r="G7060" s="146" t="s">
        <v>400</v>
      </c>
      <c r="H7060" s="145" t="str">
        <f>IF(Proc[[#This Row],[type]]="LFF (MDG-F)",MID(Proc[[#This Row],[Obj]],13,10),"")</f>
        <v/>
      </c>
      <c r="I7060" s="152"/>
      <c r="J7060" s="145" t="b">
        <f>Proc[[#This Row],[Requested]]=Proc[[#This Row],[CurrentParent]]</f>
        <v>1</v>
      </c>
      <c r="K7060" s="145" t="str">
        <f>IF(Proc[[#This Row],[Author]]="Marcela Urrego",VLOOKUP(LEFT(Proc[[#This Row],[Requested]],1),Table3[#All],2,0),VLOOKUP(Proc[[#This Row],[Author]],Table4[],2,0))</f>
        <v>LS</v>
      </c>
      <c r="L7060" s="148" t="s">
        <v>7174</v>
      </c>
      <c r="M7060" s="140">
        <v>46065</v>
      </c>
      <c r="N7060" s="140"/>
      <c r="O7060" s="140"/>
      <c r="P7060" s="140" t="str">
        <f ca="1">IF(Proc[[#This Row],[DaysAgeing]]&gt;5,"yep","on track")</f>
        <v>yep</v>
      </c>
      <c r="Q7060" s="2">
        <f ca="1">IF(Proc[[#This Row],[DateClosed]]="",ABS(NETWORKDAYS(Proc[[#This Row],[DateOpened]],TODAY()))-1,ABS(NETWORKDAYS(Proc[[#This Row],[DateOpened]],Proc[[#This Row],[DateClosed]]))-1)</f>
        <v>36</v>
      </c>
      <c r="R7060" s="140" t="s">
        <v>488</v>
      </c>
      <c r="S7060" s="145"/>
      <c r="T7060" s="153">
        <v>7059</v>
      </c>
    </row>
    <row r="7061" spans="1:20" hidden="1">
      <c r="A7061" s="146" t="s">
        <v>7148</v>
      </c>
      <c r="B7061" s="145" t="str">
        <f>IFERROR(VLOOKUP(Proc[[#This Row],[App]],Table2[],3,0),"open")</f>
        <v>ok</v>
      </c>
      <c r="C7061" s="146" t="s">
        <v>369</v>
      </c>
      <c r="D7061" s="152" t="s">
        <v>6734</v>
      </c>
      <c r="E7061" s="152" t="s">
        <v>7106</v>
      </c>
      <c r="F7061" s="145" t="s">
        <v>7106</v>
      </c>
      <c r="G7061" s="146" t="s">
        <v>400</v>
      </c>
      <c r="H7061" s="145" t="str">
        <f>IF(Proc[[#This Row],[type]]="LFF (MDG-F)",MID(Proc[[#This Row],[Obj]],13,10),"")</f>
        <v/>
      </c>
      <c r="I7061" s="152"/>
      <c r="J7061" s="145" t="b">
        <f>Proc[[#This Row],[Requested]]=Proc[[#This Row],[CurrentParent]]</f>
        <v>1</v>
      </c>
      <c r="K7061" s="145" t="str">
        <f>IF(Proc[[#This Row],[Author]]="Marcela Urrego",VLOOKUP(LEFT(Proc[[#This Row],[Requested]],1),Table3[#All],2,0),VLOOKUP(Proc[[#This Row],[Author]],Table4[],2,0))</f>
        <v>LS</v>
      </c>
      <c r="L7061" s="148" t="s">
        <v>7174</v>
      </c>
      <c r="M7061" s="140">
        <v>46065</v>
      </c>
      <c r="N7061" s="140"/>
      <c r="O7061" s="140"/>
      <c r="P7061" s="140" t="str">
        <f ca="1">IF(Proc[[#This Row],[DaysAgeing]]&gt;5,"yep","on track")</f>
        <v>yep</v>
      </c>
      <c r="Q7061" s="2">
        <f ca="1">IF(Proc[[#This Row],[DateClosed]]="",ABS(NETWORKDAYS(Proc[[#This Row],[DateOpened]],TODAY()))-1,ABS(NETWORKDAYS(Proc[[#This Row],[DateOpened]],Proc[[#This Row],[DateClosed]]))-1)</f>
        <v>36</v>
      </c>
      <c r="R7061" s="140" t="s">
        <v>488</v>
      </c>
      <c r="S7061" s="145"/>
      <c r="T7061" s="153">
        <v>7060</v>
      </c>
    </row>
    <row r="7062" spans="1:20" hidden="1">
      <c r="A7062" s="146" t="s">
        <v>7148</v>
      </c>
      <c r="B7062" s="153" t="str">
        <f>IFERROR(VLOOKUP(Proc[[#This Row],[App]],Table2[],3,0),"open")</f>
        <v>ok</v>
      </c>
      <c r="C7062" s="146" t="s">
        <v>369</v>
      </c>
      <c r="D7062" s="152" t="s">
        <v>6735</v>
      </c>
      <c r="E7062" s="152" t="s">
        <v>7106</v>
      </c>
      <c r="F7062" s="153" t="s">
        <v>7106</v>
      </c>
      <c r="G7062" s="146" t="s">
        <v>400</v>
      </c>
      <c r="H7062" s="145" t="str">
        <f>IF(Proc[[#This Row],[type]]="LFF (MDG-F)",MID(Proc[[#This Row],[Obj]],13,10),"")</f>
        <v/>
      </c>
      <c r="I7062" s="152"/>
      <c r="J7062" s="145" t="b">
        <f>Proc[[#This Row],[Requested]]=Proc[[#This Row],[CurrentParent]]</f>
        <v>1</v>
      </c>
      <c r="K7062" s="153" t="str">
        <f>IF(Proc[[#This Row],[Author]]="Marcela Urrego",VLOOKUP(LEFT(Proc[[#This Row],[Requested]],1),Table3[#All],2,0),VLOOKUP(Proc[[#This Row],[Author]],Table4[],2,0))</f>
        <v>LS</v>
      </c>
      <c r="L7062" s="148" t="s">
        <v>7174</v>
      </c>
      <c r="M7062" s="140">
        <v>46065</v>
      </c>
      <c r="N7062" s="140"/>
      <c r="O7062" s="140"/>
      <c r="P7062" s="140" t="str">
        <f ca="1">IF(Proc[[#This Row],[DaysAgeing]]&gt;5,"yep","on track")</f>
        <v>yep</v>
      </c>
      <c r="Q7062" s="2">
        <f ca="1">IF(Proc[[#This Row],[DateClosed]]="",ABS(NETWORKDAYS(Proc[[#This Row],[DateOpened]],TODAY()))-1,ABS(NETWORKDAYS(Proc[[#This Row],[DateOpened]],Proc[[#This Row],[DateClosed]]))-1)</f>
        <v>36</v>
      </c>
      <c r="R7062" s="140" t="s">
        <v>488</v>
      </c>
      <c r="S7062" s="145"/>
      <c r="T7062" s="153">
        <v>7061</v>
      </c>
    </row>
    <row r="7063" spans="1:20" hidden="1">
      <c r="A7063" s="146" t="s">
        <v>7148</v>
      </c>
      <c r="B7063" s="153" t="str">
        <f>IFERROR(VLOOKUP(Proc[[#This Row],[App]],Table2[],3,0),"open")</f>
        <v>ok</v>
      </c>
      <c r="C7063" s="146" t="s">
        <v>369</v>
      </c>
      <c r="D7063" s="152" t="s">
        <v>6736</v>
      </c>
      <c r="E7063" s="152" t="s">
        <v>7106</v>
      </c>
      <c r="F7063" s="153" t="s">
        <v>7106</v>
      </c>
      <c r="G7063" s="146" t="s">
        <v>400</v>
      </c>
      <c r="H7063" s="145" t="str">
        <f>IF(Proc[[#This Row],[type]]="LFF (MDG-F)",MID(Proc[[#This Row],[Obj]],13,10),"")</f>
        <v/>
      </c>
      <c r="I7063" s="152"/>
      <c r="J7063" s="145" t="b">
        <f>Proc[[#This Row],[Requested]]=Proc[[#This Row],[CurrentParent]]</f>
        <v>1</v>
      </c>
      <c r="K7063" s="153" t="str">
        <f>IF(Proc[[#This Row],[Author]]="Marcela Urrego",VLOOKUP(LEFT(Proc[[#This Row],[Requested]],1),Table3[#All],2,0),VLOOKUP(Proc[[#This Row],[Author]],Table4[],2,0))</f>
        <v>LS</v>
      </c>
      <c r="L7063" s="148" t="s">
        <v>7174</v>
      </c>
      <c r="M7063" s="140">
        <v>46065</v>
      </c>
      <c r="N7063" s="140"/>
      <c r="O7063" s="140"/>
      <c r="P7063" s="140" t="str">
        <f ca="1">IF(Proc[[#This Row],[DaysAgeing]]&gt;5,"yep","on track")</f>
        <v>yep</v>
      </c>
      <c r="Q7063" s="2">
        <f ca="1">IF(Proc[[#This Row],[DateClosed]]="",ABS(NETWORKDAYS(Proc[[#This Row],[DateOpened]],TODAY()))-1,ABS(NETWORKDAYS(Proc[[#This Row],[DateOpened]],Proc[[#This Row],[DateClosed]]))-1)</f>
        <v>36</v>
      </c>
      <c r="R7063" s="140" t="s">
        <v>488</v>
      </c>
      <c r="S7063" s="145"/>
      <c r="T7063" s="153">
        <v>7062</v>
      </c>
    </row>
    <row r="7064" spans="1:20" hidden="1">
      <c r="A7064" s="146" t="s">
        <v>7148</v>
      </c>
      <c r="B7064" s="145" t="str">
        <f>IFERROR(VLOOKUP(Proc[[#This Row],[App]],Table2[],3,0),"open")</f>
        <v>ok</v>
      </c>
      <c r="C7064" s="146" t="s">
        <v>369</v>
      </c>
      <c r="D7064" s="152" t="s">
        <v>6737</v>
      </c>
      <c r="E7064" s="152" t="s">
        <v>7106</v>
      </c>
      <c r="F7064" s="153" t="s">
        <v>7106</v>
      </c>
      <c r="G7064" s="146" t="s">
        <v>400</v>
      </c>
      <c r="H7064" s="145" t="str">
        <f>IF(Proc[[#This Row],[type]]="LFF (MDG-F)",MID(Proc[[#This Row],[Obj]],13,10),"")</f>
        <v/>
      </c>
      <c r="I7064" s="152"/>
      <c r="J7064" s="145" t="b">
        <f>Proc[[#This Row],[Requested]]=Proc[[#This Row],[CurrentParent]]</f>
        <v>1</v>
      </c>
      <c r="K7064" s="145" t="str">
        <f>IF(Proc[[#This Row],[Author]]="Marcela Urrego",VLOOKUP(LEFT(Proc[[#This Row],[Requested]],1),Table3[#All],2,0),VLOOKUP(Proc[[#This Row],[Author]],Table4[],2,0))</f>
        <v>LS</v>
      </c>
      <c r="L7064" s="148" t="s">
        <v>7174</v>
      </c>
      <c r="M7064" s="140">
        <v>46065</v>
      </c>
      <c r="N7064" s="140"/>
      <c r="O7064" s="140"/>
      <c r="P7064" s="140" t="str">
        <f ca="1">IF(Proc[[#This Row],[DaysAgeing]]&gt;5,"yep","on track")</f>
        <v>yep</v>
      </c>
      <c r="Q7064" s="2">
        <f ca="1">IF(Proc[[#This Row],[DateClosed]]="",ABS(NETWORKDAYS(Proc[[#This Row],[DateOpened]],TODAY()))-1,ABS(NETWORKDAYS(Proc[[#This Row],[DateOpened]],Proc[[#This Row],[DateClosed]]))-1)</f>
        <v>36</v>
      </c>
      <c r="R7064" s="140" t="s">
        <v>488</v>
      </c>
      <c r="S7064" s="145"/>
      <c r="T7064" s="153">
        <v>7063</v>
      </c>
    </row>
    <row r="7065" spans="1:20" hidden="1">
      <c r="A7065" s="146" t="s">
        <v>7148</v>
      </c>
      <c r="B7065" s="145" t="str">
        <f>IFERROR(VLOOKUP(Proc[[#This Row],[App]],Table2[],3,0),"open")</f>
        <v>ok</v>
      </c>
      <c r="C7065" s="146" t="s">
        <v>369</v>
      </c>
      <c r="D7065" s="152" t="s">
        <v>6738</v>
      </c>
      <c r="E7065" s="152" t="s">
        <v>7106</v>
      </c>
      <c r="F7065" s="145" t="s">
        <v>7106</v>
      </c>
      <c r="G7065" s="146" t="s">
        <v>400</v>
      </c>
      <c r="H7065" s="145" t="str">
        <f>IF(Proc[[#This Row],[type]]="LFF (MDG-F)",MID(Proc[[#This Row],[Obj]],13,10),"")</f>
        <v/>
      </c>
      <c r="I7065" s="152"/>
      <c r="J7065" s="145" t="b">
        <f>Proc[[#This Row],[Requested]]=Proc[[#This Row],[CurrentParent]]</f>
        <v>1</v>
      </c>
      <c r="K7065" s="145" t="str">
        <f>IF(Proc[[#This Row],[Author]]="Marcela Urrego",VLOOKUP(LEFT(Proc[[#This Row],[Requested]],1),Table3[#All],2,0),VLOOKUP(Proc[[#This Row],[Author]],Table4[],2,0))</f>
        <v>LS</v>
      </c>
      <c r="L7065" s="148" t="s">
        <v>7174</v>
      </c>
      <c r="M7065" s="140">
        <v>46065</v>
      </c>
      <c r="N7065" s="140"/>
      <c r="O7065" s="140"/>
      <c r="P7065" s="140" t="str">
        <f ca="1">IF(Proc[[#This Row],[DaysAgeing]]&gt;5,"yep","on track")</f>
        <v>yep</v>
      </c>
      <c r="Q7065" s="2">
        <f ca="1">IF(Proc[[#This Row],[DateClosed]]="",ABS(NETWORKDAYS(Proc[[#This Row],[DateOpened]],TODAY()))-1,ABS(NETWORKDAYS(Proc[[#This Row],[DateOpened]],Proc[[#This Row],[DateClosed]]))-1)</f>
        <v>36</v>
      </c>
      <c r="R7065" s="140" t="s">
        <v>488</v>
      </c>
      <c r="S7065" s="145"/>
      <c r="T7065" s="153">
        <v>7064</v>
      </c>
    </row>
    <row r="7066" spans="1:20" hidden="1">
      <c r="A7066" s="146" t="s">
        <v>7148</v>
      </c>
      <c r="B7066" s="145" t="str">
        <f>IFERROR(VLOOKUP(Proc[[#This Row],[App]],Table2[],3,0),"open")</f>
        <v>ok</v>
      </c>
      <c r="C7066" s="146" t="s">
        <v>369</v>
      </c>
      <c r="D7066" s="152" t="s">
        <v>6739</v>
      </c>
      <c r="E7066" s="152" t="s">
        <v>7104</v>
      </c>
      <c r="F7066" s="145" t="s">
        <v>7104</v>
      </c>
      <c r="G7066" s="146" t="s">
        <v>400</v>
      </c>
      <c r="H7066" s="145" t="str">
        <f>IF(Proc[[#This Row],[type]]="LFF (MDG-F)",MID(Proc[[#This Row],[Obj]],13,10),"")</f>
        <v/>
      </c>
      <c r="I7066" s="152"/>
      <c r="J7066" s="145" t="b">
        <f>Proc[[#This Row],[Requested]]=Proc[[#This Row],[CurrentParent]]</f>
        <v>1</v>
      </c>
      <c r="K7066" s="145" t="str">
        <f>IF(Proc[[#This Row],[Author]]="Marcela Urrego",VLOOKUP(LEFT(Proc[[#This Row],[Requested]],1),Table3[#All],2,0),VLOOKUP(Proc[[#This Row],[Author]],Table4[],2,0))</f>
        <v>LS</v>
      </c>
      <c r="L7066" s="148" t="s">
        <v>7174</v>
      </c>
      <c r="M7066" s="140">
        <v>46065</v>
      </c>
      <c r="N7066" s="140"/>
      <c r="O7066" s="140"/>
      <c r="P7066" s="140" t="str">
        <f ca="1">IF(Proc[[#This Row],[DaysAgeing]]&gt;5,"yep","on track")</f>
        <v>yep</v>
      </c>
      <c r="Q7066" s="2">
        <f ca="1">IF(Proc[[#This Row],[DateClosed]]="",ABS(NETWORKDAYS(Proc[[#This Row],[DateOpened]],TODAY()))-1,ABS(NETWORKDAYS(Proc[[#This Row],[DateOpened]],Proc[[#This Row],[DateClosed]]))-1)</f>
        <v>36</v>
      </c>
      <c r="R7066" s="140" t="s">
        <v>488</v>
      </c>
      <c r="S7066" s="145"/>
      <c r="T7066" s="153">
        <v>7065</v>
      </c>
    </row>
    <row r="7067" spans="1:20" hidden="1">
      <c r="A7067" s="146" t="s">
        <v>7148</v>
      </c>
      <c r="B7067" s="145" t="str">
        <f>IFERROR(VLOOKUP(Proc[[#This Row],[App]],Table2[],3,0),"open")</f>
        <v>ok</v>
      </c>
      <c r="C7067" s="147" t="s">
        <v>369</v>
      </c>
      <c r="D7067" s="152" t="s">
        <v>6740</v>
      </c>
      <c r="E7067" s="152" t="s">
        <v>7104</v>
      </c>
      <c r="F7067" s="148" t="s">
        <v>7104</v>
      </c>
      <c r="G7067" s="146" t="s">
        <v>406</v>
      </c>
      <c r="H7067" s="145" t="str">
        <f>IF(Proc[[#This Row],[type]]="LFF (MDG-F)",MID(Proc[[#This Row],[Obj]],13,10),"")</f>
        <v>1756C07356</v>
      </c>
      <c r="I7067" s="152"/>
      <c r="J7067" s="145" t="b">
        <f>Proc[[#This Row],[Requested]]=Proc[[#This Row],[CurrentParent]]</f>
        <v>1</v>
      </c>
      <c r="K7067" s="145" t="str">
        <f>IF(Proc[[#This Row],[Author]]="Marcela Urrego",VLOOKUP(LEFT(Proc[[#This Row],[Requested]],1),Table3[#All],2,0),VLOOKUP(Proc[[#This Row],[Author]],Table4[],2,0))</f>
        <v>LS</v>
      </c>
      <c r="L7067" s="148" t="s">
        <v>7174</v>
      </c>
      <c r="M7067" s="140">
        <v>46065</v>
      </c>
      <c r="N7067" s="140"/>
      <c r="O7067" s="140"/>
      <c r="P7067" s="140" t="str">
        <f ca="1">IF(Proc[[#This Row],[DaysAgeing]]&gt;5,"yep","on track")</f>
        <v>yep</v>
      </c>
      <c r="Q7067" s="2">
        <f ca="1">IF(Proc[[#This Row],[DateClosed]]="",ABS(NETWORKDAYS(Proc[[#This Row],[DateOpened]],TODAY()))-1,ABS(NETWORKDAYS(Proc[[#This Row],[DateOpened]],Proc[[#This Row],[DateClosed]]))-1)</f>
        <v>36</v>
      </c>
      <c r="R7067" s="140" t="s">
        <v>488</v>
      </c>
      <c r="S7067" s="145"/>
      <c r="T7067" s="153">
        <v>7066</v>
      </c>
    </row>
    <row r="7068" spans="1:20" hidden="1">
      <c r="A7068" s="146" t="s">
        <v>7148</v>
      </c>
      <c r="B7068" s="145" t="str">
        <f>IFERROR(VLOOKUP(Proc[[#This Row],[App]],Table2[],3,0),"open")</f>
        <v>ok</v>
      </c>
      <c r="C7068" s="147" t="s">
        <v>369</v>
      </c>
      <c r="D7068" s="152" t="s">
        <v>6741</v>
      </c>
      <c r="E7068" s="152" t="s">
        <v>7104</v>
      </c>
      <c r="F7068" s="148" t="s">
        <v>7104</v>
      </c>
      <c r="G7068" s="146" t="s">
        <v>406</v>
      </c>
      <c r="H7068" s="145" t="str">
        <f>IF(Proc[[#This Row],[type]]="LFF (MDG-F)",MID(Proc[[#This Row],[Obj]],13,10),"")</f>
        <v>2034C05373</v>
      </c>
      <c r="I7068" s="152"/>
      <c r="J7068" s="145" t="b">
        <f>Proc[[#This Row],[Requested]]=Proc[[#This Row],[CurrentParent]]</f>
        <v>1</v>
      </c>
      <c r="K7068" s="145" t="str">
        <f>IF(Proc[[#This Row],[Author]]="Marcela Urrego",VLOOKUP(LEFT(Proc[[#This Row],[Requested]],1),Table3[#All],2,0),VLOOKUP(Proc[[#This Row],[Author]],Table4[],2,0))</f>
        <v>LS</v>
      </c>
      <c r="L7068" s="148" t="s">
        <v>7174</v>
      </c>
      <c r="M7068" s="140">
        <v>46065</v>
      </c>
      <c r="N7068" s="140"/>
      <c r="O7068" s="140"/>
      <c r="P7068" s="140" t="str">
        <f ca="1">IF(Proc[[#This Row],[DaysAgeing]]&gt;5,"yep","on track")</f>
        <v>yep</v>
      </c>
      <c r="Q7068" s="2">
        <f ca="1">IF(Proc[[#This Row],[DateClosed]]="",ABS(NETWORKDAYS(Proc[[#This Row],[DateOpened]],TODAY()))-1,ABS(NETWORKDAYS(Proc[[#This Row],[DateOpened]],Proc[[#This Row],[DateClosed]]))-1)</f>
        <v>36</v>
      </c>
      <c r="R7068" s="140" t="s">
        <v>488</v>
      </c>
      <c r="S7068" s="145"/>
      <c r="T7068" s="153">
        <v>7067</v>
      </c>
    </row>
    <row r="7069" spans="1:20" hidden="1">
      <c r="A7069" s="146" t="s">
        <v>7148</v>
      </c>
      <c r="B7069" s="145" t="str">
        <f>IFERROR(VLOOKUP(Proc[[#This Row],[App]],Table2[],3,0),"open")</f>
        <v>ok</v>
      </c>
      <c r="C7069" s="146" t="s">
        <v>369</v>
      </c>
      <c r="D7069" s="152" t="s">
        <v>6742</v>
      </c>
      <c r="E7069" s="152" t="s">
        <v>7104</v>
      </c>
      <c r="F7069" s="145" t="s">
        <v>7104</v>
      </c>
      <c r="G7069" s="146" t="s">
        <v>400</v>
      </c>
      <c r="H7069" s="145" t="str">
        <f>IF(Proc[[#This Row],[type]]="LFF (MDG-F)",MID(Proc[[#This Row],[Obj]],13,10),"")</f>
        <v/>
      </c>
      <c r="I7069" s="152"/>
      <c r="J7069" s="145" t="b">
        <f>Proc[[#This Row],[Requested]]=Proc[[#This Row],[CurrentParent]]</f>
        <v>1</v>
      </c>
      <c r="K7069" s="145" t="str">
        <f>IF(Proc[[#This Row],[Author]]="Marcela Urrego",VLOOKUP(LEFT(Proc[[#This Row],[Requested]],1),Table3[#All],2,0),VLOOKUP(Proc[[#This Row],[Author]],Table4[],2,0))</f>
        <v>LS</v>
      </c>
      <c r="L7069" s="148" t="s">
        <v>7174</v>
      </c>
      <c r="M7069" s="140">
        <v>46065</v>
      </c>
      <c r="N7069" s="140"/>
      <c r="O7069" s="140"/>
      <c r="P7069" s="140" t="str">
        <f ca="1">IF(Proc[[#This Row],[DaysAgeing]]&gt;5,"yep","on track")</f>
        <v>yep</v>
      </c>
      <c r="Q7069" s="2">
        <f ca="1">IF(Proc[[#This Row],[DateClosed]]="",ABS(NETWORKDAYS(Proc[[#This Row],[DateOpened]],TODAY()))-1,ABS(NETWORKDAYS(Proc[[#This Row],[DateOpened]],Proc[[#This Row],[DateClosed]]))-1)</f>
        <v>36</v>
      </c>
      <c r="R7069" s="140" t="s">
        <v>488</v>
      </c>
      <c r="S7069" s="145"/>
      <c r="T7069" s="153">
        <v>7068</v>
      </c>
    </row>
    <row r="7070" spans="1:20" hidden="1">
      <c r="A7070" s="146" t="s">
        <v>7148</v>
      </c>
      <c r="B7070" s="145" t="str">
        <f>IFERROR(VLOOKUP(Proc[[#This Row],[App]],Table2[],3,0),"open")</f>
        <v>ok</v>
      </c>
      <c r="C7070" s="146" t="s">
        <v>369</v>
      </c>
      <c r="D7070" s="152" t="s">
        <v>6743</v>
      </c>
      <c r="E7070" s="152" t="s">
        <v>7104</v>
      </c>
      <c r="F7070" s="145" t="s">
        <v>7104</v>
      </c>
      <c r="G7070" s="146" t="s">
        <v>400</v>
      </c>
      <c r="H7070" s="145" t="str">
        <f>IF(Proc[[#This Row],[type]]="LFF (MDG-F)",MID(Proc[[#This Row],[Obj]],13,10),"")</f>
        <v/>
      </c>
      <c r="I7070" s="152"/>
      <c r="J7070" s="145" t="b">
        <f>Proc[[#This Row],[Requested]]=Proc[[#This Row],[CurrentParent]]</f>
        <v>1</v>
      </c>
      <c r="K7070" s="145" t="str">
        <f>IF(Proc[[#This Row],[Author]]="Marcela Urrego",VLOOKUP(LEFT(Proc[[#This Row],[Requested]],1),Table3[#All],2,0),VLOOKUP(Proc[[#This Row],[Author]],Table4[],2,0))</f>
        <v>LS</v>
      </c>
      <c r="L7070" s="148" t="s">
        <v>7174</v>
      </c>
      <c r="M7070" s="140">
        <v>46065</v>
      </c>
      <c r="N7070" s="140"/>
      <c r="O7070" s="140"/>
      <c r="P7070" s="140" t="str">
        <f ca="1">IF(Proc[[#This Row],[DaysAgeing]]&gt;5,"yep","on track")</f>
        <v>yep</v>
      </c>
      <c r="Q7070" s="2">
        <f ca="1">IF(Proc[[#This Row],[DateClosed]]="",ABS(NETWORKDAYS(Proc[[#This Row],[DateOpened]],TODAY()))-1,ABS(NETWORKDAYS(Proc[[#This Row],[DateOpened]],Proc[[#This Row],[DateClosed]]))-1)</f>
        <v>36</v>
      </c>
      <c r="R7070" s="140" t="s">
        <v>488</v>
      </c>
      <c r="S7070" s="145"/>
      <c r="T7070" s="153">
        <v>7069</v>
      </c>
    </row>
    <row r="7071" spans="1:20" hidden="1">
      <c r="A7071" s="146" t="s">
        <v>7148</v>
      </c>
      <c r="B7071" s="145" t="str">
        <f>IFERROR(VLOOKUP(Proc[[#This Row],[App]],Table2[],3,0),"open")</f>
        <v>ok</v>
      </c>
      <c r="C7071" s="147" t="s">
        <v>369</v>
      </c>
      <c r="D7071" s="152" t="s">
        <v>6744</v>
      </c>
      <c r="E7071" s="152" t="s">
        <v>7104</v>
      </c>
      <c r="F7071" s="148" t="s">
        <v>7104</v>
      </c>
      <c r="G7071" s="146" t="s">
        <v>406</v>
      </c>
      <c r="H7071" s="145" t="str">
        <f>IF(Proc[[#This Row],[type]]="LFF (MDG-F)",MID(Proc[[#This Row],[Obj]],13,10),"")</f>
        <v>2025C03559</v>
      </c>
      <c r="I7071" s="152"/>
      <c r="J7071" s="145" t="b">
        <f>Proc[[#This Row],[Requested]]=Proc[[#This Row],[CurrentParent]]</f>
        <v>1</v>
      </c>
      <c r="K7071" s="145" t="str">
        <f>IF(Proc[[#This Row],[Author]]="Marcela Urrego",VLOOKUP(LEFT(Proc[[#This Row],[Requested]],1),Table3[#All],2,0),VLOOKUP(Proc[[#This Row],[Author]],Table4[],2,0))</f>
        <v>LS</v>
      </c>
      <c r="L7071" s="148" t="s">
        <v>7174</v>
      </c>
      <c r="M7071" s="140">
        <v>46065</v>
      </c>
      <c r="N7071" s="140"/>
      <c r="O7071" s="140"/>
      <c r="P7071" s="140" t="str">
        <f ca="1">IF(Proc[[#This Row],[DaysAgeing]]&gt;5,"yep","on track")</f>
        <v>yep</v>
      </c>
      <c r="Q7071" s="2">
        <f ca="1">IF(Proc[[#This Row],[DateClosed]]="",ABS(NETWORKDAYS(Proc[[#This Row],[DateOpened]],TODAY()))-1,ABS(NETWORKDAYS(Proc[[#This Row],[DateOpened]],Proc[[#This Row],[DateClosed]]))-1)</f>
        <v>36</v>
      </c>
      <c r="R7071" s="140" t="s">
        <v>488</v>
      </c>
      <c r="S7071" s="145"/>
      <c r="T7071" s="153">
        <v>7070</v>
      </c>
    </row>
    <row r="7072" spans="1:20" hidden="1">
      <c r="A7072" s="146" t="s">
        <v>7148</v>
      </c>
      <c r="B7072" s="145" t="str">
        <f>IFERROR(VLOOKUP(Proc[[#This Row],[App]],Table2[],3,0),"open")</f>
        <v>ok</v>
      </c>
      <c r="C7072" s="147" t="s">
        <v>369</v>
      </c>
      <c r="D7072" s="152" t="s">
        <v>6745</v>
      </c>
      <c r="E7072" s="152" t="s">
        <v>7106</v>
      </c>
      <c r="F7072" s="148" t="s">
        <v>7106</v>
      </c>
      <c r="G7072" s="146" t="s">
        <v>406</v>
      </c>
      <c r="H7072" s="145" t="str">
        <f>IF(Proc[[#This Row],[type]]="LFF (MDG-F)",MID(Proc[[#This Row],[Obj]],13,10),"")</f>
        <v>2034C05337</v>
      </c>
      <c r="I7072" s="152"/>
      <c r="J7072" s="145" t="b">
        <f>Proc[[#This Row],[Requested]]=Proc[[#This Row],[CurrentParent]]</f>
        <v>1</v>
      </c>
      <c r="K7072" s="145" t="str">
        <f>IF(Proc[[#This Row],[Author]]="Marcela Urrego",VLOOKUP(LEFT(Proc[[#This Row],[Requested]],1),Table3[#All],2,0),VLOOKUP(Proc[[#This Row],[Author]],Table4[],2,0))</f>
        <v>LS</v>
      </c>
      <c r="L7072" s="148" t="s">
        <v>7174</v>
      </c>
      <c r="M7072" s="140">
        <v>46065</v>
      </c>
      <c r="N7072" s="140"/>
      <c r="O7072" s="140"/>
      <c r="P7072" s="140" t="str">
        <f ca="1">IF(Proc[[#This Row],[DaysAgeing]]&gt;5,"yep","on track")</f>
        <v>yep</v>
      </c>
      <c r="Q7072" s="2">
        <f ca="1">IF(Proc[[#This Row],[DateClosed]]="",ABS(NETWORKDAYS(Proc[[#This Row],[DateOpened]],TODAY()))-1,ABS(NETWORKDAYS(Proc[[#This Row],[DateOpened]],Proc[[#This Row],[DateClosed]]))-1)</f>
        <v>36</v>
      </c>
      <c r="R7072" s="140" t="s">
        <v>488</v>
      </c>
      <c r="S7072" s="145"/>
      <c r="T7072" s="153">
        <v>7071</v>
      </c>
    </row>
    <row r="7073" spans="1:20" hidden="1">
      <c r="A7073" s="146" t="s">
        <v>7148</v>
      </c>
      <c r="B7073" s="153" t="str">
        <f>IFERROR(VLOOKUP(Proc[[#This Row],[App]],Table2[],3,0),"open")</f>
        <v>ok</v>
      </c>
      <c r="C7073" s="146" t="s">
        <v>369</v>
      </c>
      <c r="D7073" s="152" t="s">
        <v>6746</v>
      </c>
      <c r="E7073" s="152" t="s">
        <v>7104</v>
      </c>
      <c r="F7073" s="153" t="s">
        <v>7104</v>
      </c>
      <c r="G7073" s="146" t="s">
        <v>400</v>
      </c>
      <c r="H7073" s="145" t="str">
        <f>IF(Proc[[#This Row],[type]]="LFF (MDG-F)",MID(Proc[[#This Row],[Obj]],13,10),"")</f>
        <v/>
      </c>
      <c r="I7073" s="152"/>
      <c r="J7073" s="145" t="b">
        <f>Proc[[#This Row],[Requested]]=Proc[[#This Row],[CurrentParent]]</f>
        <v>1</v>
      </c>
      <c r="K7073" s="153" t="str">
        <f>IF(Proc[[#This Row],[Author]]="Marcela Urrego",VLOOKUP(LEFT(Proc[[#This Row],[Requested]],1),Table3[#All],2,0),VLOOKUP(Proc[[#This Row],[Author]],Table4[],2,0))</f>
        <v>LS</v>
      </c>
      <c r="L7073" s="148" t="s">
        <v>7174</v>
      </c>
      <c r="M7073" s="140">
        <v>46065</v>
      </c>
      <c r="N7073" s="140"/>
      <c r="O7073" s="140"/>
      <c r="P7073" s="140" t="str">
        <f ca="1">IF(Proc[[#This Row],[DaysAgeing]]&gt;5,"yep","on track")</f>
        <v>yep</v>
      </c>
      <c r="Q7073" s="2">
        <f ca="1">IF(Proc[[#This Row],[DateClosed]]="",ABS(NETWORKDAYS(Proc[[#This Row],[DateOpened]],TODAY()))-1,ABS(NETWORKDAYS(Proc[[#This Row],[DateOpened]],Proc[[#This Row],[DateClosed]]))-1)</f>
        <v>36</v>
      </c>
      <c r="R7073" s="140" t="s">
        <v>488</v>
      </c>
      <c r="S7073" s="145"/>
      <c r="T7073" s="153">
        <v>7072</v>
      </c>
    </row>
    <row r="7074" spans="1:20" hidden="1">
      <c r="A7074" s="146" t="s">
        <v>7148</v>
      </c>
      <c r="B7074" s="145" t="str">
        <f>IFERROR(VLOOKUP(Proc[[#This Row],[App]],Table2[],3,0),"open")</f>
        <v>ok</v>
      </c>
      <c r="C7074" s="146" t="s">
        <v>369</v>
      </c>
      <c r="D7074" s="152" t="s">
        <v>6747</v>
      </c>
      <c r="E7074" s="152" t="s">
        <v>7106</v>
      </c>
      <c r="F7074" s="145" t="s">
        <v>7106</v>
      </c>
      <c r="G7074" s="146" t="s">
        <v>400</v>
      </c>
      <c r="H7074" s="145" t="str">
        <f>IF(Proc[[#This Row],[type]]="LFF (MDG-F)",MID(Proc[[#This Row],[Obj]],13,10),"")</f>
        <v/>
      </c>
      <c r="I7074" s="152"/>
      <c r="J7074" s="145" t="b">
        <f>Proc[[#This Row],[Requested]]=Proc[[#This Row],[CurrentParent]]</f>
        <v>1</v>
      </c>
      <c r="K7074" s="145" t="str">
        <f>IF(Proc[[#This Row],[Author]]="Marcela Urrego",VLOOKUP(LEFT(Proc[[#This Row],[Requested]],1),Table3[#All],2,0),VLOOKUP(Proc[[#This Row],[Author]],Table4[],2,0))</f>
        <v>LS</v>
      </c>
      <c r="L7074" s="148" t="s">
        <v>7174</v>
      </c>
      <c r="M7074" s="140">
        <v>46065</v>
      </c>
      <c r="N7074" s="140"/>
      <c r="O7074" s="140"/>
      <c r="P7074" s="140" t="str">
        <f ca="1">IF(Proc[[#This Row],[DaysAgeing]]&gt;5,"yep","on track")</f>
        <v>yep</v>
      </c>
      <c r="Q7074" s="2">
        <f ca="1">IF(Proc[[#This Row],[DateClosed]]="",ABS(NETWORKDAYS(Proc[[#This Row],[DateOpened]],TODAY()))-1,ABS(NETWORKDAYS(Proc[[#This Row],[DateOpened]],Proc[[#This Row],[DateClosed]]))-1)</f>
        <v>36</v>
      </c>
      <c r="R7074" s="140" t="s">
        <v>488</v>
      </c>
      <c r="S7074" s="145"/>
      <c r="T7074" s="153">
        <v>7073</v>
      </c>
    </row>
    <row r="7075" spans="1:20" hidden="1">
      <c r="A7075" s="146" t="s">
        <v>7148</v>
      </c>
      <c r="B7075" s="145" t="str">
        <f>IFERROR(VLOOKUP(Proc[[#This Row],[App]],Table2[],3,0),"open")</f>
        <v>ok</v>
      </c>
      <c r="C7075" s="146" t="s">
        <v>369</v>
      </c>
      <c r="D7075" s="152" t="s">
        <v>6748</v>
      </c>
      <c r="E7075" s="152" t="s">
        <v>7106</v>
      </c>
      <c r="F7075" s="145" t="s">
        <v>7106</v>
      </c>
      <c r="G7075" s="146" t="s">
        <v>400</v>
      </c>
      <c r="H7075" s="145" t="str">
        <f>IF(Proc[[#This Row],[type]]="LFF (MDG-F)",MID(Proc[[#This Row],[Obj]],13,10),"")</f>
        <v/>
      </c>
      <c r="I7075" s="152"/>
      <c r="J7075" s="145" t="b">
        <f>Proc[[#This Row],[Requested]]=Proc[[#This Row],[CurrentParent]]</f>
        <v>1</v>
      </c>
      <c r="K7075" s="145" t="str">
        <f>IF(Proc[[#This Row],[Author]]="Marcela Urrego",VLOOKUP(LEFT(Proc[[#This Row],[Requested]],1),Table3[#All],2,0),VLOOKUP(Proc[[#This Row],[Author]],Table4[],2,0))</f>
        <v>LS</v>
      </c>
      <c r="L7075" s="148" t="s">
        <v>7174</v>
      </c>
      <c r="M7075" s="140">
        <v>46065</v>
      </c>
      <c r="N7075" s="140"/>
      <c r="O7075" s="140"/>
      <c r="P7075" s="140" t="str">
        <f ca="1">IF(Proc[[#This Row],[DaysAgeing]]&gt;5,"yep","on track")</f>
        <v>yep</v>
      </c>
      <c r="Q7075" s="2">
        <f ca="1">IF(Proc[[#This Row],[DateClosed]]="",ABS(NETWORKDAYS(Proc[[#This Row],[DateOpened]],TODAY()))-1,ABS(NETWORKDAYS(Proc[[#This Row],[DateOpened]],Proc[[#This Row],[DateClosed]]))-1)</f>
        <v>36</v>
      </c>
      <c r="R7075" s="140" t="s">
        <v>488</v>
      </c>
      <c r="S7075" s="145"/>
      <c r="T7075" s="153">
        <v>7074</v>
      </c>
    </row>
    <row r="7076" spans="1:20" hidden="1">
      <c r="A7076" s="146" t="s">
        <v>7148</v>
      </c>
      <c r="B7076" s="145" t="str">
        <f>IFERROR(VLOOKUP(Proc[[#This Row],[App]],Table2[],3,0),"open")</f>
        <v>ok</v>
      </c>
      <c r="C7076" s="146" t="s">
        <v>369</v>
      </c>
      <c r="D7076" s="152" t="s">
        <v>6749</v>
      </c>
      <c r="E7076" s="152" t="s">
        <v>7106</v>
      </c>
      <c r="F7076" s="145" t="s">
        <v>7106</v>
      </c>
      <c r="G7076" s="146" t="s">
        <v>400</v>
      </c>
      <c r="H7076" s="145" t="str">
        <f>IF(Proc[[#This Row],[type]]="LFF (MDG-F)",MID(Proc[[#This Row],[Obj]],13,10),"")</f>
        <v/>
      </c>
      <c r="I7076" s="152"/>
      <c r="J7076" s="145" t="b">
        <f>Proc[[#This Row],[Requested]]=Proc[[#This Row],[CurrentParent]]</f>
        <v>1</v>
      </c>
      <c r="K7076" s="145" t="str">
        <f>IF(Proc[[#This Row],[Author]]="Marcela Urrego",VLOOKUP(LEFT(Proc[[#This Row],[Requested]],1),Table3[#All],2,0),VLOOKUP(Proc[[#This Row],[Author]],Table4[],2,0))</f>
        <v>LS</v>
      </c>
      <c r="L7076" s="148" t="s">
        <v>7174</v>
      </c>
      <c r="M7076" s="140">
        <v>46065</v>
      </c>
      <c r="N7076" s="140"/>
      <c r="O7076" s="140"/>
      <c r="P7076" s="140" t="str">
        <f ca="1">IF(Proc[[#This Row],[DaysAgeing]]&gt;5,"yep","on track")</f>
        <v>yep</v>
      </c>
      <c r="Q7076" s="2">
        <f ca="1">IF(Proc[[#This Row],[DateClosed]]="",ABS(NETWORKDAYS(Proc[[#This Row],[DateOpened]],TODAY()))-1,ABS(NETWORKDAYS(Proc[[#This Row],[DateOpened]],Proc[[#This Row],[DateClosed]]))-1)</f>
        <v>36</v>
      </c>
      <c r="R7076" s="140" t="s">
        <v>488</v>
      </c>
      <c r="S7076" s="145"/>
      <c r="T7076" s="153">
        <v>7075</v>
      </c>
    </row>
    <row r="7077" spans="1:20" hidden="1">
      <c r="A7077" s="146" t="s">
        <v>7148</v>
      </c>
      <c r="B7077" s="153" t="str">
        <f>IFERROR(VLOOKUP(Proc[[#This Row],[App]],Table2[],3,0),"open")</f>
        <v>ok</v>
      </c>
      <c r="C7077" s="146" t="s">
        <v>369</v>
      </c>
      <c r="D7077" s="152" t="s">
        <v>6750</v>
      </c>
      <c r="E7077" s="152" t="s">
        <v>7106</v>
      </c>
      <c r="F7077" s="153" t="s">
        <v>7106</v>
      </c>
      <c r="G7077" s="146" t="s">
        <v>400</v>
      </c>
      <c r="H7077" s="145" t="str">
        <f>IF(Proc[[#This Row],[type]]="LFF (MDG-F)",MID(Proc[[#This Row],[Obj]],13,10),"")</f>
        <v/>
      </c>
      <c r="I7077" s="152"/>
      <c r="J7077" s="145" t="b">
        <f>Proc[[#This Row],[Requested]]=Proc[[#This Row],[CurrentParent]]</f>
        <v>1</v>
      </c>
      <c r="K7077" s="153" t="str">
        <f>IF(Proc[[#This Row],[Author]]="Marcela Urrego",VLOOKUP(LEFT(Proc[[#This Row],[Requested]],1),Table3[#All],2,0),VLOOKUP(Proc[[#This Row],[Author]],Table4[],2,0))</f>
        <v>LS</v>
      </c>
      <c r="L7077" s="148" t="s">
        <v>7174</v>
      </c>
      <c r="M7077" s="140">
        <v>46065</v>
      </c>
      <c r="N7077" s="140"/>
      <c r="O7077" s="140"/>
      <c r="P7077" s="140" t="str">
        <f ca="1">IF(Proc[[#This Row],[DaysAgeing]]&gt;5,"yep","on track")</f>
        <v>yep</v>
      </c>
      <c r="Q7077" s="2">
        <f ca="1">IF(Proc[[#This Row],[DateClosed]]="",ABS(NETWORKDAYS(Proc[[#This Row],[DateOpened]],TODAY()))-1,ABS(NETWORKDAYS(Proc[[#This Row],[DateOpened]],Proc[[#This Row],[DateClosed]]))-1)</f>
        <v>36</v>
      </c>
      <c r="R7077" s="140" t="s">
        <v>488</v>
      </c>
      <c r="S7077" s="145"/>
      <c r="T7077" s="153">
        <v>7076</v>
      </c>
    </row>
    <row r="7078" spans="1:20" hidden="1">
      <c r="A7078" s="146" t="s">
        <v>7148</v>
      </c>
      <c r="B7078" s="145" t="str">
        <f>IFERROR(VLOOKUP(Proc[[#This Row],[App]],Table2[],3,0),"open")</f>
        <v>ok</v>
      </c>
      <c r="C7078" s="146" t="s">
        <v>369</v>
      </c>
      <c r="D7078" s="152" t="s">
        <v>6751</v>
      </c>
      <c r="E7078" s="152" t="s">
        <v>7106</v>
      </c>
      <c r="F7078" s="145" t="s">
        <v>7106</v>
      </c>
      <c r="G7078" s="146" t="s">
        <v>400</v>
      </c>
      <c r="H7078" s="145" t="str">
        <f>IF(Proc[[#This Row],[type]]="LFF (MDG-F)",MID(Proc[[#This Row],[Obj]],13,10),"")</f>
        <v/>
      </c>
      <c r="I7078" s="152"/>
      <c r="J7078" s="145" t="b">
        <f>Proc[[#This Row],[Requested]]=Proc[[#This Row],[CurrentParent]]</f>
        <v>1</v>
      </c>
      <c r="K7078" s="145" t="str">
        <f>IF(Proc[[#This Row],[Author]]="Marcela Urrego",VLOOKUP(LEFT(Proc[[#This Row],[Requested]],1),Table3[#All],2,0),VLOOKUP(Proc[[#This Row],[Author]],Table4[],2,0))</f>
        <v>LS</v>
      </c>
      <c r="L7078" s="148" t="s">
        <v>7174</v>
      </c>
      <c r="M7078" s="140">
        <v>46065</v>
      </c>
      <c r="N7078" s="140"/>
      <c r="O7078" s="140"/>
      <c r="P7078" s="140" t="str">
        <f ca="1">IF(Proc[[#This Row],[DaysAgeing]]&gt;5,"yep","on track")</f>
        <v>yep</v>
      </c>
      <c r="Q7078" s="2">
        <f ca="1">IF(Proc[[#This Row],[DateClosed]]="",ABS(NETWORKDAYS(Proc[[#This Row],[DateOpened]],TODAY()))-1,ABS(NETWORKDAYS(Proc[[#This Row],[DateOpened]],Proc[[#This Row],[DateClosed]]))-1)</f>
        <v>36</v>
      </c>
      <c r="R7078" s="140" t="s">
        <v>488</v>
      </c>
      <c r="S7078" s="145"/>
      <c r="T7078" s="153">
        <v>7077</v>
      </c>
    </row>
    <row r="7079" spans="1:20" hidden="1">
      <c r="A7079" s="146" t="s">
        <v>7148</v>
      </c>
      <c r="B7079" s="145" t="str">
        <f>IFERROR(VLOOKUP(Proc[[#This Row],[App]],Table2[],3,0),"open")</f>
        <v>ok</v>
      </c>
      <c r="C7079" s="146" t="s">
        <v>369</v>
      </c>
      <c r="D7079" s="152" t="s">
        <v>6752</v>
      </c>
      <c r="E7079" s="152" t="s">
        <v>7106</v>
      </c>
      <c r="F7079" s="153" t="s">
        <v>7106</v>
      </c>
      <c r="G7079" s="146" t="s">
        <v>400</v>
      </c>
      <c r="H7079" s="145" t="str">
        <f>IF(Proc[[#This Row],[type]]="LFF (MDG-F)",MID(Proc[[#This Row],[Obj]],13,10),"")</f>
        <v/>
      </c>
      <c r="I7079" s="152"/>
      <c r="J7079" s="145" t="b">
        <f>Proc[[#This Row],[Requested]]=Proc[[#This Row],[CurrentParent]]</f>
        <v>1</v>
      </c>
      <c r="K7079" s="145" t="str">
        <f>IF(Proc[[#This Row],[Author]]="Marcela Urrego",VLOOKUP(LEFT(Proc[[#This Row],[Requested]],1),Table3[#All],2,0),VLOOKUP(Proc[[#This Row],[Author]],Table4[],2,0))</f>
        <v>LS</v>
      </c>
      <c r="L7079" s="148" t="s">
        <v>7174</v>
      </c>
      <c r="M7079" s="140">
        <v>46065</v>
      </c>
      <c r="N7079" s="140"/>
      <c r="O7079" s="140"/>
      <c r="P7079" s="140" t="str">
        <f ca="1">IF(Proc[[#This Row],[DaysAgeing]]&gt;5,"yep","on track")</f>
        <v>yep</v>
      </c>
      <c r="Q7079" s="2">
        <f ca="1">IF(Proc[[#This Row],[DateClosed]]="",ABS(NETWORKDAYS(Proc[[#This Row],[DateOpened]],TODAY()))-1,ABS(NETWORKDAYS(Proc[[#This Row],[DateOpened]],Proc[[#This Row],[DateClosed]]))-1)</f>
        <v>36</v>
      </c>
      <c r="R7079" s="140" t="s">
        <v>488</v>
      </c>
      <c r="S7079" s="145"/>
      <c r="T7079" s="153">
        <v>7078</v>
      </c>
    </row>
    <row r="7080" spans="1:20" hidden="1">
      <c r="A7080" s="146" t="s">
        <v>7148</v>
      </c>
      <c r="B7080" s="145" t="str">
        <f>IFERROR(VLOOKUP(Proc[[#This Row],[App]],Table2[],3,0),"open")</f>
        <v>ok</v>
      </c>
      <c r="C7080" s="146" t="s">
        <v>369</v>
      </c>
      <c r="D7080" s="152" t="s">
        <v>6753</v>
      </c>
      <c r="E7080" s="152" t="s">
        <v>7106</v>
      </c>
      <c r="F7080" s="145" t="s">
        <v>7106</v>
      </c>
      <c r="G7080" s="146" t="s">
        <v>400</v>
      </c>
      <c r="H7080" s="145" t="str">
        <f>IF(Proc[[#This Row],[type]]="LFF (MDG-F)",MID(Proc[[#This Row],[Obj]],13,10),"")</f>
        <v/>
      </c>
      <c r="I7080" s="152"/>
      <c r="J7080" s="145" t="b">
        <f>Proc[[#This Row],[Requested]]=Proc[[#This Row],[CurrentParent]]</f>
        <v>1</v>
      </c>
      <c r="K7080" s="145" t="str">
        <f>IF(Proc[[#This Row],[Author]]="Marcela Urrego",VLOOKUP(LEFT(Proc[[#This Row],[Requested]],1),Table3[#All],2,0),VLOOKUP(Proc[[#This Row],[Author]],Table4[],2,0))</f>
        <v>LS</v>
      </c>
      <c r="L7080" s="148" t="s">
        <v>7174</v>
      </c>
      <c r="M7080" s="140">
        <v>46065</v>
      </c>
      <c r="N7080" s="140"/>
      <c r="O7080" s="140"/>
      <c r="P7080" s="140" t="str">
        <f ca="1">IF(Proc[[#This Row],[DaysAgeing]]&gt;5,"yep","on track")</f>
        <v>yep</v>
      </c>
      <c r="Q7080" s="2">
        <f ca="1">IF(Proc[[#This Row],[DateClosed]]="",ABS(NETWORKDAYS(Proc[[#This Row],[DateOpened]],TODAY()))-1,ABS(NETWORKDAYS(Proc[[#This Row],[DateOpened]],Proc[[#This Row],[DateClosed]]))-1)</f>
        <v>36</v>
      </c>
      <c r="R7080" s="140" t="s">
        <v>488</v>
      </c>
      <c r="S7080" s="145"/>
      <c r="T7080" s="153">
        <v>7079</v>
      </c>
    </row>
    <row r="7081" spans="1:20" hidden="1">
      <c r="A7081" s="146" t="s">
        <v>7148</v>
      </c>
      <c r="B7081" s="153" t="str">
        <f>IFERROR(VLOOKUP(Proc[[#This Row],[App]],Table2[],3,0),"open")</f>
        <v>ok</v>
      </c>
      <c r="C7081" s="146" t="s">
        <v>369</v>
      </c>
      <c r="D7081" s="152" t="s">
        <v>6754</v>
      </c>
      <c r="E7081" s="152" t="s">
        <v>7106</v>
      </c>
      <c r="F7081" s="153" t="s">
        <v>7106</v>
      </c>
      <c r="G7081" s="146" t="s">
        <v>400</v>
      </c>
      <c r="H7081" s="145" t="str">
        <f>IF(Proc[[#This Row],[type]]="LFF (MDG-F)",MID(Proc[[#This Row],[Obj]],13,10),"")</f>
        <v/>
      </c>
      <c r="I7081" s="152"/>
      <c r="J7081" s="145" t="b">
        <f>Proc[[#This Row],[Requested]]=Proc[[#This Row],[CurrentParent]]</f>
        <v>1</v>
      </c>
      <c r="K7081" s="153" t="str">
        <f>IF(Proc[[#This Row],[Author]]="Marcela Urrego",VLOOKUP(LEFT(Proc[[#This Row],[Requested]],1),Table3[#All],2,0),VLOOKUP(Proc[[#This Row],[Author]],Table4[],2,0))</f>
        <v>LS</v>
      </c>
      <c r="L7081" s="148" t="s">
        <v>7174</v>
      </c>
      <c r="M7081" s="140">
        <v>46065</v>
      </c>
      <c r="N7081" s="140"/>
      <c r="O7081" s="140"/>
      <c r="P7081" s="140" t="str">
        <f ca="1">IF(Proc[[#This Row],[DaysAgeing]]&gt;5,"yep","on track")</f>
        <v>yep</v>
      </c>
      <c r="Q7081" s="2">
        <f ca="1">IF(Proc[[#This Row],[DateClosed]]="",ABS(NETWORKDAYS(Proc[[#This Row],[DateOpened]],TODAY()))-1,ABS(NETWORKDAYS(Proc[[#This Row],[DateOpened]],Proc[[#This Row],[DateClosed]]))-1)</f>
        <v>36</v>
      </c>
      <c r="R7081" s="140" t="s">
        <v>488</v>
      </c>
      <c r="S7081" s="145"/>
      <c r="T7081" s="153">
        <v>7080</v>
      </c>
    </row>
    <row r="7082" spans="1:20" hidden="1">
      <c r="A7082" s="146" t="s">
        <v>7148</v>
      </c>
      <c r="B7082" s="145" t="str">
        <f>IFERROR(VLOOKUP(Proc[[#This Row],[App]],Table2[],3,0),"open")</f>
        <v>ok</v>
      </c>
      <c r="C7082" s="147" t="s">
        <v>369</v>
      </c>
      <c r="D7082" s="152" t="s">
        <v>6755</v>
      </c>
      <c r="E7082" s="152" t="s">
        <v>7106</v>
      </c>
      <c r="F7082" s="148" t="s">
        <v>7106</v>
      </c>
      <c r="G7082" s="146" t="s">
        <v>406</v>
      </c>
      <c r="H7082" s="145" t="str">
        <f>IF(Proc[[#This Row],[type]]="LFF (MDG-F)",MID(Proc[[#This Row],[Obj]],13,10),"")</f>
        <v>2023C02919</v>
      </c>
      <c r="I7082" s="152"/>
      <c r="J7082" s="145" t="b">
        <f>Proc[[#This Row],[Requested]]=Proc[[#This Row],[CurrentParent]]</f>
        <v>1</v>
      </c>
      <c r="K7082" s="145" t="str">
        <f>IF(Proc[[#This Row],[Author]]="Marcela Urrego",VLOOKUP(LEFT(Proc[[#This Row],[Requested]],1),Table3[#All],2,0),VLOOKUP(Proc[[#This Row],[Author]],Table4[],2,0))</f>
        <v>LS</v>
      </c>
      <c r="L7082" s="148" t="s">
        <v>7174</v>
      </c>
      <c r="M7082" s="140">
        <v>46065</v>
      </c>
      <c r="N7082" s="140"/>
      <c r="O7082" s="140"/>
      <c r="P7082" s="140" t="str">
        <f ca="1">IF(Proc[[#This Row],[DaysAgeing]]&gt;5,"yep","on track")</f>
        <v>yep</v>
      </c>
      <c r="Q7082" s="2">
        <f ca="1">IF(Proc[[#This Row],[DateClosed]]="",ABS(NETWORKDAYS(Proc[[#This Row],[DateOpened]],TODAY()))-1,ABS(NETWORKDAYS(Proc[[#This Row],[DateOpened]],Proc[[#This Row],[DateClosed]]))-1)</f>
        <v>36</v>
      </c>
      <c r="R7082" s="140" t="s">
        <v>488</v>
      </c>
      <c r="S7082" s="145"/>
      <c r="T7082" s="153">
        <v>7081</v>
      </c>
    </row>
    <row r="7083" spans="1:20" hidden="1">
      <c r="A7083" s="146" t="s">
        <v>7148</v>
      </c>
      <c r="B7083" s="153" t="str">
        <f>IFERROR(VLOOKUP(Proc[[#This Row],[App]],Table2[],3,0),"open")</f>
        <v>ok</v>
      </c>
      <c r="C7083" s="147" t="s">
        <v>369</v>
      </c>
      <c r="D7083" s="152" t="s">
        <v>6756</v>
      </c>
      <c r="E7083" s="152" t="s">
        <v>7104</v>
      </c>
      <c r="F7083" s="153" t="s">
        <v>7104</v>
      </c>
      <c r="G7083" s="146" t="s">
        <v>406</v>
      </c>
      <c r="H7083" s="145" t="str">
        <f>IF(Proc[[#This Row],[type]]="LFF (MDG-F)",MID(Proc[[#This Row],[Obj]],13,10),"")</f>
        <v>2023C05779</v>
      </c>
      <c r="I7083" s="152"/>
      <c r="J7083" s="145" t="b">
        <f>Proc[[#This Row],[Requested]]=Proc[[#This Row],[CurrentParent]]</f>
        <v>1</v>
      </c>
      <c r="K7083" s="153" t="str">
        <f>IF(Proc[[#This Row],[Author]]="Marcela Urrego",VLOOKUP(LEFT(Proc[[#This Row],[Requested]],1),Table3[#All],2,0),VLOOKUP(Proc[[#This Row],[Author]],Table4[],2,0))</f>
        <v>LS</v>
      </c>
      <c r="L7083" s="148" t="s">
        <v>7174</v>
      </c>
      <c r="M7083" s="140">
        <v>46065</v>
      </c>
      <c r="N7083" s="140"/>
      <c r="O7083" s="140"/>
      <c r="P7083" s="140" t="str">
        <f ca="1">IF(Proc[[#This Row],[DaysAgeing]]&gt;5,"yep","on track")</f>
        <v>yep</v>
      </c>
      <c r="Q7083" s="2">
        <f ca="1">IF(Proc[[#This Row],[DateClosed]]="",ABS(NETWORKDAYS(Proc[[#This Row],[DateOpened]],TODAY()))-1,ABS(NETWORKDAYS(Proc[[#This Row],[DateOpened]],Proc[[#This Row],[DateClosed]]))-1)</f>
        <v>36</v>
      </c>
      <c r="R7083" s="140" t="s">
        <v>488</v>
      </c>
      <c r="S7083" s="145"/>
      <c r="T7083" s="153">
        <v>7082</v>
      </c>
    </row>
    <row r="7084" spans="1:20" hidden="1">
      <c r="A7084" s="146" t="s">
        <v>7148</v>
      </c>
      <c r="B7084" s="153" t="str">
        <f>IFERROR(VLOOKUP(Proc[[#This Row],[App]],Table2[],3,0),"open")</f>
        <v>ok</v>
      </c>
      <c r="C7084" s="147" t="s">
        <v>369</v>
      </c>
      <c r="D7084" s="152" t="s">
        <v>6757</v>
      </c>
      <c r="E7084" s="152" t="s">
        <v>7104</v>
      </c>
      <c r="F7084" s="153" t="s">
        <v>7104</v>
      </c>
      <c r="G7084" s="146" t="s">
        <v>406</v>
      </c>
      <c r="H7084" s="145" t="str">
        <f>IF(Proc[[#This Row],[type]]="LFF (MDG-F)",MID(Proc[[#This Row],[Obj]],13,10),"")</f>
        <v>2029C01305</v>
      </c>
      <c r="I7084" s="152"/>
      <c r="J7084" s="145" t="b">
        <f>Proc[[#This Row],[Requested]]=Proc[[#This Row],[CurrentParent]]</f>
        <v>1</v>
      </c>
      <c r="K7084" s="153" t="str">
        <f>IF(Proc[[#This Row],[Author]]="Marcela Urrego",VLOOKUP(LEFT(Proc[[#This Row],[Requested]],1),Table3[#All],2,0),VLOOKUP(Proc[[#This Row],[Author]],Table4[],2,0))</f>
        <v>LS</v>
      </c>
      <c r="L7084" s="148" t="s">
        <v>7174</v>
      </c>
      <c r="M7084" s="140">
        <v>46065</v>
      </c>
      <c r="N7084" s="140"/>
      <c r="O7084" s="140"/>
      <c r="P7084" s="140" t="str">
        <f ca="1">IF(Proc[[#This Row],[DaysAgeing]]&gt;5,"yep","on track")</f>
        <v>yep</v>
      </c>
      <c r="Q7084" s="2">
        <f ca="1">IF(Proc[[#This Row],[DateClosed]]="",ABS(NETWORKDAYS(Proc[[#This Row],[DateOpened]],TODAY()))-1,ABS(NETWORKDAYS(Proc[[#This Row],[DateOpened]],Proc[[#This Row],[DateClosed]]))-1)</f>
        <v>36</v>
      </c>
      <c r="R7084" s="140" t="s">
        <v>488</v>
      </c>
      <c r="S7084" s="145"/>
      <c r="T7084" s="153">
        <v>7083</v>
      </c>
    </row>
    <row r="7085" spans="1:20" hidden="1">
      <c r="A7085" s="146" t="s">
        <v>7148</v>
      </c>
      <c r="B7085" s="153" t="str">
        <f>IFERROR(VLOOKUP(Proc[[#This Row],[App]],Table2[],3,0),"open")</f>
        <v>ok</v>
      </c>
      <c r="C7085" s="146" t="s">
        <v>369</v>
      </c>
      <c r="D7085" s="152" t="s">
        <v>6758</v>
      </c>
      <c r="E7085" s="152" t="s">
        <v>7104</v>
      </c>
      <c r="F7085" s="153" t="s">
        <v>7104</v>
      </c>
      <c r="G7085" s="146" t="s">
        <v>400</v>
      </c>
      <c r="H7085" s="145" t="str">
        <f>IF(Proc[[#This Row],[type]]="LFF (MDG-F)",MID(Proc[[#This Row],[Obj]],13,10),"")</f>
        <v/>
      </c>
      <c r="I7085" s="152"/>
      <c r="J7085" s="145" t="b">
        <f>Proc[[#This Row],[Requested]]=Proc[[#This Row],[CurrentParent]]</f>
        <v>1</v>
      </c>
      <c r="K7085" s="153" t="str">
        <f>IF(Proc[[#This Row],[Author]]="Marcela Urrego",VLOOKUP(LEFT(Proc[[#This Row],[Requested]],1),Table3[#All],2,0),VLOOKUP(Proc[[#This Row],[Author]],Table4[],2,0))</f>
        <v>LS</v>
      </c>
      <c r="L7085" s="148" t="s">
        <v>7174</v>
      </c>
      <c r="M7085" s="140">
        <v>46065</v>
      </c>
      <c r="N7085" s="140"/>
      <c r="O7085" s="140"/>
      <c r="P7085" s="140" t="str">
        <f ca="1">IF(Proc[[#This Row],[DaysAgeing]]&gt;5,"yep","on track")</f>
        <v>yep</v>
      </c>
      <c r="Q7085" s="2">
        <f ca="1">IF(Proc[[#This Row],[DateClosed]]="",ABS(NETWORKDAYS(Proc[[#This Row],[DateOpened]],TODAY()))-1,ABS(NETWORKDAYS(Proc[[#This Row],[DateOpened]],Proc[[#This Row],[DateClosed]]))-1)</f>
        <v>36</v>
      </c>
      <c r="R7085" s="140" t="s">
        <v>488</v>
      </c>
      <c r="S7085" s="145"/>
      <c r="T7085" s="153">
        <v>7084</v>
      </c>
    </row>
    <row r="7086" spans="1:20" hidden="1">
      <c r="A7086" s="146" t="s">
        <v>7148</v>
      </c>
      <c r="B7086" s="153" t="str">
        <f>IFERROR(VLOOKUP(Proc[[#This Row],[App]],Table2[],3,0),"open")</f>
        <v>ok</v>
      </c>
      <c r="C7086" s="147" t="s">
        <v>369</v>
      </c>
      <c r="D7086" s="152" t="s">
        <v>6759</v>
      </c>
      <c r="E7086" s="152" t="s">
        <v>7104</v>
      </c>
      <c r="F7086" s="153" t="s">
        <v>7104</v>
      </c>
      <c r="G7086" s="146" t="s">
        <v>406</v>
      </c>
      <c r="H7086" s="145" t="str">
        <f>IF(Proc[[#This Row],[type]]="LFF (MDG-F)",MID(Proc[[#This Row],[Obj]],13,10),"")</f>
        <v>1919C01308</v>
      </c>
      <c r="I7086" s="152"/>
      <c r="J7086" s="145" t="b">
        <f>Proc[[#This Row],[Requested]]=Proc[[#This Row],[CurrentParent]]</f>
        <v>1</v>
      </c>
      <c r="K7086" s="153" t="str">
        <f>IF(Proc[[#This Row],[Author]]="Marcela Urrego",VLOOKUP(LEFT(Proc[[#This Row],[Requested]],1),Table3[#All],2,0),VLOOKUP(Proc[[#This Row],[Author]],Table4[],2,0))</f>
        <v>LS</v>
      </c>
      <c r="L7086" s="148" t="s">
        <v>7174</v>
      </c>
      <c r="M7086" s="140">
        <v>46065</v>
      </c>
      <c r="N7086" s="140"/>
      <c r="O7086" s="140"/>
      <c r="P7086" s="140" t="str">
        <f ca="1">IF(Proc[[#This Row],[DaysAgeing]]&gt;5,"yep","on track")</f>
        <v>yep</v>
      </c>
      <c r="Q7086" s="2">
        <f ca="1">IF(Proc[[#This Row],[DateClosed]]="",ABS(NETWORKDAYS(Proc[[#This Row],[DateOpened]],TODAY()))-1,ABS(NETWORKDAYS(Proc[[#This Row],[DateOpened]],Proc[[#This Row],[DateClosed]]))-1)</f>
        <v>36</v>
      </c>
      <c r="R7086" s="140" t="s">
        <v>488</v>
      </c>
      <c r="S7086" s="145"/>
      <c r="T7086" s="153">
        <v>7085</v>
      </c>
    </row>
    <row r="7087" spans="1:20" hidden="1">
      <c r="A7087" s="146" t="s">
        <v>7148</v>
      </c>
      <c r="B7087" s="153" t="str">
        <f>IFERROR(VLOOKUP(Proc[[#This Row],[App]],Table2[],3,0),"open")</f>
        <v>ok</v>
      </c>
      <c r="C7087" s="147" t="s">
        <v>369</v>
      </c>
      <c r="D7087" s="152" t="s">
        <v>6760</v>
      </c>
      <c r="E7087" s="152" t="s">
        <v>7104</v>
      </c>
      <c r="F7087" s="153" t="s">
        <v>7104</v>
      </c>
      <c r="G7087" s="146" t="s">
        <v>406</v>
      </c>
      <c r="H7087" s="145" t="str">
        <f>IF(Proc[[#This Row],[type]]="LFF (MDG-F)",MID(Proc[[#This Row],[Obj]],13,10),"")</f>
        <v>1756CS5013</v>
      </c>
      <c r="I7087" s="152"/>
      <c r="J7087" s="145" t="b">
        <f>Proc[[#This Row],[Requested]]=Proc[[#This Row],[CurrentParent]]</f>
        <v>1</v>
      </c>
      <c r="K7087" s="153" t="str">
        <f>IF(Proc[[#This Row],[Author]]="Marcela Urrego",VLOOKUP(LEFT(Proc[[#This Row],[Requested]],1),Table3[#All],2,0),VLOOKUP(Proc[[#This Row],[Author]],Table4[],2,0))</f>
        <v>LS</v>
      </c>
      <c r="L7087" s="148" t="s">
        <v>7174</v>
      </c>
      <c r="M7087" s="140">
        <v>46065</v>
      </c>
      <c r="N7087" s="140"/>
      <c r="O7087" s="140"/>
      <c r="P7087" s="140" t="str">
        <f ca="1">IF(Proc[[#This Row],[DaysAgeing]]&gt;5,"yep","on track")</f>
        <v>yep</v>
      </c>
      <c r="Q7087" s="2">
        <f ca="1">IF(Proc[[#This Row],[DateClosed]]="",ABS(NETWORKDAYS(Proc[[#This Row],[DateOpened]],TODAY()))-1,ABS(NETWORKDAYS(Proc[[#This Row],[DateOpened]],Proc[[#This Row],[DateClosed]]))-1)</f>
        <v>36</v>
      </c>
      <c r="R7087" s="140" t="s">
        <v>488</v>
      </c>
      <c r="S7087" s="145"/>
      <c r="T7087" s="153">
        <v>7086</v>
      </c>
    </row>
    <row r="7088" spans="1:20" hidden="1">
      <c r="A7088" s="146" t="s">
        <v>7148</v>
      </c>
      <c r="B7088" s="153" t="str">
        <f>IFERROR(VLOOKUP(Proc[[#This Row],[App]],Table2[],3,0),"open")</f>
        <v>ok</v>
      </c>
      <c r="C7088" s="147" t="s">
        <v>369</v>
      </c>
      <c r="D7088" s="152" t="s">
        <v>6761</v>
      </c>
      <c r="E7088" s="152" t="s">
        <v>7104</v>
      </c>
      <c r="F7088" s="148" t="s">
        <v>7104</v>
      </c>
      <c r="G7088" s="146" t="s">
        <v>406</v>
      </c>
      <c r="H7088" s="145" t="str">
        <f>IF(Proc[[#This Row],[type]]="LFF (MDG-F)",MID(Proc[[#This Row],[Obj]],13,10),"")</f>
        <v>1756CS7138</v>
      </c>
      <c r="I7088" s="152"/>
      <c r="J7088" s="145" t="b">
        <f>Proc[[#This Row],[Requested]]=Proc[[#This Row],[CurrentParent]]</f>
        <v>1</v>
      </c>
      <c r="K7088" s="153" t="str">
        <f>IF(Proc[[#This Row],[Author]]="Marcela Urrego",VLOOKUP(LEFT(Proc[[#This Row],[Requested]],1),Table3[#All],2,0),VLOOKUP(Proc[[#This Row],[Author]],Table4[],2,0))</f>
        <v>LS</v>
      </c>
      <c r="L7088" s="148" t="s">
        <v>7174</v>
      </c>
      <c r="M7088" s="140">
        <v>46065</v>
      </c>
      <c r="N7088" s="140"/>
      <c r="O7088" s="140"/>
      <c r="P7088" s="140" t="str">
        <f ca="1">IF(Proc[[#This Row],[DaysAgeing]]&gt;5,"yep","on track")</f>
        <v>yep</v>
      </c>
      <c r="Q7088" s="2">
        <f ca="1">IF(Proc[[#This Row],[DateClosed]]="",ABS(NETWORKDAYS(Proc[[#This Row],[DateOpened]],TODAY()))-1,ABS(NETWORKDAYS(Proc[[#This Row],[DateOpened]],Proc[[#This Row],[DateClosed]]))-1)</f>
        <v>36</v>
      </c>
      <c r="R7088" s="140" t="s">
        <v>488</v>
      </c>
      <c r="S7088" s="145"/>
      <c r="T7088" s="153">
        <v>7087</v>
      </c>
    </row>
    <row r="7089" spans="1:20" hidden="1">
      <c r="A7089" s="146" t="s">
        <v>7148</v>
      </c>
      <c r="B7089" s="153" t="str">
        <f>IFERROR(VLOOKUP(Proc[[#This Row],[App]],Table2[],3,0),"open")</f>
        <v>ok</v>
      </c>
      <c r="C7089" s="146" t="s">
        <v>369</v>
      </c>
      <c r="D7089" s="152" t="s">
        <v>6762</v>
      </c>
      <c r="E7089" s="152" t="s">
        <v>7104</v>
      </c>
      <c r="F7089" s="153" t="s">
        <v>7104</v>
      </c>
      <c r="G7089" s="146" t="s">
        <v>400</v>
      </c>
      <c r="H7089" s="145" t="str">
        <f>IF(Proc[[#This Row],[type]]="LFF (MDG-F)",MID(Proc[[#This Row],[Obj]],13,10),"")</f>
        <v/>
      </c>
      <c r="I7089" s="152"/>
      <c r="J7089" s="145" t="b">
        <f>Proc[[#This Row],[Requested]]=Proc[[#This Row],[CurrentParent]]</f>
        <v>1</v>
      </c>
      <c r="K7089" s="153" t="str">
        <f>IF(Proc[[#This Row],[Author]]="Marcela Urrego",VLOOKUP(LEFT(Proc[[#This Row],[Requested]],1),Table3[#All],2,0),VLOOKUP(Proc[[#This Row],[Author]],Table4[],2,0))</f>
        <v>LS</v>
      </c>
      <c r="L7089" s="148" t="s">
        <v>7174</v>
      </c>
      <c r="M7089" s="140">
        <v>46065</v>
      </c>
      <c r="N7089" s="140"/>
      <c r="O7089" s="140"/>
      <c r="P7089" s="140" t="str">
        <f ca="1">IF(Proc[[#This Row],[DaysAgeing]]&gt;5,"yep","on track")</f>
        <v>yep</v>
      </c>
      <c r="Q7089" s="2">
        <f ca="1">IF(Proc[[#This Row],[DateClosed]]="",ABS(NETWORKDAYS(Proc[[#This Row],[DateOpened]],TODAY()))-1,ABS(NETWORKDAYS(Proc[[#This Row],[DateOpened]],Proc[[#This Row],[DateClosed]]))-1)</f>
        <v>36</v>
      </c>
      <c r="R7089" s="140" t="s">
        <v>488</v>
      </c>
      <c r="S7089" s="145"/>
      <c r="T7089" s="153">
        <v>7088</v>
      </c>
    </row>
    <row r="7090" spans="1:20" hidden="1">
      <c r="A7090" s="146" t="s">
        <v>7148</v>
      </c>
      <c r="B7090" s="153" t="str">
        <f>IFERROR(VLOOKUP(Proc[[#This Row],[App]],Table2[],3,0),"open")</f>
        <v>ok</v>
      </c>
      <c r="C7090" s="146" t="s">
        <v>369</v>
      </c>
      <c r="D7090" s="152" t="s">
        <v>6763</v>
      </c>
      <c r="E7090" s="152" t="s">
        <v>7108</v>
      </c>
      <c r="F7090" s="145" t="s">
        <v>7108</v>
      </c>
      <c r="G7090" s="146" t="s">
        <v>400</v>
      </c>
      <c r="H7090" s="145" t="str">
        <f>IF(Proc[[#This Row],[type]]="LFF (MDG-F)",MID(Proc[[#This Row],[Obj]],13,10),"")</f>
        <v/>
      </c>
      <c r="I7090" s="152"/>
      <c r="J7090" s="145" t="b">
        <f>Proc[[#This Row],[Requested]]=Proc[[#This Row],[CurrentParent]]</f>
        <v>1</v>
      </c>
      <c r="K7090" s="153" t="str">
        <f>IF(Proc[[#This Row],[Author]]="Marcela Urrego",VLOOKUP(LEFT(Proc[[#This Row],[Requested]],1),Table3[#All],2,0),VLOOKUP(Proc[[#This Row],[Author]],Table4[],2,0))</f>
        <v>LS</v>
      </c>
      <c r="L7090" s="148" t="s">
        <v>7174</v>
      </c>
      <c r="M7090" s="140">
        <v>46065</v>
      </c>
      <c r="N7090" s="140"/>
      <c r="O7090" s="140"/>
      <c r="P7090" s="140" t="str">
        <f ca="1">IF(Proc[[#This Row],[DaysAgeing]]&gt;5,"yep","on track")</f>
        <v>yep</v>
      </c>
      <c r="Q7090" s="2">
        <f ca="1">IF(Proc[[#This Row],[DateClosed]]="",ABS(NETWORKDAYS(Proc[[#This Row],[DateOpened]],TODAY()))-1,ABS(NETWORKDAYS(Proc[[#This Row],[DateOpened]],Proc[[#This Row],[DateClosed]]))-1)</f>
        <v>36</v>
      </c>
      <c r="R7090" s="140" t="s">
        <v>488</v>
      </c>
      <c r="S7090" s="145"/>
      <c r="T7090" s="153">
        <v>7089</v>
      </c>
    </row>
    <row r="7091" spans="1:20" hidden="1">
      <c r="A7091" s="146" t="s">
        <v>7148</v>
      </c>
      <c r="B7091" s="145" t="str">
        <f>IFERROR(VLOOKUP(Proc[[#This Row],[App]],Table2[],3,0),"open")</f>
        <v>ok</v>
      </c>
      <c r="C7091" s="146" t="s">
        <v>369</v>
      </c>
      <c r="D7091" s="152" t="s">
        <v>6764</v>
      </c>
      <c r="E7091" s="152" t="s">
        <v>7109</v>
      </c>
      <c r="F7091" s="153" t="s">
        <v>7109</v>
      </c>
      <c r="G7091" s="146" t="s">
        <v>400</v>
      </c>
      <c r="H7091" s="145" t="str">
        <f>IF(Proc[[#This Row],[type]]="LFF (MDG-F)",MID(Proc[[#This Row],[Obj]],13,10),"")</f>
        <v/>
      </c>
      <c r="I7091" s="152"/>
      <c r="J7091" s="145" t="b">
        <f>Proc[[#This Row],[Requested]]=Proc[[#This Row],[CurrentParent]]</f>
        <v>1</v>
      </c>
      <c r="K7091" s="145" t="str">
        <f>IF(Proc[[#This Row],[Author]]="Marcela Urrego",VLOOKUP(LEFT(Proc[[#This Row],[Requested]],1),Table3[#All],2,0),VLOOKUP(Proc[[#This Row],[Author]],Table4[],2,0))</f>
        <v>LS</v>
      </c>
      <c r="L7091" s="148" t="s">
        <v>7174</v>
      </c>
      <c r="M7091" s="140">
        <v>46065</v>
      </c>
      <c r="N7091" s="140"/>
      <c r="O7091" s="140"/>
      <c r="P7091" s="140" t="str">
        <f ca="1">IF(Proc[[#This Row],[DaysAgeing]]&gt;5,"yep","on track")</f>
        <v>yep</v>
      </c>
      <c r="Q7091" s="2">
        <f ca="1">IF(Proc[[#This Row],[DateClosed]]="",ABS(NETWORKDAYS(Proc[[#This Row],[DateOpened]],TODAY()))-1,ABS(NETWORKDAYS(Proc[[#This Row],[DateOpened]],Proc[[#This Row],[DateClosed]]))-1)</f>
        <v>36</v>
      </c>
      <c r="R7091" s="140" t="s">
        <v>488</v>
      </c>
      <c r="S7091" s="145"/>
      <c r="T7091" s="153">
        <v>7090</v>
      </c>
    </row>
    <row r="7092" spans="1:20" hidden="1">
      <c r="A7092" s="146" t="s">
        <v>7148</v>
      </c>
      <c r="B7092" s="145" t="str">
        <f>IFERROR(VLOOKUP(Proc[[#This Row],[App]],Table2[],3,0),"open")</f>
        <v>ok</v>
      </c>
      <c r="C7092" s="146" t="s">
        <v>369</v>
      </c>
      <c r="D7092" s="152" t="s">
        <v>6765</v>
      </c>
      <c r="E7092" s="152" t="s">
        <v>7109</v>
      </c>
      <c r="F7092" s="145" t="s">
        <v>7109</v>
      </c>
      <c r="G7092" s="146" t="s">
        <v>400</v>
      </c>
      <c r="H7092" s="145" t="str">
        <f>IF(Proc[[#This Row],[type]]="LFF (MDG-F)",MID(Proc[[#This Row],[Obj]],13,10),"")</f>
        <v/>
      </c>
      <c r="I7092" s="152"/>
      <c r="J7092" s="145" t="b">
        <f>Proc[[#This Row],[Requested]]=Proc[[#This Row],[CurrentParent]]</f>
        <v>1</v>
      </c>
      <c r="K7092" s="145" t="str">
        <f>IF(Proc[[#This Row],[Author]]="Marcela Urrego",VLOOKUP(LEFT(Proc[[#This Row],[Requested]],1),Table3[#All],2,0),VLOOKUP(Proc[[#This Row],[Author]],Table4[],2,0))</f>
        <v>LS</v>
      </c>
      <c r="L7092" s="148" t="s">
        <v>7174</v>
      </c>
      <c r="M7092" s="140">
        <v>46065</v>
      </c>
      <c r="N7092" s="140"/>
      <c r="O7092" s="140"/>
      <c r="P7092" s="140" t="str">
        <f ca="1">IF(Proc[[#This Row],[DaysAgeing]]&gt;5,"yep","on track")</f>
        <v>yep</v>
      </c>
      <c r="Q7092" s="2">
        <f ca="1">IF(Proc[[#This Row],[DateClosed]]="",ABS(NETWORKDAYS(Proc[[#This Row],[DateOpened]],TODAY()))-1,ABS(NETWORKDAYS(Proc[[#This Row],[DateOpened]],Proc[[#This Row],[DateClosed]]))-1)</f>
        <v>36</v>
      </c>
      <c r="R7092" s="140" t="s">
        <v>488</v>
      </c>
      <c r="S7092" s="145"/>
      <c r="T7092" s="153">
        <v>7091</v>
      </c>
    </row>
    <row r="7093" spans="1:20" hidden="1">
      <c r="A7093" s="146" t="s">
        <v>7148</v>
      </c>
      <c r="B7093" s="145" t="str">
        <f>IFERROR(VLOOKUP(Proc[[#This Row],[App]],Table2[],3,0),"open")</f>
        <v>ok</v>
      </c>
      <c r="C7093" s="146" t="s">
        <v>369</v>
      </c>
      <c r="D7093" s="152" t="s">
        <v>6766</v>
      </c>
      <c r="E7093" s="152" t="s">
        <v>7109</v>
      </c>
      <c r="F7093" s="145" t="s">
        <v>7109</v>
      </c>
      <c r="G7093" s="146" t="s">
        <v>400</v>
      </c>
      <c r="H7093" s="145" t="str">
        <f>IF(Proc[[#This Row],[type]]="LFF (MDG-F)",MID(Proc[[#This Row],[Obj]],13,10),"")</f>
        <v/>
      </c>
      <c r="I7093" s="152"/>
      <c r="J7093" s="145" t="b">
        <f>Proc[[#This Row],[Requested]]=Proc[[#This Row],[CurrentParent]]</f>
        <v>1</v>
      </c>
      <c r="K7093" s="145" t="str">
        <f>IF(Proc[[#This Row],[Author]]="Marcela Urrego",VLOOKUP(LEFT(Proc[[#This Row],[Requested]],1),Table3[#All],2,0),VLOOKUP(Proc[[#This Row],[Author]],Table4[],2,0))</f>
        <v>LS</v>
      </c>
      <c r="L7093" s="148" t="s">
        <v>7174</v>
      </c>
      <c r="M7093" s="140">
        <v>46065</v>
      </c>
      <c r="N7093" s="140"/>
      <c r="O7093" s="140"/>
      <c r="P7093" s="140" t="str">
        <f ca="1">IF(Proc[[#This Row],[DaysAgeing]]&gt;5,"yep","on track")</f>
        <v>yep</v>
      </c>
      <c r="Q7093" s="2">
        <f ca="1">IF(Proc[[#This Row],[DateClosed]]="",ABS(NETWORKDAYS(Proc[[#This Row],[DateOpened]],TODAY()))-1,ABS(NETWORKDAYS(Proc[[#This Row],[DateOpened]],Proc[[#This Row],[DateClosed]]))-1)</f>
        <v>36</v>
      </c>
      <c r="R7093" s="140" t="s">
        <v>488</v>
      </c>
      <c r="S7093" s="145"/>
      <c r="T7093" s="153">
        <v>7092</v>
      </c>
    </row>
    <row r="7094" spans="1:20" hidden="1">
      <c r="A7094" s="146" t="s">
        <v>7148</v>
      </c>
      <c r="B7094" s="145" t="str">
        <f>IFERROR(VLOOKUP(Proc[[#This Row],[App]],Table2[],3,0),"open")</f>
        <v>ok</v>
      </c>
      <c r="C7094" s="146" t="s">
        <v>369</v>
      </c>
      <c r="D7094" s="152" t="s">
        <v>6767</v>
      </c>
      <c r="E7094" s="152" t="s">
        <v>7109</v>
      </c>
      <c r="F7094" s="145" t="s">
        <v>7109</v>
      </c>
      <c r="G7094" s="146" t="s">
        <v>400</v>
      </c>
      <c r="H7094" s="145" t="str">
        <f>IF(Proc[[#This Row],[type]]="LFF (MDG-F)",MID(Proc[[#This Row],[Obj]],13,10),"")</f>
        <v/>
      </c>
      <c r="I7094" s="152"/>
      <c r="J7094" s="145" t="b">
        <f>Proc[[#This Row],[Requested]]=Proc[[#This Row],[CurrentParent]]</f>
        <v>1</v>
      </c>
      <c r="K7094" s="145" t="str">
        <f>IF(Proc[[#This Row],[Author]]="Marcela Urrego",VLOOKUP(LEFT(Proc[[#This Row],[Requested]],1),Table3[#All],2,0),VLOOKUP(Proc[[#This Row],[Author]],Table4[],2,0))</f>
        <v>LS</v>
      </c>
      <c r="L7094" s="148" t="s">
        <v>7174</v>
      </c>
      <c r="M7094" s="140">
        <v>46065</v>
      </c>
      <c r="N7094" s="140"/>
      <c r="O7094" s="140"/>
      <c r="P7094" s="140" t="str">
        <f ca="1">IF(Proc[[#This Row],[DaysAgeing]]&gt;5,"yep","on track")</f>
        <v>yep</v>
      </c>
      <c r="Q7094" s="2">
        <f ca="1">IF(Proc[[#This Row],[DateClosed]]="",ABS(NETWORKDAYS(Proc[[#This Row],[DateOpened]],TODAY()))-1,ABS(NETWORKDAYS(Proc[[#This Row],[DateOpened]],Proc[[#This Row],[DateClosed]]))-1)</f>
        <v>36</v>
      </c>
      <c r="R7094" s="140" t="s">
        <v>488</v>
      </c>
      <c r="S7094" s="145"/>
      <c r="T7094" s="153">
        <v>7093</v>
      </c>
    </row>
    <row r="7095" spans="1:20" hidden="1">
      <c r="A7095" s="146" t="s">
        <v>7148</v>
      </c>
      <c r="B7095" s="145" t="str">
        <f>IFERROR(VLOOKUP(Proc[[#This Row],[App]],Table2[],3,0),"open")</f>
        <v>ok</v>
      </c>
      <c r="C7095" s="146" t="s">
        <v>369</v>
      </c>
      <c r="D7095" s="152" t="s">
        <v>2021</v>
      </c>
      <c r="E7095" s="152" t="s">
        <v>7109</v>
      </c>
      <c r="F7095" s="145" t="s">
        <v>7109</v>
      </c>
      <c r="G7095" s="146" t="s">
        <v>400</v>
      </c>
      <c r="H7095" s="145" t="str">
        <f>IF(Proc[[#This Row],[type]]="LFF (MDG-F)",MID(Proc[[#This Row],[Obj]],13,10),"")</f>
        <v/>
      </c>
      <c r="I7095" s="152"/>
      <c r="J7095" s="145" t="b">
        <f>Proc[[#This Row],[Requested]]=Proc[[#This Row],[CurrentParent]]</f>
        <v>1</v>
      </c>
      <c r="K7095" s="145" t="str">
        <f>IF(Proc[[#This Row],[Author]]="Marcela Urrego",VLOOKUP(LEFT(Proc[[#This Row],[Requested]],1),Table3[#All],2,0),VLOOKUP(Proc[[#This Row],[Author]],Table4[],2,0))</f>
        <v>LS</v>
      </c>
      <c r="L7095" s="148" t="s">
        <v>7174</v>
      </c>
      <c r="M7095" s="140">
        <v>46065</v>
      </c>
      <c r="N7095" s="140"/>
      <c r="O7095" s="140"/>
      <c r="P7095" s="140" t="str">
        <f ca="1">IF(Proc[[#This Row],[DaysAgeing]]&gt;5,"yep","on track")</f>
        <v>yep</v>
      </c>
      <c r="Q7095" s="2">
        <f ca="1">IF(Proc[[#This Row],[DateClosed]]="",ABS(NETWORKDAYS(Proc[[#This Row],[DateOpened]],TODAY()))-1,ABS(NETWORKDAYS(Proc[[#This Row],[DateOpened]],Proc[[#This Row],[DateClosed]]))-1)</f>
        <v>36</v>
      </c>
      <c r="R7095" s="140" t="s">
        <v>488</v>
      </c>
      <c r="S7095" s="145"/>
      <c r="T7095" s="153">
        <v>7094</v>
      </c>
    </row>
    <row r="7096" spans="1:20" hidden="1">
      <c r="A7096" s="146" t="s">
        <v>7148</v>
      </c>
      <c r="B7096" s="145" t="str">
        <f>IFERROR(VLOOKUP(Proc[[#This Row],[App]],Table2[],3,0),"open")</f>
        <v>ok</v>
      </c>
      <c r="C7096" s="146" t="s">
        <v>369</v>
      </c>
      <c r="D7096" s="152" t="s">
        <v>6768</v>
      </c>
      <c r="E7096" s="152" t="s">
        <v>7109</v>
      </c>
      <c r="F7096" s="145" t="s">
        <v>7109</v>
      </c>
      <c r="G7096" s="146" t="s">
        <v>400</v>
      </c>
      <c r="H7096" s="145" t="str">
        <f>IF(Proc[[#This Row],[type]]="LFF (MDG-F)",MID(Proc[[#This Row],[Obj]],13,10),"")</f>
        <v/>
      </c>
      <c r="I7096" s="152"/>
      <c r="J7096" s="145" t="b">
        <f>Proc[[#This Row],[Requested]]=Proc[[#This Row],[CurrentParent]]</f>
        <v>1</v>
      </c>
      <c r="K7096" s="145" t="str">
        <f>IF(Proc[[#This Row],[Author]]="Marcela Urrego",VLOOKUP(LEFT(Proc[[#This Row],[Requested]],1),Table3[#All],2,0),VLOOKUP(Proc[[#This Row],[Author]],Table4[],2,0))</f>
        <v>LS</v>
      </c>
      <c r="L7096" s="148" t="s">
        <v>7174</v>
      </c>
      <c r="M7096" s="140">
        <v>46065</v>
      </c>
      <c r="N7096" s="140"/>
      <c r="O7096" s="140"/>
      <c r="P7096" s="140" t="str">
        <f ca="1">IF(Proc[[#This Row],[DaysAgeing]]&gt;5,"yep","on track")</f>
        <v>yep</v>
      </c>
      <c r="Q7096" s="2">
        <f ca="1">IF(Proc[[#This Row],[DateClosed]]="",ABS(NETWORKDAYS(Proc[[#This Row],[DateOpened]],TODAY()))-1,ABS(NETWORKDAYS(Proc[[#This Row],[DateOpened]],Proc[[#This Row],[DateClosed]]))-1)</f>
        <v>36</v>
      </c>
      <c r="R7096" s="140" t="s">
        <v>488</v>
      </c>
      <c r="S7096" s="145"/>
      <c r="T7096" s="153">
        <v>7095</v>
      </c>
    </row>
    <row r="7097" spans="1:20" hidden="1">
      <c r="A7097" s="146" t="s">
        <v>7148</v>
      </c>
      <c r="B7097" s="145" t="str">
        <f>IFERROR(VLOOKUP(Proc[[#This Row],[App]],Table2[],3,0),"open")</f>
        <v>ok</v>
      </c>
      <c r="C7097" s="146" t="s">
        <v>369</v>
      </c>
      <c r="D7097" s="152" t="s">
        <v>6769</v>
      </c>
      <c r="E7097" s="152" t="s">
        <v>7109</v>
      </c>
      <c r="F7097" s="145" t="s">
        <v>7109</v>
      </c>
      <c r="G7097" s="146" t="s">
        <v>400</v>
      </c>
      <c r="H7097" s="145" t="str">
        <f>IF(Proc[[#This Row],[type]]="LFF (MDG-F)",MID(Proc[[#This Row],[Obj]],13,10),"")</f>
        <v/>
      </c>
      <c r="I7097" s="152"/>
      <c r="J7097" s="145" t="b">
        <f>Proc[[#This Row],[Requested]]=Proc[[#This Row],[CurrentParent]]</f>
        <v>1</v>
      </c>
      <c r="K7097" s="145" t="str">
        <f>IF(Proc[[#This Row],[Author]]="Marcela Urrego",VLOOKUP(LEFT(Proc[[#This Row],[Requested]],1),Table3[#All],2,0),VLOOKUP(Proc[[#This Row],[Author]],Table4[],2,0))</f>
        <v>LS</v>
      </c>
      <c r="L7097" s="148" t="s">
        <v>7174</v>
      </c>
      <c r="M7097" s="140">
        <v>46065</v>
      </c>
      <c r="N7097" s="140"/>
      <c r="O7097" s="140"/>
      <c r="P7097" s="140" t="str">
        <f ca="1">IF(Proc[[#This Row],[DaysAgeing]]&gt;5,"yep","on track")</f>
        <v>yep</v>
      </c>
      <c r="Q7097" s="2">
        <f ca="1">IF(Proc[[#This Row],[DateClosed]]="",ABS(NETWORKDAYS(Proc[[#This Row],[DateOpened]],TODAY()))-1,ABS(NETWORKDAYS(Proc[[#This Row],[DateOpened]],Proc[[#This Row],[DateClosed]]))-1)</f>
        <v>36</v>
      </c>
      <c r="R7097" s="140" t="s">
        <v>488</v>
      </c>
      <c r="S7097" s="145"/>
      <c r="T7097" s="153">
        <v>7096</v>
      </c>
    </row>
    <row r="7098" spans="1:20" hidden="1">
      <c r="A7098" s="146" t="s">
        <v>7148</v>
      </c>
      <c r="B7098" s="145" t="str">
        <f>IFERROR(VLOOKUP(Proc[[#This Row],[App]],Table2[],3,0),"open")</f>
        <v>ok</v>
      </c>
      <c r="C7098" s="146" t="s">
        <v>369</v>
      </c>
      <c r="D7098" s="152" t="s">
        <v>2022</v>
      </c>
      <c r="E7098" s="152" t="s">
        <v>7109</v>
      </c>
      <c r="F7098" s="145" t="s">
        <v>7109</v>
      </c>
      <c r="G7098" s="146" t="s">
        <v>400</v>
      </c>
      <c r="H7098" s="145" t="str">
        <f>IF(Proc[[#This Row],[type]]="LFF (MDG-F)",MID(Proc[[#This Row],[Obj]],13,10),"")</f>
        <v/>
      </c>
      <c r="I7098" s="152"/>
      <c r="J7098" s="145" t="b">
        <f>Proc[[#This Row],[Requested]]=Proc[[#This Row],[CurrentParent]]</f>
        <v>1</v>
      </c>
      <c r="K7098" s="145" t="str">
        <f>IF(Proc[[#This Row],[Author]]="Marcela Urrego",VLOOKUP(LEFT(Proc[[#This Row],[Requested]],1),Table3[#All],2,0),VLOOKUP(Proc[[#This Row],[Author]],Table4[],2,0))</f>
        <v>LS</v>
      </c>
      <c r="L7098" s="148" t="s">
        <v>7174</v>
      </c>
      <c r="M7098" s="140">
        <v>46065</v>
      </c>
      <c r="N7098" s="140"/>
      <c r="O7098" s="140"/>
      <c r="P7098" s="140" t="str">
        <f ca="1">IF(Proc[[#This Row],[DaysAgeing]]&gt;5,"yep","on track")</f>
        <v>yep</v>
      </c>
      <c r="Q7098" s="2">
        <f ca="1">IF(Proc[[#This Row],[DateClosed]]="",ABS(NETWORKDAYS(Proc[[#This Row],[DateOpened]],TODAY()))-1,ABS(NETWORKDAYS(Proc[[#This Row],[DateOpened]],Proc[[#This Row],[DateClosed]]))-1)</f>
        <v>36</v>
      </c>
      <c r="R7098" s="140" t="s">
        <v>488</v>
      </c>
      <c r="S7098" s="145"/>
      <c r="T7098" s="153">
        <v>7097</v>
      </c>
    </row>
    <row r="7099" spans="1:20" hidden="1">
      <c r="A7099" s="146" t="s">
        <v>7148</v>
      </c>
      <c r="B7099" s="145" t="str">
        <f>IFERROR(VLOOKUP(Proc[[#This Row],[App]],Table2[],3,0),"open")</f>
        <v>ok</v>
      </c>
      <c r="C7099" s="146" t="s">
        <v>369</v>
      </c>
      <c r="D7099" s="152" t="s">
        <v>2023</v>
      </c>
      <c r="E7099" s="152" t="s">
        <v>7109</v>
      </c>
      <c r="F7099" s="145" t="s">
        <v>7109</v>
      </c>
      <c r="G7099" s="146" t="s">
        <v>400</v>
      </c>
      <c r="H7099" s="145" t="str">
        <f>IF(Proc[[#This Row],[type]]="LFF (MDG-F)",MID(Proc[[#This Row],[Obj]],13,10),"")</f>
        <v/>
      </c>
      <c r="I7099" s="152"/>
      <c r="J7099" s="145" t="b">
        <f>Proc[[#This Row],[Requested]]=Proc[[#This Row],[CurrentParent]]</f>
        <v>1</v>
      </c>
      <c r="K7099" s="145" t="str">
        <f>IF(Proc[[#This Row],[Author]]="Marcela Urrego",VLOOKUP(LEFT(Proc[[#This Row],[Requested]],1),Table3[#All],2,0),VLOOKUP(Proc[[#This Row],[Author]],Table4[],2,0))</f>
        <v>LS</v>
      </c>
      <c r="L7099" s="148" t="s">
        <v>7174</v>
      </c>
      <c r="M7099" s="140">
        <v>46065</v>
      </c>
      <c r="N7099" s="140"/>
      <c r="O7099" s="140"/>
      <c r="P7099" s="140" t="str">
        <f ca="1">IF(Proc[[#This Row],[DaysAgeing]]&gt;5,"yep","on track")</f>
        <v>yep</v>
      </c>
      <c r="Q7099" s="2">
        <f ca="1">IF(Proc[[#This Row],[DateClosed]]="",ABS(NETWORKDAYS(Proc[[#This Row],[DateOpened]],TODAY()))-1,ABS(NETWORKDAYS(Proc[[#This Row],[DateOpened]],Proc[[#This Row],[DateClosed]]))-1)</f>
        <v>36</v>
      </c>
      <c r="R7099" s="140" t="s">
        <v>488</v>
      </c>
      <c r="S7099" s="145"/>
      <c r="T7099" s="153">
        <v>7098</v>
      </c>
    </row>
    <row r="7100" spans="1:20" hidden="1">
      <c r="A7100" s="146" t="s">
        <v>7148</v>
      </c>
      <c r="B7100" s="145" t="str">
        <f>IFERROR(VLOOKUP(Proc[[#This Row],[App]],Table2[],3,0),"open")</f>
        <v>ok</v>
      </c>
      <c r="C7100" s="146" t="s">
        <v>369</v>
      </c>
      <c r="D7100" s="152" t="s">
        <v>2024</v>
      </c>
      <c r="E7100" s="152" t="s">
        <v>7109</v>
      </c>
      <c r="F7100" s="145" t="s">
        <v>7109</v>
      </c>
      <c r="G7100" s="146" t="s">
        <v>400</v>
      </c>
      <c r="H7100" s="145" t="str">
        <f>IF(Proc[[#This Row],[type]]="LFF (MDG-F)",MID(Proc[[#This Row],[Obj]],13,10),"")</f>
        <v/>
      </c>
      <c r="I7100" s="152"/>
      <c r="J7100" s="145" t="b">
        <f>Proc[[#This Row],[Requested]]=Proc[[#This Row],[CurrentParent]]</f>
        <v>1</v>
      </c>
      <c r="K7100" s="145" t="str">
        <f>IF(Proc[[#This Row],[Author]]="Marcela Urrego",VLOOKUP(LEFT(Proc[[#This Row],[Requested]],1),Table3[#All],2,0),VLOOKUP(Proc[[#This Row],[Author]],Table4[],2,0))</f>
        <v>LS</v>
      </c>
      <c r="L7100" s="148" t="s">
        <v>7174</v>
      </c>
      <c r="M7100" s="140">
        <v>46065</v>
      </c>
      <c r="N7100" s="140"/>
      <c r="O7100" s="140"/>
      <c r="P7100" s="140" t="str">
        <f ca="1">IF(Proc[[#This Row],[DaysAgeing]]&gt;5,"yep","on track")</f>
        <v>yep</v>
      </c>
      <c r="Q7100" s="2">
        <f ca="1">IF(Proc[[#This Row],[DateClosed]]="",ABS(NETWORKDAYS(Proc[[#This Row],[DateOpened]],TODAY()))-1,ABS(NETWORKDAYS(Proc[[#This Row],[DateOpened]],Proc[[#This Row],[DateClosed]]))-1)</f>
        <v>36</v>
      </c>
      <c r="R7100" s="140" t="s">
        <v>488</v>
      </c>
      <c r="S7100" s="145"/>
      <c r="T7100" s="153">
        <v>7099</v>
      </c>
    </row>
    <row r="7101" spans="1:20" hidden="1">
      <c r="A7101" s="146" t="s">
        <v>7148</v>
      </c>
      <c r="B7101" s="145" t="str">
        <f>IFERROR(VLOOKUP(Proc[[#This Row],[App]],Table2[],3,0),"open")</f>
        <v>ok</v>
      </c>
      <c r="C7101" s="146" t="s">
        <v>369</v>
      </c>
      <c r="D7101" s="152" t="s">
        <v>2025</v>
      </c>
      <c r="E7101" s="152" t="s">
        <v>7109</v>
      </c>
      <c r="F7101" s="145" t="s">
        <v>7109</v>
      </c>
      <c r="G7101" s="146" t="s">
        <v>400</v>
      </c>
      <c r="H7101" s="145" t="str">
        <f>IF(Proc[[#This Row],[type]]="LFF (MDG-F)",MID(Proc[[#This Row],[Obj]],13,10),"")</f>
        <v/>
      </c>
      <c r="I7101" s="152"/>
      <c r="J7101" s="145" t="b">
        <f>Proc[[#This Row],[Requested]]=Proc[[#This Row],[CurrentParent]]</f>
        <v>1</v>
      </c>
      <c r="K7101" s="145" t="str">
        <f>IF(Proc[[#This Row],[Author]]="Marcela Urrego",VLOOKUP(LEFT(Proc[[#This Row],[Requested]],1),Table3[#All],2,0),VLOOKUP(Proc[[#This Row],[Author]],Table4[],2,0))</f>
        <v>LS</v>
      </c>
      <c r="L7101" s="148" t="s">
        <v>7174</v>
      </c>
      <c r="M7101" s="140">
        <v>46065</v>
      </c>
      <c r="N7101" s="140"/>
      <c r="O7101" s="140"/>
      <c r="P7101" s="140" t="str">
        <f ca="1">IF(Proc[[#This Row],[DaysAgeing]]&gt;5,"yep","on track")</f>
        <v>yep</v>
      </c>
      <c r="Q7101" s="2">
        <f ca="1">IF(Proc[[#This Row],[DateClosed]]="",ABS(NETWORKDAYS(Proc[[#This Row],[DateOpened]],TODAY()))-1,ABS(NETWORKDAYS(Proc[[#This Row],[DateOpened]],Proc[[#This Row],[DateClosed]]))-1)</f>
        <v>36</v>
      </c>
      <c r="R7101" s="140" t="s">
        <v>488</v>
      </c>
      <c r="S7101" s="145"/>
      <c r="T7101" s="153">
        <v>7100</v>
      </c>
    </row>
    <row r="7102" spans="1:20" hidden="1">
      <c r="A7102" s="146" t="s">
        <v>7148</v>
      </c>
      <c r="B7102" s="145" t="str">
        <f>IFERROR(VLOOKUP(Proc[[#This Row],[App]],Table2[],3,0),"open")</f>
        <v>ok</v>
      </c>
      <c r="C7102" s="146" t="s">
        <v>369</v>
      </c>
      <c r="D7102" s="152" t="s">
        <v>2028</v>
      </c>
      <c r="E7102" s="152" t="s">
        <v>7109</v>
      </c>
      <c r="F7102" s="145" t="s">
        <v>7109</v>
      </c>
      <c r="G7102" s="146" t="s">
        <v>400</v>
      </c>
      <c r="H7102" s="145" t="str">
        <f>IF(Proc[[#This Row],[type]]="LFF (MDG-F)",MID(Proc[[#This Row],[Obj]],13,10),"")</f>
        <v/>
      </c>
      <c r="I7102" s="152"/>
      <c r="J7102" s="145" t="b">
        <f>Proc[[#This Row],[Requested]]=Proc[[#This Row],[CurrentParent]]</f>
        <v>1</v>
      </c>
      <c r="K7102" s="145" t="str">
        <f>IF(Proc[[#This Row],[Author]]="Marcela Urrego",VLOOKUP(LEFT(Proc[[#This Row],[Requested]],1),Table3[#All],2,0),VLOOKUP(Proc[[#This Row],[Author]],Table4[],2,0))</f>
        <v>LS</v>
      </c>
      <c r="L7102" s="148" t="s">
        <v>7174</v>
      </c>
      <c r="M7102" s="140">
        <v>46065</v>
      </c>
      <c r="N7102" s="140"/>
      <c r="O7102" s="140"/>
      <c r="P7102" s="140" t="str">
        <f ca="1">IF(Proc[[#This Row],[DaysAgeing]]&gt;5,"yep","on track")</f>
        <v>yep</v>
      </c>
      <c r="Q7102" s="2">
        <f ca="1">IF(Proc[[#This Row],[DateClosed]]="",ABS(NETWORKDAYS(Proc[[#This Row],[DateOpened]],TODAY()))-1,ABS(NETWORKDAYS(Proc[[#This Row],[DateOpened]],Proc[[#This Row],[DateClosed]]))-1)</f>
        <v>36</v>
      </c>
      <c r="R7102" s="140" t="s">
        <v>488</v>
      </c>
      <c r="S7102" s="145"/>
      <c r="T7102" s="153">
        <v>7101</v>
      </c>
    </row>
    <row r="7103" spans="1:20" hidden="1">
      <c r="A7103" s="146" t="s">
        <v>7148</v>
      </c>
      <c r="B7103" s="145" t="str">
        <f>IFERROR(VLOOKUP(Proc[[#This Row],[App]],Table2[],3,0),"open")</f>
        <v>ok</v>
      </c>
      <c r="C7103" s="146" t="s">
        <v>369</v>
      </c>
      <c r="D7103" s="152" t="s">
        <v>2029</v>
      </c>
      <c r="E7103" s="152" t="s">
        <v>7109</v>
      </c>
      <c r="F7103" s="145" t="s">
        <v>7109</v>
      </c>
      <c r="G7103" s="146" t="s">
        <v>400</v>
      </c>
      <c r="H7103" s="145" t="str">
        <f>IF(Proc[[#This Row],[type]]="LFF (MDG-F)",MID(Proc[[#This Row],[Obj]],13,10),"")</f>
        <v/>
      </c>
      <c r="I7103" s="152"/>
      <c r="J7103" s="145" t="b">
        <f>Proc[[#This Row],[Requested]]=Proc[[#This Row],[CurrentParent]]</f>
        <v>1</v>
      </c>
      <c r="K7103" s="145" t="str">
        <f>IF(Proc[[#This Row],[Author]]="Marcela Urrego",VLOOKUP(LEFT(Proc[[#This Row],[Requested]],1),Table3[#All],2,0),VLOOKUP(Proc[[#This Row],[Author]],Table4[],2,0))</f>
        <v>LS</v>
      </c>
      <c r="L7103" s="148" t="s">
        <v>7174</v>
      </c>
      <c r="M7103" s="140">
        <v>46065</v>
      </c>
      <c r="N7103" s="140"/>
      <c r="O7103" s="140"/>
      <c r="P7103" s="140" t="str">
        <f ca="1">IF(Proc[[#This Row],[DaysAgeing]]&gt;5,"yep","on track")</f>
        <v>yep</v>
      </c>
      <c r="Q7103" s="2">
        <f ca="1">IF(Proc[[#This Row],[DateClosed]]="",ABS(NETWORKDAYS(Proc[[#This Row],[DateOpened]],TODAY()))-1,ABS(NETWORKDAYS(Proc[[#This Row],[DateOpened]],Proc[[#This Row],[DateClosed]]))-1)</f>
        <v>36</v>
      </c>
      <c r="R7103" s="140" t="s">
        <v>488</v>
      </c>
      <c r="S7103" s="145"/>
      <c r="T7103" s="153">
        <v>7102</v>
      </c>
    </row>
    <row r="7104" spans="1:20" hidden="1">
      <c r="A7104" s="146" t="s">
        <v>7148</v>
      </c>
      <c r="B7104" s="145" t="str">
        <f>IFERROR(VLOOKUP(Proc[[#This Row],[App]],Table2[],3,0),"open")</f>
        <v>ok</v>
      </c>
      <c r="C7104" s="146" t="s">
        <v>369</v>
      </c>
      <c r="D7104" s="152" t="s">
        <v>2030</v>
      </c>
      <c r="E7104" s="152" t="s">
        <v>7109</v>
      </c>
      <c r="F7104" s="145" t="s">
        <v>7109</v>
      </c>
      <c r="G7104" s="146" t="s">
        <v>400</v>
      </c>
      <c r="H7104" s="145" t="str">
        <f>IF(Proc[[#This Row],[type]]="LFF (MDG-F)",MID(Proc[[#This Row],[Obj]],13,10),"")</f>
        <v/>
      </c>
      <c r="I7104" s="152"/>
      <c r="J7104" s="145" t="b">
        <f>Proc[[#This Row],[Requested]]=Proc[[#This Row],[CurrentParent]]</f>
        <v>1</v>
      </c>
      <c r="K7104" s="145" t="str">
        <f>IF(Proc[[#This Row],[Author]]="Marcela Urrego",VLOOKUP(LEFT(Proc[[#This Row],[Requested]],1),Table3[#All],2,0),VLOOKUP(Proc[[#This Row],[Author]],Table4[],2,0))</f>
        <v>LS</v>
      </c>
      <c r="L7104" s="148" t="s">
        <v>7174</v>
      </c>
      <c r="M7104" s="140">
        <v>46065</v>
      </c>
      <c r="N7104" s="140"/>
      <c r="O7104" s="140"/>
      <c r="P7104" s="140" t="str">
        <f ca="1">IF(Proc[[#This Row],[DaysAgeing]]&gt;5,"yep","on track")</f>
        <v>yep</v>
      </c>
      <c r="Q7104" s="2">
        <f ca="1">IF(Proc[[#This Row],[DateClosed]]="",ABS(NETWORKDAYS(Proc[[#This Row],[DateOpened]],TODAY()))-1,ABS(NETWORKDAYS(Proc[[#This Row],[DateOpened]],Proc[[#This Row],[DateClosed]]))-1)</f>
        <v>36</v>
      </c>
      <c r="R7104" s="140" t="s">
        <v>488</v>
      </c>
      <c r="S7104" s="145"/>
      <c r="T7104" s="153">
        <v>7103</v>
      </c>
    </row>
    <row r="7105" spans="1:20" hidden="1">
      <c r="A7105" s="146" t="s">
        <v>7148</v>
      </c>
      <c r="B7105" s="145" t="str">
        <f>IFERROR(VLOOKUP(Proc[[#This Row],[App]],Table2[],3,0),"open")</f>
        <v>ok</v>
      </c>
      <c r="C7105" s="146" t="s">
        <v>369</v>
      </c>
      <c r="D7105" s="152" t="s">
        <v>2031</v>
      </c>
      <c r="E7105" s="152" t="s">
        <v>7109</v>
      </c>
      <c r="F7105" s="145" t="s">
        <v>7109</v>
      </c>
      <c r="G7105" s="146" t="s">
        <v>400</v>
      </c>
      <c r="H7105" s="145" t="str">
        <f>IF(Proc[[#This Row],[type]]="LFF (MDG-F)",MID(Proc[[#This Row],[Obj]],13,10),"")</f>
        <v/>
      </c>
      <c r="I7105" s="152"/>
      <c r="J7105" s="145" t="b">
        <f>Proc[[#This Row],[Requested]]=Proc[[#This Row],[CurrentParent]]</f>
        <v>1</v>
      </c>
      <c r="K7105" s="145" t="str">
        <f>IF(Proc[[#This Row],[Author]]="Marcela Urrego",VLOOKUP(LEFT(Proc[[#This Row],[Requested]],1),Table3[#All],2,0),VLOOKUP(Proc[[#This Row],[Author]],Table4[],2,0))</f>
        <v>LS</v>
      </c>
      <c r="L7105" s="148" t="s">
        <v>7174</v>
      </c>
      <c r="M7105" s="140">
        <v>46065</v>
      </c>
      <c r="N7105" s="140"/>
      <c r="O7105" s="140"/>
      <c r="P7105" s="140" t="str">
        <f ca="1">IF(Proc[[#This Row],[DaysAgeing]]&gt;5,"yep","on track")</f>
        <v>yep</v>
      </c>
      <c r="Q7105" s="2">
        <f ca="1">IF(Proc[[#This Row],[DateClosed]]="",ABS(NETWORKDAYS(Proc[[#This Row],[DateOpened]],TODAY()))-1,ABS(NETWORKDAYS(Proc[[#This Row],[DateOpened]],Proc[[#This Row],[DateClosed]]))-1)</f>
        <v>36</v>
      </c>
      <c r="R7105" s="140" t="s">
        <v>488</v>
      </c>
      <c r="S7105" s="145"/>
      <c r="T7105" s="153">
        <v>7104</v>
      </c>
    </row>
    <row r="7106" spans="1:20" hidden="1">
      <c r="A7106" s="146" t="s">
        <v>7148</v>
      </c>
      <c r="B7106" s="145" t="str">
        <f>IFERROR(VLOOKUP(Proc[[#This Row],[App]],Table2[],3,0),"open")</f>
        <v>ok</v>
      </c>
      <c r="C7106" s="146" t="s">
        <v>369</v>
      </c>
      <c r="D7106" s="152" t="s">
        <v>2032</v>
      </c>
      <c r="E7106" s="152" t="s">
        <v>7109</v>
      </c>
      <c r="F7106" s="145" t="s">
        <v>7109</v>
      </c>
      <c r="G7106" s="146" t="s">
        <v>400</v>
      </c>
      <c r="H7106" s="145" t="str">
        <f>IF(Proc[[#This Row],[type]]="LFF (MDG-F)",MID(Proc[[#This Row],[Obj]],13,10),"")</f>
        <v/>
      </c>
      <c r="I7106" s="152"/>
      <c r="J7106" s="145" t="b">
        <f>Proc[[#This Row],[Requested]]=Proc[[#This Row],[CurrentParent]]</f>
        <v>1</v>
      </c>
      <c r="K7106" s="145" t="str">
        <f>IF(Proc[[#This Row],[Author]]="Marcela Urrego",VLOOKUP(LEFT(Proc[[#This Row],[Requested]],1),Table3[#All],2,0),VLOOKUP(Proc[[#This Row],[Author]],Table4[],2,0))</f>
        <v>LS</v>
      </c>
      <c r="L7106" s="148" t="s">
        <v>7174</v>
      </c>
      <c r="M7106" s="140">
        <v>46065</v>
      </c>
      <c r="N7106" s="140"/>
      <c r="O7106" s="140"/>
      <c r="P7106" s="140" t="str">
        <f ca="1">IF(Proc[[#This Row],[DaysAgeing]]&gt;5,"yep","on track")</f>
        <v>yep</v>
      </c>
      <c r="Q7106" s="2">
        <f ca="1">IF(Proc[[#This Row],[DateClosed]]="",ABS(NETWORKDAYS(Proc[[#This Row],[DateOpened]],TODAY()))-1,ABS(NETWORKDAYS(Proc[[#This Row],[DateOpened]],Proc[[#This Row],[DateClosed]]))-1)</f>
        <v>36</v>
      </c>
      <c r="R7106" s="140" t="s">
        <v>488</v>
      </c>
      <c r="S7106" s="145"/>
      <c r="T7106" s="153">
        <v>7105</v>
      </c>
    </row>
    <row r="7107" spans="1:20" hidden="1">
      <c r="A7107" s="146" t="s">
        <v>7148</v>
      </c>
      <c r="B7107" s="145" t="str">
        <f>IFERROR(VLOOKUP(Proc[[#This Row],[App]],Table2[],3,0),"open")</f>
        <v>ok</v>
      </c>
      <c r="C7107" s="146" t="s">
        <v>369</v>
      </c>
      <c r="D7107" s="152" t="s">
        <v>2033</v>
      </c>
      <c r="E7107" s="152" t="s">
        <v>7109</v>
      </c>
      <c r="F7107" s="145" t="s">
        <v>7109</v>
      </c>
      <c r="G7107" s="146" t="s">
        <v>400</v>
      </c>
      <c r="H7107" s="145" t="str">
        <f>IF(Proc[[#This Row],[type]]="LFF (MDG-F)",MID(Proc[[#This Row],[Obj]],13,10),"")</f>
        <v/>
      </c>
      <c r="I7107" s="152"/>
      <c r="J7107" s="145" t="b">
        <f>Proc[[#This Row],[Requested]]=Proc[[#This Row],[CurrentParent]]</f>
        <v>1</v>
      </c>
      <c r="K7107" s="145" t="str">
        <f>IF(Proc[[#This Row],[Author]]="Marcela Urrego",VLOOKUP(LEFT(Proc[[#This Row],[Requested]],1),Table3[#All],2,0),VLOOKUP(Proc[[#This Row],[Author]],Table4[],2,0))</f>
        <v>LS</v>
      </c>
      <c r="L7107" s="148" t="s">
        <v>7174</v>
      </c>
      <c r="M7107" s="140">
        <v>46065</v>
      </c>
      <c r="N7107" s="140"/>
      <c r="O7107" s="140"/>
      <c r="P7107" s="140" t="str">
        <f ca="1">IF(Proc[[#This Row],[DaysAgeing]]&gt;5,"yep","on track")</f>
        <v>yep</v>
      </c>
      <c r="Q7107" s="2">
        <f ca="1">IF(Proc[[#This Row],[DateClosed]]="",ABS(NETWORKDAYS(Proc[[#This Row],[DateOpened]],TODAY()))-1,ABS(NETWORKDAYS(Proc[[#This Row],[DateOpened]],Proc[[#This Row],[DateClosed]]))-1)</f>
        <v>36</v>
      </c>
      <c r="R7107" s="140" t="s">
        <v>488</v>
      </c>
      <c r="S7107" s="145"/>
      <c r="T7107" s="153">
        <v>7106</v>
      </c>
    </row>
    <row r="7108" spans="1:20" hidden="1">
      <c r="A7108" s="146" t="s">
        <v>7148</v>
      </c>
      <c r="B7108" s="145" t="str">
        <f>IFERROR(VLOOKUP(Proc[[#This Row],[App]],Table2[],3,0),"open")</f>
        <v>ok</v>
      </c>
      <c r="C7108" s="146" t="s">
        <v>369</v>
      </c>
      <c r="D7108" s="152" t="s">
        <v>2034</v>
      </c>
      <c r="E7108" s="152" t="s">
        <v>7109</v>
      </c>
      <c r="F7108" s="145" t="s">
        <v>7109</v>
      </c>
      <c r="G7108" s="146" t="s">
        <v>400</v>
      </c>
      <c r="H7108" s="145" t="str">
        <f>IF(Proc[[#This Row],[type]]="LFF (MDG-F)",MID(Proc[[#This Row],[Obj]],13,10),"")</f>
        <v/>
      </c>
      <c r="I7108" s="152"/>
      <c r="J7108" s="145" t="b">
        <f>Proc[[#This Row],[Requested]]=Proc[[#This Row],[CurrentParent]]</f>
        <v>1</v>
      </c>
      <c r="K7108" s="145" t="str">
        <f>IF(Proc[[#This Row],[Author]]="Marcela Urrego",VLOOKUP(LEFT(Proc[[#This Row],[Requested]],1),Table3[#All],2,0),VLOOKUP(Proc[[#This Row],[Author]],Table4[],2,0))</f>
        <v>LS</v>
      </c>
      <c r="L7108" s="148" t="s">
        <v>7174</v>
      </c>
      <c r="M7108" s="140">
        <v>46065</v>
      </c>
      <c r="N7108" s="140"/>
      <c r="O7108" s="140"/>
      <c r="P7108" s="140" t="str">
        <f ca="1">IF(Proc[[#This Row],[DaysAgeing]]&gt;5,"yep","on track")</f>
        <v>yep</v>
      </c>
      <c r="Q7108" s="2">
        <f ca="1">IF(Proc[[#This Row],[DateClosed]]="",ABS(NETWORKDAYS(Proc[[#This Row],[DateOpened]],TODAY()))-1,ABS(NETWORKDAYS(Proc[[#This Row],[DateOpened]],Proc[[#This Row],[DateClosed]]))-1)</f>
        <v>36</v>
      </c>
      <c r="R7108" s="140" t="s">
        <v>488</v>
      </c>
      <c r="S7108" s="145"/>
      <c r="T7108" s="153">
        <v>7107</v>
      </c>
    </row>
    <row r="7109" spans="1:20" hidden="1">
      <c r="A7109" s="146" t="s">
        <v>7148</v>
      </c>
      <c r="B7109" s="145" t="str">
        <f>IFERROR(VLOOKUP(Proc[[#This Row],[App]],Table2[],3,0),"open")</f>
        <v>ok</v>
      </c>
      <c r="C7109" s="146" t="s">
        <v>369</v>
      </c>
      <c r="D7109" s="152" t="s">
        <v>2893</v>
      </c>
      <c r="E7109" s="152" t="s">
        <v>7109</v>
      </c>
      <c r="F7109" s="145" t="s">
        <v>7109</v>
      </c>
      <c r="G7109" s="146" t="s">
        <v>400</v>
      </c>
      <c r="H7109" s="145" t="str">
        <f>IF(Proc[[#This Row],[type]]="LFF (MDG-F)",MID(Proc[[#This Row],[Obj]],13,10),"")</f>
        <v/>
      </c>
      <c r="I7109" s="152"/>
      <c r="J7109" s="145" t="b">
        <f>Proc[[#This Row],[Requested]]=Proc[[#This Row],[CurrentParent]]</f>
        <v>1</v>
      </c>
      <c r="K7109" s="145" t="str">
        <f>IF(Proc[[#This Row],[Author]]="Marcela Urrego",VLOOKUP(LEFT(Proc[[#This Row],[Requested]],1),Table3[#All],2,0),VLOOKUP(Proc[[#This Row],[Author]],Table4[],2,0))</f>
        <v>LS</v>
      </c>
      <c r="L7109" s="148" t="s">
        <v>7174</v>
      </c>
      <c r="M7109" s="140">
        <v>46065</v>
      </c>
      <c r="N7109" s="140"/>
      <c r="O7109" s="140"/>
      <c r="P7109" s="140" t="str">
        <f ca="1">IF(Proc[[#This Row],[DaysAgeing]]&gt;5,"yep","on track")</f>
        <v>yep</v>
      </c>
      <c r="Q7109" s="2">
        <f ca="1">IF(Proc[[#This Row],[DateClosed]]="",ABS(NETWORKDAYS(Proc[[#This Row],[DateOpened]],TODAY()))-1,ABS(NETWORKDAYS(Proc[[#This Row],[DateOpened]],Proc[[#This Row],[DateClosed]]))-1)</f>
        <v>36</v>
      </c>
      <c r="R7109" s="140" t="s">
        <v>488</v>
      </c>
      <c r="S7109" s="145"/>
      <c r="T7109" s="153">
        <v>7108</v>
      </c>
    </row>
    <row r="7110" spans="1:20" hidden="1">
      <c r="A7110" s="146" t="s">
        <v>7148</v>
      </c>
      <c r="B7110" s="153" t="str">
        <f>IFERROR(VLOOKUP(Proc[[#This Row],[App]],Table2[],3,0),"open")</f>
        <v>ok</v>
      </c>
      <c r="C7110" s="146" t="s">
        <v>369</v>
      </c>
      <c r="D7110" s="152" t="s">
        <v>2035</v>
      </c>
      <c r="E7110" s="152" t="s">
        <v>7109</v>
      </c>
      <c r="F7110" s="145" t="s">
        <v>7109</v>
      </c>
      <c r="G7110" s="146" t="s">
        <v>400</v>
      </c>
      <c r="H7110" s="145" t="str">
        <f>IF(Proc[[#This Row],[type]]="LFF (MDG-F)",MID(Proc[[#This Row],[Obj]],13,10),"")</f>
        <v/>
      </c>
      <c r="I7110" s="152"/>
      <c r="J7110" s="145" t="b">
        <f>Proc[[#This Row],[Requested]]=Proc[[#This Row],[CurrentParent]]</f>
        <v>1</v>
      </c>
      <c r="K7110" s="153" t="str">
        <f>IF(Proc[[#This Row],[Author]]="Marcela Urrego",VLOOKUP(LEFT(Proc[[#This Row],[Requested]],1),Table3[#All],2,0),VLOOKUP(Proc[[#This Row],[Author]],Table4[],2,0))</f>
        <v>LS</v>
      </c>
      <c r="L7110" s="148" t="s">
        <v>7174</v>
      </c>
      <c r="M7110" s="140">
        <v>46065</v>
      </c>
      <c r="N7110" s="140"/>
      <c r="O7110" s="140"/>
      <c r="P7110" s="140" t="str">
        <f ca="1">IF(Proc[[#This Row],[DaysAgeing]]&gt;5,"yep","on track")</f>
        <v>yep</v>
      </c>
      <c r="Q7110" s="2">
        <f ca="1">IF(Proc[[#This Row],[DateClosed]]="",ABS(NETWORKDAYS(Proc[[#This Row],[DateOpened]],TODAY()))-1,ABS(NETWORKDAYS(Proc[[#This Row],[DateOpened]],Proc[[#This Row],[DateClosed]]))-1)</f>
        <v>36</v>
      </c>
      <c r="R7110" s="140" t="s">
        <v>488</v>
      </c>
      <c r="S7110" s="145"/>
      <c r="T7110" s="153">
        <v>7109</v>
      </c>
    </row>
    <row r="7111" spans="1:20" hidden="1">
      <c r="A7111" s="146" t="s">
        <v>7148</v>
      </c>
      <c r="B7111" s="145" t="str">
        <f>IFERROR(VLOOKUP(Proc[[#This Row],[App]],Table2[],3,0),"open")</f>
        <v>ok</v>
      </c>
      <c r="C7111" s="146" t="s">
        <v>369</v>
      </c>
      <c r="D7111" s="152" t="s">
        <v>2036</v>
      </c>
      <c r="E7111" s="152" t="s">
        <v>7109</v>
      </c>
      <c r="F7111" s="153" t="s">
        <v>7109</v>
      </c>
      <c r="G7111" s="146" t="s">
        <v>400</v>
      </c>
      <c r="H7111" s="145" t="str">
        <f>IF(Proc[[#This Row],[type]]="LFF (MDG-F)",MID(Proc[[#This Row],[Obj]],13,10),"")</f>
        <v/>
      </c>
      <c r="I7111" s="152"/>
      <c r="J7111" s="145" t="b">
        <f>Proc[[#This Row],[Requested]]=Proc[[#This Row],[CurrentParent]]</f>
        <v>1</v>
      </c>
      <c r="K7111" s="145" t="str">
        <f>IF(Proc[[#This Row],[Author]]="Marcela Urrego",VLOOKUP(LEFT(Proc[[#This Row],[Requested]],1),Table3[#All],2,0),VLOOKUP(Proc[[#This Row],[Author]],Table4[],2,0))</f>
        <v>LS</v>
      </c>
      <c r="L7111" s="148" t="s">
        <v>7174</v>
      </c>
      <c r="M7111" s="140">
        <v>46065</v>
      </c>
      <c r="N7111" s="140"/>
      <c r="O7111" s="140"/>
      <c r="P7111" s="140" t="str">
        <f ca="1">IF(Proc[[#This Row],[DaysAgeing]]&gt;5,"yep","on track")</f>
        <v>yep</v>
      </c>
      <c r="Q7111" s="2">
        <f ca="1">IF(Proc[[#This Row],[DateClosed]]="",ABS(NETWORKDAYS(Proc[[#This Row],[DateOpened]],TODAY()))-1,ABS(NETWORKDAYS(Proc[[#This Row],[DateOpened]],Proc[[#This Row],[DateClosed]]))-1)</f>
        <v>36</v>
      </c>
      <c r="R7111" s="140" t="s">
        <v>488</v>
      </c>
      <c r="S7111" s="145"/>
      <c r="T7111" s="153">
        <v>7110</v>
      </c>
    </row>
    <row r="7112" spans="1:20" hidden="1">
      <c r="A7112" s="146" t="s">
        <v>7148</v>
      </c>
      <c r="B7112" s="145" t="str">
        <f>IFERROR(VLOOKUP(Proc[[#This Row],[App]],Table2[],3,0),"open")</f>
        <v>ok</v>
      </c>
      <c r="C7112" s="146" t="s">
        <v>369</v>
      </c>
      <c r="D7112" s="152" t="s">
        <v>2037</v>
      </c>
      <c r="E7112" s="152" t="s">
        <v>7109</v>
      </c>
      <c r="F7112" s="153" t="s">
        <v>7109</v>
      </c>
      <c r="G7112" s="146" t="s">
        <v>400</v>
      </c>
      <c r="H7112" s="145" t="str">
        <f>IF(Proc[[#This Row],[type]]="LFF (MDG-F)",MID(Proc[[#This Row],[Obj]],13,10),"")</f>
        <v/>
      </c>
      <c r="I7112" s="152"/>
      <c r="J7112" s="145" t="b">
        <f>Proc[[#This Row],[Requested]]=Proc[[#This Row],[CurrentParent]]</f>
        <v>1</v>
      </c>
      <c r="K7112" s="145" t="str">
        <f>IF(Proc[[#This Row],[Author]]="Marcela Urrego",VLOOKUP(LEFT(Proc[[#This Row],[Requested]],1),Table3[#All],2,0),VLOOKUP(Proc[[#This Row],[Author]],Table4[],2,0))</f>
        <v>LS</v>
      </c>
      <c r="L7112" s="148" t="s">
        <v>7174</v>
      </c>
      <c r="M7112" s="140">
        <v>46065</v>
      </c>
      <c r="N7112" s="140"/>
      <c r="O7112" s="140"/>
      <c r="P7112" s="140" t="str">
        <f ca="1">IF(Proc[[#This Row],[DaysAgeing]]&gt;5,"yep","on track")</f>
        <v>yep</v>
      </c>
      <c r="Q7112" s="2">
        <f ca="1">IF(Proc[[#This Row],[DateClosed]]="",ABS(NETWORKDAYS(Proc[[#This Row],[DateOpened]],TODAY()))-1,ABS(NETWORKDAYS(Proc[[#This Row],[DateOpened]],Proc[[#This Row],[DateClosed]]))-1)</f>
        <v>36</v>
      </c>
      <c r="R7112" s="140" t="s">
        <v>488</v>
      </c>
      <c r="S7112" s="145"/>
      <c r="T7112" s="153">
        <v>7111</v>
      </c>
    </row>
    <row r="7113" spans="1:20" hidden="1">
      <c r="A7113" s="146" t="s">
        <v>7148</v>
      </c>
      <c r="B7113" s="145" t="str">
        <f>IFERROR(VLOOKUP(Proc[[#This Row],[App]],Table2[],3,0),"open")</f>
        <v>ok</v>
      </c>
      <c r="C7113" s="146" t="s">
        <v>369</v>
      </c>
      <c r="D7113" s="152" t="s">
        <v>2038</v>
      </c>
      <c r="E7113" s="152" t="s">
        <v>7109</v>
      </c>
      <c r="F7113" s="153" t="s">
        <v>7109</v>
      </c>
      <c r="G7113" s="146" t="s">
        <v>400</v>
      </c>
      <c r="H7113" s="145" t="str">
        <f>IF(Proc[[#This Row],[type]]="LFF (MDG-F)",MID(Proc[[#This Row],[Obj]],13,10),"")</f>
        <v/>
      </c>
      <c r="I7113" s="152"/>
      <c r="J7113" s="145" t="b">
        <f>Proc[[#This Row],[Requested]]=Proc[[#This Row],[CurrentParent]]</f>
        <v>1</v>
      </c>
      <c r="K7113" s="145" t="str">
        <f>IF(Proc[[#This Row],[Author]]="Marcela Urrego",VLOOKUP(LEFT(Proc[[#This Row],[Requested]],1),Table3[#All],2,0),VLOOKUP(Proc[[#This Row],[Author]],Table4[],2,0))</f>
        <v>LS</v>
      </c>
      <c r="L7113" s="148" t="s">
        <v>7174</v>
      </c>
      <c r="M7113" s="140">
        <v>46065</v>
      </c>
      <c r="N7113" s="140"/>
      <c r="O7113" s="140"/>
      <c r="P7113" s="140" t="str">
        <f ca="1">IF(Proc[[#This Row],[DaysAgeing]]&gt;5,"yep","on track")</f>
        <v>yep</v>
      </c>
      <c r="Q7113" s="2">
        <f ca="1">IF(Proc[[#This Row],[DateClosed]]="",ABS(NETWORKDAYS(Proc[[#This Row],[DateOpened]],TODAY()))-1,ABS(NETWORKDAYS(Proc[[#This Row],[DateOpened]],Proc[[#This Row],[DateClosed]]))-1)</f>
        <v>36</v>
      </c>
      <c r="R7113" s="140" t="s">
        <v>488</v>
      </c>
      <c r="S7113" s="145"/>
      <c r="T7113" s="153">
        <v>7112</v>
      </c>
    </row>
    <row r="7114" spans="1:20" hidden="1">
      <c r="A7114" s="146" t="s">
        <v>7148</v>
      </c>
      <c r="B7114" s="145" t="str">
        <f>IFERROR(VLOOKUP(Proc[[#This Row],[App]],Table2[],3,0),"open")</f>
        <v>ok</v>
      </c>
      <c r="C7114" s="146" t="s">
        <v>369</v>
      </c>
      <c r="D7114" s="152" t="s">
        <v>2039</v>
      </c>
      <c r="E7114" s="152" t="s">
        <v>7109</v>
      </c>
      <c r="F7114" s="153" t="s">
        <v>7109</v>
      </c>
      <c r="G7114" s="146" t="s">
        <v>400</v>
      </c>
      <c r="H7114" s="145" t="str">
        <f>IF(Proc[[#This Row],[type]]="LFF (MDG-F)",MID(Proc[[#This Row],[Obj]],13,10),"")</f>
        <v/>
      </c>
      <c r="I7114" s="152"/>
      <c r="J7114" s="145" t="b">
        <f>Proc[[#This Row],[Requested]]=Proc[[#This Row],[CurrentParent]]</f>
        <v>1</v>
      </c>
      <c r="K7114" s="145" t="str">
        <f>IF(Proc[[#This Row],[Author]]="Marcela Urrego",VLOOKUP(LEFT(Proc[[#This Row],[Requested]],1),Table3[#All],2,0),VLOOKUP(Proc[[#This Row],[Author]],Table4[],2,0))</f>
        <v>LS</v>
      </c>
      <c r="L7114" s="148" t="s">
        <v>7174</v>
      </c>
      <c r="M7114" s="140">
        <v>46065</v>
      </c>
      <c r="N7114" s="140"/>
      <c r="O7114" s="140"/>
      <c r="P7114" s="140" t="str">
        <f ca="1">IF(Proc[[#This Row],[DaysAgeing]]&gt;5,"yep","on track")</f>
        <v>yep</v>
      </c>
      <c r="Q7114" s="2">
        <f ca="1">IF(Proc[[#This Row],[DateClosed]]="",ABS(NETWORKDAYS(Proc[[#This Row],[DateOpened]],TODAY()))-1,ABS(NETWORKDAYS(Proc[[#This Row],[DateOpened]],Proc[[#This Row],[DateClosed]]))-1)</f>
        <v>36</v>
      </c>
      <c r="R7114" s="140" t="s">
        <v>488</v>
      </c>
      <c r="S7114" s="145"/>
      <c r="T7114" s="153">
        <v>7113</v>
      </c>
    </row>
    <row r="7115" spans="1:20" hidden="1">
      <c r="A7115" s="146" t="s">
        <v>7148</v>
      </c>
      <c r="B7115" s="153" t="str">
        <f>IFERROR(VLOOKUP(Proc[[#This Row],[App]],Table2[],3,0),"open")</f>
        <v>ok</v>
      </c>
      <c r="C7115" s="146" t="s">
        <v>369</v>
      </c>
      <c r="D7115" s="152" t="s">
        <v>2040</v>
      </c>
      <c r="E7115" s="152" t="s">
        <v>7109</v>
      </c>
      <c r="F7115" s="145" t="s">
        <v>7109</v>
      </c>
      <c r="G7115" s="146" t="s">
        <v>400</v>
      </c>
      <c r="H7115" s="145" t="str">
        <f>IF(Proc[[#This Row],[type]]="LFF (MDG-F)",MID(Proc[[#This Row],[Obj]],13,10),"")</f>
        <v/>
      </c>
      <c r="I7115" s="152"/>
      <c r="J7115" s="145" t="b">
        <f>Proc[[#This Row],[Requested]]=Proc[[#This Row],[CurrentParent]]</f>
        <v>1</v>
      </c>
      <c r="K7115" s="153" t="str">
        <f>IF(Proc[[#This Row],[Author]]="Marcela Urrego",VLOOKUP(LEFT(Proc[[#This Row],[Requested]],1),Table3[#All],2,0),VLOOKUP(Proc[[#This Row],[Author]],Table4[],2,0))</f>
        <v>LS</v>
      </c>
      <c r="L7115" s="148" t="s">
        <v>7174</v>
      </c>
      <c r="M7115" s="140">
        <v>46065</v>
      </c>
      <c r="N7115" s="140"/>
      <c r="O7115" s="140"/>
      <c r="P7115" s="140" t="str">
        <f ca="1">IF(Proc[[#This Row],[DaysAgeing]]&gt;5,"yep","on track")</f>
        <v>yep</v>
      </c>
      <c r="Q7115" s="2">
        <f ca="1">IF(Proc[[#This Row],[DateClosed]]="",ABS(NETWORKDAYS(Proc[[#This Row],[DateOpened]],TODAY()))-1,ABS(NETWORKDAYS(Proc[[#This Row],[DateOpened]],Proc[[#This Row],[DateClosed]]))-1)</f>
        <v>36</v>
      </c>
      <c r="R7115" s="140" t="s">
        <v>488</v>
      </c>
      <c r="S7115" s="145"/>
      <c r="T7115" s="153">
        <v>7114</v>
      </c>
    </row>
    <row r="7116" spans="1:20" hidden="1">
      <c r="A7116" s="146" t="s">
        <v>7148</v>
      </c>
      <c r="B7116" s="153" t="str">
        <f>IFERROR(VLOOKUP(Proc[[#This Row],[App]],Table2[],3,0),"open")</f>
        <v>ok</v>
      </c>
      <c r="C7116" s="146" t="s">
        <v>369</v>
      </c>
      <c r="D7116" s="152" t="s">
        <v>2041</v>
      </c>
      <c r="E7116" s="152" t="s">
        <v>7109</v>
      </c>
      <c r="F7116" s="145" t="s">
        <v>7109</v>
      </c>
      <c r="G7116" s="146" t="s">
        <v>400</v>
      </c>
      <c r="H7116" s="145" t="str">
        <f>IF(Proc[[#This Row],[type]]="LFF (MDG-F)",MID(Proc[[#This Row],[Obj]],13,10),"")</f>
        <v/>
      </c>
      <c r="I7116" s="152"/>
      <c r="J7116" s="145" t="b">
        <f>Proc[[#This Row],[Requested]]=Proc[[#This Row],[CurrentParent]]</f>
        <v>1</v>
      </c>
      <c r="K7116" s="153" t="str">
        <f>IF(Proc[[#This Row],[Author]]="Marcela Urrego",VLOOKUP(LEFT(Proc[[#This Row],[Requested]],1),Table3[#All],2,0),VLOOKUP(Proc[[#This Row],[Author]],Table4[],2,0))</f>
        <v>LS</v>
      </c>
      <c r="L7116" s="148" t="s">
        <v>7174</v>
      </c>
      <c r="M7116" s="140">
        <v>46065</v>
      </c>
      <c r="N7116" s="140"/>
      <c r="O7116" s="140"/>
      <c r="P7116" s="140" t="str">
        <f ca="1">IF(Proc[[#This Row],[DaysAgeing]]&gt;5,"yep","on track")</f>
        <v>yep</v>
      </c>
      <c r="Q7116" s="2">
        <f ca="1">IF(Proc[[#This Row],[DateClosed]]="",ABS(NETWORKDAYS(Proc[[#This Row],[DateOpened]],TODAY()))-1,ABS(NETWORKDAYS(Proc[[#This Row],[DateOpened]],Proc[[#This Row],[DateClosed]]))-1)</f>
        <v>36</v>
      </c>
      <c r="R7116" s="140" t="s">
        <v>488</v>
      </c>
      <c r="S7116" s="145"/>
      <c r="T7116" s="153">
        <v>7115</v>
      </c>
    </row>
    <row r="7117" spans="1:20" hidden="1">
      <c r="A7117" s="146" t="s">
        <v>7148</v>
      </c>
      <c r="B7117" s="145" t="str">
        <f>IFERROR(VLOOKUP(Proc[[#This Row],[App]],Table2[],3,0),"open")</f>
        <v>ok</v>
      </c>
      <c r="C7117" s="146" t="s">
        <v>369</v>
      </c>
      <c r="D7117" s="152" t="s">
        <v>2042</v>
      </c>
      <c r="E7117" s="152" t="s">
        <v>7109</v>
      </c>
      <c r="F7117" s="145" t="s">
        <v>7109</v>
      </c>
      <c r="G7117" s="146" t="s">
        <v>400</v>
      </c>
      <c r="H7117" s="145" t="str">
        <f>IF(Proc[[#This Row],[type]]="LFF (MDG-F)",MID(Proc[[#This Row],[Obj]],13,10),"")</f>
        <v/>
      </c>
      <c r="I7117" s="152"/>
      <c r="J7117" s="145" t="b">
        <f>Proc[[#This Row],[Requested]]=Proc[[#This Row],[CurrentParent]]</f>
        <v>1</v>
      </c>
      <c r="K7117" s="145" t="str">
        <f>IF(Proc[[#This Row],[Author]]="Marcela Urrego",VLOOKUP(LEFT(Proc[[#This Row],[Requested]],1),Table3[#All],2,0),VLOOKUP(Proc[[#This Row],[Author]],Table4[],2,0))</f>
        <v>LS</v>
      </c>
      <c r="L7117" s="148" t="s">
        <v>7174</v>
      </c>
      <c r="M7117" s="140">
        <v>46065</v>
      </c>
      <c r="N7117" s="140"/>
      <c r="O7117" s="140"/>
      <c r="P7117" s="140" t="str">
        <f ca="1">IF(Proc[[#This Row],[DaysAgeing]]&gt;5,"yep","on track")</f>
        <v>yep</v>
      </c>
      <c r="Q7117" s="2">
        <f ca="1">IF(Proc[[#This Row],[DateClosed]]="",ABS(NETWORKDAYS(Proc[[#This Row],[DateOpened]],TODAY()))-1,ABS(NETWORKDAYS(Proc[[#This Row],[DateOpened]],Proc[[#This Row],[DateClosed]]))-1)</f>
        <v>36</v>
      </c>
      <c r="R7117" s="140" t="s">
        <v>488</v>
      </c>
      <c r="S7117" s="145"/>
      <c r="T7117" s="153">
        <v>7116</v>
      </c>
    </row>
    <row r="7118" spans="1:20" hidden="1">
      <c r="A7118" s="146" t="s">
        <v>7148</v>
      </c>
      <c r="B7118" s="145" t="str">
        <f>IFERROR(VLOOKUP(Proc[[#This Row],[App]],Table2[],3,0),"open")</f>
        <v>ok</v>
      </c>
      <c r="C7118" s="146" t="s">
        <v>369</v>
      </c>
      <c r="D7118" s="152" t="s">
        <v>2019</v>
      </c>
      <c r="E7118" s="152" t="s">
        <v>7109</v>
      </c>
      <c r="F7118" s="145" t="s">
        <v>7109</v>
      </c>
      <c r="G7118" s="146" t="s">
        <v>400</v>
      </c>
      <c r="H7118" s="145" t="str">
        <f>IF(Proc[[#This Row],[type]]="LFF (MDG-F)",MID(Proc[[#This Row],[Obj]],13,10),"")</f>
        <v/>
      </c>
      <c r="I7118" s="152"/>
      <c r="J7118" s="145" t="b">
        <f>Proc[[#This Row],[Requested]]=Proc[[#This Row],[CurrentParent]]</f>
        <v>1</v>
      </c>
      <c r="K7118" s="145" t="str">
        <f>IF(Proc[[#This Row],[Author]]="Marcela Urrego",VLOOKUP(LEFT(Proc[[#This Row],[Requested]],1),Table3[#All],2,0),VLOOKUP(Proc[[#This Row],[Author]],Table4[],2,0))</f>
        <v>LS</v>
      </c>
      <c r="L7118" s="148" t="s">
        <v>7174</v>
      </c>
      <c r="M7118" s="140">
        <v>46065</v>
      </c>
      <c r="N7118" s="140"/>
      <c r="O7118" s="140"/>
      <c r="P7118" s="140" t="str">
        <f ca="1">IF(Proc[[#This Row],[DaysAgeing]]&gt;5,"yep","on track")</f>
        <v>yep</v>
      </c>
      <c r="Q7118" s="2">
        <f ca="1">IF(Proc[[#This Row],[DateClosed]]="",ABS(NETWORKDAYS(Proc[[#This Row],[DateOpened]],TODAY()))-1,ABS(NETWORKDAYS(Proc[[#This Row],[DateOpened]],Proc[[#This Row],[DateClosed]]))-1)</f>
        <v>36</v>
      </c>
      <c r="R7118" s="140" t="s">
        <v>488</v>
      </c>
      <c r="S7118" s="145"/>
      <c r="T7118" s="153">
        <v>7117</v>
      </c>
    </row>
    <row r="7119" spans="1:20" hidden="1">
      <c r="A7119" s="146" t="s">
        <v>7148</v>
      </c>
      <c r="B7119" s="145" t="str">
        <f>IFERROR(VLOOKUP(Proc[[#This Row],[App]],Table2[],3,0),"open")</f>
        <v>ok</v>
      </c>
      <c r="C7119" s="146" t="s">
        <v>369</v>
      </c>
      <c r="D7119" s="152" t="s">
        <v>2043</v>
      </c>
      <c r="E7119" s="152" t="s">
        <v>7109</v>
      </c>
      <c r="F7119" s="145" t="s">
        <v>7109</v>
      </c>
      <c r="G7119" s="146" t="s">
        <v>400</v>
      </c>
      <c r="H7119" s="145" t="str">
        <f>IF(Proc[[#This Row],[type]]="LFF (MDG-F)",MID(Proc[[#This Row],[Obj]],13,10),"")</f>
        <v/>
      </c>
      <c r="I7119" s="152"/>
      <c r="J7119" s="145" t="b">
        <f>Proc[[#This Row],[Requested]]=Proc[[#This Row],[CurrentParent]]</f>
        <v>1</v>
      </c>
      <c r="K7119" s="145" t="str">
        <f>IF(Proc[[#This Row],[Author]]="Marcela Urrego",VLOOKUP(LEFT(Proc[[#This Row],[Requested]],1),Table3[#All],2,0),VLOOKUP(Proc[[#This Row],[Author]],Table4[],2,0))</f>
        <v>LS</v>
      </c>
      <c r="L7119" s="148" t="s">
        <v>7174</v>
      </c>
      <c r="M7119" s="140">
        <v>46065</v>
      </c>
      <c r="N7119" s="140"/>
      <c r="O7119" s="140"/>
      <c r="P7119" s="140" t="str">
        <f ca="1">IF(Proc[[#This Row],[DaysAgeing]]&gt;5,"yep","on track")</f>
        <v>yep</v>
      </c>
      <c r="Q7119" s="2">
        <f ca="1">IF(Proc[[#This Row],[DateClosed]]="",ABS(NETWORKDAYS(Proc[[#This Row],[DateOpened]],TODAY()))-1,ABS(NETWORKDAYS(Proc[[#This Row],[DateOpened]],Proc[[#This Row],[DateClosed]]))-1)</f>
        <v>36</v>
      </c>
      <c r="R7119" s="140" t="s">
        <v>488</v>
      </c>
      <c r="S7119" s="145"/>
      <c r="T7119" s="153">
        <v>7118</v>
      </c>
    </row>
    <row r="7120" spans="1:20" hidden="1">
      <c r="A7120" s="146" t="s">
        <v>7148</v>
      </c>
      <c r="B7120" s="145" t="str">
        <f>IFERROR(VLOOKUP(Proc[[#This Row],[App]],Table2[],3,0),"open")</f>
        <v>ok</v>
      </c>
      <c r="C7120" s="146" t="s">
        <v>369</v>
      </c>
      <c r="D7120" s="152" t="s">
        <v>2044</v>
      </c>
      <c r="E7120" s="152" t="s">
        <v>7109</v>
      </c>
      <c r="F7120" s="145" t="s">
        <v>7109</v>
      </c>
      <c r="G7120" s="146" t="s">
        <v>400</v>
      </c>
      <c r="H7120" s="145" t="str">
        <f>IF(Proc[[#This Row],[type]]="LFF (MDG-F)",MID(Proc[[#This Row],[Obj]],13,10),"")</f>
        <v/>
      </c>
      <c r="I7120" s="152"/>
      <c r="J7120" s="145" t="b">
        <f>Proc[[#This Row],[Requested]]=Proc[[#This Row],[CurrentParent]]</f>
        <v>1</v>
      </c>
      <c r="K7120" s="145" t="str">
        <f>IF(Proc[[#This Row],[Author]]="Marcela Urrego",VLOOKUP(LEFT(Proc[[#This Row],[Requested]],1),Table3[#All],2,0),VLOOKUP(Proc[[#This Row],[Author]],Table4[],2,0))</f>
        <v>LS</v>
      </c>
      <c r="L7120" s="148" t="s">
        <v>7174</v>
      </c>
      <c r="M7120" s="140">
        <v>46065</v>
      </c>
      <c r="N7120" s="140"/>
      <c r="O7120" s="140"/>
      <c r="P7120" s="140" t="str">
        <f ca="1">IF(Proc[[#This Row],[DaysAgeing]]&gt;5,"yep","on track")</f>
        <v>yep</v>
      </c>
      <c r="Q7120" s="2">
        <f ca="1">IF(Proc[[#This Row],[DateClosed]]="",ABS(NETWORKDAYS(Proc[[#This Row],[DateOpened]],TODAY()))-1,ABS(NETWORKDAYS(Proc[[#This Row],[DateOpened]],Proc[[#This Row],[DateClosed]]))-1)</f>
        <v>36</v>
      </c>
      <c r="R7120" s="140" t="s">
        <v>488</v>
      </c>
      <c r="S7120" s="145"/>
      <c r="T7120" s="153">
        <v>7119</v>
      </c>
    </row>
    <row r="7121" spans="1:20" hidden="1">
      <c r="A7121" s="146" t="s">
        <v>7148</v>
      </c>
      <c r="B7121" s="145" t="str">
        <f>IFERROR(VLOOKUP(Proc[[#This Row],[App]],Table2[],3,0),"open")</f>
        <v>ok</v>
      </c>
      <c r="C7121" s="146" t="s">
        <v>369</v>
      </c>
      <c r="D7121" s="152" t="s">
        <v>2045</v>
      </c>
      <c r="E7121" s="152" t="s">
        <v>7109</v>
      </c>
      <c r="F7121" s="145" t="s">
        <v>7109</v>
      </c>
      <c r="G7121" s="146" t="s">
        <v>400</v>
      </c>
      <c r="H7121" s="145" t="str">
        <f>IF(Proc[[#This Row],[type]]="LFF (MDG-F)",MID(Proc[[#This Row],[Obj]],13,10),"")</f>
        <v/>
      </c>
      <c r="I7121" s="152"/>
      <c r="J7121" s="145" t="b">
        <f>Proc[[#This Row],[Requested]]=Proc[[#This Row],[CurrentParent]]</f>
        <v>1</v>
      </c>
      <c r="K7121" s="145" t="str">
        <f>IF(Proc[[#This Row],[Author]]="Marcela Urrego",VLOOKUP(LEFT(Proc[[#This Row],[Requested]],1),Table3[#All],2,0),VLOOKUP(Proc[[#This Row],[Author]],Table4[],2,0))</f>
        <v>LS</v>
      </c>
      <c r="L7121" s="148" t="s">
        <v>7174</v>
      </c>
      <c r="M7121" s="140">
        <v>46065</v>
      </c>
      <c r="N7121" s="140"/>
      <c r="O7121" s="140"/>
      <c r="P7121" s="140" t="str">
        <f ca="1">IF(Proc[[#This Row],[DaysAgeing]]&gt;5,"yep","on track")</f>
        <v>yep</v>
      </c>
      <c r="Q7121" s="2">
        <f ca="1">IF(Proc[[#This Row],[DateClosed]]="",ABS(NETWORKDAYS(Proc[[#This Row],[DateOpened]],TODAY()))-1,ABS(NETWORKDAYS(Proc[[#This Row],[DateOpened]],Proc[[#This Row],[DateClosed]]))-1)</f>
        <v>36</v>
      </c>
      <c r="R7121" s="140" t="s">
        <v>488</v>
      </c>
      <c r="S7121" s="145"/>
      <c r="T7121" s="153">
        <v>7120</v>
      </c>
    </row>
    <row r="7122" spans="1:20" hidden="1">
      <c r="A7122" s="146" t="s">
        <v>7148</v>
      </c>
      <c r="B7122" s="145" t="str">
        <f>IFERROR(VLOOKUP(Proc[[#This Row],[App]],Table2[],3,0),"open")</f>
        <v>ok</v>
      </c>
      <c r="C7122" s="146" t="s">
        <v>369</v>
      </c>
      <c r="D7122" s="152" t="s">
        <v>2046</v>
      </c>
      <c r="E7122" s="152" t="s">
        <v>7109</v>
      </c>
      <c r="F7122" s="145" t="s">
        <v>7109</v>
      </c>
      <c r="G7122" s="146" t="s">
        <v>400</v>
      </c>
      <c r="H7122" s="145" t="str">
        <f>IF(Proc[[#This Row],[type]]="LFF (MDG-F)",MID(Proc[[#This Row],[Obj]],13,10),"")</f>
        <v/>
      </c>
      <c r="I7122" s="152"/>
      <c r="J7122" s="145" t="b">
        <f>Proc[[#This Row],[Requested]]=Proc[[#This Row],[CurrentParent]]</f>
        <v>1</v>
      </c>
      <c r="K7122" s="145" t="str">
        <f>IF(Proc[[#This Row],[Author]]="Marcela Urrego",VLOOKUP(LEFT(Proc[[#This Row],[Requested]],1),Table3[#All],2,0),VLOOKUP(Proc[[#This Row],[Author]],Table4[],2,0))</f>
        <v>LS</v>
      </c>
      <c r="L7122" s="148" t="s">
        <v>7174</v>
      </c>
      <c r="M7122" s="140">
        <v>46065</v>
      </c>
      <c r="N7122" s="140"/>
      <c r="O7122" s="140"/>
      <c r="P7122" s="140" t="str">
        <f ca="1">IF(Proc[[#This Row],[DaysAgeing]]&gt;5,"yep","on track")</f>
        <v>yep</v>
      </c>
      <c r="Q7122" s="2">
        <f ca="1">IF(Proc[[#This Row],[DateClosed]]="",ABS(NETWORKDAYS(Proc[[#This Row],[DateOpened]],TODAY()))-1,ABS(NETWORKDAYS(Proc[[#This Row],[DateOpened]],Proc[[#This Row],[DateClosed]]))-1)</f>
        <v>36</v>
      </c>
      <c r="R7122" s="140" t="s">
        <v>488</v>
      </c>
      <c r="S7122" s="145"/>
      <c r="T7122" s="153">
        <v>7121</v>
      </c>
    </row>
    <row r="7123" spans="1:20" hidden="1">
      <c r="A7123" s="146" t="s">
        <v>7148</v>
      </c>
      <c r="B7123" s="145" t="str">
        <f>IFERROR(VLOOKUP(Proc[[#This Row],[App]],Table2[],3,0),"open")</f>
        <v>ok</v>
      </c>
      <c r="C7123" s="146" t="s">
        <v>369</v>
      </c>
      <c r="D7123" s="152" t="s">
        <v>3048</v>
      </c>
      <c r="E7123" s="152" t="s">
        <v>7109</v>
      </c>
      <c r="F7123" s="145" t="s">
        <v>7109</v>
      </c>
      <c r="G7123" s="146" t="s">
        <v>400</v>
      </c>
      <c r="H7123" s="145" t="str">
        <f>IF(Proc[[#This Row],[type]]="LFF (MDG-F)",MID(Proc[[#This Row],[Obj]],13,10),"")</f>
        <v/>
      </c>
      <c r="I7123" s="152"/>
      <c r="J7123" s="145" t="b">
        <f>Proc[[#This Row],[Requested]]=Proc[[#This Row],[CurrentParent]]</f>
        <v>1</v>
      </c>
      <c r="K7123" s="145" t="str">
        <f>IF(Proc[[#This Row],[Author]]="Marcela Urrego",VLOOKUP(LEFT(Proc[[#This Row],[Requested]],1),Table3[#All],2,0),VLOOKUP(Proc[[#This Row],[Author]],Table4[],2,0))</f>
        <v>LS</v>
      </c>
      <c r="L7123" s="148" t="s">
        <v>7174</v>
      </c>
      <c r="M7123" s="140">
        <v>46065</v>
      </c>
      <c r="N7123" s="140"/>
      <c r="O7123" s="140"/>
      <c r="P7123" s="140" t="str">
        <f ca="1">IF(Proc[[#This Row],[DaysAgeing]]&gt;5,"yep","on track")</f>
        <v>yep</v>
      </c>
      <c r="Q7123" s="2">
        <f ca="1">IF(Proc[[#This Row],[DateClosed]]="",ABS(NETWORKDAYS(Proc[[#This Row],[DateOpened]],TODAY()))-1,ABS(NETWORKDAYS(Proc[[#This Row],[DateOpened]],Proc[[#This Row],[DateClosed]]))-1)</f>
        <v>36</v>
      </c>
      <c r="R7123" s="140" t="s">
        <v>488</v>
      </c>
      <c r="S7123" s="145"/>
      <c r="T7123" s="153">
        <v>7122</v>
      </c>
    </row>
    <row r="7124" spans="1:20" hidden="1">
      <c r="A7124" s="146" t="s">
        <v>7148</v>
      </c>
      <c r="B7124" s="145" t="str">
        <f>IFERROR(VLOOKUP(Proc[[#This Row],[App]],Table2[],3,0),"open")</f>
        <v>ok</v>
      </c>
      <c r="C7124" s="146" t="s">
        <v>369</v>
      </c>
      <c r="D7124" s="152" t="s">
        <v>3052</v>
      </c>
      <c r="E7124" s="152" t="s">
        <v>7109</v>
      </c>
      <c r="F7124" s="145" t="s">
        <v>7109</v>
      </c>
      <c r="G7124" s="146" t="s">
        <v>400</v>
      </c>
      <c r="H7124" s="145" t="str">
        <f>IF(Proc[[#This Row],[type]]="LFF (MDG-F)",MID(Proc[[#This Row],[Obj]],13,10),"")</f>
        <v/>
      </c>
      <c r="I7124" s="152"/>
      <c r="J7124" s="145" t="b">
        <f>Proc[[#This Row],[Requested]]=Proc[[#This Row],[CurrentParent]]</f>
        <v>1</v>
      </c>
      <c r="K7124" s="145" t="str">
        <f>IF(Proc[[#This Row],[Author]]="Marcela Urrego",VLOOKUP(LEFT(Proc[[#This Row],[Requested]],1),Table3[#All],2,0),VLOOKUP(Proc[[#This Row],[Author]],Table4[],2,0))</f>
        <v>LS</v>
      </c>
      <c r="L7124" s="148" t="s">
        <v>7174</v>
      </c>
      <c r="M7124" s="140">
        <v>46065</v>
      </c>
      <c r="N7124" s="140"/>
      <c r="O7124" s="140"/>
      <c r="P7124" s="140" t="str">
        <f ca="1">IF(Proc[[#This Row],[DaysAgeing]]&gt;5,"yep","on track")</f>
        <v>yep</v>
      </c>
      <c r="Q7124" s="2">
        <f ca="1">IF(Proc[[#This Row],[DateClosed]]="",ABS(NETWORKDAYS(Proc[[#This Row],[DateOpened]],TODAY()))-1,ABS(NETWORKDAYS(Proc[[#This Row],[DateOpened]],Proc[[#This Row],[DateClosed]]))-1)</f>
        <v>36</v>
      </c>
      <c r="R7124" s="140" t="s">
        <v>488</v>
      </c>
      <c r="S7124" s="145"/>
      <c r="T7124" s="153">
        <v>7123</v>
      </c>
    </row>
    <row r="7125" spans="1:20" hidden="1">
      <c r="A7125" s="146" t="s">
        <v>7148</v>
      </c>
      <c r="B7125" s="145" t="str">
        <f>IFERROR(VLOOKUP(Proc[[#This Row],[App]],Table2[],3,0),"open")</f>
        <v>ok</v>
      </c>
      <c r="C7125" s="146" t="s">
        <v>369</v>
      </c>
      <c r="D7125" s="152" t="s">
        <v>3050</v>
      </c>
      <c r="E7125" s="152" t="s">
        <v>7109</v>
      </c>
      <c r="F7125" s="145" t="s">
        <v>7109</v>
      </c>
      <c r="G7125" s="146" t="s">
        <v>400</v>
      </c>
      <c r="H7125" s="145" t="str">
        <f>IF(Proc[[#This Row],[type]]="LFF (MDG-F)",MID(Proc[[#This Row],[Obj]],13,10),"")</f>
        <v/>
      </c>
      <c r="I7125" s="152"/>
      <c r="J7125" s="145" t="b">
        <f>Proc[[#This Row],[Requested]]=Proc[[#This Row],[CurrentParent]]</f>
        <v>1</v>
      </c>
      <c r="K7125" s="145" t="str">
        <f>IF(Proc[[#This Row],[Author]]="Marcela Urrego",VLOOKUP(LEFT(Proc[[#This Row],[Requested]],1),Table3[#All],2,0),VLOOKUP(Proc[[#This Row],[Author]],Table4[],2,0))</f>
        <v>LS</v>
      </c>
      <c r="L7125" s="148" t="s">
        <v>7174</v>
      </c>
      <c r="M7125" s="140">
        <v>46065</v>
      </c>
      <c r="N7125" s="140"/>
      <c r="O7125" s="140"/>
      <c r="P7125" s="140" t="str">
        <f ca="1">IF(Proc[[#This Row],[DaysAgeing]]&gt;5,"yep","on track")</f>
        <v>yep</v>
      </c>
      <c r="Q7125" s="2">
        <f ca="1">IF(Proc[[#This Row],[DateClosed]]="",ABS(NETWORKDAYS(Proc[[#This Row],[DateOpened]],TODAY()))-1,ABS(NETWORKDAYS(Proc[[#This Row],[DateOpened]],Proc[[#This Row],[DateClosed]]))-1)</f>
        <v>36</v>
      </c>
      <c r="R7125" s="140" t="s">
        <v>488</v>
      </c>
      <c r="S7125" s="145"/>
      <c r="T7125" s="153">
        <v>7124</v>
      </c>
    </row>
    <row r="7126" spans="1:20" hidden="1">
      <c r="A7126" s="146" t="s">
        <v>7148</v>
      </c>
      <c r="B7126" s="153" t="str">
        <f>IFERROR(VLOOKUP(Proc[[#This Row],[App]],Table2[],3,0),"open")</f>
        <v>ok</v>
      </c>
      <c r="C7126" s="146" t="s">
        <v>369</v>
      </c>
      <c r="D7126" s="152" t="s">
        <v>3053</v>
      </c>
      <c r="E7126" s="152" t="s">
        <v>7109</v>
      </c>
      <c r="F7126" s="153" t="s">
        <v>7109</v>
      </c>
      <c r="G7126" s="146" t="s">
        <v>400</v>
      </c>
      <c r="H7126" s="145" t="str">
        <f>IF(Proc[[#This Row],[type]]="LFF (MDG-F)",MID(Proc[[#This Row],[Obj]],13,10),"")</f>
        <v/>
      </c>
      <c r="I7126" s="152"/>
      <c r="J7126" s="145" t="b">
        <f>Proc[[#This Row],[Requested]]=Proc[[#This Row],[CurrentParent]]</f>
        <v>1</v>
      </c>
      <c r="K7126" s="153" t="str">
        <f>IF(Proc[[#This Row],[Author]]="Marcela Urrego",VLOOKUP(LEFT(Proc[[#This Row],[Requested]],1),Table3[#All],2,0),VLOOKUP(Proc[[#This Row],[Author]],Table4[],2,0))</f>
        <v>LS</v>
      </c>
      <c r="L7126" s="148" t="s">
        <v>7174</v>
      </c>
      <c r="M7126" s="140">
        <v>46065</v>
      </c>
      <c r="N7126" s="140"/>
      <c r="O7126" s="140"/>
      <c r="P7126" s="140" t="str">
        <f ca="1">IF(Proc[[#This Row],[DaysAgeing]]&gt;5,"yep","on track")</f>
        <v>yep</v>
      </c>
      <c r="Q7126" s="2">
        <f ca="1">IF(Proc[[#This Row],[DateClosed]]="",ABS(NETWORKDAYS(Proc[[#This Row],[DateOpened]],TODAY()))-1,ABS(NETWORKDAYS(Proc[[#This Row],[DateOpened]],Proc[[#This Row],[DateClosed]]))-1)</f>
        <v>36</v>
      </c>
      <c r="R7126" s="140" t="s">
        <v>488</v>
      </c>
      <c r="S7126" s="145"/>
      <c r="T7126" s="153">
        <v>7125</v>
      </c>
    </row>
    <row r="7127" spans="1:20" hidden="1">
      <c r="A7127" s="146" t="s">
        <v>7148</v>
      </c>
      <c r="B7127" s="153" t="str">
        <f>IFERROR(VLOOKUP(Proc[[#This Row],[App]],Table2[],3,0),"open")</f>
        <v>ok</v>
      </c>
      <c r="C7127" s="146" t="s">
        <v>369</v>
      </c>
      <c r="D7127" s="152" t="s">
        <v>3051</v>
      </c>
      <c r="E7127" s="152" t="s">
        <v>7109</v>
      </c>
      <c r="F7127" s="153" t="s">
        <v>7109</v>
      </c>
      <c r="G7127" s="146" t="s">
        <v>400</v>
      </c>
      <c r="H7127" s="145" t="str">
        <f>IF(Proc[[#This Row],[type]]="LFF (MDG-F)",MID(Proc[[#This Row],[Obj]],13,10),"")</f>
        <v/>
      </c>
      <c r="I7127" s="152"/>
      <c r="J7127" s="145" t="b">
        <f>Proc[[#This Row],[Requested]]=Proc[[#This Row],[CurrentParent]]</f>
        <v>1</v>
      </c>
      <c r="K7127" s="153" t="str">
        <f>IF(Proc[[#This Row],[Author]]="Marcela Urrego",VLOOKUP(LEFT(Proc[[#This Row],[Requested]],1),Table3[#All],2,0),VLOOKUP(Proc[[#This Row],[Author]],Table4[],2,0))</f>
        <v>LS</v>
      </c>
      <c r="L7127" s="148" t="s">
        <v>7174</v>
      </c>
      <c r="M7127" s="140">
        <v>46065</v>
      </c>
      <c r="N7127" s="140"/>
      <c r="O7127" s="140"/>
      <c r="P7127" s="140" t="str">
        <f ca="1">IF(Proc[[#This Row],[DaysAgeing]]&gt;5,"yep","on track")</f>
        <v>yep</v>
      </c>
      <c r="Q7127" s="2">
        <f ca="1">IF(Proc[[#This Row],[DateClosed]]="",ABS(NETWORKDAYS(Proc[[#This Row],[DateOpened]],TODAY()))-1,ABS(NETWORKDAYS(Proc[[#This Row],[DateOpened]],Proc[[#This Row],[DateClosed]]))-1)</f>
        <v>36</v>
      </c>
      <c r="R7127" s="140" t="s">
        <v>488</v>
      </c>
      <c r="S7127" s="145"/>
      <c r="T7127" s="153">
        <v>7126</v>
      </c>
    </row>
    <row r="7128" spans="1:20" hidden="1">
      <c r="A7128" s="146" t="s">
        <v>7148</v>
      </c>
      <c r="B7128" s="153" t="str">
        <f>IFERROR(VLOOKUP(Proc[[#This Row],[App]],Table2[],3,0),"open")</f>
        <v>ok</v>
      </c>
      <c r="C7128" s="146" t="s">
        <v>369</v>
      </c>
      <c r="D7128" s="152" t="s">
        <v>3054</v>
      </c>
      <c r="E7128" s="152" t="s">
        <v>7109</v>
      </c>
      <c r="F7128" s="153" t="s">
        <v>7109</v>
      </c>
      <c r="G7128" s="146" t="s">
        <v>400</v>
      </c>
      <c r="H7128" s="145" t="str">
        <f>IF(Proc[[#This Row],[type]]="LFF (MDG-F)",MID(Proc[[#This Row],[Obj]],13,10),"")</f>
        <v/>
      </c>
      <c r="I7128" s="152"/>
      <c r="J7128" s="145" t="b">
        <f>Proc[[#This Row],[Requested]]=Proc[[#This Row],[CurrentParent]]</f>
        <v>1</v>
      </c>
      <c r="K7128" s="153" t="str">
        <f>IF(Proc[[#This Row],[Author]]="Marcela Urrego",VLOOKUP(LEFT(Proc[[#This Row],[Requested]],1),Table3[#All],2,0),VLOOKUP(Proc[[#This Row],[Author]],Table4[],2,0))</f>
        <v>LS</v>
      </c>
      <c r="L7128" s="148" t="s">
        <v>7174</v>
      </c>
      <c r="M7128" s="140">
        <v>46065</v>
      </c>
      <c r="N7128" s="140"/>
      <c r="O7128" s="140"/>
      <c r="P7128" s="140" t="str">
        <f ca="1">IF(Proc[[#This Row],[DaysAgeing]]&gt;5,"yep","on track")</f>
        <v>yep</v>
      </c>
      <c r="Q7128" s="2">
        <f ca="1">IF(Proc[[#This Row],[DateClosed]]="",ABS(NETWORKDAYS(Proc[[#This Row],[DateOpened]],TODAY()))-1,ABS(NETWORKDAYS(Proc[[#This Row],[DateOpened]],Proc[[#This Row],[DateClosed]]))-1)</f>
        <v>36</v>
      </c>
      <c r="R7128" s="140" t="s">
        <v>488</v>
      </c>
      <c r="S7128" s="145"/>
      <c r="T7128" s="153">
        <v>7127</v>
      </c>
    </row>
    <row r="7129" spans="1:20" hidden="1">
      <c r="A7129" s="146" t="s">
        <v>7148</v>
      </c>
      <c r="B7129" s="145" t="str">
        <f>IFERROR(VLOOKUP(Proc[[#This Row],[App]],Table2[],3,0),"open")</f>
        <v>ok</v>
      </c>
      <c r="C7129" s="146" t="s">
        <v>369</v>
      </c>
      <c r="D7129" s="152" t="s">
        <v>3047</v>
      </c>
      <c r="E7129" s="152" t="s">
        <v>7109</v>
      </c>
      <c r="F7129" s="145" t="s">
        <v>7109</v>
      </c>
      <c r="G7129" s="146" t="s">
        <v>400</v>
      </c>
      <c r="H7129" s="145" t="str">
        <f>IF(Proc[[#This Row],[type]]="LFF (MDG-F)",MID(Proc[[#This Row],[Obj]],13,10),"")</f>
        <v/>
      </c>
      <c r="I7129" s="152"/>
      <c r="J7129" s="145" t="b">
        <f>Proc[[#This Row],[Requested]]=Proc[[#This Row],[CurrentParent]]</f>
        <v>1</v>
      </c>
      <c r="K7129" s="145" t="str">
        <f>IF(Proc[[#This Row],[Author]]="Marcela Urrego",VLOOKUP(LEFT(Proc[[#This Row],[Requested]],1),Table3[#All],2,0),VLOOKUP(Proc[[#This Row],[Author]],Table4[],2,0))</f>
        <v>LS</v>
      </c>
      <c r="L7129" s="148" t="s">
        <v>7174</v>
      </c>
      <c r="M7129" s="140">
        <v>46065</v>
      </c>
      <c r="N7129" s="140"/>
      <c r="O7129" s="140"/>
      <c r="P7129" s="140" t="str">
        <f ca="1">IF(Proc[[#This Row],[DaysAgeing]]&gt;5,"yep","on track")</f>
        <v>yep</v>
      </c>
      <c r="Q7129" s="2">
        <f ca="1">IF(Proc[[#This Row],[DateClosed]]="",ABS(NETWORKDAYS(Proc[[#This Row],[DateOpened]],TODAY()))-1,ABS(NETWORKDAYS(Proc[[#This Row],[DateOpened]],Proc[[#This Row],[DateClosed]]))-1)</f>
        <v>36</v>
      </c>
      <c r="R7129" s="140" t="s">
        <v>488</v>
      </c>
      <c r="S7129" s="145"/>
      <c r="T7129" s="153">
        <v>7128</v>
      </c>
    </row>
    <row r="7130" spans="1:20" hidden="1">
      <c r="A7130" s="146" t="s">
        <v>7148</v>
      </c>
      <c r="B7130" s="145" t="str">
        <f>IFERROR(VLOOKUP(Proc[[#This Row],[App]],Table2[],3,0),"open")</f>
        <v>ok</v>
      </c>
      <c r="C7130" s="147" t="s">
        <v>369</v>
      </c>
      <c r="D7130" s="152" t="s">
        <v>6770</v>
      </c>
      <c r="E7130" s="152" t="s">
        <v>7109</v>
      </c>
      <c r="F7130" s="148" t="s">
        <v>7109</v>
      </c>
      <c r="G7130" s="146" t="s">
        <v>406</v>
      </c>
      <c r="H7130" s="145" t="str">
        <f>IF(Proc[[#This Row],[type]]="LFF (MDG-F)",MID(Proc[[#This Row],[Obj]],13,10),"")</f>
        <v>2034C00019</v>
      </c>
      <c r="I7130" s="152"/>
      <c r="J7130" s="145" t="b">
        <f>Proc[[#This Row],[Requested]]=Proc[[#This Row],[CurrentParent]]</f>
        <v>1</v>
      </c>
      <c r="K7130" s="145" t="str">
        <f>IF(Proc[[#This Row],[Author]]="Marcela Urrego",VLOOKUP(LEFT(Proc[[#This Row],[Requested]],1),Table3[#All],2,0),VLOOKUP(Proc[[#This Row],[Author]],Table4[],2,0))</f>
        <v>LS</v>
      </c>
      <c r="L7130" s="148" t="s">
        <v>7174</v>
      </c>
      <c r="M7130" s="140">
        <v>46065</v>
      </c>
      <c r="N7130" s="140"/>
      <c r="O7130" s="140"/>
      <c r="P7130" s="140" t="str">
        <f ca="1">IF(Proc[[#This Row],[DaysAgeing]]&gt;5,"yep","on track")</f>
        <v>yep</v>
      </c>
      <c r="Q7130" s="2">
        <f ca="1">IF(Proc[[#This Row],[DateClosed]]="",ABS(NETWORKDAYS(Proc[[#This Row],[DateOpened]],TODAY()))-1,ABS(NETWORKDAYS(Proc[[#This Row],[DateOpened]],Proc[[#This Row],[DateClosed]]))-1)</f>
        <v>36</v>
      </c>
      <c r="R7130" s="140" t="s">
        <v>488</v>
      </c>
      <c r="S7130" s="145"/>
      <c r="T7130" s="153">
        <v>7129</v>
      </c>
    </row>
    <row r="7131" spans="1:20" hidden="1">
      <c r="A7131" s="146" t="s">
        <v>7148</v>
      </c>
      <c r="B7131" s="145" t="str">
        <f>IFERROR(VLOOKUP(Proc[[#This Row],[App]],Table2[],3,0),"open")</f>
        <v>ok</v>
      </c>
      <c r="C7131" s="146" t="s">
        <v>369</v>
      </c>
      <c r="D7131" s="152" t="s">
        <v>6771</v>
      </c>
      <c r="E7131" s="152" t="s">
        <v>7109</v>
      </c>
      <c r="F7131" s="145" t="s">
        <v>7109</v>
      </c>
      <c r="G7131" s="146" t="s">
        <v>400</v>
      </c>
      <c r="H7131" s="145" t="str">
        <f>IF(Proc[[#This Row],[type]]="LFF (MDG-F)",MID(Proc[[#This Row],[Obj]],13,10),"")</f>
        <v/>
      </c>
      <c r="I7131" s="152"/>
      <c r="J7131" s="145" t="b">
        <f>Proc[[#This Row],[Requested]]=Proc[[#This Row],[CurrentParent]]</f>
        <v>1</v>
      </c>
      <c r="K7131" s="145" t="str">
        <f>IF(Proc[[#This Row],[Author]]="Marcela Urrego",VLOOKUP(LEFT(Proc[[#This Row],[Requested]],1),Table3[#All],2,0),VLOOKUP(Proc[[#This Row],[Author]],Table4[],2,0))</f>
        <v>LS</v>
      </c>
      <c r="L7131" s="148" t="s">
        <v>7174</v>
      </c>
      <c r="M7131" s="140">
        <v>46065</v>
      </c>
      <c r="N7131" s="140"/>
      <c r="O7131" s="140"/>
      <c r="P7131" s="140" t="str">
        <f ca="1">IF(Proc[[#This Row],[DaysAgeing]]&gt;5,"yep","on track")</f>
        <v>yep</v>
      </c>
      <c r="Q7131" s="2">
        <f ca="1">IF(Proc[[#This Row],[DateClosed]]="",ABS(NETWORKDAYS(Proc[[#This Row],[DateOpened]],TODAY()))-1,ABS(NETWORKDAYS(Proc[[#This Row],[DateOpened]],Proc[[#This Row],[DateClosed]]))-1)</f>
        <v>36</v>
      </c>
      <c r="R7131" s="140" t="s">
        <v>488</v>
      </c>
      <c r="S7131" s="145"/>
      <c r="T7131" s="153">
        <v>7130</v>
      </c>
    </row>
    <row r="7132" spans="1:20" hidden="1">
      <c r="A7132" s="146" t="s">
        <v>7148</v>
      </c>
      <c r="B7132" s="145" t="str">
        <f>IFERROR(VLOOKUP(Proc[[#This Row],[App]],Table2[],3,0),"open")</f>
        <v>ok</v>
      </c>
      <c r="C7132" s="146" t="s">
        <v>369</v>
      </c>
      <c r="D7132" s="152" t="s">
        <v>6772</v>
      </c>
      <c r="E7132" s="152" t="s">
        <v>7086</v>
      </c>
      <c r="F7132" s="145" t="s">
        <v>7086</v>
      </c>
      <c r="G7132" s="146" t="s">
        <v>400</v>
      </c>
      <c r="H7132" s="145" t="str">
        <f>IF(Proc[[#This Row],[type]]="LFF (MDG-F)",MID(Proc[[#This Row],[Obj]],13,10),"")</f>
        <v/>
      </c>
      <c r="I7132" s="152"/>
      <c r="J7132" s="145" t="b">
        <f>Proc[[#This Row],[Requested]]=Proc[[#This Row],[CurrentParent]]</f>
        <v>1</v>
      </c>
      <c r="K7132" s="145" t="str">
        <f>IF(Proc[[#This Row],[Author]]="Marcela Urrego",VLOOKUP(LEFT(Proc[[#This Row],[Requested]],1),Table3[#All],2,0),VLOOKUP(Proc[[#This Row],[Author]],Table4[],2,0))</f>
        <v>LS</v>
      </c>
      <c r="L7132" s="148" t="s">
        <v>7174</v>
      </c>
      <c r="M7132" s="140">
        <v>46065</v>
      </c>
      <c r="N7132" s="140"/>
      <c r="O7132" s="140"/>
      <c r="P7132" s="140" t="str">
        <f ca="1">IF(Proc[[#This Row],[DaysAgeing]]&gt;5,"yep","on track")</f>
        <v>yep</v>
      </c>
      <c r="Q7132" s="2">
        <f ca="1">IF(Proc[[#This Row],[DateClosed]]="",ABS(NETWORKDAYS(Proc[[#This Row],[DateOpened]],TODAY()))-1,ABS(NETWORKDAYS(Proc[[#This Row],[DateOpened]],Proc[[#This Row],[DateClosed]]))-1)</f>
        <v>36</v>
      </c>
      <c r="R7132" s="140" t="s">
        <v>488</v>
      </c>
      <c r="S7132" s="145"/>
      <c r="T7132" s="153">
        <v>7131</v>
      </c>
    </row>
    <row r="7133" spans="1:20" hidden="1">
      <c r="A7133" s="146" t="s">
        <v>7148</v>
      </c>
      <c r="B7133" s="145" t="str">
        <f>IFERROR(VLOOKUP(Proc[[#This Row],[App]],Table2[],3,0),"open")</f>
        <v>ok</v>
      </c>
      <c r="C7133" s="146" t="s">
        <v>369</v>
      </c>
      <c r="D7133" s="152" t="s">
        <v>6773</v>
      </c>
      <c r="E7133" s="152" t="s">
        <v>7086</v>
      </c>
      <c r="F7133" s="145" t="s">
        <v>7086</v>
      </c>
      <c r="G7133" s="146" t="s">
        <v>400</v>
      </c>
      <c r="H7133" s="145" t="str">
        <f>IF(Proc[[#This Row],[type]]="LFF (MDG-F)",MID(Proc[[#This Row],[Obj]],13,10),"")</f>
        <v/>
      </c>
      <c r="I7133" s="152"/>
      <c r="J7133" s="145" t="b">
        <f>Proc[[#This Row],[Requested]]=Proc[[#This Row],[CurrentParent]]</f>
        <v>1</v>
      </c>
      <c r="K7133" s="145" t="str">
        <f>IF(Proc[[#This Row],[Author]]="Marcela Urrego",VLOOKUP(LEFT(Proc[[#This Row],[Requested]],1),Table3[#All],2,0),VLOOKUP(Proc[[#This Row],[Author]],Table4[],2,0))</f>
        <v>LS</v>
      </c>
      <c r="L7133" s="148" t="s">
        <v>7174</v>
      </c>
      <c r="M7133" s="140">
        <v>46065</v>
      </c>
      <c r="N7133" s="140"/>
      <c r="O7133" s="140"/>
      <c r="P7133" s="140" t="str">
        <f ca="1">IF(Proc[[#This Row],[DaysAgeing]]&gt;5,"yep","on track")</f>
        <v>yep</v>
      </c>
      <c r="Q7133" s="2">
        <f ca="1">IF(Proc[[#This Row],[DateClosed]]="",ABS(NETWORKDAYS(Proc[[#This Row],[DateOpened]],TODAY()))-1,ABS(NETWORKDAYS(Proc[[#This Row],[DateOpened]],Proc[[#This Row],[DateClosed]]))-1)</f>
        <v>36</v>
      </c>
      <c r="R7133" s="140" t="s">
        <v>488</v>
      </c>
      <c r="S7133" s="145"/>
      <c r="T7133" s="153">
        <v>7132</v>
      </c>
    </row>
    <row r="7134" spans="1:20" hidden="1">
      <c r="A7134" s="146" t="s">
        <v>7148</v>
      </c>
      <c r="B7134" s="145" t="str">
        <f>IFERROR(VLOOKUP(Proc[[#This Row],[App]],Table2[],3,0),"open")</f>
        <v>ok</v>
      </c>
      <c r="C7134" s="146" t="s">
        <v>369</v>
      </c>
      <c r="D7134" s="152" t="s">
        <v>6774</v>
      </c>
      <c r="E7134" s="152" t="s">
        <v>7110</v>
      </c>
      <c r="F7134" s="145" t="s">
        <v>7110</v>
      </c>
      <c r="G7134" s="146" t="s">
        <v>400</v>
      </c>
      <c r="H7134" s="145" t="str">
        <f>IF(Proc[[#This Row],[type]]="LFF (MDG-F)",MID(Proc[[#This Row],[Obj]],13,10),"")</f>
        <v/>
      </c>
      <c r="I7134" s="152"/>
      <c r="J7134" s="145" t="b">
        <f>Proc[[#This Row],[Requested]]=Proc[[#This Row],[CurrentParent]]</f>
        <v>1</v>
      </c>
      <c r="K7134" s="145" t="str">
        <f>IF(Proc[[#This Row],[Author]]="Marcela Urrego",VLOOKUP(LEFT(Proc[[#This Row],[Requested]],1),Table3[#All],2,0),VLOOKUP(Proc[[#This Row],[Author]],Table4[],2,0))</f>
        <v>LS</v>
      </c>
      <c r="L7134" s="148" t="s">
        <v>7174</v>
      </c>
      <c r="M7134" s="140">
        <v>46065</v>
      </c>
      <c r="N7134" s="140"/>
      <c r="O7134" s="140"/>
      <c r="P7134" s="140" t="str">
        <f ca="1">IF(Proc[[#This Row],[DaysAgeing]]&gt;5,"yep","on track")</f>
        <v>yep</v>
      </c>
      <c r="Q7134" s="2">
        <f ca="1">IF(Proc[[#This Row],[DateClosed]]="",ABS(NETWORKDAYS(Proc[[#This Row],[DateOpened]],TODAY()))-1,ABS(NETWORKDAYS(Proc[[#This Row],[DateOpened]],Proc[[#This Row],[DateClosed]]))-1)</f>
        <v>36</v>
      </c>
      <c r="R7134" s="140" t="s">
        <v>488</v>
      </c>
      <c r="S7134" s="145"/>
      <c r="T7134" s="153">
        <v>7133</v>
      </c>
    </row>
    <row r="7135" spans="1:20" hidden="1">
      <c r="A7135" s="146" t="s">
        <v>7148</v>
      </c>
      <c r="B7135" s="145" t="str">
        <f>IFERROR(VLOOKUP(Proc[[#This Row],[App]],Table2[],3,0),"open")</f>
        <v>ok</v>
      </c>
      <c r="C7135" s="146" t="s">
        <v>369</v>
      </c>
      <c r="D7135" s="152" t="s">
        <v>6775</v>
      </c>
      <c r="E7135" s="152" t="s">
        <v>7108</v>
      </c>
      <c r="F7135" s="145" t="s">
        <v>7108</v>
      </c>
      <c r="G7135" s="146" t="s">
        <v>400</v>
      </c>
      <c r="H7135" s="145" t="str">
        <f>IF(Proc[[#This Row],[type]]="LFF (MDG-F)",MID(Proc[[#This Row],[Obj]],13,10),"")</f>
        <v/>
      </c>
      <c r="I7135" s="152"/>
      <c r="J7135" s="145" t="b">
        <f>Proc[[#This Row],[Requested]]=Proc[[#This Row],[CurrentParent]]</f>
        <v>1</v>
      </c>
      <c r="K7135" s="145" t="str">
        <f>IF(Proc[[#This Row],[Author]]="Marcela Urrego",VLOOKUP(LEFT(Proc[[#This Row],[Requested]],1),Table3[#All],2,0),VLOOKUP(Proc[[#This Row],[Author]],Table4[],2,0))</f>
        <v>LS</v>
      </c>
      <c r="L7135" s="148" t="s">
        <v>7174</v>
      </c>
      <c r="M7135" s="140">
        <v>46065</v>
      </c>
      <c r="N7135" s="140"/>
      <c r="O7135" s="140"/>
      <c r="P7135" s="140" t="str">
        <f ca="1">IF(Proc[[#This Row],[DaysAgeing]]&gt;5,"yep","on track")</f>
        <v>yep</v>
      </c>
      <c r="Q7135" s="2">
        <f ca="1">IF(Proc[[#This Row],[DateClosed]]="",ABS(NETWORKDAYS(Proc[[#This Row],[DateOpened]],TODAY()))-1,ABS(NETWORKDAYS(Proc[[#This Row],[DateOpened]],Proc[[#This Row],[DateClosed]]))-1)</f>
        <v>36</v>
      </c>
      <c r="R7135" s="140" t="s">
        <v>488</v>
      </c>
      <c r="S7135" s="145"/>
      <c r="T7135" s="153">
        <v>7134</v>
      </c>
    </row>
    <row r="7136" spans="1:20" hidden="1">
      <c r="A7136" s="146" t="s">
        <v>7148</v>
      </c>
      <c r="B7136" s="145" t="str">
        <f>IFERROR(VLOOKUP(Proc[[#This Row],[App]],Table2[],3,0),"open")</f>
        <v>ok</v>
      </c>
      <c r="C7136" s="147" t="s">
        <v>369</v>
      </c>
      <c r="D7136" s="152" t="s">
        <v>6776</v>
      </c>
      <c r="E7136" s="152" t="s">
        <v>7108</v>
      </c>
      <c r="F7136" s="148" t="s">
        <v>7108</v>
      </c>
      <c r="G7136" s="146" t="s">
        <v>406</v>
      </c>
      <c r="H7136" s="145" t="str">
        <f>IF(Proc[[#This Row],[type]]="LFF (MDG-F)",MID(Proc[[#This Row],[Obj]],13,10),"")</f>
        <v>2103C00002</v>
      </c>
      <c r="I7136" s="152"/>
      <c r="J7136" s="145" t="b">
        <f>Proc[[#This Row],[Requested]]=Proc[[#This Row],[CurrentParent]]</f>
        <v>1</v>
      </c>
      <c r="K7136" s="145" t="str">
        <f>IF(Proc[[#This Row],[Author]]="Marcela Urrego",VLOOKUP(LEFT(Proc[[#This Row],[Requested]],1),Table3[#All],2,0),VLOOKUP(Proc[[#This Row],[Author]],Table4[],2,0))</f>
        <v>LS</v>
      </c>
      <c r="L7136" s="148" t="s">
        <v>7174</v>
      </c>
      <c r="M7136" s="140">
        <v>46065</v>
      </c>
      <c r="N7136" s="140"/>
      <c r="O7136" s="140"/>
      <c r="P7136" s="140" t="str">
        <f ca="1">IF(Proc[[#This Row],[DaysAgeing]]&gt;5,"yep","on track")</f>
        <v>yep</v>
      </c>
      <c r="Q7136" s="2">
        <f ca="1">IF(Proc[[#This Row],[DateClosed]]="",ABS(NETWORKDAYS(Proc[[#This Row],[DateOpened]],TODAY()))-1,ABS(NETWORKDAYS(Proc[[#This Row],[DateOpened]],Proc[[#This Row],[DateClosed]]))-1)</f>
        <v>36</v>
      </c>
      <c r="R7136" s="140" t="s">
        <v>488</v>
      </c>
      <c r="S7136" s="145"/>
      <c r="T7136" s="153">
        <v>7135</v>
      </c>
    </row>
    <row r="7137" spans="1:20" hidden="1">
      <c r="A7137" s="146" t="s">
        <v>7148</v>
      </c>
      <c r="B7137" s="153" t="str">
        <f>IFERROR(VLOOKUP(Proc[[#This Row],[App]],Table2[],3,0),"open")</f>
        <v>ok</v>
      </c>
      <c r="C7137" s="146" t="s">
        <v>369</v>
      </c>
      <c r="D7137" s="152" t="s">
        <v>6777</v>
      </c>
      <c r="E7137" s="152" t="s">
        <v>7111</v>
      </c>
      <c r="F7137" s="145" t="s">
        <v>7111</v>
      </c>
      <c r="G7137" s="146" t="s">
        <v>400</v>
      </c>
      <c r="H7137" s="145" t="str">
        <f>IF(Proc[[#This Row],[type]]="LFF (MDG-F)",MID(Proc[[#This Row],[Obj]],13,10),"")</f>
        <v/>
      </c>
      <c r="I7137" s="152"/>
      <c r="J7137" s="145" t="b">
        <f>Proc[[#This Row],[Requested]]=Proc[[#This Row],[CurrentParent]]</f>
        <v>1</v>
      </c>
      <c r="K7137" s="145" t="str">
        <f>IF(Proc[[#This Row],[Author]]="Marcela Urrego",VLOOKUP(LEFT(Proc[[#This Row],[Requested]],1),Table3[#All],2,0),VLOOKUP(Proc[[#This Row],[Author]],Table4[],2,0))</f>
        <v>LS</v>
      </c>
      <c r="L7137" s="148" t="s">
        <v>7174</v>
      </c>
      <c r="M7137" s="140">
        <v>46065</v>
      </c>
      <c r="N7137" s="140"/>
      <c r="O7137" s="140"/>
      <c r="P7137" s="140" t="str">
        <f ca="1">IF(Proc[[#This Row],[DaysAgeing]]&gt;5,"yep","on track")</f>
        <v>yep</v>
      </c>
      <c r="Q7137" s="2">
        <f ca="1">IF(Proc[[#This Row],[DateClosed]]="",ABS(NETWORKDAYS(Proc[[#This Row],[DateOpened]],TODAY()))-1,ABS(NETWORKDAYS(Proc[[#This Row],[DateOpened]],Proc[[#This Row],[DateClosed]]))-1)</f>
        <v>36</v>
      </c>
      <c r="R7137" s="140" t="s">
        <v>488</v>
      </c>
      <c r="S7137" s="145"/>
      <c r="T7137" s="153">
        <v>7136</v>
      </c>
    </row>
    <row r="7138" spans="1:20" hidden="1">
      <c r="A7138" s="146" t="s">
        <v>7148</v>
      </c>
      <c r="B7138" s="145" t="str">
        <f>IFERROR(VLOOKUP(Proc[[#This Row],[App]],Table2[],3,0),"open")</f>
        <v>ok</v>
      </c>
      <c r="C7138" s="146" t="s">
        <v>369</v>
      </c>
      <c r="D7138" s="152" t="s">
        <v>6778</v>
      </c>
      <c r="E7138" s="152" t="s">
        <v>7093</v>
      </c>
      <c r="F7138" s="145" t="s">
        <v>7093</v>
      </c>
      <c r="G7138" s="146" t="s">
        <v>400</v>
      </c>
      <c r="H7138" s="145" t="str">
        <f>IF(Proc[[#This Row],[type]]="LFF (MDG-F)",MID(Proc[[#This Row],[Obj]],13,10),"")</f>
        <v/>
      </c>
      <c r="I7138" s="152"/>
      <c r="J7138" s="145" t="b">
        <f>Proc[[#This Row],[Requested]]=Proc[[#This Row],[CurrentParent]]</f>
        <v>1</v>
      </c>
      <c r="K7138" s="145" t="str">
        <f>IF(Proc[[#This Row],[Author]]="Marcela Urrego",VLOOKUP(LEFT(Proc[[#This Row],[Requested]],1),Table3[#All],2,0),VLOOKUP(Proc[[#This Row],[Author]],Table4[],2,0))</f>
        <v>LS</v>
      </c>
      <c r="L7138" s="148" t="s">
        <v>7174</v>
      </c>
      <c r="M7138" s="140">
        <v>46065</v>
      </c>
      <c r="N7138" s="140"/>
      <c r="O7138" s="140"/>
      <c r="P7138" s="140" t="str">
        <f ca="1">IF(Proc[[#This Row],[DaysAgeing]]&gt;5,"yep","on track")</f>
        <v>yep</v>
      </c>
      <c r="Q7138" s="2">
        <f ca="1">IF(Proc[[#This Row],[DateClosed]]="",ABS(NETWORKDAYS(Proc[[#This Row],[DateOpened]],TODAY()))-1,ABS(NETWORKDAYS(Proc[[#This Row],[DateOpened]],Proc[[#This Row],[DateClosed]]))-1)</f>
        <v>36</v>
      </c>
      <c r="R7138" s="140" t="s">
        <v>488</v>
      </c>
      <c r="S7138" s="145"/>
      <c r="T7138" s="153">
        <v>7137</v>
      </c>
    </row>
    <row r="7139" spans="1:20" hidden="1">
      <c r="A7139" s="146" t="s">
        <v>7148</v>
      </c>
      <c r="B7139" s="153" t="str">
        <f>IFERROR(VLOOKUP(Proc[[#This Row],[App]],Table2[],3,0),"open")</f>
        <v>ok</v>
      </c>
      <c r="C7139" s="146" t="s">
        <v>369</v>
      </c>
      <c r="D7139" s="152" t="s">
        <v>6779</v>
      </c>
      <c r="E7139" s="152" t="s">
        <v>7105</v>
      </c>
      <c r="F7139" s="153" t="s">
        <v>7105</v>
      </c>
      <c r="G7139" s="146" t="s">
        <v>400</v>
      </c>
      <c r="H7139" s="145" t="str">
        <f>IF(Proc[[#This Row],[type]]="LFF (MDG-F)",MID(Proc[[#This Row],[Obj]],13,10),"")</f>
        <v/>
      </c>
      <c r="I7139" s="152"/>
      <c r="J7139" s="145" t="b">
        <f>Proc[[#This Row],[Requested]]=Proc[[#This Row],[CurrentParent]]</f>
        <v>1</v>
      </c>
      <c r="K7139" s="153" t="str">
        <f>IF(Proc[[#This Row],[Author]]="Marcela Urrego",VLOOKUP(LEFT(Proc[[#This Row],[Requested]],1),Table3[#All],2,0),VLOOKUP(Proc[[#This Row],[Author]],Table4[],2,0))</f>
        <v>LS</v>
      </c>
      <c r="L7139" s="148" t="s">
        <v>7174</v>
      </c>
      <c r="M7139" s="140">
        <v>46065</v>
      </c>
      <c r="N7139" s="140"/>
      <c r="O7139" s="140"/>
      <c r="P7139" s="140" t="str">
        <f ca="1">IF(Proc[[#This Row],[DaysAgeing]]&gt;5,"yep","on track")</f>
        <v>yep</v>
      </c>
      <c r="Q7139" s="2">
        <f ca="1">IF(Proc[[#This Row],[DateClosed]]="",ABS(NETWORKDAYS(Proc[[#This Row],[DateOpened]],TODAY()))-1,ABS(NETWORKDAYS(Proc[[#This Row],[DateOpened]],Proc[[#This Row],[DateClosed]]))-1)</f>
        <v>36</v>
      </c>
      <c r="R7139" s="140" t="s">
        <v>488</v>
      </c>
      <c r="S7139" s="145"/>
      <c r="T7139" s="153">
        <v>7138</v>
      </c>
    </row>
    <row r="7140" spans="1:20" hidden="1">
      <c r="A7140" s="146" t="s">
        <v>7148</v>
      </c>
      <c r="B7140" s="153" t="str">
        <f>IFERROR(VLOOKUP(Proc[[#This Row],[App]],Table2[],3,0),"open")</f>
        <v>ok</v>
      </c>
      <c r="C7140" s="146" t="s">
        <v>369</v>
      </c>
      <c r="D7140" s="152" t="s">
        <v>6780</v>
      </c>
      <c r="E7140" s="152" t="s">
        <v>7093</v>
      </c>
      <c r="F7140" s="153" t="s">
        <v>7093</v>
      </c>
      <c r="G7140" s="146" t="s">
        <v>400</v>
      </c>
      <c r="H7140" s="145" t="str">
        <f>IF(Proc[[#This Row],[type]]="LFF (MDG-F)",MID(Proc[[#This Row],[Obj]],13,10),"")</f>
        <v/>
      </c>
      <c r="I7140" s="152"/>
      <c r="J7140" s="145" t="b">
        <f>Proc[[#This Row],[Requested]]=Proc[[#This Row],[CurrentParent]]</f>
        <v>1</v>
      </c>
      <c r="K7140" s="153" t="str">
        <f>IF(Proc[[#This Row],[Author]]="Marcela Urrego",VLOOKUP(LEFT(Proc[[#This Row],[Requested]],1),Table3[#All],2,0),VLOOKUP(Proc[[#This Row],[Author]],Table4[],2,0))</f>
        <v>LS</v>
      </c>
      <c r="L7140" s="148" t="s">
        <v>7174</v>
      </c>
      <c r="M7140" s="140">
        <v>46065</v>
      </c>
      <c r="N7140" s="140"/>
      <c r="O7140" s="140"/>
      <c r="P7140" s="140" t="str">
        <f ca="1">IF(Proc[[#This Row],[DaysAgeing]]&gt;5,"yep","on track")</f>
        <v>yep</v>
      </c>
      <c r="Q7140" s="2">
        <f ca="1">IF(Proc[[#This Row],[DateClosed]]="",ABS(NETWORKDAYS(Proc[[#This Row],[DateOpened]],TODAY()))-1,ABS(NETWORKDAYS(Proc[[#This Row],[DateOpened]],Proc[[#This Row],[DateClosed]]))-1)</f>
        <v>36</v>
      </c>
      <c r="R7140" s="140" t="s">
        <v>488</v>
      </c>
      <c r="S7140" s="145"/>
      <c r="T7140" s="153">
        <v>7139</v>
      </c>
    </row>
    <row r="7141" spans="1:20" hidden="1">
      <c r="A7141" s="146" t="s">
        <v>7148</v>
      </c>
      <c r="B7141" s="153" t="str">
        <f>IFERROR(VLOOKUP(Proc[[#This Row],[App]],Table2[],3,0),"open")</f>
        <v>ok</v>
      </c>
      <c r="C7141" s="146" t="s">
        <v>369</v>
      </c>
      <c r="D7141" s="152" t="s">
        <v>6781</v>
      </c>
      <c r="E7141" s="152" t="s">
        <v>7093</v>
      </c>
      <c r="F7141" s="153" t="s">
        <v>7093</v>
      </c>
      <c r="G7141" s="146" t="s">
        <v>400</v>
      </c>
      <c r="H7141" s="145" t="str">
        <f>IF(Proc[[#This Row],[type]]="LFF (MDG-F)",MID(Proc[[#This Row],[Obj]],13,10),"")</f>
        <v/>
      </c>
      <c r="I7141" s="152"/>
      <c r="J7141" s="145" t="b">
        <f>Proc[[#This Row],[Requested]]=Proc[[#This Row],[CurrentParent]]</f>
        <v>1</v>
      </c>
      <c r="K7141" s="153" t="str">
        <f>IF(Proc[[#This Row],[Author]]="Marcela Urrego",VLOOKUP(LEFT(Proc[[#This Row],[Requested]],1),Table3[#All],2,0),VLOOKUP(Proc[[#This Row],[Author]],Table4[],2,0))</f>
        <v>LS</v>
      </c>
      <c r="L7141" s="148" t="s">
        <v>7174</v>
      </c>
      <c r="M7141" s="140">
        <v>46065</v>
      </c>
      <c r="N7141" s="140"/>
      <c r="O7141" s="140"/>
      <c r="P7141" s="140" t="str">
        <f ca="1">IF(Proc[[#This Row],[DaysAgeing]]&gt;5,"yep","on track")</f>
        <v>yep</v>
      </c>
      <c r="Q7141" s="2">
        <f ca="1">IF(Proc[[#This Row],[DateClosed]]="",ABS(NETWORKDAYS(Proc[[#This Row],[DateOpened]],TODAY()))-1,ABS(NETWORKDAYS(Proc[[#This Row],[DateOpened]],Proc[[#This Row],[DateClosed]]))-1)</f>
        <v>36</v>
      </c>
      <c r="R7141" s="140" t="s">
        <v>488</v>
      </c>
      <c r="S7141" s="145"/>
      <c r="T7141" s="153">
        <v>7140</v>
      </c>
    </row>
    <row r="7142" spans="1:20" hidden="1">
      <c r="A7142" s="146" t="s">
        <v>7148</v>
      </c>
      <c r="B7142" s="153" t="str">
        <f>IFERROR(VLOOKUP(Proc[[#This Row],[App]],Table2[],3,0),"open")</f>
        <v>ok</v>
      </c>
      <c r="C7142" s="146" t="s">
        <v>369</v>
      </c>
      <c r="D7142" s="152" t="s">
        <v>6782</v>
      </c>
      <c r="E7142" s="152" t="s">
        <v>7112</v>
      </c>
      <c r="F7142" s="153" t="s">
        <v>7112</v>
      </c>
      <c r="G7142" s="146" t="s">
        <v>400</v>
      </c>
      <c r="H7142" s="145" t="str">
        <f>IF(Proc[[#This Row],[type]]="LFF (MDG-F)",MID(Proc[[#This Row],[Obj]],13,10),"")</f>
        <v/>
      </c>
      <c r="I7142" s="152"/>
      <c r="J7142" s="145" t="b">
        <f>Proc[[#This Row],[Requested]]=Proc[[#This Row],[CurrentParent]]</f>
        <v>1</v>
      </c>
      <c r="K7142" s="153" t="str">
        <f>IF(Proc[[#This Row],[Author]]="Marcela Urrego",VLOOKUP(LEFT(Proc[[#This Row],[Requested]],1),Table3[#All],2,0),VLOOKUP(Proc[[#This Row],[Author]],Table4[],2,0))</f>
        <v>LS</v>
      </c>
      <c r="L7142" s="148" t="s">
        <v>7174</v>
      </c>
      <c r="M7142" s="140">
        <v>46065</v>
      </c>
      <c r="N7142" s="140"/>
      <c r="O7142" s="140"/>
      <c r="P7142" s="140" t="str">
        <f ca="1">IF(Proc[[#This Row],[DaysAgeing]]&gt;5,"yep","on track")</f>
        <v>yep</v>
      </c>
      <c r="Q7142" s="2">
        <f ca="1">IF(Proc[[#This Row],[DateClosed]]="",ABS(NETWORKDAYS(Proc[[#This Row],[DateOpened]],TODAY()))-1,ABS(NETWORKDAYS(Proc[[#This Row],[DateOpened]],Proc[[#This Row],[DateClosed]]))-1)</f>
        <v>36</v>
      </c>
      <c r="R7142" s="140" t="s">
        <v>488</v>
      </c>
      <c r="S7142" s="145"/>
      <c r="T7142" s="153">
        <v>7141</v>
      </c>
    </row>
    <row r="7143" spans="1:20" hidden="1">
      <c r="A7143" s="146" t="s">
        <v>7148</v>
      </c>
      <c r="B7143" s="153" t="str">
        <f>IFERROR(VLOOKUP(Proc[[#This Row],[App]],Table2[],3,0),"open")</f>
        <v>ok</v>
      </c>
      <c r="C7143" s="146" t="s">
        <v>369</v>
      </c>
      <c r="D7143" s="152" t="s">
        <v>5132</v>
      </c>
      <c r="E7143" s="152" t="s">
        <v>7090</v>
      </c>
      <c r="F7143" s="153" t="s">
        <v>7090</v>
      </c>
      <c r="G7143" s="146" t="s">
        <v>400</v>
      </c>
      <c r="H7143" s="145" t="str">
        <f>IF(Proc[[#This Row],[type]]="LFF (MDG-F)",MID(Proc[[#This Row],[Obj]],13,10),"")</f>
        <v/>
      </c>
      <c r="I7143" s="152"/>
      <c r="J7143" s="145" t="b">
        <f>Proc[[#This Row],[Requested]]=Proc[[#This Row],[CurrentParent]]</f>
        <v>1</v>
      </c>
      <c r="K7143" s="153" t="str">
        <f>IF(Proc[[#This Row],[Author]]="Marcela Urrego",VLOOKUP(LEFT(Proc[[#This Row],[Requested]],1),Table3[#All],2,0),VLOOKUP(Proc[[#This Row],[Author]],Table4[],2,0))</f>
        <v>LS</v>
      </c>
      <c r="L7143" s="148" t="s">
        <v>7174</v>
      </c>
      <c r="M7143" s="140">
        <v>46065</v>
      </c>
      <c r="N7143" s="140"/>
      <c r="O7143" s="140"/>
      <c r="P7143" s="140" t="str">
        <f ca="1">IF(Proc[[#This Row],[DaysAgeing]]&gt;5,"yep","on track")</f>
        <v>yep</v>
      </c>
      <c r="Q7143" s="2">
        <f ca="1">IF(Proc[[#This Row],[DateClosed]]="",ABS(NETWORKDAYS(Proc[[#This Row],[DateOpened]],TODAY()))-1,ABS(NETWORKDAYS(Proc[[#This Row],[DateOpened]],Proc[[#This Row],[DateClosed]]))-1)</f>
        <v>36</v>
      </c>
      <c r="R7143" s="140" t="s">
        <v>488</v>
      </c>
      <c r="S7143" s="145"/>
      <c r="T7143" s="153">
        <v>7142</v>
      </c>
    </row>
    <row r="7144" spans="1:20" hidden="1">
      <c r="A7144" s="146" t="s">
        <v>7148</v>
      </c>
      <c r="B7144" s="153" t="str">
        <f>IFERROR(VLOOKUP(Proc[[#This Row],[App]],Table2[],3,0),"open")</f>
        <v>ok</v>
      </c>
      <c r="C7144" s="146" t="s">
        <v>369</v>
      </c>
      <c r="D7144" s="152" t="s">
        <v>5135</v>
      </c>
      <c r="E7144" s="152" t="s">
        <v>7108</v>
      </c>
      <c r="F7144" s="153" t="s">
        <v>7108</v>
      </c>
      <c r="G7144" s="146" t="s">
        <v>400</v>
      </c>
      <c r="H7144" s="145" t="str">
        <f>IF(Proc[[#This Row],[type]]="LFF (MDG-F)",MID(Proc[[#This Row],[Obj]],13,10),"")</f>
        <v/>
      </c>
      <c r="I7144" s="152"/>
      <c r="J7144" s="145" t="b">
        <f>Proc[[#This Row],[Requested]]=Proc[[#This Row],[CurrentParent]]</f>
        <v>1</v>
      </c>
      <c r="K7144" s="153" t="str">
        <f>IF(Proc[[#This Row],[Author]]="Marcela Urrego",VLOOKUP(LEFT(Proc[[#This Row],[Requested]],1),Table3[#All],2,0),VLOOKUP(Proc[[#This Row],[Author]],Table4[],2,0))</f>
        <v>LS</v>
      </c>
      <c r="L7144" s="148" t="s">
        <v>7174</v>
      </c>
      <c r="M7144" s="140">
        <v>46065</v>
      </c>
      <c r="N7144" s="140"/>
      <c r="O7144" s="140"/>
      <c r="P7144" s="140" t="str">
        <f ca="1">IF(Proc[[#This Row],[DaysAgeing]]&gt;5,"yep","on track")</f>
        <v>yep</v>
      </c>
      <c r="Q7144" s="2">
        <f ca="1">IF(Proc[[#This Row],[DateClosed]]="",ABS(NETWORKDAYS(Proc[[#This Row],[DateOpened]],TODAY()))-1,ABS(NETWORKDAYS(Proc[[#This Row],[DateOpened]],Proc[[#This Row],[DateClosed]]))-1)</f>
        <v>36</v>
      </c>
      <c r="R7144" s="140" t="s">
        <v>488</v>
      </c>
      <c r="S7144" s="145"/>
      <c r="T7144" s="153">
        <v>7143</v>
      </c>
    </row>
    <row r="7145" spans="1:20" hidden="1">
      <c r="A7145" s="146" t="s">
        <v>7148</v>
      </c>
      <c r="B7145" s="153" t="str">
        <f>IFERROR(VLOOKUP(Proc[[#This Row],[App]],Table2[],3,0),"open")</f>
        <v>ok</v>
      </c>
      <c r="C7145" s="146" t="s">
        <v>369</v>
      </c>
      <c r="D7145" s="152" t="s">
        <v>5136</v>
      </c>
      <c r="E7145" s="152" t="s">
        <v>6125</v>
      </c>
      <c r="F7145" s="153" t="s">
        <v>6125</v>
      </c>
      <c r="G7145" s="146" t="s">
        <v>400</v>
      </c>
      <c r="H7145" s="145" t="str">
        <f>IF(Proc[[#This Row],[type]]="LFF (MDG-F)",MID(Proc[[#This Row],[Obj]],13,10),"")</f>
        <v/>
      </c>
      <c r="I7145" s="152"/>
      <c r="J7145" s="145" t="b">
        <f>Proc[[#This Row],[Requested]]=Proc[[#This Row],[CurrentParent]]</f>
        <v>1</v>
      </c>
      <c r="K7145" s="153" t="str">
        <f>IF(Proc[[#This Row],[Author]]="Marcela Urrego",VLOOKUP(LEFT(Proc[[#This Row],[Requested]],1),Table3[#All],2,0),VLOOKUP(Proc[[#This Row],[Author]],Table4[],2,0))</f>
        <v>LS</v>
      </c>
      <c r="L7145" s="148" t="s">
        <v>7174</v>
      </c>
      <c r="M7145" s="140">
        <v>46065</v>
      </c>
      <c r="N7145" s="140"/>
      <c r="O7145" s="140"/>
      <c r="P7145" s="140" t="str">
        <f ca="1">IF(Proc[[#This Row],[DaysAgeing]]&gt;5,"yep","on track")</f>
        <v>yep</v>
      </c>
      <c r="Q7145" s="2">
        <f ca="1">IF(Proc[[#This Row],[DateClosed]]="",ABS(NETWORKDAYS(Proc[[#This Row],[DateOpened]],TODAY()))-1,ABS(NETWORKDAYS(Proc[[#This Row],[DateOpened]],Proc[[#This Row],[DateClosed]]))-1)</f>
        <v>36</v>
      </c>
      <c r="R7145" s="140" t="s">
        <v>488</v>
      </c>
      <c r="S7145" s="145"/>
      <c r="T7145" s="153">
        <v>7144</v>
      </c>
    </row>
    <row r="7146" spans="1:20" hidden="1">
      <c r="A7146" s="146" t="s">
        <v>7148</v>
      </c>
      <c r="B7146" s="153" t="str">
        <f>IFERROR(VLOOKUP(Proc[[#This Row],[App]],Table2[],3,0),"open")</f>
        <v>ok</v>
      </c>
      <c r="C7146" s="146" t="s">
        <v>369</v>
      </c>
      <c r="D7146" s="152" t="s">
        <v>5137</v>
      </c>
      <c r="E7146" s="152" t="s">
        <v>7113</v>
      </c>
      <c r="F7146" s="153" t="s">
        <v>7113</v>
      </c>
      <c r="G7146" s="146" t="s">
        <v>400</v>
      </c>
      <c r="H7146" s="145" t="str">
        <f>IF(Proc[[#This Row],[type]]="LFF (MDG-F)",MID(Proc[[#This Row],[Obj]],13,10),"")</f>
        <v/>
      </c>
      <c r="I7146" s="152"/>
      <c r="J7146" s="145" t="b">
        <f>Proc[[#This Row],[Requested]]=Proc[[#This Row],[CurrentParent]]</f>
        <v>1</v>
      </c>
      <c r="K7146" s="153" t="str">
        <f>IF(Proc[[#This Row],[Author]]="Marcela Urrego",VLOOKUP(LEFT(Proc[[#This Row],[Requested]],1),Table3[#All],2,0),VLOOKUP(Proc[[#This Row],[Author]],Table4[],2,0))</f>
        <v>LS</v>
      </c>
      <c r="L7146" s="148" t="s">
        <v>7174</v>
      </c>
      <c r="M7146" s="140">
        <v>46065</v>
      </c>
      <c r="N7146" s="140"/>
      <c r="O7146" s="140"/>
      <c r="P7146" s="140" t="str">
        <f ca="1">IF(Proc[[#This Row],[DaysAgeing]]&gt;5,"yep","on track")</f>
        <v>yep</v>
      </c>
      <c r="Q7146" s="2">
        <f ca="1">IF(Proc[[#This Row],[DateClosed]]="",ABS(NETWORKDAYS(Proc[[#This Row],[DateOpened]],TODAY()))-1,ABS(NETWORKDAYS(Proc[[#This Row],[DateOpened]],Proc[[#This Row],[DateClosed]]))-1)</f>
        <v>36</v>
      </c>
      <c r="R7146" s="140" t="s">
        <v>488</v>
      </c>
      <c r="S7146" s="145"/>
      <c r="T7146" s="153">
        <v>7145</v>
      </c>
    </row>
    <row r="7147" spans="1:20" hidden="1">
      <c r="A7147" s="146" t="s">
        <v>7148</v>
      </c>
      <c r="B7147" s="153" t="str">
        <f>IFERROR(VLOOKUP(Proc[[#This Row],[App]],Table2[],3,0),"open")</f>
        <v>ok</v>
      </c>
      <c r="C7147" s="147" t="s">
        <v>369</v>
      </c>
      <c r="D7147" s="152" t="s">
        <v>6783</v>
      </c>
      <c r="E7147" s="152" t="s">
        <v>7108</v>
      </c>
      <c r="F7147" s="153" t="s">
        <v>7108</v>
      </c>
      <c r="G7147" s="146" t="s">
        <v>406</v>
      </c>
      <c r="H7147" s="145" t="str">
        <f>IF(Proc[[#This Row],[type]]="LFF (MDG-F)",MID(Proc[[#This Row],[Obj]],13,10),"")</f>
        <v>2123C0000A</v>
      </c>
      <c r="I7147" s="152"/>
      <c r="J7147" s="145" t="b">
        <f>Proc[[#This Row],[Requested]]=Proc[[#This Row],[CurrentParent]]</f>
        <v>1</v>
      </c>
      <c r="K7147" s="153" t="str">
        <f>IF(Proc[[#This Row],[Author]]="Marcela Urrego",VLOOKUP(LEFT(Proc[[#This Row],[Requested]],1),Table3[#All],2,0),VLOOKUP(Proc[[#This Row],[Author]],Table4[],2,0))</f>
        <v>LS</v>
      </c>
      <c r="L7147" s="153" t="s">
        <v>7174</v>
      </c>
      <c r="M7147" s="140">
        <v>46065</v>
      </c>
      <c r="N7147" s="140"/>
      <c r="O7147" s="140"/>
      <c r="P7147" s="140" t="str">
        <f ca="1">IF(Proc[[#This Row],[DaysAgeing]]&gt;5,"yep","on track")</f>
        <v>yep</v>
      </c>
      <c r="Q7147" s="2">
        <f ca="1">IF(Proc[[#This Row],[DateClosed]]="",ABS(NETWORKDAYS(Proc[[#This Row],[DateOpened]],TODAY()))-1,ABS(NETWORKDAYS(Proc[[#This Row],[DateOpened]],Proc[[#This Row],[DateClosed]]))-1)</f>
        <v>36</v>
      </c>
      <c r="R7147" s="140" t="s">
        <v>488</v>
      </c>
      <c r="S7147" s="145"/>
      <c r="T7147" s="153">
        <v>7146</v>
      </c>
    </row>
    <row r="7148" spans="1:20" hidden="1">
      <c r="A7148" s="146" t="s">
        <v>7148</v>
      </c>
      <c r="B7148" s="145" t="str">
        <f>IFERROR(VLOOKUP(Proc[[#This Row],[App]],Table2[],3,0),"open")</f>
        <v>ok</v>
      </c>
      <c r="C7148" s="146" t="s">
        <v>369</v>
      </c>
      <c r="D7148" s="152" t="s">
        <v>6784</v>
      </c>
      <c r="E7148" s="152" t="s">
        <v>7093</v>
      </c>
      <c r="F7148" s="145" t="s">
        <v>7093</v>
      </c>
      <c r="G7148" s="146" t="s">
        <v>400</v>
      </c>
      <c r="H7148" s="145" t="str">
        <f>IF(Proc[[#This Row],[type]]="LFF (MDG-F)",MID(Proc[[#This Row],[Obj]],13,10),"")</f>
        <v/>
      </c>
      <c r="I7148" s="152"/>
      <c r="J7148" s="145" t="b">
        <f>Proc[[#This Row],[Requested]]=Proc[[#This Row],[CurrentParent]]</f>
        <v>1</v>
      </c>
      <c r="K7148" s="145" t="str">
        <f>IF(Proc[[#This Row],[Author]]="Marcela Urrego",VLOOKUP(LEFT(Proc[[#This Row],[Requested]],1),Table3[#All],2,0),VLOOKUP(Proc[[#This Row],[Author]],Table4[],2,0))</f>
        <v>LS</v>
      </c>
      <c r="L7148" s="148" t="s">
        <v>7174</v>
      </c>
      <c r="M7148" s="140">
        <v>46065</v>
      </c>
      <c r="N7148" s="140"/>
      <c r="O7148" s="140"/>
      <c r="P7148" s="140" t="str">
        <f ca="1">IF(Proc[[#This Row],[DaysAgeing]]&gt;5,"yep","on track")</f>
        <v>yep</v>
      </c>
      <c r="Q7148" s="2">
        <f ca="1">IF(Proc[[#This Row],[DateClosed]]="",ABS(NETWORKDAYS(Proc[[#This Row],[DateOpened]],TODAY()))-1,ABS(NETWORKDAYS(Proc[[#This Row],[DateOpened]],Proc[[#This Row],[DateClosed]]))-1)</f>
        <v>36</v>
      </c>
      <c r="R7148" s="140" t="s">
        <v>488</v>
      </c>
      <c r="S7148" s="145"/>
      <c r="T7148" s="153">
        <v>7147</v>
      </c>
    </row>
    <row r="7149" spans="1:20" hidden="1">
      <c r="A7149" s="146" t="s">
        <v>7148</v>
      </c>
      <c r="B7149" s="145" t="str">
        <f>IFERROR(VLOOKUP(Proc[[#This Row],[App]],Table2[],3,0),"open")</f>
        <v>ok</v>
      </c>
      <c r="C7149" s="146" t="s">
        <v>369</v>
      </c>
      <c r="D7149" s="152" t="s">
        <v>6785</v>
      </c>
      <c r="E7149" s="152" t="s">
        <v>7093</v>
      </c>
      <c r="F7149" s="145" t="s">
        <v>7093</v>
      </c>
      <c r="G7149" s="146" t="s">
        <v>400</v>
      </c>
      <c r="H7149" s="145" t="str">
        <f>IF(Proc[[#This Row],[type]]="LFF (MDG-F)",MID(Proc[[#This Row],[Obj]],13,10),"")</f>
        <v/>
      </c>
      <c r="I7149" s="152"/>
      <c r="J7149" s="145" t="b">
        <f>Proc[[#This Row],[Requested]]=Proc[[#This Row],[CurrentParent]]</f>
        <v>1</v>
      </c>
      <c r="K7149" s="145" t="str">
        <f>IF(Proc[[#This Row],[Author]]="Marcela Urrego",VLOOKUP(LEFT(Proc[[#This Row],[Requested]],1),Table3[#All],2,0),VLOOKUP(Proc[[#This Row],[Author]],Table4[],2,0))</f>
        <v>LS</v>
      </c>
      <c r="L7149" s="148" t="s">
        <v>7174</v>
      </c>
      <c r="M7149" s="140">
        <v>46065</v>
      </c>
      <c r="N7149" s="140"/>
      <c r="O7149" s="140"/>
      <c r="P7149" s="140" t="str">
        <f ca="1">IF(Proc[[#This Row],[DaysAgeing]]&gt;5,"yep","on track")</f>
        <v>yep</v>
      </c>
      <c r="Q7149" s="2">
        <f ca="1">IF(Proc[[#This Row],[DateClosed]]="",ABS(NETWORKDAYS(Proc[[#This Row],[DateOpened]],TODAY()))-1,ABS(NETWORKDAYS(Proc[[#This Row],[DateOpened]],Proc[[#This Row],[DateClosed]]))-1)</f>
        <v>36</v>
      </c>
      <c r="R7149" s="140" t="s">
        <v>488</v>
      </c>
      <c r="S7149" s="145"/>
      <c r="T7149" s="153">
        <v>7148</v>
      </c>
    </row>
    <row r="7150" spans="1:20" hidden="1">
      <c r="A7150" s="146" t="s">
        <v>7148</v>
      </c>
      <c r="B7150" s="153" t="str">
        <f>IFERROR(VLOOKUP(Proc[[#This Row],[App]],Table2[],3,0),"open")</f>
        <v>ok</v>
      </c>
      <c r="C7150" s="146" t="s">
        <v>369</v>
      </c>
      <c r="D7150" s="152" t="s">
        <v>6786</v>
      </c>
      <c r="E7150" s="152" t="s">
        <v>7103</v>
      </c>
      <c r="F7150" s="145" t="s">
        <v>7103</v>
      </c>
      <c r="G7150" s="146" t="s">
        <v>400</v>
      </c>
      <c r="H7150" s="145" t="str">
        <f>IF(Proc[[#This Row],[type]]="LFF (MDG-F)",MID(Proc[[#This Row],[Obj]],13,10),"")</f>
        <v/>
      </c>
      <c r="I7150" s="152"/>
      <c r="J7150" s="145" t="b">
        <f>Proc[[#This Row],[Requested]]=Proc[[#This Row],[CurrentParent]]</f>
        <v>1</v>
      </c>
      <c r="K7150" s="153" t="str">
        <f>IF(Proc[[#This Row],[Author]]="Marcela Urrego",VLOOKUP(LEFT(Proc[[#This Row],[Requested]],1),Table3[#All],2,0),VLOOKUP(Proc[[#This Row],[Author]],Table4[],2,0))</f>
        <v>LS</v>
      </c>
      <c r="L7150" s="148" t="s">
        <v>7174</v>
      </c>
      <c r="M7150" s="140">
        <v>46065</v>
      </c>
      <c r="N7150" s="140"/>
      <c r="O7150" s="140"/>
      <c r="P7150" s="140" t="str">
        <f ca="1">IF(Proc[[#This Row],[DaysAgeing]]&gt;5,"yep","on track")</f>
        <v>yep</v>
      </c>
      <c r="Q7150" s="2">
        <f ca="1">IF(Proc[[#This Row],[DateClosed]]="",ABS(NETWORKDAYS(Proc[[#This Row],[DateOpened]],TODAY()))-1,ABS(NETWORKDAYS(Proc[[#This Row],[DateOpened]],Proc[[#This Row],[DateClosed]]))-1)</f>
        <v>36</v>
      </c>
      <c r="R7150" s="140" t="s">
        <v>488</v>
      </c>
      <c r="S7150" s="145"/>
      <c r="T7150" s="153">
        <v>7149</v>
      </c>
    </row>
    <row r="7151" spans="1:20" hidden="1">
      <c r="A7151" s="146" t="s">
        <v>7148</v>
      </c>
      <c r="B7151" s="145" t="str">
        <f>IFERROR(VLOOKUP(Proc[[#This Row],[App]],Table2[],3,0),"open")</f>
        <v>ok</v>
      </c>
      <c r="C7151" s="147" t="s">
        <v>369</v>
      </c>
      <c r="D7151" s="152" t="s">
        <v>6787</v>
      </c>
      <c r="E7151" s="152" t="s">
        <v>7103</v>
      </c>
      <c r="F7151" s="148" t="s">
        <v>7103</v>
      </c>
      <c r="G7151" s="146" t="s">
        <v>406</v>
      </c>
      <c r="H7151" s="145" t="str">
        <f>IF(Proc[[#This Row],[type]]="LFF (MDG-F)",MID(Proc[[#This Row],[Obj]],13,10),"")</f>
        <v>2125C00000</v>
      </c>
      <c r="I7151" s="152"/>
      <c r="J7151" s="145" t="b">
        <f>Proc[[#This Row],[Requested]]=Proc[[#This Row],[CurrentParent]]</f>
        <v>1</v>
      </c>
      <c r="K7151" s="145" t="str">
        <f>IF(Proc[[#This Row],[Author]]="Marcela Urrego",VLOOKUP(LEFT(Proc[[#This Row],[Requested]],1),Table3[#All],2,0),VLOOKUP(Proc[[#This Row],[Author]],Table4[],2,0))</f>
        <v>LS</v>
      </c>
      <c r="L7151" s="148" t="s">
        <v>7174</v>
      </c>
      <c r="M7151" s="140">
        <v>46065</v>
      </c>
      <c r="N7151" s="140"/>
      <c r="O7151" s="140"/>
      <c r="P7151" s="140" t="str">
        <f ca="1">IF(Proc[[#This Row],[DaysAgeing]]&gt;5,"yep","on track")</f>
        <v>yep</v>
      </c>
      <c r="Q7151" s="2">
        <f ca="1">IF(Proc[[#This Row],[DateClosed]]="",ABS(NETWORKDAYS(Proc[[#This Row],[DateOpened]],TODAY()))-1,ABS(NETWORKDAYS(Proc[[#This Row],[DateOpened]],Proc[[#This Row],[DateClosed]]))-1)</f>
        <v>36</v>
      </c>
      <c r="R7151" s="140" t="s">
        <v>488</v>
      </c>
      <c r="S7151" s="145"/>
      <c r="T7151" s="153">
        <v>7150</v>
      </c>
    </row>
    <row r="7152" spans="1:20" hidden="1">
      <c r="A7152" s="146" t="s">
        <v>7148</v>
      </c>
      <c r="B7152" s="145" t="str">
        <f>IFERROR(VLOOKUP(Proc[[#This Row],[App]],Table2[],3,0),"open")</f>
        <v>ok</v>
      </c>
      <c r="C7152" s="146" t="s">
        <v>369</v>
      </c>
      <c r="D7152" s="152" t="s">
        <v>5222</v>
      </c>
      <c r="E7152" s="152" t="s">
        <v>6125</v>
      </c>
      <c r="F7152" s="145" t="s">
        <v>6125</v>
      </c>
      <c r="G7152" s="146" t="s">
        <v>400</v>
      </c>
      <c r="H7152" s="145" t="str">
        <f>IF(Proc[[#This Row],[type]]="LFF (MDG-F)",MID(Proc[[#This Row],[Obj]],13,10),"")</f>
        <v/>
      </c>
      <c r="I7152" s="152"/>
      <c r="J7152" s="145" t="b">
        <f>Proc[[#This Row],[Requested]]=Proc[[#This Row],[CurrentParent]]</f>
        <v>1</v>
      </c>
      <c r="K7152" s="145" t="str">
        <f>IF(Proc[[#This Row],[Author]]="Marcela Urrego",VLOOKUP(LEFT(Proc[[#This Row],[Requested]],1),Table3[#All],2,0),VLOOKUP(Proc[[#This Row],[Author]],Table4[],2,0))</f>
        <v>LS</v>
      </c>
      <c r="L7152" s="148" t="s">
        <v>7174</v>
      </c>
      <c r="M7152" s="140">
        <v>46065</v>
      </c>
      <c r="N7152" s="140"/>
      <c r="O7152" s="140"/>
      <c r="P7152" s="140" t="str">
        <f ca="1">IF(Proc[[#This Row],[DaysAgeing]]&gt;5,"yep","on track")</f>
        <v>yep</v>
      </c>
      <c r="Q7152" s="2">
        <f ca="1">IF(Proc[[#This Row],[DateClosed]]="",ABS(NETWORKDAYS(Proc[[#This Row],[DateOpened]],TODAY()))-1,ABS(NETWORKDAYS(Proc[[#This Row],[DateOpened]],Proc[[#This Row],[DateClosed]]))-1)</f>
        <v>36</v>
      </c>
      <c r="R7152" s="140" t="s">
        <v>488</v>
      </c>
      <c r="S7152" s="145"/>
      <c r="T7152" s="153">
        <v>7151</v>
      </c>
    </row>
    <row r="7153" spans="1:20" hidden="1">
      <c r="A7153" s="146" t="s">
        <v>7148</v>
      </c>
      <c r="B7153" s="145" t="str">
        <f>IFERROR(VLOOKUP(Proc[[#This Row],[App]],Table2[],3,0),"open")</f>
        <v>ok</v>
      </c>
      <c r="C7153" s="146" t="s">
        <v>369</v>
      </c>
      <c r="D7153" s="152" t="s">
        <v>6788</v>
      </c>
      <c r="E7153" s="152" t="s">
        <v>7108</v>
      </c>
      <c r="F7153" s="145" t="s">
        <v>7108</v>
      </c>
      <c r="G7153" s="146" t="s">
        <v>400</v>
      </c>
      <c r="H7153" s="145" t="str">
        <f>IF(Proc[[#This Row],[type]]="LFF (MDG-F)",MID(Proc[[#This Row],[Obj]],13,10),"")</f>
        <v/>
      </c>
      <c r="I7153" s="152"/>
      <c r="J7153" s="145" t="b">
        <f>Proc[[#This Row],[Requested]]=Proc[[#This Row],[CurrentParent]]</f>
        <v>1</v>
      </c>
      <c r="K7153" s="145" t="str">
        <f>IF(Proc[[#This Row],[Author]]="Marcela Urrego",VLOOKUP(LEFT(Proc[[#This Row],[Requested]],1),Table3[#All],2,0),VLOOKUP(Proc[[#This Row],[Author]],Table4[],2,0))</f>
        <v>LS</v>
      </c>
      <c r="L7153" s="148" t="s">
        <v>7174</v>
      </c>
      <c r="M7153" s="140">
        <v>46065</v>
      </c>
      <c r="N7153" s="140"/>
      <c r="O7153" s="140"/>
      <c r="P7153" s="140" t="str">
        <f ca="1">IF(Proc[[#This Row],[DaysAgeing]]&gt;5,"yep","on track")</f>
        <v>yep</v>
      </c>
      <c r="Q7153" s="2">
        <f ca="1">IF(Proc[[#This Row],[DateClosed]]="",ABS(NETWORKDAYS(Proc[[#This Row],[DateOpened]],TODAY()))-1,ABS(NETWORKDAYS(Proc[[#This Row],[DateOpened]],Proc[[#This Row],[DateClosed]]))-1)</f>
        <v>36</v>
      </c>
      <c r="R7153" s="140" t="s">
        <v>488</v>
      </c>
      <c r="S7153" s="145"/>
      <c r="T7153" s="153">
        <v>7152</v>
      </c>
    </row>
    <row r="7154" spans="1:20" hidden="1">
      <c r="A7154" s="146" t="s">
        <v>7148</v>
      </c>
      <c r="B7154" s="145" t="str">
        <f>IFERROR(VLOOKUP(Proc[[#This Row],[App]],Table2[],3,0),"open")</f>
        <v>ok</v>
      </c>
      <c r="C7154" s="146" t="s">
        <v>369</v>
      </c>
      <c r="D7154" s="152" t="s">
        <v>6789</v>
      </c>
      <c r="E7154" s="152" t="s">
        <v>7108</v>
      </c>
      <c r="F7154" s="145" t="s">
        <v>7108</v>
      </c>
      <c r="G7154" s="146" t="s">
        <v>400</v>
      </c>
      <c r="H7154" s="145" t="str">
        <f>IF(Proc[[#This Row],[type]]="LFF (MDG-F)",MID(Proc[[#This Row],[Obj]],13,10),"")</f>
        <v/>
      </c>
      <c r="I7154" s="152"/>
      <c r="J7154" s="145" t="b">
        <f>Proc[[#This Row],[Requested]]=Proc[[#This Row],[CurrentParent]]</f>
        <v>1</v>
      </c>
      <c r="K7154" s="145" t="str">
        <f>IF(Proc[[#This Row],[Author]]="Marcela Urrego",VLOOKUP(LEFT(Proc[[#This Row],[Requested]],1),Table3[#All],2,0),VLOOKUP(Proc[[#This Row],[Author]],Table4[],2,0))</f>
        <v>LS</v>
      </c>
      <c r="L7154" s="148" t="s">
        <v>7174</v>
      </c>
      <c r="M7154" s="140">
        <v>46065</v>
      </c>
      <c r="N7154" s="140"/>
      <c r="O7154" s="140"/>
      <c r="P7154" s="140" t="str">
        <f ca="1">IF(Proc[[#This Row],[DaysAgeing]]&gt;5,"yep","on track")</f>
        <v>yep</v>
      </c>
      <c r="Q7154" s="2">
        <f ca="1">IF(Proc[[#This Row],[DateClosed]]="",ABS(NETWORKDAYS(Proc[[#This Row],[DateOpened]],TODAY()))-1,ABS(NETWORKDAYS(Proc[[#This Row],[DateOpened]],Proc[[#This Row],[DateClosed]]))-1)</f>
        <v>36</v>
      </c>
      <c r="R7154" s="140" t="s">
        <v>488</v>
      </c>
      <c r="S7154" s="145"/>
      <c r="T7154" s="153">
        <v>7153</v>
      </c>
    </row>
    <row r="7155" spans="1:20" hidden="1">
      <c r="A7155" s="146" t="s">
        <v>7148</v>
      </c>
      <c r="B7155" s="145" t="str">
        <f>IFERROR(VLOOKUP(Proc[[#This Row],[App]],Table2[],3,0),"open")</f>
        <v>ok</v>
      </c>
      <c r="C7155" s="146" t="s">
        <v>369</v>
      </c>
      <c r="D7155" s="152" t="s">
        <v>6790</v>
      </c>
      <c r="E7155" s="152" t="s">
        <v>7108</v>
      </c>
      <c r="F7155" s="145" t="s">
        <v>7108</v>
      </c>
      <c r="G7155" s="146" t="s">
        <v>400</v>
      </c>
      <c r="H7155" s="145" t="str">
        <f>IF(Proc[[#This Row],[type]]="LFF (MDG-F)",MID(Proc[[#This Row],[Obj]],13,10),"")</f>
        <v/>
      </c>
      <c r="I7155" s="152"/>
      <c r="J7155" s="145" t="b">
        <f>Proc[[#This Row],[Requested]]=Proc[[#This Row],[CurrentParent]]</f>
        <v>1</v>
      </c>
      <c r="K7155" s="145" t="str">
        <f>IF(Proc[[#This Row],[Author]]="Marcela Urrego",VLOOKUP(LEFT(Proc[[#This Row],[Requested]],1),Table3[#All],2,0),VLOOKUP(Proc[[#This Row],[Author]],Table4[],2,0))</f>
        <v>LS</v>
      </c>
      <c r="L7155" s="148" t="s">
        <v>7174</v>
      </c>
      <c r="M7155" s="140">
        <v>46065</v>
      </c>
      <c r="N7155" s="140"/>
      <c r="O7155" s="140"/>
      <c r="P7155" s="140" t="str">
        <f ca="1">IF(Proc[[#This Row],[DaysAgeing]]&gt;5,"yep","on track")</f>
        <v>yep</v>
      </c>
      <c r="Q7155" s="2">
        <f ca="1">IF(Proc[[#This Row],[DateClosed]]="",ABS(NETWORKDAYS(Proc[[#This Row],[DateOpened]],TODAY()))-1,ABS(NETWORKDAYS(Proc[[#This Row],[DateOpened]],Proc[[#This Row],[DateClosed]]))-1)</f>
        <v>36</v>
      </c>
      <c r="R7155" s="140" t="s">
        <v>488</v>
      </c>
      <c r="S7155" s="145"/>
      <c r="T7155" s="153">
        <v>7154</v>
      </c>
    </row>
    <row r="7156" spans="1:20" hidden="1">
      <c r="A7156" s="146" t="s">
        <v>7148</v>
      </c>
      <c r="B7156" s="145" t="str">
        <f>IFERROR(VLOOKUP(Proc[[#This Row],[App]],Table2[],3,0),"open")</f>
        <v>ok</v>
      </c>
      <c r="C7156" s="146" t="s">
        <v>369</v>
      </c>
      <c r="D7156" s="152" t="s">
        <v>6791</v>
      </c>
      <c r="E7156" s="152" t="s">
        <v>7087</v>
      </c>
      <c r="F7156" s="145" t="s">
        <v>7087</v>
      </c>
      <c r="G7156" s="146" t="s">
        <v>400</v>
      </c>
      <c r="H7156" s="145" t="str">
        <f>IF(Proc[[#This Row],[type]]="LFF (MDG-F)",MID(Proc[[#This Row],[Obj]],13,10),"")</f>
        <v/>
      </c>
      <c r="I7156" s="152"/>
      <c r="J7156" s="145" t="b">
        <f>Proc[[#This Row],[Requested]]=Proc[[#This Row],[CurrentParent]]</f>
        <v>1</v>
      </c>
      <c r="K7156" s="145" t="str">
        <f>IF(Proc[[#This Row],[Author]]="Marcela Urrego",VLOOKUP(LEFT(Proc[[#This Row],[Requested]],1),Table3[#All],2,0),VLOOKUP(Proc[[#This Row],[Author]],Table4[],2,0))</f>
        <v>LS</v>
      </c>
      <c r="L7156" s="148" t="s">
        <v>7174</v>
      </c>
      <c r="M7156" s="140">
        <v>46065</v>
      </c>
      <c r="N7156" s="140"/>
      <c r="O7156" s="140"/>
      <c r="P7156" s="140" t="str">
        <f ca="1">IF(Proc[[#This Row],[DaysAgeing]]&gt;5,"yep","on track")</f>
        <v>yep</v>
      </c>
      <c r="Q7156" s="2">
        <f ca="1">IF(Proc[[#This Row],[DateClosed]]="",ABS(NETWORKDAYS(Proc[[#This Row],[DateOpened]],TODAY()))-1,ABS(NETWORKDAYS(Proc[[#This Row],[DateOpened]],Proc[[#This Row],[DateClosed]]))-1)</f>
        <v>36</v>
      </c>
      <c r="R7156" s="140" t="s">
        <v>488</v>
      </c>
      <c r="S7156" s="145"/>
      <c r="T7156" s="153">
        <v>7155</v>
      </c>
    </row>
    <row r="7157" spans="1:20" hidden="1">
      <c r="A7157" s="146" t="s">
        <v>7148</v>
      </c>
      <c r="B7157" s="145" t="str">
        <f>IFERROR(VLOOKUP(Proc[[#This Row],[App]],Table2[],3,0),"open")</f>
        <v>ok</v>
      </c>
      <c r="C7157" s="147" t="s">
        <v>369</v>
      </c>
      <c r="D7157" s="152" t="s">
        <v>1423</v>
      </c>
      <c r="E7157" s="152" t="s">
        <v>7114</v>
      </c>
      <c r="F7157" s="148" t="s">
        <v>7114</v>
      </c>
      <c r="G7157" s="146" t="s">
        <v>406</v>
      </c>
      <c r="H7157" s="145" t="str">
        <f>IF(Proc[[#This Row],[type]]="LFF (MDG-F)",MID(Proc[[#This Row],[Obj]],13,10),"")</f>
        <v>NG50C1CSLS</v>
      </c>
      <c r="I7157" s="152"/>
      <c r="J7157" s="145" t="b">
        <f>Proc[[#This Row],[Requested]]=Proc[[#This Row],[CurrentParent]]</f>
        <v>1</v>
      </c>
      <c r="K7157" s="145" t="str">
        <f>IF(Proc[[#This Row],[Author]]="Marcela Urrego",VLOOKUP(LEFT(Proc[[#This Row],[Requested]],1),Table3[#All],2,0),VLOOKUP(Proc[[#This Row],[Author]],Table4[],2,0))</f>
        <v>LS</v>
      </c>
      <c r="L7157" s="148" t="s">
        <v>7174</v>
      </c>
      <c r="M7157" s="140">
        <v>46065</v>
      </c>
      <c r="N7157" s="140"/>
      <c r="O7157" s="140"/>
      <c r="P7157" s="140" t="str">
        <f ca="1">IF(Proc[[#This Row],[DaysAgeing]]&gt;5,"yep","on track")</f>
        <v>yep</v>
      </c>
      <c r="Q7157" s="2">
        <f ca="1">IF(Proc[[#This Row],[DateClosed]]="",ABS(NETWORKDAYS(Proc[[#This Row],[DateOpened]],TODAY()))-1,ABS(NETWORKDAYS(Proc[[#This Row],[DateOpened]],Proc[[#This Row],[DateClosed]]))-1)</f>
        <v>36</v>
      </c>
      <c r="R7157" s="140" t="s">
        <v>488</v>
      </c>
      <c r="S7157" s="145"/>
      <c r="T7157" s="153">
        <v>7156</v>
      </c>
    </row>
    <row r="7158" spans="1:20" hidden="1">
      <c r="A7158" s="146" t="s">
        <v>7148</v>
      </c>
      <c r="B7158" s="145" t="str">
        <f>IFERROR(VLOOKUP(Proc[[#This Row],[App]],Table2[],3,0),"open")</f>
        <v>ok</v>
      </c>
      <c r="C7158" s="147" t="s">
        <v>369</v>
      </c>
      <c r="D7158" s="152" t="s">
        <v>6792</v>
      </c>
      <c r="E7158" s="152" t="s">
        <v>7101</v>
      </c>
      <c r="F7158" s="148" t="s">
        <v>7101</v>
      </c>
      <c r="G7158" s="146" t="s">
        <v>406</v>
      </c>
      <c r="H7158" s="145" t="str">
        <f>IF(Proc[[#This Row],[type]]="LFF (MDG-F)",MID(Proc[[#This Row],[Obj]],13,10),"")</f>
        <v>1376C04000</v>
      </c>
      <c r="I7158" s="152"/>
      <c r="J7158" s="145" t="b">
        <f>Proc[[#This Row],[Requested]]=Proc[[#This Row],[CurrentParent]]</f>
        <v>1</v>
      </c>
      <c r="K7158" s="145" t="str">
        <f>IF(Proc[[#This Row],[Author]]="Marcela Urrego",VLOOKUP(LEFT(Proc[[#This Row],[Requested]],1),Table3[#All],2,0),VLOOKUP(Proc[[#This Row],[Author]],Table4[],2,0))</f>
        <v>LS</v>
      </c>
      <c r="L7158" s="148" t="s">
        <v>7174</v>
      </c>
      <c r="M7158" s="140">
        <v>46065</v>
      </c>
      <c r="N7158" s="140"/>
      <c r="O7158" s="140"/>
      <c r="P7158" s="140" t="str">
        <f ca="1">IF(Proc[[#This Row],[DaysAgeing]]&gt;5,"yep","on track")</f>
        <v>yep</v>
      </c>
      <c r="Q7158" s="2">
        <f ca="1">IF(Proc[[#This Row],[DateClosed]]="",ABS(NETWORKDAYS(Proc[[#This Row],[DateOpened]],TODAY()))-1,ABS(NETWORKDAYS(Proc[[#This Row],[DateOpened]],Proc[[#This Row],[DateClosed]]))-1)</f>
        <v>36</v>
      </c>
      <c r="R7158" s="140" t="s">
        <v>488</v>
      </c>
      <c r="S7158" s="145"/>
      <c r="T7158" s="153">
        <v>7157</v>
      </c>
    </row>
    <row r="7159" spans="1:20" hidden="1">
      <c r="A7159" s="146" t="s">
        <v>7148</v>
      </c>
      <c r="B7159" s="153" t="str">
        <f>IFERROR(VLOOKUP(Proc[[#This Row],[App]],Table2[],3,0),"open")</f>
        <v>ok</v>
      </c>
      <c r="C7159" s="147" t="s">
        <v>369</v>
      </c>
      <c r="D7159" s="152" t="s">
        <v>6793</v>
      </c>
      <c r="E7159" s="152" t="s">
        <v>7109</v>
      </c>
      <c r="F7159" s="148" t="s">
        <v>7109</v>
      </c>
      <c r="G7159" s="146" t="s">
        <v>406</v>
      </c>
      <c r="H7159" s="145" t="str">
        <f>IF(Proc[[#This Row],[type]]="LFF (MDG-F)",MID(Proc[[#This Row],[Obj]],13,10),"")</f>
        <v>1756C0000B</v>
      </c>
      <c r="I7159" s="152"/>
      <c r="J7159" s="145" t="b">
        <f>Proc[[#This Row],[Requested]]=Proc[[#This Row],[CurrentParent]]</f>
        <v>1</v>
      </c>
      <c r="K7159" s="153" t="str">
        <f>IF(Proc[[#This Row],[Author]]="Marcela Urrego",VLOOKUP(LEFT(Proc[[#This Row],[Requested]],1),Table3[#All],2,0),VLOOKUP(Proc[[#This Row],[Author]],Table4[],2,0))</f>
        <v>LS</v>
      </c>
      <c r="L7159" s="148" t="s">
        <v>7174</v>
      </c>
      <c r="M7159" s="140">
        <v>46065</v>
      </c>
      <c r="N7159" s="140"/>
      <c r="O7159" s="140"/>
      <c r="P7159" s="140" t="str">
        <f ca="1">IF(Proc[[#This Row],[DaysAgeing]]&gt;5,"yep","on track")</f>
        <v>yep</v>
      </c>
      <c r="Q7159" s="2">
        <f ca="1">IF(Proc[[#This Row],[DateClosed]]="",ABS(NETWORKDAYS(Proc[[#This Row],[DateOpened]],TODAY()))-1,ABS(NETWORKDAYS(Proc[[#This Row],[DateOpened]],Proc[[#This Row],[DateClosed]]))-1)</f>
        <v>36</v>
      </c>
      <c r="R7159" s="140" t="s">
        <v>488</v>
      </c>
      <c r="S7159" s="145"/>
      <c r="T7159" s="153">
        <v>7158</v>
      </c>
    </row>
    <row r="7160" spans="1:20" hidden="1">
      <c r="A7160" s="146" t="s">
        <v>7148</v>
      </c>
      <c r="B7160" s="145" t="str">
        <f>IFERROR(VLOOKUP(Proc[[#This Row],[App]],Table2[],3,0),"open")</f>
        <v>ok</v>
      </c>
      <c r="C7160" s="152" t="s">
        <v>369</v>
      </c>
      <c r="D7160" s="152" t="s">
        <v>6794</v>
      </c>
      <c r="E7160" s="152" t="s">
        <v>7101</v>
      </c>
      <c r="F7160" s="148" t="s">
        <v>7101</v>
      </c>
      <c r="G7160" s="146" t="s">
        <v>406</v>
      </c>
      <c r="H7160" s="145" t="str">
        <f>IF(Proc[[#This Row],[type]]="LFF (MDG-F)",MID(Proc[[#This Row],[Obj]],13,10),"")</f>
        <v>2011C04000</v>
      </c>
      <c r="I7160" s="152"/>
      <c r="J7160" s="145" t="b">
        <f>Proc[[#This Row],[Requested]]=Proc[[#This Row],[CurrentParent]]</f>
        <v>1</v>
      </c>
      <c r="K7160" s="145" t="str">
        <f>IF(Proc[[#This Row],[Author]]="Marcela Urrego",VLOOKUP(LEFT(Proc[[#This Row],[Requested]],1),Table3[#All],2,0),VLOOKUP(Proc[[#This Row],[Author]],Table4[],2,0))</f>
        <v>LS</v>
      </c>
      <c r="L7160" s="148" t="s">
        <v>7174</v>
      </c>
      <c r="M7160" s="140">
        <v>46065</v>
      </c>
      <c r="N7160" s="140"/>
      <c r="O7160" s="140"/>
      <c r="P7160" s="140" t="str">
        <f ca="1">IF(Proc[[#This Row],[DaysAgeing]]&gt;5,"yep","on track")</f>
        <v>yep</v>
      </c>
      <c r="Q7160" s="2">
        <f ca="1">IF(Proc[[#This Row],[DateClosed]]="",ABS(NETWORKDAYS(Proc[[#This Row],[DateOpened]],TODAY()))-1,ABS(NETWORKDAYS(Proc[[#This Row],[DateOpened]],Proc[[#This Row],[DateClosed]]))-1)</f>
        <v>36</v>
      </c>
      <c r="R7160" s="140" t="s">
        <v>488</v>
      </c>
      <c r="S7160" s="145"/>
      <c r="T7160" s="153">
        <v>7159</v>
      </c>
    </row>
    <row r="7161" spans="1:20" hidden="1">
      <c r="A7161" s="146" t="s">
        <v>7148</v>
      </c>
      <c r="B7161" s="145" t="str">
        <f>IFERROR(VLOOKUP(Proc[[#This Row],[App]],Table2[],3,0),"open")</f>
        <v>ok</v>
      </c>
      <c r="C7161" s="147" t="s">
        <v>369</v>
      </c>
      <c r="D7161" s="152" t="s">
        <v>6795</v>
      </c>
      <c r="E7161" s="152" t="s">
        <v>7115</v>
      </c>
      <c r="F7161" s="148" t="s">
        <v>7115</v>
      </c>
      <c r="G7161" s="146" t="s">
        <v>406</v>
      </c>
      <c r="H7161" s="145" t="str">
        <f>IF(Proc[[#This Row],[type]]="LFF (MDG-F)",MID(Proc[[#This Row],[Obj]],13,10),"")</f>
        <v>2103C00309</v>
      </c>
      <c r="I7161" s="152"/>
      <c r="J7161" s="145" t="b">
        <f>Proc[[#This Row],[Requested]]=Proc[[#This Row],[CurrentParent]]</f>
        <v>1</v>
      </c>
      <c r="K7161" s="145" t="str">
        <f>IF(Proc[[#This Row],[Author]]="Marcela Urrego",VLOOKUP(LEFT(Proc[[#This Row],[Requested]],1),Table3[#All],2,0),VLOOKUP(Proc[[#This Row],[Author]],Table4[],2,0))</f>
        <v>LS</v>
      </c>
      <c r="L7161" s="148" t="s">
        <v>7174</v>
      </c>
      <c r="M7161" s="140">
        <v>46065</v>
      </c>
      <c r="N7161" s="140"/>
      <c r="O7161" s="140"/>
      <c r="P7161" s="140" t="str">
        <f ca="1">IF(Proc[[#This Row],[DaysAgeing]]&gt;5,"yep","on track")</f>
        <v>yep</v>
      </c>
      <c r="Q7161" s="2">
        <f ca="1">IF(Proc[[#This Row],[DateClosed]]="",ABS(NETWORKDAYS(Proc[[#This Row],[DateOpened]],TODAY()))-1,ABS(NETWORKDAYS(Proc[[#This Row],[DateOpened]],Proc[[#This Row],[DateClosed]]))-1)</f>
        <v>36</v>
      </c>
      <c r="R7161" s="140" t="s">
        <v>488</v>
      </c>
      <c r="S7161" s="145"/>
      <c r="T7161" s="153">
        <v>7160</v>
      </c>
    </row>
    <row r="7162" spans="1:20" hidden="1">
      <c r="A7162" s="146" t="s">
        <v>7148</v>
      </c>
      <c r="B7162" s="145" t="str">
        <f>IFERROR(VLOOKUP(Proc[[#This Row],[App]],Table2[],3,0),"open")</f>
        <v>ok</v>
      </c>
      <c r="C7162" s="147" t="s">
        <v>369</v>
      </c>
      <c r="D7162" s="152" t="s">
        <v>6796</v>
      </c>
      <c r="E7162" s="152" t="s">
        <v>7115</v>
      </c>
      <c r="F7162" s="148" t="s">
        <v>7115</v>
      </c>
      <c r="G7162" s="146" t="s">
        <v>406</v>
      </c>
      <c r="H7162" s="145" t="str">
        <f>IF(Proc[[#This Row],[type]]="LFF (MDG-F)",MID(Proc[[#This Row],[Obj]],13,10),"")</f>
        <v>2123C00035</v>
      </c>
      <c r="I7162" s="152"/>
      <c r="J7162" s="145" t="b">
        <f>Proc[[#This Row],[Requested]]=Proc[[#This Row],[CurrentParent]]</f>
        <v>1</v>
      </c>
      <c r="K7162" s="145" t="str">
        <f>IF(Proc[[#This Row],[Author]]="Marcela Urrego",VLOOKUP(LEFT(Proc[[#This Row],[Requested]],1),Table3[#All],2,0),VLOOKUP(Proc[[#This Row],[Author]],Table4[],2,0))</f>
        <v>LS</v>
      </c>
      <c r="L7162" s="148" t="s">
        <v>7174</v>
      </c>
      <c r="M7162" s="140">
        <v>46065</v>
      </c>
      <c r="N7162" s="140"/>
      <c r="O7162" s="140"/>
      <c r="P7162" s="140" t="str">
        <f ca="1">IF(Proc[[#This Row],[DaysAgeing]]&gt;5,"yep","on track")</f>
        <v>yep</v>
      </c>
      <c r="Q7162" s="2">
        <f ca="1">IF(Proc[[#This Row],[DateClosed]]="",ABS(NETWORKDAYS(Proc[[#This Row],[DateOpened]],TODAY()))-1,ABS(NETWORKDAYS(Proc[[#This Row],[DateOpened]],Proc[[#This Row],[DateClosed]]))-1)</f>
        <v>36</v>
      </c>
      <c r="R7162" s="140" t="s">
        <v>488</v>
      </c>
      <c r="S7162" s="145"/>
      <c r="T7162" s="153">
        <v>7161</v>
      </c>
    </row>
    <row r="7163" spans="1:20" hidden="1">
      <c r="A7163" s="146" t="s">
        <v>7148</v>
      </c>
      <c r="B7163" s="145" t="str">
        <f>IFERROR(VLOOKUP(Proc[[#This Row],[App]],Table2[],3,0),"open")</f>
        <v>ok</v>
      </c>
      <c r="C7163" s="147" t="s">
        <v>369</v>
      </c>
      <c r="D7163" s="152" t="s">
        <v>6797</v>
      </c>
      <c r="E7163" s="152" t="s">
        <v>7108</v>
      </c>
      <c r="F7163" s="148" t="s">
        <v>7108</v>
      </c>
      <c r="G7163" s="146" t="s">
        <v>406</v>
      </c>
      <c r="H7163" s="145" t="str">
        <f>IF(Proc[[#This Row],[type]]="LFF (MDG-F)",MID(Proc[[#This Row],[Obj]],13,10),"")</f>
        <v>2123C00038</v>
      </c>
      <c r="I7163" s="152"/>
      <c r="J7163" s="145" t="b">
        <f>Proc[[#This Row],[Requested]]=Proc[[#This Row],[CurrentParent]]</f>
        <v>1</v>
      </c>
      <c r="K7163" s="145" t="str">
        <f>IF(Proc[[#This Row],[Author]]="Marcela Urrego",VLOOKUP(LEFT(Proc[[#This Row],[Requested]],1),Table3[#All],2,0),VLOOKUP(Proc[[#This Row],[Author]],Table4[],2,0))</f>
        <v>LS</v>
      </c>
      <c r="L7163" s="148" t="s">
        <v>7174</v>
      </c>
      <c r="M7163" s="140">
        <v>46065</v>
      </c>
      <c r="N7163" s="140"/>
      <c r="O7163" s="140"/>
      <c r="P7163" s="140" t="str">
        <f ca="1">IF(Proc[[#This Row],[DaysAgeing]]&gt;5,"yep","on track")</f>
        <v>yep</v>
      </c>
      <c r="Q7163" s="2">
        <f ca="1">IF(Proc[[#This Row],[DateClosed]]="",ABS(NETWORKDAYS(Proc[[#This Row],[DateOpened]],TODAY()))-1,ABS(NETWORKDAYS(Proc[[#This Row],[DateOpened]],Proc[[#This Row],[DateClosed]]))-1)</f>
        <v>36</v>
      </c>
      <c r="R7163" s="140" t="s">
        <v>488</v>
      </c>
      <c r="S7163" s="145"/>
      <c r="T7163" s="153">
        <v>7162</v>
      </c>
    </row>
    <row r="7164" spans="1:20" hidden="1">
      <c r="A7164" s="146" t="s">
        <v>7148</v>
      </c>
      <c r="B7164" s="145" t="str">
        <f>IFERROR(VLOOKUP(Proc[[#This Row],[App]],Table2[],3,0),"open")</f>
        <v>ok</v>
      </c>
      <c r="C7164" s="147" t="s">
        <v>369</v>
      </c>
      <c r="D7164" s="152" t="s">
        <v>6798</v>
      </c>
      <c r="E7164" s="152" t="s">
        <v>7114</v>
      </c>
      <c r="F7164" s="148" t="s">
        <v>7114</v>
      </c>
      <c r="G7164" s="146" t="s">
        <v>406</v>
      </c>
      <c r="H7164" s="145" t="str">
        <f>IF(Proc[[#This Row],[type]]="LFF (MDG-F)",MID(Proc[[#This Row],[Obj]],13,10),"")</f>
        <v>2125C03266</v>
      </c>
      <c r="I7164" s="152"/>
      <c r="J7164" s="145" t="b">
        <f>Proc[[#This Row],[Requested]]=Proc[[#This Row],[CurrentParent]]</f>
        <v>1</v>
      </c>
      <c r="K7164" s="145" t="str">
        <f>IF(Proc[[#This Row],[Author]]="Marcela Urrego",VLOOKUP(LEFT(Proc[[#This Row],[Requested]],1),Table3[#All],2,0),VLOOKUP(Proc[[#This Row],[Author]],Table4[],2,0))</f>
        <v>LS</v>
      </c>
      <c r="L7164" s="148" t="s">
        <v>7174</v>
      </c>
      <c r="M7164" s="140">
        <v>46065</v>
      </c>
      <c r="N7164" s="140"/>
      <c r="O7164" s="140"/>
      <c r="P7164" s="140" t="str">
        <f ca="1">IF(Proc[[#This Row],[DaysAgeing]]&gt;5,"yep","on track")</f>
        <v>yep</v>
      </c>
      <c r="Q7164" s="2">
        <f ca="1">IF(Proc[[#This Row],[DateClosed]]="",ABS(NETWORKDAYS(Proc[[#This Row],[DateOpened]],TODAY()))-1,ABS(NETWORKDAYS(Proc[[#This Row],[DateOpened]],Proc[[#This Row],[DateClosed]]))-1)</f>
        <v>36</v>
      </c>
      <c r="R7164" s="140" t="s">
        <v>488</v>
      </c>
      <c r="S7164" s="145"/>
      <c r="T7164" s="153">
        <v>7163</v>
      </c>
    </row>
    <row r="7165" spans="1:20" hidden="1">
      <c r="A7165" s="146" t="s">
        <v>7148</v>
      </c>
      <c r="B7165" s="145" t="str">
        <f>IFERROR(VLOOKUP(Proc[[#This Row],[App]],Table2[],3,0),"open")</f>
        <v>ok</v>
      </c>
      <c r="C7165" s="147" t="s">
        <v>369</v>
      </c>
      <c r="D7165" s="152" t="s">
        <v>2277</v>
      </c>
      <c r="E7165" s="152" t="s">
        <v>7108</v>
      </c>
      <c r="F7165" s="148" t="s">
        <v>7108</v>
      </c>
      <c r="G7165" s="146" t="s">
        <v>406</v>
      </c>
      <c r="H7165" s="145" t="str">
        <f>IF(Proc[[#This Row],[type]]="LFF (MDG-F)",MID(Proc[[#This Row],[Obj]],13,10),"")</f>
        <v>2137C00001</v>
      </c>
      <c r="I7165" s="152"/>
      <c r="J7165" s="145" t="b">
        <f>Proc[[#This Row],[Requested]]=Proc[[#This Row],[CurrentParent]]</f>
        <v>1</v>
      </c>
      <c r="K7165" s="145" t="str">
        <f>IF(Proc[[#This Row],[Author]]="Marcela Urrego",VLOOKUP(LEFT(Proc[[#This Row],[Requested]],1),Table3[#All],2,0),VLOOKUP(Proc[[#This Row],[Author]],Table4[],2,0))</f>
        <v>LS</v>
      </c>
      <c r="L7165" s="148" t="s">
        <v>7174</v>
      </c>
      <c r="M7165" s="140">
        <v>46065</v>
      </c>
      <c r="N7165" s="140"/>
      <c r="O7165" s="140"/>
      <c r="P7165" s="140" t="str">
        <f ca="1">IF(Proc[[#This Row],[DaysAgeing]]&gt;5,"yep","on track")</f>
        <v>yep</v>
      </c>
      <c r="Q7165" s="2">
        <f ca="1">IF(Proc[[#This Row],[DateClosed]]="",ABS(NETWORKDAYS(Proc[[#This Row],[DateOpened]],TODAY()))-1,ABS(NETWORKDAYS(Proc[[#This Row],[DateOpened]],Proc[[#This Row],[DateClosed]]))-1)</f>
        <v>36</v>
      </c>
      <c r="R7165" s="140" t="s">
        <v>488</v>
      </c>
      <c r="S7165" s="145"/>
      <c r="T7165" s="153">
        <v>7164</v>
      </c>
    </row>
    <row r="7166" spans="1:20" hidden="1">
      <c r="A7166" s="146" t="s">
        <v>7148</v>
      </c>
      <c r="B7166" s="145" t="str">
        <f>IFERROR(VLOOKUP(Proc[[#This Row],[App]],Table2[],3,0),"open")</f>
        <v>ok</v>
      </c>
      <c r="C7166" s="146" t="s">
        <v>369</v>
      </c>
      <c r="D7166" s="152" t="s">
        <v>6799</v>
      </c>
      <c r="E7166" s="152" t="s">
        <v>7116</v>
      </c>
      <c r="F7166" s="145" t="s">
        <v>7116</v>
      </c>
      <c r="G7166" s="146" t="s">
        <v>400</v>
      </c>
      <c r="H7166" s="145" t="str">
        <f>IF(Proc[[#This Row],[type]]="LFF (MDG-F)",MID(Proc[[#This Row],[Obj]],13,10),"")</f>
        <v/>
      </c>
      <c r="I7166" s="152"/>
      <c r="J7166" s="145" t="b">
        <f>Proc[[#This Row],[Requested]]=Proc[[#This Row],[CurrentParent]]</f>
        <v>1</v>
      </c>
      <c r="K7166" s="145" t="str">
        <f>IF(Proc[[#This Row],[Author]]="Marcela Urrego",VLOOKUP(LEFT(Proc[[#This Row],[Requested]],1),Table3[#All],2,0),VLOOKUP(Proc[[#This Row],[Author]],Table4[],2,0))</f>
        <v>LS</v>
      </c>
      <c r="L7166" s="148" t="s">
        <v>7174</v>
      </c>
      <c r="M7166" s="140">
        <v>46065</v>
      </c>
      <c r="N7166" s="140"/>
      <c r="O7166" s="140"/>
      <c r="P7166" s="140" t="str">
        <f ca="1">IF(Proc[[#This Row],[DaysAgeing]]&gt;5,"yep","on track")</f>
        <v>yep</v>
      </c>
      <c r="Q7166" s="2">
        <f ca="1">IF(Proc[[#This Row],[DateClosed]]="",ABS(NETWORKDAYS(Proc[[#This Row],[DateOpened]],TODAY()))-1,ABS(NETWORKDAYS(Proc[[#This Row],[DateOpened]],Proc[[#This Row],[DateClosed]]))-1)</f>
        <v>36</v>
      </c>
      <c r="R7166" s="140" t="s">
        <v>488</v>
      </c>
      <c r="S7166" s="145"/>
      <c r="T7166" s="153">
        <v>7165</v>
      </c>
    </row>
    <row r="7167" spans="1:20" hidden="1">
      <c r="A7167" s="146" t="s">
        <v>7148</v>
      </c>
      <c r="B7167" s="145" t="str">
        <f>IFERROR(VLOOKUP(Proc[[#This Row],[App]],Table2[],3,0),"open")</f>
        <v>ok</v>
      </c>
      <c r="C7167" s="146" t="s">
        <v>369</v>
      </c>
      <c r="D7167" s="152" t="s">
        <v>6800</v>
      </c>
      <c r="E7167" s="152" t="s">
        <v>7115</v>
      </c>
      <c r="F7167" s="145" t="s">
        <v>7115</v>
      </c>
      <c r="G7167" s="146" t="s">
        <v>400</v>
      </c>
      <c r="H7167" s="145" t="str">
        <f>IF(Proc[[#This Row],[type]]="LFF (MDG-F)",MID(Proc[[#This Row],[Obj]],13,10),"")</f>
        <v/>
      </c>
      <c r="I7167" s="152"/>
      <c r="J7167" s="145" t="b">
        <f>Proc[[#This Row],[Requested]]=Proc[[#This Row],[CurrentParent]]</f>
        <v>1</v>
      </c>
      <c r="K7167" s="145" t="str">
        <f>IF(Proc[[#This Row],[Author]]="Marcela Urrego",VLOOKUP(LEFT(Proc[[#This Row],[Requested]],1),Table3[#All],2,0),VLOOKUP(Proc[[#This Row],[Author]],Table4[],2,0))</f>
        <v>LS</v>
      </c>
      <c r="L7167" s="148" t="s">
        <v>7174</v>
      </c>
      <c r="M7167" s="140">
        <v>46065</v>
      </c>
      <c r="N7167" s="140"/>
      <c r="O7167" s="140"/>
      <c r="P7167" s="140" t="str">
        <f ca="1">IF(Proc[[#This Row],[DaysAgeing]]&gt;5,"yep","on track")</f>
        <v>yep</v>
      </c>
      <c r="Q7167" s="2">
        <f ca="1">IF(Proc[[#This Row],[DateClosed]]="",ABS(NETWORKDAYS(Proc[[#This Row],[DateOpened]],TODAY()))-1,ABS(NETWORKDAYS(Proc[[#This Row],[DateOpened]],Proc[[#This Row],[DateClosed]]))-1)</f>
        <v>36</v>
      </c>
      <c r="R7167" s="140" t="s">
        <v>488</v>
      </c>
      <c r="S7167" s="145"/>
      <c r="T7167" s="153">
        <v>7166</v>
      </c>
    </row>
    <row r="7168" spans="1:20" hidden="1">
      <c r="A7168" s="146" t="s">
        <v>7148</v>
      </c>
      <c r="B7168" s="145" t="str">
        <f>IFERROR(VLOOKUP(Proc[[#This Row],[App]],Table2[],3,0),"open")</f>
        <v>ok</v>
      </c>
      <c r="C7168" s="146" t="s">
        <v>369</v>
      </c>
      <c r="D7168" s="152" t="s">
        <v>6801</v>
      </c>
      <c r="E7168" s="152" t="s">
        <v>7115</v>
      </c>
      <c r="F7168" s="145" t="s">
        <v>7115</v>
      </c>
      <c r="G7168" s="146" t="s">
        <v>400</v>
      </c>
      <c r="H7168" s="145" t="str">
        <f>IF(Proc[[#This Row],[type]]="LFF (MDG-F)",MID(Proc[[#This Row],[Obj]],13,10),"")</f>
        <v/>
      </c>
      <c r="I7168" s="152"/>
      <c r="J7168" s="145" t="b">
        <f>Proc[[#This Row],[Requested]]=Proc[[#This Row],[CurrentParent]]</f>
        <v>1</v>
      </c>
      <c r="K7168" s="145" t="str">
        <f>IF(Proc[[#This Row],[Author]]="Marcela Urrego",VLOOKUP(LEFT(Proc[[#This Row],[Requested]],1),Table3[#All],2,0),VLOOKUP(Proc[[#This Row],[Author]],Table4[],2,0))</f>
        <v>LS</v>
      </c>
      <c r="L7168" s="148" t="s">
        <v>7174</v>
      </c>
      <c r="M7168" s="140">
        <v>46065</v>
      </c>
      <c r="N7168" s="140"/>
      <c r="O7168" s="140"/>
      <c r="P7168" s="140" t="str">
        <f ca="1">IF(Proc[[#This Row],[DaysAgeing]]&gt;5,"yep","on track")</f>
        <v>yep</v>
      </c>
      <c r="Q7168" s="2">
        <f ca="1">IF(Proc[[#This Row],[DateClosed]]="",ABS(NETWORKDAYS(Proc[[#This Row],[DateOpened]],TODAY()))-1,ABS(NETWORKDAYS(Proc[[#This Row],[DateOpened]],Proc[[#This Row],[DateClosed]]))-1)</f>
        <v>36</v>
      </c>
      <c r="R7168" s="140" t="s">
        <v>488</v>
      </c>
      <c r="S7168" s="145"/>
      <c r="T7168" s="153">
        <v>7167</v>
      </c>
    </row>
    <row r="7169" spans="1:20" hidden="1">
      <c r="A7169" s="146" t="s">
        <v>7148</v>
      </c>
      <c r="B7169" s="145" t="str">
        <f>IFERROR(VLOOKUP(Proc[[#This Row],[App]],Table2[],3,0),"open")</f>
        <v>ok</v>
      </c>
      <c r="C7169" s="146" t="s">
        <v>369</v>
      </c>
      <c r="D7169" s="152" t="s">
        <v>6802</v>
      </c>
      <c r="E7169" s="152" t="s">
        <v>7116</v>
      </c>
      <c r="F7169" s="145" t="s">
        <v>7116</v>
      </c>
      <c r="G7169" s="146" t="s">
        <v>400</v>
      </c>
      <c r="H7169" s="145" t="str">
        <f>IF(Proc[[#This Row],[type]]="LFF (MDG-F)",MID(Proc[[#This Row],[Obj]],13,10),"")</f>
        <v/>
      </c>
      <c r="I7169" s="152"/>
      <c r="J7169" s="145" t="b">
        <f>Proc[[#This Row],[Requested]]=Proc[[#This Row],[CurrentParent]]</f>
        <v>1</v>
      </c>
      <c r="K7169" s="145" t="str">
        <f>IF(Proc[[#This Row],[Author]]="Marcela Urrego",VLOOKUP(LEFT(Proc[[#This Row],[Requested]],1),Table3[#All],2,0),VLOOKUP(Proc[[#This Row],[Author]],Table4[],2,0))</f>
        <v>LS</v>
      </c>
      <c r="L7169" s="148" t="s">
        <v>7174</v>
      </c>
      <c r="M7169" s="140">
        <v>46065</v>
      </c>
      <c r="N7169" s="140"/>
      <c r="O7169" s="140"/>
      <c r="P7169" s="140" t="str">
        <f ca="1">IF(Proc[[#This Row],[DaysAgeing]]&gt;5,"yep","on track")</f>
        <v>yep</v>
      </c>
      <c r="Q7169" s="2">
        <f ca="1">IF(Proc[[#This Row],[DateClosed]]="",ABS(NETWORKDAYS(Proc[[#This Row],[DateOpened]],TODAY()))-1,ABS(NETWORKDAYS(Proc[[#This Row],[DateOpened]],Proc[[#This Row],[DateClosed]]))-1)</f>
        <v>36</v>
      </c>
      <c r="R7169" s="140" t="s">
        <v>488</v>
      </c>
      <c r="S7169" s="145"/>
      <c r="T7169" s="153">
        <v>7168</v>
      </c>
    </row>
    <row r="7170" spans="1:20" hidden="1">
      <c r="A7170" s="146" t="s">
        <v>7148</v>
      </c>
      <c r="B7170" s="153" t="str">
        <f>IFERROR(VLOOKUP(Proc[[#This Row],[App]],Table2[],3,0),"open")</f>
        <v>ok</v>
      </c>
      <c r="C7170" s="146" t="s">
        <v>369</v>
      </c>
      <c r="D7170" s="152" t="s">
        <v>6803</v>
      </c>
      <c r="E7170" s="152" t="s">
        <v>7117</v>
      </c>
      <c r="F7170" s="153" t="s">
        <v>7117</v>
      </c>
      <c r="G7170" s="146" t="s">
        <v>400</v>
      </c>
      <c r="H7170" s="145" t="str">
        <f>IF(Proc[[#This Row],[type]]="LFF (MDG-F)",MID(Proc[[#This Row],[Obj]],13,10),"")</f>
        <v/>
      </c>
      <c r="I7170" s="152"/>
      <c r="J7170" s="145" t="b">
        <f>Proc[[#This Row],[Requested]]=Proc[[#This Row],[CurrentParent]]</f>
        <v>1</v>
      </c>
      <c r="K7170" s="153" t="str">
        <f>IF(Proc[[#This Row],[Author]]="Marcela Urrego",VLOOKUP(LEFT(Proc[[#This Row],[Requested]],1),Table3[#All],2,0),VLOOKUP(Proc[[#This Row],[Author]],Table4[],2,0))</f>
        <v>LS</v>
      </c>
      <c r="L7170" s="153" t="s">
        <v>7174</v>
      </c>
      <c r="M7170" s="140">
        <v>46065</v>
      </c>
      <c r="N7170" s="140"/>
      <c r="O7170" s="140"/>
      <c r="P7170" s="140" t="str">
        <f ca="1">IF(Proc[[#This Row],[DaysAgeing]]&gt;5,"yep","on track")</f>
        <v>yep</v>
      </c>
      <c r="Q7170" s="2">
        <f ca="1">IF(Proc[[#This Row],[DateClosed]]="",ABS(NETWORKDAYS(Proc[[#This Row],[DateOpened]],TODAY()))-1,ABS(NETWORKDAYS(Proc[[#This Row],[DateOpened]],Proc[[#This Row],[DateClosed]]))-1)</f>
        <v>36</v>
      </c>
      <c r="R7170" s="140" t="s">
        <v>488</v>
      </c>
      <c r="S7170" s="145"/>
      <c r="T7170" s="153">
        <v>7169</v>
      </c>
    </row>
    <row r="7171" spans="1:20" hidden="1">
      <c r="A7171" s="146" t="s">
        <v>7148</v>
      </c>
      <c r="B7171" s="153" t="str">
        <f>IFERROR(VLOOKUP(Proc[[#This Row],[App]],Table2[],3,0),"open")</f>
        <v>ok</v>
      </c>
      <c r="C7171" s="146" t="s">
        <v>369</v>
      </c>
      <c r="D7171" s="152" t="s">
        <v>6804</v>
      </c>
      <c r="E7171" s="152" t="s">
        <v>7088</v>
      </c>
      <c r="F7171" s="153" t="s">
        <v>7088</v>
      </c>
      <c r="G7171" s="146" t="s">
        <v>400</v>
      </c>
      <c r="H7171" s="145" t="str">
        <f>IF(Proc[[#This Row],[type]]="LFF (MDG-F)",MID(Proc[[#This Row],[Obj]],13,10),"")</f>
        <v/>
      </c>
      <c r="I7171" s="152"/>
      <c r="J7171" s="145" t="b">
        <f>Proc[[#This Row],[Requested]]=Proc[[#This Row],[CurrentParent]]</f>
        <v>1</v>
      </c>
      <c r="K7171" s="153" t="str">
        <f>IF(Proc[[#This Row],[Author]]="Marcela Urrego",VLOOKUP(LEFT(Proc[[#This Row],[Requested]],1),Table3[#All],2,0),VLOOKUP(Proc[[#This Row],[Author]],Table4[],2,0))</f>
        <v>LS</v>
      </c>
      <c r="L7171" s="153" t="s">
        <v>7174</v>
      </c>
      <c r="M7171" s="140">
        <v>46065</v>
      </c>
      <c r="N7171" s="140"/>
      <c r="O7171" s="140"/>
      <c r="P7171" s="140" t="str">
        <f ca="1">IF(Proc[[#This Row],[DaysAgeing]]&gt;5,"yep","on track")</f>
        <v>yep</v>
      </c>
      <c r="Q7171" s="2">
        <f ca="1">IF(Proc[[#This Row],[DateClosed]]="",ABS(NETWORKDAYS(Proc[[#This Row],[DateOpened]],TODAY()))-1,ABS(NETWORKDAYS(Proc[[#This Row],[DateOpened]],Proc[[#This Row],[DateClosed]]))-1)</f>
        <v>36</v>
      </c>
      <c r="R7171" s="140" t="s">
        <v>488</v>
      </c>
      <c r="S7171" s="145"/>
      <c r="T7171" s="153">
        <v>7170</v>
      </c>
    </row>
    <row r="7172" spans="1:20" hidden="1">
      <c r="A7172" s="146" t="s">
        <v>7148</v>
      </c>
      <c r="B7172" s="153" t="str">
        <f>IFERROR(VLOOKUP(Proc[[#This Row],[App]],Table2[],3,0),"open")</f>
        <v>ok</v>
      </c>
      <c r="C7172" s="146" t="s">
        <v>369</v>
      </c>
      <c r="D7172" s="152" t="s">
        <v>6805</v>
      </c>
      <c r="E7172" s="152" t="s">
        <v>7108</v>
      </c>
      <c r="F7172" s="153" t="s">
        <v>7108</v>
      </c>
      <c r="G7172" s="146" t="s">
        <v>400</v>
      </c>
      <c r="H7172" s="145" t="str">
        <f>IF(Proc[[#This Row],[type]]="LFF (MDG-F)",MID(Proc[[#This Row],[Obj]],13,10),"")</f>
        <v/>
      </c>
      <c r="I7172" s="152"/>
      <c r="J7172" s="145" t="b">
        <f>Proc[[#This Row],[Requested]]=Proc[[#This Row],[CurrentParent]]</f>
        <v>1</v>
      </c>
      <c r="K7172" s="153" t="str">
        <f>IF(Proc[[#This Row],[Author]]="Marcela Urrego",VLOOKUP(LEFT(Proc[[#This Row],[Requested]],1),Table3[#All],2,0),VLOOKUP(Proc[[#This Row],[Author]],Table4[],2,0))</f>
        <v>LS</v>
      </c>
      <c r="L7172" s="153" t="s">
        <v>7174</v>
      </c>
      <c r="M7172" s="140">
        <v>46065</v>
      </c>
      <c r="N7172" s="140"/>
      <c r="O7172" s="140"/>
      <c r="P7172" s="140" t="str">
        <f ca="1">IF(Proc[[#This Row],[DaysAgeing]]&gt;5,"yep","on track")</f>
        <v>yep</v>
      </c>
      <c r="Q7172" s="2">
        <f ca="1">IF(Proc[[#This Row],[DateClosed]]="",ABS(NETWORKDAYS(Proc[[#This Row],[DateOpened]],TODAY()))-1,ABS(NETWORKDAYS(Proc[[#This Row],[DateOpened]],Proc[[#This Row],[DateClosed]]))-1)</f>
        <v>36</v>
      </c>
      <c r="R7172" s="140" t="s">
        <v>488</v>
      </c>
      <c r="S7172" s="145"/>
      <c r="T7172" s="153">
        <v>7171</v>
      </c>
    </row>
    <row r="7173" spans="1:20" hidden="1">
      <c r="A7173" s="146" t="s">
        <v>7148</v>
      </c>
      <c r="B7173" s="145" t="str">
        <f>IFERROR(VLOOKUP(Proc[[#This Row],[App]],Table2[],3,0),"open")</f>
        <v>ok</v>
      </c>
      <c r="C7173" s="146" t="s">
        <v>369</v>
      </c>
      <c r="D7173" s="152" t="s">
        <v>6806</v>
      </c>
      <c r="E7173" s="152" t="s">
        <v>7115</v>
      </c>
      <c r="F7173" s="145" t="s">
        <v>7115</v>
      </c>
      <c r="G7173" s="146" t="s">
        <v>400</v>
      </c>
      <c r="H7173" s="145" t="str">
        <f>IF(Proc[[#This Row],[type]]="LFF (MDG-F)",MID(Proc[[#This Row],[Obj]],13,10),"")</f>
        <v/>
      </c>
      <c r="I7173" s="152"/>
      <c r="J7173" s="145" t="b">
        <f>Proc[[#This Row],[Requested]]=Proc[[#This Row],[CurrentParent]]</f>
        <v>1</v>
      </c>
      <c r="K7173" s="145" t="str">
        <f>IF(Proc[[#This Row],[Author]]="Marcela Urrego",VLOOKUP(LEFT(Proc[[#This Row],[Requested]],1),Table3[#All],2,0),VLOOKUP(Proc[[#This Row],[Author]],Table4[],2,0))</f>
        <v>LS</v>
      </c>
      <c r="L7173" s="148" t="s">
        <v>7174</v>
      </c>
      <c r="M7173" s="140">
        <v>46065</v>
      </c>
      <c r="N7173" s="140"/>
      <c r="O7173" s="140"/>
      <c r="P7173" s="140" t="str">
        <f ca="1">IF(Proc[[#This Row],[DaysAgeing]]&gt;5,"yep","on track")</f>
        <v>yep</v>
      </c>
      <c r="Q7173" s="2">
        <f ca="1">IF(Proc[[#This Row],[DateClosed]]="",ABS(NETWORKDAYS(Proc[[#This Row],[DateOpened]],TODAY()))-1,ABS(NETWORKDAYS(Proc[[#This Row],[DateOpened]],Proc[[#This Row],[DateClosed]]))-1)</f>
        <v>36</v>
      </c>
      <c r="R7173" s="140" t="s">
        <v>488</v>
      </c>
      <c r="S7173" s="145"/>
      <c r="T7173" s="153">
        <v>7172</v>
      </c>
    </row>
    <row r="7174" spans="1:20" hidden="1">
      <c r="A7174" s="146" t="s">
        <v>7148</v>
      </c>
      <c r="B7174" s="145" t="str">
        <f>IFERROR(VLOOKUP(Proc[[#This Row],[App]],Table2[],3,0),"open")</f>
        <v>ok</v>
      </c>
      <c r="C7174" s="146" t="s">
        <v>369</v>
      </c>
      <c r="D7174" s="152" t="s">
        <v>6807</v>
      </c>
      <c r="E7174" s="152" t="s">
        <v>7117</v>
      </c>
      <c r="F7174" s="145" t="s">
        <v>7117</v>
      </c>
      <c r="G7174" s="146" t="s">
        <v>400</v>
      </c>
      <c r="H7174" s="145" t="str">
        <f>IF(Proc[[#This Row],[type]]="LFF (MDG-F)",MID(Proc[[#This Row],[Obj]],13,10),"")</f>
        <v/>
      </c>
      <c r="I7174" s="152"/>
      <c r="J7174" s="145" t="b">
        <f>Proc[[#This Row],[Requested]]=Proc[[#This Row],[CurrentParent]]</f>
        <v>1</v>
      </c>
      <c r="K7174" s="145" t="str">
        <f>IF(Proc[[#This Row],[Author]]="Marcela Urrego",VLOOKUP(LEFT(Proc[[#This Row],[Requested]],1),Table3[#All],2,0),VLOOKUP(Proc[[#This Row],[Author]],Table4[],2,0))</f>
        <v>LS</v>
      </c>
      <c r="L7174" s="148" t="s">
        <v>7174</v>
      </c>
      <c r="M7174" s="140">
        <v>46065</v>
      </c>
      <c r="N7174" s="140"/>
      <c r="O7174" s="140"/>
      <c r="P7174" s="140" t="str">
        <f ca="1">IF(Proc[[#This Row],[DaysAgeing]]&gt;5,"yep","on track")</f>
        <v>yep</v>
      </c>
      <c r="Q7174" s="2">
        <f ca="1">IF(Proc[[#This Row],[DateClosed]]="",ABS(NETWORKDAYS(Proc[[#This Row],[DateOpened]],TODAY()))-1,ABS(NETWORKDAYS(Proc[[#This Row],[DateOpened]],Proc[[#This Row],[DateClosed]]))-1)</f>
        <v>36</v>
      </c>
      <c r="R7174" s="140" t="s">
        <v>488</v>
      </c>
      <c r="S7174" s="145"/>
      <c r="T7174" s="153">
        <v>7173</v>
      </c>
    </row>
    <row r="7175" spans="1:20" hidden="1">
      <c r="A7175" s="146" t="s">
        <v>7148</v>
      </c>
      <c r="B7175" s="145" t="str">
        <f>IFERROR(VLOOKUP(Proc[[#This Row],[App]],Table2[],3,0),"open")</f>
        <v>ok</v>
      </c>
      <c r="C7175" s="146" t="s">
        <v>369</v>
      </c>
      <c r="D7175" s="152" t="s">
        <v>6808</v>
      </c>
      <c r="E7175" s="152" t="s">
        <v>7087</v>
      </c>
      <c r="F7175" s="145" t="s">
        <v>7087</v>
      </c>
      <c r="G7175" s="146" t="s">
        <v>400</v>
      </c>
      <c r="H7175" s="145" t="str">
        <f>IF(Proc[[#This Row],[type]]="LFF (MDG-F)",MID(Proc[[#This Row],[Obj]],13,10),"")</f>
        <v/>
      </c>
      <c r="I7175" s="152"/>
      <c r="J7175" s="145" t="b">
        <f>Proc[[#This Row],[Requested]]=Proc[[#This Row],[CurrentParent]]</f>
        <v>1</v>
      </c>
      <c r="K7175" s="145" t="str">
        <f>IF(Proc[[#This Row],[Author]]="Marcela Urrego",VLOOKUP(LEFT(Proc[[#This Row],[Requested]],1),Table3[#All],2,0),VLOOKUP(Proc[[#This Row],[Author]],Table4[],2,0))</f>
        <v>LS</v>
      </c>
      <c r="L7175" s="148" t="s">
        <v>7174</v>
      </c>
      <c r="M7175" s="140">
        <v>46065</v>
      </c>
      <c r="N7175" s="140"/>
      <c r="O7175" s="140"/>
      <c r="P7175" s="140" t="str">
        <f ca="1">IF(Proc[[#This Row],[DaysAgeing]]&gt;5,"yep","on track")</f>
        <v>yep</v>
      </c>
      <c r="Q7175" s="2">
        <f ca="1">IF(Proc[[#This Row],[DateClosed]]="",ABS(NETWORKDAYS(Proc[[#This Row],[DateOpened]],TODAY()))-1,ABS(NETWORKDAYS(Proc[[#This Row],[DateOpened]],Proc[[#This Row],[DateClosed]]))-1)</f>
        <v>36</v>
      </c>
      <c r="R7175" s="140" t="s">
        <v>488</v>
      </c>
      <c r="S7175" s="145"/>
      <c r="T7175" s="153">
        <v>7174</v>
      </c>
    </row>
    <row r="7176" spans="1:20" hidden="1">
      <c r="A7176" s="146" t="s">
        <v>7148</v>
      </c>
      <c r="B7176" s="145" t="str">
        <f>IFERROR(VLOOKUP(Proc[[#This Row],[App]],Table2[],3,0),"open")</f>
        <v>ok</v>
      </c>
      <c r="C7176" s="146" t="s">
        <v>369</v>
      </c>
      <c r="D7176" s="152" t="s">
        <v>6809</v>
      </c>
      <c r="E7176" s="152" t="s">
        <v>7117</v>
      </c>
      <c r="F7176" s="145" t="s">
        <v>7117</v>
      </c>
      <c r="G7176" s="146" t="s">
        <v>400</v>
      </c>
      <c r="H7176" s="145" t="str">
        <f>IF(Proc[[#This Row],[type]]="LFF (MDG-F)",MID(Proc[[#This Row],[Obj]],13,10),"")</f>
        <v/>
      </c>
      <c r="I7176" s="152"/>
      <c r="J7176" s="145" t="b">
        <f>Proc[[#This Row],[Requested]]=Proc[[#This Row],[CurrentParent]]</f>
        <v>1</v>
      </c>
      <c r="K7176" s="145" t="str">
        <f>IF(Proc[[#This Row],[Author]]="Marcela Urrego",VLOOKUP(LEFT(Proc[[#This Row],[Requested]],1),Table3[#All],2,0),VLOOKUP(Proc[[#This Row],[Author]],Table4[],2,0))</f>
        <v>LS</v>
      </c>
      <c r="L7176" s="148" t="s">
        <v>7174</v>
      </c>
      <c r="M7176" s="140">
        <v>46065</v>
      </c>
      <c r="N7176" s="140"/>
      <c r="O7176" s="140"/>
      <c r="P7176" s="140" t="str">
        <f ca="1">IF(Proc[[#This Row],[DaysAgeing]]&gt;5,"yep","on track")</f>
        <v>yep</v>
      </c>
      <c r="Q7176" s="2">
        <f ca="1">IF(Proc[[#This Row],[DateClosed]]="",ABS(NETWORKDAYS(Proc[[#This Row],[DateOpened]],TODAY()))-1,ABS(NETWORKDAYS(Proc[[#This Row],[DateOpened]],Proc[[#This Row],[DateClosed]]))-1)</f>
        <v>36</v>
      </c>
      <c r="R7176" s="140" t="s">
        <v>488</v>
      </c>
      <c r="S7176" s="145"/>
      <c r="T7176" s="153">
        <v>7175</v>
      </c>
    </row>
    <row r="7177" spans="1:20" hidden="1">
      <c r="A7177" s="146" t="s">
        <v>7148</v>
      </c>
      <c r="B7177" s="145" t="str">
        <f>IFERROR(VLOOKUP(Proc[[#This Row],[App]],Table2[],3,0),"open")</f>
        <v>ok</v>
      </c>
      <c r="C7177" s="146" t="s">
        <v>369</v>
      </c>
      <c r="D7177" s="152" t="s">
        <v>6810</v>
      </c>
      <c r="E7177" s="152" t="s">
        <v>7118</v>
      </c>
      <c r="F7177" s="145" t="s">
        <v>7118</v>
      </c>
      <c r="G7177" s="146" t="s">
        <v>400</v>
      </c>
      <c r="H7177" s="145" t="str">
        <f>IF(Proc[[#This Row],[type]]="LFF (MDG-F)",MID(Proc[[#This Row],[Obj]],13,10),"")</f>
        <v/>
      </c>
      <c r="I7177" s="152"/>
      <c r="J7177" s="145" t="b">
        <f>Proc[[#This Row],[Requested]]=Proc[[#This Row],[CurrentParent]]</f>
        <v>1</v>
      </c>
      <c r="K7177" s="145" t="str">
        <f>IF(Proc[[#This Row],[Author]]="Marcela Urrego",VLOOKUP(LEFT(Proc[[#This Row],[Requested]],1),Table3[#All],2,0),VLOOKUP(Proc[[#This Row],[Author]],Table4[],2,0))</f>
        <v>LS</v>
      </c>
      <c r="L7177" s="148" t="s">
        <v>7174</v>
      </c>
      <c r="M7177" s="140">
        <v>46065</v>
      </c>
      <c r="N7177" s="140"/>
      <c r="O7177" s="140"/>
      <c r="P7177" s="140" t="str">
        <f ca="1">IF(Proc[[#This Row],[DaysAgeing]]&gt;5,"yep","on track")</f>
        <v>yep</v>
      </c>
      <c r="Q7177" s="2">
        <f ca="1">IF(Proc[[#This Row],[DateClosed]]="",ABS(NETWORKDAYS(Proc[[#This Row],[DateOpened]],TODAY()))-1,ABS(NETWORKDAYS(Proc[[#This Row],[DateOpened]],Proc[[#This Row],[DateClosed]]))-1)</f>
        <v>36</v>
      </c>
      <c r="R7177" s="140" t="s">
        <v>488</v>
      </c>
      <c r="S7177" s="145"/>
      <c r="T7177" s="153">
        <v>7176</v>
      </c>
    </row>
    <row r="7178" spans="1:20" hidden="1">
      <c r="A7178" s="146" t="s">
        <v>7148</v>
      </c>
      <c r="B7178" s="145" t="str">
        <f>IFERROR(VLOOKUP(Proc[[#This Row],[App]],Table2[],3,0),"open")</f>
        <v>ok</v>
      </c>
      <c r="C7178" s="146" t="s">
        <v>369</v>
      </c>
      <c r="D7178" s="152" t="s">
        <v>6811</v>
      </c>
      <c r="E7178" s="152" t="s">
        <v>7117</v>
      </c>
      <c r="F7178" s="145" t="s">
        <v>7117</v>
      </c>
      <c r="G7178" s="146" t="s">
        <v>400</v>
      </c>
      <c r="H7178" s="145" t="str">
        <f>IF(Proc[[#This Row],[type]]="LFF (MDG-F)",MID(Proc[[#This Row],[Obj]],13,10),"")</f>
        <v/>
      </c>
      <c r="I7178" s="152"/>
      <c r="J7178" s="145" t="b">
        <f>Proc[[#This Row],[Requested]]=Proc[[#This Row],[CurrentParent]]</f>
        <v>1</v>
      </c>
      <c r="K7178" s="145" t="str">
        <f>IF(Proc[[#This Row],[Author]]="Marcela Urrego",VLOOKUP(LEFT(Proc[[#This Row],[Requested]],1),Table3[#All],2,0),VLOOKUP(Proc[[#This Row],[Author]],Table4[],2,0))</f>
        <v>LS</v>
      </c>
      <c r="L7178" s="148" t="s">
        <v>7174</v>
      </c>
      <c r="M7178" s="140">
        <v>46065</v>
      </c>
      <c r="N7178" s="140"/>
      <c r="O7178" s="140"/>
      <c r="P7178" s="140" t="str">
        <f ca="1">IF(Proc[[#This Row],[DaysAgeing]]&gt;5,"yep","on track")</f>
        <v>yep</v>
      </c>
      <c r="Q7178" s="2">
        <f ca="1">IF(Proc[[#This Row],[DateClosed]]="",ABS(NETWORKDAYS(Proc[[#This Row],[DateOpened]],TODAY()))-1,ABS(NETWORKDAYS(Proc[[#This Row],[DateOpened]],Proc[[#This Row],[DateClosed]]))-1)</f>
        <v>36</v>
      </c>
      <c r="R7178" s="140" t="s">
        <v>488</v>
      </c>
      <c r="S7178" s="145"/>
      <c r="T7178" s="153">
        <v>7177</v>
      </c>
    </row>
    <row r="7179" spans="1:20" hidden="1">
      <c r="A7179" s="146" t="s">
        <v>7148</v>
      </c>
      <c r="B7179" s="145" t="str">
        <f>IFERROR(VLOOKUP(Proc[[#This Row],[App]],Table2[],3,0),"open")</f>
        <v>ok</v>
      </c>
      <c r="C7179" s="146" t="s">
        <v>369</v>
      </c>
      <c r="D7179" s="152" t="s">
        <v>6812</v>
      </c>
      <c r="E7179" s="152" t="s">
        <v>7117</v>
      </c>
      <c r="F7179" s="145" t="s">
        <v>7117</v>
      </c>
      <c r="G7179" s="146" t="s">
        <v>400</v>
      </c>
      <c r="H7179" s="145" t="str">
        <f>IF(Proc[[#This Row],[type]]="LFF (MDG-F)",MID(Proc[[#This Row],[Obj]],13,10),"")</f>
        <v/>
      </c>
      <c r="I7179" s="152"/>
      <c r="J7179" s="145" t="b">
        <f>Proc[[#This Row],[Requested]]=Proc[[#This Row],[CurrentParent]]</f>
        <v>1</v>
      </c>
      <c r="K7179" s="145" t="str">
        <f>IF(Proc[[#This Row],[Author]]="Marcela Urrego",VLOOKUP(LEFT(Proc[[#This Row],[Requested]],1),Table3[#All],2,0),VLOOKUP(Proc[[#This Row],[Author]],Table4[],2,0))</f>
        <v>LS</v>
      </c>
      <c r="L7179" s="148" t="s">
        <v>7174</v>
      </c>
      <c r="M7179" s="140">
        <v>46065</v>
      </c>
      <c r="N7179" s="140"/>
      <c r="O7179" s="140"/>
      <c r="P7179" s="140" t="str">
        <f ca="1">IF(Proc[[#This Row],[DaysAgeing]]&gt;5,"yep","on track")</f>
        <v>yep</v>
      </c>
      <c r="Q7179" s="2">
        <f ca="1">IF(Proc[[#This Row],[DateClosed]]="",ABS(NETWORKDAYS(Proc[[#This Row],[DateOpened]],TODAY()))-1,ABS(NETWORKDAYS(Proc[[#This Row],[DateOpened]],Proc[[#This Row],[DateClosed]]))-1)</f>
        <v>36</v>
      </c>
      <c r="R7179" s="140" t="s">
        <v>488</v>
      </c>
      <c r="S7179" s="145"/>
      <c r="T7179" s="153">
        <v>7178</v>
      </c>
    </row>
    <row r="7180" spans="1:20" hidden="1">
      <c r="A7180" s="146" t="s">
        <v>7148</v>
      </c>
      <c r="B7180" s="145" t="str">
        <f>IFERROR(VLOOKUP(Proc[[#This Row],[App]],Table2[],3,0),"open")</f>
        <v>ok</v>
      </c>
      <c r="C7180" s="146" t="s">
        <v>369</v>
      </c>
      <c r="D7180" s="152" t="s">
        <v>6813</v>
      </c>
      <c r="E7180" s="152" t="s">
        <v>7117</v>
      </c>
      <c r="F7180" s="145" t="s">
        <v>7117</v>
      </c>
      <c r="G7180" s="146" t="s">
        <v>400</v>
      </c>
      <c r="H7180" s="145" t="str">
        <f>IF(Proc[[#This Row],[type]]="LFF (MDG-F)",MID(Proc[[#This Row],[Obj]],13,10),"")</f>
        <v/>
      </c>
      <c r="I7180" s="152"/>
      <c r="J7180" s="145" t="b">
        <f>Proc[[#This Row],[Requested]]=Proc[[#This Row],[CurrentParent]]</f>
        <v>1</v>
      </c>
      <c r="K7180" s="145" t="str">
        <f>IF(Proc[[#This Row],[Author]]="Marcela Urrego",VLOOKUP(LEFT(Proc[[#This Row],[Requested]],1),Table3[#All],2,0),VLOOKUP(Proc[[#This Row],[Author]],Table4[],2,0))</f>
        <v>LS</v>
      </c>
      <c r="L7180" s="148" t="s">
        <v>7174</v>
      </c>
      <c r="M7180" s="140">
        <v>46065</v>
      </c>
      <c r="N7180" s="140"/>
      <c r="O7180" s="140"/>
      <c r="P7180" s="140" t="str">
        <f ca="1">IF(Proc[[#This Row],[DaysAgeing]]&gt;5,"yep","on track")</f>
        <v>yep</v>
      </c>
      <c r="Q7180" s="2">
        <f ca="1">IF(Proc[[#This Row],[DateClosed]]="",ABS(NETWORKDAYS(Proc[[#This Row],[DateOpened]],TODAY()))-1,ABS(NETWORKDAYS(Proc[[#This Row],[DateOpened]],Proc[[#This Row],[DateClosed]]))-1)</f>
        <v>36</v>
      </c>
      <c r="R7180" s="140" t="s">
        <v>488</v>
      </c>
      <c r="S7180" s="145"/>
      <c r="T7180" s="153">
        <v>7179</v>
      </c>
    </row>
    <row r="7181" spans="1:20" hidden="1">
      <c r="A7181" s="146" t="s">
        <v>7148</v>
      </c>
      <c r="B7181" s="145" t="str">
        <f>IFERROR(VLOOKUP(Proc[[#This Row],[App]],Table2[],3,0),"open")</f>
        <v>ok</v>
      </c>
      <c r="C7181" s="146" t="s">
        <v>369</v>
      </c>
      <c r="D7181" s="152" t="s">
        <v>6814</v>
      </c>
      <c r="E7181" s="152" t="s">
        <v>7117</v>
      </c>
      <c r="F7181" s="145" t="s">
        <v>7117</v>
      </c>
      <c r="G7181" s="146" t="s">
        <v>400</v>
      </c>
      <c r="H7181" s="145" t="str">
        <f>IF(Proc[[#This Row],[type]]="LFF (MDG-F)",MID(Proc[[#This Row],[Obj]],13,10),"")</f>
        <v/>
      </c>
      <c r="I7181" s="152"/>
      <c r="J7181" s="145" t="b">
        <f>Proc[[#This Row],[Requested]]=Proc[[#This Row],[CurrentParent]]</f>
        <v>1</v>
      </c>
      <c r="K7181" s="145" t="str">
        <f>IF(Proc[[#This Row],[Author]]="Marcela Urrego",VLOOKUP(LEFT(Proc[[#This Row],[Requested]],1),Table3[#All],2,0),VLOOKUP(Proc[[#This Row],[Author]],Table4[],2,0))</f>
        <v>LS</v>
      </c>
      <c r="L7181" s="148" t="s">
        <v>7174</v>
      </c>
      <c r="M7181" s="140">
        <v>46065</v>
      </c>
      <c r="N7181" s="140"/>
      <c r="O7181" s="140"/>
      <c r="P7181" s="140" t="str">
        <f ca="1">IF(Proc[[#This Row],[DaysAgeing]]&gt;5,"yep","on track")</f>
        <v>yep</v>
      </c>
      <c r="Q7181" s="2">
        <f ca="1">IF(Proc[[#This Row],[DateClosed]]="",ABS(NETWORKDAYS(Proc[[#This Row],[DateOpened]],TODAY()))-1,ABS(NETWORKDAYS(Proc[[#This Row],[DateOpened]],Proc[[#This Row],[DateClosed]]))-1)</f>
        <v>36</v>
      </c>
      <c r="R7181" s="140" t="s">
        <v>488</v>
      </c>
      <c r="S7181" s="145"/>
      <c r="T7181" s="153">
        <v>7180</v>
      </c>
    </row>
    <row r="7182" spans="1:20" hidden="1">
      <c r="A7182" s="146" t="s">
        <v>7148</v>
      </c>
      <c r="B7182" s="145" t="str">
        <f>IFERROR(VLOOKUP(Proc[[#This Row],[App]],Table2[],3,0),"open")</f>
        <v>ok</v>
      </c>
      <c r="C7182" s="146" t="s">
        <v>369</v>
      </c>
      <c r="D7182" s="152" t="s">
        <v>6815</v>
      </c>
      <c r="E7182" s="152" t="s">
        <v>7117</v>
      </c>
      <c r="F7182" s="145" t="s">
        <v>7117</v>
      </c>
      <c r="G7182" s="146" t="s">
        <v>400</v>
      </c>
      <c r="H7182" s="145" t="str">
        <f>IF(Proc[[#This Row],[type]]="LFF (MDG-F)",MID(Proc[[#This Row],[Obj]],13,10),"")</f>
        <v/>
      </c>
      <c r="I7182" s="152"/>
      <c r="J7182" s="145" t="b">
        <f>Proc[[#This Row],[Requested]]=Proc[[#This Row],[CurrentParent]]</f>
        <v>1</v>
      </c>
      <c r="K7182" s="145" t="str">
        <f>IF(Proc[[#This Row],[Author]]="Marcela Urrego",VLOOKUP(LEFT(Proc[[#This Row],[Requested]],1),Table3[#All],2,0),VLOOKUP(Proc[[#This Row],[Author]],Table4[],2,0))</f>
        <v>LS</v>
      </c>
      <c r="L7182" s="148" t="s">
        <v>7174</v>
      </c>
      <c r="M7182" s="140">
        <v>46065</v>
      </c>
      <c r="N7182" s="140"/>
      <c r="O7182" s="140"/>
      <c r="P7182" s="140" t="str">
        <f ca="1">IF(Proc[[#This Row],[DaysAgeing]]&gt;5,"yep","on track")</f>
        <v>yep</v>
      </c>
      <c r="Q7182" s="2">
        <f ca="1">IF(Proc[[#This Row],[DateClosed]]="",ABS(NETWORKDAYS(Proc[[#This Row],[DateOpened]],TODAY()))-1,ABS(NETWORKDAYS(Proc[[#This Row],[DateOpened]],Proc[[#This Row],[DateClosed]]))-1)</f>
        <v>36</v>
      </c>
      <c r="R7182" s="140" t="s">
        <v>488</v>
      </c>
      <c r="S7182" s="145"/>
      <c r="T7182" s="153">
        <v>7181</v>
      </c>
    </row>
    <row r="7183" spans="1:20" hidden="1">
      <c r="A7183" s="146" t="s">
        <v>7148</v>
      </c>
      <c r="B7183" s="145" t="str">
        <f>IFERROR(VLOOKUP(Proc[[#This Row],[App]],Table2[],3,0),"open")</f>
        <v>ok</v>
      </c>
      <c r="C7183" s="146" t="s">
        <v>369</v>
      </c>
      <c r="D7183" s="152" t="s">
        <v>6816</v>
      </c>
      <c r="E7183" s="152" t="s">
        <v>7117</v>
      </c>
      <c r="F7183" s="145" t="s">
        <v>7117</v>
      </c>
      <c r="G7183" s="146" t="s">
        <v>400</v>
      </c>
      <c r="H7183" s="145" t="str">
        <f>IF(Proc[[#This Row],[type]]="LFF (MDG-F)",MID(Proc[[#This Row],[Obj]],13,10),"")</f>
        <v/>
      </c>
      <c r="I7183" s="152"/>
      <c r="J7183" s="145" t="b">
        <f>Proc[[#This Row],[Requested]]=Proc[[#This Row],[CurrentParent]]</f>
        <v>1</v>
      </c>
      <c r="K7183" s="145" t="str">
        <f>IF(Proc[[#This Row],[Author]]="Marcela Urrego",VLOOKUP(LEFT(Proc[[#This Row],[Requested]],1),Table3[#All],2,0),VLOOKUP(Proc[[#This Row],[Author]],Table4[],2,0))</f>
        <v>LS</v>
      </c>
      <c r="L7183" s="148" t="s">
        <v>7174</v>
      </c>
      <c r="M7183" s="140">
        <v>46065</v>
      </c>
      <c r="N7183" s="140"/>
      <c r="O7183" s="140"/>
      <c r="P7183" s="140" t="str">
        <f ca="1">IF(Proc[[#This Row],[DaysAgeing]]&gt;5,"yep","on track")</f>
        <v>yep</v>
      </c>
      <c r="Q7183" s="2">
        <f ca="1">IF(Proc[[#This Row],[DateClosed]]="",ABS(NETWORKDAYS(Proc[[#This Row],[DateOpened]],TODAY()))-1,ABS(NETWORKDAYS(Proc[[#This Row],[DateOpened]],Proc[[#This Row],[DateClosed]]))-1)</f>
        <v>36</v>
      </c>
      <c r="R7183" s="140" t="s">
        <v>488</v>
      </c>
      <c r="S7183" s="145"/>
      <c r="T7183" s="153">
        <v>7182</v>
      </c>
    </row>
    <row r="7184" spans="1:20" hidden="1">
      <c r="A7184" s="146" t="s">
        <v>7148</v>
      </c>
      <c r="B7184" s="145" t="str">
        <f>IFERROR(VLOOKUP(Proc[[#This Row],[App]],Table2[],3,0),"open")</f>
        <v>ok</v>
      </c>
      <c r="C7184" s="146" t="s">
        <v>369</v>
      </c>
      <c r="D7184" s="152" t="s">
        <v>6817</v>
      </c>
      <c r="E7184" s="152" t="s">
        <v>7117</v>
      </c>
      <c r="F7184" s="145" t="s">
        <v>7117</v>
      </c>
      <c r="G7184" s="146" t="s">
        <v>400</v>
      </c>
      <c r="H7184" s="145" t="str">
        <f>IF(Proc[[#This Row],[type]]="LFF (MDG-F)",MID(Proc[[#This Row],[Obj]],13,10),"")</f>
        <v/>
      </c>
      <c r="I7184" s="152"/>
      <c r="J7184" s="145" t="b">
        <f>Proc[[#This Row],[Requested]]=Proc[[#This Row],[CurrentParent]]</f>
        <v>1</v>
      </c>
      <c r="K7184" s="145" t="str">
        <f>IF(Proc[[#This Row],[Author]]="Marcela Urrego",VLOOKUP(LEFT(Proc[[#This Row],[Requested]],1),Table3[#All],2,0),VLOOKUP(Proc[[#This Row],[Author]],Table4[],2,0))</f>
        <v>LS</v>
      </c>
      <c r="L7184" s="148" t="s">
        <v>7174</v>
      </c>
      <c r="M7184" s="140">
        <v>46065</v>
      </c>
      <c r="N7184" s="140"/>
      <c r="O7184" s="140"/>
      <c r="P7184" s="140" t="str">
        <f ca="1">IF(Proc[[#This Row],[DaysAgeing]]&gt;5,"yep","on track")</f>
        <v>yep</v>
      </c>
      <c r="Q7184" s="2">
        <f ca="1">IF(Proc[[#This Row],[DateClosed]]="",ABS(NETWORKDAYS(Proc[[#This Row],[DateOpened]],TODAY()))-1,ABS(NETWORKDAYS(Proc[[#This Row],[DateOpened]],Proc[[#This Row],[DateClosed]]))-1)</f>
        <v>36</v>
      </c>
      <c r="R7184" s="140" t="s">
        <v>488</v>
      </c>
      <c r="S7184" s="145"/>
      <c r="T7184" s="153">
        <v>7183</v>
      </c>
    </row>
    <row r="7185" spans="1:20" hidden="1">
      <c r="A7185" s="146" t="s">
        <v>7148</v>
      </c>
      <c r="B7185" s="145" t="str">
        <f>IFERROR(VLOOKUP(Proc[[#This Row],[App]],Table2[],3,0),"open")</f>
        <v>ok</v>
      </c>
      <c r="C7185" s="146" t="s">
        <v>369</v>
      </c>
      <c r="D7185" s="152" t="s">
        <v>6818</v>
      </c>
      <c r="E7185" s="152" t="s">
        <v>7119</v>
      </c>
      <c r="F7185" s="145" t="s">
        <v>7119</v>
      </c>
      <c r="G7185" s="146" t="s">
        <v>400</v>
      </c>
      <c r="H7185" s="145" t="str">
        <f>IF(Proc[[#This Row],[type]]="LFF (MDG-F)",MID(Proc[[#This Row],[Obj]],13,10),"")</f>
        <v/>
      </c>
      <c r="I7185" s="152"/>
      <c r="J7185" s="145" t="b">
        <f>Proc[[#This Row],[Requested]]=Proc[[#This Row],[CurrentParent]]</f>
        <v>1</v>
      </c>
      <c r="K7185" s="145" t="str">
        <f>IF(Proc[[#This Row],[Author]]="Marcela Urrego",VLOOKUP(LEFT(Proc[[#This Row],[Requested]],1),Table3[#All],2,0),VLOOKUP(Proc[[#This Row],[Author]],Table4[],2,0))</f>
        <v>LS</v>
      </c>
      <c r="L7185" s="148" t="s">
        <v>7174</v>
      </c>
      <c r="M7185" s="140">
        <v>46065</v>
      </c>
      <c r="N7185" s="140"/>
      <c r="O7185" s="140"/>
      <c r="P7185" s="140" t="str">
        <f ca="1">IF(Proc[[#This Row],[DaysAgeing]]&gt;5,"yep","on track")</f>
        <v>yep</v>
      </c>
      <c r="Q7185" s="2">
        <f ca="1">IF(Proc[[#This Row],[DateClosed]]="",ABS(NETWORKDAYS(Proc[[#This Row],[DateOpened]],TODAY()))-1,ABS(NETWORKDAYS(Proc[[#This Row],[DateOpened]],Proc[[#This Row],[DateClosed]]))-1)</f>
        <v>36</v>
      </c>
      <c r="R7185" s="140" t="s">
        <v>488</v>
      </c>
      <c r="S7185" s="145"/>
      <c r="T7185" s="153">
        <v>7184</v>
      </c>
    </row>
    <row r="7186" spans="1:20" hidden="1">
      <c r="A7186" s="146" t="s">
        <v>7148</v>
      </c>
      <c r="B7186" s="145" t="str">
        <f>IFERROR(VLOOKUP(Proc[[#This Row],[App]],Table2[],3,0),"open")</f>
        <v>ok</v>
      </c>
      <c r="C7186" s="146" t="s">
        <v>369</v>
      </c>
      <c r="D7186" s="152" t="s">
        <v>6819</v>
      </c>
      <c r="E7186" s="152" t="s">
        <v>7120</v>
      </c>
      <c r="F7186" s="145" t="s">
        <v>7120</v>
      </c>
      <c r="G7186" s="146" t="s">
        <v>400</v>
      </c>
      <c r="H7186" s="145" t="str">
        <f>IF(Proc[[#This Row],[type]]="LFF (MDG-F)",MID(Proc[[#This Row],[Obj]],13,10),"")</f>
        <v/>
      </c>
      <c r="I7186" s="152"/>
      <c r="J7186" s="145" t="b">
        <f>Proc[[#This Row],[Requested]]=Proc[[#This Row],[CurrentParent]]</f>
        <v>1</v>
      </c>
      <c r="K7186" s="145" t="str">
        <f>IF(Proc[[#This Row],[Author]]="Marcela Urrego",VLOOKUP(LEFT(Proc[[#This Row],[Requested]],1),Table3[#All],2,0),VLOOKUP(Proc[[#This Row],[Author]],Table4[],2,0))</f>
        <v>LS</v>
      </c>
      <c r="L7186" s="148" t="s">
        <v>7174</v>
      </c>
      <c r="M7186" s="140">
        <v>46065</v>
      </c>
      <c r="N7186" s="140"/>
      <c r="O7186" s="140"/>
      <c r="P7186" s="140" t="str">
        <f ca="1">IF(Proc[[#This Row],[DaysAgeing]]&gt;5,"yep","on track")</f>
        <v>yep</v>
      </c>
      <c r="Q7186" s="2">
        <f ca="1">IF(Proc[[#This Row],[DateClosed]]="",ABS(NETWORKDAYS(Proc[[#This Row],[DateOpened]],TODAY()))-1,ABS(NETWORKDAYS(Proc[[#This Row],[DateOpened]],Proc[[#This Row],[DateClosed]]))-1)</f>
        <v>36</v>
      </c>
      <c r="R7186" s="140" t="s">
        <v>488</v>
      </c>
      <c r="S7186" s="145"/>
      <c r="T7186" s="153">
        <v>7185</v>
      </c>
    </row>
    <row r="7187" spans="1:20" hidden="1">
      <c r="A7187" s="146" t="s">
        <v>7148</v>
      </c>
      <c r="B7187" s="145" t="str">
        <f>IFERROR(VLOOKUP(Proc[[#This Row],[App]],Table2[],3,0),"open")</f>
        <v>ok</v>
      </c>
      <c r="C7187" s="146" t="s">
        <v>369</v>
      </c>
      <c r="D7187" s="152" t="s">
        <v>6820</v>
      </c>
      <c r="E7187" s="152" t="s">
        <v>7119</v>
      </c>
      <c r="F7187" s="145" t="s">
        <v>7119</v>
      </c>
      <c r="G7187" s="146" t="s">
        <v>400</v>
      </c>
      <c r="H7187" s="145" t="str">
        <f>IF(Proc[[#This Row],[type]]="LFF (MDG-F)",MID(Proc[[#This Row],[Obj]],13,10),"")</f>
        <v/>
      </c>
      <c r="I7187" s="152"/>
      <c r="J7187" s="145" t="b">
        <f>Proc[[#This Row],[Requested]]=Proc[[#This Row],[CurrentParent]]</f>
        <v>1</v>
      </c>
      <c r="K7187" s="145" t="str">
        <f>IF(Proc[[#This Row],[Author]]="Marcela Urrego",VLOOKUP(LEFT(Proc[[#This Row],[Requested]],1),Table3[#All],2,0),VLOOKUP(Proc[[#This Row],[Author]],Table4[],2,0))</f>
        <v>LS</v>
      </c>
      <c r="L7187" s="148" t="s">
        <v>7174</v>
      </c>
      <c r="M7187" s="140">
        <v>46065</v>
      </c>
      <c r="N7187" s="140"/>
      <c r="O7187" s="140"/>
      <c r="P7187" s="140" t="str">
        <f ca="1">IF(Proc[[#This Row],[DaysAgeing]]&gt;5,"yep","on track")</f>
        <v>yep</v>
      </c>
      <c r="Q7187" s="2">
        <f ca="1">IF(Proc[[#This Row],[DateClosed]]="",ABS(NETWORKDAYS(Proc[[#This Row],[DateOpened]],TODAY()))-1,ABS(NETWORKDAYS(Proc[[#This Row],[DateOpened]],Proc[[#This Row],[DateClosed]]))-1)</f>
        <v>36</v>
      </c>
      <c r="R7187" s="140" t="s">
        <v>488</v>
      </c>
      <c r="S7187" s="145"/>
      <c r="T7187" s="153">
        <v>7186</v>
      </c>
    </row>
    <row r="7188" spans="1:20" hidden="1">
      <c r="A7188" s="146" t="s">
        <v>7148</v>
      </c>
      <c r="B7188" s="145" t="str">
        <f>IFERROR(VLOOKUP(Proc[[#This Row],[App]],Table2[],3,0),"open")</f>
        <v>ok</v>
      </c>
      <c r="C7188" s="146" t="s">
        <v>369</v>
      </c>
      <c r="D7188" s="152" t="s">
        <v>6821</v>
      </c>
      <c r="E7188" s="152" t="s">
        <v>7121</v>
      </c>
      <c r="F7188" s="145" t="s">
        <v>7121</v>
      </c>
      <c r="G7188" s="146" t="s">
        <v>400</v>
      </c>
      <c r="H7188" s="145" t="str">
        <f>IF(Proc[[#This Row],[type]]="LFF (MDG-F)",MID(Proc[[#This Row],[Obj]],13,10),"")</f>
        <v/>
      </c>
      <c r="I7188" s="152"/>
      <c r="J7188" s="145" t="b">
        <f>Proc[[#This Row],[Requested]]=Proc[[#This Row],[CurrentParent]]</f>
        <v>1</v>
      </c>
      <c r="K7188" s="145" t="str">
        <f>IF(Proc[[#This Row],[Author]]="Marcela Urrego",VLOOKUP(LEFT(Proc[[#This Row],[Requested]],1),Table3[#All],2,0),VLOOKUP(Proc[[#This Row],[Author]],Table4[],2,0))</f>
        <v>LS</v>
      </c>
      <c r="L7188" s="148" t="s">
        <v>7174</v>
      </c>
      <c r="M7188" s="140">
        <v>46065</v>
      </c>
      <c r="N7188" s="140"/>
      <c r="O7188" s="140"/>
      <c r="P7188" s="140" t="str">
        <f ca="1">IF(Proc[[#This Row],[DaysAgeing]]&gt;5,"yep","on track")</f>
        <v>yep</v>
      </c>
      <c r="Q7188" s="2">
        <f ca="1">IF(Proc[[#This Row],[DateClosed]]="",ABS(NETWORKDAYS(Proc[[#This Row],[DateOpened]],TODAY()))-1,ABS(NETWORKDAYS(Proc[[#This Row],[DateOpened]],Proc[[#This Row],[DateClosed]]))-1)</f>
        <v>36</v>
      </c>
      <c r="R7188" s="140" t="s">
        <v>488</v>
      </c>
      <c r="S7188" s="145"/>
      <c r="T7188" s="153">
        <v>7187</v>
      </c>
    </row>
    <row r="7189" spans="1:20" hidden="1">
      <c r="A7189" s="146" t="s">
        <v>7148</v>
      </c>
      <c r="B7189" s="145" t="str">
        <f>IFERROR(VLOOKUP(Proc[[#This Row],[App]],Table2[],3,0),"open")</f>
        <v>ok</v>
      </c>
      <c r="C7189" s="146" t="s">
        <v>369</v>
      </c>
      <c r="D7189" s="152" t="s">
        <v>6822</v>
      </c>
      <c r="E7189" s="152" t="s">
        <v>7121</v>
      </c>
      <c r="F7189" s="145" t="s">
        <v>7121</v>
      </c>
      <c r="G7189" s="146" t="s">
        <v>400</v>
      </c>
      <c r="H7189" s="145" t="str">
        <f>IF(Proc[[#This Row],[type]]="LFF (MDG-F)",MID(Proc[[#This Row],[Obj]],13,10),"")</f>
        <v/>
      </c>
      <c r="I7189" s="152"/>
      <c r="J7189" s="145" t="b">
        <f>Proc[[#This Row],[Requested]]=Proc[[#This Row],[CurrentParent]]</f>
        <v>1</v>
      </c>
      <c r="K7189" s="145" t="str">
        <f>IF(Proc[[#This Row],[Author]]="Marcela Urrego",VLOOKUP(LEFT(Proc[[#This Row],[Requested]],1),Table3[#All],2,0),VLOOKUP(Proc[[#This Row],[Author]],Table4[],2,0))</f>
        <v>LS</v>
      </c>
      <c r="L7189" s="148" t="s">
        <v>7174</v>
      </c>
      <c r="M7189" s="140">
        <v>46065</v>
      </c>
      <c r="N7189" s="140"/>
      <c r="O7189" s="140"/>
      <c r="P7189" s="140" t="str">
        <f ca="1">IF(Proc[[#This Row],[DaysAgeing]]&gt;5,"yep","on track")</f>
        <v>yep</v>
      </c>
      <c r="Q7189" s="2">
        <f ca="1">IF(Proc[[#This Row],[DateClosed]]="",ABS(NETWORKDAYS(Proc[[#This Row],[DateOpened]],TODAY()))-1,ABS(NETWORKDAYS(Proc[[#This Row],[DateOpened]],Proc[[#This Row],[DateClosed]]))-1)</f>
        <v>36</v>
      </c>
      <c r="R7189" s="140" t="s">
        <v>488</v>
      </c>
      <c r="S7189" s="145"/>
      <c r="T7189" s="153">
        <v>7188</v>
      </c>
    </row>
    <row r="7190" spans="1:20" hidden="1">
      <c r="A7190" s="146" t="s">
        <v>7148</v>
      </c>
      <c r="B7190" s="145" t="str">
        <f>IFERROR(VLOOKUP(Proc[[#This Row],[App]],Table2[],3,0),"open")</f>
        <v>ok</v>
      </c>
      <c r="C7190" s="147" t="s">
        <v>369</v>
      </c>
      <c r="D7190" s="152" t="s">
        <v>6823</v>
      </c>
      <c r="E7190" s="152" t="s">
        <v>7120</v>
      </c>
      <c r="F7190" s="148" t="s">
        <v>7120</v>
      </c>
      <c r="G7190" s="146" t="s">
        <v>406</v>
      </c>
      <c r="H7190" s="145" t="str">
        <f>IF(Proc[[#This Row],[type]]="LFF (MDG-F)",MID(Proc[[#This Row],[Obj]],13,10),"")</f>
        <v>2063C02160</v>
      </c>
      <c r="I7190" s="152"/>
      <c r="J7190" s="145" t="b">
        <f>Proc[[#This Row],[Requested]]=Proc[[#This Row],[CurrentParent]]</f>
        <v>1</v>
      </c>
      <c r="K7190" s="145" t="str">
        <f>IF(Proc[[#This Row],[Author]]="Marcela Urrego",VLOOKUP(LEFT(Proc[[#This Row],[Requested]],1),Table3[#All],2,0),VLOOKUP(Proc[[#This Row],[Author]],Table4[],2,0))</f>
        <v>LS</v>
      </c>
      <c r="L7190" s="148" t="s">
        <v>7174</v>
      </c>
      <c r="M7190" s="140">
        <v>46065</v>
      </c>
      <c r="N7190" s="140"/>
      <c r="O7190" s="140"/>
      <c r="P7190" s="140" t="str">
        <f ca="1">IF(Proc[[#This Row],[DaysAgeing]]&gt;5,"yep","on track")</f>
        <v>yep</v>
      </c>
      <c r="Q7190" s="2">
        <f ca="1">IF(Proc[[#This Row],[DateClosed]]="",ABS(NETWORKDAYS(Proc[[#This Row],[DateOpened]],TODAY()))-1,ABS(NETWORKDAYS(Proc[[#This Row],[DateOpened]],Proc[[#This Row],[DateClosed]]))-1)</f>
        <v>36</v>
      </c>
      <c r="R7190" s="140" t="s">
        <v>488</v>
      </c>
      <c r="S7190" s="145"/>
      <c r="T7190" s="153">
        <v>7189</v>
      </c>
    </row>
    <row r="7191" spans="1:20" hidden="1">
      <c r="A7191" s="146" t="s">
        <v>7148</v>
      </c>
      <c r="B7191" s="145" t="str">
        <f>IFERROR(VLOOKUP(Proc[[#This Row],[App]],Table2[],3,0),"open")</f>
        <v>ok</v>
      </c>
      <c r="C7191" s="147" t="s">
        <v>369</v>
      </c>
      <c r="D7191" s="152" t="s">
        <v>6824</v>
      </c>
      <c r="E7191" s="152" t="s">
        <v>7121</v>
      </c>
      <c r="F7191" s="148" t="s">
        <v>7121</v>
      </c>
      <c r="G7191" s="146" t="s">
        <v>406</v>
      </c>
      <c r="H7191" s="145" t="str">
        <f>IF(Proc[[#This Row],[type]]="LFF (MDG-F)",MID(Proc[[#This Row],[Obj]],13,10),"")</f>
        <v>2063C05609</v>
      </c>
      <c r="I7191" s="152"/>
      <c r="J7191" s="145" t="b">
        <f>Proc[[#This Row],[Requested]]=Proc[[#This Row],[CurrentParent]]</f>
        <v>1</v>
      </c>
      <c r="K7191" s="145" t="str">
        <f>IF(Proc[[#This Row],[Author]]="Marcela Urrego",VLOOKUP(LEFT(Proc[[#This Row],[Requested]],1),Table3[#All],2,0),VLOOKUP(Proc[[#This Row],[Author]],Table4[],2,0))</f>
        <v>LS</v>
      </c>
      <c r="L7191" s="148" t="s">
        <v>7174</v>
      </c>
      <c r="M7191" s="140">
        <v>46065</v>
      </c>
      <c r="N7191" s="140"/>
      <c r="O7191" s="140"/>
      <c r="P7191" s="140" t="str">
        <f ca="1">IF(Proc[[#This Row],[DaysAgeing]]&gt;5,"yep","on track")</f>
        <v>yep</v>
      </c>
      <c r="Q7191" s="2">
        <f ca="1">IF(Proc[[#This Row],[DateClosed]]="",ABS(NETWORKDAYS(Proc[[#This Row],[DateOpened]],TODAY()))-1,ABS(NETWORKDAYS(Proc[[#This Row],[DateOpened]],Proc[[#This Row],[DateClosed]]))-1)</f>
        <v>36</v>
      </c>
      <c r="R7191" s="140" t="s">
        <v>488</v>
      </c>
      <c r="S7191" s="145"/>
      <c r="T7191" s="153">
        <v>7190</v>
      </c>
    </row>
    <row r="7192" spans="1:20" hidden="1">
      <c r="A7192" s="146" t="s">
        <v>7148</v>
      </c>
      <c r="B7192" s="145" t="str">
        <f>IFERROR(VLOOKUP(Proc[[#This Row],[App]],Table2[],3,0),"open")</f>
        <v>ok</v>
      </c>
      <c r="C7192" s="147" t="s">
        <v>369</v>
      </c>
      <c r="D7192" s="152" t="s">
        <v>6825</v>
      </c>
      <c r="E7192" s="152" t="s">
        <v>7121</v>
      </c>
      <c r="F7192" s="148" t="s">
        <v>7121</v>
      </c>
      <c r="G7192" s="146" t="s">
        <v>406</v>
      </c>
      <c r="H7192" s="145" t="str">
        <f>IF(Proc[[#This Row],[type]]="LFF (MDG-F)",MID(Proc[[#This Row],[Obj]],13,10),"")</f>
        <v>2063C06205</v>
      </c>
      <c r="I7192" s="152"/>
      <c r="J7192" s="145" t="b">
        <f>Proc[[#This Row],[Requested]]=Proc[[#This Row],[CurrentParent]]</f>
        <v>1</v>
      </c>
      <c r="K7192" s="145" t="str">
        <f>IF(Proc[[#This Row],[Author]]="Marcela Urrego",VLOOKUP(LEFT(Proc[[#This Row],[Requested]],1),Table3[#All],2,0),VLOOKUP(Proc[[#This Row],[Author]],Table4[],2,0))</f>
        <v>LS</v>
      </c>
      <c r="L7192" s="148" t="s">
        <v>7174</v>
      </c>
      <c r="M7192" s="140">
        <v>46065</v>
      </c>
      <c r="N7192" s="140"/>
      <c r="O7192" s="140"/>
      <c r="P7192" s="140" t="str">
        <f ca="1">IF(Proc[[#This Row],[DaysAgeing]]&gt;5,"yep","on track")</f>
        <v>yep</v>
      </c>
      <c r="Q7192" s="2">
        <f ca="1">IF(Proc[[#This Row],[DateClosed]]="",ABS(NETWORKDAYS(Proc[[#This Row],[DateOpened]],TODAY()))-1,ABS(NETWORKDAYS(Proc[[#This Row],[DateOpened]],Proc[[#This Row],[DateClosed]]))-1)</f>
        <v>36</v>
      </c>
      <c r="R7192" s="140" t="s">
        <v>488</v>
      </c>
      <c r="S7192" s="145"/>
      <c r="T7192" s="153">
        <v>7191</v>
      </c>
    </row>
    <row r="7193" spans="1:20" hidden="1">
      <c r="A7193" s="146" t="s">
        <v>7148</v>
      </c>
      <c r="B7193" s="145" t="str">
        <f>IFERROR(VLOOKUP(Proc[[#This Row],[App]],Table2[],3,0),"open")</f>
        <v>ok</v>
      </c>
      <c r="C7193" s="147" t="s">
        <v>369</v>
      </c>
      <c r="D7193" s="152" t="s">
        <v>6826</v>
      </c>
      <c r="E7193" s="152" t="s">
        <v>7121</v>
      </c>
      <c r="F7193" s="148" t="s">
        <v>7121</v>
      </c>
      <c r="G7193" s="146" t="s">
        <v>406</v>
      </c>
      <c r="H7193" s="145" t="str">
        <f>IF(Proc[[#This Row],[type]]="LFF (MDG-F)",MID(Proc[[#This Row],[Obj]],13,10),"")</f>
        <v>2063C06208</v>
      </c>
      <c r="I7193" s="152"/>
      <c r="J7193" s="145" t="b">
        <f>Proc[[#This Row],[Requested]]=Proc[[#This Row],[CurrentParent]]</f>
        <v>1</v>
      </c>
      <c r="K7193" s="145" t="str">
        <f>IF(Proc[[#This Row],[Author]]="Marcela Urrego",VLOOKUP(LEFT(Proc[[#This Row],[Requested]],1),Table3[#All],2,0),VLOOKUP(Proc[[#This Row],[Author]],Table4[],2,0))</f>
        <v>LS</v>
      </c>
      <c r="L7193" s="148" t="s">
        <v>7174</v>
      </c>
      <c r="M7193" s="140">
        <v>46065</v>
      </c>
      <c r="N7193" s="140"/>
      <c r="O7193" s="140"/>
      <c r="P7193" s="140" t="str">
        <f ca="1">IF(Proc[[#This Row],[DaysAgeing]]&gt;5,"yep","on track")</f>
        <v>yep</v>
      </c>
      <c r="Q7193" s="2">
        <f ca="1">IF(Proc[[#This Row],[DateClosed]]="",ABS(NETWORKDAYS(Proc[[#This Row],[DateOpened]],TODAY()))-1,ABS(NETWORKDAYS(Proc[[#This Row],[DateOpened]],Proc[[#This Row],[DateClosed]]))-1)</f>
        <v>36</v>
      </c>
      <c r="R7193" s="140" t="s">
        <v>488</v>
      </c>
      <c r="S7193" s="145"/>
      <c r="T7193" s="153">
        <v>7192</v>
      </c>
    </row>
    <row r="7194" spans="1:20" hidden="1">
      <c r="A7194" s="146" t="s">
        <v>7148</v>
      </c>
      <c r="B7194" s="145" t="str">
        <f>IFERROR(VLOOKUP(Proc[[#This Row],[App]],Table2[],3,0),"open")</f>
        <v>ok</v>
      </c>
      <c r="C7194" s="146" t="s">
        <v>369</v>
      </c>
      <c r="D7194" s="152" t="s">
        <v>6827</v>
      </c>
      <c r="E7194" s="152" t="s">
        <v>7121</v>
      </c>
      <c r="F7194" s="145" t="s">
        <v>7121</v>
      </c>
      <c r="G7194" s="146" t="s">
        <v>400</v>
      </c>
      <c r="H7194" s="145" t="str">
        <f>IF(Proc[[#This Row],[type]]="LFF (MDG-F)",MID(Proc[[#This Row],[Obj]],13,10),"")</f>
        <v/>
      </c>
      <c r="I7194" s="152"/>
      <c r="J7194" s="145" t="b">
        <f>Proc[[#This Row],[Requested]]=Proc[[#This Row],[CurrentParent]]</f>
        <v>1</v>
      </c>
      <c r="K7194" s="145" t="str">
        <f>IF(Proc[[#This Row],[Author]]="Marcela Urrego",VLOOKUP(LEFT(Proc[[#This Row],[Requested]],1),Table3[#All],2,0),VLOOKUP(Proc[[#This Row],[Author]],Table4[],2,0))</f>
        <v>LS</v>
      </c>
      <c r="L7194" s="148" t="s">
        <v>7174</v>
      </c>
      <c r="M7194" s="140">
        <v>46065</v>
      </c>
      <c r="N7194" s="140"/>
      <c r="O7194" s="140"/>
      <c r="P7194" s="140" t="str">
        <f ca="1">IF(Proc[[#This Row],[DaysAgeing]]&gt;5,"yep","on track")</f>
        <v>yep</v>
      </c>
      <c r="Q7194" s="2">
        <f ca="1">IF(Proc[[#This Row],[DateClosed]]="",ABS(NETWORKDAYS(Proc[[#This Row],[DateOpened]],TODAY()))-1,ABS(NETWORKDAYS(Proc[[#This Row],[DateOpened]],Proc[[#This Row],[DateClosed]]))-1)</f>
        <v>36</v>
      </c>
      <c r="R7194" s="140" t="s">
        <v>488</v>
      </c>
      <c r="S7194" s="145"/>
      <c r="T7194" s="153">
        <v>7193</v>
      </c>
    </row>
    <row r="7195" spans="1:20" hidden="1">
      <c r="A7195" s="146" t="s">
        <v>7148</v>
      </c>
      <c r="B7195" s="145" t="str">
        <f>IFERROR(VLOOKUP(Proc[[#This Row],[App]],Table2[],3,0),"open")</f>
        <v>ok</v>
      </c>
      <c r="C7195" s="146" t="s">
        <v>369</v>
      </c>
      <c r="D7195" s="152" t="s">
        <v>6828</v>
      </c>
      <c r="E7195" s="152" t="s">
        <v>7121</v>
      </c>
      <c r="F7195" s="145" t="s">
        <v>7121</v>
      </c>
      <c r="G7195" s="146" t="s">
        <v>400</v>
      </c>
      <c r="H7195" s="145" t="str">
        <f>IF(Proc[[#This Row],[type]]="LFF (MDG-F)",MID(Proc[[#This Row],[Obj]],13,10),"")</f>
        <v/>
      </c>
      <c r="I7195" s="152"/>
      <c r="J7195" s="145" t="b">
        <f>Proc[[#This Row],[Requested]]=Proc[[#This Row],[CurrentParent]]</f>
        <v>1</v>
      </c>
      <c r="K7195" s="145" t="str">
        <f>IF(Proc[[#This Row],[Author]]="Marcela Urrego",VLOOKUP(LEFT(Proc[[#This Row],[Requested]],1),Table3[#All],2,0),VLOOKUP(Proc[[#This Row],[Author]],Table4[],2,0))</f>
        <v>LS</v>
      </c>
      <c r="L7195" s="148" t="s">
        <v>7174</v>
      </c>
      <c r="M7195" s="140">
        <v>46065</v>
      </c>
      <c r="N7195" s="140"/>
      <c r="O7195" s="140"/>
      <c r="P7195" s="140" t="str">
        <f ca="1">IF(Proc[[#This Row],[DaysAgeing]]&gt;5,"yep","on track")</f>
        <v>yep</v>
      </c>
      <c r="Q7195" s="2">
        <f ca="1">IF(Proc[[#This Row],[DateClosed]]="",ABS(NETWORKDAYS(Proc[[#This Row],[DateOpened]],TODAY()))-1,ABS(NETWORKDAYS(Proc[[#This Row],[DateOpened]],Proc[[#This Row],[DateClosed]]))-1)</f>
        <v>36</v>
      </c>
      <c r="R7195" s="140" t="s">
        <v>488</v>
      </c>
      <c r="S7195" s="145"/>
      <c r="T7195" s="153">
        <v>7194</v>
      </c>
    </row>
    <row r="7196" spans="1:20" hidden="1">
      <c r="A7196" s="146" t="s">
        <v>7148</v>
      </c>
      <c r="B7196" s="145" t="str">
        <f>IFERROR(VLOOKUP(Proc[[#This Row],[App]],Table2[],3,0),"open")</f>
        <v>ok</v>
      </c>
      <c r="C7196" s="146" t="s">
        <v>369</v>
      </c>
      <c r="D7196" s="152" t="s">
        <v>6829</v>
      </c>
      <c r="E7196" s="152" t="s">
        <v>7121</v>
      </c>
      <c r="F7196" s="145" t="s">
        <v>7121</v>
      </c>
      <c r="G7196" s="146" t="s">
        <v>400</v>
      </c>
      <c r="H7196" s="145" t="str">
        <f>IF(Proc[[#This Row],[type]]="LFF (MDG-F)",MID(Proc[[#This Row],[Obj]],13,10),"")</f>
        <v/>
      </c>
      <c r="I7196" s="152"/>
      <c r="J7196" s="145" t="b">
        <f>Proc[[#This Row],[Requested]]=Proc[[#This Row],[CurrentParent]]</f>
        <v>1</v>
      </c>
      <c r="K7196" s="145" t="str">
        <f>IF(Proc[[#This Row],[Author]]="Marcela Urrego",VLOOKUP(LEFT(Proc[[#This Row],[Requested]],1),Table3[#All],2,0),VLOOKUP(Proc[[#This Row],[Author]],Table4[],2,0))</f>
        <v>LS</v>
      </c>
      <c r="L7196" s="148" t="s">
        <v>7174</v>
      </c>
      <c r="M7196" s="140">
        <v>46065</v>
      </c>
      <c r="N7196" s="140"/>
      <c r="O7196" s="140"/>
      <c r="P7196" s="140" t="str">
        <f ca="1">IF(Proc[[#This Row],[DaysAgeing]]&gt;5,"yep","on track")</f>
        <v>yep</v>
      </c>
      <c r="Q7196" s="2">
        <f ca="1">IF(Proc[[#This Row],[DateClosed]]="",ABS(NETWORKDAYS(Proc[[#This Row],[DateOpened]],TODAY()))-1,ABS(NETWORKDAYS(Proc[[#This Row],[DateOpened]],Proc[[#This Row],[DateClosed]]))-1)</f>
        <v>36</v>
      </c>
      <c r="R7196" s="140" t="s">
        <v>488</v>
      </c>
      <c r="S7196" s="145"/>
      <c r="T7196" s="153">
        <v>7195</v>
      </c>
    </row>
    <row r="7197" spans="1:20" hidden="1">
      <c r="A7197" s="146" t="s">
        <v>7148</v>
      </c>
      <c r="B7197" s="145" t="str">
        <f>IFERROR(VLOOKUP(Proc[[#This Row],[App]],Table2[],3,0),"open")</f>
        <v>ok</v>
      </c>
      <c r="C7197" s="146" t="s">
        <v>369</v>
      </c>
      <c r="D7197" s="152" t="s">
        <v>6830</v>
      </c>
      <c r="E7197" s="152" t="s">
        <v>7119</v>
      </c>
      <c r="F7197" s="145" t="s">
        <v>7119</v>
      </c>
      <c r="G7197" s="146" t="s">
        <v>400</v>
      </c>
      <c r="H7197" s="145" t="str">
        <f>IF(Proc[[#This Row],[type]]="LFF (MDG-F)",MID(Proc[[#This Row],[Obj]],13,10),"")</f>
        <v/>
      </c>
      <c r="I7197" s="152"/>
      <c r="J7197" s="145" t="b">
        <f>Proc[[#This Row],[Requested]]=Proc[[#This Row],[CurrentParent]]</f>
        <v>1</v>
      </c>
      <c r="K7197" s="145" t="str">
        <f>IF(Proc[[#This Row],[Author]]="Marcela Urrego",VLOOKUP(LEFT(Proc[[#This Row],[Requested]],1),Table3[#All],2,0),VLOOKUP(Proc[[#This Row],[Author]],Table4[],2,0))</f>
        <v>LS</v>
      </c>
      <c r="L7197" s="148" t="s">
        <v>7174</v>
      </c>
      <c r="M7197" s="140">
        <v>46065</v>
      </c>
      <c r="N7197" s="140"/>
      <c r="O7197" s="140"/>
      <c r="P7197" s="140" t="str">
        <f ca="1">IF(Proc[[#This Row],[DaysAgeing]]&gt;5,"yep","on track")</f>
        <v>yep</v>
      </c>
      <c r="Q7197" s="2">
        <f ca="1">IF(Proc[[#This Row],[DateClosed]]="",ABS(NETWORKDAYS(Proc[[#This Row],[DateOpened]],TODAY()))-1,ABS(NETWORKDAYS(Proc[[#This Row],[DateOpened]],Proc[[#This Row],[DateClosed]]))-1)</f>
        <v>36</v>
      </c>
      <c r="R7197" s="140" t="s">
        <v>488</v>
      </c>
      <c r="S7197" s="145"/>
      <c r="T7197" s="153">
        <v>7196</v>
      </c>
    </row>
    <row r="7198" spans="1:20" hidden="1">
      <c r="A7198" s="146" t="s">
        <v>7148</v>
      </c>
      <c r="B7198" s="145" t="str">
        <f>IFERROR(VLOOKUP(Proc[[#This Row],[App]],Table2[],3,0),"open")</f>
        <v>ok</v>
      </c>
      <c r="C7198" s="146" t="s">
        <v>369</v>
      </c>
      <c r="D7198" s="152" t="s">
        <v>6831</v>
      </c>
      <c r="E7198" s="152" t="s">
        <v>7121</v>
      </c>
      <c r="F7198" s="145" t="s">
        <v>7121</v>
      </c>
      <c r="G7198" s="146" t="s">
        <v>400</v>
      </c>
      <c r="H7198" s="145" t="str">
        <f>IF(Proc[[#This Row],[type]]="LFF (MDG-F)",MID(Proc[[#This Row],[Obj]],13,10),"")</f>
        <v/>
      </c>
      <c r="I7198" s="152"/>
      <c r="J7198" s="145" t="b">
        <f>Proc[[#This Row],[Requested]]=Proc[[#This Row],[CurrentParent]]</f>
        <v>1</v>
      </c>
      <c r="K7198" s="145" t="str">
        <f>IF(Proc[[#This Row],[Author]]="Marcela Urrego",VLOOKUP(LEFT(Proc[[#This Row],[Requested]],1),Table3[#All],2,0),VLOOKUP(Proc[[#This Row],[Author]],Table4[],2,0))</f>
        <v>LS</v>
      </c>
      <c r="L7198" s="148" t="s">
        <v>7174</v>
      </c>
      <c r="M7198" s="140">
        <v>46065</v>
      </c>
      <c r="N7198" s="140"/>
      <c r="O7198" s="140"/>
      <c r="P7198" s="140" t="str">
        <f ca="1">IF(Proc[[#This Row],[DaysAgeing]]&gt;5,"yep","on track")</f>
        <v>yep</v>
      </c>
      <c r="Q7198" s="2">
        <f ca="1">IF(Proc[[#This Row],[DateClosed]]="",ABS(NETWORKDAYS(Proc[[#This Row],[DateOpened]],TODAY()))-1,ABS(NETWORKDAYS(Proc[[#This Row],[DateOpened]],Proc[[#This Row],[DateClosed]]))-1)</f>
        <v>36</v>
      </c>
      <c r="R7198" s="140" t="s">
        <v>488</v>
      </c>
      <c r="S7198" s="145"/>
      <c r="T7198" s="153">
        <v>7197</v>
      </c>
    </row>
    <row r="7199" spans="1:20" hidden="1">
      <c r="A7199" s="146" t="s">
        <v>7148</v>
      </c>
      <c r="B7199" s="145" t="str">
        <f>IFERROR(VLOOKUP(Proc[[#This Row],[App]],Table2[],3,0),"open")</f>
        <v>ok</v>
      </c>
      <c r="C7199" s="146" t="s">
        <v>369</v>
      </c>
      <c r="D7199" s="152" t="s">
        <v>6832</v>
      </c>
      <c r="E7199" s="152" t="s">
        <v>7119</v>
      </c>
      <c r="F7199" s="145" t="s">
        <v>7119</v>
      </c>
      <c r="G7199" s="146" t="s">
        <v>400</v>
      </c>
      <c r="H7199" s="145" t="str">
        <f>IF(Proc[[#This Row],[type]]="LFF (MDG-F)",MID(Proc[[#This Row],[Obj]],13,10),"")</f>
        <v/>
      </c>
      <c r="I7199" s="152"/>
      <c r="J7199" s="145" t="b">
        <f>Proc[[#This Row],[Requested]]=Proc[[#This Row],[CurrentParent]]</f>
        <v>1</v>
      </c>
      <c r="K7199" s="145" t="str">
        <f>IF(Proc[[#This Row],[Author]]="Marcela Urrego",VLOOKUP(LEFT(Proc[[#This Row],[Requested]],1),Table3[#All],2,0),VLOOKUP(Proc[[#This Row],[Author]],Table4[],2,0))</f>
        <v>LS</v>
      </c>
      <c r="L7199" s="148" t="s">
        <v>7174</v>
      </c>
      <c r="M7199" s="140">
        <v>46065</v>
      </c>
      <c r="N7199" s="140"/>
      <c r="O7199" s="140"/>
      <c r="P7199" s="140" t="str">
        <f ca="1">IF(Proc[[#This Row],[DaysAgeing]]&gt;5,"yep","on track")</f>
        <v>yep</v>
      </c>
      <c r="Q7199" s="2">
        <f ca="1">IF(Proc[[#This Row],[DateClosed]]="",ABS(NETWORKDAYS(Proc[[#This Row],[DateOpened]],TODAY()))-1,ABS(NETWORKDAYS(Proc[[#This Row],[DateOpened]],Proc[[#This Row],[DateClosed]]))-1)</f>
        <v>36</v>
      </c>
      <c r="R7199" s="140" t="s">
        <v>488</v>
      </c>
      <c r="S7199" s="145"/>
      <c r="T7199" s="153">
        <v>7198</v>
      </c>
    </row>
    <row r="7200" spans="1:20" hidden="1">
      <c r="A7200" s="146" t="s">
        <v>7148</v>
      </c>
      <c r="B7200" s="145" t="str">
        <f>IFERROR(VLOOKUP(Proc[[#This Row],[App]],Table2[],3,0),"open")</f>
        <v>ok</v>
      </c>
      <c r="C7200" s="146" t="s">
        <v>369</v>
      </c>
      <c r="D7200" s="152" t="s">
        <v>6833</v>
      </c>
      <c r="E7200" s="152" t="s">
        <v>7119</v>
      </c>
      <c r="F7200" s="145" t="s">
        <v>7119</v>
      </c>
      <c r="G7200" s="146" t="s">
        <v>400</v>
      </c>
      <c r="H7200" s="145" t="str">
        <f>IF(Proc[[#This Row],[type]]="LFF (MDG-F)",MID(Proc[[#This Row],[Obj]],13,10),"")</f>
        <v/>
      </c>
      <c r="I7200" s="152"/>
      <c r="J7200" s="145" t="b">
        <f>Proc[[#This Row],[Requested]]=Proc[[#This Row],[CurrentParent]]</f>
        <v>1</v>
      </c>
      <c r="K7200" s="145" t="str">
        <f>IF(Proc[[#This Row],[Author]]="Marcela Urrego",VLOOKUP(LEFT(Proc[[#This Row],[Requested]],1),Table3[#All],2,0),VLOOKUP(Proc[[#This Row],[Author]],Table4[],2,0))</f>
        <v>LS</v>
      </c>
      <c r="L7200" s="148" t="s">
        <v>7174</v>
      </c>
      <c r="M7200" s="140">
        <v>46065</v>
      </c>
      <c r="N7200" s="140"/>
      <c r="O7200" s="140"/>
      <c r="P7200" s="140" t="str">
        <f ca="1">IF(Proc[[#This Row],[DaysAgeing]]&gt;5,"yep","on track")</f>
        <v>yep</v>
      </c>
      <c r="Q7200" s="2">
        <f ca="1">IF(Proc[[#This Row],[DateClosed]]="",ABS(NETWORKDAYS(Proc[[#This Row],[DateOpened]],TODAY()))-1,ABS(NETWORKDAYS(Proc[[#This Row],[DateOpened]],Proc[[#This Row],[DateClosed]]))-1)</f>
        <v>36</v>
      </c>
      <c r="R7200" s="140" t="s">
        <v>488</v>
      </c>
      <c r="S7200" s="145"/>
      <c r="T7200" s="153">
        <v>7199</v>
      </c>
    </row>
    <row r="7201" spans="1:20" hidden="1">
      <c r="A7201" s="146" t="s">
        <v>7148</v>
      </c>
      <c r="B7201" s="145" t="str">
        <f>IFERROR(VLOOKUP(Proc[[#This Row],[App]],Table2[],3,0),"open")</f>
        <v>ok</v>
      </c>
      <c r="C7201" s="146" t="s">
        <v>369</v>
      </c>
      <c r="D7201" s="152" t="s">
        <v>6834</v>
      </c>
      <c r="E7201" s="152" t="s">
        <v>7120</v>
      </c>
      <c r="F7201" s="145" t="s">
        <v>7120</v>
      </c>
      <c r="G7201" s="146" t="s">
        <v>400</v>
      </c>
      <c r="H7201" s="145" t="str">
        <f>IF(Proc[[#This Row],[type]]="LFF (MDG-F)",MID(Proc[[#This Row],[Obj]],13,10),"")</f>
        <v/>
      </c>
      <c r="I7201" s="152"/>
      <c r="J7201" s="145" t="b">
        <f>Proc[[#This Row],[Requested]]=Proc[[#This Row],[CurrentParent]]</f>
        <v>1</v>
      </c>
      <c r="K7201" s="145" t="str">
        <f>IF(Proc[[#This Row],[Author]]="Marcela Urrego",VLOOKUP(LEFT(Proc[[#This Row],[Requested]],1),Table3[#All],2,0),VLOOKUP(Proc[[#This Row],[Author]],Table4[],2,0))</f>
        <v>LS</v>
      </c>
      <c r="L7201" s="148" t="s">
        <v>7174</v>
      </c>
      <c r="M7201" s="140">
        <v>46065</v>
      </c>
      <c r="N7201" s="140"/>
      <c r="O7201" s="140"/>
      <c r="P7201" s="140" t="str">
        <f ca="1">IF(Proc[[#This Row],[DaysAgeing]]&gt;5,"yep","on track")</f>
        <v>yep</v>
      </c>
      <c r="Q7201" s="2">
        <f ca="1">IF(Proc[[#This Row],[DateClosed]]="",ABS(NETWORKDAYS(Proc[[#This Row],[DateOpened]],TODAY()))-1,ABS(NETWORKDAYS(Proc[[#This Row],[DateOpened]],Proc[[#This Row],[DateClosed]]))-1)</f>
        <v>36</v>
      </c>
      <c r="R7201" s="140" t="s">
        <v>488</v>
      </c>
      <c r="S7201" s="145"/>
      <c r="T7201" s="153">
        <v>7200</v>
      </c>
    </row>
    <row r="7202" spans="1:20" hidden="1">
      <c r="A7202" s="146" t="s">
        <v>7148</v>
      </c>
      <c r="B7202" s="145" t="str">
        <f>IFERROR(VLOOKUP(Proc[[#This Row],[App]],Table2[],3,0),"open")</f>
        <v>ok</v>
      </c>
      <c r="C7202" s="146" t="s">
        <v>369</v>
      </c>
      <c r="D7202" s="152" t="s">
        <v>6835</v>
      </c>
      <c r="E7202" s="152" t="s">
        <v>7119</v>
      </c>
      <c r="F7202" s="145" t="s">
        <v>7119</v>
      </c>
      <c r="G7202" s="146" t="s">
        <v>400</v>
      </c>
      <c r="H7202" s="145" t="str">
        <f>IF(Proc[[#This Row],[type]]="LFF (MDG-F)",MID(Proc[[#This Row],[Obj]],13,10),"")</f>
        <v/>
      </c>
      <c r="I7202" s="152"/>
      <c r="J7202" s="145" t="b">
        <f>Proc[[#This Row],[Requested]]=Proc[[#This Row],[CurrentParent]]</f>
        <v>1</v>
      </c>
      <c r="K7202" s="145" t="str">
        <f>IF(Proc[[#This Row],[Author]]="Marcela Urrego",VLOOKUP(LEFT(Proc[[#This Row],[Requested]],1),Table3[#All],2,0),VLOOKUP(Proc[[#This Row],[Author]],Table4[],2,0))</f>
        <v>LS</v>
      </c>
      <c r="L7202" s="148" t="s">
        <v>7174</v>
      </c>
      <c r="M7202" s="140">
        <v>46065</v>
      </c>
      <c r="N7202" s="140"/>
      <c r="O7202" s="140"/>
      <c r="P7202" s="140" t="str">
        <f ca="1">IF(Proc[[#This Row],[DaysAgeing]]&gt;5,"yep","on track")</f>
        <v>yep</v>
      </c>
      <c r="Q7202" s="2">
        <f ca="1">IF(Proc[[#This Row],[DateClosed]]="",ABS(NETWORKDAYS(Proc[[#This Row],[DateOpened]],TODAY()))-1,ABS(NETWORKDAYS(Proc[[#This Row],[DateOpened]],Proc[[#This Row],[DateClosed]]))-1)</f>
        <v>36</v>
      </c>
      <c r="R7202" s="140" t="s">
        <v>488</v>
      </c>
      <c r="S7202" s="145"/>
      <c r="T7202" s="153">
        <v>7201</v>
      </c>
    </row>
    <row r="7203" spans="1:20" hidden="1">
      <c r="A7203" s="146" t="s">
        <v>7148</v>
      </c>
      <c r="B7203" s="145" t="str">
        <f>IFERROR(VLOOKUP(Proc[[#This Row],[App]],Table2[],3,0),"open")</f>
        <v>ok</v>
      </c>
      <c r="C7203" s="146" t="s">
        <v>369</v>
      </c>
      <c r="D7203" s="152" t="s">
        <v>6836</v>
      </c>
      <c r="E7203" s="152" t="s">
        <v>7119</v>
      </c>
      <c r="F7203" s="145" t="s">
        <v>7119</v>
      </c>
      <c r="G7203" s="146" t="s">
        <v>400</v>
      </c>
      <c r="H7203" s="145" t="str">
        <f>IF(Proc[[#This Row],[type]]="LFF (MDG-F)",MID(Proc[[#This Row],[Obj]],13,10),"")</f>
        <v/>
      </c>
      <c r="I7203" s="152"/>
      <c r="J7203" s="145" t="b">
        <f>Proc[[#This Row],[Requested]]=Proc[[#This Row],[CurrentParent]]</f>
        <v>1</v>
      </c>
      <c r="K7203" s="145" t="str">
        <f>IF(Proc[[#This Row],[Author]]="Marcela Urrego",VLOOKUP(LEFT(Proc[[#This Row],[Requested]],1),Table3[#All],2,0),VLOOKUP(Proc[[#This Row],[Author]],Table4[],2,0))</f>
        <v>LS</v>
      </c>
      <c r="L7203" s="148" t="s">
        <v>7174</v>
      </c>
      <c r="M7203" s="140">
        <v>46065</v>
      </c>
      <c r="N7203" s="140"/>
      <c r="O7203" s="140"/>
      <c r="P7203" s="140" t="str">
        <f ca="1">IF(Proc[[#This Row],[DaysAgeing]]&gt;5,"yep","on track")</f>
        <v>yep</v>
      </c>
      <c r="Q7203" s="2">
        <f ca="1">IF(Proc[[#This Row],[DateClosed]]="",ABS(NETWORKDAYS(Proc[[#This Row],[DateOpened]],TODAY()))-1,ABS(NETWORKDAYS(Proc[[#This Row],[DateOpened]],Proc[[#This Row],[DateClosed]]))-1)</f>
        <v>36</v>
      </c>
      <c r="R7203" s="140" t="s">
        <v>488</v>
      </c>
      <c r="S7203" s="145"/>
      <c r="T7203" s="153">
        <v>7202</v>
      </c>
    </row>
    <row r="7204" spans="1:20" hidden="1">
      <c r="A7204" s="146" t="s">
        <v>7148</v>
      </c>
      <c r="B7204" s="145" t="str">
        <f>IFERROR(VLOOKUP(Proc[[#This Row],[App]],Table2[],3,0),"open")</f>
        <v>ok</v>
      </c>
      <c r="C7204" s="146" t="s">
        <v>369</v>
      </c>
      <c r="D7204" s="152" t="s">
        <v>6837</v>
      </c>
      <c r="E7204" s="152" t="s">
        <v>7121</v>
      </c>
      <c r="F7204" s="145" t="s">
        <v>7121</v>
      </c>
      <c r="G7204" s="146" t="s">
        <v>400</v>
      </c>
      <c r="H7204" s="145" t="str">
        <f>IF(Proc[[#This Row],[type]]="LFF (MDG-F)",MID(Proc[[#This Row],[Obj]],13,10),"")</f>
        <v/>
      </c>
      <c r="I7204" s="152"/>
      <c r="J7204" s="145" t="b">
        <f>Proc[[#This Row],[Requested]]=Proc[[#This Row],[CurrentParent]]</f>
        <v>1</v>
      </c>
      <c r="K7204" s="145" t="str">
        <f>IF(Proc[[#This Row],[Author]]="Marcela Urrego",VLOOKUP(LEFT(Proc[[#This Row],[Requested]],1),Table3[#All],2,0),VLOOKUP(Proc[[#This Row],[Author]],Table4[],2,0))</f>
        <v>LS</v>
      </c>
      <c r="L7204" s="148" t="s">
        <v>7174</v>
      </c>
      <c r="M7204" s="140">
        <v>46065</v>
      </c>
      <c r="N7204" s="140"/>
      <c r="O7204" s="140"/>
      <c r="P7204" s="140" t="str">
        <f ca="1">IF(Proc[[#This Row],[DaysAgeing]]&gt;5,"yep","on track")</f>
        <v>yep</v>
      </c>
      <c r="Q7204" s="2">
        <f ca="1">IF(Proc[[#This Row],[DateClosed]]="",ABS(NETWORKDAYS(Proc[[#This Row],[DateOpened]],TODAY()))-1,ABS(NETWORKDAYS(Proc[[#This Row],[DateOpened]],Proc[[#This Row],[DateClosed]]))-1)</f>
        <v>36</v>
      </c>
      <c r="R7204" s="140" t="s">
        <v>488</v>
      </c>
      <c r="S7204" s="145"/>
      <c r="T7204" s="153">
        <v>7203</v>
      </c>
    </row>
    <row r="7205" spans="1:20" hidden="1">
      <c r="A7205" s="146" t="s">
        <v>7148</v>
      </c>
      <c r="B7205" s="145" t="str">
        <f>IFERROR(VLOOKUP(Proc[[#This Row],[App]],Table2[],3,0),"open")</f>
        <v>ok</v>
      </c>
      <c r="C7205" s="146" t="s">
        <v>369</v>
      </c>
      <c r="D7205" s="152" t="s">
        <v>6838</v>
      </c>
      <c r="E7205" s="152" t="s">
        <v>7121</v>
      </c>
      <c r="F7205" s="145" t="s">
        <v>7121</v>
      </c>
      <c r="G7205" s="146" t="s">
        <v>400</v>
      </c>
      <c r="H7205" s="145" t="str">
        <f>IF(Proc[[#This Row],[type]]="LFF (MDG-F)",MID(Proc[[#This Row],[Obj]],13,10),"")</f>
        <v/>
      </c>
      <c r="I7205" s="152"/>
      <c r="J7205" s="145" t="b">
        <f>Proc[[#This Row],[Requested]]=Proc[[#This Row],[CurrentParent]]</f>
        <v>1</v>
      </c>
      <c r="K7205" s="145" t="str">
        <f>IF(Proc[[#This Row],[Author]]="Marcela Urrego",VLOOKUP(LEFT(Proc[[#This Row],[Requested]],1),Table3[#All],2,0),VLOOKUP(Proc[[#This Row],[Author]],Table4[],2,0))</f>
        <v>LS</v>
      </c>
      <c r="L7205" s="148" t="s">
        <v>7174</v>
      </c>
      <c r="M7205" s="140">
        <v>46065</v>
      </c>
      <c r="N7205" s="140"/>
      <c r="O7205" s="140"/>
      <c r="P7205" s="140" t="str">
        <f ca="1">IF(Proc[[#This Row],[DaysAgeing]]&gt;5,"yep","on track")</f>
        <v>yep</v>
      </c>
      <c r="Q7205" s="2">
        <f ca="1">IF(Proc[[#This Row],[DateClosed]]="",ABS(NETWORKDAYS(Proc[[#This Row],[DateOpened]],TODAY()))-1,ABS(NETWORKDAYS(Proc[[#This Row],[DateOpened]],Proc[[#This Row],[DateClosed]]))-1)</f>
        <v>36</v>
      </c>
      <c r="R7205" s="140" t="s">
        <v>488</v>
      </c>
      <c r="S7205" s="145"/>
      <c r="T7205" s="153">
        <v>7204</v>
      </c>
    </row>
    <row r="7206" spans="1:20" hidden="1">
      <c r="A7206" s="146" t="s">
        <v>7148</v>
      </c>
      <c r="B7206" s="145" t="str">
        <f>IFERROR(VLOOKUP(Proc[[#This Row],[App]],Table2[],3,0),"open")</f>
        <v>ok</v>
      </c>
      <c r="C7206" s="146" t="s">
        <v>369</v>
      </c>
      <c r="D7206" s="152" t="s">
        <v>6839</v>
      </c>
      <c r="E7206" s="152" t="s">
        <v>7121</v>
      </c>
      <c r="F7206" s="145" t="s">
        <v>7121</v>
      </c>
      <c r="G7206" s="146" t="s">
        <v>400</v>
      </c>
      <c r="H7206" s="145" t="str">
        <f>IF(Proc[[#This Row],[type]]="LFF (MDG-F)",MID(Proc[[#This Row],[Obj]],13,10),"")</f>
        <v/>
      </c>
      <c r="I7206" s="152"/>
      <c r="J7206" s="145" t="b">
        <f>Proc[[#This Row],[Requested]]=Proc[[#This Row],[CurrentParent]]</f>
        <v>1</v>
      </c>
      <c r="K7206" s="145" t="str">
        <f>IF(Proc[[#This Row],[Author]]="Marcela Urrego",VLOOKUP(LEFT(Proc[[#This Row],[Requested]],1),Table3[#All],2,0),VLOOKUP(Proc[[#This Row],[Author]],Table4[],2,0))</f>
        <v>LS</v>
      </c>
      <c r="L7206" s="148" t="s">
        <v>7174</v>
      </c>
      <c r="M7206" s="140">
        <v>46065</v>
      </c>
      <c r="N7206" s="140"/>
      <c r="O7206" s="140"/>
      <c r="P7206" s="140" t="str">
        <f ca="1">IF(Proc[[#This Row],[DaysAgeing]]&gt;5,"yep","on track")</f>
        <v>yep</v>
      </c>
      <c r="Q7206" s="2">
        <f ca="1">IF(Proc[[#This Row],[DateClosed]]="",ABS(NETWORKDAYS(Proc[[#This Row],[DateOpened]],TODAY()))-1,ABS(NETWORKDAYS(Proc[[#This Row],[DateOpened]],Proc[[#This Row],[DateClosed]]))-1)</f>
        <v>36</v>
      </c>
      <c r="R7206" s="140" t="s">
        <v>488</v>
      </c>
      <c r="S7206" s="145"/>
      <c r="T7206" s="153">
        <v>7205</v>
      </c>
    </row>
    <row r="7207" spans="1:20" hidden="1">
      <c r="A7207" s="146" t="s">
        <v>7148</v>
      </c>
      <c r="B7207" s="145" t="str">
        <f>IFERROR(VLOOKUP(Proc[[#This Row],[App]],Table2[],3,0),"open")</f>
        <v>ok</v>
      </c>
      <c r="C7207" s="146" t="s">
        <v>369</v>
      </c>
      <c r="D7207" s="152" t="s">
        <v>6840</v>
      </c>
      <c r="E7207" s="152" t="s">
        <v>7122</v>
      </c>
      <c r="F7207" s="145" t="s">
        <v>7122</v>
      </c>
      <c r="G7207" s="146" t="s">
        <v>400</v>
      </c>
      <c r="H7207" s="145" t="str">
        <f>IF(Proc[[#This Row],[type]]="LFF (MDG-F)",MID(Proc[[#This Row],[Obj]],13,10),"")</f>
        <v/>
      </c>
      <c r="I7207" s="152"/>
      <c r="J7207" s="145" t="b">
        <f>Proc[[#This Row],[Requested]]=Proc[[#This Row],[CurrentParent]]</f>
        <v>1</v>
      </c>
      <c r="K7207" s="145" t="str">
        <f>IF(Proc[[#This Row],[Author]]="Marcela Urrego",VLOOKUP(LEFT(Proc[[#This Row],[Requested]],1),Table3[#All],2,0),VLOOKUP(Proc[[#This Row],[Author]],Table4[],2,0))</f>
        <v>LS</v>
      </c>
      <c r="L7207" s="148" t="s">
        <v>7174</v>
      </c>
      <c r="M7207" s="140">
        <v>46065</v>
      </c>
      <c r="N7207" s="140"/>
      <c r="O7207" s="140"/>
      <c r="P7207" s="140" t="str">
        <f ca="1">IF(Proc[[#This Row],[DaysAgeing]]&gt;5,"yep","on track")</f>
        <v>yep</v>
      </c>
      <c r="Q7207" s="2">
        <f ca="1">IF(Proc[[#This Row],[DateClosed]]="",ABS(NETWORKDAYS(Proc[[#This Row],[DateOpened]],TODAY()))-1,ABS(NETWORKDAYS(Proc[[#This Row],[DateOpened]],Proc[[#This Row],[DateClosed]]))-1)</f>
        <v>36</v>
      </c>
      <c r="R7207" s="140" t="s">
        <v>488</v>
      </c>
      <c r="S7207" s="145"/>
      <c r="T7207" s="153">
        <v>7206</v>
      </c>
    </row>
    <row r="7208" spans="1:20" hidden="1">
      <c r="A7208" s="146" t="s">
        <v>7148</v>
      </c>
      <c r="B7208" s="145" t="str">
        <f>IFERROR(VLOOKUP(Proc[[#This Row],[App]],Table2[],3,0),"open")</f>
        <v>ok</v>
      </c>
      <c r="C7208" s="146" t="s">
        <v>369</v>
      </c>
      <c r="D7208" s="152" t="s">
        <v>6841</v>
      </c>
      <c r="E7208" s="152" t="s">
        <v>7119</v>
      </c>
      <c r="F7208" s="145" t="s">
        <v>7119</v>
      </c>
      <c r="G7208" s="146" t="s">
        <v>400</v>
      </c>
      <c r="H7208" s="145" t="str">
        <f>IF(Proc[[#This Row],[type]]="LFF (MDG-F)",MID(Proc[[#This Row],[Obj]],13,10),"")</f>
        <v/>
      </c>
      <c r="I7208" s="152"/>
      <c r="J7208" s="145" t="b">
        <f>Proc[[#This Row],[Requested]]=Proc[[#This Row],[CurrentParent]]</f>
        <v>1</v>
      </c>
      <c r="K7208" s="145" t="str">
        <f>IF(Proc[[#This Row],[Author]]="Marcela Urrego",VLOOKUP(LEFT(Proc[[#This Row],[Requested]],1),Table3[#All],2,0),VLOOKUP(Proc[[#This Row],[Author]],Table4[],2,0))</f>
        <v>LS</v>
      </c>
      <c r="L7208" s="148" t="s">
        <v>7174</v>
      </c>
      <c r="M7208" s="140">
        <v>46065</v>
      </c>
      <c r="N7208" s="140"/>
      <c r="O7208" s="140"/>
      <c r="P7208" s="140" t="str">
        <f ca="1">IF(Proc[[#This Row],[DaysAgeing]]&gt;5,"yep","on track")</f>
        <v>yep</v>
      </c>
      <c r="Q7208" s="2">
        <f ca="1">IF(Proc[[#This Row],[DateClosed]]="",ABS(NETWORKDAYS(Proc[[#This Row],[DateOpened]],TODAY()))-1,ABS(NETWORKDAYS(Proc[[#This Row],[DateOpened]],Proc[[#This Row],[DateClosed]]))-1)</f>
        <v>36</v>
      </c>
      <c r="R7208" s="140" t="s">
        <v>488</v>
      </c>
      <c r="S7208" s="145"/>
      <c r="T7208" s="153">
        <v>7207</v>
      </c>
    </row>
    <row r="7209" spans="1:20" hidden="1">
      <c r="A7209" s="146" t="s">
        <v>7148</v>
      </c>
      <c r="B7209" s="145" t="str">
        <f>IFERROR(VLOOKUP(Proc[[#This Row],[App]],Table2[],3,0),"open")</f>
        <v>ok</v>
      </c>
      <c r="C7209" s="146" t="s">
        <v>369</v>
      </c>
      <c r="D7209" s="152" t="s">
        <v>6842</v>
      </c>
      <c r="E7209" s="152" t="s">
        <v>7121</v>
      </c>
      <c r="F7209" s="145" t="s">
        <v>7121</v>
      </c>
      <c r="G7209" s="146" t="s">
        <v>400</v>
      </c>
      <c r="H7209" s="145" t="str">
        <f>IF(Proc[[#This Row],[type]]="LFF (MDG-F)",MID(Proc[[#This Row],[Obj]],13,10),"")</f>
        <v/>
      </c>
      <c r="I7209" s="152"/>
      <c r="J7209" s="145" t="b">
        <f>Proc[[#This Row],[Requested]]=Proc[[#This Row],[CurrentParent]]</f>
        <v>1</v>
      </c>
      <c r="K7209" s="145" t="str">
        <f>IF(Proc[[#This Row],[Author]]="Marcela Urrego",VLOOKUP(LEFT(Proc[[#This Row],[Requested]],1),Table3[#All],2,0),VLOOKUP(Proc[[#This Row],[Author]],Table4[],2,0))</f>
        <v>LS</v>
      </c>
      <c r="L7209" s="148" t="s">
        <v>7174</v>
      </c>
      <c r="M7209" s="140">
        <v>46065</v>
      </c>
      <c r="N7209" s="140"/>
      <c r="O7209" s="140"/>
      <c r="P7209" s="140" t="str">
        <f ca="1">IF(Proc[[#This Row],[DaysAgeing]]&gt;5,"yep","on track")</f>
        <v>yep</v>
      </c>
      <c r="Q7209" s="2">
        <f ca="1">IF(Proc[[#This Row],[DateClosed]]="",ABS(NETWORKDAYS(Proc[[#This Row],[DateOpened]],TODAY()))-1,ABS(NETWORKDAYS(Proc[[#This Row],[DateOpened]],Proc[[#This Row],[DateClosed]]))-1)</f>
        <v>36</v>
      </c>
      <c r="R7209" s="140" t="s">
        <v>488</v>
      </c>
      <c r="S7209" s="145"/>
      <c r="T7209" s="153">
        <v>7208</v>
      </c>
    </row>
    <row r="7210" spans="1:20" hidden="1">
      <c r="A7210" s="146" t="s">
        <v>7148</v>
      </c>
      <c r="B7210" s="145" t="str">
        <f>IFERROR(VLOOKUP(Proc[[#This Row],[App]],Table2[],3,0),"open")</f>
        <v>ok</v>
      </c>
      <c r="C7210" s="146" t="s">
        <v>369</v>
      </c>
      <c r="D7210" s="152" t="s">
        <v>6843</v>
      </c>
      <c r="E7210" s="152" t="s">
        <v>7119</v>
      </c>
      <c r="F7210" s="145" t="s">
        <v>7119</v>
      </c>
      <c r="G7210" s="146" t="s">
        <v>400</v>
      </c>
      <c r="H7210" s="145" t="str">
        <f>IF(Proc[[#This Row],[type]]="LFF (MDG-F)",MID(Proc[[#This Row],[Obj]],13,10),"")</f>
        <v/>
      </c>
      <c r="I7210" s="152"/>
      <c r="J7210" s="145" t="b">
        <f>Proc[[#This Row],[Requested]]=Proc[[#This Row],[CurrentParent]]</f>
        <v>1</v>
      </c>
      <c r="K7210" s="145" t="str">
        <f>IF(Proc[[#This Row],[Author]]="Marcela Urrego",VLOOKUP(LEFT(Proc[[#This Row],[Requested]],1),Table3[#All],2,0),VLOOKUP(Proc[[#This Row],[Author]],Table4[],2,0))</f>
        <v>LS</v>
      </c>
      <c r="L7210" s="148" t="s">
        <v>7174</v>
      </c>
      <c r="M7210" s="140">
        <v>46065</v>
      </c>
      <c r="N7210" s="140"/>
      <c r="O7210" s="140"/>
      <c r="P7210" s="140" t="str">
        <f ca="1">IF(Proc[[#This Row],[DaysAgeing]]&gt;5,"yep","on track")</f>
        <v>yep</v>
      </c>
      <c r="Q7210" s="2">
        <f ca="1">IF(Proc[[#This Row],[DateClosed]]="",ABS(NETWORKDAYS(Proc[[#This Row],[DateOpened]],TODAY()))-1,ABS(NETWORKDAYS(Proc[[#This Row],[DateOpened]],Proc[[#This Row],[DateClosed]]))-1)</f>
        <v>36</v>
      </c>
      <c r="R7210" s="140" t="s">
        <v>488</v>
      </c>
      <c r="S7210" s="145"/>
      <c r="T7210" s="153">
        <v>7209</v>
      </c>
    </row>
    <row r="7211" spans="1:20" hidden="1">
      <c r="A7211" s="146" t="s">
        <v>7148</v>
      </c>
      <c r="B7211" s="145" t="str">
        <f>IFERROR(VLOOKUP(Proc[[#This Row],[App]],Table2[],3,0),"open")</f>
        <v>ok</v>
      </c>
      <c r="C7211" s="146" t="s">
        <v>369</v>
      </c>
      <c r="D7211" s="152" t="s">
        <v>6844</v>
      </c>
      <c r="E7211" s="152" t="s">
        <v>7121</v>
      </c>
      <c r="F7211" s="145" t="s">
        <v>7121</v>
      </c>
      <c r="G7211" s="146" t="s">
        <v>400</v>
      </c>
      <c r="H7211" s="145" t="str">
        <f>IF(Proc[[#This Row],[type]]="LFF (MDG-F)",MID(Proc[[#This Row],[Obj]],13,10),"")</f>
        <v/>
      </c>
      <c r="I7211" s="152"/>
      <c r="J7211" s="145" t="b">
        <f>Proc[[#This Row],[Requested]]=Proc[[#This Row],[CurrentParent]]</f>
        <v>1</v>
      </c>
      <c r="K7211" s="145" t="str">
        <f>IF(Proc[[#This Row],[Author]]="Marcela Urrego",VLOOKUP(LEFT(Proc[[#This Row],[Requested]],1),Table3[#All],2,0),VLOOKUP(Proc[[#This Row],[Author]],Table4[],2,0))</f>
        <v>LS</v>
      </c>
      <c r="L7211" s="148" t="s">
        <v>7174</v>
      </c>
      <c r="M7211" s="140">
        <v>46065</v>
      </c>
      <c r="N7211" s="140"/>
      <c r="O7211" s="140"/>
      <c r="P7211" s="140" t="str">
        <f ca="1">IF(Proc[[#This Row],[DaysAgeing]]&gt;5,"yep","on track")</f>
        <v>yep</v>
      </c>
      <c r="Q7211" s="2">
        <f ca="1">IF(Proc[[#This Row],[DateClosed]]="",ABS(NETWORKDAYS(Proc[[#This Row],[DateOpened]],TODAY()))-1,ABS(NETWORKDAYS(Proc[[#This Row],[DateOpened]],Proc[[#This Row],[DateClosed]]))-1)</f>
        <v>36</v>
      </c>
      <c r="R7211" s="140" t="s">
        <v>488</v>
      </c>
      <c r="S7211" s="145"/>
      <c r="T7211" s="153">
        <v>7210</v>
      </c>
    </row>
    <row r="7212" spans="1:20" hidden="1">
      <c r="A7212" s="146" t="s">
        <v>7148</v>
      </c>
      <c r="B7212" s="145" t="str">
        <f>IFERROR(VLOOKUP(Proc[[#This Row],[App]],Table2[],3,0),"open")</f>
        <v>ok</v>
      </c>
      <c r="C7212" s="146" t="s">
        <v>369</v>
      </c>
      <c r="D7212" s="152" t="s">
        <v>6845</v>
      </c>
      <c r="E7212" s="152" t="s">
        <v>7119</v>
      </c>
      <c r="F7212" s="145" t="s">
        <v>7119</v>
      </c>
      <c r="G7212" s="146" t="s">
        <v>400</v>
      </c>
      <c r="H7212" s="145" t="str">
        <f>IF(Proc[[#This Row],[type]]="LFF (MDG-F)",MID(Proc[[#This Row],[Obj]],13,10),"")</f>
        <v/>
      </c>
      <c r="I7212" s="152"/>
      <c r="J7212" s="145" t="b">
        <f>Proc[[#This Row],[Requested]]=Proc[[#This Row],[CurrentParent]]</f>
        <v>1</v>
      </c>
      <c r="K7212" s="145" t="str">
        <f>IF(Proc[[#This Row],[Author]]="Marcela Urrego",VLOOKUP(LEFT(Proc[[#This Row],[Requested]],1),Table3[#All],2,0),VLOOKUP(Proc[[#This Row],[Author]],Table4[],2,0))</f>
        <v>LS</v>
      </c>
      <c r="L7212" s="148" t="s">
        <v>7174</v>
      </c>
      <c r="M7212" s="140">
        <v>46065</v>
      </c>
      <c r="N7212" s="140"/>
      <c r="O7212" s="140"/>
      <c r="P7212" s="140" t="str">
        <f ca="1">IF(Proc[[#This Row],[DaysAgeing]]&gt;5,"yep","on track")</f>
        <v>yep</v>
      </c>
      <c r="Q7212" s="2">
        <f ca="1">IF(Proc[[#This Row],[DateClosed]]="",ABS(NETWORKDAYS(Proc[[#This Row],[DateOpened]],TODAY()))-1,ABS(NETWORKDAYS(Proc[[#This Row],[DateOpened]],Proc[[#This Row],[DateClosed]]))-1)</f>
        <v>36</v>
      </c>
      <c r="R7212" s="140" t="s">
        <v>488</v>
      </c>
      <c r="S7212" s="145"/>
      <c r="T7212" s="153">
        <v>7211</v>
      </c>
    </row>
    <row r="7213" spans="1:20" hidden="1">
      <c r="A7213" s="146" t="s">
        <v>7148</v>
      </c>
      <c r="B7213" s="145" t="str">
        <f>IFERROR(VLOOKUP(Proc[[#This Row],[App]],Table2[],3,0),"open")</f>
        <v>ok</v>
      </c>
      <c r="C7213" s="146" t="s">
        <v>369</v>
      </c>
      <c r="D7213" s="152" t="s">
        <v>6846</v>
      </c>
      <c r="E7213" s="152" t="s">
        <v>7121</v>
      </c>
      <c r="F7213" s="145" t="s">
        <v>7121</v>
      </c>
      <c r="G7213" s="146" t="s">
        <v>400</v>
      </c>
      <c r="H7213" s="145" t="str">
        <f>IF(Proc[[#This Row],[type]]="LFF (MDG-F)",MID(Proc[[#This Row],[Obj]],13,10),"")</f>
        <v/>
      </c>
      <c r="I7213" s="152"/>
      <c r="J7213" s="145" t="b">
        <f>Proc[[#This Row],[Requested]]=Proc[[#This Row],[CurrentParent]]</f>
        <v>1</v>
      </c>
      <c r="K7213" s="145" t="str">
        <f>IF(Proc[[#This Row],[Author]]="Marcela Urrego",VLOOKUP(LEFT(Proc[[#This Row],[Requested]],1),Table3[#All],2,0),VLOOKUP(Proc[[#This Row],[Author]],Table4[],2,0))</f>
        <v>LS</v>
      </c>
      <c r="L7213" s="148" t="s">
        <v>7174</v>
      </c>
      <c r="M7213" s="140">
        <v>46065</v>
      </c>
      <c r="N7213" s="140"/>
      <c r="O7213" s="140"/>
      <c r="P7213" s="140" t="str">
        <f ca="1">IF(Proc[[#This Row],[DaysAgeing]]&gt;5,"yep","on track")</f>
        <v>yep</v>
      </c>
      <c r="Q7213" s="2">
        <f ca="1">IF(Proc[[#This Row],[DateClosed]]="",ABS(NETWORKDAYS(Proc[[#This Row],[DateOpened]],TODAY()))-1,ABS(NETWORKDAYS(Proc[[#This Row],[DateOpened]],Proc[[#This Row],[DateClosed]]))-1)</f>
        <v>36</v>
      </c>
      <c r="R7213" s="140" t="s">
        <v>488</v>
      </c>
      <c r="S7213" s="145"/>
      <c r="T7213" s="153">
        <v>7212</v>
      </c>
    </row>
    <row r="7214" spans="1:20" hidden="1">
      <c r="A7214" s="146" t="s">
        <v>7148</v>
      </c>
      <c r="B7214" s="145" t="str">
        <f>IFERROR(VLOOKUP(Proc[[#This Row],[App]],Table2[],3,0),"open")</f>
        <v>ok</v>
      </c>
      <c r="C7214" s="146" t="s">
        <v>369</v>
      </c>
      <c r="D7214" s="152" t="s">
        <v>6847</v>
      </c>
      <c r="E7214" s="152" t="s">
        <v>7121</v>
      </c>
      <c r="F7214" s="145" t="s">
        <v>7121</v>
      </c>
      <c r="G7214" s="146" t="s">
        <v>400</v>
      </c>
      <c r="H7214" s="145" t="str">
        <f>IF(Proc[[#This Row],[type]]="LFF (MDG-F)",MID(Proc[[#This Row],[Obj]],13,10),"")</f>
        <v/>
      </c>
      <c r="I7214" s="152"/>
      <c r="J7214" s="145" t="b">
        <f>Proc[[#This Row],[Requested]]=Proc[[#This Row],[CurrentParent]]</f>
        <v>1</v>
      </c>
      <c r="K7214" s="145" t="str">
        <f>IF(Proc[[#This Row],[Author]]="Marcela Urrego",VLOOKUP(LEFT(Proc[[#This Row],[Requested]],1),Table3[#All],2,0),VLOOKUP(Proc[[#This Row],[Author]],Table4[],2,0))</f>
        <v>LS</v>
      </c>
      <c r="L7214" s="148" t="s">
        <v>7174</v>
      </c>
      <c r="M7214" s="140">
        <v>46065</v>
      </c>
      <c r="N7214" s="140"/>
      <c r="O7214" s="140"/>
      <c r="P7214" s="140" t="str">
        <f ca="1">IF(Proc[[#This Row],[DaysAgeing]]&gt;5,"yep","on track")</f>
        <v>yep</v>
      </c>
      <c r="Q7214" s="2">
        <f ca="1">IF(Proc[[#This Row],[DateClosed]]="",ABS(NETWORKDAYS(Proc[[#This Row],[DateOpened]],TODAY()))-1,ABS(NETWORKDAYS(Proc[[#This Row],[DateOpened]],Proc[[#This Row],[DateClosed]]))-1)</f>
        <v>36</v>
      </c>
      <c r="R7214" s="140" t="s">
        <v>488</v>
      </c>
      <c r="S7214" s="145"/>
      <c r="T7214" s="153">
        <v>7213</v>
      </c>
    </row>
    <row r="7215" spans="1:20" hidden="1">
      <c r="A7215" s="146" t="s">
        <v>7148</v>
      </c>
      <c r="B7215" s="145" t="str">
        <f>IFERROR(VLOOKUP(Proc[[#This Row],[App]],Table2[],3,0),"open")</f>
        <v>ok</v>
      </c>
      <c r="C7215" s="146" t="s">
        <v>369</v>
      </c>
      <c r="D7215" s="152" t="s">
        <v>6848</v>
      </c>
      <c r="E7215" s="152" t="s">
        <v>7121</v>
      </c>
      <c r="F7215" s="145" t="s">
        <v>7121</v>
      </c>
      <c r="G7215" s="146" t="s">
        <v>400</v>
      </c>
      <c r="H7215" s="145" t="str">
        <f>IF(Proc[[#This Row],[type]]="LFF (MDG-F)",MID(Proc[[#This Row],[Obj]],13,10),"")</f>
        <v/>
      </c>
      <c r="I7215" s="152"/>
      <c r="J7215" s="145" t="b">
        <f>Proc[[#This Row],[Requested]]=Proc[[#This Row],[CurrentParent]]</f>
        <v>1</v>
      </c>
      <c r="K7215" s="145" t="str">
        <f>IF(Proc[[#This Row],[Author]]="Marcela Urrego",VLOOKUP(LEFT(Proc[[#This Row],[Requested]],1),Table3[#All],2,0),VLOOKUP(Proc[[#This Row],[Author]],Table4[],2,0))</f>
        <v>LS</v>
      </c>
      <c r="L7215" s="148" t="s">
        <v>7174</v>
      </c>
      <c r="M7215" s="140">
        <v>46065</v>
      </c>
      <c r="N7215" s="140"/>
      <c r="O7215" s="140"/>
      <c r="P7215" s="140" t="str">
        <f ca="1">IF(Proc[[#This Row],[DaysAgeing]]&gt;5,"yep","on track")</f>
        <v>yep</v>
      </c>
      <c r="Q7215" s="2">
        <f ca="1">IF(Proc[[#This Row],[DateClosed]]="",ABS(NETWORKDAYS(Proc[[#This Row],[DateOpened]],TODAY()))-1,ABS(NETWORKDAYS(Proc[[#This Row],[DateOpened]],Proc[[#This Row],[DateClosed]]))-1)</f>
        <v>36</v>
      </c>
      <c r="R7215" s="140" t="s">
        <v>488</v>
      </c>
      <c r="S7215" s="145"/>
      <c r="T7215" s="153">
        <v>7214</v>
      </c>
    </row>
    <row r="7216" spans="1:20" hidden="1">
      <c r="A7216" s="146" t="s">
        <v>7148</v>
      </c>
      <c r="B7216" s="145" t="str">
        <f>IFERROR(VLOOKUP(Proc[[#This Row],[App]],Table2[],3,0),"open")</f>
        <v>ok</v>
      </c>
      <c r="C7216" s="146" t="s">
        <v>369</v>
      </c>
      <c r="D7216" s="152" t="s">
        <v>6849</v>
      </c>
      <c r="E7216" s="152" t="s">
        <v>7119</v>
      </c>
      <c r="F7216" s="145" t="s">
        <v>7119</v>
      </c>
      <c r="G7216" s="146" t="s">
        <v>400</v>
      </c>
      <c r="H7216" s="145" t="str">
        <f>IF(Proc[[#This Row],[type]]="LFF (MDG-F)",MID(Proc[[#This Row],[Obj]],13,10),"")</f>
        <v/>
      </c>
      <c r="I7216" s="152"/>
      <c r="J7216" s="145" t="b">
        <f>Proc[[#This Row],[Requested]]=Proc[[#This Row],[CurrentParent]]</f>
        <v>1</v>
      </c>
      <c r="K7216" s="145" t="str">
        <f>IF(Proc[[#This Row],[Author]]="Marcela Urrego",VLOOKUP(LEFT(Proc[[#This Row],[Requested]],1),Table3[#All],2,0),VLOOKUP(Proc[[#This Row],[Author]],Table4[],2,0))</f>
        <v>LS</v>
      </c>
      <c r="L7216" s="148" t="s">
        <v>7174</v>
      </c>
      <c r="M7216" s="140">
        <v>46065</v>
      </c>
      <c r="N7216" s="140"/>
      <c r="O7216" s="140"/>
      <c r="P7216" s="140" t="str">
        <f ca="1">IF(Proc[[#This Row],[DaysAgeing]]&gt;5,"yep","on track")</f>
        <v>yep</v>
      </c>
      <c r="Q7216" s="2">
        <f ca="1">IF(Proc[[#This Row],[DateClosed]]="",ABS(NETWORKDAYS(Proc[[#This Row],[DateOpened]],TODAY()))-1,ABS(NETWORKDAYS(Proc[[#This Row],[DateOpened]],Proc[[#This Row],[DateClosed]]))-1)</f>
        <v>36</v>
      </c>
      <c r="R7216" s="140" t="s">
        <v>488</v>
      </c>
      <c r="S7216" s="145"/>
      <c r="T7216" s="153">
        <v>7215</v>
      </c>
    </row>
    <row r="7217" spans="1:20" hidden="1">
      <c r="A7217" s="146" t="s">
        <v>7148</v>
      </c>
      <c r="B7217" s="145" t="str">
        <f>IFERROR(VLOOKUP(Proc[[#This Row],[App]],Table2[],3,0),"open")</f>
        <v>ok</v>
      </c>
      <c r="C7217" s="146" t="s">
        <v>369</v>
      </c>
      <c r="D7217" s="152" t="s">
        <v>6850</v>
      </c>
      <c r="E7217" s="152" t="s">
        <v>7093</v>
      </c>
      <c r="F7217" s="145" t="s">
        <v>7093</v>
      </c>
      <c r="G7217" s="146" t="s">
        <v>400</v>
      </c>
      <c r="H7217" s="145" t="str">
        <f>IF(Proc[[#This Row],[type]]="LFF (MDG-F)",MID(Proc[[#This Row],[Obj]],13,10),"")</f>
        <v/>
      </c>
      <c r="I7217" s="152"/>
      <c r="J7217" s="145" t="b">
        <f>Proc[[#This Row],[Requested]]=Proc[[#This Row],[CurrentParent]]</f>
        <v>1</v>
      </c>
      <c r="K7217" s="145" t="str">
        <f>IF(Proc[[#This Row],[Author]]="Marcela Urrego",VLOOKUP(LEFT(Proc[[#This Row],[Requested]],1),Table3[#All],2,0),VLOOKUP(Proc[[#This Row],[Author]],Table4[],2,0))</f>
        <v>LS</v>
      </c>
      <c r="L7217" s="148" t="s">
        <v>7174</v>
      </c>
      <c r="M7217" s="140">
        <v>46065</v>
      </c>
      <c r="N7217" s="140"/>
      <c r="O7217" s="140"/>
      <c r="P7217" s="140" t="str">
        <f ca="1">IF(Proc[[#This Row],[DaysAgeing]]&gt;5,"yep","on track")</f>
        <v>yep</v>
      </c>
      <c r="Q7217" s="2">
        <f ca="1">IF(Proc[[#This Row],[DateClosed]]="",ABS(NETWORKDAYS(Proc[[#This Row],[DateOpened]],TODAY()))-1,ABS(NETWORKDAYS(Proc[[#This Row],[DateOpened]],Proc[[#This Row],[DateClosed]]))-1)</f>
        <v>36</v>
      </c>
      <c r="R7217" s="140" t="s">
        <v>488</v>
      </c>
      <c r="S7217" s="145"/>
      <c r="T7217" s="153">
        <v>7216</v>
      </c>
    </row>
    <row r="7218" spans="1:20" hidden="1">
      <c r="A7218" s="146" t="s">
        <v>7148</v>
      </c>
      <c r="B7218" s="145" t="str">
        <f>IFERROR(VLOOKUP(Proc[[#This Row],[App]],Table2[],3,0),"open")</f>
        <v>ok</v>
      </c>
      <c r="C7218" s="146" t="s">
        <v>369</v>
      </c>
      <c r="D7218" s="152" t="s">
        <v>6851</v>
      </c>
      <c r="E7218" s="152" t="s">
        <v>7123</v>
      </c>
      <c r="F7218" s="145" t="s">
        <v>7123</v>
      </c>
      <c r="G7218" s="146" t="s">
        <v>400</v>
      </c>
      <c r="H7218" s="145" t="str">
        <f>IF(Proc[[#This Row],[type]]="LFF (MDG-F)",MID(Proc[[#This Row],[Obj]],13,10),"")</f>
        <v/>
      </c>
      <c r="I7218" s="152"/>
      <c r="J7218" s="145" t="b">
        <f>Proc[[#This Row],[Requested]]=Proc[[#This Row],[CurrentParent]]</f>
        <v>1</v>
      </c>
      <c r="K7218" s="145" t="str">
        <f>IF(Proc[[#This Row],[Author]]="Marcela Urrego",VLOOKUP(LEFT(Proc[[#This Row],[Requested]],1),Table3[#All],2,0),VLOOKUP(Proc[[#This Row],[Author]],Table4[],2,0))</f>
        <v>LS</v>
      </c>
      <c r="L7218" s="148" t="s">
        <v>7174</v>
      </c>
      <c r="M7218" s="140">
        <v>46065</v>
      </c>
      <c r="N7218" s="140"/>
      <c r="O7218" s="140"/>
      <c r="P7218" s="140" t="str">
        <f ca="1">IF(Proc[[#This Row],[DaysAgeing]]&gt;5,"yep","on track")</f>
        <v>yep</v>
      </c>
      <c r="Q7218" s="2">
        <f ca="1">IF(Proc[[#This Row],[DateClosed]]="",ABS(NETWORKDAYS(Proc[[#This Row],[DateOpened]],TODAY()))-1,ABS(NETWORKDAYS(Proc[[#This Row],[DateOpened]],Proc[[#This Row],[DateClosed]]))-1)</f>
        <v>36</v>
      </c>
      <c r="R7218" s="140" t="s">
        <v>488</v>
      </c>
      <c r="S7218" s="145"/>
      <c r="T7218" s="153">
        <v>7217</v>
      </c>
    </row>
    <row r="7219" spans="1:20" hidden="1">
      <c r="A7219" s="146" t="s">
        <v>7148</v>
      </c>
      <c r="B7219" s="145" t="str">
        <f>IFERROR(VLOOKUP(Proc[[#This Row],[App]],Table2[],3,0),"open")</f>
        <v>ok</v>
      </c>
      <c r="C7219" s="146" t="s">
        <v>369</v>
      </c>
      <c r="D7219" s="152" t="s">
        <v>6852</v>
      </c>
      <c r="E7219" s="152" t="s">
        <v>7124</v>
      </c>
      <c r="F7219" s="145" t="s">
        <v>7124</v>
      </c>
      <c r="G7219" s="146" t="s">
        <v>400</v>
      </c>
      <c r="H7219" s="145" t="str">
        <f>IF(Proc[[#This Row],[type]]="LFF (MDG-F)",MID(Proc[[#This Row],[Obj]],13,10),"")</f>
        <v/>
      </c>
      <c r="I7219" s="152"/>
      <c r="J7219" s="145" t="b">
        <f>Proc[[#This Row],[Requested]]=Proc[[#This Row],[CurrentParent]]</f>
        <v>1</v>
      </c>
      <c r="K7219" s="145" t="str">
        <f>IF(Proc[[#This Row],[Author]]="Marcela Urrego",VLOOKUP(LEFT(Proc[[#This Row],[Requested]],1),Table3[#All],2,0),VLOOKUP(Proc[[#This Row],[Author]],Table4[],2,0))</f>
        <v>LS</v>
      </c>
      <c r="L7219" s="148" t="s">
        <v>7174</v>
      </c>
      <c r="M7219" s="140">
        <v>46065</v>
      </c>
      <c r="N7219" s="140"/>
      <c r="O7219" s="140"/>
      <c r="P7219" s="140" t="str">
        <f ca="1">IF(Proc[[#This Row],[DaysAgeing]]&gt;5,"yep","on track")</f>
        <v>yep</v>
      </c>
      <c r="Q7219" s="2">
        <f ca="1">IF(Proc[[#This Row],[DateClosed]]="",ABS(NETWORKDAYS(Proc[[#This Row],[DateOpened]],TODAY()))-1,ABS(NETWORKDAYS(Proc[[#This Row],[DateOpened]],Proc[[#This Row],[DateClosed]]))-1)</f>
        <v>36</v>
      </c>
      <c r="R7219" s="140" t="s">
        <v>488</v>
      </c>
      <c r="S7219" s="145"/>
      <c r="T7219" s="153">
        <v>7218</v>
      </c>
    </row>
    <row r="7220" spans="1:20" hidden="1">
      <c r="A7220" s="146" t="s">
        <v>7148</v>
      </c>
      <c r="B7220" s="145" t="str">
        <f>IFERROR(VLOOKUP(Proc[[#This Row],[App]],Table2[],3,0),"open")</f>
        <v>ok</v>
      </c>
      <c r="C7220" s="147" t="s">
        <v>369</v>
      </c>
      <c r="D7220" s="152" t="s">
        <v>6853</v>
      </c>
      <c r="E7220" s="152" t="s">
        <v>7123</v>
      </c>
      <c r="F7220" s="148" t="s">
        <v>7123</v>
      </c>
      <c r="G7220" s="146" t="s">
        <v>406</v>
      </c>
      <c r="H7220" s="145" t="str">
        <f>IF(Proc[[#This Row],[type]]="LFF (MDG-F)",MID(Proc[[#This Row],[Obj]],13,10),"")</f>
        <v>2123C00104</v>
      </c>
      <c r="I7220" s="152"/>
      <c r="J7220" s="145" t="b">
        <f>Proc[[#This Row],[Requested]]=Proc[[#This Row],[CurrentParent]]</f>
        <v>1</v>
      </c>
      <c r="K7220" s="145" t="str">
        <f>IF(Proc[[#This Row],[Author]]="Marcela Urrego",VLOOKUP(LEFT(Proc[[#This Row],[Requested]],1),Table3[#All],2,0),VLOOKUP(Proc[[#This Row],[Author]],Table4[],2,0))</f>
        <v>LS</v>
      </c>
      <c r="L7220" s="148" t="s">
        <v>7174</v>
      </c>
      <c r="M7220" s="140">
        <v>46065</v>
      </c>
      <c r="N7220" s="140"/>
      <c r="O7220" s="140"/>
      <c r="P7220" s="140" t="str">
        <f ca="1">IF(Proc[[#This Row],[DaysAgeing]]&gt;5,"yep","on track")</f>
        <v>yep</v>
      </c>
      <c r="Q7220" s="2">
        <f ca="1">IF(Proc[[#This Row],[DateClosed]]="",ABS(NETWORKDAYS(Proc[[#This Row],[DateOpened]],TODAY()))-1,ABS(NETWORKDAYS(Proc[[#This Row],[DateOpened]],Proc[[#This Row],[DateClosed]]))-1)</f>
        <v>36</v>
      </c>
      <c r="R7220" s="140" t="s">
        <v>488</v>
      </c>
      <c r="S7220" s="145"/>
      <c r="T7220" s="153">
        <v>7219</v>
      </c>
    </row>
    <row r="7221" spans="1:20" hidden="1">
      <c r="A7221" s="146" t="s">
        <v>7148</v>
      </c>
      <c r="B7221" s="145" t="str">
        <f>IFERROR(VLOOKUP(Proc[[#This Row],[App]],Table2[],3,0),"open")</f>
        <v>ok</v>
      </c>
      <c r="C7221" s="146" t="s">
        <v>369</v>
      </c>
      <c r="D7221" s="152" t="s">
        <v>6854</v>
      </c>
      <c r="E7221" s="152" t="s">
        <v>7125</v>
      </c>
      <c r="F7221" s="145" t="s">
        <v>7125</v>
      </c>
      <c r="G7221" s="146" t="s">
        <v>400</v>
      </c>
      <c r="H7221" s="145" t="str">
        <f>IF(Proc[[#This Row],[type]]="LFF (MDG-F)",MID(Proc[[#This Row],[Obj]],13,10),"")</f>
        <v/>
      </c>
      <c r="I7221" s="152"/>
      <c r="J7221" s="145" t="b">
        <f>Proc[[#This Row],[Requested]]=Proc[[#This Row],[CurrentParent]]</f>
        <v>1</v>
      </c>
      <c r="K7221" s="145" t="str">
        <f>IF(Proc[[#This Row],[Author]]="Marcela Urrego",VLOOKUP(LEFT(Proc[[#This Row],[Requested]],1),Table3[#All],2,0),VLOOKUP(Proc[[#This Row],[Author]],Table4[],2,0))</f>
        <v>LS</v>
      </c>
      <c r="L7221" s="148" t="s">
        <v>7174</v>
      </c>
      <c r="M7221" s="140">
        <v>46065</v>
      </c>
      <c r="N7221" s="140"/>
      <c r="O7221" s="140"/>
      <c r="P7221" s="140" t="str">
        <f ca="1">IF(Proc[[#This Row],[DaysAgeing]]&gt;5,"yep","on track")</f>
        <v>yep</v>
      </c>
      <c r="Q7221" s="2">
        <f ca="1">IF(Proc[[#This Row],[DateClosed]]="",ABS(NETWORKDAYS(Proc[[#This Row],[DateOpened]],TODAY()))-1,ABS(NETWORKDAYS(Proc[[#This Row],[DateOpened]],Proc[[#This Row],[DateClosed]]))-1)</f>
        <v>36</v>
      </c>
      <c r="R7221" s="140" t="s">
        <v>488</v>
      </c>
      <c r="S7221" s="145"/>
      <c r="T7221" s="153">
        <v>7220</v>
      </c>
    </row>
    <row r="7222" spans="1:20" hidden="1">
      <c r="A7222" s="146" t="s">
        <v>7148</v>
      </c>
      <c r="B7222" s="145" t="str">
        <f>IFERROR(VLOOKUP(Proc[[#This Row],[App]],Table2[],3,0),"open")</f>
        <v>ok</v>
      </c>
      <c r="C7222" s="146" t="s">
        <v>369</v>
      </c>
      <c r="D7222" s="152" t="s">
        <v>6855</v>
      </c>
      <c r="E7222" s="152" t="s">
        <v>7126</v>
      </c>
      <c r="F7222" s="145" t="s">
        <v>7126</v>
      </c>
      <c r="G7222" s="146" t="s">
        <v>400</v>
      </c>
      <c r="H7222" s="145" t="str">
        <f>IF(Proc[[#This Row],[type]]="LFF (MDG-F)",MID(Proc[[#This Row],[Obj]],13,10),"")</f>
        <v/>
      </c>
      <c r="I7222" s="152"/>
      <c r="J7222" s="145" t="b">
        <f>Proc[[#This Row],[Requested]]=Proc[[#This Row],[CurrentParent]]</f>
        <v>1</v>
      </c>
      <c r="K7222" s="145" t="str">
        <f>IF(Proc[[#This Row],[Author]]="Marcela Urrego",VLOOKUP(LEFT(Proc[[#This Row],[Requested]],1),Table3[#All],2,0),VLOOKUP(Proc[[#This Row],[Author]],Table4[],2,0))</f>
        <v>LS</v>
      </c>
      <c r="L7222" s="148" t="s">
        <v>7174</v>
      </c>
      <c r="M7222" s="140">
        <v>46065</v>
      </c>
      <c r="N7222" s="140"/>
      <c r="O7222" s="140"/>
      <c r="P7222" s="140" t="str">
        <f ca="1">IF(Proc[[#This Row],[DaysAgeing]]&gt;5,"yep","on track")</f>
        <v>yep</v>
      </c>
      <c r="Q7222" s="2">
        <f ca="1">IF(Proc[[#This Row],[DateClosed]]="",ABS(NETWORKDAYS(Proc[[#This Row],[DateOpened]],TODAY()))-1,ABS(NETWORKDAYS(Proc[[#This Row],[DateOpened]],Proc[[#This Row],[DateClosed]]))-1)</f>
        <v>36</v>
      </c>
      <c r="R7222" s="140" t="s">
        <v>488</v>
      </c>
      <c r="S7222" s="145"/>
      <c r="T7222" s="153">
        <v>7221</v>
      </c>
    </row>
    <row r="7223" spans="1:20" hidden="1">
      <c r="A7223" s="146" t="s">
        <v>7148</v>
      </c>
      <c r="B7223" s="145" t="str">
        <f>IFERROR(VLOOKUP(Proc[[#This Row],[App]],Table2[],3,0),"open")</f>
        <v>ok</v>
      </c>
      <c r="C7223" s="146" t="s">
        <v>369</v>
      </c>
      <c r="D7223" s="152" t="s">
        <v>6856</v>
      </c>
      <c r="E7223" s="152" t="s">
        <v>7127</v>
      </c>
      <c r="F7223" s="145" t="s">
        <v>7127</v>
      </c>
      <c r="G7223" s="146" t="s">
        <v>400</v>
      </c>
      <c r="H7223" s="145" t="str">
        <f>IF(Proc[[#This Row],[type]]="LFF (MDG-F)",MID(Proc[[#This Row],[Obj]],13,10),"")</f>
        <v/>
      </c>
      <c r="I7223" s="152"/>
      <c r="J7223" s="145" t="b">
        <f>Proc[[#This Row],[Requested]]=Proc[[#This Row],[CurrentParent]]</f>
        <v>1</v>
      </c>
      <c r="K7223" s="145" t="str">
        <f>IF(Proc[[#This Row],[Author]]="Marcela Urrego",VLOOKUP(LEFT(Proc[[#This Row],[Requested]],1),Table3[#All],2,0),VLOOKUP(Proc[[#This Row],[Author]],Table4[],2,0))</f>
        <v>LS</v>
      </c>
      <c r="L7223" s="148" t="s">
        <v>7174</v>
      </c>
      <c r="M7223" s="140">
        <v>46065</v>
      </c>
      <c r="N7223" s="140"/>
      <c r="O7223" s="140"/>
      <c r="P7223" s="140" t="str">
        <f ca="1">IF(Proc[[#This Row],[DaysAgeing]]&gt;5,"yep","on track")</f>
        <v>yep</v>
      </c>
      <c r="Q7223" s="2">
        <f ca="1">IF(Proc[[#This Row],[DateClosed]]="",ABS(NETWORKDAYS(Proc[[#This Row],[DateOpened]],TODAY()))-1,ABS(NETWORKDAYS(Proc[[#This Row],[DateOpened]],Proc[[#This Row],[DateClosed]]))-1)</f>
        <v>36</v>
      </c>
      <c r="R7223" s="140" t="s">
        <v>488</v>
      </c>
      <c r="S7223" s="145"/>
      <c r="T7223" s="153">
        <v>7222</v>
      </c>
    </row>
    <row r="7224" spans="1:20" hidden="1">
      <c r="A7224" s="146" t="s">
        <v>7148</v>
      </c>
      <c r="B7224" s="145" t="str">
        <f>IFERROR(VLOOKUP(Proc[[#This Row],[App]],Table2[],3,0),"open")</f>
        <v>ok</v>
      </c>
      <c r="C7224" s="146" t="s">
        <v>369</v>
      </c>
      <c r="D7224" s="152" t="s">
        <v>6857</v>
      </c>
      <c r="E7224" s="152" t="s">
        <v>7127</v>
      </c>
      <c r="F7224" s="145" t="s">
        <v>7127</v>
      </c>
      <c r="G7224" s="146" t="s">
        <v>400</v>
      </c>
      <c r="H7224" s="145" t="str">
        <f>IF(Proc[[#This Row],[type]]="LFF (MDG-F)",MID(Proc[[#This Row],[Obj]],13,10),"")</f>
        <v/>
      </c>
      <c r="I7224" s="152"/>
      <c r="J7224" s="145" t="b">
        <f>Proc[[#This Row],[Requested]]=Proc[[#This Row],[CurrentParent]]</f>
        <v>1</v>
      </c>
      <c r="K7224" s="145" t="str">
        <f>IF(Proc[[#This Row],[Author]]="Marcela Urrego",VLOOKUP(LEFT(Proc[[#This Row],[Requested]],1),Table3[#All],2,0),VLOOKUP(Proc[[#This Row],[Author]],Table4[],2,0))</f>
        <v>LS</v>
      </c>
      <c r="L7224" s="148" t="s">
        <v>7174</v>
      </c>
      <c r="M7224" s="140">
        <v>46065</v>
      </c>
      <c r="N7224" s="140"/>
      <c r="O7224" s="140"/>
      <c r="P7224" s="140" t="str">
        <f ca="1">IF(Proc[[#This Row],[DaysAgeing]]&gt;5,"yep","on track")</f>
        <v>yep</v>
      </c>
      <c r="Q7224" s="2">
        <f ca="1">IF(Proc[[#This Row],[DateClosed]]="",ABS(NETWORKDAYS(Proc[[#This Row],[DateOpened]],TODAY()))-1,ABS(NETWORKDAYS(Proc[[#This Row],[DateOpened]],Proc[[#This Row],[DateClosed]]))-1)</f>
        <v>36</v>
      </c>
      <c r="R7224" s="140" t="s">
        <v>488</v>
      </c>
      <c r="S7224" s="145"/>
      <c r="T7224" s="153">
        <v>7223</v>
      </c>
    </row>
    <row r="7225" spans="1:20" hidden="1">
      <c r="A7225" s="146" t="s">
        <v>7148</v>
      </c>
      <c r="B7225" s="145" t="str">
        <f>IFERROR(VLOOKUP(Proc[[#This Row],[App]],Table2[],3,0),"open")</f>
        <v>ok</v>
      </c>
      <c r="C7225" s="146" t="s">
        <v>369</v>
      </c>
      <c r="D7225" s="152" t="s">
        <v>6858</v>
      </c>
      <c r="E7225" s="152" t="s">
        <v>7127</v>
      </c>
      <c r="F7225" s="145" t="s">
        <v>7127</v>
      </c>
      <c r="G7225" s="146" t="s">
        <v>400</v>
      </c>
      <c r="H7225" s="145" t="str">
        <f>IF(Proc[[#This Row],[type]]="LFF (MDG-F)",MID(Proc[[#This Row],[Obj]],13,10),"")</f>
        <v/>
      </c>
      <c r="I7225" s="152"/>
      <c r="J7225" s="145" t="b">
        <f>Proc[[#This Row],[Requested]]=Proc[[#This Row],[CurrentParent]]</f>
        <v>1</v>
      </c>
      <c r="K7225" s="145" t="str">
        <f>IF(Proc[[#This Row],[Author]]="Marcela Urrego",VLOOKUP(LEFT(Proc[[#This Row],[Requested]],1),Table3[#All],2,0),VLOOKUP(Proc[[#This Row],[Author]],Table4[],2,0))</f>
        <v>LS</v>
      </c>
      <c r="L7225" s="148" t="s">
        <v>7174</v>
      </c>
      <c r="M7225" s="140">
        <v>46065</v>
      </c>
      <c r="N7225" s="140"/>
      <c r="O7225" s="140"/>
      <c r="P7225" s="140" t="str">
        <f ca="1">IF(Proc[[#This Row],[DaysAgeing]]&gt;5,"yep","on track")</f>
        <v>yep</v>
      </c>
      <c r="Q7225" s="2">
        <f ca="1">IF(Proc[[#This Row],[DateClosed]]="",ABS(NETWORKDAYS(Proc[[#This Row],[DateOpened]],TODAY()))-1,ABS(NETWORKDAYS(Proc[[#This Row],[DateOpened]],Proc[[#This Row],[DateClosed]]))-1)</f>
        <v>36</v>
      </c>
      <c r="R7225" s="140" t="s">
        <v>488</v>
      </c>
      <c r="S7225" s="145"/>
      <c r="T7225" s="153">
        <v>7224</v>
      </c>
    </row>
    <row r="7226" spans="1:20" hidden="1">
      <c r="A7226" s="146" t="s">
        <v>7148</v>
      </c>
      <c r="B7226" s="145" t="str">
        <f>IFERROR(VLOOKUP(Proc[[#This Row],[App]],Table2[],3,0),"open")</f>
        <v>ok</v>
      </c>
      <c r="C7226" s="146" t="s">
        <v>369</v>
      </c>
      <c r="D7226" s="152" t="s">
        <v>6859</v>
      </c>
      <c r="E7226" s="152" t="s">
        <v>7127</v>
      </c>
      <c r="F7226" s="145" t="s">
        <v>7127</v>
      </c>
      <c r="G7226" s="146" t="s">
        <v>400</v>
      </c>
      <c r="H7226" s="145" t="str">
        <f>IF(Proc[[#This Row],[type]]="LFF (MDG-F)",MID(Proc[[#This Row],[Obj]],13,10),"")</f>
        <v/>
      </c>
      <c r="I7226" s="152"/>
      <c r="J7226" s="145" t="b">
        <f>Proc[[#This Row],[Requested]]=Proc[[#This Row],[CurrentParent]]</f>
        <v>1</v>
      </c>
      <c r="K7226" s="145" t="str">
        <f>IF(Proc[[#This Row],[Author]]="Marcela Urrego",VLOOKUP(LEFT(Proc[[#This Row],[Requested]],1),Table3[#All],2,0),VLOOKUP(Proc[[#This Row],[Author]],Table4[],2,0))</f>
        <v>LS</v>
      </c>
      <c r="L7226" s="148" t="s">
        <v>7174</v>
      </c>
      <c r="M7226" s="140">
        <v>46065</v>
      </c>
      <c r="N7226" s="140"/>
      <c r="O7226" s="140"/>
      <c r="P7226" s="140" t="str">
        <f ca="1">IF(Proc[[#This Row],[DaysAgeing]]&gt;5,"yep","on track")</f>
        <v>yep</v>
      </c>
      <c r="Q7226" s="2">
        <f ca="1">IF(Proc[[#This Row],[DateClosed]]="",ABS(NETWORKDAYS(Proc[[#This Row],[DateOpened]],TODAY()))-1,ABS(NETWORKDAYS(Proc[[#This Row],[DateOpened]],Proc[[#This Row],[DateClosed]]))-1)</f>
        <v>36</v>
      </c>
      <c r="R7226" s="140" t="s">
        <v>488</v>
      </c>
      <c r="S7226" s="145"/>
      <c r="T7226" s="153">
        <v>7225</v>
      </c>
    </row>
    <row r="7227" spans="1:20" hidden="1">
      <c r="A7227" s="146" t="s">
        <v>7148</v>
      </c>
      <c r="B7227" s="145" t="str">
        <f>IFERROR(VLOOKUP(Proc[[#This Row],[App]],Table2[],3,0),"open")</f>
        <v>ok</v>
      </c>
      <c r="C7227" s="146" t="s">
        <v>369</v>
      </c>
      <c r="D7227" s="152" t="s">
        <v>6860</v>
      </c>
      <c r="E7227" s="152" t="s">
        <v>7128</v>
      </c>
      <c r="F7227" s="145" t="s">
        <v>7128</v>
      </c>
      <c r="G7227" s="146" t="s">
        <v>400</v>
      </c>
      <c r="H7227" s="145" t="str">
        <f>IF(Proc[[#This Row],[type]]="LFF (MDG-F)",MID(Proc[[#This Row],[Obj]],13,10),"")</f>
        <v/>
      </c>
      <c r="I7227" s="152"/>
      <c r="J7227" s="145" t="b">
        <f>Proc[[#This Row],[Requested]]=Proc[[#This Row],[CurrentParent]]</f>
        <v>1</v>
      </c>
      <c r="K7227" s="145" t="str">
        <f>IF(Proc[[#This Row],[Author]]="Marcela Urrego",VLOOKUP(LEFT(Proc[[#This Row],[Requested]],1),Table3[#All],2,0),VLOOKUP(Proc[[#This Row],[Author]],Table4[],2,0))</f>
        <v>LS</v>
      </c>
      <c r="L7227" s="148" t="s">
        <v>7174</v>
      </c>
      <c r="M7227" s="140">
        <v>46065</v>
      </c>
      <c r="N7227" s="140"/>
      <c r="O7227" s="140"/>
      <c r="P7227" s="140" t="str">
        <f ca="1">IF(Proc[[#This Row],[DaysAgeing]]&gt;5,"yep","on track")</f>
        <v>yep</v>
      </c>
      <c r="Q7227" s="2">
        <f ca="1">IF(Proc[[#This Row],[DateClosed]]="",ABS(NETWORKDAYS(Proc[[#This Row],[DateOpened]],TODAY()))-1,ABS(NETWORKDAYS(Proc[[#This Row],[DateOpened]],Proc[[#This Row],[DateClosed]]))-1)</f>
        <v>36</v>
      </c>
      <c r="R7227" s="140" t="s">
        <v>488</v>
      </c>
      <c r="S7227" s="145"/>
      <c r="T7227" s="153">
        <v>7226</v>
      </c>
    </row>
    <row r="7228" spans="1:20" hidden="1">
      <c r="A7228" s="146" t="s">
        <v>7148</v>
      </c>
      <c r="B7228" s="145" t="str">
        <f>IFERROR(VLOOKUP(Proc[[#This Row],[App]],Table2[],3,0),"open")</f>
        <v>ok</v>
      </c>
      <c r="C7228" s="146" t="s">
        <v>369</v>
      </c>
      <c r="D7228" s="152" t="s">
        <v>6861</v>
      </c>
      <c r="E7228" s="152" t="s">
        <v>7129</v>
      </c>
      <c r="F7228" s="145" t="s">
        <v>7129</v>
      </c>
      <c r="G7228" s="146" t="s">
        <v>400</v>
      </c>
      <c r="H7228" s="145" t="str">
        <f>IF(Proc[[#This Row],[type]]="LFF (MDG-F)",MID(Proc[[#This Row],[Obj]],13,10),"")</f>
        <v/>
      </c>
      <c r="I7228" s="152"/>
      <c r="J7228" s="145" t="b">
        <f>Proc[[#This Row],[Requested]]=Proc[[#This Row],[CurrentParent]]</f>
        <v>1</v>
      </c>
      <c r="K7228" s="145" t="str">
        <f>IF(Proc[[#This Row],[Author]]="Marcela Urrego",VLOOKUP(LEFT(Proc[[#This Row],[Requested]],1),Table3[#All],2,0),VLOOKUP(Proc[[#This Row],[Author]],Table4[],2,0))</f>
        <v>LS</v>
      </c>
      <c r="L7228" s="148" t="s">
        <v>7174</v>
      </c>
      <c r="M7228" s="140">
        <v>46065</v>
      </c>
      <c r="N7228" s="140"/>
      <c r="O7228" s="140"/>
      <c r="P7228" s="140" t="str">
        <f ca="1">IF(Proc[[#This Row],[DaysAgeing]]&gt;5,"yep","on track")</f>
        <v>yep</v>
      </c>
      <c r="Q7228" s="2">
        <f ca="1">IF(Proc[[#This Row],[DateClosed]]="",ABS(NETWORKDAYS(Proc[[#This Row],[DateOpened]],TODAY()))-1,ABS(NETWORKDAYS(Proc[[#This Row],[DateOpened]],Proc[[#This Row],[DateClosed]]))-1)</f>
        <v>36</v>
      </c>
      <c r="R7228" s="140" t="s">
        <v>488</v>
      </c>
      <c r="S7228" s="145"/>
      <c r="T7228" s="153">
        <v>7227</v>
      </c>
    </row>
    <row r="7229" spans="1:20" hidden="1">
      <c r="A7229" s="146" t="s">
        <v>7148</v>
      </c>
      <c r="B7229" s="153" t="str">
        <f>IFERROR(VLOOKUP(Proc[[#This Row],[App]],Table2[],3,0),"open")</f>
        <v>ok</v>
      </c>
      <c r="C7229" s="146" t="s">
        <v>369</v>
      </c>
      <c r="D7229" s="152" t="s">
        <v>6862</v>
      </c>
      <c r="E7229" s="152" t="s">
        <v>1081</v>
      </c>
      <c r="F7229" s="145" t="s">
        <v>1081</v>
      </c>
      <c r="G7229" s="146" t="s">
        <v>400</v>
      </c>
      <c r="H7229" s="145" t="str">
        <f>IF(Proc[[#This Row],[type]]="LFF (MDG-F)",MID(Proc[[#This Row],[Obj]],13,10),"")</f>
        <v/>
      </c>
      <c r="I7229" s="152"/>
      <c r="J7229" s="145" t="b">
        <f>Proc[[#This Row],[Requested]]=Proc[[#This Row],[CurrentParent]]</f>
        <v>1</v>
      </c>
      <c r="K7229" s="153" t="str">
        <f>IF(Proc[[#This Row],[Author]]="Marcela Urrego",VLOOKUP(LEFT(Proc[[#This Row],[Requested]],1),Table3[#All],2,0),VLOOKUP(Proc[[#This Row],[Author]],Table4[],2,0))</f>
        <v>LS</v>
      </c>
      <c r="L7229" s="148" t="s">
        <v>7174</v>
      </c>
      <c r="M7229" s="140">
        <v>46065</v>
      </c>
      <c r="N7229" s="140"/>
      <c r="O7229" s="140"/>
      <c r="P7229" s="140" t="str">
        <f ca="1">IF(Proc[[#This Row],[DaysAgeing]]&gt;5,"yep","on track")</f>
        <v>yep</v>
      </c>
      <c r="Q7229" s="2">
        <f ca="1">IF(Proc[[#This Row],[DateClosed]]="",ABS(NETWORKDAYS(Proc[[#This Row],[DateOpened]],TODAY()))-1,ABS(NETWORKDAYS(Proc[[#This Row],[DateOpened]],Proc[[#This Row],[DateClosed]]))-1)</f>
        <v>36</v>
      </c>
      <c r="R7229" s="140" t="s">
        <v>488</v>
      </c>
      <c r="S7229" s="145"/>
      <c r="T7229" s="153">
        <v>7228</v>
      </c>
    </row>
    <row r="7230" spans="1:20" hidden="1">
      <c r="A7230" s="146" t="s">
        <v>7148</v>
      </c>
      <c r="B7230" s="153" t="str">
        <f>IFERROR(VLOOKUP(Proc[[#This Row],[App]],Table2[],3,0),"open")</f>
        <v>ok</v>
      </c>
      <c r="C7230" s="146" t="s">
        <v>369</v>
      </c>
      <c r="D7230" s="152" t="s">
        <v>6863</v>
      </c>
      <c r="E7230" s="152" t="s">
        <v>1081</v>
      </c>
      <c r="F7230" s="145" t="s">
        <v>1081</v>
      </c>
      <c r="G7230" s="146" t="s">
        <v>400</v>
      </c>
      <c r="H7230" s="145" t="str">
        <f>IF(Proc[[#This Row],[type]]="LFF (MDG-F)",MID(Proc[[#This Row],[Obj]],13,10),"")</f>
        <v/>
      </c>
      <c r="I7230" s="152"/>
      <c r="J7230" s="145" t="b">
        <f>Proc[[#This Row],[Requested]]=Proc[[#This Row],[CurrentParent]]</f>
        <v>1</v>
      </c>
      <c r="K7230" s="153" t="str">
        <f>IF(Proc[[#This Row],[Author]]="Marcela Urrego",VLOOKUP(LEFT(Proc[[#This Row],[Requested]],1),Table3[#All],2,0),VLOOKUP(Proc[[#This Row],[Author]],Table4[],2,0))</f>
        <v>LS</v>
      </c>
      <c r="L7230" s="148" t="s">
        <v>7174</v>
      </c>
      <c r="M7230" s="140">
        <v>46065</v>
      </c>
      <c r="N7230" s="140"/>
      <c r="O7230" s="140"/>
      <c r="P7230" s="140" t="str">
        <f ca="1">IF(Proc[[#This Row],[DaysAgeing]]&gt;5,"yep","on track")</f>
        <v>yep</v>
      </c>
      <c r="Q7230" s="2">
        <f ca="1">IF(Proc[[#This Row],[DateClosed]]="",ABS(NETWORKDAYS(Proc[[#This Row],[DateOpened]],TODAY()))-1,ABS(NETWORKDAYS(Proc[[#This Row],[DateOpened]],Proc[[#This Row],[DateClosed]]))-1)</f>
        <v>36</v>
      </c>
      <c r="R7230" s="140" t="s">
        <v>488</v>
      </c>
      <c r="S7230" s="145"/>
      <c r="T7230" s="153">
        <v>7229</v>
      </c>
    </row>
    <row r="7231" spans="1:20" hidden="1">
      <c r="A7231" s="146" t="s">
        <v>7148</v>
      </c>
      <c r="B7231" s="145" t="str">
        <f>IFERROR(VLOOKUP(Proc[[#This Row],[App]],Table2[],3,0),"open")</f>
        <v>ok</v>
      </c>
      <c r="C7231" s="146" t="s">
        <v>369</v>
      </c>
      <c r="D7231" s="152" t="s">
        <v>2269</v>
      </c>
      <c r="E7231" s="152" t="s">
        <v>7129</v>
      </c>
      <c r="F7231" s="145" t="s">
        <v>7129</v>
      </c>
      <c r="G7231" s="146" t="s">
        <v>400</v>
      </c>
      <c r="H7231" s="145" t="str">
        <f>IF(Proc[[#This Row],[type]]="LFF (MDG-F)",MID(Proc[[#This Row],[Obj]],13,10),"")</f>
        <v/>
      </c>
      <c r="I7231" s="152"/>
      <c r="J7231" s="145" t="b">
        <f>Proc[[#This Row],[Requested]]=Proc[[#This Row],[CurrentParent]]</f>
        <v>1</v>
      </c>
      <c r="K7231" s="145" t="str">
        <f>IF(Proc[[#This Row],[Author]]="Marcela Urrego",VLOOKUP(LEFT(Proc[[#This Row],[Requested]],1),Table3[#All],2,0),VLOOKUP(Proc[[#This Row],[Author]],Table4[],2,0))</f>
        <v>LS</v>
      </c>
      <c r="L7231" s="148" t="s">
        <v>7174</v>
      </c>
      <c r="M7231" s="140">
        <v>46065</v>
      </c>
      <c r="N7231" s="140"/>
      <c r="O7231" s="140"/>
      <c r="P7231" s="140" t="str">
        <f ca="1">IF(Proc[[#This Row],[DaysAgeing]]&gt;5,"yep","on track")</f>
        <v>yep</v>
      </c>
      <c r="Q7231" s="2">
        <f ca="1">IF(Proc[[#This Row],[DateClosed]]="",ABS(NETWORKDAYS(Proc[[#This Row],[DateOpened]],TODAY()))-1,ABS(NETWORKDAYS(Proc[[#This Row],[DateOpened]],Proc[[#This Row],[DateClosed]]))-1)</f>
        <v>36</v>
      </c>
      <c r="R7231" s="140" t="s">
        <v>488</v>
      </c>
      <c r="S7231" s="145"/>
      <c r="T7231" s="153">
        <v>7230</v>
      </c>
    </row>
    <row r="7232" spans="1:20" hidden="1">
      <c r="A7232" s="146" t="s">
        <v>7148</v>
      </c>
      <c r="B7232" s="145" t="str">
        <f>IFERROR(VLOOKUP(Proc[[#This Row],[App]],Table2[],3,0),"open")</f>
        <v>ok</v>
      </c>
      <c r="C7232" s="146" t="s">
        <v>369</v>
      </c>
      <c r="D7232" s="152" t="s">
        <v>6864</v>
      </c>
      <c r="E7232" s="152" t="s">
        <v>1081</v>
      </c>
      <c r="F7232" s="145" t="s">
        <v>1081</v>
      </c>
      <c r="G7232" s="146" t="s">
        <v>400</v>
      </c>
      <c r="H7232" s="145" t="str">
        <f>IF(Proc[[#This Row],[type]]="LFF (MDG-F)",MID(Proc[[#This Row],[Obj]],13,10),"")</f>
        <v/>
      </c>
      <c r="I7232" s="152"/>
      <c r="J7232" s="145" t="b">
        <f>Proc[[#This Row],[Requested]]=Proc[[#This Row],[CurrentParent]]</f>
        <v>1</v>
      </c>
      <c r="K7232" s="145" t="str">
        <f>IF(Proc[[#This Row],[Author]]="Marcela Urrego",VLOOKUP(LEFT(Proc[[#This Row],[Requested]],1),Table3[#All],2,0),VLOOKUP(Proc[[#This Row],[Author]],Table4[],2,0))</f>
        <v>LS</v>
      </c>
      <c r="L7232" s="148" t="s">
        <v>7174</v>
      </c>
      <c r="M7232" s="140">
        <v>46065</v>
      </c>
      <c r="N7232" s="140"/>
      <c r="O7232" s="140"/>
      <c r="P7232" s="140" t="str">
        <f ca="1">IF(Proc[[#This Row],[DaysAgeing]]&gt;5,"yep","on track")</f>
        <v>yep</v>
      </c>
      <c r="Q7232" s="2">
        <f ca="1">IF(Proc[[#This Row],[DateClosed]]="",ABS(NETWORKDAYS(Proc[[#This Row],[DateOpened]],TODAY()))-1,ABS(NETWORKDAYS(Proc[[#This Row],[DateOpened]],Proc[[#This Row],[DateClosed]]))-1)</f>
        <v>36</v>
      </c>
      <c r="R7232" s="140" t="s">
        <v>488</v>
      </c>
      <c r="S7232" s="145"/>
      <c r="T7232" s="153">
        <v>7231</v>
      </c>
    </row>
    <row r="7233" spans="1:20" hidden="1">
      <c r="A7233" s="146" t="s">
        <v>7148</v>
      </c>
      <c r="B7233" s="153" t="str">
        <f>IFERROR(VLOOKUP(Proc[[#This Row],[App]],Table2[],3,0),"open")</f>
        <v>ok</v>
      </c>
      <c r="C7233" s="147" t="s">
        <v>369</v>
      </c>
      <c r="D7233" s="152" t="s">
        <v>6865</v>
      </c>
      <c r="E7233" s="152" t="s">
        <v>2270</v>
      </c>
      <c r="F7233" s="153" t="s">
        <v>2270</v>
      </c>
      <c r="G7233" s="146" t="s">
        <v>406</v>
      </c>
      <c r="H7233" s="145" t="str">
        <f>IF(Proc[[#This Row],[type]]="LFF (MDG-F)",MID(Proc[[#This Row],[Obj]],13,10),"")</f>
        <v>DE10B34000</v>
      </c>
      <c r="I7233" s="152"/>
      <c r="J7233" s="145" t="b">
        <f>Proc[[#This Row],[Requested]]=Proc[[#This Row],[CurrentParent]]</f>
        <v>1</v>
      </c>
      <c r="K7233" s="153" t="str">
        <f>IF(Proc[[#This Row],[Author]]="Marcela Urrego",VLOOKUP(LEFT(Proc[[#This Row],[Requested]],1),Table3[#All],2,0),VLOOKUP(Proc[[#This Row],[Author]],Table4[],2,0))</f>
        <v>LS</v>
      </c>
      <c r="L7233" s="153" t="s">
        <v>7174</v>
      </c>
      <c r="M7233" s="140">
        <v>46065</v>
      </c>
      <c r="N7233" s="140"/>
      <c r="O7233" s="140"/>
      <c r="P7233" s="140" t="str">
        <f ca="1">IF(Proc[[#This Row],[DaysAgeing]]&gt;5,"yep","on track")</f>
        <v>yep</v>
      </c>
      <c r="Q7233" s="2">
        <f ca="1">IF(Proc[[#This Row],[DateClosed]]="",ABS(NETWORKDAYS(Proc[[#This Row],[DateOpened]],TODAY()))-1,ABS(NETWORKDAYS(Proc[[#This Row],[DateOpened]],Proc[[#This Row],[DateClosed]]))-1)</f>
        <v>36</v>
      </c>
      <c r="R7233" s="140" t="s">
        <v>488</v>
      </c>
      <c r="S7233" s="145"/>
      <c r="T7233" s="153">
        <v>7232</v>
      </c>
    </row>
    <row r="7234" spans="1:20" hidden="1">
      <c r="A7234" s="146" t="s">
        <v>7148</v>
      </c>
      <c r="B7234" s="153" t="str">
        <f>IFERROR(VLOOKUP(Proc[[#This Row],[App]],Table2[],3,0),"open")</f>
        <v>ok</v>
      </c>
      <c r="C7234" s="146" t="s">
        <v>369</v>
      </c>
      <c r="D7234" s="152" t="s">
        <v>6866</v>
      </c>
      <c r="E7234" s="152" t="s">
        <v>2270</v>
      </c>
      <c r="F7234" s="153" t="s">
        <v>2270</v>
      </c>
      <c r="G7234" s="146" t="s">
        <v>400</v>
      </c>
      <c r="H7234" s="145" t="str">
        <f>IF(Proc[[#This Row],[type]]="LFF (MDG-F)",MID(Proc[[#This Row],[Obj]],13,10),"")</f>
        <v/>
      </c>
      <c r="I7234" s="152"/>
      <c r="J7234" s="145" t="b">
        <f>Proc[[#This Row],[Requested]]=Proc[[#This Row],[CurrentParent]]</f>
        <v>1</v>
      </c>
      <c r="K7234" s="153" t="str">
        <f>IF(Proc[[#This Row],[Author]]="Marcela Urrego",VLOOKUP(LEFT(Proc[[#This Row],[Requested]],1),Table3[#All],2,0),VLOOKUP(Proc[[#This Row],[Author]],Table4[],2,0))</f>
        <v>LS</v>
      </c>
      <c r="L7234" s="148" t="s">
        <v>7174</v>
      </c>
      <c r="M7234" s="140">
        <v>46065</v>
      </c>
      <c r="N7234" s="140"/>
      <c r="O7234" s="140"/>
      <c r="P7234" s="140" t="str">
        <f ca="1">IF(Proc[[#This Row],[DaysAgeing]]&gt;5,"yep","on track")</f>
        <v>yep</v>
      </c>
      <c r="Q7234" s="2">
        <f ca="1">IF(Proc[[#This Row],[DateClosed]]="",ABS(NETWORKDAYS(Proc[[#This Row],[DateOpened]],TODAY()))-1,ABS(NETWORKDAYS(Proc[[#This Row],[DateOpened]],Proc[[#This Row],[DateClosed]]))-1)</f>
        <v>36</v>
      </c>
      <c r="R7234" s="140" t="s">
        <v>488</v>
      </c>
      <c r="S7234" s="145"/>
      <c r="T7234" s="153">
        <v>7233</v>
      </c>
    </row>
    <row r="7235" spans="1:20" hidden="1">
      <c r="A7235" s="146" t="s">
        <v>7148</v>
      </c>
      <c r="B7235" s="153" t="str">
        <f>IFERROR(VLOOKUP(Proc[[#This Row],[App]],Table2[],3,0),"open")</f>
        <v>ok</v>
      </c>
      <c r="C7235" s="147" t="s">
        <v>369</v>
      </c>
      <c r="D7235" s="152" t="s">
        <v>6867</v>
      </c>
      <c r="E7235" s="152" t="s">
        <v>2270</v>
      </c>
      <c r="F7235" s="153" t="s">
        <v>2270</v>
      </c>
      <c r="G7235" s="146" t="s">
        <v>406</v>
      </c>
      <c r="H7235" s="145" t="str">
        <f>IF(Proc[[#This Row],[type]]="LFF (MDG-F)",MID(Proc[[#This Row],[Obj]],13,10),"")</f>
        <v>1756C00750</v>
      </c>
      <c r="I7235" s="152"/>
      <c r="J7235" s="145" t="b">
        <f>Proc[[#This Row],[Requested]]=Proc[[#This Row],[CurrentParent]]</f>
        <v>1</v>
      </c>
      <c r="K7235" s="153" t="str">
        <f>IF(Proc[[#This Row],[Author]]="Marcela Urrego",VLOOKUP(LEFT(Proc[[#This Row],[Requested]],1),Table3[#All],2,0),VLOOKUP(Proc[[#This Row],[Author]],Table4[],2,0))</f>
        <v>LS</v>
      </c>
      <c r="L7235" s="148" t="s">
        <v>7174</v>
      </c>
      <c r="M7235" s="140">
        <v>46065</v>
      </c>
      <c r="N7235" s="140"/>
      <c r="O7235" s="140"/>
      <c r="P7235" s="140" t="str">
        <f ca="1">IF(Proc[[#This Row],[DaysAgeing]]&gt;5,"yep","on track")</f>
        <v>yep</v>
      </c>
      <c r="Q7235" s="2">
        <f ca="1">IF(Proc[[#This Row],[DateClosed]]="",ABS(NETWORKDAYS(Proc[[#This Row],[DateOpened]],TODAY()))-1,ABS(NETWORKDAYS(Proc[[#This Row],[DateOpened]],Proc[[#This Row],[DateClosed]]))-1)</f>
        <v>36</v>
      </c>
      <c r="R7235" s="140" t="s">
        <v>488</v>
      </c>
      <c r="S7235" s="145"/>
      <c r="T7235" s="153">
        <v>7234</v>
      </c>
    </row>
    <row r="7236" spans="1:20" hidden="1">
      <c r="A7236" s="146" t="s">
        <v>7148</v>
      </c>
      <c r="B7236" s="153" t="str">
        <f>IFERROR(VLOOKUP(Proc[[#This Row],[App]],Table2[],3,0),"open")</f>
        <v>ok</v>
      </c>
      <c r="C7236" s="146" t="s">
        <v>369</v>
      </c>
      <c r="D7236" s="152" t="s">
        <v>6868</v>
      </c>
      <c r="E7236" s="152" t="s">
        <v>2270</v>
      </c>
      <c r="F7236" s="153" t="s">
        <v>2270</v>
      </c>
      <c r="G7236" s="146" t="s">
        <v>400</v>
      </c>
      <c r="H7236" s="145" t="str">
        <f>IF(Proc[[#This Row],[type]]="LFF (MDG-F)",MID(Proc[[#This Row],[Obj]],13,10),"")</f>
        <v/>
      </c>
      <c r="I7236" s="152"/>
      <c r="J7236" s="145" t="b">
        <f>Proc[[#This Row],[Requested]]=Proc[[#This Row],[CurrentParent]]</f>
        <v>1</v>
      </c>
      <c r="K7236" s="153" t="str">
        <f>IF(Proc[[#This Row],[Author]]="Marcela Urrego",VLOOKUP(LEFT(Proc[[#This Row],[Requested]],1),Table3[#All],2,0),VLOOKUP(Proc[[#This Row],[Author]],Table4[],2,0))</f>
        <v>LS</v>
      </c>
      <c r="L7236" s="148" t="s">
        <v>7174</v>
      </c>
      <c r="M7236" s="140">
        <v>46065</v>
      </c>
      <c r="N7236" s="140"/>
      <c r="O7236" s="140"/>
      <c r="P7236" s="140" t="str">
        <f ca="1">IF(Proc[[#This Row],[DaysAgeing]]&gt;5,"yep","on track")</f>
        <v>yep</v>
      </c>
      <c r="Q7236" s="2">
        <f ca="1">IF(Proc[[#This Row],[DateClosed]]="",ABS(NETWORKDAYS(Proc[[#This Row],[DateOpened]],TODAY()))-1,ABS(NETWORKDAYS(Proc[[#This Row],[DateOpened]],Proc[[#This Row],[DateClosed]]))-1)</f>
        <v>36</v>
      </c>
      <c r="R7236" s="140" t="s">
        <v>488</v>
      </c>
      <c r="S7236" s="145"/>
      <c r="T7236" s="153">
        <v>7235</v>
      </c>
    </row>
    <row r="7237" spans="1:20" hidden="1">
      <c r="A7237" s="146" t="s">
        <v>7148</v>
      </c>
      <c r="B7237" s="153" t="str">
        <f>IFERROR(VLOOKUP(Proc[[#This Row],[App]],Table2[],3,0),"open")</f>
        <v>ok</v>
      </c>
      <c r="C7237" s="146" t="s">
        <v>369</v>
      </c>
      <c r="D7237" s="152" t="s">
        <v>6869</v>
      </c>
      <c r="E7237" s="152" t="s">
        <v>2270</v>
      </c>
      <c r="F7237" s="153" t="s">
        <v>2270</v>
      </c>
      <c r="G7237" s="146" t="s">
        <v>400</v>
      </c>
      <c r="H7237" s="145" t="str">
        <f>IF(Proc[[#This Row],[type]]="LFF (MDG-F)",MID(Proc[[#This Row],[Obj]],13,10),"")</f>
        <v/>
      </c>
      <c r="I7237" s="152"/>
      <c r="J7237" s="145" t="b">
        <f>Proc[[#This Row],[Requested]]=Proc[[#This Row],[CurrentParent]]</f>
        <v>1</v>
      </c>
      <c r="K7237" s="153" t="str">
        <f>IF(Proc[[#This Row],[Author]]="Marcela Urrego",VLOOKUP(LEFT(Proc[[#This Row],[Requested]],1),Table3[#All],2,0),VLOOKUP(Proc[[#This Row],[Author]],Table4[],2,0))</f>
        <v>LS</v>
      </c>
      <c r="L7237" s="148" t="s">
        <v>7174</v>
      </c>
      <c r="M7237" s="140">
        <v>46065</v>
      </c>
      <c r="N7237" s="140"/>
      <c r="O7237" s="140"/>
      <c r="P7237" s="140" t="str">
        <f ca="1">IF(Proc[[#This Row],[DaysAgeing]]&gt;5,"yep","on track")</f>
        <v>yep</v>
      </c>
      <c r="Q7237" s="2">
        <f ca="1">IF(Proc[[#This Row],[DateClosed]]="",ABS(NETWORKDAYS(Proc[[#This Row],[DateOpened]],TODAY()))-1,ABS(NETWORKDAYS(Proc[[#This Row],[DateOpened]],Proc[[#This Row],[DateClosed]]))-1)</f>
        <v>36</v>
      </c>
      <c r="R7237" s="140" t="s">
        <v>488</v>
      </c>
      <c r="S7237" s="145"/>
      <c r="T7237" s="153">
        <v>7236</v>
      </c>
    </row>
    <row r="7238" spans="1:20" hidden="1">
      <c r="A7238" s="146" t="s">
        <v>7148</v>
      </c>
      <c r="B7238" s="153" t="str">
        <f>IFERROR(VLOOKUP(Proc[[#This Row],[App]],Table2[],3,0),"open")</f>
        <v>ok</v>
      </c>
      <c r="C7238" s="146" t="s">
        <v>369</v>
      </c>
      <c r="D7238" s="152" t="s">
        <v>6870</v>
      </c>
      <c r="E7238" s="152" t="s">
        <v>7130</v>
      </c>
      <c r="F7238" s="153" t="s">
        <v>7130</v>
      </c>
      <c r="G7238" s="146" t="s">
        <v>400</v>
      </c>
      <c r="H7238" s="145" t="str">
        <f>IF(Proc[[#This Row],[type]]="LFF (MDG-F)",MID(Proc[[#This Row],[Obj]],13,10),"")</f>
        <v/>
      </c>
      <c r="I7238" s="152"/>
      <c r="J7238" s="145" t="b">
        <f>Proc[[#This Row],[Requested]]=Proc[[#This Row],[CurrentParent]]</f>
        <v>1</v>
      </c>
      <c r="K7238" s="153" t="str">
        <f>IF(Proc[[#This Row],[Author]]="Marcela Urrego",VLOOKUP(LEFT(Proc[[#This Row],[Requested]],1),Table3[#All],2,0),VLOOKUP(Proc[[#This Row],[Author]],Table4[],2,0))</f>
        <v>LS</v>
      </c>
      <c r="L7238" s="148" t="s">
        <v>7174</v>
      </c>
      <c r="M7238" s="140">
        <v>46065</v>
      </c>
      <c r="N7238" s="140"/>
      <c r="O7238" s="140"/>
      <c r="P7238" s="140" t="str">
        <f ca="1">IF(Proc[[#This Row],[DaysAgeing]]&gt;5,"yep","on track")</f>
        <v>yep</v>
      </c>
      <c r="Q7238" s="2">
        <f ca="1">IF(Proc[[#This Row],[DateClosed]]="",ABS(NETWORKDAYS(Proc[[#This Row],[DateOpened]],TODAY()))-1,ABS(NETWORKDAYS(Proc[[#This Row],[DateOpened]],Proc[[#This Row],[DateClosed]]))-1)</f>
        <v>36</v>
      </c>
      <c r="R7238" s="140" t="s">
        <v>488</v>
      </c>
      <c r="S7238" s="145"/>
      <c r="T7238" s="153">
        <v>7237</v>
      </c>
    </row>
    <row r="7239" spans="1:20" hidden="1">
      <c r="A7239" s="146" t="s">
        <v>7148</v>
      </c>
      <c r="B7239" s="153" t="str">
        <f>IFERROR(VLOOKUP(Proc[[#This Row],[App]],Table2[],3,0),"open")</f>
        <v>ok</v>
      </c>
      <c r="C7239" s="146" t="s">
        <v>369</v>
      </c>
      <c r="D7239" s="152" t="s">
        <v>6871</v>
      </c>
      <c r="E7239" s="152" t="s">
        <v>7131</v>
      </c>
      <c r="F7239" s="153" t="s">
        <v>7131</v>
      </c>
      <c r="G7239" s="146" t="s">
        <v>400</v>
      </c>
      <c r="H7239" s="145" t="str">
        <f>IF(Proc[[#This Row],[type]]="LFF (MDG-F)",MID(Proc[[#This Row],[Obj]],13,10),"")</f>
        <v/>
      </c>
      <c r="I7239" s="152"/>
      <c r="J7239" s="145" t="b">
        <f>Proc[[#This Row],[Requested]]=Proc[[#This Row],[CurrentParent]]</f>
        <v>1</v>
      </c>
      <c r="K7239" s="153" t="str">
        <f>IF(Proc[[#This Row],[Author]]="Marcela Urrego",VLOOKUP(LEFT(Proc[[#This Row],[Requested]],1),Table3[#All],2,0),VLOOKUP(Proc[[#This Row],[Author]],Table4[],2,0))</f>
        <v>LS</v>
      </c>
      <c r="L7239" s="148" t="s">
        <v>7174</v>
      </c>
      <c r="M7239" s="140">
        <v>46065</v>
      </c>
      <c r="N7239" s="140"/>
      <c r="O7239" s="140"/>
      <c r="P7239" s="140" t="str">
        <f ca="1">IF(Proc[[#This Row],[DaysAgeing]]&gt;5,"yep","on track")</f>
        <v>yep</v>
      </c>
      <c r="Q7239" s="2">
        <f ca="1">IF(Proc[[#This Row],[DateClosed]]="",ABS(NETWORKDAYS(Proc[[#This Row],[DateOpened]],TODAY()))-1,ABS(NETWORKDAYS(Proc[[#This Row],[DateOpened]],Proc[[#This Row],[DateClosed]]))-1)</f>
        <v>36</v>
      </c>
      <c r="R7239" s="140" t="s">
        <v>488</v>
      </c>
      <c r="S7239" s="145"/>
      <c r="T7239" s="153">
        <v>7238</v>
      </c>
    </row>
    <row r="7240" spans="1:20" hidden="1">
      <c r="A7240" s="146" t="s">
        <v>7148</v>
      </c>
      <c r="B7240" s="153" t="str">
        <f>IFERROR(VLOOKUP(Proc[[#This Row],[App]],Table2[],3,0),"open")</f>
        <v>ok</v>
      </c>
      <c r="C7240" s="146" t="s">
        <v>369</v>
      </c>
      <c r="D7240" s="152" t="s">
        <v>6872</v>
      </c>
      <c r="E7240" s="152" t="s">
        <v>7132</v>
      </c>
      <c r="F7240" s="153" t="s">
        <v>7132</v>
      </c>
      <c r="G7240" s="146" t="s">
        <v>400</v>
      </c>
      <c r="H7240" s="145" t="str">
        <f>IF(Proc[[#This Row],[type]]="LFF (MDG-F)",MID(Proc[[#This Row],[Obj]],13,10),"")</f>
        <v/>
      </c>
      <c r="I7240" s="152"/>
      <c r="J7240" s="145" t="b">
        <f>Proc[[#This Row],[Requested]]=Proc[[#This Row],[CurrentParent]]</f>
        <v>1</v>
      </c>
      <c r="K7240" s="153" t="str">
        <f>IF(Proc[[#This Row],[Author]]="Marcela Urrego",VLOOKUP(LEFT(Proc[[#This Row],[Requested]],1),Table3[#All],2,0),VLOOKUP(Proc[[#This Row],[Author]],Table4[],2,0))</f>
        <v>LS</v>
      </c>
      <c r="L7240" s="148" t="s">
        <v>7174</v>
      </c>
      <c r="M7240" s="140">
        <v>46065</v>
      </c>
      <c r="N7240" s="140"/>
      <c r="O7240" s="140"/>
      <c r="P7240" s="140" t="str">
        <f ca="1">IF(Proc[[#This Row],[DaysAgeing]]&gt;5,"yep","on track")</f>
        <v>yep</v>
      </c>
      <c r="Q7240" s="2">
        <f ca="1">IF(Proc[[#This Row],[DateClosed]]="",ABS(NETWORKDAYS(Proc[[#This Row],[DateOpened]],TODAY()))-1,ABS(NETWORKDAYS(Proc[[#This Row],[DateOpened]],Proc[[#This Row],[DateClosed]]))-1)</f>
        <v>36</v>
      </c>
      <c r="R7240" s="140" t="s">
        <v>488</v>
      </c>
      <c r="S7240" s="145"/>
      <c r="T7240" s="153">
        <v>7239</v>
      </c>
    </row>
    <row r="7241" spans="1:20" hidden="1">
      <c r="A7241" s="146" t="s">
        <v>7148</v>
      </c>
      <c r="B7241" s="153" t="str">
        <f>IFERROR(VLOOKUP(Proc[[#This Row],[App]],Table2[],3,0),"open")</f>
        <v>ok</v>
      </c>
      <c r="C7241" s="146" t="s">
        <v>369</v>
      </c>
      <c r="D7241" s="152" t="s">
        <v>6873</v>
      </c>
      <c r="E7241" s="152" t="s">
        <v>7131</v>
      </c>
      <c r="F7241" s="153" t="s">
        <v>7131</v>
      </c>
      <c r="G7241" s="146" t="s">
        <v>400</v>
      </c>
      <c r="H7241" s="145" t="str">
        <f>IF(Proc[[#This Row],[type]]="LFF (MDG-F)",MID(Proc[[#This Row],[Obj]],13,10),"")</f>
        <v/>
      </c>
      <c r="I7241" s="152"/>
      <c r="J7241" s="145" t="b">
        <f>Proc[[#This Row],[Requested]]=Proc[[#This Row],[CurrentParent]]</f>
        <v>1</v>
      </c>
      <c r="K7241" s="153" t="str">
        <f>IF(Proc[[#This Row],[Author]]="Marcela Urrego",VLOOKUP(LEFT(Proc[[#This Row],[Requested]],1),Table3[#All],2,0),VLOOKUP(Proc[[#This Row],[Author]],Table4[],2,0))</f>
        <v>LS</v>
      </c>
      <c r="L7241" s="148" t="s">
        <v>7174</v>
      </c>
      <c r="M7241" s="140">
        <v>46065</v>
      </c>
      <c r="N7241" s="140"/>
      <c r="O7241" s="140"/>
      <c r="P7241" s="140" t="str">
        <f ca="1">IF(Proc[[#This Row],[DaysAgeing]]&gt;5,"yep","on track")</f>
        <v>yep</v>
      </c>
      <c r="Q7241" s="2">
        <f ca="1">IF(Proc[[#This Row],[DateClosed]]="",ABS(NETWORKDAYS(Proc[[#This Row],[DateOpened]],TODAY()))-1,ABS(NETWORKDAYS(Proc[[#This Row],[DateOpened]],Proc[[#This Row],[DateClosed]]))-1)</f>
        <v>36</v>
      </c>
      <c r="R7241" s="140" t="s">
        <v>488</v>
      </c>
      <c r="S7241" s="145"/>
      <c r="T7241" s="153">
        <v>7240</v>
      </c>
    </row>
    <row r="7242" spans="1:20" hidden="1">
      <c r="A7242" s="146" t="s">
        <v>7148</v>
      </c>
      <c r="B7242" s="153" t="str">
        <f>IFERROR(VLOOKUP(Proc[[#This Row],[App]],Table2[],3,0),"open")</f>
        <v>ok</v>
      </c>
      <c r="C7242" s="146" t="s">
        <v>369</v>
      </c>
      <c r="D7242" s="152" t="s">
        <v>6874</v>
      </c>
      <c r="E7242" s="152" t="s">
        <v>7131</v>
      </c>
      <c r="F7242" s="153" t="s">
        <v>7131</v>
      </c>
      <c r="G7242" s="146" t="s">
        <v>400</v>
      </c>
      <c r="H7242" s="145" t="str">
        <f>IF(Proc[[#This Row],[type]]="LFF (MDG-F)",MID(Proc[[#This Row],[Obj]],13,10),"")</f>
        <v/>
      </c>
      <c r="I7242" s="152"/>
      <c r="J7242" s="145" t="b">
        <f>Proc[[#This Row],[Requested]]=Proc[[#This Row],[CurrentParent]]</f>
        <v>1</v>
      </c>
      <c r="K7242" s="153" t="str">
        <f>IF(Proc[[#This Row],[Author]]="Marcela Urrego",VLOOKUP(LEFT(Proc[[#This Row],[Requested]],1),Table3[#All],2,0),VLOOKUP(Proc[[#This Row],[Author]],Table4[],2,0))</f>
        <v>LS</v>
      </c>
      <c r="L7242" s="148" t="s">
        <v>7174</v>
      </c>
      <c r="M7242" s="140">
        <v>46065</v>
      </c>
      <c r="N7242" s="140"/>
      <c r="O7242" s="140"/>
      <c r="P7242" s="140" t="str">
        <f ca="1">IF(Proc[[#This Row],[DaysAgeing]]&gt;5,"yep","on track")</f>
        <v>yep</v>
      </c>
      <c r="Q7242" s="2">
        <f ca="1">IF(Proc[[#This Row],[DateClosed]]="",ABS(NETWORKDAYS(Proc[[#This Row],[DateOpened]],TODAY()))-1,ABS(NETWORKDAYS(Proc[[#This Row],[DateOpened]],Proc[[#This Row],[DateClosed]]))-1)</f>
        <v>36</v>
      </c>
      <c r="R7242" s="140" t="s">
        <v>488</v>
      </c>
      <c r="S7242" s="145"/>
      <c r="T7242" s="153">
        <v>7241</v>
      </c>
    </row>
    <row r="7243" spans="1:20" hidden="1">
      <c r="A7243" s="146" t="s">
        <v>7148</v>
      </c>
      <c r="B7243" s="145" t="str">
        <f>IFERROR(VLOOKUP(Proc[[#This Row],[App]],Table2[],3,0),"open")</f>
        <v>ok</v>
      </c>
      <c r="C7243" s="147" t="s">
        <v>369</v>
      </c>
      <c r="D7243" s="152" t="s">
        <v>6875</v>
      </c>
      <c r="E7243" s="152" t="s">
        <v>7131</v>
      </c>
      <c r="F7243" s="148" t="s">
        <v>7131</v>
      </c>
      <c r="G7243" s="146" t="s">
        <v>406</v>
      </c>
      <c r="H7243" s="145" t="str">
        <f>IF(Proc[[#This Row],[type]]="LFF (MDG-F)",MID(Proc[[#This Row],[Obj]],13,10),"")</f>
        <v>1756R00744</v>
      </c>
      <c r="I7243" s="152"/>
      <c r="J7243" s="145" t="b">
        <f>Proc[[#This Row],[Requested]]=Proc[[#This Row],[CurrentParent]]</f>
        <v>1</v>
      </c>
      <c r="K7243" s="145" t="str">
        <f>IF(Proc[[#This Row],[Author]]="Marcela Urrego",VLOOKUP(LEFT(Proc[[#This Row],[Requested]],1),Table3[#All],2,0),VLOOKUP(Proc[[#This Row],[Author]],Table4[],2,0))</f>
        <v>LS</v>
      </c>
      <c r="L7243" s="148" t="s">
        <v>7174</v>
      </c>
      <c r="M7243" s="140">
        <v>46065</v>
      </c>
      <c r="N7243" s="140"/>
      <c r="O7243" s="140"/>
      <c r="P7243" s="140" t="str">
        <f ca="1">IF(Proc[[#This Row],[DaysAgeing]]&gt;5,"yep","on track")</f>
        <v>yep</v>
      </c>
      <c r="Q7243" s="2">
        <f ca="1">IF(Proc[[#This Row],[DateClosed]]="",ABS(NETWORKDAYS(Proc[[#This Row],[DateOpened]],TODAY()))-1,ABS(NETWORKDAYS(Proc[[#This Row],[DateOpened]],Proc[[#This Row],[DateClosed]]))-1)</f>
        <v>36</v>
      </c>
      <c r="R7243" s="140" t="s">
        <v>488</v>
      </c>
      <c r="S7243" s="145"/>
      <c r="T7243" s="153">
        <v>7242</v>
      </c>
    </row>
    <row r="7244" spans="1:20" hidden="1">
      <c r="A7244" s="146" t="s">
        <v>7148</v>
      </c>
      <c r="B7244" s="153" t="str">
        <f>IFERROR(VLOOKUP(Proc[[#This Row],[App]],Table2[],3,0),"open")</f>
        <v>ok</v>
      </c>
      <c r="C7244" s="146" t="s">
        <v>369</v>
      </c>
      <c r="D7244" s="152" t="s">
        <v>6876</v>
      </c>
      <c r="E7244" s="152" t="s">
        <v>7131</v>
      </c>
      <c r="F7244" s="153" t="s">
        <v>7131</v>
      </c>
      <c r="G7244" s="146" t="s">
        <v>400</v>
      </c>
      <c r="H7244" s="145" t="str">
        <f>IF(Proc[[#This Row],[type]]="LFF (MDG-F)",MID(Proc[[#This Row],[Obj]],13,10),"")</f>
        <v/>
      </c>
      <c r="I7244" s="152"/>
      <c r="J7244" s="145" t="b">
        <f>Proc[[#This Row],[Requested]]=Proc[[#This Row],[CurrentParent]]</f>
        <v>1</v>
      </c>
      <c r="K7244" s="153" t="str">
        <f>IF(Proc[[#This Row],[Author]]="Marcela Urrego",VLOOKUP(LEFT(Proc[[#This Row],[Requested]],1),Table3[#All],2,0),VLOOKUP(Proc[[#This Row],[Author]],Table4[],2,0))</f>
        <v>LS</v>
      </c>
      <c r="L7244" s="148" t="s">
        <v>7174</v>
      </c>
      <c r="M7244" s="140">
        <v>46065</v>
      </c>
      <c r="N7244" s="140"/>
      <c r="O7244" s="140"/>
      <c r="P7244" s="140" t="str">
        <f ca="1">IF(Proc[[#This Row],[DaysAgeing]]&gt;5,"yep","on track")</f>
        <v>yep</v>
      </c>
      <c r="Q7244" s="2">
        <f ca="1">IF(Proc[[#This Row],[DateClosed]]="",ABS(NETWORKDAYS(Proc[[#This Row],[DateOpened]],TODAY()))-1,ABS(NETWORKDAYS(Proc[[#This Row],[DateOpened]],Proc[[#This Row],[DateClosed]]))-1)</f>
        <v>36</v>
      </c>
      <c r="R7244" s="140" t="s">
        <v>488</v>
      </c>
      <c r="S7244" s="145"/>
      <c r="T7244" s="153">
        <v>7243</v>
      </c>
    </row>
    <row r="7245" spans="1:20" hidden="1">
      <c r="A7245" s="146" t="s">
        <v>7148</v>
      </c>
      <c r="B7245" s="153" t="str">
        <f>IFERROR(VLOOKUP(Proc[[#This Row],[App]],Table2[],3,0),"open")</f>
        <v>ok</v>
      </c>
      <c r="C7245" s="146" t="s">
        <v>369</v>
      </c>
      <c r="D7245" s="152" t="s">
        <v>6877</v>
      </c>
      <c r="E7245" s="152" t="s">
        <v>7131</v>
      </c>
      <c r="F7245" s="153" t="s">
        <v>7131</v>
      </c>
      <c r="G7245" s="146" t="s">
        <v>400</v>
      </c>
      <c r="H7245" s="145" t="str">
        <f>IF(Proc[[#This Row],[type]]="LFF (MDG-F)",MID(Proc[[#This Row],[Obj]],13,10),"")</f>
        <v/>
      </c>
      <c r="I7245" s="152"/>
      <c r="J7245" s="145" t="b">
        <f>Proc[[#This Row],[Requested]]=Proc[[#This Row],[CurrentParent]]</f>
        <v>1</v>
      </c>
      <c r="K7245" s="153" t="str">
        <f>IF(Proc[[#This Row],[Author]]="Marcela Urrego",VLOOKUP(LEFT(Proc[[#This Row],[Requested]],1),Table3[#All],2,0),VLOOKUP(Proc[[#This Row],[Author]],Table4[],2,0))</f>
        <v>LS</v>
      </c>
      <c r="L7245" s="148" t="s">
        <v>7174</v>
      </c>
      <c r="M7245" s="140">
        <v>46065</v>
      </c>
      <c r="N7245" s="140"/>
      <c r="O7245" s="140"/>
      <c r="P7245" s="140" t="str">
        <f ca="1">IF(Proc[[#This Row],[DaysAgeing]]&gt;5,"yep","on track")</f>
        <v>yep</v>
      </c>
      <c r="Q7245" s="2">
        <f ca="1">IF(Proc[[#This Row],[DateClosed]]="",ABS(NETWORKDAYS(Proc[[#This Row],[DateOpened]],TODAY()))-1,ABS(NETWORKDAYS(Proc[[#This Row],[DateOpened]],Proc[[#This Row],[DateClosed]]))-1)</f>
        <v>36</v>
      </c>
      <c r="R7245" s="140" t="s">
        <v>488</v>
      </c>
      <c r="S7245" s="145"/>
      <c r="T7245" s="153">
        <v>7244</v>
      </c>
    </row>
    <row r="7246" spans="1:20" hidden="1">
      <c r="A7246" s="146" t="s">
        <v>7148</v>
      </c>
      <c r="B7246" s="153" t="str">
        <f>IFERROR(VLOOKUP(Proc[[#This Row],[App]],Table2[],3,0),"open")</f>
        <v>ok</v>
      </c>
      <c r="C7246" s="146" t="s">
        <v>369</v>
      </c>
      <c r="D7246" s="152" t="s">
        <v>6878</v>
      </c>
      <c r="E7246" s="152" t="s">
        <v>7131</v>
      </c>
      <c r="F7246" s="153" t="s">
        <v>7131</v>
      </c>
      <c r="G7246" s="146" t="s">
        <v>400</v>
      </c>
      <c r="H7246" s="145" t="str">
        <f>IF(Proc[[#This Row],[type]]="LFF (MDG-F)",MID(Proc[[#This Row],[Obj]],13,10),"")</f>
        <v/>
      </c>
      <c r="I7246" s="152"/>
      <c r="J7246" s="145" t="b">
        <f>Proc[[#This Row],[Requested]]=Proc[[#This Row],[CurrentParent]]</f>
        <v>1</v>
      </c>
      <c r="K7246" s="153" t="str">
        <f>IF(Proc[[#This Row],[Author]]="Marcela Urrego",VLOOKUP(LEFT(Proc[[#This Row],[Requested]],1),Table3[#All],2,0),VLOOKUP(Proc[[#This Row],[Author]],Table4[],2,0))</f>
        <v>LS</v>
      </c>
      <c r="L7246" s="148" t="s">
        <v>7174</v>
      </c>
      <c r="M7246" s="140">
        <v>46065</v>
      </c>
      <c r="N7246" s="140"/>
      <c r="O7246" s="140"/>
      <c r="P7246" s="140" t="str">
        <f ca="1">IF(Proc[[#This Row],[DaysAgeing]]&gt;5,"yep","on track")</f>
        <v>yep</v>
      </c>
      <c r="Q7246" s="2">
        <f ca="1">IF(Proc[[#This Row],[DateClosed]]="",ABS(NETWORKDAYS(Proc[[#This Row],[DateOpened]],TODAY()))-1,ABS(NETWORKDAYS(Proc[[#This Row],[DateOpened]],Proc[[#This Row],[DateClosed]]))-1)</f>
        <v>36</v>
      </c>
      <c r="R7246" s="140" t="s">
        <v>488</v>
      </c>
      <c r="S7246" s="145"/>
      <c r="T7246" s="153">
        <v>7245</v>
      </c>
    </row>
    <row r="7247" spans="1:20" hidden="1">
      <c r="A7247" s="146" t="s">
        <v>7148</v>
      </c>
      <c r="B7247" s="153" t="str">
        <f>IFERROR(VLOOKUP(Proc[[#This Row],[App]],Table2[],3,0),"open")</f>
        <v>ok</v>
      </c>
      <c r="C7247" s="146" t="s">
        <v>369</v>
      </c>
      <c r="D7247" s="152" t="s">
        <v>6879</v>
      </c>
      <c r="E7247" s="152" t="s">
        <v>7131</v>
      </c>
      <c r="F7247" s="153" t="s">
        <v>7131</v>
      </c>
      <c r="G7247" s="146" t="s">
        <v>400</v>
      </c>
      <c r="H7247" s="145" t="str">
        <f>IF(Proc[[#This Row],[type]]="LFF (MDG-F)",MID(Proc[[#This Row],[Obj]],13,10),"")</f>
        <v/>
      </c>
      <c r="I7247" s="152"/>
      <c r="J7247" s="145" t="b">
        <f>Proc[[#This Row],[Requested]]=Proc[[#This Row],[CurrentParent]]</f>
        <v>1</v>
      </c>
      <c r="K7247" s="153" t="str">
        <f>IF(Proc[[#This Row],[Author]]="Marcela Urrego",VLOOKUP(LEFT(Proc[[#This Row],[Requested]],1),Table3[#All],2,0),VLOOKUP(Proc[[#This Row],[Author]],Table4[],2,0))</f>
        <v>LS</v>
      </c>
      <c r="L7247" s="148" t="s">
        <v>7174</v>
      </c>
      <c r="M7247" s="140">
        <v>46065</v>
      </c>
      <c r="N7247" s="140"/>
      <c r="O7247" s="140"/>
      <c r="P7247" s="140" t="str">
        <f ca="1">IF(Proc[[#This Row],[DaysAgeing]]&gt;5,"yep","on track")</f>
        <v>yep</v>
      </c>
      <c r="Q7247" s="2">
        <f ca="1">IF(Proc[[#This Row],[DateClosed]]="",ABS(NETWORKDAYS(Proc[[#This Row],[DateOpened]],TODAY()))-1,ABS(NETWORKDAYS(Proc[[#This Row],[DateOpened]],Proc[[#This Row],[DateClosed]]))-1)</f>
        <v>36</v>
      </c>
      <c r="R7247" s="140" t="s">
        <v>488</v>
      </c>
      <c r="S7247" s="145"/>
      <c r="T7247" s="153">
        <v>7246</v>
      </c>
    </row>
    <row r="7248" spans="1:20" hidden="1">
      <c r="A7248" s="146" t="s">
        <v>7148</v>
      </c>
      <c r="B7248" s="145" t="str">
        <f>IFERROR(VLOOKUP(Proc[[#This Row],[App]],Table2[],3,0),"open")</f>
        <v>ok</v>
      </c>
      <c r="C7248" s="146" t="s">
        <v>369</v>
      </c>
      <c r="D7248" s="152" t="s">
        <v>6880</v>
      </c>
      <c r="E7248" s="152" t="s">
        <v>7131</v>
      </c>
      <c r="F7248" s="145" t="s">
        <v>7131</v>
      </c>
      <c r="G7248" s="146" t="s">
        <v>400</v>
      </c>
      <c r="H7248" s="145" t="str">
        <f>IF(Proc[[#This Row],[type]]="LFF (MDG-F)",MID(Proc[[#This Row],[Obj]],13,10),"")</f>
        <v/>
      </c>
      <c r="I7248" s="152"/>
      <c r="J7248" s="145" t="b">
        <f>Proc[[#This Row],[Requested]]=Proc[[#This Row],[CurrentParent]]</f>
        <v>1</v>
      </c>
      <c r="K7248" s="145" t="str">
        <f>IF(Proc[[#This Row],[Author]]="Marcela Urrego",VLOOKUP(LEFT(Proc[[#This Row],[Requested]],1),Table3[#All],2,0),VLOOKUP(Proc[[#This Row],[Author]],Table4[],2,0))</f>
        <v>LS</v>
      </c>
      <c r="L7248" s="148" t="s">
        <v>7174</v>
      </c>
      <c r="M7248" s="140">
        <v>46065</v>
      </c>
      <c r="N7248" s="140"/>
      <c r="O7248" s="140"/>
      <c r="P7248" s="140" t="str">
        <f ca="1">IF(Proc[[#This Row],[DaysAgeing]]&gt;5,"yep","on track")</f>
        <v>yep</v>
      </c>
      <c r="Q7248" s="2">
        <f ca="1">IF(Proc[[#This Row],[DateClosed]]="",ABS(NETWORKDAYS(Proc[[#This Row],[DateOpened]],TODAY()))-1,ABS(NETWORKDAYS(Proc[[#This Row],[DateOpened]],Proc[[#This Row],[DateClosed]]))-1)</f>
        <v>36</v>
      </c>
      <c r="R7248" s="140" t="s">
        <v>488</v>
      </c>
      <c r="S7248" s="145"/>
      <c r="T7248" s="153">
        <v>7247</v>
      </c>
    </row>
    <row r="7249" spans="1:20" hidden="1">
      <c r="A7249" s="146" t="s">
        <v>7148</v>
      </c>
      <c r="B7249" s="153" t="str">
        <f>IFERROR(VLOOKUP(Proc[[#This Row],[App]],Table2[],3,0),"open")</f>
        <v>ok</v>
      </c>
      <c r="C7249" s="146" t="s">
        <v>377</v>
      </c>
      <c r="D7249" s="152" t="s">
        <v>6881</v>
      </c>
      <c r="E7249" s="152" t="s">
        <v>7131</v>
      </c>
      <c r="F7249" s="153"/>
      <c r="G7249" s="146" t="s">
        <v>400</v>
      </c>
      <c r="H7249" s="145" t="str">
        <f>IF(Proc[[#This Row],[type]]="LFF (MDG-F)",MID(Proc[[#This Row],[Obj]],13,10),"")</f>
        <v/>
      </c>
      <c r="I7249" s="152"/>
      <c r="J7249" s="145" t="b">
        <f>Proc[[#This Row],[Requested]]=Proc[[#This Row],[CurrentParent]]</f>
        <v>0</v>
      </c>
      <c r="K7249" s="153" t="str">
        <f>IF(Proc[[#This Row],[Author]]="Marcela Urrego",VLOOKUP(LEFT(Proc[[#This Row],[Requested]],1),Table3[#All],2,0),VLOOKUP(Proc[[#This Row],[Author]],Table4[],2,0))</f>
        <v>LS</v>
      </c>
      <c r="L7249" s="148" t="s">
        <v>7174</v>
      </c>
      <c r="M7249" s="140">
        <v>46065</v>
      </c>
      <c r="N7249" s="140"/>
      <c r="O7249" s="140"/>
      <c r="P7249" s="140" t="str">
        <f ca="1">IF(Proc[[#This Row],[DaysAgeing]]&gt;5,"yep","on track")</f>
        <v>yep</v>
      </c>
      <c r="Q7249" s="2">
        <f ca="1">IF(Proc[[#This Row],[DateClosed]]="",ABS(NETWORKDAYS(Proc[[#This Row],[DateOpened]],TODAY()))-1,ABS(NETWORKDAYS(Proc[[#This Row],[DateOpened]],Proc[[#This Row],[DateClosed]]))-1)</f>
        <v>36</v>
      </c>
      <c r="R7249" s="140" t="s">
        <v>488</v>
      </c>
      <c r="S7249" s="145"/>
      <c r="T7249" s="153">
        <v>7248</v>
      </c>
    </row>
    <row r="7250" spans="1:20" hidden="1">
      <c r="A7250" s="146" t="s">
        <v>7148</v>
      </c>
      <c r="B7250" s="153" t="str">
        <f>IFERROR(VLOOKUP(Proc[[#This Row],[App]],Table2[],3,0),"open")</f>
        <v>ok</v>
      </c>
      <c r="C7250" s="146" t="s">
        <v>369</v>
      </c>
      <c r="D7250" s="152" t="s">
        <v>6882</v>
      </c>
      <c r="E7250" s="152" t="s">
        <v>7131</v>
      </c>
      <c r="F7250" s="153" t="s">
        <v>7131</v>
      </c>
      <c r="G7250" s="146" t="s">
        <v>400</v>
      </c>
      <c r="H7250" s="145" t="str">
        <f>IF(Proc[[#This Row],[type]]="LFF (MDG-F)",MID(Proc[[#This Row],[Obj]],13,10),"")</f>
        <v/>
      </c>
      <c r="I7250" s="152"/>
      <c r="J7250" s="145" t="b">
        <f>Proc[[#This Row],[Requested]]=Proc[[#This Row],[CurrentParent]]</f>
        <v>1</v>
      </c>
      <c r="K7250" s="153" t="str">
        <f>IF(Proc[[#This Row],[Author]]="Marcela Urrego",VLOOKUP(LEFT(Proc[[#This Row],[Requested]],1),Table3[#All],2,0),VLOOKUP(Proc[[#This Row],[Author]],Table4[],2,0))</f>
        <v>LS</v>
      </c>
      <c r="L7250" s="153" t="s">
        <v>7174</v>
      </c>
      <c r="M7250" s="140">
        <v>46065</v>
      </c>
      <c r="N7250" s="140"/>
      <c r="O7250" s="140"/>
      <c r="P7250" s="140" t="str">
        <f ca="1">IF(Proc[[#This Row],[DaysAgeing]]&gt;5,"yep","on track")</f>
        <v>yep</v>
      </c>
      <c r="Q7250" s="2">
        <f ca="1">IF(Proc[[#This Row],[DateClosed]]="",ABS(NETWORKDAYS(Proc[[#This Row],[DateOpened]],TODAY()))-1,ABS(NETWORKDAYS(Proc[[#This Row],[DateOpened]],Proc[[#This Row],[DateClosed]]))-1)</f>
        <v>36</v>
      </c>
      <c r="R7250" s="140" t="s">
        <v>488</v>
      </c>
      <c r="S7250" s="145"/>
      <c r="T7250" s="153">
        <v>7249</v>
      </c>
    </row>
    <row r="7251" spans="1:20" hidden="1">
      <c r="A7251" s="146" t="s">
        <v>7148</v>
      </c>
      <c r="B7251" s="153" t="str">
        <f>IFERROR(VLOOKUP(Proc[[#This Row],[App]],Table2[],3,0),"open")</f>
        <v>ok</v>
      </c>
      <c r="C7251" s="146" t="s">
        <v>369</v>
      </c>
      <c r="D7251" s="152" t="s">
        <v>6883</v>
      </c>
      <c r="E7251" s="152" t="s">
        <v>7131</v>
      </c>
      <c r="F7251" s="153" t="s">
        <v>7131</v>
      </c>
      <c r="G7251" s="146" t="s">
        <v>400</v>
      </c>
      <c r="H7251" s="145" t="str">
        <f>IF(Proc[[#This Row],[type]]="LFF (MDG-F)",MID(Proc[[#This Row],[Obj]],13,10),"")</f>
        <v/>
      </c>
      <c r="I7251" s="152"/>
      <c r="J7251" s="145" t="b">
        <f>Proc[[#This Row],[Requested]]=Proc[[#This Row],[CurrentParent]]</f>
        <v>1</v>
      </c>
      <c r="K7251" s="153" t="str">
        <f>IF(Proc[[#This Row],[Author]]="Marcela Urrego",VLOOKUP(LEFT(Proc[[#This Row],[Requested]],1),Table3[#All],2,0),VLOOKUP(Proc[[#This Row],[Author]],Table4[],2,0))</f>
        <v>LS</v>
      </c>
      <c r="L7251" s="153" t="s">
        <v>7174</v>
      </c>
      <c r="M7251" s="140">
        <v>46065</v>
      </c>
      <c r="N7251" s="140"/>
      <c r="O7251" s="140"/>
      <c r="P7251" s="140" t="str">
        <f ca="1">IF(Proc[[#This Row],[DaysAgeing]]&gt;5,"yep","on track")</f>
        <v>yep</v>
      </c>
      <c r="Q7251" s="2">
        <f ca="1">IF(Proc[[#This Row],[DateClosed]]="",ABS(NETWORKDAYS(Proc[[#This Row],[DateOpened]],TODAY()))-1,ABS(NETWORKDAYS(Proc[[#This Row],[DateOpened]],Proc[[#This Row],[DateClosed]]))-1)</f>
        <v>36</v>
      </c>
      <c r="R7251" s="140" t="s">
        <v>488</v>
      </c>
      <c r="S7251" s="145"/>
      <c r="T7251" s="153">
        <v>7250</v>
      </c>
    </row>
    <row r="7252" spans="1:20" hidden="1">
      <c r="A7252" s="146" t="s">
        <v>7148</v>
      </c>
      <c r="B7252" s="153" t="str">
        <f>IFERROR(VLOOKUP(Proc[[#This Row],[App]],Table2[],3,0),"open")</f>
        <v>ok</v>
      </c>
      <c r="C7252" s="146" t="s">
        <v>369</v>
      </c>
      <c r="D7252" s="152" t="s">
        <v>6884</v>
      </c>
      <c r="E7252" s="152" t="s">
        <v>7131</v>
      </c>
      <c r="F7252" s="145" t="s">
        <v>7131</v>
      </c>
      <c r="G7252" s="146" t="s">
        <v>400</v>
      </c>
      <c r="H7252" s="145" t="str">
        <f>IF(Proc[[#This Row],[type]]="LFF (MDG-F)",MID(Proc[[#This Row],[Obj]],13,10),"")</f>
        <v/>
      </c>
      <c r="I7252" s="152"/>
      <c r="J7252" s="145" t="b">
        <f>Proc[[#This Row],[Requested]]=Proc[[#This Row],[CurrentParent]]</f>
        <v>1</v>
      </c>
      <c r="K7252" s="153" t="str">
        <f>IF(Proc[[#This Row],[Author]]="Marcela Urrego",VLOOKUP(LEFT(Proc[[#This Row],[Requested]],1),Table3[#All],2,0),VLOOKUP(Proc[[#This Row],[Author]],Table4[],2,0))</f>
        <v>LS</v>
      </c>
      <c r="L7252" s="148" t="s">
        <v>7174</v>
      </c>
      <c r="M7252" s="140">
        <v>46065</v>
      </c>
      <c r="N7252" s="140"/>
      <c r="O7252" s="140"/>
      <c r="P7252" s="140" t="str">
        <f ca="1">IF(Proc[[#This Row],[DaysAgeing]]&gt;5,"yep","on track")</f>
        <v>yep</v>
      </c>
      <c r="Q7252" s="2">
        <f ca="1">IF(Proc[[#This Row],[DateClosed]]="",ABS(NETWORKDAYS(Proc[[#This Row],[DateOpened]],TODAY()))-1,ABS(NETWORKDAYS(Proc[[#This Row],[DateOpened]],Proc[[#This Row],[DateClosed]]))-1)</f>
        <v>36</v>
      </c>
      <c r="R7252" s="140" t="s">
        <v>488</v>
      </c>
      <c r="S7252" s="145"/>
      <c r="T7252" s="153">
        <v>7251</v>
      </c>
    </row>
    <row r="7253" spans="1:20" hidden="1">
      <c r="A7253" s="146" t="s">
        <v>7148</v>
      </c>
      <c r="B7253" s="145" t="str">
        <f>IFERROR(VLOOKUP(Proc[[#This Row],[App]],Table2[],3,0),"open")</f>
        <v>ok</v>
      </c>
      <c r="C7253" s="146" t="s">
        <v>369</v>
      </c>
      <c r="D7253" s="152" t="s">
        <v>6885</v>
      </c>
      <c r="E7253" s="152" t="s">
        <v>7131</v>
      </c>
      <c r="F7253" s="145" t="s">
        <v>7131</v>
      </c>
      <c r="G7253" s="146" t="s">
        <v>400</v>
      </c>
      <c r="H7253" s="145" t="str">
        <f>IF(Proc[[#This Row],[type]]="LFF (MDG-F)",MID(Proc[[#This Row],[Obj]],13,10),"")</f>
        <v/>
      </c>
      <c r="I7253" s="152"/>
      <c r="J7253" s="145" t="b">
        <f>Proc[[#This Row],[Requested]]=Proc[[#This Row],[CurrentParent]]</f>
        <v>1</v>
      </c>
      <c r="K7253" s="145" t="str">
        <f>IF(Proc[[#This Row],[Author]]="Marcela Urrego",VLOOKUP(LEFT(Proc[[#This Row],[Requested]],1),Table3[#All],2,0),VLOOKUP(Proc[[#This Row],[Author]],Table4[],2,0))</f>
        <v>LS</v>
      </c>
      <c r="L7253" s="148" t="s">
        <v>7174</v>
      </c>
      <c r="M7253" s="140">
        <v>46065</v>
      </c>
      <c r="N7253" s="140"/>
      <c r="O7253" s="140"/>
      <c r="P7253" s="140" t="str">
        <f ca="1">IF(Proc[[#This Row],[DaysAgeing]]&gt;5,"yep","on track")</f>
        <v>yep</v>
      </c>
      <c r="Q7253" s="2">
        <f ca="1">IF(Proc[[#This Row],[DateClosed]]="",ABS(NETWORKDAYS(Proc[[#This Row],[DateOpened]],TODAY()))-1,ABS(NETWORKDAYS(Proc[[#This Row],[DateOpened]],Proc[[#This Row],[DateClosed]]))-1)</f>
        <v>36</v>
      </c>
      <c r="R7253" s="140" t="s">
        <v>488</v>
      </c>
      <c r="S7253" s="145"/>
      <c r="T7253" s="153">
        <v>7252</v>
      </c>
    </row>
    <row r="7254" spans="1:20" hidden="1">
      <c r="A7254" s="146" t="s">
        <v>7148</v>
      </c>
      <c r="B7254" s="145" t="str">
        <f>IFERROR(VLOOKUP(Proc[[#This Row],[App]],Table2[],3,0),"open")</f>
        <v>ok</v>
      </c>
      <c r="C7254" s="146" t="s">
        <v>369</v>
      </c>
      <c r="D7254" s="152" t="s">
        <v>6886</v>
      </c>
      <c r="E7254" s="152" t="s">
        <v>7131</v>
      </c>
      <c r="F7254" s="145" t="s">
        <v>7131</v>
      </c>
      <c r="G7254" s="146" t="s">
        <v>400</v>
      </c>
      <c r="H7254" s="145" t="str">
        <f>IF(Proc[[#This Row],[type]]="LFF (MDG-F)",MID(Proc[[#This Row],[Obj]],13,10),"")</f>
        <v/>
      </c>
      <c r="I7254" s="152"/>
      <c r="J7254" s="145" t="b">
        <f>Proc[[#This Row],[Requested]]=Proc[[#This Row],[CurrentParent]]</f>
        <v>1</v>
      </c>
      <c r="K7254" s="145" t="str">
        <f>IF(Proc[[#This Row],[Author]]="Marcela Urrego",VLOOKUP(LEFT(Proc[[#This Row],[Requested]],1),Table3[#All],2,0),VLOOKUP(Proc[[#This Row],[Author]],Table4[],2,0))</f>
        <v>LS</v>
      </c>
      <c r="L7254" s="148" t="s">
        <v>7174</v>
      </c>
      <c r="M7254" s="140">
        <v>46065</v>
      </c>
      <c r="N7254" s="140"/>
      <c r="O7254" s="140"/>
      <c r="P7254" s="140" t="str">
        <f ca="1">IF(Proc[[#This Row],[DaysAgeing]]&gt;5,"yep","on track")</f>
        <v>yep</v>
      </c>
      <c r="Q7254" s="2">
        <f ca="1">IF(Proc[[#This Row],[DateClosed]]="",ABS(NETWORKDAYS(Proc[[#This Row],[DateOpened]],TODAY()))-1,ABS(NETWORKDAYS(Proc[[#This Row],[DateOpened]],Proc[[#This Row],[DateClosed]]))-1)</f>
        <v>36</v>
      </c>
      <c r="R7254" s="140" t="s">
        <v>488</v>
      </c>
      <c r="S7254" s="145"/>
      <c r="T7254" s="153">
        <v>7253</v>
      </c>
    </row>
    <row r="7255" spans="1:20" hidden="1">
      <c r="A7255" s="146" t="s">
        <v>7148</v>
      </c>
      <c r="B7255" s="153" t="str">
        <f>IFERROR(VLOOKUP(Proc[[#This Row],[App]],Table2[],3,0),"open")</f>
        <v>ok</v>
      </c>
      <c r="C7255" s="146" t="s">
        <v>369</v>
      </c>
      <c r="D7255" s="152" t="s">
        <v>6887</v>
      </c>
      <c r="E7255" s="152" t="s">
        <v>7131</v>
      </c>
      <c r="F7255" s="145" t="s">
        <v>7131</v>
      </c>
      <c r="G7255" s="146" t="s">
        <v>400</v>
      </c>
      <c r="H7255" s="145" t="str">
        <f>IF(Proc[[#This Row],[type]]="LFF (MDG-F)",MID(Proc[[#This Row],[Obj]],13,10),"")</f>
        <v/>
      </c>
      <c r="I7255" s="152"/>
      <c r="J7255" s="145" t="b">
        <f>Proc[[#This Row],[Requested]]=Proc[[#This Row],[CurrentParent]]</f>
        <v>1</v>
      </c>
      <c r="K7255" s="153" t="str">
        <f>IF(Proc[[#This Row],[Author]]="Marcela Urrego",VLOOKUP(LEFT(Proc[[#This Row],[Requested]],1),Table3[#All],2,0),VLOOKUP(Proc[[#This Row],[Author]],Table4[],2,0))</f>
        <v>LS</v>
      </c>
      <c r="L7255" s="148" t="s">
        <v>7174</v>
      </c>
      <c r="M7255" s="140">
        <v>46065</v>
      </c>
      <c r="N7255" s="140"/>
      <c r="O7255" s="140"/>
      <c r="P7255" s="140" t="str">
        <f ca="1">IF(Proc[[#This Row],[DaysAgeing]]&gt;5,"yep","on track")</f>
        <v>yep</v>
      </c>
      <c r="Q7255" s="2">
        <f ca="1">IF(Proc[[#This Row],[DateClosed]]="",ABS(NETWORKDAYS(Proc[[#This Row],[DateOpened]],TODAY()))-1,ABS(NETWORKDAYS(Proc[[#This Row],[DateOpened]],Proc[[#This Row],[DateClosed]]))-1)</f>
        <v>36</v>
      </c>
      <c r="R7255" s="140" t="s">
        <v>488</v>
      </c>
      <c r="S7255" s="145"/>
      <c r="T7255" s="153">
        <v>7254</v>
      </c>
    </row>
    <row r="7256" spans="1:20" hidden="1">
      <c r="A7256" s="146" t="s">
        <v>7148</v>
      </c>
      <c r="B7256" s="153" t="str">
        <f>IFERROR(VLOOKUP(Proc[[#This Row],[App]],Table2[],3,0),"open")</f>
        <v>ok</v>
      </c>
      <c r="C7256" s="146" t="s">
        <v>369</v>
      </c>
      <c r="D7256" s="152" t="s">
        <v>6888</v>
      </c>
      <c r="E7256" s="152" t="s">
        <v>7131</v>
      </c>
      <c r="F7256" s="145" t="s">
        <v>7131</v>
      </c>
      <c r="G7256" s="146" t="s">
        <v>400</v>
      </c>
      <c r="H7256" s="145" t="str">
        <f>IF(Proc[[#This Row],[type]]="LFF (MDG-F)",MID(Proc[[#This Row],[Obj]],13,10),"")</f>
        <v/>
      </c>
      <c r="I7256" s="152"/>
      <c r="J7256" s="145" t="b">
        <f>Proc[[#This Row],[Requested]]=Proc[[#This Row],[CurrentParent]]</f>
        <v>1</v>
      </c>
      <c r="K7256" s="153" t="str">
        <f>IF(Proc[[#This Row],[Author]]="Marcela Urrego",VLOOKUP(LEFT(Proc[[#This Row],[Requested]],1),Table3[#All],2,0),VLOOKUP(Proc[[#This Row],[Author]],Table4[],2,0))</f>
        <v>LS</v>
      </c>
      <c r="L7256" s="148" t="s">
        <v>7174</v>
      </c>
      <c r="M7256" s="140">
        <v>46065</v>
      </c>
      <c r="N7256" s="140"/>
      <c r="O7256" s="140"/>
      <c r="P7256" s="140" t="str">
        <f ca="1">IF(Proc[[#This Row],[DaysAgeing]]&gt;5,"yep","on track")</f>
        <v>yep</v>
      </c>
      <c r="Q7256" s="2">
        <f ca="1">IF(Proc[[#This Row],[DateClosed]]="",ABS(NETWORKDAYS(Proc[[#This Row],[DateOpened]],TODAY()))-1,ABS(NETWORKDAYS(Proc[[#This Row],[DateOpened]],Proc[[#This Row],[DateClosed]]))-1)</f>
        <v>36</v>
      </c>
      <c r="R7256" s="140" t="s">
        <v>488</v>
      </c>
      <c r="S7256" s="145"/>
      <c r="T7256" s="153">
        <v>7255</v>
      </c>
    </row>
    <row r="7257" spans="1:20" hidden="1">
      <c r="A7257" s="146" t="s">
        <v>7148</v>
      </c>
      <c r="B7257" s="153" t="str">
        <f>IFERROR(VLOOKUP(Proc[[#This Row],[App]],Table2[],3,0),"open")</f>
        <v>ok</v>
      </c>
      <c r="C7257" s="146" t="s">
        <v>369</v>
      </c>
      <c r="D7257" s="152" t="s">
        <v>6889</v>
      </c>
      <c r="E7257" s="152" t="s">
        <v>7131</v>
      </c>
      <c r="F7257" s="145" t="s">
        <v>7131</v>
      </c>
      <c r="G7257" s="146" t="s">
        <v>400</v>
      </c>
      <c r="H7257" s="145" t="str">
        <f>IF(Proc[[#This Row],[type]]="LFF (MDG-F)",MID(Proc[[#This Row],[Obj]],13,10),"")</f>
        <v/>
      </c>
      <c r="I7257" s="152"/>
      <c r="J7257" s="145" t="b">
        <f>Proc[[#This Row],[Requested]]=Proc[[#This Row],[CurrentParent]]</f>
        <v>1</v>
      </c>
      <c r="K7257" s="153" t="str">
        <f>IF(Proc[[#This Row],[Author]]="Marcela Urrego",VLOOKUP(LEFT(Proc[[#This Row],[Requested]],1),Table3[#All],2,0),VLOOKUP(Proc[[#This Row],[Author]],Table4[],2,0))</f>
        <v>LS</v>
      </c>
      <c r="L7257" s="148" t="s">
        <v>7174</v>
      </c>
      <c r="M7257" s="140">
        <v>46065</v>
      </c>
      <c r="N7257" s="140"/>
      <c r="O7257" s="140"/>
      <c r="P7257" s="140" t="str">
        <f ca="1">IF(Proc[[#This Row],[DaysAgeing]]&gt;5,"yep","on track")</f>
        <v>yep</v>
      </c>
      <c r="Q7257" s="2">
        <f ca="1">IF(Proc[[#This Row],[DateClosed]]="",ABS(NETWORKDAYS(Proc[[#This Row],[DateOpened]],TODAY()))-1,ABS(NETWORKDAYS(Proc[[#This Row],[DateOpened]],Proc[[#This Row],[DateClosed]]))-1)</f>
        <v>36</v>
      </c>
      <c r="R7257" s="140" t="s">
        <v>488</v>
      </c>
      <c r="S7257" s="145"/>
      <c r="T7257" s="153">
        <v>7256</v>
      </c>
    </row>
    <row r="7258" spans="1:20" hidden="1">
      <c r="A7258" s="146" t="s">
        <v>7148</v>
      </c>
      <c r="B7258" s="153" t="str">
        <f>IFERROR(VLOOKUP(Proc[[#This Row],[App]],Table2[],3,0),"open")</f>
        <v>ok</v>
      </c>
      <c r="C7258" s="146" t="s">
        <v>369</v>
      </c>
      <c r="D7258" s="152" t="s">
        <v>6890</v>
      </c>
      <c r="E7258" s="152" t="s">
        <v>7131</v>
      </c>
      <c r="F7258" s="145" t="s">
        <v>7131</v>
      </c>
      <c r="G7258" s="146" t="s">
        <v>400</v>
      </c>
      <c r="H7258" s="145" t="str">
        <f>IF(Proc[[#This Row],[type]]="LFF (MDG-F)",MID(Proc[[#This Row],[Obj]],13,10),"")</f>
        <v/>
      </c>
      <c r="I7258" s="152"/>
      <c r="J7258" s="145" t="b">
        <f>Proc[[#This Row],[Requested]]=Proc[[#This Row],[CurrentParent]]</f>
        <v>1</v>
      </c>
      <c r="K7258" s="153" t="str">
        <f>IF(Proc[[#This Row],[Author]]="Marcela Urrego",VLOOKUP(LEFT(Proc[[#This Row],[Requested]],1),Table3[#All],2,0),VLOOKUP(Proc[[#This Row],[Author]],Table4[],2,0))</f>
        <v>LS</v>
      </c>
      <c r="L7258" s="148" t="s">
        <v>7174</v>
      </c>
      <c r="M7258" s="140">
        <v>46065</v>
      </c>
      <c r="N7258" s="140"/>
      <c r="O7258" s="140"/>
      <c r="P7258" s="140" t="str">
        <f ca="1">IF(Proc[[#This Row],[DaysAgeing]]&gt;5,"yep","on track")</f>
        <v>yep</v>
      </c>
      <c r="Q7258" s="2">
        <f ca="1">IF(Proc[[#This Row],[DateClosed]]="",ABS(NETWORKDAYS(Proc[[#This Row],[DateOpened]],TODAY()))-1,ABS(NETWORKDAYS(Proc[[#This Row],[DateOpened]],Proc[[#This Row],[DateClosed]]))-1)</f>
        <v>36</v>
      </c>
      <c r="R7258" s="140" t="s">
        <v>488</v>
      </c>
      <c r="S7258" s="145"/>
      <c r="T7258" s="153">
        <v>7257</v>
      </c>
    </row>
    <row r="7259" spans="1:20" hidden="1">
      <c r="A7259" s="146" t="s">
        <v>7148</v>
      </c>
      <c r="B7259" s="153" t="str">
        <f>IFERROR(VLOOKUP(Proc[[#This Row],[App]],Table2[],3,0),"open")</f>
        <v>ok</v>
      </c>
      <c r="C7259" s="146" t="s">
        <v>369</v>
      </c>
      <c r="D7259" s="152" t="s">
        <v>6891</v>
      </c>
      <c r="E7259" s="152" t="s">
        <v>7133</v>
      </c>
      <c r="F7259" s="145" t="s">
        <v>7133</v>
      </c>
      <c r="G7259" s="146" t="s">
        <v>400</v>
      </c>
      <c r="H7259" s="145" t="str">
        <f>IF(Proc[[#This Row],[type]]="LFF (MDG-F)",MID(Proc[[#This Row],[Obj]],13,10),"")</f>
        <v/>
      </c>
      <c r="I7259" s="152"/>
      <c r="J7259" s="145" t="b">
        <f>Proc[[#This Row],[Requested]]=Proc[[#This Row],[CurrentParent]]</f>
        <v>1</v>
      </c>
      <c r="K7259" s="153" t="str">
        <f>IF(Proc[[#This Row],[Author]]="Marcela Urrego",VLOOKUP(LEFT(Proc[[#This Row],[Requested]],1),Table3[#All],2,0),VLOOKUP(Proc[[#This Row],[Author]],Table4[],2,0))</f>
        <v>LS</v>
      </c>
      <c r="L7259" s="148" t="s">
        <v>7174</v>
      </c>
      <c r="M7259" s="140">
        <v>46065</v>
      </c>
      <c r="N7259" s="140"/>
      <c r="O7259" s="140"/>
      <c r="P7259" s="140" t="str">
        <f ca="1">IF(Proc[[#This Row],[DaysAgeing]]&gt;5,"yep","on track")</f>
        <v>yep</v>
      </c>
      <c r="Q7259" s="2">
        <f ca="1">IF(Proc[[#This Row],[DateClosed]]="",ABS(NETWORKDAYS(Proc[[#This Row],[DateOpened]],TODAY()))-1,ABS(NETWORKDAYS(Proc[[#This Row],[DateOpened]],Proc[[#This Row],[DateClosed]]))-1)</f>
        <v>36</v>
      </c>
      <c r="R7259" s="140" t="s">
        <v>488</v>
      </c>
      <c r="S7259" s="145"/>
      <c r="T7259" s="153">
        <v>7258</v>
      </c>
    </row>
    <row r="7260" spans="1:20" hidden="1">
      <c r="A7260" s="146" t="s">
        <v>7148</v>
      </c>
      <c r="B7260" s="145" t="str">
        <f>IFERROR(VLOOKUP(Proc[[#This Row],[App]],Table2[],3,0),"open")</f>
        <v>ok</v>
      </c>
      <c r="C7260" s="146" t="s">
        <v>369</v>
      </c>
      <c r="D7260" s="152" t="s">
        <v>6892</v>
      </c>
      <c r="E7260" s="152" t="s">
        <v>7129</v>
      </c>
      <c r="F7260" s="145" t="s">
        <v>7129</v>
      </c>
      <c r="G7260" s="146" t="s">
        <v>400</v>
      </c>
      <c r="H7260" s="145" t="str">
        <f>IF(Proc[[#This Row],[type]]="LFF (MDG-F)",MID(Proc[[#This Row],[Obj]],13,10),"")</f>
        <v/>
      </c>
      <c r="I7260" s="152"/>
      <c r="J7260" s="145" t="b">
        <f>Proc[[#This Row],[Requested]]=Proc[[#This Row],[CurrentParent]]</f>
        <v>1</v>
      </c>
      <c r="K7260" s="145" t="str">
        <f>IF(Proc[[#This Row],[Author]]="Marcela Urrego",VLOOKUP(LEFT(Proc[[#This Row],[Requested]],1),Table3[#All],2,0),VLOOKUP(Proc[[#This Row],[Author]],Table4[],2,0))</f>
        <v>LS</v>
      </c>
      <c r="L7260" s="148" t="s">
        <v>7174</v>
      </c>
      <c r="M7260" s="140">
        <v>46065</v>
      </c>
      <c r="N7260" s="140"/>
      <c r="O7260" s="140"/>
      <c r="P7260" s="140" t="str">
        <f ca="1">IF(Proc[[#This Row],[DaysAgeing]]&gt;5,"yep","on track")</f>
        <v>yep</v>
      </c>
      <c r="Q7260" s="2">
        <f ca="1">IF(Proc[[#This Row],[DateClosed]]="",ABS(NETWORKDAYS(Proc[[#This Row],[DateOpened]],TODAY()))-1,ABS(NETWORKDAYS(Proc[[#This Row],[DateOpened]],Proc[[#This Row],[DateClosed]]))-1)</f>
        <v>36</v>
      </c>
      <c r="R7260" s="140" t="s">
        <v>488</v>
      </c>
      <c r="S7260" s="145"/>
      <c r="T7260" s="153">
        <v>7259</v>
      </c>
    </row>
    <row r="7261" spans="1:20" hidden="1">
      <c r="A7261" s="146" t="s">
        <v>7148</v>
      </c>
      <c r="B7261" s="153" t="str">
        <f>IFERROR(VLOOKUP(Proc[[#This Row],[App]],Table2[],3,0),"open")</f>
        <v>ok</v>
      </c>
      <c r="C7261" s="146" t="s">
        <v>369</v>
      </c>
      <c r="D7261" s="152" t="s">
        <v>6893</v>
      </c>
      <c r="E7261" s="152" t="s">
        <v>7133</v>
      </c>
      <c r="F7261" s="145" t="s">
        <v>7133</v>
      </c>
      <c r="G7261" s="146" t="s">
        <v>400</v>
      </c>
      <c r="H7261" s="145" t="str">
        <f>IF(Proc[[#This Row],[type]]="LFF (MDG-F)",MID(Proc[[#This Row],[Obj]],13,10),"")</f>
        <v/>
      </c>
      <c r="I7261" s="152"/>
      <c r="J7261" s="145" t="b">
        <f>Proc[[#This Row],[Requested]]=Proc[[#This Row],[CurrentParent]]</f>
        <v>1</v>
      </c>
      <c r="K7261" s="153" t="str">
        <f>IF(Proc[[#This Row],[Author]]="Marcela Urrego",VLOOKUP(LEFT(Proc[[#This Row],[Requested]],1),Table3[#All],2,0),VLOOKUP(Proc[[#This Row],[Author]],Table4[],2,0))</f>
        <v>LS</v>
      </c>
      <c r="L7261" s="148" t="s">
        <v>7174</v>
      </c>
      <c r="M7261" s="140">
        <v>46065</v>
      </c>
      <c r="N7261" s="140"/>
      <c r="O7261" s="140"/>
      <c r="P7261" s="140" t="str">
        <f ca="1">IF(Proc[[#This Row],[DaysAgeing]]&gt;5,"yep","on track")</f>
        <v>yep</v>
      </c>
      <c r="Q7261" s="2">
        <f ca="1">IF(Proc[[#This Row],[DateClosed]]="",ABS(NETWORKDAYS(Proc[[#This Row],[DateOpened]],TODAY()))-1,ABS(NETWORKDAYS(Proc[[#This Row],[DateOpened]],Proc[[#This Row],[DateClosed]]))-1)</f>
        <v>36</v>
      </c>
      <c r="R7261" s="140" t="s">
        <v>488</v>
      </c>
      <c r="S7261" s="145"/>
      <c r="T7261" s="153">
        <v>7260</v>
      </c>
    </row>
    <row r="7262" spans="1:20" hidden="1">
      <c r="A7262" s="146" t="s">
        <v>7148</v>
      </c>
      <c r="B7262" s="153" t="str">
        <f>IFERROR(VLOOKUP(Proc[[#This Row],[App]],Table2[],3,0),"open")</f>
        <v>ok</v>
      </c>
      <c r="C7262" s="146" t="s">
        <v>369</v>
      </c>
      <c r="D7262" s="152" t="s">
        <v>6894</v>
      </c>
      <c r="E7262" s="152" t="s">
        <v>7133</v>
      </c>
      <c r="F7262" s="153" t="s">
        <v>7133</v>
      </c>
      <c r="G7262" s="146" t="s">
        <v>400</v>
      </c>
      <c r="H7262" s="145" t="str">
        <f>IF(Proc[[#This Row],[type]]="LFF (MDG-F)",MID(Proc[[#This Row],[Obj]],13,10),"")</f>
        <v/>
      </c>
      <c r="I7262" s="152"/>
      <c r="J7262" s="145" t="b">
        <f>Proc[[#This Row],[Requested]]=Proc[[#This Row],[CurrentParent]]</f>
        <v>1</v>
      </c>
      <c r="K7262" s="153" t="str">
        <f>IF(Proc[[#This Row],[Author]]="Marcela Urrego",VLOOKUP(LEFT(Proc[[#This Row],[Requested]],1),Table3[#All],2,0),VLOOKUP(Proc[[#This Row],[Author]],Table4[],2,0))</f>
        <v>LS</v>
      </c>
      <c r="L7262" s="153" t="s">
        <v>7174</v>
      </c>
      <c r="M7262" s="140">
        <v>46065</v>
      </c>
      <c r="N7262" s="140"/>
      <c r="O7262" s="140"/>
      <c r="P7262" s="140" t="str">
        <f ca="1">IF(Proc[[#This Row],[DaysAgeing]]&gt;5,"yep","on track")</f>
        <v>yep</v>
      </c>
      <c r="Q7262" s="2">
        <f ca="1">IF(Proc[[#This Row],[DateClosed]]="",ABS(NETWORKDAYS(Proc[[#This Row],[DateOpened]],TODAY()))-1,ABS(NETWORKDAYS(Proc[[#This Row],[DateOpened]],Proc[[#This Row],[DateClosed]]))-1)</f>
        <v>36</v>
      </c>
      <c r="R7262" s="140" t="s">
        <v>488</v>
      </c>
      <c r="S7262" s="145"/>
      <c r="T7262" s="153">
        <v>7261</v>
      </c>
    </row>
    <row r="7263" spans="1:20" hidden="1">
      <c r="A7263" s="146" t="s">
        <v>7148</v>
      </c>
      <c r="B7263" s="145" t="str">
        <f>IFERROR(VLOOKUP(Proc[[#This Row],[App]],Table2[],3,0),"open")</f>
        <v>ok</v>
      </c>
      <c r="C7263" s="146" t="s">
        <v>369</v>
      </c>
      <c r="D7263" s="152" t="s">
        <v>6895</v>
      </c>
      <c r="E7263" s="152" t="s">
        <v>7133</v>
      </c>
      <c r="F7263" s="145" t="s">
        <v>7133</v>
      </c>
      <c r="G7263" s="146" t="s">
        <v>400</v>
      </c>
      <c r="H7263" s="145" t="str">
        <f>IF(Proc[[#This Row],[type]]="LFF (MDG-F)",MID(Proc[[#This Row],[Obj]],13,10),"")</f>
        <v/>
      </c>
      <c r="I7263" s="152"/>
      <c r="J7263" s="145" t="b">
        <f>Proc[[#This Row],[Requested]]=Proc[[#This Row],[CurrentParent]]</f>
        <v>1</v>
      </c>
      <c r="K7263" s="145" t="str">
        <f>IF(Proc[[#This Row],[Author]]="Marcela Urrego",VLOOKUP(LEFT(Proc[[#This Row],[Requested]],1),Table3[#All],2,0),VLOOKUP(Proc[[#This Row],[Author]],Table4[],2,0))</f>
        <v>LS</v>
      </c>
      <c r="L7263" s="148" t="s">
        <v>7174</v>
      </c>
      <c r="M7263" s="140">
        <v>46065</v>
      </c>
      <c r="N7263" s="140"/>
      <c r="O7263" s="140"/>
      <c r="P7263" s="140" t="str">
        <f ca="1">IF(Proc[[#This Row],[DaysAgeing]]&gt;5,"yep","on track")</f>
        <v>yep</v>
      </c>
      <c r="Q7263" s="2">
        <f ca="1">IF(Proc[[#This Row],[DateClosed]]="",ABS(NETWORKDAYS(Proc[[#This Row],[DateOpened]],TODAY()))-1,ABS(NETWORKDAYS(Proc[[#This Row],[DateOpened]],Proc[[#This Row],[DateClosed]]))-1)</f>
        <v>36</v>
      </c>
      <c r="R7263" s="140" t="s">
        <v>488</v>
      </c>
      <c r="S7263" s="145"/>
      <c r="T7263" s="153">
        <v>7262</v>
      </c>
    </row>
    <row r="7264" spans="1:20" hidden="1">
      <c r="A7264" s="146" t="s">
        <v>7148</v>
      </c>
      <c r="B7264" s="153" t="str">
        <f>IFERROR(VLOOKUP(Proc[[#This Row],[App]],Table2[],3,0),"open")</f>
        <v>ok</v>
      </c>
      <c r="C7264" s="146" t="s">
        <v>369</v>
      </c>
      <c r="D7264" s="152" t="s">
        <v>6896</v>
      </c>
      <c r="E7264" s="152" t="s">
        <v>7134</v>
      </c>
      <c r="F7264" s="153" t="s">
        <v>7134</v>
      </c>
      <c r="G7264" s="146" t="s">
        <v>400</v>
      </c>
      <c r="H7264" s="145" t="str">
        <f>IF(Proc[[#This Row],[type]]="LFF (MDG-F)",MID(Proc[[#This Row],[Obj]],13,10),"")</f>
        <v/>
      </c>
      <c r="I7264" s="152"/>
      <c r="J7264" s="145" t="b">
        <f>Proc[[#This Row],[Requested]]=Proc[[#This Row],[CurrentParent]]</f>
        <v>1</v>
      </c>
      <c r="K7264" s="153" t="str">
        <f>IF(Proc[[#This Row],[Author]]="Marcela Urrego",VLOOKUP(LEFT(Proc[[#This Row],[Requested]],1),Table3[#All],2,0),VLOOKUP(Proc[[#This Row],[Author]],Table4[],2,0))</f>
        <v>LS</v>
      </c>
      <c r="L7264" s="148" t="s">
        <v>7174</v>
      </c>
      <c r="M7264" s="140">
        <v>46065</v>
      </c>
      <c r="N7264" s="140"/>
      <c r="O7264" s="140"/>
      <c r="P7264" s="140" t="str">
        <f ca="1">IF(Proc[[#This Row],[DaysAgeing]]&gt;5,"yep","on track")</f>
        <v>yep</v>
      </c>
      <c r="Q7264" s="2">
        <f ca="1">IF(Proc[[#This Row],[DateClosed]]="",ABS(NETWORKDAYS(Proc[[#This Row],[DateOpened]],TODAY()))-1,ABS(NETWORKDAYS(Proc[[#This Row],[DateOpened]],Proc[[#This Row],[DateClosed]]))-1)</f>
        <v>36</v>
      </c>
      <c r="R7264" s="140" t="s">
        <v>488</v>
      </c>
      <c r="S7264" s="145"/>
      <c r="T7264" s="153">
        <v>7263</v>
      </c>
    </row>
    <row r="7265" spans="1:20" hidden="1">
      <c r="A7265" s="146" t="s">
        <v>7148</v>
      </c>
      <c r="B7265" s="153" t="str">
        <f>IFERROR(VLOOKUP(Proc[[#This Row],[App]],Table2[],3,0),"open")</f>
        <v>ok</v>
      </c>
      <c r="C7265" s="147" t="s">
        <v>369</v>
      </c>
      <c r="D7265" s="152" t="s">
        <v>6897</v>
      </c>
      <c r="E7265" s="152" t="s">
        <v>7135</v>
      </c>
      <c r="F7265" s="153" t="s">
        <v>7135</v>
      </c>
      <c r="G7265" s="146" t="s">
        <v>406</v>
      </c>
      <c r="H7265" s="145" t="str">
        <f>IF(Proc[[#This Row],[type]]="LFF (MDG-F)",MID(Proc[[#This Row],[Obj]],13,10),"")</f>
        <v>2018R02621</v>
      </c>
      <c r="I7265" s="152"/>
      <c r="J7265" s="145" t="b">
        <f>Proc[[#This Row],[Requested]]=Proc[[#This Row],[CurrentParent]]</f>
        <v>1</v>
      </c>
      <c r="K7265" s="153" t="str">
        <f>IF(Proc[[#This Row],[Author]]="Marcela Urrego",VLOOKUP(LEFT(Proc[[#This Row],[Requested]],1),Table3[#All],2,0),VLOOKUP(Proc[[#This Row],[Author]],Table4[],2,0))</f>
        <v>LS</v>
      </c>
      <c r="L7265" s="148" t="s">
        <v>7174</v>
      </c>
      <c r="M7265" s="140">
        <v>46065</v>
      </c>
      <c r="N7265" s="140"/>
      <c r="O7265" s="140"/>
      <c r="P7265" s="140" t="str">
        <f ca="1">IF(Proc[[#This Row],[DaysAgeing]]&gt;5,"yep","on track")</f>
        <v>yep</v>
      </c>
      <c r="Q7265" s="2">
        <f ca="1">IF(Proc[[#This Row],[DateClosed]]="",ABS(NETWORKDAYS(Proc[[#This Row],[DateOpened]],TODAY()))-1,ABS(NETWORKDAYS(Proc[[#This Row],[DateOpened]],Proc[[#This Row],[DateClosed]]))-1)</f>
        <v>36</v>
      </c>
      <c r="R7265" s="140" t="s">
        <v>488</v>
      </c>
      <c r="S7265" s="145"/>
      <c r="T7265" s="153">
        <v>7264</v>
      </c>
    </row>
    <row r="7266" spans="1:20" hidden="1">
      <c r="A7266" s="146" t="s">
        <v>7148</v>
      </c>
      <c r="B7266" s="153" t="str">
        <f>IFERROR(VLOOKUP(Proc[[#This Row],[App]],Table2[],3,0),"open")</f>
        <v>ok</v>
      </c>
      <c r="C7266" s="146" t="s">
        <v>369</v>
      </c>
      <c r="D7266" s="152" t="s">
        <v>6898</v>
      </c>
      <c r="E7266" s="152" t="s">
        <v>7135</v>
      </c>
      <c r="F7266" s="153" t="s">
        <v>7135</v>
      </c>
      <c r="G7266" s="146" t="s">
        <v>400</v>
      </c>
      <c r="H7266" s="145" t="str">
        <f>IF(Proc[[#This Row],[type]]="LFF (MDG-F)",MID(Proc[[#This Row],[Obj]],13,10),"")</f>
        <v/>
      </c>
      <c r="I7266" s="152"/>
      <c r="J7266" s="145" t="b">
        <f>Proc[[#This Row],[Requested]]=Proc[[#This Row],[CurrentParent]]</f>
        <v>1</v>
      </c>
      <c r="K7266" s="153" t="str">
        <f>IF(Proc[[#This Row],[Author]]="Marcela Urrego",VLOOKUP(LEFT(Proc[[#This Row],[Requested]],1),Table3[#All],2,0),VLOOKUP(Proc[[#This Row],[Author]],Table4[],2,0))</f>
        <v>LS</v>
      </c>
      <c r="L7266" s="148" t="s">
        <v>7174</v>
      </c>
      <c r="M7266" s="140">
        <v>46065</v>
      </c>
      <c r="N7266" s="140"/>
      <c r="O7266" s="140"/>
      <c r="P7266" s="140" t="str">
        <f ca="1">IF(Proc[[#This Row],[DaysAgeing]]&gt;5,"yep","on track")</f>
        <v>yep</v>
      </c>
      <c r="Q7266" s="2">
        <f ca="1">IF(Proc[[#This Row],[DateClosed]]="",ABS(NETWORKDAYS(Proc[[#This Row],[DateOpened]],TODAY()))-1,ABS(NETWORKDAYS(Proc[[#This Row],[DateOpened]],Proc[[#This Row],[DateClosed]]))-1)</f>
        <v>36</v>
      </c>
      <c r="R7266" s="140" t="s">
        <v>488</v>
      </c>
      <c r="S7266" s="145"/>
      <c r="T7266" s="153">
        <v>7265</v>
      </c>
    </row>
    <row r="7267" spans="1:20" hidden="1">
      <c r="A7267" s="146" t="s">
        <v>7148</v>
      </c>
      <c r="B7267" s="153" t="str">
        <f>IFERROR(VLOOKUP(Proc[[#This Row],[App]],Table2[],3,0),"open")</f>
        <v>ok</v>
      </c>
      <c r="C7267" s="146" t="s">
        <v>369</v>
      </c>
      <c r="D7267" s="152" t="s">
        <v>6899</v>
      </c>
      <c r="E7267" s="152" t="s">
        <v>7135</v>
      </c>
      <c r="F7267" s="145" t="s">
        <v>7135</v>
      </c>
      <c r="G7267" s="146" t="s">
        <v>400</v>
      </c>
      <c r="H7267" s="145" t="str">
        <f>IF(Proc[[#This Row],[type]]="LFF (MDG-F)",MID(Proc[[#This Row],[Obj]],13,10),"")</f>
        <v/>
      </c>
      <c r="I7267" s="152"/>
      <c r="J7267" s="145" t="b">
        <f>Proc[[#This Row],[Requested]]=Proc[[#This Row],[CurrentParent]]</f>
        <v>1</v>
      </c>
      <c r="K7267" s="153" t="str">
        <f>IF(Proc[[#This Row],[Author]]="Marcela Urrego",VLOOKUP(LEFT(Proc[[#This Row],[Requested]],1),Table3[#All],2,0),VLOOKUP(Proc[[#This Row],[Author]],Table4[],2,0))</f>
        <v>LS</v>
      </c>
      <c r="L7267" s="148" t="s">
        <v>7174</v>
      </c>
      <c r="M7267" s="140">
        <v>46065</v>
      </c>
      <c r="N7267" s="140"/>
      <c r="O7267" s="140"/>
      <c r="P7267" s="140" t="str">
        <f ca="1">IF(Proc[[#This Row],[DaysAgeing]]&gt;5,"yep","on track")</f>
        <v>yep</v>
      </c>
      <c r="Q7267" s="2">
        <f ca="1">IF(Proc[[#This Row],[DateClosed]]="",ABS(NETWORKDAYS(Proc[[#This Row],[DateOpened]],TODAY()))-1,ABS(NETWORKDAYS(Proc[[#This Row],[DateOpened]],Proc[[#This Row],[DateClosed]]))-1)</f>
        <v>36</v>
      </c>
      <c r="R7267" s="140" t="s">
        <v>488</v>
      </c>
      <c r="S7267" s="145"/>
      <c r="T7267" s="153">
        <v>7266</v>
      </c>
    </row>
    <row r="7268" spans="1:20" hidden="1">
      <c r="A7268" s="146" t="s">
        <v>7148</v>
      </c>
      <c r="B7268" s="153" t="str">
        <f>IFERROR(VLOOKUP(Proc[[#This Row],[App]],Table2[],3,0),"open")</f>
        <v>ok</v>
      </c>
      <c r="C7268" s="146" t="s">
        <v>369</v>
      </c>
      <c r="D7268" s="152" t="s">
        <v>6900</v>
      </c>
      <c r="E7268" s="152" t="s">
        <v>7135</v>
      </c>
      <c r="F7268" s="153" t="s">
        <v>7135</v>
      </c>
      <c r="G7268" s="146" t="s">
        <v>400</v>
      </c>
      <c r="H7268" s="145" t="str">
        <f>IF(Proc[[#This Row],[type]]="LFF (MDG-F)",MID(Proc[[#This Row],[Obj]],13,10),"")</f>
        <v/>
      </c>
      <c r="I7268" s="152"/>
      <c r="J7268" s="145" t="b">
        <f>Proc[[#This Row],[Requested]]=Proc[[#This Row],[CurrentParent]]</f>
        <v>1</v>
      </c>
      <c r="K7268" s="153" t="str">
        <f>IF(Proc[[#This Row],[Author]]="Marcela Urrego",VLOOKUP(LEFT(Proc[[#This Row],[Requested]],1),Table3[#All],2,0),VLOOKUP(Proc[[#This Row],[Author]],Table4[],2,0))</f>
        <v>LS</v>
      </c>
      <c r="L7268" s="148" t="s">
        <v>7174</v>
      </c>
      <c r="M7268" s="140">
        <v>46065</v>
      </c>
      <c r="N7268" s="140"/>
      <c r="O7268" s="140"/>
      <c r="P7268" s="140" t="str">
        <f ca="1">IF(Proc[[#This Row],[DaysAgeing]]&gt;5,"yep","on track")</f>
        <v>yep</v>
      </c>
      <c r="Q7268" s="2">
        <f ca="1">IF(Proc[[#This Row],[DateClosed]]="",ABS(NETWORKDAYS(Proc[[#This Row],[DateOpened]],TODAY()))-1,ABS(NETWORKDAYS(Proc[[#This Row],[DateOpened]],Proc[[#This Row],[DateClosed]]))-1)</f>
        <v>36</v>
      </c>
      <c r="R7268" s="140" t="s">
        <v>488</v>
      </c>
      <c r="S7268" s="145"/>
      <c r="T7268" s="153">
        <v>7267</v>
      </c>
    </row>
    <row r="7269" spans="1:20" hidden="1">
      <c r="A7269" s="146" t="s">
        <v>7148</v>
      </c>
      <c r="B7269" s="153" t="str">
        <f>IFERROR(VLOOKUP(Proc[[#This Row],[App]],Table2[],3,0),"open")</f>
        <v>ok</v>
      </c>
      <c r="C7269" s="147" t="s">
        <v>369</v>
      </c>
      <c r="D7269" s="152" t="s">
        <v>6901</v>
      </c>
      <c r="E7269" s="152" t="s">
        <v>7135</v>
      </c>
      <c r="F7269" s="153" t="s">
        <v>7135</v>
      </c>
      <c r="G7269" s="146" t="s">
        <v>406</v>
      </c>
      <c r="H7269" s="145" t="str">
        <f>IF(Proc[[#This Row],[type]]="LFF (MDG-F)",MID(Proc[[#This Row],[Obj]],13,10),"")</f>
        <v>2123R00010</v>
      </c>
      <c r="I7269" s="152"/>
      <c r="J7269" s="145" t="b">
        <f>Proc[[#This Row],[Requested]]=Proc[[#This Row],[CurrentParent]]</f>
        <v>1</v>
      </c>
      <c r="K7269" s="153" t="str">
        <f>IF(Proc[[#This Row],[Author]]="Marcela Urrego",VLOOKUP(LEFT(Proc[[#This Row],[Requested]],1),Table3[#All],2,0),VLOOKUP(Proc[[#This Row],[Author]],Table4[],2,0))</f>
        <v>LS</v>
      </c>
      <c r="L7269" s="148" t="s">
        <v>7174</v>
      </c>
      <c r="M7269" s="140">
        <v>46065</v>
      </c>
      <c r="N7269" s="140"/>
      <c r="O7269" s="140"/>
      <c r="P7269" s="140" t="str">
        <f ca="1">IF(Proc[[#This Row],[DaysAgeing]]&gt;5,"yep","on track")</f>
        <v>yep</v>
      </c>
      <c r="Q7269" s="2">
        <f ca="1">IF(Proc[[#This Row],[DateClosed]]="",ABS(NETWORKDAYS(Proc[[#This Row],[DateOpened]],TODAY()))-1,ABS(NETWORKDAYS(Proc[[#This Row],[DateOpened]],Proc[[#This Row],[DateClosed]]))-1)</f>
        <v>36</v>
      </c>
      <c r="R7269" s="140" t="s">
        <v>488</v>
      </c>
      <c r="S7269" s="145"/>
      <c r="T7269" s="153">
        <v>7268</v>
      </c>
    </row>
    <row r="7270" spans="1:20" hidden="1">
      <c r="A7270" s="146" t="s">
        <v>7148</v>
      </c>
      <c r="B7270" s="153" t="str">
        <f>IFERROR(VLOOKUP(Proc[[#This Row],[App]],Table2[],3,0),"open")</f>
        <v>ok</v>
      </c>
      <c r="C7270" s="147" t="s">
        <v>369</v>
      </c>
      <c r="D7270" s="152" t="s">
        <v>6902</v>
      </c>
      <c r="E7270" s="152" t="s">
        <v>7135</v>
      </c>
      <c r="F7270" s="153" t="s">
        <v>7135</v>
      </c>
      <c r="G7270" s="146" t="s">
        <v>406</v>
      </c>
      <c r="H7270" s="145" t="str">
        <f>IF(Proc[[#This Row],[type]]="LFF (MDG-F)",MID(Proc[[#This Row],[Obj]],13,10),"")</f>
        <v>2123C08003</v>
      </c>
      <c r="I7270" s="152"/>
      <c r="J7270" s="145" t="b">
        <f>Proc[[#This Row],[Requested]]=Proc[[#This Row],[CurrentParent]]</f>
        <v>1</v>
      </c>
      <c r="K7270" s="153" t="str">
        <f>IF(Proc[[#This Row],[Author]]="Marcela Urrego",VLOOKUP(LEFT(Proc[[#This Row],[Requested]],1),Table3[#All],2,0),VLOOKUP(Proc[[#This Row],[Author]],Table4[],2,0))</f>
        <v>LS</v>
      </c>
      <c r="L7270" s="148" t="s">
        <v>7174</v>
      </c>
      <c r="M7270" s="140">
        <v>46065</v>
      </c>
      <c r="N7270" s="140"/>
      <c r="O7270" s="140"/>
      <c r="P7270" s="140" t="str">
        <f ca="1">IF(Proc[[#This Row],[DaysAgeing]]&gt;5,"yep","on track")</f>
        <v>yep</v>
      </c>
      <c r="Q7270" s="2">
        <f ca="1">IF(Proc[[#This Row],[DateClosed]]="",ABS(NETWORKDAYS(Proc[[#This Row],[DateOpened]],TODAY()))-1,ABS(NETWORKDAYS(Proc[[#This Row],[DateOpened]],Proc[[#This Row],[DateClosed]]))-1)</f>
        <v>36</v>
      </c>
      <c r="R7270" s="140" t="s">
        <v>488</v>
      </c>
      <c r="S7270" s="145"/>
      <c r="T7270" s="153">
        <v>7269</v>
      </c>
    </row>
    <row r="7271" spans="1:20" hidden="1">
      <c r="A7271" s="146" t="s">
        <v>7148</v>
      </c>
      <c r="B7271" s="153" t="str">
        <f>IFERROR(VLOOKUP(Proc[[#This Row],[App]],Table2[],3,0),"open")</f>
        <v>ok</v>
      </c>
      <c r="C7271" s="146" t="s">
        <v>369</v>
      </c>
      <c r="D7271" s="152" t="s">
        <v>6903</v>
      </c>
      <c r="E7271" s="152" t="s">
        <v>7135</v>
      </c>
      <c r="F7271" s="153" t="s">
        <v>7135</v>
      </c>
      <c r="G7271" s="146" t="s">
        <v>400</v>
      </c>
      <c r="H7271" s="145" t="str">
        <f>IF(Proc[[#This Row],[type]]="LFF (MDG-F)",MID(Proc[[#This Row],[Obj]],13,10),"")</f>
        <v/>
      </c>
      <c r="I7271" s="152"/>
      <c r="J7271" s="145" t="b">
        <f>Proc[[#This Row],[Requested]]=Proc[[#This Row],[CurrentParent]]</f>
        <v>1</v>
      </c>
      <c r="K7271" s="153" t="str">
        <f>IF(Proc[[#This Row],[Author]]="Marcela Urrego",VLOOKUP(LEFT(Proc[[#This Row],[Requested]],1),Table3[#All],2,0),VLOOKUP(Proc[[#This Row],[Author]],Table4[],2,0))</f>
        <v>LS</v>
      </c>
      <c r="L7271" s="148" t="s">
        <v>7174</v>
      </c>
      <c r="M7271" s="140">
        <v>46065</v>
      </c>
      <c r="N7271" s="140"/>
      <c r="O7271" s="140"/>
      <c r="P7271" s="140" t="str">
        <f ca="1">IF(Proc[[#This Row],[DaysAgeing]]&gt;5,"yep","on track")</f>
        <v>yep</v>
      </c>
      <c r="Q7271" s="2">
        <f ca="1">IF(Proc[[#This Row],[DateClosed]]="",ABS(NETWORKDAYS(Proc[[#This Row],[DateOpened]],TODAY()))-1,ABS(NETWORKDAYS(Proc[[#This Row],[DateOpened]],Proc[[#This Row],[DateClosed]]))-1)</f>
        <v>36</v>
      </c>
      <c r="R7271" s="140" t="s">
        <v>488</v>
      </c>
      <c r="S7271" s="145"/>
      <c r="T7271" s="153">
        <v>7270</v>
      </c>
    </row>
    <row r="7272" spans="1:20" hidden="1">
      <c r="A7272" s="146" t="s">
        <v>7148</v>
      </c>
      <c r="B7272" s="153" t="str">
        <f>IFERROR(VLOOKUP(Proc[[#This Row],[App]],Table2[],3,0),"open")</f>
        <v>ok</v>
      </c>
      <c r="C7272" s="146" t="s">
        <v>691</v>
      </c>
      <c r="D7272" s="152" t="s">
        <v>6904</v>
      </c>
      <c r="E7272" s="152" t="s">
        <v>7135</v>
      </c>
      <c r="F7272" s="153" t="s">
        <v>446</v>
      </c>
      <c r="G7272" s="146" t="s">
        <v>400</v>
      </c>
      <c r="H7272" s="145" t="str">
        <f>IF(Proc[[#This Row],[type]]="LFF (MDG-F)",MID(Proc[[#This Row],[Obj]],13,10),"")</f>
        <v/>
      </c>
      <c r="I7272" s="152"/>
      <c r="J7272" s="145" t="b">
        <f>Proc[[#This Row],[Requested]]=Proc[[#This Row],[CurrentParent]]</f>
        <v>0</v>
      </c>
      <c r="K7272" s="153" t="str">
        <f>IF(Proc[[#This Row],[Author]]="Marcela Urrego",VLOOKUP(LEFT(Proc[[#This Row],[Requested]],1),Table3[#All],2,0),VLOOKUP(Proc[[#This Row],[Author]],Table4[],2,0))</f>
        <v>LS</v>
      </c>
      <c r="L7272" s="148" t="s">
        <v>7174</v>
      </c>
      <c r="M7272" s="140">
        <v>46065</v>
      </c>
      <c r="N7272" s="140"/>
      <c r="O7272" s="140"/>
      <c r="P7272" s="140" t="str">
        <f ca="1">IF(Proc[[#This Row],[DaysAgeing]]&gt;5,"yep","on track")</f>
        <v>yep</v>
      </c>
      <c r="Q7272" s="2">
        <f ca="1">IF(Proc[[#This Row],[DateClosed]]="",ABS(NETWORKDAYS(Proc[[#This Row],[DateOpened]],TODAY()))-1,ABS(NETWORKDAYS(Proc[[#This Row],[DateOpened]],Proc[[#This Row],[DateClosed]]))-1)</f>
        <v>36</v>
      </c>
      <c r="R7272" s="140" t="s">
        <v>488</v>
      </c>
      <c r="S7272" s="145"/>
      <c r="T7272" s="153">
        <v>7271</v>
      </c>
    </row>
    <row r="7273" spans="1:20" hidden="1">
      <c r="A7273" s="146" t="s">
        <v>7148</v>
      </c>
      <c r="B7273" s="153" t="str">
        <f>IFERROR(VLOOKUP(Proc[[#This Row],[App]],Table2[],3,0),"open")</f>
        <v>ok</v>
      </c>
      <c r="C7273" s="147" t="s">
        <v>369</v>
      </c>
      <c r="D7273" s="152" t="s">
        <v>6905</v>
      </c>
      <c r="E7273" s="152" t="s">
        <v>7135</v>
      </c>
      <c r="F7273" s="153" t="s">
        <v>7135</v>
      </c>
      <c r="G7273" s="146" t="s">
        <v>406</v>
      </c>
      <c r="H7273" s="145" t="str">
        <f>IF(Proc[[#This Row],[type]]="LFF (MDG-F)",MID(Proc[[#This Row],[Obj]],13,10),"")</f>
        <v>2123R00009</v>
      </c>
      <c r="I7273" s="152"/>
      <c r="J7273" s="145" t="b">
        <f>Proc[[#This Row],[Requested]]=Proc[[#This Row],[CurrentParent]]</f>
        <v>1</v>
      </c>
      <c r="K7273" s="153" t="str">
        <f>IF(Proc[[#This Row],[Author]]="Marcela Urrego",VLOOKUP(LEFT(Proc[[#This Row],[Requested]],1),Table3[#All],2,0),VLOOKUP(Proc[[#This Row],[Author]],Table4[],2,0))</f>
        <v>LS</v>
      </c>
      <c r="L7273" s="148" t="s">
        <v>7174</v>
      </c>
      <c r="M7273" s="140">
        <v>46065</v>
      </c>
      <c r="N7273" s="140"/>
      <c r="O7273" s="140"/>
      <c r="P7273" s="140" t="str">
        <f ca="1">IF(Proc[[#This Row],[DaysAgeing]]&gt;5,"yep","on track")</f>
        <v>yep</v>
      </c>
      <c r="Q7273" s="2">
        <f ca="1">IF(Proc[[#This Row],[DateClosed]]="",ABS(NETWORKDAYS(Proc[[#This Row],[DateOpened]],TODAY()))-1,ABS(NETWORKDAYS(Proc[[#This Row],[DateOpened]],Proc[[#This Row],[DateClosed]]))-1)</f>
        <v>36</v>
      </c>
      <c r="R7273" s="140" t="s">
        <v>488</v>
      </c>
      <c r="S7273" s="145"/>
      <c r="T7273" s="153">
        <v>7272</v>
      </c>
    </row>
    <row r="7274" spans="1:20" hidden="1">
      <c r="A7274" s="146" t="s">
        <v>7148</v>
      </c>
      <c r="B7274" s="153" t="str">
        <f>IFERROR(VLOOKUP(Proc[[#This Row],[App]],Table2[],3,0),"open")</f>
        <v>ok</v>
      </c>
      <c r="C7274" s="146" t="s">
        <v>369</v>
      </c>
      <c r="D7274" s="152" t="s">
        <v>6906</v>
      </c>
      <c r="E7274" s="152" t="s">
        <v>7135</v>
      </c>
      <c r="F7274" s="153" t="s">
        <v>7135</v>
      </c>
      <c r="G7274" s="146" t="s">
        <v>400</v>
      </c>
      <c r="H7274" s="145" t="str">
        <f>IF(Proc[[#This Row],[type]]="LFF (MDG-F)",MID(Proc[[#This Row],[Obj]],13,10),"")</f>
        <v/>
      </c>
      <c r="I7274" s="152"/>
      <c r="J7274" s="145" t="b">
        <f>Proc[[#This Row],[Requested]]=Proc[[#This Row],[CurrentParent]]</f>
        <v>1</v>
      </c>
      <c r="K7274" s="153" t="str">
        <f>IF(Proc[[#This Row],[Author]]="Marcela Urrego",VLOOKUP(LEFT(Proc[[#This Row],[Requested]],1),Table3[#All],2,0),VLOOKUP(Proc[[#This Row],[Author]],Table4[],2,0))</f>
        <v>LS</v>
      </c>
      <c r="L7274" s="148" t="s">
        <v>7174</v>
      </c>
      <c r="M7274" s="140">
        <v>46065</v>
      </c>
      <c r="N7274" s="140"/>
      <c r="O7274" s="140"/>
      <c r="P7274" s="140" t="str">
        <f ca="1">IF(Proc[[#This Row],[DaysAgeing]]&gt;5,"yep","on track")</f>
        <v>yep</v>
      </c>
      <c r="Q7274" s="2">
        <f ca="1">IF(Proc[[#This Row],[DateClosed]]="",ABS(NETWORKDAYS(Proc[[#This Row],[DateOpened]],TODAY()))-1,ABS(NETWORKDAYS(Proc[[#This Row],[DateOpened]],Proc[[#This Row],[DateClosed]]))-1)</f>
        <v>36</v>
      </c>
      <c r="R7274" s="140" t="s">
        <v>488</v>
      </c>
      <c r="S7274" s="145"/>
      <c r="T7274" s="153">
        <v>7273</v>
      </c>
    </row>
    <row r="7275" spans="1:20" hidden="1">
      <c r="A7275" s="146" t="s">
        <v>7148</v>
      </c>
      <c r="B7275" s="153" t="str">
        <f>IFERROR(VLOOKUP(Proc[[#This Row],[App]],Table2[],3,0),"open")</f>
        <v>ok</v>
      </c>
      <c r="C7275" s="146" t="s">
        <v>691</v>
      </c>
      <c r="D7275" s="152" t="s">
        <v>6907</v>
      </c>
      <c r="E7275" s="152" t="s">
        <v>7135</v>
      </c>
      <c r="F7275" s="153" t="s">
        <v>446</v>
      </c>
      <c r="G7275" s="146" t="s">
        <v>400</v>
      </c>
      <c r="H7275" s="145" t="str">
        <f>IF(Proc[[#This Row],[type]]="LFF (MDG-F)",MID(Proc[[#This Row],[Obj]],13,10),"")</f>
        <v/>
      </c>
      <c r="I7275" s="152"/>
      <c r="J7275" s="145" t="b">
        <f>Proc[[#This Row],[Requested]]=Proc[[#This Row],[CurrentParent]]</f>
        <v>0</v>
      </c>
      <c r="K7275" s="153" t="str">
        <f>IF(Proc[[#This Row],[Author]]="Marcela Urrego",VLOOKUP(LEFT(Proc[[#This Row],[Requested]],1),Table3[#All],2,0),VLOOKUP(Proc[[#This Row],[Author]],Table4[],2,0))</f>
        <v>LS</v>
      </c>
      <c r="L7275" s="148" t="s">
        <v>7174</v>
      </c>
      <c r="M7275" s="140">
        <v>46065</v>
      </c>
      <c r="N7275" s="140"/>
      <c r="O7275" s="140"/>
      <c r="P7275" s="140" t="str">
        <f ca="1">IF(Proc[[#This Row],[DaysAgeing]]&gt;5,"yep","on track")</f>
        <v>yep</v>
      </c>
      <c r="Q7275" s="2">
        <f ca="1">IF(Proc[[#This Row],[DateClosed]]="",ABS(NETWORKDAYS(Proc[[#This Row],[DateOpened]],TODAY()))-1,ABS(NETWORKDAYS(Proc[[#This Row],[DateOpened]],Proc[[#This Row],[DateClosed]]))-1)</f>
        <v>36</v>
      </c>
      <c r="R7275" s="140" t="s">
        <v>488</v>
      </c>
      <c r="S7275" s="145"/>
      <c r="T7275" s="153">
        <v>7274</v>
      </c>
    </row>
    <row r="7276" spans="1:20" hidden="1">
      <c r="A7276" s="146" t="s">
        <v>7148</v>
      </c>
      <c r="B7276" s="153" t="str">
        <f>IFERROR(VLOOKUP(Proc[[#This Row],[App]],Table2[],3,0),"open")</f>
        <v>ok</v>
      </c>
      <c r="C7276" s="146" t="s">
        <v>369</v>
      </c>
      <c r="D7276" s="152" t="s">
        <v>6908</v>
      </c>
      <c r="E7276" s="152" t="s">
        <v>7136</v>
      </c>
      <c r="F7276" s="153" t="s">
        <v>7136</v>
      </c>
      <c r="G7276" s="146" t="s">
        <v>400</v>
      </c>
      <c r="H7276" s="145" t="str">
        <f>IF(Proc[[#This Row],[type]]="LFF (MDG-F)",MID(Proc[[#This Row],[Obj]],13,10),"")</f>
        <v/>
      </c>
      <c r="I7276" s="152"/>
      <c r="J7276" s="145" t="b">
        <f>Proc[[#This Row],[Requested]]=Proc[[#This Row],[CurrentParent]]</f>
        <v>1</v>
      </c>
      <c r="K7276" s="153" t="str">
        <f>IF(Proc[[#This Row],[Author]]="Marcela Urrego",VLOOKUP(LEFT(Proc[[#This Row],[Requested]],1),Table3[#All],2,0),VLOOKUP(Proc[[#This Row],[Author]],Table4[],2,0))</f>
        <v>LS</v>
      </c>
      <c r="L7276" s="148" t="s">
        <v>7174</v>
      </c>
      <c r="M7276" s="140">
        <v>46065</v>
      </c>
      <c r="N7276" s="140"/>
      <c r="O7276" s="140"/>
      <c r="P7276" s="140" t="str">
        <f ca="1">IF(Proc[[#This Row],[DaysAgeing]]&gt;5,"yep","on track")</f>
        <v>yep</v>
      </c>
      <c r="Q7276" s="2">
        <f ca="1">IF(Proc[[#This Row],[DateClosed]]="",ABS(NETWORKDAYS(Proc[[#This Row],[DateOpened]],TODAY()))-1,ABS(NETWORKDAYS(Proc[[#This Row],[DateOpened]],Proc[[#This Row],[DateClosed]]))-1)</f>
        <v>36</v>
      </c>
      <c r="R7276" s="140" t="s">
        <v>488</v>
      </c>
      <c r="S7276" s="145"/>
      <c r="T7276" s="153">
        <v>7275</v>
      </c>
    </row>
    <row r="7277" spans="1:20" hidden="1">
      <c r="A7277" s="146" t="s">
        <v>7148</v>
      </c>
      <c r="B7277" s="153" t="str">
        <f>IFERROR(VLOOKUP(Proc[[#This Row],[App]],Table2[],3,0),"open")</f>
        <v>ok</v>
      </c>
      <c r="C7277" s="146" t="s">
        <v>377</v>
      </c>
      <c r="D7277" s="152" t="s">
        <v>6909</v>
      </c>
      <c r="E7277" s="152" t="s">
        <v>7136</v>
      </c>
      <c r="F7277" s="153"/>
      <c r="G7277" s="146" t="s">
        <v>400</v>
      </c>
      <c r="H7277" s="145" t="str">
        <f>IF(Proc[[#This Row],[type]]="LFF (MDG-F)",MID(Proc[[#This Row],[Obj]],13,10),"")</f>
        <v/>
      </c>
      <c r="I7277" s="152"/>
      <c r="J7277" s="145" t="b">
        <f>Proc[[#This Row],[Requested]]=Proc[[#This Row],[CurrentParent]]</f>
        <v>0</v>
      </c>
      <c r="K7277" s="153" t="str">
        <f>IF(Proc[[#This Row],[Author]]="Marcela Urrego",VLOOKUP(LEFT(Proc[[#This Row],[Requested]],1),Table3[#All],2,0),VLOOKUP(Proc[[#This Row],[Author]],Table4[],2,0))</f>
        <v>LS</v>
      </c>
      <c r="L7277" s="148" t="s">
        <v>7174</v>
      </c>
      <c r="M7277" s="140">
        <v>46065</v>
      </c>
      <c r="N7277" s="140"/>
      <c r="O7277" s="140"/>
      <c r="P7277" s="140" t="str">
        <f ca="1">IF(Proc[[#This Row],[DaysAgeing]]&gt;5,"yep","on track")</f>
        <v>yep</v>
      </c>
      <c r="Q7277" s="2">
        <f ca="1">IF(Proc[[#This Row],[DateClosed]]="",ABS(NETWORKDAYS(Proc[[#This Row],[DateOpened]],TODAY()))-1,ABS(NETWORKDAYS(Proc[[#This Row],[DateOpened]],Proc[[#This Row],[DateClosed]]))-1)</f>
        <v>36</v>
      </c>
      <c r="R7277" s="140" t="s">
        <v>488</v>
      </c>
      <c r="S7277" s="145"/>
      <c r="T7277" s="153">
        <v>7276</v>
      </c>
    </row>
    <row r="7278" spans="1:20" hidden="1">
      <c r="A7278" s="146" t="s">
        <v>7148</v>
      </c>
      <c r="B7278" s="153" t="str">
        <f>IFERROR(VLOOKUP(Proc[[#This Row],[App]],Table2[],3,0),"open")</f>
        <v>ok</v>
      </c>
      <c r="C7278" s="146" t="s">
        <v>369</v>
      </c>
      <c r="D7278" s="152" t="s">
        <v>6910</v>
      </c>
      <c r="E7278" s="152" t="s">
        <v>7136</v>
      </c>
      <c r="F7278" s="153" t="s">
        <v>7136</v>
      </c>
      <c r="G7278" s="146" t="s">
        <v>400</v>
      </c>
      <c r="H7278" s="145" t="str">
        <f>IF(Proc[[#This Row],[type]]="LFF (MDG-F)",MID(Proc[[#This Row],[Obj]],13,10),"")</f>
        <v/>
      </c>
      <c r="I7278" s="152"/>
      <c r="J7278" s="145" t="b">
        <f>Proc[[#This Row],[Requested]]=Proc[[#This Row],[CurrentParent]]</f>
        <v>1</v>
      </c>
      <c r="K7278" s="153" t="str">
        <f>IF(Proc[[#This Row],[Author]]="Marcela Urrego",VLOOKUP(LEFT(Proc[[#This Row],[Requested]],1),Table3[#All],2,0),VLOOKUP(Proc[[#This Row],[Author]],Table4[],2,0))</f>
        <v>LS</v>
      </c>
      <c r="L7278" s="148" t="s">
        <v>7174</v>
      </c>
      <c r="M7278" s="140">
        <v>46065</v>
      </c>
      <c r="N7278" s="140"/>
      <c r="O7278" s="140"/>
      <c r="P7278" s="140" t="str">
        <f ca="1">IF(Proc[[#This Row],[DaysAgeing]]&gt;5,"yep","on track")</f>
        <v>yep</v>
      </c>
      <c r="Q7278" s="2">
        <f ca="1">IF(Proc[[#This Row],[DateClosed]]="",ABS(NETWORKDAYS(Proc[[#This Row],[DateOpened]],TODAY()))-1,ABS(NETWORKDAYS(Proc[[#This Row],[DateOpened]],Proc[[#This Row],[DateClosed]]))-1)</f>
        <v>36</v>
      </c>
      <c r="R7278" s="140" t="s">
        <v>488</v>
      </c>
      <c r="S7278" s="145"/>
      <c r="T7278" s="153">
        <v>7277</v>
      </c>
    </row>
    <row r="7279" spans="1:20" hidden="1">
      <c r="A7279" s="146" t="s">
        <v>7148</v>
      </c>
      <c r="B7279" s="153" t="str">
        <f>IFERROR(VLOOKUP(Proc[[#This Row],[App]],Table2[],3,0),"open")</f>
        <v>ok</v>
      </c>
      <c r="C7279" s="146" t="s">
        <v>369</v>
      </c>
      <c r="D7279" s="152" t="s">
        <v>6911</v>
      </c>
      <c r="E7279" s="152" t="s">
        <v>7136</v>
      </c>
      <c r="F7279" s="153" t="s">
        <v>7136</v>
      </c>
      <c r="G7279" s="146" t="s">
        <v>400</v>
      </c>
      <c r="H7279" s="145" t="str">
        <f>IF(Proc[[#This Row],[type]]="LFF (MDG-F)",MID(Proc[[#This Row],[Obj]],13,10),"")</f>
        <v/>
      </c>
      <c r="I7279" s="152"/>
      <c r="J7279" s="145" t="b">
        <f>Proc[[#This Row],[Requested]]=Proc[[#This Row],[CurrentParent]]</f>
        <v>1</v>
      </c>
      <c r="K7279" s="153" t="str">
        <f>IF(Proc[[#This Row],[Author]]="Marcela Urrego",VLOOKUP(LEFT(Proc[[#This Row],[Requested]],1),Table3[#All],2,0),VLOOKUP(Proc[[#This Row],[Author]],Table4[],2,0))</f>
        <v>LS</v>
      </c>
      <c r="L7279" s="148" t="s">
        <v>7174</v>
      </c>
      <c r="M7279" s="140">
        <v>46065</v>
      </c>
      <c r="N7279" s="140"/>
      <c r="O7279" s="140"/>
      <c r="P7279" s="140" t="str">
        <f ca="1">IF(Proc[[#This Row],[DaysAgeing]]&gt;5,"yep","on track")</f>
        <v>yep</v>
      </c>
      <c r="Q7279" s="2">
        <f ca="1">IF(Proc[[#This Row],[DateClosed]]="",ABS(NETWORKDAYS(Proc[[#This Row],[DateOpened]],TODAY()))-1,ABS(NETWORKDAYS(Proc[[#This Row],[DateOpened]],Proc[[#This Row],[DateClosed]]))-1)</f>
        <v>36</v>
      </c>
      <c r="R7279" s="140" t="s">
        <v>488</v>
      </c>
      <c r="S7279" s="145"/>
      <c r="T7279" s="153">
        <v>7278</v>
      </c>
    </row>
    <row r="7280" spans="1:20" hidden="1">
      <c r="A7280" s="146" t="s">
        <v>7148</v>
      </c>
      <c r="B7280" s="153" t="str">
        <f>IFERROR(VLOOKUP(Proc[[#This Row],[App]],Table2[],3,0),"open")</f>
        <v>ok</v>
      </c>
      <c r="C7280" s="146" t="s">
        <v>369</v>
      </c>
      <c r="D7280" s="152" t="s">
        <v>6912</v>
      </c>
      <c r="E7280" s="152" t="s">
        <v>7136</v>
      </c>
      <c r="F7280" s="153" t="s">
        <v>7136</v>
      </c>
      <c r="G7280" s="146" t="s">
        <v>400</v>
      </c>
      <c r="H7280" s="145" t="str">
        <f>IF(Proc[[#This Row],[type]]="LFF (MDG-F)",MID(Proc[[#This Row],[Obj]],13,10),"")</f>
        <v/>
      </c>
      <c r="I7280" s="152"/>
      <c r="J7280" s="145" t="b">
        <f>Proc[[#This Row],[Requested]]=Proc[[#This Row],[CurrentParent]]</f>
        <v>1</v>
      </c>
      <c r="K7280" s="153" t="str">
        <f>IF(Proc[[#This Row],[Author]]="Marcela Urrego",VLOOKUP(LEFT(Proc[[#This Row],[Requested]],1),Table3[#All],2,0),VLOOKUP(Proc[[#This Row],[Author]],Table4[],2,0))</f>
        <v>LS</v>
      </c>
      <c r="L7280" s="148" t="s">
        <v>7174</v>
      </c>
      <c r="M7280" s="140">
        <v>46065</v>
      </c>
      <c r="N7280" s="140"/>
      <c r="O7280" s="140"/>
      <c r="P7280" s="140" t="str">
        <f ca="1">IF(Proc[[#This Row],[DaysAgeing]]&gt;5,"yep","on track")</f>
        <v>yep</v>
      </c>
      <c r="Q7280" s="2">
        <f ca="1">IF(Proc[[#This Row],[DateClosed]]="",ABS(NETWORKDAYS(Proc[[#This Row],[DateOpened]],TODAY()))-1,ABS(NETWORKDAYS(Proc[[#This Row],[DateOpened]],Proc[[#This Row],[DateClosed]]))-1)</f>
        <v>36</v>
      </c>
      <c r="R7280" s="140" t="s">
        <v>488</v>
      </c>
      <c r="S7280" s="145"/>
      <c r="T7280" s="153">
        <v>7279</v>
      </c>
    </row>
    <row r="7281" spans="1:20" hidden="1">
      <c r="A7281" s="146" t="s">
        <v>7148</v>
      </c>
      <c r="B7281" s="153" t="str">
        <f>IFERROR(VLOOKUP(Proc[[#This Row],[App]],Table2[],3,0),"open")</f>
        <v>ok</v>
      </c>
      <c r="C7281" s="147" t="s">
        <v>369</v>
      </c>
      <c r="D7281" s="152" t="s">
        <v>6913</v>
      </c>
      <c r="E7281" s="152" t="s">
        <v>7136</v>
      </c>
      <c r="F7281" s="153" t="s">
        <v>7136</v>
      </c>
      <c r="G7281" s="146" t="s">
        <v>406</v>
      </c>
      <c r="H7281" s="145" t="str">
        <f>IF(Proc[[#This Row],[type]]="LFF (MDG-F)",MID(Proc[[#This Row],[Obj]],13,10),"")</f>
        <v>2123C00069</v>
      </c>
      <c r="I7281" s="152"/>
      <c r="J7281" s="145" t="b">
        <f>Proc[[#This Row],[Requested]]=Proc[[#This Row],[CurrentParent]]</f>
        <v>1</v>
      </c>
      <c r="K7281" s="153" t="str">
        <f>IF(Proc[[#This Row],[Author]]="Marcela Urrego",VLOOKUP(LEFT(Proc[[#This Row],[Requested]],1),Table3[#All],2,0),VLOOKUP(Proc[[#This Row],[Author]],Table4[],2,0))</f>
        <v>LS</v>
      </c>
      <c r="L7281" s="148" t="s">
        <v>7174</v>
      </c>
      <c r="M7281" s="140">
        <v>46065</v>
      </c>
      <c r="N7281" s="140"/>
      <c r="O7281" s="140"/>
      <c r="P7281" s="140" t="str">
        <f ca="1">IF(Proc[[#This Row],[DaysAgeing]]&gt;5,"yep","on track")</f>
        <v>yep</v>
      </c>
      <c r="Q7281" s="2">
        <f ca="1">IF(Proc[[#This Row],[DateClosed]]="",ABS(NETWORKDAYS(Proc[[#This Row],[DateOpened]],TODAY()))-1,ABS(NETWORKDAYS(Proc[[#This Row],[DateOpened]],Proc[[#This Row],[DateClosed]]))-1)</f>
        <v>36</v>
      </c>
      <c r="R7281" s="140" t="s">
        <v>488</v>
      </c>
      <c r="S7281" s="145"/>
      <c r="T7281" s="153">
        <v>7280</v>
      </c>
    </row>
    <row r="7282" spans="1:20" hidden="1">
      <c r="A7282" s="146" t="s">
        <v>7148</v>
      </c>
      <c r="B7282" s="153" t="str">
        <f>IFERROR(VLOOKUP(Proc[[#This Row],[App]],Table2[],3,0),"open")</f>
        <v>ok</v>
      </c>
      <c r="C7282" s="146" t="s">
        <v>369</v>
      </c>
      <c r="D7282" s="152" t="s">
        <v>6914</v>
      </c>
      <c r="E7282" s="152" t="s">
        <v>7137</v>
      </c>
      <c r="F7282" s="153" t="s">
        <v>7137</v>
      </c>
      <c r="G7282" s="146" t="s">
        <v>400</v>
      </c>
      <c r="H7282" s="145" t="str">
        <f>IF(Proc[[#This Row],[type]]="LFF (MDG-F)",MID(Proc[[#This Row],[Obj]],13,10),"")</f>
        <v/>
      </c>
      <c r="I7282" s="152"/>
      <c r="J7282" s="145" t="b">
        <f>Proc[[#This Row],[Requested]]=Proc[[#This Row],[CurrentParent]]</f>
        <v>1</v>
      </c>
      <c r="K7282" s="153" t="str">
        <f>IF(Proc[[#This Row],[Author]]="Marcela Urrego",VLOOKUP(LEFT(Proc[[#This Row],[Requested]],1),Table3[#All],2,0),VLOOKUP(Proc[[#This Row],[Author]],Table4[],2,0))</f>
        <v>LS</v>
      </c>
      <c r="L7282" s="148" t="s">
        <v>7174</v>
      </c>
      <c r="M7282" s="140">
        <v>46065</v>
      </c>
      <c r="N7282" s="140"/>
      <c r="O7282" s="140"/>
      <c r="P7282" s="140" t="str">
        <f ca="1">IF(Proc[[#This Row],[DaysAgeing]]&gt;5,"yep","on track")</f>
        <v>yep</v>
      </c>
      <c r="Q7282" s="2">
        <f ca="1">IF(Proc[[#This Row],[DateClosed]]="",ABS(NETWORKDAYS(Proc[[#This Row],[DateOpened]],TODAY()))-1,ABS(NETWORKDAYS(Proc[[#This Row],[DateOpened]],Proc[[#This Row],[DateClosed]]))-1)</f>
        <v>36</v>
      </c>
      <c r="R7282" s="140" t="s">
        <v>488</v>
      </c>
      <c r="S7282" s="145"/>
      <c r="T7282" s="153">
        <v>7281</v>
      </c>
    </row>
    <row r="7283" spans="1:20" hidden="1">
      <c r="A7283" s="146" t="s">
        <v>7148</v>
      </c>
      <c r="B7283" s="153" t="str">
        <f>IFERROR(VLOOKUP(Proc[[#This Row],[App]],Table2[],3,0),"open")</f>
        <v>ok</v>
      </c>
      <c r="C7283" s="146" t="s">
        <v>369</v>
      </c>
      <c r="D7283" s="152" t="s">
        <v>6915</v>
      </c>
      <c r="E7283" s="152" t="s">
        <v>7137</v>
      </c>
      <c r="F7283" s="153" t="s">
        <v>7137</v>
      </c>
      <c r="G7283" s="146" t="s">
        <v>400</v>
      </c>
      <c r="H7283" s="145" t="str">
        <f>IF(Proc[[#This Row],[type]]="LFF (MDG-F)",MID(Proc[[#This Row],[Obj]],13,10),"")</f>
        <v/>
      </c>
      <c r="I7283" s="152"/>
      <c r="J7283" s="145" t="b">
        <f>Proc[[#This Row],[Requested]]=Proc[[#This Row],[CurrentParent]]</f>
        <v>1</v>
      </c>
      <c r="K7283" s="153" t="str">
        <f>IF(Proc[[#This Row],[Author]]="Marcela Urrego",VLOOKUP(LEFT(Proc[[#This Row],[Requested]],1),Table3[#All],2,0),VLOOKUP(Proc[[#This Row],[Author]],Table4[],2,0))</f>
        <v>LS</v>
      </c>
      <c r="L7283" s="148" t="s">
        <v>7174</v>
      </c>
      <c r="M7283" s="140">
        <v>46065</v>
      </c>
      <c r="N7283" s="140"/>
      <c r="O7283" s="140"/>
      <c r="P7283" s="140" t="str">
        <f ca="1">IF(Proc[[#This Row],[DaysAgeing]]&gt;5,"yep","on track")</f>
        <v>yep</v>
      </c>
      <c r="Q7283" s="2">
        <f ca="1">IF(Proc[[#This Row],[DateClosed]]="",ABS(NETWORKDAYS(Proc[[#This Row],[DateOpened]],TODAY()))-1,ABS(NETWORKDAYS(Proc[[#This Row],[DateOpened]],Proc[[#This Row],[DateClosed]]))-1)</f>
        <v>36</v>
      </c>
      <c r="R7283" s="140" t="s">
        <v>488</v>
      </c>
      <c r="S7283" s="145"/>
      <c r="T7283" s="153">
        <v>7282</v>
      </c>
    </row>
    <row r="7284" spans="1:20" hidden="1">
      <c r="A7284" s="146" t="s">
        <v>7148</v>
      </c>
      <c r="B7284" s="153" t="str">
        <f>IFERROR(VLOOKUP(Proc[[#This Row],[App]],Table2[],3,0),"open")</f>
        <v>ok</v>
      </c>
      <c r="C7284" s="146" t="s">
        <v>369</v>
      </c>
      <c r="D7284" s="152" t="s">
        <v>6916</v>
      </c>
      <c r="E7284" s="152" t="s">
        <v>7132</v>
      </c>
      <c r="F7284" s="153" t="s">
        <v>7132</v>
      </c>
      <c r="G7284" s="146" t="s">
        <v>400</v>
      </c>
      <c r="H7284" s="145" t="str">
        <f>IF(Proc[[#This Row],[type]]="LFF (MDG-F)",MID(Proc[[#This Row],[Obj]],13,10),"")</f>
        <v/>
      </c>
      <c r="I7284" s="152"/>
      <c r="J7284" s="145" t="b">
        <f>Proc[[#This Row],[Requested]]=Proc[[#This Row],[CurrentParent]]</f>
        <v>1</v>
      </c>
      <c r="K7284" s="153" t="str">
        <f>IF(Proc[[#This Row],[Author]]="Marcela Urrego",VLOOKUP(LEFT(Proc[[#This Row],[Requested]],1),Table3[#All],2,0),VLOOKUP(Proc[[#This Row],[Author]],Table4[],2,0))</f>
        <v>LS</v>
      </c>
      <c r="L7284" s="148" t="s">
        <v>7174</v>
      </c>
      <c r="M7284" s="140">
        <v>46065</v>
      </c>
      <c r="N7284" s="140"/>
      <c r="O7284" s="140"/>
      <c r="P7284" s="140" t="str">
        <f ca="1">IF(Proc[[#This Row],[DaysAgeing]]&gt;5,"yep","on track")</f>
        <v>yep</v>
      </c>
      <c r="Q7284" s="2">
        <f ca="1">IF(Proc[[#This Row],[DateClosed]]="",ABS(NETWORKDAYS(Proc[[#This Row],[DateOpened]],TODAY()))-1,ABS(NETWORKDAYS(Proc[[#This Row],[DateOpened]],Proc[[#This Row],[DateClosed]]))-1)</f>
        <v>36</v>
      </c>
      <c r="R7284" s="140" t="s">
        <v>488</v>
      </c>
      <c r="S7284" s="145"/>
      <c r="T7284" s="153">
        <v>7283</v>
      </c>
    </row>
    <row r="7285" spans="1:20" hidden="1">
      <c r="A7285" s="146" t="s">
        <v>7148</v>
      </c>
      <c r="B7285" s="153" t="str">
        <f>IFERROR(VLOOKUP(Proc[[#This Row],[App]],Table2[],3,0),"open")</f>
        <v>ok</v>
      </c>
      <c r="C7285" s="146" t="s">
        <v>369</v>
      </c>
      <c r="D7285" s="152" t="s">
        <v>6917</v>
      </c>
      <c r="E7285" s="152" t="s">
        <v>7132</v>
      </c>
      <c r="F7285" s="153" t="s">
        <v>7132</v>
      </c>
      <c r="G7285" s="146" t="s">
        <v>400</v>
      </c>
      <c r="H7285" s="145" t="str">
        <f>IF(Proc[[#This Row],[type]]="LFF (MDG-F)",MID(Proc[[#This Row],[Obj]],13,10),"")</f>
        <v/>
      </c>
      <c r="I7285" s="152"/>
      <c r="J7285" s="145" t="b">
        <f>Proc[[#This Row],[Requested]]=Proc[[#This Row],[CurrentParent]]</f>
        <v>1</v>
      </c>
      <c r="K7285" s="153" t="str">
        <f>IF(Proc[[#This Row],[Author]]="Marcela Urrego",VLOOKUP(LEFT(Proc[[#This Row],[Requested]],1),Table3[#All],2,0),VLOOKUP(Proc[[#This Row],[Author]],Table4[],2,0))</f>
        <v>LS</v>
      </c>
      <c r="L7285" s="148" t="s">
        <v>7174</v>
      </c>
      <c r="M7285" s="140">
        <v>46065</v>
      </c>
      <c r="N7285" s="140"/>
      <c r="O7285" s="140"/>
      <c r="P7285" s="140" t="str">
        <f ca="1">IF(Proc[[#This Row],[DaysAgeing]]&gt;5,"yep","on track")</f>
        <v>yep</v>
      </c>
      <c r="Q7285" s="2">
        <f ca="1">IF(Proc[[#This Row],[DateClosed]]="",ABS(NETWORKDAYS(Proc[[#This Row],[DateOpened]],TODAY()))-1,ABS(NETWORKDAYS(Proc[[#This Row],[DateOpened]],Proc[[#This Row],[DateClosed]]))-1)</f>
        <v>36</v>
      </c>
      <c r="R7285" s="140" t="s">
        <v>488</v>
      </c>
      <c r="S7285" s="145"/>
      <c r="T7285" s="153">
        <v>7284</v>
      </c>
    </row>
    <row r="7286" spans="1:20" hidden="1">
      <c r="A7286" s="146" t="s">
        <v>7148</v>
      </c>
      <c r="B7286" s="153" t="str">
        <f>IFERROR(VLOOKUP(Proc[[#This Row],[App]],Table2[],3,0),"open")</f>
        <v>ok</v>
      </c>
      <c r="C7286" s="147" t="s">
        <v>369</v>
      </c>
      <c r="D7286" s="152" t="s">
        <v>6918</v>
      </c>
      <c r="E7286" s="152" t="s">
        <v>7132</v>
      </c>
      <c r="F7286" s="153" t="s">
        <v>7132</v>
      </c>
      <c r="G7286" s="146" t="s">
        <v>406</v>
      </c>
      <c r="H7286" s="145" t="str">
        <f>IF(Proc[[#This Row],[type]]="LFF (MDG-F)",MID(Proc[[#This Row],[Obj]],13,10),"")</f>
        <v>2063Z03100</v>
      </c>
      <c r="I7286" s="152"/>
      <c r="J7286" s="145" t="b">
        <f>Proc[[#This Row],[Requested]]=Proc[[#This Row],[CurrentParent]]</f>
        <v>1</v>
      </c>
      <c r="K7286" s="153" t="str">
        <f>IF(Proc[[#This Row],[Author]]="Marcela Urrego",VLOOKUP(LEFT(Proc[[#This Row],[Requested]],1),Table3[#All],2,0),VLOOKUP(Proc[[#This Row],[Author]],Table4[],2,0))</f>
        <v>LS</v>
      </c>
      <c r="L7286" s="148" t="s">
        <v>7174</v>
      </c>
      <c r="M7286" s="140">
        <v>46065</v>
      </c>
      <c r="N7286" s="140"/>
      <c r="O7286" s="140"/>
      <c r="P7286" s="140" t="str">
        <f ca="1">IF(Proc[[#This Row],[DaysAgeing]]&gt;5,"yep","on track")</f>
        <v>yep</v>
      </c>
      <c r="Q7286" s="2">
        <f ca="1">IF(Proc[[#This Row],[DateClosed]]="",ABS(NETWORKDAYS(Proc[[#This Row],[DateOpened]],TODAY()))-1,ABS(NETWORKDAYS(Proc[[#This Row],[DateOpened]],Proc[[#This Row],[DateClosed]]))-1)</f>
        <v>36</v>
      </c>
      <c r="R7286" s="140" t="s">
        <v>488</v>
      </c>
      <c r="S7286" s="145"/>
      <c r="T7286" s="153">
        <v>7285</v>
      </c>
    </row>
    <row r="7287" spans="1:20" hidden="1">
      <c r="A7287" s="146" t="s">
        <v>7148</v>
      </c>
      <c r="B7287" s="153" t="str">
        <f>IFERROR(VLOOKUP(Proc[[#This Row],[App]],Table2[],3,0),"open")</f>
        <v>ok</v>
      </c>
      <c r="C7287" s="146" t="s">
        <v>369</v>
      </c>
      <c r="D7287" s="152" t="s">
        <v>6919</v>
      </c>
      <c r="E7287" s="152" t="s">
        <v>7132</v>
      </c>
      <c r="F7287" s="153" t="s">
        <v>7132</v>
      </c>
      <c r="G7287" s="146" t="s">
        <v>400</v>
      </c>
      <c r="H7287" s="145" t="str">
        <f>IF(Proc[[#This Row],[type]]="LFF (MDG-F)",MID(Proc[[#This Row],[Obj]],13,10),"")</f>
        <v/>
      </c>
      <c r="I7287" s="152"/>
      <c r="J7287" s="145" t="b">
        <f>Proc[[#This Row],[Requested]]=Proc[[#This Row],[CurrentParent]]</f>
        <v>1</v>
      </c>
      <c r="K7287" s="153" t="str">
        <f>IF(Proc[[#This Row],[Author]]="Marcela Urrego",VLOOKUP(LEFT(Proc[[#This Row],[Requested]],1),Table3[#All],2,0),VLOOKUP(Proc[[#This Row],[Author]],Table4[],2,0))</f>
        <v>LS</v>
      </c>
      <c r="L7287" s="148" t="s">
        <v>7174</v>
      </c>
      <c r="M7287" s="140">
        <v>46065</v>
      </c>
      <c r="N7287" s="140"/>
      <c r="O7287" s="140"/>
      <c r="P7287" s="140" t="str">
        <f ca="1">IF(Proc[[#This Row],[DaysAgeing]]&gt;5,"yep","on track")</f>
        <v>yep</v>
      </c>
      <c r="Q7287" s="2">
        <f ca="1">IF(Proc[[#This Row],[DateClosed]]="",ABS(NETWORKDAYS(Proc[[#This Row],[DateOpened]],TODAY()))-1,ABS(NETWORKDAYS(Proc[[#This Row],[DateOpened]],Proc[[#This Row],[DateClosed]]))-1)</f>
        <v>36</v>
      </c>
      <c r="R7287" s="140" t="s">
        <v>488</v>
      </c>
      <c r="S7287" s="145"/>
      <c r="T7287" s="153">
        <v>7286</v>
      </c>
    </row>
    <row r="7288" spans="1:20" hidden="1">
      <c r="A7288" s="146" t="s">
        <v>7148</v>
      </c>
      <c r="B7288" s="153" t="str">
        <f>IFERROR(VLOOKUP(Proc[[#This Row],[App]],Table2[],3,0),"open")</f>
        <v>ok</v>
      </c>
      <c r="C7288" s="146" t="s">
        <v>691</v>
      </c>
      <c r="D7288" s="152" t="s">
        <v>6920</v>
      </c>
      <c r="E7288" s="152" t="s">
        <v>7132</v>
      </c>
      <c r="F7288" s="153" t="s">
        <v>446</v>
      </c>
      <c r="G7288" s="146" t="s">
        <v>400</v>
      </c>
      <c r="H7288" s="145" t="str">
        <f>IF(Proc[[#This Row],[type]]="LFF (MDG-F)",MID(Proc[[#This Row],[Obj]],13,10),"")</f>
        <v/>
      </c>
      <c r="I7288" s="152"/>
      <c r="J7288" s="145" t="b">
        <f>Proc[[#This Row],[Requested]]=Proc[[#This Row],[CurrentParent]]</f>
        <v>0</v>
      </c>
      <c r="K7288" s="153" t="str">
        <f>IF(Proc[[#This Row],[Author]]="Marcela Urrego",VLOOKUP(LEFT(Proc[[#This Row],[Requested]],1),Table3[#All],2,0),VLOOKUP(Proc[[#This Row],[Author]],Table4[],2,0))</f>
        <v>LS</v>
      </c>
      <c r="L7288" s="148" t="s">
        <v>7174</v>
      </c>
      <c r="M7288" s="140">
        <v>46065</v>
      </c>
      <c r="N7288" s="140"/>
      <c r="O7288" s="140"/>
      <c r="P7288" s="140" t="str">
        <f ca="1">IF(Proc[[#This Row],[DaysAgeing]]&gt;5,"yep","on track")</f>
        <v>yep</v>
      </c>
      <c r="Q7288" s="2">
        <f ca="1">IF(Proc[[#This Row],[DateClosed]]="",ABS(NETWORKDAYS(Proc[[#This Row],[DateOpened]],TODAY()))-1,ABS(NETWORKDAYS(Proc[[#This Row],[DateOpened]],Proc[[#This Row],[DateClosed]]))-1)</f>
        <v>36</v>
      </c>
      <c r="R7288" s="140" t="s">
        <v>488</v>
      </c>
      <c r="S7288" s="145"/>
      <c r="T7288" s="153">
        <v>7287</v>
      </c>
    </row>
    <row r="7289" spans="1:20" hidden="1">
      <c r="A7289" s="146" t="s">
        <v>7148</v>
      </c>
      <c r="B7289" s="153" t="str">
        <f>IFERROR(VLOOKUP(Proc[[#This Row],[App]],Table2[],3,0),"open")</f>
        <v>ok</v>
      </c>
      <c r="C7289" s="146" t="s">
        <v>369</v>
      </c>
      <c r="D7289" s="152" t="s">
        <v>6921</v>
      </c>
      <c r="E7289" s="152" t="s">
        <v>7132</v>
      </c>
      <c r="F7289" s="153" t="s">
        <v>7132</v>
      </c>
      <c r="G7289" s="146" t="s">
        <v>400</v>
      </c>
      <c r="H7289" s="145" t="str">
        <f>IF(Proc[[#This Row],[type]]="LFF (MDG-F)",MID(Proc[[#This Row],[Obj]],13,10),"")</f>
        <v/>
      </c>
      <c r="I7289" s="152"/>
      <c r="J7289" s="145" t="b">
        <f>Proc[[#This Row],[Requested]]=Proc[[#This Row],[CurrentParent]]</f>
        <v>1</v>
      </c>
      <c r="K7289" s="153" t="str">
        <f>IF(Proc[[#This Row],[Author]]="Marcela Urrego",VLOOKUP(LEFT(Proc[[#This Row],[Requested]],1),Table3[#All],2,0),VLOOKUP(Proc[[#This Row],[Author]],Table4[],2,0))</f>
        <v>LS</v>
      </c>
      <c r="L7289" s="148" t="s">
        <v>7174</v>
      </c>
      <c r="M7289" s="140">
        <v>46065</v>
      </c>
      <c r="N7289" s="140"/>
      <c r="O7289" s="140"/>
      <c r="P7289" s="140" t="str">
        <f ca="1">IF(Proc[[#This Row],[DaysAgeing]]&gt;5,"yep","on track")</f>
        <v>yep</v>
      </c>
      <c r="Q7289" s="2">
        <f ca="1">IF(Proc[[#This Row],[DateClosed]]="",ABS(NETWORKDAYS(Proc[[#This Row],[DateOpened]],TODAY()))-1,ABS(NETWORKDAYS(Proc[[#This Row],[DateOpened]],Proc[[#This Row],[DateClosed]]))-1)</f>
        <v>36</v>
      </c>
      <c r="R7289" s="140" t="s">
        <v>488</v>
      </c>
      <c r="S7289" s="145"/>
      <c r="T7289" s="153">
        <v>7288</v>
      </c>
    </row>
    <row r="7290" spans="1:20" hidden="1">
      <c r="A7290" s="146" t="s">
        <v>7148</v>
      </c>
      <c r="B7290" s="153" t="str">
        <f>IFERROR(VLOOKUP(Proc[[#This Row],[App]],Table2[],3,0),"open")</f>
        <v>ok</v>
      </c>
      <c r="C7290" s="146" t="s">
        <v>369</v>
      </c>
      <c r="D7290" s="152" t="s">
        <v>6922</v>
      </c>
      <c r="E7290" s="152" t="s">
        <v>7132</v>
      </c>
      <c r="F7290" s="153" t="s">
        <v>7132</v>
      </c>
      <c r="G7290" s="146" t="s">
        <v>400</v>
      </c>
      <c r="H7290" s="145" t="str">
        <f>IF(Proc[[#This Row],[type]]="LFF (MDG-F)",MID(Proc[[#This Row],[Obj]],13,10),"")</f>
        <v/>
      </c>
      <c r="I7290" s="152"/>
      <c r="J7290" s="145" t="b">
        <f>Proc[[#This Row],[Requested]]=Proc[[#This Row],[CurrentParent]]</f>
        <v>1</v>
      </c>
      <c r="K7290" s="153" t="str">
        <f>IF(Proc[[#This Row],[Author]]="Marcela Urrego",VLOOKUP(LEFT(Proc[[#This Row],[Requested]],1),Table3[#All],2,0),VLOOKUP(Proc[[#This Row],[Author]],Table4[],2,0))</f>
        <v>LS</v>
      </c>
      <c r="L7290" s="148" t="s">
        <v>7174</v>
      </c>
      <c r="M7290" s="140">
        <v>46065</v>
      </c>
      <c r="N7290" s="140"/>
      <c r="O7290" s="140"/>
      <c r="P7290" s="140" t="str">
        <f ca="1">IF(Proc[[#This Row],[DaysAgeing]]&gt;5,"yep","on track")</f>
        <v>yep</v>
      </c>
      <c r="Q7290" s="2">
        <f ca="1">IF(Proc[[#This Row],[DateClosed]]="",ABS(NETWORKDAYS(Proc[[#This Row],[DateOpened]],TODAY()))-1,ABS(NETWORKDAYS(Proc[[#This Row],[DateOpened]],Proc[[#This Row],[DateClosed]]))-1)</f>
        <v>36</v>
      </c>
      <c r="R7290" s="140" t="s">
        <v>488</v>
      </c>
      <c r="S7290" s="145"/>
      <c r="T7290" s="153">
        <v>7289</v>
      </c>
    </row>
    <row r="7291" spans="1:20" hidden="1">
      <c r="A7291" s="146" t="s">
        <v>7148</v>
      </c>
      <c r="B7291" s="153" t="str">
        <f>IFERROR(VLOOKUP(Proc[[#This Row],[App]],Table2[],3,0),"open")</f>
        <v>ok</v>
      </c>
      <c r="C7291" s="146" t="s">
        <v>369</v>
      </c>
      <c r="D7291" s="152" t="s">
        <v>6923</v>
      </c>
      <c r="E7291" s="152" t="s">
        <v>7132</v>
      </c>
      <c r="F7291" s="153" t="s">
        <v>7132</v>
      </c>
      <c r="G7291" s="146" t="s">
        <v>400</v>
      </c>
      <c r="H7291" s="145" t="str">
        <f>IF(Proc[[#This Row],[type]]="LFF (MDG-F)",MID(Proc[[#This Row],[Obj]],13,10),"")</f>
        <v/>
      </c>
      <c r="I7291" s="152"/>
      <c r="J7291" s="145" t="b">
        <f>Proc[[#This Row],[Requested]]=Proc[[#This Row],[CurrentParent]]</f>
        <v>1</v>
      </c>
      <c r="K7291" s="153" t="str">
        <f>IF(Proc[[#This Row],[Author]]="Marcela Urrego",VLOOKUP(LEFT(Proc[[#This Row],[Requested]],1),Table3[#All],2,0),VLOOKUP(Proc[[#This Row],[Author]],Table4[],2,0))</f>
        <v>LS</v>
      </c>
      <c r="L7291" s="148" t="s">
        <v>7174</v>
      </c>
      <c r="M7291" s="140">
        <v>46065</v>
      </c>
      <c r="N7291" s="140"/>
      <c r="O7291" s="140"/>
      <c r="P7291" s="140" t="str">
        <f ca="1">IF(Proc[[#This Row],[DaysAgeing]]&gt;5,"yep","on track")</f>
        <v>yep</v>
      </c>
      <c r="Q7291" s="2">
        <f ca="1">IF(Proc[[#This Row],[DateClosed]]="",ABS(NETWORKDAYS(Proc[[#This Row],[DateOpened]],TODAY()))-1,ABS(NETWORKDAYS(Proc[[#This Row],[DateOpened]],Proc[[#This Row],[DateClosed]]))-1)</f>
        <v>36</v>
      </c>
      <c r="R7291" s="140" t="s">
        <v>488</v>
      </c>
      <c r="S7291" s="145"/>
      <c r="T7291" s="153">
        <v>7290</v>
      </c>
    </row>
    <row r="7292" spans="1:20" hidden="1">
      <c r="A7292" s="146" t="s">
        <v>7148</v>
      </c>
      <c r="B7292" s="153" t="str">
        <f>IFERROR(VLOOKUP(Proc[[#This Row],[App]],Table2[],3,0),"open")</f>
        <v>ok</v>
      </c>
      <c r="C7292" s="146" t="s">
        <v>369</v>
      </c>
      <c r="D7292" s="152" t="s">
        <v>6924</v>
      </c>
      <c r="E7292" s="152" t="s">
        <v>7132</v>
      </c>
      <c r="F7292" s="153" t="s">
        <v>7132</v>
      </c>
      <c r="G7292" s="146" t="s">
        <v>400</v>
      </c>
      <c r="H7292" s="145" t="str">
        <f>IF(Proc[[#This Row],[type]]="LFF (MDG-F)",MID(Proc[[#This Row],[Obj]],13,10),"")</f>
        <v/>
      </c>
      <c r="I7292" s="152"/>
      <c r="J7292" s="145" t="b">
        <f>Proc[[#This Row],[Requested]]=Proc[[#This Row],[CurrentParent]]</f>
        <v>1</v>
      </c>
      <c r="K7292" s="153" t="str">
        <f>IF(Proc[[#This Row],[Author]]="Marcela Urrego",VLOOKUP(LEFT(Proc[[#This Row],[Requested]],1),Table3[#All],2,0),VLOOKUP(Proc[[#This Row],[Author]],Table4[],2,0))</f>
        <v>LS</v>
      </c>
      <c r="L7292" s="148" t="s">
        <v>7174</v>
      </c>
      <c r="M7292" s="140">
        <v>46065</v>
      </c>
      <c r="N7292" s="140"/>
      <c r="O7292" s="140"/>
      <c r="P7292" s="140" t="str">
        <f ca="1">IF(Proc[[#This Row],[DaysAgeing]]&gt;5,"yep","on track")</f>
        <v>yep</v>
      </c>
      <c r="Q7292" s="2">
        <f ca="1">IF(Proc[[#This Row],[DateClosed]]="",ABS(NETWORKDAYS(Proc[[#This Row],[DateOpened]],TODAY()))-1,ABS(NETWORKDAYS(Proc[[#This Row],[DateOpened]],Proc[[#This Row],[DateClosed]]))-1)</f>
        <v>36</v>
      </c>
      <c r="R7292" s="140" t="s">
        <v>488</v>
      </c>
      <c r="S7292" s="145"/>
      <c r="T7292" s="153">
        <v>7291</v>
      </c>
    </row>
    <row r="7293" spans="1:20" hidden="1">
      <c r="A7293" s="146" t="s">
        <v>7148</v>
      </c>
      <c r="B7293" s="153" t="str">
        <f>IFERROR(VLOOKUP(Proc[[#This Row],[App]],Table2[],3,0),"open")</f>
        <v>ok</v>
      </c>
      <c r="C7293" s="146" t="s">
        <v>369</v>
      </c>
      <c r="D7293" s="152" t="s">
        <v>6925</v>
      </c>
      <c r="E7293" s="152" t="s">
        <v>7132</v>
      </c>
      <c r="F7293" s="153" t="s">
        <v>7132</v>
      </c>
      <c r="G7293" s="146" t="s">
        <v>400</v>
      </c>
      <c r="H7293" s="145" t="str">
        <f>IF(Proc[[#This Row],[type]]="LFF (MDG-F)",MID(Proc[[#This Row],[Obj]],13,10),"")</f>
        <v/>
      </c>
      <c r="I7293" s="152"/>
      <c r="J7293" s="145" t="b">
        <f>Proc[[#This Row],[Requested]]=Proc[[#This Row],[CurrentParent]]</f>
        <v>1</v>
      </c>
      <c r="K7293" s="153" t="str">
        <f>IF(Proc[[#This Row],[Author]]="Marcela Urrego",VLOOKUP(LEFT(Proc[[#This Row],[Requested]],1),Table3[#All],2,0),VLOOKUP(Proc[[#This Row],[Author]],Table4[],2,0))</f>
        <v>LS</v>
      </c>
      <c r="L7293" s="148" t="s">
        <v>7174</v>
      </c>
      <c r="M7293" s="140">
        <v>46065</v>
      </c>
      <c r="N7293" s="140"/>
      <c r="O7293" s="140"/>
      <c r="P7293" s="140" t="str">
        <f ca="1">IF(Proc[[#This Row],[DaysAgeing]]&gt;5,"yep","on track")</f>
        <v>yep</v>
      </c>
      <c r="Q7293" s="2">
        <f ca="1">IF(Proc[[#This Row],[DateClosed]]="",ABS(NETWORKDAYS(Proc[[#This Row],[DateOpened]],TODAY()))-1,ABS(NETWORKDAYS(Proc[[#This Row],[DateOpened]],Proc[[#This Row],[DateClosed]]))-1)</f>
        <v>36</v>
      </c>
      <c r="R7293" s="140" t="s">
        <v>488</v>
      </c>
      <c r="S7293" s="145"/>
      <c r="T7293" s="153">
        <v>7292</v>
      </c>
    </row>
    <row r="7294" spans="1:20" hidden="1">
      <c r="A7294" s="146" t="s">
        <v>7148</v>
      </c>
      <c r="B7294" s="153" t="str">
        <f>IFERROR(VLOOKUP(Proc[[#This Row],[App]],Table2[],3,0),"open")</f>
        <v>ok</v>
      </c>
      <c r="C7294" s="146" t="s">
        <v>369</v>
      </c>
      <c r="D7294" s="152" t="s">
        <v>6926</v>
      </c>
      <c r="E7294" s="152" t="s">
        <v>7138</v>
      </c>
      <c r="F7294" s="153" t="s">
        <v>7138</v>
      </c>
      <c r="G7294" s="146" t="s">
        <v>400</v>
      </c>
      <c r="H7294" s="145" t="str">
        <f>IF(Proc[[#This Row],[type]]="LFF (MDG-F)",MID(Proc[[#This Row],[Obj]],13,10),"")</f>
        <v/>
      </c>
      <c r="I7294" s="152"/>
      <c r="J7294" s="145" t="b">
        <f>Proc[[#This Row],[Requested]]=Proc[[#This Row],[CurrentParent]]</f>
        <v>1</v>
      </c>
      <c r="K7294" s="153" t="str">
        <f>IF(Proc[[#This Row],[Author]]="Marcela Urrego",VLOOKUP(LEFT(Proc[[#This Row],[Requested]],1),Table3[#All],2,0),VLOOKUP(Proc[[#This Row],[Author]],Table4[],2,0))</f>
        <v>LS</v>
      </c>
      <c r="L7294" s="148" t="s">
        <v>7174</v>
      </c>
      <c r="M7294" s="140">
        <v>46065</v>
      </c>
      <c r="N7294" s="140"/>
      <c r="O7294" s="140"/>
      <c r="P7294" s="140" t="str">
        <f ca="1">IF(Proc[[#This Row],[DaysAgeing]]&gt;5,"yep","on track")</f>
        <v>yep</v>
      </c>
      <c r="Q7294" s="2">
        <f ca="1">IF(Proc[[#This Row],[DateClosed]]="",ABS(NETWORKDAYS(Proc[[#This Row],[DateOpened]],TODAY()))-1,ABS(NETWORKDAYS(Proc[[#This Row],[DateOpened]],Proc[[#This Row],[DateClosed]]))-1)</f>
        <v>36</v>
      </c>
      <c r="R7294" s="140" t="s">
        <v>488</v>
      </c>
      <c r="S7294" s="145"/>
      <c r="T7294" s="153">
        <v>7293</v>
      </c>
    </row>
    <row r="7295" spans="1:20" hidden="1">
      <c r="A7295" s="146" t="s">
        <v>7148</v>
      </c>
      <c r="B7295" s="153" t="str">
        <f>IFERROR(VLOOKUP(Proc[[#This Row],[App]],Table2[],3,0),"open")</f>
        <v>ok</v>
      </c>
      <c r="C7295" s="147" t="s">
        <v>369</v>
      </c>
      <c r="D7295" s="152" t="s">
        <v>6927</v>
      </c>
      <c r="E7295" s="152" t="s">
        <v>7138</v>
      </c>
      <c r="F7295" s="153" t="s">
        <v>7138</v>
      </c>
      <c r="G7295" s="146" t="s">
        <v>406</v>
      </c>
      <c r="H7295" s="145" t="str">
        <f>IF(Proc[[#This Row],[type]]="LFF (MDG-F)",MID(Proc[[#This Row],[Obj]],13,10),"")</f>
        <v>2031R03000</v>
      </c>
      <c r="I7295" s="152"/>
      <c r="J7295" s="145" t="b">
        <f>Proc[[#This Row],[Requested]]=Proc[[#This Row],[CurrentParent]]</f>
        <v>1</v>
      </c>
      <c r="K7295" s="153" t="str">
        <f>IF(Proc[[#This Row],[Author]]="Marcela Urrego",VLOOKUP(LEFT(Proc[[#This Row],[Requested]],1),Table3[#All],2,0),VLOOKUP(Proc[[#This Row],[Author]],Table4[],2,0))</f>
        <v>LS</v>
      </c>
      <c r="L7295" s="148" t="s">
        <v>7174</v>
      </c>
      <c r="M7295" s="140">
        <v>46065</v>
      </c>
      <c r="N7295" s="140"/>
      <c r="O7295" s="140"/>
      <c r="P7295" s="140" t="str">
        <f ca="1">IF(Proc[[#This Row],[DaysAgeing]]&gt;5,"yep","on track")</f>
        <v>yep</v>
      </c>
      <c r="Q7295" s="2">
        <f ca="1">IF(Proc[[#This Row],[DateClosed]]="",ABS(NETWORKDAYS(Proc[[#This Row],[DateOpened]],TODAY()))-1,ABS(NETWORKDAYS(Proc[[#This Row],[DateOpened]],Proc[[#This Row],[DateClosed]]))-1)</f>
        <v>36</v>
      </c>
      <c r="R7295" s="140" t="s">
        <v>488</v>
      </c>
      <c r="S7295" s="145"/>
      <c r="T7295" s="153">
        <v>7294</v>
      </c>
    </row>
    <row r="7296" spans="1:20" hidden="1">
      <c r="A7296" s="146" t="s">
        <v>7148</v>
      </c>
      <c r="B7296" s="153" t="str">
        <f>IFERROR(VLOOKUP(Proc[[#This Row],[App]],Table2[],3,0),"open")</f>
        <v>ok</v>
      </c>
      <c r="C7296" s="146" t="s">
        <v>369</v>
      </c>
      <c r="D7296" s="152" t="s">
        <v>6928</v>
      </c>
      <c r="E7296" s="152" t="s">
        <v>7138</v>
      </c>
      <c r="F7296" s="153" t="s">
        <v>7138</v>
      </c>
      <c r="G7296" s="146" t="s">
        <v>400</v>
      </c>
      <c r="H7296" s="145" t="str">
        <f>IF(Proc[[#This Row],[type]]="LFF (MDG-F)",MID(Proc[[#This Row],[Obj]],13,10),"")</f>
        <v/>
      </c>
      <c r="I7296" s="152"/>
      <c r="J7296" s="145" t="b">
        <f>Proc[[#This Row],[Requested]]=Proc[[#This Row],[CurrentParent]]</f>
        <v>1</v>
      </c>
      <c r="K7296" s="153" t="str">
        <f>IF(Proc[[#This Row],[Author]]="Marcela Urrego",VLOOKUP(LEFT(Proc[[#This Row],[Requested]],1),Table3[#All],2,0),VLOOKUP(Proc[[#This Row],[Author]],Table4[],2,0))</f>
        <v>LS</v>
      </c>
      <c r="L7296" s="148" t="s">
        <v>7174</v>
      </c>
      <c r="M7296" s="140">
        <v>46065</v>
      </c>
      <c r="N7296" s="140"/>
      <c r="O7296" s="140"/>
      <c r="P7296" s="140" t="str">
        <f ca="1">IF(Proc[[#This Row],[DaysAgeing]]&gt;5,"yep","on track")</f>
        <v>yep</v>
      </c>
      <c r="Q7296" s="2">
        <f ca="1">IF(Proc[[#This Row],[DateClosed]]="",ABS(NETWORKDAYS(Proc[[#This Row],[DateOpened]],TODAY()))-1,ABS(NETWORKDAYS(Proc[[#This Row],[DateOpened]],Proc[[#This Row],[DateClosed]]))-1)</f>
        <v>36</v>
      </c>
      <c r="R7296" s="140" t="s">
        <v>488</v>
      </c>
      <c r="S7296" s="145"/>
      <c r="T7296" s="153">
        <v>7295</v>
      </c>
    </row>
    <row r="7297" spans="1:20" hidden="1">
      <c r="A7297" s="146" t="s">
        <v>7148</v>
      </c>
      <c r="B7297" s="153" t="str">
        <f>IFERROR(VLOOKUP(Proc[[#This Row],[App]],Table2[],3,0),"open")</f>
        <v>ok</v>
      </c>
      <c r="C7297" s="146" t="s">
        <v>369</v>
      </c>
      <c r="D7297" s="152" t="s">
        <v>6929</v>
      </c>
      <c r="E7297" s="152" t="s">
        <v>7138</v>
      </c>
      <c r="F7297" s="153" t="s">
        <v>7138</v>
      </c>
      <c r="G7297" s="146" t="s">
        <v>400</v>
      </c>
      <c r="H7297" s="145" t="str">
        <f>IF(Proc[[#This Row],[type]]="LFF (MDG-F)",MID(Proc[[#This Row],[Obj]],13,10),"")</f>
        <v/>
      </c>
      <c r="I7297" s="152"/>
      <c r="J7297" s="145" t="b">
        <f>Proc[[#This Row],[Requested]]=Proc[[#This Row],[CurrentParent]]</f>
        <v>1</v>
      </c>
      <c r="K7297" s="153" t="str">
        <f>IF(Proc[[#This Row],[Author]]="Marcela Urrego",VLOOKUP(LEFT(Proc[[#This Row],[Requested]],1),Table3[#All],2,0),VLOOKUP(Proc[[#This Row],[Author]],Table4[],2,0))</f>
        <v>LS</v>
      </c>
      <c r="L7297" s="148" t="s">
        <v>7174</v>
      </c>
      <c r="M7297" s="140">
        <v>46065</v>
      </c>
      <c r="N7297" s="140"/>
      <c r="O7297" s="140"/>
      <c r="P7297" s="140" t="str">
        <f ca="1">IF(Proc[[#This Row],[DaysAgeing]]&gt;5,"yep","on track")</f>
        <v>yep</v>
      </c>
      <c r="Q7297" s="2">
        <f ca="1">IF(Proc[[#This Row],[DateClosed]]="",ABS(NETWORKDAYS(Proc[[#This Row],[DateOpened]],TODAY()))-1,ABS(NETWORKDAYS(Proc[[#This Row],[DateOpened]],Proc[[#This Row],[DateClosed]]))-1)</f>
        <v>36</v>
      </c>
      <c r="R7297" s="140" t="s">
        <v>488</v>
      </c>
      <c r="S7297" s="145"/>
      <c r="T7297" s="153">
        <v>7296</v>
      </c>
    </row>
    <row r="7298" spans="1:20" hidden="1">
      <c r="A7298" s="146" t="s">
        <v>7148</v>
      </c>
      <c r="B7298" s="153" t="str">
        <f>IFERROR(VLOOKUP(Proc[[#This Row],[App]],Table2[],3,0),"open")</f>
        <v>ok</v>
      </c>
      <c r="C7298" s="146" t="s">
        <v>369</v>
      </c>
      <c r="D7298" s="152" t="s">
        <v>6930</v>
      </c>
      <c r="E7298" s="152" t="s">
        <v>7139</v>
      </c>
      <c r="F7298" s="153" t="s">
        <v>7139</v>
      </c>
      <c r="G7298" s="146" t="s">
        <v>400</v>
      </c>
      <c r="H7298" s="145" t="str">
        <f>IF(Proc[[#This Row],[type]]="LFF (MDG-F)",MID(Proc[[#This Row],[Obj]],13,10),"")</f>
        <v/>
      </c>
      <c r="I7298" s="152"/>
      <c r="J7298" s="145" t="b">
        <f>Proc[[#This Row],[Requested]]=Proc[[#This Row],[CurrentParent]]</f>
        <v>1</v>
      </c>
      <c r="K7298" s="153" t="str">
        <f>IF(Proc[[#This Row],[Author]]="Marcela Urrego",VLOOKUP(LEFT(Proc[[#This Row],[Requested]],1),Table3[#All],2,0),VLOOKUP(Proc[[#This Row],[Author]],Table4[],2,0))</f>
        <v>LS</v>
      </c>
      <c r="L7298" s="148" t="s">
        <v>7174</v>
      </c>
      <c r="M7298" s="140">
        <v>46065</v>
      </c>
      <c r="N7298" s="140"/>
      <c r="O7298" s="140"/>
      <c r="P7298" s="140" t="str">
        <f ca="1">IF(Proc[[#This Row],[DaysAgeing]]&gt;5,"yep","on track")</f>
        <v>yep</v>
      </c>
      <c r="Q7298" s="2">
        <f ca="1">IF(Proc[[#This Row],[DateClosed]]="",ABS(NETWORKDAYS(Proc[[#This Row],[DateOpened]],TODAY()))-1,ABS(NETWORKDAYS(Proc[[#This Row],[DateOpened]],Proc[[#This Row],[DateClosed]]))-1)</f>
        <v>36</v>
      </c>
      <c r="R7298" s="140" t="s">
        <v>488</v>
      </c>
      <c r="S7298" s="145"/>
      <c r="T7298" s="153">
        <v>7297</v>
      </c>
    </row>
    <row r="7299" spans="1:20" hidden="1">
      <c r="A7299" s="146" t="s">
        <v>7148</v>
      </c>
      <c r="B7299" s="153" t="str">
        <f>IFERROR(VLOOKUP(Proc[[#This Row],[App]],Table2[],3,0),"open")</f>
        <v>ok</v>
      </c>
      <c r="C7299" s="146" t="s">
        <v>369</v>
      </c>
      <c r="D7299" s="152" t="s">
        <v>6931</v>
      </c>
      <c r="E7299" s="152" t="s">
        <v>7139</v>
      </c>
      <c r="F7299" s="153" t="s">
        <v>7139</v>
      </c>
      <c r="G7299" s="146" t="s">
        <v>400</v>
      </c>
      <c r="H7299" s="145" t="str">
        <f>IF(Proc[[#This Row],[type]]="LFF (MDG-F)",MID(Proc[[#This Row],[Obj]],13,10),"")</f>
        <v/>
      </c>
      <c r="I7299" s="152"/>
      <c r="J7299" s="145" t="b">
        <f>Proc[[#This Row],[Requested]]=Proc[[#This Row],[CurrentParent]]</f>
        <v>1</v>
      </c>
      <c r="K7299" s="153" t="str">
        <f>IF(Proc[[#This Row],[Author]]="Marcela Urrego",VLOOKUP(LEFT(Proc[[#This Row],[Requested]],1),Table3[#All],2,0),VLOOKUP(Proc[[#This Row],[Author]],Table4[],2,0))</f>
        <v>LS</v>
      </c>
      <c r="L7299" s="148" t="s">
        <v>7174</v>
      </c>
      <c r="M7299" s="140">
        <v>46065</v>
      </c>
      <c r="N7299" s="140"/>
      <c r="O7299" s="140"/>
      <c r="P7299" s="140" t="str">
        <f ca="1">IF(Proc[[#This Row],[DaysAgeing]]&gt;5,"yep","on track")</f>
        <v>yep</v>
      </c>
      <c r="Q7299" s="2">
        <f ca="1">IF(Proc[[#This Row],[DateClosed]]="",ABS(NETWORKDAYS(Proc[[#This Row],[DateOpened]],TODAY()))-1,ABS(NETWORKDAYS(Proc[[#This Row],[DateOpened]],Proc[[#This Row],[DateClosed]]))-1)</f>
        <v>36</v>
      </c>
      <c r="R7299" s="140" t="s">
        <v>488</v>
      </c>
      <c r="S7299" s="145"/>
      <c r="T7299" s="153">
        <v>7298</v>
      </c>
    </row>
    <row r="7300" spans="1:20" hidden="1">
      <c r="A7300" s="146" t="s">
        <v>7148</v>
      </c>
      <c r="B7300" s="153" t="str">
        <f>IFERROR(VLOOKUP(Proc[[#This Row],[App]],Table2[],3,0),"open")</f>
        <v>ok</v>
      </c>
      <c r="C7300" s="146" t="s">
        <v>369</v>
      </c>
      <c r="D7300" s="152" t="s">
        <v>6932</v>
      </c>
      <c r="E7300" s="152" t="s">
        <v>7139</v>
      </c>
      <c r="F7300" s="153" t="s">
        <v>7139</v>
      </c>
      <c r="G7300" s="146" t="s">
        <v>400</v>
      </c>
      <c r="H7300" s="145" t="str">
        <f>IF(Proc[[#This Row],[type]]="LFF (MDG-F)",MID(Proc[[#This Row],[Obj]],13,10),"")</f>
        <v/>
      </c>
      <c r="I7300" s="152"/>
      <c r="J7300" s="145" t="b">
        <f>Proc[[#This Row],[Requested]]=Proc[[#This Row],[CurrentParent]]</f>
        <v>1</v>
      </c>
      <c r="K7300" s="153" t="str">
        <f>IF(Proc[[#This Row],[Author]]="Marcela Urrego",VLOOKUP(LEFT(Proc[[#This Row],[Requested]],1),Table3[#All],2,0),VLOOKUP(Proc[[#This Row],[Author]],Table4[],2,0))</f>
        <v>LS</v>
      </c>
      <c r="L7300" s="148" t="s">
        <v>7174</v>
      </c>
      <c r="M7300" s="140">
        <v>46065</v>
      </c>
      <c r="N7300" s="140"/>
      <c r="O7300" s="140"/>
      <c r="P7300" s="140" t="str">
        <f ca="1">IF(Proc[[#This Row],[DaysAgeing]]&gt;5,"yep","on track")</f>
        <v>yep</v>
      </c>
      <c r="Q7300" s="2">
        <f ca="1">IF(Proc[[#This Row],[DateClosed]]="",ABS(NETWORKDAYS(Proc[[#This Row],[DateOpened]],TODAY()))-1,ABS(NETWORKDAYS(Proc[[#This Row],[DateOpened]],Proc[[#This Row],[DateClosed]]))-1)</f>
        <v>36</v>
      </c>
      <c r="R7300" s="140" t="s">
        <v>488</v>
      </c>
      <c r="S7300" s="145"/>
      <c r="T7300" s="153">
        <v>7299</v>
      </c>
    </row>
    <row r="7301" spans="1:20" hidden="1">
      <c r="A7301" s="146" t="s">
        <v>7148</v>
      </c>
      <c r="B7301" s="153" t="str">
        <f>IFERROR(VLOOKUP(Proc[[#This Row],[App]],Table2[],3,0),"open")</f>
        <v>ok</v>
      </c>
      <c r="C7301" s="147" t="s">
        <v>369</v>
      </c>
      <c r="D7301" s="152" t="s">
        <v>6933</v>
      </c>
      <c r="E7301" s="152" t="s">
        <v>7139</v>
      </c>
      <c r="F7301" s="153" t="s">
        <v>7139</v>
      </c>
      <c r="G7301" s="146" t="s">
        <v>406</v>
      </c>
      <c r="H7301" s="145" t="str">
        <f>IF(Proc[[#This Row],[type]]="LFF (MDG-F)",MID(Proc[[#This Row],[Obj]],13,10),"")</f>
        <v>2123C00032</v>
      </c>
      <c r="I7301" s="152"/>
      <c r="J7301" s="145" t="b">
        <f>Proc[[#This Row],[Requested]]=Proc[[#This Row],[CurrentParent]]</f>
        <v>1</v>
      </c>
      <c r="K7301" s="153" t="str">
        <f>IF(Proc[[#This Row],[Author]]="Marcela Urrego",VLOOKUP(LEFT(Proc[[#This Row],[Requested]],1),Table3[#All],2,0),VLOOKUP(Proc[[#This Row],[Author]],Table4[],2,0))</f>
        <v>LS</v>
      </c>
      <c r="L7301" s="148" t="s">
        <v>7174</v>
      </c>
      <c r="M7301" s="140">
        <v>46065</v>
      </c>
      <c r="N7301" s="140"/>
      <c r="O7301" s="140"/>
      <c r="P7301" s="140" t="str">
        <f ca="1">IF(Proc[[#This Row],[DaysAgeing]]&gt;5,"yep","on track")</f>
        <v>yep</v>
      </c>
      <c r="Q7301" s="2">
        <f ca="1">IF(Proc[[#This Row],[DateClosed]]="",ABS(NETWORKDAYS(Proc[[#This Row],[DateOpened]],TODAY()))-1,ABS(NETWORKDAYS(Proc[[#This Row],[DateOpened]],Proc[[#This Row],[DateClosed]]))-1)</f>
        <v>36</v>
      </c>
      <c r="R7301" s="140" t="s">
        <v>488</v>
      </c>
      <c r="S7301" s="145"/>
      <c r="T7301" s="153">
        <v>7300</v>
      </c>
    </row>
    <row r="7302" spans="1:20" hidden="1">
      <c r="A7302" s="146" t="s">
        <v>7148</v>
      </c>
      <c r="B7302" s="153" t="str">
        <f>IFERROR(VLOOKUP(Proc[[#This Row],[App]],Table2[],3,0),"open")</f>
        <v>ok</v>
      </c>
      <c r="C7302" s="146" t="s">
        <v>369</v>
      </c>
      <c r="D7302" s="152" t="s">
        <v>6934</v>
      </c>
      <c r="E7302" s="152" t="s">
        <v>7139</v>
      </c>
      <c r="F7302" s="145" t="s">
        <v>7139</v>
      </c>
      <c r="G7302" s="146" t="s">
        <v>400</v>
      </c>
      <c r="H7302" s="145" t="str">
        <f>IF(Proc[[#This Row],[type]]="LFF (MDG-F)",MID(Proc[[#This Row],[Obj]],13,10),"")</f>
        <v/>
      </c>
      <c r="I7302" s="152"/>
      <c r="J7302" s="145" t="b">
        <f>Proc[[#This Row],[Requested]]=Proc[[#This Row],[CurrentParent]]</f>
        <v>1</v>
      </c>
      <c r="K7302" s="153" t="str">
        <f>IF(Proc[[#This Row],[Author]]="Marcela Urrego",VLOOKUP(LEFT(Proc[[#This Row],[Requested]],1),Table3[#All],2,0),VLOOKUP(Proc[[#This Row],[Author]],Table4[],2,0))</f>
        <v>LS</v>
      </c>
      <c r="L7302" s="148" t="s">
        <v>7174</v>
      </c>
      <c r="M7302" s="140">
        <v>46065</v>
      </c>
      <c r="N7302" s="140"/>
      <c r="O7302" s="140"/>
      <c r="P7302" s="140" t="str">
        <f ca="1">IF(Proc[[#This Row],[DaysAgeing]]&gt;5,"yep","on track")</f>
        <v>yep</v>
      </c>
      <c r="Q7302" s="2">
        <f ca="1">IF(Proc[[#This Row],[DateClosed]]="",ABS(NETWORKDAYS(Proc[[#This Row],[DateOpened]],TODAY()))-1,ABS(NETWORKDAYS(Proc[[#This Row],[DateOpened]],Proc[[#This Row],[DateClosed]]))-1)</f>
        <v>36</v>
      </c>
      <c r="R7302" s="140" t="s">
        <v>488</v>
      </c>
      <c r="S7302" s="145"/>
      <c r="T7302" s="153">
        <v>7301</v>
      </c>
    </row>
    <row r="7303" spans="1:20" hidden="1">
      <c r="A7303" s="146" t="s">
        <v>7148</v>
      </c>
      <c r="B7303" s="153" t="str">
        <f>IFERROR(VLOOKUP(Proc[[#This Row],[App]],Table2[],3,0),"open")</f>
        <v>ok</v>
      </c>
      <c r="C7303" s="146" t="s">
        <v>369</v>
      </c>
      <c r="D7303" s="152" t="s">
        <v>6935</v>
      </c>
      <c r="E7303" s="152" t="s">
        <v>7140</v>
      </c>
      <c r="F7303" s="145" t="s">
        <v>7140</v>
      </c>
      <c r="G7303" s="146" t="s">
        <v>400</v>
      </c>
      <c r="H7303" s="145" t="str">
        <f>IF(Proc[[#This Row],[type]]="LFF (MDG-F)",MID(Proc[[#This Row],[Obj]],13,10),"")</f>
        <v/>
      </c>
      <c r="I7303" s="152"/>
      <c r="J7303" s="145" t="b">
        <f>Proc[[#This Row],[Requested]]=Proc[[#This Row],[CurrentParent]]</f>
        <v>1</v>
      </c>
      <c r="K7303" s="153" t="str">
        <f>IF(Proc[[#This Row],[Author]]="Marcela Urrego",VLOOKUP(LEFT(Proc[[#This Row],[Requested]],1),Table3[#All],2,0),VLOOKUP(Proc[[#This Row],[Author]],Table4[],2,0))</f>
        <v>LS</v>
      </c>
      <c r="L7303" s="148" t="s">
        <v>7174</v>
      </c>
      <c r="M7303" s="140">
        <v>46065</v>
      </c>
      <c r="N7303" s="140"/>
      <c r="O7303" s="140"/>
      <c r="P7303" s="140" t="str">
        <f ca="1">IF(Proc[[#This Row],[DaysAgeing]]&gt;5,"yep","on track")</f>
        <v>yep</v>
      </c>
      <c r="Q7303" s="2">
        <f ca="1">IF(Proc[[#This Row],[DateClosed]]="",ABS(NETWORKDAYS(Proc[[#This Row],[DateOpened]],TODAY()))-1,ABS(NETWORKDAYS(Proc[[#This Row],[DateOpened]],Proc[[#This Row],[DateClosed]]))-1)</f>
        <v>36</v>
      </c>
      <c r="R7303" s="140" t="s">
        <v>488</v>
      </c>
      <c r="S7303" s="145"/>
      <c r="T7303" s="153">
        <v>7302</v>
      </c>
    </row>
    <row r="7304" spans="1:20" hidden="1">
      <c r="A7304" s="146" t="s">
        <v>7148</v>
      </c>
      <c r="B7304" s="153" t="str">
        <f>IFERROR(VLOOKUP(Proc[[#This Row],[App]],Table2[],3,0),"open")</f>
        <v>ok</v>
      </c>
      <c r="C7304" s="146" t="s">
        <v>369</v>
      </c>
      <c r="D7304" s="152" t="s">
        <v>6936</v>
      </c>
      <c r="E7304" s="152" t="s">
        <v>7141</v>
      </c>
      <c r="F7304" s="153" t="s">
        <v>7141</v>
      </c>
      <c r="G7304" s="146" t="s">
        <v>400</v>
      </c>
      <c r="H7304" s="145" t="str">
        <f>IF(Proc[[#This Row],[type]]="LFF (MDG-F)",MID(Proc[[#This Row],[Obj]],13,10),"")</f>
        <v/>
      </c>
      <c r="I7304" s="152"/>
      <c r="J7304" s="145" t="b">
        <f>Proc[[#This Row],[Requested]]=Proc[[#This Row],[CurrentParent]]</f>
        <v>1</v>
      </c>
      <c r="K7304" s="153" t="str">
        <f>IF(Proc[[#This Row],[Author]]="Marcela Urrego",VLOOKUP(LEFT(Proc[[#This Row],[Requested]],1),Table3[#All],2,0),VLOOKUP(Proc[[#This Row],[Author]],Table4[],2,0))</f>
        <v>LS</v>
      </c>
      <c r="L7304" s="148" t="s">
        <v>7174</v>
      </c>
      <c r="M7304" s="140">
        <v>46065</v>
      </c>
      <c r="N7304" s="140"/>
      <c r="O7304" s="140"/>
      <c r="P7304" s="140" t="str">
        <f ca="1">IF(Proc[[#This Row],[DaysAgeing]]&gt;5,"yep","on track")</f>
        <v>yep</v>
      </c>
      <c r="Q7304" s="2">
        <f ca="1">IF(Proc[[#This Row],[DateClosed]]="",ABS(NETWORKDAYS(Proc[[#This Row],[DateOpened]],TODAY()))-1,ABS(NETWORKDAYS(Proc[[#This Row],[DateOpened]],Proc[[#This Row],[DateClosed]]))-1)</f>
        <v>36</v>
      </c>
      <c r="R7304" s="140" t="s">
        <v>488</v>
      </c>
      <c r="S7304" s="145"/>
      <c r="T7304" s="153">
        <v>7303</v>
      </c>
    </row>
    <row r="7305" spans="1:20" hidden="1">
      <c r="A7305" s="146" t="s">
        <v>7148</v>
      </c>
      <c r="B7305" s="153" t="str">
        <f>IFERROR(VLOOKUP(Proc[[#This Row],[App]],Table2[],3,0),"open")</f>
        <v>ok</v>
      </c>
      <c r="C7305" s="146" t="s">
        <v>369</v>
      </c>
      <c r="D7305" s="152" t="s">
        <v>6937</v>
      </c>
      <c r="E7305" s="152" t="s">
        <v>7141</v>
      </c>
      <c r="F7305" s="153" t="s">
        <v>7141</v>
      </c>
      <c r="G7305" s="146" t="s">
        <v>400</v>
      </c>
      <c r="H7305" s="145" t="str">
        <f>IF(Proc[[#This Row],[type]]="LFF (MDG-F)",MID(Proc[[#This Row],[Obj]],13,10),"")</f>
        <v/>
      </c>
      <c r="I7305" s="152"/>
      <c r="J7305" s="145" t="b">
        <f>Proc[[#This Row],[Requested]]=Proc[[#This Row],[CurrentParent]]</f>
        <v>1</v>
      </c>
      <c r="K7305" s="153" t="str">
        <f>IF(Proc[[#This Row],[Author]]="Marcela Urrego",VLOOKUP(LEFT(Proc[[#This Row],[Requested]],1),Table3[#All],2,0),VLOOKUP(Proc[[#This Row],[Author]],Table4[],2,0))</f>
        <v>LS</v>
      </c>
      <c r="L7305" s="148" t="s">
        <v>7174</v>
      </c>
      <c r="M7305" s="140">
        <v>46065</v>
      </c>
      <c r="N7305" s="140"/>
      <c r="O7305" s="140"/>
      <c r="P7305" s="140" t="str">
        <f ca="1">IF(Proc[[#This Row],[DaysAgeing]]&gt;5,"yep","on track")</f>
        <v>yep</v>
      </c>
      <c r="Q7305" s="2">
        <f ca="1">IF(Proc[[#This Row],[DateClosed]]="",ABS(NETWORKDAYS(Proc[[#This Row],[DateOpened]],TODAY()))-1,ABS(NETWORKDAYS(Proc[[#This Row],[DateOpened]],Proc[[#This Row],[DateClosed]]))-1)</f>
        <v>36</v>
      </c>
      <c r="R7305" s="140" t="s">
        <v>488</v>
      </c>
      <c r="S7305" s="145"/>
      <c r="T7305" s="153">
        <v>7304</v>
      </c>
    </row>
    <row r="7306" spans="1:20" hidden="1">
      <c r="A7306" s="146" t="s">
        <v>7148</v>
      </c>
      <c r="B7306" s="153" t="str">
        <f>IFERROR(VLOOKUP(Proc[[#This Row],[App]],Table2[],3,0),"open")</f>
        <v>ok</v>
      </c>
      <c r="C7306" s="146" t="s">
        <v>369</v>
      </c>
      <c r="D7306" s="152" t="s">
        <v>6938</v>
      </c>
      <c r="E7306" s="152" t="s">
        <v>7141</v>
      </c>
      <c r="F7306" s="153" t="s">
        <v>7141</v>
      </c>
      <c r="G7306" s="146" t="s">
        <v>400</v>
      </c>
      <c r="H7306" s="145" t="str">
        <f>IF(Proc[[#This Row],[type]]="LFF (MDG-F)",MID(Proc[[#This Row],[Obj]],13,10),"")</f>
        <v/>
      </c>
      <c r="I7306" s="152"/>
      <c r="J7306" s="145" t="b">
        <f>Proc[[#This Row],[Requested]]=Proc[[#This Row],[CurrentParent]]</f>
        <v>1</v>
      </c>
      <c r="K7306" s="153" t="str">
        <f>IF(Proc[[#This Row],[Author]]="Marcela Urrego",VLOOKUP(LEFT(Proc[[#This Row],[Requested]],1),Table3[#All],2,0),VLOOKUP(Proc[[#This Row],[Author]],Table4[],2,0))</f>
        <v>LS</v>
      </c>
      <c r="L7306" s="148" t="s">
        <v>7174</v>
      </c>
      <c r="M7306" s="140">
        <v>46065</v>
      </c>
      <c r="N7306" s="140"/>
      <c r="O7306" s="140"/>
      <c r="P7306" s="140" t="str">
        <f ca="1">IF(Proc[[#This Row],[DaysAgeing]]&gt;5,"yep","on track")</f>
        <v>yep</v>
      </c>
      <c r="Q7306" s="2">
        <f ca="1">IF(Proc[[#This Row],[DateClosed]]="",ABS(NETWORKDAYS(Proc[[#This Row],[DateOpened]],TODAY()))-1,ABS(NETWORKDAYS(Proc[[#This Row],[DateOpened]],Proc[[#This Row],[DateClosed]]))-1)</f>
        <v>36</v>
      </c>
      <c r="R7306" s="140" t="s">
        <v>488</v>
      </c>
      <c r="S7306" s="145"/>
      <c r="T7306" s="153">
        <v>7305</v>
      </c>
    </row>
    <row r="7307" spans="1:20" hidden="1">
      <c r="A7307" s="146" t="s">
        <v>7148</v>
      </c>
      <c r="B7307" s="153" t="str">
        <f>IFERROR(VLOOKUP(Proc[[#This Row],[App]],Table2[],3,0),"open")</f>
        <v>ok</v>
      </c>
      <c r="C7307" s="146" t="s">
        <v>369</v>
      </c>
      <c r="D7307" s="152" t="s">
        <v>6939</v>
      </c>
      <c r="E7307" s="152" t="s">
        <v>7141</v>
      </c>
      <c r="F7307" s="153" t="s">
        <v>7141</v>
      </c>
      <c r="G7307" s="146" t="s">
        <v>400</v>
      </c>
      <c r="H7307" s="145" t="str">
        <f>IF(Proc[[#This Row],[type]]="LFF (MDG-F)",MID(Proc[[#This Row],[Obj]],13,10),"")</f>
        <v/>
      </c>
      <c r="I7307" s="152"/>
      <c r="J7307" s="145" t="b">
        <f>Proc[[#This Row],[Requested]]=Proc[[#This Row],[CurrentParent]]</f>
        <v>1</v>
      </c>
      <c r="K7307" s="153" t="str">
        <f>IF(Proc[[#This Row],[Author]]="Marcela Urrego",VLOOKUP(LEFT(Proc[[#This Row],[Requested]],1),Table3[#All],2,0),VLOOKUP(Proc[[#This Row],[Author]],Table4[],2,0))</f>
        <v>LS</v>
      </c>
      <c r="L7307" s="148" t="s">
        <v>7174</v>
      </c>
      <c r="M7307" s="140">
        <v>46065</v>
      </c>
      <c r="N7307" s="140"/>
      <c r="O7307" s="140"/>
      <c r="P7307" s="140" t="str">
        <f ca="1">IF(Proc[[#This Row],[DaysAgeing]]&gt;5,"yep","on track")</f>
        <v>yep</v>
      </c>
      <c r="Q7307" s="2">
        <f ca="1">IF(Proc[[#This Row],[DateClosed]]="",ABS(NETWORKDAYS(Proc[[#This Row],[DateOpened]],TODAY()))-1,ABS(NETWORKDAYS(Proc[[#This Row],[DateOpened]],Proc[[#This Row],[DateClosed]]))-1)</f>
        <v>36</v>
      </c>
      <c r="R7307" s="140" t="s">
        <v>488</v>
      </c>
      <c r="S7307" s="145"/>
      <c r="T7307" s="153">
        <v>7306</v>
      </c>
    </row>
    <row r="7308" spans="1:20" hidden="1">
      <c r="A7308" s="146" t="s">
        <v>7148</v>
      </c>
      <c r="B7308" s="153" t="str">
        <f>IFERROR(VLOOKUP(Proc[[#This Row],[App]],Table2[],3,0),"open")</f>
        <v>ok</v>
      </c>
      <c r="C7308" s="147" t="s">
        <v>369</v>
      </c>
      <c r="D7308" s="152" t="s">
        <v>6940</v>
      </c>
      <c r="E7308" s="152" t="s">
        <v>7141</v>
      </c>
      <c r="F7308" s="153" t="s">
        <v>7141</v>
      </c>
      <c r="G7308" s="146" t="s">
        <v>406</v>
      </c>
      <c r="H7308" s="145" t="str">
        <f>IF(Proc[[#This Row],[type]]="LFF (MDG-F)",MID(Proc[[#This Row],[Obj]],13,10),"")</f>
        <v>2032C00002</v>
      </c>
      <c r="I7308" s="152"/>
      <c r="J7308" s="145" t="b">
        <f>Proc[[#This Row],[Requested]]=Proc[[#This Row],[CurrentParent]]</f>
        <v>1</v>
      </c>
      <c r="K7308" s="153" t="str">
        <f>IF(Proc[[#This Row],[Author]]="Marcela Urrego",VLOOKUP(LEFT(Proc[[#This Row],[Requested]],1),Table3[#All],2,0),VLOOKUP(Proc[[#This Row],[Author]],Table4[],2,0))</f>
        <v>LS</v>
      </c>
      <c r="L7308" s="148" t="s">
        <v>7174</v>
      </c>
      <c r="M7308" s="140">
        <v>46065</v>
      </c>
      <c r="N7308" s="140"/>
      <c r="O7308" s="140"/>
      <c r="P7308" s="140" t="str">
        <f ca="1">IF(Proc[[#This Row],[DaysAgeing]]&gt;5,"yep","on track")</f>
        <v>yep</v>
      </c>
      <c r="Q7308" s="2">
        <f ca="1">IF(Proc[[#This Row],[DateClosed]]="",ABS(NETWORKDAYS(Proc[[#This Row],[DateOpened]],TODAY()))-1,ABS(NETWORKDAYS(Proc[[#This Row],[DateOpened]],Proc[[#This Row],[DateClosed]]))-1)</f>
        <v>36</v>
      </c>
      <c r="R7308" s="140" t="s">
        <v>488</v>
      </c>
      <c r="S7308" s="145"/>
      <c r="T7308" s="153">
        <v>7307</v>
      </c>
    </row>
    <row r="7309" spans="1:20" hidden="1">
      <c r="A7309" s="146" t="s">
        <v>7148</v>
      </c>
      <c r="B7309" s="153" t="str">
        <f>IFERROR(VLOOKUP(Proc[[#This Row],[App]],Table2[],3,0),"open")</f>
        <v>ok</v>
      </c>
      <c r="C7309" s="146" t="s">
        <v>369</v>
      </c>
      <c r="D7309" s="152" t="s">
        <v>6941</v>
      </c>
      <c r="E7309" s="152" t="s">
        <v>7142</v>
      </c>
      <c r="F7309" s="153" t="s">
        <v>7142</v>
      </c>
      <c r="G7309" s="146" t="s">
        <v>400</v>
      </c>
      <c r="H7309" s="145" t="str">
        <f>IF(Proc[[#This Row],[type]]="LFF (MDG-F)",MID(Proc[[#This Row],[Obj]],13,10),"")</f>
        <v/>
      </c>
      <c r="I7309" s="152"/>
      <c r="J7309" s="145" t="b">
        <f>Proc[[#This Row],[Requested]]=Proc[[#This Row],[CurrentParent]]</f>
        <v>1</v>
      </c>
      <c r="K7309" s="153" t="str">
        <f>IF(Proc[[#This Row],[Author]]="Marcela Urrego",VLOOKUP(LEFT(Proc[[#This Row],[Requested]],1),Table3[#All],2,0),VLOOKUP(Proc[[#This Row],[Author]],Table4[],2,0))</f>
        <v>LS</v>
      </c>
      <c r="L7309" s="153" t="s">
        <v>7174</v>
      </c>
      <c r="M7309" s="140">
        <v>46065</v>
      </c>
      <c r="N7309" s="140"/>
      <c r="O7309" s="140"/>
      <c r="P7309" s="140" t="str">
        <f ca="1">IF(Proc[[#This Row],[DaysAgeing]]&gt;5,"yep","on track")</f>
        <v>yep</v>
      </c>
      <c r="Q7309" s="2">
        <f ca="1">IF(Proc[[#This Row],[DateClosed]]="",ABS(NETWORKDAYS(Proc[[#This Row],[DateOpened]],TODAY()))-1,ABS(NETWORKDAYS(Proc[[#This Row],[DateOpened]],Proc[[#This Row],[DateClosed]]))-1)</f>
        <v>36</v>
      </c>
      <c r="R7309" s="140" t="s">
        <v>488</v>
      </c>
      <c r="S7309" s="145"/>
      <c r="T7309" s="153">
        <v>7308</v>
      </c>
    </row>
    <row r="7310" spans="1:20" hidden="1">
      <c r="A7310" s="146" t="s">
        <v>7148</v>
      </c>
      <c r="B7310" s="153" t="str">
        <f>IFERROR(VLOOKUP(Proc[[#This Row],[App]],Table2[],3,0),"open")</f>
        <v>ok</v>
      </c>
      <c r="C7310" s="146" t="s">
        <v>369</v>
      </c>
      <c r="D7310" s="152" t="s">
        <v>6942</v>
      </c>
      <c r="E7310" s="152" t="s">
        <v>7142</v>
      </c>
      <c r="F7310" s="153" t="s">
        <v>7142</v>
      </c>
      <c r="G7310" s="146" t="s">
        <v>400</v>
      </c>
      <c r="H7310" s="145" t="str">
        <f>IF(Proc[[#This Row],[type]]="LFF (MDG-F)",MID(Proc[[#This Row],[Obj]],13,10),"")</f>
        <v/>
      </c>
      <c r="I7310" s="152"/>
      <c r="J7310" s="145" t="b">
        <f>Proc[[#This Row],[Requested]]=Proc[[#This Row],[CurrentParent]]</f>
        <v>1</v>
      </c>
      <c r="K7310" s="153" t="str">
        <f>IF(Proc[[#This Row],[Author]]="Marcela Urrego",VLOOKUP(LEFT(Proc[[#This Row],[Requested]],1),Table3[#All],2,0),VLOOKUP(Proc[[#This Row],[Author]],Table4[],2,0))</f>
        <v>LS</v>
      </c>
      <c r="L7310" s="153" t="s">
        <v>7174</v>
      </c>
      <c r="M7310" s="140">
        <v>46065</v>
      </c>
      <c r="N7310" s="140"/>
      <c r="O7310" s="140"/>
      <c r="P7310" s="140" t="str">
        <f ca="1">IF(Proc[[#This Row],[DaysAgeing]]&gt;5,"yep","on track")</f>
        <v>yep</v>
      </c>
      <c r="Q7310" s="2">
        <f ca="1">IF(Proc[[#This Row],[DateClosed]]="",ABS(NETWORKDAYS(Proc[[#This Row],[DateOpened]],TODAY()))-1,ABS(NETWORKDAYS(Proc[[#This Row],[DateOpened]],Proc[[#This Row],[DateClosed]]))-1)</f>
        <v>36</v>
      </c>
      <c r="R7310" s="140" t="s">
        <v>488</v>
      </c>
      <c r="S7310" s="145"/>
      <c r="T7310" s="153">
        <v>7309</v>
      </c>
    </row>
    <row r="7311" spans="1:20" hidden="1">
      <c r="A7311" s="146" t="s">
        <v>7148</v>
      </c>
      <c r="B7311" s="153" t="str">
        <f>IFERROR(VLOOKUP(Proc[[#This Row],[App]],Table2[],3,0),"open")</f>
        <v>ok</v>
      </c>
      <c r="C7311" s="146" t="s">
        <v>369</v>
      </c>
      <c r="D7311" s="152" t="s">
        <v>6943</v>
      </c>
      <c r="E7311" s="152" t="s">
        <v>7140</v>
      </c>
      <c r="F7311" s="153" t="s">
        <v>7140</v>
      </c>
      <c r="G7311" s="146" t="s">
        <v>400</v>
      </c>
      <c r="H7311" s="145" t="str">
        <f>IF(Proc[[#This Row],[type]]="LFF (MDG-F)",MID(Proc[[#This Row],[Obj]],13,10),"")</f>
        <v/>
      </c>
      <c r="I7311" s="152"/>
      <c r="J7311" s="145" t="b">
        <f>Proc[[#This Row],[Requested]]=Proc[[#This Row],[CurrentParent]]</f>
        <v>1</v>
      </c>
      <c r="K7311" s="153" t="str">
        <f>IF(Proc[[#This Row],[Author]]="Marcela Urrego",VLOOKUP(LEFT(Proc[[#This Row],[Requested]],1),Table3[#All],2,0),VLOOKUP(Proc[[#This Row],[Author]],Table4[],2,0))</f>
        <v>LS</v>
      </c>
      <c r="L7311" s="153" t="s">
        <v>7174</v>
      </c>
      <c r="M7311" s="140">
        <v>46065</v>
      </c>
      <c r="N7311" s="140"/>
      <c r="O7311" s="140"/>
      <c r="P7311" s="140" t="str">
        <f ca="1">IF(Proc[[#This Row],[DaysAgeing]]&gt;5,"yep","on track")</f>
        <v>yep</v>
      </c>
      <c r="Q7311" s="2">
        <f ca="1">IF(Proc[[#This Row],[DateClosed]]="",ABS(NETWORKDAYS(Proc[[#This Row],[DateOpened]],TODAY()))-1,ABS(NETWORKDAYS(Proc[[#This Row],[DateOpened]],Proc[[#This Row],[DateClosed]]))-1)</f>
        <v>36</v>
      </c>
      <c r="R7311" s="140" t="s">
        <v>488</v>
      </c>
      <c r="S7311" s="145"/>
      <c r="T7311" s="153">
        <v>7310</v>
      </c>
    </row>
    <row r="7312" spans="1:20" hidden="1">
      <c r="A7312" s="146" t="s">
        <v>7148</v>
      </c>
      <c r="B7312" s="153" t="str">
        <f>IFERROR(VLOOKUP(Proc[[#This Row],[App]],Table2[],3,0),"open")</f>
        <v>ok</v>
      </c>
      <c r="C7312" s="146" t="s">
        <v>369</v>
      </c>
      <c r="D7312" s="152" t="s">
        <v>6944</v>
      </c>
      <c r="E7312" s="152" t="s">
        <v>7141</v>
      </c>
      <c r="F7312" s="153" t="s">
        <v>7141</v>
      </c>
      <c r="G7312" s="146" t="s">
        <v>400</v>
      </c>
      <c r="H7312" s="145" t="str">
        <f>IF(Proc[[#This Row],[type]]="LFF (MDG-F)",MID(Proc[[#This Row],[Obj]],13,10),"")</f>
        <v/>
      </c>
      <c r="I7312" s="152"/>
      <c r="J7312" s="145" t="b">
        <f>Proc[[#This Row],[Requested]]=Proc[[#This Row],[CurrentParent]]</f>
        <v>1</v>
      </c>
      <c r="K7312" s="153" t="str">
        <f>IF(Proc[[#This Row],[Author]]="Marcela Urrego",VLOOKUP(LEFT(Proc[[#This Row],[Requested]],1),Table3[#All],2,0),VLOOKUP(Proc[[#This Row],[Author]],Table4[],2,0))</f>
        <v>LS</v>
      </c>
      <c r="L7312" s="153" t="s">
        <v>7174</v>
      </c>
      <c r="M7312" s="140">
        <v>46065</v>
      </c>
      <c r="N7312" s="140"/>
      <c r="O7312" s="140"/>
      <c r="P7312" s="140" t="str">
        <f ca="1">IF(Proc[[#This Row],[DaysAgeing]]&gt;5,"yep","on track")</f>
        <v>yep</v>
      </c>
      <c r="Q7312" s="2">
        <f ca="1">IF(Proc[[#This Row],[DateClosed]]="",ABS(NETWORKDAYS(Proc[[#This Row],[DateOpened]],TODAY()))-1,ABS(NETWORKDAYS(Proc[[#This Row],[DateOpened]],Proc[[#This Row],[DateClosed]]))-1)</f>
        <v>36</v>
      </c>
      <c r="R7312" s="140" t="s">
        <v>488</v>
      </c>
      <c r="S7312" s="145"/>
      <c r="T7312" s="153">
        <v>7311</v>
      </c>
    </row>
    <row r="7313" spans="1:20" hidden="1">
      <c r="A7313" s="146" t="s">
        <v>7148</v>
      </c>
      <c r="B7313" s="153" t="str">
        <f>IFERROR(VLOOKUP(Proc[[#This Row],[App]],Table2[],3,0),"open")</f>
        <v>ok</v>
      </c>
      <c r="C7313" s="146" t="s">
        <v>369</v>
      </c>
      <c r="D7313" s="152" t="s">
        <v>6945</v>
      </c>
      <c r="E7313" s="152" t="s">
        <v>7143</v>
      </c>
      <c r="F7313" s="153" t="s">
        <v>7143</v>
      </c>
      <c r="G7313" s="146" t="s">
        <v>400</v>
      </c>
      <c r="H7313" s="145" t="str">
        <f>IF(Proc[[#This Row],[type]]="LFF (MDG-F)",MID(Proc[[#This Row],[Obj]],13,10),"")</f>
        <v/>
      </c>
      <c r="I7313" s="152"/>
      <c r="J7313" s="145" t="b">
        <f>Proc[[#This Row],[Requested]]=Proc[[#This Row],[CurrentParent]]</f>
        <v>1</v>
      </c>
      <c r="K7313" s="153" t="str">
        <f>IF(Proc[[#This Row],[Author]]="Marcela Urrego",VLOOKUP(LEFT(Proc[[#This Row],[Requested]],1),Table3[#All],2,0),VLOOKUP(Proc[[#This Row],[Author]],Table4[],2,0))</f>
        <v>LS</v>
      </c>
      <c r="L7313" s="153" t="s">
        <v>7174</v>
      </c>
      <c r="M7313" s="140">
        <v>46065</v>
      </c>
      <c r="N7313" s="140"/>
      <c r="O7313" s="140"/>
      <c r="P7313" s="140" t="str">
        <f ca="1">IF(Proc[[#This Row],[DaysAgeing]]&gt;5,"yep","on track")</f>
        <v>yep</v>
      </c>
      <c r="Q7313" s="2">
        <f ca="1">IF(Proc[[#This Row],[DateClosed]]="",ABS(NETWORKDAYS(Proc[[#This Row],[DateOpened]],TODAY()))-1,ABS(NETWORKDAYS(Proc[[#This Row],[DateOpened]],Proc[[#This Row],[DateClosed]]))-1)</f>
        <v>36</v>
      </c>
      <c r="R7313" s="140" t="s">
        <v>488</v>
      </c>
      <c r="S7313" s="145"/>
      <c r="T7313" s="153">
        <v>7312</v>
      </c>
    </row>
    <row r="7314" spans="1:20" hidden="1">
      <c r="A7314" s="146" t="s">
        <v>7148</v>
      </c>
      <c r="B7314" s="153" t="str">
        <f>IFERROR(VLOOKUP(Proc[[#This Row],[App]],Table2[],3,0),"open")</f>
        <v>ok</v>
      </c>
      <c r="C7314" s="146" t="s">
        <v>369</v>
      </c>
      <c r="D7314" s="152" t="s">
        <v>6946</v>
      </c>
      <c r="E7314" s="152" t="s">
        <v>7143</v>
      </c>
      <c r="F7314" s="153" t="s">
        <v>7143</v>
      </c>
      <c r="G7314" s="146" t="s">
        <v>400</v>
      </c>
      <c r="H7314" s="145" t="str">
        <f>IF(Proc[[#This Row],[type]]="LFF (MDG-F)",MID(Proc[[#This Row],[Obj]],13,10),"")</f>
        <v/>
      </c>
      <c r="I7314" s="152"/>
      <c r="J7314" s="145" t="b">
        <f>Proc[[#This Row],[Requested]]=Proc[[#This Row],[CurrentParent]]</f>
        <v>1</v>
      </c>
      <c r="K7314" s="153" t="str">
        <f>IF(Proc[[#This Row],[Author]]="Marcela Urrego",VLOOKUP(LEFT(Proc[[#This Row],[Requested]],1),Table3[#All],2,0),VLOOKUP(Proc[[#This Row],[Author]],Table4[],2,0))</f>
        <v>LS</v>
      </c>
      <c r="L7314" s="153" t="s">
        <v>7174</v>
      </c>
      <c r="M7314" s="140">
        <v>46065</v>
      </c>
      <c r="N7314" s="140"/>
      <c r="O7314" s="140"/>
      <c r="P7314" s="140" t="str">
        <f ca="1">IF(Proc[[#This Row],[DaysAgeing]]&gt;5,"yep","on track")</f>
        <v>yep</v>
      </c>
      <c r="Q7314" s="2">
        <f ca="1">IF(Proc[[#This Row],[DateClosed]]="",ABS(NETWORKDAYS(Proc[[#This Row],[DateOpened]],TODAY()))-1,ABS(NETWORKDAYS(Proc[[#This Row],[DateOpened]],Proc[[#This Row],[DateClosed]]))-1)</f>
        <v>36</v>
      </c>
      <c r="R7314" s="140" t="s">
        <v>488</v>
      </c>
      <c r="S7314" s="145"/>
      <c r="T7314" s="153">
        <v>7313</v>
      </c>
    </row>
    <row r="7315" spans="1:20" hidden="1">
      <c r="A7315" s="146" t="s">
        <v>7148</v>
      </c>
      <c r="B7315" s="153" t="str">
        <f>IFERROR(VLOOKUP(Proc[[#This Row],[App]],Table2[],3,0),"open")</f>
        <v>ok</v>
      </c>
      <c r="C7315" s="146" t="s">
        <v>369</v>
      </c>
      <c r="D7315" s="152" t="s">
        <v>6947</v>
      </c>
      <c r="E7315" s="152" t="s">
        <v>7143</v>
      </c>
      <c r="F7315" s="153" t="s">
        <v>7143</v>
      </c>
      <c r="G7315" s="146" t="s">
        <v>400</v>
      </c>
      <c r="H7315" s="145" t="str">
        <f>IF(Proc[[#This Row],[type]]="LFF (MDG-F)",MID(Proc[[#This Row],[Obj]],13,10),"")</f>
        <v/>
      </c>
      <c r="I7315" s="152"/>
      <c r="J7315" s="145" t="b">
        <f>Proc[[#This Row],[Requested]]=Proc[[#This Row],[CurrentParent]]</f>
        <v>1</v>
      </c>
      <c r="K7315" s="153" t="str">
        <f>IF(Proc[[#This Row],[Author]]="Marcela Urrego",VLOOKUP(LEFT(Proc[[#This Row],[Requested]],1),Table3[#All],2,0),VLOOKUP(Proc[[#This Row],[Author]],Table4[],2,0))</f>
        <v>LS</v>
      </c>
      <c r="L7315" s="153" t="s">
        <v>7174</v>
      </c>
      <c r="M7315" s="140">
        <v>46065</v>
      </c>
      <c r="N7315" s="140"/>
      <c r="O7315" s="140"/>
      <c r="P7315" s="140" t="str">
        <f ca="1">IF(Proc[[#This Row],[DaysAgeing]]&gt;5,"yep","on track")</f>
        <v>yep</v>
      </c>
      <c r="Q7315" s="2">
        <f ca="1">IF(Proc[[#This Row],[DateClosed]]="",ABS(NETWORKDAYS(Proc[[#This Row],[DateOpened]],TODAY()))-1,ABS(NETWORKDAYS(Proc[[#This Row],[DateOpened]],Proc[[#This Row],[DateClosed]]))-1)</f>
        <v>36</v>
      </c>
      <c r="R7315" s="140" t="s">
        <v>488</v>
      </c>
      <c r="S7315" s="145"/>
      <c r="T7315" s="153">
        <v>7314</v>
      </c>
    </row>
    <row r="7316" spans="1:20" hidden="1">
      <c r="A7316" s="146" t="s">
        <v>7148</v>
      </c>
      <c r="B7316" s="153" t="str">
        <f>IFERROR(VLOOKUP(Proc[[#This Row],[App]],Table2[],3,0),"open")</f>
        <v>ok</v>
      </c>
      <c r="C7316" s="146" t="s">
        <v>369</v>
      </c>
      <c r="D7316" s="152" t="s">
        <v>6948</v>
      </c>
      <c r="E7316" s="152" t="s">
        <v>7143</v>
      </c>
      <c r="F7316" s="153" t="s">
        <v>7143</v>
      </c>
      <c r="G7316" s="146" t="s">
        <v>400</v>
      </c>
      <c r="H7316" s="145" t="str">
        <f>IF(Proc[[#This Row],[type]]="LFF (MDG-F)",MID(Proc[[#This Row],[Obj]],13,10),"")</f>
        <v/>
      </c>
      <c r="I7316" s="152"/>
      <c r="J7316" s="145" t="b">
        <f>Proc[[#This Row],[Requested]]=Proc[[#This Row],[CurrentParent]]</f>
        <v>1</v>
      </c>
      <c r="K7316" s="153" t="str">
        <f>IF(Proc[[#This Row],[Author]]="Marcela Urrego",VLOOKUP(LEFT(Proc[[#This Row],[Requested]],1),Table3[#All],2,0),VLOOKUP(Proc[[#This Row],[Author]],Table4[],2,0))</f>
        <v>LS</v>
      </c>
      <c r="L7316" s="153" t="s">
        <v>7174</v>
      </c>
      <c r="M7316" s="140">
        <v>46065</v>
      </c>
      <c r="N7316" s="140"/>
      <c r="O7316" s="140"/>
      <c r="P7316" s="140" t="str">
        <f ca="1">IF(Proc[[#This Row],[DaysAgeing]]&gt;5,"yep","on track")</f>
        <v>yep</v>
      </c>
      <c r="Q7316" s="2">
        <f ca="1">IF(Proc[[#This Row],[DateClosed]]="",ABS(NETWORKDAYS(Proc[[#This Row],[DateOpened]],TODAY()))-1,ABS(NETWORKDAYS(Proc[[#This Row],[DateOpened]],Proc[[#This Row],[DateClosed]]))-1)</f>
        <v>36</v>
      </c>
      <c r="R7316" s="140" t="s">
        <v>488</v>
      </c>
      <c r="S7316" s="145"/>
      <c r="T7316" s="153">
        <v>7315</v>
      </c>
    </row>
    <row r="7317" spans="1:20" hidden="1">
      <c r="A7317" s="146" t="s">
        <v>7148</v>
      </c>
      <c r="B7317" s="145" t="str">
        <f>IFERROR(VLOOKUP(Proc[[#This Row],[App]],Table2[],3,0),"open")</f>
        <v>ok</v>
      </c>
      <c r="C7317" s="146" t="s">
        <v>369</v>
      </c>
      <c r="D7317" s="152" t="s">
        <v>6949</v>
      </c>
      <c r="E7317" s="152" t="s">
        <v>7143</v>
      </c>
      <c r="F7317" s="145" t="s">
        <v>7143</v>
      </c>
      <c r="G7317" s="146" t="s">
        <v>400</v>
      </c>
      <c r="H7317" s="145" t="str">
        <f>IF(Proc[[#This Row],[type]]="LFF (MDG-F)",MID(Proc[[#This Row],[Obj]],13,10),"")</f>
        <v/>
      </c>
      <c r="I7317" s="152"/>
      <c r="J7317" s="145" t="b">
        <f>Proc[[#This Row],[Requested]]=Proc[[#This Row],[CurrentParent]]</f>
        <v>1</v>
      </c>
      <c r="K7317" s="145" t="str">
        <f>IF(Proc[[#This Row],[Author]]="Marcela Urrego",VLOOKUP(LEFT(Proc[[#This Row],[Requested]],1),Table3[#All],2,0),VLOOKUP(Proc[[#This Row],[Author]],Table4[],2,0))</f>
        <v>LS</v>
      </c>
      <c r="L7317" s="148" t="s">
        <v>7174</v>
      </c>
      <c r="M7317" s="140">
        <v>46065</v>
      </c>
      <c r="N7317" s="140"/>
      <c r="O7317" s="140"/>
      <c r="P7317" s="140" t="str">
        <f ca="1">IF(Proc[[#This Row],[DaysAgeing]]&gt;5,"yep","on track")</f>
        <v>yep</v>
      </c>
      <c r="Q7317" s="2">
        <f ca="1">IF(Proc[[#This Row],[DateClosed]]="",ABS(NETWORKDAYS(Proc[[#This Row],[DateOpened]],TODAY()))-1,ABS(NETWORKDAYS(Proc[[#This Row],[DateOpened]],Proc[[#This Row],[DateClosed]]))-1)</f>
        <v>36</v>
      </c>
      <c r="R7317" s="140" t="s">
        <v>488</v>
      </c>
      <c r="S7317" s="145"/>
      <c r="T7317" s="153">
        <v>7316</v>
      </c>
    </row>
    <row r="7318" spans="1:20" hidden="1">
      <c r="A7318" s="146" t="s">
        <v>7148</v>
      </c>
      <c r="B7318" s="153" t="str">
        <f>IFERROR(VLOOKUP(Proc[[#This Row],[App]],Table2[],3,0),"open")</f>
        <v>ok</v>
      </c>
      <c r="C7318" s="146" t="s">
        <v>369</v>
      </c>
      <c r="D7318" s="152" t="s">
        <v>6950</v>
      </c>
      <c r="E7318" s="152" t="s">
        <v>7143</v>
      </c>
      <c r="F7318" s="153" t="s">
        <v>7143</v>
      </c>
      <c r="G7318" s="146" t="s">
        <v>400</v>
      </c>
      <c r="H7318" s="145" t="str">
        <f>IF(Proc[[#This Row],[type]]="LFF (MDG-F)",MID(Proc[[#This Row],[Obj]],13,10),"")</f>
        <v/>
      </c>
      <c r="I7318" s="152"/>
      <c r="J7318" s="145" t="b">
        <f>Proc[[#This Row],[Requested]]=Proc[[#This Row],[CurrentParent]]</f>
        <v>1</v>
      </c>
      <c r="K7318" s="153" t="str">
        <f>IF(Proc[[#This Row],[Author]]="Marcela Urrego",VLOOKUP(LEFT(Proc[[#This Row],[Requested]],1),Table3[#All],2,0),VLOOKUP(Proc[[#This Row],[Author]],Table4[],2,0))</f>
        <v>LS</v>
      </c>
      <c r="L7318" s="153" t="s">
        <v>7174</v>
      </c>
      <c r="M7318" s="140">
        <v>46065</v>
      </c>
      <c r="N7318" s="140"/>
      <c r="O7318" s="140"/>
      <c r="P7318" s="140" t="str">
        <f ca="1">IF(Proc[[#This Row],[DaysAgeing]]&gt;5,"yep","on track")</f>
        <v>yep</v>
      </c>
      <c r="Q7318" s="2">
        <f ca="1">IF(Proc[[#This Row],[DateClosed]]="",ABS(NETWORKDAYS(Proc[[#This Row],[DateOpened]],TODAY()))-1,ABS(NETWORKDAYS(Proc[[#This Row],[DateOpened]],Proc[[#This Row],[DateClosed]]))-1)</f>
        <v>36</v>
      </c>
      <c r="R7318" s="140" t="s">
        <v>488</v>
      </c>
      <c r="S7318" s="145"/>
      <c r="T7318" s="153">
        <v>7317</v>
      </c>
    </row>
    <row r="7319" spans="1:20" hidden="1">
      <c r="A7319" s="146" t="s">
        <v>7148</v>
      </c>
      <c r="B7319" s="145" t="str">
        <f>IFERROR(VLOOKUP(Proc[[#This Row],[App]],Table2[],3,0),"open")</f>
        <v>ok</v>
      </c>
      <c r="C7319" s="146" t="s">
        <v>369</v>
      </c>
      <c r="D7319" s="152" t="s">
        <v>6951</v>
      </c>
      <c r="E7319" s="152" t="s">
        <v>7143</v>
      </c>
      <c r="F7319" s="145" t="s">
        <v>7143</v>
      </c>
      <c r="G7319" s="146" t="s">
        <v>400</v>
      </c>
      <c r="H7319" s="145" t="str">
        <f>IF(Proc[[#This Row],[type]]="LFF (MDG-F)",MID(Proc[[#This Row],[Obj]],13,10),"")</f>
        <v/>
      </c>
      <c r="I7319" s="152"/>
      <c r="J7319" s="145" t="b">
        <f>Proc[[#This Row],[Requested]]=Proc[[#This Row],[CurrentParent]]</f>
        <v>1</v>
      </c>
      <c r="K7319" s="145" t="str">
        <f>IF(Proc[[#This Row],[Author]]="Marcela Urrego",VLOOKUP(LEFT(Proc[[#This Row],[Requested]],1),Table3[#All],2,0),VLOOKUP(Proc[[#This Row],[Author]],Table4[],2,0))</f>
        <v>LS</v>
      </c>
      <c r="L7319" s="148" t="s">
        <v>7174</v>
      </c>
      <c r="M7319" s="140">
        <v>46065</v>
      </c>
      <c r="N7319" s="140"/>
      <c r="O7319" s="140"/>
      <c r="P7319" s="140" t="str">
        <f ca="1">IF(Proc[[#This Row],[DaysAgeing]]&gt;5,"yep","on track")</f>
        <v>yep</v>
      </c>
      <c r="Q7319" s="2">
        <f ca="1">IF(Proc[[#This Row],[DateClosed]]="",ABS(NETWORKDAYS(Proc[[#This Row],[DateOpened]],TODAY()))-1,ABS(NETWORKDAYS(Proc[[#This Row],[DateOpened]],Proc[[#This Row],[DateClosed]]))-1)</f>
        <v>36</v>
      </c>
      <c r="R7319" s="140" t="s">
        <v>488</v>
      </c>
      <c r="S7319" s="145"/>
      <c r="T7319" s="153">
        <v>7318</v>
      </c>
    </row>
    <row r="7320" spans="1:20" hidden="1">
      <c r="A7320" s="146" t="s">
        <v>7148</v>
      </c>
      <c r="B7320" s="145" t="str">
        <f>IFERROR(VLOOKUP(Proc[[#This Row],[App]],Table2[],3,0),"open")</f>
        <v>ok</v>
      </c>
      <c r="C7320" s="146" t="s">
        <v>369</v>
      </c>
      <c r="D7320" s="152" t="s">
        <v>6952</v>
      </c>
      <c r="E7320" s="152" t="s">
        <v>7143</v>
      </c>
      <c r="F7320" s="145" t="s">
        <v>7143</v>
      </c>
      <c r="G7320" s="146" t="s">
        <v>400</v>
      </c>
      <c r="H7320" s="145" t="str">
        <f>IF(Proc[[#This Row],[type]]="LFF (MDG-F)",MID(Proc[[#This Row],[Obj]],13,10),"")</f>
        <v/>
      </c>
      <c r="I7320" s="152"/>
      <c r="J7320" s="145" t="b">
        <f>Proc[[#This Row],[Requested]]=Proc[[#This Row],[CurrentParent]]</f>
        <v>1</v>
      </c>
      <c r="K7320" s="145" t="str">
        <f>IF(Proc[[#This Row],[Author]]="Marcela Urrego",VLOOKUP(LEFT(Proc[[#This Row],[Requested]],1),Table3[#All],2,0),VLOOKUP(Proc[[#This Row],[Author]],Table4[],2,0))</f>
        <v>LS</v>
      </c>
      <c r="L7320" s="148" t="s">
        <v>7174</v>
      </c>
      <c r="M7320" s="140">
        <v>46065</v>
      </c>
      <c r="N7320" s="140"/>
      <c r="O7320" s="140"/>
      <c r="P7320" s="140" t="str">
        <f ca="1">IF(Proc[[#This Row],[DaysAgeing]]&gt;5,"yep","on track")</f>
        <v>yep</v>
      </c>
      <c r="Q7320" s="2">
        <f ca="1">IF(Proc[[#This Row],[DateClosed]]="",ABS(NETWORKDAYS(Proc[[#This Row],[DateOpened]],TODAY()))-1,ABS(NETWORKDAYS(Proc[[#This Row],[DateOpened]],Proc[[#This Row],[DateClosed]]))-1)</f>
        <v>36</v>
      </c>
      <c r="R7320" s="140" t="s">
        <v>488</v>
      </c>
      <c r="S7320" s="145"/>
      <c r="T7320" s="153">
        <v>7319</v>
      </c>
    </row>
    <row r="7321" spans="1:20" hidden="1">
      <c r="A7321" s="146" t="s">
        <v>7148</v>
      </c>
      <c r="B7321" s="153" t="str">
        <f>IFERROR(VLOOKUP(Proc[[#This Row],[App]],Table2[],3,0),"open")</f>
        <v>ok</v>
      </c>
      <c r="C7321" s="146" t="s">
        <v>369</v>
      </c>
      <c r="D7321" s="152" t="s">
        <v>6953</v>
      </c>
      <c r="E7321" s="152" t="s">
        <v>7143</v>
      </c>
      <c r="F7321" s="153" t="s">
        <v>7143</v>
      </c>
      <c r="G7321" s="146" t="s">
        <v>400</v>
      </c>
      <c r="H7321" s="145" t="str">
        <f>IF(Proc[[#This Row],[type]]="LFF (MDG-F)",MID(Proc[[#This Row],[Obj]],13,10),"")</f>
        <v/>
      </c>
      <c r="I7321" s="152"/>
      <c r="J7321" s="145" t="b">
        <f>Proc[[#This Row],[Requested]]=Proc[[#This Row],[CurrentParent]]</f>
        <v>1</v>
      </c>
      <c r="K7321" s="153" t="str">
        <f>IF(Proc[[#This Row],[Author]]="Marcela Urrego",VLOOKUP(LEFT(Proc[[#This Row],[Requested]],1),Table3[#All],2,0),VLOOKUP(Proc[[#This Row],[Author]],Table4[],2,0))</f>
        <v>LS</v>
      </c>
      <c r="L7321" s="148" t="s">
        <v>7174</v>
      </c>
      <c r="M7321" s="140">
        <v>46065</v>
      </c>
      <c r="N7321" s="140"/>
      <c r="O7321" s="140"/>
      <c r="P7321" s="140" t="str">
        <f ca="1">IF(Proc[[#This Row],[DaysAgeing]]&gt;5,"yep","on track")</f>
        <v>yep</v>
      </c>
      <c r="Q7321" s="2">
        <f ca="1">IF(Proc[[#This Row],[DateClosed]]="",ABS(NETWORKDAYS(Proc[[#This Row],[DateOpened]],TODAY()))-1,ABS(NETWORKDAYS(Proc[[#This Row],[DateOpened]],Proc[[#This Row],[DateClosed]]))-1)</f>
        <v>36</v>
      </c>
      <c r="R7321" s="140" t="s">
        <v>488</v>
      </c>
      <c r="S7321" s="145"/>
      <c r="T7321" s="153">
        <v>7320</v>
      </c>
    </row>
    <row r="7322" spans="1:20" hidden="1">
      <c r="A7322" s="146" t="s">
        <v>7148</v>
      </c>
      <c r="B7322" s="153" t="str">
        <f>IFERROR(VLOOKUP(Proc[[#This Row],[App]],Table2[],3,0),"open")</f>
        <v>ok</v>
      </c>
      <c r="C7322" s="146" t="s">
        <v>369</v>
      </c>
      <c r="D7322" s="152" t="s">
        <v>6954</v>
      </c>
      <c r="E7322" s="152" t="s">
        <v>7143</v>
      </c>
      <c r="F7322" s="153" t="s">
        <v>7143</v>
      </c>
      <c r="G7322" s="146" t="s">
        <v>400</v>
      </c>
      <c r="H7322" s="145" t="str">
        <f>IF(Proc[[#This Row],[type]]="LFF (MDG-F)",MID(Proc[[#This Row],[Obj]],13,10),"")</f>
        <v/>
      </c>
      <c r="I7322" s="152"/>
      <c r="J7322" s="145" t="b">
        <f>Proc[[#This Row],[Requested]]=Proc[[#This Row],[CurrentParent]]</f>
        <v>1</v>
      </c>
      <c r="K7322" s="153" t="str">
        <f>IF(Proc[[#This Row],[Author]]="Marcela Urrego",VLOOKUP(LEFT(Proc[[#This Row],[Requested]],1),Table3[#All],2,0),VLOOKUP(Proc[[#This Row],[Author]],Table4[],2,0))</f>
        <v>LS</v>
      </c>
      <c r="L7322" s="148" t="s">
        <v>7174</v>
      </c>
      <c r="M7322" s="140">
        <v>46065</v>
      </c>
      <c r="N7322" s="140"/>
      <c r="O7322" s="140"/>
      <c r="P7322" s="140" t="str">
        <f ca="1">IF(Proc[[#This Row],[DaysAgeing]]&gt;5,"yep","on track")</f>
        <v>yep</v>
      </c>
      <c r="Q7322" s="2">
        <f ca="1">IF(Proc[[#This Row],[DateClosed]]="",ABS(NETWORKDAYS(Proc[[#This Row],[DateOpened]],TODAY()))-1,ABS(NETWORKDAYS(Proc[[#This Row],[DateOpened]],Proc[[#This Row],[DateClosed]]))-1)</f>
        <v>36</v>
      </c>
      <c r="R7322" s="140" t="s">
        <v>488</v>
      </c>
      <c r="S7322" s="145"/>
      <c r="T7322" s="153">
        <v>7321</v>
      </c>
    </row>
    <row r="7323" spans="1:20" hidden="1">
      <c r="A7323" s="146" t="s">
        <v>7148</v>
      </c>
      <c r="B7323" s="153" t="str">
        <f>IFERROR(VLOOKUP(Proc[[#This Row],[App]],Table2[],3,0),"open")</f>
        <v>ok</v>
      </c>
      <c r="C7323" s="146" t="s">
        <v>369</v>
      </c>
      <c r="D7323" s="152" t="s">
        <v>6955</v>
      </c>
      <c r="E7323" s="152" t="s">
        <v>7143</v>
      </c>
      <c r="F7323" s="153" t="s">
        <v>7143</v>
      </c>
      <c r="G7323" s="146" t="s">
        <v>400</v>
      </c>
      <c r="H7323" s="145" t="str">
        <f>IF(Proc[[#This Row],[type]]="LFF (MDG-F)",MID(Proc[[#This Row],[Obj]],13,10),"")</f>
        <v/>
      </c>
      <c r="I7323" s="152"/>
      <c r="J7323" s="145" t="b">
        <f>Proc[[#This Row],[Requested]]=Proc[[#This Row],[CurrentParent]]</f>
        <v>1</v>
      </c>
      <c r="K7323" s="153" t="str">
        <f>IF(Proc[[#This Row],[Author]]="Marcela Urrego",VLOOKUP(LEFT(Proc[[#This Row],[Requested]],1),Table3[#All],2,0),VLOOKUP(Proc[[#This Row],[Author]],Table4[],2,0))</f>
        <v>LS</v>
      </c>
      <c r="L7323" s="148" t="s">
        <v>7174</v>
      </c>
      <c r="M7323" s="140">
        <v>46065</v>
      </c>
      <c r="N7323" s="140"/>
      <c r="O7323" s="140"/>
      <c r="P7323" s="140" t="str">
        <f ca="1">IF(Proc[[#This Row],[DaysAgeing]]&gt;5,"yep","on track")</f>
        <v>yep</v>
      </c>
      <c r="Q7323" s="2">
        <f ca="1">IF(Proc[[#This Row],[DateClosed]]="",ABS(NETWORKDAYS(Proc[[#This Row],[DateOpened]],TODAY()))-1,ABS(NETWORKDAYS(Proc[[#This Row],[DateOpened]],Proc[[#This Row],[DateClosed]]))-1)</f>
        <v>36</v>
      </c>
      <c r="R7323" s="140" t="s">
        <v>488</v>
      </c>
      <c r="S7323" s="145"/>
      <c r="T7323" s="153">
        <v>7322</v>
      </c>
    </row>
    <row r="7324" spans="1:20" hidden="1">
      <c r="A7324" s="146" t="s">
        <v>7148</v>
      </c>
      <c r="B7324" s="153" t="str">
        <f>IFERROR(VLOOKUP(Proc[[#This Row],[App]],Table2[],3,0),"open")</f>
        <v>ok</v>
      </c>
      <c r="C7324" s="146" t="s">
        <v>369</v>
      </c>
      <c r="D7324" s="152" t="s">
        <v>6956</v>
      </c>
      <c r="E7324" s="152" t="s">
        <v>7143</v>
      </c>
      <c r="F7324" s="153" t="s">
        <v>7143</v>
      </c>
      <c r="G7324" s="146" t="s">
        <v>400</v>
      </c>
      <c r="H7324" s="145" t="str">
        <f>IF(Proc[[#This Row],[type]]="LFF (MDG-F)",MID(Proc[[#This Row],[Obj]],13,10),"")</f>
        <v/>
      </c>
      <c r="I7324" s="152"/>
      <c r="J7324" s="145" t="b">
        <f>Proc[[#This Row],[Requested]]=Proc[[#This Row],[CurrentParent]]</f>
        <v>1</v>
      </c>
      <c r="K7324" s="153" t="str">
        <f>IF(Proc[[#This Row],[Author]]="Marcela Urrego",VLOOKUP(LEFT(Proc[[#This Row],[Requested]],1),Table3[#All],2,0),VLOOKUP(Proc[[#This Row],[Author]],Table4[],2,0))</f>
        <v>LS</v>
      </c>
      <c r="L7324" s="148" t="s">
        <v>7174</v>
      </c>
      <c r="M7324" s="140">
        <v>46065</v>
      </c>
      <c r="N7324" s="140"/>
      <c r="O7324" s="140"/>
      <c r="P7324" s="140" t="str">
        <f ca="1">IF(Proc[[#This Row],[DaysAgeing]]&gt;5,"yep","on track")</f>
        <v>yep</v>
      </c>
      <c r="Q7324" s="2">
        <f ca="1">IF(Proc[[#This Row],[DateClosed]]="",ABS(NETWORKDAYS(Proc[[#This Row],[DateOpened]],TODAY()))-1,ABS(NETWORKDAYS(Proc[[#This Row],[DateOpened]],Proc[[#This Row],[DateClosed]]))-1)</f>
        <v>36</v>
      </c>
      <c r="R7324" s="140" t="s">
        <v>488</v>
      </c>
      <c r="S7324" s="145"/>
      <c r="T7324" s="153">
        <v>7323</v>
      </c>
    </row>
    <row r="7325" spans="1:20" hidden="1">
      <c r="A7325" s="146" t="s">
        <v>7148</v>
      </c>
      <c r="B7325" s="153" t="str">
        <f>IFERROR(VLOOKUP(Proc[[#This Row],[App]],Table2[],3,0),"open")</f>
        <v>ok</v>
      </c>
      <c r="C7325" s="146" t="s">
        <v>369</v>
      </c>
      <c r="D7325" s="152" t="s">
        <v>6957</v>
      </c>
      <c r="E7325" s="152" t="s">
        <v>7143</v>
      </c>
      <c r="F7325" s="145" t="s">
        <v>7143</v>
      </c>
      <c r="G7325" s="146" t="s">
        <v>400</v>
      </c>
      <c r="H7325" s="145" t="str">
        <f>IF(Proc[[#This Row],[type]]="LFF (MDG-F)",MID(Proc[[#This Row],[Obj]],13,10),"")</f>
        <v/>
      </c>
      <c r="I7325" s="152"/>
      <c r="J7325" s="145" t="b">
        <f>Proc[[#This Row],[Requested]]=Proc[[#This Row],[CurrentParent]]</f>
        <v>1</v>
      </c>
      <c r="K7325" s="153" t="str">
        <f>IF(Proc[[#This Row],[Author]]="Marcela Urrego",VLOOKUP(LEFT(Proc[[#This Row],[Requested]],1),Table3[#All],2,0),VLOOKUP(Proc[[#This Row],[Author]],Table4[],2,0))</f>
        <v>LS</v>
      </c>
      <c r="L7325" s="148" t="s">
        <v>7174</v>
      </c>
      <c r="M7325" s="140">
        <v>46065</v>
      </c>
      <c r="N7325" s="140"/>
      <c r="O7325" s="140"/>
      <c r="P7325" s="140" t="str">
        <f ca="1">IF(Proc[[#This Row],[DaysAgeing]]&gt;5,"yep","on track")</f>
        <v>yep</v>
      </c>
      <c r="Q7325" s="2">
        <f ca="1">IF(Proc[[#This Row],[DateClosed]]="",ABS(NETWORKDAYS(Proc[[#This Row],[DateOpened]],TODAY()))-1,ABS(NETWORKDAYS(Proc[[#This Row],[DateOpened]],Proc[[#This Row],[DateClosed]]))-1)</f>
        <v>36</v>
      </c>
      <c r="R7325" s="140" t="s">
        <v>488</v>
      </c>
      <c r="S7325" s="145"/>
      <c r="T7325" s="153">
        <v>7324</v>
      </c>
    </row>
    <row r="7326" spans="1:20" hidden="1">
      <c r="A7326" s="146" t="s">
        <v>7148</v>
      </c>
      <c r="B7326" s="153" t="str">
        <f>IFERROR(VLOOKUP(Proc[[#This Row],[App]],Table2[],3,0),"open")</f>
        <v>ok</v>
      </c>
      <c r="C7326" s="146" t="s">
        <v>369</v>
      </c>
      <c r="D7326" s="152" t="s">
        <v>6958</v>
      </c>
      <c r="E7326" s="152" t="s">
        <v>7143</v>
      </c>
      <c r="F7326" s="153" t="s">
        <v>7143</v>
      </c>
      <c r="G7326" s="146" t="s">
        <v>400</v>
      </c>
      <c r="H7326" s="145" t="str">
        <f>IF(Proc[[#This Row],[type]]="LFF (MDG-F)",MID(Proc[[#This Row],[Obj]],13,10),"")</f>
        <v/>
      </c>
      <c r="I7326" s="152"/>
      <c r="J7326" s="145" t="b">
        <f>Proc[[#This Row],[Requested]]=Proc[[#This Row],[CurrentParent]]</f>
        <v>1</v>
      </c>
      <c r="K7326" s="153" t="str">
        <f>IF(Proc[[#This Row],[Author]]="Marcela Urrego",VLOOKUP(LEFT(Proc[[#This Row],[Requested]],1),Table3[#All],2,0),VLOOKUP(Proc[[#This Row],[Author]],Table4[],2,0))</f>
        <v>LS</v>
      </c>
      <c r="L7326" s="148" t="s">
        <v>7174</v>
      </c>
      <c r="M7326" s="140">
        <v>46065</v>
      </c>
      <c r="N7326" s="140"/>
      <c r="O7326" s="140"/>
      <c r="P7326" s="140" t="str">
        <f ca="1">IF(Proc[[#This Row],[DaysAgeing]]&gt;5,"yep","on track")</f>
        <v>yep</v>
      </c>
      <c r="Q7326" s="2">
        <f ca="1">IF(Proc[[#This Row],[DateClosed]]="",ABS(NETWORKDAYS(Proc[[#This Row],[DateOpened]],TODAY()))-1,ABS(NETWORKDAYS(Proc[[#This Row],[DateOpened]],Proc[[#This Row],[DateClosed]]))-1)</f>
        <v>36</v>
      </c>
      <c r="R7326" s="140" t="s">
        <v>488</v>
      </c>
      <c r="S7326" s="145"/>
      <c r="T7326" s="153">
        <v>7325</v>
      </c>
    </row>
    <row r="7327" spans="1:20" hidden="1">
      <c r="A7327" s="146" t="s">
        <v>7148</v>
      </c>
      <c r="B7327" s="153" t="str">
        <f>IFERROR(VLOOKUP(Proc[[#This Row],[App]],Table2[],3,0),"open")</f>
        <v>ok</v>
      </c>
      <c r="C7327" s="146" t="s">
        <v>369</v>
      </c>
      <c r="D7327" s="152" t="s">
        <v>6959</v>
      </c>
      <c r="E7327" s="152" t="s">
        <v>7143</v>
      </c>
      <c r="F7327" s="145" t="s">
        <v>7143</v>
      </c>
      <c r="G7327" s="146" t="s">
        <v>400</v>
      </c>
      <c r="H7327" s="145" t="str">
        <f>IF(Proc[[#This Row],[type]]="LFF (MDG-F)",MID(Proc[[#This Row],[Obj]],13,10),"")</f>
        <v/>
      </c>
      <c r="I7327" s="152"/>
      <c r="J7327" s="145" t="b">
        <f>Proc[[#This Row],[Requested]]=Proc[[#This Row],[CurrentParent]]</f>
        <v>1</v>
      </c>
      <c r="K7327" s="153" t="str">
        <f>IF(Proc[[#This Row],[Author]]="Marcela Urrego",VLOOKUP(LEFT(Proc[[#This Row],[Requested]],1),Table3[#All],2,0),VLOOKUP(Proc[[#This Row],[Author]],Table4[],2,0))</f>
        <v>LS</v>
      </c>
      <c r="L7327" s="148" t="s">
        <v>7174</v>
      </c>
      <c r="M7327" s="140">
        <v>46065</v>
      </c>
      <c r="N7327" s="140"/>
      <c r="O7327" s="140"/>
      <c r="P7327" s="140" t="str">
        <f ca="1">IF(Proc[[#This Row],[DaysAgeing]]&gt;5,"yep","on track")</f>
        <v>yep</v>
      </c>
      <c r="Q7327" s="2">
        <f ca="1">IF(Proc[[#This Row],[DateClosed]]="",ABS(NETWORKDAYS(Proc[[#This Row],[DateOpened]],TODAY()))-1,ABS(NETWORKDAYS(Proc[[#This Row],[DateOpened]],Proc[[#This Row],[DateClosed]]))-1)</f>
        <v>36</v>
      </c>
      <c r="R7327" s="140" t="s">
        <v>488</v>
      </c>
      <c r="S7327" s="145"/>
      <c r="T7327" s="153">
        <v>7326</v>
      </c>
    </row>
    <row r="7328" spans="1:20" hidden="1">
      <c r="A7328" s="146" t="s">
        <v>7148</v>
      </c>
      <c r="B7328" s="153" t="str">
        <f>IFERROR(VLOOKUP(Proc[[#This Row],[App]],Table2[],3,0),"open")</f>
        <v>ok</v>
      </c>
      <c r="C7328" s="146" t="s">
        <v>369</v>
      </c>
      <c r="D7328" s="152" t="s">
        <v>6960</v>
      </c>
      <c r="E7328" s="152" t="s">
        <v>7143</v>
      </c>
      <c r="F7328" s="145" t="s">
        <v>7143</v>
      </c>
      <c r="G7328" s="146" t="s">
        <v>400</v>
      </c>
      <c r="H7328" s="145" t="str">
        <f>IF(Proc[[#This Row],[type]]="LFF (MDG-F)",MID(Proc[[#This Row],[Obj]],13,10),"")</f>
        <v/>
      </c>
      <c r="I7328" s="152"/>
      <c r="J7328" s="145" t="b">
        <f>Proc[[#This Row],[Requested]]=Proc[[#This Row],[CurrentParent]]</f>
        <v>1</v>
      </c>
      <c r="K7328" s="153" t="str">
        <f>IF(Proc[[#This Row],[Author]]="Marcela Urrego",VLOOKUP(LEFT(Proc[[#This Row],[Requested]],1),Table3[#All],2,0),VLOOKUP(Proc[[#This Row],[Author]],Table4[],2,0))</f>
        <v>LS</v>
      </c>
      <c r="L7328" s="148" t="s">
        <v>7174</v>
      </c>
      <c r="M7328" s="140">
        <v>46065</v>
      </c>
      <c r="N7328" s="140"/>
      <c r="O7328" s="140"/>
      <c r="P7328" s="140" t="str">
        <f ca="1">IF(Proc[[#This Row],[DaysAgeing]]&gt;5,"yep","on track")</f>
        <v>yep</v>
      </c>
      <c r="Q7328" s="2">
        <f ca="1">IF(Proc[[#This Row],[DateClosed]]="",ABS(NETWORKDAYS(Proc[[#This Row],[DateOpened]],TODAY()))-1,ABS(NETWORKDAYS(Proc[[#This Row],[DateOpened]],Proc[[#This Row],[DateClosed]]))-1)</f>
        <v>36</v>
      </c>
      <c r="R7328" s="140" t="s">
        <v>488</v>
      </c>
      <c r="S7328" s="145"/>
      <c r="T7328" s="153">
        <v>7327</v>
      </c>
    </row>
    <row r="7329" spans="1:20" hidden="1">
      <c r="A7329" s="146" t="s">
        <v>7148</v>
      </c>
      <c r="B7329" s="153" t="str">
        <f>IFERROR(VLOOKUP(Proc[[#This Row],[App]],Table2[],3,0),"open")</f>
        <v>ok</v>
      </c>
      <c r="C7329" s="147" t="s">
        <v>369</v>
      </c>
      <c r="D7329" s="152" t="s">
        <v>6961</v>
      </c>
      <c r="E7329" s="152" t="s">
        <v>7143</v>
      </c>
      <c r="F7329" s="148" t="s">
        <v>7143</v>
      </c>
      <c r="G7329" s="146" t="s">
        <v>406</v>
      </c>
      <c r="H7329" s="145" t="str">
        <f>IF(Proc[[#This Row],[type]]="LFF (MDG-F)",MID(Proc[[#This Row],[Obj]],13,10),"")</f>
        <v>DE10501516</v>
      </c>
      <c r="I7329" s="152"/>
      <c r="J7329" s="145" t="b">
        <f>Proc[[#This Row],[Requested]]=Proc[[#This Row],[CurrentParent]]</f>
        <v>1</v>
      </c>
      <c r="K7329" s="153" t="str">
        <f>IF(Proc[[#This Row],[Author]]="Marcela Urrego",VLOOKUP(LEFT(Proc[[#This Row],[Requested]],1),Table3[#All],2,0),VLOOKUP(Proc[[#This Row],[Author]],Table4[],2,0))</f>
        <v>LS</v>
      </c>
      <c r="L7329" s="148" t="s">
        <v>7174</v>
      </c>
      <c r="M7329" s="140">
        <v>46065</v>
      </c>
      <c r="N7329" s="140"/>
      <c r="O7329" s="140"/>
      <c r="P7329" s="140" t="str">
        <f ca="1">IF(Proc[[#This Row],[DaysAgeing]]&gt;5,"yep","on track")</f>
        <v>yep</v>
      </c>
      <c r="Q7329" s="2">
        <f ca="1">IF(Proc[[#This Row],[DateClosed]]="",ABS(NETWORKDAYS(Proc[[#This Row],[DateOpened]],TODAY()))-1,ABS(NETWORKDAYS(Proc[[#This Row],[DateOpened]],Proc[[#This Row],[DateClosed]]))-1)</f>
        <v>36</v>
      </c>
      <c r="R7329" s="140" t="s">
        <v>488</v>
      </c>
      <c r="S7329" s="145"/>
      <c r="T7329" s="153">
        <v>7328</v>
      </c>
    </row>
    <row r="7330" spans="1:20" hidden="1">
      <c r="A7330" s="146" t="s">
        <v>7148</v>
      </c>
      <c r="B7330" s="145" t="str">
        <f>IFERROR(VLOOKUP(Proc[[#This Row],[App]],Table2[],3,0),"open")</f>
        <v>ok</v>
      </c>
      <c r="C7330" s="146" t="s">
        <v>369</v>
      </c>
      <c r="D7330" s="152" t="s">
        <v>6962</v>
      </c>
      <c r="E7330" s="152" t="s">
        <v>7143</v>
      </c>
      <c r="F7330" s="145" t="s">
        <v>7143</v>
      </c>
      <c r="G7330" s="146" t="s">
        <v>400</v>
      </c>
      <c r="H7330" s="145" t="str">
        <f>IF(Proc[[#This Row],[type]]="LFF (MDG-F)",MID(Proc[[#This Row],[Obj]],13,10),"")</f>
        <v/>
      </c>
      <c r="I7330" s="152"/>
      <c r="J7330" s="145" t="b">
        <f>Proc[[#This Row],[Requested]]=Proc[[#This Row],[CurrentParent]]</f>
        <v>1</v>
      </c>
      <c r="K7330" s="145" t="str">
        <f>IF(Proc[[#This Row],[Author]]="Marcela Urrego",VLOOKUP(LEFT(Proc[[#This Row],[Requested]],1),Table3[#All],2,0),VLOOKUP(Proc[[#This Row],[Author]],Table4[],2,0))</f>
        <v>LS</v>
      </c>
      <c r="L7330" s="148" t="s">
        <v>7174</v>
      </c>
      <c r="M7330" s="140">
        <v>46065</v>
      </c>
      <c r="N7330" s="140"/>
      <c r="O7330" s="140"/>
      <c r="P7330" s="140" t="str">
        <f ca="1">IF(Proc[[#This Row],[DaysAgeing]]&gt;5,"yep","on track")</f>
        <v>yep</v>
      </c>
      <c r="Q7330" s="2">
        <f ca="1">IF(Proc[[#This Row],[DateClosed]]="",ABS(NETWORKDAYS(Proc[[#This Row],[DateOpened]],TODAY()))-1,ABS(NETWORKDAYS(Proc[[#This Row],[DateOpened]],Proc[[#This Row],[DateClosed]]))-1)</f>
        <v>36</v>
      </c>
      <c r="R7330" s="140" t="s">
        <v>488</v>
      </c>
      <c r="S7330" s="145"/>
      <c r="T7330" s="153">
        <v>7329</v>
      </c>
    </row>
    <row r="7331" spans="1:20" hidden="1">
      <c r="A7331" s="146" t="s">
        <v>7148</v>
      </c>
      <c r="B7331" s="153" t="str">
        <f>IFERROR(VLOOKUP(Proc[[#This Row],[App]],Table2[],3,0),"open")</f>
        <v>ok</v>
      </c>
      <c r="C7331" s="146" t="s">
        <v>369</v>
      </c>
      <c r="D7331" s="152" t="s">
        <v>6963</v>
      </c>
      <c r="E7331" s="152" t="s">
        <v>7143</v>
      </c>
      <c r="F7331" s="145" t="s">
        <v>7143</v>
      </c>
      <c r="G7331" s="146" t="s">
        <v>400</v>
      </c>
      <c r="H7331" s="145" t="str">
        <f>IF(Proc[[#This Row],[type]]="LFF (MDG-F)",MID(Proc[[#This Row],[Obj]],13,10),"")</f>
        <v/>
      </c>
      <c r="I7331" s="152"/>
      <c r="J7331" s="145" t="b">
        <f>Proc[[#This Row],[Requested]]=Proc[[#This Row],[CurrentParent]]</f>
        <v>1</v>
      </c>
      <c r="K7331" s="153" t="str">
        <f>IF(Proc[[#This Row],[Author]]="Marcela Urrego",VLOOKUP(LEFT(Proc[[#This Row],[Requested]],1),Table3[#All],2,0),VLOOKUP(Proc[[#This Row],[Author]],Table4[],2,0))</f>
        <v>LS</v>
      </c>
      <c r="L7331" s="148" t="s">
        <v>7174</v>
      </c>
      <c r="M7331" s="140">
        <v>46065</v>
      </c>
      <c r="N7331" s="140"/>
      <c r="O7331" s="140"/>
      <c r="P7331" s="140" t="str">
        <f ca="1">IF(Proc[[#This Row],[DaysAgeing]]&gt;5,"yep","on track")</f>
        <v>yep</v>
      </c>
      <c r="Q7331" s="2">
        <f ca="1">IF(Proc[[#This Row],[DateClosed]]="",ABS(NETWORKDAYS(Proc[[#This Row],[DateOpened]],TODAY()))-1,ABS(NETWORKDAYS(Proc[[#This Row],[DateOpened]],Proc[[#This Row],[DateClosed]]))-1)</f>
        <v>36</v>
      </c>
      <c r="R7331" s="140" t="s">
        <v>488</v>
      </c>
      <c r="S7331" s="145"/>
      <c r="T7331" s="153">
        <v>7330</v>
      </c>
    </row>
    <row r="7332" spans="1:20" hidden="1">
      <c r="A7332" s="146" t="s">
        <v>7148</v>
      </c>
      <c r="B7332" s="153" t="str">
        <f>IFERROR(VLOOKUP(Proc[[#This Row],[App]],Table2[],3,0),"open")</f>
        <v>ok</v>
      </c>
      <c r="C7332" s="146" t="s">
        <v>369</v>
      </c>
      <c r="D7332" s="152" t="s">
        <v>6964</v>
      </c>
      <c r="E7332" s="152" t="s">
        <v>7143</v>
      </c>
      <c r="F7332" s="145" t="s">
        <v>7143</v>
      </c>
      <c r="G7332" s="146" t="s">
        <v>400</v>
      </c>
      <c r="H7332" s="145" t="str">
        <f>IF(Proc[[#This Row],[type]]="LFF (MDG-F)",MID(Proc[[#This Row],[Obj]],13,10),"")</f>
        <v/>
      </c>
      <c r="I7332" s="152"/>
      <c r="J7332" s="145" t="b">
        <f>Proc[[#This Row],[Requested]]=Proc[[#This Row],[CurrentParent]]</f>
        <v>1</v>
      </c>
      <c r="K7332" s="153" t="str">
        <f>IF(Proc[[#This Row],[Author]]="Marcela Urrego",VLOOKUP(LEFT(Proc[[#This Row],[Requested]],1),Table3[#All],2,0),VLOOKUP(Proc[[#This Row],[Author]],Table4[],2,0))</f>
        <v>LS</v>
      </c>
      <c r="L7332" s="148" t="s">
        <v>7174</v>
      </c>
      <c r="M7332" s="140">
        <v>46065</v>
      </c>
      <c r="N7332" s="140"/>
      <c r="O7332" s="140"/>
      <c r="P7332" s="140" t="str">
        <f ca="1">IF(Proc[[#This Row],[DaysAgeing]]&gt;5,"yep","on track")</f>
        <v>yep</v>
      </c>
      <c r="Q7332" s="2">
        <f ca="1">IF(Proc[[#This Row],[DateClosed]]="",ABS(NETWORKDAYS(Proc[[#This Row],[DateOpened]],TODAY()))-1,ABS(NETWORKDAYS(Proc[[#This Row],[DateOpened]],Proc[[#This Row],[DateClosed]]))-1)</f>
        <v>36</v>
      </c>
      <c r="R7332" s="140" t="s">
        <v>488</v>
      </c>
      <c r="S7332" s="145"/>
      <c r="T7332" s="153">
        <v>7331</v>
      </c>
    </row>
    <row r="7333" spans="1:20" hidden="1">
      <c r="A7333" s="146" t="s">
        <v>7148</v>
      </c>
      <c r="B7333" s="153" t="str">
        <f>IFERROR(VLOOKUP(Proc[[#This Row],[App]],Table2[],3,0),"open")</f>
        <v>ok</v>
      </c>
      <c r="C7333" s="146" t="s">
        <v>369</v>
      </c>
      <c r="D7333" s="152" t="s">
        <v>6965</v>
      </c>
      <c r="E7333" s="152" t="s">
        <v>7143</v>
      </c>
      <c r="F7333" s="145" t="s">
        <v>7143</v>
      </c>
      <c r="G7333" s="146" t="s">
        <v>400</v>
      </c>
      <c r="H7333" s="145" t="str">
        <f>IF(Proc[[#This Row],[type]]="LFF (MDG-F)",MID(Proc[[#This Row],[Obj]],13,10),"")</f>
        <v/>
      </c>
      <c r="I7333" s="152"/>
      <c r="J7333" s="145" t="b">
        <f>Proc[[#This Row],[Requested]]=Proc[[#This Row],[CurrentParent]]</f>
        <v>1</v>
      </c>
      <c r="K7333" s="153" t="str">
        <f>IF(Proc[[#This Row],[Author]]="Marcela Urrego",VLOOKUP(LEFT(Proc[[#This Row],[Requested]],1),Table3[#All],2,0),VLOOKUP(Proc[[#This Row],[Author]],Table4[],2,0))</f>
        <v>LS</v>
      </c>
      <c r="L7333" s="148" t="s">
        <v>7174</v>
      </c>
      <c r="M7333" s="140">
        <v>46065</v>
      </c>
      <c r="N7333" s="140"/>
      <c r="O7333" s="140"/>
      <c r="P7333" s="140" t="str">
        <f ca="1">IF(Proc[[#This Row],[DaysAgeing]]&gt;5,"yep","on track")</f>
        <v>yep</v>
      </c>
      <c r="Q7333" s="2">
        <f ca="1">IF(Proc[[#This Row],[DateClosed]]="",ABS(NETWORKDAYS(Proc[[#This Row],[DateOpened]],TODAY()))-1,ABS(NETWORKDAYS(Proc[[#This Row],[DateOpened]],Proc[[#This Row],[DateClosed]]))-1)</f>
        <v>36</v>
      </c>
      <c r="R7333" s="140" t="s">
        <v>488</v>
      </c>
      <c r="S7333" s="145"/>
      <c r="T7333" s="153">
        <v>7332</v>
      </c>
    </row>
    <row r="7334" spans="1:20" hidden="1">
      <c r="A7334" s="146" t="s">
        <v>7148</v>
      </c>
      <c r="B7334" s="153" t="str">
        <f>IFERROR(VLOOKUP(Proc[[#This Row],[App]],Table2[],3,0),"open")</f>
        <v>ok</v>
      </c>
      <c r="C7334" s="147" t="s">
        <v>369</v>
      </c>
      <c r="D7334" s="152" t="s">
        <v>6966</v>
      </c>
      <c r="E7334" s="152" t="s">
        <v>7143</v>
      </c>
      <c r="F7334" s="148" t="s">
        <v>7143</v>
      </c>
      <c r="G7334" s="146" t="s">
        <v>406</v>
      </c>
      <c r="H7334" s="145" t="str">
        <f>IF(Proc[[#This Row],[type]]="LFF (MDG-F)",MID(Proc[[#This Row],[Obj]],13,10),"")</f>
        <v>2123C00097</v>
      </c>
      <c r="I7334" s="152"/>
      <c r="J7334" s="145" t="b">
        <f>Proc[[#This Row],[Requested]]=Proc[[#This Row],[CurrentParent]]</f>
        <v>1</v>
      </c>
      <c r="K7334" s="153" t="str">
        <f>IF(Proc[[#This Row],[Author]]="Marcela Urrego",VLOOKUP(LEFT(Proc[[#This Row],[Requested]],1),Table3[#All],2,0),VLOOKUP(Proc[[#This Row],[Author]],Table4[],2,0))</f>
        <v>LS</v>
      </c>
      <c r="L7334" s="148" t="s">
        <v>7174</v>
      </c>
      <c r="M7334" s="140">
        <v>46065</v>
      </c>
      <c r="N7334" s="140"/>
      <c r="O7334" s="140"/>
      <c r="P7334" s="140" t="str">
        <f ca="1">IF(Proc[[#This Row],[DaysAgeing]]&gt;5,"yep","on track")</f>
        <v>yep</v>
      </c>
      <c r="Q7334" s="2">
        <f ca="1">IF(Proc[[#This Row],[DateClosed]]="",ABS(NETWORKDAYS(Proc[[#This Row],[DateOpened]],TODAY()))-1,ABS(NETWORKDAYS(Proc[[#This Row],[DateOpened]],Proc[[#This Row],[DateClosed]]))-1)</f>
        <v>36</v>
      </c>
      <c r="R7334" s="140" t="s">
        <v>488</v>
      </c>
      <c r="S7334" s="145"/>
      <c r="T7334" s="153">
        <v>7333</v>
      </c>
    </row>
    <row r="7335" spans="1:20" hidden="1">
      <c r="A7335" s="146" t="s">
        <v>7148</v>
      </c>
      <c r="B7335" s="145" t="str">
        <f>IFERROR(VLOOKUP(Proc[[#This Row],[App]],Table2[],3,0),"open")</f>
        <v>ok</v>
      </c>
      <c r="C7335" s="146" t="s">
        <v>369</v>
      </c>
      <c r="D7335" s="152" t="s">
        <v>6967</v>
      </c>
      <c r="E7335" s="152" t="s">
        <v>7143</v>
      </c>
      <c r="F7335" s="145" t="s">
        <v>7143</v>
      </c>
      <c r="G7335" s="146" t="s">
        <v>400</v>
      </c>
      <c r="H7335" s="145" t="str">
        <f>IF(Proc[[#This Row],[type]]="LFF (MDG-F)",MID(Proc[[#This Row],[Obj]],13,10),"")</f>
        <v/>
      </c>
      <c r="I7335" s="152"/>
      <c r="J7335" s="145" t="b">
        <f>Proc[[#This Row],[Requested]]=Proc[[#This Row],[CurrentParent]]</f>
        <v>1</v>
      </c>
      <c r="K7335" s="145" t="str">
        <f>IF(Proc[[#This Row],[Author]]="Marcela Urrego",VLOOKUP(LEFT(Proc[[#This Row],[Requested]],1),Table3[#All],2,0),VLOOKUP(Proc[[#This Row],[Author]],Table4[],2,0))</f>
        <v>LS</v>
      </c>
      <c r="L7335" s="148" t="s">
        <v>7174</v>
      </c>
      <c r="M7335" s="140">
        <v>46065</v>
      </c>
      <c r="N7335" s="140"/>
      <c r="O7335" s="140"/>
      <c r="P7335" s="140" t="str">
        <f ca="1">IF(Proc[[#This Row],[DaysAgeing]]&gt;5,"yep","on track")</f>
        <v>yep</v>
      </c>
      <c r="Q7335" s="2">
        <f ca="1">IF(Proc[[#This Row],[DateClosed]]="",ABS(NETWORKDAYS(Proc[[#This Row],[DateOpened]],TODAY()))-1,ABS(NETWORKDAYS(Proc[[#This Row],[DateOpened]],Proc[[#This Row],[DateClosed]]))-1)</f>
        <v>36</v>
      </c>
      <c r="R7335" s="140" t="s">
        <v>488</v>
      </c>
      <c r="S7335" s="145"/>
      <c r="T7335" s="153">
        <v>7334</v>
      </c>
    </row>
    <row r="7336" spans="1:20" hidden="1">
      <c r="A7336" s="146" t="s">
        <v>7148</v>
      </c>
      <c r="B7336" s="145" t="str">
        <f>IFERROR(VLOOKUP(Proc[[#This Row],[App]],Table2[],3,0),"open")</f>
        <v>ok</v>
      </c>
      <c r="C7336" s="146" t="s">
        <v>369</v>
      </c>
      <c r="D7336" s="152" t="s">
        <v>6968</v>
      </c>
      <c r="E7336" s="152" t="s">
        <v>7143</v>
      </c>
      <c r="F7336" s="145" t="s">
        <v>7143</v>
      </c>
      <c r="G7336" s="146" t="s">
        <v>400</v>
      </c>
      <c r="H7336" s="145" t="str">
        <f>IF(Proc[[#This Row],[type]]="LFF (MDG-F)",MID(Proc[[#This Row],[Obj]],13,10),"")</f>
        <v/>
      </c>
      <c r="I7336" s="152"/>
      <c r="J7336" s="145" t="b">
        <f>Proc[[#This Row],[Requested]]=Proc[[#This Row],[CurrentParent]]</f>
        <v>1</v>
      </c>
      <c r="K7336" s="145" t="str">
        <f>IF(Proc[[#This Row],[Author]]="Marcela Urrego",VLOOKUP(LEFT(Proc[[#This Row],[Requested]],1),Table3[#All],2,0),VLOOKUP(Proc[[#This Row],[Author]],Table4[],2,0))</f>
        <v>LS</v>
      </c>
      <c r="L7336" s="148" t="s">
        <v>7174</v>
      </c>
      <c r="M7336" s="140">
        <v>46065</v>
      </c>
      <c r="N7336" s="140"/>
      <c r="O7336" s="140"/>
      <c r="P7336" s="140" t="str">
        <f ca="1">IF(Proc[[#This Row],[DaysAgeing]]&gt;5,"yep","on track")</f>
        <v>yep</v>
      </c>
      <c r="Q7336" s="2">
        <f ca="1">IF(Proc[[#This Row],[DateClosed]]="",ABS(NETWORKDAYS(Proc[[#This Row],[DateOpened]],TODAY()))-1,ABS(NETWORKDAYS(Proc[[#This Row],[DateOpened]],Proc[[#This Row],[DateClosed]]))-1)</f>
        <v>36</v>
      </c>
      <c r="R7336" s="140" t="s">
        <v>488</v>
      </c>
      <c r="S7336" s="145"/>
      <c r="T7336" s="153">
        <v>7335</v>
      </c>
    </row>
    <row r="7337" spans="1:20" hidden="1">
      <c r="A7337" s="146" t="s">
        <v>7148</v>
      </c>
      <c r="B7337" s="145" t="str">
        <f>IFERROR(VLOOKUP(Proc[[#This Row],[App]],Table2[],3,0),"open")</f>
        <v>ok</v>
      </c>
      <c r="C7337" s="146" t="s">
        <v>369</v>
      </c>
      <c r="D7337" s="152" t="s">
        <v>6969</v>
      </c>
      <c r="E7337" s="152" t="s">
        <v>7143</v>
      </c>
      <c r="F7337" s="145" t="s">
        <v>7143</v>
      </c>
      <c r="G7337" s="146" t="s">
        <v>400</v>
      </c>
      <c r="H7337" s="145" t="str">
        <f>IF(Proc[[#This Row],[type]]="LFF (MDG-F)",MID(Proc[[#This Row],[Obj]],13,10),"")</f>
        <v/>
      </c>
      <c r="I7337" s="152"/>
      <c r="J7337" s="145" t="b">
        <f>Proc[[#This Row],[Requested]]=Proc[[#This Row],[CurrentParent]]</f>
        <v>1</v>
      </c>
      <c r="K7337" s="145" t="str">
        <f>IF(Proc[[#This Row],[Author]]="Marcela Urrego",VLOOKUP(LEFT(Proc[[#This Row],[Requested]],1),Table3[#All],2,0),VLOOKUP(Proc[[#This Row],[Author]],Table4[],2,0))</f>
        <v>LS</v>
      </c>
      <c r="L7337" s="148" t="s">
        <v>7174</v>
      </c>
      <c r="M7337" s="140">
        <v>46065</v>
      </c>
      <c r="N7337" s="140"/>
      <c r="O7337" s="140"/>
      <c r="P7337" s="140" t="str">
        <f ca="1">IF(Proc[[#This Row],[DaysAgeing]]&gt;5,"yep","on track")</f>
        <v>yep</v>
      </c>
      <c r="Q7337" s="2">
        <f ca="1">IF(Proc[[#This Row],[DateClosed]]="",ABS(NETWORKDAYS(Proc[[#This Row],[DateOpened]],TODAY()))-1,ABS(NETWORKDAYS(Proc[[#This Row],[DateOpened]],Proc[[#This Row],[DateClosed]]))-1)</f>
        <v>36</v>
      </c>
      <c r="R7337" s="140" t="s">
        <v>488</v>
      </c>
      <c r="S7337" s="145"/>
      <c r="T7337" s="153">
        <v>7336</v>
      </c>
    </row>
    <row r="7338" spans="1:20" hidden="1">
      <c r="A7338" s="146" t="s">
        <v>7148</v>
      </c>
      <c r="B7338" s="145" t="str">
        <f>IFERROR(VLOOKUP(Proc[[#This Row],[App]],Table2[],3,0),"open")</f>
        <v>ok</v>
      </c>
      <c r="C7338" s="146" t="s">
        <v>369</v>
      </c>
      <c r="D7338" s="152" t="s">
        <v>6970</v>
      </c>
      <c r="E7338" s="152" t="s">
        <v>7143</v>
      </c>
      <c r="F7338" s="145" t="s">
        <v>7143</v>
      </c>
      <c r="G7338" s="146" t="s">
        <v>400</v>
      </c>
      <c r="H7338" s="145" t="str">
        <f>IF(Proc[[#This Row],[type]]="LFF (MDG-F)",MID(Proc[[#This Row],[Obj]],13,10),"")</f>
        <v/>
      </c>
      <c r="I7338" s="152"/>
      <c r="J7338" s="145" t="b">
        <f>Proc[[#This Row],[Requested]]=Proc[[#This Row],[CurrentParent]]</f>
        <v>1</v>
      </c>
      <c r="K7338" s="145" t="str">
        <f>IF(Proc[[#This Row],[Author]]="Marcela Urrego",VLOOKUP(LEFT(Proc[[#This Row],[Requested]],1),Table3[#All],2,0),VLOOKUP(Proc[[#This Row],[Author]],Table4[],2,0))</f>
        <v>LS</v>
      </c>
      <c r="L7338" s="148" t="s">
        <v>7174</v>
      </c>
      <c r="M7338" s="140">
        <v>46065</v>
      </c>
      <c r="N7338" s="140"/>
      <c r="O7338" s="140"/>
      <c r="P7338" s="140" t="str">
        <f ca="1">IF(Proc[[#This Row],[DaysAgeing]]&gt;5,"yep","on track")</f>
        <v>yep</v>
      </c>
      <c r="Q7338" s="2">
        <f ca="1">IF(Proc[[#This Row],[DateClosed]]="",ABS(NETWORKDAYS(Proc[[#This Row],[DateOpened]],TODAY()))-1,ABS(NETWORKDAYS(Proc[[#This Row],[DateOpened]],Proc[[#This Row],[DateClosed]]))-1)</f>
        <v>36</v>
      </c>
      <c r="R7338" s="140" t="s">
        <v>488</v>
      </c>
      <c r="S7338" s="145"/>
      <c r="T7338" s="153">
        <v>7337</v>
      </c>
    </row>
    <row r="7339" spans="1:20" hidden="1">
      <c r="A7339" s="146" t="s">
        <v>7148</v>
      </c>
      <c r="B7339" s="145" t="str">
        <f>IFERROR(VLOOKUP(Proc[[#This Row],[App]],Table2[],3,0),"open")</f>
        <v>ok</v>
      </c>
      <c r="C7339" s="146" t="s">
        <v>369</v>
      </c>
      <c r="D7339" s="152" t="s">
        <v>6971</v>
      </c>
      <c r="E7339" s="152" t="s">
        <v>7143</v>
      </c>
      <c r="F7339" s="145" t="s">
        <v>7143</v>
      </c>
      <c r="G7339" s="146" t="s">
        <v>400</v>
      </c>
      <c r="H7339" s="145" t="str">
        <f>IF(Proc[[#This Row],[type]]="LFF (MDG-F)",MID(Proc[[#This Row],[Obj]],13,10),"")</f>
        <v/>
      </c>
      <c r="I7339" s="152"/>
      <c r="J7339" s="145" t="b">
        <f>Proc[[#This Row],[Requested]]=Proc[[#This Row],[CurrentParent]]</f>
        <v>1</v>
      </c>
      <c r="K7339" s="145" t="str">
        <f>IF(Proc[[#This Row],[Author]]="Marcela Urrego",VLOOKUP(LEFT(Proc[[#This Row],[Requested]],1),Table3[#All],2,0),VLOOKUP(Proc[[#This Row],[Author]],Table4[],2,0))</f>
        <v>LS</v>
      </c>
      <c r="L7339" s="148" t="s">
        <v>7174</v>
      </c>
      <c r="M7339" s="140">
        <v>46065</v>
      </c>
      <c r="N7339" s="140"/>
      <c r="O7339" s="140"/>
      <c r="P7339" s="140" t="str">
        <f ca="1">IF(Proc[[#This Row],[DaysAgeing]]&gt;5,"yep","on track")</f>
        <v>yep</v>
      </c>
      <c r="Q7339" s="2">
        <f ca="1">IF(Proc[[#This Row],[DateClosed]]="",ABS(NETWORKDAYS(Proc[[#This Row],[DateOpened]],TODAY()))-1,ABS(NETWORKDAYS(Proc[[#This Row],[DateOpened]],Proc[[#This Row],[DateClosed]]))-1)</f>
        <v>36</v>
      </c>
      <c r="R7339" s="140" t="s">
        <v>488</v>
      </c>
      <c r="S7339" s="145"/>
      <c r="T7339" s="153">
        <v>7338</v>
      </c>
    </row>
    <row r="7340" spans="1:20" hidden="1">
      <c r="A7340" s="146" t="s">
        <v>7148</v>
      </c>
      <c r="B7340" s="145" t="str">
        <f>IFERROR(VLOOKUP(Proc[[#This Row],[App]],Table2[],3,0),"open")</f>
        <v>ok</v>
      </c>
      <c r="C7340" s="146" t="s">
        <v>691</v>
      </c>
      <c r="D7340" s="152" t="s">
        <v>6972</v>
      </c>
      <c r="E7340" s="152" t="s">
        <v>7143</v>
      </c>
      <c r="F7340" s="145" t="s">
        <v>446</v>
      </c>
      <c r="G7340" s="146" t="s">
        <v>400</v>
      </c>
      <c r="H7340" s="145" t="str">
        <f>IF(Proc[[#This Row],[type]]="LFF (MDG-F)",MID(Proc[[#This Row],[Obj]],13,10),"")</f>
        <v/>
      </c>
      <c r="I7340" s="152"/>
      <c r="J7340" s="145" t="b">
        <f>Proc[[#This Row],[Requested]]=Proc[[#This Row],[CurrentParent]]</f>
        <v>0</v>
      </c>
      <c r="K7340" s="145" t="str">
        <f>IF(Proc[[#This Row],[Author]]="Marcela Urrego",VLOOKUP(LEFT(Proc[[#This Row],[Requested]],1),Table3[#All],2,0),VLOOKUP(Proc[[#This Row],[Author]],Table4[],2,0))</f>
        <v>LS</v>
      </c>
      <c r="L7340" s="148" t="s">
        <v>7174</v>
      </c>
      <c r="M7340" s="140">
        <v>46065</v>
      </c>
      <c r="N7340" s="140"/>
      <c r="O7340" s="140"/>
      <c r="P7340" s="140" t="str">
        <f ca="1">IF(Proc[[#This Row],[DaysAgeing]]&gt;5,"yep","on track")</f>
        <v>yep</v>
      </c>
      <c r="Q7340" s="2">
        <f ca="1">IF(Proc[[#This Row],[DateClosed]]="",ABS(NETWORKDAYS(Proc[[#This Row],[DateOpened]],TODAY()))-1,ABS(NETWORKDAYS(Proc[[#This Row],[DateOpened]],Proc[[#This Row],[DateClosed]]))-1)</f>
        <v>36</v>
      </c>
      <c r="R7340" s="140" t="s">
        <v>488</v>
      </c>
      <c r="S7340" s="145"/>
      <c r="T7340" s="153">
        <v>7339</v>
      </c>
    </row>
    <row r="7341" spans="1:20" hidden="1">
      <c r="A7341" s="146" t="s">
        <v>7148</v>
      </c>
      <c r="B7341" s="153" t="str">
        <f>IFERROR(VLOOKUP(Proc[[#This Row],[App]],Table2[],3,0),"open")</f>
        <v>ok</v>
      </c>
      <c r="C7341" s="146" t="s">
        <v>369</v>
      </c>
      <c r="D7341" s="152" t="s">
        <v>6973</v>
      </c>
      <c r="E7341" s="152" t="s">
        <v>7143</v>
      </c>
      <c r="F7341" s="153" t="s">
        <v>7143</v>
      </c>
      <c r="G7341" s="146" t="s">
        <v>400</v>
      </c>
      <c r="H7341" s="145" t="str">
        <f>IF(Proc[[#This Row],[type]]="LFF (MDG-F)",MID(Proc[[#This Row],[Obj]],13,10),"")</f>
        <v/>
      </c>
      <c r="I7341" s="152"/>
      <c r="J7341" s="145" t="b">
        <f>Proc[[#This Row],[Requested]]=Proc[[#This Row],[CurrentParent]]</f>
        <v>1</v>
      </c>
      <c r="K7341" s="153" t="str">
        <f>IF(Proc[[#This Row],[Author]]="Marcela Urrego",VLOOKUP(LEFT(Proc[[#This Row],[Requested]],1),Table3[#All],2,0),VLOOKUP(Proc[[#This Row],[Author]],Table4[],2,0))</f>
        <v>LS</v>
      </c>
      <c r="L7341" s="153" t="s">
        <v>7174</v>
      </c>
      <c r="M7341" s="140">
        <v>46065</v>
      </c>
      <c r="N7341" s="140"/>
      <c r="O7341" s="140"/>
      <c r="P7341" s="140" t="str">
        <f ca="1">IF(Proc[[#This Row],[DaysAgeing]]&gt;5,"yep","on track")</f>
        <v>yep</v>
      </c>
      <c r="Q7341" s="2">
        <f ca="1">IF(Proc[[#This Row],[DateClosed]]="",ABS(NETWORKDAYS(Proc[[#This Row],[DateOpened]],TODAY()))-1,ABS(NETWORKDAYS(Proc[[#This Row],[DateOpened]],Proc[[#This Row],[DateClosed]]))-1)</f>
        <v>36</v>
      </c>
      <c r="R7341" s="140" t="s">
        <v>488</v>
      </c>
      <c r="S7341" s="145"/>
      <c r="T7341" s="153">
        <v>7340</v>
      </c>
    </row>
    <row r="7342" spans="1:20" hidden="1">
      <c r="A7342" s="146" t="s">
        <v>7148</v>
      </c>
      <c r="B7342" s="145" t="str">
        <f>IFERROR(VLOOKUP(Proc[[#This Row],[App]],Table2[],3,0),"open")</f>
        <v>ok</v>
      </c>
      <c r="C7342" s="146" t="s">
        <v>369</v>
      </c>
      <c r="D7342" s="152" t="s">
        <v>6974</v>
      </c>
      <c r="E7342" s="152" t="s">
        <v>7143</v>
      </c>
      <c r="F7342" s="145" t="s">
        <v>7143</v>
      </c>
      <c r="G7342" s="146" t="s">
        <v>400</v>
      </c>
      <c r="H7342" s="145" t="str">
        <f>IF(Proc[[#This Row],[type]]="LFF (MDG-F)",MID(Proc[[#This Row],[Obj]],13,10),"")</f>
        <v/>
      </c>
      <c r="I7342" s="152"/>
      <c r="J7342" s="145" t="b">
        <f>Proc[[#This Row],[Requested]]=Proc[[#This Row],[CurrentParent]]</f>
        <v>1</v>
      </c>
      <c r="K7342" s="145" t="str">
        <f>IF(Proc[[#This Row],[Author]]="Marcela Urrego",VLOOKUP(LEFT(Proc[[#This Row],[Requested]],1),Table3[#All],2,0),VLOOKUP(Proc[[#This Row],[Author]],Table4[],2,0))</f>
        <v>LS</v>
      </c>
      <c r="L7342" s="148" t="s">
        <v>7174</v>
      </c>
      <c r="M7342" s="140">
        <v>46065</v>
      </c>
      <c r="N7342" s="140"/>
      <c r="O7342" s="140"/>
      <c r="P7342" s="140" t="str">
        <f ca="1">IF(Proc[[#This Row],[DaysAgeing]]&gt;5,"yep","on track")</f>
        <v>yep</v>
      </c>
      <c r="Q7342" s="2">
        <f ca="1">IF(Proc[[#This Row],[DateClosed]]="",ABS(NETWORKDAYS(Proc[[#This Row],[DateOpened]],TODAY()))-1,ABS(NETWORKDAYS(Proc[[#This Row],[DateOpened]],Proc[[#This Row],[DateClosed]]))-1)</f>
        <v>36</v>
      </c>
      <c r="R7342" s="140" t="s">
        <v>488</v>
      </c>
      <c r="S7342" s="145"/>
      <c r="T7342" s="153">
        <v>7341</v>
      </c>
    </row>
    <row r="7343" spans="1:20" hidden="1">
      <c r="A7343" s="146" t="s">
        <v>7148</v>
      </c>
      <c r="B7343" s="145" t="str">
        <f>IFERROR(VLOOKUP(Proc[[#This Row],[App]],Table2[],3,0),"open")</f>
        <v>ok</v>
      </c>
      <c r="C7343" s="146" t="s">
        <v>691</v>
      </c>
      <c r="D7343" s="152" t="s">
        <v>6975</v>
      </c>
      <c r="E7343" s="152" t="s">
        <v>7143</v>
      </c>
      <c r="F7343" s="145" t="s">
        <v>446</v>
      </c>
      <c r="G7343" s="146" t="s">
        <v>400</v>
      </c>
      <c r="H7343" s="145" t="str">
        <f>IF(Proc[[#This Row],[type]]="LFF (MDG-F)",MID(Proc[[#This Row],[Obj]],13,10),"")</f>
        <v/>
      </c>
      <c r="I7343" s="152"/>
      <c r="J7343" s="145" t="b">
        <f>Proc[[#This Row],[Requested]]=Proc[[#This Row],[CurrentParent]]</f>
        <v>0</v>
      </c>
      <c r="K7343" s="145" t="str">
        <f>IF(Proc[[#This Row],[Author]]="Marcela Urrego",VLOOKUP(LEFT(Proc[[#This Row],[Requested]],1),Table3[#All],2,0),VLOOKUP(Proc[[#This Row],[Author]],Table4[],2,0))</f>
        <v>LS</v>
      </c>
      <c r="L7343" s="148" t="s">
        <v>7174</v>
      </c>
      <c r="M7343" s="140">
        <v>46065</v>
      </c>
      <c r="N7343" s="140"/>
      <c r="O7343" s="140"/>
      <c r="P7343" s="140" t="str">
        <f ca="1">IF(Proc[[#This Row],[DaysAgeing]]&gt;5,"yep","on track")</f>
        <v>yep</v>
      </c>
      <c r="Q7343" s="2">
        <f ca="1">IF(Proc[[#This Row],[DateClosed]]="",ABS(NETWORKDAYS(Proc[[#This Row],[DateOpened]],TODAY()))-1,ABS(NETWORKDAYS(Proc[[#This Row],[DateOpened]],Proc[[#This Row],[DateClosed]]))-1)</f>
        <v>36</v>
      </c>
      <c r="R7343" s="140" t="s">
        <v>488</v>
      </c>
      <c r="S7343" s="145"/>
      <c r="T7343" s="153">
        <v>7342</v>
      </c>
    </row>
    <row r="7344" spans="1:20" hidden="1">
      <c r="A7344" s="146" t="s">
        <v>7148</v>
      </c>
      <c r="B7344" s="145" t="str">
        <f>IFERROR(VLOOKUP(Proc[[#This Row],[App]],Table2[],3,0),"open")</f>
        <v>ok</v>
      </c>
      <c r="C7344" s="146" t="s">
        <v>691</v>
      </c>
      <c r="D7344" s="152" t="s">
        <v>6976</v>
      </c>
      <c r="E7344" s="152" t="s">
        <v>7143</v>
      </c>
      <c r="F7344" s="145" t="s">
        <v>446</v>
      </c>
      <c r="G7344" s="146" t="s">
        <v>400</v>
      </c>
      <c r="H7344" s="145" t="str">
        <f>IF(Proc[[#This Row],[type]]="LFF (MDG-F)",MID(Proc[[#This Row],[Obj]],13,10),"")</f>
        <v/>
      </c>
      <c r="I7344" s="152"/>
      <c r="J7344" s="145" t="b">
        <f>Proc[[#This Row],[Requested]]=Proc[[#This Row],[CurrentParent]]</f>
        <v>0</v>
      </c>
      <c r="K7344" s="145" t="str">
        <f>IF(Proc[[#This Row],[Author]]="Marcela Urrego",VLOOKUP(LEFT(Proc[[#This Row],[Requested]],1),Table3[#All],2,0),VLOOKUP(Proc[[#This Row],[Author]],Table4[],2,0))</f>
        <v>LS</v>
      </c>
      <c r="L7344" s="148" t="s">
        <v>7174</v>
      </c>
      <c r="M7344" s="140">
        <v>46065</v>
      </c>
      <c r="N7344" s="140"/>
      <c r="O7344" s="140"/>
      <c r="P7344" s="140" t="str">
        <f ca="1">IF(Proc[[#This Row],[DaysAgeing]]&gt;5,"yep","on track")</f>
        <v>yep</v>
      </c>
      <c r="Q7344" s="2">
        <f ca="1">IF(Proc[[#This Row],[DateClosed]]="",ABS(NETWORKDAYS(Proc[[#This Row],[DateOpened]],TODAY()))-1,ABS(NETWORKDAYS(Proc[[#This Row],[DateOpened]],Proc[[#This Row],[DateClosed]]))-1)</f>
        <v>36</v>
      </c>
      <c r="R7344" s="140" t="s">
        <v>488</v>
      </c>
      <c r="S7344" s="145"/>
      <c r="T7344" s="153">
        <v>7343</v>
      </c>
    </row>
    <row r="7345" spans="1:20" hidden="1">
      <c r="A7345" s="146" t="s">
        <v>7148</v>
      </c>
      <c r="B7345" s="145" t="str">
        <f>IFERROR(VLOOKUP(Proc[[#This Row],[App]],Table2[],3,0),"open")</f>
        <v>ok</v>
      </c>
      <c r="C7345" s="146" t="s">
        <v>369</v>
      </c>
      <c r="D7345" s="152" t="s">
        <v>6977</v>
      </c>
      <c r="E7345" s="152" t="s">
        <v>7143</v>
      </c>
      <c r="F7345" s="145" t="s">
        <v>7143</v>
      </c>
      <c r="G7345" s="146" t="s">
        <v>400</v>
      </c>
      <c r="H7345" s="145" t="str">
        <f>IF(Proc[[#This Row],[type]]="LFF (MDG-F)",MID(Proc[[#This Row],[Obj]],13,10),"")</f>
        <v/>
      </c>
      <c r="I7345" s="152"/>
      <c r="J7345" s="145" t="b">
        <f>Proc[[#This Row],[Requested]]=Proc[[#This Row],[CurrentParent]]</f>
        <v>1</v>
      </c>
      <c r="K7345" s="145" t="str">
        <f>IF(Proc[[#This Row],[Author]]="Marcela Urrego",VLOOKUP(LEFT(Proc[[#This Row],[Requested]],1),Table3[#All],2,0),VLOOKUP(Proc[[#This Row],[Author]],Table4[],2,0))</f>
        <v>LS</v>
      </c>
      <c r="L7345" s="148" t="s">
        <v>7174</v>
      </c>
      <c r="M7345" s="140">
        <v>46065</v>
      </c>
      <c r="N7345" s="140"/>
      <c r="O7345" s="140"/>
      <c r="P7345" s="140" t="str">
        <f ca="1">IF(Proc[[#This Row],[DaysAgeing]]&gt;5,"yep","on track")</f>
        <v>yep</v>
      </c>
      <c r="Q7345" s="2">
        <f ca="1">IF(Proc[[#This Row],[DateClosed]]="",ABS(NETWORKDAYS(Proc[[#This Row],[DateOpened]],TODAY()))-1,ABS(NETWORKDAYS(Proc[[#This Row],[DateOpened]],Proc[[#This Row],[DateClosed]]))-1)</f>
        <v>36</v>
      </c>
      <c r="R7345" s="140" t="s">
        <v>488</v>
      </c>
      <c r="S7345" s="145"/>
      <c r="T7345" s="153">
        <v>7344</v>
      </c>
    </row>
    <row r="7346" spans="1:20" hidden="1">
      <c r="A7346" s="146" t="s">
        <v>7148</v>
      </c>
      <c r="B7346" s="145" t="str">
        <f>IFERROR(VLOOKUP(Proc[[#This Row],[App]],Table2[],3,0),"open")</f>
        <v>ok</v>
      </c>
      <c r="C7346" s="146" t="s">
        <v>369</v>
      </c>
      <c r="D7346" s="152" t="s">
        <v>6978</v>
      </c>
      <c r="E7346" s="152" t="s">
        <v>7143</v>
      </c>
      <c r="F7346" s="145" t="s">
        <v>7143</v>
      </c>
      <c r="G7346" s="146" t="s">
        <v>400</v>
      </c>
      <c r="H7346" s="145" t="str">
        <f>IF(Proc[[#This Row],[type]]="LFF (MDG-F)",MID(Proc[[#This Row],[Obj]],13,10),"")</f>
        <v/>
      </c>
      <c r="I7346" s="152"/>
      <c r="J7346" s="145" t="b">
        <f>Proc[[#This Row],[Requested]]=Proc[[#This Row],[CurrentParent]]</f>
        <v>1</v>
      </c>
      <c r="K7346" s="145" t="str">
        <f>IF(Proc[[#This Row],[Author]]="Marcela Urrego",VLOOKUP(LEFT(Proc[[#This Row],[Requested]],1),Table3[#All],2,0),VLOOKUP(Proc[[#This Row],[Author]],Table4[],2,0))</f>
        <v>LS</v>
      </c>
      <c r="L7346" s="148" t="s">
        <v>7174</v>
      </c>
      <c r="M7346" s="140">
        <v>46065</v>
      </c>
      <c r="N7346" s="140"/>
      <c r="O7346" s="140"/>
      <c r="P7346" s="140" t="str">
        <f ca="1">IF(Proc[[#This Row],[DaysAgeing]]&gt;5,"yep","on track")</f>
        <v>yep</v>
      </c>
      <c r="Q7346" s="2">
        <f ca="1">IF(Proc[[#This Row],[DateClosed]]="",ABS(NETWORKDAYS(Proc[[#This Row],[DateOpened]],TODAY()))-1,ABS(NETWORKDAYS(Proc[[#This Row],[DateOpened]],Proc[[#This Row],[DateClosed]]))-1)</f>
        <v>36</v>
      </c>
      <c r="R7346" s="140" t="s">
        <v>488</v>
      </c>
      <c r="S7346" s="145"/>
      <c r="T7346" s="153">
        <v>7345</v>
      </c>
    </row>
    <row r="7347" spans="1:20" hidden="1">
      <c r="A7347" s="146" t="s">
        <v>7148</v>
      </c>
      <c r="B7347" s="145" t="str">
        <f>IFERROR(VLOOKUP(Proc[[#This Row],[App]],Table2[],3,0),"open")</f>
        <v>ok</v>
      </c>
      <c r="C7347" s="147" t="s">
        <v>369</v>
      </c>
      <c r="D7347" s="152" t="s">
        <v>6979</v>
      </c>
      <c r="E7347" s="152" t="s">
        <v>7144</v>
      </c>
      <c r="F7347" s="148" t="s">
        <v>7144</v>
      </c>
      <c r="G7347" s="146" t="s">
        <v>406</v>
      </c>
      <c r="H7347" s="145" t="str">
        <f>IF(Proc[[#This Row],[type]]="LFF (MDG-F)",MID(Proc[[#This Row],[Obj]],13,10),"")</f>
        <v>DE10B83100</v>
      </c>
      <c r="I7347" s="152"/>
      <c r="J7347" s="145" t="b">
        <f>Proc[[#This Row],[Requested]]=Proc[[#This Row],[CurrentParent]]</f>
        <v>1</v>
      </c>
      <c r="K7347" s="145" t="str">
        <f>IF(Proc[[#This Row],[Author]]="Marcela Urrego",VLOOKUP(LEFT(Proc[[#This Row],[Requested]],1),Table3[#All],2,0),VLOOKUP(Proc[[#This Row],[Author]],Table4[],2,0))</f>
        <v>LS</v>
      </c>
      <c r="L7347" s="148" t="s">
        <v>7174</v>
      </c>
      <c r="M7347" s="140">
        <v>46065</v>
      </c>
      <c r="N7347" s="140"/>
      <c r="O7347" s="140"/>
      <c r="P7347" s="140" t="str">
        <f ca="1">IF(Proc[[#This Row],[DaysAgeing]]&gt;5,"yep","on track")</f>
        <v>yep</v>
      </c>
      <c r="Q7347" s="2">
        <f ca="1">IF(Proc[[#This Row],[DateClosed]]="",ABS(NETWORKDAYS(Proc[[#This Row],[DateOpened]],TODAY()))-1,ABS(NETWORKDAYS(Proc[[#This Row],[DateOpened]],Proc[[#This Row],[DateClosed]]))-1)</f>
        <v>36</v>
      </c>
      <c r="R7347" s="140" t="s">
        <v>488</v>
      </c>
      <c r="S7347" s="145"/>
      <c r="T7347" s="153">
        <v>7346</v>
      </c>
    </row>
    <row r="7348" spans="1:20" hidden="1">
      <c r="A7348" s="146" t="s">
        <v>7148</v>
      </c>
      <c r="B7348" s="145" t="str">
        <f>IFERROR(VLOOKUP(Proc[[#This Row],[App]],Table2[],3,0),"open")</f>
        <v>ok</v>
      </c>
      <c r="C7348" s="146" t="s">
        <v>369</v>
      </c>
      <c r="D7348" s="152" t="s">
        <v>6980</v>
      </c>
      <c r="E7348" s="152" t="s">
        <v>7144</v>
      </c>
      <c r="F7348" s="145" t="s">
        <v>7144</v>
      </c>
      <c r="G7348" s="146" t="s">
        <v>400</v>
      </c>
      <c r="H7348" s="145" t="str">
        <f>IF(Proc[[#This Row],[type]]="LFF (MDG-F)",MID(Proc[[#This Row],[Obj]],13,10),"")</f>
        <v/>
      </c>
      <c r="I7348" s="152"/>
      <c r="J7348" s="145" t="b">
        <f>Proc[[#This Row],[Requested]]=Proc[[#This Row],[CurrentParent]]</f>
        <v>1</v>
      </c>
      <c r="K7348" s="145" t="str">
        <f>IF(Proc[[#This Row],[Author]]="Marcela Urrego",VLOOKUP(LEFT(Proc[[#This Row],[Requested]],1),Table3[#All],2,0),VLOOKUP(Proc[[#This Row],[Author]],Table4[],2,0))</f>
        <v>LS</v>
      </c>
      <c r="L7348" s="148" t="s">
        <v>7174</v>
      </c>
      <c r="M7348" s="140">
        <v>46065</v>
      </c>
      <c r="N7348" s="140"/>
      <c r="O7348" s="140"/>
      <c r="P7348" s="140" t="str">
        <f ca="1">IF(Proc[[#This Row],[DaysAgeing]]&gt;5,"yep","on track")</f>
        <v>yep</v>
      </c>
      <c r="Q7348" s="2">
        <f ca="1">IF(Proc[[#This Row],[DateClosed]]="",ABS(NETWORKDAYS(Proc[[#This Row],[DateOpened]],TODAY()))-1,ABS(NETWORKDAYS(Proc[[#This Row],[DateOpened]],Proc[[#This Row],[DateClosed]]))-1)</f>
        <v>36</v>
      </c>
      <c r="R7348" s="140" t="s">
        <v>488</v>
      </c>
      <c r="S7348" s="145"/>
      <c r="T7348" s="153">
        <v>7347</v>
      </c>
    </row>
    <row r="7349" spans="1:20" hidden="1">
      <c r="A7349" s="146" t="s">
        <v>7148</v>
      </c>
      <c r="B7349" s="145" t="str">
        <f>IFERROR(VLOOKUP(Proc[[#This Row],[App]],Table2[],3,0),"open")</f>
        <v>ok</v>
      </c>
      <c r="C7349" s="146" t="s">
        <v>369</v>
      </c>
      <c r="D7349" s="152" t="s">
        <v>6981</v>
      </c>
      <c r="E7349" s="152" t="s">
        <v>7144</v>
      </c>
      <c r="F7349" s="145" t="s">
        <v>7144</v>
      </c>
      <c r="G7349" s="146" t="s">
        <v>400</v>
      </c>
      <c r="H7349" s="145" t="str">
        <f>IF(Proc[[#This Row],[type]]="LFF (MDG-F)",MID(Proc[[#This Row],[Obj]],13,10),"")</f>
        <v/>
      </c>
      <c r="I7349" s="152"/>
      <c r="J7349" s="145" t="b">
        <f>Proc[[#This Row],[Requested]]=Proc[[#This Row],[CurrentParent]]</f>
        <v>1</v>
      </c>
      <c r="K7349" s="145" t="str">
        <f>IF(Proc[[#This Row],[Author]]="Marcela Urrego",VLOOKUP(LEFT(Proc[[#This Row],[Requested]],1),Table3[#All],2,0),VLOOKUP(Proc[[#This Row],[Author]],Table4[],2,0))</f>
        <v>LS</v>
      </c>
      <c r="L7349" s="148" t="s">
        <v>7174</v>
      </c>
      <c r="M7349" s="140">
        <v>46065</v>
      </c>
      <c r="N7349" s="140"/>
      <c r="O7349" s="140"/>
      <c r="P7349" s="140" t="str">
        <f ca="1">IF(Proc[[#This Row],[DaysAgeing]]&gt;5,"yep","on track")</f>
        <v>yep</v>
      </c>
      <c r="Q7349" s="2">
        <f ca="1">IF(Proc[[#This Row],[DateClosed]]="",ABS(NETWORKDAYS(Proc[[#This Row],[DateOpened]],TODAY()))-1,ABS(NETWORKDAYS(Proc[[#This Row],[DateOpened]],Proc[[#This Row],[DateClosed]]))-1)</f>
        <v>36</v>
      </c>
      <c r="R7349" s="140" t="s">
        <v>488</v>
      </c>
      <c r="S7349" s="145"/>
      <c r="T7349" s="153">
        <v>7348</v>
      </c>
    </row>
    <row r="7350" spans="1:20" hidden="1">
      <c r="A7350" s="146" t="s">
        <v>7148</v>
      </c>
      <c r="B7350" s="145" t="str">
        <f>IFERROR(VLOOKUP(Proc[[#This Row],[App]],Table2[],3,0),"open")</f>
        <v>ok</v>
      </c>
      <c r="C7350" s="146" t="s">
        <v>369</v>
      </c>
      <c r="D7350" s="152" t="s">
        <v>6982</v>
      </c>
      <c r="E7350" s="152" t="s">
        <v>7144</v>
      </c>
      <c r="F7350" s="145" t="s">
        <v>7144</v>
      </c>
      <c r="G7350" s="146" t="s">
        <v>400</v>
      </c>
      <c r="H7350" s="145" t="str">
        <f>IF(Proc[[#This Row],[type]]="LFF (MDG-F)",MID(Proc[[#This Row],[Obj]],13,10),"")</f>
        <v/>
      </c>
      <c r="I7350" s="152"/>
      <c r="J7350" s="145" t="b">
        <f>Proc[[#This Row],[Requested]]=Proc[[#This Row],[CurrentParent]]</f>
        <v>1</v>
      </c>
      <c r="K7350" s="145" t="str">
        <f>IF(Proc[[#This Row],[Author]]="Marcela Urrego",VLOOKUP(LEFT(Proc[[#This Row],[Requested]],1),Table3[#All],2,0),VLOOKUP(Proc[[#This Row],[Author]],Table4[],2,0))</f>
        <v>LS</v>
      </c>
      <c r="L7350" s="148" t="s">
        <v>7174</v>
      </c>
      <c r="M7350" s="140">
        <v>46065</v>
      </c>
      <c r="N7350" s="140"/>
      <c r="O7350" s="140"/>
      <c r="P7350" s="140" t="str">
        <f ca="1">IF(Proc[[#This Row],[DaysAgeing]]&gt;5,"yep","on track")</f>
        <v>yep</v>
      </c>
      <c r="Q7350" s="2">
        <f ca="1">IF(Proc[[#This Row],[DateClosed]]="",ABS(NETWORKDAYS(Proc[[#This Row],[DateOpened]],TODAY()))-1,ABS(NETWORKDAYS(Proc[[#This Row],[DateOpened]],Proc[[#This Row],[DateClosed]]))-1)</f>
        <v>36</v>
      </c>
      <c r="R7350" s="140" t="s">
        <v>488</v>
      </c>
      <c r="S7350" s="145"/>
      <c r="T7350" s="153">
        <v>7349</v>
      </c>
    </row>
    <row r="7351" spans="1:20" hidden="1">
      <c r="A7351" s="146" t="s">
        <v>7148</v>
      </c>
      <c r="B7351" s="145" t="str">
        <f>IFERROR(VLOOKUP(Proc[[#This Row],[App]],Table2[],3,0),"open")</f>
        <v>ok</v>
      </c>
      <c r="C7351" s="146" t="s">
        <v>369</v>
      </c>
      <c r="D7351" s="152" t="s">
        <v>6983</v>
      </c>
      <c r="E7351" s="152" t="s">
        <v>7144</v>
      </c>
      <c r="F7351" s="145" t="s">
        <v>7144</v>
      </c>
      <c r="G7351" s="146" t="s">
        <v>400</v>
      </c>
      <c r="H7351" s="145" t="str">
        <f>IF(Proc[[#This Row],[type]]="LFF (MDG-F)",MID(Proc[[#This Row],[Obj]],13,10),"")</f>
        <v/>
      </c>
      <c r="I7351" s="152"/>
      <c r="J7351" s="145" t="b">
        <f>Proc[[#This Row],[Requested]]=Proc[[#This Row],[CurrentParent]]</f>
        <v>1</v>
      </c>
      <c r="K7351" s="145" t="str">
        <f>IF(Proc[[#This Row],[Author]]="Marcela Urrego",VLOOKUP(LEFT(Proc[[#This Row],[Requested]],1),Table3[#All],2,0),VLOOKUP(Proc[[#This Row],[Author]],Table4[],2,0))</f>
        <v>LS</v>
      </c>
      <c r="L7351" s="148" t="s">
        <v>7174</v>
      </c>
      <c r="M7351" s="140">
        <v>46065</v>
      </c>
      <c r="N7351" s="140"/>
      <c r="O7351" s="140"/>
      <c r="P7351" s="140" t="str">
        <f ca="1">IF(Proc[[#This Row],[DaysAgeing]]&gt;5,"yep","on track")</f>
        <v>yep</v>
      </c>
      <c r="Q7351" s="2">
        <f ca="1">IF(Proc[[#This Row],[DateClosed]]="",ABS(NETWORKDAYS(Proc[[#This Row],[DateOpened]],TODAY()))-1,ABS(NETWORKDAYS(Proc[[#This Row],[DateOpened]],Proc[[#This Row],[DateClosed]]))-1)</f>
        <v>36</v>
      </c>
      <c r="R7351" s="140" t="s">
        <v>488</v>
      </c>
      <c r="S7351" s="145"/>
      <c r="T7351" s="153">
        <v>7350</v>
      </c>
    </row>
    <row r="7352" spans="1:20" hidden="1">
      <c r="A7352" s="146" t="s">
        <v>7148</v>
      </c>
      <c r="B7352" s="145" t="str">
        <f>IFERROR(VLOOKUP(Proc[[#This Row],[App]],Table2[],3,0),"open")</f>
        <v>ok</v>
      </c>
      <c r="C7352" s="146" t="s">
        <v>369</v>
      </c>
      <c r="D7352" s="152" t="s">
        <v>6984</v>
      </c>
      <c r="E7352" s="152" t="s">
        <v>7145</v>
      </c>
      <c r="F7352" s="145" t="s">
        <v>7145</v>
      </c>
      <c r="G7352" s="146" t="s">
        <v>400</v>
      </c>
      <c r="H7352" s="145" t="str">
        <f>IF(Proc[[#This Row],[type]]="LFF (MDG-F)",MID(Proc[[#This Row],[Obj]],13,10),"")</f>
        <v/>
      </c>
      <c r="I7352" s="152"/>
      <c r="J7352" s="145" t="b">
        <f>Proc[[#This Row],[Requested]]=Proc[[#This Row],[CurrentParent]]</f>
        <v>1</v>
      </c>
      <c r="K7352" s="145" t="str">
        <f>IF(Proc[[#This Row],[Author]]="Marcela Urrego",VLOOKUP(LEFT(Proc[[#This Row],[Requested]],1),Table3[#All],2,0),VLOOKUP(Proc[[#This Row],[Author]],Table4[],2,0))</f>
        <v>LS</v>
      </c>
      <c r="L7352" s="148" t="s">
        <v>7174</v>
      </c>
      <c r="M7352" s="140">
        <v>46065</v>
      </c>
      <c r="N7352" s="140"/>
      <c r="O7352" s="140"/>
      <c r="P7352" s="140" t="str">
        <f ca="1">IF(Proc[[#This Row],[DaysAgeing]]&gt;5,"yep","on track")</f>
        <v>yep</v>
      </c>
      <c r="Q7352" s="2">
        <f ca="1">IF(Proc[[#This Row],[DateClosed]]="",ABS(NETWORKDAYS(Proc[[#This Row],[DateOpened]],TODAY()))-1,ABS(NETWORKDAYS(Proc[[#This Row],[DateOpened]],Proc[[#This Row],[DateClosed]]))-1)</f>
        <v>36</v>
      </c>
      <c r="R7352" s="140" t="s">
        <v>488</v>
      </c>
      <c r="S7352" s="145"/>
      <c r="T7352" s="153">
        <v>7351</v>
      </c>
    </row>
    <row r="7353" spans="1:20" hidden="1">
      <c r="A7353" s="146" t="s">
        <v>7148</v>
      </c>
      <c r="B7353" s="145" t="str">
        <f>IFERROR(VLOOKUP(Proc[[#This Row],[App]],Table2[],3,0),"open")</f>
        <v>ok</v>
      </c>
      <c r="C7353" s="146" t="s">
        <v>369</v>
      </c>
      <c r="D7353" s="152" t="s">
        <v>6985</v>
      </c>
      <c r="E7353" s="152" t="s">
        <v>7145</v>
      </c>
      <c r="F7353" s="145" t="s">
        <v>7145</v>
      </c>
      <c r="G7353" s="146" t="s">
        <v>400</v>
      </c>
      <c r="H7353" s="145" t="str">
        <f>IF(Proc[[#This Row],[type]]="LFF (MDG-F)",MID(Proc[[#This Row],[Obj]],13,10),"")</f>
        <v/>
      </c>
      <c r="I7353" s="152"/>
      <c r="J7353" s="145" t="b">
        <f>Proc[[#This Row],[Requested]]=Proc[[#This Row],[CurrentParent]]</f>
        <v>1</v>
      </c>
      <c r="K7353" s="145" t="str">
        <f>IF(Proc[[#This Row],[Author]]="Marcela Urrego",VLOOKUP(LEFT(Proc[[#This Row],[Requested]],1),Table3[#All],2,0),VLOOKUP(Proc[[#This Row],[Author]],Table4[],2,0))</f>
        <v>LS</v>
      </c>
      <c r="L7353" s="148" t="s">
        <v>7174</v>
      </c>
      <c r="M7353" s="140">
        <v>46065</v>
      </c>
      <c r="N7353" s="140"/>
      <c r="O7353" s="140"/>
      <c r="P7353" s="140" t="str">
        <f ca="1">IF(Proc[[#This Row],[DaysAgeing]]&gt;5,"yep","on track")</f>
        <v>yep</v>
      </c>
      <c r="Q7353" s="2">
        <f ca="1">IF(Proc[[#This Row],[DateClosed]]="",ABS(NETWORKDAYS(Proc[[#This Row],[DateOpened]],TODAY()))-1,ABS(NETWORKDAYS(Proc[[#This Row],[DateOpened]],Proc[[#This Row],[DateClosed]]))-1)</f>
        <v>36</v>
      </c>
      <c r="R7353" s="140" t="s">
        <v>488</v>
      </c>
      <c r="S7353" s="145"/>
      <c r="T7353" s="153">
        <v>7352</v>
      </c>
    </row>
    <row r="7354" spans="1:20" hidden="1">
      <c r="A7354" s="146" t="s">
        <v>7148</v>
      </c>
      <c r="B7354" s="153" t="str">
        <f>IFERROR(VLOOKUP(Proc[[#This Row],[App]],Table2[],3,0),"open")</f>
        <v>ok</v>
      </c>
      <c r="C7354" s="146" t="s">
        <v>369</v>
      </c>
      <c r="D7354" s="152" t="s">
        <v>6986</v>
      </c>
      <c r="E7354" s="152" t="s">
        <v>7145</v>
      </c>
      <c r="F7354" s="153" t="s">
        <v>7145</v>
      </c>
      <c r="G7354" s="146" t="s">
        <v>400</v>
      </c>
      <c r="H7354" s="145" t="str">
        <f>IF(Proc[[#This Row],[type]]="LFF (MDG-F)",MID(Proc[[#This Row],[Obj]],13,10),"")</f>
        <v/>
      </c>
      <c r="I7354" s="152"/>
      <c r="J7354" s="145" t="b">
        <f>Proc[[#This Row],[Requested]]=Proc[[#This Row],[CurrentParent]]</f>
        <v>1</v>
      </c>
      <c r="K7354" s="153" t="str">
        <f>IF(Proc[[#This Row],[Author]]="Marcela Urrego",VLOOKUP(LEFT(Proc[[#This Row],[Requested]],1),Table3[#All],2,0),VLOOKUP(Proc[[#This Row],[Author]],Table4[],2,0))</f>
        <v>LS</v>
      </c>
      <c r="L7354" s="148" t="s">
        <v>7174</v>
      </c>
      <c r="M7354" s="140">
        <v>46065</v>
      </c>
      <c r="N7354" s="140"/>
      <c r="O7354" s="140"/>
      <c r="P7354" s="140" t="str">
        <f ca="1">IF(Proc[[#This Row],[DaysAgeing]]&gt;5,"yep","on track")</f>
        <v>yep</v>
      </c>
      <c r="Q7354" s="2">
        <f ca="1">IF(Proc[[#This Row],[DateClosed]]="",ABS(NETWORKDAYS(Proc[[#This Row],[DateOpened]],TODAY()))-1,ABS(NETWORKDAYS(Proc[[#This Row],[DateOpened]],Proc[[#This Row],[DateClosed]]))-1)</f>
        <v>36</v>
      </c>
      <c r="R7354" s="140" t="s">
        <v>488</v>
      </c>
      <c r="S7354" s="145"/>
      <c r="T7354" s="153">
        <v>7353</v>
      </c>
    </row>
    <row r="7355" spans="1:20" hidden="1">
      <c r="A7355" s="146" t="s">
        <v>7148</v>
      </c>
      <c r="B7355" s="145" t="str">
        <f>IFERROR(VLOOKUP(Proc[[#This Row],[App]],Table2[],3,0),"open")</f>
        <v>ok</v>
      </c>
      <c r="C7355" s="146" t="s">
        <v>369</v>
      </c>
      <c r="D7355" s="152" t="s">
        <v>6987</v>
      </c>
      <c r="E7355" s="152" t="s">
        <v>7145</v>
      </c>
      <c r="F7355" s="145" t="s">
        <v>7145</v>
      </c>
      <c r="G7355" s="146" t="s">
        <v>400</v>
      </c>
      <c r="H7355" s="145" t="str">
        <f>IF(Proc[[#This Row],[type]]="LFF (MDG-F)",MID(Proc[[#This Row],[Obj]],13,10),"")</f>
        <v/>
      </c>
      <c r="I7355" s="152"/>
      <c r="J7355" s="145" t="b">
        <f>Proc[[#This Row],[Requested]]=Proc[[#This Row],[CurrentParent]]</f>
        <v>1</v>
      </c>
      <c r="K7355" s="145" t="str">
        <f>IF(Proc[[#This Row],[Author]]="Marcela Urrego",VLOOKUP(LEFT(Proc[[#This Row],[Requested]],1),Table3[#All],2,0),VLOOKUP(Proc[[#This Row],[Author]],Table4[],2,0))</f>
        <v>LS</v>
      </c>
      <c r="L7355" s="148" t="s">
        <v>7174</v>
      </c>
      <c r="M7355" s="140">
        <v>46065</v>
      </c>
      <c r="N7355" s="140"/>
      <c r="O7355" s="140"/>
      <c r="P7355" s="140" t="str">
        <f ca="1">IF(Proc[[#This Row],[DaysAgeing]]&gt;5,"yep","on track")</f>
        <v>yep</v>
      </c>
      <c r="Q7355" s="2">
        <f ca="1">IF(Proc[[#This Row],[DateClosed]]="",ABS(NETWORKDAYS(Proc[[#This Row],[DateOpened]],TODAY()))-1,ABS(NETWORKDAYS(Proc[[#This Row],[DateOpened]],Proc[[#This Row],[DateClosed]]))-1)</f>
        <v>36</v>
      </c>
      <c r="R7355" s="140" t="s">
        <v>488</v>
      </c>
      <c r="S7355" s="145"/>
      <c r="T7355" s="153">
        <v>7354</v>
      </c>
    </row>
    <row r="7356" spans="1:20" hidden="1">
      <c r="A7356" s="146" t="s">
        <v>7148</v>
      </c>
      <c r="B7356" s="145" t="str">
        <f>IFERROR(VLOOKUP(Proc[[#This Row],[App]],Table2[],3,0),"open")</f>
        <v>ok</v>
      </c>
      <c r="C7356" s="146" t="s">
        <v>369</v>
      </c>
      <c r="D7356" s="152" t="s">
        <v>6988</v>
      </c>
      <c r="E7356" s="152" t="s">
        <v>7144</v>
      </c>
      <c r="F7356" s="145" t="s">
        <v>7144</v>
      </c>
      <c r="G7356" s="146" t="s">
        <v>400</v>
      </c>
      <c r="H7356" s="145" t="str">
        <f>IF(Proc[[#This Row],[type]]="LFF (MDG-F)",MID(Proc[[#This Row],[Obj]],13,10),"")</f>
        <v/>
      </c>
      <c r="I7356" s="152"/>
      <c r="J7356" s="145" t="b">
        <f>Proc[[#This Row],[Requested]]=Proc[[#This Row],[CurrentParent]]</f>
        <v>1</v>
      </c>
      <c r="K7356" s="145" t="str">
        <f>IF(Proc[[#This Row],[Author]]="Marcela Urrego",VLOOKUP(LEFT(Proc[[#This Row],[Requested]],1),Table3[#All],2,0),VLOOKUP(Proc[[#This Row],[Author]],Table4[],2,0))</f>
        <v>LS</v>
      </c>
      <c r="L7356" s="148" t="s">
        <v>7174</v>
      </c>
      <c r="M7356" s="140">
        <v>46065</v>
      </c>
      <c r="N7356" s="140"/>
      <c r="O7356" s="140"/>
      <c r="P7356" s="140" t="str">
        <f ca="1">IF(Proc[[#This Row],[DaysAgeing]]&gt;5,"yep","on track")</f>
        <v>yep</v>
      </c>
      <c r="Q7356" s="2">
        <f ca="1">IF(Proc[[#This Row],[DateClosed]]="",ABS(NETWORKDAYS(Proc[[#This Row],[DateOpened]],TODAY()))-1,ABS(NETWORKDAYS(Proc[[#This Row],[DateOpened]],Proc[[#This Row],[DateClosed]]))-1)</f>
        <v>36</v>
      </c>
      <c r="R7356" s="140" t="s">
        <v>488</v>
      </c>
      <c r="S7356" s="145"/>
      <c r="T7356" s="153">
        <v>7355</v>
      </c>
    </row>
    <row r="7357" spans="1:20" hidden="1">
      <c r="A7357" s="146" t="s">
        <v>7148</v>
      </c>
      <c r="B7357" s="153" t="str">
        <f>IFERROR(VLOOKUP(Proc[[#This Row],[App]],Table2[],3,0),"open")</f>
        <v>ok</v>
      </c>
      <c r="C7357" s="146" t="s">
        <v>369</v>
      </c>
      <c r="D7357" s="152" t="s">
        <v>6989</v>
      </c>
      <c r="E7357" s="152" t="s">
        <v>7144</v>
      </c>
      <c r="F7357" s="145" t="s">
        <v>7144</v>
      </c>
      <c r="G7357" s="146" t="s">
        <v>400</v>
      </c>
      <c r="H7357" s="145" t="str">
        <f>IF(Proc[[#This Row],[type]]="LFF (MDG-F)",MID(Proc[[#This Row],[Obj]],13,10),"")</f>
        <v/>
      </c>
      <c r="I7357" s="152"/>
      <c r="J7357" s="145" t="b">
        <f>Proc[[#This Row],[Requested]]=Proc[[#This Row],[CurrentParent]]</f>
        <v>1</v>
      </c>
      <c r="K7357" s="153" t="str">
        <f>IF(Proc[[#This Row],[Author]]="Marcela Urrego",VLOOKUP(LEFT(Proc[[#This Row],[Requested]],1),Table3[#All],2,0),VLOOKUP(Proc[[#This Row],[Author]],Table4[],2,0))</f>
        <v>LS</v>
      </c>
      <c r="L7357" s="148" t="s">
        <v>7174</v>
      </c>
      <c r="M7357" s="140">
        <v>46065</v>
      </c>
      <c r="N7357" s="140"/>
      <c r="O7357" s="140"/>
      <c r="P7357" s="140" t="str">
        <f ca="1">IF(Proc[[#This Row],[DaysAgeing]]&gt;5,"yep","on track")</f>
        <v>yep</v>
      </c>
      <c r="Q7357" s="2">
        <f ca="1">IF(Proc[[#This Row],[DateClosed]]="",ABS(NETWORKDAYS(Proc[[#This Row],[DateOpened]],TODAY()))-1,ABS(NETWORKDAYS(Proc[[#This Row],[DateOpened]],Proc[[#This Row],[DateClosed]]))-1)</f>
        <v>36</v>
      </c>
      <c r="R7357" s="140" t="s">
        <v>488</v>
      </c>
      <c r="S7357" s="145"/>
      <c r="T7357" s="153">
        <v>7356</v>
      </c>
    </row>
    <row r="7358" spans="1:20" hidden="1">
      <c r="A7358" s="146" t="s">
        <v>7148</v>
      </c>
      <c r="B7358" s="145" t="str">
        <f>IFERROR(VLOOKUP(Proc[[#This Row],[App]],Table2[],3,0),"open")</f>
        <v>ok</v>
      </c>
      <c r="C7358" s="146" t="s">
        <v>369</v>
      </c>
      <c r="D7358" s="152" t="s">
        <v>6990</v>
      </c>
      <c r="E7358" s="152" t="s">
        <v>7145</v>
      </c>
      <c r="F7358" s="145" t="s">
        <v>7145</v>
      </c>
      <c r="G7358" s="146" t="s">
        <v>400</v>
      </c>
      <c r="H7358" s="145" t="str">
        <f>IF(Proc[[#This Row],[type]]="LFF (MDG-F)",MID(Proc[[#This Row],[Obj]],13,10),"")</f>
        <v/>
      </c>
      <c r="I7358" s="152"/>
      <c r="J7358" s="145" t="b">
        <f>Proc[[#This Row],[Requested]]=Proc[[#This Row],[CurrentParent]]</f>
        <v>1</v>
      </c>
      <c r="K7358" s="145" t="str">
        <f>IF(Proc[[#This Row],[Author]]="Marcela Urrego",VLOOKUP(LEFT(Proc[[#This Row],[Requested]],1),Table3[#All],2,0),VLOOKUP(Proc[[#This Row],[Author]],Table4[],2,0))</f>
        <v>LS</v>
      </c>
      <c r="L7358" s="148" t="s">
        <v>7174</v>
      </c>
      <c r="M7358" s="140">
        <v>46065</v>
      </c>
      <c r="N7358" s="140"/>
      <c r="O7358" s="140"/>
      <c r="P7358" s="140" t="str">
        <f ca="1">IF(Proc[[#This Row],[DaysAgeing]]&gt;5,"yep","on track")</f>
        <v>yep</v>
      </c>
      <c r="Q7358" s="2">
        <f ca="1">IF(Proc[[#This Row],[DateClosed]]="",ABS(NETWORKDAYS(Proc[[#This Row],[DateOpened]],TODAY()))-1,ABS(NETWORKDAYS(Proc[[#This Row],[DateOpened]],Proc[[#This Row],[DateClosed]]))-1)</f>
        <v>36</v>
      </c>
      <c r="R7358" s="140" t="s">
        <v>488</v>
      </c>
      <c r="S7358" s="145"/>
      <c r="T7358" s="153">
        <v>7357</v>
      </c>
    </row>
    <row r="7359" spans="1:20" hidden="1">
      <c r="A7359" s="146" t="s">
        <v>7148</v>
      </c>
      <c r="B7359" s="145" t="str">
        <f>IFERROR(VLOOKUP(Proc[[#This Row],[App]],Table2[],3,0),"open")</f>
        <v>ok</v>
      </c>
      <c r="C7359" s="146" t="s">
        <v>369</v>
      </c>
      <c r="D7359" s="152" t="s">
        <v>6991</v>
      </c>
      <c r="E7359" s="152" t="s">
        <v>7145</v>
      </c>
      <c r="F7359" s="145" t="s">
        <v>7145</v>
      </c>
      <c r="G7359" s="146" t="s">
        <v>400</v>
      </c>
      <c r="H7359" s="145" t="str">
        <f>IF(Proc[[#This Row],[type]]="LFF (MDG-F)",MID(Proc[[#This Row],[Obj]],13,10),"")</f>
        <v/>
      </c>
      <c r="I7359" s="152"/>
      <c r="J7359" s="145" t="b">
        <f>Proc[[#This Row],[Requested]]=Proc[[#This Row],[CurrentParent]]</f>
        <v>1</v>
      </c>
      <c r="K7359" s="145" t="str">
        <f>IF(Proc[[#This Row],[Author]]="Marcela Urrego",VLOOKUP(LEFT(Proc[[#This Row],[Requested]],1),Table3[#All],2,0),VLOOKUP(Proc[[#This Row],[Author]],Table4[],2,0))</f>
        <v>LS</v>
      </c>
      <c r="L7359" s="148" t="s">
        <v>7174</v>
      </c>
      <c r="M7359" s="140">
        <v>46065</v>
      </c>
      <c r="N7359" s="140"/>
      <c r="O7359" s="140"/>
      <c r="P7359" s="140" t="str">
        <f ca="1">IF(Proc[[#This Row],[DaysAgeing]]&gt;5,"yep","on track")</f>
        <v>yep</v>
      </c>
      <c r="Q7359" s="2">
        <f ca="1">IF(Proc[[#This Row],[DateClosed]]="",ABS(NETWORKDAYS(Proc[[#This Row],[DateOpened]],TODAY()))-1,ABS(NETWORKDAYS(Proc[[#This Row],[DateOpened]],Proc[[#This Row],[DateClosed]]))-1)</f>
        <v>36</v>
      </c>
      <c r="R7359" s="140" t="s">
        <v>488</v>
      </c>
      <c r="S7359" s="145"/>
      <c r="T7359" s="153">
        <v>7358</v>
      </c>
    </row>
    <row r="7360" spans="1:20" hidden="1">
      <c r="A7360" s="146" t="s">
        <v>7148</v>
      </c>
      <c r="B7360" s="153" t="str">
        <f>IFERROR(VLOOKUP(Proc[[#This Row],[App]],Table2[],3,0),"open")</f>
        <v>ok</v>
      </c>
      <c r="C7360" s="147" t="s">
        <v>369</v>
      </c>
      <c r="D7360" s="152" t="s">
        <v>6992</v>
      </c>
      <c r="E7360" s="152" t="s">
        <v>7144</v>
      </c>
      <c r="F7360" s="148" t="s">
        <v>7144</v>
      </c>
      <c r="G7360" s="146" t="s">
        <v>406</v>
      </c>
      <c r="H7360" s="145" t="str">
        <f>IF(Proc[[#This Row],[type]]="LFF (MDG-F)",MID(Proc[[#This Row],[Obj]],13,10),"")</f>
        <v>1919C01002</v>
      </c>
      <c r="I7360" s="152"/>
      <c r="J7360" s="145" t="b">
        <f>Proc[[#This Row],[Requested]]=Proc[[#This Row],[CurrentParent]]</f>
        <v>1</v>
      </c>
      <c r="K7360" s="153" t="str">
        <f>IF(Proc[[#This Row],[Author]]="Marcela Urrego",VLOOKUP(LEFT(Proc[[#This Row],[Requested]],1),Table3[#All],2,0),VLOOKUP(Proc[[#This Row],[Author]],Table4[],2,0))</f>
        <v>LS</v>
      </c>
      <c r="L7360" s="148" t="s">
        <v>7174</v>
      </c>
      <c r="M7360" s="140">
        <v>46065</v>
      </c>
      <c r="N7360" s="140"/>
      <c r="O7360" s="140"/>
      <c r="P7360" s="140" t="str">
        <f ca="1">IF(Proc[[#This Row],[DaysAgeing]]&gt;5,"yep","on track")</f>
        <v>yep</v>
      </c>
      <c r="Q7360" s="2">
        <f ca="1">IF(Proc[[#This Row],[DateClosed]]="",ABS(NETWORKDAYS(Proc[[#This Row],[DateOpened]],TODAY()))-1,ABS(NETWORKDAYS(Proc[[#This Row],[DateOpened]],Proc[[#This Row],[DateClosed]]))-1)</f>
        <v>36</v>
      </c>
      <c r="R7360" s="140" t="s">
        <v>488</v>
      </c>
      <c r="S7360" s="145"/>
      <c r="T7360" s="153">
        <v>7359</v>
      </c>
    </row>
    <row r="7361" spans="1:20" hidden="1">
      <c r="A7361" s="146" t="s">
        <v>7148</v>
      </c>
      <c r="B7361" s="153" t="str">
        <f>IFERROR(VLOOKUP(Proc[[#This Row],[App]],Table2[],3,0),"open")</f>
        <v>ok</v>
      </c>
      <c r="C7361" s="147" t="s">
        <v>369</v>
      </c>
      <c r="D7361" s="152" t="s">
        <v>6993</v>
      </c>
      <c r="E7361" s="152" t="s">
        <v>7145</v>
      </c>
      <c r="F7361" s="148" t="s">
        <v>7145</v>
      </c>
      <c r="G7361" s="146" t="s">
        <v>406</v>
      </c>
      <c r="H7361" s="145" t="str">
        <f>IF(Proc[[#This Row],[type]]="LFF (MDG-F)",MID(Proc[[#This Row],[Obj]],13,10),"")</f>
        <v>2053C01309</v>
      </c>
      <c r="I7361" s="152"/>
      <c r="J7361" s="145" t="b">
        <f>Proc[[#This Row],[Requested]]=Proc[[#This Row],[CurrentParent]]</f>
        <v>1</v>
      </c>
      <c r="K7361" s="153" t="str">
        <f>IF(Proc[[#This Row],[Author]]="Marcela Urrego",VLOOKUP(LEFT(Proc[[#This Row],[Requested]],1),Table3[#All],2,0),VLOOKUP(Proc[[#This Row],[Author]],Table4[],2,0))</f>
        <v>LS</v>
      </c>
      <c r="L7361" s="148" t="s">
        <v>7174</v>
      </c>
      <c r="M7361" s="140">
        <v>46065</v>
      </c>
      <c r="N7361" s="140"/>
      <c r="O7361" s="140"/>
      <c r="P7361" s="140" t="str">
        <f ca="1">IF(Proc[[#This Row],[DaysAgeing]]&gt;5,"yep","on track")</f>
        <v>yep</v>
      </c>
      <c r="Q7361" s="2">
        <f ca="1">IF(Proc[[#This Row],[DateClosed]]="",ABS(NETWORKDAYS(Proc[[#This Row],[DateOpened]],TODAY()))-1,ABS(NETWORKDAYS(Proc[[#This Row],[DateOpened]],Proc[[#This Row],[DateClosed]]))-1)</f>
        <v>36</v>
      </c>
      <c r="R7361" s="140" t="s">
        <v>488</v>
      </c>
      <c r="S7361" s="145"/>
      <c r="T7361" s="153">
        <v>7360</v>
      </c>
    </row>
    <row r="7362" spans="1:20" hidden="1">
      <c r="A7362" s="146" t="s">
        <v>7148</v>
      </c>
      <c r="B7362" s="153" t="str">
        <f>IFERROR(VLOOKUP(Proc[[#This Row],[App]],Table2[],3,0),"open")</f>
        <v>ok</v>
      </c>
      <c r="C7362" s="146" t="s">
        <v>369</v>
      </c>
      <c r="D7362" s="152" t="s">
        <v>6994</v>
      </c>
      <c r="E7362" s="152" t="s">
        <v>7145</v>
      </c>
      <c r="F7362" s="145" t="s">
        <v>7145</v>
      </c>
      <c r="G7362" s="146" t="s">
        <v>400</v>
      </c>
      <c r="H7362" s="145" t="str">
        <f>IF(Proc[[#This Row],[type]]="LFF (MDG-F)",MID(Proc[[#This Row],[Obj]],13,10),"")</f>
        <v/>
      </c>
      <c r="I7362" s="152"/>
      <c r="J7362" s="145" t="b">
        <f>Proc[[#This Row],[Requested]]=Proc[[#This Row],[CurrentParent]]</f>
        <v>1</v>
      </c>
      <c r="K7362" s="153" t="str">
        <f>IF(Proc[[#This Row],[Author]]="Marcela Urrego",VLOOKUP(LEFT(Proc[[#This Row],[Requested]],1),Table3[#All],2,0),VLOOKUP(Proc[[#This Row],[Author]],Table4[],2,0))</f>
        <v>LS</v>
      </c>
      <c r="L7362" s="148" t="s">
        <v>7174</v>
      </c>
      <c r="M7362" s="140">
        <v>46065</v>
      </c>
      <c r="N7362" s="140"/>
      <c r="O7362" s="140"/>
      <c r="P7362" s="140" t="str">
        <f ca="1">IF(Proc[[#This Row],[DaysAgeing]]&gt;5,"yep","on track")</f>
        <v>yep</v>
      </c>
      <c r="Q7362" s="2">
        <f ca="1">IF(Proc[[#This Row],[DateClosed]]="",ABS(NETWORKDAYS(Proc[[#This Row],[DateOpened]],TODAY()))-1,ABS(NETWORKDAYS(Proc[[#This Row],[DateOpened]],Proc[[#This Row],[DateClosed]]))-1)</f>
        <v>36</v>
      </c>
      <c r="R7362" s="140" t="s">
        <v>488</v>
      </c>
      <c r="S7362" s="145"/>
      <c r="T7362" s="153">
        <v>7361</v>
      </c>
    </row>
    <row r="7363" spans="1:20" hidden="1">
      <c r="A7363" s="146" t="s">
        <v>7148</v>
      </c>
      <c r="B7363" s="145" t="str">
        <f>IFERROR(VLOOKUP(Proc[[#This Row],[App]],Table2[],3,0),"open")</f>
        <v>ok</v>
      </c>
      <c r="C7363" s="146" t="s">
        <v>369</v>
      </c>
      <c r="D7363" s="152" t="s">
        <v>6995</v>
      </c>
      <c r="E7363" s="152" t="s">
        <v>7145</v>
      </c>
      <c r="F7363" s="145" t="s">
        <v>7145</v>
      </c>
      <c r="G7363" s="146" t="s">
        <v>400</v>
      </c>
      <c r="H7363" s="145" t="str">
        <f>IF(Proc[[#This Row],[type]]="LFF (MDG-F)",MID(Proc[[#This Row],[Obj]],13,10),"")</f>
        <v/>
      </c>
      <c r="I7363" s="152"/>
      <c r="J7363" s="145" t="b">
        <f>Proc[[#This Row],[Requested]]=Proc[[#This Row],[CurrentParent]]</f>
        <v>1</v>
      </c>
      <c r="K7363" s="145" t="str">
        <f>IF(Proc[[#This Row],[Author]]="Marcela Urrego",VLOOKUP(LEFT(Proc[[#This Row],[Requested]],1),Table3[#All],2,0),VLOOKUP(Proc[[#This Row],[Author]],Table4[],2,0))</f>
        <v>LS</v>
      </c>
      <c r="L7363" s="148" t="s">
        <v>7174</v>
      </c>
      <c r="M7363" s="140">
        <v>46065</v>
      </c>
      <c r="N7363" s="140"/>
      <c r="O7363" s="140"/>
      <c r="P7363" s="140" t="str">
        <f ca="1">IF(Proc[[#This Row],[DaysAgeing]]&gt;5,"yep","on track")</f>
        <v>yep</v>
      </c>
      <c r="Q7363" s="2">
        <f ca="1">IF(Proc[[#This Row],[DateClosed]]="",ABS(NETWORKDAYS(Proc[[#This Row],[DateOpened]],TODAY()))-1,ABS(NETWORKDAYS(Proc[[#This Row],[DateOpened]],Proc[[#This Row],[DateClosed]]))-1)</f>
        <v>36</v>
      </c>
      <c r="R7363" s="140" t="s">
        <v>488</v>
      </c>
      <c r="S7363" s="145"/>
      <c r="T7363" s="153">
        <v>7362</v>
      </c>
    </row>
    <row r="7364" spans="1:20" hidden="1">
      <c r="A7364" s="146" t="s">
        <v>7148</v>
      </c>
      <c r="B7364" s="153" t="str">
        <f>IFERROR(VLOOKUP(Proc[[#This Row],[App]],Table2[],3,0),"open")</f>
        <v>ok</v>
      </c>
      <c r="C7364" s="146" t="s">
        <v>369</v>
      </c>
      <c r="D7364" s="152" t="s">
        <v>6996</v>
      </c>
      <c r="E7364" s="152" t="s">
        <v>969</v>
      </c>
      <c r="F7364" s="153" t="s">
        <v>969</v>
      </c>
      <c r="G7364" s="146" t="s">
        <v>400</v>
      </c>
      <c r="H7364" s="145" t="str">
        <f>IF(Proc[[#This Row],[type]]="LFF (MDG-F)",MID(Proc[[#This Row],[Obj]],13,10),"")</f>
        <v/>
      </c>
      <c r="I7364" s="152"/>
      <c r="J7364" s="145" t="b">
        <f>Proc[[#This Row],[Requested]]=Proc[[#This Row],[CurrentParent]]</f>
        <v>1</v>
      </c>
      <c r="K7364" s="153" t="str">
        <f>IF(Proc[[#This Row],[Author]]="Marcela Urrego",VLOOKUP(LEFT(Proc[[#This Row],[Requested]],1),Table3[#All],2,0),VLOOKUP(Proc[[#This Row],[Author]],Table4[],2,0))</f>
        <v>LS</v>
      </c>
      <c r="L7364" s="153" t="s">
        <v>7174</v>
      </c>
      <c r="M7364" s="140">
        <v>46065</v>
      </c>
      <c r="N7364" s="140"/>
      <c r="O7364" s="140"/>
      <c r="P7364" s="140" t="str">
        <f ca="1">IF(Proc[[#This Row],[DaysAgeing]]&gt;5,"yep","on track")</f>
        <v>yep</v>
      </c>
      <c r="Q7364" s="2">
        <f ca="1">IF(Proc[[#This Row],[DateClosed]]="",ABS(NETWORKDAYS(Proc[[#This Row],[DateOpened]],TODAY()))-1,ABS(NETWORKDAYS(Proc[[#This Row],[DateOpened]],Proc[[#This Row],[DateClosed]]))-1)</f>
        <v>36</v>
      </c>
      <c r="R7364" s="140" t="s">
        <v>488</v>
      </c>
      <c r="S7364" s="145"/>
      <c r="T7364" s="153">
        <v>7363</v>
      </c>
    </row>
    <row r="7365" spans="1:20" hidden="1">
      <c r="A7365" s="146" t="s">
        <v>7148</v>
      </c>
      <c r="B7365" s="145" t="str">
        <f>IFERROR(VLOOKUP(Proc[[#This Row],[App]],Table2[],3,0),"open")</f>
        <v>ok</v>
      </c>
      <c r="C7365" s="146" t="s">
        <v>369</v>
      </c>
      <c r="D7365" s="152" t="s">
        <v>6997</v>
      </c>
      <c r="E7365" s="152" t="s">
        <v>7146</v>
      </c>
      <c r="F7365" s="145" t="s">
        <v>7146</v>
      </c>
      <c r="G7365" s="146" t="s">
        <v>400</v>
      </c>
      <c r="H7365" s="145" t="str">
        <f>IF(Proc[[#This Row],[type]]="LFF (MDG-F)",MID(Proc[[#This Row],[Obj]],13,10),"")</f>
        <v/>
      </c>
      <c r="I7365" s="152"/>
      <c r="J7365" s="145" t="b">
        <f>Proc[[#This Row],[Requested]]=Proc[[#This Row],[CurrentParent]]</f>
        <v>1</v>
      </c>
      <c r="K7365" s="145" t="str">
        <f>IF(Proc[[#This Row],[Author]]="Marcela Urrego",VLOOKUP(LEFT(Proc[[#This Row],[Requested]],1),Table3[#All],2,0),VLOOKUP(Proc[[#This Row],[Author]],Table4[],2,0))</f>
        <v>LS</v>
      </c>
      <c r="L7365" s="148" t="s">
        <v>7174</v>
      </c>
      <c r="M7365" s="140">
        <v>46065</v>
      </c>
      <c r="N7365" s="140"/>
      <c r="O7365" s="140"/>
      <c r="P7365" s="140" t="str">
        <f ca="1">IF(Proc[[#This Row],[DaysAgeing]]&gt;5,"yep","on track")</f>
        <v>yep</v>
      </c>
      <c r="Q7365" s="2">
        <f ca="1">IF(Proc[[#This Row],[DateClosed]]="",ABS(NETWORKDAYS(Proc[[#This Row],[DateOpened]],TODAY()))-1,ABS(NETWORKDAYS(Proc[[#This Row],[DateOpened]],Proc[[#This Row],[DateClosed]]))-1)</f>
        <v>36</v>
      </c>
      <c r="R7365" s="140" t="s">
        <v>488</v>
      </c>
      <c r="S7365" s="145"/>
      <c r="T7365" s="153">
        <v>7364</v>
      </c>
    </row>
    <row r="7366" spans="1:20" hidden="1">
      <c r="A7366" s="146" t="s">
        <v>7148</v>
      </c>
      <c r="B7366" s="145" t="str">
        <f>IFERROR(VLOOKUP(Proc[[#This Row],[App]],Table2[],3,0),"open")</f>
        <v>ok</v>
      </c>
      <c r="C7366" s="147" t="s">
        <v>369</v>
      </c>
      <c r="D7366" s="152" t="s">
        <v>6998</v>
      </c>
      <c r="E7366" s="152" t="s">
        <v>7146</v>
      </c>
      <c r="F7366" s="148" t="s">
        <v>7146</v>
      </c>
      <c r="G7366" s="146" t="s">
        <v>406</v>
      </c>
      <c r="H7366" s="145" t="str">
        <f>IF(Proc[[#This Row],[type]]="LFF (MDG-F)",MID(Proc[[#This Row],[Obj]],13,10),"")</f>
        <v>2118C00004</v>
      </c>
      <c r="I7366" s="152"/>
      <c r="J7366" s="145" t="b">
        <f>Proc[[#This Row],[Requested]]=Proc[[#This Row],[CurrentParent]]</f>
        <v>1</v>
      </c>
      <c r="K7366" s="145" t="str">
        <f>IF(Proc[[#This Row],[Author]]="Marcela Urrego",VLOOKUP(LEFT(Proc[[#This Row],[Requested]],1),Table3[#All],2,0),VLOOKUP(Proc[[#This Row],[Author]],Table4[],2,0))</f>
        <v>LS</v>
      </c>
      <c r="L7366" s="148" t="s">
        <v>7174</v>
      </c>
      <c r="M7366" s="140">
        <v>46065</v>
      </c>
      <c r="N7366" s="140"/>
      <c r="O7366" s="140"/>
      <c r="P7366" s="140" t="str">
        <f ca="1">IF(Proc[[#This Row],[DaysAgeing]]&gt;5,"yep","on track")</f>
        <v>yep</v>
      </c>
      <c r="Q7366" s="2">
        <f ca="1">IF(Proc[[#This Row],[DateClosed]]="",ABS(NETWORKDAYS(Proc[[#This Row],[DateOpened]],TODAY()))-1,ABS(NETWORKDAYS(Proc[[#This Row],[DateOpened]],Proc[[#This Row],[DateClosed]]))-1)</f>
        <v>36</v>
      </c>
      <c r="R7366" s="140" t="s">
        <v>488</v>
      </c>
      <c r="S7366" s="145"/>
      <c r="T7366" s="153">
        <v>7365</v>
      </c>
    </row>
    <row r="7367" spans="1:20" hidden="1">
      <c r="A7367" s="146" t="s">
        <v>7148</v>
      </c>
      <c r="B7367" s="145" t="str">
        <f>IFERROR(VLOOKUP(Proc[[#This Row],[App]],Table2[],3,0),"open")</f>
        <v>ok</v>
      </c>
      <c r="C7367" s="147" t="s">
        <v>369</v>
      </c>
      <c r="D7367" s="152" t="s">
        <v>6999</v>
      </c>
      <c r="E7367" s="152" t="s">
        <v>7146</v>
      </c>
      <c r="F7367" s="148" t="s">
        <v>7146</v>
      </c>
      <c r="G7367" s="146" t="s">
        <v>406</v>
      </c>
      <c r="H7367" s="145" t="str">
        <f>IF(Proc[[#This Row],[type]]="LFF (MDG-F)",MID(Proc[[#This Row],[Obj]],13,10),"")</f>
        <v>2123C00060</v>
      </c>
      <c r="I7367" s="152"/>
      <c r="J7367" s="145" t="b">
        <f>Proc[[#This Row],[Requested]]=Proc[[#This Row],[CurrentParent]]</f>
        <v>1</v>
      </c>
      <c r="K7367" s="145" t="str">
        <f>IF(Proc[[#This Row],[Author]]="Marcela Urrego",VLOOKUP(LEFT(Proc[[#This Row],[Requested]],1),Table3[#All],2,0),VLOOKUP(Proc[[#This Row],[Author]],Table4[],2,0))</f>
        <v>LS</v>
      </c>
      <c r="L7367" s="148" t="s">
        <v>7174</v>
      </c>
      <c r="M7367" s="140">
        <v>46065</v>
      </c>
      <c r="N7367" s="140"/>
      <c r="O7367" s="140"/>
      <c r="P7367" s="140" t="str">
        <f ca="1">IF(Proc[[#This Row],[DaysAgeing]]&gt;5,"yep","on track")</f>
        <v>yep</v>
      </c>
      <c r="Q7367" s="2">
        <f ca="1">IF(Proc[[#This Row],[DateClosed]]="",ABS(NETWORKDAYS(Proc[[#This Row],[DateOpened]],TODAY()))-1,ABS(NETWORKDAYS(Proc[[#This Row],[DateOpened]],Proc[[#This Row],[DateClosed]]))-1)</f>
        <v>36</v>
      </c>
      <c r="R7367" s="140" t="s">
        <v>488</v>
      </c>
      <c r="S7367" s="145"/>
      <c r="T7367" s="153">
        <v>7366</v>
      </c>
    </row>
    <row r="7368" spans="1:20" hidden="1">
      <c r="A7368" s="146" t="s">
        <v>7148</v>
      </c>
      <c r="B7368" s="153" t="str">
        <f>IFERROR(VLOOKUP(Proc[[#This Row],[App]],Table2[],3,0),"open")</f>
        <v>ok</v>
      </c>
      <c r="C7368" s="146" t="s">
        <v>369</v>
      </c>
      <c r="D7368" s="152" t="s">
        <v>7000</v>
      </c>
      <c r="E7368" s="152" t="s">
        <v>7146</v>
      </c>
      <c r="F7368" s="153" t="s">
        <v>7146</v>
      </c>
      <c r="G7368" s="146" t="s">
        <v>400</v>
      </c>
      <c r="H7368" s="145" t="str">
        <f>IF(Proc[[#This Row],[type]]="LFF (MDG-F)",MID(Proc[[#This Row],[Obj]],13,10),"")</f>
        <v/>
      </c>
      <c r="I7368" s="152"/>
      <c r="J7368" s="145" t="b">
        <f>Proc[[#This Row],[Requested]]=Proc[[#This Row],[CurrentParent]]</f>
        <v>1</v>
      </c>
      <c r="K7368" s="153" t="str">
        <f>IF(Proc[[#This Row],[Author]]="Marcela Urrego",VLOOKUP(LEFT(Proc[[#This Row],[Requested]],1),Table3[#All],2,0),VLOOKUP(Proc[[#This Row],[Author]],Table4[],2,0))</f>
        <v>LS</v>
      </c>
      <c r="L7368" s="148" t="s">
        <v>7174</v>
      </c>
      <c r="M7368" s="140">
        <v>46065</v>
      </c>
      <c r="N7368" s="140"/>
      <c r="O7368" s="140"/>
      <c r="P7368" s="140" t="str">
        <f ca="1">IF(Proc[[#This Row],[DaysAgeing]]&gt;5,"yep","on track")</f>
        <v>yep</v>
      </c>
      <c r="Q7368" s="2">
        <f ca="1">IF(Proc[[#This Row],[DateClosed]]="",ABS(NETWORKDAYS(Proc[[#This Row],[DateOpened]],TODAY()))-1,ABS(NETWORKDAYS(Proc[[#This Row],[DateOpened]],Proc[[#This Row],[DateClosed]]))-1)</f>
        <v>36</v>
      </c>
      <c r="R7368" s="140" t="s">
        <v>488</v>
      </c>
      <c r="S7368" s="145"/>
      <c r="T7368" s="153">
        <v>7367</v>
      </c>
    </row>
    <row r="7369" spans="1:20" hidden="1">
      <c r="A7369" s="146" t="s">
        <v>7148</v>
      </c>
      <c r="B7369" s="153" t="str">
        <f>IFERROR(VLOOKUP(Proc[[#This Row],[App]],Table2[],3,0),"open")</f>
        <v>ok</v>
      </c>
      <c r="C7369" s="146" t="s">
        <v>369</v>
      </c>
      <c r="D7369" s="152" t="s">
        <v>7001</v>
      </c>
      <c r="E7369" s="152" t="s">
        <v>4602</v>
      </c>
      <c r="F7369" s="153" t="s">
        <v>4602</v>
      </c>
      <c r="G7369" s="146" t="s">
        <v>400</v>
      </c>
      <c r="H7369" s="145" t="str">
        <f>IF(Proc[[#This Row],[type]]="LFF (MDG-F)",MID(Proc[[#This Row],[Obj]],13,10),"")</f>
        <v/>
      </c>
      <c r="I7369" s="152"/>
      <c r="J7369" s="145" t="b">
        <f>Proc[[#This Row],[Requested]]=Proc[[#This Row],[CurrentParent]]</f>
        <v>1</v>
      </c>
      <c r="K7369" s="153" t="str">
        <f>IF(Proc[[#This Row],[Author]]="Marcela Urrego",VLOOKUP(LEFT(Proc[[#This Row],[Requested]],1),Table3[#All],2,0),VLOOKUP(Proc[[#This Row],[Author]],Table4[],2,0))</f>
        <v>LS</v>
      </c>
      <c r="L7369" s="148" t="s">
        <v>7174</v>
      </c>
      <c r="M7369" s="140">
        <v>46065</v>
      </c>
      <c r="N7369" s="140"/>
      <c r="O7369" s="140"/>
      <c r="P7369" s="140" t="str">
        <f ca="1">IF(Proc[[#This Row],[DaysAgeing]]&gt;5,"yep","on track")</f>
        <v>yep</v>
      </c>
      <c r="Q7369" s="2">
        <f ca="1">IF(Proc[[#This Row],[DateClosed]]="",ABS(NETWORKDAYS(Proc[[#This Row],[DateOpened]],TODAY()))-1,ABS(NETWORKDAYS(Proc[[#This Row],[DateOpened]],Proc[[#This Row],[DateClosed]]))-1)</f>
        <v>36</v>
      </c>
      <c r="R7369" s="140" t="s">
        <v>488</v>
      </c>
      <c r="S7369" s="145"/>
      <c r="T7369" s="153">
        <v>7368</v>
      </c>
    </row>
    <row r="7370" spans="1:20" hidden="1">
      <c r="A7370" s="146" t="s">
        <v>7148</v>
      </c>
      <c r="B7370" s="145" t="str">
        <f>IFERROR(VLOOKUP(Proc[[#This Row],[App]],Table2[],3,0),"open")</f>
        <v>ok</v>
      </c>
      <c r="C7370" s="146" t="s">
        <v>369</v>
      </c>
      <c r="D7370" s="152" t="s">
        <v>7002</v>
      </c>
      <c r="E7370" s="152" t="s">
        <v>5144</v>
      </c>
      <c r="F7370" s="145" t="s">
        <v>5144</v>
      </c>
      <c r="G7370" s="146" t="s">
        <v>400</v>
      </c>
      <c r="H7370" s="145" t="str">
        <f>IF(Proc[[#This Row],[type]]="LFF (MDG-F)",MID(Proc[[#This Row],[Obj]],13,10),"")</f>
        <v/>
      </c>
      <c r="I7370" s="152"/>
      <c r="J7370" s="145" t="b">
        <f>Proc[[#This Row],[Requested]]=Proc[[#This Row],[CurrentParent]]</f>
        <v>1</v>
      </c>
      <c r="K7370" s="145" t="str">
        <f>IF(Proc[[#This Row],[Author]]="Marcela Urrego",VLOOKUP(LEFT(Proc[[#This Row],[Requested]],1),Table3[#All],2,0),VLOOKUP(Proc[[#This Row],[Author]],Table4[],2,0))</f>
        <v>LS</v>
      </c>
      <c r="L7370" s="148" t="s">
        <v>7174</v>
      </c>
      <c r="M7370" s="140">
        <v>46065</v>
      </c>
      <c r="N7370" s="140"/>
      <c r="O7370" s="140"/>
      <c r="P7370" s="140" t="str">
        <f ca="1">IF(Proc[[#This Row],[DaysAgeing]]&gt;5,"yep","on track")</f>
        <v>yep</v>
      </c>
      <c r="Q7370" s="2">
        <f ca="1">IF(Proc[[#This Row],[DateClosed]]="",ABS(NETWORKDAYS(Proc[[#This Row],[DateOpened]],TODAY()))-1,ABS(NETWORKDAYS(Proc[[#This Row],[DateOpened]],Proc[[#This Row],[DateClosed]]))-1)</f>
        <v>36</v>
      </c>
      <c r="R7370" s="140" t="s">
        <v>488</v>
      </c>
      <c r="S7370" s="145"/>
      <c r="T7370" s="153">
        <v>7369</v>
      </c>
    </row>
    <row r="7371" spans="1:20" hidden="1">
      <c r="A7371" s="146" t="s">
        <v>7148</v>
      </c>
      <c r="B7371" s="153" t="str">
        <f>IFERROR(VLOOKUP(Proc[[#This Row],[App]],Table2[],3,0),"open")</f>
        <v>ok</v>
      </c>
      <c r="C7371" s="146" t="s">
        <v>369</v>
      </c>
      <c r="D7371" s="152" t="s">
        <v>7003</v>
      </c>
      <c r="E7371" s="152" t="s">
        <v>4602</v>
      </c>
      <c r="F7371" s="145" t="s">
        <v>4602</v>
      </c>
      <c r="G7371" s="146" t="s">
        <v>400</v>
      </c>
      <c r="H7371" s="145" t="str">
        <f>IF(Proc[[#This Row],[type]]="LFF (MDG-F)",MID(Proc[[#This Row],[Obj]],13,10),"")</f>
        <v/>
      </c>
      <c r="I7371" s="152"/>
      <c r="J7371" s="145" t="b">
        <f>Proc[[#This Row],[Requested]]=Proc[[#This Row],[CurrentParent]]</f>
        <v>1</v>
      </c>
      <c r="K7371" s="153" t="str">
        <f>IF(Proc[[#This Row],[Author]]="Marcela Urrego",VLOOKUP(LEFT(Proc[[#This Row],[Requested]],1),Table3[#All],2,0),VLOOKUP(Proc[[#This Row],[Author]],Table4[],2,0))</f>
        <v>LS</v>
      </c>
      <c r="L7371" s="148" t="s">
        <v>7174</v>
      </c>
      <c r="M7371" s="140">
        <v>46065</v>
      </c>
      <c r="N7371" s="140"/>
      <c r="O7371" s="140"/>
      <c r="P7371" s="140" t="str">
        <f ca="1">IF(Proc[[#This Row],[DaysAgeing]]&gt;5,"yep","on track")</f>
        <v>yep</v>
      </c>
      <c r="Q7371" s="2">
        <f ca="1">IF(Proc[[#This Row],[DateClosed]]="",ABS(NETWORKDAYS(Proc[[#This Row],[DateOpened]],TODAY()))-1,ABS(NETWORKDAYS(Proc[[#This Row],[DateOpened]],Proc[[#This Row],[DateClosed]]))-1)</f>
        <v>36</v>
      </c>
      <c r="R7371" s="140" t="s">
        <v>488</v>
      </c>
      <c r="S7371" s="145"/>
      <c r="T7371" s="153">
        <v>7370</v>
      </c>
    </row>
    <row r="7372" spans="1:20" hidden="1">
      <c r="A7372" s="146" t="s">
        <v>7148</v>
      </c>
      <c r="B7372" s="153" t="str">
        <f>IFERROR(VLOOKUP(Proc[[#This Row],[App]],Table2[],3,0),"open")</f>
        <v>ok</v>
      </c>
      <c r="C7372" s="146" t="s">
        <v>369</v>
      </c>
      <c r="D7372" s="152" t="s">
        <v>7004</v>
      </c>
      <c r="E7372" s="152" t="s">
        <v>2118</v>
      </c>
      <c r="F7372" s="145" t="s">
        <v>2118</v>
      </c>
      <c r="G7372" s="146" t="s">
        <v>400</v>
      </c>
      <c r="H7372" s="145" t="str">
        <f>IF(Proc[[#This Row],[type]]="LFF (MDG-F)",MID(Proc[[#This Row],[Obj]],13,10),"")</f>
        <v/>
      </c>
      <c r="I7372" s="152"/>
      <c r="J7372" s="145" t="b">
        <f>Proc[[#This Row],[Requested]]=Proc[[#This Row],[CurrentParent]]</f>
        <v>1</v>
      </c>
      <c r="K7372" s="153" t="str">
        <f>IF(Proc[[#This Row],[Author]]="Marcela Urrego",VLOOKUP(LEFT(Proc[[#This Row],[Requested]],1),Table3[#All],2,0),VLOOKUP(Proc[[#This Row],[Author]],Table4[],2,0))</f>
        <v>LS</v>
      </c>
      <c r="L7372" s="148" t="s">
        <v>7174</v>
      </c>
      <c r="M7372" s="140">
        <v>46065</v>
      </c>
      <c r="N7372" s="140"/>
      <c r="O7372" s="140"/>
      <c r="P7372" s="140" t="str">
        <f ca="1">IF(Proc[[#This Row],[DaysAgeing]]&gt;5,"yep","on track")</f>
        <v>yep</v>
      </c>
      <c r="Q7372" s="2">
        <f ca="1">IF(Proc[[#This Row],[DateClosed]]="",ABS(NETWORKDAYS(Proc[[#This Row],[DateOpened]],TODAY()))-1,ABS(NETWORKDAYS(Proc[[#This Row],[DateOpened]],Proc[[#This Row],[DateClosed]]))-1)</f>
        <v>36</v>
      </c>
      <c r="R7372" s="140" t="s">
        <v>488</v>
      </c>
      <c r="S7372" s="145"/>
      <c r="T7372" s="153">
        <v>7371</v>
      </c>
    </row>
    <row r="7373" spans="1:20" hidden="1">
      <c r="A7373" s="146" t="s">
        <v>7148</v>
      </c>
      <c r="B7373" s="153" t="str">
        <f>IFERROR(VLOOKUP(Proc[[#This Row],[App]],Table2[],3,0),"open")</f>
        <v>ok</v>
      </c>
      <c r="C7373" s="147" t="s">
        <v>369</v>
      </c>
      <c r="D7373" s="152" t="s">
        <v>7005</v>
      </c>
      <c r="E7373" s="152" t="s">
        <v>1359</v>
      </c>
      <c r="F7373" s="153" t="s">
        <v>1359</v>
      </c>
      <c r="G7373" s="146" t="s">
        <v>406</v>
      </c>
      <c r="H7373" s="145" t="str">
        <f>IF(Proc[[#This Row],[type]]="LFF (MDG-F)",MID(Proc[[#This Row],[Obj]],13,10),"")</f>
        <v>DE10B46400</v>
      </c>
      <c r="I7373" s="152"/>
      <c r="J7373" s="145" t="b">
        <f>Proc[[#This Row],[Requested]]=Proc[[#This Row],[CurrentParent]]</f>
        <v>1</v>
      </c>
      <c r="K7373" s="153" t="str">
        <f>IF(Proc[[#This Row],[Author]]="Marcela Urrego",VLOOKUP(LEFT(Proc[[#This Row],[Requested]],1),Table3[#All],2,0),VLOOKUP(Proc[[#This Row],[Author]],Table4[],2,0))</f>
        <v>LS</v>
      </c>
      <c r="L7373" s="148" t="s">
        <v>7174</v>
      </c>
      <c r="M7373" s="140">
        <v>46065</v>
      </c>
      <c r="N7373" s="140"/>
      <c r="O7373" s="140"/>
      <c r="P7373" s="140" t="str">
        <f ca="1">IF(Proc[[#This Row],[DaysAgeing]]&gt;5,"yep","on track")</f>
        <v>yep</v>
      </c>
      <c r="Q7373" s="2">
        <f ca="1">IF(Proc[[#This Row],[DateClosed]]="",ABS(NETWORKDAYS(Proc[[#This Row],[DateOpened]],TODAY()))-1,ABS(NETWORKDAYS(Proc[[#This Row],[DateOpened]],Proc[[#This Row],[DateClosed]]))-1)</f>
        <v>36</v>
      </c>
      <c r="R7373" s="140" t="s">
        <v>488</v>
      </c>
      <c r="S7373" s="145"/>
      <c r="T7373" s="153">
        <v>7372</v>
      </c>
    </row>
    <row r="7374" spans="1:20" hidden="1">
      <c r="A7374" s="146" t="s">
        <v>7148</v>
      </c>
      <c r="B7374" s="153" t="str">
        <f>IFERROR(VLOOKUP(Proc[[#This Row],[App]],Table2[],3,0),"open")</f>
        <v>ok</v>
      </c>
      <c r="C7374" s="146" t="s">
        <v>377</v>
      </c>
      <c r="D7374" s="152" t="s">
        <v>7006</v>
      </c>
      <c r="E7374" s="152" t="s">
        <v>1359</v>
      </c>
      <c r="F7374" s="153"/>
      <c r="G7374" s="146" t="s">
        <v>400</v>
      </c>
      <c r="H7374" s="145" t="str">
        <f>IF(Proc[[#This Row],[type]]="LFF (MDG-F)",MID(Proc[[#This Row],[Obj]],13,10),"")</f>
        <v/>
      </c>
      <c r="I7374" s="152"/>
      <c r="J7374" s="145" t="b">
        <f>Proc[[#This Row],[Requested]]=Proc[[#This Row],[CurrentParent]]</f>
        <v>0</v>
      </c>
      <c r="K7374" s="153" t="str">
        <f>IF(Proc[[#This Row],[Author]]="Marcela Urrego",VLOOKUP(LEFT(Proc[[#This Row],[Requested]],1),Table3[#All],2,0),VLOOKUP(Proc[[#This Row],[Author]],Table4[],2,0))</f>
        <v>LS</v>
      </c>
      <c r="L7374" s="148" t="s">
        <v>7174</v>
      </c>
      <c r="M7374" s="140">
        <v>46065</v>
      </c>
      <c r="N7374" s="140"/>
      <c r="O7374" s="140"/>
      <c r="P7374" s="140" t="str">
        <f ca="1">IF(Proc[[#This Row],[DaysAgeing]]&gt;5,"yep","on track")</f>
        <v>yep</v>
      </c>
      <c r="Q7374" s="2">
        <f ca="1">IF(Proc[[#This Row],[DateClosed]]="",ABS(NETWORKDAYS(Proc[[#This Row],[DateOpened]],TODAY()))-1,ABS(NETWORKDAYS(Proc[[#This Row],[DateOpened]],Proc[[#This Row],[DateClosed]]))-1)</f>
        <v>36</v>
      </c>
      <c r="R7374" s="140" t="s">
        <v>488</v>
      </c>
      <c r="S7374" s="145"/>
      <c r="T7374" s="153">
        <v>7373</v>
      </c>
    </row>
    <row r="7375" spans="1:20" hidden="1">
      <c r="A7375" s="146" t="s">
        <v>7148</v>
      </c>
      <c r="B7375" s="153" t="str">
        <f>IFERROR(VLOOKUP(Proc[[#This Row],[App]],Table2[],3,0),"open")</f>
        <v>ok</v>
      </c>
      <c r="C7375" s="146" t="s">
        <v>369</v>
      </c>
      <c r="D7375" s="152" t="s">
        <v>7007</v>
      </c>
      <c r="E7375" s="152" t="s">
        <v>1359</v>
      </c>
      <c r="F7375" s="153" t="s">
        <v>1359</v>
      </c>
      <c r="G7375" s="146" t="s">
        <v>400</v>
      </c>
      <c r="H7375" s="145" t="str">
        <f>IF(Proc[[#This Row],[type]]="LFF (MDG-F)",MID(Proc[[#This Row],[Obj]],13,10),"")</f>
        <v/>
      </c>
      <c r="I7375" s="152"/>
      <c r="J7375" s="145" t="b">
        <f>Proc[[#This Row],[Requested]]=Proc[[#This Row],[CurrentParent]]</f>
        <v>1</v>
      </c>
      <c r="K7375" s="153" t="str">
        <f>IF(Proc[[#This Row],[Author]]="Marcela Urrego",VLOOKUP(LEFT(Proc[[#This Row],[Requested]],1),Table3[#All],2,0),VLOOKUP(Proc[[#This Row],[Author]],Table4[],2,0))</f>
        <v>LS</v>
      </c>
      <c r="L7375" s="148" t="s">
        <v>7174</v>
      </c>
      <c r="M7375" s="140">
        <v>46065</v>
      </c>
      <c r="N7375" s="140"/>
      <c r="O7375" s="140"/>
      <c r="P7375" s="140" t="str">
        <f ca="1">IF(Proc[[#This Row],[DaysAgeing]]&gt;5,"yep","on track")</f>
        <v>yep</v>
      </c>
      <c r="Q7375" s="2">
        <f ca="1">IF(Proc[[#This Row],[DateClosed]]="",ABS(NETWORKDAYS(Proc[[#This Row],[DateOpened]],TODAY()))-1,ABS(NETWORKDAYS(Proc[[#This Row],[DateOpened]],Proc[[#This Row],[DateClosed]]))-1)</f>
        <v>36</v>
      </c>
      <c r="R7375" s="140" t="s">
        <v>488</v>
      </c>
      <c r="S7375" s="145"/>
      <c r="T7375" s="153">
        <v>7374</v>
      </c>
    </row>
    <row r="7376" spans="1:20" hidden="1">
      <c r="A7376" s="146" t="s">
        <v>7148</v>
      </c>
      <c r="B7376" s="145" t="str">
        <f>IFERROR(VLOOKUP(Proc[[#This Row],[App]],Table2[],3,0),"open")</f>
        <v>ok</v>
      </c>
      <c r="C7376" s="146" t="s">
        <v>369</v>
      </c>
      <c r="D7376" s="152" t="s">
        <v>7008</v>
      </c>
      <c r="E7376" s="152" t="s">
        <v>1359</v>
      </c>
      <c r="F7376" s="145" t="s">
        <v>1359</v>
      </c>
      <c r="G7376" s="146" t="s">
        <v>400</v>
      </c>
      <c r="H7376" s="145" t="str">
        <f>IF(Proc[[#This Row],[type]]="LFF (MDG-F)",MID(Proc[[#This Row],[Obj]],13,10),"")</f>
        <v/>
      </c>
      <c r="I7376" s="152"/>
      <c r="J7376" s="145" t="b">
        <f>Proc[[#This Row],[Requested]]=Proc[[#This Row],[CurrentParent]]</f>
        <v>1</v>
      </c>
      <c r="K7376" s="145" t="str">
        <f>IF(Proc[[#This Row],[Author]]="Marcela Urrego",VLOOKUP(LEFT(Proc[[#This Row],[Requested]],1),Table3[#All],2,0),VLOOKUP(Proc[[#This Row],[Author]],Table4[],2,0))</f>
        <v>LS</v>
      </c>
      <c r="L7376" s="148" t="s">
        <v>7174</v>
      </c>
      <c r="M7376" s="140">
        <v>46065</v>
      </c>
      <c r="N7376" s="140"/>
      <c r="O7376" s="140"/>
      <c r="P7376" s="140" t="str">
        <f ca="1">IF(Proc[[#This Row],[DaysAgeing]]&gt;5,"yep","on track")</f>
        <v>yep</v>
      </c>
      <c r="Q7376" s="2">
        <f ca="1">IF(Proc[[#This Row],[DateClosed]]="",ABS(NETWORKDAYS(Proc[[#This Row],[DateOpened]],TODAY()))-1,ABS(NETWORKDAYS(Proc[[#This Row],[DateOpened]],Proc[[#This Row],[DateClosed]]))-1)</f>
        <v>36</v>
      </c>
      <c r="R7376" s="140" t="s">
        <v>488</v>
      </c>
      <c r="S7376" s="145"/>
      <c r="T7376" s="153">
        <v>7375</v>
      </c>
    </row>
    <row r="7377" spans="1:20" hidden="1">
      <c r="A7377" s="146" t="s">
        <v>7148</v>
      </c>
      <c r="B7377" s="153" t="str">
        <f>IFERROR(VLOOKUP(Proc[[#This Row],[App]],Table2[],3,0),"open")</f>
        <v>ok</v>
      </c>
      <c r="C7377" s="146" t="s">
        <v>369</v>
      </c>
      <c r="D7377" s="152" t="s">
        <v>7009</v>
      </c>
      <c r="E7377" s="152" t="s">
        <v>1359</v>
      </c>
      <c r="F7377" s="153" t="s">
        <v>1359</v>
      </c>
      <c r="G7377" s="146" t="s">
        <v>400</v>
      </c>
      <c r="H7377" s="145" t="str">
        <f>IF(Proc[[#This Row],[type]]="LFF (MDG-F)",MID(Proc[[#This Row],[Obj]],13,10),"")</f>
        <v/>
      </c>
      <c r="I7377" s="152"/>
      <c r="J7377" s="145" t="b">
        <f>Proc[[#This Row],[Requested]]=Proc[[#This Row],[CurrentParent]]</f>
        <v>1</v>
      </c>
      <c r="K7377" s="153" t="str">
        <f>IF(Proc[[#This Row],[Author]]="Marcela Urrego",VLOOKUP(LEFT(Proc[[#This Row],[Requested]],1),Table3[#All],2,0),VLOOKUP(Proc[[#This Row],[Author]],Table4[],2,0))</f>
        <v>LS</v>
      </c>
      <c r="L7377" s="148" t="s">
        <v>7174</v>
      </c>
      <c r="M7377" s="140">
        <v>46065</v>
      </c>
      <c r="N7377" s="140"/>
      <c r="O7377" s="140"/>
      <c r="P7377" s="140" t="str">
        <f ca="1">IF(Proc[[#This Row],[DaysAgeing]]&gt;5,"yep","on track")</f>
        <v>yep</v>
      </c>
      <c r="Q7377" s="2">
        <f ca="1">IF(Proc[[#This Row],[DateClosed]]="",ABS(NETWORKDAYS(Proc[[#This Row],[DateOpened]],TODAY()))-1,ABS(NETWORKDAYS(Proc[[#This Row],[DateOpened]],Proc[[#This Row],[DateClosed]]))-1)</f>
        <v>36</v>
      </c>
      <c r="R7377" s="140" t="s">
        <v>488</v>
      </c>
      <c r="S7377" s="145"/>
      <c r="T7377" s="153">
        <v>7376</v>
      </c>
    </row>
    <row r="7378" spans="1:20" hidden="1">
      <c r="A7378" s="146" t="s">
        <v>7148</v>
      </c>
      <c r="B7378" s="153" t="str">
        <f>IFERROR(VLOOKUP(Proc[[#This Row],[App]],Table2[],3,0),"open")</f>
        <v>ok</v>
      </c>
      <c r="C7378" s="146" t="s">
        <v>377</v>
      </c>
      <c r="D7378" s="152" t="s">
        <v>7010</v>
      </c>
      <c r="E7378" s="152" t="s">
        <v>1359</v>
      </c>
      <c r="F7378" s="145"/>
      <c r="G7378" s="146" t="s">
        <v>400</v>
      </c>
      <c r="H7378" s="145" t="str">
        <f>IF(Proc[[#This Row],[type]]="LFF (MDG-F)",MID(Proc[[#This Row],[Obj]],13,10),"")</f>
        <v/>
      </c>
      <c r="I7378" s="152"/>
      <c r="J7378" s="145" t="b">
        <f>Proc[[#This Row],[Requested]]=Proc[[#This Row],[CurrentParent]]</f>
        <v>0</v>
      </c>
      <c r="K7378" s="153" t="str">
        <f>IF(Proc[[#This Row],[Author]]="Marcela Urrego",VLOOKUP(LEFT(Proc[[#This Row],[Requested]],1),Table3[#All],2,0),VLOOKUP(Proc[[#This Row],[Author]],Table4[],2,0))</f>
        <v>LS</v>
      </c>
      <c r="L7378" s="148" t="s">
        <v>7174</v>
      </c>
      <c r="M7378" s="140">
        <v>46065</v>
      </c>
      <c r="N7378" s="140"/>
      <c r="O7378" s="140"/>
      <c r="P7378" s="140" t="str">
        <f ca="1">IF(Proc[[#This Row],[DaysAgeing]]&gt;5,"yep","on track")</f>
        <v>yep</v>
      </c>
      <c r="Q7378" s="2">
        <f ca="1">IF(Proc[[#This Row],[DateClosed]]="",ABS(NETWORKDAYS(Proc[[#This Row],[DateOpened]],TODAY()))-1,ABS(NETWORKDAYS(Proc[[#This Row],[DateOpened]],Proc[[#This Row],[DateClosed]]))-1)</f>
        <v>36</v>
      </c>
      <c r="R7378" s="140" t="s">
        <v>488</v>
      </c>
      <c r="S7378" s="145"/>
      <c r="T7378" s="153">
        <v>7377</v>
      </c>
    </row>
    <row r="7379" spans="1:20" hidden="1">
      <c r="A7379" s="146" t="s">
        <v>7148</v>
      </c>
      <c r="B7379" s="153" t="str">
        <f>IFERROR(VLOOKUP(Proc[[#This Row],[App]],Table2[],3,0),"open")</f>
        <v>ok</v>
      </c>
      <c r="C7379" s="146" t="s">
        <v>369</v>
      </c>
      <c r="D7379" s="152" t="s">
        <v>7011</v>
      </c>
      <c r="E7379" s="152" t="s">
        <v>1359</v>
      </c>
      <c r="F7379" s="145" t="s">
        <v>1359</v>
      </c>
      <c r="G7379" s="146" t="s">
        <v>400</v>
      </c>
      <c r="H7379" s="145" t="str">
        <f>IF(Proc[[#This Row],[type]]="LFF (MDG-F)",MID(Proc[[#This Row],[Obj]],13,10),"")</f>
        <v/>
      </c>
      <c r="I7379" s="152"/>
      <c r="J7379" s="145" t="b">
        <f>Proc[[#This Row],[Requested]]=Proc[[#This Row],[CurrentParent]]</f>
        <v>1</v>
      </c>
      <c r="K7379" s="153" t="str">
        <f>IF(Proc[[#This Row],[Author]]="Marcela Urrego",VLOOKUP(LEFT(Proc[[#This Row],[Requested]],1),Table3[#All],2,0),VLOOKUP(Proc[[#This Row],[Author]],Table4[],2,0))</f>
        <v>LS</v>
      </c>
      <c r="L7379" s="148" t="s">
        <v>7174</v>
      </c>
      <c r="M7379" s="140">
        <v>46065</v>
      </c>
      <c r="N7379" s="140"/>
      <c r="O7379" s="140"/>
      <c r="P7379" s="140" t="str">
        <f ca="1">IF(Proc[[#This Row],[DaysAgeing]]&gt;5,"yep","on track")</f>
        <v>yep</v>
      </c>
      <c r="Q7379" s="2">
        <f ca="1">IF(Proc[[#This Row],[DateClosed]]="",ABS(NETWORKDAYS(Proc[[#This Row],[DateOpened]],TODAY()))-1,ABS(NETWORKDAYS(Proc[[#This Row],[DateOpened]],Proc[[#This Row],[DateClosed]]))-1)</f>
        <v>36</v>
      </c>
      <c r="R7379" s="140" t="s">
        <v>488</v>
      </c>
      <c r="S7379" s="145"/>
      <c r="T7379" s="153">
        <v>7378</v>
      </c>
    </row>
    <row r="7380" spans="1:20" hidden="1">
      <c r="A7380" s="146" t="s">
        <v>7148</v>
      </c>
      <c r="B7380" s="153" t="str">
        <f>IFERROR(VLOOKUP(Proc[[#This Row],[App]],Table2[],3,0),"open")</f>
        <v>ok</v>
      </c>
      <c r="C7380" s="146" t="s">
        <v>377</v>
      </c>
      <c r="D7380" s="152" t="s">
        <v>7012</v>
      </c>
      <c r="E7380" s="152" t="s">
        <v>1359</v>
      </c>
      <c r="F7380" s="153"/>
      <c r="G7380" s="146" t="s">
        <v>400</v>
      </c>
      <c r="H7380" s="145" t="str">
        <f>IF(Proc[[#This Row],[type]]="LFF (MDG-F)",MID(Proc[[#This Row],[Obj]],13,10),"")</f>
        <v/>
      </c>
      <c r="I7380" s="152"/>
      <c r="J7380" s="145" t="b">
        <f>Proc[[#This Row],[Requested]]=Proc[[#This Row],[CurrentParent]]</f>
        <v>0</v>
      </c>
      <c r="K7380" s="153" t="str">
        <f>IF(Proc[[#This Row],[Author]]="Marcela Urrego",VLOOKUP(LEFT(Proc[[#This Row],[Requested]],1),Table3[#All],2,0),VLOOKUP(Proc[[#This Row],[Author]],Table4[],2,0))</f>
        <v>LS</v>
      </c>
      <c r="L7380" s="148" t="s">
        <v>7174</v>
      </c>
      <c r="M7380" s="140">
        <v>46065</v>
      </c>
      <c r="N7380" s="140"/>
      <c r="O7380" s="140"/>
      <c r="P7380" s="140" t="str">
        <f ca="1">IF(Proc[[#This Row],[DaysAgeing]]&gt;5,"yep","on track")</f>
        <v>yep</v>
      </c>
      <c r="Q7380" s="2">
        <f ca="1">IF(Proc[[#This Row],[DateClosed]]="",ABS(NETWORKDAYS(Proc[[#This Row],[DateOpened]],TODAY()))-1,ABS(NETWORKDAYS(Proc[[#This Row],[DateOpened]],Proc[[#This Row],[DateClosed]]))-1)</f>
        <v>36</v>
      </c>
      <c r="R7380" s="140" t="s">
        <v>488</v>
      </c>
      <c r="S7380" s="145"/>
      <c r="T7380" s="153">
        <v>7379</v>
      </c>
    </row>
    <row r="7381" spans="1:20" hidden="1">
      <c r="A7381" s="146" t="s">
        <v>7148</v>
      </c>
      <c r="B7381" s="145" t="str">
        <f>IFERROR(VLOOKUP(Proc[[#This Row],[App]],Table2[],3,0),"open")</f>
        <v>ok</v>
      </c>
      <c r="C7381" s="146" t="s">
        <v>369</v>
      </c>
      <c r="D7381" s="152" t="s">
        <v>7013</v>
      </c>
      <c r="E7381" s="152" t="s">
        <v>1359</v>
      </c>
      <c r="F7381" s="145" t="s">
        <v>1359</v>
      </c>
      <c r="G7381" s="146" t="s">
        <v>400</v>
      </c>
      <c r="H7381" s="145" t="str">
        <f>IF(Proc[[#This Row],[type]]="LFF (MDG-F)",MID(Proc[[#This Row],[Obj]],13,10),"")</f>
        <v/>
      </c>
      <c r="I7381" s="152"/>
      <c r="J7381" s="145" t="b">
        <f>Proc[[#This Row],[Requested]]=Proc[[#This Row],[CurrentParent]]</f>
        <v>1</v>
      </c>
      <c r="K7381" s="145" t="str">
        <f>IF(Proc[[#This Row],[Author]]="Marcela Urrego",VLOOKUP(LEFT(Proc[[#This Row],[Requested]],1),Table3[#All],2,0),VLOOKUP(Proc[[#This Row],[Author]],Table4[],2,0))</f>
        <v>LS</v>
      </c>
      <c r="L7381" s="148" t="s">
        <v>7174</v>
      </c>
      <c r="M7381" s="140">
        <v>46065</v>
      </c>
      <c r="N7381" s="140"/>
      <c r="O7381" s="140"/>
      <c r="P7381" s="140" t="str">
        <f ca="1">IF(Proc[[#This Row],[DaysAgeing]]&gt;5,"yep","on track")</f>
        <v>yep</v>
      </c>
      <c r="Q7381" s="2">
        <f ca="1">IF(Proc[[#This Row],[DateClosed]]="",ABS(NETWORKDAYS(Proc[[#This Row],[DateOpened]],TODAY()))-1,ABS(NETWORKDAYS(Proc[[#This Row],[DateOpened]],Proc[[#This Row],[DateClosed]]))-1)</f>
        <v>36</v>
      </c>
      <c r="R7381" s="140" t="s">
        <v>488</v>
      </c>
      <c r="S7381" s="145"/>
      <c r="T7381" s="153">
        <v>7380</v>
      </c>
    </row>
    <row r="7382" spans="1:20" hidden="1">
      <c r="A7382" s="146" t="s">
        <v>7148</v>
      </c>
      <c r="B7382" s="145" t="str">
        <f>IFERROR(VLOOKUP(Proc[[#This Row],[App]],Table2[],3,0),"open")</f>
        <v>ok</v>
      </c>
      <c r="C7382" s="146" t="s">
        <v>369</v>
      </c>
      <c r="D7382" s="152" t="s">
        <v>7014</v>
      </c>
      <c r="E7382" s="152" t="s">
        <v>1359</v>
      </c>
      <c r="F7382" s="145" t="s">
        <v>1359</v>
      </c>
      <c r="G7382" s="146" t="s">
        <v>400</v>
      </c>
      <c r="H7382" s="145" t="str">
        <f>IF(Proc[[#This Row],[type]]="LFF (MDG-F)",MID(Proc[[#This Row],[Obj]],13,10),"")</f>
        <v/>
      </c>
      <c r="I7382" s="152"/>
      <c r="J7382" s="145" t="b">
        <f>Proc[[#This Row],[Requested]]=Proc[[#This Row],[CurrentParent]]</f>
        <v>1</v>
      </c>
      <c r="K7382" s="145" t="str">
        <f>IF(Proc[[#This Row],[Author]]="Marcela Urrego",VLOOKUP(LEFT(Proc[[#This Row],[Requested]],1),Table3[#All],2,0),VLOOKUP(Proc[[#This Row],[Author]],Table4[],2,0))</f>
        <v>LS</v>
      </c>
      <c r="L7382" s="148" t="s">
        <v>7174</v>
      </c>
      <c r="M7382" s="140">
        <v>46065</v>
      </c>
      <c r="N7382" s="140"/>
      <c r="O7382" s="140"/>
      <c r="P7382" s="140" t="str">
        <f ca="1">IF(Proc[[#This Row],[DaysAgeing]]&gt;5,"yep","on track")</f>
        <v>yep</v>
      </c>
      <c r="Q7382" s="2">
        <f ca="1">IF(Proc[[#This Row],[DateClosed]]="",ABS(NETWORKDAYS(Proc[[#This Row],[DateOpened]],TODAY()))-1,ABS(NETWORKDAYS(Proc[[#This Row],[DateOpened]],Proc[[#This Row],[DateClosed]]))-1)</f>
        <v>36</v>
      </c>
      <c r="R7382" s="140" t="s">
        <v>488</v>
      </c>
      <c r="S7382" s="145"/>
      <c r="T7382" s="153">
        <v>7381</v>
      </c>
    </row>
    <row r="7383" spans="1:20" hidden="1">
      <c r="A7383" s="146" t="s">
        <v>7148</v>
      </c>
      <c r="B7383" s="153" t="str">
        <f>IFERROR(VLOOKUP(Proc[[#This Row],[App]],Table2[],3,0),"open")</f>
        <v>ok</v>
      </c>
      <c r="C7383" s="146" t="s">
        <v>369</v>
      </c>
      <c r="D7383" s="152" t="s">
        <v>7015</v>
      </c>
      <c r="E7383" s="152" t="s">
        <v>1359</v>
      </c>
      <c r="F7383" s="145" t="s">
        <v>1359</v>
      </c>
      <c r="G7383" s="146" t="s">
        <v>400</v>
      </c>
      <c r="H7383" s="145" t="str">
        <f>IF(Proc[[#This Row],[type]]="LFF (MDG-F)",MID(Proc[[#This Row],[Obj]],13,10),"")</f>
        <v/>
      </c>
      <c r="I7383" s="152"/>
      <c r="J7383" s="145" t="b">
        <f>Proc[[#This Row],[Requested]]=Proc[[#This Row],[CurrentParent]]</f>
        <v>1</v>
      </c>
      <c r="K7383" s="153" t="str">
        <f>IF(Proc[[#This Row],[Author]]="Marcela Urrego",VLOOKUP(LEFT(Proc[[#This Row],[Requested]],1),Table3[#All],2,0),VLOOKUP(Proc[[#This Row],[Author]],Table4[],2,0))</f>
        <v>LS</v>
      </c>
      <c r="L7383" s="148" t="s">
        <v>7174</v>
      </c>
      <c r="M7383" s="140">
        <v>46065</v>
      </c>
      <c r="N7383" s="140"/>
      <c r="O7383" s="140"/>
      <c r="P7383" s="140" t="str">
        <f ca="1">IF(Proc[[#This Row],[DaysAgeing]]&gt;5,"yep","on track")</f>
        <v>yep</v>
      </c>
      <c r="Q7383" s="2">
        <f ca="1">IF(Proc[[#This Row],[DateClosed]]="",ABS(NETWORKDAYS(Proc[[#This Row],[DateOpened]],TODAY()))-1,ABS(NETWORKDAYS(Proc[[#This Row],[DateOpened]],Proc[[#This Row],[DateClosed]]))-1)</f>
        <v>36</v>
      </c>
      <c r="R7383" s="140" t="s">
        <v>488</v>
      </c>
      <c r="S7383" s="145"/>
      <c r="T7383" s="153">
        <v>7382</v>
      </c>
    </row>
    <row r="7384" spans="1:20" hidden="1">
      <c r="A7384" s="146" t="s">
        <v>7148</v>
      </c>
      <c r="B7384" s="153" t="str">
        <f>IFERROR(VLOOKUP(Proc[[#This Row],[App]],Table2[],3,0),"open")</f>
        <v>ok</v>
      </c>
      <c r="C7384" s="146" t="s">
        <v>369</v>
      </c>
      <c r="D7384" s="152" t="s">
        <v>7016</v>
      </c>
      <c r="E7384" s="152" t="s">
        <v>1359</v>
      </c>
      <c r="F7384" s="145" t="s">
        <v>1359</v>
      </c>
      <c r="G7384" s="146" t="s">
        <v>400</v>
      </c>
      <c r="H7384" s="145" t="str">
        <f>IF(Proc[[#This Row],[type]]="LFF (MDG-F)",MID(Proc[[#This Row],[Obj]],13,10),"")</f>
        <v/>
      </c>
      <c r="I7384" s="152"/>
      <c r="J7384" s="145" t="b">
        <f>Proc[[#This Row],[Requested]]=Proc[[#This Row],[CurrentParent]]</f>
        <v>1</v>
      </c>
      <c r="K7384" s="153" t="str">
        <f>IF(Proc[[#This Row],[Author]]="Marcela Urrego",VLOOKUP(LEFT(Proc[[#This Row],[Requested]],1),Table3[#All],2,0),VLOOKUP(Proc[[#This Row],[Author]],Table4[],2,0))</f>
        <v>LS</v>
      </c>
      <c r="L7384" s="148" t="s">
        <v>7174</v>
      </c>
      <c r="M7384" s="140">
        <v>46065</v>
      </c>
      <c r="N7384" s="140"/>
      <c r="O7384" s="140"/>
      <c r="P7384" s="140" t="str">
        <f ca="1">IF(Proc[[#This Row],[DaysAgeing]]&gt;5,"yep","on track")</f>
        <v>yep</v>
      </c>
      <c r="Q7384" s="2">
        <f ca="1">IF(Proc[[#This Row],[DateClosed]]="",ABS(NETWORKDAYS(Proc[[#This Row],[DateOpened]],TODAY()))-1,ABS(NETWORKDAYS(Proc[[#This Row],[DateOpened]],Proc[[#This Row],[DateClosed]]))-1)</f>
        <v>36</v>
      </c>
      <c r="R7384" s="140" t="s">
        <v>488</v>
      </c>
      <c r="S7384" s="145"/>
      <c r="T7384" s="153">
        <v>7383</v>
      </c>
    </row>
    <row r="7385" spans="1:20" hidden="1">
      <c r="A7385" s="146" t="s">
        <v>7148</v>
      </c>
      <c r="B7385" s="153" t="str">
        <f>IFERROR(VLOOKUP(Proc[[#This Row],[App]],Table2[],3,0),"open")</f>
        <v>ok</v>
      </c>
      <c r="C7385" s="146" t="s">
        <v>369</v>
      </c>
      <c r="D7385" s="152" t="s">
        <v>7017</v>
      </c>
      <c r="E7385" s="152" t="s">
        <v>1359</v>
      </c>
      <c r="F7385" s="145" t="s">
        <v>1359</v>
      </c>
      <c r="G7385" s="146" t="s">
        <v>400</v>
      </c>
      <c r="H7385" s="145" t="str">
        <f>IF(Proc[[#This Row],[type]]="LFF (MDG-F)",MID(Proc[[#This Row],[Obj]],13,10),"")</f>
        <v/>
      </c>
      <c r="I7385" s="152"/>
      <c r="J7385" s="145" t="b">
        <f>Proc[[#This Row],[Requested]]=Proc[[#This Row],[CurrentParent]]</f>
        <v>1</v>
      </c>
      <c r="K7385" s="153" t="str">
        <f>IF(Proc[[#This Row],[Author]]="Marcela Urrego",VLOOKUP(LEFT(Proc[[#This Row],[Requested]],1),Table3[#All],2,0),VLOOKUP(Proc[[#This Row],[Author]],Table4[],2,0))</f>
        <v>LS</v>
      </c>
      <c r="L7385" s="148" t="s">
        <v>7174</v>
      </c>
      <c r="M7385" s="140">
        <v>46065</v>
      </c>
      <c r="N7385" s="140"/>
      <c r="O7385" s="140"/>
      <c r="P7385" s="140" t="str">
        <f ca="1">IF(Proc[[#This Row],[DaysAgeing]]&gt;5,"yep","on track")</f>
        <v>yep</v>
      </c>
      <c r="Q7385" s="2">
        <f ca="1">IF(Proc[[#This Row],[DateClosed]]="",ABS(NETWORKDAYS(Proc[[#This Row],[DateOpened]],TODAY()))-1,ABS(NETWORKDAYS(Proc[[#This Row],[DateOpened]],Proc[[#This Row],[DateClosed]]))-1)</f>
        <v>36</v>
      </c>
      <c r="R7385" s="140" t="s">
        <v>488</v>
      </c>
      <c r="S7385" s="145"/>
      <c r="T7385" s="153">
        <v>7384</v>
      </c>
    </row>
    <row r="7386" spans="1:20" hidden="1">
      <c r="A7386" s="146" t="s">
        <v>7148</v>
      </c>
      <c r="B7386" s="153" t="str">
        <f>IFERROR(VLOOKUP(Proc[[#This Row],[App]],Table2[],3,0),"open")</f>
        <v>ok</v>
      </c>
      <c r="C7386" s="146" t="s">
        <v>369</v>
      </c>
      <c r="D7386" s="152" t="s">
        <v>5138</v>
      </c>
      <c r="E7386" s="152" t="s">
        <v>1359</v>
      </c>
      <c r="F7386" s="153" t="s">
        <v>1359</v>
      </c>
      <c r="G7386" s="146" t="s">
        <v>400</v>
      </c>
      <c r="H7386" s="145" t="str">
        <f>IF(Proc[[#This Row],[type]]="LFF (MDG-F)",MID(Proc[[#This Row],[Obj]],13,10),"")</f>
        <v/>
      </c>
      <c r="I7386" s="152"/>
      <c r="J7386" s="145" t="b">
        <f>Proc[[#This Row],[Requested]]=Proc[[#This Row],[CurrentParent]]</f>
        <v>1</v>
      </c>
      <c r="K7386" s="153" t="str">
        <f>IF(Proc[[#This Row],[Author]]="Marcela Urrego",VLOOKUP(LEFT(Proc[[#This Row],[Requested]],1),Table3[#All],2,0),VLOOKUP(Proc[[#This Row],[Author]],Table4[],2,0))</f>
        <v>LS</v>
      </c>
      <c r="L7386" s="148" t="s">
        <v>7174</v>
      </c>
      <c r="M7386" s="140">
        <v>46065</v>
      </c>
      <c r="N7386" s="140"/>
      <c r="O7386" s="140"/>
      <c r="P7386" s="140" t="str">
        <f ca="1">IF(Proc[[#This Row],[DaysAgeing]]&gt;5,"yep","on track")</f>
        <v>yep</v>
      </c>
      <c r="Q7386" s="2">
        <f ca="1">IF(Proc[[#This Row],[DateClosed]]="",ABS(NETWORKDAYS(Proc[[#This Row],[DateOpened]],TODAY()))-1,ABS(NETWORKDAYS(Proc[[#This Row],[DateOpened]],Proc[[#This Row],[DateClosed]]))-1)</f>
        <v>36</v>
      </c>
      <c r="R7386" s="140" t="s">
        <v>488</v>
      </c>
      <c r="S7386" s="145"/>
      <c r="T7386" s="153">
        <v>7385</v>
      </c>
    </row>
    <row r="7387" spans="1:20" hidden="1">
      <c r="A7387" s="146" t="s">
        <v>7148</v>
      </c>
      <c r="B7387" s="153" t="str">
        <f>IFERROR(VLOOKUP(Proc[[#This Row],[App]],Table2[],3,0),"open")</f>
        <v>ok</v>
      </c>
      <c r="C7387" s="146" t="s">
        <v>369</v>
      </c>
      <c r="D7387" s="152" t="s">
        <v>7018</v>
      </c>
      <c r="E7387" s="152" t="s">
        <v>7147</v>
      </c>
      <c r="F7387" s="153" t="s">
        <v>7147</v>
      </c>
      <c r="G7387" s="146" t="s">
        <v>400</v>
      </c>
      <c r="H7387" s="145" t="str">
        <f>IF(Proc[[#This Row],[type]]="LFF (MDG-F)",MID(Proc[[#This Row],[Obj]],13,10),"")</f>
        <v/>
      </c>
      <c r="I7387" s="152"/>
      <c r="J7387" s="145" t="b">
        <f>Proc[[#This Row],[Requested]]=Proc[[#This Row],[CurrentParent]]</f>
        <v>1</v>
      </c>
      <c r="K7387" s="153" t="str">
        <f>IF(Proc[[#This Row],[Author]]="Marcela Urrego",VLOOKUP(LEFT(Proc[[#This Row],[Requested]],1),Table3[#All],2,0),VLOOKUP(Proc[[#This Row],[Author]],Table4[],2,0))</f>
        <v>LS</v>
      </c>
      <c r="L7387" s="148" t="s">
        <v>7174</v>
      </c>
      <c r="M7387" s="140">
        <v>46065</v>
      </c>
      <c r="N7387" s="140"/>
      <c r="O7387" s="140"/>
      <c r="P7387" s="140" t="str">
        <f ca="1">IF(Proc[[#This Row],[DaysAgeing]]&gt;5,"yep","on track")</f>
        <v>yep</v>
      </c>
      <c r="Q7387" s="2">
        <f ca="1">IF(Proc[[#This Row],[DateClosed]]="",ABS(NETWORKDAYS(Proc[[#This Row],[DateOpened]],TODAY()))-1,ABS(NETWORKDAYS(Proc[[#This Row],[DateOpened]],Proc[[#This Row],[DateClosed]]))-1)</f>
        <v>36</v>
      </c>
      <c r="R7387" s="140" t="s">
        <v>488</v>
      </c>
      <c r="S7387" s="145"/>
      <c r="T7387" s="153">
        <v>7386</v>
      </c>
    </row>
    <row r="7388" spans="1:20" hidden="1">
      <c r="A7388" s="146" t="s">
        <v>7148</v>
      </c>
      <c r="B7388" s="153" t="str">
        <f>IFERROR(VLOOKUP(Proc[[#This Row],[App]],Table2[],3,0),"open")</f>
        <v>ok</v>
      </c>
      <c r="C7388" s="146" t="s">
        <v>369</v>
      </c>
      <c r="D7388" s="152" t="s">
        <v>7019</v>
      </c>
      <c r="E7388" s="152" t="s">
        <v>7147</v>
      </c>
      <c r="F7388" s="153" t="s">
        <v>7147</v>
      </c>
      <c r="G7388" s="146" t="s">
        <v>400</v>
      </c>
      <c r="H7388" s="145" t="str">
        <f>IF(Proc[[#This Row],[type]]="LFF (MDG-F)",MID(Proc[[#This Row],[Obj]],13,10),"")</f>
        <v/>
      </c>
      <c r="I7388" s="152"/>
      <c r="J7388" s="145" t="b">
        <f>Proc[[#This Row],[Requested]]=Proc[[#This Row],[CurrentParent]]</f>
        <v>1</v>
      </c>
      <c r="K7388" s="153" t="str">
        <f>IF(Proc[[#This Row],[Author]]="Marcela Urrego",VLOOKUP(LEFT(Proc[[#This Row],[Requested]],1),Table3[#All],2,0),VLOOKUP(Proc[[#This Row],[Author]],Table4[],2,0))</f>
        <v>LS</v>
      </c>
      <c r="L7388" s="148" t="s">
        <v>7174</v>
      </c>
      <c r="M7388" s="140">
        <v>46065</v>
      </c>
      <c r="N7388" s="140"/>
      <c r="O7388" s="140"/>
      <c r="P7388" s="140" t="str">
        <f ca="1">IF(Proc[[#This Row],[DaysAgeing]]&gt;5,"yep","on track")</f>
        <v>yep</v>
      </c>
      <c r="Q7388" s="2">
        <f ca="1">IF(Proc[[#This Row],[DateClosed]]="",ABS(NETWORKDAYS(Proc[[#This Row],[DateOpened]],TODAY()))-1,ABS(NETWORKDAYS(Proc[[#This Row],[DateOpened]],Proc[[#This Row],[DateClosed]]))-1)</f>
        <v>36</v>
      </c>
      <c r="R7388" s="140" t="s">
        <v>488</v>
      </c>
      <c r="S7388" s="145"/>
      <c r="T7388" s="153">
        <v>7387</v>
      </c>
    </row>
    <row r="7389" spans="1:20" hidden="1">
      <c r="A7389" s="146" t="s">
        <v>7148</v>
      </c>
      <c r="B7389" s="153" t="str">
        <f>IFERROR(VLOOKUP(Proc[[#This Row],[App]],Table2[],3,0),"open")</f>
        <v>ok</v>
      </c>
      <c r="C7389" s="147" t="s">
        <v>369</v>
      </c>
      <c r="D7389" s="152" t="s">
        <v>7020</v>
      </c>
      <c r="E7389" s="152" t="s">
        <v>7147</v>
      </c>
      <c r="F7389" s="153" t="s">
        <v>7147</v>
      </c>
      <c r="G7389" s="146" t="s">
        <v>406</v>
      </c>
      <c r="H7389" s="145" t="str">
        <f>IF(Proc[[#This Row],[type]]="LFF (MDG-F)",MID(Proc[[#This Row],[Obj]],13,10),"")</f>
        <v>DE10B49900</v>
      </c>
      <c r="I7389" s="152"/>
      <c r="J7389" s="145" t="b">
        <f>Proc[[#This Row],[Requested]]=Proc[[#This Row],[CurrentParent]]</f>
        <v>1</v>
      </c>
      <c r="K7389" s="153" t="str">
        <f>IF(Proc[[#This Row],[Author]]="Marcela Urrego",VLOOKUP(LEFT(Proc[[#This Row],[Requested]],1),Table3[#All],2,0),VLOOKUP(Proc[[#This Row],[Author]],Table4[],2,0))</f>
        <v>LS</v>
      </c>
      <c r="L7389" s="153" t="s">
        <v>7174</v>
      </c>
      <c r="M7389" s="140">
        <v>46065</v>
      </c>
      <c r="N7389" s="140"/>
      <c r="O7389" s="140"/>
      <c r="P7389" s="140" t="str">
        <f ca="1">IF(Proc[[#This Row],[DaysAgeing]]&gt;5,"yep","on track")</f>
        <v>yep</v>
      </c>
      <c r="Q7389" s="2">
        <f ca="1">IF(Proc[[#This Row],[DateClosed]]="",ABS(NETWORKDAYS(Proc[[#This Row],[DateOpened]],TODAY()))-1,ABS(NETWORKDAYS(Proc[[#This Row],[DateOpened]],Proc[[#This Row],[DateClosed]]))-1)</f>
        <v>36</v>
      </c>
      <c r="R7389" s="140" t="s">
        <v>488</v>
      </c>
      <c r="S7389" s="145"/>
      <c r="T7389" s="153">
        <v>7388</v>
      </c>
    </row>
    <row r="7390" spans="1:20" hidden="1">
      <c r="A7390" s="146" t="s">
        <v>7148</v>
      </c>
      <c r="B7390" s="145" t="str">
        <f>IFERROR(VLOOKUP(Proc[[#This Row],[App]],Table2[],3,0),"open")</f>
        <v>ok</v>
      </c>
      <c r="C7390" s="146" t="s">
        <v>377</v>
      </c>
      <c r="D7390" s="152" t="s">
        <v>7021</v>
      </c>
      <c r="E7390" s="152" t="s">
        <v>7147</v>
      </c>
      <c r="F7390" s="145"/>
      <c r="G7390" s="146" t="s">
        <v>400</v>
      </c>
      <c r="H7390" s="145" t="str">
        <f>IF(Proc[[#This Row],[type]]="LFF (MDG-F)",MID(Proc[[#This Row],[Obj]],13,10),"")</f>
        <v/>
      </c>
      <c r="I7390" s="152"/>
      <c r="J7390" s="145" t="b">
        <f>Proc[[#This Row],[Requested]]=Proc[[#This Row],[CurrentParent]]</f>
        <v>0</v>
      </c>
      <c r="K7390" s="145" t="str">
        <f>IF(Proc[[#This Row],[Author]]="Marcela Urrego",VLOOKUP(LEFT(Proc[[#This Row],[Requested]],1),Table3[#All],2,0),VLOOKUP(Proc[[#This Row],[Author]],Table4[],2,0))</f>
        <v>LS</v>
      </c>
      <c r="L7390" s="148" t="s">
        <v>7174</v>
      </c>
      <c r="M7390" s="140">
        <v>46065</v>
      </c>
      <c r="N7390" s="140"/>
      <c r="O7390" s="140"/>
      <c r="P7390" s="140" t="str">
        <f ca="1">IF(Proc[[#This Row],[DaysAgeing]]&gt;5,"yep","on track")</f>
        <v>yep</v>
      </c>
      <c r="Q7390" s="2">
        <f ca="1">IF(Proc[[#This Row],[DateClosed]]="",ABS(NETWORKDAYS(Proc[[#This Row],[DateOpened]],TODAY()))-1,ABS(NETWORKDAYS(Proc[[#This Row],[DateOpened]],Proc[[#This Row],[DateClosed]]))-1)</f>
        <v>36</v>
      </c>
      <c r="R7390" s="140" t="s">
        <v>488</v>
      </c>
      <c r="S7390" s="145"/>
      <c r="T7390" s="153">
        <v>7389</v>
      </c>
    </row>
    <row r="7391" spans="1:20" hidden="1">
      <c r="A7391" s="146" t="s">
        <v>7148</v>
      </c>
      <c r="B7391" s="153" t="str">
        <f>IFERROR(VLOOKUP(Proc[[#This Row],[App]],Table2[],3,0),"open")</f>
        <v>ok</v>
      </c>
      <c r="C7391" s="146" t="s">
        <v>369</v>
      </c>
      <c r="D7391" s="152" t="s">
        <v>7022</v>
      </c>
      <c r="E7391" s="152" t="s">
        <v>7147</v>
      </c>
      <c r="F7391" s="145" t="s">
        <v>7147</v>
      </c>
      <c r="G7391" s="146" t="s">
        <v>400</v>
      </c>
      <c r="H7391" s="145" t="str">
        <f>IF(Proc[[#This Row],[type]]="LFF (MDG-F)",MID(Proc[[#This Row],[Obj]],13,10),"")</f>
        <v/>
      </c>
      <c r="I7391" s="152"/>
      <c r="J7391" s="145" t="b">
        <f>Proc[[#This Row],[Requested]]=Proc[[#This Row],[CurrentParent]]</f>
        <v>1</v>
      </c>
      <c r="K7391" s="153" t="str">
        <f>IF(Proc[[#This Row],[Author]]="Marcela Urrego",VLOOKUP(LEFT(Proc[[#This Row],[Requested]],1),Table3[#All],2,0),VLOOKUP(Proc[[#This Row],[Author]],Table4[],2,0))</f>
        <v>LS</v>
      </c>
      <c r="L7391" s="148" t="s">
        <v>7174</v>
      </c>
      <c r="M7391" s="140">
        <v>46065</v>
      </c>
      <c r="N7391" s="140"/>
      <c r="O7391" s="140"/>
      <c r="P7391" s="140" t="str">
        <f ca="1">IF(Proc[[#This Row],[DaysAgeing]]&gt;5,"yep","on track")</f>
        <v>yep</v>
      </c>
      <c r="Q7391" s="2">
        <f ca="1">IF(Proc[[#This Row],[DateClosed]]="",ABS(NETWORKDAYS(Proc[[#This Row],[DateOpened]],TODAY()))-1,ABS(NETWORKDAYS(Proc[[#This Row],[DateOpened]],Proc[[#This Row],[DateClosed]]))-1)</f>
        <v>36</v>
      </c>
      <c r="R7391" s="140" t="s">
        <v>488</v>
      </c>
      <c r="S7391" s="145"/>
      <c r="T7391" s="153">
        <v>7390</v>
      </c>
    </row>
    <row r="7392" spans="1:20" hidden="1">
      <c r="A7392" s="146" t="s">
        <v>7148</v>
      </c>
      <c r="B7392" s="153" t="str">
        <f>IFERROR(VLOOKUP(Proc[[#This Row],[App]],Table2[],3,0),"open")</f>
        <v>ok</v>
      </c>
      <c r="C7392" s="146" t="s">
        <v>369</v>
      </c>
      <c r="D7392" s="152" t="s">
        <v>7023</v>
      </c>
      <c r="E7392" s="152" t="s">
        <v>7147</v>
      </c>
      <c r="F7392" s="145" t="s">
        <v>7147</v>
      </c>
      <c r="G7392" s="146" t="s">
        <v>400</v>
      </c>
      <c r="H7392" s="145" t="str">
        <f>IF(Proc[[#This Row],[type]]="LFF (MDG-F)",MID(Proc[[#This Row],[Obj]],13,10),"")</f>
        <v/>
      </c>
      <c r="I7392" s="152"/>
      <c r="J7392" s="145" t="b">
        <f>Proc[[#This Row],[Requested]]=Proc[[#This Row],[CurrentParent]]</f>
        <v>1</v>
      </c>
      <c r="K7392" s="153" t="str">
        <f>IF(Proc[[#This Row],[Author]]="Marcela Urrego",VLOOKUP(LEFT(Proc[[#This Row],[Requested]],1),Table3[#All],2,0),VLOOKUP(Proc[[#This Row],[Author]],Table4[],2,0))</f>
        <v>LS</v>
      </c>
      <c r="L7392" s="148" t="s">
        <v>7174</v>
      </c>
      <c r="M7392" s="140">
        <v>46065</v>
      </c>
      <c r="N7392" s="140"/>
      <c r="O7392" s="140"/>
      <c r="P7392" s="140" t="str">
        <f ca="1">IF(Proc[[#This Row],[DaysAgeing]]&gt;5,"yep","on track")</f>
        <v>yep</v>
      </c>
      <c r="Q7392" s="2">
        <f ca="1">IF(Proc[[#This Row],[DateClosed]]="",ABS(NETWORKDAYS(Proc[[#This Row],[DateOpened]],TODAY()))-1,ABS(NETWORKDAYS(Proc[[#This Row],[DateOpened]],Proc[[#This Row],[DateClosed]]))-1)</f>
        <v>36</v>
      </c>
      <c r="R7392" s="140" t="s">
        <v>488</v>
      </c>
      <c r="S7392" s="145"/>
      <c r="T7392" s="153">
        <v>7391</v>
      </c>
    </row>
    <row r="7393" spans="1:20" hidden="1">
      <c r="A7393" s="146" t="s">
        <v>7148</v>
      </c>
      <c r="B7393" s="145" t="str">
        <f>IFERROR(VLOOKUP(Proc[[#This Row],[App]],Table2[],3,0),"open")</f>
        <v>ok</v>
      </c>
      <c r="C7393" s="146" t="s">
        <v>377</v>
      </c>
      <c r="D7393" s="152" t="s">
        <v>7024</v>
      </c>
      <c r="E7393" s="152" t="s">
        <v>7147</v>
      </c>
      <c r="F7393" s="145"/>
      <c r="G7393" s="146" t="s">
        <v>400</v>
      </c>
      <c r="H7393" s="145" t="str">
        <f>IF(Proc[[#This Row],[type]]="LFF (MDG-F)",MID(Proc[[#This Row],[Obj]],13,10),"")</f>
        <v/>
      </c>
      <c r="I7393" s="152"/>
      <c r="J7393" s="145" t="b">
        <f>Proc[[#This Row],[Requested]]=Proc[[#This Row],[CurrentParent]]</f>
        <v>0</v>
      </c>
      <c r="K7393" s="145" t="str">
        <f>IF(Proc[[#This Row],[Author]]="Marcela Urrego",VLOOKUP(LEFT(Proc[[#This Row],[Requested]],1),Table3[#All],2,0),VLOOKUP(Proc[[#This Row],[Author]],Table4[],2,0))</f>
        <v>LS</v>
      </c>
      <c r="L7393" s="148" t="s">
        <v>7174</v>
      </c>
      <c r="M7393" s="140">
        <v>46065</v>
      </c>
      <c r="N7393" s="140"/>
      <c r="O7393" s="140"/>
      <c r="P7393" s="140" t="str">
        <f ca="1">IF(Proc[[#This Row],[DaysAgeing]]&gt;5,"yep","on track")</f>
        <v>yep</v>
      </c>
      <c r="Q7393" s="2">
        <f ca="1">IF(Proc[[#This Row],[DateClosed]]="",ABS(NETWORKDAYS(Proc[[#This Row],[DateOpened]],TODAY()))-1,ABS(NETWORKDAYS(Proc[[#This Row],[DateOpened]],Proc[[#This Row],[DateClosed]]))-1)</f>
        <v>36</v>
      </c>
      <c r="R7393" s="140" t="s">
        <v>488</v>
      </c>
      <c r="S7393" s="145"/>
      <c r="T7393" s="153">
        <v>7392</v>
      </c>
    </row>
    <row r="7394" spans="1:20" hidden="1">
      <c r="A7394" s="146" t="s">
        <v>7148</v>
      </c>
      <c r="B7394" s="145" t="str">
        <f>IFERROR(VLOOKUP(Proc[[#This Row],[App]],Table2[],3,0),"open")</f>
        <v>ok</v>
      </c>
      <c r="C7394" s="146" t="s">
        <v>369</v>
      </c>
      <c r="D7394" s="152" t="s">
        <v>7025</v>
      </c>
      <c r="E7394" s="152" t="s">
        <v>7147</v>
      </c>
      <c r="F7394" s="145" t="s">
        <v>7147</v>
      </c>
      <c r="G7394" s="146" t="s">
        <v>400</v>
      </c>
      <c r="H7394" s="145" t="str">
        <f>IF(Proc[[#This Row],[type]]="LFF (MDG-F)",MID(Proc[[#This Row],[Obj]],13,10),"")</f>
        <v/>
      </c>
      <c r="I7394" s="152"/>
      <c r="J7394" s="145" t="b">
        <f>Proc[[#This Row],[Requested]]=Proc[[#This Row],[CurrentParent]]</f>
        <v>1</v>
      </c>
      <c r="K7394" s="145" t="str">
        <f>IF(Proc[[#This Row],[Author]]="Marcela Urrego",VLOOKUP(LEFT(Proc[[#This Row],[Requested]],1),Table3[#All],2,0),VLOOKUP(Proc[[#This Row],[Author]],Table4[],2,0))</f>
        <v>LS</v>
      </c>
      <c r="L7394" s="148" t="s">
        <v>7174</v>
      </c>
      <c r="M7394" s="140">
        <v>46065</v>
      </c>
      <c r="N7394" s="140"/>
      <c r="O7394" s="140"/>
      <c r="P7394" s="140" t="str">
        <f ca="1">IF(Proc[[#This Row],[DaysAgeing]]&gt;5,"yep","on track")</f>
        <v>yep</v>
      </c>
      <c r="Q7394" s="2">
        <f ca="1">IF(Proc[[#This Row],[DateClosed]]="",ABS(NETWORKDAYS(Proc[[#This Row],[DateOpened]],TODAY()))-1,ABS(NETWORKDAYS(Proc[[#This Row],[DateOpened]],Proc[[#This Row],[DateClosed]]))-1)</f>
        <v>36</v>
      </c>
      <c r="R7394" s="140" t="s">
        <v>488</v>
      </c>
      <c r="S7394" s="145"/>
      <c r="T7394" s="153">
        <v>7393</v>
      </c>
    </row>
    <row r="7395" spans="1:20" hidden="1">
      <c r="A7395" s="146" t="s">
        <v>7148</v>
      </c>
      <c r="B7395" s="153" t="str">
        <f>IFERROR(VLOOKUP(Proc[[#This Row],[App]],Table2[],3,0),"open")</f>
        <v>ok</v>
      </c>
      <c r="C7395" s="147" t="s">
        <v>369</v>
      </c>
      <c r="D7395" s="152" t="s">
        <v>7026</v>
      </c>
      <c r="E7395" s="152" t="s">
        <v>7147</v>
      </c>
      <c r="F7395" s="153" t="s">
        <v>7147</v>
      </c>
      <c r="G7395" s="146" t="s">
        <v>406</v>
      </c>
      <c r="H7395" s="145" t="str">
        <f>IF(Proc[[#This Row],[type]]="LFF (MDG-F)",MID(Proc[[#This Row],[Obj]],13,10),"")</f>
        <v>1756L50030</v>
      </c>
      <c r="I7395" s="152"/>
      <c r="J7395" s="145" t="b">
        <f>Proc[[#This Row],[Requested]]=Proc[[#This Row],[CurrentParent]]</f>
        <v>1</v>
      </c>
      <c r="K7395" s="153" t="str">
        <f>IF(Proc[[#This Row],[Author]]="Marcela Urrego",VLOOKUP(LEFT(Proc[[#This Row],[Requested]],1),Table3[#All],2,0),VLOOKUP(Proc[[#This Row],[Author]],Table4[],2,0))</f>
        <v>LS</v>
      </c>
      <c r="L7395" s="148" t="s">
        <v>7174</v>
      </c>
      <c r="M7395" s="140">
        <v>46065</v>
      </c>
      <c r="N7395" s="140"/>
      <c r="O7395" s="140"/>
      <c r="P7395" s="140" t="str">
        <f ca="1">IF(Proc[[#This Row],[DaysAgeing]]&gt;5,"yep","on track")</f>
        <v>yep</v>
      </c>
      <c r="Q7395" s="2">
        <f ca="1">IF(Proc[[#This Row],[DateClosed]]="",ABS(NETWORKDAYS(Proc[[#This Row],[DateOpened]],TODAY()))-1,ABS(NETWORKDAYS(Proc[[#This Row],[DateOpened]],Proc[[#This Row],[DateClosed]]))-1)</f>
        <v>36</v>
      </c>
      <c r="R7395" s="140" t="s">
        <v>488</v>
      </c>
      <c r="S7395" s="145"/>
      <c r="T7395" s="153">
        <v>7394</v>
      </c>
    </row>
    <row r="7396" spans="1:20" hidden="1">
      <c r="A7396" s="146" t="s">
        <v>7148</v>
      </c>
      <c r="B7396" s="153" t="str">
        <f>IFERROR(VLOOKUP(Proc[[#This Row],[App]],Table2[],3,0),"open")</f>
        <v>ok</v>
      </c>
      <c r="C7396" s="146" t="s">
        <v>377</v>
      </c>
      <c r="D7396" s="152" t="s">
        <v>7027</v>
      </c>
      <c r="E7396" s="152" t="s">
        <v>7147</v>
      </c>
      <c r="F7396" s="153"/>
      <c r="G7396" s="146" t="s">
        <v>400</v>
      </c>
      <c r="H7396" s="145" t="str">
        <f>IF(Proc[[#This Row],[type]]="LFF (MDG-F)",MID(Proc[[#This Row],[Obj]],13,10),"")</f>
        <v/>
      </c>
      <c r="I7396" s="152"/>
      <c r="J7396" s="145" t="b">
        <f>Proc[[#This Row],[Requested]]=Proc[[#This Row],[CurrentParent]]</f>
        <v>0</v>
      </c>
      <c r="K7396" s="153" t="str">
        <f>IF(Proc[[#This Row],[Author]]="Marcela Urrego",VLOOKUP(LEFT(Proc[[#This Row],[Requested]],1),Table3[#All],2,0),VLOOKUP(Proc[[#This Row],[Author]],Table4[],2,0))</f>
        <v>LS</v>
      </c>
      <c r="L7396" s="148" t="s">
        <v>7174</v>
      </c>
      <c r="M7396" s="140">
        <v>46065</v>
      </c>
      <c r="N7396" s="140"/>
      <c r="O7396" s="140"/>
      <c r="P7396" s="140" t="str">
        <f ca="1">IF(Proc[[#This Row],[DaysAgeing]]&gt;5,"yep","on track")</f>
        <v>yep</v>
      </c>
      <c r="Q7396" s="2">
        <f ca="1">IF(Proc[[#This Row],[DateClosed]]="",ABS(NETWORKDAYS(Proc[[#This Row],[DateOpened]],TODAY()))-1,ABS(NETWORKDAYS(Proc[[#This Row],[DateOpened]],Proc[[#This Row],[DateClosed]]))-1)</f>
        <v>36</v>
      </c>
      <c r="R7396" s="140" t="s">
        <v>488</v>
      </c>
      <c r="S7396" s="145"/>
      <c r="T7396" s="153">
        <v>7395</v>
      </c>
    </row>
    <row r="7397" spans="1:20" hidden="1">
      <c r="A7397" s="146" t="s">
        <v>7148</v>
      </c>
      <c r="B7397" s="145" t="str">
        <f>IFERROR(VLOOKUP(Proc[[#This Row],[App]],Table2[],3,0),"open")</f>
        <v>ok</v>
      </c>
      <c r="C7397" s="146" t="s">
        <v>369</v>
      </c>
      <c r="D7397" s="152" t="s">
        <v>7028</v>
      </c>
      <c r="E7397" s="152" t="s">
        <v>7147</v>
      </c>
      <c r="F7397" s="145" t="s">
        <v>7147</v>
      </c>
      <c r="G7397" s="146" t="s">
        <v>400</v>
      </c>
      <c r="H7397" s="145" t="str">
        <f>IF(Proc[[#This Row],[type]]="LFF (MDG-F)",MID(Proc[[#This Row],[Obj]],13,10),"")</f>
        <v/>
      </c>
      <c r="I7397" s="152"/>
      <c r="J7397" s="145" t="b">
        <f>Proc[[#This Row],[Requested]]=Proc[[#This Row],[CurrentParent]]</f>
        <v>1</v>
      </c>
      <c r="K7397" s="145" t="str">
        <f>IF(Proc[[#This Row],[Author]]="Marcela Urrego",VLOOKUP(LEFT(Proc[[#This Row],[Requested]],1),Table3[#All],2,0),VLOOKUP(Proc[[#This Row],[Author]],Table4[],2,0))</f>
        <v>LS</v>
      </c>
      <c r="L7397" s="148" t="s">
        <v>7174</v>
      </c>
      <c r="M7397" s="140">
        <v>46065</v>
      </c>
      <c r="N7397" s="140"/>
      <c r="O7397" s="140"/>
      <c r="P7397" s="140" t="str">
        <f ca="1">IF(Proc[[#This Row],[DaysAgeing]]&gt;5,"yep","on track")</f>
        <v>yep</v>
      </c>
      <c r="Q7397" s="2">
        <f ca="1">IF(Proc[[#This Row],[DateClosed]]="",ABS(NETWORKDAYS(Proc[[#This Row],[DateOpened]],TODAY()))-1,ABS(NETWORKDAYS(Proc[[#This Row],[DateOpened]],Proc[[#This Row],[DateClosed]]))-1)</f>
        <v>36</v>
      </c>
      <c r="R7397" s="140" t="s">
        <v>488</v>
      </c>
      <c r="S7397" s="145"/>
      <c r="T7397" s="153">
        <v>7396</v>
      </c>
    </row>
    <row r="7398" spans="1:20" hidden="1">
      <c r="A7398" s="146" t="s">
        <v>7148</v>
      </c>
      <c r="B7398" s="153" t="str">
        <f>IFERROR(VLOOKUP(Proc[[#This Row],[App]],Table2[],3,0),"open")</f>
        <v>ok</v>
      </c>
      <c r="C7398" s="146" t="s">
        <v>369</v>
      </c>
      <c r="D7398" s="152" t="s">
        <v>7029</v>
      </c>
      <c r="E7398" s="152" t="s">
        <v>7147</v>
      </c>
      <c r="F7398" s="153" t="s">
        <v>7147</v>
      </c>
      <c r="G7398" s="146" t="s">
        <v>400</v>
      </c>
      <c r="H7398" s="145" t="str">
        <f>IF(Proc[[#This Row],[type]]="LFF (MDG-F)",MID(Proc[[#This Row],[Obj]],13,10),"")</f>
        <v/>
      </c>
      <c r="I7398" s="152"/>
      <c r="J7398" s="145" t="b">
        <f>Proc[[#This Row],[Requested]]=Proc[[#This Row],[CurrentParent]]</f>
        <v>1</v>
      </c>
      <c r="K7398" s="153" t="str">
        <f>IF(Proc[[#This Row],[Author]]="Marcela Urrego",VLOOKUP(LEFT(Proc[[#This Row],[Requested]],1),Table3[#All],2,0),VLOOKUP(Proc[[#This Row],[Author]],Table4[],2,0))</f>
        <v>LS</v>
      </c>
      <c r="L7398" s="148" t="s">
        <v>7174</v>
      </c>
      <c r="M7398" s="140">
        <v>46065</v>
      </c>
      <c r="N7398" s="140"/>
      <c r="O7398" s="140"/>
      <c r="P7398" s="140" t="str">
        <f ca="1">IF(Proc[[#This Row],[DaysAgeing]]&gt;5,"yep","on track")</f>
        <v>yep</v>
      </c>
      <c r="Q7398" s="2">
        <f ca="1">IF(Proc[[#This Row],[DateClosed]]="",ABS(NETWORKDAYS(Proc[[#This Row],[DateOpened]],TODAY()))-1,ABS(NETWORKDAYS(Proc[[#This Row],[DateOpened]],Proc[[#This Row],[DateClosed]]))-1)</f>
        <v>36</v>
      </c>
      <c r="R7398" s="140" t="s">
        <v>488</v>
      </c>
      <c r="S7398" s="145"/>
      <c r="T7398" s="153">
        <v>7397</v>
      </c>
    </row>
    <row r="7399" spans="1:20" hidden="1">
      <c r="A7399" s="146" t="s">
        <v>7148</v>
      </c>
      <c r="B7399" s="153" t="str">
        <f>IFERROR(VLOOKUP(Proc[[#This Row],[App]],Table2[],3,0),"open")</f>
        <v>ok</v>
      </c>
      <c r="C7399" s="146" t="s">
        <v>369</v>
      </c>
      <c r="D7399" s="152" t="s">
        <v>7030</v>
      </c>
      <c r="E7399" s="152" t="s">
        <v>7147</v>
      </c>
      <c r="F7399" s="145" t="s">
        <v>7147</v>
      </c>
      <c r="G7399" s="146" t="s">
        <v>400</v>
      </c>
      <c r="H7399" s="145" t="str">
        <f>IF(Proc[[#This Row],[type]]="LFF (MDG-F)",MID(Proc[[#This Row],[Obj]],13,10),"")</f>
        <v/>
      </c>
      <c r="I7399" s="152"/>
      <c r="J7399" s="145" t="b">
        <f>Proc[[#This Row],[Requested]]=Proc[[#This Row],[CurrentParent]]</f>
        <v>1</v>
      </c>
      <c r="K7399" s="153" t="str">
        <f>IF(Proc[[#This Row],[Author]]="Marcela Urrego",VLOOKUP(LEFT(Proc[[#This Row],[Requested]],1),Table3[#All],2,0),VLOOKUP(Proc[[#This Row],[Author]],Table4[],2,0))</f>
        <v>LS</v>
      </c>
      <c r="L7399" s="148" t="s">
        <v>7174</v>
      </c>
      <c r="M7399" s="140">
        <v>46065</v>
      </c>
      <c r="N7399" s="140"/>
      <c r="O7399" s="140"/>
      <c r="P7399" s="140" t="str">
        <f ca="1">IF(Proc[[#This Row],[DaysAgeing]]&gt;5,"yep","on track")</f>
        <v>yep</v>
      </c>
      <c r="Q7399" s="2">
        <f ca="1">IF(Proc[[#This Row],[DateClosed]]="",ABS(NETWORKDAYS(Proc[[#This Row],[DateOpened]],TODAY()))-1,ABS(NETWORKDAYS(Proc[[#This Row],[DateOpened]],Proc[[#This Row],[DateClosed]]))-1)</f>
        <v>36</v>
      </c>
      <c r="R7399" s="140" t="s">
        <v>488</v>
      </c>
      <c r="S7399" s="145"/>
      <c r="T7399" s="153">
        <v>7398</v>
      </c>
    </row>
    <row r="7400" spans="1:20" hidden="1">
      <c r="A7400" s="146" t="s">
        <v>7148</v>
      </c>
      <c r="B7400" s="153" t="str">
        <f>IFERROR(VLOOKUP(Proc[[#This Row],[App]],Table2[],3,0),"open")</f>
        <v>ok</v>
      </c>
      <c r="C7400" s="146" t="s">
        <v>369</v>
      </c>
      <c r="D7400" s="152" t="s">
        <v>7031</v>
      </c>
      <c r="E7400" s="152" t="s">
        <v>7147</v>
      </c>
      <c r="F7400" s="145" t="s">
        <v>7147</v>
      </c>
      <c r="G7400" s="146" t="s">
        <v>400</v>
      </c>
      <c r="H7400" s="145" t="str">
        <f>IF(Proc[[#This Row],[type]]="LFF (MDG-F)",MID(Proc[[#This Row],[Obj]],13,10),"")</f>
        <v/>
      </c>
      <c r="I7400" s="152"/>
      <c r="J7400" s="145" t="b">
        <f>Proc[[#This Row],[Requested]]=Proc[[#This Row],[CurrentParent]]</f>
        <v>1</v>
      </c>
      <c r="K7400" s="153" t="str">
        <f>IF(Proc[[#This Row],[Author]]="Marcela Urrego",VLOOKUP(LEFT(Proc[[#This Row],[Requested]],1),Table3[#All],2,0),VLOOKUP(Proc[[#This Row],[Author]],Table4[],2,0))</f>
        <v>LS</v>
      </c>
      <c r="L7400" s="148" t="s">
        <v>7174</v>
      </c>
      <c r="M7400" s="140">
        <v>46065</v>
      </c>
      <c r="N7400" s="140"/>
      <c r="O7400" s="140"/>
      <c r="P7400" s="140" t="str">
        <f ca="1">IF(Proc[[#This Row],[DaysAgeing]]&gt;5,"yep","on track")</f>
        <v>yep</v>
      </c>
      <c r="Q7400" s="2">
        <f ca="1">IF(Proc[[#This Row],[DateClosed]]="",ABS(NETWORKDAYS(Proc[[#This Row],[DateOpened]],TODAY()))-1,ABS(NETWORKDAYS(Proc[[#This Row],[DateOpened]],Proc[[#This Row],[DateClosed]]))-1)</f>
        <v>36</v>
      </c>
      <c r="R7400" s="140" t="s">
        <v>488</v>
      </c>
      <c r="S7400" s="145"/>
      <c r="T7400" s="153">
        <v>7399</v>
      </c>
    </row>
    <row r="7401" spans="1:20" hidden="1">
      <c r="A7401" s="146" t="s">
        <v>7148</v>
      </c>
      <c r="B7401" s="153" t="str">
        <f>IFERROR(VLOOKUP(Proc[[#This Row],[App]],Table2[],3,0),"open")</f>
        <v>ok</v>
      </c>
      <c r="C7401" s="146" t="s">
        <v>369</v>
      </c>
      <c r="D7401" s="152" t="s">
        <v>7032</v>
      </c>
      <c r="E7401" s="152" t="s">
        <v>7147</v>
      </c>
      <c r="F7401" s="145" t="s">
        <v>7147</v>
      </c>
      <c r="G7401" s="146" t="s">
        <v>400</v>
      </c>
      <c r="H7401" s="145" t="str">
        <f>IF(Proc[[#This Row],[type]]="LFF (MDG-F)",MID(Proc[[#This Row],[Obj]],13,10),"")</f>
        <v/>
      </c>
      <c r="I7401" s="152"/>
      <c r="J7401" s="145" t="b">
        <f>Proc[[#This Row],[Requested]]=Proc[[#This Row],[CurrentParent]]</f>
        <v>1</v>
      </c>
      <c r="K7401" s="153" t="str">
        <f>IF(Proc[[#This Row],[Author]]="Marcela Urrego",VLOOKUP(LEFT(Proc[[#This Row],[Requested]],1),Table3[#All],2,0),VLOOKUP(Proc[[#This Row],[Author]],Table4[],2,0))</f>
        <v>LS</v>
      </c>
      <c r="L7401" s="148" t="s">
        <v>7174</v>
      </c>
      <c r="M7401" s="140">
        <v>46065</v>
      </c>
      <c r="N7401" s="140"/>
      <c r="O7401" s="140"/>
      <c r="P7401" s="140" t="str">
        <f ca="1">IF(Proc[[#This Row],[DaysAgeing]]&gt;5,"yep","on track")</f>
        <v>yep</v>
      </c>
      <c r="Q7401" s="2">
        <f ca="1">IF(Proc[[#This Row],[DateClosed]]="",ABS(NETWORKDAYS(Proc[[#This Row],[DateOpened]],TODAY()))-1,ABS(NETWORKDAYS(Proc[[#This Row],[DateOpened]],Proc[[#This Row],[DateClosed]]))-1)</f>
        <v>36</v>
      </c>
      <c r="R7401" s="140" t="s">
        <v>488</v>
      </c>
      <c r="S7401" s="145"/>
      <c r="T7401" s="153">
        <v>7400</v>
      </c>
    </row>
    <row r="7402" spans="1:20" hidden="1">
      <c r="A7402" s="146" t="s">
        <v>7148</v>
      </c>
      <c r="B7402" s="153" t="str">
        <f>IFERROR(VLOOKUP(Proc[[#This Row],[App]],Table2[],3,0),"open")</f>
        <v>ok</v>
      </c>
      <c r="C7402" s="146" t="s">
        <v>369</v>
      </c>
      <c r="D7402" s="152" t="s">
        <v>7033</v>
      </c>
      <c r="E7402" s="152" t="s">
        <v>7147</v>
      </c>
      <c r="F7402" s="145" t="s">
        <v>7147</v>
      </c>
      <c r="G7402" s="146" t="s">
        <v>400</v>
      </c>
      <c r="H7402" s="145" t="str">
        <f>IF(Proc[[#This Row],[type]]="LFF (MDG-F)",MID(Proc[[#This Row],[Obj]],13,10),"")</f>
        <v/>
      </c>
      <c r="I7402" s="152"/>
      <c r="J7402" s="145" t="b">
        <f>Proc[[#This Row],[Requested]]=Proc[[#This Row],[CurrentParent]]</f>
        <v>1</v>
      </c>
      <c r="K7402" s="153" t="str">
        <f>IF(Proc[[#This Row],[Author]]="Marcela Urrego",VLOOKUP(LEFT(Proc[[#This Row],[Requested]],1),Table3[#All],2,0),VLOOKUP(Proc[[#This Row],[Author]],Table4[],2,0))</f>
        <v>LS</v>
      </c>
      <c r="L7402" s="148" t="s">
        <v>7174</v>
      </c>
      <c r="M7402" s="140">
        <v>46065</v>
      </c>
      <c r="N7402" s="140"/>
      <c r="O7402" s="140"/>
      <c r="P7402" s="140" t="str">
        <f ca="1">IF(Proc[[#This Row],[DaysAgeing]]&gt;5,"yep","on track")</f>
        <v>yep</v>
      </c>
      <c r="Q7402" s="2">
        <f ca="1">IF(Proc[[#This Row],[DateClosed]]="",ABS(NETWORKDAYS(Proc[[#This Row],[DateOpened]],TODAY()))-1,ABS(NETWORKDAYS(Proc[[#This Row],[DateOpened]],Proc[[#This Row],[DateClosed]]))-1)</f>
        <v>36</v>
      </c>
      <c r="R7402" s="140" t="s">
        <v>488</v>
      </c>
      <c r="S7402" s="145"/>
      <c r="T7402" s="153">
        <v>7401</v>
      </c>
    </row>
    <row r="7403" spans="1:20" hidden="1">
      <c r="A7403" s="146" t="s">
        <v>7148</v>
      </c>
      <c r="B7403" s="145" t="str">
        <f>IFERROR(VLOOKUP(Proc[[#This Row],[App]],Table2[],3,0),"open")</f>
        <v>ok</v>
      </c>
      <c r="C7403" s="146" t="s">
        <v>369</v>
      </c>
      <c r="D7403" s="152" t="s">
        <v>7034</v>
      </c>
      <c r="E7403" s="152" t="s">
        <v>7147</v>
      </c>
      <c r="F7403" s="145" t="s">
        <v>7147</v>
      </c>
      <c r="G7403" s="146" t="s">
        <v>400</v>
      </c>
      <c r="H7403" s="145" t="str">
        <f>IF(Proc[[#This Row],[type]]="LFF (MDG-F)",MID(Proc[[#This Row],[Obj]],13,10),"")</f>
        <v/>
      </c>
      <c r="I7403" s="152"/>
      <c r="J7403" s="145" t="b">
        <f>Proc[[#This Row],[Requested]]=Proc[[#This Row],[CurrentParent]]</f>
        <v>1</v>
      </c>
      <c r="K7403" s="145" t="str">
        <f>IF(Proc[[#This Row],[Author]]="Marcela Urrego",VLOOKUP(LEFT(Proc[[#This Row],[Requested]],1),Table3[#All],2,0),VLOOKUP(Proc[[#This Row],[Author]],Table4[],2,0))</f>
        <v>LS</v>
      </c>
      <c r="L7403" s="148" t="s">
        <v>7174</v>
      </c>
      <c r="M7403" s="140">
        <v>46065</v>
      </c>
      <c r="N7403" s="140"/>
      <c r="O7403" s="140"/>
      <c r="P7403" s="140" t="str">
        <f ca="1">IF(Proc[[#This Row],[DaysAgeing]]&gt;5,"yep","on track")</f>
        <v>yep</v>
      </c>
      <c r="Q7403" s="2">
        <f ca="1">IF(Proc[[#This Row],[DateClosed]]="",ABS(NETWORKDAYS(Proc[[#This Row],[DateOpened]],TODAY()))-1,ABS(NETWORKDAYS(Proc[[#This Row],[DateOpened]],Proc[[#This Row],[DateClosed]]))-1)</f>
        <v>36</v>
      </c>
      <c r="R7403" s="140" t="s">
        <v>488</v>
      </c>
      <c r="S7403" s="145"/>
      <c r="T7403" s="153">
        <v>7402</v>
      </c>
    </row>
    <row r="7404" spans="1:20" hidden="1">
      <c r="A7404" s="146" t="s">
        <v>7148</v>
      </c>
      <c r="B7404" s="153" t="str">
        <f>IFERROR(VLOOKUP(Proc[[#This Row],[App]],Table2[],3,0),"open")</f>
        <v>ok</v>
      </c>
      <c r="C7404" s="146" t="s">
        <v>369</v>
      </c>
      <c r="D7404" s="152" t="s">
        <v>7035</v>
      </c>
      <c r="E7404" s="152" t="s">
        <v>7147</v>
      </c>
      <c r="F7404" s="145" t="s">
        <v>7147</v>
      </c>
      <c r="G7404" s="146" t="s">
        <v>400</v>
      </c>
      <c r="H7404" s="145" t="str">
        <f>IF(Proc[[#This Row],[type]]="LFF (MDG-F)",MID(Proc[[#This Row],[Obj]],13,10),"")</f>
        <v/>
      </c>
      <c r="I7404" s="152"/>
      <c r="J7404" s="145" t="b">
        <f>Proc[[#This Row],[Requested]]=Proc[[#This Row],[CurrentParent]]</f>
        <v>1</v>
      </c>
      <c r="K7404" s="153" t="str">
        <f>IF(Proc[[#This Row],[Author]]="Marcela Urrego",VLOOKUP(LEFT(Proc[[#This Row],[Requested]],1),Table3[#All],2,0),VLOOKUP(Proc[[#This Row],[Author]],Table4[],2,0))</f>
        <v>LS</v>
      </c>
      <c r="L7404" s="148" t="s">
        <v>7174</v>
      </c>
      <c r="M7404" s="140">
        <v>46065</v>
      </c>
      <c r="N7404" s="140"/>
      <c r="O7404" s="140"/>
      <c r="P7404" s="140" t="str">
        <f ca="1">IF(Proc[[#This Row],[DaysAgeing]]&gt;5,"yep","on track")</f>
        <v>yep</v>
      </c>
      <c r="Q7404" s="2">
        <f ca="1">IF(Proc[[#This Row],[DateClosed]]="",ABS(NETWORKDAYS(Proc[[#This Row],[DateOpened]],TODAY()))-1,ABS(NETWORKDAYS(Proc[[#This Row],[DateOpened]],Proc[[#This Row],[DateClosed]]))-1)</f>
        <v>36</v>
      </c>
      <c r="R7404" s="140" t="s">
        <v>488</v>
      </c>
      <c r="S7404" s="145"/>
      <c r="T7404" s="153">
        <v>7403</v>
      </c>
    </row>
    <row r="7405" spans="1:20" hidden="1">
      <c r="A7405" s="146" t="s">
        <v>7148</v>
      </c>
      <c r="B7405" s="145" t="str">
        <f>IFERROR(VLOOKUP(Proc[[#This Row],[App]],Table2[],3,0),"open")</f>
        <v>ok</v>
      </c>
      <c r="C7405" s="146" t="s">
        <v>369</v>
      </c>
      <c r="D7405" s="152" t="s">
        <v>7036</v>
      </c>
      <c r="E7405" s="152" t="s">
        <v>7147</v>
      </c>
      <c r="F7405" s="145" t="s">
        <v>7147</v>
      </c>
      <c r="G7405" s="146" t="s">
        <v>400</v>
      </c>
      <c r="H7405" s="145" t="str">
        <f>IF(Proc[[#This Row],[type]]="LFF (MDG-F)",MID(Proc[[#This Row],[Obj]],13,10),"")</f>
        <v/>
      </c>
      <c r="I7405" s="152"/>
      <c r="J7405" s="145" t="b">
        <f>Proc[[#This Row],[Requested]]=Proc[[#This Row],[CurrentParent]]</f>
        <v>1</v>
      </c>
      <c r="K7405" s="145" t="str">
        <f>IF(Proc[[#This Row],[Author]]="Marcela Urrego",VLOOKUP(LEFT(Proc[[#This Row],[Requested]],1),Table3[#All],2,0),VLOOKUP(Proc[[#This Row],[Author]],Table4[],2,0))</f>
        <v>LS</v>
      </c>
      <c r="L7405" s="148" t="s">
        <v>7174</v>
      </c>
      <c r="M7405" s="140">
        <v>46065</v>
      </c>
      <c r="N7405" s="140"/>
      <c r="O7405" s="140"/>
      <c r="P7405" s="140" t="str">
        <f ca="1">IF(Proc[[#This Row],[DaysAgeing]]&gt;5,"yep","on track")</f>
        <v>yep</v>
      </c>
      <c r="Q7405" s="2">
        <f ca="1">IF(Proc[[#This Row],[DateClosed]]="",ABS(NETWORKDAYS(Proc[[#This Row],[DateOpened]],TODAY()))-1,ABS(NETWORKDAYS(Proc[[#This Row],[DateOpened]],Proc[[#This Row],[DateClosed]]))-1)</f>
        <v>36</v>
      </c>
      <c r="R7405" s="140" t="s">
        <v>488</v>
      </c>
      <c r="S7405" s="145"/>
      <c r="T7405" s="153">
        <v>7404</v>
      </c>
    </row>
    <row r="7406" spans="1:20" hidden="1">
      <c r="A7406" s="146" t="s">
        <v>7148</v>
      </c>
      <c r="B7406" s="153" t="str">
        <f>IFERROR(VLOOKUP(Proc[[#This Row],[App]],Table2[],3,0),"open")</f>
        <v>ok</v>
      </c>
      <c r="C7406" s="152" t="s">
        <v>369</v>
      </c>
      <c r="D7406" s="152" t="s">
        <v>7037</v>
      </c>
      <c r="E7406" s="152" t="s">
        <v>7147</v>
      </c>
      <c r="F7406" s="153" t="s">
        <v>7147</v>
      </c>
      <c r="G7406" s="146" t="s">
        <v>400</v>
      </c>
      <c r="H7406" s="145" t="str">
        <f>IF(Proc[[#This Row],[type]]="LFF (MDG-F)",MID(Proc[[#This Row],[Obj]],13,10),"")</f>
        <v/>
      </c>
      <c r="I7406" s="152"/>
      <c r="J7406" s="145" t="b">
        <f>Proc[[#This Row],[Requested]]=Proc[[#This Row],[CurrentParent]]</f>
        <v>1</v>
      </c>
      <c r="K7406" s="153" t="str">
        <f>IF(Proc[[#This Row],[Author]]="Marcela Urrego",VLOOKUP(LEFT(Proc[[#This Row],[Requested]],1),Table3[#All],2,0),VLOOKUP(Proc[[#This Row],[Author]],Table4[],2,0))</f>
        <v>LS</v>
      </c>
      <c r="L7406" s="148" t="s">
        <v>7174</v>
      </c>
      <c r="M7406" s="140">
        <v>46065</v>
      </c>
      <c r="N7406" s="140"/>
      <c r="O7406" s="140"/>
      <c r="P7406" s="140" t="str">
        <f ca="1">IF(Proc[[#This Row],[DaysAgeing]]&gt;5,"yep","on track")</f>
        <v>yep</v>
      </c>
      <c r="Q7406" s="2">
        <f ca="1">IF(Proc[[#This Row],[DateClosed]]="",ABS(NETWORKDAYS(Proc[[#This Row],[DateOpened]],TODAY()))-1,ABS(NETWORKDAYS(Proc[[#This Row],[DateOpened]],Proc[[#This Row],[DateClosed]]))-1)</f>
        <v>36</v>
      </c>
      <c r="R7406" s="140" t="s">
        <v>488</v>
      </c>
      <c r="S7406" s="145"/>
      <c r="T7406" s="153">
        <v>7405</v>
      </c>
    </row>
    <row r="7407" spans="1:20" hidden="1">
      <c r="A7407" s="146" t="s">
        <v>7148</v>
      </c>
      <c r="B7407" s="153" t="str">
        <f>IFERROR(VLOOKUP(Proc[[#This Row],[App]],Table2[],3,0),"open")</f>
        <v>ok</v>
      </c>
      <c r="C7407" s="146" t="s">
        <v>369</v>
      </c>
      <c r="D7407" s="152" t="s">
        <v>7038</v>
      </c>
      <c r="E7407" s="152" t="s">
        <v>7147</v>
      </c>
      <c r="F7407" s="145" t="s">
        <v>7147</v>
      </c>
      <c r="G7407" s="146" t="s">
        <v>400</v>
      </c>
      <c r="H7407" s="145" t="str">
        <f>IF(Proc[[#This Row],[type]]="LFF (MDG-F)",MID(Proc[[#This Row],[Obj]],13,10),"")</f>
        <v/>
      </c>
      <c r="I7407" s="152"/>
      <c r="J7407" s="145" t="b">
        <f>Proc[[#This Row],[Requested]]=Proc[[#This Row],[CurrentParent]]</f>
        <v>1</v>
      </c>
      <c r="K7407" s="153" t="str">
        <f>IF(Proc[[#This Row],[Author]]="Marcela Urrego",VLOOKUP(LEFT(Proc[[#This Row],[Requested]],1),Table3[#All],2,0),VLOOKUP(Proc[[#This Row],[Author]],Table4[],2,0))</f>
        <v>LS</v>
      </c>
      <c r="L7407" s="148" t="s">
        <v>7174</v>
      </c>
      <c r="M7407" s="140">
        <v>46065</v>
      </c>
      <c r="N7407" s="140"/>
      <c r="O7407" s="140"/>
      <c r="P7407" s="140" t="str">
        <f ca="1">IF(Proc[[#This Row],[DaysAgeing]]&gt;5,"yep","on track")</f>
        <v>yep</v>
      </c>
      <c r="Q7407" s="2">
        <f ca="1">IF(Proc[[#This Row],[DateClosed]]="",ABS(NETWORKDAYS(Proc[[#This Row],[DateOpened]],TODAY()))-1,ABS(NETWORKDAYS(Proc[[#This Row],[DateOpened]],Proc[[#This Row],[DateClosed]]))-1)</f>
        <v>36</v>
      </c>
      <c r="R7407" s="140" t="s">
        <v>488</v>
      </c>
      <c r="S7407" s="145"/>
      <c r="T7407" s="153">
        <v>7406</v>
      </c>
    </row>
    <row r="7408" spans="1:20" hidden="1">
      <c r="A7408" s="146" t="s">
        <v>7148</v>
      </c>
      <c r="B7408" s="145" t="str">
        <f>IFERROR(VLOOKUP(Proc[[#This Row],[App]],Table2[],3,0),"open")</f>
        <v>ok</v>
      </c>
      <c r="C7408" s="146" t="s">
        <v>369</v>
      </c>
      <c r="D7408" s="152" t="s">
        <v>7039</v>
      </c>
      <c r="E7408" s="152" t="s">
        <v>7147</v>
      </c>
      <c r="F7408" s="145" t="s">
        <v>7147</v>
      </c>
      <c r="G7408" s="146" t="s">
        <v>400</v>
      </c>
      <c r="H7408" s="145" t="str">
        <f>IF(Proc[[#This Row],[type]]="LFF (MDG-F)",MID(Proc[[#This Row],[Obj]],13,10),"")</f>
        <v/>
      </c>
      <c r="I7408" s="152"/>
      <c r="J7408" s="145" t="b">
        <f>Proc[[#This Row],[Requested]]=Proc[[#This Row],[CurrentParent]]</f>
        <v>1</v>
      </c>
      <c r="K7408" s="145" t="str">
        <f>IF(Proc[[#This Row],[Author]]="Marcela Urrego",VLOOKUP(LEFT(Proc[[#This Row],[Requested]],1),Table3[#All],2,0),VLOOKUP(Proc[[#This Row],[Author]],Table4[],2,0))</f>
        <v>LS</v>
      </c>
      <c r="L7408" s="148" t="s">
        <v>7174</v>
      </c>
      <c r="M7408" s="140">
        <v>46065</v>
      </c>
      <c r="N7408" s="140"/>
      <c r="O7408" s="140"/>
      <c r="P7408" s="140" t="str">
        <f ca="1">IF(Proc[[#This Row],[DaysAgeing]]&gt;5,"yep","on track")</f>
        <v>yep</v>
      </c>
      <c r="Q7408" s="2">
        <f ca="1">IF(Proc[[#This Row],[DateClosed]]="",ABS(NETWORKDAYS(Proc[[#This Row],[DateOpened]],TODAY()))-1,ABS(NETWORKDAYS(Proc[[#This Row],[DateOpened]],Proc[[#This Row],[DateClosed]]))-1)</f>
        <v>36</v>
      </c>
      <c r="R7408" s="140" t="s">
        <v>488</v>
      </c>
      <c r="S7408" s="145"/>
      <c r="T7408" s="153">
        <v>7407</v>
      </c>
    </row>
    <row r="7409" spans="1:20" hidden="1">
      <c r="A7409" s="146" t="s">
        <v>7148</v>
      </c>
      <c r="B7409" s="153" t="str">
        <f>IFERROR(VLOOKUP(Proc[[#This Row],[App]],Table2[],3,0),"open")</f>
        <v>ok</v>
      </c>
      <c r="C7409" s="146" t="s">
        <v>369</v>
      </c>
      <c r="D7409" s="152" t="s">
        <v>7040</v>
      </c>
      <c r="E7409" s="152" t="s">
        <v>7147</v>
      </c>
      <c r="F7409" s="153" t="s">
        <v>7147</v>
      </c>
      <c r="G7409" s="146" t="s">
        <v>400</v>
      </c>
      <c r="H7409" s="145" t="str">
        <f>IF(Proc[[#This Row],[type]]="LFF (MDG-F)",MID(Proc[[#This Row],[Obj]],13,10),"")</f>
        <v/>
      </c>
      <c r="I7409" s="152"/>
      <c r="J7409" s="145" t="b">
        <f>Proc[[#This Row],[Requested]]=Proc[[#This Row],[CurrentParent]]</f>
        <v>1</v>
      </c>
      <c r="K7409" s="153" t="str">
        <f>IF(Proc[[#This Row],[Author]]="Marcela Urrego",VLOOKUP(LEFT(Proc[[#This Row],[Requested]],1),Table3[#All],2,0),VLOOKUP(Proc[[#This Row],[Author]],Table4[],2,0))</f>
        <v>LS</v>
      </c>
      <c r="L7409" s="148" t="s">
        <v>7174</v>
      </c>
      <c r="M7409" s="140">
        <v>46065</v>
      </c>
      <c r="N7409" s="140"/>
      <c r="O7409" s="140"/>
      <c r="P7409" s="140" t="str">
        <f ca="1">IF(Proc[[#This Row],[DaysAgeing]]&gt;5,"yep","on track")</f>
        <v>yep</v>
      </c>
      <c r="Q7409" s="2">
        <f ca="1">IF(Proc[[#This Row],[DateClosed]]="",ABS(NETWORKDAYS(Proc[[#This Row],[DateOpened]],TODAY()))-1,ABS(NETWORKDAYS(Proc[[#This Row],[DateOpened]],Proc[[#This Row],[DateClosed]]))-1)</f>
        <v>36</v>
      </c>
      <c r="R7409" s="140" t="s">
        <v>488</v>
      </c>
      <c r="S7409" s="145"/>
      <c r="T7409" s="153">
        <v>7408</v>
      </c>
    </row>
    <row r="7410" spans="1:20" hidden="1">
      <c r="A7410" s="146" t="s">
        <v>7148</v>
      </c>
      <c r="B7410" s="153" t="str">
        <f>IFERROR(VLOOKUP(Proc[[#This Row],[App]],Table2[],3,0),"open")</f>
        <v>ok</v>
      </c>
      <c r="C7410" s="146" t="s">
        <v>369</v>
      </c>
      <c r="D7410" s="152" t="s">
        <v>7041</v>
      </c>
      <c r="E7410" s="152" t="s">
        <v>7147</v>
      </c>
      <c r="F7410" s="153" t="s">
        <v>7147</v>
      </c>
      <c r="G7410" s="146" t="s">
        <v>400</v>
      </c>
      <c r="H7410" s="145" t="str">
        <f>IF(Proc[[#This Row],[type]]="LFF (MDG-F)",MID(Proc[[#This Row],[Obj]],13,10),"")</f>
        <v/>
      </c>
      <c r="I7410" s="152"/>
      <c r="J7410" s="145" t="b">
        <f>Proc[[#This Row],[Requested]]=Proc[[#This Row],[CurrentParent]]</f>
        <v>1</v>
      </c>
      <c r="K7410" s="153" t="str">
        <f>IF(Proc[[#This Row],[Author]]="Marcela Urrego",VLOOKUP(LEFT(Proc[[#This Row],[Requested]],1),Table3[#All],2,0),VLOOKUP(Proc[[#This Row],[Author]],Table4[],2,0))</f>
        <v>LS</v>
      </c>
      <c r="L7410" s="148" t="s">
        <v>7174</v>
      </c>
      <c r="M7410" s="140">
        <v>46065</v>
      </c>
      <c r="N7410" s="140"/>
      <c r="O7410" s="140"/>
      <c r="P7410" s="140" t="str">
        <f ca="1">IF(Proc[[#This Row],[DaysAgeing]]&gt;5,"yep","on track")</f>
        <v>yep</v>
      </c>
      <c r="Q7410" s="2">
        <f ca="1">IF(Proc[[#This Row],[DateClosed]]="",ABS(NETWORKDAYS(Proc[[#This Row],[DateOpened]],TODAY()))-1,ABS(NETWORKDAYS(Proc[[#This Row],[DateOpened]],Proc[[#This Row],[DateClosed]]))-1)</f>
        <v>36</v>
      </c>
      <c r="R7410" s="140" t="s">
        <v>488</v>
      </c>
      <c r="S7410" s="145"/>
      <c r="T7410" s="153">
        <v>7409</v>
      </c>
    </row>
    <row r="7411" spans="1:20" hidden="1">
      <c r="A7411" s="146" t="s">
        <v>7148</v>
      </c>
      <c r="B7411" s="145" t="str">
        <f>IFERROR(VLOOKUP(Proc[[#This Row],[App]],Table2[],3,0),"open")</f>
        <v>ok</v>
      </c>
      <c r="C7411" s="146" t="s">
        <v>369</v>
      </c>
      <c r="D7411" s="152" t="s">
        <v>7042</v>
      </c>
      <c r="E7411" s="152" t="s">
        <v>7147</v>
      </c>
      <c r="F7411" s="145" t="s">
        <v>7147</v>
      </c>
      <c r="G7411" s="146" t="s">
        <v>400</v>
      </c>
      <c r="H7411" s="145" t="str">
        <f>IF(Proc[[#This Row],[type]]="LFF (MDG-F)",MID(Proc[[#This Row],[Obj]],13,10),"")</f>
        <v/>
      </c>
      <c r="I7411" s="152"/>
      <c r="J7411" s="145" t="b">
        <f>Proc[[#This Row],[Requested]]=Proc[[#This Row],[CurrentParent]]</f>
        <v>1</v>
      </c>
      <c r="K7411" s="145" t="str">
        <f>IF(Proc[[#This Row],[Author]]="Marcela Urrego",VLOOKUP(LEFT(Proc[[#This Row],[Requested]],1),Table3[#All],2,0),VLOOKUP(Proc[[#This Row],[Author]],Table4[],2,0))</f>
        <v>LS</v>
      </c>
      <c r="L7411" s="148" t="s">
        <v>7174</v>
      </c>
      <c r="M7411" s="140">
        <v>46065</v>
      </c>
      <c r="N7411" s="140"/>
      <c r="O7411" s="140"/>
      <c r="P7411" s="140" t="str">
        <f ca="1">IF(Proc[[#This Row],[DaysAgeing]]&gt;5,"yep","on track")</f>
        <v>yep</v>
      </c>
      <c r="Q7411" s="2">
        <f ca="1">IF(Proc[[#This Row],[DateClosed]]="",ABS(NETWORKDAYS(Proc[[#This Row],[DateOpened]],TODAY()))-1,ABS(NETWORKDAYS(Proc[[#This Row],[DateOpened]],Proc[[#This Row],[DateClosed]]))-1)</f>
        <v>36</v>
      </c>
      <c r="R7411" s="140" t="s">
        <v>488</v>
      </c>
      <c r="S7411" s="145"/>
      <c r="T7411" s="153">
        <v>7410</v>
      </c>
    </row>
    <row r="7412" spans="1:20" hidden="1">
      <c r="A7412" s="146" t="s">
        <v>7148</v>
      </c>
      <c r="B7412" s="153" t="str">
        <f>IFERROR(VLOOKUP(Proc[[#This Row],[App]],Table2[],3,0),"open")</f>
        <v>ok</v>
      </c>
      <c r="C7412" s="146" t="s">
        <v>369</v>
      </c>
      <c r="D7412" s="152" t="s">
        <v>7043</v>
      </c>
      <c r="E7412" s="152" t="s">
        <v>7147</v>
      </c>
      <c r="F7412" s="153" t="s">
        <v>7147</v>
      </c>
      <c r="G7412" s="146" t="s">
        <v>400</v>
      </c>
      <c r="H7412" s="145" t="str">
        <f>IF(Proc[[#This Row],[type]]="LFF (MDG-F)",MID(Proc[[#This Row],[Obj]],13,10),"")</f>
        <v/>
      </c>
      <c r="I7412" s="152"/>
      <c r="J7412" s="145" t="b">
        <f>Proc[[#This Row],[Requested]]=Proc[[#This Row],[CurrentParent]]</f>
        <v>1</v>
      </c>
      <c r="K7412" s="153" t="str">
        <f>IF(Proc[[#This Row],[Author]]="Marcela Urrego",VLOOKUP(LEFT(Proc[[#This Row],[Requested]],1),Table3[#All],2,0),VLOOKUP(Proc[[#This Row],[Author]],Table4[],2,0))</f>
        <v>LS</v>
      </c>
      <c r="L7412" s="148" t="s">
        <v>7174</v>
      </c>
      <c r="M7412" s="140">
        <v>46065</v>
      </c>
      <c r="N7412" s="140"/>
      <c r="O7412" s="140"/>
      <c r="P7412" s="140" t="str">
        <f ca="1">IF(Proc[[#This Row],[DaysAgeing]]&gt;5,"yep","on track")</f>
        <v>yep</v>
      </c>
      <c r="Q7412" s="2">
        <f ca="1">IF(Proc[[#This Row],[DateClosed]]="",ABS(NETWORKDAYS(Proc[[#This Row],[DateOpened]],TODAY()))-1,ABS(NETWORKDAYS(Proc[[#This Row],[DateOpened]],Proc[[#This Row],[DateClosed]]))-1)</f>
        <v>36</v>
      </c>
      <c r="R7412" s="140" t="s">
        <v>488</v>
      </c>
      <c r="S7412" s="145"/>
      <c r="T7412" s="153">
        <v>7411</v>
      </c>
    </row>
    <row r="7413" spans="1:20" hidden="1">
      <c r="A7413" s="146" t="s">
        <v>7148</v>
      </c>
      <c r="B7413" s="153" t="str">
        <f>IFERROR(VLOOKUP(Proc[[#This Row],[App]],Table2[],3,0),"open")</f>
        <v>ok</v>
      </c>
      <c r="C7413" s="146" t="s">
        <v>369</v>
      </c>
      <c r="D7413" s="152" t="s">
        <v>7044</v>
      </c>
      <c r="E7413" s="152" t="s">
        <v>7147</v>
      </c>
      <c r="F7413" s="153" t="s">
        <v>7147</v>
      </c>
      <c r="G7413" s="146" t="s">
        <v>400</v>
      </c>
      <c r="H7413" s="145" t="str">
        <f>IF(Proc[[#This Row],[type]]="LFF (MDG-F)",MID(Proc[[#This Row],[Obj]],13,10),"")</f>
        <v/>
      </c>
      <c r="I7413" s="152"/>
      <c r="J7413" s="145" t="b">
        <f>Proc[[#This Row],[Requested]]=Proc[[#This Row],[CurrentParent]]</f>
        <v>1</v>
      </c>
      <c r="K7413" s="153" t="str">
        <f>IF(Proc[[#This Row],[Author]]="Marcela Urrego",VLOOKUP(LEFT(Proc[[#This Row],[Requested]],1),Table3[#All],2,0),VLOOKUP(Proc[[#This Row],[Author]],Table4[],2,0))</f>
        <v>LS</v>
      </c>
      <c r="L7413" s="148" t="s">
        <v>7174</v>
      </c>
      <c r="M7413" s="140">
        <v>46065</v>
      </c>
      <c r="N7413" s="140"/>
      <c r="O7413" s="140"/>
      <c r="P7413" s="140" t="str">
        <f ca="1">IF(Proc[[#This Row],[DaysAgeing]]&gt;5,"yep","on track")</f>
        <v>yep</v>
      </c>
      <c r="Q7413" s="2">
        <f ca="1">IF(Proc[[#This Row],[DateClosed]]="",ABS(NETWORKDAYS(Proc[[#This Row],[DateOpened]],TODAY()))-1,ABS(NETWORKDAYS(Proc[[#This Row],[DateOpened]],Proc[[#This Row],[DateClosed]]))-1)</f>
        <v>36</v>
      </c>
      <c r="R7413" s="140" t="s">
        <v>488</v>
      </c>
      <c r="S7413" s="145"/>
      <c r="T7413" s="153">
        <v>7412</v>
      </c>
    </row>
    <row r="7414" spans="1:20" hidden="1">
      <c r="A7414" s="146" t="s">
        <v>7148</v>
      </c>
      <c r="B7414" s="153" t="str">
        <f>IFERROR(VLOOKUP(Proc[[#This Row],[App]],Table2[],3,0),"open")</f>
        <v>ok</v>
      </c>
      <c r="C7414" s="146" t="s">
        <v>377</v>
      </c>
      <c r="D7414" s="152" t="s">
        <v>7045</v>
      </c>
      <c r="E7414" s="152" t="s">
        <v>7147</v>
      </c>
      <c r="F7414" s="153" t="s">
        <v>7150</v>
      </c>
      <c r="G7414" s="146" t="s">
        <v>400</v>
      </c>
      <c r="H7414" s="145" t="str">
        <f>IF(Proc[[#This Row],[type]]="LFF (MDG-F)",MID(Proc[[#This Row],[Obj]],13,10),"")</f>
        <v/>
      </c>
      <c r="I7414" s="152"/>
      <c r="J7414" s="145" t="b">
        <f>Proc[[#This Row],[Requested]]=Proc[[#This Row],[CurrentParent]]</f>
        <v>0</v>
      </c>
      <c r="K7414" s="153" t="str">
        <f>IF(Proc[[#This Row],[Author]]="Marcela Urrego",VLOOKUP(LEFT(Proc[[#This Row],[Requested]],1),Table3[#All],2,0),VLOOKUP(Proc[[#This Row],[Author]],Table4[],2,0))</f>
        <v>LS</v>
      </c>
      <c r="L7414" s="148" t="s">
        <v>7174</v>
      </c>
      <c r="M7414" s="140">
        <v>46065</v>
      </c>
      <c r="N7414" s="140"/>
      <c r="O7414" s="140"/>
      <c r="P7414" s="140" t="str">
        <f ca="1">IF(Proc[[#This Row],[DaysAgeing]]&gt;5,"yep","on track")</f>
        <v>yep</v>
      </c>
      <c r="Q7414" s="2">
        <f ca="1">IF(Proc[[#This Row],[DateClosed]]="",ABS(NETWORKDAYS(Proc[[#This Row],[DateOpened]],TODAY()))-1,ABS(NETWORKDAYS(Proc[[#This Row],[DateOpened]],Proc[[#This Row],[DateClosed]]))-1)</f>
        <v>36</v>
      </c>
      <c r="R7414" s="140" t="s">
        <v>488</v>
      </c>
      <c r="S7414" s="145"/>
      <c r="T7414" s="153">
        <v>7413</v>
      </c>
    </row>
    <row r="7415" spans="1:20" hidden="1">
      <c r="A7415" s="146" t="s">
        <v>7148</v>
      </c>
      <c r="B7415" s="153" t="str">
        <f>IFERROR(VLOOKUP(Proc[[#This Row],[App]],Table2[],3,0),"open")</f>
        <v>ok</v>
      </c>
      <c r="C7415" s="146" t="s">
        <v>377</v>
      </c>
      <c r="D7415" s="152" t="s">
        <v>7046</v>
      </c>
      <c r="E7415" s="152" t="s">
        <v>7147</v>
      </c>
      <c r="F7415" s="145" t="s">
        <v>7151</v>
      </c>
      <c r="G7415" s="146" t="s">
        <v>400</v>
      </c>
      <c r="H7415" s="145" t="str">
        <f>IF(Proc[[#This Row],[type]]="LFF (MDG-F)",MID(Proc[[#This Row],[Obj]],13,10),"")</f>
        <v/>
      </c>
      <c r="I7415" s="152"/>
      <c r="J7415" s="145" t="b">
        <f>Proc[[#This Row],[Requested]]=Proc[[#This Row],[CurrentParent]]</f>
        <v>0</v>
      </c>
      <c r="K7415" s="153" t="str">
        <f>IF(Proc[[#This Row],[Author]]="Marcela Urrego",VLOOKUP(LEFT(Proc[[#This Row],[Requested]],1),Table3[#All],2,0),VLOOKUP(Proc[[#This Row],[Author]],Table4[],2,0))</f>
        <v>LS</v>
      </c>
      <c r="L7415" s="148" t="s">
        <v>7174</v>
      </c>
      <c r="M7415" s="140">
        <v>46065</v>
      </c>
      <c r="N7415" s="140"/>
      <c r="O7415" s="140"/>
      <c r="P7415" s="140" t="str">
        <f ca="1">IF(Proc[[#This Row],[DaysAgeing]]&gt;5,"yep","on track")</f>
        <v>yep</v>
      </c>
      <c r="Q7415" s="2">
        <f ca="1">IF(Proc[[#This Row],[DateClosed]]="",ABS(NETWORKDAYS(Proc[[#This Row],[DateOpened]],TODAY()))-1,ABS(NETWORKDAYS(Proc[[#This Row],[DateOpened]],Proc[[#This Row],[DateClosed]]))-1)</f>
        <v>36</v>
      </c>
      <c r="R7415" s="140" t="s">
        <v>488</v>
      </c>
      <c r="S7415" s="145"/>
      <c r="T7415" s="153">
        <v>7414</v>
      </c>
    </row>
    <row r="7416" spans="1:20" hidden="1">
      <c r="A7416" s="146" t="s">
        <v>7148</v>
      </c>
      <c r="B7416" s="153" t="str">
        <f>IFERROR(VLOOKUP(Proc[[#This Row],[App]],Table2[],3,0),"open")</f>
        <v>ok</v>
      </c>
      <c r="C7416" s="146" t="s">
        <v>369</v>
      </c>
      <c r="D7416" s="152" t="s">
        <v>7047</v>
      </c>
      <c r="E7416" s="152" t="s">
        <v>1359</v>
      </c>
      <c r="F7416" s="145" t="s">
        <v>1359</v>
      </c>
      <c r="G7416" s="146" t="s">
        <v>400</v>
      </c>
      <c r="H7416" s="145" t="str">
        <f>IF(Proc[[#This Row],[type]]="LFF (MDG-F)",MID(Proc[[#This Row],[Obj]],13,10),"")</f>
        <v/>
      </c>
      <c r="I7416" s="152"/>
      <c r="J7416" s="145" t="b">
        <f>Proc[[#This Row],[Requested]]=Proc[[#This Row],[CurrentParent]]</f>
        <v>1</v>
      </c>
      <c r="K7416" s="153" t="str">
        <f>IF(Proc[[#This Row],[Author]]="Marcela Urrego",VLOOKUP(LEFT(Proc[[#This Row],[Requested]],1),Table3[#All],2,0),VLOOKUP(Proc[[#This Row],[Author]],Table4[],2,0))</f>
        <v>LS</v>
      </c>
      <c r="L7416" s="148" t="s">
        <v>7174</v>
      </c>
      <c r="M7416" s="140">
        <v>46065</v>
      </c>
      <c r="N7416" s="140"/>
      <c r="O7416" s="140"/>
      <c r="P7416" s="140" t="str">
        <f ca="1">IF(Proc[[#This Row],[DaysAgeing]]&gt;5,"yep","on track")</f>
        <v>yep</v>
      </c>
      <c r="Q7416" s="2">
        <f ca="1">IF(Proc[[#This Row],[DateClosed]]="",ABS(NETWORKDAYS(Proc[[#This Row],[DateOpened]],TODAY()))-1,ABS(NETWORKDAYS(Proc[[#This Row],[DateOpened]],Proc[[#This Row],[DateClosed]]))-1)</f>
        <v>36</v>
      </c>
      <c r="R7416" s="140" t="s">
        <v>488</v>
      </c>
      <c r="S7416" s="145"/>
      <c r="T7416" s="153">
        <v>7415</v>
      </c>
    </row>
    <row r="7417" spans="1:20" hidden="1">
      <c r="A7417" s="146" t="s">
        <v>7148</v>
      </c>
      <c r="B7417" s="153" t="str">
        <f>IFERROR(VLOOKUP(Proc[[#This Row],[App]],Table2[],3,0),"open")</f>
        <v>ok</v>
      </c>
      <c r="C7417" s="146" t="s">
        <v>369</v>
      </c>
      <c r="D7417" s="152" t="s">
        <v>7048</v>
      </c>
      <c r="E7417" s="152" t="s">
        <v>1359</v>
      </c>
      <c r="F7417" s="145" t="s">
        <v>1359</v>
      </c>
      <c r="G7417" s="146" t="s">
        <v>400</v>
      </c>
      <c r="H7417" s="145" t="str">
        <f>IF(Proc[[#This Row],[type]]="LFF (MDG-F)",MID(Proc[[#This Row],[Obj]],13,10),"")</f>
        <v/>
      </c>
      <c r="I7417" s="152"/>
      <c r="J7417" s="145" t="b">
        <f>Proc[[#This Row],[Requested]]=Proc[[#This Row],[CurrentParent]]</f>
        <v>1</v>
      </c>
      <c r="K7417" s="153" t="str">
        <f>IF(Proc[[#This Row],[Author]]="Marcela Urrego",VLOOKUP(LEFT(Proc[[#This Row],[Requested]],1),Table3[#All],2,0),VLOOKUP(Proc[[#This Row],[Author]],Table4[],2,0))</f>
        <v>LS</v>
      </c>
      <c r="L7417" s="148" t="s">
        <v>7174</v>
      </c>
      <c r="M7417" s="140">
        <v>46065</v>
      </c>
      <c r="N7417" s="140"/>
      <c r="O7417" s="140"/>
      <c r="P7417" s="140" t="str">
        <f ca="1">IF(Proc[[#This Row],[DaysAgeing]]&gt;5,"yep","on track")</f>
        <v>yep</v>
      </c>
      <c r="Q7417" s="2">
        <f ca="1">IF(Proc[[#This Row],[DateClosed]]="",ABS(NETWORKDAYS(Proc[[#This Row],[DateOpened]],TODAY()))-1,ABS(NETWORKDAYS(Proc[[#This Row],[DateOpened]],Proc[[#This Row],[DateClosed]]))-1)</f>
        <v>36</v>
      </c>
      <c r="R7417" s="140" t="s">
        <v>488</v>
      </c>
      <c r="S7417" s="145"/>
      <c r="T7417" s="153">
        <v>7416</v>
      </c>
    </row>
    <row r="7418" spans="1:20" hidden="1">
      <c r="A7418" s="146" t="s">
        <v>7148</v>
      </c>
      <c r="B7418" s="153" t="str">
        <f>IFERROR(VLOOKUP(Proc[[#This Row],[App]],Table2[],3,0),"open")</f>
        <v>ok</v>
      </c>
      <c r="C7418" s="146" t="s">
        <v>369</v>
      </c>
      <c r="D7418" s="152" t="s">
        <v>7049</v>
      </c>
      <c r="E7418" s="152" t="s">
        <v>1359</v>
      </c>
      <c r="F7418" s="145" t="s">
        <v>1359</v>
      </c>
      <c r="G7418" s="146" t="s">
        <v>400</v>
      </c>
      <c r="H7418" s="145" t="str">
        <f>IF(Proc[[#This Row],[type]]="LFF (MDG-F)",MID(Proc[[#This Row],[Obj]],13,10),"")</f>
        <v/>
      </c>
      <c r="I7418" s="152"/>
      <c r="J7418" s="145" t="b">
        <f>Proc[[#This Row],[Requested]]=Proc[[#This Row],[CurrentParent]]</f>
        <v>1</v>
      </c>
      <c r="K7418" s="153" t="str">
        <f>IF(Proc[[#This Row],[Author]]="Marcela Urrego",VLOOKUP(LEFT(Proc[[#This Row],[Requested]],1),Table3[#All],2,0),VLOOKUP(Proc[[#This Row],[Author]],Table4[],2,0))</f>
        <v>LS</v>
      </c>
      <c r="L7418" s="148" t="s">
        <v>7174</v>
      </c>
      <c r="M7418" s="140">
        <v>46065</v>
      </c>
      <c r="N7418" s="140"/>
      <c r="O7418" s="140"/>
      <c r="P7418" s="140" t="str">
        <f ca="1">IF(Proc[[#This Row],[DaysAgeing]]&gt;5,"yep","on track")</f>
        <v>yep</v>
      </c>
      <c r="Q7418" s="2">
        <f ca="1">IF(Proc[[#This Row],[DateClosed]]="",ABS(NETWORKDAYS(Proc[[#This Row],[DateOpened]],TODAY()))-1,ABS(NETWORKDAYS(Proc[[#This Row],[DateOpened]],Proc[[#This Row],[DateClosed]]))-1)</f>
        <v>36</v>
      </c>
      <c r="R7418" s="140" t="s">
        <v>488</v>
      </c>
      <c r="S7418" s="145"/>
      <c r="T7418" s="153">
        <v>7417</v>
      </c>
    </row>
    <row r="7419" spans="1:20" hidden="1">
      <c r="A7419" s="146" t="s">
        <v>7148</v>
      </c>
      <c r="B7419" s="153" t="str">
        <f>IFERROR(VLOOKUP(Proc[[#This Row],[App]],Table2[],3,0),"open")</f>
        <v>ok</v>
      </c>
      <c r="C7419" s="146" t="s">
        <v>369</v>
      </c>
      <c r="D7419" s="152" t="s">
        <v>7050</v>
      </c>
      <c r="E7419" s="152" t="s">
        <v>1359</v>
      </c>
      <c r="F7419" s="145" t="s">
        <v>1359</v>
      </c>
      <c r="G7419" s="146" t="s">
        <v>400</v>
      </c>
      <c r="H7419" s="145" t="str">
        <f>IF(Proc[[#This Row],[type]]="LFF (MDG-F)",MID(Proc[[#This Row],[Obj]],13,10),"")</f>
        <v/>
      </c>
      <c r="I7419" s="152"/>
      <c r="J7419" s="145" t="b">
        <f>Proc[[#This Row],[Requested]]=Proc[[#This Row],[CurrentParent]]</f>
        <v>1</v>
      </c>
      <c r="K7419" s="153" t="str">
        <f>IF(Proc[[#This Row],[Author]]="Marcela Urrego",VLOOKUP(LEFT(Proc[[#This Row],[Requested]],1),Table3[#All],2,0),VLOOKUP(Proc[[#This Row],[Author]],Table4[],2,0))</f>
        <v>LS</v>
      </c>
      <c r="L7419" s="148" t="s">
        <v>7174</v>
      </c>
      <c r="M7419" s="140">
        <v>46065</v>
      </c>
      <c r="N7419" s="140"/>
      <c r="O7419" s="140"/>
      <c r="P7419" s="140" t="str">
        <f ca="1">IF(Proc[[#This Row],[DaysAgeing]]&gt;5,"yep","on track")</f>
        <v>yep</v>
      </c>
      <c r="Q7419" s="2">
        <f ca="1">IF(Proc[[#This Row],[DateClosed]]="",ABS(NETWORKDAYS(Proc[[#This Row],[DateOpened]],TODAY()))-1,ABS(NETWORKDAYS(Proc[[#This Row],[DateOpened]],Proc[[#This Row],[DateClosed]]))-1)</f>
        <v>36</v>
      </c>
      <c r="R7419" s="140" t="s">
        <v>488</v>
      </c>
      <c r="S7419" s="145"/>
      <c r="T7419" s="153">
        <v>7418</v>
      </c>
    </row>
    <row r="7420" spans="1:20" hidden="1">
      <c r="A7420" s="146" t="s">
        <v>7148</v>
      </c>
      <c r="B7420" s="153" t="str">
        <f>IFERROR(VLOOKUP(Proc[[#This Row],[App]],Table2[],3,0),"open")</f>
        <v>ok</v>
      </c>
      <c r="C7420" s="146" t="s">
        <v>369</v>
      </c>
      <c r="D7420" s="152" t="s">
        <v>7051</v>
      </c>
      <c r="E7420" s="152" t="s">
        <v>2153</v>
      </c>
      <c r="F7420" s="145" t="s">
        <v>2153</v>
      </c>
      <c r="G7420" s="146" t="s">
        <v>400</v>
      </c>
      <c r="H7420" s="145" t="str">
        <f>IF(Proc[[#This Row],[type]]="LFF (MDG-F)",MID(Proc[[#This Row],[Obj]],13,10),"")</f>
        <v/>
      </c>
      <c r="I7420" s="152"/>
      <c r="J7420" s="145" t="b">
        <f>Proc[[#This Row],[Requested]]=Proc[[#This Row],[CurrentParent]]</f>
        <v>1</v>
      </c>
      <c r="K7420" s="153" t="str">
        <f>IF(Proc[[#This Row],[Author]]="Marcela Urrego",VLOOKUP(LEFT(Proc[[#This Row],[Requested]],1),Table3[#All],2,0),VLOOKUP(Proc[[#This Row],[Author]],Table4[],2,0))</f>
        <v>LS</v>
      </c>
      <c r="L7420" s="148" t="s">
        <v>7174</v>
      </c>
      <c r="M7420" s="140">
        <v>46065</v>
      </c>
      <c r="N7420" s="140"/>
      <c r="O7420" s="140"/>
      <c r="P7420" s="140" t="str">
        <f ca="1">IF(Proc[[#This Row],[DaysAgeing]]&gt;5,"yep","on track")</f>
        <v>yep</v>
      </c>
      <c r="Q7420" s="2">
        <f ca="1">IF(Proc[[#This Row],[DateClosed]]="",ABS(NETWORKDAYS(Proc[[#This Row],[DateOpened]],TODAY()))-1,ABS(NETWORKDAYS(Proc[[#This Row],[DateOpened]],Proc[[#This Row],[DateClosed]]))-1)</f>
        <v>36</v>
      </c>
      <c r="R7420" s="140" t="s">
        <v>488</v>
      </c>
      <c r="S7420" s="145"/>
      <c r="T7420" s="153">
        <v>7419</v>
      </c>
    </row>
    <row r="7421" spans="1:20" hidden="1">
      <c r="A7421" s="146" t="s">
        <v>7148</v>
      </c>
      <c r="B7421" s="153" t="str">
        <f>IFERROR(VLOOKUP(Proc[[#This Row],[App]],Table2[],3,0),"open")</f>
        <v>ok</v>
      </c>
      <c r="C7421" s="147" t="s">
        <v>369</v>
      </c>
      <c r="D7421" s="152" t="s">
        <v>7052</v>
      </c>
      <c r="E7421" s="152" t="s">
        <v>2153</v>
      </c>
      <c r="F7421" s="148" t="s">
        <v>2153</v>
      </c>
      <c r="G7421" s="146" t="s">
        <v>406</v>
      </c>
      <c r="H7421" s="145" t="str">
        <f>IF(Proc[[#This Row],[type]]="LFF (MDG-F)",MID(Proc[[#This Row],[Obj]],13,10),"")</f>
        <v>DE10B49901</v>
      </c>
      <c r="I7421" s="152"/>
      <c r="J7421" s="145" t="b">
        <f>Proc[[#This Row],[Requested]]=Proc[[#This Row],[CurrentParent]]</f>
        <v>1</v>
      </c>
      <c r="K7421" s="153" t="str">
        <f>IF(Proc[[#This Row],[Author]]="Marcela Urrego",VLOOKUP(LEFT(Proc[[#This Row],[Requested]],1),Table3[#All],2,0),VLOOKUP(Proc[[#This Row],[Author]],Table4[],2,0))</f>
        <v>LS</v>
      </c>
      <c r="L7421" s="148" t="s">
        <v>7174</v>
      </c>
      <c r="M7421" s="140">
        <v>46065</v>
      </c>
      <c r="N7421" s="140"/>
      <c r="O7421" s="140"/>
      <c r="P7421" s="140" t="str">
        <f ca="1">IF(Proc[[#This Row],[DaysAgeing]]&gt;5,"yep","on track")</f>
        <v>yep</v>
      </c>
      <c r="Q7421" s="2">
        <f ca="1">IF(Proc[[#This Row],[DateClosed]]="",ABS(NETWORKDAYS(Proc[[#This Row],[DateOpened]],TODAY()))-1,ABS(NETWORKDAYS(Proc[[#This Row],[DateOpened]],Proc[[#This Row],[DateClosed]]))-1)</f>
        <v>36</v>
      </c>
      <c r="R7421" s="140" t="s">
        <v>488</v>
      </c>
      <c r="S7421" s="145"/>
      <c r="T7421" s="153">
        <v>7420</v>
      </c>
    </row>
    <row r="7422" spans="1:20" hidden="1">
      <c r="A7422" s="146" t="s">
        <v>7148</v>
      </c>
      <c r="B7422" s="145" t="str">
        <f>IFERROR(VLOOKUP(Proc[[#This Row],[App]],Table2[],3,0),"open")</f>
        <v>ok</v>
      </c>
      <c r="C7422" s="146" t="s">
        <v>369</v>
      </c>
      <c r="D7422" s="152" t="s">
        <v>7053</v>
      </c>
      <c r="E7422" s="152" t="s">
        <v>1359</v>
      </c>
      <c r="F7422" s="145" t="s">
        <v>1359</v>
      </c>
      <c r="G7422" s="146" t="s">
        <v>400</v>
      </c>
      <c r="H7422" s="145" t="str">
        <f>IF(Proc[[#This Row],[type]]="LFF (MDG-F)",MID(Proc[[#This Row],[Obj]],13,10),"")</f>
        <v/>
      </c>
      <c r="I7422" s="152"/>
      <c r="J7422" s="145" t="b">
        <f>Proc[[#This Row],[Requested]]=Proc[[#This Row],[CurrentParent]]</f>
        <v>1</v>
      </c>
      <c r="K7422" s="145" t="str">
        <f>IF(Proc[[#This Row],[Author]]="Marcela Urrego",VLOOKUP(LEFT(Proc[[#This Row],[Requested]],1),Table3[#All],2,0),VLOOKUP(Proc[[#This Row],[Author]],Table4[],2,0))</f>
        <v>LS</v>
      </c>
      <c r="L7422" s="148" t="s">
        <v>7174</v>
      </c>
      <c r="M7422" s="140">
        <v>46065</v>
      </c>
      <c r="N7422" s="140"/>
      <c r="O7422" s="140"/>
      <c r="P7422" s="140" t="str">
        <f ca="1">IF(Proc[[#This Row],[DaysAgeing]]&gt;5,"yep","on track")</f>
        <v>yep</v>
      </c>
      <c r="Q7422" s="2">
        <f ca="1">IF(Proc[[#This Row],[DateClosed]]="",ABS(NETWORKDAYS(Proc[[#This Row],[DateOpened]],TODAY()))-1,ABS(NETWORKDAYS(Proc[[#This Row],[DateOpened]],Proc[[#This Row],[DateClosed]]))-1)</f>
        <v>36</v>
      </c>
      <c r="R7422" s="140" t="s">
        <v>488</v>
      </c>
      <c r="S7422" s="145"/>
      <c r="T7422" s="153">
        <v>7421</v>
      </c>
    </row>
    <row r="7423" spans="1:20" hidden="1">
      <c r="A7423" s="146" t="s">
        <v>7148</v>
      </c>
      <c r="B7423" s="153" t="str">
        <f>IFERROR(VLOOKUP(Proc[[#This Row],[App]],Table2[],3,0),"open")</f>
        <v>ok</v>
      </c>
      <c r="C7423" s="147" t="s">
        <v>369</v>
      </c>
      <c r="D7423" s="152" t="s">
        <v>7054</v>
      </c>
      <c r="E7423" s="152" t="s">
        <v>969</v>
      </c>
      <c r="F7423" s="148" t="s">
        <v>969</v>
      </c>
      <c r="G7423" s="146" t="s">
        <v>406</v>
      </c>
      <c r="H7423" s="145" t="str">
        <f>IF(Proc[[#This Row],[type]]="LFF (MDG-F)",MID(Proc[[#This Row],[Obj]],13,10),"")</f>
        <v>2123R00018</v>
      </c>
      <c r="I7423" s="152"/>
      <c r="J7423" s="145" t="b">
        <f>Proc[[#This Row],[Requested]]=Proc[[#This Row],[CurrentParent]]</f>
        <v>1</v>
      </c>
      <c r="K7423" s="153" t="str">
        <f>IF(Proc[[#This Row],[Author]]="Marcela Urrego",VLOOKUP(LEFT(Proc[[#This Row],[Requested]],1),Table3[#All],2,0),VLOOKUP(Proc[[#This Row],[Author]],Table4[],2,0))</f>
        <v>LS</v>
      </c>
      <c r="L7423" s="148" t="s">
        <v>7174</v>
      </c>
      <c r="M7423" s="140">
        <v>46065</v>
      </c>
      <c r="N7423" s="140"/>
      <c r="O7423" s="140"/>
      <c r="P7423" s="140" t="str">
        <f ca="1">IF(Proc[[#This Row],[DaysAgeing]]&gt;5,"yep","on track")</f>
        <v>yep</v>
      </c>
      <c r="Q7423" s="2">
        <f ca="1">IF(Proc[[#This Row],[DateClosed]]="",ABS(NETWORKDAYS(Proc[[#This Row],[DateOpened]],TODAY()))-1,ABS(NETWORKDAYS(Proc[[#This Row],[DateOpened]],Proc[[#This Row],[DateClosed]]))-1)</f>
        <v>36</v>
      </c>
      <c r="R7423" s="140" t="s">
        <v>488</v>
      </c>
      <c r="S7423" s="145"/>
      <c r="T7423" s="153">
        <v>7422</v>
      </c>
    </row>
    <row r="7424" spans="1:20" hidden="1">
      <c r="A7424" s="146" t="s">
        <v>7148</v>
      </c>
      <c r="B7424" s="153" t="str">
        <f>IFERROR(VLOOKUP(Proc[[#This Row],[App]],Table2[],3,0),"open")</f>
        <v>ok</v>
      </c>
      <c r="C7424" s="146" t="s">
        <v>369</v>
      </c>
      <c r="D7424" s="152" t="s">
        <v>7055</v>
      </c>
      <c r="E7424" s="152" t="s">
        <v>7147</v>
      </c>
      <c r="F7424" s="145" t="s">
        <v>7147</v>
      </c>
      <c r="G7424" s="146" t="s">
        <v>400</v>
      </c>
      <c r="H7424" s="145" t="str">
        <f>IF(Proc[[#This Row],[type]]="LFF (MDG-F)",MID(Proc[[#This Row],[Obj]],13,10),"")</f>
        <v/>
      </c>
      <c r="I7424" s="152"/>
      <c r="J7424" s="145" t="b">
        <f>Proc[[#This Row],[Requested]]=Proc[[#This Row],[CurrentParent]]</f>
        <v>1</v>
      </c>
      <c r="K7424" s="153" t="str">
        <f>IF(Proc[[#This Row],[Author]]="Marcela Urrego",VLOOKUP(LEFT(Proc[[#This Row],[Requested]],1),Table3[#All],2,0),VLOOKUP(Proc[[#This Row],[Author]],Table4[],2,0))</f>
        <v>LS</v>
      </c>
      <c r="L7424" s="148" t="s">
        <v>7174</v>
      </c>
      <c r="M7424" s="140">
        <v>46065</v>
      </c>
      <c r="N7424" s="140"/>
      <c r="O7424" s="140"/>
      <c r="P7424" s="140" t="str">
        <f ca="1">IF(Proc[[#This Row],[DaysAgeing]]&gt;5,"yep","on track")</f>
        <v>yep</v>
      </c>
      <c r="Q7424" s="2">
        <f ca="1">IF(Proc[[#This Row],[DateClosed]]="",ABS(NETWORKDAYS(Proc[[#This Row],[DateOpened]],TODAY()))-1,ABS(NETWORKDAYS(Proc[[#This Row],[DateOpened]],Proc[[#This Row],[DateClosed]]))-1)</f>
        <v>36</v>
      </c>
      <c r="R7424" s="140" t="s">
        <v>488</v>
      </c>
      <c r="S7424" s="145"/>
      <c r="T7424" s="153">
        <v>7423</v>
      </c>
    </row>
    <row r="7425" spans="1:20" hidden="1">
      <c r="A7425" s="146" t="s">
        <v>7148</v>
      </c>
      <c r="B7425" s="153" t="str">
        <f>IFERROR(VLOOKUP(Proc[[#This Row],[App]],Table2[],3,0),"open")</f>
        <v>ok</v>
      </c>
      <c r="C7425" s="147" t="s">
        <v>369</v>
      </c>
      <c r="D7425" s="152" t="s">
        <v>7056</v>
      </c>
      <c r="E7425" s="152" t="s">
        <v>2153</v>
      </c>
      <c r="F7425" s="148" t="s">
        <v>2153</v>
      </c>
      <c r="G7425" s="146" t="s">
        <v>406</v>
      </c>
      <c r="H7425" s="145" t="str">
        <f>IF(Proc[[#This Row],[type]]="LFF (MDG-F)",MID(Proc[[#This Row],[Obj]],13,10),"")</f>
        <v>2123L50007</v>
      </c>
      <c r="I7425" s="152"/>
      <c r="J7425" s="145" t="b">
        <f>Proc[[#This Row],[Requested]]=Proc[[#This Row],[CurrentParent]]</f>
        <v>1</v>
      </c>
      <c r="K7425" s="153" t="str">
        <f>IF(Proc[[#This Row],[Author]]="Marcela Urrego",VLOOKUP(LEFT(Proc[[#This Row],[Requested]],1),Table3[#All],2,0),VLOOKUP(Proc[[#This Row],[Author]],Table4[],2,0))</f>
        <v>LS</v>
      </c>
      <c r="L7425" s="148" t="s">
        <v>7174</v>
      </c>
      <c r="M7425" s="140">
        <v>46065</v>
      </c>
      <c r="N7425" s="140"/>
      <c r="O7425" s="140"/>
      <c r="P7425" s="140" t="str">
        <f ca="1">IF(Proc[[#This Row],[DaysAgeing]]&gt;5,"yep","on track")</f>
        <v>yep</v>
      </c>
      <c r="Q7425" s="2">
        <f ca="1">IF(Proc[[#This Row],[DateClosed]]="",ABS(NETWORKDAYS(Proc[[#This Row],[DateOpened]],TODAY()))-1,ABS(NETWORKDAYS(Proc[[#This Row],[DateOpened]],Proc[[#This Row],[DateClosed]]))-1)</f>
        <v>36</v>
      </c>
      <c r="R7425" s="140" t="s">
        <v>488</v>
      </c>
      <c r="S7425" s="145"/>
      <c r="T7425" s="153">
        <v>7424</v>
      </c>
    </row>
    <row r="7426" spans="1:20" hidden="1">
      <c r="A7426" s="146" t="s">
        <v>7148</v>
      </c>
      <c r="B7426" s="153" t="str">
        <f>IFERROR(VLOOKUP(Proc[[#This Row],[App]],Table2[],3,0),"open")</f>
        <v>ok</v>
      </c>
      <c r="C7426" s="147" t="s">
        <v>369</v>
      </c>
      <c r="D7426" s="152" t="s">
        <v>7057</v>
      </c>
      <c r="E7426" s="152" t="s">
        <v>2153</v>
      </c>
      <c r="F7426" s="148" t="s">
        <v>2153</v>
      </c>
      <c r="G7426" s="146" t="s">
        <v>406</v>
      </c>
      <c r="H7426" s="145" t="str">
        <f>IF(Proc[[#This Row],[type]]="LFF (MDG-F)",MID(Proc[[#This Row],[Obj]],13,10),"")</f>
        <v>2123R00001</v>
      </c>
      <c r="I7426" s="152"/>
      <c r="J7426" s="145" t="b">
        <f>Proc[[#This Row],[Requested]]=Proc[[#This Row],[CurrentParent]]</f>
        <v>1</v>
      </c>
      <c r="K7426" s="153" t="str">
        <f>IF(Proc[[#This Row],[Author]]="Marcela Urrego",VLOOKUP(LEFT(Proc[[#This Row],[Requested]],1),Table3[#All],2,0),VLOOKUP(Proc[[#This Row],[Author]],Table4[],2,0))</f>
        <v>LS</v>
      </c>
      <c r="L7426" s="148" t="s">
        <v>7174</v>
      </c>
      <c r="M7426" s="140">
        <v>46065</v>
      </c>
      <c r="N7426" s="140"/>
      <c r="O7426" s="140"/>
      <c r="P7426" s="140" t="str">
        <f ca="1">IF(Proc[[#This Row],[DaysAgeing]]&gt;5,"yep","on track")</f>
        <v>yep</v>
      </c>
      <c r="Q7426" s="2">
        <f ca="1">IF(Proc[[#This Row],[DateClosed]]="",ABS(NETWORKDAYS(Proc[[#This Row],[DateOpened]],TODAY()))-1,ABS(NETWORKDAYS(Proc[[#This Row],[DateOpened]],Proc[[#This Row],[DateClosed]]))-1)</f>
        <v>36</v>
      </c>
      <c r="R7426" s="140" t="s">
        <v>488</v>
      </c>
      <c r="S7426" s="145"/>
      <c r="T7426" s="153">
        <v>7425</v>
      </c>
    </row>
    <row r="7427" spans="1:20" hidden="1">
      <c r="A7427" s="146" t="s">
        <v>7148</v>
      </c>
      <c r="B7427" s="153" t="str">
        <f>IFERROR(VLOOKUP(Proc[[#This Row],[App]],Table2[],3,0),"open")</f>
        <v>ok</v>
      </c>
      <c r="C7427" s="147" t="s">
        <v>369</v>
      </c>
      <c r="D7427" s="152" t="s">
        <v>7058</v>
      </c>
      <c r="E7427" s="152" t="s">
        <v>2153</v>
      </c>
      <c r="F7427" s="153" t="s">
        <v>2153</v>
      </c>
      <c r="G7427" s="146" t="s">
        <v>406</v>
      </c>
      <c r="H7427" s="145" t="str">
        <f>IF(Proc[[#This Row],[type]]="LFF (MDG-F)",MID(Proc[[#This Row],[Obj]],13,10),"")</f>
        <v>2123TAJR00</v>
      </c>
      <c r="I7427" s="152"/>
      <c r="J7427" s="145" t="b">
        <f>Proc[[#This Row],[Requested]]=Proc[[#This Row],[CurrentParent]]</f>
        <v>1</v>
      </c>
      <c r="K7427" s="153" t="str">
        <f>IF(Proc[[#This Row],[Author]]="Marcela Urrego",VLOOKUP(LEFT(Proc[[#This Row],[Requested]],1),Table3[#All],2,0),VLOOKUP(Proc[[#This Row],[Author]],Table4[],2,0))</f>
        <v>LS</v>
      </c>
      <c r="L7427" s="153" t="s">
        <v>7174</v>
      </c>
      <c r="M7427" s="140">
        <v>46065</v>
      </c>
      <c r="N7427" s="140"/>
      <c r="O7427" s="140"/>
      <c r="P7427" s="140" t="str">
        <f ca="1">IF(Proc[[#This Row],[DaysAgeing]]&gt;5,"yep","on track")</f>
        <v>yep</v>
      </c>
      <c r="Q7427" s="2">
        <f ca="1">IF(Proc[[#This Row],[DateClosed]]="",ABS(NETWORKDAYS(Proc[[#This Row],[DateOpened]],TODAY()))-1,ABS(NETWORKDAYS(Proc[[#This Row],[DateOpened]],Proc[[#This Row],[DateClosed]]))-1)</f>
        <v>36</v>
      </c>
      <c r="R7427" s="140" t="s">
        <v>488</v>
      </c>
      <c r="S7427" s="145"/>
      <c r="T7427" s="153">
        <v>7426</v>
      </c>
    </row>
    <row r="7428" spans="1:20" hidden="1">
      <c r="A7428" s="146" t="s">
        <v>7148</v>
      </c>
      <c r="B7428" s="145" t="str">
        <f>IFERROR(VLOOKUP(Proc[[#This Row],[App]],Table2[],3,0),"open")</f>
        <v>ok</v>
      </c>
      <c r="C7428" s="147" t="s">
        <v>369</v>
      </c>
      <c r="D7428" s="152" t="s">
        <v>7059</v>
      </c>
      <c r="E7428" s="152" t="s">
        <v>2153</v>
      </c>
      <c r="F7428" s="148" t="s">
        <v>2153</v>
      </c>
      <c r="G7428" s="146" t="s">
        <v>406</v>
      </c>
      <c r="H7428" s="145" t="str">
        <f>IF(Proc[[#This Row],[type]]="LFF (MDG-F)",MID(Proc[[#This Row],[Obj]],13,10),"")</f>
        <v>2123TAJR99</v>
      </c>
      <c r="I7428" s="152"/>
      <c r="J7428" s="145" t="b">
        <f>Proc[[#This Row],[Requested]]=Proc[[#This Row],[CurrentParent]]</f>
        <v>1</v>
      </c>
      <c r="K7428" s="145" t="str">
        <f>IF(Proc[[#This Row],[Author]]="Marcela Urrego",VLOOKUP(LEFT(Proc[[#This Row],[Requested]],1),Table3[#All],2,0),VLOOKUP(Proc[[#This Row],[Author]],Table4[],2,0))</f>
        <v>LS</v>
      </c>
      <c r="L7428" s="148" t="s">
        <v>7174</v>
      </c>
      <c r="M7428" s="140">
        <v>46065</v>
      </c>
      <c r="N7428" s="140"/>
      <c r="O7428" s="140"/>
      <c r="P7428" s="140" t="str">
        <f ca="1">IF(Proc[[#This Row],[DaysAgeing]]&gt;5,"yep","on track")</f>
        <v>yep</v>
      </c>
      <c r="Q7428" s="2">
        <f ca="1">IF(Proc[[#This Row],[DateClosed]]="",ABS(NETWORKDAYS(Proc[[#This Row],[DateOpened]],TODAY()))-1,ABS(NETWORKDAYS(Proc[[#This Row],[DateOpened]],Proc[[#This Row],[DateClosed]]))-1)</f>
        <v>36</v>
      </c>
      <c r="R7428" s="140" t="s">
        <v>488</v>
      </c>
      <c r="S7428" s="145"/>
      <c r="T7428" s="153">
        <v>7427</v>
      </c>
    </row>
    <row r="7429" spans="1:20" hidden="1">
      <c r="A7429" s="146" t="s">
        <v>7148</v>
      </c>
      <c r="B7429" s="145" t="str">
        <f>IFERROR(VLOOKUP(Proc[[#This Row],[App]],Table2[],3,0),"open")</f>
        <v>ok</v>
      </c>
      <c r="C7429" s="147" t="s">
        <v>369</v>
      </c>
      <c r="D7429" s="152" t="s">
        <v>7060</v>
      </c>
      <c r="E7429" s="152" t="s">
        <v>969</v>
      </c>
      <c r="F7429" s="148" t="s">
        <v>969</v>
      </c>
      <c r="G7429" s="146" t="s">
        <v>406</v>
      </c>
      <c r="H7429" s="145" t="str">
        <f>IF(Proc[[#This Row],[type]]="LFF (MDG-F)",MID(Proc[[#This Row],[Obj]],13,10),"")</f>
        <v>2123TAJS00</v>
      </c>
      <c r="I7429" s="152"/>
      <c r="J7429" s="145" t="b">
        <f>Proc[[#This Row],[Requested]]=Proc[[#This Row],[CurrentParent]]</f>
        <v>1</v>
      </c>
      <c r="K7429" s="145" t="str">
        <f>IF(Proc[[#This Row],[Author]]="Marcela Urrego",VLOOKUP(LEFT(Proc[[#This Row],[Requested]],1),Table3[#All],2,0),VLOOKUP(Proc[[#This Row],[Author]],Table4[],2,0))</f>
        <v>LS</v>
      </c>
      <c r="L7429" s="148" t="s">
        <v>7174</v>
      </c>
      <c r="M7429" s="140">
        <v>46065</v>
      </c>
      <c r="N7429" s="140"/>
      <c r="O7429" s="140"/>
      <c r="P7429" s="140" t="str">
        <f ca="1">IF(Proc[[#This Row],[DaysAgeing]]&gt;5,"yep","on track")</f>
        <v>yep</v>
      </c>
      <c r="Q7429" s="2">
        <f ca="1">IF(Proc[[#This Row],[DateClosed]]="",ABS(NETWORKDAYS(Proc[[#This Row],[DateOpened]],TODAY()))-1,ABS(NETWORKDAYS(Proc[[#This Row],[DateOpened]],Proc[[#This Row],[DateClosed]]))-1)</f>
        <v>36</v>
      </c>
      <c r="R7429" s="140" t="s">
        <v>488</v>
      </c>
      <c r="S7429" s="145"/>
      <c r="T7429" s="153">
        <v>7428</v>
      </c>
    </row>
    <row r="7430" spans="1:20" hidden="1">
      <c r="A7430" s="146" t="s">
        <v>7148</v>
      </c>
      <c r="B7430" s="145" t="str">
        <f>IFERROR(VLOOKUP(Proc[[#This Row],[App]],Table2[],3,0),"open")</f>
        <v>ok</v>
      </c>
      <c r="C7430" s="147" t="s">
        <v>369</v>
      </c>
      <c r="D7430" s="152" t="s">
        <v>7061</v>
      </c>
      <c r="E7430" s="152" t="s">
        <v>2153</v>
      </c>
      <c r="F7430" s="148" t="s">
        <v>2153</v>
      </c>
      <c r="G7430" s="146" t="s">
        <v>406</v>
      </c>
      <c r="H7430" s="145" t="str">
        <f>IF(Proc[[#This Row],[type]]="LFF (MDG-F)",MID(Proc[[#This Row],[Obj]],13,10),"")</f>
        <v>2123TAJS01</v>
      </c>
      <c r="I7430" s="152"/>
      <c r="J7430" s="145" t="b">
        <f>Proc[[#This Row],[Requested]]=Proc[[#This Row],[CurrentParent]]</f>
        <v>1</v>
      </c>
      <c r="K7430" s="145" t="str">
        <f>IF(Proc[[#This Row],[Author]]="Marcela Urrego",VLOOKUP(LEFT(Proc[[#This Row],[Requested]],1),Table3[#All],2,0),VLOOKUP(Proc[[#This Row],[Author]],Table4[],2,0))</f>
        <v>LS</v>
      </c>
      <c r="L7430" s="148" t="s">
        <v>7174</v>
      </c>
      <c r="M7430" s="140">
        <v>46065</v>
      </c>
      <c r="N7430" s="140"/>
      <c r="O7430" s="140"/>
      <c r="P7430" s="140" t="str">
        <f ca="1">IF(Proc[[#This Row],[DaysAgeing]]&gt;5,"yep","on track")</f>
        <v>yep</v>
      </c>
      <c r="Q7430" s="2">
        <f ca="1">IF(Proc[[#This Row],[DateClosed]]="",ABS(NETWORKDAYS(Proc[[#This Row],[DateOpened]],TODAY()))-1,ABS(NETWORKDAYS(Proc[[#This Row],[DateOpened]],Proc[[#This Row],[DateClosed]]))-1)</f>
        <v>36</v>
      </c>
      <c r="R7430" s="140" t="s">
        <v>488</v>
      </c>
      <c r="S7430" s="145"/>
      <c r="T7430" s="153">
        <v>7429</v>
      </c>
    </row>
    <row r="7431" spans="1:20" hidden="1">
      <c r="A7431" s="146" t="s">
        <v>7148</v>
      </c>
      <c r="B7431" s="153" t="str">
        <f>IFERROR(VLOOKUP(Proc[[#This Row],[App]],Table2[],3,0),"open")</f>
        <v>ok</v>
      </c>
      <c r="C7431" s="152" t="s">
        <v>369</v>
      </c>
      <c r="D7431" s="152" t="s">
        <v>7062</v>
      </c>
      <c r="E7431" s="152" t="s">
        <v>969</v>
      </c>
      <c r="F7431" s="153" t="s">
        <v>969</v>
      </c>
      <c r="G7431" s="146" t="s">
        <v>406</v>
      </c>
      <c r="H7431" s="145" t="str">
        <f>IF(Proc[[#This Row],[type]]="LFF (MDG-F)",MID(Proc[[#This Row],[Obj]],13,10),"")</f>
        <v>2123TAJS99</v>
      </c>
      <c r="I7431" s="152"/>
      <c r="J7431" s="145" t="b">
        <f>Proc[[#This Row],[Requested]]=Proc[[#This Row],[CurrentParent]]</f>
        <v>1</v>
      </c>
      <c r="K7431" s="153" t="str">
        <f>IF(Proc[[#This Row],[Author]]="Marcela Urrego",VLOOKUP(LEFT(Proc[[#This Row],[Requested]],1),Table3[#All],2,0),VLOOKUP(Proc[[#This Row],[Author]],Table4[],2,0))</f>
        <v>LS</v>
      </c>
      <c r="L7431" s="148" t="s">
        <v>7174</v>
      </c>
      <c r="M7431" s="140">
        <v>46065</v>
      </c>
      <c r="N7431" s="140"/>
      <c r="O7431" s="140"/>
      <c r="P7431" s="140" t="str">
        <f ca="1">IF(Proc[[#This Row],[DaysAgeing]]&gt;5,"yep","on track")</f>
        <v>yep</v>
      </c>
      <c r="Q7431" s="2">
        <f ca="1">IF(Proc[[#This Row],[DateClosed]]="",ABS(NETWORKDAYS(Proc[[#This Row],[DateOpened]],TODAY()))-1,ABS(NETWORKDAYS(Proc[[#This Row],[DateOpened]],Proc[[#This Row],[DateClosed]]))-1)</f>
        <v>36</v>
      </c>
      <c r="R7431" s="140" t="s">
        <v>488</v>
      </c>
      <c r="S7431" s="145"/>
      <c r="T7431" s="153">
        <v>7430</v>
      </c>
    </row>
    <row r="7432" spans="1:20" hidden="1">
      <c r="A7432" s="146" t="s">
        <v>7148</v>
      </c>
      <c r="B7432" s="153" t="str">
        <f>IFERROR(VLOOKUP(Proc[[#This Row],[App]],Table2[],3,0),"open")</f>
        <v>ok</v>
      </c>
      <c r="C7432" s="152" t="s">
        <v>369</v>
      </c>
      <c r="D7432" s="152" t="s">
        <v>7063</v>
      </c>
      <c r="E7432" s="152" t="s">
        <v>2153</v>
      </c>
      <c r="F7432" s="153" t="s">
        <v>2153</v>
      </c>
      <c r="G7432" s="146" t="s">
        <v>406</v>
      </c>
      <c r="H7432" s="145" t="str">
        <f>IF(Proc[[#This Row],[type]]="LFF (MDG-F)",MID(Proc[[#This Row],[Obj]],13,10),"")</f>
        <v>2123TLJZ80</v>
      </c>
      <c r="I7432" s="152"/>
      <c r="J7432" s="145" t="b">
        <f>Proc[[#This Row],[Requested]]=Proc[[#This Row],[CurrentParent]]</f>
        <v>1</v>
      </c>
      <c r="K7432" s="153" t="str">
        <f>IF(Proc[[#This Row],[Author]]="Marcela Urrego",VLOOKUP(LEFT(Proc[[#This Row],[Requested]],1),Table3[#All],2,0),VLOOKUP(Proc[[#This Row],[Author]],Table4[],2,0))</f>
        <v>LS</v>
      </c>
      <c r="L7432" s="148" t="s">
        <v>7174</v>
      </c>
      <c r="M7432" s="140">
        <v>46065</v>
      </c>
      <c r="N7432" s="140"/>
      <c r="O7432" s="140"/>
      <c r="P7432" s="140" t="str">
        <f ca="1">IF(Proc[[#This Row],[DaysAgeing]]&gt;5,"yep","on track")</f>
        <v>yep</v>
      </c>
      <c r="Q7432" s="2">
        <f ca="1">IF(Proc[[#This Row],[DateClosed]]="",ABS(NETWORKDAYS(Proc[[#This Row],[DateOpened]],TODAY()))-1,ABS(NETWORKDAYS(Proc[[#This Row],[DateOpened]],Proc[[#This Row],[DateClosed]]))-1)</f>
        <v>36</v>
      </c>
      <c r="R7432" s="140" t="s">
        <v>488</v>
      </c>
      <c r="S7432" s="145"/>
      <c r="T7432" s="153">
        <v>7431</v>
      </c>
    </row>
    <row r="7433" spans="1:20" hidden="1">
      <c r="A7433" s="146" t="s">
        <v>7148</v>
      </c>
      <c r="B7433" s="153" t="str">
        <f>IFERROR(VLOOKUP(Proc[[#This Row],[App]],Table2[],3,0),"open")</f>
        <v>ok</v>
      </c>
      <c r="C7433" s="146" t="s">
        <v>369</v>
      </c>
      <c r="D7433" s="152" t="s">
        <v>7064</v>
      </c>
      <c r="E7433" s="152" t="s">
        <v>2153</v>
      </c>
      <c r="F7433" s="153" t="s">
        <v>2153</v>
      </c>
      <c r="G7433" s="146" t="s">
        <v>400</v>
      </c>
      <c r="H7433" s="145" t="str">
        <f>IF(Proc[[#This Row],[type]]="LFF (MDG-F)",MID(Proc[[#This Row],[Obj]],13,10),"")</f>
        <v/>
      </c>
      <c r="I7433" s="152"/>
      <c r="J7433" s="145" t="b">
        <f>Proc[[#This Row],[Requested]]=Proc[[#This Row],[CurrentParent]]</f>
        <v>1</v>
      </c>
      <c r="K7433" s="153" t="str">
        <f>IF(Proc[[#This Row],[Author]]="Marcela Urrego",VLOOKUP(LEFT(Proc[[#This Row],[Requested]],1),Table3[#All],2,0),VLOOKUP(Proc[[#This Row],[Author]],Table4[],2,0))</f>
        <v>LS</v>
      </c>
      <c r="L7433" s="153" t="s">
        <v>7174</v>
      </c>
      <c r="M7433" s="140">
        <v>46065</v>
      </c>
      <c r="N7433" s="140"/>
      <c r="O7433" s="140"/>
      <c r="P7433" s="140" t="str">
        <f ca="1">IF(Proc[[#This Row],[DaysAgeing]]&gt;5,"yep","on track")</f>
        <v>yep</v>
      </c>
      <c r="Q7433" s="2">
        <f ca="1">IF(Proc[[#This Row],[DateClosed]]="",ABS(NETWORKDAYS(Proc[[#This Row],[DateOpened]],TODAY()))-1,ABS(NETWORKDAYS(Proc[[#This Row],[DateOpened]],Proc[[#This Row],[DateClosed]]))-1)</f>
        <v>36</v>
      </c>
      <c r="R7433" s="140" t="s">
        <v>488</v>
      </c>
      <c r="S7433" s="145"/>
      <c r="T7433" s="153">
        <v>7432</v>
      </c>
    </row>
    <row r="7434" spans="1:20" hidden="1">
      <c r="A7434" s="146" t="s">
        <v>7148</v>
      </c>
      <c r="B7434" s="145" t="str">
        <f>IFERROR(VLOOKUP(Proc[[#This Row],[App]],Table2[],3,0),"open")</f>
        <v>ok</v>
      </c>
      <c r="C7434" s="146" t="s">
        <v>369</v>
      </c>
      <c r="D7434" s="152" t="s">
        <v>7065</v>
      </c>
      <c r="E7434" s="152" t="s">
        <v>2153</v>
      </c>
      <c r="F7434" s="145" t="s">
        <v>2153</v>
      </c>
      <c r="G7434" s="146" t="s">
        <v>400</v>
      </c>
      <c r="H7434" s="145" t="str">
        <f>IF(Proc[[#This Row],[type]]="LFF (MDG-F)",MID(Proc[[#This Row],[Obj]],13,10),"")</f>
        <v/>
      </c>
      <c r="I7434" s="152"/>
      <c r="J7434" s="145" t="b">
        <f>Proc[[#This Row],[Requested]]=Proc[[#This Row],[CurrentParent]]</f>
        <v>1</v>
      </c>
      <c r="K7434" s="145" t="str">
        <f>IF(Proc[[#This Row],[Author]]="Marcela Urrego",VLOOKUP(LEFT(Proc[[#This Row],[Requested]],1),Table3[#All],2,0),VLOOKUP(Proc[[#This Row],[Author]],Table4[],2,0))</f>
        <v>LS</v>
      </c>
      <c r="L7434" s="148" t="s">
        <v>7174</v>
      </c>
      <c r="M7434" s="140">
        <v>46065</v>
      </c>
      <c r="N7434" s="140"/>
      <c r="O7434" s="140"/>
      <c r="P7434" s="140" t="str">
        <f ca="1">IF(Proc[[#This Row],[DaysAgeing]]&gt;5,"yep","on track")</f>
        <v>yep</v>
      </c>
      <c r="Q7434" s="2">
        <f ca="1">IF(Proc[[#This Row],[DateClosed]]="",ABS(NETWORKDAYS(Proc[[#This Row],[DateOpened]],TODAY()))-1,ABS(NETWORKDAYS(Proc[[#This Row],[DateOpened]],Proc[[#This Row],[DateClosed]]))-1)</f>
        <v>36</v>
      </c>
      <c r="R7434" s="140" t="s">
        <v>488</v>
      </c>
      <c r="S7434" s="145"/>
      <c r="T7434" s="153">
        <v>7433</v>
      </c>
    </row>
    <row r="7435" spans="1:20" hidden="1">
      <c r="A7435" s="146" t="s">
        <v>7148</v>
      </c>
      <c r="B7435" s="153" t="str">
        <f>IFERROR(VLOOKUP(Proc[[#This Row],[App]],Table2[],3,0),"open")</f>
        <v>ok</v>
      </c>
      <c r="C7435" s="147" t="s">
        <v>369</v>
      </c>
      <c r="D7435" s="152" t="s">
        <v>7066</v>
      </c>
      <c r="E7435" s="152" t="s">
        <v>2153</v>
      </c>
      <c r="F7435" s="148" t="s">
        <v>2153</v>
      </c>
      <c r="G7435" s="146" t="s">
        <v>406</v>
      </c>
      <c r="H7435" s="145" t="str">
        <f>IF(Proc[[#This Row],[type]]="LFF (MDG-F)",MID(Proc[[#This Row],[Obj]],13,10),"")</f>
        <v>2123TAJR01</v>
      </c>
      <c r="I7435" s="152"/>
      <c r="J7435" s="145" t="b">
        <f>Proc[[#This Row],[Requested]]=Proc[[#This Row],[CurrentParent]]</f>
        <v>1</v>
      </c>
      <c r="K7435" s="153" t="str">
        <f>IF(Proc[[#This Row],[Author]]="Marcela Urrego",VLOOKUP(LEFT(Proc[[#This Row],[Requested]],1),Table3[#All],2,0),VLOOKUP(Proc[[#This Row],[Author]],Table4[],2,0))</f>
        <v>LS</v>
      </c>
      <c r="L7435" s="148" t="s">
        <v>7174</v>
      </c>
      <c r="M7435" s="140">
        <v>46065</v>
      </c>
      <c r="N7435" s="140"/>
      <c r="O7435" s="140"/>
      <c r="P7435" s="140" t="str">
        <f ca="1">IF(Proc[[#This Row],[DaysAgeing]]&gt;5,"yep","on track")</f>
        <v>yep</v>
      </c>
      <c r="Q7435" s="2">
        <f ca="1">IF(Proc[[#This Row],[DateClosed]]="",ABS(NETWORKDAYS(Proc[[#This Row],[DateOpened]],TODAY()))-1,ABS(NETWORKDAYS(Proc[[#This Row],[DateOpened]],Proc[[#This Row],[DateClosed]]))-1)</f>
        <v>36</v>
      </c>
      <c r="R7435" s="140" t="s">
        <v>488</v>
      </c>
      <c r="S7435" s="145"/>
      <c r="T7435" s="153">
        <v>7434</v>
      </c>
    </row>
    <row r="7436" spans="1:20" hidden="1">
      <c r="A7436" s="146" t="s">
        <v>7148</v>
      </c>
      <c r="B7436" s="145" t="str">
        <f>IFERROR(VLOOKUP(Proc[[#This Row],[App]],Table2[],3,0),"open")</f>
        <v>ok</v>
      </c>
      <c r="C7436" s="146" t="s">
        <v>377</v>
      </c>
      <c r="D7436" s="152" t="s">
        <v>7067</v>
      </c>
      <c r="E7436" s="152" t="s">
        <v>2153</v>
      </c>
      <c r="F7436" s="145"/>
      <c r="G7436" s="146" t="s">
        <v>400</v>
      </c>
      <c r="H7436" s="145" t="str">
        <f>IF(Proc[[#This Row],[type]]="LFF (MDG-F)",MID(Proc[[#This Row],[Obj]],13,10),"")</f>
        <v/>
      </c>
      <c r="I7436" s="152"/>
      <c r="J7436" s="145" t="b">
        <f>Proc[[#This Row],[Requested]]=Proc[[#This Row],[CurrentParent]]</f>
        <v>0</v>
      </c>
      <c r="K7436" s="145" t="str">
        <f>IF(Proc[[#This Row],[Author]]="Marcela Urrego",VLOOKUP(LEFT(Proc[[#This Row],[Requested]],1),Table3[#All],2,0),VLOOKUP(Proc[[#This Row],[Author]],Table4[],2,0))</f>
        <v>LS</v>
      </c>
      <c r="L7436" s="148" t="s">
        <v>7174</v>
      </c>
      <c r="M7436" s="140">
        <v>46065</v>
      </c>
      <c r="N7436" s="140"/>
      <c r="O7436" s="140"/>
      <c r="P7436" s="140" t="str">
        <f ca="1">IF(Proc[[#This Row],[DaysAgeing]]&gt;5,"yep","on track")</f>
        <v>yep</v>
      </c>
      <c r="Q7436" s="2">
        <f ca="1">IF(Proc[[#This Row],[DateClosed]]="",ABS(NETWORKDAYS(Proc[[#This Row],[DateOpened]],TODAY()))-1,ABS(NETWORKDAYS(Proc[[#This Row],[DateOpened]],Proc[[#This Row],[DateClosed]]))-1)</f>
        <v>36</v>
      </c>
      <c r="R7436" s="140" t="s">
        <v>488</v>
      </c>
      <c r="S7436" s="145"/>
      <c r="T7436" s="153">
        <v>7435</v>
      </c>
    </row>
    <row r="7437" spans="1:20" hidden="1">
      <c r="A7437" s="146" t="s">
        <v>7148</v>
      </c>
      <c r="B7437" s="153" t="str">
        <f>IFERROR(VLOOKUP(Proc[[#This Row],[App]],Table2[],3,0),"open")</f>
        <v>ok</v>
      </c>
      <c r="C7437" s="152" t="s">
        <v>369</v>
      </c>
      <c r="D7437" s="152" t="s">
        <v>7068</v>
      </c>
      <c r="E7437" s="152" t="s">
        <v>2153</v>
      </c>
      <c r="F7437" s="153" t="s">
        <v>2153</v>
      </c>
      <c r="G7437" s="146" t="s">
        <v>400</v>
      </c>
      <c r="H7437" s="145" t="str">
        <f>IF(Proc[[#This Row],[type]]="LFF (MDG-F)",MID(Proc[[#This Row],[Obj]],13,10),"")</f>
        <v/>
      </c>
      <c r="I7437" s="152"/>
      <c r="J7437" s="145" t="b">
        <f>Proc[[#This Row],[Requested]]=Proc[[#This Row],[CurrentParent]]</f>
        <v>1</v>
      </c>
      <c r="K7437" s="153" t="str">
        <f>IF(Proc[[#This Row],[Author]]="Marcela Urrego",VLOOKUP(LEFT(Proc[[#This Row],[Requested]],1),Table3[#All],2,0),VLOOKUP(Proc[[#This Row],[Author]],Table4[],2,0))</f>
        <v>LS</v>
      </c>
      <c r="L7437" s="148" t="s">
        <v>7174</v>
      </c>
      <c r="M7437" s="140">
        <v>46065</v>
      </c>
      <c r="N7437" s="140"/>
      <c r="O7437" s="140"/>
      <c r="P7437" s="140" t="str">
        <f ca="1">IF(Proc[[#This Row],[DaysAgeing]]&gt;5,"yep","on track")</f>
        <v>yep</v>
      </c>
      <c r="Q7437" s="2">
        <f ca="1">IF(Proc[[#This Row],[DateClosed]]="",ABS(NETWORKDAYS(Proc[[#This Row],[DateOpened]],TODAY()))-1,ABS(NETWORKDAYS(Proc[[#This Row],[DateOpened]],Proc[[#This Row],[DateClosed]]))-1)</f>
        <v>36</v>
      </c>
      <c r="R7437" s="140" t="s">
        <v>488</v>
      </c>
      <c r="S7437" s="145"/>
      <c r="T7437" s="153">
        <v>7436</v>
      </c>
    </row>
    <row r="7438" spans="1:20" hidden="1">
      <c r="A7438" s="146" t="s">
        <v>7148</v>
      </c>
      <c r="B7438" s="153" t="str">
        <f>IFERROR(VLOOKUP(Proc[[#This Row],[App]],Table2[],3,0),"open")</f>
        <v>ok</v>
      </c>
      <c r="C7438" s="146" t="s">
        <v>369</v>
      </c>
      <c r="D7438" s="152" t="s">
        <v>7069</v>
      </c>
      <c r="E7438" s="152" t="s">
        <v>4602</v>
      </c>
      <c r="F7438" s="145" t="s">
        <v>4602</v>
      </c>
      <c r="G7438" s="146" t="s">
        <v>400</v>
      </c>
      <c r="H7438" s="145" t="str">
        <f>IF(Proc[[#This Row],[type]]="LFF (MDG-F)",MID(Proc[[#This Row],[Obj]],13,10),"")</f>
        <v/>
      </c>
      <c r="I7438" s="152"/>
      <c r="J7438" s="145" t="b">
        <f>Proc[[#This Row],[Requested]]=Proc[[#This Row],[CurrentParent]]</f>
        <v>1</v>
      </c>
      <c r="K7438" s="153" t="str">
        <f>IF(Proc[[#This Row],[Author]]="Marcela Urrego",VLOOKUP(LEFT(Proc[[#This Row],[Requested]],1),Table3[#All],2,0),VLOOKUP(Proc[[#This Row],[Author]],Table4[],2,0))</f>
        <v>LS</v>
      </c>
      <c r="L7438" s="148" t="s">
        <v>7174</v>
      </c>
      <c r="M7438" s="140">
        <v>46065</v>
      </c>
      <c r="N7438" s="140"/>
      <c r="O7438" s="140"/>
      <c r="P7438" s="140" t="str">
        <f ca="1">IF(Proc[[#This Row],[DaysAgeing]]&gt;5,"yep","on track")</f>
        <v>yep</v>
      </c>
      <c r="Q7438" s="2">
        <f ca="1">IF(Proc[[#This Row],[DateClosed]]="",ABS(NETWORKDAYS(Proc[[#This Row],[DateOpened]],TODAY()))-1,ABS(NETWORKDAYS(Proc[[#This Row],[DateOpened]],Proc[[#This Row],[DateClosed]]))-1)</f>
        <v>36</v>
      </c>
      <c r="R7438" s="140" t="s">
        <v>488</v>
      </c>
      <c r="S7438" s="145"/>
      <c r="T7438" s="153">
        <v>7437</v>
      </c>
    </row>
    <row r="7439" spans="1:20" hidden="1">
      <c r="A7439" s="146" t="s">
        <v>7148</v>
      </c>
      <c r="B7439" s="153" t="str">
        <f>IFERROR(VLOOKUP(Proc[[#This Row],[App]],Table2[],3,0),"open")</f>
        <v>ok</v>
      </c>
      <c r="C7439" s="146" t="s">
        <v>369</v>
      </c>
      <c r="D7439" s="152" t="s">
        <v>7070</v>
      </c>
      <c r="E7439" s="152" t="s">
        <v>4602</v>
      </c>
      <c r="F7439" s="145" t="s">
        <v>4602</v>
      </c>
      <c r="G7439" s="146" t="s">
        <v>400</v>
      </c>
      <c r="H7439" s="145" t="str">
        <f>IF(Proc[[#This Row],[type]]="LFF (MDG-F)",MID(Proc[[#This Row],[Obj]],13,10),"")</f>
        <v/>
      </c>
      <c r="I7439" s="152"/>
      <c r="J7439" s="145" t="b">
        <f>Proc[[#This Row],[Requested]]=Proc[[#This Row],[CurrentParent]]</f>
        <v>1</v>
      </c>
      <c r="K7439" s="153" t="str">
        <f>IF(Proc[[#This Row],[Author]]="Marcela Urrego",VLOOKUP(LEFT(Proc[[#This Row],[Requested]],1),Table3[#All],2,0),VLOOKUP(Proc[[#This Row],[Author]],Table4[],2,0))</f>
        <v>LS</v>
      </c>
      <c r="L7439" s="148" t="s">
        <v>7174</v>
      </c>
      <c r="M7439" s="140">
        <v>46065</v>
      </c>
      <c r="N7439" s="140"/>
      <c r="O7439" s="140"/>
      <c r="P7439" s="140" t="str">
        <f ca="1">IF(Proc[[#This Row],[DaysAgeing]]&gt;5,"yep","on track")</f>
        <v>yep</v>
      </c>
      <c r="Q7439" s="2">
        <f ca="1">IF(Proc[[#This Row],[DateClosed]]="",ABS(NETWORKDAYS(Proc[[#This Row],[DateOpened]],TODAY()))-1,ABS(NETWORKDAYS(Proc[[#This Row],[DateOpened]],Proc[[#This Row],[DateClosed]]))-1)</f>
        <v>36</v>
      </c>
      <c r="R7439" s="140" t="s">
        <v>488</v>
      </c>
      <c r="S7439" s="145"/>
      <c r="T7439" s="153">
        <v>7438</v>
      </c>
    </row>
    <row r="7440" spans="1:20" hidden="1">
      <c r="A7440" s="146" t="s">
        <v>7148</v>
      </c>
      <c r="B7440" s="145" t="str">
        <f>IFERROR(VLOOKUP(Proc[[#This Row],[App]],Table2[],3,0),"open")</f>
        <v>ok</v>
      </c>
      <c r="C7440" s="146" t="s">
        <v>369</v>
      </c>
      <c r="D7440" s="152" t="s">
        <v>7071</v>
      </c>
      <c r="E7440" s="152" t="s">
        <v>4602</v>
      </c>
      <c r="F7440" s="145" t="s">
        <v>4602</v>
      </c>
      <c r="G7440" s="146" t="s">
        <v>400</v>
      </c>
      <c r="H7440" s="145" t="str">
        <f>IF(Proc[[#This Row],[type]]="LFF (MDG-F)",MID(Proc[[#This Row],[Obj]],13,10),"")</f>
        <v/>
      </c>
      <c r="I7440" s="152"/>
      <c r="J7440" s="145" t="b">
        <f>Proc[[#This Row],[Requested]]=Proc[[#This Row],[CurrentParent]]</f>
        <v>1</v>
      </c>
      <c r="K7440" s="145" t="str">
        <f>IF(Proc[[#This Row],[Author]]="Marcela Urrego",VLOOKUP(LEFT(Proc[[#This Row],[Requested]],1),Table3[#All],2,0),VLOOKUP(Proc[[#This Row],[Author]],Table4[],2,0))</f>
        <v>LS</v>
      </c>
      <c r="L7440" s="148" t="s">
        <v>7174</v>
      </c>
      <c r="M7440" s="140">
        <v>46065</v>
      </c>
      <c r="N7440" s="140"/>
      <c r="O7440" s="140"/>
      <c r="P7440" s="140" t="str">
        <f ca="1">IF(Proc[[#This Row],[DaysAgeing]]&gt;5,"yep","on track")</f>
        <v>yep</v>
      </c>
      <c r="Q7440" s="2">
        <f ca="1">IF(Proc[[#This Row],[DateClosed]]="",ABS(NETWORKDAYS(Proc[[#This Row],[DateOpened]],TODAY()))-1,ABS(NETWORKDAYS(Proc[[#This Row],[DateOpened]],Proc[[#This Row],[DateClosed]]))-1)</f>
        <v>36</v>
      </c>
      <c r="R7440" s="140" t="s">
        <v>488</v>
      </c>
      <c r="S7440" s="145"/>
      <c r="T7440" s="153">
        <v>7439</v>
      </c>
    </row>
    <row r="7441" spans="1:20" hidden="1">
      <c r="A7441" s="146" t="s">
        <v>7148</v>
      </c>
      <c r="B7441" s="153" t="str">
        <f>IFERROR(VLOOKUP(Proc[[#This Row],[App]],Table2[],3,0),"open")</f>
        <v>ok</v>
      </c>
      <c r="C7441" s="147" t="s">
        <v>369</v>
      </c>
      <c r="D7441" s="152" t="s">
        <v>7072</v>
      </c>
      <c r="E7441" s="152" t="s">
        <v>4602</v>
      </c>
      <c r="F7441" s="153" t="s">
        <v>4602</v>
      </c>
      <c r="G7441" s="146" t="s">
        <v>406</v>
      </c>
      <c r="H7441" s="145" t="str">
        <f>IF(Proc[[#This Row],[type]]="LFF (MDG-F)",MID(Proc[[#This Row],[Obj]],13,10),"")</f>
        <v>2103R00509</v>
      </c>
      <c r="I7441" s="152"/>
      <c r="J7441" s="145" t="b">
        <f>Proc[[#This Row],[Requested]]=Proc[[#This Row],[CurrentParent]]</f>
        <v>1</v>
      </c>
      <c r="K7441" s="153" t="str">
        <f>IF(Proc[[#This Row],[Author]]="Marcela Urrego",VLOOKUP(LEFT(Proc[[#This Row],[Requested]],1),Table3[#All],2,0),VLOOKUP(Proc[[#This Row],[Author]],Table4[],2,0))</f>
        <v>LS</v>
      </c>
      <c r="L7441" s="153" t="s">
        <v>7174</v>
      </c>
      <c r="M7441" s="140">
        <v>46065</v>
      </c>
      <c r="N7441" s="140"/>
      <c r="O7441" s="140"/>
      <c r="P7441" s="140" t="str">
        <f ca="1">IF(Proc[[#This Row],[DaysAgeing]]&gt;5,"yep","on track")</f>
        <v>yep</v>
      </c>
      <c r="Q7441" s="2">
        <f ca="1">IF(Proc[[#This Row],[DateClosed]]="",ABS(NETWORKDAYS(Proc[[#This Row],[DateOpened]],TODAY()))-1,ABS(NETWORKDAYS(Proc[[#This Row],[DateOpened]],Proc[[#This Row],[DateClosed]]))-1)</f>
        <v>36</v>
      </c>
      <c r="R7441" s="140" t="s">
        <v>488</v>
      </c>
      <c r="S7441" s="145"/>
      <c r="T7441" s="153">
        <v>7440</v>
      </c>
    </row>
    <row r="7442" spans="1:20" hidden="1">
      <c r="A7442" s="146" t="s">
        <v>7148</v>
      </c>
      <c r="B7442" s="153" t="str">
        <f>IFERROR(VLOOKUP(Proc[[#This Row],[App]],Table2[],3,0),"open")</f>
        <v>ok</v>
      </c>
      <c r="C7442" s="146" t="s">
        <v>369</v>
      </c>
      <c r="D7442" s="152" t="s">
        <v>7073</v>
      </c>
      <c r="E7442" s="152" t="s">
        <v>4602</v>
      </c>
      <c r="F7442" s="145" t="s">
        <v>4602</v>
      </c>
      <c r="G7442" s="146" t="s">
        <v>400</v>
      </c>
      <c r="H7442" s="145" t="str">
        <f>IF(Proc[[#This Row],[type]]="LFF (MDG-F)",MID(Proc[[#This Row],[Obj]],13,10),"")</f>
        <v/>
      </c>
      <c r="I7442" s="152"/>
      <c r="J7442" s="145" t="b">
        <f>Proc[[#This Row],[Requested]]=Proc[[#This Row],[CurrentParent]]</f>
        <v>1</v>
      </c>
      <c r="K7442" s="153" t="str">
        <f>IF(Proc[[#This Row],[Author]]="Marcela Urrego",VLOOKUP(LEFT(Proc[[#This Row],[Requested]],1),Table3[#All],2,0),VLOOKUP(Proc[[#This Row],[Author]],Table4[],2,0))</f>
        <v>LS</v>
      </c>
      <c r="L7442" s="148" t="s">
        <v>7174</v>
      </c>
      <c r="M7442" s="140">
        <v>46065</v>
      </c>
      <c r="N7442" s="140"/>
      <c r="O7442" s="140"/>
      <c r="P7442" s="140" t="str">
        <f ca="1">IF(Proc[[#This Row],[DaysAgeing]]&gt;5,"yep","on track")</f>
        <v>yep</v>
      </c>
      <c r="Q7442" s="2">
        <f ca="1">IF(Proc[[#This Row],[DateClosed]]="",ABS(NETWORKDAYS(Proc[[#This Row],[DateOpened]],TODAY()))-1,ABS(NETWORKDAYS(Proc[[#This Row],[DateOpened]],Proc[[#This Row],[DateClosed]]))-1)</f>
        <v>36</v>
      </c>
      <c r="R7442" s="140" t="s">
        <v>488</v>
      </c>
      <c r="S7442" s="145"/>
      <c r="T7442" s="153">
        <v>7441</v>
      </c>
    </row>
    <row r="7443" spans="1:20" hidden="1">
      <c r="A7443" s="146" t="s">
        <v>7148</v>
      </c>
      <c r="B7443" s="145" t="str">
        <f>IFERROR(VLOOKUP(Proc[[#This Row],[App]],Table2[],3,0),"open")</f>
        <v>ok</v>
      </c>
      <c r="C7443" s="146" t="s">
        <v>369</v>
      </c>
      <c r="D7443" s="152" t="s">
        <v>7074</v>
      </c>
      <c r="E7443" s="152" t="s">
        <v>4602</v>
      </c>
      <c r="F7443" s="145" t="s">
        <v>4602</v>
      </c>
      <c r="G7443" s="146" t="s">
        <v>400</v>
      </c>
      <c r="H7443" s="145" t="str">
        <f>IF(Proc[[#This Row],[type]]="LFF (MDG-F)",MID(Proc[[#This Row],[Obj]],13,10),"")</f>
        <v/>
      </c>
      <c r="I7443" s="152"/>
      <c r="J7443" s="145" t="b">
        <f>Proc[[#This Row],[Requested]]=Proc[[#This Row],[CurrentParent]]</f>
        <v>1</v>
      </c>
      <c r="K7443" s="145" t="str">
        <f>IF(Proc[[#This Row],[Author]]="Marcela Urrego",VLOOKUP(LEFT(Proc[[#This Row],[Requested]],1),Table3[#All],2,0),VLOOKUP(Proc[[#This Row],[Author]],Table4[],2,0))</f>
        <v>LS</v>
      </c>
      <c r="L7443" s="148" t="s">
        <v>7174</v>
      </c>
      <c r="M7443" s="140">
        <v>46065</v>
      </c>
      <c r="N7443" s="140"/>
      <c r="O7443" s="140"/>
      <c r="P7443" s="140" t="str">
        <f ca="1">IF(Proc[[#This Row],[DaysAgeing]]&gt;5,"yep","on track")</f>
        <v>yep</v>
      </c>
      <c r="Q7443" s="2">
        <f ca="1">IF(Proc[[#This Row],[DateClosed]]="",ABS(NETWORKDAYS(Proc[[#This Row],[DateOpened]],TODAY()))-1,ABS(NETWORKDAYS(Proc[[#This Row],[DateOpened]],Proc[[#This Row],[DateClosed]]))-1)</f>
        <v>36</v>
      </c>
      <c r="R7443" s="140" t="s">
        <v>488</v>
      </c>
      <c r="S7443" s="145"/>
      <c r="T7443" s="153">
        <v>7442</v>
      </c>
    </row>
    <row r="7444" spans="1:20" hidden="1">
      <c r="A7444" s="146" t="s">
        <v>7148</v>
      </c>
      <c r="B7444" s="153" t="str">
        <f>IFERROR(VLOOKUP(Proc[[#This Row],[App]],Table2[],3,0),"open")</f>
        <v>ok</v>
      </c>
      <c r="C7444" s="147" t="s">
        <v>369</v>
      </c>
      <c r="D7444" s="152" t="s">
        <v>7075</v>
      </c>
      <c r="E7444" s="152" t="s">
        <v>5144</v>
      </c>
      <c r="F7444" s="148" t="s">
        <v>5144</v>
      </c>
      <c r="G7444" s="146" t="s">
        <v>406</v>
      </c>
      <c r="H7444" s="145" t="str">
        <f>IF(Proc[[#This Row],[type]]="LFF (MDG-F)",MID(Proc[[#This Row],[Obj]],13,10),"")</f>
        <v>2068R00001</v>
      </c>
      <c r="I7444" s="152"/>
      <c r="J7444" s="145" t="b">
        <f>Proc[[#This Row],[Requested]]=Proc[[#This Row],[CurrentParent]]</f>
        <v>1</v>
      </c>
      <c r="K7444" s="153" t="str">
        <f>IF(Proc[[#This Row],[Author]]="Marcela Urrego",VLOOKUP(LEFT(Proc[[#This Row],[Requested]],1),Table3[#All],2,0),VLOOKUP(Proc[[#This Row],[Author]],Table4[],2,0))</f>
        <v>LS</v>
      </c>
      <c r="L7444" s="148" t="s">
        <v>7174</v>
      </c>
      <c r="M7444" s="140">
        <v>46065</v>
      </c>
      <c r="N7444" s="140"/>
      <c r="O7444" s="140"/>
      <c r="P7444" s="140" t="str">
        <f ca="1">IF(Proc[[#This Row],[DaysAgeing]]&gt;5,"yep","on track")</f>
        <v>yep</v>
      </c>
      <c r="Q7444" s="2">
        <f ca="1">IF(Proc[[#This Row],[DateClosed]]="",ABS(NETWORKDAYS(Proc[[#This Row],[DateOpened]],TODAY()))-1,ABS(NETWORKDAYS(Proc[[#This Row],[DateOpened]],Proc[[#This Row],[DateClosed]]))-1)</f>
        <v>36</v>
      </c>
      <c r="R7444" s="140" t="s">
        <v>488</v>
      </c>
      <c r="S7444" s="145"/>
      <c r="T7444" s="153">
        <v>7443</v>
      </c>
    </row>
    <row r="7445" spans="1:20" hidden="1">
      <c r="A7445" s="146" t="s">
        <v>7148</v>
      </c>
      <c r="B7445" s="153" t="str">
        <f>IFERROR(VLOOKUP(Proc[[#This Row],[App]],Table2[],3,0),"open")</f>
        <v>ok</v>
      </c>
      <c r="C7445" s="146" t="s">
        <v>369</v>
      </c>
      <c r="D7445" s="152" t="s">
        <v>7076</v>
      </c>
      <c r="E7445" s="152" t="s">
        <v>5144</v>
      </c>
      <c r="F7445" s="145" t="s">
        <v>5144</v>
      </c>
      <c r="G7445" s="146" t="s">
        <v>400</v>
      </c>
      <c r="H7445" s="145" t="str">
        <f>IF(Proc[[#This Row],[type]]="LFF (MDG-F)",MID(Proc[[#This Row],[Obj]],13,10),"")</f>
        <v/>
      </c>
      <c r="I7445" s="152"/>
      <c r="J7445" s="145" t="b">
        <f>Proc[[#This Row],[Requested]]=Proc[[#This Row],[CurrentParent]]</f>
        <v>1</v>
      </c>
      <c r="K7445" s="153" t="str">
        <f>IF(Proc[[#This Row],[Author]]="Marcela Urrego",VLOOKUP(LEFT(Proc[[#This Row],[Requested]],1),Table3[#All],2,0),VLOOKUP(Proc[[#This Row],[Author]],Table4[],2,0))</f>
        <v>LS</v>
      </c>
      <c r="L7445" s="148" t="s">
        <v>7174</v>
      </c>
      <c r="M7445" s="140">
        <v>46065</v>
      </c>
      <c r="N7445" s="140"/>
      <c r="O7445" s="140"/>
      <c r="P7445" s="140" t="str">
        <f ca="1">IF(Proc[[#This Row],[DaysAgeing]]&gt;5,"yep","on track")</f>
        <v>yep</v>
      </c>
      <c r="Q7445" s="2">
        <f ca="1">IF(Proc[[#This Row],[DateClosed]]="",ABS(NETWORKDAYS(Proc[[#This Row],[DateOpened]],TODAY()))-1,ABS(NETWORKDAYS(Proc[[#This Row],[DateOpened]],Proc[[#This Row],[DateClosed]]))-1)</f>
        <v>36</v>
      </c>
      <c r="R7445" s="140" t="s">
        <v>488</v>
      </c>
      <c r="S7445" s="145"/>
      <c r="T7445" s="153">
        <v>7444</v>
      </c>
    </row>
    <row r="7446" spans="1:20" hidden="1">
      <c r="A7446" s="146" t="s">
        <v>7148</v>
      </c>
      <c r="B7446" s="153" t="str">
        <f>IFERROR(VLOOKUP(Proc[[#This Row],[App]],Table2[],3,0),"open")</f>
        <v>ok</v>
      </c>
      <c r="C7446" s="146" t="s">
        <v>369</v>
      </c>
      <c r="D7446" s="152" t="s">
        <v>7077</v>
      </c>
      <c r="E7446" s="152" t="s">
        <v>5144</v>
      </c>
      <c r="F7446" s="153" t="s">
        <v>5144</v>
      </c>
      <c r="G7446" s="146" t="s">
        <v>400</v>
      </c>
      <c r="H7446" s="145" t="str">
        <f>IF(Proc[[#This Row],[type]]="LFF (MDG-F)",MID(Proc[[#This Row],[Obj]],13,10),"")</f>
        <v/>
      </c>
      <c r="I7446" s="152"/>
      <c r="J7446" s="145" t="b">
        <f>Proc[[#This Row],[Requested]]=Proc[[#This Row],[CurrentParent]]</f>
        <v>1</v>
      </c>
      <c r="K7446" s="153" t="str">
        <f>IF(Proc[[#This Row],[Author]]="Marcela Urrego",VLOOKUP(LEFT(Proc[[#This Row],[Requested]],1),Table3[#All],2,0),VLOOKUP(Proc[[#This Row],[Author]],Table4[],2,0))</f>
        <v>LS</v>
      </c>
      <c r="L7446" s="148" t="s">
        <v>7174</v>
      </c>
      <c r="M7446" s="140">
        <v>46065</v>
      </c>
      <c r="N7446" s="140"/>
      <c r="O7446" s="140"/>
      <c r="P7446" s="140" t="str">
        <f ca="1">IF(Proc[[#This Row],[DaysAgeing]]&gt;5,"yep","on track")</f>
        <v>yep</v>
      </c>
      <c r="Q7446" s="2">
        <f ca="1">IF(Proc[[#This Row],[DateClosed]]="",ABS(NETWORKDAYS(Proc[[#This Row],[DateOpened]],TODAY()))-1,ABS(NETWORKDAYS(Proc[[#This Row],[DateOpened]],Proc[[#This Row],[DateClosed]]))-1)</f>
        <v>36</v>
      </c>
      <c r="R7446" s="140" t="s">
        <v>488</v>
      </c>
      <c r="S7446" s="145"/>
      <c r="T7446" s="153">
        <v>7445</v>
      </c>
    </row>
    <row r="7447" spans="1:20" hidden="1">
      <c r="A7447" s="146" t="s">
        <v>7148</v>
      </c>
      <c r="B7447" s="153" t="str">
        <f>IFERROR(VLOOKUP(Proc[[#This Row],[App]],Table2[],3,0),"open")</f>
        <v>ok</v>
      </c>
      <c r="C7447" s="146" t="s">
        <v>369</v>
      </c>
      <c r="D7447" s="152" t="s">
        <v>7078</v>
      </c>
      <c r="E7447" s="152" t="s">
        <v>2118</v>
      </c>
      <c r="F7447" s="153" t="s">
        <v>2118</v>
      </c>
      <c r="G7447" s="146" t="s">
        <v>400</v>
      </c>
      <c r="H7447" s="145" t="str">
        <f>IF(Proc[[#This Row],[type]]="LFF (MDG-F)",MID(Proc[[#This Row],[Obj]],13,10),"")</f>
        <v/>
      </c>
      <c r="I7447" s="152"/>
      <c r="J7447" s="145" t="b">
        <f>Proc[[#This Row],[Requested]]=Proc[[#This Row],[CurrentParent]]</f>
        <v>1</v>
      </c>
      <c r="K7447" s="153" t="str">
        <f>IF(Proc[[#This Row],[Author]]="Marcela Urrego",VLOOKUP(LEFT(Proc[[#This Row],[Requested]],1),Table3[#All],2,0),VLOOKUP(Proc[[#This Row],[Author]],Table4[],2,0))</f>
        <v>LS</v>
      </c>
      <c r="L7447" s="153" t="s">
        <v>7174</v>
      </c>
      <c r="M7447" s="140">
        <v>46065</v>
      </c>
      <c r="N7447" s="140"/>
      <c r="O7447" s="140"/>
      <c r="P7447" s="140" t="str">
        <f ca="1">IF(Proc[[#This Row],[DaysAgeing]]&gt;5,"yep","on track")</f>
        <v>yep</v>
      </c>
      <c r="Q7447" s="2">
        <f ca="1">IF(Proc[[#This Row],[DateClosed]]="",ABS(NETWORKDAYS(Proc[[#This Row],[DateOpened]],TODAY()))-1,ABS(NETWORKDAYS(Proc[[#This Row],[DateOpened]],Proc[[#This Row],[DateClosed]]))-1)</f>
        <v>36</v>
      </c>
      <c r="R7447" s="140" t="s">
        <v>488</v>
      </c>
      <c r="S7447" s="145"/>
      <c r="T7447" s="153">
        <v>7446</v>
      </c>
    </row>
    <row r="7448" spans="1:20" hidden="1">
      <c r="A7448" s="146" t="s">
        <v>7148</v>
      </c>
      <c r="B7448" s="153" t="str">
        <f>IFERROR(VLOOKUP(Proc[[#This Row],[App]],Table2[],3,0),"open")</f>
        <v>ok</v>
      </c>
      <c r="C7448" s="146" t="s">
        <v>369</v>
      </c>
      <c r="D7448" s="152" t="s">
        <v>7079</v>
      </c>
      <c r="E7448" s="152" t="s">
        <v>5144</v>
      </c>
      <c r="F7448" s="153" t="s">
        <v>5144</v>
      </c>
      <c r="G7448" s="146" t="s">
        <v>400</v>
      </c>
      <c r="H7448" s="145" t="str">
        <f>IF(Proc[[#This Row],[type]]="LFF (MDG-F)",MID(Proc[[#This Row],[Obj]],13,10),"")</f>
        <v/>
      </c>
      <c r="I7448" s="152"/>
      <c r="J7448" s="145" t="b">
        <f>Proc[[#This Row],[Requested]]=Proc[[#This Row],[CurrentParent]]</f>
        <v>1</v>
      </c>
      <c r="K7448" s="153" t="str">
        <f>IF(Proc[[#This Row],[Author]]="Marcela Urrego",VLOOKUP(LEFT(Proc[[#This Row],[Requested]],1),Table3[#All],2,0),VLOOKUP(Proc[[#This Row],[Author]],Table4[],2,0))</f>
        <v>LS</v>
      </c>
      <c r="L7448" s="148" t="s">
        <v>7174</v>
      </c>
      <c r="M7448" s="140">
        <v>46065</v>
      </c>
      <c r="N7448" s="140"/>
      <c r="O7448" s="140"/>
      <c r="P7448" s="140" t="str">
        <f ca="1">IF(Proc[[#This Row],[DaysAgeing]]&gt;5,"yep","on track")</f>
        <v>yep</v>
      </c>
      <c r="Q7448" s="2">
        <f ca="1">IF(Proc[[#This Row],[DateClosed]]="",ABS(NETWORKDAYS(Proc[[#This Row],[DateOpened]],TODAY()))-1,ABS(NETWORKDAYS(Proc[[#This Row],[DateOpened]],Proc[[#This Row],[DateClosed]]))-1)</f>
        <v>36</v>
      </c>
      <c r="R7448" s="140" t="s">
        <v>488</v>
      </c>
      <c r="S7448" s="145"/>
      <c r="T7448" s="153">
        <v>7447</v>
      </c>
    </row>
    <row r="7449" spans="1:20" hidden="1">
      <c r="A7449" s="146" t="s">
        <v>7148</v>
      </c>
      <c r="B7449" s="145" t="str">
        <f>IFERROR(VLOOKUP(Proc[[#This Row],[App]],Table2[],3,0),"open")</f>
        <v>ok</v>
      </c>
      <c r="C7449" s="146" t="s">
        <v>369</v>
      </c>
      <c r="D7449" s="152" t="s">
        <v>7080</v>
      </c>
      <c r="E7449" s="152" t="s">
        <v>5144</v>
      </c>
      <c r="F7449" s="145" t="s">
        <v>5144</v>
      </c>
      <c r="G7449" s="146" t="s">
        <v>400</v>
      </c>
      <c r="H7449" s="145" t="str">
        <f>IF(Proc[[#This Row],[type]]="LFF (MDG-F)",MID(Proc[[#This Row],[Obj]],13,10),"")</f>
        <v/>
      </c>
      <c r="I7449" s="152"/>
      <c r="J7449" s="145" t="b">
        <f>Proc[[#This Row],[Requested]]=Proc[[#This Row],[CurrentParent]]</f>
        <v>1</v>
      </c>
      <c r="K7449" s="145" t="str">
        <f>IF(Proc[[#This Row],[Author]]="Marcela Urrego",VLOOKUP(LEFT(Proc[[#This Row],[Requested]],1),Table3[#All],2,0),VLOOKUP(Proc[[#This Row],[Author]],Table4[],2,0))</f>
        <v>LS</v>
      </c>
      <c r="L7449" s="148" t="s">
        <v>7174</v>
      </c>
      <c r="M7449" s="140">
        <v>46065</v>
      </c>
      <c r="N7449" s="140"/>
      <c r="O7449" s="140"/>
      <c r="P7449" s="140" t="str">
        <f ca="1">IF(Proc[[#This Row],[DaysAgeing]]&gt;5,"yep","on track")</f>
        <v>yep</v>
      </c>
      <c r="Q7449" s="2">
        <f ca="1">IF(Proc[[#This Row],[DateClosed]]="",ABS(NETWORKDAYS(Proc[[#This Row],[DateOpened]],TODAY()))-1,ABS(NETWORKDAYS(Proc[[#This Row],[DateOpened]],Proc[[#This Row],[DateClosed]]))-1)</f>
        <v>36</v>
      </c>
      <c r="R7449" s="140" t="s">
        <v>488</v>
      </c>
      <c r="S7449" s="145"/>
      <c r="T7449" s="153">
        <v>7448</v>
      </c>
    </row>
    <row r="7450" spans="1:20" hidden="1">
      <c r="A7450" s="146" t="s">
        <v>7148</v>
      </c>
      <c r="B7450" s="153" t="str">
        <f>IFERROR(VLOOKUP(Proc[[#This Row],[App]],Table2[],3,0),"open")</f>
        <v>ok</v>
      </c>
      <c r="C7450" s="147" t="s">
        <v>369</v>
      </c>
      <c r="D7450" s="152" t="s">
        <v>7081</v>
      </c>
      <c r="E7450" s="152" t="s">
        <v>5144</v>
      </c>
      <c r="F7450" s="153" t="s">
        <v>5144</v>
      </c>
      <c r="G7450" s="146" t="s">
        <v>406</v>
      </c>
      <c r="H7450" s="145" t="str">
        <f>IF(Proc[[#This Row],[type]]="LFF (MDG-F)",MID(Proc[[#This Row],[Obj]],13,10),"")</f>
        <v>2123R00022</v>
      </c>
      <c r="I7450" s="152"/>
      <c r="J7450" s="145" t="b">
        <f>Proc[[#This Row],[Requested]]=Proc[[#This Row],[CurrentParent]]</f>
        <v>1</v>
      </c>
      <c r="K7450" s="153" t="str">
        <f>IF(Proc[[#This Row],[Author]]="Marcela Urrego",VLOOKUP(LEFT(Proc[[#This Row],[Requested]],1),Table3[#All],2,0),VLOOKUP(Proc[[#This Row],[Author]],Table4[],2,0))</f>
        <v>LS</v>
      </c>
      <c r="L7450" s="148" t="s">
        <v>7174</v>
      </c>
      <c r="M7450" s="140">
        <v>46065</v>
      </c>
      <c r="N7450" s="140"/>
      <c r="O7450" s="140"/>
      <c r="P7450" s="140" t="str">
        <f ca="1">IF(Proc[[#This Row],[DaysAgeing]]&gt;5,"yep","on track")</f>
        <v>yep</v>
      </c>
      <c r="Q7450" s="2">
        <f ca="1">IF(Proc[[#This Row],[DateClosed]]="",ABS(NETWORKDAYS(Proc[[#This Row],[DateOpened]],TODAY()))-1,ABS(NETWORKDAYS(Proc[[#This Row],[DateOpened]],Proc[[#This Row],[DateClosed]]))-1)</f>
        <v>36</v>
      </c>
      <c r="R7450" s="140" t="s">
        <v>488</v>
      </c>
      <c r="S7450" s="145"/>
      <c r="T7450" s="153">
        <v>7449</v>
      </c>
    </row>
    <row r="7451" spans="1:20" hidden="1">
      <c r="A7451" s="146" t="s">
        <v>7148</v>
      </c>
      <c r="B7451" s="153" t="str">
        <f>IFERROR(VLOOKUP(Proc[[#This Row],[App]],Table2[],3,0),"open")</f>
        <v>ok</v>
      </c>
      <c r="C7451" s="146" t="s">
        <v>369</v>
      </c>
      <c r="D7451" s="152" t="s">
        <v>10289</v>
      </c>
      <c r="E7451" s="152" t="s">
        <v>969</v>
      </c>
      <c r="F7451" s="153" t="s">
        <v>969</v>
      </c>
      <c r="G7451" s="146" t="s">
        <v>400</v>
      </c>
      <c r="H7451" s="145" t="str">
        <f>IF(Proc[[#This Row],[type]]="LFF (MDG-F)",MID(Proc[[#This Row],[Obj]],13,10),"")</f>
        <v/>
      </c>
      <c r="I7451" s="152"/>
      <c r="J7451" s="145" t="b">
        <f>Proc[[#This Row],[Requested]]=Proc[[#This Row],[CurrentParent]]</f>
        <v>1</v>
      </c>
      <c r="K7451" s="153" t="str">
        <f>IF(Proc[[#This Row],[Author]]="Marcela Urrego",VLOOKUP(LEFT(Proc[[#This Row],[Requested]],1),Table3[#All],2,0),VLOOKUP(Proc[[#This Row],[Author]],Table4[],2,0))</f>
        <v>LS</v>
      </c>
      <c r="L7451" s="153" t="s">
        <v>7174</v>
      </c>
      <c r="M7451" s="140">
        <v>46065</v>
      </c>
      <c r="N7451" s="140"/>
      <c r="O7451" s="140"/>
      <c r="P7451" s="140" t="str">
        <f ca="1">IF(Proc[[#This Row],[DaysAgeing]]&gt;5,"yep","on track")</f>
        <v>yep</v>
      </c>
      <c r="Q7451" s="2">
        <f ca="1">IF(Proc[[#This Row],[DateClosed]]="",ABS(NETWORKDAYS(Proc[[#This Row],[DateOpened]],TODAY()))-1,ABS(NETWORKDAYS(Proc[[#This Row],[DateOpened]],Proc[[#This Row],[DateClosed]]))-1)</f>
        <v>36</v>
      </c>
      <c r="R7451" s="140" t="s">
        <v>488</v>
      </c>
      <c r="S7451" s="145"/>
      <c r="T7451" s="153">
        <v>7450</v>
      </c>
    </row>
    <row r="7452" spans="1:20" hidden="1">
      <c r="A7452" s="146" t="s">
        <v>7148</v>
      </c>
      <c r="B7452" s="153" t="str">
        <f>IFERROR(VLOOKUP(Proc[[#This Row],[App]],Table2[],3,0),"open")</f>
        <v>ok</v>
      </c>
      <c r="C7452" s="146" t="s">
        <v>369</v>
      </c>
      <c r="D7452" s="152" t="s">
        <v>7917</v>
      </c>
      <c r="E7452" s="152" t="s">
        <v>969</v>
      </c>
      <c r="F7452" s="153" t="s">
        <v>969</v>
      </c>
      <c r="G7452" s="146" t="s">
        <v>400</v>
      </c>
      <c r="H7452" s="145" t="str">
        <f>IF(Proc[[#This Row],[type]]="LFF (MDG-F)",MID(Proc[[#This Row],[Obj]],13,10),"")</f>
        <v/>
      </c>
      <c r="I7452" s="152"/>
      <c r="J7452" s="145" t="b">
        <f>Proc[[#This Row],[Requested]]=Proc[[#This Row],[CurrentParent]]</f>
        <v>1</v>
      </c>
      <c r="K7452" s="153" t="str">
        <f>IF(Proc[[#This Row],[Author]]="Marcela Urrego",VLOOKUP(LEFT(Proc[[#This Row],[Requested]],1),Table3[#All],2,0),VLOOKUP(Proc[[#This Row],[Author]],Table4[],2,0))</f>
        <v>LS</v>
      </c>
      <c r="L7452" s="153" t="s">
        <v>7174</v>
      </c>
      <c r="M7452" s="140">
        <v>46065</v>
      </c>
      <c r="N7452" s="140"/>
      <c r="O7452" s="140"/>
      <c r="P7452" s="140" t="str">
        <f ca="1">IF(Proc[[#This Row],[DaysAgeing]]&gt;5,"yep","on track")</f>
        <v>yep</v>
      </c>
      <c r="Q7452" s="2">
        <f ca="1">IF(Proc[[#This Row],[DateClosed]]="",ABS(NETWORKDAYS(Proc[[#This Row],[DateOpened]],TODAY()))-1,ABS(NETWORKDAYS(Proc[[#This Row],[DateOpened]],Proc[[#This Row],[DateClosed]]))-1)</f>
        <v>36</v>
      </c>
      <c r="R7452" s="140" t="s">
        <v>488</v>
      </c>
      <c r="S7452" s="145"/>
      <c r="T7452" s="153">
        <v>7451</v>
      </c>
    </row>
    <row r="7453" spans="1:20" hidden="1">
      <c r="A7453" s="146" t="s">
        <v>7148</v>
      </c>
      <c r="B7453" s="153" t="str">
        <f>IFERROR(VLOOKUP(Proc[[#This Row],[App]],Table2[],3,0),"open")</f>
        <v>ok</v>
      </c>
      <c r="C7453" s="146" t="s">
        <v>369</v>
      </c>
      <c r="D7453" s="152" t="s">
        <v>10290</v>
      </c>
      <c r="E7453" s="152" t="s">
        <v>969</v>
      </c>
      <c r="F7453" s="153" t="s">
        <v>969</v>
      </c>
      <c r="G7453" s="146" t="s">
        <v>400</v>
      </c>
      <c r="H7453" s="145" t="str">
        <f>IF(Proc[[#This Row],[type]]="LFF (MDG-F)",MID(Proc[[#This Row],[Obj]],13,10),"")</f>
        <v/>
      </c>
      <c r="I7453" s="152"/>
      <c r="J7453" s="145" t="b">
        <f>Proc[[#This Row],[Requested]]=Proc[[#This Row],[CurrentParent]]</f>
        <v>1</v>
      </c>
      <c r="K7453" s="153" t="str">
        <f>IF(Proc[[#This Row],[Author]]="Marcela Urrego",VLOOKUP(LEFT(Proc[[#This Row],[Requested]],1),Table3[#All],2,0),VLOOKUP(Proc[[#This Row],[Author]],Table4[],2,0))</f>
        <v>LS</v>
      </c>
      <c r="L7453" s="153" t="s">
        <v>7174</v>
      </c>
      <c r="M7453" s="140">
        <v>46065</v>
      </c>
      <c r="N7453" s="140"/>
      <c r="O7453" s="140"/>
      <c r="P7453" s="140" t="str">
        <f ca="1">IF(Proc[[#This Row],[DaysAgeing]]&gt;5,"yep","on track")</f>
        <v>yep</v>
      </c>
      <c r="Q7453" s="2">
        <f ca="1">IF(Proc[[#This Row],[DateClosed]]="",ABS(NETWORKDAYS(Proc[[#This Row],[DateOpened]],TODAY()))-1,ABS(NETWORKDAYS(Proc[[#This Row],[DateOpened]],Proc[[#This Row],[DateClosed]]))-1)</f>
        <v>36</v>
      </c>
      <c r="R7453" s="140" t="s">
        <v>488</v>
      </c>
      <c r="S7453" s="145"/>
      <c r="T7453" s="153">
        <v>7452</v>
      </c>
    </row>
    <row r="7454" spans="1:20" hidden="1">
      <c r="A7454" t="s">
        <v>7149</v>
      </c>
      <c r="B7454" s="153" t="str">
        <f>IFERROR(VLOOKUP(Proc[[#This Row],[App]],Table2[],3,0),"open")</f>
        <v>ok</v>
      </c>
      <c r="C7454" s="146" t="s">
        <v>369</v>
      </c>
      <c r="D7454" s="152" t="s">
        <v>7152</v>
      </c>
      <c r="E7454" s="152" t="s">
        <v>7157</v>
      </c>
      <c r="F7454" s="153" t="s">
        <v>7157</v>
      </c>
      <c r="G7454" s="146" t="s">
        <v>400</v>
      </c>
      <c r="H7454" s="145" t="str">
        <f>IF(Proc[[#This Row],[type]]="LFF (MDG-F)",MID(Proc[[#This Row],[Obj]],13,10),"")</f>
        <v/>
      </c>
      <c r="I7454" s="152"/>
      <c r="J7454" s="145" t="b">
        <f>Proc[[#This Row],[Requested]]=Proc[[#This Row],[CurrentParent]]</f>
        <v>1</v>
      </c>
      <c r="K7454" s="153" t="str">
        <f>IF(Proc[[#This Row],[Author]]="Marcela Urrego",VLOOKUP(LEFT(Proc[[#This Row],[Requested]],1),Table3[#All],2,0),VLOOKUP(Proc[[#This Row],[Author]],Table4[],2,0))</f>
        <v>LS</v>
      </c>
      <c r="L7454" s="153" t="s">
        <v>7174</v>
      </c>
      <c r="M7454" s="140">
        <v>46065</v>
      </c>
      <c r="N7454" s="140"/>
      <c r="O7454" s="140"/>
      <c r="P7454" s="140" t="str">
        <f ca="1">IF(Proc[[#This Row],[DaysAgeing]]&gt;5,"yep","on track")</f>
        <v>yep</v>
      </c>
      <c r="Q7454" s="2">
        <f ca="1">IF(Proc[[#This Row],[DateClosed]]="",ABS(NETWORKDAYS(Proc[[#This Row],[DateOpened]],TODAY()))-1,ABS(NETWORKDAYS(Proc[[#This Row],[DateOpened]],Proc[[#This Row],[DateClosed]]))-1)</f>
        <v>36</v>
      </c>
      <c r="R7454" s="140" t="s">
        <v>488</v>
      </c>
      <c r="S7454" s="145"/>
      <c r="T7454" s="153">
        <v>7453</v>
      </c>
    </row>
    <row r="7455" spans="1:20" hidden="1">
      <c r="A7455" t="s">
        <v>7153</v>
      </c>
      <c r="B7455" s="153" t="str">
        <f>IFERROR(VLOOKUP(Proc[[#This Row],[App]],Table2[],3,0),"open")</f>
        <v>ok</v>
      </c>
      <c r="C7455" s="146" t="s">
        <v>369</v>
      </c>
      <c r="D7455" s="152" t="s">
        <v>7154</v>
      </c>
      <c r="E7455" s="152" t="s">
        <v>1011</v>
      </c>
      <c r="F7455" s="153" t="s">
        <v>1011</v>
      </c>
      <c r="G7455" s="146" t="s">
        <v>400</v>
      </c>
      <c r="H7455" s="145" t="str">
        <f>IF(Proc[[#This Row],[type]]="LFF (MDG-F)",MID(Proc[[#This Row],[Obj]],13,10),"")</f>
        <v/>
      </c>
      <c r="I7455" s="152"/>
      <c r="J7455" s="145" t="b">
        <f>Proc[[#This Row],[Requested]]=Proc[[#This Row],[CurrentParent]]</f>
        <v>1</v>
      </c>
      <c r="K7455" s="153" t="str">
        <f>IF(Proc[[#This Row],[Author]]="Marcela Urrego",VLOOKUP(LEFT(Proc[[#This Row],[Requested]],1),Table3[#All],2,0),VLOOKUP(Proc[[#This Row],[Author]],Table4[],2,0))</f>
        <v>HC</v>
      </c>
      <c r="L7455" s="153" t="s">
        <v>7174</v>
      </c>
      <c r="M7455" s="140">
        <v>46065</v>
      </c>
      <c r="N7455" s="140"/>
      <c r="O7455" s="140"/>
      <c r="P7455" s="140" t="str">
        <f ca="1">IF(Proc[[#This Row],[DaysAgeing]]&gt;5,"yep","on track")</f>
        <v>yep</v>
      </c>
      <c r="Q7455" s="2">
        <f ca="1">IF(Proc[[#This Row],[DateClosed]]="",ABS(NETWORKDAYS(Proc[[#This Row],[DateOpened]],TODAY()))-1,ABS(NETWORKDAYS(Proc[[#This Row],[DateOpened]],Proc[[#This Row],[DateClosed]]))-1)</f>
        <v>36</v>
      </c>
      <c r="R7455" s="140" t="s">
        <v>5381</v>
      </c>
      <c r="S7455" s="145"/>
      <c r="T7455" s="153">
        <v>7454</v>
      </c>
    </row>
    <row r="7456" spans="1:20" hidden="1">
      <c r="A7456" s="146" t="s">
        <v>7153</v>
      </c>
      <c r="B7456" s="153" t="str">
        <f>IFERROR(VLOOKUP(Proc[[#This Row],[App]],Table2[],3,0),"open")</f>
        <v>ok</v>
      </c>
      <c r="C7456" s="146" t="s">
        <v>369</v>
      </c>
      <c r="D7456" s="152" t="s">
        <v>7155</v>
      </c>
      <c r="E7456" s="152" t="s">
        <v>1011</v>
      </c>
      <c r="F7456" s="153" t="s">
        <v>1011</v>
      </c>
      <c r="G7456" s="146" t="s">
        <v>400</v>
      </c>
      <c r="H7456" s="145" t="str">
        <f>IF(Proc[[#This Row],[type]]="LFF (MDG-F)",MID(Proc[[#This Row],[Obj]],13,10),"")</f>
        <v/>
      </c>
      <c r="I7456" s="152"/>
      <c r="J7456" s="145" t="b">
        <f>Proc[[#This Row],[Requested]]=Proc[[#This Row],[CurrentParent]]</f>
        <v>1</v>
      </c>
      <c r="K7456" s="153" t="str">
        <f>IF(Proc[[#This Row],[Author]]="Marcela Urrego",VLOOKUP(LEFT(Proc[[#This Row],[Requested]],1),Table3[#All],2,0),VLOOKUP(Proc[[#This Row],[Author]],Table4[],2,0))</f>
        <v>HC</v>
      </c>
      <c r="L7456" s="153" t="s">
        <v>7174</v>
      </c>
      <c r="M7456" s="140">
        <v>46065</v>
      </c>
      <c r="N7456" s="140"/>
      <c r="O7456" s="140"/>
      <c r="P7456" s="140" t="str">
        <f ca="1">IF(Proc[[#This Row],[DaysAgeing]]&gt;5,"yep","on track")</f>
        <v>yep</v>
      </c>
      <c r="Q7456" s="2">
        <f ca="1">IF(Proc[[#This Row],[DateClosed]]="",ABS(NETWORKDAYS(Proc[[#This Row],[DateOpened]],TODAY()))-1,ABS(NETWORKDAYS(Proc[[#This Row],[DateOpened]],Proc[[#This Row],[DateClosed]]))-1)</f>
        <v>36</v>
      </c>
      <c r="R7456" s="140" t="s">
        <v>5381</v>
      </c>
      <c r="S7456" s="145"/>
      <c r="T7456" s="153">
        <v>7455</v>
      </c>
    </row>
    <row r="7457" spans="1:20" hidden="1">
      <c r="A7457" t="s">
        <v>7156</v>
      </c>
      <c r="B7457" s="153" t="str">
        <f>IFERROR(VLOOKUP(Proc[[#This Row],[App]],Table2[],3,0),"open")</f>
        <v>ok</v>
      </c>
      <c r="C7457" s="146" t="s">
        <v>369</v>
      </c>
      <c r="D7457" s="152" t="s">
        <v>10291</v>
      </c>
      <c r="E7457" s="152" t="s">
        <v>554</v>
      </c>
      <c r="F7457" s="153" t="s">
        <v>554</v>
      </c>
      <c r="G7457" s="146" t="s">
        <v>400</v>
      </c>
      <c r="H7457" s="145" t="str">
        <f>IF(Proc[[#This Row],[type]]="LFF (MDG-F)",MID(Proc[[#This Row],[Obj]],13,10),"")</f>
        <v/>
      </c>
      <c r="I7457" s="152"/>
      <c r="J7457" s="145" t="b">
        <f>Proc[[#This Row],[Requested]]=Proc[[#This Row],[CurrentParent]]</f>
        <v>1</v>
      </c>
      <c r="K7457" s="153" t="str">
        <f>IF(Proc[[#This Row],[Author]]="Marcela Urrego",VLOOKUP(LEFT(Proc[[#This Row],[Requested]],1),Table3[#All],2,0),VLOOKUP(Proc[[#This Row],[Author]],Table4[],2,0))</f>
        <v>HC</v>
      </c>
      <c r="L7457" s="153" t="s">
        <v>7174</v>
      </c>
      <c r="M7457" s="140">
        <v>46065</v>
      </c>
      <c r="N7457" s="140"/>
      <c r="O7457" s="140"/>
      <c r="P7457" s="140" t="str">
        <f ca="1">IF(Proc[[#This Row],[DaysAgeing]]&gt;5,"yep","on track")</f>
        <v>yep</v>
      </c>
      <c r="Q7457" s="2">
        <f ca="1">IF(Proc[[#This Row],[DateClosed]]="",ABS(NETWORKDAYS(Proc[[#This Row],[DateOpened]],TODAY()))-1,ABS(NETWORKDAYS(Proc[[#This Row],[DateOpened]],Proc[[#This Row],[DateClosed]]))-1)</f>
        <v>36</v>
      </c>
      <c r="R7457" s="140" t="s">
        <v>4883</v>
      </c>
      <c r="S7457" s="145"/>
      <c r="T7457" s="153">
        <v>7456</v>
      </c>
    </row>
    <row r="7458" spans="1:20" hidden="1">
      <c r="A7458" s="146" t="s">
        <v>7156</v>
      </c>
      <c r="B7458" s="153" t="str">
        <f>IFERROR(VLOOKUP(Proc[[#This Row],[App]],Table2[],3,0),"open")</f>
        <v>ok</v>
      </c>
      <c r="C7458" s="146" t="s">
        <v>369</v>
      </c>
      <c r="D7458" s="152" t="s">
        <v>10292</v>
      </c>
      <c r="E7458" s="152" t="s">
        <v>554</v>
      </c>
      <c r="F7458" s="153" t="s">
        <v>554</v>
      </c>
      <c r="G7458" s="146" t="s">
        <v>400</v>
      </c>
      <c r="H7458" s="145" t="str">
        <f>IF(Proc[[#This Row],[type]]="LFF (MDG-F)",MID(Proc[[#This Row],[Obj]],13,10),"")</f>
        <v/>
      </c>
      <c r="I7458" s="152"/>
      <c r="J7458" s="145" t="b">
        <f>Proc[[#This Row],[Requested]]=Proc[[#This Row],[CurrentParent]]</f>
        <v>1</v>
      </c>
      <c r="K7458" s="153" t="str">
        <f>IF(Proc[[#This Row],[Author]]="Marcela Urrego",VLOOKUP(LEFT(Proc[[#This Row],[Requested]],1),Table3[#All],2,0),VLOOKUP(Proc[[#This Row],[Author]],Table4[],2,0))</f>
        <v>HC</v>
      </c>
      <c r="L7458" s="153" t="s">
        <v>7174</v>
      </c>
      <c r="M7458" s="140">
        <v>46065</v>
      </c>
      <c r="N7458" s="140"/>
      <c r="O7458" s="140"/>
      <c r="P7458" s="140" t="str">
        <f ca="1">IF(Proc[[#This Row],[DaysAgeing]]&gt;5,"yep","on track")</f>
        <v>yep</v>
      </c>
      <c r="Q7458" s="2">
        <f ca="1">IF(Proc[[#This Row],[DateClosed]]="",ABS(NETWORKDAYS(Proc[[#This Row],[DateOpened]],TODAY()))-1,ABS(NETWORKDAYS(Proc[[#This Row],[DateOpened]],Proc[[#This Row],[DateClosed]]))-1)</f>
        <v>36</v>
      </c>
      <c r="R7458" s="140" t="s">
        <v>4883</v>
      </c>
      <c r="S7458" s="145"/>
      <c r="T7458" s="153">
        <v>7457</v>
      </c>
    </row>
    <row r="7459" spans="1:20" hidden="1">
      <c r="A7459" s="146" t="s">
        <v>7156</v>
      </c>
      <c r="B7459" s="153" t="str">
        <f>IFERROR(VLOOKUP(Proc[[#This Row],[App]],Table2[],3,0),"open")</f>
        <v>ok</v>
      </c>
      <c r="C7459" s="146" t="s">
        <v>369</v>
      </c>
      <c r="D7459" s="152" t="s">
        <v>10293</v>
      </c>
      <c r="E7459" s="152" t="s">
        <v>554</v>
      </c>
      <c r="F7459" s="153" t="s">
        <v>554</v>
      </c>
      <c r="G7459" s="146" t="s">
        <v>400</v>
      </c>
      <c r="H7459" s="145" t="str">
        <f>IF(Proc[[#This Row],[type]]="LFF (MDG-F)",MID(Proc[[#This Row],[Obj]],13,10),"")</f>
        <v/>
      </c>
      <c r="I7459" s="152"/>
      <c r="J7459" s="145" t="b">
        <f>Proc[[#This Row],[Requested]]=Proc[[#This Row],[CurrentParent]]</f>
        <v>1</v>
      </c>
      <c r="K7459" s="153" t="str">
        <f>IF(Proc[[#This Row],[Author]]="Marcela Urrego",VLOOKUP(LEFT(Proc[[#This Row],[Requested]],1),Table3[#All],2,0),VLOOKUP(Proc[[#This Row],[Author]],Table4[],2,0))</f>
        <v>HC</v>
      </c>
      <c r="L7459" s="153" t="s">
        <v>7174</v>
      </c>
      <c r="M7459" s="140">
        <v>46065</v>
      </c>
      <c r="N7459" s="140"/>
      <c r="O7459" s="140"/>
      <c r="P7459" s="140" t="str">
        <f ca="1">IF(Proc[[#This Row],[DaysAgeing]]&gt;5,"yep","on track")</f>
        <v>yep</v>
      </c>
      <c r="Q7459" s="2">
        <f ca="1">IF(Proc[[#This Row],[DateClosed]]="",ABS(NETWORKDAYS(Proc[[#This Row],[DateOpened]],TODAY()))-1,ABS(NETWORKDAYS(Proc[[#This Row],[DateOpened]],Proc[[#This Row],[DateClosed]]))-1)</f>
        <v>36</v>
      </c>
      <c r="R7459" s="140" t="s">
        <v>4883</v>
      </c>
      <c r="S7459" s="145"/>
      <c r="T7459" s="153">
        <v>7458</v>
      </c>
    </row>
    <row r="7460" spans="1:20" hidden="1">
      <c r="A7460" s="146" t="s">
        <v>7156</v>
      </c>
      <c r="B7460" s="153" t="str">
        <f>IFERROR(VLOOKUP(Proc[[#This Row],[App]],Table2[],3,0),"open")</f>
        <v>ok</v>
      </c>
      <c r="C7460" s="146" t="s">
        <v>369</v>
      </c>
      <c r="D7460" s="152" t="s">
        <v>10294</v>
      </c>
      <c r="E7460" s="152" t="s">
        <v>1004</v>
      </c>
      <c r="F7460" s="153" t="s">
        <v>1004</v>
      </c>
      <c r="G7460" s="146" t="s">
        <v>400</v>
      </c>
      <c r="H7460" s="145" t="str">
        <f>IF(Proc[[#This Row],[type]]="LFF (MDG-F)",MID(Proc[[#This Row],[Obj]],13,10),"")</f>
        <v/>
      </c>
      <c r="I7460" s="152"/>
      <c r="J7460" s="145" t="b">
        <f>Proc[[#This Row],[Requested]]=Proc[[#This Row],[CurrentParent]]</f>
        <v>1</v>
      </c>
      <c r="K7460" s="153" t="str">
        <f>IF(Proc[[#This Row],[Author]]="Marcela Urrego",VLOOKUP(LEFT(Proc[[#This Row],[Requested]],1),Table3[#All],2,0),VLOOKUP(Proc[[#This Row],[Author]],Table4[],2,0))</f>
        <v>HC</v>
      </c>
      <c r="L7460" s="153" t="s">
        <v>7174</v>
      </c>
      <c r="M7460" s="140">
        <v>46065</v>
      </c>
      <c r="N7460" s="140"/>
      <c r="O7460" s="140"/>
      <c r="P7460" s="140" t="str">
        <f ca="1">IF(Proc[[#This Row],[DaysAgeing]]&gt;5,"yep","on track")</f>
        <v>yep</v>
      </c>
      <c r="Q7460" s="2">
        <f ca="1">IF(Proc[[#This Row],[DateClosed]]="",ABS(NETWORKDAYS(Proc[[#This Row],[DateOpened]],TODAY()))-1,ABS(NETWORKDAYS(Proc[[#This Row],[DateOpened]],Proc[[#This Row],[DateClosed]]))-1)</f>
        <v>36</v>
      </c>
      <c r="R7460" s="140" t="s">
        <v>4883</v>
      </c>
      <c r="S7460" s="145"/>
      <c r="T7460" s="153">
        <v>7459</v>
      </c>
    </row>
    <row r="7461" spans="1:20" hidden="1">
      <c r="A7461" t="s">
        <v>7158</v>
      </c>
      <c r="B7461" s="153" t="str">
        <f>IFERROR(VLOOKUP(Proc[[#This Row],[App]],Table2[],3,0),"open")</f>
        <v>ok</v>
      </c>
      <c r="C7461" t="s">
        <v>377</v>
      </c>
      <c r="D7461" s="152" t="s">
        <v>7159</v>
      </c>
      <c r="E7461" s="152" t="s">
        <v>7105</v>
      </c>
      <c r="F7461" s="153" t="s">
        <v>446</v>
      </c>
      <c r="G7461" s="146" t="s">
        <v>400</v>
      </c>
      <c r="H7461" s="145" t="str">
        <f>IF(Proc[[#This Row],[type]]="LFF (MDG-F)",MID(Proc[[#This Row],[Obj]],13,10),"")</f>
        <v/>
      </c>
      <c r="I7461" s="152"/>
      <c r="J7461" s="145" t="b">
        <f>Proc[[#This Row],[Requested]]=Proc[[#This Row],[CurrentParent]]</f>
        <v>0</v>
      </c>
      <c r="K7461" s="153" t="str">
        <f>IF(Proc[[#This Row],[Author]]="Marcela Urrego",VLOOKUP(LEFT(Proc[[#This Row],[Requested]],1),Table3[#All],2,0),VLOOKUP(Proc[[#This Row],[Author]],Table4[],2,0))</f>
        <v>LS</v>
      </c>
      <c r="L7461" s="153" t="s">
        <v>7174</v>
      </c>
      <c r="M7461" s="140">
        <v>46069</v>
      </c>
      <c r="N7461" s="140"/>
      <c r="O7461" s="140"/>
      <c r="P7461" s="140" t="str">
        <f ca="1">IF(Proc[[#This Row],[DaysAgeing]]&gt;5,"yep","on track")</f>
        <v>yep</v>
      </c>
      <c r="Q7461" s="2">
        <f ca="1">IF(Proc[[#This Row],[DateClosed]]="",ABS(NETWORKDAYS(Proc[[#This Row],[DateOpened]],TODAY()))-1,ABS(NETWORKDAYS(Proc[[#This Row],[DateOpened]],Proc[[#This Row],[DateClosed]]))-1)</f>
        <v>34</v>
      </c>
      <c r="R7461" s="140" t="s">
        <v>488</v>
      </c>
      <c r="S7461" s="145"/>
      <c r="T7461" s="153">
        <v>7460</v>
      </c>
    </row>
    <row r="7462" spans="1:20" hidden="1">
      <c r="A7462" s="146" t="s">
        <v>7158</v>
      </c>
      <c r="B7462" s="153" t="str">
        <f>IFERROR(VLOOKUP(Proc[[#This Row],[App]],Table2[],3,0),"open")</f>
        <v>ok</v>
      </c>
      <c r="C7462" s="147" t="s">
        <v>691</v>
      </c>
      <c r="D7462" s="152" t="s">
        <v>7160</v>
      </c>
      <c r="E7462" s="152" t="s">
        <v>7105</v>
      </c>
      <c r="F7462" s="153" t="s">
        <v>446</v>
      </c>
      <c r="G7462" t="s">
        <v>406</v>
      </c>
      <c r="H7462" s="145" t="str">
        <f>IF(Proc[[#This Row],[type]]="LFF (MDG-F)",MID(Proc[[#This Row],[Obj]],13,10),"")</f>
        <v>2057C02040</v>
      </c>
      <c r="I7462" s="152"/>
      <c r="J7462" s="145" t="b">
        <f>Proc[[#This Row],[Requested]]=Proc[[#This Row],[CurrentParent]]</f>
        <v>0</v>
      </c>
      <c r="K7462" s="153" t="str">
        <f>IF(Proc[[#This Row],[Author]]="Marcela Urrego",VLOOKUP(LEFT(Proc[[#This Row],[Requested]],1),Table3[#All],2,0),VLOOKUP(Proc[[#This Row],[Author]],Table4[],2,0))</f>
        <v>LS</v>
      </c>
      <c r="L7462" s="153" t="s">
        <v>7174</v>
      </c>
      <c r="M7462" s="140">
        <v>46069</v>
      </c>
      <c r="N7462" s="140"/>
      <c r="O7462" s="140"/>
      <c r="P7462" s="140" t="str">
        <f ca="1">IF(Proc[[#This Row],[DaysAgeing]]&gt;5,"yep","on track")</f>
        <v>yep</v>
      </c>
      <c r="Q7462" s="2">
        <f ca="1">IF(Proc[[#This Row],[DateClosed]]="",ABS(NETWORKDAYS(Proc[[#This Row],[DateOpened]],TODAY()))-1,ABS(NETWORKDAYS(Proc[[#This Row],[DateOpened]],Proc[[#This Row],[DateClosed]]))-1)</f>
        <v>34</v>
      </c>
      <c r="R7462" s="140" t="s">
        <v>488</v>
      </c>
      <c r="S7462" s="145"/>
      <c r="T7462" s="153">
        <v>7461</v>
      </c>
    </row>
    <row r="7463" spans="1:20" hidden="1">
      <c r="A7463" s="146" t="s">
        <v>7158</v>
      </c>
      <c r="B7463" s="153" t="str">
        <f>IFERROR(VLOOKUP(Proc[[#This Row],[App]],Table2[],3,0),"open")</f>
        <v>ok</v>
      </c>
      <c r="C7463" s="147" t="s">
        <v>691</v>
      </c>
      <c r="D7463" s="152" t="s">
        <v>7161</v>
      </c>
      <c r="E7463" s="152" t="s">
        <v>7105</v>
      </c>
      <c r="F7463" s="153" t="s">
        <v>446</v>
      </c>
      <c r="G7463" s="146" t="s">
        <v>406</v>
      </c>
      <c r="H7463" s="145" t="str">
        <f>IF(Proc[[#This Row],[type]]="LFF (MDG-F)",MID(Proc[[#This Row],[Obj]],13,10),"")</f>
        <v>2057C03030</v>
      </c>
      <c r="I7463" s="152"/>
      <c r="J7463" s="145" t="b">
        <f>Proc[[#This Row],[Requested]]=Proc[[#This Row],[CurrentParent]]</f>
        <v>0</v>
      </c>
      <c r="K7463" s="153" t="str">
        <f>IF(Proc[[#This Row],[Author]]="Marcela Urrego",VLOOKUP(LEFT(Proc[[#This Row],[Requested]],1),Table3[#All],2,0),VLOOKUP(Proc[[#This Row],[Author]],Table4[],2,0))</f>
        <v>LS</v>
      </c>
      <c r="L7463" s="153" t="s">
        <v>7174</v>
      </c>
      <c r="M7463" s="140">
        <v>46069</v>
      </c>
      <c r="N7463" s="140"/>
      <c r="O7463" s="140"/>
      <c r="P7463" s="140" t="str">
        <f ca="1">IF(Proc[[#This Row],[DaysAgeing]]&gt;5,"yep","on track")</f>
        <v>yep</v>
      </c>
      <c r="Q7463" s="2">
        <f ca="1">IF(Proc[[#This Row],[DateClosed]]="",ABS(NETWORKDAYS(Proc[[#This Row],[DateOpened]],TODAY()))-1,ABS(NETWORKDAYS(Proc[[#This Row],[DateOpened]],Proc[[#This Row],[DateClosed]]))-1)</f>
        <v>34</v>
      </c>
      <c r="R7463" s="140" t="s">
        <v>488</v>
      </c>
      <c r="S7463" s="145"/>
      <c r="T7463" s="153">
        <v>7462</v>
      </c>
    </row>
    <row r="7464" spans="1:20" hidden="1">
      <c r="A7464" s="146" t="s">
        <v>7158</v>
      </c>
      <c r="B7464" s="153" t="str">
        <f>IFERROR(VLOOKUP(Proc[[#This Row],[App]],Table2[],3,0),"open")</f>
        <v>ok</v>
      </c>
      <c r="C7464" s="147" t="s">
        <v>691</v>
      </c>
      <c r="D7464" s="152" t="s">
        <v>7162</v>
      </c>
      <c r="E7464" s="152" t="s">
        <v>7105</v>
      </c>
      <c r="F7464" s="153" t="s">
        <v>446</v>
      </c>
      <c r="G7464" s="146" t="s">
        <v>406</v>
      </c>
      <c r="H7464" s="145" t="str">
        <f>IF(Proc[[#This Row],[type]]="LFF (MDG-F)",MID(Proc[[#This Row],[Obj]],13,10),"")</f>
        <v>2057C03040</v>
      </c>
      <c r="I7464" s="152"/>
      <c r="J7464" s="145" t="b">
        <f>Proc[[#This Row],[Requested]]=Proc[[#This Row],[CurrentParent]]</f>
        <v>0</v>
      </c>
      <c r="K7464" s="153" t="str">
        <f>IF(Proc[[#This Row],[Author]]="Marcela Urrego",VLOOKUP(LEFT(Proc[[#This Row],[Requested]],1),Table3[#All],2,0),VLOOKUP(Proc[[#This Row],[Author]],Table4[],2,0))</f>
        <v>LS</v>
      </c>
      <c r="L7464" s="153" t="s">
        <v>7174</v>
      </c>
      <c r="M7464" s="140">
        <v>46069</v>
      </c>
      <c r="N7464" s="140"/>
      <c r="O7464" s="140"/>
      <c r="P7464" s="140" t="str">
        <f ca="1">IF(Proc[[#This Row],[DaysAgeing]]&gt;5,"yep","on track")</f>
        <v>yep</v>
      </c>
      <c r="Q7464" s="2">
        <f ca="1">IF(Proc[[#This Row],[DateClosed]]="",ABS(NETWORKDAYS(Proc[[#This Row],[DateOpened]],TODAY()))-1,ABS(NETWORKDAYS(Proc[[#This Row],[DateOpened]],Proc[[#This Row],[DateClosed]]))-1)</f>
        <v>34</v>
      </c>
      <c r="R7464" s="140" t="s">
        <v>488</v>
      </c>
      <c r="S7464" s="145"/>
      <c r="T7464" s="153">
        <v>7463</v>
      </c>
    </row>
    <row r="7465" spans="1:20" hidden="1">
      <c r="A7465" s="146" t="s">
        <v>7158</v>
      </c>
      <c r="B7465" s="153" t="str">
        <f>IFERROR(VLOOKUP(Proc[[#This Row],[App]],Table2[],3,0),"open")</f>
        <v>ok</v>
      </c>
      <c r="C7465" s="147" t="s">
        <v>377</v>
      </c>
      <c r="D7465" s="152" t="s">
        <v>7163</v>
      </c>
      <c r="E7465" s="152" t="s">
        <v>6117</v>
      </c>
      <c r="F7465" s="153" t="s">
        <v>446</v>
      </c>
      <c r="G7465" s="146" t="s">
        <v>400</v>
      </c>
      <c r="H7465" s="145" t="str">
        <f>IF(Proc[[#This Row],[type]]="LFF (MDG-F)",MID(Proc[[#This Row],[Obj]],13,10),"")</f>
        <v/>
      </c>
      <c r="I7465" s="152"/>
      <c r="J7465" s="145" t="b">
        <f>Proc[[#This Row],[Requested]]=Proc[[#This Row],[CurrentParent]]</f>
        <v>0</v>
      </c>
      <c r="K7465" s="153" t="str">
        <f>IF(Proc[[#This Row],[Author]]="Marcela Urrego",VLOOKUP(LEFT(Proc[[#This Row],[Requested]],1),Table3[#All],2,0),VLOOKUP(Proc[[#This Row],[Author]],Table4[],2,0))</f>
        <v>LS</v>
      </c>
      <c r="L7465" s="153" t="s">
        <v>7174</v>
      </c>
      <c r="M7465" s="140">
        <v>46069</v>
      </c>
      <c r="N7465" s="140"/>
      <c r="O7465" s="140"/>
      <c r="P7465" s="140" t="str">
        <f ca="1">IF(Proc[[#This Row],[DaysAgeing]]&gt;5,"yep","on track")</f>
        <v>yep</v>
      </c>
      <c r="Q7465" s="2">
        <f ca="1">IF(Proc[[#This Row],[DateClosed]]="",ABS(NETWORKDAYS(Proc[[#This Row],[DateOpened]],TODAY()))-1,ABS(NETWORKDAYS(Proc[[#This Row],[DateOpened]],Proc[[#This Row],[DateClosed]]))-1)</f>
        <v>34</v>
      </c>
      <c r="R7465" s="140" t="s">
        <v>488</v>
      </c>
      <c r="S7465" s="145"/>
      <c r="T7465" s="153">
        <v>7464</v>
      </c>
    </row>
    <row r="7466" spans="1:20" hidden="1">
      <c r="A7466" s="146" t="s">
        <v>7158</v>
      </c>
      <c r="B7466" s="153" t="str">
        <f>IFERROR(VLOOKUP(Proc[[#This Row],[App]],Table2[],3,0),"open")</f>
        <v>ok</v>
      </c>
      <c r="C7466" s="147" t="s">
        <v>377</v>
      </c>
      <c r="D7466" s="152" t="s">
        <v>7164</v>
      </c>
      <c r="E7466" s="152" t="s">
        <v>7168</v>
      </c>
      <c r="F7466" s="153" t="s">
        <v>446</v>
      </c>
      <c r="G7466" s="146" t="s">
        <v>400</v>
      </c>
      <c r="H7466" s="145" t="str">
        <f>IF(Proc[[#This Row],[type]]="LFF (MDG-F)",MID(Proc[[#This Row],[Obj]],13,10),"")</f>
        <v/>
      </c>
      <c r="I7466" s="152"/>
      <c r="J7466" s="145" t="b">
        <f>Proc[[#This Row],[Requested]]=Proc[[#This Row],[CurrentParent]]</f>
        <v>0</v>
      </c>
      <c r="K7466" s="153" t="str">
        <f>IF(Proc[[#This Row],[Author]]="Marcela Urrego",VLOOKUP(LEFT(Proc[[#This Row],[Requested]],1),Table3[#All],2,0),VLOOKUP(Proc[[#This Row],[Author]],Table4[],2,0))</f>
        <v>LS</v>
      </c>
      <c r="L7466" s="148" t="s">
        <v>7174</v>
      </c>
      <c r="M7466" s="140">
        <v>46069</v>
      </c>
      <c r="N7466" s="140"/>
      <c r="O7466" s="140"/>
      <c r="P7466" s="140" t="str">
        <f ca="1">IF(Proc[[#This Row],[DaysAgeing]]&gt;5,"yep","on track")</f>
        <v>yep</v>
      </c>
      <c r="Q7466" s="2">
        <f ca="1">IF(Proc[[#This Row],[DateClosed]]="",ABS(NETWORKDAYS(Proc[[#This Row],[DateOpened]],TODAY()))-1,ABS(NETWORKDAYS(Proc[[#This Row],[DateOpened]],Proc[[#This Row],[DateClosed]]))-1)</f>
        <v>34</v>
      </c>
      <c r="R7466" s="140" t="s">
        <v>488</v>
      </c>
      <c r="S7466" s="145"/>
      <c r="T7466" s="153">
        <v>7465</v>
      </c>
    </row>
    <row r="7467" spans="1:20" hidden="1">
      <c r="A7467" s="146" t="s">
        <v>7158</v>
      </c>
      <c r="B7467" s="153" t="str">
        <f>IFERROR(VLOOKUP(Proc[[#This Row],[App]],Table2[],3,0),"open")</f>
        <v>ok</v>
      </c>
      <c r="C7467" s="147" t="s">
        <v>377</v>
      </c>
      <c r="D7467" s="152" t="s">
        <v>7165</v>
      </c>
      <c r="E7467" s="152" t="s">
        <v>7131</v>
      </c>
      <c r="F7467" s="148" t="s">
        <v>446</v>
      </c>
      <c r="G7467" s="146" t="s">
        <v>400</v>
      </c>
      <c r="H7467" s="145" t="str">
        <f>IF(Proc[[#This Row],[type]]="LFF (MDG-F)",MID(Proc[[#This Row],[Obj]],13,10),"")</f>
        <v/>
      </c>
      <c r="I7467" s="152"/>
      <c r="J7467" s="145" t="b">
        <f>Proc[[#This Row],[Requested]]=Proc[[#This Row],[CurrentParent]]</f>
        <v>0</v>
      </c>
      <c r="K7467" s="153" t="str">
        <f>IF(Proc[[#This Row],[Author]]="Marcela Urrego",VLOOKUP(LEFT(Proc[[#This Row],[Requested]],1),Table3[#All],2,0),VLOOKUP(Proc[[#This Row],[Author]],Table4[],2,0))</f>
        <v>LS</v>
      </c>
      <c r="L7467" s="148" t="s">
        <v>7174</v>
      </c>
      <c r="M7467" s="140">
        <v>46069</v>
      </c>
      <c r="N7467" s="140"/>
      <c r="O7467" s="140"/>
      <c r="P7467" s="140" t="str">
        <f ca="1">IF(Proc[[#This Row],[DaysAgeing]]&gt;5,"yep","on track")</f>
        <v>yep</v>
      </c>
      <c r="Q7467" s="2">
        <f ca="1">IF(Proc[[#This Row],[DateClosed]]="",ABS(NETWORKDAYS(Proc[[#This Row],[DateOpened]],TODAY()))-1,ABS(NETWORKDAYS(Proc[[#This Row],[DateOpened]],Proc[[#This Row],[DateClosed]]))-1)</f>
        <v>34</v>
      </c>
      <c r="R7467" s="140" t="s">
        <v>488</v>
      </c>
      <c r="S7467" s="145"/>
      <c r="T7467" s="153">
        <v>7466</v>
      </c>
    </row>
    <row r="7468" spans="1:20" hidden="1">
      <c r="A7468" s="146" t="s">
        <v>7158</v>
      </c>
      <c r="B7468" s="145" t="str">
        <f>IFERROR(VLOOKUP(Proc[[#This Row],[App]],Table2[],3,0),"open")</f>
        <v>ok</v>
      </c>
      <c r="C7468" s="147" t="s">
        <v>377</v>
      </c>
      <c r="D7468" s="152" t="s">
        <v>7166</v>
      </c>
      <c r="E7468" s="152" t="s">
        <v>7136</v>
      </c>
      <c r="F7468" s="148" t="s">
        <v>446</v>
      </c>
      <c r="G7468" s="146" t="s">
        <v>400</v>
      </c>
      <c r="H7468" s="145" t="str">
        <f>IF(Proc[[#This Row],[type]]="LFF (MDG-F)",MID(Proc[[#This Row],[Obj]],13,10),"")</f>
        <v/>
      </c>
      <c r="I7468" s="152"/>
      <c r="J7468" s="145" t="b">
        <f>Proc[[#This Row],[Requested]]=Proc[[#This Row],[CurrentParent]]</f>
        <v>0</v>
      </c>
      <c r="K7468" s="145" t="str">
        <f>IF(Proc[[#This Row],[Author]]="Marcela Urrego",VLOOKUP(LEFT(Proc[[#This Row],[Requested]],1),Table3[#All],2,0),VLOOKUP(Proc[[#This Row],[Author]],Table4[],2,0))</f>
        <v>LS</v>
      </c>
      <c r="L7468" s="148" t="s">
        <v>7174</v>
      </c>
      <c r="M7468" s="140">
        <v>46069</v>
      </c>
      <c r="N7468" s="140"/>
      <c r="O7468" s="140"/>
      <c r="P7468" s="140" t="str">
        <f ca="1">IF(Proc[[#This Row],[DaysAgeing]]&gt;5,"yep","on track")</f>
        <v>yep</v>
      </c>
      <c r="Q7468" s="2">
        <f ca="1">IF(Proc[[#This Row],[DateClosed]]="",ABS(NETWORKDAYS(Proc[[#This Row],[DateOpened]],TODAY()))-1,ABS(NETWORKDAYS(Proc[[#This Row],[DateOpened]],Proc[[#This Row],[DateClosed]]))-1)</f>
        <v>34</v>
      </c>
      <c r="R7468" s="140" t="s">
        <v>488</v>
      </c>
      <c r="S7468" s="145"/>
      <c r="T7468" s="153">
        <v>7467</v>
      </c>
    </row>
    <row r="7469" spans="1:20" hidden="1">
      <c r="A7469" s="146" t="s">
        <v>7158</v>
      </c>
      <c r="B7469" s="153" t="str">
        <f>IFERROR(VLOOKUP(Proc[[#This Row],[App]],Table2[],3,0),"open")</f>
        <v>ok</v>
      </c>
      <c r="C7469" s="147" t="s">
        <v>377</v>
      </c>
      <c r="D7469" s="152" t="s">
        <v>7167</v>
      </c>
      <c r="E7469" s="152" t="s">
        <v>7136</v>
      </c>
      <c r="F7469" s="148" t="s">
        <v>446</v>
      </c>
      <c r="G7469" s="146" t="s">
        <v>400</v>
      </c>
      <c r="H7469" s="145" t="str">
        <f>IF(Proc[[#This Row],[type]]="LFF (MDG-F)",MID(Proc[[#This Row],[Obj]],13,10),"")</f>
        <v/>
      </c>
      <c r="I7469" s="152"/>
      <c r="J7469" s="145" t="b">
        <f>Proc[[#This Row],[Requested]]=Proc[[#This Row],[CurrentParent]]</f>
        <v>0</v>
      </c>
      <c r="K7469" s="153" t="str">
        <f>IF(Proc[[#This Row],[Author]]="Marcela Urrego",VLOOKUP(LEFT(Proc[[#This Row],[Requested]],1),Table3[#All],2,0),VLOOKUP(Proc[[#This Row],[Author]],Table4[],2,0))</f>
        <v>LS</v>
      </c>
      <c r="L7469" s="148" t="s">
        <v>7174</v>
      </c>
      <c r="M7469" s="140">
        <v>46069</v>
      </c>
      <c r="N7469" s="140"/>
      <c r="O7469" s="140"/>
      <c r="P7469" s="140" t="str">
        <f ca="1">IF(Proc[[#This Row],[DaysAgeing]]&gt;5,"yep","on track")</f>
        <v>yep</v>
      </c>
      <c r="Q7469" s="2">
        <f ca="1">IF(Proc[[#This Row],[DateClosed]]="",ABS(NETWORKDAYS(Proc[[#This Row],[DateOpened]],TODAY()))-1,ABS(NETWORKDAYS(Proc[[#This Row],[DateOpened]],Proc[[#This Row],[DateClosed]]))-1)</f>
        <v>34</v>
      </c>
      <c r="R7469" s="140" t="s">
        <v>488</v>
      </c>
      <c r="S7469" s="145"/>
      <c r="T7469" s="153">
        <v>7468</v>
      </c>
    </row>
    <row r="7470" spans="1:20" hidden="1">
      <c r="A7470" t="s">
        <v>7169</v>
      </c>
      <c r="B7470" s="153" t="str">
        <f>IFERROR(VLOOKUP(Proc[[#This Row],[App]],Table2[],3,0),"open")</f>
        <v>ok</v>
      </c>
      <c r="C7470" s="147" t="s">
        <v>369</v>
      </c>
      <c r="D7470" s="152" t="s">
        <v>10295</v>
      </c>
      <c r="E7470" s="152" t="s">
        <v>2850</v>
      </c>
      <c r="F7470" s="153" t="s">
        <v>2850</v>
      </c>
      <c r="G7470" s="146" t="s">
        <v>400</v>
      </c>
      <c r="H7470" s="145" t="str">
        <f>IF(Proc[[#This Row],[type]]="LFF (MDG-F)",MID(Proc[[#This Row],[Obj]],13,10),"")</f>
        <v/>
      </c>
      <c r="I7470" s="152"/>
      <c r="J7470" s="145" t="b">
        <f>Proc[[#This Row],[Requested]]=Proc[[#This Row],[CurrentParent]]</f>
        <v>1</v>
      </c>
      <c r="K7470" s="153" t="str">
        <f>IF(Proc[[#This Row],[Author]]="Marcela Urrego",VLOOKUP(LEFT(Proc[[#This Row],[Requested]],1),Table3[#All],2,0),VLOOKUP(Proc[[#This Row],[Author]],Table4[],2,0))</f>
        <v>LS</v>
      </c>
      <c r="L7470" s="148" t="s">
        <v>7174</v>
      </c>
      <c r="M7470" s="140">
        <v>46069</v>
      </c>
      <c r="N7470" s="140"/>
      <c r="O7470" s="140"/>
      <c r="P7470" s="140" t="str">
        <f ca="1">IF(Proc[[#This Row],[DaysAgeing]]&gt;5,"yep","on track")</f>
        <v>yep</v>
      </c>
      <c r="Q7470" s="2">
        <f ca="1">IF(Proc[[#This Row],[DateClosed]]="",ABS(NETWORKDAYS(Proc[[#This Row],[DateOpened]],TODAY()))-1,ABS(NETWORKDAYS(Proc[[#This Row],[DateOpened]],Proc[[#This Row],[DateClosed]]))-1)</f>
        <v>34</v>
      </c>
      <c r="R7470" s="140" t="s">
        <v>488</v>
      </c>
      <c r="S7470" s="145"/>
      <c r="T7470" s="153">
        <v>7469</v>
      </c>
    </row>
    <row r="7471" spans="1:20" hidden="1">
      <c r="A7471" s="146" t="s">
        <v>7169</v>
      </c>
      <c r="B7471" s="153" t="str">
        <f>IFERROR(VLOOKUP(Proc[[#This Row],[App]],Table2[],3,0),"open")</f>
        <v>ok</v>
      </c>
      <c r="C7471" s="147" t="s">
        <v>369</v>
      </c>
      <c r="D7471" s="152" t="s">
        <v>10296</v>
      </c>
      <c r="E7471" s="152" t="s">
        <v>2850</v>
      </c>
      <c r="F7471" s="148" t="s">
        <v>2850</v>
      </c>
      <c r="G7471" s="146" t="s">
        <v>400</v>
      </c>
      <c r="H7471" s="145" t="str">
        <f>IF(Proc[[#This Row],[type]]="LFF (MDG-F)",MID(Proc[[#This Row],[Obj]],13,10),"")</f>
        <v/>
      </c>
      <c r="I7471" s="152"/>
      <c r="J7471" s="145" t="b">
        <f>Proc[[#This Row],[Requested]]=Proc[[#This Row],[CurrentParent]]</f>
        <v>1</v>
      </c>
      <c r="K7471" s="153" t="str">
        <f>IF(Proc[[#This Row],[Author]]="Marcela Urrego",VLOOKUP(LEFT(Proc[[#This Row],[Requested]],1),Table3[#All],2,0),VLOOKUP(Proc[[#This Row],[Author]],Table4[],2,0))</f>
        <v>LS</v>
      </c>
      <c r="L7471" s="148" t="s">
        <v>7174</v>
      </c>
      <c r="M7471" s="140">
        <v>46069</v>
      </c>
      <c r="N7471" s="140"/>
      <c r="O7471" s="140"/>
      <c r="P7471" s="140" t="str">
        <f ca="1">IF(Proc[[#This Row],[DaysAgeing]]&gt;5,"yep","on track")</f>
        <v>yep</v>
      </c>
      <c r="Q7471" s="2">
        <f ca="1">IF(Proc[[#This Row],[DateClosed]]="",ABS(NETWORKDAYS(Proc[[#This Row],[DateOpened]],TODAY()))-1,ABS(NETWORKDAYS(Proc[[#This Row],[DateOpened]],Proc[[#This Row],[DateClosed]]))-1)</f>
        <v>34</v>
      </c>
      <c r="R7471" s="140" t="s">
        <v>488</v>
      </c>
      <c r="S7471" s="145"/>
      <c r="T7471" s="153">
        <v>7470</v>
      </c>
    </row>
    <row r="7472" spans="1:20" hidden="1">
      <c r="A7472" t="s">
        <v>7170</v>
      </c>
      <c r="B7472" s="153" t="str">
        <f>IFERROR(VLOOKUP(Proc[[#This Row],[App]],Table2[],3,0),"open")</f>
        <v>ok</v>
      </c>
      <c r="C7472" s="147" t="s">
        <v>369</v>
      </c>
      <c r="D7472" s="152" t="s">
        <v>10297</v>
      </c>
      <c r="E7472" s="152" t="s">
        <v>7171</v>
      </c>
      <c r="F7472" s="153" t="s">
        <v>7171</v>
      </c>
      <c r="G7472" s="146" t="s">
        <v>400</v>
      </c>
      <c r="H7472" s="145" t="str">
        <f>IF(Proc[[#This Row],[type]]="LFF (MDG-F)",MID(Proc[[#This Row],[Obj]],13,10),"")</f>
        <v/>
      </c>
      <c r="I7472" s="152"/>
      <c r="J7472" s="145" t="b">
        <f>Proc[[#This Row],[Requested]]=Proc[[#This Row],[CurrentParent]]</f>
        <v>1</v>
      </c>
      <c r="K7472" s="153" t="str">
        <f>IF(Proc[[#This Row],[Author]]="Marcela Urrego",VLOOKUP(LEFT(Proc[[#This Row],[Requested]],1),Table3[#All],2,0),VLOOKUP(Proc[[#This Row],[Author]],Table4[],2,0))</f>
        <v>LS?</v>
      </c>
      <c r="L7472" s="148" t="s">
        <v>7174</v>
      </c>
      <c r="M7472" s="140">
        <v>46069</v>
      </c>
      <c r="N7472" s="140"/>
      <c r="O7472" s="140"/>
      <c r="P7472" s="140" t="str">
        <f ca="1">IF(Proc[[#This Row],[DaysAgeing]]&gt;5,"yep","on track")</f>
        <v>yep</v>
      </c>
      <c r="Q7472" s="2">
        <f ca="1">IF(Proc[[#This Row],[DateClosed]]="",ABS(NETWORKDAYS(Proc[[#This Row],[DateOpened]],TODAY()))-1,ABS(NETWORKDAYS(Proc[[#This Row],[DateOpened]],Proc[[#This Row],[DateClosed]]))-1)</f>
        <v>34</v>
      </c>
      <c r="R7472" s="140" t="s">
        <v>4887</v>
      </c>
      <c r="S7472" s="145"/>
      <c r="T7472" s="153">
        <v>7471</v>
      </c>
    </row>
    <row r="7473" spans="1:20" hidden="1">
      <c r="A7473" s="146" t="s">
        <v>7170</v>
      </c>
      <c r="B7473" s="153" t="str">
        <f>IFERROR(VLOOKUP(Proc[[#This Row],[App]],Table2[],3,0),"open")</f>
        <v>ok</v>
      </c>
      <c r="C7473" s="147" t="s">
        <v>369</v>
      </c>
      <c r="D7473" s="152" t="s">
        <v>10298</v>
      </c>
      <c r="E7473" s="152" t="s">
        <v>556</v>
      </c>
      <c r="F7473" s="153" t="s">
        <v>556</v>
      </c>
      <c r="G7473" s="146" t="s">
        <v>400</v>
      </c>
      <c r="H7473" s="145" t="str">
        <f>IF(Proc[[#This Row],[type]]="LFF (MDG-F)",MID(Proc[[#This Row],[Obj]],13,10),"")</f>
        <v/>
      </c>
      <c r="I7473" s="152"/>
      <c r="J7473" s="145" t="b">
        <f>Proc[[#This Row],[Requested]]=Proc[[#This Row],[CurrentParent]]</f>
        <v>1</v>
      </c>
      <c r="K7473" s="153" t="str">
        <f>IF(Proc[[#This Row],[Author]]="Marcela Urrego",VLOOKUP(LEFT(Proc[[#This Row],[Requested]],1),Table3[#All],2,0),VLOOKUP(Proc[[#This Row],[Author]],Table4[],2,0))</f>
        <v>LS?</v>
      </c>
      <c r="L7473" s="148" t="s">
        <v>7174</v>
      </c>
      <c r="M7473" s="140">
        <v>46069</v>
      </c>
      <c r="N7473" s="140"/>
      <c r="O7473" s="140"/>
      <c r="P7473" s="140" t="str">
        <f ca="1">IF(Proc[[#This Row],[DaysAgeing]]&gt;5,"yep","on track")</f>
        <v>yep</v>
      </c>
      <c r="Q7473" s="2">
        <f ca="1">IF(Proc[[#This Row],[DateClosed]]="",ABS(NETWORKDAYS(Proc[[#This Row],[DateOpened]],TODAY()))-1,ABS(NETWORKDAYS(Proc[[#This Row],[DateOpened]],Proc[[#This Row],[DateClosed]]))-1)</f>
        <v>34</v>
      </c>
      <c r="R7473" s="140" t="s">
        <v>4887</v>
      </c>
      <c r="S7473" s="145"/>
      <c r="T7473" s="153">
        <v>7472</v>
      </c>
    </row>
    <row r="7474" spans="1:20" hidden="1">
      <c r="A7474" t="s">
        <v>7172</v>
      </c>
      <c r="B7474" s="145" t="str">
        <f>IFERROR(VLOOKUP(Proc[[#This Row],[App]],Table2[],3,0),"open")</f>
        <v>ok</v>
      </c>
      <c r="C7474" s="147" t="s">
        <v>369</v>
      </c>
      <c r="D7474" s="152" t="s">
        <v>7173</v>
      </c>
      <c r="E7474" s="152" t="s">
        <v>399</v>
      </c>
      <c r="F7474" s="148" t="s">
        <v>399</v>
      </c>
      <c r="G7474" s="147" t="s">
        <v>400</v>
      </c>
      <c r="H7474" s="145" t="str">
        <f>IF(Proc[[#This Row],[type]]="LFF (MDG-F)",MID(Proc[[#This Row],[Obj]],13,10),"")</f>
        <v/>
      </c>
      <c r="I7474" s="152"/>
      <c r="J7474" s="145" t="b">
        <f>Proc[[#This Row],[Requested]]=Proc[[#This Row],[CurrentParent]]</f>
        <v>1</v>
      </c>
      <c r="K7474" s="145" t="str">
        <f>IF(Proc[[#This Row],[Author]]="Marcela Urrego",VLOOKUP(LEFT(Proc[[#This Row],[Requested]],1),Table3[#All],2,0),VLOOKUP(Proc[[#This Row],[Author]],Table4[],2,0))</f>
        <v>MGF</v>
      </c>
      <c r="L7474" s="148" t="s">
        <v>7174</v>
      </c>
      <c r="M7474" s="140">
        <v>46069</v>
      </c>
      <c r="N7474" s="140"/>
      <c r="O7474" s="140"/>
      <c r="P7474" s="140" t="str">
        <f ca="1">IF(Proc[[#This Row],[DaysAgeing]]&gt;5,"yep","on track")</f>
        <v>yep</v>
      </c>
      <c r="Q7474" s="2">
        <f ca="1">IF(Proc[[#This Row],[DateClosed]]="",ABS(NETWORKDAYS(Proc[[#This Row],[DateOpened]],TODAY()))-1,ABS(NETWORKDAYS(Proc[[#This Row],[DateOpened]],Proc[[#This Row],[DateClosed]]))-1)</f>
        <v>34</v>
      </c>
      <c r="R7474" s="140" t="s">
        <v>5913</v>
      </c>
      <c r="S7474" s="145"/>
      <c r="T7474" s="153">
        <v>7473</v>
      </c>
    </row>
    <row r="7475" spans="1:20" hidden="1">
      <c r="A7475" t="s">
        <v>7175</v>
      </c>
      <c r="B7475" s="148" t="str">
        <f>IFERROR(VLOOKUP(Proc[[#This Row],[App]],Table2[],3,0),"open")</f>
        <v>ok</v>
      </c>
      <c r="C7475" s="147" t="s">
        <v>369</v>
      </c>
      <c r="D7475" s="152" t="s">
        <v>7176</v>
      </c>
      <c r="E7475" s="152" t="s">
        <v>4534</v>
      </c>
      <c r="F7475" s="148" t="s">
        <v>4534</v>
      </c>
      <c r="G7475" s="147" t="s">
        <v>400</v>
      </c>
      <c r="H7475" s="148" t="str">
        <f>IF(Proc[[#This Row],[type]]="LFF (MDG-F)",MID(Proc[[#This Row],[Obj]],13,10),"")</f>
        <v/>
      </c>
      <c r="I7475" s="152"/>
      <c r="J7475" s="148" t="b">
        <f>Proc[[#This Row],[Requested]]=Proc[[#This Row],[CurrentParent]]</f>
        <v>1</v>
      </c>
      <c r="K7475" s="148" t="str">
        <f>IF(Proc[[#This Row],[Author]]="Marcela Urrego",VLOOKUP(LEFT(Proc[[#This Row],[Requested]],1),Table3[#All],2,0),VLOOKUP(Proc[[#This Row],[Author]],Table4[],2,0))</f>
        <v>MGF</v>
      </c>
      <c r="L7475" s="148" t="s">
        <v>7174</v>
      </c>
      <c r="M7475" s="140">
        <v>46069</v>
      </c>
      <c r="N7475" s="140"/>
      <c r="O7475" s="140"/>
      <c r="P7475" s="140" t="str">
        <f ca="1">IF(Proc[[#This Row],[DaysAgeing]]&gt;5,"yep","on track")</f>
        <v>yep</v>
      </c>
      <c r="Q7475" s="2">
        <f ca="1">IF(Proc[[#This Row],[DateClosed]]="",ABS(NETWORKDAYS(Proc[[#This Row],[DateOpened]],TODAY()))-1,ABS(NETWORKDAYS(Proc[[#This Row],[DateOpened]],Proc[[#This Row],[DateClosed]]))-1)</f>
        <v>34</v>
      </c>
      <c r="R7475" s="140" t="s">
        <v>514</v>
      </c>
      <c r="S7475" s="148"/>
      <c r="T7475" s="153">
        <v>7474</v>
      </c>
    </row>
    <row r="7476" spans="1:20" hidden="1">
      <c r="A7476" s="147" t="s">
        <v>7175</v>
      </c>
      <c r="B7476" s="148" t="str">
        <f>IFERROR(VLOOKUP(Proc[[#This Row],[App]],Table2[],3,0),"open")</f>
        <v>ok</v>
      </c>
      <c r="C7476" s="147" t="s">
        <v>369</v>
      </c>
      <c r="D7476" s="152" t="s">
        <v>7177</v>
      </c>
      <c r="E7476" s="152" t="s">
        <v>4534</v>
      </c>
      <c r="F7476" s="148" t="s">
        <v>4534</v>
      </c>
      <c r="G7476" s="147" t="s">
        <v>400</v>
      </c>
      <c r="H7476" s="148" t="str">
        <f>IF(Proc[[#This Row],[type]]="LFF (MDG-F)",MID(Proc[[#This Row],[Obj]],13,10),"")</f>
        <v/>
      </c>
      <c r="I7476" s="152"/>
      <c r="J7476" s="148" t="b">
        <f>Proc[[#This Row],[Requested]]=Proc[[#This Row],[CurrentParent]]</f>
        <v>1</v>
      </c>
      <c r="K7476" s="148" t="str">
        <f>IF(Proc[[#This Row],[Author]]="Marcela Urrego",VLOOKUP(LEFT(Proc[[#This Row],[Requested]],1),Table3[#All],2,0),VLOOKUP(Proc[[#This Row],[Author]],Table4[],2,0))</f>
        <v>MGF</v>
      </c>
      <c r="L7476" s="148" t="s">
        <v>7174</v>
      </c>
      <c r="M7476" s="140">
        <v>46069</v>
      </c>
      <c r="N7476" s="140"/>
      <c r="O7476" s="140"/>
      <c r="P7476" s="140" t="str">
        <f ca="1">IF(Proc[[#This Row],[DaysAgeing]]&gt;5,"yep","on track")</f>
        <v>yep</v>
      </c>
      <c r="Q7476" s="2">
        <f ca="1">IF(Proc[[#This Row],[DateClosed]]="",ABS(NETWORKDAYS(Proc[[#This Row],[DateOpened]],TODAY()))-1,ABS(NETWORKDAYS(Proc[[#This Row],[DateOpened]],Proc[[#This Row],[DateClosed]]))-1)</f>
        <v>34</v>
      </c>
      <c r="R7476" s="140" t="s">
        <v>514</v>
      </c>
      <c r="S7476" s="148"/>
      <c r="T7476" s="153">
        <v>7475</v>
      </c>
    </row>
    <row r="7477" spans="1:20" hidden="1">
      <c r="A7477" s="147" t="s">
        <v>7175</v>
      </c>
      <c r="B7477" s="153" t="str">
        <f>IFERROR(VLOOKUP(Proc[[#This Row],[App]],Table2[],3,0),"open")</f>
        <v>ok</v>
      </c>
      <c r="C7477" s="147" t="s">
        <v>369</v>
      </c>
      <c r="D7477" s="152" t="s">
        <v>7178</v>
      </c>
      <c r="E7477" s="152" t="s">
        <v>4534</v>
      </c>
      <c r="F7477" s="148" t="s">
        <v>4534</v>
      </c>
      <c r="G7477" s="147" t="s">
        <v>400</v>
      </c>
      <c r="H7477" s="148" t="str">
        <f>IF(Proc[[#This Row],[type]]="LFF (MDG-F)",MID(Proc[[#This Row],[Obj]],13,10),"")</f>
        <v/>
      </c>
      <c r="I7477" s="152"/>
      <c r="J7477" s="148" t="b">
        <f>Proc[[#This Row],[Requested]]=Proc[[#This Row],[CurrentParent]]</f>
        <v>1</v>
      </c>
      <c r="K7477" s="153" t="str">
        <f>IF(Proc[[#This Row],[Author]]="Marcela Urrego",VLOOKUP(LEFT(Proc[[#This Row],[Requested]],1),Table3[#All],2,0),VLOOKUP(Proc[[#This Row],[Author]],Table4[],2,0))</f>
        <v>MGF</v>
      </c>
      <c r="L7477" s="148" t="s">
        <v>7174</v>
      </c>
      <c r="M7477" s="140">
        <v>46069</v>
      </c>
      <c r="N7477" s="140"/>
      <c r="O7477" s="140"/>
      <c r="P7477" s="140" t="str">
        <f ca="1">IF(Proc[[#This Row],[DaysAgeing]]&gt;5,"yep","on track")</f>
        <v>yep</v>
      </c>
      <c r="Q7477" s="2">
        <f ca="1">IF(Proc[[#This Row],[DateClosed]]="",ABS(NETWORKDAYS(Proc[[#This Row],[DateOpened]],TODAY()))-1,ABS(NETWORKDAYS(Proc[[#This Row],[DateOpened]],Proc[[#This Row],[DateClosed]]))-1)</f>
        <v>34</v>
      </c>
      <c r="R7477" s="140" t="s">
        <v>514</v>
      </c>
      <c r="S7477" s="148"/>
      <c r="T7477" s="153">
        <v>7476</v>
      </c>
    </row>
    <row r="7478" spans="1:20" hidden="1">
      <c r="A7478" s="147" t="s">
        <v>7175</v>
      </c>
      <c r="B7478" s="153" t="str">
        <f>IFERROR(VLOOKUP(Proc[[#This Row],[App]],Table2[],3,0),"open")</f>
        <v>ok</v>
      </c>
      <c r="C7478" s="147" t="s">
        <v>369</v>
      </c>
      <c r="D7478" s="152" t="s">
        <v>7179</v>
      </c>
      <c r="E7478" s="152" t="s">
        <v>4534</v>
      </c>
      <c r="F7478" s="148" t="s">
        <v>4534</v>
      </c>
      <c r="G7478" s="147" t="s">
        <v>400</v>
      </c>
      <c r="H7478" s="148" t="str">
        <f>IF(Proc[[#This Row],[type]]="LFF (MDG-F)",MID(Proc[[#This Row],[Obj]],13,10),"")</f>
        <v/>
      </c>
      <c r="I7478" s="152"/>
      <c r="J7478" s="148" t="b">
        <f>Proc[[#This Row],[Requested]]=Proc[[#This Row],[CurrentParent]]</f>
        <v>1</v>
      </c>
      <c r="K7478" s="153" t="str">
        <f>IF(Proc[[#This Row],[Author]]="Marcela Urrego",VLOOKUP(LEFT(Proc[[#This Row],[Requested]],1),Table3[#All],2,0),VLOOKUP(Proc[[#This Row],[Author]],Table4[],2,0))</f>
        <v>MGF</v>
      </c>
      <c r="L7478" s="148" t="s">
        <v>7174</v>
      </c>
      <c r="M7478" s="140">
        <v>46069</v>
      </c>
      <c r="N7478" s="140"/>
      <c r="O7478" s="140"/>
      <c r="P7478" s="140" t="str">
        <f ca="1">IF(Proc[[#This Row],[DaysAgeing]]&gt;5,"yep","on track")</f>
        <v>yep</v>
      </c>
      <c r="Q7478" s="2">
        <f ca="1">IF(Proc[[#This Row],[DateClosed]]="",ABS(NETWORKDAYS(Proc[[#This Row],[DateOpened]],TODAY()))-1,ABS(NETWORKDAYS(Proc[[#This Row],[DateOpened]],Proc[[#This Row],[DateClosed]]))-1)</f>
        <v>34</v>
      </c>
      <c r="R7478" s="140" t="s">
        <v>514</v>
      </c>
      <c r="S7478" s="148"/>
      <c r="T7478" s="153">
        <v>7477</v>
      </c>
    </row>
    <row r="7479" spans="1:20" hidden="1">
      <c r="A7479" s="147" t="s">
        <v>7175</v>
      </c>
      <c r="B7479" s="153" t="str">
        <f>IFERROR(VLOOKUP(Proc[[#This Row],[App]],Table2[],3,0),"open")</f>
        <v>ok</v>
      </c>
      <c r="C7479" s="147" t="s">
        <v>369</v>
      </c>
      <c r="D7479" s="152" t="s">
        <v>7180</v>
      </c>
      <c r="E7479" s="152" t="s">
        <v>4534</v>
      </c>
      <c r="F7479" s="148" t="s">
        <v>4534</v>
      </c>
      <c r="G7479" s="147" t="s">
        <v>400</v>
      </c>
      <c r="H7479" s="148" t="str">
        <f>IF(Proc[[#This Row],[type]]="LFF (MDG-F)",MID(Proc[[#This Row],[Obj]],13,10),"")</f>
        <v/>
      </c>
      <c r="I7479" s="152"/>
      <c r="J7479" s="148" t="b">
        <f>Proc[[#This Row],[Requested]]=Proc[[#This Row],[CurrentParent]]</f>
        <v>1</v>
      </c>
      <c r="K7479" s="153" t="str">
        <f>IF(Proc[[#This Row],[Author]]="Marcela Urrego",VLOOKUP(LEFT(Proc[[#This Row],[Requested]],1),Table3[#All],2,0),VLOOKUP(Proc[[#This Row],[Author]],Table4[],2,0))</f>
        <v>MGF</v>
      </c>
      <c r="L7479" s="148" t="s">
        <v>7174</v>
      </c>
      <c r="M7479" s="140">
        <v>46069</v>
      </c>
      <c r="N7479" s="140"/>
      <c r="O7479" s="140"/>
      <c r="P7479" s="140" t="str">
        <f ca="1">IF(Proc[[#This Row],[DaysAgeing]]&gt;5,"yep","on track")</f>
        <v>yep</v>
      </c>
      <c r="Q7479" s="2">
        <f ca="1">IF(Proc[[#This Row],[DateClosed]]="",ABS(NETWORKDAYS(Proc[[#This Row],[DateOpened]],TODAY()))-1,ABS(NETWORKDAYS(Proc[[#This Row],[DateOpened]],Proc[[#This Row],[DateClosed]]))-1)</f>
        <v>34</v>
      </c>
      <c r="R7479" s="140" t="s">
        <v>514</v>
      </c>
      <c r="S7479" s="148"/>
      <c r="T7479" s="153">
        <v>7478</v>
      </c>
    </row>
    <row r="7480" spans="1:20" hidden="1">
      <c r="A7480" s="147" t="s">
        <v>7175</v>
      </c>
      <c r="B7480" s="153" t="str">
        <f>IFERROR(VLOOKUP(Proc[[#This Row],[App]],Table2[],3,0),"open")</f>
        <v>ok</v>
      </c>
      <c r="C7480" s="147" t="s">
        <v>369</v>
      </c>
      <c r="D7480" s="152" t="s">
        <v>7181</v>
      </c>
      <c r="E7480" s="152" t="s">
        <v>4534</v>
      </c>
      <c r="F7480" s="148" t="s">
        <v>4534</v>
      </c>
      <c r="G7480" s="147" t="s">
        <v>400</v>
      </c>
      <c r="H7480" s="148" t="str">
        <f>IF(Proc[[#This Row],[type]]="LFF (MDG-F)",MID(Proc[[#This Row],[Obj]],13,10),"")</f>
        <v/>
      </c>
      <c r="I7480" s="152"/>
      <c r="J7480" s="148" t="b">
        <f>Proc[[#This Row],[Requested]]=Proc[[#This Row],[CurrentParent]]</f>
        <v>1</v>
      </c>
      <c r="K7480" s="153" t="str">
        <f>IF(Proc[[#This Row],[Author]]="Marcela Urrego",VLOOKUP(LEFT(Proc[[#This Row],[Requested]],1),Table3[#All],2,0),VLOOKUP(Proc[[#This Row],[Author]],Table4[],2,0))</f>
        <v>MGF</v>
      </c>
      <c r="L7480" s="148" t="s">
        <v>7174</v>
      </c>
      <c r="M7480" s="140">
        <v>46069</v>
      </c>
      <c r="N7480" s="140"/>
      <c r="O7480" s="140"/>
      <c r="P7480" s="140" t="str">
        <f ca="1">IF(Proc[[#This Row],[DaysAgeing]]&gt;5,"yep","on track")</f>
        <v>yep</v>
      </c>
      <c r="Q7480" s="2">
        <f ca="1">IF(Proc[[#This Row],[DateClosed]]="",ABS(NETWORKDAYS(Proc[[#This Row],[DateOpened]],TODAY()))-1,ABS(NETWORKDAYS(Proc[[#This Row],[DateOpened]],Proc[[#This Row],[DateClosed]]))-1)</f>
        <v>34</v>
      </c>
      <c r="R7480" s="140" t="s">
        <v>514</v>
      </c>
      <c r="S7480" s="148"/>
      <c r="T7480" s="153">
        <v>7479</v>
      </c>
    </row>
    <row r="7481" spans="1:20" hidden="1">
      <c r="A7481" t="s">
        <v>7182</v>
      </c>
      <c r="B7481" s="148" t="str">
        <f>IFERROR(VLOOKUP(Proc[[#This Row],[App]],Table2[],3,0),"open")</f>
        <v>ok</v>
      </c>
      <c r="C7481" s="147" t="s">
        <v>369</v>
      </c>
      <c r="D7481" s="152" t="s">
        <v>10299</v>
      </c>
      <c r="E7481" s="152" t="s">
        <v>482</v>
      </c>
      <c r="F7481" s="148" t="s">
        <v>482</v>
      </c>
      <c r="G7481" t="s">
        <v>400</v>
      </c>
      <c r="H7481" s="148" t="str">
        <f>IF(Proc[[#This Row],[type]]="LFF (MDG-F)",MID(Proc[[#This Row],[Obj]],13,10),"")</f>
        <v/>
      </c>
      <c r="I7481" s="152"/>
      <c r="J7481" s="148" t="b">
        <f>Proc[[#This Row],[Requested]]=Proc[[#This Row],[CurrentParent]]</f>
        <v>1</v>
      </c>
      <c r="K7481" s="148" t="str">
        <f>IF(Proc[[#This Row],[Author]]="Marcela Urrego",VLOOKUP(LEFT(Proc[[#This Row],[Requested]],1),Table3[#All],2,0),VLOOKUP(Proc[[#This Row],[Author]],Table4[],2,0))</f>
        <v>HC</v>
      </c>
      <c r="L7481" s="148" t="s">
        <v>7174</v>
      </c>
      <c r="M7481" s="140">
        <v>46069</v>
      </c>
      <c r="N7481" s="140"/>
      <c r="O7481" s="140"/>
      <c r="P7481" s="140" t="str">
        <f ca="1">IF(Proc[[#This Row],[DaysAgeing]]&gt;5,"yep","on track")</f>
        <v>yep</v>
      </c>
      <c r="Q7481" s="2">
        <f ca="1">IF(Proc[[#This Row],[DateClosed]]="",ABS(NETWORKDAYS(Proc[[#This Row],[DateOpened]],TODAY()))-1,ABS(NETWORKDAYS(Proc[[#This Row],[DateOpened]],Proc[[#This Row],[DateClosed]]))-1)</f>
        <v>34</v>
      </c>
      <c r="R7481" s="140" t="s">
        <v>4883</v>
      </c>
      <c r="S7481" s="148"/>
      <c r="T7481" s="153">
        <v>7480</v>
      </c>
    </row>
    <row r="7482" spans="1:20" hidden="1">
      <c r="A7482" t="s">
        <v>7184</v>
      </c>
      <c r="B7482" s="153" t="str">
        <f>IFERROR(VLOOKUP(Proc[[#This Row],[App]],Table2[],3,0),"open")</f>
        <v>ok</v>
      </c>
      <c r="C7482" s="147" t="s">
        <v>369</v>
      </c>
      <c r="D7482" s="152" t="s">
        <v>10300</v>
      </c>
      <c r="E7482" s="152" t="s">
        <v>2850</v>
      </c>
      <c r="F7482" s="148" t="s">
        <v>2850</v>
      </c>
      <c r="G7482" s="147" t="s">
        <v>400</v>
      </c>
      <c r="H7482" s="148" t="str">
        <f>IF(Proc[[#This Row],[type]]="LFF (MDG-F)",MID(Proc[[#This Row],[Obj]],13,10),"")</f>
        <v/>
      </c>
      <c r="I7482" s="152"/>
      <c r="J7482" s="148" t="b">
        <f>Proc[[#This Row],[Requested]]=Proc[[#This Row],[CurrentParent]]</f>
        <v>1</v>
      </c>
      <c r="K7482" s="153" t="str">
        <f>IF(Proc[[#This Row],[Author]]="Marcela Urrego",VLOOKUP(LEFT(Proc[[#This Row],[Requested]],1),Table3[#All],2,0),VLOOKUP(Proc[[#This Row],[Author]],Table4[],2,0))</f>
        <v>LS</v>
      </c>
      <c r="L7482" s="148" t="s">
        <v>7174</v>
      </c>
      <c r="M7482" s="140">
        <v>46069</v>
      </c>
      <c r="N7482" s="140"/>
      <c r="O7482" s="140"/>
      <c r="P7482" s="140" t="str">
        <f ca="1">IF(Proc[[#This Row],[DaysAgeing]]&gt;5,"yep","on track")</f>
        <v>yep</v>
      </c>
      <c r="Q7482" s="2">
        <f ca="1">IF(Proc[[#This Row],[DateClosed]]="",ABS(NETWORKDAYS(Proc[[#This Row],[DateOpened]],TODAY()))-1,ABS(NETWORKDAYS(Proc[[#This Row],[DateOpened]],Proc[[#This Row],[DateClosed]]))-1)</f>
        <v>34</v>
      </c>
      <c r="R7482" s="140" t="s">
        <v>488</v>
      </c>
      <c r="S7482" s="148"/>
      <c r="T7482" s="153">
        <v>7481</v>
      </c>
    </row>
    <row r="7483" spans="1:20" hidden="1">
      <c r="A7483" t="s">
        <v>7184</v>
      </c>
      <c r="B7483" s="153" t="str">
        <f>IFERROR(VLOOKUP(Proc[[#This Row],[App]],Table2[],3,0),"open")</f>
        <v>ok</v>
      </c>
      <c r="C7483" s="147" t="s">
        <v>369</v>
      </c>
      <c r="D7483" s="152" t="s">
        <v>7183</v>
      </c>
      <c r="E7483" s="152" t="s">
        <v>7217</v>
      </c>
      <c r="F7483" s="148" t="s">
        <v>7217</v>
      </c>
      <c r="G7483" s="147" t="s">
        <v>400</v>
      </c>
      <c r="H7483" s="148" t="str">
        <f>IF(Proc[[#This Row],[type]]="LFF (MDG-F)",MID(Proc[[#This Row],[Obj]],13,10),"")</f>
        <v/>
      </c>
      <c r="I7483" s="152"/>
      <c r="J7483" s="148" t="b">
        <f>Proc[[#This Row],[Requested]]=Proc[[#This Row],[CurrentParent]]</f>
        <v>1</v>
      </c>
      <c r="K7483" s="153" t="str">
        <f>IF(Proc[[#This Row],[Author]]="Marcela Urrego",VLOOKUP(LEFT(Proc[[#This Row],[Requested]],1),Table3[#All],2,0),VLOOKUP(Proc[[#This Row],[Author]],Table4[],2,0))</f>
        <v>LS</v>
      </c>
      <c r="L7483" s="148" t="s">
        <v>7174</v>
      </c>
      <c r="M7483" s="140">
        <v>46069</v>
      </c>
      <c r="N7483" s="140"/>
      <c r="O7483" s="140"/>
      <c r="P7483" s="140" t="str">
        <f ca="1">IF(Proc[[#This Row],[DaysAgeing]]&gt;5,"yep","on track")</f>
        <v>yep</v>
      </c>
      <c r="Q7483" s="2">
        <f ca="1">IF(Proc[[#This Row],[DateClosed]]="",ABS(NETWORKDAYS(Proc[[#This Row],[DateOpened]],TODAY()))-1,ABS(NETWORKDAYS(Proc[[#This Row],[DateOpened]],Proc[[#This Row],[DateClosed]]))-1)</f>
        <v>34</v>
      </c>
      <c r="R7483" s="140" t="s">
        <v>488</v>
      </c>
      <c r="S7483" s="148"/>
      <c r="T7483" s="153">
        <v>7482</v>
      </c>
    </row>
    <row r="7484" spans="1:20" hidden="1">
      <c r="A7484" t="s">
        <v>7222</v>
      </c>
      <c r="B7484" s="148" t="str">
        <f>IFERROR(VLOOKUP(Proc[[#This Row],[App]],Table2[],3,0),"open")</f>
        <v>ok</v>
      </c>
      <c r="C7484" s="147" t="s">
        <v>369</v>
      </c>
      <c r="D7484" s="152" t="s">
        <v>7218</v>
      </c>
      <c r="E7484" s="152" t="s">
        <v>7220</v>
      </c>
      <c r="F7484" s="148" t="s">
        <v>7220</v>
      </c>
      <c r="G7484" s="147" t="s">
        <v>400</v>
      </c>
      <c r="H7484" s="148" t="str">
        <f>IF(Proc[[#This Row],[type]]="LFF (MDG-F)",MID(Proc[[#This Row],[Obj]],13,10),"")</f>
        <v/>
      </c>
      <c r="I7484" s="152"/>
      <c r="J7484" s="148" t="b">
        <f>Proc[[#This Row],[Requested]]=Proc[[#This Row],[CurrentParent]]</f>
        <v>1</v>
      </c>
      <c r="K7484" s="148" t="str">
        <f>IF(Proc[[#This Row],[Author]]="Marcela Urrego",VLOOKUP(LEFT(Proc[[#This Row],[Requested]],1),Table3[#All],2,0),VLOOKUP(Proc[[#This Row],[Author]],Table4[],2,0))</f>
        <v>HC</v>
      </c>
      <c r="L7484" s="148" t="s">
        <v>7174</v>
      </c>
      <c r="M7484" s="140">
        <v>46071</v>
      </c>
      <c r="N7484" s="140"/>
      <c r="O7484" s="140"/>
      <c r="P7484" s="140" t="str">
        <f ca="1">IF(Proc[[#This Row],[DaysAgeing]]&gt;5,"yep","on track")</f>
        <v>yep</v>
      </c>
      <c r="Q7484" s="2">
        <f ca="1">IF(Proc[[#This Row],[DateClosed]]="",ABS(NETWORKDAYS(Proc[[#This Row],[DateOpened]],TODAY()))-1,ABS(NETWORKDAYS(Proc[[#This Row],[DateOpened]],Proc[[#This Row],[DateClosed]]))-1)</f>
        <v>32</v>
      </c>
      <c r="R7484" s="140" t="s">
        <v>489</v>
      </c>
      <c r="S7484" s="148"/>
      <c r="T7484" s="153">
        <v>7483</v>
      </c>
    </row>
    <row r="7485" spans="1:20" hidden="1">
      <c r="A7485" s="147" t="s">
        <v>7222</v>
      </c>
      <c r="B7485" s="148" t="str">
        <f>IFERROR(VLOOKUP(Proc[[#This Row],[App]],Table2[],3,0),"open")</f>
        <v>ok</v>
      </c>
      <c r="C7485" s="151" t="s">
        <v>369</v>
      </c>
      <c r="D7485" s="152" t="s">
        <v>7219</v>
      </c>
      <c r="E7485" s="152" t="s">
        <v>7221</v>
      </c>
      <c r="F7485" s="150" t="s">
        <v>7221</v>
      </c>
      <c r="G7485" s="147" t="s">
        <v>400</v>
      </c>
      <c r="H7485" s="148" t="str">
        <f>IF(Proc[[#This Row],[type]]="LFF (MDG-F)",MID(Proc[[#This Row],[Obj]],13,10),"")</f>
        <v/>
      </c>
      <c r="I7485" s="152"/>
      <c r="J7485" s="148" t="b">
        <f>Proc[[#This Row],[Requested]]=Proc[[#This Row],[CurrentParent]]</f>
        <v>1</v>
      </c>
      <c r="K7485" s="148" t="str">
        <f>IF(Proc[[#This Row],[Author]]="Marcela Urrego",VLOOKUP(LEFT(Proc[[#This Row],[Requested]],1),Table3[#All],2,0),VLOOKUP(Proc[[#This Row],[Author]],Table4[],2,0))</f>
        <v>HC</v>
      </c>
      <c r="L7485" s="148" t="s">
        <v>7174</v>
      </c>
      <c r="M7485" s="140">
        <v>46071</v>
      </c>
      <c r="N7485" s="140"/>
      <c r="O7485" s="140"/>
      <c r="P7485" s="140" t="str">
        <f ca="1">IF(Proc[[#This Row],[DaysAgeing]]&gt;5,"yep","on track")</f>
        <v>yep</v>
      </c>
      <c r="Q7485" s="2">
        <f ca="1">IF(Proc[[#This Row],[DateClosed]]="",ABS(NETWORKDAYS(Proc[[#This Row],[DateOpened]],TODAY()))-1,ABS(NETWORKDAYS(Proc[[#This Row],[DateOpened]],Proc[[#This Row],[DateClosed]]))-1)</f>
        <v>32</v>
      </c>
      <c r="R7485" s="140" t="s">
        <v>489</v>
      </c>
      <c r="S7485" s="148"/>
      <c r="T7485" s="153">
        <v>7484</v>
      </c>
    </row>
    <row r="7486" spans="1:20" hidden="1">
      <c r="A7486" t="s">
        <v>7223</v>
      </c>
      <c r="B7486" s="148" t="str">
        <f>IFERROR(VLOOKUP(Proc[[#This Row],[App]],Table2[],3,0),"open")</f>
        <v>ok</v>
      </c>
      <c r="C7486" s="151" t="s">
        <v>369</v>
      </c>
      <c r="D7486" s="152" t="s">
        <v>7245</v>
      </c>
      <c r="E7486" s="152" t="s">
        <v>7224</v>
      </c>
      <c r="F7486" s="150" t="s">
        <v>7224</v>
      </c>
      <c r="G7486" s="149" t="s">
        <v>400</v>
      </c>
      <c r="H7486" s="148" t="str">
        <f>IF(Proc[[#This Row],[type]]="LFF (MDG-F)",MID(Proc[[#This Row],[Obj]],13,10),"")</f>
        <v/>
      </c>
      <c r="I7486" s="152"/>
      <c r="J7486" s="148" t="b">
        <f>Proc[[#This Row],[Requested]]=Proc[[#This Row],[CurrentParent]]</f>
        <v>1</v>
      </c>
      <c r="K7486" s="148" t="str">
        <f>IF(Proc[[#This Row],[Author]]="Marcela Urrego",VLOOKUP(LEFT(Proc[[#This Row],[Requested]],1),Table3[#All],2,0),VLOOKUP(Proc[[#This Row],[Author]],Table4[],2,0))</f>
        <v>HC</v>
      </c>
      <c r="L7486" s="150" t="s">
        <v>7174</v>
      </c>
      <c r="M7486" s="140">
        <v>46071</v>
      </c>
      <c r="N7486" s="140"/>
      <c r="O7486" s="140"/>
      <c r="P7486" s="140" t="str">
        <f ca="1">IF(Proc[[#This Row],[DaysAgeing]]&gt;5,"yep","on track")</f>
        <v>yep</v>
      </c>
      <c r="Q7486" s="2">
        <f ca="1">IF(Proc[[#This Row],[DateClosed]]="",ABS(NETWORKDAYS(Proc[[#This Row],[DateOpened]],TODAY()))-1,ABS(NETWORKDAYS(Proc[[#This Row],[DateOpened]],Proc[[#This Row],[DateClosed]]))-1)</f>
        <v>32</v>
      </c>
      <c r="R7486" s="140" t="s">
        <v>5381</v>
      </c>
      <c r="S7486" s="148"/>
      <c r="T7486" s="153">
        <v>7485</v>
      </c>
    </row>
    <row r="7487" spans="1:20" hidden="1">
      <c r="A7487" t="s">
        <v>7225</v>
      </c>
      <c r="B7487" s="153" t="str">
        <f>IFERROR(VLOOKUP(Proc[[#This Row],[App]],Table2[],3,0),"open")</f>
        <v>ok</v>
      </c>
      <c r="C7487" s="151" t="s">
        <v>369</v>
      </c>
      <c r="D7487" s="152" t="s">
        <v>7246</v>
      </c>
      <c r="E7487" s="152" t="s">
        <v>7226</v>
      </c>
      <c r="F7487" s="150" t="s">
        <v>7226</v>
      </c>
      <c r="G7487" s="149" t="s">
        <v>400</v>
      </c>
      <c r="H7487" s="150" t="str">
        <f>IF(Proc[[#This Row],[type]]="LFF (MDG-F)",MID(Proc[[#This Row],[Obj]],13,10),"")</f>
        <v/>
      </c>
      <c r="I7487" s="152"/>
      <c r="J7487" s="150" t="b">
        <f>Proc[[#This Row],[Requested]]=Proc[[#This Row],[CurrentParent]]</f>
        <v>1</v>
      </c>
      <c r="K7487" s="153" t="str">
        <f>IF(Proc[[#This Row],[Author]]="Marcela Urrego",VLOOKUP(LEFT(Proc[[#This Row],[Requested]],1),Table3[#All],2,0),VLOOKUP(Proc[[#This Row],[Author]],Table4[],2,0))</f>
        <v>EL</v>
      </c>
      <c r="L7487" s="150" t="s">
        <v>7174</v>
      </c>
      <c r="M7487" s="140">
        <v>46071</v>
      </c>
      <c r="N7487" s="140"/>
      <c r="O7487" s="140"/>
      <c r="P7487" s="140" t="str">
        <f ca="1">IF(Proc[[#This Row],[DaysAgeing]]&gt;5,"yep","on track")</f>
        <v>yep</v>
      </c>
      <c r="Q7487" s="2">
        <f ca="1">IF(Proc[[#This Row],[DateClosed]]="",ABS(NETWORKDAYS(Proc[[#This Row],[DateOpened]],TODAY()))-1,ABS(NETWORKDAYS(Proc[[#This Row],[DateOpened]],Proc[[#This Row],[DateClosed]]))-1)</f>
        <v>32</v>
      </c>
      <c r="R7487" s="140" t="s">
        <v>4125</v>
      </c>
      <c r="S7487" s="150"/>
      <c r="T7487" s="153">
        <v>7486</v>
      </c>
    </row>
    <row r="7488" spans="1:20" hidden="1">
      <c r="A7488" s="149" t="s">
        <v>7225</v>
      </c>
      <c r="B7488" s="153" t="str">
        <f>IFERROR(VLOOKUP(Proc[[#This Row],[App]],Table2[],3,0),"open")</f>
        <v>ok</v>
      </c>
      <c r="C7488" s="151" t="s">
        <v>369</v>
      </c>
      <c r="D7488" s="152" t="s">
        <v>7247</v>
      </c>
      <c r="E7488" s="152" t="s">
        <v>7227</v>
      </c>
      <c r="F7488" s="153" t="s">
        <v>7227</v>
      </c>
      <c r="G7488" s="149" t="s">
        <v>406</v>
      </c>
      <c r="H7488" s="150" t="str">
        <f>IF(Proc[[#This Row],[type]]="LFF (MDG-F)",MID(Proc[[#This Row],[Obj]],13,10),"")</f>
        <v>TW03C00421</v>
      </c>
      <c r="I7488" s="152"/>
      <c r="J7488" s="150" t="b">
        <f>Proc[[#This Row],[Requested]]=Proc[[#This Row],[CurrentParent]]</f>
        <v>1</v>
      </c>
      <c r="K7488" s="153" t="str">
        <f>IF(Proc[[#This Row],[Author]]="Marcela Urrego",VLOOKUP(LEFT(Proc[[#This Row],[Requested]],1),Table3[#All],2,0),VLOOKUP(Proc[[#This Row],[Author]],Table4[],2,0))</f>
        <v>EL</v>
      </c>
      <c r="L7488" s="150" t="s">
        <v>7174</v>
      </c>
      <c r="M7488" s="140">
        <v>46071</v>
      </c>
      <c r="N7488" s="140"/>
      <c r="O7488" s="140"/>
      <c r="P7488" s="140" t="str">
        <f ca="1">IF(Proc[[#This Row],[DaysAgeing]]&gt;5,"yep","on track")</f>
        <v>yep</v>
      </c>
      <c r="Q7488" s="2">
        <f ca="1">IF(Proc[[#This Row],[DateClosed]]="",ABS(NETWORKDAYS(Proc[[#This Row],[DateOpened]],TODAY()))-1,ABS(NETWORKDAYS(Proc[[#This Row],[DateOpened]],Proc[[#This Row],[DateClosed]]))-1)</f>
        <v>32</v>
      </c>
      <c r="R7488" s="140" t="s">
        <v>4125</v>
      </c>
      <c r="S7488" s="150"/>
      <c r="T7488" s="153">
        <v>7487</v>
      </c>
    </row>
    <row r="7489" spans="1:20" hidden="1">
      <c r="A7489" s="149" t="s">
        <v>7225</v>
      </c>
      <c r="B7489" s="153" t="str">
        <f>IFERROR(VLOOKUP(Proc[[#This Row],[App]],Table2[],3,0),"open")</f>
        <v>ok</v>
      </c>
      <c r="C7489" s="149" t="s">
        <v>377</v>
      </c>
      <c r="D7489" s="152" t="s">
        <v>5939</v>
      </c>
      <c r="E7489" s="152" t="s">
        <v>5888</v>
      </c>
      <c r="F7489" s="150"/>
      <c r="G7489" s="149" t="s">
        <v>400</v>
      </c>
      <c r="H7489" s="150" t="str">
        <f>IF(Proc[[#This Row],[type]]="LFF (MDG-F)",MID(Proc[[#This Row],[Obj]],13,10),"")</f>
        <v/>
      </c>
      <c r="I7489" s="152"/>
      <c r="J7489" s="150" t="b">
        <f>Proc[[#This Row],[Requested]]=Proc[[#This Row],[CurrentParent]]</f>
        <v>0</v>
      </c>
      <c r="K7489" s="153" t="str">
        <f>IF(Proc[[#This Row],[Author]]="Marcela Urrego",VLOOKUP(LEFT(Proc[[#This Row],[Requested]],1),Table3[#All],2,0),VLOOKUP(Proc[[#This Row],[Author]],Table4[],2,0))</f>
        <v>EL</v>
      </c>
      <c r="L7489" s="150" t="s">
        <v>7174</v>
      </c>
      <c r="M7489" s="140">
        <v>46071</v>
      </c>
      <c r="N7489" s="140"/>
      <c r="O7489" s="140"/>
      <c r="P7489" s="140" t="str">
        <f ca="1">IF(Proc[[#This Row],[DaysAgeing]]&gt;5,"yep","on track")</f>
        <v>yep</v>
      </c>
      <c r="Q7489" s="2">
        <f ca="1">IF(Proc[[#This Row],[DateClosed]]="",ABS(NETWORKDAYS(Proc[[#This Row],[DateOpened]],TODAY()))-1,ABS(NETWORKDAYS(Proc[[#This Row],[DateOpened]],Proc[[#This Row],[DateClosed]]))-1)</f>
        <v>32</v>
      </c>
      <c r="R7489" s="140" t="s">
        <v>4125</v>
      </c>
      <c r="S7489" s="150"/>
      <c r="T7489" s="153">
        <v>7488</v>
      </c>
    </row>
    <row r="7490" spans="1:20" hidden="1">
      <c r="A7490" s="149" t="s">
        <v>7225</v>
      </c>
      <c r="B7490" s="153" t="str">
        <f>IFERROR(VLOOKUP(Proc[[#This Row],[App]],Table2[],3,0),"open")</f>
        <v>ok</v>
      </c>
      <c r="C7490" s="151" t="s">
        <v>377</v>
      </c>
      <c r="D7490" s="152" t="s">
        <v>5940</v>
      </c>
      <c r="E7490" s="152" t="s">
        <v>5888</v>
      </c>
      <c r="F7490" s="153"/>
      <c r="G7490" s="149" t="s">
        <v>400</v>
      </c>
      <c r="H7490" s="150" t="str">
        <f>IF(Proc[[#This Row],[type]]="LFF (MDG-F)",MID(Proc[[#This Row],[Obj]],13,10),"")</f>
        <v/>
      </c>
      <c r="I7490" s="152"/>
      <c r="J7490" s="150" t="b">
        <f>Proc[[#This Row],[Requested]]=Proc[[#This Row],[CurrentParent]]</f>
        <v>0</v>
      </c>
      <c r="K7490" s="153" t="str">
        <f>IF(Proc[[#This Row],[Author]]="Marcela Urrego",VLOOKUP(LEFT(Proc[[#This Row],[Requested]],1),Table3[#All],2,0),VLOOKUP(Proc[[#This Row],[Author]],Table4[],2,0))</f>
        <v>EL</v>
      </c>
      <c r="L7490" s="150" t="s">
        <v>7174</v>
      </c>
      <c r="M7490" s="140">
        <v>46071</v>
      </c>
      <c r="N7490" s="140"/>
      <c r="O7490" s="140"/>
      <c r="P7490" s="140" t="str">
        <f ca="1">IF(Proc[[#This Row],[DaysAgeing]]&gt;5,"yep","on track")</f>
        <v>yep</v>
      </c>
      <c r="Q7490" s="2">
        <f ca="1">IF(Proc[[#This Row],[DateClosed]]="",ABS(NETWORKDAYS(Proc[[#This Row],[DateOpened]],TODAY()))-1,ABS(NETWORKDAYS(Proc[[#This Row],[DateOpened]],Proc[[#This Row],[DateClosed]]))-1)</f>
        <v>32</v>
      </c>
      <c r="R7490" s="140" t="s">
        <v>4125</v>
      </c>
      <c r="S7490" s="150"/>
      <c r="T7490" s="153">
        <v>7489</v>
      </c>
    </row>
    <row r="7491" spans="1:20" hidden="1">
      <c r="A7491" s="149" t="s">
        <v>7225</v>
      </c>
      <c r="B7491" s="153" t="str">
        <f>IFERROR(VLOOKUP(Proc[[#This Row],[App]],Table2[],3,0),"open")</f>
        <v>ok</v>
      </c>
      <c r="C7491" s="151" t="s">
        <v>369</v>
      </c>
      <c r="D7491" s="152" t="s">
        <v>7248</v>
      </c>
      <c r="E7491" s="152" t="s">
        <v>5888</v>
      </c>
      <c r="F7491" s="153" t="s">
        <v>5888</v>
      </c>
      <c r="G7491" s="149" t="s">
        <v>400</v>
      </c>
      <c r="H7491" s="150" t="str">
        <f>IF(Proc[[#This Row],[type]]="LFF (MDG-F)",MID(Proc[[#This Row],[Obj]],13,10),"")</f>
        <v/>
      </c>
      <c r="I7491" s="152"/>
      <c r="J7491" s="150" t="b">
        <f>Proc[[#This Row],[Requested]]=Proc[[#This Row],[CurrentParent]]</f>
        <v>1</v>
      </c>
      <c r="K7491" s="153" t="str">
        <f>IF(Proc[[#This Row],[Author]]="Marcela Urrego",VLOOKUP(LEFT(Proc[[#This Row],[Requested]],1),Table3[#All],2,0),VLOOKUP(Proc[[#This Row],[Author]],Table4[],2,0))</f>
        <v>EL</v>
      </c>
      <c r="L7491" s="150" t="s">
        <v>7174</v>
      </c>
      <c r="M7491" s="140">
        <v>46071</v>
      </c>
      <c r="N7491" s="140"/>
      <c r="O7491" s="140"/>
      <c r="P7491" s="140" t="str">
        <f ca="1">IF(Proc[[#This Row],[DaysAgeing]]&gt;5,"yep","on track")</f>
        <v>yep</v>
      </c>
      <c r="Q7491" s="2">
        <f ca="1">IF(Proc[[#This Row],[DateClosed]]="",ABS(NETWORKDAYS(Proc[[#This Row],[DateOpened]],TODAY()))-1,ABS(NETWORKDAYS(Proc[[#This Row],[DateOpened]],Proc[[#This Row],[DateClosed]]))-1)</f>
        <v>32</v>
      </c>
      <c r="R7491" s="140" t="s">
        <v>4125</v>
      </c>
      <c r="S7491" s="150"/>
      <c r="T7491" s="153">
        <v>7490</v>
      </c>
    </row>
    <row r="7492" spans="1:20" hidden="1">
      <c r="A7492" s="149" t="s">
        <v>7225</v>
      </c>
      <c r="B7492" s="150" t="str">
        <f>IFERROR(VLOOKUP(Proc[[#This Row],[App]],Table2[],3,0),"open")</f>
        <v>ok</v>
      </c>
      <c r="C7492" s="151" t="s">
        <v>369</v>
      </c>
      <c r="D7492" s="152" t="s">
        <v>7249</v>
      </c>
      <c r="E7492" s="152" t="s">
        <v>5888</v>
      </c>
      <c r="F7492" s="150" t="s">
        <v>5888</v>
      </c>
      <c r="G7492" s="149" t="s">
        <v>400</v>
      </c>
      <c r="H7492" s="150" t="str">
        <f>IF(Proc[[#This Row],[type]]="LFF (MDG-F)",MID(Proc[[#This Row],[Obj]],13,10),"")</f>
        <v/>
      </c>
      <c r="I7492" s="152"/>
      <c r="J7492" s="150" t="b">
        <f>Proc[[#This Row],[Requested]]=Proc[[#This Row],[CurrentParent]]</f>
        <v>1</v>
      </c>
      <c r="K7492" s="150" t="str">
        <f>IF(Proc[[#This Row],[Author]]="Marcela Urrego",VLOOKUP(LEFT(Proc[[#This Row],[Requested]],1),Table3[#All],2,0),VLOOKUP(Proc[[#This Row],[Author]],Table4[],2,0))</f>
        <v>EL</v>
      </c>
      <c r="L7492" s="150" t="s">
        <v>7174</v>
      </c>
      <c r="M7492" s="140">
        <v>46071</v>
      </c>
      <c r="N7492" s="140"/>
      <c r="O7492" s="140"/>
      <c r="P7492" s="140" t="str">
        <f ca="1">IF(Proc[[#This Row],[DaysAgeing]]&gt;5,"yep","on track")</f>
        <v>yep</v>
      </c>
      <c r="Q7492" s="2">
        <f ca="1">IF(Proc[[#This Row],[DateClosed]]="",ABS(NETWORKDAYS(Proc[[#This Row],[DateOpened]],TODAY()))-1,ABS(NETWORKDAYS(Proc[[#This Row],[DateOpened]],Proc[[#This Row],[DateClosed]]))-1)</f>
        <v>32</v>
      </c>
      <c r="R7492" s="140" t="s">
        <v>4125</v>
      </c>
      <c r="S7492" s="150"/>
      <c r="T7492" s="153">
        <v>7491</v>
      </c>
    </row>
    <row r="7493" spans="1:20" hidden="1">
      <c r="A7493" s="149" t="s">
        <v>7225</v>
      </c>
      <c r="B7493" s="153" t="str">
        <f>IFERROR(VLOOKUP(Proc[[#This Row],[App]],Table2[],3,0),"open")</f>
        <v>ok</v>
      </c>
      <c r="C7493" s="151" t="s">
        <v>369</v>
      </c>
      <c r="D7493" s="152" t="s">
        <v>7250</v>
      </c>
      <c r="E7493" s="152" t="s">
        <v>5888</v>
      </c>
      <c r="F7493" s="150" t="s">
        <v>5888</v>
      </c>
      <c r="G7493" s="149" t="s">
        <v>400</v>
      </c>
      <c r="H7493" s="150" t="str">
        <f>IF(Proc[[#This Row],[type]]="LFF (MDG-F)",MID(Proc[[#This Row],[Obj]],13,10),"")</f>
        <v/>
      </c>
      <c r="I7493" s="152"/>
      <c r="J7493" s="150" t="b">
        <f>Proc[[#This Row],[Requested]]=Proc[[#This Row],[CurrentParent]]</f>
        <v>1</v>
      </c>
      <c r="K7493" s="153" t="str">
        <f>IF(Proc[[#This Row],[Author]]="Marcela Urrego",VLOOKUP(LEFT(Proc[[#This Row],[Requested]],1),Table3[#All],2,0),VLOOKUP(Proc[[#This Row],[Author]],Table4[],2,0))</f>
        <v>EL</v>
      </c>
      <c r="L7493" s="150" t="s">
        <v>7174</v>
      </c>
      <c r="M7493" s="140">
        <v>46071</v>
      </c>
      <c r="N7493" s="140"/>
      <c r="O7493" s="140"/>
      <c r="P7493" s="140" t="str">
        <f ca="1">IF(Proc[[#This Row],[DaysAgeing]]&gt;5,"yep","on track")</f>
        <v>yep</v>
      </c>
      <c r="Q7493" s="2">
        <f ca="1">IF(Proc[[#This Row],[DateClosed]]="",ABS(NETWORKDAYS(Proc[[#This Row],[DateOpened]],TODAY()))-1,ABS(NETWORKDAYS(Proc[[#This Row],[DateOpened]],Proc[[#This Row],[DateClosed]]))-1)</f>
        <v>32</v>
      </c>
      <c r="R7493" s="140" t="s">
        <v>4125</v>
      </c>
      <c r="S7493" s="150"/>
      <c r="T7493" s="153">
        <v>7492</v>
      </c>
    </row>
    <row r="7494" spans="1:20" hidden="1">
      <c r="A7494" s="149" t="s">
        <v>7225</v>
      </c>
      <c r="B7494" s="153" t="str">
        <f>IFERROR(VLOOKUP(Proc[[#This Row],[App]],Table2[],3,0),"open")</f>
        <v>ok</v>
      </c>
      <c r="C7494" s="151" t="s">
        <v>369</v>
      </c>
      <c r="D7494" s="152" t="s">
        <v>7251</v>
      </c>
      <c r="E7494" s="152" t="s">
        <v>5888</v>
      </c>
      <c r="F7494" s="150" t="s">
        <v>5888</v>
      </c>
      <c r="G7494" s="149" t="s">
        <v>400</v>
      </c>
      <c r="H7494" s="150" t="str">
        <f>IF(Proc[[#This Row],[type]]="LFF (MDG-F)",MID(Proc[[#This Row],[Obj]],13,10),"")</f>
        <v/>
      </c>
      <c r="I7494" s="152"/>
      <c r="J7494" s="150" t="b">
        <f>Proc[[#This Row],[Requested]]=Proc[[#This Row],[CurrentParent]]</f>
        <v>1</v>
      </c>
      <c r="K7494" s="153" t="str">
        <f>IF(Proc[[#This Row],[Author]]="Marcela Urrego",VLOOKUP(LEFT(Proc[[#This Row],[Requested]],1),Table3[#All],2,0),VLOOKUP(Proc[[#This Row],[Author]],Table4[],2,0))</f>
        <v>EL</v>
      </c>
      <c r="L7494" s="150" t="s">
        <v>7174</v>
      </c>
      <c r="M7494" s="140">
        <v>46071</v>
      </c>
      <c r="N7494" s="140"/>
      <c r="O7494" s="140"/>
      <c r="P7494" s="140" t="str">
        <f ca="1">IF(Proc[[#This Row],[DaysAgeing]]&gt;5,"yep","on track")</f>
        <v>yep</v>
      </c>
      <c r="Q7494" s="2">
        <f ca="1">IF(Proc[[#This Row],[DateClosed]]="",ABS(NETWORKDAYS(Proc[[#This Row],[DateOpened]],TODAY()))-1,ABS(NETWORKDAYS(Proc[[#This Row],[DateOpened]],Proc[[#This Row],[DateClosed]]))-1)</f>
        <v>32</v>
      </c>
      <c r="R7494" s="140" t="s">
        <v>4125</v>
      </c>
      <c r="S7494" s="150"/>
      <c r="T7494" s="153">
        <v>7493</v>
      </c>
    </row>
    <row r="7495" spans="1:20" hidden="1">
      <c r="A7495" s="149" t="s">
        <v>7225</v>
      </c>
      <c r="B7495" s="153" t="str">
        <f>IFERROR(VLOOKUP(Proc[[#This Row],[App]],Table2[],3,0),"open")</f>
        <v>ok</v>
      </c>
      <c r="C7495" s="151" t="s">
        <v>369</v>
      </c>
      <c r="D7495" s="152" t="s">
        <v>7252</v>
      </c>
      <c r="E7495" s="152" t="s">
        <v>5888</v>
      </c>
      <c r="F7495" s="150" t="s">
        <v>5888</v>
      </c>
      <c r="G7495" s="149" t="s">
        <v>400</v>
      </c>
      <c r="H7495" s="150" t="str">
        <f>IF(Proc[[#This Row],[type]]="LFF (MDG-F)",MID(Proc[[#This Row],[Obj]],13,10),"")</f>
        <v/>
      </c>
      <c r="I7495" s="152"/>
      <c r="J7495" s="150" t="b">
        <f>Proc[[#This Row],[Requested]]=Proc[[#This Row],[CurrentParent]]</f>
        <v>1</v>
      </c>
      <c r="K7495" s="153" t="str">
        <f>IF(Proc[[#This Row],[Author]]="Marcela Urrego",VLOOKUP(LEFT(Proc[[#This Row],[Requested]],1),Table3[#All],2,0),VLOOKUP(Proc[[#This Row],[Author]],Table4[],2,0))</f>
        <v>EL</v>
      </c>
      <c r="L7495" s="150" t="s">
        <v>7174</v>
      </c>
      <c r="M7495" s="140">
        <v>46071</v>
      </c>
      <c r="N7495" s="140"/>
      <c r="O7495" s="140"/>
      <c r="P7495" s="140" t="str">
        <f ca="1">IF(Proc[[#This Row],[DaysAgeing]]&gt;5,"yep","on track")</f>
        <v>yep</v>
      </c>
      <c r="Q7495" s="2">
        <f ca="1">IF(Proc[[#This Row],[DateClosed]]="",ABS(NETWORKDAYS(Proc[[#This Row],[DateOpened]],TODAY()))-1,ABS(NETWORKDAYS(Proc[[#This Row],[DateOpened]],Proc[[#This Row],[DateClosed]]))-1)</f>
        <v>32</v>
      </c>
      <c r="R7495" s="140" t="s">
        <v>4125</v>
      </c>
      <c r="S7495" s="150"/>
      <c r="T7495" s="153">
        <v>7494</v>
      </c>
    </row>
    <row r="7496" spans="1:20" hidden="1">
      <c r="A7496" s="149" t="s">
        <v>7225</v>
      </c>
      <c r="B7496" s="153" t="str">
        <f>IFERROR(VLOOKUP(Proc[[#This Row],[App]],Table2[],3,0),"open")</f>
        <v>ok</v>
      </c>
      <c r="C7496" s="151" t="s">
        <v>369</v>
      </c>
      <c r="D7496" s="152" t="s">
        <v>7253</v>
      </c>
      <c r="E7496" s="152" t="s">
        <v>7228</v>
      </c>
      <c r="F7496" s="150" t="s">
        <v>7228</v>
      </c>
      <c r="G7496" s="149" t="s">
        <v>400</v>
      </c>
      <c r="H7496" s="150" t="str">
        <f>IF(Proc[[#This Row],[type]]="LFF (MDG-F)",MID(Proc[[#This Row],[Obj]],13,10),"")</f>
        <v/>
      </c>
      <c r="I7496" s="152"/>
      <c r="J7496" s="150" t="b">
        <f>Proc[[#This Row],[Requested]]=Proc[[#This Row],[CurrentParent]]</f>
        <v>1</v>
      </c>
      <c r="K7496" s="153" t="str">
        <f>IF(Proc[[#This Row],[Author]]="Marcela Urrego",VLOOKUP(LEFT(Proc[[#This Row],[Requested]],1),Table3[#All],2,0),VLOOKUP(Proc[[#This Row],[Author]],Table4[],2,0))</f>
        <v>EL</v>
      </c>
      <c r="L7496" s="150" t="s">
        <v>7174</v>
      </c>
      <c r="M7496" s="140">
        <v>46071</v>
      </c>
      <c r="N7496" s="140"/>
      <c r="O7496" s="140"/>
      <c r="P7496" s="140" t="str">
        <f ca="1">IF(Proc[[#This Row],[DaysAgeing]]&gt;5,"yep","on track")</f>
        <v>yep</v>
      </c>
      <c r="Q7496" s="2">
        <f ca="1">IF(Proc[[#This Row],[DateClosed]]="",ABS(NETWORKDAYS(Proc[[#This Row],[DateOpened]],TODAY()))-1,ABS(NETWORKDAYS(Proc[[#This Row],[DateOpened]],Proc[[#This Row],[DateClosed]]))-1)</f>
        <v>32</v>
      </c>
      <c r="R7496" s="140" t="s">
        <v>4125</v>
      </c>
      <c r="S7496" s="150"/>
      <c r="T7496" s="153">
        <v>7495</v>
      </c>
    </row>
    <row r="7497" spans="1:20" hidden="1">
      <c r="A7497" s="149" t="s">
        <v>7225</v>
      </c>
      <c r="B7497" s="150" t="str">
        <f>IFERROR(VLOOKUP(Proc[[#This Row],[App]],Table2[],3,0),"open")</f>
        <v>ok</v>
      </c>
      <c r="C7497" s="151" t="s">
        <v>369</v>
      </c>
      <c r="D7497" s="152" t="s">
        <v>7254</v>
      </c>
      <c r="E7497" s="152" t="s">
        <v>7228</v>
      </c>
      <c r="F7497" s="150" t="s">
        <v>7228</v>
      </c>
      <c r="G7497" s="149" t="s">
        <v>400</v>
      </c>
      <c r="H7497" s="150" t="str">
        <f>IF(Proc[[#This Row],[type]]="LFF (MDG-F)",MID(Proc[[#This Row],[Obj]],13,10),"")</f>
        <v/>
      </c>
      <c r="I7497" s="152"/>
      <c r="J7497" s="150" t="b">
        <f>Proc[[#This Row],[Requested]]=Proc[[#This Row],[CurrentParent]]</f>
        <v>1</v>
      </c>
      <c r="K7497" s="150" t="str">
        <f>IF(Proc[[#This Row],[Author]]="Marcela Urrego",VLOOKUP(LEFT(Proc[[#This Row],[Requested]],1),Table3[#All],2,0),VLOOKUP(Proc[[#This Row],[Author]],Table4[],2,0))</f>
        <v>EL</v>
      </c>
      <c r="L7497" s="150" t="s">
        <v>7174</v>
      </c>
      <c r="M7497" s="140">
        <v>46071</v>
      </c>
      <c r="N7497" s="140"/>
      <c r="O7497" s="140"/>
      <c r="P7497" s="140" t="str">
        <f ca="1">IF(Proc[[#This Row],[DaysAgeing]]&gt;5,"yep","on track")</f>
        <v>yep</v>
      </c>
      <c r="Q7497" s="2">
        <f ca="1">IF(Proc[[#This Row],[DateClosed]]="",ABS(NETWORKDAYS(Proc[[#This Row],[DateOpened]],TODAY()))-1,ABS(NETWORKDAYS(Proc[[#This Row],[DateOpened]],Proc[[#This Row],[DateClosed]]))-1)</f>
        <v>32</v>
      </c>
      <c r="R7497" s="140" t="s">
        <v>4125</v>
      </c>
      <c r="S7497" s="150"/>
      <c r="T7497" s="153">
        <v>7496</v>
      </c>
    </row>
    <row r="7498" spans="1:20" hidden="1">
      <c r="A7498" s="149" t="s">
        <v>7225</v>
      </c>
      <c r="B7498" s="153" t="str">
        <f>IFERROR(VLOOKUP(Proc[[#This Row],[App]],Table2[],3,0),"open")</f>
        <v>ok</v>
      </c>
      <c r="C7498" s="151" t="s">
        <v>369</v>
      </c>
      <c r="D7498" s="152" t="s">
        <v>7255</v>
      </c>
      <c r="E7498" s="152" t="s">
        <v>7228</v>
      </c>
      <c r="F7498" s="150" t="s">
        <v>7228</v>
      </c>
      <c r="G7498" s="149" t="s">
        <v>400</v>
      </c>
      <c r="H7498" s="150" t="str">
        <f>IF(Proc[[#This Row],[type]]="LFF (MDG-F)",MID(Proc[[#This Row],[Obj]],13,10),"")</f>
        <v/>
      </c>
      <c r="I7498" s="152"/>
      <c r="J7498" s="150" t="b">
        <f>Proc[[#This Row],[Requested]]=Proc[[#This Row],[CurrentParent]]</f>
        <v>1</v>
      </c>
      <c r="K7498" s="153" t="str">
        <f>IF(Proc[[#This Row],[Author]]="Marcela Urrego",VLOOKUP(LEFT(Proc[[#This Row],[Requested]],1),Table3[#All],2,0),VLOOKUP(Proc[[#This Row],[Author]],Table4[],2,0))</f>
        <v>EL</v>
      </c>
      <c r="L7498" s="150" t="s">
        <v>7174</v>
      </c>
      <c r="M7498" s="140">
        <v>46071</v>
      </c>
      <c r="N7498" s="140"/>
      <c r="O7498" s="140"/>
      <c r="P7498" s="140" t="str">
        <f ca="1">IF(Proc[[#This Row],[DaysAgeing]]&gt;5,"yep","on track")</f>
        <v>yep</v>
      </c>
      <c r="Q7498" s="2">
        <f ca="1">IF(Proc[[#This Row],[DateClosed]]="",ABS(NETWORKDAYS(Proc[[#This Row],[DateOpened]],TODAY()))-1,ABS(NETWORKDAYS(Proc[[#This Row],[DateOpened]],Proc[[#This Row],[DateClosed]]))-1)</f>
        <v>32</v>
      </c>
      <c r="R7498" s="140" t="s">
        <v>4125</v>
      </c>
      <c r="S7498" s="150"/>
      <c r="T7498" s="153">
        <v>7497</v>
      </c>
    </row>
    <row r="7499" spans="1:20" hidden="1">
      <c r="A7499" s="149" t="s">
        <v>7225</v>
      </c>
      <c r="B7499" s="150" t="str">
        <f>IFERROR(VLOOKUP(Proc[[#This Row],[App]],Table2[],3,0),"open")</f>
        <v>ok</v>
      </c>
      <c r="C7499" s="151" t="s">
        <v>369</v>
      </c>
      <c r="D7499" s="152" t="s">
        <v>7256</v>
      </c>
      <c r="E7499" s="152" t="s">
        <v>7228</v>
      </c>
      <c r="F7499" s="150" t="s">
        <v>7228</v>
      </c>
      <c r="G7499" s="149" t="s">
        <v>400</v>
      </c>
      <c r="H7499" s="150" t="str">
        <f>IF(Proc[[#This Row],[type]]="LFF (MDG-F)",MID(Proc[[#This Row],[Obj]],13,10),"")</f>
        <v/>
      </c>
      <c r="I7499" s="152"/>
      <c r="J7499" s="150" t="b">
        <f>Proc[[#This Row],[Requested]]=Proc[[#This Row],[CurrentParent]]</f>
        <v>1</v>
      </c>
      <c r="K7499" s="150" t="str">
        <f>IF(Proc[[#This Row],[Author]]="Marcela Urrego",VLOOKUP(LEFT(Proc[[#This Row],[Requested]],1),Table3[#All],2,0),VLOOKUP(Proc[[#This Row],[Author]],Table4[],2,0))</f>
        <v>EL</v>
      </c>
      <c r="L7499" s="150" t="s">
        <v>7174</v>
      </c>
      <c r="M7499" s="140">
        <v>46071</v>
      </c>
      <c r="N7499" s="140"/>
      <c r="O7499" s="140"/>
      <c r="P7499" s="140" t="str">
        <f ca="1">IF(Proc[[#This Row],[DaysAgeing]]&gt;5,"yep","on track")</f>
        <v>yep</v>
      </c>
      <c r="Q7499" s="2">
        <f ca="1">IF(Proc[[#This Row],[DateClosed]]="",ABS(NETWORKDAYS(Proc[[#This Row],[DateOpened]],TODAY()))-1,ABS(NETWORKDAYS(Proc[[#This Row],[DateOpened]],Proc[[#This Row],[DateClosed]]))-1)</f>
        <v>32</v>
      </c>
      <c r="R7499" s="140" t="s">
        <v>4125</v>
      </c>
      <c r="S7499" s="150"/>
      <c r="T7499" s="153">
        <v>7498</v>
      </c>
    </row>
    <row r="7500" spans="1:20" hidden="1">
      <c r="A7500" s="149" t="s">
        <v>7225</v>
      </c>
      <c r="B7500" s="153" t="str">
        <f>IFERROR(VLOOKUP(Proc[[#This Row],[App]],Table2[],3,0),"open")</f>
        <v>ok</v>
      </c>
      <c r="C7500" s="151" t="s">
        <v>369</v>
      </c>
      <c r="D7500" s="152" t="s">
        <v>7257</v>
      </c>
      <c r="E7500" s="152" t="s">
        <v>7229</v>
      </c>
      <c r="F7500" s="150" t="s">
        <v>7229</v>
      </c>
      <c r="G7500" s="149" t="s">
        <v>400</v>
      </c>
      <c r="H7500" s="150" t="str">
        <f>IF(Proc[[#This Row],[type]]="LFF (MDG-F)",MID(Proc[[#This Row],[Obj]],13,10),"")</f>
        <v/>
      </c>
      <c r="I7500" s="152"/>
      <c r="J7500" s="150" t="b">
        <f>Proc[[#This Row],[Requested]]=Proc[[#This Row],[CurrentParent]]</f>
        <v>1</v>
      </c>
      <c r="K7500" s="153" t="str">
        <f>IF(Proc[[#This Row],[Author]]="Marcela Urrego",VLOOKUP(LEFT(Proc[[#This Row],[Requested]],1),Table3[#All],2,0),VLOOKUP(Proc[[#This Row],[Author]],Table4[],2,0))</f>
        <v>EL</v>
      </c>
      <c r="L7500" s="150" t="s">
        <v>7174</v>
      </c>
      <c r="M7500" s="140">
        <v>46071</v>
      </c>
      <c r="N7500" s="140"/>
      <c r="O7500" s="140"/>
      <c r="P7500" s="140" t="str">
        <f ca="1">IF(Proc[[#This Row],[DaysAgeing]]&gt;5,"yep","on track")</f>
        <v>yep</v>
      </c>
      <c r="Q7500" s="2">
        <f ca="1">IF(Proc[[#This Row],[DateClosed]]="",ABS(NETWORKDAYS(Proc[[#This Row],[DateOpened]],TODAY()))-1,ABS(NETWORKDAYS(Proc[[#This Row],[DateOpened]],Proc[[#This Row],[DateClosed]]))-1)</f>
        <v>32</v>
      </c>
      <c r="R7500" s="140" t="s">
        <v>4125</v>
      </c>
      <c r="S7500" s="150"/>
      <c r="T7500" s="153">
        <v>7499</v>
      </c>
    </row>
    <row r="7501" spans="1:20" hidden="1">
      <c r="A7501" s="149" t="s">
        <v>7225</v>
      </c>
      <c r="B7501" s="153" t="str">
        <f>IFERROR(VLOOKUP(Proc[[#This Row],[App]],Table2[],3,0),"open")</f>
        <v>ok</v>
      </c>
      <c r="C7501" s="152" t="s">
        <v>369</v>
      </c>
      <c r="D7501" s="152" t="s">
        <v>7258</v>
      </c>
      <c r="E7501" s="152" t="s">
        <v>7230</v>
      </c>
      <c r="F7501" s="153" t="s">
        <v>7230</v>
      </c>
      <c r="G7501" s="149" t="s">
        <v>400</v>
      </c>
      <c r="H7501" s="150" t="str">
        <f>IF(Proc[[#This Row],[type]]="LFF (MDG-F)",MID(Proc[[#This Row],[Obj]],13,10),"")</f>
        <v/>
      </c>
      <c r="I7501" s="152"/>
      <c r="J7501" s="150" t="b">
        <f>Proc[[#This Row],[Requested]]=Proc[[#This Row],[CurrentParent]]</f>
        <v>1</v>
      </c>
      <c r="K7501" s="153" t="str">
        <f>IF(Proc[[#This Row],[Author]]="Marcela Urrego",VLOOKUP(LEFT(Proc[[#This Row],[Requested]],1),Table3[#All],2,0),VLOOKUP(Proc[[#This Row],[Author]],Table4[],2,0))</f>
        <v>EL</v>
      </c>
      <c r="L7501" s="150" t="s">
        <v>7174</v>
      </c>
      <c r="M7501" s="140">
        <v>46071</v>
      </c>
      <c r="N7501" s="140"/>
      <c r="O7501" s="140"/>
      <c r="P7501" s="140" t="str">
        <f ca="1">IF(Proc[[#This Row],[DaysAgeing]]&gt;5,"yep","on track")</f>
        <v>yep</v>
      </c>
      <c r="Q7501" s="2">
        <f ca="1">IF(Proc[[#This Row],[DateClosed]]="",ABS(NETWORKDAYS(Proc[[#This Row],[DateOpened]],TODAY()))-1,ABS(NETWORKDAYS(Proc[[#This Row],[DateOpened]],Proc[[#This Row],[DateClosed]]))-1)</f>
        <v>32</v>
      </c>
      <c r="R7501" s="140" t="s">
        <v>4125</v>
      </c>
      <c r="S7501" s="150"/>
      <c r="T7501" s="153">
        <v>7500</v>
      </c>
    </row>
    <row r="7502" spans="1:20" hidden="1">
      <c r="A7502" s="149" t="s">
        <v>7225</v>
      </c>
      <c r="B7502" s="153" t="str">
        <f>IFERROR(VLOOKUP(Proc[[#This Row],[App]],Table2[],3,0),"open")</f>
        <v>ok</v>
      </c>
      <c r="C7502" s="151" t="s">
        <v>377</v>
      </c>
      <c r="D7502" s="152" t="s">
        <v>7259</v>
      </c>
      <c r="E7502" s="152" t="s">
        <v>7231</v>
      </c>
      <c r="F7502" s="150"/>
      <c r="G7502" s="149" t="s">
        <v>400</v>
      </c>
      <c r="H7502" s="150" t="str">
        <f>IF(Proc[[#This Row],[type]]="LFF (MDG-F)",MID(Proc[[#This Row],[Obj]],13,10),"")</f>
        <v/>
      </c>
      <c r="I7502" s="152"/>
      <c r="J7502" s="150" t="b">
        <f>Proc[[#This Row],[Requested]]=Proc[[#This Row],[CurrentParent]]</f>
        <v>0</v>
      </c>
      <c r="K7502" s="153" t="str">
        <f>IF(Proc[[#This Row],[Author]]="Marcela Urrego",VLOOKUP(LEFT(Proc[[#This Row],[Requested]],1),Table3[#All],2,0),VLOOKUP(Proc[[#This Row],[Author]],Table4[],2,0))</f>
        <v>EL</v>
      </c>
      <c r="L7502" s="150" t="s">
        <v>7174</v>
      </c>
      <c r="M7502" s="140">
        <v>46071</v>
      </c>
      <c r="N7502" s="140"/>
      <c r="O7502" s="140"/>
      <c r="P7502" s="140" t="str">
        <f ca="1">IF(Proc[[#This Row],[DaysAgeing]]&gt;5,"yep","on track")</f>
        <v>yep</v>
      </c>
      <c r="Q7502" s="2">
        <f ca="1">IF(Proc[[#This Row],[DateClosed]]="",ABS(NETWORKDAYS(Proc[[#This Row],[DateOpened]],TODAY()))-1,ABS(NETWORKDAYS(Proc[[#This Row],[DateOpened]],Proc[[#This Row],[DateClosed]]))-1)</f>
        <v>32</v>
      </c>
      <c r="R7502" s="140" t="s">
        <v>4125</v>
      </c>
      <c r="S7502" s="150"/>
      <c r="T7502" s="153">
        <v>7501</v>
      </c>
    </row>
    <row r="7503" spans="1:20" hidden="1">
      <c r="A7503" s="149" t="s">
        <v>7225</v>
      </c>
      <c r="B7503" s="153" t="str">
        <f>IFERROR(VLOOKUP(Proc[[#This Row],[App]],Table2[],3,0),"open")</f>
        <v>ok</v>
      </c>
      <c r="C7503" s="151" t="s">
        <v>369</v>
      </c>
      <c r="D7503" s="152" t="s">
        <v>7260</v>
      </c>
      <c r="E7503" s="152" t="s">
        <v>7231</v>
      </c>
      <c r="F7503" s="150" t="s">
        <v>7231</v>
      </c>
      <c r="G7503" s="149" t="s">
        <v>400</v>
      </c>
      <c r="H7503" s="150" t="str">
        <f>IF(Proc[[#This Row],[type]]="LFF (MDG-F)",MID(Proc[[#This Row],[Obj]],13,10),"")</f>
        <v/>
      </c>
      <c r="I7503" s="152"/>
      <c r="J7503" s="150" t="b">
        <f>Proc[[#This Row],[Requested]]=Proc[[#This Row],[CurrentParent]]</f>
        <v>1</v>
      </c>
      <c r="K7503" s="153" t="str">
        <f>IF(Proc[[#This Row],[Author]]="Marcela Urrego",VLOOKUP(LEFT(Proc[[#This Row],[Requested]],1),Table3[#All],2,0),VLOOKUP(Proc[[#This Row],[Author]],Table4[],2,0))</f>
        <v>EL</v>
      </c>
      <c r="L7503" s="150" t="s">
        <v>7174</v>
      </c>
      <c r="M7503" s="140">
        <v>46071</v>
      </c>
      <c r="N7503" s="140"/>
      <c r="O7503" s="140"/>
      <c r="P7503" s="140" t="str">
        <f ca="1">IF(Proc[[#This Row],[DaysAgeing]]&gt;5,"yep","on track")</f>
        <v>yep</v>
      </c>
      <c r="Q7503" s="2">
        <f ca="1">IF(Proc[[#This Row],[DateClosed]]="",ABS(NETWORKDAYS(Proc[[#This Row],[DateOpened]],TODAY()))-1,ABS(NETWORKDAYS(Proc[[#This Row],[DateOpened]],Proc[[#This Row],[DateClosed]]))-1)</f>
        <v>32</v>
      </c>
      <c r="R7503" s="140" t="s">
        <v>4125</v>
      </c>
      <c r="S7503" s="150"/>
      <c r="T7503" s="153">
        <v>7502</v>
      </c>
    </row>
    <row r="7504" spans="1:20" hidden="1">
      <c r="A7504" s="149" t="s">
        <v>7225</v>
      </c>
      <c r="B7504" s="150" t="str">
        <f>IFERROR(VLOOKUP(Proc[[#This Row],[App]],Table2[],3,0),"open")</f>
        <v>ok</v>
      </c>
      <c r="C7504" s="151" t="s">
        <v>369</v>
      </c>
      <c r="D7504" s="152" t="s">
        <v>7261</v>
      </c>
      <c r="E7504" s="152" t="s">
        <v>7231</v>
      </c>
      <c r="F7504" s="150" t="s">
        <v>7231</v>
      </c>
      <c r="G7504" s="149" t="s">
        <v>400</v>
      </c>
      <c r="H7504" s="150" t="str">
        <f>IF(Proc[[#This Row],[type]]="LFF (MDG-F)",MID(Proc[[#This Row],[Obj]],13,10),"")</f>
        <v/>
      </c>
      <c r="I7504" s="152"/>
      <c r="J7504" s="150" t="b">
        <f>Proc[[#This Row],[Requested]]=Proc[[#This Row],[CurrentParent]]</f>
        <v>1</v>
      </c>
      <c r="K7504" s="150" t="str">
        <f>IF(Proc[[#This Row],[Author]]="Marcela Urrego",VLOOKUP(LEFT(Proc[[#This Row],[Requested]],1),Table3[#All],2,0),VLOOKUP(Proc[[#This Row],[Author]],Table4[],2,0))</f>
        <v>EL</v>
      </c>
      <c r="L7504" s="150" t="s">
        <v>7174</v>
      </c>
      <c r="M7504" s="140">
        <v>46071</v>
      </c>
      <c r="N7504" s="140"/>
      <c r="O7504" s="140"/>
      <c r="P7504" s="140" t="str">
        <f ca="1">IF(Proc[[#This Row],[DaysAgeing]]&gt;5,"yep","on track")</f>
        <v>yep</v>
      </c>
      <c r="Q7504" s="2">
        <f ca="1">IF(Proc[[#This Row],[DateClosed]]="",ABS(NETWORKDAYS(Proc[[#This Row],[DateOpened]],TODAY()))-1,ABS(NETWORKDAYS(Proc[[#This Row],[DateOpened]],Proc[[#This Row],[DateClosed]]))-1)</f>
        <v>32</v>
      </c>
      <c r="R7504" s="140" t="s">
        <v>4125</v>
      </c>
      <c r="S7504" s="150"/>
      <c r="T7504" s="153">
        <v>7503</v>
      </c>
    </row>
    <row r="7505" spans="1:20" hidden="1">
      <c r="A7505" s="149" t="s">
        <v>7225</v>
      </c>
      <c r="B7505" s="153" t="str">
        <f>IFERROR(VLOOKUP(Proc[[#This Row],[App]],Table2[],3,0),"open")</f>
        <v>ok</v>
      </c>
      <c r="C7505" s="151" t="s">
        <v>369</v>
      </c>
      <c r="D7505" s="152" t="s">
        <v>7262</v>
      </c>
      <c r="E7505" s="152" t="s">
        <v>7231</v>
      </c>
      <c r="F7505" s="153" t="s">
        <v>7231</v>
      </c>
      <c r="G7505" s="149" t="s">
        <v>400</v>
      </c>
      <c r="H7505" s="150" t="str">
        <f>IF(Proc[[#This Row],[type]]="LFF (MDG-F)",MID(Proc[[#This Row],[Obj]],13,10),"")</f>
        <v/>
      </c>
      <c r="I7505" s="152"/>
      <c r="J7505" s="150" t="b">
        <f>Proc[[#This Row],[Requested]]=Proc[[#This Row],[CurrentParent]]</f>
        <v>1</v>
      </c>
      <c r="K7505" s="153" t="str">
        <f>IF(Proc[[#This Row],[Author]]="Marcela Urrego",VLOOKUP(LEFT(Proc[[#This Row],[Requested]],1),Table3[#All],2,0),VLOOKUP(Proc[[#This Row],[Author]],Table4[],2,0))</f>
        <v>EL</v>
      </c>
      <c r="L7505" s="150" t="s">
        <v>7174</v>
      </c>
      <c r="M7505" s="140">
        <v>46071</v>
      </c>
      <c r="N7505" s="140"/>
      <c r="O7505" s="140"/>
      <c r="P7505" s="140" t="str">
        <f ca="1">IF(Proc[[#This Row],[DaysAgeing]]&gt;5,"yep","on track")</f>
        <v>yep</v>
      </c>
      <c r="Q7505" s="2">
        <f ca="1">IF(Proc[[#This Row],[DateClosed]]="",ABS(NETWORKDAYS(Proc[[#This Row],[DateOpened]],TODAY()))-1,ABS(NETWORKDAYS(Proc[[#This Row],[DateOpened]],Proc[[#This Row],[DateClosed]]))-1)</f>
        <v>32</v>
      </c>
      <c r="R7505" s="140" t="s">
        <v>4125</v>
      </c>
      <c r="S7505" s="150"/>
      <c r="T7505" s="153">
        <v>7504</v>
      </c>
    </row>
    <row r="7506" spans="1:20" hidden="1">
      <c r="A7506" s="149" t="s">
        <v>7225</v>
      </c>
      <c r="B7506" s="153" t="str">
        <f>IFERROR(VLOOKUP(Proc[[#This Row],[App]],Table2[],3,0),"open")</f>
        <v>ok</v>
      </c>
      <c r="C7506" s="151" t="s">
        <v>369</v>
      </c>
      <c r="D7506" s="152" t="s">
        <v>7263</v>
      </c>
      <c r="E7506" s="152" t="s">
        <v>7232</v>
      </c>
      <c r="F7506" s="153" t="s">
        <v>7232</v>
      </c>
      <c r="G7506" s="149" t="s">
        <v>400</v>
      </c>
      <c r="H7506" s="150" t="str">
        <f>IF(Proc[[#This Row],[type]]="LFF (MDG-F)",MID(Proc[[#This Row],[Obj]],13,10),"")</f>
        <v/>
      </c>
      <c r="I7506" s="152"/>
      <c r="J7506" s="150" t="b">
        <f>Proc[[#This Row],[Requested]]=Proc[[#This Row],[CurrentParent]]</f>
        <v>1</v>
      </c>
      <c r="K7506" s="153" t="str">
        <f>IF(Proc[[#This Row],[Author]]="Marcela Urrego",VLOOKUP(LEFT(Proc[[#This Row],[Requested]],1),Table3[#All],2,0),VLOOKUP(Proc[[#This Row],[Author]],Table4[],2,0))</f>
        <v>EL</v>
      </c>
      <c r="L7506" s="150" t="s">
        <v>7174</v>
      </c>
      <c r="M7506" s="140">
        <v>46071</v>
      </c>
      <c r="N7506" s="140"/>
      <c r="O7506" s="140"/>
      <c r="P7506" s="140" t="str">
        <f ca="1">IF(Proc[[#This Row],[DaysAgeing]]&gt;5,"yep","on track")</f>
        <v>yep</v>
      </c>
      <c r="Q7506" s="2">
        <f ca="1">IF(Proc[[#This Row],[DateClosed]]="",ABS(NETWORKDAYS(Proc[[#This Row],[DateOpened]],TODAY()))-1,ABS(NETWORKDAYS(Proc[[#This Row],[DateOpened]],Proc[[#This Row],[DateClosed]]))-1)</f>
        <v>32</v>
      </c>
      <c r="R7506" s="140" t="s">
        <v>4125</v>
      </c>
      <c r="S7506" s="150"/>
      <c r="T7506" s="153">
        <v>7505</v>
      </c>
    </row>
    <row r="7507" spans="1:20" hidden="1">
      <c r="A7507" s="149" t="s">
        <v>7225</v>
      </c>
      <c r="B7507" s="153" t="str">
        <f>IFERROR(VLOOKUP(Proc[[#This Row],[App]],Table2[],3,0),"open")</f>
        <v>ok</v>
      </c>
      <c r="C7507" s="151" t="s">
        <v>369</v>
      </c>
      <c r="D7507" s="152" t="s">
        <v>7264</v>
      </c>
      <c r="E7507" s="152" t="s">
        <v>7232</v>
      </c>
      <c r="F7507" s="153" t="s">
        <v>7232</v>
      </c>
      <c r="G7507" s="149" t="s">
        <v>400</v>
      </c>
      <c r="H7507" s="150" t="str">
        <f>IF(Proc[[#This Row],[type]]="LFF (MDG-F)",MID(Proc[[#This Row],[Obj]],13,10),"")</f>
        <v/>
      </c>
      <c r="I7507" s="152"/>
      <c r="J7507" s="150" t="b">
        <f>Proc[[#This Row],[Requested]]=Proc[[#This Row],[CurrentParent]]</f>
        <v>1</v>
      </c>
      <c r="K7507" s="153" t="str">
        <f>IF(Proc[[#This Row],[Author]]="Marcela Urrego",VLOOKUP(LEFT(Proc[[#This Row],[Requested]],1),Table3[#All],2,0),VLOOKUP(Proc[[#This Row],[Author]],Table4[],2,0))</f>
        <v>EL</v>
      </c>
      <c r="L7507" s="150" t="s">
        <v>7174</v>
      </c>
      <c r="M7507" s="140">
        <v>46071</v>
      </c>
      <c r="N7507" s="140"/>
      <c r="O7507" s="140"/>
      <c r="P7507" s="140" t="str">
        <f ca="1">IF(Proc[[#This Row],[DaysAgeing]]&gt;5,"yep","on track")</f>
        <v>yep</v>
      </c>
      <c r="Q7507" s="2">
        <f ca="1">IF(Proc[[#This Row],[DateClosed]]="",ABS(NETWORKDAYS(Proc[[#This Row],[DateOpened]],TODAY()))-1,ABS(NETWORKDAYS(Proc[[#This Row],[DateOpened]],Proc[[#This Row],[DateClosed]]))-1)</f>
        <v>32</v>
      </c>
      <c r="R7507" s="140" t="s">
        <v>4125</v>
      </c>
      <c r="S7507" s="150"/>
      <c r="T7507" s="153">
        <v>7506</v>
      </c>
    </row>
    <row r="7508" spans="1:20" hidden="1">
      <c r="A7508" s="149" t="s">
        <v>7225</v>
      </c>
      <c r="B7508" s="153" t="str">
        <f>IFERROR(VLOOKUP(Proc[[#This Row],[App]],Table2[],3,0),"open")</f>
        <v>ok</v>
      </c>
      <c r="C7508" s="151" t="s">
        <v>369</v>
      </c>
      <c r="D7508" s="152" t="s">
        <v>7265</v>
      </c>
      <c r="E7508" s="152" t="s">
        <v>7232</v>
      </c>
      <c r="F7508" s="153" t="s">
        <v>7232</v>
      </c>
      <c r="G7508" s="149" t="s">
        <v>400</v>
      </c>
      <c r="H7508" s="150" t="str">
        <f>IF(Proc[[#This Row],[type]]="LFF (MDG-F)",MID(Proc[[#This Row],[Obj]],13,10),"")</f>
        <v/>
      </c>
      <c r="I7508" s="152"/>
      <c r="J7508" s="150" t="b">
        <f>Proc[[#This Row],[Requested]]=Proc[[#This Row],[CurrentParent]]</f>
        <v>1</v>
      </c>
      <c r="K7508" s="153" t="str">
        <f>IF(Proc[[#This Row],[Author]]="Marcela Urrego",VLOOKUP(LEFT(Proc[[#This Row],[Requested]],1),Table3[#All],2,0),VLOOKUP(Proc[[#This Row],[Author]],Table4[],2,0))</f>
        <v>EL</v>
      </c>
      <c r="L7508" s="153" t="s">
        <v>7174</v>
      </c>
      <c r="M7508" s="140">
        <v>46071</v>
      </c>
      <c r="N7508" s="140"/>
      <c r="O7508" s="140"/>
      <c r="P7508" s="140" t="str">
        <f ca="1">IF(Proc[[#This Row],[DaysAgeing]]&gt;5,"yep","on track")</f>
        <v>yep</v>
      </c>
      <c r="Q7508" s="2">
        <f ca="1">IF(Proc[[#This Row],[DateClosed]]="",ABS(NETWORKDAYS(Proc[[#This Row],[DateOpened]],TODAY()))-1,ABS(NETWORKDAYS(Proc[[#This Row],[DateOpened]],Proc[[#This Row],[DateClosed]]))-1)</f>
        <v>32</v>
      </c>
      <c r="R7508" s="140" t="s">
        <v>4125</v>
      </c>
      <c r="S7508" s="150"/>
      <c r="T7508" s="153">
        <v>7507</v>
      </c>
    </row>
    <row r="7509" spans="1:20" hidden="1">
      <c r="A7509" s="149" t="s">
        <v>7225</v>
      </c>
      <c r="B7509" s="153" t="str">
        <f>IFERROR(VLOOKUP(Proc[[#This Row],[App]],Table2[],3,0),"open")</f>
        <v>ok</v>
      </c>
      <c r="C7509" s="151" t="s">
        <v>369</v>
      </c>
      <c r="D7509" s="152" t="s">
        <v>7266</v>
      </c>
      <c r="E7509" s="152" t="s">
        <v>7233</v>
      </c>
      <c r="F7509" s="153" t="s">
        <v>7233</v>
      </c>
      <c r="G7509" s="149" t="s">
        <v>400</v>
      </c>
      <c r="H7509" s="150" t="str">
        <f>IF(Proc[[#This Row],[type]]="LFF (MDG-F)",MID(Proc[[#This Row],[Obj]],13,10),"")</f>
        <v/>
      </c>
      <c r="I7509" s="152"/>
      <c r="J7509" s="150" t="b">
        <f>Proc[[#This Row],[Requested]]=Proc[[#This Row],[CurrentParent]]</f>
        <v>1</v>
      </c>
      <c r="K7509" s="153" t="str">
        <f>IF(Proc[[#This Row],[Author]]="Marcela Urrego",VLOOKUP(LEFT(Proc[[#This Row],[Requested]],1),Table3[#All],2,0),VLOOKUP(Proc[[#This Row],[Author]],Table4[],2,0))</f>
        <v>EL</v>
      </c>
      <c r="L7509" s="153" t="s">
        <v>7174</v>
      </c>
      <c r="M7509" s="140">
        <v>46071</v>
      </c>
      <c r="N7509" s="140"/>
      <c r="O7509" s="140"/>
      <c r="P7509" s="140" t="str">
        <f ca="1">IF(Proc[[#This Row],[DaysAgeing]]&gt;5,"yep","on track")</f>
        <v>yep</v>
      </c>
      <c r="Q7509" s="2">
        <f ca="1">IF(Proc[[#This Row],[DateClosed]]="",ABS(NETWORKDAYS(Proc[[#This Row],[DateOpened]],TODAY()))-1,ABS(NETWORKDAYS(Proc[[#This Row],[DateOpened]],Proc[[#This Row],[DateClosed]]))-1)</f>
        <v>32</v>
      </c>
      <c r="R7509" s="140" t="s">
        <v>4125</v>
      </c>
      <c r="S7509" s="150"/>
      <c r="T7509" s="153">
        <v>7508</v>
      </c>
    </row>
    <row r="7510" spans="1:20" hidden="1">
      <c r="A7510" t="s">
        <v>7234</v>
      </c>
      <c r="B7510" s="153" t="str">
        <f>IFERROR(VLOOKUP(Proc[[#This Row],[App]],Table2[],3,0),"open")</f>
        <v>ok</v>
      </c>
      <c r="C7510" s="151" t="s">
        <v>369</v>
      </c>
      <c r="D7510" s="152" t="s">
        <v>7235</v>
      </c>
      <c r="E7510" s="152" t="s">
        <v>5363</v>
      </c>
      <c r="F7510" s="150" t="s">
        <v>5363</v>
      </c>
      <c r="G7510" t="s">
        <v>406</v>
      </c>
      <c r="H7510" s="150" t="str">
        <f>IF(Proc[[#This Row],[type]]="LFF (MDG-F)",MID(Proc[[#This Row],[Obj]],13,10),"")</f>
        <v>IT50TKBS88</v>
      </c>
      <c r="I7510" s="152"/>
      <c r="J7510" s="150" t="b">
        <f>Proc[[#This Row],[Requested]]=Proc[[#This Row],[CurrentParent]]</f>
        <v>1</v>
      </c>
      <c r="K7510" s="153" t="str">
        <f>IF(Proc[[#This Row],[Author]]="Marcela Urrego",VLOOKUP(LEFT(Proc[[#This Row],[Requested]],1),Table3[#All],2,0),VLOOKUP(Proc[[#This Row],[Author]],Table4[],2,0))</f>
        <v>HC</v>
      </c>
      <c r="L7510" s="150" t="s">
        <v>7174</v>
      </c>
      <c r="M7510" s="140">
        <v>46071</v>
      </c>
      <c r="N7510" s="140"/>
      <c r="O7510" s="140"/>
      <c r="P7510" s="140" t="str">
        <f ca="1">IF(Proc[[#This Row],[DaysAgeing]]&gt;5,"yep","on track")</f>
        <v>yep</v>
      </c>
      <c r="Q7510" s="2">
        <f ca="1">IF(Proc[[#This Row],[DateClosed]]="",ABS(NETWORKDAYS(Proc[[#This Row],[DateOpened]],TODAY()))-1,ABS(NETWORKDAYS(Proc[[#This Row],[DateOpened]],Proc[[#This Row],[DateClosed]]))-1)</f>
        <v>32</v>
      </c>
      <c r="R7510" s="140" t="s">
        <v>5373</v>
      </c>
      <c r="S7510" s="150"/>
      <c r="T7510" s="153">
        <v>7509</v>
      </c>
    </row>
    <row r="7511" spans="1:20" hidden="1">
      <c r="A7511" s="149" t="s">
        <v>7234</v>
      </c>
      <c r="B7511" s="153" t="str">
        <f>IFERROR(VLOOKUP(Proc[[#This Row],[App]],Table2[],3,0),"open")</f>
        <v>ok</v>
      </c>
      <c r="C7511" s="151" t="s">
        <v>369</v>
      </c>
      <c r="D7511" s="152" t="s">
        <v>7236</v>
      </c>
      <c r="E7511" s="152" t="s">
        <v>2834</v>
      </c>
      <c r="F7511" s="150" t="s">
        <v>2834</v>
      </c>
      <c r="G7511" s="149" t="s">
        <v>406</v>
      </c>
      <c r="H7511" s="150" t="str">
        <f>IF(Proc[[#This Row],[type]]="LFF (MDG-F)",MID(Proc[[#This Row],[Obj]],13,10),"")</f>
        <v>IT50Z02001</v>
      </c>
      <c r="I7511" s="152"/>
      <c r="J7511" s="150" t="b">
        <f>Proc[[#This Row],[Requested]]=Proc[[#This Row],[CurrentParent]]</f>
        <v>1</v>
      </c>
      <c r="K7511" s="153" t="str">
        <f>IF(Proc[[#This Row],[Author]]="Marcela Urrego",VLOOKUP(LEFT(Proc[[#This Row],[Requested]],1),Table3[#All],2,0),VLOOKUP(Proc[[#This Row],[Author]],Table4[],2,0))</f>
        <v>HC</v>
      </c>
      <c r="L7511" s="150" t="s">
        <v>7174</v>
      </c>
      <c r="M7511" s="140">
        <v>46071</v>
      </c>
      <c r="N7511" s="140"/>
      <c r="O7511" s="140"/>
      <c r="P7511" s="140" t="str">
        <f ca="1">IF(Proc[[#This Row],[DaysAgeing]]&gt;5,"yep","on track")</f>
        <v>yep</v>
      </c>
      <c r="Q7511" s="2">
        <f ca="1">IF(Proc[[#This Row],[DateClosed]]="",ABS(NETWORKDAYS(Proc[[#This Row],[DateOpened]],TODAY()))-1,ABS(NETWORKDAYS(Proc[[#This Row],[DateOpened]],Proc[[#This Row],[DateClosed]]))-1)</f>
        <v>32</v>
      </c>
      <c r="R7511" s="140" t="s">
        <v>5373</v>
      </c>
      <c r="S7511" s="150"/>
      <c r="T7511" s="153">
        <v>7510</v>
      </c>
    </row>
    <row r="7512" spans="1:20" hidden="1">
      <c r="A7512" s="149" t="s">
        <v>7234</v>
      </c>
      <c r="B7512" s="153" t="str">
        <f>IFERROR(VLOOKUP(Proc[[#This Row],[App]],Table2[],3,0),"open")</f>
        <v>ok</v>
      </c>
      <c r="C7512" s="151" t="s">
        <v>369</v>
      </c>
      <c r="D7512" s="152" t="s">
        <v>7237</v>
      </c>
      <c r="E7512" s="152" t="s">
        <v>5371</v>
      </c>
      <c r="F7512" s="150" t="s">
        <v>5371</v>
      </c>
      <c r="G7512" s="149" t="s">
        <v>406</v>
      </c>
      <c r="H7512" s="150" t="str">
        <f>IF(Proc[[#This Row],[type]]="LFF (MDG-F)",MID(Proc[[#This Row],[Obj]],13,10),"")</f>
        <v>IT50TAPY00</v>
      </c>
      <c r="I7512" s="152"/>
      <c r="J7512" s="150" t="b">
        <f>Proc[[#This Row],[Requested]]=Proc[[#This Row],[CurrentParent]]</f>
        <v>1</v>
      </c>
      <c r="K7512" s="153" t="str">
        <f>IF(Proc[[#This Row],[Author]]="Marcela Urrego",VLOOKUP(LEFT(Proc[[#This Row],[Requested]],1),Table3[#All],2,0),VLOOKUP(Proc[[#This Row],[Author]],Table4[],2,0))</f>
        <v>HC</v>
      </c>
      <c r="L7512" s="150" t="s">
        <v>7174</v>
      </c>
      <c r="M7512" s="140">
        <v>46071</v>
      </c>
      <c r="N7512" s="140"/>
      <c r="O7512" s="140"/>
      <c r="P7512" s="140" t="str">
        <f ca="1">IF(Proc[[#This Row],[DaysAgeing]]&gt;5,"yep","on track")</f>
        <v>yep</v>
      </c>
      <c r="Q7512" s="2">
        <f ca="1">IF(Proc[[#This Row],[DateClosed]]="",ABS(NETWORKDAYS(Proc[[#This Row],[DateOpened]],TODAY()))-1,ABS(NETWORKDAYS(Proc[[#This Row],[DateOpened]],Proc[[#This Row],[DateClosed]]))-1)</f>
        <v>32</v>
      </c>
      <c r="R7512" s="140" t="s">
        <v>5373</v>
      </c>
      <c r="S7512" s="150"/>
      <c r="T7512" s="153">
        <v>7511</v>
      </c>
    </row>
    <row r="7513" spans="1:20" hidden="1">
      <c r="A7513" s="149" t="s">
        <v>7234</v>
      </c>
      <c r="B7513" s="153" t="str">
        <f>IFERROR(VLOOKUP(Proc[[#This Row],[App]],Table2[],3,0),"open")</f>
        <v>ok</v>
      </c>
      <c r="C7513" s="151" t="s">
        <v>369</v>
      </c>
      <c r="D7513" s="152" t="s">
        <v>7238</v>
      </c>
      <c r="E7513" s="152" t="s">
        <v>5371</v>
      </c>
      <c r="F7513" s="150" t="s">
        <v>5371</v>
      </c>
      <c r="G7513" s="149" t="s">
        <v>406</v>
      </c>
      <c r="H7513" s="150" t="str">
        <f>IF(Proc[[#This Row],[type]]="LFF (MDG-F)",MID(Proc[[#This Row],[Obj]],13,10),"")</f>
        <v>IT50TAPY98</v>
      </c>
      <c r="I7513" s="152"/>
      <c r="J7513" s="150" t="b">
        <f>Proc[[#This Row],[Requested]]=Proc[[#This Row],[CurrentParent]]</f>
        <v>1</v>
      </c>
      <c r="K7513" s="153" t="str">
        <f>IF(Proc[[#This Row],[Author]]="Marcela Urrego",VLOOKUP(LEFT(Proc[[#This Row],[Requested]],1),Table3[#All],2,0),VLOOKUP(Proc[[#This Row],[Author]],Table4[],2,0))</f>
        <v>HC</v>
      </c>
      <c r="L7513" s="150" t="s">
        <v>7174</v>
      </c>
      <c r="M7513" s="140">
        <v>46071</v>
      </c>
      <c r="N7513" s="140"/>
      <c r="O7513" s="140"/>
      <c r="P7513" s="140" t="str">
        <f ca="1">IF(Proc[[#This Row],[DaysAgeing]]&gt;5,"yep","on track")</f>
        <v>yep</v>
      </c>
      <c r="Q7513" s="2">
        <f ca="1">IF(Proc[[#This Row],[DateClosed]]="",ABS(NETWORKDAYS(Proc[[#This Row],[DateOpened]],TODAY()))-1,ABS(NETWORKDAYS(Proc[[#This Row],[DateOpened]],Proc[[#This Row],[DateClosed]]))-1)</f>
        <v>32</v>
      </c>
      <c r="R7513" s="140" t="s">
        <v>5373</v>
      </c>
      <c r="S7513" s="150"/>
      <c r="T7513" s="153">
        <v>7512</v>
      </c>
    </row>
    <row r="7514" spans="1:20" hidden="1">
      <c r="A7514" s="149" t="s">
        <v>7234</v>
      </c>
      <c r="B7514" s="153" t="str">
        <f>IFERROR(VLOOKUP(Proc[[#This Row],[App]],Table2[],3,0),"open")</f>
        <v>ok</v>
      </c>
      <c r="C7514" s="151" t="s">
        <v>369</v>
      </c>
      <c r="D7514" s="152" t="s">
        <v>5344</v>
      </c>
      <c r="E7514" s="152" t="s">
        <v>7239</v>
      </c>
      <c r="F7514" s="150" t="s">
        <v>7239</v>
      </c>
      <c r="G7514" s="149" t="s">
        <v>406</v>
      </c>
      <c r="H7514" s="150" t="str">
        <f>IF(Proc[[#This Row],[type]]="LFF (MDG-F)",MID(Proc[[#This Row],[Obj]],13,10),"")</f>
        <v>IT50GCO202</v>
      </c>
      <c r="I7514" s="152"/>
      <c r="J7514" s="150" t="b">
        <f>Proc[[#This Row],[Requested]]=Proc[[#This Row],[CurrentParent]]</f>
        <v>1</v>
      </c>
      <c r="K7514" s="153" t="str">
        <f>IF(Proc[[#This Row],[Author]]="Marcela Urrego",VLOOKUP(LEFT(Proc[[#This Row],[Requested]],1),Table3[#All],2,0),VLOOKUP(Proc[[#This Row],[Author]],Table4[],2,0))</f>
        <v>HC</v>
      </c>
      <c r="L7514" s="150" t="s">
        <v>7174</v>
      </c>
      <c r="M7514" s="140">
        <v>46071</v>
      </c>
      <c r="N7514" s="140"/>
      <c r="O7514" s="140"/>
      <c r="P7514" s="140" t="str">
        <f ca="1">IF(Proc[[#This Row],[DaysAgeing]]&gt;5,"yep","on track")</f>
        <v>yep</v>
      </c>
      <c r="Q7514" s="2">
        <f ca="1">IF(Proc[[#This Row],[DateClosed]]="",ABS(NETWORKDAYS(Proc[[#This Row],[DateOpened]],TODAY()))-1,ABS(NETWORKDAYS(Proc[[#This Row],[DateOpened]],Proc[[#This Row],[DateClosed]]))-1)</f>
        <v>32</v>
      </c>
      <c r="R7514" s="140" t="s">
        <v>5373</v>
      </c>
      <c r="S7514" s="150"/>
      <c r="T7514" s="153">
        <v>7513</v>
      </c>
    </row>
    <row r="7515" spans="1:20" hidden="1">
      <c r="A7515" s="149" t="s">
        <v>7234</v>
      </c>
      <c r="B7515" s="153" t="str">
        <f>IFERROR(VLOOKUP(Proc[[#This Row],[App]],Table2[],3,0),"open")</f>
        <v>ok</v>
      </c>
      <c r="C7515" s="151" t="s">
        <v>369</v>
      </c>
      <c r="D7515" s="152" t="s">
        <v>5345</v>
      </c>
      <c r="E7515" s="152" t="s">
        <v>1923</v>
      </c>
      <c r="F7515" s="150" t="s">
        <v>1923</v>
      </c>
      <c r="G7515" s="149" t="s">
        <v>406</v>
      </c>
      <c r="H7515" s="150" t="str">
        <f>IF(Proc[[#This Row],[type]]="LFF (MDG-F)",MID(Proc[[#This Row],[Obj]],13,10),"")</f>
        <v>IT50GHR014</v>
      </c>
      <c r="I7515" s="152"/>
      <c r="J7515" s="150" t="b">
        <f>Proc[[#This Row],[Requested]]=Proc[[#This Row],[CurrentParent]]</f>
        <v>1</v>
      </c>
      <c r="K7515" s="153" t="str">
        <f>IF(Proc[[#This Row],[Author]]="Marcela Urrego",VLOOKUP(LEFT(Proc[[#This Row],[Requested]],1),Table3[#All],2,0),VLOOKUP(Proc[[#This Row],[Author]],Table4[],2,0))</f>
        <v>HC</v>
      </c>
      <c r="L7515" s="150" t="s">
        <v>7174</v>
      </c>
      <c r="M7515" s="140">
        <v>46071</v>
      </c>
      <c r="N7515" s="140"/>
      <c r="O7515" s="140"/>
      <c r="P7515" s="140" t="str">
        <f ca="1">IF(Proc[[#This Row],[DaysAgeing]]&gt;5,"yep","on track")</f>
        <v>yep</v>
      </c>
      <c r="Q7515" s="2">
        <f ca="1">IF(Proc[[#This Row],[DateClosed]]="",ABS(NETWORKDAYS(Proc[[#This Row],[DateOpened]],TODAY()))-1,ABS(NETWORKDAYS(Proc[[#This Row],[DateOpened]],Proc[[#This Row],[DateClosed]]))-1)</f>
        <v>32</v>
      </c>
      <c r="R7515" s="140" t="s">
        <v>5373</v>
      </c>
      <c r="S7515" s="150"/>
      <c r="T7515" s="153">
        <v>7514</v>
      </c>
    </row>
    <row r="7516" spans="1:20" hidden="1">
      <c r="A7516" s="149" t="s">
        <v>7234</v>
      </c>
      <c r="B7516" s="153" t="str">
        <f>IFERROR(VLOOKUP(Proc[[#This Row],[App]],Table2[],3,0),"open")</f>
        <v>ok</v>
      </c>
      <c r="C7516" s="149" t="s">
        <v>369</v>
      </c>
      <c r="D7516" s="152" t="s">
        <v>5346</v>
      </c>
      <c r="E7516" s="152" t="s">
        <v>424</v>
      </c>
      <c r="F7516" s="150" t="s">
        <v>424</v>
      </c>
      <c r="G7516" s="149" t="s">
        <v>406</v>
      </c>
      <c r="H7516" s="150" t="str">
        <f>IF(Proc[[#This Row],[type]]="LFF (MDG-F)",MID(Proc[[#This Row],[Obj]],13,10),"")</f>
        <v>IT50GIT023</v>
      </c>
      <c r="I7516" s="152"/>
      <c r="J7516" s="150" t="b">
        <f>Proc[[#This Row],[Requested]]=Proc[[#This Row],[CurrentParent]]</f>
        <v>1</v>
      </c>
      <c r="K7516" s="153" t="str">
        <f>IF(Proc[[#This Row],[Author]]="Marcela Urrego",VLOOKUP(LEFT(Proc[[#This Row],[Requested]],1),Table3[#All],2,0),VLOOKUP(Proc[[#This Row],[Author]],Table4[],2,0))</f>
        <v>HC</v>
      </c>
      <c r="L7516" s="150" t="s">
        <v>7174</v>
      </c>
      <c r="M7516" s="140">
        <v>46071</v>
      </c>
      <c r="N7516" s="140"/>
      <c r="O7516" s="140"/>
      <c r="P7516" s="140" t="str">
        <f ca="1">IF(Proc[[#This Row],[DaysAgeing]]&gt;5,"yep","on track")</f>
        <v>yep</v>
      </c>
      <c r="Q7516" s="2">
        <f ca="1">IF(Proc[[#This Row],[DateClosed]]="",ABS(NETWORKDAYS(Proc[[#This Row],[DateOpened]],TODAY()))-1,ABS(NETWORKDAYS(Proc[[#This Row],[DateOpened]],Proc[[#This Row],[DateClosed]]))-1)</f>
        <v>32</v>
      </c>
      <c r="R7516" s="140" t="s">
        <v>5373</v>
      </c>
      <c r="S7516" s="150"/>
      <c r="T7516" s="153">
        <v>7515</v>
      </c>
    </row>
    <row r="7517" spans="1:20" hidden="1">
      <c r="A7517" s="149" t="s">
        <v>7234</v>
      </c>
      <c r="B7517" s="153" t="str">
        <f>IFERROR(VLOOKUP(Proc[[#This Row],[App]],Table2[],3,0),"open")</f>
        <v>ok</v>
      </c>
      <c r="C7517" s="152" t="s">
        <v>369</v>
      </c>
      <c r="D7517" s="152" t="s">
        <v>5347</v>
      </c>
      <c r="E7517" s="152" t="s">
        <v>424</v>
      </c>
      <c r="F7517" s="153" t="s">
        <v>424</v>
      </c>
      <c r="G7517" s="149" t="s">
        <v>406</v>
      </c>
      <c r="H7517" s="150" t="str">
        <f>IF(Proc[[#This Row],[type]]="LFF (MDG-F)",MID(Proc[[#This Row],[Obj]],13,10),"")</f>
        <v>IT50GIT027</v>
      </c>
      <c r="I7517" s="152"/>
      <c r="J7517" s="150" t="b">
        <f>Proc[[#This Row],[Requested]]=Proc[[#This Row],[CurrentParent]]</f>
        <v>1</v>
      </c>
      <c r="K7517" s="153" t="str">
        <f>IF(Proc[[#This Row],[Author]]="Marcela Urrego",VLOOKUP(LEFT(Proc[[#This Row],[Requested]],1),Table3[#All],2,0),VLOOKUP(Proc[[#This Row],[Author]],Table4[],2,0))</f>
        <v>HC</v>
      </c>
      <c r="L7517" s="150" t="s">
        <v>7174</v>
      </c>
      <c r="M7517" s="140">
        <v>46071</v>
      </c>
      <c r="N7517" s="140"/>
      <c r="O7517" s="140"/>
      <c r="P7517" s="140" t="str">
        <f ca="1">IF(Proc[[#This Row],[DaysAgeing]]&gt;5,"yep","on track")</f>
        <v>yep</v>
      </c>
      <c r="Q7517" s="2">
        <f ca="1">IF(Proc[[#This Row],[DateClosed]]="",ABS(NETWORKDAYS(Proc[[#This Row],[DateOpened]],TODAY()))-1,ABS(NETWORKDAYS(Proc[[#This Row],[DateOpened]],Proc[[#This Row],[DateClosed]]))-1)</f>
        <v>32</v>
      </c>
      <c r="R7517" s="140" t="s">
        <v>5373</v>
      </c>
      <c r="S7517" s="150"/>
      <c r="T7517" s="153">
        <v>7516</v>
      </c>
    </row>
    <row r="7518" spans="1:20" hidden="1">
      <c r="A7518" s="149" t="s">
        <v>7234</v>
      </c>
      <c r="B7518" s="150" t="str">
        <f>IFERROR(VLOOKUP(Proc[[#This Row],[App]],Table2[],3,0),"open")</f>
        <v>ok</v>
      </c>
      <c r="C7518" s="149" t="s">
        <v>369</v>
      </c>
      <c r="D7518" s="152" t="s">
        <v>5348</v>
      </c>
      <c r="E7518" s="152" t="s">
        <v>3997</v>
      </c>
      <c r="F7518" s="150" t="s">
        <v>3997</v>
      </c>
      <c r="G7518" s="149" t="s">
        <v>406</v>
      </c>
      <c r="H7518" s="150" t="str">
        <f>IF(Proc[[#This Row],[type]]="LFF (MDG-F)",MID(Proc[[#This Row],[Obj]],13,10),"")</f>
        <v>IT50GIT031</v>
      </c>
      <c r="I7518" s="152"/>
      <c r="J7518" s="150" t="b">
        <f>Proc[[#This Row],[Requested]]=Proc[[#This Row],[CurrentParent]]</f>
        <v>1</v>
      </c>
      <c r="K7518" s="150" t="str">
        <f>IF(Proc[[#This Row],[Author]]="Marcela Urrego",VLOOKUP(LEFT(Proc[[#This Row],[Requested]],1),Table3[#All],2,0),VLOOKUP(Proc[[#This Row],[Author]],Table4[],2,0))</f>
        <v>HC</v>
      </c>
      <c r="L7518" s="150" t="s">
        <v>7174</v>
      </c>
      <c r="M7518" s="140">
        <v>46071</v>
      </c>
      <c r="N7518" s="140"/>
      <c r="O7518" s="140"/>
      <c r="P7518" s="140" t="str">
        <f ca="1">IF(Proc[[#This Row],[DaysAgeing]]&gt;5,"yep","on track")</f>
        <v>yep</v>
      </c>
      <c r="Q7518" s="2">
        <f ca="1">IF(Proc[[#This Row],[DateClosed]]="",ABS(NETWORKDAYS(Proc[[#This Row],[DateOpened]],TODAY()))-1,ABS(NETWORKDAYS(Proc[[#This Row],[DateOpened]],Proc[[#This Row],[DateClosed]]))-1)</f>
        <v>32</v>
      </c>
      <c r="R7518" s="140" t="s">
        <v>5373</v>
      </c>
      <c r="S7518" s="150"/>
      <c r="T7518" s="153">
        <v>7517</v>
      </c>
    </row>
    <row r="7519" spans="1:20" hidden="1">
      <c r="A7519" s="149" t="s">
        <v>7234</v>
      </c>
      <c r="B7519" s="153" t="str">
        <f>IFERROR(VLOOKUP(Proc[[#This Row],[App]],Table2[],3,0),"open")</f>
        <v>ok</v>
      </c>
      <c r="C7519" s="151" t="s">
        <v>369</v>
      </c>
      <c r="D7519" s="152" t="s">
        <v>5349</v>
      </c>
      <c r="E7519" s="152" t="s">
        <v>1954</v>
      </c>
      <c r="F7519" s="150" t="s">
        <v>1954</v>
      </c>
      <c r="G7519" s="149" t="s">
        <v>406</v>
      </c>
      <c r="H7519" s="150" t="str">
        <f>IF(Proc[[#This Row],[type]]="LFF (MDG-F)",MID(Proc[[#This Row],[Obj]],13,10),"")</f>
        <v>IT50GPO001</v>
      </c>
      <c r="I7519" s="152"/>
      <c r="J7519" s="150" t="b">
        <f>Proc[[#This Row],[Requested]]=Proc[[#This Row],[CurrentParent]]</f>
        <v>1</v>
      </c>
      <c r="K7519" s="153" t="str">
        <f>IF(Proc[[#This Row],[Author]]="Marcela Urrego",VLOOKUP(LEFT(Proc[[#This Row],[Requested]],1),Table3[#All],2,0),VLOOKUP(Proc[[#This Row],[Author]],Table4[],2,0))</f>
        <v>HC</v>
      </c>
      <c r="L7519" s="150" t="s">
        <v>7174</v>
      </c>
      <c r="M7519" s="140">
        <v>46071</v>
      </c>
      <c r="N7519" s="140"/>
      <c r="O7519" s="140"/>
      <c r="P7519" s="140" t="str">
        <f ca="1">IF(Proc[[#This Row],[DaysAgeing]]&gt;5,"yep","on track")</f>
        <v>yep</v>
      </c>
      <c r="Q7519" s="2">
        <f ca="1">IF(Proc[[#This Row],[DateClosed]]="",ABS(NETWORKDAYS(Proc[[#This Row],[DateOpened]],TODAY()))-1,ABS(NETWORKDAYS(Proc[[#This Row],[DateOpened]],Proc[[#This Row],[DateClosed]]))-1)</f>
        <v>32</v>
      </c>
      <c r="R7519" s="140" t="s">
        <v>5373</v>
      </c>
      <c r="S7519" s="150"/>
      <c r="T7519" s="153">
        <v>7518</v>
      </c>
    </row>
    <row r="7520" spans="1:20" hidden="1">
      <c r="A7520" s="149" t="s">
        <v>7234</v>
      </c>
      <c r="B7520" s="153" t="str">
        <f>IFERROR(VLOOKUP(Proc[[#This Row],[App]],Table2[],3,0),"open")</f>
        <v>ok</v>
      </c>
      <c r="C7520" s="152" t="s">
        <v>369</v>
      </c>
      <c r="D7520" s="152" t="s">
        <v>5350</v>
      </c>
      <c r="E7520" s="152" t="s">
        <v>7240</v>
      </c>
      <c r="F7520" s="153" t="s">
        <v>7240</v>
      </c>
      <c r="G7520" s="149" t="s">
        <v>406</v>
      </c>
      <c r="H7520" s="150" t="str">
        <f>IF(Proc[[#This Row],[type]]="LFF (MDG-F)",MID(Proc[[#This Row],[Obj]],13,10),"")</f>
        <v>IT50TNBA01</v>
      </c>
      <c r="I7520" s="152"/>
      <c r="J7520" s="150" t="b">
        <f>Proc[[#This Row],[Requested]]=Proc[[#This Row],[CurrentParent]]</f>
        <v>1</v>
      </c>
      <c r="K7520" s="153" t="str">
        <f>IF(Proc[[#This Row],[Author]]="Marcela Urrego",VLOOKUP(LEFT(Proc[[#This Row],[Requested]],1),Table3[#All],2,0),VLOOKUP(Proc[[#This Row],[Author]],Table4[],2,0))</f>
        <v>HC</v>
      </c>
      <c r="L7520" s="150" t="s">
        <v>7174</v>
      </c>
      <c r="M7520" s="140">
        <v>46071</v>
      </c>
      <c r="N7520" s="140"/>
      <c r="O7520" s="140"/>
      <c r="P7520" s="140" t="str">
        <f ca="1">IF(Proc[[#This Row],[DaysAgeing]]&gt;5,"yep","on track")</f>
        <v>yep</v>
      </c>
      <c r="Q7520" s="2">
        <f ca="1">IF(Proc[[#This Row],[DateClosed]]="",ABS(NETWORKDAYS(Proc[[#This Row],[DateOpened]],TODAY()))-1,ABS(NETWORKDAYS(Proc[[#This Row],[DateOpened]],Proc[[#This Row],[DateClosed]]))-1)</f>
        <v>32</v>
      </c>
      <c r="R7520" s="140" t="s">
        <v>5373</v>
      </c>
      <c r="S7520" s="150"/>
      <c r="T7520" s="153">
        <v>7519</v>
      </c>
    </row>
    <row r="7521" spans="1:20" hidden="1">
      <c r="A7521" s="149" t="s">
        <v>7234</v>
      </c>
      <c r="B7521" s="153" t="str">
        <f>IFERROR(VLOOKUP(Proc[[#This Row],[App]],Table2[],3,0),"open")</f>
        <v>ok</v>
      </c>
      <c r="C7521" s="151" t="s">
        <v>369</v>
      </c>
      <c r="D7521" s="152" t="s">
        <v>5351</v>
      </c>
      <c r="E7521" s="152" t="s">
        <v>7240</v>
      </c>
      <c r="F7521" s="150" t="s">
        <v>7240</v>
      </c>
      <c r="G7521" s="149" t="s">
        <v>406</v>
      </c>
      <c r="H7521" s="150" t="str">
        <f>IF(Proc[[#This Row],[type]]="LFF (MDG-F)",MID(Proc[[#This Row],[Obj]],13,10),"")</f>
        <v>IT50TNBA02</v>
      </c>
      <c r="I7521" s="152"/>
      <c r="J7521" s="150" t="b">
        <f>Proc[[#This Row],[Requested]]=Proc[[#This Row],[CurrentParent]]</f>
        <v>1</v>
      </c>
      <c r="K7521" s="153" t="str">
        <f>IF(Proc[[#This Row],[Author]]="Marcela Urrego",VLOOKUP(LEFT(Proc[[#This Row],[Requested]],1),Table3[#All],2,0),VLOOKUP(Proc[[#This Row],[Author]],Table4[],2,0))</f>
        <v>HC</v>
      </c>
      <c r="L7521" s="150" t="s">
        <v>7174</v>
      </c>
      <c r="M7521" s="140">
        <v>46071</v>
      </c>
      <c r="N7521" s="140"/>
      <c r="O7521" s="140"/>
      <c r="P7521" s="140" t="str">
        <f ca="1">IF(Proc[[#This Row],[DaysAgeing]]&gt;5,"yep","on track")</f>
        <v>yep</v>
      </c>
      <c r="Q7521" s="2">
        <f ca="1">IF(Proc[[#This Row],[DateClosed]]="",ABS(NETWORKDAYS(Proc[[#This Row],[DateOpened]],TODAY()))-1,ABS(NETWORKDAYS(Proc[[#This Row],[DateOpened]],Proc[[#This Row],[DateClosed]]))-1)</f>
        <v>32</v>
      </c>
      <c r="R7521" s="140" t="s">
        <v>5373</v>
      </c>
      <c r="S7521" s="150"/>
      <c r="T7521" s="153">
        <v>7520</v>
      </c>
    </row>
    <row r="7522" spans="1:20" hidden="1">
      <c r="A7522" s="149" t="s">
        <v>7234</v>
      </c>
      <c r="B7522" s="150" t="str">
        <f>IFERROR(VLOOKUP(Proc[[#This Row],[App]],Table2[],3,0),"open")</f>
        <v>ok</v>
      </c>
      <c r="C7522" s="151" t="s">
        <v>369</v>
      </c>
      <c r="D7522" s="152" t="s">
        <v>5352</v>
      </c>
      <c r="E7522" s="152" t="s">
        <v>7241</v>
      </c>
      <c r="F7522" s="150" t="s">
        <v>7241</v>
      </c>
      <c r="G7522" s="149" t="s">
        <v>406</v>
      </c>
      <c r="H7522" s="150" t="str">
        <f>IF(Proc[[#This Row],[type]]="LFF (MDG-F)",MID(Proc[[#This Row],[Obj]],13,10),"")</f>
        <v>IT50TOBA01</v>
      </c>
      <c r="I7522" s="152"/>
      <c r="J7522" s="150" t="b">
        <f>Proc[[#This Row],[Requested]]=Proc[[#This Row],[CurrentParent]]</f>
        <v>1</v>
      </c>
      <c r="K7522" s="150" t="str">
        <f>IF(Proc[[#This Row],[Author]]="Marcela Urrego",VLOOKUP(LEFT(Proc[[#This Row],[Requested]],1),Table3[#All],2,0),VLOOKUP(Proc[[#This Row],[Author]],Table4[],2,0))</f>
        <v>HC</v>
      </c>
      <c r="L7522" s="150" t="s">
        <v>7174</v>
      </c>
      <c r="M7522" s="140">
        <v>46071</v>
      </c>
      <c r="N7522" s="140"/>
      <c r="O7522" s="140"/>
      <c r="P7522" s="140" t="str">
        <f ca="1">IF(Proc[[#This Row],[DaysAgeing]]&gt;5,"yep","on track")</f>
        <v>yep</v>
      </c>
      <c r="Q7522" s="2">
        <f ca="1">IF(Proc[[#This Row],[DateClosed]]="",ABS(NETWORKDAYS(Proc[[#This Row],[DateOpened]],TODAY()))-1,ABS(NETWORKDAYS(Proc[[#This Row],[DateOpened]],Proc[[#This Row],[DateClosed]]))-1)</f>
        <v>32</v>
      </c>
      <c r="R7522" s="140" t="s">
        <v>5373</v>
      </c>
      <c r="S7522" s="150"/>
      <c r="T7522" s="153">
        <v>7521</v>
      </c>
    </row>
    <row r="7523" spans="1:20" hidden="1">
      <c r="A7523" s="149" t="s">
        <v>7234</v>
      </c>
      <c r="B7523" s="153" t="str">
        <f>IFERROR(VLOOKUP(Proc[[#This Row],[App]],Table2[],3,0),"open")</f>
        <v>ok</v>
      </c>
      <c r="C7523" s="151" t="s">
        <v>369</v>
      </c>
      <c r="D7523" s="152" t="s">
        <v>5353</v>
      </c>
      <c r="E7523" s="152" t="s">
        <v>7242</v>
      </c>
      <c r="F7523" s="150" t="s">
        <v>7242</v>
      </c>
      <c r="G7523" s="149" t="s">
        <v>406</v>
      </c>
      <c r="H7523" s="150" t="str">
        <f>IF(Proc[[#This Row],[type]]="LFF (MDG-F)",MID(Proc[[#This Row],[Obj]],13,10),"")</f>
        <v>IT50TOBA02</v>
      </c>
      <c r="I7523" s="152"/>
      <c r="J7523" s="150" t="b">
        <f>Proc[[#This Row],[Requested]]=Proc[[#This Row],[CurrentParent]]</f>
        <v>1</v>
      </c>
      <c r="K7523" s="153" t="str">
        <f>IF(Proc[[#This Row],[Author]]="Marcela Urrego",VLOOKUP(LEFT(Proc[[#This Row],[Requested]],1),Table3[#All],2,0),VLOOKUP(Proc[[#This Row],[Author]],Table4[],2,0))</f>
        <v>HC</v>
      </c>
      <c r="L7523" s="150" t="s">
        <v>7174</v>
      </c>
      <c r="M7523" s="140">
        <v>46071</v>
      </c>
      <c r="N7523" s="140"/>
      <c r="O7523" s="140"/>
      <c r="P7523" s="140" t="str">
        <f ca="1">IF(Proc[[#This Row],[DaysAgeing]]&gt;5,"yep","on track")</f>
        <v>yep</v>
      </c>
      <c r="Q7523" s="2">
        <f ca="1">IF(Proc[[#This Row],[DateClosed]]="",ABS(NETWORKDAYS(Proc[[#This Row],[DateOpened]],TODAY()))-1,ABS(NETWORKDAYS(Proc[[#This Row],[DateOpened]],Proc[[#This Row],[DateClosed]]))-1)</f>
        <v>32</v>
      </c>
      <c r="R7523" s="140" t="s">
        <v>5373</v>
      </c>
      <c r="S7523" s="150"/>
      <c r="T7523" s="153">
        <v>7522</v>
      </c>
    </row>
    <row r="7524" spans="1:20" hidden="1">
      <c r="A7524" s="149" t="s">
        <v>7234</v>
      </c>
      <c r="B7524" s="150" t="str">
        <f>IFERROR(VLOOKUP(Proc[[#This Row],[App]],Table2[],3,0),"open")</f>
        <v>ok</v>
      </c>
      <c r="C7524" s="151" t="s">
        <v>369</v>
      </c>
      <c r="D7524" s="152" t="s">
        <v>5354</v>
      </c>
      <c r="E7524" s="152" t="s">
        <v>7243</v>
      </c>
      <c r="F7524" s="150" t="s">
        <v>7243</v>
      </c>
      <c r="G7524" s="149" t="s">
        <v>406</v>
      </c>
      <c r="H7524" s="150" t="str">
        <f>IF(Proc[[#This Row],[type]]="LFF (MDG-F)",MID(Proc[[#This Row],[Obj]],13,10),"")</f>
        <v>IT50TPB002</v>
      </c>
      <c r="I7524" s="152"/>
      <c r="J7524" s="150" t="b">
        <f>Proc[[#This Row],[Requested]]=Proc[[#This Row],[CurrentParent]]</f>
        <v>1</v>
      </c>
      <c r="K7524" s="150" t="str">
        <f>IF(Proc[[#This Row],[Author]]="Marcela Urrego",VLOOKUP(LEFT(Proc[[#This Row],[Requested]],1),Table3[#All],2,0),VLOOKUP(Proc[[#This Row],[Author]],Table4[],2,0))</f>
        <v>HC</v>
      </c>
      <c r="L7524" s="150" t="s">
        <v>7174</v>
      </c>
      <c r="M7524" s="140">
        <v>46071</v>
      </c>
      <c r="N7524" s="140"/>
      <c r="O7524" s="140"/>
      <c r="P7524" s="140" t="str">
        <f ca="1">IF(Proc[[#This Row],[DaysAgeing]]&gt;5,"yep","on track")</f>
        <v>yep</v>
      </c>
      <c r="Q7524" s="2">
        <f ca="1">IF(Proc[[#This Row],[DateClosed]]="",ABS(NETWORKDAYS(Proc[[#This Row],[DateOpened]],TODAY()))-1,ABS(NETWORKDAYS(Proc[[#This Row],[DateOpened]],Proc[[#This Row],[DateClosed]]))-1)</f>
        <v>32</v>
      </c>
      <c r="R7524" s="140" t="s">
        <v>5373</v>
      </c>
      <c r="S7524" s="150"/>
      <c r="T7524" s="153">
        <v>7523</v>
      </c>
    </row>
    <row r="7525" spans="1:20" hidden="1">
      <c r="A7525" t="s">
        <v>7267</v>
      </c>
      <c r="B7525" s="150" t="str">
        <f>IFERROR(VLOOKUP(Proc[[#This Row],[App]],Table2[],3,0),"open")</f>
        <v>ok</v>
      </c>
      <c r="C7525" s="151" t="s">
        <v>369</v>
      </c>
      <c r="D7525" s="152" t="s">
        <v>10301</v>
      </c>
      <c r="E7525" s="152" t="s">
        <v>1690</v>
      </c>
      <c r="F7525" s="150" t="s">
        <v>1690</v>
      </c>
      <c r="G7525" t="s">
        <v>400</v>
      </c>
      <c r="H7525" s="150" t="str">
        <f>IF(Proc[[#This Row],[type]]="LFF (MDG-F)",MID(Proc[[#This Row],[Obj]],13,10),"")</f>
        <v/>
      </c>
      <c r="I7525" s="152"/>
      <c r="J7525" s="150" t="b">
        <f>Proc[[#This Row],[Requested]]=Proc[[#This Row],[CurrentParent]]</f>
        <v>1</v>
      </c>
      <c r="K7525" s="150" t="str">
        <f>IF(Proc[[#This Row],[Author]]="Marcela Urrego",VLOOKUP(LEFT(Proc[[#This Row],[Requested]],1),Table3[#All],2,0),VLOOKUP(Proc[[#This Row],[Author]],Table4[],2,0))</f>
        <v>HC</v>
      </c>
      <c r="L7525" s="150" t="s">
        <v>7174</v>
      </c>
      <c r="M7525" s="140">
        <v>46072</v>
      </c>
      <c r="N7525" s="140"/>
      <c r="O7525" s="140"/>
      <c r="P7525" s="140" t="str">
        <f ca="1">IF(Proc[[#This Row],[DaysAgeing]]&gt;5,"yep","on track")</f>
        <v>yep</v>
      </c>
      <c r="Q7525" s="2">
        <f ca="1">IF(Proc[[#This Row],[DateClosed]]="",ABS(NETWORKDAYS(Proc[[#This Row],[DateOpened]],TODAY()))-1,ABS(NETWORKDAYS(Proc[[#This Row],[DateOpened]],Proc[[#This Row],[DateClosed]]))-1)</f>
        <v>31</v>
      </c>
      <c r="R7525" s="140" t="s">
        <v>6097</v>
      </c>
      <c r="S7525" s="150"/>
      <c r="T7525" s="153">
        <v>7524</v>
      </c>
    </row>
    <row r="7526" spans="1:20" hidden="1">
      <c r="A7526" s="149" t="s">
        <v>7267</v>
      </c>
      <c r="B7526" s="150" t="str">
        <f>IFERROR(VLOOKUP(Proc[[#This Row],[App]],Table2[],3,0),"open")</f>
        <v>ok</v>
      </c>
      <c r="C7526" s="151" t="s">
        <v>369</v>
      </c>
      <c r="D7526" s="152" t="s">
        <v>7268</v>
      </c>
      <c r="E7526" s="152" t="s">
        <v>1690</v>
      </c>
      <c r="F7526" s="150" t="s">
        <v>1690</v>
      </c>
      <c r="G7526" s="151" t="s">
        <v>400</v>
      </c>
      <c r="H7526" s="150" t="str">
        <f>IF(Proc[[#This Row],[type]]="LFF (MDG-F)",MID(Proc[[#This Row],[Obj]],13,10),"")</f>
        <v/>
      </c>
      <c r="I7526" s="152"/>
      <c r="J7526" s="150" t="b">
        <f>Proc[[#This Row],[Requested]]=Proc[[#This Row],[CurrentParent]]</f>
        <v>1</v>
      </c>
      <c r="K7526" s="150" t="str">
        <f>IF(Proc[[#This Row],[Author]]="Marcela Urrego",VLOOKUP(LEFT(Proc[[#This Row],[Requested]],1),Table3[#All],2,0),VLOOKUP(Proc[[#This Row],[Author]],Table4[],2,0))</f>
        <v>HC</v>
      </c>
      <c r="L7526" s="150" t="s">
        <v>7174</v>
      </c>
      <c r="M7526" s="140">
        <v>46072</v>
      </c>
      <c r="N7526" s="140"/>
      <c r="O7526" s="140"/>
      <c r="P7526" s="140" t="str">
        <f ca="1">IF(Proc[[#This Row],[DaysAgeing]]&gt;5,"yep","on track")</f>
        <v>yep</v>
      </c>
      <c r="Q7526" s="2">
        <f ca="1">IF(Proc[[#This Row],[DateClosed]]="",ABS(NETWORKDAYS(Proc[[#This Row],[DateOpened]],TODAY()))-1,ABS(NETWORKDAYS(Proc[[#This Row],[DateOpened]],Proc[[#This Row],[DateClosed]]))-1)</f>
        <v>31</v>
      </c>
      <c r="R7526" s="140" t="s">
        <v>6097</v>
      </c>
      <c r="S7526" s="150"/>
      <c r="T7526" s="153">
        <v>7525</v>
      </c>
    </row>
    <row r="7527" spans="1:20" hidden="1">
      <c r="A7527" s="149" t="s">
        <v>7267</v>
      </c>
      <c r="B7527" s="150" t="str">
        <f>IFERROR(VLOOKUP(Proc[[#This Row],[App]],Table2[],3,0),"open")</f>
        <v>ok</v>
      </c>
      <c r="C7527" s="151" t="s">
        <v>369</v>
      </c>
      <c r="D7527" s="152" t="s">
        <v>7269</v>
      </c>
      <c r="E7527" s="152" t="s">
        <v>1690</v>
      </c>
      <c r="F7527" s="150" t="s">
        <v>1690</v>
      </c>
      <c r="G7527" s="151" t="s">
        <v>400</v>
      </c>
      <c r="H7527" s="150" t="str">
        <f>IF(Proc[[#This Row],[type]]="LFF (MDG-F)",MID(Proc[[#This Row],[Obj]],13,10),"")</f>
        <v/>
      </c>
      <c r="I7527" s="152"/>
      <c r="J7527" s="150" t="b">
        <f>Proc[[#This Row],[Requested]]=Proc[[#This Row],[CurrentParent]]</f>
        <v>1</v>
      </c>
      <c r="K7527" s="150" t="str">
        <f>IF(Proc[[#This Row],[Author]]="Marcela Urrego",VLOOKUP(LEFT(Proc[[#This Row],[Requested]],1),Table3[#All],2,0),VLOOKUP(Proc[[#This Row],[Author]],Table4[],2,0))</f>
        <v>HC</v>
      </c>
      <c r="L7527" s="150" t="s">
        <v>7174</v>
      </c>
      <c r="M7527" s="140">
        <v>46072</v>
      </c>
      <c r="N7527" s="140"/>
      <c r="O7527" s="140"/>
      <c r="P7527" s="140" t="str">
        <f ca="1">IF(Proc[[#This Row],[DaysAgeing]]&gt;5,"yep","on track")</f>
        <v>yep</v>
      </c>
      <c r="Q7527" s="2">
        <f ca="1">IF(Proc[[#This Row],[DateClosed]]="",ABS(NETWORKDAYS(Proc[[#This Row],[DateOpened]],TODAY()))-1,ABS(NETWORKDAYS(Proc[[#This Row],[DateOpened]],Proc[[#This Row],[DateClosed]]))-1)</f>
        <v>31</v>
      </c>
      <c r="R7527" s="140" t="s">
        <v>6097</v>
      </c>
      <c r="S7527" s="150"/>
      <c r="T7527" s="153">
        <v>7526</v>
      </c>
    </row>
    <row r="7528" spans="1:20" hidden="1">
      <c r="A7528" s="149" t="s">
        <v>7267</v>
      </c>
      <c r="B7528" s="150" t="str">
        <f>IFERROR(VLOOKUP(Proc[[#This Row],[App]],Table2[],3,0),"open")</f>
        <v>ok</v>
      </c>
      <c r="C7528" s="151" t="s">
        <v>369</v>
      </c>
      <c r="D7528" s="152" t="s">
        <v>7270</v>
      </c>
      <c r="E7528" s="152" t="s">
        <v>1690</v>
      </c>
      <c r="F7528" s="150" t="s">
        <v>1690</v>
      </c>
      <c r="G7528" s="151" t="s">
        <v>400</v>
      </c>
      <c r="H7528" s="150" t="str">
        <f>IF(Proc[[#This Row],[type]]="LFF (MDG-F)",MID(Proc[[#This Row],[Obj]],13,10),"")</f>
        <v/>
      </c>
      <c r="I7528" s="152"/>
      <c r="J7528" s="150" t="b">
        <f>Proc[[#This Row],[Requested]]=Proc[[#This Row],[CurrentParent]]</f>
        <v>1</v>
      </c>
      <c r="K7528" s="150" t="str">
        <f>IF(Proc[[#This Row],[Author]]="Marcela Urrego",VLOOKUP(LEFT(Proc[[#This Row],[Requested]],1),Table3[#All],2,0),VLOOKUP(Proc[[#This Row],[Author]],Table4[],2,0))</f>
        <v>HC</v>
      </c>
      <c r="L7528" s="150" t="s">
        <v>7174</v>
      </c>
      <c r="M7528" s="140">
        <v>46072</v>
      </c>
      <c r="N7528" s="140"/>
      <c r="O7528" s="140"/>
      <c r="P7528" s="140" t="str">
        <f ca="1">IF(Proc[[#This Row],[DaysAgeing]]&gt;5,"yep","on track")</f>
        <v>yep</v>
      </c>
      <c r="Q7528" s="2">
        <f ca="1">IF(Proc[[#This Row],[DateClosed]]="",ABS(NETWORKDAYS(Proc[[#This Row],[DateOpened]],TODAY()))-1,ABS(NETWORKDAYS(Proc[[#This Row],[DateOpened]],Proc[[#This Row],[DateClosed]]))-1)</f>
        <v>31</v>
      </c>
      <c r="R7528" s="140" t="s">
        <v>6097</v>
      </c>
      <c r="S7528" s="150"/>
      <c r="T7528" s="153">
        <v>7527</v>
      </c>
    </row>
    <row r="7529" spans="1:20" hidden="1">
      <c r="A7529" s="149" t="s">
        <v>7267</v>
      </c>
      <c r="B7529" s="153" t="str">
        <f>IFERROR(VLOOKUP(Proc[[#This Row],[App]],Table2[],3,0),"open")</f>
        <v>ok</v>
      </c>
      <c r="C7529" s="151" t="s">
        <v>369</v>
      </c>
      <c r="D7529" s="152" t="s">
        <v>7271</v>
      </c>
      <c r="E7529" s="152" t="s">
        <v>1690</v>
      </c>
      <c r="F7529" s="153" t="s">
        <v>1690</v>
      </c>
      <c r="G7529" s="151" t="s">
        <v>400</v>
      </c>
      <c r="H7529" s="150" t="str">
        <f>IF(Proc[[#This Row],[type]]="LFF (MDG-F)",MID(Proc[[#This Row],[Obj]],13,10),"")</f>
        <v/>
      </c>
      <c r="I7529" s="152"/>
      <c r="J7529" s="150" t="b">
        <f>Proc[[#This Row],[Requested]]=Proc[[#This Row],[CurrentParent]]</f>
        <v>1</v>
      </c>
      <c r="K7529" s="153" t="str">
        <f>IF(Proc[[#This Row],[Author]]="Marcela Urrego",VLOOKUP(LEFT(Proc[[#This Row],[Requested]],1),Table3[#All],2,0),VLOOKUP(Proc[[#This Row],[Author]],Table4[],2,0))</f>
        <v>HC</v>
      </c>
      <c r="L7529" s="150" t="s">
        <v>7174</v>
      </c>
      <c r="M7529" s="140">
        <v>46072</v>
      </c>
      <c r="N7529" s="140"/>
      <c r="O7529" s="140"/>
      <c r="P7529" s="140" t="str">
        <f ca="1">IF(Proc[[#This Row],[DaysAgeing]]&gt;5,"yep","on track")</f>
        <v>yep</v>
      </c>
      <c r="Q7529" s="2">
        <f ca="1">IF(Proc[[#This Row],[DateClosed]]="",ABS(NETWORKDAYS(Proc[[#This Row],[DateOpened]],TODAY()))-1,ABS(NETWORKDAYS(Proc[[#This Row],[DateOpened]],Proc[[#This Row],[DateClosed]]))-1)</f>
        <v>31</v>
      </c>
      <c r="R7529" s="140" t="s">
        <v>6097</v>
      </c>
      <c r="S7529" s="150"/>
      <c r="T7529" s="153">
        <v>7528</v>
      </c>
    </row>
    <row r="7530" spans="1:20" hidden="1">
      <c r="A7530" t="s">
        <v>7272</v>
      </c>
      <c r="B7530" s="153" t="str">
        <f>IFERROR(VLOOKUP(Proc[[#This Row],[App]],Table2[],3,0),"open")</f>
        <v>ok</v>
      </c>
      <c r="C7530" s="151" t="s">
        <v>369</v>
      </c>
      <c r="D7530" s="152" t="s">
        <v>10302</v>
      </c>
      <c r="E7530" s="152" t="s">
        <v>1702</v>
      </c>
      <c r="F7530" s="153" t="s">
        <v>1702</v>
      </c>
      <c r="G7530" s="151" t="s">
        <v>400</v>
      </c>
      <c r="H7530" s="150" t="str">
        <f>IF(Proc[[#This Row],[type]]="LFF (MDG-F)",MID(Proc[[#This Row],[Obj]],13,10),"")</f>
        <v/>
      </c>
      <c r="I7530" s="152"/>
      <c r="J7530" s="150" t="b">
        <f>Proc[[#This Row],[Requested]]=Proc[[#This Row],[CurrentParent]]</f>
        <v>1</v>
      </c>
      <c r="K7530" s="153" t="str">
        <f>IF(Proc[[#This Row],[Author]]="Marcela Urrego",VLOOKUP(LEFT(Proc[[#This Row],[Requested]],1),Table3[#All],2,0),VLOOKUP(Proc[[#This Row],[Author]],Table4[],2,0))</f>
        <v>HC</v>
      </c>
      <c r="L7530" s="150" t="s">
        <v>7174</v>
      </c>
      <c r="M7530" s="140">
        <v>46072</v>
      </c>
      <c r="N7530" s="140"/>
      <c r="O7530" s="140"/>
      <c r="P7530" s="140" t="str">
        <f ca="1">IF(Proc[[#This Row],[DaysAgeing]]&gt;5,"yep","on track")</f>
        <v>yep</v>
      </c>
      <c r="Q7530" s="2">
        <f ca="1">IF(Proc[[#This Row],[DateClosed]]="",ABS(NETWORKDAYS(Proc[[#This Row],[DateOpened]],TODAY()))-1,ABS(NETWORKDAYS(Proc[[#This Row],[DateOpened]],Proc[[#This Row],[DateClosed]]))-1)</f>
        <v>31</v>
      </c>
      <c r="R7530" s="140" t="s">
        <v>6097</v>
      </c>
      <c r="S7530" s="150"/>
      <c r="T7530" s="153">
        <v>7529</v>
      </c>
    </row>
    <row r="7531" spans="1:20" hidden="1">
      <c r="A7531" t="s">
        <v>7273</v>
      </c>
      <c r="B7531" s="153" t="str">
        <f>IFERROR(VLOOKUP(Proc[[#This Row],[App]],Table2[],3,0),"open")</f>
        <v>ok</v>
      </c>
      <c r="C7531" s="151" t="s">
        <v>369</v>
      </c>
      <c r="D7531" s="152" t="s">
        <v>10303</v>
      </c>
      <c r="E7531" s="152" t="s">
        <v>7274</v>
      </c>
      <c r="F7531" s="153" t="s">
        <v>7274</v>
      </c>
      <c r="G7531" s="151" t="s">
        <v>400</v>
      </c>
      <c r="H7531" s="150" t="str">
        <f>IF(Proc[[#This Row],[type]]="LFF (MDG-F)",MID(Proc[[#This Row],[Obj]],13,10),"")</f>
        <v/>
      </c>
      <c r="I7531" s="152"/>
      <c r="J7531" s="150" t="b">
        <f>Proc[[#This Row],[Requested]]=Proc[[#This Row],[CurrentParent]]</f>
        <v>1</v>
      </c>
      <c r="K7531" s="153" t="str">
        <f>IF(Proc[[#This Row],[Author]]="Marcela Urrego",VLOOKUP(LEFT(Proc[[#This Row],[Requested]],1),Table3[#All],2,0),VLOOKUP(Proc[[#This Row],[Author]],Table4[],2,0))</f>
        <v>HC</v>
      </c>
      <c r="L7531" s="153" t="s">
        <v>7174</v>
      </c>
      <c r="M7531" s="140">
        <v>46072</v>
      </c>
      <c r="N7531" s="140"/>
      <c r="O7531" s="140"/>
      <c r="P7531" s="140" t="str">
        <f ca="1">IF(Proc[[#This Row],[DaysAgeing]]&gt;5,"yep","on track")</f>
        <v>yep</v>
      </c>
      <c r="Q7531" s="2">
        <f ca="1">IF(Proc[[#This Row],[DateClosed]]="",ABS(NETWORKDAYS(Proc[[#This Row],[DateOpened]],TODAY()))-1,ABS(NETWORKDAYS(Proc[[#This Row],[DateOpened]],Proc[[#This Row],[DateClosed]]))-1)</f>
        <v>31</v>
      </c>
      <c r="R7531" s="140" t="s">
        <v>6097</v>
      </c>
      <c r="S7531" s="150"/>
      <c r="T7531" s="153">
        <v>7530</v>
      </c>
    </row>
    <row r="7532" spans="1:20" hidden="1">
      <c r="A7532" t="s">
        <v>7275</v>
      </c>
      <c r="B7532" s="153" t="str">
        <f>IFERROR(VLOOKUP(Proc[[#This Row],[App]],Table2[],3,0),"open")</f>
        <v>ok</v>
      </c>
      <c r="C7532" t="s">
        <v>369</v>
      </c>
      <c r="D7532" s="152" t="s">
        <v>10304</v>
      </c>
      <c r="E7532" s="152" t="s">
        <v>7285</v>
      </c>
      <c r="F7532" s="153" t="s">
        <v>7285</v>
      </c>
      <c r="G7532" t="s">
        <v>406</v>
      </c>
      <c r="H7532" s="150" t="str">
        <f>IF(Proc[[#This Row],[type]]="LFF (MDG-F)",MID(Proc[[#This Row],[Obj]],13,10),"")</f>
        <v>DE04TLD000</v>
      </c>
      <c r="I7532" s="152"/>
      <c r="J7532" s="150" t="b">
        <f>Proc[[#This Row],[Requested]]=Proc[[#This Row],[CurrentParent]]</f>
        <v>1</v>
      </c>
      <c r="K7532" s="153" t="str">
        <f>IF(Proc[[#This Row],[Author]]="Marcela Urrego",VLOOKUP(LEFT(Proc[[#This Row],[Requested]],1),Table3[#All],2,0),VLOOKUP(Proc[[#This Row],[Author]],Table4[],2,0))</f>
        <v>EL</v>
      </c>
      <c r="L7532" s="153" t="s">
        <v>7174</v>
      </c>
      <c r="M7532" s="140">
        <v>46073</v>
      </c>
      <c r="N7532" s="140"/>
      <c r="O7532" s="140"/>
      <c r="P7532" s="140" t="str">
        <f ca="1">IF(Proc[[#This Row],[DaysAgeing]]&gt;5,"yep","on track")</f>
        <v>yep</v>
      </c>
      <c r="Q7532" s="2">
        <f ca="1">IF(Proc[[#This Row],[DateClosed]]="",ABS(NETWORKDAYS(Proc[[#This Row],[DateOpened]],TODAY()))-1,ABS(NETWORKDAYS(Proc[[#This Row],[DateOpened]],Proc[[#This Row],[DateClosed]]))-1)</f>
        <v>30</v>
      </c>
      <c r="R7532" s="140" t="s">
        <v>4125</v>
      </c>
      <c r="S7532" s="150"/>
      <c r="T7532" s="153">
        <v>7531</v>
      </c>
    </row>
    <row r="7533" spans="1:20" hidden="1">
      <c r="A7533" s="151" t="s">
        <v>7275</v>
      </c>
      <c r="B7533" s="153" t="str">
        <f>IFERROR(VLOOKUP(Proc[[#This Row],[App]],Table2[],3,0),"open")</f>
        <v>ok</v>
      </c>
      <c r="C7533" s="151" t="s">
        <v>369</v>
      </c>
      <c r="D7533" s="152" t="s">
        <v>10305</v>
      </c>
      <c r="E7533" s="152" t="s">
        <v>7286</v>
      </c>
      <c r="F7533" s="153" t="s">
        <v>7286</v>
      </c>
      <c r="G7533" s="151" t="s">
        <v>406</v>
      </c>
      <c r="H7533" s="150" t="str">
        <f>IF(Proc[[#This Row],[type]]="LFF (MDG-F)",MID(Proc[[#This Row],[Obj]],13,10),"")</f>
        <v>DE04TLD010</v>
      </c>
      <c r="I7533" s="152"/>
      <c r="J7533" s="150" t="b">
        <f>Proc[[#This Row],[Requested]]=Proc[[#This Row],[CurrentParent]]</f>
        <v>1</v>
      </c>
      <c r="K7533" s="153" t="str">
        <f>IF(Proc[[#This Row],[Author]]="Marcela Urrego",VLOOKUP(LEFT(Proc[[#This Row],[Requested]],1),Table3[#All],2,0),VLOOKUP(Proc[[#This Row],[Author]],Table4[],2,0))</f>
        <v>EL</v>
      </c>
      <c r="L7533" s="153" t="s">
        <v>7174</v>
      </c>
      <c r="M7533" s="140">
        <v>46073</v>
      </c>
      <c r="N7533" s="140"/>
      <c r="O7533" s="140"/>
      <c r="P7533" s="140" t="str">
        <f ca="1">IF(Proc[[#This Row],[DaysAgeing]]&gt;5,"yep","on track")</f>
        <v>yep</v>
      </c>
      <c r="Q7533" s="2">
        <f ca="1">IF(Proc[[#This Row],[DateClosed]]="",ABS(NETWORKDAYS(Proc[[#This Row],[DateOpened]],TODAY()))-1,ABS(NETWORKDAYS(Proc[[#This Row],[DateOpened]],Proc[[#This Row],[DateClosed]]))-1)</f>
        <v>30</v>
      </c>
      <c r="R7533" s="140" t="s">
        <v>4125</v>
      </c>
      <c r="S7533" s="150"/>
      <c r="T7533" s="153">
        <v>7532</v>
      </c>
    </row>
    <row r="7534" spans="1:20" hidden="1">
      <c r="A7534" s="151" t="s">
        <v>7275</v>
      </c>
      <c r="B7534" s="153" t="str">
        <f>IFERROR(VLOOKUP(Proc[[#This Row],[App]],Table2[],3,0),"open")</f>
        <v>ok</v>
      </c>
      <c r="C7534" s="151" t="s">
        <v>369</v>
      </c>
      <c r="D7534" s="152" t="s">
        <v>10306</v>
      </c>
      <c r="E7534" s="152" t="s">
        <v>7286</v>
      </c>
      <c r="F7534" s="150" t="s">
        <v>7286</v>
      </c>
      <c r="G7534" s="151" t="s">
        <v>406</v>
      </c>
      <c r="H7534" s="150" t="str">
        <f>IF(Proc[[#This Row],[type]]="LFF (MDG-F)",MID(Proc[[#This Row],[Obj]],13,10),"")</f>
        <v>DE04TLD051</v>
      </c>
      <c r="I7534" s="152"/>
      <c r="J7534" s="150" t="b">
        <f>Proc[[#This Row],[Requested]]=Proc[[#This Row],[CurrentParent]]</f>
        <v>1</v>
      </c>
      <c r="K7534" s="153" t="str">
        <f>IF(Proc[[#This Row],[Author]]="Marcela Urrego",VLOOKUP(LEFT(Proc[[#This Row],[Requested]],1),Table3[#All],2,0),VLOOKUP(Proc[[#This Row],[Author]],Table4[],2,0))</f>
        <v>EL</v>
      </c>
      <c r="L7534" s="150" t="s">
        <v>7174</v>
      </c>
      <c r="M7534" s="140">
        <v>46073</v>
      </c>
      <c r="N7534" s="140"/>
      <c r="O7534" s="140"/>
      <c r="P7534" s="140" t="str">
        <f ca="1">IF(Proc[[#This Row],[DaysAgeing]]&gt;5,"yep","on track")</f>
        <v>yep</v>
      </c>
      <c r="Q7534" s="2">
        <f ca="1">IF(Proc[[#This Row],[DateClosed]]="",ABS(NETWORKDAYS(Proc[[#This Row],[DateOpened]],TODAY()))-1,ABS(NETWORKDAYS(Proc[[#This Row],[DateOpened]],Proc[[#This Row],[DateClosed]]))-1)</f>
        <v>30</v>
      </c>
      <c r="R7534" s="140" t="s">
        <v>4125</v>
      </c>
      <c r="S7534" s="150"/>
      <c r="T7534" s="153">
        <v>7533</v>
      </c>
    </row>
    <row r="7535" spans="1:20" hidden="1">
      <c r="A7535" s="151" t="s">
        <v>7275</v>
      </c>
      <c r="B7535" s="153" t="str">
        <f>IFERROR(VLOOKUP(Proc[[#This Row],[App]],Table2[],3,0),"open")</f>
        <v>ok</v>
      </c>
      <c r="C7535" s="151" t="s">
        <v>369</v>
      </c>
      <c r="D7535" s="152" t="s">
        <v>10307</v>
      </c>
      <c r="E7535" s="152" t="s">
        <v>7285</v>
      </c>
      <c r="F7535" s="153" t="s">
        <v>7285</v>
      </c>
      <c r="G7535" s="151" t="s">
        <v>406</v>
      </c>
      <c r="H7535" s="150" t="str">
        <f>IF(Proc[[#This Row],[type]]="LFF (MDG-F)",MID(Proc[[#This Row],[Obj]],13,10),"")</f>
        <v>DE04TLD052</v>
      </c>
      <c r="I7535" s="152"/>
      <c r="J7535" s="150" t="b">
        <f>Proc[[#This Row],[Requested]]=Proc[[#This Row],[CurrentParent]]</f>
        <v>1</v>
      </c>
      <c r="K7535" s="153" t="str">
        <f>IF(Proc[[#This Row],[Author]]="Marcela Urrego",VLOOKUP(LEFT(Proc[[#This Row],[Requested]],1),Table3[#All],2,0),VLOOKUP(Proc[[#This Row],[Author]],Table4[],2,0))</f>
        <v>EL</v>
      </c>
      <c r="L7535" s="150" t="s">
        <v>7174</v>
      </c>
      <c r="M7535" s="140">
        <v>46073</v>
      </c>
      <c r="N7535" s="140"/>
      <c r="O7535" s="140"/>
      <c r="P7535" s="140" t="str">
        <f ca="1">IF(Proc[[#This Row],[DaysAgeing]]&gt;5,"yep","on track")</f>
        <v>yep</v>
      </c>
      <c r="Q7535" s="2">
        <f ca="1">IF(Proc[[#This Row],[DateClosed]]="",ABS(NETWORKDAYS(Proc[[#This Row],[DateOpened]],TODAY()))-1,ABS(NETWORKDAYS(Proc[[#This Row],[DateOpened]],Proc[[#This Row],[DateClosed]]))-1)</f>
        <v>30</v>
      </c>
      <c r="R7535" s="140" t="s">
        <v>4125</v>
      </c>
      <c r="S7535" s="150"/>
      <c r="T7535" s="153">
        <v>7534</v>
      </c>
    </row>
    <row r="7536" spans="1:20" hidden="1">
      <c r="A7536" s="151" t="s">
        <v>7275</v>
      </c>
      <c r="B7536" s="153" t="str">
        <f>IFERROR(VLOOKUP(Proc[[#This Row],[App]],Table2[],3,0),"open")</f>
        <v>ok</v>
      </c>
      <c r="C7536" s="151" t="s">
        <v>369</v>
      </c>
      <c r="D7536" s="152" t="s">
        <v>10308</v>
      </c>
      <c r="E7536" s="152" t="s">
        <v>7285</v>
      </c>
      <c r="F7536" s="153" t="s">
        <v>7285</v>
      </c>
      <c r="G7536" s="151" t="s">
        <v>406</v>
      </c>
      <c r="H7536" s="150" t="str">
        <f>IF(Proc[[#This Row],[type]]="LFF (MDG-F)",MID(Proc[[#This Row],[Obj]],13,10),"")</f>
        <v>DE04TLD053</v>
      </c>
      <c r="I7536" s="152"/>
      <c r="J7536" s="150" t="b">
        <f>Proc[[#This Row],[Requested]]=Proc[[#This Row],[CurrentParent]]</f>
        <v>1</v>
      </c>
      <c r="K7536" s="153" t="str">
        <f>IF(Proc[[#This Row],[Author]]="Marcela Urrego",VLOOKUP(LEFT(Proc[[#This Row],[Requested]],1),Table3[#All],2,0),VLOOKUP(Proc[[#This Row],[Author]],Table4[],2,0))</f>
        <v>EL</v>
      </c>
      <c r="L7536" s="150" t="s">
        <v>7174</v>
      </c>
      <c r="M7536" s="140">
        <v>46073</v>
      </c>
      <c r="N7536" s="140"/>
      <c r="O7536" s="140"/>
      <c r="P7536" s="140" t="str">
        <f ca="1">IF(Proc[[#This Row],[DaysAgeing]]&gt;5,"yep","on track")</f>
        <v>yep</v>
      </c>
      <c r="Q7536" s="2">
        <f ca="1">IF(Proc[[#This Row],[DateClosed]]="",ABS(NETWORKDAYS(Proc[[#This Row],[DateOpened]],TODAY()))-1,ABS(NETWORKDAYS(Proc[[#This Row],[DateOpened]],Proc[[#This Row],[DateClosed]]))-1)</f>
        <v>30</v>
      </c>
      <c r="R7536" s="140" t="s">
        <v>4125</v>
      </c>
      <c r="S7536" s="150"/>
      <c r="T7536" s="153">
        <v>7535</v>
      </c>
    </row>
    <row r="7537" spans="1:20" hidden="1">
      <c r="A7537" s="151" t="s">
        <v>7275</v>
      </c>
      <c r="B7537" s="153" t="str">
        <f>IFERROR(VLOOKUP(Proc[[#This Row],[App]],Table2[],3,0),"open")</f>
        <v>ok</v>
      </c>
      <c r="C7537" s="151" t="s">
        <v>369</v>
      </c>
      <c r="D7537" s="152" t="s">
        <v>10309</v>
      </c>
      <c r="E7537" s="152" t="s">
        <v>7286</v>
      </c>
      <c r="F7537" s="153" t="s">
        <v>7286</v>
      </c>
      <c r="G7537" s="151" t="s">
        <v>406</v>
      </c>
      <c r="H7537" s="150" t="str">
        <f>IF(Proc[[#This Row],[type]]="LFF (MDG-F)",MID(Proc[[#This Row],[Obj]],13,10),"")</f>
        <v>DE04TLD060</v>
      </c>
      <c r="I7537" s="152"/>
      <c r="J7537" s="150" t="b">
        <f>Proc[[#This Row],[Requested]]=Proc[[#This Row],[CurrentParent]]</f>
        <v>1</v>
      </c>
      <c r="K7537" s="153" t="str">
        <f>IF(Proc[[#This Row],[Author]]="Marcela Urrego",VLOOKUP(LEFT(Proc[[#This Row],[Requested]],1),Table3[#All],2,0),VLOOKUP(Proc[[#This Row],[Author]],Table4[],2,0))</f>
        <v>EL</v>
      </c>
      <c r="L7537" s="150" t="s">
        <v>7174</v>
      </c>
      <c r="M7537" s="140">
        <v>46073</v>
      </c>
      <c r="N7537" s="140"/>
      <c r="O7537" s="140"/>
      <c r="P7537" s="140" t="str">
        <f ca="1">IF(Proc[[#This Row],[DaysAgeing]]&gt;5,"yep","on track")</f>
        <v>yep</v>
      </c>
      <c r="Q7537" s="2">
        <f ca="1">IF(Proc[[#This Row],[DateClosed]]="",ABS(NETWORKDAYS(Proc[[#This Row],[DateOpened]],TODAY()))-1,ABS(NETWORKDAYS(Proc[[#This Row],[DateOpened]],Proc[[#This Row],[DateClosed]]))-1)</f>
        <v>30</v>
      </c>
      <c r="R7537" s="140" t="s">
        <v>4125</v>
      </c>
      <c r="S7537" s="150"/>
      <c r="T7537" s="153">
        <v>7536</v>
      </c>
    </row>
    <row r="7538" spans="1:20" hidden="1">
      <c r="A7538" s="151" t="s">
        <v>7275</v>
      </c>
      <c r="B7538" s="153" t="str">
        <f>IFERROR(VLOOKUP(Proc[[#This Row],[App]],Table2[],3,0),"open")</f>
        <v>ok</v>
      </c>
      <c r="C7538" s="151" t="s">
        <v>369</v>
      </c>
      <c r="D7538" s="152" t="s">
        <v>10310</v>
      </c>
      <c r="E7538" s="152" t="s">
        <v>7285</v>
      </c>
      <c r="F7538" s="153" t="s">
        <v>7285</v>
      </c>
      <c r="G7538" s="151" t="s">
        <v>406</v>
      </c>
      <c r="H7538" s="150" t="str">
        <f>IF(Proc[[#This Row],[type]]="LFF (MDG-F)",MID(Proc[[#This Row],[Obj]],13,10),"")</f>
        <v>DE10PLD000</v>
      </c>
      <c r="I7538" s="152"/>
      <c r="J7538" s="150" t="b">
        <f>Proc[[#This Row],[Requested]]=Proc[[#This Row],[CurrentParent]]</f>
        <v>1</v>
      </c>
      <c r="K7538" s="153" t="str">
        <f>IF(Proc[[#This Row],[Author]]="Marcela Urrego",VLOOKUP(LEFT(Proc[[#This Row],[Requested]],1),Table3[#All],2,0),VLOOKUP(Proc[[#This Row],[Author]],Table4[],2,0))</f>
        <v>EL</v>
      </c>
      <c r="L7538" s="150" t="s">
        <v>7174</v>
      </c>
      <c r="M7538" s="140">
        <v>46073</v>
      </c>
      <c r="N7538" s="140"/>
      <c r="O7538" s="140"/>
      <c r="P7538" s="140" t="str">
        <f ca="1">IF(Proc[[#This Row],[DaysAgeing]]&gt;5,"yep","on track")</f>
        <v>yep</v>
      </c>
      <c r="Q7538" s="2">
        <f ca="1">IF(Proc[[#This Row],[DateClosed]]="",ABS(NETWORKDAYS(Proc[[#This Row],[DateOpened]],TODAY()))-1,ABS(NETWORKDAYS(Proc[[#This Row],[DateOpened]],Proc[[#This Row],[DateClosed]]))-1)</f>
        <v>30</v>
      </c>
      <c r="R7538" s="140" t="s">
        <v>4125</v>
      </c>
      <c r="S7538" s="150"/>
      <c r="T7538" s="153">
        <v>7537</v>
      </c>
    </row>
    <row r="7539" spans="1:20" hidden="1">
      <c r="A7539" s="151" t="s">
        <v>7275</v>
      </c>
      <c r="B7539" s="153" t="str">
        <f>IFERROR(VLOOKUP(Proc[[#This Row],[App]],Table2[],3,0),"open")</f>
        <v>ok</v>
      </c>
      <c r="C7539" s="151" t="s">
        <v>369</v>
      </c>
      <c r="D7539" s="152" t="s">
        <v>10311</v>
      </c>
      <c r="E7539" s="152" t="s">
        <v>7285</v>
      </c>
      <c r="F7539" s="150" t="s">
        <v>7285</v>
      </c>
      <c r="G7539" s="151" t="s">
        <v>406</v>
      </c>
      <c r="H7539" s="150" t="str">
        <f>IF(Proc[[#This Row],[type]]="LFF (MDG-F)",MID(Proc[[#This Row],[Obj]],13,10),"")</f>
        <v>DE10PLD011</v>
      </c>
      <c r="I7539" s="152"/>
      <c r="J7539" s="150" t="b">
        <f>Proc[[#This Row],[Requested]]=Proc[[#This Row],[CurrentParent]]</f>
        <v>1</v>
      </c>
      <c r="K7539" s="153" t="str">
        <f>IF(Proc[[#This Row],[Author]]="Marcela Urrego",VLOOKUP(LEFT(Proc[[#This Row],[Requested]],1),Table3[#All],2,0),VLOOKUP(Proc[[#This Row],[Author]],Table4[],2,0))</f>
        <v>EL</v>
      </c>
      <c r="L7539" s="150" t="s">
        <v>7174</v>
      </c>
      <c r="M7539" s="140">
        <v>46073</v>
      </c>
      <c r="N7539" s="140"/>
      <c r="O7539" s="140"/>
      <c r="P7539" s="140" t="str">
        <f ca="1">IF(Proc[[#This Row],[DaysAgeing]]&gt;5,"yep","on track")</f>
        <v>yep</v>
      </c>
      <c r="Q7539" s="2">
        <f ca="1">IF(Proc[[#This Row],[DateClosed]]="",ABS(NETWORKDAYS(Proc[[#This Row],[DateOpened]],TODAY()))-1,ABS(NETWORKDAYS(Proc[[#This Row],[DateOpened]],Proc[[#This Row],[DateClosed]]))-1)</f>
        <v>30</v>
      </c>
      <c r="R7539" s="140" t="s">
        <v>4125</v>
      </c>
      <c r="S7539" s="150"/>
      <c r="T7539" s="153">
        <v>7538</v>
      </c>
    </row>
    <row r="7540" spans="1:20" hidden="1">
      <c r="A7540" s="151" t="s">
        <v>7275</v>
      </c>
      <c r="B7540" s="153" t="str">
        <f>IFERROR(VLOOKUP(Proc[[#This Row],[App]],Table2[],3,0),"open")</f>
        <v>ok</v>
      </c>
      <c r="C7540" s="151" t="s">
        <v>369</v>
      </c>
      <c r="D7540" s="152" t="s">
        <v>10312</v>
      </c>
      <c r="E7540" s="152" t="s">
        <v>7285</v>
      </c>
      <c r="F7540" s="150" t="s">
        <v>7285</v>
      </c>
      <c r="G7540" s="151" t="s">
        <v>406</v>
      </c>
      <c r="H7540" s="150" t="str">
        <f>IF(Proc[[#This Row],[type]]="LFF (MDG-F)",MID(Proc[[#This Row],[Obj]],13,10),"")</f>
        <v>DE10PLD100</v>
      </c>
      <c r="I7540" s="152"/>
      <c r="J7540" s="150" t="b">
        <f>Proc[[#This Row],[Requested]]=Proc[[#This Row],[CurrentParent]]</f>
        <v>1</v>
      </c>
      <c r="K7540" s="153" t="str">
        <f>IF(Proc[[#This Row],[Author]]="Marcela Urrego",VLOOKUP(LEFT(Proc[[#This Row],[Requested]],1),Table3[#All],2,0),VLOOKUP(Proc[[#This Row],[Author]],Table4[],2,0))</f>
        <v>EL</v>
      </c>
      <c r="L7540" s="150" t="s">
        <v>7174</v>
      </c>
      <c r="M7540" s="140">
        <v>46073</v>
      </c>
      <c r="N7540" s="140"/>
      <c r="O7540" s="140"/>
      <c r="P7540" s="140" t="str">
        <f ca="1">IF(Proc[[#This Row],[DaysAgeing]]&gt;5,"yep","on track")</f>
        <v>yep</v>
      </c>
      <c r="Q7540" s="2">
        <f ca="1">IF(Proc[[#This Row],[DateClosed]]="",ABS(NETWORKDAYS(Proc[[#This Row],[DateOpened]],TODAY()))-1,ABS(NETWORKDAYS(Proc[[#This Row],[DateOpened]],Proc[[#This Row],[DateClosed]]))-1)</f>
        <v>30</v>
      </c>
      <c r="R7540" s="140" t="s">
        <v>4125</v>
      </c>
      <c r="S7540" s="150"/>
      <c r="T7540" s="153">
        <v>7539</v>
      </c>
    </row>
    <row r="7541" spans="1:20" hidden="1">
      <c r="A7541" s="151" t="s">
        <v>7275</v>
      </c>
      <c r="B7541" s="153" t="str">
        <f>IFERROR(VLOOKUP(Proc[[#This Row],[App]],Table2[],3,0),"open")</f>
        <v>ok</v>
      </c>
      <c r="C7541" s="151" t="s">
        <v>369</v>
      </c>
      <c r="D7541" s="152" t="s">
        <v>10313</v>
      </c>
      <c r="E7541" s="152" t="s">
        <v>7286</v>
      </c>
      <c r="F7541" s="153" t="s">
        <v>7286</v>
      </c>
      <c r="G7541" s="151" t="s">
        <v>406</v>
      </c>
      <c r="H7541" s="150" t="str">
        <f>IF(Proc[[#This Row],[type]]="LFF (MDG-F)",MID(Proc[[#This Row],[Obj]],13,10),"")</f>
        <v>DE10PLDC10</v>
      </c>
      <c r="I7541" s="152"/>
      <c r="J7541" s="150" t="b">
        <f>Proc[[#This Row],[Requested]]=Proc[[#This Row],[CurrentParent]]</f>
        <v>1</v>
      </c>
      <c r="K7541" s="153" t="str">
        <f>IF(Proc[[#This Row],[Author]]="Marcela Urrego",VLOOKUP(LEFT(Proc[[#This Row],[Requested]],1),Table3[#All],2,0),VLOOKUP(Proc[[#This Row],[Author]],Table4[],2,0))</f>
        <v>EL</v>
      </c>
      <c r="L7541" s="150" t="s">
        <v>7174</v>
      </c>
      <c r="M7541" s="140">
        <v>46073</v>
      </c>
      <c r="N7541" s="140"/>
      <c r="O7541" s="140"/>
      <c r="P7541" s="140" t="str">
        <f ca="1">IF(Proc[[#This Row],[DaysAgeing]]&gt;5,"yep","on track")</f>
        <v>yep</v>
      </c>
      <c r="Q7541" s="2">
        <f ca="1">IF(Proc[[#This Row],[DateClosed]]="",ABS(NETWORKDAYS(Proc[[#This Row],[DateOpened]],TODAY()))-1,ABS(NETWORKDAYS(Proc[[#This Row],[DateOpened]],Proc[[#This Row],[DateClosed]]))-1)</f>
        <v>30</v>
      </c>
      <c r="R7541" s="140" t="s">
        <v>4125</v>
      </c>
      <c r="S7541" s="150"/>
      <c r="T7541" s="153">
        <v>7540</v>
      </c>
    </row>
    <row r="7542" spans="1:20" hidden="1">
      <c r="A7542" s="151" t="s">
        <v>7275</v>
      </c>
      <c r="B7542" s="153" t="str">
        <f>IFERROR(VLOOKUP(Proc[[#This Row],[App]],Table2[],3,0),"open")</f>
        <v>ok</v>
      </c>
      <c r="C7542" s="151" t="s">
        <v>369</v>
      </c>
      <c r="D7542" s="152" t="s">
        <v>10314</v>
      </c>
      <c r="E7542" s="152" t="s">
        <v>7285</v>
      </c>
      <c r="F7542" s="153" t="s">
        <v>7285</v>
      </c>
      <c r="G7542" t="s">
        <v>400</v>
      </c>
      <c r="H7542" s="150" t="str">
        <f>IF(Proc[[#This Row],[type]]="LFF (MDG-F)",MID(Proc[[#This Row],[Obj]],13,10),"")</f>
        <v/>
      </c>
      <c r="I7542" s="152"/>
      <c r="J7542" s="150" t="b">
        <f>Proc[[#This Row],[Requested]]=Proc[[#This Row],[CurrentParent]]</f>
        <v>1</v>
      </c>
      <c r="K7542" s="153" t="str">
        <f>IF(Proc[[#This Row],[Author]]="Marcela Urrego",VLOOKUP(LEFT(Proc[[#This Row],[Requested]],1),Table3[#All],2,0),VLOOKUP(Proc[[#This Row],[Author]],Table4[],2,0))</f>
        <v>EL</v>
      </c>
      <c r="L7542" s="150" t="s">
        <v>7174</v>
      </c>
      <c r="M7542" s="140">
        <v>46073</v>
      </c>
      <c r="N7542" s="140"/>
      <c r="O7542" s="140"/>
      <c r="P7542" s="140" t="str">
        <f ca="1">IF(Proc[[#This Row],[DaysAgeing]]&gt;5,"yep","on track")</f>
        <v>yep</v>
      </c>
      <c r="Q7542" s="2">
        <f ca="1">IF(Proc[[#This Row],[DateClosed]]="",ABS(NETWORKDAYS(Proc[[#This Row],[DateOpened]],TODAY()))-1,ABS(NETWORKDAYS(Proc[[#This Row],[DateOpened]],Proc[[#This Row],[DateClosed]]))-1)</f>
        <v>30</v>
      </c>
      <c r="R7542" s="140" t="s">
        <v>4125</v>
      </c>
      <c r="S7542" s="150"/>
      <c r="T7542" s="153">
        <v>7541</v>
      </c>
    </row>
    <row r="7543" spans="1:20" hidden="1">
      <c r="A7543" s="151" t="s">
        <v>7275</v>
      </c>
      <c r="B7543" s="153" t="str">
        <f>IFERROR(VLOOKUP(Proc[[#This Row],[App]],Table2[],3,0),"open")</f>
        <v>ok</v>
      </c>
      <c r="C7543" s="151" t="s">
        <v>369</v>
      </c>
      <c r="D7543" s="152" t="s">
        <v>10315</v>
      </c>
      <c r="E7543" s="152" t="s">
        <v>7285</v>
      </c>
      <c r="F7543" s="153" t="s">
        <v>7285</v>
      </c>
      <c r="G7543" s="151" t="s">
        <v>406</v>
      </c>
      <c r="H7543" s="150" t="str">
        <f>IF(Proc[[#This Row],[type]]="LFF (MDG-F)",MID(Proc[[#This Row],[Obj]],13,10),"")</f>
        <v>DE04TLD011</v>
      </c>
      <c r="I7543" s="152"/>
      <c r="J7543" s="150" t="b">
        <f>Proc[[#This Row],[Requested]]=Proc[[#This Row],[CurrentParent]]</f>
        <v>1</v>
      </c>
      <c r="K7543" s="153" t="str">
        <f>IF(Proc[[#This Row],[Author]]="Marcela Urrego",VLOOKUP(LEFT(Proc[[#This Row],[Requested]],1),Table3[#All],2,0),VLOOKUP(Proc[[#This Row],[Author]],Table4[],2,0))</f>
        <v>EL</v>
      </c>
      <c r="L7543" s="150" t="s">
        <v>7174</v>
      </c>
      <c r="M7543" s="140">
        <v>46073</v>
      </c>
      <c r="N7543" s="140"/>
      <c r="O7543" s="140"/>
      <c r="P7543" s="140" t="str">
        <f ca="1">IF(Proc[[#This Row],[DaysAgeing]]&gt;5,"yep","on track")</f>
        <v>yep</v>
      </c>
      <c r="Q7543" s="2">
        <f ca="1">IF(Proc[[#This Row],[DateClosed]]="",ABS(NETWORKDAYS(Proc[[#This Row],[DateOpened]],TODAY()))-1,ABS(NETWORKDAYS(Proc[[#This Row],[DateOpened]],Proc[[#This Row],[DateClosed]]))-1)</f>
        <v>30</v>
      </c>
      <c r="R7543" s="140" t="s">
        <v>4125</v>
      </c>
      <c r="S7543" s="150"/>
      <c r="T7543" s="153">
        <v>7542</v>
      </c>
    </row>
    <row r="7544" spans="1:20" hidden="1">
      <c r="A7544" s="151" t="s">
        <v>7275</v>
      </c>
      <c r="B7544" s="153" t="str">
        <f>IFERROR(VLOOKUP(Proc[[#This Row],[App]],Table2[],3,0),"open")</f>
        <v>ok</v>
      </c>
      <c r="C7544" s="151" t="s">
        <v>377</v>
      </c>
      <c r="D7544" s="152" t="s">
        <v>10316</v>
      </c>
      <c r="E7544" s="152" t="s">
        <v>7287</v>
      </c>
      <c r="F7544" s="153"/>
      <c r="G7544" s="151" t="s">
        <v>400</v>
      </c>
      <c r="H7544" s="150" t="str">
        <f>IF(Proc[[#This Row],[type]]="LFF (MDG-F)",MID(Proc[[#This Row],[Obj]],13,10),"")</f>
        <v/>
      </c>
      <c r="I7544" s="152"/>
      <c r="J7544" s="150" t="b">
        <f>Proc[[#This Row],[Requested]]=Proc[[#This Row],[CurrentParent]]</f>
        <v>0</v>
      </c>
      <c r="K7544" s="153" t="str">
        <f>IF(Proc[[#This Row],[Author]]="Marcela Urrego",VLOOKUP(LEFT(Proc[[#This Row],[Requested]],1),Table3[#All],2,0),VLOOKUP(Proc[[#This Row],[Author]],Table4[],2,0))</f>
        <v>EL</v>
      </c>
      <c r="L7544" s="150" t="s">
        <v>7174</v>
      </c>
      <c r="M7544" s="140">
        <v>46073</v>
      </c>
      <c r="N7544" s="140"/>
      <c r="O7544" s="140"/>
      <c r="P7544" s="140" t="str">
        <f ca="1">IF(Proc[[#This Row],[DaysAgeing]]&gt;5,"yep","on track")</f>
        <v>yep</v>
      </c>
      <c r="Q7544" s="2">
        <f ca="1">IF(Proc[[#This Row],[DateClosed]]="",ABS(NETWORKDAYS(Proc[[#This Row],[DateOpened]],TODAY()))-1,ABS(NETWORKDAYS(Proc[[#This Row],[DateOpened]],Proc[[#This Row],[DateClosed]]))-1)</f>
        <v>30</v>
      </c>
      <c r="R7544" s="140" t="s">
        <v>4125</v>
      </c>
      <c r="S7544" s="150"/>
      <c r="T7544" s="153">
        <v>7543</v>
      </c>
    </row>
    <row r="7545" spans="1:20" hidden="1">
      <c r="A7545" s="151" t="s">
        <v>7275</v>
      </c>
      <c r="B7545" s="153" t="str">
        <f>IFERROR(VLOOKUP(Proc[[#This Row],[App]],Table2[],3,0),"open")</f>
        <v>ok</v>
      </c>
      <c r="C7545" s="151" t="s">
        <v>377</v>
      </c>
      <c r="D7545" s="152" t="s">
        <v>7276</v>
      </c>
      <c r="E7545" s="152" t="s">
        <v>7287</v>
      </c>
      <c r="F7545" s="153"/>
      <c r="G7545" s="151" t="s">
        <v>406</v>
      </c>
      <c r="H7545" s="150" t="str">
        <f>IF(Proc[[#This Row],[type]]="LFF (MDG-F)",MID(Proc[[#This Row],[Obj]],13,10),"")</f>
        <v>E04TLD011_</v>
      </c>
      <c r="I7545" s="152"/>
      <c r="J7545" s="150" t="b">
        <f>Proc[[#This Row],[Requested]]=Proc[[#This Row],[CurrentParent]]</f>
        <v>0</v>
      </c>
      <c r="K7545" s="153" t="str">
        <f>IF(Proc[[#This Row],[Author]]="Marcela Urrego",VLOOKUP(LEFT(Proc[[#This Row],[Requested]],1),Table3[#All],2,0),VLOOKUP(Proc[[#This Row],[Author]],Table4[],2,0))</f>
        <v>EL</v>
      </c>
      <c r="L7545" s="150" t="s">
        <v>7174</v>
      </c>
      <c r="M7545" s="140">
        <v>46073</v>
      </c>
      <c r="N7545" s="140"/>
      <c r="O7545" s="140"/>
      <c r="P7545" s="140" t="str">
        <f ca="1">IF(Proc[[#This Row],[DaysAgeing]]&gt;5,"yep","on track")</f>
        <v>yep</v>
      </c>
      <c r="Q7545" s="2">
        <f ca="1">IF(Proc[[#This Row],[DateClosed]]="",ABS(NETWORKDAYS(Proc[[#This Row],[DateOpened]],TODAY()))-1,ABS(NETWORKDAYS(Proc[[#This Row],[DateOpened]],Proc[[#This Row],[DateClosed]]))-1)</f>
        <v>30</v>
      </c>
      <c r="R7545" s="140" t="s">
        <v>4125</v>
      </c>
      <c r="S7545" s="150"/>
      <c r="T7545" s="153">
        <v>7544</v>
      </c>
    </row>
    <row r="7546" spans="1:20" hidden="1">
      <c r="A7546" s="151" t="s">
        <v>7275</v>
      </c>
      <c r="B7546" s="153" t="str">
        <f>IFERROR(VLOOKUP(Proc[[#This Row],[App]],Table2[],3,0),"open")</f>
        <v>ok</v>
      </c>
      <c r="C7546" s="151" t="s">
        <v>377</v>
      </c>
      <c r="D7546" s="152" t="s">
        <v>10317</v>
      </c>
      <c r="E7546" s="152" t="s">
        <v>7287</v>
      </c>
      <c r="F7546" s="153"/>
      <c r="G7546" s="151" t="s">
        <v>400</v>
      </c>
      <c r="H7546" s="150" t="str">
        <f>IF(Proc[[#This Row],[type]]="LFF (MDG-F)",MID(Proc[[#This Row],[Obj]],13,10),"")</f>
        <v/>
      </c>
      <c r="I7546" s="152"/>
      <c r="J7546" s="150" t="b">
        <f>Proc[[#This Row],[Requested]]=Proc[[#This Row],[CurrentParent]]</f>
        <v>0</v>
      </c>
      <c r="K7546" s="153" t="str">
        <f>IF(Proc[[#This Row],[Author]]="Marcela Urrego",VLOOKUP(LEFT(Proc[[#This Row],[Requested]],1),Table3[#All],2,0),VLOOKUP(Proc[[#This Row],[Author]],Table4[],2,0))</f>
        <v>EL</v>
      </c>
      <c r="L7546" s="150" t="s">
        <v>7174</v>
      </c>
      <c r="M7546" s="140">
        <v>46073</v>
      </c>
      <c r="N7546" s="140"/>
      <c r="O7546" s="140"/>
      <c r="P7546" s="140" t="str">
        <f ca="1">IF(Proc[[#This Row],[DaysAgeing]]&gt;5,"yep","on track")</f>
        <v>yep</v>
      </c>
      <c r="Q7546" s="2">
        <f ca="1">IF(Proc[[#This Row],[DateClosed]]="",ABS(NETWORKDAYS(Proc[[#This Row],[DateOpened]],TODAY()))-1,ABS(NETWORKDAYS(Proc[[#This Row],[DateOpened]],Proc[[#This Row],[DateClosed]]))-1)</f>
        <v>30</v>
      </c>
      <c r="R7546" s="140" t="s">
        <v>4125</v>
      </c>
      <c r="S7546" s="150"/>
      <c r="T7546" s="153">
        <v>7545</v>
      </c>
    </row>
    <row r="7547" spans="1:20" hidden="1">
      <c r="A7547" s="151" t="s">
        <v>7275</v>
      </c>
      <c r="B7547" s="153" t="str">
        <f>IFERROR(VLOOKUP(Proc[[#This Row],[App]],Table2[],3,0),"open")</f>
        <v>ok</v>
      </c>
      <c r="C7547" s="151" t="s">
        <v>377</v>
      </c>
      <c r="D7547" s="152" t="s">
        <v>10318</v>
      </c>
      <c r="E7547" s="152" t="s">
        <v>7287</v>
      </c>
      <c r="F7547" s="153"/>
      <c r="G7547" s="151" t="s">
        <v>400</v>
      </c>
      <c r="H7547" s="150" t="str">
        <f>IF(Proc[[#This Row],[type]]="LFF (MDG-F)",MID(Proc[[#This Row],[Obj]],13,10),"")</f>
        <v/>
      </c>
      <c r="I7547" s="152"/>
      <c r="J7547" s="150" t="b">
        <f>Proc[[#This Row],[Requested]]=Proc[[#This Row],[CurrentParent]]</f>
        <v>0</v>
      </c>
      <c r="K7547" s="153" t="str">
        <f>IF(Proc[[#This Row],[Author]]="Marcela Urrego",VLOOKUP(LEFT(Proc[[#This Row],[Requested]],1),Table3[#All],2,0),VLOOKUP(Proc[[#This Row],[Author]],Table4[],2,0))</f>
        <v>EL</v>
      </c>
      <c r="L7547" s="150" t="s">
        <v>7174</v>
      </c>
      <c r="M7547" s="140">
        <v>46073</v>
      </c>
      <c r="N7547" s="140"/>
      <c r="O7547" s="140"/>
      <c r="P7547" s="140" t="str">
        <f ca="1">IF(Proc[[#This Row],[DaysAgeing]]&gt;5,"yep","on track")</f>
        <v>yep</v>
      </c>
      <c r="Q7547" s="2">
        <f ca="1">IF(Proc[[#This Row],[DateClosed]]="",ABS(NETWORKDAYS(Proc[[#This Row],[DateOpened]],TODAY()))-1,ABS(NETWORKDAYS(Proc[[#This Row],[DateOpened]],Proc[[#This Row],[DateClosed]]))-1)</f>
        <v>30</v>
      </c>
      <c r="R7547" s="140" t="s">
        <v>4125</v>
      </c>
      <c r="S7547" s="150"/>
      <c r="T7547" s="153">
        <v>7546</v>
      </c>
    </row>
    <row r="7548" spans="1:20" hidden="1">
      <c r="A7548" s="151" t="s">
        <v>7275</v>
      </c>
      <c r="B7548" s="153" t="str">
        <f>IFERROR(VLOOKUP(Proc[[#This Row],[App]],Table2[],3,0),"open")</f>
        <v>ok</v>
      </c>
      <c r="C7548" s="151" t="s">
        <v>369</v>
      </c>
      <c r="D7548" s="152" t="s">
        <v>10319</v>
      </c>
      <c r="E7548" s="152" t="s">
        <v>7288</v>
      </c>
      <c r="F7548" s="153" t="s">
        <v>7288</v>
      </c>
      <c r="G7548" s="151" t="s">
        <v>406</v>
      </c>
      <c r="H7548" s="150" t="str">
        <f>IF(Proc[[#This Row],[type]]="LFF (MDG-F)",MID(Proc[[#This Row],[Obj]],13,10),"")</f>
        <v>KR03Y0310A</v>
      </c>
      <c r="I7548" s="152"/>
      <c r="J7548" s="150" t="b">
        <f>Proc[[#This Row],[Requested]]=Proc[[#This Row],[CurrentParent]]</f>
        <v>1</v>
      </c>
      <c r="K7548" s="153" t="str">
        <f>IF(Proc[[#This Row],[Author]]="Marcela Urrego",VLOOKUP(LEFT(Proc[[#This Row],[Requested]],1),Table3[#All],2,0),VLOOKUP(Proc[[#This Row],[Author]],Table4[],2,0))</f>
        <v>EL</v>
      </c>
      <c r="L7548" s="150" t="s">
        <v>7174</v>
      </c>
      <c r="M7548" s="140">
        <v>46073</v>
      </c>
      <c r="N7548" s="140"/>
      <c r="O7548" s="140"/>
      <c r="P7548" s="140" t="str">
        <f ca="1">IF(Proc[[#This Row],[DaysAgeing]]&gt;5,"yep","on track")</f>
        <v>yep</v>
      </c>
      <c r="Q7548" s="2">
        <f ca="1">IF(Proc[[#This Row],[DateClosed]]="",ABS(NETWORKDAYS(Proc[[#This Row],[DateOpened]],TODAY()))-1,ABS(NETWORKDAYS(Proc[[#This Row],[DateOpened]],Proc[[#This Row],[DateClosed]]))-1)</f>
        <v>30</v>
      </c>
      <c r="R7548" s="140" t="s">
        <v>4125</v>
      </c>
      <c r="S7548" s="150"/>
      <c r="T7548" s="153">
        <v>7547</v>
      </c>
    </row>
    <row r="7549" spans="1:20" hidden="1">
      <c r="A7549" s="151" t="s">
        <v>7275</v>
      </c>
      <c r="B7549" s="153" t="str">
        <f>IFERROR(VLOOKUP(Proc[[#This Row],[App]],Table2[],3,0),"open")</f>
        <v>ok</v>
      </c>
      <c r="C7549" s="151" t="s">
        <v>369</v>
      </c>
      <c r="D7549" s="152" t="s">
        <v>10320</v>
      </c>
      <c r="E7549" s="152" t="s">
        <v>7288</v>
      </c>
      <c r="F7549" s="153" t="s">
        <v>7288</v>
      </c>
      <c r="G7549" s="151" t="s">
        <v>400</v>
      </c>
      <c r="H7549" s="150" t="str">
        <f>IF(Proc[[#This Row],[type]]="LFF (MDG-F)",MID(Proc[[#This Row],[Obj]],13,10),"")</f>
        <v/>
      </c>
      <c r="I7549" s="152"/>
      <c r="J7549" s="150" t="b">
        <f>Proc[[#This Row],[Requested]]=Proc[[#This Row],[CurrentParent]]</f>
        <v>1</v>
      </c>
      <c r="K7549" s="153" t="str">
        <f>IF(Proc[[#This Row],[Author]]="Marcela Urrego",VLOOKUP(LEFT(Proc[[#This Row],[Requested]],1),Table3[#All],2,0),VLOOKUP(Proc[[#This Row],[Author]],Table4[],2,0))</f>
        <v>EL</v>
      </c>
      <c r="L7549" s="150" t="s">
        <v>7174</v>
      </c>
      <c r="M7549" s="140">
        <v>46073</v>
      </c>
      <c r="N7549" s="140"/>
      <c r="O7549" s="140"/>
      <c r="P7549" s="140" t="str">
        <f ca="1">IF(Proc[[#This Row],[DaysAgeing]]&gt;5,"yep","on track")</f>
        <v>yep</v>
      </c>
      <c r="Q7549" s="2">
        <f ca="1">IF(Proc[[#This Row],[DateClosed]]="",ABS(NETWORKDAYS(Proc[[#This Row],[DateOpened]],TODAY()))-1,ABS(NETWORKDAYS(Proc[[#This Row],[DateOpened]],Proc[[#This Row],[DateClosed]]))-1)</f>
        <v>30</v>
      </c>
      <c r="R7549" s="140" t="s">
        <v>4125</v>
      </c>
      <c r="S7549" s="150"/>
      <c r="T7549" s="153">
        <v>7548</v>
      </c>
    </row>
    <row r="7550" spans="1:20" hidden="1">
      <c r="A7550" s="151" t="s">
        <v>7275</v>
      </c>
      <c r="B7550" s="153" t="str">
        <f>IFERROR(VLOOKUP(Proc[[#This Row],[App]],Table2[],3,0),"open")</f>
        <v>ok</v>
      </c>
      <c r="C7550" s="151" t="s">
        <v>369</v>
      </c>
      <c r="D7550" s="152" t="s">
        <v>10321</v>
      </c>
      <c r="E7550" s="152" t="s">
        <v>7288</v>
      </c>
      <c r="F7550" s="153" t="s">
        <v>7288</v>
      </c>
      <c r="G7550" s="151" t="s">
        <v>400</v>
      </c>
      <c r="H7550" s="150" t="str">
        <f>IF(Proc[[#This Row],[type]]="LFF (MDG-F)",MID(Proc[[#This Row],[Obj]],13,10),"")</f>
        <v/>
      </c>
      <c r="I7550" s="152"/>
      <c r="J7550" s="150" t="b">
        <f>Proc[[#This Row],[Requested]]=Proc[[#This Row],[CurrentParent]]</f>
        <v>1</v>
      </c>
      <c r="K7550" s="153" t="str">
        <f>IF(Proc[[#This Row],[Author]]="Marcela Urrego",VLOOKUP(LEFT(Proc[[#This Row],[Requested]],1),Table3[#All],2,0),VLOOKUP(Proc[[#This Row],[Author]],Table4[],2,0))</f>
        <v>EL</v>
      </c>
      <c r="L7550" s="150" t="s">
        <v>7174</v>
      </c>
      <c r="M7550" s="140">
        <v>46073</v>
      </c>
      <c r="N7550" s="140"/>
      <c r="O7550" s="140"/>
      <c r="P7550" s="140" t="str">
        <f ca="1">IF(Proc[[#This Row],[DaysAgeing]]&gt;5,"yep","on track")</f>
        <v>yep</v>
      </c>
      <c r="Q7550" s="2">
        <f ca="1">IF(Proc[[#This Row],[DateClosed]]="",ABS(NETWORKDAYS(Proc[[#This Row],[DateOpened]],TODAY()))-1,ABS(NETWORKDAYS(Proc[[#This Row],[DateOpened]],Proc[[#This Row],[DateClosed]]))-1)</f>
        <v>30</v>
      </c>
      <c r="R7550" s="140" t="s">
        <v>4125</v>
      </c>
      <c r="S7550" s="150"/>
      <c r="T7550" s="153">
        <v>7549</v>
      </c>
    </row>
    <row r="7551" spans="1:20" hidden="1">
      <c r="A7551" s="151" t="s">
        <v>7275</v>
      </c>
      <c r="B7551" s="153" t="str">
        <f>IFERROR(VLOOKUP(Proc[[#This Row],[App]],Table2[],3,0),"open")</f>
        <v>ok</v>
      </c>
      <c r="C7551" s="151" t="s">
        <v>369</v>
      </c>
      <c r="D7551" s="152" t="s">
        <v>10322</v>
      </c>
      <c r="E7551" s="152" t="s">
        <v>7288</v>
      </c>
      <c r="F7551" s="153" t="s">
        <v>7288</v>
      </c>
      <c r="G7551" s="151" t="s">
        <v>400</v>
      </c>
      <c r="H7551" s="150" t="str">
        <f>IF(Proc[[#This Row],[type]]="LFF (MDG-F)",MID(Proc[[#This Row],[Obj]],13,10),"")</f>
        <v/>
      </c>
      <c r="I7551" s="152"/>
      <c r="J7551" s="150" t="b">
        <f>Proc[[#This Row],[Requested]]=Proc[[#This Row],[CurrentParent]]</f>
        <v>1</v>
      </c>
      <c r="K7551" s="153" t="str">
        <f>IF(Proc[[#This Row],[Author]]="Marcela Urrego",VLOOKUP(LEFT(Proc[[#This Row],[Requested]],1),Table3[#All],2,0),VLOOKUP(Proc[[#This Row],[Author]],Table4[],2,0))</f>
        <v>EL</v>
      </c>
      <c r="L7551" s="150" t="s">
        <v>7174</v>
      </c>
      <c r="M7551" s="140">
        <v>46073</v>
      </c>
      <c r="N7551" s="140"/>
      <c r="O7551" s="140"/>
      <c r="P7551" s="140" t="str">
        <f ca="1">IF(Proc[[#This Row],[DaysAgeing]]&gt;5,"yep","on track")</f>
        <v>yep</v>
      </c>
      <c r="Q7551" s="2">
        <f ca="1">IF(Proc[[#This Row],[DateClosed]]="",ABS(NETWORKDAYS(Proc[[#This Row],[DateOpened]],TODAY()))-1,ABS(NETWORKDAYS(Proc[[#This Row],[DateOpened]],Proc[[#This Row],[DateClosed]]))-1)</f>
        <v>30</v>
      </c>
      <c r="R7551" s="140" t="s">
        <v>4125</v>
      </c>
      <c r="S7551" s="150"/>
      <c r="T7551" s="153">
        <v>7550</v>
      </c>
    </row>
    <row r="7552" spans="1:20" hidden="1">
      <c r="A7552" s="151" t="s">
        <v>7275</v>
      </c>
      <c r="B7552" s="153" t="str">
        <f>IFERROR(VLOOKUP(Proc[[#This Row],[App]],Table2[],3,0),"open")</f>
        <v>ok</v>
      </c>
      <c r="C7552" s="151" t="s">
        <v>369</v>
      </c>
      <c r="D7552" s="152" t="s">
        <v>10323</v>
      </c>
      <c r="E7552" s="152" t="s">
        <v>7288</v>
      </c>
      <c r="F7552" s="153" t="s">
        <v>7288</v>
      </c>
      <c r="G7552" s="151" t="s">
        <v>406</v>
      </c>
      <c r="H7552" s="150" t="str">
        <f>IF(Proc[[#This Row],[type]]="LFF (MDG-F)",MID(Proc[[#This Row],[Obj]],13,10),"")</f>
        <v>CN01Y0310A</v>
      </c>
      <c r="I7552" s="152"/>
      <c r="J7552" s="150" t="b">
        <f>Proc[[#This Row],[Requested]]=Proc[[#This Row],[CurrentParent]]</f>
        <v>1</v>
      </c>
      <c r="K7552" s="153" t="str">
        <f>IF(Proc[[#This Row],[Author]]="Marcela Urrego",VLOOKUP(LEFT(Proc[[#This Row],[Requested]],1),Table3[#All],2,0),VLOOKUP(Proc[[#This Row],[Author]],Table4[],2,0))</f>
        <v>EL</v>
      </c>
      <c r="L7552" s="150" t="s">
        <v>7174</v>
      </c>
      <c r="M7552" s="140">
        <v>46073</v>
      </c>
      <c r="N7552" s="140"/>
      <c r="O7552" s="140"/>
      <c r="P7552" s="140" t="str">
        <f ca="1">IF(Proc[[#This Row],[DaysAgeing]]&gt;5,"yep","on track")</f>
        <v>yep</v>
      </c>
      <c r="Q7552" s="2">
        <f ca="1">IF(Proc[[#This Row],[DateClosed]]="",ABS(NETWORKDAYS(Proc[[#This Row],[DateOpened]],TODAY()))-1,ABS(NETWORKDAYS(Proc[[#This Row],[DateOpened]],Proc[[#This Row],[DateClosed]]))-1)</f>
        <v>30</v>
      </c>
      <c r="R7552" s="140" t="s">
        <v>4125</v>
      </c>
      <c r="S7552" s="150"/>
      <c r="T7552" s="153">
        <v>7551</v>
      </c>
    </row>
    <row r="7553" spans="1:20" hidden="1">
      <c r="A7553" s="151" t="s">
        <v>7275</v>
      </c>
      <c r="B7553" s="153" t="str">
        <f>IFERROR(VLOOKUP(Proc[[#This Row],[App]],Table2[],3,0),"open")</f>
        <v>ok</v>
      </c>
      <c r="C7553" s="151" t="s">
        <v>369</v>
      </c>
      <c r="D7553" s="152" t="s">
        <v>10324</v>
      </c>
      <c r="E7553" s="152" t="s">
        <v>7288</v>
      </c>
      <c r="F7553" s="153" t="s">
        <v>7288</v>
      </c>
      <c r="G7553" s="151" t="s">
        <v>406</v>
      </c>
      <c r="H7553" s="150" t="str">
        <f>IF(Proc[[#This Row],[type]]="LFF (MDG-F)",MID(Proc[[#This Row],[Obj]],13,10),"")</f>
        <v>CN02Y0310A</v>
      </c>
      <c r="I7553" s="152"/>
      <c r="J7553" s="150" t="b">
        <f>Proc[[#This Row],[Requested]]=Proc[[#This Row],[CurrentParent]]</f>
        <v>1</v>
      </c>
      <c r="K7553" s="153" t="str">
        <f>IF(Proc[[#This Row],[Author]]="Marcela Urrego",VLOOKUP(LEFT(Proc[[#This Row],[Requested]],1),Table3[#All],2,0),VLOOKUP(Proc[[#This Row],[Author]],Table4[],2,0))</f>
        <v>EL</v>
      </c>
      <c r="L7553" s="150" t="s">
        <v>7174</v>
      </c>
      <c r="M7553" s="140">
        <v>46073</v>
      </c>
      <c r="N7553" s="140"/>
      <c r="O7553" s="140"/>
      <c r="P7553" s="140" t="str">
        <f ca="1">IF(Proc[[#This Row],[DaysAgeing]]&gt;5,"yep","on track")</f>
        <v>yep</v>
      </c>
      <c r="Q7553" s="2">
        <f ca="1">IF(Proc[[#This Row],[DateClosed]]="",ABS(NETWORKDAYS(Proc[[#This Row],[DateOpened]],TODAY()))-1,ABS(NETWORKDAYS(Proc[[#This Row],[DateOpened]],Proc[[#This Row],[DateClosed]]))-1)</f>
        <v>30</v>
      </c>
      <c r="R7553" s="140" t="s">
        <v>4125</v>
      </c>
      <c r="S7553" s="150"/>
      <c r="T7553" s="153">
        <v>7552</v>
      </c>
    </row>
    <row r="7554" spans="1:20" hidden="1">
      <c r="A7554" s="151" t="s">
        <v>7275</v>
      </c>
      <c r="B7554" s="153" t="str">
        <f>IFERROR(VLOOKUP(Proc[[#This Row],[App]],Table2[],3,0),"open")</f>
        <v>ok</v>
      </c>
      <c r="C7554" s="151" t="s">
        <v>369</v>
      </c>
      <c r="D7554" s="152" t="s">
        <v>10325</v>
      </c>
      <c r="E7554" s="152" t="s">
        <v>7288</v>
      </c>
      <c r="F7554" s="153" t="s">
        <v>7288</v>
      </c>
      <c r="G7554" s="151" t="s">
        <v>406</v>
      </c>
      <c r="H7554" s="150" t="str">
        <f>IF(Proc[[#This Row],[type]]="LFF (MDG-F)",MID(Proc[[#This Row],[Obj]],13,10),"")</f>
        <v>DE04Y0310A</v>
      </c>
      <c r="I7554" s="152"/>
      <c r="J7554" s="150" t="b">
        <f>Proc[[#This Row],[Requested]]=Proc[[#This Row],[CurrentParent]]</f>
        <v>1</v>
      </c>
      <c r="K7554" s="153" t="str">
        <f>IF(Proc[[#This Row],[Author]]="Marcela Urrego",VLOOKUP(LEFT(Proc[[#This Row],[Requested]],1),Table3[#All],2,0),VLOOKUP(Proc[[#This Row],[Author]],Table4[],2,0))</f>
        <v>EL</v>
      </c>
      <c r="L7554" s="150" t="s">
        <v>7174</v>
      </c>
      <c r="M7554" s="140">
        <v>46073</v>
      </c>
      <c r="N7554" s="140"/>
      <c r="O7554" s="140"/>
      <c r="P7554" s="140" t="str">
        <f ca="1">IF(Proc[[#This Row],[DaysAgeing]]&gt;5,"yep","on track")</f>
        <v>yep</v>
      </c>
      <c r="Q7554" s="2">
        <f ca="1">IF(Proc[[#This Row],[DateClosed]]="",ABS(NETWORKDAYS(Proc[[#This Row],[DateOpened]],TODAY()))-1,ABS(NETWORKDAYS(Proc[[#This Row],[DateOpened]],Proc[[#This Row],[DateClosed]]))-1)</f>
        <v>30</v>
      </c>
      <c r="R7554" s="140" t="s">
        <v>4125</v>
      </c>
      <c r="S7554" s="150"/>
      <c r="T7554" s="153">
        <v>7553</v>
      </c>
    </row>
    <row r="7555" spans="1:20" hidden="1">
      <c r="A7555" s="151" t="s">
        <v>7275</v>
      </c>
      <c r="B7555" s="153" t="str">
        <f>IFERROR(VLOOKUP(Proc[[#This Row],[App]],Table2[],3,0),"open")</f>
        <v>ok</v>
      </c>
      <c r="C7555" s="151" t="s">
        <v>369</v>
      </c>
      <c r="D7555" s="152" t="s">
        <v>10326</v>
      </c>
      <c r="E7555" s="152" t="s">
        <v>7288</v>
      </c>
      <c r="F7555" s="153" t="s">
        <v>7288</v>
      </c>
      <c r="G7555" s="151" t="s">
        <v>406</v>
      </c>
      <c r="H7555" s="150" t="str">
        <f>IF(Proc[[#This Row],[type]]="LFF (MDG-F)",MID(Proc[[#This Row],[Obj]],13,10),"")</f>
        <v>JP02Y0310A</v>
      </c>
      <c r="I7555" s="152"/>
      <c r="J7555" s="150" t="b">
        <f>Proc[[#This Row],[Requested]]=Proc[[#This Row],[CurrentParent]]</f>
        <v>1</v>
      </c>
      <c r="K7555" s="153" t="str">
        <f>IF(Proc[[#This Row],[Author]]="Marcela Urrego",VLOOKUP(LEFT(Proc[[#This Row],[Requested]],1),Table3[#All],2,0),VLOOKUP(Proc[[#This Row],[Author]],Table4[],2,0))</f>
        <v>EL</v>
      </c>
      <c r="L7555" s="150" t="s">
        <v>7174</v>
      </c>
      <c r="M7555" s="140">
        <v>46073</v>
      </c>
      <c r="N7555" s="140"/>
      <c r="O7555" s="140"/>
      <c r="P7555" s="140" t="str">
        <f ca="1">IF(Proc[[#This Row],[DaysAgeing]]&gt;5,"yep","on track")</f>
        <v>yep</v>
      </c>
      <c r="Q7555" s="2">
        <f ca="1">IF(Proc[[#This Row],[DateClosed]]="",ABS(NETWORKDAYS(Proc[[#This Row],[DateOpened]],TODAY()))-1,ABS(NETWORKDAYS(Proc[[#This Row],[DateOpened]],Proc[[#This Row],[DateClosed]]))-1)</f>
        <v>30</v>
      </c>
      <c r="R7555" s="140" t="s">
        <v>4125</v>
      </c>
      <c r="S7555" s="150"/>
      <c r="T7555" s="153">
        <v>7554</v>
      </c>
    </row>
    <row r="7556" spans="1:20" hidden="1">
      <c r="A7556" s="151" t="s">
        <v>7275</v>
      </c>
      <c r="B7556" s="153" t="str">
        <f>IFERROR(VLOOKUP(Proc[[#This Row],[App]],Table2[],3,0),"open")</f>
        <v>ok</v>
      </c>
      <c r="C7556" s="151" t="s">
        <v>369</v>
      </c>
      <c r="D7556" s="152" t="s">
        <v>10327</v>
      </c>
      <c r="E7556" s="152" t="s">
        <v>7288</v>
      </c>
      <c r="F7556" s="153" t="s">
        <v>7288</v>
      </c>
      <c r="G7556" s="151" t="s">
        <v>406</v>
      </c>
      <c r="H7556" s="150" t="str">
        <f>IF(Proc[[#This Row],[type]]="LFF (MDG-F)",MID(Proc[[#This Row],[Obj]],13,10),"")</f>
        <v>TW02Y0310A</v>
      </c>
      <c r="I7556" s="152"/>
      <c r="J7556" s="150" t="b">
        <f>Proc[[#This Row],[Requested]]=Proc[[#This Row],[CurrentParent]]</f>
        <v>1</v>
      </c>
      <c r="K7556" s="153" t="str">
        <f>IF(Proc[[#This Row],[Author]]="Marcela Urrego",VLOOKUP(LEFT(Proc[[#This Row],[Requested]],1),Table3[#All],2,0),VLOOKUP(Proc[[#This Row],[Author]],Table4[],2,0))</f>
        <v>EL</v>
      </c>
      <c r="L7556" s="150" t="s">
        <v>7174</v>
      </c>
      <c r="M7556" s="140">
        <v>46073</v>
      </c>
      <c r="N7556" s="140"/>
      <c r="O7556" s="140"/>
      <c r="P7556" s="140" t="str">
        <f ca="1">IF(Proc[[#This Row],[DaysAgeing]]&gt;5,"yep","on track")</f>
        <v>yep</v>
      </c>
      <c r="Q7556" s="2">
        <f ca="1">IF(Proc[[#This Row],[DateClosed]]="",ABS(NETWORKDAYS(Proc[[#This Row],[DateOpened]],TODAY()))-1,ABS(NETWORKDAYS(Proc[[#This Row],[DateOpened]],Proc[[#This Row],[DateClosed]]))-1)</f>
        <v>30</v>
      </c>
      <c r="R7556" s="140" t="s">
        <v>4125</v>
      </c>
      <c r="S7556" s="150"/>
      <c r="T7556" s="153">
        <v>7555</v>
      </c>
    </row>
    <row r="7557" spans="1:20" hidden="1">
      <c r="A7557" s="151" t="s">
        <v>7275</v>
      </c>
      <c r="B7557" s="150" t="str">
        <f>IFERROR(VLOOKUP(Proc[[#This Row],[App]],Table2[],3,0),"open")</f>
        <v>ok</v>
      </c>
      <c r="C7557" s="151" t="s">
        <v>369</v>
      </c>
      <c r="D7557" s="152" t="s">
        <v>10328</v>
      </c>
      <c r="E7557" s="152" t="s">
        <v>7288</v>
      </c>
      <c r="F7557" s="150" t="s">
        <v>7288</v>
      </c>
      <c r="G7557" s="151" t="s">
        <v>406</v>
      </c>
      <c r="H7557" s="150" t="str">
        <f>IF(Proc[[#This Row],[type]]="LFF (MDG-F)",MID(Proc[[#This Row],[Obj]],13,10),"")</f>
        <v>US01Y0310A</v>
      </c>
      <c r="I7557" s="152"/>
      <c r="J7557" s="150" t="b">
        <f>Proc[[#This Row],[Requested]]=Proc[[#This Row],[CurrentParent]]</f>
        <v>1</v>
      </c>
      <c r="K7557" s="150" t="str">
        <f>IF(Proc[[#This Row],[Author]]="Marcela Urrego",VLOOKUP(LEFT(Proc[[#This Row],[Requested]],1),Table3[#All],2,0),VLOOKUP(Proc[[#This Row],[Author]],Table4[],2,0))</f>
        <v>EL</v>
      </c>
      <c r="L7557" s="150" t="s">
        <v>7174</v>
      </c>
      <c r="M7557" s="140">
        <v>46073</v>
      </c>
      <c r="N7557" s="140"/>
      <c r="O7557" s="140"/>
      <c r="P7557" s="140" t="str">
        <f ca="1">IF(Proc[[#This Row],[DaysAgeing]]&gt;5,"yep","on track")</f>
        <v>yep</v>
      </c>
      <c r="Q7557" s="2">
        <f ca="1">IF(Proc[[#This Row],[DateClosed]]="",ABS(NETWORKDAYS(Proc[[#This Row],[DateOpened]],TODAY()))-1,ABS(NETWORKDAYS(Proc[[#This Row],[DateOpened]],Proc[[#This Row],[DateClosed]]))-1)</f>
        <v>30</v>
      </c>
      <c r="R7557" s="140" t="s">
        <v>4125</v>
      </c>
      <c r="S7557" s="150"/>
      <c r="T7557" s="153">
        <v>7556</v>
      </c>
    </row>
    <row r="7558" spans="1:20" hidden="1">
      <c r="A7558" s="151" t="s">
        <v>7275</v>
      </c>
      <c r="B7558" s="150" t="str">
        <f>IFERROR(VLOOKUP(Proc[[#This Row],[App]],Table2[],3,0),"open")</f>
        <v>ok</v>
      </c>
      <c r="C7558" s="151" t="s">
        <v>369</v>
      </c>
      <c r="D7558" s="152" t="s">
        <v>10329</v>
      </c>
      <c r="E7558" s="152" t="s">
        <v>7288</v>
      </c>
      <c r="F7558" s="150" t="s">
        <v>7288</v>
      </c>
      <c r="G7558" s="151" t="s">
        <v>406</v>
      </c>
      <c r="H7558" s="150" t="str">
        <f>IF(Proc[[#This Row],[type]]="LFF (MDG-F)",MID(Proc[[#This Row],[Obj]],13,10),"")</f>
        <v>CN09Y0310A</v>
      </c>
      <c r="I7558" s="152"/>
      <c r="J7558" s="150" t="b">
        <f>Proc[[#This Row],[Requested]]=Proc[[#This Row],[CurrentParent]]</f>
        <v>1</v>
      </c>
      <c r="K7558" s="150" t="str">
        <f>IF(Proc[[#This Row],[Author]]="Marcela Urrego",VLOOKUP(LEFT(Proc[[#This Row],[Requested]],1),Table3[#All],2,0),VLOOKUP(Proc[[#This Row],[Author]],Table4[],2,0))</f>
        <v>EL</v>
      </c>
      <c r="L7558" s="150" t="s">
        <v>7174</v>
      </c>
      <c r="M7558" s="140">
        <v>46073</v>
      </c>
      <c r="N7558" s="140"/>
      <c r="O7558" s="140"/>
      <c r="P7558" s="140" t="str">
        <f ca="1">IF(Proc[[#This Row],[DaysAgeing]]&gt;5,"yep","on track")</f>
        <v>yep</v>
      </c>
      <c r="Q7558" s="2">
        <f ca="1">IF(Proc[[#This Row],[DateClosed]]="",ABS(NETWORKDAYS(Proc[[#This Row],[DateOpened]],TODAY()))-1,ABS(NETWORKDAYS(Proc[[#This Row],[DateOpened]],Proc[[#This Row],[DateClosed]]))-1)</f>
        <v>30</v>
      </c>
      <c r="R7558" s="140" t="s">
        <v>4125</v>
      </c>
      <c r="S7558" s="150"/>
      <c r="T7558" s="153">
        <v>7557</v>
      </c>
    </row>
    <row r="7559" spans="1:20" hidden="1">
      <c r="A7559" s="151" t="s">
        <v>7275</v>
      </c>
      <c r="B7559" s="153" t="str">
        <f>IFERROR(VLOOKUP(Proc[[#This Row],[App]],Table2[],3,0),"open")</f>
        <v>ok</v>
      </c>
      <c r="C7559" s="152" t="s">
        <v>369</v>
      </c>
      <c r="D7559" s="152" t="s">
        <v>10330</v>
      </c>
      <c r="E7559" s="152" t="s">
        <v>7288</v>
      </c>
      <c r="F7559" s="153" t="s">
        <v>7288</v>
      </c>
      <c r="G7559" s="151" t="s">
        <v>406</v>
      </c>
      <c r="H7559" s="150" t="str">
        <f>IF(Proc[[#This Row],[type]]="LFF (MDG-F)",MID(Proc[[#This Row],[Obj]],13,10),"")</f>
        <v>CN10Y0310A</v>
      </c>
      <c r="I7559" s="152"/>
      <c r="J7559" s="150" t="b">
        <f>Proc[[#This Row],[Requested]]=Proc[[#This Row],[CurrentParent]]</f>
        <v>1</v>
      </c>
      <c r="K7559" s="153" t="str">
        <f>IF(Proc[[#This Row],[Author]]="Marcela Urrego",VLOOKUP(LEFT(Proc[[#This Row],[Requested]],1),Table3[#All],2,0),VLOOKUP(Proc[[#This Row],[Author]],Table4[],2,0))</f>
        <v>EL</v>
      </c>
      <c r="L7559" s="150" t="s">
        <v>7174</v>
      </c>
      <c r="M7559" s="140">
        <v>46073</v>
      </c>
      <c r="N7559" s="140"/>
      <c r="O7559" s="140"/>
      <c r="P7559" s="140" t="str">
        <f ca="1">IF(Proc[[#This Row],[DaysAgeing]]&gt;5,"yep","on track")</f>
        <v>yep</v>
      </c>
      <c r="Q7559" s="2">
        <f ca="1">IF(Proc[[#This Row],[DateClosed]]="",ABS(NETWORKDAYS(Proc[[#This Row],[DateOpened]],TODAY()))-1,ABS(NETWORKDAYS(Proc[[#This Row],[DateOpened]],Proc[[#This Row],[DateClosed]]))-1)</f>
        <v>30</v>
      </c>
      <c r="R7559" s="140" t="s">
        <v>4125</v>
      </c>
      <c r="S7559" s="150"/>
      <c r="T7559" s="153">
        <v>7558</v>
      </c>
    </row>
    <row r="7560" spans="1:20" hidden="1">
      <c r="A7560" s="151" t="s">
        <v>7275</v>
      </c>
      <c r="B7560" s="150" t="str">
        <f>IFERROR(VLOOKUP(Proc[[#This Row],[App]],Table2[],3,0),"open")</f>
        <v>ok</v>
      </c>
      <c r="C7560" s="151" t="s">
        <v>369</v>
      </c>
      <c r="D7560" s="152" t="s">
        <v>10331</v>
      </c>
      <c r="E7560" s="152" t="s">
        <v>7288</v>
      </c>
      <c r="F7560" s="150" t="s">
        <v>7288</v>
      </c>
      <c r="G7560" s="151" t="s">
        <v>406</v>
      </c>
      <c r="H7560" s="150" t="str">
        <f>IF(Proc[[#This Row],[type]]="LFF (MDG-F)",MID(Proc[[#This Row],[Obj]],13,10),"")</f>
        <v>KR07Y0310A</v>
      </c>
      <c r="I7560" s="152"/>
      <c r="J7560" s="150" t="b">
        <f>Proc[[#This Row],[Requested]]=Proc[[#This Row],[CurrentParent]]</f>
        <v>1</v>
      </c>
      <c r="K7560" s="150" t="str">
        <f>IF(Proc[[#This Row],[Author]]="Marcela Urrego",VLOOKUP(LEFT(Proc[[#This Row],[Requested]],1),Table3[#All],2,0),VLOOKUP(Proc[[#This Row],[Author]],Table4[],2,0))</f>
        <v>EL</v>
      </c>
      <c r="L7560" s="150" t="s">
        <v>7174</v>
      </c>
      <c r="M7560" s="140">
        <v>46073</v>
      </c>
      <c r="N7560" s="140"/>
      <c r="O7560" s="140"/>
      <c r="P7560" s="140" t="str">
        <f ca="1">IF(Proc[[#This Row],[DaysAgeing]]&gt;5,"yep","on track")</f>
        <v>yep</v>
      </c>
      <c r="Q7560" s="2">
        <f ca="1">IF(Proc[[#This Row],[DateClosed]]="",ABS(NETWORKDAYS(Proc[[#This Row],[DateOpened]],TODAY()))-1,ABS(NETWORKDAYS(Proc[[#This Row],[DateOpened]],Proc[[#This Row],[DateClosed]]))-1)</f>
        <v>30</v>
      </c>
      <c r="R7560" s="140" t="s">
        <v>4125</v>
      </c>
      <c r="S7560" s="150"/>
      <c r="T7560" s="153">
        <v>7559</v>
      </c>
    </row>
    <row r="7561" spans="1:20" hidden="1">
      <c r="A7561" s="151" t="s">
        <v>7275</v>
      </c>
      <c r="B7561" s="150" t="str">
        <f>IFERROR(VLOOKUP(Proc[[#This Row],[App]],Table2[],3,0),"open")</f>
        <v>ok</v>
      </c>
      <c r="C7561" s="151" t="s">
        <v>369</v>
      </c>
      <c r="D7561" s="152" t="s">
        <v>10332</v>
      </c>
      <c r="E7561" s="152" t="s">
        <v>7288</v>
      </c>
      <c r="F7561" s="150" t="s">
        <v>7288</v>
      </c>
      <c r="G7561" s="151" t="s">
        <v>406</v>
      </c>
      <c r="H7561" s="150" t="str">
        <f>IF(Proc[[#This Row],[type]]="LFF (MDG-F)",MID(Proc[[#This Row],[Obj]],13,10),"")</f>
        <v>KR08Y0310A</v>
      </c>
      <c r="I7561" s="152"/>
      <c r="J7561" s="150" t="b">
        <f>Proc[[#This Row],[Requested]]=Proc[[#This Row],[CurrentParent]]</f>
        <v>1</v>
      </c>
      <c r="K7561" s="150" t="str">
        <f>IF(Proc[[#This Row],[Author]]="Marcela Urrego",VLOOKUP(LEFT(Proc[[#This Row],[Requested]],1),Table3[#All],2,0),VLOOKUP(Proc[[#This Row],[Author]],Table4[],2,0))</f>
        <v>EL</v>
      </c>
      <c r="L7561" s="150" t="s">
        <v>7174</v>
      </c>
      <c r="M7561" s="140">
        <v>46073</v>
      </c>
      <c r="N7561" s="140"/>
      <c r="O7561" s="140"/>
      <c r="P7561" s="140" t="str">
        <f ca="1">IF(Proc[[#This Row],[DaysAgeing]]&gt;5,"yep","on track")</f>
        <v>yep</v>
      </c>
      <c r="Q7561" s="2">
        <f ca="1">IF(Proc[[#This Row],[DateClosed]]="",ABS(NETWORKDAYS(Proc[[#This Row],[DateOpened]],TODAY()))-1,ABS(NETWORKDAYS(Proc[[#This Row],[DateOpened]],Proc[[#This Row],[DateClosed]]))-1)</f>
        <v>30</v>
      </c>
      <c r="R7561" s="140" t="s">
        <v>4125</v>
      </c>
      <c r="S7561" s="150"/>
      <c r="T7561" s="153">
        <v>7560</v>
      </c>
    </row>
    <row r="7562" spans="1:20" hidden="1">
      <c r="A7562" s="151" t="s">
        <v>7275</v>
      </c>
      <c r="B7562" s="150" t="str">
        <f>IFERROR(VLOOKUP(Proc[[#This Row],[App]],Table2[],3,0),"open")</f>
        <v>ok</v>
      </c>
      <c r="C7562" s="151" t="s">
        <v>369</v>
      </c>
      <c r="D7562" s="152" t="s">
        <v>10333</v>
      </c>
      <c r="E7562" s="152" t="s">
        <v>7288</v>
      </c>
      <c r="F7562" s="150" t="s">
        <v>7288</v>
      </c>
      <c r="G7562" s="151" t="s">
        <v>406</v>
      </c>
      <c r="H7562" s="150" t="str">
        <f>IF(Proc[[#This Row],[type]]="LFF (MDG-F)",MID(Proc[[#This Row],[Obj]],13,10),"")</f>
        <v>TW10Y0310A</v>
      </c>
      <c r="I7562" s="152"/>
      <c r="J7562" s="150" t="b">
        <f>Proc[[#This Row],[Requested]]=Proc[[#This Row],[CurrentParent]]</f>
        <v>1</v>
      </c>
      <c r="K7562" s="150" t="str">
        <f>IF(Proc[[#This Row],[Author]]="Marcela Urrego",VLOOKUP(LEFT(Proc[[#This Row],[Requested]],1),Table3[#All],2,0),VLOOKUP(Proc[[#This Row],[Author]],Table4[],2,0))</f>
        <v>EL</v>
      </c>
      <c r="L7562" s="150" t="s">
        <v>7174</v>
      </c>
      <c r="M7562" s="140">
        <v>46073</v>
      </c>
      <c r="N7562" s="140"/>
      <c r="O7562" s="140"/>
      <c r="P7562" s="140" t="str">
        <f ca="1">IF(Proc[[#This Row],[DaysAgeing]]&gt;5,"yep","on track")</f>
        <v>yep</v>
      </c>
      <c r="Q7562" s="2">
        <f ca="1">IF(Proc[[#This Row],[DateClosed]]="",ABS(NETWORKDAYS(Proc[[#This Row],[DateOpened]],TODAY()))-1,ABS(NETWORKDAYS(Proc[[#This Row],[DateOpened]],Proc[[#This Row],[DateClosed]]))-1)</f>
        <v>30</v>
      </c>
      <c r="R7562" s="140" t="s">
        <v>4125</v>
      </c>
      <c r="S7562" s="150"/>
      <c r="T7562" s="153">
        <v>7561</v>
      </c>
    </row>
    <row r="7563" spans="1:20" hidden="1">
      <c r="A7563" s="151" t="s">
        <v>7275</v>
      </c>
      <c r="B7563" s="153" t="str">
        <f>IFERROR(VLOOKUP(Proc[[#This Row],[App]],Table2[],3,0),"open")</f>
        <v>ok</v>
      </c>
      <c r="C7563" s="151" t="s">
        <v>369</v>
      </c>
      <c r="D7563" s="152" t="s">
        <v>10334</v>
      </c>
      <c r="E7563" s="152" t="s">
        <v>7288</v>
      </c>
      <c r="F7563" s="150" t="s">
        <v>7288</v>
      </c>
      <c r="G7563" s="151" t="s">
        <v>406</v>
      </c>
      <c r="H7563" s="150" t="str">
        <f>IF(Proc[[#This Row],[type]]="LFF (MDG-F)",MID(Proc[[#This Row],[Obj]],13,10),"")</f>
        <v>TW91Y0310A</v>
      </c>
      <c r="I7563" s="152"/>
      <c r="J7563" s="150" t="b">
        <f>Proc[[#This Row],[Requested]]=Proc[[#This Row],[CurrentParent]]</f>
        <v>1</v>
      </c>
      <c r="K7563" s="153" t="str">
        <f>IF(Proc[[#This Row],[Author]]="Marcela Urrego",VLOOKUP(LEFT(Proc[[#This Row],[Requested]],1),Table3[#All],2,0),VLOOKUP(Proc[[#This Row],[Author]],Table4[],2,0))</f>
        <v>EL</v>
      </c>
      <c r="L7563" s="150" t="s">
        <v>7174</v>
      </c>
      <c r="M7563" s="140">
        <v>46073</v>
      </c>
      <c r="N7563" s="140"/>
      <c r="O7563" s="140"/>
      <c r="P7563" s="140" t="str">
        <f ca="1">IF(Proc[[#This Row],[DaysAgeing]]&gt;5,"yep","on track")</f>
        <v>yep</v>
      </c>
      <c r="Q7563" s="2">
        <f ca="1">IF(Proc[[#This Row],[DateClosed]]="",ABS(NETWORKDAYS(Proc[[#This Row],[DateOpened]],TODAY()))-1,ABS(NETWORKDAYS(Proc[[#This Row],[DateOpened]],Proc[[#This Row],[DateClosed]]))-1)</f>
        <v>30</v>
      </c>
      <c r="R7563" s="140" t="s">
        <v>4125</v>
      </c>
      <c r="S7563" s="150"/>
      <c r="T7563" s="153">
        <v>7562</v>
      </c>
    </row>
    <row r="7564" spans="1:20" hidden="1">
      <c r="A7564" s="151" t="s">
        <v>7275</v>
      </c>
      <c r="B7564" s="153" t="str">
        <f>IFERROR(VLOOKUP(Proc[[#This Row],[App]],Table2[],3,0),"open")</f>
        <v>ok</v>
      </c>
      <c r="C7564" s="151" t="s">
        <v>369</v>
      </c>
      <c r="D7564" s="152" t="s">
        <v>10335</v>
      </c>
      <c r="E7564" s="152" t="s">
        <v>7288</v>
      </c>
      <c r="F7564" s="150" t="s">
        <v>7288</v>
      </c>
      <c r="G7564" s="151" t="s">
        <v>406</v>
      </c>
      <c r="H7564" s="150" t="str">
        <f>IF(Proc[[#This Row],[type]]="LFF (MDG-F)",MID(Proc[[#This Row],[Obj]],13,10),"")</f>
        <v>US10Y0310A</v>
      </c>
      <c r="I7564" s="152"/>
      <c r="J7564" s="150" t="b">
        <f>Proc[[#This Row],[Requested]]=Proc[[#This Row],[CurrentParent]]</f>
        <v>1</v>
      </c>
      <c r="K7564" s="153" t="str">
        <f>IF(Proc[[#This Row],[Author]]="Marcela Urrego",VLOOKUP(LEFT(Proc[[#This Row],[Requested]],1),Table3[#All],2,0),VLOOKUP(Proc[[#This Row],[Author]],Table4[],2,0))</f>
        <v>EL</v>
      </c>
      <c r="L7564" s="150" t="s">
        <v>7174</v>
      </c>
      <c r="M7564" s="140">
        <v>46073</v>
      </c>
      <c r="N7564" s="140"/>
      <c r="O7564" s="140"/>
      <c r="P7564" s="140" t="str">
        <f ca="1">IF(Proc[[#This Row],[DaysAgeing]]&gt;5,"yep","on track")</f>
        <v>yep</v>
      </c>
      <c r="Q7564" s="2">
        <f ca="1">IF(Proc[[#This Row],[DateClosed]]="",ABS(NETWORKDAYS(Proc[[#This Row],[DateOpened]],TODAY()))-1,ABS(NETWORKDAYS(Proc[[#This Row],[DateOpened]],Proc[[#This Row],[DateClosed]]))-1)</f>
        <v>30</v>
      </c>
      <c r="R7564" s="140" t="s">
        <v>4125</v>
      </c>
      <c r="S7564" s="150"/>
      <c r="T7564" s="153">
        <v>7563</v>
      </c>
    </row>
    <row r="7565" spans="1:20" hidden="1">
      <c r="A7565" s="151" t="s">
        <v>7275</v>
      </c>
      <c r="B7565" s="150" t="str">
        <f>IFERROR(VLOOKUP(Proc[[#This Row],[App]],Table2[],3,0),"open")</f>
        <v>ok</v>
      </c>
      <c r="C7565" s="151" t="s">
        <v>369</v>
      </c>
      <c r="D7565" s="152" t="s">
        <v>5161</v>
      </c>
      <c r="E7565" s="152" t="s">
        <v>7288</v>
      </c>
      <c r="F7565" s="150" t="s">
        <v>7288</v>
      </c>
      <c r="G7565" s="151" t="s">
        <v>400</v>
      </c>
      <c r="H7565" s="150" t="str">
        <f>IF(Proc[[#This Row],[type]]="LFF (MDG-F)",MID(Proc[[#This Row],[Obj]],13,10),"")</f>
        <v/>
      </c>
      <c r="I7565" s="152"/>
      <c r="J7565" s="150" t="b">
        <f>Proc[[#This Row],[Requested]]=Proc[[#This Row],[CurrentParent]]</f>
        <v>1</v>
      </c>
      <c r="K7565" s="150" t="str">
        <f>IF(Proc[[#This Row],[Author]]="Marcela Urrego",VLOOKUP(LEFT(Proc[[#This Row],[Requested]],1),Table3[#All],2,0),VLOOKUP(Proc[[#This Row],[Author]],Table4[],2,0))</f>
        <v>EL</v>
      </c>
      <c r="L7565" s="150" t="s">
        <v>7174</v>
      </c>
      <c r="M7565" s="140">
        <v>46073</v>
      </c>
      <c r="N7565" s="140"/>
      <c r="O7565" s="140"/>
      <c r="P7565" s="140" t="str">
        <f ca="1">IF(Proc[[#This Row],[DaysAgeing]]&gt;5,"yep","on track")</f>
        <v>yep</v>
      </c>
      <c r="Q7565" s="2">
        <f ca="1">IF(Proc[[#This Row],[DateClosed]]="",ABS(NETWORKDAYS(Proc[[#This Row],[DateOpened]],TODAY()))-1,ABS(NETWORKDAYS(Proc[[#This Row],[DateOpened]],Proc[[#This Row],[DateClosed]]))-1)</f>
        <v>30</v>
      </c>
      <c r="R7565" s="140" t="s">
        <v>4125</v>
      </c>
      <c r="S7565" s="150"/>
      <c r="T7565" s="153">
        <v>7564</v>
      </c>
    </row>
    <row r="7566" spans="1:20" hidden="1">
      <c r="A7566" s="151" t="s">
        <v>7275</v>
      </c>
      <c r="B7566" s="150" t="str">
        <f>IFERROR(VLOOKUP(Proc[[#This Row],[App]],Table2[],3,0),"open")</f>
        <v>ok</v>
      </c>
      <c r="C7566" s="151" t="s">
        <v>369</v>
      </c>
      <c r="D7566" s="152" t="s">
        <v>10336</v>
      </c>
      <c r="E7566" s="152" t="s">
        <v>7288</v>
      </c>
      <c r="F7566" s="150" t="s">
        <v>7288</v>
      </c>
      <c r="G7566" s="151" t="s">
        <v>406</v>
      </c>
      <c r="H7566" s="150" t="str">
        <f>IF(Proc[[#This Row],[type]]="LFF (MDG-F)",MID(Proc[[#This Row],[Obj]],13,10),"")</f>
        <v>DE10Y0310A</v>
      </c>
      <c r="I7566" s="152"/>
      <c r="J7566" s="150" t="b">
        <f>Proc[[#This Row],[Requested]]=Proc[[#This Row],[CurrentParent]]</f>
        <v>1</v>
      </c>
      <c r="K7566" s="150" t="str">
        <f>IF(Proc[[#This Row],[Author]]="Marcela Urrego",VLOOKUP(LEFT(Proc[[#This Row],[Requested]],1),Table3[#All],2,0),VLOOKUP(Proc[[#This Row],[Author]],Table4[],2,0))</f>
        <v>EL</v>
      </c>
      <c r="L7566" s="150" t="s">
        <v>7174</v>
      </c>
      <c r="M7566" s="140">
        <v>46073</v>
      </c>
      <c r="N7566" s="140"/>
      <c r="O7566" s="140"/>
      <c r="P7566" s="140" t="str">
        <f ca="1">IF(Proc[[#This Row],[DaysAgeing]]&gt;5,"yep","on track")</f>
        <v>yep</v>
      </c>
      <c r="Q7566" s="2">
        <f ca="1">IF(Proc[[#This Row],[DateClosed]]="",ABS(NETWORKDAYS(Proc[[#This Row],[DateOpened]],TODAY()))-1,ABS(NETWORKDAYS(Proc[[#This Row],[DateOpened]],Proc[[#This Row],[DateClosed]]))-1)</f>
        <v>30</v>
      </c>
      <c r="R7566" s="140" t="s">
        <v>4125</v>
      </c>
      <c r="S7566" s="150"/>
      <c r="T7566" s="153">
        <v>7565</v>
      </c>
    </row>
    <row r="7567" spans="1:20" hidden="1">
      <c r="A7567" s="151" t="s">
        <v>7275</v>
      </c>
      <c r="B7567" s="153" t="str">
        <f>IFERROR(VLOOKUP(Proc[[#This Row],[App]],Table2[],3,0),"open")</f>
        <v>ok</v>
      </c>
      <c r="C7567" s="151" t="s">
        <v>369</v>
      </c>
      <c r="D7567" s="152" t="s">
        <v>10337</v>
      </c>
      <c r="E7567" s="152" t="s">
        <v>7289</v>
      </c>
      <c r="F7567" s="150" t="s">
        <v>7289</v>
      </c>
      <c r="G7567" s="151" t="s">
        <v>406</v>
      </c>
      <c r="H7567" s="150" t="str">
        <f>IF(Proc[[#This Row],[type]]="LFF (MDG-F)",MID(Proc[[#This Row],[Obj]],13,10),"")</f>
        <v>DE04TLD002</v>
      </c>
      <c r="I7567" s="152"/>
      <c r="J7567" s="150" t="b">
        <f>Proc[[#This Row],[Requested]]=Proc[[#This Row],[CurrentParent]]</f>
        <v>1</v>
      </c>
      <c r="K7567" s="153" t="str">
        <f>IF(Proc[[#This Row],[Author]]="Marcela Urrego",VLOOKUP(LEFT(Proc[[#This Row],[Requested]],1),Table3[#All],2,0),VLOOKUP(Proc[[#This Row],[Author]],Table4[],2,0))</f>
        <v>EL</v>
      </c>
      <c r="L7567" s="150" t="s">
        <v>7174</v>
      </c>
      <c r="M7567" s="140">
        <v>46073</v>
      </c>
      <c r="N7567" s="140"/>
      <c r="O7567" s="140"/>
      <c r="P7567" s="140" t="str">
        <f ca="1">IF(Proc[[#This Row],[DaysAgeing]]&gt;5,"yep","on track")</f>
        <v>yep</v>
      </c>
      <c r="Q7567" s="2">
        <f ca="1">IF(Proc[[#This Row],[DateClosed]]="",ABS(NETWORKDAYS(Proc[[#This Row],[DateOpened]],TODAY()))-1,ABS(NETWORKDAYS(Proc[[#This Row],[DateOpened]],Proc[[#This Row],[DateClosed]]))-1)</f>
        <v>30</v>
      </c>
      <c r="R7567" s="140" t="s">
        <v>4125</v>
      </c>
      <c r="S7567" s="150"/>
      <c r="T7567" s="153">
        <v>7566</v>
      </c>
    </row>
    <row r="7568" spans="1:20" hidden="1">
      <c r="A7568" s="151" t="s">
        <v>7275</v>
      </c>
      <c r="B7568" s="150" t="str">
        <f>IFERROR(VLOOKUP(Proc[[#This Row],[App]],Table2[],3,0),"open")</f>
        <v>ok</v>
      </c>
      <c r="C7568" s="151" t="s">
        <v>369</v>
      </c>
      <c r="D7568" s="152" t="s">
        <v>10338</v>
      </c>
      <c r="E7568" s="152" t="s">
        <v>7289</v>
      </c>
      <c r="F7568" s="150" t="s">
        <v>7289</v>
      </c>
      <c r="G7568" s="151" t="s">
        <v>406</v>
      </c>
      <c r="H7568" s="150" t="str">
        <f>IF(Proc[[#This Row],[type]]="LFF (MDG-F)",MID(Proc[[#This Row],[Obj]],13,10),"")</f>
        <v>DE10PLD002</v>
      </c>
      <c r="I7568" s="152"/>
      <c r="J7568" s="150" t="b">
        <f>Proc[[#This Row],[Requested]]=Proc[[#This Row],[CurrentParent]]</f>
        <v>1</v>
      </c>
      <c r="K7568" s="150" t="str">
        <f>IF(Proc[[#This Row],[Author]]="Marcela Urrego",VLOOKUP(LEFT(Proc[[#This Row],[Requested]],1),Table3[#All],2,0),VLOOKUP(Proc[[#This Row],[Author]],Table4[],2,0))</f>
        <v>EL</v>
      </c>
      <c r="L7568" s="150" t="s">
        <v>7174</v>
      </c>
      <c r="M7568" s="140">
        <v>46073</v>
      </c>
      <c r="N7568" s="140"/>
      <c r="O7568" s="140"/>
      <c r="P7568" s="140" t="str">
        <f ca="1">IF(Proc[[#This Row],[DaysAgeing]]&gt;5,"yep","on track")</f>
        <v>yep</v>
      </c>
      <c r="Q7568" s="2">
        <f ca="1">IF(Proc[[#This Row],[DateClosed]]="",ABS(NETWORKDAYS(Proc[[#This Row],[DateOpened]],TODAY()))-1,ABS(NETWORKDAYS(Proc[[#This Row],[DateOpened]],Proc[[#This Row],[DateClosed]]))-1)</f>
        <v>30</v>
      </c>
      <c r="R7568" s="140" t="s">
        <v>4125</v>
      </c>
      <c r="S7568" s="150"/>
      <c r="T7568" s="153">
        <v>7567</v>
      </c>
    </row>
    <row r="7569" spans="1:20" hidden="1">
      <c r="A7569" s="151" t="s">
        <v>7275</v>
      </c>
      <c r="B7569" s="150" t="str">
        <f>IFERROR(VLOOKUP(Proc[[#This Row],[App]],Table2[],3,0),"open")</f>
        <v>ok</v>
      </c>
      <c r="C7569" s="151" t="s">
        <v>369</v>
      </c>
      <c r="D7569" s="152" t="s">
        <v>10339</v>
      </c>
      <c r="E7569" s="152" t="s">
        <v>7289</v>
      </c>
      <c r="F7569" s="150" t="s">
        <v>7289</v>
      </c>
      <c r="G7569" s="151" t="s">
        <v>406</v>
      </c>
      <c r="H7569" s="150" t="str">
        <f>IF(Proc[[#This Row],[type]]="LFF (MDG-F)",MID(Proc[[#This Row],[Obj]],13,10),"")</f>
        <v>DE10PLD0C2</v>
      </c>
      <c r="I7569" s="152"/>
      <c r="J7569" s="150" t="b">
        <f>Proc[[#This Row],[Requested]]=Proc[[#This Row],[CurrentParent]]</f>
        <v>1</v>
      </c>
      <c r="K7569" s="150" t="str">
        <f>IF(Proc[[#This Row],[Author]]="Marcela Urrego",VLOOKUP(LEFT(Proc[[#This Row],[Requested]],1),Table3[#All],2,0),VLOOKUP(Proc[[#This Row],[Author]],Table4[],2,0))</f>
        <v>EL</v>
      </c>
      <c r="L7569" s="150" t="s">
        <v>7174</v>
      </c>
      <c r="M7569" s="140">
        <v>46073</v>
      </c>
      <c r="N7569" s="140"/>
      <c r="O7569" s="140"/>
      <c r="P7569" s="140" t="str">
        <f ca="1">IF(Proc[[#This Row],[DaysAgeing]]&gt;5,"yep","on track")</f>
        <v>yep</v>
      </c>
      <c r="Q7569" s="2">
        <f ca="1">IF(Proc[[#This Row],[DateClosed]]="",ABS(NETWORKDAYS(Proc[[#This Row],[DateOpened]],TODAY()))-1,ABS(NETWORKDAYS(Proc[[#This Row],[DateOpened]],Proc[[#This Row],[DateClosed]]))-1)</f>
        <v>30</v>
      </c>
      <c r="R7569" s="140" t="s">
        <v>4125</v>
      </c>
      <c r="S7569" s="150"/>
      <c r="T7569" s="153">
        <v>7568</v>
      </c>
    </row>
    <row r="7570" spans="1:20" hidden="1">
      <c r="A7570" s="151" t="s">
        <v>7275</v>
      </c>
      <c r="B7570" s="150" t="str">
        <f>IFERROR(VLOOKUP(Proc[[#This Row],[App]],Table2[],3,0),"open")</f>
        <v>ok</v>
      </c>
      <c r="C7570" s="151" t="s">
        <v>369</v>
      </c>
      <c r="D7570" s="152" t="s">
        <v>10340</v>
      </c>
      <c r="E7570" s="152" t="s">
        <v>7290</v>
      </c>
      <c r="F7570" s="150" t="s">
        <v>7290</v>
      </c>
      <c r="G7570" s="151" t="s">
        <v>406</v>
      </c>
      <c r="H7570" s="150" t="str">
        <f>IF(Proc[[#This Row],[type]]="LFF (MDG-F)",MID(Proc[[#This Row],[Obj]],13,10),"")</f>
        <v>DE04TLD008</v>
      </c>
      <c r="I7570" s="152"/>
      <c r="J7570" s="150" t="b">
        <f>Proc[[#This Row],[Requested]]=Proc[[#This Row],[CurrentParent]]</f>
        <v>1</v>
      </c>
      <c r="K7570" s="150" t="str">
        <f>IF(Proc[[#This Row],[Author]]="Marcela Urrego",VLOOKUP(LEFT(Proc[[#This Row],[Requested]],1),Table3[#All],2,0),VLOOKUP(Proc[[#This Row],[Author]],Table4[],2,0))</f>
        <v>EL</v>
      </c>
      <c r="L7570" s="150" t="s">
        <v>7174</v>
      </c>
      <c r="M7570" s="140">
        <v>46073</v>
      </c>
      <c r="N7570" s="140"/>
      <c r="O7570" s="140"/>
      <c r="P7570" s="140" t="str">
        <f ca="1">IF(Proc[[#This Row],[DaysAgeing]]&gt;5,"yep","on track")</f>
        <v>yep</v>
      </c>
      <c r="Q7570" s="2">
        <f ca="1">IF(Proc[[#This Row],[DateClosed]]="",ABS(NETWORKDAYS(Proc[[#This Row],[DateOpened]],TODAY()))-1,ABS(NETWORKDAYS(Proc[[#This Row],[DateOpened]],Proc[[#This Row],[DateClosed]]))-1)</f>
        <v>30</v>
      </c>
      <c r="R7570" s="140" t="s">
        <v>4125</v>
      </c>
      <c r="S7570" s="150"/>
      <c r="T7570" s="153">
        <v>7569</v>
      </c>
    </row>
    <row r="7571" spans="1:20" hidden="1">
      <c r="A7571" s="151" t="s">
        <v>7275</v>
      </c>
      <c r="B7571" s="150" t="str">
        <f>IFERROR(VLOOKUP(Proc[[#This Row],[App]],Table2[],3,0),"open")</f>
        <v>ok</v>
      </c>
      <c r="C7571" s="151" t="s">
        <v>369</v>
      </c>
      <c r="D7571" s="152" t="s">
        <v>10341</v>
      </c>
      <c r="E7571" s="152" t="s">
        <v>7291</v>
      </c>
      <c r="F7571" s="150" t="s">
        <v>7291</v>
      </c>
      <c r="G7571" s="151" t="s">
        <v>406</v>
      </c>
      <c r="H7571" s="150" t="str">
        <f>IF(Proc[[#This Row],[type]]="LFF (MDG-F)",MID(Proc[[#This Row],[Obj]],13,10),"")</f>
        <v>DE04TLD012</v>
      </c>
      <c r="I7571" s="152"/>
      <c r="J7571" s="150" t="b">
        <f>Proc[[#This Row],[Requested]]=Proc[[#This Row],[CurrentParent]]</f>
        <v>1</v>
      </c>
      <c r="K7571" s="150" t="str">
        <f>IF(Proc[[#This Row],[Author]]="Marcela Urrego",VLOOKUP(LEFT(Proc[[#This Row],[Requested]],1),Table3[#All],2,0),VLOOKUP(Proc[[#This Row],[Author]],Table4[],2,0))</f>
        <v>EL</v>
      </c>
      <c r="L7571" s="150" t="s">
        <v>7174</v>
      </c>
      <c r="M7571" s="140">
        <v>46073</v>
      </c>
      <c r="N7571" s="140"/>
      <c r="O7571" s="140"/>
      <c r="P7571" s="140" t="str">
        <f ca="1">IF(Proc[[#This Row],[DaysAgeing]]&gt;5,"yep","on track")</f>
        <v>yep</v>
      </c>
      <c r="Q7571" s="2">
        <f ca="1">IF(Proc[[#This Row],[DateClosed]]="",ABS(NETWORKDAYS(Proc[[#This Row],[DateOpened]],TODAY()))-1,ABS(NETWORKDAYS(Proc[[#This Row],[DateOpened]],Proc[[#This Row],[DateClosed]]))-1)</f>
        <v>30</v>
      </c>
      <c r="R7571" s="140" t="s">
        <v>4125</v>
      </c>
      <c r="S7571" s="150"/>
      <c r="T7571" s="153">
        <v>7570</v>
      </c>
    </row>
    <row r="7572" spans="1:20" hidden="1">
      <c r="A7572" s="151" t="s">
        <v>7275</v>
      </c>
      <c r="B7572" s="150" t="str">
        <f>IFERROR(VLOOKUP(Proc[[#This Row],[App]],Table2[],3,0),"open")</f>
        <v>ok</v>
      </c>
      <c r="C7572" s="151" t="s">
        <v>369</v>
      </c>
      <c r="D7572" s="152" t="s">
        <v>10342</v>
      </c>
      <c r="E7572" s="152" t="s">
        <v>7291</v>
      </c>
      <c r="F7572" s="150" t="s">
        <v>7291</v>
      </c>
      <c r="G7572" s="151" t="s">
        <v>406</v>
      </c>
      <c r="H7572" s="150" t="str">
        <f>IF(Proc[[#This Row],[type]]="LFF (MDG-F)",MID(Proc[[#This Row],[Obj]],13,10),"")</f>
        <v>DE04TLD013</v>
      </c>
      <c r="I7572" s="152"/>
      <c r="J7572" s="150" t="b">
        <f>Proc[[#This Row],[Requested]]=Proc[[#This Row],[CurrentParent]]</f>
        <v>1</v>
      </c>
      <c r="K7572" s="150" t="str">
        <f>IF(Proc[[#This Row],[Author]]="Marcela Urrego",VLOOKUP(LEFT(Proc[[#This Row],[Requested]],1),Table3[#All],2,0),VLOOKUP(Proc[[#This Row],[Author]],Table4[],2,0))</f>
        <v>EL</v>
      </c>
      <c r="L7572" s="150" t="s">
        <v>7174</v>
      </c>
      <c r="M7572" s="140">
        <v>46073</v>
      </c>
      <c r="N7572" s="140"/>
      <c r="O7572" s="140"/>
      <c r="P7572" s="140" t="str">
        <f ca="1">IF(Proc[[#This Row],[DaysAgeing]]&gt;5,"yep","on track")</f>
        <v>yep</v>
      </c>
      <c r="Q7572" s="2">
        <f ca="1">IF(Proc[[#This Row],[DateClosed]]="",ABS(NETWORKDAYS(Proc[[#This Row],[DateOpened]],TODAY()))-1,ABS(NETWORKDAYS(Proc[[#This Row],[DateOpened]],Proc[[#This Row],[DateClosed]]))-1)</f>
        <v>30</v>
      </c>
      <c r="R7572" s="140" t="s">
        <v>4125</v>
      </c>
      <c r="S7572" s="150"/>
      <c r="T7572" s="153">
        <v>7571</v>
      </c>
    </row>
    <row r="7573" spans="1:20" hidden="1">
      <c r="A7573" s="151" t="s">
        <v>7275</v>
      </c>
      <c r="B7573" s="150" t="str">
        <f>IFERROR(VLOOKUP(Proc[[#This Row],[App]],Table2[],3,0),"open")</f>
        <v>ok</v>
      </c>
      <c r="C7573" s="151" t="s">
        <v>369</v>
      </c>
      <c r="D7573" s="152" t="s">
        <v>10343</v>
      </c>
      <c r="E7573" s="152" t="s">
        <v>7291</v>
      </c>
      <c r="F7573" s="150" t="s">
        <v>7291</v>
      </c>
      <c r="G7573" s="151" t="s">
        <v>406</v>
      </c>
      <c r="H7573" s="150" t="str">
        <f>IF(Proc[[#This Row],[type]]="LFF (MDG-F)",MID(Proc[[#This Row],[Obj]],13,10),"")</f>
        <v>DE04TLD030</v>
      </c>
      <c r="I7573" s="152"/>
      <c r="J7573" s="150" t="b">
        <f>Proc[[#This Row],[Requested]]=Proc[[#This Row],[CurrentParent]]</f>
        <v>1</v>
      </c>
      <c r="K7573" s="150" t="str">
        <f>IF(Proc[[#This Row],[Author]]="Marcela Urrego",VLOOKUP(LEFT(Proc[[#This Row],[Requested]],1),Table3[#All],2,0),VLOOKUP(Proc[[#This Row],[Author]],Table4[],2,0))</f>
        <v>EL</v>
      </c>
      <c r="L7573" s="150" t="s">
        <v>7174</v>
      </c>
      <c r="M7573" s="140">
        <v>46073</v>
      </c>
      <c r="N7573" s="140"/>
      <c r="O7573" s="140"/>
      <c r="P7573" s="140" t="str">
        <f ca="1">IF(Proc[[#This Row],[DaysAgeing]]&gt;5,"yep","on track")</f>
        <v>yep</v>
      </c>
      <c r="Q7573" s="2">
        <f ca="1">IF(Proc[[#This Row],[DateClosed]]="",ABS(NETWORKDAYS(Proc[[#This Row],[DateOpened]],TODAY()))-1,ABS(NETWORKDAYS(Proc[[#This Row],[DateOpened]],Proc[[#This Row],[DateClosed]]))-1)</f>
        <v>30</v>
      </c>
      <c r="R7573" s="140" t="s">
        <v>4125</v>
      </c>
      <c r="S7573" s="150"/>
      <c r="T7573" s="153">
        <v>7572</v>
      </c>
    </row>
    <row r="7574" spans="1:20" hidden="1">
      <c r="A7574" s="151" t="s">
        <v>7275</v>
      </c>
      <c r="B7574" s="150" t="str">
        <f>IFERROR(VLOOKUP(Proc[[#This Row],[App]],Table2[],3,0),"open")</f>
        <v>ok</v>
      </c>
      <c r="C7574" s="151" t="s">
        <v>369</v>
      </c>
      <c r="D7574" s="152" t="s">
        <v>10344</v>
      </c>
      <c r="E7574" s="152" t="s">
        <v>7291</v>
      </c>
      <c r="F7574" s="150" t="s">
        <v>7291</v>
      </c>
      <c r="G7574" s="151" t="s">
        <v>406</v>
      </c>
      <c r="H7574" s="150" t="str">
        <f>IF(Proc[[#This Row],[type]]="LFF (MDG-F)",MID(Proc[[#This Row],[Obj]],13,10),"")</f>
        <v>DE04TLD031</v>
      </c>
      <c r="I7574" s="152"/>
      <c r="J7574" s="150" t="b">
        <f>Proc[[#This Row],[Requested]]=Proc[[#This Row],[CurrentParent]]</f>
        <v>1</v>
      </c>
      <c r="K7574" s="150" t="str">
        <f>IF(Proc[[#This Row],[Author]]="Marcela Urrego",VLOOKUP(LEFT(Proc[[#This Row],[Requested]],1),Table3[#All],2,0),VLOOKUP(Proc[[#This Row],[Author]],Table4[],2,0))</f>
        <v>EL</v>
      </c>
      <c r="L7574" s="150" t="s">
        <v>7174</v>
      </c>
      <c r="M7574" s="140">
        <v>46073</v>
      </c>
      <c r="N7574" s="140"/>
      <c r="O7574" s="140"/>
      <c r="P7574" s="140" t="str">
        <f ca="1">IF(Proc[[#This Row],[DaysAgeing]]&gt;5,"yep","on track")</f>
        <v>yep</v>
      </c>
      <c r="Q7574" s="2">
        <f ca="1">IF(Proc[[#This Row],[DateClosed]]="",ABS(NETWORKDAYS(Proc[[#This Row],[DateOpened]],TODAY()))-1,ABS(NETWORKDAYS(Proc[[#This Row],[DateOpened]],Proc[[#This Row],[DateClosed]]))-1)</f>
        <v>30</v>
      </c>
      <c r="R7574" s="140" t="s">
        <v>4125</v>
      </c>
      <c r="S7574" s="150"/>
      <c r="T7574" s="153">
        <v>7573</v>
      </c>
    </row>
    <row r="7575" spans="1:20" hidden="1">
      <c r="A7575" s="151" t="s">
        <v>7275</v>
      </c>
      <c r="B7575" s="150" t="str">
        <f>IFERROR(VLOOKUP(Proc[[#This Row],[App]],Table2[],3,0),"open")</f>
        <v>ok</v>
      </c>
      <c r="C7575" s="151" t="s">
        <v>369</v>
      </c>
      <c r="D7575" s="152" t="s">
        <v>10345</v>
      </c>
      <c r="E7575" s="152" t="s">
        <v>7291</v>
      </c>
      <c r="F7575" s="150" t="s">
        <v>7291</v>
      </c>
      <c r="G7575" s="151" t="s">
        <v>406</v>
      </c>
      <c r="H7575" s="150" t="str">
        <f>IF(Proc[[#This Row],[type]]="LFF (MDG-F)",MID(Proc[[#This Row],[Obj]],13,10),"")</f>
        <v>DE04TLD032</v>
      </c>
      <c r="I7575" s="152"/>
      <c r="J7575" s="150" t="b">
        <f>Proc[[#This Row],[Requested]]=Proc[[#This Row],[CurrentParent]]</f>
        <v>1</v>
      </c>
      <c r="K7575" s="150" t="str">
        <f>IF(Proc[[#This Row],[Author]]="Marcela Urrego",VLOOKUP(LEFT(Proc[[#This Row],[Requested]],1),Table3[#All],2,0),VLOOKUP(Proc[[#This Row],[Author]],Table4[],2,0))</f>
        <v>EL</v>
      </c>
      <c r="L7575" s="150" t="s">
        <v>7174</v>
      </c>
      <c r="M7575" s="140">
        <v>46073</v>
      </c>
      <c r="N7575" s="140"/>
      <c r="O7575" s="140"/>
      <c r="P7575" s="140" t="str">
        <f ca="1">IF(Proc[[#This Row],[DaysAgeing]]&gt;5,"yep","on track")</f>
        <v>yep</v>
      </c>
      <c r="Q7575" s="2">
        <f ca="1">IF(Proc[[#This Row],[DateClosed]]="",ABS(NETWORKDAYS(Proc[[#This Row],[DateOpened]],TODAY()))-1,ABS(NETWORKDAYS(Proc[[#This Row],[DateOpened]],Proc[[#This Row],[DateClosed]]))-1)</f>
        <v>30</v>
      </c>
      <c r="R7575" s="140" t="s">
        <v>4125</v>
      </c>
      <c r="S7575" s="150"/>
      <c r="T7575" s="153">
        <v>7574</v>
      </c>
    </row>
    <row r="7576" spans="1:20" hidden="1">
      <c r="A7576" s="151" t="s">
        <v>7275</v>
      </c>
      <c r="B7576" s="150" t="str">
        <f>IFERROR(VLOOKUP(Proc[[#This Row],[App]],Table2[],3,0),"open")</f>
        <v>ok</v>
      </c>
      <c r="C7576" s="151" t="s">
        <v>369</v>
      </c>
      <c r="D7576" s="152" t="s">
        <v>10346</v>
      </c>
      <c r="E7576" s="152" t="s">
        <v>7291</v>
      </c>
      <c r="F7576" s="150" t="s">
        <v>7291</v>
      </c>
      <c r="G7576" s="151" t="s">
        <v>406</v>
      </c>
      <c r="H7576" s="150" t="str">
        <f>IF(Proc[[#This Row],[type]]="LFF (MDG-F)",MID(Proc[[#This Row],[Obj]],13,10),"")</f>
        <v>DE04TLD033</v>
      </c>
      <c r="I7576" s="152"/>
      <c r="J7576" s="150" t="b">
        <f>Proc[[#This Row],[Requested]]=Proc[[#This Row],[CurrentParent]]</f>
        <v>1</v>
      </c>
      <c r="K7576" s="150" t="str">
        <f>IF(Proc[[#This Row],[Author]]="Marcela Urrego",VLOOKUP(LEFT(Proc[[#This Row],[Requested]],1),Table3[#All],2,0),VLOOKUP(Proc[[#This Row],[Author]],Table4[],2,0))</f>
        <v>EL</v>
      </c>
      <c r="L7576" s="150" t="s">
        <v>7174</v>
      </c>
      <c r="M7576" s="140">
        <v>46073</v>
      </c>
      <c r="N7576" s="140"/>
      <c r="O7576" s="140"/>
      <c r="P7576" s="140" t="str">
        <f ca="1">IF(Proc[[#This Row],[DaysAgeing]]&gt;5,"yep","on track")</f>
        <v>yep</v>
      </c>
      <c r="Q7576" s="2">
        <f ca="1">IF(Proc[[#This Row],[DateClosed]]="",ABS(NETWORKDAYS(Proc[[#This Row],[DateOpened]],TODAY()))-1,ABS(NETWORKDAYS(Proc[[#This Row],[DateOpened]],Proc[[#This Row],[DateClosed]]))-1)</f>
        <v>30</v>
      </c>
      <c r="R7576" s="140" t="s">
        <v>4125</v>
      </c>
      <c r="S7576" s="150"/>
      <c r="T7576" s="153">
        <v>7575</v>
      </c>
    </row>
    <row r="7577" spans="1:20" hidden="1">
      <c r="A7577" s="151" t="s">
        <v>7275</v>
      </c>
      <c r="B7577" s="150" t="str">
        <f>IFERROR(VLOOKUP(Proc[[#This Row],[App]],Table2[],3,0),"open")</f>
        <v>ok</v>
      </c>
      <c r="C7577" s="151" t="s">
        <v>369</v>
      </c>
      <c r="D7577" s="152" t="s">
        <v>10347</v>
      </c>
      <c r="E7577" s="152" t="s">
        <v>7291</v>
      </c>
      <c r="F7577" s="150" t="s">
        <v>7291</v>
      </c>
      <c r="G7577" s="151" t="s">
        <v>406</v>
      </c>
      <c r="H7577" s="150" t="str">
        <f>IF(Proc[[#This Row],[type]]="LFF (MDG-F)",MID(Proc[[#This Row],[Obj]],13,10),"")</f>
        <v>DE04TLD036</v>
      </c>
      <c r="I7577" s="152"/>
      <c r="J7577" s="150" t="b">
        <f>Proc[[#This Row],[Requested]]=Proc[[#This Row],[CurrentParent]]</f>
        <v>1</v>
      </c>
      <c r="K7577" s="150" t="str">
        <f>IF(Proc[[#This Row],[Author]]="Marcela Urrego",VLOOKUP(LEFT(Proc[[#This Row],[Requested]],1),Table3[#All],2,0),VLOOKUP(Proc[[#This Row],[Author]],Table4[],2,0))</f>
        <v>EL</v>
      </c>
      <c r="L7577" s="150" t="s">
        <v>7174</v>
      </c>
      <c r="M7577" s="140">
        <v>46073</v>
      </c>
      <c r="N7577" s="140"/>
      <c r="O7577" s="140"/>
      <c r="P7577" s="140" t="str">
        <f ca="1">IF(Proc[[#This Row],[DaysAgeing]]&gt;5,"yep","on track")</f>
        <v>yep</v>
      </c>
      <c r="Q7577" s="2">
        <f ca="1">IF(Proc[[#This Row],[DateClosed]]="",ABS(NETWORKDAYS(Proc[[#This Row],[DateOpened]],TODAY()))-1,ABS(NETWORKDAYS(Proc[[#This Row],[DateOpened]],Proc[[#This Row],[DateClosed]]))-1)</f>
        <v>30</v>
      </c>
      <c r="R7577" s="140" t="s">
        <v>4125</v>
      </c>
      <c r="S7577" s="150"/>
      <c r="T7577" s="153">
        <v>7576</v>
      </c>
    </row>
    <row r="7578" spans="1:20" hidden="1">
      <c r="A7578" s="151" t="s">
        <v>7275</v>
      </c>
      <c r="B7578" s="150" t="str">
        <f>IFERROR(VLOOKUP(Proc[[#This Row],[App]],Table2[],3,0),"open")</f>
        <v>ok</v>
      </c>
      <c r="C7578" s="151" t="s">
        <v>369</v>
      </c>
      <c r="D7578" s="152" t="s">
        <v>10348</v>
      </c>
      <c r="E7578" s="152" t="s">
        <v>7291</v>
      </c>
      <c r="F7578" s="150" t="s">
        <v>7291</v>
      </c>
      <c r="G7578" s="151" t="s">
        <v>406</v>
      </c>
      <c r="H7578" s="150" t="str">
        <f>IF(Proc[[#This Row],[type]]="LFF (MDG-F)",MID(Proc[[#This Row],[Obj]],13,10),"")</f>
        <v>DE04TLD037</v>
      </c>
      <c r="I7578" s="152"/>
      <c r="J7578" s="150" t="b">
        <f>Proc[[#This Row],[Requested]]=Proc[[#This Row],[CurrentParent]]</f>
        <v>1</v>
      </c>
      <c r="K7578" s="150" t="str">
        <f>IF(Proc[[#This Row],[Author]]="Marcela Urrego",VLOOKUP(LEFT(Proc[[#This Row],[Requested]],1),Table3[#All],2,0),VLOOKUP(Proc[[#This Row],[Author]],Table4[],2,0))</f>
        <v>EL</v>
      </c>
      <c r="L7578" s="150" t="s">
        <v>7174</v>
      </c>
      <c r="M7578" s="140">
        <v>46073</v>
      </c>
      <c r="N7578" s="140"/>
      <c r="O7578" s="140"/>
      <c r="P7578" s="140" t="str">
        <f ca="1">IF(Proc[[#This Row],[DaysAgeing]]&gt;5,"yep","on track")</f>
        <v>yep</v>
      </c>
      <c r="Q7578" s="2">
        <f ca="1">IF(Proc[[#This Row],[DateClosed]]="",ABS(NETWORKDAYS(Proc[[#This Row],[DateOpened]],TODAY()))-1,ABS(NETWORKDAYS(Proc[[#This Row],[DateOpened]],Proc[[#This Row],[DateClosed]]))-1)</f>
        <v>30</v>
      </c>
      <c r="R7578" s="140" t="s">
        <v>4125</v>
      </c>
      <c r="S7578" s="150"/>
      <c r="T7578" s="153">
        <v>7577</v>
      </c>
    </row>
    <row r="7579" spans="1:20" hidden="1">
      <c r="A7579" s="151" t="s">
        <v>7275</v>
      </c>
      <c r="B7579" s="150" t="str">
        <f>IFERROR(VLOOKUP(Proc[[#This Row],[App]],Table2[],3,0),"open")</f>
        <v>ok</v>
      </c>
      <c r="C7579" s="151" t="s">
        <v>369</v>
      </c>
      <c r="D7579" s="152" t="s">
        <v>10349</v>
      </c>
      <c r="E7579" s="152" t="s">
        <v>7291</v>
      </c>
      <c r="F7579" s="150" t="s">
        <v>7291</v>
      </c>
      <c r="G7579" s="151" t="s">
        <v>406</v>
      </c>
      <c r="H7579" s="150" t="str">
        <f>IF(Proc[[#This Row],[type]]="LFF (MDG-F)",MID(Proc[[#This Row],[Obj]],13,10),"")</f>
        <v>DE04TLD038</v>
      </c>
      <c r="I7579" s="152"/>
      <c r="J7579" s="150" t="b">
        <f>Proc[[#This Row],[Requested]]=Proc[[#This Row],[CurrentParent]]</f>
        <v>1</v>
      </c>
      <c r="K7579" s="150" t="str">
        <f>IF(Proc[[#This Row],[Author]]="Marcela Urrego",VLOOKUP(LEFT(Proc[[#This Row],[Requested]],1),Table3[#All],2,0),VLOOKUP(Proc[[#This Row],[Author]],Table4[],2,0))</f>
        <v>EL</v>
      </c>
      <c r="L7579" s="150" t="s">
        <v>7174</v>
      </c>
      <c r="M7579" s="140">
        <v>46073</v>
      </c>
      <c r="N7579" s="140"/>
      <c r="O7579" s="140"/>
      <c r="P7579" s="140" t="str">
        <f ca="1">IF(Proc[[#This Row],[DaysAgeing]]&gt;5,"yep","on track")</f>
        <v>yep</v>
      </c>
      <c r="Q7579" s="2">
        <f ca="1">IF(Proc[[#This Row],[DateClosed]]="",ABS(NETWORKDAYS(Proc[[#This Row],[DateOpened]],TODAY()))-1,ABS(NETWORKDAYS(Proc[[#This Row],[DateOpened]],Proc[[#This Row],[DateClosed]]))-1)</f>
        <v>30</v>
      </c>
      <c r="R7579" s="140" t="s">
        <v>4125</v>
      </c>
      <c r="S7579" s="150"/>
      <c r="T7579" s="153">
        <v>7578</v>
      </c>
    </row>
    <row r="7580" spans="1:20" hidden="1">
      <c r="A7580" s="151" t="s">
        <v>7275</v>
      </c>
      <c r="B7580" s="150" t="str">
        <f>IFERROR(VLOOKUP(Proc[[#This Row],[App]],Table2[],3,0),"open")</f>
        <v>ok</v>
      </c>
      <c r="C7580" s="151" t="s">
        <v>369</v>
      </c>
      <c r="D7580" s="152" t="s">
        <v>10350</v>
      </c>
      <c r="E7580" s="152" t="s">
        <v>7291</v>
      </c>
      <c r="F7580" s="150" t="s">
        <v>7291</v>
      </c>
      <c r="G7580" s="151" t="s">
        <v>406</v>
      </c>
      <c r="H7580" s="150" t="str">
        <f>IF(Proc[[#This Row],[type]]="LFF (MDG-F)",MID(Proc[[#This Row],[Obj]],13,10),"")</f>
        <v>DE04TLD039</v>
      </c>
      <c r="I7580" s="152"/>
      <c r="J7580" s="150" t="b">
        <f>Proc[[#This Row],[Requested]]=Proc[[#This Row],[CurrentParent]]</f>
        <v>1</v>
      </c>
      <c r="K7580" s="150" t="str">
        <f>IF(Proc[[#This Row],[Author]]="Marcela Urrego",VLOOKUP(LEFT(Proc[[#This Row],[Requested]],1),Table3[#All],2,0),VLOOKUP(Proc[[#This Row],[Author]],Table4[],2,0))</f>
        <v>EL</v>
      </c>
      <c r="L7580" s="150" t="s">
        <v>7174</v>
      </c>
      <c r="M7580" s="140">
        <v>46073</v>
      </c>
      <c r="N7580" s="140"/>
      <c r="O7580" s="140"/>
      <c r="P7580" s="140" t="str">
        <f ca="1">IF(Proc[[#This Row],[DaysAgeing]]&gt;5,"yep","on track")</f>
        <v>yep</v>
      </c>
      <c r="Q7580" s="2">
        <f ca="1">IF(Proc[[#This Row],[DateClosed]]="",ABS(NETWORKDAYS(Proc[[#This Row],[DateOpened]],TODAY()))-1,ABS(NETWORKDAYS(Proc[[#This Row],[DateOpened]],Proc[[#This Row],[DateClosed]]))-1)</f>
        <v>30</v>
      </c>
      <c r="R7580" s="140" t="s">
        <v>4125</v>
      </c>
      <c r="S7580" s="150"/>
      <c r="T7580" s="153">
        <v>7579</v>
      </c>
    </row>
    <row r="7581" spans="1:20" hidden="1">
      <c r="A7581" s="151" t="s">
        <v>7275</v>
      </c>
      <c r="B7581" s="153" t="str">
        <f>IFERROR(VLOOKUP(Proc[[#This Row],[App]],Table2[],3,0),"open")</f>
        <v>ok</v>
      </c>
      <c r="C7581" s="151" t="s">
        <v>369</v>
      </c>
      <c r="D7581" s="152" t="s">
        <v>10351</v>
      </c>
      <c r="E7581" s="152" t="s">
        <v>7291</v>
      </c>
      <c r="F7581" s="150" t="s">
        <v>7291</v>
      </c>
      <c r="G7581" s="151" t="s">
        <v>406</v>
      </c>
      <c r="H7581" s="150" t="str">
        <f>IF(Proc[[#This Row],[type]]="LFF (MDG-F)",MID(Proc[[#This Row],[Obj]],13,10),"")</f>
        <v>DE10PLD0C4</v>
      </c>
      <c r="I7581" s="152"/>
      <c r="J7581" s="150" t="b">
        <f>Proc[[#This Row],[Requested]]=Proc[[#This Row],[CurrentParent]]</f>
        <v>1</v>
      </c>
      <c r="K7581" s="153" t="str">
        <f>IF(Proc[[#This Row],[Author]]="Marcela Urrego",VLOOKUP(LEFT(Proc[[#This Row],[Requested]],1),Table3[#All],2,0),VLOOKUP(Proc[[#This Row],[Author]],Table4[],2,0))</f>
        <v>EL</v>
      </c>
      <c r="L7581" s="150" t="s">
        <v>7174</v>
      </c>
      <c r="M7581" s="140">
        <v>46073</v>
      </c>
      <c r="N7581" s="140"/>
      <c r="O7581" s="140"/>
      <c r="P7581" s="140" t="str">
        <f ca="1">IF(Proc[[#This Row],[DaysAgeing]]&gt;5,"yep","on track")</f>
        <v>yep</v>
      </c>
      <c r="Q7581" s="2">
        <f ca="1">IF(Proc[[#This Row],[DateClosed]]="",ABS(NETWORKDAYS(Proc[[#This Row],[DateOpened]],TODAY()))-1,ABS(NETWORKDAYS(Proc[[#This Row],[DateOpened]],Proc[[#This Row],[DateClosed]]))-1)</f>
        <v>30</v>
      </c>
      <c r="R7581" s="140" t="s">
        <v>4125</v>
      </c>
      <c r="S7581" s="150"/>
      <c r="T7581" s="153">
        <v>7580</v>
      </c>
    </row>
    <row r="7582" spans="1:20" hidden="1">
      <c r="A7582" s="151" t="s">
        <v>7275</v>
      </c>
      <c r="B7582" s="153" t="str">
        <f>IFERROR(VLOOKUP(Proc[[#This Row],[App]],Table2[],3,0),"open")</f>
        <v>ok</v>
      </c>
      <c r="C7582" s="151" t="s">
        <v>369</v>
      </c>
      <c r="D7582" s="152" t="s">
        <v>10352</v>
      </c>
      <c r="E7582" s="152" t="s">
        <v>7290</v>
      </c>
      <c r="F7582" s="150" t="s">
        <v>7290</v>
      </c>
      <c r="G7582" s="151" t="s">
        <v>406</v>
      </c>
      <c r="H7582" s="150" t="str">
        <f>IF(Proc[[#This Row],[type]]="LFF (MDG-F)",MID(Proc[[#This Row],[Obj]],13,10),"")</f>
        <v>KR07PD2328</v>
      </c>
      <c r="I7582" s="152"/>
      <c r="J7582" s="150" t="b">
        <f>Proc[[#This Row],[Requested]]=Proc[[#This Row],[CurrentParent]]</f>
        <v>1</v>
      </c>
      <c r="K7582" s="153" t="str">
        <f>IF(Proc[[#This Row],[Author]]="Marcela Urrego",VLOOKUP(LEFT(Proc[[#This Row],[Requested]],1),Table3[#All],2,0),VLOOKUP(Proc[[#This Row],[Author]],Table4[],2,0))</f>
        <v>EL</v>
      </c>
      <c r="L7582" s="150" t="s">
        <v>7174</v>
      </c>
      <c r="M7582" s="140">
        <v>46073</v>
      </c>
      <c r="N7582" s="140"/>
      <c r="O7582" s="140"/>
      <c r="P7582" s="140" t="str">
        <f ca="1">IF(Proc[[#This Row],[DaysAgeing]]&gt;5,"yep","on track")</f>
        <v>yep</v>
      </c>
      <c r="Q7582" s="2">
        <f ca="1">IF(Proc[[#This Row],[DateClosed]]="",ABS(NETWORKDAYS(Proc[[#This Row],[DateOpened]],TODAY()))-1,ABS(NETWORKDAYS(Proc[[#This Row],[DateOpened]],Proc[[#This Row],[DateClosed]]))-1)</f>
        <v>30</v>
      </c>
      <c r="R7582" s="140" t="s">
        <v>4125</v>
      </c>
      <c r="S7582" s="150"/>
      <c r="T7582" s="153">
        <v>7581</v>
      </c>
    </row>
    <row r="7583" spans="1:20" hidden="1">
      <c r="A7583" s="151" t="s">
        <v>7275</v>
      </c>
      <c r="B7583" s="153" t="str">
        <f>IFERROR(VLOOKUP(Proc[[#This Row],[App]],Table2[],3,0),"open")</f>
        <v>ok</v>
      </c>
      <c r="C7583" s="151" t="s">
        <v>369</v>
      </c>
      <c r="D7583" s="152" t="s">
        <v>10353</v>
      </c>
      <c r="E7583" s="152" t="s">
        <v>7290</v>
      </c>
      <c r="F7583" s="150" t="s">
        <v>7290</v>
      </c>
      <c r="G7583" s="151" t="s">
        <v>406</v>
      </c>
      <c r="H7583" s="150" t="str">
        <f>IF(Proc[[#This Row],[type]]="LFF (MDG-F)",MID(Proc[[#This Row],[Obj]],13,10),"")</f>
        <v>DE04TLD004</v>
      </c>
      <c r="I7583" s="152"/>
      <c r="J7583" s="150" t="b">
        <f>Proc[[#This Row],[Requested]]=Proc[[#This Row],[CurrentParent]]</f>
        <v>1</v>
      </c>
      <c r="K7583" s="153" t="str">
        <f>IF(Proc[[#This Row],[Author]]="Marcela Urrego",VLOOKUP(LEFT(Proc[[#This Row],[Requested]],1),Table3[#All],2,0),VLOOKUP(Proc[[#This Row],[Author]],Table4[],2,0))</f>
        <v>EL</v>
      </c>
      <c r="L7583" s="150" t="s">
        <v>7174</v>
      </c>
      <c r="M7583" s="140">
        <v>46073</v>
      </c>
      <c r="N7583" s="140"/>
      <c r="O7583" s="140"/>
      <c r="P7583" s="140" t="str">
        <f ca="1">IF(Proc[[#This Row],[DaysAgeing]]&gt;5,"yep","on track")</f>
        <v>yep</v>
      </c>
      <c r="Q7583" s="2">
        <f ca="1">IF(Proc[[#This Row],[DateClosed]]="",ABS(NETWORKDAYS(Proc[[#This Row],[DateOpened]],TODAY()))-1,ABS(NETWORKDAYS(Proc[[#This Row],[DateOpened]],Proc[[#This Row],[DateClosed]]))-1)</f>
        <v>30</v>
      </c>
      <c r="R7583" s="140" t="s">
        <v>4125</v>
      </c>
      <c r="S7583" s="150"/>
      <c r="T7583" s="153">
        <v>7582</v>
      </c>
    </row>
    <row r="7584" spans="1:20" hidden="1">
      <c r="A7584" s="151" t="s">
        <v>7275</v>
      </c>
      <c r="B7584" s="153" t="str">
        <f>IFERROR(VLOOKUP(Proc[[#This Row],[App]],Table2[],3,0),"open")</f>
        <v>ok</v>
      </c>
      <c r="C7584" s="151" t="s">
        <v>377</v>
      </c>
      <c r="D7584" s="152" t="s">
        <v>10354</v>
      </c>
      <c r="E7584" s="152" t="s">
        <v>7292</v>
      </c>
      <c r="F7584" s="150" t="s">
        <v>7244</v>
      </c>
      <c r="G7584" s="151" t="s">
        <v>400</v>
      </c>
      <c r="H7584" s="150" t="str">
        <f>IF(Proc[[#This Row],[type]]="LFF (MDG-F)",MID(Proc[[#This Row],[Obj]],13,10),"")</f>
        <v/>
      </c>
      <c r="I7584" s="152"/>
      <c r="J7584" s="150" t="b">
        <f>Proc[[#This Row],[Requested]]=Proc[[#This Row],[CurrentParent]]</f>
        <v>0</v>
      </c>
      <c r="K7584" s="153" t="str">
        <f>IF(Proc[[#This Row],[Author]]="Marcela Urrego",VLOOKUP(LEFT(Proc[[#This Row],[Requested]],1),Table3[#All],2,0),VLOOKUP(Proc[[#This Row],[Author]],Table4[],2,0))</f>
        <v>EL</v>
      </c>
      <c r="L7584" s="150" t="s">
        <v>7174</v>
      </c>
      <c r="M7584" s="140">
        <v>46073</v>
      </c>
      <c r="N7584" s="140"/>
      <c r="O7584" s="140"/>
      <c r="P7584" s="140" t="str">
        <f ca="1">IF(Proc[[#This Row],[DaysAgeing]]&gt;5,"yep","on track")</f>
        <v>yep</v>
      </c>
      <c r="Q7584" s="2">
        <f ca="1">IF(Proc[[#This Row],[DateClosed]]="",ABS(NETWORKDAYS(Proc[[#This Row],[DateOpened]],TODAY()))-1,ABS(NETWORKDAYS(Proc[[#This Row],[DateOpened]],Proc[[#This Row],[DateClosed]]))-1)</f>
        <v>30</v>
      </c>
      <c r="R7584" s="140" t="s">
        <v>4125</v>
      </c>
      <c r="S7584" s="150"/>
      <c r="T7584" s="153">
        <v>7583</v>
      </c>
    </row>
    <row r="7585" spans="1:20" hidden="1">
      <c r="A7585" s="151" t="s">
        <v>7275</v>
      </c>
      <c r="B7585" s="150" t="str">
        <f>IFERROR(VLOOKUP(Proc[[#This Row],[App]],Table2[],3,0),"open")</f>
        <v>ok</v>
      </c>
      <c r="C7585" s="151" t="s">
        <v>377</v>
      </c>
      <c r="D7585" s="152" t="s">
        <v>7277</v>
      </c>
      <c r="E7585" s="152" t="s">
        <v>7292</v>
      </c>
      <c r="F7585" s="150" t="s">
        <v>7244</v>
      </c>
      <c r="G7585" s="151" t="s">
        <v>406</v>
      </c>
      <c r="H7585" s="150" t="str">
        <f>IF(Proc[[#This Row],[type]]="LFF (MDG-F)",MID(Proc[[#This Row],[Obj]],13,10),"")</f>
        <v>E04TLD004_</v>
      </c>
      <c r="I7585" s="152"/>
      <c r="J7585" s="150" t="b">
        <f>Proc[[#This Row],[Requested]]=Proc[[#This Row],[CurrentParent]]</f>
        <v>0</v>
      </c>
      <c r="K7585" s="150" t="str">
        <f>IF(Proc[[#This Row],[Author]]="Marcela Urrego",VLOOKUP(LEFT(Proc[[#This Row],[Requested]],1),Table3[#All],2,0),VLOOKUP(Proc[[#This Row],[Author]],Table4[],2,0))</f>
        <v>EL</v>
      </c>
      <c r="L7585" s="150" t="s">
        <v>7174</v>
      </c>
      <c r="M7585" s="140">
        <v>46073</v>
      </c>
      <c r="N7585" s="140"/>
      <c r="O7585" s="140"/>
      <c r="P7585" s="140" t="str">
        <f ca="1">IF(Proc[[#This Row],[DaysAgeing]]&gt;5,"yep","on track")</f>
        <v>yep</v>
      </c>
      <c r="Q7585" s="2">
        <f ca="1">IF(Proc[[#This Row],[DateClosed]]="",ABS(NETWORKDAYS(Proc[[#This Row],[DateOpened]],TODAY()))-1,ABS(NETWORKDAYS(Proc[[#This Row],[DateOpened]],Proc[[#This Row],[DateClosed]]))-1)</f>
        <v>30</v>
      </c>
      <c r="R7585" s="140" t="s">
        <v>4125</v>
      </c>
      <c r="S7585" s="150"/>
      <c r="T7585" s="153">
        <v>7584</v>
      </c>
    </row>
    <row r="7586" spans="1:20" hidden="1">
      <c r="A7586" s="151" t="s">
        <v>7275</v>
      </c>
      <c r="B7586" s="150" t="str">
        <f>IFERROR(VLOOKUP(Proc[[#This Row],[App]],Table2[],3,0),"open")</f>
        <v>ok</v>
      </c>
      <c r="C7586" s="151" t="s">
        <v>369</v>
      </c>
      <c r="D7586" s="152" t="s">
        <v>10355</v>
      </c>
      <c r="E7586" s="152" t="s">
        <v>7292</v>
      </c>
      <c r="F7586" s="150" t="s">
        <v>7292</v>
      </c>
      <c r="G7586" s="151" t="s">
        <v>400</v>
      </c>
      <c r="H7586" s="150" t="str">
        <f>IF(Proc[[#This Row],[type]]="LFF (MDG-F)",MID(Proc[[#This Row],[Obj]],13,10),"")</f>
        <v/>
      </c>
      <c r="I7586" s="152"/>
      <c r="J7586" s="150" t="b">
        <f>Proc[[#This Row],[Requested]]=Proc[[#This Row],[CurrentParent]]</f>
        <v>1</v>
      </c>
      <c r="K7586" s="150" t="str">
        <f>IF(Proc[[#This Row],[Author]]="Marcela Urrego",VLOOKUP(LEFT(Proc[[#This Row],[Requested]],1),Table3[#All],2,0),VLOOKUP(Proc[[#This Row],[Author]],Table4[],2,0))</f>
        <v>EL</v>
      </c>
      <c r="L7586" s="150" t="s">
        <v>7174</v>
      </c>
      <c r="M7586" s="140">
        <v>46073</v>
      </c>
      <c r="N7586" s="140"/>
      <c r="O7586" s="140"/>
      <c r="P7586" s="140" t="str">
        <f ca="1">IF(Proc[[#This Row],[DaysAgeing]]&gt;5,"yep","on track")</f>
        <v>yep</v>
      </c>
      <c r="Q7586" s="2">
        <f ca="1">IF(Proc[[#This Row],[DateClosed]]="",ABS(NETWORKDAYS(Proc[[#This Row],[DateOpened]],TODAY()))-1,ABS(NETWORKDAYS(Proc[[#This Row],[DateOpened]],Proc[[#This Row],[DateClosed]]))-1)</f>
        <v>30</v>
      </c>
      <c r="R7586" s="140" t="s">
        <v>4125</v>
      </c>
      <c r="S7586" s="150"/>
      <c r="T7586" s="153">
        <v>7585</v>
      </c>
    </row>
    <row r="7587" spans="1:20" hidden="1">
      <c r="A7587" s="151" t="s">
        <v>7275</v>
      </c>
      <c r="B7587" s="150" t="str">
        <f>IFERROR(VLOOKUP(Proc[[#This Row],[App]],Table2[],3,0),"open")</f>
        <v>ok</v>
      </c>
      <c r="C7587" s="151" t="s">
        <v>369</v>
      </c>
      <c r="D7587" s="152" t="s">
        <v>10356</v>
      </c>
      <c r="E7587" s="152" t="s">
        <v>7292</v>
      </c>
      <c r="F7587" s="150" t="s">
        <v>7292</v>
      </c>
      <c r="G7587" s="151" t="s">
        <v>400</v>
      </c>
      <c r="H7587" s="150" t="str">
        <f>IF(Proc[[#This Row],[type]]="LFF (MDG-F)",MID(Proc[[#This Row],[Obj]],13,10),"")</f>
        <v/>
      </c>
      <c r="I7587" s="152"/>
      <c r="J7587" s="150" t="b">
        <f>Proc[[#This Row],[Requested]]=Proc[[#This Row],[CurrentParent]]</f>
        <v>1</v>
      </c>
      <c r="K7587" s="150" t="str">
        <f>IF(Proc[[#This Row],[Author]]="Marcela Urrego",VLOOKUP(LEFT(Proc[[#This Row],[Requested]],1),Table3[#All],2,0),VLOOKUP(Proc[[#This Row],[Author]],Table4[],2,0))</f>
        <v>EL</v>
      </c>
      <c r="L7587" s="150" t="s">
        <v>7174</v>
      </c>
      <c r="M7587" s="140">
        <v>46073</v>
      </c>
      <c r="N7587" s="140"/>
      <c r="O7587" s="140"/>
      <c r="P7587" s="140" t="str">
        <f ca="1">IF(Proc[[#This Row],[DaysAgeing]]&gt;5,"yep","on track")</f>
        <v>yep</v>
      </c>
      <c r="Q7587" s="2">
        <f ca="1">IF(Proc[[#This Row],[DateClosed]]="",ABS(NETWORKDAYS(Proc[[#This Row],[DateOpened]],TODAY()))-1,ABS(NETWORKDAYS(Proc[[#This Row],[DateOpened]],Proc[[#This Row],[DateClosed]]))-1)</f>
        <v>30</v>
      </c>
      <c r="R7587" s="140" t="s">
        <v>4125</v>
      </c>
      <c r="S7587" s="150"/>
      <c r="T7587" s="153">
        <v>7586</v>
      </c>
    </row>
    <row r="7588" spans="1:20" hidden="1">
      <c r="A7588" s="151" t="s">
        <v>7275</v>
      </c>
      <c r="B7588" s="150" t="str">
        <f>IFERROR(VLOOKUP(Proc[[#This Row],[App]],Table2[],3,0),"open")</f>
        <v>ok</v>
      </c>
      <c r="C7588" s="151" t="s">
        <v>369</v>
      </c>
      <c r="D7588" s="152" t="s">
        <v>10357</v>
      </c>
      <c r="E7588" s="152" t="s">
        <v>7292</v>
      </c>
      <c r="F7588" s="150" t="s">
        <v>7292</v>
      </c>
      <c r="G7588" s="151" t="s">
        <v>400</v>
      </c>
      <c r="H7588" s="150" t="str">
        <f>IF(Proc[[#This Row],[type]]="LFF (MDG-F)",MID(Proc[[#This Row],[Obj]],13,10),"")</f>
        <v/>
      </c>
      <c r="I7588" s="152"/>
      <c r="J7588" s="150" t="b">
        <f>Proc[[#This Row],[Requested]]=Proc[[#This Row],[CurrentParent]]</f>
        <v>1</v>
      </c>
      <c r="K7588" s="150" t="str">
        <f>IF(Proc[[#This Row],[Author]]="Marcela Urrego",VLOOKUP(LEFT(Proc[[#This Row],[Requested]],1),Table3[#All],2,0),VLOOKUP(Proc[[#This Row],[Author]],Table4[],2,0))</f>
        <v>EL</v>
      </c>
      <c r="L7588" s="150" t="s">
        <v>7174</v>
      </c>
      <c r="M7588" s="140">
        <v>46073</v>
      </c>
      <c r="N7588" s="140"/>
      <c r="O7588" s="140"/>
      <c r="P7588" s="140" t="str">
        <f ca="1">IF(Proc[[#This Row],[DaysAgeing]]&gt;5,"yep","on track")</f>
        <v>yep</v>
      </c>
      <c r="Q7588" s="2">
        <f ca="1">IF(Proc[[#This Row],[DateClosed]]="",ABS(NETWORKDAYS(Proc[[#This Row],[DateOpened]],TODAY()))-1,ABS(NETWORKDAYS(Proc[[#This Row],[DateOpened]],Proc[[#This Row],[DateClosed]]))-1)</f>
        <v>30</v>
      </c>
      <c r="R7588" s="140" t="s">
        <v>4125</v>
      </c>
      <c r="S7588" s="150"/>
      <c r="T7588" s="153">
        <v>7587</v>
      </c>
    </row>
    <row r="7589" spans="1:20" hidden="1">
      <c r="A7589" s="151" t="s">
        <v>7275</v>
      </c>
      <c r="B7589" s="150" t="str">
        <f>IFERROR(VLOOKUP(Proc[[#This Row],[App]],Table2[],3,0),"open")</f>
        <v>ok</v>
      </c>
      <c r="C7589" s="151" t="s">
        <v>369</v>
      </c>
      <c r="D7589" s="152" t="s">
        <v>10358</v>
      </c>
      <c r="E7589" s="152" t="s">
        <v>7292</v>
      </c>
      <c r="F7589" s="150" t="s">
        <v>7292</v>
      </c>
      <c r="G7589" s="151" t="s">
        <v>400</v>
      </c>
      <c r="H7589" s="150" t="str">
        <f>IF(Proc[[#This Row],[type]]="LFF (MDG-F)",MID(Proc[[#This Row],[Obj]],13,10),"")</f>
        <v/>
      </c>
      <c r="I7589" s="152"/>
      <c r="J7589" s="150" t="b">
        <f>Proc[[#This Row],[Requested]]=Proc[[#This Row],[CurrentParent]]</f>
        <v>1</v>
      </c>
      <c r="K7589" s="150" t="str">
        <f>IF(Proc[[#This Row],[Author]]="Marcela Urrego",VLOOKUP(LEFT(Proc[[#This Row],[Requested]],1),Table3[#All],2,0),VLOOKUP(Proc[[#This Row],[Author]],Table4[],2,0))</f>
        <v>EL</v>
      </c>
      <c r="L7589" s="150" t="s">
        <v>7174</v>
      </c>
      <c r="M7589" s="140">
        <v>46073</v>
      </c>
      <c r="N7589" s="140"/>
      <c r="O7589" s="140"/>
      <c r="P7589" s="140" t="str">
        <f ca="1">IF(Proc[[#This Row],[DaysAgeing]]&gt;5,"yep","on track")</f>
        <v>yep</v>
      </c>
      <c r="Q7589" s="2">
        <f ca="1">IF(Proc[[#This Row],[DateClosed]]="",ABS(NETWORKDAYS(Proc[[#This Row],[DateOpened]],TODAY()))-1,ABS(NETWORKDAYS(Proc[[#This Row],[DateOpened]],Proc[[#This Row],[DateClosed]]))-1)</f>
        <v>30</v>
      </c>
      <c r="R7589" s="140" t="s">
        <v>4125</v>
      </c>
      <c r="S7589" s="150"/>
      <c r="T7589" s="153">
        <v>7588</v>
      </c>
    </row>
    <row r="7590" spans="1:20" hidden="1">
      <c r="A7590" s="151" t="s">
        <v>7275</v>
      </c>
      <c r="B7590" s="150" t="str">
        <f>IFERROR(VLOOKUP(Proc[[#This Row],[App]],Table2[],3,0),"open")</f>
        <v>ok</v>
      </c>
      <c r="C7590" s="151" t="s">
        <v>369</v>
      </c>
      <c r="D7590" s="152" t="s">
        <v>10359</v>
      </c>
      <c r="E7590" s="152" t="s">
        <v>7292</v>
      </c>
      <c r="F7590" s="150" t="s">
        <v>7292</v>
      </c>
      <c r="G7590" s="151" t="s">
        <v>400</v>
      </c>
      <c r="H7590" s="150" t="str">
        <f>IF(Proc[[#This Row],[type]]="LFF (MDG-F)",MID(Proc[[#This Row],[Obj]],13,10),"")</f>
        <v/>
      </c>
      <c r="I7590" s="152"/>
      <c r="J7590" s="150" t="b">
        <f>Proc[[#This Row],[Requested]]=Proc[[#This Row],[CurrentParent]]</f>
        <v>1</v>
      </c>
      <c r="K7590" s="150" t="str">
        <f>IF(Proc[[#This Row],[Author]]="Marcela Urrego",VLOOKUP(LEFT(Proc[[#This Row],[Requested]],1),Table3[#All],2,0),VLOOKUP(Proc[[#This Row],[Author]],Table4[],2,0))</f>
        <v>EL</v>
      </c>
      <c r="L7590" s="150" t="s">
        <v>7174</v>
      </c>
      <c r="M7590" s="140">
        <v>46073</v>
      </c>
      <c r="N7590" s="140"/>
      <c r="O7590" s="140"/>
      <c r="P7590" s="140" t="str">
        <f ca="1">IF(Proc[[#This Row],[DaysAgeing]]&gt;5,"yep","on track")</f>
        <v>yep</v>
      </c>
      <c r="Q7590" s="2">
        <f ca="1">IF(Proc[[#This Row],[DateClosed]]="",ABS(NETWORKDAYS(Proc[[#This Row],[DateOpened]],TODAY()))-1,ABS(NETWORKDAYS(Proc[[#This Row],[DateOpened]],Proc[[#This Row],[DateClosed]]))-1)</f>
        <v>30</v>
      </c>
      <c r="R7590" s="140" t="s">
        <v>4125</v>
      </c>
      <c r="S7590" s="150"/>
      <c r="T7590" s="153">
        <v>7589</v>
      </c>
    </row>
    <row r="7591" spans="1:20" hidden="1">
      <c r="A7591" s="151" t="s">
        <v>7275</v>
      </c>
      <c r="B7591" s="150" t="str">
        <f>IFERROR(VLOOKUP(Proc[[#This Row],[App]],Table2[],3,0),"open")</f>
        <v>ok</v>
      </c>
      <c r="C7591" s="151" t="s">
        <v>377</v>
      </c>
      <c r="D7591" s="152" t="s">
        <v>7332</v>
      </c>
      <c r="E7591" s="152" t="s">
        <v>7292</v>
      </c>
      <c r="F7591" s="150" t="e">
        <v>#N/A</v>
      </c>
      <c r="G7591" s="151" t="s">
        <v>400</v>
      </c>
      <c r="H7591" s="150" t="str">
        <f>IF(Proc[[#This Row],[type]]="LFF (MDG-F)",MID(Proc[[#This Row],[Obj]],13,10),"")</f>
        <v/>
      </c>
      <c r="I7591" s="152"/>
      <c r="J7591" s="150" t="e">
        <f>Proc[[#This Row],[Requested]]=Proc[[#This Row],[CurrentParent]]</f>
        <v>#N/A</v>
      </c>
      <c r="K7591" s="150" t="str">
        <f>IF(Proc[[#This Row],[Author]]="Marcela Urrego",VLOOKUP(LEFT(Proc[[#This Row],[Requested]],1),Table3[#All],2,0),VLOOKUP(Proc[[#This Row],[Author]],Table4[],2,0))</f>
        <v>EL</v>
      </c>
      <c r="L7591" s="150" t="s">
        <v>7174</v>
      </c>
      <c r="M7591" s="140">
        <v>46073</v>
      </c>
      <c r="N7591" s="140"/>
      <c r="O7591" s="140"/>
      <c r="P7591" s="140" t="str">
        <f ca="1">IF(Proc[[#This Row],[DaysAgeing]]&gt;5,"yep","on track")</f>
        <v>yep</v>
      </c>
      <c r="Q7591" s="2">
        <f ca="1">IF(Proc[[#This Row],[DateClosed]]="",ABS(NETWORKDAYS(Proc[[#This Row],[DateOpened]],TODAY()))-1,ABS(NETWORKDAYS(Proc[[#This Row],[DateOpened]],Proc[[#This Row],[DateClosed]]))-1)</f>
        <v>30</v>
      </c>
      <c r="R7591" s="140" t="s">
        <v>4125</v>
      </c>
      <c r="S7591" s="150"/>
      <c r="T7591" s="153">
        <v>7590</v>
      </c>
    </row>
    <row r="7592" spans="1:20" hidden="1">
      <c r="A7592" s="151" t="s">
        <v>7275</v>
      </c>
      <c r="B7592" s="150" t="str">
        <f>IFERROR(VLOOKUP(Proc[[#This Row],[App]],Table2[],3,0),"open")</f>
        <v>ok</v>
      </c>
      <c r="C7592" s="151" t="s">
        <v>369</v>
      </c>
      <c r="D7592" s="152" t="s">
        <v>10360</v>
      </c>
      <c r="E7592" s="152" t="s">
        <v>7292</v>
      </c>
      <c r="F7592" s="150" t="s">
        <v>7292</v>
      </c>
      <c r="G7592" s="151" t="s">
        <v>400</v>
      </c>
      <c r="H7592" s="150" t="str">
        <f>IF(Proc[[#This Row],[type]]="LFF (MDG-F)",MID(Proc[[#This Row],[Obj]],13,10),"")</f>
        <v/>
      </c>
      <c r="I7592" s="152"/>
      <c r="J7592" s="150" t="b">
        <f>Proc[[#This Row],[Requested]]=Proc[[#This Row],[CurrentParent]]</f>
        <v>1</v>
      </c>
      <c r="K7592" s="150" t="str">
        <f>IF(Proc[[#This Row],[Author]]="Marcela Urrego",VLOOKUP(LEFT(Proc[[#This Row],[Requested]],1),Table3[#All],2,0),VLOOKUP(Proc[[#This Row],[Author]],Table4[],2,0))</f>
        <v>EL</v>
      </c>
      <c r="L7592" s="150" t="s">
        <v>7174</v>
      </c>
      <c r="M7592" s="140">
        <v>46073</v>
      </c>
      <c r="N7592" s="140"/>
      <c r="O7592" s="140"/>
      <c r="P7592" s="140" t="str">
        <f ca="1">IF(Proc[[#This Row],[DaysAgeing]]&gt;5,"yep","on track")</f>
        <v>yep</v>
      </c>
      <c r="Q7592" s="2">
        <f ca="1">IF(Proc[[#This Row],[DateClosed]]="",ABS(NETWORKDAYS(Proc[[#This Row],[DateOpened]],TODAY()))-1,ABS(NETWORKDAYS(Proc[[#This Row],[DateOpened]],Proc[[#This Row],[DateClosed]]))-1)</f>
        <v>30</v>
      </c>
      <c r="R7592" s="140" t="s">
        <v>4125</v>
      </c>
      <c r="S7592" s="150"/>
      <c r="T7592" s="153">
        <v>7591</v>
      </c>
    </row>
    <row r="7593" spans="1:20" hidden="1">
      <c r="A7593" s="151" t="s">
        <v>7275</v>
      </c>
      <c r="B7593" s="150" t="str">
        <f>IFERROR(VLOOKUP(Proc[[#This Row],[App]],Table2[],3,0),"open")</f>
        <v>ok</v>
      </c>
      <c r="C7593" s="151" t="s">
        <v>377</v>
      </c>
      <c r="D7593" s="152" t="s">
        <v>7278</v>
      </c>
      <c r="E7593" s="152" t="s">
        <v>7291</v>
      </c>
      <c r="F7593" s="150"/>
      <c r="G7593" s="151" t="s">
        <v>406</v>
      </c>
      <c r="H7593" s="150" t="str">
        <f>IF(Proc[[#This Row],[type]]="LFF (MDG-F)",MID(Proc[[#This Row],[Obj]],13,10),"")</f>
        <v>E10PLD004</v>
      </c>
      <c r="I7593" s="152"/>
      <c r="J7593" s="150" t="b">
        <f>Proc[[#This Row],[Requested]]=Proc[[#This Row],[CurrentParent]]</f>
        <v>0</v>
      </c>
      <c r="K7593" s="150" t="str">
        <f>IF(Proc[[#This Row],[Author]]="Marcela Urrego",VLOOKUP(LEFT(Proc[[#This Row],[Requested]],1),Table3[#All],2,0),VLOOKUP(Proc[[#This Row],[Author]],Table4[],2,0))</f>
        <v>EL</v>
      </c>
      <c r="L7593" s="150" t="s">
        <v>7174</v>
      </c>
      <c r="M7593" s="140">
        <v>46073</v>
      </c>
      <c r="N7593" s="140"/>
      <c r="O7593" s="140"/>
      <c r="P7593" s="140" t="str">
        <f ca="1">IF(Proc[[#This Row],[DaysAgeing]]&gt;5,"yep","on track")</f>
        <v>yep</v>
      </c>
      <c r="Q7593" s="2">
        <f ca="1">IF(Proc[[#This Row],[DateClosed]]="",ABS(NETWORKDAYS(Proc[[#This Row],[DateOpened]],TODAY()))-1,ABS(NETWORKDAYS(Proc[[#This Row],[DateOpened]],Proc[[#This Row],[DateClosed]]))-1)</f>
        <v>30</v>
      </c>
      <c r="R7593" s="140" t="s">
        <v>4125</v>
      </c>
      <c r="S7593" s="150"/>
      <c r="T7593" s="153">
        <v>7592</v>
      </c>
    </row>
    <row r="7594" spans="1:20" hidden="1">
      <c r="A7594" s="151" t="s">
        <v>7275</v>
      </c>
      <c r="B7594" s="153" t="str">
        <f>IFERROR(VLOOKUP(Proc[[#This Row],[App]],Table2[],3,0),"open")</f>
        <v>ok</v>
      </c>
      <c r="C7594" s="151" t="s">
        <v>369</v>
      </c>
      <c r="D7594" s="152" t="s">
        <v>10361</v>
      </c>
      <c r="E7594" s="152" t="s">
        <v>7291</v>
      </c>
      <c r="F7594" s="150" t="s">
        <v>7291</v>
      </c>
      <c r="G7594" s="151" t="s">
        <v>406</v>
      </c>
      <c r="H7594" s="150" t="str">
        <f>IF(Proc[[#This Row],[type]]="LFF (MDG-F)",MID(Proc[[#This Row],[Obj]],13,10),"")</f>
        <v>DE10PLD004</v>
      </c>
      <c r="I7594" s="152"/>
      <c r="J7594" s="150" t="b">
        <f>Proc[[#This Row],[Requested]]=Proc[[#This Row],[CurrentParent]]</f>
        <v>1</v>
      </c>
      <c r="K7594" s="153" t="str">
        <f>IF(Proc[[#This Row],[Author]]="Marcela Urrego",VLOOKUP(LEFT(Proc[[#This Row],[Requested]],1),Table3[#All],2,0),VLOOKUP(Proc[[#This Row],[Author]],Table4[],2,0))</f>
        <v>EL</v>
      </c>
      <c r="L7594" s="150" t="s">
        <v>7174</v>
      </c>
      <c r="M7594" s="140">
        <v>46073</v>
      </c>
      <c r="N7594" s="140"/>
      <c r="O7594" s="140"/>
      <c r="P7594" s="140" t="str">
        <f ca="1">IF(Proc[[#This Row],[DaysAgeing]]&gt;5,"yep","on track")</f>
        <v>yep</v>
      </c>
      <c r="Q7594" s="2">
        <f ca="1">IF(Proc[[#This Row],[DateClosed]]="",ABS(NETWORKDAYS(Proc[[#This Row],[DateOpened]],TODAY()))-1,ABS(NETWORKDAYS(Proc[[#This Row],[DateOpened]],Proc[[#This Row],[DateClosed]]))-1)</f>
        <v>30</v>
      </c>
      <c r="R7594" s="140" t="s">
        <v>4125</v>
      </c>
      <c r="S7594" s="150"/>
      <c r="T7594" s="153">
        <v>7593</v>
      </c>
    </row>
    <row r="7595" spans="1:20" hidden="1">
      <c r="A7595" s="151" t="s">
        <v>7275</v>
      </c>
      <c r="B7595" s="153" t="str">
        <f>IFERROR(VLOOKUP(Proc[[#This Row],[App]],Table2[],3,0),"open")</f>
        <v>ok</v>
      </c>
      <c r="C7595" s="151" t="s">
        <v>377</v>
      </c>
      <c r="D7595" s="152" t="s">
        <v>10362</v>
      </c>
      <c r="E7595" s="152" t="s">
        <v>7292</v>
      </c>
      <c r="F7595" s="150"/>
      <c r="G7595" s="151" t="s">
        <v>400</v>
      </c>
      <c r="H7595" s="150" t="str">
        <f>IF(Proc[[#This Row],[type]]="LFF (MDG-F)",MID(Proc[[#This Row],[Obj]],13,10),"")</f>
        <v/>
      </c>
      <c r="I7595" s="152"/>
      <c r="J7595" s="150" t="b">
        <f>Proc[[#This Row],[Requested]]=Proc[[#This Row],[CurrentParent]]</f>
        <v>0</v>
      </c>
      <c r="K7595" s="153" t="str">
        <f>IF(Proc[[#This Row],[Author]]="Marcela Urrego",VLOOKUP(LEFT(Proc[[#This Row],[Requested]],1),Table3[#All],2,0),VLOOKUP(Proc[[#This Row],[Author]],Table4[],2,0))</f>
        <v>EL</v>
      </c>
      <c r="L7595" s="150" t="s">
        <v>7174</v>
      </c>
      <c r="M7595" s="140">
        <v>46073</v>
      </c>
      <c r="N7595" s="140"/>
      <c r="O7595" s="140"/>
      <c r="P7595" s="140" t="str">
        <f ca="1">IF(Proc[[#This Row],[DaysAgeing]]&gt;5,"yep","on track")</f>
        <v>yep</v>
      </c>
      <c r="Q7595" s="2">
        <f ca="1">IF(Proc[[#This Row],[DateClosed]]="",ABS(NETWORKDAYS(Proc[[#This Row],[DateOpened]],TODAY()))-1,ABS(NETWORKDAYS(Proc[[#This Row],[DateOpened]],Proc[[#This Row],[DateClosed]]))-1)</f>
        <v>30</v>
      </c>
      <c r="R7595" s="140" t="s">
        <v>4125</v>
      </c>
      <c r="S7595" s="150"/>
      <c r="T7595" s="153">
        <v>7594</v>
      </c>
    </row>
    <row r="7596" spans="1:20" hidden="1">
      <c r="A7596" s="151" t="s">
        <v>7275</v>
      </c>
      <c r="B7596" s="150" t="str">
        <f>IFERROR(VLOOKUP(Proc[[#This Row],[App]],Table2[],3,0),"open")</f>
        <v>ok</v>
      </c>
      <c r="C7596" s="151" t="s">
        <v>377</v>
      </c>
      <c r="D7596" s="152" t="s">
        <v>7279</v>
      </c>
      <c r="E7596" s="152" t="s">
        <v>7290</v>
      </c>
      <c r="F7596" s="150" t="s">
        <v>446</v>
      </c>
      <c r="G7596" s="151" t="s">
        <v>406</v>
      </c>
      <c r="H7596" s="150" t="str">
        <f>IF(Proc[[#This Row],[type]]="LFF (MDG-F)",MID(Proc[[#This Row],[Obj]],13,10),"")</f>
        <v>S10PD1005</v>
      </c>
      <c r="I7596" s="152"/>
      <c r="J7596" s="150" t="b">
        <f>Proc[[#This Row],[Requested]]=Proc[[#This Row],[CurrentParent]]</f>
        <v>0</v>
      </c>
      <c r="K7596" s="150" t="str">
        <f>IF(Proc[[#This Row],[Author]]="Marcela Urrego",VLOOKUP(LEFT(Proc[[#This Row],[Requested]],1),Table3[#All],2,0),VLOOKUP(Proc[[#This Row],[Author]],Table4[],2,0))</f>
        <v>EL</v>
      </c>
      <c r="L7596" s="150" t="s">
        <v>7174</v>
      </c>
      <c r="M7596" s="140">
        <v>46073</v>
      </c>
      <c r="N7596" s="140"/>
      <c r="O7596" s="140"/>
      <c r="P7596" s="140" t="str">
        <f ca="1">IF(Proc[[#This Row],[DaysAgeing]]&gt;5,"yep","on track")</f>
        <v>yep</v>
      </c>
      <c r="Q7596" s="2">
        <f ca="1">IF(Proc[[#This Row],[DateClosed]]="",ABS(NETWORKDAYS(Proc[[#This Row],[DateOpened]],TODAY()))-1,ABS(NETWORKDAYS(Proc[[#This Row],[DateOpened]],Proc[[#This Row],[DateClosed]]))-1)</f>
        <v>30</v>
      </c>
      <c r="R7596" s="140" t="s">
        <v>4125</v>
      </c>
      <c r="S7596" s="150"/>
      <c r="T7596" s="153">
        <v>7595</v>
      </c>
    </row>
    <row r="7597" spans="1:20" hidden="1">
      <c r="A7597" s="151" t="s">
        <v>7275</v>
      </c>
      <c r="B7597" s="153" t="str">
        <f>IFERROR(VLOOKUP(Proc[[#This Row],[App]],Table2[],3,0),"open")</f>
        <v>ok</v>
      </c>
      <c r="C7597" s="151" t="s">
        <v>369</v>
      </c>
      <c r="D7597" s="152" t="s">
        <v>10363</v>
      </c>
      <c r="E7597" s="152" t="s">
        <v>7290</v>
      </c>
      <c r="F7597" s="150" t="s">
        <v>7290</v>
      </c>
      <c r="G7597" s="151" t="s">
        <v>406</v>
      </c>
      <c r="H7597" s="150" t="str">
        <f>IF(Proc[[#This Row],[type]]="LFF (MDG-F)",MID(Proc[[#This Row],[Obj]],13,10),"")</f>
        <v>US10PD1005</v>
      </c>
      <c r="I7597" s="152"/>
      <c r="J7597" s="150" t="b">
        <f>Proc[[#This Row],[Requested]]=Proc[[#This Row],[CurrentParent]]</f>
        <v>1</v>
      </c>
      <c r="K7597" s="153" t="str">
        <f>IF(Proc[[#This Row],[Author]]="Marcela Urrego",VLOOKUP(LEFT(Proc[[#This Row],[Requested]],1),Table3[#All],2,0),VLOOKUP(Proc[[#This Row],[Author]],Table4[],2,0))</f>
        <v>EL</v>
      </c>
      <c r="L7597" s="150" t="s">
        <v>7174</v>
      </c>
      <c r="M7597" s="140">
        <v>46073</v>
      </c>
      <c r="N7597" s="140"/>
      <c r="O7597" s="140"/>
      <c r="P7597" s="140" t="str">
        <f ca="1">IF(Proc[[#This Row],[DaysAgeing]]&gt;5,"yep","on track")</f>
        <v>yep</v>
      </c>
      <c r="Q7597" s="2">
        <f ca="1">IF(Proc[[#This Row],[DateClosed]]="",ABS(NETWORKDAYS(Proc[[#This Row],[DateOpened]],TODAY()))-1,ABS(NETWORKDAYS(Proc[[#This Row],[DateOpened]],Proc[[#This Row],[DateClosed]]))-1)</f>
        <v>30</v>
      </c>
      <c r="R7597" s="140" t="s">
        <v>4125</v>
      </c>
      <c r="S7597" s="150"/>
      <c r="T7597" s="153">
        <v>7596</v>
      </c>
    </row>
    <row r="7598" spans="1:20" hidden="1">
      <c r="A7598" s="151" t="s">
        <v>7275</v>
      </c>
      <c r="B7598" s="153" t="str">
        <f>IFERROR(VLOOKUP(Proc[[#This Row],[App]],Table2[],3,0),"open")</f>
        <v>ok</v>
      </c>
      <c r="C7598" s="152" t="s">
        <v>377</v>
      </c>
      <c r="D7598" s="152" t="s">
        <v>10364</v>
      </c>
      <c r="E7598" s="152" t="s">
        <v>7292</v>
      </c>
      <c r="F7598" s="153" t="s">
        <v>446</v>
      </c>
      <c r="G7598" s="151" t="s">
        <v>400</v>
      </c>
      <c r="H7598" s="150" t="str">
        <f>IF(Proc[[#This Row],[type]]="LFF (MDG-F)",MID(Proc[[#This Row],[Obj]],13,10),"")</f>
        <v/>
      </c>
      <c r="I7598" s="152"/>
      <c r="J7598" s="150" t="b">
        <f>Proc[[#This Row],[Requested]]=Proc[[#This Row],[CurrentParent]]</f>
        <v>0</v>
      </c>
      <c r="K7598" s="153" t="str">
        <f>IF(Proc[[#This Row],[Author]]="Marcela Urrego",VLOOKUP(LEFT(Proc[[#This Row],[Requested]],1),Table3[#All],2,0),VLOOKUP(Proc[[#This Row],[Author]],Table4[],2,0))</f>
        <v>EL</v>
      </c>
      <c r="L7598" s="150" t="s">
        <v>7174</v>
      </c>
      <c r="M7598" s="140">
        <v>46073</v>
      </c>
      <c r="N7598" s="140"/>
      <c r="O7598" s="140"/>
      <c r="P7598" s="140" t="str">
        <f ca="1">IF(Proc[[#This Row],[DaysAgeing]]&gt;5,"yep","on track")</f>
        <v>yep</v>
      </c>
      <c r="Q7598" s="2">
        <f ca="1">IF(Proc[[#This Row],[DateClosed]]="",ABS(NETWORKDAYS(Proc[[#This Row],[DateOpened]],TODAY()))-1,ABS(NETWORKDAYS(Proc[[#This Row],[DateOpened]],Proc[[#This Row],[DateClosed]]))-1)</f>
        <v>30</v>
      </c>
      <c r="R7598" s="140" t="s">
        <v>4125</v>
      </c>
      <c r="S7598" s="150"/>
      <c r="T7598" s="153">
        <v>7597</v>
      </c>
    </row>
    <row r="7599" spans="1:20" hidden="1">
      <c r="A7599" s="151" t="s">
        <v>7275</v>
      </c>
      <c r="B7599" s="153" t="str">
        <f>IFERROR(VLOOKUP(Proc[[#This Row],[App]],Table2[],3,0),"open")</f>
        <v>ok</v>
      </c>
      <c r="C7599" s="151" t="s">
        <v>377</v>
      </c>
      <c r="D7599" s="152" t="s">
        <v>7280</v>
      </c>
      <c r="E7599" s="152" t="s">
        <v>7292</v>
      </c>
      <c r="F7599" s="150" t="s">
        <v>446</v>
      </c>
      <c r="G7599" s="151" t="s">
        <v>406</v>
      </c>
      <c r="H7599" s="150" t="str">
        <f>IF(Proc[[#This Row],[type]]="LFF (MDG-F)",MID(Proc[[#This Row],[Obj]],13,10),"")</f>
        <v>S10PD1005_</v>
      </c>
      <c r="I7599" s="152"/>
      <c r="J7599" s="150" t="b">
        <f>Proc[[#This Row],[Requested]]=Proc[[#This Row],[CurrentParent]]</f>
        <v>0</v>
      </c>
      <c r="K7599" s="153" t="str">
        <f>IF(Proc[[#This Row],[Author]]="Marcela Urrego",VLOOKUP(LEFT(Proc[[#This Row],[Requested]],1),Table3[#All],2,0),VLOOKUP(Proc[[#This Row],[Author]],Table4[],2,0))</f>
        <v>EL</v>
      </c>
      <c r="L7599" s="150" t="s">
        <v>7174</v>
      </c>
      <c r="M7599" s="140">
        <v>46073</v>
      </c>
      <c r="N7599" s="140"/>
      <c r="O7599" s="140"/>
      <c r="P7599" s="140" t="str">
        <f ca="1">IF(Proc[[#This Row],[DaysAgeing]]&gt;5,"yep","on track")</f>
        <v>yep</v>
      </c>
      <c r="Q7599" s="2">
        <f ca="1">IF(Proc[[#This Row],[DateClosed]]="",ABS(NETWORKDAYS(Proc[[#This Row],[DateOpened]],TODAY()))-1,ABS(NETWORKDAYS(Proc[[#This Row],[DateOpened]],Proc[[#This Row],[DateClosed]]))-1)</f>
        <v>30</v>
      </c>
      <c r="R7599" s="140" t="s">
        <v>4125</v>
      </c>
      <c r="S7599" s="150"/>
      <c r="T7599" s="153">
        <v>7598</v>
      </c>
    </row>
    <row r="7600" spans="1:20" hidden="1">
      <c r="A7600" s="151" t="s">
        <v>7275</v>
      </c>
      <c r="B7600" s="153" t="str">
        <f>IFERROR(VLOOKUP(Proc[[#This Row],[App]],Table2[],3,0),"open")</f>
        <v>ok</v>
      </c>
      <c r="C7600" s="152" t="s">
        <v>377</v>
      </c>
      <c r="D7600" s="152" t="s">
        <v>7330</v>
      </c>
      <c r="E7600" s="152" t="s">
        <v>7292</v>
      </c>
      <c r="F7600" s="153" t="e">
        <v>#N/A</v>
      </c>
      <c r="G7600" s="151" t="s">
        <v>400</v>
      </c>
      <c r="H7600" s="150" t="str">
        <f>IF(Proc[[#This Row],[type]]="LFF (MDG-F)",MID(Proc[[#This Row],[Obj]],13,10),"")</f>
        <v/>
      </c>
      <c r="I7600" s="152"/>
      <c r="J7600" s="150" t="e">
        <f>Proc[[#This Row],[Requested]]=Proc[[#This Row],[CurrentParent]]</f>
        <v>#N/A</v>
      </c>
      <c r="K7600" s="153" t="str">
        <f>IF(Proc[[#This Row],[Author]]="Marcela Urrego",VLOOKUP(LEFT(Proc[[#This Row],[Requested]],1),Table3[#All],2,0),VLOOKUP(Proc[[#This Row],[Author]],Table4[],2,0))</f>
        <v>EL</v>
      </c>
      <c r="L7600" s="150" t="s">
        <v>7174</v>
      </c>
      <c r="M7600" s="140">
        <v>46073</v>
      </c>
      <c r="N7600" s="140"/>
      <c r="O7600" s="140"/>
      <c r="P7600" s="140" t="str">
        <f ca="1">IF(Proc[[#This Row],[DaysAgeing]]&gt;5,"yep","on track")</f>
        <v>yep</v>
      </c>
      <c r="Q7600" s="2">
        <f ca="1">IF(Proc[[#This Row],[DateClosed]]="",ABS(NETWORKDAYS(Proc[[#This Row],[DateOpened]],TODAY()))-1,ABS(NETWORKDAYS(Proc[[#This Row],[DateOpened]],Proc[[#This Row],[DateClosed]]))-1)</f>
        <v>30</v>
      </c>
      <c r="R7600" s="140" t="s">
        <v>4125</v>
      </c>
      <c r="S7600" s="150"/>
      <c r="T7600" s="153">
        <v>7599</v>
      </c>
    </row>
    <row r="7601" spans="1:20" hidden="1">
      <c r="A7601" s="151" t="s">
        <v>7275</v>
      </c>
      <c r="B7601" s="153" t="str">
        <f>IFERROR(VLOOKUP(Proc[[#This Row],[App]],Table2[],3,0),"open")</f>
        <v>ok</v>
      </c>
      <c r="C7601" s="151" t="s">
        <v>377</v>
      </c>
      <c r="D7601" s="152" t="s">
        <v>7331</v>
      </c>
      <c r="E7601" s="152" t="s">
        <v>7292</v>
      </c>
      <c r="F7601" s="150" t="e">
        <v>#N/A</v>
      </c>
      <c r="G7601" s="151" t="s">
        <v>400</v>
      </c>
      <c r="H7601" s="150" t="str">
        <f>IF(Proc[[#This Row],[type]]="LFF (MDG-F)",MID(Proc[[#This Row],[Obj]],13,10),"")</f>
        <v/>
      </c>
      <c r="I7601" s="152"/>
      <c r="J7601" s="150" t="e">
        <f>Proc[[#This Row],[Requested]]=Proc[[#This Row],[CurrentParent]]</f>
        <v>#N/A</v>
      </c>
      <c r="K7601" s="153" t="str">
        <f>IF(Proc[[#This Row],[Author]]="Marcela Urrego",VLOOKUP(LEFT(Proc[[#This Row],[Requested]],1),Table3[#All],2,0),VLOOKUP(Proc[[#This Row],[Author]],Table4[],2,0))</f>
        <v>EL</v>
      </c>
      <c r="L7601" s="150" t="s">
        <v>7174</v>
      </c>
      <c r="M7601" s="140">
        <v>46073</v>
      </c>
      <c r="N7601" s="140"/>
      <c r="O7601" s="140"/>
      <c r="P7601" s="140" t="str">
        <f ca="1">IF(Proc[[#This Row],[DaysAgeing]]&gt;5,"yep","on track")</f>
        <v>yep</v>
      </c>
      <c r="Q7601" s="2">
        <f ca="1">IF(Proc[[#This Row],[DateClosed]]="",ABS(NETWORKDAYS(Proc[[#This Row],[DateOpened]],TODAY()))-1,ABS(NETWORKDAYS(Proc[[#This Row],[DateOpened]],Proc[[#This Row],[DateClosed]]))-1)</f>
        <v>30</v>
      </c>
      <c r="R7601" s="140" t="s">
        <v>4125</v>
      </c>
      <c r="S7601" s="150"/>
      <c r="T7601" s="153">
        <v>7600</v>
      </c>
    </row>
    <row r="7602" spans="1:20" hidden="1">
      <c r="A7602" s="151" t="s">
        <v>7275</v>
      </c>
      <c r="B7602" s="153" t="str">
        <f>IFERROR(VLOOKUP(Proc[[#This Row],[App]],Table2[],3,0),"open")</f>
        <v>ok</v>
      </c>
      <c r="C7602" s="151" t="s">
        <v>369</v>
      </c>
      <c r="D7602" s="152" t="s">
        <v>10365</v>
      </c>
      <c r="E7602" s="152" t="s">
        <v>7293</v>
      </c>
      <c r="F7602" s="153" t="s">
        <v>7293</v>
      </c>
      <c r="G7602" s="151" t="s">
        <v>406</v>
      </c>
      <c r="H7602" s="150" t="str">
        <f>IF(Proc[[#This Row],[type]]="LFF (MDG-F)",MID(Proc[[#This Row],[Obj]],13,10),"")</f>
        <v>DE04TLD003</v>
      </c>
      <c r="I7602" s="152"/>
      <c r="J7602" s="150" t="b">
        <f>Proc[[#This Row],[Requested]]=Proc[[#This Row],[CurrentParent]]</f>
        <v>1</v>
      </c>
      <c r="K7602" s="153" t="str">
        <f>IF(Proc[[#This Row],[Author]]="Marcela Urrego",VLOOKUP(LEFT(Proc[[#This Row],[Requested]],1),Table3[#All],2,0),VLOOKUP(Proc[[#This Row],[Author]],Table4[],2,0))</f>
        <v>EL</v>
      </c>
      <c r="L7602" s="150" t="s">
        <v>7174</v>
      </c>
      <c r="M7602" s="140">
        <v>46073</v>
      </c>
      <c r="N7602" s="140"/>
      <c r="O7602" s="140"/>
      <c r="P7602" s="140" t="str">
        <f ca="1">IF(Proc[[#This Row],[DaysAgeing]]&gt;5,"yep","on track")</f>
        <v>yep</v>
      </c>
      <c r="Q7602" s="2">
        <f ca="1">IF(Proc[[#This Row],[DateClosed]]="",ABS(NETWORKDAYS(Proc[[#This Row],[DateOpened]],TODAY()))-1,ABS(NETWORKDAYS(Proc[[#This Row],[DateOpened]],Proc[[#This Row],[DateClosed]]))-1)</f>
        <v>30</v>
      </c>
      <c r="R7602" s="140" t="s">
        <v>4125</v>
      </c>
      <c r="S7602" s="150"/>
      <c r="T7602" s="153">
        <v>7601</v>
      </c>
    </row>
    <row r="7603" spans="1:20" hidden="1">
      <c r="A7603" s="151" t="s">
        <v>7275</v>
      </c>
      <c r="B7603" s="153" t="str">
        <f>IFERROR(VLOOKUP(Proc[[#This Row],[App]],Table2[],3,0),"open")</f>
        <v>ok</v>
      </c>
      <c r="C7603" s="151" t="s">
        <v>369</v>
      </c>
      <c r="D7603" s="152" t="s">
        <v>10366</v>
      </c>
      <c r="E7603" s="152" t="s">
        <v>7294</v>
      </c>
      <c r="F7603" s="150" t="s">
        <v>7294</v>
      </c>
      <c r="G7603" s="151" t="s">
        <v>406</v>
      </c>
      <c r="H7603" s="150" t="str">
        <f>IF(Proc[[#This Row],[type]]="LFF (MDG-F)",MID(Proc[[#This Row],[Obj]],13,10),"")</f>
        <v>DE10PLD003</v>
      </c>
      <c r="I7603" s="152"/>
      <c r="J7603" s="150" t="b">
        <f>Proc[[#This Row],[Requested]]=Proc[[#This Row],[CurrentParent]]</f>
        <v>1</v>
      </c>
      <c r="K7603" s="153" t="str">
        <f>IF(Proc[[#This Row],[Author]]="Marcela Urrego",VLOOKUP(LEFT(Proc[[#This Row],[Requested]],1),Table3[#All],2,0),VLOOKUP(Proc[[#This Row],[Author]],Table4[],2,0))</f>
        <v>EL</v>
      </c>
      <c r="L7603" s="150" t="s">
        <v>7174</v>
      </c>
      <c r="M7603" s="140">
        <v>46073</v>
      </c>
      <c r="N7603" s="140"/>
      <c r="O7603" s="140"/>
      <c r="P7603" s="140" t="str">
        <f ca="1">IF(Proc[[#This Row],[DaysAgeing]]&gt;5,"yep","on track")</f>
        <v>yep</v>
      </c>
      <c r="Q7603" s="2">
        <f ca="1">IF(Proc[[#This Row],[DateClosed]]="",ABS(NETWORKDAYS(Proc[[#This Row],[DateOpened]],TODAY()))-1,ABS(NETWORKDAYS(Proc[[#This Row],[DateOpened]],Proc[[#This Row],[DateClosed]]))-1)</f>
        <v>30</v>
      </c>
      <c r="R7603" s="140" t="s">
        <v>4125</v>
      </c>
      <c r="S7603" s="150"/>
      <c r="T7603" s="153">
        <v>7602</v>
      </c>
    </row>
    <row r="7604" spans="1:20" hidden="1">
      <c r="A7604" s="151" t="s">
        <v>7275</v>
      </c>
      <c r="B7604" s="153" t="str">
        <f>IFERROR(VLOOKUP(Proc[[#This Row],[App]],Table2[],3,0),"open")</f>
        <v>ok</v>
      </c>
      <c r="C7604" s="151" t="s">
        <v>369</v>
      </c>
      <c r="D7604" s="152" t="s">
        <v>10367</v>
      </c>
      <c r="E7604" s="152" t="s">
        <v>7293</v>
      </c>
      <c r="F7604" s="150" t="s">
        <v>7293</v>
      </c>
      <c r="G7604" s="151" t="s">
        <v>406</v>
      </c>
      <c r="H7604" s="150" t="str">
        <f>IF(Proc[[#This Row],[type]]="LFF (MDG-F)",MID(Proc[[#This Row],[Obj]],13,10),"")</f>
        <v>DE10PLD0C3</v>
      </c>
      <c r="I7604" s="152"/>
      <c r="J7604" s="150" t="b">
        <f>Proc[[#This Row],[Requested]]=Proc[[#This Row],[CurrentParent]]</f>
        <v>1</v>
      </c>
      <c r="K7604" s="153" t="str">
        <f>IF(Proc[[#This Row],[Author]]="Marcela Urrego",VLOOKUP(LEFT(Proc[[#This Row],[Requested]],1),Table3[#All],2,0),VLOOKUP(Proc[[#This Row],[Author]],Table4[],2,0))</f>
        <v>EL</v>
      </c>
      <c r="L7604" s="150" t="s">
        <v>7174</v>
      </c>
      <c r="M7604" s="140">
        <v>46073</v>
      </c>
      <c r="N7604" s="140"/>
      <c r="O7604" s="140"/>
      <c r="P7604" s="140" t="str">
        <f ca="1">IF(Proc[[#This Row],[DaysAgeing]]&gt;5,"yep","on track")</f>
        <v>yep</v>
      </c>
      <c r="Q7604" s="2">
        <f ca="1">IF(Proc[[#This Row],[DateClosed]]="",ABS(NETWORKDAYS(Proc[[#This Row],[DateOpened]],TODAY()))-1,ABS(NETWORKDAYS(Proc[[#This Row],[DateOpened]],Proc[[#This Row],[DateClosed]]))-1)</f>
        <v>30</v>
      </c>
      <c r="R7604" s="140" t="s">
        <v>4125</v>
      </c>
      <c r="S7604" s="150"/>
      <c r="T7604" s="153">
        <v>7603</v>
      </c>
    </row>
    <row r="7605" spans="1:20" hidden="1">
      <c r="A7605" s="151" t="s">
        <v>7275</v>
      </c>
      <c r="B7605" s="153" t="str">
        <f>IFERROR(VLOOKUP(Proc[[#This Row],[App]],Table2[],3,0),"open")</f>
        <v>ok</v>
      </c>
      <c r="C7605" s="151" t="s">
        <v>369</v>
      </c>
      <c r="D7605" s="152" t="s">
        <v>10368</v>
      </c>
      <c r="E7605" s="152" t="s">
        <v>7293</v>
      </c>
      <c r="F7605" s="150" t="s">
        <v>7293</v>
      </c>
      <c r="G7605" s="151" t="s">
        <v>406</v>
      </c>
      <c r="H7605" s="150" t="str">
        <f>IF(Proc[[#This Row],[type]]="LFF (MDG-F)",MID(Proc[[#This Row],[Obj]],13,10),"")</f>
        <v>TW03TNKA03</v>
      </c>
      <c r="I7605" s="152"/>
      <c r="J7605" s="150" t="b">
        <f>Proc[[#This Row],[Requested]]=Proc[[#This Row],[CurrentParent]]</f>
        <v>1</v>
      </c>
      <c r="K7605" s="153" t="str">
        <f>IF(Proc[[#This Row],[Author]]="Marcela Urrego",VLOOKUP(LEFT(Proc[[#This Row],[Requested]],1),Table3[#All],2,0),VLOOKUP(Proc[[#This Row],[Author]],Table4[],2,0))</f>
        <v>EL</v>
      </c>
      <c r="L7605" s="150" t="s">
        <v>7174</v>
      </c>
      <c r="M7605" s="140">
        <v>46073</v>
      </c>
      <c r="N7605" s="140"/>
      <c r="O7605" s="140"/>
      <c r="P7605" s="140" t="str">
        <f ca="1">IF(Proc[[#This Row],[DaysAgeing]]&gt;5,"yep","on track")</f>
        <v>yep</v>
      </c>
      <c r="Q7605" s="2">
        <f ca="1">IF(Proc[[#This Row],[DateClosed]]="",ABS(NETWORKDAYS(Proc[[#This Row],[DateOpened]],TODAY()))-1,ABS(NETWORKDAYS(Proc[[#This Row],[DateOpened]],Proc[[#This Row],[DateClosed]]))-1)</f>
        <v>30</v>
      </c>
      <c r="R7605" s="140" t="s">
        <v>4125</v>
      </c>
      <c r="S7605" s="150"/>
      <c r="T7605" s="153">
        <v>7604</v>
      </c>
    </row>
    <row r="7606" spans="1:20" hidden="1">
      <c r="A7606" s="151" t="s">
        <v>7275</v>
      </c>
      <c r="B7606" s="153" t="str">
        <f>IFERROR(VLOOKUP(Proc[[#This Row],[App]],Table2[],3,0),"open")</f>
        <v>ok</v>
      </c>
      <c r="C7606" s="151" t="s">
        <v>369</v>
      </c>
      <c r="D7606" s="152" t="s">
        <v>1795</v>
      </c>
      <c r="E7606" s="152" t="s">
        <v>7293</v>
      </c>
      <c r="F7606" s="153" t="s">
        <v>7293</v>
      </c>
      <c r="G7606" s="151" t="s">
        <v>406</v>
      </c>
      <c r="H7606" s="150" t="str">
        <f>IF(Proc[[#This Row],[type]]="LFF (MDG-F)",MID(Proc[[#This Row],[Obj]],13,10),"")</f>
        <v>CN09L16005</v>
      </c>
      <c r="I7606" s="152"/>
      <c r="J7606" s="150" t="b">
        <f>Proc[[#This Row],[Requested]]=Proc[[#This Row],[CurrentParent]]</f>
        <v>1</v>
      </c>
      <c r="K7606" s="153" t="str">
        <f>IF(Proc[[#This Row],[Author]]="Marcela Urrego",VLOOKUP(LEFT(Proc[[#This Row],[Requested]],1),Table3[#All],2,0),VLOOKUP(Proc[[#This Row],[Author]],Table4[],2,0))</f>
        <v>EL</v>
      </c>
      <c r="L7606" s="150" t="s">
        <v>7174</v>
      </c>
      <c r="M7606" s="140">
        <v>46073</v>
      </c>
      <c r="N7606" s="140"/>
      <c r="O7606" s="140"/>
      <c r="P7606" s="140" t="str">
        <f ca="1">IF(Proc[[#This Row],[DaysAgeing]]&gt;5,"yep","on track")</f>
        <v>yep</v>
      </c>
      <c r="Q7606" s="2">
        <f ca="1">IF(Proc[[#This Row],[DateClosed]]="",ABS(NETWORKDAYS(Proc[[#This Row],[DateOpened]],TODAY()))-1,ABS(NETWORKDAYS(Proc[[#This Row],[DateOpened]],Proc[[#This Row],[DateClosed]]))-1)</f>
        <v>30</v>
      </c>
      <c r="R7606" s="140" t="s">
        <v>4125</v>
      </c>
      <c r="S7606" s="150"/>
      <c r="T7606" s="153">
        <v>7605</v>
      </c>
    </row>
    <row r="7607" spans="1:20" hidden="1">
      <c r="A7607" s="151" t="s">
        <v>7275</v>
      </c>
      <c r="B7607" s="153" t="str">
        <f>IFERROR(VLOOKUP(Proc[[#This Row],[App]],Table2[],3,0),"open")</f>
        <v>ok</v>
      </c>
      <c r="C7607" s="151" t="s">
        <v>369</v>
      </c>
      <c r="D7607" s="152" t="s">
        <v>10369</v>
      </c>
      <c r="E7607" s="152" t="s">
        <v>7293</v>
      </c>
      <c r="F7607" s="153" t="s">
        <v>7293</v>
      </c>
      <c r="G7607" s="151" t="s">
        <v>406</v>
      </c>
      <c r="H7607" s="150" t="str">
        <f>IF(Proc[[#This Row],[type]]="LFF (MDG-F)",MID(Proc[[#This Row],[Obj]],13,10),"")</f>
        <v>KR07PD2329</v>
      </c>
      <c r="I7607" s="152"/>
      <c r="J7607" s="150" t="b">
        <f>Proc[[#This Row],[Requested]]=Proc[[#This Row],[CurrentParent]]</f>
        <v>1</v>
      </c>
      <c r="K7607" s="153" t="str">
        <f>IF(Proc[[#This Row],[Author]]="Marcela Urrego",VLOOKUP(LEFT(Proc[[#This Row],[Requested]],1),Table3[#All],2,0),VLOOKUP(Proc[[#This Row],[Author]],Table4[],2,0))</f>
        <v>EL</v>
      </c>
      <c r="L7607" s="150" t="s">
        <v>7174</v>
      </c>
      <c r="M7607" s="140">
        <v>46073</v>
      </c>
      <c r="N7607" s="140"/>
      <c r="O7607" s="140"/>
      <c r="P7607" s="140" t="str">
        <f ca="1">IF(Proc[[#This Row],[DaysAgeing]]&gt;5,"yep","on track")</f>
        <v>yep</v>
      </c>
      <c r="Q7607" s="2">
        <f ca="1">IF(Proc[[#This Row],[DateClosed]]="",ABS(NETWORKDAYS(Proc[[#This Row],[DateOpened]],TODAY()))-1,ABS(NETWORKDAYS(Proc[[#This Row],[DateOpened]],Proc[[#This Row],[DateClosed]]))-1)</f>
        <v>30</v>
      </c>
      <c r="R7607" s="140" t="s">
        <v>4125</v>
      </c>
      <c r="S7607" s="150"/>
      <c r="T7607" s="153">
        <v>7606</v>
      </c>
    </row>
    <row r="7608" spans="1:20" hidden="1">
      <c r="A7608" s="151" t="s">
        <v>7275</v>
      </c>
      <c r="B7608" s="153" t="str">
        <f>IFERROR(VLOOKUP(Proc[[#This Row],[App]],Table2[],3,0),"open")</f>
        <v>ok</v>
      </c>
      <c r="C7608" s="151" t="s">
        <v>369</v>
      </c>
      <c r="D7608" s="152" t="s">
        <v>10370</v>
      </c>
      <c r="E7608" s="152" t="s">
        <v>7293</v>
      </c>
      <c r="F7608" s="150" t="s">
        <v>7293</v>
      </c>
      <c r="G7608" s="151" t="s">
        <v>406</v>
      </c>
      <c r="H7608" s="150" t="str">
        <f>IF(Proc[[#This Row],[type]]="LFF (MDG-F)",MID(Proc[[#This Row],[Obj]],13,10),"")</f>
        <v>US10PD1809</v>
      </c>
      <c r="I7608" s="152"/>
      <c r="J7608" s="150" t="b">
        <f>Proc[[#This Row],[Requested]]=Proc[[#This Row],[CurrentParent]]</f>
        <v>1</v>
      </c>
      <c r="K7608" s="153" t="str">
        <f>IF(Proc[[#This Row],[Author]]="Marcela Urrego",VLOOKUP(LEFT(Proc[[#This Row],[Requested]],1),Table3[#All],2,0),VLOOKUP(Proc[[#This Row],[Author]],Table4[],2,0))</f>
        <v>EL</v>
      </c>
      <c r="L7608" s="150" t="s">
        <v>7174</v>
      </c>
      <c r="M7608" s="140">
        <v>46073</v>
      </c>
      <c r="N7608" s="140"/>
      <c r="O7608" s="140"/>
      <c r="P7608" s="140" t="str">
        <f ca="1">IF(Proc[[#This Row],[DaysAgeing]]&gt;5,"yep","on track")</f>
        <v>yep</v>
      </c>
      <c r="Q7608" s="2">
        <f ca="1">IF(Proc[[#This Row],[DateClosed]]="",ABS(NETWORKDAYS(Proc[[#This Row],[DateOpened]],TODAY()))-1,ABS(NETWORKDAYS(Proc[[#This Row],[DateOpened]],Proc[[#This Row],[DateClosed]]))-1)</f>
        <v>30</v>
      </c>
      <c r="R7608" s="140" t="s">
        <v>4125</v>
      </c>
      <c r="S7608" s="150"/>
      <c r="T7608" s="153">
        <v>7607</v>
      </c>
    </row>
    <row r="7609" spans="1:20" hidden="1">
      <c r="A7609" s="151" t="s">
        <v>7275</v>
      </c>
      <c r="B7609" s="153" t="str">
        <f>IFERROR(VLOOKUP(Proc[[#This Row],[App]],Table2[],3,0),"open")</f>
        <v>ok</v>
      </c>
      <c r="C7609" s="151" t="s">
        <v>369</v>
      </c>
      <c r="D7609" s="152" t="s">
        <v>10371</v>
      </c>
      <c r="E7609" s="152" t="s">
        <v>7295</v>
      </c>
      <c r="F7609" s="153" t="s">
        <v>7295</v>
      </c>
      <c r="G7609" s="151" t="s">
        <v>406</v>
      </c>
      <c r="H7609" s="150" t="str">
        <f>IF(Proc[[#This Row],[type]]="LFF (MDG-F)",MID(Proc[[#This Row],[Obj]],13,10),"")</f>
        <v>DE10PLD007</v>
      </c>
      <c r="I7609" s="152"/>
      <c r="J7609" s="150" t="b">
        <f>Proc[[#This Row],[Requested]]=Proc[[#This Row],[CurrentParent]]</f>
        <v>1</v>
      </c>
      <c r="K7609" s="153" t="str">
        <f>IF(Proc[[#This Row],[Author]]="Marcela Urrego",VLOOKUP(LEFT(Proc[[#This Row],[Requested]],1),Table3[#All],2,0),VLOOKUP(Proc[[#This Row],[Author]],Table4[],2,0))</f>
        <v>EL</v>
      </c>
      <c r="L7609" s="150" t="s">
        <v>7174</v>
      </c>
      <c r="M7609" s="140">
        <v>46073</v>
      </c>
      <c r="N7609" s="140"/>
      <c r="O7609" s="140"/>
      <c r="P7609" s="140" t="str">
        <f ca="1">IF(Proc[[#This Row],[DaysAgeing]]&gt;5,"yep","on track")</f>
        <v>yep</v>
      </c>
      <c r="Q7609" s="2">
        <f ca="1">IF(Proc[[#This Row],[DateClosed]]="",ABS(NETWORKDAYS(Proc[[#This Row],[DateOpened]],TODAY()))-1,ABS(NETWORKDAYS(Proc[[#This Row],[DateOpened]],Proc[[#This Row],[DateClosed]]))-1)</f>
        <v>30</v>
      </c>
      <c r="R7609" s="140" t="s">
        <v>4125</v>
      </c>
      <c r="S7609" s="150"/>
      <c r="T7609" s="153">
        <v>7608</v>
      </c>
    </row>
    <row r="7610" spans="1:20" hidden="1">
      <c r="A7610" s="151" t="s">
        <v>7275</v>
      </c>
      <c r="B7610" s="153" t="str">
        <f>IFERROR(VLOOKUP(Proc[[#This Row],[App]],Table2[],3,0),"open")</f>
        <v>ok</v>
      </c>
      <c r="C7610" s="151" t="s">
        <v>369</v>
      </c>
      <c r="D7610" s="152" t="s">
        <v>10372</v>
      </c>
      <c r="E7610" s="152" t="s">
        <v>7295</v>
      </c>
      <c r="F7610" s="153" t="s">
        <v>7295</v>
      </c>
      <c r="G7610" s="151" t="s">
        <v>406</v>
      </c>
      <c r="H7610" s="150" t="str">
        <f>IF(Proc[[#This Row],[type]]="LFF (MDG-F)",MID(Proc[[#This Row],[Obj]],13,10),"")</f>
        <v>DE10PLD0C7</v>
      </c>
      <c r="I7610" s="152"/>
      <c r="J7610" s="150" t="b">
        <f>Proc[[#This Row],[Requested]]=Proc[[#This Row],[CurrentParent]]</f>
        <v>1</v>
      </c>
      <c r="K7610" s="153" t="str">
        <f>IF(Proc[[#This Row],[Author]]="Marcela Urrego",VLOOKUP(LEFT(Proc[[#This Row],[Requested]],1),Table3[#All],2,0),VLOOKUP(Proc[[#This Row],[Author]],Table4[],2,0))</f>
        <v>EL</v>
      </c>
      <c r="L7610" s="150" t="s">
        <v>7174</v>
      </c>
      <c r="M7610" s="140">
        <v>46073</v>
      </c>
      <c r="N7610" s="140"/>
      <c r="O7610" s="140"/>
      <c r="P7610" s="140" t="str">
        <f ca="1">IF(Proc[[#This Row],[DaysAgeing]]&gt;5,"yep","on track")</f>
        <v>yep</v>
      </c>
      <c r="Q7610" s="2">
        <f ca="1">IF(Proc[[#This Row],[DateClosed]]="",ABS(NETWORKDAYS(Proc[[#This Row],[DateOpened]],TODAY()))-1,ABS(NETWORKDAYS(Proc[[#This Row],[DateOpened]],Proc[[#This Row],[DateClosed]]))-1)</f>
        <v>30</v>
      </c>
      <c r="R7610" s="140" t="s">
        <v>4125</v>
      </c>
      <c r="S7610" s="150"/>
      <c r="T7610" s="153">
        <v>7609</v>
      </c>
    </row>
    <row r="7611" spans="1:20" hidden="1">
      <c r="A7611" s="151" t="s">
        <v>7275</v>
      </c>
      <c r="B7611" s="150" t="str">
        <f>IFERROR(VLOOKUP(Proc[[#This Row],[App]],Table2[],3,0),"open")</f>
        <v>ok</v>
      </c>
      <c r="C7611" s="151" t="s">
        <v>369</v>
      </c>
      <c r="D7611" s="152" t="s">
        <v>10373</v>
      </c>
      <c r="E7611" s="152" t="s">
        <v>7296</v>
      </c>
      <c r="F7611" s="150" t="s">
        <v>7296</v>
      </c>
      <c r="G7611" s="151" t="s">
        <v>406</v>
      </c>
      <c r="H7611" s="150" t="str">
        <f>IF(Proc[[#This Row],[type]]="LFF (MDG-F)",MID(Proc[[#This Row],[Obj]],13,10),"")</f>
        <v>JP02THSZ02</v>
      </c>
      <c r="I7611" s="152"/>
      <c r="J7611" s="150" t="b">
        <f>Proc[[#This Row],[Requested]]=Proc[[#This Row],[CurrentParent]]</f>
        <v>1</v>
      </c>
      <c r="K7611" s="150" t="str">
        <f>IF(Proc[[#This Row],[Author]]="Marcela Urrego",VLOOKUP(LEFT(Proc[[#This Row],[Requested]],1),Table3[#All],2,0),VLOOKUP(Proc[[#This Row],[Author]],Table4[],2,0))</f>
        <v>EL</v>
      </c>
      <c r="L7611" s="150" t="s">
        <v>7174</v>
      </c>
      <c r="M7611" s="140">
        <v>46073</v>
      </c>
      <c r="N7611" s="140"/>
      <c r="O7611" s="140"/>
      <c r="P7611" s="140" t="str">
        <f ca="1">IF(Proc[[#This Row],[DaysAgeing]]&gt;5,"yep","on track")</f>
        <v>yep</v>
      </c>
      <c r="Q7611" s="2">
        <f ca="1">IF(Proc[[#This Row],[DateClosed]]="",ABS(NETWORKDAYS(Proc[[#This Row],[DateOpened]],TODAY()))-1,ABS(NETWORKDAYS(Proc[[#This Row],[DateOpened]],Proc[[#This Row],[DateClosed]]))-1)</f>
        <v>30</v>
      </c>
      <c r="R7611" s="140" t="s">
        <v>4125</v>
      </c>
      <c r="S7611" s="150"/>
      <c r="T7611" s="153">
        <v>7610</v>
      </c>
    </row>
    <row r="7612" spans="1:20" hidden="1">
      <c r="A7612" s="151" t="s">
        <v>7275</v>
      </c>
      <c r="B7612" s="153" t="str">
        <f>IFERROR(VLOOKUP(Proc[[#This Row],[App]],Table2[],3,0),"open")</f>
        <v>ok</v>
      </c>
      <c r="C7612" s="152" t="s">
        <v>369</v>
      </c>
      <c r="D7612" s="152" t="s">
        <v>10374</v>
      </c>
      <c r="E7612" s="152" t="s">
        <v>7296</v>
      </c>
      <c r="F7612" s="153" t="s">
        <v>7296</v>
      </c>
      <c r="G7612" s="151" t="s">
        <v>406</v>
      </c>
      <c r="H7612" s="150" t="str">
        <f>IF(Proc[[#This Row],[type]]="LFF (MDG-F)",MID(Proc[[#This Row],[Obj]],13,10),"")</f>
        <v>US10R04011</v>
      </c>
      <c r="I7612" s="152"/>
      <c r="J7612" s="150" t="b">
        <f>Proc[[#This Row],[Requested]]=Proc[[#This Row],[CurrentParent]]</f>
        <v>1</v>
      </c>
      <c r="K7612" s="153" t="str">
        <f>IF(Proc[[#This Row],[Author]]="Marcela Urrego",VLOOKUP(LEFT(Proc[[#This Row],[Requested]],1),Table3[#All],2,0),VLOOKUP(Proc[[#This Row],[Author]],Table4[],2,0))</f>
        <v>EL</v>
      </c>
      <c r="L7612" s="150" t="s">
        <v>7174</v>
      </c>
      <c r="M7612" s="140">
        <v>46073</v>
      </c>
      <c r="N7612" s="140"/>
      <c r="O7612" s="140"/>
      <c r="P7612" s="140" t="str">
        <f ca="1">IF(Proc[[#This Row],[DaysAgeing]]&gt;5,"yep","on track")</f>
        <v>yep</v>
      </c>
      <c r="Q7612" s="2">
        <f ca="1">IF(Proc[[#This Row],[DateClosed]]="",ABS(NETWORKDAYS(Proc[[#This Row],[DateOpened]],TODAY()))-1,ABS(NETWORKDAYS(Proc[[#This Row],[DateOpened]],Proc[[#This Row],[DateClosed]]))-1)</f>
        <v>30</v>
      </c>
      <c r="R7612" s="140" t="s">
        <v>4125</v>
      </c>
      <c r="S7612" s="150"/>
      <c r="T7612" s="153">
        <v>7611</v>
      </c>
    </row>
    <row r="7613" spans="1:20" hidden="1">
      <c r="A7613" s="151" t="s">
        <v>7275</v>
      </c>
      <c r="B7613" s="150" t="str">
        <f>IFERROR(VLOOKUP(Proc[[#This Row],[App]],Table2[],3,0),"open")</f>
        <v>ok</v>
      </c>
      <c r="C7613" s="151" t="s">
        <v>369</v>
      </c>
      <c r="D7613" s="152" t="s">
        <v>10375</v>
      </c>
      <c r="E7613" s="152" t="s">
        <v>7295</v>
      </c>
      <c r="F7613" s="150" t="s">
        <v>7295</v>
      </c>
      <c r="G7613" s="151" t="s">
        <v>400</v>
      </c>
      <c r="H7613" s="150" t="str">
        <f>IF(Proc[[#This Row],[type]]="LFF (MDG-F)",MID(Proc[[#This Row],[Obj]],13,10),"")</f>
        <v/>
      </c>
      <c r="I7613" s="152"/>
      <c r="J7613" s="150" t="b">
        <f>Proc[[#This Row],[Requested]]=Proc[[#This Row],[CurrentParent]]</f>
        <v>1</v>
      </c>
      <c r="K7613" s="150" t="str">
        <f>IF(Proc[[#This Row],[Author]]="Marcela Urrego",VLOOKUP(LEFT(Proc[[#This Row],[Requested]],1),Table3[#All],2,0),VLOOKUP(Proc[[#This Row],[Author]],Table4[],2,0))</f>
        <v>EL</v>
      </c>
      <c r="L7613" s="150" t="s">
        <v>7174</v>
      </c>
      <c r="M7613" s="140">
        <v>46073</v>
      </c>
      <c r="N7613" s="140"/>
      <c r="O7613" s="140"/>
      <c r="P7613" s="140" t="str">
        <f ca="1">IF(Proc[[#This Row],[DaysAgeing]]&gt;5,"yep","on track")</f>
        <v>yep</v>
      </c>
      <c r="Q7613" s="2">
        <f ca="1">IF(Proc[[#This Row],[DateClosed]]="",ABS(NETWORKDAYS(Proc[[#This Row],[DateOpened]],TODAY()))-1,ABS(NETWORKDAYS(Proc[[#This Row],[DateOpened]],Proc[[#This Row],[DateClosed]]))-1)</f>
        <v>30</v>
      </c>
      <c r="R7613" s="140" t="s">
        <v>4125</v>
      </c>
      <c r="S7613" s="150"/>
      <c r="T7613" s="153">
        <v>7612</v>
      </c>
    </row>
    <row r="7614" spans="1:20" hidden="1">
      <c r="A7614" s="151" t="s">
        <v>7275</v>
      </c>
      <c r="B7614" s="153" t="str">
        <f>IFERROR(VLOOKUP(Proc[[#This Row],[App]],Table2[],3,0),"open")</f>
        <v>ok</v>
      </c>
      <c r="C7614" s="151" t="s">
        <v>369</v>
      </c>
      <c r="D7614" s="152" t="s">
        <v>10376</v>
      </c>
      <c r="E7614" s="152" t="s">
        <v>7297</v>
      </c>
      <c r="F7614" s="153" t="s">
        <v>7297</v>
      </c>
      <c r="G7614" s="151" t="s">
        <v>406</v>
      </c>
      <c r="H7614" s="150" t="str">
        <f>IF(Proc[[#This Row],[type]]="LFF (MDG-F)",MID(Proc[[#This Row],[Obj]],13,10),"")</f>
        <v>DE04TLD006</v>
      </c>
      <c r="I7614" s="152"/>
      <c r="J7614" s="150" t="b">
        <f>Proc[[#This Row],[Requested]]=Proc[[#This Row],[CurrentParent]]</f>
        <v>1</v>
      </c>
      <c r="K7614" s="153" t="str">
        <f>IF(Proc[[#This Row],[Author]]="Marcela Urrego",VLOOKUP(LEFT(Proc[[#This Row],[Requested]],1),Table3[#All],2,0),VLOOKUP(Proc[[#This Row],[Author]],Table4[],2,0))</f>
        <v>EL</v>
      </c>
      <c r="L7614" s="150" t="s">
        <v>7174</v>
      </c>
      <c r="M7614" s="140">
        <v>46073</v>
      </c>
      <c r="N7614" s="140"/>
      <c r="O7614" s="140"/>
      <c r="P7614" s="140" t="str">
        <f ca="1">IF(Proc[[#This Row],[DaysAgeing]]&gt;5,"yep","on track")</f>
        <v>yep</v>
      </c>
      <c r="Q7614" s="2">
        <f ca="1">IF(Proc[[#This Row],[DateClosed]]="",ABS(NETWORKDAYS(Proc[[#This Row],[DateOpened]],TODAY()))-1,ABS(NETWORKDAYS(Proc[[#This Row],[DateOpened]],Proc[[#This Row],[DateClosed]]))-1)</f>
        <v>30</v>
      </c>
      <c r="R7614" s="140" t="s">
        <v>4125</v>
      </c>
      <c r="S7614" s="150"/>
      <c r="T7614" s="153">
        <v>7613</v>
      </c>
    </row>
    <row r="7615" spans="1:20" hidden="1">
      <c r="A7615" s="151" t="s">
        <v>7275</v>
      </c>
      <c r="B7615" s="153" t="str">
        <f>IFERROR(VLOOKUP(Proc[[#This Row],[App]],Table2[],3,0),"open")</f>
        <v>ok</v>
      </c>
      <c r="C7615" s="151" t="s">
        <v>369</v>
      </c>
      <c r="D7615" s="152" t="s">
        <v>10377</v>
      </c>
      <c r="E7615" s="152" t="s">
        <v>7298</v>
      </c>
      <c r="F7615" s="150" t="s">
        <v>7298</v>
      </c>
      <c r="G7615" s="151" t="s">
        <v>406</v>
      </c>
      <c r="H7615" s="150" t="str">
        <f>IF(Proc[[#This Row],[type]]="LFF (MDG-F)",MID(Proc[[#This Row],[Obj]],13,10),"")</f>
        <v>DE10PLD006</v>
      </c>
      <c r="I7615" s="152"/>
      <c r="J7615" s="150" t="b">
        <f>Proc[[#This Row],[Requested]]=Proc[[#This Row],[CurrentParent]]</f>
        <v>1</v>
      </c>
      <c r="K7615" s="153" t="str">
        <f>IF(Proc[[#This Row],[Author]]="Marcela Urrego",VLOOKUP(LEFT(Proc[[#This Row],[Requested]],1),Table3[#All],2,0),VLOOKUP(Proc[[#This Row],[Author]],Table4[],2,0))</f>
        <v>EL</v>
      </c>
      <c r="L7615" s="150" t="s">
        <v>7174</v>
      </c>
      <c r="M7615" s="140">
        <v>46073</v>
      </c>
      <c r="N7615" s="140"/>
      <c r="O7615" s="140"/>
      <c r="P7615" s="140" t="str">
        <f ca="1">IF(Proc[[#This Row],[DaysAgeing]]&gt;5,"yep","on track")</f>
        <v>yep</v>
      </c>
      <c r="Q7615" s="2">
        <f ca="1">IF(Proc[[#This Row],[DateClosed]]="",ABS(NETWORKDAYS(Proc[[#This Row],[DateOpened]],TODAY()))-1,ABS(NETWORKDAYS(Proc[[#This Row],[DateOpened]],Proc[[#This Row],[DateClosed]]))-1)</f>
        <v>30</v>
      </c>
      <c r="R7615" s="140" t="s">
        <v>4125</v>
      </c>
      <c r="S7615" s="150"/>
      <c r="T7615" s="153">
        <v>7614</v>
      </c>
    </row>
    <row r="7616" spans="1:20" hidden="1">
      <c r="A7616" s="151" t="s">
        <v>7275</v>
      </c>
      <c r="B7616" s="153" t="str">
        <f>IFERROR(VLOOKUP(Proc[[#This Row],[App]],Table2[],3,0),"open")</f>
        <v>ok</v>
      </c>
      <c r="C7616" s="151" t="s">
        <v>369</v>
      </c>
      <c r="D7616" s="152" t="s">
        <v>10378</v>
      </c>
      <c r="E7616" s="152" t="s">
        <v>7298</v>
      </c>
      <c r="F7616" s="150" t="s">
        <v>7298</v>
      </c>
      <c r="G7616" s="151" t="s">
        <v>406</v>
      </c>
      <c r="H7616" s="150" t="str">
        <f>IF(Proc[[#This Row],[type]]="LFF (MDG-F)",MID(Proc[[#This Row],[Obj]],13,10),"")</f>
        <v>DE10PLD0C6</v>
      </c>
      <c r="I7616" s="152"/>
      <c r="J7616" s="150" t="b">
        <f>Proc[[#This Row],[Requested]]=Proc[[#This Row],[CurrentParent]]</f>
        <v>1</v>
      </c>
      <c r="K7616" s="153" t="str">
        <f>IF(Proc[[#This Row],[Author]]="Marcela Urrego",VLOOKUP(LEFT(Proc[[#This Row],[Requested]],1),Table3[#All],2,0),VLOOKUP(Proc[[#This Row],[Author]],Table4[],2,0))</f>
        <v>EL</v>
      </c>
      <c r="L7616" s="150" t="s">
        <v>7174</v>
      </c>
      <c r="M7616" s="140">
        <v>46073</v>
      </c>
      <c r="N7616" s="140"/>
      <c r="O7616" s="140"/>
      <c r="P7616" s="140" t="str">
        <f ca="1">IF(Proc[[#This Row],[DaysAgeing]]&gt;5,"yep","on track")</f>
        <v>yep</v>
      </c>
      <c r="Q7616" s="2">
        <f ca="1">IF(Proc[[#This Row],[DateClosed]]="",ABS(NETWORKDAYS(Proc[[#This Row],[DateOpened]],TODAY()))-1,ABS(NETWORKDAYS(Proc[[#This Row],[DateOpened]],Proc[[#This Row],[DateClosed]]))-1)</f>
        <v>30</v>
      </c>
      <c r="R7616" s="140" t="s">
        <v>4125</v>
      </c>
      <c r="S7616" s="150"/>
      <c r="T7616" s="153">
        <v>7615</v>
      </c>
    </row>
    <row r="7617" spans="1:20" hidden="1">
      <c r="A7617" s="151" t="s">
        <v>7275</v>
      </c>
      <c r="B7617" s="153" t="str">
        <f>IFERROR(VLOOKUP(Proc[[#This Row],[App]],Table2[],3,0),"open")</f>
        <v>ok</v>
      </c>
      <c r="C7617" s="151" t="s">
        <v>369</v>
      </c>
      <c r="D7617" s="152" t="s">
        <v>10379</v>
      </c>
      <c r="E7617" s="152" t="s">
        <v>7297</v>
      </c>
      <c r="F7617" s="150" t="s">
        <v>7297</v>
      </c>
      <c r="G7617" s="151" t="s">
        <v>406</v>
      </c>
      <c r="H7617" s="150" t="str">
        <f>IF(Proc[[#This Row],[type]]="LFF (MDG-F)",MID(Proc[[#This Row],[Obj]],13,10),"")</f>
        <v>TW03TNKA04</v>
      </c>
      <c r="I7617" s="152"/>
      <c r="J7617" s="150" t="b">
        <f>Proc[[#This Row],[Requested]]=Proc[[#This Row],[CurrentParent]]</f>
        <v>1</v>
      </c>
      <c r="K7617" s="153" t="str">
        <f>IF(Proc[[#This Row],[Author]]="Marcela Urrego",VLOOKUP(LEFT(Proc[[#This Row],[Requested]],1),Table3[#All],2,0),VLOOKUP(Proc[[#This Row],[Author]],Table4[],2,0))</f>
        <v>EL</v>
      </c>
      <c r="L7617" s="150" t="s">
        <v>7174</v>
      </c>
      <c r="M7617" s="140">
        <v>46073</v>
      </c>
      <c r="N7617" s="140"/>
      <c r="O7617" s="140"/>
      <c r="P7617" s="140" t="str">
        <f ca="1">IF(Proc[[#This Row],[DaysAgeing]]&gt;5,"yep","on track")</f>
        <v>yep</v>
      </c>
      <c r="Q7617" s="2">
        <f ca="1">IF(Proc[[#This Row],[DateClosed]]="",ABS(NETWORKDAYS(Proc[[#This Row],[DateOpened]],TODAY()))-1,ABS(NETWORKDAYS(Proc[[#This Row],[DateOpened]],Proc[[#This Row],[DateClosed]]))-1)</f>
        <v>30</v>
      </c>
      <c r="R7617" s="140" t="s">
        <v>4125</v>
      </c>
      <c r="S7617" s="150"/>
      <c r="T7617" s="153">
        <v>7616</v>
      </c>
    </row>
    <row r="7618" spans="1:20" hidden="1">
      <c r="A7618" s="151" t="s">
        <v>7275</v>
      </c>
      <c r="B7618" s="153" t="str">
        <f>IFERROR(VLOOKUP(Proc[[#This Row],[App]],Table2[],3,0),"open")</f>
        <v>ok</v>
      </c>
      <c r="C7618" s="151" t="s">
        <v>369</v>
      </c>
      <c r="D7618" s="152" t="s">
        <v>10380</v>
      </c>
      <c r="E7618" s="152" t="s">
        <v>7297</v>
      </c>
      <c r="F7618" s="150" t="s">
        <v>7297</v>
      </c>
      <c r="G7618" s="151" t="s">
        <v>406</v>
      </c>
      <c r="H7618" s="150" t="str">
        <f>IF(Proc[[#This Row],[type]]="LFF (MDG-F)",MID(Proc[[#This Row],[Obj]],13,10),"")</f>
        <v>KR03TNPA01</v>
      </c>
      <c r="I7618" s="152"/>
      <c r="J7618" s="150" t="b">
        <f>Proc[[#This Row],[Requested]]=Proc[[#This Row],[CurrentParent]]</f>
        <v>1</v>
      </c>
      <c r="K7618" s="153" t="str">
        <f>IF(Proc[[#This Row],[Author]]="Marcela Urrego",VLOOKUP(LEFT(Proc[[#This Row],[Requested]],1),Table3[#All],2,0),VLOOKUP(Proc[[#This Row],[Author]],Table4[],2,0))</f>
        <v>EL</v>
      </c>
      <c r="L7618" s="150" t="s">
        <v>7174</v>
      </c>
      <c r="M7618" s="140">
        <v>46073</v>
      </c>
      <c r="N7618" s="140"/>
      <c r="O7618" s="140"/>
      <c r="P7618" s="140" t="str">
        <f ca="1">IF(Proc[[#This Row],[DaysAgeing]]&gt;5,"yep","on track")</f>
        <v>yep</v>
      </c>
      <c r="Q7618" s="2">
        <f ca="1">IF(Proc[[#This Row],[DateClosed]]="",ABS(NETWORKDAYS(Proc[[#This Row],[DateOpened]],TODAY()))-1,ABS(NETWORKDAYS(Proc[[#This Row],[DateOpened]],Proc[[#This Row],[DateClosed]]))-1)</f>
        <v>30</v>
      </c>
      <c r="R7618" s="140" t="s">
        <v>4125</v>
      </c>
      <c r="S7618" s="150"/>
      <c r="T7618" s="153">
        <v>7617</v>
      </c>
    </row>
    <row r="7619" spans="1:20" hidden="1">
      <c r="A7619" s="151" t="s">
        <v>7275</v>
      </c>
      <c r="B7619" s="150" t="str">
        <f>IFERROR(VLOOKUP(Proc[[#This Row],[App]],Table2[],3,0),"open")</f>
        <v>ok</v>
      </c>
      <c r="C7619" s="151" t="s">
        <v>369</v>
      </c>
      <c r="D7619" s="152" t="s">
        <v>10381</v>
      </c>
      <c r="E7619" s="152" t="s">
        <v>7299</v>
      </c>
      <c r="F7619" s="150" t="s">
        <v>7299</v>
      </c>
      <c r="G7619" s="151" t="s">
        <v>406</v>
      </c>
      <c r="H7619" s="150" t="str">
        <f>IF(Proc[[#This Row],[type]]="LFF (MDG-F)",MID(Proc[[#This Row],[Obj]],13,10),"")</f>
        <v>DE10PLD001</v>
      </c>
      <c r="I7619" s="152"/>
      <c r="J7619" s="150" t="b">
        <f>Proc[[#This Row],[Requested]]=Proc[[#This Row],[CurrentParent]]</f>
        <v>1</v>
      </c>
      <c r="K7619" s="150" t="str">
        <f>IF(Proc[[#This Row],[Author]]="Marcela Urrego",VLOOKUP(LEFT(Proc[[#This Row],[Requested]],1),Table3[#All],2,0),VLOOKUP(Proc[[#This Row],[Author]],Table4[],2,0))</f>
        <v>EL</v>
      </c>
      <c r="L7619" s="150" t="s">
        <v>7174</v>
      </c>
      <c r="M7619" s="140">
        <v>46073</v>
      </c>
      <c r="N7619" s="140"/>
      <c r="O7619" s="140"/>
      <c r="P7619" s="140" t="str">
        <f ca="1">IF(Proc[[#This Row],[DaysAgeing]]&gt;5,"yep","on track")</f>
        <v>yep</v>
      </c>
      <c r="Q7619" s="2">
        <f ca="1">IF(Proc[[#This Row],[DateClosed]]="",ABS(NETWORKDAYS(Proc[[#This Row],[DateOpened]],TODAY()))-1,ABS(NETWORKDAYS(Proc[[#This Row],[DateOpened]],Proc[[#This Row],[DateClosed]]))-1)</f>
        <v>30</v>
      </c>
      <c r="R7619" s="140" t="s">
        <v>4125</v>
      </c>
      <c r="S7619" s="150"/>
      <c r="T7619" s="153">
        <v>7618</v>
      </c>
    </row>
    <row r="7620" spans="1:20" hidden="1">
      <c r="A7620" s="151" t="s">
        <v>7275</v>
      </c>
      <c r="B7620" s="153" t="str">
        <f>IFERROR(VLOOKUP(Proc[[#This Row],[App]],Table2[],3,0),"open")</f>
        <v>ok</v>
      </c>
      <c r="C7620" s="151" t="s">
        <v>369</v>
      </c>
      <c r="D7620" s="152" t="s">
        <v>10382</v>
      </c>
      <c r="E7620" s="152" t="s">
        <v>7299</v>
      </c>
      <c r="F7620" s="150" t="s">
        <v>7299</v>
      </c>
      <c r="G7620" s="151" t="s">
        <v>406</v>
      </c>
      <c r="H7620" s="150" t="str">
        <f>IF(Proc[[#This Row],[type]]="LFF (MDG-F)",MID(Proc[[#This Row],[Obj]],13,10),"")</f>
        <v>DE10PLD0C1</v>
      </c>
      <c r="I7620" s="152"/>
      <c r="J7620" s="150" t="b">
        <f>Proc[[#This Row],[Requested]]=Proc[[#This Row],[CurrentParent]]</f>
        <v>1</v>
      </c>
      <c r="K7620" s="153" t="str">
        <f>IF(Proc[[#This Row],[Author]]="Marcela Urrego",VLOOKUP(LEFT(Proc[[#This Row],[Requested]],1),Table3[#All],2,0),VLOOKUP(Proc[[#This Row],[Author]],Table4[],2,0))</f>
        <v>EL</v>
      </c>
      <c r="L7620" s="150" t="s">
        <v>7174</v>
      </c>
      <c r="M7620" s="140">
        <v>46073</v>
      </c>
      <c r="N7620" s="140"/>
      <c r="O7620" s="140"/>
      <c r="P7620" s="140" t="str">
        <f ca="1">IF(Proc[[#This Row],[DaysAgeing]]&gt;5,"yep","on track")</f>
        <v>yep</v>
      </c>
      <c r="Q7620" s="2">
        <f ca="1">IF(Proc[[#This Row],[DateClosed]]="",ABS(NETWORKDAYS(Proc[[#This Row],[DateOpened]],TODAY()))-1,ABS(NETWORKDAYS(Proc[[#This Row],[DateOpened]],Proc[[#This Row],[DateClosed]]))-1)</f>
        <v>30</v>
      </c>
      <c r="R7620" s="140" t="s">
        <v>4125</v>
      </c>
      <c r="S7620" s="150"/>
      <c r="T7620" s="153">
        <v>7619</v>
      </c>
    </row>
    <row r="7621" spans="1:20" hidden="1">
      <c r="A7621" s="151" t="s">
        <v>7275</v>
      </c>
      <c r="B7621" s="153" t="str">
        <f>IFERROR(VLOOKUP(Proc[[#This Row],[App]],Table2[],3,0),"open")</f>
        <v>ok</v>
      </c>
      <c r="C7621" s="151" t="s">
        <v>369</v>
      </c>
      <c r="D7621" s="152" t="s">
        <v>10383</v>
      </c>
      <c r="E7621" s="152" t="s">
        <v>7299</v>
      </c>
      <c r="F7621" s="153" t="s">
        <v>7299</v>
      </c>
      <c r="G7621" s="151" t="s">
        <v>400</v>
      </c>
      <c r="H7621" s="150" t="str">
        <f>IF(Proc[[#This Row],[type]]="LFF (MDG-F)",MID(Proc[[#This Row],[Obj]],13,10),"")</f>
        <v/>
      </c>
      <c r="I7621" s="152"/>
      <c r="J7621" s="150" t="b">
        <f>Proc[[#This Row],[Requested]]=Proc[[#This Row],[CurrentParent]]</f>
        <v>1</v>
      </c>
      <c r="K7621" s="153" t="str">
        <f>IF(Proc[[#This Row],[Author]]="Marcela Urrego",VLOOKUP(LEFT(Proc[[#This Row],[Requested]],1),Table3[#All],2,0),VLOOKUP(Proc[[#This Row],[Author]],Table4[],2,0))</f>
        <v>EL</v>
      </c>
      <c r="L7621" s="153" t="s">
        <v>7174</v>
      </c>
      <c r="M7621" s="140">
        <v>46073</v>
      </c>
      <c r="N7621" s="140"/>
      <c r="O7621" s="140"/>
      <c r="P7621" s="140" t="str">
        <f ca="1">IF(Proc[[#This Row],[DaysAgeing]]&gt;5,"yep","on track")</f>
        <v>yep</v>
      </c>
      <c r="Q7621" s="2">
        <f ca="1">IF(Proc[[#This Row],[DateClosed]]="",ABS(NETWORKDAYS(Proc[[#This Row],[DateOpened]],TODAY()))-1,ABS(NETWORKDAYS(Proc[[#This Row],[DateOpened]],Proc[[#This Row],[DateClosed]]))-1)</f>
        <v>30</v>
      </c>
      <c r="R7621" s="140" t="s">
        <v>4125</v>
      </c>
      <c r="S7621" s="150"/>
      <c r="T7621" s="153">
        <v>7620</v>
      </c>
    </row>
    <row r="7622" spans="1:20" hidden="1">
      <c r="A7622" s="151" t="s">
        <v>7275</v>
      </c>
      <c r="B7622" s="153" t="str">
        <f>IFERROR(VLOOKUP(Proc[[#This Row],[App]],Table2[],3,0),"open")</f>
        <v>ok</v>
      </c>
      <c r="C7622" s="151" t="s">
        <v>377</v>
      </c>
      <c r="D7622" s="152" t="s">
        <v>7281</v>
      </c>
      <c r="E7622" s="152" t="s">
        <v>7300</v>
      </c>
      <c r="F7622" s="153" t="s">
        <v>7310</v>
      </c>
      <c r="G7622" s="151" t="s">
        <v>406</v>
      </c>
      <c r="H7622" s="150" t="str">
        <f>IF(Proc[[#This Row],[type]]="LFF (MDG-F)",MID(Proc[[#This Row],[Obj]],13,10),"")</f>
        <v>E04TLD001</v>
      </c>
      <c r="I7622" s="152"/>
      <c r="J7622" s="150" t="b">
        <f>Proc[[#This Row],[Requested]]=Proc[[#This Row],[CurrentParent]]</f>
        <v>0</v>
      </c>
      <c r="K7622" s="153" t="str">
        <f>IF(Proc[[#This Row],[Author]]="Marcela Urrego",VLOOKUP(LEFT(Proc[[#This Row],[Requested]],1),Table3[#All],2,0),VLOOKUP(Proc[[#This Row],[Author]],Table4[],2,0))</f>
        <v>EL</v>
      </c>
      <c r="L7622" s="153" t="s">
        <v>7174</v>
      </c>
      <c r="M7622" s="140">
        <v>46073</v>
      </c>
      <c r="N7622" s="140"/>
      <c r="O7622" s="140"/>
      <c r="P7622" s="140" t="str">
        <f ca="1">IF(Proc[[#This Row],[DaysAgeing]]&gt;5,"yep","on track")</f>
        <v>yep</v>
      </c>
      <c r="Q7622" s="2">
        <f ca="1">IF(Proc[[#This Row],[DateClosed]]="",ABS(NETWORKDAYS(Proc[[#This Row],[DateOpened]],TODAY()))-1,ABS(NETWORKDAYS(Proc[[#This Row],[DateOpened]],Proc[[#This Row],[DateClosed]]))-1)</f>
        <v>30</v>
      </c>
      <c r="R7622" s="140" t="s">
        <v>4125</v>
      </c>
      <c r="S7622" s="150"/>
      <c r="T7622" s="153">
        <v>7621</v>
      </c>
    </row>
    <row r="7623" spans="1:20" hidden="1">
      <c r="A7623" s="151" t="s">
        <v>7275</v>
      </c>
      <c r="B7623" s="153" t="str">
        <f>IFERROR(VLOOKUP(Proc[[#This Row],[App]],Table2[],3,0),"open")</f>
        <v>ok</v>
      </c>
      <c r="C7623" s="151" t="s">
        <v>369</v>
      </c>
      <c r="D7623" s="152" t="s">
        <v>10384</v>
      </c>
      <c r="E7623" s="152" t="s">
        <v>7300</v>
      </c>
      <c r="F7623" s="150" t="s">
        <v>7300</v>
      </c>
      <c r="G7623" s="151" t="s">
        <v>406</v>
      </c>
      <c r="H7623" s="150" t="str">
        <f>IF(Proc[[#This Row],[type]]="LFF (MDG-F)",MID(Proc[[#This Row],[Obj]],13,10),"")</f>
        <v>DE04TLD001</v>
      </c>
      <c r="I7623" s="152"/>
      <c r="J7623" s="150" t="b">
        <f>Proc[[#This Row],[Requested]]=Proc[[#This Row],[CurrentParent]]</f>
        <v>1</v>
      </c>
      <c r="K7623" s="153" t="str">
        <f>IF(Proc[[#This Row],[Author]]="Marcela Urrego",VLOOKUP(LEFT(Proc[[#This Row],[Requested]],1),Table3[#All],2,0),VLOOKUP(Proc[[#This Row],[Author]],Table4[],2,0))</f>
        <v>EL</v>
      </c>
      <c r="L7623" s="150" t="s">
        <v>7174</v>
      </c>
      <c r="M7623" s="140">
        <v>46073</v>
      </c>
      <c r="N7623" s="140"/>
      <c r="O7623" s="140"/>
      <c r="P7623" s="140" t="str">
        <f ca="1">IF(Proc[[#This Row],[DaysAgeing]]&gt;5,"yep","on track")</f>
        <v>yep</v>
      </c>
      <c r="Q7623" s="2">
        <f ca="1">IF(Proc[[#This Row],[DateClosed]]="",ABS(NETWORKDAYS(Proc[[#This Row],[DateOpened]],TODAY()))-1,ABS(NETWORKDAYS(Proc[[#This Row],[DateOpened]],Proc[[#This Row],[DateClosed]]))-1)</f>
        <v>30</v>
      </c>
      <c r="R7623" s="140" t="s">
        <v>4125</v>
      </c>
      <c r="S7623" s="150"/>
      <c r="T7623" s="153">
        <v>7622</v>
      </c>
    </row>
    <row r="7624" spans="1:20" hidden="1">
      <c r="A7624" s="151" t="s">
        <v>7275</v>
      </c>
      <c r="B7624" s="153" t="str">
        <f>IFERROR(VLOOKUP(Proc[[#This Row],[App]],Table2[],3,0),"open")</f>
        <v>ok</v>
      </c>
      <c r="C7624" s="151" t="s">
        <v>377</v>
      </c>
      <c r="D7624" s="152" t="s">
        <v>10385</v>
      </c>
      <c r="E7624" s="152" t="s">
        <v>7301</v>
      </c>
      <c r="F7624" s="150" t="s">
        <v>7310</v>
      </c>
      <c r="G7624" s="151" t="s">
        <v>400</v>
      </c>
      <c r="H7624" s="150" t="str">
        <f>IF(Proc[[#This Row],[type]]="LFF (MDG-F)",MID(Proc[[#This Row],[Obj]],13,10),"")</f>
        <v/>
      </c>
      <c r="I7624" s="152"/>
      <c r="J7624" s="150" t="b">
        <f>Proc[[#This Row],[Requested]]=Proc[[#This Row],[CurrentParent]]</f>
        <v>0</v>
      </c>
      <c r="K7624" s="153" t="str">
        <f>IF(Proc[[#This Row],[Author]]="Marcela Urrego",VLOOKUP(LEFT(Proc[[#This Row],[Requested]],1),Table3[#All],2,0),VLOOKUP(Proc[[#This Row],[Author]],Table4[],2,0))</f>
        <v>EL</v>
      </c>
      <c r="L7624" s="150" t="s">
        <v>7174</v>
      </c>
      <c r="M7624" s="140">
        <v>46073</v>
      </c>
      <c r="N7624" s="140"/>
      <c r="O7624" s="140"/>
      <c r="P7624" s="140" t="str">
        <f ca="1">IF(Proc[[#This Row],[DaysAgeing]]&gt;5,"yep","on track")</f>
        <v>yep</v>
      </c>
      <c r="Q7624" s="2">
        <f ca="1">IF(Proc[[#This Row],[DateClosed]]="",ABS(NETWORKDAYS(Proc[[#This Row],[DateOpened]],TODAY()))-1,ABS(NETWORKDAYS(Proc[[#This Row],[DateOpened]],Proc[[#This Row],[DateClosed]]))-1)</f>
        <v>30</v>
      </c>
      <c r="R7624" s="140" t="s">
        <v>4125</v>
      </c>
      <c r="S7624" s="150"/>
      <c r="T7624" s="153">
        <v>7623</v>
      </c>
    </row>
    <row r="7625" spans="1:20" hidden="1">
      <c r="A7625" s="151" t="s">
        <v>7275</v>
      </c>
      <c r="B7625" s="153" t="str">
        <f>IFERROR(VLOOKUP(Proc[[#This Row],[App]],Table2[],3,0),"open")</f>
        <v>ok</v>
      </c>
      <c r="C7625" s="151" t="s">
        <v>377</v>
      </c>
      <c r="D7625" s="152" t="s">
        <v>7282</v>
      </c>
      <c r="E7625" s="152" t="s">
        <v>7301</v>
      </c>
      <c r="F7625" s="150" t="s">
        <v>7310</v>
      </c>
      <c r="G7625" s="151" t="s">
        <v>406</v>
      </c>
      <c r="H7625" s="150" t="str">
        <f>IF(Proc[[#This Row],[type]]="LFF (MDG-F)",MID(Proc[[#This Row],[Obj]],13,10),"")</f>
        <v>E04TLD001_</v>
      </c>
      <c r="I7625" s="152"/>
      <c r="J7625" s="150" t="b">
        <f>Proc[[#This Row],[Requested]]=Proc[[#This Row],[CurrentParent]]</f>
        <v>0</v>
      </c>
      <c r="K7625" s="153" t="str">
        <f>IF(Proc[[#This Row],[Author]]="Marcela Urrego",VLOOKUP(LEFT(Proc[[#This Row],[Requested]],1),Table3[#All],2,0),VLOOKUP(Proc[[#This Row],[Author]],Table4[],2,0))</f>
        <v>EL</v>
      </c>
      <c r="L7625" s="150" t="s">
        <v>7174</v>
      </c>
      <c r="M7625" s="140">
        <v>46073</v>
      </c>
      <c r="N7625" s="140"/>
      <c r="O7625" s="140"/>
      <c r="P7625" s="140" t="str">
        <f ca="1">IF(Proc[[#This Row],[DaysAgeing]]&gt;5,"yep","on track")</f>
        <v>yep</v>
      </c>
      <c r="Q7625" s="2">
        <f ca="1">IF(Proc[[#This Row],[DateClosed]]="",ABS(NETWORKDAYS(Proc[[#This Row],[DateOpened]],TODAY()))-1,ABS(NETWORKDAYS(Proc[[#This Row],[DateOpened]],Proc[[#This Row],[DateClosed]]))-1)</f>
        <v>30</v>
      </c>
      <c r="R7625" s="140" t="s">
        <v>4125</v>
      </c>
      <c r="S7625" s="150"/>
      <c r="T7625" s="153">
        <v>7624</v>
      </c>
    </row>
    <row r="7626" spans="1:20" hidden="1">
      <c r="A7626" s="151" t="s">
        <v>7275</v>
      </c>
      <c r="B7626" s="153" t="str">
        <f>IFERROR(VLOOKUP(Proc[[#This Row],[App]],Table2[],3,0),"open")</f>
        <v>ok</v>
      </c>
      <c r="C7626" s="151" t="s">
        <v>369</v>
      </c>
      <c r="D7626" s="152" t="s">
        <v>10386</v>
      </c>
      <c r="E7626" s="152" t="s">
        <v>7301</v>
      </c>
      <c r="F7626" s="150" t="s">
        <v>7301</v>
      </c>
      <c r="G7626" s="151" t="s">
        <v>400</v>
      </c>
      <c r="H7626" s="150" t="str">
        <f>IF(Proc[[#This Row],[type]]="LFF (MDG-F)",MID(Proc[[#This Row],[Obj]],13,10),"")</f>
        <v/>
      </c>
      <c r="I7626" s="152"/>
      <c r="J7626" s="150" t="b">
        <f>Proc[[#This Row],[Requested]]=Proc[[#This Row],[CurrentParent]]</f>
        <v>1</v>
      </c>
      <c r="K7626" s="153" t="str">
        <f>IF(Proc[[#This Row],[Author]]="Marcela Urrego",VLOOKUP(LEFT(Proc[[#This Row],[Requested]],1),Table3[#All],2,0),VLOOKUP(Proc[[#This Row],[Author]],Table4[],2,0))</f>
        <v>EL</v>
      </c>
      <c r="L7626" s="150" t="s">
        <v>7174</v>
      </c>
      <c r="M7626" s="140">
        <v>46073</v>
      </c>
      <c r="N7626" s="140"/>
      <c r="O7626" s="140"/>
      <c r="P7626" s="140" t="str">
        <f ca="1">IF(Proc[[#This Row],[DaysAgeing]]&gt;5,"yep","on track")</f>
        <v>yep</v>
      </c>
      <c r="Q7626" s="2">
        <f ca="1">IF(Proc[[#This Row],[DateClosed]]="",ABS(NETWORKDAYS(Proc[[#This Row],[DateOpened]],TODAY()))-1,ABS(NETWORKDAYS(Proc[[#This Row],[DateOpened]],Proc[[#This Row],[DateClosed]]))-1)</f>
        <v>30</v>
      </c>
      <c r="R7626" s="140" t="s">
        <v>4125</v>
      </c>
      <c r="S7626" s="150"/>
      <c r="T7626" s="153">
        <v>7625</v>
      </c>
    </row>
    <row r="7627" spans="1:20" hidden="1">
      <c r="A7627" s="151" t="s">
        <v>7275</v>
      </c>
      <c r="B7627" s="153" t="str">
        <f>IFERROR(VLOOKUP(Proc[[#This Row],[App]],Table2[],3,0),"open")</f>
        <v>ok</v>
      </c>
      <c r="C7627" s="152" t="s">
        <v>369</v>
      </c>
      <c r="D7627" s="152" t="s">
        <v>10387</v>
      </c>
      <c r="E7627" s="152" t="s">
        <v>7301</v>
      </c>
      <c r="F7627" s="153" t="s">
        <v>7301</v>
      </c>
      <c r="G7627" s="151" t="s">
        <v>400</v>
      </c>
      <c r="H7627" s="150" t="str">
        <f>IF(Proc[[#This Row],[type]]="LFF (MDG-F)",MID(Proc[[#This Row],[Obj]],13,10),"")</f>
        <v/>
      </c>
      <c r="I7627" s="152"/>
      <c r="J7627" s="150" t="b">
        <f>Proc[[#This Row],[Requested]]=Proc[[#This Row],[CurrentParent]]</f>
        <v>1</v>
      </c>
      <c r="K7627" s="153" t="str">
        <f>IF(Proc[[#This Row],[Author]]="Marcela Urrego",VLOOKUP(LEFT(Proc[[#This Row],[Requested]],1),Table3[#All],2,0),VLOOKUP(Proc[[#This Row],[Author]],Table4[],2,0))</f>
        <v>EL</v>
      </c>
      <c r="L7627" s="150" t="s">
        <v>7174</v>
      </c>
      <c r="M7627" s="140">
        <v>46073</v>
      </c>
      <c r="N7627" s="140"/>
      <c r="O7627" s="140"/>
      <c r="P7627" s="140" t="str">
        <f ca="1">IF(Proc[[#This Row],[DaysAgeing]]&gt;5,"yep","on track")</f>
        <v>yep</v>
      </c>
      <c r="Q7627" s="2">
        <f ca="1">IF(Proc[[#This Row],[DateClosed]]="",ABS(NETWORKDAYS(Proc[[#This Row],[DateOpened]],TODAY()))-1,ABS(NETWORKDAYS(Proc[[#This Row],[DateOpened]],Proc[[#This Row],[DateClosed]]))-1)</f>
        <v>30</v>
      </c>
      <c r="R7627" s="140" t="s">
        <v>4125</v>
      </c>
      <c r="S7627" s="150"/>
      <c r="T7627" s="153">
        <v>7626</v>
      </c>
    </row>
    <row r="7628" spans="1:20" hidden="1">
      <c r="A7628" s="151" t="s">
        <v>7275</v>
      </c>
      <c r="B7628" s="153" t="str">
        <f>IFERROR(VLOOKUP(Proc[[#This Row],[App]],Table2[],3,0),"open")</f>
        <v>ok</v>
      </c>
      <c r="C7628" s="151" t="s">
        <v>369</v>
      </c>
      <c r="D7628" s="152" t="s">
        <v>10388</v>
      </c>
      <c r="E7628" s="152" t="s">
        <v>7302</v>
      </c>
      <c r="F7628" s="150" t="s">
        <v>7302</v>
      </c>
      <c r="G7628" s="151" t="s">
        <v>406</v>
      </c>
      <c r="H7628" s="150" t="str">
        <f>IF(Proc[[#This Row],[type]]="LFF (MDG-F)",MID(Proc[[#This Row],[Obj]],13,10),"")</f>
        <v>DE04TLD009</v>
      </c>
      <c r="I7628" s="152"/>
      <c r="J7628" s="150" t="b">
        <f>Proc[[#This Row],[Requested]]=Proc[[#This Row],[CurrentParent]]</f>
        <v>1</v>
      </c>
      <c r="K7628" s="153" t="str">
        <f>IF(Proc[[#This Row],[Author]]="Marcela Urrego",VLOOKUP(LEFT(Proc[[#This Row],[Requested]],1),Table3[#All],2,0),VLOOKUP(Proc[[#This Row],[Author]],Table4[],2,0))</f>
        <v>EL</v>
      </c>
      <c r="L7628" s="150" t="s">
        <v>7174</v>
      </c>
      <c r="M7628" s="140">
        <v>46073</v>
      </c>
      <c r="N7628" s="140"/>
      <c r="O7628" s="140"/>
      <c r="P7628" s="140" t="str">
        <f ca="1">IF(Proc[[#This Row],[DaysAgeing]]&gt;5,"yep","on track")</f>
        <v>yep</v>
      </c>
      <c r="Q7628" s="2">
        <f ca="1">IF(Proc[[#This Row],[DateClosed]]="",ABS(NETWORKDAYS(Proc[[#This Row],[DateOpened]],TODAY()))-1,ABS(NETWORKDAYS(Proc[[#This Row],[DateOpened]],Proc[[#This Row],[DateClosed]]))-1)</f>
        <v>30</v>
      </c>
      <c r="R7628" s="140" t="s">
        <v>4125</v>
      </c>
      <c r="S7628" s="150"/>
      <c r="T7628" s="153">
        <v>7627</v>
      </c>
    </row>
    <row r="7629" spans="1:20" hidden="1">
      <c r="A7629" s="151" t="s">
        <v>7275</v>
      </c>
      <c r="B7629" s="150" t="str">
        <f>IFERROR(VLOOKUP(Proc[[#This Row],[App]],Table2[],3,0),"open")</f>
        <v>ok</v>
      </c>
      <c r="C7629" s="151" t="s">
        <v>369</v>
      </c>
      <c r="D7629" s="152" t="s">
        <v>10389</v>
      </c>
      <c r="E7629" s="152" t="s">
        <v>7302</v>
      </c>
      <c r="F7629" s="150" t="s">
        <v>7302</v>
      </c>
      <c r="G7629" s="151" t="s">
        <v>406</v>
      </c>
      <c r="H7629" s="150" t="str">
        <f>IF(Proc[[#This Row],[type]]="LFF (MDG-F)",MID(Proc[[#This Row],[Obj]],13,10),"")</f>
        <v>DE04TLD014</v>
      </c>
      <c r="I7629" s="152"/>
      <c r="J7629" s="150" t="b">
        <f>Proc[[#This Row],[Requested]]=Proc[[#This Row],[CurrentParent]]</f>
        <v>1</v>
      </c>
      <c r="K7629" s="150" t="str">
        <f>IF(Proc[[#This Row],[Author]]="Marcela Urrego",VLOOKUP(LEFT(Proc[[#This Row],[Requested]],1),Table3[#All],2,0),VLOOKUP(Proc[[#This Row],[Author]],Table4[],2,0))</f>
        <v>EL</v>
      </c>
      <c r="L7629" s="150" t="s">
        <v>7174</v>
      </c>
      <c r="M7629" s="140">
        <v>46073</v>
      </c>
      <c r="N7629" s="140"/>
      <c r="O7629" s="140"/>
      <c r="P7629" s="140" t="str">
        <f ca="1">IF(Proc[[#This Row],[DaysAgeing]]&gt;5,"yep","on track")</f>
        <v>yep</v>
      </c>
      <c r="Q7629" s="2">
        <f ca="1">IF(Proc[[#This Row],[DateClosed]]="",ABS(NETWORKDAYS(Proc[[#This Row],[DateOpened]],TODAY()))-1,ABS(NETWORKDAYS(Proc[[#This Row],[DateOpened]],Proc[[#This Row],[DateClosed]]))-1)</f>
        <v>30</v>
      </c>
      <c r="R7629" s="140" t="s">
        <v>4125</v>
      </c>
      <c r="S7629" s="150"/>
      <c r="T7629" s="153">
        <v>7628</v>
      </c>
    </row>
    <row r="7630" spans="1:20" hidden="1">
      <c r="A7630" s="151" t="s">
        <v>7275</v>
      </c>
      <c r="B7630" s="150" t="str">
        <f>IFERROR(VLOOKUP(Proc[[#This Row],[App]],Table2[],3,0),"open")</f>
        <v>ok</v>
      </c>
      <c r="C7630" s="151" t="s">
        <v>369</v>
      </c>
      <c r="D7630" s="152" t="s">
        <v>10390</v>
      </c>
      <c r="E7630" s="152" t="s">
        <v>7303</v>
      </c>
      <c r="F7630" s="150" t="s">
        <v>7303</v>
      </c>
      <c r="G7630" s="151" t="s">
        <v>406</v>
      </c>
      <c r="H7630" s="150" t="str">
        <f>IF(Proc[[#This Row],[type]]="LFF (MDG-F)",MID(Proc[[#This Row],[Obj]],13,10),"")</f>
        <v>DE10PLD009</v>
      </c>
      <c r="I7630" s="152"/>
      <c r="J7630" s="150" t="b">
        <f>Proc[[#This Row],[Requested]]=Proc[[#This Row],[CurrentParent]]</f>
        <v>1</v>
      </c>
      <c r="K7630" s="150" t="str">
        <f>IF(Proc[[#This Row],[Author]]="Marcela Urrego",VLOOKUP(LEFT(Proc[[#This Row],[Requested]],1),Table3[#All],2,0),VLOOKUP(Proc[[#This Row],[Author]],Table4[],2,0))</f>
        <v>EL</v>
      </c>
      <c r="L7630" s="150" t="s">
        <v>7174</v>
      </c>
      <c r="M7630" s="140">
        <v>46073</v>
      </c>
      <c r="N7630" s="140"/>
      <c r="O7630" s="140"/>
      <c r="P7630" s="140" t="str">
        <f ca="1">IF(Proc[[#This Row],[DaysAgeing]]&gt;5,"yep","on track")</f>
        <v>yep</v>
      </c>
      <c r="Q7630" s="2">
        <f ca="1">IF(Proc[[#This Row],[DateClosed]]="",ABS(NETWORKDAYS(Proc[[#This Row],[DateOpened]],TODAY()))-1,ABS(NETWORKDAYS(Proc[[#This Row],[DateOpened]],Proc[[#This Row],[DateClosed]]))-1)</f>
        <v>30</v>
      </c>
      <c r="R7630" s="140" t="s">
        <v>4125</v>
      </c>
      <c r="S7630" s="150"/>
      <c r="T7630" s="153">
        <v>7629</v>
      </c>
    </row>
    <row r="7631" spans="1:20" hidden="1">
      <c r="A7631" s="151" t="s">
        <v>7275</v>
      </c>
      <c r="B7631" s="150" t="str">
        <f>IFERROR(VLOOKUP(Proc[[#This Row],[App]],Table2[],3,0),"open")</f>
        <v>ok</v>
      </c>
      <c r="C7631" s="151" t="s">
        <v>369</v>
      </c>
      <c r="D7631" s="152" t="s">
        <v>10391</v>
      </c>
      <c r="E7631" s="152" t="s">
        <v>7304</v>
      </c>
      <c r="F7631" s="150" t="s">
        <v>7304</v>
      </c>
      <c r="G7631" s="151" t="s">
        <v>406</v>
      </c>
      <c r="H7631" s="150" t="str">
        <f>IF(Proc[[#This Row],[type]]="LFF (MDG-F)",MID(Proc[[#This Row],[Obj]],13,10),"")</f>
        <v>DE10PLD0C5</v>
      </c>
      <c r="I7631" s="152"/>
      <c r="J7631" s="150" t="b">
        <f>Proc[[#This Row],[Requested]]=Proc[[#This Row],[CurrentParent]]</f>
        <v>1</v>
      </c>
      <c r="K7631" s="150" t="str">
        <f>IF(Proc[[#This Row],[Author]]="Marcela Urrego",VLOOKUP(LEFT(Proc[[#This Row],[Requested]],1),Table3[#All],2,0),VLOOKUP(Proc[[#This Row],[Author]],Table4[],2,0))</f>
        <v>EL</v>
      </c>
      <c r="L7631" s="150" t="s">
        <v>7174</v>
      </c>
      <c r="M7631" s="140">
        <v>46073</v>
      </c>
      <c r="N7631" s="140"/>
      <c r="O7631" s="140"/>
      <c r="P7631" s="140" t="str">
        <f ca="1">IF(Proc[[#This Row],[DaysAgeing]]&gt;5,"yep","on track")</f>
        <v>yep</v>
      </c>
      <c r="Q7631" s="2">
        <f ca="1">IF(Proc[[#This Row],[DateClosed]]="",ABS(NETWORKDAYS(Proc[[#This Row],[DateOpened]],TODAY()))-1,ABS(NETWORKDAYS(Proc[[#This Row],[DateOpened]],Proc[[#This Row],[DateClosed]]))-1)</f>
        <v>30</v>
      </c>
      <c r="R7631" s="140" t="s">
        <v>4125</v>
      </c>
      <c r="S7631" s="150"/>
      <c r="T7631" s="153">
        <v>7630</v>
      </c>
    </row>
    <row r="7632" spans="1:20" hidden="1">
      <c r="A7632" s="151" t="s">
        <v>7275</v>
      </c>
      <c r="B7632" s="150" t="str">
        <f>IFERROR(VLOOKUP(Proc[[#This Row],[App]],Table2[],3,0),"open")</f>
        <v>ok</v>
      </c>
      <c r="C7632" s="151" t="s">
        <v>369</v>
      </c>
      <c r="D7632" s="152" t="s">
        <v>10392</v>
      </c>
      <c r="E7632" s="152" t="s">
        <v>7303</v>
      </c>
      <c r="F7632" s="150" t="s">
        <v>7303</v>
      </c>
      <c r="G7632" s="151" t="s">
        <v>406</v>
      </c>
      <c r="H7632" s="150" t="str">
        <f>IF(Proc[[#This Row],[type]]="LFF (MDG-F)",MID(Proc[[#This Row],[Obj]],13,10),"")</f>
        <v>DE10PLD0C9</v>
      </c>
      <c r="I7632" s="152"/>
      <c r="J7632" s="150" t="b">
        <f>Proc[[#This Row],[Requested]]=Proc[[#This Row],[CurrentParent]]</f>
        <v>1</v>
      </c>
      <c r="K7632" s="150" t="str">
        <f>IF(Proc[[#This Row],[Author]]="Marcela Urrego",VLOOKUP(LEFT(Proc[[#This Row],[Requested]],1),Table3[#All],2,0),VLOOKUP(Proc[[#This Row],[Author]],Table4[],2,0))</f>
        <v>EL</v>
      </c>
      <c r="L7632" s="150" t="s">
        <v>7174</v>
      </c>
      <c r="M7632" s="140">
        <v>46073</v>
      </c>
      <c r="N7632" s="140"/>
      <c r="O7632" s="140"/>
      <c r="P7632" s="140" t="str">
        <f ca="1">IF(Proc[[#This Row],[DaysAgeing]]&gt;5,"yep","on track")</f>
        <v>yep</v>
      </c>
      <c r="Q7632" s="2">
        <f ca="1">IF(Proc[[#This Row],[DateClosed]]="",ABS(NETWORKDAYS(Proc[[#This Row],[DateOpened]],TODAY()))-1,ABS(NETWORKDAYS(Proc[[#This Row],[DateOpened]],Proc[[#This Row],[DateClosed]]))-1)</f>
        <v>30</v>
      </c>
      <c r="R7632" s="140" t="s">
        <v>4125</v>
      </c>
      <c r="S7632" s="150"/>
      <c r="T7632" s="153">
        <v>7631</v>
      </c>
    </row>
    <row r="7633" spans="1:20" hidden="1">
      <c r="A7633" s="151" t="s">
        <v>7275</v>
      </c>
      <c r="B7633" s="153" t="str">
        <f>IFERROR(VLOOKUP(Proc[[#This Row],[App]],Table2[],3,0),"open")</f>
        <v>ok</v>
      </c>
      <c r="C7633" s="151" t="s">
        <v>377</v>
      </c>
      <c r="D7633" s="152" t="s">
        <v>7283</v>
      </c>
      <c r="E7633" s="152" t="s">
        <v>7305</v>
      </c>
      <c r="F7633" s="150"/>
      <c r="G7633" s="151" t="s">
        <v>406</v>
      </c>
      <c r="H7633" s="150" t="str">
        <f>IF(Proc[[#This Row],[type]]="LFF (MDG-F)",MID(Proc[[#This Row],[Obj]],13,10),"")</f>
        <v>E10PLD005</v>
      </c>
      <c r="I7633" s="152"/>
      <c r="J7633" s="150" t="b">
        <f>Proc[[#This Row],[Requested]]=Proc[[#This Row],[CurrentParent]]</f>
        <v>0</v>
      </c>
      <c r="K7633" s="153" t="str">
        <f>IF(Proc[[#This Row],[Author]]="Marcela Urrego",VLOOKUP(LEFT(Proc[[#This Row],[Requested]],1),Table3[#All],2,0),VLOOKUP(Proc[[#This Row],[Author]],Table4[],2,0))</f>
        <v>EL</v>
      </c>
      <c r="L7633" s="150" t="s">
        <v>7174</v>
      </c>
      <c r="M7633" s="140">
        <v>46073</v>
      </c>
      <c r="N7633" s="140"/>
      <c r="O7633" s="140"/>
      <c r="P7633" s="140" t="str">
        <f ca="1">IF(Proc[[#This Row],[DaysAgeing]]&gt;5,"yep","on track")</f>
        <v>yep</v>
      </c>
      <c r="Q7633" s="2">
        <f ca="1">IF(Proc[[#This Row],[DateClosed]]="",ABS(NETWORKDAYS(Proc[[#This Row],[DateOpened]],TODAY()))-1,ABS(NETWORKDAYS(Proc[[#This Row],[DateOpened]],Proc[[#This Row],[DateClosed]]))-1)</f>
        <v>30</v>
      </c>
      <c r="R7633" s="140" t="s">
        <v>4125</v>
      </c>
      <c r="S7633" s="150"/>
      <c r="T7633" s="153">
        <v>7632</v>
      </c>
    </row>
    <row r="7634" spans="1:20" hidden="1">
      <c r="A7634" s="151" t="s">
        <v>7275</v>
      </c>
      <c r="B7634" s="153" t="str">
        <f>IFERROR(VLOOKUP(Proc[[#This Row],[App]],Table2[],3,0),"open")</f>
        <v>ok</v>
      </c>
      <c r="C7634" s="151" t="s">
        <v>369</v>
      </c>
      <c r="D7634" s="152" t="s">
        <v>10393</v>
      </c>
      <c r="E7634" s="152" t="s">
        <v>7305</v>
      </c>
      <c r="F7634" s="153" t="s">
        <v>7305</v>
      </c>
      <c r="G7634" s="151" t="s">
        <v>406</v>
      </c>
      <c r="H7634" s="150" t="str">
        <f>IF(Proc[[#This Row],[type]]="LFF (MDG-F)",MID(Proc[[#This Row],[Obj]],13,10),"")</f>
        <v>DE10PLD005</v>
      </c>
      <c r="I7634" s="152"/>
      <c r="J7634" s="150" t="b">
        <f>Proc[[#This Row],[Requested]]=Proc[[#This Row],[CurrentParent]]</f>
        <v>1</v>
      </c>
      <c r="K7634" s="153" t="str">
        <f>IF(Proc[[#This Row],[Author]]="Marcela Urrego",VLOOKUP(LEFT(Proc[[#This Row],[Requested]],1),Table3[#All],2,0),VLOOKUP(Proc[[#This Row],[Author]],Table4[],2,0))</f>
        <v>EL</v>
      </c>
      <c r="L7634" s="153" t="s">
        <v>7174</v>
      </c>
      <c r="M7634" s="140">
        <v>46073</v>
      </c>
      <c r="N7634" s="140"/>
      <c r="O7634" s="140"/>
      <c r="P7634" s="140" t="str">
        <f ca="1">IF(Proc[[#This Row],[DaysAgeing]]&gt;5,"yep","on track")</f>
        <v>yep</v>
      </c>
      <c r="Q7634" s="2">
        <f ca="1">IF(Proc[[#This Row],[DateClosed]]="",ABS(NETWORKDAYS(Proc[[#This Row],[DateOpened]],TODAY()))-1,ABS(NETWORKDAYS(Proc[[#This Row],[DateOpened]],Proc[[#This Row],[DateClosed]]))-1)</f>
        <v>30</v>
      </c>
      <c r="R7634" s="140" t="s">
        <v>4125</v>
      </c>
      <c r="S7634" s="150"/>
      <c r="T7634" s="153">
        <v>7633</v>
      </c>
    </row>
    <row r="7635" spans="1:20" hidden="1">
      <c r="A7635" s="151" t="s">
        <v>7275</v>
      </c>
      <c r="B7635" s="153" t="str">
        <f>IFERROR(VLOOKUP(Proc[[#This Row],[App]],Table2[],3,0),"open")</f>
        <v>ok</v>
      </c>
      <c r="C7635" s="151" t="s">
        <v>369</v>
      </c>
      <c r="D7635" s="152" t="s">
        <v>10394</v>
      </c>
      <c r="E7635" s="152" t="s">
        <v>7306</v>
      </c>
      <c r="F7635" s="153" t="s">
        <v>7306</v>
      </c>
      <c r="G7635" s="151" t="s">
        <v>400</v>
      </c>
      <c r="H7635" s="150" t="str">
        <f>IF(Proc[[#This Row],[type]]="LFF (MDG-F)",MID(Proc[[#This Row],[Obj]],13,10),"")</f>
        <v/>
      </c>
      <c r="I7635" s="152"/>
      <c r="J7635" s="150" t="b">
        <f>Proc[[#This Row],[Requested]]=Proc[[#This Row],[CurrentParent]]</f>
        <v>1</v>
      </c>
      <c r="K7635" s="153" t="str">
        <f>IF(Proc[[#This Row],[Author]]="Marcela Urrego",VLOOKUP(LEFT(Proc[[#This Row],[Requested]],1),Table3[#All],2,0),VLOOKUP(Proc[[#This Row],[Author]],Table4[],2,0))</f>
        <v>EL</v>
      </c>
      <c r="L7635" s="153" t="s">
        <v>7174</v>
      </c>
      <c r="M7635" s="140">
        <v>46073</v>
      </c>
      <c r="N7635" s="140"/>
      <c r="O7635" s="140"/>
      <c r="P7635" s="140" t="str">
        <f ca="1">IF(Proc[[#This Row],[DaysAgeing]]&gt;5,"yep","on track")</f>
        <v>yep</v>
      </c>
      <c r="Q7635" s="2">
        <f ca="1">IF(Proc[[#This Row],[DateClosed]]="",ABS(NETWORKDAYS(Proc[[#This Row],[DateOpened]],TODAY()))-1,ABS(NETWORKDAYS(Proc[[#This Row],[DateOpened]],Proc[[#This Row],[DateClosed]]))-1)</f>
        <v>30</v>
      </c>
      <c r="R7635" s="140" t="s">
        <v>4125</v>
      </c>
      <c r="S7635" s="150"/>
      <c r="T7635" s="153">
        <v>7634</v>
      </c>
    </row>
    <row r="7636" spans="1:20" hidden="1">
      <c r="A7636" s="151" t="s">
        <v>7275</v>
      </c>
      <c r="B7636" s="153" t="str">
        <f>IFERROR(VLOOKUP(Proc[[#This Row],[App]],Table2[],3,0),"open")</f>
        <v>ok</v>
      </c>
      <c r="C7636" s="151" t="s">
        <v>369</v>
      </c>
      <c r="D7636" s="152" t="s">
        <v>10395</v>
      </c>
      <c r="E7636" s="152" t="s">
        <v>4406</v>
      </c>
      <c r="F7636" s="153" t="s">
        <v>4406</v>
      </c>
      <c r="G7636" s="151" t="s">
        <v>400</v>
      </c>
      <c r="H7636" s="150" t="str">
        <f>IF(Proc[[#This Row],[type]]="LFF (MDG-F)",MID(Proc[[#This Row],[Obj]],13,10),"")</f>
        <v/>
      </c>
      <c r="I7636" s="152"/>
      <c r="J7636" s="150" t="b">
        <f>Proc[[#This Row],[Requested]]=Proc[[#This Row],[CurrentParent]]</f>
        <v>1</v>
      </c>
      <c r="K7636" s="153" t="str">
        <f>IF(Proc[[#This Row],[Author]]="Marcela Urrego",VLOOKUP(LEFT(Proc[[#This Row],[Requested]],1),Table3[#All],2,0),VLOOKUP(Proc[[#This Row],[Author]],Table4[],2,0))</f>
        <v>EL</v>
      </c>
      <c r="L7636" s="153" t="s">
        <v>7174</v>
      </c>
      <c r="M7636" s="140">
        <v>46073</v>
      </c>
      <c r="N7636" s="140"/>
      <c r="O7636" s="140"/>
      <c r="P7636" s="140" t="str">
        <f ca="1">IF(Proc[[#This Row],[DaysAgeing]]&gt;5,"yep","on track")</f>
        <v>yep</v>
      </c>
      <c r="Q7636" s="2">
        <f ca="1">IF(Proc[[#This Row],[DateClosed]]="",ABS(NETWORKDAYS(Proc[[#This Row],[DateOpened]],TODAY()))-1,ABS(NETWORKDAYS(Proc[[#This Row],[DateOpened]],Proc[[#This Row],[DateClosed]]))-1)</f>
        <v>30</v>
      </c>
      <c r="R7636" s="140" t="s">
        <v>4125</v>
      </c>
      <c r="S7636" s="150"/>
      <c r="T7636" s="153">
        <v>7635</v>
      </c>
    </row>
    <row r="7637" spans="1:20" hidden="1">
      <c r="A7637" s="151" t="s">
        <v>7275</v>
      </c>
      <c r="B7637" s="153" t="str">
        <f>IFERROR(VLOOKUP(Proc[[#This Row],[App]],Table2[],3,0),"open")</f>
        <v>ok</v>
      </c>
      <c r="C7637" s="151" t="s">
        <v>369</v>
      </c>
      <c r="D7637" s="152" t="s">
        <v>10396</v>
      </c>
      <c r="E7637" s="152" t="s">
        <v>4406</v>
      </c>
      <c r="F7637" s="153" t="s">
        <v>4406</v>
      </c>
      <c r="G7637" s="151" t="s">
        <v>400</v>
      </c>
      <c r="H7637" s="150" t="str">
        <f>IF(Proc[[#This Row],[type]]="LFF (MDG-F)",MID(Proc[[#This Row],[Obj]],13,10),"")</f>
        <v/>
      </c>
      <c r="I7637" s="152"/>
      <c r="J7637" s="150" t="b">
        <f>Proc[[#This Row],[Requested]]=Proc[[#This Row],[CurrentParent]]</f>
        <v>1</v>
      </c>
      <c r="K7637" s="153" t="str">
        <f>IF(Proc[[#This Row],[Author]]="Marcela Urrego",VLOOKUP(LEFT(Proc[[#This Row],[Requested]],1),Table3[#All],2,0),VLOOKUP(Proc[[#This Row],[Author]],Table4[],2,0))</f>
        <v>EL</v>
      </c>
      <c r="L7637" s="153" t="s">
        <v>7174</v>
      </c>
      <c r="M7637" s="140">
        <v>46073</v>
      </c>
      <c r="N7637" s="140"/>
      <c r="O7637" s="140"/>
      <c r="P7637" s="140" t="str">
        <f ca="1">IF(Proc[[#This Row],[DaysAgeing]]&gt;5,"yep","on track")</f>
        <v>yep</v>
      </c>
      <c r="Q7637" s="2">
        <f ca="1">IF(Proc[[#This Row],[DateClosed]]="",ABS(NETWORKDAYS(Proc[[#This Row],[DateOpened]],TODAY()))-1,ABS(NETWORKDAYS(Proc[[#This Row],[DateOpened]],Proc[[#This Row],[DateClosed]]))-1)</f>
        <v>30</v>
      </c>
      <c r="R7637" s="140" t="s">
        <v>4125</v>
      </c>
      <c r="S7637" s="150"/>
      <c r="T7637" s="153">
        <v>7636</v>
      </c>
    </row>
    <row r="7638" spans="1:20" hidden="1">
      <c r="A7638" s="151" t="s">
        <v>7275</v>
      </c>
      <c r="B7638" s="153" t="str">
        <f>IFERROR(VLOOKUP(Proc[[#This Row],[App]],Table2[],3,0),"open")</f>
        <v>ok</v>
      </c>
      <c r="C7638" s="151" t="s">
        <v>369</v>
      </c>
      <c r="D7638" s="152" t="s">
        <v>10397</v>
      </c>
      <c r="E7638" s="152" t="s">
        <v>4406</v>
      </c>
      <c r="F7638" s="153" t="s">
        <v>4406</v>
      </c>
      <c r="G7638" s="151" t="s">
        <v>406</v>
      </c>
      <c r="H7638" s="150" t="str">
        <f>IF(Proc[[#This Row],[type]]="LFF (MDG-F)",MID(Proc[[#This Row],[Obj]],13,10),"")</f>
        <v>DE10Z02141</v>
      </c>
      <c r="I7638" s="152"/>
      <c r="J7638" s="150" t="b">
        <f>Proc[[#This Row],[Requested]]=Proc[[#This Row],[CurrentParent]]</f>
        <v>1</v>
      </c>
      <c r="K7638" s="153" t="str">
        <f>IF(Proc[[#This Row],[Author]]="Marcela Urrego",VLOOKUP(LEFT(Proc[[#This Row],[Requested]],1),Table3[#All],2,0),VLOOKUP(Proc[[#This Row],[Author]],Table4[],2,0))</f>
        <v>EL</v>
      </c>
      <c r="L7638" s="153" t="s">
        <v>7174</v>
      </c>
      <c r="M7638" s="140">
        <v>46073</v>
      </c>
      <c r="N7638" s="140"/>
      <c r="O7638" s="140"/>
      <c r="P7638" s="140" t="str">
        <f ca="1">IF(Proc[[#This Row],[DaysAgeing]]&gt;5,"yep","on track")</f>
        <v>yep</v>
      </c>
      <c r="Q7638" s="2">
        <f ca="1">IF(Proc[[#This Row],[DateClosed]]="",ABS(NETWORKDAYS(Proc[[#This Row],[DateOpened]],TODAY()))-1,ABS(NETWORKDAYS(Proc[[#This Row],[DateOpened]],Proc[[#This Row],[DateClosed]]))-1)</f>
        <v>30</v>
      </c>
      <c r="R7638" s="140" t="s">
        <v>4125</v>
      </c>
      <c r="S7638" s="150"/>
      <c r="T7638" s="153">
        <v>7637</v>
      </c>
    </row>
    <row r="7639" spans="1:20" hidden="1">
      <c r="A7639" s="151" t="s">
        <v>7275</v>
      </c>
      <c r="B7639" s="150" t="str">
        <f>IFERROR(VLOOKUP(Proc[[#This Row],[App]],Table2[],3,0),"open")</f>
        <v>ok</v>
      </c>
      <c r="C7639" s="151" t="s">
        <v>369</v>
      </c>
      <c r="D7639" s="152" t="s">
        <v>10398</v>
      </c>
      <c r="E7639" s="152" t="s">
        <v>4406</v>
      </c>
      <c r="F7639" s="150" t="s">
        <v>4406</v>
      </c>
      <c r="G7639" s="151" t="s">
        <v>406</v>
      </c>
      <c r="H7639" s="150" t="str">
        <f>IF(Proc[[#This Row],[type]]="LFF (MDG-F)",MID(Proc[[#This Row],[Obj]],13,10),"")</f>
        <v>KR11Z02141</v>
      </c>
      <c r="I7639" s="152"/>
      <c r="J7639" s="150" t="b">
        <f>Proc[[#This Row],[Requested]]=Proc[[#This Row],[CurrentParent]]</f>
        <v>1</v>
      </c>
      <c r="K7639" s="150" t="str">
        <f>IF(Proc[[#This Row],[Author]]="Marcela Urrego",VLOOKUP(LEFT(Proc[[#This Row],[Requested]],1),Table3[#All],2,0),VLOOKUP(Proc[[#This Row],[Author]],Table4[],2,0))</f>
        <v>EL</v>
      </c>
      <c r="L7639" s="150" t="s">
        <v>7174</v>
      </c>
      <c r="M7639" s="140">
        <v>46073</v>
      </c>
      <c r="N7639" s="140"/>
      <c r="O7639" s="140"/>
      <c r="P7639" s="140" t="str">
        <f ca="1">IF(Proc[[#This Row],[DaysAgeing]]&gt;5,"yep","on track")</f>
        <v>yep</v>
      </c>
      <c r="Q7639" s="2">
        <f ca="1">IF(Proc[[#This Row],[DateClosed]]="",ABS(NETWORKDAYS(Proc[[#This Row],[DateOpened]],TODAY()))-1,ABS(NETWORKDAYS(Proc[[#This Row],[DateOpened]],Proc[[#This Row],[DateClosed]]))-1)</f>
        <v>30</v>
      </c>
      <c r="R7639" s="140" t="s">
        <v>4125</v>
      </c>
      <c r="S7639" s="150"/>
      <c r="T7639" s="153">
        <v>7638</v>
      </c>
    </row>
    <row r="7640" spans="1:20" hidden="1">
      <c r="A7640" s="151" t="s">
        <v>7275</v>
      </c>
      <c r="B7640" s="153" t="str">
        <f>IFERROR(VLOOKUP(Proc[[#This Row],[App]],Table2[],3,0),"open")</f>
        <v>ok</v>
      </c>
      <c r="C7640" s="151" t="s">
        <v>369</v>
      </c>
      <c r="D7640" s="152" t="s">
        <v>10399</v>
      </c>
      <c r="E7640" s="152" t="s">
        <v>4406</v>
      </c>
      <c r="F7640" s="153" t="s">
        <v>4406</v>
      </c>
      <c r="G7640" s="151" t="s">
        <v>406</v>
      </c>
      <c r="H7640" s="150" t="str">
        <f>IF(Proc[[#This Row],[type]]="LFF (MDG-F)",MID(Proc[[#This Row],[Obj]],13,10),"")</f>
        <v>DE04Z02144</v>
      </c>
      <c r="I7640" s="152"/>
      <c r="J7640" s="150" t="b">
        <f>Proc[[#This Row],[Requested]]=Proc[[#This Row],[CurrentParent]]</f>
        <v>1</v>
      </c>
      <c r="K7640" s="153" t="str">
        <f>IF(Proc[[#This Row],[Author]]="Marcela Urrego",VLOOKUP(LEFT(Proc[[#This Row],[Requested]],1),Table3[#All],2,0),VLOOKUP(Proc[[#This Row],[Author]],Table4[],2,0))</f>
        <v>EL</v>
      </c>
      <c r="L7640" s="150" t="s">
        <v>7174</v>
      </c>
      <c r="M7640" s="140">
        <v>46073</v>
      </c>
      <c r="N7640" s="140"/>
      <c r="O7640" s="140"/>
      <c r="P7640" s="140" t="str">
        <f ca="1">IF(Proc[[#This Row],[DaysAgeing]]&gt;5,"yep","on track")</f>
        <v>yep</v>
      </c>
      <c r="Q7640" s="2">
        <f ca="1">IF(Proc[[#This Row],[DateClosed]]="",ABS(NETWORKDAYS(Proc[[#This Row],[DateOpened]],TODAY()))-1,ABS(NETWORKDAYS(Proc[[#This Row],[DateOpened]],Proc[[#This Row],[DateClosed]]))-1)</f>
        <v>30</v>
      </c>
      <c r="R7640" s="140" t="s">
        <v>4125</v>
      </c>
      <c r="S7640" s="150"/>
      <c r="T7640" s="153">
        <v>7639</v>
      </c>
    </row>
    <row r="7641" spans="1:20" hidden="1">
      <c r="A7641" s="151" t="s">
        <v>7275</v>
      </c>
      <c r="B7641" s="153" t="str">
        <f>IFERROR(VLOOKUP(Proc[[#This Row],[App]],Table2[],3,0),"open")</f>
        <v>ok</v>
      </c>
      <c r="C7641" s="151" t="s">
        <v>369</v>
      </c>
      <c r="D7641" s="152" t="s">
        <v>10400</v>
      </c>
      <c r="E7641" s="152" t="s">
        <v>4406</v>
      </c>
      <c r="F7641" s="153" t="s">
        <v>4406</v>
      </c>
      <c r="G7641" s="151" t="s">
        <v>406</v>
      </c>
      <c r="H7641" s="150" t="str">
        <f>IF(Proc[[#This Row],[type]]="LFF (MDG-F)",MID(Proc[[#This Row],[Obj]],13,10),"")</f>
        <v>FR01Z02001</v>
      </c>
      <c r="I7641" s="152"/>
      <c r="J7641" s="150" t="b">
        <f>Proc[[#This Row],[Requested]]=Proc[[#This Row],[CurrentParent]]</f>
        <v>1</v>
      </c>
      <c r="K7641" s="153" t="str">
        <f>IF(Proc[[#This Row],[Author]]="Marcela Urrego",VLOOKUP(LEFT(Proc[[#This Row],[Requested]],1),Table3[#All],2,0),VLOOKUP(Proc[[#This Row],[Author]],Table4[],2,0))</f>
        <v>EL</v>
      </c>
      <c r="L7641" s="150" t="s">
        <v>7174</v>
      </c>
      <c r="M7641" s="140">
        <v>46073</v>
      </c>
      <c r="N7641" s="140"/>
      <c r="O7641" s="140"/>
      <c r="P7641" s="140" t="str">
        <f ca="1">IF(Proc[[#This Row],[DaysAgeing]]&gt;5,"yep","on track")</f>
        <v>yep</v>
      </c>
      <c r="Q7641" s="2">
        <f ca="1">IF(Proc[[#This Row],[DateClosed]]="",ABS(NETWORKDAYS(Proc[[#This Row],[DateOpened]],TODAY()))-1,ABS(NETWORKDAYS(Proc[[#This Row],[DateOpened]],Proc[[#This Row],[DateClosed]]))-1)</f>
        <v>30</v>
      </c>
      <c r="R7641" s="140" t="s">
        <v>4125</v>
      </c>
      <c r="S7641" s="150"/>
      <c r="T7641" s="153">
        <v>7640</v>
      </c>
    </row>
    <row r="7642" spans="1:20" hidden="1">
      <c r="A7642" s="151" t="s">
        <v>7275</v>
      </c>
      <c r="B7642" s="153" t="str">
        <f>IFERROR(VLOOKUP(Proc[[#This Row],[App]],Table2[],3,0),"open")</f>
        <v>ok</v>
      </c>
      <c r="C7642" s="151" t="s">
        <v>369</v>
      </c>
      <c r="D7642" s="152" t="s">
        <v>10401</v>
      </c>
      <c r="E7642" s="152" t="s">
        <v>4406</v>
      </c>
      <c r="F7642" s="153" t="s">
        <v>4406</v>
      </c>
      <c r="G7642" s="151" t="s">
        <v>406</v>
      </c>
      <c r="H7642" s="150" t="str">
        <f>IF(Proc[[#This Row],[type]]="LFF (MDG-F)",MID(Proc[[#This Row],[Obj]],13,10),"")</f>
        <v>JP02Z02144</v>
      </c>
      <c r="I7642" s="152"/>
      <c r="J7642" s="150" t="b">
        <f>Proc[[#This Row],[Requested]]=Proc[[#This Row],[CurrentParent]]</f>
        <v>1</v>
      </c>
      <c r="K7642" s="153" t="str">
        <f>IF(Proc[[#This Row],[Author]]="Marcela Urrego",VLOOKUP(LEFT(Proc[[#This Row],[Requested]],1),Table3[#All],2,0),VLOOKUP(Proc[[#This Row],[Author]],Table4[],2,0))</f>
        <v>EL</v>
      </c>
      <c r="L7642" s="150" t="s">
        <v>7174</v>
      </c>
      <c r="M7642" s="140">
        <v>46073</v>
      </c>
      <c r="N7642" s="140"/>
      <c r="O7642" s="140"/>
      <c r="P7642" s="140" t="str">
        <f ca="1">IF(Proc[[#This Row],[DaysAgeing]]&gt;5,"yep","on track")</f>
        <v>yep</v>
      </c>
      <c r="Q7642" s="2">
        <f ca="1">IF(Proc[[#This Row],[DateClosed]]="",ABS(NETWORKDAYS(Proc[[#This Row],[DateOpened]],TODAY()))-1,ABS(NETWORKDAYS(Proc[[#This Row],[DateOpened]],Proc[[#This Row],[DateClosed]]))-1)</f>
        <v>30</v>
      </c>
      <c r="R7642" s="140" t="s">
        <v>4125</v>
      </c>
      <c r="S7642" s="150"/>
      <c r="T7642" s="153">
        <v>7641</v>
      </c>
    </row>
    <row r="7643" spans="1:20" hidden="1">
      <c r="A7643" s="151" t="s">
        <v>7275</v>
      </c>
      <c r="B7643" s="153" t="str">
        <f>IFERROR(VLOOKUP(Proc[[#This Row],[App]],Table2[],3,0),"open")</f>
        <v>ok</v>
      </c>
      <c r="C7643" s="151" t="s">
        <v>369</v>
      </c>
      <c r="D7643" s="152" t="s">
        <v>10402</v>
      </c>
      <c r="E7643" s="152" t="s">
        <v>7284</v>
      </c>
      <c r="F7643" s="153" t="s">
        <v>7284</v>
      </c>
      <c r="G7643" s="151" t="s">
        <v>400</v>
      </c>
      <c r="H7643" s="150" t="str">
        <f>IF(Proc[[#This Row],[type]]="LFF (MDG-F)",MID(Proc[[#This Row],[Obj]],13,10),"")</f>
        <v/>
      </c>
      <c r="I7643" s="152"/>
      <c r="J7643" s="150" t="b">
        <f>Proc[[#This Row],[Requested]]=Proc[[#This Row],[CurrentParent]]</f>
        <v>1</v>
      </c>
      <c r="K7643" s="153" t="str">
        <f>IF(Proc[[#This Row],[Author]]="Marcela Urrego",VLOOKUP(LEFT(Proc[[#This Row],[Requested]],1),Table3[#All],2,0),VLOOKUP(Proc[[#This Row],[Author]],Table4[],2,0))</f>
        <v>EL</v>
      </c>
      <c r="L7643" s="150" t="s">
        <v>7174</v>
      </c>
      <c r="M7643" s="140">
        <v>46073</v>
      </c>
      <c r="N7643" s="140"/>
      <c r="O7643" s="140"/>
      <c r="P7643" s="140" t="str">
        <f ca="1">IF(Proc[[#This Row],[DaysAgeing]]&gt;5,"yep","on track")</f>
        <v>yep</v>
      </c>
      <c r="Q7643" s="2">
        <f ca="1">IF(Proc[[#This Row],[DateClosed]]="",ABS(NETWORKDAYS(Proc[[#This Row],[DateOpened]],TODAY()))-1,ABS(NETWORKDAYS(Proc[[#This Row],[DateOpened]],Proc[[#This Row],[DateClosed]]))-1)</f>
        <v>30</v>
      </c>
      <c r="R7643" s="140" t="s">
        <v>4125</v>
      </c>
      <c r="S7643" s="150"/>
      <c r="T7643" s="153">
        <v>7642</v>
      </c>
    </row>
    <row r="7644" spans="1:20" hidden="1">
      <c r="A7644" t="s">
        <v>7307</v>
      </c>
      <c r="B7644" s="153" t="str">
        <f>IFERROR(VLOOKUP(Proc[[#This Row],[App]],Table2[],3,0),"open")</f>
        <v>ok</v>
      </c>
      <c r="C7644" s="151" t="s">
        <v>369</v>
      </c>
      <c r="D7644" s="152" t="s">
        <v>7308</v>
      </c>
      <c r="E7644" s="152" t="s">
        <v>5888</v>
      </c>
      <c r="F7644" s="153" t="s">
        <v>5888</v>
      </c>
      <c r="G7644" s="151" t="s">
        <v>400</v>
      </c>
      <c r="H7644" s="150" t="str">
        <f>IF(Proc[[#This Row],[type]]="LFF (MDG-F)",MID(Proc[[#This Row],[Obj]],13,10),"")</f>
        <v/>
      </c>
      <c r="I7644" s="152"/>
      <c r="J7644" s="150" t="b">
        <f>Proc[[#This Row],[Requested]]=Proc[[#This Row],[CurrentParent]]</f>
        <v>1</v>
      </c>
      <c r="K7644" s="153" t="str">
        <f>IF(Proc[[#This Row],[Author]]="Marcela Urrego",VLOOKUP(LEFT(Proc[[#This Row],[Requested]],1),Table3[#All],2,0),VLOOKUP(Proc[[#This Row],[Author]],Table4[],2,0))</f>
        <v>EL</v>
      </c>
      <c r="L7644" s="150" t="s">
        <v>7174</v>
      </c>
      <c r="M7644" s="140">
        <v>46073</v>
      </c>
      <c r="N7644" s="140"/>
      <c r="O7644" s="140"/>
      <c r="P7644" s="140" t="str">
        <f ca="1">IF(Proc[[#This Row],[DaysAgeing]]&gt;5,"yep","on track")</f>
        <v>yep</v>
      </c>
      <c r="Q7644" s="2">
        <f ca="1">IF(Proc[[#This Row],[DateClosed]]="",ABS(NETWORKDAYS(Proc[[#This Row],[DateOpened]],TODAY()))-1,ABS(NETWORKDAYS(Proc[[#This Row],[DateOpened]],Proc[[#This Row],[DateClosed]]))-1)</f>
        <v>30</v>
      </c>
      <c r="R7644" s="140" t="s">
        <v>4125</v>
      </c>
      <c r="S7644" s="150"/>
      <c r="T7644" s="153">
        <v>7643</v>
      </c>
    </row>
    <row r="7645" spans="1:20" hidden="1">
      <c r="A7645" s="151" t="s">
        <v>7307</v>
      </c>
      <c r="B7645" s="153" t="str">
        <f>IFERROR(VLOOKUP(Proc[[#This Row],[App]],Table2[],3,0),"open")</f>
        <v>ok</v>
      </c>
      <c r="C7645" s="151" t="s">
        <v>369</v>
      </c>
      <c r="D7645" s="152" t="s">
        <v>7309</v>
      </c>
      <c r="E7645" s="152" t="s">
        <v>5888</v>
      </c>
      <c r="F7645" s="153" t="s">
        <v>5888</v>
      </c>
      <c r="G7645" s="151" t="s">
        <v>400</v>
      </c>
      <c r="H7645" s="150" t="str">
        <f>IF(Proc[[#This Row],[type]]="LFF (MDG-F)",MID(Proc[[#This Row],[Obj]],13,10),"")</f>
        <v/>
      </c>
      <c r="I7645" s="152"/>
      <c r="J7645" s="150" t="b">
        <f>Proc[[#This Row],[Requested]]=Proc[[#This Row],[CurrentParent]]</f>
        <v>1</v>
      </c>
      <c r="K7645" s="153" t="str">
        <f>IF(Proc[[#This Row],[Author]]="Marcela Urrego",VLOOKUP(LEFT(Proc[[#This Row],[Requested]],1),Table3[#All],2,0),VLOOKUP(Proc[[#This Row],[Author]],Table4[],2,0))</f>
        <v>EL</v>
      </c>
      <c r="L7645" s="150" t="s">
        <v>7174</v>
      </c>
      <c r="M7645" s="140">
        <v>46073</v>
      </c>
      <c r="N7645" s="140"/>
      <c r="O7645" s="140"/>
      <c r="P7645" s="140" t="str">
        <f ca="1">IF(Proc[[#This Row],[DaysAgeing]]&gt;5,"yep","on track")</f>
        <v>yep</v>
      </c>
      <c r="Q7645" s="2">
        <f ca="1">IF(Proc[[#This Row],[DateClosed]]="",ABS(NETWORKDAYS(Proc[[#This Row],[DateOpened]],TODAY()))-1,ABS(NETWORKDAYS(Proc[[#This Row],[DateOpened]],Proc[[#This Row],[DateClosed]]))-1)</f>
        <v>30</v>
      </c>
      <c r="R7645" s="140" t="s">
        <v>4125</v>
      </c>
      <c r="S7645" s="150"/>
      <c r="T7645" s="153">
        <v>7644</v>
      </c>
    </row>
    <row r="7646" spans="1:20" hidden="1">
      <c r="A7646" t="s">
        <v>7329</v>
      </c>
      <c r="B7646" s="153" t="str">
        <f>IFERROR(VLOOKUP(Proc[[#This Row],[App]],Table2[],3,0),"open")</f>
        <v>ok</v>
      </c>
      <c r="C7646" s="151" t="s">
        <v>369</v>
      </c>
      <c r="D7646" s="152" t="s">
        <v>7311</v>
      </c>
      <c r="E7646" s="152" t="s">
        <v>5966</v>
      </c>
      <c r="F7646" s="153" t="s">
        <v>5966</v>
      </c>
      <c r="G7646" t="s">
        <v>400</v>
      </c>
      <c r="H7646" s="150" t="str">
        <f>IF(Proc[[#This Row],[type]]="LFF (MDG-F)",MID(Proc[[#This Row],[Obj]],13,10),"")</f>
        <v/>
      </c>
      <c r="I7646" s="152"/>
      <c r="J7646" s="150" t="b">
        <f>Proc[[#This Row],[Requested]]=Proc[[#This Row],[CurrentParent]]</f>
        <v>1</v>
      </c>
      <c r="K7646" s="153" t="str">
        <f>IF(Proc[[#This Row],[Author]]="Marcela Urrego",VLOOKUP(LEFT(Proc[[#This Row],[Requested]],1),Table3[#All],2,0),VLOOKUP(Proc[[#This Row],[Author]],Table4[],2,0))</f>
        <v>HC</v>
      </c>
      <c r="L7646" s="150" t="s">
        <v>7174</v>
      </c>
      <c r="M7646" s="140">
        <v>46077</v>
      </c>
      <c r="N7646" s="140"/>
      <c r="O7646" s="140"/>
      <c r="P7646" s="140" t="str">
        <f ca="1">IF(Proc[[#This Row],[DaysAgeing]]&gt;5,"yep","on track")</f>
        <v>yep</v>
      </c>
      <c r="Q7646" s="2">
        <f ca="1">IF(Proc[[#This Row],[DateClosed]]="",ABS(NETWORKDAYS(Proc[[#This Row],[DateOpened]],TODAY()))-1,ABS(NETWORKDAYS(Proc[[#This Row],[DateOpened]],Proc[[#This Row],[DateClosed]]))-1)</f>
        <v>28</v>
      </c>
      <c r="R7646" s="140" t="s">
        <v>5948</v>
      </c>
      <c r="S7646" s="150"/>
      <c r="T7646" s="153">
        <v>7645</v>
      </c>
    </row>
    <row r="7647" spans="1:20" hidden="1">
      <c r="A7647" s="151" t="s">
        <v>7329</v>
      </c>
      <c r="B7647" s="153" t="str">
        <f>IFERROR(VLOOKUP(Proc[[#This Row],[App]],Table2[],3,0),"open")</f>
        <v>ok</v>
      </c>
      <c r="C7647" s="151" t="s">
        <v>369</v>
      </c>
      <c r="D7647" s="152" t="s">
        <v>7312</v>
      </c>
      <c r="E7647" s="152" t="s">
        <v>7326</v>
      </c>
      <c r="F7647" s="153" t="s">
        <v>7326</v>
      </c>
      <c r="G7647" s="151" t="s">
        <v>400</v>
      </c>
      <c r="H7647" s="150" t="str">
        <f>IF(Proc[[#This Row],[type]]="LFF (MDG-F)",MID(Proc[[#This Row],[Obj]],13,10),"")</f>
        <v/>
      </c>
      <c r="I7647" s="152"/>
      <c r="J7647" s="150" t="b">
        <f>Proc[[#This Row],[Requested]]=Proc[[#This Row],[CurrentParent]]</f>
        <v>1</v>
      </c>
      <c r="K7647" s="153" t="str">
        <f>IF(Proc[[#This Row],[Author]]="Marcela Urrego",VLOOKUP(LEFT(Proc[[#This Row],[Requested]],1),Table3[#All],2,0),VLOOKUP(Proc[[#This Row],[Author]],Table4[],2,0))</f>
        <v>HC</v>
      </c>
      <c r="L7647" s="150" t="s">
        <v>7174</v>
      </c>
      <c r="M7647" s="140">
        <v>46077</v>
      </c>
      <c r="N7647" s="140"/>
      <c r="O7647" s="140"/>
      <c r="P7647" s="140" t="str">
        <f ca="1">IF(Proc[[#This Row],[DaysAgeing]]&gt;5,"yep","on track")</f>
        <v>yep</v>
      </c>
      <c r="Q7647" s="2">
        <f ca="1">IF(Proc[[#This Row],[DateClosed]]="",ABS(NETWORKDAYS(Proc[[#This Row],[DateOpened]],TODAY()))-1,ABS(NETWORKDAYS(Proc[[#This Row],[DateOpened]],Proc[[#This Row],[DateClosed]]))-1)</f>
        <v>28</v>
      </c>
      <c r="R7647" s="140" t="s">
        <v>5948</v>
      </c>
      <c r="S7647" s="150"/>
      <c r="T7647" s="153">
        <v>7646</v>
      </c>
    </row>
    <row r="7648" spans="1:20" hidden="1">
      <c r="A7648" s="151" t="s">
        <v>7329</v>
      </c>
      <c r="B7648" s="153" t="str">
        <f>IFERROR(VLOOKUP(Proc[[#This Row],[App]],Table2[],3,0),"open")</f>
        <v>ok</v>
      </c>
      <c r="C7648" s="151" t="s">
        <v>369</v>
      </c>
      <c r="D7648" s="152" t="s">
        <v>7313</v>
      </c>
      <c r="E7648" s="152" t="s">
        <v>7327</v>
      </c>
      <c r="F7648" s="153" t="s">
        <v>7327</v>
      </c>
      <c r="G7648" s="151" t="s">
        <v>400</v>
      </c>
      <c r="H7648" s="150" t="str">
        <f>IF(Proc[[#This Row],[type]]="LFF (MDG-F)",MID(Proc[[#This Row],[Obj]],13,10),"")</f>
        <v/>
      </c>
      <c r="I7648" s="152"/>
      <c r="J7648" s="150" t="b">
        <f>Proc[[#This Row],[Requested]]=Proc[[#This Row],[CurrentParent]]</f>
        <v>1</v>
      </c>
      <c r="K7648" s="153" t="str">
        <f>IF(Proc[[#This Row],[Author]]="Marcela Urrego",VLOOKUP(LEFT(Proc[[#This Row],[Requested]],1),Table3[#All],2,0),VLOOKUP(Proc[[#This Row],[Author]],Table4[],2,0))</f>
        <v>HC</v>
      </c>
      <c r="L7648" s="150" t="s">
        <v>7174</v>
      </c>
      <c r="M7648" s="140">
        <v>46077</v>
      </c>
      <c r="N7648" s="140"/>
      <c r="O7648" s="140"/>
      <c r="P7648" s="140" t="str">
        <f ca="1">IF(Proc[[#This Row],[DaysAgeing]]&gt;5,"yep","on track")</f>
        <v>yep</v>
      </c>
      <c r="Q7648" s="2">
        <f ca="1">IF(Proc[[#This Row],[DateClosed]]="",ABS(NETWORKDAYS(Proc[[#This Row],[DateOpened]],TODAY()))-1,ABS(NETWORKDAYS(Proc[[#This Row],[DateOpened]],Proc[[#This Row],[DateClosed]]))-1)</f>
        <v>28</v>
      </c>
      <c r="R7648" s="140" t="s">
        <v>5948</v>
      </c>
      <c r="S7648" s="150"/>
      <c r="T7648" s="153">
        <v>7647</v>
      </c>
    </row>
    <row r="7649" spans="1:20" hidden="1">
      <c r="A7649" s="151" t="s">
        <v>7329</v>
      </c>
      <c r="B7649" s="153" t="str">
        <f>IFERROR(VLOOKUP(Proc[[#This Row],[App]],Table2[],3,0),"open")</f>
        <v>ok</v>
      </c>
      <c r="C7649" s="151" t="s">
        <v>369</v>
      </c>
      <c r="D7649" s="152" t="s">
        <v>7314</v>
      </c>
      <c r="E7649" s="152" t="s">
        <v>7328</v>
      </c>
      <c r="F7649" s="153" t="s">
        <v>7328</v>
      </c>
      <c r="G7649" s="151" t="s">
        <v>400</v>
      </c>
      <c r="H7649" s="150" t="str">
        <f>IF(Proc[[#This Row],[type]]="LFF (MDG-F)",MID(Proc[[#This Row],[Obj]],13,10),"")</f>
        <v/>
      </c>
      <c r="I7649" s="152"/>
      <c r="J7649" s="150" t="b">
        <f>Proc[[#This Row],[Requested]]=Proc[[#This Row],[CurrentParent]]</f>
        <v>1</v>
      </c>
      <c r="K7649" s="153" t="str">
        <f>IF(Proc[[#This Row],[Author]]="Marcela Urrego",VLOOKUP(LEFT(Proc[[#This Row],[Requested]],1),Table3[#All],2,0),VLOOKUP(Proc[[#This Row],[Author]],Table4[],2,0))</f>
        <v>HC</v>
      </c>
      <c r="L7649" s="150" t="s">
        <v>7174</v>
      </c>
      <c r="M7649" s="140">
        <v>46077</v>
      </c>
      <c r="N7649" s="140"/>
      <c r="O7649" s="140"/>
      <c r="P7649" s="140" t="str">
        <f ca="1">IF(Proc[[#This Row],[DaysAgeing]]&gt;5,"yep","on track")</f>
        <v>yep</v>
      </c>
      <c r="Q7649" s="2">
        <f ca="1">IF(Proc[[#This Row],[DateClosed]]="",ABS(NETWORKDAYS(Proc[[#This Row],[DateOpened]],TODAY()))-1,ABS(NETWORKDAYS(Proc[[#This Row],[DateOpened]],Proc[[#This Row],[DateClosed]]))-1)</f>
        <v>28</v>
      </c>
      <c r="R7649" s="140" t="s">
        <v>5948</v>
      </c>
      <c r="S7649" s="150"/>
      <c r="T7649" s="153">
        <v>7648</v>
      </c>
    </row>
    <row r="7650" spans="1:20" hidden="1">
      <c r="A7650" s="151" t="s">
        <v>7329</v>
      </c>
      <c r="B7650" s="153" t="str">
        <f>IFERROR(VLOOKUP(Proc[[#This Row],[App]],Table2[],3,0),"open")</f>
        <v>ok</v>
      </c>
      <c r="C7650" s="151" t="s">
        <v>369</v>
      </c>
      <c r="D7650" s="152" t="s">
        <v>7315</v>
      </c>
      <c r="E7650" s="152" t="s">
        <v>7328</v>
      </c>
      <c r="F7650" s="153" t="s">
        <v>7328</v>
      </c>
      <c r="G7650" s="151" t="s">
        <v>400</v>
      </c>
      <c r="H7650" s="150" t="str">
        <f>IF(Proc[[#This Row],[type]]="LFF (MDG-F)",MID(Proc[[#This Row],[Obj]],13,10),"")</f>
        <v/>
      </c>
      <c r="I7650" s="152"/>
      <c r="J7650" s="150" t="b">
        <f>Proc[[#This Row],[Requested]]=Proc[[#This Row],[CurrentParent]]</f>
        <v>1</v>
      </c>
      <c r="K7650" s="153" t="str">
        <f>IF(Proc[[#This Row],[Author]]="Marcela Urrego",VLOOKUP(LEFT(Proc[[#This Row],[Requested]],1),Table3[#All],2,0),VLOOKUP(Proc[[#This Row],[Author]],Table4[],2,0))</f>
        <v>HC</v>
      </c>
      <c r="L7650" s="150" t="s">
        <v>7174</v>
      </c>
      <c r="M7650" s="140">
        <v>46077</v>
      </c>
      <c r="N7650" s="140"/>
      <c r="O7650" s="140"/>
      <c r="P7650" s="140" t="str">
        <f ca="1">IF(Proc[[#This Row],[DaysAgeing]]&gt;5,"yep","on track")</f>
        <v>yep</v>
      </c>
      <c r="Q7650" s="2">
        <f ca="1">IF(Proc[[#This Row],[DateClosed]]="",ABS(NETWORKDAYS(Proc[[#This Row],[DateOpened]],TODAY()))-1,ABS(NETWORKDAYS(Proc[[#This Row],[DateOpened]],Proc[[#This Row],[DateClosed]]))-1)</f>
        <v>28</v>
      </c>
      <c r="R7650" s="140" t="s">
        <v>5948</v>
      </c>
      <c r="S7650" s="150"/>
      <c r="T7650" s="153">
        <v>7649</v>
      </c>
    </row>
    <row r="7651" spans="1:20" hidden="1">
      <c r="A7651" s="151" t="s">
        <v>7329</v>
      </c>
      <c r="B7651" s="153" t="str">
        <f>IFERROR(VLOOKUP(Proc[[#This Row],[App]],Table2[],3,0),"open")</f>
        <v>ok</v>
      </c>
      <c r="C7651" s="151" t="s">
        <v>369</v>
      </c>
      <c r="D7651" s="152" t="s">
        <v>7316</v>
      </c>
      <c r="E7651" s="152" t="s">
        <v>7327</v>
      </c>
      <c r="F7651" s="153" t="s">
        <v>7327</v>
      </c>
      <c r="G7651" s="151" t="s">
        <v>400</v>
      </c>
      <c r="H7651" s="150" t="str">
        <f>IF(Proc[[#This Row],[type]]="LFF (MDG-F)",MID(Proc[[#This Row],[Obj]],13,10),"")</f>
        <v/>
      </c>
      <c r="I7651" s="152"/>
      <c r="J7651" s="150" t="b">
        <f>Proc[[#This Row],[Requested]]=Proc[[#This Row],[CurrentParent]]</f>
        <v>1</v>
      </c>
      <c r="K7651" s="153" t="str">
        <f>IF(Proc[[#This Row],[Author]]="Marcela Urrego",VLOOKUP(LEFT(Proc[[#This Row],[Requested]],1),Table3[#All],2,0),VLOOKUP(Proc[[#This Row],[Author]],Table4[],2,0))</f>
        <v>HC</v>
      </c>
      <c r="L7651" s="150" t="s">
        <v>7174</v>
      </c>
      <c r="M7651" s="140">
        <v>46077</v>
      </c>
      <c r="N7651" s="140"/>
      <c r="O7651" s="140"/>
      <c r="P7651" s="140" t="str">
        <f ca="1">IF(Proc[[#This Row],[DaysAgeing]]&gt;5,"yep","on track")</f>
        <v>yep</v>
      </c>
      <c r="Q7651" s="2">
        <f ca="1">IF(Proc[[#This Row],[DateClosed]]="",ABS(NETWORKDAYS(Proc[[#This Row],[DateOpened]],TODAY()))-1,ABS(NETWORKDAYS(Proc[[#This Row],[DateOpened]],Proc[[#This Row],[DateClosed]]))-1)</f>
        <v>28</v>
      </c>
      <c r="R7651" s="140" t="s">
        <v>5948</v>
      </c>
      <c r="S7651" s="150"/>
      <c r="T7651" s="153">
        <v>7650</v>
      </c>
    </row>
    <row r="7652" spans="1:20" hidden="1">
      <c r="A7652" s="151" t="s">
        <v>7329</v>
      </c>
      <c r="B7652" s="153" t="str">
        <f>IFERROR(VLOOKUP(Proc[[#This Row],[App]],Table2[],3,0),"open")</f>
        <v>ok</v>
      </c>
      <c r="C7652" s="151" t="s">
        <v>369</v>
      </c>
      <c r="D7652" s="152" t="s">
        <v>7317</v>
      </c>
      <c r="E7652" s="152" t="s">
        <v>7327</v>
      </c>
      <c r="F7652" s="153" t="s">
        <v>7327</v>
      </c>
      <c r="G7652" s="151" t="s">
        <v>400</v>
      </c>
      <c r="H7652" s="150" t="str">
        <f>IF(Proc[[#This Row],[type]]="LFF (MDG-F)",MID(Proc[[#This Row],[Obj]],13,10),"")</f>
        <v/>
      </c>
      <c r="I7652" s="152"/>
      <c r="J7652" s="150" t="b">
        <f>Proc[[#This Row],[Requested]]=Proc[[#This Row],[CurrentParent]]</f>
        <v>1</v>
      </c>
      <c r="K7652" s="153" t="str">
        <f>IF(Proc[[#This Row],[Author]]="Marcela Urrego",VLOOKUP(LEFT(Proc[[#This Row],[Requested]],1),Table3[#All],2,0),VLOOKUP(Proc[[#This Row],[Author]],Table4[],2,0))</f>
        <v>HC</v>
      </c>
      <c r="L7652" s="150" t="s">
        <v>7174</v>
      </c>
      <c r="M7652" s="140">
        <v>46077</v>
      </c>
      <c r="N7652" s="140"/>
      <c r="O7652" s="140"/>
      <c r="P7652" s="140" t="str">
        <f ca="1">IF(Proc[[#This Row],[DaysAgeing]]&gt;5,"yep","on track")</f>
        <v>yep</v>
      </c>
      <c r="Q7652" s="2">
        <f ca="1">IF(Proc[[#This Row],[DateClosed]]="",ABS(NETWORKDAYS(Proc[[#This Row],[DateOpened]],TODAY()))-1,ABS(NETWORKDAYS(Proc[[#This Row],[DateOpened]],Proc[[#This Row],[DateClosed]]))-1)</f>
        <v>28</v>
      </c>
      <c r="R7652" s="140" t="s">
        <v>5948</v>
      </c>
      <c r="S7652" s="150"/>
      <c r="T7652" s="153">
        <v>7651</v>
      </c>
    </row>
    <row r="7653" spans="1:20" hidden="1">
      <c r="A7653" s="151" t="s">
        <v>7329</v>
      </c>
      <c r="B7653" s="153" t="str">
        <f>IFERROR(VLOOKUP(Proc[[#This Row],[App]],Table2[],3,0),"open")</f>
        <v>ok</v>
      </c>
      <c r="C7653" s="151" t="s">
        <v>369</v>
      </c>
      <c r="D7653" s="152" t="s">
        <v>7318</v>
      </c>
      <c r="E7653" s="152" t="s">
        <v>7327</v>
      </c>
      <c r="F7653" s="153" t="s">
        <v>7327</v>
      </c>
      <c r="G7653" s="151" t="s">
        <v>400</v>
      </c>
      <c r="H7653" s="150" t="str">
        <f>IF(Proc[[#This Row],[type]]="LFF (MDG-F)",MID(Proc[[#This Row],[Obj]],13,10),"")</f>
        <v/>
      </c>
      <c r="I7653" s="152"/>
      <c r="J7653" s="150" t="b">
        <f>Proc[[#This Row],[Requested]]=Proc[[#This Row],[CurrentParent]]</f>
        <v>1</v>
      </c>
      <c r="K7653" s="153" t="str">
        <f>IF(Proc[[#This Row],[Author]]="Marcela Urrego",VLOOKUP(LEFT(Proc[[#This Row],[Requested]],1),Table3[#All],2,0),VLOOKUP(Proc[[#This Row],[Author]],Table4[],2,0))</f>
        <v>HC</v>
      </c>
      <c r="L7653" s="150" t="s">
        <v>7174</v>
      </c>
      <c r="M7653" s="140">
        <v>46077</v>
      </c>
      <c r="N7653" s="140"/>
      <c r="O7653" s="140"/>
      <c r="P7653" s="140" t="str">
        <f ca="1">IF(Proc[[#This Row],[DaysAgeing]]&gt;5,"yep","on track")</f>
        <v>yep</v>
      </c>
      <c r="Q7653" s="2">
        <f ca="1">IF(Proc[[#This Row],[DateClosed]]="",ABS(NETWORKDAYS(Proc[[#This Row],[DateOpened]],TODAY()))-1,ABS(NETWORKDAYS(Proc[[#This Row],[DateOpened]],Proc[[#This Row],[DateClosed]]))-1)</f>
        <v>28</v>
      </c>
      <c r="R7653" s="140" t="s">
        <v>5948</v>
      </c>
      <c r="S7653" s="150"/>
      <c r="T7653" s="153">
        <v>7652</v>
      </c>
    </row>
    <row r="7654" spans="1:20" hidden="1">
      <c r="A7654" s="151" t="s">
        <v>7329</v>
      </c>
      <c r="B7654" s="153" t="str">
        <f>IFERROR(VLOOKUP(Proc[[#This Row],[App]],Table2[],3,0),"open")</f>
        <v>ok</v>
      </c>
      <c r="C7654" s="151" t="s">
        <v>369</v>
      </c>
      <c r="D7654" s="152" t="s">
        <v>7319</v>
      </c>
      <c r="E7654" s="152" t="s">
        <v>7327</v>
      </c>
      <c r="F7654" s="153" t="s">
        <v>7327</v>
      </c>
      <c r="G7654" s="151" t="s">
        <v>400</v>
      </c>
      <c r="H7654" s="150" t="str">
        <f>IF(Proc[[#This Row],[type]]="LFF (MDG-F)",MID(Proc[[#This Row],[Obj]],13,10),"")</f>
        <v/>
      </c>
      <c r="I7654" s="152"/>
      <c r="J7654" s="150" t="b">
        <f>Proc[[#This Row],[Requested]]=Proc[[#This Row],[CurrentParent]]</f>
        <v>1</v>
      </c>
      <c r="K7654" s="153" t="str">
        <f>IF(Proc[[#This Row],[Author]]="Marcela Urrego",VLOOKUP(LEFT(Proc[[#This Row],[Requested]],1),Table3[#All],2,0),VLOOKUP(Proc[[#This Row],[Author]],Table4[],2,0))</f>
        <v>HC</v>
      </c>
      <c r="L7654" s="150" t="s">
        <v>7174</v>
      </c>
      <c r="M7654" s="140">
        <v>46077</v>
      </c>
      <c r="N7654" s="140"/>
      <c r="O7654" s="140"/>
      <c r="P7654" s="140" t="str">
        <f ca="1">IF(Proc[[#This Row],[DaysAgeing]]&gt;5,"yep","on track")</f>
        <v>yep</v>
      </c>
      <c r="Q7654" s="2">
        <f ca="1">IF(Proc[[#This Row],[DateClosed]]="",ABS(NETWORKDAYS(Proc[[#This Row],[DateOpened]],TODAY()))-1,ABS(NETWORKDAYS(Proc[[#This Row],[DateOpened]],Proc[[#This Row],[DateClosed]]))-1)</f>
        <v>28</v>
      </c>
      <c r="R7654" s="140" t="s">
        <v>5948</v>
      </c>
      <c r="S7654" s="150"/>
      <c r="T7654" s="153">
        <v>7653</v>
      </c>
    </row>
    <row r="7655" spans="1:20" hidden="1">
      <c r="A7655" s="151" t="s">
        <v>7329</v>
      </c>
      <c r="B7655" s="153" t="str">
        <f>IFERROR(VLOOKUP(Proc[[#This Row],[App]],Table2[],3,0),"open")</f>
        <v>ok</v>
      </c>
      <c r="C7655" s="151" t="s">
        <v>369</v>
      </c>
      <c r="D7655" s="152" t="s">
        <v>7320</v>
      </c>
      <c r="E7655" s="152" t="s">
        <v>7327</v>
      </c>
      <c r="F7655" s="153" t="s">
        <v>7327</v>
      </c>
      <c r="G7655" s="151" t="s">
        <v>400</v>
      </c>
      <c r="H7655" s="150" t="str">
        <f>IF(Proc[[#This Row],[type]]="LFF (MDG-F)",MID(Proc[[#This Row],[Obj]],13,10),"")</f>
        <v/>
      </c>
      <c r="I7655" s="152"/>
      <c r="J7655" s="150" t="b">
        <f>Proc[[#This Row],[Requested]]=Proc[[#This Row],[CurrentParent]]</f>
        <v>1</v>
      </c>
      <c r="K7655" s="153" t="str">
        <f>IF(Proc[[#This Row],[Author]]="Marcela Urrego",VLOOKUP(LEFT(Proc[[#This Row],[Requested]],1),Table3[#All],2,0),VLOOKUP(Proc[[#This Row],[Author]],Table4[],2,0))</f>
        <v>HC</v>
      </c>
      <c r="L7655" s="150" t="s">
        <v>7174</v>
      </c>
      <c r="M7655" s="140">
        <v>46077</v>
      </c>
      <c r="N7655" s="140"/>
      <c r="O7655" s="140"/>
      <c r="P7655" s="140" t="str">
        <f ca="1">IF(Proc[[#This Row],[DaysAgeing]]&gt;5,"yep","on track")</f>
        <v>yep</v>
      </c>
      <c r="Q7655" s="2">
        <f ca="1">IF(Proc[[#This Row],[DateClosed]]="",ABS(NETWORKDAYS(Proc[[#This Row],[DateOpened]],TODAY()))-1,ABS(NETWORKDAYS(Proc[[#This Row],[DateOpened]],Proc[[#This Row],[DateClosed]]))-1)</f>
        <v>28</v>
      </c>
      <c r="R7655" s="140" t="s">
        <v>5948</v>
      </c>
      <c r="S7655" s="150"/>
      <c r="T7655" s="153">
        <v>7654</v>
      </c>
    </row>
    <row r="7656" spans="1:20" hidden="1">
      <c r="A7656" s="151" t="s">
        <v>7329</v>
      </c>
      <c r="B7656" s="153" t="str">
        <f>IFERROR(VLOOKUP(Proc[[#This Row],[App]],Table2[],3,0),"open")</f>
        <v>ok</v>
      </c>
      <c r="C7656" s="151" t="s">
        <v>369</v>
      </c>
      <c r="D7656" s="152" t="s">
        <v>7321</v>
      </c>
      <c r="E7656" s="152" t="s">
        <v>7327</v>
      </c>
      <c r="F7656" s="153" t="s">
        <v>7327</v>
      </c>
      <c r="G7656" s="151" t="s">
        <v>400</v>
      </c>
      <c r="H7656" s="150" t="str">
        <f>IF(Proc[[#This Row],[type]]="LFF (MDG-F)",MID(Proc[[#This Row],[Obj]],13,10),"")</f>
        <v/>
      </c>
      <c r="I7656" s="152"/>
      <c r="J7656" s="150" t="b">
        <f>Proc[[#This Row],[Requested]]=Proc[[#This Row],[CurrentParent]]</f>
        <v>1</v>
      </c>
      <c r="K7656" s="153" t="str">
        <f>IF(Proc[[#This Row],[Author]]="Marcela Urrego",VLOOKUP(LEFT(Proc[[#This Row],[Requested]],1),Table3[#All],2,0),VLOOKUP(Proc[[#This Row],[Author]],Table4[],2,0))</f>
        <v>HC</v>
      </c>
      <c r="L7656" s="150" t="s">
        <v>7174</v>
      </c>
      <c r="M7656" s="140">
        <v>46077</v>
      </c>
      <c r="N7656" s="140"/>
      <c r="O7656" s="140"/>
      <c r="P7656" s="140" t="str">
        <f ca="1">IF(Proc[[#This Row],[DaysAgeing]]&gt;5,"yep","on track")</f>
        <v>yep</v>
      </c>
      <c r="Q7656" s="2">
        <f ca="1">IF(Proc[[#This Row],[DateClosed]]="",ABS(NETWORKDAYS(Proc[[#This Row],[DateOpened]],TODAY()))-1,ABS(NETWORKDAYS(Proc[[#This Row],[DateOpened]],Proc[[#This Row],[DateClosed]]))-1)</f>
        <v>28</v>
      </c>
      <c r="R7656" s="140" t="s">
        <v>5948</v>
      </c>
      <c r="S7656" s="150"/>
      <c r="T7656" s="153">
        <v>7655</v>
      </c>
    </row>
    <row r="7657" spans="1:20" hidden="1">
      <c r="A7657" s="151" t="s">
        <v>7329</v>
      </c>
      <c r="B7657" s="153" t="str">
        <f>IFERROR(VLOOKUP(Proc[[#This Row],[App]],Table2[],3,0),"open")</f>
        <v>ok</v>
      </c>
      <c r="C7657" s="151" t="s">
        <v>369</v>
      </c>
      <c r="D7657" s="152" t="s">
        <v>7322</v>
      </c>
      <c r="E7657" s="152" t="s">
        <v>7327</v>
      </c>
      <c r="F7657" s="153" t="s">
        <v>7327</v>
      </c>
      <c r="G7657" s="151" t="s">
        <v>400</v>
      </c>
      <c r="H7657" s="150" t="str">
        <f>IF(Proc[[#This Row],[type]]="LFF (MDG-F)",MID(Proc[[#This Row],[Obj]],13,10),"")</f>
        <v/>
      </c>
      <c r="I7657" s="152"/>
      <c r="J7657" s="150" t="b">
        <f>Proc[[#This Row],[Requested]]=Proc[[#This Row],[CurrentParent]]</f>
        <v>1</v>
      </c>
      <c r="K7657" s="153" t="str">
        <f>IF(Proc[[#This Row],[Author]]="Marcela Urrego",VLOOKUP(LEFT(Proc[[#This Row],[Requested]],1),Table3[#All],2,0),VLOOKUP(Proc[[#This Row],[Author]],Table4[],2,0))</f>
        <v>HC</v>
      </c>
      <c r="L7657" s="150" t="s">
        <v>7174</v>
      </c>
      <c r="M7657" s="140">
        <v>46077</v>
      </c>
      <c r="N7657" s="140"/>
      <c r="O7657" s="140"/>
      <c r="P7657" s="140" t="str">
        <f ca="1">IF(Proc[[#This Row],[DaysAgeing]]&gt;5,"yep","on track")</f>
        <v>yep</v>
      </c>
      <c r="Q7657" s="2">
        <f ca="1">IF(Proc[[#This Row],[DateClosed]]="",ABS(NETWORKDAYS(Proc[[#This Row],[DateOpened]],TODAY()))-1,ABS(NETWORKDAYS(Proc[[#This Row],[DateOpened]],Proc[[#This Row],[DateClosed]]))-1)</f>
        <v>28</v>
      </c>
      <c r="R7657" s="140" t="s">
        <v>5948</v>
      </c>
      <c r="S7657" s="150"/>
      <c r="T7657" s="153">
        <v>7656</v>
      </c>
    </row>
    <row r="7658" spans="1:20" hidden="1">
      <c r="A7658" s="151" t="s">
        <v>7329</v>
      </c>
      <c r="B7658" s="153" t="str">
        <f>IFERROR(VLOOKUP(Proc[[#This Row],[App]],Table2[],3,0),"open")</f>
        <v>ok</v>
      </c>
      <c r="C7658" s="151" t="s">
        <v>369</v>
      </c>
      <c r="D7658" s="152" t="s">
        <v>7323</v>
      </c>
      <c r="E7658" s="152" t="s">
        <v>7327</v>
      </c>
      <c r="F7658" s="153" t="s">
        <v>7327</v>
      </c>
      <c r="G7658" s="151" t="s">
        <v>400</v>
      </c>
      <c r="H7658" s="150" t="str">
        <f>IF(Proc[[#This Row],[type]]="LFF (MDG-F)",MID(Proc[[#This Row],[Obj]],13,10),"")</f>
        <v/>
      </c>
      <c r="I7658" s="152"/>
      <c r="J7658" s="150" t="b">
        <f>Proc[[#This Row],[Requested]]=Proc[[#This Row],[CurrentParent]]</f>
        <v>1</v>
      </c>
      <c r="K7658" s="153" t="str">
        <f>IF(Proc[[#This Row],[Author]]="Marcela Urrego",VLOOKUP(LEFT(Proc[[#This Row],[Requested]],1),Table3[#All],2,0),VLOOKUP(Proc[[#This Row],[Author]],Table4[],2,0))</f>
        <v>HC</v>
      </c>
      <c r="L7658" s="150" t="s">
        <v>7174</v>
      </c>
      <c r="M7658" s="140">
        <v>46077</v>
      </c>
      <c r="N7658" s="140"/>
      <c r="O7658" s="140"/>
      <c r="P7658" s="140" t="str">
        <f ca="1">IF(Proc[[#This Row],[DaysAgeing]]&gt;5,"yep","on track")</f>
        <v>yep</v>
      </c>
      <c r="Q7658" s="2">
        <f ca="1">IF(Proc[[#This Row],[DateClosed]]="",ABS(NETWORKDAYS(Proc[[#This Row],[DateOpened]],TODAY()))-1,ABS(NETWORKDAYS(Proc[[#This Row],[DateOpened]],Proc[[#This Row],[DateClosed]]))-1)</f>
        <v>28</v>
      </c>
      <c r="R7658" s="140" t="s">
        <v>5948</v>
      </c>
      <c r="S7658" s="150"/>
      <c r="T7658" s="153">
        <v>7657</v>
      </c>
    </row>
    <row r="7659" spans="1:20" hidden="1">
      <c r="A7659" s="151" t="s">
        <v>7329</v>
      </c>
      <c r="B7659" s="153" t="str">
        <f>IFERROR(VLOOKUP(Proc[[#This Row],[App]],Table2[],3,0),"open")</f>
        <v>ok</v>
      </c>
      <c r="C7659" s="151" t="s">
        <v>369</v>
      </c>
      <c r="D7659" s="152" t="s">
        <v>7324</v>
      </c>
      <c r="E7659" s="152" t="s">
        <v>7327</v>
      </c>
      <c r="F7659" s="153" t="s">
        <v>7327</v>
      </c>
      <c r="G7659" s="151" t="s">
        <v>400</v>
      </c>
      <c r="H7659" s="150" t="str">
        <f>IF(Proc[[#This Row],[type]]="LFF (MDG-F)",MID(Proc[[#This Row],[Obj]],13,10),"")</f>
        <v/>
      </c>
      <c r="I7659" s="152"/>
      <c r="J7659" s="150" t="b">
        <f>Proc[[#This Row],[Requested]]=Proc[[#This Row],[CurrentParent]]</f>
        <v>1</v>
      </c>
      <c r="K7659" s="153" t="str">
        <f>IF(Proc[[#This Row],[Author]]="Marcela Urrego",VLOOKUP(LEFT(Proc[[#This Row],[Requested]],1),Table3[#All],2,0),VLOOKUP(Proc[[#This Row],[Author]],Table4[],2,0))</f>
        <v>HC</v>
      </c>
      <c r="L7659" s="150" t="s">
        <v>7174</v>
      </c>
      <c r="M7659" s="140">
        <v>46077</v>
      </c>
      <c r="N7659" s="140"/>
      <c r="O7659" s="140"/>
      <c r="P7659" s="140" t="str">
        <f ca="1">IF(Proc[[#This Row],[DaysAgeing]]&gt;5,"yep","on track")</f>
        <v>yep</v>
      </c>
      <c r="Q7659" s="2">
        <f ca="1">IF(Proc[[#This Row],[DateClosed]]="",ABS(NETWORKDAYS(Proc[[#This Row],[DateOpened]],TODAY()))-1,ABS(NETWORKDAYS(Proc[[#This Row],[DateOpened]],Proc[[#This Row],[DateClosed]]))-1)</f>
        <v>28</v>
      </c>
      <c r="R7659" s="140" t="s">
        <v>5948</v>
      </c>
      <c r="S7659" s="150"/>
      <c r="T7659" s="153">
        <v>7658</v>
      </c>
    </row>
    <row r="7660" spans="1:20" hidden="1">
      <c r="A7660" s="151" t="s">
        <v>7329</v>
      </c>
      <c r="B7660" s="153" t="str">
        <f>IFERROR(VLOOKUP(Proc[[#This Row],[App]],Table2[],3,0),"open")</f>
        <v>ok</v>
      </c>
      <c r="C7660" s="151" t="s">
        <v>369</v>
      </c>
      <c r="D7660" s="152" t="s">
        <v>7325</v>
      </c>
      <c r="E7660" s="152" t="s">
        <v>7327</v>
      </c>
      <c r="F7660" s="153" t="s">
        <v>7327</v>
      </c>
      <c r="G7660" s="151" t="s">
        <v>400</v>
      </c>
      <c r="H7660" s="150" t="str">
        <f>IF(Proc[[#This Row],[type]]="LFF (MDG-F)",MID(Proc[[#This Row],[Obj]],13,10),"")</f>
        <v/>
      </c>
      <c r="I7660" s="152"/>
      <c r="J7660" s="150" t="b">
        <f>Proc[[#This Row],[Requested]]=Proc[[#This Row],[CurrentParent]]</f>
        <v>1</v>
      </c>
      <c r="K7660" s="153" t="str">
        <f>IF(Proc[[#This Row],[Author]]="Marcela Urrego",VLOOKUP(LEFT(Proc[[#This Row],[Requested]],1),Table3[#All],2,0),VLOOKUP(Proc[[#This Row],[Author]],Table4[],2,0))</f>
        <v>HC</v>
      </c>
      <c r="L7660" s="150" t="s">
        <v>7174</v>
      </c>
      <c r="M7660" s="140">
        <v>46077</v>
      </c>
      <c r="N7660" s="140"/>
      <c r="O7660" s="140"/>
      <c r="P7660" s="140" t="str">
        <f ca="1">IF(Proc[[#This Row],[DaysAgeing]]&gt;5,"yep","on track")</f>
        <v>yep</v>
      </c>
      <c r="Q7660" s="2">
        <f ca="1">IF(Proc[[#This Row],[DateClosed]]="",ABS(NETWORKDAYS(Proc[[#This Row],[DateOpened]],TODAY()))-1,ABS(NETWORKDAYS(Proc[[#This Row],[DateOpened]],Proc[[#This Row],[DateClosed]]))-1)</f>
        <v>28</v>
      </c>
      <c r="R7660" s="140" t="s">
        <v>5948</v>
      </c>
      <c r="S7660" s="150"/>
      <c r="T7660" s="153">
        <v>7659</v>
      </c>
    </row>
    <row r="7661" spans="1:20" hidden="1">
      <c r="A7661" t="s">
        <v>7336</v>
      </c>
      <c r="B7661" s="153" t="str">
        <f>IFERROR(VLOOKUP(Proc[[#This Row],[App]],Table2[],3,0),"open")</f>
        <v>ok</v>
      </c>
      <c r="C7661" t="s">
        <v>369</v>
      </c>
      <c r="D7661" s="152" t="s">
        <v>7333</v>
      </c>
      <c r="E7661" s="152" t="s">
        <v>7335</v>
      </c>
      <c r="F7661" s="153" t="s">
        <v>7335</v>
      </c>
      <c r="G7661" s="151" t="s">
        <v>400</v>
      </c>
      <c r="H7661" s="150" t="str">
        <f>IF(Proc[[#This Row],[type]]="LFF (MDG-F)",MID(Proc[[#This Row],[Obj]],13,10),"")</f>
        <v/>
      </c>
      <c r="I7661" s="152"/>
      <c r="J7661" s="150" t="b">
        <f>Proc[[#This Row],[Requested]]=Proc[[#This Row],[CurrentParent]]</f>
        <v>1</v>
      </c>
      <c r="K7661" s="153" t="str">
        <f>IF(Proc[[#This Row],[Author]]="Marcela Urrego",VLOOKUP(LEFT(Proc[[#This Row],[Requested]],1),Table3[#All],2,0),VLOOKUP(Proc[[#This Row],[Author]],Table4[],2,0))</f>
        <v>HC</v>
      </c>
      <c r="L7661" s="150" t="s">
        <v>7174</v>
      </c>
      <c r="M7661" s="140">
        <v>46077</v>
      </c>
      <c r="N7661" s="140"/>
      <c r="O7661" s="140"/>
      <c r="P7661" s="140" t="str">
        <f ca="1">IF(Proc[[#This Row],[DaysAgeing]]&gt;5,"yep","on track")</f>
        <v>yep</v>
      </c>
      <c r="Q7661" s="2">
        <f ca="1">IF(Proc[[#This Row],[DateClosed]]="",ABS(NETWORKDAYS(Proc[[#This Row],[DateOpened]],TODAY()))-1,ABS(NETWORKDAYS(Proc[[#This Row],[DateOpened]],Proc[[#This Row],[DateClosed]]))-1)</f>
        <v>28</v>
      </c>
      <c r="R7661" s="140" t="s">
        <v>6097</v>
      </c>
      <c r="S7661" s="150"/>
      <c r="T7661" s="153">
        <v>7660</v>
      </c>
    </row>
    <row r="7662" spans="1:20" hidden="1">
      <c r="A7662" s="151" t="s">
        <v>7336</v>
      </c>
      <c r="B7662" s="153" t="str">
        <f>IFERROR(VLOOKUP(Proc[[#This Row],[App]],Table2[],3,0),"open")</f>
        <v>ok</v>
      </c>
      <c r="C7662" s="151" t="s">
        <v>369</v>
      </c>
      <c r="D7662" s="152" t="s">
        <v>7334</v>
      </c>
      <c r="E7662" s="152" t="s">
        <v>7335</v>
      </c>
      <c r="F7662" s="153" t="s">
        <v>7335</v>
      </c>
      <c r="G7662" s="151" t="s">
        <v>400</v>
      </c>
      <c r="H7662" s="150" t="str">
        <f>IF(Proc[[#This Row],[type]]="LFF (MDG-F)",MID(Proc[[#This Row],[Obj]],13,10),"")</f>
        <v/>
      </c>
      <c r="I7662" s="152"/>
      <c r="J7662" s="150" t="b">
        <f>Proc[[#This Row],[Requested]]=Proc[[#This Row],[CurrentParent]]</f>
        <v>1</v>
      </c>
      <c r="K7662" s="153" t="str">
        <f>IF(Proc[[#This Row],[Author]]="Marcela Urrego",VLOOKUP(LEFT(Proc[[#This Row],[Requested]],1),Table3[#All],2,0),VLOOKUP(Proc[[#This Row],[Author]],Table4[],2,0))</f>
        <v>HC</v>
      </c>
      <c r="L7662" s="150" t="s">
        <v>7174</v>
      </c>
      <c r="M7662" s="140">
        <v>46077</v>
      </c>
      <c r="N7662" s="140"/>
      <c r="O7662" s="140"/>
      <c r="P7662" s="140" t="str">
        <f ca="1">IF(Proc[[#This Row],[DaysAgeing]]&gt;5,"yep","on track")</f>
        <v>yep</v>
      </c>
      <c r="Q7662" s="2">
        <f ca="1">IF(Proc[[#This Row],[DateClosed]]="",ABS(NETWORKDAYS(Proc[[#This Row],[DateOpened]],TODAY()))-1,ABS(NETWORKDAYS(Proc[[#This Row],[DateOpened]],Proc[[#This Row],[DateClosed]]))-1)</f>
        <v>28</v>
      </c>
      <c r="R7662" s="140" t="s">
        <v>6097</v>
      </c>
      <c r="S7662" s="150"/>
      <c r="T7662" s="153">
        <v>7661</v>
      </c>
    </row>
    <row r="7663" spans="1:20" hidden="1">
      <c r="A7663" t="s">
        <v>7337</v>
      </c>
      <c r="B7663" s="153" t="str">
        <f>IFERROR(VLOOKUP(Proc[[#This Row],[App]],Table2[],3,0),"open")</f>
        <v>ok</v>
      </c>
      <c r="C7663" s="151" t="s">
        <v>369</v>
      </c>
      <c r="D7663" s="152" t="s">
        <v>10403</v>
      </c>
      <c r="E7663" s="152" t="s">
        <v>2193</v>
      </c>
      <c r="F7663" s="153" t="s">
        <v>2193</v>
      </c>
      <c r="G7663" s="151" t="s">
        <v>400</v>
      </c>
      <c r="H7663" s="150" t="str">
        <f>IF(Proc[[#This Row],[type]]="LFF (MDG-F)",MID(Proc[[#This Row],[Obj]],13,10),"")</f>
        <v/>
      </c>
      <c r="I7663" s="152"/>
      <c r="J7663" s="150" t="b">
        <f>Proc[[#This Row],[Requested]]=Proc[[#This Row],[CurrentParent]]</f>
        <v>1</v>
      </c>
      <c r="K7663" s="153" t="str">
        <f>IF(Proc[[#This Row],[Author]]="Marcela Urrego",VLOOKUP(LEFT(Proc[[#This Row],[Requested]],1),Table3[#All],2,0),VLOOKUP(Proc[[#This Row],[Author]],Table4[],2,0))</f>
        <v>HC</v>
      </c>
      <c r="L7663" s="150" t="s">
        <v>7174</v>
      </c>
      <c r="M7663" s="140">
        <v>46077</v>
      </c>
      <c r="N7663" s="140"/>
      <c r="O7663" s="140"/>
      <c r="P7663" s="140" t="str">
        <f ca="1">IF(Proc[[#This Row],[DaysAgeing]]&gt;5,"yep","on track")</f>
        <v>yep</v>
      </c>
      <c r="Q7663" s="2">
        <f ca="1">IF(Proc[[#This Row],[DateClosed]]="",ABS(NETWORKDAYS(Proc[[#This Row],[DateOpened]],TODAY()))-1,ABS(NETWORKDAYS(Proc[[#This Row],[DateOpened]],Proc[[#This Row],[DateClosed]]))-1)</f>
        <v>28</v>
      </c>
      <c r="R7663" s="140" t="s">
        <v>1005</v>
      </c>
      <c r="S7663" s="150"/>
      <c r="T7663" s="153">
        <v>7662</v>
      </c>
    </row>
    <row r="7664" spans="1:20" hidden="1">
      <c r="A7664" s="151" t="s">
        <v>7337</v>
      </c>
      <c r="B7664" s="153" t="str">
        <f>IFERROR(VLOOKUP(Proc[[#This Row],[App]],Table2[],3,0),"open")</f>
        <v>ok</v>
      </c>
      <c r="C7664" s="151" t="s">
        <v>369</v>
      </c>
      <c r="D7664" s="152" t="s">
        <v>10404</v>
      </c>
      <c r="E7664" s="152" t="s">
        <v>2191</v>
      </c>
      <c r="F7664" s="153" t="s">
        <v>2191</v>
      </c>
      <c r="G7664" s="151" t="s">
        <v>400</v>
      </c>
      <c r="H7664" s="150" t="str">
        <f>IF(Proc[[#This Row],[type]]="LFF (MDG-F)",MID(Proc[[#This Row],[Obj]],13,10),"")</f>
        <v/>
      </c>
      <c r="I7664" s="152"/>
      <c r="J7664" s="150" t="b">
        <f>Proc[[#This Row],[Requested]]=Proc[[#This Row],[CurrentParent]]</f>
        <v>1</v>
      </c>
      <c r="K7664" s="153" t="str">
        <f>IF(Proc[[#This Row],[Author]]="Marcela Urrego",VLOOKUP(LEFT(Proc[[#This Row],[Requested]],1),Table3[#All],2,0),VLOOKUP(Proc[[#This Row],[Author]],Table4[],2,0))</f>
        <v>HC</v>
      </c>
      <c r="L7664" s="150" t="s">
        <v>7174</v>
      </c>
      <c r="M7664" s="140">
        <v>46077</v>
      </c>
      <c r="N7664" s="140"/>
      <c r="O7664" s="140"/>
      <c r="P7664" s="140" t="str">
        <f ca="1">IF(Proc[[#This Row],[DaysAgeing]]&gt;5,"yep","on track")</f>
        <v>yep</v>
      </c>
      <c r="Q7664" s="2">
        <f ca="1">IF(Proc[[#This Row],[DateClosed]]="",ABS(NETWORKDAYS(Proc[[#This Row],[DateOpened]],TODAY()))-1,ABS(NETWORKDAYS(Proc[[#This Row],[DateOpened]],Proc[[#This Row],[DateClosed]]))-1)</f>
        <v>28</v>
      </c>
      <c r="R7664" s="140" t="s">
        <v>1005</v>
      </c>
      <c r="S7664" s="150"/>
      <c r="T7664" s="153">
        <v>7663</v>
      </c>
    </row>
    <row r="7665" spans="1:20" hidden="1">
      <c r="A7665" s="151" t="s">
        <v>7337</v>
      </c>
      <c r="B7665" s="153" t="str">
        <f>IFERROR(VLOOKUP(Proc[[#This Row],[App]],Table2[],3,0),"open")</f>
        <v>ok</v>
      </c>
      <c r="C7665" s="151" t="s">
        <v>369</v>
      </c>
      <c r="D7665" s="152" t="s">
        <v>10405</v>
      </c>
      <c r="E7665" s="152" t="s">
        <v>2191</v>
      </c>
      <c r="F7665" s="153" t="s">
        <v>2191</v>
      </c>
      <c r="G7665" s="151" t="s">
        <v>400</v>
      </c>
      <c r="H7665" s="150" t="str">
        <f>IF(Proc[[#This Row],[type]]="LFF (MDG-F)",MID(Proc[[#This Row],[Obj]],13,10),"")</f>
        <v/>
      </c>
      <c r="I7665" s="152"/>
      <c r="J7665" s="150" t="b">
        <f>Proc[[#This Row],[Requested]]=Proc[[#This Row],[CurrentParent]]</f>
        <v>1</v>
      </c>
      <c r="K7665" s="153" t="str">
        <f>IF(Proc[[#This Row],[Author]]="Marcela Urrego",VLOOKUP(LEFT(Proc[[#This Row],[Requested]],1),Table3[#All],2,0),VLOOKUP(Proc[[#This Row],[Author]],Table4[],2,0))</f>
        <v>HC</v>
      </c>
      <c r="L7665" s="150" t="s">
        <v>7174</v>
      </c>
      <c r="M7665" s="140">
        <v>46077</v>
      </c>
      <c r="N7665" s="140"/>
      <c r="O7665" s="140"/>
      <c r="P7665" s="140" t="str">
        <f ca="1">IF(Proc[[#This Row],[DaysAgeing]]&gt;5,"yep","on track")</f>
        <v>yep</v>
      </c>
      <c r="Q7665" s="2">
        <f ca="1">IF(Proc[[#This Row],[DateClosed]]="",ABS(NETWORKDAYS(Proc[[#This Row],[DateOpened]],TODAY()))-1,ABS(NETWORKDAYS(Proc[[#This Row],[DateOpened]],Proc[[#This Row],[DateClosed]]))-1)</f>
        <v>28</v>
      </c>
      <c r="R7665" s="140" t="s">
        <v>1005</v>
      </c>
      <c r="S7665" s="150"/>
      <c r="T7665" s="153">
        <v>7664</v>
      </c>
    </row>
    <row r="7666" spans="1:20" hidden="1">
      <c r="A7666" s="151" t="s">
        <v>7337</v>
      </c>
      <c r="B7666" s="153" t="str">
        <f>IFERROR(VLOOKUP(Proc[[#This Row],[App]],Table2[],3,0),"open")</f>
        <v>ok</v>
      </c>
      <c r="C7666" s="151" t="s">
        <v>369</v>
      </c>
      <c r="D7666" s="152" t="s">
        <v>10406</v>
      </c>
      <c r="E7666" s="152" t="s">
        <v>2188</v>
      </c>
      <c r="F7666" s="153" t="s">
        <v>2188</v>
      </c>
      <c r="G7666" s="151" t="s">
        <v>400</v>
      </c>
      <c r="H7666" s="150" t="str">
        <f>IF(Proc[[#This Row],[type]]="LFF (MDG-F)",MID(Proc[[#This Row],[Obj]],13,10),"")</f>
        <v/>
      </c>
      <c r="I7666" s="152"/>
      <c r="J7666" s="150" t="b">
        <f>Proc[[#This Row],[Requested]]=Proc[[#This Row],[CurrentParent]]</f>
        <v>1</v>
      </c>
      <c r="K7666" s="153" t="str">
        <f>IF(Proc[[#This Row],[Author]]="Marcela Urrego",VLOOKUP(LEFT(Proc[[#This Row],[Requested]],1),Table3[#All],2,0),VLOOKUP(Proc[[#This Row],[Author]],Table4[],2,0))</f>
        <v>HC</v>
      </c>
      <c r="L7666" s="150" t="s">
        <v>7174</v>
      </c>
      <c r="M7666" s="140">
        <v>46077</v>
      </c>
      <c r="N7666" s="140"/>
      <c r="O7666" s="140"/>
      <c r="P7666" s="140" t="str">
        <f ca="1">IF(Proc[[#This Row],[DaysAgeing]]&gt;5,"yep","on track")</f>
        <v>yep</v>
      </c>
      <c r="Q7666" s="2">
        <f ca="1">IF(Proc[[#This Row],[DateClosed]]="",ABS(NETWORKDAYS(Proc[[#This Row],[DateOpened]],TODAY()))-1,ABS(NETWORKDAYS(Proc[[#This Row],[DateOpened]],Proc[[#This Row],[DateClosed]]))-1)</f>
        <v>28</v>
      </c>
      <c r="R7666" s="140" t="s">
        <v>1005</v>
      </c>
      <c r="S7666" s="150"/>
      <c r="T7666" s="153">
        <v>7665</v>
      </c>
    </row>
    <row r="7667" spans="1:20" hidden="1">
      <c r="A7667" s="151" t="s">
        <v>7337</v>
      </c>
      <c r="B7667" s="153" t="str">
        <f>IFERROR(VLOOKUP(Proc[[#This Row],[App]],Table2[],3,0),"open")</f>
        <v>ok</v>
      </c>
      <c r="C7667" s="151" t="s">
        <v>369</v>
      </c>
      <c r="D7667" s="152" t="s">
        <v>10407</v>
      </c>
      <c r="E7667" s="152" t="s">
        <v>2189</v>
      </c>
      <c r="F7667" s="153" t="s">
        <v>2189</v>
      </c>
      <c r="G7667" s="151" t="s">
        <v>400</v>
      </c>
      <c r="H7667" s="150" t="str">
        <f>IF(Proc[[#This Row],[type]]="LFF (MDG-F)",MID(Proc[[#This Row],[Obj]],13,10),"")</f>
        <v/>
      </c>
      <c r="I7667" s="152"/>
      <c r="J7667" s="150" t="b">
        <f>Proc[[#This Row],[Requested]]=Proc[[#This Row],[CurrentParent]]</f>
        <v>1</v>
      </c>
      <c r="K7667" s="153" t="str">
        <f>IF(Proc[[#This Row],[Author]]="Marcela Urrego",VLOOKUP(LEFT(Proc[[#This Row],[Requested]],1),Table3[#All],2,0),VLOOKUP(Proc[[#This Row],[Author]],Table4[],2,0))</f>
        <v>HC</v>
      </c>
      <c r="L7667" s="150" t="s">
        <v>7174</v>
      </c>
      <c r="M7667" s="140">
        <v>46077</v>
      </c>
      <c r="N7667" s="140"/>
      <c r="O7667" s="140"/>
      <c r="P7667" s="140" t="str">
        <f ca="1">IF(Proc[[#This Row],[DaysAgeing]]&gt;5,"yep","on track")</f>
        <v>yep</v>
      </c>
      <c r="Q7667" s="2">
        <f ca="1">IF(Proc[[#This Row],[DateClosed]]="",ABS(NETWORKDAYS(Proc[[#This Row],[DateOpened]],TODAY()))-1,ABS(NETWORKDAYS(Proc[[#This Row],[DateOpened]],Proc[[#This Row],[DateClosed]]))-1)</f>
        <v>28</v>
      </c>
      <c r="R7667" s="140" t="s">
        <v>1005</v>
      </c>
      <c r="S7667" s="150"/>
      <c r="T7667" s="153">
        <v>7666</v>
      </c>
    </row>
    <row r="7668" spans="1:20" hidden="1">
      <c r="A7668" s="151" t="s">
        <v>7337</v>
      </c>
      <c r="B7668" s="153" t="str">
        <f>IFERROR(VLOOKUP(Proc[[#This Row],[App]],Table2[],3,0),"open")</f>
        <v>ok</v>
      </c>
      <c r="C7668" s="151" t="s">
        <v>369</v>
      </c>
      <c r="D7668" s="152" t="s">
        <v>10408</v>
      </c>
      <c r="E7668" s="152" t="s">
        <v>2191</v>
      </c>
      <c r="F7668" s="153" t="s">
        <v>2191</v>
      </c>
      <c r="G7668" s="151" t="s">
        <v>400</v>
      </c>
      <c r="H7668" s="150" t="str">
        <f>IF(Proc[[#This Row],[type]]="LFF (MDG-F)",MID(Proc[[#This Row],[Obj]],13,10),"")</f>
        <v/>
      </c>
      <c r="I7668" s="152"/>
      <c r="J7668" s="150" t="b">
        <f>Proc[[#This Row],[Requested]]=Proc[[#This Row],[CurrentParent]]</f>
        <v>1</v>
      </c>
      <c r="K7668" s="153" t="str">
        <f>IF(Proc[[#This Row],[Author]]="Marcela Urrego",VLOOKUP(LEFT(Proc[[#This Row],[Requested]],1),Table3[#All],2,0),VLOOKUP(Proc[[#This Row],[Author]],Table4[],2,0))</f>
        <v>HC</v>
      </c>
      <c r="L7668" s="150" t="s">
        <v>7174</v>
      </c>
      <c r="M7668" s="140">
        <v>46077</v>
      </c>
      <c r="N7668" s="140"/>
      <c r="O7668" s="140"/>
      <c r="P7668" s="140" t="str">
        <f ca="1">IF(Proc[[#This Row],[DaysAgeing]]&gt;5,"yep","on track")</f>
        <v>yep</v>
      </c>
      <c r="Q7668" s="2">
        <f ca="1">IF(Proc[[#This Row],[DateClosed]]="",ABS(NETWORKDAYS(Proc[[#This Row],[DateOpened]],TODAY()))-1,ABS(NETWORKDAYS(Proc[[#This Row],[DateOpened]],Proc[[#This Row],[DateClosed]]))-1)</f>
        <v>28</v>
      </c>
      <c r="R7668" s="140" t="s">
        <v>1005</v>
      </c>
      <c r="S7668" s="150"/>
      <c r="T7668" s="153">
        <v>7667</v>
      </c>
    </row>
    <row r="7669" spans="1:20" hidden="1">
      <c r="A7669" s="151" t="s">
        <v>7337</v>
      </c>
      <c r="B7669" s="153" t="str">
        <f>IFERROR(VLOOKUP(Proc[[#This Row],[App]],Table2[],3,0),"open")</f>
        <v>ok</v>
      </c>
      <c r="C7669" s="151" t="s">
        <v>369</v>
      </c>
      <c r="D7669" s="152" t="s">
        <v>10409</v>
      </c>
      <c r="E7669" s="152" t="s">
        <v>2188</v>
      </c>
      <c r="F7669" s="153" t="s">
        <v>2188</v>
      </c>
      <c r="G7669" s="151" t="s">
        <v>400</v>
      </c>
      <c r="H7669" s="150" t="str">
        <f>IF(Proc[[#This Row],[type]]="LFF (MDG-F)",MID(Proc[[#This Row],[Obj]],13,10),"")</f>
        <v/>
      </c>
      <c r="I7669" s="152"/>
      <c r="J7669" s="150" t="b">
        <f>Proc[[#This Row],[Requested]]=Proc[[#This Row],[CurrentParent]]</f>
        <v>1</v>
      </c>
      <c r="K7669" s="153" t="str">
        <f>IF(Proc[[#This Row],[Author]]="Marcela Urrego",VLOOKUP(LEFT(Proc[[#This Row],[Requested]],1),Table3[#All],2,0),VLOOKUP(Proc[[#This Row],[Author]],Table4[],2,0))</f>
        <v>HC</v>
      </c>
      <c r="L7669" s="150" t="s">
        <v>7174</v>
      </c>
      <c r="M7669" s="140">
        <v>46077</v>
      </c>
      <c r="N7669" s="140"/>
      <c r="O7669" s="140"/>
      <c r="P7669" s="140" t="str">
        <f ca="1">IF(Proc[[#This Row],[DaysAgeing]]&gt;5,"yep","on track")</f>
        <v>yep</v>
      </c>
      <c r="Q7669" s="2">
        <f ca="1">IF(Proc[[#This Row],[DateClosed]]="",ABS(NETWORKDAYS(Proc[[#This Row],[DateOpened]],TODAY()))-1,ABS(NETWORKDAYS(Proc[[#This Row],[DateOpened]],Proc[[#This Row],[DateClosed]]))-1)</f>
        <v>28</v>
      </c>
      <c r="R7669" s="140" t="s">
        <v>1005</v>
      </c>
      <c r="S7669" s="150"/>
      <c r="T7669" s="153">
        <v>7668</v>
      </c>
    </row>
    <row r="7670" spans="1:20" hidden="1">
      <c r="A7670" s="151" t="s">
        <v>7337</v>
      </c>
      <c r="B7670" s="150" t="str">
        <f>IFERROR(VLOOKUP(Proc[[#This Row],[App]],Table2[],3,0),"open")</f>
        <v>ok</v>
      </c>
      <c r="C7670" s="151" t="s">
        <v>369</v>
      </c>
      <c r="D7670" s="152" t="s">
        <v>10410</v>
      </c>
      <c r="E7670" s="152" t="s">
        <v>2190</v>
      </c>
      <c r="F7670" s="150" t="s">
        <v>2190</v>
      </c>
      <c r="G7670" s="151" t="s">
        <v>400</v>
      </c>
      <c r="H7670" s="150" t="str">
        <f>IF(Proc[[#This Row],[type]]="LFF (MDG-F)",MID(Proc[[#This Row],[Obj]],13,10),"")</f>
        <v/>
      </c>
      <c r="I7670" s="152"/>
      <c r="J7670" s="150" t="b">
        <f>Proc[[#This Row],[Requested]]=Proc[[#This Row],[CurrentParent]]</f>
        <v>1</v>
      </c>
      <c r="K7670" s="150" t="str">
        <f>IF(Proc[[#This Row],[Author]]="Marcela Urrego",VLOOKUP(LEFT(Proc[[#This Row],[Requested]],1),Table3[#All],2,0),VLOOKUP(Proc[[#This Row],[Author]],Table4[],2,0))</f>
        <v>HC</v>
      </c>
      <c r="L7670" s="150" t="s">
        <v>7174</v>
      </c>
      <c r="M7670" s="140">
        <v>46077</v>
      </c>
      <c r="N7670" s="140"/>
      <c r="O7670" s="140"/>
      <c r="P7670" s="140" t="str">
        <f ca="1">IF(Proc[[#This Row],[DaysAgeing]]&gt;5,"yep","on track")</f>
        <v>yep</v>
      </c>
      <c r="Q7670" s="2">
        <f ca="1">IF(Proc[[#This Row],[DateClosed]]="",ABS(NETWORKDAYS(Proc[[#This Row],[DateOpened]],TODAY()))-1,ABS(NETWORKDAYS(Proc[[#This Row],[DateOpened]],Proc[[#This Row],[DateClosed]]))-1)</f>
        <v>28</v>
      </c>
      <c r="R7670" s="140" t="s">
        <v>1005</v>
      </c>
      <c r="S7670" s="150"/>
      <c r="T7670" s="153">
        <v>7669</v>
      </c>
    </row>
    <row r="7671" spans="1:20" hidden="1">
      <c r="A7671" s="151" t="s">
        <v>7337</v>
      </c>
      <c r="B7671" s="153" t="str">
        <f>IFERROR(VLOOKUP(Proc[[#This Row],[App]],Table2[],3,0),"open")</f>
        <v>ok</v>
      </c>
      <c r="C7671" s="151" t="s">
        <v>369</v>
      </c>
      <c r="D7671" s="152" t="s">
        <v>10411</v>
      </c>
      <c r="E7671" s="152" t="s">
        <v>2189</v>
      </c>
      <c r="F7671" s="153" t="s">
        <v>2189</v>
      </c>
      <c r="G7671" s="151" t="s">
        <v>400</v>
      </c>
      <c r="H7671" s="150" t="str">
        <f>IF(Proc[[#This Row],[type]]="LFF (MDG-F)",MID(Proc[[#This Row],[Obj]],13,10),"")</f>
        <v/>
      </c>
      <c r="I7671" s="152"/>
      <c r="J7671" s="150" t="b">
        <f>Proc[[#This Row],[Requested]]=Proc[[#This Row],[CurrentParent]]</f>
        <v>1</v>
      </c>
      <c r="K7671" s="153" t="str">
        <f>IF(Proc[[#This Row],[Author]]="Marcela Urrego",VLOOKUP(LEFT(Proc[[#This Row],[Requested]],1),Table3[#All],2,0),VLOOKUP(Proc[[#This Row],[Author]],Table4[],2,0))</f>
        <v>HC</v>
      </c>
      <c r="L7671" s="150" t="s">
        <v>7174</v>
      </c>
      <c r="M7671" s="140">
        <v>46077</v>
      </c>
      <c r="N7671" s="140"/>
      <c r="O7671" s="140"/>
      <c r="P7671" s="140" t="str">
        <f ca="1">IF(Proc[[#This Row],[DaysAgeing]]&gt;5,"yep","on track")</f>
        <v>yep</v>
      </c>
      <c r="Q7671" s="2">
        <f ca="1">IF(Proc[[#This Row],[DateClosed]]="",ABS(NETWORKDAYS(Proc[[#This Row],[DateOpened]],TODAY()))-1,ABS(NETWORKDAYS(Proc[[#This Row],[DateOpened]],Proc[[#This Row],[DateClosed]]))-1)</f>
        <v>28</v>
      </c>
      <c r="R7671" s="140" t="s">
        <v>1005</v>
      </c>
      <c r="S7671" s="150"/>
      <c r="T7671" s="153">
        <v>7670</v>
      </c>
    </row>
    <row r="7672" spans="1:20" hidden="1">
      <c r="A7672" s="151" t="s">
        <v>7337</v>
      </c>
      <c r="B7672" s="153" t="str">
        <f>IFERROR(VLOOKUP(Proc[[#This Row],[App]],Table2[],3,0),"open")</f>
        <v>ok</v>
      </c>
      <c r="C7672" s="151" t="s">
        <v>369</v>
      </c>
      <c r="D7672" s="152" t="s">
        <v>10412</v>
      </c>
      <c r="E7672" s="152" t="s">
        <v>2191</v>
      </c>
      <c r="F7672" s="153" t="s">
        <v>2191</v>
      </c>
      <c r="G7672" s="151" t="s">
        <v>400</v>
      </c>
      <c r="H7672" s="150" t="str">
        <f>IF(Proc[[#This Row],[type]]="LFF (MDG-F)",MID(Proc[[#This Row],[Obj]],13,10),"")</f>
        <v/>
      </c>
      <c r="I7672" s="152"/>
      <c r="J7672" s="150" t="b">
        <f>Proc[[#This Row],[Requested]]=Proc[[#This Row],[CurrentParent]]</f>
        <v>1</v>
      </c>
      <c r="K7672" s="153" t="str">
        <f>IF(Proc[[#This Row],[Author]]="Marcela Urrego",VLOOKUP(LEFT(Proc[[#This Row],[Requested]],1),Table3[#All],2,0),VLOOKUP(Proc[[#This Row],[Author]],Table4[],2,0))</f>
        <v>HC</v>
      </c>
      <c r="L7672" s="150" t="s">
        <v>7174</v>
      </c>
      <c r="M7672" s="140">
        <v>46077</v>
      </c>
      <c r="N7672" s="140"/>
      <c r="O7672" s="140"/>
      <c r="P7672" s="140" t="str">
        <f ca="1">IF(Proc[[#This Row],[DaysAgeing]]&gt;5,"yep","on track")</f>
        <v>yep</v>
      </c>
      <c r="Q7672" s="2">
        <f ca="1">IF(Proc[[#This Row],[DateClosed]]="",ABS(NETWORKDAYS(Proc[[#This Row],[DateOpened]],TODAY()))-1,ABS(NETWORKDAYS(Proc[[#This Row],[DateOpened]],Proc[[#This Row],[DateClosed]]))-1)</f>
        <v>28</v>
      </c>
      <c r="R7672" s="140" t="s">
        <v>1005</v>
      </c>
      <c r="S7672" s="150"/>
      <c r="T7672" s="153">
        <v>7671</v>
      </c>
    </row>
    <row r="7673" spans="1:20" hidden="1">
      <c r="A7673" s="151" t="s">
        <v>7337</v>
      </c>
      <c r="B7673" s="153" t="str">
        <f>IFERROR(VLOOKUP(Proc[[#This Row],[App]],Table2[],3,0),"open")</f>
        <v>ok</v>
      </c>
      <c r="C7673" s="151" t="s">
        <v>369</v>
      </c>
      <c r="D7673" s="152" t="s">
        <v>10413</v>
      </c>
      <c r="E7673" s="152" t="s">
        <v>2188</v>
      </c>
      <c r="F7673" s="150" t="s">
        <v>2188</v>
      </c>
      <c r="G7673" s="151" t="s">
        <v>400</v>
      </c>
      <c r="H7673" s="150" t="str">
        <f>IF(Proc[[#This Row],[type]]="LFF (MDG-F)",MID(Proc[[#This Row],[Obj]],13,10),"")</f>
        <v/>
      </c>
      <c r="I7673" s="152"/>
      <c r="J7673" s="150" t="b">
        <f>Proc[[#This Row],[Requested]]=Proc[[#This Row],[CurrentParent]]</f>
        <v>1</v>
      </c>
      <c r="K7673" s="153" t="str">
        <f>IF(Proc[[#This Row],[Author]]="Marcela Urrego",VLOOKUP(LEFT(Proc[[#This Row],[Requested]],1),Table3[#All],2,0),VLOOKUP(Proc[[#This Row],[Author]],Table4[],2,0))</f>
        <v>HC</v>
      </c>
      <c r="L7673" s="150" t="s">
        <v>7174</v>
      </c>
      <c r="M7673" s="140">
        <v>46077</v>
      </c>
      <c r="N7673" s="140"/>
      <c r="O7673" s="140"/>
      <c r="P7673" s="140" t="str">
        <f ca="1">IF(Proc[[#This Row],[DaysAgeing]]&gt;5,"yep","on track")</f>
        <v>yep</v>
      </c>
      <c r="Q7673" s="2">
        <f ca="1">IF(Proc[[#This Row],[DateClosed]]="",ABS(NETWORKDAYS(Proc[[#This Row],[DateOpened]],TODAY()))-1,ABS(NETWORKDAYS(Proc[[#This Row],[DateOpened]],Proc[[#This Row],[DateClosed]]))-1)</f>
        <v>28</v>
      </c>
      <c r="R7673" s="140" t="s">
        <v>1005</v>
      </c>
      <c r="S7673" s="150"/>
      <c r="T7673" s="153">
        <v>7672</v>
      </c>
    </row>
    <row r="7674" spans="1:20" hidden="1">
      <c r="A7674" s="151" t="s">
        <v>7337</v>
      </c>
      <c r="B7674" s="153" t="str">
        <f>IFERROR(VLOOKUP(Proc[[#This Row],[App]],Table2[],3,0),"open")</f>
        <v>ok</v>
      </c>
      <c r="C7674" s="151" t="s">
        <v>369</v>
      </c>
      <c r="D7674" s="152" t="s">
        <v>7338</v>
      </c>
      <c r="E7674" s="152" t="s">
        <v>2826</v>
      </c>
      <c r="F7674" s="153" t="s">
        <v>2826</v>
      </c>
      <c r="G7674" s="151" t="s">
        <v>400</v>
      </c>
      <c r="H7674" s="150" t="str">
        <f>IF(Proc[[#This Row],[type]]="LFF (MDG-F)",MID(Proc[[#This Row],[Obj]],13,10),"")</f>
        <v/>
      </c>
      <c r="I7674" s="152"/>
      <c r="J7674" s="150" t="b">
        <f>Proc[[#This Row],[Requested]]=Proc[[#This Row],[CurrentParent]]</f>
        <v>1</v>
      </c>
      <c r="K7674" s="153" t="str">
        <f>IF(Proc[[#This Row],[Author]]="Marcela Urrego",VLOOKUP(LEFT(Proc[[#This Row],[Requested]],1),Table3[#All],2,0),VLOOKUP(Proc[[#This Row],[Author]],Table4[],2,0))</f>
        <v>HC</v>
      </c>
      <c r="L7674" s="153" t="s">
        <v>7174</v>
      </c>
      <c r="M7674" s="140">
        <v>46077</v>
      </c>
      <c r="N7674" s="140"/>
      <c r="O7674" s="140"/>
      <c r="P7674" s="140" t="str">
        <f ca="1">IF(Proc[[#This Row],[DaysAgeing]]&gt;5,"yep","on track")</f>
        <v>yep</v>
      </c>
      <c r="Q7674" s="2">
        <f ca="1">IF(Proc[[#This Row],[DateClosed]]="",ABS(NETWORKDAYS(Proc[[#This Row],[DateOpened]],TODAY()))-1,ABS(NETWORKDAYS(Proc[[#This Row],[DateOpened]],Proc[[#This Row],[DateClosed]]))-1)</f>
        <v>28</v>
      </c>
      <c r="R7674" s="140" t="s">
        <v>1005</v>
      </c>
      <c r="S7674" s="150"/>
      <c r="T7674" s="153">
        <v>7673</v>
      </c>
    </row>
    <row r="7675" spans="1:20" hidden="1">
      <c r="A7675" s="151" t="s">
        <v>7337</v>
      </c>
      <c r="B7675" s="153" t="str">
        <f>IFERROR(VLOOKUP(Proc[[#This Row],[App]],Table2[],3,0),"open")</f>
        <v>ok</v>
      </c>
      <c r="C7675" s="151" t="s">
        <v>369</v>
      </c>
      <c r="D7675" s="152" t="s">
        <v>7339</v>
      </c>
      <c r="E7675" s="152" t="s">
        <v>2826</v>
      </c>
      <c r="F7675" s="153" t="s">
        <v>2826</v>
      </c>
      <c r="G7675" s="151" t="s">
        <v>400</v>
      </c>
      <c r="H7675" s="150" t="str">
        <f>IF(Proc[[#This Row],[type]]="LFF (MDG-F)",MID(Proc[[#This Row],[Obj]],13,10),"")</f>
        <v/>
      </c>
      <c r="I7675" s="152"/>
      <c r="J7675" s="150" t="b">
        <f>Proc[[#This Row],[Requested]]=Proc[[#This Row],[CurrentParent]]</f>
        <v>1</v>
      </c>
      <c r="K7675" s="153" t="str">
        <f>IF(Proc[[#This Row],[Author]]="Marcela Urrego",VLOOKUP(LEFT(Proc[[#This Row],[Requested]],1),Table3[#All],2,0),VLOOKUP(Proc[[#This Row],[Author]],Table4[],2,0))</f>
        <v>HC</v>
      </c>
      <c r="L7675" s="153" t="s">
        <v>7174</v>
      </c>
      <c r="M7675" s="140">
        <v>46077</v>
      </c>
      <c r="N7675" s="140"/>
      <c r="O7675" s="140"/>
      <c r="P7675" s="140" t="str">
        <f ca="1">IF(Proc[[#This Row],[DaysAgeing]]&gt;5,"yep","on track")</f>
        <v>yep</v>
      </c>
      <c r="Q7675" s="2">
        <f ca="1">IF(Proc[[#This Row],[DateClosed]]="",ABS(NETWORKDAYS(Proc[[#This Row],[DateOpened]],TODAY()))-1,ABS(NETWORKDAYS(Proc[[#This Row],[DateOpened]],Proc[[#This Row],[DateClosed]]))-1)</f>
        <v>28</v>
      </c>
      <c r="R7675" s="140" t="s">
        <v>1005</v>
      </c>
      <c r="S7675" s="150"/>
      <c r="T7675" s="153">
        <v>7674</v>
      </c>
    </row>
    <row r="7676" spans="1:20" hidden="1">
      <c r="A7676" s="151" t="s">
        <v>7337</v>
      </c>
      <c r="B7676" s="153" t="str">
        <f>IFERROR(VLOOKUP(Proc[[#This Row],[App]],Table2[],3,0),"open")</f>
        <v>ok</v>
      </c>
      <c r="C7676" s="151" t="s">
        <v>369</v>
      </c>
      <c r="D7676" s="152" t="s">
        <v>7340</v>
      </c>
      <c r="E7676" s="152" t="s">
        <v>2826</v>
      </c>
      <c r="F7676" s="153" t="s">
        <v>2826</v>
      </c>
      <c r="G7676" s="151" t="s">
        <v>400</v>
      </c>
      <c r="H7676" s="150" t="str">
        <f>IF(Proc[[#This Row],[type]]="LFF (MDG-F)",MID(Proc[[#This Row],[Obj]],13,10),"")</f>
        <v/>
      </c>
      <c r="I7676" s="152"/>
      <c r="J7676" s="150" t="b">
        <f>Proc[[#This Row],[Requested]]=Proc[[#This Row],[CurrentParent]]</f>
        <v>1</v>
      </c>
      <c r="K7676" s="153" t="str">
        <f>IF(Proc[[#This Row],[Author]]="Marcela Urrego",VLOOKUP(LEFT(Proc[[#This Row],[Requested]],1),Table3[#All],2,0),VLOOKUP(Proc[[#This Row],[Author]],Table4[],2,0))</f>
        <v>HC</v>
      </c>
      <c r="L7676" s="153" t="s">
        <v>7174</v>
      </c>
      <c r="M7676" s="140">
        <v>46077</v>
      </c>
      <c r="N7676" s="140"/>
      <c r="O7676" s="140"/>
      <c r="P7676" s="140" t="str">
        <f ca="1">IF(Proc[[#This Row],[DaysAgeing]]&gt;5,"yep","on track")</f>
        <v>yep</v>
      </c>
      <c r="Q7676" s="2">
        <f ca="1">IF(Proc[[#This Row],[DateClosed]]="",ABS(NETWORKDAYS(Proc[[#This Row],[DateOpened]],TODAY()))-1,ABS(NETWORKDAYS(Proc[[#This Row],[DateOpened]],Proc[[#This Row],[DateClosed]]))-1)</f>
        <v>28</v>
      </c>
      <c r="R7676" s="140" t="s">
        <v>1005</v>
      </c>
      <c r="S7676" s="150"/>
      <c r="T7676" s="153">
        <v>7675</v>
      </c>
    </row>
    <row r="7677" spans="1:20" hidden="1">
      <c r="A7677" s="151" t="s">
        <v>7337</v>
      </c>
      <c r="B7677" s="150" t="str">
        <f>IFERROR(VLOOKUP(Proc[[#This Row],[App]],Table2[],3,0),"open")</f>
        <v>ok</v>
      </c>
      <c r="C7677" s="151" t="s">
        <v>369</v>
      </c>
      <c r="D7677" s="152" t="s">
        <v>7341</v>
      </c>
      <c r="E7677" s="152" t="s">
        <v>2826</v>
      </c>
      <c r="F7677" s="150" t="s">
        <v>2826</v>
      </c>
      <c r="G7677" s="151" t="s">
        <v>400</v>
      </c>
      <c r="H7677" s="150" t="str">
        <f>IF(Proc[[#This Row],[type]]="LFF (MDG-F)",MID(Proc[[#This Row],[Obj]],13,10),"")</f>
        <v/>
      </c>
      <c r="I7677" s="152"/>
      <c r="J7677" s="150" t="b">
        <f>Proc[[#This Row],[Requested]]=Proc[[#This Row],[CurrentParent]]</f>
        <v>1</v>
      </c>
      <c r="K7677" s="150" t="str">
        <f>IF(Proc[[#This Row],[Author]]="Marcela Urrego",VLOOKUP(LEFT(Proc[[#This Row],[Requested]],1),Table3[#All],2,0),VLOOKUP(Proc[[#This Row],[Author]],Table4[],2,0))</f>
        <v>HC</v>
      </c>
      <c r="L7677" s="150" t="s">
        <v>7174</v>
      </c>
      <c r="M7677" s="140">
        <v>46077</v>
      </c>
      <c r="N7677" s="140"/>
      <c r="O7677" s="140"/>
      <c r="P7677" s="140" t="str">
        <f ca="1">IF(Proc[[#This Row],[DaysAgeing]]&gt;5,"yep","on track")</f>
        <v>yep</v>
      </c>
      <c r="Q7677" s="2">
        <f ca="1">IF(Proc[[#This Row],[DateClosed]]="",ABS(NETWORKDAYS(Proc[[#This Row],[DateOpened]],TODAY()))-1,ABS(NETWORKDAYS(Proc[[#This Row],[DateOpened]],Proc[[#This Row],[DateClosed]]))-1)</f>
        <v>28</v>
      </c>
      <c r="R7677" s="140" t="s">
        <v>1005</v>
      </c>
      <c r="S7677" s="150"/>
      <c r="T7677" s="153">
        <v>7676</v>
      </c>
    </row>
    <row r="7678" spans="1:20" hidden="1">
      <c r="A7678" s="151" t="s">
        <v>7337</v>
      </c>
      <c r="B7678" s="150" t="str">
        <f>IFERROR(VLOOKUP(Proc[[#This Row],[App]],Table2[],3,0),"open")</f>
        <v>ok</v>
      </c>
      <c r="C7678" s="151" t="s">
        <v>369</v>
      </c>
      <c r="D7678" s="152" t="s">
        <v>7342</v>
      </c>
      <c r="E7678" s="152" t="s">
        <v>2826</v>
      </c>
      <c r="F7678" s="150" t="s">
        <v>2826</v>
      </c>
      <c r="G7678" s="151" t="s">
        <v>400</v>
      </c>
      <c r="H7678" s="150" t="str">
        <f>IF(Proc[[#This Row],[type]]="LFF (MDG-F)",MID(Proc[[#This Row],[Obj]],13,10),"")</f>
        <v/>
      </c>
      <c r="I7678" s="152"/>
      <c r="J7678" s="150" t="b">
        <f>Proc[[#This Row],[Requested]]=Proc[[#This Row],[CurrentParent]]</f>
        <v>1</v>
      </c>
      <c r="K7678" s="150" t="str">
        <f>IF(Proc[[#This Row],[Author]]="Marcela Urrego",VLOOKUP(LEFT(Proc[[#This Row],[Requested]],1),Table3[#All],2,0),VLOOKUP(Proc[[#This Row],[Author]],Table4[],2,0))</f>
        <v>HC</v>
      </c>
      <c r="L7678" s="150" t="s">
        <v>7174</v>
      </c>
      <c r="M7678" s="140">
        <v>46077</v>
      </c>
      <c r="N7678" s="140"/>
      <c r="O7678" s="140"/>
      <c r="P7678" s="140" t="str">
        <f ca="1">IF(Proc[[#This Row],[DaysAgeing]]&gt;5,"yep","on track")</f>
        <v>yep</v>
      </c>
      <c r="Q7678" s="2">
        <f ca="1">IF(Proc[[#This Row],[DateClosed]]="",ABS(NETWORKDAYS(Proc[[#This Row],[DateOpened]],TODAY()))-1,ABS(NETWORKDAYS(Proc[[#This Row],[DateOpened]],Proc[[#This Row],[DateClosed]]))-1)</f>
        <v>28</v>
      </c>
      <c r="R7678" s="140" t="s">
        <v>1005</v>
      </c>
      <c r="S7678" s="150"/>
      <c r="T7678" s="153">
        <v>7677</v>
      </c>
    </row>
    <row r="7679" spans="1:20" hidden="1">
      <c r="A7679" s="151" t="s">
        <v>7337</v>
      </c>
      <c r="B7679" s="150" t="str">
        <f>IFERROR(VLOOKUP(Proc[[#This Row],[App]],Table2[],3,0),"open")</f>
        <v>ok</v>
      </c>
      <c r="C7679" s="151" t="s">
        <v>369</v>
      </c>
      <c r="D7679" s="152" t="s">
        <v>7343</v>
      </c>
      <c r="E7679" s="152" t="s">
        <v>2826</v>
      </c>
      <c r="F7679" s="150" t="s">
        <v>2826</v>
      </c>
      <c r="G7679" s="151" t="s">
        <v>400</v>
      </c>
      <c r="H7679" s="150" t="str">
        <f>IF(Proc[[#This Row],[type]]="LFF (MDG-F)",MID(Proc[[#This Row],[Obj]],13,10),"")</f>
        <v/>
      </c>
      <c r="I7679" s="152"/>
      <c r="J7679" s="150" t="b">
        <f>Proc[[#This Row],[Requested]]=Proc[[#This Row],[CurrentParent]]</f>
        <v>1</v>
      </c>
      <c r="K7679" s="150" t="str">
        <f>IF(Proc[[#This Row],[Author]]="Marcela Urrego",VLOOKUP(LEFT(Proc[[#This Row],[Requested]],1),Table3[#All],2,0),VLOOKUP(Proc[[#This Row],[Author]],Table4[],2,0))</f>
        <v>HC</v>
      </c>
      <c r="L7679" s="150" t="s">
        <v>7174</v>
      </c>
      <c r="M7679" s="140">
        <v>46077</v>
      </c>
      <c r="N7679" s="140"/>
      <c r="O7679" s="140"/>
      <c r="P7679" s="140" t="str">
        <f ca="1">IF(Proc[[#This Row],[DaysAgeing]]&gt;5,"yep","on track")</f>
        <v>yep</v>
      </c>
      <c r="Q7679" s="2">
        <f ca="1">IF(Proc[[#This Row],[DateClosed]]="",ABS(NETWORKDAYS(Proc[[#This Row],[DateOpened]],TODAY()))-1,ABS(NETWORKDAYS(Proc[[#This Row],[DateOpened]],Proc[[#This Row],[DateClosed]]))-1)</f>
        <v>28</v>
      </c>
      <c r="R7679" s="140" t="s">
        <v>1005</v>
      </c>
      <c r="S7679" s="150"/>
      <c r="T7679" s="153">
        <v>7678</v>
      </c>
    </row>
    <row r="7680" spans="1:20" hidden="1">
      <c r="A7680" s="151" t="s">
        <v>7337</v>
      </c>
      <c r="B7680" s="153" t="str">
        <f>IFERROR(VLOOKUP(Proc[[#This Row],[App]],Table2[],3,0),"open")</f>
        <v>ok</v>
      </c>
      <c r="C7680" s="151" t="s">
        <v>369</v>
      </c>
      <c r="D7680" s="152" t="s">
        <v>7344</v>
      </c>
      <c r="E7680" s="152" t="s">
        <v>2826</v>
      </c>
      <c r="F7680" s="153" t="s">
        <v>2826</v>
      </c>
      <c r="G7680" s="151" t="s">
        <v>400</v>
      </c>
      <c r="H7680" s="150" t="str">
        <f>IF(Proc[[#This Row],[type]]="LFF (MDG-F)",MID(Proc[[#This Row],[Obj]],13,10),"")</f>
        <v/>
      </c>
      <c r="I7680" s="152"/>
      <c r="J7680" s="150" t="b">
        <f>Proc[[#This Row],[Requested]]=Proc[[#This Row],[CurrentParent]]</f>
        <v>1</v>
      </c>
      <c r="K7680" s="153" t="str">
        <f>IF(Proc[[#This Row],[Author]]="Marcela Urrego",VLOOKUP(LEFT(Proc[[#This Row],[Requested]],1),Table3[#All],2,0),VLOOKUP(Proc[[#This Row],[Author]],Table4[],2,0))</f>
        <v>HC</v>
      </c>
      <c r="L7680" s="150" t="s">
        <v>7174</v>
      </c>
      <c r="M7680" s="140">
        <v>46077</v>
      </c>
      <c r="N7680" s="140"/>
      <c r="O7680" s="140"/>
      <c r="P7680" s="140" t="str">
        <f ca="1">IF(Proc[[#This Row],[DaysAgeing]]&gt;5,"yep","on track")</f>
        <v>yep</v>
      </c>
      <c r="Q7680" s="2">
        <f ca="1">IF(Proc[[#This Row],[DateClosed]]="",ABS(NETWORKDAYS(Proc[[#This Row],[DateOpened]],TODAY()))-1,ABS(NETWORKDAYS(Proc[[#This Row],[DateOpened]],Proc[[#This Row],[DateClosed]]))-1)</f>
        <v>28</v>
      </c>
      <c r="R7680" s="140" t="s">
        <v>1005</v>
      </c>
      <c r="S7680" s="150"/>
      <c r="T7680" s="153">
        <v>7679</v>
      </c>
    </row>
    <row r="7681" spans="1:20" hidden="1">
      <c r="A7681" s="151" t="s">
        <v>7337</v>
      </c>
      <c r="B7681" s="153" t="str">
        <f>IFERROR(VLOOKUP(Proc[[#This Row],[App]],Table2[],3,0),"open")</f>
        <v>ok</v>
      </c>
      <c r="C7681" s="151" t="s">
        <v>369</v>
      </c>
      <c r="D7681" s="152" t="s">
        <v>7345</v>
      </c>
      <c r="E7681" s="152" t="s">
        <v>1767</v>
      </c>
      <c r="F7681" s="153" t="s">
        <v>1767</v>
      </c>
      <c r="G7681" s="151" t="s">
        <v>400</v>
      </c>
      <c r="H7681" s="150" t="str">
        <f>IF(Proc[[#This Row],[type]]="LFF (MDG-F)",MID(Proc[[#This Row],[Obj]],13,10),"")</f>
        <v/>
      </c>
      <c r="I7681" s="152"/>
      <c r="J7681" s="150" t="b">
        <f>Proc[[#This Row],[Requested]]=Proc[[#This Row],[CurrentParent]]</f>
        <v>1</v>
      </c>
      <c r="K7681" s="153" t="str">
        <f>IF(Proc[[#This Row],[Author]]="Marcela Urrego",VLOOKUP(LEFT(Proc[[#This Row],[Requested]],1),Table3[#All],2,0),VLOOKUP(Proc[[#This Row],[Author]],Table4[],2,0))</f>
        <v>HC</v>
      </c>
      <c r="L7681" s="150" t="s">
        <v>7174</v>
      </c>
      <c r="M7681" s="140">
        <v>46077</v>
      </c>
      <c r="N7681" s="140"/>
      <c r="O7681" s="140"/>
      <c r="P7681" s="140" t="str">
        <f ca="1">IF(Proc[[#This Row],[DaysAgeing]]&gt;5,"yep","on track")</f>
        <v>yep</v>
      </c>
      <c r="Q7681" s="2">
        <f ca="1">IF(Proc[[#This Row],[DateClosed]]="",ABS(NETWORKDAYS(Proc[[#This Row],[DateOpened]],TODAY()))-1,ABS(NETWORKDAYS(Proc[[#This Row],[DateOpened]],Proc[[#This Row],[DateClosed]]))-1)</f>
        <v>28</v>
      </c>
      <c r="R7681" s="140" t="s">
        <v>1005</v>
      </c>
      <c r="S7681" s="150"/>
      <c r="T7681" s="153">
        <v>7680</v>
      </c>
    </row>
    <row r="7682" spans="1:20" hidden="1">
      <c r="A7682" s="151" t="s">
        <v>7337</v>
      </c>
      <c r="B7682" s="153" t="str">
        <f>IFERROR(VLOOKUP(Proc[[#This Row],[App]],Table2[],3,0),"open")</f>
        <v>ok</v>
      </c>
      <c r="C7682" s="151" t="s">
        <v>369</v>
      </c>
      <c r="D7682" s="152" t="s">
        <v>7346</v>
      </c>
      <c r="E7682" s="152" t="s">
        <v>1767</v>
      </c>
      <c r="F7682" s="153" t="s">
        <v>1767</v>
      </c>
      <c r="G7682" s="151" t="s">
        <v>400</v>
      </c>
      <c r="H7682" s="150" t="str">
        <f>IF(Proc[[#This Row],[type]]="LFF (MDG-F)",MID(Proc[[#This Row],[Obj]],13,10),"")</f>
        <v/>
      </c>
      <c r="I7682" s="152"/>
      <c r="J7682" s="150" t="b">
        <f>Proc[[#This Row],[Requested]]=Proc[[#This Row],[CurrentParent]]</f>
        <v>1</v>
      </c>
      <c r="K7682" s="153" t="str">
        <f>IF(Proc[[#This Row],[Author]]="Marcela Urrego",VLOOKUP(LEFT(Proc[[#This Row],[Requested]],1),Table3[#All],2,0),VLOOKUP(Proc[[#This Row],[Author]],Table4[],2,0))</f>
        <v>HC</v>
      </c>
      <c r="L7682" s="150" t="s">
        <v>7174</v>
      </c>
      <c r="M7682" s="140">
        <v>46077</v>
      </c>
      <c r="N7682" s="140"/>
      <c r="O7682" s="140"/>
      <c r="P7682" s="140" t="str">
        <f ca="1">IF(Proc[[#This Row],[DaysAgeing]]&gt;5,"yep","on track")</f>
        <v>yep</v>
      </c>
      <c r="Q7682" s="2">
        <f ca="1">IF(Proc[[#This Row],[DateClosed]]="",ABS(NETWORKDAYS(Proc[[#This Row],[DateOpened]],TODAY()))-1,ABS(NETWORKDAYS(Proc[[#This Row],[DateOpened]],Proc[[#This Row],[DateClosed]]))-1)</f>
        <v>28</v>
      </c>
      <c r="R7682" s="140" t="s">
        <v>1005</v>
      </c>
      <c r="S7682" s="150"/>
      <c r="T7682" s="153">
        <v>7681</v>
      </c>
    </row>
    <row r="7683" spans="1:20" hidden="1">
      <c r="A7683" s="151" t="s">
        <v>7337</v>
      </c>
      <c r="B7683" s="153" t="str">
        <f>IFERROR(VLOOKUP(Proc[[#This Row],[App]],Table2[],3,0),"open")</f>
        <v>ok</v>
      </c>
      <c r="C7683" s="151" t="s">
        <v>369</v>
      </c>
      <c r="D7683" s="152" t="s">
        <v>7347</v>
      </c>
      <c r="E7683" s="152" t="s">
        <v>1767</v>
      </c>
      <c r="F7683" s="153" t="s">
        <v>1767</v>
      </c>
      <c r="G7683" s="151" t="s">
        <v>400</v>
      </c>
      <c r="H7683" s="150" t="str">
        <f>IF(Proc[[#This Row],[type]]="LFF (MDG-F)",MID(Proc[[#This Row],[Obj]],13,10),"")</f>
        <v/>
      </c>
      <c r="I7683" s="152"/>
      <c r="J7683" s="150" t="b">
        <f>Proc[[#This Row],[Requested]]=Proc[[#This Row],[CurrentParent]]</f>
        <v>1</v>
      </c>
      <c r="K7683" s="153" t="str">
        <f>IF(Proc[[#This Row],[Author]]="Marcela Urrego",VLOOKUP(LEFT(Proc[[#This Row],[Requested]],1),Table3[#All],2,0),VLOOKUP(Proc[[#This Row],[Author]],Table4[],2,0))</f>
        <v>HC</v>
      </c>
      <c r="L7683" s="150" t="s">
        <v>7174</v>
      </c>
      <c r="M7683" s="140">
        <v>46077</v>
      </c>
      <c r="N7683" s="140"/>
      <c r="O7683" s="140"/>
      <c r="P7683" s="140" t="str">
        <f ca="1">IF(Proc[[#This Row],[DaysAgeing]]&gt;5,"yep","on track")</f>
        <v>yep</v>
      </c>
      <c r="Q7683" s="2">
        <f ca="1">IF(Proc[[#This Row],[DateClosed]]="",ABS(NETWORKDAYS(Proc[[#This Row],[DateOpened]],TODAY()))-1,ABS(NETWORKDAYS(Proc[[#This Row],[DateOpened]],Proc[[#This Row],[DateClosed]]))-1)</f>
        <v>28</v>
      </c>
      <c r="R7683" s="140" t="s">
        <v>1005</v>
      </c>
      <c r="S7683" s="150"/>
      <c r="T7683" s="153">
        <v>7682</v>
      </c>
    </row>
    <row r="7684" spans="1:20" hidden="1">
      <c r="A7684" s="151" t="s">
        <v>7337</v>
      </c>
      <c r="B7684" s="153" t="str">
        <f>IFERROR(VLOOKUP(Proc[[#This Row],[App]],Table2[],3,0),"open")</f>
        <v>ok</v>
      </c>
      <c r="C7684" s="151" t="s">
        <v>369</v>
      </c>
      <c r="D7684" s="152" t="s">
        <v>7348</v>
      </c>
      <c r="E7684" s="152" t="s">
        <v>1767</v>
      </c>
      <c r="F7684" s="153" t="s">
        <v>1767</v>
      </c>
      <c r="G7684" s="151" t="s">
        <v>400</v>
      </c>
      <c r="H7684" s="150" t="str">
        <f>IF(Proc[[#This Row],[type]]="LFF (MDG-F)",MID(Proc[[#This Row],[Obj]],13,10),"")</f>
        <v/>
      </c>
      <c r="I7684" s="152"/>
      <c r="J7684" s="150" t="b">
        <f>Proc[[#This Row],[Requested]]=Proc[[#This Row],[CurrentParent]]</f>
        <v>1</v>
      </c>
      <c r="K7684" s="153" t="str">
        <f>IF(Proc[[#This Row],[Author]]="Marcela Urrego",VLOOKUP(LEFT(Proc[[#This Row],[Requested]],1),Table3[#All],2,0),VLOOKUP(Proc[[#This Row],[Author]],Table4[],2,0))</f>
        <v>HC</v>
      </c>
      <c r="L7684" s="153" t="s">
        <v>7174</v>
      </c>
      <c r="M7684" s="140">
        <v>46077</v>
      </c>
      <c r="N7684" s="140"/>
      <c r="O7684" s="140"/>
      <c r="P7684" s="140" t="str">
        <f ca="1">IF(Proc[[#This Row],[DaysAgeing]]&gt;5,"yep","on track")</f>
        <v>yep</v>
      </c>
      <c r="Q7684" s="2">
        <f ca="1">IF(Proc[[#This Row],[DateClosed]]="",ABS(NETWORKDAYS(Proc[[#This Row],[DateOpened]],TODAY()))-1,ABS(NETWORKDAYS(Proc[[#This Row],[DateOpened]],Proc[[#This Row],[DateClosed]]))-1)</f>
        <v>28</v>
      </c>
      <c r="R7684" s="140" t="s">
        <v>1005</v>
      </c>
      <c r="S7684" s="150"/>
      <c r="T7684" s="153">
        <v>7683</v>
      </c>
    </row>
    <row r="7685" spans="1:20" hidden="1">
      <c r="A7685" s="151" t="s">
        <v>7337</v>
      </c>
      <c r="B7685" s="153" t="str">
        <f>IFERROR(VLOOKUP(Proc[[#This Row],[App]],Table2[],3,0),"open")</f>
        <v>ok</v>
      </c>
      <c r="C7685" s="151" t="s">
        <v>369</v>
      </c>
      <c r="D7685" s="152" t="s">
        <v>7349</v>
      </c>
      <c r="E7685" s="152" t="s">
        <v>1767</v>
      </c>
      <c r="F7685" s="153" t="s">
        <v>1767</v>
      </c>
      <c r="G7685" s="151" t="s">
        <v>400</v>
      </c>
      <c r="H7685" s="150" t="str">
        <f>IF(Proc[[#This Row],[type]]="LFF (MDG-F)",MID(Proc[[#This Row],[Obj]],13,10),"")</f>
        <v/>
      </c>
      <c r="I7685" s="152"/>
      <c r="J7685" s="150" t="b">
        <f>Proc[[#This Row],[Requested]]=Proc[[#This Row],[CurrentParent]]</f>
        <v>1</v>
      </c>
      <c r="K7685" s="153" t="str">
        <f>IF(Proc[[#This Row],[Author]]="Marcela Urrego",VLOOKUP(LEFT(Proc[[#This Row],[Requested]],1),Table3[#All],2,0),VLOOKUP(Proc[[#This Row],[Author]],Table4[],2,0))</f>
        <v>HC</v>
      </c>
      <c r="L7685" s="150" t="s">
        <v>7174</v>
      </c>
      <c r="M7685" s="140">
        <v>46077</v>
      </c>
      <c r="N7685" s="140"/>
      <c r="O7685" s="140"/>
      <c r="P7685" s="140" t="str">
        <f ca="1">IF(Proc[[#This Row],[DaysAgeing]]&gt;5,"yep","on track")</f>
        <v>yep</v>
      </c>
      <c r="Q7685" s="2">
        <f ca="1">IF(Proc[[#This Row],[DateClosed]]="",ABS(NETWORKDAYS(Proc[[#This Row],[DateOpened]],TODAY()))-1,ABS(NETWORKDAYS(Proc[[#This Row],[DateOpened]],Proc[[#This Row],[DateClosed]]))-1)</f>
        <v>28</v>
      </c>
      <c r="R7685" s="140" t="s">
        <v>1005</v>
      </c>
      <c r="S7685" s="150"/>
      <c r="T7685" s="153">
        <v>7684</v>
      </c>
    </row>
    <row r="7686" spans="1:20" hidden="1">
      <c r="A7686" s="151" t="s">
        <v>7337</v>
      </c>
      <c r="B7686" s="153" t="str">
        <f>IFERROR(VLOOKUP(Proc[[#This Row],[App]],Table2[],3,0),"open")</f>
        <v>ok</v>
      </c>
      <c r="C7686" s="151" t="s">
        <v>369</v>
      </c>
      <c r="D7686" s="152" t="s">
        <v>7350</v>
      </c>
      <c r="E7686" s="152" t="s">
        <v>1767</v>
      </c>
      <c r="F7686" s="153" t="s">
        <v>1767</v>
      </c>
      <c r="G7686" s="151" t="s">
        <v>400</v>
      </c>
      <c r="H7686" s="150" t="str">
        <f>IF(Proc[[#This Row],[type]]="LFF (MDG-F)",MID(Proc[[#This Row],[Obj]],13,10),"")</f>
        <v/>
      </c>
      <c r="I7686" s="152"/>
      <c r="J7686" s="150" t="b">
        <f>Proc[[#This Row],[Requested]]=Proc[[#This Row],[CurrentParent]]</f>
        <v>1</v>
      </c>
      <c r="K7686" s="153" t="str">
        <f>IF(Proc[[#This Row],[Author]]="Marcela Urrego",VLOOKUP(LEFT(Proc[[#This Row],[Requested]],1),Table3[#All],2,0),VLOOKUP(Proc[[#This Row],[Author]],Table4[],2,0))</f>
        <v>HC</v>
      </c>
      <c r="L7686" s="153" t="s">
        <v>7174</v>
      </c>
      <c r="M7686" s="140">
        <v>46077</v>
      </c>
      <c r="N7686" s="140"/>
      <c r="O7686" s="140"/>
      <c r="P7686" s="140" t="str">
        <f ca="1">IF(Proc[[#This Row],[DaysAgeing]]&gt;5,"yep","on track")</f>
        <v>yep</v>
      </c>
      <c r="Q7686" s="2">
        <f ca="1">IF(Proc[[#This Row],[DateClosed]]="",ABS(NETWORKDAYS(Proc[[#This Row],[DateOpened]],TODAY()))-1,ABS(NETWORKDAYS(Proc[[#This Row],[DateOpened]],Proc[[#This Row],[DateClosed]]))-1)</f>
        <v>28</v>
      </c>
      <c r="R7686" s="140" t="s">
        <v>1005</v>
      </c>
      <c r="S7686" s="150"/>
      <c r="T7686" s="153">
        <v>7685</v>
      </c>
    </row>
    <row r="7687" spans="1:20" hidden="1">
      <c r="A7687" s="151" t="s">
        <v>7337</v>
      </c>
      <c r="B7687" s="153" t="str">
        <f>IFERROR(VLOOKUP(Proc[[#This Row],[App]],Table2[],3,0),"open")</f>
        <v>ok</v>
      </c>
      <c r="C7687" s="151" t="s">
        <v>369</v>
      </c>
      <c r="D7687" s="152" t="s">
        <v>7351</v>
      </c>
      <c r="E7687" s="152" t="s">
        <v>1767</v>
      </c>
      <c r="F7687" s="150" t="s">
        <v>1767</v>
      </c>
      <c r="G7687" s="151" t="s">
        <v>400</v>
      </c>
      <c r="H7687" s="150" t="str">
        <f>IF(Proc[[#This Row],[type]]="LFF (MDG-F)",MID(Proc[[#This Row],[Obj]],13,10),"")</f>
        <v/>
      </c>
      <c r="I7687" s="152"/>
      <c r="J7687" s="150" t="b">
        <f>Proc[[#This Row],[Requested]]=Proc[[#This Row],[CurrentParent]]</f>
        <v>1</v>
      </c>
      <c r="K7687" s="153" t="str">
        <f>IF(Proc[[#This Row],[Author]]="Marcela Urrego",VLOOKUP(LEFT(Proc[[#This Row],[Requested]],1),Table3[#All],2,0),VLOOKUP(Proc[[#This Row],[Author]],Table4[],2,0))</f>
        <v>HC</v>
      </c>
      <c r="L7687" s="150" t="s">
        <v>7174</v>
      </c>
      <c r="M7687" s="140">
        <v>46077</v>
      </c>
      <c r="N7687" s="140"/>
      <c r="O7687" s="140"/>
      <c r="P7687" s="140" t="str">
        <f ca="1">IF(Proc[[#This Row],[DaysAgeing]]&gt;5,"yep","on track")</f>
        <v>yep</v>
      </c>
      <c r="Q7687" s="2">
        <f ca="1">IF(Proc[[#This Row],[DateClosed]]="",ABS(NETWORKDAYS(Proc[[#This Row],[DateOpened]],TODAY()))-1,ABS(NETWORKDAYS(Proc[[#This Row],[DateOpened]],Proc[[#This Row],[DateClosed]]))-1)</f>
        <v>28</v>
      </c>
      <c r="R7687" s="140" t="s">
        <v>1005</v>
      </c>
      <c r="S7687" s="150"/>
      <c r="T7687" s="153">
        <v>7686</v>
      </c>
    </row>
    <row r="7688" spans="1:20" hidden="1">
      <c r="A7688" s="151" t="s">
        <v>7337</v>
      </c>
      <c r="B7688" s="153" t="str">
        <f>IFERROR(VLOOKUP(Proc[[#This Row],[App]],Table2[],3,0),"open")</f>
        <v>ok</v>
      </c>
      <c r="C7688" s="151" t="s">
        <v>369</v>
      </c>
      <c r="D7688" s="152" t="s">
        <v>7352</v>
      </c>
      <c r="E7688" s="152" t="s">
        <v>1767</v>
      </c>
      <c r="F7688" s="153" t="s">
        <v>1767</v>
      </c>
      <c r="G7688" s="151" t="s">
        <v>400</v>
      </c>
      <c r="H7688" s="150" t="str">
        <f>IF(Proc[[#This Row],[type]]="LFF (MDG-F)",MID(Proc[[#This Row],[Obj]],13,10),"")</f>
        <v/>
      </c>
      <c r="I7688" s="152"/>
      <c r="J7688" s="150" t="b">
        <f>Proc[[#This Row],[Requested]]=Proc[[#This Row],[CurrentParent]]</f>
        <v>1</v>
      </c>
      <c r="K7688" s="153" t="str">
        <f>IF(Proc[[#This Row],[Author]]="Marcela Urrego",VLOOKUP(LEFT(Proc[[#This Row],[Requested]],1),Table3[#All],2,0),VLOOKUP(Proc[[#This Row],[Author]],Table4[],2,0))</f>
        <v>HC</v>
      </c>
      <c r="L7688" s="150" t="s">
        <v>7174</v>
      </c>
      <c r="M7688" s="140">
        <v>46077</v>
      </c>
      <c r="N7688" s="140"/>
      <c r="O7688" s="140"/>
      <c r="P7688" s="140" t="str">
        <f ca="1">IF(Proc[[#This Row],[DaysAgeing]]&gt;5,"yep","on track")</f>
        <v>yep</v>
      </c>
      <c r="Q7688" s="2">
        <f ca="1">IF(Proc[[#This Row],[DateClosed]]="",ABS(NETWORKDAYS(Proc[[#This Row],[DateOpened]],TODAY()))-1,ABS(NETWORKDAYS(Proc[[#This Row],[DateOpened]],Proc[[#This Row],[DateClosed]]))-1)</f>
        <v>28</v>
      </c>
      <c r="R7688" s="140" t="s">
        <v>1005</v>
      </c>
      <c r="S7688" s="150"/>
      <c r="T7688" s="153">
        <v>7687</v>
      </c>
    </row>
    <row r="7689" spans="1:20" hidden="1">
      <c r="A7689" s="151" t="s">
        <v>7337</v>
      </c>
      <c r="B7689" s="153" t="str">
        <f>IFERROR(VLOOKUP(Proc[[#This Row],[App]],Table2[],3,0),"open")</f>
        <v>ok</v>
      </c>
      <c r="C7689" s="151" t="s">
        <v>369</v>
      </c>
      <c r="D7689" s="152" t="s">
        <v>7353</v>
      </c>
      <c r="E7689" s="152" t="s">
        <v>1767</v>
      </c>
      <c r="F7689" s="153" t="s">
        <v>1767</v>
      </c>
      <c r="G7689" s="151" t="s">
        <v>400</v>
      </c>
      <c r="H7689" s="150" t="str">
        <f>IF(Proc[[#This Row],[type]]="LFF (MDG-F)",MID(Proc[[#This Row],[Obj]],13,10),"")</f>
        <v/>
      </c>
      <c r="I7689" s="152"/>
      <c r="J7689" s="150" t="b">
        <f>Proc[[#This Row],[Requested]]=Proc[[#This Row],[CurrentParent]]</f>
        <v>1</v>
      </c>
      <c r="K7689" s="153" t="str">
        <f>IF(Proc[[#This Row],[Author]]="Marcela Urrego",VLOOKUP(LEFT(Proc[[#This Row],[Requested]],1),Table3[#All],2,0),VLOOKUP(Proc[[#This Row],[Author]],Table4[],2,0))</f>
        <v>HC</v>
      </c>
      <c r="L7689" s="150" t="s">
        <v>7174</v>
      </c>
      <c r="M7689" s="140">
        <v>46077</v>
      </c>
      <c r="N7689" s="140"/>
      <c r="O7689" s="140"/>
      <c r="P7689" s="140" t="str">
        <f ca="1">IF(Proc[[#This Row],[DaysAgeing]]&gt;5,"yep","on track")</f>
        <v>yep</v>
      </c>
      <c r="Q7689" s="2">
        <f ca="1">IF(Proc[[#This Row],[DateClosed]]="",ABS(NETWORKDAYS(Proc[[#This Row],[DateOpened]],TODAY()))-1,ABS(NETWORKDAYS(Proc[[#This Row],[DateOpened]],Proc[[#This Row],[DateClosed]]))-1)</f>
        <v>28</v>
      </c>
      <c r="R7689" s="140" t="s">
        <v>1005</v>
      </c>
      <c r="S7689" s="150"/>
      <c r="T7689" s="153">
        <v>7688</v>
      </c>
    </row>
    <row r="7690" spans="1:20" hidden="1">
      <c r="A7690" s="151" t="s">
        <v>7337</v>
      </c>
      <c r="B7690" s="153" t="str">
        <f>IFERROR(VLOOKUP(Proc[[#This Row],[App]],Table2[],3,0),"open")</f>
        <v>ok</v>
      </c>
      <c r="C7690" s="151" t="s">
        <v>369</v>
      </c>
      <c r="D7690" s="152" t="s">
        <v>7354</v>
      </c>
      <c r="E7690" s="152" t="s">
        <v>1767</v>
      </c>
      <c r="F7690" s="153" t="s">
        <v>1767</v>
      </c>
      <c r="G7690" s="151" t="s">
        <v>400</v>
      </c>
      <c r="H7690" s="150" t="str">
        <f>IF(Proc[[#This Row],[type]]="LFF (MDG-F)",MID(Proc[[#This Row],[Obj]],13,10),"")</f>
        <v/>
      </c>
      <c r="I7690" s="152"/>
      <c r="J7690" s="150" t="b">
        <f>Proc[[#This Row],[Requested]]=Proc[[#This Row],[CurrentParent]]</f>
        <v>1</v>
      </c>
      <c r="K7690" s="153" t="str">
        <f>IF(Proc[[#This Row],[Author]]="Marcela Urrego",VLOOKUP(LEFT(Proc[[#This Row],[Requested]],1),Table3[#All],2,0),VLOOKUP(Proc[[#This Row],[Author]],Table4[],2,0))</f>
        <v>HC</v>
      </c>
      <c r="L7690" s="150" t="s">
        <v>7174</v>
      </c>
      <c r="M7690" s="140">
        <v>46077</v>
      </c>
      <c r="N7690" s="140"/>
      <c r="O7690" s="140"/>
      <c r="P7690" s="140" t="str">
        <f ca="1">IF(Proc[[#This Row],[DaysAgeing]]&gt;5,"yep","on track")</f>
        <v>yep</v>
      </c>
      <c r="Q7690" s="2">
        <f ca="1">IF(Proc[[#This Row],[DateClosed]]="",ABS(NETWORKDAYS(Proc[[#This Row],[DateOpened]],TODAY()))-1,ABS(NETWORKDAYS(Proc[[#This Row],[DateOpened]],Proc[[#This Row],[DateClosed]]))-1)</f>
        <v>28</v>
      </c>
      <c r="R7690" s="140" t="s">
        <v>1005</v>
      </c>
      <c r="S7690" s="150"/>
      <c r="T7690" s="153">
        <v>7689</v>
      </c>
    </row>
    <row r="7691" spans="1:20" hidden="1">
      <c r="A7691" s="151" t="s">
        <v>7337</v>
      </c>
      <c r="B7691" s="153" t="str">
        <f>IFERROR(VLOOKUP(Proc[[#This Row],[App]],Table2[],3,0),"open")</f>
        <v>ok</v>
      </c>
      <c r="C7691" s="151" t="s">
        <v>369</v>
      </c>
      <c r="D7691" s="152" t="s">
        <v>7355</v>
      </c>
      <c r="E7691" s="152" t="s">
        <v>1767</v>
      </c>
      <c r="F7691" s="153" t="s">
        <v>1767</v>
      </c>
      <c r="G7691" s="151" t="s">
        <v>400</v>
      </c>
      <c r="H7691" s="150" t="str">
        <f>IF(Proc[[#This Row],[type]]="LFF (MDG-F)",MID(Proc[[#This Row],[Obj]],13,10),"")</f>
        <v/>
      </c>
      <c r="I7691" s="152"/>
      <c r="J7691" s="150" t="b">
        <f>Proc[[#This Row],[Requested]]=Proc[[#This Row],[CurrentParent]]</f>
        <v>1</v>
      </c>
      <c r="K7691" s="153" t="str">
        <f>IF(Proc[[#This Row],[Author]]="Marcela Urrego",VLOOKUP(LEFT(Proc[[#This Row],[Requested]],1),Table3[#All],2,0),VLOOKUP(Proc[[#This Row],[Author]],Table4[],2,0))</f>
        <v>HC</v>
      </c>
      <c r="L7691" s="150" t="s">
        <v>7174</v>
      </c>
      <c r="M7691" s="140">
        <v>46077</v>
      </c>
      <c r="N7691" s="140"/>
      <c r="O7691" s="140"/>
      <c r="P7691" s="140" t="str">
        <f ca="1">IF(Proc[[#This Row],[DaysAgeing]]&gt;5,"yep","on track")</f>
        <v>yep</v>
      </c>
      <c r="Q7691" s="2">
        <f ca="1">IF(Proc[[#This Row],[DateClosed]]="",ABS(NETWORKDAYS(Proc[[#This Row],[DateOpened]],TODAY()))-1,ABS(NETWORKDAYS(Proc[[#This Row],[DateOpened]],Proc[[#This Row],[DateClosed]]))-1)</f>
        <v>28</v>
      </c>
      <c r="R7691" s="140" t="s">
        <v>1005</v>
      </c>
      <c r="S7691" s="150"/>
      <c r="T7691" s="153">
        <v>7690</v>
      </c>
    </row>
    <row r="7692" spans="1:20" hidden="1">
      <c r="A7692" s="151" t="s">
        <v>7337</v>
      </c>
      <c r="B7692" s="153" t="str">
        <f>IFERROR(VLOOKUP(Proc[[#This Row],[App]],Table2[],3,0),"open")</f>
        <v>ok</v>
      </c>
      <c r="C7692" s="151" t="s">
        <v>369</v>
      </c>
      <c r="D7692" s="152" t="s">
        <v>7356</v>
      </c>
      <c r="E7692" s="152" t="s">
        <v>1767</v>
      </c>
      <c r="F7692" s="153" t="s">
        <v>1767</v>
      </c>
      <c r="G7692" s="151" t="s">
        <v>400</v>
      </c>
      <c r="H7692" s="150" t="str">
        <f>IF(Proc[[#This Row],[type]]="LFF (MDG-F)",MID(Proc[[#This Row],[Obj]],13,10),"")</f>
        <v/>
      </c>
      <c r="I7692" s="152"/>
      <c r="J7692" s="150" t="b">
        <f>Proc[[#This Row],[Requested]]=Proc[[#This Row],[CurrentParent]]</f>
        <v>1</v>
      </c>
      <c r="K7692" s="153" t="str">
        <f>IF(Proc[[#This Row],[Author]]="Marcela Urrego",VLOOKUP(LEFT(Proc[[#This Row],[Requested]],1),Table3[#All],2,0),VLOOKUP(Proc[[#This Row],[Author]],Table4[],2,0))</f>
        <v>HC</v>
      </c>
      <c r="L7692" s="150" t="s">
        <v>7174</v>
      </c>
      <c r="M7692" s="140">
        <v>46077</v>
      </c>
      <c r="N7692" s="140"/>
      <c r="O7692" s="140"/>
      <c r="P7692" s="140" t="str">
        <f ca="1">IF(Proc[[#This Row],[DaysAgeing]]&gt;5,"yep","on track")</f>
        <v>yep</v>
      </c>
      <c r="Q7692" s="2">
        <f ca="1">IF(Proc[[#This Row],[DateClosed]]="",ABS(NETWORKDAYS(Proc[[#This Row],[DateOpened]],TODAY()))-1,ABS(NETWORKDAYS(Proc[[#This Row],[DateOpened]],Proc[[#This Row],[DateClosed]]))-1)</f>
        <v>28</v>
      </c>
      <c r="R7692" s="140" t="s">
        <v>1005</v>
      </c>
      <c r="S7692" s="150"/>
      <c r="T7692" s="153">
        <v>7691</v>
      </c>
    </row>
    <row r="7693" spans="1:20" hidden="1">
      <c r="A7693" s="151" t="s">
        <v>7337</v>
      </c>
      <c r="B7693" s="153" t="str">
        <f>IFERROR(VLOOKUP(Proc[[#This Row],[App]],Table2[],3,0),"open")</f>
        <v>ok</v>
      </c>
      <c r="C7693" s="151" t="s">
        <v>369</v>
      </c>
      <c r="D7693" s="152" t="s">
        <v>7357</v>
      </c>
      <c r="E7693" s="152" t="s">
        <v>1767</v>
      </c>
      <c r="F7693" s="153" t="s">
        <v>1767</v>
      </c>
      <c r="G7693" s="151" t="s">
        <v>400</v>
      </c>
      <c r="H7693" s="150" t="str">
        <f>IF(Proc[[#This Row],[type]]="LFF (MDG-F)",MID(Proc[[#This Row],[Obj]],13,10),"")</f>
        <v/>
      </c>
      <c r="I7693" s="152"/>
      <c r="J7693" s="150" t="b">
        <f>Proc[[#This Row],[Requested]]=Proc[[#This Row],[CurrentParent]]</f>
        <v>1</v>
      </c>
      <c r="K7693" s="153" t="str">
        <f>IF(Proc[[#This Row],[Author]]="Marcela Urrego",VLOOKUP(LEFT(Proc[[#This Row],[Requested]],1),Table3[#All],2,0),VLOOKUP(Proc[[#This Row],[Author]],Table4[],2,0))</f>
        <v>HC</v>
      </c>
      <c r="L7693" s="150" t="s">
        <v>7174</v>
      </c>
      <c r="M7693" s="140">
        <v>46077</v>
      </c>
      <c r="N7693" s="140"/>
      <c r="O7693" s="140"/>
      <c r="P7693" s="140" t="str">
        <f ca="1">IF(Proc[[#This Row],[DaysAgeing]]&gt;5,"yep","on track")</f>
        <v>yep</v>
      </c>
      <c r="Q7693" s="2">
        <f ca="1">IF(Proc[[#This Row],[DateClosed]]="",ABS(NETWORKDAYS(Proc[[#This Row],[DateOpened]],TODAY()))-1,ABS(NETWORKDAYS(Proc[[#This Row],[DateOpened]],Proc[[#This Row],[DateClosed]]))-1)</f>
        <v>28</v>
      </c>
      <c r="R7693" s="140" t="s">
        <v>1005</v>
      </c>
      <c r="S7693" s="150"/>
      <c r="T7693" s="153">
        <v>7692</v>
      </c>
    </row>
    <row r="7694" spans="1:20" hidden="1">
      <c r="A7694" s="151" t="s">
        <v>7337</v>
      </c>
      <c r="B7694" s="153" t="str">
        <f>IFERROR(VLOOKUP(Proc[[#This Row],[App]],Table2[],3,0),"open")</f>
        <v>ok</v>
      </c>
      <c r="C7694" s="151" t="s">
        <v>369</v>
      </c>
      <c r="D7694" s="152" t="s">
        <v>7358</v>
      </c>
      <c r="E7694" s="152" t="s">
        <v>1767</v>
      </c>
      <c r="F7694" s="153" t="s">
        <v>1767</v>
      </c>
      <c r="G7694" s="151" t="s">
        <v>400</v>
      </c>
      <c r="H7694" s="150" t="str">
        <f>IF(Proc[[#This Row],[type]]="LFF (MDG-F)",MID(Proc[[#This Row],[Obj]],13,10),"")</f>
        <v/>
      </c>
      <c r="I7694" s="152"/>
      <c r="J7694" s="150" t="b">
        <f>Proc[[#This Row],[Requested]]=Proc[[#This Row],[CurrentParent]]</f>
        <v>1</v>
      </c>
      <c r="K7694" s="153" t="str">
        <f>IF(Proc[[#This Row],[Author]]="Marcela Urrego",VLOOKUP(LEFT(Proc[[#This Row],[Requested]],1),Table3[#All],2,0),VLOOKUP(Proc[[#This Row],[Author]],Table4[],2,0))</f>
        <v>HC</v>
      </c>
      <c r="L7694" s="150" t="s">
        <v>7174</v>
      </c>
      <c r="M7694" s="140">
        <v>46077</v>
      </c>
      <c r="N7694" s="140"/>
      <c r="O7694" s="140"/>
      <c r="P7694" s="140" t="str">
        <f ca="1">IF(Proc[[#This Row],[DaysAgeing]]&gt;5,"yep","on track")</f>
        <v>yep</v>
      </c>
      <c r="Q7694" s="2">
        <f ca="1">IF(Proc[[#This Row],[DateClosed]]="",ABS(NETWORKDAYS(Proc[[#This Row],[DateOpened]],TODAY()))-1,ABS(NETWORKDAYS(Proc[[#This Row],[DateOpened]],Proc[[#This Row],[DateClosed]]))-1)</f>
        <v>28</v>
      </c>
      <c r="R7694" s="140" t="s">
        <v>1005</v>
      </c>
      <c r="S7694" s="150"/>
      <c r="T7694" s="153">
        <v>7693</v>
      </c>
    </row>
    <row r="7695" spans="1:20" hidden="1">
      <c r="A7695" s="151" t="s">
        <v>7337</v>
      </c>
      <c r="B7695" s="153" t="str">
        <f>IFERROR(VLOOKUP(Proc[[#This Row],[App]],Table2[],3,0),"open")</f>
        <v>ok</v>
      </c>
      <c r="C7695" s="151" t="s">
        <v>369</v>
      </c>
      <c r="D7695" s="152" t="s">
        <v>7359</v>
      </c>
      <c r="E7695" s="152" t="s">
        <v>1767</v>
      </c>
      <c r="F7695" s="153" t="s">
        <v>1767</v>
      </c>
      <c r="G7695" s="151" t="s">
        <v>400</v>
      </c>
      <c r="H7695" s="150" t="str">
        <f>IF(Proc[[#This Row],[type]]="LFF (MDG-F)",MID(Proc[[#This Row],[Obj]],13,10),"")</f>
        <v/>
      </c>
      <c r="I7695" s="152"/>
      <c r="J7695" s="150" t="b">
        <f>Proc[[#This Row],[Requested]]=Proc[[#This Row],[CurrentParent]]</f>
        <v>1</v>
      </c>
      <c r="K7695" s="153" t="str">
        <f>IF(Proc[[#This Row],[Author]]="Marcela Urrego",VLOOKUP(LEFT(Proc[[#This Row],[Requested]],1),Table3[#All],2,0),VLOOKUP(Proc[[#This Row],[Author]],Table4[],2,0))</f>
        <v>HC</v>
      </c>
      <c r="L7695" s="150" t="s">
        <v>7174</v>
      </c>
      <c r="M7695" s="140">
        <v>46077</v>
      </c>
      <c r="N7695" s="140"/>
      <c r="O7695" s="140"/>
      <c r="P7695" s="140" t="str">
        <f ca="1">IF(Proc[[#This Row],[DaysAgeing]]&gt;5,"yep","on track")</f>
        <v>yep</v>
      </c>
      <c r="Q7695" s="2">
        <f ca="1">IF(Proc[[#This Row],[DateClosed]]="",ABS(NETWORKDAYS(Proc[[#This Row],[DateOpened]],TODAY()))-1,ABS(NETWORKDAYS(Proc[[#This Row],[DateOpened]],Proc[[#This Row],[DateClosed]]))-1)</f>
        <v>28</v>
      </c>
      <c r="R7695" s="140" t="s">
        <v>1005</v>
      </c>
      <c r="S7695" s="150"/>
      <c r="T7695" s="153">
        <v>7694</v>
      </c>
    </row>
    <row r="7696" spans="1:20" hidden="1">
      <c r="A7696" s="151" t="s">
        <v>7337</v>
      </c>
      <c r="B7696" s="153" t="str">
        <f>IFERROR(VLOOKUP(Proc[[#This Row],[App]],Table2[],3,0),"open")</f>
        <v>ok</v>
      </c>
      <c r="C7696" s="151" t="s">
        <v>369</v>
      </c>
      <c r="D7696" s="152" t="s">
        <v>7360</v>
      </c>
      <c r="E7696" s="152" t="s">
        <v>1767</v>
      </c>
      <c r="F7696" s="153" t="s">
        <v>1767</v>
      </c>
      <c r="G7696" s="151" t="s">
        <v>400</v>
      </c>
      <c r="H7696" s="150" t="str">
        <f>IF(Proc[[#This Row],[type]]="LFF (MDG-F)",MID(Proc[[#This Row],[Obj]],13,10),"")</f>
        <v/>
      </c>
      <c r="I7696" s="152"/>
      <c r="J7696" s="150" t="b">
        <f>Proc[[#This Row],[Requested]]=Proc[[#This Row],[CurrentParent]]</f>
        <v>1</v>
      </c>
      <c r="K7696" s="153" t="str">
        <f>IF(Proc[[#This Row],[Author]]="Marcela Urrego",VLOOKUP(LEFT(Proc[[#This Row],[Requested]],1),Table3[#All],2,0),VLOOKUP(Proc[[#This Row],[Author]],Table4[],2,0))</f>
        <v>HC</v>
      </c>
      <c r="L7696" s="150" t="s">
        <v>7174</v>
      </c>
      <c r="M7696" s="140">
        <v>46077</v>
      </c>
      <c r="N7696" s="140"/>
      <c r="O7696" s="140"/>
      <c r="P7696" s="140" t="str">
        <f ca="1">IF(Proc[[#This Row],[DaysAgeing]]&gt;5,"yep","on track")</f>
        <v>yep</v>
      </c>
      <c r="Q7696" s="2">
        <f ca="1">IF(Proc[[#This Row],[DateClosed]]="",ABS(NETWORKDAYS(Proc[[#This Row],[DateOpened]],TODAY()))-1,ABS(NETWORKDAYS(Proc[[#This Row],[DateOpened]],Proc[[#This Row],[DateClosed]]))-1)</f>
        <v>28</v>
      </c>
      <c r="R7696" s="140" t="s">
        <v>1005</v>
      </c>
      <c r="S7696" s="150"/>
      <c r="T7696" s="153">
        <v>7695</v>
      </c>
    </row>
    <row r="7697" spans="1:20" hidden="1">
      <c r="A7697" s="151" t="s">
        <v>7337</v>
      </c>
      <c r="B7697" s="153" t="str">
        <f>IFERROR(VLOOKUP(Proc[[#This Row],[App]],Table2[],3,0),"open")</f>
        <v>ok</v>
      </c>
      <c r="C7697" s="151" t="s">
        <v>369</v>
      </c>
      <c r="D7697" s="152" t="s">
        <v>7361</v>
      </c>
      <c r="E7697" s="152" t="s">
        <v>1767</v>
      </c>
      <c r="F7697" s="153" t="s">
        <v>1767</v>
      </c>
      <c r="G7697" s="151" t="s">
        <v>400</v>
      </c>
      <c r="H7697" s="150" t="str">
        <f>IF(Proc[[#This Row],[type]]="LFF (MDG-F)",MID(Proc[[#This Row],[Obj]],13,10),"")</f>
        <v/>
      </c>
      <c r="I7697" s="152"/>
      <c r="J7697" s="150" t="b">
        <f>Proc[[#This Row],[Requested]]=Proc[[#This Row],[CurrentParent]]</f>
        <v>1</v>
      </c>
      <c r="K7697" s="153" t="str">
        <f>IF(Proc[[#This Row],[Author]]="Marcela Urrego",VLOOKUP(LEFT(Proc[[#This Row],[Requested]],1),Table3[#All],2,0),VLOOKUP(Proc[[#This Row],[Author]],Table4[],2,0))</f>
        <v>HC</v>
      </c>
      <c r="L7697" s="150" t="s">
        <v>7174</v>
      </c>
      <c r="M7697" s="140">
        <v>46077</v>
      </c>
      <c r="N7697" s="140"/>
      <c r="O7697" s="140"/>
      <c r="P7697" s="140" t="str">
        <f ca="1">IF(Proc[[#This Row],[DaysAgeing]]&gt;5,"yep","on track")</f>
        <v>yep</v>
      </c>
      <c r="Q7697" s="2">
        <f ca="1">IF(Proc[[#This Row],[DateClosed]]="",ABS(NETWORKDAYS(Proc[[#This Row],[DateOpened]],TODAY()))-1,ABS(NETWORKDAYS(Proc[[#This Row],[DateOpened]],Proc[[#This Row],[DateClosed]]))-1)</f>
        <v>28</v>
      </c>
      <c r="R7697" s="140" t="s">
        <v>1005</v>
      </c>
      <c r="S7697" s="150"/>
      <c r="T7697" s="153">
        <v>7696</v>
      </c>
    </row>
    <row r="7698" spans="1:20" hidden="1">
      <c r="A7698" s="151" t="s">
        <v>7337</v>
      </c>
      <c r="B7698" s="153" t="str">
        <f>IFERROR(VLOOKUP(Proc[[#This Row],[App]],Table2[],3,0),"open")</f>
        <v>ok</v>
      </c>
      <c r="C7698" s="151" t="s">
        <v>369</v>
      </c>
      <c r="D7698" s="152" t="s">
        <v>7362</v>
      </c>
      <c r="E7698" s="152" t="s">
        <v>1767</v>
      </c>
      <c r="F7698" s="153" t="s">
        <v>1767</v>
      </c>
      <c r="G7698" s="151" t="s">
        <v>400</v>
      </c>
      <c r="H7698" s="150" t="str">
        <f>IF(Proc[[#This Row],[type]]="LFF (MDG-F)",MID(Proc[[#This Row],[Obj]],13,10),"")</f>
        <v/>
      </c>
      <c r="I7698" s="152"/>
      <c r="J7698" s="150" t="b">
        <f>Proc[[#This Row],[Requested]]=Proc[[#This Row],[CurrentParent]]</f>
        <v>1</v>
      </c>
      <c r="K7698" s="153" t="str">
        <f>IF(Proc[[#This Row],[Author]]="Marcela Urrego",VLOOKUP(LEFT(Proc[[#This Row],[Requested]],1),Table3[#All],2,0),VLOOKUP(Proc[[#This Row],[Author]],Table4[],2,0))</f>
        <v>HC</v>
      </c>
      <c r="L7698" s="150" t="s">
        <v>7174</v>
      </c>
      <c r="M7698" s="140">
        <v>46077</v>
      </c>
      <c r="N7698" s="140"/>
      <c r="O7698" s="140"/>
      <c r="P7698" s="140" t="str">
        <f ca="1">IF(Proc[[#This Row],[DaysAgeing]]&gt;5,"yep","on track")</f>
        <v>yep</v>
      </c>
      <c r="Q7698" s="2">
        <f ca="1">IF(Proc[[#This Row],[DateClosed]]="",ABS(NETWORKDAYS(Proc[[#This Row],[DateOpened]],TODAY()))-1,ABS(NETWORKDAYS(Proc[[#This Row],[DateOpened]],Proc[[#This Row],[DateClosed]]))-1)</f>
        <v>28</v>
      </c>
      <c r="R7698" s="140" t="s">
        <v>1005</v>
      </c>
      <c r="S7698" s="150"/>
      <c r="T7698" s="153">
        <v>7697</v>
      </c>
    </row>
    <row r="7699" spans="1:20" hidden="1">
      <c r="A7699" s="151" t="s">
        <v>7337</v>
      </c>
      <c r="B7699" s="153" t="str">
        <f>IFERROR(VLOOKUP(Proc[[#This Row],[App]],Table2[],3,0),"open")</f>
        <v>ok</v>
      </c>
      <c r="C7699" s="151" t="s">
        <v>369</v>
      </c>
      <c r="D7699" s="152" t="s">
        <v>7363</v>
      </c>
      <c r="E7699" s="152" t="s">
        <v>1767</v>
      </c>
      <c r="F7699" s="153" t="s">
        <v>1767</v>
      </c>
      <c r="G7699" s="151" t="s">
        <v>400</v>
      </c>
      <c r="H7699" s="150" t="str">
        <f>IF(Proc[[#This Row],[type]]="LFF (MDG-F)",MID(Proc[[#This Row],[Obj]],13,10),"")</f>
        <v/>
      </c>
      <c r="I7699" s="152"/>
      <c r="J7699" s="150" t="b">
        <f>Proc[[#This Row],[Requested]]=Proc[[#This Row],[CurrentParent]]</f>
        <v>1</v>
      </c>
      <c r="K7699" s="153" t="str">
        <f>IF(Proc[[#This Row],[Author]]="Marcela Urrego",VLOOKUP(LEFT(Proc[[#This Row],[Requested]],1),Table3[#All],2,0),VLOOKUP(Proc[[#This Row],[Author]],Table4[],2,0))</f>
        <v>HC</v>
      </c>
      <c r="L7699" s="150" t="s">
        <v>7174</v>
      </c>
      <c r="M7699" s="140">
        <v>46077</v>
      </c>
      <c r="N7699" s="140"/>
      <c r="O7699" s="140"/>
      <c r="P7699" s="140" t="str">
        <f ca="1">IF(Proc[[#This Row],[DaysAgeing]]&gt;5,"yep","on track")</f>
        <v>yep</v>
      </c>
      <c r="Q7699" s="2">
        <f ca="1">IF(Proc[[#This Row],[DateClosed]]="",ABS(NETWORKDAYS(Proc[[#This Row],[DateOpened]],TODAY()))-1,ABS(NETWORKDAYS(Proc[[#This Row],[DateOpened]],Proc[[#This Row],[DateClosed]]))-1)</f>
        <v>28</v>
      </c>
      <c r="R7699" s="140" t="s">
        <v>1005</v>
      </c>
      <c r="S7699" s="150"/>
      <c r="T7699" s="153">
        <v>7698</v>
      </c>
    </row>
    <row r="7700" spans="1:20" hidden="1">
      <c r="A7700" s="151" t="s">
        <v>7337</v>
      </c>
      <c r="B7700" s="153" t="str">
        <f>IFERROR(VLOOKUP(Proc[[#This Row],[App]],Table2[],3,0),"open")</f>
        <v>ok</v>
      </c>
      <c r="C7700" s="151" t="s">
        <v>369</v>
      </c>
      <c r="D7700" s="152" t="s">
        <v>7364</v>
      </c>
      <c r="E7700" s="152" t="s">
        <v>1767</v>
      </c>
      <c r="F7700" s="153" t="s">
        <v>1767</v>
      </c>
      <c r="G7700" s="151" t="s">
        <v>400</v>
      </c>
      <c r="H7700" s="150" t="str">
        <f>IF(Proc[[#This Row],[type]]="LFF (MDG-F)",MID(Proc[[#This Row],[Obj]],13,10),"")</f>
        <v/>
      </c>
      <c r="I7700" s="152"/>
      <c r="J7700" s="150" t="b">
        <f>Proc[[#This Row],[Requested]]=Proc[[#This Row],[CurrentParent]]</f>
        <v>1</v>
      </c>
      <c r="K7700" s="153" t="str">
        <f>IF(Proc[[#This Row],[Author]]="Marcela Urrego",VLOOKUP(LEFT(Proc[[#This Row],[Requested]],1),Table3[#All],2,0),VLOOKUP(Proc[[#This Row],[Author]],Table4[],2,0))</f>
        <v>HC</v>
      </c>
      <c r="L7700" s="150" t="s">
        <v>7174</v>
      </c>
      <c r="M7700" s="140">
        <v>46077</v>
      </c>
      <c r="N7700" s="140"/>
      <c r="O7700" s="140"/>
      <c r="P7700" s="140" t="str">
        <f ca="1">IF(Proc[[#This Row],[DaysAgeing]]&gt;5,"yep","on track")</f>
        <v>yep</v>
      </c>
      <c r="Q7700" s="2">
        <f ca="1">IF(Proc[[#This Row],[DateClosed]]="",ABS(NETWORKDAYS(Proc[[#This Row],[DateOpened]],TODAY()))-1,ABS(NETWORKDAYS(Proc[[#This Row],[DateOpened]],Proc[[#This Row],[DateClosed]]))-1)</f>
        <v>28</v>
      </c>
      <c r="R7700" s="140" t="s">
        <v>1005</v>
      </c>
      <c r="S7700" s="150"/>
      <c r="T7700" s="153">
        <v>7699</v>
      </c>
    </row>
    <row r="7701" spans="1:20" hidden="1">
      <c r="A7701" s="151" t="s">
        <v>7337</v>
      </c>
      <c r="B7701" s="153" t="str">
        <f>IFERROR(VLOOKUP(Proc[[#This Row],[App]],Table2[],3,0),"open")</f>
        <v>ok</v>
      </c>
      <c r="C7701" s="151" t="s">
        <v>369</v>
      </c>
      <c r="D7701" s="152" t="s">
        <v>7365</v>
      </c>
      <c r="E7701" s="152" t="s">
        <v>2826</v>
      </c>
      <c r="F7701" s="153" t="s">
        <v>2826</v>
      </c>
      <c r="G7701" s="151" t="s">
        <v>400</v>
      </c>
      <c r="H7701" s="150" t="str">
        <f>IF(Proc[[#This Row],[type]]="LFF (MDG-F)",MID(Proc[[#This Row],[Obj]],13,10),"")</f>
        <v/>
      </c>
      <c r="I7701" s="152"/>
      <c r="J7701" s="150" t="b">
        <f>Proc[[#This Row],[Requested]]=Proc[[#This Row],[CurrentParent]]</f>
        <v>1</v>
      </c>
      <c r="K7701" s="153" t="str">
        <f>IF(Proc[[#This Row],[Author]]="Marcela Urrego",VLOOKUP(LEFT(Proc[[#This Row],[Requested]],1),Table3[#All],2,0),VLOOKUP(Proc[[#This Row],[Author]],Table4[],2,0))</f>
        <v>HC</v>
      </c>
      <c r="L7701" s="150" t="s">
        <v>7174</v>
      </c>
      <c r="M7701" s="140">
        <v>46077</v>
      </c>
      <c r="N7701" s="140"/>
      <c r="O7701" s="140"/>
      <c r="P7701" s="140" t="str">
        <f ca="1">IF(Proc[[#This Row],[DaysAgeing]]&gt;5,"yep","on track")</f>
        <v>yep</v>
      </c>
      <c r="Q7701" s="2">
        <f ca="1">IF(Proc[[#This Row],[DateClosed]]="",ABS(NETWORKDAYS(Proc[[#This Row],[DateOpened]],TODAY()))-1,ABS(NETWORKDAYS(Proc[[#This Row],[DateOpened]],Proc[[#This Row],[DateClosed]]))-1)</f>
        <v>28</v>
      </c>
      <c r="R7701" s="140" t="s">
        <v>1005</v>
      </c>
      <c r="S7701" s="150"/>
      <c r="T7701" s="153">
        <v>7700</v>
      </c>
    </row>
    <row r="7702" spans="1:20" hidden="1">
      <c r="A7702" s="151" t="s">
        <v>7337</v>
      </c>
      <c r="B7702" s="153" t="str">
        <f>IFERROR(VLOOKUP(Proc[[#This Row],[App]],Table2[],3,0),"open")</f>
        <v>ok</v>
      </c>
      <c r="C7702" s="151" t="s">
        <v>369</v>
      </c>
      <c r="D7702" s="152" t="s">
        <v>7366</v>
      </c>
      <c r="E7702" s="152" t="s">
        <v>2826</v>
      </c>
      <c r="F7702" s="153" t="s">
        <v>2826</v>
      </c>
      <c r="G7702" s="151" t="s">
        <v>400</v>
      </c>
      <c r="H7702" s="150" t="str">
        <f>IF(Proc[[#This Row],[type]]="LFF (MDG-F)",MID(Proc[[#This Row],[Obj]],13,10),"")</f>
        <v/>
      </c>
      <c r="I7702" s="152"/>
      <c r="J7702" s="150" t="b">
        <f>Proc[[#This Row],[Requested]]=Proc[[#This Row],[CurrentParent]]</f>
        <v>1</v>
      </c>
      <c r="K7702" s="153" t="str">
        <f>IF(Proc[[#This Row],[Author]]="Marcela Urrego",VLOOKUP(LEFT(Proc[[#This Row],[Requested]],1),Table3[#All],2,0),VLOOKUP(Proc[[#This Row],[Author]],Table4[],2,0))</f>
        <v>HC</v>
      </c>
      <c r="L7702" s="150" t="s">
        <v>7174</v>
      </c>
      <c r="M7702" s="140">
        <v>46077</v>
      </c>
      <c r="N7702" s="140"/>
      <c r="O7702" s="140"/>
      <c r="P7702" s="140" t="str">
        <f ca="1">IF(Proc[[#This Row],[DaysAgeing]]&gt;5,"yep","on track")</f>
        <v>yep</v>
      </c>
      <c r="Q7702" s="2">
        <f ca="1">IF(Proc[[#This Row],[DateClosed]]="",ABS(NETWORKDAYS(Proc[[#This Row],[DateOpened]],TODAY()))-1,ABS(NETWORKDAYS(Proc[[#This Row],[DateOpened]],Proc[[#This Row],[DateClosed]]))-1)</f>
        <v>28</v>
      </c>
      <c r="R7702" s="140" t="s">
        <v>1005</v>
      </c>
      <c r="S7702" s="150"/>
      <c r="T7702" s="153">
        <v>7701</v>
      </c>
    </row>
    <row r="7703" spans="1:20" hidden="1">
      <c r="A7703" s="151" t="s">
        <v>7337</v>
      </c>
      <c r="B7703" s="153" t="str">
        <f>IFERROR(VLOOKUP(Proc[[#This Row],[App]],Table2[],3,0),"open")</f>
        <v>ok</v>
      </c>
      <c r="C7703" s="151" t="s">
        <v>369</v>
      </c>
      <c r="D7703" s="152" t="s">
        <v>7367</v>
      </c>
      <c r="E7703" s="152" t="s">
        <v>2826</v>
      </c>
      <c r="F7703" s="153" t="s">
        <v>2826</v>
      </c>
      <c r="G7703" s="151" t="s">
        <v>400</v>
      </c>
      <c r="H7703" s="150" t="str">
        <f>IF(Proc[[#This Row],[type]]="LFF (MDG-F)",MID(Proc[[#This Row],[Obj]],13,10),"")</f>
        <v/>
      </c>
      <c r="I7703" s="152"/>
      <c r="J7703" s="150" t="b">
        <f>Proc[[#This Row],[Requested]]=Proc[[#This Row],[CurrentParent]]</f>
        <v>1</v>
      </c>
      <c r="K7703" s="153" t="str">
        <f>IF(Proc[[#This Row],[Author]]="Marcela Urrego",VLOOKUP(LEFT(Proc[[#This Row],[Requested]],1),Table3[#All],2,0),VLOOKUP(Proc[[#This Row],[Author]],Table4[],2,0))</f>
        <v>HC</v>
      </c>
      <c r="L7703" s="150" t="s">
        <v>7174</v>
      </c>
      <c r="M7703" s="140">
        <v>46077</v>
      </c>
      <c r="N7703" s="140"/>
      <c r="O7703" s="140"/>
      <c r="P7703" s="140" t="str">
        <f ca="1">IF(Proc[[#This Row],[DaysAgeing]]&gt;5,"yep","on track")</f>
        <v>yep</v>
      </c>
      <c r="Q7703" s="2">
        <f ca="1">IF(Proc[[#This Row],[DateClosed]]="",ABS(NETWORKDAYS(Proc[[#This Row],[DateOpened]],TODAY()))-1,ABS(NETWORKDAYS(Proc[[#This Row],[DateOpened]],Proc[[#This Row],[DateClosed]]))-1)</f>
        <v>28</v>
      </c>
      <c r="R7703" s="140" t="s">
        <v>1005</v>
      </c>
      <c r="S7703" s="150"/>
      <c r="T7703" s="153">
        <v>7702</v>
      </c>
    </row>
    <row r="7704" spans="1:20" hidden="1">
      <c r="A7704" s="151" t="s">
        <v>7337</v>
      </c>
      <c r="B7704" s="153" t="str">
        <f>IFERROR(VLOOKUP(Proc[[#This Row],[App]],Table2[],3,0),"open")</f>
        <v>ok</v>
      </c>
      <c r="C7704" s="151" t="s">
        <v>369</v>
      </c>
      <c r="D7704" s="152" t="s">
        <v>7368</v>
      </c>
      <c r="E7704" s="152" t="s">
        <v>2826</v>
      </c>
      <c r="F7704" s="153" t="s">
        <v>2826</v>
      </c>
      <c r="G7704" s="151" t="s">
        <v>400</v>
      </c>
      <c r="H7704" s="150" t="str">
        <f>IF(Proc[[#This Row],[type]]="LFF (MDG-F)",MID(Proc[[#This Row],[Obj]],13,10),"")</f>
        <v/>
      </c>
      <c r="I7704" s="152"/>
      <c r="J7704" s="150" t="b">
        <f>Proc[[#This Row],[Requested]]=Proc[[#This Row],[CurrentParent]]</f>
        <v>1</v>
      </c>
      <c r="K7704" s="153" t="str">
        <f>IF(Proc[[#This Row],[Author]]="Marcela Urrego",VLOOKUP(LEFT(Proc[[#This Row],[Requested]],1),Table3[#All],2,0),VLOOKUP(Proc[[#This Row],[Author]],Table4[],2,0))</f>
        <v>HC</v>
      </c>
      <c r="L7704" s="150" t="s">
        <v>7174</v>
      </c>
      <c r="M7704" s="140">
        <v>46077</v>
      </c>
      <c r="N7704" s="140"/>
      <c r="O7704" s="140"/>
      <c r="P7704" s="140" t="str">
        <f ca="1">IF(Proc[[#This Row],[DaysAgeing]]&gt;5,"yep","on track")</f>
        <v>yep</v>
      </c>
      <c r="Q7704" s="2">
        <f ca="1">IF(Proc[[#This Row],[DateClosed]]="",ABS(NETWORKDAYS(Proc[[#This Row],[DateOpened]],TODAY()))-1,ABS(NETWORKDAYS(Proc[[#This Row],[DateOpened]],Proc[[#This Row],[DateClosed]]))-1)</f>
        <v>28</v>
      </c>
      <c r="R7704" s="140" t="s">
        <v>1005</v>
      </c>
      <c r="S7704" s="150"/>
      <c r="T7704" s="153">
        <v>7703</v>
      </c>
    </row>
    <row r="7705" spans="1:20" hidden="1">
      <c r="A7705" s="151" t="s">
        <v>7337</v>
      </c>
      <c r="B7705" s="153" t="str">
        <f>IFERROR(VLOOKUP(Proc[[#This Row],[App]],Table2[],3,0),"open")</f>
        <v>ok</v>
      </c>
      <c r="C7705" s="151" t="s">
        <v>369</v>
      </c>
      <c r="D7705" s="152" t="s">
        <v>7369</v>
      </c>
      <c r="E7705" s="152" t="s">
        <v>2826</v>
      </c>
      <c r="F7705" s="153" t="s">
        <v>2826</v>
      </c>
      <c r="G7705" s="151" t="s">
        <v>400</v>
      </c>
      <c r="H7705" s="150" t="str">
        <f>IF(Proc[[#This Row],[type]]="LFF (MDG-F)",MID(Proc[[#This Row],[Obj]],13,10),"")</f>
        <v/>
      </c>
      <c r="I7705" s="152"/>
      <c r="J7705" s="150" t="b">
        <f>Proc[[#This Row],[Requested]]=Proc[[#This Row],[CurrentParent]]</f>
        <v>1</v>
      </c>
      <c r="K7705" s="153" t="str">
        <f>IF(Proc[[#This Row],[Author]]="Marcela Urrego",VLOOKUP(LEFT(Proc[[#This Row],[Requested]],1),Table3[#All],2,0),VLOOKUP(Proc[[#This Row],[Author]],Table4[],2,0))</f>
        <v>HC</v>
      </c>
      <c r="L7705" s="150" t="s">
        <v>7174</v>
      </c>
      <c r="M7705" s="140">
        <v>46077</v>
      </c>
      <c r="N7705" s="140"/>
      <c r="O7705" s="140"/>
      <c r="P7705" s="140" t="str">
        <f ca="1">IF(Proc[[#This Row],[DaysAgeing]]&gt;5,"yep","on track")</f>
        <v>yep</v>
      </c>
      <c r="Q7705" s="2">
        <f ca="1">IF(Proc[[#This Row],[DateClosed]]="",ABS(NETWORKDAYS(Proc[[#This Row],[DateOpened]],TODAY()))-1,ABS(NETWORKDAYS(Proc[[#This Row],[DateOpened]],Proc[[#This Row],[DateClosed]]))-1)</f>
        <v>28</v>
      </c>
      <c r="R7705" s="140" t="s">
        <v>1005</v>
      </c>
      <c r="S7705" s="150"/>
      <c r="T7705" s="153">
        <v>7704</v>
      </c>
    </row>
    <row r="7706" spans="1:20" hidden="1">
      <c r="A7706" s="151" t="s">
        <v>7337</v>
      </c>
      <c r="B7706" s="153" t="str">
        <f>IFERROR(VLOOKUP(Proc[[#This Row],[App]],Table2[],3,0),"open")</f>
        <v>ok</v>
      </c>
      <c r="C7706" s="151" t="s">
        <v>369</v>
      </c>
      <c r="D7706" s="152" t="s">
        <v>7370</v>
      </c>
      <c r="E7706" s="152" t="s">
        <v>2826</v>
      </c>
      <c r="F7706" s="153" t="s">
        <v>2826</v>
      </c>
      <c r="G7706" s="151" t="s">
        <v>400</v>
      </c>
      <c r="H7706" s="150" t="str">
        <f>IF(Proc[[#This Row],[type]]="LFF (MDG-F)",MID(Proc[[#This Row],[Obj]],13,10),"")</f>
        <v/>
      </c>
      <c r="I7706" s="152"/>
      <c r="J7706" s="150" t="b">
        <f>Proc[[#This Row],[Requested]]=Proc[[#This Row],[CurrentParent]]</f>
        <v>1</v>
      </c>
      <c r="K7706" s="153" t="str">
        <f>IF(Proc[[#This Row],[Author]]="Marcela Urrego",VLOOKUP(LEFT(Proc[[#This Row],[Requested]],1),Table3[#All],2,0),VLOOKUP(Proc[[#This Row],[Author]],Table4[],2,0))</f>
        <v>HC</v>
      </c>
      <c r="L7706" s="150" t="s">
        <v>7174</v>
      </c>
      <c r="M7706" s="140">
        <v>46077</v>
      </c>
      <c r="N7706" s="140"/>
      <c r="O7706" s="140"/>
      <c r="P7706" s="140" t="str">
        <f ca="1">IF(Proc[[#This Row],[DaysAgeing]]&gt;5,"yep","on track")</f>
        <v>yep</v>
      </c>
      <c r="Q7706" s="2">
        <f ca="1">IF(Proc[[#This Row],[DateClosed]]="",ABS(NETWORKDAYS(Proc[[#This Row],[DateOpened]],TODAY()))-1,ABS(NETWORKDAYS(Proc[[#This Row],[DateOpened]],Proc[[#This Row],[DateClosed]]))-1)</f>
        <v>28</v>
      </c>
      <c r="R7706" s="140" t="s">
        <v>1005</v>
      </c>
      <c r="S7706" s="150"/>
      <c r="T7706" s="153">
        <v>7705</v>
      </c>
    </row>
    <row r="7707" spans="1:20" hidden="1">
      <c r="A7707" s="151" t="s">
        <v>7337</v>
      </c>
      <c r="B7707" s="153" t="str">
        <f>IFERROR(VLOOKUP(Proc[[#This Row],[App]],Table2[],3,0),"open")</f>
        <v>ok</v>
      </c>
      <c r="C7707" s="151" t="s">
        <v>369</v>
      </c>
      <c r="D7707" s="152" t="s">
        <v>7371</v>
      </c>
      <c r="E7707" s="152" t="s">
        <v>2826</v>
      </c>
      <c r="F7707" s="153" t="s">
        <v>2826</v>
      </c>
      <c r="G7707" s="151" t="s">
        <v>400</v>
      </c>
      <c r="H7707" s="150" t="str">
        <f>IF(Proc[[#This Row],[type]]="LFF (MDG-F)",MID(Proc[[#This Row],[Obj]],13,10),"")</f>
        <v/>
      </c>
      <c r="I7707" s="152"/>
      <c r="J7707" s="150" t="b">
        <f>Proc[[#This Row],[Requested]]=Proc[[#This Row],[CurrentParent]]</f>
        <v>1</v>
      </c>
      <c r="K7707" s="153" t="str">
        <f>IF(Proc[[#This Row],[Author]]="Marcela Urrego",VLOOKUP(LEFT(Proc[[#This Row],[Requested]],1),Table3[#All],2,0),VLOOKUP(Proc[[#This Row],[Author]],Table4[],2,0))</f>
        <v>HC</v>
      </c>
      <c r="L7707" s="150" t="s">
        <v>7174</v>
      </c>
      <c r="M7707" s="140">
        <v>46077</v>
      </c>
      <c r="N7707" s="140"/>
      <c r="O7707" s="140"/>
      <c r="P7707" s="140" t="str">
        <f ca="1">IF(Proc[[#This Row],[DaysAgeing]]&gt;5,"yep","on track")</f>
        <v>yep</v>
      </c>
      <c r="Q7707" s="2">
        <f ca="1">IF(Proc[[#This Row],[DateClosed]]="",ABS(NETWORKDAYS(Proc[[#This Row],[DateOpened]],TODAY()))-1,ABS(NETWORKDAYS(Proc[[#This Row],[DateOpened]],Proc[[#This Row],[DateClosed]]))-1)</f>
        <v>28</v>
      </c>
      <c r="R7707" s="140" t="s">
        <v>1005</v>
      </c>
      <c r="S7707" s="150"/>
      <c r="T7707" s="153">
        <v>7706</v>
      </c>
    </row>
    <row r="7708" spans="1:20" hidden="1">
      <c r="A7708" s="151" t="s">
        <v>7337</v>
      </c>
      <c r="B7708" s="150" t="str">
        <f>IFERROR(VLOOKUP(Proc[[#This Row],[App]],Table2[],3,0),"open")</f>
        <v>ok</v>
      </c>
      <c r="C7708" s="151" t="s">
        <v>369</v>
      </c>
      <c r="D7708" s="152" t="s">
        <v>7372</v>
      </c>
      <c r="E7708" s="152" t="s">
        <v>2826</v>
      </c>
      <c r="F7708" s="150" t="s">
        <v>2826</v>
      </c>
      <c r="G7708" s="151" t="s">
        <v>400</v>
      </c>
      <c r="H7708" s="150" t="str">
        <f>IF(Proc[[#This Row],[type]]="LFF (MDG-F)",MID(Proc[[#This Row],[Obj]],13,10),"")</f>
        <v/>
      </c>
      <c r="I7708" s="152"/>
      <c r="J7708" s="150" t="b">
        <f>Proc[[#This Row],[Requested]]=Proc[[#This Row],[CurrentParent]]</f>
        <v>1</v>
      </c>
      <c r="K7708" s="150" t="str">
        <f>IF(Proc[[#This Row],[Author]]="Marcela Urrego",VLOOKUP(LEFT(Proc[[#This Row],[Requested]],1),Table3[#All],2,0),VLOOKUP(Proc[[#This Row],[Author]],Table4[],2,0))</f>
        <v>HC</v>
      </c>
      <c r="L7708" s="150" t="s">
        <v>7174</v>
      </c>
      <c r="M7708" s="140">
        <v>46077</v>
      </c>
      <c r="N7708" s="140"/>
      <c r="O7708" s="140"/>
      <c r="P7708" s="140" t="str">
        <f ca="1">IF(Proc[[#This Row],[DaysAgeing]]&gt;5,"yep","on track")</f>
        <v>yep</v>
      </c>
      <c r="Q7708" s="2">
        <f ca="1">IF(Proc[[#This Row],[DateClosed]]="",ABS(NETWORKDAYS(Proc[[#This Row],[DateOpened]],TODAY()))-1,ABS(NETWORKDAYS(Proc[[#This Row],[DateOpened]],Proc[[#This Row],[DateClosed]]))-1)</f>
        <v>28</v>
      </c>
      <c r="R7708" s="140" t="s">
        <v>1005</v>
      </c>
      <c r="S7708" s="150"/>
      <c r="T7708" s="153">
        <v>7707</v>
      </c>
    </row>
    <row r="7709" spans="1:20" hidden="1">
      <c r="A7709" s="151" t="s">
        <v>7337</v>
      </c>
      <c r="B7709" s="150" t="str">
        <f>IFERROR(VLOOKUP(Proc[[#This Row],[App]],Table2[],3,0),"open")</f>
        <v>ok</v>
      </c>
      <c r="C7709" s="151" t="s">
        <v>369</v>
      </c>
      <c r="D7709" s="152" t="s">
        <v>7373</v>
      </c>
      <c r="E7709" s="152" t="s">
        <v>2826</v>
      </c>
      <c r="F7709" s="150" t="s">
        <v>2826</v>
      </c>
      <c r="G7709" s="151" t="s">
        <v>400</v>
      </c>
      <c r="H7709" s="150" t="str">
        <f>IF(Proc[[#This Row],[type]]="LFF (MDG-F)",MID(Proc[[#This Row],[Obj]],13,10),"")</f>
        <v/>
      </c>
      <c r="I7709" s="152"/>
      <c r="J7709" s="150" t="b">
        <f>Proc[[#This Row],[Requested]]=Proc[[#This Row],[CurrentParent]]</f>
        <v>1</v>
      </c>
      <c r="K7709" s="150" t="str">
        <f>IF(Proc[[#This Row],[Author]]="Marcela Urrego",VLOOKUP(LEFT(Proc[[#This Row],[Requested]],1),Table3[#All],2,0),VLOOKUP(Proc[[#This Row],[Author]],Table4[],2,0))</f>
        <v>HC</v>
      </c>
      <c r="L7709" s="150" t="s">
        <v>7174</v>
      </c>
      <c r="M7709" s="140">
        <v>46077</v>
      </c>
      <c r="N7709" s="140"/>
      <c r="O7709" s="140"/>
      <c r="P7709" s="140" t="str">
        <f ca="1">IF(Proc[[#This Row],[DaysAgeing]]&gt;5,"yep","on track")</f>
        <v>yep</v>
      </c>
      <c r="Q7709" s="2">
        <f ca="1">IF(Proc[[#This Row],[DateClosed]]="",ABS(NETWORKDAYS(Proc[[#This Row],[DateOpened]],TODAY()))-1,ABS(NETWORKDAYS(Proc[[#This Row],[DateOpened]],Proc[[#This Row],[DateClosed]]))-1)</f>
        <v>28</v>
      </c>
      <c r="R7709" s="140" t="s">
        <v>1005</v>
      </c>
      <c r="S7709" s="150"/>
      <c r="T7709" s="153">
        <v>7708</v>
      </c>
    </row>
    <row r="7710" spans="1:20" hidden="1">
      <c r="A7710" s="151" t="s">
        <v>7337</v>
      </c>
      <c r="B7710" s="153" t="str">
        <f>IFERROR(VLOOKUP(Proc[[#This Row],[App]],Table2[],3,0),"open")</f>
        <v>ok</v>
      </c>
      <c r="C7710" s="151" t="s">
        <v>369</v>
      </c>
      <c r="D7710" s="152" t="s">
        <v>7374</v>
      </c>
      <c r="E7710" s="152" t="s">
        <v>2826</v>
      </c>
      <c r="F7710" s="150" t="s">
        <v>2826</v>
      </c>
      <c r="G7710" s="151" t="s">
        <v>400</v>
      </c>
      <c r="H7710" s="150" t="str">
        <f>IF(Proc[[#This Row],[type]]="LFF (MDG-F)",MID(Proc[[#This Row],[Obj]],13,10),"")</f>
        <v/>
      </c>
      <c r="I7710" s="152"/>
      <c r="J7710" s="150" t="b">
        <f>Proc[[#This Row],[Requested]]=Proc[[#This Row],[CurrentParent]]</f>
        <v>1</v>
      </c>
      <c r="K7710" s="153" t="str">
        <f>IF(Proc[[#This Row],[Author]]="Marcela Urrego",VLOOKUP(LEFT(Proc[[#This Row],[Requested]],1),Table3[#All],2,0),VLOOKUP(Proc[[#This Row],[Author]],Table4[],2,0))</f>
        <v>HC</v>
      </c>
      <c r="L7710" s="150" t="s">
        <v>7174</v>
      </c>
      <c r="M7710" s="140">
        <v>46077</v>
      </c>
      <c r="N7710" s="140"/>
      <c r="O7710" s="140"/>
      <c r="P7710" s="140" t="str">
        <f ca="1">IF(Proc[[#This Row],[DaysAgeing]]&gt;5,"yep","on track")</f>
        <v>yep</v>
      </c>
      <c r="Q7710" s="2">
        <f ca="1">IF(Proc[[#This Row],[DateClosed]]="",ABS(NETWORKDAYS(Proc[[#This Row],[DateOpened]],TODAY()))-1,ABS(NETWORKDAYS(Proc[[#This Row],[DateOpened]],Proc[[#This Row],[DateClosed]]))-1)</f>
        <v>28</v>
      </c>
      <c r="R7710" s="140" t="s">
        <v>1005</v>
      </c>
      <c r="S7710" s="150"/>
      <c r="T7710" s="153">
        <v>7709</v>
      </c>
    </row>
    <row r="7711" spans="1:20" hidden="1">
      <c r="A7711" s="151" t="s">
        <v>7337</v>
      </c>
      <c r="B7711" s="153" t="str">
        <f>IFERROR(VLOOKUP(Proc[[#This Row],[App]],Table2[],3,0),"open")</f>
        <v>ok</v>
      </c>
      <c r="C7711" s="151" t="s">
        <v>369</v>
      </c>
      <c r="D7711" s="152" t="s">
        <v>7375</v>
      </c>
      <c r="E7711" s="152" t="s">
        <v>2826</v>
      </c>
      <c r="F7711" s="153" t="s">
        <v>2826</v>
      </c>
      <c r="G7711" s="151" t="s">
        <v>400</v>
      </c>
      <c r="H7711" s="150" t="str">
        <f>IF(Proc[[#This Row],[type]]="LFF (MDG-F)",MID(Proc[[#This Row],[Obj]],13,10),"")</f>
        <v/>
      </c>
      <c r="I7711" s="152"/>
      <c r="J7711" s="150" t="b">
        <f>Proc[[#This Row],[Requested]]=Proc[[#This Row],[CurrentParent]]</f>
        <v>1</v>
      </c>
      <c r="K7711" s="153" t="str">
        <f>IF(Proc[[#This Row],[Author]]="Marcela Urrego",VLOOKUP(LEFT(Proc[[#This Row],[Requested]],1),Table3[#All],2,0),VLOOKUP(Proc[[#This Row],[Author]],Table4[],2,0))</f>
        <v>HC</v>
      </c>
      <c r="L7711" s="150" t="s">
        <v>7174</v>
      </c>
      <c r="M7711" s="140">
        <v>46077</v>
      </c>
      <c r="N7711" s="140"/>
      <c r="O7711" s="140"/>
      <c r="P7711" s="140" t="str">
        <f ca="1">IF(Proc[[#This Row],[DaysAgeing]]&gt;5,"yep","on track")</f>
        <v>yep</v>
      </c>
      <c r="Q7711" s="2">
        <f ca="1">IF(Proc[[#This Row],[DateClosed]]="",ABS(NETWORKDAYS(Proc[[#This Row],[DateOpened]],TODAY()))-1,ABS(NETWORKDAYS(Proc[[#This Row],[DateOpened]],Proc[[#This Row],[DateClosed]]))-1)</f>
        <v>28</v>
      </c>
      <c r="R7711" s="140" t="s">
        <v>1005</v>
      </c>
      <c r="S7711" s="150"/>
      <c r="T7711" s="153">
        <v>7710</v>
      </c>
    </row>
    <row r="7712" spans="1:20" hidden="1">
      <c r="A7712" s="151" t="s">
        <v>7337</v>
      </c>
      <c r="B7712" s="153" t="str">
        <f>IFERROR(VLOOKUP(Proc[[#This Row],[App]],Table2[],3,0),"open")</f>
        <v>ok</v>
      </c>
      <c r="C7712" s="151" t="s">
        <v>369</v>
      </c>
      <c r="D7712" s="152" t="s">
        <v>7376</v>
      </c>
      <c r="E7712" s="152" t="s">
        <v>2826</v>
      </c>
      <c r="F7712" s="153" t="s">
        <v>2826</v>
      </c>
      <c r="G7712" s="151" t="s">
        <v>400</v>
      </c>
      <c r="H7712" s="150" t="str">
        <f>IF(Proc[[#This Row],[type]]="LFF (MDG-F)",MID(Proc[[#This Row],[Obj]],13,10),"")</f>
        <v/>
      </c>
      <c r="I7712" s="152"/>
      <c r="J7712" s="150" t="b">
        <f>Proc[[#This Row],[Requested]]=Proc[[#This Row],[CurrentParent]]</f>
        <v>1</v>
      </c>
      <c r="K7712" s="153" t="str">
        <f>IF(Proc[[#This Row],[Author]]="Marcela Urrego",VLOOKUP(LEFT(Proc[[#This Row],[Requested]],1),Table3[#All],2,0),VLOOKUP(Proc[[#This Row],[Author]],Table4[],2,0))</f>
        <v>HC</v>
      </c>
      <c r="L7712" s="150" t="s">
        <v>7174</v>
      </c>
      <c r="M7712" s="140">
        <v>46077</v>
      </c>
      <c r="N7712" s="140"/>
      <c r="O7712" s="140"/>
      <c r="P7712" s="140" t="str">
        <f ca="1">IF(Proc[[#This Row],[DaysAgeing]]&gt;5,"yep","on track")</f>
        <v>yep</v>
      </c>
      <c r="Q7712" s="2">
        <f ca="1">IF(Proc[[#This Row],[DateClosed]]="",ABS(NETWORKDAYS(Proc[[#This Row],[DateOpened]],TODAY()))-1,ABS(NETWORKDAYS(Proc[[#This Row],[DateOpened]],Proc[[#This Row],[DateClosed]]))-1)</f>
        <v>28</v>
      </c>
      <c r="R7712" s="140" t="s">
        <v>1005</v>
      </c>
      <c r="S7712" s="150"/>
      <c r="T7712" s="153">
        <v>7711</v>
      </c>
    </row>
    <row r="7713" spans="1:20" hidden="1">
      <c r="A7713" s="151" t="s">
        <v>7337</v>
      </c>
      <c r="B7713" s="153" t="str">
        <f>IFERROR(VLOOKUP(Proc[[#This Row],[App]],Table2[],3,0),"open")</f>
        <v>ok</v>
      </c>
      <c r="C7713" s="151" t="s">
        <v>369</v>
      </c>
      <c r="D7713" s="152" t="s">
        <v>7377</v>
      </c>
      <c r="E7713" s="152" t="s">
        <v>2826</v>
      </c>
      <c r="F7713" s="153" t="s">
        <v>2826</v>
      </c>
      <c r="G7713" s="151" t="s">
        <v>400</v>
      </c>
      <c r="H7713" s="150" t="str">
        <f>IF(Proc[[#This Row],[type]]="LFF (MDG-F)",MID(Proc[[#This Row],[Obj]],13,10),"")</f>
        <v/>
      </c>
      <c r="I7713" s="152"/>
      <c r="J7713" s="150" t="b">
        <f>Proc[[#This Row],[Requested]]=Proc[[#This Row],[CurrentParent]]</f>
        <v>1</v>
      </c>
      <c r="K7713" s="153" t="str">
        <f>IF(Proc[[#This Row],[Author]]="Marcela Urrego",VLOOKUP(LEFT(Proc[[#This Row],[Requested]],1),Table3[#All],2,0),VLOOKUP(Proc[[#This Row],[Author]],Table4[],2,0))</f>
        <v>HC</v>
      </c>
      <c r="L7713" s="150" t="s">
        <v>7174</v>
      </c>
      <c r="M7713" s="140">
        <v>46077</v>
      </c>
      <c r="N7713" s="140"/>
      <c r="O7713" s="140"/>
      <c r="P7713" s="140" t="str">
        <f ca="1">IF(Proc[[#This Row],[DaysAgeing]]&gt;5,"yep","on track")</f>
        <v>yep</v>
      </c>
      <c r="Q7713" s="2">
        <f ca="1">IF(Proc[[#This Row],[DateClosed]]="",ABS(NETWORKDAYS(Proc[[#This Row],[DateOpened]],TODAY()))-1,ABS(NETWORKDAYS(Proc[[#This Row],[DateOpened]],Proc[[#This Row],[DateClosed]]))-1)</f>
        <v>28</v>
      </c>
      <c r="R7713" s="140" t="s">
        <v>1005</v>
      </c>
      <c r="S7713" s="150"/>
      <c r="T7713" s="153">
        <v>7712</v>
      </c>
    </row>
    <row r="7714" spans="1:20" hidden="1">
      <c r="A7714" s="151" t="s">
        <v>7337</v>
      </c>
      <c r="B7714" s="153" t="str">
        <f>IFERROR(VLOOKUP(Proc[[#This Row],[App]],Table2[],3,0),"open")</f>
        <v>ok</v>
      </c>
      <c r="C7714" s="151" t="s">
        <v>369</v>
      </c>
      <c r="D7714" s="152" t="s">
        <v>7378</v>
      </c>
      <c r="E7714" s="152" t="s">
        <v>2826</v>
      </c>
      <c r="F7714" s="153" t="s">
        <v>2826</v>
      </c>
      <c r="G7714" s="151" t="s">
        <v>400</v>
      </c>
      <c r="H7714" s="150" t="str">
        <f>IF(Proc[[#This Row],[type]]="LFF (MDG-F)",MID(Proc[[#This Row],[Obj]],13,10),"")</f>
        <v/>
      </c>
      <c r="I7714" s="152"/>
      <c r="J7714" s="150" t="b">
        <f>Proc[[#This Row],[Requested]]=Proc[[#This Row],[CurrentParent]]</f>
        <v>1</v>
      </c>
      <c r="K7714" s="153" t="str">
        <f>IF(Proc[[#This Row],[Author]]="Marcela Urrego",VLOOKUP(LEFT(Proc[[#This Row],[Requested]],1),Table3[#All],2,0),VLOOKUP(Proc[[#This Row],[Author]],Table4[],2,0))</f>
        <v>HC</v>
      </c>
      <c r="L7714" s="150" t="s">
        <v>7174</v>
      </c>
      <c r="M7714" s="140">
        <v>46077</v>
      </c>
      <c r="N7714" s="140"/>
      <c r="O7714" s="140"/>
      <c r="P7714" s="140" t="str">
        <f ca="1">IF(Proc[[#This Row],[DaysAgeing]]&gt;5,"yep","on track")</f>
        <v>yep</v>
      </c>
      <c r="Q7714" s="2">
        <f ca="1">IF(Proc[[#This Row],[DateClosed]]="",ABS(NETWORKDAYS(Proc[[#This Row],[DateOpened]],TODAY()))-1,ABS(NETWORKDAYS(Proc[[#This Row],[DateOpened]],Proc[[#This Row],[DateClosed]]))-1)</f>
        <v>28</v>
      </c>
      <c r="R7714" s="140" t="s">
        <v>1005</v>
      </c>
      <c r="S7714" s="150"/>
      <c r="T7714" s="153">
        <v>7713</v>
      </c>
    </row>
    <row r="7715" spans="1:20" hidden="1">
      <c r="A7715" s="151" t="s">
        <v>7337</v>
      </c>
      <c r="B7715" s="153" t="str">
        <f>IFERROR(VLOOKUP(Proc[[#This Row],[App]],Table2[],3,0),"open")</f>
        <v>ok</v>
      </c>
      <c r="C7715" s="151" t="s">
        <v>369</v>
      </c>
      <c r="D7715" s="152" t="s">
        <v>7379</v>
      </c>
      <c r="E7715" s="152" t="s">
        <v>2826</v>
      </c>
      <c r="F7715" s="150" t="s">
        <v>2826</v>
      </c>
      <c r="G7715" s="151" t="s">
        <v>400</v>
      </c>
      <c r="H7715" s="150" t="str">
        <f>IF(Proc[[#This Row],[type]]="LFF (MDG-F)",MID(Proc[[#This Row],[Obj]],13,10),"")</f>
        <v/>
      </c>
      <c r="I7715" s="152"/>
      <c r="J7715" s="150" t="b">
        <f>Proc[[#This Row],[Requested]]=Proc[[#This Row],[CurrentParent]]</f>
        <v>1</v>
      </c>
      <c r="K7715" s="153" t="str">
        <f>IF(Proc[[#This Row],[Author]]="Marcela Urrego",VLOOKUP(LEFT(Proc[[#This Row],[Requested]],1),Table3[#All],2,0),VLOOKUP(Proc[[#This Row],[Author]],Table4[],2,0))</f>
        <v>HC</v>
      </c>
      <c r="L7715" s="150" t="s">
        <v>7174</v>
      </c>
      <c r="M7715" s="140">
        <v>46077</v>
      </c>
      <c r="N7715" s="140"/>
      <c r="O7715" s="140"/>
      <c r="P7715" s="140" t="str">
        <f ca="1">IF(Proc[[#This Row],[DaysAgeing]]&gt;5,"yep","on track")</f>
        <v>yep</v>
      </c>
      <c r="Q7715" s="2">
        <f ca="1">IF(Proc[[#This Row],[DateClosed]]="",ABS(NETWORKDAYS(Proc[[#This Row],[DateOpened]],TODAY()))-1,ABS(NETWORKDAYS(Proc[[#This Row],[DateOpened]],Proc[[#This Row],[DateClosed]]))-1)</f>
        <v>28</v>
      </c>
      <c r="R7715" s="140" t="s">
        <v>1005</v>
      </c>
      <c r="S7715" s="150"/>
      <c r="T7715" s="153">
        <v>7714</v>
      </c>
    </row>
    <row r="7716" spans="1:20" hidden="1">
      <c r="A7716" s="151" t="s">
        <v>7337</v>
      </c>
      <c r="B7716" s="153" t="str">
        <f>IFERROR(VLOOKUP(Proc[[#This Row],[App]],Table2[],3,0),"open")</f>
        <v>ok</v>
      </c>
      <c r="C7716" s="151" t="s">
        <v>369</v>
      </c>
      <c r="D7716" s="152" t="s">
        <v>7380</v>
      </c>
      <c r="E7716" s="152" t="s">
        <v>2826</v>
      </c>
      <c r="F7716" s="153" t="s">
        <v>2826</v>
      </c>
      <c r="G7716" s="151" t="s">
        <v>400</v>
      </c>
      <c r="H7716" s="150" t="str">
        <f>IF(Proc[[#This Row],[type]]="LFF (MDG-F)",MID(Proc[[#This Row],[Obj]],13,10),"")</f>
        <v/>
      </c>
      <c r="I7716" s="152"/>
      <c r="J7716" s="150" t="b">
        <f>Proc[[#This Row],[Requested]]=Proc[[#This Row],[CurrentParent]]</f>
        <v>1</v>
      </c>
      <c r="K7716" s="153" t="str">
        <f>IF(Proc[[#This Row],[Author]]="Marcela Urrego",VLOOKUP(LEFT(Proc[[#This Row],[Requested]],1),Table3[#All],2,0),VLOOKUP(Proc[[#This Row],[Author]],Table4[],2,0))</f>
        <v>HC</v>
      </c>
      <c r="L7716" s="153" t="s">
        <v>7174</v>
      </c>
      <c r="M7716" s="140">
        <v>46077</v>
      </c>
      <c r="N7716" s="140"/>
      <c r="O7716" s="140"/>
      <c r="P7716" s="140" t="str">
        <f ca="1">IF(Proc[[#This Row],[DaysAgeing]]&gt;5,"yep","on track")</f>
        <v>yep</v>
      </c>
      <c r="Q7716" s="2">
        <f ca="1">IF(Proc[[#This Row],[DateClosed]]="",ABS(NETWORKDAYS(Proc[[#This Row],[DateOpened]],TODAY()))-1,ABS(NETWORKDAYS(Proc[[#This Row],[DateOpened]],Proc[[#This Row],[DateClosed]]))-1)</f>
        <v>28</v>
      </c>
      <c r="R7716" s="140" t="s">
        <v>1005</v>
      </c>
      <c r="S7716" s="150"/>
      <c r="T7716" s="153">
        <v>7715</v>
      </c>
    </row>
    <row r="7717" spans="1:20" hidden="1">
      <c r="A7717" s="151" t="s">
        <v>7337</v>
      </c>
      <c r="B7717" s="153" t="str">
        <f>IFERROR(VLOOKUP(Proc[[#This Row],[App]],Table2[],3,0),"open")</f>
        <v>ok</v>
      </c>
      <c r="C7717" s="151" t="s">
        <v>369</v>
      </c>
      <c r="D7717" s="152" t="s">
        <v>7381</v>
      </c>
      <c r="E7717" s="152" t="s">
        <v>2826</v>
      </c>
      <c r="F7717" s="153" t="s">
        <v>2826</v>
      </c>
      <c r="G7717" s="151" t="s">
        <v>400</v>
      </c>
      <c r="H7717" s="150" t="str">
        <f>IF(Proc[[#This Row],[type]]="LFF (MDG-F)",MID(Proc[[#This Row],[Obj]],13,10),"")</f>
        <v/>
      </c>
      <c r="I7717" s="152"/>
      <c r="J7717" s="150" t="b">
        <f>Proc[[#This Row],[Requested]]=Proc[[#This Row],[CurrentParent]]</f>
        <v>1</v>
      </c>
      <c r="K7717" s="153" t="str">
        <f>IF(Proc[[#This Row],[Author]]="Marcela Urrego",VLOOKUP(LEFT(Proc[[#This Row],[Requested]],1),Table3[#All],2,0),VLOOKUP(Proc[[#This Row],[Author]],Table4[],2,0))</f>
        <v>HC</v>
      </c>
      <c r="L7717" s="153" t="s">
        <v>7174</v>
      </c>
      <c r="M7717" s="140">
        <v>46077</v>
      </c>
      <c r="N7717" s="140"/>
      <c r="O7717" s="140"/>
      <c r="P7717" s="140" t="str">
        <f ca="1">IF(Proc[[#This Row],[DaysAgeing]]&gt;5,"yep","on track")</f>
        <v>yep</v>
      </c>
      <c r="Q7717" s="2">
        <f ca="1">IF(Proc[[#This Row],[DateClosed]]="",ABS(NETWORKDAYS(Proc[[#This Row],[DateOpened]],TODAY()))-1,ABS(NETWORKDAYS(Proc[[#This Row],[DateOpened]],Proc[[#This Row],[DateClosed]]))-1)</f>
        <v>28</v>
      </c>
      <c r="R7717" s="140" t="s">
        <v>1005</v>
      </c>
      <c r="S7717" s="150"/>
      <c r="T7717" s="153">
        <v>7716</v>
      </c>
    </row>
    <row r="7718" spans="1:20" hidden="1">
      <c r="A7718" s="151" t="s">
        <v>7337</v>
      </c>
      <c r="B7718" s="150" t="str">
        <f>IFERROR(VLOOKUP(Proc[[#This Row],[App]],Table2[],3,0),"open")</f>
        <v>ok</v>
      </c>
      <c r="C7718" s="151" t="s">
        <v>369</v>
      </c>
      <c r="D7718" s="152" t="s">
        <v>7382</v>
      </c>
      <c r="E7718" s="152" t="s">
        <v>2826</v>
      </c>
      <c r="F7718" s="150" t="s">
        <v>2826</v>
      </c>
      <c r="G7718" s="151" t="s">
        <v>400</v>
      </c>
      <c r="H7718" s="150" t="str">
        <f>IF(Proc[[#This Row],[type]]="LFF (MDG-F)",MID(Proc[[#This Row],[Obj]],13,10),"")</f>
        <v/>
      </c>
      <c r="I7718" s="152"/>
      <c r="J7718" s="150" t="b">
        <f>Proc[[#This Row],[Requested]]=Proc[[#This Row],[CurrentParent]]</f>
        <v>1</v>
      </c>
      <c r="K7718" s="150" t="str">
        <f>IF(Proc[[#This Row],[Author]]="Marcela Urrego",VLOOKUP(LEFT(Proc[[#This Row],[Requested]],1),Table3[#All],2,0),VLOOKUP(Proc[[#This Row],[Author]],Table4[],2,0))</f>
        <v>HC</v>
      </c>
      <c r="L7718" s="150" t="s">
        <v>7174</v>
      </c>
      <c r="M7718" s="140">
        <v>46077</v>
      </c>
      <c r="N7718" s="140"/>
      <c r="O7718" s="140"/>
      <c r="P7718" s="140" t="str">
        <f ca="1">IF(Proc[[#This Row],[DaysAgeing]]&gt;5,"yep","on track")</f>
        <v>yep</v>
      </c>
      <c r="Q7718" s="2">
        <f ca="1">IF(Proc[[#This Row],[DateClosed]]="",ABS(NETWORKDAYS(Proc[[#This Row],[DateOpened]],TODAY()))-1,ABS(NETWORKDAYS(Proc[[#This Row],[DateOpened]],Proc[[#This Row],[DateClosed]]))-1)</f>
        <v>28</v>
      </c>
      <c r="R7718" s="140" t="s">
        <v>1005</v>
      </c>
      <c r="S7718" s="150"/>
      <c r="T7718" s="153">
        <v>7717</v>
      </c>
    </row>
    <row r="7719" spans="1:20" hidden="1">
      <c r="A7719" s="151" t="s">
        <v>7337</v>
      </c>
      <c r="B7719" s="153" t="str">
        <f>IFERROR(VLOOKUP(Proc[[#This Row],[App]],Table2[],3,0),"open")</f>
        <v>ok</v>
      </c>
      <c r="C7719" s="151" t="s">
        <v>369</v>
      </c>
      <c r="D7719" s="152" t="s">
        <v>7383</v>
      </c>
      <c r="E7719" s="152" t="s">
        <v>2826</v>
      </c>
      <c r="F7719" s="153" t="s">
        <v>2826</v>
      </c>
      <c r="G7719" s="151" t="s">
        <v>400</v>
      </c>
      <c r="H7719" s="150" t="str">
        <f>IF(Proc[[#This Row],[type]]="LFF (MDG-F)",MID(Proc[[#This Row],[Obj]],13,10),"")</f>
        <v/>
      </c>
      <c r="I7719" s="152"/>
      <c r="J7719" s="150" t="b">
        <f>Proc[[#This Row],[Requested]]=Proc[[#This Row],[CurrentParent]]</f>
        <v>1</v>
      </c>
      <c r="K7719" s="153" t="str">
        <f>IF(Proc[[#This Row],[Author]]="Marcela Urrego",VLOOKUP(LEFT(Proc[[#This Row],[Requested]],1),Table3[#All],2,0),VLOOKUP(Proc[[#This Row],[Author]],Table4[],2,0))</f>
        <v>HC</v>
      </c>
      <c r="L7719" s="150" t="s">
        <v>7174</v>
      </c>
      <c r="M7719" s="140">
        <v>46077</v>
      </c>
      <c r="N7719" s="140"/>
      <c r="O7719" s="140"/>
      <c r="P7719" s="140" t="str">
        <f ca="1">IF(Proc[[#This Row],[DaysAgeing]]&gt;5,"yep","on track")</f>
        <v>yep</v>
      </c>
      <c r="Q7719" s="2">
        <f ca="1">IF(Proc[[#This Row],[DateClosed]]="",ABS(NETWORKDAYS(Proc[[#This Row],[DateOpened]],TODAY()))-1,ABS(NETWORKDAYS(Proc[[#This Row],[DateOpened]],Proc[[#This Row],[DateClosed]]))-1)</f>
        <v>28</v>
      </c>
      <c r="R7719" s="140" t="s">
        <v>1005</v>
      </c>
      <c r="S7719" s="150"/>
      <c r="T7719" s="153">
        <v>7718</v>
      </c>
    </row>
    <row r="7720" spans="1:20" hidden="1">
      <c r="A7720" s="151" t="s">
        <v>7337</v>
      </c>
      <c r="B7720" s="153" t="str">
        <f>IFERROR(VLOOKUP(Proc[[#This Row],[App]],Table2[],3,0),"open")</f>
        <v>ok</v>
      </c>
      <c r="C7720" s="151" t="s">
        <v>369</v>
      </c>
      <c r="D7720" s="152" t="s">
        <v>7384</v>
      </c>
      <c r="E7720" s="152" t="s">
        <v>2826</v>
      </c>
      <c r="F7720" s="150" t="s">
        <v>2826</v>
      </c>
      <c r="G7720" s="151" t="s">
        <v>400</v>
      </c>
      <c r="H7720" s="150" t="str">
        <f>IF(Proc[[#This Row],[type]]="LFF (MDG-F)",MID(Proc[[#This Row],[Obj]],13,10),"")</f>
        <v/>
      </c>
      <c r="I7720" s="152"/>
      <c r="J7720" s="150" t="b">
        <f>Proc[[#This Row],[Requested]]=Proc[[#This Row],[CurrentParent]]</f>
        <v>1</v>
      </c>
      <c r="K7720" s="153" t="str">
        <f>IF(Proc[[#This Row],[Author]]="Marcela Urrego",VLOOKUP(LEFT(Proc[[#This Row],[Requested]],1),Table3[#All],2,0),VLOOKUP(Proc[[#This Row],[Author]],Table4[],2,0))</f>
        <v>HC</v>
      </c>
      <c r="L7720" s="150" t="s">
        <v>7174</v>
      </c>
      <c r="M7720" s="140">
        <v>46077</v>
      </c>
      <c r="N7720" s="140"/>
      <c r="O7720" s="140"/>
      <c r="P7720" s="140" t="str">
        <f ca="1">IF(Proc[[#This Row],[DaysAgeing]]&gt;5,"yep","on track")</f>
        <v>yep</v>
      </c>
      <c r="Q7720" s="2">
        <f ca="1">IF(Proc[[#This Row],[DateClosed]]="",ABS(NETWORKDAYS(Proc[[#This Row],[DateOpened]],TODAY()))-1,ABS(NETWORKDAYS(Proc[[#This Row],[DateOpened]],Proc[[#This Row],[DateClosed]]))-1)</f>
        <v>28</v>
      </c>
      <c r="R7720" s="140" t="s">
        <v>1005</v>
      </c>
      <c r="S7720" s="150"/>
      <c r="T7720" s="153">
        <v>7719</v>
      </c>
    </row>
    <row r="7721" spans="1:20" hidden="1">
      <c r="A7721" s="151" t="s">
        <v>7337</v>
      </c>
      <c r="B7721" s="153" t="str">
        <f>IFERROR(VLOOKUP(Proc[[#This Row],[App]],Table2[],3,0),"open")</f>
        <v>ok</v>
      </c>
      <c r="C7721" s="151" t="s">
        <v>369</v>
      </c>
      <c r="D7721" s="152" t="s">
        <v>7385</v>
      </c>
      <c r="E7721" s="152" t="s">
        <v>2826</v>
      </c>
      <c r="F7721" s="153" t="s">
        <v>2826</v>
      </c>
      <c r="G7721" s="151" t="s">
        <v>400</v>
      </c>
      <c r="H7721" s="150" t="str">
        <f>IF(Proc[[#This Row],[type]]="LFF (MDG-F)",MID(Proc[[#This Row],[Obj]],13,10),"")</f>
        <v/>
      </c>
      <c r="I7721" s="152"/>
      <c r="J7721" s="150" t="b">
        <f>Proc[[#This Row],[Requested]]=Proc[[#This Row],[CurrentParent]]</f>
        <v>1</v>
      </c>
      <c r="K7721" s="153" t="str">
        <f>IF(Proc[[#This Row],[Author]]="Marcela Urrego",VLOOKUP(LEFT(Proc[[#This Row],[Requested]],1),Table3[#All],2,0),VLOOKUP(Proc[[#This Row],[Author]],Table4[],2,0))</f>
        <v>HC</v>
      </c>
      <c r="L7721" s="150" t="s">
        <v>7174</v>
      </c>
      <c r="M7721" s="140">
        <v>46077</v>
      </c>
      <c r="N7721" s="140"/>
      <c r="O7721" s="140"/>
      <c r="P7721" s="140" t="str">
        <f ca="1">IF(Proc[[#This Row],[DaysAgeing]]&gt;5,"yep","on track")</f>
        <v>yep</v>
      </c>
      <c r="Q7721" s="2">
        <f ca="1">IF(Proc[[#This Row],[DateClosed]]="",ABS(NETWORKDAYS(Proc[[#This Row],[DateOpened]],TODAY()))-1,ABS(NETWORKDAYS(Proc[[#This Row],[DateOpened]],Proc[[#This Row],[DateClosed]]))-1)</f>
        <v>28</v>
      </c>
      <c r="R7721" s="140" t="s">
        <v>1005</v>
      </c>
      <c r="S7721" s="150"/>
      <c r="T7721" s="153">
        <v>7720</v>
      </c>
    </row>
    <row r="7722" spans="1:20" hidden="1">
      <c r="A7722" s="151" t="s">
        <v>7337</v>
      </c>
      <c r="B7722" s="153" t="str">
        <f>IFERROR(VLOOKUP(Proc[[#This Row],[App]],Table2[],3,0),"open")</f>
        <v>ok</v>
      </c>
      <c r="C7722" s="151" t="s">
        <v>369</v>
      </c>
      <c r="D7722" s="152" t="s">
        <v>10414</v>
      </c>
      <c r="E7722" s="152" t="s">
        <v>2193</v>
      </c>
      <c r="F7722" s="150" t="s">
        <v>2193</v>
      </c>
      <c r="G7722" s="151" t="s">
        <v>400</v>
      </c>
      <c r="H7722" s="150" t="str">
        <f>IF(Proc[[#This Row],[type]]="LFF (MDG-F)",MID(Proc[[#This Row],[Obj]],13,10),"")</f>
        <v/>
      </c>
      <c r="I7722" s="152"/>
      <c r="J7722" s="150" t="b">
        <f>Proc[[#This Row],[Requested]]=Proc[[#This Row],[CurrentParent]]</f>
        <v>1</v>
      </c>
      <c r="K7722" s="153" t="str">
        <f>IF(Proc[[#This Row],[Author]]="Marcela Urrego",VLOOKUP(LEFT(Proc[[#This Row],[Requested]],1),Table3[#All],2,0),VLOOKUP(Proc[[#This Row],[Author]],Table4[],2,0))</f>
        <v>HC</v>
      </c>
      <c r="L7722" s="150" t="s">
        <v>7174</v>
      </c>
      <c r="M7722" s="140">
        <v>46077</v>
      </c>
      <c r="N7722" s="140"/>
      <c r="O7722" s="140"/>
      <c r="P7722" s="140" t="str">
        <f ca="1">IF(Proc[[#This Row],[DaysAgeing]]&gt;5,"yep","on track")</f>
        <v>yep</v>
      </c>
      <c r="Q7722" s="2">
        <f ca="1">IF(Proc[[#This Row],[DateClosed]]="",ABS(NETWORKDAYS(Proc[[#This Row],[DateOpened]],TODAY()))-1,ABS(NETWORKDAYS(Proc[[#This Row],[DateOpened]],Proc[[#This Row],[DateClosed]]))-1)</f>
        <v>28</v>
      </c>
      <c r="R7722" s="140" t="s">
        <v>1005</v>
      </c>
      <c r="S7722" s="150"/>
      <c r="T7722" s="153">
        <v>7721</v>
      </c>
    </row>
    <row r="7723" spans="1:20" hidden="1">
      <c r="A7723" s="151" t="s">
        <v>7337</v>
      </c>
      <c r="B7723" s="153" t="str">
        <f>IFERROR(VLOOKUP(Proc[[#This Row],[App]],Table2[],3,0),"open")</f>
        <v>ok</v>
      </c>
      <c r="C7723" s="151" t="s">
        <v>369</v>
      </c>
      <c r="D7723" s="152" t="s">
        <v>10415</v>
      </c>
      <c r="E7723" s="152" t="s">
        <v>2194</v>
      </c>
      <c r="F7723" s="153" t="s">
        <v>2194</v>
      </c>
      <c r="G7723" s="151" t="s">
        <v>400</v>
      </c>
      <c r="H7723" s="150" t="str">
        <f>IF(Proc[[#This Row],[type]]="LFF (MDG-F)",MID(Proc[[#This Row],[Obj]],13,10),"")</f>
        <v/>
      </c>
      <c r="I7723" s="152"/>
      <c r="J7723" s="150" t="b">
        <f>Proc[[#This Row],[Requested]]=Proc[[#This Row],[CurrentParent]]</f>
        <v>1</v>
      </c>
      <c r="K7723" s="153" t="str">
        <f>IF(Proc[[#This Row],[Author]]="Marcela Urrego",VLOOKUP(LEFT(Proc[[#This Row],[Requested]],1),Table3[#All],2,0),VLOOKUP(Proc[[#This Row],[Author]],Table4[],2,0))</f>
        <v>HC</v>
      </c>
      <c r="L7723" s="153" t="s">
        <v>7174</v>
      </c>
      <c r="M7723" s="140">
        <v>46077</v>
      </c>
      <c r="N7723" s="140"/>
      <c r="O7723" s="140"/>
      <c r="P7723" s="140" t="str">
        <f ca="1">IF(Proc[[#This Row],[DaysAgeing]]&gt;5,"yep","on track")</f>
        <v>yep</v>
      </c>
      <c r="Q7723" s="2">
        <f ca="1">IF(Proc[[#This Row],[DateClosed]]="",ABS(NETWORKDAYS(Proc[[#This Row],[DateOpened]],TODAY()))-1,ABS(NETWORKDAYS(Proc[[#This Row],[DateOpened]],Proc[[#This Row],[DateClosed]]))-1)</f>
        <v>28</v>
      </c>
      <c r="R7723" s="140" t="s">
        <v>1005</v>
      </c>
      <c r="S7723" s="150"/>
      <c r="T7723" s="153">
        <v>7722</v>
      </c>
    </row>
    <row r="7724" spans="1:20" hidden="1">
      <c r="A7724" s="151" t="s">
        <v>7337</v>
      </c>
      <c r="B7724" s="153" t="str">
        <f>IFERROR(VLOOKUP(Proc[[#This Row],[App]],Table2[],3,0),"open")</f>
        <v>ok</v>
      </c>
      <c r="C7724" s="151" t="s">
        <v>369</v>
      </c>
      <c r="D7724" s="152" t="s">
        <v>10416</v>
      </c>
      <c r="E7724" s="152" t="s">
        <v>2194</v>
      </c>
      <c r="F7724" s="150" t="s">
        <v>2194</v>
      </c>
      <c r="G7724" s="151" t="s">
        <v>400</v>
      </c>
      <c r="H7724" s="150" t="str">
        <f>IF(Proc[[#This Row],[type]]="LFF (MDG-F)",MID(Proc[[#This Row],[Obj]],13,10),"")</f>
        <v/>
      </c>
      <c r="I7724" s="152"/>
      <c r="J7724" s="150" t="b">
        <f>Proc[[#This Row],[Requested]]=Proc[[#This Row],[CurrentParent]]</f>
        <v>1</v>
      </c>
      <c r="K7724" s="153" t="str">
        <f>IF(Proc[[#This Row],[Author]]="Marcela Urrego",VLOOKUP(LEFT(Proc[[#This Row],[Requested]],1),Table3[#All],2,0),VLOOKUP(Proc[[#This Row],[Author]],Table4[],2,0))</f>
        <v>HC</v>
      </c>
      <c r="L7724" s="150" t="s">
        <v>7174</v>
      </c>
      <c r="M7724" s="140">
        <v>46077</v>
      </c>
      <c r="N7724" s="140"/>
      <c r="O7724" s="140"/>
      <c r="P7724" s="140" t="str">
        <f ca="1">IF(Proc[[#This Row],[DaysAgeing]]&gt;5,"yep","on track")</f>
        <v>yep</v>
      </c>
      <c r="Q7724" s="2">
        <f ca="1">IF(Proc[[#This Row],[DateClosed]]="",ABS(NETWORKDAYS(Proc[[#This Row],[DateOpened]],TODAY()))-1,ABS(NETWORKDAYS(Proc[[#This Row],[DateOpened]],Proc[[#This Row],[DateClosed]]))-1)</f>
        <v>28</v>
      </c>
      <c r="R7724" s="140" t="s">
        <v>1005</v>
      </c>
      <c r="S7724" s="150"/>
      <c r="T7724" s="153">
        <v>7723</v>
      </c>
    </row>
    <row r="7725" spans="1:20" hidden="1">
      <c r="A7725" s="151" t="s">
        <v>7337</v>
      </c>
      <c r="B7725" s="153" t="str">
        <f>IFERROR(VLOOKUP(Proc[[#This Row],[App]],Table2[],3,0),"open")</f>
        <v>ok</v>
      </c>
      <c r="C7725" s="151" t="s">
        <v>369</v>
      </c>
      <c r="D7725" s="152" t="s">
        <v>10417</v>
      </c>
      <c r="E7725" s="152" t="s">
        <v>2192</v>
      </c>
      <c r="F7725" s="150" t="s">
        <v>2192</v>
      </c>
      <c r="G7725" s="151" t="s">
        <v>400</v>
      </c>
      <c r="H7725" s="150" t="str">
        <f>IF(Proc[[#This Row],[type]]="LFF (MDG-F)",MID(Proc[[#This Row],[Obj]],13,10),"")</f>
        <v/>
      </c>
      <c r="I7725" s="152"/>
      <c r="J7725" s="150" t="b">
        <f>Proc[[#This Row],[Requested]]=Proc[[#This Row],[CurrentParent]]</f>
        <v>1</v>
      </c>
      <c r="K7725" s="153" t="str">
        <f>IF(Proc[[#This Row],[Author]]="Marcela Urrego",VLOOKUP(LEFT(Proc[[#This Row],[Requested]],1),Table3[#All],2,0),VLOOKUP(Proc[[#This Row],[Author]],Table4[],2,0))</f>
        <v>HC</v>
      </c>
      <c r="L7725" s="150" t="s">
        <v>7174</v>
      </c>
      <c r="M7725" s="140">
        <v>46077</v>
      </c>
      <c r="N7725" s="140"/>
      <c r="O7725" s="140"/>
      <c r="P7725" s="140" t="str">
        <f ca="1">IF(Proc[[#This Row],[DaysAgeing]]&gt;5,"yep","on track")</f>
        <v>yep</v>
      </c>
      <c r="Q7725" s="2">
        <f ca="1">IF(Proc[[#This Row],[DateClosed]]="",ABS(NETWORKDAYS(Proc[[#This Row],[DateOpened]],TODAY()))-1,ABS(NETWORKDAYS(Proc[[#This Row],[DateOpened]],Proc[[#This Row],[DateClosed]]))-1)</f>
        <v>28</v>
      </c>
      <c r="R7725" s="140" t="s">
        <v>1005</v>
      </c>
      <c r="S7725" s="150"/>
      <c r="T7725" s="153">
        <v>7724</v>
      </c>
    </row>
    <row r="7726" spans="1:20" hidden="1">
      <c r="A7726" s="151" t="s">
        <v>7337</v>
      </c>
      <c r="B7726" s="153" t="str">
        <f>IFERROR(VLOOKUP(Proc[[#This Row],[App]],Table2[],3,0),"open")</f>
        <v>ok</v>
      </c>
      <c r="C7726" s="151" t="s">
        <v>369</v>
      </c>
      <c r="D7726" s="152" t="s">
        <v>10418</v>
      </c>
      <c r="E7726" s="152" t="s">
        <v>2193</v>
      </c>
      <c r="F7726" s="150" t="s">
        <v>2193</v>
      </c>
      <c r="G7726" s="151" t="s">
        <v>400</v>
      </c>
      <c r="H7726" s="150" t="str">
        <f>IF(Proc[[#This Row],[type]]="LFF (MDG-F)",MID(Proc[[#This Row],[Obj]],13,10),"")</f>
        <v/>
      </c>
      <c r="I7726" s="152"/>
      <c r="J7726" s="150" t="b">
        <f>Proc[[#This Row],[Requested]]=Proc[[#This Row],[CurrentParent]]</f>
        <v>1</v>
      </c>
      <c r="K7726" s="153" t="str">
        <f>IF(Proc[[#This Row],[Author]]="Marcela Urrego",VLOOKUP(LEFT(Proc[[#This Row],[Requested]],1),Table3[#All],2,0),VLOOKUP(Proc[[#This Row],[Author]],Table4[],2,0))</f>
        <v>HC</v>
      </c>
      <c r="L7726" s="150" t="s">
        <v>7174</v>
      </c>
      <c r="M7726" s="140">
        <v>46077</v>
      </c>
      <c r="N7726" s="140"/>
      <c r="O7726" s="140"/>
      <c r="P7726" s="140" t="str">
        <f ca="1">IF(Proc[[#This Row],[DaysAgeing]]&gt;5,"yep","on track")</f>
        <v>yep</v>
      </c>
      <c r="Q7726" s="2">
        <f ca="1">IF(Proc[[#This Row],[DateClosed]]="",ABS(NETWORKDAYS(Proc[[#This Row],[DateOpened]],TODAY()))-1,ABS(NETWORKDAYS(Proc[[#This Row],[DateOpened]],Proc[[#This Row],[DateClosed]]))-1)</f>
        <v>28</v>
      </c>
      <c r="R7726" s="140" t="s">
        <v>1005</v>
      </c>
      <c r="S7726" s="150"/>
      <c r="T7726" s="153">
        <v>7725</v>
      </c>
    </row>
    <row r="7727" spans="1:20" hidden="1">
      <c r="A7727" s="151" t="s">
        <v>7337</v>
      </c>
      <c r="B7727" s="153" t="str">
        <f>IFERROR(VLOOKUP(Proc[[#This Row],[App]],Table2[],3,0),"open")</f>
        <v>ok</v>
      </c>
      <c r="C7727" s="151" t="s">
        <v>369</v>
      </c>
      <c r="D7727" s="152" t="s">
        <v>10419</v>
      </c>
      <c r="E7727" s="152" t="s">
        <v>2188</v>
      </c>
      <c r="F7727" s="153" t="s">
        <v>2188</v>
      </c>
      <c r="G7727" s="151" t="s">
        <v>400</v>
      </c>
      <c r="H7727" s="150" t="str">
        <f>IF(Proc[[#This Row],[type]]="LFF (MDG-F)",MID(Proc[[#This Row],[Obj]],13,10),"")</f>
        <v/>
      </c>
      <c r="I7727" s="152"/>
      <c r="J7727" s="150" t="b">
        <f>Proc[[#This Row],[Requested]]=Proc[[#This Row],[CurrentParent]]</f>
        <v>1</v>
      </c>
      <c r="K7727" s="153" t="str">
        <f>IF(Proc[[#This Row],[Author]]="Marcela Urrego",VLOOKUP(LEFT(Proc[[#This Row],[Requested]],1),Table3[#All],2,0),VLOOKUP(Proc[[#This Row],[Author]],Table4[],2,0))</f>
        <v>HC</v>
      </c>
      <c r="L7727" s="150" t="s">
        <v>7174</v>
      </c>
      <c r="M7727" s="140">
        <v>46077</v>
      </c>
      <c r="N7727" s="140"/>
      <c r="O7727" s="140"/>
      <c r="P7727" s="140" t="str">
        <f ca="1">IF(Proc[[#This Row],[DaysAgeing]]&gt;5,"yep","on track")</f>
        <v>yep</v>
      </c>
      <c r="Q7727" s="2">
        <f ca="1">IF(Proc[[#This Row],[DateClosed]]="",ABS(NETWORKDAYS(Proc[[#This Row],[DateOpened]],TODAY()))-1,ABS(NETWORKDAYS(Proc[[#This Row],[DateOpened]],Proc[[#This Row],[DateClosed]]))-1)</f>
        <v>28</v>
      </c>
      <c r="R7727" s="140" t="s">
        <v>1005</v>
      </c>
      <c r="S7727" s="150"/>
      <c r="T7727" s="153">
        <v>7726</v>
      </c>
    </row>
    <row r="7728" spans="1:20" hidden="1">
      <c r="A7728" s="151" t="s">
        <v>7337</v>
      </c>
      <c r="B7728" s="153" t="str">
        <f>IFERROR(VLOOKUP(Proc[[#This Row],[App]],Table2[],3,0),"open")</f>
        <v>ok</v>
      </c>
      <c r="C7728" s="151" t="s">
        <v>369</v>
      </c>
      <c r="D7728" s="152" t="s">
        <v>10420</v>
      </c>
      <c r="E7728" s="152" t="s">
        <v>2506</v>
      </c>
      <c r="F7728" s="153" t="s">
        <v>2506</v>
      </c>
      <c r="G7728" s="151" t="s">
        <v>400</v>
      </c>
      <c r="H7728" s="150" t="str">
        <f>IF(Proc[[#This Row],[type]]="LFF (MDG-F)",MID(Proc[[#This Row],[Obj]],13,10),"")</f>
        <v/>
      </c>
      <c r="I7728" s="152"/>
      <c r="J7728" s="150" t="b">
        <f>Proc[[#This Row],[Requested]]=Proc[[#This Row],[CurrentParent]]</f>
        <v>1</v>
      </c>
      <c r="K7728" s="153" t="str">
        <f>IF(Proc[[#This Row],[Author]]="Marcela Urrego",VLOOKUP(LEFT(Proc[[#This Row],[Requested]],1),Table3[#All],2,0),VLOOKUP(Proc[[#This Row],[Author]],Table4[],2,0))</f>
        <v>HC</v>
      </c>
      <c r="L7728" s="150" t="s">
        <v>7174</v>
      </c>
      <c r="M7728" s="140">
        <v>46077</v>
      </c>
      <c r="N7728" s="140"/>
      <c r="O7728" s="140"/>
      <c r="P7728" s="140" t="str">
        <f ca="1">IF(Proc[[#This Row],[DaysAgeing]]&gt;5,"yep","on track")</f>
        <v>yep</v>
      </c>
      <c r="Q7728" s="2">
        <f ca="1">IF(Proc[[#This Row],[DateClosed]]="",ABS(NETWORKDAYS(Proc[[#This Row],[DateOpened]],TODAY()))-1,ABS(NETWORKDAYS(Proc[[#This Row],[DateOpened]],Proc[[#This Row],[DateClosed]]))-1)</f>
        <v>28</v>
      </c>
      <c r="R7728" s="140" t="s">
        <v>1005</v>
      </c>
      <c r="S7728" s="150"/>
      <c r="T7728" s="153">
        <v>7727</v>
      </c>
    </row>
    <row r="7729" spans="1:20" hidden="1">
      <c r="A7729" s="151" t="s">
        <v>7337</v>
      </c>
      <c r="B7729" s="153" t="str">
        <f>IFERROR(VLOOKUP(Proc[[#This Row],[App]],Table2[],3,0),"open")</f>
        <v>ok</v>
      </c>
      <c r="C7729" s="151" t="s">
        <v>369</v>
      </c>
      <c r="D7729" s="152" t="s">
        <v>10421</v>
      </c>
      <c r="E7729" s="152" t="s">
        <v>2351</v>
      </c>
      <c r="F7729" s="153" t="s">
        <v>2351</v>
      </c>
      <c r="G7729" s="151" t="s">
        <v>400</v>
      </c>
      <c r="H7729" s="150" t="str">
        <f>IF(Proc[[#This Row],[type]]="LFF (MDG-F)",MID(Proc[[#This Row],[Obj]],13,10),"")</f>
        <v/>
      </c>
      <c r="I7729" s="152"/>
      <c r="J7729" s="150" t="b">
        <f>Proc[[#This Row],[Requested]]=Proc[[#This Row],[CurrentParent]]</f>
        <v>1</v>
      </c>
      <c r="K7729" s="153" t="str">
        <f>IF(Proc[[#This Row],[Author]]="Marcela Urrego",VLOOKUP(LEFT(Proc[[#This Row],[Requested]],1),Table3[#All],2,0),VLOOKUP(Proc[[#This Row],[Author]],Table4[],2,0))</f>
        <v>HC</v>
      </c>
      <c r="L7729" s="150" t="s">
        <v>7174</v>
      </c>
      <c r="M7729" s="140">
        <v>46077</v>
      </c>
      <c r="N7729" s="140"/>
      <c r="O7729" s="140"/>
      <c r="P7729" s="140" t="str">
        <f ca="1">IF(Proc[[#This Row],[DaysAgeing]]&gt;5,"yep","on track")</f>
        <v>yep</v>
      </c>
      <c r="Q7729" s="2">
        <f ca="1">IF(Proc[[#This Row],[DateClosed]]="",ABS(NETWORKDAYS(Proc[[#This Row],[DateOpened]],TODAY()))-1,ABS(NETWORKDAYS(Proc[[#This Row],[DateOpened]],Proc[[#This Row],[DateClosed]]))-1)</f>
        <v>28</v>
      </c>
      <c r="R7729" s="140" t="s">
        <v>1005</v>
      </c>
      <c r="S7729" s="150"/>
      <c r="T7729" s="153">
        <v>7728</v>
      </c>
    </row>
    <row r="7730" spans="1:20" hidden="1">
      <c r="A7730" s="151" t="s">
        <v>7337</v>
      </c>
      <c r="B7730" s="153" t="str">
        <f>IFERROR(VLOOKUP(Proc[[#This Row],[App]],Table2[],3,0),"open")</f>
        <v>ok</v>
      </c>
      <c r="C7730" s="151" t="s">
        <v>369</v>
      </c>
      <c r="D7730" s="152" t="s">
        <v>10422</v>
      </c>
      <c r="E7730" s="152" t="s">
        <v>2351</v>
      </c>
      <c r="F7730" s="153" t="s">
        <v>2351</v>
      </c>
      <c r="G7730" s="151" t="s">
        <v>400</v>
      </c>
      <c r="H7730" s="150" t="str">
        <f>IF(Proc[[#This Row],[type]]="LFF (MDG-F)",MID(Proc[[#This Row],[Obj]],13,10),"")</f>
        <v/>
      </c>
      <c r="I7730" s="152"/>
      <c r="J7730" s="150" t="b">
        <f>Proc[[#This Row],[Requested]]=Proc[[#This Row],[CurrentParent]]</f>
        <v>1</v>
      </c>
      <c r="K7730" s="153" t="str">
        <f>IF(Proc[[#This Row],[Author]]="Marcela Urrego",VLOOKUP(LEFT(Proc[[#This Row],[Requested]],1),Table3[#All],2,0),VLOOKUP(Proc[[#This Row],[Author]],Table4[],2,0))</f>
        <v>HC</v>
      </c>
      <c r="L7730" s="150" t="s">
        <v>7174</v>
      </c>
      <c r="M7730" s="140">
        <v>46077</v>
      </c>
      <c r="N7730" s="140"/>
      <c r="O7730" s="140"/>
      <c r="P7730" s="140" t="str">
        <f ca="1">IF(Proc[[#This Row],[DaysAgeing]]&gt;5,"yep","on track")</f>
        <v>yep</v>
      </c>
      <c r="Q7730" s="2">
        <f ca="1">IF(Proc[[#This Row],[DateClosed]]="",ABS(NETWORKDAYS(Proc[[#This Row],[DateOpened]],TODAY()))-1,ABS(NETWORKDAYS(Proc[[#This Row],[DateOpened]],Proc[[#This Row],[DateClosed]]))-1)</f>
        <v>28</v>
      </c>
      <c r="R7730" s="140" t="s">
        <v>1005</v>
      </c>
      <c r="S7730" s="150"/>
      <c r="T7730" s="153">
        <v>7729</v>
      </c>
    </row>
    <row r="7731" spans="1:20" hidden="1">
      <c r="A7731" s="151" t="s">
        <v>7337</v>
      </c>
      <c r="B7731" s="153" t="str">
        <f>IFERROR(VLOOKUP(Proc[[#This Row],[App]],Table2[],3,0),"open")</f>
        <v>ok</v>
      </c>
      <c r="C7731" s="151" t="s">
        <v>369</v>
      </c>
      <c r="D7731" s="152" t="s">
        <v>10423</v>
      </c>
      <c r="E7731" s="152" t="s">
        <v>2351</v>
      </c>
      <c r="F7731" s="153" t="s">
        <v>2351</v>
      </c>
      <c r="G7731" s="151" t="s">
        <v>400</v>
      </c>
      <c r="H7731" s="150" t="str">
        <f>IF(Proc[[#This Row],[type]]="LFF (MDG-F)",MID(Proc[[#This Row],[Obj]],13,10),"")</f>
        <v/>
      </c>
      <c r="I7731" s="152"/>
      <c r="J7731" s="150" t="b">
        <f>Proc[[#This Row],[Requested]]=Proc[[#This Row],[CurrentParent]]</f>
        <v>1</v>
      </c>
      <c r="K7731" s="153" t="str">
        <f>IF(Proc[[#This Row],[Author]]="Marcela Urrego",VLOOKUP(LEFT(Proc[[#This Row],[Requested]],1),Table3[#All],2,0),VLOOKUP(Proc[[#This Row],[Author]],Table4[],2,0))</f>
        <v>HC</v>
      </c>
      <c r="L7731" s="150" t="s">
        <v>7174</v>
      </c>
      <c r="M7731" s="140">
        <v>46077</v>
      </c>
      <c r="N7731" s="140"/>
      <c r="O7731" s="140"/>
      <c r="P7731" s="140" t="str">
        <f ca="1">IF(Proc[[#This Row],[DaysAgeing]]&gt;5,"yep","on track")</f>
        <v>yep</v>
      </c>
      <c r="Q7731" s="2">
        <f ca="1">IF(Proc[[#This Row],[DateClosed]]="",ABS(NETWORKDAYS(Proc[[#This Row],[DateOpened]],TODAY()))-1,ABS(NETWORKDAYS(Proc[[#This Row],[DateOpened]],Proc[[#This Row],[DateClosed]]))-1)</f>
        <v>28</v>
      </c>
      <c r="R7731" s="140" t="s">
        <v>1005</v>
      </c>
      <c r="S7731" s="150"/>
      <c r="T7731" s="153">
        <v>7730</v>
      </c>
    </row>
    <row r="7732" spans="1:20" hidden="1">
      <c r="A7732" s="151" t="s">
        <v>7337</v>
      </c>
      <c r="B7732" s="153" t="str">
        <f>IFERROR(VLOOKUP(Proc[[#This Row],[App]],Table2[],3,0),"open")</f>
        <v>ok</v>
      </c>
      <c r="C7732" s="151" t="s">
        <v>369</v>
      </c>
      <c r="D7732" s="152" t="s">
        <v>10424</v>
      </c>
      <c r="E7732" s="152" t="s">
        <v>7393</v>
      </c>
      <c r="F7732" s="150" t="s">
        <v>7393</v>
      </c>
      <c r="G7732" s="151" t="s">
        <v>400</v>
      </c>
      <c r="H7732" s="150" t="str">
        <f>IF(Proc[[#This Row],[type]]="LFF (MDG-F)",MID(Proc[[#This Row],[Obj]],13,10),"")</f>
        <v/>
      </c>
      <c r="I7732" s="152"/>
      <c r="J7732" s="150" t="b">
        <f>Proc[[#This Row],[Requested]]=Proc[[#This Row],[CurrentParent]]</f>
        <v>1</v>
      </c>
      <c r="K7732" s="153" t="str">
        <f>IF(Proc[[#This Row],[Author]]="Marcela Urrego",VLOOKUP(LEFT(Proc[[#This Row],[Requested]],1),Table3[#All],2,0),VLOOKUP(Proc[[#This Row],[Author]],Table4[],2,0))</f>
        <v>HC</v>
      </c>
      <c r="L7732" s="150" t="s">
        <v>7174</v>
      </c>
      <c r="M7732" s="140">
        <v>46077</v>
      </c>
      <c r="N7732" s="140"/>
      <c r="O7732" s="140"/>
      <c r="P7732" s="140" t="str">
        <f ca="1">IF(Proc[[#This Row],[DaysAgeing]]&gt;5,"yep","on track")</f>
        <v>yep</v>
      </c>
      <c r="Q7732" s="2">
        <f ca="1">IF(Proc[[#This Row],[DateClosed]]="",ABS(NETWORKDAYS(Proc[[#This Row],[DateOpened]],TODAY()))-1,ABS(NETWORKDAYS(Proc[[#This Row],[DateOpened]],Proc[[#This Row],[DateClosed]]))-1)</f>
        <v>28</v>
      </c>
      <c r="R7732" s="140" t="s">
        <v>1005</v>
      </c>
      <c r="S7732" s="150"/>
      <c r="T7732" s="153">
        <v>7731</v>
      </c>
    </row>
    <row r="7733" spans="1:20" hidden="1">
      <c r="A7733" s="151" t="s">
        <v>7337</v>
      </c>
      <c r="B7733" s="153" t="str">
        <f>IFERROR(VLOOKUP(Proc[[#This Row],[App]],Table2[],3,0),"open")</f>
        <v>ok</v>
      </c>
      <c r="C7733" s="151" t="s">
        <v>369</v>
      </c>
      <c r="D7733" s="152" t="s">
        <v>10425</v>
      </c>
      <c r="E7733" s="152" t="s">
        <v>7393</v>
      </c>
      <c r="F7733" s="153" t="s">
        <v>7393</v>
      </c>
      <c r="G7733" s="151" t="s">
        <v>400</v>
      </c>
      <c r="H7733" s="150" t="str">
        <f>IF(Proc[[#This Row],[type]]="LFF (MDG-F)",MID(Proc[[#This Row],[Obj]],13,10),"")</f>
        <v/>
      </c>
      <c r="I7733" s="152"/>
      <c r="J7733" s="150" t="b">
        <f>Proc[[#This Row],[Requested]]=Proc[[#This Row],[CurrentParent]]</f>
        <v>1</v>
      </c>
      <c r="K7733" s="153" t="str">
        <f>IF(Proc[[#This Row],[Author]]="Marcela Urrego",VLOOKUP(LEFT(Proc[[#This Row],[Requested]],1),Table3[#All],2,0),VLOOKUP(Proc[[#This Row],[Author]],Table4[],2,0))</f>
        <v>HC</v>
      </c>
      <c r="L7733" s="150" t="s">
        <v>7174</v>
      </c>
      <c r="M7733" s="140">
        <v>46077</v>
      </c>
      <c r="N7733" s="140"/>
      <c r="O7733" s="140"/>
      <c r="P7733" s="140" t="str">
        <f ca="1">IF(Proc[[#This Row],[DaysAgeing]]&gt;5,"yep","on track")</f>
        <v>yep</v>
      </c>
      <c r="Q7733" s="2">
        <f ca="1">IF(Proc[[#This Row],[DateClosed]]="",ABS(NETWORKDAYS(Proc[[#This Row],[DateOpened]],TODAY()))-1,ABS(NETWORKDAYS(Proc[[#This Row],[DateOpened]],Proc[[#This Row],[DateClosed]]))-1)</f>
        <v>28</v>
      </c>
      <c r="R7733" s="140" t="s">
        <v>1005</v>
      </c>
      <c r="S7733" s="150"/>
      <c r="T7733" s="153">
        <v>7732</v>
      </c>
    </row>
    <row r="7734" spans="1:20" hidden="1">
      <c r="A7734" s="151" t="s">
        <v>7337</v>
      </c>
      <c r="B7734" s="153" t="str">
        <f>IFERROR(VLOOKUP(Proc[[#This Row],[App]],Table2[],3,0),"open")</f>
        <v>ok</v>
      </c>
      <c r="C7734" s="151" t="s">
        <v>369</v>
      </c>
      <c r="D7734" s="152" t="s">
        <v>10426</v>
      </c>
      <c r="E7734" s="152" t="s">
        <v>7394</v>
      </c>
      <c r="F7734" s="153" t="s">
        <v>7394</v>
      </c>
      <c r="G7734" s="151" t="s">
        <v>400</v>
      </c>
      <c r="H7734" s="150" t="str">
        <f>IF(Proc[[#This Row],[type]]="LFF (MDG-F)",MID(Proc[[#This Row],[Obj]],13,10),"")</f>
        <v/>
      </c>
      <c r="I7734" s="152"/>
      <c r="J7734" s="150" t="b">
        <f>Proc[[#This Row],[Requested]]=Proc[[#This Row],[CurrentParent]]</f>
        <v>1</v>
      </c>
      <c r="K7734" s="153" t="str">
        <f>IF(Proc[[#This Row],[Author]]="Marcela Urrego",VLOOKUP(LEFT(Proc[[#This Row],[Requested]],1),Table3[#All],2,0),VLOOKUP(Proc[[#This Row],[Author]],Table4[],2,0))</f>
        <v>HC</v>
      </c>
      <c r="L7734" s="150" t="s">
        <v>7174</v>
      </c>
      <c r="M7734" s="140">
        <v>46077</v>
      </c>
      <c r="N7734" s="140"/>
      <c r="O7734" s="140"/>
      <c r="P7734" s="140" t="str">
        <f ca="1">IF(Proc[[#This Row],[DaysAgeing]]&gt;5,"yep","on track")</f>
        <v>yep</v>
      </c>
      <c r="Q7734" s="2">
        <f ca="1">IF(Proc[[#This Row],[DateClosed]]="",ABS(NETWORKDAYS(Proc[[#This Row],[DateOpened]],TODAY()))-1,ABS(NETWORKDAYS(Proc[[#This Row],[DateOpened]],Proc[[#This Row],[DateClosed]]))-1)</f>
        <v>28</v>
      </c>
      <c r="R7734" s="140" t="s">
        <v>1005</v>
      </c>
      <c r="S7734" s="150"/>
      <c r="T7734" s="153">
        <v>7733</v>
      </c>
    </row>
    <row r="7735" spans="1:20" hidden="1">
      <c r="A7735" s="151" t="s">
        <v>7337</v>
      </c>
      <c r="B7735" s="150" t="str">
        <f>IFERROR(VLOOKUP(Proc[[#This Row],[App]],Table2[],3,0),"open")</f>
        <v>ok</v>
      </c>
      <c r="C7735" s="151" t="s">
        <v>369</v>
      </c>
      <c r="D7735" s="152" t="s">
        <v>10427</v>
      </c>
      <c r="E7735" s="152" t="s">
        <v>7394</v>
      </c>
      <c r="F7735" s="150" t="s">
        <v>7394</v>
      </c>
      <c r="G7735" s="151" t="s">
        <v>400</v>
      </c>
      <c r="H7735" s="150" t="str">
        <f>IF(Proc[[#This Row],[type]]="LFF (MDG-F)",MID(Proc[[#This Row],[Obj]],13,10),"")</f>
        <v/>
      </c>
      <c r="I7735" s="152"/>
      <c r="J7735" s="150" t="b">
        <f>Proc[[#This Row],[Requested]]=Proc[[#This Row],[CurrentParent]]</f>
        <v>1</v>
      </c>
      <c r="K7735" s="150" t="str">
        <f>IF(Proc[[#This Row],[Author]]="Marcela Urrego",VLOOKUP(LEFT(Proc[[#This Row],[Requested]],1),Table3[#All],2,0),VLOOKUP(Proc[[#This Row],[Author]],Table4[],2,0))</f>
        <v>HC</v>
      </c>
      <c r="L7735" s="150" t="s">
        <v>7174</v>
      </c>
      <c r="M7735" s="140">
        <v>46077</v>
      </c>
      <c r="N7735" s="140"/>
      <c r="O7735" s="140"/>
      <c r="P7735" s="140" t="str">
        <f ca="1">IF(Proc[[#This Row],[DaysAgeing]]&gt;5,"yep","on track")</f>
        <v>yep</v>
      </c>
      <c r="Q7735" s="2">
        <f ca="1">IF(Proc[[#This Row],[DateClosed]]="",ABS(NETWORKDAYS(Proc[[#This Row],[DateOpened]],TODAY()))-1,ABS(NETWORKDAYS(Proc[[#This Row],[DateOpened]],Proc[[#This Row],[DateClosed]]))-1)</f>
        <v>28</v>
      </c>
      <c r="R7735" s="140" t="s">
        <v>1005</v>
      </c>
      <c r="S7735" s="150"/>
      <c r="T7735" s="153">
        <v>7734</v>
      </c>
    </row>
    <row r="7736" spans="1:20" hidden="1">
      <c r="A7736" s="151" t="s">
        <v>7337</v>
      </c>
      <c r="B7736" s="153" t="str">
        <f>IFERROR(VLOOKUP(Proc[[#This Row],[App]],Table2[],3,0),"open")</f>
        <v>ok</v>
      </c>
      <c r="C7736" s="151" t="s">
        <v>369</v>
      </c>
      <c r="D7736" s="152" t="s">
        <v>10428</v>
      </c>
      <c r="E7736" s="152" t="s">
        <v>7394</v>
      </c>
      <c r="F7736" s="153" t="s">
        <v>7394</v>
      </c>
      <c r="G7736" s="151" t="s">
        <v>400</v>
      </c>
      <c r="H7736" s="150" t="str">
        <f>IF(Proc[[#This Row],[type]]="LFF (MDG-F)",MID(Proc[[#This Row],[Obj]],13,10),"")</f>
        <v/>
      </c>
      <c r="I7736" s="152"/>
      <c r="J7736" s="150" t="b">
        <f>Proc[[#This Row],[Requested]]=Proc[[#This Row],[CurrentParent]]</f>
        <v>1</v>
      </c>
      <c r="K7736" s="153" t="str">
        <f>IF(Proc[[#This Row],[Author]]="Marcela Urrego",VLOOKUP(LEFT(Proc[[#This Row],[Requested]],1),Table3[#All],2,0),VLOOKUP(Proc[[#This Row],[Author]],Table4[],2,0))</f>
        <v>HC</v>
      </c>
      <c r="L7736" s="150" t="s">
        <v>7174</v>
      </c>
      <c r="M7736" s="140">
        <v>46077</v>
      </c>
      <c r="N7736" s="140"/>
      <c r="O7736" s="140"/>
      <c r="P7736" s="140" t="str">
        <f ca="1">IF(Proc[[#This Row],[DaysAgeing]]&gt;5,"yep","on track")</f>
        <v>yep</v>
      </c>
      <c r="Q7736" s="2">
        <f ca="1">IF(Proc[[#This Row],[DateClosed]]="",ABS(NETWORKDAYS(Proc[[#This Row],[DateOpened]],TODAY()))-1,ABS(NETWORKDAYS(Proc[[#This Row],[DateOpened]],Proc[[#This Row],[DateClosed]]))-1)</f>
        <v>28</v>
      </c>
      <c r="R7736" s="140" t="s">
        <v>1005</v>
      </c>
      <c r="S7736" s="150"/>
      <c r="T7736" s="153">
        <v>7735</v>
      </c>
    </row>
    <row r="7737" spans="1:20" hidden="1">
      <c r="A7737" s="151" t="s">
        <v>7337</v>
      </c>
      <c r="B7737" s="150" t="str">
        <f>IFERROR(VLOOKUP(Proc[[#This Row],[App]],Table2[],3,0),"open")</f>
        <v>ok</v>
      </c>
      <c r="C7737" s="151" t="s">
        <v>369</v>
      </c>
      <c r="D7737" s="152" t="s">
        <v>10429</v>
      </c>
      <c r="E7737" s="152" t="s">
        <v>2351</v>
      </c>
      <c r="F7737" s="150" t="s">
        <v>2351</v>
      </c>
      <c r="G7737" s="151" t="s">
        <v>400</v>
      </c>
      <c r="H7737" s="150" t="str">
        <f>IF(Proc[[#This Row],[type]]="LFF (MDG-F)",MID(Proc[[#This Row],[Obj]],13,10),"")</f>
        <v/>
      </c>
      <c r="I7737" s="152"/>
      <c r="J7737" s="150" t="b">
        <f>Proc[[#This Row],[Requested]]=Proc[[#This Row],[CurrentParent]]</f>
        <v>1</v>
      </c>
      <c r="K7737" s="150" t="str">
        <f>IF(Proc[[#This Row],[Author]]="Marcela Urrego",VLOOKUP(LEFT(Proc[[#This Row],[Requested]],1),Table3[#All],2,0),VLOOKUP(Proc[[#This Row],[Author]],Table4[],2,0))</f>
        <v>HC</v>
      </c>
      <c r="L7737" s="150" t="s">
        <v>7174</v>
      </c>
      <c r="M7737" s="140">
        <v>46077</v>
      </c>
      <c r="N7737" s="140"/>
      <c r="O7737" s="140"/>
      <c r="P7737" s="140" t="str">
        <f ca="1">IF(Proc[[#This Row],[DaysAgeing]]&gt;5,"yep","on track")</f>
        <v>yep</v>
      </c>
      <c r="Q7737" s="2">
        <f ca="1">IF(Proc[[#This Row],[DateClosed]]="",ABS(NETWORKDAYS(Proc[[#This Row],[DateOpened]],TODAY()))-1,ABS(NETWORKDAYS(Proc[[#This Row],[DateOpened]],Proc[[#This Row],[DateClosed]]))-1)</f>
        <v>28</v>
      </c>
      <c r="R7737" s="140" t="s">
        <v>1005</v>
      </c>
      <c r="S7737" s="150"/>
      <c r="T7737" s="153">
        <v>7736</v>
      </c>
    </row>
    <row r="7738" spans="1:20" hidden="1">
      <c r="A7738" s="151" t="s">
        <v>7337</v>
      </c>
      <c r="B7738" s="153" t="str">
        <f>IFERROR(VLOOKUP(Proc[[#This Row],[App]],Table2[],3,0),"open")</f>
        <v>ok</v>
      </c>
      <c r="C7738" s="151" t="s">
        <v>369</v>
      </c>
      <c r="D7738" s="152" t="s">
        <v>10430</v>
      </c>
      <c r="E7738" s="152" t="s">
        <v>5034</v>
      </c>
      <c r="F7738" s="150" t="s">
        <v>5034</v>
      </c>
      <c r="G7738" s="151" t="s">
        <v>400</v>
      </c>
      <c r="H7738" s="150" t="str">
        <f>IF(Proc[[#This Row],[type]]="LFF (MDG-F)",MID(Proc[[#This Row],[Obj]],13,10),"")</f>
        <v/>
      </c>
      <c r="I7738" s="152"/>
      <c r="J7738" s="150" t="b">
        <f>Proc[[#This Row],[Requested]]=Proc[[#This Row],[CurrentParent]]</f>
        <v>1</v>
      </c>
      <c r="K7738" s="153" t="str">
        <f>IF(Proc[[#This Row],[Author]]="Marcela Urrego",VLOOKUP(LEFT(Proc[[#This Row],[Requested]],1),Table3[#All],2,0),VLOOKUP(Proc[[#This Row],[Author]],Table4[],2,0))</f>
        <v>HC</v>
      </c>
      <c r="L7738" s="150" t="s">
        <v>7174</v>
      </c>
      <c r="M7738" s="140">
        <v>46077</v>
      </c>
      <c r="N7738" s="140"/>
      <c r="O7738" s="140"/>
      <c r="P7738" s="140" t="str">
        <f ca="1">IF(Proc[[#This Row],[DaysAgeing]]&gt;5,"yep","on track")</f>
        <v>yep</v>
      </c>
      <c r="Q7738" s="2">
        <f ca="1">IF(Proc[[#This Row],[DateClosed]]="",ABS(NETWORKDAYS(Proc[[#This Row],[DateOpened]],TODAY()))-1,ABS(NETWORKDAYS(Proc[[#This Row],[DateOpened]],Proc[[#This Row],[DateClosed]]))-1)</f>
        <v>28</v>
      </c>
      <c r="R7738" s="140" t="s">
        <v>1005</v>
      </c>
      <c r="S7738" s="150"/>
      <c r="T7738" s="153">
        <v>7737</v>
      </c>
    </row>
    <row r="7739" spans="1:20" hidden="1">
      <c r="A7739" s="151" t="s">
        <v>7337</v>
      </c>
      <c r="B7739" s="153" t="str">
        <f>IFERROR(VLOOKUP(Proc[[#This Row],[App]],Table2[],3,0),"open")</f>
        <v>ok</v>
      </c>
      <c r="C7739" s="151" t="s">
        <v>369</v>
      </c>
      <c r="D7739" s="152" t="s">
        <v>10431</v>
      </c>
      <c r="E7739" s="152" t="s">
        <v>7393</v>
      </c>
      <c r="F7739" s="153" t="s">
        <v>7393</v>
      </c>
      <c r="G7739" s="151" t="s">
        <v>400</v>
      </c>
      <c r="H7739" s="150" t="str">
        <f>IF(Proc[[#This Row],[type]]="LFF (MDG-F)",MID(Proc[[#This Row],[Obj]],13,10),"")</f>
        <v/>
      </c>
      <c r="I7739" s="152"/>
      <c r="J7739" s="150" t="b">
        <f>Proc[[#This Row],[Requested]]=Proc[[#This Row],[CurrentParent]]</f>
        <v>1</v>
      </c>
      <c r="K7739" s="153" t="str">
        <f>IF(Proc[[#This Row],[Author]]="Marcela Urrego",VLOOKUP(LEFT(Proc[[#This Row],[Requested]],1),Table3[#All],2,0),VLOOKUP(Proc[[#This Row],[Author]],Table4[],2,0))</f>
        <v>HC</v>
      </c>
      <c r="L7739" s="150" t="s">
        <v>7174</v>
      </c>
      <c r="M7739" s="140">
        <v>46077</v>
      </c>
      <c r="N7739" s="140"/>
      <c r="O7739" s="140"/>
      <c r="P7739" s="140" t="str">
        <f ca="1">IF(Proc[[#This Row],[DaysAgeing]]&gt;5,"yep","on track")</f>
        <v>yep</v>
      </c>
      <c r="Q7739" s="2">
        <f ca="1">IF(Proc[[#This Row],[DateClosed]]="",ABS(NETWORKDAYS(Proc[[#This Row],[DateOpened]],TODAY()))-1,ABS(NETWORKDAYS(Proc[[#This Row],[DateOpened]],Proc[[#This Row],[DateClosed]]))-1)</f>
        <v>28</v>
      </c>
      <c r="R7739" s="140" t="s">
        <v>1005</v>
      </c>
      <c r="S7739" s="150"/>
      <c r="T7739" s="153">
        <v>7738</v>
      </c>
    </row>
    <row r="7740" spans="1:20" hidden="1">
      <c r="A7740" s="151" t="s">
        <v>7337</v>
      </c>
      <c r="B7740" s="153" t="str">
        <f>IFERROR(VLOOKUP(Proc[[#This Row],[App]],Table2[],3,0),"open")</f>
        <v>ok</v>
      </c>
      <c r="C7740" s="151" t="s">
        <v>369</v>
      </c>
      <c r="D7740" s="152" t="s">
        <v>10432</v>
      </c>
      <c r="E7740" s="152" t="s">
        <v>7393</v>
      </c>
      <c r="F7740" s="153" t="s">
        <v>7393</v>
      </c>
      <c r="G7740" s="151" t="s">
        <v>400</v>
      </c>
      <c r="H7740" s="150" t="str">
        <f>IF(Proc[[#This Row],[type]]="LFF (MDG-F)",MID(Proc[[#This Row],[Obj]],13,10),"")</f>
        <v/>
      </c>
      <c r="I7740" s="152"/>
      <c r="J7740" s="150" t="b">
        <f>Proc[[#This Row],[Requested]]=Proc[[#This Row],[CurrentParent]]</f>
        <v>1</v>
      </c>
      <c r="K7740" s="153" t="str">
        <f>IF(Proc[[#This Row],[Author]]="Marcela Urrego",VLOOKUP(LEFT(Proc[[#This Row],[Requested]],1),Table3[#All],2,0),VLOOKUP(Proc[[#This Row],[Author]],Table4[],2,0))</f>
        <v>HC</v>
      </c>
      <c r="L7740" s="150" t="s">
        <v>7174</v>
      </c>
      <c r="M7740" s="140">
        <v>46077</v>
      </c>
      <c r="N7740" s="140"/>
      <c r="O7740" s="140"/>
      <c r="P7740" s="140" t="str">
        <f ca="1">IF(Proc[[#This Row],[DaysAgeing]]&gt;5,"yep","on track")</f>
        <v>yep</v>
      </c>
      <c r="Q7740" s="2">
        <f ca="1">IF(Proc[[#This Row],[DateClosed]]="",ABS(NETWORKDAYS(Proc[[#This Row],[DateOpened]],TODAY()))-1,ABS(NETWORKDAYS(Proc[[#This Row],[DateOpened]],Proc[[#This Row],[DateClosed]]))-1)</f>
        <v>28</v>
      </c>
      <c r="R7740" s="140" t="s">
        <v>1005</v>
      </c>
      <c r="S7740" s="150"/>
      <c r="T7740" s="153">
        <v>7739</v>
      </c>
    </row>
    <row r="7741" spans="1:20" hidden="1">
      <c r="A7741" s="151" t="s">
        <v>7337</v>
      </c>
      <c r="B7741" s="153" t="str">
        <f>IFERROR(VLOOKUP(Proc[[#This Row],[App]],Table2[],3,0),"open")</f>
        <v>ok</v>
      </c>
      <c r="C7741" s="151" t="s">
        <v>369</v>
      </c>
      <c r="D7741" s="152" t="s">
        <v>10433</v>
      </c>
      <c r="E7741" s="152" t="s">
        <v>7395</v>
      </c>
      <c r="F7741" s="153" t="s">
        <v>7395</v>
      </c>
      <c r="G7741" s="151" t="s">
        <v>400</v>
      </c>
      <c r="H7741" s="150" t="str">
        <f>IF(Proc[[#This Row],[type]]="LFF (MDG-F)",MID(Proc[[#This Row],[Obj]],13,10),"")</f>
        <v/>
      </c>
      <c r="I7741" s="152"/>
      <c r="J7741" s="150" t="b">
        <f>Proc[[#This Row],[Requested]]=Proc[[#This Row],[CurrentParent]]</f>
        <v>1</v>
      </c>
      <c r="K7741" s="153" t="str">
        <f>IF(Proc[[#This Row],[Author]]="Marcela Urrego",VLOOKUP(LEFT(Proc[[#This Row],[Requested]],1),Table3[#All],2,0),VLOOKUP(Proc[[#This Row],[Author]],Table4[],2,0))</f>
        <v>HC</v>
      </c>
      <c r="L7741" s="150" t="s">
        <v>7174</v>
      </c>
      <c r="M7741" s="140">
        <v>46077</v>
      </c>
      <c r="N7741" s="140"/>
      <c r="O7741" s="140"/>
      <c r="P7741" s="140" t="str">
        <f ca="1">IF(Proc[[#This Row],[DaysAgeing]]&gt;5,"yep","on track")</f>
        <v>yep</v>
      </c>
      <c r="Q7741" s="2">
        <f ca="1">IF(Proc[[#This Row],[DateClosed]]="",ABS(NETWORKDAYS(Proc[[#This Row],[DateOpened]],TODAY()))-1,ABS(NETWORKDAYS(Proc[[#This Row],[DateOpened]],Proc[[#This Row],[DateClosed]]))-1)</f>
        <v>28</v>
      </c>
      <c r="R7741" s="140" t="s">
        <v>1005</v>
      </c>
      <c r="S7741" s="150"/>
      <c r="T7741" s="153">
        <v>7740</v>
      </c>
    </row>
    <row r="7742" spans="1:20" hidden="1">
      <c r="A7742" s="151" t="s">
        <v>7337</v>
      </c>
      <c r="B7742" s="153" t="str">
        <f>IFERROR(VLOOKUP(Proc[[#This Row],[App]],Table2[],3,0),"open")</f>
        <v>ok</v>
      </c>
      <c r="C7742" s="151" t="s">
        <v>369</v>
      </c>
      <c r="D7742" s="152" t="s">
        <v>10434</v>
      </c>
      <c r="E7742" s="152" t="s">
        <v>7395</v>
      </c>
      <c r="F7742" s="153" t="s">
        <v>7395</v>
      </c>
      <c r="G7742" s="151" t="s">
        <v>400</v>
      </c>
      <c r="H7742" s="150" t="str">
        <f>IF(Proc[[#This Row],[type]]="LFF (MDG-F)",MID(Proc[[#This Row],[Obj]],13,10),"")</f>
        <v/>
      </c>
      <c r="I7742" s="152"/>
      <c r="J7742" s="150" t="b">
        <f>Proc[[#This Row],[Requested]]=Proc[[#This Row],[CurrentParent]]</f>
        <v>1</v>
      </c>
      <c r="K7742" s="153" t="str">
        <f>IF(Proc[[#This Row],[Author]]="Marcela Urrego",VLOOKUP(LEFT(Proc[[#This Row],[Requested]],1),Table3[#All],2,0),VLOOKUP(Proc[[#This Row],[Author]],Table4[],2,0))</f>
        <v>HC</v>
      </c>
      <c r="L7742" s="150" t="s">
        <v>7174</v>
      </c>
      <c r="M7742" s="140">
        <v>46077</v>
      </c>
      <c r="N7742" s="140"/>
      <c r="O7742" s="140"/>
      <c r="P7742" s="140" t="str">
        <f ca="1">IF(Proc[[#This Row],[DaysAgeing]]&gt;5,"yep","on track")</f>
        <v>yep</v>
      </c>
      <c r="Q7742" s="2">
        <f ca="1">IF(Proc[[#This Row],[DateClosed]]="",ABS(NETWORKDAYS(Proc[[#This Row],[DateOpened]],TODAY()))-1,ABS(NETWORKDAYS(Proc[[#This Row],[DateOpened]],Proc[[#This Row],[DateClosed]]))-1)</f>
        <v>28</v>
      </c>
      <c r="R7742" s="140" t="s">
        <v>1005</v>
      </c>
      <c r="S7742" s="150"/>
      <c r="T7742" s="153">
        <v>7741</v>
      </c>
    </row>
    <row r="7743" spans="1:20" hidden="1">
      <c r="A7743" s="151" t="s">
        <v>7337</v>
      </c>
      <c r="B7743" s="150" t="str">
        <f>IFERROR(VLOOKUP(Proc[[#This Row],[App]],Table2[],3,0),"open")</f>
        <v>ok</v>
      </c>
      <c r="C7743" s="151" t="s">
        <v>369</v>
      </c>
      <c r="D7743" s="152" t="s">
        <v>10435</v>
      </c>
      <c r="E7743" s="152" t="s">
        <v>7394</v>
      </c>
      <c r="F7743" s="150" t="s">
        <v>7394</v>
      </c>
      <c r="G7743" s="151" t="s">
        <v>400</v>
      </c>
      <c r="H7743" s="150" t="str">
        <f>IF(Proc[[#This Row],[type]]="LFF (MDG-F)",MID(Proc[[#This Row],[Obj]],13,10),"")</f>
        <v/>
      </c>
      <c r="I7743" s="152"/>
      <c r="J7743" s="150" t="b">
        <f>Proc[[#This Row],[Requested]]=Proc[[#This Row],[CurrentParent]]</f>
        <v>1</v>
      </c>
      <c r="K7743" s="150" t="str">
        <f>IF(Proc[[#This Row],[Author]]="Marcela Urrego",VLOOKUP(LEFT(Proc[[#This Row],[Requested]],1),Table3[#All],2,0),VLOOKUP(Proc[[#This Row],[Author]],Table4[],2,0))</f>
        <v>HC</v>
      </c>
      <c r="L7743" s="150" t="s">
        <v>7174</v>
      </c>
      <c r="M7743" s="140">
        <v>46077</v>
      </c>
      <c r="N7743" s="140"/>
      <c r="O7743" s="140"/>
      <c r="P7743" s="140" t="str">
        <f ca="1">IF(Proc[[#This Row],[DaysAgeing]]&gt;5,"yep","on track")</f>
        <v>yep</v>
      </c>
      <c r="Q7743" s="2">
        <f ca="1">IF(Proc[[#This Row],[DateClosed]]="",ABS(NETWORKDAYS(Proc[[#This Row],[DateOpened]],TODAY()))-1,ABS(NETWORKDAYS(Proc[[#This Row],[DateOpened]],Proc[[#This Row],[DateClosed]]))-1)</f>
        <v>28</v>
      </c>
      <c r="R7743" s="140" t="s">
        <v>1005</v>
      </c>
      <c r="S7743" s="150"/>
      <c r="T7743" s="153">
        <v>7742</v>
      </c>
    </row>
    <row r="7744" spans="1:20" hidden="1">
      <c r="A7744" s="151" t="s">
        <v>7337</v>
      </c>
      <c r="B7744" s="153" t="str">
        <f>IFERROR(VLOOKUP(Proc[[#This Row],[App]],Table2[],3,0),"open")</f>
        <v>ok</v>
      </c>
      <c r="C7744" s="151" t="s">
        <v>369</v>
      </c>
      <c r="D7744" s="152" t="s">
        <v>10436</v>
      </c>
      <c r="E7744" s="152" t="s">
        <v>5034</v>
      </c>
      <c r="F7744" s="150" t="s">
        <v>5034</v>
      </c>
      <c r="G7744" s="151" t="s">
        <v>400</v>
      </c>
      <c r="H7744" s="150" t="str">
        <f>IF(Proc[[#This Row],[type]]="LFF (MDG-F)",MID(Proc[[#This Row],[Obj]],13,10),"")</f>
        <v/>
      </c>
      <c r="I7744" s="152"/>
      <c r="J7744" s="150" t="b">
        <f>Proc[[#This Row],[Requested]]=Proc[[#This Row],[CurrentParent]]</f>
        <v>1</v>
      </c>
      <c r="K7744" s="153" t="str">
        <f>IF(Proc[[#This Row],[Author]]="Marcela Urrego",VLOOKUP(LEFT(Proc[[#This Row],[Requested]],1),Table3[#All],2,0),VLOOKUP(Proc[[#This Row],[Author]],Table4[],2,0))</f>
        <v>HC</v>
      </c>
      <c r="L7744" s="150" t="s">
        <v>7174</v>
      </c>
      <c r="M7744" s="140">
        <v>46077</v>
      </c>
      <c r="N7744" s="140"/>
      <c r="O7744" s="140"/>
      <c r="P7744" s="140" t="str">
        <f ca="1">IF(Proc[[#This Row],[DaysAgeing]]&gt;5,"yep","on track")</f>
        <v>yep</v>
      </c>
      <c r="Q7744" s="2">
        <f ca="1">IF(Proc[[#This Row],[DateClosed]]="",ABS(NETWORKDAYS(Proc[[#This Row],[DateOpened]],TODAY()))-1,ABS(NETWORKDAYS(Proc[[#This Row],[DateOpened]],Proc[[#This Row],[DateClosed]]))-1)</f>
        <v>28</v>
      </c>
      <c r="R7744" s="140" t="s">
        <v>1005</v>
      </c>
      <c r="S7744" s="150"/>
      <c r="T7744" s="153">
        <v>7743</v>
      </c>
    </row>
    <row r="7745" spans="1:20" hidden="1">
      <c r="A7745" s="151" t="s">
        <v>7337</v>
      </c>
      <c r="B7745" s="153" t="str">
        <f>IFERROR(VLOOKUP(Proc[[#This Row],[App]],Table2[],3,0),"open")</f>
        <v>ok</v>
      </c>
      <c r="C7745" s="151" t="s">
        <v>369</v>
      </c>
      <c r="D7745" s="152" t="s">
        <v>10437</v>
      </c>
      <c r="E7745" s="152" t="s">
        <v>7393</v>
      </c>
      <c r="F7745" s="150" t="s">
        <v>7393</v>
      </c>
      <c r="G7745" s="151" t="s">
        <v>400</v>
      </c>
      <c r="H7745" s="150" t="str">
        <f>IF(Proc[[#This Row],[type]]="LFF (MDG-F)",MID(Proc[[#This Row],[Obj]],13,10),"")</f>
        <v/>
      </c>
      <c r="I7745" s="152"/>
      <c r="J7745" s="150" t="b">
        <f>Proc[[#This Row],[Requested]]=Proc[[#This Row],[CurrentParent]]</f>
        <v>1</v>
      </c>
      <c r="K7745" s="153" t="str">
        <f>IF(Proc[[#This Row],[Author]]="Marcela Urrego",VLOOKUP(LEFT(Proc[[#This Row],[Requested]],1),Table3[#All],2,0),VLOOKUP(Proc[[#This Row],[Author]],Table4[],2,0))</f>
        <v>HC</v>
      </c>
      <c r="L7745" s="150" t="s">
        <v>7174</v>
      </c>
      <c r="M7745" s="140">
        <v>46077</v>
      </c>
      <c r="N7745" s="140"/>
      <c r="O7745" s="140"/>
      <c r="P7745" s="140" t="str">
        <f ca="1">IF(Proc[[#This Row],[DaysAgeing]]&gt;5,"yep","on track")</f>
        <v>yep</v>
      </c>
      <c r="Q7745" s="2">
        <f ca="1">IF(Proc[[#This Row],[DateClosed]]="",ABS(NETWORKDAYS(Proc[[#This Row],[DateOpened]],TODAY()))-1,ABS(NETWORKDAYS(Proc[[#This Row],[DateOpened]],Proc[[#This Row],[DateClosed]]))-1)</f>
        <v>28</v>
      </c>
      <c r="R7745" s="140" t="s">
        <v>1005</v>
      </c>
      <c r="S7745" s="150"/>
      <c r="T7745" s="153">
        <v>7744</v>
      </c>
    </row>
    <row r="7746" spans="1:20" hidden="1">
      <c r="A7746" s="151" t="s">
        <v>7337</v>
      </c>
      <c r="B7746" s="153" t="str">
        <f>IFERROR(VLOOKUP(Proc[[#This Row],[App]],Table2[],3,0),"open")</f>
        <v>ok</v>
      </c>
      <c r="C7746" s="151" t="s">
        <v>369</v>
      </c>
      <c r="D7746" s="152" t="s">
        <v>7386</v>
      </c>
      <c r="E7746" s="152" t="s">
        <v>2505</v>
      </c>
      <c r="F7746" s="150" t="s">
        <v>2505</v>
      </c>
      <c r="G7746" s="151" t="s">
        <v>400</v>
      </c>
      <c r="H7746" s="150" t="str">
        <f>IF(Proc[[#This Row],[type]]="LFF (MDG-F)",MID(Proc[[#This Row],[Obj]],13,10),"")</f>
        <v/>
      </c>
      <c r="I7746" s="152"/>
      <c r="J7746" s="150" t="b">
        <f>Proc[[#This Row],[Requested]]=Proc[[#This Row],[CurrentParent]]</f>
        <v>1</v>
      </c>
      <c r="K7746" s="153" t="str">
        <f>IF(Proc[[#This Row],[Author]]="Marcela Urrego",VLOOKUP(LEFT(Proc[[#This Row],[Requested]],1),Table3[#All],2,0),VLOOKUP(Proc[[#This Row],[Author]],Table4[],2,0))</f>
        <v>HC</v>
      </c>
      <c r="L7746" s="150" t="s">
        <v>7174</v>
      </c>
      <c r="M7746" s="140">
        <v>46077</v>
      </c>
      <c r="N7746" s="140"/>
      <c r="O7746" s="140"/>
      <c r="P7746" s="140" t="str">
        <f ca="1">IF(Proc[[#This Row],[DaysAgeing]]&gt;5,"yep","on track")</f>
        <v>yep</v>
      </c>
      <c r="Q7746" s="2">
        <f ca="1">IF(Proc[[#This Row],[DateClosed]]="",ABS(NETWORKDAYS(Proc[[#This Row],[DateOpened]],TODAY()))-1,ABS(NETWORKDAYS(Proc[[#This Row],[DateOpened]],Proc[[#This Row],[DateClosed]]))-1)</f>
        <v>28</v>
      </c>
      <c r="R7746" s="140" t="s">
        <v>1005</v>
      </c>
      <c r="S7746" s="150"/>
      <c r="T7746" s="153">
        <v>7745</v>
      </c>
    </row>
    <row r="7747" spans="1:20" hidden="1">
      <c r="A7747" s="151" t="s">
        <v>7337</v>
      </c>
      <c r="B7747" s="153" t="str">
        <f>IFERROR(VLOOKUP(Proc[[#This Row],[App]],Table2[],3,0),"open")</f>
        <v>ok</v>
      </c>
      <c r="C7747" s="151" t="s">
        <v>369</v>
      </c>
      <c r="D7747" s="152" t="s">
        <v>7387</v>
      </c>
      <c r="E7747" s="152" t="s">
        <v>1767</v>
      </c>
      <c r="F7747" s="150" t="s">
        <v>1767</v>
      </c>
      <c r="G7747" s="151" t="s">
        <v>400</v>
      </c>
      <c r="H7747" s="150" t="str">
        <f>IF(Proc[[#This Row],[type]]="LFF (MDG-F)",MID(Proc[[#This Row],[Obj]],13,10),"")</f>
        <v/>
      </c>
      <c r="I7747" s="152"/>
      <c r="J7747" s="150" t="b">
        <f>Proc[[#This Row],[Requested]]=Proc[[#This Row],[CurrentParent]]</f>
        <v>1</v>
      </c>
      <c r="K7747" s="153" t="str">
        <f>IF(Proc[[#This Row],[Author]]="Marcela Urrego",VLOOKUP(LEFT(Proc[[#This Row],[Requested]],1),Table3[#All],2,0),VLOOKUP(Proc[[#This Row],[Author]],Table4[],2,0))</f>
        <v>HC</v>
      </c>
      <c r="L7747" s="150" t="s">
        <v>7174</v>
      </c>
      <c r="M7747" s="140">
        <v>46077</v>
      </c>
      <c r="N7747" s="140"/>
      <c r="O7747" s="140"/>
      <c r="P7747" s="140" t="str">
        <f ca="1">IF(Proc[[#This Row],[DaysAgeing]]&gt;5,"yep","on track")</f>
        <v>yep</v>
      </c>
      <c r="Q7747" s="2">
        <f ca="1">IF(Proc[[#This Row],[DateClosed]]="",ABS(NETWORKDAYS(Proc[[#This Row],[DateOpened]],TODAY()))-1,ABS(NETWORKDAYS(Proc[[#This Row],[DateOpened]],Proc[[#This Row],[DateClosed]]))-1)</f>
        <v>28</v>
      </c>
      <c r="R7747" s="140" t="s">
        <v>1005</v>
      </c>
      <c r="S7747" s="150"/>
      <c r="T7747" s="153">
        <v>7746</v>
      </c>
    </row>
    <row r="7748" spans="1:20" hidden="1">
      <c r="A7748" s="151" t="s">
        <v>7337</v>
      </c>
      <c r="B7748" s="153" t="str">
        <f>IFERROR(VLOOKUP(Proc[[#This Row],[App]],Table2[],3,0),"open")</f>
        <v>ok</v>
      </c>
      <c r="C7748" s="151" t="s">
        <v>369</v>
      </c>
      <c r="D7748" s="152" t="s">
        <v>7388</v>
      </c>
      <c r="E7748" s="152" t="s">
        <v>1767</v>
      </c>
      <c r="F7748" s="150" t="s">
        <v>1767</v>
      </c>
      <c r="G7748" s="151" t="s">
        <v>400</v>
      </c>
      <c r="H7748" s="150" t="str">
        <f>IF(Proc[[#This Row],[type]]="LFF (MDG-F)",MID(Proc[[#This Row],[Obj]],13,10),"")</f>
        <v/>
      </c>
      <c r="I7748" s="152"/>
      <c r="J7748" s="150" t="b">
        <f>Proc[[#This Row],[Requested]]=Proc[[#This Row],[CurrentParent]]</f>
        <v>1</v>
      </c>
      <c r="K7748" s="153" t="str">
        <f>IF(Proc[[#This Row],[Author]]="Marcela Urrego",VLOOKUP(LEFT(Proc[[#This Row],[Requested]],1),Table3[#All],2,0),VLOOKUP(Proc[[#This Row],[Author]],Table4[],2,0))</f>
        <v>HC</v>
      </c>
      <c r="L7748" s="150" t="s">
        <v>7174</v>
      </c>
      <c r="M7748" s="140">
        <v>46077</v>
      </c>
      <c r="N7748" s="140"/>
      <c r="O7748" s="140"/>
      <c r="P7748" s="140" t="str">
        <f ca="1">IF(Proc[[#This Row],[DaysAgeing]]&gt;5,"yep","on track")</f>
        <v>yep</v>
      </c>
      <c r="Q7748" s="2">
        <f ca="1">IF(Proc[[#This Row],[DateClosed]]="",ABS(NETWORKDAYS(Proc[[#This Row],[DateOpened]],TODAY()))-1,ABS(NETWORKDAYS(Proc[[#This Row],[DateOpened]],Proc[[#This Row],[DateClosed]]))-1)</f>
        <v>28</v>
      </c>
      <c r="R7748" s="140" t="s">
        <v>1005</v>
      </c>
      <c r="S7748" s="150"/>
      <c r="T7748" s="153">
        <v>7747</v>
      </c>
    </row>
    <row r="7749" spans="1:20" hidden="1">
      <c r="A7749" s="151" t="s">
        <v>7337</v>
      </c>
      <c r="B7749" s="153" t="str">
        <f>IFERROR(VLOOKUP(Proc[[#This Row],[App]],Table2[],3,0),"open")</f>
        <v>ok</v>
      </c>
      <c r="C7749" s="151" t="s">
        <v>369</v>
      </c>
      <c r="D7749" s="152" t="s">
        <v>7389</v>
      </c>
      <c r="E7749" s="152" t="s">
        <v>1767</v>
      </c>
      <c r="F7749" s="150" t="s">
        <v>1767</v>
      </c>
      <c r="G7749" s="151" t="s">
        <v>400</v>
      </c>
      <c r="H7749" s="150" t="str">
        <f>IF(Proc[[#This Row],[type]]="LFF (MDG-F)",MID(Proc[[#This Row],[Obj]],13,10),"")</f>
        <v/>
      </c>
      <c r="I7749" s="152"/>
      <c r="J7749" s="150" t="b">
        <f>Proc[[#This Row],[Requested]]=Proc[[#This Row],[CurrentParent]]</f>
        <v>1</v>
      </c>
      <c r="K7749" s="153" t="str">
        <f>IF(Proc[[#This Row],[Author]]="Marcela Urrego",VLOOKUP(LEFT(Proc[[#This Row],[Requested]],1),Table3[#All],2,0),VLOOKUP(Proc[[#This Row],[Author]],Table4[],2,0))</f>
        <v>HC</v>
      </c>
      <c r="L7749" s="150" t="s">
        <v>7174</v>
      </c>
      <c r="M7749" s="140">
        <v>46077</v>
      </c>
      <c r="N7749" s="140"/>
      <c r="O7749" s="140"/>
      <c r="P7749" s="140" t="str">
        <f ca="1">IF(Proc[[#This Row],[DaysAgeing]]&gt;5,"yep","on track")</f>
        <v>yep</v>
      </c>
      <c r="Q7749" s="2">
        <f ca="1">IF(Proc[[#This Row],[DateClosed]]="",ABS(NETWORKDAYS(Proc[[#This Row],[DateOpened]],TODAY()))-1,ABS(NETWORKDAYS(Proc[[#This Row],[DateOpened]],Proc[[#This Row],[DateClosed]]))-1)</f>
        <v>28</v>
      </c>
      <c r="R7749" s="140" t="s">
        <v>1005</v>
      </c>
      <c r="S7749" s="150"/>
      <c r="T7749" s="153">
        <v>7748</v>
      </c>
    </row>
    <row r="7750" spans="1:20" hidden="1">
      <c r="A7750" s="151" t="s">
        <v>7337</v>
      </c>
      <c r="B7750" s="153" t="str">
        <f>IFERROR(VLOOKUP(Proc[[#This Row],[App]],Table2[],3,0),"open")</f>
        <v>ok</v>
      </c>
      <c r="C7750" s="151" t="s">
        <v>369</v>
      </c>
      <c r="D7750" s="152" t="s">
        <v>7390</v>
      </c>
      <c r="E7750" s="152" t="s">
        <v>1767</v>
      </c>
      <c r="F7750" s="150" t="s">
        <v>1767</v>
      </c>
      <c r="G7750" s="151" t="s">
        <v>400</v>
      </c>
      <c r="H7750" s="150" t="str">
        <f>IF(Proc[[#This Row],[type]]="LFF (MDG-F)",MID(Proc[[#This Row],[Obj]],13,10),"")</f>
        <v/>
      </c>
      <c r="I7750" s="152"/>
      <c r="J7750" s="150" t="b">
        <f>Proc[[#This Row],[Requested]]=Proc[[#This Row],[CurrentParent]]</f>
        <v>1</v>
      </c>
      <c r="K7750" s="153" t="str">
        <f>IF(Proc[[#This Row],[Author]]="Marcela Urrego",VLOOKUP(LEFT(Proc[[#This Row],[Requested]],1),Table3[#All],2,0),VLOOKUP(Proc[[#This Row],[Author]],Table4[],2,0))</f>
        <v>HC</v>
      </c>
      <c r="L7750" s="150" t="s">
        <v>7174</v>
      </c>
      <c r="M7750" s="140">
        <v>46077</v>
      </c>
      <c r="N7750" s="140"/>
      <c r="O7750" s="140"/>
      <c r="P7750" s="140" t="str">
        <f ca="1">IF(Proc[[#This Row],[DaysAgeing]]&gt;5,"yep","on track")</f>
        <v>yep</v>
      </c>
      <c r="Q7750" s="2">
        <f ca="1">IF(Proc[[#This Row],[DateClosed]]="",ABS(NETWORKDAYS(Proc[[#This Row],[DateOpened]],TODAY()))-1,ABS(NETWORKDAYS(Proc[[#This Row],[DateOpened]],Proc[[#This Row],[DateClosed]]))-1)</f>
        <v>28</v>
      </c>
      <c r="R7750" s="140" t="s">
        <v>1005</v>
      </c>
      <c r="S7750" s="150"/>
      <c r="T7750" s="153">
        <v>7749</v>
      </c>
    </row>
    <row r="7751" spans="1:20" hidden="1">
      <c r="A7751" s="151" t="s">
        <v>7337</v>
      </c>
      <c r="B7751" s="153" t="str">
        <f>IFERROR(VLOOKUP(Proc[[#This Row],[App]],Table2[],3,0),"open")</f>
        <v>ok</v>
      </c>
      <c r="C7751" s="151" t="s">
        <v>369</v>
      </c>
      <c r="D7751" s="152" t="s">
        <v>7391</v>
      </c>
      <c r="E7751" s="152" t="s">
        <v>1767</v>
      </c>
      <c r="F7751" s="150" t="s">
        <v>1767</v>
      </c>
      <c r="G7751" s="151" t="s">
        <v>400</v>
      </c>
      <c r="H7751" s="150" t="str">
        <f>IF(Proc[[#This Row],[type]]="LFF (MDG-F)",MID(Proc[[#This Row],[Obj]],13,10),"")</f>
        <v/>
      </c>
      <c r="I7751" s="152"/>
      <c r="J7751" s="150" t="b">
        <f>Proc[[#This Row],[Requested]]=Proc[[#This Row],[CurrentParent]]</f>
        <v>1</v>
      </c>
      <c r="K7751" s="153" t="str">
        <f>IF(Proc[[#This Row],[Author]]="Marcela Urrego",VLOOKUP(LEFT(Proc[[#This Row],[Requested]],1),Table3[#All],2,0),VLOOKUP(Proc[[#This Row],[Author]],Table4[],2,0))</f>
        <v>HC</v>
      </c>
      <c r="L7751" s="150" t="s">
        <v>7174</v>
      </c>
      <c r="M7751" s="140">
        <v>46077</v>
      </c>
      <c r="N7751" s="140"/>
      <c r="O7751" s="140"/>
      <c r="P7751" s="140" t="str">
        <f ca="1">IF(Proc[[#This Row],[DaysAgeing]]&gt;5,"yep","on track")</f>
        <v>yep</v>
      </c>
      <c r="Q7751" s="2">
        <f ca="1">IF(Proc[[#This Row],[DateClosed]]="",ABS(NETWORKDAYS(Proc[[#This Row],[DateOpened]],TODAY()))-1,ABS(NETWORKDAYS(Proc[[#This Row],[DateOpened]],Proc[[#This Row],[DateClosed]]))-1)</f>
        <v>28</v>
      </c>
      <c r="R7751" s="140" t="s">
        <v>1005</v>
      </c>
      <c r="S7751" s="150"/>
      <c r="T7751" s="153">
        <v>7750</v>
      </c>
    </row>
    <row r="7752" spans="1:20" hidden="1">
      <c r="A7752" s="151" t="s">
        <v>7337</v>
      </c>
      <c r="B7752" s="153" t="str">
        <f>IFERROR(VLOOKUP(Proc[[#This Row],[App]],Table2[],3,0),"open")</f>
        <v>ok</v>
      </c>
      <c r="C7752" s="151" t="s">
        <v>369</v>
      </c>
      <c r="D7752" s="152" t="s">
        <v>7392</v>
      </c>
      <c r="E7752" s="152" t="s">
        <v>1767</v>
      </c>
      <c r="F7752" s="150" t="s">
        <v>1767</v>
      </c>
      <c r="G7752" s="151" t="s">
        <v>400</v>
      </c>
      <c r="H7752" s="150" t="str">
        <f>IF(Proc[[#This Row],[type]]="LFF (MDG-F)",MID(Proc[[#This Row],[Obj]],13,10),"")</f>
        <v/>
      </c>
      <c r="I7752" s="152"/>
      <c r="J7752" s="150" t="b">
        <f>Proc[[#This Row],[Requested]]=Proc[[#This Row],[CurrentParent]]</f>
        <v>1</v>
      </c>
      <c r="K7752" s="153" t="str">
        <f>IF(Proc[[#This Row],[Author]]="Marcela Urrego",VLOOKUP(LEFT(Proc[[#This Row],[Requested]],1),Table3[#All],2,0),VLOOKUP(Proc[[#This Row],[Author]],Table4[],2,0))</f>
        <v>HC</v>
      </c>
      <c r="L7752" s="150" t="s">
        <v>7174</v>
      </c>
      <c r="M7752" s="140">
        <v>46077</v>
      </c>
      <c r="N7752" s="140"/>
      <c r="O7752" s="140"/>
      <c r="P7752" s="140" t="str">
        <f ca="1">IF(Proc[[#This Row],[DaysAgeing]]&gt;5,"yep","on track")</f>
        <v>yep</v>
      </c>
      <c r="Q7752" s="2">
        <f ca="1">IF(Proc[[#This Row],[DateClosed]]="",ABS(NETWORKDAYS(Proc[[#This Row],[DateOpened]],TODAY()))-1,ABS(NETWORKDAYS(Proc[[#This Row],[DateOpened]],Proc[[#This Row],[DateClosed]]))-1)</f>
        <v>28</v>
      </c>
      <c r="R7752" s="140" t="s">
        <v>1005</v>
      </c>
      <c r="S7752" s="150"/>
      <c r="T7752" s="153">
        <v>7751</v>
      </c>
    </row>
    <row r="7753" spans="1:20" hidden="1">
      <c r="A7753" s="151" t="s">
        <v>7337</v>
      </c>
      <c r="B7753" s="153" t="str">
        <f>IFERROR(VLOOKUP(Proc[[#This Row],[App]],Table2[],3,0),"open")</f>
        <v>ok</v>
      </c>
      <c r="C7753" s="151" t="s">
        <v>369</v>
      </c>
      <c r="D7753" s="152" t="s">
        <v>10438</v>
      </c>
      <c r="E7753" s="152" t="s">
        <v>2351</v>
      </c>
      <c r="F7753" s="150" t="s">
        <v>2351</v>
      </c>
      <c r="G7753" s="151" t="s">
        <v>400</v>
      </c>
      <c r="H7753" s="150" t="str">
        <f>IF(Proc[[#This Row],[type]]="LFF (MDG-F)",MID(Proc[[#This Row],[Obj]],13,10),"")</f>
        <v/>
      </c>
      <c r="I7753" s="152"/>
      <c r="J7753" s="150" t="b">
        <f>Proc[[#This Row],[Requested]]=Proc[[#This Row],[CurrentParent]]</f>
        <v>1</v>
      </c>
      <c r="K7753" s="153" t="str">
        <f>IF(Proc[[#This Row],[Author]]="Marcela Urrego",VLOOKUP(LEFT(Proc[[#This Row],[Requested]],1),Table3[#All],2,0),VLOOKUP(Proc[[#This Row],[Author]],Table4[],2,0))</f>
        <v>HC</v>
      </c>
      <c r="L7753" s="150" t="s">
        <v>7174</v>
      </c>
      <c r="M7753" s="140">
        <v>46077</v>
      </c>
      <c r="N7753" s="140"/>
      <c r="O7753" s="140"/>
      <c r="P7753" s="140" t="str">
        <f ca="1">IF(Proc[[#This Row],[DaysAgeing]]&gt;5,"yep","on track")</f>
        <v>yep</v>
      </c>
      <c r="Q7753" s="2">
        <f ca="1">IF(Proc[[#This Row],[DateClosed]]="",ABS(NETWORKDAYS(Proc[[#This Row],[DateOpened]],TODAY()))-1,ABS(NETWORKDAYS(Proc[[#This Row],[DateOpened]],Proc[[#This Row],[DateClosed]]))-1)</f>
        <v>28</v>
      </c>
      <c r="R7753" s="140" t="s">
        <v>1005</v>
      </c>
      <c r="S7753" s="150"/>
      <c r="T7753" s="153">
        <v>7752</v>
      </c>
    </row>
    <row r="7754" spans="1:20" hidden="1">
      <c r="A7754" t="s">
        <v>7396</v>
      </c>
      <c r="B7754" s="153" t="str">
        <f>IFERROR(VLOOKUP(Proc[[#This Row],[App]],Table2[],3,0),"open")</f>
        <v>ok</v>
      </c>
      <c r="C7754" s="151" t="s">
        <v>369</v>
      </c>
      <c r="D7754" s="152" t="s">
        <v>6052</v>
      </c>
      <c r="E7754" s="152" t="s">
        <v>1872</v>
      </c>
      <c r="F7754" s="150" t="s">
        <v>1872</v>
      </c>
      <c r="G7754" t="s">
        <v>400</v>
      </c>
      <c r="H7754" s="150" t="str">
        <f>IF(Proc[[#This Row],[type]]="LFF (MDG-F)",MID(Proc[[#This Row],[Obj]],13,10),"")</f>
        <v/>
      </c>
      <c r="I7754" s="152"/>
      <c r="J7754" s="150" t="b">
        <f>Proc[[#This Row],[Requested]]=Proc[[#This Row],[CurrentParent]]</f>
        <v>1</v>
      </c>
      <c r="K7754" s="153" t="str">
        <f>IF(Proc[[#This Row],[Author]]="Marcela Urrego",VLOOKUP(LEFT(Proc[[#This Row],[Requested]],1),Table3[#All],2,0),VLOOKUP(Proc[[#This Row],[Author]],Table4[],2,0))</f>
        <v>MGF</v>
      </c>
      <c r="L7754" s="150" t="s">
        <v>7174</v>
      </c>
      <c r="M7754" s="140">
        <v>46077</v>
      </c>
      <c r="N7754" s="140"/>
      <c r="O7754" s="140"/>
      <c r="P7754" s="140" t="str">
        <f ca="1">IF(Proc[[#This Row],[DaysAgeing]]&gt;5,"yep","on track")</f>
        <v>yep</v>
      </c>
      <c r="Q7754" s="2">
        <f ca="1">IF(Proc[[#This Row],[DateClosed]]="",ABS(NETWORKDAYS(Proc[[#This Row],[DateOpened]],TODAY()))-1,ABS(NETWORKDAYS(Proc[[#This Row],[DateOpened]],Proc[[#This Row],[DateClosed]]))-1)</f>
        <v>28</v>
      </c>
      <c r="R7754" s="140" t="s">
        <v>514</v>
      </c>
      <c r="S7754" s="150"/>
      <c r="T7754" s="153">
        <v>7753</v>
      </c>
    </row>
    <row r="7755" spans="1:20" hidden="1">
      <c r="A7755" s="151" t="s">
        <v>7396</v>
      </c>
      <c r="B7755" s="153" t="str">
        <f>IFERROR(VLOOKUP(Proc[[#This Row],[App]],Table2[],3,0),"open")</f>
        <v>ok</v>
      </c>
      <c r="C7755" s="151" t="s">
        <v>369</v>
      </c>
      <c r="D7755" s="152" t="s">
        <v>6046</v>
      </c>
      <c r="E7755" s="152" t="s">
        <v>1872</v>
      </c>
      <c r="F7755" s="153" t="s">
        <v>1872</v>
      </c>
      <c r="G7755" s="151" t="s">
        <v>400</v>
      </c>
      <c r="H7755" s="150" t="str">
        <f>IF(Proc[[#This Row],[type]]="LFF (MDG-F)",MID(Proc[[#This Row],[Obj]],13,10),"")</f>
        <v/>
      </c>
      <c r="I7755" s="152"/>
      <c r="J7755" s="150" t="b">
        <f>Proc[[#This Row],[Requested]]=Proc[[#This Row],[CurrentParent]]</f>
        <v>1</v>
      </c>
      <c r="K7755" s="153" t="str">
        <f>IF(Proc[[#This Row],[Author]]="Marcela Urrego",VLOOKUP(LEFT(Proc[[#This Row],[Requested]],1),Table3[#All],2,0),VLOOKUP(Proc[[#This Row],[Author]],Table4[],2,0))</f>
        <v>MGF</v>
      </c>
      <c r="L7755" s="153" t="s">
        <v>7174</v>
      </c>
      <c r="M7755" s="140">
        <v>46077</v>
      </c>
      <c r="N7755" s="140"/>
      <c r="O7755" s="140"/>
      <c r="P7755" s="140" t="str">
        <f ca="1">IF(Proc[[#This Row],[DaysAgeing]]&gt;5,"yep","on track")</f>
        <v>yep</v>
      </c>
      <c r="Q7755" s="2">
        <f ca="1">IF(Proc[[#This Row],[DateClosed]]="",ABS(NETWORKDAYS(Proc[[#This Row],[DateOpened]],TODAY()))-1,ABS(NETWORKDAYS(Proc[[#This Row],[DateOpened]],Proc[[#This Row],[DateClosed]]))-1)</f>
        <v>28</v>
      </c>
      <c r="R7755" s="140" t="s">
        <v>514</v>
      </c>
      <c r="S7755" s="150"/>
      <c r="T7755" s="153">
        <v>7754</v>
      </c>
    </row>
    <row r="7756" spans="1:20" hidden="1">
      <c r="A7756" s="151" t="s">
        <v>7396</v>
      </c>
      <c r="B7756" s="150" t="str">
        <f>IFERROR(VLOOKUP(Proc[[#This Row],[App]],Table2[],3,0),"open")</f>
        <v>ok</v>
      </c>
      <c r="C7756" s="151" t="s">
        <v>369</v>
      </c>
      <c r="D7756" s="152" t="s">
        <v>6071</v>
      </c>
      <c r="E7756" s="152" t="s">
        <v>1872</v>
      </c>
      <c r="F7756" s="150" t="s">
        <v>1872</v>
      </c>
      <c r="G7756" s="151" t="s">
        <v>400</v>
      </c>
      <c r="H7756" s="150" t="str">
        <f>IF(Proc[[#This Row],[type]]="LFF (MDG-F)",MID(Proc[[#This Row],[Obj]],13,10),"")</f>
        <v/>
      </c>
      <c r="I7756" s="152"/>
      <c r="J7756" s="150" t="b">
        <f>Proc[[#This Row],[Requested]]=Proc[[#This Row],[CurrentParent]]</f>
        <v>1</v>
      </c>
      <c r="K7756" s="150" t="str">
        <f>IF(Proc[[#This Row],[Author]]="Marcela Urrego",VLOOKUP(LEFT(Proc[[#This Row],[Requested]],1),Table3[#All],2,0),VLOOKUP(Proc[[#This Row],[Author]],Table4[],2,0))</f>
        <v>MGF</v>
      </c>
      <c r="L7756" s="150" t="s">
        <v>7174</v>
      </c>
      <c r="M7756" s="140">
        <v>46077</v>
      </c>
      <c r="N7756" s="140"/>
      <c r="O7756" s="140"/>
      <c r="P7756" s="140" t="str">
        <f ca="1">IF(Proc[[#This Row],[DaysAgeing]]&gt;5,"yep","on track")</f>
        <v>yep</v>
      </c>
      <c r="Q7756" s="2">
        <f ca="1">IF(Proc[[#This Row],[DateClosed]]="",ABS(NETWORKDAYS(Proc[[#This Row],[DateOpened]],TODAY()))-1,ABS(NETWORKDAYS(Proc[[#This Row],[DateOpened]],Proc[[#This Row],[DateClosed]]))-1)</f>
        <v>28</v>
      </c>
      <c r="R7756" s="140" t="s">
        <v>514</v>
      </c>
      <c r="S7756" s="150"/>
      <c r="T7756" s="153">
        <v>7755</v>
      </c>
    </row>
    <row r="7757" spans="1:20" hidden="1">
      <c r="A7757" s="151" t="s">
        <v>7396</v>
      </c>
      <c r="B7757" s="150" t="str">
        <f>IFERROR(VLOOKUP(Proc[[#This Row],[App]],Table2[],3,0),"open")</f>
        <v>ok</v>
      </c>
      <c r="C7757" s="151" t="s">
        <v>369</v>
      </c>
      <c r="D7757" s="152" t="s">
        <v>6047</v>
      </c>
      <c r="E7757" s="152" t="s">
        <v>1872</v>
      </c>
      <c r="F7757" s="150" t="s">
        <v>1872</v>
      </c>
      <c r="G7757" s="151" t="s">
        <v>400</v>
      </c>
      <c r="H7757" s="150" t="str">
        <f>IF(Proc[[#This Row],[type]]="LFF (MDG-F)",MID(Proc[[#This Row],[Obj]],13,10),"")</f>
        <v/>
      </c>
      <c r="I7757" s="152"/>
      <c r="J7757" s="150" t="b">
        <f>Proc[[#This Row],[Requested]]=Proc[[#This Row],[CurrentParent]]</f>
        <v>1</v>
      </c>
      <c r="K7757" s="150" t="str">
        <f>IF(Proc[[#This Row],[Author]]="Marcela Urrego",VLOOKUP(LEFT(Proc[[#This Row],[Requested]],1),Table3[#All],2,0),VLOOKUP(Proc[[#This Row],[Author]],Table4[],2,0))</f>
        <v>MGF</v>
      </c>
      <c r="L7757" s="150" t="s">
        <v>7174</v>
      </c>
      <c r="M7757" s="140">
        <v>46077</v>
      </c>
      <c r="N7757" s="140"/>
      <c r="O7757" s="140"/>
      <c r="P7757" s="140" t="str">
        <f ca="1">IF(Proc[[#This Row],[DaysAgeing]]&gt;5,"yep","on track")</f>
        <v>yep</v>
      </c>
      <c r="Q7757" s="2">
        <f ca="1">IF(Proc[[#This Row],[DateClosed]]="",ABS(NETWORKDAYS(Proc[[#This Row],[DateOpened]],TODAY()))-1,ABS(NETWORKDAYS(Proc[[#This Row],[DateOpened]],Proc[[#This Row],[DateClosed]]))-1)</f>
        <v>28</v>
      </c>
      <c r="R7757" s="140" t="s">
        <v>514</v>
      </c>
      <c r="S7757" s="150"/>
      <c r="T7757" s="153">
        <v>7756</v>
      </c>
    </row>
    <row r="7758" spans="1:20" hidden="1">
      <c r="A7758" s="151" t="s">
        <v>7396</v>
      </c>
      <c r="B7758" s="150" t="str">
        <f>IFERROR(VLOOKUP(Proc[[#This Row],[App]],Table2[],3,0),"open")</f>
        <v>ok</v>
      </c>
      <c r="C7758" s="151" t="s">
        <v>369</v>
      </c>
      <c r="D7758" s="152" t="s">
        <v>7397</v>
      </c>
      <c r="E7758" s="152" t="s">
        <v>475</v>
      </c>
      <c r="F7758" s="150" t="s">
        <v>475</v>
      </c>
      <c r="G7758" t="s">
        <v>406</v>
      </c>
      <c r="H7758" s="150" t="str">
        <f>IF(Proc[[#This Row],[type]]="LFF (MDG-F)",MID(Proc[[#This Row],[Obj]],13,10),"")</f>
        <v>EE50GM1000</v>
      </c>
      <c r="I7758" s="152"/>
      <c r="J7758" s="150" t="b">
        <f>Proc[[#This Row],[Requested]]=Proc[[#This Row],[CurrentParent]]</f>
        <v>1</v>
      </c>
      <c r="K7758" s="150" t="str">
        <f>IF(Proc[[#This Row],[Author]]="Marcela Urrego",VLOOKUP(LEFT(Proc[[#This Row],[Requested]],1),Table3[#All],2,0),VLOOKUP(Proc[[#This Row],[Author]],Table4[],2,0))</f>
        <v>MGF</v>
      </c>
      <c r="L7758" s="150" t="s">
        <v>7174</v>
      </c>
      <c r="M7758" s="140">
        <v>46077</v>
      </c>
      <c r="N7758" s="140"/>
      <c r="O7758" s="140"/>
      <c r="P7758" s="140" t="str">
        <f ca="1">IF(Proc[[#This Row],[DaysAgeing]]&gt;5,"yep","on track")</f>
        <v>yep</v>
      </c>
      <c r="Q7758" s="2">
        <f ca="1">IF(Proc[[#This Row],[DateClosed]]="",ABS(NETWORKDAYS(Proc[[#This Row],[DateOpened]],TODAY()))-1,ABS(NETWORKDAYS(Proc[[#This Row],[DateOpened]],Proc[[#This Row],[DateClosed]]))-1)</f>
        <v>28</v>
      </c>
      <c r="R7758" s="140" t="s">
        <v>514</v>
      </c>
      <c r="S7758" s="150"/>
      <c r="T7758" s="153">
        <v>7757</v>
      </c>
    </row>
    <row r="7759" spans="1:20" hidden="1">
      <c r="A7759" s="151" t="s">
        <v>7396</v>
      </c>
      <c r="B7759" s="150" t="str">
        <f>IFERROR(VLOOKUP(Proc[[#This Row],[App]],Table2[],3,0),"open")</f>
        <v>ok</v>
      </c>
      <c r="C7759" s="151" t="s">
        <v>369</v>
      </c>
      <c r="D7759" s="152" t="s">
        <v>7398</v>
      </c>
      <c r="E7759" s="152" t="s">
        <v>475</v>
      </c>
      <c r="F7759" s="153" t="s">
        <v>475</v>
      </c>
      <c r="G7759" s="151" t="s">
        <v>406</v>
      </c>
      <c r="H7759" s="150" t="str">
        <f>IF(Proc[[#This Row],[type]]="LFF (MDG-F)",MID(Proc[[#This Row],[Obj]],13,10),"")</f>
        <v>FI50GM1000</v>
      </c>
      <c r="I7759" s="152"/>
      <c r="J7759" s="150" t="b">
        <f>Proc[[#This Row],[Requested]]=Proc[[#This Row],[CurrentParent]]</f>
        <v>1</v>
      </c>
      <c r="K7759" s="150" t="str">
        <f>IF(Proc[[#This Row],[Author]]="Marcela Urrego",VLOOKUP(LEFT(Proc[[#This Row],[Requested]],1),Table3[#All],2,0),VLOOKUP(Proc[[#This Row],[Author]],Table4[],2,0))</f>
        <v>MGF</v>
      </c>
      <c r="L7759" s="150" t="s">
        <v>7174</v>
      </c>
      <c r="M7759" s="140">
        <v>46077</v>
      </c>
      <c r="N7759" s="140"/>
      <c r="O7759" s="140"/>
      <c r="P7759" s="140" t="str">
        <f ca="1">IF(Proc[[#This Row],[DaysAgeing]]&gt;5,"yep","on track")</f>
        <v>yep</v>
      </c>
      <c r="Q7759" s="2">
        <f ca="1">IF(Proc[[#This Row],[DateClosed]]="",ABS(NETWORKDAYS(Proc[[#This Row],[DateOpened]],TODAY()))-1,ABS(NETWORKDAYS(Proc[[#This Row],[DateOpened]],Proc[[#This Row],[DateClosed]]))-1)</f>
        <v>28</v>
      </c>
      <c r="R7759" s="140" t="s">
        <v>514</v>
      </c>
      <c r="S7759" s="150"/>
      <c r="T7759" s="153">
        <v>7758</v>
      </c>
    </row>
    <row r="7760" spans="1:20" hidden="1">
      <c r="A7760" t="s">
        <v>7399</v>
      </c>
      <c r="B7760" s="150" t="str">
        <f>IFERROR(VLOOKUP(Proc[[#This Row],[App]],Table2[],3,0),"open")</f>
        <v>ok</v>
      </c>
      <c r="C7760" s="151" t="s">
        <v>369</v>
      </c>
      <c r="D7760" s="152" t="s">
        <v>10439</v>
      </c>
      <c r="E7760" s="152" t="s">
        <v>1734</v>
      </c>
      <c r="F7760" s="150" t="s">
        <v>1734</v>
      </c>
      <c r="G7760" s="151" t="s">
        <v>400</v>
      </c>
      <c r="H7760" s="150" t="str">
        <f>IF(Proc[[#This Row],[type]]="LFF (MDG-F)",MID(Proc[[#This Row],[Obj]],13,10),"")</f>
        <v/>
      </c>
      <c r="I7760" s="152"/>
      <c r="J7760" s="150" t="b">
        <f>Proc[[#This Row],[Requested]]=Proc[[#This Row],[CurrentParent]]</f>
        <v>1</v>
      </c>
      <c r="K7760" s="150" t="str">
        <f>IF(Proc[[#This Row],[Author]]="Marcela Urrego",VLOOKUP(LEFT(Proc[[#This Row],[Requested]],1),Table3[#All],2,0),VLOOKUP(Proc[[#This Row],[Author]],Table4[],2,0))</f>
        <v>HC</v>
      </c>
      <c r="L7760" s="150" t="s">
        <v>7174</v>
      </c>
      <c r="M7760" s="140">
        <v>46077</v>
      </c>
      <c r="N7760" s="140"/>
      <c r="O7760" s="140"/>
      <c r="P7760" s="140" t="str">
        <f ca="1">IF(Proc[[#This Row],[DaysAgeing]]&gt;5,"yep","on track")</f>
        <v>yep</v>
      </c>
      <c r="Q7760" s="2">
        <f ca="1">IF(Proc[[#This Row],[DateClosed]]="",ABS(NETWORKDAYS(Proc[[#This Row],[DateOpened]],TODAY()))-1,ABS(NETWORKDAYS(Proc[[#This Row],[DateOpened]],Proc[[#This Row],[DateClosed]]))-1)</f>
        <v>28</v>
      </c>
      <c r="R7760" s="140" t="s">
        <v>7402</v>
      </c>
      <c r="S7760" s="150"/>
      <c r="T7760" s="153">
        <v>7759</v>
      </c>
    </row>
    <row r="7761" spans="1:20" hidden="1">
      <c r="A7761" s="151" t="s">
        <v>7399</v>
      </c>
      <c r="B7761" s="150" t="str">
        <f>IFERROR(VLOOKUP(Proc[[#This Row],[App]],Table2[],3,0),"open")</f>
        <v>ok</v>
      </c>
      <c r="C7761" s="151" t="s">
        <v>369</v>
      </c>
      <c r="D7761" s="152" t="s">
        <v>10440</v>
      </c>
      <c r="E7761" s="152" t="s">
        <v>1734</v>
      </c>
      <c r="F7761" s="150" t="s">
        <v>1734</v>
      </c>
      <c r="G7761" s="151" t="s">
        <v>400</v>
      </c>
      <c r="H7761" s="150" t="str">
        <f>IF(Proc[[#This Row],[type]]="LFF (MDG-F)",MID(Proc[[#This Row],[Obj]],13,10),"")</f>
        <v/>
      </c>
      <c r="I7761" s="152"/>
      <c r="J7761" s="150" t="b">
        <f>Proc[[#This Row],[Requested]]=Proc[[#This Row],[CurrentParent]]</f>
        <v>1</v>
      </c>
      <c r="K7761" s="150" t="str">
        <f>IF(Proc[[#This Row],[Author]]="Marcela Urrego",VLOOKUP(LEFT(Proc[[#This Row],[Requested]],1),Table3[#All],2,0),VLOOKUP(Proc[[#This Row],[Author]],Table4[],2,0))</f>
        <v>HC</v>
      </c>
      <c r="L7761" s="150" t="s">
        <v>7174</v>
      </c>
      <c r="M7761" s="140">
        <v>46077</v>
      </c>
      <c r="N7761" s="140"/>
      <c r="O7761" s="140"/>
      <c r="P7761" s="140" t="str">
        <f ca="1">IF(Proc[[#This Row],[DaysAgeing]]&gt;5,"yep","on track")</f>
        <v>yep</v>
      </c>
      <c r="Q7761" s="2">
        <f ca="1">IF(Proc[[#This Row],[DateClosed]]="",ABS(NETWORKDAYS(Proc[[#This Row],[DateOpened]],TODAY()))-1,ABS(NETWORKDAYS(Proc[[#This Row],[DateOpened]],Proc[[#This Row],[DateClosed]]))-1)</f>
        <v>28</v>
      </c>
      <c r="R7761" s="140" t="s">
        <v>7402</v>
      </c>
      <c r="S7761" s="150"/>
      <c r="T7761" s="153">
        <v>7760</v>
      </c>
    </row>
    <row r="7762" spans="1:20" hidden="1">
      <c r="A7762" s="151" t="s">
        <v>7399</v>
      </c>
      <c r="B7762" s="150" t="str">
        <f>IFERROR(VLOOKUP(Proc[[#This Row],[App]],Table2[],3,0),"open")</f>
        <v>ok</v>
      </c>
      <c r="C7762" s="151" t="s">
        <v>369</v>
      </c>
      <c r="D7762" s="152" t="s">
        <v>10441</v>
      </c>
      <c r="E7762" s="152" t="s">
        <v>1734</v>
      </c>
      <c r="F7762" s="153" t="s">
        <v>1734</v>
      </c>
      <c r="G7762" s="151" t="s">
        <v>406</v>
      </c>
      <c r="H7762" s="150" t="str">
        <f>IF(Proc[[#This Row],[type]]="LFF (MDG-F)",MID(Proc[[#This Row],[Obj]],13,10),"")</f>
        <v>BE50C06369</v>
      </c>
      <c r="I7762" s="152"/>
      <c r="J7762" s="150" t="b">
        <f>Proc[[#This Row],[Requested]]=Proc[[#This Row],[CurrentParent]]</f>
        <v>1</v>
      </c>
      <c r="K7762" s="150" t="str">
        <f>IF(Proc[[#This Row],[Author]]="Marcela Urrego",VLOOKUP(LEFT(Proc[[#This Row],[Requested]],1),Table3[#All],2,0),VLOOKUP(Proc[[#This Row],[Author]],Table4[],2,0))</f>
        <v>HC</v>
      </c>
      <c r="L7762" s="150" t="s">
        <v>7174</v>
      </c>
      <c r="M7762" s="140">
        <v>46077</v>
      </c>
      <c r="N7762" s="140"/>
      <c r="O7762" s="140"/>
      <c r="P7762" s="140" t="str">
        <f ca="1">IF(Proc[[#This Row],[DaysAgeing]]&gt;5,"yep","on track")</f>
        <v>yep</v>
      </c>
      <c r="Q7762" s="2">
        <f ca="1">IF(Proc[[#This Row],[DateClosed]]="",ABS(NETWORKDAYS(Proc[[#This Row],[DateOpened]],TODAY()))-1,ABS(NETWORKDAYS(Proc[[#This Row],[DateOpened]],Proc[[#This Row],[DateClosed]]))-1)</f>
        <v>28</v>
      </c>
      <c r="R7762" s="140" t="s">
        <v>7402</v>
      </c>
      <c r="S7762" s="150"/>
      <c r="T7762" s="153">
        <v>7761</v>
      </c>
    </row>
    <row r="7763" spans="1:20" hidden="1">
      <c r="A7763" s="151" t="s">
        <v>7399</v>
      </c>
      <c r="B7763" s="150" t="str">
        <f>IFERROR(VLOOKUP(Proc[[#This Row],[App]],Table2[],3,0),"open")</f>
        <v>ok</v>
      </c>
      <c r="C7763" s="151" t="s">
        <v>369</v>
      </c>
      <c r="D7763" s="152" t="s">
        <v>10442</v>
      </c>
      <c r="E7763" s="152" t="s">
        <v>1734</v>
      </c>
      <c r="F7763" s="153" t="s">
        <v>1734</v>
      </c>
      <c r="G7763" s="151" t="s">
        <v>406</v>
      </c>
      <c r="H7763" s="150" t="str">
        <f>IF(Proc[[#This Row],[type]]="LFF (MDG-F)",MID(Proc[[#This Row],[Obj]],13,10),"")</f>
        <v>CH50L98027</v>
      </c>
      <c r="I7763" s="152"/>
      <c r="J7763" s="150" t="b">
        <f>Proc[[#This Row],[Requested]]=Proc[[#This Row],[CurrentParent]]</f>
        <v>1</v>
      </c>
      <c r="K7763" s="150" t="str">
        <f>IF(Proc[[#This Row],[Author]]="Marcela Urrego",VLOOKUP(LEFT(Proc[[#This Row],[Requested]],1),Table3[#All],2,0),VLOOKUP(Proc[[#This Row],[Author]],Table4[],2,0))</f>
        <v>HC</v>
      </c>
      <c r="L7763" s="150" t="s">
        <v>7174</v>
      </c>
      <c r="M7763" s="140">
        <v>46077</v>
      </c>
      <c r="N7763" s="140"/>
      <c r="O7763" s="140"/>
      <c r="P7763" s="140" t="str">
        <f ca="1">IF(Proc[[#This Row],[DaysAgeing]]&gt;5,"yep","on track")</f>
        <v>yep</v>
      </c>
      <c r="Q7763" s="2">
        <f ca="1">IF(Proc[[#This Row],[DateClosed]]="",ABS(NETWORKDAYS(Proc[[#This Row],[DateOpened]],TODAY()))-1,ABS(NETWORKDAYS(Proc[[#This Row],[DateOpened]],Proc[[#This Row],[DateClosed]]))-1)</f>
        <v>28</v>
      </c>
      <c r="R7763" s="140" t="s">
        <v>7402</v>
      </c>
      <c r="S7763" s="150"/>
      <c r="T7763" s="153">
        <v>7762</v>
      </c>
    </row>
    <row r="7764" spans="1:20" hidden="1">
      <c r="A7764" s="151" t="s">
        <v>7399</v>
      </c>
      <c r="B7764" s="150" t="str">
        <f>IFERROR(VLOOKUP(Proc[[#This Row],[App]],Table2[],3,0),"open")</f>
        <v>ok</v>
      </c>
      <c r="C7764" s="151" t="s">
        <v>369</v>
      </c>
      <c r="D7764" s="152" t="s">
        <v>10443</v>
      </c>
      <c r="E7764" s="152" t="s">
        <v>1734</v>
      </c>
      <c r="F7764" s="153" t="s">
        <v>1734</v>
      </c>
      <c r="G7764" s="151" t="s">
        <v>406</v>
      </c>
      <c r="H7764" s="150" t="str">
        <f>IF(Proc[[#This Row],[type]]="LFF (MDG-F)",MID(Proc[[#This Row],[Obj]],13,10),"")</f>
        <v>CH65GMF002</v>
      </c>
      <c r="I7764" s="152"/>
      <c r="J7764" s="150" t="b">
        <f>Proc[[#This Row],[Requested]]=Proc[[#This Row],[CurrentParent]]</f>
        <v>1</v>
      </c>
      <c r="K7764" s="150" t="str">
        <f>IF(Proc[[#This Row],[Author]]="Marcela Urrego",VLOOKUP(LEFT(Proc[[#This Row],[Requested]],1),Table3[#All],2,0),VLOOKUP(Proc[[#This Row],[Author]],Table4[],2,0))</f>
        <v>HC</v>
      </c>
      <c r="L7764" s="150" t="s">
        <v>7174</v>
      </c>
      <c r="M7764" s="140">
        <v>46077</v>
      </c>
      <c r="N7764" s="140"/>
      <c r="O7764" s="140"/>
      <c r="P7764" s="140" t="str">
        <f ca="1">IF(Proc[[#This Row],[DaysAgeing]]&gt;5,"yep","on track")</f>
        <v>yep</v>
      </c>
      <c r="Q7764" s="2">
        <f ca="1">IF(Proc[[#This Row],[DateClosed]]="",ABS(NETWORKDAYS(Proc[[#This Row],[DateOpened]],TODAY()))-1,ABS(NETWORKDAYS(Proc[[#This Row],[DateOpened]],Proc[[#This Row],[DateClosed]]))-1)</f>
        <v>28</v>
      </c>
      <c r="R7764" s="140" t="s">
        <v>7402</v>
      </c>
      <c r="S7764" s="150"/>
      <c r="T7764" s="153">
        <v>7763</v>
      </c>
    </row>
    <row r="7765" spans="1:20" hidden="1">
      <c r="A7765" s="151" t="s">
        <v>7399</v>
      </c>
      <c r="B7765" s="150" t="str">
        <f>IFERROR(VLOOKUP(Proc[[#This Row],[App]],Table2[],3,0),"open")</f>
        <v>ok</v>
      </c>
      <c r="C7765" s="151" t="s">
        <v>369</v>
      </c>
      <c r="D7765" s="152" t="s">
        <v>10444</v>
      </c>
      <c r="E7765" s="152" t="s">
        <v>1734</v>
      </c>
      <c r="F7765" s="153" t="s">
        <v>1734</v>
      </c>
      <c r="G7765" s="151" t="s">
        <v>406</v>
      </c>
      <c r="H7765" s="150" t="str">
        <f>IF(Proc[[#This Row],[type]]="LFF (MDG-F)",MID(Proc[[#This Row],[Obj]],13,10),"")</f>
        <v>CH65GMF003</v>
      </c>
      <c r="I7765" s="152"/>
      <c r="J7765" s="150" t="b">
        <f>Proc[[#This Row],[Requested]]=Proc[[#This Row],[CurrentParent]]</f>
        <v>1</v>
      </c>
      <c r="K7765" s="150" t="str">
        <f>IF(Proc[[#This Row],[Author]]="Marcela Urrego",VLOOKUP(LEFT(Proc[[#This Row],[Requested]],1),Table3[#All],2,0),VLOOKUP(Proc[[#This Row],[Author]],Table4[],2,0))</f>
        <v>HC</v>
      </c>
      <c r="L7765" s="150" t="s">
        <v>7174</v>
      </c>
      <c r="M7765" s="140">
        <v>46077</v>
      </c>
      <c r="N7765" s="140"/>
      <c r="O7765" s="140"/>
      <c r="P7765" s="140" t="str">
        <f ca="1">IF(Proc[[#This Row],[DaysAgeing]]&gt;5,"yep","on track")</f>
        <v>yep</v>
      </c>
      <c r="Q7765" s="2">
        <f ca="1">IF(Proc[[#This Row],[DateClosed]]="",ABS(NETWORKDAYS(Proc[[#This Row],[DateOpened]],TODAY()))-1,ABS(NETWORKDAYS(Proc[[#This Row],[DateOpened]],Proc[[#This Row],[DateClosed]]))-1)</f>
        <v>28</v>
      </c>
      <c r="R7765" s="140" t="s">
        <v>7402</v>
      </c>
      <c r="S7765" s="150"/>
      <c r="T7765" s="153">
        <v>7764</v>
      </c>
    </row>
    <row r="7766" spans="1:20" hidden="1">
      <c r="A7766" s="151" t="s">
        <v>7399</v>
      </c>
      <c r="B7766" s="150" t="str">
        <f>IFERROR(VLOOKUP(Proc[[#This Row],[App]],Table2[],3,0),"open")</f>
        <v>ok</v>
      </c>
      <c r="C7766" s="151" t="s">
        <v>369</v>
      </c>
      <c r="D7766" s="152" t="s">
        <v>10445</v>
      </c>
      <c r="E7766" s="152" t="s">
        <v>1734</v>
      </c>
      <c r="F7766" s="153" t="s">
        <v>1734</v>
      </c>
      <c r="G7766" s="151" t="s">
        <v>406</v>
      </c>
      <c r="H7766" s="150" t="str">
        <f>IF(Proc[[#This Row],[type]]="LFF (MDG-F)",MID(Proc[[#This Row],[Obj]],13,10),"")</f>
        <v>CH65O05009</v>
      </c>
      <c r="I7766" s="152"/>
      <c r="J7766" s="150" t="b">
        <f>Proc[[#This Row],[Requested]]=Proc[[#This Row],[CurrentParent]]</f>
        <v>1</v>
      </c>
      <c r="K7766" s="150" t="str">
        <f>IF(Proc[[#This Row],[Author]]="Marcela Urrego",VLOOKUP(LEFT(Proc[[#This Row],[Requested]],1),Table3[#All],2,0),VLOOKUP(Proc[[#This Row],[Author]],Table4[],2,0))</f>
        <v>HC</v>
      </c>
      <c r="L7766" s="150" t="s">
        <v>7174</v>
      </c>
      <c r="M7766" s="140">
        <v>46077</v>
      </c>
      <c r="N7766" s="140"/>
      <c r="O7766" s="140"/>
      <c r="P7766" s="140" t="str">
        <f ca="1">IF(Proc[[#This Row],[DaysAgeing]]&gt;5,"yep","on track")</f>
        <v>yep</v>
      </c>
      <c r="Q7766" s="2">
        <f ca="1">IF(Proc[[#This Row],[DateClosed]]="",ABS(NETWORKDAYS(Proc[[#This Row],[DateOpened]],TODAY()))-1,ABS(NETWORKDAYS(Proc[[#This Row],[DateOpened]],Proc[[#This Row],[DateClosed]]))-1)</f>
        <v>28</v>
      </c>
      <c r="R7766" s="140" t="s">
        <v>7402</v>
      </c>
      <c r="S7766" s="150"/>
      <c r="T7766" s="153">
        <v>7765</v>
      </c>
    </row>
    <row r="7767" spans="1:20" hidden="1">
      <c r="A7767" s="151" t="s">
        <v>7399</v>
      </c>
      <c r="B7767" s="150" t="str">
        <f>IFERROR(VLOOKUP(Proc[[#This Row],[App]],Table2[],3,0),"open")</f>
        <v>ok</v>
      </c>
      <c r="C7767" s="151" t="s">
        <v>369</v>
      </c>
      <c r="D7767" s="152" t="s">
        <v>10446</v>
      </c>
      <c r="E7767" s="152" t="s">
        <v>1734</v>
      </c>
      <c r="F7767" s="153" t="s">
        <v>1734</v>
      </c>
      <c r="G7767" s="151" t="s">
        <v>406</v>
      </c>
      <c r="H7767" s="150" t="str">
        <f>IF(Proc[[#This Row],[type]]="LFF (MDG-F)",MID(Proc[[#This Row],[Obj]],13,10),"")</f>
        <v>CH65OF0100</v>
      </c>
      <c r="I7767" s="152"/>
      <c r="J7767" s="150" t="b">
        <f>Proc[[#This Row],[Requested]]=Proc[[#This Row],[CurrentParent]]</f>
        <v>1</v>
      </c>
      <c r="K7767" s="150" t="str">
        <f>IF(Proc[[#This Row],[Author]]="Marcela Urrego",VLOOKUP(LEFT(Proc[[#This Row],[Requested]],1),Table3[#All],2,0),VLOOKUP(Proc[[#This Row],[Author]],Table4[],2,0))</f>
        <v>HC</v>
      </c>
      <c r="L7767" s="150" t="s">
        <v>7174</v>
      </c>
      <c r="M7767" s="140">
        <v>46077</v>
      </c>
      <c r="N7767" s="140"/>
      <c r="O7767" s="140"/>
      <c r="P7767" s="140" t="str">
        <f ca="1">IF(Proc[[#This Row],[DaysAgeing]]&gt;5,"yep","on track")</f>
        <v>yep</v>
      </c>
      <c r="Q7767" s="2">
        <f ca="1">IF(Proc[[#This Row],[DateClosed]]="",ABS(NETWORKDAYS(Proc[[#This Row],[DateOpened]],TODAY()))-1,ABS(NETWORKDAYS(Proc[[#This Row],[DateOpened]],Proc[[#This Row],[DateClosed]]))-1)</f>
        <v>28</v>
      </c>
      <c r="R7767" s="140" t="s">
        <v>7402</v>
      </c>
      <c r="S7767" s="150"/>
      <c r="T7767" s="153">
        <v>7766</v>
      </c>
    </row>
    <row r="7768" spans="1:20" hidden="1">
      <c r="A7768" s="151" t="s">
        <v>7399</v>
      </c>
      <c r="B7768" s="150" t="str">
        <f>IFERROR(VLOOKUP(Proc[[#This Row],[App]],Table2[],3,0),"open")</f>
        <v>ok</v>
      </c>
      <c r="C7768" s="151" t="s">
        <v>369</v>
      </c>
      <c r="D7768" s="152" t="s">
        <v>10447</v>
      </c>
      <c r="E7768" s="152" t="s">
        <v>1734</v>
      </c>
      <c r="F7768" s="153" t="s">
        <v>1734</v>
      </c>
      <c r="G7768" s="151" t="s">
        <v>406</v>
      </c>
      <c r="H7768" s="150" t="str">
        <f>IF(Proc[[#This Row],[type]]="LFF (MDG-F)",MID(Proc[[#This Row],[Obj]],13,10),"")</f>
        <v>ES50C06059</v>
      </c>
      <c r="I7768" s="152"/>
      <c r="J7768" s="150" t="b">
        <f>Proc[[#This Row],[Requested]]=Proc[[#This Row],[CurrentParent]]</f>
        <v>1</v>
      </c>
      <c r="K7768" s="150" t="str">
        <f>IF(Proc[[#This Row],[Author]]="Marcela Urrego",VLOOKUP(LEFT(Proc[[#This Row],[Requested]],1),Table3[#All],2,0),VLOOKUP(Proc[[#This Row],[Author]],Table4[],2,0))</f>
        <v>HC</v>
      </c>
      <c r="L7768" s="150" t="s">
        <v>7174</v>
      </c>
      <c r="M7768" s="140">
        <v>46077</v>
      </c>
      <c r="N7768" s="140"/>
      <c r="O7768" s="140"/>
      <c r="P7768" s="140" t="str">
        <f ca="1">IF(Proc[[#This Row],[DaysAgeing]]&gt;5,"yep","on track")</f>
        <v>yep</v>
      </c>
      <c r="Q7768" s="2">
        <f ca="1">IF(Proc[[#This Row],[DateClosed]]="",ABS(NETWORKDAYS(Proc[[#This Row],[DateOpened]],TODAY()))-1,ABS(NETWORKDAYS(Proc[[#This Row],[DateOpened]],Proc[[#This Row],[DateClosed]]))-1)</f>
        <v>28</v>
      </c>
      <c r="R7768" s="140" t="s">
        <v>7402</v>
      </c>
      <c r="S7768" s="150"/>
      <c r="T7768" s="153">
        <v>7767</v>
      </c>
    </row>
    <row r="7769" spans="1:20" hidden="1">
      <c r="A7769" s="151" t="s">
        <v>7399</v>
      </c>
      <c r="B7769" s="150" t="str">
        <f>IFERROR(VLOOKUP(Proc[[#This Row],[App]],Table2[],3,0),"open")</f>
        <v>ok</v>
      </c>
      <c r="C7769" s="151" t="s">
        <v>369</v>
      </c>
      <c r="D7769" s="152" t="s">
        <v>7400</v>
      </c>
      <c r="E7769" s="152" t="s">
        <v>1734</v>
      </c>
      <c r="F7769" s="150" t="s">
        <v>1734</v>
      </c>
      <c r="G7769" s="151" t="s">
        <v>400</v>
      </c>
      <c r="H7769" s="150" t="str">
        <f>IF(Proc[[#This Row],[type]]="LFF (MDG-F)",MID(Proc[[#This Row],[Obj]],13,10),"")</f>
        <v/>
      </c>
      <c r="I7769" s="152"/>
      <c r="J7769" s="150" t="b">
        <f>Proc[[#This Row],[Requested]]=Proc[[#This Row],[CurrentParent]]</f>
        <v>1</v>
      </c>
      <c r="K7769" s="150" t="str">
        <f>IF(Proc[[#This Row],[Author]]="Marcela Urrego",VLOOKUP(LEFT(Proc[[#This Row],[Requested]],1),Table3[#All],2,0),VLOOKUP(Proc[[#This Row],[Author]],Table4[],2,0))</f>
        <v>HC</v>
      </c>
      <c r="L7769" s="150" t="s">
        <v>7174</v>
      </c>
      <c r="M7769" s="140">
        <v>46077</v>
      </c>
      <c r="N7769" s="140"/>
      <c r="O7769" s="140"/>
      <c r="P7769" s="140" t="str">
        <f ca="1">IF(Proc[[#This Row],[DaysAgeing]]&gt;5,"yep","on track")</f>
        <v>yep</v>
      </c>
      <c r="Q7769" s="2">
        <f ca="1">IF(Proc[[#This Row],[DateClosed]]="",ABS(NETWORKDAYS(Proc[[#This Row],[DateOpened]],TODAY()))-1,ABS(NETWORKDAYS(Proc[[#This Row],[DateOpened]],Proc[[#This Row],[DateClosed]]))-1)</f>
        <v>28</v>
      </c>
      <c r="R7769" s="140" t="s">
        <v>7402</v>
      </c>
      <c r="S7769" s="150"/>
      <c r="T7769" s="153">
        <v>7768</v>
      </c>
    </row>
    <row r="7770" spans="1:20" hidden="1">
      <c r="A7770" s="151" t="s">
        <v>7399</v>
      </c>
      <c r="B7770" s="150" t="str">
        <f>IFERROR(VLOOKUP(Proc[[#This Row],[App]],Table2[],3,0),"open")</f>
        <v>ok</v>
      </c>
      <c r="C7770" s="151" t="s">
        <v>369</v>
      </c>
      <c r="D7770" s="152" t="s">
        <v>1735</v>
      </c>
      <c r="E7770" s="152" t="s">
        <v>1734</v>
      </c>
      <c r="F7770" s="150" t="s">
        <v>1734</v>
      </c>
      <c r="G7770" s="151" t="s">
        <v>400</v>
      </c>
      <c r="H7770" s="150" t="str">
        <f>IF(Proc[[#This Row],[type]]="LFF (MDG-F)",MID(Proc[[#This Row],[Obj]],13,10),"")</f>
        <v/>
      </c>
      <c r="I7770" s="152"/>
      <c r="J7770" s="150" t="b">
        <f>Proc[[#This Row],[Requested]]=Proc[[#This Row],[CurrentParent]]</f>
        <v>1</v>
      </c>
      <c r="K7770" s="150" t="str">
        <f>IF(Proc[[#This Row],[Author]]="Marcela Urrego",VLOOKUP(LEFT(Proc[[#This Row],[Requested]],1),Table3[#All],2,0),VLOOKUP(Proc[[#This Row],[Author]],Table4[],2,0))</f>
        <v>HC</v>
      </c>
      <c r="L7770" s="150" t="s">
        <v>7174</v>
      </c>
      <c r="M7770" s="140">
        <v>46077</v>
      </c>
      <c r="N7770" s="140"/>
      <c r="O7770" s="140"/>
      <c r="P7770" s="140" t="str">
        <f ca="1">IF(Proc[[#This Row],[DaysAgeing]]&gt;5,"yep","on track")</f>
        <v>yep</v>
      </c>
      <c r="Q7770" s="2">
        <f ca="1">IF(Proc[[#This Row],[DateClosed]]="",ABS(NETWORKDAYS(Proc[[#This Row],[DateOpened]],TODAY()))-1,ABS(NETWORKDAYS(Proc[[#This Row],[DateOpened]],Proc[[#This Row],[DateClosed]]))-1)</f>
        <v>28</v>
      </c>
      <c r="R7770" s="140" t="s">
        <v>7402</v>
      </c>
      <c r="S7770" s="150"/>
      <c r="T7770" s="153">
        <v>7769</v>
      </c>
    </row>
    <row r="7771" spans="1:20" hidden="1">
      <c r="A7771" s="151" t="s">
        <v>7399</v>
      </c>
      <c r="B7771" s="150" t="str">
        <f>IFERROR(VLOOKUP(Proc[[#This Row],[App]],Table2[],3,0),"open")</f>
        <v>ok</v>
      </c>
      <c r="C7771" s="151" t="s">
        <v>369</v>
      </c>
      <c r="D7771" s="152" t="s">
        <v>1737</v>
      </c>
      <c r="E7771" s="152" t="s">
        <v>1734</v>
      </c>
      <c r="F7771" s="150" t="s">
        <v>1734</v>
      </c>
      <c r="G7771" s="151" t="s">
        <v>400</v>
      </c>
      <c r="H7771" s="150" t="str">
        <f>IF(Proc[[#This Row],[type]]="LFF (MDG-F)",MID(Proc[[#This Row],[Obj]],13,10),"")</f>
        <v/>
      </c>
      <c r="I7771" s="152"/>
      <c r="J7771" s="150" t="b">
        <f>Proc[[#This Row],[Requested]]=Proc[[#This Row],[CurrentParent]]</f>
        <v>1</v>
      </c>
      <c r="K7771" s="150" t="str">
        <f>IF(Proc[[#This Row],[Author]]="Marcela Urrego",VLOOKUP(LEFT(Proc[[#This Row],[Requested]],1),Table3[#All],2,0),VLOOKUP(Proc[[#This Row],[Author]],Table4[],2,0))</f>
        <v>HC</v>
      </c>
      <c r="L7771" s="150" t="s">
        <v>7174</v>
      </c>
      <c r="M7771" s="140">
        <v>46077</v>
      </c>
      <c r="N7771" s="140"/>
      <c r="O7771" s="140"/>
      <c r="P7771" s="140" t="str">
        <f ca="1">IF(Proc[[#This Row],[DaysAgeing]]&gt;5,"yep","on track")</f>
        <v>yep</v>
      </c>
      <c r="Q7771" s="2">
        <f ca="1">IF(Proc[[#This Row],[DateClosed]]="",ABS(NETWORKDAYS(Proc[[#This Row],[DateOpened]],TODAY()))-1,ABS(NETWORKDAYS(Proc[[#This Row],[DateOpened]],Proc[[#This Row],[DateClosed]]))-1)</f>
        <v>28</v>
      </c>
      <c r="R7771" s="140" t="s">
        <v>7402</v>
      </c>
      <c r="S7771" s="150"/>
      <c r="T7771" s="153">
        <v>7770</v>
      </c>
    </row>
    <row r="7772" spans="1:20" hidden="1">
      <c r="A7772" s="151" t="s">
        <v>7399</v>
      </c>
      <c r="B7772" s="153" t="str">
        <f>IFERROR(VLOOKUP(Proc[[#This Row],[App]],Table2[],3,0),"open")</f>
        <v>ok</v>
      </c>
      <c r="C7772" s="151" t="s">
        <v>369</v>
      </c>
      <c r="D7772" s="152" t="s">
        <v>1738</v>
      </c>
      <c r="E7772" s="152" t="s">
        <v>1734</v>
      </c>
      <c r="F7772" s="150" t="s">
        <v>1734</v>
      </c>
      <c r="G7772" s="151" t="s">
        <v>400</v>
      </c>
      <c r="H7772" s="150" t="str">
        <f>IF(Proc[[#This Row],[type]]="LFF (MDG-F)",MID(Proc[[#This Row],[Obj]],13,10),"")</f>
        <v/>
      </c>
      <c r="I7772" s="152"/>
      <c r="J7772" s="150" t="b">
        <f>Proc[[#This Row],[Requested]]=Proc[[#This Row],[CurrentParent]]</f>
        <v>1</v>
      </c>
      <c r="K7772" s="153" t="str">
        <f>IF(Proc[[#This Row],[Author]]="Marcela Urrego",VLOOKUP(LEFT(Proc[[#This Row],[Requested]],1),Table3[#All],2,0),VLOOKUP(Proc[[#This Row],[Author]],Table4[],2,0))</f>
        <v>HC</v>
      </c>
      <c r="L7772" s="150" t="s">
        <v>7174</v>
      </c>
      <c r="M7772" s="140">
        <v>46077</v>
      </c>
      <c r="N7772" s="140"/>
      <c r="O7772" s="140"/>
      <c r="P7772" s="140" t="str">
        <f ca="1">IF(Proc[[#This Row],[DaysAgeing]]&gt;5,"yep","on track")</f>
        <v>yep</v>
      </c>
      <c r="Q7772" s="2">
        <f ca="1">IF(Proc[[#This Row],[DateClosed]]="",ABS(NETWORKDAYS(Proc[[#This Row],[DateOpened]],TODAY()))-1,ABS(NETWORKDAYS(Proc[[#This Row],[DateOpened]],Proc[[#This Row],[DateClosed]]))-1)</f>
        <v>28</v>
      </c>
      <c r="R7772" s="140" t="s">
        <v>7402</v>
      </c>
      <c r="S7772" s="150"/>
      <c r="T7772" s="153">
        <v>7771</v>
      </c>
    </row>
    <row r="7773" spans="1:20" hidden="1">
      <c r="A7773" s="151" t="s">
        <v>7399</v>
      </c>
      <c r="B7773" s="150" t="str">
        <f>IFERROR(VLOOKUP(Proc[[#This Row],[App]],Table2[],3,0),"open")</f>
        <v>ok</v>
      </c>
      <c r="C7773" s="151" t="s">
        <v>369</v>
      </c>
      <c r="D7773" s="152" t="s">
        <v>1739</v>
      </c>
      <c r="E7773" s="152" t="s">
        <v>1734</v>
      </c>
      <c r="F7773" s="150" t="s">
        <v>1734</v>
      </c>
      <c r="G7773" s="151" t="s">
        <v>400</v>
      </c>
      <c r="H7773" s="150" t="str">
        <f>IF(Proc[[#This Row],[type]]="LFF (MDG-F)",MID(Proc[[#This Row],[Obj]],13,10),"")</f>
        <v/>
      </c>
      <c r="I7773" s="152"/>
      <c r="J7773" s="150" t="b">
        <f>Proc[[#This Row],[Requested]]=Proc[[#This Row],[CurrentParent]]</f>
        <v>1</v>
      </c>
      <c r="K7773" s="150" t="str">
        <f>IF(Proc[[#This Row],[Author]]="Marcela Urrego",VLOOKUP(LEFT(Proc[[#This Row],[Requested]],1),Table3[#All],2,0),VLOOKUP(Proc[[#This Row],[Author]],Table4[],2,0))</f>
        <v>HC</v>
      </c>
      <c r="L7773" s="150" t="s">
        <v>7174</v>
      </c>
      <c r="M7773" s="140">
        <v>46077</v>
      </c>
      <c r="N7773" s="140"/>
      <c r="O7773" s="140"/>
      <c r="P7773" s="140" t="str">
        <f ca="1">IF(Proc[[#This Row],[DaysAgeing]]&gt;5,"yep","on track")</f>
        <v>yep</v>
      </c>
      <c r="Q7773" s="2">
        <f ca="1">IF(Proc[[#This Row],[DateClosed]]="",ABS(NETWORKDAYS(Proc[[#This Row],[DateOpened]],TODAY()))-1,ABS(NETWORKDAYS(Proc[[#This Row],[DateOpened]],Proc[[#This Row],[DateClosed]]))-1)</f>
        <v>28</v>
      </c>
      <c r="R7773" s="140" t="s">
        <v>7402</v>
      </c>
      <c r="S7773" s="150"/>
      <c r="T7773" s="153">
        <v>7772</v>
      </c>
    </row>
    <row r="7774" spans="1:20" hidden="1">
      <c r="A7774" s="151" t="s">
        <v>7399</v>
      </c>
      <c r="B7774" s="153" t="str">
        <f>IFERROR(VLOOKUP(Proc[[#This Row],[App]],Table2[],3,0),"open")</f>
        <v>ok</v>
      </c>
      <c r="C7774" s="151" t="s">
        <v>369</v>
      </c>
      <c r="D7774" s="152" t="s">
        <v>1740</v>
      </c>
      <c r="E7774" s="152" t="s">
        <v>1734</v>
      </c>
      <c r="F7774" s="150" t="s">
        <v>1734</v>
      </c>
      <c r="G7774" s="151" t="s">
        <v>400</v>
      </c>
      <c r="H7774" s="150" t="str">
        <f>IF(Proc[[#This Row],[type]]="LFF (MDG-F)",MID(Proc[[#This Row],[Obj]],13,10),"")</f>
        <v/>
      </c>
      <c r="I7774" s="152"/>
      <c r="J7774" s="150" t="b">
        <f>Proc[[#This Row],[Requested]]=Proc[[#This Row],[CurrentParent]]</f>
        <v>1</v>
      </c>
      <c r="K7774" s="153" t="str">
        <f>IF(Proc[[#This Row],[Author]]="Marcela Urrego",VLOOKUP(LEFT(Proc[[#This Row],[Requested]],1),Table3[#All],2,0),VLOOKUP(Proc[[#This Row],[Author]],Table4[],2,0))</f>
        <v>HC</v>
      </c>
      <c r="L7774" s="150" t="s">
        <v>7174</v>
      </c>
      <c r="M7774" s="140">
        <v>46077</v>
      </c>
      <c r="N7774" s="140"/>
      <c r="O7774" s="140"/>
      <c r="P7774" s="140" t="str">
        <f ca="1">IF(Proc[[#This Row],[DaysAgeing]]&gt;5,"yep","on track")</f>
        <v>yep</v>
      </c>
      <c r="Q7774" s="2">
        <f ca="1">IF(Proc[[#This Row],[DateClosed]]="",ABS(NETWORKDAYS(Proc[[#This Row],[DateOpened]],TODAY()))-1,ABS(NETWORKDAYS(Proc[[#This Row],[DateOpened]],Proc[[#This Row],[DateClosed]]))-1)</f>
        <v>28</v>
      </c>
      <c r="R7774" s="140" t="s">
        <v>7402</v>
      </c>
      <c r="S7774" s="150"/>
      <c r="T7774" s="153">
        <v>7773</v>
      </c>
    </row>
    <row r="7775" spans="1:20" hidden="1">
      <c r="A7775" s="151" t="s">
        <v>7399</v>
      </c>
      <c r="B7775" s="153" t="str">
        <f>IFERROR(VLOOKUP(Proc[[#This Row],[App]],Table2[],3,0),"open")</f>
        <v>ok</v>
      </c>
      <c r="C7775" s="151" t="s">
        <v>369</v>
      </c>
      <c r="D7775" s="152" t="s">
        <v>1741</v>
      </c>
      <c r="E7775" s="152" t="s">
        <v>1734</v>
      </c>
      <c r="F7775" s="150" t="s">
        <v>1734</v>
      </c>
      <c r="G7775" s="151" t="s">
        <v>400</v>
      </c>
      <c r="H7775" s="150" t="str">
        <f>IF(Proc[[#This Row],[type]]="LFF (MDG-F)",MID(Proc[[#This Row],[Obj]],13,10),"")</f>
        <v/>
      </c>
      <c r="I7775" s="152"/>
      <c r="J7775" s="150" t="b">
        <f>Proc[[#This Row],[Requested]]=Proc[[#This Row],[CurrentParent]]</f>
        <v>1</v>
      </c>
      <c r="K7775" s="153" t="str">
        <f>IF(Proc[[#This Row],[Author]]="Marcela Urrego",VLOOKUP(LEFT(Proc[[#This Row],[Requested]],1),Table3[#All],2,0),VLOOKUP(Proc[[#This Row],[Author]],Table4[],2,0))</f>
        <v>HC</v>
      </c>
      <c r="L7775" s="150" t="s">
        <v>7174</v>
      </c>
      <c r="M7775" s="140">
        <v>46077</v>
      </c>
      <c r="N7775" s="140"/>
      <c r="O7775" s="140"/>
      <c r="P7775" s="140" t="str">
        <f ca="1">IF(Proc[[#This Row],[DaysAgeing]]&gt;5,"yep","on track")</f>
        <v>yep</v>
      </c>
      <c r="Q7775" s="2">
        <f ca="1">IF(Proc[[#This Row],[DateClosed]]="",ABS(NETWORKDAYS(Proc[[#This Row],[DateOpened]],TODAY()))-1,ABS(NETWORKDAYS(Proc[[#This Row],[DateOpened]],Proc[[#This Row],[DateClosed]]))-1)</f>
        <v>28</v>
      </c>
      <c r="R7775" s="140" t="s">
        <v>7402</v>
      </c>
      <c r="S7775" s="150"/>
      <c r="T7775" s="153">
        <v>7774</v>
      </c>
    </row>
    <row r="7776" spans="1:20" hidden="1">
      <c r="A7776" s="151" t="s">
        <v>7399</v>
      </c>
      <c r="B7776" s="153" t="str">
        <f>IFERROR(VLOOKUP(Proc[[#This Row],[App]],Table2[],3,0),"open")</f>
        <v>ok</v>
      </c>
      <c r="C7776" s="151" t="s">
        <v>369</v>
      </c>
      <c r="D7776" s="152" t="s">
        <v>1742</v>
      </c>
      <c r="E7776" s="152" t="s">
        <v>1734</v>
      </c>
      <c r="F7776" s="150" t="s">
        <v>1734</v>
      </c>
      <c r="G7776" s="151" t="s">
        <v>400</v>
      </c>
      <c r="H7776" s="150" t="str">
        <f>IF(Proc[[#This Row],[type]]="LFF (MDG-F)",MID(Proc[[#This Row],[Obj]],13,10),"")</f>
        <v/>
      </c>
      <c r="I7776" s="152"/>
      <c r="J7776" s="150" t="b">
        <f>Proc[[#This Row],[Requested]]=Proc[[#This Row],[CurrentParent]]</f>
        <v>1</v>
      </c>
      <c r="K7776" s="153" t="str">
        <f>IF(Proc[[#This Row],[Author]]="Marcela Urrego",VLOOKUP(LEFT(Proc[[#This Row],[Requested]],1),Table3[#All],2,0),VLOOKUP(Proc[[#This Row],[Author]],Table4[],2,0))</f>
        <v>HC</v>
      </c>
      <c r="L7776" s="150" t="s">
        <v>7174</v>
      </c>
      <c r="M7776" s="140">
        <v>46077</v>
      </c>
      <c r="N7776" s="140"/>
      <c r="O7776" s="140"/>
      <c r="P7776" s="140" t="str">
        <f ca="1">IF(Proc[[#This Row],[DaysAgeing]]&gt;5,"yep","on track")</f>
        <v>yep</v>
      </c>
      <c r="Q7776" s="2">
        <f ca="1">IF(Proc[[#This Row],[DateClosed]]="",ABS(NETWORKDAYS(Proc[[#This Row],[DateOpened]],TODAY()))-1,ABS(NETWORKDAYS(Proc[[#This Row],[DateOpened]],Proc[[#This Row],[DateClosed]]))-1)</f>
        <v>28</v>
      </c>
      <c r="R7776" s="140" t="s">
        <v>7402</v>
      </c>
      <c r="S7776" s="150"/>
      <c r="T7776" s="153">
        <v>7775</v>
      </c>
    </row>
    <row r="7777" spans="1:20" hidden="1">
      <c r="A7777" s="151" t="s">
        <v>7399</v>
      </c>
      <c r="B7777" s="153" t="str">
        <f>IFERROR(VLOOKUP(Proc[[#This Row],[App]],Table2[],3,0),"open")</f>
        <v>ok</v>
      </c>
      <c r="C7777" s="151" t="s">
        <v>369</v>
      </c>
      <c r="D7777" s="152" t="s">
        <v>1743</v>
      </c>
      <c r="E7777" s="152" t="s">
        <v>1734</v>
      </c>
      <c r="F7777" s="150" t="s">
        <v>1734</v>
      </c>
      <c r="G7777" s="151" t="s">
        <v>400</v>
      </c>
      <c r="H7777" s="150" t="str">
        <f>IF(Proc[[#This Row],[type]]="LFF (MDG-F)",MID(Proc[[#This Row],[Obj]],13,10),"")</f>
        <v/>
      </c>
      <c r="I7777" s="152"/>
      <c r="J7777" s="150" t="b">
        <f>Proc[[#This Row],[Requested]]=Proc[[#This Row],[CurrentParent]]</f>
        <v>1</v>
      </c>
      <c r="K7777" s="153" t="str">
        <f>IF(Proc[[#This Row],[Author]]="Marcela Urrego",VLOOKUP(LEFT(Proc[[#This Row],[Requested]],1),Table3[#All],2,0),VLOOKUP(Proc[[#This Row],[Author]],Table4[],2,0))</f>
        <v>HC</v>
      </c>
      <c r="L7777" s="150" t="s">
        <v>7174</v>
      </c>
      <c r="M7777" s="140">
        <v>46077</v>
      </c>
      <c r="N7777" s="140"/>
      <c r="O7777" s="140"/>
      <c r="P7777" s="140" t="str">
        <f ca="1">IF(Proc[[#This Row],[DaysAgeing]]&gt;5,"yep","on track")</f>
        <v>yep</v>
      </c>
      <c r="Q7777" s="2">
        <f ca="1">IF(Proc[[#This Row],[DateClosed]]="",ABS(NETWORKDAYS(Proc[[#This Row],[DateOpened]],TODAY()))-1,ABS(NETWORKDAYS(Proc[[#This Row],[DateOpened]],Proc[[#This Row],[DateClosed]]))-1)</f>
        <v>28</v>
      </c>
      <c r="R7777" s="140" t="s">
        <v>7402</v>
      </c>
      <c r="S7777" s="150"/>
      <c r="T7777" s="153">
        <v>7776</v>
      </c>
    </row>
    <row r="7778" spans="1:20" hidden="1">
      <c r="A7778" s="151" t="s">
        <v>7399</v>
      </c>
      <c r="B7778" s="153" t="str">
        <f>IFERROR(VLOOKUP(Proc[[#This Row],[App]],Table2[],3,0),"open")</f>
        <v>ok</v>
      </c>
      <c r="C7778" s="151" t="s">
        <v>369</v>
      </c>
      <c r="D7778" s="152" t="s">
        <v>1744</v>
      </c>
      <c r="E7778" s="152" t="s">
        <v>1734</v>
      </c>
      <c r="F7778" s="150" t="s">
        <v>1734</v>
      </c>
      <c r="G7778" s="151" t="s">
        <v>400</v>
      </c>
      <c r="H7778" s="150" t="str">
        <f>IF(Proc[[#This Row],[type]]="LFF (MDG-F)",MID(Proc[[#This Row],[Obj]],13,10),"")</f>
        <v/>
      </c>
      <c r="I7778" s="152"/>
      <c r="J7778" s="150" t="b">
        <f>Proc[[#This Row],[Requested]]=Proc[[#This Row],[CurrentParent]]</f>
        <v>1</v>
      </c>
      <c r="K7778" s="153" t="str">
        <f>IF(Proc[[#This Row],[Author]]="Marcela Urrego",VLOOKUP(LEFT(Proc[[#This Row],[Requested]],1),Table3[#All],2,0),VLOOKUP(Proc[[#This Row],[Author]],Table4[],2,0))</f>
        <v>HC</v>
      </c>
      <c r="L7778" s="150" t="s">
        <v>7174</v>
      </c>
      <c r="M7778" s="140">
        <v>46077</v>
      </c>
      <c r="N7778" s="140"/>
      <c r="O7778" s="140"/>
      <c r="P7778" s="140" t="str">
        <f ca="1">IF(Proc[[#This Row],[DaysAgeing]]&gt;5,"yep","on track")</f>
        <v>yep</v>
      </c>
      <c r="Q7778" s="2">
        <f ca="1">IF(Proc[[#This Row],[DateClosed]]="",ABS(NETWORKDAYS(Proc[[#This Row],[DateOpened]],TODAY()))-1,ABS(NETWORKDAYS(Proc[[#This Row],[DateOpened]],Proc[[#This Row],[DateClosed]]))-1)</f>
        <v>28</v>
      </c>
      <c r="R7778" s="140" t="s">
        <v>7402</v>
      </c>
      <c r="S7778" s="150"/>
      <c r="T7778" s="153">
        <v>7777</v>
      </c>
    </row>
    <row r="7779" spans="1:20" hidden="1">
      <c r="A7779" s="151" t="s">
        <v>7399</v>
      </c>
      <c r="B7779" s="153" t="str">
        <f>IFERROR(VLOOKUP(Proc[[#This Row],[App]],Table2[],3,0),"open")</f>
        <v>ok</v>
      </c>
      <c r="C7779" s="151" t="s">
        <v>369</v>
      </c>
      <c r="D7779" s="152" t="s">
        <v>1745</v>
      </c>
      <c r="E7779" s="152" t="s">
        <v>1734</v>
      </c>
      <c r="F7779" s="150" t="s">
        <v>1734</v>
      </c>
      <c r="G7779" s="151" t="s">
        <v>400</v>
      </c>
      <c r="H7779" s="150" t="str">
        <f>IF(Proc[[#This Row],[type]]="LFF (MDG-F)",MID(Proc[[#This Row],[Obj]],13,10),"")</f>
        <v/>
      </c>
      <c r="I7779" s="152"/>
      <c r="J7779" s="150" t="b">
        <f>Proc[[#This Row],[Requested]]=Proc[[#This Row],[CurrentParent]]</f>
        <v>1</v>
      </c>
      <c r="K7779" s="153" t="str">
        <f>IF(Proc[[#This Row],[Author]]="Marcela Urrego",VLOOKUP(LEFT(Proc[[#This Row],[Requested]],1),Table3[#All],2,0),VLOOKUP(Proc[[#This Row],[Author]],Table4[],2,0))</f>
        <v>HC</v>
      </c>
      <c r="L7779" s="150" t="s">
        <v>7174</v>
      </c>
      <c r="M7779" s="140">
        <v>46077</v>
      </c>
      <c r="N7779" s="140"/>
      <c r="O7779" s="140"/>
      <c r="P7779" s="140" t="str">
        <f ca="1">IF(Proc[[#This Row],[DaysAgeing]]&gt;5,"yep","on track")</f>
        <v>yep</v>
      </c>
      <c r="Q7779" s="2">
        <f ca="1">IF(Proc[[#This Row],[DateClosed]]="",ABS(NETWORKDAYS(Proc[[#This Row],[DateOpened]],TODAY()))-1,ABS(NETWORKDAYS(Proc[[#This Row],[DateOpened]],Proc[[#This Row],[DateClosed]]))-1)</f>
        <v>28</v>
      </c>
      <c r="R7779" s="140" t="s">
        <v>7402</v>
      </c>
      <c r="S7779" s="150"/>
      <c r="T7779" s="153">
        <v>7778</v>
      </c>
    </row>
    <row r="7780" spans="1:20" hidden="1">
      <c r="A7780" s="151" t="s">
        <v>7399</v>
      </c>
      <c r="B7780" s="153" t="str">
        <f>IFERROR(VLOOKUP(Proc[[#This Row],[App]],Table2[],3,0),"open")</f>
        <v>ok</v>
      </c>
      <c r="C7780" s="151" t="s">
        <v>369</v>
      </c>
      <c r="D7780" s="152" t="s">
        <v>1746</v>
      </c>
      <c r="E7780" s="152" t="s">
        <v>1734</v>
      </c>
      <c r="F7780" s="150" t="s">
        <v>1734</v>
      </c>
      <c r="G7780" s="151" t="s">
        <v>400</v>
      </c>
      <c r="H7780" s="150" t="str">
        <f>IF(Proc[[#This Row],[type]]="LFF (MDG-F)",MID(Proc[[#This Row],[Obj]],13,10),"")</f>
        <v/>
      </c>
      <c r="I7780" s="152"/>
      <c r="J7780" s="150" t="b">
        <f>Proc[[#This Row],[Requested]]=Proc[[#This Row],[CurrentParent]]</f>
        <v>1</v>
      </c>
      <c r="K7780" s="153" t="str">
        <f>IF(Proc[[#This Row],[Author]]="Marcela Urrego",VLOOKUP(LEFT(Proc[[#This Row],[Requested]],1),Table3[#All],2,0),VLOOKUP(Proc[[#This Row],[Author]],Table4[],2,0))</f>
        <v>HC</v>
      </c>
      <c r="L7780" s="150" t="s">
        <v>7174</v>
      </c>
      <c r="M7780" s="140">
        <v>46077</v>
      </c>
      <c r="N7780" s="140"/>
      <c r="O7780" s="140"/>
      <c r="P7780" s="140" t="str">
        <f ca="1">IF(Proc[[#This Row],[DaysAgeing]]&gt;5,"yep","on track")</f>
        <v>yep</v>
      </c>
      <c r="Q7780" s="2">
        <f ca="1">IF(Proc[[#This Row],[DateClosed]]="",ABS(NETWORKDAYS(Proc[[#This Row],[DateOpened]],TODAY()))-1,ABS(NETWORKDAYS(Proc[[#This Row],[DateOpened]],Proc[[#This Row],[DateClosed]]))-1)</f>
        <v>28</v>
      </c>
      <c r="R7780" s="140" t="s">
        <v>7402</v>
      </c>
      <c r="S7780" s="150"/>
      <c r="T7780" s="153">
        <v>7779</v>
      </c>
    </row>
    <row r="7781" spans="1:20" hidden="1">
      <c r="A7781" s="151" t="s">
        <v>7399</v>
      </c>
      <c r="B7781" s="150" t="str">
        <f>IFERROR(VLOOKUP(Proc[[#This Row],[App]],Table2[],3,0),"open")</f>
        <v>ok</v>
      </c>
      <c r="C7781" s="151" t="s">
        <v>369</v>
      </c>
      <c r="D7781" s="152" t="s">
        <v>1747</v>
      </c>
      <c r="E7781" s="152" t="s">
        <v>1734</v>
      </c>
      <c r="F7781" s="150" t="s">
        <v>1734</v>
      </c>
      <c r="G7781" s="151" t="s">
        <v>400</v>
      </c>
      <c r="H7781" s="150" t="str">
        <f>IF(Proc[[#This Row],[type]]="LFF (MDG-F)",MID(Proc[[#This Row],[Obj]],13,10),"")</f>
        <v/>
      </c>
      <c r="I7781" s="152"/>
      <c r="J7781" s="150" t="b">
        <f>Proc[[#This Row],[Requested]]=Proc[[#This Row],[CurrentParent]]</f>
        <v>1</v>
      </c>
      <c r="K7781" s="150" t="str">
        <f>IF(Proc[[#This Row],[Author]]="Marcela Urrego",VLOOKUP(LEFT(Proc[[#This Row],[Requested]],1),Table3[#All],2,0),VLOOKUP(Proc[[#This Row],[Author]],Table4[],2,0))</f>
        <v>HC</v>
      </c>
      <c r="L7781" s="150" t="s">
        <v>7174</v>
      </c>
      <c r="M7781" s="140">
        <v>46077</v>
      </c>
      <c r="N7781" s="140"/>
      <c r="O7781" s="140"/>
      <c r="P7781" s="140" t="str">
        <f ca="1">IF(Proc[[#This Row],[DaysAgeing]]&gt;5,"yep","on track")</f>
        <v>yep</v>
      </c>
      <c r="Q7781" s="2">
        <f ca="1">IF(Proc[[#This Row],[DateClosed]]="",ABS(NETWORKDAYS(Proc[[#This Row],[DateOpened]],TODAY()))-1,ABS(NETWORKDAYS(Proc[[#This Row],[DateOpened]],Proc[[#This Row],[DateClosed]]))-1)</f>
        <v>28</v>
      </c>
      <c r="R7781" s="140" t="s">
        <v>7402</v>
      </c>
      <c r="S7781" s="150"/>
      <c r="T7781" s="153">
        <v>7780</v>
      </c>
    </row>
    <row r="7782" spans="1:20" hidden="1">
      <c r="A7782" s="151" t="s">
        <v>7399</v>
      </c>
      <c r="B7782" s="153" t="str">
        <f>IFERROR(VLOOKUP(Proc[[#This Row],[App]],Table2[],3,0),"open")</f>
        <v>ok</v>
      </c>
      <c r="C7782" s="151" t="s">
        <v>369</v>
      </c>
      <c r="D7782" s="152" t="s">
        <v>1748</v>
      </c>
      <c r="E7782" s="152" t="s">
        <v>1734</v>
      </c>
      <c r="F7782" s="153" t="s">
        <v>1734</v>
      </c>
      <c r="G7782" s="151" t="s">
        <v>400</v>
      </c>
      <c r="H7782" s="150" t="str">
        <f>IF(Proc[[#This Row],[type]]="LFF (MDG-F)",MID(Proc[[#This Row],[Obj]],13,10),"")</f>
        <v/>
      </c>
      <c r="I7782" s="152"/>
      <c r="J7782" s="150" t="b">
        <f>Proc[[#This Row],[Requested]]=Proc[[#This Row],[CurrentParent]]</f>
        <v>1</v>
      </c>
      <c r="K7782" s="153" t="str">
        <f>IF(Proc[[#This Row],[Author]]="Marcela Urrego",VLOOKUP(LEFT(Proc[[#This Row],[Requested]],1),Table3[#All],2,0),VLOOKUP(Proc[[#This Row],[Author]],Table4[],2,0))</f>
        <v>HC</v>
      </c>
      <c r="L7782" s="153" t="s">
        <v>7174</v>
      </c>
      <c r="M7782" s="140">
        <v>46077</v>
      </c>
      <c r="N7782" s="140"/>
      <c r="O7782" s="140"/>
      <c r="P7782" s="140" t="str">
        <f ca="1">IF(Proc[[#This Row],[DaysAgeing]]&gt;5,"yep","on track")</f>
        <v>yep</v>
      </c>
      <c r="Q7782" s="2">
        <f ca="1">IF(Proc[[#This Row],[DateClosed]]="",ABS(NETWORKDAYS(Proc[[#This Row],[DateOpened]],TODAY()))-1,ABS(NETWORKDAYS(Proc[[#This Row],[DateOpened]],Proc[[#This Row],[DateClosed]]))-1)</f>
        <v>28</v>
      </c>
      <c r="R7782" s="140" t="s">
        <v>7402</v>
      </c>
      <c r="S7782" s="150"/>
      <c r="T7782" s="153">
        <v>7781</v>
      </c>
    </row>
    <row r="7783" spans="1:20" hidden="1">
      <c r="A7783" s="151" t="s">
        <v>7399</v>
      </c>
      <c r="B7783" s="153" t="str">
        <f>IFERROR(VLOOKUP(Proc[[#This Row],[App]],Table2[],3,0),"open")</f>
        <v>ok</v>
      </c>
      <c r="C7783" s="151" t="s">
        <v>369</v>
      </c>
      <c r="D7783" s="152" t="s">
        <v>1749</v>
      </c>
      <c r="E7783" s="152" t="s">
        <v>1734</v>
      </c>
      <c r="F7783" s="150" t="s">
        <v>1734</v>
      </c>
      <c r="G7783" s="151" t="s">
        <v>400</v>
      </c>
      <c r="H7783" s="150" t="str">
        <f>IF(Proc[[#This Row],[type]]="LFF (MDG-F)",MID(Proc[[#This Row],[Obj]],13,10),"")</f>
        <v/>
      </c>
      <c r="I7783" s="152"/>
      <c r="J7783" s="150" t="b">
        <f>Proc[[#This Row],[Requested]]=Proc[[#This Row],[CurrentParent]]</f>
        <v>1</v>
      </c>
      <c r="K7783" s="153" t="str">
        <f>IF(Proc[[#This Row],[Author]]="Marcela Urrego",VLOOKUP(LEFT(Proc[[#This Row],[Requested]],1),Table3[#All],2,0),VLOOKUP(Proc[[#This Row],[Author]],Table4[],2,0))</f>
        <v>HC</v>
      </c>
      <c r="L7783" s="150" t="s">
        <v>7174</v>
      </c>
      <c r="M7783" s="140">
        <v>46077</v>
      </c>
      <c r="N7783" s="140"/>
      <c r="O7783" s="140"/>
      <c r="P7783" s="140" t="str">
        <f ca="1">IF(Proc[[#This Row],[DaysAgeing]]&gt;5,"yep","on track")</f>
        <v>yep</v>
      </c>
      <c r="Q7783" s="2">
        <f ca="1">IF(Proc[[#This Row],[DateClosed]]="",ABS(NETWORKDAYS(Proc[[#This Row],[DateOpened]],TODAY()))-1,ABS(NETWORKDAYS(Proc[[#This Row],[DateOpened]],Proc[[#This Row],[DateClosed]]))-1)</f>
        <v>28</v>
      </c>
      <c r="R7783" s="140" t="s">
        <v>7402</v>
      </c>
      <c r="S7783" s="150"/>
      <c r="T7783" s="153">
        <v>7782</v>
      </c>
    </row>
    <row r="7784" spans="1:20" hidden="1">
      <c r="A7784" s="151" t="s">
        <v>7399</v>
      </c>
      <c r="B7784" s="150" t="str">
        <f>IFERROR(VLOOKUP(Proc[[#This Row],[App]],Table2[],3,0),"open")</f>
        <v>ok</v>
      </c>
      <c r="C7784" s="151" t="s">
        <v>369</v>
      </c>
      <c r="D7784" s="152" t="s">
        <v>1750</v>
      </c>
      <c r="E7784" s="152" t="s">
        <v>1734</v>
      </c>
      <c r="F7784" s="150" t="s">
        <v>1734</v>
      </c>
      <c r="G7784" s="151" t="s">
        <v>400</v>
      </c>
      <c r="H7784" s="150" t="str">
        <f>IF(Proc[[#This Row],[type]]="LFF (MDG-F)",MID(Proc[[#This Row],[Obj]],13,10),"")</f>
        <v/>
      </c>
      <c r="I7784" s="152"/>
      <c r="J7784" s="150" t="b">
        <f>Proc[[#This Row],[Requested]]=Proc[[#This Row],[CurrentParent]]</f>
        <v>1</v>
      </c>
      <c r="K7784" s="150" t="str">
        <f>IF(Proc[[#This Row],[Author]]="Marcela Urrego",VLOOKUP(LEFT(Proc[[#This Row],[Requested]],1),Table3[#All],2,0),VLOOKUP(Proc[[#This Row],[Author]],Table4[],2,0))</f>
        <v>HC</v>
      </c>
      <c r="L7784" s="150" t="s">
        <v>7174</v>
      </c>
      <c r="M7784" s="140">
        <v>46077</v>
      </c>
      <c r="N7784" s="140"/>
      <c r="O7784" s="140"/>
      <c r="P7784" s="140" t="str">
        <f ca="1">IF(Proc[[#This Row],[DaysAgeing]]&gt;5,"yep","on track")</f>
        <v>yep</v>
      </c>
      <c r="Q7784" s="2">
        <f ca="1">IF(Proc[[#This Row],[DateClosed]]="",ABS(NETWORKDAYS(Proc[[#This Row],[DateOpened]],TODAY()))-1,ABS(NETWORKDAYS(Proc[[#This Row],[DateOpened]],Proc[[#This Row],[DateClosed]]))-1)</f>
        <v>28</v>
      </c>
      <c r="R7784" s="140" t="s">
        <v>7402</v>
      </c>
      <c r="S7784" s="150"/>
      <c r="T7784" s="153">
        <v>7783</v>
      </c>
    </row>
    <row r="7785" spans="1:20" hidden="1">
      <c r="A7785" s="151" t="s">
        <v>7399</v>
      </c>
      <c r="B7785" s="150" t="str">
        <f>IFERROR(VLOOKUP(Proc[[#This Row],[App]],Table2[],3,0),"open")</f>
        <v>ok</v>
      </c>
      <c r="C7785" s="151" t="s">
        <v>369</v>
      </c>
      <c r="D7785" s="152" t="s">
        <v>1751</v>
      </c>
      <c r="E7785" s="152" t="s">
        <v>1734</v>
      </c>
      <c r="F7785" s="150" t="s">
        <v>1734</v>
      </c>
      <c r="G7785" s="151" t="s">
        <v>400</v>
      </c>
      <c r="H7785" s="150" t="str">
        <f>IF(Proc[[#This Row],[type]]="LFF (MDG-F)",MID(Proc[[#This Row],[Obj]],13,10),"")</f>
        <v/>
      </c>
      <c r="I7785" s="152"/>
      <c r="J7785" s="150" t="b">
        <f>Proc[[#This Row],[Requested]]=Proc[[#This Row],[CurrentParent]]</f>
        <v>1</v>
      </c>
      <c r="K7785" s="150" t="str">
        <f>IF(Proc[[#This Row],[Author]]="Marcela Urrego",VLOOKUP(LEFT(Proc[[#This Row],[Requested]],1),Table3[#All],2,0),VLOOKUP(Proc[[#This Row],[Author]],Table4[],2,0))</f>
        <v>HC</v>
      </c>
      <c r="L7785" s="150" t="s">
        <v>7174</v>
      </c>
      <c r="M7785" s="140">
        <v>46077</v>
      </c>
      <c r="N7785" s="140"/>
      <c r="O7785" s="140"/>
      <c r="P7785" s="140" t="str">
        <f ca="1">IF(Proc[[#This Row],[DaysAgeing]]&gt;5,"yep","on track")</f>
        <v>yep</v>
      </c>
      <c r="Q7785" s="2">
        <f ca="1">IF(Proc[[#This Row],[DateClosed]]="",ABS(NETWORKDAYS(Proc[[#This Row],[DateOpened]],TODAY()))-1,ABS(NETWORKDAYS(Proc[[#This Row],[DateOpened]],Proc[[#This Row],[DateClosed]]))-1)</f>
        <v>28</v>
      </c>
      <c r="R7785" s="140" t="s">
        <v>7402</v>
      </c>
      <c r="S7785" s="150"/>
      <c r="T7785" s="153">
        <v>7784</v>
      </c>
    </row>
    <row r="7786" spans="1:20" hidden="1">
      <c r="A7786" s="151" t="s">
        <v>7399</v>
      </c>
      <c r="B7786" s="153" t="str">
        <f>IFERROR(VLOOKUP(Proc[[#This Row],[App]],Table2[],3,0),"open")</f>
        <v>ok</v>
      </c>
      <c r="C7786" s="151" t="s">
        <v>369</v>
      </c>
      <c r="D7786" s="152" t="s">
        <v>7401</v>
      </c>
      <c r="E7786" s="152" t="s">
        <v>1734</v>
      </c>
      <c r="F7786" s="150" t="s">
        <v>1734</v>
      </c>
      <c r="G7786" s="151" t="s">
        <v>400</v>
      </c>
      <c r="H7786" s="150" t="str">
        <f>IF(Proc[[#This Row],[type]]="LFF (MDG-F)",MID(Proc[[#This Row],[Obj]],13,10),"")</f>
        <v/>
      </c>
      <c r="I7786" s="152"/>
      <c r="J7786" s="150" t="b">
        <f>Proc[[#This Row],[Requested]]=Proc[[#This Row],[CurrentParent]]</f>
        <v>1</v>
      </c>
      <c r="K7786" s="153" t="str">
        <f>IF(Proc[[#This Row],[Author]]="Marcela Urrego",VLOOKUP(LEFT(Proc[[#This Row],[Requested]],1),Table3[#All],2,0),VLOOKUP(Proc[[#This Row],[Author]],Table4[],2,0))</f>
        <v>HC</v>
      </c>
      <c r="L7786" s="150" t="s">
        <v>7174</v>
      </c>
      <c r="M7786" s="140">
        <v>46077</v>
      </c>
      <c r="N7786" s="140"/>
      <c r="O7786" s="140"/>
      <c r="P7786" s="140" t="str">
        <f ca="1">IF(Proc[[#This Row],[DaysAgeing]]&gt;5,"yep","on track")</f>
        <v>yep</v>
      </c>
      <c r="Q7786" s="2">
        <f ca="1">IF(Proc[[#This Row],[DateClosed]]="",ABS(NETWORKDAYS(Proc[[#This Row],[DateOpened]],TODAY()))-1,ABS(NETWORKDAYS(Proc[[#This Row],[DateOpened]],Proc[[#This Row],[DateClosed]]))-1)</f>
        <v>28</v>
      </c>
      <c r="R7786" s="140" t="s">
        <v>7402</v>
      </c>
      <c r="S7786" s="150"/>
      <c r="T7786" s="153">
        <v>7785</v>
      </c>
    </row>
    <row r="7787" spans="1:20" hidden="1">
      <c r="A7787" s="151" t="s">
        <v>7399</v>
      </c>
      <c r="B7787" s="153" t="str">
        <f>IFERROR(VLOOKUP(Proc[[#This Row],[App]],Table2[],3,0),"open")</f>
        <v>ok</v>
      </c>
      <c r="C7787" s="151" t="s">
        <v>369</v>
      </c>
      <c r="D7787" s="152" t="s">
        <v>10448</v>
      </c>
      <c r="E7787" s="152" t="s">
        <v>1734</v>
      </c>
      <c r="F7787" s="153" t="s">
        <v>1734</v>
      </c>
      <c r="G7787" s="151" t="s">
        <v>400</v>
      </c>
      <c r="H7787" s="150" t="str">
        <f>IF(Proc[[#This Row],[type]]="LFF (MDG-F)",MID(Proc[[#This Row],[Obj]],13,10),"")</f>
        <v/>
      </c>
      <c r="I7787" s="152"/>
      <c r="J7787" s="150" t="b">
        <f>Proc[[#This Row],[Requested]]=Proc[[#This Row],[CurrentParent]]</f>
        <v>1</v>
      </c>
      <c r="K7787" s="153" t="str">
        <f>IF(Proc[[#This Row],[Author]]="Marcela Urrego",VLOOKUP(LEFT(Proc[[#This Row],[Requested]],1),Table3[#All],2,0),VLOOKUP(Proc[[#This Row],[Author]],Table4[],2,0))</f>
        <v>HC</v>
      </c>
      <c r="L7787" s="150" t="s">
        <v>7174</v>
      </c>
      <c r="M7787" s="140">
        <v>46077</v>
      </c>
      <c r="N7787" s="140"/>
      <c r="O7787" s="140"/>
      <c r="P7787" s="140" t="str">
        <f ca="1">IF(Proc[[#This Row],[DaysAgeing]]&gt;5,"yep","on track")</f>
        <v>yep</v>
      </c>
      <c r="Q7787" s="2">
        <f ca="1">IF(Proc[[#This Row],[DateClosed]]="",ABS(NETWORKDAYS(Proc[[#This Row],[DateOpened]],TODAY()))-1,ABS(NETWORKDAYS(Proc[[#This Row],[DateOpened]],Proc[[#This Row],[DateClosed]]))-1)</f>
        <v>28</v>
      </c>
      <c r="R7787" s="140" t="s">
        <v>7402</v>
      </c>
      <c r="S7787" s="150"/>
      <c r="T7787" s="153">
        <v>7786</v>
      </c>
    </row>
    <row r="7788" spans="1:20" hidden="1">
      <c r="A7788" s="151" t="s">
        <v>7399</v>
      </c>
      <c r="B7788" s="153" t="str">
        <f>IFERROR(VLOOKUP(Proc[[#This Row],[App]],Table2[],3,0),"open")</f>
        <v>ok</v>
      </c>
      <c r="C7788" s="151" t="s">
        <v>369</v>
      </c>
      <c r="D7788" s="152" t="s">
        <v>10449</v>
      </c>
      <c r="E7788" s="152" t="s">
        <v>1734</v>
      </c>
      <c r="F7788" s="153" t="s">
        <v>1734</v>
      </c>
      <c r="G7788" s="151" t="s">
        <v>400</v>
      </c>
      <c r="H7788" s="150" t="str">
        <f>IF(Proc[[#This Row],[type]]="LFF (MDG-F)",MID(Proc[[#This Row],[Obj]],13,10),"")</f>
        <v/>
      </c>
      <c r="I7788" s="152"/>
      <c r="J7788" s="150" t="b">
        <f>Proc[[#This Row],[Requested]]=Proc[[#This Row],[CurrentParent]]</f>
        <v>1</v>
      </c>
      <c r="K7788" s="153" t="str">
        <f>IF(Proc[[#This Row],[Author]]="Marcela Urrego",VLOOKUP(LEFT(Proc[[#This Row],[Requested]],1),Table3[#All],2,0),VLOOKUP(Proc[[#This Row],[Author]],Table4[],2,0))</f>
        <v>HC</v>
      </c>
      <c r="L7788" s="150" t="s">
        <v>7174</v>
      </c>
      <c r="M7788" s="140">
        <v>46077</v>
      </c>
      <c r="N7788" s="140"/>
      <c r="O7788" s="140"/>
      <c r="P7788" s="140" t="str">
        <f ca="1">IF(Proc[[#This Row],[DaysAgeing]]&gt;5,"yep","on track")</f>
        <v>yep</v>
      </c>
      <c r="Q7788" s="2">
        <f ca="1">IF(Proc[[#This Row],[DateClosed]]="",ABS(NETWORKDAYS(Proc[[#This Row],[DateOpened]],TODAY()))-1,ABS(NETWORKDAYS(Proc[[#This Row],[DateOpened]],Proc[[#This Row],[DateClosed]]))-1)</f>
        <v>28</v>
      </c>
      <c r="R7788" s="140" t="s">
        <v>7402</v>
      </c>
      <c r="S7788" s="150"/>
      <c r="T7788" s="153">
        <v>7787</v>
      </c>
    </row>
    <row r="7789" spans="1:20" hidden="1">
      <c r="A7789" s="151" t="s">
        <v>7399</v>
      </c>
      <c r="B7789" s="153" t="str">
        <f>IFERROR(VLOOKUP(Proc[[#This Row],[App]],Table2[],3,0),"open")</f>
        <v>ok</v>
      </c>
      <c r="C7789" s="151" t="s">
        <v>369</v>
      </c>
      <c r="D7789" s="152" t="s">
        <v>10450</v>
      </c>
      <c r="E7789" s="152" t="s">
        <v>1734</v>
      </c>
      <c r="F7789" s="153" t="s">
        <v>1734</v>
      </c>
      <c r="G7789" s="151" t="s">
        <v>400</v>
      </c>
      <c r="H7789" s="150" t="str">
        <f>IF(Proc[[#This Row],[type]]="LFF (MDG-F)",MID(Proc[[#This Row],[Obj]],13,10),"")</f>
        <v/>
      </c>
      <c r="I7789" s="152"/>
      <c r="J7789" s="150" t="b">
        <f>Proc[[#This Row],[Requested]]=Proc[[#This Row],[CurrentParent]]</f>
        <v>1</v>
      </c>
      <c r="K7789" s="153" t="str">
        <f>IF(Proc[[#This Row],[Author]]="Marcela Urrego",VLOOKUP(LEFT(Proc[[#This Row],[Requested]],1),Table3[#All],2,0),VLOOKUP(Proc[[#This Row],[Author]],Table4[],2,0))</f>
        <v>HC</v>
      </c>
      <c r="L7789" s="150" t="s">
        <v>7174</v>
      </c>
      <c r="M7789" s="140">
        <v>46077</v>
      </c>
      <c r="N7789" s="140"/>
      <c r="O7789" s="140"/>
      <c r="P7789" s="140" t="str">
        <f ca="1">IF(Proc[[#This Row],[DaysAgeing]]&gt;5,"yep","on track")</f>
        <v>yep</v>
      </c>
      <c r="Q7789" s="2">
        <f ca="1">IF(Proc[[#This Row],[DateClosed]]="",ABS(NETWORKDAYS(Proc[[#This Row],[DateOpened]],TODAY()))-1,ABS(NETWORKDAYS(Proc[[#This Row],[DateOpened]],Proc[[#This Row],[DateClosed]]))-1)</f>
        <v>28</v>
      </c>
      <c r="R7789" s="140" t="s">
        <v>7402</v>
      </c>
      <c r="S7789" s="150"/>
      <c r="T7789" s="153">
        <v>7788</v>
      </c>
    </row>
    <row r="7790" spans="1:20" hidden="1">
      <c r="A7790" s="151" t="s">
        <v>7399</v>
      </c>
      <c r="B7790" s="153" t="str">
        <f>IFERROR(VLOOKUP(Proc[[#This Row],[App]],Table2[],3,0),"open")</f>
        <v>ok</v>
      </c>
      <c r="C7790" s="151" t="s">
        <v>369</v>
      </c>
      <c r="D7790" s="152" t="s">
        <v>10451</v>
      </c>
      <c r="E7790" s="152" t="s">
        <v>1734</v>
      </c>
      <c r="F7790" s="153" t="s">
        <v>1734</v>
      </c>
      <c r="G7790" s="151" t="s">
        <v>400</v>
      </c>
      <c r="H7790" s="150" t="str">
        <f>IF(Proc[[#This Row],[type]]="LFF (MDG-F)",MID(Proc[[#This Row],[Obj]],13,10),"")</f>
        <v/>
      </c>
      <c r="I7790" s="152"/>
      <c r="J7790" s="150" t="b">
        <f>Proc[[#This Row],[Requested]]=Proc[[#This Row],[CurrentParent]]</f>
        <v>1</v>
      </c>
      <c r="K7790" s="153" t="str">
        <f>IF(Proc[[#This Row],[Author]]="Marcela Urrego",VLOOKUP(LEFT(Proc[[#This Row],[Requested]],1),Table3[#All],2,0),VLOOKUP(Proc[[#This Row],[Author]],Table4[],2,0))</f>
        <v>HC</v>
      </c>
      <c r="L7790" s="150" t="s">
        <v>7174</v>
      </c>
      <c r="M7790" s="140">
        <v>46077</v>
      </c>
      <c r="N7790" s="140"/>
      <c r="O7790" s="140"/>
      <c r="P7790" s="140" t="str">
        <f ca="1">IF(Proc[[#This Row],[DaysAgeing]]&gt;5,"yep","on track")</f>
        <v>yep</v>
      </c>
      <c r="Q7790" s="2">
        <f ca="1">IF(Proc[[#This Row],[DateClosed]]="",ABS(NETWORKDAYS(Proc[[#This Row],[DateOpened]],TODAY()))-1,ABS(NETWORKDAYS(Proc[[#This Row],[DateOpened]],Proc[[#This Row],[DateClosed]]))-1)</f>
        <v>28</v>
      </c>
      <c r="R7790" s="140" t="s">
        <v>7402</v>
      </c>
      <c r="S7790" s="150"/>
      <c r="T7790" s="153">
        <v>7789</v>
      </c>
    </row>
    <row r="7791" spans="1:20" hidden="1">
      <c r="A7791" s="151" t="s">
        <v>7399</v>
      </c>
      <c r="B7791" s="153" t="str">
        <f>IFERROR(VLOOKUP(Proc[[#This Row],[App]],Table2[],3,0),"open")</f>
        <v>ok</v>
      </c>
      <c r="C7791" s="151" t="s">
        <v>369</v>
      </c>
      <c r="D7791" s="152" t="s">
        <v>10452</v>
      </c>
      <c r="E7791" s="152" t="s">
        <v>1734</v>
      </c>
      <c r="F7791" s="150" t="s">
        <v>1734</v>
      </c>
      <c r="G7791" s="151" t="s">
        <v>400</v>
      </c>
      <c r="H7791" s="150" t="str">
        <f>IF(Proc[[#This Row],[type]]="LFF (MDG-F)",MID(Proc[[#This Row],[Obj]],13,10),"")</f>
        <v/>
      </c>
      <c r="I7791" s="152"/>
      <c r="J7791" s="150" t="b">
        <f>Proc[[#This Row],[Requested]]=Proc[[#This Row],[CurrentParent]]</f>
        <v>1</v>
      </c>
      <c r="K7791" s="153" t="str">
        <f>IF(Proc[[#This Row],[Author]]="Marcela Urrego",VLOOKUP(LEFT(Proc[[#This Row],[Requested]],1),Table3[#All],2,0),VLOOKUP(Proc[[#This Row],[Author]],Table4[],2,0))</f>
        <v>HC</v>
      </c>
      <c r="L7791" s="150" t="s">
        <v>7174</v>
      </c>
      <c r="M7791" s="140">
        <v>46077</v>
      </c>
      <c r="N7791" s="140"/>
      <c r="O7791" s="140"/>
      <c r="P7791" s="140" t="str">
        <f ca="1">IF(Proc[[#This Row],[DaysAgeing]]&gt;5,"yep","on track")</f>
        <v>yep</v>
      </c>
      <c r="Q7791" s="2">
        <f ca="1">IF(Proc[[#This Row],[DateClosed]]="",ABS(NETWORKDAYS(Proc[[#This Row],[DateOpened]],TODAY()))-1,ABS(NETWORKDAYS(Proc[[#This Row],[DateOpened]],Proc[[#This Row],[DateClosed]]))-1)</f>
        <v>28</v>
      </c>
      <c r="R7791" s="140" t="s">
        <v>7402</v>
      </c>
      <c r="S7791" s="150"/>
      <c r="T7791" s="153">
        <v>7790</v>
      </c>
    </row>
    <row r="7792" spans="1:20" hidden="1">
      <c r="A7792" s="151" t="s">
        <v>7399</v>
      </c>
      <c r="B7792" s="153" t="str">
        <f>IFERROR(VLOOKUP(Proc[[#This Row],[App]],Table2[],3,0),"open")</f>
        <v>ok</v>
      </c>
      <c r="C7792" s="151" t="s">
        <v>369</v>
      </c>
      <c r="D7792" s="152" t="s">
        <v>10453</v>
      </c>
      <c r="E7792" s="152" t="s">
        <v>1734</v>
      </c>
      <c r="F7792" s="153" t="s">
        <v>1734</v>
      </c>
      <c r="G7792" s="151" t="s">
        <v>400</v>
      </c>
      <c r="H7792" s="150" t="str">
        <f>IF(Proc[[#This Row],[type]]="LFF (MDG-F)",MID(Proc[[#This Row],[Obj]],13,10),"")</f>
        <v/>
      </c>
      <c r="I7792" s="152"/>
      <c r="J7792" s="150" t="b">
        <f>Proc[[#This Row],[Requested]]=Proc[[#This Row],[CurrentParent]]</f>
        <v>1</v>
      </c>
      <c r="K7792" s="153" t="str">
        <f>IF(Proc[[#This Row],[Author]]="Marcela Urrego",VLOOKUP(LEFT(Proc[[#This Row],[Requested]],1),Table3[#All],2,0),VLOOKUP(Proc[[#This Row],[Author]],Table4[],2,0))</f>
        <v>HC</v>
      </c>
      <c r="L7792" s="150" t="s">
        <v>7174</v>
      </c>
      <c r="M7792" s="140">
        <v>46077</v>
      </c>
      <c r="N7792" s="140"/>
      <c r="O7792" s="140"/>
      <c r="P7792" s="140" t="str">
        <f ca="1">IF(Proc[[#This Row],[DaysAgeing]]&gt;5,"yep","on track")</f>
        <v>yep</v>
      </c>
      <c r="Q7792" s="2">
        <f ca="1">IF(Proc[[#This Row],[DateClosed]]="",ABS(NETWORKDAYS(Proc[[#This Row],[DateOpened]],TODAY()))-1,ABS(NETWORKDAYS(Proc[[#This Row],[DateOpened]],Proc[[#This Row],[DateClosed]]))-1)</f>
        <v>28</v>
      </c>
      <c r="R7792" s="140" t="s">
        <v>7402</v>
      </c>
      <c r="S7792" s="150"/>
      <c r="T7792" s="153">
        <v>7791</v>
      </c>
    </row>
    <row r="7793" spans="1:20" hidden="1">
      <c r="A7793" s="151" t="s">
        <v>7399</v>
      </c>
      <c r="B7793" s="153" t="str">
        <f>IFERROR(VLOOKUP(Proc[[#This Row],[App]],Table2[],3,0),"open")</f>
        <v>ok</v>
      </c>
      <c r="C7793" s="151" t="s">
        <v>369</v>
      </c>
      <c r="D7793" s="152" t="s">
        <v>10454</v>
      </c>
      <c r="E7793" s="152" t="s">
        <v>1734</v>
      </c>
      <c r="F7793" s="153" t="s">
        <v>1734</v>
      </c>
      <c r="G7793" s="151" t="s">
        <v>400</v>
      </c>
      <c r="H7793" s="150" t="str">
        <f>IF(Proc[[#This Row],[type]]="LFF (MDG-F)",MID(Proc[[#This Row],[Obj]],13,10),"")</f>
        <v/>
      </c>
      <c r="I7793" s="152"/>
      <c r="J7793" s="150" t="b">
        <f>Proc[[#This Row],[Requested]]=Proc[[#This Row],[CurrentParent]]</f>
        <v>1</v>
      </c>
      <c r="K7793" s="153" t="str">
        <f>IF(Proc[[#This Row],[Author]]="Marcela Urrego",VLOOKUP(LEFT(Proc[[#This Row],[Requested]],1),Table3[#All],2,0),VLOOKUP(Proc[[#This Row],[Author]],Table4[],2,0))</f>
        <v>HC</v>
      </c>
      <c r="L7793" s="150" t="s">
        <v>7174</v>
      </c>
      <c r="M7793" s="140">
        <v>46077</v>
      </c>
      <c r="N7793" s="140"/>
      <c r="O7793" s="140"/>
      <c r="P7793" s="140" t="str">
        <f ca="1">IF(Proc[[#This Row],[DaysAgeing]]&gt;5,"yep","on track")</f>
        <v>yep</v>
      </c>
      <c r="Q7793" s="2">
        <f ca="1">IF(Proc[[#This Row],[DateClosed]]="",ABS(NETWORKDAYS(Proc[[#This Row],[DateOpened]],TODAY()))-1,ABS(NETWORKDAYS(Proc[[#This Row],[DateOpened]],Proc[[#This Row],[DateClosed]]))-1)</f>
        <v>28</v>
      </c>
      <c r="R7793" s="140" t="s">
        <v>7402</v>
      </c>
      <c r="S7793" s="150"/>
      <c r="T7793" s="153">
        <v>7792</v>
      </c>
    </row>
    <row r="7794" spans="1:20" hidden="1">
      <c r="A7794" s="151" t="s">
        <v>7399</v>
      </c>
      <c r="B7794" s="150" t="str">
        <f>IFERROR(VLOOKUP(Proc[[#This Row],[App]],Table2[],3,0),"open")</f>
        <v>ok</v>
      </c>
      <c r="C7794" s="151" t="s">
        <v>369</v>
      </c>
      <c r="D7794" s="152" t="s">
        <v>10455</v>
      </c>
      <c r="E7794" s="152" t="s">
        <v>1734</v>
      </c>
      <c r="F7794" s="150" t="s">
        <v>1734</v>
      </c>
      <c r="G7794" s="151" t="s">
        <v>400</v>
      </c>
      <c r="H7794" s="150" t="str">
        <f>IF(Proc[[#This Row],[type]]="LFF (MDG-F)",MID(Proc[[#This Row],[Obj]],13,10),"")</f>
        <v/>
      </c>
      <c r="I7794" s="152"/>
      <c r="J7794" s="150" t="b">
        <f>Proc[[#This Row],[Requested]]=Proc[[#This Row],[CurrentParent]]</f>
        <v>1</v>
      </c>
      <c r="K7794" s="150" t="str">
        <f>IF(Proc[[#This Row],[Author]]="Marcela Urrego",VLOOKUP(LEFT(Proc[[#This Row],[Requested]],1),Table3[#All],2,0),VLOOKUP(Proc[[#This Row],[Author]],Table4[],2,0))</f>
        <v>HC</v>
      </c>
      <c r="L7794" s="150" t="s">
        <v>7174</v>
      </c>
      <c r="M7794" s="140">
        <v>46077</v>
      </c>
      <c r="N7794" s="140"/>
      <c r="O7794" s="140"/>
      <c r="P7794" s="140" t="str">
        <f ca="1">IF(Proc[[#This Row],[DaysAgeing]]&gt;5,"yep","on track")</f>
        <v>yep</v>
      </c>
      <c r="Q7794" s="2">
        <f ca="1">IF(Proc[[#This Row],[DateClosed]]="",ABS(NETWORKDAYS(Proc[[#This Row],[DateOpened]],TODAY()))-1,ABS(NETWORKDAYS(Proc[[#This Row],[DateOpened]],Proc[[#This Row],[DateClosed]]))-1)</f>
        <v>28</v>
      </c>
      <c r="R7794" s="140" t="s">
        <v>7402</v>
      </c>
      <c r="S7794" s="150"/>
      <c r="T7794" s="153">
        <v>7793</v>
      </c>
    </row>
    <row r="7795" spans="1:20" hidden="1">
      <c r="A7795" s="151" t="s">
        <v>7399</v>
      </c>
      <c r="B7795" s="153" t="str">
        <f>IFERROR(VLOOKUP(Proc[[#This Row],[App]],Table2[],3,0),"open")</f>
        <v>ok</v>
      </c>
      <c r="C7795" s="151" t="s">
        <v>369</v>
      </c>
      <c r="D7795" s="152" t="s">
        <v>10456</v>
      </c>
      <c r="E7795" s="152" t="s">
        <v>1734</v>
      </c>
      <c r="F7795" s="153" t="s">
        <v>1734</v>
      </c>
      <c r="G7795" s="151" t="s">
        <v>400</v>
      </c>
      <c r="H7795" s="150" t="str">
        <f>IF(Proc[[#This Row],[type]]="LFF (MDG-F)",MID(Proc[[#This Row],[Obj]],13,10),"")</f>
        <v/>
      </c>
      <c r="I7795" s="152"/>
      <c r="J7795" s="150" t="b">
        <f>Proc[[#This Row],[Requested]]=Proc[[#This Row],[CurrentParent]]</f>
        <v>1</v>
      </c>
      <c r="K7795" s="153" t="str">
        <f>IF(Proc[[#This Row],[Author]]="Marcela Urrego",VLOOKUP(LEFT(Proc[[#This Row],[Requested]],1),Table3[#All],2,0),VLOOKUP(Proc[[#This Row],[Author]],Table4[],2,0))</f>
        <v>HC</v>
      </c>
      <c r="L7795" s="150" t="s">
        <v>7174</v>
      </c>
      <c r="M7795" s="140">
        <v>46077</v>
      </c>
      <c r="N7795" s="140"/>
      <c r="O7795" s="140"/>
      <c r="P7795" s="140" t="str">
        <f ca="1">IF(Proc[[#This Row],[DaysAgeing]]&gt;5,"yep","on track")</f>
        <v>yep</v>
      </c>
      <c r="Q7795" s="2">
        <f ca="1">IF(Proc[[#This Row],[DateClosed]]="",ABS(NETWORKDAYS(Proc[[#This Row],[DateOpened]],TODAY()))-1,ABS(NETWORKDAYS(Proc[[#This Row],[DateOpened]],Proc[[#This Row],[DateClosed]]))-1)</f>
        <v>28</v>
      </c>
      <c r="R7795" s="140" t="s">
        <v>7402</v>
      </c>
      <c r="S7795" s="150"/>
      <c r="T7795" s="153">
        <v>7794</v>
      </c>
    </row>
    <row r="7796" spans="1:20" hidden="1">
      <c r="A7796" s="151" t="s">
        <v>7399</v>
      </c>
      <c r="B7796" s="153" t="str">
        <f>IFERROR(VLOOKUP(Proc[[#This Row],[App]],Table2[],3,0),"open")</f>
        <v>ok</v>
      </c>
      <c r="C7796" s="151" t="s">
        <v>369</v>
      </c>
      <c r="D7796" s="152" t="s">
        <v>9111</v>
      </c>
      <c r="E7796" s="152" t="s">
        <v>1734</v>
      </c>
      <c r="F7796" s="150" t="s">
        <v>1734</v>
      </c>
      <c r="G7796" s="151" t="s">
        <v>400</v>
      </c>
      <c r="H7796" s="150" t="str">
        <f>IF(Proc[[#This Row],[type]]="LFF (MDG-F)",MID(Proc[[#This Row],[Obj]],13,10),"")</f>
        <v/>
      </c>
      <c r="I7796" s="152"/>
      <c r="J7796" s="150" t="b">
        <f>Proc[[#This Row],[Requested]]=Proc[[#This Row],[CurrentParent]]</f>
        <v>1</v>
      </c>
      <c r="K7796" s="153" t="str">
        <f>IF(Proc[[#This Row],[Author]]="Marcela Urrego",VLOOKUP(LEFT(Proc[[#This Row],[Requested]],1),Table3[#All],2,0),VLOOKUP(Proc[[#This Row],[Author]],Table4[],2,0))</f>
        <v>HC</v>
      </c>
      <c r="L7796" s="150" t="s">
        <v>7174</v>
      </c>
      <c r="M7796" s="140">
        <v>46077</v>
      </c>
      <c r="N7796" s="140"/>
      <c r="O7796" s="140"/>
      <c r="P7796" s="140" t="str">
        <f ca="1">IF(Proc[[#This Row],[DaysAgeing]]&gt;5,"yep","on track")</f>
        <v>yep</v>
      </c>
      <c r="Q7796" s="2">
        <f ca="1">IF(Proc[[#This Row],[DateClosed]]="",ABS(NETWORKDAYS(Proc[[#This Row],[DateOpened]],TODAY()))-1,ABS(NETWORKDAYS(Proc[[#This Row],[DateOpened]],Proc[[#This Row],[DateClosed]]))-1)</f>
        <v>28</v>
      </c>
      <c r="R7796" s="140" t="s">
        <v>7402</v>
      </c>
      <c r="S7796" s="150"/>
      <c r="T7796" s="153">
        <v>7795</v>
      </c>
    </row>
    <row r="7797" spans="1:20" hidden="1">
      <c r="A7797" s="151" t="s">
        <v>7399</v>
      </c>
      <c r="B7797" s="153" t="str">
        <f>IFERROR(VLOOKUP(Proc[[#This Row],[App]],Table2[],3,0),"open")</f>
        <v>ok</v>
      </c>
      <c r="C7797" s="151" t="s">
        <v>369</v>
      </c>
      <c r="D7797" s="152" t="s">
        <v>10457</v>
      </c>
      <c r="E7797" s="152" t="s">
        <v>1734</v>
      </c>
      <c r="F7797" s="153" t="s">
        <v>1734</v>
      </c>
      <c r="G7797" s="151" t="s">
        <v>400</v>
      </c>
      <c r="H7797" s="150" t="str">
        <f>IF(Proc[[#This Row],[type]]="LFF (MDG-F)",MID(Proc[[#This Row],[Obj]],13,10),"")</f>
        <v/>
      </c>
      <c r="I7797" s="152"/>
      <c r="J7797" s="150" t="b">
        <f>Proc[[#This Row],[Requested]]=Proc[[#This Row],[CurrentParent]]</f>
        <v>1</v>
      </c>
      <c r="K7797" s="153" t="str">
        <f>IF(Proc[[#This Row],[Author]]="Marcela Urrego",VLOOKUP(LEFT(Proc[[#This Row],[Requested]],1),Table3[#All],2,0),VLOOKUP(Proc[[#This Row],[Author]],Table4[],2,0))</f>
        <v>HC</v>
      </c>
      <c r="L7797" s="150" t="s">
        <v>7174</v>
      </c>
      <c r="M7797" s="140">
        <v>46077</v>
      </c>
      <c r="N7797" s="140"/>
      <c r="O7797" s="140"/>
      <c r="P7797" s="140" t="str">
        <f ca="1">IF(Proc[[#This Row],[DaysAgeing]]&gt;5,"yep","on track")</f>
        <v>yep</v>
      </c>
      <c r="Q7797" s="2">
        <f ca="1">IF(Proc[[#This Row],[DateClosed]]="",ABS(NETWORKDAYS(Proc[[#This Row],[DateOpened]],TODAY()))-1,ABS(NETWORKDAYS(Proc[[#This Row],[DateOpened]],Proc[[#This Row],[DateClosed]]))-1)</f>
        <v>28</v>
      </c>
      <c r="R7797" s="140" t="s">
        <v>7402</v>
      </c>
      <c r="S7797" s="150"/>
      <c r="T7797" s="153">
        <v>7796</v>
      </c>
    </row>
    <row r="7798" spans="1:20" hidden="1">
      <c r="A7798" s="151" t="s">
        <v>7399</v>
      </c>
      <c r="B7798" s="153" t="str">
        <f>IFERROR(VLOOKUP(Proc[[#This Row],[App]],Table2[],3,0),"open")</f>
        <v>ok</v>
      </c>
      <c r="C7798" s="151" t="s">
        <v>369</v>
      </c>
      <c r="D7798" s="152" t="s">
        <v>10458</v>
      </c>
      <c r="E7798" s="152" t="s">
        <v>1734</v>
      </c>
      <c r="F7798" s="150" t="s">
        <v>1734</v>
      </c>
      <c r="G7798" s="151" t="s">
        <v>400</v>
      </c>
      <c r="H7798" s="150" t="str">
        <f>IF(Proc[[#This Row],[type]]="LFF (MDG-F)",MID(Proc[[#This Row],[Obj]],13,10),"")</f>
        <v/>
      </c>
      <c r="I7798" s="152"/>
      <c r="J7798" s="150" t="b">
        <f>Proc[[#This Row],[Requested]]=Proc[[#This Row],[CurrentParent]]</f>
        <v>1</v>
      </c>
      <c r="K7798" s="153" t="str">
        <f>IF(Proc[[#This Row],[Author]]="Marcela Urrego",VLOOKUP(LEFT(Proc[[#This Row],[Requested]],1),Table3[#All],2,0),VLOOKUP(Proc[[#This Row],[Author]],Table4[],2,0))</f>
        <v>HC</v>
      </c>
      <c r="L7798" s="150" t="s">
        <v>7174</v>
      </c>
      <c r="M7798" s="140">
        <v>46077</v>
      </c>
      <c r="N7798" s="140"/>
      <c r="O7798" s="140"/>
      <c r="P7798" s="140" t="str">
        <f ca="1">IF(Proc[[#This Row],[DaysAgeing]]&gt;5,"yep","on track")</f>
        <v>yep</v>
      </c>
      <c r="Q7798" s="2">
        <f ca="1">IF(Proc[[#This Row],[DateClosed]]="",ABS(NETWORKDAYS(Proc[[#This Row],[DateOpened]],TODAY()))-1,ABS(NETWORKDAYS(Proc[[#This Row],[DateOpened]],Proc[[#This Row],[DateClosed]]))-1)</f>
        <v>28</v>
      </c>
      <c r="R7798" s="140" t="s">
        <v>7402</v>
      </c>
      <c r="S7798" s="150"/>
      <c r="T7798" s="153">
        <v>7797</v>
      </c>
    </row>
    <row r="7799" spans="1:20" hidden="1">
      <c r="A7799" s="151" t="s">
        <v>7399</v>
      </c>
      <c r="B7799" s="150" t="str">
        <f>IFERROR(VLOOKUP(Proc[[#This Row],[App]],Table2[],3,0),"open")</f>
        <v>ok</v>
      </c>
      <c r="C7799" s="151" t="s">
        <v>369</v>
      </c>
      <c r="D7799" s="152" t="s">
        <v>10459</v>
      </c>
      <c r="E7799" s="152" t="s">
        <v>1734</v>
      </c>
      <c r="F7799" s="150" t="s">
        <v>1734</v>
      </c>
      <c r="G7799" s="151" t="s">
        <v>400</v>
      </c>
      <c r="H7799" s="150" t="str">
        <f>IF(Proc[[#This Row],[type]]="LFF (MDG-F)",MID(Proc[[#This Row],[Obj]],13,10),"")</f>
        <v/>
      </c>
      <c r="I7799" s="152"/>
      <c r="J7799" s="150" t="b">
        <f>Proc[[#This Row],[Requested]]=Proc[[#This Row],[CurrentParent]]</f>
        <v>1</v>
      </c>
      <c r="K7799" s="150" t="str">
        <f>IF(Proc[[#This Row],[Author]]="Marcela Urrego",VLOOKUP(LEFT(Proc[[#This Row],[Requested]],1),Table3[#All],2,0),VLOOKUP(Proc[[#This Row],[Author]],Table4[],2,0))</f>
        <v>HC</v>
      </c>
      <c r="L7799" s="150" t="s">
        <v>7174</v>
      </c>
      <c r="M7799" s="140">
        <v>46077</v>
      </c>
      <c r="N7799" s="140"/>
      <c r="O7799" s="140"/>
      <c r="P7799" s="140" t="str">
        <f ca="1">IF(Proc[[#This Row],[DaysAgeing]]&gt;5,"yep","on track")</f>
        <v>yep</v>
      </c>
      <c r="Q7799" s="2">
        <f ca="1">IF(Proc[[#This Row],[DateClosed]]="",ABS(NETWORKDAYS(Proc[[#This Row],[DateOpened]],TODAY()))-1,ABS(NETWORKDAYS(Proc[[#This Row],[DateOpened]],Proc[[#This Row],[DateClosed]]))-1)</f>
        <v>28</v>
      </c>
      <c r="R7799" s="140" t="s">
        <v>7402</v>
      </c>
      <c r="S7799" s="150"/>
      <c r="T7799" s="153">
        <v>7798</v>
      </c>
    </row>
    <row r="7800" spans="1:20" hidden="1">
      <c r="A7800" s="151" t="s">
        <v>7399</v>
      </c>
      <c r="B7800" s="150" t="str">
        <f>IFERROR(VLOOKUP(Proc[[#This Row],[App]],Table2[],3,0),"open")</f>
        <v>ok</v>
      </c>
      <c r="C7800" s="151" t="s">
        <v>369</v>
      </c>
      <c r="D7800" s="152" t="s">
        <v>10460</v>
      </c>
      <c r="E7800" s="152" t="s">
        <v>1734</v>
      </c>
      <c r="F7800" s="150" t="s">
        <v>1734</v>
      </c>
      <c r="G7800" s="151" t="s">
        <v>400</v>
      </c>
      <c r="H7800" s="150" t="str">
        <f>IF(Proc[[#This Row],[type]]="LFF (MDG-F)",MID(Proc[[#This Row],[Obj]],13,10),"")</f>
        <v/>
      </c>
      <c r="I7800" s="152"/>
      <c r="J7800" s="150" t="b">
        <f>Proc[[#This Row],[Requested]]=Proc[[#This Row],[CurrentParent]]</f>
        <v>1</v>
      </c>
      <c r="K7800" s="150" t="str">
        <f>IF(Proc[[#This Row],[Author]]="Marcela Urrego",VLOOKUP(LEFT(Proc[[#This Row],[Requested]],1),Table3[#All],2,0),VLOOKUP(Proc[[#This Row],[Author]],Table4[],2,0))</f>
        <v>HC</v>
      </c>
      <c r="L7800" s="150" t="s">
        <v>7174</v>
      </c>
      <c r="M7800" s="140">
        <v>46077</v>
      </c>
      <c r="N7800" s="140"/>
      <c r="O7800" s="140"/>
      <c r="P7800" s="140" t="str">
        <f ca="1">IF(Proc[[#This Row],[DaysAgeing]]&gt;5,"yep","on track")</f>
        <v>yep</v>
      </c>
      <c r="Q7800" s="2">
        <f ca="1">IF(Proc[[#This Row],[DateClosed]]="",ABS(NETWORKDAYS(Proc[[#This Row],[DateOpened]],TODAY()))-1,ABS(NETWORKDAYS(Proc[[#This Row],[DateOpened]],Proc[[#This Row],[DateClosed]]))-1)</f>
        <v>28</v>
      </c>
      <c r="R7800" s="140" t="s">
        <v>7402</v>
      </c>
      <c r="S7800" s="150"/>
      <c r="T7800" s="153">
        <v>7799</v>
      </c>
    </row>
    <row r="7801" spans="1:20" hidden="1">
      <c r="A7801" s="151" t="s">
        <v>7399</v>
      </c>
      <c r="B7801" s="153" t="str">
        <f>IFERROR(VLOOKUP(Proc[[#This Row],[App]],Table2[],3,0),"open")</f>
        <v>ok</v>
      </c>
      <c r="C7801" s="151" t="s">
        <v>369</v>
      </c>
      <c r="D7801" s="152" t="s">
        <v>10461</v>
      </c>
      <c r="E7801" s="152" t="s">
        <v>1734</v>
      </c>
      <c r="F7801" s="150" t="s">
        <v>1734</v>
      </c>
      <c r="G7801" s="151" t="s">
        <v>400</v>
      </c>
      <c r="H7801" s="150" t="str">
        <f>IF(Proc[[#This Row],[type]]="LFF (MDG-F)",MID(Proc[[#This Row],[Obj]],13,10),"")</f>
        <v/>
      </c>
      <c r="I7801" s="152"/>
      <c r="J7801" s="150" t="b">
        <f>Proc[[#This Row],[Requested]]=Proc[[#This Row],[CurrentParent]]</f>
        <v>1</v>
      </c>
      <c r="K7801" s="153" t="str">
        <f>IF(Proc[[#This Row],[Author]]="Marcela Urrego",VLOOKUP(LEFT(Proc[[#This Row],[Requested]],1),Table3[#All],2,0),VLOOKUP(Proc[[#This Row],[Author]],Table4[],2,0))</f>
        <v>HC</v>
      </c>
      <c r="L7801" s="150" t="s">
        <v>7174</v>
      </c>
      <c r="M7801" s="140">
        <v>46077</v>
      </c>
      <c r="N7801" s="140"/>
      <c r="O7801" s="140"/>
      <c r="P7801" s="140" t="str">
        <f ca="1">IF(Proc[[#This Row],[DaysAgeing]]&gt;5,"yep","on track")</f>
        <v>yep</v>
      </c>
      <c r="Q7801" s="2">
        <f ca="1">IF(Proc[[#This Row],[DateClosed]]="",ABS(NETWORKDAYS(Proc[[#This Row],[DateOpened]],TODAY()))-1,ABS(NETWORKDAYS(Proc[[#This Row],[DateOpened]],Proc[[#This Row],[DateClosed]]))-1)</f>
        <v>28</v>
      </c>
      <c r="R7801" s="140" t="s">
        <v>7402</v>
      </c>
      <c r="S7801" s="150"/>
      <c r="T7801" s="153">
        <v>7800</v>
      </c>
    </row>
    <row r="7802" spans="1:20" hidden="1">
      <c r="A7802" s="151" t="s">
        <v>7399</v>
      </c>
      <c r="B7802" s="150" t="str">
        <f>IFERROR(VLOOKUP(Proc[[#This Row],[App]],Table2[],3,0),"open")</f>
        <v>ok</v>
      </c>
      <c r="C7802" s="151" t="s">
        <v>369</v>
      </c>
      <c r="D7802" s="152" t="s">
        <v>10462</v>
      </c>
      <c r="E7802" s="152" t="s">
        <v>1734</v>
      </c>
      <c r="F7802" s="150" t="s">
        <v>1734</v>
      </c>
      <c r="G7802" s="151" t="s">
        <v>400</v>
      </c>
      <c r="H7802" s="150" t="str">
        <f>IF(Proc[[#This Row],[type]]="LFF (MDG-F)",MID(Proc[[#This Row],[Obj]],13,10),"")</f>
        <v/>
      </c>
      <c r="I7802" s="152"/>
      <c r="J7802" s="150" t="b">
        <f>Proc[[#This Row],[Requested]]=Proc[[#This Row],[CurrentParent]]</f>
        <v>1</v>
      </c>
      <c r="K7802" s="150" t="str">
        <f>IF(Proc[[#This Row],[Author]]="Marcela Urrego",VLOOKUP(LEFT(Proc[[#This Row],[Requested]],1),Table3[#All],2,0),VLOOKUP(Proc[[#This Row],[Author]],Table4[],2,0))</f>
        <v>HC</v>
      </c>
      <c r="L7802" s="150" t="s">
        <v>7174</v>
      </c>
      <c r="M7802" s="140">
        <v>46077</v>
      </c>
      <c r="N7802" s="140"/>
      <c r="O7802" s="140"/>
      <c r="P7802" s="140" t="str">
        <f ca="1">IF(Proc[[#This Row],[DaysAgeing]]&gt;5,"yep","on track")</f>
        <v>yep</v>
      </c>
      <c r="Q7802" s="2">
        <f ca="1">IF(Proc[[#This Row],[DateClosed]]="",ABS(NETWORKDAYS(Proc[[#This Row],[DateOpened]],TODAY()))-1,ABS(NETWORKDAYS(Proc[[#This Row],[DateOpened]],Proc[[#This Row],[DateClosed]]))-1)</f>
        <v>28</v>
      </c>
      <c r="R7802" s="140" t="s">
        <v>7402</v>
      </c>
      <c r="S7802" s="150"/>
      <c r="T7802" s="153">
        <v>7801</v>
      </c>
    </row>
    <row r="7803" spans="1:20" hidden="1">
      <c r="A7803" s="151" t="s">
        <v>7399</v>
      </c>
      <c r="B7803" s="150" t="str">
        <f>IFERROR(VLOOKUP(Proc[[#This Row],[App]],Table2[],3,0),"open")</f>
        <v>ok</v>
      </c>
      <c r="C7803" s="151" t="s">
        <v>369</v>
      </c>
      <c r="D7803" s="152" t="s">
        <v>10463</v>
      </c>
      <c r="E7803" s="152" t="s">
        <v>1734</v>
      </c>
      <c r="F7803" s="150" t="s">
        <v>1734</v>
      </c>
      <c r="G7803" s="151" t="s">
        <v>400</v>
      </c>
      <c r="H7803" s="150" t="str">
        <f>IF(Proc[[#This Row],[type]]="LFF (MDG-F)",MID(Proc[[#This Row],[Obj]],13,10),"")</f>
        <v/>
      </c>
      <c r="I7803" s="152"/>
      <c r="J7803" s="150" t="b">
        <f>Proc[[#This Row],[Requested]]=Proc[[#This Row],[CurrentParent]]</f>
        <v>1</v>
      </c>
      <c r="K7803" s="150" t="str">
        <f>IF(Proc[[#This Row],[Author]]="Marcela Urrego",VLOOKUP(LEFT(Proc[[#This Row],[Requested]],1),Table3[#All],2,0),VLOOKUP(Proc[[#This Row],[Author]],Table4[],2,0))</f>
        <v>HC</v>
      </c>
      <c r="L7803" s="150" t="s">
        <v>7174</v>
      </c>
      <c r="M7803" s="140">
        <v>46077</v>
      </c>
      <c r="N7803" s="140"/>
      <c r="O7803" s="140"/>
      <c r="P7803" s="140" t="str">
        <f ca="1">IF(Proc[[#This Row],[DaysAgeing]]&gt;5,"yep","on track")</f>
        <v>yep</v>
      </c>
      <c r="Q7803" s="2">
        <f ca="1">IF(Proc[[#This Row],[DateClosed]]="",ABS(NETWORKDAYS(Proc[[#This Row],[DateOpened]],TODAY()))-1,ABS(NETWORKDAYS(Proc[[#This Row],[DateOpened]],Proc[[#This Row],[DateClosed]]))-1)</f>
        <v>28</v>
      </c>
      <c r="R7803" s="140" t="s">
        <v>7402</v>
      </c>
      <c r="S7803" s="150"/>
      <c r="T7803" s="153">
        <v>7802</v>
      </c>
    </row>
    <row r="7804" spans="1:20" hidden="1">
      <c r="A7804" s="151" t="s">
        <v>7399</v>
      </c>
      <c r="B7804" s="153" t="str">
        <f>IFERROR(VLOOKUP(Proc[[#This Row],[App]],Table2[],3,0),"open")</f>
        <v>ok</v>
      </c>
      <c r="C7804" s="151" t="s">
        <v>369</v>
      </c>
      <c r="D7804" s="152" t="s">
        <v>10464</v>
      </c>
      <c r="E7804" s="152" t="s">
        <v>1734</v>
      </c>
      <c r="F7804" s="153" t="s">
        <v>1734</v>
      </c>
      <c r="G7804" s="151" t="s">
        <v>400</v>
      </c>
      <c r="H7804" s="150" t="str">
        <f>IF(Proc[[#This Row],[type]]="LFF (MDG-F)",MID(Proc[[#This Row],[Obj]],13,10),"")</f>
        <v/>
      </c>
      <c r="I7804" s="152"/>
      <c r="J7804" s="150" t="b">
        <f>Proc[[#This Row],[Requested]]=Proc[[#This Row],[CurrentParent]]</f>
        <v>1</v>
      </c>
      <c r="K7804" s="153" t="str">
        <f>IF(Proc[[#This Row],[Author]]="Marcela Urrego",VLOOKUP(LEFT(Proc[[#This Row],[Requested]],1),Table3[#All],2,0),VLOOKUP(Proc[[#This Row],[Author]],Table4[],2,0))</f>
        <v>HC</v>
      </c>
      <c r="L7804" s="150" t="s">
        <v>7174</v>
      </c>
      <c r="M7804" s="140">
        <v>46077</v>
      </c>
      <c r="N7804" s="140"/>
      <c r="O7804" s="140"/>
      <c r="P7804" s="140" t="str">
        <f ca="1">IF(Proc[[#This Row],[DaysAgeing]]&gt;5,"yep","on track")</f>
        <v>yep</v>
      </c>
      <c r="Q7804" s="2">
        <f ca="1">IF(Proc[[#This Row],[DateClosed]]="",ABS(NETWORKDAYS(Proc[[#This Row],[DateOpened]],TODAY()))-1,ABS(NETWORKDAYS(Proc[[#This Row],[DateOpened]],Proc[[#This Row],[DateClosed]]))-1)</f>
        <v>28</v>
      </c>
      <c r="R7804" s="140" t="s">
        <v>7402</v>
      </c>
      <c r="S7804" s="150"/>
      <c r="T7804" s="153">
        <v>7803</v>
      </c>
    </row>
    <row r="7805" spans="1:20" hidden="1">
      <c r="A7805" s="151" t="s">
        <v>7399</v>
      </c>
      <c r="B7805" s="153" t="str">
        <f>IFERROR(VLOOKUP(Proc[[#This Row],[App]],Table2[],3,0),"open")</f>
        <v>ok</v>
      </c>
      <c r="C7805" s="151" t="s">
        <v>369</v>
      </c>
      <c r="D7805" s="152" t="s">
        <v>10465</v>
      </c>
      <c r="E7805" s="152" t="s">
        <v>1734</v>
      </c>
      <c r="F7805" s="153" t="s">
        <v>1734</v>
      </c>
      <c r="G7805" s="151" t="s">
        <v>400</v>
      </c>
      <c r="H7805" s="150" t="str">
        <f>IF(Proc[[#This Row],[type]]="LFF (MDG-F)",MID(Proc[[#This Row],[Obj]],13,10),"")</f>
        <v/>
      </c>
      <c r="I7805" s="152"/>
      <c r="J7805" s="150" t="b">
        <f>Proc[[#This Row],[Requested]]=Proc[[#This Row],[CurrentParent]]</f>
        <v>1</v>
      </c>
      <c r="K7805" s="153" t="str">
        <f>IF(Proc[[#This Row],[Author]]="Marcela Urrego",VLOOKUP(LEFT(Proc[[#This Row],[Requested]],1),Table3[#All],2,0),VLOOKUP(Proc[[#This Row],[Author]],Table4[],2,0))</f>
        <v>HC</v>
      </c>
      <c r="L7805" s="150" t="s">
        <v>7174</v>
      </c>
      <c r="M7805" s="140">
        <v>46077</v>
      </c>
      <c r="N7805" s="140"/>
      <c r="O7805" s="140"/>
      <c r="P7805" s="140" t="str">
        <f ca="1">IF(Proc[[#This Row],[DaysAgeing]]&gt;5,"yep","on track")</f>
        <v>yep</v>
      </c>
      <c r="Q7805" s="2">
        <f ca="1">IF(Proc[[#This Row],[DateClosed]]="",ABS(NETWORKDAYS(Proc[[#This Row],[DateOpened]],TODAY()))-1,ABS(NETWORKDAYS(Proc[[#This Row],[DateOpened]],Proc[[#This Row],[DateClosed]]))-1)</f>
        <v>28</v>
      </c>
      <c r="R7805" s="140" t="s">
        <v>7402</v>
      </c>
      <c r="S7805" s="150"/>
      <c r="T7805" s="153">
        <v>7804</v>
      </c>
    </row>
    <row r="7806" spans="1:20" hidden="1">
      <c r="A7806" s="151" t="s">
        <v>7399</v>
      </c>
      <c r="B7806" s="153" t="str">
        <f>IFERROR(VLOOKUP(Proc[[#This Row],[App]],Table2[],3,0),"open")</f>
        <v>ok</v>
      </c>
      <c r="C7806" s="151" t="s">
        <v>369</v>
      </c>
      <c r="D7806" s="152" t="s">
        <v>10466</v>
      </c>
      <c r="E7806" s="152" t="s">
        <v>1734</v>
      </c>
      <c r="F7806" s="153" t="s">
        <v>1734</v>
      </c>
      <c r="G7806" s="151" t="s">
        <v>400</v>
      </c>
      <c r="H7806" s="150" t="str">
        <f>IF(Proc[[#This Row],[type]]="LFF (MDG-F)",MID(Proc[[#This Row],[Obj]],13,10),"")</f>
        <v/>
      </c>
      <c r="I7806" s="152"/>
      <c r="J7806" s="150" t="b">
        <f>Proc[[#This Row],[Requested]]=Proc[[#This Row],[CurrentParent]]</f>
        <v>1</v>
      </c>
      <c r="K7806" s="153" t="str">
        <f>IF(Proc[[#This Row],[Author]]="Marcela Urrego",VLOOKUP(LEFT(Proc[[#This Row],[Requested]],1),Table3[#All],2,0),VLOOKUP(Proc[[#This Row],[Author]],Table4[],2,0))</f>
        <v>HC</v>
      </c>
      <c r="L7806" s="150" t="s">
        <v>7174</v>
      </c>
      <c r="M7806" s="140">
        <v>46077</v>
      </c>
      <c r="N7806" s="140"/>
      <c r="O7806" s="140"/>
      <c r="P7806" s="140" t="str">
        <f ca="1">IF(Proc[[#This Row],[DaysAgeing]]&gt;5,"yep","on track")</f>
        <v>yep</v>
      </c>
      <c r="Q7806" s="2">
        <f ca="1">IF(Proc[[#This Row],[DateClosed]]="",ABS(NETWORKDAYS(Proc[[#This Row],[DateOpened]],TODAY()))-1,ABS(NETWORKDAYS(Proc[[#This Row],[DateOpened]],Proc[[#This Row],[DateClosed]]))-1)</f>
        <v>28</v>
      </c>
      <c r="R7806" s="140" t="s">
        <v>7402</v>
      </c>
      <c r="S7806" s="150"/>
      <c r="T7806" s="153">
        <v>7805</v>
      </c>
    </row>
    <row r="7807" spans="1:20" hidden="1">
      <c r="A7807" s="151" t="s">
        <v>7399</v>
      </c>
      <c r="B7807" s="153" t="str">
        <f>IFERROR(VLOOKUP(Proc[[#This Row],[App]],Table2[],3,0),"open")</f>
        <v>ok</v>
      </c>
      <c r="C7807" s="151" t="s">
        <v>369</v>
      </c>
      <c r="D7807" s="152" t="s">
        <v>10467</v>
      </c>
      <c r="E7807" s="152" t="s">
        <v>1734</v>
      </c>
      <c r="F7807" s="153" t="s">
        <v>1734</v>
      </c>
      <c r="G7807" s="151" t="s">
        <v>400</v>
      </c>
      <c r="H7807" s="150" t="str">
        <f>IF(Proc[[#This Row],[type]]="LFF (MDG-F)",MID(Proc[[#This Row],[Obj]],13,10),"")</f>
        <v/>
      </c>
      <c r="I7807" s="152"/>
      <c r="J7807" s="150" t="b">
        <f>Proc[[#This Row],[Requested]]=Proc[[#This Row],[CurrentParent]]</f>
        <v>1</v>
      </c>
      <c r="K7807" s="153" t="str">
        <f>IF(Proc[[#This Row],[Author]]="Marcela Urrego",VLOOKUP(LEFT(Proc[[#This Row],[Requested]],1),Table3[#All],2,0),VLOOKUP(Proc[[#This Row],[Author]],Table4[],2,0))</f>
        <v>HC</v>
      </c>
      <c r="L7807" s="150" t="s">
        <v>7174</v>
      </c>
      <c r="M7807" s="140">
        <v>46077</v>
      </c>
      <c r="N7807" s="140"/>
      <c r="O7807" s="140"/>
      <c r="P7807" s="140" t="str">
        <f ca="1">IF(Proc[[#This Row],[DaysAgeing]]&gt;5,"yep","on track")</f>
        <v>yep</v>
      </c>
      <c r="Q7807" s="2">
        <f ca="1">IF(Proc[[#This Row],[DateClosed]]="",ABS(NETWORKDAYS(Proc[[#This Row],[DateOpened]],TODAY()))-1,ABS(NETWORKDAYS(Proc[[#This Row],[DateOpened]],Proc[[#This Row],[DateClosed]]))-1)</f>
        <v>28</v>
      </c>
      <c r="R7807" s="140" t="s">
        <v>7402</v>
      </c>
      <c r="S7807" s="150"/>
      <c r="T7807" s="153">
        <v>7806</v>
      </c>
    </row>
    <row r="7808" spans="1:20" hidden="1">
      <c r="A7808" s="151" t="s">
        <v>7399</v>
      </c>
      <c r="B7808" s="153" t="str">
        <f>IFERROR(VLOOKUP(Proc[[#This Row],[App]],Table2[],3,0),"open")</f>
        <v>ok</v>
      </c>
      <c r="C7808" s="151" t="s">
        <v>369</v>
      </c>
      <c r="D7808" s="152" t="s">
        <v>10468</v>
      </c>
      <c r="E7808" s="152" t="s">
        <v>1734</v>
      </c>
      <c r="F7808" s="153" t="s">
        <v>1734</v>
      </c>
      <c r="G7808" s="151" t="s">
        <v>400</v>
      </c>
      <c r="H7808" s="150" t="str">
        <f>IF(Proc[[#This Row],[type]]="LFF (MDG-F)",MID(Proc[[#This Row],[Obj]],13,10),"")</f>
        <v/>
      </c>
      <c r="I7808" s="152"/>
      <c r="J7808" s="150" t="b">
        <f>Proc[[#This Row],[Requested]]=Proc[[#This Row],[CurrentParent]]</f>
        <v>1</v>
      </c>
      <c r="K7808" s="153" t="str">
        <f>IF(Proc[[#This Row],[Author]]="Marcela Urrego",VLOOKUP(LEFT(Proc[[#This Row],[Requested]],1),Table3[#All],2,0),VLOOKUP(Proc[[#This Row],[Author]],Table4[],2,0))</f>
        <v>HC</v>
      </c>
      <c r="L7808" s="150" t="s">
        <v>7174</v>
      </c>
      <c r="M7808" s="140">
        <v>46077</v>
      </c>
      <c r="N7808" s="140"/>
      <c r="O7808" s="140"/>
      <c r="P7808" s="140" t="str">
        <f ca="1">IF(Proc[[#This Row],[DaysAgeing]]&gt;5,"yep","on track")</f>
        <v>yep</v>
      </c>
      <c r="Q7808" s="2">
        <f ca="1">IF(Proc[[#This Row],[DateClosed]]="",ABS(NETWORKDAYS(Proc[[#This Row],[DateOpened]],TODAY()))-1,ABS(NETWORKDAYS(Proc[[#This Row],[DateOpened]],Proc[[#This Row],[DateClosed]]))-1)</f>
        <v>28</v>
      </c>
      <c r="R7808" s="140" t="s">
        <v>7402</v>
      </c>
      <c r="S7808" s="150"/>
      <c r="T7808" s="153">
        <v>7807</v>
      </c>
    </row>
    <row r="7809" spans="1:20" hidden="1">
      <c r="A7809" s="151" t="s">
        <v>7399</v>
      </c>
      <c r="B7809" s="150" t="str">
        <f>IFERROR(VLOOKUP(Proc[[#This Row],[App]],Table2[],3,0),"open")</f>
        <v>ok</v>
      </c>
      <c r="C7809" s="151" t="s">
        <v>369</v>
      </c>
      <c r="D7809" s="152" t="s">
        <v>10469</v>
      </c>
      <c r="E7809" s="152" t="s">
        <v>1734</v>
      </c>
      <c r="F7809" s="150" t="s">
        <v>1734</v>
      </c>
      <c r="G7809" s="151" t="s">
        <v>400</v>
      </c>
      <c r="H7809" s="150" t="str">
        <f>IF(Proc[[#This Row],[type]]="LFF (MDG-F)",MID(Proc[[#This Row],[Obj]],13,10),"")</f>
        <v/>
      </c>
      <c r="I7809" s="152"/>
      <c r="J7809" s="150" t="b">
        <f>Proc[[#This Row],[Requested]]=Proc[[#This Row],[CurrentParent]]</f>
        <v>1</v>
      </c>
      <c r="K7809" s="150" t="str">
        <f>IF(Proc[[#This Row],[Author]]="Marcela Urrego",VLOOKUP(LEFT(Proc[[#This Row],[Requested]],1),Table3[#All],2,0),VLOOKUP(Proc[[#This Row],[Author]],Table4[],2,0))</f>
        <v>HC</v>
      </c>
      <c r="L7809" s="150" t="s">
        <v>7174</v>
      </c>
      <c r="M7809" s="140">
        <v>46077</v>
      </c>
      <c r="N7809" s="140"/>
      <c r="O7809" s="140"/>
      <c r="P7809" s="140" t="str">
        <f ca="1">IF(Proc[[#This Row],[DaysAgeing]]&gt;5,"yep","on track")</f>
        <v>yep</v>
      </c>
      <c r="Q7809" s="2">
        <f ca="1">IF(Proc[[#This Row],[DateClosed]]="",ABS(NETWORKDAYS(Proc[[#This Row],[DateOpened]],TODAY()))-1,ABS(NETWORKDAYS(Proc[[#This Row],[DateOpened]],Proc[[#This Row],[DateClosed]]))-1)</f>
        <v>28</v>
      </c>
      <c r="R7809" s="140" t="s">
        <v>7402</v>
      </c>
      <c r="S7809" s="150"/>
      <c r="T7809" s="153">
        <v>7808</v>
      </c>
    </row>
    <row r="7810" spans="1:20" hidden="1">
      <c r="A7810" s="151" t="s">
        <v>7399</v>
      </c>
      <c r="B7810" s="153" t="str">
        <f>IFERROR(VLOOKUP(Proc[[#This Row],[App]],Table2[],3,0),"open")</f>
        <v>ok</v>
      </c>
      <c r="C7810" s="151" t="s">
        <v>369</v>
      </c>
      <c r="D7810" s="152" t="s">
        <v>10470</v>
      </c>
      <c r="E7810" s="152" t="s">
        <v>1734</v>
      </c>
      <c r="F7810" s="150" t="s">
        <v>1734</v>
      </c>
      <c r="G7810" s="151" t="s">
        <v>400</v>
      </c>
      <c r="H7810" s="150" t="str">
        <f>IF(Proc[[#This Row],[type]]="LFF (MDG-F)",MID(Proc[[#This Row],[Obj]],13,10),"")</f>
        <v/>
      </c>
      <c r="I7810" s="152"/>
      <c r="J7810" s="150" t="b">
        <f>Proc[[#This Row],[Requested]]=Proc[[#This Row],[CurrentParent]]</f>
        <v>1</v>
      </c>
      <c r="K7810" s="153" t="str">
        <f>IF(Proc[[#This Row],[Author]]="Marcela Urrego",VLOOKUP(LEFT(Proc[[#This Row],[Requested]],1),Table3[#All],2,0),VLOOKUP(Proc[[#This Row],[Author]],Table4[],2,0))</f>
        <v>HC</v>
      </c>
      <c r="L7810" s="150" t="s">
        <v>7174</v>
      </c>
      <c r="M7810" s="140">
        <v>46077</v>
      </c>
      <c r="N7810" s="140"/>
      <c r="O7810" s="140"/>
      <c r="P7810" s="140" t="str">
        <f ca="1">IF(Proc[[#This Row],[DaysAgeing]]&gt;5,"yep","on track")</f>
        <v>yep</v>
      </c>
      <c r="Q7810" s="2">
        <f ca="1">IF(Proc[[#This Row],[DateClosed]]="",ABS(NETWORKDAYS(Proc[[#This Row],[DateOpened]],TODAY()))-1,ABS(NETWORKDAYS(Proc[[#This Row],[DateOpened]],Proc[[#This Row],[DateClosed]]))-1)</f>
        <v>28</v>
      </c>
      <c r="R7810" s="140" t="s">
        <v>7402</v>
      </c>
      <c r="S7810" s="150"/>
      <c r="T7810" s="153">
        <v>7809</v>
      </c>
    </row>
    <row r="7811" spans="1:20" hidden="1">
      <c r="A7811" s="151" t="s">
        <v>7399</v>
      </c>
      <c r="B7811" s="153" t="str">
        <f>IFERROR(VLOOKUP(Proc[[#This Row],[App]],Table2[],3,0),"open")</f>
        <v>ok</v>
      </c>
      <c r="C7811" s="151" t="s">
        <v>369</v>
      </c>
      <c r="D7811" s="152" t="s">
        <v>10471</v>
      </c>
      <c r="E7811" s="152" t="s">
        <v>1734</v>
      </c>
      <c r="F7811" s="150" t="s">
        <v>1734</v>
      </c>
      <c r="G7811" s="151" t="s">
        <v>400</v>
      </c>
      <c r="H7811" s="150" t="str">
        <f>IF(Proc[[#This Row],[type]]="LFF (MDG-F)",MID(Proc[[#This Row],[Obj]],13,10),"")</f>
        <v/>
      </c>
      <c r="I7811" s="152"/>
      <c r="J7811" s="150" t="b">
        <f>Proc[[#This Row],[Requested]]=Proc[[#This Row],[CurrentParent]]</f>
        <v>1</v>
      </c>
      <c r="K7811" s="153" t="str">
        <f>IF(Proc[[#This Row],[Author]]="Marcela Urrego",VLOOKUP(LEFT(Proc[[#This Row],[Requested]],1),Table3[#All],2,0),VLOOKUP(Proc[[#This Row],[Author]],Table4[],2,0))</f>
        <v>HC</v>
      </c>
      <c r="L7811" s="150" t="s">
        <v>7174</v>
      </c>
      <c r="M7811" s="140">
        <v>46077</v>
      </c>
      <c r="N7811" s="140"/>
      <c r="O7811" s="140"/>
      <c r="P7811" s="140" t="str">
        <f ca="1">IF(Proc[[#This Row],[DaysAgeing]]&gt;5,"yep","on track")</f>
        <v>yep</v>
      </c>
      <c r="Q7811" s="2">
        <f ca="1">IF(Proc[[#This Row],[DateClosed]]="",ABS(NETWORKDAYS(Proc[[#This Row],[DateOpened]],TODAY()))-1,ABS(NETWORKDAYS(Proc[[#This Row],[DateOpened]],Proc[[#This Row],[DateClosed]]))-1)</f>
        <v>28</v>
      </c>
      <c r="R7811" s="140" t="s">
        <v>7402</v>
      </c>
      <c r="S7811" s="150"/>
      <c r="T7811" s="153">
        <v>7810</v>
      </c>
    </row>
    <row r="7812" spans="1:20" hidden="1">
      <c r="A7812" s="151" t="s">
        <v>7399</v>
      </c>
      <c r="B7812" s="153" t="str">
        <f>IFERROR(VLOOKUP(Proc[[#This Row],[App]],Table2[],3,0),"open")</f>
        <v>ok</v>
      </c>
      <c r="C7812" s="151" t="s">
        <v>369</v>
      </c>
      <c r="D7812" s="152" t="s">
        <v>10472</v>
      </c>
      <c r="E7812" s="152" t="s">
        <v>1734</v>
      </c>
      <c r="F7812" s="150" t="s">
        <v>1734</v>
      </c>
      <c r="G7812" s="151" t="s">
        <v>400</v>
      </c>
      <c r="H7812" s="150" t="str">
        <f>IF(Proc[[#This Row],[type]]="LFF (MDG-F)",MID(Proc[[#This Row],[Obj]],13,10),"")</f>
        <v/>
      </c>
      <c r="I7812" s="152"/>
      <c r="J7812" s="150" t="b">
        <f>Proc[[#This Row],[Requested]]=Proc[[#This Row],[CurrentParent]]</f>
        <v>1</v>
      </c>
      <c r="K7812" s="153" t="str">
        <f>IF(Proc[[#This Row],[Author]]="Marcela Urrego",VLOOKUP(LEFT(Proc[[#This Row],[Requested]],1),Table3[#All],2,0),VLOOKUP(Proc[[#This Row],[Author]],Table4[],2,0))</f>
        <v>HC</v>
      </c>
      <c r="L7812" s="150" t="s">
        <v>7174</v>
      </c>
      <c r="M7812" s="140">
        <v>46077</v>
      </c>
      <c r="N7812" s="140"/>
      <c r="O7812" s="140"/>
      <c r="P7812" s="140" t="str">
        <f ca="1">IF(Proc[[#This Row],[DaysAgeing]]&gt;5,"yep","on track")</f>
        <v>yep</v>
      </c>
      <c r="Q7812" s="2">
        <f ca="1">IF(Proc[[#This Row],[DateClosed]]="",ABS(NETWORKDAYS(Proc[[#This Row],[DateOpened]],TODAY()))-1,ABS(NETWORKDAYS(Proc[[#This Row],[DateOpened]],Proc[[#This Row],[DateClosed]]))-1)</f>
        <v>28</v>
      </c>
      <c r="R7812" s="140" t="s">
        <v>7402</v>
      </c>
      <c r="S7812" s="150"/>
      <c r="T7812" s="153">
        <v>7811</v>
      </c>
    </row>
    <row r="7813" spans="1:20" hidden="1">
      <c r="A7813" s="151" t="s">
        <v>7399</v>
      </c>
      <c r="B7813" s="153" t="str">
        <f>IFERROR(VLOOKUP(Proc[[#This Row],[App]],Table2[],3,0),"open")</f>
        <v>ok</v>
      </c>
      <c r="C7813" s="151" t="s">
        <v>369</v>
      </c>
      <c r="D7813" s="152" t="s">
        <v>10473</v>
      </c>
      <c r="E7813" s="152" t="s">
        <v>1734</v>
      </c>
      <c r="F7813" s="150" t="s">
        <v>1734</v>
      </c>
      <c r="G7813" s="151" t="s">
        <v>400</v>
      </c>
      <c r="H7813" s="150" t="str">
        <f>IF(Proc[[#This Row],[type]]="LFF (MDG-F)",MID(Proc[[#This Row],[Obj]],13,10),"")</f>
        <v/>
      </c>
      <c r="I7813" s="152"/>
      <c r="J7813" s="150" t="b">
        <f>Proc[[#This Row],[Requested]]=Proc[[#This Row],[CurrentParent]]</f>
        <v>1</v>
      </c>
      <c r="K7813" s="153" t="str">
        <f>IF(Proc[[#This Row],[Author]]="Marcela Urrego",VLOOKUP(LEFT(Proc[[#This Row],[Requested]],1),Table3[#All],2,0),VLOOKUP(Proc[[#This Row],[Author]],Table4[],2,0))</f>
        <v>HC</v>
      </c>
      <c r="L7813" s="150" t="s">
        <v>7174</v>
      </c>
      <c r="M7813" s="140">
        <v>46077</v>
      </c>
      <c r="N7813" s="140"/>
      <c r="O7813" s="140"/>
      <c r="P7813" s="140" t="str">
        <f ca="1">IF(Proc[[#This Row],[DaysAgeing]]&gt;5,"yep","on track")</f>
        <v>yep</v>
      </c>
      <c r="Q7813" s="2">
        <f ca="1">IF(Proc[[#This Row],[DateClosed]]="",ABS(NETWORKDAYS(Proc[[#This Row],[DateOpened]],TODAY()))-1,ABS(NETWORKDAYS(Proc[[#This Row],[DateOpened]],Proc[[#This Row],[DateClosed]]))-1)</f>
        <v>28</v>
      </c>
      <c r="R7813" s="140" t="s">
        <v>7402</v>
      </c>
      <c r="S7813" s="150"/>
      <c r="T7813" s="153">
        <v>7812</v>
      </c>
    </row>
    <row r="7814" spans="1:20" hidden="1">
      <c r="A7814" s="151" t="s">
        <v>7399</v>
      </c>
      <c r="B7814" s="153" t="str">
        <f>IFERROR(VLOOKUP(Proc[[#This Row],[App]],Table2[],3,0),"open")</f>
        <v>ok</v>
      </c>
      <c r="C7814" s="151" t="s">
        <v>369</v>
      </c>
      <c r="D7814" s="152" t="s">
        <v>10474</v>
      </c>
      <c r="E7814" s="152" t="s">
        <v>1734</v>
      </c>
      <c r="F7814" s="150" t="s">
        <v>1734</v>
      </c>
      <c r="G7814" s="151" t="s">
        <v>400</v>
      </c>
      <c r="H7814" s="150" t="str">
        <f>IF(Proc[[#This Row],[type]]="LFF (MDG-F)",MID(Proc[[#This Row],[Obj]],13,10),"")</f>
        <v/>
      </c>
      <c r="I7814" s="152"/>
      <c r="J7814" s="150" t="b">
        <f>Proc[[#This Row],[Requested]]=Proc[[#This Row],[CurrentParent]]</f>
        <v>1</v>
      </c>
      <c r="K7814" s="153" t="str">
        <f>IF(Proc[[#This Row],[Author]]="Marcela Urrego",VLOOKUP(LEFT(Proc[[#This Row],[Requested]],1),Table3[#All],2,0),VLOOKUP(Proc[[#This Row],[Author]],Table4[],2,0))</f>
        <v>HC</v>
      </c>
      <c r="L7814" s="150" t="s">
        <v>7174</v>
      </c>
      <c r="M7814" s="140">
        <v>46077</v>
      </c>
      <c r="N7814" s="140"/>
      <c r="O7814" s="140"/>
      <c r="P7814" s="140" t="str">
        <f ca="1">IF(Proc[[#This Row],[DaysAgeing]]&gt;5,"yep","on track")</f>
        <v>yep</v>
      </c>
      <c r="Q7814" s="2">
        <f ca="1">IF(Proc[[#This Row],[DateClosed]]="",ABS(NETWORKDAYS(Proc[[#This Row],[DateOpened]],TODAY()))-1,ABS(NETWORKDAYS(Proc[[#This Row],[DateOpened]],Proc[[#This Row],[DateClosed]]))-1)</f>
        <v>28</v>
      </c>
      <c r="R7814" s="140" t="s">
        <v>7402</v>
      </c>
      <c r="S7814" s="150"/>
      <c r="T7814" s="153">
        <v>7813</v>
      </c>
    </row>
    <row r="7815" spans="1:20" hidden="1">
      <c r="A7815" s="151" t="s">
        <v>7399</v>
      </c>
      <c r="B7815" s="153" t="str">
        <f>IFERROR(VLOOKUP(Proc[[#This Row],[App]],Table2[],3,0),"open")</f>
        <v>ok</v>
      </c>
      <c r="C7815" s="151" t="s">
        <v>369</v>
      </c>
      <c r="D7815" s="152" t="s">
        <v>10475</v>
      </c>
      <c r="E7815" s="152" t="s">
        <v>1734</v>
      </c>
      <c r="F7815" s="150" t="s">
        <v>1734</v>
      </c>
      <c r="G7815" s="151" t="s">
        <v>400</v>
      </c>
      <c r="H7815" s="150" t="str">
        <f>IF(Proc[[#This Row],[type]]="LFF (MDG-F)",MID(Proc[[#This Row],[Obj]],13,10),"")</f>
        <v/>
      </c>
      <c r="I7815" s="152"/>
      <c r="J7815" s="150" t="b">
        <f>Proc[[#This Row],[Requested]]=Proc[[#This Row],[CurrentParent]]</f>
        <v>1</v>
      </c>
      <c r="K7815" s="153" t="str">
        <f>IF(Proc[[#This Row],[Author]]="Marcela Urrego",VLOOKUP(LEFT(Proc[[#This Row],[Requested]],1),Table3[#All],2,0),VLOOKUP(Proc[[#This Row],[Author]],Table4[],2,0))</f>
        <v>HC</v>
      </c>
      <c r="L7815" s="150" t="s">
        <v>7174</v>
      </c>
      <c r="M7815" s="140">
        <v>46077</v>
      </c>
      <c r="N7815" s="140"/>
      <c r="O7815" s="140"/>
      <c r="P7815" s="140" t="str">
        <f ca="1">IF(Proc[[#This Row],[DaysAgeing]]&gt;5,"yep","on track")</f>
        <v>yep</v>
      </c>
      <c r="Q7815" s="2">
        <f ca="1">IF(Proc[[#This Row],[DateClosed]]="",ABS(NETWORKDAYS(Proc[[#This Row],[DateOpened]],TODAY()))-1,ABS(NETWORKDAYS(Proc[[#This Row],[DateOpened]],Proc[[#This Row],[DateClosed]]))-1)</f>
        <v>28</v>
      </c>
      <c r="R7815" s="140" t="s">
        <v>7402</v>
      </c>
      <c r="S7815" s="150"/>
      <c r="T7815" s="153">
        <v>7814</v>
      </c>
    </row>
    <row r="7816" spans="1:20" hidden="1">
      <c r="A7816" s="151" t="s">
        <v>7399</v>
      </c>
      <c r="B7816" s="153" t="str">
        <f>IFERROR(VLOOKUP(Proc[[#This Row],[App]],Table2[],3,0),"open")</f>
        <v>ok</v>
      </c>
      <c r="C7816" s="151" t="s">
        <v>369</v>
      </c>
      <c r="D7816" s="152" t="s">
        <v>10476</v>
      </c>
      <c r="E7816" s="152" t="s">
        <v>1734</v>
      </c>
      <c r="F7816" s="150" t="s">
        <v>1734</v>
      </c>
      <c r="G7816" s="151" t="s">
        <v>400</v>
      </c>
      <c r="H7816" s="150" t="str">
        <f>IF(Proc[[#This Row],[type]]="LFF (MDG-F)",MID(Proc[[#This Row],[Obj]],13,10),"")</f>
        <v/>
      </c>
      <c r="I7816" s="152"/>
      <c r="J7816" s="150" t="b">
        <f>Proc[[#This Row],[Requested]]=Proc[[#This Row],[CurrentParent]]</f>
        <v>1</v>
      </c>
      <c r="K7816" s="153" t="str">
        <f>IF(Proc[[#This Row],[Author]]="Marcela Urrego",VLOOKUP(LEFT(Proc[[#This Row],[Requested]],1),Table3[#All],2,0),VLOOKUP(Proc[[#This Row],[Author]],Table4[],2,0))</f>
        <v>HC</v>
      </c>
      <c r="L7816" s="150" t="s">
        <v>7174</v>
      </c>
      <c r="M7816" s="140">
        <v>46077</v>
      </c>
      <c r="N7816" s="140"/>
      <c r="O7816" s="140"/>
      <c r="P7816" s="140" t="str">
        <f ca="1">IF(Proc[[#This Row],[DaysAgeing]]&gt;5,"yep","on track")</f>
        <v>yep</v>
      </c>
      <c r="Q7816" s="2">
        <f ca="1">IF(Proc[[#This Row],[DateClosed]]="",ABS(NETWORKDAYS(Proc[[#This Row],[DateOpened]],TODAY()))-1,ABS(NETWORKDAYS(Proc[[#This Row],[DateOpened]],Proc[[#This Row],[DateClosed]]))-1)</f>
        <v>28</v>
      </c>
      <c r="R7816" s="140" t="s">
        <v>7402</v>
      </c>
      <c r="S7816" s="150"/>
      <c r="T7816" s="153">
        <v>7815</v>
      </c>
    </row>
    <row r="7817" spans="1:20" hidden="1">
      <c r="A7817" s="151" t="s">
        <v>7399</v>
      </c>
      <c r="B7817" s="153" t="str">
        <f>IFERROR(VLOOKUP(Proc[[#This Row],[App]],Table2[],3,0),"open")</f>
        <v>ok</v>
      </c>
      <c r="C7817" s="152" t="s">
        <v>369</v>
      </c>
      <c r="D7817" s="152" t="s">
        <v>10477</v>
      </c>
      <c r="E7817" s="152" t="s">
        <v>1734</v>
      </c>
      <c r="F7817" s="153" t="s">
        <v>1734</v>
      </c>
      <c r="G7817" s="151" t="s">
        <v>400</v>
      </c>
      <c r="H7817" s="150" t="str">
        <f>IF(Proc[[#This Row],[type]]="LFF (MDG-F)",MID(Proc[[#This Row],[Obj]],13,10),"")</f>
        <v/>
      </c>
      <c r="I7817" s="152"/>
      <c r="J7817" s="150" t="b">
        <f>Proc[[#This Row],[Requested]]=Proc[[#This Row],[CurrentParent]]</f>
        <v>1</v>
      </c>
      <c r="K7817" s="153" t="str">
        <f>IF(Proc[[#This Row],[Author]]="Marcela Urrego",VLOOKUP(LEFT(Proc[[#This Row],[Requested]],1),Table3[#All],2,0),VLOOKUP(Proc[[#This Row],[Author]],Table4[],2,0))</f>
        <v>HC</v>
      </c>
      <c r="L7817" s="150" t="s">
        <v>7174</v>
      </c>
      <c r="M7817" s="140">
        <v>46077</v>
      </c>
      <c r="N7817" s="140"/>
      <c r="O7817" s="140"/>
      <c r="P7817" s="140" t="str">
        <f ca="1">IF(Proc[[#This Row],[DaysAgeing]]&gt;5,"yep","on track")</f>
        <v>yep</v>
      </c>
      <c r="Q7817" s="2">
        <f ca="1">IF(Proc[[#This Row],[DateClosed]]="",ABS(NETWORKDAYS(Proc[[#This Row],[DateOpened]],TODAY()))-1,ABS(NETWORKDAYS(Proc[[#This Row],[DateOpened]],Proc[[#This Row],[DateClosed]]))-1)</f>
        <v>28</v>
      </c>
      <c r="R7817" s="140" t="s">
        <v>7402</v>
      </c>
      <c r="S7817" s="150"/>
      <c r="T7817" s="153">
        <v>7816</v>
      </c>
    </row>
    <row r="7818" spans="1:20" hidden="1">
      <c r="A7818" s="151" t="s">
        <v>7399</v>
      </c>
      <c r="B7818" s="153" t="str">
        <f>IFERROR(VLOOKUP(Proc[[#This Row],[App]],Table2[],3,0),"open")</f>
        <v>ok</v>
      </c>
      <c r="C7818" s="151" t="s">
        <v>369</v>
      </c>
      <c r="D7818" s="152" t="s">
        <v>10478</v>
      </c>
      <c r="E7818" s="152" t="s">
        <v>1734</v>
      </c>
      <c r="F7818" s="150" t="s">
        <v>1734</v>
      </c>
      <c r="G7818" s="151" t="s">
        <v>400</v>
      </c>
      <c r="H7818" s="150" t="str">
        <f>IF(Proc[[#This Row],[type]]="LFF (MDG-F)",MID(Proc[[#This Row],[Obj]],13,10),"")</f>
        <v/>
      </c>
      <c r="I7818" s="152"/>
      <c r="J7818" s="150" t="b">
        <f>Proc[[#This Row],[Requested]]=Proc[[#This Row],[CurrentParent]]</f>
        <v>1</v>
      </c>
      <c r="K7818" s="153" t="str">
        <f>IF(Proc[[#This Row],[Author]]="Marcela Urrego",VLOOKUP(LEFT(Proc[[#This Row],[Requested]],1),Table3[#All],2,0),VLOOKUP(Proc[[#This Row],[Author]],Table4[],2,0))</f>
        <v>HC</v>
      </c>
      <c r="L7818" s="150" t="s">
        <v>7174</v>
      </c>
      <c r="M7818" s="140">
        <v>46077</v>
      </c>
      <c r="N7818" s="140"/>
      <c r="O7818" s="140"/>
      <c r="P7818" s="140" t="str">
        <f ca="1">IF(Proc[[#This Row],[DaysAgeing]]&gt;5,"yep","on track")</f>
        <v>yep</v>
      </c>
      <c r="Q7818" s="2">
        <f ca="1">IF(Proc[[#This Row],[DateClosed]]="",ABS(NETWORKDAYS(Proc[[#This Row],[DateOpened]],TODAY()))-1,ABS(NETWORKDAYS(Proc[[#This Row],[DateOpened]],Proc[[#This Row],[DateClosed]]))-1)</f>
        <v>28</v>
      </c>
      <c r="R7818" s="140" t="s">
        <v>7402</v>
      </c>
      <c r="S7818" s="150"/>
      <c r="T7818" s="153">
        <v>7817</v>
      </c>
    </row>
    <row r="7819" spans="1:20" hidden="1">
      <c r="A7819" s="151" t="s">
        <v>7399</v>
      </c>
      <c r="B7819" s="153" t="str">
        <f>IFERROR(VLOOKUP(Proc[[#This Row],[App]],Table2[],3,0),"open")</f>
        <v>ok</v>
      </c>
      <c r="C7819" s="151" t="s">
        <v>369</v>
      </c>
      <c r="D7819" s="152" t="s">
        <v>10479</v>
      </c>
      <c r="E7819" s="152" t="s">
        <v>1734</v>
      </c>
      <c r="F7819" s="150" t="s">
        <v>1734</v>
      </c>
      <c r="G7819" s="151" t="s">
        <v>400</v>
      </c>
      <c r="H7819" s="150" t="str">
        <f>IF(Proc[[#This Row],[type]]="LFF (MDG-F)",MID(Proc[[#This Row],[Obj]],13,10),"")</f>
        <v/>
      </c>
      <c r="I7819" s="152"/>
      <c r="J7819" s="150" t="b">
        <f>Proc[[#This Row],[Requested]]=Proc[[#This Row],[CurrentParent]]</f>
        <v>1</v>
      </c>
      <c r="K7819" s="153" t="str">
        <f>IF(Proc[[#This Row],[Author]]="Marcela Urrego",VLOOKUP(LEFT(Proc[[#This Row],[Requested]],1),Table3[#All],2,0),VLOOKUP(Proc[[#This Row],[Author]],Table4[],2,0))</f>
        <v>HC</v>
      </c>
      <c r="L7819" s="150" t="s">
        <v>7174</v>
      </c>
      <c r="M7819" s="140">
        <v>46077</v>
      </c>
      <c r="N7819" s="140"/>
      <c r="O7819" s="140"/>
      <c r="P7819" s="140" t="str">
        <f ca="1">IF(Proc[[#This Row],[DaysAgeing]]&gt;5,"yep","on track")</f>
        <v>yep</v>
      </c>
      <c r="Q7819" s="2">
        <f ca="1">IF(Proc[[#This Row],[DateClosed]]="",ABS(NETWORKDAYS(Proc[[#This Row],[DateOpened]],TODAY()))-1,ABS(NETWORKDAYS(Proc[[#This Row],[DateOpened]],Proc[[#This Row],[DateClosed]]))-1)</f>
        <v>28</v>
      </c>
      <c r="R7819" s="140" t="s">
        <v>7402</v>
      </c>
      <c r="S7819" s="150"/>
      <c r="T7819" s="153">
        <v>7818</v>
      </c>
    </row>
    <row r="7820" spans="1:20" hidden="1">
      <c r="A7820" s="151" t="s">
        <v>7399</v>
      </c>
      <c r="B7820" s="150" t="str">
        <f>IFERROR(VLOOKUP(Proc[[#This Row],[App]],Table2[],3,0),"open")</f>
        <v>ok</v>
      </c>
      <c r="C7820" s="151" t="s">
        <v>369</v>
      </c>
      <c r="D7820" s="152" t="s">
        <v>10480</v>
      </c>
      <c r="E7820" s="152" t="s">
        <v>1734</v>
      </c>
      <c r="F7820" s="150" t="s">
        <v>1734</v>
      </c>
      <c r="G7820" s="151" t="s">
        <v>400</v>
      </c>
      <c r="H7820" s="150" t="str">
        <f>IF(Proc[[#This Row],[type]]="LFF (MDG-F)",MID(Proc[[#This Row],[Obj]],13,10),"")</f>
        <v/>
      </c>
      <c r="I7820" s="152"/>
      <c r="J7820" s="150" t="b">
        <f>Proc[[#This Row],[Requested]]=Proc[[#This Row],[CurrentParent]]</f>
        <v>1</v>
      </c>
      <c r="K7820" s="150" t="str">
        <f>IF(Proc[[#This Row],[Author]]="Marcela Urrego",VLOOKUP(LEFT(Proc[[#This Row],[Requested]],1),Table3[#All],2,0),VLOOKUP(Proc[[#This Row],[Author]],Table4[],2,0))</f>
        <v>HC</v>
      </c>
      <c r="L7820" s="150" t="s">
        <v>7174</v>
      </c>
      <c r="M7820" s="140">
        <v>46077</v>
      </c>
      <c r="N7820" s="140"/>
      <c r="O7820" s="140"/>
      <c r="P7820" s="140" t="str">
        <f ca="1">IF(Proc[[#This Row],[DaysAgeing]]&gt;5,"yep","on track")</f>
        <v>yep</v>
      </c>
      <c r="Q7820" s="2">
        <f ca="1">IF(Proc[[#This Row],[DateClosed]]="",ABS(NETWORKDAYS(Proc[[#This Row],[DateOpened]],TODAY()))-1,ABS(NETWORKDAYS(Proc[[#This Row],[DateOpened]],Proc[[#This Row],[DateClosed]]))-1)</f>
        <v>28</v>
      </c>
      <c r="R7820" s="140" t="s">
        <v>7402</v>
      </c>
      <c r="S7820" s="150"/>
      <c r="T7820" s="153">
        <v>7819</v>
      </c>
    </row>
    <row r="7821" spans="1:20" hidden="1">
      <c r="A7821" s="151" t="s">
        <v>7399</v>
      </c>
      <c r="B7821" s="153" t="str">
        <f>IFERROR(VLOOKUP(Proc[[#This Row],[App]],Table2[],3,0),"open")</f>
        <v>ok</v>
      </c>
      <c r="C7821" s="151" t="s">
        <v>369</v>
      </c>
      <c r="D7821" s="152" t="s">
        <v>10481</v>
      </c>
      <c r="E7821" s="152" t="s">
        <v>1734</v>
      </c>
      <c r="F7821" s="150" t="s">
        <v>1734</v>
      </c>
      <c r="G7821" s="151" t="s">
        <v>400</v>
      </c>
      <c r="H7821" s="150" t="str">
        <f>IF(Proc[[#This Row],[type]]="LFF (MDG-F)",MID(Proc[[#This Row],[Obj]],13,10),"")</f>
        <v/>
      </c>
      <c r="I7821" s="152"/>
      <c r="J7821" s="150" t="b">
        <f>Proc[[#This Row],[Requested]]=Proc[[#This Row],[CurrentParent]]</f>
        <v>1</v>
      </c>
      <c r="K7821" s="153" t="str">
        <f>IF(Proc[[#This Row],[Author]]="Marcela Urrego",VLOOKUP(LEFT(Proc[[#This Row],[Requested]],1),Table3[#All],2,0),VLOOKUP(Proc[[#This Row],[Author]],Table4[],2,0))</f>
        <v>HC</v>
      </c>
      <c r="L7821" s="150" t="s">
        <v>7174</v>
      </c>
      <c r="M7821" s="140">
        <v>46077</v>
      </c>
      <c r="N7821" s="140"/>
      <c r="O7821" s="140"/>
      <c r="P7821" s="140" t="str">
        <f ca="1">IF(Proc[[#This Row],[DaysAgeing]]&gt;5,"yep","on track")</f>
        <v>yep</v>
      </c>
      <c r="Q7821" s="2">
        <f ca="1">IF(Proc[[#This Row],[DateClosed]]="",ABS(NETWORKDAYS(Proc[[#This Row],[DateOpened]],TODAY()))-1,ABS(NETWORKDAYS(Proc[[#This Row],[DateOpened]],Proc[[#This Row],[DateClosed]]))-1)</f>
        <v>28</v>
      </c>
      <c r="R7821" s="140" t="s">
        <v>7402</v>
      </c>
      <c r="S7821" s="150"/>
      <c r="T7821" s="153">
        <v>7820</v>
      </c>
    </row>
    <row r="7822" spans="1:20" hidden="1">
      <c r="A7822" s="151" t="s">
        <v>7399</v>
      </c>
      <c r="B7822" s="153" t="str">
        <f>IFERROR(VLOOKUP(Proc[[#This Row],[App]],Table2[],3,0),"open")</f>
        <v>ok</v>
      </c>
      <c r="C7822" s="151" t="s">
        <v>369</v>
      </c>
      <c r="D7822" s="152" t="s">
        <v>10482</v>
      </c>
      <c r="E7822" s="152" t="s">
        <v>1734</v>
      </c>
      <c r="F7822" s="150" t="s">
        <v>1734</v>
      </c>
      <c r="G7822" s="151" t="s">
        <v>400</v>
      </c>
      <c r="H7822" s="150" t="str">
        <f>IF(Proc[[#This Row],[type]]="LFF (MDG-F)",MID(Proc[[#This Row],[Obj]],13,10),"")</f>
        <v/>
      </c>
      <c r="I7822" s="152"/>
      <c r="J7822" s="150" t="b">
        <f>Proc[[#This Row],[Requested]]=Proc[[#This Row],[CurrentParent]]</f>
        <v>1</v>
      </c>
      <c r="K7822" s="153" t="str">
        <f>IF(Proc[[#This Row],[Author]]="Marcela Urrego",VLOOKUP(LEFT(Proc[[#This Row],[Requested]],1),Table3[#All],2,0),VLOOKUP(Proc[[#This Row],[Author]],Table4[],2,0))</f>
        <v>HC</v>
      </c>
      <c r="L7822" s="150" t="s">
        <v>7174</v>
      </c>
      <c r="M7822" s="140">
        <v>46077</v>
      </c>
      <c r="N7822" s="140"/>
      <c r="O7822" s="140"/>
      <c r="P7822" s="140" t="str">
        <f ca="1">IF(Proc[[#This Row],[DaysAgeing]]&gt;5,"yep","on track")</f>
        <v>yep</v>
      </c>
      <c r="Q7822" s="2">
        <f ca="1">IF(Proc[[#This Row],[DateClosed]]="",ABS(NETWORKDAYS(Proc[[#This Row],[DateOpened]],TODAY()))-1,ABS(NETWORKDAYS(Proc[[#This Row],[DateOpened]],Proc[[#This Row],[DateClosed]]))-1)</f>
        <v>28</v>
      </c>
      <c r="R7822" s="140" t="s">
        <v>7402</v>
      </c>
      <c r="S7822" s="150"/>
      <c r="T7822" s="153">
        <v>7821</v>
      </c>
    </row>
    <row r="7823" spans="1:20" hidden="1">
      <c r="A7823" s="151" t="s">
        <v>7399</v>
      </c>
      <c r="B7823" s="153" t="str">
        <f>IFERROR(VLOOKUP(Proc[[#This Row],[App]],Table2[],3,0),"open")</f>
        <v>ok</v>
      </c>
      <c r="C7823" s="151" t="s">
        <v>369</v>
      </c>
      <c r="D7823" s="152" t="s">
        <v>8269</v>
      </c>
      <c r="E7823" s="152" t="s">
        <v>1734</v>
      </c>
      <c r="F7823" s="150" t="s">
        <v>1734</v>
      </c>
      <c r="G7823" s="151" t="s">
        <v>400</v>
      </c>
      <c r="H7823" s="150" t="str">
        <f>IF(Proc[[#This Row],[type]]="LFF (MDG-F)",MID(Proc[[#This Row],[Obj]],13,10),"")</f>
        <v/>
      </c>
      <c r="I7823" s="152"/>
      <c r="J7823" s="150" t="b">
        <f>Proc[[#This Row],[Requested]]=Proc[[#This Row],[CurrentParent]]</f>
        <v>1</v>
      </c>
      <c r="K7823" s="153" t="str">
        <f>IF(Proc[[#This Row],[Author]]="Marcela Urrego",VLOOKUP(LEFT(Proc[[#This Row],[Requested]],1),Table3[#All],2,0),VLOOKUP(Proc[[#This Row],[Author]],Table4[],2,0))</f>
        <v>HC</v>
      </c>
      <c r="L7823" s="150" t="s">
        <v>7174</v>
      </c>
      <c r="M7823" s="140">
        <v>46077</v>
      </c>
      <c r="N7823" s="140"/>
      <c r="O7823" s="140"/>
      <c r="P7823" s="140" t="str">
        <f ca="1">IF(Proc[[#This Row],[DaysAgeing]]&gt;5,"yep","on track")</f>
        <v>yep</v>
      </c>
      <c r="Q7823" s="2">
        <f ca="1">IF(Proc[[#This Row],[DateClosed]]="",ABS(NETWORKDAYS(Proc[[#This Row],[DateOpened]],TODAY()))-1,ABS(NETWORKDAYS(Proc[[#This Row],[DateOpened]],Proc[[#This Row],[DateClosed]]))-1)</f>
        <v>28</v>
      </c>
      <c r="R7823" s="140" t="s">
        <v>7402</v>
      </c>
      <c r="S7823" s="150"/>
      <c r="T7823" s="153">
        <v>7822</v>
      </c>
    </row>
    <row r="7824" spans="1:20" hidden="1">
      <c r="A7824" s="151" t="s">
        <v>7399</v>
      </c>
      <c r="B7824" s="153" t="str">
        <f>IFERROR(VLOOKUP(Proc[[#This Row],[App]],Table2[],3,0),"open")</f>
        <v>ok</v>
      </c>
      <c r="C7824" s="151" t="s">
        <v>369</v>
      </c>
      <c r="D7824" s="152" t="s">
        <v>10483</v>
      </c>
      <c r="E7824" s="152" t="s">
        <v>1734</v>
      </c>
      <c r="F7824" s="153" t="s">
        <v>1734</v>
      </c>
      <c r="G7824" s="151" t="s">
        <v>400</v>
      </c>
      <c r="H7824" s="150" t="str">
        <f>IF(Proc[[#This Row],[type]]="LFF (MDG-F)",MID(Proc[[#This Row],[Obj]],13,10),"")</f>
        <v/>
      </c>
      <c r="I7824" s="152"/>
      <c r="J7824" s="150" t="b">
        <f>Proc[[#This Row],[Requested]]=Proc[[#This Row],[CurrentParent]]</f>
        <v>1</v>
      </c>
      <c r="K7824" s="153" t="str">
        <f>IF(Proc[[#This Row],[Author]]="Marcela Urrego",VLOOKUP(LEFT(Proc[[#This Row],[Requested]],1),Table3[#All],2,0),VLOOKUP(Proc[[#This Row],[Author]],Table4[],2,0))</f>
        <v>HC</v>
      </c>
      <c r="L7824" s="150" t="s">
        <v>7174</v>
      </c>
      <c r="M7824" s="140">
        <v>46077</v>
      </c>
      <c r="N7824" s="140"/>
      <c r="O7824" s="140"/>
      <c r="P7824" s="140" t="str">
        <f ca="1">IF(Proc[[#This Row],[DaysAgeing]]&gt;5,"yep","on track")</f>
        <v>yep</v>
      </c>
      <c r="Q7824" s="2">
        <f ca="1">IF(Proc[[#This Row],[DateClosed]]="",ABS(NETWORKDAYS(Proc[[#This Row],[DateOpened]],TODAY()))-1,ABS(NETWORKDAYS(Proc[[#This Row],[DateOpened]],Proc[[#This Row],[DateClosed]]))-1)</f>
        <v>28</v>
      </c>
      <c r="R7824" s="140" t="s">
        <v>7402</v>
      </c>
      <c r="S7824" s="150"/>
      <c r="T7824" s="153">
        <v>7823</v>
      </c>
    </row>
    <row r="7825" spans="1:20" hidden="1">
      <c r="A7825" s="151" t="s">
        <v>7399</v>
      </c>
      <c r="B7825" s="153" t="str">
        <f>IFERROR(VLOOKUP(Proc[[#This Row],[App]],Table2[],3,0),"open")</f>
        <v>ok</v>
      </c>
      <c r="C7825" s="151" t="s">
        <v>369</v>
      </c>
      <c r="D7825" s="152" t="s">
        <v>10484</v>
      </c>
      <c r="E7825" s="152" t="s">
        <v>1734</v>
      </c>
      <c r="F7825" s="153" t="s">
        <v>1734</v>
      </c>
      <c r="G7825" s="151" t="s">
        <v>400</v>
      </c>
      <c r="H7825" s="150" t="str">
        <f>IF(Proc[[#This Row],[type]]="LFF (MDG-F)",MID(Proc[[#This Row],[Obj]],13,10),"")</f>
        <v/>
      </c>
      <c r="I7825" s="152"/>
      <c r="J7825" s="150" t="b">
        <f>Proc[[#This Row],[Requested]]=Proc[[#This Row],[CurrentParent]]</f>
        <v>1</v>
      </c>
      <c r="K7825" s="153" t="str">
        <f>IF(Proc[[#This Row],[Author]]="Marcela Urrego",VLOOKUP(LEFT(Proc[[#This Row],[Requested]],1),Table3[#All],2,0),VLOOKUP(Proc[[#This Row],[Author]],Table4[],2,0))</f>
        <v>HC</v>
      </c>
      <c r="L7825" s="150" t="s">
        <v>7174</v>
      </c>
      <c r="M7825" s="140">
        <v>46077</v>
      </c>
      <c r="N7825" s="140"/>
      <c r="O7825" s="140"/>
      <c r="P7825" s="140" t="str">
        <f ca="1">IF(Proc[[#This Row],[DaysAgeing]]&gt;5,"yep","on track")</f>
        <v>yep</v>
      </c>
      <c r="Q7825" s="2">
        <f ca="1">IF(Proc[[#This Row],[DateClosed]]="",ABS(NETWORKDAYS(Proc[[#This Row],[DateOpened]],TODAY()))-1,ABS(NETWORKDAYS(Proc[[#This Row],[DateOpened]],Proc[[#This Row],[DateClosed]]))-1)</f>
        <v>28</v>
      </c>
      <c r="R7825" s="140" t="s">
        <v>7402</v>
      </c>
      <c r="S7825" s="150"/>
      <c r="T7825" s="153">
        <v>7824</v>
      </c>
    </row>
    <row r="7826" spans="1:20" hidden="1">
      <c r="A7826" s="151" t="s">
        <v>7399</v>
      </c>
      <c r="B7826" s="153" t="str">
        <f>IFERROR(VLOOKUP(Proc[[#This Row],[App]],Table2[],3,0),"open")</f>
        <v>ok</v>
      </c>
      <c r="C7826" s="151" t="s">
        <v>369</v>
      </c>
      <c r="D7826" s="152" t="s">
        <v>10485</v>
      </c>
      <c r="E7826" s="152" t="s">
        <v>1734</v>
      </c>
      <c r="F7826" s="153" t="s">
        <v>1734</v>
      </c>
      <c r="G7826" s="151" t="s">
        <v>400</v>
      </c>
      <c r="H7826" s="150" t="str">
        <f>IF(Proc[[#This Row],[type]]="LFF (MDG-F)",MID(Proc[[#This Row],[Obj]],13,10),"")</f>
        <v/>
      </c>
      <c r="I7826" s="152"/>
      <c r="J7826" s="150" t="b">
        <f>Proc[[#This Row],[Requested]]=Proc[[#This Row],[CurrentParent]]</f>
        <v>1</v>
      </c>
      <c r="K7826" s="153" t="str">
        <f>IF(Proc[[#This Row],[Author]]="Marcela Urrego",VLOOKUP(LEFT(Proc[[#This Row],[Requested]],1),Table3[#All],2,0),VLOOKUP(Proc[[#This Row],[Author]],Table4[],2,0))</f>
        <v>HC</v>
      </c>
      <c r="L7826" s="150" t="s">
        <v>7174</v>
      </c>
      <c r="M7826" s="140">
        <v>46077</v>
      </c>
      <c r="N7826" s="140"/>
      <c r="O7826" s="140"/>
      <c r="P7826" s="140" t="str">
        <f ca="1">IF(Proc[[#This Row],[DaysAgeing]]&gt;5,"yep","on track")</f>
        <v>yep</v>
      </c>
      <c r="Q7826" s="2">
        <f ca="1">IF(Proc[[#This Row],[DateClosed]]="",ABS(NETWORKDAYS(Proc[[#This Row],[DateOpened]],TODAY()))-1,ABS(NETWORKDAYS(Proc[[#This Row],[DateOpened]],Proc[[#This Row],[DateClosed]]))-1)</f>
        <v>28</v>
      </c>
      <c r="R7826" s="140" t="s">
        <v>7402</v>
      </c>
      <c r="S7826" s="150"/>
      <c r="T7826" s="153">
        <v>7825</v>
      </c>
    </row>
    <row r="7827" spans="1:20" hidden="1">
      <c r="A7827" s="151" t="s">
        <v>7399</v>
      </c>
      <c r="B7827" s="153" t="str">
        <f>IFERROR(VLOOKUP(Proc[[#This Row],[App]],Table2[],3,0),"open")</f>
        <v>ok</v>
      </c>
      <c r="C7827" s="151" t="s">
        <v>369</v>
      </c>
      <c r="D7827" s="152" t="s">
        <v>10486</v>
      </c>
      <c r="E7827" s="152" t="s">
        <v>1734</v>
      </c>
      <c r="F7827" s="153" t="s">
        <v>1734</v>
      </c>
      <c r="G7827" s="151" t="s">
        <v>400</v>
      </c>
      <c r="H7827" s="150" t="str">
        <f>IF(Proc[[#This Row],[type]]="LFF (MDG-F)",MID(Proc[[#This Row],[Obj]],13,10),"")</f>
        <v/>
      </c>
      <c r="I7827" s="152"/>
      <c r="J7827" s="150" t="b">
        <f>Proc[[#This Row],[Requested]]=Proc[[#This Row],[CurrentParent]]</f>
        <v>1</v>
      </c>
      <c r="K7827" s="153" t="str">
        <f>IF(Proc[[#This Row],[Author]]="Marcela Urrego",VLOOKUP(LEFT(Proc[[#This Row],[Requested]],1),Table3[#All],2,0),VLOOKUP(Proc[[#This Row],[Author]],Table4[],2,0))</f>
        <v>HC</v>
      </c>
      <c r="L7827" s="153" t="s">
        <v>7174</v>
      </c>
      <c r="M7827" s="140">
        <v>46077</v>
      </c>
      <c r="N7827" s="140"/>
      <c r="O7827" s="140"/>
      <c r="P7827" s="140" t="str">
        <f ca="1">IF(Proc[[#This Row],[DaysAgeing]]&gt;5,"yep","on track")</f>
        <v>yep</v>
      </c>
      <c r="Q7827" s="2">
        <f ca="1">IF(Proc[[#This Row],[DateClosed]]="",ABS(NETWORKDAYS(Proc[[#This Row],[DateOpened]],TODAY()))-1,ABS(NETWORKDAYS(Proc[[#This Row],[DateOpened]],Proc[[#This Row],[DateClosed]]))-1)</f>
        <v>28</v>
      </c>
      <c r="R7827" s="140" t="s">
        <v>7402</v>
      </c>
      <c r="S7827" s="150"/>
      <c r="T7827" s="153">
        <v>7826</v>
      </c>
    </row>
    <row r="7828" spans="1:20" hidden="1">
      <c r="A7828" s="151" t="s">
        <v>7399</v>
      </c>
      <c r="B7828" s="153" t="str">
        <f>IFERROR(VLOOKUP(Proc[[#This Row],[App]],Table2[],3,0),"open")</f>
        <v>ok</v>
      </c>
      <c r="C7828" s="151" t="s">
        <v>369</v>
      </c>
      <c r="D7828" s="152" t="s">
        <v>10487</v>
      </c>
      <c r="E7828" s="152" t="s">
        <v>1734</v>
      </c>
      <c r="F7828" s="150" t="s">
        <v>1734</v>
      </c>
      <c r="G7828" s="151" t="s">
        <v>400</v>
      </c>
      <c r="H7828" s="150" t="str">
        <f>IF(Proc[[#This Row],[type]]="LFF (MDG-F)",MID(Proc[[#This Row],[Obj]],13,10),"")</f>
        <v/>
      </c>
      <c r="I7828" s="152"/>
      <c r="J7828" s="150" t="b">
        <f>Proc[[#This Row],[Requested]]=Proc[[#This Row],[CurrentParent]]</f>
        <v>1</v>
      </c>
      <c r="K7828" s="153" t="str">
        <f>IF(Proc[[#This Row],[Author]]="Marcela Urrego",VLOOKUP(LEFT(Proc[[#This Row],[Requested]],1),Table3[#All],2,0),VLOOKUP(Proc[[#This Row],[Author]],Table4[],2,0))</f>
        <v>HC</v>
      </c>
      <c r="L7828" s="150" t="s">
        <v>7174</v>
      </c>
      <c r="M7828" s="140">
        <v>46077</v>
      </c>
      <c r="N7828" s="140"/>
      <c r="O7828" s="140"/>
      <c r="P7828" s="140" t="str">
        <f ca="1">IF(Proc[[#This Row],[DaysAgeing]]&gt;5,"yep","on track")</f>
        <v>yep</v>
      </c>
      <c r="Q7828" s="2">
        <f ca="1">IF(Proc[[#This Row],[DateClosed]]="",ABS(NETWORKDAYS(Proc[[#This Row],[DateOpened]],TODAY()))-1,ABS(NETWORKDAYS(Proc[[#This Row],[DateOpened]],Proc[[#This Row],[DateClosed]]))-1)</f>
        <v>28</v>
      </c>
      <c r="R7828" s="140" t="s">
        <v>7402</v>
      </c>
      <c r="S7828" s="150"/>
      <c r="T7828" s="153">
        <v>7827</v>
      </c>
    </row>
    <row r="7829" spans="1:20" hidden="1">
      <c r="A7829" s="151" t="s">
        <v>7399</v>
      </c>
      <c r="B7829" s="153" t="str">
        <f>IFERROR(VLOOKUP(Proc[[#This Row],[App]],Table2[],3,0),"open")</f>
        <v>ok</v>
      </c>
      <c r="C7829" s="151" t="s">
        <v>369</v>
      </c>
      <c r="D7829" s="152" t="s">
        <v>10488</v>
      </c>
      <c r="E7829" s="152" t="s">
        <v>1734</v>
      </c>
      <c r="F7829" s="150" t="s">
        <v>1734</v>
      </c>
      <c r="G7829" s="151" t="s">
        <v>400</v>
      </c>
      <c r="H7829" s="150" t="str">
        <f>IF(Proc[[#This Row],[type]]="LFF (MDG-F)",MID(Proc[[#This Row],[Obj]],13,10),"")</f>
        <v/>
      </c>
      <c r="I7829" s="152"/>
      <c r="J7829" s="150" t="b">
        <f>Proc[[#This Row],[Requested]]=Proc[[#This Row],[CurrentParent]]</f>
        <v>1</v>
      </c>
      <c r="K7829" s="153" t="str">
        <f>IF(Proc[[#This Row],[Author]]="Marcela Urrego",VLOOKUP(LEFT(Proc[[#This Row],[Requested]],1),Table3[#All],2,0),VLOOKUP(Proc[[#This Row],[Author]],Table4[],2,0))</f>
        <v>HC</v>
      </c>
      <c r="L7829" s="150" t="s">
        <v>7174</v>
      </c>
      <c r="M7829" s="140">
        <v>46077</v>
      </c>
      <c r="N7829" s="140"/>
      <c r="O7829" s="140"/>
      <c r="P7829" s="140" t="str">
        <f ca="1">IF(Proc[[#This Row],[DaysAgeing]]&gt;5,"yep","on track")</f>
        <v>yep</v>
      </c>
      <c r="Q7829" s="2">
        <f ca="1">IF(Proc[[#This Row],[DateClosed]]="",ABS(NETWORKDAYS(Proc[[#This Row],[DateOpened]],TODAY()))-1,ABS(NETWORKDAYS(Proc[[#This Row],[DateOpened]],Proc[[#This Row],[DateClosed]]))-1)</f>
        <v>28</v>
      </c>
      <c r="R7829" s="140" t="s">
        <v>7402</v>
      </c>
      <c r="S7829" s="150"/>
      <c r="T7829" s="153">
        <v>7828</v>
      </c>
    </row>
    <row r="7830" spans="1:20" hidden="1">
      <c r="A7830" s="151" t="s">
        <v>7399</v>
      </c>
      <c r="B7830" s="153" t="str">
        <f>IFERROR(VLOOKUP(Proc[[#This Row],[App]],Table2[],3,0),"open")</f>
        <v>ok</v>
      </c>
      <c r="C7830" s="151" t="s">
        <v>369</v>
      </c>
      <c r="D7830" s="152" t="s">
        <v>10489</v>
      </c>
      <c r="E7830" s="152" t="s">
        <v>1734</v>
      </c>
      <c r="F7830" s="150" t="s">
        <v>1734</v>
      </c>
      <c r="G7830" s="151" t="s">
        <v>400</v>
      </c>
      <c r="H7830" s="150" t="str">
        <f>IF(Proc[[#This Row],[type]]="LFF (MDG-F)",MID(Proc[[#This Row],[Obj]],13,10),"")</f>
        <v/>
      </c>
      <c r="I7830" s="152"/>
      <c r="J7830" s="150" t="b">
        <f>Proc[[#This Row],[Requested]]=Proc[[#This Row],[CurrentParent]]</f>
        <v>1</v>
      </c>
      <c r="K7830" s="153" t="str">
        <f>IF(Proc[[#This Row],[Author]]="Marcela Urrego",VLOOKUP(LEFT(Proc[[#This Row],[Requested]],1),Table3[#All],2,0),VLOOKUP(Proc[[#This Row],[Author]],Table4[],2,0))</f>
        <v>HC</v>
      </c>
      <c r="L7830" s="150" t="s">
        <v>7174</v>
      </c>
      <c r="M7830" s="140">
        <v>46077</v>
      </c>
      <c r="N7830" s="140"/>
      <c r="O7830" s="140"/>
      <c r="P7830" s="140" t="str">
        <f ca="1">IF(Proc[[#This Row],[DaysAgeing]]&gt;5,"yep","on track")</f>
        <v>yep</v>
      </c>
      <c r="Q7830" s="2">
        <f ca="1">IF(Proc[[#This Row],[DateClosed]]="",ABS(NETWORKDAYS(Proc[[#This Row],[DateOpened]],TODAY()))-1,ABS(NETWORKDAYS(Proc[[#This Row],[DateOpened]],Proc[[#This Row],[DateClosed]]))-1)</f>
        <v>28</v>
      </c>
      <c r="R7830" s="140" t="s">
        <v>7402</v>
      </c>
      <c r="S7830" s="150"/>
      <c r="T7830" s="153">
        <v>7829</v>
      </c>
    </row>
    <row r="7831" spans="1:20" hidden="1">
      <c r="A7831" s="151" t="s">
        <v>7399</v>
      </c>
      <c r="B7831" s="150" t="str">
        <f>IFERROR(VLOOKUP(Proc[[#This Row],[App]],Table2[],3,0),"open")</f>
        <v>ok</v>
      </c>
      <c r="C7831" s="151" t="s">
        <v>369</v>
      </c>
      <c r="D7831" s="152" t="s">
        <v>10490</v>
      </c>
      <c r="E7831" s="152" t="s">
        <v>1734</v>
      </c>
      <c r="F7831" s="150" t="s">
        <v>1734</v>
      </c>
      <c r="G7831" s="151" t="s">
        <v>400</v>
      </c>
      <c r="H7831" s="150" t="str">
        <f>IF(Proc[[#This Row],[type]]="LFF (MDG-F)",MID(Proc[[#This Row],[Obj]],13,10),"")</f>
        <v/>
      </c>
      <c r="I7831" s="152"/>
      <c r="J7831" s="150" t="b">
        <f>Proc[[#This Row],[Requested]]=Proc[[#This Row],[CurrentParent]]</f>
        <v>1</v>
      </c>
      <c r="K7831" s="150" t="str">
        <f>IF(Proc[[#This Row],[Author]]="Marcela Urrego",VLOOKUP(LEFT(Proc[[#This Row],[Requested]],1),Table3[#All],2,0),VLOOKUP(Proc[[#This Row],[Author]],Table4[],2,0))</f>
        <v>HC</v>
      </c>
      <c r="L7831" s="150" t="s">
        <v>7174</v>
      </c>
      <c r="M7831" s="140">
        <v>46077</v>
      </c>
      <c r="N7831" s="140"/>
      <c r="O7831" s="140"/>
      <c r="P7831" s="140" t="str">
        <f ca="1">IF(Proc[[#This Row],[DaysAgeing]]&gt;5,"yep","on track")</f>
        <v>yep</v>
      </c>
      <c r="Q7831" s="2">
        <f ca="1">IF(Proc[[#This Row],[DateClosed]]="",ABS(NETWORKDAYS(Proc[[#This Row],[DateOpened]],TODAY()))-1,ABS(NETWORKDAYS(Proc[[#This Row],[DateOpened]],Proc[[#This Row],[DateClosed]]))-1)</f>
        <v>28</v>
      </c>
      <c r="R7831" s="140" t="s">
        <v>7402</v>
      </c>
      <c r="S7831" s="150"/>
      <c r="T7831" s="153">
        <v>7830</v>
      </c>
    </row>
    <row r="7832" spans="1:20" hidden="1">
      <c r="A7832" s="151" t="s">
        <v>7399</v>
      </c>
      <c r="B7832" s="150" t="str">
        <f>IFERROR(VLOOKUP(Proc[[#This Row],[App]],Table2[],3,0),"open")</f>
        <v>ok</v>
      </c>
      <c r="C7832" s="151" t="s">
        <v>369</v>
      </c>
      <c r="D7832" s="152" t="s">
        <v>10491</v>
      </c>
      <c r="E7832" s="152" t="s">
        <v>1734</v>
      </c>
      <c r="F7832" s="150" t="s">
        <v>1734</v>
      </c>
      <c r="G7832" s="151" t="s">
        <v>400</v>
      </c>
      <c r="H7832" s="150" t="str">
        <f>IF(Proc[[#This Row],[type]]="LFF (MDG-F)",MID(Proc[[#This Row],[Obj]],13,10),"")</f>
        <v/>
      </c>
      <c r="I7832" s="152"/>
      <c r="J7832" s="150" t="b">
        <f>Proc[[#This Row],[Requested]]=Proc[[#This Row],[CurrentParent]]</f>
        <v>1</v>
      </c>
      <c r="K7832" s="150" t="str">
        <f>IF(Proc[[#This Row],[Author]]="Marcela Urrego",VLOOKUP(LEFT(Proc[[#This Row],[Requested]],1),Table3[#All],2,0),VLOOKUP(Proc[[#This Row],[Author]],Table4[],2,0))</f>
        <v>HC</v>
      </c>
      <c r="L7832" s="150" t="s">
        <v>7174</v>
      </c>
      <c r="M7832" s="140">
        <v>46077</v>
      </c>
      <c r="N7832" s="140"/>
      <c r="O7832" s="140"/>
      <c r="P7832" s="140" t="str">
        <f ca="1">IF(Proc[[#This Row],[DaysAgeing]]&gt;5,"yep","on track")</f>
        <v>yep</v>
      </c>
      <c r="Q7832" s="2">
        <f ca="1">IF(Proc[[#This Row],[DateClosed]]="",ABS(NETWORKDAYS(Proc[[#This Row],[DateOpened]],TODAY()))-1,ABS(NETWORKDAYS(Proc[[#This Row],[DateOpened]],Proc[[#This Row],[DateClosed]]))-1)</f>
        <v>28</v>
      </c>
      <c r="R7832" s="140" t="s">
        <v>7402</v>
      </c>
      <c r="S7832" s="150"/>
      <c r="T7832" s="153">
        <v>7831</v>
      </c>
    </row>
    <row r="7833" spans="1:20" hidden="1">
      <c r="A7833" s="151" t="s">
        <v>7399</v>
      </c>
      <c r="B7833" s="153" t="str">
        <f>IFERROR(VLOOKUP(Proc[[#This Row],[App]],Table2[],3,0),"open")</f>
        <v>ok</v>
      </c>
      <c r="C7833" s="152" t="s">
        <v>369</v>
      </c>
      <c r="D7833" s="152" t="s">
        <v>10492</v>
      </c>
      <c r="E7833" s="152" t="s">
        <v>1734</v>
      </c>
      <c r="F7833" s="153" t="s">
        <v>1734</v>
      </c>
      <c r="G7833" s="151" t="s">
        <v>400</v>
      </c>
      <c r="H7833" s="150" t="str">
        <f>IF(Proc[[#This Row],[type]]="LFF (MDG-F)",MID(Proc[[#This Row],[Obj]],13,10),"")</f>
        <v/>
      </c>
      <c r="I7833" s="152"/>
      <c r="J7833" s="150" t="b">
        <f>Proc[[#This Row],[Requested]]=Proc[[#This Row],[CurrentParent]]</f>
        <v>1</v>
      </c>
      <c r="K7833" s="153" t="str">
        <f>IF(Proc[[#This Row],[Author]]="Marcela Urrego",VLOOKUP(LEFT(Proc[[#This Row],[Requested]],1),Table3[#All],2,0),VLOOKUP(Proc[[#This Row],[Author]],Table4[],2,0))</f>
        <v>HC</v>
      </c>
      <c r="L7833" s="150" t="s">
        <v>7174</v>
      </c>
      <c r="M7833" s="140">
        <v>46077</v>
      </c>
      <c r="N7833" s="140"/>
      <c r="O7833" s="140"/>
      <c r="P7833" s="140" t="str">
        <f ca="1">IF(Proc[[#This Row],[DaysAgeing]]&gt;5,"yep","on track")</f>
        <v>yep</v>
      </c>
      <c r="Q7833" s="2">
        <f ca="1">IF(Proc[[#This Row],[DateClosed]]="",ABS(NETWORKDAYS(Proc[[#This Row],[DateOpened]],TODAY()))-1,ABS(NETWORKDAYS(Proc[[#This Row],[DateOpened]],Proc[[#This Row],[DateClosed]]))-1)</f>
        <v>28</v>
      </c>
      <c r="R7833" s="140" t="s">
        <v>7402</v>
      </c>
      <c r="S7833" s="150"/>
      <c r="T7833" s="153">
        <v>7832</v>
      </c>
    </row>
    <row r="7834" spans="1:20" hidden="1">
      <c r="A7834" s="151" t="s">
        <v>7399</v>
      </c>
      <c r="B7834" s="153" t="str">
        <f>IFERROR(VLOOKUP(Proc[[#This Row],[App]],Table2[],3,0),"open")</f>
        <v>ok</v>
      </c>
      <c r="C7834" s="151" t="s">
        <v>369</v>
      </c>
      <c r="D7834" s="152" t="s">
        <v>10493</v>
      </c>
      <c r="E7834" s="152" t="s">
        <v>1734</v>
      </c>
      <c r="F7834" s="150" t="s">
        <v>1734</v>
      </c>
      <c r="G7834" s="151" t="s">
        <v>400</v>
      </c>
      <c r="H7834" s="150" t="str">
        <f>IF(Proc[[#This Row],[type]]="LFF (MDG-F)",MID(Proc[[#This Row],[Obj]],13,10),"")</f>
        <v/>
      </c>
      <c r="I7834" s="152"/>
      <c r="J7834" s="150" t="b">
        <f>Proc[[#This Row],[Requested]]=Proc[[#This Row],[CurrentParent]]</f>
        <v>1</v>
      </c>
      <c r="K7834" s="153" t="str">
        <f>IF(Proc[[#This Row],[Author]]="Marcela Urrego",VLOOKUP(LEFT(Proc[[#This Row],[Requested]],1),Table3[#All],2,0),VLOOKUP(Proc[[#This Row],[Author]],Table4[],2,0))</f>
        <v>HC</v>
      </c>
      <c r="L7834" s="150" t="s">
        <v>7174</v>
      </c>
      <c r="M7834" s="140">
        <v>46077</v>
      </c>
      <c r="N7834" s="140"/>
      <c r="O7834" s="140"/>
      <c r="P7834" s="140" t="str">
        <f ca="1">IF(Proc[[#This Row],[DaysAgeing]]&gt;5,"yep","on track")</f>
        <v>yep</v>
      </c>
      <c r="Q7834" s="2">
        <f ca="1">IF(Proc[[#This Row],[DateClosed]]="",ABS(NETWORKDAYS(Proc[[#This Row],[DateOpened]],TODAY()))-1,ABS(NETWORKDAYS(Proc[[#This Row],[DateOpened]],Proc[[#This Row],[DateClosed]]))-1)</f>
        <v>28</v>
      </c>
      <c r="R7834" s="140" t="s">
        <v>7402</v>
      </c>
      <c r="S7834" s="150"/>
      <c r="T7834" s="153">
        <v>7833</v>
      </c>
    </row>
    <row r="7835" spans="1:20" hidden="1">
      <c r="A7835" s="151" t="s">
        <v>7399</v>
      </c>
      <c r="B7835" s="150" t="str">
        <f>IFERROR(VLOOKUP(Proc[[#This Row],[App]],Table2[],3,0),"open")</f>
        <v>ok</v>
      </c>
      <c r="C7835" s="151" t="s">
        <v>369</v>
      </c>
      <c r="D7835" s="152" t="s">
        <v>8270</v>
      </c>
      <c r="E7835" s="152" t="s">
        <v>1734</v>
      </c>
      <c r="F7835" s="150" t="s">
        <v>1734</v>
      </c>
      <c r="G7835" s="151" t="s">
        <v>400</v>
      </c>
      <c r="H7835" s="150" t="str">
        <f>IF(Proc[[#This Row],[type]]="LFF (MDG-F)",MID(Proc[[#This Row],[Obj]],13,10),"")</f>
        <v/>
      </c>
      <c r="I7835" s="152"/>
      <c r="J7835" s="150" t="b">
        <f>Proc[[#This Row],[Requested]]=Proc[[#This Row],[CurrentParent]]</f>
        <v>1</v>
      </c>
      <c r="K7835" s="150" t="str">
        <f>IF(Proc[[#This Row],[Author]]="Marcela Urrego",VLOOKUP(LEFT(Proc[[#This Row],[Requested]],1),Table3[#All],2,0),VLOOKUP(Proc[[#This Row],[Author]],Table4[],2,0))</f>
        <v>HC</v>
      </c>
      <c r="L7835" s="150" t="s">
        <v>7174</v>
      </c>
      <c r="M7835" s="140">
        <v>46077</v>
      </c>
      <c r="N7835" s="140"/>
      <c r="O7835" s="140"/>
      <c r="P7835" s="140" t="str">
        <f ca="1">IF(Proc[[#This Row],[DaysAgeing]]&gt;5,"yep","on track")</f>
        <v>yep</v>
      </c>
      <c r="Q7835" s="2">
        <f ca="1">IF(Proc[[#This Row],[DateClosed]]="",ABS(NETWORKDAYS(Proc[[#This Row],[DateOpened]],TODAY()))-1,ABS(NETWORKDAYS(Proc[[#This Row],[DateOpened]],Proc[[#This Row],[DateClosed]]))-1)</f>
        <v>28</v>
      </c>
      <c r="R7835" s="140" t="s">
        <v>7402</v>
      </c>
      <c r="S7835" s="150"/>
      <c r="T7835" s="153">
        <v>7834</v>
      </c>
    </row>
    <row r="7836" spans="1:20" hidden="1">
      <c r="A7836" s="151" t="s">
        <v>7399</v>
      </c>
      <c r="B7836" s="153" t="str">
        <f>IFERROR(VLOOKUP(Proc[[#This Row],[App]],Table2[],3,0),"open")</f>
        <v>ok</v>
      </c>
      <c r="C7836" s="152" t="s">
        <v>369</v>
      </c>
      <c r="D7836" s="152" t="s">
        <v>10494</v>
      </c>
      <c r="E7836" s="152" t="s">
        <v>1734</v>
      </c>
      <c r="F7836" s="153" t="s">
        <v>1734</v>
      </c>
      <c r="G7836" s="151" t="s">
        <v>400</v>
      </c>
      <c r="H7836" s="150" t="str">
        <f>IF(Proc[[#This Row],[type]]="LFF (MDG-F)",MID(Proc[[#This Row],[Obj]],13,10),"")</f>
        <v/>
      </c>
      <c r="I7836" s="152"/>
      <c r="J7836" s="150" t="b">
        <f>Proc[[#This Row],[Requested]]=Proc[[#This Row],[CurrentParent]]</f>
        <v>1</v>
      </c>
      <c r="K7836" s="153" t="str">
        <f>IF(Proc[[#This Row],[Author]]="Marcela Urrego",VLOOKUP(LEFT(Proc[[#This Row],[Requested]],1),Table3[#All],2,0),VLOOKUP(Proc[[#This Row],[Author]],Table4[],2,0))</f>
        <v>HC</v>
      </c>
      <c r="L7836" s="150" t="s">
        <v>7174</v>
      </c>
      <c r="M7836" s="140">
        <v>46077</v>
      </c>
      <c r="N7836" s="140"/>
      <c r="O7836" s="140"/>
      <c r="P7836" s="140" t="str">
        <f ca="1">IF(Proc[[#This Row],[DaysAgeing]]&gt;5,"yep","on track")</f>
        <v>yep</v>
      </c>
      <c r="Q7836" s="2">
        <f ca="1">IF(Proc[[#This Row],[DateClosed]]="",ABS(NETWORKDAYS(Proc[[#This Row],[DateOpened]],TODAY()))-1,ABS(NETWORKDAYS(Proc[[#This Row],[DateOpened]],Proc[[#This Row],[DateClosed]]))-1)</f>
        <v>28</v>
      </c>
      <c r="R7836" s="140" t="s">
        <v>7402</v>
      </c>
      <c r="S7836" s="150"/>
      <c r="T7836" s="153">
        <v>7835</v>
      </c>
    </row>
    <row r="7837" spans="1:20" hidden="1">
      <c r="A7837" s="151" t="s">
        <v>7399</v>
      </c>
      <c r="B7837" s="153" t="str">
        <f>IFERROR(VLOOKUP(Proc[[#This Row],[App]],Table2[],3,0),"open")</f>
        <v>ok</v>
      </c>
      <c r="C7837" s="152" t="s">
        <v>369</v>
      </c>
      <c r="D7837" s="152" t="s">
        <v>10495</v>
      </c>
      <c r="E7837" s="152" t="s">
        <v>1734</v>
      </c>
      <c r="F7837" s="153" t="s">
        <v>1734</v>
      </c>
      <c r="G7837" s="151" t="s">
        <v>400</v>
      </c>
      <c r="H7837" s="150" t="str">
        <f>IF(Proc[[#This Row],[type]]="LFF (MDG-F)",MID(Proc[[#This Row],[Obj]],13,10),"")</f>
        <v/>
      </c>
      <c r="I7837" s="152"/>
      <c r="J7837" s="150" t="b">
        <f>Proc[[#This Row],[Requested]]=Proc[[#This Row],[CurrentParent]]</f>
        <v>1</v>
      </c>
      <c r="K7837" s="153" t="str">
        <f>IF(Proc[[#This Row],[Author]]="Marcela Urrego",VLOOKUP(LEFT(Proc[[#This Row],[Requested]],1),Table3[#All],2,0),VLOOKUP(Proc[[#This Row],[Author]],Table4[],2,0))</f>
        <v>HC</v>
      </c>
      <c r="L7837" s="150" t="s">
        <v>7174</v>
      </c>
      <c r="M7837" s="140">
        <v>46077</v>
      </c>
      <c r="N7837" s="140"/>
      <c r="O7837" s="140"/>
      <c r="P7837" s="140" t="str">
        <f ca="1">IF(Proc[[#This Row],[DaysAgeing]]&gt;5,"yep","on track")</f>
        <v>yep</v>
      </c>
      <c r="Q7837" s="2">
        <f ca="1">IF(Proc[[#This Row],[DateClosed]]="",ABS(NETWORKDAYS(Proc[[#This Row],[DateOpened]],TODAY()))-1,ABS(NETWORKDAYS(Proc[[#This Row],[DateOpened]],Proc[[#This Row],[DateClosed]]))-1)</f>
        <v>28</v>
      </c>
      <c r="R7837" s="140" t="s">
        <v>7402</v>
      </c>
      <c r="S7837" s="150"/>
      <c r="T7837" s="153">
        <v>7836</v>
      </c>
    </row>
    <row r="7838" spans="1:20" hidden="1">
      <c r="A7838" s="151" t="s">
        <v>7399</v>
      </c>
      <c r="B7838" s="153" t="str">
        <f>IFERROR(VLOOKUP(Proc[[#This Row],[App]],Table2[],3,0),"open")</f>
        <v>ok</v>
      </c>
      <c r="C7838" s="151" t="s">
        <v>369</v>
      </c>
      <c r="D7838" s="152" t="s">
        <v>8271</v>
      </c>
      <c r="E7838" s="152" t="s">
        <v>1734</v>
      </c>
      <c r="F7838" s="150" t="s">
        <v>1734</v>
      </c>
      <c r="G7838" s="151" t="s">
        <v>400</v>
      </c>
      <c r="H7838" s="150" t="str">
        <f>IF(Proc[[#This Row],[type]]="LFF (MDG-F)",MID(Proc[[#This Row],[Obj]],13,10),"")</f>
        <v/>
      </c>
      <c r="I7838" s="152"/>
      <c r="J7838" s="150" t="b">
        <f>Proc[[#This Row],[Requested]]=Proc[[#This Row],[CurrentParent]]</f>
        <v>1</v>
      </c>
      <c r="K7838" s="153" t="str">
        <f>IF(Proc[[#This Row],[Author]]="Marcela Urrego",VLOOKUP(LEFT(Proc[[#This Row],[Requested]],1),Table3[#All],2,0),VLOOKUP(Proc[[#This Row],[Author]],Table4[],2,0))</f>
        <v>HC</v>
      </c>
      <c r="L7838" s="150" t="s">
        <v>7174</v>
      </c>
      <c r="M7838" s="140">
        <v>46077</v>
      </c>
      <c r="N7838" s="140"/>
      <c r="O7838" s="140"/>
      <c r="P7838" s="140" t="str">
        <f ca="1">IF(Proc[[#This Row],[DaysAgeing]]&gt;5,"yep","on track")</f>
        <v>yep</v>
      </c>
      <c r="Q7838" s="2">
        <f ca="1">IF(Proc[[#This Row],[DateClosed]]="",ABS(NETWORKDAYS(Proc[[#This Row],[DateOpened]],TODAY()))-1,ABS(NETWORKDAYS(Proc[[#This Row],[DateOpened]],Proc[[#This Row],[DateClosed]]))-1)</f>
        <v>28</v>
      </c>
      <c r="R7838" s="140" t="s">
        <v>7402</v>
      </c>
      <c r="S7838" s="150"/>
      <c r="T7838" s="153">
        <v>7837</v>
      </c>
    </row>
    <row r="7839" spans="1:20" hidden="1">
      <c r="A7839" s="151" t="s">
        <v>7399</v>
      </c>
      <c r="B7839" s="153" t="str">
        <f>IFERROR(VLOOKUP(Proc[[#This Row],[App]],Table2[],3,0),"open")</f>
        <v>ok</v>
      </c>
      <c r="C7839" s="151" t="s">
        <v>369</v>
      </c>
      <c r="D7839" s="152" t="s">
        <v>8272</v>
      </c>
      <c r="E7839" s="152" t="s">
        <v>1734</v>
      </c>
      <c r="F7839" s="150" t="s">
        <v>1734</v>
      </c>
      <c r="G7839" s="151" t="s">
        <v>400</v>
      </c>
      <c r="H7839" s="150" t="str">
        <f>IF(Proc[[#This Row],[type]]="LFF (MDG-F)",MID(Proc[[#This Row],[Obj]],13,10),"")</f>
        <v/>
      </c>
      <c r="I7839" s="152"/>
      <c r="J7839" s="150" t="b">
        <f>Proc[[#This Row],[Requested]]=Proc[[#This Row],[CurrentParent]]</f>
        <v>1</v>
      </c>
      <c r="K7839" s="153" t="str">
        <f>IF(Proc[[#This Row],[Author]]="Marcela Urrego",VLOOKUP(LEFT(Proc[[#This Row],[Requested]],1),Table3[#All],2,0),VLOOKUP(Proc[[#This Row],[Author]],Table4[],2,0))</f>
        <v>HC</v>
      </c>
      <c r="L7839" s="150" t="s">
        <v>7174</v>
      </c>
      <c r="M7839" s="140">
        <v>46077</v>
      </c>
      <c r="N7839" s="140"/>
      <c r="O7839" s="140"/>
      <c r="P7839" s="140" t="str">
        <f ca="1">IF(Proc[[#This Row],[DaysAgeing]]&gt;5,"yep","on track")</f>
        <v>yep</v>
      </c>
      <c r="Q7839" s="2">
        <f ca="1">IF(Proc[[#This Row],[DateClosed]]="",ABS(NETWORKDAYS(Proc[[#This Row],[DateOpened]],TODAY()))-1,ABS(NETWORKDAYS(Proc[[#This Row],[DateOpened]],Proc[[#This Row],[DateClosed]]))-1)</f>
        <v>28</v>
      </c>
      <c r="R7839" s="140" t="s">
        <v>7402</v>
      </c>
      <c r="S7839" s="150"/>
      <c r="T7839" s="153">
        <v>7838</v>
      </c>
    </row>
    <row r="7840" spans="1:20" hidden="1">
      <c r="A7840" t="s">
        <v>7403</v>
      </c>
      <c r="B7840" s="153" t="str">
        <f>IFERROR(VLOOKUP(Proc[[#This Row],[App]],Table2[],3,0),"open")</f>
        <v>ok</v>
      </c>
      <c r="C7840" s="151" t="s">
        <v>369</v>
      </c>
      <c r="D7840" s="152" t="s">
        <v>10496</v>
      </c>
      <c r="E7840" s="152" t="s">
        <v>7404</v>
      </c>
      <c r="F7840" s="153" t="s">
        <v>7404</v>
      </c>
      <c r="G7840" s="151" t="s">
        <v>406</v>
      </c>
      <c r="H7840" s="150" t="str">
        <f>IF(Proc[[#This Row],[type]]="LFF (MDG-F)",MID(Proc[[#This Row],[Obj]],13,10),"")</f>
        <v>AT50C06001</v>
      </c>
      <c r="I7840" s="152"/>
      <c r="J7840" s="150" t="b">
        <f>Proc[[#This Row],[Requested]]=Proc[[#This Row],[CurrentParent]]</f>
        <v>1</v>
      </c>
      <c r="K7840" s="153" t="str">
        <f>IF(Proc[[#This Row],[Author]]="Marcela Urrego",VLOOKUP(LEFT(Proc[[#This Row],[Requested]],1),Table3[#All],2,0),VLOOKUP(Proc[[#This Row],[Author]],Table4[],2,0))</f>
        <v>HC</v>
      </c>
      <c r="L7840" s="150" t="s">
        <v>7174</v>
      </c>
      <c r="M7840" s="140">
        <v>46077</v>
      </c>
      <c r="N7840" s="140"/>
      <c r="O7840" s="140"/>
      <c r="P7840" s="140" t="str">
        <f ca="1">IF(Proc[[#This Row],[DaysAgeing]]&gt;5,"yep","on track")</f>
        <v>yep</v>
      </c>
      <c r="Q7840" s="2">
        <f ca="1">IF(Proc[[#This Row],[DateClosed]]="",ABS(NETWORKDAYS(Proc[[#This Row],[DateOpened]],TODAY()))-1,ABS(NETWORKDAYS(Proc[[#This Row],[DateOpened]],Proc[[#This Row],[DateClosed]]))-1)</f>
        <v>28</v>
      </c>
      <c r="R7840" s="140" t="s">
        <v>7402</v>
      </c>
      <c r="S7840" s="150"/>
      <c r="T7840" s="153">
        <v>7839</v>
      </c>
    </row>
    <row r="7841" spans="1:20" hidden="1">
      <c r="A7841" s="151" t="s">
        <v>7403</v>
      </c>
      <c r="B7841" s="153" t="str">
        <f>IFERROR(VLOOKUP(Proc[[#This Row],[App]],Table2[],3,0),"open")</f>
        <v>ok</v>
      </c>
      <c r="C7841" s="151" t="s">
        <v>369</v>
      </c>
      <c r="D7841" s="152" t="s">
        <v>10497</v>
      </c>
      <c r="E7841" s="152" t="s">
        <v>7405</v>
      </c>
      <c r="F7841" s="153" t="s">
        <v>7405</v>
      </c>
      <c r="G7841" s="151" t="s">
        <v>406</v>
      </c>
      <c r="H7841" s="150" t="str">
        <f>IF(Proc[[#This Row],[type]]="LFF (MDG-F)",MID(Proc[[#This Row],[Obj]],13,10),"")</f>
        <v>AT50C06002</v>
      </c>
      <c r="I7841" s="152"/>
      <c r="J7841" s="150" t="b">
        <f>Proc[[#This Row],[Requested]]=Proc[[#This Row],[CurrentParent]]</f>
        <v>1</v>
      </c>
      <c r="K7841" s="153" t="str">
        <f>IF(Proc[[#This Row],[Author]]="Marcela Urrego",VLOOKUP(LEFT(Proc[[#This Row],[Requested]],1),Table3[#All],2,0),VLOOKUP(Proc[[#This Row],[Author]],Table4[],2,0))</f>
        <v>HC</v>
      </c>
      <c r="L7841" s="150" t="s">
        <v>7174</v>
      </c>
      <c r="M7841" s="140">
        <v>46077</v>
      </c>
      <c r="N7841" s="140"/>
      <c r="O7841" s="140"/>
      <c r="P7841" s="140" t="str">
        <f ca="1">IF(Proc[[#This Row],[DaysAgeing]]&gt;5,"yep","on track")</f>
        <v>yep</v>
      </c>
      <c r="Q7841" s="2">
        <f ca="1">IF(Proc[[#This Row],[DateClosed]]="",ABS(NETWORKDAYS(Proc[[#This Row],[DateOpened]],TODAY()))-1,ABS(NETWORKDAYS(Proc[[#This Row],[DateOpened]],Proc[[#This Row],[DateClosed]]))-1)</f>
        <v>28</v>
      </c>
      <c r="R7841" s="140" t="s">
        <v>7402</v>
      </c>
      <c r="S7841" s="150"/>
      <c r="T7841" s="153">
        <v>7840</v>
      </c>
    </row>
    <row r="7842" spans="1:20" hidden="1">
      <c r="A7842" s="151" t="s">
        <v>7403</v>
      </c>
      <c r="B7842" s="153" t="str">
        <f>IFERROR(VLOOKUP(Proc[[#This Row],[App]],Table2[],3,0),"open")</f>
        <v>ok</v>
      </c>
      <c r="C7842" s="151" t="s">
        <v>369</v>
      </c>
      <c r="D7842" s="152" t="s">
        <v>10498</v>
      </c>
      <c r="E7842" s="152" t="s">
        <v>7406</v>
      </c>
      <c r="F7842" s="153" t="s">
        <v>7406</v>
      </c>
      <c r="G7842" s="151" t="s">
        <v>406</v>
      </c>
      <c r="H7842" s="150" t="str">
        <f>IF(Proc[[#This Row],[type]]="LFF (MDG-F)",MID(Proc[[#This Row],[Obj]],13,10),"")</f>
        <v>CH75C06001</v>
      </c>
      <c r="I7842" s="152"/>
      <c r="J7842" s="150" t="b">
        <f>Proc[[#This Row],[Requested]]=Proc[[#This Row],[CurrentParent]]</f>
        <v>1</v>
      </c>
      <c r="K7842" s="153" t="str">
        <f>IF(Proc[[#This Row],[Author]]="Marcela Urrego",VLOOKUP(LEFT(Proc[[#This Row],[Requested]],1),Table3[#All],2,0),VLOOKUP(Proc[[#This Row],[Author]],Table4[],2,0))</f>
        <v>HC</v>
      </c>
      <c r="L7842" s="150" t="s">
        <v>7174</v>
      </c>
      <c r="M7842" s="140">
        <v>46077</v>
      </c>
      <c r="N7842" s="140"/>
      <c r="O7842" s="140"/>
      <c r="P7842" s="140" t="str">
        <f ca="1">IF(Proc[[#This Row],[DaysAgeing]]&gt;5,"yep","on track")</f>
        <v>yep</v>
      </c>
      <c r="Q7842" s="2">
        <f ca="1">IF(Proc[[#This Row],[DateClosed]]="",ABS(NETWORKDAYS(Proc[[#This Row],[DateOpened]],TODAY()))-1,ABS(NETWORKDAYS(Proc[[#This Row],[DateOpened]],Proc[[#This Row],[DateClosed]]))-1)</f>
        <v>28</v>
      </c>
      <c r="R7842" s="140" t="s">
        <v>7402</v>
      </c>
      <c r="S7842" s="150"/>
      <c r="T7842" s="153">
        <v>7841</v>
      </c>
    </row>
    <row r="7843" spans="1:20" hidden="1">
      <c r="A7843" s="151" t="s">
        <v>7403</v>
      </c>
      <c r="B7843" s="153" t="str">
        <f>IFERROR(VLOOKUP(Proc[[#This Row],[App]],Table2[],3,0),"open")</f>
        <v>ok</v>
      </c>
      <c r="C7843" s="151" t="s">
        <v>369</v>
      </c>
      <c r="D7843" s="152" t="s">
        <v>10499</v>
      </c>
      <c r="E7843" s="152" t="s">
        <v>7407</v>
      </c>
      <c r="F7843" s="153" t="s">
        <v>7407</v>
      </c>
      <c r="G7843" s="151" t="s">
        <v>406</v>
      </c>
      <c r="H7843" s="150" t="str">
        <f>IF(Proc[[#This Row],[type]]="LFF (MDG-F)",MID(Proc[[#This Row],[Obj]],13,10),"")</f>
        <v>NL50C00000</v>
      </c>
      <c r="I7843" s="152"/>
      <c r="J7843" s="150" t="b">
        <f>Proc[[#This Row],[Requested]]=Proc[[#This Row],[CurrentParent]]</f>
        <v>1</v>
      </c>
      <c r="K7843" s="153" t="str">
        <f>IF(Proc[[#This Row],[Author]]="Marcela Urrego",VLOOKUP(LEFT(Proc[[#This Row],[Requested]],1),Table3[#All],2,0),VLOOKUP(Proc[[#This Row],[Author]],Table4[],2,0))</f>
        <v>HC</v>
      </c>
      <c r="L7843" s="150" t="s">
        <v>7174</v>
      </c>
      <c r="M7843" s="140">
        <v>46077</v>
      </c>
      <c r="N7843" s="140"/>
      <c r="O7843" s="140"/>
      <c r="P7843" s="140" t="str">
        <f ca="1">IF(Proc[[#This Row],[DaysAgeing]]&gt;5,"yep","on track")</f>
        <v>yep</v>
      </c>
      <c r="Q7843" s="2">
        <f ca="1">IF(Proc[[#This Row],[DateClosed]]="",ABS(NETWORKDAYS(Proc[[#This Row],[DateOpened]],TODAY()))-1,ABS(NETWORKDAYS(Proc[[#This Row],[DateOpened]],Proc[[#This Row],[DateClosed]]))-1)</f>
        <v>28</v>
      </c>
      <c r="R7843" s="140" t="s">
        <v>7402</v>
      </c>
      <c r="S7843" s="150"/>
      <c r="T7843" s="153">
        <v>7842</v>
      </c>
    </row>
    <row r="7844" spans="1:20" hidden="1">
      <c r="A7844" s="151" t="s">
        <v>7403</v>
      </c>
      <c r="B7844" s="153" t="str">
        <f>IFERROR(VLOOKUP(Proc[[#This Row],[App]],Table2[],3,0),"open")</f>
        <v>ok</v>
      </c>
      <c r="C7844" s="151" t="s">
        <v>369</v>
      </c>
      <c r="D7844" s="152" t="s">
        <v>10500</v>
      </c>
      <c r="E7844" s="152" t="s">
        <v>7408</v>
      </c>
      <c r="F7844" s="153" t="s">
        <v>7408</v>
      </c>
      <c r="G7844" s="151" t="s">
        <v>400</v>
      </c>
      <c r="H7844" s="150" t="str">
        <f>IF(Proc[[#This Row],[type]]="LFF (MDG-F)",MID(Proc[[#This Row],[Obj]],13,10),"")</f>
        <v/>
      </c>
      <c r="I7844" s="152"/>
      <c r="J7844" s="150" t="b">
        <f>Proc[[#This Row],[Requested]]=Proc[[#This Row],[CurrentParent]]</f>
        <v>1</v>
      </c>
      <c r="K7844" s="153" t="str">
        <f>IF(Proc[[#This Row],[Author]]="Marcela Urrego",VLOOKUP(LEFT(Proc[[#This Row],[Requested]],1),Table3[#All],2,0),VLOOKUP(Proc[[#This Row],[Author]],Table4[],2,0))</f>
        <v>HC</v>
      </c>
      <c r="L7844" s="150" t="s">
        <v>7174</v>
      </c>
      <c r="M7844" s="140">
        <v>46077</v>
      </c>
      <c r="N7844" s="140"/>
      <c r="O7844" s="140"/>
      <c r="P7844" s="140" t="str">
        <f ca="1">IF(Proc[[#This Row],[DaysAgeing]]&gt;5,"yep","on track")</f>
        <v>yep</v>
      </c>
      <c r="Q7844" s="2">
        <f ca="1">IF(Proc[[#This Row],[DateClosed]]="",ABS(NETWORKDAYS(Proc[[#This Row],[DateOpened]],TODAY()))-1,ABS(NETWORKDAYS(Proc[[#This Row],[DateOpened]],Proc[[#This Row],[DateClosed]]))-1)</f>
        <v>28</v>
      </c>
      <c r="R7844" s="140" t="s">
        <v>7402</v>
      </c>
      <c r="S7844" s="150"/>
      <c r="T7844" s="153">
        <v>7843</v>
      </c>
    </row>
    <row r="7845" spans="1:20" hidden="1">
      <c r="A7845" s="151" t="s">
        <v>7403</v>
      </c>
      <c r="B7845" s="153" t="str">
        <f>IFERROR(VLOOKUP(Proc[[#This Row],[App]],Table2[],3,0),"open")</f>
        <v>ok</v>
      </c>
      <c r="C7845" s="151" t="s">
        <v>369</v>
      </c>
      <c r="D7845" s="152" t="s">
        <v>10501</v>
      </c>
      <c r="E7845" s="152" t="s">
        <v>5520</v>
      </c>
      <c r="F7845" s="153" t="s">
        <v>5520</v>
      </c>
      <c r="G7845" s="151" t="s">
        <v>406</v>
      </c>
      <c r="H7845" s="150" t="str">
        <f>IF(Proc[[#This Row],[type]]="LFF (MDG-F)",MID(Proc[[#This Row],[Obj]],13,10),"")</f>
        <v>DE50C0000B</v>
      </c>
      <c r="I7845" s="152"/>
      <c r="J7845" s="150" t="b">
        <f>Proc[[#This Row],[Requested]]=Proc[[#This Row],[CurrentParent]]</f>
        <v>1</v>
      </c>
      <c r="K7845" s="153" t="str">
        <f>IF(Proc[[#This Row],[Author]]="Marcela Urrego",VLOOKUP(LEFT(Proc[[#This Row],[Requested]],1),Table3[#All],2,0),VLOOKUP(Proc[[#This Row],[Author]],Table4[],2,0))</f>
        <v>HC</v>
      </c>
      <c r="L7845" s="150" t="s">
        <v>7174</v>
      </c>
      <c r="M7845" s="140">
        <v>46077</v>
      </c>
      <c r="N7845" s="140"/>
      <c r="O7845" s="140"/>
      <c r="P7845" s="140" t="str">
        <f ca="1">IF(Proc[[#This Row],[DaysAgeing]]&gt;5,"yep","on track")</f>
        <v>yep</v>
      </c>
      <c r="Q7845" s="2">
        <f ca="1">IF(Proc[[#This Row],[DateClosed]]="",ABS(NETWORKDAYS(Proc[[#This Row],[DateOpened]],TODAY()))-1,ABS(NETWORKDAYS(Proc[[#This Row],[DateOpened]],Proc[[#This Row],[DateClosed]]))-1)</f>
        <v>28</v>
      </c>
      <c r="R7845" s="140" t="s">
        <v>7402</v>
      </c>
      <c r="S7845" s="150"/>
      <c r="T7845" s="153">
        <v>7844</v>
      </c>
    </row>
    <row r="7846" spans="1:20" hidden="1">
      <c r="A7846" s="151" t="s">
        <v>7403</v>
      </c>
      <c r="B7846" s="153" t="str">
        <f>IFERROR(VLOOKUP(Proc[[#This Row],[App]],Table2[],3,0),"open")</f>
        <v>ok</v>
      </c>
      <c r="C7846" s="151" t="s">
        <v>369</v>
      </c>
      <c r="D7846" s="152" t="s">
        <v>10502</v>
      </c>
      <c r="E7846" s="152" t="s">
        <v>7409</v>
      </c>
      <c r="F7846" s="153" t="s">
        <v>7409</v>
      </c>
      <c r="G7846" s="151" t="s">
        <v>406</v>
      </c>
      <c r="H7846" s="150" t="str">
        <f>IF(Proc[[#This Row],[type]]="LFF (MDG-F)",MID(Proc[[#This Row],[Obj]],13,10),"")</f>
        <v>GB57L80000</v>
      </c>
      <c r="I7846" s="152"/>
      <c r="J7846" s="150" t="b">
        <f>Proc[[#This Row],[Requested]]=Proc[[#This Row],[CurrentParent]]</f>
        <v>1</v>
      </c>
      <c r="K7846" s="153" t="str">
        <f>IF(Proc[[#This Row],[Author]]="Marcela Urrego",VLOOKUP(LEFT(Proc[[#This Row],[Requested]],1),Table3[#All],2,0),VLOOKUP(Proc[[#This Row],[Author]],Table4[],2,0))</f>
        <v>HC</v>
      </c>
      <c r="L7846" s="150" t="s">
        <v>7174</v>
      </c>
      <c r="M7846" s="140">
        <v>46077</v>
      </c>
      <c r="N7846" s="140"/>
      <c r="O7846" s="140"/>
      <c r="P7846" s="140" t="str">
        <f ca="1">IF(Proc[[#This Row],[DaysAgeing]]&gt;5,"yep","on track")</f>
        <v>yep</v>
      </c>
      <c r="Q7846" s="2">
        <f ca="1">IF(Proc[[#This Row],[DateClosed]]="",ABS(NETWORKDAYS(Proc[[#This Row],[DateOpened]],TODAY()))-1,ABS(NETWORKDAYS(Proc[[#This Row],[DateOpened]],Proc[[#This Row],[DateClosed]]))-1)</f>
        <v>28</v>
      </c>
      <c r="R7846" s="140" t="s">
        <v>7402</v>
      </c>
      <c r="S7846" s="150"/>
      <c r="T7846" s="153">
        <v>7845</v>
      </c>
    </row>
    <row r="7847" spans="1:20" hidden="1">
      <c r="A7847" s="151" t="s">
        <v>7403</v>
      </c>
      <c r="B7847" s="153" t="str">
        <f>IFERROR(VLOOKUP(Proc[[#This Row],[App]],Table2[],3,0),"open")</f>
        <v>ok</v>
      </c>
      <c r="C7847" s="151" t="s">
        <v>369</v>
      </c>
      <c r="D7847" s="152" t="s">
        <v>10503</v>
      </c>
      <c r="E7847" s="152" t="s">
        <v>7409</v>
      </c>
      <c r="F7847" s="153" t="s">
        <v>7409</v>
      </c>
      <c r="G7847" s="151" t="s">
        <v>406</v>
      </c>
      <c r="H7847" s="150" t="str">
        <f>IF(Proc[[#This Row],[type]]="LFF (MDG-F)",MID(Proc[[#This Row],[Obj]],13,10),"")</f>
        <v>GB57O06100</v>
      </c>
      <c r="I7847" s="152"/>
      <c r="J7847" s="150" t="b">
        <f>Proc[[#This Row],[Requested]]=Proc[[#This Row],[CurrentParent]]</f>
        <v>1</v>
      </c>
      <c r="K7847" s="153" t="str">
        <f>IF(Proc[[#This Row],[Author]]="Marcela Urrego",VLOOKUP(LEFT(Proc[[#This Row],[Requested]],1),Table3[#All],2,0),VLOOKUP(Proc[[#This Row],[Author]],Table4[],2,0))</f>
        <v>HC</v>
      </c>
      <c r="L7847" s="150" t="s">
        <v>7174</v>
      </c>
      <c r="M7847" s="140">
        <v>46077</v>
      </c>
      <c r="N7847" s="140"/>
      <c r="O7847" s="140"/>
      <c r="P7847" s="140" t="str">
        <f ca="1">IF(Proc[[#This Row],[DaysAgeing]]&gt;5,"yep","on track")</f>
        <v>yep</v>
      </c>
      <c r="Q7847" s="2">
        <f ca="1">IF(Proc[[#This Row],[DateClosed]]="",ABS(NETWORKDAYS(Proc[[#This Row],[DateOpened]],TODAY()))-1,ABS(NETWORKDAYS(Proc[[#This Row],[DateOpened]],Proc[[#This Row],[DateClosed]]))-1)</f>
        <v>28</v>
      </c>
      <c r="R7847" s="140" t="s">
        <v>7402</v>
      </c>
      <c r="S7847" s="150"/>
      <c r="T7847" s="153">
        <v>7846</v>
      </c>
    </row>
    <row r="7848" spans="1:20" hidden="1">
      <c r="A7848" s="151" t="s">
        <v>7403</v>
      </c>
      <c r="B7848" s="153" t="str">
        <f>IFERROR(VLOOKUP(Proc[[#This Row],[App]],Table2[],3,0),"open")</f>
        <v>ok</v>
      </c>
      <c r="C7848" s="151" t="s">
        <v>369</v>
      </c>
      <c r="D7848" s="152" t="s">
        <v>10504</v>
      </c>
      <c r="E7848" s="152" t="s">
        <v>7409</v>
      </c>
      <c r="F7848" s="153" t="s">
        <v>7409</v>
      </c>
      <c r="G7848" s="151" t="s">
        <v>406</v>
      </c>
      <c r="H7848" s="150" t="str">
        <f>IF(Proc[[#This Row],[type]]="LFF (MDG-F)",MID(Proc[[#This Row],[Obj]],13,10),"")</f>
        <v>GB57Y00001</v>
      </c>
      <c r="I7848" s="152"/>
      <c r="J7848" s="150" t="b">
        <f>Proc[[#This Row],[Requested]]=Proc[[#This Row],[CurrentParent]]</f>
        <v>1</v>
      </c>
      <c r="K7848" s="153" t="str">
        <f>IF(Proc[[#This Row],[Author]]="Marcela Urrego",VLOOKUP(LEFT(Proc[[#This Row],[Requested]],1),Table3[#All],2,0),VLOOKUP(Proc[[#This Row],[Author]],Table4[],2,0))</f>
        <v>HC</v>
      </c>
      <c r="L7848" s="150" t="s">
        <v>7174</v>
      </c>
      <c r="M7848" s="140">
        <v>46077</v>
      </c>
      <c r="N7848" s="140"/>
      <c r="O7848" s="140"/>
      <c r="P7848" s="140" t="str">
        <f ca="1">IF(Proc[[#This Row],[DaysAgeing]]&gt;5,"yep","on track")</f>
        <v>yep</v>
      </c>
      <c r="Q7848" s="2">
        <f ca="1">IF(Proc[[#This Row],[DateClosed]]="",ABS(NETWORKDAYS(Proc[[#This Row],[DateOpened]],TODAY()))-1,ABS(NETWORKDAYS(Proc[[#This Row],[DateOpened]],Proc[[#This Row],[DateClosed]]))-1)</f>
        <v>28</v>
      </c>
      <c r="R7848" s="140" t="s">
        <v>7402</v>
      </c>
      <c r="S7848" s="150"/>
      <c r="T7848" s="153">
        <v>7847</v>
      </c>
    </row>
    <row r="7849" spans="1:20" hidden="1">
      <c r="A7849" s="151" t="s">
        <v>7403</v>
      </c>
      <c r="B7849" s="153" t="str">
        <f>IFERROR(VLOOKUP(Proc[[#This Row],[App]],Table2[],3,0),"open")</f>
        <v>ok</v>
      </c>
      <c r="C7849" s="151" t="s">
        <v>369</v>
      </c>
      <c r="D7849" s="152" t="s">
        <v>10505</v>
      </c>
      <c r="E7849" s="152" t="s">
        <v>7410</v>
      </c>
      <c r="F7849" s="153" t="s">
        <v>7410</v>
      </c>
      <c r="G7849" s="151" t="s">
        <v>400</v>
      </c>
      <c r="H7849" s="150" t="str">
        <f>IF(Proc[[#This Row],[type]]="LFF (MDG-F)",MID(Proc[[#This Row],[Obj]],13,10),"")</f>
        <v/>
      </c>
      <c r="I7849" s="152"/>
      <c r="J7849" s="150" t="b">
        <f>Proc[[#This Row],[Requested]]=Proc[[#This Row],[CurrentParent]]</f>
        <v>1</v>
      </c>
      <c r="K7849" s="153" t="str">
        <f>IF(Proc[[#This Row],[Author]]="Marcela Urrego",VLOOKUP(LEFT(Proc[[#This Row],[Requested]],1),Table3[#All],2,0),VLOOKUP(Proc[[#This Row],[Author]],Table4[],2,0))</f>
        <v>HC</v>
      </c>
      <c r="L7849" s="150" t="s">
        <v>7174</v>
      </c>
      <c r="M7849" s="140">
        <v>46077</v>
      </c>
      <c r="N7849" s="140"/>
      <c r="O7849" s="140"/>
      <c r="P7849" s="140" t="str">
        <f ca="1">IF(Proc[[#This Row],[DaysAgeing]]&gt;5,"yep","on track")</f>
        <v>yep</v>
      </c>
      <c r="Q7849" s="2">
        <f ca="1">IF(Proc[[#This Row],[DateClosed]]="",ABS(NETWORKDAYS(Proc[[#This Row],[DateOpened]],TODAY()))-1,ABS(NETWORKDAYS(Proc[[#This Row],[DateOpened]],Proc[[#This Row],[DateClosed]]))-1)</f>
        <v>28</v>
      </c>
      <c r="R7849" s="140" t="s">
        <v>7402</v>
      </c>
      <c r="S7849" s="150"/>
      <c r="T7849" s="153">
        <v>7848</v>
      </c>
    </row>
    <row r="7850" spans="1:20" hidden="1">
      <c r="A7850" s="151" t="s">
        <v>7403</v>
      </c>
      <c r="B7850" s="153" t="str">
        <f>IFERROR(VLOOKUP(Proc[[#This Row],[App]],Table2[],3,0),"open")</f>
        <v>ok</v>
      </c>
      <c r="C7850" s="151" t="s">
        <v>369</v>
      </c>
      <c r="D7850" s="152" t="s">
        <v>10506</v>
      </c>
      <c r="E7850" s="152" t="s">
        <v>7410</v>
      </c>
      <c r="F7850" s="153" t="s">
        <v>7410</v>
      </c>
      <c r="G7850" s="151" t="s">
        <v>400</v>
      </c>
      <c r="H7850" s="150" t="str">
        <f>IF(Proc[[#This Row],[type]]="LFF (MDG-F)",MID(Proc[[#This Row],[Obj]],13,10),"")</f>
        <v/>
      </c>
      <c r="I7850" s="152"/>
      <c r="J7850" s="150" t="b">
        <f>Proc[[#This Row],[Requested]]=Proc[[#This Row],[CurrentParent]]</f>
        <v>1</v>
      </c>
      <c r="K7850" s="153" t="str">
        <f>IF(Proc[[#This Row],[Author]]="Marcela Urrego",VLOOKUP(LEFT(Proc[[#This Row],[Requested]],1),Table3[#All],2,0),VLOOKUP(Proc[[#This Row],[Author]],Table4[],2,0))</f>
        <v>HC</v>
      </c>
      <c r="L7850" s="150" t="s">
        <v>7174</v>
      </c>
      <c r="M7850" s="140">
        <v>46077</v>
      </c>
      <c r="N7850" s="140"/>
      <c r="O7850" s="140"/>
      <c r="P7850" s="140" t="str">
        <f ca="1">IF(Proc[[#This Row],[DaysAgeing]]&gt;5,"yep","on track")</f>
        <v>yep</v>
      </c>
      <c r="Q7850" s="2">
        <f ca="1">IF(Proc[[#This Row],[DateClosed]]="",ABS(NETWORKDAYS(Proc[[#This Row],[DateOpened]],TODAY()))-1,ABS(NETWORKDAYS(Proc[[#This Row],[DateOpened]],Proc[[#This Row],[DateClosed]]))-1)</f>
        <v>28</v>
      </c>
      <c r="R7850" s="140" t="s">
        <v>7402</v>
      </c>
      <c r="S7850" s="150"/>
      <c r="T7850" s="153">
        <v>7849</v>
      </c>
    </row>
    <row r="7851" spans="1:20" hidden="1">
      <c r="A7851" t="s">
        <v>7411</v>
      </c>
      <c r="B7851" s="153" t="str">
        <f>IFERROR(VLOOKUP(Proc[[#This Row],[App]],Table2[],3,0),"open")</f>
        <v>ok</v>
      </c>
      <c r="C7851" s="151" t="s">
        <v>369</v>
      </c>
      <c r="D7851" s="152" t="s">
        <v>7412</v>
      </c>
      <c r="E7851" s="152" t="s">
        <v>1898</v>
      </c>
      <c r="F7851" s="153" t="s">
        <v>1898</v>
      </c>
      <c r="G7851" s="151" t="s">
        <v>400</v>
      </c>
      <c r="H7851" s="150" t="str">
        <f>IF(Proc[[#This Row],[type]]="LFF (MDG-F)",MID(Proc[[#This Row],[Obj]],13,10),"")</f>
        <v/>
      </c>
      <c r="I7851" s="152"/>
      <c r="J7851" s="150" t="b">
        <f>Proc[[#This Row],[Requested]]=Proc[[#This Row],[CurrentParent]]</f>
        <v>1</v>
      </c>
      <c r="K7851" s="153" t="str">
        <f>IF(Proc[[#This Row],[Author]]="Marcela Urrego",VLOOKUP(LEFT(Proc[[#This Row],[Requested]],1),Table3[#All],2,0),VLOOKUP(Proc[[#This Row],[Author]],Table4[],2,0))</f>
        <v>EL</v>
      </c>
      <c r="L7851" s="150" t="s">
        <v>7174</v>
      </c>
      <c r="M7851" s="140">
        <v>46077</v>
      </c>
      <c r="N7851" s="140"/>
      <c r="O7851" s="140"/>
      <c r="P7851" s="140" t="str">
        <f ca="1">IF(Proc[[#This Row],[DaysAgeing]]&gt;5,"yep","on track")</f>
        <v>yep</v>
      </c>
      <c r="Q7851" s="2">
        <f ca="1">IF(Proc[[#This Row],[DateClosed]]="",ABS(NETWORKDAYS(Proc[[#This Row],[DateOpened]],TODAY()))-1,ABS(NETWORKDAYS(Proc[[#This Row],[DateOpened]],Proc[[#This Row],[DateClosed]]))-1)</f>
        <v>28</v>
      </c>
      <c r="R7851" s="140" t="s">
        <v>4125</v>
      </c>
      <c r="S7851" s="150"/>
      <c r="T7851" s="153">
        <v>7850</v>
      </c>
    </row>
    <row r="7852" spans="1:20" hidden="1">
      <c r="A7852" s="151" t="s">
        <v>7411</v>
      </c>
      <c r="B7852" s="153" t="str">
        <f>IFERROR(VLOOKUP(Proc[[#This Row],[App]],Table2[],3,0),"open")</f>
        <v>ok</v>
      </c>
      <c r="C7852" s="151" t="s">
        <v>369</v>
      </c>
      <c r="D7852" s="152" t="s">
        <v>7413</v>
      </c>
      <c r="E7852" s="152" t="s">
        <v>1898</v>
      </c>
      <c r="F7852" s="150" t="s">
        <v>1898</v>
      </c>
      <c r="G7852" s="151" t="s">
        <v>400</v>
      </c>
      <c r="H7852" s="150" t="str">
        <f>IF(Proc[[#This Row],[type]]="LFF (MDG-F)",MID(Proc[[#This Row],[Obj]],13,10),"")</f>
        <v/>
      </c>
      <c r="I7852" s="152"/>
      <c r="J7852" s="150" t="b">
        <f>Proc[[#This Row],[Requested]]=Proc[[#This Row],[CurrentParent]]</f>
        <v>1</v>
      </c>
      <c r="K7852" s="153" t="str">
        <f>IF(Proc[[#This Row],[Author]]="Marcela Urrego",VLOOKUP(LEFT(Proc[[#This Row],[Requested]],1),Table3[#All],2,0),VLOOKUP(Proc[[#This Row],[Author]],Table4[],2,0))</f>
        <v>EL</v>
      </c>
      <c r="L7852" s="150" t="s">
        <v>7174</v>
      </c>
      <c r="M7852" s="140">
        <v>46077</v>
      </c>
      <c r="N7852" s="140"/>
      <c r="O7852" s="140"/>
      <c r="P7852" s="140" t="str">
        <f ca="1">IF(Proc[[#This Row],[DaysAgeing]]&gt;5,"yep","on track")</f>
        <v>yep</v>
      </c>
      <c r="Q7852" s="2">
        <f ca="1">IF(Proc[[#This Row],[DateClosed]]="",ABS(NETWORKDAYS(Proc[[#This Row],[DateOpened]],TODAY()))-1,ABS(NETWORKDAYS(Proc[[#This Row],[DateOpened]],Proc[[#This Row],[DateClosed]]))-1)</f>
        <v>28</v>
      </c>
      <c r="R7852" s="140" t="s">
        <v>4125</v>
      </c>
      <c r="S7852" s="150"/>
      <c r="T7852" s="153">
        <v>7851</v>
      </c>
    </row>
    <row r="7853" spans="1:20" hidden="1">
      <c r="A7853" s="151" t="s">
        <v>7411</v>
      </c>
      <c r="B7853" s="153" t="str">
        <f>IFERROR(VLOOKUP(Proc[[#This Row],[App]],Table2[],3,0),"open")</f>
        <v>ok</v>
      </c>
      <c r="C7853" s="151" t="s">
        <v>377</v>
      </c>
      <c r="D7853" s="152" t="s">
        <v>7414</v>
      </c>
      <c r="E7853" s="152" t="s">
        <v>7422</v>
      </c>
      <c r="F7853" s="153"/>
      <c r="G7853" s="151" t="s">
        <v>400</v>
      </c>
      <c r="H7853" s="150" t="str">
        <f>IF(Proc[[#This Row],[type]]="LFF (MDG-F)",MID(Proc[[#This Row],[Obj]],13,10),"")</f>
        <v/>
      </c>
      <c r="I7853" s="152"/>
      <c r="J7853" s="150" t="b">
        <f>Proc[[#This Row],[Requested]]=Proc[[#This Row],[CurrentParent]]</f>
        <v>0</v>
      </c>
      <c r="K7853" s="153" t="str">
        <f>IF(Proc[[#This Row],[Author]]="Marcela Urrego",VLOOKUP(LEFT(Proc[[#This Row],[Requested]],1),Table3[#All],2,0),VLOOKUP(Proc[[#This Row],[Author]],Table4[],2,0))</f>
        <v>EL</v>
      </c>
      <c r="L7853" s="150" t="s">
        <v>7174</v>
      </c>
      <c r="M7853" s="140">
        <v>46077</v>
      </c>
      <c r="N7853" s="140"/>
      <c r="O7853" s="140"/>
      <c r="P7853" s="140" t="str">
        <f ca="1">IF(Proc[[#This Row],[DaysAgeing]]&gt;5,"yep","on track")</f>
        <v>yep</v>
      </c>
      <c r="Q7853" s="2">
        <f ca="1">IF(Proc[[#This Row],[DateClosed]]="",ABS(NETWORKDAYS(Proc[[#This Row],[DateOpened]],TODAY()))-1,ABS(NETWORKDAYS(Proc[[#This Row],[DateOpened]],Proc[[#This Row],[DateClosed]]))-1)</f>
        <v>28</v>
      </c>
      <c r="R7853" s="140" t="s">
        <v>4125</v>
      </c>
      <c r="S7853" s="150"/>
      <c r="T7853" s="153">
        <v>7852</v>
      </c>
    </row>
    <row r="7854" spans="1:20" hidden="1">
      <c r="A7854" s="151" t="s">
        <v>7411</v>
      </c>
      <c r="B7854" s="153" t="str">
        <f>IFERROR(VLOOKUP(Proc[[#This Row],[App]],Table2[],3,0),"open")</f>
        <v>ok</v>
      </c>
      <c r="C7854" s="151" t="s">
        <v>377</v>
      </c>
      <c r="D7854" s="152" t="s">
        <v>7415</v>
      </c>
      <c r="E7854" s="152" t="s">
        <v>7423</v>
      </c>
      <c r="F7854" s="153"/>
      <c r="G7854" s="151" t="s">
        <v>400</v>
      </c>
      <c r="H7854" s="150" t="str">
        <f>IF(Proc[[#This Row],[type]]="LFF (MDG-F)",MID(Proc[[#This Row],[Obj]],13,10),"")</f>
        <v/>
      </c>
      <c r="I7854" s="152"/>
      <c r="J7854" s="150" t="b">
        <f>Proc[[#This Row],[Requested]]=Proc[[#This Row],[CurrentParent]]</f>
        <v>0</v>
      </c>
      <c r="K7854" s="153" t="str">
        <f>IF(Proc[[#This Row],[Author]]="Marcela Urrego",VLOOKUP(LEFT(Proc[[#This Row],[Requested]],1),Table3[#All],2,0),VLOOKUP(Proc[[#This Row],[Author]],Table4[],2,0))</f>
        <v>EL</v>
      </c>
      <c r="L7854" s="150" t="s">
        <v>7174</v>
      </c>
      <c r="M7854" s="140">
        <v>46077</v>
      </c>
      <c r="N7854" s="140"/>
      <c r="O7854" s="140"/>
      <c r="P7854" s="140" t="str">
        <f ca="1">IF(Proc[[#This Row],[DaysAgeing]]&gt;5,"yep","on track")</f>
        <v>yep</v>
      </c>
      <c r="Q7854" s="2">
        <f ca="1">IF(Proc[[#This Row],[DateClosed]]="",ABS(NETWORKDAYS(Proc[[#This Row],[DateOpened]],TODAY()))-1,ABS(NETWORKDAYS(Proc[[#This Row],[DateOpened]],Proc[[#This Row],[DateClosed]]))-1)</f>
        <v>28</v>
      </c>
      <c r="R7854" s="140" t="s">
        <v>4125</v>
      </c>
      <c r="S7854" s="150"/>
      <c r="T7854" s="153">
        <v>7853</v>
      </c>
    </row>
    <row r="7855" spans="1:20" hidden="1">
      <c r="A7855" s="151" t="s">
        <v>7411</v>
      </c>
      <c r="B7855" s="153" t="str">
        <f>IFERROR(VLOOKUP(Proc[[#This Row],[App]],Table2[],3,0),"open")</f>
        <v>ok</v>
      </c>
      <c r="C7855" s="151" t="s">
        <v>377</v>
      </c>
      <c r="D7855" s="152" t="s">
        <v>7416</v>
      </c>
      <c r="E7855" s="152" t="s">
        <v>7424</v>
      </c>
      <c r="F7855" s="153"/>
      <c r="G7855" s="151" t="s">
        <v>400</v>
      </c>
      <c r="H7855" s="150" t="str">
        <f>IF(Proc[[#This Row],[type]]="LFF (MDG-F)",MID(Proc[[#This Row],[Obj]],13,10),"")</f>
        <v/>
      </c>
      <c r="I7855" s="152"/>
      <c r="J7855" s="150" t="b">
        <f>Proc[[#This Row],[Requested]]=Proc[[#This Row],[CurrentParent]]</f>
        <v>0</v>
      </c>
      <c r="K7855" s="153" t="str">
        <f>IF(Proc[[#This Row],[Author]]="Marcela Urrego",VLOOKUP(LEFT(Proc[[#This Row],[Requested]],1),Table3[#All],2,0),VLOOKUP(Proc[[#This Row],[Author]],Table4[],2,0))</f>
        <v>EL</v>
      </c>
      <c r="L7855" s="150" t="s">
        <v>7174</v>
      </c>
      <c r="M7855" s="140">
        <v>46077</v>
      </c>
      <c r="N7855" s="140"/>
      <c r="O7855" s="140"/>
      <c r="P7855" s="140" t="str">
        <f ca="1">IF(Proc[[#This Row],[DaysAgeing]]&gt;5,"yep","on track")</f>
        <v>yep</v>
      </c>
      <c r="Q7855" s="2">
        <f ca="1">IF(Proc[[#This Row],[DateClosed]]="",ABS(NETWORKDAYS(Proc[[#This Row],[DateOpened]],TODAY()))-1,ABS(NETWORKDAYS(Proc[[#This Row],[DateOpened]],Proc[[#This Row],[DateClosed]]))-1)</f>
        <v>28</v>
      </c>
      <c r="R7855" s="140" t="s">
        <v>4125</v>
      </c>
      <c r="S7855" s="150"/>
      <c r="T7855" s="153">
        <v>7854</v>
      </c>
    </row>
    <row r="7856" spans="1:20" hidden="1">
      <c r="A7856" s="151" t="s">
        <v>7411</v>
      </c>
      <c r="B7856" s="153" t="str">
        <f>IFERROR(VLOOKUP(Proc[[#This Row],[App]],Table2[],3,0),"open")</f>
        <v>ok</v>
      </c>
      <c r="C7856" s="151" t="s">
        <v>377</v>
      </c>
      <c r="D7856" s="152" t="s">
        <v>7417</v>
      </c>
      <c r="E7856" s="152" t="s">
        <v>7425</v>
      </c>
      <c r="F7856" s="153"/>
      <c r="G7856" s="151" t="s">
        <v>400</v>
      </c>
      <c r="H7856" s="150" t="str">
        <f>IF(Proc[[#This Row],[type]]="LFF (MDG-F)",MID(Proc[[#This Row],[Obj]],13,10),"")</f>
        <v/>
      </c>
      <c r="I7856" s="152"/>
      <c r="J7856" s="150" t="b">
        <f>Proc[[#This Row],[Requested]]=Proc[[#This Row],[CurrentParent]]</f>
        <v>0</v>
      </c>
      <c r="K7856" s="153" t="str">
        <f>IF(Proc[[#This Row],[Author]]="Marcela Urrego",VLOOKUP(LEFT(Proc[[#This Row],[Requested]],1),Table3[#All],2,0),VLOOKUP(Proc[[#This Row],[Author]],Table4[],2,0))</f>
        <v>EL</v>
      </c>
      <c r="L7856" s="150" t="s">
        <v>7174</v>
      </c>
      <c r="M7856" s="140">
        <v>46077</v>
      </c>
      <c r="N7856" s="140"/>
      <c r="O7856" s="140"/>
      <c r="P7856" s="140" t="str">
        <f ca="1">IF(Proc[[#This Row],[DaysAgeing]]&gt;5,"yep","on track")</f>
        <v>yep</v>
      </c>
      <c r="Q7856" s="2">
        <f ca="1">IF(Proc[[#This Row],[DateClosed]]="",ABS(NETWORKDAYS(Proc[[#This Row],[DateOpened]],TODAY()))-1,ABS(NETWORKDAYS(Proc[[#This Row],[DateOpened]],Proc[[#This Row],[DateClosed]]))-1)</f>
        <v>28</v>
      </c>
      <c r="R7856" s="140" t="s">
        <v>4125</v>
      </c>
      <c r="S7856" s="150"/>
      <c r="T7856" s="153">
        <v>7855</v>
      </c>
    </row>
    <row r="7857" spans="1:20" hidden="1">
      <c r="A7857" s="151" t="s">
        <v>7411</v>
      </c>
      <c r="B7857" s="153" t="str">
        <f>IFERROR(VLOOKUP(Proc[[#This Row],[App]],Table2[],3,0),"open")</f>
        <v>ok</v>
      </c>
      <c r="C7857" s="151" t="s">
        <v>369</v>
      </c>
      <c r="D7857" s="152" t="s">
        <v>10507</v>
      </c>
      <c r="E7857" s="152" t="s">
        <v>4428</v>
      </c>
      <c r="F7857" s="153" t="s">
        <v>4428</v>
      </c>
      <c r="G7857" s="151" t="s">
        <v>400</v>
      </c>
      <c r="H7857" s="150" t="str">
        <f>IF(Proc[[#This Row],[type]]="LFF (MDG-F)",MID(Proc[[#This Row],[Obj]],13,10),"")</f>
        <v/>
      </c>
      <c r="I7857" s="152"/>
      <c r="J7857" s="150" t="b">
        <f>Proc[[#This Row],[Requested]]=Proc[[#This Row],[CurrentParent]]</f>
        <v>1</v>
      </c>
      <c r="K7857" s="153" t="str">
        <f>IF(Proc[[#This Row],[Author]]="Marcela Urrego",VLOOKUP(LEFT(Proc[[#This Row],[Requested]],1),Table3[#All],2,0),VLOOKUP(Proc[[#This Row],[Author]],Table4[],2,0))</f>
        <v>EL</v>
      </c>
      <c r="L7857" s="150" t="s">
        <v>7174</v>
      </c>
      <c r="M7857" s="140">
        <v>46077</v>
      </c>
      <c r="N7857" s="140"/>
      <c r="O7857" s="140"/>
      <c r="P7857" s="140" t="str">
        <f ca="1">IF(Proc[[#This Row],[DaysAgeing]]&gt;5,"yep","on track")</f>
        <v>yep</v>
      </c>
      <c r="Q7857" s="2">
        <f ca="1">IF(Proc[[#This Row],[DateClosed]]="",ABS(NETWORKDAYS(Proc[[#This Row],[DateOpened]],TODAY()))-1,ABS(NETWORKDAYS(Proc[[#This Row],[DateOpened]],Proc[[#This Row],[DateClosed]]))-1)</f>
        <v>28</v>
      </c>
      <c r="R7857" s="140" t="s">
        <v>4125</v>
      </c>
      <c r="S7857" s="150"/>
      <c r="T7857" s="153">
        <v>7856</v>
      </c>
    </row>
    <row r="7858" spans="1:20" hidden="1">
      <c r="A7858" s="151" t="s">
        <v>7411</v>
      </c>
      <c r="B7858" s="153" t="str">
        <f>IFERROR(VLOOKUP(Proc[[#This Row],[App]],Table2[],3,0),"open")</f>
        <v>ok</v>
      </c>
      <c r="C7858" s="151" t="s">
        <v>369</v>
      </c>
      <c r="D7858" s="152" t="s">
        <v>10508</v>
      </c>
      <c r="E7858" s="152" t="s">
        <v>5888</v>
      </c>
      <c r="F7858" s="153" t="s">
        <v>5888</v>
      </c>
      <c r="G7858" s="151" t="s">
        <v>400</v>
      </c>
      <c r="H7858" s="150" t="str">
        <f>IF(Proc[[#This Row],[type]]="LFF (MDG-F)",MID(Proc[[#This Row],[Obj]],13,10),"")</f>
        <v/>
      </c>
      <c r="I7858" s="152"/>
      <c r="J7858" s="150" t="b">
        <f>Proc[[#This Row],[Requested]]=Proc[[#This Row],[CurrentParent]]</f>
        <v>1</v>
      </c>
      <c r="K7858" s="153" t="str">
        <f>IF(Proc[[#This Row],[Author]]="Marcela Urrego",VLOOKUP(LEFT(Proc[[#This Row],[Requested]],1),Table3[#All],2,0),VLOOKUP(Proc[[#This Row],[Author]],Table4[],2,0))</f>
        <v>EL</v>
      </c>
      <c r="L7858" s="150" t="s">
        <v>7174</v>
      </c>
      <c r="M7858" s="140">
        <v>46077</v>
      </c>
      <c r="N7858" s="140"/>
      <c r="O7858" s="140"/>
      <c r="P7858" s="140" t="str">
        <f ca="1">IF(Proc[[#This Row],[DaysAgeing]]&gt;5,"yep","on track")</f>
        <v>yep</v>
      </c>
      <c r="Q7858" s="2">
        <f ca="1">IF(Proc[[#This Row],[DateClosed]]="",ABS(NETWORKDAYS(Proc[[#This Row],[DateOpened]],TODAY()))-1,ABS(NETWORKDAYS(Proc[[#This Row],[DateOpened]],Proc[[#This Row],[DateClosed]]))-1)</f>
        <v>28</v>
      </c>
      <c r="R7858" s="140" t="s">
        <v>4125</v>
      </c>
      <c r="S7858" s="150"/>
      <c r="T7858" s="153">
        <v>7857</v>
      </c>
    </row>
    <row r="7859" spans="1:20" hidden="1">
      <c r="A7859" s="151" t="s">
        <v>7411</v>
      </c>
      <c r="B7859" s="153" t="str">
        <f>IFERROR(VLOOKUP(Proc[[#This Row],[App]],Table2[],3,0),"open")</f>
        <v>ok</v>
      </c>
      <c r="C7859" s="151" t="s">
        <v>369</v>
      </c>
      <c r="D7859" s="152" t="s">
        <v>10509</v>
      </c>
      <c r="E7859" s="152" t="s">
        <v>5888</v>
      </c>
      <c r="F7859" s="153" t="s">
        <v>5888</v>
      </c>
      <c r="G7859" s="151" t="s">
        <v>400</v>
      </c>
      <c r="H7859" s="150" t="str">
        <f>IF(Proc[[#This Row],[type]]="LFF (MDG-F)",MID(Proc[[#This Row],[Obj]],13,10),"")</f>
        <v/>
      </c>
      <c r="I7859" s="152"/>
      <c r="J7859" s="150" t="b">
        <f>Proc[[#This Row],[Requested]]=Proc[[#This Row],[CurrentParent]]</f>
        <v>1</v>
      </c>
      <c r="K7859" s="153" t="str">
        <f>IF(Proc[[#This Row],[Author]]="Marcela Urrego",VLOOKUP(LEFT(Proc[[#This Row],[Requested]],1),Table3[#All],2,0),VLOOKUP(Proc[[#This Row],[Author]],Table4[],2,0))</f>
        <v>EL</v>
      </c>
      <c r="L7859" s="150" t="s">
        <v>7174</v>
      </c>
      <c r="M7859" s="140">
        <v>46077</v>
      </c>
      <c r="N7859" s="140"/>
      <c r="O7859" s="140"/>
      <c r="P7859" s="140" t="str">
        <f ca="1">IF(Proc[[#This Row],[DaysAgeing]]&gt;5,"yep","on track")</f>
        <v>yep</v>
      </c>
      <c r="Q7859" s="2">
        <f ca="1">IF(Proc[[#This Row],[DateClosed]]="",ABS(NETWORKDAYS(Proc[[#This Row],[DateOpened]],TODAY()))-1,ABS(NETWORKDAYS(Proc[[#This Row],[DateOpened]],Proc[[#This Row],[DateClosed]]))-1)</f>
        <v>28</v>
      </c>
      <c r="R7859" s="140" t="s">
        <v>4125</v>
      </c>
      <c r="S7859" s="150"/>
      <c r="T7859" s="153">
        <v>7858</v>
      </c>
    </row>
    <row r="7860" spans="1:20" hidden="1">
      <c r="A7860" s="151" t="s">
        <v>7411</v>
      </c>
      <c r="B7860" s="153" t="str">
        <f>IFERROR(VLOOKUP(Proc[[#This Row],[App]],Table2[],3,0),"open")</f>
        <v>ok</v>
      </c>
      <c r="C7860" s="151" t="s">
        <v>369</v>
      </c>
      <c r="D7860" s="152" t="s">
        <v>10510</v>
      </c>
      <c r="E7860" s="152" t="s">
        <v>5888</v>
      </c>
      <c r="F7860" s="153" t="s">
        <v>5888</v>
      </c>
      <c r="G7860" s="151" t="s">
        <v>400</v>
      </c>
      <c r="H7860" s="150" t="str">
        <f>IF(Proc[[#This Row],[type]]="LFF (MDG-F)",MID(Proc[[#This Row],[Obj]],13,10),"")</f>
        <v/>
      </c>
      <c r="I7860" s="152"/>
      <c r="J7860" s="150" t="b">
        <f>Proc[[#This Row],[Requested]]=Proc[[#This Row],[CurrentParent]]</f>
        <v>1</v>
      </c>
      <c r="K7860" s="153" t="str">
        <f>IF(Proc[[#This Row],[Author]]="Marcela Urrego",VLOOKUP(LEFT(Proc[[#This Row],[Requested]],1),Table3[#All],2,0),VLOOKUP(Proc[[#This Row],[Author]],Table4[],2,0))</f>
        <v>EL</v>
      </c>
      <c r="L7860" s="150" t="s">
        <v>7174</v>
      </c>
      <c r="M7860" s="140">
        <v>46077</v>
      </c>
      <c r="N7860" s="140"/>
      <c r="O7860" s="140"/>
      <c r="P7860" s="140" t="str">
        <f ca="1">IF(Proc[[#This Row],[DaysAgeing]]&gt;5,"yep","on track")</f>
        <v>yep</v>
      </c>
      <c r="Q7860" s="2">
        <f ca="1">IF(Proc[[#This Row],[DateClosed]]="",ABS(NETWORKDAYS(Proc[[#This Row],[DateOpened]],TODAY()))-1,ABS(NETWORKDAYS(Proc[[#This Row],[DateOpened]],Proc[[#This Row],[DateClosed]]))-1)</f>
        <v>28</v>
      </c>
      <c r="R7860" s="140" t="s">
        <v>4125</v>
      </c>
      <c r="S7860" s="150"/>
      <c r="T7860" s="153">
        <v>7859</v>
      </c>
    </row>
    <row r="7861" spans="1:20" hidden="1">
      <c r="A7861" s="151" t="s">
        <v>7411</v>
      </c>
      <c r="B7861" s="153" t="str">
        <f>IFERROR(VLOOKUP(Proc[[#This Row],[App]],Table2[],3,0),"open")</f>
        <v>ok</v>
      </c>
      <c r="C7861" s="151" t="s">
        <v>377</v>
      </c>
      <c r="D7861" s="152" t="s">
        <v>7418</v>
      </c>
      <c r="E7861" s="152" t="s">
        <v>7426</v>
      </c>
      <c r="F7861" s="153"/>
      <c r="G7861" s="151" t="s">
        <v>400</v>
      </c>
      <c r="H7861" s="150" t="str">
        <f>IF(Proc[[#This Row],[type]]="LFF (MDG-F)",MID(Proc[[#This Row],[Obj]],13,10),"")</f>
        <v/>
      </c>
      <c r="I7861" s="152"/>
      <c r="J7861" s="150" t="b">
        <f>Proc[[#This Row],[Requested]]=Proc[[#This Row],[CurrentParent]]</f>
        <v>0</v>
      </c>
      <c r="K7861" s="153" t="str">
        <f>IF(Proc[[#This Row],[Author]]="Marcela Urrego",VLOOKUP(LEFT(Proc[[#This Row],[Requested]],1),Table3[#All],2,0),VLOOKUP(Proc[[#This Row],[Author]],Table4[],2,0))</f>
        <v>EL</v>
      </c>
      <c r="L7861" s="150" t="s">
        <v>7174</v>
      </c>
      <c r="M7861" s="140">
        <v>46077</v>
      </c>
      <c r="N7861" s="140"/>
      <c r="O7861" s="140"/>
      <c r="P7861" s="140" t="str">
        <f ca="1">IF(Proc[[#This Row],[DaysAgeing]]&gt;5,"yep","on track")</f>
        <v>yep</v>
      </c>
      <c r="Q7861" s="2">
        <f ca="1">IF(Proc[[#This Row],[DateClosed]]="",ABS(NETWORKDAYS(Proc[[#This Row],[DateOpened]],TODAY()))-1,ABS(NETWORKDAYS(Proc[[#This Row],[DateOpened]],Proc[[#This Row],[DateClosed]]))-1)</f>
        <v>28</v>
      </c>
      <c r="R7861" s="140" t="s">
        <v>4125</v>
      </c>
      <c r="S7861" s="150"/>
      <c r="T7861" s="153">
        <v>7860</v>
      </c>
    </row>
    <row r="7862" spans="1:20" hidden="1">
      <c r="A7862" s="151" t="s">
        <v>7411</v>
      </c>
      <c r="B7862" s="153" t="str">
        <f>IFERROR(VLOOKUP(Proc[[#This Row],[App]],Table2[],3,0),"open")</f>
        <v>ok</v>
      </c>
      <c r="C7862" s="151" t="s">
        <v>369</v>
      </c>
      <c r="D7862" s="152" t="s">
        <v>10511</v>
      </c>
      <c r="E7862" s="152" t="s">
        <v>7419</v>
      </c>
      <c r="F7862" s="153" t="s">
        <v>7419</v>
      </c>
      <c r="G7862" s="151" t="s">
        <v>400</v>
      </c>
      <c r="H7862" s="150" t="str">
        <f>IF(Proc[[#This Row],[type]]="LFF (MDG-F)",MID(Proc[[#This Row],[Obj]],13,10),"")</f>
        <v/>
      </c>
      <c r="I7862" s="152"/>
      <c r="J7862" s="150" t="b">
        <f>Proc[[#This Row],[Requested]]=Proc[[#This Row],[CurrentParent]]</f>
        <v>1</v>
      </c>
      <c r="K7862" s="153" t="str">
        <f>IF(Proc[[#This Row],[Author]]="Marcela Urrego",VLOOKUP(LEFT(Proc[[#This Row],[Requested]],1),Table3[#All],2,0),VLOOKUP(Proc[[#This Row],[Author]],Table4[],2,0))</f>
        <v>EL</v>
      </c>
      <c r="L7862" s="150" t="s">
        <v>7174</v>
      </c>
      <c r="M7862" s="140">
        <v>46077</v>
      </c>
      <c r="N7862" s="140"/>
      <c r="O7862" s="140"/>
      <c r="P7862" s="140" t="str">
        <f ca="1">IF(Proc[[#This Row],[DaysAgeing]]&gt;5,"yep","on track")</f>
        <v>yep</v>
      </c>
      <c r="Q7862" s="2">
        <f ca="1">IF(Proc[[#This Row],[DateClosed]]="",ABS(NETWORKDAYS(Proc[[#This Row],[DateOpened]],TODAY()))-1,ABS(NETWORKDAYS(Proc[[#This Row],[DateOpened]],Proc[[#This Row],[DateClosed]]))-1)</f>
        <v>28</v>
      </c>
      <c r="R7862" s="140" t="s">
        <v>4125</v>
      </c>
      <c r="S7862" s="150"/>
      <c r="T7862" s="153">
        <v>7861</v>
      </c>
    </row>
    <row r="7863" spans="1:20" hidden="1">
      <c r="A7863" s="151" t="s">
        <v>7411</v>
      </c>
      <c r="B7863" s="153" t="str">
        <f>IFERROR(VLOOKUP(Proc[[#This Row],[App]],Table2[],3,0),"open")</f>
        <v>ok</v>
      </c>
      <c r="C7863" s="151" t="s">
        <v>369</v>
      </c>
      <c r="D7863" s="152" t="s">
        <v>10512</v>
      </c>
      <c r="E7863" s="152" t="s">
        <v>7419</v>
      </c>
      <c r="F7863" s="153" t="s">
        <v>7419</v>
      </c>
      <c r="G7863" s="151" t="s">
        <v>406</v>
      </c>
      <c r="H7863" s="150" t="str">
        <f>IF(Proc[[#This Row],[type]]="LFF (MDG-F)",MID(Proc[[#This Row],[Obj]],13,10),"")</f>
        <v>CN09TN0100</v>
      </c>
      <c r="I7863" s="152"/>
      <c r="J7863" s="150" t="b">
        <f>Proc[[#This Row],[Requested]]=Proc[[#This Row],[CurrentParent]]</f>
        <v>1</v>
      </c>
      <c r="K7863" s="153" t="str">
        <f>IF(Proc[[#This Row],[Author]]="Marcela Urrego",VLOOKUP(LEFT(Proc[[#This Row],[Requested]],1),Table3[#All],2,0),VLOOKUP(Proc[[#This Row],[Author]],Table4[],2,0))</f>
        <v>EL</v>
      </c>
      <c r="L7863" s="150" t="s">
        <v>7174</v>
      </c>
      <c r="M7863" s="140">
        <v>46077</v>
      </c>
      <c r="N7863" s="140"/>
      <c r="O7863" s="140"/>
      <c r="P7863" s="140" t="str">
        <f ca="1">IF(Proc[[#This Row],[DaysAgeing]]&gt;5,"yep","on track")</f>
        <v>yep</v>
      </c>
      <c r="Q7863" s="2">
        <f ca="1">IF(Proc[[#This Row],[DateClosed]]="",ABS(NETWORKDAYS(Proc[[#This Row],[DateOpened]],TODAY()))-1,ABS(NETWORKDAYS(Proc[[#This Row],[DateOpened]],Proc[[#This Row],[DateClosed]]))-1)</f>
        <v>28</v>
      </c>
      <c r="R7863" s="140" t="s">
        <v>4125</v>
      </c>
      <c r="S7863" s="150"/>
      <c r="T7863" s="153">
        <v>7862</v>
      </c>
    </row>
    <row r="7864" spans="1:20" hidden="1">
      <c r="A7864" s="151" t="s">
        <v>7411</v>
      </c>
      <c r="B7864" s="153" t="str">
        <f>IFERROR(VLOOKUP(Proc[[#This Row],[App]],Table2[],3,0),"open")</f>
        <v>ok</v>
      </c>
      <c r="C7864" s="151" t="s">
        <v>369</v>
      </c>
      <c r="D7864" s="152" t="s">
        <v>10513</v>
      </c>
      <c r="E7864" s="152" t="s">
        <v>7420</v>
      </c>
      <c r="F7864" s="153" t="s">
        <v>7420</v>
      </c>
      <c r="G7864" s="151" t="s">
        <v>406</v>
      </c>
      <c r="H7864" s="150" t="str">
        <f>IF(Proc[[#This Row],[type]]="LFF (MDG-F)",MID(Proc[[#This Row],[Obj]],13,10),"")</f>
        <v>JP02TNMZ03</v>
      </c>
      <c r="I7864" s="152"/>
      <c r="J7864" s="150" t="b">
        <f>Proc[[#This Row],[Requested]]=Proc[[#This Row],[CurrentParent]]</f>
        <v>1</v>
      </c>
      <c r="K7864" s="153" t="str">
        <f>IF(Proc[[#This Row],[Author]]="Marcela Urrego",VLOOKUP(LEFT(Proc[[#This Row],[Requested]],1),Table3[#All],2,0),VLOOKUP(Proc[[#This Row],[Author]],Table4[],2,0))</f>
        <v>EL</v>
      </c>
      <c r="L7864" s="150" t="s">
        <v>7174</v>
      </c>
      <c r="M7864" s="140">
        <v>46077</v>
      </c>
      <c r="N7864" s="140"/>
      <c r="O7864" s="140"/>
      <c r="P7864" s="140" t="str">
        <f ca="1">IF(Proc[[#This Row],[DaysAgeing]]&gt;5,"yep","on track")</f>
        <v>yep</v>
      </c>
      <c r="Q7864" s="2">
        <f ca="1">IF(Proc[[#This Row],[DateClosed]]="",ABS(NETWORKDAYS(Proc[[#This Row],[DateOpened]],TODAY()))-1,ABS(NETWORKDAYS(Proc[[#This Row],[DateOpened]],Proc[[#This Row],[DateClosed]]))-1)</f>
        <v>28</v>
      </c>
      <c r="R7864" s="140" t="s">
        <v>4125</v>
      </c>
      <c r="S7864" s="150"/>
      <c r="T7864" s="153">
        <v>7863</v>
      </c>
    </row>
    <row r="7865" spans="1:20" hidden="1">
      <c r="A7865" s="151" t="s">
        <v>7411</v>
      </c>
      <c r="B7865" s="153" t="str">
        <f>IFERROR(VLOOKUP(Proc[[#This Row],[App]],Table2[],3,0),"open")</f>
        <v>ok</v>
      </c>
      <c r="C7865" s="151" t="s">
        <v>369</v>
      </c>
      <c r="D7865" s="152" t="s">
        <v>10514</v>
      </c>
      <c r="E7865" s="152" t="s">
        <v>7420</v>
      </c>
      <c r="F7865" s="153" t="s">
        <v>7420</v>
      </c>
      <c r="G7865" s="151" t="s">
        <v>406</v>
      </c>
      <c r="H7865" s="150" t="str">
        <f>IF(Proc[[#This Row],[type]]="LFF (MDG-F)",MID(Proc[[#This Row],[Obj]],13,10),"")</f>
        <v>KR07R04030</v>
      </c>
      <c r="I7865" s="152"/>
      <c r="J7865" s="150" t="b">
        <f>Proc[[#This Row],[Requested]]=Proc[[#This Row],[CurrentParent]]</f>
        <v>1</v>
      </c>
      <c r="K7865" s="153" t="str">
        <f>IF(Proc[[#This Row],[Author]]="Marcela Urrego",VLOOKUP(LEFT(Proc[[#This Row],[Requested]],1),Table3[#All],2,0),VLOOKUP(Proc[[#This Row],[Author]],Table4[],2,0))</f>
        <v>EL</v>
      </c>
      <c r="L7865" s="150" t="s">
        <v>7174</v>
      </c>
      <c r="M7865" s="140">
        <v>46077</v>
      </c>
      <c r="N7865" s="140"/>
      <c r="O7865" s="140"/>
      <c r="P7865" s="140" t="str">
        <f ca="1">IF(Proc[[#This Row],[DaysAgeing]]&gt;5,"yep","on track")</f>
        <v>yep</v>
      </c>
      <c r="Q7865" s="2">
        <f ca="1">IF(Proc[[#This Row],[DateClosed]]="",ABS(NETWORKDAYS(Proc[[#This Row],[DateOpened]],TODAY()))-1,ABS(NETWORKDAYS(Proc[[#This Row],[DateOpened]],Proc[[#This Row],[DateClosed]]))-1)</f>
        <v>28</v>
      </c>
      <c r="R7865" s="140" t="s">
        <v>4125</v>
      </c>
      <c r="S7865" s="150"/>
      <c r="T7865" s="153">
        <v>7864</v>
      </c>
    </row>
    <row r="7866" spans="1:20" hidden="1">
      <c r="A7866" s="151" t="s">
        <v>7411</v>
      </c>
      <c r="B7866" s="153" t="str">
        <f>IFERROR(VLOOKUP(Proc[[#This Row],[App]],Table2[],3,0),"open")</f>
        <v>ok</v>
      </c>
      <c r="C7866" s="151" t="s">
        <v>369</v>
      </c>
      <c r="D7866" s="152" t="s">
        <v>10515</v>
      </c>
      <c r="E7866" s="152" t="s">
        <v>7419</v>
      </c>
      <c r="F7866" s="153" t="s">
        <v>7419</v>
      </c>
      <c r="G7866" s="151" t="s">
        <v>406</v>
      </c>
      <c r="H7866" s="150" t="str">
        <f>IF(Proc[[#This Row],[type]]="LFF (MDG-F)",MID(Proc[[#This Row],[Obj]],13,10),"")</f>
        <v>TW91PD0800</v>
      </c>
      <c r="I7866" s="152"/>
      <c r="J7866" s="150" t="b">
        <f>Proc[[#This Row],[Requested]]=Proc[[#This Row],[CurrentParent]]</f>
        <v>1</v>
      </c>
      <c r="K7866" s="153" t="str">
        <f>IF(Proc[[#This Row],[Author]]="Marcela Urrego",VLOOKUP(LEFT(Proc[[#This Row],[Requested]],1),Table3[#All],2,0),VLOOKUP(Proc[[#This Row],[Author]],Table4[],2,0))</f>
        <v>EL</v>
      </c>
      <c r="L7866" s="150" t="s">
        <v>7174</v>
      </c>
      <c r="M7866" s="140">
        <v>46077</v>
      </c>
      <c r="N7866" s="140"/>
      <c r="O7866" s="140"/>
      <c r="P7866" s="140" t="str">
        <f ca="1">IF(Proc[[#This Row],[DaysAgeing]]&gt;5,"yep","on track")</f>
        <v>yep</v>
      </c>
      <c r="Q7866" s="2">
        <f ca="1">IF(Proc[[#This Row],[DateClosed]]="",ABS(NETWORKDAYS(Proc[[#This Row],[DateOpened]],TODAY()))-1,ABS(NETWORKDAYS(Proc[[#This Row],[DateOpened]],Proc[[#This Row],[DateClosed]]))-1)</f>
        <v>28</v>
      </c>
      <c r="R7866" s="140" t="s">
        <v>4125</v>
      </c>
      <c r="S7866" s="150"/>
      <c r="T7866" s="153">
        <v>7865</v>
      </c>
    </row>
    <row r="7867" spans="1:20" hidden="1">
      <c r="A7867" s="151" t="s">
        <v>7411</v>
      </c>
      <c r="B7867" s="153" t="str">
        <f>IFERROR(VLOOKUP(Proc[[#This Row],[App]],Table2[],3,0),"open")</f>
        <v>ok</v>
      </c>
      <c r="C7867" s="151" t="s">
        <v>369</v>
      </c>
      <c r="D7867" s="152" t="s">
        <v>10516</v>
      </c>
      <c r="E7867" s="152" t="s">
        <v>7420</v>
      </c>
      <c r="F7867" s="153" t="s">
        <v>7420</v>
      </c>
      <c r="G7867" s="151" t="s">
        <v>406</v>
      </c>
      <c r="H7867" s="150" t="str">
        <f>IF(Proc[[#This Row],[type]]="LFF (MDG-F)",MID(Proc[[#This Row],[Obj]],13,10),"")</f>
        <v>TW91R04004</v>
      </c>
      <c r="I7867" s="152"/>
      <c r="J7867" s="150" t="b">
        <f>Proc[[#This Row],[Requested]]=Proc[[#This Row],[CurrentParent]]</f>
        <v>1</v>
      </c>
      <c r="K7867" s="153" t="str">
        <f>IF(Proc[[#This Row],[Author]]="Marcela Urrego",VLOOKUP(LEFT(Proc[[#This Row],[Requested]],1),Table3[#All],2,0),VLOOKUP(Proc[[#This Row],[Author]],Table4[],2,0))</f>
        <v>EL</v>
      </c>
      <c r="L7867" s="150" t="s">
        <v>7174</v>
      </c>
      <c r="M7867" s="140">
        <v>46077</v>
      </c>
      <c r="N7867" s="140"/>
      <c r="O7867" s="140"/>
      <c r="P7867" s="140" t="str">
        <f ca="1">IF(Proc[[#This Row],[DaysAgeing]]&gt;5,"yep","on track")</f>
        <v>yep</v>
      </c>
      <c r="Q7867" s="2">
        <f ca="1">IF(Proc[[#This Row],[DateClosed]]="",ABS(NETWORKDAYS(Proc[[#This Row],[DateOpened]],TODAY()))-1,ABS(NETWORKDAYS(Proc[[#This Row],[DateOpened]],Proc[[#This Row],[DateClosed]]))-1)</f>
        <v>28</v>
      </c>
      <c r="R7867" s="140" t="s">
        <v>4125</v>
      </c>
      <c r="S7867" s="150"/>
      <c r="T7867" s="153">
        <v>7866</v>
      </c>
    </row>
    <row r="7868" spans="1:20" hidden="1">
      <c r="A7868" s="151" t="s">
        <v>7411</v>
      </c>
      <c r="B7868" s="153" t="str">
        <f>IFERROR(VLOOKUP(Proc[[#This Row],[App]],Table2[],3,0),"open")</f>
        <v>ok</v>
      </c>
      <c r="C7868" s="151" t="s">
        <v>369</v>
      </c>
      <c r="D7868" s="152" t="s">
        <v>10517</v>
      </c>
      <c r="E7868" s="152" t="s">
        <v>7420</v>
      </c>
      <c r="F7868" s="153" t="s">
        <v>7420</v>
      </c>
      <c r="G7868" s="151" t="s">
        <v>406</v>
      </c>
      <c r="H7868" s="150" t="str">
        <f>IF(Proc[[#This Row],[type]]="LFF (MDG-F)",MID(Proc[[#This Row],[Obj]],13,10),"")</f>
        <v>US01R00099</v>
      </c>
      <c r="I7868" s="152"/>
      <c r="J7868" s="150" t="b">
        <f>Proc[[#This Row],[Requested]]=Proc[[#This Row],[CurrentParent]]</f>
        <v>1</v>
      </c>
      <c r="K7868" s="153" t="str">
        <f>IF(Proc[[#This Row],[Author]]="Marcela Urrego",VLOOKUP(LEFT(Proc[[#This Row],[Requested]],1),Table3[#All],2,0),VLOOKUP(Proc[[#This Row],[Author]],Table4[],2,0))</f>
        <v>EL</v>
      </c>
      <c r="L7868" s="150" t="s">
        <v>7174</v>
      </c>
      <c r="M7868" s="140">
        <v>46077</v>
      </c>
      <c r="N7868" s="140"/>
      <c r="O7868" s="140"/>
      <c r="P7868" s="140" t="str">
        <f ca="1">IF(Proc[[#This Row],[DaysAgeing]]&gt;5,"yep","on track")</f>
        <v>yep</v>
      </c>
      <c r="Q7868" s="2">
        <f ca="1">IF(Proc[[#This Row],[DateClosed]]="",ABS(NETWORKDAYS(Proc[[#This Row],[DateOpened]],TODAY()))-1,ABS(NETWORKDAYS(Proc[[#This Row],[DateOpened]],Proc[[#This Row],[DateClosed]]))-1)</f>
        <v>28</v>
      </c>
      <c r="R7868" s="140" t="s">
        <v>4125</v>
      </c>
      <c r="S7868" s="150"/>
      <c r="T7868" s="153">
        <v>7867</v>
      </c>
    </row>
    <row r="7869" spans="1:20" hidden="1">
      <c r="A7869" s="151" t="s">
        <v>7411</v>
      </c>
      <c r="B7869" s="153" t="str">
        <f>IFERROR(VLOOKUP(Proc[[#This Row],[App]],Table2[],3,0),"open")</f>
        <v>ok</v>
      </c>
      <c r="C7869" s="151" t="s">
        <v>369</v>
      </c>
      <c r="D7869" s="152" t="s">
        <v>10518</v>
      </c>
      <c r="E7869" s="152" t="s">
        <v>7420</v>
      </c>
      <c r="F7869" s="153" t="s">
        <v>7420</v>
      </c>
      <c r="G7869" s="151" t="s">
        <v>406</v>
      </c>
      <c r="H7869" s="150" t="str">
        <f>IF(Proc[[#This Row],[type]]="LFF (MDG-F)",MID(Proc[[#This Row],[Obj]],13,10),"")</f>
        <v>US01TOBZ01</v>
      </c>
      <c r="I7869" s="152"/>
      <c r="J7869" s="150" t="b">
        <f>Proc[[#This Row],[Requested]]=Proc[[#This Row],[CurrentParent]]</f>
        <v>1</v>
      </c>
      <c r="K7869" s="153" t="str">
        <f>IF(Proc[[#This Row],[Author]]="Marcela Urrego",VLOOKUP(LEFT(Proc[[#This Row],[Requested]],1),Table3[#All],2,0),VLOOKUP(Proc[[#This Row],[Author]],Table4[],2,0))</f>
        <v>EL</v>
      </c>
      <c r="L7869" s="150" t="s">
        <v>7174</v>
      </c>
      <c r="M7869" s="140">
        <v>46077</v>
      </c>
      <c r="N7869" s="140"/>
      <c r="O7869" s="140"/>
      <c r="P7869" s="140" t="str">
        <f ca="1">IF(Proc[[#This Row],[DaysAgeing]]&gt;5,"yep","on track")</f>
        <v>yep</v>
      </c>
      <c r="Q7869" s="2">
        <f ca="1">IF(Proc[[#This Row],[DateClosed]]="",ABS(NETWORKDAYS(Proc[[#This Row],[DateOpened]],TODAY()))-1,ABS(NETWORKDAYS(Proc[[#This Row],[DateOpened]],Proc[[#This Row],[DateClosed]]))-1)</f>
        <v>28</v>
      </c>
      <c r="R7869" s="140" t="s">
        <v>4125</v>
      </c>
      <c r="S7869" s="150"/>
      <c r="T7869" s="153">
        <v>7868</v>
      </c>
    </row>
    <row r="7870" spans="1:20" hidden="1">
      <c r="A7870" s="151" t="s">
        <v>7411</v>
      </c>
      <c r="B7870" s="153" t="str">
        <f>IFERROR(VLOOKUP(Proc[[#This Row],[App]],Table2[],3,0),"open")</f>
        <v>ok</v>
      </c>
      <c r="C7870" s="151" t="s">
        <v>369</v>
      </c>
      <c r="D7870" s="152" t="s">
        <v>10519</v>
      </c>
      <c r="E7870" s="152" t="s">
        <v>7420</v>
      </c>
      <c r="F7870" s="153" t="s">
        <v>7420</v>
      </c>
      <c r="G7870" s="151" t="s">
        <v>406</v>
      </c>
      <c r="H7870" s="150" t="str">
        <f>IF(Proc[[#This Row],[type]]="LFF (MDG-F)",MID(Proc[[#This Row],[Obj]],13,10),"")</f>
        <v>US10R04020</v>
      </c>
      <c r="I7870" s="152"/>
      <c r="J7870" s="150" t="b">
        <f>Proc[[#This Row],[Requested]]=Proc[[#This Row],[CurrentParent]]</f>
        <v>1</v>
      </c>
      <c r="K7870" s="153" t="str">
        <f>IF(Proc[[#This Row],[Author]]="Marcela Urrego",VLOOKUP(LEFT(Proc[[#This Row],[Requested]],1),Table3[#All],2,0),VLOOKUP(Proc[[#This Row],[Author]],Table4[],2,0))</f>
        <v>EL</v>
      </c>
      <c r="L7870" s="150" t="s">
        <v>7174</v>
      </c>
      <c r="M7870" s="140">
        <v>46077</v>
      </c>
      <c r="N7870" s="140"/>
      <c r="O7870" s="140"/>
      <c r="P7870" s="140" t="str">
        <f ca="1">IF(Proc[[#This Row],[DaysAgeing]]&gt;5,"yep","on track")</f>
        <v>yep</v>
      </c>
      <c r="Q7870" s="2">
        <f ca="1">IF(Proc[[#This Row],[DateClosed]]="",ABS(NETWORKDAYS(Proc[[#This Row],[DateOpened]],TODAY()))-1,ABS(NETWORKDAYS(Proc[[#This Row],[DateOpened]],Proc[[#This Row],[DateClosed]]))-1)</f>
        <v>28</v>
      </c>
      <c r="R7870" s="140" t="s">
        <v>4125</v>
      </c>
      <c r="S7870" s="150"/>
      <c r="T7870" s="153">
        <v>7869</v>
      </c>
    </row>
    <row r="7871" spans="1:20" hidden="1">
      <c r="A7871" s="151" t="s">
        <v>7411</v>
      </c>
      <c r="B7871" s="150" t="str">
        <f>IFERROR(VLOOKUP(Proc[[#This Row],[App]],Table2[],3,0),"open")</f>
        <v>ok</v>
      </c>
      <c r="C7871" s="151" t="s">
        <v>369</v>
      </c>
      <c r="D7871" s="152" t="s">
        <v>10520</v>
      </c>
      <c r="E7871" s="152" t="s">
        <v>7420</v>
      </c>
      <c r="F7871" s="153" t="s">
        <v>7420</v>
      </c>
      <c r="G7871" s="151" t="s">
        <v>406</v>
      </c>
      <c r="H7871" s="150" t="str">
        <f>IF(Proc[[#This Row],[type]]="LFF (MDG-F)",MID(Proc[[#This Row],[Obj]],13,10),"")</f>
        <v>US10R04030</v>
      </c>
      <c r="I7871" s="152"/>
      <c r="J7871" s="150" t="b">
        <f>Proc[[#This Row],[Requested]]=Proc[[#This Row],[CurrentParent]]</f>
        <v>1</v>
      </c>
      <c r="K7871" s="150" t="str">
        <f>IF(Proc[[#This Row],[Author]]="Marcela Urrego",VLOOKUP(LEFT(Proc[[#This Row],[Requested]],1),Table3[#All],2,0),VLOOKUP(Proc[[#This Row],[Author]],Table4[],2,0))</f>
        <v>EL</v>
      </c>
      <c r="L7871" s="150" t="s">
        <v>7174</v>
      </c>
      <c r="M7871" s="140">
        <v>46077</v>
      </c>
      <c r="N7871" s="140"/>
      <c r="O7871" s="140"/>
      <c r="P7871" s="140" t="str">
        <f ca="1">IF(Proc[[#This Row],[DaysAgeing]]&gt;5,"yep","on track")</f>
        <v>yep</v>
      </c>
      <c r="Q7871" s="2">
        <f ca="1">IF(Proc[[#This Row],[DateClosed]]="",ABS(NETWORKDAYS(Proc[[#This Row],[DateOpened]],TODAY()))-1,ABS(NETWORKDAYS(Proc[[#This Row],[DateOpened]],Proc[[#This Row],[DateClosed]]))-1)</f>
        <v>28</v>
      </c>
      <c r="R7871" s="140" t="s">
        <v>4125</v>
      </c>
      <c r="S7871" s="150"/>
      <c r="T7871" s="153">
        <v>7870</v>
      </c>
    </row>
    <row r="7872" spans="1:20" hidden="1">
      <c r="A7872" s="151" t="s">
        <v>7411</v>
      </c>
      <c r="B7872" s="150" t="str">
        <f>IFERROR(VLOOKUP(Proc[[#This Row],[App]],Table2[],3,0),"open")</f>
        <v>ok</v>
      </c>
      <c r="C7872" s="151" t="s">
        <v>369</v>
      </c>
      <c r="D7872" s="152" t="s">
        <v>10521</v>
      </c>
      <c r="E7872" s="152" t="s">
        <v>7420</v>
      </c>
      <c r="F7872" s="153" t="s">
        <v>7420</v>
      </c>
      <c r="G7872" s="151" t="s">
        <v>406</v>
      </c>
      <c r="H7872" s="150" t="str">
        <f>IF(Proc[[#This Row],[type]]="LFF (MDG-F)",MID(Proc[[#This Row],[Obj]],13,10),"")</f>
        <v>US10C01020</v>
      </c>
      <c r="I7872" s="152"/>
      <c r="J7872" s="150" t="b">
        <f>Proc[[#This Row],[Requested]]=Proc[[#This Row],[CurrentParent]]</f>
        <v>1</v>
      </c>
      <c r="K7872" s="150" t="str">
        <f>IF(Proc[[#This Row],[Author]]="Marcela Urrego",VLOOKUP(LEFT(Proc[[#This Row],[Requested]],1),Table3[#All],2,0),VLOOKUP(Proc[[#This Row],[Author]],Table4[],2,0))</f>
        <v>EL</v>
      </c>
      <c r="L7872" s="150" t="s">
        <v>7174</v>
      </c>
      <c r="M7872" s="140">
        <v>46077</v>
      </c>
      <c r="N7872" s="140"/>
      <c r="O7872" s="140"/>
      <c r="P7872" s="140" t="str">
        <f ca="1">IF(Proc[[#This Row],[DaysAgeing]]&gt;5,"yep","on track")</f>
        <v>yep</v>
      </c>
      <c r="Q7872" s="2">
        <f ca="1">IF(Proc[[#This Row],[DateClosed]]="",ABS(NETWORKDAYS(Proc[[#This Row],[DateOpened]],TODAY()))-1,ABS(NETWORKDAYS(Proc[[#This Row],[DateOpened]],Proc[[#This Row],[DateClosed]]))-1)</f>
        <v>28</v>
      </c>
      <c r="R7872" s="140" t="s">
        <v>4125</v>
      </c>
      <c r="S7872" s="150"/>
      <c r="T7872" s="153">
        <v>7871</v>
      </c>
    </row>
    <row r="7873" spans="1:20" hidden="1">
      <c r="A7873" s="151" t="s">
        <v>7411</v>
      </c>
      <c r="B7873" s="150" t="str">
        <f>IFERROR(VLOOKUP(Proc[[#This Row],[App]],Table2[],3,0),"open")</f>
        <v>ok</v>
      </c>
      <c r="C7873" s="151" t="s">
        <v>369</v>
      </c>
      <c r="D7873" s="152" t="s">
        <v>10522</v>
      </c>
      <c r="E7873" s="152" t="s">
        <v>418</v>
      </c>
      <c r="F7873" s="150" t="s">
        <v>418</v>
      </c>
      <c r="G7873" s="151" t="s">
        <v>400</v>
      </c>
      <c r="H7873" s="150" t="str">
        <f>IF(Proc[[#This Row],[type]]="LFF (MDG-F)",MID(Proc[[#This Row],[Obj]],13,10),"")</f>
        <v/>
      </c>
      <c r="I7873" s="152"/>
      <c r="J7873" s="150" t="b">
        <f>Proc[[#This Row],[Requested]]=Proc[[#This Row],[CurrentParent]]</f>
        <v>1</v>
      </c>
      <c r="K7873" s="150" t="str">
        <f>IF(Proc[[#This Row],[Author]]="Marcela Urrego",VLOOKUP(LEFT(Proc[[#This Row],[Requested]],1),Table3[#All],2,0),VLOOKUP(Proc[[#This Row],[Author]],Table4[],2,0))</f>
        <v>EL</v>
      </c>
      <c r="L7873" s="150" t="s">
        <v>7174</v>
      </c>
      <c r="M7873" s="140">
        <v>46077</v>
      </c>
      <c r="N7873" s="140"/>
      <c r="O7873" s="140"/>
      <c r="P7873" s="140" t="str">
        <f ca="1">IF(Proc[[#This Row],[DaysAgeing]]&gt;5,"yep","on track")</f>
        <v>yep</v>
      </c>
      <c r="Q7873" s="2">
        <f ca="1">IF(Proc[[#This Row],[DateClosed]]="",ABS(NETWORKDAYS(Proc[[#This Row],[DateOpened]],TODAY()))-1,ABS(NETWORKDAYS(Proc[[#This Row],[DateOpened]],Proc[[#This Row],[DateClosed]]))-1)</f>
        <v>28</v>
      </c>
      <c r="R7873" s="140" t="s">
        <v>4125</v>
      </c>
      <c r="S7873" s="150"/>
      <c r="T7873" s="153">
        <v>7872</v>
      </c>
    </row>
    <row r="7874" spans="1:20" hidden="1">
      <c r="A7874" s="151" t="s">
        <v>7411</v>
      </c>
      <c r="B7874" s="150" t="str">
        <f>IFERROR(VLOOKUP(Proc[[#This Row],[App]],Table2[],3,0),"open")</f>
        <v>ok</v>
      </c>
      <c r="C7874" s="151" t="s">
        <v>369</v>
      </c>
      <c r="D7874" s="152" t="s">
        <v>10523</v>
      </c>
      <c r="E7874" s="152" t="s">
        <v>418</v>
      </c>
      <c r="F7874" s="150" t="s">
        <v>418</v>
      </c>
      <c r="G7874" s="151" t="s">
        <v>400</v>
      </c>
      <c r="H7874" s="150" t="str">
        <f>IF(Proc[[#This Row],[type]]="LFF (MDG-F)",MID(Proc[[#This Row],[Obj]],13,10),"")</f>
        <v/>
      </c>
      <c r="I7874" s="152"/>
      <c r="J7874" s="150" t="b">
        <f>Proc[[#This Row],[Requested]]=Proc[[#This Row],[CurrentParent]]</f>
        <v>1</v>
      </c>
      <c r="K7874" s="150" t="str">
        <f>IF(Proc[[#This Row],[Author]]="Marcela Urrego",VLOOKUP(LEFT(Proc[[#This Row],[Requested]],1),Table3[#All],2,0),VLOOKUP(Proc[[#This Row],[Author]],Table4[],2,0))</f>
        <v>EL</v>
      </c>
      <c r="L7874" s="150" t="s">
        <v>7174</v>
      </c>
      <c r="M7874" s="140">
        <v>46077</v>
      </c>
      <c r="N7874" s="140"/>
      <c r="O7874" s="140"/>
      <c r="P7874" s="140" t="str">
        <f ca="1">IF(Proc[[#This Row],[DaysAgeing]]&gt;5,"yep","on track")</f>
        <v>yep</v>
      </c>
      <c r="Q7874" s="2">
        <f ca="1">IF(Proc[[#This Row],[DateClosed]]="",ABS(NETWORKDAYS(Proc[[#This Row],[DateOpened]],TODAY()))-1,ABS(NETWORKDAYS(Proc[[#This Row],[DateOpened]],Proc[[#This Row],[DateClosed]]))-1)</f>
        <v>28</v>
      </c>
      <c r="R7874" s="140" t="s">
        <v>4125</v>
      </c>
      <c r="S7874" s="150"/>
      <c r="T7874" s="153">
        <v>7873</v>
      </c>
    </row>
    <row r="7875" spans="1:20" hidden="1">
      <c r="A7875" s="151" t="s">
        <v>7411</v>
      </c>
      <c r="B7875" s="150" t="str">
        <f>IFERROR(VLOOKUP(Proc[[#This Row],[App]],Table2[],3,0),"open")</f>
        <v>ok</v>
      </c>
      <c r="C7875" s="151" t="s">
        <v>369</v>
      </c>
      <c r="D7875" s="152" t="s">
        <v>10524</v>
      </c>
      <c r="E7875" s="152" t="s">
        <v>3082</v>
      </c>
      <c r="F7875" s="153" t="s">
        <v>3082</v>
      </c>
      <c r="G7875" s="151" t="s">
        <v>406</v>
      </c>
      <c r="H7875" s="150" t="str">
        <f>IF(Proc[[#This Row],[type]]="LFF (MDG-F)",MID(Proc[[#This Row],[Obj]],13,10),"")</f>
        <v>US01O0X901</v>
      </c>
      <c r="I7875" s="152"/>
      <c r="J7875" s="150" t="b">
        <f>Proc[[#This Row],[Requested]]=Proc[[#This Row],[CurrentParent]]</f>
        <v>1</v>
      </c>
      <c r="K7875" s="150" t="str">
        <f>IF(Proc[[#This Row],[Author]]="Marcela Urrego",VLOOKUP(LEFT(Proc[[#This Row],[Requested]],1),Table3[#All],2,0),VLOOKUP(Proc[[#This Row],[Author]],Table4[],2,0))</f>
        <v>EL</v>
      </c>
      <c r="L7875" s="150" t="s">
        <v>7174</v>
      </c>
      <c r="M7875" s="140">
        <v>46077</v>
      </c>
      <c r="N7875" s="140"/>
      <c r="O7875" s="140"/>
      <c r="P7875" s="140" t="str">
        <f ca="1">IF(Proc[[#This Row],[DaysAgeing]]&gt;5,"yep","on track")</f>
        <v>yep</v>
      </c>
      <c r="Q7875" s="2">
        <f ca="1">IF(Proc[[#This Row],[DateClosed]]="",ABS(NETWORKDAYS(Proc[[#This Row],[DateOpened]],TODAY()))-1,ABS(NETWORKDAYS(Proc[[#This Row],[DateOpened]],Proc[[#This Row],[DateClosed]]))-1)</f>
        <v>28</v>
      </c>
      <c r="R7875" s="140" t="s">
        <v>4125</v>
      </c>
      <c r="S7875" s="150"/>
      <c r="T7875" s="153">
        <v>7874</v>
      </c>
    </row>
    <row r="7876" spans="1:20" hidden="1">
      <c r="A7876" s="151" t="s">
        <v>7411</v>
      </c>
      <c r="B7876" s="150" t="str">
        <f>IFERROR(VLOOKUP(Proc[[#This Row],[App]],Table2[],3,0),"open")</f>
        <v>ok</v>
      </c>
      <c r="C7876" s="151" t="s">
        <v>369</v>
      </c>
      <c r="D7876" s="152" t="s">
        <v>10525</v>
      </c>
      <c r="E7876" s="152" t="s">
        <v>3082</v>
      </c>
      <c r="F7876" s="153" t="s">
        <v>3082</v>
      </c>
      <c r="G7876" s="151" t="s">
        <v>406</v>
      </c>
      <c r="H7876" s="150" t="str">
        <f>IF(Proc[[#This Row],[type]]="LFF (MDG-F)",MID(Proc[[#This Row],[Obj]],13,10),"")</f>
        <v>DE10O0X900</v>
      </c>
      <c r="I7876" s="152"/>
      <c r="J7876" s="150" t="b">
        <f>Proc[[#This Row],[Requested]]=Proc[[#This Row],[CurrentParent]]</f>
        <v>1</v>
      </c>
      <c r="K7876" s="150" t="str">
        <f>IF(Proc[[#This Row],[Author]]="Marcela Urrego",VLOOKUP(LEFT(Proc[[#This Row],[Requested]],1),Table3[#All],2,0),VLOOKUP(Proc[[#This Row],[Author]],Table4[],2,0))</f>
        <v>EL</v>
      </c>
      <c r="L7876" s="150" t="s">
        <v>7174</v>
      </c>
      <c r="M7876" s="140">
        <v>46077</v>
      </c>
      <c r="N7876" s="140"/>
      <c r="O7876" s="140"/>
      <c r="P7876" s="140" t="str">
        <f ca="1">IF(Proc[[#This Row],[DaysAgeing]]&gt;5,"yep","on track")</f>
        <v>yep</v>
      </c>
      <c r="Q7876" s="2">
        <f ca="1">IF(Proc[[#This Row],[DateClosed]]="",ABS(NETWORKDAYS(Proc[[#This Row],[DateOpened]],TODAY()))-1,ABS(NETWORKDAYS(Proc[[#This Row],[DateOpened]],Proc[[#This Row],[DateClosed]]))-1)</f>
        <v>28</v>
      </c>
      <c r="R7876" s="140" t="s">
        <v>4125</v>
      </c>
      <c r="S7876" s="150"/>
      <c r="T7876" s="153">
        <v>7875</v>
      </c>
    </row>
    <row r="7877" spans="1:20" hidden="1">
      <c r="A7877" s="151" t="s">
        <v>7411</v>
      </c>
      <c r="B7877" s="150" t="str">
        <f>IFERROR(VLOOKUP(Proc[[#This Row],[App]],Table2[],3,0),"open")</f>
        <v>ok</v>
      </c>
      <c r="C7877" s="151" t="s">
        <v>369</v>
      </c>
      <c r="D7877" s="152" t="s">
        <v>10526</v>
      </c>
      <c r="E7877" s="152" t="s">
        <v>3082</v>
      </c>
      <c r="F7877" s="153" t="s">
        <v>3082</v>
      </c>
      <c r="G7877" s="151" t="s">
        <v>406</v>
      </c>
      <c r="H7877" s="150" t="str">
        <f>IF(Proc[[#This Row],[type]]="LFF (MDG-F)",MID(Proc[[#This Row],[Obj]],13,10),"")</f>
        <v>DE04TMX900</v>
      </c>
      <c r="I7877" s="152"/>
      <c r="J7877" s="150" t="b">
        <f>Proc[[#This Row],[Requested]]=Proc[[#This Row],[CurrentParent]]</f>
        <v>1</v>
      </c>
      <c r="K7877" s="150" t="str">
        <f>IF(Proc[[#This Row],[Author]]="Marcela Urrego",VLOOKUP(LEFT(Proc[[#This Row],[Requested]],1),Table3[#All],2,0),VLOOKUP(Proc[[#This Row],[Author]],Table4[],2,0))</f>
        <v>EL</v>
      </c>
      <c r="L7877" s="150" t="s">
        <v>7174</v>
      </c>
      <c r="M7877" s="140">
        <v>46077</v>
      </c>
      <c r="N7877" s="140"/>
      <c r="O7877" s="140"/>
      <c r="P7877" s="140" t="str">
        <f ca="1">IF(Proc[[#This Row],[DaysAgeing]]&gt;5,"yep","on track")</f>
        <v>yep</v>
      </c>
      <c r="Q7877" s="2">
        <f ca="1">IF(Proc[[#This Row],[DateClosed]]="",ABS(NETWORKDAYS(Proc[[#This Row],[DateOpened]],TODAY()))-1,ABS(NETWORKDAYS(Proc[[#This Row],[DateOpened]],Proc[[#This Row],[DateClosed]]))-1)</f>
        <v>28</v>
      </c>
      <c r="R7877" s="140" t="s">
        <v>4125</v>
      </c>
      <c r="S7877" s="150"/>
      <c r="T7877" s="153">
        <v>7876</v>
      </c>
    </row>
    <row r="7878" spans="1:20" hidden="1">
      <c r="A7878" s="151" t="s">
        <v>7411</v>
      </c>
      <c r="B7878" s="150" t="str">
        <f>IFERROR(VLOOKUP(Proc[[#This Row],[App]],Table2[],3,0),"open")</f>
        <v>ok</v>
      </c>
      <c r="C7878" s="151" t="s">
        <v>369</v>
      </c>
      <c r="D7878" s="152" t="s">
        <v>10527</v>
      </c>
      <c r="E7878" s="152" t="s">
        <v>3082</v>
      </c>
      <c r="F7878" s="153" t="s">
        <v>3082</v>
      </c>
      <c r="G7878" s="151" t="s">
        <v>406</v>
      </c>
      <c r="H7878" s="150" t="str">
        <f>IF(Proc[[#This Row],[type]]="LFF (MDG-F)",MID(Proc[[#This Row],[Obj]],13,10),"")</f>
        <v>DE10L8SU17</v>
      </c>
      <c r="I7878" s="152"/>
      <c r="J7878" s="150" t="b">
        <f>Proc[[#This Row],[Requested]]=Proc[[#This Row],[CurrentParent]]</f>
        <v>1</v>
      </c>
      <c r="K7878" s="150" t="str">
        <f>IF(Proc[[#This Row],[Author]]="Marcela Urrego",VLOOKUP(LEFT(Proc[[#This Row],[Requested]],1),Table3[#All],2,0),VLOOKUP(Proc[[#This Row],[Author]],Table4[],2,0))</f>
        <v>EL</v>
      </c>
      <c r="L7878" s="150" t="s">
        <v>7174</v>
      </c>
      <c r="M7878" s="140">
        <v>46077</v>
      </c>
      <c r="N7878" s="140"/>
      <c r="O7878" s="140"/>
      <c r="P7878" s="140" t="str">
        <f ca="1">IF(Proc[[#This Row],[DaysAgeing]]&gt;5,"yep","on track")</f>
        <v>yep</v>
      </c>
      <c r="Q7878" s="2">
        <f ca="1">IF(Proc[[#This Row],[DateClosed]]="",ABS(NETWORKDAYS(Proc[[#This Row],[DateOpened]],TODAY()))-1,ABS(NETWORKDAYS(Proc[[#This Row],[DateOpened]],Proc[[#This Row],[DateClosed]]))-1)</f>
        <v>28</v>
      </c>
      <c r="R7878" s="140" t="s">
        <v>4125</v>
      </c>
      <c r="S7878" s="150"/>
      <c r="T7878" s="153">
        <v>7877</v>
      </c>
    </row>
    <row r="7879" spans="1:20" hidden="1">
      <c r="A7879" s="151" t="s">
        <v>7411</v>
      </c>
      <c r="B7879" s="150" t="str">
        <f>IFERROR(VLOOKUP(Proc[[#This Row],[App]],Table2[],3,0),"open")</f>
        <v>ok</v>
      </c>
      <c r="C7879" s="151" t="s">
        <v>369</v>
      </c>
      <c r="D7879" s="152" t="s">
        <v>10528</v>
      </c>
      <c r="E7879" s="152" t="s">
        <v>3082</v>
      </c>
      <c r="F7879" s="153" t="s">
        <v>3082</v>
      </c>
      <c r="G7879" s="151" t="s">
        <v>406</v>
      </c>
      <c r="H7879" s="150" t="str">
        <f>IF(Proc[[#This Row],[type]]="LFF (MDG-F)",MID(Proc[[#This Row],[Obj]],13,10),"")</f>
        <v>DE10L8SU18</v>
      </c>
      <c r="I7879" s="152"/>
      <c r="J7879" s="150" t="b">
        <f>Proc[[#This Row],[Requested]]=Proc[[#This Row],[CurrentParent]]</f>
        <v>1</v>
      </c>
      <c r="K7879" s="150" t="str">
        <f>IF(Proc[[#This Row],[Author]]="Marcela Urrego",VLOOKUP(LEFT(Proc[[#This Row],[Requested]],1),Table3[#All],2,0),VLOOKUP(Proc[[#This Row],[Author]],Table4[],2,0))</f>
        <v>EL</v>
      </c>
      <c r="L7879" s="150" t="s">
        <v>7174</v>
      </c>
      <c r="M7879" s="140">
        <v>46077</v>
      </c>
      <c r="N7879" s="140"/>
      <c r="O7879" s="140"/>
      <c r="P7879" s="140" t="str">
        <f ca="1">IF(Proc[[#This Row],[DaysAgeing]]&gt;5,"yep","on track")</f>
        <v>yep</v>
      </c>
      <c r="Q7879" s="2">
        <f ca="1">IF(Proc[[#This Row],[DateClosed]]="",ABS(NETWORKDAYS(Proc[[#This Row],[DateOpened]],TODAY()))-1,ABS(NETWORKDAYS(Proc[[#This Row],[DateOpened]],Proc[[#This Row],[DateClosed]]))-1)</f>
        <v>28</v>
      </c>
      <c r="R7879" s="140" t="s">
        <v>4125</v>
      </c>
      <c r="S7879" s="150"/>
      <c r="T7879" s="153">
        <v>7878</v>
      </c>
    </row>
    <row r="7880" spans="1:20" hidden="1">
      <c r="A7880" s="151" t="s">
        <v>7411</v>
      </c>
      <c r="B7880" s="150" t="str">
        <f>IFERROR(VLOOKUP(Proc[[#This Row],[App]],Table2[],3,0),"open")</f>
        <v>ok</v>
      </c>
      <c r="C7880" s="151" t="s">
        <v>369</v>
      </c>
      <c r="D7880" s="152" t="s">
        <v>10529</v>
      </c>
      <c r="E7880" s="152" t="s">
        <v>3082</v>
      </c>
      <c r="F7880" s="153" t="s">
        <v>3082</v>
      </c>
      <c r="G7880" s="151" t="s">
        <v>406</v>
      </c>
      <c r="H7880" s="150" t="str">
        <f>IF(Proc[[#This Row],[type]]="LFF (MDG-F)",MID(Proc[[#This Row],[Obj]],13,10),"")</f>
        <v>DE10L8SU19</v>
      </c>
      <c r="I7880" s="152"/>
      <c r="J7880" s="150" t="b">
        <f>Proc[[#This Row],[Requested]]=Proc[[#This Row],[CurrentParent]]</f>
        <v>1</v>
      </c>
      <c r="K7880" s="150" t="str">
        <f>IF(Proc[[#This Row],[Author]]="Marcela Urrego",VLOOKUP(LEFT(Proc[[#This Row],[Requested]],1),Table3[#All],2,0),VLOOKUP(Proc[[#This Row],[Author]],Table4[],2,0))</f>
        <v>EL</v>
      </c>
      <c r="L7880" s="150" t="s">
        <v>7174</v>
      </c>
      <c r="M7880" s="140">
        <v>46077</v>
      </c>
      <c r="N7880" s="140"/>
      <c r="O7880" s="140"/>
      <c r="P7880" s="140" t="str">
        <f ca="1">IF(Proc[[#This Row],[DaysAgeing]]&gt;5,"yep","on track")</f>
        <v>yep</v>
      </c>
      <c r="Q7880" s="2">
        <f ca="1">IF(Proc[[#This Row],[DateClosed]]="",ABS(NETWORKDAYS(Proc[[#This Row],[DateOpened]],TODAY()))-1,ABS(NETWORKDAYS(Proc[[#This Row],[DateOpened]],Proc[[#This Row],[DateClosed]]))-1)</f>
        <v>28</v>
      </c>
      <c r="R7880" s="140" t="s">
        <v>4125</v>
      </c>
      <c r="S7880" s="150"/>
      <c r="T7880" s="153">
        <v>7879</v>
      </c>
    </row>
    <row r="7881" spans="1:20" hidden="1">
      <c r="A7881" s="151" t="s">
        <v>7411</v>
      </c>
      <c r="B7881" s="150" t="str">
        <f>IFERROR(VLOOKUP(Proc[[#This Row],[App]],Table2[],3,0),"open")</f>
        <v>ok</v>
      </c>
      <c r="C7881" s="151" t="s">
        <v>369</v>
      </c>
      <c r="D7881" s="152" t="s">
        <v>10530</v>
      </c>
      <c r="E7881" s="152" t="s">
        <v>3082</v>
      </c>
      <c r="F7881" s="153" t="s">
        <v>3082</v>
      </c>
      <c r="G7881" s="151" t="s">
        <v>406</v>
      </c>
      <c r="H7881" s="150" t="str">
        <f>IF(Proc[[#This Row],[type]]="LFF (MDG-F)",MID(Proc[[#This Row],[Obj]],13,10),"")</f>
        <v>DE04C0SU22</v>
      </c>
      <c r="I7881" s="152"/>
      <c r="J7881" s="150" t="b">
        <f>Proc[[#This Row],[Requested]]=Proc[[#This Row],[CurrentParent]]</f>
        <v>1</v>
      </c>
      <c r="K7881" s="150" t="str">
        <f>IF(Proc[[#This Row],[Author]]="Marcela Urrego",VLOOKUP(LEFT(Proc[[#This Row],[Requested]],1),Table3[#All],2,0),VLOOKUP(Proc[[#This Row],[Author]],Table4[],2,0))</f>
        <v>EL</v>
      </c>
      <c r="L7881" s="150" t="s">
        <v>7174</v>
      </c>
      <c r="M7881" s="140">
        <v>46077</v>
      </c>
      <c r="N7881" s="140"/>
      <c r="O7881" s="140"/>
      <c r="P7881" s="140" t="str">
        <f ca="1">IF(Proc[[#This Row],[DaysAgeing]]&gt;5,"yep","on track")</f>
        <v>yep</v>
      </c>
      <c r="Q7881" s="2">
        <f ca="1">IF(Proc[[#This Row],[DateClosed]]="",ABS(NETWORKDAYS(Proc[[#This Row],[DateOpened]],TODAY()))-1,ABS(NETWORKDAYS(Proc[[#This Row],[DateOpened]],Proc[[#This Row],[DateClosed]]))-1)</f>
        <v>28</v>
      </c>
      <c r="R7881" s="140" t="s">
        <v>4125</v>
      </c>
      <c r="S7881" s="150"/>
      <c r="T7881" s="153">
        <v>7880</v>
      </c>
    </row>
    <row r="7882" spans="1:20" hidden="1">
      <c r="A7882" s="151" t="s">
        <v>7411</v>
      </c>
      <c r="B7882" s="150" t="str">
        <f>IFERROR(VLOOKUP(Proc[[#This Row],[App]],Table2[],3,0),"open")</f>
        <v>ok</v>
      </c>
      <c r="C7882" s="151" t="s">
        <v>369</v>
      </c>
      <c r="D7882" s="152" t="s">
        <v>10531</v>
      </c>
      <c r="E7882" s="152" t="s">
        <v>3082</v>
      </c>
      <c r="F7882" s="153" t="s">
        <v>3082</v>
      </c>
      <c r="G7882" s="151" t="s">
        <v>406</v>
      </c>
      <c r="H7882" s="150" t="str">
        <f>IF(Proc[[#This Row],[type]]="LFF (MDG-F)",MID(Proc[[#This Row],[Obj]],13,10),"")</f>
        <v>DE04C0SU23</v>
      </c>
      <c r="I7882" s="152"/>
      <c r="J7882" s="150" t="b">
        <f>Proc[[#This Row],[Requested]]=Proc[[#This Row],[CurrentParent]]</f>
        <v>1</v>
      </c>
      <c r="K7882" s="150" t="str">
        <f>IF(Proc[[#This Row],[Author]]="Marcela Urrego",VLOOKUP(LEFT(Proc[[#This Row],[Requested]],1),Table3[#All],2,0),VLOOKUP(Proc[[#This Row],[Author]],Table4[],2,0))</f>
        <v>EL</v>
      </c>
      <c r="L7882" s="150" t="s">
        <v>7174</v>
      </c>
      <c r="M7882" s="140">
        <v>46077</v>
      </c>
      <c r="N7882" s="140"/>
      <c r="O7882" s="140"/>
      <c r="P7882" s="140" t="str">
        <f ca="1">IF(Proc[[#This Row],[DaysAgeing]]&gt;5,"yep","on track")</f>
        <v>yep</v>
      </c>
      <c r="Q7882" s="2">
        <f ca="1">IF(Proc[[#This Row],[DateClosed]]="",ABS(NETWORKDAYS(Proc[[#This Row],[DateOpened]],TODAY()))-1,ABS(NETWORKDAYS(Proc[[#This Row],[DateOpened]],Proc[[#This Row],[DateClosed]]))-1)</f>
        <v>28</v>
      </c>
      <c r="R7882" s="140" t="s">
        <v>4125</v>
      </c>
      <c r="S7882" s="150"/>
      <c r="T7882" s="153">
        <v>7881</v>
      </c>
    </row>
    <row r="7883" spans="1:20" hidden="1">
      <c r="A7883" s="151" t="s">
        <v>7411</v>
      </c>
      <c r="B7883" s="150" t="str">
        <f>IFERROR(VLOOKUP(Proc[[#This Row],[App]],Table2[],3,0),"open")</f>
        <v>ok</v>
      </c>
      <c r="C7883" s="151" t="s">
        <v>369</v>
      </c>
      <c r="D7883" s="152" t="s">
        <v>10532</v>
      </c>
      <c r="E7883" s="152" t="s">
        <v>3082</v>
      </c>
      <c r="F7883" s="153" t="s">
        <v>3082</v>
      </c>
      <c r="G7883" s="151" t="s">
        <v>406</v>
      </c>
      <c r="H7883" s="150" t="str">
        <f>IF(Proc[[#This Row],[type]]="LFF (MDG-F)",MID(Proc[[#This Row],[Obj]],13,10),"")</f>
        <v>DE04C0SU24</v>
      </c>
      <c r="I7883" s="152"/>
      <c r="J7883" s="150" t="b">
        <f>Proc[[#This Row],[Requested]]=Proc[[#This Row],[CurrentParent]]</f>
        <v>1</v>
      </c>
      <c r="K7883" s="150" t="str">
        <f>IF(Proc[[#This Row],[Author]]="Marcela Urrego",VLOOKUP(LEFT(Proc[[#This Row],[Requested]],1),Table3[#All],2,0),VLOOKUP(Proc[[#This Row],[Author]],Table4[],2,0))</f>
        <v>EL</v>
      </c>
      <c r="L7883" s="150" t="s">
        <v>7174</v>
      </c>
      <c r="M7883" s="140">
        <v>46077</v>
      </c>
      <c r="N7883" s="140"/>
      <c r="O7883" s="140"/>
      <c r="P7883" s="140" t="str">
        <f ca="1">IF(Proc[[#This Row],[DaysAgeing]]&gt;5,"yep","on track")</f>
        <v>yep</v>
      </c>
      <c r="Q7883" s="2">
        <f ca="1">IF(Proc[[#This Row],[DateClosed]]="",ABS(NETWORKDAYS(Proc[[#This Row],[DateOpened]],TODAY()))-1,ABS(NETWORKDAYS(Proc[[#This Row],[DateOpened]],Proc[[#This Row],[DateClosed]]))-1)</f>
        <v>28</v>
      </c>
      <c r="R7883" s="140" t="s">
        <v>4125</v>
      </c>
      <c r="S7883" s="150"/>
      <c r="T7883" s="153">
        <v>7882</v>
      </c>
    </row>
    <row r="7884" spans="1:20" hidden="1">
      <c r="A7884" s="151" t="s">
        <v>7411</v>
      </c>
      <c r="B7884" s="153" t="str">
        <f>IFERROR(VLOOKUP(Proc[[#This Row],[App]],Table2[],3,0),"open")</f>
        <v>ok</v>
      </c>
      <c r="C7884" s="151" t="s">
        <v>369</v>
      </c>
      <c r="D7884" s="152" t="s">
        <v>10533</v>
      </c>
      <c r="E7884" s="152" t="s">
        <v>4460</v>
      </c>
      <c r="F7884" s="153" t="s">
        <v>4460</v>
      </c>
      <c r="G7884" s="151" t="s">
        <v>406</v>
      </c>
      <c r="H7884" s="150" t="str">
        <f>IF(Proc[[#This Row],[type]]="LFF (MDG-F)",MID(Proc[[#This Row],[Obj]],13,10),"")</f>
        <v>2123O05005</v>
      </c>
      <c r="I7884" s="152"/>
      <c r="J7884" s="150" t="b">
        <f>Proc[[#This Row],[Requested]]=Proc[[#This Row],[CurrentParent]]</f>
        <v>1</v>
      </c>
      <c r="K7884" s="153" t="str">
        <f>IF(Proc[[#This Row],[Author]]="Marcela Urrego",VLOOKUP(LEFT(Proc[[#This Row],[Requested]],1),Table3[#All],2,0),VLOOKUP(Proc[[#This Row],[Author]],Table4[],2,0))</f>
        <v>EL</v>
      </c>
      <c r="L7884" s="150" t="s">
        <v>7174</v>
      </c>
      <c r="M7884" s="140">
        <v>46077</v>
      </c>
      <c r="N7884" s="140"/>
      <c r="O7884" s="140"/>
      <c r="P7884" s="140" t="str">
        <f ca="1">IF(Proc[[#This Row],[DaysAgeing]]&gt;5,"yep","on track")</f>
        <v>yep</v>
      </c>
      <c r="Q7884" s="2">
        <f ca="1">IF(Proc[[#This Row],[DateClosed]]="",ABS(NETWORKDAYS(Proc[[#This Row],[DateOpened]],TODAY()))-1,ABS(NETWORKDAYS(Proc[[#This Row],[DateOpened]],Proc[[#This Row],[DateClosed]]))-1)</f>
        <v>28</v>
      </c>
      <c r="R7884" s="140" t="s">
        <v>4125</v>
      </c>
      <c r="S7884" s="150"/>
      <c r="T7884" s="153">
        <v>7883</v>
      </c>
    </row>
    <row r="7885" spans="1:20" hidden="1">
      <c r="A7885" s="151" t="s">
        <v>7411</v>
      </c>
      <c r="B7885" s="153" t="str">
        <f>IFERROR(VLOOKUP(Proc[[#This Row],[App]],Table2[],3,0),"open")</f>
        <v>ok</v>
      </c>
      <c r="C7885" s="151" t="s">
        <v>369</v>
      </c>
      <c r="D7885" s="152" t="s">
        <v>7427</v>
      </c>
      <c r="E7885" s="152" t="s">
        <v>3082</v>
      </c>
      <c r="F7885" s="153" t="s">
        <v>3082</v>
      </c>
      <c r="G7885" s="151" t="s">
        <v>406</v>
      </c>
      <c r="H7885" s="150" t="str">
        <f>IF(Proc[[#This Row],[type]]="LFF (MDG-F)",MID(Proc[[#This Row],[Obj]],13,10),"")</f>
        <v>US10GIT021</v>
      </c>
      <c r="I7885" s="152"/>
      <c r="J7885" s="150" t="b">
        <f>Proc[[#This Row],[Requested]]=Proc[[#This Row],[CurrentParent]]</f>
        <v>1</v>
      </c>
      <c r="K7885" s="153" t="str">
        <f>IF(Proc[[#This Row],[Author]]="Marcela Urrego",VLOOKUP(LEFT(Proc[[#This Row],[Requested]],1),Table3[#All],2,0),VLOOKUP(Proc[[#This Row],[Author]],Table4[],2,0))</f>
        <v>EL</v>
      </c>
      <c r="L7885" s="153" t="s">
        <v>7174</v>
      </c>
      <c r="M7885" s="140">
        <v>46077</v>
      </c>
      <c r="N7885" s="140"/>
      <c r="O7885" s="140"/>
      <c r="P7885" s="140" t="str">
        <f ca="1">IF(Proc[[#This Row],[DaysAgeing]]&gt;5,"yep","on track")</f>
        <v>yep</v>
      </c>
      <c r="Q7885" s="2">
        <f ca="1">IF(Proc[[#This Row],[DateClosed]]="",ABS(NETWORKDAYS(Proc[[#This Row],[DateOpened]],TODAY()))-1,ABS(NETWORKDAYS(Proc[[#This Row],[DateOpened]],Proc[[#This Row],[DateClosed]]))-1)</f>
        <v>28</v>
      </c>
      <c r="R7885" s="140" t="s">
        <v>4125</v>
      </c>
      <c r="S7885" s="150"/>
      <c r="T7885" s="153">
        <v>7884</v>
      </c>
    </row>
    <row r="7886" spans="1:20" hidden="1">
      <c r="A7886" s="151" t="s">
        <v>7411</v>
      </c>
      <c r="B7886" s="153" t="str">
        <f>IFERROR(VLOOKUP(Proc[[#This Row],[App]],Table2[],3,0),"open")</f>
        <v>ok</v>
      </c>
      <c r="C7886" s="151" t="s">
        <v>369</v>
      </c>
      <c r="D7886" s="152" t="s">
        <v>7428</v>
      </c>
      <c r="E7886" s="152" t="s">
        <v>7421</v>
      </c>
      <c r="F7886" s="153" t="s">
        <v>7421</v>
      </c>
      <c r="G7886" s="151" t="s">
        <v>406</v>
      </c>
      <c r="H7886" s="150" t="str">
        <f>IF(Proc[[#This Row],[type]]="LFF (MDG-F)",MID(Proc[[#This Row],[Obj]],13,10),"")</f>
        <v>US10GIT083</v>
      </c>
      <c r="I7886" s="152"/>
      <c r="J7886" s="150" t="b">
        <f>Proc[[#This Row],[Requested]]=Proc[[#This Row],[CurrentParent]]</f>
        <v>1</v>
      </c>
      <c r="K7886" s="153" t="str">
        <f>IF(Proc[[#This Row],[Author]]="Marcela Urrego",VLOOKUP(LEFT(Proc[[#This Row],[Requested]],1),Table3[#All],2,0),VLOOKUP(Proc[[#This Row],[Author]],Table4[],2,0))</f>
        <v>EL</v>
      </c>
      <c r="L7886" s="150" t="s">
        <v>7174</v>
      </c>
      <c r="M7886" s="140">
        <v>46077</v>
      </c>
      <c r="N7886" s="140"/>
      <c r="O7886" s="140"/>
      <c r="P7886" s="140" t="str">
        <f ca="1">IF(Proc[[#This Row],[DaysAgeing]]&gt;5,"yep","on track")</f>
        <v>yep</v>
      </c>
      <c r="Q7886" s="2">
        <f ca="1">IF(Proc[[#This Row],[DateClosed]]="",ABS(NETWORKDAYS(Proc[[#This Row],[DateOpened]],TODAY()))-1,ABS(NETWORKDAYS(Proc[[#This Row],[DateOpened]],Proc[[#This Row],[DateClosed]]))-1)</f>
        <v>28</v>
      </c>
      <c r="R7886" s="140" t="s">
        <v>4125</v>
      </c>
      <c r="S7886" s="150"/>
      <c r="T7886" s="153">
        <v>7885</v>
      </c>
    </row>
    <row r="7887" spans="1:20" hidden="1">
      <c r="A7887" t="s">
        <v>7431</v>
      </c>
      <c r="B7887" s="150" t="str">
        <f>IFERROR(VLOOKUP(Proc[[#This Row],[App]],Table2[],3,0),"open")</f>
        <v>ok</v>
      </c>
      <c r="C7887" s="151" t="s">
        <v>369</v>
      </c>
      <c r="D7887" s="152" t="s">
        <v>7430</v>
      </c>
      <c r="E7887" s="152" t="s">
        <v>7429</v>
      </c>
      <c r="F7887" s="150" t="s">
        <v>7429</v>
      </c>
      <c r="G7887" t="s">
        <v>400</v>
      </c>
      <c r="H7887" s="150" t="str">
        <f>IF(Proc[[#This Row],[type]]="LFF (MDG-F)",MID(Proc[[#This Row],[Obj]],13,10),"")</f>
        <v/>
      </c>
      <c r="I7887" s="152"/>
      <c r="J7887" s="150" t="b">
        <f>Proc[[#This Row],[Requested]]=Proc[[#This Row],[CurrentParent]]</f>
        <v>1</v>
      </c>
      <c r="K7887" s="150" t="str">
        <f>IF(Proc[[#This Row],[Author]]="Marcela Urrego",VLOOKUP(LEFT(Proc[[#This Row],[Requested]],1),Table3[#All],2,0),VLOOKUP(Proc[[#This Row],[Author]],Table4[],2,0))</f>
        <v>HC</v>
      </c>
      <c r="L7887" s="150" t="s">
        <v>7174</v>
      </c>
      <c r="M7887" s="140">
        <v>46077</v>
      </c>
      <c r="N7887" s="140"/>
      <c r="O7887" s="140"/>
      <c r="P7887" s="140" t="str">
        <f ca="1">IF(Proc[[#This Row],[DaysAgeing]]&gt;5,"yep","on track")</f>
        <v>yep</v>
      </c>
      <c r="Q7887" s="2">
        <f ca="1">IF(Proc[[#This Row],[DateClosed]]="",ABS(NETWORKDAYS(Proc[[#This Row],[DateOpened]],TODAY()))-1,ABS(NETWORKDAYS(Proc[[#This Row],[DateOpened]],Proc[[#This Row],[DateClosed]]))-1)</f>
        <v>28</v>
      </c>
      <c r="R7887" s="140" t="s">
        <v>5373</v>
      </c>
      <c r="S7887" s="150"/>
      <c r="T7887" s="153">
        <v>7886</v>
      </c>
    </row>
    <row r="7888" spans="1:20" hidden="1">
      <c r="A7888" t="s">
        <v>7431</v>
      </c>
      <c r="B7888" s="153" t="str">
        <f>IFERROR(VLOOKUP(Proc[[#This Row],[App]],Table2[],3,0),"open")</f>
        <v>ok</v>
      </c>
      <c r="C7888" t="s">
        <v>691</v>
      </c>
      <c r="D7888" s="152" t="s">
        <v>7432</v>
      </c>
      <c r="E7888" s="152" t="s">
        <v>7327</v>
      </c>
      <c r="F7888" s="150"/>
      <c r="G7888" s="151" t="s">
        <v>400</v>
      </c>
      <c r="H7888" s="150" t="str">
        <f>IF(Proc[[#This Row],[type]]="LFF (MDG-F)",MID(Proc[[#This Row],[Obj]],13,10),"")</f>
        <v/>
      </c>
      <c r="I7888" s="152"/>
      <c r="J7888" s="150" t="b">
        <f>Proc[[#This Row],[Requested]]=Proc[[#This Row],[CurrentParent]]</f>
        <v>0</v>
      </c>
      <c r="K7888" s="153" t="str">
        <f>IF(Proc[[#This Row],[Author]]="Marcela Urrego",VLOOKUP(LEFT(Proc[[#This Row],[Requested]],1),Table3[#All],2,0),VLOOKUP(Proc[[#This Row],[Author]],Table4[],2,0))</f>
        <v>HC</v>
      </c>
      <c r="L7888" s="150" t="s">
        <v>7174</v>
      </c>
      <c r="M7888" s="140">
        <v>46077</v>
      </c>
      <c r="N7888" s="140"/>
      <c r="O7888" s="140"/>
      <c r="P7888" s="140" t="str">
        <f ca="1">IF(Proc[[#This Row],[DaysAgeing]]&gt;5,"yep","on track")</f>
        <v>yep</v>
      </c>
      <c r="Q7888" s="2">
        <f ca="1">IF(Proc[[#This Row],[DateClosed]]="",ABS(NETWORKDAYS(Proc[[#This Row],[DateOpened]],TODAY()))-1,ABS(NETWORKDAYS(Proc[[#This Row],[DateOpened]],Proc[[#This Row],[DateClosed]]))-1)</f>
        <v>28</v>
      </c>
      <c r="R7888" s="140" t="s">
        <v>5948</v>
      </c>
      <c r="S7888" s="150"/>
      <c r="T7888" s="153">
        <v>7887</v>
      </c>
    </row>
    <row r="7889" spans="1:20" hidden="1">
      <c r="A7889" s="151" t="s">
        <v>7431</v>
      </c>
      <c r="B7889" s="153" t="str">
        <f>IFERROR(VLOOKUP(Proc[[#This Row],[App]],Table2[],3,0),"open")</f>
        <v>ok</v>
      </c>
      <c r="C7889" s="152" t="s">
        <v>691</v>
      </c>
      <c r="D7889" s="152" t="s">
        <v>7433</v>
      </c>
      <c r="E7889" s="152" t="s">
        <v>7327</v>
      </c>
      <c r="F7889" s="153"/>
      <c r="G7889" s="151" t="s">
        <v>400</v>
      </c>
      <c r="H7889" s="150" t="str">
        <f>IF(Proc[[#This Row],[type]]="LFF (MDG-F)",MID(Proc[[#This Row],[Obj]],13,10),"")</f>
        <v/>
      </c>
      <c r="I7889" s="152"/>
      <c r="J7889" s="150" t="b">
        <f>Proc[[#This Row],[Requested]]=Proc[[#This Row],[CurrentParent]]</f>
        <v>0</v>
      </c>
      <c r="K7889" s="153" t="str">
        <f>IF(Proc[[#This Row],[Author]]="Marcela Urrego",VLOOKUP(LEFT(Proc[[#This Row],[Requested]],1),Table3[#All],2,0),VLOOKUP(Proc[[#This Row],[Author]],Table4[],2,0))</f>
        <v>HC</v>
      </c>
      <c r="L7889" s="150" t="s">
        <v>7174</v>
      </c>
      <c r="M7889" s="140">
        <v>46077</v>
      </c>
      <c r="N7889" s="140"/>
      <c r="O7889" s="140"/>
      <c r="P7889" s="140" t="str">
        <f ca="1">IF(Proc[[#This Row],[DaysAgeing]]&gt;5,"yep","on track")</f>
        <v>yep</v>
      </c>
      <c r="Q7889" s="2">
        <f ca="1">IF(Proc[[#This Row],[DateClosed]]="",ABS(NETWORKDAYS(Proc[[#This Row],[DateOpened]],TODAY()))-1,ABS(NETWORKDAYS(Proc[[#This Row],[DateOpened]],Proc[[#This Row],[DateClosed]]))-1)</f>
        <v>28</v>
      </c>
      <c r="R7889" s="140" t="s">
        <v>5948</v>
      </c>
      <c r="S7889" s="150"/>
      <c r="T7889" s="153">
        <v>7888</v>
      </c>
    </row>
    <row r="7890" spans="1:20" hidden="1">
      <c r="A7890" s="151" t="s">
        <v>7431</v>
      </c>
      <c r="B7890" s="150" t="str">
        <f>IFERROR(VLOOKUP(Proc[[#This Row],[App]],Table2[],3,0),"open")</f>
        <v>ok</v>
      </c>
      <c r="C7890" s="152" t="s">
        <v>369</v>
      </c>
      <c r="D7890" s="152" t="s">
        <v>7434</v>
      </c>
      <c r="E7890" s="152" t="s">
        <v>7327</v>
      </c>
      <c r="F7890" s="153" t="s">
        <v>7327</v>
      </c>
      <c r="G7890" s="151" t="s">
        <v>400</v>
      </c>
      <c r="H7890" s="150" t="str">
        <f>IF(Proc[[#This Row],[type]]="LFF (MDG-F)",MID(Proc[[#This Row],[Obj]],13,10),"")</f>
        <v/>
      </c>
      <c r="I7890" s="152"/>
      <c r="J7890" s="150" t="b">
        <f>Proc[[#This Row],[Requested]]=Proc[[#This Row],[CurrentParent]]</f>
        <v>1</v>
      </c>
      <c r="K7890" s="150" t="str">
        <f>IF(Proc[[#This Row],[Author]]="Marcela Urrego",VLOOKUP(LEFT(Proc[[#This Row],[Requested]],1),Table3[#All],2,0),VLOOKUP(Proc[[#This Row],[Author]],Table4[],2,0))</f>
        <v>HC</v>
      </c>
      <c r="L7890" s="150" t="s">
        <v>7174</v>
      </c>
      <c r="M7890" s="140">
        <v>46077</v>
      </c>
      <c r="N7890" s="140"/>
      <c r="O7890" s="140"/>
      <c r="P7890" s="140" t="str">
        <f ca="1">IF(Proc[[#This Row],[DaysAgeing]]&gt;5,"yep","on track")</f>
        <v>yep</v>
      </c>
      <c r="Q7890" s="2">
        <f ca="1">IF(Proc[[#This Row],[DateClosed]]="",ABS(NETWORKDAYS(Proc[[#This Row],[DateOpened]],TODAY()))-1,ABS(NETWORKDAYS(Proc[[#This Row],[DateOpened]],Proc[[#This Row],[DateClosed]]))-1)</f>
        <v>28</v>
      </c>
      <c r="R7890" s="140" t="s">
        <v>5948</v>
      </c>
      <c r="S7890" s="150"/>
      <c r="T7890" s="153">
        <v>7889</v>
      </c>
    </row>
    <row r="7891" spans="1:20" hidden="1">
      <c r="A7891" t="s">
        <v>7435</v>
      </c>
      <c r="B7891" s="153" t="str">
        <f>IFERROR(VLOOKUP(Proc[[#This Row],[App]],Table2[],3,0),"open")</f>
        <v>ok</v>
      </c>
      <c r="C7891" s="151" t="s">
        <v>377</v>
      </c>
      <c r="D7891" s="152" t="s">
        <v>7436</v>
      </c>
      <c r="E7891" s="152" t="s">
        <v>7443</v>
      </c>
      <c r="F7891" s="150" t="s">
        <v>5114</v>
      </c>
      <c r="G7891" t="s">
        <v>400</v>
      </c>
      <c r="H7891" s="150" t="str">
        <f>IF(Proc[[#This Row],[type]]="LFF (MDG-F)",MID(Proc[[#This Row],[Obj]],13,10),"")</f>
        <v/>
      </c>
      <c r="I7891" s="152"/>
      <c r="J7891" s="150" t="b">
        <f>Proc[[#This Row],[Requested]]=Proc[[#This Row],[CurrentParent]]</f>
        <v>0</v>
      </c>
      <c r="K7891" s="153" t="s">
        <v>569</v>
      </c>
      <c r="L7891" s="150" t="s">
        <v>7174</v>
      </c>
      <c r="M7891" s="140">
        <v>46079</v>
      </c>
      <c r="N7891" s="140"/>
      <c r="O7891" s="140"/>
      <c r="P7891" s="140" t="str">
        <f ca="1">IF(Proc[[#This Row],[DaysAgeing]]&gt;5,"yep","on track")</f>
        <v>yep</v>
      </c>
      <c r="Q7891" s="2">
        <f ca="1">IF(Proc[[#This Row],[DateClosed]]="",ABS(NETWORKDAYS(Proc[[#This Row],[DateOpened]],TODAY()))-1,ABS(NETWORKDAYS(Proc[[#This Row],[DateOpened]],Proc[[#This Row],[DateClosed]]))-1)</f>
        <v>26</v>
      </c>
      <c r="R7891" s="140"/>
      <c r="S7891" s="150"/>
      <c r="T7891" s="153">
        <v>7890</v>
      </c>
    </row>
    <row r="7892" spans="1:20" hidden="1">
      <c r="A7892" s="151" t="s">
        <v>7435</v>
      </c>
      <c r="B7892" s="150" t="str">
        <f>IFERROR(VLOOKUP(Proc[[#This Row],[App]],Table2[],3,0),"open")</f>
        <v>ok</v>
      </c>
      <c r="C7892" s="152" t="s">
        <v>369</v>
      </c>
      <c r="D7892" s="152" t="s">
        <v>7453</v>
      </c>
      <c r="E7892" s="152" t="s">
        <v>7233</v>
      </c>
      <c r="F7892" s="153" t="s">
        <v>7233</v>
      </c>
      <c r="G7892" s="151" t="s">
        <v>400</v>
      </c>
      <c r="H7892" s="150" t="str">
        <f>IF(Proc[[#This Row],[type]]="LFF (MDG-F)",MID(Proc[[#This Row],[Obj]],13,10),"")</f>
        <v/>
      </c>
      <c r="I7892" s="152"/>
      <c r="J7892" s="150" t="b">
        <f>Proc[[#This Row],[Requested]]=Proc[[#This Row],[CurrentParent]]</f>
        <v>1</v>
      </c>
      <c r="K7892" s="153" t="s">
        <v>569</v>
      </c>
      <c r="L7892" s="150" t="s">
        <v>7174</v>
      </c>
      <c r="M7892" s="140">
        <v>46079</v>
      </c>
      <c r="N7892" s="140"/>
      <c r="O7892" s="140"/>
      <c r="P7892" s="140" t="str">
        <f ca="1">IF(Proc[[#This Row],[DaysAgeing]]&gt;5,"yep","on track")</f>
        <v>yep</v>
      </c>
      <c r="Q7892" s="2">
        <f ca="1">IF(Proc[[#This Row],[DateClosed]]="",ABS(NETWORKDAYS(Proc[[#This Row],[DateOpened]],TODAY()))-1,ABS(NETWORKDAYS(Proc[[#This Row],[DateOpened]],Proc[[#This Row],[DateClosed]]))-1)</f>
        <v>26</v>
      </c>
      <c r="R7892" s="140"/>
      <c r="S7892" s="150"/>
      <c r="T7892" s="153">
        <v>7891</v>
      </c>
    </row>
    <row r="7893" spans="1:20" hidden="1">
      <c r="A7893" s="151" t="s">
        <v>7435</v>
      </c>
      <c r="B7893" s="153" t="str">
        <f>IFERROR(VLOOKUP(Proc[[#This Row],[App]],Table2[],3,0),"open")</f>
        <v>ok</v>
      </c>
      <c r="C7893" s="152" t="s">
        <v>369</v>
      </c>
      <c r="D7893" s="152" t="s">
        <v>7266</v>
      </c>
      <c r="E7893" s="152" t="s">
        <v>7233</v>
      </c>
      <c r="F7893" s="153" t="s">
        <v>7233</v>
      </c>
      <c r="G7893" s="151" t="s">
        <v>400</v>
      </c>
      <c r="H7893" s="150" t="str">
        <f>IF(Proc[[#This Row],[type]]="LFF (MDG-F)",MID(Proc[[#This Row],[Obj]],13,10),"")</f>
        <v/>
      </c>
      <c r="I7893" s="152"/>
      <c r="J7893" s="150" t="b">
        <f>Proc[[#This Row],[Requested]]=Proc[[#This Row],[CurrentParent]]</f>
        <v>1</v>
      </c>
      <c r="K7893" s="153" t="s">
        <v>569</v>
      </c>
      <c r="L7893" s="150" t="s">
        <v>7174</v>
      </c>
      <c r="M7893" s="140">
        <v>46079</v>
      </c>
      <c r="N7893" s="140"/>
      <c r="O7893" s="140"/>
      <c r="P7893" s="140" t="str">
        <f ca="1">IF(Proc[[#This Row],[DaysAgeing]]&gt;5,"yep","on track")</f>
        <v>yep</v>
      </c>
      <c r="Q7893" s="2">
        <f ca="1">IF(Proc[[#This Row],[DateClosed]]="",ABS(NETWORKDAYS(Proc[[#This Row],[DateOpened]],TODAY()))-1,ABS(NETWORKDAYS(Proc[[#This Row],[DateOpened]],Proc[[#This Row],[DateClosed]]))-1)</f>
        <v>26</v>
      </c>
      <c r="R7893" s="140"/>
      <c r="S7893" s="150"/>
      <c r="T7893" s="153">
        <v>7892</v>
      </c>
    </row>
    <row r="7894" spans="1:20" hidden="1">
      <c r="A7894" s="151" t="s">
        <v>7435</v>
      </c>
      <c r="B7894" s="153" t="str">
        <f>IFERROR(VLOOKUP(Proc[[#This Row],[App]],Table2[],3,0),"open")</f>
        <v>ok</v>
      </c>
      <c r="C7894" s="152" t="s">
        <v>369</v>
      </c>
      <c r="D7894" s="152" t="s">
        <v>7454</v>
      </c>
      <c r="E7894" s="152" t="s">
        <v>7233</v>
      </c>
      <c r="F7894" s="153" t="s">
        <v>7233</v>
      </c>
      <c r="G7894" s="151" t="s">
        <v>400</v>
      </c>
      <c r="H7894" s="150" t="str">
        <f>IF(Proc[[#This Row],[type]]="LFF (MDG-F)",MID(Proc[[#This Row],[Obj]],13,10),"")</f>
        <v/>
      </c>
      <c r="I7894" s="152"/>
      <c r="J7894" s="150" t="b">
        <f>Proc[[#This Row],[Requested]]=Proc[[#This Row],[CurrentParent]]</f>
        <v>1</v>
      </c>
      <c r="K7894" s="153" t="s">
        <v>569</v>
      </c>
      <c r="L7894" s="150" t="s">
        <v>7174</v>
      </c>
      <c r="M7894" s="140">
        <v>46079</v>
      </c>
      <c r="N7894" s="140"/>
      <c r="O7894" s="140"/>
      <c r="P7894" s="140" t="str">
        <f ca="1">IF(Proc[[#This Row],[DaysAgeing]]&gt;5,"yep","on track")</f>
        <v>yep</v>
      </c>
      <c r="Q7894" s="2">
        <f ca="1">IF(Proc[[#This Row],[DateClosed]]="",ABS(NETWORKDAYS(Proc[[#This Row],[DateOpened]],TODAY()))-1,ABS(NETWORKDAYS(Proc[[#This Row],[DateOpened]],Proc[[#This Row],[DateClosed]]))-1)</f>
        <v>26</v>
      </c>
      <c r="R7894" s="140"/>
      <c r="S7894" s="150"/>
      <c r="T7894" s="153">
        <v>7893</v>
      </c>
    </row>
    <row r="7895" spans="1:20" hidden="1">
      <c r="A7895" s="151" t="s">
        <v>7435</v>
      </c>
      <c r="B7895" s="150" t="str">
        <f>IFERROR(VLOOKUP(Proc[[#This Row],[App]],Table2[],3,0),"open")</f>
        <v>ok</v>
      </c>
      <c r="C7895" s="152" t="s">
        <v>369</v>
      </c>
      <c r="D7895" s="152" t="s">
        <v>7455</v>
      </c>
      <c r="E7895" s="152" t="s">
        <v>7233</v>
      </c>
      <c r="F7895" s="153" t="s">
        <v>7233</v>
      </c>
      <c r="G7895" s="151" t="s">
        <v>400</v>
      </c>
      <c r="H7895" s="150" t="str">
        <f>IF(Proc[[#This Row],[type]]="LFF (MDG-F)",MID(Proc[[#This Row],[Obj]],13,10),"")</f>
        <v/>
      </c>
      <c r="I7895" s="152"/>
      <c r="J7895" s="150" t="b">
        <f>Proc[[#This Row],[Requested]]=Proc[[#This Row],[CurrentParent]]</f>
        <v>1</v>
      </c>
      <c r="K7895" s="153" t="s">
        <v>569</v>
      </c>
      <c r="L7895" s="150" t="s">
        <v>7174</v>
      </c>
      <c r="M7895" s="140">
        <v>46079</v>
      </c>
      <c r="N7895" s="140"/>
      <c r="O7895" s="140"/>
      <c r="P7895" s="140" t="str">
        <f ca="1">IF(Proc[[#This Row],[DaysAgeing]]&gt;5,"yep","on track")</f>
        <v>yep</v>
      </c>
      <c r="Q7895" s="2">
        <f ca="1">IF(Proc[[#This Row],[DateClosed]]="",ABS(NETWORKDAYS(Proc[[#This Row],[DateOpened]],TODAY()))-1,ABS(NETWORKDAYS(Proc[[#This Row],[DateOpened]],Proc[[#This Row],[DateClosed]]))-1)</f>
        <v>26</v>
      </c>
      <c r="R7895" s="140"/>
      <c r="S7895" s="150"/>
      <c r="T7895" s="153">
        <v>7894</v>
      </c>
    </row>
    <row r="7896" spans="1:20" hidden="1">
      <c r="A7896" s="151" t="s">
        <v>7435</v>
      </c>
      <c r="B7896" s="150" t="str">
        <f>IFERROR(VLOOKUP(Proc[[#This Row],[App]],Table2[],3,0),"open")</f>
        <v>ok</v>
      </c>
      <c r="C7896" s="152" t="s">
        <v>369</v>
      </c>
      <c r="D7896" s="152" t="s">
        <v>7456</v>
      </c>
      <c r="E7896" s="152" t="s">
        <v>7233</v>
      </c>
      <c r="F7896" s="153" t="s">
        <v>7233</v>
      </c>
      <c r="G7896" s="151" t="s">
        <v>400</v>
      </c>
      <c r="H7896" s="150" t="str">
        <f>IF(Proc[[#This Row],[type]]="LFF (MDG-F)",MID(Proc[[#This Row],[Obj]],13,10),"")</f>
        <v/>
      </c>
      <c r="I7896" s="152"/>
      <c r="J7896" s="150" t="b">
        <f>Proc[[#This Row],[Requested]]=Proc[[#This Row],[CurrentParent]]</f>
        <v>1</v>
      </c>
      <c r="K7896" s="153" t="s">
        <v>569</v>
      </c>
      <c r="L7896" s="150" t="s">
        <v>7174</v>
      </c>
      <c r="M7896" s="140">
        <v>46079</v>
      </c>
      <c r="N7896" s="140"/>
      <c r="O7896" s="140"/>
      <c r="P7896" s="140" t="str">
        <f ca="1">IF(Proc[[#This Row],[DaysAgeing]]&gt;5,"yep","on track")</f>
        <v>yep</v>
      </c>
      <c r="Q7896" s="2">
        <f ca="1">IF(Proc[[#This Row],[DateClosed]]="",ABS(NETWORKDAYS(Proc[[#This Row],[DateOpened]],TODAY()))-1,ABS(NETWORKDAYS(Proc[[#This Row],[DateOpened]],Proc[[#This Row],[DateClosed]]))-1)</f>
        <v>26</v>
      </c>
      <c r="R7896" s="140"/>
      <c r="S7896" s="150"/>
      <c r="T7896" s="153">
        <v>7895</v>
      </c>
    </row>
    <row r="7897" spans="1:20" hidden="1">
      <c r="A7897" s="151" t="s">
        <v>7435</v>
      </c>
      <c r="B7897" s="153" t="str">
        <f>IFERROR(VLOOKUP(Proc[[#This Row],[App]],Table2[],3,0),"open")</f>
        <v>ok</v>
      </c>
      <c r="C7897" s="152" t="s">
        <v>369</v>
      </c>
      <c r="D7897" s="152" t="s">
        <v>7457</v>
      </c>
      <c r="E7897" s="152" t="s">
        <v>7230</v>
      </c>
      <c r="F7897" s="153" t="s">
        <v>7230</v>
      </c>
      <c r="G7897" s="151" t="s">
        <v>400</v>
      </c>
      <c r="H7897" s="150" t="str">
        <f>IF(Proc[[#This Row],[type]]="LFF (MDG-F)",MID(Proc[[#This Row],[Obj]],13,10),"")</f>
        <v/>
      </c>
      <c r="I7897" s="152"/>
      <c r="J7897" s="150" t="b">
        <f>Proc[[#This Row],[Requested]]=Proc[[#This Row],[CurrentParent]]</f>
        <v>1</v>
      </c>
      <c r="K7897" s="153" t="s">
        <v>569</v>
      </c>
      <c r="L7897" s="150" t="s">
        <v>7174</v>
      </c>
      <c r="M7897" s="140">
        <v>46079</v>
      </c>
      <c r="N7897" s="140"/>
      <c r="O7897" s="140"/>
      <c r="P7897" s="140" t="str">
        <f ca="1">IF(Proc[[#This Row],[DaysAgeing]]&gt;5,"yep","on track")</f>
        <v>yep</v>
      </c>
      <c r="Q7897" s="2">
        <f ca="1">IF(Proc[[#This Row],[DateClosed]]="",ABS(NETWORKDAYS(Proc[[#This Row],[DateOpened]],TODAY()))-1,ABS(NETWORKDAYS(Proc[[#This Row],[DateOpened]],Proc[[#This Row],[DateClosed]]))-1)</f>
        <v>26</v>
      </c>
      <c r="R7897" s="140"/>
      <c r="S7897" s="150"/>
      <c r="T7897" s="153">
        <v>7896</v>
      </c>
    </row>
    <row r="7898" spans="1:20" hidden="1">
      <c r="A7898" s="151" t="s">
        <v>7435</v>
      </c>
      <c r="B7898" s="153" t="str">
        <f>IFERROR(VLOOKUP(Proc[[#This Row],[App]],Table2[],3,0),"open")</f>
        <v>ok</v>
      </c>
      <c r="C7898" s="152" t="s">
        <v>369</v>
      </c>
      <c r="D7898" s="152" t="s">
        <v>7458</v>
      </c>
      <c r="E7898" s="152" t="s">
        <v>7230</v>
      </c>
      <c r="F7898" s="153" t="s">
        <v>7230</v>
      </c>
      <c r="G7898" s="151" t="s">
        <v>400</v>
      </c>
      <c r="H7898" s="150" t="str">
        <f>IF(Proc[[#This Row],[type]]="LFF (MDG-F)",MID(Proc[[#This Row],[Obj]],13,10),"")</f>
        <v/>
      </c>
      <c r="I7898" s="152"/>
      <c r="J7898" s="150" t="b">
        <f>Proc[[#This Row],[Requested]]=Proc[[#This Row],[CurrentParent]]</f>
        <v>1</v>
      </c>
      <c r="K7898" s="153" t="s">
        <v>569</v>
      </c>
      <c r="L7898" s="150" t="s">
        <v>7174</v>
      </c>
      <c r="M7898" s="140">
        <v>46079</v>
      </c>
      <c r="N7898" s="140"/>
      <c r="O7898" s="140"/>
      <c r="P7898" s="140" t="str">
        <f ca="1">IF(Proc[[#This Row],[DaysAgeing]]&gt;5,"yep","on track")</f>
        <v>yep</v>
      </c>
      <c r="Q7898" s="2">
        <f ca="1">IF(Proc[[#This Row],[DateClosed]]="",ABS(NETWORKDAYS(Proc[[#This Row],[DateOpened]],TODAY()))-1,ABS(NETWORKDAYS(Proc[[#This Row],[DateOpened]],Proc[[#This Row],[DateClosed]]))-1)</f>
        <v>26</v>
      </c>
      <c r="R7898" s="140"/>
      <c r="S7898" s="150"/>
      <c r="T7898" s="153">
        <v>7897</v>
      </c>
    </row>
    <row r="7899" spans="1:20" hidden="1">
      <c r="A7899" s="151" t="s">
        <v>7435</v>
      </c>
      <c r="B7899" s="153" t="str">
        <f>IFERROR(VLOOKUP(Proc[[#This Row],[App]],Table2[],3,0),"open")</f>
        <v>ok</v>
      </c>
      <c r="C7899" s="152" t="s">
        <v>369</v>
      </c>
      <c r="D7899" s="152" t="s">
        <v>7459</v>
      </c>
      <c r="E7899" s="152" t="s">
        <v>7444</v>
      </c>
      <c r="F7899" s="153" t="s">
        <v>7444</v>
      </c>
      <c r="G7899" s="151" t="s">
        <v>400</v>
      </c>
      <c r="H7899" s="150" t="str">
        <f>IF(Proc[[#This Row],[type]]="LFF (MDG-F)",MID(Proc[[#This Row],[Obj]],13,10),"")</f>
        <v/>
      </c>
      <c r="I7899" s="152"/>
      <c r="J7899" s="150" t="b">
        <f>Proc[[#This Row],[Requested]]=Proc[[#This Row],[CurrentParent]]</f>
        <v>1</v>
      </c>
      <c r="K7899" s="153" t="s">
        <v>569</v>
      </c>
      <c r="L7899" s="150" t="s">
        <v>7174</v>
      </c>
      <c r="M7899" s="140">
        <v>46079</v>
      </c>
      <c r="N7899" s="140"/>
      <c r="O7899" s="140"/>
      <c r="P7899" s="140" t="str">
        <f ca="1">IF(Proc[[#This Row],[DaysAgeing]]&gt;5,"yep","on track")</f>
        <v>yep</v>
      </c>
      <c r="Q7899" s="2">
        <f ca="1">IF(Proc[[#This Row],[DateClosed]]="",ABS(NETWORKDAYS(Proc[[#This Row],[DateOpened]],TODAY()))-1,ABS(NETWORKDAYS(Proc[[#This Row],[DateOpened]],Proc[[#This Row],[DateClosed]]))-1)</f>
        <v>26</v>
      </c>
      <c r="R7899" s="140"/>
      <c r="S7899" s="150"/>
      <c r="T7899" s="153">
        <v>7898</v>
      </c>
    </row>
    <row r="7900" spans="1:20" hidden="1">
      <c r="A7900" s="151" t="s">
        <v>7435</v>
      </c>
      <c r="B7900" s="153" t="str">
        <f>IFERROR(VLOOKUP(Proc[[#This Row],[App]],Table2[],3,0),"open")</f>
        <v>ok</v>
      </c>
      <c r="C7900" s="152" t="s">
        <v>369</v>
      </c>
      <c r="D7900" s="152" t="s">
        <v>10534</v>
      </c>
      <c r="E7900" s="152" t="s">
        <v>7445</v>
      </c>
      <c r="F7900" s="153" t="s">
        <v>7445</v>
      </c>
      <c r="G7900" t="s">
        <v>406</v>
      </c>
      <c r="H7900" s="150" t="str">
        <f>IF(Proc[[#This Row],[type]]="LFF (MDG-F)",MID(Proc[[#This Row],[Obj]],13,10),"")</f>
        <v>DE04OFCX06</v>
      </c>
      <c r="I7900" s="152"/>
      <c r="J7900" s="150" t="b">
        <f>Proc[[#This Row],[Requested]]=Proc[[#This Row],[CurrentParent]]</f>
        <v>1</v>
      </c>
      <c r="K7900" s="153" t="s">
        <v>569</v>
      </c>
      <c r="L7900" s="150" t="s">
        <v>7174</v>
      </c>
      <c r="M7900" s="140">
        <v>46079</v>
      </c>
      <c r="N7900" s="140"/>
      <c r="O7900" s="140"/>
      <c r="P7900" s="140" t="str">
        <f ca="1">IF(Proc[[#This Row],[DaysAgeing]]&gt;5,"yep","on track")</f>
        <v>yep</v>
      </c>
      <c r="Q7900" s="2">
        <f ca="1">IF(Proc[[#This Row],[DateClosed]]="",ABS(NETWORKDAYS(Proc[[#This Row],[DateOpened]],TODAY()))-1,ABS(NETWORKDAYS(Proc[[#This Row],[DateOpened]],Proc[[#This Row],[DateClosed]]))-1)</f>
        <v>26</v>
      </c>
      <c r="R7900" s="140"/>
      <c r="S7900" s="150"/>
      <c r="T7900" s="153">
        <v>7899</v>
      </c>
    </row>
    <row r="7901" spans="1:20" hidden="1">
      <c r="A7901" s="151" t="s">
        <v>7435</v>
      </c>
      <c r="B7901" s="150" t="str">
        <f>IFERROR(VLOOKUP(Proc[[#This Row],[App]],Table2[],3,0),"open")</f>
        <v>ok</v>
      </c>
      <c r="C7901" s="152" t="s">
        <v>369</v>
      </c>
      <c r="D7901" s="152" t="s">
        <v>10535</v>
      </c>
      <c r="E7901" s="152" t="s">
        <v>7445</v>
      </c>
      <c r="F7901" s="153" t="s">
        <v>7445</v>
      </c>
      <c r="G7901" s="151" t="s">
        <v>406</v>
      </c>
      <c r="H7901" s="150" t="str">
        <f>IF(Proc[[#This Row],[type]]="LFF (MDG-F)",MID(Proc[[#This Row],[Obj]],13,10),"")</f>
        <v>US01O07200</v>
      </c>
      <c r="I7901" s="152"/>
      <c r="J7901" s="150" t="b">
        <f>Proc[[#This Row],[Requested]]=Proc[[#This Row],[CurrentParent]]</f>
        <v>1</v>
      </c>
      <c r="K7901" s="153" t="s">
        <v>569</v>
      </c>
      <c r="L7901" s="150" t="s">
        <v>7174</v>
      </c>
      <c r="M7901" s="140">
        <v>46079</v>
      </c>
      <c r="N7901" s="140"/>
      <c r="O7901" s="140"/>
      <c r="P7901" s="140" t="str">
        <f ca="1">IF(Proc[[#This Row],[DaysAgeing]]&gt;5,"yep","on track")</f>
        <v>yep</v>
      </c>
      <c r="Q7901" s="2">
        <f ca="1">IF(Proc[[#This Row],[DateClosed]]="",ABS(NETWORKDAYS(Proc[[#This Row],[DateOpened]],TODAY()))-1,ABS(NETWORKDAYS(Proc[[#This Row],[DateOpened]],Proc[[#This Row],[DateClosed]]))-1)</f>
        <v>26</v>
      </c>
      <c r="R7901" s="140"/>
      <c r="S7901" s="150"/>
      <c r="T7901" s="153">
        <v>7900</v>
      </c>
    </row>
    <row r="7902" spans="1:20" hidden="1">
      <c r="A7902" s="151" t="s">
        <v>7435</v>
      </c>
      <c r="B7902" s="153" t="str">
        <f>IFERROR(VLOOKUP(Proc[[#This Row],[App]],Table2[],3,0),"open")</f>
        <v>ok</v>
      </c>
      <c r="C7902" s="152" t="s">
        <v>369</v>
      </c>
      <c r="D7902" s="152" t="s">
        <v>7471</v>
      </c>
      <c r="E7902" s="152" t="s">
        <v>7445</v>
      </c>
      <c r="F7902" s="152" t="s">
        <v>7445</v>
      </c>
      <c r="G7902" s="151" t="s">
        <v>406</v>
      </c>
      <c r="H7902" s="150" t="str">
        <f>IF(Proc[[#This Row],[type]]="LFF (MDG-F)",MID(Proc[[#This Row],[Obj]],13,10),"")</f>
        <v>US10C06053</v>
      </c>
      <c r="I7902" s="152"/>
      <c r="J7902" s="150" t="b">
        <f>Proc[[#This Row],[Requested]]=Proc[[#This Row],[CurrentParent]]</f>
        <v>1</v>
      </c>
      <c r="K7902" s="153" t="s">
        <v>569</v>
      </c>
      <c r="L7902" s="150" t="s">
        <v>7174</v>
      </c>
      <c r="M7902" s="140">
        <v>46079</v>
      </c>
      <c r="N7902" s="140"/>
      <c r="O7902" s="140"/>
      <c r="P7902" s="140" t="str">
        <f ca="1">IF(Proc[[#This Row],[DaysAgeing]]&gt;5,"yep","on track")</f>
        <v>yep</v>
      </c>
      <c r="Q7902" s="2">
        <f ca="1">IF(Proc[[#This Row],[DateClosed]]="",ABS(NETWORKDAYS(Proc[[#This Row],[DateOpened]],TODAY()))-1,ABS(NETWORKDAYS(Proc[[#This Row],[DateOpened]],Proc[[#This Row],[DateClosed]]))-1)</f>
        <v>26</v>
      </c>
      <c r="R7902" s="140"/>
      <c r="S7902" s="150"/>
      <c r="T7902" s="153">
        <v>7901</v>
      </c>
    </row>
    <row r="7903" spans="1:20" hidden="1">
      <c r="A7903" s="151" t="s">
        <v>7435</v>
      </c>
      <c r="B7903" s="153" t="str">
        <f>IFERROR(VLOOKUP(Proc[[#This Row],[App]],Table2[],3,0),"open")</f>
        <v>ok</v>
      </c>
      <c r="C7903" s="152" t="s">
        <v>369</v>
      </c>
      <c r="D7903" s="152" t="s">
        <v>7465</v>
      </c>
      <c r="E7903" s="152" t="s">
        <v>7445</v>
      </c>
      <c r="F7903" s="153" t="s">
        <v>7445</v>
      </c>
      <c r="G7903" s="151" t="s">
        <v>400</v>
      </c>
      <c r="H7903" s="150" t="str">
        <f>IF(Proc[[#This Row],[type]]="LFF (MDG-F)",MID(Proc[[#This Row],[Obj]],13,10),"")</f>
        <v/>
      </c>
      <c r="I7903" s="152"/>
      <c r="J7903" s="150" t="b">
        <f>Proc[[#This Row],[Requested]]=Proc[[#This Row],[CurrentParent]]</f>
        <v>1</v>
      </c>
      <c r="K7903" s="153" t="s">
        <v>569</v>
      </c>
      <c r="L7903" s="150" t="s">
        <v>7174</v>
      </c>
      <c r="M7903" s="140">
        <v>46079</v>
      </c>
      <c r="N7903" s="140"/>
      <c r="O7903" s="140"/>
      <c r="P7903" s="140" t="str">
        <f ca="1">IF(Proc[[#This Row],[DaysAgeing]]&gt;5,"yep","on track")</f>
        <v>yep</v>
      </c>
      <c r="Q7903" s="2">
        <f ca="1">IF(Proc[[#This Row],[DateClosed]]="",ABS(NETWORKDAYS(Proc[[#This Row],[DateOpened]],TODAY()))-1,ABS(NETWORKDAYS(Proc[[#This Row],[DateOpened]],Proc[[#This Row],[DateClosed]]))-1)</f>
        <v>26</v>
      </c>
      <c r="R7903" s="140"/>
      <c r="S7903" s="150"/>
      <c r="T7903" s="153">
        <v>7902</v>
      </c>
    </row>
    <row r="7904" spans="1:20" hidden="1">
      <c r="A7904" s="151" t="s">
        <v>7435</v>
      </c>
      <c r="B7904" s="153" t="str">
        <f>IFERROR(VLOOKUP(Proc[[#This Row],[App]],Table2[],3,0),"open")</f>
        <v>ok</v>
      </c>
      <c r="C7904" s="152" t="s">
        <v>369</v>
      </c>
      <c r="D7904" s="152" t="s">
        <v>7466</v>
      </c>
      <c r="E7904" s="152" t="s">
        <v>7445</v>
      </c>
      <c r="F7904" s="152" t="s">
        <v>7445</v>
      </c>
      <c r="G7904" s="151" t="s">
        <v>406</v>
      </c>
      <c r="H7904" s="150" t="str">
        <f>IF(Proc[[#This Row],[type]]="LFF (MDG-F)",MID(Proc[[#This Row],[Obj]],13,10),"")</f>
        <v>TW02OF0331</v>
      </c>
      <c r="I7904" s="152"/>
      <c r="J7904" s="150" t="b">
        <f>Proc[[#This Row],[Requested]]=Proc[[#This Row],[CurrentParent]]</f>
        <v>1</v>
      </c>
      <c r="K7904" s="153" t="s">
        <v>569</v>
      </c>
      <c r="L7904" s="150" t="s">
        <v>7174</v>
      </c>
      <c r="M7904" s="140">
        <v>46079</v>
      </c>
      <c r="N7904" s="140"/>
      <c r="O7904" s="140"/>
      <c r="P7904" s="140" t="str">
        <f ca="1">IF(Proc[[#This Row],[DaysAgeing]]&gt;5,"yep","on track")</f>
        <v>yep</v>
      </c>
      <c r="Q7904" s="2">
        <f ca="1">IF(Proc[[#This Row],[DateClosed]]="",ABS(NETWORKDAYS(Proc[[#This Row],[DateOpened]],TODAY()))-1,ABS(NETWORKDAYS(Proc[[#This Row],[DateOpened]],Proc[[#This Row],[DateClosed]]))-1)</f>
        <v>26</v>
      </c>
      <c r="R7904" s="140"/>
      <c r="S7904" s="150"/>
      <c r="T7904" s="153">
        <v>7903</v>
      </c>
    </row>
    <row r="7905" spans="1:20" hidden="1">
      <c r="A7905" s="151" t="s">
        <v>7435</v>
      </c>
      <c r="B7905" s="153" t="str">
        <f>IFERROR(VLOOKUP(Proc[[#This Row],[App]],Table2[],3,0),"open")</f>
        <v>ok</v>
      </c>
      <c r="C7905" s="152" t="s">
        <v>369</v>
      </c>
      <c r="D7905" s="152" t="s">
        <v>7470</v>
      </c>
      <c r="E7905" s="152" t="s">
        <v>7445</v>
      </c>
      <c r="F7905" s="152" t="s">
        <v>7445</v>
      </c>
      <c r="G7905" s="151" t="s">
        <v>406</v>
      </c>
      <c r="H7905" s="150" t="str">
        <f>IF(Proc[[#This Row],[type]]="LFF (MDG-F)",MID(Proc[[#This Row],[Obj]],13,10),"")</f>
        <v>TW10C02705</v>
      </c>
      <c r="I7905" s="152"/>
      <c r="J7905" s="150" t="b">
        <f>Proc[[#This Row],[Requested]]=Proc[[#This Row],[CurrentParent]]</f>
        <v>1</v>
      </c>
      <c r="K7905" s="153" t="s">
        <v>569</v>
      </c>
      <c r="L7905" s="150" t="s">
        <v>7174</v>
      </c>
      <c r="M7905" s="140">
        <v>46079</v>
      </c>
      <c r="N7905" s="140"/>
      <c r="O7905" s="140"/>
      <c r="P7905" s="140" t="str">
        <f ca="1">IF(Proc[[#This Row],[DaysAgeing]]&gt;5,"yep","on track")</f>
        <v>yep</v>
      </c>
      <c r="Q7905" s="2">
        <f ca="1">IF(Proc[[#This Row],[DateClosed]]="",ABS(NETWORKDAYS(Proc[[#This Row],[DateOpened]],TODAY()))-1,ABS(NETWORKDAYS(Proc[[#This Row],[DateOpened]],Proc[[#This Row],[DateClosed]]))-1)</f>
        <v>26</v>
      </c>
      <c r="R7905" s="140"/>
      <c r="S7905" s="150"/>
      <c r="T7905" s="153">
        <v>7904</v>
      </c>
    </row>
    <row r="7906" spans="1:20" hidden="1">
      <c r="A7906" s="151" t="s">
        <v>7435</v>
      </c>
      <c r="B7906" s="153" t="str">
        <f>IFERROR(VLOOKUP(Proc[[#This Row],[App]],Table2[],3,0),"open")</f>
        <v>ok</v>
      </c>
      <c r="C7906" s="152" t="s">
        <v>369</v>
      </c>
      <c r="D7906" s="152" t="s">
        <v>10536</v>
      </c>
      <c r="E7906" s="152" t="s">
        <v>7445</v>
      </c>
      <c r="F7906" s="153" t="s">
        <v>7445</v>
      </c>
      <c r="G7906" s="151" t="s">
        <v>406</v>
      </c>
      <c r="H7906" s="150" t="str">
        <f>IF(Proc[[#This Row],[type]]="LFF (MDG-F)",MID(Proc[[#This Row],[Obj]],13,10),"")</f>
        <v>CN01OF0082</v>
      </c>
      <c r="I7906" s="152"/>
      <c r="J7906" s="150" t="b">
        <f>Proc[[#This Row],[Requested]]=Proc[[#This Row],[CurrentParent]]</f>
        <v>1</v>
      </c>
      <c r="K7906" s="153" t="s">
        <v>569</v>
      </c>
      <c r="L7906" s="150" t="s">
        <v>7174</v>
      </c>
      <c r="M7906" s="140">
        <v>46079</v>
      </c>
      <c r="N7906" s="140"/>
      <c r="O7906" s="140"/>
      <c r="P7906" s="140" t="str">
        <f ca="1">IF(Proc[[#This Row],[DaysAgeing]]&gt;5,"yep","on track")</f>
        <v>yep</v>
      </c>
      <c r="Q7906" s="2">
        <f ca="1">IF(Proc[[#This Row],[DateClosed]]="",ABS(NETWORKDAYS(Proc[[#This Row],[DateOpened]],TODAY()))-1,ABS(NETWORKDAYS(Proc[[#This Row],[DateOpened]],Proc[[#This Row],[DateClosed]]))-1)</f>
        <v>26</v>
      </c>
      <c r="R7906" s="140"/>
      <c r="S7906" s="150"/>
      <c r="T7906" s="153">
        <v>7905</v>
      </c>
    </row>
    <row r="7907" spans="1:20" hidden="1">
      <c r="A7907" s="151" t="s">
        <v>7435</v>
      </c>
      <c r="B7907" s="153" t="str">
        <f>IFERROR(VLOOKUP(Proc[[#This Row],[App]],Table2[],3,0),"open")</f>
        <v>ok</v>
      </c>
      <c r="C7907" s="152" t="s">
        <v>369</v>
      </c>
      <c r="D7907" s="152" t="s">
        <v>10537</v>
      </c>
      <c r="E7907" s="152" t="s">
        <v>7445</v>
      </c>
      <c r="F7907" s="153" t="s">
        <v>7445</v>
      </c>
      <c r="G7907" s="151" t="s">
        <v>406</v>
      </c>
      <c r="H7907" s="150" t="str">
        <f>IF(Proc[[#This Row],[type]]="LFF (MDG-F)",MID(Proc[[#This Row],[Obj]],13,10),"")</f>
        <v>KR03OF0400</v>
      </c>
      <c r="I7907" s="152"/>
      <c r="J7907" s="150" t="b">
        <f>Proc[[#This Row],[Requested]]=Proc[[#This Row],[CurrentParent]]</f>
        <v>1</v>
      </c>
      <c r="K7907" s="153" t="s">
        <v>569</v>
      </c>
      <c r="L7907" s="150" t="s">
        <v>7174</v>
      </c>
      <c r="M7907" s="140">
        <v>46079</v>
      </c>
      <c r="N7907" s="140"/>
      <c r="O7907" s="140"/>
      <c r="P7907" s="140" t="str">
        <f ca="1">IF(Proc[[#This Row],[DaysAgeing]]&gt;5,"yep","on track")</f>
        <v>yep</v>
      </c>
      <c r="Q7907" s="2">
        <f ca="1">IF(Proc[[#This Row],[DateClosed]]="",ABS(NETWORKDAYS(Proc[[#This Row],[DateOpened]],TODAY()))-1,ABS(NETWORKDAYS(Proc[[#This Row],[DateOpened]],Proc[[#This Row],[DateClosed]]))-1)</f>
        <v>26</v>
      </c>
      <c r="R7907" s="140"/>
      <c r="S7907" s="150"/>
      <c r="T7907" s="153">
        <v>7906</v>
      </c>
    </row>
    <row r="7908" spans="1:20" hidden="1">
      <c r="A7908" s="151" t="s">
        <v>7435</v>
      </c>
      <c r="B7908" s="153" t="str">
        <f>IFERROR(VLOOKUP(Proc[[#This Row],[App]],Table2[],3,0),"open")</f>
        <v>ok</v>
      </c>
      <c r="C7908" s="152" t="s">
        <v>369</v>
      </c>
      <c r="D7908" s="152" t="s">
        <v>10538</v>
      </c>
      <c r="E7908" s="152" t="s">
        <v>7446</v>
      </c>
      <c r="F7908" s="153" t="s">
        <v>7446</v>
      </c>
      <c r="G7908" s="151" t="s">
        <v>406</v>
      </c>
      <c r="H7908" s="150" t="str">
        <f>IF(Proc[[#This Row],[type]]="LFF (MDG-F)",MID(Proc[[#This Row],[Obj]],13,10),"")</f>
        <v>DE04TNBZ06</v>
      </c>
      <c r="I7908" s="152"/>
      <c r="J7908" s="150" t="b">
        <f>Proc[[#This Row],[Requested]]=Proc[[#This Row],[CurrentParent]]</f>
        <v>1</v>
      </c>
      <c r="K7908" s="153" t="s">
        <v>569</v>
      </c>
      <c r="L7908" s="150" t="s">
        <v>7174</v>
      </c>
      <c r="M7908" s="140">
        <v>46079</v>
      </c>
      <c r="N7908" s="140"/>
      <c r="O7908" s="140"/>
      <c r="P7908" s="140" t="str">
        <f ca="1">IF(Proc[[#This Row],[DaysAgeing]]&gt;5,"yep","on track")</f>
        <v>yep</v>
      </c>
      <c r="Q7908" s="2">
        <f ca="1">IF(Proc[[#This Row],[DateClosed]]="",ABS(NETWORKDAYS(Proc[[#This Row],[DateOpened]],TODAY()))-1,ABS(NETWORKDAYS(Proc[[#This Row],[DateOpened]],Proc[[#This Row],[DateClosed]]))-1)</f>
        <v>26</v>
      </c>
      <c r="R7908" s="140"/>
      <c r="S7908" s="150"/>
      <c r="T7908" s="153">
        <v>7907</v>
      </c>
    </row>
    <row r="7909" spans="1:20" hidden="1">
      <c r="A7909" s="151" t="s">
        <v>7435</v>
      </c>
      <c r="B7909" s="153" t="str">
        <f>IFERROR(VLOOKUP(Proc[[#This Row],[App]],Table2[],3,0),"open")</f>
        <v>ok</v>
      </c>
      <c r="C7909" s="152" t="s">
        <v>369</v>
      </c>
      <c r="D7909" s="152" t="s">
        <v>10539</v>
      </c>
      <c r="E7909" s="152" t="s">
        <v>7446</v>
      </c>
      <c r="F7909" s="153" t="s">
        <v>7446</v>
      </c>
      <c r="G7909" s="151" t="s">
        <v>406</v>
      </c>
      <c r="H7909" s="150" t="str">
        <f>IF(Proc[[#This Row],[type]]="LFF (MDG-F)",MID(Proc[[#This Row],[Obj]],13,10),"")</f>
        <v>CN09C02001</v>
      </c>
      <c r="I7909" s="152"/>
      <c r="J7909" s="150" t="b">
        <f>Proc[[#This Row],[Requested]]=Proc[[#This Row],[CurrentParent]]</f>
        <v>1</v>
      </c>
      <c r="K7909" s="153" t="s">
        <v>569</v>
      </c>
      <c r="L7909" s="153" t="s">
        <v>7174</v>
      </c>
      <c r="M7909" s="140">
        <v>46079</v>
      </c>
      <c r="N7909" s="140"/>
      <c r="O7909" s="140"/>
      <c r="P7909" s="140" t="str">
        <f ca="1">IF(Proc[[#This Row],[DaysAgeing]]&gt;5,"yep","on track")</f>
        <v>yep</v>
      </c>
      <c r="Q7909" s="2">
        <f ca="1">IF(Proc[[#This Row],[DateClosed]]="",ABS(NETWORKDAYS(Proc[[#This Row],[DateOpened]],TODAY()))-1,ABS(NETWORKDAYS(Proc[[#This Row],[DateOpened]],Proc[[#This Row],[DateClosed]]))-1)</f>
        <v>26</v>
      </c>
      <c r="R7909" s="140"/>
      <c r="S7909" s="150"/>
      <c r="T7909" s="153">
        <v>7908</v>
      </c>
    </row>
    <row r="7910" spans="1:20" hidden="1">
      <c r="A7910" s="151" t="s">
        <v>7435</v>
      </c>
      <c r="B7910" s="153" t="str">
        <f>IFERROR(VLOOKUP(Proc[[#This Row],[App]],Table2[],3,0),"open")</f>
        <v>ok</v>
      </c>
      <c r="C7910" s="152" t="s">
        <v>369</v>
      </c>
      <c r="D7910" s="152" t="s">
        <v>10540</v>
      </c>
      <c r="E7910" s="152" t="s">
        <v>7446</v>
      </c>
      <c r="F7910" s="153" t="s">
        <v>7446</v>
      </c>
      <c r="G7910" s="151" t="s">
        <v>406</v>
      </c>
      <c r="H7910" s="150" t="str">
        <f>IF(Proc[[#This Row],[type]]="LFF (MDG-F)",MID(Proc[[#This Row],[Obj]],13,10),"")</f>
        <v>NL10DB3602</v>
      </c>
      <c r="I7910" s="152"/>
      <c r="J7910" s="150" t="b">
        <f>Proc[[#This Row],[Requested]]=Proc[[#This Row],[CurrentParent]]</f>
        <v>1</v>
      </c>
      <c r="K7910" s="153" t="s">
        <v>569</v>
      </c>
      <c r="L7910" s="150" t="s">
        <v>7174</v>
      </c>
      <c r="M7910" s="140">
        <v>46079</v>
      </c>
      <c r="N7910" s="140"/>
      <c r="O7910" s="140"/>
      <c r="P7910" s="140" t="str">
        <f ca="1">IF(Proc[[#This Row],[DaysAgeing]]&gt;5,"yep","on track")</f>
        <v>yep</v>
      </c>
      <c r="Q7910" s="2">
        <f ca="1">IF(Proc[[#This Row],[DateClosed]]="",ABS(NETWORKDAYS(Proc[[#This Row],[DateOpened]],TODAY()))-1,ABS(NETWORKDAYS(Proc[[#This Row],[DateOpened]],Proc[[#This Row],[DateClosed]]))-1)</f>
        <v>26</v>
      </c>
      <c r="R7910" s="140"/>
      <c r="S7910" s="150"/>
      <c r="T7910" s="153">
        <v>7909</v>
      </c>
    </row>
    <row r="7911" spans="1:20" hidden="1">
      <c r="A7911" s="151" t="s">
        <v>7435</v>
      </c>
      <c r="B7911" s="150" t="str">
        <f>IFERROR(VLOOKUP(Proc[[#This Row],[App]],Table2[],3,0),"open")</f>
        <v>ok</v>
      </c>
      <c r="C7911" s="152" t="s">
        <v>369</v>
      </c>
      <c r="D7911" s="152" t="s">
        <v>10541</v>
      </c>
      <c r="E7911" s="152" t="s">
        <v>7446</v>
      </c>
      <c r="F7911" s="153" t="s">
        <v>7446</v>
      </c>
      <c r="G7911" s="151" t="s">
        <v>406</v>
      </c>
      <c r="H7911" s="150" t="str">
        <f>IF(Proc[[#This Row],[type]]="LFF (MDG-F)",MID(Proc[[#This Row],[Obj]],13,10),"")</f>
        <v>TW10C02702</v>
      </c>
      <c r="I7911" s="152"/>
      <c r="J7911" s="150" t="b">
        <f>Proc[[#This Row],[Requested]]=Proc[[#This Row],[CurrentParent]]</f>
        <v>1</v>
      </c>
      <c r="K7911" s="153" t="s">
        <v>569</v>
      </c>
      <c r="L7911" s="150" t="s">
        <v>7174</v>
      </c>
      <c r="M7911" s="140">
        <v>46079</v>
      </c>
      <c r="N7911" s="140"/>
      <c r="O7911" s="140"/>
      <c r="P7911" s="140" t="str">
        <f ca="1">IF(Proc[[#This Row],[DaysAgeing]]&gt;5,"yep","on track")</f>
        <v>yep</v>
      </c>
      <c r="Q7911" s="2">
        <f ca="1">IF(Proc[[#This Row],[DateClosed]]="",ABS(NETWORKDAYS(Proc[[#This Row],[DateOpened]],TODAY()))-1,ABS(NETWORKDAYS(Proc[[#This Row],[DateOpened]],Proc[[#This Row],[DateClosed]]))-1)</f>
        <v>26</v>
      </c>
      <c r="R7911" s="140"/>
      <c r="S7911" s="150"/>
      <c r="T7911" s="153">
        <v>7910</v>
      </c>
    </row>
    <row r="7912" spans="1:20" hidden="1">
      <c r="A7912" s="151" t="s">
        <v>7435</v>
      </c>
      <c r="B7912" s="150" t="str">
        <f>IFERROR(VLOOKUP(Proc[[#This Row],[App]],Table2[],3,0),"open")</f>
        <v>ok</v>
      </c>
      <c r="C7912" s="152" t="s">
        <v>369</v>
      </c>
      <c r="D7912" s="152" t="s">
        <v>10542</v>
      </c>
      <c r="E7912" s="152" t="s">
        <v>7446</v>
      </c>
      <c r="F7912" s="153" t="s">
        <v>7446</v>
      </c>
      <c r="G7912" s="151" t="s">
        <v>406</v>
      </c>
      <c r="H7912" s="150" t="str">
        <f>IF(Proc[[#This Row],[type]]="LFF (MDG-F)",MID(Proc[[#This Row],[Obj]],13,10),"")</f>
        <v>TW91DB3300</v>
      </c>
      <c r="I7912" s="152"/>
      <c r="J7912" s="150" t="b">
        <f>Proc[[#This Row],[Requested]]=Proc[[#This Row],[CurrentParent]]</f>
        <v>1</v>
      </c>
      <c r="K7912" s="153" t="s">
        <v>569</v>
      </c>
      <c r="L7912" s="150" t="s">
        <v>7174</v>
      </c>
      <c r="M7912" s="140">
        <v>46079</v>
      </c>
      <c r="N7912" s="140"/>
      <c r="O7912" s="140"/>
      <c r="P7912" s="140" t="str">
        <f ca="1">IF(Proc[[#This Row],[DaysAgeing]]&gt;5,"yep","on track")</f>
        <v>yep</v>
      </c>
      <c r="Q7912" s="2">
        <f ca="1">IF(Proc[[#This Row],[DateClosed]]="",ABS(NETWORKDAYS(Proc[[#This Row],[DateOpened]],TODAY()))-1,ABS(NETWORKDAYS(Proc[[#This Row],[DateOpened]],Proc[[#This Row],[DateClosed]]))-1)</f>
        <v>26</v>
      </c>
      <c r="R7912" s="140"/>
      <c r="S7912" s="150"/>
      <c r="T7912" s="153">
        <v>7911</v>
      </c>
    </row>
    <row r="7913" spans="1:20" hidden="1">
      <c r="A7913" s="151" t="s">
        <v>7435</v>
      </c>
      <c r="B7913" s="150" t="str">
        <f>IFERROR(VLOOKUP(Proc[[#This Row],[App]],Table2[],3,0),"open")</f>
        <v>ok</v>
      </c>
      <c r="C7913" s="152" t="s">
        <v>369</v>
      </c>
      <c r="D7913" s="152" t="s">
        <v>10543</v>
      </c>
      <c r="E7913" s="152" t="s">
        <v>7446</v>
      </c>
      <c r="F7913" s="153" t="s">
        <v>7446</v>
      </c>
      <c r="G7913" s="151" t="s">
        <v>406</v>
      </c>
      <c r="H7913" s="150" t="str">
        <f>IF(Proc[[#This Row],[type]]="LFF (MDG-F)",MID(Proc[[#This Row],[Obj]],13,10),"")</f>
        <v>US10C06031</v>
      </c>
      <c r="I7913" s="152"/>
      <c r="J7913" s="150" t="b">
        <f>Proc[[#This Row],[Requested]]=Proc[[#This Row],[CurrentParent]]</f>
        <v>1</v>
      </c>
      <c r="K7913" s="153" t="s">
        <v>569</v>
      </c>
      <c r="L7913" s="150" t="s">
        <v>7174</v>
      </c>
      <c r="M7913" s="140">
        <v>46079</v>
      </c>
      <c r="N7913" s="140"/>
      <c r="O7913" s="140"/>
      <c r="P7913" s="140" t="str">
        <f ca="1">IF(Proc[[#This Row],[DaysAgeing]]&gt;5,"yep","on track")</f>
        <v>yep</v>
      </c>
      <c r="Q7913" s="2">
        <f ca="1">IF(Proc[[#This Row],[DateClosed]]="",ABS(NETWORKDAYS(Proc[[#This Row],[DateOpened]],TODAY()))-1,ABS(NETWORKDAYS(Proc[[#This Row],[DateOpened]],Proc[[#This Row],[DateClosed]]))-1)</f>
        <v>26</v>
      </c>
      <c r="R7913" s="140"/>
      <c r="S7913" s="150"/>
      <c r="T7913" s="153">
        <v>7912</v>
      </c>
    </row>
    <row r="7914" spans="1:20" hidden="1">
      <c r="A7914" s="151" t="s">
        <v>7435</v>
      </c>
      <c r="B7914" s="150" t="str">
        <f>IFERROR(VLOOKUP(Proc[[#This Row],[App]],Table2[],3,0),"open")</f>
        <v>ok</v>
      </c>
      <c r="C7914" s="152" t="s">
        <v>369</v>
      </c>
      <c r="D7914" s="152" t="s">
        <v>10544</v>
      </c>
      <c r="E7914" s="152" t="s">
        <v>3082</v>
      </c>
      <c r="F7914" s="153" t="s">
        <v>3082</v>
      </c>
      <c r="G7914" s="151" t="s">
        <v>406</v>
      </c>
      <c r="H7914" s="150" t="str">
        <f>IF(Proc[[#This Row],[type]]="LFF (MDG-F)",MID(Proc[[#This Row],[Obj]],13,10),"")</f>
        <v>DE10TMX900</v>
      </c>
      <c r="I7914" s="152"/>
      <c r="J7914" s="150" t="b">
        <f>Proc[[#This Row],[Requested]]=Proc[[#This Row],[CurrentParent]]</f>
        <v>1</v>
      </c>
      <c r="K7914" s="153" t="s">
        <v>569</v>
      </c>
      <c r="L7914" s="150" t="s">
        <v>7174</v>
      </c>
      <c r="M7914" s="140">
        <v>46079</v>
      </c>
      <c r="N7914" s="140"/>
      <c r="O7914" s="140"/>
      <c r="P7914" s="140" t="str">
        <f ca="1">IF(Proc[[#This Row],[DaysAgeing]]&gt;5,"yep","on track")</f>
        <v>yep</v>
      </c>
      <c r="Q7914" s="2">
        <f ca="1">IF(Proc[[#This Row],[DateClosed]]="",ABS(NETWORKDAYS(Proc[[#This Row],[DateOpened]],TODAY()))-1,ABS(NETWORKDAYS(Proc[[#This Row],[DateOpened]],Proc[[#This Row],[DateClosed]]))-1)</f>
        <v>26</v>
      </c>
      <c r="R7914" s="140"/>
      <c r="S7914" s="150"/>
      <c r="T7914" s="153">
        <v>7913</v>
      </c>
    </row>
    <row r="7915" spans="1:20" hidden="1">
      <c r="A7915" s="151" t="s">
        <v>7435</v>
      </c>
      <c r="B7915" s="150" t="str">
        <f>IFERROR(VLOOKUP(Proc[[#This Row],[App]],Table2[],3,0),"open")</f>
        <v>ok</v>
      </c>
      <c r="C7915" s="152" t="s">
        <v>369</v>
      </c>
      <c r="D7915" s="152" t="s">
        <v>10545</v>
      </c>
      <c r="E7915" s="152" t="s">
        <v>7421</v>
      </c>
      <c r="F7915" s="153" t="s">
        <v>7421</v>
      </c>
      <c r="G7915" s="151" t="s">
        <v>400</v>
      </c>
      <c r="H7915" s="150" t="str">
        <f>IF(Proc[[#This Row],[type]]="LFF (MDG-F)",MID(Proc[[#This Row],[Obj]],13,10),"")</f>
        <v/>
      </c>
      <c r="I7915" s="152"/>
      <c r="J7915" s="150" t="b">
        <f>Proc[[#This Row],[Requested]]=Proc[[#This Row],[CurrentParent]]</f>
        <v>1</v>
      </c>
      <c r="K7915" s="153" t="s">
        <v>569</v>
      </c>
      <c r="L7915" s="150" t="s">
        <v>7174</v>
      </c>
      <c r="M7915" s="140">
        <v>46079</v>
      </c>
      <c r="N7915" s="140"/>
      <c r="O7915" s="140"/>
      <c r="P7915" s="140" t="str">
        <f ca="1">IF(Proc[[#This Row],[DaysAgeing]]&gt;5,"yep","on track")</f>
        <v>yep</v>
      </c>
      <c r="Q7915" s="2">
        <f ca="1">IF(Proc[[#This Row],[DateClosed]]="",ABS(NETWORKDAYS(Proc[[#This Row],[DateOpened]],TODAY()))-1,ABS(NETWORKDAYS(Proc[[#This Row],[DateOpened]],Proc[[#This Row],[DateClosed]]))-1)</f>
        <v>26</v>
      </c>
      <c r="R7915" s="140"/>
      <c r="S7915" s="150"/>
      <c r="T7915" s="153">
        <v>7914</v>
      </c>
    </row>
    <row r="7916" spans="1:20" hidden="1">
      <c r="A7916" s="151" t="s">
        <v>7435</v>
      </c>
      <c r="B7916" s="150" t="str">
        <f>IFERROR(VLOOKUP(Proc[[#This Row],[App]],Table2[],3,0),"open")</f>
        <v>ok</v>
      </c>
      <c r="C7916" s="152" t="s">
        <v>369</v>
      </c>
      <c r="D7916" s="152" t="s">
        <v>3449</v>
      </c>
      <c r="E7916" s="152" t="s">
        <v>7421</v>
      </c>
      <c r="F7916" s="150" t="s">
        <v>7421</v>
      </c>
      <c r="G7916" s="151" t="s">
        <v>400</v>
      </c>
      <c r="H7916" s="150" t="str">
        <f>IF(Proc[[#This Row],[type]]="LFF (MDG-F)",MID(Proc[[#This Row],[Obj]],13,10),"")</f>
        <v/>
      </c>
      <c r="I7916" s="152"/>
      <c r="J7916" s="150" t="b">
        <f>Proc[[#This Row],[Requested]]=Proc[[#This Row],[CurrentParent]]</f>
        <v>1</v>
      </c>
      <c r="K7916" s="153" t="s">
        <v>569</v>
      </c>
      <c r="L7916" s="150" t="s">
        <v>7174</v>
      </c>
      <c r="M7916" s="140">
        <v>46079</v>
      </c>
      <c r="N7916" s="140"/>
      <c r="O7916" s="140"/>
      <c r="P7916" s="140" t="str">
        <f ca="1">IF(Proc[[#This Row],[DaysAgeing]]&gt;5,"yep","on track")</f>
        <v>yep</v>
      </c>
      <c r="Q7916" s="2">
        <f ca="1">IF(Proc[[#This Row],[DateClosed]]="",ABS(NETWORKDAYS(Proc[[#This Row],[DateOpened]],TODAY()))-1,ABS(NETWORKDAYS(Proc[[#This Row],[DateOpened]],Proc[[#This Row],[DateClosed]]))-1)</f>
        <v>26</v>
      </c>
      <c r="R7916" s="140"/>
      <c r="S7916" s="150"/>
      <c r="T7916" s="153">
        <v>7915</v>
      </c>
    </row>
    <row r="7917" spans="1:20" hidden="1">
      <c r="A7917" s="151" t="s">
        <v>7435</v>
      </c>
      <c r="B7917" s="150" t="str">
        <f>IFERROR(VLOOKUP(Proc[[#This Row],[App]],Table2[],3,0),"open")</f>
        <v>ok</v>
      </c>
      <c r="C7917" s="152" t="s">
        <v>369</v>
      </c>
      <c r="D7917" s="152" t="s">
        <v>10546</v>
      </c>
      <c r="E7917" s="152" t="s">
        <v>7421</v>
      </c>
      <c r="F7917" s="153" t="s">
        <v>7421</v>
      </c>
      <c r="G7917" s="151" t="s">
        <v>406</v>
      </c>
      <c r="H7917" s="150" t="str">
        <f>IF(Proc[[#This Row],[type]]="LFF (MDG-F)",MID(Proc[[#This Row],[Obj]],13,10),"")</f>
        <v>2123GIT210</v>
      </c>
      <c r="I7917" s="152"/>
      <c r="J7917" s="150" t="b">
        <f>Proc[[#This Row],[Requested]]=Proc[[#This Row],[CurrentParent]]</f>
        <v>1</v>
      </c>
      <c r="K7917" s="153" t="s">
        <v>569</v>
      </c>
      <c r="L7917" s="150" t="s">
        <v>7174</v>
      </c>
      <c r="M7917" s="140">
        <v>46079</v>
      </c>
      <c r="N7917" s="140"/>
      <c r="O7917" s="140"/>
      <c r="P7917" s="140" t="str">
        <f ca="1">IF(Proc[[#This Row],[DaysAgeing]]&gt;5,"yep","on track")</f>
        <v>yep</v>
      </c>
      <c r="Q7917" s="2">
        <f ca="1">IF(Proc[[#This Row],[DateClosed]]="",ABS(NETWORKDAYS(Proc[[#This Row],[DateOpened]],TODAY()))-1,ABS(NETWORKDAYS(Proc[[#This Row],[DateOpened]],Proc[[#This Row],[DateClosed]]))-1)</f>
        <v>26</v>
      </c>
      <c r="R7917" s="140"/>
      <c r="S7917" s="150"/>
      <c r="T7917" s="153">
        <v>7916</v>
      </c>
    </row>
    <row r="7918" spans="1:20" hidden="1">
      <c r="A7918" s="151" t="s">
        <v>7435</v>
      </c>
      <c r="B7918" s="150" t="str">
        <f>IFERROR(VLOOKUP(Proc[[#This Row],[App]],Table2[],3,0),"open")</f>
        <v>ok</v>
      </c>
      <c r="C7918" s="152" t="s">
        <v>369</v>
      </c>
      <c r="D7918" s="152" t="s">
        <v>10547</v>
      </c>
      <c r="E7918" s="152" t="s">
        <v>7421</v>
      </c>
      <c r="F7918" s="153" t="s">
        <v>7421</v>
      </c>
      <c r="G7918" s="151" t="s">
        <v>406</v>
      </c>
      <c r="H7918" s="150" t="str">
        <f>IF(Proc[[#This Row],[type]]="LFF (MDG-F)",MID(Proc[[#This Row],[Obj]],13,10),"")</f>
        <v>2123GIT095</v>
      </c>
      <c r="I7918" s="152"/>
      <c r="J7918" s="150" t="b">
        <f>Proc[[#This Row],[Requested]]=Proc[[#This Row],[CurrentParent]]</f>
        <v>1</v>
      </c>
      <c r="K7918" s="153" t="s">
        <v>569</v>
      </c>
      <c r="L7918" s="150" t="s">
        <v>7174</v>
      </c>
      <c r="M7918" s="140">
        <v>46079</v>
      </c>
      <c r="N7918" s="140"/>
      <c r="O7918" s="140"/>
      <c r="P7918" s="140" t="str">
        <f ca="1">IF(Proc[[#This Row],[DaysAgeing]]&gt;5,"yep","on track")</f>
        <v>yep</v>
      </c>
      <c r="Q7918" s="2">
        <f ca="1">IF(Proc[[#This Row],[DateClosed]]="",ABS(NETWORKDAYS(Proc[[#This Row],[DateOpened]],TODAY()))-1,ABS(NETWORKDAYS(Proc[[#This Row],[DateOpened]],Proc[[#This Row],[DateClosed]]))-1)</f>
        <v>26</v>
      </c>
      <c r="R7918" s="140"/>
      <c r="S7918" s="150"/>
      <c r="T7918" s="153">
        <v>7917</v>
      </c>
    </row>
    <row r="7919" spans="1:20" hidden="1">
      <c r="A7919" s="151" t="s">
        <v>7435</v>
      </c>
      <c r="B7919" s="150" t="str">
        <f>IFERROR(VLOOKUP(Proc[[#This Row],[App]],Table2[],3,0),"open")</f>
        <v>ok</v>
      </c>
      <c r="C7919" s="152" t="s">
        <v>369</v>
      </c>
      <c r="D7919" s="152" t="s">
        <v>7468</v>
      </c>
      <c r="E7919" s="152" t="s">
        <v>7421</v>
      </c>
      <c r="F7919" s="153" t="s">
        <v>7421</v>
      </c>
      <c r="G7919" s="151" t="s">
        <v>400</v>
      </c>
      <c r="H7919" s="150" t="str">
        <f>IF(Proc[[#This Row],[type]]="LFF (MDG-F)",MID(Proc[[#This Row],[Obj]],13,10),"")</f>
        <v/>
      </c>
      <c r="I7919" s="152"/>
      <c r="J7919" s="150" t="b">
        <f>Proc[[#This Row],[Requested]]=Proc[[#This Row],[CurrentParent]]</f>
        <v>1</v>
      </c>
      <c r="K7919" s="153" t="s">
        <v>569</v>
      </c>
      <c r="L7919" s="150" t="s">
        <v>7174</v>
      </c>
      <c r="M7919" s="140">
        <v>46079</v>
      </c>
      <c r="N7919" s="140"/>
      <c r="O7919" s="140"/>
      <c r="P7919" s="140" t="str">
        <f ca="1">IF(Proc[[#This Row],[DaysAgeing]]&gt;5,"yep","on track")</f>
        <v>yep</v>
      </c>
      <c r="Q7919" s="2">
        <f ca="1">IF(Proc[[#This Row],[DateClosed]]="",ABS(NETWORKDAYS(Proc[[#This Row],[DateOpened]],TODAY()))-1,ABS(NETWORKDAYS(Proc[[#This Row],[DateOpened]],Proc[[#This Row],[DateClosed]]))-1)</f>
        <v>26</v>
      </c>
      <c r="R7919" s="140"/>
      <c r="S7919" s="150"/>
      <c r="T7919" s="153">
        <v>7918</v>
      </c>
    </row>
    <row r="7920" spans="1:20" hidden="1">
      <c r="A7920" s="151" t="s">
        <v>7435</v>
      </c>
      <c r="B7920" s="150" t="str">
        <f>IFERROR(VLOOKUP(Proc[[#This Row],[App]],Table2[],3,0),"open")</f>
        <v>ok</v>
      </c>
      <c r="C7920" s="152" t="s">
        <v>369</v>
      </c>
      <c r="D7920" s="152" t="s">
        <v>10548</v>
      </c>
      <c r="E7920" s="152" t="s">
        <v>7421</v>
      </c>
      <c r="F7920" s="153" t="s">
        <v>7421</v>
      </c>
      <c r="G7920" s="151" t="s">
        <v>406</v>
      </c>
      <c r="H7920" s="150" t="str">
        <f>IF(Proc[[#This Row],[type]]="LFF (MDG-F)",MID(Proc[[#This Row],[Obj]],13,10),"")</f>
        <v>JP02GIT050</v>
      </c>
      <c r="I7920" s="152"/>
      <c r="J7920" s="150" t="b">
        <f>Proc[[#This Row],[Requested]]=Proc[[#This Row],[CurrentParent]]</f>
        <v>1</v>
      </c>
      <c r="K7920" s="153" t="s">
        <v>569</v>
      </c>
      <c r="L7920" s="150" t="s">
        <v>7174</v>
      </c>
      <c r="M7920" s="140">
        <v>46079</v>
      </c>
      <c r="N7920" s="140"/>
      <c r="O7920" s="140"/>
      <c r="P7920" s="140" t="str">
        <f ca="1">IF(Proc[[#This Row],[DaysAgeing]]&gt;5,"yep","on track")</f>
        <v>yep</v>
      </c>
      <c r="Q7920" s="2">
        <f ca="1">IF(Proc[[#This Row],[DateClosed]]="",ABS(NETWORKDAYS(Proc[[#This Row],[DateOpened]],TODAY()))-1,ABS(NETWORKDAYS(Proc[[#This Row],[DateOpened]],Proc[[#This Row],[DateClosed]]))-1)</f>
        <v>26</v>
      </c>
      <c r="R7920" s="140"/>
      <c r="S7920" s="150"/>
      <c r="T7920" s="153">
        <v>7919</v>
      </c>
    </row>
    <row r="7921" spans="1:20" hidden="1">
      <c r="A7921" s="151" t="s">
        <v>7435</v>
      </c>
      <c r="B7921" s="150" t="str">
        <f>IFERROR(VLOOKUP(Proc[[#This Row],[App]],Table2[],3,0),"open")</f>
        <v>ok</v>
      </c>
      <c r="C7921" s="152" t="s">
        <v>369</v>
      </c>
      <c r="D7921" s="152" t="s">
        <v>10549</v>
      </c>
      <c r="E7921" s="152" t="s">
        <v>7421</v>
      </c>
      <c r="F7921" s="153" t="s">
        <v>7421</v>
      </c>
      <c r="G7921" s="151" t="s">
        <v>406</v>
      </c>
      <c r="H7921" s="150" t="str">
        <f>IF(Proc[[#This Row],[type]]="LFF (MDG-F)",MID(Proc[[#This Row],[Obj]],13,10),"")</f>
        <v>DE10533710</v>
      </c>
      <c r="I7921" s="152"/>
      <c r="J7921" s="150" t="b">
        <f>Proc[[#This Row],[Requested]]=Proc[[#This Row],[CurrentParent]]</f>
        <v>1</v>
      </c>
      <c r="K7921" s="153" t="s">
        <v>569</v>
      </c>
      <c r="L7921" s="150" t="s">
        <v>7174</v>
      </c>
      <c r="M7921" s="140">
        <v>46079</v>
      </c>
      <c r="N7921" s="140"/>
      <c r="O7921" s="140"/>
      <c r="P7921" s="140" t="str">
        <f ca="1">IF(Proc[[#This Row],[DaysAgeing]]&gt;5,"yep","on track")</f>
        <v>yep</v>
      </c>
      <c r="Q7921" s="2">
        <f ca="1">IF(Proc[[#This Row],[DateClosed]]="",ABS(NETWORKDAYS(Proc[[#This Row],[DateOpened]],TODAY()))-1,ABS(NETWORKDAYS(Proc[[#This Row],[DateOpened]],Proc[[#This Row],[DateClosed]]))-1)</f>
        <v>26</v>
      </c>
      <c r="R7921" s="140"/>
      <c r="S7921" s="150"/>
      <c r="T7921" s="153">
        <v>7920</v>
      </c>
    </row>
    <row r="7922" spans="1:20" hidden="1">
      <c r="A7922" s="151" t="s">
        <v>7435</v>
      </c>
      <c r="B7922" s="150" t="str">
        <f>IFERROR(VLOOKUP(Proc[[#This Row],[App]],Table2[],3,0),"open")</f>
        <v>ok</v>
      </c>
      <c r="C7922" s="152" t="s">
        <v>369</v>
      </c>
      <c r="D7922" s="152" t="s">
        <v>10550</v>
      </c>
      <c r="E7922" s="152" t="s">
        <v>7421</v>
      </c>
      <c r="F7922" s="153" t="s">
        <v>7421</v>
      </c>
      <c r="G7922" s="151" t="s">
        <v>406</v>
      </c>
      <c r="H7922" s="150" t="str">
        <f>IF(Proc[[#This Row],[type]]="LFF (MDG-F)",MID(Proc[[#This Row],[Obj]],13,10),"")</f>
        <v>DE10533711</v>
      </c>
      <c r="I7922" s="152"/>
      <c r="J7922" s="150" t="b">
        <f>Proc[[#This Row],[Requested]]=Proc[[#This Row],[CurrentParent]]</f>
        <v>1</v>
      </c>
      <c r="K7922" s="153" t="s">
        <v>569</v>
      </c>
      <c r="L7922" s="150" t="s">
        <v>7174</v>
      </c>
      <c r="M7922" s="140">
        <v>46079</v>
      </c>
      <c r="N7922" s="140"/>
      <c r="O7922" s="140"/>
      <c r="P7922" s="140" t="str">
        <f ca="1">IF(Proc[[#This Row],[DaysAgeing]]&gt;5,"yep","on track")</f>
        <v>yep</v>
      </c>
      <c r="Q7922" s="2">
        <f ca="1">IF(Proc[[#This Row],[DateClosed]]="",ABS(NETWORKDAYS(Proc[[#This Row],[DateOpened]],TODAY()))-1,ABS(NETWORKDAYS(Proc[[#This Row],[DateOpened]],Proc[[#This Row],[DateClosed]]))-1)</f>
        <v>26</v>
      </c>
      <c r="R7922" s="140"/>
      <c r="S7922" s="150"/>
      <c r="T7922" s="153">
        <v>7921</v>
      </c>
    </row>
    <row r="7923" spans="1:20" hidden="1">
      <c r="A7923" s="151" t="s">
        <v>7435</v>
      </c>
      <c r="B7923" s="150" t="str">
        <f>IFERROR(VLOOKUP(Proc[[#This Row],[App]],Table2[],3,0),"open")</f>
        <v>ok</v>
      </c>
      <c r="C7923" s="152" t="s">
        <v>369</v>
      </c>
      <c r="D7923" s="152" t="s">
        <v>10551</v>
      </c>
      <c r="E7923" s="152" t="s">
        <v>7421</v>
      </c>
      <c r="F7923" s="153" t="s">
        <v>7421</v>
      </c>
      <c r="G7923" s="151" t="s">
        <v>406</v>
      </c>
      <c r="H7923" s="150" t="str">
        <f>IF(Proc[[#This Row],[type]]="LFF (MDG-F)",MID(Proc[[#This Row],[Obj]],13,10),"")</f>
        <v>NL10GIT95M</v>
      </c>
      <c r="I7923" s="152"/>
      <c r="J7923" s="150" t="b">
        <f>Proc[[#This Row],[Requested]]=Proc[[#This Row],[CurrentParent]]</f>
        <v>1</v>
      </c>
      <c r="K7923" s="153" t="s">
        <v>569</v>
      </c>
      <c r="L7923" s="150" t="s">
        <v>7174</v>
      </c>
      <c r="M7923" s="140">
        <v>46079</v>
      </c>
      <c r="N7923" s="140"/>
      <c r="O7923" s="140"/>
      <c r="P7923" s="140" t="str">
        <f ca="1">IF(Proc[[#This Row],[DaysAgeing]]&gt;5,"yep","on track")</f>
        <v>yep</v>
      </c>
      <c r="Q7923" s="2">
        <f ca="1">IF(Proc[[#This Row],[DateClosed]]="",ABS(NETWORKDAYS(Proc[[#This Row],[DateOpened]],TODAY()))-1,ABS(NETWORKDAYS(Proc[[#This Row],[DateOpened]],Proc[[#This Row],[DateClosed]]))-1)</f>
        <v>26</v>
      </c>
      <c r="R7923" s="140"/>
      <c r="S7923" s="150"/>
      <c r="T7923" s="153">
        <v>7922</v>
      </c>
    </row>
    <row r="7924" spans="1:20" hidden="1">
      <c r="A7924" s="151" t="s">
        <v>7435</v>
      </c>
      <c r="B7924" s="150" t="str">
        <f>IFERROR(VLOOKUP(Proc[[#This Row],[App]],Table2[],3,0),"open")</f>
        <v>ok</v>
      </c>
      <c r="C7924" s="152" t="s">
        <v>369</v>
      </c>
      <c r="D7924" s="152" t="s">
        <v>10552</v>
      </c>
      <c r="E7924" s="152" t="s">
        <v>7447</v>
      </c>
      <c r="F7924" s="153" t="s">
        <v>7447</v>
      </c>
      <c r="G7924" s="151" t="s">
        <v>400</v>
      </c>
      <c r="H7924" s="150" t="str">
        <f>IF(Proc[[#This Row],[type]]="LFF (MDG-F)",MID(Proc[[#This Row],[Obj]],13,10),"")</f>
        <v/>
      </c>
      <c r="I7924" s="152"/>
      <c r="J7924" s="150" t="b">
        <f>Proc[[#This Row],[Requested]]=Proc[[#This Row],[CurrentParent]]</f>
        <v>1</v>
      </c>
      <c r="K7924" s="153" t="s">
        <v>569</v>
      </c>
      <c r="L7924" s="150" t="s">
        <v>7174</v>
      </c>
      <c r="M7924" s="140">
        <v>46079</v>
      </c>
      <c r="N7924" s="140"/>
      <c r="O7924" s="140"/>
      <c r="P7924" s="140" t="str">
        <f ca="1">IF(Proc[[#This Row],[DaysAgeing]]&gt;5,"yep","on track")</f>
        <v>yep</v>
      </c>
      <c r="Q7924" s="2">
        <f ca="1">IF(Proc[[#This Row],[DateClosed]]="",ABS(NETWORKDAYS(Proc[[#This Row],[DateOpened]],TODAY()))-1,ABS(NETWORKDAYS(Proc[[#This Row],[DateOpened]],Proc[[#This Row],[DateClosed]]))-1)</f>
        <v>26</v>
      </c>
      <c r="R7924" s="140"/>
      <c r="S7924" s="150"/>
      <c r="T7924" s="153">
        <v>7923</v>
      </c>
    </row>
    <row r="7925" spans="1:20" hidden="1">
      <c r="A7925" s="151" t="s">
        <v>7435</v>
      </c>
      <c r="B7925" s="150" t="str">
        <f>IFERROR(VLOOKUP(Proc[[#This Row],[App]],Table2[],3,0),"open")</f>
        <v>ok</v>
      </c>
      <c r="C7925" s="152" t="s">
        <v>369</v>
      </c>
      <c r="D7925" s="152" t="s">
        <v>10553</v>
      </c>
      <c r="E7925" s="152" t="s">
        <v>7448</v>
      </c>
      <c r="F7925" s="153" t="s">
        <v>7448</v>
      </c>
      <c r="G7925" s="151" t="s">
        <v>400</v>
      </c>
      <c r="H7925" s="150" t="str">
        <f>IF(Proc[[#This Row],[type]]="LFF (MDG-F)",MID(Proc[[#This Row],[Obj]],13,10),"")</f>
        <v/>
      </c>
      <c r="I7925" s="152"/>
      <c r="J7925" s="150" t="b">
        <f>Proc[[#This Row],[Requested]]=Proc[[#This Row],[CurrentParent]]</f>
        <v>1</v>
      </c>
      <c r="K7925" s="153" t="s">
        <v>569</v>
      </c>
      <c r="L7925" s="150" t="s">
        <v>7174</v>
      </c>
      <c r="M7925" s="140">
        <v>46079</v>
      </c>
      <c r="N7925" s="140"/>
      <c r="O7925" s="140"/>
      <c r="P7925" s="140" t="str">
        <f ca="1">IF(Proc[[#This Row],[DaysAgeing]]&gt;5,"yep","on track")</f>
        <v>yep</v>
      </c>
      <c r="Q7925" s="2">
        <f ca="1">IF(Proc[[#This Row],[DateClosed]]="",ABS(NETWORKDAYS(Proc[[#This Row],[DateOpened]],TODAY()))-1,ABS(NETWORKDAYS(Proc[[#This Row],[DateOpened]],Proc[[#This Row],[DateClosed]]))-1)</f>
        <v>26</v>
      </c>
      <c r="R7925" s="140"/>
      <c r="S7925" s="150"/>
      <c r="T7925" s="153">
        <v>7924</v>
      </c>
    </row>
    <row r="7926" spans="1:20" hidden="1">
      <c r="A7926" s="151" t="s">
        <v>7435</v>
      </c>
      <c r="B7926" s="150" t="str">
        <f>IFERROR(VLOOKUP(Proc[[#This Row],[App]],Table2[],3,0),"open")</f>
        <v>ok</v>
      </c>
      <c r="C7926" s="152" t="s">
        <v>369</v>
      </c>
      <c r="D7926" s="152" t="s">
        <v>10554</v>
      </c>
      <c r="E7926" s="152" t="s">
        <v>7448</v>
      </c>
      <c r="F7926" s="153" t="s">
        <v>7448</v>
      </c>
      <c r="G7926" s="151" t="s">
        <v>400</v>
      </c>
      <c r="H7926" s="150" t="str">
        <f>IF(Proc[[#This Row],[type]]="LFF (MDG-F)",MID(Proc[[#This Row],[Obj]],13,10),"")</f>
        <v/>
      </c>
      <c r="I7926" s="152"/>
      <c r="J7926" s="150" t="b">
        <f>Proc[[#This Row],[Requested]]=Proc[[#This Row],[CurrentParent]]</f>
        <v>1</v>
      </c>
      <c r="K7926" s="153" t="s">
        <v>569</v>
      </c>
      <c r="L7926" s="150" t="s">
        <v>7174</v>
      </c>
      <c r="M7926" s="140">
        <v>46079</v>
      </c>
      <c r="N7926" s="140"/>
      <c r="O7926" s="140"/>
      <c r="P7926" s="140" t="str">
        <f ca="1">IF(Proc[[#This Row],[DaysAgeing]]&gt;5,"yep","on track")</f>
        <v>yep</v>
      </c>
      <c r="Q7926" s="2">
        <f ca="1">IF(Proc[[#This Row],[DateClosed]]="",ABS(NETWORKDAYS(Proc[[#This Row],[DateOpened]],TODAY()))-1,ABS(NETWORKDAYS(Proc[[#This Row],[DateOpened]],Proc[[#This Row],[DateClosed]]))-1)</f>
        <v>26</v>
      </c>
      <c r="R7926" s="140"/>
      <c r="S7926" s="150"/>
      <c r="T7926" s="153">
        <v>7925</v>
      </c>
    </row>
    <row r="7927" spans="1:20" hidden="1">
      <c r="A7927" s="151" t="s">
        <v>7435</v>
      </c>
      <c r="B7927" s="150" t="str">
        <f>IFERROR(VLOOKUP(Proc[[#This Row],[App]],Table2[],3,0),"open")</f>
        <v>ok</v>
      </c>
      <c r="C7927" s="152" t="s">
        <v>369</v>
      </c>
      <c r="D7927" s="152" t="s">
        <v>10555</v>
      </c>
      <c r="E7927" s="152" t="s">
        <v>7447</v>
      </c>
      <c r="F7927" s="153" t="s">
        <v>7447</v>
      </c>
      <c r="G7927" s="151" t="s">
        <v>400</v>
      </c>
      <c r="H7927" s="150" t="str">
        <f>IF(Proc[[#This Row],[type]]="LFF (MDG-F)",MID(Proc[[#This Row],[Obj]],13,10),"")</f>
        <v/>
      </c>
      <c r="I7927" s="152"/>
      <c r="J7927" s="150" t="b">
        <f>Proc[[#This Row],[Requested]]=Proc[[#This Row],[CurrentParent]]</f>
        <v>1</v>
      </c>
      <c r="K7927" s="153" t="s">
        <v>569</v>
      </c>
      <c r="L7927" s="150" t="s">
        <v>7174</v>
      </c>
      <c r="M7927" s="140">
        <v>46079</v>
      </c>
      <c r="N7927" s="140"/>
      <c r="O7927" s="140"/>
      <c r="P7927" s="140" t="str">
        <f ca="1">IF(Proc[[#This Row],[DaysAgeing]]&gt;5,"yep","on track")</f>
        <v>yep</v>
      </c>
      <c r="Q7927" s="2">
        <f ca="1">IF(Proc[[#This Row],[DateClosed]]="",ABS(NETWORKDAYS(Proc[[#This Row],[DateOpened]],TODAY()))-1,ABS(NETWORKDAYS(Proc[[#This Row],[DateOpened]],Proc[[#This Row],[DateClosed]]))-1)</f>
        <v>26</v>
      </c>
      <c r="R7927" s="140"/>
      <c r="S7927" s="150"/>
      <c r="T7927" s="153">
        <v>7926</v>
      </c>
    </row>
    <row r="7928" spans="1:20" hidden="1">
      <c r="A7928" s="151" t="s">
        <v>7435</v>
      </c>
      <c r="B7928" s="150" t="str">
        <f>IFERROR(VLOOKUP(Proc[[#This Row],[App]],Table2[],3,0),"open")</f>
        <v>ok</v>
      </c>
      <c r="C7928" s="152" t="s">
        <v>369</v>
      </c>
      <c r="D7928" s="152" t="s">
        <v>10556</v>
      </c>
      <c r="E7928" s="152" t="s">
        <v>1628</v>
      </c>
      <c r="F7928" s="153" t="s">
        <v>1628</v>
      </c>
      <c r="G7928" s="151" t="s">
        <v>400</v>
      </c>
      <c r="H7928" s="150" t="str">
        <f>IF(Proc[[#This Row],[type]]="LFF (MDG-F)",MID(Proc[[#This Row],[Obj]],13,10),"")</f>
        <v/>
      </c>
      <c r="I7928" s="152"/>
      <c r="J7928" s="150" t="b">
        <f>Proc[[#This Row],[Requested]]=Proc[[#This Row],[CurrentParent]]</f>
        <v>1</v>
      </c>
      <c r="K7928" s="153" t="s">
        <v>569</v>
      </c>
      <c r="L7928" s="150" t="s">
        <v>7174</v>
      </c>
      <c r="M7928" s="140">
        <v>46079</v>
      </c>
      <c r="N7928" s="140"/>
      <c r="O7928" s="140"/>
      <c r="P7928" s="140" t="str">
        <f ca="1">IF(Proc[[#This Row],[DaysAgeing]]&gt;5,"yep","on track")</f>
        <v>yep</v>
      </c>
      <c r="Q7928" s="2">
        <f ca="1">IF(Proc[[#This Row],[DateClosed]]="",ABS(NETWORKDAYS(Proc[[#This Row],[DateOpened]],TODAY()))-1,ABS(NETWORKDAYS(Proc[[#This Row],[DateOpened]],Proc[[#This Row],[DateClosed]]))-1)</f>
        <v>26</v>
      </c>
      <c r="R7928" s="140"/>
      <c r="S7928" s="150"/>
      <c r="T7928" s="153">
        <v>7927</v>
      </c>
    </row>
    <row r="7929" spans="1:20" hidden="1">
      <c r="A7929" s="151" t="s">
        <v>7435</v>
      </c>
      <c r="B7929" s="150" t="str">
        <f>IFERROR(VLOOKUP(Proc[[#This Row],[App]],Table2[],3,0),"open")</f>
        <v>ok</v>
      </c>
      <c r="C7929" s="152" t="s">
        <v>369</v>
      </c>
      <c r="D7929" s="152" t="s">
        <v>10557</v>
      </c>
      <c r="E7929" s="152" t="s">
        <v>7449</v>
      </c>
      <c r="F7929" s="153" t="s">
        <v>7449</v>
      </c>
      <c r="G7929" s="151" t="s">
        <v>400</v>
      </c>
      <c r="H7929" s="150" t="str">
        <f>IF(Proc[[#This Row],[type]]="LFF (MDG-F)",MID(Proc[[#This Row],[Obj]],13,10),"")</f>
        <v/>
      </c>
      <c r="I7929" s="152"/>
      <c r="J7929" s="150" t="b">
        <f>Proc[[#This Row],[Requested]]=Proc[[#This Row],[CurrentParent]]</f>
        <v>1</v>
      </c>
      <c r="K7929" s="153" t="s">
        <v>569</v>
      </c>
      <c r="L7929" s="150" t="s">
        <v>7174</v>
      </c>
      <c r="M7929" s="140">
        <v>46079</v>
      </c>
      <c r="N7929" s="140"/>
      <c r="O7929" s="140"/>
      <c r="P7929" s="140" t="str">
        <f ca="1">IF(Proc[[#This Row],[DaysAgeing]]&gt;5,"yep","on track")</f>
        <v>yep</v>
      </c>
      <c r="Q7929" s="2">
        <f ca="1">IF(Proc[[#This Row],[DateClosed]]="",ABS(NETWORKDAYS(Proc[[#This Row],[DateOpened]],TODAY()))-1,ABS(NETWORKDAYS(Proc[[#This Row],[DateOpened]],Proc[[#This Row],[DateClosed]]))-1)</f>
        <v>26</v>
      </c>
      <c r="R7929" s="140"/>
      <c r="S7929" s="150"/>
      <c r="T7929" s="153">
        <v>7928</v>
      </c>
    </row>
    <row r="7930" spans="1:20" hidden="1">
      <c r="A7930" s="151" t="s">
        <v>7435</v>
      </c>
      <c r="B7930" s="150" t="str">
        <f>IFERROR(VLOOKUP(Proc[[#This Row],[App]],Table2[],3,0),"open")</f>
        <v>ok</v>
      </c>
      <c r="C7930" s="152" t="s">
        <v>369</v>
      </c>
      <c r="D7930" s="152" t="s">
        <v>10558</v>
      </c>
      <c r="E7930" s="152" t="s">
        <v>1630</v>
      </c>
      <c r="F7930" s="153" t="s">
        <v>1630</v>
      </c>
      <c r="G7930" s="151" t="s">
        <v>400</v>
      </c>
      <c r="H7930" s="150" t="str">
        <f>IF(Proc[[#This Row],[type]]="LFF (MDG-F)",MID(Proc[[#This Row],[Obj]],13,10),"")</f>
        <v/>
      </c>
      <c r="I7930" s="152"/>
      <c r="J7930" s="150" t="b">
        <f>Proc[[#This Row],[Requested]]=Proc[[#This Row],[CurrentParent]]</f>
        <v>1</v>
      </c>
      <c r="K7930" s="153" t="s">
        <v>569</v>
      </c>
      <c r="L7930" s="150" t="s">
        <v>7174</v>
      </c>
      <c r="M7930" s="140">
        <v>46079</v>
      </c>
      <c r="N7930" s="140"/>
      <c r="O7930" s="140"/>
      <c r="P7930" s="140" t="str">
        <f ca="1">IF(Proc[[#This Row],[DaysAgeing]]&gt;5,"yep","on track")</f>
        <v>yep</v>
      </c>
      <c r="Q7930" s="2">
        <f ca="1">IF(Proc[[#This Row],[DateClosed]]="",ABS(NETWORKDAYS(Proc[[#This Row],[DateOpened]],TODAY()))-1,ABS(NETWORKDAYS(Proc[[#This Row],[DateOpened]],Proc[[#This Row],[DateClosed]]))-1)</f>
        <v>26</v>
      </c>
      <c r="R7930" s="140"/>
      <c r="S7930" s="150"/>
      <c r="T7930" s="153">
        <v>7929</v>
      </c>
    </row>
    <row r="7931" spans="1:20" hidden="1">
      <c r="A7931" s="151" t="s">
        <v>7435</v>
      </c>
      <c r="B7931" s="150" t="str">
        <f>IFERROR(VLOOKUP(Proc[[#This Row],[App]],Table2[],3,0),"open")</f>
        <v>ok</v>
      </c>
      <c r="C7931" s="152" t="s">
        <v>369</v>
      </c>
      <c r="D7931" s="152" t="s">
        <v>10559</v>
      </c>
      <c r="E7931" s="152" t="s">
        <v>2439</v>
      </c>
      <c r="F7931" s="153" t="s">
        <v>2439</v>
      </c>
      <c r="G7931" s="151" t="s">
        <v>400</v>
      </c>
      <c r="H7931" s="150" t="str">
        <f>IF(Proc[[#This Row],[type]]="LFF (MDG-F)",MID(Proc[[#This Row],[Obj]],13,10),"")</f>
        <v/>
      </c>
      <c r="I7931" s="152"/>
      <c r="J7931" s="150" t="b">
        <f>Proc[[#This Row],[Requested]]=Proc[[#This Row],[CurrentParent]]</f>
        <v>1</v>
      </c>
      <c r="K7931" s="153" t="s">
        <v>569</v>
      </c>
      <c r="L7931" s="150" t="s">
        <v>7174</v>
      </c>
      <c r="M7931" s="140">
        <v>46079</v>
      </c>
      <c r="N7931" s="140"/>
      <c r="O7931" s="140"/>
      <c r="P7931" s="140" t="str">
        <f ca="1">IF(Proc[[#This Row],[DaysAgeing]]&gt;5,"yep","on track")</f>
        <v>yep</v>
      </c>
      <c r="Q7931" s="2">
        <f ca="1">IF(Proc[[#This Row],[DateClosed]]="",ABS(NETWORKDAYS(Proc[[#This Row],[DateOpened]],TODAY()))-1,ABS(NETWORKDAYS(Proc[[#This Row],[DateOpened]],Proc[[#This Row],[DateClosed]]))-1)</f>
        <v>26</v>
      </c>
      <c r="R7931" s="140"/>
      <c r="S7931" s="150"/>
      <c r="T7931" s="153">
        <v>7930</v>
      </c>
    </row>
    <row r="7932" spans="1:20" hidden="1">
      <c r="A7932" s="151" t="s">
        <v>7435</v>
      </c>
      <c r="B7932" s="150" t="str">
        <f>IFERROR(VLOOKUP(Proc[[#This Row],[App]],Table2[],3,0),"open")</f>
        <v>ok</v>
      </c>
      <c r="C7932" s="152" t="s">
        <v>369</v>
      </c>
      <c r="D7932" s="152" t="s">
        <v>7437</v>
      </c>
      <c r="E7932" s="152" t="s">
        <v>2200</v>
      </c>
      <c r="F7932" s="153" t="s">
        <v>2200</v>
      </c>
      <c r="G7932" s="151" t="s">
        <v>400</v>
      </c>
      <c r="H7932" s="150" t="str">
        <f>IF(Proc[[#This Row],[type]]="LFF (MDG-F)",MID(Proc[[#This Row],[Obj]],13,10),"")</f>
        <v/>
      </c>
      <c r="I7932" s="152"/>
      <c r="J7932" s="150" t="b">
        <f>Proc[[#This Row],[Requested]]=Proc[[#This Row],[CurrentParent]]</f>
        <v>1</v>
      </c>
      <c r="K7932" s="153" t="s">
        <v>569</v>
      </c>
      <c r="L7932" s="150" t="s">
        <v>7174</v>
      </c>
      <c r="M7932" s="140">
        <v>46079</v>
      </c>
      <c r="N7932" s="140"/>
      <c r="O7932" s="140"/>
      <c r="P7932" s="140" t="str">
        <f ca="1">IF(Proc[[#This Row],[DaysAgeing]]&gt;5,"yep","on track")</f>
        <v>yep</v>
      </c>
      <c r="Q7932" s="2">
        <f ca="1">IF(Proc[[#This Row],[DateClosed]]="",ABS(NETWORKDAYS(Proc[[#This Row],[DateOpened]],TODAY()))-1,ABS(NETWORKDAYS(Proc[[#This Row],[DateOpened]],Proc[[#This Row],[DateClosed]]))-1)</f>
        <v>26</v>
      </c>
      <c r="R7932" s="140"/>
      <c r="S7932" s="150"/>
      <c r="T7932" s="153">
        <v>7931</v>
      </c>
    </row>
    <row r="7933" spans="1:20" hidden="1">
      <c r="A7933" s="151" t="s">
        <v>7435</v>
      </c>
      <c r="B7933" s="153" t="str">
        <f>IFERROR(VLOOKUP(Proc[[#This Row],[App]],Table2[],3,0),"open")</f>
        <v>ok</v>
      </c>
      <c r="C7933" s="152" t="s">
        <v>369</v>
      </c>
      <c r="D7933" s="152" t="s">
        <v>7438</v>
      </c>
      <c r="E7933" s="152" t="s">
        <v>2200</v>
      </c>
      <c r="F7933" s="153" t="s">
        <v>2200</v>
      </c>
      <c r="G7933" s="151" t="s">
        <v>400</v>
      </c>
      <c r="H7933" s="150" t="str">
        <f>IF(Proc[[#This Row],[type]]="LFF (MDG-F)",MID(Proc[[#This Row],[Obj]],13,10),"")</f>
        <v/>
      </c>
      <c r="I7933" s="152"/>
      <c r="J7933" s="150" t="b">
        <f>Proc[[#This Row],[Requested]]=Proc[[#This Row],[CurrentParent]]</f>
        <v>1</v>
      </c>
      <c r="K7933" s="153" t="s">
        <v>569</v>
      </c>
      <c r="L7933" s="150" t="s">
        <v>7174</v>
      </c>
      <c r="M7933" s="140">
        <v>46079</v>
      </c>
      <c r="N7933" s="140"/>
      <c r="O7933" s="140"/>
      <c r="P7933" s="140" t="str">
        <f ca="1">IF(Proc[[#This Row],[DaysAgeing]]&gt;5,"yep","on track")</f>
        <v>yep</v>
      </c>
      <c r="Q7933" s="2">
        <f ca="1">IF(Proc[[#This Row],[DateClosed]]="",ABS(NETWORKDAYS(Proc[[#This Row],[DateOpened]],TODAY()))-1,ABS(NETWORKDAYS(Proc[[#This Row],[DateOpened]],Proc[[#This Row],[DateClosed]]))-1)</f>
        <v>26</v>
      </c>
      <c r="R7933" s="140"/>
      <c r="S7933" s="150"/>
      <c r="T7933" s="153">
        <v>7932</v>
      </c>
    </row>
    <row r="7934" spans="1:20" hidden="1">
      <c r="A7934" s="151" t="s">
        <v>7435</v>
      </c>
      <c r="B7934" s="150" t="str">
        <f>IFERROR(VLOOKUP(Proc[[#This Row],[App]],Table2[],3,0),"open")</f>
        <v>ok</v>
      </c>
      <c r="C7934" s="152" t="s">
        <v>369</v>
      </c>
      <c r="D7934" s="152" t="s">
        <v>7439</v>
      </c>
      <c r="E7934" s="152" t="s">
        <v>2200</v>
      </c>
      <c r="F7934" s="153" t="s">
        <v>2200</v>
      </c>
      <c r="G7934" s="151" t="s">
        <v>400</v>
      </c>
      <c r="H7934" s="150" t="str">
        <f>IF(Proc[[#This Row],[type]]="LFF (MDG-F)",MID(Proc[[#This Row],[Obj]],13,10),"")</f>
        <v/>
      </c>
      <c r="I7934" s="152"/>
      <c r="J7934" s="150" t="b">
        <f>Proc[[#This Row],[Requested]]=Proc[[#This Row],[CurrentParent]]</f>
        <v>1</v>
      </c>
      <c r="K7934" s="153" t="s">
        <v>569</v>
      </c>
      <c r="L7934" s="150" t="s">
        <v>7174</v>
      </c>
      <c r="M7934" s="140">
        <v>46079</v>
      </c>
      <c r="N7934" s="140"/>
      <c r="O7934" s="140"/>
      <c r="P7934" s="140" t="str">
        <f ca="1">IF(Proc[[#This Row],[DaysAgeing]]&gt;5,"yep","on track")</f>
        <v>yep</v>
      </c>
      <c r="Q7934" s="2">
        <f ca="1">IF(Proc[[#This Row],[DateClosed]]="",ABS(NETWORKDAYS(Proc[[#This Row],[DateOpened]],TODAY()))-1,ABS(NETWORKDAYS(Proc[[#This Row],[DateOpened]],Proc[[#This Row],[DateClosed]]))-1)</f>
        <v>26</v>
      </c>
      <c r="R7934" s="140"/>
      <c r="S7934" s="150"/>
      <c r="T7934" s="153">
        <v>7933</v>
      </c>
    </row>
    <row r="7935" spans="1:20" hidden="1">
      <c r="A7935" s="151" t="s">
        <v>7435</v>
      </c>
      <c r="B7935" s="153" t="str">
        <f>IFERROR(VLOOKUP(Proc[[#This Row],[App]],Table2[],3,0),"open")</f>
        <v>ok</v>
      </c>
      <c r="C7935" s="152" t="s">
        <v>369</v>
      </c>
      <c r="D7935" s="152" t="s">
        <v>10560</v>
      </c>
      <c r="E7935" s="152" t="s">
        <v>7450</v>
      </c>
      <c r="F7935" s="153" t="s">
        <v>7450</v>
      </c>
      <c r="G7935" s="151" t="s">
        <v>406</v>
      </c>
      <c r="H7935" s="150" t="str">
        <f>IF(Proc[[#This Row],[type]]="LFF (MDG-F)",MID(Proc[[#This Row],[Obj]],13,10),"")</f>
        <v>DE04TLD007</v>
      </c>
      <c r="I7935" s="152"/>
      <c r="J7935" s="150" t="b">
        <f>Proc[[#This Row],[Requested]]=Proc[[#This Row],[CurrentParent]]</f>
        <v>1</v>
      </c>
      <c r="K7935" s="153" t="s">
        <v>569</v>
      </c>
      <c r="L7935" s="150" t="s">
        <v>7174</v>
      </c>
      <c r="M7935" s="140">
        <v>46079</v>
      </c>
      <c r="N7935" s="140"/>
      <c r="O7935" s="140"/>
      <c r="P7935" s="140" t="str">
        <f ca="1">IF(Proc[[#This Row],[DaysAgeing]]&gt;5,"yep","on track")</f>
        <v>yep</v>
      </c>
      <c r="Q7935" s="2">
        <f ca="1">IF(Proc[[#This Row],[DateClosed]]="",ABS(NETWORKDAYS(Proc[[#This Row],[DateOpened]],TODAY()))-1,ABS(NETWORKDAYS(Proc[[#This Row],[DateOpened]],Proc[[#This Row],[DateClosed]]))-1)</f>
        <v>26</v>
      </c>
      <c r="R7935" s="140"/>
      <c r="S7935" s="150"/>
      <c r="T7935" s="153">
        <v>7934</v>
      </c>
    </row>
    <row r="7936" spans="1:20" hidden="1">
      <c r="A7936" s="151" t="s">
        <v>7435</v>
      </c>
      <c r="B7936" s="153" t="str">
        <f>IFERROR(VLOOKUP(Proc[[#This Row],[App]],Table2[],3,0),"open")</f>
        <v>ok</v>
      </c>
      <c r="C7936" s="152" t="s">
        <v>691</v>
      </c>
      <c r="D7936" s="152" t="s">
        <v>7467</v>
      </c>
      <c r="E7936" s="152" t="s">
        <v>7286</v>
      </c>
      <c r="F7936" s="153" t="s">
        <v>446</v>
      </c>
      <c r="G7936" s="151" t="s">
        <v>406</v>
      </c>
      <c r="H7936" s="150" t="str">
        <f>IF(Proc[[#This Row],[type]]="LFF (MDG-F)",MID(Proc[[#This Row],[Obj]],13,10),"")</f>
        <v>DE04TLD050</v>
      </c>
      <c r="I7936" s="152"/>
      <c r="J7936" s="150" t="b">
        <f>Proc[[#This Row],[Requested]]=Proc[[#This Row],[CurrentParent]]</f>
        <v>0</v>
      </c>
      <c r="K7936" s="153" t="s">
        <v>569</v>
      </c>
      <c r="L7936" s="150" t="s">
        <v>7174</v>
      </c>
      <c r="M7936" s="140">
        <v>46079</v>
      </c>
      <c r="N7936" s="140"/>
      <c r="O7936" s="140"/>
      <c r="P7936" s="140" t="str">
        <f ca="1">IF(Proc[[#This Row],[DaysAgeing]]&gt;5,"yep","on track")</f>
        <v>yep</v>
      </c>
      <c r="Q7936" s="2">
        <f ca="1">IF(Proc[[#This Row],[DateClosed]]="",ABS(NETWORKDAYS(Proc[[#This Row],[DateOpened]],TODAY()))-1,ABS(NETWORKDAYS(Proc[[#This Row],[DateOpened]],Proc[[#This Row],[DateClosed]]))-1)</f>
        <v>26</v>
      </c>
      <c r="R7936" s="140"/>
      <c r="S7936" s="150"/>
      <c r="T7936" s="153">
        <v>7935</v>
      </c>
    </row>
    <row r="7937" spans="1:20" hidden="1">
      <c r="A7937" t="s">
        <v>7440</v>
      </c>
      <c r="B7937" s="153" t="str">
        <f>IFERROR(VLOOKUP(Proc[[#This Row],[App]],Table2[],3,0),"open")</f>
        <v>ok</v>
      </c>
      <c r="C7937" s="152" t="s">
        <v>369</v>
      </c>
      <c r="D7937" s="152" t="s">
        <v>7441</v>
      </c>
      <c r="E7937" s="152" t="s">
        <v>5988</v>
      </c>
      <c r="F7937" s="153" t="s">
        <v>5988</v>
      </c>
      <c r="G7937" s="151" t="s">
        <v>400</v>
      </c>
      <c r="H7937" s="150" t="str">
        <f>IF(Proc[[#This Row],[type]]="LFF (MDG-F)",MID(Proc[[#This Row],[Obj]],13,10),"")</f>
        <v/>
      </c>
      <c r="I7937" s="152"/>
      <c r="J7937" s="150" t="b">
        <f>Proc[[#This Row],[Requested]]=Proc[[#This Row],[CurrentParent]]</f>
        <v>1</v>
      </c>
      <c r="K7937" s="153" t="s">
        <v>566</v>
      </c>
      <c r="L7937" s="150" t="s">
        <v>7174</v>
      </c>
      <c r="M7937" s="140">
        <v>46079</v>
      </c>
      <c r="N7937" s="140"/>
      <c r="O7937" s="140"/>
      <c r="P7937" s="140" t="str">
        <f ca="1">IF(Proc[[#This Row],[DaysAgeing]]&gt;5,"yep","on track")</f>
        <v>yep</v>
      </c>
      <c r="Q7937" s="2">
        <f ca="1">IF(Proc[[#This Row],[DateClosed]]="",ABS(NETWORKDAYS(Proc[[#This Row],[DateOpened]],TODAY()))-1,ABS(NETWORKDAYS(Proc[[#This Row],[DateOpened]],Proc[[#This Row],[DateClosed]]))-1)</f>
        <v>26</v>
      </c>
      <c r="R7937" s="140"/>
      <c r="S7937" s="150"/>
      <c r="T7937" s="153">
        <v>7936</v>
      </c>
    </row>
    <row r="7938" spans="1:20" hidden="1">
      <c r="A7938" t="s">
        <v>7442</v>
      </c>
      <c r="B7938" s="153" t="str">
        <f>IFERROR(VLOOKUP(Proc[[#This Row],[App]],Table2[],3,0),"open")</f>
        <v>ok</v>
      </c>
      <c r="C7938" s="152" t="s">
        <v>369</v>
      </c>
      <c r="D7938" s="152" t="s">
        <v>10039</v>
      </c>
      <c r="E7938" s="152" t="s">
        <v>7451</v>
      </c>
      <c r="F7938" s="153" t="s">
        <v>7451</v>
      </c>
      <c r="G7938" s="151" t="s">
        <v>400</v>
      </c>
      <c r="H7938" s="150" t="str">
        <f>IF(Proc[[#This Row],[type]]="LFF (MDG-F)",MID(Proc[[#This Row],[Obj]],13,10),"")</f>
        <v/>
      </c>
      <c r="I7938" s="152"/>
      <c r="J7938" s="150" t="b">
        <f>Proc[[#This Row],[Requested]]=Proc[[#This Row],[CurrentParent]]</f>
        <v>1</v>
      </c>
      <c r="K7938" s="153" t="s">
        <v>568</v>
      </c>
      <c r="L7938" s="150" t="s">
        <v>7174</v>
      </c>
      <c r="M7938" s="140">
        <v>46079</v>
      </c>
      <c r="N7938" s="140"/>
      <c r="O7938" s="140"/>
      <c r="P7938" s="140" t="str">
        <f ca="1">IF(Proc[[#This Row],[DaysAgeing]]&gt;5,"yep","on track")</f>
        <v>yep</v>
      </c>
      <c r="Q7938" s="2">
        <f ca="1">IF(Proc[[#This Row],[DateClosed]]="",ABS(NETWORKDAYS(Proc[[#This Row],[DateOpened]],TODAY()))-1,ABS(NETWORKDAYS(Proc[[#This Row],[DateOpened]],Proc[[#This Row],[DateClosed]]))-1)</f>
        <v>26</v>
      </c>
      <c r="R7938" s="140"/>
      <c r="S7938" s="150"/>
      <c r="T7938" s="153">
        <v>7937</v>
      </c>
    </row>
    <row r="7939" spans="1:20" hidden="1">
      <c r="A7939" s="151" t="s">
        <v>7442</v>
      </c>
      <c r="B7939" s="153" t="str">
        <f>IFERROR(VLOOKUP(Proc[[#This Row],[App]],Table2[],3,0),"open")</f>
        <v>ok</v>
      </c>
      <c r="C7939" s="152" t="s">
        <v>369</v>
      </c>
      <c r="D7939" s="152" t="s">
        <v>10040</v>
      </c>
      <c r="E7939" s="152" t="s">
        <v>7451</v>
      </c>
      <c r="F7939" s="153" t="s">
        <v>7451</v>
      </c>
      <c r="G7939" s="151" t="s">
        <v>400</v>
      </c>
      <c r="H7939" s="150" t="str">
        <f>IF(Proc[[#This Row],[type]]="LFF (MDG-F)",MID(Proc[[#This Row],[Obj]],13,10),"")</f>
        <v/>
      </c>
      <c r="I7939" s="152"/>
      <c r="J7939" s="150" t="b">
        <f>Proc[[#This Row],[Requested]]=Proc[[#This Row],[CurrentParent]]</f>
        <v>1</v>
      </c>
      <c r="K7939" s="153" t="s">
        <v>568</v>
      </c>
      <c r="L7939" s="150" t="s">
        <v>7174</v>
      </c>
      <c r="M7939" s="140">
        <v>46079</v>
      </c>
      <c r="N7939" s="140"/>
      <c r="O7939" s="140"/>
      <c r="P7939" s="140" t="str">
        <f ca="1">IF(Proc[[#This Row],[DaysAgeing]]&gt;5,"yep","on track")</f>
        <v>yep</v>
      </c>
      <c r="Q7939" s="2">
        <f ca="1">IF(Proc[[#This Row],[DateClosed]]="",ABS(NETWORKDAYS(Proc[[#This Row],[DateOpened]],TODAY()))-1,ABS(NETWORKDAYS(Proc[[#This Row],[DateOpened]],Proc[[#This Row],[DateClosed]]))-1)</f>
        <v>26</v>
      </c>
      <c r="R7939" s="140"/>
      <c r="S7939" s="150"/>
      <c r="T7939" s="153">
        <v>7938</v>
      </c>
    </row>
    <row r="7940" spans="1:20" hidden="1">
      <c r="A7940" s="151" t="s">
        <v>7442</v>
      </c>
      <c r="B7940" s="153" t="str">
        <f>IFERROR(VLOOKUP(Proc[[#This Row],[App]],Table2[],3,0),"open")</f>
        <v>ok</v>
      </c>
      <c r="C7940" s="152" t="s">
        <v>369</v>
      </c>
      <c r="D7940" s="152" t="s">
        <v>10041</v>
      </c>
      <c r="E7940" s="152" t="s">
        <v>7451</v>
      </c>
      <c r="F7940" s="153" t="s">
        <v>7451</v>
      </c>
      <c r="G7940" s="151" t="s">
        <v>400</v>
      </c>
      <c r="H7940" s="150" t="str">
        <f>IF(Proc[[#This Row],[type]]="LFF (MDG-F)",MID(Proc[[#This Row],[Obj]],13,10),"")</f>
        <v/>
      </c>
      <c r="I7940" s="152"/>
      <c r="J7940" s="150" t="b">
        <f>Proc[[#This Row],[Requested]]=Proc[[#This Row],[CurrentParent]]</f>
        <v>1</v>
      </c>
      <c r="K7940" s="153" t="s">
        <v>568</v>
      </c>
      <c r="L7940" s="150" t="s">
        <v>7174</v>
      </c>
      <c r="M7940" s="140">
        <v>46079</v>
      </c>
      <c r="N7940" s="140"/>
      <c r="O7940" s="140"/>
      <c r="P7940" s="140" t="str">
        <f ca="1">IF(Proc[[#This Row],[DaysAgeing]]&gt;5,"yep","on track")</f>
        <v>yep</v>
      </c>
      <c r="Q7940" s="2">
        <f ca="1">IF(Proc[[#This Row],[DateClosed]]="",ABS(NETWORKDAYS(Proc[[#This Row],[DateOpened]],TODAY()))-1,ABS(NETWORKDAYS(Proc[[#This Row],[DateOpened]],Proc[[#This Row],[DateClosed]]))-1)</f>
        <v>26</v>
      </c>
      <c r="R7940" s="140"/>
      <c r="S7940" s="150"/>
      <c r="T7940" s="153">
        <v>7939</v>
      </c>
    </row>
    <row r="7941" spans="1:20" hidden="1">
      <c r="A7941" s="151" t="s">
        <v>7442</v>
      </c>
      <c r="B7941" s="153" t="str">
        <f>IFERROR(VLOOKUP(Proc[[#This Row],[App]],Table2[],3,0),"open")</f>
        <v>ok</v>
      </c>
      <c r="C7941" s="152" t="s">
        <v>369</v>
      </c>
      <c r="D7941" s="152" t="s">
        <v>10042</v>
      </c>
      <c r="E7941" s="152" t="s">
        <v>7451</v>
      </c>
      <c r="F7941" s="153" t="s">
        <v>7451</v>
      </c>
      <c r="G7941" s="151" t="s">
        <v>400</v>
      </c>
      <c r="H7941" s="150" t="str">
        <f>IF(Proc[[#This Row],[type]]="LFF (MDG-F)",MID(Proc[[#This Row],[Obj]],13,10),"")</f>
        <v/>
      </c>
      <c r="I7941" s="152"/>
      <c r="J7941" s="150" t="b">
        <f>Proc[[#This Row],[Requested]]=Proc[[#This Row],[CurrentParent]]</f>
        <v>1</v>
      </c>
      <c r="K7941" s="153" t="s">
        <v>568</v>
      </c>
      <c r="L7941" s="150" t="s">
        <v>7174</v>
      </c>
      <c r="M7941" s="140">
        <v>46079</v>
      </c>
      <c r="N7941" s="140"/>
      <c r="O7941" s="140"/>
      <c r="P7941" s="140" t="str">
        <f ca="1">IF(Proc[[#This Row],[DaysAgeing]]&gt;5,"yep","on track")</f>
        <v>yep</v>
      </c>
      <c r="Q7941" s="2">
        <f ca="1">IF(Proc[[#This Row],[DateClosed]]="",ABS(NETWORKDAYS(Proc[[#This Row],[DateOpened]],TODAY()))-1,ABS(NETWORKDAYS(Proc[[#This Row],[DateOpened]],Proc[[#This Row],[DateClosed]]))-1)</f>
        <v>26</v>
      </c>
      <c r="R7941" s="140"/>
      <c r="S7941" s="150"/>
      <c r="T7941" s="153">
        <v>7940</v>
      </c>
    </row>
    <row r="7942" spans="1:20" hidden="1">
      <c r="A7942" s="151" t="s">
        <v>7442</v>
      </c>
      <c r="B7942" s="153" t="str">
        <f>IFERROR(VLOOKUP(Proc[[#This Row],[App]],Table2[],3,0),"open")</f>
        <v>ok</v>
      </c>
      <c r="C7942" s="152" t="s">
        <v>369</v>
      </c>
      <c r="D7942" s="152" t="s">
        <v>10043</v>
      </c>
      <c r="E7942" s="152" t="s">
        <v>7451</v>
      </c>
      <c r="F7942" s="153" t="s">
        <v>7451</v>
      </c>
      <c r="G7942" s="151" t="s">
        <v>400</v>
      </c>
      <c r="H7942" s="150" t="str">
        <f>IF(Proc[[#This Row],[type]]="LFF (MDG-F)",MID(Proc[[#This Row],[Obj]],13,10),"")</f>
        <v/>
      </c>
      <c r="I7942" s="152"/>
      <c r="J7942" s="150" t="b">
        <f>Proc[[#This Row],[Requested]]=Proc[[#This Row],[CurrentParent]]</f>
        <v>1</v>
      </c>
      <c r="K7942" s="153" t="s">
        <v>568</v>
      </c>
      <c r="L7942" s="150" t="s">
        <v>7174</v>
      </c>
      <c r="M7942" s="140">
        <v>46079</v>
      </c>
      <c r="N7942" s="140"/>
      <c r="O7942" s="140"/>
      <c r="P7942" s="140" t="str">
        <f ca="1">IF(Proc[[#This Row],[DaysAgeing]]&gt;5,"yep","on track")</f>
        <v>yep</v>
      </c>
      <c r="Q7942" s="2">
        <f ca="1">IF(Proc[[#This Row],[DateClosed]]="",ABS(NETWORKDAYS(Proc[[#This Row],[DateOpened]],TODAY()))-1,ABS(NETWORKDAYS(Proc[[#This Row],[DateOpened]],Proc[[#This Row],[DateClosed]]))-1)</f>
        <v>26</v>
      </c>
      <c r="R7942" s="140"/>
      <c r="S7942" s="150"/>
      <c r="T7942" s="153">
        <v>7941</v>
      </c>
    </row>
    <row r="7943" spans="1:20" hidden="1">
      <c r="A7943" s="151" t="s">
        <v>7442</v>
      </c>
      <c r="B7943" s="153" t="str">
        <f>IFERROR(VLOOKUP(Proc[[#This Row],[App]],Table2[],3,0),"open")</f>
        <v>ok</v>
      </c>
      <c r="C7943" s="152" t="s">
        <v>369</v>
      </c>
      <c r="D7943" s="152" t="s">
        <v>10044</v>
      </c>
      <c r="E7943" s="152" t="s">
        <v>7451</v>
      </c>
      <c r="F7943" s="153" t="s">
        <v>7451</v>
      </c>
      <c r="G7943" s="151" t="s">
        <v>400</v>
      </c>
      <c r="H7943" s="150" t="str">
        <f>IF(Proc[[#This Row],[type]]="LFF (MDG-F)",MID(Proc[[#This Row],[Obj]],13,10),"")</f>
        <v/>
      </c>
      <c r="I7943" s="152"/>
      <c r="J7943" s="150" t="b">
        <f>Proc[[#This Row],[Requested]]=Proc[[#This Row],[CurrentParent]]</f>
        <v>1</v>
      </c>
      <c r="K7943" s="153" t="s">
        <v>568</v>
      </c>
      <c r="L7943" s="150" t="s">
        <v>7174</v>
      </c>
      <c r="M7943" s="140">
        <v>46079</v>
      </c>
      <c r="N7943" s="140"/>
      <c r="O7943" s="140"/>
      <c r="P7943" s="140" t="str">
        <f ca="1">IF(Proc[[#This Row],[DaysAgeing]]&gt;5,"yep","on track")</f>
        <v>yep</v>
      </c>
      <c r="Q7943" s="2">
        <f ca="1">IF(Proc[[#This Row],[DateClosed]]="",ABS(NETWORKDAYS(Proc[[#This Row],[DateOpened]],TODAY()))-1,ABS(NETWORKDAYS(Proc[[#This Row],[DateOpened]],Proc[[#This Row],[DateClosed]]))-1)</f>
        <v>26</v>
      </c>
      <c r="R7943" s="140"/>
      <c r="S7943" s="150"/>
      <c r="T7943" s="153">
        <v>7942</v>
      </c>
    </row>
    <row r="7944" spans="1:20" hidden="1">
      <c r="A7944" s="151" t="s">
        <v>7442</v>
      </c>
      <c r="B7944" s="153" t="str">
        <f>IFERROR(VLOOKUP(Proc[[#This Row],[App]],Table2[],3,0),"open")</f>
        <v>ok</v>
      </c>
      <c r="C7944" s="152" t="s">
        <v>369</v>
      </c>
      <c r="D7944" s="152" t="s">
        <v>10046</v>
      </c>
      <c r="E7944" s="152" t="s">
        <v>7451</v>
      </c>
      <c r="F7944" s="153" t="s">
        <v>7451</v>
      </c>
      <c r="G7944" s="151" t="s">
        <v>400</v>
      </c>
      <c r="H7944" s="150" t="str">
        <f>IF(Proc[[#This Row],[type]]="LFF (MDG-F)",MID(Proc[[#This Row],[Obj]],13,10),"")</f>
        <v/>
      </c>
      <c r="I7944" s="152"/>
      <c r="J7944" s="150" t="b">
        <f>Proc[[#This Row],[Requested]]=Proc[[#This Row],[CurrentParent]]</f>
        <v>1</v>
      </c>
      <c r="K7944" s="153" t="s">
        <v>568</v>
      </c>
      <c r="L7944" s="150" t="s">
        <v>7174</v>
      </c>
      <c r="M7944" s="140">
        <v>46079</v>
      </c>
      <c r="N7944" s="140"/>
      <c r="O7944" s="140"/>
      <c r="P7944" s="140" t="str">
        <f ca="1">IF(Proc[[#This Row],[DaysAgeing]]&gt;5,"yep","on track")</f>
        <v>yep</v>
      </c>
      <c r="Q7944" s="2">
        <f ca="1">IF(Proc[[#This Row],[DateClosed]]="",ABS(NETWORKDAYS(Proc[[#This Row],[DateOpened]],TODAY()))-1,ABS(NETWORKDAYS(Proc[[#This Row],[DateOpened]],Proc[[#This Row],[DateClosed]]))-1)</f>
        <v>26</v>
      </c>
      <c r="R7944" s="140"/>
      <c r="S7944" s="150"/>
      <c r="T7944" s="153">
        <v>7943</v>
      </c>
    </row>
    <row r="7945" spans="1:20" hidden="1">
      <c r="A7945" s="151" t="s">
        <v>7442</v>
      </c>
      <c r="B7945" s="153" t="str">
        <f>IFERROR(VLOOKUP(Proc[[#This Row],[App]],Table2[],3,0),"open")</f>
        <v>ok</v>
      </c>
      <c r="C7945" s="152" t="s">
        <v>369</v>
      </c>
      <c r="D7945" s="152" t="s">
        <v>10047</v>
      </c>
      <c r="E7945" s="152" t="s">
        <v>7451</v>
      </c>
      <c r="F7945" s="153" t="s">
        <v>7451</v>
      </c>
      <c r="G7945" s="151" t="s">
        <v>400</v>
      </c>
      <c r="H7945" s="150" t="str">
        <f>IF(Proc[[#This Row],[type]]="LFF (MDG-F)",MID(Proc[[#This Row],[Obj]],13,10),"")</f>
        <v/>
      </c>
      <c r="I7945" s="152"/>
      <c r="J7945" s="150" t="b">
        <f>Proc[[#This Row],[Requested]]=Proc[[#This Row],[CurrentParent]]</f>
        <v>1</v>
      </c>
      <c r="K7945" s="153" t="s">
        <v>568</v>
      </c>
      <c r="L7945" s="150" t="s">
        <v>7174</v>
      </c>
      <c r="M7945" s="140">
        <v>46079</v>
      </c>
      <c r="N7945" s="140"/>
      <c r="O7945" s="140"/>
      <c r="P7945" s="140" t="str">
        <f ca="1">IF(Proc[[#This Row],[DaysAgeing]]&gt;5,"yep","on track")</f>
        <v>yep</v>
      </c>
      <c r="Q7945" s="2">
        <f ca="1">IF(Proc[[#This Row],[DateClosed]]="",ABS(NETWORKDAYS(Proc[[#This Row],[DateOpened]],TODAY()))-1,ABS(NETWORKDAYS(Proc[[#This Row],[DateOpened]],Proc[[#This Row],[DateClosed]]))-1)</f>
        <v>26</v>
      </c>
      <c r="R7945" s="140"/>
      <c r="S7945" s="150"/>
      <c r="T7945" s="153">
        <v>7944</v>
      </c>
    </row>
    <row r="7946" spans="1:20" hidden="1">
      <c r="A7946" s="151" t="s">
        <v>7442</v>
      </c>
      <c r="B7946" s="153" t="str">
        <f>IFERROR(VLOOKUP(Proc[[#This Row],[App]],Table2[],3,0),"open")</f>
        <v>ok</v>
      </c>
      <c r="C7946" s="152" t="s">
        <v>369</v>
      </c>
      <c r="D7946" s="152" t="s">
        <v>10048</v>
      </c>
      <c r="E7946" s="152" t="s">
        <v>7451</v>
      </c>
      <c r="F7946" s="153" t="s">
        <v>7451</v>
      </c>
      <c r="G7946" s="151" t="s">
        <v>400</v>
      </c>
      <c r="H7946" s="150" t="str">
        <f>IF(Proc[[#This Row],[type]]="LFF (MDG-F)",MID(Proc[[#This Row],[Obj]],13,10),"")</f>
        <v/>
      </c>
      <c r="I7946" s="152"/>
      <c r="J7946" s="150" t="b">
        <f>Proc[[#This Row],[Requested]]=Proc[[#This Row],[CurrentParent]]</f>
        <v>1</v>
      </c>
      <c r="K7946" s="153" t="s">
        <v>568</v>
      </c>
      <c r="L7946" s="150" t="s">
        <v>7174</v>
      </c>
      <c r="M7946" s="140">
        <v>46079</v>
      </c>
      <c r="N7946" s="140"/>
      <c r="O7946" s="140"/>
      <c r="P7946" s="140" t="str">
        <f ca="1">IF(Proc[[#This Row],[DaysAgeing]]&gt;5,"yep","on track")</f>
        <v>yep</v>
      </c>
      <c r="Q7946" s="2">
        <f ca="1">IF(Proc[[#This Row],[DateClosed]]="",ABS(NETWORKDAYS(Proc[[#This Row],[DateOpened]],TODAY()))-1,ABS(NETWORKDAYS(Proc[[#This Row],[DateOpened]],Proc[[#This Row],[DateClosed]]))-1)</f>
        <v>26</v>
      </c>
      <c r="R7946" s="140"/>
      <c r="S7946" s="150"/>
      <c r="T7946" s="153">
        <v>7945</v>
      </c>
    </row>
    <row r="7947" spans="1:20" hidden="1">
      <c r="A7947" s="151" t="s">
        <v>7442</v>
      </c>
      <c r="B7947" s="153" t="str">
        <f>IFERROR(VLOOKUP(Proc[[#This Row],[App]],Table2[],3,0),"open")</f>
        <v>ok</v>
      </c>
      <c r="C7947" s="152" t="s">
        <v>369</v>
      </c>
      <c r="D7947" s="152" t="s">
        <v>10049</v>
      </c>
      <c r="E7947" s="152" t="s">
        <v>7451</v>
      </c>
      <c r="F7947" s="153" t="s">
        <v>7451</v>
      </c>
      <c r="G7947" s="151" t="s">
        <v>400</v>
      </c>
      <c r="H7947" s="150" t="str">
        <f>IF(Proc[[#This Row],[type]]="LFF (MDG-F)",MID(Proc[[#This Row],[Obj]],13,10),"")</f>
        <v/>
      </c>
      <c r="I7947" s="152"/>
      <c r="J7947" s="150" t="b">
        <f>Proc[[#This Row],[Requested]]=Proc[[#This Row],[CurrentParent]]</f>
        <v>1</v>
      </c>
      <c r="K7947" s="153" t="s">
        <v>568</v>
      </c>
      <c r="L7947" s="150" t="s">
        <v>7174</v>
      </c>
      <c r="M7947" s="140">
        <v>46079</v>
      </c>
      <c r="N7947" s="140"/>
      <c r="O7947" s="140"/>
      <c r="P7947" s="140" t="str">
        <f ca="1">IF(Proc[[#This Row],[DaysAgeing]]&gt;5,"yep","on track")</f>
        <v>yep</v>
      </c>
      <c r="Q7947" s="2">
        <f ca="1">IF(Proc[[#This Row],[DateClosed]]="",ABS(NETWORKDAYS(Proc[[#This Row],[DateOpened]],TODAY()))-1,ABS(NETWORKDAYS(Proc[[#This Row],[DateOpened]],Proc[[#This Row],[DateClosed]]))-1)</f>
        <v>26</v>
      </c>
      <c r="R7947" s="140"/>
      <c r="S7947" s="150"/>
      <c r="T7947" s="153">
        <v>7946</v>
      </c>
    </row>
    <row r="7948" spans="1:20" hidden="1">
      <c r="A7948" s="151" t="s">
        <v>7442</v>
      </c>
      <c r="B7948" s="153" t="str">
        <f>IFERROR(VLOOKUP(Proc[[#This Row],[App]],Table2[],3,0),"open")</f>
        <v>ok</v>
      </c>
      <c r="C7948" s="152" t="s">
        <v>369</v>
      </c>
      <c r="D7948" s="152" t="s">
        <v>10050</v>
      </c>
      <c r="E7948" s="152" t="s">
        <v>7451</v>
      </c>
      <c r="F7948" s="153" t="s">
        <v>7451</v>
      </c>
      <c r="G7948" s="151" t="s">
        <v>400</v>
      </c>
      <c r="H7948" s="150" t="str">
        <f>IF(Proc[[#This Row],[type]]="LFF (MDG-F)",MID(Proc[[#This Row],[Obj]],13,10),"")</f>
        <v/>
      </c>
      <c r="I7948" s="152"/>
      <c r="J7948" s="150" t="b">
        <f>Proc[[#This Row],[Requested]]=Proc[[#This Row],[CurrentParent]]</f>
        <v>1</v>
      </c>
      <c r="K7948" s="153" t="s">
        <v>568</v>
      </c>
      <c r="L7948" s="150" t="s">
        <v>7174</v>
      </c>
      <c r="M7948" s="140">
        <v>46079</v>
      </c>
      <c r="N7948" s="140"/>
      <c r="O7948" s="140"/>
      <c r="P7948" s="140" t="str">
        <f ca="1">IF(Proc[[#This Row],[DaysAgeing]]&gt;5,"yep","on track")</f>
        <v>yep</v>
      </c>
      <c r="Q7948" s="2">
        <f ca="1">IF(Proc[[#This Row],[DateClosed]]="",ABS(NETWORKDAYS(Proc[[#This Row],[DateOpened]],TODAY()))-1,ABS(NETWORKDAYS(Proc[[#This Row],[DateOpened]],Proc[[#This Row],[DateClosed]]))-1)</f>
        <v>26</v>
      </c>
      <c r="R7948" s="140"/>
      <c r="S7948" s="150"/>
      <c r="T7948" s="153">
        <v>7947</v>
      </c>
    </row>
    <row r="7949" spans="1:20" hidden="1">
      <c r="A7949" s="151" t="s">
        <v>7442</v>
      </c>
      <c r="B7949" s="153" t="str">
        <f>IFERROR(VLOOKUP(Proc[[#This Row],[App]],Table2[],3,0),"open")</f>
        <v>ok</v>
      </c>
      <c r="C7949" s="152" t="s">
        <v>369</v>
      </c>
      <c r="D7949" s="152" t="s">
        <v>10045</v>
      </c>
      <c r="E7949" s="152" t="s">
        <v>7451</v>
      </c>
      <c r="F7949" s="153" t="s">
        <v>7451</v>
      </c>
      <c r="G7949" s="151" t="s">
        <v>400</v>
      </c>
      <c r="H7949" s="150" t="str">
        <f>IF(Proc[[#This Row],[type]]="LFF (MDG-F)",MID(Proc[[#This Row],[Obj]],13,10),"")</f>
        <v/>
      </c>
      <c r="I7949" s="152"/>
      <c r="J7949" s="150" t="b">
        <f>Proc[[#This Row],[Requested]]=Proc[[#This Row],[CurrentParent]]</f>
        <v>1</v>
      </c>
      <c r="K7949" s="153" t="s">
        <v>568</v>
      </c>
      <c r="L7949" s="150" t="s">
        <v>7174</v>
      </c>
      <c r="M7949" s="140">
        <v>46079</v>
      </c>
      <c r="N7949" s="140"/>
      <c r="O7949" s="140"/>
      <c r="P7949" s="140" t="str">
        <f ca="1">IF(Proc[[#This Row],[DaysAgeing]]&gt;5,"yep","on track")</f>
        <v>yep</v>
      </c>
      <c r="Q7949" s="2">
        <f ca="1">IF(Proc[[#This Row],[DateClosed]]="",ABS(NETWORKDAYS(Proc[[#This Row],[DateOpened]],TODAY()))-1,ABS(NETWORKDAYS(Proc[[#This Row],[DateOpened]],Proc[[#This Row],[DateClosed]]))-1)</f>
        <v>26</v>
      </c>
      <c r="R7949" s="140"/>
      <c r="S7949" s="150"/>
      <c r="T7949" s="153">
        <v>7948</v>
      </c>
    </row>
    <row r="7950" spans="1:20" hidden="1">
      <c r="A7950" s="151" t="s">
        <v>7442</v>
      </c>
      <c r="B7950" s="153" t="str">
        <f>IFERROR(VLOOKUP(Proc[[#This Row],[App]],Table2[],3,0),"open")</f>
        <v>ok</v>
      </c>
      <c r="C7950" s="152" t="s">
        <v>369</v>
      </c>
      <c r="D7950" s="152" t="s">
        <v>7804</v>
      </c>
      <c r="E7950" s="152" t="s">
        <v>7451</v>
      </c>
      <c r="F7950" s="153" t="s">
        <v>7451</v>
      </c>
      <c r="G7950" s="151" t="s">
        <v>400</v>
      </c>
      <c r="H7950" s="150" t="str">
        <f>IF(Proc[[#This Row],[type]]="LFF (MDG-F)",MID(Proc[[#This Row],[Obj]],13,10),"")</f>
        <v/>
      </c>
      <c r="I7950" s="152"/>
      <c r="J7950" s="150" t="b">
        <f>Proc[[#This Row],[Requested]]=Proc[[#This Row],[CurrentParent]]</f>
        <v>1</v>
      </c>
      <c r="K7950" s="153" t="s">
        <v>568</v>
      </c>
      <c r="L7950" s="150" t="s">
        <v>7174</v>
      </c>
      <c r="M7950" s="140">
        <v>46079</v>
      </c>
      <c r="N7950" s="140"/>
      <c r="O7950" s="140"/>
      <c r="P7950" s="140" t="str">
        <f ca="1">IF(Proc[[#This Row],[DaysAgeing]]&gt;5,"yep","on track")</f>
        <v>yep</v>
      </c>
      <c r="Q7950" s="2">
        <f ca="1">IF(Proc[[#This Row],[DateClosed]]="",ABS(NETWORKDAYS(Proc[[#This Row],[DateOpened]],TODAY()))-1,ABS(NETWORKDAYS(Proc[[#This Row],[DateOpened]],Proc[[#This Row],[DateClosed]]))-1)</f>
        <v>26</v>
      </c>
      <c r="R7950" s="140"/>
      <c r="S7950" s="150"/>
      <c r="T7950" s="153">
        <v>7949</v>
      </c>
    </row>
    <row r="7951" spans="1:20" hidden="1">
      <c r="A7951" s="151" t="s">
        <v>7442</v>
      </c>
      <c r="B7951" s="153" t="str">
        <f>IFERROR(VLOOKUP(Proc[[#This Row],[App]],Table2[],3,0),"open")</f>
        <v>ok</v>
      </c>
      <c r="C7951" s="152" t="s">
        <v>369</v>
      </c>
      <c r="D7951" s="152" t="s">
        <v>10561</v>
      </c>
      <c r="E7951" s="152" t="s">
        <v>7452</v>
      </c>
      <c r="F7951" s="153" t="s">
        <v>7452</v>
      </c>
      <c r="G7951" s="151" t="s">
        <v>400</v>
      </c>
      <c r="H7951" s="150" t="str">
        <f>IF(Proc[[#This Row],[type]]="LFF (MDG-F)",MID(Proc[[#This Row],[Obj]],13,10),"")</f>
        <v/>
      </c>
      <c r="I7951" s="152"/>
      <c r="J7951" s="150" t="b">
        <f>Proc[[#This Row],[Requested]]=Proc[[#This Row],[CurrentParent]]</f>
        <v>1</v>
      </c>
      <c r="K7951" s="153" t="s">
        <v>568</v>
      </c>
      <c r="L7951" s="150" t="s">
        <v>7174</v>
      </c>
      <c r="M7951" s="140">
        <v>46079</v>
      </c>
      <c r="N7951" s="140"/>
      <c r="O7951" s="140"/>
      <c r="P7951" s="140" t="str">
        <f ca="1">IF(Proc[[#This Row],[DaysAgeing]]&gt;5,"yep","on track")</f>
        <v>yep</v>
      </c>
      <c r="Q7951" s="2">
        <f ca="1">IF(Proc[[#This Row],[DateClosed]]="",ABS(NETWORKDAYS(Proc[[#This Row],[DateOpened]],TODAY()))-1,ABS(NETWORKDAYS(Proc[[#This Row],[DateOpened]],Proc[[#This Row],[DateClosed]]))-1)</f>
        <v>26</v>
      </c>
      <c r="R7951" s="140"/>
      <c r="S7951" s="150"/>
      <c r="T7951" s="153">
        <v>7950</v>
      </c>
    </row>
    <row r="7952" spans="1:20" hidden="1">
      <c r="A7952" s="151" t="s">
        <v>7442</v>
      </c>
      <c r="B7952" s="153" t="str">
        <f>IFERROR(VLOOKUP(Proc[[#This Row],[App]],Table2[],3,0),"open")</f>
        <v>ok</v>
      </c>
      <c r="C7952" s="152" t="s">
        <v>369</v>
      </c>
      <c r="D7952" s="152" t="s">
        <v>10562</v>
      </c>
      <c r="E7952" s="152" t="s">
        <v>7452</v>
      </c>
      <c r="F7952" s="153" t="s">
        <v>7452</v>
      </c>
      <c r="G7952" s="151" t="s">
        <v>400</v>
      </c>
      <c r="H7952" s="150" t="str">
        <f>IF(Proc[[#This Row],[type]]="LFF (MDG-F)",MID(Proc[[#This Row],[Obj]],13,10),"")</f>
        <v/>
      </c>
      <c r="I7952" s="152"/>
      <c r="J7952" s="150" t="b">
        <f>Proc[[#This Row],[Requested]]=Proc[[#This Row],[CurrentParent]]</f>
        <v>1</v>
      </c>
      <c r="K7952" s="153" t="s">
        <v>568</v>
      </c>
      <c r="L7952" s="150" t="s">
        <v>7174</v>
      </c>
      <c r="M7952" s="140">
        <v>46079</v>
      </c>
      <c r="N7952" s="140"/>
      <c r="O7952" s="140"/>
      <c r="P7952" s="140" t="str">
        <f ca="1">IF(Proc[[#This Row],[DaysAgeing]]&gt;5,"yep","on track")</f>
        <v>yep</v>
      </c>
      <c r="Q7952" s="2">
        <f ca="1">IF(Proc[[#This Row],[DateClosed]]="",ABS(NETWORKDAYS(Proc[[#This Row],[DateOpened]],TODAY()))-1,ABS(NETWORKDAYS(Proc[[#This Row],[DateOpened]],Proc[[#This Row],[DateClosed]]))-1)</f>
        <v>26</v>
      </c>
      <c r="R7952" s="140"/>
      <c r="S7952" s="150"/>
      <c r="T7952" s="153">
        <v>7951</v>
      </c>
    </row>
    <row r="7953" spans="1:20" hidden="1">
      <c r="A7953" s="151" t="s">
        <v>7442</v>
      </c>
      <c r="B7953" s="153" t="str">
        <f>IFERROR(VLOOKUP(Proc[[#This Row],[App]],Table2[],3,0),"open")</f>
        <v>ok</v>
      </c>
      <c r="C7953" s="152" t="s">
        <v>369</v>
      </c>
      <c r="D7953" s="152" t="s">
        <v>10563</v>
      </c>
      <c r="E7953" s="152" t="s">
        <v>7452</v>
      </c>
      <c r="F7953" s="153" t="s">
        <v>7452</v>
      </c>
      <c r="G7953" s="151" t="s">
        <v>400</v>
      </c>
      <c r="H7953" s="150" t="str">
        <f>IF(Proc[[#This Row],[type]]="LFF (MDG-F)",MID(Proc[[#This Row],[Obj]],13,10),"")</f>
        <v/>
      </c>
      <c r="I7953" s="152"/>
      <c r="J7953" s="150" t="b">
        <f>Proc[[#This Row],[Requested]]=Proc[[#This Row],[CurrentParent]]</f>
        <v>1</v>
      </c>
      <c r="K7953" s="153" t="s">
        <v>568</v>
      </c>
      <c r="L7953" s="150" t="s">
        <v>7174</v>
      </c>
      <c r="M7953" s="140">
        <v>46079</v>
      </c>
      <c r="N7953" s="140"/>
      <c r="O7953" s="140"/>
      <c r="P7953" s="140" t="str">
        <f ca="1">IF(Proc[[#This Row],[DaysAgeing]]&gt;5,"yep","on track")</f>
        <v>yep</v>
      </c>
      <c r="Q7953" s="2">
        <f ca="1">IF(Proc[[#This Row],[DateClosed]]="",ABS(NETWORKDAYS(Proc[[#This Row],[DateOpened]],TODAY()))-1,ABS(NETWORKDAYS(Proc[[#This Row],[DateOpened]],Proc[[#This Row],[DateClosed]]))-1)</f>
        <v>26</v>
      </c>
      <c r="R7953" s="140"/>
      <c r="S7953" s="150"/>
      <c r="T7953" s="153">
        <v>7952</v>
      </c>
    </row>
    <row r="7954" spans="1:20" hidden="1">
      <c r="A7954" s="151" t="s">
        <v>7442</v>
      </c>
      <c r="B7954" s="153" t="str">
        <f>IFERROR(VLOOKUP(Proc[[#This Row],[App]],Table2[],3,0),"open")</f>
        <v>ok</v>
      </c>
      <c r="C7954" s="152" t="s">
        <v>369</v>
      </c>
      <c r="D7954" s="152" t="s">
        <v>9948</v>
      </c>
      <c r="E7954" s="152" t="s">
        <v>7452</v>
      </c>
      <c r="F7954" s="153" t="s">
        <v>7452</v>
      </c>
      <c r="G7954" s="151" t="s">
        <v>400</v>
      </c>
      <c r="H7954" s="150" t="str">
        <f>IF(Proc[[#This Row],[type]]="LFF (MDG-F)",MID(Proc[[#This Row],[Obj]],13,10),"")</f>
        <v/>
      </c>
      <c r="I7954" s="152"/>
      <c r="J7954" s="150" t="b">
        <f>Proc[[#This Row],[Requested]]=Proc[[#This Row],[CurrentParent]]</f>
        <v>1</v>
      </c>
      <c r="K7954" s="153" t="s">
        <v>568</v>
      </c>
      <c r="L7954" s="150" t="s">
        <v>7174</v>
      </c>
      <c r="M7954" s="140">
        <v>46079</v>
      </c>
      <c r="N7954" s="140"/>
      <c r="O7954" s="140"/>
      <c r="P7954" s="140" t="str">
        <f ca="1">IF(Proc[[#This Row],[DaysAgeing]]&gt;5,"yep","on track")</f>
        <v>yep</v>
      </c>
      <c r="Q7954" s="2">
        <f ca="1">IF(Proc[[#This Row],[DateClosed]]="",ABS(NETWORKDAYS(Proc[[#This Row],[DateOpened]],TODAY()))-1,ABS(NETWORKDAYS(Proc[[#This Row],[DateOpened]],Proc[[#This Row],[DateClosed]]))-1)</f>
        <v>26</v>
      </c>
      <c r="R7954" s="140"/>
      <c r="S7954" s="150"/>
      <c r="T7954" s="153">
        <v>7953</v>
      </c>
    </row>
    <row r="7955" spans="1:20" hidden="1">
      <c r="A7955" s="151" t="s">
        <v>7442</v>
      </c>
      <c r="B7955" s="153" t="str">
        <f>IFERROR(VLOOKUP(Proc[[#This Row],[App]],Table2[],3,0),"open")</f>
        <v>ok</v>
      </c>
      <c r="C7955" s="152" t="s">
        <v>369</v>
      </c>
      <c r="D7955" s="152" t="s">
        <v>10564</v>
      </c>
      <c r="E7955" s="152" t="s">
        <v>7452</v>
      </c>
      <c r="F7955" s="153" t="s">
        <v>7452</v>
      </c>
      <c r="G7955" s="151" t="s">
        <v>400</v>
      </c>
      <c r="H7955" s="150" t="str">
        <f>IF(Proc[[#This Row],[type]]="LFF (MDG-F)",MID(Proc[[#This Row],[Obj]],13,10),"")</f>
        <v/>
      </c>
      <c r="I7955" s="152"/>
      <c r="J7955" s="150" t="b">
        <f>Proc[[#This Row],[Requested]]=Proc[[#This Row],[CurrentParent]]</f>
        <v>1</v>
      </c>
      <c r="K7955" s="153" t="s">
        <v>568</v>
      </c>
      <c r="L7955" s="150" t="s">
        <v>7174</v>
      </c>
      <c r="M7955" s="140">
        <v>46079</v>
      </c>
      <c r="N7955" s="140"/>
      <c r="O7955" s="140"/>
      <c r="P7955" s="140" t="str">
        <f ca="1">IF(Proc[[#This Row],[DaysAgeing]]&gt;5,"yep","on track")</f>
        <v>yep</v>
      </c>
      <c r="Q7955" s="2">
        <f ca="1">IF(Proc[[#This Row],[DateClosed]]="",ABS(NETWORKDAYS(Proc[[#This Row],[DateOpened]],TODAY()))-1,ABS(NETWORKDAYS(Proc[[#This Row],[DateOpened]],Proc[[#This Row],[DateClosed]]))-1)</f>
        <v>26</v>
      </c>
      <c r="R7955" s="140"/>
      <c r="S7955" s="150"/>
      <c r="T7955" s="153">
        <v>7954</v>
      </c>
    </row>
    <row r="7956" spans="1:20" hidden="1">
      <c r="A7956" s="151" t="s">
        <v>7442</v>
      </c>
      <c r="B7956" s="153" t="str">
        <f>IFERROR(VLOOKUP(Proc[[#This Row],[App]],Table2[],3,0),"open")</f>
        <v>ok</v>
      </c>
      <c r="C7956" s="152" t="s">
        <v>369</v>
      </c>
      <c r="D7956" s="152" t="s">
        <v>10565</v>
      </c>
      <c r="E7956" s="152" t="s">
        <v>7452</v>
      </c>
      <c r="F7956" s="153" t="s">
        <v>7452</v>
      </c>
      <c r="G7956" s="151" t="s">
        <v>400</v>
      </c>
      <c r="H7956" s="150" t="str">
        <f>IF(Proc[[#This Row],[type]]="LFF (MDG-F)",MID(Proc[[#This Row],[Obj]],13,10),"")</f>
        <v/>
      </c>
      <c r="I7956" s="152"/>
      <c r="J7956" s="150" t="b">
        <f>Proc[[#This Row],[Requested]]=Proc[[#This Row],[CurrentParent]]</f>
        <v>1</v>
      </c>
      <c r="K7956" s="153" t="s">
        <v>568</v>
      </c>
      <c r="L7956" s="150" t="s">
        <v>7174</v>
      </c>
      <c r="M7956" s="140">
        <v>46079</v>
      </c>
      <c r="N7956" s="140"/>
      <c r="O7956" s="140"/>
      <c r="P7956" s="140" t="str">
        <f ca="1">IF(Proc[[#This Row],[DaysAgeing]]&gt;5,"yep","on track")</f>
        <v>yep</v>
      </c>
      <c r="Q7956" s="2">
        <f ca="1">IF(Proc[[#This Row],[DateClosed]]="",ABS(NETWORKDAYS(Proc[[#This Row],[DateOpened]],TODAY()))-1,ABS(NETWORKDAYS(Proc[[#This Row],[DateOpened]],Proc[[#This Row],[DateClosed]]))-1)</f>
        <v>26</v>
      </c>
      <c r="R7956" s="140"/>
      <c r="S7956" s="150"/>
      <c r="T7956" s="153">
        <v>7955</v>
      </c>
    </row>
    <row r="7957" spans="1:20" hidden="1">
      <c r="A7957" s="151" t="s">
        <v>7442</v>
      </c>
      <c r="B7957" s="153" t="str">
        <f>IFERROR(VLOOKUP(Proc[[#This Row],[App]],Table2[],3,0),"open")</f>
        <v>ok</v>
      </c>
      <c r="C7957" s="152" t="s">
        <v>369</v>
      </c>
      <c r="D7957" s="152" t="s">
        <v>10566</v>
      </c>
      <c r="E7957" s="152" t="s">
        <v>7452</v>
      </c>
      <c r="F7957" s="153" t="s">
        <v>7452</v>
      </c>
      <c r="G7957" s="151" t="s">
        <v>400</v>
      </c>
      <c r="H7957" s="150" t="str">
        <f>IF(Proc[[#This Row],[type]]="LFF (MDG-F)",MID(Proc[[#This Row],[Obj]],13,10),"")</f>
        <v/>
      </c>
      <c r="I7957" s="152"/>
      <c r="J7957" s="150" t="b">
        <f>Proc[[#This Row],[Requested]]=Proc[[#This Row],[CurrentParent]]</f>
        <v>1</v>
      </c>
      <c r="K7957" s="153" t="s">
        <v>568</v>
      </c>
      <c r="L7957" s="150" t="s">
        <v>7174</v>
      </c>
      <c r="M7957" s="140">
        <v>46079</v>
      </c>
      <c r="N7957" s="140"/>
      <c r="O7957" s="140"/>
      <c r="P7957" s="140" t="str">
        <f ca="1">IF(Proc[[#This Row],[DaysAgeing]]&gt;5,"yep","on track")</f>
        <v>yep</v>
      </c>
      <c r="Q7957" s="2">
        <f ca="1">IF(Proc[[#This Row],[DateClosed]]="",ABS(NETWORKDAYS(Proc[[#This Row],[DateOpened]],TODAY()))-1,ABS(NETWORKDAYS(Proc[[#This Row],[DateOpened]],Proc[[#This Row],[DateClosed]]))-1)</f>
        <v>26</v>
      </c>
      <c r="R7957" s="140"/>
      <c r="S7957" s="150"/>
      <c r="T7957" s="153">
        <v>7956</v>
      </c>
    </row>
    <row r="7958" spans="1:20" hidden="1">
      <c r="A7958" s="151" t="s">
        <v>7442</v>
      </c>
      <c r="B7958" s="153" t="str">
        <f>IFERROR(VLOOKUP(Proc[[#This Row],[App]],Table2[],3,0),"open")</f>
        <v>ok</v>
      </c>
      <c r="C7958" s="152" t="s">
        <v>369</v>
      </c>
      <c r="D7958" s="152" t="s">
        <v>9949</v>
      </c>
      <c r="E7958" s="152" t="s">
        <v>7452</v>
      </c>
      <c r="F7958" s="153" t="s">
        <v>7452</v>
      </c>
      <c r="G7958" s="151" t="s">
        <v>400</v>
      </c>
      <c r="H7958" s="150" t="str">
        <f>IF(Proc[[#This Row],[type]]="LFF (MDG-F)",MID(Proc[[#This Row],[Obj]],13,10),"")</f>
        <v/>
      </c>
      <c r="I7958" s="152"/>
      <c r="J7958" s="150" t="b">
        <f>Proc[[#This Row],[Requested]]=Proc[[#This Row],[CurrentParent]]</f>
        <v>1</v>
      </c>
      <c r="K7958" s="153" t="s">
        <v>568</v>
      </c>
      <c r="L7958" s="150" t="s">
        <v>7174</v>
      </c>
      <c r="M7958" s="140">
        <v>46079</v>
      </c>
      <c r="N7958" s="140"/>
      <c r="O7958" s="140"/>
      <c r="P7958" s="140" t="str">
        <f ca="1">IF(Proc[[#This Row],[DaysAgeing]]&gt;5,"yep","on track")</f>
        <v>yep</v>
      </c>
      <c r="Q7958" s="2">
        <f ca="1">IF(Proc[[#This Row],[DateClosed]]="",ABS(NETWORKDAYS(Proc[[#This Row],[DateOpened]],TODAY()))-1,ABS(NETWORKDAYS(Proc[[#This Row],[DateOpened]],Proc[[#This Row],[DateClosed]]))-1)</f>
        <v>26</v>
      </c>
      <c r="R7958" s="140"/>
      <c r="S7958" s="150"/>
      <c r="T7958" s="153">
        <v>7957</v>
      </c>
    </row>
    <row r="7959" spans="1:20" hidden="1">
      <c r="A7959" s="151" t="s">
        <v>7442</v>
      </c>
      <c r="B7959" s="153" t="str">
        <f>IFERROR(VLOOKUP(Proc[[#This Row],[App]],Table2[],3,0),"open")</f>
        <v>ok</v>
      </c>
      <c r="C7959" s="152" t="s">
        <v>369</v>
      </c>
      <c r="D7959" s="152" t="s">
        <v>10567</v>
      </c>
      <c r="E7959" s="152" t="s">
        <v>7452</v>
      </c>
      <c r="F7959" s="153" t="s">
        <v>7452</v>
      </c>
      <c r="G7959" s="151" t="s">
        <v>400</v>
      </c>
      <c r="H7959" s="150" t="str">
        <f>IF(Proc[[#This Row],[type]]="LFF (MDG-F)",MID(Proc[[#This Row],[Obj]],13,10),"")</f>
        <v/>
      </c>
      <c r="I7959" s="152"/>
      <c r="J7959" s="150" t="b">
        <f>Proc[[#This Row],[Requested]]=Proc[[#This Row],[CurrentParent]]</f>
        <v>1</v>
      </c>
      <c r="K7959" s="153" t="s">
        <v>568</v>
      </c>
      <c r="L7959" s="150" t="s">
        <v>7174</v>
      </c>
      <c r="M7959" s="140">
        <v>46079</v>
      </c>
      <c r="N7959" s="140"/>
      <c r="O7959" s="140"/>
      <c r="P7959" s="140" t="str">
        <f ca="1">IF(Proc[[#This Row],[DaysAgeing]]&gt;5,"yep","on track")</f>
        <v>yep</v>
      </c>
      <c r="Q7959" s="2">
        <f ca="1">IF(Proc[[#This Row],[DateClosed]]="",ABS(NETWORKDAYS(Proc[[#This Row],[DateOpened]],TODAY()))-1,ABS(NETWORKDAYS(Proc[[#This Row],[DateOpened]],Proc[[#This Row],[DateClosed]]))-1)</f>
        <v>26</v>
      </c>
      <c r="R7959" s="140"/>
      <c r="S7959" s="150"/>
      <c r="T7959" s="153">
        <v>7958</v>
      </c>
    </row>
    <row r="7960" spans="1:20" hidden="1">
      <c r="A7960" s="151" t="s">
        <v>7442</v>
      </c>
      <c r="B7960" s="153" t="str">
        <f>IFERROR(VLOOKUP(Proc[[#This Row],[App]],Table2[],3,0),"open")</f>
        <v>ok</v>
      </c>
      <c r="C7960" s="152" t="s">
        <v>369</v>
      </c>
      <c r="D7960" s="152" t="s">
        <v>10568</v>
      </c>
      <c r="E7960" s="152" t="s">
        <v>7452</v>
      </c>
      <c r="F7960" s="153" t="s">
        <v>7452</v>
      </c>
      <c r="G7960" s="151" t="s">
        <v>400</v>
      </c>
      <c r="H7960" s="150" t="str">
        <f>IF(Proc[[#This Row],[type]]="LFF (MDG-F)",MID(Proc[[#This Row],[Obj]],13,10),"")</f>
        <v/>
      </c>
      <c r="I7960" s="152"/>
      <c r="J7960" s="150" t="b">
        <f>Proc[[#This Row],[Requested]]=Proc[[#This Row],[CurrentParent]]</f>
        <v>1</v>
      </c>
      <c r="K7960" s="153" t="s">
        <v>568</v>
      </c>
      <c r="L7960" s="150" t="s">
        <v>7174</v>
      </c>
      <c r="M7960" s="140">
        <v>46079</v>
      </c>
      <c r="N7960" s="140"/>
      <c r="O7960" s="140"/>
      <c r="P7960" s="140" t="str">
        <f ca="1">IF(Proc[[#This Row],[DaysAgeing]]&gt;5,"yep","on track")</f>
        <v>yep</v>
      </c>
      <c r="Q7960" s="2">
        <f ca="1">IF(Proc[[#This Row],[DateClosed]]="",ABS(NETWORKDAYS(Proc[[#This Row],[DateOpened]],TODAY()))-1,ABS(NETWORKDAYS(Proc[[#This Row],[DateOpened]],Proc[[#This Row],[DateClosed]]))-1)</f>
        <v>26</v>
      </c>
      <c r="R7960" s="140"/>
      <c r="S7960" s="150"/>
      <c r="T7960" s="153">
        <v>7959</v>
      </c>
    </row>
    <row r="7961" spans="1:20" hidden="1">
      <c r="A7961" s="151" t="s">
        <v>7442</v>
      </c>
      <c r="B7961" s="153" t="str">
        <f>IFERROR(VLOOKUP(Proc[[#This Row],[App]],Table2[],3,0),"open")</f>
        <v>ok</v>
      </c>
      <c r="C7961" s="152" t="s">
        <v>369</v>
      </c>
      <c r="D7961" s="152" t="s">
        <v>10569</v>
      </c>
      <c r="E7961" s="152" t="s">
        <v>7452</v>
      </c>
      <c r="F7961" s="153" t="s">
        <v>7452</v>
      </c>
      <c r="G7961" s="151" t="s">
        <v>400</v>
      </c>
      <c r="H7961" s="150" t="str">
        <f>IF(Proc[[#This Row],[type]]="LFF (MDG-F)",MID(Proc[[#This Row],[Obj]],13,10),"")</f>
        <v/>
      </c>
      <c r="I7961" s="152"/>
      <c r="J7961" s="150" t="b">
        <f>Proc[[#This Row],[Requested]]=Proc[[#This Row],[CurrentParent]]</f>
        <v>1</v>
      </c>
      <c r="K7961" s="153" t="s">
        <v>568</v>
      </c>
      <c r="L7961" s="150" t="s">
        <v>7174</v>
      </c>
      <c r="M7961" s="140">
        <v>46079</v>
      </c>
      <c r="N7961" s="140"/>
      <c r="O7961" s="140"/>
      <c r="P7961" s="140" t="str">
        <f ca="1">IF(Proc[[#This Row],[DaysAgeing]]&gt;5,"yep","on track")</f>
        <v>yep</v>
      </c>
      <c r="Q7961" s="2">
        <f ca="1">IF(Proc[[#This Row],[DateClosed]]="",ABS(NETWORKDAYS(Proc[[#This Row],[DateOpened]],TODAY()))-1,ABS(NETWORKDAYS(Proc[[#This Row],[DateOpened]],Proc[[#This Row],[DateClosed]]))-1)</f>
        <v>26</v>
      </c>
      <c r="R7961" s="140"/>
      <c r="S7961" s="150"/>
      <c r="T7961" s="153">
        <v>7960</v>
      </c>
    </row>
    <row r="7962" spans="1:20" hidden="1">
      <c r="A7962" s="151" t="s">
        <v>7442</v>
      </c>
      <c r="B7962" s="153" t="str">
        <f>IFERROR(VLOOKUP(Proc[[#This Row],[App]],Table2[],3,0),"open")</f>
        <v>ok</v>
      </c>
      <c r="C7962" s="152" t="s">
        <v>369</v>
      </c>
      <c r="D7962" s="152" t="s">
        <v>10570</v>
      </c>
      <c r="E7962" s="152" t="s">
        <v>7452</v>
      </c>
      <c r="F7962" s="153" t="s">
        <v>7452</v>
      </c>
      <c r="G7962" s="151" t="s">
        <v>400</v>
      </c>
      <c r="H7962" s="150" t="str">
        <f>IF(Proc[[#This Row],[type]]="LFF (MDG-F)",MID(Proc[[#This Row],[Obj]],13,10),"")</f>
        <v/>
      </c>
      <c r="I7962" s="152"/>
      <c r="J7962" s="150" t="b">
        <f>Proc[[#This Row],[Requested]]=Proc[[#This Row],[CurrentParent]]</f>
        <v>1</v>
      </c>
      <c r="K7962" s="153" t="s">
        <v>568</v>
      </c>
      <c r="L7962" s="150" t="s">
        <v>7174</v>
      </c>
      <c r="M7962" s="140">
        <v>46079</v>
      </c>
      <c r="N7962" s="140"/>
      <c r="O7962" s="140"/>
      <c r="P7962" s="140" t="str">
        <f ca="1">IF(Proc[[#This Row],[DaysAgeing]]&gt;5,"yep","on track")</f>
        <v>yep</v>
      </c>
      <c r="Q7962" s="2">
        <f ca="1">IF(Proc[[#This Row],[DateClosed]]="",ABS(NETWORKDAYS(Proc[[#This Row],[DateOpened]],TODAY()))-1,ABS(NETWORKDAYS(Proc[[#This Row],[DateOpened]],Proc[[#This Row],[DateClosed]]))-1)</f>
        <v>26</v>
      </c>
      <c r="R7962" s="140"/>
      <c r="S7962" s="150"/>
      <c r="T7962" s="153">
        <v>7961</v>
      </c>
    </row>
    <row r="7963" spans="1:20" hidden="1">
      <c r="A7963" s="151" t="s">
        <v>7442</v>
      </c>
      <c r="B7963" s="153" t="str">
        <f>IFERROR(VLOOKUP(Proc[[#This Row],[App]],Table2[],3,0),"open")</f>
        <v>ok</v>
      </c>
      <c r="C7963" s="152" t="s">
        <v>369</v>
      </c>
      <c r="D7963" s="152" t="s">
        <v>9950</v>
      </c>
      <c r="E7963" s="152" t="s">
        <v>7452</v>
      </c>
      <c r="F7963" s="153" t="s">
        <v>7452</v>
      </c>
      <c r="G7963" s="151" t="s">
        <v>400</v>
      </c>
      <c r="H7963" s="150" t="str">
        <f>IF(Proc[[#This Row],[type]]="LFF (MDG-F)",MID(Proc[[#This Row],[Obj]],13,10),"")</f>
        <v/>
      </c>
      <c r="I7963" s="152"/>
      <c r="J7963" s="150" t="b">
        <f>Proc[[#This Row],[Requested]]=Proc[[#This Row],[CurrentParent]]</f>
        <v>1</v>
      </c>
      <c r="K7963" s="153" t="s">
        <v>568</v>
      </c>
      <c r="L7963" s="150" t="s">
        <v>7174</v>
      </c>
      <c r="M7963" s="140">
        <v>46079</v>
      </c>
      <c r="N7963" s="140"/>
      <c r="O7963" s="140"/>
      <c r="P7963" s="140" t="str">
        <f ca="1">IF(Proc[[#This Row],[DaysAgeing]]&gt;5,"yep","on track")</f>
        <v>yep</v>
      </c>
      <c r="Q7963" s="2">
        <f ca="1">IF(Proc[[#This Row],[DateClosed]]="",ABS(NETWORKDAYS(Proc[[#This Row],[DateOpened]],TODAY()))-1,ABS(NETWORKDAYS(Proc[[#This Row],[DateOpened]],Proc[[#This Row],[DateClosed]]))-1)</f>
        <v>26</v>
      </c>
      <c r="R7963" s="140"/>
      <c r="S7963" s="150"/>
      <c r="T7963" s="153">
        <v>7962</v>
      </c>
    </row>
    <row r="7964" spans="1:20" hidden="1">
      <c r="A7964" s="151" t="s">
        <v>7442</v>
      </c>
      <c r="B7964" s="153" t="str">
        <f>IFERROR(VLOOKUP(Proc[[#This Row],[App]],Table2[],3,0),"open")</f>
        <v>ok</v>
      </c>
      <c r="C7964" s="152" t="s">
        <v>369</v>
      </c>
      <c r="D7964" s="152" t="s">
        <v>10571</v>
      </c>
      <c r="E7964" s="152" t="s">
        <v>7452</v>
      </c>
      <c r="F7964" s="153" t="s">
        <v>7452</v>
      </c>
      <c r="G7964" s="151" t="s">
        <v>400</v>
      </c>
      <c r="H7964" s="150" t="str">
        <f>IF(Proc[[#This Row],[type]]="LFF (MDG-F)",MID(Proc[[#This Row],[Obj]],13,10),"")</f>
        <v/>
      </c>
      <c r="I7964" s="152"/>
      <c r="J7964" s="150" t="b">
        <f>Proc[[#This Row],[Requested]]=Proc[[#This Row],[CurrentParent]]</f>
        <v>1</v>
      </c>
      <c r="K7964" s="153" t="s">
        <v>568</v>
      </c>
      <c r="L7964" s="150" t="s">
        <v>7174</v>
      </c>
      <c r="M7964" s="140">
        <v>46079</v>
      </c>
      <c r="N7964" s="140"/>
      <c r="O7964" s="140"/>
      <c r="P7964" s="140" t="str">
        <f ca="1">IF(Proc[[#This Row],[DaysAgeing]]&gt;5,"yep","on track")</f>
        <v>yep</v>
      </c>
      <c r="Q7964" s="2">
        <f ca="1">IF(Proc[[#This Row],[DateClosed]]="",ABS(NETWORKDAYS(Proc[[#This Row],[DateOpened]],TODAY()))-1,ABS(NETWORKDAYS(Proc[[#This Row],[DateOpened]],Proc[[#This Row],[DateClosed]]))-1)</f>
        <v>26</v>
      </c>
      <c r="R7964" s="140"/>
      <c r="S7964" s="150"/>
      <c r="T7964" s="153">
        <v>7963</v>
      </c>
    </row>
    <row r="7965" spans="1:20" hidden="1">
      <c r="A7965" s="151" t="s">
        <v>7442</v>
      </c>
      <c r="B7965" s="153" t="str">
        <f>IFERROR(VLOOKUP(Proc[[#This Row],[App]],Table2[],3,0),"open")</f>
        <v>ok</v>
      </c>
      <c r="C7965" s="152" t="s">
        <v>369</v>
      </c>
      <c r="D7965" s="152" t="s">
        <v>10572</v>
      </c>
      <c r="E7965" s="152" t="s">
        <v>7452</v>
      </c>
      <c r="F7965" s="153" t="s">
        <v>7452</v>
      </c>
      <c r="G7965" s="151" t="s">
        <v>400</v>
      </c>
      <c r="H7965" s="150" t="str">
        <f>IF(Proc[[#This Row],[type]]="LFF (MDG-F)",MID(Proc[[#This Row],[Obj]],13,10),"")</f>
        <v/>
      </c>
      <c r="I7965" s="152"/>
      <c r="J7965" s="150" t="b">
        <f>Proc[[#This Row],[Requested]]=Proc[[#This Row],[CurrentParent]]</f>
        <v>1</v>
      </c>
      <c r="K7965" s="153" t="s">
        <v>568</v>
      </c>
      <c r="L7965" s="150" t="s">
        <v>7174</v>
      </c>
      <c r="M7965" s="140">
        <v>46079</v>
      </c>
      <c r="N7965" s="140"/>
      <c r="O7965" s="140"/>
      <c r="P7965" s="140" t="str">
        <f ca="1">IF(Proc[[#This Row],[DaysAgeing]]&gt;5,"yep","on track")</f>
        <v>yep</v>
      </c>
      <c r="Q7965" s="2">
        <f ca="1">IF(Proc[[#This Row],[DateClosed]]="",ABS(NETWORKDAYS(Proc[[#This Row],[DateOpened]],TODAY()))-1,ABS(NETWORKDAYS(Proc[[#This Row],[DateOpened]],Proc[[#This Row],[DateClosed]]))-1)</f>
        <v>26</v>
      </c>
      <c r="R7965" s="140"/>
      <c r="S7965" s="150"/>
      <c r="T7965" s="153">
        <v>7964</v>
      </c>
    </row>
    <row r="7966" spans="1:20" hidden="1">
      <c r="A7966" s="151" t="s">
        <v>7442</v>
      </c>
      <c r="B7966" s="153" t="str">
        <f>IFERROR(VLOOKUP(Proc[[#This Row],[App]],Table2[],3,0),"open")</f>
        <v>ok</v>
      </c>
      <c r="C7966" s="152" t="s">
        <v>369</v>
      </c>
      <c r="D7966" s="152" t="s">
        <v>10573</v>
      </c>
      <c r="E7966" s="152" t="s">
        <v>7452</v>
      </c>
      <c r="F7966" s="153" t="s">
        <v>7452</v>
      </c>
      <c r="G7966" s="151" t="s">
        <v>400</v>
      </c>
      <c r="H7966" s="150" t="str">
        <f>IF(Proc[[#This Row],[type]]="LFF (MDG-F)",MID(Proc[[#This Row],[Obj]],13,10),"")</f>
        <v/>
      </c>
      <c r="I7966" s="152"/>
      <c r="J7966" s="150" t="b">
        <f>Proc[[#This Row],[Requested]]=Proc[[#This Row],[CurrentParent]]</f>
        <v>1</v>
      </c>
      <c r="K7966" s="153" t="s">
        <v>568</v>
      </c>
      <c r="L7966" s="150" t="s">
        <v>7174</v>
      </c>
      <c r="M7966" s="140">
        <v>46079</v>
      </c>
      <c r="N7966" s="140"/>
      <c r="O7966" s="140"/>
      <c r="P7966" s="140" t="str">
        <f ca="1">IF(Proc[[#This Row],[DaysAgeing]]&gt;5,"yep","on track")</f>
        <v>yep</v>
      </c>
      <c r="Q7966" s="2">
        <f ca="1">IF(Proc[[#This Row],[DateClosed]]="",ABS(NETWORKDAYS(Proc[[#This Row],[DateOpened]],TODAY()))-1,ABS(NETWORKDAYS(Proc[[#This Row],[DateOpened]],Proc[[#This Row],[DateClosed]]))-1)</f>
        <v>26</v>
      </c>
      <c r="R7966" s="140"/>
      <c r="S7966" s="150"/>
      <c r="T7966" s="153">
        <v>7965</v>
      </c>
    </row>
    <row r="7967" spans="1:20" hidden="1">
      <c r="A7967" s="151" t="s">
        <v>7442</v>
      </c>
      <c r="B7967" s="153" t="str">
        <f>IFERROR(VLOOKUP(Proc[[#This Row],[App]],Table2[],3,0),"open")</f>
        <v>ok</v>
      </c>
      <c r="C7967" s="152" t="s">
        <v>369</v>
      </c>
      <c r="D7967" s="152" t="s">
        <v>10574</v>
      </c>
      <c r="E7967" s="152" t="s">
        <v>7452</v>
      </c>
      <c r="F7967" s="153" t="s">
        <v>7452</v>
      </c>
      <c r="G7967" s="151" t="s">
        <v>400</v>
      </c>
      <c r="H7967" s="150" t="str">
        <f>IF(Proc[[#This Row],[type]]="LFF (MDG-F)",MID(Proc[[#This Row],[Obj]],13,10),"")</f>
        <v/>
      </c>
      <c r="I7967" s="152"/>
      <c r="J7967" s="150" t="b">
        <f>Proc[[#This Row],[Requested]]=Proc[[#This Row],[CurrentParent]]</f>
        <v>1</v>
      </c>
      <c r="K7967" s="153" t="s">
        <v>568</v>
      </c>
      <c r="L7967" s="150" t="s">
        <v>7174</v>
      </c>
      <c r="M7967" s="140">
        <v>46079</v>
      </c>
      <c r="N7967" s="140"/>
      <c r="O7967" s="140"/>
      <c r="P7967" s="140" t="str">
        <f ca="1">IF(Proc[[#This Row],[DaysAgeing]]&gt;5,"yep","on track")</f>
        <v>yep</v>
      </c>
      <c r="Q7967" s="2">
        <f ca="1">IF(Proc[[#This Row],[DateClosed]]="",ABS(NETWORKDAYS(Proc[[#This Row],[DateOpened]],TODAY()))-1,ABS(NETWORKDAYS(Proc[[#This Row],[DateOpened]],Proc[[#This Row],[DateClosed]]))-1)</f>
        <v>26</v>
      </c>
      <c r="R7967" s="140"/>
      <c r="S7967" s="150"/>
      <c r="T7967" s="153">
        <v>7966</v>
      </c>
    </row>
    <row r="7968" spans="1:20" hidden="1">
      <c r="A7968" s="151" t="s">
        <v>7442</v>
      </c>
      <c r="B7968" s="153" t="str">
        <f>IFERROR(VLOOKUP(Proc[[#This Row],[App]],Table2[],3,0),"open")</f>
        <v>ok</v>
      </c>
      <c r="C7968" s="152" t="s">
        <v>369</v>
      </c>
      <c r="D7968" s="152" t="s">
        <v>10575</v>
      </c>
      <c r="E7968" s="152" t="s">
        <v>7452</v>
      </c>
      <c r="F7968" s="153" t="s">
        <v>7452</v>
      </c>
      <c r="G7968" s="151" t="s">
        <v>400</v>
      </c>
      <c r="H7968" s="150" t="str">
        <f>IF(Proc[[#This Row],[type]]="LFF (MDG-F)",MID(Proc[[#This Row],[Obj]],13,10),"")</f>
        <v/>
      </c>
      <c r="I7968" s="152"/>
      <c r="J7968" s="150" t="b">
        <f>Proc[[#This Row],[Requested]]=Proc[[#This Row],[CurrentParent]]</f>
        <v>1</v>
      </c>
      <c r="K7968" s="153" t="s">
        <v>568</v>
      </c>
      <c r="L7968" s="150" t="s">
        <v>7174</v>
      </c>
      <c r="M7968" s="140">
        <v>46079</v>
      </c>
      <c r="N7968" s="140"/>
      <c r="O7968" s="140"/>
      <c r="P7968" s="140" t="str">
        <f ca="1">IF(Proc[[#This Row],[DaysAgeing]]&gt;5,"yep","on track")</f>
        <v>yep</v>
      </c>
      <c r="Q7968" s="2">
        <f ca="1">IF(Proc[[#This Row],[DateClosed]]="",ABS(NETWORKDAYS(Proc[[#This Row],[DateOpened]],TODAY()))-1,ABS(NETWORKDAYS(Proc[[#This Row],[DateOpened]],Proc[[#This Row],[DateClosed]]))-1)</f>
        <v>26</v>
      </c>
      <c r="R7968" s="140"/>
      <c r="S7968" s="150"/>
      <c r="T7968" s="153">
        <v>7967</v>
      </c>
    </row>
    <row r="7969" spans="1:20" hidden="1">
      <c r="A7969" s="151" t="s">
        <v>7442</v>
      </c>
      <c r="B7969" s="153" t="str">
        <f>IFERROR(VLOOKUP(Proc[[#This Row],[App]],Table2[],3,0),"open")</f>
        <v>ok</v>
      </c>
      <c r="C7969" s="152" t="s">
        <v>369</v>
      </c>
      <c r="D7969" s="152" t="s">
        <v>10576</v>
      </c>
      <c r="E7969" s="152" t="s">
        <v>7452</v>
      </c>
      <c r="F7969" s="153" t="s">
        <v>7452</v>
      </c>
      <c r="G7969" s="151" t="s">
        <v>400</v>
      </c>
      <c r="H7969" s="150" t="str">
        <f>IF(Proc[[#This Row],[type]]="LFF (MDG-F)",MID(Proc[[#This Row],[Obj]],13,10),"")</f>
        <v/>
      </c>
      <c r="I7969" s="152"/>
      <c r="J7969" s="150" t="b">
        <f>Proc[[#This Row],[Requested]]=Proc[[#This Row],[CurrentParent]]</f>
        <v>1</v>
      </c>
      <c r="K7969" s="153" t="s">
        <v>568</v>
      </c>
      <c r="L7969" s="150" t="s">
        <v>7174</v>
      </c>
      <c r="M7969" s="140">
        <v>46079</v>
      </c>
      <c r="N7969" s="140"/>
      <c r="O7969" s="140"/>
      <c r="P7969" s="140" t="str">
        <f ca="1">IF(Proc[[#This Row],[DaysAgeing]]&gt;5,"yep","on track")</f>
        <v>yep</v>
      </c>
      <c r="Q7969" s="2">
        <f ca="1">IF(Proc[[#This Row],[DateClosed]]="",ABS(NETWORKDAYS(Proc[[#This Row],[DateOpened]],TODAY()))-1,ABS(NETWORKDAYS(Proc[[#This Row],[DateOpened]],Proc[[#This Row],[DateClosed]]))-1)</f>
        <v>26</v>
      </c>
      <c r="R7969" s="140"/>
      <c r="S7969" s="150"/>
      <c r="T7969" s="153">
        <v>7968</v>
      </c>
    </row>
    <row r="7970" spans="1:20" hidden="1">
      <c r="A7970" s="151" t="s">
        <v>7442</v>
      </c>
      <c r="B7970" s="153" t="str">
        <f>IFERROR(VLOOKUP(Proc[[#This Row],[App]],Table2[],3,0),"open")</f>
        <v>ok</v>
      </c>
      <c r="C7970" s="152" t="s">
        <v>369</v>
      </c>
      <c r="D7970" s="152" t="s">
        <v>10577</v>
      </c>
      <c r="E7970" s="152" t="s">
        <v>7452</v>
      </c>
      <c r="F7970" s="153" t="s">
        <v>7452</v>
      </c>
      <c r="G7970" s="151" t="s">
        <v>400</v>
      </c>
      <c r="H7970" s="150" t="str">
        <f>IF(Proc[[#This Row],[type]]="LFF (MDG-F)",MID(Proc[[#This Row],[Obj]],13,10),"")</f>
        <v/>
      </c>
      <c r="I7970" s="152"/>
      <c r="J7970" s="150" t="b">
        <f>Proc[[#This Row],[Requested]]=Proc[[#This Row],[CurrentParent]]</f>
        <v>1</v>
      </c>
      <c r="K7970" s="153" t="s">
        <v>568</v>
      </c>
      <c r="L7970" s="150" t="s">
        <v>7174</v>
      </c>
      <c r="M7970" s="140">
        <v>46079</v>
      </c>
      <c r="N7970" s="140"/>
      <c r="O7970" s="140"/>
      <c r="P7970" s="140" t="str">
        <f ca="1">IF(Proc[[#This Row],[DaysAgeing]]&gt;5,"yep","on track")</f>
        <v>yep</v>
      </c>
      <c r="Q7970" s="2">
        <f ca="1">IF(Proc[[#This Row],[DateClosed]]="",ABS(NETWORKDAYS(Proc[[#This Row],[DateOpened]],TODAY()))-1,ABS(NETWORKDAYS(Proc[[#This Row],[DateOpened]],Proc[[#This Row],[DateClosed]]))-1)</f>
        <v>26</v>
      </c>
      <c r="R7970" s="140"/>
      <c r="S7970" s="150"/>
      <c r="T7970" s="153">
        <v>7969</v>
      </c>
    </row>
    <row r="7971" spans="1:20" hidden="1">
      <c r="A7971" s="151" t="s">
        <v>7442</v>
      </c>
      <c r="B7971" s="153" t="str">
        <f>IFERROR(VLOOKUP(Proc[[#This Row],[App]],Table2[],3,0),"open")</f>
        <v>ok</v>
      </c>
      <c r="C7971" s="152" t="s">
        <v>369</v>
      </c>
      <c r="D7971" s="152" t="s">
        <v>10578</v>
      </c>
      <c r="E7971" s="152" t="s">
        <v>7452</v>
      </c>
      <c r="F7971" s="153" t="s">
        <v>7452</v>
      </c>
      <c r="G7971" s="151" t="s">
        <v>400</v>
      </c>
      <c r="H7971" s="150" t="str">
        <f>IF(Proc[[#This Row],[type]]="LFF (MDG-F)",MID(Proc[[#This Row],[Obj]],13,10),"")</f>
        <v/>
      </c>
      <c r="I7971" s="152"/>
      <c r="J7971" s="150" t="b">
        <f>Proc[[#This Row],[Requested]]=Proc[[#This Row],[CurrentParent]]</f>
        <v>1</v>
      </c>
      <c r="K7971" s="153" t="s">
        <v>568</v>
      </c>
      <c r="L7971" s="150" t="s">
        <v>7174</v>
      </c>
      <c r="M7971" s="140">
        <v>46079</v>
      </c>
      <c r="N7971" s="140"/>
      <c r="O7971" s="140"/>
      <c r="P7971" s="140" t="str">
        <f ca="1">IF(Proc[[#This Row],[DaysAgeing]]&gt;5,"yep","on track")</f>
        <v>yep</v>
      </c>
      <c r="Q7971" s="2">
        <f ca="1">IF(Proc[[#This Row],[DateClosed]]="",ABS(NETWORKDAYS(Proc[[#This Row],[DateOpened]],TODAY()))-1,ABS(NETWORKDAYS(Proc[[#This Row],[DateOpened]],Proc[[#This Row],[DateClosed]]))-1)</f>
        <v>26</v>
      </c>
      <c r="R7971" s="140"/>
      <c r="S7971" s="150"/>
      <c r="T7971" s="153">
        <v>7970</v>
      </c>
    </row>
    <row r="7972" spans="1:20" hidden="1">
      <c r="A7972" s="151" t="s">
        <v>7442</v>
      </c>
      <c r="B7972" s="153" t="str">
        <f>IFERROR(VLOOKUP(Proc[[#This Row],[App]],Table2[],3,0),"open")</f>
        <v>ok</v>
      </c>
      <c r="C7972" s="152" t="s">
        <v>369</v>
      </c>
      <c r="D7972" s="152" t="s">
        <v>10579</v>
      </c>
      <c r="E7972" s="152" t="s">
        <v>7452</v>
      </c>
      <c r="F7972" s="153" t="s">
        <v>7452</v>
      </c>
      <c r="G7972" s="151" t="s">
        <v>400</v>
      </c>
      <c r="H7972" s="150" t="str">
        <f>IF(Proc[[#This Row],[type]]="LFF (MDG-F)",MID(Proc[[#This Row],[Obj]],13,10),"")</f>
        <v/>
      </c>
      <c r="I7972" s="152"/>
      <c r="J7972" s="150" t="b">
        <f>Proc[[#This Row],[Requested]]=Proc[[#This Row],[CurrentParent]]</f>
        <v>1</v>
      </c>
      <c r="K7972" s="153" t="s">
        <v>568</v>
      </c>
      <c r="L7972" s="150" t="s">
        <v>7174</v>
      </c>
      <c r="M7972" s="140">
        <v>46079</v>
      </c>
      <c r="N7972" s="140"/>
      <c r="O7972" s="140"/>
      <c r="P7972" s="140" t="str">
        <f ca="1">IF(Proc[[#This Row],[DaysAgeing]]&gt;5,"yep","on track")</f>
        <v>yep</v>
      </c>
      <c r="Q7972" s="2">
        <f ca="1">IF(Proc[[#This Row],[DateClosed]]="",ABS(NETWORKDAYS(Proc[[#This Row],[DateOpened]],TODAY()))-1,ABS(NETWORKDAYS(Proc[[#This Row],[DateOpened]],Proc[[#This Row],[DateClosed]]))-1)</f>
        <v>26</v>
      </c>
      <c r="R7972" s="140"/>
      <c r="S7972" s="150"/>
      <c r="T7972" s="153">
        <v>7971</v>
      </c>
    </row>
    <row r="7973" spans="1:20" hidden="1">
      <c r="A7973" s="151" t="s">
        <v>7442</v>
      </c>
      <c r="B7973" s="153" t="str">
        <f>IFERROR(VLOOKUP(Proc[[#This Row],[App]],Table2[],3,0),"open")</f>
        <v>ok</v>
      </c>
      <c r="C7973" s="152" t="s">
        <v>369</v>
      </c>
      <c r="D7973" s="152" t="s">
        <v>10580</v>
      </c>
      <c r="E7973" s="152" t="s">
        <v>7452</v>
      </c>
      <c r="F7973" s="153" t="s">
        <v>7452</v>
      </c>
      <c r="G7973" s="151" t="s">
        <v>400</v>
      </c>
      <c r="H7973" s="150" t="str">
        <f>IF(Proc[[#This Row],[type]]="LFF (MDG-F)",MID(Proc[[#This Row],[Obj]],13,10),"")</f>
        <v/>
      </c>
      <c r="I7973" s="152"/>
      <c r="J7973" s="150" t="b">
        <f>Proc[[#This Row],[Requested]]=Proc[[#This Row],[CurrentParent]]</f>
        <v>1</v>
      </c>
      <c r="K7973" s="153" t="s">
        <v>568</v>
      </c>
      <c r="L7973" s="150" t="s">
        <v>7174</v>
      </c>
      <c r="M7973" s="140">
        <v>46079</v>
      </c>
      <c r="N7973" s="140"/>
      <c r="O7973" s="140"/>
      <c r="P7973" s="140" t="str">
        <f ca="1">IF(Proc[[#This Row],[DaysAgeing]]&gt;5,"yep","on track")</f>
        <v>yep</v>
      </c>
      <c r="Q7973" s="2">
        <f ca="1">IF(Proc[[#This Row],[DateClosed]]="",ABS(NETWORKDAYS(Proc[[#This Row],[DateOpened]],TODAY()))-1,ABS(NETWORKDAYS(Proc[[#This Row],[DateOpened]],Proc[[#This Row],[DateClosed]]))-1)</f>
        <v>26</v>
      </c>
      <c r="R7973" s="140"/>
      <c r="S7973" s="150"/>
      <c r="T7973" s="153">
        <v>7972</v>
      </c>
    </row>
    <row r="7974" spans="1:20" hidden="1">
      <c r="A7974" s="151" t="s">
        <v>7442</v>
      </c>
      <c r="B7974" s="150" t="str">
        <f>IFERROR(VLOOKUP(Proc[[#This Row],[App]],Table2[],3,0),"open")</f>
        <v>ok</v>
      </c>
      <c r="C7974" s="152" t="s">
        <v>369</v>
      </c>
      <c r="D7974" s="152" t="s">
        <v>10581</v>
      </c>
      <c r="E7974" s="152" t="s">
        <v>7452</v>
      </c>
      <c r="F7974" s="153" t="s">
        <v>7452</v>
      </c>
      <c r="G7974" s="151" t="s">
        <v>400</v>
      </c>
      <c r="H7974" s="150" t="str">
        <f>IF(Proc[[#This Row],[type]]="LFF (MDG-F)",MID(Proc[[#This Row],[Obj]],13,10),"")</f>
        <v/>
      </c>
      <c r="I7974" s="152"/>
      <c r="J7974" s="150" t="b">
        <f>Proc[[#This Row],[Requested]]=Proc[[#This Row],[CurrentParent]]</f>
        <v>1</v>
      </c>
      <c r="K7974" s="153" t="s">
        <v>568</v>
      </c>
      <c r="L7974" s="150" t="s">
        <v>7174</v>
      </c>
      <c r="M7974" s="140">
        <v>46079</v>
      </c>
      <c r="N7974" s="140"/>
      <c r="O7974" s="140"/>
      <c r="P7974" s="140" t="str">
        <f ca="1">IF(Proc[[#This Row],[DaysAgeing]]&gt;5,"yep","on track")</f>
        <v>yep</v>
      </c>
      <c r="Q7974" s="2">
        <f ca="1">IF(Proc[[#This Row],[DateClosed]]="",ABS(NETWORKDAYS(Proc[[#This Row],[DateOpened]],TODAY()))-1,ABS(NETWORKDAYS(Proc[[#This Row],[DateOpened]],Proc[[#This Row],[DateClosed]]))-1)</f>
        <v>26</v>
      </c>
      <c r="R7974" s="140"/>
      <c r="S7974" s="150"/>
      <c r="T7974" s="153">
        <v>7973</v>
      </c>
    </row>
    <row r="7975" spans="1:20" hidden="1">
      <c r="A7975" s="151" t="s">
        <v>7442</v>
      </c>
      <c r="B7975" s="153" t="str">
        <f>IFERROR(VLOOKUP(Proc[[#This Row],[App]],Table2[],3,0),"open")</f>
        <v>ok</v>
      </c>
      <c r="C7975" s="152" t="s">
        <v>369</v>
      </c>
      <c r="D7975" s="152" t="s">
        <v>10582</v>
      </c>
      <c r="E7975" s="152" t="s">
        <v>7452</v>
      </c>
      <c r="F7975" s="153" t="s">
        <v>7452</v>
      </c>
      <c r="G7975" s="151" t="s">
        <v>400</v>
      </c>
      <c r="H7975" s="150" t="str">
        <f>IF(Proc[[#This Row],[type]]="LFF (MDG-F)",MID(Proc[[#This Row],[Obj]],13,10),"")</f>
        <v/>
      </c>
      <c r="I7975" s="152"/>
      <c r="J7975" s="150" t="b">
        <f>Proc[[#This Row],[Requested]]=Proc[[#This Row],[CurrentParent]]</f>
        <v>1</v>
      </c>
      <c r="K7975" s="153" t="s">
        <v>568</v>
      </c>
      <c r="L7975" s="153" t="s">
        <v>7174</v>
      </c>
      <c r="M7975" s="140">
        <v>46079</v>
      </c>
      <c r="N7975" s="140"/>
      <c r="O7975" s="140"/>
      <c r="P7975" s="140" t="str">
        <f ca="1">IF(Proc[[#This Row],[DaysAgeing]]&gt;5,"yep","on track")</f>
        <v>yep</v>
      </c>
      <c r="Q7975" s="2">
        <f ca="1">IF(Proc[[#This Row],[DateClosed]]="",ABS(NETWORKDAYS(Proc[[#This Row],[DateOpened]],TODAY()))-1,ABS(NETWORKDAYS(Proc[[#This Row],[DateOpened]],Proc[[#This Row],[DateClosed]]))-1)</f>
        <v>26</v>
      </c>
      <c r="R7975" s="140"/>
      <c r="S7975" s="150"/>
      <c r="T7975" s="153">
        <v>7974</v>
      </c>
    </row>
    <row r="7976" spans="1:20" hidden="1">
      <c r="A7976" s="151" t="s">
        <v>7442</v>
      </c>
      <c r="B7976" s="153" t="str">
        <f>IFERROR(VLOOKUP(Proc[[#This Row],[App]],Table2[],3,0),"open")</f>
        <v>ok</v>
      </c>
      <c r="C7976" s="152" t="s">
        <v>369</v>
      </c>
      <c r="D7976" s="152" t="s">
        <v>10583</v>
      </c>
      <c r="E7976" s="152" t="s">
        <v>7452</v>
      </c>
      <c r="F7976" s="153" t="s">
        <v>7452</v>
      </c>
      <c r="G7976" s="151" t="s">
        <v>400</v>
      </c>
      <c r="H7976" s="150" t="str">
        <f>IF(Proc[[#This Row],[type]]="LFF (MDG-F)",MID(Proc[[#This Row],[Obj]],13,10),"")</f>
        <v/>
      </c>
      <c r="I7976" s="152"/>
      <c r="J7976" s="150" t="b">
        <f>Proc[[#This Row],[Requested]]=Proc[[#This Row],[CurrentParent]]</f>
        <v>1</v>
      </c>
      <c r="K7976" s="153" t="s">
        <v>568</v>
      </c>
      <c r="L7976" s="150" t="s">
        <v>7174</v>
      </c>
      <c r="M7976" s="140">
        <v>46079</v>
      </c>
      <c r="N7976" s="140"/>
      <c r="O7976" s="140"/>
      <c r="P7976" s="140" t="str">
        <f ca="1">IF(Proc[[#This Row],[DaysAgeing]]&gt;5,"yep","on track")</f>
        <v>yep</v>
      </c>
      <c r="Q7976" s="2">
        <f ca="1">IF(Proc[[#This Row],[DateClosed]]="",ABS(NETWORKDAYS(Proc[[#This Row],[DateOpened]],TODAY()))-1,ABS(NETWORKDAYS(Proc[[#This Row],[DateOpened]],Proc[[#This Row],[DateClosed]]))-1)</f>
        <v>26</v>
      </c>
      <c r="R7976" s="140"/>
      <c r="S7976" s="150"/>
      <c r="T7976" s="153">
        <v>7975</v>
      </c>
    </row>
    <row r="7977" spans="1:20" hidden="1">
      <c r="A7977" s="151" t="s">
        <v>7442</v>
      </c>
      <c r="B7977" s="150" t="str">
        <f>IFERROR(VLOOKUP(Proc[[#This Row],[App]],Table2[],3,0),"open")</f>
        <v>ok</v>
      </c>
      <c r="C7977" s="152" t="s">
        <v>369</v>
      </c>
      <c r="D7977" s="152" t="s">
        <v>10584</v>
      </c>
      <c r="E7977" s="152" t="s">
        <v>7452</v>
      </c>
      <c r="F7977" s="153" t="s">
        <v>7452</v>
      </c>
      <c r="G7977" s="151" t="s">
        <v>400</v>
      </c>
      <c r="H7977" s="150" t="str">
        <f>IF(Proc[[#This Row],[type]]="LFF (MDG-F)",MID(Proc[[#This Row],[Obj]],13,10),"")</f>
        <v/>
      </c>
      <c r="I7977" s="152"/>
      <c r="J7977" s="150" t="b">
        <f>Proc[[#This Row],[Requested]]=Proc[[#This Row],[CurrentParent]]</f>
        <v>1</v>
      </c>
      <c r="K7977" s="153" t="s">
        <v>568</v>
      </c>
      <c r="L7977" s="150" t="s">
        <v>7174</v>
      </c>
      <c r="M7977" s="140">
        <v>46079</v>
      </c>
      <c r="N7977" s="140"/>
      <c r="O7977" s="140"/>
      <c r="P7977" s="140" t="str">
        <f ca="1">IF(Proc[[#This Row],[DaysAgeing]]&gt;5,"yep","on track")</f>
        <v>yep</v>
      </c>
      <c r="Q7977" s="2">
        <f ca="1">IF(Proc[[#This Row],[DateClosed]]="",ABS(NETWORKDAYS(Proc[[#This Row],[DateOpened]],TODAY()))-1,ABS(NETWORKDAYS(Proc[[#This Row],[DateOpened]],Proc[[#This Row],[DateClosed]]))-1)</f>
        <v>26</v>
      </c>
      <c r="R7977" s="140"/>
      <c r="S7977" s="150"/>
      <c r="T7977" s="153">
        <v>7976</v>
      </c>
    </row>
    <row r="7978" spans="1:20" hidden="1">
      <c r="A7978" s="151" t="s">
        <v>7442</v>
      </c>
      <c r="B7978" s="153" t="str">
        <f>IFERROR(VLOOKUP(Proc[[#This Row],[App]],Table2[],3,0),"open")</f>
        <v>ok</v>
      </c>
      <c r="C7978" s="152" t="s">
        <v>369</v>
      </c>
      <c r="D7978" s="152" t="s">
        <v>10585</v>
      </c>
      <c r="E7978" s="152" t="s">
        <v>7452</v>
      </c>
      <c r="F7978" s="153" t="s">
        <v>7452</v>
      </c>
      <c r="G7978" s="151" t="s">
        <v>400</v>
      </c>
      <c r="H7978" s="150" t="str">
        <f>IF(Proc[[#This Row],[type]]="LFF (MDG-F)",MID(Proc[[#This Row],[Obj]],13,10),"")</f>
        <v/>
      </c>
      <c r="I7978" s="152"/>
      <c r="J7978" s="150" t="b">
        <f>Proc[[#This Row],[Requested]]=Proc[[#This Row],[CurrentParent]]</f>
        <v>1</v>
      </c>
      <c r="K7978" s="153" t="s">
        <v>568</v>
      </c>
      <c r="L7978" s="153" t="s">
        <v>7174</v>
      </c>
      <c r="M7978" s="140">
        <v>46079</v>
      </c>
      <c r="N7978" s="140"/>
      <c r="O7978" s="140"/>
      <c r="P7978" s="140" t="str">
        <f ca="1">IF(Proc[[#This Row],[DaysAgeing]]&gt;5,"yep","on track")</f>
        <v>yep</v>
      </c>
      <c r="Q7978" s="2">
        <f ca="1">IF(Proc[[#This Row],[DateClosed]]="",ABS(NETWORKDAYS(Proc[[#This Row],[DateOpened]],TODAY()))-1,ABS(NETWORKDAYS(Proc[[#This Row],[DateOpened]],Proc[[#This Row],[DateClosed]]))-1)</f>
        <v>26</v>
      </c>
      <c r="R7978" s="140"/>
      <c r="S7978" s="150"/>
      <c r="T7978" s="153">
        <v>7977</v>
      </c>
    </row>
    <row r="7979" spans="1:20" hidden="1">
      <c r="A7979" s="151" t="s">
        <v>7442</v>
      </c>
      <c r="B7979" s="153" t="str">
        <f>IFERROR(VLOOKUP(Proc[[#This Row],[App]],Table2[],3,0),"open")</f>
        <v>ok</v>
      </c>
      <c r="C7979" s="152" t="s">
        <v>369</v>
      </c>
      <c r="D7979" s="152" t="s">
        <v>10586</v>
      </c>
      <c r="E7979" s="152" t="s">
        <v>7452</v>
      </c>
      <c r="F7979" s="153" t="s">
        <v>7452</v>
      </c>
      <c r="G7979" s="151" t="s">
        <v>400</v>
      </c>
      <c r="H7979" s="150" t="str">
        <f>IF(Proc[[#This Row],[type]]="LFF (MDG-F)",MID(Proc[[#This Row],[Obj]],13,10),"")</f>
        <v/>
      </c>
      <c r="I7979" s="152"/>
      <c r="J7979" s="150" t="b">
        <f>Proc[[#This Row],[Requested]]=Proc[[#This Row],[CurrentParent]]</f>
        <v>1</v>
      </c>
      <c r="K7979" s="153" t="s">
        <v>568</v>
      </c>
      <c r="L7979" s="153" t="s">
        <v>7174</v>
      </c>
      <c r="M7979" s="140">
        <v>46079</v>
      </c>
      <c r="N7979" s="140"/>
      <c r="O7979" s="140"/>
      <c r="P7979" s="140" t="str">
        <f ca="1">IF(Proc[[#This Row],[DaysAgeing]]&gt;5,"yep","on track")</f>
        <v>yep</v>
      </c>
      <c r="Q7979" s="2">
        <f ca="1">IF(Proc[[#This Row],[DateClosed]]="",ABS(NETWORKDAYS(Proc[[#This Row],[DateOpened]],TODAY()))-1,ABS(NETWORKDAYS(Proc[[#This Row],[DateOpened]],Proc[[#This Row],[DateClosed]]))-1)</f>
        <v>26</v>
      </c>
      <c r="R7979" s="140"/>
      <c r="S7979" s="150"/>
      <c r="T7979" s="153">
        <v>7978</v>
      </c>
    </row>
    <row r="7980" spans="1:20" hidden="1">
      <c r="A7980" s="151" t="s">
        <v>7442</v>
      </c>
      <c r="B7980" s="153" t="str">
        <f>IFERROR(VLOOKUP(Proc[[#This Row],[App]],Table2[],3,0),"open")</f>
        <v>ok</v>
      </c>
      <c r="C7980" s="152" t="s">
        <v>369</v>
      </c>
      <c r="D7980" s="152" t="s">
        <v>9951</v>
      </c>
      <c r="E7980" s="152" t="s">
        <v>7452</v>
      </c>
      <c r="F7980" s="153" t="s">
        <v>7452</v>
      </c>
      <c r="G7980" s="151" t="s">
        <v>400</v>
      </c>
      <c r="H7980" s="150" t="str">
        <f>IF(Proc[[#This Row],[type]]="LFF (MDG-F)",MID(Proc[[#This Row],[Obj]],13,10),"")</f>
        <v/>
      </c>
      <c r="I7980" s="152"/>
      <c r="J7980" s="150" t="b">
        <f>Proc[[#This Row],[Requested]]=Proc[[#This Row],[CurrentParent]]</f>
        <v>1</v>
      </c>
      <c r="K7980" s="153" t="s">
        <v>568</v>
      </c>
      <c r="L7980" s="150" t="s">
        <v>7174</v>
      </c>
      <c r="M7980" s="140">
        <v>46079</v>
      </c>
      <c r="N7980" s="140"/>
      <c r="O7980" s="140"/>
      <c r="P7980" s="140" t="str">
        <f ca="1">IF(Proc[[#This Row],[DaysAgeing]]&gt;5,"yep","on track")</f>
        <v>yep</v>
      </c>
      <c r="Q7980" s="2">
        <f ca="1">IF(Proc[[#This Row],[DateClosed]]="",ABS(NETWORKDAYS(Proc[[#This Row],[DateOpened]],TODAY()))-1,ABS(NETWORKDAYS(Proc[[#This Row],[DateOpened]],Proc[[#This Row],[DateClosed]]))-1)</f>
        <v>26</v>
      </c>
      <c r="R7980" s="140"/>
      <c r="S7980" s="150"/>
      <c r="T7980" s="153">
        <v>7979</v>
      </c>
    </row>
    <row r="7981" spans="1:20" hidden="1">
      <c r="A7981" s="151" t="s">
        <v>7442</v>
      </c>
      <c r="B7981" s="153" t="str">
        <f>IFERROR(VLOOKUP(Proc[[#This Row],[App]],Table2[],3,0),"open")</f>
        <v>ok</v>
      </c>
      <c r="C7981" s="152" t="s">
        <v>369</v>
      </c>
      <c r="D7981" s="152" t="s">
        <v>9952</v>
      </c>
      <c r="E7981" s="152" t="s">
        <v>7452</v>
      </c>
      <c r="F7981" s="153" t="s">
        <v>7452</v>
      </c>
      <c r="G7981" s="151" t="s">
        <v>400</v>
      </c>
      <c r="H7981" s="150" t="str">
        <f>IF(Proc[[#This Row],[type]]="LFF (MDG-F)",MID(Proc[[#This Row],[Obj]],13,10),"")</f>
        <v/>
      </c>
      <c r="I7981" s="152"/>
      <c r="J7981" s="150" t="b">
        <f>Proc[[#This Row],[Requested]]=Proc[[#This Row],[CurrentParent]]</f>
        <v>1</v>
      </c>
      <c r="K7981" s="153" t="s">
        <v>568</v>
      </c>
      <c r="L7981" s="150" t="s">
        <v>7174</v>
      </c>
      <c r="M7981" s="140">
        <v>46079</v>
      </c>
      <c r="N7981" s="140"/>
      <c r="O7981" s="140"/>
      <c r="P7981" s="140" t="str">
        <f ca="1">IF(Proc[[#This Row],[DaysAgeing]]&gt;5,"yep","on track")</f>
        <v>yep</v>
      </c>
      <c r="Q7981" s="2">
        <f ca="1">IF(Proc[[#This Row],[DateClosed]]="",ABS(NETWORKDAYS(Proc[[#This Row],[DateOpened]],TODAY()))-1,ABS(NETWORKDAYS(Proc[[#This Row],[DateOpened]],Proc[[#This Row],[DateClosed]]))-1)</f>
        <v>26</v>
      </c>
      <c r="R7981" s="140"/>
      <c r="S7981" s="150"/>
      <c r="T7981" s="153">
        <v>7980</v>
      </c>
    </row>
    <row r="7982" spans="1:20" hidden="1">
      <c r="A7982" s="151" t="s">
        <v>7442</v>
      </c>
      <c r="B7982" s="153" t="str">
        <f>IFERROR(VLOOKUP(Proc[[#This Row],[App]],Table2[],3,0),"open")</f>
        <v>ok</v>
      </c>
      <c r="C7982" s="152" t="s">
        <v>369</v>
      </c>
      <c r="D7982" s="152" t="s">
        <v>9953</v>
      </c>
      <c r="E7982" s="152" t="s">
        <v>7452</v>
      </c>
      <c r="F7982" s="153" t="s">
        <v>7452</v>
      </c>
      <c r="G7982" s="151" t="s">
        <v>400</v>
      </c>
      <c r="H7982" s="150" t="str">
        <f>IF(Proc[[#This Row],[type]]="LFF (MDG-F)",MID(Proc[[#This Row],[Obj]],13,10),"")</f>
        <v/>
      </c>
      <c r="I7982" s="152"/>
      <c r="J7982" s="150" t="b">
        <f>Proc[[#This Row],[Requested]]=Proc[[#This Row],[CurrentParent]]</f>
        <v>1</v>
      </c>
      <c r="K7982" s="153" t="s">
        <v>568</v>
      </c>
      <c r="L7982" s="150" t="s">
        <v>7174</v>
      </c>
      <c r="M7982" s="140">
        <v>46079</v>
      </c>
      <c r="N7982" s="140"/>
      <c r="O7982" s="140"/>
      <c r="P7982" s="140" t="str">
        <f ca="1">IF(Proc[[#This Row],[DaysAgeing]]&gt;5,"yep","on track")</f>
        <v>yep</v>
      </c>
      <c r="Q7982" s="2">
        <f ca="1">IF(Proc[[#This Row],[DateClosed]]="",ABS(NETWORKDAYS(Proc[[#This Row],[DateOpened]],TODAY()))-1,ABS(NETWORKDAYS(Proc[[#This Row],[DateOpened]],Proc[[#This Row],[DateClosed]]))-1)</f>
        <v>26</v>
      </c>
      <c r="R7982" s="140"/>
      <c r="S7982" s="150"/>
      <c r="T7982" s="153">
        <v>7981</v>
      </c>
    </row>
    <row r="7983" spans="1:20" hidden="1">
      <c r="A7983" s="151" t="s">
        <v>7442</v>
      </c>
      <c r="B7983" s="153" t="str">
        <f>IFERROR(VLOOKUP(Proc[[#This Row],[App]],Table2[],3,0),"open")</f>
        <v>ok</v>
      </c>
      <c r="C7983" s="152" t="s">
        <v>369</v>
      </c>
      <c r="D7983" s="152" t="s">
        <v>9971</v>
      </c>
      <c r="E7983" s="152" t="s">
        <v>7452</v>
      </c>
      <c r="F7983" s="153" t="s">
        <v>7452</v>
      </c>
      <c r="G7983" s="151" t="s">
        <v>400</v>
      </c>
      <c r="H7983" s="150" t="str">
        <f>IF(Proc[[#This Row],[type]]="LFF (MDG-F)",MID(Proc[[#This Row],[Obj]],13,10),"")</f>
        <v/>
      </c>
      <c r="I7983" s="152"/>
      <c r="J7983" s="150" t="b">
        <f>Proc[[#This Row],[Requested]]=Proc[[#This Row],[CurrentParent]]</f>
        <v>1</v>
      </c>
      <c r="K7983" s="153" t="s">
        <v>568</v>
      </c>
      <c r="L7983" s="150" t="s">
        <v>7174</v>
      </c>
      <c r="M7983" s="140">
        <v>46079</v>
      </c>
      <c r="N7983" s="140"/>
      <c r="O7983" s="140"/>
      <c r="P7983" s="140" t="str">
        <f ca="1">IF(Proc[[#This Row],[DaysAgeing]]&gt;5,"yep","on track")</f>
        <v>yep</v>
      </c>
      <c r="Q7983" s="2">
        <f ca="1">IF(Proc[[#This Row],[DateClosed]]="",ABS(NETWORKDAYS(Proc[[#This Row],[DateOpened]],TODAY()))-1,ABS(NETWORKDAYS(Proc[[#This Row],[DateOpened]],Proc[[#This Row],[DateClosed]]))-1)</f>
        <v>26</v>
      </c>
      <c r="R7983" s="140"/>
      <c r="S7983" s="150"/>
      <c r="T7983" s="153">
        <v>7982</v>
      </c>
    </row>
    <row r="7984" spans="1:20" hidden="1">
      <c r="A7984" s="151" t="s">
        <v>7442</v>
      </c>
      <c r="B7984" s="153" t="str">
        <f>IFERROR(VLOOKUP(Proc[[#This Row],[App]],Table2[],3,0),"open")</f>
        <v>ok</v>
      </c>
      <c r="C7984" s="152" t="s">
        <v>369</v>
      </c>
      <c r="D7984" s="152" t="s">
        <v>9972</v>
      </c>
      <c r="E7984" s="152" t="s">
        <v>7452</v>
      </c>
      <c r="F7984" s="153" t="s">
        <v>7452</v>
      </c>
      <c r="G7984" s="151" t="s">
        <v>400</v>
      </c>
      <c r="H7984" s="150" t="str">
        <f>IF(Proc[[#This Row],[type]]="LFF (MDG-F)",MID(Proc[[#This Row],[Obj]],13,10),"")</f>
        <v/>
      </c>
      <c r="I7984" s="152"/>
      <c r="J7984" s="150" t="b">
        <f>Proc[[#This Row],[Requested]]=Proc[[#This Row],[CurrentParent]]</f>
        <v>1</v>
      </c>
      <c r="K7984" s="153" t="s">
        <v>568</v>
      </c>
      <c r="L7984" s="150" t="s">
        <v>7174</v>
      </c>
      <c r="M7984" s="140">
        <v>46079</v>
      </c>
      <c r="N7984" s="140"/>
      <c r="O7984" s="140"/>
      <c r="P7984" s="140" t="str">
        <f ca="1">IF(Proc[[#This Row],[DaysAgeing]]&gt;5,"yep","on track")</f>
        <v>yep</v>
      </c>
      <c r="Q7984" s="2">
        <f ca="1">IF(Proc[[#This Row],[DateClosed]]="",ABS(NETWORKDAYS(Proc[[#This Row],[DateOpened]],TODAY()))-1,ABS(NETWORKDAYS(Proc[[#This Row],[DateOpened]],Proc[[#This Row],[DateClosed]]))-1)</f>
        <v>26</v>
      </c>
      <c r="R7984" s="140"/>
      <c r="S7984" s="150"/>
      <c r="T7984" s="153">
        <v>7983</v>
      </c>
    </row>
    <row r="7985" spans="1:20" hidden="1">
      <c r="A7985" s="151" t="s">
        <v>7442</v>
      </c>
      <c r="B7985" s="153" t="str">
        <f>IFERROR(VLOOKUP(Proc[[#This Row],[App]],Table2[],3,0),"open")</f>
        <v>ok</v>
      </c>
      <c r="C7985" s="152" t="s">
        <v>369</v>
      </c>
      <c r="D7985" s="152" t="s">
        <v>9954</v>
      </c>
      <c r="E7985" s="152" t="s">
        <v>7452</v>
      </c>
      <c r="F7985" s="153" t="s">
        <v>7452</v>
      </c>
      <c r="G7985" s="151" t="s">
        <v>400</v>
      </c>
      <c r="H7985" s="150" t="str">
        <f>IF(Proc[[#This Row],[type]]="LFF (MDG-F)",MID(Proc[[#This Row],[Obj]],13,10),"")</f>
        <v/>
      </c>
      <c r="I7985" s="152"/>
      <c r="J7985" s="150" t="b">
        <f>Proc[[#This Row],[Requested]]=Proc[[#This Row],[CurrentParent]]</f>
        <v>1</v>
      </c>
      <c r="K7985" s="153" t="s">
        <v>568</v>
      </c>
      <c r="L7985" s="150" t="s">
        <v>7174</v>
      </c>
      <c r="M7985" s="140">
        <v>46079</v>
      </c>
      <c r="N7985" s="140"/>
      <c r="O7985" s="140"/>
      <c r="P7985" s="140" t="str">
        <f ca="1">IF(Proc[[#This Row],[DaysAgeing]]&gt;5,"yep","on track")</f>
        <v>yep</v>
      </c>
      <c r="Q7985" s="2">
        <f ca="1">IF(Proc[[#This Row],[DateClosed]]="",ABS(NETWORKDAYS(Proc[[#This Row],[DateOpened]],TODAY()))-1,ABS(NETWORKDAYS(Proc[[#This Row],[DateOpened]],Proc[[#This Row],[DateClosed]]))-1)</f>
        <v>26</v>
      </c>
      <c r="R7985" s="140"/>
      <c r="S7985" s="150"/>
      <c r="T7985" s="153">
        <v>7984</v>
      </c>
    </row>
    <row r="7986" spans="1:20" hidden="1">
      <c r="A7986" s="151" t="s">
        <v>7442</v>
      </c>
      <c r="B7986" s="153" t="str">
        <f>IFERROR(VLOOKUP(Proc[[#This Row],[App]],Table2[],3,0),"open")</f>
        <v>ok</v>
      </c>
      <c r="C7986" s="152" t="s">
        <v>369</v>
      </c>
      <c r="D7986" s="152" t="s">
        <v>9967</v>
      </c>
      <c r="E7986" s="152" t="s">
        <v>7452</v>
      </c>
      <c r="F7986" s="153" t="s">
        <v>7452</v>
      </c>
      <c r="G7986" s="151" t="s">
        <v>400</v>
      </c>
      <c r="H7986" s="150" t="str">
        <f>IF(Proc[[#This Row],[type]]="LFF (MDG-F)",MID(Proc[[#This Row],[Obj]],13,10),"")</f>
        <v/>
      </c>
      <c r="I7986" s="152"/>
      <c r="J7986" s="150" t="b">
        <f>Proc[[#This Row],[Requested]]=Proc[[#This Row],[CurrentParent]]</f>
        <v>1</v>
      </c>
      <c r="K7986" s="153" t="s">
        <v>568</v>
      </c>
      <c r="L7986" s="150" t="s">
        <v>7174</v>
      </c>
      <c r="M7986" s="140">
        <v>46079</v>
      </c>
      <c r="N7986" s="140"/>
      <c r="O7986" s="140"/>
      <c r="P7986" s="140" t="str">
        <f ca="1">IF(Proc[[#This Row],[DaysAgeing]]&gt;5,"yep","on track")</f>
        <v>yep</v>
      </c>
      <c r="Q7986" s="2">
        <f ca="1">IF(Proc[[#This Row],[DateClosed]]="",ABS(NETWORKDAYS(Proc[[#This Row],[DateOpened]],TODAY()))-1,ABS(NETWORKDAYS(Proc[[#This Row],[DateOpened]],Proc[[#This Row],[DateClosed]]))-1)</f>
        <v>26</v>
      </c>
      <c r="R7986" s="140"/>
      <c r="S7986" s="150"/>
      <c r="T7986" s="153">
        <v>7985</v>
      </c>
    </row>
    <row r="7987" spans="1:20" hidden="1">
      <c r="A7987" s="151" t="s">
        <v>7442</v>
      </c>
      <c r="B7987" s="153" t="str">
        <f>IFERROR(VLOOKUP(Proc[[#This Row],[App]],Table2[],3,0),"open")</f>
        <v>ok</v>
      </c>
      <c r="C7987" s="152" t="s">
        <v>369</v>
      </c>
      <c r="D7987" s="152" t="s">
        <v>9955</v>
      </c>
      <c r="E7987" s="152" t="s">
        <v>7452</v>
      </c>
      <c r="F7987" s="153" t="s">
        <v>7452</v>
      </c>
      <c r="G7987" s="151" t="s">
        <v>400</v>
      </c>
      <c r="H7987" s="150" t="str">
        <f>IF(Proc[[#This Row],[type]]="LFF (MDG-F)",MID(Proc[[#This Row],[Obj]],13,10),"")</f>
        <v/>
      </c>
      <c r="I7987" s="152"/>
      <c r="J7987" s="150" t="b">
        <f>Proc[[#This Row],[Requested]]=Proc[[#This Row],[CurrentParent]]</f>
        <v>1</v>
      </c>
      <c r="K7987" s="153" t="s">
        <v>568</v>
      </c>
      <c r="L7987" s="150" t="s">
        <v>7174</v>
      </c>
      <c r="M7987" s="140">
        <v>46079</v>
      </c>
      <c r="N7987" s="140"/>
      <c r="O7987" s="140"/>
      <c r="P7987" s="140" t="str">
        <f ca="1">IF(Proc[[#This Row],[DaysAgeing]]&gt;5,"yep","on track")</f>
        <v>yep</v>
      </c>
      <c r="Q7987" s="2">
        <f ca="1">IF(Proc[[#This Row],[DateClosed]]="",ABS(NETWORKDAYS(Proc[[#This Row],[DateOpened]],TODAY()))-1,ABS(NETWORKDAYS(Proc[[#This Row],[DateOpened]],Proc[[#This Row],[DateClosed]]))-1)</f>
        <v>26</v>
      </c>
      <c r="R7987" s="140"/>
      <c r="S7987" s="150"/>
      <c r="T7987" s="153">
        <v>7986</v>
      </c>
    </row>
    <row r="7988" spans="1:20" hidden="1">
      <c r="A7988" s="151" t="s">
        <v>7442</v>
      </c>
      <c r="B7988" s="153" t="str">
        <f>IFERROR(VLOOKUP(Proc[[#This Row],[App]],Table2[],3,0),"open")</f>
        <v>ok</v>
      </c>
      <c r="C7988" s="152" t="s">
        <v>369</v>
      </c>
      <c r="D7988" s="152" t="s">
        <v>9977</v>
      </c>
      <c r="E7988" s="152" t="s">
        <v>7452</v>
      </c>
      <c r="F7988" s="153" t="s">
        <v>7452</v>
      </c>
      <c r="G7988" s="151" t="s">
        <v>400</v>
      </c>
      <c r="H7988" s="150" t="str">
        <f>IF(Proc[[#This Row],[type]]="LFF (MDG-F)",MID(Proc[[#This Row],[Obj]],13,10),"")</f>
        <v/>
      </c>
      <c r="I7988" s="152"/>
      <c r="J7988" s="150" t="b">
        <f>Proc[[#This Row],[Requested]]=Proc[[#This Row],[CurrentParent]]</f>
        <v>1</v>
      </c>
      <c r="K7988" s="153" t="s">
        <v>568</v>
      </c>
      <c r="L7988" s="150" t="s">
        <v>7174</v>
      </c>
      <c r="M7988" s="140">
        <v>46079</v>
      </c>
      <c r="N7988" s="140"/>
      <c r="O7988" s="140"/>
      <c r="P7988" s="140" t="str">
        <f ca="1">IF(Proc[[#This Row],[DaysAgeing]]&gt;5,"yep","on track")</f>
        <v>yep</v>
      </c>
      <c r="Q7988" s="2">
        <f ca="1">IF(Proc[[#This Row],[DateClosed]]="",ABS(NETWORKDAYS(Proc[[#This Row],[DateOpened]],TODAY()))-1,ABS(NETWORKDAYS(Proc[[#This Row],[DateOpened]],Proc[[#This Row],[DateClosed]]))-1)</f>
        <v>26</v>
      </c>
      <c r="R7988" s="140"/>
      <c r="S7988" s="150"/>
      <c r="T7988" s="153">
        <v>7987</v>
      </c>
    </row>
    <row r="7989" spans="1:20" hidden="1">
      <c r="A7989" s="151" t="s">
        <v>7442</v>
      </c>
      <c r="B7989" s="153" t="str">
        <f>IFERROR(VLOOKUP(Proc[[#This Row],[App]],Table2[],3,0),"open")</f>
        <v>ok</v>
      </c>
      <c r="C7989" s="152" t="s">
        <v>369</v>
      </c>
      <c r="D7989" s="152" t="s">
        <v>9956</v>
      </c>
      <c r="E7989" s="152" t="s">
        <v>7452</v>
      </c>
      <c r="F7989" s="153" t="s">
        <v>7452</v>
      </c>
      <c r="G7989" s="151" t="s">
        <v>400</v>
      </c>
      <c r="H7989" s="150" t="str">
        <f>IF(Proc[[#This Row],[type]]="LFF (MDG-F)",MID(Proc[[#This Row],[Obj]],13,10),"")</f>
        <v/>
      </c>
      <c r="I7989" s="152"/>
      <c r="J7989" s="150" t="b">
        <f>Proc[[#This Row],[Requested]]=Proc[[#This Row],[CurrentParent]]</f>
        <v>1</v>
      </c>
      <c r="K7989" s="153" t="s">
        <v>568</v>
      </c>
      <c r="L7989" s="150" t="s">
        <v>7174</v>
      </c>
      <c r="M7989" s="140">
        <v>46079</v>
      </c>
      <c r="N7989" s="140"/>
      <c r="O7989" s="140"/>
      <c r="P7989" s="140" t="str">
        <f ca="1">IF(Proc[[#This Row],[DaysAgeing]]&gt;5,"yep","on track")</f>
        <v>yep</v>
      </c>
      <c r="Q7989" s="2">
        <f ca="1">IF(Proc[[#This Row],[DateClosed]]="",ABS(NETWORKDAYS(Proc[[#This Row],[DateOpened]],TODAY()))-1,ABS(NETWORKDAYS(Proc[[#This Row],[DateOpened]],Proc[[#This Row],[DateClosed]]))-1)</f>
        <v>26</v>
      </c>
      <c r="R7989" s="140"/>
      <c r="S7989" s="150"/>
      <c r="T7989" s="153">
        <v>7988</v>
      </c>
    </row>
    <row r="7990" spans="1:20" hidden="1">
      <c r="A7990" s="151" t="s">
        <v>7442</v>
      </c>
      <c r="B7990" s="153" t="str">
        <f>IFERROR(VLOOKUP(Proc[[#This Row],[App]],Table2[],3,0),"open")</f>
        <v>ok</v>
      </c>
      <c r="C7990" s="152" t="s">
        <v>369</v>
      </c>
      <c r="D7990" s="152" t="s">
        <v>9969</v>
      </c>
      <c r="E7990" s="152" t="s">
        <v>7452</v>
      </c>
      <c r="F7990" s="153" t="s">
        <v>7452</v>
      </c>
      <c r="G7990" s="151" t="s">
        <v>400</v>
      </c>
      <c r="H7990" s="150" t="str">
        <f>IF(Proc[[#This Row],[type]]="LFF (MDG-F)",MID(Proc[[#This Row],[Obj]],13,10),"")</f>
        <v/>
      </c>
      <c r="I7990" s="152"/>
      <c r="J7990" s="150" t="b">
        <f>Proc[[#This Row],[Requested]]=Proc[[#This Row],[CurrentParent]]</f>
        <v>1</v>
      </c>
      <c r="K7990" s="153" t="s">
        <v>568</v>
      </c>
      <c r="L7990" s="150" t="s">
        <v>7174</v>
      </c>
      <c r="M7990" s="140">
        <v>46079</v>
      </c>
      <c r="N7990" s="140"/>
      <c r="O7990" s="140"/>
      <c r="P7990" s="140" t="str">
        <f ca="1">IF(Proc[[#This Row],[DaysAgeing]]&gt;5,"yep","on track")</f>
        <v>yep</v>
      </c>
      <c r="Q7990" s="2">
        <f ca="1">IF(Proc[[#This Row],[DateClosed]]="",ABS(NETWORKDAYS(Proc[[#This Row],[DateOpened]],TODAY()))-1,ABS(NETWORKDAYS(Proc[[#This Row],[DateOpened]],Proc[[#This Row],[DateClosed]]))-1)</f>
        <v>26</v>
      </c>
      <c r="R7990" s="140"/>
      <c r="S7990" s="150"/>
      <c r="T7990" s="153">
        <v>7989</v>
      </c>
    </row>
    <row r="7991" spans="1:20" hidden="1">
      <c r="A7991" s="151" t="s">
        <v>7442</v>
      </c>
      <c r="B7991" s="153" t="str">
        <f>IFERROR(VLOOKUP(Proc[[#This Row],[App]],Table2[],3,0),"open")</f>
        <v>ok</v>
      </c>
      <c r="C7991" s="152" t="s">
        <v>369</v>
      </c>
      <c r="D7991" s="152" t="s">
        <v>9974</v>
      </c>
      <c r="E7991" s="152" t="s">
        <v>7452</v>
      </c>
      <c r="F7991" s="153" t="s">
        <v>7452</v>
      </c>
      <c r="G7991" s="151" t="s">
        <v>400</v>
      </c>
      <c r="H7991" s="150" t="str">
        <f>IF(Proc[[#This Row],[type]]="LFF (MDG-F)",MID(Proc[[#This Row],[Obj]],13,10),"")</f>
        <v/>
      </c>
      <c r="I7991" s="152"/>
      <c r="J7991" s="150" t="b">
        <f>Proc[[#This Row],[Requested]]=Proc[[#This Row],[CurrentParent]]</f>
        <v>1</v>
      </c>
      <c r="K7991" s="153" t="s">
        <v>568</v>
      </c>
      <c r="L7991" s="150" t="s">
        <v>7174</v>
      </c>
      <c r="M7991" s="140">
        <v>46079</v>
      </c>
      <c r="N7991" s="140"/>
      <c r="O7991" s="140"/>
      <c r="P7991" s="140" t="str">
        <f ca="1">IF(Proc[[#This Row],[DaysAgeing]]&gt;5,"yep","on track")</f>
        <v>yep</v>
      </c>
      <c r="Q7991" s="2">
        <f ca="1">IF(Proc[[#This Row],[DateClosed]]="",ABS(NETWORKDAYS(Proc[[#This Row],[DateOpened]],TODAY()))-1,ABS(NETWORKDAYS(Proc[[#This Row],[DateOpened]],Proc[[#This Row],[DateClosed]]))-1)</f>
        <v>26</v>
      </c>
      <c r="R7991" s="140"/>
      <c r="S7991" s="150"/>
      <c r="T7991" s="153">
        <v>7990</v>
      </c>
    </row>
    <row r="7992" spans="1:20" hidden="1">
      <c r="A7992" s="151" t="s">
        <v>7442</v>
      </c>
      <c r="B7992" s="153" t="str">
        <f>IFERROR(VLOOKUP(Proc[[#This Row],[App]],Table2[],3,0),"open")</f>
        <v>ok</v>
      </c>
      <c r="C7992" s="152" t="s">
        <v>369</v>
      </c>
      <c r="D7992" s="152" t="s">
        <v>9975</v>
      </c>
      <c r="E7992" s="152" t="s">
        <v>7452</v>
      </c>
      <c r="F7992" s="153" t="s">
        <v>7452</v>
      </c>
      <c r="G7992" s="151" t="s">
        <v>400</v>
      </c>
      <c r="H7992" s="150" t="str">
        <f>IF(Proc[[#This Row],[type]]="LFF (MDG-F)",MID(Proc[[#This Row],[Obj]],13,10),"")</f>
        <v/>
      </c>
      <c r="I7992" s="152"/>
      <c r="J7992" s="150" t="b">
        <f>Proc[[#This Row],[Requested]]=Proc[[#This Row],[CurrentParent]]</f>
        <v>1</v>
      </c>
      <c r="K7992" s="153" t="s">
        <v>568</v>
      </c>
      <c r="L7992" s="150" t="s">
        <v>7174</v>
      </c>
      <c r="M7992" s="140">
        <v>46079</v>
      </c>
      <c r="N7992" s="140"/>
      <c r="O7992" s="140"/>
      <c r="P7992" s="140" t="str">
        <f ca="1">IF(Proc[[#This Row],[DaysAgeing]]&gt;5,"yep","on track")</f>
        <v>yep</v>
      </c>
      <c r="Q7992" s="2">
        <f ca="1">IF(Proc[[#This Row],[DateClosed]]="",ABS(NETWORKDAYS(Proc[[#This Row],[DateOpened]],TODAY()))-1,ABS(NETWORKDAYS(Proc[[#This Row],[DateOpened]],Proc[[#This Row],[DateClosed]]))-1)</f>
        <v>26</v>
      </c>
      <c r="R7992" s="140"/>
      <c r="S7992" s="150"/>
      <c r="T7992" s="153">
        <v>7991</v>
      </c>
    </row>
    <row r="7993" spans="1:20" hidden="1">
      <c r="A7993" s="151" t="s">
        <v>7442</v>
      </c>
      <c r="B7993" s="153" t="str">
        <f>IFERROR(VLOOKUP(Proc[[#This Row],[App]],Table2[],3,0),"open")</f>
        <v>ok</v>
      </c>
      <c r="C7993" s="152" t="s">
        <v>369</v>
      </c>
      <c r="D7993" s="152" t="s">
        <v>9976</v>
      </c>
      <c r="E7993" s="152" t="s">
        <v>7452</v>
      </c>
      <c r="F7993" s="153" t="s">
        <v>7452</v>
      </c>
      <c r="G7993" s="151" t="s">
        <v>400</v>
      </c>
      <c r="H7993" s="150" t="str">
        <f>IF(Proc[[#This Row],[type]]="LFF (MDG-F)",MID(Proc[[#This Row],[Obj]],13,10),"")</f>
        <v/>
      </c>
      <c r="I7993" s="152"/>
      <c r="J7993" s="150" t="b">
        <f>Proc[[#This Row],[Requested]]=Proc[[#This Row],[CurrentParent]]</f>
        <v>1</v>
      </c>
      <c r="K7993" s="153" t="s">
        <v>568</v>
      </c>
      <c r="L7993" s="150" t="s">
        <v>7174</v>
      </c>
      <c r="M7993" s="140">
        <v>46079</v>
      </c>
      <c r="N7993" s="140"/>
      <c r="O7993" s="140"/>
      <c r="P7993" s="140" t="str">
        <f ca="1">IF(Proc[[#This Row],[DaysAgeing]]&gt;5,"yep","on track")</f>
        <v>yep</v>
      </c>
      <c r="Q7993" s="2">
        <f ca="1">IF(Proc[[#This Row],[DateClosed]]="",ABS(NETWORKDAYS(Proc[[#This Row],[DateOpened]],TODAY()))-1,ABS(NETWORKDAYS(Proc[[#This Row],[DateOpened]],Proc[[#This Row],[DateClosed]]))-1)</f>
        <v>26</v>
      </c>
      <c r="R7993" s="140"/>
      <c r="S7993" s="150"/>
      <c r="T7993" s="153">
        <v>7992</v>
      </c>
    </row>
    <row r="7994" spans="1:20" hidden="1">
      <c r="A7994" s="151" t="s">
        <v>7442</v>
      </c>
      <c r="B7994" s="150" t="str">
        <f>IFERROR(VLOOKUP(Proc[[#This Row],[App]],Table2[],3,0),"open")</f>
        <v>ok</v>
      </c>
      <c r="C7994" s="152" t="s">
        <v>369</v>
      </c>
      <c r="D7994" s="152" t="s">
        <v>9970</v>
      </c>
      <c r="E7994" s="152" t="s">
        <v>7452</v>
      </c>
      <c r="F7994" s="153" t="s">
        <v>7452</v>
      </c>
      <c r="G7994" s="151" t="s">
        <v>400</v>
      </c>
      <c r="H7994" s="150" t="str">
        <f>IF(Proc[[#This Row],[type]]="LFF (MDG-F)",MID(Proc[[#This Row],[Obj]],13,10),"")</f>
        <v/>
      </c>
      <c r="I7994" s="152"/>
      <c r="J7994" s="150" t="b">
        <f>Proc[[#This Row],[Requested]]=Proc[[#This Row],[CurrentParent]]</f>
        <v>1</v>
      </c>
      <c r="K7994" s="153" t="s">
        <v>568</v>
      </c>
      <c r="L7994" s="150" t="s">
        <v>7174</v>
      </c>
      <c r="M7994" s="140">
        <v>46079</v>
      </c>
      <c r="N7994" s="140"/>
      <c r="O7994" s="140"/>
      <c r="P7994" s="140" t="str">
        <f ca="1">IF(Proc[[#This Row],[DaysAgeing]]&gt;5,"yep","on track")</f>
        <v>yep</v>
      </c>
      <c r="Q7994" s="2">
        <f ca="1">IF(Proc[[#This Row],[DateClosed]]="",ABS(NETWORKDAYS(Proc[[#This Row],[DateOpened]],TODAY()))-1,ABS(NETWORKDAYS(Proc[[#This Row],[DateOpened]],Proc[[#This Row],[DateClosed]]))-1)</f>
        <v>26</v>
      </c>
      <c r="R7994" s="140"/>
      <c r="S7994" s="150"/>
      <c r="T7994" s="153">
        <v>7993</v>
      </c>
    </row>
    <row r="7995" spans="1:20" hidden="1">
      <c r="A7995" s="151" t="s">
        <v>7442</v>
      </c>
      <c r="B7995" s="150" t="str">
        <f>IFERROR(VLOOKUP(Proc[[#This Row],[App]],Table2[],3,0),"open")</f>
        <v>ok</v>
      </c>
      <c r="C7995" s="152" t="s">
        <v>369</v>
      </c>
      <c r="D7995" s="152" t="s">
        <v>9957</v>
      </c>
      <c r="E7995" s="152" t="s">
        <v>7452</v>
      </c>
      <c r="F7995" s="153" t="s">
        <v>7452</v>
      </c>
      <c r="G7995" s="151" t="s">
        <v>400</v>
      </c>
      <c r="H7995" s="150" t="str">
        <f>IF(Proc[[#This Row],[type]]="LFF (MDG-F)",MID(Proc[[#This Row],[Obj]],13,10),"")</f>
        <v/>
      </c>
      <c r="I7995" s="152"/>
      <c r="J7995" s="150" t="b">
        <f>Proc[[#This Row],[Requested]]=Proc[[#This Row],[CurrentParent]]</f>
        <v>1</v>
      </c>
      <c r="K7995" s="153" t="s">
        <v>568</v>
      </c>
      <c r="L7995" s="150" t="s">
        <v>7174</v>
      </c>
      <c r="M7995" s="140">
        <v>46079</v>
      </c>
      <c r="N7995" s="140"/>
      <c r="O7995" s="140"/>
      <c r="P7995" s="140" t="str">
        <f ca="1">IF(Proc[[#This Row],[DaysAgeing]]&gt;5,"yep","on track")</f>
        <v>yep</v>
      </c>
      <c r="Q7995" s="2">
        <f ca="1">IF(Proc[[#This Row],[DateClosed]]="",ABS(NETWORKDAYS(Proc[[#This Row],[DateOpened]],TODAY()))-1,ABS(NETWORKDAYS(Proc[[#This Row],[DateOpened]],Proc[[#This Row],[DateClosed]]))-1)</f>
        <v>26</v>
      </c>
      <c r="R7995" s="140"/>
      <c r="S7995" s="150"/>
      <c r="T7995" s="153">
        <v>7994</v>
      </c>
    </row>
    <row r="7996" spans="1:20" hidden="1">
      <c r="A7996" s="151" t="s">
        <v>7442</v>
      </c>
      <c r="B7996" s="150" t="str">
        <f>IFERROR(VLOOKUP(Proc[[#This Row],[App]],Table2[],3,0),"open")</f>
        <v>ok</v>
      </c>
      <c r="C7996" s="152" t="s">
        <v>369</v>
      </c>
      <c r="D7996" s="152" t="s">
        <v>9978</v>
      </c>
      <c r="E7996" s="152" t="s">
        <v>7452</v>
      </c>
      <c r="F7996" s="153" t="s">
        <v>7452</v>
      </c>
      <c r="G7996" s="151" t="s">
        <v>400</v>
      </c>
      <c r="H7996" s="150" t="str">
        <f>IF(Proc[[#This Row],[type]]="LFF (MDG-F)",MID(Proc[[#This Row],[Obj]],13,10),"")</f>
        <v/>
      </c>
      <c r="I7996" s="152"/>
      <c r="J7996" s="150" t="b">
        <f>Proc[[#This Row],[Requested]]=Proc[[#This Row],[CurrentParent]]</f>
        <v>1</v>
      </c>
      <c r="K7996" s="153" t="s">
        <v>568</v>
      </c>
      <c r="L7996" s="150" t="s">
        <v>7174</v>
      </c>
      <c r="M7996" s="140">
        <v>46079</v>
      </c>
      <c r="N7996" s="140"/>
      <c r="O7996" s="140"/>
      <c r="P7996" s="140" t="str">
        <f ca="1">IF(Proc[[#This Row],[DaysAgeing]]&gt;5,"yep","on track")</f>
        <v>yep</v>
      </c>
      <c r="Q7996" s="2">
        <f ca="1">IF(Proc[[#This Row],[DateClosed]]="",ABS(NETWORKDAYS(Proc[[#This Row],[DateOpened]],TODAY()))-1,ABS(NETWORKDAYS(Proc[[#This Row],[DateOpened]],Proc[[#This Row],[DateClosed]]))-1)</f>
        <v>26</v>
      </c>
      <c r="R7996" s="140"/>
      <c r="S7996" s="150"/>
      <c r="T7996" s="153">
        <v>7995</v>
      </c>
    </row>
    <row r="7997" spans="1:20" hidden="1">
      <c r="A7997" s="151" t="s">
        <v>7442</v>
      </c>
      <c r="B7997" s="150" t="str">
        <f>IFERROR(VLOOKUP(Proc[[#This Row],[App]],Table2[],3,0),"open")</f>
        <v>ok</v>
      </c>
      <c r="C7997" s="152" t="s">
        <v>369</v>
      </c>
      <c r="D7997" s="152" t="s">
        <v>9958</v>
      </c>
      <c r="E7997" s="152" t="s">
        <v>7452</v>
      </c>
      <c r="F7997" s="153" t="s">
        <v>7452</v>
      </c>
      <c r="G7997" s="151" t="s">
        <v>400</v>
      </c>
      <c r="H7997" s="150" t="str">
        <f>IF(Proc[[#This Row],[type]]="LFF (MDG-F)",MID(Proc[[#This Row],[Obj]],13,10),"")</f>
        <v/>
      </c>
      <c r="I7997" s="152"/>
      <c r="J7997" s="150" t="b">
        <f>Proc[[#This Row],[Requested]]=Proc[[#This Row],[CurrentParent]]</f>
        <v>1</v>
      </c>
      <c r="K7997" s="153" t="s">
        <v>568</v>
      </c>
      <c r="L7997" s="150" t="s">
        <v>7174</v>
      </c>
      <c r="M7997" s="140">
        <v>46079</v>
      </c>
      <c r="N7997" s="140"/>
      <c r="O7997" s="140"/>
      <c r="P7997" s="140" t="str">
        <f ca="1">IF(Proc[[#This Row],[DaysAgeing]]&gt;5,"yep","on track")</f>
        <v>yep</v>
      </c>
      <c r="Q7997" s="2">
        <f ca="1">IF(Proc[[#This Row],[DateClosed]]="",ABS(NETWORKDAYS(Proc[[#This Row],[DateOpened]],TODAY()))-1,ABS(NETWORKDAYS(Proc[[#This Row],[DateOpened]],Proc[[#This Row],[DateClosed]]))-1)</f>
        <v>26</v>
      </c>
      <c r="R7997" s="140"/>
      <c r="S7997" s="150"/>
      <c r="T7997" s="153">
        <v>7996</v>
      </c>
    </row>
    <row r="7998" spans="1:20" hidden="1">
      <c r="A7998" s="151" t="s">
        <v>7442</v>
      </c>
      <c r="B7998" s="150" t="str">
        <f>IFERROR(VLOOKUP(Proc[[#This Row],[App]],Table2[],3,0),"open")</f>
        <v>ok</v>
      </c>
      <c r="C7998" s="152" t="s">
        <v>369</v>
      </c>
      <c r="D7998" s="152" t="s">
        <v>9968</v>
      </c>
      <c r="E7998" s="152" t="s">
        <v>7452</v>
      </c>
      <c r="F7998" s="153" t="s">
        <v>7452</v>
      </c>
      <c r="G7998" s="151" t="s">
        <v>400</v>
      </c>
      <c r="H7998" s="150" t="str">
        <f>IF(Proc[[#This Row],[type]]="LFF (MDG-F)",MID(Proc[[#This Row],[Obj]],13,10),"")</f>
        <v/>
      </c>
      <c r="I7998" s="152"/>
      <c r="J7998" s="150" t="b">
        <f>Proc[[#This Row],[Requested]]=Proc[[#This Row],[CurrentParent]]</f>
        <v>1</v>
      </c>
      <c r="K7998" s="153" t="s">
        <v>568</v>
      </c>
      <c r="L7998" s="150" t="s">
        <v>7174</v>
      </c>
      <c r="M7998" s="140">
        <v>46079</v>
      </c>
      <c r="N7998" s="140"/>
      <c r="O7998" s="140"/>
      <c r="P7998" s="140" t="str">
        <f ca="1">IF(Proc[[#This Row],[DaysAgeing]]&gt;5,"yep","on track")</f>
        <v>yep</v>
      </c>
      <c r="Q7998" s="2">
        <f ca="1">IF(Proc[[#This Row],[DateClosed]]="",ABS(NETWORKDAYS(Proc[[#This Row],[DateOpened]],TODAY()))-1,ABS(NETWORKDAYS(Proc[[#This Row],[DateOpened]],Proc[[#This Row],[DateClosed]]))-1)</f>
        <v>26</v>
      </c>
      <c r="R7998" s="140"/>
      <c r="S7998" s="150"/>
      <c r="T7998" s="153">
        <v>7997</v>
      </c>
    </row>
    <row r="7999" spans="1:20" hidden="1">
      <c r="A7999" s="151" t="s">
        <v>7442</v>
      </c>
      <c r="B7999" s="150" t="str">
        <f>IFERROR(VLOOKUP(Proc[[#This Row],[App]],Table2[],3,0),"open")</f>
        <v>ok</v>
      </c>
      <c r="C7999" s="152" t="s">
        <v>369</v>
      </c>
      <c r="D7999" s="152" t="s">
        <v>9959</v>
      </c>
      <c r="E7999" s="152" t="s">
        <v>7452</v>
      </c>
      <c r="F7999" s="153" t="s">
        <v>7452</v>
      </c>
      <c r="G7999" s="151" t="s">
        <v>400</v>
      </c>
      <c r="H7999" s="150" t="str">
        <f>IF(Proc[[#This Row],[type]]="LFF (MDG-F)",MID(Proc[[#This Row],[Obj]],13,10),"")</f>
        <v/>
      </c>
      <c r="I7999" s="152"/>
      <c r="J7999" s="150" t="b">
        <f>Proc[[#This Row],[Requested]]=Proc[[#This Row],[CurrentParent]]</f>
        <v>1</v>
      </c>
      <c r="K7999" s="153" t="s">
        <v>568</v>
      </c>
      <c r="L7999" s="150" t="s">
        <v>7174</v>
      </c>
      <c r="M7999" s="140">
        <v>46079</v>
      </c>
      <c r="N7999" s="140"/>
      <c r="O7999" s="140"/>
      <c r="P7999" s="140" t="str">
        <f ca="1">IF(Proc[[#This Row],[DaysAgeing]]&gt;5,"yep","on track")</f>
        <v>yep</v>
      </c>
      <c r="Q7999" s="2">
        <f ca="1">IF(Proc[[#This Row],[DateClosed]]="",ABS(NETWORKDAYS(Proc[[#This Row],[DateOpened]],TODAY()))-1,ABS(NETWORKDAYS(Proc[[#This Row],[DateOpened]],Proc[[#This Row],[DateClosed]]))-1)</f>
        <v>26</v>
      </c>
      <c r="R7999" s="140"/>
      <c r="S7999" s="150"/>
      <c r="T7999" s="153">
        <v>7998</v>
      </c>
    </row>
    <row r="8000" spans="1:20" hidden="1">
      <c r="A8000" s="151" t="s">
        <v>7442</v>
      </c>
      <c r="B8000" s="150" t="str">
        <f>IFERROR(VLOOKUP(Proc[[#This Row],[App]],Table2[],3,0),"open")</f>
        <v>ok</v>
      </c>
      <c r="C8000" s="152" t="s">
        <v>369</v>
      </c>
      <c r="D8000" s="152" t="s">
        <v>9979</v>
      </c>
      <c r="E8000" s="152" t="s">
        <v>7452</v>
      </c>
      <c r="F8000" s="153" t="s">
        <v>7452</v>
      </c>
      <c r="G8000" s="151" t="s">
        <v>400</v>
      </c>
      <c r="H8000" s="150" t="str">
        <f>IF(Proc[[#This Row],[type]]="LFF (MDG-F)",MID(Proc[[#This Row],[Obj]],13,10),"")</f>
        <v/>
      </c>
      <c r="I8000" s="152"/>
      <c r="J8000" s="150" t="b">
        <f>Proc[[#This Row],[Requested]]=Proc[[#This Row],[CurrentParent]]</f>
        <v>1</v>
      </c>
      <c r="K8000" s="153" t="s">
        <v>568</v>
      </c>
      <c r="L8000" s="150" t="s">
        <v>7174</v>
      </c>
      <c r="M8000" s="140">
        <v>46079</v>
      </c>
      <c r="N8000" s="140"/>
      <c r="O8000" s="140"/>
      <c r="P8000" s="140" t="str">
        <f ca="1">IF(Proc[[#This Row],[DaysAgeing]]&gt;5,"yep","on track")</f>
        <v>yep</v>
      </c>
      <c r="Q8000" s="2">
        <f ca="1">IF(Proc[[#This Row],[DateClosed]]="",ABS(NETWORKDAYS(Proc[[#This Row],[DateOpened]],TODAY()))-1,ABS(NETWORKDAYS(Proc[[#This Row],[DateOpened]],Proc[[#This Row],[DateClosed]]))-1)</f>
        <v>26</v>
      </c>
      <c r="R8000" s="140"/>
      <c r="S8000" s="150"/>
      <c r="T8000" s="153">
        <v>7999</v>
      </c>
    </row>
    <row r="8001" spans="1:20" hidden="1">
      <c r="A8001" s="151" t="s">
        <v>7442</v>
      </c>
      <c r="B8001" s="150" t="str">
        <f>IFERROR(VLOOKUP(Proc[[#This Row],[App]],Table2[],3,0),"open")</f>
        <v>ok</v>
      </c>
      <c r="C8001" s="152" t="s">
        <v>369</v>
      </c>
      <c r="D8001" s="152" t="s">
        <v>9960</v>
      </c>
      <c r="E8001" s="152" t="s">
        <v>7452</v>
      </c>
      <c r="F8001" s="153" t="s">
        <v>7452</v>
      </c>
      <c r="G8001" s="151" t="s">
        <v>400</v>
      </c>
      <c r="H8001" s="150" t="str">
        <f>IF(Proc[[#This Row],[type]]="LFF (MDG-F)",MID(Proc[[#This Row],[Obj]],13,10),"")</f>
        <v/>
      </c>
      <c r="I8001" s="152"/>
      <c r="J8001" s="150" t="b">
        <f>Proc[[#This Row],[Requested]]=Proc[[#This Row],[CurrentParent]]</f>
        <v>1</v>
      </c>
      <c r="K8001" s="153" t="s">
        <v>568</v>
      </c>
      <c r="L8001" s="150" t="s">
        <v>7174</v>
      </c>
      <c r="M8001" s="140">
        <v>46079</v>
      </c>
      <c r="N8001" s="140"/>
      <c r="O8001" s="140"/>
      <c r="P8001" s="140" t="str">
        <f ca="1">IF(Proc[[#This Row],[DaysAgeing]]&gt;5,"yep","on track")</f>
        <v>yep</v>
      </c>
      <c r="Q8001" s="2">
        <f ca="1">IF(Proc[[#This Row],[DateClosed]]="",ABS(NETWORKDAYS(Proc[[#This Row],[DateOpened]],TODAY()))-1,ABS(NETWORKDAYS(Proc[[#This Row],[DateOpened]],Proc[[#This Row],[DateClosed]]))-1)</f>
        <v>26</v>
      </c>
      <c r="R8001" s="140"/>
      <c r="S8001" s="150"/>
      <c r="T8001" s="153">
        <v>8000</v>
      </c>
    </row>
    <row r="8002" spans="1:20" hidden="1">
      <c r="A8002" s="151" t="s">
        <v>7442</v>
      </c>
      <c r="B8002" s="150" t="str">
        <f>IFERROR(VLOOKUP(Proc[[#This Row],[App]],Table2[],3,0),"open")</f>
        <v>ok</v>
      </c>
      <c r="C8002" s="152" t="s">
        <v>369</v>
      </c>
      <c r="D8002" s="152" t="s">
        <v>9973</v>
      </c>
      <c r="E8002" s="152" t="s">
        <v>7452</v>
      </c>
      <c r="F8002" s="153" t="s">
        <v>7452</v>
      </c>
      <c r="G8002" s="151" t="s">
        <v>400</v>
      </c>
      <c r="H8002" s="150" t="str">
        <f>IF(Proc[[#This Row],[type]]="LFF (MDG-F)",MID(Proc[[#This Row],[Obj]],13,10),"")</f>
        <v/>
      </c>
      <c r="I8002" s="152"/>
      <c r="J8002" s="150" t="b">
        <f>Proc[[#This Row],[Requested]]=Proc[[#This Row],[CurrentParent]]</f>
        <v>1</v>
      </c>
      <c r="K8002" s="153" t="s">
        <v>568</v>
      </c>
      <c r="L8002" s="150" t="s">
        <v>7174</v>
      </c>
      <c r="M8002" s="140">
        <v>46079</v>
      </c>
      <c r="N8002" s="140"/>
      <c r="O8002" s="140"/>
      <c r="P8002" s="140" t="str">
        <f ca="1">IF(Proc[[#This Row],[DaysAgeing]]&gt;5,"yep","on track")</f>
        <v>yep</v>
      </c>
      <c r="Q8002" s="2">
        <f ca="1">IF(Proc[[#This Row],[DateClosed]]="",ABS(NETWORKDAYS(Proc[[#This Row],[DateOpened]],TODAY()))-1,ABS(NETWORKDAYS(Proc[[#This Row],[DateOpened]],Proc[[#This Row],[DateClosed]]))-1)</f>
        <v>26</v>
      </c>
      <c r="R8002" s="140"/>
      <c r="S8002" s="150"/>
      <c r="T8002" s="153">
        <v>8001</v>
      </c>
    </row>
    <row r="8003" spans="1:20" hidden="1">
      <c r="A8003" s="151" t="s">
        <v>7442</v>
      </c>
      <c r="B8003" s="150" t="str">
        <f>IFERROR(VLOOKUP(Proc[[#This Row],[App]],Table2[],3,0),"open")</f>
        <v>ok</v>
      </c>
      <c r="C8003" s="152" t="s">
        <v>369</v>
      </c>
      <c r="D8003" s="152" t="s">
        <v>9961</v>
      </c>
      <c r="E8003" s="152" t="s">
        <v>7452</v>
      </c>
      <c r="F8003" s="153" t="s">
        <v>7452</v>
      </c>
      <c r="G8003" s="151" t="s">
        <v>400</v>
      </c>
      <c r="H8003" s="150" t="str">
        <f>IF(Proc[[#This Row],[type]]="LFF (MDG-F)",MID(Proc[[#This Row],[Obj]],13,10),"")</f>
        <v/>
      </c>
      <c r="I8003" s="152"/>
      <c r="J8003" s="150" t="b">
        <f>Proc[[#This Row],[Requested]]=Proc[[#This Row],[CurrentParent]]</f>
        <v>1</v>
      </c>
      <c r="K8003" s="153" t="s">
        <v>568</v>
      </c>
      <c r="L8003" s="150" t="s">
        <v>7174</v>
      </c>
      <c r="M8003" s="140">
        <v>46079</v>
      </c>
      <c r="N8003" s="140"/>
      <c r="O8003" s="140"/>
      <c r="P8003" s="140" t="str">
        <f ca="1">IF(Proc[[#This Row],[DaysAgeing]]&gt;5,"yep","on track")</f>
        <v>yep</v>
      </c>
      <c r="Q8003" s="2">
        <f ca="1">IF(Proc[[#This Row],[DateClosed]]="",ABS(NETWORKDAYS(Proc[[#This Row],[DateOpened]],TODAY()))-1,ABS(NETWORKDAYS(Proc[[#This Row],[DateOpened]],Proc[[#This Row],[DateClosed]]))-1)</f>
        <v>26</v>
      </c>
      <c r="R8003" s="140"/>
      <c r="S8003" s="150"/>
      <c r="T8003" s="153">
        <v>8002</v>
      </c>
    </row>
    <row r="8004" spans="1:20" hidden="1">
      <c r="A8004" s="151" t="s">
        <v>7442</v>
      </c>
      <c r="B8004" s="150" t="str">
        <f>IFERROR(VLOOKUP(Proc[[#This Row],[App]],Table2[],3,0),"open")</f>
        <v>ok</v>
      </c>
      <c r="C8004" s="152" t="s">
        <v>369</v>
      </c>
      <c r="D8004" s="152" t="s">
        <v>9980</v>
      </c>
      <c r="E8004" s="152" t="s">
        <v>7452</v>
      </c>
      <c r="F8004" s="153" t="s">
        <v>7452</v>
      </c>
      <c r="G8004" s="151" t="s">
        <v>400</v>
      </c>
      <c r="H8004" s="150" t="str">
        <f>IF(Proc[[#This Row],[type]]="LFF (MDG-F)",MID(Proc[[#This Row],[Obj]],13,10),"")</f>
        <v/>
      </c>
      <c r="I8004" s="152"/>
      <c r="J8004" s="150" t="b">
        <f>Proc[[#This Row],[Requested]]=Proc[[#This Row],[CurrentParent]]</f>
        <v>1</v>
      </c>
      <c r="K8004" s="153" t="s">
        <v>568</v>
      </c>
      <c r="L8004" s="150" t="s">
        <v>7174</v>
      </c>
      <c r="M8004" s="140">
        <v>46079</v>
      </c>
      <c r="N8004" s="140"/>
      <c r="O8004" s="140"/>
      <c r="P8004" s="140" t="str">
        <f ca="1">IF(Proc[[#This Row],[DaysAgeing]]&gt;5,"yep","on track")</f>
        <v>yep</v>
      </c>
      <c r="Q8004" s="2">
        <f ca="1">IF(Proc[[#This Row],[DateClosed]]="",ABS(NETWORKDAYS(Proc[[#This Row],[DateOpened]],TODAY()))-1,ABS(NETWORKDAYS(Proc[[#This Row],[DateOpened]],Proc[[#This Row],[DateClosed]]))-1)</f>
        <v>26</v>
      </c>
      <c r="R8004" s="140"/>
      <c r="S8004" s="150"/>
      <c r="T8004" s="153">
        <v>8003</v>
      </c>
    </row>
    <row r="8005" spans="1:20" hidden="1">
      <c r="A8005" s="151" t="s">
        <v>7442</v>
      </c>
      <c r="B8005" s="150" t="str">
        <f>IFERROR(VLOOKUP(Proc[[#This Row],[App]],Table2[],3,0),"open")</f>
        <v>ok</v>
      </c>
      <c r="C8005" s="152" t="s">
        <v>369</v>
      </c>
      <c r="D8005" s="152" t="s">
        <v>1382</v>
      </c>
      <c r="E8005" s="152" t="s">
        <v>7452</v>
      </c>
      <c r="F8005" s="153" t="s">
        <v>7452</v>
      </c>
      <c r="G8005" s="151" t="s">
        <v>400</v>
      </c>
      <c r="H8005" s="150" t="str">
        <f>IF(Proc[[#This Row],[type]]="LFF (MDG-F)",MID(Proc[[#This Row],[Obj]],13,10),"")</f>
        <v/>
      </c>
      <c r="I8005" s="152"/>
      <c r="J8005" s="150" t="b">
        <f>Proc[[#This Row],[Requested]]=Proc[[#This Row],[CurrentParent]]</f>
        <v>1</v>
      </c>
      <c r="K8005" s="153" t="s">
        <v>568</v>
      </c>
      <c r="L8005" s="150" t="s">
        <v>7174</v>
      </c>
      <c r="M8005" s="140">
        <v>46079</v>
      </c>
      <c r="N8005" s="140"/>
      <c r="O8005" s="140"/>
      <c r="P8005" s="140" t="str">
        <f ca="1">IF(Proc[[#This Row],[DaysAgeing]]&gt;5,"yep","on track")</f>
        <v>yep</v>
      </c>
      <c r="Q8005" s="2">
        <f ca="1">IF(Proc[[#This Row],[DateClosed]]="",ABS(NETWORKDAYS(Proc[[#This Row],[DateOpened]],TODAY()))-1,ABS(NETWORKDAYS(Proc[[#This Row],[DateOpened]],Proc[[#This Row],[DateClosed]]))-1)</f>
        <v>26</v>
      </c>
      <c r="R8005" s="140"/>
      <c r="S8005" s="150"/>
      <c r="T8005" s="153">
        <v>8004</v>
      </c>
    </row>
    <row r="8006" spans="1:20" hidden="1">
      <c r="A8006" s="151" t="s">
        <v>7442</v>
      </c>
      <c r="B8006" s="150" t="str">
        <f>IFERROR(VLOOKUP(Proc[[#This Row],[App]],Table2[],3,0),"open")</f>
        <v>ok</v>
      </c>
      <c r="C8006" s="152" t="s">
        <v>369</v>
      </c>
      <c r="D8006" s="152" t="s">
        <v>9962</v>
      </c>
      <c r="E8006" s="152" t="s">
        <v>7452</v>
      </c>
      <c r="F8006" s="153" t="s">
        <v>7452</v>
      </c>
      <c r="G8006" s="151" t="s">
        <v>400</v>
      </c>
      <c r="H8006" s="150" t="str">
        <f>IF(Proc[[#This Row],[type]]="LFF (MDG-F)",MID(Proc[[#This Row],[Obj]],13,10),"")</f>
        <v/>
      </c>
      <c r="I8006" s="152"/>
      <c r="J8006" s="150" t="b">
        <f>Proc[[#This Row],[Requested]]=Proc[[#This Row],[CurrentParent]]</f>
        <v>1</v>
      </c>
      <c r="K8006" s="153" t="s">
        <v>568</v>
      </c>
      <c r="L8006" s="150" t="s">
        <v>7174</v>
      </c>
      <c r="M8006" s="140">
        <v>46079</v>
      </c>
      <c r="N8006" s="140"/>
      <c r="O8006" s="140"/>
      <c r="P8006" s="140" t="str">
        <f ca="1">IF(Proc[[#This Row],[DaysAgeing]]&gt;5,"yep","on track")</f>
        <v>yep</v>
      </c>
      <c r="Q8006" s="2">
        <f ca="1">IF(Proc[[#This Row],[DateClosed]]="",ABS(NETWORKDAYS(Proc[[#This Row],[DateOpened]],TODAY()))-1,ABS(NETWORKDAYS(Proc[[#This Row],[DateOpened]],Proc[[#This Row],[DateClosed]]))-1)</f>
        <v>26</v>
      </c>
      <c r="R8006" s="140"/>
      <c r="S8006" s="150"/>
      <c r="T8006" s="153">
        <v>8005</v>
      </c>
    </row>
    <row r="8007" spans="1:20" hidden="1">
      <c r="A8007" s="151" t="s">
        <v>7442</v>
      </c>
      <c r="B8007" s="150" t="str">
        <f>IFERROR(VLOOKUP(Proc[[#This Row],[App]],Table2[],3,0),"open")</f>
        <v>ok</v>
      </c>
      <c r="C8007" s="152" t="s">
        <v>369</v>
      </c>
      <c r="D8007" s="152" t="s">
        <v>9963</v>
      </c>
      <c r="E8007" s="152" t="s">
        <v>7452</v>
      </c>
      <c r="F8007" s="153" t="s">
        <v>7452</v>
      </c>
      <c r="G8007" s="151" t="s">
        <v>400</v>
      </c>
      <c r="H8007" s="150" t="str">
        <f>IF(Proc[[#This Row],[type]]="LFF (MDG-F)",MID(Proc[[#This Row],[Obj]],13,10),"")</f>
        <v/>
      </c>
      <c r="I8007" s="152"/>
      <c r="J8007" s="150" t="b">
        <f>Proc[[#This Row],[Requested]]=Proc[[#This Row],[CurrentParent]]</f>
        <v>1</v>
      </c>
      <c r="K8007" s="153" t="s">
        <v>568</v>
      </c>
      <c r="L8007" s="150" t="s">
        <v>7174</v>
      </c>
      <c r="M8007" s="140">
        <v>46079</v>
      </c>
      <c r="N8007" s="140"/>
      <c r="O8007" s="140"/>
      <c r="P8007" s="140" t="str">
        <f ca="1">IF(Proc[[#This Row],[DaysAgeing]]&gt;5,"yep","on track")</f>
        <v>yep</v>
      </c>
      <c r="Q8007" s="2">
        <f ca="1">IF(Proc[[#This Row],[DateClosed]]="",ABS(NETWORKDAYS(Proc[[#This Row],[DateOpened]],TODAY()))-1,ABS(NETWORKDAYS(Proc[[#This Row],[DateOpened]],Proc[[#This Row],[DateClosed]]))-1)</f>
        <v>26</v>
      </c>
      <c r="R8007" s="140"/>
      <c r="S8007" s="150"/>
      <c r="T8007" s="153">
        <v>8006</v>
      </c>
    </row>
    <row r="8008" spans="1:20" hidden="1">
      <c r="A8008" s="151" t="s">
        <v>7442</v>
      </c>
      <c r="B8008" s="150" t="str">
        <f>IFERROR(VLOOKUP(Proc[[#This Row],[App]],Table2[],3,0),"open")</f>
        <v>ok</v>
      </c>
      <c r="C8008" s="152" t="s">
        <v>369</v>
      </c>
      <c r="D8008" s="152" t="s">
        <v>1386</v>
      </c>
      <c r="E8008" s="152" t="s">
        <v>7452</v>
      </c>
      <c r="F8008" s="153" t="s">
        <v>7452</v>
      </c>
      <c r="G8008" s="151" t="s">
        <v>400</v>
      </c>
      <c r="H8008" s="150" t="str">
        <f>IF(Proc[[#This Row],[type]]="LFF (MDG-F)",MID(Proc[[#This Row],[Obj]],13,10),"")</f>
        <v/>
      </c>
      <c r="I8008" s="152"/>
      <c r="J8008" s="150" t="b">
        <f>Proc[[#This Row],[Requested]]=Proc[[#This Row],[CurrentParent]]</f>
        <v>1</v>
      </c>
      <c r="K8008" s="153" t="s">
        <v>568</v>
      </c>
      <c r="L8008" s="150" t="s">
        <v>7174</v>
      </c>
      <c r="M8008" s="140">
        <v>46079</v>
      </c>
      <c r="N8008" s="140"/>
      <c r="O8008" s="140"/>
      <c r="P8008" s="140" t="str">
        <f ca="1">IF(Proc[[#This Row],[DaysAgeing]]&gt;5,"yep","on track")</f>
        <v>yep</v>
      </c>
      <c r="Q8008" s="2">
        <f ca="1">IF(Proc[[#This Row],[DateClosed]]="",ABS(NETWORKDAYS(Proc[[#This Row],[DateOpened]],TODAY()))-1,ABS(NETWORKDAYS(Proc[[#This Row],[DateOpened]],Proc[[#This Row],[DateClosed]]))-1)</f>
        <v>26</v>
      </c>
      <c r="R8008" s="140"/>
      <c r="S8008" s="150"/>
      <c r="T8008" s="153">
        <v>8007</v>
      </c>
    </row>
    <row r="8009" spans="1:20" hidden="1">
      <c r="A8009" s="151" t="s">
        <v>7442</v>
      </c>
      <c r="B8009" s="150" t="str">
        <f>IFERROR(VLOOKUP(Proc[[#This Row],[App]],Table2[],3,0),"open")</f>
        <v>ok</v>
      </c>
      <c r="C8009" s="152" t="s">
        <v>369</v>
      </c>
      <c r="D8009" s="152" t="s">
        <v>1384</v>
      </c>
      <c r="E8009" s="152" t="s">
        <v>7452</v>
      </c>
      <c r="F8009" s="153" t="s">
        <v>7452</v>
      </c>
      <c r="G8009" s="151" t="s">
        <v>400</v>
      </c>
      <c r="H8009" s="150" t="str">
        <f>IF(Proc[[#This Row],[type]]="LFF (MDG-F)",MID(Proc[[#This Row],[Obj]],13,10),"")</f>
        <v/>
      </c>
      <c r="I8009" s="152"/>
      <c r="J8009" s="150" t="b">
        <f>Proc[[#This Row],[Requested]]=Proc[[#This Row],[CurrentParent]]</f>
        <v>1</v>
      </c>
      <c r="K8009" s="153" t="s">
        <v>568</v>
      </c>
      <c r="L8009" s="150" t="s">
        <v>7174</v>
      </c>
      <c r="M8009" s="140">
        <v>46079</v>
      </c>
      <c r="N8009" s="140"/>
      <c r="O8009" s="140"/>
      <c r="P8009" s="140" t="str">
        <f ca="1">IF(Proc[[#This Row],[DaysAgeing]]&gt;5,"yep","on track")</f>
        <v>yep</v>
      </c>
      <c r="Q8009" s="2">
        <f ca="1">IF(Proc[[#This Row],[DateClosed]]="",ABS(NETWORKDAYS(Proc[[#This Row],[DateOpened]],TODAY()))-1,ABS(NETWORKDAYS(Proc[[#This Row],[DateOpened]],Proc[[#This Row],[DateClosed]]))-1)</f>
        <v>26</v>
      </c>
      <c r="R8009" s="140"/>
      <c r="S8009" s="150"/>
      <c r="T8009" s="153">
        <v>8008</v>
      </c>
    </row>
    <row r="8010" spans="1:20" hidden="1">
      <c r="A8010" s="151" t="s">
        <v>7442</v>
      </c>
      <c r="B8010" s="150" t="str">
        <f>IFERROR(VLOOKUP(Proc[[#This Row],[App]],Table2[],3,0),"open")</f>
        <v>ok</v>
      </c>
      <c r="C8010" s="152" t="s">
        <v>369</v>
      </c>
      <c r="D8010" s="152" t="s">
        <v>1385</v>
      </c>
      <c r="E8010" s="152" t="s">
        <v>7452</v>
      </c>
      <c r="F8010" s="153" t="s">
        <v>7452</v>
      </c>
      <c r="G8010" s="151" t="s">
        <v>400</v>
      </c>
      <c r="H8010" s="150" t="str">
        <f>IF(Proc[[#This Row],[type]]="LFF (MDG-F)",MID(Proc[[#This Row],[Obj]],13,10),"")</f>
        <v/>
      </c>
      <c r="I8010" s="152"/>
      <c r="J8010" s="150" t="b">
        <f>Proc[[#This Row],[Requested]]=Proc[[#This Row],[CurrentParent]]</f>
        <v>1</v>
      </c>
      <c r="K8010" s="153" t="s">
        <v>568</v>
      </c>
      <c r="L8010" s="150" t="s">
        <v>7174</v>
      </c>
      <c r="M8010" s="140">
        <v>46079</v>
      </c>
      <c r="N8010" s="140"/>
      <c r="O8010" s="140"/>
      <c r="P8010" s="140" t="str">
        <f ca="1">IF(Proc[[#This Row],[DaysAgeing]]&gt;5,"yep","on track")</f>
        <v>yep</v>
      </c>
      <c r="Q8010" s="2">
        <f ca="1">IF(Proc[[#This Row],[DateClosed]]="",ABS(NETWORKDAYS(Proc[[#This Row],[DateOpened]],TODAY()))-1,ABS(NETWORKDAYS(Proc[[#This Row],[DateOpened]],Proc[[#This Row],[DateClosed]]))-1)</f>
        <v>26</v>
      </c>
      <c r="R8010" s="140"/>
      <c r="S8010" s="150"/>
      <c r="T8010" s="153">
        <v>8009</v>
      </c>
    </row>
    <row r="8011" spans="1:20" hidden="1">
      <c r="A8011" s="151" t="s">
        <v>7442</v>
      </c>
      <c r="B8011" s="150" t="str">
        <f>IFERROR(VLOOKUP(Proc[[#This Row],[App]],Table2[],3,0),"open")</f>
        <v>ok</v>
      </c>
      <c r="C8011" s="152" t="s">
        <v>369</v>
      </c>
      <c r="D8011" s="152" t="s">
        <v>1660</v>
      </c>
      <c r="E8011" s="152" t="s">
        <v>7452</v>
      </c>
      <c r="F8011" s="153" t="s">
        <v>7452</v>
      </c>
      <c r="G8011" s="151" t="s">
        <v>400</v>
      </c>
      <c r="H8011" s="150" t="str">
        <f>IF(Proc[[#This Row],[type]]="LFF (MDG-F)",MID(Proc[[#This Row],[Obj]],13,10),"")</f>
        <v/>
      </c>
      <c r="I8011" s="152"/>
      <c r="J8011" s="150" t="b">
        <f>Proc[[#This Row],[Requested]]=Proc[[#This Row],[CurrentParent]]</f>
        <v>1</v>
      </c>
      <c r="K8011" s="153" t="s">
        <v>568</v>
      </c>
      <c r="L8011" s="150" t="s">
        <v>7174</v>
      </c>
      <c r="M8011" s="140">
        <v>46079</v>
      </c>
      <c r="N8011" s="140"/>
      <c r="O8011" s="140"/>
      <c r="P8011" s="140" t="str">
        <f ca="1">IF(Proc[[#This Row],[DaysAgeing]]&gt;5,"yep","on track")</f>
        <v>yep</v>
      </c>
      <c r="Q8011" s="2">
        <f ca="1">IF(Proc[[#This Row],[DateClosed]]="",ABS(NETWORKDAYS(Proc[[#This Row],[DateOpened]],TODAY()))-1,ABS(NETWORKDAYS(Proc[[#This Row],[DateOpened]],Proc[[#This Row],[DateClosed]]))-1)</f>
        <v>26</v>
      </c>
      <c r="R8011" s="140"/>
      <c r="S8011" s="150"/>
      <c r="T8011" s="153">
        <v>8010</v>
      </c>
    </row>
    <row r="8012" spans="1:20" hidden="1">
      <c r="A8012" s="151" t="s">
        <v>7442</v>
      </c>
      <c r="B8012" s="150" t="str">
        <f>IFERROR(VLOOKUP(Proc[[#This Row],[App]],Table2[],3,0),"open")</f>
        <v>ok</v>
      </c>
      <c r="C8012" s="152" t="s">
        <v>369</v>
      </c>
      <c r="D8012" s="152" t="s">
        <v>1659</v>
      </c>
      <c r="E8012" s="152" t="s">
        <v>7452</v>
      </c>
      <c r="F8012" s="153" t="s">
        <v>7452</v>
      </c>
      <c r="G8012" s="151" t="s">
        <v>400</v>
      </c>
      <c r="H8012" s="150" t="str">
        <f>IF(Proc[[#This Row],[type]]="LFF (MDG-F)",MID(Proc[[#This Row],[Obj]],13,10),"")</f>
        <v/>
      </c>
      <c r="I8012" s="152"/>
      <c r="J8012" s="150" t="b">
        <f>Proc[[#This Row],[Requested]]=Proc[[#This Row],[CurrentParent]]</f>
        <v>1</v>
      </c>
      <c r="K8012" s="153" t="s">
        <v>568</v>
      </c>
      <c r="L8012" s="150" t="s">
        <v>7174</v>
      </c>
      <c r="M8012" s="140">
        <v>46079</v>
      </c>
      <c r="N8012" s="140"/>
      <c r="O8012" s="140"/>
      <c r="P8012" s="140" t="str">
        <f ca="1">IF(Proc[[#This Row],[DaysAgeing]]&gt;5,"yep","on track")</f>
        <v>yep</v>
      </c>
      <c r="Q8012" s="2">
        <f ca="1">IF(Proc[[#This Row],[DateClosed]]="",ABS(NETWORKDAYS(Proc[[#This Row],[DateOpened]],TODAY()))-1,ABS(NETWORKDAYS(Proc[[#This Row],[DateOpened]],Proc[[#This Row],[DateClosed]]))-1)</f>
        <v>26</v>
      </c>
      <c r="R8012" s="140"/>
      <c r="S8012" s="150"/>
      <c r="T8012" s="153">
        <v>8011</v>
      </c>
    </row>
    <row r="8013" spans="1:20" hidden="1">
      <c r="A8013" s="151" t="s">
        <v>7442</v>
      </c>
      <c r="B8013" s="153" t="str">
        <f>IFERROR(VLOOKUP(Proc[[#This Row],[App]],Table2[],3,0),"open")</f>
        <v>ok</v>
      </c>
      <c r="C8013" s="152" t="s">
        <v>369</v>
      </c>
      <c r="D8013" s="152" t="s">
        <v>1661</v>
      </c>
      <c r="E8013" s="152" t="s">
        <v>7452</v>
      </c>
      <c r="F8013" s="153" t="s">
        <v>7452</v>
      </c>
      <c r="G8013" s="151" t="s">
        <v>400</v>
      </c>
      <c r="H8013" s="150" t="str">
        <f>IF(Proc[[#This Row],[type]]="LFF (MDG-F)",MID(Proc[[#This Row],[Obj]],13,10),"")</f>
        <v/>
      </c>
      <c r="I8013" s="152"/>
      <c r="J8013" s="150" t="b">
        <f>Proc[[#This Row],[Requested]]=Proc[[#This Row],[CurrentParent]]</f>
        <v>1</v>
      </c>
      <c r="K8013" s="153" t="s">
        <v>568</v>
      </c>
      <c r="L8013" s="153" t="s">
        <v>7174</v>
      </c>
      <c r="M8013" s="140">
        <v>46079</v>
      </c>
      <c r="N8013" s="140"/>
      <c r="O8013" s="140"/>
      <c r="P8013" s="140" t="str">
        <f ca="1">IF(Proc[[#This Row],[DaysAgeing]]&gt;5,"yep","on track")</f>
        <v>yep</v>
      </c>
      <c r="Q8013" s="2">
        <f ca="1">IF(Proc[[#This Row],[DateClosed]]="",ABS(NETWORKDAYS(Proc[[#This Row],[DateOpened]],TODAY()))-1,ABS(NETWORKDAYS(Proc[[#This Row],[DateOpened]],Proc[[#This Row],[DateClosed]]))-1)</f>
        <v>26</v>
      </c>
      <c r="R8013" s="140"/>
      <c r="S8013" s="150"/>
      <c r="T8013" s="153">
        <v>8012</v>
      </c>
    </row>
    <row r="8014" spans="1:20" hidden="1">
      <c r="A8014" s="151" t="s">
        <v>7442</v>
      </c>
      <c r="B8014" s="153" t="str">
        <f>IFERROR(VLOOKUP(Proc[[#This Row],[App]],Table2[],3,0),"open")</f>
        <v>ok</v>
      </c>
      <c r="C8014" s="152" t="s">
        <v>369</v>
      </c>
      <c r="D8014" s="152" t="s">
        <v>1383</v>
      </c>
      <c r="E8014" s="152" t="s">
        <v>7452</v>
      </c>
      <c r="F8014" s="153" t="s">
        <v>7452</v>
      </c>
      <c r="G8014" s="151" t="s">
        <v>400</v>
      </c>
      <c r="H8014" s="150" t="str">
        <f>IF(Proc[[#This Row],[type]]="LFF (MDG-F)",MID(Proc[[#This Row],[Obj]],13,10),"")</f>
        <v/>
      </c>
      <c r="I8014" s="152"/>
      <c r="J8014" s="150" t="b">
        <f>Proc[[#This Row],[Requested]]=Proc[[#This Row],[CurrentParent]]</f>
        <v>1</v>
      </c>
      <c r="K8014" s="153" t="s">
        <v>568</v>
      </c>
      <c r="L8014" s="153" t="s">
        <v>7174</v>
      </c>
      <c r="M8014" s="140">
        <v>46079</v>
      </c>
      <c r="N8014" s="140"/>
      <c r="O8014" s="140"/>
      <c r="P8014" s="140" t="str">
        <f ca="1">IF(Proc[[#This Row],[DaysAgeing]]&gt;5,"yep","on track")</f>
        <v>yep</v>
      </c>
      <c r="Q8014" s="2">
        <f ca="1">IF(Proc[[#This Row],[DateClosed]]="",ABS(NETWORKDAYS(Proc[[#This Row],[DateOpened]],TODAY()))-1,ABS(NETWORKDAYS(Proc[[#This Row],[DateOpened]],Proc[[#This Row],[DateClosed]]))-1)</f>
        <v>26</v>
      </c>
      <c r="R8014" s="140"/>
      <c r="S8014" s="150"/>
      <c r="T8014" s="153">
        <v>8013</v>
      </c>
    </row>
    <row r="8015" spans="1:20" hidden="1">
      <c r="A8015" s="151" t="s">
        <v>7442</v>
      </c>
      <c r="B8015" s="153" t="str">
        <f>IFERROR(VLOOKUP(Proc[[#This Row],[App]],Table2[],3,0),"open")</f>
        <v>ok</v>
      </c>
      <c r="C8015" s="152" t="s">
        <v>369</v>
      </c>
      <c r="D8015" s="152" t="s">
        <v>1389</v>
      </c>
      <c r="E8015" s="152" t="s">
        <v>7452</v>
      </c>
      <c r="F8015" s="153" t="s">
        <v>7452</v>
      </c>
      <c r="G8015" s="151" t="s">
        <v>400</v>
      </c>
      <c r="H8015" s="150" t="str">
        <f>IF(Proc[[#This Row],[type]]="LFF (MDG-F)",MID(Proc[[#This Row],[Obj]],13,10),"")</f>
        <v/>
      </c>
      <c r="I8015" s="152"/>
      <c r="J8015" s="150" t="b">
        <f>Proc[[#This Row],[Requested]]=Proc[[#This Row],[CurrentParent]]</f>
        <v>1</v>
      </c>
      <c r="K8015" s="153" t="s">
        <v>568</v>
      </c>
      <c r="L8015" s="150" t="s">
        <v>7174</v>
      </c>
      <c r="M8015" s="140">
        <v>46079</v>
      </c>
      <c r="N8015" s="140"/>
      <c r="O8015" s="140"/>
      <c r="P8015" s="140" t="str">
        <f ca="1">IF(Proc[[#This Row],[DaysAgeing]]&gt;5,"yep","on track")</f>
        <v>yep</v>
      </c>
      <c r="Q8015" s="2">
        <f ca="1">IF(Proc[[#This Row],[DateClosed]]="",ABS(NETWORKDAYS(Proc[[#This Row],[DateOpened]],TODAY()))-1,ABS(NETWORKDAYS(Proc[[#This Row],[DateOpened]],Proc[[#This Row],[DateClosed]]))-1)</f>
        <v>26</v>
      </c>
      <c r="R8015" s="140"/>
      <c r="S8015" s="150"/>
      <c r="T8015" s="153">
        <v>8014</v>
      </c>
    </row>
    <row r="8016" spans="1:20" hidden="1">
      <c r="A8016" s="151" t="s">
        <v>7442</v>
      </c>
      <c r="B8016" s="153" t="str">
        <f>IFERROR(VLOOKUP(Proc[[#This Row],[App]],Table2[],3,0),"open")</f>
        <v>ok</v>
      </c>
      <c r="C8016" s="152" t="s">
        <v>369</v>
      </c>
      <c r="D8016" s="152" t="s">
        <v>9964</v>
      </c>
      <c r="E8016" s="152" t="s">
        <v>7452</v>
      </c>
      <c r="F8016" s="153" t="s">
        <v>7452</v>
      </c>
      <c r="G8016" s="151" t="s">
        <v>400</v>
      </c>
      <c r="H8016" s="150" t="str">
        <f>IF(Proc[[#This Row],[type]]="LFF (MDG-F)",MID(Proc[[#This Row],[Obj]],13,10),"")</f>
        <v/>
      </c>
      <c r="I8016" s="152"/>
      <c r="J8016" s="150" t="b">
        <f>Proc[[#This Row],[Requested]]=Proc[[#This Row],[CurrentParent]]</f>
        <v>1</v>
      </c>
      <c r="K8016" s="153" t="s">
        <v>568</v>
      </c>
      <c r="L8016" s="150" t="s">
        <v>7174</v>
      </c>
      <c r="M8016" s="140">
        <v>46079</v>
      </c>
      <c r="N8016" s="140"/>
      <c r="O8016" s="140"/>
      <c r="P8016" s="140" t="str">
        <f ca="1">IF(Proc[[#This Row],[DaysAgeing]]&gt;5,"yep","on track")</f>
        <v>yep</v>
      </c>
      <c r="Q8016" s="2">
        <f ca="1">IF(Proc[[#This Row],[DateClosed]]="",ABS(NETWORKDAYS(Proc[[#This Row],[DateOpened]],TODAY()))-1,ABS(NETWORKDAYS(Proc[[#This Row],[DateOpened]],Proc[[#This Row],[DateClosed]]))-1)</f>
        <v>26</v>
      </c>
      <c r="R8016" s="140"/>
      <c r="S8016" s="150"/>
      <c r="T8016" s="153">
        <v>8015</v>
      </c>
    </row>
    <row r="8017" spans="1:20" hidden="1">
      <c r="A8017" s="151" t="s">
        <v>7442</v>
      </c>
      <c r="B8017" s="153" t="str">
        <f>IFERROR(VLOOKUP(Proc[[#This Row],[App]],Table2[],3,0),"open")</f>
        <v>ok</v>
      </c>
      <c r="C8017" s="152" t="s">
        <v>369</v>
      </c>
      <c r="D8017" s="152" t="s">
        <v>1400</v>
      </c>
      <c r="E8017" s="152" t="s">
        <v>7452</v>
      </c>
      <c r="F8017" s="153" t="s">
        <v>7452</v>
      </c>
      <c r="G8017" s="151" t="s">
        <v>400</v>
      </c>
      <c r="H8017" s="150" t="str">
        <f>IF(Proc[[#This Row],[type]]="LFF (MDG-F)",MID(Proc[[#This Row],[Obj]],13,10),"")</f>
        <v/>
      </c>
      <c r="I8017" s="152"/>
      <c r="J8017" s="150" t="b">
        <f>Proc[[#This Row],[Requested]]=Proc[[#This Row],[CurrentParent]]</f>
        <v>1</v>
      </c>
      <c r="K8017" s="153" t="s">
        <v>568</v>
      </c>
      <c r="L8017" s="150" t="s">
        <v>7174</v>
      </c>
      <c r="M8017" s="140">
        <v>46079</v>
      </c>
      <c r="N8017" s="140"/>
      <c r="O8017" s="140"/>
      <c r="P8017" s="140" t="str">
        <f ca="1">IF(Proc[[#This Row],[DaysAgeing]]&gt;5,"yep","on track")</f>
        <v>yep</v>
      </c>
      <c r="Q8017" s="2">
        <f ca="1">IF(Proc[[#This Row],[DateClosed]]="",ABS(NETWORKDAYS(Proc[[#This Row],[DateOpened]],TODAY()))-1,ABS(NETWORKDAYS(Proc[[#This Row],[DateOpened]],Proc[[#This Row],[DateClosed]]))-1)</f>
        <v>26</v>
      </c>
      <c r="R8017" s="140"/>
      <c r="S8017" s="150"/>
      <c r="T8017" s="153">
        <v>8016</v>
      </c>
    </row>
    <row r="8018" spans="1:20" hidden="1">
      <c r="A8018" s="151" t="s">
        <v>7442</v>
      </c>
      <c r="B8018" s="153" t="str">
        <f>IFERROR(VLOOKUP(Proc[[#This Row],[App]],Table2[],3,0),"open")</f>
        <v>ok</v>
      </c>
      <c r="C8018" s="152" t="s">
        <v>369</v>
      </c>
      <c r="D8018" s="152" t="s">
        <v>1396</v>
      </c>
      <c r="E8018" s="152" t="s">
        <v>7452</v>
      </c>
      <c r="F8018" s="153" t="s">
        <v>7452</v>
      </c>
      <c r="G8018" s="151" t="s">
        <v>400</v>
      </c>
      <c r="H8018" s="150" t="str">
        <f>IF(Proc[[#This Row],[type]]="LFF (MDG-F)",MID(Proc[[#This Row],[Obj]],13,10),"")</f>
        <v/>
      </c>
      <c r="I8018" s="152"/>
      <c r="J8018" s="150" t="b">
        <f>Proc[[#This Row],[Requested]]=Proc[[#This Row],[CurrentParent]]</f>
        <v>1</v>
      </c>
      <c r="K8018" s="153" t="s">
        <v>568</v>
      </c>
      <c r="L8018" s="150" t="s">
        <v>7174</v>
      </c>
      <c r="M8018" s="140">
        <v>46079</v>
      </c>
      <c r="N8018" s="140"/>
      <c r="O8018" s="140"/>
      <c r="P8018" s="140" t="str">
        <f ca="1">IF(Proc[[#This Row],[DaysAgeing]]&gt;5,"yep","on track")</f>
        <v>yep</v>
      </c>
      <c r="Q8018" s="2">
        <f ca="1">IF(Proc[[#This Row],[DateClosed]]="",ABS(NETWORKDAYS(Proc[[#This Row],[DateOpened]],TODAY()))-1,ABS(NETWORKDAYS(Proc[[#This Row],[DateOpened]],Proc[[#This Row],[DateClosed]]))-1)</f>
        <v>26</v>
      </c>
      <c r="R8018" s="140"/>
      <c r="S8018" s="150"/>
      <c r="T8018" s="153">
        <v>8017</v>
      </c>
    </row>
    <row r="8019" spans="1:20" hidden="1">
      <c r="A8019" s="151" t="s">
        <v>7442</v>
      </c>
      <c r="B8019" s="153" t="str">
        <f>IFERROR(VLOOKUP(Proc[[#This Row],[App]],Table2[],3,0),"open")</f>
        <v>ok</v>
      </c>
      <c r="C8019" s="152" t="s">
        <v>369</v>
      </c>
      <c r="D8019" s="152" t="s">
        <v>1397</v>
      </c>
      <c r="E8019" s="152" t="s">
        <v>7452</v>
      </c>
      <c r="F8019" s="153" t="s">
        <v>7452</v>
      </c>
      <c r="G8019" s="151" t="s">
        <v>400</v>
      </c>
      <c r="H8019" s="150" t="str">
        <f>IF(Proc[[#This Row],[type]]="LFF (MDG-F)",MID(Proc[[#This Row],[Obj]],13,10),"")</f>
        <v/>
      </c>
      <c r="I8019" s="152"/>
      <c r="J8019" s="150" t="b">
        <f>Proc[[#This Row],[Requested]]=Proc[[#This Row],[CurrentParent]]</f>
        <v>1</v>
      </c>
      <c r="K8019" s="153" t="s">
        <v>568</v>
      </c>
      <c r="L8019" s="150" t="s">
        <v>7174</v>
      </c>
      <c r="M8019" s="140">
        <v>46079</v>
      </c>
      <c r="N8019" s="140"/>
      <c r="O8019" s="140"/>
      <c r="P8019" s="140" t="str">
        <f ca="1">IF(Proc[[#This Row],[DaysAgeing]]&gt;5,"yep","on track")</f>
        <v>yep</v>
      </c>
      <c r="Q8019" s="2">
        <f ca="1">IF(Proc[[#This Row],[DateClosed]]="",ABS(NETWORKDAYS(Proc[[#This Row],[DateOpened]],TODAY()))-1,ABS(NETWORKDAYS(Proc[[#This Row],[DateOpened]],Proc[[#This Row],[DateClosed]]))-1)</f>
        <v>26</v>
      </c>
      <c r="R8019" s="140"/>
      <c r="S8019" s="150"/>
      <c r="T8019" s="153">
        <v>8018</v>
      </c>
    </row>
    <row r="8020" spans="1:20" hidden="1">
      <c r="A8020" s="151" t="s">
        <v>7442</v>
      </c>
      <c r="B8020" s="153" t="str">
        <f>IFERROR(VLOOKUP(Proc[[#This Row],[App]],Table2[],3,0),"open")</f>
        <v>ok</v>
      </c>
      <c r="C8020" s="152" t="s">
        <v>369</v>
      </c>
      <c r="D8020" s="152" t="s">
        <v>1398</v>
      </c>
      <c r="E8020" s="152" t="s">
        <v>7452</v>
      </c>
      <c r="F8020" s="153" t="s">
        <v>7452</v>
      </c>
      <c r="G8020" s="151" t="s">
        <v>400</v>
      </c>
      <c r="H8020" s="150" t="str">
        <f>IF(Proc[[#This Row],[type]]="LFF (MDG-F)",MID(Proc[[#This Row],[Obj]],13,10),"")</f>
        <v/>
      </c>
      <c r="I8020" s="152"/>
      <c r="J8020" s="150" t="b">
        <f>Proc[[#This Row],[Requested]]=Proc[[#This Row],[CurrentParent]]</f>
        <v>1</v>
      </c>
      <c r="K8020" s="153" t="s">
        <v>568</v>
      </c>
      <c r="L8020" s="150" t="s">
        <v>7174</v>
      </c>
      <c r="M8020" s="140">
        <v>46079</v>
      </c>
      <c r="N8020" s="140"/>
      <c r="O8020" s="140"/>
      <c r="P8020" s="140" t="str">
        <f ca="1">IF(Proc[[#This Row],[DaysAgeing]]&gt;5,"yep","on track")</f>
        <v>yep</v>
      </c>
      <c r="Q8020" s="2">
        <f ca="1">IF(Proc[[#This Row],[DateClosed]]="",ABS(NETWORKDAYS(Proc[[#This Row],[DateOpened]],TODAY()))-1,ABS(NETWORKDAYS(Proc[[#This Row],[DateOpened]],Proc[[#This Row],[DateClosed]]))-1)</f>
        <v>26</v>
      </c>
      <c r="R8020" s="140"/>
      <c r="S8020" s="150"/>
      <c r="T8020" s="153">
        <v>8019</v>
      </c>
    </row>
    <row r="8021" spans="1:20" hidden="1">
      <c r="A8021" s="151" t="s">
        <v>7442</v>
      </c>
      <c r="B8021" s="153" t="str">
        <f>IFERROR(VLOOKUP(Proc[[#This Row],[App]],Table2[],3,0),"open")</f>
        <v>ok</v>
      </c>
      <c r="C8021" s="152" t="s">
        <v>369</v>
      </c>
      <c r="D8021" s="152" t="s">
        <v>1395</v>
      </c>
      <c r="E8021" s="152" t="s">
        <v>7452</v>
      </c>
      <c r="F8021" s="153" t="s">
        <v>7452</v>
      </c>
      <c r="G8021" s="151" t="s">
        <v>400</v>
      </c>
      <c r="H8021" s="150" t="str">
        <f>IF(Proc[[#This Row],[type]]="LFF (MDG-F)",MID(Proc[[#This Row],[Obj]],13,10),"")</f>
        <v/>
      </c>
      <c r="I8021" s="152"/>
      <c r="J8021" s="150" t="b">
        <f>Proc[[#This Row],[Requested]]=Proc[[#This Row],[CurrentParent]]</f>
        <v>1</v>
      </c>
      <c r="K8021" s="153" t="s">
        <v>568</v>
      </c>
      <c r="L8021" s="150" t="s">
        <v>7174</v>
      </c>
      <c r="M8021" s="140">
        <v>46079</v>
      </c>
      <c r="N8021" s="140"/>
      <c r="O8021" s="140"/>
      <c r="P8021" s="140" t="str">
        <f ca="1">IF(Proc[[#This Row],[DaysAgeing]]&gt;5,"yep","on track")</f>
        <v>yep</v>
      </c>
      <c r="Q8021" s="2">
        <f ca="1">IF(Proc[[#This Row],[DateClosed]]="",ABS(NETWORKDAYS(Proc[[#This Row],[DateOpened]],TODAY()))-1,ABS(NETWORKDAYS(Proc[[#This Row],[DateOpened]],Proc[[#This Row],[DateClosed]]))-1)</f>
        <v>26</v>
      </c>
      <c r="R8021" s="140"/>
      <c r="S8021" s="150"/>
      <c r="T8021" s="153">
        <v>8020</v>
      </c>
    </row>
    <row r="8022" spans="1:20" hidden="1">
      <c r="A8022" s="151" t="s">
        <v>7442</v>
      </c>
      <c r="B8022" s="153" t="str">
        <f>IFERROR(VLOOKUP(Proc[[#This Row],[App]],Table2[],3,0),"open")</f>
        <v>ok</v>
      </c>
      <c r="C8022" s="152" t="s">
        <v>369</v>
      </c>
      <c r="D8022" s="152" t="s">
        <v>9965</v>
      </c>
      <c r="E8022" s="152" t="s">
        <v>7452</v>
      </c>
      <c r="F8022" s="153" t="s">
        <v>7452</v>
      </c>
      <c r="G8022" s="151" t="s">
        <v>400</v>
      </c>
      <c r="H8022" s="150" t="str">
        <f>IF(Proc[[#This Row],[type]]="LFF (MDG-F)",MID(Proc[[#This Row],[Obj]],13,10),"")</f>
        <v/>
      </c>
      <c r="I8022" s="152"/>
      <c r="J8022" s="150" t="b">
        <f>Proc[[#This Row],[Requested]]=Proc[[#This Row],[CurrentParent]]</f>
        <v>1</v>
      </c>
      <c r="K8022" s="153" t="s">
        <v>568</v>
      </c>
      <c r="L8022" s="150" t="s">
        <v>7174</v>
      </c>
      <c r="M8022" s="140">
        <v>46079</v>
      </c>
      <c r="N8022" s="140"/>
      <c r="O8022" s="140"/>
      <c r="P8022" s="140" t="str">
        <f ca="1">IF(Proc[[#This Row],[DaysAgeing]]&gt;5,"yep","on track")</f>
        <v>yep</v>
      </c>
      <c r="Q8022" s="2">
        <f ca="1">IF(Proc[[#This Row],[DateClosed]]="",ABS(NETWORKDAYS(Proc[[#This Row],[DateOpened]],TODAY()))-1,ABS(NETWORKDAYS(Proc[[#This Row],[DateOpened]],Proc[[#This Row],[DateClosed]]))-1)</f>
        <v>26</v>
      </c>
      <c r="R8022" s="140"/>
      <c r="S8022" s="150"/>
      <c r="T8022" s="153">
        <v>8021</v>
      </c>
    </row>
    <row r="8023" spans="1:20" hidden="1">
      <c r="A8023" s="151" t="s">
        <v>7442</v>
      </c>
      <c r="B8023" s="153" t="str">
        <f>IFERROR(VLOOKUP(Proc[[#This Row],[App]],Table2[],3,0),"open")</f>
        <v>ok</v>
      </c>
      <c r="C8023" s="152" t="s">
        <v>369</v>
      </c>
      <c r="D8023" s="152" t="s">
        <v>1401</v>
      </c>
      <c r="E8023" s="152" t="s">
        <v>7452</v>
      </c>
      <c r="F8023" s="153" t="s">
        <v>7452</v>
      </c>
      <c r="G8023" s="151" t="s">
        <v>400</v>
      </c>
      <c r="H8023" s="150" t="str">
        <f>IF(Proc[[#This Row],[type]]="LFF (MDG-F)",MID(Proc[[#This Row],[Obj]],13,10),"")</f>
        <v/>
      </c>
      <c r="I8023" s="152"/>
      <c r="J8023" s="150" t="b">
        <f>Proc[[#This Row],[Requested]]=Proc[[#This Row],[CurrentParent]]</f>
        <v>1</v>
      </c>
      <c r="K8023" s="153" t="s">
        <v>568</v>
      </c>
      <c r="L8023" s="150" t="s">
        <v>7174</v>
      </c>
      <c r="M8023" s="140">
        <v>46079</v>
      </c>
      <c r="N8023" s="140"/>
      <c r="O8023" s="140"/>
      <c r="P8023" s="140" t="str">
        <f ca="1">IF(Proc[[#This Row],[DaysAgeing]]&gt;5,"yep","on track")</f>
        <v>yep</v>
      </c>
      <c r="Q8023" s="2">
        <f ca="1">IF(Proc[[#This Row],[DateClosed]]="",ABS(NETWORKDAYS(Proc[[#This Row],[DateOpened]],TODAY()))-1,ABS(NETWORKDAYS(Proc[[#This Row],[DateOpened]],Proc[[#This Row],[DateClosed]]))-1)</f>
        <v>26</v>
      </c>
      <c r="R8023" s="140"/>
      <c r="S8023" s="150"/>
      <c r="T8023" s="153">
        <v>8022</v>
      </c>
    </row>
    <row r="8024" spans="1:20" hidden="1">
      <c r="A8024" s="151" t="s">
        <v>7442</v>
      </c>
      <c r="B8024" s="153" t="str">
        <f>IFERROR(VLOOKUP(Proc[[#This Row],[App]],Table2[],3,0),"open")</f>
        <v>ok</v>
      </c>
      <c r="C8024" s="152" t="s">
        <v>369</v>
      </c>
      <c r="D8024" s="152" t="s">
        <v>9966</v>
      </c>
      <c r="E8024" s="152" t="s">
        <v>7452</v>
      </c>
      <c r="F8024" s="153" t="s">
        <v>7452</v>
      </c>
      <c r="G8024" s="151" t="s">
        <v>400</v>
      </c>
      <c r="H8024" s="150" t="str">
        <f>IF(Proc[[#This Row],[type]]="LFF (MDG-F)",MID(Proc[[#This Row],[Obj]],13,10),"")</f>
        <v/>
      </c>
      <c r="I8024" s="152"/>
      <c r="J8024" s="150" t="b">
        <f>Proc[[#This Row],[Requested]]=Proc[[#This Row],[CurrentParent]]</f>
        <v>1</v>
      </c>
      <c r="K8024" s="153" t="s">
        <v>568</v>
      </c>
      <c r="L8024" s="150" t="s">
        <v>7174</v>
      </c>
      <c r="M8024" s="140">
        <v>46079</v>
      </c>
      <c r="N8024" s="140"/>
      <c r="O8024" s="140"/>
      <c r="P8024" s="140" t="str">
        <f ca="1">IF(Proc[[#This Row],[DaysAgeing]]&gt;5,"yep","on track")</f>
        <v>yep</v>
      </c>
      <c r="Q8024" s="2">
        <f ca="1">IF(Proc[[#This Row],[DateClosed]]="",ABS(NETWORKDAYS(Proc[[#This Row],[DateOpened]],TODAY()))-1,ABS(NETWORKDAYS(Proc[[#This Row],[DateOpened]],Proc[[#This Row],[DateClosed]]))-1)</f>
        <v>26</v>
      </c>
      <c r="R8024" s="140"/>
      <c r="S8024" s="150"/>
      <c r="T8024" s="153">
        <v>8023</v>
      </c>
    </row>
    <row r="8025" spans="1:20" hidden="1">
      <c r="A8025" s="151" t="s">
        <v>7442</v>
      </c>
      <c r="B8025" s="150" t="str">
        <f>IFERROR(VLOOKUP(Proc[[#This Row],[App]],Table2[],3,0),"open")</f>
        <v>ok</v>
      </c>
      <c r="C8025" s="152" t="s">
        <v>369</v>
      </c>
      <c r="D8025" s="152" t="s">
        <v>1399</v>
      </c>
      <c r="E8025" s="152" t="s">
        <v>7452</v>
      </c>
      <c r="F8025" s="153" t="s">
        <v>7452</v>
      </c>
      <c r="G8025" s="151" t="s">
        <v>400</v>
      </c>
      <c r="H8025" s="150" t="str">
        <f>IF(Proc[[#This Row],[type]]="LFF (MDG-F)",MID(Proc[[#This Row],[Obj]],13,10),"")</f>
        <v/>
      </c>
      <c r="I8025" s="152"/>
      <c r="J8025" s="150" t="b">
        <f>Proc[[#This Row],[Requested]]=Proc[[#This Row],[CurrentParent]]</f>
        <v>1</v>
      </c>
      <c r="K8025" s="153" t="s">
        <v>568</v>
      </c>
      <c r="L8025" s="150" t="s">
        <v>7174</v>
      </c>
      <c r="M8025" s="140">
        <v>46079</v>
      </c>
      <c r="N8025" s="140"/>
      <c r="O8025" s="140"/>
      <c r="P8025" s="140" t="str">
        <f ca="1">IF(Proc[[#This Row],[DaysAgeing]]&gt;5,"yep","on track")</f>
        <v>yep</v>
      </c>
      <c r="Q8025" s="2">
        <f ca="1">IF(Proc[[#This Row],[DateClosed]]="",ABS(NETWORKDAYS(Proc[[#This Row],[DateOpened]],TODAY()))-1,ABS(NETWORKDAYS(Proc[[#This Row],[DateOpened]],Proc[[#This Row],[DateClosed]]))-1)</f>
        <v>26</v>
      </c>
      <c r="R8025" s="140"/>
      <c r="S8025" s="150"/>
      <c r="T8025" s="153">
        <v>8024</v>
      </c>
    </row>
    <row r="8026" spans="1:20" hidden="1">
      <c r="A8026" s="151" t="s">
        <v>7442</v>
      </c>
      <c r="B8026" s="153" t="str">
        <f>IFERROR(VLOOKUP(Proc[[#This Row],[App]],Table2[],3,0),"open")</f>
        <v>ok</v>
      </c>
      <c r="C8026" s="152" t="s">
        <v>369</v>
      </c>
      <c r="D8026" s="152" t="s">
        <v>1390</v>
      </c>
      <c r="E8026" s="152" t="s">
        <v>7452</v>
      </c>
      <c r="F8026" s="153" t="s">
        <v>7452</v>
      </c>
      <c r="G8026" s="151" t="s">
        <v>400</v>
      </c>
      <c r="H8026" s="150" t="str">
        <f>IF(Proc[[#This Row],[type]]="LFF (MDG-F)",MID(Proc[[#This Row],[Obj]],13,10),"")</f>
        <v/>
      </c>
      <c r="I8026" s="152"/>
      <c r="J8026" s="150" t="b">
        <f>Proc[[#This Row],[Requested]]=Proc[[#This Row],[CurrentParent]]</f>
        <v>1</v>
      </c>
      <c r="K8026" s="153" t="s">
        <v>568</v>
      </c>
      <c r="L8026" s="150" t="s">
        <v>7174</v>
      </c>
      <c r="M8026" s="140">
        <v>46079</v>
      </c>
      <c r="N8026" s="140"/>
      <c r="O8026" s="140"/>
      <c r="P8026" s="140" t="str">
        <f ca="1">IF(Proc[[#This Row],[DaysAgeing]]&gt;5,"yep","on track")</f>
        <v>yep</v>
      </c>
      <c r="Q8026" s="2">
        <f ca="1">IF(Proc[[#This Row],[DateClosed]]="",ABS(NETWORKDAYS(Proc[[#This Row],[DateOpened]],TODAY()))-1,ABS(NETWORKDAYS(Proc[[#This Row],[DateOpened]],Proc[[#This Row],[DateClosed]]))-1)</f>
        <v>26</v>
      </c>
      <c r="R8026" s="140"/>
      <c r="S8026" s="150"/>
      <c r="T8026" s="153">
        <v>8025</v>
      </c>
    </row>
    <row r="8027" spans="1:20" hidden="1">
      <c r="A8027" s="151" t="s">
        <v>7442</v>
      </c>
      <c r="B8027" s="150" t="str">
        <f>IFERROR(VLOOKUP(Proc[[#This Row],[App]],Table2[],3,0),"open")</f>
        <v>ok</v>
      </c>
      <c r="C8027" s="152" t="s">
        <v>369</v>
      </c>
      <c r="D8027" s="152" t="s">
        <v>1392</v>
      </c>
      <c r="E8027" s="152" t="s">
        <v>7452</v>
      </c>
      <c r="F8027" s="153" t="s">
        <v>7452</v>
      </c>
      <c r="G8027" s="151" t="s">
        <v>400</v>
      </c>
      <c r="H8027" s="150" t="str">
        <f>IF(Proc[[#This Row],[type]]="LFF (MDG-F)",MID(Proc[[#This Row],[Obj]],13,10),"")</f>
        <v/>
      </c>
      <c r="I8027" s="152"/>
      <c r="J8027" s="150" t="b">
        <f>Proc[[#This Row],[Requested]]=Proc[[#This Row],[CurrentParent]]</f>
        <v>1</v>
      </c>
      <c r="K8027" s="153" t="s">
        <v>568</v>
      </c>
      <c r="L8027" s="150" t="s">
        <v>7174</v>
      </c>
      <c r="M8027" s="140">
        <v>46079</v>
      </c>
      <c r="N8027" s="140"/>
      <c r="O8027" s="140"/>
      <c r="P8027" s="140" t="str">
        <f ca="1">IF(Proc[[#This Row],[DaysAgeing]]&gt;5,"yep","on track")</f>
        <v>yep</v>
      </c>
      <c r="Q8027" s="2">
        <f ca="1">IF(Proc[[#This Row],[DateClosed]]="",ABS(NETWORKDAYS(Proc[[#This Row],[DateOpened]],TODAY()))-1,ABS(NETWORKDAYS(Proc[[#This Row],[DateOpened]],Proc[[#This Row],[DateClosed]]))-1)</f>
        <v>26</v>
      </c>
      <c r="R8027" s="140"/>
      <c r="S8027" s="150"/>
      <c r="T8027" s="153">
        <v>8026</v>
      </c>
    </row>
    <row r="8028" spans="1:20" hidden="1">
      <c r="A8028" s="151" t="s">
        <v>7442</v>
      </c>
      <c r="B8028" s="150" t="str">
        <f>IFERROR(VLOOKUP(Proc[[#This Row],[App]],Table2[],3,0),"open")</f>
        <v>ok</v>
      </c>
      <c r="C8028" s="152" t="s">
        <v>369</v>
      </c>
      <c r="D8028" s="152" t="s">
        <v>1393</v>
      </c>
      <c r="E8028" s="152" t="s">
        <v>7452</v>
      </c>
      <c r="F8028" s="153" t="s">
        <v>7452</v>
      </c>
      <c r="G8028" s="151" t="s">
        <v>400</v>
      </c>
      <c r="H8028" s="150" t="str">
        <f>IF(Proc[[#This Row],[type]]="LFF (MDG-F)",MID(Proc[[#This Row],[Obj]],13,10),"")</f>
        <v/>
      </c>
      <c r="I8028" s="152"/>
      <c r="J8028" s="150" t="b">
        <f>Proc[[#This Row],[Requested]]=Proc[[#This Row],[CurrentParent]]</f>
        <v>1</v>
      </c>
      <c r="K8028" s="153" t="s">
        <v>568</v>
      </c>
      <c r="L8028" s="150" t="s">
        <v>7174</v>
      </c>
      <c r="M8028" s="140">
        <v>46079</v>
      </c>
      <c r="N8028" s="140"/>
      <c r="O8028" s="140"/>
      <c r="P8028" s="140" t="str">
        <f ca="1">IF(Proc[[#This Row],[DaysAgeing]]&gt;5,"yep","on track")</f>
        <v>yep</v>
      </c>
      <c r="Q8028" s="2">
        <f ca="1">IF(Proc[[#This Row],[DateClosed]]="",ABS(NETWORKDAYS(Proc[[#This Row],[DateOpened]],TODAY()))-1,ABS(NETWORKDAYS(Proc[[#This Row],[DateOpened]],Proc[[#This Row],[DateClosed]]))-1)</f>
        <v>26</v>
      </c>
      <c r="R8028" s="140"/>
      <c r="S8028" s="150"/>
      <c r="T8028" s="153">
        <v>8027</v>
      </c>
    </row>
    <row r="8029" spans="1:20" hidden="1">
      <c r="A8029" s="151" t="s">
        <v>7442</v>
      </c>
      <c r="B8029" s="150" t="str">
        <f>IFERROR(VLOOKUP(Proc[[#This Row],[App]],Table2[],3,0),"open")</f>
        <v>ok</v>
      </c>
      <c r="C8029" s="152" t="s">
        <v>369</v>
      </c>
      <c r="D8029" s="152" t="s">
        <v>1391</v>
      </c>
      <c r="E8029" s="152" t="s">
        <v>7452</v>
      </c>
      <c r="F8029" s="153" t="s">
        <v>7452</v>
      </c>
      <c r="G8029" s="151" t="s">
        <v>400</v>
      </c>
      <c r="H8029" s="150" t="str">
        <f>IF(Proc[[#This Row],[type]]="LFF (MDG-F)",MID(Proc[[#This Row],[Obj]],13,10),"")</f>
        <v/>
      </c>
      <c r="I8029" s="152"/>
      <c r="J8029" s="150" t="b">
        <f>Proc[[#This Row],[Requested]]=Proc[[#This Row],[CurrentParent]]</f>
        <v>1</v>
      </c>
      <c r="K8029" s="153" t="s">
        <v>568</v>
      </c>
      <c r="L8029" s="150" t="s">
        <v>7174</v>
      </c>
      <c r="M8029" s="140">
        <v>46079</v>
      </c>
      <c r="N8029" s="140"/>
      <c r="O8029" s="140"/>
      <c r="P8029" s="140" t="str">
        <f ca="1">IF(Proc[[#This Row],[DaysAgeing]]&gt;5,"yep","on track")</f>
        <v>yep</v>
      </c>
      <c r="Q8029" s="2">
        <f ca="1">IF(Proc[[#This Row],[DateClosed]]="",ABS(NETWORKDAYS(Proc[[#This Row],[DateOpened]],TODAY()))-1,ABS(NETWORKDAYS(Proc[[#This Row],[DateOpened]],Proc[[#This Row],[DateClosed]]))-1)</f>
        <v>26</v>
      </c>
      <c r="R8029" s="140"/>
      <c r="S8029" s="150"/>
      <c r="T8029" s="153">
        <v>8028</v>
      </c>
    </row>
    <row r="8030" spans="1:20" hidden="1">
      <c r="A8030" s="151" t="s">
        <v>7442</v>
      </c>
      <c r="B8030" s="150" t="str">
        <f>IFERROR(VLOOKUP(Proc[[#This Row],[App]],Table2[],3,0),"open")</f>
        <v>ok</v>
      </c>
      <c r="C8030" s="152" t="s">
        <v>369</v>
      </c>
      <c r="D8030" s="152" t="s">
        <v>1394</v>
      </c>
      <c r="E8030" s="152" t="s">
        <v>7452</v>
      </c>
      <c r="F8030" s="153" t="s">
        <v>7452</v>
      </c>
      <c r="G8030" s="151" t="s">
        <v>400</v>
      </c>
      <c r="H8030" s="150" t="str">
        <f>IF(Proc[[#This Row],[type]]="LFF (MDG-F)",MID(Proc[[#This Row],[Obj]],13,10),"")</f>
        <v/>
      </c>
      <c r="I8030" s="152"/>
      <c r="J8030" s="150" t="b">
        <f>Proc[[#This Row],[Requested]]=Proc[[#This Row],[CurrentParent]]</f>
        <v>1</v>
      </c>
      <c r="K8030" s="153" t="s">
        <v>568</v>
      </c>
      <c r="L8030" s="150" t="s">
        <v>7174</v>
      </c>
      <c r="M8030" s="140">
        <v>46079</v>
      </c>
      <c r="N8030" s="140"/>
      <c r="O8030" s="140"/>
      <c r="P8030" s="140" t="str">
        <f ca="1">IF(Proc[[#This Row],[DaysAgeing]]&gt;5,"yep","on track")</f>
        <v>yep</v>
      </c>
      <c r="Q8030" s="2">
        <f ca="1">IF(Proc[[#This Row],[DateClosed]]="",ABS(NETWORKDAYS(Proc[[#This Row],[DateOpened]],TODAY()))-1,ABS(NETWORKDAYS(Proc[[#This Row],[DateOpened]],Proc[[#This Row],[DateClosed]]))-1)</f>
        <v>26</v>
      </c>
      <c r="R8030" s="140"/>
      <c r="S8030" s="150"/>
      <c r="T8030" s="153">
        <v>8029</v>
      </c>
    </row>
    <row r="8031" spans="1:20" hidden="1">
      <c r="A8031" s="151" t="s">
        <v>7442</v>
      </c>
      <c r="B8031" s="150" t="str">
        <f>IFERROR(VLOOKUP(Proc[[#This Row],[App]],Table2[],3,0),"open")</f>
        <v>ok</v>
      </c>
      <c r="C8031" s="152" t="s">
        <v>369</v>
      </c>
      <c r="D8031" s="152" t="s">
        <v>1658</v>
      </c>
      <c r="E8031" s="152" t="s">
        <v>7452</v>
      </c>
      <c r="F8031" s="153" t="s">
        <v>7452</v>
      </c>
      <c r="G8031" s="151" t="s">
        <v>400</v>
      </c>
      <c r="H8031" s="150" t="str">
        <f>IF(Proc[[#This Row],[type]]="LFF (MDG-F)",MID(Proc[[#This Row],[Obj]],13,10),"")</f>
        <v/>
      </c>
      <c r="I8031" s="152"/>
      <c r="J8031" s="150" t="b">
        <f>Proc[[#This Row],[Requested]]=Proc[[#This Row],[CurrentParent]]</f>
        <v>1</v>
      </c>
      <c r="K8031" s="153" t="s">
        <v>568</v>
      </c>
      <c r="L8031" s="150" t="s">
        <v>7174</v>
      </c>
      <c r="M8031" s="140">
        <v>46079</v>
      </c>
      <c r="N8031" s="140"/>
      <c r="O8031" s="140"/>
      <c r="P8031" s="140" t="str">
        <f ca="1">IF(Proc[[#This Row],[DaysAgeing]]&gt;5,"yep","on track")</f>
        <v>yep</v>
      </c>
      <c r="Q8031" s="2">
        <f ca="1">IF(Proc[[#This Row],[DateClosed]]="",ABS(NETWORKDAYS(Proc[[#This Row],[DateOpened]],TODAY()))-1,ABS(NETWORKDAYS(Proc[[#This Row],[DateOpened]],Proc[[#This Row],[DateClosed]]))-1)</f>
        <v>26</v>
      </c>
      <c r="R8031" s="140"/>
      <c r="S8031" s="150"/>
      <c r="T8031" s="153">
        <v>8030</v>
      </c>
    </row>
    <row r="8032" spans="1:20" hidden="1">
      <c r="A8032" s="151" t="s">
        <v>7442</v>
      </c>
      <c r="B8032" s="150" t="str">
        <f>IFERROR(VLOOKUP(Proc[[#This Row],[App]],Table2[],3,0),"open")</f>
        <v>ok</v>
      </c>
      <c r="C8032" s="152" t="s">
        <v>369</v>
      </c>
      <c r="D8032" s="152" t="s">
        <v>1388</v>
      </c>
      <c r="E8032" s="152" t="s">
        <v>7452</v>
      </c>
      <c r="F8032" s="153" t="s">
        <v>7452</v>
      </c>
      <c r="G8032" s="151" t="s">
        <v>400</v>
      </c>
      <c r="H8032" s="150" t="str">
        <f>IF(Proc[[#This Row],[type]]="LFF (MDG-F)",MID(Proc[[#This Row],[Obj]],13,10),"")</f>
        <v/>
      </c>
      <c r="I8032" s="152"/>
      <c r="J8032" s="150" t="b">
        <f>Proc[[#This Row],[Requested]]=Proc[[#This Row],[CurrentParent]]</f>
        <v>1</v>
      </c>
      <c r="K8032" s="153" t="s">
        <v>568</v>
      </c>
      <c r="L8032" s="150" t="s">
        <v>7174</v>
      </c>
      <c r="M8032" s="140">
        <v>46079</v>
      </c>
      <c r="N8032" s="140"/>
      <c r="O8032" s="140"/>
      <c r="P8032" s="140" t="str">
        <f ca="1">IF(Proc[[#This Row],[DaysAgeing]]&gt;5,"yep","on track")</f>
        <v>yep</v>
      </c>
      <c r="Q8032" s="2">
        <f ca="1">IF(Proc[[#This Row],[DateClosed]]="",ABS(NETWORKDAYS(Proc[[#This Row],[DateOpened]],TODAY()))-1,ABS(NETWORKDAYS(Proc[[#This Row],[DateOpened]],Proc[[#This Row],[DateClosed]]))-1)</f>
        <v>26</v>
      </c>
      <c r="R8032" s="140"/>
      <c r="S8032" s="150"/>
      <c r="T8032" s="153">
        <v>8031</v>
      </c>
    </row>
    <row r="8033" spans="1:20" hidden="1">
      <c r="A8033" s="151" t="s">
        <v>7442</v>
      </c>
      <c r="B8033" s="150" t="str">
        <f>IFERROR(VLOOKUP(Proc[[#This Row],[App]],Table2[],3,0),"open")</f>
        <v>ok</v>
      </c>
      <c r="C8033" s="152" t="s">
        <v>369</v>
      </c>
      <c r="D8033" s="152" t="s">
        <v>1387</v>
      </c>
      <c r="E8033" s="152" t="s">
        <v>7452</v>
      </c>
      <c r="F8033" s="153" t="s">
        <v>7452</v>
      </c>
      <c r="G8033" s="151" t="s">
        <v>400</v>
      </c>
      <c r="H8033" s="150" t="str">
        <f>IF(Proc[[#This Row],[type]]="LFF (MDG-F)",MID(Proc[[#This Row],[Obj]],13,10),"")</f>
        <v/>
      </c>
      <c r="I8033" s="152"/>
      <c r="J8033" s="150" t="b">
        <f>Proc[[#This Row],[Requested]]=Proc[[#This Row],[CurrentParent]]</f>
        <v>1</v>
      </c>
      <c r="K8033" s="153" t="s">
        <v>568</v>
      </c>
      <c r="L8033" s="150" t="s">
        <v>7174</v>
      </c>
      <c r="M8033" s="140">
        <v>46079</v>
      </c>
      <c r="N8033" s="140"/>
      <c r="O8033" s="140"/>
      <c r="P8033" s="140" t="str">
        <f ca="1">IF(Proc[[#This Row],[DaysAgeing]]&gt;5,"yep","on track")</f>
        <v>yep</v>
      </c>
      <c r="Q8033" s="2">
        <f ca="1">IF(Proc[[#This Row],[DateClosed]]="",ABS(NETWORKDAYS(Proc[[#This Row],[DateOpened]],TODAY()))-1,ABS(NETWORKDAYS(Proc[[#This Row],[DateOpened]],Proc[[#This Row],[DateClosed]]))-1)</f>
        <v>26</v>
      </c>
      <c r="R8033" s="140"/>
      <c r="S8033" s="150"/>
      <c r="T8033" s="153">
        <v>8032</v>
      </c>
    </row>
    <row r="8034" spans="1:20" hidden="1">
      <c r="A8034" s="151" t="s">
        <v>7442</v>
      </c>
      <c r="B8034" s="150" t="str">
        <f>IFERROR(VLOOKUP(Proc[[#This Row],[App]],Table2[],3,0),"open")</f>
        <v>ok</v>
      </c>
      <c r="C8034" s="152" t="s">
        <v>369</v>
      </c>
      <c r="D8034" s="152" t="s">
        <v>2475</v>
      </c>
      <c r="E8034" s="152" t="s">
        <v>7452</v>
      </c>
      <c r="F8034" s="153" t="s">
        <v>7452</v>
      </c>
      <c r="G8034" s="151" t="s">
        <v>400</v>
      </c>
      <c r="H8034" s="150" t="str">
        <f>IF(Proc[[#This Row],[type]]="LFF (MDG-F)",MID(Proc[[#This Row],[Obj]],13,10),"")</f>
        <v/>
      </c>
      <c r="I8034" s="152"/>
      <c r="J8034" s="150" t="b">
        <f>Proc[[#This Row],[Requested]]=Proc[[#This Row],[CurrentParent]]</f>
        <v>1</v>
      </c>
      <c r="K8034" s="153" t="s">
        <v>568</v>
      </c>
      <c r="L8034" s="150" t="s">
        <v>7174</v>
      </c>
      <c r="M8034" s="140">
        <v>46079</v>
      </c>
      <c r="N8034" s="140"/>
      <c r="O8034" s="140"/>
      <c r="P8034" s="140" t="str">
        <f ca="1">IF(Proc[[#This Row],[DaysAgeing]]&gt;5,"yep","on track")</f>
        <v>yep</v>
      </c>
      <c r="Q8034" s="2">
        <f ca="1">IF(Proc[[#This Row],[DateClosed]]="",ABS(NETWORKDAYS(Proc[[#This Row],[DateOpened]],TODAY()))-1,ABS(NETWORKDAYS(Proc[[#This Row],[DateOpened]],Proc[[#This Row],[DateClosed]]))-1)</f>
        <v>26</v>
      </c>
      <c r="R8034" s="140"/>
      <c r="S8034" s="150"/>
      <c r="T8034" s="153">
        <v>8033</v>
      </c>
    </row>
    <row r="8035" spans="1:20" hidden="1">
      <c r="A8035" t="s">
        <v>7460</v>
      </c>
      <c r="B8035" s="150" t="str">
        <f>IFERROR(VLOOKUP(Proc[[#This Row],[App]],Table2[],3,0),"open")</f>
        <v>ok</v>
      </c>
      <c r="C8035" s="152" t="s">
        <v>369</v>
      </c>
      <c r="D8035" s="152" t="s">
        <v>4533</v>
      </c>
      <c r="E8035" s="152" t="s">
        <v>7461</v>
      </c>
      <c r="F8035" s="152" t="s">
        <v>7461</v>
      </c>
      <c r="G8035" t="s">
        <v>400</v>
      </c>
      <c r="H8035" s="150" t="str">
        <f>IF(Proc[[#This Row],[type]]="LFF (MDG-F)",MID(Proc[[#This Row],[Obj]],13,10),"")</f>
        <v/>
      </c>
      <c r="I8035" s="152"/>
      <c r="J8035" s="150" t="b">
        <f>Proc[[#This Row],[Requested]]=Proc[[#This Row],[CurrentParent]]</f>
        <v>1</v>
      </c>
      <c r="K8035" s="150" t="str">
        <f>IF(Proc[[#This Row],[Author]]="Marcela Urrego",VLOOKUP(LEFT(Proc[[#This Row],[Requested]],1),Table3[#All],2,0),VLOOKUP(Proc[[#This Row],[Author]],Table4[],2,0))</f>
        <v>MGF</v>
      </c>
      <c r="L8035" s="150"/>
      <c r="M8035" s="140">
        <v>46079</v>
      </c>
      <c r="N8035" s="140"/>
      <c r="O8035" s="140"/>
      <c r="P8035" s="140" t="str">
        <f ca="1">IF(Proc[[#This Row],[DaysAgeing]]&gt;5,"yep","on track")</f>
        <v>yep</v>
      </c>
      <c r="Q8035" s="2">
        <f ca="1">IF(Proc[[#This Row],[DateClosed]]="",ABS(NETWORKDAYS(Proc[[#This Row],[DateOpened]],TODAY()))-1,ABS(NETWORKDAYS(Proc[[#This Row],[DateOpened]],Proc[[#This Row],[DateClosed]]))-1)</f>
        <v>26</v>
      </c>
      <c r="R8035" s="140" t="s">
        <v>514</v>
      </c>
      <c r="S8035" s="150"/>
      <c r="T8035" s="153">
        <v>8034</v>
      </c>
    </row>
    <row r="8036" spans="1:20" hidden="1">
      <c r="A8036" t="s">
        <v>7463</v>
      </c>
      <c r="B8036" s="150" t="str">
        <f>IFERROR(VLOOKUP(Proc[[#This Row],[App]],Table2[],3,0),"open")</f>
        <v>ok</v>
      </c>
      <c r="C8036" s="152" t="s">
        <v>369</v>
      </c>
      <c r="D8036" s="152" t="s">
        <v>7469</v>
      </c>
      <c r="E8036" s="152" t="s">
        <v>7464</v>
      </c>
      <c r="F8036" s="153" t="s">
        <v>7464</v>
      </c>
      <c r="G8036" s="152" t="s">
        <v>400</v>
      </c>
      <c r="H8036" s="150" t="str">
        <f>IF(Proc[[#This Row],[type]]="LFF (MDG-F)",MID(Proc[[#This Row],[Obj]],13,10),"")</f>
        <v/>
      </c>
      <c r="I8036" s="152"/>
      <c r="J8036" s="150" t="b">
        <f>Proc[[#This Row],[Requested]]=Proc[[#This Row],[CurrentParent]]</f>
        <v>1</v>
      </c>
      <c r="K8036" s="150" t="str">
        <f>IF(Proc[[#This Row],[Author]]="Marcela Urrego",VLOOKUP(LEFT(Proc[[#This Row],[Requested]],1),Table3[#All],2,0),VLOOKUP(Proc[[#This Row],[Author]],Table4[],2,0))</f>
        <v>HC</v>
      </c>
      <c r="L8036" s="153" t="s">
        <v>7174</v>
      </c>
      <c r="M8036" s="140">
        <v>46080</v>
      </c>
      <c r="N8036" s="140"/>
      <c r="O8036" s="140"/>
      <c r="P8036" s="140" t="str">
        <f ca="1">IF(Proc[[#This Row],[DaysAgeing]]&gt;5,"yep","on track")</f>
        <v>yep</v>
      </c>
      <c r="Q8036" s="2">
        <f ca="1">IF(Proc[[#This Row],[DateClosed]]="",ABS(NETWORKDAYS(Proc[[#This Row],[DateOpened]],TODAY()))-1,ABS(NETWORKDAYS(Proc[[#This Row],[DateOpened]],Proc[[#This Row],[DateClosed]]))-1)</f>
        <v>25</v>
      </c>
      <c r="R8036" s="140" t="s">
        <v>415</v>
      </c>
      <c r="S8036" s="150"/>
      <c r="T8036" s="153">
        <v>8035</v>
      </c>
    </row>
    <row r="8037" spans="1:20" hidden="1">
      <c r="A8037" t="s">
        <v>7472</v>
      </c>
      <c r="B8037" s="153" t="str">
        <f>IFERROR(VLOOKUP(Proc[[#This Row],[App]],Table2[],3,0),"open")</f>
        <v>ok</v>
      </c>
      <c r="C8037" s="152" t="s">
        <v>369</v>
      </c>
      <c r="D8037" s="152" t="s">
        <v>7473</v>
      </c>
      <c r="E8037" s="152" t="s">
        <v>7474</v>
      </c>
      <c r="F8037" s="152" t="s">
        <v>7474</v>
      </c>
      <c r="G8037" t="s">
        <v>400</v>
      </c>
      <c r="H8037" s="153" t="str">
        <f>IF(Proc[[#This Row],[type]]="LFF (MDG-F)",MID(Proc[[#This Row],[Obj]],13,10),"")</f>
        <v/>
      </c>
      <c r="I8037" s="152"/>
      <c r="J8037" s="153" t="b">
        <f>Proc[[#This Row],[Requested]]=Proc[[#This Row],[CurrentParent]]</f>
        <v>1</v>
      </c>
      <c r="K8037" s="153" t="str">
        <f>IF(Proc[[#This Row],[Author]]="Marcela Urrego",VLOOKUP(LEFT(Proc[[#This Row],[Requested]],1),Table3[#All],2,0),VLOOKUP(Proc[[#This Row],[Author]],Table4[],2,0))</f>
        <v>EL</v>
      </c>
      <c r="L8037" s="153" t="s">
        <v>7174</v>
      </c>
      <c r="M8037" s="140">
        <v>46086</v>
      </c>
      <c r="N8037" s="140"/>
      <c r="O8037" s="140"/>
      <c r="P8037" s="140" t="str">
        <f ca="1">IF(Proc[[#This Row],[DaysAgeing]]&gt;5,"yep","on track")</f>
        <v>yep</v>
      </c>
      <c r="Q8037" s="2">
        <f ca="1">IF(Proc[[#This Row],[DateClosed]]="",ABS(NETWORKDAYS(Proc[[#This Row],[DateOpened]],TODAY()))-1,ABS(NETWORKDAYS(Proc[[#This Row],[DateOpened]],Proc[[#This Row],[DateClosed]]))-1)</f>
        <v>21</v>
      </c>
      <c r="R8037" s="140" t="s">
        <v>4125</v>
      </c>
      <c r="S8037" s="153"/>
      <c r="T8037" s="153">
        <v>8036</v>
      </c>
    </row>
    <row r="8038" spans="1:20" hidden="1">
      <c r="A8038" s="152" t="s">
        <v>7472</v>
      </c>
      <c r="B8038" s="153" t="str">
        <f>IFERROR(VLOOKUP(Proc[[#This Row],[App]],Table2[],3,0),"open")</f>
        <v>ok</v>
      </c>
      <c r="C8038" s="152" t="s">
        <v>369</v>
      </c>
      <c r="D8038" s="152" t="s">
        <v>7581</v>
      </c>
      <c r="E8038" s="152" t="s">
        <v>7537</v>
      </c>
      <c r="F8038" s="153" t="s">
        <v>7537</v>
      </c>
      <c r="G8038" t="s">
        <v>406</v>
      </c>
      <c r="H8038" s="153" t="str">
        <f>IF(Proc[[#This Row],[type]]="LFF (MDG-F)",MID(Proc[[#This Row],[Obj]],13,10),"")</f>
        <v>TW03TLTZ01</v>
      </c>
      <c r="I8038" s="152"/>
      <c r="J8038" s="153" t="b">
        <f>Proc[[#This Row],[Requested]]=Proc[[#This Row],[CurrentParent]]</f>
        <v>1</v>
      </c>
      <c r="K8038" s="153" t="str">
        <f>IF(Proc[[#This Row],[Author]]="Marcela Urrego",VLOOKUP(LEFT(Proc[[#This Row],[Requested]],1),Table3[#All],2,0),VLOOKUP(Proc[[#This Row],[Author]],Table4[],2,0))</f>
        <v>EL</v>
      </c>
      <c r="L8038" s="153" t="s">
        <v>7174</v>
      </c>
      <c r="M8038" s="140">
        <v>46086</v>
      </c>
      <c r="N8038" s="140"/>
      <c r="O8038" s="140"/>
      <c r="P8038" s="140" t="str">
        <f ca="1">IF(Proc[[#This Row],[DaysAgeing]]&gt;5,"yep","on track")</f>
        <v>yep</v>
      </c>
      <c r="Q8038" s="2">
        <f ca="1">IF(Proc[[#This Row],[DateClosed]]="",ABS(NETWORKDAYS(Proc[[#This Row],[DateOpened]],TODAY()))-1,ABS(NETWORKDAYS(Proc[[#This Row],[DateOpened]],Proc[[#This Row],[DateClosed]]))-1)</f>
        <v>21</v>
      </c>
      <c r="R8038" s="140" t="s">
        <v>4125</v>
      </c>
      <c r="S8038" s="153"/>
      <c r="T8038" s="153">
        <v>8037</v>
      </c>
    </row>
    <row r="8039" spans="1:20" hidden="1">
      <c r="A8039" s="152" t="s">
        <v>7472</v>
      </c>
      <c r="B8039" s="153" t="str">
        <f>IFERROR(VLOOKUP(Proc[[#This Row],[App]],Table2[],3,0),"open")</f>
        <v>ok</v>
      </c>
      <c r="C8039" s="152" t="s">
        <v>369</v>
      </c>
      <c r="D8039" s="152" t="s">
        <v>7582</v>
      </c>
      <c r="E8039" s="152" t="s">
        <v>1728</v>
      </c>
      <c r="F8039" s="153" t="s">
        <v>1728</v>
      </c>
      <c r="G8039" s="152" t="s">
        <v>406</v>
      </c>
      <c r="H8039" s="153" t="str">
        <f>IF(Proc[[#This Row],[type]]="LFF (MDG-F)",MID(Proc[[#This Row],[Obj]],13,10),"")</f>
        <v>US10PD1139</v>
      </c>
      <c r="I8039" s="152"/>
      <c r="J8039" s="153" t="b">
        <f>Proc[[#This Row],[Requested]]=Proc[[#This Row],[CurrentParent]]</f>
        <v>1</v>
      </c>
      <c r="K8039" s="153" t="str">
        <f>IF(Proc[[#This Row],[Author]]="Marcela Urrego",VLOOKUP(LEFT(Proc[[#This Row],[Requested]],1),Table3[#All],2,0),VLOOKUP(Proc[[#This Row],[Author]],Table4[],2,0))</f>
        <v>EL</v>
      </c>
      <c r="L8039" s="153" t="s">
        <v>7174</v>
      </c>
      <c r="M8039" s="140">
        <v>46086</v>
      </c>
      <c r="N8039" s="140"/>
      <c r="O8039" s="140"/>
      <c r="P8039" s="140" t="str">
        <f ca="1">IF(Proc[[#This Row],[DaysAgeing]]&gt;5,"yep","on track")</f>
        <v>yep</v>
      </c>
      <c r="Q8039" s="2">
        <f ca="1">IF(Proc[[#This Row],[DateClosed]]="",ABS(NETWORKDAYS(Proc[[#This Row],[DateOpened]],TODAY()))-1,ABS(NETWORKDAYS(Proc[[#This Row],[DateOpened]],Proc[[#This Row],[DateClosed]]))-1)</f>
        <v>21</v>
      </c>
      <c r="R8039" s="140" t="s">
        <v>4125</v>
      </c>
      <c r="S8039" s="153"/>
      <c r="T8039" s="153">
        <v>8038</v>
      </c>
    </row>
    <row r="8040" spans="1:20" hidden="1">
      <c r="A8040" s="152" t="s">
        <v>7472</v>
      </c>
      <c r="B8040" s="153" t="str">
        <f>IFERROR(VLOOKUP(Proc[[#This Row],[App]],Table2[],3,0),"open")</f>
        <v>ok</v>
      </c>
      <c r="C8040" s="152" t="s">
        <v>369</v>
      </c>
      <c r="D8040" s="152" t="s">
        <v>7583</v>
      </c>
      <c r="E8040" s="152" t="s">
        <v>7538</v>
      </c>
      <c r="F8040" s="153" t="s">
        <v>7538</v>
      </c>
      <c r="G8040" s="152" t="s">
        <v>406</v>
      </c>
      <c r="H8040" s="153" t="str">
        <f>IF(Proc[[#This Row],[type]]="LFF (MDG-F)",MID(Proc[[#This Row],[Obj]],13,10),"")</f>
        <v>US10PD1184</v>
      </c>
      <c r="I8040" s="152"/>
      <c r="J8040" s="153" t="b">
        <f>Proc[[#This Row],[Requested]]=Proc[[#This Row],[CurrentParent]]</f>
        <v>1</v>
      </c>
      <c r="K8040" s="153" t="str">
        <f>IF(Proc[[#This Row],[Author]]="Marcela Urrego",VLOOKUP(LEFT(Proc[[#This Row],[Requested]],1),Table3[#All],2,0),VLOOKUP(Proc[[#This Row],[Author]],Table4[],2,0))</f>
        <v>EL</v>
      </c>
      <c r="L8040" s="153" t="s">
        <v>7174</v>
      </c>
      <c r="M8040" s="140">
        <v>46086</v>
      </c>
      <c r="N8040" s="140"/>
      <c r="O8040" s="140"/>
      <c r="P8040" s="140" t="str">
        <f ca="1">IF(Proc[[#This Row],[DaysAgeing]]&gt;5,"yep","on track")</f>
        <v>yep</v>
      </c>
      <c r="Q8040" s="2">
        <f ca="1">IF(Proc[[#This Row],[DateClosed]]="",ABS(NETWORKDAYS(Proc[[#This Row],[DateOpened]],TODAY()))-1,ABS(NETWORKDAYS(Proc[[#This Row],[DateOpened]],Proc[[#This Row],[DateClosed]]))-1)</f>
        <v>21</v>
      </c>
      <c r="R8040" s="140" t="s">
        <v>4125</v>
      </c>
      <c r="S8040" s="153"/>
      <c r="T8040" s="153">
        <v>8039</v>
      </c>
    </row>
    <row r="8041" spans="1:20" hidden="1">
      <c r="A8041" s="152" t="s">
        <v>7472</v>
      </c>
      <c r="B8041" s="153" t="str">
        <f>IFERROR(VLOOKUP(Proc[[#This Row],[App]],Table2[],3,0),"open")</f>
        <v>ok</v>
      </c>
      <c r="C8041" s="152" t="s">
        <v>369</v>
      </c>
      <c r="D8041" s="152" t="s">
        <v>7584</v>
      </c>
      <c r="E8041" s="152" t="s">
        <v>7424</v>
      </c>
      <c r="F8041" s="152" t="s">
        <v>7424</v>
      </c>
      <c r="G8041" s="152" t="s">
        <v>406</v>
      </c>
      <c r="H8041" s="153" t="str">
        <f>IF(Proc[[#This Row],[type]]="LFF (MDG-F)",MID(Proc[[#This Row],[Obj]],13,10),"")</f>
        <v>CN10TAAZ99</v>
      </c>
      <c r="I8041" s="152"/>
      <c r="J8041" s="153" t="b">
        <f>Proc[[#This Row],[Requested]]=Proc[[#This Row],[CurrentParent]]</f>
        <v>1</v>
      </c>
      <c r="K8041" s="153" t="str">
        <f>IF(Proc[[#This Row],[Author]]="Marcela Urrego",VLOOKUP(LEFT(Proc[[#This Row],[Requested]],1),Table3[#All],2,0),VLOOKUP(Proc[[#This Row],[Author]],Table4[],2,0))</f>
        <v>EL</v>
      </c>
      <c r="L8041" s="153" t="s">
        <v>7174</v>
      </c>
      <c r="M8041" s="140">
        <v>46086</v>
      </c>
      <c r="N8041" s="140"/>
      <c r="O8041" s="140"/>
      <c r="P8041" s="140" t="str">
        <f ca="1">IF(Proc[[#This Row],[DaysAgeing]]&gt;5,"yep","on track")</f>
        <v>yep</v>
      </c>
      <c r="Q8041" s="2">
        <f ca="1">IF(Proc[[#This Row],[DateClosed]]="",ABS(NETWORKDAYS(Proc[[#This Row],[DateOpened]],TODAY()))-1,ABS(NETWORKDAYS(Proc[[#This Row],[DateOpened]],Proc[[#This Row],[DateClosed]]))-1)</f>
        <v>21</v>
      </c>
      <c r="R8041" s="140" t="s">
        <v>4125</v>
      </c>
      <c r="S8041" s="153"/>
      <c r="T8041" s="153">
        <v>8040</v>
      </c>
    </row>
    <row r="8042" spans="1:20" hidden="1">
      <c r="A8042" s="152" t="s">
        <v>7472</v>
      </c>
      <c r="B8042" s="153" t="str">
        <f>IFERROR(VLOOKUP(Proc[[#This Row],[App]],Table2[],3,0),"open")</f>
        <v>ok</v>
      </c>
      <c r="C8042" s="152" t="s">
        <v>369</v>
      </c>
      <c r="D8042" s="152" t="s">
        <v>7585</v>
      </c>
      <c r="E8042" s="152" t="s">
        <v>5268</v>
      </c>
      <c r="F8042" s="153" t="s">
        <v>5268</v>
      </c>
      <c r="G8042" s="152" t="s">
        <v>406</v>
      </c>
      <c r="H8042" s="153" t="str">
        <f>IF(Proc[[#This Row],[type]]="LFF (MDG-F)",MID(Proc[[#This Row],[Obj]],13,10),"")</f>
        <v>US10C01018</v>
      </c>
      <c r="I8042" s="152"/>
      <c r="J8042" s="153" t="b">
        <f>Proc[[#This Row],[Requested]]=Proc[[#This Row],[CurrentParent]]</f>
        <v>1</v>
      </c>
      <c r="K8042" s="153" t="str">
        <f>IF(Proc[[#This Row],[Author]]="Marcela Urrego",VLOOKUP(LEFT(Proc[[#This Row],[Requested]],1),Table3[#All],2,0),VLOOKUP(Proc[[#This Row],[Author]],Table4[],2,0))</f>
        <v>EL</v>
      </c>
      <c r="L8042" s="153" t="s">
        <v>7174</v>
      </c>
      <c r="M8042" s="140">
        <v>46086</v>
      </c>
      <c r="N8042" s="140"/>
      <c r="O8042" s="140"/>
      <c r="P8042" s="140" t="str">
        <f ca="1">IF(Proc[[#This Row],[DaysAgeing]]&gt;5,"yep","on track")</f>
        <v>yep</v>
      </c>
      <c r="Q8042" s="2">
        <f ca="1">IF(Proc[[#This Row],[DateClosed]]="",ABS(NETWORKDAYS(Proc[[#This Row],[DateOpened]],TODAY()))-1,ABS(NETWORKDAYS(Proc[[#This Row],[DateOpened]],Proc[[#This Row],[DateClosed]]))-1)</f>
        <v>21</v>
      </c>
      <c r="R8042" s="140" t="s">
        <v>4125</v>
      </c>
      <c r="S8042" s="153"/>
      <c r="T8042" s="153">
        <v>8041</v>
      </c>
    </row>
    <row r="8043" spans="1:20" hidden="1">
      <c r="A8043" s="152" t="s">
        <v>7472</v>
      </c>
      <c r="B8043" s="153" t="str">
        <f>IFERROR(VLOOKUP(Proc[[#This Row],[App]],Table2[],3,0),"open")</f>
        <v>ok</v>
      </c>
      <c r="C8043" s="152" t="s">
        <v>369</v>
      </c>
      <c r="D8043" s="152" t="s">
        <v>7586</v>
      </c>
      <c r="E8043" s="152" t="s">
        <v>7443</v>
      </c>
      <c r="F8043" s="153" t="s">
        <v>7443</v>
      </c>
      <c r="G8043" s="152" t="s">
        <v>406</v>
      </c>
      <c r="H8043" s="153" t="str">
        <f>IF(Proc[[#This Row],[type]]="LFF (MDG-F)",MID(Proc[[#This Row],[Obj]],13,10),"")</f>
        <v>US10PD1132</v>
      </c>
      <c r="I8043" s="152"/>
      <c r="J8043" s="153" t="b">
        <f>Proc[[#This Row],[Requested]]=Proc[[#This Row],[CurrentParent]]</f>
        <v>1</v>
      </c>
      <c r="K8043" s="153" t="str">
        <f>IF(Proc[[#This Row],[Author]]="Marcela Urrego",VLOOKUP(LEFT(Proc[[#This Row],[Requested]],1),Table3[#All],2,0),VLOOKUP(Proc[[#This Row],[Author]],Table4[],2,0))</f>
        <v>EL</v>
      </c>
      <c r="L8043" s="153" t="s">
        <v>7174</v>
      </c>
      <c r="M8043" s="140">
        <v>46086</v>
      </c>
      <c r="N8043" s="140"/>
      <c r="O8043" s="140"/>
      <c r="P8043" s="140" t="str">
        <f ca="1">IF(Proc[[#This Row],[DaysAgeing]]&gt;5,"yep","on track")</f>
        <v>yep</v>
      </c>
      <c r="Q8043" s="2">
        <f ca="1">IF(Proc[[#This Row],[DateClosed]]="",ABS(NETWORKDAYS(Proc[[#This Row],[DateOpened]],TODAY()))-1,ABS(NETWORKDAYS(Proc[[#This Row],[DateOpened]],Proc[[#This Row],[DateClosed]]))-1)</f>
        <v>21</v>
      </c>
      <c r="R8043" s="140" t="s">
        <v>4125</v>
      </c>
      <c r="S8043" s="153"/>
      <c r="T8043" s="153">
        <v>8042</v>
      </c>
    </row>
    <row r="8044" spans="1:20" hidden="1">
      <c r="A8044" s="152" t="s">
        <v>7472</v>
      </c>
      <c r="B8044" s="153" t="str">
        <f>IFERROR(VLOOKUP(Proc[[#This Row],[App]],Table2[],3,0),"open")</f>
        <v>ok</v>
      </c>
      <c r="C8044" s="152" t="s">
        <v>369</v>
      </c>
      <c r="D8044" s="152" t="s">
        <v>7587</v>
      </c>
      <c r="E8044" s="152" t="s">
        <v>7539</v>
      </c>
      <c r="F8044" s="153" t="s">
        <v>7539</v>
      </c>
      <c r="G8044" s="152" t="s">
        <v>406</v>
      </c>
      <c r="H8044" s="153" t="str">
        <f>IF(Proc[[#This Row],[type]]="LFF (MDG-F)",MID(Proc[[#This Row],[Obj]],13,10),"")</f>
        <v>CN10TBZQ01</v>
      </c>
      <c r="I8044" s="152"/>
      <c r="J8044" s="153" t="b">
        <f>Proc[[#This Row],[Requested]]=Proc[[#This Row],[CurrentParent]]</f>
        <v>1</v>
      </c>
      <c r="K8044" s="153" t="str">
        <f>IF(Proc[[#This Row],[Author]]="Marcela Urrego",VLOOKUP(LEFT(Proc[[#This Row],[Requested]],1),Table3[#All],2,0),VLOOKUP(Proc[[#This Row],[Author]],Table4[],2,0))</f>
        <v>EL</v>
      </c>
      <c r="L8044" s="153" t="s">
        <v>7174</v>
      </c>
      <c r="M8044" s="140">
        <v>46086</v>
      </c>
      <c r="N8044" s="140"/>
      <c r="O8044" s="140"/>
      <c r="P8044" s="140" t="str">
        <f ca="1">IF(Proc[[#This Row],[DaysAgeing]]&gt;5,"yep","on track")</f>
        <v>yep</v>
      </c>
      <c r="Q8044" s="2">
        <f ca="1">IF(Proc[[#This Row],[DateClosed]]="",ABS(NETWORKDAYS(Proc[[#This Row],[DateOpened]],TODAY()))-1,ABS(NETWORKDAYS(Proc[[#This Row],[DateOpened]],Proc[[#This Row],[DateClosed]]))-1)</f>
        <v>21</v>
      </c>
      <c r="R8044" s="140" t="s">
        <v>4125</v>
      </c>
      <c r="S8044" s="153"/>
      <c r="T8044" s="153">
        <v>8043</v>
      </c>
    </row>
    <row r="8045" spans="1:20" hidden="1">
      <c r="A8045" s="152" t="s">
        <v>7472</v>
      </c>
      <c r="B8045" s="153" t="str">
        <f>IFERROR(VLOOKUP(Proc[[#This Row],[App]],Table2[],3,0),"open")</f>
        <v>ok</v>
      </c>
      <c r="C8045" s="152" t="s">
        <v>369</v>
      </c>
      <c r="D8045" s="152" t="s">
        <v>7588</v>
      </c>
      <c r="E8045" s="152" t="s">
        <v>7538</v>
      </c>
      <c r="F8045" s="153" t="s">
        <v>7538</v>
      </c>
      <c r="G8045" s="152" t="s">
        <v>406</v>
      </c>
      <c r="H8045" s="153" t="str">
        <f>IF(Proc[[#This Row],[type]]="LFF (MDG-F)",MID(Proc[[#This Row],[Obj]],13,10),"")</f>
        <v>KR07PD2206</v>
      </c>
      <c r="I8045" s="152"/>
      <c r="J8045" s="153" t="b">
        <f>Proc[[#This Row],[Requested]]=Proc[[#This Row],[CurrentParent]]</f>
        <v>1</v>
      </c>
      <c r="K8045" s="153" t="str">
        <f>IF(Proc[[#This Row],[Author]]="Marcela Urrego",VLOOKUP(LEFT(Proc[[#This Row],[Requested]],1),Table3[#All],2,0),VLOOKUP(Proc[[#This Row],[Author]],Table4[],2,0))</f>
        <v>EL</v>
      </c>
      <c r="L8045" s="153" t="s">
        <v>7174</v>
      </c>
      <c r="M8045" s="140">
        <v>46086</v>
      </c>
      <c r="N8045" s="140"/>
      <c r="O8045" s="140"/>
      <c r="P8045" s="140" t="str">
        <f ca="1">IF(Proc[[#This Row],[DaysAgeing]]&gt;5,"yep","on track")</f>
        <v>yep</v>
      </c>
      <c r="Q8045" s="2">
        <f ca="1">IF(Proc[[#This Row],[DateClosed]]="",ABS(NETWORKDAYS(Proc[[#This Row],[DateOpened]],TODAY()))-1,ABS(NETWORKDAYS(Proc[[#This Row],[DateOpened]],Proc[[#This Row],[DateClosed]]))-1)</f>
        <v>21</v>
      </c>
      <c r="R8045" s="140" t="s">
        <v>4125</v>
      </c>
      <c r="S8045" s="153"/>
      <c r="T8045" s="153">
        <v>8044</v>
      </c>
    </row>
    <row r="8046" spans="1:20" hidden="1">
      <c r="A8046" s="152" t="s">
        <v>7472</v>
      </c>
      <c r="B8046" s="153" t="str">
        <f>IFERROR(VLOOKUP(Proc[[#This Row],[App]],Table2[],3,0),"open")</f>
        <v>ok</v>
      </c>
      <c r="C8046" s="152" t="s">
        <v>369</v>
      </c>
      <c r="D8046" s="152" t="s">
        <v>7589</v>
      </c>
      <c r="E8046" s="152" t="s">
        <v>7540</v>
      </c>
      <c r="F8046" s="153" t="s">
        <v>7540</v>
      </c>
      <c r="G8046" s="152" t="s">
        <v>406</v>
      </c>
      <c r="H8046" s="153" t="str">
        <f>IF(Proc[[#This Row],[type]]="LFF (MDG-F)",MID(Proc[[#This Row],[Obj]],13,10),"")</f>
        <v>KR07PD2300</v>
      </c>
      <c r="I8046" s="152"/>
      <c r="J8046" s="153" t="b">
        <f>Proc[[#This Row],[Requested]]=Proc[[#This Row],[CurrentParent]]</f>
        <v>1</v>
      </c>
      <c r="K8046" s="153" t="str">
        <f>IF(Proc[[#This Row],[Author]]="Marcela Urrego",VLOOKUP(LEFT(Proc[[#This Row],[Requested]],1),Table3[#All],2,0),VLOOKUP(Proc[[#This Row],[Author]],Table4[],2,0))</f>
        <v>EL</v>
      </c>
      <c r="L8046" s="153" t="s">
        <v>7174</v>
      </c>
      <c r="M8046" s="140">
        <v>46086</v>
      </c>
      <c r="N8046" s="140"/>
      <c r="O8046" s="140"/>
      <c r="P8046" s="140" t="str">
        <f ca="1">IF(Proc[[#This Row],[DaysAgeing]]&gt;5,"yep","on track")</f>
        <v>yep</v>
      </c>
      <c r="Q8046" s="2">
        <f ca="1">IF(Proc[[#This Row],[DateClosed]]="",ABS(NETWORKDAYS(Proc[[#This Row],[DateOpened]],TODAY()))-1,ABS(NETWORKDAYS(Proc[[#This Row],[DateOpened]],Proc[[#This Row],[DateClosed]]))-1)</f>
        <v>21</v>
      </c>
      <c r="R8046" s="140" t="s">
        <v>4125</v>
      </c>
      <c r="S8046" s="153"/>
      <c r="T8046" s="153">
        <v>8045</v>
      </c>
    </row>
    <row r="8047" spans="1:20" hidden="1">
      <c r="A8047" s="152" t="s">
        <v>7472</v>
      </c>
      <c r="B8047" s="153" t="str">
        <f>IFERROR(VLOOKUP(Proc[[#This Row],[App]],Table2[],3,0),"open")</f>
        <v>ok</v>
      </c>
      <c r="C8047" s="152" t="s">
        <v>369</v>
      </c>
      <c r="D8047" s="152" t="s">
        <v>7590</v>
      </c>
      <c r="E8047" s="152" t="s">
        <v>1728</v>
      </c>
      <c r="F8047" s="153" t="s">
        <v>1728</v>
      </c>
      <c r="G8047" s="152" t="s">
        <v>406</v>
      </c>
      <c r="H8047" s="153" t="str">
        <f>IF(Proc[[#This Row],[type]]="LFF (MDG-F)",MID(Proc[[#This Row],[Obj]],13,10),"")</f>
        <v>KR07PD2322</v>
      </c>
      <c r="I8047" s="152"/>
      <c r="J8047" s="153" t="b">
        <f>Proc[[#This Row],[Requested]]=Proc[[#This Row],[CurrentParent]]</f>
        <v>1</v>
      </c>
      <c r="K8047" s="153" t="str">
        <f>IF(Proc[[#This Row],[Author]]="Marcela Urrego",VLOOKUP(LEFT(Proc[[#This Row],[Requested]],1),Table3[#All],2,0),VLOOKUP(Proc[[#This Row],[Author]],Table4[],2,0))</f>
        <v>EL</v>
      </c>
      <c r="L8047" s="153" t="s">
        <v>7174</v>
      </c>
      <c r="M8047" s="140">
        <v>46086</v>
      </c>
      <c r="N8047" s="140"/>
      <c r="O8047" s="140"/>
      <c r="P8047" s="140" t="str">
        <f ca="1">IF(Proc[[#This Row],[DaysAgeing]]&gt;5,"yep","on track")</f>
        <v>yep</v>
      </c>
      <c r="Q8047" s="2">
        <f ca="1">IF(Proc[[#This Row],[DateClosed]]="",ABS(NETWORKDAYS(Proc[[#This Row],[DateOpened]],TODAY()))-1,ABS(NETWORKDAYS(Proc[[#This Row],[DateOpened]],Proc[[#This Row],[DateClosed]]))-1)</f>
        <v>21</v>
      </c>
      <c r="R8047" s="140" t="s">
        <v>4125</v>
      </c>
      <c r="S8047" s="153"/>
      <c r="T8047" s="153">
        <v>8046</v>
      </c>
    </row>
    <row r="8048" spans="1:20" hidden="1">
      <c r="A8048" s="152" t="s">
        <v>7472</v>
      </c>
      <c r="B8048" s="153" t="str">
        <f>IFERROR(VLOOKUP(Proc[[#This Row],[App]],Table2[],3,0),"open")</f>
        <v>ok</v>
      </c>
      <c r="C8048" s="152" t="s">
        <v>369</v>
      </c>
      <c r="D8048" s="152" t="s">
        <v>7591</v>
      </c>
      <c r="E8048" s="152" t="s">
        <v>7538</v>
      </c>
      <c r="F8048" s="153" t="s">
        <v>7538</v>
      </c>
      <c r="G8048" s="152" t="s">
        <v>406</v>
      </c>
      <c r="H8048" s="153" t="str">
        <f>IF(Proc[[#This Row],[type]]="LFF (MDG-F)",MID(Proc[[#This Row],[Obj]],13,10),"")</f>
        <v>TW03TBKZ02</v>
      </c>
      <c r="I8048" s="152"/>
      <c r="J8048" s="153" t="b">
        <f>Proc[[#This Row],[Requested]]=Proc[[#This Row],[CurrentParent]]</f>
        <v>1</v>
      </c>
      <c r="K8048" s="153" t="str">
        <f>IF(Proc[[#This Row],[Author]]="Marcela Urrego",VLOOKUP(LEFT(Proc[[#This Row],[Requested]],1),Table3[#All],2,0),VLOOKUP(Proc[[#This Row],[Author]],Table4[],2,0))</f>
        <v>EL</v>
      </c>
      <c r="L8048" s="153" t="s">
        <v>7174</v>
      </c>
      <c r="M8048" s="140">
        <v>46086</v>
      </c>
      <c r="N8048" s="140"/>
      <c r="O8048" s="140"/>
      <c r="P8048" s="140" t="str">
        <f ca="1">IF(Proc[[#This Row],[DaysAgeing]]&gt;5,"yep","on track")</f>
        <v>yep</v>
      </c>
      <c r="Q8048" s="2">
        <f ca="1">IF(Proc[[#This Row],[DateClosed]]="",ABS(NETWORKDAYS(Proc[[#This Row],[DateOpened]],TODAY()))-1,ABS(NETWORKDAYS(Proc[[#This Row],[DateOpened]],Proc[[#This Row],[DateClosed]]))-1)</f>
        <v>21</v>
      </c>
      <c r="R8048" s="140" t="s">
        <v>4125</v>
      </c>
      <c r="S8048" s="153"/>
      <c r="T8048" s="153">
        <v>8047</v>
      </c>
    </row>
    <row r="8049" spans="1:20" hidden="1">
      <c r="A8049" s="152" t="s">
        <v>7472</v>
      </c>
      <c r="B8049" s="153" t="str">
        <f>IFERROR(VLOOKUP(Proc[[#This Row],[App]],Table2[],3,0),"open")</f>
        <v>ok</v>
      </c>
      <c r="C8049" s="152" t="s">
        <v>369</v>
      </c>
      <c r="D8049" s="152" t="s">
        <v>7592</v>
      </c>
      <c r="E8049" s="152" t="s">
        <v>7540</v>
      </c>
      <c r="F8049" s="153" t="s">
        <v>7540</v>
      </c>
      <c r="G8049" s="152" t="s">
        <v>406</v>
      </c>
      <c r="H8049" s="153" t="str">
        <f>IF(Proc[[#This Row],[type]]="LFF (MDG-F)",MID(Proc[[#This Row],[Obj]],13,10),"")</f>
        <v>KR15PD2100</v>
      </c>
      <c r="I8049" s="152"/>
      <c r="J8049" s="153" t="b">
        <f>Proc[[#This Row],[Requested]]=Proc[[#This Row],[CurrentParent]]</f>
        <v>1</v>
      </c>
      <c r="K8049" s="153" t="str">
        <f>IF(Proc[[#This Row],[Author]]="Marcela Urrego",VLOOKUP(LEFT(Proc[[#This Row],[Requested]],1),Table3[#All],2,0),VLOOKUP(Proc[[#This Row],[Author]],Table4[],2,0))</f>
        <v>EL</v>
      </c>
      <c r="L8049" s="153" t="s">
        <v>7174</v>
      </c>
      <c r="M8049" s="140">
        <v>46086</v>
      </c>
      <c r="N8049" s="140"/>
      <c r="O8049" s="140"/>
      <c r="P8049" s="140" t="str">
        <f ca="1">IF(Proc[[#This Row],[DaysAgeing]]&gt;5,"yep","on track")</f>
        <v>yep</v>
      </c>
      <c r="Q8049" s="2">
        <f ca="1">IF(Proc[[#This Row],[DateClosed]]="",ABS(NETWORKDAYS(Proc[[#This Row],[DateOpened]],TODAY()))-1,ABS(NETWORKDAYS(Proc[[#This Row],[DateOpened]],Proc[[#This Row],[DateClosed]]))-1)</f>
        <v>21</v>
      </c>
      <c r="R8049" s="140" t="s">
        <v>4125</v>
      </c>
      <c r="S8049" s="153"/>
      <c r="T8049" s="153">
        <v>8048</v>
      </c>
    </row>
    <row r="8050" spans="1:20" hidden="1">
      <c r="A8050" s="152" t="s">
        <v>7472</v>
      </c>
      <c r="B8050" s="153" t="str">
        <f>IFERROR(VLOOKUP(Proc[[#This Row],[App]],Table2[],3,0),"open")</f>
        <v>ok</v>
      </c>
      <c r="C8050" s="152" t="s">
        <v>369</v>
      </c>
      <c r="D8050" s="152" t="s">
        <v>7593</v>
      </c>
      <c r="E8050" s="152" t="s">
        <v>1728</v>
      </c>
      <c r="F8050" s="153" t="s">
        <v>1728</v>
      </c>
      <c r="G8050" s="152" t="s">
        <v>406</v>
      </c>
      <c r="H8050" s="153" t="str">
        <f>IF(Proc[[#This Row],[type]]="LFF (MDG-F)",MID(Proc[[#This Row],[Obj]],13,10),"")</f>
        <v>TW10PD2363</v>
      </c>
      <c r="I8050" s="152"/>
      <c r="J8050" s="153" t="b">
        <f>Proc[[#This Row],[Requested]]=Proc[[#This Row],[CurrentParent]]</f>
        <v>1</v>
      </c>
      <c r="K8050" s="153" t="str">
        <f>IF(Proc[[#This Row],[Author]]="Marcela Urrego",VLOOKUP(LEFT(Proc[[#This Row],[Requested]],1),Table3[#All],2,0),VLOOKUP(Proc[[#This Row],[Author]],Table4[],2,0))</f>
        <v>EL</v>
      </c>
      <c r="L8050" s="153" t="s">
        <v>7174</v>
      </c>
      <c r="M8050" s="140">
        <v>46086</v>
      </c>
      <c r="N8050" s="140"/>
      <c r="O8050" s="140"/>
      <c r="P8050" s="140" t="str">
        <f ca="1">IF(Proc[[#This Row],[DaysAgeing]]&gt;5,"yep","on track")</f>
        <v>yep</v>
      </c>
      <c r="Q8050" s="2">
        <f ca="1">IF(Proc[[#This Row],[DateClosed]]="",ABS(NETWORKDAYS(Proc[[#This Row],[DateOpened]],TODAY()))-1,ABS(NETWORKDAYS(Proc[[#This Row],[DateOpened]],Proc[[#This Row],[DateClosed]]))-1)</f>
        <v>21</v>
      </c>
      <c r="R8050" s="140" t="s">
        <v>4125</v>
      </c>
      <c r="S8050" s="153"/>
      <c r="T8050" s="153">
        <v>8049</v>
      </c>
    </row>
    <row r="8051" spans="1:20" hidden="1">
      <c r="A8051" s="152" t="s">
        <v>7472</v>
      </c>
      <c r="B8051" s="153" t="str">
        <f>IFERROR(VLOOKUP(Proc[[#This Row],[App]],Table2[],3,0),"open")</f>
        <v>ok</v>
      </c>
      <c r="C8051" s="152" t="s">
        <v>369</v>
      </c>
      <c r="D8051" s="152" t="s">
        <v>7594</v>
      </c>
      <c r="E8051" s="152" t="s">
        <v>7424</v>
      </c>
      <c r="F8051" s="153" t="s">
        <v>7424</v>
      </c>
      <c r="G8051" s="152" t="s">
        <v>406</v>
      </c>
      <c r="H8051" s="153" t="str">
        <f>IF(Proc[[#This Row],[type]]="LFF (MDG-F)",MID(Proc[[#This Row],[Obj]],13,10),"")</f>
        <v>CN10PD0001</v>
      </c>
      <c r="I8051" s="152"/>
      <c r="J8051" s="153" t="b">
        <f>Proc[[#This Row],[Requested]]=Proc[[#This Row],[CurrentParent]]</f>
        <v>1</v>
      </c>
      <c r="K8051" s="153" t="str">
        <f>IF(Proc[[#This Row],[Author]]="Marcela Urrego",VLOOKUP(LEFT(Proc[[#This Row],[Requested]],1),Table3[#All],2,0),VLOOKUP(Proc[[#This Row],[Author]],Table4[],2,0))</f>
        <v>EL</v>
      </c>
      <c r="L8051" s="153" t="s">
        <v>7174</v>
      </c>
      <c r="M8051" s="140">
        <v>46086</v>
      </c>
      <c r="N8051" s="140"/>
      <c r="O8051" s="140"/>
      <c r="P8051" s="140" t="str">
        <f ca="1">IF(Proc[[#This Row],[DaysAgeing]]&gt;5,"yep","on track")</f>
        <v>yep</v>
      </c>
      <c r="Q8051" s="2">
        <f ca="1">IF(Proc[[#This Row],[DateClosed]]="",ABS(NETWORKDAYS(Proc[[#This Row],[DateOpened]],TODAY()))-1,ABS(NETWORKDAYS(Proc[[#This Row],[DateOpened]],Proc[[#This Row],[DateClosed]]))-1)</f>
        <v>21</v>
      </c>
      <c r="R8051" s="140" t="s">
        <v>4125</v>
      </c>
      <c r="S8051" s="153"/>
      <c r="T8051" s="153">
        <v>8050</v>
      </c>
    </row>
    <row r="8052" spans="1:20" hidden="1">
      <c r="A8052" s="152" t="s">
        <v>7472</v>
      </c>
      <c r="B8052" s="153" t="str">
        <f>IFERROR(VLOOKUP(Proc[[#This Row],[App]],Table2[],3,0),"open")</f>
        <v>ok</v>
      </c>
      <c r="C8052" s="152" t="s">
        <v>369</v>
      </c>
      <c r="D8052" s="152" t="s">
        <v>7595</v>
      </c>
      <c r="E8052" s="152" t="s">
        <v>7540</v>
      </c>
      <c r="F8052" s="153" t="s">
        <v>7540</v>
      </c>
      <c r="G8052" s="152" t="s">
        <v>406</v>
      </c>
      <c r="H8052" s="153" t="str">
        <f>IF(Proc[[#This Row],[type]]="LFF (MDG-F)",MID(Proc[[#This Row],[Obj]],13,10),"")</f>
        <v>KR07PD2001</v>
      </c>
      <c r="I8052" s="152"/>
      <c r="J8052" s="153" t="b">
        <f>Proc[[#This Row],[Requested]]=Proc[[#This Row],[CurrentParent]]</f>
        <v>1</v>
      </c>
      <c r="K8052" s="153" t="str">
        <f>IF(Proc[[#This Row],[Author]]="Marcela Urrego",VLOOKUP(LEFT(Proc[[#This Row],[Requested]],1),Table3[#All],2,0),VLOOKUP(Proc[[#This Row],[Author]],Table4[],2,0))</f>
        <v>EL</v>
      </c>
      <c r="L8052" s="153" t="s">
        <v>7174</v>
      </c>
      <c r="M8052" s="140">
        <v>46086</v>
      </c>
      <c r="N8052" s="140"/>
      <c r="O8052" s="140"/>
      <c r="P8052" s="140" t="str">
        <f ca="1">IF(Proc[[#This Row],[DaysAgeing]]&gt;5,"yep","on track")</f>
        <v>yep</v>
      </c>
      <c r="Q8052" s="2">
        <f ca="1">IF(Proc[[#This Row],[DateClosed]]="",ABS(NETWORKDAYS(Proc[[#This Row],[DateOpened]],TODAY()))-1,ABS(NETWORKDAYS(Proc[[#This Row],[DateOpened]],Proc[[#This Row],[DateClosed]]))-1)</f>
        <v>21</v>
      </c>
      <c r="R8052" s="140" t="s">
        <v>4125</v>
      </c>
      <c r="S8052" s="153"/>
      <c r="T8052" s="153">
        <v>8051</v>
      </c>
    </row>
    <row r="8053" spans="1:20" hidden="1">
      <c r="A8053" s="152" t="s">
        <v>7472</v>
      </c>
      <c r="B8053" s="153" t="str">
        <f>IFERROR(VLOOKUP(Proc[[#This Row],[App]],Table2[],3,0),"open")</f>
        <v>ok</v>
      </c>
      <c r="C8053" s="152" t="s">
        <v>369</v>
      </c>
      <c r="D8053" s="152" t="s">
        <v>7596</v>
      </c>
      <c r="E8053" s="152" t="s">
        <v>7540</v>
      </c>
      <c r="F8053" s="153" t="s">
        <v>7540</v>
      </c>
      <c r="G8053" s="152" t="s">
        <v>406</v>
      </c>
      <c r="H8053" s="153" t="str">
        <f>IF(Proc[[#This Row],[type]]="LFF (MDG-F)",MID(Proc[[#This Row],[Obj]],13,10),"")</f>
        <v>KR15DB3305</v>
      </c>
      <c r="I8053" s="152"/>
      <c r="J8053" s="153" t="b">
        <f>Proc[[#This Row],[Requested]]=Proc[[#This Row],[CurrentParent]]</f>
        <v>1</v>
      </c>
      <c r="K8053" s="153" t="str">
        <f>IF(Proc[[#This Row],[Author]]="Marcela Urrego",VLOOKUP(LEFT(Proc[[#This Row],[Requested]],1),Table3[#All],2,0),VLOOKUP(Proc[[#This Row],[Author]],Table4[],2,0))</f>
        <v>EL</v>
      </c>
      <c r="L8053" s="153" t="s">
        <v>7174</v>
      </c>
      <c r="M8053" s="140">
        <v>46086</v>
      </c>
      <c r="N8053" s="140"/>
      <c r="O8053" s="140"/>
      <c r="P8053" s="140" t="str">
        <f ca="1">IF(Proc[[#This Row],[DaysAgeing]]&gt;5,"yep","on track")</f>
        <v>yep</v>
      </c>
      <c r="Q8053" s="2">
        <f ca="1">IF(Proc[[#This Row],[DateClosed]]="",ABS(NETWORKDAYS(Proc[[#This Row],[DateOpened]],TODAY()))-1,ABS(NETWORKDAYS(Proc[[#This Row],[DateOpened]],Proc[[#This Row],[DateClosed]]))-1)</f>
        <v>21</v>
      </c>
      <c r="R8053" s="140" t="s">
        <v>4125</v>
      </c>
      <c r="S8053" s="153"/>
      <c r="T8053" s="153">
        <v>8052</v>
      </c>
    </row>
    <row r="8054" spans="1:20" hidden="1">
      <c r="A8054" s="152" t="s">
        <v>7472</v>
      </c>
      <c r="B8054" s="153" t="str">
        <f>IFERROR(VLOOKUP(Proc[[#This Row],[App]],Table2[],3,0),"open")</f>
        <v>ok</v>
      </c>
      <c r="C8054" s="152" t="s">
        <v>369</v>
      </c>
      <c r="D8054" s="152" t="s">
        <v>7597</v>
      </c>
      <c r="E8054" s="152" t="s">
        <v>7541</v>
      </c>
      <c r="F8054" s="153" t="s">
        <v>7541</v>
      </c>
      <c r="G8054" s="152" t="s">
        <v>406</v>
      </c>
      <c r="H8054" s="153" t="str">
        <f>IF(Proc[[#This Row],[type]]="LFF (MDG-F)",MID(Proc[[#This Row],[Obj]],13,10),"")</f>
        <v>KR16PD2252</v>
      </c>
      <c r="I8054" s="152"/>
      <c r="J8054" s="153" t="b">
        <f>Proc[[#This Row],[Requested]]=Proc[[#This Row],[CurrentParent]]</f>
        <v>1</v>
      </c>
      <c r="K8054" s="153" t="str">
        <f>IF(Proc[[#This Row],[Author]]="Marcela Urrego",VLOOKUP(LEFT(Proc[[#This Row],[Requested]],1),Table3[#All],2,0),VLOOKUP(Proc[[#This Row],[Author]],Table4[],2,0))</f>
        <v>EL</v>
      </c>
      <c r="L8054" s="153" t="s">
        <v>7174</v>
      </c>
      <c r="M8054" s="140">
        <v>46086</v>
      </c>
      <c r="N8054" s="140"/>
      <c r="O8054" s="140"/>
      <c r="P8054" s="140" t="str">
        <f ca="1">IF(Proc[[#This Row],[DaysAgeing]]&gt;5,"yep","on track")</f>
        <v>yep</v>
      </c>
      <c r="Q8054" s="2">
        <f ca="1">IF(Proc[[#This Row],[DateClosed]]="",ABS(NETWORKDAYS(Proc[[#This Row],[DateOpened]],TODAY()))-1,ABS(NETWORKDAYS(Proc[[#This Row],[DateOpened]],Proc[[#This Row],[DateClosed]]))-1)</f>
        <v>21</v>
      </c>
      <c r="R8054" s="140" t="s">
        <v>4125</v>
      </c>
      <c r="S8054" s="153"/>
      <c r="T8054" s="153">
        <v>8053</v>
      </c>
    </row>
    <row r="8055" spans="1:20" hidden="1">
      <c r="A8055" s="152" t="s">
        <v>7472</v>
      </c>
      <c r="B8055" s="153" t="str">
        <f>IFERROR(VLOOKUP(Proc[[#This Row],[App]],Table2[],3,0),"open")</f>
        <v>ok</v>
      </c>
      <c r="C8055" s="152" t="s">
        <v>369</v>
      </c>
      <c r="D8055" s="152" t="s">
        <v>7598</v>
      </c>
      <c r="E8055" s="152" t="s">
        <v>7443</v>
      </c>
      <c r="F8055" s="153" t="s">
        <v>7443</v>
      </c>
      <c r="G8055" s="152" t="s">
        <v>406</v>
      </c>
      <c r="H8055" s="153" t="str">
        <f>IF(Proc[[#This Row],[type]]="LFF (MDG-F)",MID(Proc[[#This Row],[Obj]],13,10),"")</f>
        <v>US10PD1101</v>
      </c>
      <c r="I8055" s="152"/>
      <c r="J8055" s="153" t="b">
        <f>Proc[[#This Row],[Requested]]=Proc[[#This Row],[CurrentParent]]</f>
        <v>1</v>
      </c>
      <c r="K8055" s="153" t="str">
        <f>IF(Proc[[#This Row],[Author]]="Marcela Urrego",VLOOKUP(LEFT(Proc[[#This Row],[Requested]],1),Table3[#All],2,0),VLOOKUP(Proc[[#This Row],[Author]],Table4[],2,0))</f>
        <v>EL</v>
      </c>
      <c r="L8055" s="153" t="s">
        <v>7174</v>
      </c>
      <c r="M8055" s="140">
        <v>46086</v>
      </c>
      <c r="N8055" s="140"/>
      <c r="O8055" s="140"/>
      <c r="P8055" s="140" t="str">
        <f ca="1">IF(Proc[[#This Row],[DaysAgeing]]&gt;5,"yep","on track")</f>
        <v>yep</v>
      </c>
      <c r="Q8055" s="2">
        <f ca="1">IF(Proc[[#This Row],[DateClosed]]="",ABS(NETWORKDAYS(Proc[[#This Row],[DateOpened]],TODAY()))-1,ABS(NETWORKDAYS(Proc[[#This Row],[DateOpened]],Proc[[#This Row],[DateClosed]]))-1)</f>
        <v>21</v>
      </c>
      <c r="R8055" s="140" t="s">
        <v>4125</v>
      </c>
      <c r="S8055" s="153"/>
      <c r="T8055" s="153">
        <v>8054</v>
      </c>
    </row>
    <row r="8056" spans="1:20" hidden="1">
      <c r="A8056" s="152" t="s">
        <v>7472</v>
      </c>
      <c r="B8056" s="153" t="str">
        <f>IFERROR(VLOOKUP(Proc[[#This Row],[App]],Table2[],3,0),"open")</f>
        <v>ok</v>
      </c>
      <c r="C8056" s="152" t="s">
        <v>369</v>
      </c>
      <c r="D8056" s="152" t="s">
        <v>7525</v>
      </c>
      <c r="E8056" s="152" t="s">
        <v>4123</v>
      </c>
      <c r="F8056" s="153" t="s">
        <v>4123</v>
      </c>
      <c r="G8056" s="152" t="s">
        <v>406</v>
      </c>
      <c r="H8056" s="153" t="str">
        <f>IF(Proc[[#This Row],[type]]="LFF (MDG-F)",MID(Proc[[#This Row],[Obj]],13,10),"")</f>
        <v>TW03TNKZ05</v>
      </c>
      <c r="I8056" s="152"/>
      <c r="J8056" s="153" t="b">
        <f>Proc[[#This Row],[Requested]]=Proc[[#This Row],[CurrentParent]]</f>
        <v>1</v>
      </c>
      <c r="K8056" s="153" t="str">
        <f>IF(Proc[[#This Row],[Author]]="Marcela Urrego",VLOOKUP(LEFT(Proc[[#This Row],[Requested]],1),Table3[#All],2,0),VLOOKUP(Proc[[#This Row],[Author]],Table4[],2,0))</f>
        <v>EL</v>
      </c>
      <c r="L8056" s="153" t="s">
        <v>7174</v>
      </c>
      <c r="M8056" s="140">
        <v>46086</v>
      </c>
      <c r="N8056" s="140"/>
      <c r="O8056" s="140"/>
      <c r="P8056" s="140" t="str">
        <f ca="1">IF(Proc[[#This Row],[DaysAgeing]]&gt;5,"yep","on track")</f>
        <v>yep</v>
      </c>
      <c r="Q8056" s="2">
        <f ca="1">IF(Proc[[#This Row],[DateClosed]]="",ABS(NETWORKDAYS(Proc[[#This Row],[DateOpened]],TODAY()))-1,ABS(NETWORKDAYS(Proc[[#This Row],[DateOpened]],Proc[[#This Row],[DateClosed]]))-1)</f>
        <v>21</v>
      </c>
      <c r="R8056" s="140" t="s">
        <v>4125</v>
      </c>
      <c r="S8056" s="153"/>
      <c r="T8056" s="153">
        <v>8055</v>
      </c>
    </row>
    <row r="8057" spans="1:20" hidden="1">
      <c r="A8057" s="152" t="s">
        <v>7472</v>
      </c>
      <c r="B8057" s="153" t="str">
        <f>IFERROR(VLOOKUP(Proc[[#This Row],[App]],Table2[],3,0),"open")</f>
        <v>ok</v>
      </c>
      <c r="C8057" s="152" t="s">
        <v>369</v>
      </c>
      <c r="D8057" s="152" t="s">
        <v>7599</v>
      </c>
      <c r="E8057" s="152" t="s">
        <v>7542</v>
      </c>
      <c r="F8057" s="153" t="s">
        <v>7542</v>
      </c>
      <c r="G8057" s="152" t="s">
        <v>406</v>
      </c>
      <c r="H8057" s="153" t="str">
        <f>IF(Proc[[#This Row],[type]]="LFF (MDG-F)",MID(Proc[[#This Row],[Obj]],13,10),"")</f>
        <v>KR07C05001</v>
      </c>
      <c r="I8057" s="152"/>
      <c r="J8057" s="153" t="b">
        <f>Proc[[#This Row],[Requested]]=Proc[[#This Row],[CurrentParent]]</f>
        <v>1</v>
      </c>
      <c r="K8057" s="153" t="str">
        <f>IF(Proc[[#This Row],[Author]]="Marcela Urrego",VLOOKUP(LEFT(Proc[[#This Row],[Requested]],1),Table3[#All],2,0),VLOOKUP(Proc[[#This Row],[Author]],Table4[],2,0))</f>
        <v>EL</v>
      </c>
      <c r="L8057" s="153" t="s">
        <v>7174</v>
      </c>
      <c r="M8057" s="140">
        <v>46086</v>
      </c>
      <c r="N8057" s="140"/>
      <c r="O8057" s="140"/>
      <c r="P8057" s="140" t="str">
        <f ca="1">IF(Proc[[#This Row],[DaysAgeing]]&gt;5,"yep","on track")</f>
        <v>yep</v>
      </c>
      <c r="Q8057" s="2">
        <f ca="1">IF(Proc[[#This Row],[DateClosed]]="",ABS(NETWORKDAYS(Proc[[#This Row],[DateOpened]],TODAY()))-1,ABS(NETWORKDAYS(Proc[[#This Row],[DateOpened]],Proc[[#This Row],[DateClosed]]))-1)</f>
        <v>21</v>
      </c>
      <c r="R8057" s="140" t="s">
        <v>4125</v>
      </c>
      <c r="S8057" s="153"/>
      <c r="T8057" s="153">
        <v>8056</v>
      </c>
    </row>
    <row r="8058" spans="1:20" hidden="1">
      <c r="A8058" s="152" t="s">
        <v>7472</v>
      </c>
      <c r="B8058" s="153" t="str">
        <f>IFERROR(VLOOKUP(Proc[[#This Row],[App]],Table2[],3,0),"open")</f>
        <v>ok</v>
      </c>
      <c r="C8058" s="152" t="s">
        <v>369</v>
      </c>
      <c r="D8058" s="152" t="s">
        <v>7600</v>
      </c>
      <c r="E8058" s="152" t="s">
        <v>7543</v>
      </c>
      <c r="F8058" s="153" t="s">
        <v>7543</v>
      </c>
      <c r="G8058" s="152" t="s">
        <v>406</v>
      </c>
      <c r="H8058" s="153" t="str">
        <f>IF(Proc[[#This Row],[type]]="LFF (MDG-F)",MID(Proc[[#This Row],[Obj]],13,10),"")</f>
        <v>TW02TPHZ12</v>
      </c>
      <c r="I8058" s="152"/>
      <c r="J8058" s="153" t="b">
        <f>Proc[[#This Row],[Requested]]=Proc[[#This Row],[CurrentParent]]</f>
        <v>1</v>
      </c>
      <c r="K8058" s="153" t="str">
        <f>IF(Proc[[#This Row],[Author]]="Marcela Urrego",VLOOKUP(LEFT(Proc[[#This Row],[Requested]],1),Table3[#All],2,0),VLOOKUP(Proc[[#This Row],[Author]],Table4[],2,0))</f>
        <v>EL</v>
      </c>
      <c r="L8058" s="153" t="s">
        <v>7174</v>
      </c>
      <c r="M8058" s="140">
        <v>46086</v>
      </c>
      <c r="N8058" s="140"/>
      <c r="O8058" s="140"/>
      <c r="P8058" s="140" t="str">
        <f ca="1">IF(Proc[[#This Row],[DaysAgeing]]&gt;5,"yep","on track")</f>
        <v>yep</v>
      </c>
      <c r="Q8058" s="2">
        <f ca="1">IF(Proc[[#This Row],[DateClosed]]="",ABS(NETWORKDAYS(Proc[[#This Row],[DateOpened]],TODAY()))-1,ABS(NETWORKDAYS(Proc[[#This Row],[DateOpened]],Proc[[#This Row],[DateClosed]]))-1)</f>
        <v>21</v>
      </c>
      <c r="R8058" s="140" t="s">
        <v>4125</v>
      </c>
      <c r="S8058" s="153"/>
      <c r="T8058" s="153">
        <v>8057</v>
      </c>
    </row>
    <row r="8059" spans="1:20" hidden="1">
      <c r="A8059" s="152" t="s">
        <v>7472</v>
      </c>
      <c r="B8059" s="153" t="str">
        <f>IFERROR(VLOOKUP(Proc[[#This Row],[App]],Table2[],3,0),"open")</f>
        <v>ok</v>
      </c>
      <c r="C8059" s="152" t="s">
        <v>369</v>
      </c>
      <c r="D8059" s="152" t="s">
        <v>7601</v>
      </c>
      <c r="E8059" s="152" t="s">
        <v>7544</v>
      </c>
      <c r="F8059" s="153" t="s">
        <v>7544</v>
      </c>
      <c r="G8059" s="152" t="s">
        <v>406</v>
      </c>
      <c r="H8059" s="153" t="str">
        <f>IF(Proc[[#This Row],[type]]="LFF (MDG-F)",MID(Proc[[#This Row],[Obj]],13,10),"")</f>
        <v>US10R04014</v>
      </c>
      <c r="I8059" s="152"/>
      <c r="J8059" s="153" t="b">
        <f>Proc[[#This Row],[Requested]]=Proc[[#This Row],[CurrentParent]]</f>
        <v>1</v>
      </c>
      <c r="K8059" s="153" t="str">
        <f>IF(Proc[[#This Row],[Author]]="Marcela Urrego",VLOOKUP(LEFT(Proc[[#This Row],[Requested]],1),Table3[#All],2,0),VLOOKUP(Proc[[#This Row],[Author]],Table4[],2,0))</f>
        <v>EL</v>
      </c>
      <c r="L8059" s="153" t="s">
        <v>7174</v>
      </c>
      <c r="M8059" s="140">
        <v>46086</v>
      </c>
      <c r="N8059" s="140"/>
      <c r="O8059" s="140"/>
      <c r="P8059" s="140" t="str">
        <f ca="1">IF(Proc[[#This Row],[DaysAgeing]]&gt;5,"yep","on track")</f>
        <v>yep</v>
      </c>
      <c r="Q8059" s="2">
        <f ca="1">IF(Proc[[#This Row],[DateClosed]]="",ABS(NETWORKDAYS(Proc[[#This Row],[DateOpened]],TODAY()))-1,ABS(NETWORKDAYS(Proc[[#This Row],[DateOpened]],Proc[[#This Row],[DateClosed]]))-1)</f>
        <v>21</v>
      </c>
      <c r="R8059" s="140" t="s">
        <v>4125</v>
      </c>
      <c r="S8059" s="153"/>
      <c r="T8059" s="153">
        <v>8058</v>
      </c>
    </row>
    <row r="8060" spans="1:20" hidden="1">
      <c r="A8060" s="152" t="s">
        <v>7472</v>
      </c>
      <c r="B8060" s="153" t="str">
        <f>IFERROR(VLOOKUP(Proc[[#This Row],[App]],Table2[],3,0),"open")</f>
        <v>ok</v>
      </c>
      <c r="C8060" s="152" t="s">
        <v>369</v>
      </c>
      <c r="D8060" s="152" t="s">
        <v>7602</v>
      </c>
      <c r="E8060" s="152" t="s">
        <v>1877</v>
      </c>
      <c r="F8060" s="152" t="s">
        <v>1877</v>
      </c>
      <c r="G8060" s="152" t="s">
        <v>400</v>
      </c>
      <c r="H8060" s="153" t="str">
        <f>IF(Proc[[#This Row],[type]]="LFF (MDG-F)",MID(Proc[[#This Row],[Obj]],13,10),"")</f>
        <v/>
      </c>
      <c r="I8060" s="152"/>
      <c r="J8060" s="153" t="b">
        <f>Proc[[#This Row],[Requested]]=Proc[[#This Row],[CurrentParent]]</f>
        <v>1</v>
      </c>
      <c r="K8060" s="153" t="str">
        <f>IF(Proc[[#This Row],[Author]]="Marcela Urrego",VLOOKUP(LEFT(Proc[[#This Row],[Requested]],1),Table3[#All],2,0),VLOOKUP(Proc[[#This Row],[Author]],Table4[],2,0))</f>
        <v>EL</v>
      </c>
      <c r="L8060" s="153" t="s">
        <v>7174</v>
      </c>
      <c r="M8060" s="140">
        <v>46086</v>
      </c>
      <c r="N8060" s="140"/>
      <c r="O8060" s="140"/>
      <c r="P8060" s="140" t="str">
        <f ca="1">IF(Proc[[#This Row],[DaysAgeing]]&gt;5,"yep","on track")</f>
        <v>yep</v>
      </c>
      <c r="Q8060" s="2">
        <f ca="1">IF(Proc[[#This Row],[DateClosed]]="",ABS(NETWORKDAYS(Proc[[#This Row],[DateOpened]],TODAY()))-1,ABS(NETWORKDAYS(Proc[[#This Row],[DateOpened]],Proc[[#This Row],[DateClosed]]))-1)</f>
        <v>21</v>
      </c>
      <c r="R8060" s="140" t="s">
        <v>4125</v>
      </c>
      <c r="S8060" s="153"/>
      <c r="T8060" s="153">
        <v>8059</v>
      </c>
    </row>
    <row r="8061" spans="1:20" hidden="1">
      <c r="A8061" s="152" t="s">
        <v>7472</v>
      </c>
      <c r="B8061" s="153" t="str">
        <f>IFERROR(VLOOKUP(Proc[[#This Row],[App]],Table2[],3,0),"open")</f>
        <v>ok</v>
      </c>
      <c r="C8061" s="152" t="s">
        <v>369</v>
      </c>
      <c r="D8061" s="152" t="s">
        <v>7603</v>
      </c>
      <c r="E8061" s="152" t="s">
        <v>7545</v>
      </c>
      <c r="F8061" s="153" t="s">
        <v>7545</v>
      </c>
      <c r="G8061" s="152" t="s">
        <v>406</v>
      </c>
      <c r="H8061" s="153" t="str">
        <f>IF(Proc[[#This Row],[type]]="LFF (MDG-F)",MID(Proc[[#This Row],[Obj]],13,10),"")</f>
        <v>US10R04013</v>
      </c>
      <c r="I8061" s="152"/>
      <c r="J8061" s="153" t="b">
        <f>Proc[[#This Row],[Requested]]=Proc[[#This Row],[CurrentParent]]</f>
        <v>1</v>
      </c>
      <c r="K8061" s="153" t="str">
        <f>IF(Proc[[#This Row],[Author]]="Marcela Urrego",VLOOKUP(LEFT(Proc[[#This Row],[Requested]],1),Table3[#All],2,0),VLOOKUP(Proc[[#This Row],[Author]],Table4[],2,0))</f>
        <v>EL</v>
      </c>
      <c r="L8061" s="153" t="s">
        <v>7174</v>
      </c>
      <c r="M8061" s="140">
        <v>46086</v>
      </c>
      <c r="N8061" s="140"/>
      <c r="O8061" s="140"/>
      <c r="P8061" s="140" t="str">
        <f ca="1">IF(Proc[[#This Row],[DaysAgeing]]&gt;5,"yep","on track")</f>
        <v>yep</v>
      </c>
      <c r="Q8061" s="2">
        <f ca="1">IF(Proc[[#This Row],[DateClosed]]="",ABS(NETWORKDAYS(Proc[[#This Row],[DateOpened]],TODAY()))-1,ABS(NETWORKDAYS(Proc[[#This Row],[DateOpened]],Proc[[#This Row],[DateClosed]]))-1)</f>
        <v>21</v>
      </c>
      <c r="R8061" s="140" t="s">
        <v>4125</v>
      </c>
      <c r="S8061" s="153"/>
      <c r="T8061" s="153">
        <v>8060</v>
      </c>
    </row>
    <row r="8062" spans="1:20" hidden="1">
      <c r="A8062" s="152" t="s">
        <v>7472</v>
      </c>
      <c r="B8062" s="153" t="str">
        <f>IFERROR(VLOOKUP(Proc[[#This Row],[App]],Table2[],3,0),"open")</f>
        <v>ok</v>
      </c>
      <c r="C8062" s="152" t="s">
        <v>369</v>
      </c>
      <c r="D8062" s="152" t="s">
        <v>7604</v>
      </c>
      <c r="E8062" s="152" t="s">
        <v>7546</v>
      </c>
      <c r="F8062" s="153" t="s">
        <v>7546</v>
      </c>
      <c r="G8062" s="152" t="s">
        <v>406</v>
      </c>
      <c r="H8062" s="153" t="str">
        <f>IF(Proc[[#This Row],[type]]="LFF (MDG-F)",MID(Proc[[#This Row],[Obj]],13,10),"")</f>
        <v>US01GPS402</v>
      </c>
      <c r="I8062" s="152"/>
      <c r="J8062" s="153" t="b">
        <f>Proc[[#This Row],[Requested]]=Proc[[#This Row],[CurrentParent]]</f>
        <v>1</v>
      </c>
      <c r="K8062" s="153" t="str">
        <f>IF(Proc[[#This Row],[Author]]="Marcela Urrego",VLOOKUP(LEFT(Proc[[#This Row],[Requested]],1),Table3[#All],2,0),VLOOKUP(Proc[[#This Row],[Author]],Table4[],2,0))</f>
        <v>EL</v>
      </c>
      <c r="L8062" s="153" t="s">
        <v>7174</v>
      </c>
      <c r="M8062" s="140">
        <v>46086</v>
      </c>
      <c r="N8062" s="140"/>
      <c r="O8062" s="140"/>
      <c r="P8062" s="140" t="str">
        <f ca="1">IF(Proc[[#This Row],[DaysAgeing]]&gt;5,"yep","on track")</f>
        <v>yep</v>
      </c>
      <c r="Q8062" s="2">
        <f ca="1">IF(Proc[[#This Row],[DateClosed]]="",ABS(NETWORKDAYS(Proc[[#This Row],[DateOpened]],TODAY()))-1,ABS(NETWORKDAYS(Proc[[#This Row],[DateOpened]],Proc[[#This Row],[DateClosed]]))-1)</f>
        <v>21</v>
      </c>
      <c r="R8062" s="140" t="s">
        <v>4125</v>
      </c>
      <c r="S8062" s="153"/>
      <c r="T8062" s="153">
        <v>8061</v>
      </c>
    </row>
    <row r="8063" spans="1:20" hidden="1">
      <c r="A8063" s="152" t="s">
        <v>7472</v>
      </c>
      <c r="B8063" s="153" t="str">
        <f>IFERROR(VLOOKUP(Proc[[#This Row],[App]],Table2[],3,0),"open")</f>
        <v>ok</v>
      </c>
      <c r="C8063" s="152" t="s">
        <v>369</v>
      </c>
      <c r="D8063" s="152" t="s">
        <v>7605</v>
      </c>
      <c r="E8063" s="152" t="s">
        <v>7546</v>
      </c>
      <c r="F8063" s="153" t="s">
        <v>7546</v>
      </c>
      <c r="G8063" s="152" t="s">
        <v>406</v>
      </c>
      <c r="H8063" s="153" t="str">
        <f>IF(Proc[[#This Row],[type]]="LFF (MDG-F)",MID(Proc[[#This Row],[Obj]],13,10),"")</f>
        <v>US10R04012</v>
      </c>
      <c r="I8063" s="152"/>
      <c r="J8063" s="153" t="b">
        <f>Proc[[#This Row],[Requested]]=Proc[[#This Row],[CurrentParent]]</f>
        <v>1</v>
      </c>
      <c r="K8063" s="153" t="str">
        <f>IF(Proc[[#This Row],[Author]]="Marcela Urrego",VLOOKUP(LEFT(Proc[[#This Row],[Requested]],1),Table3[#All],2,0),VLOOKUP(Proc[[#This Row],[Author]],Table4[],2,0))</f>
        <v>EL</v>
      </c>
      <c r="L8063" s="153" t="s">
        <v>7174</v>
      </c>
      <c r="M8063" s="140">
        <v>46086</v>
      </c>
      <c r="N8063" s="140"/>
      <c r="O8063" s="140"/>
      <c r="P8063" s="140" t="str">
        <f ca="1">IF(Proc[[#This Row],[DaysAgeing]]&gt;5,"yep","on track")</f>
        <v>yep</v>
      </c>
      <c r="Q8063" s="2">
        <f ca="1">IF(Proc[[#This Row],[DateClosed]]="",ABS(NETWORKDAYS(Proc[[#This Row],[DateOpened]],TODAY()))-1,ABS(NETWORKDAYS(Proc[[#This Row],[DateOpened]],Proc[[#This Row],[DateClosed]]))-1)</f>
        <v>21</v>
      </c>
      <c r="R8063" s="140" t="s">
        <v>4125</v>
      </c>
      <c r="S8063" s="153"/>
      <c r="T8063" s="153">
        <v>8062</v>
      </c>
    </row>
    <row r="8064" spans="1:20" hidden="1">
      <c r="A8064" s="152" t="s">
        <v>7472</v>
      </c>
      <c r="B8064" s="153" t="str">
        <f>IFERROR(VLOOKUP(Proc[[#This Row],[App]],Table2[],3,0),"open")</f>
        <v>ok</v>
      </c>
      <c r="C8064" s="152" t="s">
        <v>369</v>
      </c>
      <c r="D8064" s="152" t="s">
        <v>7606</v>
      </c>
      <c r="E8064" s="152" t="s">
        <v>7546</v>
      </c>
      <c r="F8064" s="153" t="s">
        <v>7546</v>
      </c>
      <c r="G8064" s="152" t="s">
        <v>406</v>
      </c>
      <c r="H8064" s="153" t="str">
        <f>IF(Proc[[#This Row],[type]]="LFF (MDG-F)",MID(Proc[[#This Row],[Obj]],13,10),"")</f>
        <v>JP02R0M341</v>
      </c>
      <c r="I8064" s="152"/>
      <c r="J8064" s="153" t="b">
        <f>Proc[[#This Row],[Requested]]=Proc[[#This Row],[CurrentParent]]</f>
        <v>1</v>
      </c>
      <c r="K8064" s="153" t="str">
        <f>IF(Proc[[#This Row],[Author]]="Marcela Urrego",VLOOKUP(LEFT(Proc[[#This Row],[Requested]],1),Table3[#All],2,0),VLOOKUP(Proc[[#This Row],[Author]],Table4[],2,0))</f>
        <v>EL</v>
      </c>
      <c r="L8064" s="153" t="s">
        <v>7174</v>
      </c>
      <c r="M8064" s="140">
        <v>46086</v>
      </c>
      <c r="N8064" s="140"/>
      <c r="O8064" s="140"/>
      <c r="P8064" s="140" t="str">
        <f ca="1">IF(Proc[[#This Row],[DaysAgeing]]&gt;5,"yep","on track")</f>
        <v>yep</v>
      </c>
      <c r="Q8064" s="2">
        <f ca="1">IF(Proc[[#This Row],[DateClosed]]="",ABS(NETWORKDAYS(Proc[[#This Row],[DateOpened]],TODAY()))-1,ABS(NETWORKDAYS(Proc[[#This Row],[DateOpened]],Proc[[#This Row],[DateClosed]]))-1)</f>
        <v>21</v>
      </c>
      <c r="R8064" s="140" t="s">
        <v>4125</v>
      </c>
      <c r="S8064" s="153"/>
      <c r="T8064" s="153">
        <v>8063</v>
      </c>
    </row>
    <row r="8065" spans="1:20" hidden="1">
      <c r="A8065" s="152" t="s">
        <v>7472</v>
      </c>
      <c r="B8065" s="153" t="str">
        <f>IFERROR(VLOOKUP(Proc[[#This Row],[App]],Table2[],3,0),"open")</f>
        <v>ok</v>
      </c>
      <c r="C8065" s="152" t="s">
        <v>369</v>
      </c>
      <c r="D8065" s="152" t="s">
        <v>7607</v>
      </c>
      <c r="E8065" s="152" t="s">
        <v>7547</v>
      </c>
      <c r="F8065" s="153" t="s">
        <v>7547</v>
      </c>
      <c r="G8065" s="152" t="s">
        <v>406</v>
      </c>
      <c r="H8065" s="153" t="str">
        <f>IF(Proc[[#This Row],[type]]="LFF (MDG-F)",MID(Proc[[#This Row],[Obj]],13,10),"")</f>
        <v>US10R04015</v>
      </c>
      <c r="I8065" s="152"/>
      <c r="J8065" s="153" t="b">
        <f>Proc[[#This Row],[Requested]]=Proc[[#This Row],[CurrentParent]]</f>
        <v>1</v>
      </c>
      <c r="K8065" s="153" t="str">
        <f>IF(Proc[[#This Row],[Author]]="Marcela Urrego",VLOOKUP(LEFT(Proc[[#This Row],[Requested]],1),Table3[#All],2,0),VLOOKUP(Proc[[#This Row],[Author]],Table4[],2,0))</f>
        <v>EL</v>
      </c>
      <c r="L8065" s="153" t="s">
        <v>7174</v>
      </c>
      <c r="M8065" s="140">
        <v>46086</v>
      </c>
      <c r="N8065" s="140"/>
      <c r="O8065" s="140"/>
      <c r="P8065" s="140" t="str">
        <f ca="1">IF(Proc[[#This Row],[DaysAgeing]]&gt;5,"yep","on track")</f>
        <v>yep</v>
      </c>
      <c r="Q8065" s="2">
        <f ca="1">IF(Proc[[#This Row],[DateClosed]]="",ABS(NETWORKDAYS(Proc[[#This Row],[DateOpened]],TODAY()))-1,ABS(NETWORKDAYS(Proc[[#This Row],[DateOpened]],Proc[[#This Row],[DateClosed]]))-1)</f>
        <v>21</v>
      </c>
      <c r="R8065" s="140" t="s">
        <v>4125</v>
      </c>
      <c r="S8065" s="153"/>
      <c r="T8065" s="153">
        <v>8064</v>
      </c>
    </row>
    <row r="8066" spans="1:20" hidden="1">
      <c r="A8066" s="152" t="s">
        <v>7472</v>
      </c>
      <c r="B8066" s="153" t="str">
        <f>IFERROR(VLOOKUP(Proc[[#This Row],[App]],Table2[],3,0),"open")</f>
        <v>ok</v>
      </c>
      <c r="C8066" s="152" t="s">
        <v>369</v>
      </c>
      <c r="D8066" s="152" t="s">
        <v>7608</v>
      </c>
      <c r="E8066" s="152" t="s">
        <v>6093</v>
      </c>
      <c r="F8066" s="153" t="s">
        <v>6093</v>
      </c>
      <c r="G8066" s="152" t="s">
        <v>406</v>
      </c>
      <c r="H8066" s="153" t="str">
        <f>IF(Proc[[#This Row],[type]]="LFF (MDG-F)",MID(Proc[[#This Row],[Obj]],13,10),"")</f>
        <v>KR02TPAZ06</v>
      </c>
      <c r="I8066" s="152"/>
      <c r="J8066" s="153" t="b">
        <f>Proc[[#This Row],[Requested]]=Proc[[#This Row],[CurrentParent]]</f>
        <v>1</v>
      </c>
      <c r="K8066" s="153" t="str">
        <f>IF(Proc[[#This Row],[Author]]="Marcela Urrego",VLOOKUP(LEFT(Proc[[#This Row],[Requested]],1),Table3[#All],2,0),VLOOKUP(Proc[[#This Row],[Author]],Table4[],2,0))</f>
        <v>EL</v>
      </c>
      <c r="L8066" s="153" t="s">
        <v>7174</v>
      </c>
      <c r="M8066" s="140">
        <v>46086</v>
      </c>
      <c r="N8066" s="140"/>
      <c r="O8066" s="140"/>
      <c r="P8066" s="140" t="str">
        <f ca="1">IF(Proc[[#This Row],[DaysAgeing]]&gt;5,"yep","on track")</f>
        <v>yep</v>
      </c>
      <c r="Q8066" s="2">
        <f ca="1">IF(Proc[[#This Row],[DateClosed]]="",ABS(NETWORKDAYS(Proc[[#This Row],[DateOpened]],TODAY()))-1,ABS(NETWORKDAYS(Proc[[#This Row],[DateOpened]],Proc[[#This Row],[DateClosed]]))-1)</f>
        <v>21</v>
      </c>
      <c r="R8066" s="140" t="s">
        <v>4125</v>
      </c>
      <c r="S8066" s="153"/>
      <c r="T8066" s="153">
        <v>8065</v>
      </c>
    </row>
    <row r="8067" spans="1:20" hidden="1">
      <c r="A8067" t="s">
        <v>7475</v>
      </c>
      <c r="B8067" s="153" t="str">
        <f>IFERROR(VLOOKUP(Proc[[#This Row],[App]],Table2[],3,0),"open")</f>
        <v>ok</v>
      </c>
      <c r="C8067" s="152" t="s">
        <v>369</v>
      </c>
      <c r="D8067" s="152" t="s">
        <v>7476</v>
      </c>
      <c r="E8067" s="152" t="s">
        <v>2008</v>
      </c>
      <c r="F8067" s="153" t="s">
        <v>2008</v>
      </c>
      <c r="G8067" s="152" t="s">
        <v>406</v>
      </c>
      <c r="H8067" s="153" t="str">
        <f>IF(Proc[[#This Row],[type]]="LFF (MDG-F)",MID(Proc[[#This Row],[Obj]],13,10),"")</f>
        <v>DE10GIT04A</v>
      </c>
      <c r="I8067" s="152"/>
      <c r="J8067" s="153" t="b">
        <f>Proc[[#This Row],[Requested]]=Proc[[#This Row],[CurrentParent]]</f>
        <v>1</v>
      </c>
      <c r="K8067" s="153" t="str">
        <f>IF(Proc[[#This Row],[Author]]="Marcela Urrego",VLOOKUP(LEFT(Proc[[#This Row],[Requested]],1),Table3[#All],2,0),VLOOKUP(Proc[[#This Row],[Author]],Table4[],2,0))</f>
        <v>MGF</v>
      </c>
      <c r="L8067" s="153" t="s">
        <v>7174</v>
      </c>
      <c r="M8067" s="140">
        <v>46086</v>
      </c>
      <c r="N8067" s="140"/>
      <c r="O8067" s="140"/>
      <c r="P8067" s="140" t="str">
        <f ca="1">IF(Proc[[#This Row],[DaysAgeing]]&gt;5,"yep","on track")</f>
        <v>yep</v>
      </c>
      <c r="Q8067" s="2">
        <f ca="1">IF(Proc[[#This Row],[DateClosed]]="",ABS(NETWORKDAYS(Proc[[#This Row],[DateOpened]],TODAY()))-1,ABS(NETWORKDAYS(Proc[[#This Row],[DateOpened]],Proc[[#This Row],[DateClosed]]))-1)</f>
        <v>21</v>
      </c>
      <c r="R8067" s="140" t="s">
        <v>5992</v>
      </c>
      <c r="S8067" s="153"/>
      <c r="T8067" s="153">
        <v>8066</v>
      </c>
    </row>
    <row r="8068" spans="1:20" hidden="1">
      <c r="A8068" t="s">
        <v>7477</v>
      </c>
      <c r="B8068" s="153" t="str">
        <f>IFERROR(VLOOKUP(Proc[[#This Row],[App]],Table2[],3,0),"open")</f>
        <v>ok</v>
      </c>
      <c r="C8068" s="152" t="s">
        <v>369</v>
      </c>
      <c r="D8068" s="152" t="s">
        <v>7478</v>
      </c>
      <c r="E8068" s="152" t="s">
        <v>1845</v>
      </c>
      <c r="F8068" s="153" t="s">
        <v>1845</v>
      </c>
      <c r="G8068" s="152" t="s">
        <v>400</v>
      </c>
      <c r="H8068" s="153" t="str">
        <f>IF(Proc[[#This Row],[type]]="LFF (MDG-F)",MID(Proc[[#This Row],[Obj]],13,10),"")</f>
        <v/>
      </c>
      <c r="I8068" s="152"/>
      <c r="J8068" s="153" t="b">
        <f>Proc[[#This Row],[Requested]]=Proc[[#This Row],[CurrentParent]]</f>
        <v>1</v>
      </c>
      <c r="K8068" s="153" t="str">
        <f>IF(Proc[[#This Row],[Author]]="Marcela Urrego",VLOOKUP(LEFT(Proc[[#This Row],[Requested]],1),Table3[#All],2,0),VLOOKUP(Proc[[#This Row],[Author]],Table4[],2,0))</f>
        <v>LS</v>
      </c>
      <c r="L8068" s="153" t="s">
        <v>7174</v>
      </c>
      <c r="M8068" s="140">
        <v>46086</v>
      </c>
      <c r="N8068" s="140"/>
      <c r="O8068" s="140"/>
      <c r="P8068" s="140" t="str">
        <f ca="1">IF(Proc[[#This Row],[DaysAgeing]]&gt;5,"yep","on track")</f>
        <v>yep</v>
      </c>
      <c r="Q8068" s="2">
        <f ca="1">IF(Proc[[#This Row],[DateClosed]]="",ABS(NETWORKDAYS(Proc[[#This Row],[DateOpened]],TODAY()))-1,ABS(NETWORKDAYS(Proc[[#This Row],[DateOpened]],Proc[[#This Row],[DateClosed]]))-1)</f>
        <v>21</v>
      </c>
      <c r="R8068" s="140" t="s">
        <v>488</v>
      </c>
      <c r="S8068" s="153"/>
      <c r="T8068" s="153">
        <v>8067</v>
      </c>
    </row>
    <row r="8069" spans="1:20" hidden="1">
      <c r="A8069" s="152" t="s">
        <v>7477</v>
      </c>
      <c r="B8069" s="153" t="str">
        <f>IFERROR(VLOOKUP(Proc[[#This Row],[App]],Table2[],3,0),"open")</f>
        <v>ok</v>
      </c>
      <c r="C8069" s="152" t="s">
        <v>369</v>
      </c>
      <c r="D8069" s="152" t="s">
        <v>7479</v>
      </c>
      <c r="E8069" s="152" t="s">
        <v>4867</v>
      </c>
      <c r="F8069" s="153" t="s">
        <v>4867</v>
      </c>
      <c r="G8069" s="152" t="s">
        <v>400</v>
      </c>
      <c r="H8069" s="153" t="str">
        <f>IF(Proc[[#This Row],[type]]="LFF (MDG-F)",MID(Proc[[#This Row],[Obj]],13,10),"")</f>
        <v/>
      </c>
      <c r="I8069" s="152"/>
      <c r="J8069" s="153" t="b">
        <f>Proc[[#This Row],[Requested]]=Proc[[#This Row],[CurrentParent]]</f>
        <v>1</v>
      </c>
      <c r="K8069" s="153" t="str">
        <f>IF(Proc[[#This Row],[Author]]="Marcela Urrego",VLOOKUP(LEFT(Proc[[#This Row],[Requested]],1),Table3[#All],2,0),VLOOKUP(Proc[[#This Row],[Author]],Table4[],2,0))</f>
        <v>LS</v>
      </c>
      <c r="L8069" s="153" t="s">
        <v>7174</v>
      </c>
      <c r="M8069" s="140">
        <v>46086</v>
      </c>
      <c r="N8069" s="140"/>
      <c r="O8069" s="140"/>
      <c r="P8069" s="140" t="str">
        <f ca="1">IF(Proc[[#This Row],[DaysAgeing]]&gt;5,"yep","on track")</f>
        <v>yep</v>
      </c>
      <c r="Q8069" s="2">
        <f ca="1">IF(Proc[[#This Row],[DateClosed]]="",ABS(NETWORKDAYS(Proc[[#This Row],[DateOpened]],TODAY()))-1,ABS(NETWORKDAYS(Proc[[#This Row],[DateOpened]],Proc[[#This Row],[DateClosed]]))-1)</f>
        <v>21</v>
      </c>
      <c r="R8069" s="140" t="s">
        <v>488</v>
      </c>
      <c r="S8069" s="153"/>
      <c r="T8069" s="153">
        <v>8068</v>
      </c>
    </row>
    <row r="8070" spans="1:20" hidden="1">
      <c r="A8070" s="152" t="s">
        <v>7477</v>
      </c>
      <c r="B8070" s="153" t="str">
        <f>IFERROR(VLOOKUP(Proc[[#This Row],[App]],Table2[],3,0),"open")</f>
        <v>ok</v>
      </c>
      <c r="C8070" s="152" t="s">
        <v>369</v>
      </c>
      <c r="D8070" s="152" t="s">
        <v>7480</v>
      </c>
      <c r="E8070" s="152" t="s">
        <v>5529</v>
      </c>
      <c r="F8070" s="153" t="s">
        <v>5529</v>
      </c>
      <c r="G8070" s="152" t="s">
        <v>400</v>
      </c>
      <c r="H8070" s="153" t="str">
        <f>IF(Proc[[#This Row],[type]]="LFF (MDG-F)",MID(Proc[[#This Row],[Obj]],13,10),"")</f>
        <v/>
      </c>
      <c r="I8070" s="152"/>
      <c r="J8070" s="153" t="b">
        <f>Proc[[#This Row],[Requested]]=Proc[[#This Row],[CurrentParent]]</f>
        <v>1</v>
      </c>
      <c r="K8070" s="153" t="str">
        <f>IF(Proc[[#This Row],[Author]]="Marcela Urrego",VLOOKUP(LEFT(Proc[[#This Row],[Requested]],1),Table3[#All],2,0),VLOOKUP(Proc[[#This Row],[Author]],Table4[],2,0))</f>
        <v>LS</v>
      </c>
      <c r="L8070" s="153" t="s">
        <v>7174</v>
      </c>
      <c r="M8070" s="140">
        <v>46086</v>
      </c>
      <c r="N8070" s="140"/>
      <c r="O8070" s="140"/>
      <c r="P8070" s="140" t="str">
        <f ca="1">IF(Proc[[#This Row],[DaysAgeing]]&gt;5,"yep","on track")</f>
        <v>yep</v>
      </c>
      <c r="Q8070" s="2">
        <f ca="1">IF(Proc[[#This Row],[DateClosed]]="",ABS(NETWORKDAYS(Proc[[#This Row],[DateOpened]],TODAY()))-1,ABS(NETWORKDAYS(Proc[[#This Row],[DateOpened]],Proc[[#This Row],[DateClosed]]))-1)</f>
        <v>21</v>
      </c>
      <c r="R8070" s="140" t="s">
        <v>488</v>
      </c>
      <c r="S8070" s="153"/>
      <c r="T8070" s="153">
        <v>8069</v>
      </c>
    </row>
    <row r="8071" spans="1:20" hidden="1">
      <c r="A8071" s="152" t="s">
        <v>7477</v>
      </c>
      <c r="B8071" s="153" t="str">
        <f>IFERROR(VLOOKUP(Proc[[#This Row],[App]],Table2[],3,0),"open")</f>
        <v>ok</v>
      </c>
      <c r="C8071" s="152" t="s">
        <v>369</v>
      </c>
      <c r="D8071" s="152" t="s">
        <v>7481</v>
      </c>
      <c r="E8071" s="152" t="s">
        <v>4805</v>
      </c>
      <c r="F8071" s="152" t="s">
        <v>4805</v>
      </c>
      <c r="G8071" s="152" t="s">
        <v>400</v>
      </c>
      <c r="H8071" s="153" t="str">
        <f>IF(Proc[[#This Row],[type]]="LFF (MDG-F)",MID(Proc[[#This Row],[Obj]],13,10),"")</f>
        <v/>
      </c>
      <c r="I8071" s="152"/>
      <c r="J8071" s="153" t="b">
        <f>Proc[[#This Row],[Requested]]=Proc[[#This Row],[CurrentParent]]</f>
        <v>1</v>
      </c>
      <c r="K8071" s="153" t="str">
        <f>IF(Proc[[#This Row],[Author]]="Marcela Urrego",VLOOKUP(LEFT(Proc[[#This Row],[Requested]],1),Table3[#All],2,0),VLOOKUP(Proc[[#This Row],[Author]],Table4[],2,0))</f>
        <v>LS</v>
      </c>
      <c r="L8071" s="153" t="s">
        <v>7174</v>
      </c>
      <c r="M8071" s="140">
        <v>46086</v>
      </c>
      <c r="N8071" s="140"/>
      <c r="O8071" s="140"/>
      <c r="P8071" s="140" t="str">
        <f ca="1">IF(Proc[[#This Row],[DaysAgeing]]&gt;5,"yep","on track")</f>
        <v>yep</v>
      </c>
      <c r="Q8071" s="2">
        <f ca="1">IF(Proc[[#This Row],[DateClosed]]="",ABS(NETWORKDAYS(Proc[[#This Row],[DateOpened]],TODAY()))-1,ABS(NETWORKDAYS(Proc[[#This Row],[DateOpened]],Proc[[#This Row],[DateClosed]]))-1)</f>
        <v>21</v>
      </c>
      <c r="R8071" s="140" t="s">
        <v>488</v>
      </c>
      <c r="S8071" s="153"/>
      <c r="T8071" s="153">
        <v>8070</v>
      </c>
    </row>
    <row r="8072" spans="1:20" hidden="1">
      <c r="A8072" s="152" t="s">
        <v>7477</v>
      </c>
      <c r="B8072" s="153" t="str">
        <f>IFERROR(VLOOKUP(Proc[[#This Row],[App]],Table2[],3,0),"open")</f>
        <v>ok</v>
      </c>
      <c r="C8072" s="152" t="s">
        <v>369</v>
      </c>
      <c r="D8072" s="152" t="s">
        <v>7176</v>
      </c>
      <c r="E8072" s="152" t="s">
        <v>7495</v>
      </c>
      <c r="F8072" s="153" t="s">
        <v>7495</v>
      </c>
      <c r="G8072" s="152" t="s">
        <v>400</v>
      </c>
      <c r="H8072" s="153" t="str">
        <f>IF(Proc[[#This Row],[type]]="LFF (MDG-F)",MID(Proc[[#This Row],[Obj]],13,10),"")</f>
        <v/>
      </c>
      <c r="I8072" s="152"/>
      <c r="J8072" s="153" t="b">
        <f>Proc[[#This Row],[Requested]]=Proc[[#This Row],[CurrentParent]]</f>
        <v>1</v>
      </c>
      <c r="K8072" s="153" t="str">
        <f>IF(Proc[[#This Row],[Author]]="Marcela Urrego",VLOOKUP(LEFT(Proc[[#This Row],[Requested]],1),Table3[#All],2,0),VLOOKUP(Proc[[#This Row],[Author]],Table4[],2,0))</f>
        <v>LS</v>
      </c>
      <c r="L8072" s="153" t="s">
        <v>7174</v>
      </c>
      <c r="M8072" s="140">
        <v>46086</v>
      </c>
      <c r="N8072" s="140"/>
      <c r="O8072" s="140"/>
      <c r="P8072" s="140" t="str">
        <f ca="1">IF(Proc[[#This Row],[DaysAgeing]]&gt;5,"yep","on track")</f>
        <v>yep</v>
      </c>
      <c r="Q8072" s="2">
        <f ca="1">IF(Proc[[#This Row],[DateClosed]]="",ABS(NETWORKDAYS(Proc[[#This Row],[DateOpened]],TODAY()))-1,ABS(NETWORKDAYS(Proc[[#This Row],[DateOpened]],Proc[[#This Row],[DateClosed]]))-1)</f>
        <v>21</v>
      </c>
      <c r="R8072" s="140" t="s">
        <v>488</v>
      </c>
      <c r="S8072" s="153"/>
      <c r="T8072" s="153">
        <v>8071</v>
      </c>
    </row>
    <row r="8073" spans="1:20" hidden="1">
      <c r="A8073" s="152" t="s">
        <v>7477</v>
      </c>
      <c r="B8073" s="153" t="str">
        <f>IFERROR(VLOOKUP(Proc[[#This Row],[App]],Table2[],3,0),"open")</f>
        <v>ok</v>
      </c>
      <c r="C8073" s="152" t="s">
        <v>369</v>
      </c>
      <c r="D8073" s="152" t="s">
        <v>7482</v>
      </c>
      <c r="E8073" s="152" t="s">
        <v>5155</v>
      </c>
      <c r="F8073" s="153" t="s">
        <v>5155</v>
      </c>
      <c r="G8073" s="152" t="s">
        <v>400</v>
      </c>
      <c r="H8073" s="153" t="str">
        <f>IF(Proc[[#This Row],[type]]="LFF (MDG-F)",MID(Proc[[#This Row],[Obj]],13,10),"")</f>
        <v/>
      </c>
      <c r="I8073" s="152"/>
      <c r="J8073" s="153" t="b">
        <f>Proc[[#This Row],[Requested]]=Proc[[#This Row],[CurrentParent]]</f>
        <v>1</v>
      </c>
      <c r="K8073" s="153" t="str">
        <f>IF(Proc[[#This Row],[Author]]="Marcela Urrego",VLOOKUP(LEFT(Proc[[#This Row],[Requested]],1),Table3[#All],2,0),VLOOKUP(Proc[[#This Row],[Author]],Table4[],2,0))</f>
        <v>LS</v>
      </c>
      <c r="L8073" s="153" t="s">
        <v>7174</v>
      </c>
      <c r="M8073" s="140">
        <v>46086</v>
      </c>
      <c r="N8073" s="140"/>
      <c r="O8073" s="140"/>
      <c r="P8073" s="140" t="str">
        <f ca="1">IF(Proc[[#This Row],[DaysAgeing]]&gt;5,"yep","on track")</f>
        <v>yep</v>
      </c>
      <c r="Q8073" s="2">
        <f ca="1">IF(Proc[[#This Row],[DateClosed]]="",ABS(NETWORKDAYS(Proc[[#This Row],[DateOpened]],TODAY()))-1,ABS(NETWORKDAYS(Proc[[#This Row],[DateOpened]],Proc[[#This Row],[DateClosed]]))-1)</f>
        <v>21</v>
      </c>
      <c r="R8073" s="140" t="s">
        <v>488</v>
      </c>
      <c r="S8073" s="153"/>
      <c r="T8073" s="153">
        <v>8072</v>
      </c>
    </row>
    <row r="8074" spans="1:20" hidden="1">
      <c r="A8074" s="152" t="s">
        <v>7477</v>
      </c>
      <c r="B8074" s="153" t="str">
        <f>IFERROR(VLOOKUP(Proc[[#This Row],[App]],Table2[],3,0),"open")</f>
        <v>ok</v>
      </c>
      <c r="C8074" s="152" t="s">
        <v>369</v>
      </c>
      <c r="D8074" s="152" t="s">
        <v>7483</v>
      </c>
      <c r="E8074" s="152" t="s">
        <v>5155</v>
      </c>
      <c r="F8074" s="153" t="s">
        <v>5155</v>
      </c>
      <c r="G8074" s="152" t="s">
        <v>400</v>
      </c>
      <c r="H8074" s="153" t="str">
        <f>IF(Proc[[#This Row],[type]]="LFF (MDG-F)",MID(Proc[[#This Row],[Obj]],13,10),"")</f>
        <v/>
      </c>
      <c r="I8074" s="152"/>
      <c r="J8074" s="153" t="b">
        <f>Proc[[#This Row],[Requested]]=Proc[[#This Row],[CurrentParent]]</f>
        <v>1</v>
      </c>
      <c r="K8074" s="153" t="str">
        <f>IF(Proc[[#This Row],[Author]]="Marcela Urrego",VLOOKUP(LEFT(Proc[[#This Row],[Requested]],1),Table3[#All],2,0),VLOOKUP(Proc[[#This Row],[Author]],Table4[],2,0))</f>
        <v>LS</v>
      </c>
      <c r="L8074" s="153" t="s">
        <v>7174</v>
      </c>
      <c r="M8074" s="140">
        <v>46086</v>
      </c>
      <c r="N8074" s="140"/>
      <c r="O8074" s="140"/>
      <c r="P8074" s="140" t="str">
        <f ca="1">IF(Proc[[#This Row],[DaysAgeing]]&gt;5,"yep","on track")</f>
        <v>yep</v>
      </c>
      <c r="Q8074" s="2">
        <f ca="1">IF(Proc[[#This Row],[DateClosed]]="",ABS(NETWORKDAYS(Proc[[#This Row],[DateOpened]],TODAY()))-1,ABS(NETWORKDAYS(Proc[[#This Row],[DateOpened]],Proc[[#This Row],[DateClosed]]))-1)</f>
        <v>21</v>
      </c>
      <c r="R8074" s="140" t="s">
        <v>488</v>
      </c>
      <c r="S8074" s="153"/>
      <c r="T8074" s="153">
        <v>8073</v>
      </c>
    </row>
    <row r="8075" spans="1:20" hidden="1">
      <c r="A8075" s="152" t="s">
        <v>7477</v>
      </c>
      <c r="B8075" s="153" t="str">
        <f>IFERROR(VLOOKUP(Proc[[#This Row],[App]],Table2[],3,0),"open")</f>
        <v>ok</v>
      </c>
      <c r="C8075" s="152" t="s">
        <v>369</v>
      </c>
      <c r="D8075" s="152" t="s">
        <v>7484</v>
      </c>
      <c r="E8075" s="152" t="s">
        <v>7217</v>
      </c>
      <c r="F8075" s="153" t="s">
        <v>7217</v>
      </c>
      <c r="G8075" s="152" t="s">
        <v>400</v>
      </c>
      <c r="H8075" s="153" t="str">
        <f>IF(Proc[[#This Row],[type]]="LFF (MDG-F)",MID(Proc[[#This Row],[Obj]],13,10),"")</f>
        <v/>
      </c>
      <c r="I8075" s="152"/>
      <c r="J8075" s="153" t="b">
        <f>Proc[[#This Row],[Requested]]=Proc[[#This Row],[CurrentParent]]</f>
        <v>1</v>
      </c>
      <c r="K8075" s="153" t="str">
        <f>IF(Proc[[#This Row],[Author]]="Marcela Urrego",VLOOKUP(LEFT(Proc[[#This Row],[Requested]],1),Table3[#All],2,0),VLOOKUP(Proc[[#This Row],[Author]],Table4[],2,0))</f>
        <v>LS</v>
      </c>
      <c r="L8075" s="153" t="s">
        <v>7174</v>
      </c>
      <c r="M8075" s="140">
        <v>46086</v>
      </c>
      <c r="N8075" s="140"/>
      <c r="O8075" s="140"/>
      <c r="P8075" s="140" t="str">
        <f ca="1">IF(Proc[[#This Row],[DaysAgeing]]&gt;5,"yep","on track")</f>
        <v>yep</v>
      </c>
      <c r="Q8075" s="2">
        <f ca="1">IF(Proc[[#This Row],[DateClosed]]="",ABS(NETWORKDAYS(Proc[[#This Row],[DateOpened]],TODAY()))-1,ABS(NETWORKDAYS(Proc[[#This Row],[DateOpened]],Proc[[#This Row],[DateClosed]]))-1)</f>
        <v>21</v>
      </c>
      <c r="R8075" s="140" t="s">
        <v>488</v>
      </c>
      <c r="S8075" s="153"/>
      <c r="T8075" s="153">
        <v>8074</v>
      </c>
    </row>
    <row r="8076" spans="1:20" hidden="1">
      <c r="A8076" s="152" t="s">
        <v>7477</v>
      </c>
      <c r="B8076" s="153" t="str">
        <f>IFERROR(VLOOKUP(Proc[[#This Row],[App]],Table2[],3,0),"open")</f>
        <v>ok</v>
      </c>
      <c r="C8076" s="152" t="s">
        <v>369</v>
      </c>
      <c r="D8076" s="152" t="s">
        <v>7485</v>
      </c>
      <c r="E8076" s="152" t="s">
        <v>7087</v>
      </c>
      <c r="F8076" s="153" t="s">
        <v>7087</v>
      </c>
      <c r="G8076" s="152" t="s">
        <v>400</v>
      </c>
      <c r="H8076" s="153" t="str">
        <f>IF(Proc[[#This Row],[type]]="LFF (MDG-F)",MID(Proc[[#This Row],[Obj]],13,10),"")</f>
        <v/>
      </c>
      <c r="I8076" s="152"/>
      <c r="J8076" s="153" t="b">
        <f>Proc[[#This Row],[Requested]]=Proc[[#This Row],[CurrentParent]]</f>
        <v>1</v>
      </c>
      <c r="K8076" s="153" t="str">
        <f>IF(Proc[[#This Row],[Author]]="Marcela Urrego",VLOOKUP(LEFT(Proc[[#This Row],[Requested]],1),Table3[#All],2,0),VLOOKUP(Proc[[#This Row],[Author]],Table4[],2,0))</f>
        <v>LS</v>
      </c>
      <c r="L8076" s="153" t="s">
        <v>7174</v>
      </c>
      <c r="M8076" s="140">
        <v>46086</v>
      </c>
      <c r="N8076" s="140"/>
      <c r="O8076" s="140"/>
      <c r="P8076" s="140" t="str">
        <f ca="1">IF(Proc[[#This Row],[DaysAgeing]]&gt;5,"yep","on track")</f>
        <v>yep</v>
      </c>
      <c r="Q8076" s="2">
        <f ca="1">IF(Proc[[#This Row],[DateClosed]]="",ABS(NETWORKDAYS(Proc[[#This Row],[DateOpened]],TODAY()))-1,ABS(NETWORKDAYS(Proc[[#This Row],[DateOpened]],Proc[[#This Row],[DateClosed]]))-1)</f>
        <v>21</v>
      </c>
      <c r="R8076" s="140" t="s">
        <v>488</v>
      </c>
      <c r="S8076" s="153"/>
      <c r="T8076" s="153">
        <v>8075</v>
      </c>
    </row>
    <row r="8077" spans="1:20" hidden="1">
      <c r="A8077" s="152" t="s">
        <v>7477</v>
      </c>
      <c r="B8077" s="153" t="str">
        <f>IFERROR(VLOOKUP(Proc[[#This Row],[App]],Table2[],3,0),"open")</f>
        <v>ok</v>
      </c>
      <c r="C8077" s="152" t="s">
        <v>369</v>
      </c>
      <c r="D8077" s="152" t="s">
        <v>7486</v>
      </c>
      <c r="E8077" s="152" t="s">
        <v>7111</v>
      </c>
      <c r="F8077" s="153" t="s">
        <v>7111</v>
      </c>
      <c r="G8077" s="152" t="s">
        <v>400</v>
      </c>
      <c r="H8077" s="153" t="str">
        <f>IF(Proc[[#This Row],[type]]="LFF (MDG-F)",MID(Proc[[#This Row],[Obj]],13,10),"")</f>
        <v/>
      </c>
      <c r="I8077" s="152"/>
      <c r="J8077" s="153" t="b">
        <f>Proc[[#This Row],[Requested]]=Proc[[#This Row],[CurrentParent]]</f>
        <v>1</v>
      </c>
      <c r="K8077" s="153" t="str">
        <f>IF(Proc[[#This Row],[Author]]="Marcela Urrego",VLOOKUP(LEFT(Proc[[#This Row],[Requested]],1),Table3[#All],2,0),VLOOKUP(Proc[[#This Row],[Author]],Table4[],2,0))</f>
        <v>LS</v>
      </c>
      <c r="L8077" s="153" t="s">
        <v>7174</v>
      </c>
      <c r="M8077" s="140">
        <v>46086</v>
      </c>
      <c r="N8077" s="140"/>
      <c r="O8077" s="140"/>
      <c r="P8077" s="140" t="str">
        <f ca="1">IF(Proc[[#This Row],[DaysAgeing]]&gt;5,"yep","on track")</f>
        <v>yep</v>
      </c>
      <c r="Q8077" s="2">
        <f ca="1">IF(Proc[[#This Row],[DateClosed]]="",ABS(NETWORKDAYS(Proc[[#This Row],[DateOpened]],TODAY()))-1,ABS(NETWORKDAYS(Proc[[#This Row],[DateOpened]],Proc[[#This Row],[DateClosed]]))-1)</f>
        <v>21</v>
      </c>
      <c r="R8077" s="140" t="s">
        <v>488</v>
      </c>
      <c r="S8077" s="153"/>
      <c r="T8077" s="153">
        <v>8076</v>
      </c>
    </row>
    <row r="8078" spans="1:20" hidden="1">
      <c r="A8078" s="152" t="s">
        <v>7477</v>
      </c>
      <c r="B8078" s="153" t="str">
        <f>IFERROR(VLOOKUP(Proc[[#This Row],[App]],Table2[],3,0),"open")</f>
        <v>ok</v>
      </c>
      <c r="C8078" s="152" t="s">
        <v>369</v>
      </c>
      <c r="D8078" s="152" t="s">
        <v>7487</v>
      </c>
      <c r="E8078" s="152" t="s">
        <v>7090</v>
      </c>
      <c r="F8078" s="153" t="s">
        <v>7090</v>
      </c>
      <c r="G8078" s="152" t="s">
        <v>400</v>
      </c>
      <c r="H8078" s="153" t="str">
        <f>IF(Proc[[#This Row],[type]]="LFF (MDG-F)",MID(Proc[[#This Row],[Obj]],13,10),"")</f>
        <v/>
      </c>
      <c r="I8078" s="152"/>
      <c r="J8078" s="153" t="b">
        <f>Proc[[#This Row],[Requested]]=Proc[[#This Row],[CurrentParent]]</f>
        <v>1</v>
      </c>
      <c r="K8078" s="153" t="str">
        <f>IF(Proc[[#This Row],[Author]]="Marcela Urrego",VLOOKUP(LEFT(Proc[[#This Row],[Requested]],1),Table3[#All],2,0),VLOOKUP(Proc[[#This Row],[Author]],Table4[],2,0))</f>
        <v>LS</v>
      </c>
      <c r="L8078" s="153" t="s">
        <v>7174</v>
      </c>
      <c r="M8078" s="140">
        <v>46086</v>
      </c>
      <c r="N8078" s="140"/>
      <c r="O8078" s="140"/>
      <c r="P8078" s="140" t="str">
        <f ca="1">IF(Proc[[#This Row],[DaysAgeing]]&gt;5,"yep","on track")</f>
        <v>yep</v>
      </c>
      <c r="Q8078" s="2">
        <f ca="1">IF(Proc[[#This Row],[DateClosed]]="",ABS(NETWORKDAYS(Proc[[#This Row],[DateOpened]],TODAY()))-1,ABS(NETWORKDAYS(Proc[[#This Row],[DateOpened]],Proc[[#This Row],[DateClosed]]))-1)</f>
        <v>21</v>
      </c>
      <c r="R8078" s="140" t="s">
        <v>488</v>
      </c>
      <c r="S8078" s="153"/>
      <c r="T8078" s="153">
        <v>8077</v>
      </c>
    </row>
    <row r="8079" spans="1:20" hidden="1">
      <c r="A8079" s="152" t="s">
        <v>7477</v>
      </c>
      <c r="B8079" s="153" t="str">
        <f>IFERROR(VLOOKUP(Proc[[#This Row],[App]],Table2[],3,0),"open")</f>
        <v>ok</v>
      </c>
      <c r="C8079" s="152" t="s">
        <v>369</v>
      </c>
      <c r="D8079" s="152" t="s">
        <v>7488</v>
      </c>
      <c r="E8079" s="152" t="s">
        <v>447</v>
      </c>
      <c r="F8079" s="153" t="s">
        <v>447</v>
      </c>
      <c r="G8079" s="152" t="s">
        <v>400</v>
      </c>
      <c r="H8079" s="153" t="str">
        <f>IF(Proc[[#This Row],[type]]="LFF (MDG-F)",MID(Proc[[#This Row],[Obj]],13,10),"")</f>
        <v/>
      </c>
      <c r="I8079" s="152"/>
      <c r="J8079" s="153" t="b">
        <f>Proc[[#This Row],[Requested]]=Proc[[#This Row],[CurrentParent]]</f>
        <v>1</v>
      </c>
      <c r="K8079" s="153" t="str">
        <f>IF(Proc[[#This Row],[Author]]="Marcela Urrego",VLOOKUP(LEFT(Proc[[#This Row],[Requested]],1),Table3[#All],2,0),VLOOKUP(Proc[[#This Row],[Author]],Table4[],2,0))</f>
        <v>LS</v>
      </c>
      <c r="L8079" s="153" t="s">
        <v>7174</v>
      </c>
      <c r="M8079" s="140">
        <v>46086</v>
      </c>
      <c r="N8079" s="140"/>
      <c r="O8079" s="140"/>
      <c r="P8079" s="140" t="str">
        <f ca="1">IF(Proc[[#This Row],[DaysAgeing]]&gt;5,"yep","on track")</f>
        <v>yep</v>
      </c>
      <c r="Q8079" s="2">
        <f ca="1">IF(Proc[[#This Row],[DateClosed]]="",ABS(NETWORKDAYS(Proc[[#This Row],[DateOpened]],TODAY()))-1,ABS(NETWORKDAYS(Proc[[#This Row],[DateOpened]],Proc[[#This Row],[DateClosed]]))-1)</f>
        <v>21</v>
      </c>
      <c r="R8079" s="140" t="s">
        <v>488</v>
      </c>
      <c r="S8079" s="153"/>
      <c r="T8079" s="153">
        <v>8078</v>
      </c>
    </row>
    <row r="8080" spans="1:20" hidden="1">
      <c r="A8080" s="152" t="s">
        <v>7477</v>
      </c>
      <c r="B8080" s="153" t="str">
        <f>IFERROR(VLOOKUP(Proc[[#This Row],[App]],Table2[],3,0),"open")</f>
        <v>ok</v>
      </c>
      <c r="C8080" s="152" t="s">
        <v>369</v>
      </c>
      <c r="D8080" s="152" t="s">
        <v>7489</v>
      </c>
      <c r="E8080" s="152" t="s">
        <v>447</v>
      </c>
      <c r="F8080" s="153" t="s">
        <v>447</v>
      </c>
      <c r="G8080" s="152" t="s">
        <v>400</v>
      </c>
      <c r="H8080" s="153" t="str">
        <f>IF(Proc[[#This Row],[type]]="LFF (MDG-F)",MID(Proc[[#This Row],[Obj]],13,10),"")</f>
        <v/>
      </c>
      <c r="I8080" s="152"/>
      <c r="J8080" s="153" t="b">
        <f>Proc[[#This Row],[Requested]]=Proc[[#This Row],[CurrentParent]]</f>
        <v>1</v>
      </c>
      <c r="K8080" s="153" t="str">
        <f>IF(Proc[[#This Row],[Author]]="Marcela Urrego",VLOOKUP(LEFT(Proc[[#This Row],[Requested]],1),Table3[#All],2,0),VLOOKUP(Proc[[#This Row],[Author]],Table4[],2,0))</f>
        <v>LS</v>
      </c>
      <c r="L8080" s="153" t="s">
        <v>7174</v>
      </c>
      <c r="M8080" s="140">
        <v>46086</v>
      </c>
      <c r="N8080" s="140"/>
      <c r="O8080" s="140"/>
      <c r="P8080" s="140" t="str">
        <f ca="1">IF(Proc[[#This Row],[DaysAgeing]]&gt;5,"yep","on track")</f>
        <v>yep</v>
      </c>
      <c r="Q8080" s="2">
        <f ca="1">IF(Proc[[#This Row],[DateClosed]]="",ABS(NETWORKDAYS(Proc[[#This Row],[DateOpened]],TODAY()))-1,ABS(NETWORKDAYS(Proc[[#This Row],[DateOpened]],Proc[[#This Row],[DateClosed]]))-1)</f>
        <v>21</v>
      </c>
      <c r="R8080" s="140" t="s">
        <v>488</v>
      </c>
      <c r="S8080" s="153"/>
      <c r="T8080" s="153">
        <v>8079</v>
      </c>
    </row>
    <row r="8081" spans="1:20" hidden="1">
      <c r="A8081" s="152" t="s">
        <v>7477</v>
      </c>
      <c r="B8081" s="153" t="str">
        <f>IFERROR(VLOOKUP(Proc[[#This Row],[App]],Table2[],3,0),"open")</f>
        <v>ok</v>
      </c>
      <c r="C8081" s="152" t="s">
        <v>369</v>
      </c>
      <c r="D8081" s="152" t="s">
        <v>7490</v>
      </c>
      <c r="E8081" s="152" t="s">
        <v>447</v>
      </c>
      <c r="F8081" s="153" t="s">
        <v>447</v>
      </c>
      <c r="G8081" s="152" t="s">
        <v>400</v>
      </c>
      <c r="H8081" s="153" t="str">
        <f>IF(Proc[[#This Row],[type]]="LFF (MDG-F)",MID(Proc[[#This Row],[Obj]],13,10),"")</f>
        <v/>
      </c>
      <c r="I8081" s="152"/>
      <c r="J8081" s="153" t="b">
        <f>Proc[[#This Row],[Requested]]=Proc[[#This Row],[CurrentParent]]</f>
        <v>1</v>
      </c>
      <c r="K8081" s="153" t="str">
        <f>IF(Proc[[#This Row],[Author]]="Marcela Urrego",VLOOKUP(LEFT(Proc[[#This Row],[Requested]],1),Table3[#All],2,0),VLOOKUP(Proc[[#This Row],[Author]],Table4[],2,0))</f>
        <v>LS</v>
      </c>
      <c r="L8081" s="153" t="s">
        <v>7174</v>
      </c>
      <c r="M8081" s="140">
        <v>46086</v>
      </c>
      <c r="N8081" s="140"/>
      <c r="O8081" s="140"/>
      <c r="P8081" s="140" t="str">
        <f ca="1">IF(Proc[[#This Row],[DaysAgeing]]&gt;5,"yep","on track")</f>
        <v>yep</v>
      </c>
      <c r="Q8081" s="2">
        <f ca="1">IF(Proc[[#This Row],[DateClosed]]="",ABS(NETWORKDAYS(Proc[[#This Row],[DateOpened]],TODAY()))-1,ABS(NETWORKDAYS(Proc[[#This Row],[DateOpened]],Proc[[#This Row],[DateClosed]]))-1)</f>
        <v>21</v>
      </c>
      <c r="R8081" s="140" t="s">
        <v>488</v>
      </c>
      <c r="S8081" s="153"/>
      <c r="T8081" s="153">
        <v>8080</v>
      </c>
    </row>
    <row r="8082" spans="1:20" hidden="1">
      <c r="A8082" s="152" t="s">
        <v>7477</v>
      </c>
      <c r="B8082" s="153" t="str">
        <f>IFERROR(VLOOKUP(Proc[[#This Row],[App]],Table2[],3,0),"open")</f>
        <v>ok</v>
      </c>
      <c r="C8082" s="152" t="s">
        <v>369</v>
      </c>
      <c r="D8082" s="152" t="s">
        <v>7491</v>
      </c>
      <c r="E8082" s="152" t="s">
        <v>1724</v>
      </c>
      <c r="F8082" s="153" t="s">
        <v>1724</v>
      </c>
      <c r="G8082" s="152" t="s">
        <v>400</v>
      </c>
      <c r="H8082" s="153" t="str">
        <f>IF(Proc[[#This Row],[type]]="LFF (MDG-F)",MID(Proc[[#This Row],[Obj]],13,10),"")</f>
        <v/>
      </c>
      <c r="I8082" s="152"/>
      <c r="J8082" s="153" t="b">
        <f>Proc[[#This Row],[Requested]]=Proc[[#This Row],[CurrentParent]]</f>
        <v>1</v>
      </c>
      <c r="K8082" s="153" t="str">
        <f>IF(Proc[[#This Row],[Author]]="Marcela Urrego",VLOOKUP(LEFT(Proc[[#This Row],[Requested]],1),Table3[#All],2,0),VLOOKUP(Proc[[#This Row],[Author]],Table4[],2,0))</f>
        <v>LS</v>
      </c>
      <c r="L8082" s="153" t="s">
        <v>7174</v>
      </c>
      <c r="M8082" s="140">
        <v>46086</v>
      </c>
      <c r="N8082" s="140"/>
      <c r="O8082" s="140"/>
      <c r="P8082" s="140" t="str">
        <f ca="1">IF(Proc[[#This Row],[DaysAgeing]]&gt;5,"yep","on track")</f>
        <v>yep</v>
      </c>
      <c r="Q8082" s="2">
        <f ca="1">IF(Proc[[#This Row],[DateClosed]]="",ABS(NETWORKDAYS(Proc[[#This Row],[DateOpened]],TODAY()))-1,ABS(NETWORKDAYS(Proc[[#This Row],[DateOpened]],Proc[[#This Row],[DateClosed]]))-1)</f>
        <v>21</v>
      </c>
      <c r="R8082" s="140" t="s">
        <v>488</v>
      </c>
      <c r="S8082" s="153"/>
      <c r="T8082" s="153">
        <v>8081</v>
      </c>
    </row>
    <row r="8083" spans="1:20" hidden="1">
      <c r="A8083" s="152" t="s">
        <v>7477</v>
      </c>
      <c r="B8083" s="153" t="str">
        <f>IFERROR(VLOOKUP(Proc[[#This Row],[App]],Table2[],3,0),"open")</f>
        <v>ok</v>
      </c>
      <c r="C8083" s="152" t="s">
        <v>369</v>
      </c>
      <c r="D8083" s="152" t="s">
        <v>7492</v>
      </c>
      <c r="E8083" s="152" t="s">
        <v>6113</v>
      </c>
      <c r="F8083" s="153" t="s">
        <v>6113</v>
      </c>
      <c r="G8083" s="152" t="s">
        <v>400</v>
      </c>
      <c r="H8083" s="153" t="str">
        <f>IF(Proc[[#This Row],[type]]="LFF (MDG-F)",MID(Proc[[#This Row],[Obj]],13,10),"")</f>
        <v/>
      </c>
      <c r="I8083" s="152"/>
      <c r="J8083" s="153" t="b">
        <f>Proc[[#This Row],[Requested]]=Proc[[#This Row],[CurrentParent]]</f>
        <v>1</v>
      </c>
      <c r="K8083" s="153" t="str">
        <f>IF(Proc[[#This Row],[Author]]="Marcela Urrego",VLOOKUP(LEFT(Proc[[#This Row],[Requested]],1),Table3[#All],2,0),VLOOKUP(Proc[[#This Row],[Author]],Table4[],2,0))</f>
        <v>LS</v>
      </c>
      <c r="L8083" s="153" t="s">
        <v>7174</v>
      </c>
      <c r="M8083" s="140">
        <v>46086</v>
      </c>
      <c r="N8083" s="140"/>
      <c r="O8083" s="140"/>
      <c r="P8083" s="140" t="str">
        <f ca="1">IF(Proc[[#This Row],[DaysAgeing]]&gt;5,"yep","on track")</f>
        <v>yep</v>
      </c>
      <c r="Q8083" s="2">
        <f ca="1">IF(Proc[[#This Row],[DateClosed]]="",ABS(NETWORKDAYS(Proc[[#This Row],[DateOpened]],TODAY()))-1,ABS(NETWORKDAYS(Proc[[#This Row],[DateOpened]],Proc[[#This Row],[DateClosed]]))-1)</f>
        <v>21</v>
      </c>
      <c r="R8083" s="140" t="s">
        <v>488</v>
      </c>
      <c r="S8083" s="153"/>
      <c r="T8083" s="153">
        <v>8082</v>
      </c>
    </row>
    <row r="8084" spans="1:20" hidden="1">
      <c r="A8084" s="152" t="s">
        <v>7477</v>
      </c>
      <c r="B8084" s="153" t="str">
        <f>IFERROR(VLOOKUP(Proc[[#This Row],[App]],Table2[],3,0),"open")</f>
        <v>ok</v>
      </c>
      <c r="C8084" s="152" t="s">
        <v>369</v>
      </c>
      <c r="D8084" s="152" t="s">
        <v>7493</v>
      </c>
      <c r="E8084" s="152" t="s">
        <v>3549</v>
      </c>
      <c r="F8084" s="153" t="s">
        <v>3549</v>
      </c>
      <c r="G8084" s="152" t="s">
        <v>400</v>
      </c>
      <c r="H8084" s="153" t="str">
        <f>IF(Proc[[#This Row],[type]]="LFF (MDG-F)",MID(Proc[[#This Row],[Obj]],13,10),"")</f>
        <v/>
      </c>
      <c r="I8084" s="152"/>
      <c r="J8084" s="153" t="b">
        <f>Proc[[#This Row],[Requested]]=Proc[[#This Row],[CurrentParent]]</f>
        <v>1</v>
      </c>
      <c r="K8084" s="153" t="str">
        <f>IF(Proc[[#This Row],[Author]]="Marcela Urrego",VLOOKUP(LEFT(Proc[[#This Row],[Requested]],1),Table3[#All],2,0),VLOOKUP(Proc[[#This Row],[Author]],Table4[],2,0))</f>
        <v>LS</v>
      </c>
      <c r="L8084" s="153" t="s">
        <v>7174</v>
      </c>
      <c r="M8084" s="140">
        <v>46086</v>
      </c>
      <c r="N8084" s="140"/>
      <c r="O8084" s="140"/>
      <c r="P8084" s="140" t="str">
        <f ca="1">IF(Proc[[#This Row],[DaysAgeing]]&gt;5,"yep","on track")</f>
        <v>yep</v>
      </c>
      <c r="Q8084" s="2">
        <f ca="1">IF(Proc[[#This Row],[DateClosed]]="",ABS(NETWORKDAYS(Proc[[#This Row],[DateOpened]],TODAY()))-1,ABS(NETWORKDAYS(Proc[[#This Row],[DateOpened]],Proc[[#This Row],[DateClosed]]))-1)</f>
        <v>21</v>
      </c>
      <c r="R8084" s="140" t="s">
        <v>488</v>
      </c>
      <c r="S8084" s="153"/>
      <c r="T8084" s="153">
        <v>8083</v>
      </c>
    </row>
    <row r="8085" spans="1:20" hidden="1">
      <c r="A8085" s="152" t="s">
        <v>7477</v>
      </c>
      <c r="B8085" s="153" t="str">
        <f>IFERROR(VLOOKUP(Proc[[#This Row],[App]],Table2[],3,0),"open")</f>
        <v>ok</v>
      </c>
      <c r="C8085" s="152" t="s">
        <v>369</v>
      </c>
      <c r="D8085" s="152" t="s">
        <v>7494</v>
      </c>
      <c r="E8085" s="152" t="s">
        <v>1224</v>
      </c>
      <c r="F8085" s="153" t="s">
        <v>1224</v>
      </c>
      <c r="G8085" s="152" t="s">
        <v>400</v>
      </c>
      <c r="H8085" s="153" t="str">
        <f>IF(Proc[[#This Row],[type]]="LFF (MDG-F)",MID(Proc[[#This Row],[Obj]],13,10),"")</f>
        <v/>
      </c>
      <c r="I8085" s="152"/>
      <c r="J8085" s="153" t="b">
        <f>Proc[[#This Row],[Requested]]=Proc[[#This Row],[CurrentParent]]</f>
        <v>1</v>
      </c>
      <c r="K8085" s="153" t="str">
        <f>IF(Proc[[#This Row],[Author]]="Marcela Urrego",VLOOKUP(LEFT(Proc[[#This Row],[Requested]],1),Table3[#All],2,0),VLOOKUP(Proc[[#This Row],[Author]],Table4[],2,0))</f>
        <v>LS</v>
      </c>
      <c r="L8085" s="153" t="s">
        <v>7174</v>
      </c>
      <c r="M8085" s="140">
        <v>46086</v>
      </c>
      <c r="N8085" s="140"/>
      <c r="O8085" s="140"/>
      <c r="P8085" s="140" t="str">
        <f ca="1">IF(Proc[[#This Row],[DaysAgeing]]&gt;5,"yep","on track")</f>
        <v>yep</v>
      </c>
      <c r="Q8085" s="2">
        <f ca="1">IF(Proc[[#This Row],[DateClosed]]="",ABS(NETWORKDAYS(Proc[[#This Row],[DateOpened]],TODAY()))-1,ABS(NETWORKDAYS(Proc[[#This Row],[DateOpened]],Proc[[#This Row],[DateClosed]]))-1)</f>
        <v>21</v>
      </c>
      <c r="R8085" s="140" t="s">
        <v>488</v>
      </c>
      <c r="S8085" s="153"/>
      <c r="T8085" s="153">
        <v>8084</v>
      </c>
    </row>
    <row r="8086" spans="1:20" hidden="1">
      <c r="A8086" t="s">
        <v>7498</v>
      </c>
      <c r="B8086" s="153" t="str">
        <f>IFERROR(VLOOKUP(Proc[[#This Row],[App]],Table2[],3,0),"open")</f>
        <v>ok</v>
      </c>
      <c r="C8086" s="152" t="s">
        <v>369</v>
      </c>
      <c r="D8086" s="152" t="s">
        <v>7496</v>
      </c>
      <c r="E8086" s="152" t="s">
        <v>7497</v>
      </c>
      <c r="F8086" s="153" t="s">
        <v>7497</v>
      </c>
      <c r="G8086" s="152" t="s">
        <v>400</v>
      </c>
      <c r="H8086" s="153" t="str">
        <f>IF(Proc[[#This Row],[type]]="LFF (MDG-F)",MID(Proc[[#This Row],[Obj]],13,10),"")</f>
        <v/>
      </c>
      <c r="I8086" s="152"/>
      <c r="J8086" s="153" t="b">
        <f>Proc[[#This Row],[Requested]]=Proc[[#This Row],[CurrentParent]]</f>
        <v>1</v>
      </c>
      <c r="K8086" s="153" t="e">
        <f>IF(Proc[[#This Row],[Author]]="Marcela Urrego",VLOOKUP(LEFT(Proc[[#This Row],[Requested]],1),Table3[#All],2,0),VLOOKUP(Proc[[#This Row],[Author]],Table4[],2,0))</f>
        <v>#N/A</v>
      </c>
      <c r="L8086" s="153" t="s">
        <v>7174</v>
      </c>
      <c r="M8086" s="140">
        <v>46086</v>
      </c>
      <c r="N8086" s="140"/>
      <c r="O8086" s="140"/>
      <c r="P8086" s="140" t="str">
        <f ca="1">IF(Proc[[#This Row],[DaysAgeing]]&gt;5,"yep","on track")</f>
        <v>yep</v>
      </c>
      <c r="Q8086" s="2">
        <f ca="1">IF(Proc[[#This Row],[DateClosed]]="",ABS(NETWORKDAYS(Proc[[#This Row],[DateOpened]],TODAY()))-1,ABS(NETWORKDAYS(Proc[[#This Row],[DateOpened]],Proc[[#This Row],[DateClosed]]))-1)</f>
        <v>21</v>
      </c>
      <c r="R8086" s="140" t="s">
        <v>7499</v>
      </c>
      <c r="S8086" s="153"/>
      <c r="T8086" s="153">
        <v>8085</v>
      </c>
    </row>
    <row r="8087" spans="1:20" hidden="1">
      <c r="A8087" t="s">
        <v>7524</v>
      </c>
      <c r="B8087" s="153" t="str">
        <f>IFERROR(VLOOKUP(Proc[[#This Row],[App]],Table2[],3,0),"open")</f>
        <v>ok</v>
      </c>
      <c r="C8087" s="152" t="s">
        <v>369</v>
      </c>
      <c r="D8087" s="152" t="s">
        <v>7609</v>
      </c>
      <c r="E8087" s="152" t="s">
        <v>7548</v>
      </c>
      <c r="F8087" s="152" t="s">
        <v>7548</v>
      </c>
      <c r="G8087" s="152" t="s">
        <v>400</v>
      </c>
      <c r="H8087" s="153" t="str">
        <f>IF(Proc[[#This Row],[type]]="LFF (MDG-F)",MID(Proc[[#This Row],[Obj]],13,10),"")</f>
        <v/>
      </c>
      <c r="I8087" s="152"/>
      <c r="J8087" s="153" t="b">
        <f>Proc[[#This Row],[Requested]]=Proc[[#This Row],[CurrentParent]]</f>
        <v>1</v>
      </c>
      <c r="K8087" s="153" t="str">
        <f>IF(Proc[[#This Row],[Author]]="Marcela Urrego",VLOOKUP(LEFT(Proc[[#This Row],[Requested]],1),Table3[#All],2,0),VLOOKUP(Proc[[#This Row],[Author]],Table4[],2,0))</f>
        <v>EL</v>
      </c>
      <c r="L8087" s="153" t="s">
        <v>7174</v>
      </c>
      <c r="M8087" s="140">
        <v>46086</v>
      </c>
      <c r="N8087" s="140"/>
      <c r="O8087" s="140"/>
      <c r="P8087" s="140" t="str">
        <f ca="1">IF(Proc[[#This Row],[DaysAgeing]]&gt;5,"yep","on track")</f>
        <v>yep</v>
      </c>
      <c r="Q8087" s="2">
        <f ca="1">IF(Proc[[#This Row],[DateClosed]]="",ABS(NETWORKDAYS(Proc[[#This Row],[DateOpened]],TODAY()))-1,ABS(NETWORKDAYS(Proc[[#This Row],[DateOpened]],Proc[[#This Row],[DateClosed]]))-1)</f>
        <v>21</v>
      </c>
      <c r="R8087" s="140" t="s">
        <v>4125</v>
      </c>
      <c r="S8087" s="153"/>
      <c r="T8087" s="153">
        <v>8086</v>
      </c>
    </row>
    <row r="8088" spans="1:20" hidden="1">
      <c r="A8088" s="152" t="s">
        <v>7524</v>
      </c>
      <c r="B8088" s="153" t="str">
        <f>IFERROR(VLOOKUP(Proc[[#This Row],[App]],Table2[],3,0),"open")</f>
        <v>ok</v>
      </c>
      <c r="C8088" s="152" t="s">
        <v>369</v>
      </c>
      <c r="D8088" s="152" t="s">
        <v>7610</v>
      </c>
      <c r="E8088" s="152" t="s">
        <v>7549</v>
      </c>
      <c r="F8088" s="153" t="s">
        <v>7549</v>
      </c>
      <c r="G8088" s="152" t="s">
        <v>406</v>
      </c>
      <c r="H8088" s="153" t="str">
        <f>IF(Proc[[#This Row],[type]]="LFF (MDG-F)",MID(Proc[[#This Row],[Obj]],13,10),"")</f>
        <v>DE04C00407</v>
      </c>
      <c r="I8088" s="152"/>
      <c r="J8088" s="153" t="b">
        <f>Proc[[#This Row],[Requested]]=Proc[[#This Row],[CurrentParent]]</f>
        <v>1</v>
      </c>
      <c r="K8088" s="153" t="str">
        <f>IF(Proc[[#This Row],[Author]]="Marcela Urrego",VLOOKUP(LEFT(Proc[[#This Row],[Requested]],1),Table3[#All],2,0),VLOOKUP(Proc[[#This Row],[Author]],Table4[],2,0))</f>
        <v>EL</v>
      </c>
      <c r="L8088" s="153" t="s">
        <v>7174</v>
      </c>
      <c r="M8088" s="140">
        <v>46086</v>
      </c>
      <c r="N8088" s="140"/>
      <c r="O8088" s="140"/>
      <c r="P8088" s="140" t="str">
        <f ca="1">IF(Proc[[#This Row],[DaysAgeing]]&gt;5,"yep","on track")</f>
        <v>yep</v>
      </c>
      <c r="Q8088" s="2">
        <f ca="1">IF(Proc[[#This Row],[DateClosed]]="",ABS(NETWORKDAYS(Proc[[#This Row],[DateOpened]],TODAY()))-1,ABS(NETWORKDAYS(Proc[[#This Row],[DateOpened]],Proc[[#This Row],[DateClosed]]))-1)</f>
        <v>21</v>
      </c>
      <c r="R8088" s="140" t="s">
        <v>4125</v>
      </c>
      <c r="S8088" s="153"/>
      <c r="T8088" s="153">
        <v>8087</v>
      </c>
    </row>
    <row r="8089" spans="1:20" hidden="1">
      <c r="A8089" s="152" t="s">
        <v>7524</v>
      </c>
      <c r="B8089" s="153" t="str">
        <f>IFERROR(VLOOKUP(Proc[[#This Row],[App]],Table2[],3,0),"open")</f>
        <v>ok</v>
      </c>
      <c r="C8089" s="152" t="s">
        <v>369</v>
      </c>
      <c r="D8089" s="152" t="s">
        <v>7611</v>
      </c>
      <c r="E8089" s="152" t="s">
        <v>7549</v>
      </c>
      <c r="F8089" s="153" t="s">
        <v>7549</v>
      </c>
      <c r="G8089" s="152" t="s">
        <v>406</v>
      </c>
      <c r="H8089" s="153" t="str">
        <f>IF(Proc[[#This Row],[type]]="LFF (MDG-F)",MID(Proc[[#This Row],[Obj]],13,10),"")</f>
        <v>DE04C00601</v>
      </c>
      <c r="I8089" s="152"/>
      <c r="J8089" s="153" t="b">
        <f>Proc[[#This Row],[Requested]]=Proc[[#This Row],[CurrentParent]]</f>
        <v>1</v>
      </c>
      <c r="K8089" s="153" t="str">
        <f>IF(Proc[[#This Row],[Author]]="Marcela Urrego",VLOOKUP(LEFT(Proc[[#This Row],[Requested]],1),Table3[#All],2,0),VLOOKUP(Proc[[#This Row],[Author]],Table4[],2,0))</f>
        <v>EL</v>
      </c>
      <c r="L8089" s="153" t="s">
        <v>7174</v>
      </c>
      <c r="M8089" s="140">
        <v>46086</v>
      </c>
      <c r="N8089" s="140"/>
      <c r="O8089" s="140"/>
      <c r="P8089" s="140" t="str">
        <f ca="1">IF(Proc[[#This Row],[DaysAgeing]]&gt;5,"yep","on track")</f>
        <v>yep</v>
      </c>
      <c r="Q8089" s="2">
        <f ca="1">IF(Proc[[#This Row],[DateClosed]]="",ABS(NETWORKDAYS(Proc[[#This Row],[DateOpened]],TODAY()))-1,ABS(NETWORKDAYS(Proc[[#This Row],[DateOpened]],Proc[[#This Row],[DateClosed]]))-1)</f>
        <v>21</v>
      </c>
      <c r="R8089" s="140" t="s">
        <v>4125</v>
      </c>
      <c r="S8089" s="153"/>
      <c r="T8089" s="153">
        <v>8088</v>
      </c>
    </row>
    <row r="8090" spans="1:20" hidden="1">
      <c r="A8090" s="152" t="s">
        <v>7524</v>
      </c>
      <c r="B8090" s="153" t="str">
        <f>IFERROR(VLOOKUP(Proc[[#This Row],[App]],Table2[],3,0),"open")</f>
        <v>ok</v>
      </c>
      <c r="C8090" s="152" t="s">
        <v>369</v>
      </c>
      <c r="D8090" s="152" t="s">
        <v>7612</v>
      </c>
      <c r="E8090" s="152" t="s">
        <v>7549</v>
      </c>
      <c r="F8090" s="153" t="s">
        <v>7549</v>
      </c>
      <c r="G8090" s="152" t="s">
        <v>406</v>
      </c>
      <c r="H8090" s="153" t="str">
        <f>IF(Proc[[#This Row],[type]]="LFF (MDG-F)",MID(Proc[[#This Row],[Obj]],13,10),"")</f>
        <v>DE10C06000</v>
      </c>
      <c r="I8090" s="152"/>
      <c r="J8090" s="153" t="b">
        <f>Proc[[#This Row],[Requested]]=Proc[[#This Row],[CurrentParent]]</f>
        <v>1</v>
      </c>
      <c r="K8090" s="153" t="str">
        <f>IF(Proc[[#This Row],[Author]]="Marcela Urrego",VLOOKUP(LEFT(Proc[[#This Row],[Requested]],1),Table3[#All],2,0),VLOOKUP(Proc[[#This Row],[Author]],Table4[],2,0))</f>
        <v>EL</v>
      </c>
      <c r="L8090" s="153" t="s">
        <v>7174</v>
      </c>
      <c r="M8090" s="140">
        <v>46086</v>
      </c>
      <c r="N8090" s="140"/>
      <c r="O8090" s="140"/>
      <c r="P8090" s="140" t="str">
        <f ca="1">IF(Proc[[#This Row],[DaysAgeing]]&gt;5,"yep","on track")</f>
        <v>yep</v>
      </c>
      <c r="Q8090" s="2">
        <f ca="1">IF(Proc[[#This Row],[DateClosed]]="",ABS(NETWORKDAYS(Proc[[#This Row],[DateOpened]],TODAY()))-1,ABS(NETWORKDAYS(Proc[[#This Row],[DateOpened]],Proc[[#This Row],[DateClosed]]))-1)</f>
        <v>21</v>
      </c>
      <c r="R8090" s="140" t="s">
        <v>4125</v>
      </c>
      <c r="S8090" s="153"/>
      <c r="T8090" s="153">
        <v>8089</v>
      </c>
    </row>
    <row r="8091" spans="1:20" hidden="1">
      <c r="A8091" s="152" t="s">
        <v>7524</v>
      </c>
      <c r="B8091" s="153" t="str">
        <f>IFERROR(VLOOKUP(Proc[[#This Row],[App]],Table2[],3,0),"open")</f>
        <v>ok</v>
      </c>
      <c r="C8091" s="152" t="s">
        <v>369</v>
      </c>
      <c r="D8091" s="152" t="s">
        <v>7613</v>
      </c>
      <c r="E8091" s="152" t="s">
        <v>7549</v>
      </c>
      <c r="F8091" s="153" t="s">
        <v>7549</v>
      </c>
      <c r="G8091" s="152" t="s">
        <v>406</v>
      </c>
      <c r="H8091" s="153" t="str">
        <f>IF(Proc[[#This Row],[type]]="LFF (MDG-F)",MID(Proc[[#This Row],[Obj]],13,10),"")</f>
        <v>IE10C05001</v>
      </c>
      <c r="I8091" s="152"/>
      <c r="J8091" s="153" t="b">
        <f>Proc[[#This Row],[Requested]]=Proc[[#This Row],[CurrentParent]]</f>
        <v>1</v>
      </c>
      <c r="K8091" s="153" t="str">
        <f>IF(Proc[[#This Row],[Author]]="Marcela Urrego",VLOOKUP(LEFT(Proc[[#This Row],[Requested]],1),Table3[#All],2,0),VLOOKUP(Proc[[#This Row],[Author]],Table4[],2,0))</f>
        <v>EL</v>
      </c>
      <c r="L8091" s="153" t="s">
        <v>7174</v>
      </c>
      <c r="M8091" s="140">
        <v>46086</v>
      </c>
      <c r="N8091" s="140"/>
      <c r="O8091" s="140"/>
      <c r="P8091" s="140" t="str">
        <f ca="1">IF(Proc[[#This Row],[DaysAgeing]]&gt;5,"yep","on track")</f>
        <v>yep</v>
      </c>
      <c r="Q8091" s="2">
        <f ca="1">IF(Proc[[#This Row],[DateClosed]]="",ABS(NETWORKDAYS(Proc[[#This Row],[DateOpened]],TODAY()))-1,ABS(NETWORKDAYS(Proc[[#This Row],[DateOpened]],Proc[[#This Row],[DateClosed]]))-1)</f>
        <v>21</v>
      </c>
      <c r="R8091" s="140" t="s">
        <v>4125</v>
      </c>
      <c r="S8091" s="153"/>
      <c r="T8091" s="153">
        <v>8090</v>
      </c>
    </row>
    <row r="8092" spans="1:20" hidden="1">
      <c r="A8092" s="152" t="s">
        <v>7524</v>
      </c>
      <c r="B8092" s="153" t="str">
        <f>IFERROR(VLOOKUP(Proc[[#This Row],[App]],Table2[],3,0),"open")</f>
        <v>ok</v>
      </c>
      <c r="C8092" s="152" t="s">
        <v>369</v>
      </c>
      <c r="D8092" s="152" t="s">
        <v>7614</v>
      </c>
      <c r="E8092" s="152" t="s">
        <v>7549</v>
      </c>
      <c r="F8092" s="153" t="s">
        <v>7549</v>
      </c>
      <c r="G8092" s="152" t="s">
        <v>406</v>
      </c>
      <c r="H8092" s="153" t="str">
        <f>IF(Proc[[#This Row],[type]]="LFF (MDG-F)",MID(Proc[[#This Row],[Obj]],13,10),"")</f>
        <v>US10C06084</v>
      </c>
      <c r="I8092" s="152"/>
      <c r="J8092" s="153" t="b">
        <f>Proc[[#This Row],[Requested]]=Proc[[#This Row],[CurrentParent]]</f>
        <v>1</v>
      </c>
      <c r="K8092" s="153" t="str">
        <f>IF(Proc[[#This Row],[Author]]="Marcela Urrego",VLOOKUP(LEFT(Proc[[#This Row],[Requested]],1),Table3[#All],2,0),VLOOKUP(Proc[[#This Row],[Author]],Table4[],2,0))</f>
        <v>EL</v>
      </c>
      <c r="L8092" s="153" t="s">
        <v>7174</v>
      </c>
      <c r="M8092" s="140">
        <v>46086</v>
      </c>
      <c r="N8092" s="140"/>
      <c r="O8092" s="140"/>
      <c r="P8092" s="140" t="str">
        <f ca="1">IF(Proc[[#This Row],[DaysAgeing]]&gt;5,"yep","on track")</f>
        <v>yep</v>
      </c>
      <c r="Q8092" s="2">
        <f ca="1">IF(Proc[[#This Row],[DateClosed]]="",ABS(NETWORKDAYS(Proc[[#This Row],[DateOpened]],TODAY()))-1,ABS(NETWORKDAYS(Proc[[#This Row],[DateOpened]],Proc[[#This Row],[DateClosed]]))-1)</f>
        <v>21</v>
      </c>
      <c r="R8092" s="140" t="s">
        <v>4125</v>
      </c>
      <c r="S8092" s="153"/>
      <c r="T8092" s="153">
        <v>8091</v>
      </c>
    </row>
    <row r="8093" spans="1:20" hidden="1">
      <c r="A8093" s="152" t="s">
        <v>7524</v>
      </c>
      <c r="B8093" s="153" t="str">
        <f>IFERROR(VLOOKUP(Proc[[#This Row],[App]],Table2[],3,0),"open")</f>
        <v>ok</v>
      </c>
      <c r="C8093" s="152" t="s">
        <v>369</v>
      </c>
      <c r="D8093" s="152" t="s">
        <v>7615</v>
      </c>
      <c r="E8093" s="152" t="s">
        <v>7549</v>
      </c>
      <c r="F8093" s="153" t="s">
        <v>7549</v>
      </c>
      <c r="G8093" s="152" t="s">
        <v>406</v>
      </c>
      <c r="H8093" s="153" t="str">
        <f>IF(Proc[[#This Row],[type]]="LFF (MDG-F)",MID(Proc[[#This Row],[Obj]],13,10),"")</f>
        <v>US10C45000</v>
      </c>
      <c r="I8093" s="152"/>
      <c r="J8093" s="153" t="b">
        <f>Proc[[#This Row],[Requested]]=Proc[[#This Row],[CurrentParent]]</f>
        <v>1</v>
      </c>
      <c r="K8093" s="153" t="str">
        <f>IF(Proc[[#This Row],[Author]]="Marcela Urrego",VLOOKUP(LEFT(Proc[[#This Row],[Requested]],1),Table3[#All],2,0),VLOOKUP(Proc[[#This Row],[Author]],Table4[],2,0))</f>
        <v>EL</v>
      </c>
      <c r="L8093" s="153" t="s">
        <v>7174</v>
      </c>
      <c r="M8093" s="140">
        <v>46086</v>
      </c>
      <c r="N8093" s="140"/>
      <c r="O8093" s="140"/>
      <c r="P8093" s="140" t="str">
        <f ca="1">IF(Proc[[#This Row],[DaysAgeing]]&gt;5,"yep","on track")</f>
        <v>yep</v>
      </c>
      <c r="Q8093" s="2">
        <f ca="1">IF(Proc[[#This Row],[DateClosed]]="",ABS(NETWORKDAYS(Proc[[#This Row],[DateOpened]],TODAY()))-1,ABS(NETWORKDAYS(Proc[[#This Row],[DateOpened]],Proc[[#This Row],[DateClosed]]))-1)</f>
        <v>21</v>
      </c>
      <c r="R8093" s="140" t="s">
        <v>4125</v>
      </c>
      <c r="S8093" s="153"/>
      <c r="T8093" s="153">
        <v>8092</v>
      </c>
    </row>
    <row r="8094" spans="1:20" hidden="1">
      <c r="A8094" s="152" t="s">
        <v>7524</v>
      </c>
      <c r="B8094" s="153" t="str">
        <f>IFERROR(VLOOKUP(Proc[[#This Row],[App]],Table2[],3,0),"open")</f>
        <v>ok</v>
      </c>
      <c r="C8094" s="152" t="s">
        <v>369</v>
      </c>
      <c r="D8094" s="152" t="s">
        <v>7616</v>
      </c>
      <c r="E8094" s="152" t="s">
        <v>7549</v>
      </c>
      <c r="F8094" s="153" t="s">
        <v>7549</v>
      </c>
      <c r="G8094" s="152" t="s">
        <v>406</v>
      </c>
      <c r="H8094" s="153" t="str">
        <f>IF(Proc[[#This Row],[type]]="LFF (MDG-F)",MID(Proc[[#This Row],[Obj]],13,10),"")</f>
        <v>US10C06085</v>
      </c>
      <c r="I8094" s="152"/>
      <c r="J8094" s="153" t="b">
        <f>Proc[[#This Row],[Requested]]=Proc[[#This Row],[CurrentParent]]</f>
        <v>1</v>
      </c>
      <c r="K8094" s="153" t="str">
        <f>IF(Proc[[#This Row],[Author]]="Marcela Urrego",VLOOKUP(LEFT(Proc[[#This Row],[Requested]],1),Table3[#All],2,0),VLOOKUP(Proc[[#This Row],[Author]],Table4[],2,0))</f>
        <v>EL</v>
      </c>
      <c r="L8094" s="153" t="s">
        <v>7174</v>
      </c>
      <c r="M8094" s="140">
        <v>46086</v>
      </c>
      <c r="N8094" s="140"/>
      <c r="O8094" s="140"/>
      <c r="P8094" s="140" t="str">
        <f ca="1">IF(Proc[[#This Row],[DaysAgeing]]&gt;5,"yep","on track")</f>
        <v>yep</v>
      </c>
      <c r="Q8094" s="2">
        <f ca="1">IF(Proc[[#This Row],[DateClosed]]="",ABS(NETWORKDAYS(Proc[[#This Row],[DateOpened]],TODAY()))-1,ABS(NETWORKDAYS(Proc[[#This Row],[DateOpened]],Proc[[#This Row],[DateClosed]]))-1)</f>
        <v>21</v>
      </c>
      <c r="R8094" s="140" t="s">
        <v>4125</v>
      </c>
      <c r="S8094" s="153"/>
      <c r="T8094" s="153">
        <v>8093</v>
      </c>
    </row>
    <row r="8095" spans="1:20" hidden="1">
      <c r="A8095" s="152" t="s">
        <v>7524</v>
      </c>
      <c r="B8095" s="153" t="str">
        <f>IFERROR(VLOOKUP(Proc[[#This Row],[App]],Table2[],3,0),"open")</f>
        <v>ok</v>
      </c>
      <c r="C8095" s="152" t="s">
        <v>369</v>
      </c>
      <c r="D8095" s="152" t="s">
        <v>7617</v>
      </c>
      <c r="E8095" s="152" t="s">
        <v>7550</v>
      </c>
      <c r="F8095" s="153" t="s">
        <v>7550</v>
      </c>
      <c r="G8095" s="152" t="s">
        <v>406</v>
      </c>
      <c r="H8095" s="153" t="str">
        <f>IF(Proc[[#This Row],[type]]="LFF (MDG-F)",MID(Proc[[#This Row],[Obj]],13,10),"")</f>
        <v>DE04C00427</v>
      </c>
      <c r="I8095" s="152"/>
      <c r="J8095" s="153" t="b">
        <f>Proc[[#This Row],[Requested]]=Proc[[#This Row],[CurrentParent]]</f>
        <v>1</v>
      </c>
      <c r="K8095" s="153" t="str">
        <f>IF(Proc[[#This Row],[Author]]="Marcela Urrego",VLOOKUP(LEFT(Proc[[#This Row],[Requested]],1),Table3[#All],2,0),VLOOKUP(Proc[[#This Row],[Author]],Table4[],2,0))</f>
        <v>EL</v>
      </c>
      <c r="L8095" s="153" t="s">
        <v>7174</v>
      </c>
      <c r="M8095" s="140">
        <v>46086</v>
      </c>
      <c r="N8095" s="140"/>
      <c r="O8095" s="140"/>
      <c r="P8095" s="140" t="str">
        <f ca="1">IF(Proc[[#This Row],[DaysAgeing]]&gt;5,"yep","on track")</f>
        <v>yep</v>
      </c>
      <c r="Q8095" s="2">
        <f ca="1">IF(Proc[[#This Row],[DateClosed]]="",ABS(NETWORKDAYS(Proc[[#This Row],[DateOpened]],TODAY()))-1,ABS(NETWORKDAYS(Proc[[#This Row],[DateOpened]],Proc[[#This Row],[DateClosed]]))-1)</f>
        <v>21</v>
      </c>
      <c r="R8095" s="140" t="s">
        <v>4125</v>
      </c>
      <c r="S8095" s="153"/>
      <c r="T8095" s="153">
        <v>8094</v>
      </c>
    </row>
    <row r="8096" spans="1:20" hidden="1">
      <c r="A8096" s="152" t="s">
        <v>7524</v>
      </c>
      <c r="B8096" s="153" t="str">
        <f>IFERROR(VLOOKUP(Proc[[#This Row],[App]],Table2[],3,0),"open")</f>
        <v>ok</v>
      </c>
      <c r="C8096" s="152" t="s">
        <v>369</v>
      </c>
      <c r="D8096" s="152" t="s">
        <v>7618</v>
      </c>
      <c r="E8096" s="152" t="s">
        <v>7550</v>
      </c>
      <c r="F8096" s="153" t="s">
        <v>7550</v>
      </c>
      <c r="G8096" s="152" t="s">
        <v>406</v>
      </c>
      <c r="H8096" s="153" t="str">
        <f>IF(Proc[[#This Row],[type]]="LFF (MDG-F)",MID(Proc[[#This Row],[Obj]],13,10),"")</f>
        <v>US10C06087</v>
      </c>
      <c r="I8096" s="152"/>
      <c r="J8096" s="153" t="b">
        <f>Proc[[#This Row],[Requested]]=Proc[[#This Row],[CurrentParent]]</f>
        <v>1</v>
      </c>
      <c r="K8096" s="153" t="str">
        <f>IF(Proc[[#This Row],[Author]]="Marcela Urrego",VLOOKUP(LEFT(Proc[[#This Row],[Requested]],1),Table3[#All],2,0),VLOOKUP(Proc[[#This Row],[Author]],Table4[],2,0))</f>
        <v>EL</v>
      </c>
      <c r="L8096" s="153" t="s">
        <v>7174</v>
      </c>
      <c r="M8096" s="140">
        <v>46086</v>
      </c>
      <c r="N8096" s="140"/>
      <c r="O8096" s="140"/>
      <c r="P8096" s="140" t="str">
        <f ca="1">IF(Proc[[#This Row],[DaysAgeing]]&gt;5,"yep","on track")</f>
        <v>yep</v>
      </c>
      <c r="Q8096" s="2">
        <f ca="1">IF(Proc[[#This Row],[DateClosed]]="",ABS(NETWORKDAYS(Proc[[#This Row],[DateOpened]],TODAY()))-1,ABS(NETWORKDAYS(Proc[[#This Row],[DateOpened]],Proc[[#This Row],[DateClosed]]))-1)</f>
        <v>21</v>
      </c>
      <c r="R8096" s="140" t="s">
        <v>4125</v>
      </c>
      <c r="S8096" s="153"/>
      <c r="T8096" s="153">
        <v>8095</v>
      </c>
    </row>
    <row r="8097" spans="1:20" hidden="1">
      <c r="A8097" s="152" t="s">
        <v>7524</v>
      </c>
      <c r="B8097" s="153" t="str">
        <f>IFERROR(VLOOKUP(Proc[[#This Row],[App]],Table2[],3,0),"open")</f>
        <v>ok</v>
      </c>
      <c r="C8097" s="152" t="s">
        <v>377</v>
      </c>
      <c r="D8097" s="152" t="s">
        <v>7619</v>
      </c>
      <c r="E8097" s="152" t="s">
        <v>7228</v>
      </c>
      <c r="F8097" s="153" t="s">
        <v>7560</v>
      </c>
      <c r="G8097" s="152" t="s">
        <v>400</v>
      </c>
      <c r="H8097" s="153" t="str">
        <f>IF(Proc[[#This Row],[type]]="LFF (MDG-F)",MID(Proc[[#This Row],[Obj]],13,10),"")</f>
        <v/>
      </c>
      <c r="I8097" s="152"/>
      <c r="J8097" s="153" t="b">
        <f>Proc[[#This Row],[Requested]]=Proc[[#This Row],[CurrentParent]]</f>
        <v>0</v>
      </c>
      <c r="K8097" s="153" t="str">
        <f>IF(Proc[[#This Row],[Author]]="Marcela Urrego",VLOOKUP(LEFT(Proc[[#This Row],[Requested]],1),Table3[#All],2,0),VLOOKUP(Proc[[#This Row],[Author]],Table4[],2,0))</f>
        <v>EL</v>
      </c>
      <c r="L8097" s="153" t="s">
        <v>7174</v>
      </c>
      <c r="M8097" s="140">
        <v>46086</v>
      </c>
      <c r="N8097" s="140"/>
      <c r="O8097" s="140"/>
      <c r="P8097" s="140" t="str">
        <f ca="1">IF(Proc[[#This Row],[DaysAgeing]]&gt;5,"yep","on track")</f>
        <v>yep</v>
      </c>
      <c r="Q8097" s="2">
        <f ca="1">IF(Proc[[#This Row],[DateClosed]]="",ABS(NETWORKDAYS(Proc[[#This Row],[DateOpened]],TODAY()))-1,ABS(NETWORKDAYS(Proc[[#This Row],[DateOpened]],Proc[[#This Row],[DateClosed]]))-1)</f>
        <v>21</v>
      </c>
      <c r="R8097" s="140" t="s">
        <v>4125</v>
      </c>
      <c r="S8097" s="153" t="e">
        <f>VLOOKUP(Proc[[#This Row],[Obj]],#REF!,2,0)</f>
        <v>#REF!</v>
      </c>
      <c r="T8097" s="153">
        <v>8096</v>
      </c>
    </row>
    <row r="8098" spans="1:20" hidden="1">
      <c r="A8098" s="152" t="s">
        <v>7524</v>
      </c>
      <c r="B8098" s="153" t="str">
        <f>IFERROR(VLOOKUP(Proc[[#This Row],[App]],Table2[],3,0),"open")</f>
        <v>ok</v>
      </c>
      <c r="C8098" s="152" t="s">
        <v>377</v>
      </c>
      <c r="D8098" s="152" t="s">
        <v>7620</v>
      </c>
      <c r="E8098" s="152" t="s">
        <v>7228</v>
      </c>
      <c r="F8098" s="153" t="s">
        <v>7560</v>
      </c>
      <c r="G8098" s="152" t="s">
        <v>400</v>
      </c>
      <c r="H8098" s="153" t="str">
        <f>IF(Proc[[#This Row],[type]]="LFF (MDG-F)",MID(Proc[[#This Row],[Obj]],13,10),"")</f>
        <v/>
      </c>
      <c r="I8098" s="152"/>
      <c r="J8098" s="153" t="b">
        <f>Proc[[#This Row],[Requested]]=Proc[[#This Row],[CurrentParent]]</f>
        <v>0</v>
      </c>
      <c r="K8098" s="153" t="str">
        <f>IF(Proc[[#This Row],[Author]]="Marcela Urrego",VLOOKUP(LEFT(Proc[[#This Row],[Requested]],1),Table3[#All],2,0),VLOOKUP(Proc[[#This Row],[Author]],Table4[],2,0))</f>
        <v>EL</v>
      </c>
      <c r="L8098" s="153" t="s">
        <v>7174</v>
      </c>
      <c r="M8098" s="140">
        <v>46086</v>
      </c>
      <c r="N8098" s="140"/>
      <c r="O8098" s="140"/>
      <c r="P8098" s="140" t="str">
        <f ca="1">IF(Proc[[#This Row],[DaysAgeing]]&gt;5,"yep","on track")</f>
        <v>yep</v>
      </c>
      <c r="Q8098" s="2">
        <f ca="1">IF(Proc[[#This Row],[DateClosed]]="",ABS(NETWORKDAYS(Proc[[#This Row],[DateOpened]],TODAY()))-1,ABS(NETWORKDAYS(Proc[[#This Row],[DateOpened]],Proc[[#This Row],[DateClosed]]))-1)</f>
        <v>21</v>
      </c>
      <c r="R8098" s="140" t="s">
        <v>4125</v>
      </c>
      <c r="S8098" s="153" t="e">
        <f>VLOOKUP(Proc[[#This Row],[Obj]],#REF!,2,0)</f>
        <v>#REF!</v>
      </c>
      <c r="T8098" s="153">
        <v>8097</v>
      </c>
    </row>
    <row r="8099" spans="1:20" hidden="1">
      <c r="A8099" s="152" t="s">
        <v>7524</v>
      </c>
      <c r="B8099" s="153" t="str">
        <f>IFERROR(VLOOKUP(Proc[[#This Row],[App]],Table2[],3,0),"open")</f>
        <v>ok</v>
      </c>
      <c r="C8099" s="152" t="s">
        <v>377</v>
      </c>
      <c r="D8099" s="152" t="s">
        <v>7621</v>
      </c>
      <c r="E8099" s="152" t="s">
        <v>7228</v>
      </c>
      <c r="F8099" s="153" t="s">
        <v>7560</v>
      </c>
      <c r="G8099" s="152" t="s">
        <v>400</v>
      </c>
      <c r="H8099" s="153" t="str">
        <f>IF(Proc[[#This Row],[type]]="LFF (MDG-F)",MID(Proc[[#This Row],[Obj]],13,10),"")</f>
        <v/>
      </c>
      <c r="I8099" s="152"/>
      <c r="J8099" s="153" t="b">
        <f>Proc[[#This Row],[Requested]]=Proc[[#This Row],[CurrentParent]]</f>
        <v>0</v>
      </c>
      <c r="K8099" s="153" t="str">
        <f>IF(Proc[[#This Row],[Author]]="Marcela Urrego",VLOOKUP(LEFT(Proc[[#This Row],[Requested]],1),Table3[#All],2,0),VLOOKUP(Proc[[#This Row],[Author]],Table4[],2,0))</f>
        <v>EL</v>
      </c>
      <c r="L8099" s="153" t="s">
        <v>7174</v>
      </c>
      <c r="M8099" s="140">
        <v>46086</v>
      </c>
      <c r="N8099" s="140"/>
      <c r="O8099" s="140"/>
      <c r="P8099" s="140" t="str">
        <f ca="1">IF(Proc[[#This Row],[DaysAgeing]]&gt;5,"yep","on track")</f>
        <v>yep</v>
      </c>
      <c r="Q8099" s="2">
        <f ca="1">IF(Proc[[#This Row],[DateClosed]]="",ABS(NETWORKDAYS(Proc[[#This Row],[DateOpened]],TODAY()))-1,ABS(NETWORKDAYS(Proc[[#This Row],[DateOpened]],Proc[[#This Row],[DateClosed]]))-1)</f>
        <v>21</v>
      </c>
      <c r="R8099" s="140" t="s">
        <v>4125</v>
      </c>
      <c r="S8099" s="153" t="e">
        <f>VLOOKUP(Proc[[#This Row],[Obj]],#REF!,2,0)</f>
        <v>#REF!</v>
      </c>
      <c r="T8099" s="153">
        <v>8098</v>
      </c>
    </row>
    <row r="8100" spans="1:20" hidden="1">
      <c r="A8100" s="152" t="s">
        <v>7524</v>
      </c>
      <c r="B8100" s="153" t="str">
        <f>IFERROR(VLOOKUP(Proc[[#This Row],[App]],Table2[],3,0),"open")</f>
        <v>ok</v>
      </c>
      <c r="C8100" s="152" t="s">
        <v>377</v>
      </c>
      <c r="D8100" s="152" t="s">
        <v>7622</v>
      </c>
      <c r="E8100" s="152" t="s">
        <v>7228</v>
      </c>
      <c r="F8100" s="153" t="s">
        <v>7560</v>
      </c>
      <c r="G8100" s="152" t="s">
        <v>400</v>
      </c>
      <c r="H8100" s="153" t="str">
        <f>IF(Proc[[#This Row],[type]]="LFF (MDG-F)",MID(Proc[[#This Row],[Obj]],13,10),"")</f>
        <v/>
      </c>
      <c r="I8100" s="152"/>
      <c r="J8100" s="153" t="b">
        <f>Proc[[#This Row],[Requested]]=Proc[[#This Row],[CurrentParent]]</f>
        <v>0</v>
      </c>
      <c r="K8100" s="153" t="str">
        <f>IF(Proc[[#This Row],[Author]]="Marcela Urrego",VLOOKUP(LEFT(Proc[[#This Row],[Requested]],1),Table3[#All],2,0),VLOOKUP(Proc[[#This Row],[Author]],Table4[],2,0))</f>
        <v>EL</v>
      </c>
      <c r="L8100" s="153" t="s">
        <v>7174</v>
      </c>
      <c r="M8100" s="140">
        <v>46086</v>
      </c>
      <c r="N8100" s="140"/>
      <c r="O8100" s="140"/>
      <c r="P8100" s="140" t="str">
        <f ca="1">IF(Proc[[#This Row],[DaysAgeing]]&gt;5,"yep","on track")</f>
        <v>yep</v>
      </c>
      <c r="Q8100" s="2">
        <f ca="1">IF(Proc[[#This Row],[DateClosed]]="",ABS(NETWORKDAYS(Proc[[#This Row],[DateOpened]],TODAY()))-1,ABS(NETWORKDAYS(Proc[[#This Row],[DateOpened]],Proc[[#This Row],[DateClosed]]))-1)</f>
        <v>21</v>
      </c>
      <c r="R8100" s="140" t="s">
        <v>4125</v>
      </c>
      <c r="S8100" s="153" t="e">
        <f>VLOOKUP(Proc[[#This Row],[Obj]],#REF!,2,0)</f>
        <v>#REF!</v>
      </c>
      <c r="T8100" s="153">
        <v>8099</v>
      </c>
    </row>
    <row r="8101" spans="1:20" hidden="1">
      <c r="A8101" s="152" t="s">
        <v>7524</v>
      </c>
      <c r="B8101" s="153" t="str">
        <f>IFERROR(VLOOKUP(Proc[[#This Row],[App]],Table2[],3,0),"open")</f>
        <v>ok</v>
      </c>
      <c r="C8101" s="152" t="s">
        <v>369</v>
      </c>
      <c r="D8101" s="152" t="s">
        <v>7561</v>
      </c>
      <c r="E8101" s="152" t="s">
        <v>7228</v>
      </c>
      <c r="F8101" s="153" t="s">
        <v>7228</v>
      </c>
      <c r="G8101" s="152" t="s">
        <v>400</v>
      </c>
      <c r="H8101" s="153" t="str">
        <f>IF(Proc[[#This Row],[type]]="LFF (MDG-F)",MID(Proc[[#This Row],[Obj]],13,10),"")</f>
        <v/>
      </c>
      <c r="I8101" s="152"/>
      <c r="J8101" s="153" t="b">
        <f>Proc[[#This Row],[Requested]]=Proc[[#This Row],[CurrentParent]]</f>
        <v>1</v>
      </c>
      <c r="K8101" s="153" t="str">
        <f>IF(Proc[[#This Row],[Author]]="Marcela Urrego",VLOOKUP(LEFT(Proc[[#This Row],[Requested]],1),Table3[#All],2,0),VLOOKUP(Proc[[#This Row],[Author]],Table4[],2,0))</f>
        <v>EL</v>
      </c>
      <c r="L8101" s="153" t="s">
        <v>7174</v>
      </c>
      <c r="M8101" s="140">
        <v>46086</v>
      </c>
      <c r="N8101" s="140"/>
      <c r="O8101" s="140"/>
      <c r="P8101" s="140" t="str">
        <f ca="1">IF(Proc[[#This Row],[DaysAgeing]]&gt;5,"yep","on track")</f>
        <v>yep</v>
      </c>
      <c r="Q8101" s="2">
        <f ca="1">IF(Proc[[#This Row],[DateClosed]]="",ABS(NETWORKDAYS(Proc[[#This Row],[DateOpened]],TODAY()))-1,ABS(NETWORKDAYS(Proc[[#This Row],[DateOpened]],Proc[[#This Row],[DateClosed]]))-1)</f>
        <v>21</v>
      </c>
      <c r="R8101" s="140" t="s">
        <v>4125</v>
      </c>
      <c r="S8101" s="153" t="e">
        <f>VLOOKUP(Proc[[#This Row],[Obj]],#REF!,2,0)</f>
        <v>#REF!</v>
      </c>
      <c r="T8101" s="153">
        <v>8100</v>
      </c>
    </row>
    <row r="8102" spans="1:20" hidden="1">
      <c r="A8102" s="152" t="s">
        <v>7524</v>
      </c>
      <c r="B8102" s="153" t="str">
        <f>IFERROR(VLOOKUP(Proc[[#This Row],[App]],Table2[],3,0),"open")</f>
        <v>ok</v>
      </c>
      <c r="C8102" s="152" t="s">
        <v>377</v>
      </c>
      <c r="D8102" s="152" t="s">
        <v>7562</v>
      </c>
      <c r="E8102" s="152" t="s">
        <v>7228</v>
      </c>
      <c r="F8102" s="153" t="s">
        <v>7561</v>
      </c>
      <c r="G8102" s="152" t="s">
        <v>400</v>
      </c>
      <c r="H8102" s="153" t="str">
        <f>IF(Proc[[#This Row],[type]]="LFF (MDG-F)",MID(Proc[[#This Row],[Obj]],13,10),"")</f>
        <v/>
      </c>
      <c r="I8102" s="152"/>
      <c r="J8102" s="153" t="b">
        <f>Proc[[#This Row],[Requested]]=Proc[[#This Row],[CurrentParent]]</f>
        <v>0</v>
      </c>
      <c r="K8102" s="153" t="str">
        <f>IF(Proc[[#This Row],[Author]]="Marcela Urrego",VLOOKUP(LEFT(Proc[[#This Row],[Requested]],1),Table3[#All],2,0),VLOOKUP(Proc[[#This Row],[Author]],Table4[],2,0))</f>
        <v>EL</v>
      </c>
      <c r="L8102" s="153" t="s">
        <v>7174</v>
      </c>
      <c r="M8102" s="140">
        <v>46086</v>
      </c>
      <c r="N8102" s="140"/>
      <c r="O8102" s="140"/>
      <c r="P8102" s="140" t="str">
        <f ca="1">IF(Proc[[#This Row],[DaysAgeing]]&gt;5,"yep","on track")</f>
        <v>yep</v>
      </c>
      <c r="Q8102" s="2">
        <f ca="1">IF(Proc[[#This Row],[DateClosed]]="",ABS(NETWORKDAYS(Proc[[#This Row],[DateOpened]],TODAY()))-1,ABS(NETWORKDAYS(Proc[[#This Row],[DateOpened]],Proc[[#This Row],[DateClosed]]))-1)</f>
        <v>21</v>
      </c>
      <c r="R8102" s="140" t="s">
        <v>4125</v>
      </c>
      <c r="S8102" s="153" t="e">
        <f>VLOOKUP(Proc[[#This Row],[Obj]],#REF!,2,0)</f>
        <v>#REF!</v>
      </c>
      <c r="T8102" s="153">
        <v>8101</v>
      </c>
    </row>
    <row r="8103" spans="1:20" hidden="1">
      <c r="A8103" s="152" t="s">
        <v>7524</v>
      </c>
      <c r="B8103" s="153" t="str">
        <f>IFERROR(VLOOKUP(Proc[[#This Row],[App]],Table2[],3,0),"open")</f>
        <v>ok</v>
      </c>
      <c r="C8103" s="152" t="s">
        <v>377</v>
      </c>
      <c r="D8103" s="152" t="s">
        <v>7623</v>
      </c>
      <c r="E8103" s="152" t="s">
        <v>7228</v>
      </c>
      <c r="F8103" s="153" t="s">
        <v>7562</v>
      </c>
      <c r="G8103" s="152" t="s">
        <v>400</v>
      </c>
      <c r="H8103" s="153" t="str">
        <f>IF(Proc[[#This Row],[type]]="LFF (MDG-F)",MID(Proc[[#This Row],[Obj]],13,10),"")</f>
        <v/>
      </c>
      <c r="I8103" s="152"/>
      <c r="J8103" s="153" t="b">
        <f>Proc[[#This Row],[Requested]]=Proc[[#This Row],[CurrentParent]]</f>
        <v>0</v>
      </c>
      <c r="K8103" s="153" t="str">
        <f>IF(Proc[[#This Row],[Author]]="Marcela Urrego",VLOOKUP(LEFT(Proc[[#This Row],[Requested]],1),Table3[#All],2,0),VLOOKUP(Proc[[#This Row],[Author]],Table4[],2,0))</f>
        <v>EL</v>
      </c>
      <c r="L8103" s="153" t="s">
        <v>7174</v>
      </c>
      <c r="M8103" s="140">
        <v>46086</v>
      </c>
      <c r="N8103" s="140"/>
      <c r="O8103" s="140"/>
      <c r="P8103" s="140" t="str">
        <f ca="1">IF(Proc[[#This Row],[DaysAgeing]]&gt;5,"yep","on track")</f>
        <v>yep</v>
      </c>
      <c r="Q8103" s="2">
        <f ca="1">IF(Proc[[#This Row],[DateClosed]]="",ABS(NETWORKDAYS(Proc[[#This Row],[DateOpened]],TODAY()))-1,ABS(NETWORKDAYS(Proc[[#This Row],[DateOpened]],Proc[[#This Row],[DateClosed]]))-1)</f>
        <v>21</v>
      </c>
      <c r="R8103" s="140" t="s">
        <v>4125</v>
      </c>
      <c r="S8103" s="153" t="e">
        <f>VLOOKUP(Proc[[#This Row],[Obj]],#REF!,2,0)</f>
        <v>#REF!</v>
      </c>
      <c r="T8103" s="153">
        <v>8102</v>
      </c>
    </row>
    <row r="8104" spans="1:20" hidden="1">
      <c r="A8104" s="152" t="s">
        <v>7524</v>
      </c>
      <c r="B8104" s="153" t="str">
        <f>IFERROR(VLOOKUP(Proc[[#This Row],[App]],Table2[],3,0),"open")</f>
        <v>ok</v>
      </c>
      <c r="C8104" s="152" t="s">
        <v>377</v>
      </c>
      <c r="D8104" s="152" t="s">
        <v>7624</v>
      </c>
      <c r="E8104" s="152" t="s">
        <v>7228</v>
      </c>
      <c r="F8104" s="153" t="s">
        <v>7562</v>
      </c>
      <c r="G8104" s="152" t="s">
        <v>400</v>
      </c>
      <c r="H8104" s="153" t="str">
        <f>IF(Proc[[#This Row],[type]]="LFF (MDG-F)",MID(Proc[[#This Row],[Obj]],13,10),"")</f>
        <v/>
      </c>
      <c r="I8104" s="152"/>
      <c r="J8104" s="153" t="b">
        <f>Proc[[#This Row],[Requested]]=Proc[[#This Row],[CurrentParent]]</f>
        <v>0</v>
      </c>
      <c r="K8104" s="153" t="str">
        <f>IF(Proc[[#This Row],[Author]]="Marcela Urrego",VLOOKUP(LEFT(Proc[[#This Row],[Requested]],1),Table3[#All],2,0),VLOOKUP(Proc[[#This Row],[Author]],Table4[],2,0))</f>
        <v>EL</v>
      </c>
      <c r="L8104" s="153" t="s">
        <v>7174</v>
      </c>
      <c r="M8104" s="140">
        <v>46086</v>
      </c>
      <c r="N8104" s="140"/>
      <c r="O8104" s="140"/>
      <c r="P8104" s="140" t="str">
        <f ca="1">IF(Proc[[#This Row],[DaysAgeing]]&gt;5,"yep","on track")</f>
        <v>yep</v>
      </c>
      <c r="Q8104" s="2">
        <f ca="1">IF(Proc[[#This Row],[DateClosed]]="",ABS(NETWORKDAYS(Proc[[#This Row],[DateOpened]],TODAY()))-1,ABS(NETWORKDAYS(Proc[[#This Row],[DateOpened]],Proc[[#This Row],[DateClosed]]))-1)</f>
        <v>21</v>
      </c>
      <c r="R8104" s="140" t="s">
        <v>4125</v>
      </c>
      <c r="S8104" s="153" t="e">
        <f>VLOOKUP(Proc[[#This Row],[Obj]],#REF!,2,0)</f>
        <v>#REF!</v>
      </c>
      <c r="T8104" s="153">
        <v>8103</v>
      </c>
    </row>
    <row r="8105" spans="1:20" hidden="1">
      <c r="A8105" s="152" t="s">
        <v>7524</v>
      </c>
      <c r="B8105" s="153" t="str">
        <f>IFERROR(VLOOKUP(Proc[[#This Row],[App]],Table2[],3,0),"open")</f>
        <v>ok</v>
      </c>
      <c r="C8105" s="152" t="s">
        <v>377</v>
      </c>
      <c r="D8105" s="152" t="s">
        <v>7563</v>
      </c>
      <c r="E8105" s="152" t="s">
        <v>7228</v>
      </c>
      <c r="F8105" s="153" t="s">
        <v>7562</v>
      </c>
      <c r="G8105" s="152" t="s">
        <v>400</v>
      </c>
      <c r="H8105" s="153" t="str">
        <f>IF(Proc[[#This Row],[type]]="LFF (MDG-F)",MID(Proc[[#This Row],[Obj]],13,10),"")</f>
        <v/>
      </c>
      <c r="I8105" s="152"/>
      <c r="J8105" s="153" t="b">
        <f>Proc[[#This Row],[Requested]]=Proc[[#This Row],[CurrentParent]]</f>
        <v>0</v>
      </c>
      <c r="K8105" s="153" t="str">
        <f>IF(Proc[[#This Row],[Author]]="Marcela Urrego",VLOOKUP(LEFT(Proc[[#This Row],[Requested]],1),Table3[#All],2,0),VLOOKUP(Proc[[#This Row],[Author]],Table4[],2,0))</f>
        <v>EL</v>
      </c>
      <c r="L8105" s="153" t="s">
        <v>7174</v>
      </c>
      <c r="M8105" s="140">
        <v>46086</v>
      </c>
      <c r="N8105" s="140"/>
      <c r="O8105" s="140"/>
      <c r="P8105" s="140" t="str">
        <f ca="1">IF(Proc[[#This Row],[DaysAgeing]]&gt;5,"yep","on track")</f>
        <v>yep</v>
      </c>
      <c r="Q8105" s="2">
        <f ca="1">IF(Proc[[#This Row],[DateClosed]]="",ABS(NETWORKDAYS(Proc[[#This Row],[DateOpened]],TODAY()))-1,ABS(NETWORKDAYS(Proc[[#This Row],[DateOpened]],Proc[[#This Row],[DateClosed]]))-1)</f>
        <v>21</v>
      </c>
      <c r="R8105" s="140" t="s">
        <v>4125</v>
      </c>
      <c r="S8105" s="153" t="e">
        <f>VLOOKUP(Proc[[#This Row],[Obj]],#REF!,2,0)</f>
        <v>#REF!</v>
      </c>
      <c r="T8105" s="153">
        <v>8104</v>
      </c>
    </row>
    <row r="8106" spans="1:20" hidden="1">
      <c r="A8106" s="152" t="s">
        <v>7524</v>
      </c>
      <c r="B8106" s="153" t="str">
        <f>IFERROR(VLOOKUP(Proc[[#This Row],[App]],Table2[],3,0),"open")</f>
        <v>ok</v>
      </c>
      <c r="C8106" s="152" t="s">
        <v>377</v>
      </c>
      <c r="D8106" s="152" t="s">
        <v>7625</v>
      </c>
      <c r="E8106" s="152" t="s">
        <v>7228</v>
      </c>
      <c r="F8106" s="153" t="s">
        <v>7563</v>
      </c>
      <c r="G8106" s="152" t="s">
        <v>400</v>
      </c>
      <c r="H8106" s="153" t="str">
        <f>IF(Proc[[#This Row],[type]]="LFF (MDG-F)",MID(Proc[[#This Row],[Obj]],13,10),"")</f>
        <v/>
      </c>
      <c r="I8106" s="152"/>
      <c r="J8106" s="153" t="b">
        <f>Proc[[#This Row],[Requested]]=Proc[[#This Row],[CurrentParent]]</f>
        <v>0</v>
      </c>
      <c r="K8106" s="153" t="str">
        <f>IF(Proc[[#This Row],[Author]]="Marcela Urrego",VLOOKUP(LEFT(Proc[[#This Row],[Requested]],1),Table3[#All],2,0),VLOOKUP(Proc[[#This Row],[Author]],Table4[],2,0))</f>
        <v>EL</v>
      </c>
      <c r="L8106" s="153" t="s">
        <v>7174</v>
      </c>
      <c r="M8106" s="140">
        <v>46086</v>
      </c>
      <c r="N8106" s="140"/>
      <c r="O8106" s="140"/>
      <c r="P8106" s="140" t="str">
        <f ca="1">IF(Proc[[#This Row],[DaysAgeing]]&gt;5,"yep","on track")</f>
        <v>yep</v>
      </c>
      <c r="Q8106" s="2">
        <f ca="1">IF(Proc[[#This Row],[DateClosed]]="",ABS(NETWORKDAYS(Proc[[#This Row],[DateOpened]],TODAY()))-1,ABS(NETWORKDAYS(Proc[[#This Row],[DateOpened]],Proc[[#This Row],[DateClosed]]))-1)</f>
        <v>21</v>
      </c>
      <c r="R8106" s="140" t="s">
        <v>4125</v>
      </c>
      <c r="S8106" s="153" t="e">
        <f>VLOOKUP(Proc[[#This Row],[Obj]],#REF!,2,0)</f>
        <v>#REF!</v>
      </c>
      <c r="T8106" s="153">
        <v>8105</v>
      </c>
    </row>
    <row r="8107" spans="1:20" hidden="1">
      <c r="A8107" s="152" t="s">
        <v>7524</v>
      </c>
      <c r="B8107" s="153" t="str">
        <f>IFERROR(VLOOKUP(Proc[[#This Row],[App]],Table2[],3,0),"open")</f>
        <v>ok</v>
      </c>
      <c r="C8107" s="152" t="s">
        <v>377</v>
      </c>
      <c r="D8107" s="152" t="s">
        <v>7626</v>
      </c>
      <c r="E8107" s="152" t="s">
        <v>7228</v>
      </c>
      <c r="F8107" s="153" t="s">
        <v>7563</v>
      </c>
      <c r="G8107" s="152" t="s">
        <v>400</v>
      </c>
      <c r="H8107" s="153" t="str">
        <f>IF(Proc[[#This Row],[type]]="LFF (MDG-F)",MID(Proc[[#This Row],[Obj]],13,10),"")</f>
        <v/>
      </c>
      <c r="I8107" s="152"/>
      <c r="J8107" s="153" t="b">
        <f>Proc[[#This Row],[Requested]]=Proc[[#This Row],[CurrentParent]]</f>
        <v>0</v>
      </c>
      <c r="K8107" s="153" t="str">
        <f>IF(Proc[[#This Row],[Author]]="Marcela Urrego",VLOOKUP(LEFT(Proc[[#This Row],[Requested]],1),Table3[#All],2,0),VLOOKUP(Proc[[#This Row],[Author]],Table4[],2,0))</f>
        <v>EL</v>
      </c>
      <c r="L8107" s="153" t="s">
        <v>7174</v>
      </c>
      <c r="M8107" s="140">
        <v>46086</v>
      </c>
      <c r="N8107" s="140"/>
      <c r="O8107" s="140"/>
      <c r="P8107" s="140" t="str">
        <f ca="1">IF(Proc[[#This Row],[DaysAgeing]]&gt;5,"yep","on track")</f>
        <v>yep</v>
      </c>
      <c r="Q8107" s="2">
        <f ca="1">IF(Proc[[#This Row],[DateClosed]]="",ABS(NETWORKDAYS(Proc[[#This Row],[DateOpened]],TODAY()))-1,ABS(NETWORKDAYS(Proc[[#This Row],[DateOpened]],Proc[[#This Row],[DateClosed]]))-1)</f>
        <v>21</v>
      </c>
      <c r="R8107" s="140" t="s">
        <v>4125</v>
      </c>
      <c r="S8107" s="153" t="e">
        <f>VLOOKUP(Proc[[#This Row],[Obj]],#REF!,2,0)</f>
        <v>#REF!</v>
      </c>
      <c r="T8107" s="153">
        <v>8106</v>
      </c>
    </row>
    <row r="8108" spans="1:20" hidden="1">
      <c r="A8108" s="152" t="s">
        <v>7524</v>
      </c>
      <c r="B8108" s="153" t="str">
        <f>IFERROR(VLOOKUP(Proc[[#This Row],[App]],Table2[],3,0),"open")</f>
        <v>ok</v>
      </c>
      <c r="C8108" s="152" t="s">
        <v>377</v>
      </c>
      <c r="D8108" s="152" t="s">
        <v>7627</v>
      </c>
      <c r="E8108" s="152" t="s">
        <v>7228</v>
      </c>
      <c r="F8108" s="153" t="s">
        <v>7563</v>
      </c>
      <c r="G8108" s="152" t="s">
        <v>400</v>
      </c>
      <c r="H8108" s="153" t="str">
        <f>IF(Proc[[#This Row],[type]]="LFF (MDG-F)",MID(Proc[[#This Row],[Obj]],13,10),"")</f>
        <v/>
      </c>
      <c r="I8108" s="152"/>
      <c r="J8108" s="153" t="b">
        <f>Proc[[#This Row],[Requested]]=Proc[[#This Row],[CurrentParent]]</f>
        <v>0</v>
      </c>
      <c r="K8108" s="153" t="str">
        <f>IF(Proc[[#This Row],[Author]]="Marcela Urrego",VLOOKUP(LEFT(Proc[[#This Row],[Requested]],1),Table3[#All],2,0),VLOOKUP(Proc[[#This Row],[Author]],Table4[],2,0))</f>
        <v>EL</v>
      </c>
      <c r="L8108" s="153" t="s">
        <v>7174</v>
      </c>
      <c r="M8108" s="140">
        <v>46086</v>
      </c>
      <c r="N8108" s="140"/>
      <c r="O8108" s="140"/>
      <c r="P8108" s="140" t="str">
        <f ca="1">IF(Proc[[#This Row],[DaysAgeing]]&gt;5,"yep","on track")</f>
        <v>yep</v>
      </c>
      <c r="Q8108" s="2">
        <f ca="1">IF(Proc[[#This Row],[DateClosed]]="",ABS(NETWORKDAYS(Proc[[#This Row],[DateOpened]],TODAY()))-1,ABS(NETWORKDAYS(Proc[[#This Row],[DateOpened]],Proc[[#This Row],[DateClosed]]))-1)</f>
        <v>21</v>
      </c>
      <c r="R8108" s="140" t="s">
        <v>4125</v>
      </c>
      <c r="S8108" s="153" t="e">
        <f>VLOOKUP(Proc[[#This Row],[Obj]],#REF!,2,0)</f>
        <v>#REF!</v>
      </c>
      <c r="T8108" s="153">
        <v>8107</v>
      </c>
    </row>
    <row r="8109" spans="1:20" hidden="1">
      <c r="A8109" s="152" t="s">
        <v>7524</v>
      </c>
      <c r="B8109" s="153" t="str">
        <f>IFERROR(VLOOKUP(Proc[[#This Row],[App]],Table2[],3,0),"open")</f>
        <v>ok</v>
      </c>
      <c r="C8109" s="152" t="s">
        <v>377</v>
      </c>
      <c r="D8109" s="152" t="s">
        <v>7628</v>
      </c>
      <c r="E8109" s="152" t="s">
        <v>7228</v>
      </c>
      <c r="F8109" s="153" t="s">
        <v>7563</v>
      </c>
      <c r="G8109" s="152" t="s">
        <v>400</v>
      </c>
      <c r="H8109" s="153" t="str">
        <f>IF(Proc[[#This Row],[type]]="LFF (MDG-F)",MID(Proc[[#This Row],[Obj]],13,10),"")</f>
        <v/>
      </c>
      <c r="I8109" s="152"/>
      <c r="J8109" s="153" t="b">
        <f>Proc[[#This Row],[Requested]]=Proc[[#This Row],[CurrentParent]]</f>
        <v>0</v>
      </c>
      <c r="K8109" s="153" t="str">
        <f>IF(Proc[[#This Row],[Author]]="Marcela Urrego",VLOOKUP(LEFT(Proc[[#This Row],[Requested]],1),Table3[#All],2,0),VLOOKUP(Proc[[#This Row],[Author]],Table4[],2,0))</f>
        <v>EL</v>
      </c>
      <c r="L8109" s="153" t="s">
        <v>7174</v>
      </c>
      <c r="M8109" s="140">
        <v>46086</v>
      </c>
      <c r="N8109" s="140"/>
      <c r="O8109" s="140"/>
      <c r="P8109" s="140" t="str">
        <f ca="1">IF(Proc[[#This Row],[DaysAgeing]]&gt;5,"yep","on track")</f>
        <v>yep</v>
      </c>
      <c r="Q8109" s="2">
        <f ca="1">IF(Proc[[#This Row],[DateClosed]]="",ABS(NETWORKDAYS(Proc[[#This Row],[DateOpened]],TODAY()))-1,ABS(NETWORKDAYS(Proc[[#This Row],[DateOpened]],Proc[[#This Row],[DateClosed]]))-1)</f>
        <v>21</v>
      </c>
      <c r="R8109" s="140" t="s">
        <v>4125</v>
      </c>
      <c r="S8109" s="153" t="e">
        <f>VLOOKUP(Proc[[#This Row],[Obj]],#REF!,2,0)</f>
        <v>#REF!</v>
      </c>
      <c r="T8109" s="153">
        <v>8108</v>
      </c>
    </row>
    <row r="8110" spans="1:20" hidden="1">
      <c r="A8110" s="152" t="s">
        <v>7524</v>
      </c>
      <c r="B8110" s="153" t="str">
        <f>IFERROR(VLOOKUP(Proc[[#This Row],[App]],Table2[],3,0),"open")</f>
        <v>ok</v>
      </c>
      <c r="C8110" s="152" t="s">
        <v>377</v>
      </c>
      <c r="D8110" s="152" t="s">
        <v>7629</v>
      </c>
      <c r="E8110" s="152" t="s">
        <v>7228</v>
      </c>
      <c r="F8110" s="153" t="s">
        <v>7563</v>
      </c>
      <c r="G8110" s="152" t="s">
        <v>400</v>
      </c>
      <c r="H8110" s="153" t="str">
        <f>IF(Proc[[#This Row],[type]]="LFF (MDG-F)",MID(Proc[[#This Row],[Obj]],13,10),"")</f>
        <v/>
      </c>
      <c r="I8110" s="152"/>
      <c r="J8110" s="153" t="b">
        <f>Proc[[#This Row],[Requested]]=Proc[[#This Row],[CurrentParent]]</f>
        <v>0</v>
      </c>
      <c r="K8110" s="153" t="str">
        <f>IF(Proc[[#This Row],[Author]]="Marcela Urrego",VLOOKUP(LEFT(Proc[[#This Row],[Requested]],1),Table3[#All],2,0),VLOOKUP(Proc[[#This Row],[Author]],Table4[],2,0))</f>
        <v>EL</v>
      </c>
      <c r="L8110" s="153" t="s">
        <v>7174</v>
      </c>
      <c r="M8110" s="140">
        <v>46086</v>
      </c>
      <c r="N8110" s="140"/>
      <c r="O8110" s="140"/>
      <c r="P8110" s="140" t="str">
        <f ca="1">IF(Proc[[#This Row],[DaysAgeing]]&gt;5,"yep","on track")</f>
        <v>yep</v>
      </c>
      <c r="Q8110" s="2">
        <f ca="1">IF(Proc[[#This Row],[DateClosed]]="",ABS(NETWORKDAYS(Proc[[#This Row],[DateOpened]],TODAY()))-1,ABS(NETWORKDAYS(Proc[[#This Row],[DateOpened]],Proc[[#This Row],[DateClosed]]))-1)</f>
        <v>21</v>
      </c>
      <c r="R8110" s="140" t="s">
        <v>4125</v>
      </c>
      <c r="S8110" s="153" t="e">
        <f>VLOOKUP(Proc[[#This Row],[Obj]],#REF!,2,0)</f>
        <v>#REF!</v>
      </c>
      <c r="T8110" s="153">
        <v>8109</v>
      </c>
    </row>
    <row r="8111" spans="1:20" hidden="1">
      <c r="A8111" s="152" t="s">
        <v>7524</v>
      </c>
      <c r="B8111" s="153" t="str">
        <f>IFERROR(VLOOKUP(Proc[[#This Row],[App]],Table2[],3,0),"open")</f>
        <v>ok</v>
      </c>
      <c r="C8111" s="152" t="s">
        <v>377</v>
      </c>
      <c r="D8111" s="152" t="s">
        <v>7630</v>
      </c>
      <c r="E8111" s="152" t="s">
        <v>7228</v>
      </c>
      <c r="F8111" s="153" t="s">
        <v>7563</v>
      </c>
      <c r="G8111" s="152" t="s">
        <v>400</v>
      </c>
      <c r="H8111" s="153" t="str">
        <f>IF(Proc[[#This Row],[type]]="LFF (MDG-F)",MID(Proc[[#This Row],[Obj]],13,10),"")</f>
        <v/>
      </c>
      <c r="I8111" s="152"/>
      <c r="J8111" s="153" t="b">
        <f>Proc[[#This Row],[Requested]]=Proc[[#This Row],[CurrentParent]]</f>
        <v>0</v>
      </c>
      <c r="K8111" s="153" t="str">
        <f>IF(Proc[[#This Row],[Author]]="Marcela Urrego",VLOOKUP(LEFT(Proc[[#This Row],[Requested]],1),Table3[#All],2,0),VLOOKUP(Proc[[#This Row],[Author]],Table4[],2,0))</f>
        <v>EL</v>
      </c>
      <c r="L8111" s="153" t="s">
        <v>7174</v>
      </c>
      <c r="M8111" s="140">
        <v>46086</v>
      </c>
      <c r="N8111" s="140"/>
      <c r="O8111" s="140"/>
      <c r="P8111" s="140" t="str">
        <f ca="1">IF(Proc[[#This Row],[DaysAgeing]]&gt;5,"yep","on track")</f>
        <v>yep</v>
      </c>
      <c r="Q8111" s="2">
        <f ca="1">IF(Proc[[#This Row],[DateClosed]]="",ABS(NETWORKDAYS(Proc[[#This Row],[DateOpened]],TODAY()))-1,ABS(NETWORKDAYS(Proc[[#This Row],[DateOpened]],Proc[[#This Row],[DateClosed]]))-1)</f>
        <v>21</v>
      </c>
      <c r="R8111" s="140" t="s">
        <v>4125</v>
      </c>
      <c r="S8111" s="153" t="e">
        <f>VLOOKUP(Proc[[#This Row],[Obj]],#REF!,2,0)</f>
        <v>#REF!</v>
      </c>
      <c r="T8111" s="153">
        <v>8110</v>
      </c>
    </row>
    <row r="8112" spans="1:20" hidden="1">
      <c r="A8112" s="152" t="s">
        <v>7524</v>
      </c>
      <c r="B8112" s="153" t="str">
        <f>IFERROR(VLOOKUP(Proc[[#This Row],[App]],Table2[],3,0),"open")</f>
        <v>ok</v>
      </c>
      <c r="C8112" s="152" t="s">
        <v>377</v>
      </c>
      <c r="D8112" s="152" t="s">
        <v>7631</v>
      </c>
      <c r="E8112" s="152" t="s">
        <v>7228</v>
      </c>
      <c r="F8112" s="153" t="s">
        <v>7563</v>
      </c>
      <c r="G8112" s="152" t="s">
        <v>400</v>
      </c>
      <c r="H8112" s="153" t="str">
        <f>IF(Proc[[#This Row],[type]]="LFF (MDG-F)",MID(Proc[[#This Row],[Obj]],13,10),"")</f>
        <v/>
      </c>
      <c r="I8112" s="152"/>
      <c r="J8112" s="153" t="b">
        <f>Proc[[#This Row],[Requested]]=Proc[[#This Row],[CurrentParent]]</f>
        <v>0</v>
      </c>
      <c r="K8112" s="153" t="str">
        <f>IF(Proc[[#This Row],[Author]]="Marcela Urrego",VLOOKUP(LEFT(Proc[[#This Row],[Requested]],1),Table3[#All],2,0),VLOOKUP(Proc[[#This Row],[Author]],Table4[],2,0))</f>
        <v>EL</v>
      </c>
      <c r="L8112" s="153" t="s">
        <v>7174</v>
      </c>
      <c r="M8112" s="140">
        <v>46086</v>
      </c>
      <c r="N8112" s="140"/>
      <c r="O8112" s="140"/>
      <c r="P8112" s="140" t="str">
        <f ca="1">IF(Proc[[#This Row],[DaysAgeing]]&gt;5,"yep","on track")</f>
        <v>yep</v>
      </c>
      <c r="Q8112" s="2">
        <f ca="1">IF(Proc[[#This Row],[DateClosed]]="",ABS(NETWORKDAYS(Proc[[#This Row],[DateOpened]],TODAY()))-1,ABS(NETWORKDAYS(Proc[[#This Row],[DateOpened]],Proc[[#This Row],[DateClosed]]))-1)</f>
        <v>21</v>
      </c>
      <c r="R8112" s="140" t="s">
        <v>4125</v>
      </c>
      <c r="S8112" s="153" t="e">
        <f>VLOOKUP(Proc[[#This Row],[Obj]],#REF!,2,0)</f>
        <v>#REF!</v>
      </c>
      <c r="T8112" s="153">
        <v>8111</v>
      </c>
    </row>
    <row r="8113" spans="1:20" hidden="1">
      <c r="A8113" s="152" t="s">
        <v>7524</v>
      </c>
      <c r="B8113" s="153" t="str">
        <f>IFERROR(VLOOKUP(Proc[[#This Row],[App]],Table2[],3,0),"open")</f>
        <v>ok</v>
      </c>
      <c r="C8113" s="152" t="s">
        <v>369</v>
      </c>
      <c r="D8113" s="152" t="s">
        <v>7564</v>
      </c>
      <c r="E8113" s="152" t="s">
        <v>7228</v>
      </c>
      <c r="F8113" s="153" t="s">
        <v>7228</v>
      </c>
      <c r="G8113" s="152" t="s">
        <v>400</v>
      </c>
      <c r="H8113" s="153" t="str">
        <f>IF(Proc[[#This Row],[type]]="LFF (MDG-F)",MID(Proc[[#This Row],[Obj]],13,10),"")</f>
        <v/>
      </c>
      <c r="I8113" s="152"/>
      <c r="J8113" s="153" t="b">
        <f>Proc[[#This Row],[Requested]]=Proc[[#This Row],[CurrentParent]]</f>
        <v>1</v>
      </c>
      <c r="K8113" s="153" t="str">
        <f>IF(Proc[[#This Row],[Author]]="Marcela Urrego",VLOOKUP(LEFT(Proc[[#This Row],[Requested]],1),Table3[#All],2,0),VLOOKUP(Proc[[#This Row],[Author]],Table4[],2,0))</f>
        <v>EL</v>
      </c>
      <c r="L8113" s="153" t="s">
        <v>7174</v>
      </c>
      <c r="M8113" s="140">
        <v>46086</v>
      </c>
      <c r="N8113" s="140"/>
      <c r="O8113" s="140"/>
      <c r="P8113" s="140" t="str">
        <f ca="1">IF(Proc[[#This Row],[DaysAgeing]]&gt;5,"yep","on track")</f>
        <v>yep</v>
      </c>
      <c r="Q8113" s="2">
        <f ca="1">IF(Proc[[#This Row],[DateClosed]]="",ABS(NETWORKDAYS(Proc[[#This Row],[DateOpened]],TODAY()))-1,ABS(NETWORKDAYS(Proc[[#This Row],[DateOpened]],Proc[[#This Row],[DateClosed]]))-1)</f>
        <v>21</v>
      </c>
      <c r="R8113" s="140" t="s">
        <v>4125</v>
      </c>
      <c r="S8113" s="153" t="e">
        <f>VLOOKUP(Proc[[#This Row],[Obj]],#REF!,2,0)</f>
        <v>#REF!</v>
      </c>
      <c r="T8113" s="153">
        <v>8112</v>
      </c>
    </row>
    <row r="8114" spans="1:20" hidden="1">
      <c r="A8114" s="152" t="s">
        <v>7524</v>
      </c>
      <c r="B8114" s="153" t="str">
        <f>IFERROR(VLOOKUP(Proc[[#This Row],[App]],Table2[],3,0),"open")</f>
        <v>ok</v>
      </c>
      <c r="C8114" s="152" t="s">
        <v>377</v>
      </c>
      <c r="D8114" s="152" t="s">
        <v>7632</v>
      </c>
      <c r="E8114" s="152" t="s">
        <v>7228</v>
      </c>
      <c r="F8114" s="153" t="s">
        <v>7564</v>
      </c>
      <c r="G8114" s="152" t="s">
        <v>400</v>
      </c>
      <c r="H8114" s="153" t="str">
        <f>IF(Proc[[#This Row],[type]]="LFF (MDG-F)",MID(Proc[[#This Row],[Obj]],13,10),"")</f>
        <v/>
      </c>
      <c r="I8114" s="152"/>
      <c r="J8114" s="153" t="b">
        <f>Proc[[#This Row],[Requested]]=Proc[[#This Row],[CurrentParent]]</f>
        <v>0</v>
      </c>
      <c r="K8114" s="153" t="str">
        <f>IF(Proc[[#This Row],[Author]]="Marcela Urrego",VLOOKUP(LEFT(Proc[[#This Row],[Requested]],1),Table3[#All],2,0),VLOOKUP(Proc[[#This Row],[Author]],Table4[],2,0))</f>
        <v>EL</v>
      </c>
      <c r="L8114" s="153" t="s">
        <v>7174</v>
      </c>
      <c r="M8114" s="140">
        <v>46086</v>
      </c>
      <c r="N8114" s="140"/>
      <c r="O8114" s="140"/>
      <c r="P8114" s="140" t="str">
        <f ca="1">IF(Proc[[#This Row],[DaysAgeing]]&gt;5,"yep","on track")</f>
        <v>yep</v>
      </c>
      <c r="Q8114" s="2">
        <f ca="1">IF(Proc[[#This Row],[DateClosed]]="",ABS(NETWORKDAYS(Proc[[#This Row],[DateOpened]],TODAY()))-1,ABS(NETWORKDAYS(Proc[[#This Row],[DateOpened]],Proc[[#This Row],[DateClosed]]))-1)</f>
        <v>21</v>
      </c>
      <c r="R8114" s="140" t="s">
        <v>4125</v>
      </c>
      <c r="S8114" s="153" t="e">
        <f>VLOOKUP(Proc[[#This Row],[Obj]],#REF!,2,0)</f>
        <v>#REF!</v>
      </c>
      <c r="T8114" s="153">
        <v>8113</v>
      </c>
    </row>
    <row r="8115" spans="1:20" hidden="1">
      <c r="A8115" s="152" t="s">
        <v>7524</v>
      </c>
      <c r="B8115" s="153" t="str">
        <f>IFERROR(VLOOKUP(Proc[[#This Row],[App]],Table2[],3,0),"open")</f>
        <v>ok</v>
      </c>
      <c r="C8115" s="152" t="s">
        <v>377</v>
      </c>
      <c r="D8115" s="152" t="s">
        <v>7633</v>
      </c>
      <c r="E8115" s="152" t="s">
        <v>7228</v>
      </c>
      <c r="F8115" s="153" t="s">
        <v>7564</v>
      </c>
      <c r="G8115" s="152" t="s">
        <v>400</v>
      </c>
      <c r="H8115" s="153" t="str">
        <f>IF(Proc[[#This Row],[type]]="LFF (MDG-F)",MID(Proc[[#This Row],[Obj]],13,10),"")</f>
        <v/>
      </c>
      <c r="I8115" s="152"/>
      <c r="J8115" s="153" t="b">
        <f>Proc[[#This Row],[Requested]]=Proc[[#This Row],[CurrentParent]]</f>
        <v>0</v>
      </c>
      <c r="K8115" s="153" t="str">
        <f>IF(Proc[[#This Row],[Author]]="Marcela Urrego",VLOOKUP(LEFT(Proc[[#This Row],[Requested]],1),Table3[#All],2,0),VLOOKUP(Proc[[#This Row],[Author]],Table4[],2,0))</f>
        <v>EL</v>
      </c>
      <c r="L8115" s="153" t="s">
        <v>7174</v>
      </c>
      <c r="M8115" s="140">
        <v>46086</v>
      </c>
      <c r="N8115" s="140"/>
      <c r="O8115" s="140"/>
      <c r="P8115" s="140" t="str">
        <f ca="1">IF(Proc[[#This Row],[DaysAgeing]]&gt;5,"yep","on track")</f>
        <v>yep</v>
      </c>
      <c r="Q8115" s="2">
        <f ca="1">IF(Proc[[#This Row],[DateClosed]]="",ABS(NETWORKDAYS(Proc[[#This Row],[DateOpened]],TODAY()))-1,ABS(NETWORKDAYS(Proc[[#This Row],[DateOpened]],Proc[[#This Row],[DateClosed]]))-1)</f>
        <v>21</v>
      </c>
      <c r="R8115" s="140" t="s">
        <v>4125</v>
      </c>
      <c r="S8115" s="153" t="e">
        <f>VLOOKUP(Proc[[#This Row],[Obj]],#REF!,2,0)</f>
        <v>#REF!</v>
      </c>
      <c r="T8115" s="153">
        <v>8114</v>
      </c>
    </row>
    <row r="8116" spans="1:20" hidden="1">
      <c r="A8116" s="152" t="s">
        <v>7524</v>
      </c>
      <c r="B8116" s="153" t="str">
        <f>IFERROR(VLOOKUP(Proc[[#This Row],[App]],Table2[],3,0),"open")</f>
        <v>ok</v>
      </c>
      <c r="C8116" s="152" t="s">
        <v>377</v>
      </c>
      <c r="D8116" s="152" t="s">
        <v>7634</v>
      </c>
      <c r="E8116" s="152" t="s">
        <v>7228</v>
      </c>
      <c r="F8116" s="153" t="s">
        <v>7564</v>
      </c>
      <c r="G8116" s="152" t="s">
        <v>400</v>
      </c>
      <c r="H8116" s="153" t="str">
        <f>IF(Proc[[#This Row],[type]]="LFF (MDG-F)",MID(Proc[[#This Row],[Obj]],13,10),"")</f>
        <v/>
      </c>
      <c r="I8116" s="152"/>
      <c r="J8116" s="153" t="b">
        <f>Proc[[#This Row],[Requested]]=Proc[[#This Row],[CurrentParent]]</f>
        <v>0</v>
      </c>
      <c r="K8116" s="153" t="str">
        <f>IF(Proc[[#This Row],[Author]]="Marcela Urrego",VLOOKUP(LEFT(Proc[[#This Row],[Requested]],1),Table3[#All],2,0),VLOOKUP(Proc[[#This Row],[Author]],Table4[],2,0))</f>
        <v>EL</v>
      </c>
      <c r="L8116" s="153" t="s">
        <v>7174</v>
      </c>
      <c r="M8116" s="140">
        <v>46086</v>
      </c>
      <c r="N8116" s="140"/>
      <c r="O8116" s="140"/>
      <c r="P8116" s="140" t="str">
        <f ca="1">IF(Proc[[#This Row],[DaysAgeing]]&gt;5,"yep","on track")</f>
        <v>yep</v>
      </c>
      <c r="Q8116" s="2">
        <f ca="1">IF(Proc[[#This Row],[DateClosed]]="",ABS(NETWORKDAYS(Proc[[#This Row],[DateOpened]],TODAY()))-1,ABS(NETWORKDAYS(Proc[[#This Row],[DateOpened]],Proc[[#This Row],[DateClosed]]))-1)</f>
        <v>21</v>
      </c>
      <c r="R8116" s="140" t="s">
        <v>4125</v>
      </c>
      <c r="S8116" s="153" t="e">
        <f>VLOOKUP(Proc[[#This Row],[Obj]],#REF!,2,0)</f>
        <v>#REF!</v>
      </c>
      <c r="T8116" s="153">
        <v>8115</v>
      </c>
    </row>
    <row r="8117" spans="1:20" hidden="1">
      <c r="A8117" s="152" t="s">
        <v>7524</v>
      </c>
      <c r="B8117" s="153" t="str">
        <f>IFERROR(VLOOKUP(Proc[[#This Row],[App]],Table2[],3,0),"open")</f>
        <v>ok</v>
      </c>
      <c r="C8117" s="152" t="s">
        <v>377</v>
      </c>
      <c r="D8117" s="152" t="s">
        <v>7565</v>
      </c>
      <c r="E8117" s="152" t="s">
        <v>7228</v>
      </c>
      <c r="F8117" s="153" t="s">
        <v>7564</v>
      </c>
      <c r="G8117" s="152" t="s">
        <v>400</v>
      </c>
      <c r="H8117" s="153" t="str">
        <f>IF(Proc[[#This Row],[type]]="LFF (MDG-F)",MID(Proc[[#This Row],[Obj]],13,10),"")</f>
        <v/>
      </c>
      <c r="I8117" s="152"/>
      <c r="J8117" s="153" t="b">
        <f>Proc[[#This Row],[Requested]]=Proc[[#This Row],[CurrentParent]]</f>
        <v>0</v>
      </c>
      <c r="K8117" s="153" t="str">
        <f>IF(Proc[[#This Row],[Author]]="Marcela Urrego",VLOOKUP(LEFT(Proc[[#This Row],[Requested]],1),Table3[#All],2,0),VLOOKUP(Proc[[#This Row],[Author]],Table4[],2,0))</f>
        <v>EL</v>
      </c>
      <c r="L8117" s="153" t="s">
        <v>7174</v>
      </c>
      <c r="M8117" s="140">
        <v>46086</v>
      </c>
      <c r="N8117" s="140"/>
      <c r="O8117" s="140"/>
      <c r="P8117" s="140" t="str">
        <f ca="1">IF(Proc[[#This Row],[DaysAgeing]]&gt;5,"yep","on track")</f>
        <v>yep</v>
      </c>
      <c r="Q8117" s="2">
        <f ca="1">IF(Proc[[#This Row],[DateClosed]]="",ABS(NETWORKDAYS(Proc[[#This Row],[DateOpened]],TODAY()))-1,ABS(NETWORKDAYS(Proc[[#This Row],[DateOpened]],Proc[[#This Row],[DateClosed]]))-1)</f>
        <v>21</v>
      </c>
      <c r="R8117" s="140" t="s">
        <v>4125</v>
      </c>
      <c r="S8117" s="153" t="e">
        <f>VLOOKUP(Proc[[#This Row],[Obj]],#REF!,2,0)</f>
        <v>#REF!</v>
      </c>
      <c r="T8117" s="153">
        <v>8116</v>
      </c>
    </row>
    <row r="8118" spans="1:20" hidden="1">
      <c r="A8118" s="152" t="s">
        <v>7524</v>
      </c>
      <c r="B8118" s="153" t="str">
        <f>IFERROR(VLOOKUP(Proc[[#This Row],[App]],Table2[],3,0),"open")</f>
        <v>ok</v>
      </c>
      <c r="C8118" s="152" t="s">
        <v>377</v>
      </c>
      <c r="D8118" s="152" t="s">
        <v>7635</v>
      </c>
      <c r="E8118" s="152" t="s">
        <v>7228</v>
      </c>
      <c r="F8118" s="153" t="s">
        <v>7565</v>
      </c>
      <c r="G8118" s="152" t="s">
        <v>400</v>
      </c>
      <c r="H8118" s="153" t="str">
        <f>IF(Proc[[#This Row],[type]]="LFF (MDG-F)",MID(Proc[[#This Row],[Obj]],13,10),"")</f>
        <v/>
      </c>
      <c r="I8118" s="152"/>
      <c r="J8118" s="153" t="b">
        <f>Proc[[#This Row],[Requested]]=Proc[[#This Row],[CurrentParent]]</f>
        <v>0</v>
      </c>
      <c r="K8118" s="153" t="str">
        <f>IF(Proc[[#This Row],[Author]]="Marcela Urrego",VLOOKUP(LEFT(Proc[[#This Row],[Requested]],1),Table3[#All],2,0),VLOOKUP(Proc[[#This Row],[Author]],Table4[],2,0))</f>
        <v>EL</v>
      </c>
      <c r="L8118" s="153" t="s">
        <v>7174</v>
      </c>
      <c r="M8118" s="140">
        <v>46086</v>
      </c>
      <c r="N8118" s="140"/>
      <c r="O8118" s="140"/>
      <c r="P8118" s="140" t="str">
        <f ca="1">IF(Proc[[#This Row],[DaysAgeing]]&gt;5,"yep","on track")</f>
        <v>yep</v>
      </c>
      <c r="Q8118" s="2">
        <f ca="1">IF(Proc[[#This Row],[DateClosed]]="",ABS(NETWORKDAYS(Proc[[#This Row],[DateOpened]],TODAY()))-1,ABS(NETWORKDAYS(Proc[[#This Row],[DateOpened]],Proc[[#This Row],[DateClosed]]))-1)</f>
        <v>21</v>
      </c>
      <c r="R8118" s="140" t="s">
        <v>4125</v>
      </c>
      <c r="S8118" s="153" t="e">
        <f>VLOOKUP(Proc[[#This Row],[Obj]],#REF!,2,0)</f>
        <v>#REF!</v>
      </c>
      <c r="T8118" s="153">
        <v>8117</v>
      </c>
    </row>
    <row r="8119" spans="1:20" hidden="1">
      <c r="A8119" s="152" t="s">
        <v>7524</v>
      </c>
      <c r="B8119" s="153" t="str">
        <f>IFERROR(VLOOKUP(Proc[[#This Row],[App]],Table2[],3,0),"open")</f>
        <v>ok</v>
      </c>
      <c r="C8119" s="152" t="s">
        <v>377</v>
      </c>
      <c r="D8119" s="152" t="s">
        <v>7636</v>
      </c>
      <c r="E8119" s="152" t="s">
        <v>7228</v>
      </c>
      <c r="F8119" s="153" t="s">
        <v>7565</v>
      </c>
      <c r="G8119" s="152" t="s">
        <v>400</v>
      </c>
      <c r="H8119" s="153" t="str">
        <f>IF(Proc[[#This Row],[type]]="LFF (MDG-F)",MID(Proc[[#This Row],[Obj]],13,10),"")</f>
        <v/>
      </c>
      <c r="I8119" s="152"/>
      <c r="J8119" s="153" t="b">
        <f>Proc[[#This Row],[Requested]]=Proc[[#This Row],[CurrentParent]]</f>
        <v>0</v>
      </c>
      <c r="K8119" s="153" t="str">
        <f>IF(Proc[[#This Row],[Author]]="Marcela Urrego",VLOOKUP(LEFT(Proc[[#This Row],[Requested]],1),Table3[#All],2,0),VLOOKUP(Proc[[#This Row],[Author]],Table4[],2,0))</f>
        <v>EL</v>
      </c>
      <c r="L8119" s="153" t="s">
        <v>7174</v>
      </c>
      <c r="M8119" s="140">
        <v>46086</v>
      </c>
      <c r="N8119" s="140"/>
      <c r="O8119" s="140"/>
      <c r="P8119" s="140" t="str">
        <f ca="1">IF(Proc[[#This Row],[DaysAgeing]]&gt;5,"yep","on track")</f>
        <v>yep</v>
      </c>
      <c r="Q8119" s="2">
        <f ca="1">IF(Proc[[#This Row],[DateClosed]]="",ABS(NETWORKDAYS(Proc[[#This Row],[DateOpened]],TODAY()))-1,ABS(NETWORKDAYS(Proc[[#This Row],[DateOpened]],Proc[[#This Row],[DateClosed]]))-1)</f>
        <v>21</v>
      </c>
      <c r="R8119" s="140" t="s">
        <v>4125</v>
      </c>
      <c r="S8119" s="153" t="e">
        <f>VLOOKUP(Proc[[#This Row],[Obj]],#REF!,2,0)</f>
        <v>#REF!</v>
      </c>
      <c r="T8119" s="153">
        <v>8118</v>
      </c>
    </row>
    <row r="8120" spans="1:20" hidden="1">
      <c r="A8120" s="152" t="s">
        <v>7524</v>
      </c>
      <c r="B8120" s="153" t="str">
        <f>IFERROR(VLOOKUP(Proc[[#This Row],[App]],Table2[],3,0),"open")</f>
        <v>ok</v>
      </c>
      <c r="C8120" s="152" t="s">
        <v>369</v>
      </c>
      <c r="D8120" s="152" t="s">
        <v>7566</v>
      </c>
      <c r="E8120" s="152" t="s">
        <v>7228</v>
      </c>
      <c r="F8120" s="153" t="s">
        <v>7228</v>
      </c>
      <c r="G8120" s="152" t="s">
        <v>400</v>
      </c>
      <c r="H8120" s="153" t="str">
        <f>IF(Proc[[#This Row],[type]]="LFF (MDG-F)",MID(Proc[[#This Row],[Obj]],13,10),"")</f>
        <v/>
      </c>
      <c r="I8120" s="152"/>
      <c r="J8120" s="153" t="b">
        <f>Proc[[#This Row],[Requested]]=Proc[[#This Row],[CurrentParent]]</f>
        <v>1</v>
      </c>
      <c r="K8120" s="153" t="str">
        <f>IF(Proc[[#This Row],[Author]]="Marcela Urrego",VLOOKUP(LEFT(Proc[[#This Row],[Requested]],1),Table3[#All],2,0),VLOOKUP(Proc[[#This Row],[Author]],Table4[],2,0))</f>
        <v>EL</v>
      </c>
      <c r="L8120" s="153" t="s">
        <v>7174</v>
      </c>
      <c r="M8120" s="140">
        <v>46086</v>
      </c>
      <c r="N8120" s="140"/>
      <c r="O8120" s="140"/>
      <c r="P8120" s="140" t="str">
        <f ca="1">IF(Proc[[#This Row],[DaysAgeing]]&gt;5,"yep","on track")</f>
        <v>yep</v>
      </c>
      <c r="Q8120" s="2">
        <f ca="1">IF(Proc[[#This Row],[DateClosed]]="",ABS(NETWORKDAYS(Proc[[#This Row],[DateOpened]],TODAY()))-1,ABS(NETWORKDAYS(Proc[[#This Row],[DateOpened]],Proc[[#This Row],[DateClosed]]))-1)</f>
        <v>21</v>
      </c>
      <c r="R8120" s="140" t="s">
        <v>4125</v>
      </c>
      <c r="S8120" s="153" t="e">
        <f>VLOOKUP(Proc[[#This Row],[Obj]],#REF!,2,0)</f>
        <v>#REF!</v>
      </c>
      <c r="T8120" s="153">
        <v>8119</v>
      </c>
    </row>
    <row r="8121" spans="1:20" hidden="1">
      <c r="A8121" s="152" t="s">
        <v>7524</v>
      </c>
      <c r="B8121" s="153" t="str">
        <f>IFERROR(VLOOKUP(Proc[[#This Row],[App]],Table2[],3,0),"open")</f>
        <v>ok</v>
      </c>
      <c r="C8121" s="152" t="s">
        <v>377</v>
      </c>
      <c r="D8121" s="152" t="s">
        <v>7567</v>
      </c>
      <c r="E8121" s="152" t="s">
        <v>7228</v>
      </c>
      <c r="F8121" s="153" t="s">
        <v>7566</v>
      </c>
      <c r="G8121" s="152" t="s">
        <v>400</v>
      </c>
      <c r="H8121" s="153" t="str">
        <f>IF(Proc[[#This Row],[type]]="LFF (MDG-F)",MID(Proc[[#This Row],[Obj]],13,10),"")</f>
        <v/>
      </c>
      <c r="I8121" s="152"/>
      <c r="J8121" s="153" t="b">
        <f>Proc[[#This Row],[Requested]]=Proc[[#This Row],[CurrentParent]]</f>
        <v>0</v>
      </c>
      <c r="K8121" s="153" t="str">
        <f>IF(Proc[[#This Row],[Author]]="Marcela Urrego",VLOOKUP(LEFT(Proc[[#This Row],[Requested]],1),Table3[#All],2,0),VLOOKUP(Proc[[#This Row],[Author]],Table4[],2,0))</f>
        <v>EL</v>
      </c>
      <c r="L8121" s="153" t="s">
        <v>7174</v>
      </c>
      <c r="M8121" s="140">
        <v>46086</v>
      </c>
      <c r="N8121" s="140"/>
      <c r="O8121" s="140"/>
      <c r="P8121" s="140" t="str">
        <f ca="1">IF(Proc[[#This Row],[DaysAgeing]]&gt;5,"yep","on track")</f>
        <v>yep</v>
      </c>
      <c r="Q8121" s="2">
        <f ca="1">IF(Proc[[#This Row],[DateClosed]]="",ABS(NETWORKDAYS(Proc[[#This Row],[DateOpened]],TODAY()))-1,ABS(NETWORKDAYS(Proc[[#This Row],[DateOpened]],Proc[[#This Row],[DateClosed]]))-1)</f>
        <v>21</v>
      </c>
      <c r="R8121" s="140" t="s">
        <v>4125</v>
      </c>
      <c r="S8121" s="153" t="e">
        <f>VLOOKUP(Proc[[#This Row],[Obj]],#REF!,2,0)</f>
        <v>#REF!</v>
      </c>
      <c r="T8121" s="153">
        <v>8120</v>
      </c>
    </row>
    <row r="8122" spans="1:20" hidden="1">
      <c r="A8122" s="152" t="s">
        <v>7524</v>
      </c>
      <c r="B8122" s="153" t="str">
        <f>IFERROR(VLOOKUP(Proc[[#This Row],[App]],Table2[],3,0),"open")</f>
        <v>ok</v>
      </c>
      <c r="C8122" s="152" t="s">
        <v>377</v>
      </c>
      <c r="D8122" s="152" t="s">
        <v>7637</v>
      </c>
      <c r="E8122" s="152" t="s">
        <v>7228</v>
      </c>
      <c r="F8122" s="153" t="s">
        <v>7567</v>
      </c>
      <c r="G8122" s="152" t="s">
        <v>400</v>
      </c>
      <c r="H8122" s="153" t="str">
        <f>IF(Proc[[#This Row],[type]]="LFF (MDG-F)",MID(Proc[[#This Row],[Obj]],13,10),"")</f>
        <v/>
      </c>
      <c r="I8122" s="152"/>
      <c r="J8122" s="153" t="b">
        <f>Proc[[#This Row],[Requested]]=Proc[[#This Row],[CurrentParent]]</f>
        <v>0</v>
      </c>
      <c r="K8122" s="153" t="str">
        <f>IF(Proc[[#This Row],[Author]]="Marcela Urrego",VLOOKUP(LEFT(Proc[[#This Row],[Requested]],1),Table3[#All],2,0),VLOOKUP(Proc[[#This Row],[Author]],Table4[],2,0))</f>
        <v>EL</v>
      </c>
      <c r="L8122" s="153" t="s">
        <v>7174</v>
      </c>
      <c r="M8122" s="140">
        <v>46086</v>
      </c>
      <c r="N8122" s="140"/>
      <c r="O8122" s="140"/>
      <c r="P8122" s="140" t="str">
        <f ca="1">IF(Proc[[#This Row],[DaysAgeing]]&gt;5,"yep","on track")</f>
        <v>yep</v>
      </c>
      <c r="Q8122" s="2">
        <f ca="1">IF(Proc[[#This Row],[DateClosed]]="",ABS(NETWORKDAYS(Proc[[#This Row],[DateOpened]],TODAY()))-1,ABS(NETWORKDAYS(Proc[[#This Row],[DateOpened]],Proc[[#This Row],[DateClosed]]))-1)</f>
        <v>21</v>
      </c>
      <c r="R8122" s="140" t="s">
        <v>4125</v>
      </c>
      <c r="S8122" s="153" t="e">
        <f>VLOOKUP(Proc[[#This Row],[Obj]],#REF!,2,0)</f>
        <v>#REF!</v>
      </c>
      <c r="T8122" s="153">
        <v>8121</v>
      </c>
    </row>
    <row r="8123" spans="1:20" hidden="1">
      <c r="A8123" s="152" t="s">
        <v>7524</v>
      </c>
      <c r="B8123" s="153" t="str">
        <f>IFERROR(VLOOKUP(Proc[[#This Row],[App]],Table2[],3,0),"open")</f>
        <v>ok</v>
      </c>
      <c r="C8123" s="152" t="s">
        <v>377</v>
      </c>
      <c r="D8123" s="152" t="s">
        <v>7638</v>
      </c>
      <c r="E8123" s="152" t="s">
        <v>7228</v>
      </c>
      <c r="F8123" s="153" t="s">
        <v>7567</v>
      </c>
      <c r="G8123" s="152" t="s">
        <v>400</v>
      </c>
      <c r="H8123" s="153" t="str">
        <f>IF(Proc[[#This Row],[type]]="LFF (MDG-F)",MID(Proc[[#This Row],[Obj]],13,10),"")</f>
        <v/>
      </c>
      <c r="I8123" s="152"/>
      <c r="J8123" s="153" t="b">
        <f>Proc[[#This Row],[Requested]]=Proc[[#This Row],[CurrentParent]]</f>
        <v>0</v>
      </c>
      <c r="K8123" s="153" t="str">
        <f>IF(Proc[[#This Row],[Author]]="Marcela Urrego",VLOOKUP(LEFT(Proc[[#This Row],[Requested]],1),Table3[#All],2,0),VLOOKUP(Proc[[#This Row],[Author]],Table4[],2,0))</f>
        <v>EL</v>
      </c>
      <c r="L8123" s="153" t="s">
        <v>7174</v>
      </c>
      <c r="M8123" s="140">
        <v>46086</v>
      </c>
      <c r="N8123" s="140"/>
      <c r="O8123" s="140"/>
      <c r="P8123" s="140" t="str">
        <f ca="1">IF(Proc[[#This Row],[DaysAgeing]]&gt;5,"yep","on track")</f>
        <v>yep</v>
      </c>
      <c r="Q8123" s="2">
        <f ca="1">IF(Proc[[#This Row],[DateClosed]]="",ABS(NETWORKDAYS(Proc[[#This Row],[DateOpened]],TODAY()))-1,ABS(NETWORKDAYS(Proc[[#This Row],[DateOpened]],Proc[[#This Row],[DateClosed]]))-1)</f>
        <v>21</v>
      </c>
      <c r="R8123" s="140" t="s">
        <v>4125</v>
      </c>
      <c r="S8123" s="153" t="e">
        <f>VLOOKUP(Proc[[#This Row],[Obj]],#REF!,2,0)</f>
        <v>#REF!</v>
      </c>
      <c r="T8123" s="153">
        <v>8122</v>
      </c>
    </row>
    <row r="8124" spans="1:20" hidden="1">
      <c r="A8124" s="152" t="s">
        <v>7524</v>
      </c>
      <c r="B8124" s="153" t="str">
        <f>IFERROR(VLOOKUP(Proc[[#This Row],[App]],Table2[],3,0),"open")</f>
        <v>ok</v>
      </c>
      <c r="C8124" s="152" t="s">
        <v>377</v>
      </c>
      <c r="D8124" s="152" t="s">
        <v>7639</v>
      </c>
      <c r="E8124" s="152" t="s">
        <v>7228</v>
      </c>
      <c r="F8124" s="153" t="s">
        <v>7567</v>
      </c>
      <c r="G8124" s="152" t="s">
        <v>400</v>
      </c>
      <c r="H8124" s="153" t="str">
        <f>IF(Proc[[#This Row],[type]]="LFF (MDG-F)",MID(Proc[[#This Row],[Obj]],13,10),"")</f>
        <v/>
      </c>
      <c r="I8124" s="152"/>
      <c r="J8124" s="153" t="b">
        <f>Proc[[#This Row],[Requested]]=Proc[[#This Row],[CurrentParent]]</f>
        <v>0</v>
      </c>
      <c r="K8124" s="153" t="str">
        <f>IF(Proc[[#This Row],[Author]]="Marcela Urrego",VLOOKUP(LEFT(Proc[[#This Row],[Requested]],1),Table3[#All],2,0),VLOOKUP(Proc[[#This Row],[Author]],Table4[],2,0))</f>
        <v>EL</v>
      </c>
      <c r="L8124" s="153" t="s">
        <v>7174</v>
      </c>
      <c r="M8124" s="140">
        <v>46086</v>
      </c>
      <c r="N8124" s="140"/>
      <c r="O8124" s="140"/>
      <c r="P8124" s="140" t="str">
        <f ca="1">IF(Proc[[#This Row],[DaysAgeing]]&gt;5,"yep","on track")</f>
        <v>yep</v>
      </c>
      <c r="Q8124" s="2">
        <f ca="1">IF(Proc[[#This Row],[DateClosed]]="",ABS(NETWORKDAYS(Proc[[#This Row],[DateOpened]],TODAY()))-1,ABS(NETWORKDAYS(Proc[[#This Row],[DateOpened]],Proc[[#This Row],[DateClosed]]))-1)</f>
        <v>21</v>
      </c>
      <c r="R8124" s="140" t="s">
        <v>4125</v>
      </c>
      <c r="S8124" s="153" t="e">
        <f>VLOOKUP(Proc[[#This Row],[Obj]],#REF!,2,0)</f>
        <v>#REF!</v>
      </c>
      <c r="T8124" s="153">
        <v>8123</v>
      </c>
    </row>
    <row r="8125" spans="1:20" hidden="1">
      <c r="A8125" s="152" t="s">
        <v>7524</v>
      </c>
      <c r="B8125" s="153" t="str">
        <f>IFERROR(VLOOKUP(Proc[[#This Row],[App]],Table2[],3,0),"open")</f>
        <v>ok</v>
      </c>
      <c r="C8125" s="152" t="s">
        <v>377</v>
      </c>
      <c r="D8125" s="152" t="s">
        <v>7640</v>
      </c>
      <c r="E8125" s="152" t="s">
        <v>7228</v>
      </c>
      <c r="F8125" s="153" t="s">
        <v>7567</v>
      </c>
      <c r="G8125" s="152" t="s">
        <v>400</v>
      </c>
      <c r="H8125" s="153" t="str">
        <f>IF(Proc[[#This Row],[type]]="LFF (MDG-F)",MID(Proc[[#This Row],[Obj]],13,10),"")</f>
        <v/>
      </c>
      <c r="I8125" s="152"/>
      <c r="J8125" s="153" t="b">
        <f>Proc[[#This Row],[Requested]]=Proc[[#This Row],[CurrentParent]]</f>
        <v>0</v>
      </c>
      <c r="K8125" s="153" t="str">
        <f>IF(Proc[[#This Row],[Author]]="Marcela Urrego",VLOOKUP(LEFT(Proc[[#This Row],[Requested]],1),Table3[#All],2,0),VLOOKUP(Proc[[#This Row],[Author]],Table4[],2,0))</f>
        <v>EL</v>
      </c>
      <c r="L8125" s="153" t="s">
        <v>7174</v>
      </c>
      <c r="M8125" s="140">
        <v>46086</v>
      </c>
      <c r="N8125" s="140"/>
      <c r="O8125" s="140"/>
      <c r="P8125" s="140" t="str">
        <f ca="1">IF(Proc[[#This Row],[DaysAgeing]]&gt;5,"yep","on track")</f>
        <v>yep</v>
      </c>
      <c r="Q8125" s="2">
        <f ca="1">IF(Proc[[#This Row],[DateClosed]]="",ABS(NETWORKDAYS(Proc[[#This Row],[DateOpened]],TODAY()))-1,ABS(NETWORKDAYS(Proc[[#This Row],[DateOpened]],Proc[[#This Row],[DateClosed]]))-1)</f>
        <v>21</v>
      </c>
      <c r="R8125" s="140" t="s">
        <v>4125</v>
      </c>
      <c r="S8125" s="153" t="e">
        <f>VLOOKUP(Proc[[#This Row],[Obj]],#REF!,2,0)</f>
        <v>#REF!</v>
      </c>
      <c r="T8125" s="153">
        <v>8124</v>
      </c>
    </row>
    <row r="8126" spans="1:20" hidden="1">
      <c r="A8126" s="152" t="s">
        <v>7524</v>
      </c>
      <c r="B8126" s="153" t="str">
        <f>IFERROR(VLOOKUP(Proc[[#This Row],[App]],Table2[],3,0),"open")</f>
        <v>ok</v>
      </c>
      <c r="C8126" s="152" t="s">
        <v>377</v>
      </c>
      <c r="D8126" s="152" t="s">
        <v>7641</v>
      </c>
      <c r="E8126" s="152" t="s">
        <v>7228</v>
      </c>
      <c r="F8126" s="153" t="s">
        <v>7567</v>
      </c>
      <c r="G8126" s="152" t="s">
        <v>400</v>
      </c>
      <c r="H8126" s="153" t="str">
        <f>IF(Proc[[#This Row],[type]]="LFF (MDG-F)",MID(Proc[[#This Row],[Obj]],13,10),"")</f>
        <v/>
      </c>
      <c r="I8126" s="152"/>
      <c r="J8126" s="153" t="b">
        <f>Proc[[#This Row],[Requested]]=Proc[[#This Row],[CurrentParent]]</f>
        <v>0</v>
      </c>
      <c r="K8126" s="153" t="str">
        <f>IF(Proc[[#This Row],[Author]]="Marcela Urrego",VLOOKUP(LEFT(Proc[[#This Row],[Requested]],1),Table3[#All],2,0),VLOOKUP(Proc[[#This Row],[Author]],Table4[],2,0))</f>
        <v>EL</v>
      </c>
      <c r="L8126" s="153" t="s">
        <v>7174</v>
      </c>
      <c r="M8126" s="140">
        <v>46086</v>
      </c>
      <c r="N8126" s="140"/>
      <c r="O8126" s="140"/>
      <c r="P8126" s="140" t="str">
        <f ca="1">IF(Proc[[#This Row],[DaysAgeing]]&gt;5,"yep","on track")</f>
        <v>yep</v>
      </c>
      <c r="Q8126" s="2">
        <f ca="1">IF(Proc[[#This Row],[DateClosed]]="",ABS(NETWORKDAYS(Proc[[#This Row],[DateOpened]],TODAY()))-1,ABS(NETWORKDAYS(Proc[[#This Row],[DateOpened]],Proc[[#This Row],[DateClosed]]))-1)</f>
        <v>21</v>
      </c>
      <c r="R8126" s="140" t="s">
        <v>4125</v>
      </c>
      <c r="S8126" s="153" t="e">
        <f>VLOOKUP(Proc[[#This Row],[Obj]],#REF!,2,0)</f>
        <v>#REF!</v>
      </c>
      <c r="T8126" s="153">
        <v>8125</v>
      </c>
    </row>
    <row r="8127" spans="1:20" hidden="1">
      <c r="A8127" s="152" t="s">
        <v>7524</v>
      </c>
      <c r="B8127" s="153" t="str">
        <f>IFERROR(VLOOKUP(Proc[[#This Row],[App]],Table2[],3,0),"open")</f>
        <v>ok</v>
      </c>
      <c r="C8127" s="152" t="s">
        <v>369</v>
      </c>
      <c r="D8127" s="152" t="s">
        <v>7568</v>
      </c>
      <c r="E8127" s="152" t="s">
        <v>7228</v>
      </c>
      <c r="F8127" s="153" t="s">
        <v>7228</v>
      </c>
      <c r="G8127" s="152" t="s">
        <v>400</v>
      </c>
      <c r="H8127" s="153" t="str">
        <f>IF(Proc[[#This Row],[type]]="LFF (MDG-F)",MID(Proc[[#This Row],[Obj]],13,10),"")</f>
        <v/>
      </c>
      <c r="I8127" s="152"/>
      <c r="J8127" s="153" t="b">
        <f>Proc[[#This Row],[Requested]]=Proc[[#This Row],[CurrentParent]]</f>
        <v>1</v>
      </c>
      <c r="K8127" s="153" t="str">
        <f>IF(Proc[[#This Row],[Author]]="Marcela Urrego",VLOOKUP(LEFT(Proc[[#This Row],[Requested]],1),Table3[#All],2,0),VLOOKUP(Proc[[#This Row],[Author]],Table4[],2,0))</f>
        <v>EL</v>
      </c>
      <c r="L8127" s="153" t="s">
        <v>7174</v>
      </c>
      <c r="M8127" s="140">
        <v>46086</v>
      </c>
      <c r="N8127" s="140"/>
      <c r="O8127" s="140"/>
      <c r="P8127" s="140" t="str">
        <f ca="1">IF(Proc[[#This Row],[DaysAgeing]]&gt;5,"yep","on track")</f>
        <v>yep</v>
      </c>
      <c r="Q8127" s="2">
        <f ca="1">IF(Proc[[#This Row],[DateClosed]]="",ABS(NETWORKDAYS(Proc[[#This Row],[DateOpened]],TODAY()))-1,ABS(NETWORKDAYS(Proc[[#This Row],[DateOpened]],Proc[[#This Row],[DateClosed]]))-1)</f>
        <v>21</v>
      </c>
      <c r="R8127" s="140" t="s">
        <v>4125</v>
      </c>
      <c r="S8127" s="153" t="e">
        <f>VLOOKUP(Proc[[#This Row],[Obj]],#REF!,2,0)</f>
        <v>#REF!</v>
      </c>
      <c r="T8127" s="153">
        <v>8126</v>
      </c>
    </row>
    <row r="8128" spans="1:20" hidden="1">
      <c r="A8128" s="152" t="s">
        <v>7524</v>
      </c>
      <c r="B8128" s="153" t="str">
        <f>IFERROR(VLOOKUP(Proc[[#This Row],[App]],Table2[],3,0),"open")</f>
        <v>ok</v>
      </c>
      <c r="C8128" s="152" t="s">
        <v>377</v>
      </c>
      <c r="D8128" s="152" t="s">
        <v>7642</v>
      </c>
      <c r="E8128" s="152" t="s">
        <v>7228</v>
      </c>
      <c r="F8128" s="153" t="s">
        <v>7568</v>
      </c>
      <c r="G8128" s="152" t="s">
        <v>400</v>
      </c>
      <c r="H8128" s="153" t="str">
        <f>IF(Proc[[#This Row],[type]]="LFF (MDG-F)",MID(Proc[[#This Row],[Obj]],13,10),"")</f>
        <v/>
      </c>
      <c r="I8128" s="152"/>
      <c r="J8128" s="153" t="b">
        <f>Proc[[#This Row],[Requested]]=Proc[[#This Row],[CurrentParent]]</f>
        <v>0</v>
      </c>
      <c r="K8128" s="153" t="str">
        <f>IF(Proc[[#This Row],[Author]]="Marcela Urrego",VLOOKUP(LEFT(Proc[[#This Row],[Requested]],1),Table3[#All],2,0),VLOOKUP(Proc[[#This Row],[Author]],Table4[],2,0))</f>
        <v>EL</v>
      </c>
      <c r="L8128" s="153" t="s">
        <v>7174</v>
      </c>
      <c r="M8128" s="140">
        <v>46086</v>
      </c>
      <c r="N8128" s="140"/>
      <c r="O8128" s="140"/>
      <c r="P8128" s="140" t="str">
        <f ca="1">IF(Proc[[#This Row],[DaysAgeing]]&gt;5,"yep","on track")</f>
        <v>yep</v>
      </c>
      <c r="Q8128" s="2">
        <f ca="1">IF(Proc[[#This Row],[DateClosed]]="",ABS(NETWORKDAYS(Proc[[#This Row],[DateOpened]],TODAY()))-1,ABS(NETWORKDAYS(Proc[[#This Row],[DateOpened]],Proc[[#This Row],[DateClosed]]))-1)</f>
        <v>21</v>
      </c>
      <c r="R8128" s="140" t="s">
        <v>4125</v>
      </c>
      <c r="S8128" s="153" t="e">
        <f>VLOOKUP(Proc[[#This Row],[Obj]],#REF!,2,0)</f>
        <v>#REF!</v>
      </c>
      <c r="T8128" s="153">
        <v>8127</v>
      </c>
    </row>
    <row r="8129" spans="1:20" hidden="1">
      <c r="A8129" s="152" t="s">
        <v>7524</v>
      </c>
      <c r="B8129" s="153" t="str">
        <f>IFERROR(VLOOKUP(Proc[[#This Row],[App]],Table2[],3,0),"open")</f>
        <v>ok</v>
      </c>
      <c r="C8129" s="152" t="s">
        <v>369</v>
      </c>
      <c r="D8129" s="152" t="s">
        <v>7643</v>
      </c>
      <c r="E8129" s="152" t="s">
        <v>7549</v>
      </c>
      <c r="F8129" s="153" t="s">
        <v>7549</v>
      </c>
      <c r="G8129" s="152" t="s">
        <v>406</v>
      </c>
      <c r="H8129" s="153" t="str">
        <f>IF(Proc[[#This Row],[type]]="LFF (MDG-F)",MID(Proc[[#This Row],[Obj]],13,10),"")</f>
        <v>US10C05011</v>
      </c>
      <c r="I8129" s="152"/>
      <c r="J8129" s="153" t="b">
        <f>Proc[[#This Row],[Requested]]=Proc[[#This Row],[CurrentParent]]</f>
        <v>1</v>
      </c>
      <c r="K8129" s="153" t="str">
        <f>IF(Proc[[#This Row],[Author]]="Marcela Urrego",VLOOKUP(LEFT(Proc[[#This Row],[Requested]],1),Table3[#All],2,0),VLOOKUP(Proc[[#This Row],[Author]],Table4[],2,0))</f>
        <v>EL</v>
      </c>
      <c r="L8129" s="153" t="s">
        <v>7174</v>
      </c>
      <c r="M8129" s="140">
        <v>46086</v>
      </c>
      <c r="N8129" s="140"/>
      <c r="O8129" s="140"/>
      <c r="P8129" s="140" t="str">
        <f ca="1">IF(Proc[[#This Row],[DaysAgeing]]&gt;5,"yep","on track")</f>
        <v>yep</v>
      </c>
      <c r="Q8129" s="2">
        <f ca="1">IF(Proc[[#This Row],[DateClosed]]="",ABS(NETWORKDAYS(Proc[[#This Row],[DateOpened]],TODAY()))-1,ABS(NETWORKDAYS(Proc[[#This Row],[DateOpened]],Proc[[#This Row],[DateClosed]]))-1)</f>
        <v>21</v>
      </c>
      <c r="R8129" s="140" t="s">
        <v>4125</v>
      </c>
      <c r="S8129" s="153"/>
      <c r="T8129" s="153">
        <v>8128</v>
      </c>
    </row>
    <row r="8130" spans="1:20" hidden="1">
      <c r="A8130" s="152" t="s">
        <v>7524</v>
      </c>
      <c r="B8130" s="153" t="str">
        <f>IFERROR(VLOOKUP(Proc[[#This Row],[App]],Table2[],3,0),"open")</f>
        <v>ok</v>
      </c>
      <c r="C8130" s="152" t="s">
        <v>369</v>
      </c>
      <c r="D8130" s="152" t="s">
        <v>7644</v>
      </c>
      <c r="E8130" s="152" t="s">
        <v>7549</v>
      </c>
      <c r="F8130" s="153" t="s">
        <v>7549</v>
      </c>
      <c r="G8130" s="152" t="s">
        <v>406</v>
      </c>
      <c r="H8130" s="153" t="str">
        <f>IF(Proc[[#This Row],[type]]="LFF (MDG-F)",MID(Proc[[#This Row],[Obj]],13,10),"")</f>
        <v>US10C05021</v>
      </c>
      <c r="I8130" s="152"/>
      <c r="J8130" s="153" t="b">
        <f>Proc[[#This Row],[Requested]]=Proc[[#This Row],[CurrentParent]]</f>
        <v>1</v>
      </c>
      <c r="K8130" s="153" t="str">
        <f>IF(Proc[[#This Row],[Author]]="Marcela Urrego",VLOOKUP(LEFT(Proc[[#This Row],[Requested]],1),Table3[#All],2,0),VLOOKUP(Proc[[#This Row],[Author]],Table4[],2,0))</f>
        <v>EL</v>
      </c>
      <c r="L8130" s="153" t="s">
        <v>7174</v>
      </c>
      <c r="M8130" s="140">
        <v>46086</v>
      </c>
      <c r="N8130" s="140"/>
      <c r="O8130" s="140"/>
      <c r="P8130" s="140" t="str">
        <f ca="1">IF(Proc[[#This Row],[DaysAgeing]]&gt;5,"yep","on track")</f>
        <v>yep</v>
      </c>
      <c r="Q8130" s="2">
        <f ca="1">IF(Proc[[#This Row],[DateClosed]]="",ABS(NETWORKDAYS(Proc[[#This Row],[DateOpened]],TODAY()))-1,ABS(NETWORKDAYS(Proc[[#This Row],[DateOpened]],Proc[[#This Row],[DateClosed]]))-1)</f>
        <v>21</v>
      </c>
      <c r="R8130" s="140" t="s">
        <v>4125</v>
      </c>
      <c r="S8130" s="153"/>
      <c r="T8130" s="153">
        <v>8129</v>
      </c>
    </row>
    <row r="8131" spans="1:20" hidden="1">
      <c r="A8131" s="152" t="s">
        <v>7524</v>
      </c>
      <c r="B8131" s="153" t="str">
        <f>IFERROR(VLOOKUP(Proc[[#This Row],[App]],Table2[],3,0),"open")</f>
        <v>ok</v>
      </c>
      <c r="C8131" s="152" t="s">
        <v>369</v>
      </c>
      <c r="D8131" s="152" t="s">
        <v>7645</v>
      </c>
      <c r="E8131" s="152" t="s">
        <v>7549</v>
      </c>
      <c r="F8131" s="153" t="s">
        <v>7549</v>
      </c>
      <c r="G8131" s="152" t="s">
        <v>406</v>
      </c>
      <c r="H8131" s="153" t="str">
        <f>IF(Proc[[#This Row],[type]]="LFF (MDG-F)",MID(Proc[[#This Row],[Obj]],13,10),"")</f>
        <v>US10PD0801</v>
      </c>
      <c r="I8131" s="152"/>
      <c r="J8131" s="153" t="b">
        <f>Proc[[#This Row],[Requested]]=Proc[[#This Row],[CurrentParent]]</f>
        <v>1</v>
      </c>
      <c r="K8131" s="153" t="str">
        <f>IF(Proc[[#This Row],[Author]]="Marcela Urrego",VLOOKUP(LEFT(Proc[[#This Row],[Requested]],1),Table3[#All],2,0),VLOOKUP(Proc[[#This Row],[Author]],Table4[],2,0))</f>
        <v>EL</v>
      </c>
      <c r="L8131" s="153" t="s">
        <v>7174</v>
      </c>
      <c r="M8131" s="140">
        <v>46086</v>
      </c>
      <c r="N8131" s="140"/>
      <c r="O8131" s="140"/>
      <c r="P8131" s="140" t="str">
        <f ca="1">IF(Proc[[#This Row],[DaysAgeing]]&gt;5,"yep","on track")</f>
        <v>yep</v>
      </c>
      <c r="Q8131" s="2">
        <f ca="1">IF(Proc[[#This Row],[DateClosed]]="",ABS(NETWORKDAYS(Proc[[#This Row],[DateOpened]],TODAY()))-1,ABS(NETWORKDAYS(Proc[[#This Row],[DateOpened]],Proc[[#This Row],[DateClosed]]))-1)</f>
        <v>21</v>
      </c>
      <c r="R8131" s="140" t="s">
        <v>4125</v>
      </c>
      <c r="S8131" s="153"/>
      <c r="T8131" s="153">
        <v>8130</v>
      </c>
    </row>
    <row r="8132" spans="1:20" hidden="1">
      <c r="A8132" s="152" t="s">
        <v>7524</v>
      </c>
      <c r="B8132" s="153" t="str">
        <f>IFERROR(VLOOKUP(Proc[[#This Row],[App]],Table2[],3,0),"open")</f>
        <v>ok</v>
      </c>
      <c r="C8132" s="152" t="s">
        <v>369</v>
      </c>
      <c r="D8132" s="152" t="s">
        <v>7646</v>
      </c>
      <c r="E8132" s="152" t="s">
        <v>7550</v>
      </c>
      <c r="F8132" s="153" t="s">
        <v>7550</v>
      </c>
      <c r="G8132" s="152" t="s">
        <v>406</v>
      </c>
      <c r="H8132" s="153" t="str">
        <f>IF(Proc[[#This Row],[type]]="LFF (MDG-F)",MID(Proc[[#This Row],[Obj]],13,10),"")</f>
        <v>US10TN2003</v>
      </c>
      <c r="I8132" s="152"/>
      <c r="J8132" s="153" t="b">
        <f>Proc[[#This Row],[Requested]]=Proc[[#This Row],[CurrentParent]]</f>
        <v>1</v>
      </c>
      <c r="K8132" s="153" t="str">
        <f>IF(Proc[[#This Row],[Author]]="Marcela Urrego",VLOOKUP(LEFT(Proc[[#This Row],[Requested]],1),Table3[#All],2,0),VLOOKUP(Proc[[#This Row],[Author]],Table4[],2,0))</f>
        <v>EL</v>
      </c>
      <c r="L8132" s="153" t="s">
        <v>7174</v>
      </c>
      <c r="M8132" s="140">
        <v>46086</v>
      </c>
      <c r="N8132" s="140"/>
      <c r="O8132" s="140"/>
      <c r="P8132" s="140" t="str">
        <f ca="1">IF(Proc[[#This Row],[DaysAgeing]]&gt;5,"yep","on track")</f>
        <v>yep</v>
      </c>
      <c r="Q8132" s="2">
        <f ca="1">IF(Proc[[#This Row],[DateClosed]]="",ABS(NETWORKDAYS(Proc[[#This Row],[DateOpened]],TODAY()))-1,ABS(NETWORKDAYS(Proc[[#This Row],[DateOpened]],Proc[[#This Row],[DateClosed]]))-1)</f>
        <v>21</v>
      </c>
      <c r="R8132" s="140" t="s">
        <v>4125</v>
      </c>
      <c r="S8132" s="153"/>
      <c r="T8132" s="153">
        <v>8131</v>
      </c>
    </row>
    <row r="8133" spans="1:20" hidden="1">
      <c r="A8133" s="152" t="s">
        <v>7524</v>
      </c>
      <c r="B8133" s="153" t="str">
        <f>IFERROR(VLOOKUP(Proc[[#This Row],[App]],Table2[],3,0),"open")</f>
        <v>ok</v>
      </c>
      <c r="C8133" s="152" t="s">
        <v>369</v>
      </c>
      <c r="D8133" s="152" t="s">
        <v>7647</v>
      </c>
      <c r="E8133" s="152" t="s">
        <v>7551</v>
      </c>
      <c r="F8133" s="153" t="s">
        <v>7551</v>
      </c>
      <c r="G8133" s="152" t="s">
        <v>406</v>
      </c>
      <c r="H8133" s="153" t="str">
        <f>IF(Proc[[#This Row],[type]]="LFF (MDG-F)",MID(Proc[[#This Row],[Obj]],13,10),"")</f>
        <v>IE10C00600</v>
      </c>
      <c r="I8133" s="152"/>
      <c r="J8133" s="153" t="b">
        <f>Proc[[#This Row],[Requested]]=Proc[[#This Row],[CurrentParent]]</f>
        <v>1</v>
      </c>
      <c r="K8133" s="153" t="str">
        <f>IF(Proc[[#This Row],[Author]]="Marcela Urrego",VLOOKUP(LEFT(Proc[[#This Row],[Requested]],1),Table3[#All],2,0),VLOOKUP(Proc[[#This Row],[Author]],Table4[],2,0))</f>
        <v>EL</v>
      </c>
      <c r="L8133" s="153" t="s">
        <v>7174</v>
      </c>
      <c r="M8133" s="140">
        <v>46086</v>
      </c>
      <c r="N8133" s="140"/>
      <c r="O8133" s="140"/>
      <c r="P8133" s="140" t="str">
        <f ca="1">IF(Proc[[#This Row],[DaysAgeing]]&gt;5,"yep","on track")</f>
        <v>yep</v>
      </c>
      <c r="Q8133" s="2">
        <f ca="1">IF(Proc[[#This Row],[DateClosed]]="",ABS(NETWORKDAYS(Proc[[#This Row],[DateOpened]],TODAY()))-1,ABS(NETWORKDAYS(Proc[[#This Row],[DateOpened]],Proc[[#This Row],[DateClosed]]))-1)</f>
        <v>21</v>
      </c>
      <c r="R8133" s="140" t="s">
        <v>4125</v>
      </c>
      <c r="S8133" s="153"/>
      <c r="T8133" s="153">
        <v>8132</v>
      </c>
    </row>
    <row r="8134" spans="1:20" hidden="1">
      <c r="A8134" s="152" t="s">
        <v>7524</v>
      </c>
      <c r="B8134" s="153" t="str">
        <f>IFERROR(VLOOKUP(Proc[[#This Row],[App]],Table2[],3,0),"open")</f>
        <v>ok</v>
      </c>
      <c r="C8134" s="152" t="s">
        <v>369</v>
      </c>
      <c r="D8134" s="152" t="s">
        <v>7648</v>
      </c>
      <c r="E8134" s="152" t="s">
        <v>7551</v>
      </c>
      <c r="F8134" s="153" t="s">
        <v>7551</v>
      </c>
      <c r="G8134" s="152" t="s">
        <v>406</v>
      </c>
      <c r="H8134" s="153" t="str">
        <f>IF(Proc[[#This Row],[type]]="LFF (MDG-F)",MID(Proc[[#This Row],[Obj]],13,10),"")</f>
        <v>IL10C00602</v>
      </c>
      <c r="I8134" s="152"/>
      <c r="J8134" s="153" t="b">
        <f>Proc[[#This Row],[Requested]]=Proc[[#This Row],[CurrentParent]]</f>
        <v>1</v>
      </c>
      <c r="K8134" s="153" t="str">
        <f>IF(Proc[[#This Row],[Author]]="Marcela Urrego",VLOOKUP(LEFT(Proc[[#This Row],[Requested]],1),Table3[#All],2,0),VLOOKUP(Proc[[#This Row],[Author]],Table4[],2,0))</f>
        <v>EL</v>
      </c>
      <c r="L8134" s="153" t="s">
        <v>7174</v>
      </c>
      <c r="M8134" s="140">
        <v>46086</v>
      </c>
      <c r="N8134" s="140"/>
      <c r="O8134" s="140"/>
      <c r="P8134" s="140" t="str">
        <f ca="1">IF(Proc[[#This Row],[DaysAgeing]]&gt;5,"yep","on track")</f>
        <v>yep</v>
      </c>
      <c r="Q8134" s="2">
        <f ca="1">IF(Proc[[#This Row],[DateClosed]]="",ABS(NETWORKDAYS(Proc[[#This Row],[DateOpened]],TODAY()))-1,ABS(NETWORKDAYS(Proc[[#This Row],[DateOpened]],Proc[[#This Row],[DateClosed]]))-1)</f>
        <v>21</v>
      </c>
      <c r="R8134" s="140" t="s">
        <v>4125</v>
      </c>
      <c r="S8134" s="153"/>
      <c r="T8134" s="153">
        <v>8133</v>
      </c>
    </row>
    <row r="8135" spans="1:20" hidden="1">
      <c r="A8135" s="152" t="s">
        <v>7524</v>
      </c>
      <c r="B8135" s="153" t="str">
        <f>IFERROR(VLOOKUP(Proc[[#This Row],[App]],Table2[],3,0),"open")</f>
        <v>ok</v>
      </c>
      <c r="C8135" s="152" t="s">
        <v>369</v>
      </c>
      <c r="D8135" s="152" t="s">
        <v>7649</v>
      </c>
      <c r="E8135" s="152" t="s">
        <v>7551</v>
      </c>
      <c r="F8135" s="153" t="s">
        <v>7551</v>
      </c>
      <c r="G8135" s="152" t="s">
        <v>406</v>
      </c>
      <c r="H8135" s="153" t="str">
        <f>IF(Proc[[#This Row],[type]]="LFF (MDG-F)",MID(Proc[[#This Row],[Obj]],13,10),"")</f>
        <v>US10C01605</v>
      </c>
      <c r="I8135" s="152"/>
      <c r="J8135" s="153" t="b">
        <f>Proc[[#This Row],[Requested]]=Proc[[#This Row],[CurrentParent]]</f>
        <v>1</v>
      </c>
      <c r="K8135" s="153" t="str">
        <f>IF(Proc[[#This Row],[Author]]="Marcela Urrego",VLOOKUP(LEFT(Proc[[#This Row],[Requested]],1),Table3[#All],2,0),VLOOKUP(Proc[[#This Row],[Author]],Table4[],2,0))</f>
        <v>EL</v>
      </c>
      <c r="L8135" s="153" t="s">
        <v>7174</v>
      </c>
      <c r="M8135" s="140">
        <v>46086</v>
      </c>
      <c r="N8135" s="140"/>
      <c r="O8135" s="140"/>
      <c r="P8135" s="140" t="str">
        <f ca="1">IF(Proc[[#This Row],[DaysAgeing]]&gt;5,"yep","on track")</f>
        <v>yep</v>
      </c>
      <c r="Q8135" s="2">
        <f ca="1">IF(Proc[[#This Row],[DateClosed]]="",ABS(NETWORKDAYS(Proc[[#This Row],[DateOpened]],TODAY()))-1,ABS(NETWORKDAYS(Proc[[#This Row],[DateOpened]],Proc[[#This Row],[DateClosed]]))-1)</f>
        <v>21</v>
      </c>
      <c r="R8135" s="140" t="s">
        <v>4125</v>
      </c>
      <c r="S8135" s="153"/>
      <c r="T8135" s="153">
        <v>8134</v>
      </c>
    </row>
    <row r="8136" spans="1:20" hidden="1">
      <c r="A8136" s="152" t="s">
        <v>7524</v>
      </c>
      <c r="B8136" s="153" t="str">
        <f>IFERROR(VLOOKUP(Proc[[#This Row],[App]],Table2[],3,0),"open")</f>
        <v>ok</v>
      </c>
      <c r="C8136" s="152" t="s">
        <v>369</v>
      </c>
      <c r="D8136" s="152" t="s">
        <v>7650</v>
      </c>
      <c r="E8136" s="152" t="s">
        <v>7551</v>
      </c>
      <c r="F8136" s="153" t="s">
        <v>7551</v>
      </c>
      <c r="G8136" s="152" t="s">
        <v>406</v>
      </c>
      <c r="H8136" s="153" t="str">
        <f>IF(Proc[[#This Row],[type]]="LFF (MDG-F)",MID(Proc[[#This Row],[Obj]],13,10),"")</f>
        <v>US10C01606</v>
      </c>
      <c r="I8136" s="152"/>
      <c r="J8136" s="153" t="b">
        <f>Proc[[#This Row],[Requested]]=Proc[[#This Row],[CurrentParent]]</f>
        <v>1</v>
      </c>
      <c r="K8136" s="153" t="str">
        <f>IF(Proc[[#This Row],[Author]]="Marcela Urrego",VLOOKUP(LEFT(Proc[[#This Row],[Requested]],1),Table3[#All],2,0),VLOOKUP(Proc[[#This Row],[Author]],Table4[],2,0))</f>
        <v>EL</v>
      </c>
      <c r="L8136" s="153" t="s">
        <v>7174</v>
      </c>
      <c r="M8136" s="140">
        <v>46086</v>
      </c>
      <c r="N8136" s="140"/>
      <c r="O8136" s="140"/>
      <c r="P8136" s="140" t="str">
        <f ca="1">IF(Proc[[#This Row],[DaysAgeing]]&gt;5,"yep","on track")</f>
        <v>yep</v>
      </c>
      <c r="Q8136" s="2">
        <f ca="1">IF(Proc[[#This Row],[DateClosed]]="",ABS(NETWORKDAYS(Proc[[#This Row],[DateOpened]],TODAY()))-1,ABS(NETWORKDAYS(Proc[[#This Row],[DateOpened]],Proc[[#This Row],[DateClosed]]))-1)</f>
        <v>21</v>
      </c>
      <c r="R8136" s="140" t="s">
        <v>4125</v>
      </c>
      <c r="S8136" s="153"/>
      <c r="T8136" s="153">
        <v>8135</v>
      </c>
    </row>
    <row r="8137" spans="1:20" hidden="1">
      <c r="A8137" s="152" t="s">
        <v>7524</v>
      </c>
      <c r="B8137" s="153" t="str">
        <f>IFERROR(VLOOKUP(Proc[[#This Row],[App]],Table2[],3,0),"open")</f>
        <v>ok</v>
      </c>
      <c r="C8137" s="152" t="s">
        <v>369</v>
      </c>
      <c r="D8137" s="152" t="s">
        <v>7651</v>
      </c>
      <c r="E8137" s="152" t="s">
        <v>7551</v>
      </c>
      <c r="F8137" s="153" t="s">
        <v>7551</v>
      </c>
      <c r="G8137" s="152" t="s">
        <v>406</v>
      </c>
      <c r="H8137" s="153" t="str">
        <f>IF(Proc[[#This Row],[type]]="LFF (MDG-F)",MID(Proc[[#This Row],[Obj]],13,10),"")</f>
        <v>US10C01607</v>
      </c>
      <c r="I8137" s="152"/>
      <c r="J8137" s="153" t="b">
        <f>Proc[[#This Row],[Requested]]=Proc[[#This Row],[CurrentParent]]</f>
        <v>1</v>
      </c>
      <c r="K8137" s="153" t="str">
        <f>IF(Proc[[#This Row],[Author]]="Marcela Urrego",VLOOKUP(LEFT(Proc[[#This Row],[Requested]],1),Table3[#All],2,0),VLOOKUP(Proc[[#This Row],[Author]],Table4[],2,0))</f>
        <v>EL</v>
      </c>
      <c r="L8137" s="153" t="s">
        <v>7174</v>
      </c>
      <c r="M8137" s="140">
        <v>46086</v>
      </c>
      <c r="N8137" s="140"/>
      <c r="O8137" s="140"/>
      <c r="P8137" s="140" t="str">
        <f ca="1">IF(Proc[[#This Row],[DaysAgeing]]&gt;5,"yep","on track")</f>
        <v>yep</v>
      </c>
      <c r="Q8137" s="2">
        <f ca="1">IF(Proc[[#This Row],[DateClosed]]="",ABS(NETWORKDAYS(Proc[[#This Row],[DateOpened]],TODAY()))-1,ABS(NETWORKDAYS(Proc[[#This Row],[DateOpened]],Proc[[#This Row],[DateClosed]]))-1)</f>
        <v>21</v>
      </c>
      <c r="R8137" s="140" t="s">
        <v>4125</v>
      </c>
      <c r="S8137" s="153"/>
      <c r="T8137" s="153">
        <v>8136</v>
      </c>
    </row>
    <row r="8138" spans="1:20" hidden="1">
      <c r="A8138" s="152" t="s">
        <v>7524</v>
      </c>
      <c r="B8138" s="153" t="str">
        <f>IFERROR(VLOOKUP(Proc[[#This Row],[App]],Table2[],3,0),"open")</f>
        <v>ok</v>
      </c>
      <c r="C8138" s="152" t="s">
        <v>369</v>
      </c>
      <c r="D8138" s="152" t="s">
        <v>7652</v>
      </c>
      <c r="E8138" s="152" t="s">
        <v>7551</v>
      </c>
      <c r="F8138" s="153" t="s">
        <v>7551</v>
      </c>
      <c r="G8138" s="152" t="s">
        <v>406</v>
      </c>
      <c r="H8138" s="153" t="str">
        <f>IF(Proc[[#This Row],[type]]="LFF (MDG-F)",MID(Proc[[#This Row],[Obj]],13,10),"")</f>
        <v>US10C01609</v>
      </c>
      <c r="I8138" s="152"/>
      <c r="J8138" s="153" t="b">
        <f>Proc[[#This Row],[Requested]]=Proc[[#This Row],[CurrentParent]]</f>
        <v>1</v>
      </c>
      <c r="K8138" s="153" t="str">
        <f>IF(Proc[[#This Row],[Author]]="Marcela Urrego",VLOOKUP(LEFT(Proc[[#This Row],[Requested]],1),Table3[#All],2,0),VLOOKUP(Proc[[#This Row],[Author]],Table4[],2,0))</f>
        <v>EL</v>
      </c>
      <c r="L8138" s="153" t="s">
        <v>7174</v>
      </c>
      <c r="M8138" s="140">
        <v>46086</v>
      </c>
      <c r="N8138" s="140"/>
      <c r="O8138" s="140"/>
      <c r="P8138" s="140" t="str">
        <f ca="1">IF(Proc[[#This Row],[DaysAgeing]]&gt;5,"yep","on track")</f>
        <v>yep</v>
      </c>
      <c r="Q8138" s="2">
        <f ca="1">IF(Proc[[#This Row],[DateClosed]]="",ABS(NETWORKDAYS(Proc[[#This Row],[DateOpened]],TODAY()))-1,ABS(NETWORKDAYS(Proc[[#This Row],[DateOpened]],Proc[[#This Row],[DateClosed]]))-1)</f>
        <v>21</v>
      </c>
      <c r="R8138" s="140" t="s">
        <v>4125</v>
      </c>
      <c r="S8138" s="153"/>
      <c r="T8138" s="153">
        <v>8137</v>
      </c>
    </row>
    <row r="8139" spans="1:20" hidden="1">
      <c r="A8139" s="152" t="s">
        <v>7524</v>
      </c>
      <c r="B8139" s="153" t="str">
        <f>IFERROR(VLOOKUP(Proc[[#This Row],[App]],Table2[],3,0),"open")</f>
        <v>ok</v>
      </c>
      <c r="C8139" s="152" t="s">
        <v>369</v>
      </c>
      <c r="D8139" s="152" t="s">
        <v>7653</v>
      </c>
      <c r="E8139" s="152" t="s">
        <v>7551</v>
      </c>
      <c r="F8139" s="153" t="s">
        <v>7551</v>
      </c>
      <c r="G8139" s="152" t="s">
        <v>406</v>
      </c>
      <c r="H8139" s="153" t="str">
        <f>IF(Proc[[#This Row],[type]]="LFF (MDG-F)",MID(Proc[[#This Row],[Obj]],13,10),"")</f>
        <v>US10C01610</v>
      </c>
      <c r="I8139" s="152"/>
      <c r="J8139" s="153" t="b">
        <f>Proc[[#This Row],[Requested]]=Proc[[#This Row],[CurrentParent]]</f>
        <v>1</v>
      </c>
      <c r="K8139" s="153" t="str">
        <f>IF(Proc[[#This Row],[Author]]="Marcela Urrego",VLOOKUP(LEFT(Proc[[#This Row],[Requested]],1),Table3[#All],2,0),VLOOKUP(Proc[[#This Row],[Author]],Table4[],2,0))</f>
        <v>EL</v>
      </c>
      <c r="L8139" s="153" t="s">
        <v>7174</v>
      </c>
      <c r="M8139" s="140">
        <v>46086</v>
      </c>
      <c r="N8139" s="140"/>
      <c r="O8139" s="140"/>
      <c r="P8139" s="140" t="str">
        <f ca="1">IF(Proc[[#This Row],[DaysAgeing]]&gt;5,"yep","on track")</f>
        <v>yep</v>
      </c>
      <c r="Q8139" s="2">
        <f ca="1">IF(Proc[[#This Row],[DateClosed]]="",ABS(NETWORKDAYS(Proc[[#This Row],[DateOpened]],TODAY()))-1,ABS(NETWORKDAYS(Proc[[#This Row],[DateOpened]],Proc[[#This Row],[DateClosed]]))-1)</f>
        <v>21</v>
      </c>
      <c r="R8139" s="140" t="s">
        <v>4125</v>
      </c>
      <c r="S8139" s="153"/>
      <c r="T8139" s="153">
        <v>8138</v>
      </c>
    </row>
    <row r="8140" spans="1:20" hidden="1">
      <c r="A8140" s="152" t="s">
        <v>7524</v>
      </c>
      <c r="B8140" s="153" t="str">
        <f>IFERROR(VLOOKUP(Proc[[#This Row],[App]],Table2[],3,0),"open")</f>
        <v>ok</v>
      </c>
      <c r="C8140" s="152" t="s">
        <v>369</v>
      </c>
      <c r="D8140" s="152" t="s">
        <v>7654</v>
      </c>
      <c r="E8140" s="152" t="s">
        <v>7551</v>
      </c>
      <c r="F8140" s="153" t="s">
        <v>7551</v>
      </c>
      <c r="G8140" s="152" t="s">
        <v>406</v>
      </c>
      <c r="H8140" s="153" t="str">
        <f>IF(Proc[[#This Row],[type]]="LFF (MDG-F)",MID(Proc[[#This Row],[Obj]],13,10),"")</f>
        <v>US10C01613</v>
      </c>
      <c r="I8140" s="152"/>
      <c r="J8140" s="153" t="b">
        <f>Proc[[#This Row],[Requested]]=Proc[[#This Row],[CurrentParent]]</f>
        <v>1</v>
      </c>
      <c r="K8140" s="153" t="str">
        <f>IF(Proc[[#This Row],[Author]]="Marcela Urrego",VLOOKUP(LEFT(Proc[[#This Row],[Requested]],1),Table3[#All],2,0),VLOOKUP(Proc[[#This Row],[Author]],Table4[],2,0))</f>
        <v>EL</v>
      </c>
      <c r="L8140" s="153" t="s">
        <v>7174</v>
      </c>
      <c r="M8140" s="140">
        <v>46086</v>
      </c>
      <c r="N8140" s="140"/>
      <c r="O8140" s="140"/>
      <c r="P8140" s="140" t="str">
        <f ca="1">IF(Proc[[#This Row],[DaysAgeing]]&gt;5,"yep","on track")</f>
        <v>yep</v>
      </c>
      <c r="Q8140" s="2">
        <f ca="1">IF(Proc[[#This Row],[DateClosed]]="",ABS(NETWORKDAYS(Proc[[#This Row],[DateOpened]],TODAY()))-1,ABS(NETWORKDAYS(Proc[[#This Row],[DateOpened]],Proc[[#This Row],[DateClosed]]))-1)</f>
        <v>21</v>
      </c>
      <c r="R8140" s="140" t="s">
        <v>4125</v>
      </c>
      <c r="S8140" s="153"/>
      <c r="T8140" s="153">
        <v>8139</v>
      </c>
    </row>
    <row r="8141" spans="1:20" hidden="1">
      <c r="A8141" s="152" t="s">
        <v>7524</v>
      </c>
      <c r="B8141" s="153" t="str">
        <f>IFERROR(VLOOKUP(Proc[[#This Row],[App]],Table2[],3,0),"open")</f>
        <v>ok</v>
      </c>
      <c r="C8141" s="152" t="s">
        <v>369</v>
      </c>
      <c r="D8141" s="152" t="s">
        <v>7655</v>
      </c>
      <c r="E8141" s="152" t="s">
        <v>7551</v>
      </c>
      <c r="F8141" s="153" t="s">
        <v>7551</v>
      </c>
      <c r="G8141" s="152" t="s">
        <v>406</v>
      </c>
      <c r="H8141" s="153" t="str">
        <f>IF(Proc[[#This Row],[type]]="LFF (MDG-F)",MID(Proc[[#This Row],[Obj]],13,10),"")</f>
        <v>US10C01614</v>
      </c>
      <c r="I8141" s="152"/>
      <c r="J8141" s="153" t="b">
        <f>Proc[[#This Row],[Requested]]=Proc[[#This Row],[CurrentParent]]</f>
        <v>1</v>
      </c>
      <c r="K8141" s="153" t="str">
        <f>IF(Proc[[#This Row],[Author]]="Marcela Urrego",VLOOKUP(LEFT(Proc[[#This Row],[Requested]],1),Table3[#All],2,0),VLOOKUP(Proc[[#This Row],[Author]],Table4[],2,0))</f>
        <v>EL</v>
      </c>
      <c r="L8141" s="153" t="s">
        <v>7174</v>
      </c>
      <c r="M8141" s="140">
        <v>46086</v>
      </c>
      <c r="N8141" s="140"/>
      <c r="O8141" s="140"/>
      <c r="P8141" s="140" t="str">
        <f ca="1">IF(Proc[[#This Row],[DaysAgeing]]&gt;5,"yep","on track")</f>
        <v>yep</v>
      </c>
      <c r="Q8141" s="2">
        <f ca="1">IF(Proc[[#This Row],[DateClosed]]="",ABS(NETWORKDAYS(Proc[[#This Row],[DateOpened]],TODAY()))-1,ABS(NETWORKDAYS(Proc[[#This Row],[DateOpened]],Proc[[#This Row],[DateClosed]]))-1)</f>
        <v>21</v>
      </c>
      <c r="R8141" s="140" t="s">
        <v>4125</v>
      </c>
      <c r="S8141" s="153"/>
      <c r="T8141" s="153">
        <v>8140</v>
      </c>
    </row>
    <row r="8142" spans="1:20" hidden="1">
      <c r="A8142" s="152" t="s">
        <v>7524</v>
      </c>
      <c r="B8142" s="153" t="str">
        <f>IFERROR(VLOOKUP(Proc[[#This Row],[App]],Table2[],3,0),"open")</f>
        <v>ok</v>
      </c>
      <c r="C8142" s="152" t="s">
        <v>369</v>
      </c>
      <c r="D8142" s="152" t="s">
        <v>7656</v>
      </c>
      <c r="E8142" s="152" t="s">
        <v>7551</v>
      </c>
      <c r="F8142" s="153" t="s">
        <v>7551</v>
      </c>
      <c r="G8142" s="152" t="s">
        <v>406</v>
      </c>
      <c r="H8142" s="153" t="str">
        <f>IF(Proc[[#This Row],[type]]="LFF (MDG-F)",MID(Proc[[#This Row],[Obj]],13,10),"")</f>
        <v>US10C01615</v>
      </c>
      <c r="I8142" s="152"/>
      <c r="J8142" s="153" t="b">
        <f>Proc[[#This Row],[Requested]]=Proc[[#This Row],[CurrentParent]]</f>
        <v>1</v>
      </c>
      <c r="K8142" s="153" t="str">
        <f>IF(Proc[[#This Row],[Author]]="Marcela Urrego",VLOOKUP(LEFT(Proc[[#This Row],[Requested]],1),Table3[#All],2,0),VLOOKUP(Proc[[#This Row],[Author]],Table4[],2,0))</f>
        <v>EL</v>
      </c>
      <c r="L8142" s="153" t="s">
        <v>7174</v>
      </c>
      <c r="M8142" s="140">
        <v>46086</v>
      </c>
      <c r="N8142" s="140"/>
      <c r="O8142" s="140"/>
      <c r="P8142" s="140" t="str">
        <f ca="1">IF(Proc[[#This Row],[DaysAgeing]]&gt;5,"yep","on track")</f>
        <v>yep</v>
      </c>
      <c r="Q8142" s="2">
        <f ca="1">IF(Proc[[#This Row],[DateClosed]]="",ABS(NETWORKDAYS(Proc[[#This Row],[DateOpened]],TODAY()))-1,ABS(NETWORKDAYS(Proc[[#This Row],[DateOpened]],Proc[[#This Row],[DateClosed]]))-1)</f>
        <v>21</v>
      </c>
      <c r="R8142" s="140" t="s">
        <v>4125</v>
      </c>
      <c r="S8142" s="153"/>
      <c r="T8142" s="153">
        <v>8141</v>
      </c>
    </row>
    <row r="8143" spans="1:20" hidden="1">
      <c r="A8143" s="152" t="s">
        <v>7524</v>
      </c>
      <c r="B8143" s="153" t="str">
        <f>IFERROR(VLOOKUP(Proc[[#This Row],[App]],Table2[],3,0),"open")</f>
        <v>ok</v>
      </c>
      <c r="C8143" s="152" t="s">
        <v>369</v>
      </c>
      <c r="D8143" s="152" t="s">
        <v>7657</v>
      </c>
      <c r="E8143" s="152" t="s">
        <v>7551</v>
      </c>
      <c r="F8143" s="153" t="s">
        <v>7551</v>
      </c>
      <c r="G8143" s="152" t="s">
        <v>406</v>
      </c>
      <c r="H8143" s="153" t="str">
        <f>IF(Proc[[#This Row],[type]]="LFF (MDG-F)",MID(Proc[[#This Row],[Obj]],13,10),"")</f>
        <v>US10C01617</v>
      </c>
      <c r="I8143" s="152"/>
      <c r="J8143" s="153" t="b">
        <f>Proc[[#This Row],[Requested]]=Proc[[#This Row],[CurrentParent]]</f>
        <v>1</v>
      </c>
      <c r="K8143" s="153" t="str">
        <f>IF(Proc[[#This Row],[Author]]="Marcela Urrego",VLOOKUP(LEFT(Proc[[#This Row],[Requested]],1),Table3[#All],2,0),VLOOKUP(Proc[[#This Row],[Author]],Table4[],2,0))</f>
        <v>EL</v>
      </c>
      <c r="L8143" s="153" t="s">
        <v>7174</v>
      </c>
      <c r="M8143" s="140">
        <v>46086</v>
      </c>
      <c r="N8143" s="140"/>
      <c r="O8143" s="140"/>
      <c r="P8143" s="140" t="str">
        <f ca="1">IF(Proc[[#This Row],[DaysAgeing]]&gt;5,"yep","on track")</f>
        <v>yep</v>
      </c>
      <c r="Q8143" s="2">
        <f ca="1">IF(Proc[[#This Row],[DateClosed]]="",ABS(NETWORKDAYS(Proc[[#This Row],[DateOpened]],TODAY()))-1,ABS(NETWORKDAYS(Proc[[#This Row],[DateOpened]],Proc[[#This Row],[DateClosed]]))-1)</f>
        <v>21</v>
      </c>
      <c r="R8143" s="140" t="s">
        <v>4125</v>
      </c>
      <c r="S8143" s="153"/>
      <c r="T8143" s="153">
        <v>8142</v>
      </c>
    </row>
    <row r="8144" spans="1:20" hidden="1">
      <c r="A8144" s="152" t="s">
        <v>7524</v>
      </c>
      <c r="B8144" s="153" t="str">
        <f>IFERROR(VLOOKUP(Proc[[#This Row],[App]],Table2[],3,0),"open")</f>
        <v>ok</v>
      </c>
      <c r="C8144" s="152" t="s">
        <v>369</v>
      </c>
      <c r="D8144" s="152" t="s">
        <v>7658</v>
      </c>
      <c r="E8144" s="152" t="s">
        <v>7551</v>
      </c>
      <c r="F8144" s="153" t="s">
        <v>7551</v>
      </c>
      <c r="G8144" s="152" t="s">
        <v>406</v>
      </c>
      <c r="H8144" s="153" t="str">
        <f>IF(Proc[[#This Row],[type]]="LFF (MDG-F)",MID(Proc[[#This Row],[Obj]],13,10),"")</f>
        <v>US10C01618</v>
      </c>
      <c r="I8144" s="152"/>
      <c r="J8144" s="153" t="b">
        <f>Proc[[#This Row],[Requested]]=Proc[[#This Row],[CurrentParent]]</f>
        <v>1</v>
      </c>
      <c r="K8144" s="153" t="str">
        <f>IF(Proc[[#This Row],[Author]]="Marcela Urrego",VLOOKUP(LEFT(Proc[[#This Row],[Requested]],1),Table3[#All],2,0),VLOOKUP(Proc[[#This Row],[Author]],Table4[],2,0))</f>
        <v>EL</v>
      </c>
      <c r="L8144" s="153" t="s">
        <v>7174</v>
      </c>
      <c r="M8144" s="140">
        <v>46086</v>
      </c>
      <c r="N8144" s="140"/>
      <c r="O8144" s="140"/>
      <c r="P8144" s="140" t="str">
        <f ca="1">IF(Proc[[#This Row],[DaysAgeing]]&gt;5,"yep","on track")</f>
        <v>yep</v>
      </c>
      <c r="Q8144" s="2">
        <f ca="1">IF(Proc[[#This Row],[DateClosed]]="",ABS(NETWORKDAYS(Proc[[#This Row],[DateOpened]],TODAY()))-1,ABS(NETWORKDAYS(Proc[[#This Row],[DateOpened]],Proc[[#This Row],[DateClosed]]))-1)</f>
        <v>21</v>
      </c>
      <c r="R8144" s="140" t="s">
        <v>4125</v>
      </c>
      <c r="S8144" s="153"/>
      <c r="T8144" s="153">
        <v>8143</v>
      </c>
    </row>
    <row r="8145" spans="1:20" hidden="1">
      <c r="A8145" s="152" t="s">
        <v>7524</v>
      </c>
      <c r="B8145" s="153" t="str">
        <f>IFERROR(VLOOKUP(Proc[[#This Row],[App]],Table2[],3,0),"open")</f>
        <v>ok</v>
      </c>
      <c r="C8145" s="152" t="s">
        <v>369</v>
      </c>
      <c r="D8145" s="152" t="s">
        <v>7659</v>
      </c>
      <c r="E8145" s="152" t="s">
        <v>7551</v>
      </c>
      <c r="F8145" s="153" t="s">
        <v>7551</v>
      </c>
      <c r="G8145" s="152" t="s">
        <v>406</v>
      </c>
      <c r="H8145" s="153" t="str">
        <f>IF(Proc[[#This Row],[type]]="LFF (MDG-F)",MID(Proc[[#This Row],[Obj]],13,10),"")</f>
        <v>US10C01620</v>
      </c>
      <c r="I8145" s="152"/>
      <c r="J8145" s="153" t="b">
        <f>Proc[[#This Row],[Requested]]=Proc[[#This Row],[CurrentParent]]</f>
        <v>1</v>
      </c>
      <c r="K8145" s="153" t="str">
        <f>IF(Proc[[#This Row],[Author]]="Marcela Urrego",VLOOKUP(LEFT(Proc[[#This Row],[Requested]],1),Table3[#All],2,0),VLOOKUP(Proc[[#This Row],[Author]],Table4[],2,0))</f>
        <v>EL</v>
      </c>
      <c r="L8145" s="153" t="s">
        <v>7174</v>
      </c>
      <c r="M8145" s="140">
        <v>46086</v>
      </c>
      <c r="N8145" s="140"/>
      <c r="O8145" s="140"/>
      <c r="P8145" s="140" t="str">
        <f ca="1">IF(Proc[[#This Row],[DaysAgeing]]&gt;5,"yep","on track")</f>
        <v>yep</v>
      </c>
      <c r="Q8145" s="2">
        <f ca="1">IF(Proc[[#This Row],[DateClosed]]="",ABS(NETWORKDAYS(Proc[[#This Row],[DateOpened]],TODAY()))-1,ABS(NETWORKDAYS(Proc[[#This Row],[DateOpened]],Proc[[#This Row],[DateClosed]]))-1)</f>
        <v>21</v>
      </c>
      <c r="R8145" s="140" t="s">
        <v>4125</v>
      </c>
      <c r="S8145" s="153"/>
      <c r="T8145" s="153">
        <v>8144</v>
      </c>
    </row>
    <row r="8146" spans="1:20" hidden="1">
      <c r="A8146" s="152" t="s">
        <v>7524</v>
      </c>
      <c r="B8146" s="153" t="str">
        <f>IFERROR(VLOOKUP(Proc[[#This Row],[App]],Table2[],3,0),"open")</f>
        <v>ok</v>
      </c>
      <c r="C8146" s="152" t="s">
        <v>369</v>
      </c>
      <c r="D8146" s="152" t="s">
        <v>7660</v>
      </c>
      <c r="E8146" s="152" t="s">
        <v>7551</v>
      </c>
      <c r="F8146" s="153" t="s">
        <v>7551</v>
      </c>
      <c r="G8146" s="152" t="s">
        <v>406</v>
      </c>
      <c r="H8146" s="153" t="str">
        <f>IF(Proc[[#This Row],[type]]="LFF (MDG-F)",MID(Proc[[#This Row],[Obj]],13,10),"")</f>
        <v>US10C01621</v>
      </c>
      <c r="I8146" s="152"/>
      <c r="J8146" s="153" t="b">
        <f>Proc[[#This Row],[Requested]]=Proc[[#This Row],[CurrentParent]]</f>
        <v>1</v>
      </c>
      <c r="K8146" s="153" t="str">
        <f>IF(Proc[[#This Row],[Author]]="Marcela Urrego",VLOOKUP(LEFT(Proc[[#This Row],[Requested]],1),Table3[#All],2,0),VLOOKUP(Proc[[#This Row],[Author]],Table4[],2,0))</f>
        <v>EL</v>
      </c>
      <c r="L8146" s="153" t="s">
        <v>7174</v>
      </c>
      <c r="M8146" s="140">
        <v>46086</v>
      </c>
      <c r="N8146" s="140"/>
      <c r="O8146" s="140"/>
      <c r="P8146" s="140" t="str">
        <f ca="1">IF(Proc[[#This Row],[DaysAgeing]]&gt;5,"yep","on track")</f>
        <v>yep</v>
      </c>
      <c r="Q8146" s="2">
        <f ca="1">IF(Proc[[#This Row],[DateClosed]]="",ABS(NETWORKDAYS(Proc[[#This Row],[DateOpened]],TODAY()))-1,ABS(NETWORKDAYS(Proc[[#This Row],[DateOpened]],Proc[[#This Row],[DateClosed]]))-1)</f>
        <v>21</v>
      </c>
      <c r="R8146" s="140" t="s">
        <v>4125</v>
      </c>
      <c r="S8146" s="153"/>
      <c r="T8146" s="153">
        <v>8145</v>
      </c>
    </row>
    <row r="8147" spans="1:20" hidden="1">
      <c r="A8147" s="152" t="s">
        <v>7524</v>
      </c>
      <c r="B8147" s="153" t="str">
        <f>IFERROR(VLOOKUP(Proc[[#This Row],[App]],Table2[],3,0),"open")</f>
        <v>ok</v>
      </c>
      <c r="C8147" s="152" t="s">
        <v>369</v>
      </c>
      <c r="D8147" s="152" t="s">
        <v>7661</v>
      </c>
      <c r="E8147" s="152" t="s">
        <v>7551</v>
      </c>
      <c r="F8147" s="153" t="s">
        <v>7551</v>
      </c>
      <c r="G8147" s="152" t="s">
        <v>406</v>
      </c>
      <c r="H8147" s="153" t="str">
        <f>IF(Proc[[#This Row],[type]]="LFF (MDG-F)",MID(Proc[[#This Row],[Obj]],13,10),"")</f>
        <v>US10C01623</v>
      </c>
      <c r="I8147" s="152"/>
      <c r="J8147" s="153" t="b">
        <f>Proc[[#This Row],[Requested]]=Proc[[#This Row],[CurrentParent]]</f>
        <v>1</v>
      </c>
      <c r="K8147" s="153" t="str">
        <f>IF(Proc[[#This Row],[Author]]="Marcela Urrego",VLOOKUP(LEFT(Proc[[#This Row],[Requested]],1),Table3[#All],2,0),VLOOKUP(Proc[[#This Row],[Author]],Table4[],2,0))</f>
        <v>EL</v>
      </c>
      <c r="L8147" s="153" t="s">
        <v>7174</v>
      </c>
      <c r="M8147" s="140">
        <v>46086</v>
      </c>
      <c r="N8147" s="140"/>
      <c r="O8147" s="140"/>
      <c r="P8147" s="140" t="str">
        <f ca="1">IF(Proc[[#This Row],[DaysAgeing]]&gt;5,"yep","on track")</f>
        <v>yep</v>
      </c>
      <c r="Q8147" s="2">
        <f ca="1">IF(Proc[[#This Row],[DateClosed]]="",ABS(NETWORKDAYS(Proc[[#This Row],[DateOpened]],TODAY()))-1,ABS(NETWORKDAYS(Proc[[#This Row],[DateOpened]],Proc[[#This Row],[DateClosed]]))-1)</f>
        <v>21</v>
      </c>
      <c r="R8147" s="140" t="s">
        <v>4125</v>
      </c>
      <c r="S8147" s="153"/>
      <c r="T8147" s="153">
        <v>8146</v>
      </c>
    </row>
    <row r="8148" spans="1:20" hidden="1">
      <c r="A8148" s="152" t="s">
        <v>7524</v>
      </c>
      <c r="B8148" s="153" t="str">
        <f>IFERROR(VLOOKUP(Proc[[#This Row],[App]],Table2[],3,0),"open")</f>
        <v>ok</v>
      </c>
      <c r="C8148" s="152" t="s">
        <v>369</v>
      </c>
      <c r="D8148" s="152" t="s">
        <v>7662</v>
      </c>
      <c r="E8148" s="152" t="s">
        <v>7551</v>
      </c>
      <c r="F8148" s="153" t="s">
        <v>7551</v>
      </c>
      <c r="G8148" s="152" t="s">
        <v>406</v>
      </c>
      <c r="H8148" s="153" t="str">
        <f>IF(Proc[[#This Row],[type]]="LFF (MDG-F)",MID(Proc[[#This Row],[Obj]],13,10),"")</f>
        <v>US10C01624</v>
      </c>
      <c r="I8148" s="152"/>
      <c r="J8148" s="153" t="b">
        <f>Proc[[#This Row],[Requested]]=Proc[[#This Row],[CurrentParent]]</f>
        <v>1</v>
      </c>
      <c r="K8148" s="153" t="str">
        <f>IF(Proc[[#This Row],[Author]]="Marcela Urrego",VLOOKUP(LEFT(Proc[[#This Row],[Requested]],1),Table3[#All],2,0),VLOOKUP(Proc[[#This Row],[Author]],Table4[],2,0))</f>
        <v>EL</v>
      </c>
      <c r="L8148" s="153" t="s">
        <v>7174</v>
      </c>
      <c r="M8148" s="140">
        <v>46086</v>
      </c>
      <c r="N8148" s="140"/>
      <c r="O8148" s="140"/>
      <c r="P8148" s="140" t="str">
        <f ca="1">IF(Proc[[#This Row],[DaysAgeing]]&gt;5,"yep","on track")</f>
        <v>yep</v>
      </c>
      <c r="Q8148" s="2">
        <f ca="1">IF(Proc[[#This Row],[DateClosed]]="",ABS(NETWORKDAYS(Proc[[#This Row],[DateOpened]],TODAY()))-1,ABS(NETWORKDAYS(Proc[[#This Row],[DateOpened]],Proc[[#This Row],[DateClosed]]))-1)</f>
        <v>21</v>
      </c>
      <c r="R8148" s="140" t="s">
        <v>4125</v>
      </c>
      <c r="S8148" s="153"/>
      <c r="T8148" s="153">
        <v>8147</v>
      </c>
    </row>
    <row r="8149" spans="1:20" hidden="1">
      <c r="A8149" s="152" t="s">
        <v>7524</v>
      </c>
      <c r="B8149" s="153" t="str">
        <f>IFERROR(VLOOKUP(Proc[[#This Row],[App]],Table2[],3,0),"open")</f>
        <v>ok</v>
      </c>
      <c r="C8149" s="152" t="s">
        <v>369</v>
      </c>
      <c r="D8149" s="152" t="s">
        <v>7663</v>
      </c>
      <c r="E8149" s="152" t="s">
        <v>7551</v>
      </c>
      <c r="F8149" s="153" t="s">
        <v>7551</v>
      </c>
      <c r="G8149" s="152" t="s">
        <v>406</v>
      </c>
      <c r="H8149" s="153" t="str">
        <f>IF(Proc[[#This Row],[type]]="LFF (MDG-F)",MID(Proc[[#This Row],[Obj]],13,10),"")</f>
        <v>US10C01712</v>
      </c>
      <c r="I8149" s="152"/>
      <c r="J8149" s="153" t="b">
        <f>Proc[[#This Row],[Requested]]=Proc[[#This Row],[CurrentParent]]</f>
        <v>1</v>
      </c>
      <c r="K8149" s="153" t="str">
        <f>IF(Proc[[#This Row],[Author]]="Marcela Urrego",VLOOKUP(LEFT(Proc[[#This Row],[Requested]],1),Table3[#All],2,0),VLOOKUP(Proc[[#This Row],[Author]],Table4[],2,0))</f>
        <v>EL</v>
      </c>
      <c r="L8149" s="153" t="s">
        <v>7174</v>
      </c>
      <c r="M8149" s="140">
        <v>46086</v>
      </c>
      <c r="N8149" s="140"/>
      <c r="O8149" s="140"/>
      <c r="P8149" s="140" t="str">
        <f ca="1">IF(Proc[[#This Row],[DaysAgeing]]&gt;5,"yep","on track")</f>
        <v>yep</v>
      </c>
      <c r="Q8149" s="2">
        <f ca="1">IF(Proc[[#This Row],[DateClosed]]="",ABS(NETWORKDAYS(Proc[[#This Row],[DateOpened]],TODAY()))-1,ABS(NETWORKDAYS(Proc[[#This Row],[DateOpened]],Proc[[#This Row],[DateClosed]]))-1)</f>
        <v>21</v>
      </c>
      <c r="R8149" s="140" t="s">
        <v>4125</v>
      </c>
      <c r="S8149" s="153"/>
      <c r="T8149" s="153">
        <v>8148</v>
      </c>
    </row>
    <row r="8150" spans="1:20" hidden="1">
      <c r="A8150" s="152" t="s">
        <v>7524</v>
      </c>
      <c r="B8150" s="153" t="str">
        <f>IFERROR(VLOOKUP(Proc[[#This Row],[App]],Table2[],3,0),"open")</f>
        <v>ok</v>
      </c>
      <c r="C8150" s="152" t="s">
        <v>369</v>
      </c>
      <c r="D8150" s="152" t="s">
        <v>7664</v>
      </c>
      <c r="E8150" s="152" t="s">
        <v>7551</v>
      </c>
      <c r="F8150" s="153" t="s">
        <v>7551</v>
      </c>
      <c r="G8150" s="152" t="s">
        <v>406</v>
      </c>
      <c r="H8150" s="153" t="str">
        <f>IF(Proc[[#This Row],[type]]="LFF (MDG-F)",MID(Proc[[#This Row],[Obj]],13,10),"")</f>
        <v>US10C01714</v>
      </c>
      <c r="I8150" s="152"/>
      <c r="J8150" s="153" t="b">
        <f>Proc[[#This Row],[Requested]]=Proc[[#This Row],[CurrentParent]]</f>
        <v>1</v>
      </c>
      <c r="K8150" s="153" t="str">
        <f>IF(Proc[[#This Row],[Author]]="Marcela Urrego",VLOOKUP(LEFT(Proc[[#This Row],[Requested]],1),Table3[#All],2,0),VLOOKUP(Proc[[#This Row],[Author]],Table4[],2,0))</f>
        <v>EL</v>
      </c>
      <c r="L8150" s="153" t="s">
        <v>7174</v>
      </c>
      <c r="M8150" s="140">
        <v>46086</v>
      </c>
      <c r="N8150" s="140"/>
      <c r="O8150" s="140"/>
      <c r="P8150" s="140" t="str">
        <f ca="1">IF(Proc[[#This Row],[DaysAgeing]]&gt;5,"yep","on track")</f>
        <v>yep</v>
      </c>
      <c r="Q8150" s="2">
        <f ca="1">IF(Proc[[#This Row],[DateClosed]]="",ABS(NETWORKDAYS(Proc[[#This Row],[DateOpened]],TODAY()))-1,ABS(NETWORKDAYS(Proc[[#This Row],[DateOpened]],Proc[[#This Row],[DateClosed]]))-1)</f>
        <v>21</v>
      </c>
      <c r="R8150" s="140" t="s">
        <v>4125</v>
      </c>
      <c r="S8150" s="153"/>
      <c r="T8150" s="153">
        <v>8149</v>
      </c>
    </row>
    <row r="8151" spans="1:20" hidden="1">
      <c r="A8151" s="152" t="s">
        <v>7524</v>
      </c>
      <c r="B8151" s="153" t="str">
        <f>IFERROR(VLOOKUP(Proc[[#This Row],[App]],Table2[],3,0),"open")</f>
        <v>ok</v>
      </c>
      <c r="C8151" s="152" t="s">
        <v>369</v>
      </c>
      <c r="D8151" s="152" t="s">
        <v>7665</v>
      </c>
      <c r="E8151" s="152" t="s">
        <v>7551</v>
      </c>
      <c r="F8151" s="153" t="s">
        <v>7551</v>
      </c>
      <c r="G8151" s="152" t="s">
        <v>406</v>
      </c>
      <c r="H8151" s="153" t="str">
        <f>IF(Proc[[#This Row],[type]]="LFF (MDG-F)",MID(Proc[[#This Row],[Obj]],13,10),"")</f>
        <v>US10C02004</v>
      </c>
      <c r="I8151" s="152"/>
      <c r="J8151" s="153" t="b">
        <f>Proc[[#This Row],[Requested]]=Proc[[#This Row],[CurrentParent]]</f>
        <v>1</v>
      </c>
      <c r="K8151" s="153" t="str">
        <f>IF(Proc[[#This Row],[Author]]="Marcela Urrego",VLOOKUP(LEFT(Proc[[#This Row],[Requested]],1),Table3[#All],2,0),VLOOKUP(Proc[[#This Row],[Author]],Table4[],2,0))</f>
        <v>EL</v>
      </c>
      <c r="L8151" s="153" t="s">
        <v>7174</v>
      </c>
      <c r="M8151" s="140">
        <v>46086</v>
      </c>
      <c r="N8151" s="140"/>
      <c r="O8151" s="140"/>
      <c r="P8151" s="140" t="str">
        <f ca="1">IF(Proc[[#This Row],[DaysAgeing]]&gt;5,"yep","on track")</f>
        <v>yep</v>
      </c>
      <c r="Q8151" s="2">
        <f ca="1">IF(Proc[[#This Row],[DateClosed]]="",ABS(NETWORKDAYS(Proc[[#This Row],[DateOpened]],TODAY()))-1,ABS(NETWORKDAYS(Proc[[#This Row],[DateOpened]],Proc[[#This Row],[DateClosed]]))-1)</f>
        <v>21</v>
      </c>
      <c r="R8151" s="140" t="s">
        <v>4125</v>
      </c>
      <c r="S8151" s="153"/>
      <c r="T8151" s="153">
        <v>8150</v>
      </c>
    </row>
    <row r="8152" spans="1:20" hidden="1">
      <c r="A8152" s="152" t="s">
        <v>7524</v>
      </c>
      <c r="B8152" s="153" t="str">
        <f>IFERROR(VLOOKUP(Proc[[#This Row],[App]],Table2[],3,0),"open")</f>
        <v>ok</v>
      </c>
      <c r="C8152" s="152" t="s">
        <v>369</v>
      </c>
      <c r="D8152" s="152" t="s">
        <v>7666</v>
      </c>
      <c r="E8152" s="152" t="s">
        <v>7551</v>
      </c>
      <c r="F8152" s="153" t="s">
        <v>7551</v>
      </c>
      <c r="G8152" s="152" t="s">
        <v>406</v>
      </c>
      <c r="H8152" s="153" t="str">
        <f>IF(Proc[[#This Row],[type]]="LFF (MDG-F)",MID(Proc[[#This Row],[Obj]],13,10),"")</f>
        <v>US10C02005</v>
      </c>
      <c r="I8152" s="152"/>
      <c r="J8152" s="153" t="b">
        <f>Proc[[#This Row],[Requested]]=Proc[[#This Row],[CurrentParent]]</f>
        <v>1</v>
      </c>
      <c r="K8152" s="153" t="str">
        <f>IF(Proc[[#This Row],[Author]]="Marcela Urrego",VLOOKUP(LEFT(Proc[[#This Row],[Requested]],1),Table3[#All],2,0),VLOOKUP(Proc[[#This Row],[Author]],Table4[],2,0))</f>
        <v>EL</v>
      </c>
      <c r="L8152" s="153" t="s">
        <v>7174</v>
      </c>
      <c r="M8152" s="140">
        <v>46086</v>
      </c>
      <c r="N8152" s="140"/>
      <c r="O8152" s="140"/>
      <c r="P8152" s="140" t="str">
        <f ca="1">IF(Proc[[#This Row],[DaysAgeing]]&gt;5,"yep","on track")</f>
        <v>yep</v>
      </c>
      <c r="Q8152" s="2">
        <f ca="1">IF(Proc[[#This Row],[DateClosed]]="",ABS(NETWORKDAYS(Proc[[#This Row],[DateOpened]],TODAY()))-1,ABS(NETWORKDAYS(Proc[[#This Row],[DateOpened]],Proc[[#This Row],[DateClosed]]))-1)</f>
        <v>21</v>
      </c>
      <c r="R8152" s="140" t="s">
        <v>4125</v>
      </c>
      <c r="S8152" s="153"/>
      <c r="T8152" s="153">
        <v>8151</v>
      </c>
    </row>
    <row r="8153" spans="1:20" hidden="1">
      <c r="A8153" s="152" t="s">
        <v>7524</v>
      </c>
      <c r="B8153" s="153" t="str">
        <f>IFERROR(VLOOKUP(Proc[[#This Row],[App]],Table2[],3,0),"open")</f>
        <v>ok</v>
      </c>
      <c r="C8153" s="152" t="s">
        <v>369</v>
      </c>
      <c r="D8153" s="152" t="s">
        <v>7667</v>
      </c>
      <c r="E8153" s="152" t="s">
        <v>7551</v>
      </c>
      <c r="F8153" s="153" t="s">
        <v>7551</v>
      </c>
      <c r="G8153" s="152" t="s">
        <v>406</v>
      </c>
      <c r="H8153" s="153" t="str">
        <f>IF(Proc[[#This Row],[type]]="LFF (MDG-F)",MID(Proc[[#This Row],[Obj]],13,10),"")</f>
        <v>US10C02006</v>
      </c>
      <c r="I8153" s="152"/>
      <c r="J8153" s="153" t="b">
        <f>Proc[[#This Row],[Requested]]=Proc[[#This Row],[CurrentParent]]</f>
        <v>1</v>
      </c>
      <c r="K8153" s="153" t="str">
        <f>IF(Proc[[#This Row],[Author]]="Marcela Urrego",VLOOKUP(LEFT(Proc[[#This Row],[Requested]],1),Table3[#All],2,0),VLOOKUP(Proc[[#This Row],[Author]],Table4[],2,0))</f>
        <v>EL</v>
      </c>
      <c r="L8153" s="153" t="s">
        <v>7174</v>
      </c>
      <c r="M8153" s="140">
        <v>46086</v>
      </c>
      <c r="N8153" s="140"/>
      <c r="O8153" s="140"/>
      <c r="P8153" s="140" t="str">
        <f ca="1">IF(Proc[[#This Row],[DaysAgeing]]&gt;5,"yep","on track")</f>
        <v>yep</v>
      </c>
      <c r="Q8153" s="2">
        <f ca="1">IF(Proc[[#This Row],[DateClosed]]="",ABS(NETWORKDAYS(Proc[[#This Row],[DateOpened]],TODAY()))-1,ABS(NETWORKDAYS(Proc[[#This Row],[DateOpened]],Proc[[#This Row],[DateClosed]]))-1)</f>
        <v>21</v>
      </c>
      <c r="R8153" s="140" t="s">
        <v>4125</v>
      </c>
      <c r="S8153" s="153"/>
      <c r="T8153" s="153">
        <v>8152</v>
      </c>
    </row>
    <row r="8154" spans="1:20" hidden="1">
      <c r="A8154" s="152" t="s">
        <v>7524</v>
      </c>
      <c r="B8154" s="153" t="str">
        <f>IFERROR(VLOOKUP(Proc[[#This Row],[App]],Table2[],3,0),"open")</f>
        <v>ok</v>
      </c>
      <c r="C8154" s="152" t="s">
        <v>369</v>
      </c>
      <c r="D8154" s="152" t="s">
        <v>7668</v>
      </c>
      <c r="E8154" s="152" t="s">
        <v>7551</v>
      </c>
      <c r="F8154" s="153" t="s">
        <v>7551</v>
      </c>
      <c r="G8154" s="152" t="s">
        <v>406</v>
      </c>
      <c r="H8154" s="153" t="str">
        <f>IF(Proc[[#This Row],[type]]="LFF (MDG-F)",MID(Proc[[#This Row],[Obj]],13,10),"")</f>
        <v>US10C06082</v>
      </c>
      <c r="I8154" s="152"/>
      <c r="J8154" s="153" t="b">
        <f>Proc[[#This Row],[Requested]]=Proc[[#This Row],[CurrentParent]]</f>
        <v>1</v>
      </c>
      <c r="K8154" s="153" t="str">
        <f>IF(Proc[[#This Row],[Author]]="Marcela Urrego",VLOOKUP(LEFT(Proc[[#This Row],[Requested]],1),Table3[#All],2,0),VLOOKUP(Proc[[#This Row],[Author]],Table4[],2,0))</f>
        <v>EL</v>
      </c>
      <c r="L8154" s="153" t="s">
        <v>7174</v>
      </c>
      <c r="M8154" s="140">
        <v>46086</v>
      </c>
      <c r="N8154" s="140"/>
      <c r="O8154" s="140"/>
      <c r="P8154" s="140" t="str">
        <f ca="1">IF(Proc[[#This Row],[DaysAgeing]]&gt;5,"yep","on track")</f>
        <v>yep</v>
      </c>
      <c r="Q8154" s="2">
        <f ca="1">IF(Proc[[#This Row],[DateClosed]]="",ABS(NETWORKDAYS(Proc[[#This Row],[DateOpened]],TODAY()))-1,ABS(NETWORKDAYS(Proc[[#This Row],[DateOpened]],Proc[[#This Row],[DateClosed]]))-1)</f>
        <v>21</v>
      </c>
      <c r="R8154" s="140" t="s">
        <v>4125</v>
      </c>
      <c r="S8154" s="153"/>
      <c r="T8154" s="153">
        <v>8153</v>
      </c>
    </row>
    <row r="8155" spans="1:20" hidden="1">
      <c r="A8155" s="152" t="s">
        <v>7524</v>
      </c>
      <c r="B8155" s="153" t="str">
        <f>IFERROR(VLOOKUP(Proc[[#This Row],[App]],Table2[],3,0),"open")</f>
        <v>ok</v>
      </c>
      <c r="C8155" s="152" t="s">
        <v>369</v>
      </c>
      <c r="D8155" s="152" t="s">
        <v>7669</v>
      </c>
      <c r="E8155" s="152" t="s">
        <v>7551</v>
      </c>
      <c r="F8155" s="153" t="s">
        <v>7551</v>
      </c>
      <c r="G8155" s="152" t="s">
        <v>406</v>
      </c>
      <c r="H8155" s="153" t="str">
        <f>IF(Proc[[#This Row],[type]]="LFF (MDG-F)",MID(Proc[[#This Row],[Obj]],13,10),"")</f>
        <v>US10TA1000</v>
      </c>
      <c r="I8155" s="152"/>
      <c r="J8155" s="153" t="b">
        <f>Proc[[#This Row],[Requested]]=Proc[[#This Row],[CurrentParent]]</f>
        <v>1</v>
      </c>
      <c r="K8155" s="153" t="str">
        <f>IF(Proc[[#This Row],[Author]]="Marcela Urrego",VLOOKUP(LEFT(Proc[[#This Row],[Requested]],1),Table3[#All],2,0),VLOOKUP(Proc[[#This Row],[Author]],Table4[],2,0))</f>
        <v>EL</v>
      </c>
      <c r="L8155" s="153" t="s">
        <v>7174</v>
      </c>
      <c r="M8155" s="140">
        <v>46086</v>
      </c>
      <c r="N8155" s="140"/>
      <c r="O8155" s="140"/>
      <c r="P8155" s="140" t="str">
        <f ca="1">IF(Proc[[#This Row],[DaysAgeing]]&gt;5,"yep","on track")</f>
        <v>yep</v>
      </c>
      <c r="Q8155" s="2">
        <f ca="1">IF(Proc[[#This Row],[DateClosed]]="",ABS(NETWORKDAYS(Proc[[#This Row],[DateOpened]],TODAY()))-1,ABS(NETWORKDAYS(Proc[[#This Row],[DateOpened]],Proc[[#This Row],[DateClosed]]))-1)</f>
        <v>21</v>
      </c>
      <c r="R8155" s="140" t="s">
        <v>4125</v>
      </c>
      <c r="S8155" s="153"/>
      <c r="T8155" s="153">
        <v>8154</v>
      </c>
    </row>
    <row r="8156" spans="1:20" hidden="1">
      <c r="A8156" s="152" t="s">
        <v>7524</v>
      </c>
      <c r="B8156" s="153" t="str">
        <f>IFERROR(VLOOKUP(Proc[[#This Row],[App]],Table2[],3,0),"open")</f>
        <v>ok</v>
      </c>
      <c r="C8156" s="152" t="s">
        <v>369</v>
      </c>
      <c r="D8156" s="152" t="s">
        <v>7500</v>
      </c>
      <c r="E8156" s="152" t="s">
        <v>7551</v>
      </c>
      <c r="F8156" s="152" t="s">
        <v>7551</v>
      </c>
      <c r="G8156" s="152" t="s">
        <v>400</v>
      </c>
      <c r="H8156" s="153" t="str">
        <f>IF(Proc[[#This Row],[type]]="LFF (MDG-F)",MID(Proc[[#This Row],[Obj]],13,10),"")</f>
        <v/>
      </c>
      <c r="I8156" s="152"/>
      <c r="J8156" s="153" t="b">
        <f>Proc[[#This Row],[Requested]]=Proc[[#This Row],[CurrentParent]]</f>
        <v>1</v>
      </c>
      <c r="K8156" s="153" t="str">
        <f>IF(Proc[[#This Row],[Author]]="Marcela Urrego",VLOOKUP(LEFT(Proc[[#This Row],[Requested]],1),Table3[#All],2,0),VLOOKUP(Proc[[#This Row],[Author]],Table4[],2,0))</f>
        <v>EL</v>
      </c>
      <c r="L8156" s="153" t="s">
        <v>7174</v>
      </c>
      <c r="M8156" s="140">
        <v>46086</v>
      </c>
      <c r="N8156" s="140"/>
      <c r="O8156" s="140"/>
      <c r="P8156" s="140" t="str">
        <f ca="1">IF(Proc[[#This Row],[DaysAgeing]]&gt;5,"yep","on track")</f>
        <v>yep</v>
      </c>
      <c r="Q8156" s="2">
        <f ca="1">IF(Proc[[#This Row],[DateClosed]]="",ABS(NETWORKDAYS(Proc[[#This Row],[DateOpened]],TODAY()))-1,ABS(NETWORKDAYS(Proc[[#This Row],[DateOpened]],Proc[[#This Row],[DateClosed]]))-1)</f>
        <v>21</v>
      </c>
      <c r="R8156" s="140" t="s">
        <v>4125</v>
      </c>
      <c r="S8156" s="153"/>
      <c r="T8156" s="153">
        <v>8155</v>
      </c>
    </row>
    <row r="8157" spans="1:20" hidden="1">
      <c r="A8157" s="152" t="s">
        <v>7524</v>
      </c>
      <c r="B8157" s="153" t="str">
        <f>IFERROR(VLOOKUP(Proc[[#This Row],[App]],Table2[],3,0),"open")</f>
        <v>ok</v>
      </c>
      <c r="C8157" s="152" t="s">
        <v>377</v>
      </c>
      <c r="D8157" s="152" t="s">
        <v>7670</v>
      </c>
      <c r="E8157" s="152" t="s">
        <v>7551</v>
      </c>
      <c r="F8157" s="153" t="s">
        <v>7500</v>
      </c>
      <c r="G8157" s="152" t="s">
        <v>400</v>
      </c>
      <c r="H8157" s="153" t="str">
        <f>IF(Proc[[#This Row],[type]]="LFF (MDG-F)",MID(Proc[[#This Row],[Obj]],13,10),"")</f>
        <v/>
      </c>
      <c r="I8157" s="152"/>
      <c r="J8157" s="153" t="b">
        <f>Proc[[#This Row],[Requested]]=Proc[[#This Row],[CurrentParent]]</f>
        <v>0</v>
      </c>
      <c r="K8157" s="153" t="str">
        <f>IF(Proc[[#This Row],[Author]]="Marcela Urrego",VLOOKUP(LEFT(Proc[[#This Row],[Requested]],1),Table3[#All],2,0),VLOOKUP(Proc[[#This Row],[Author]],Table4[],2,0))</f>
        <v>EL</v>
      </c>
      <c r="L8157" s="153" t="s">
        <v>7174</v>
      </c>
      <c r="M8157" s="140">
        <v>46086</v>
      </c>
      <c r="N8157" s="140"/>
      <c r="O8157" s="140"/>
      <c r="P8157" s="140" t="str">
        <f ca="1">IF(Proc[[#This Row],[DaysAgeing]]&gt;5,"yep","on track")</f>
        <v>yep</v>
      </c>
      <c r="Q8157" s="2">
        <f ca="1">IF(Proc[[#This Row],[DateClosed]]="",ABS(NETWORKDAYS(Proc[[#This Row],[DateOpened]],TODAY()))-1,ABS(NETWORKDAYS(Proc[[#This Row],[DateOpened]],Proc[[#This Row],[DateClosed]]))-1)</f>
        <v>21</v>
      </c>
      <c r="R8157" s="140" t="s">
        <v>4125</v>
      </c>
      <c r="S8157" s="153" t="e">
        <f>VLOOKUP(Proc[[#This Row],[Obj]],#REF!,2,0)</f>
        <v>#REF!</v>
      </c>
      <c r="T8157" s="153">
        <v>8156</v>
      </c>
    </row>
    <row r="8158" spans="1:20" hidden="1">
      <c r="A8158" s="152" t="s">
        <v>7524</v>
      </c>
      <c r="B8158" s="153" t="str">
        <f>IFERROR(VLOOKUP(Proc[[#This Row],[App]],Table2[],3,0),"open")</f>
        <v>ok</v>
      </c>
      <c r="C8158" s="152" t="s">
        <v>377</v>
      </c>
      <c r="D8158" s="152" t="s">
        <v>7501</v>
      </c>
      <c r="E8158" s="152" t="s">
        <v>7551</v>
      </c>
      <c r="F8158" s="153" t="s">
        <v>7500</v>
      </c>
      <c r="G8158" s="152" t="s">
        <v>400</v>
      </c>
      <c r="H8158" s="153" t="str">
        <f>IF(Proc[[#This Row],[type]]="LFF (MDG-F)",MID(Proc[[#This Row],[Obj]],13,10),"")</f>
        <v/>
      </c>
      <c r="I8158" s="152"/>
      <c r="J8158" s="153" t="b">
        <f>Proc[[#This Row],[Requested]]=Proc[[#This Row],[CurrentParent]]</f>
        <v>0</v>
      </c>
      <c r="K8158" s="153" t="str">
        <f>IF(Proc[[#This Row],[Author]]="Marcela Urrego",VLOOKUP(LEFT(Proc[[#This Row],[Requested]],1),Table3[#All],2,0),VLOOKUP(Proc[[#This Row],[Author]],Table4[],2,0))</f>
        <v>EL</v>
      </c>
      <c r="L8158" s="153" t="s">
        <v>7174</v>
      </c>
      <c r="M8158" s="140">
        <v>46086</v>
      </c>
      <c r="N8158" s="140"/>
      <c r="O8158" s="140"/>
      <c r="P8158" s="140" t="str">
        <f ca="1">IF(Proc[[#This Row],[DaysAgeing]]&gt;5,"yep","on track")</f>
        <v>yep</v>
      </c>
      <c r="Q8158" s="2">
        <f ca="1">IF(Proc[[#This Row],[DateClosed]]="",ABS(NETWORKDAYS(Proc[[#This Row],[DateOpened]],TODAY()))-1,ABS(NETWORKDAYS(Proc[[#This Row],[DateOpened]],Proc[[#This Row],[DateClosed]]))-1)</f>
        <v>21</v>
      </c>
      <c r="R8158" s="140" t="s">
        <v>4125</v>
      </c>
      <c r="S8158" s="153" t="e">
        <f>VLOOKUP(Proc[[#This Row],[Obj]],#REF!,2,0)</f>
        <v>#REF!</v>
      </c>
      <c r="T8158" s="153">
        <v>8157</v>
      </c>
    </row>
    <row r="8159" spans="1:20" hidden="1">
      <c r="A8159" s="152" t="s">
        <v>7524</v>
      </c>
      <c r="B8159" s="153" t="str">
        <f>IFERROR(VLOOKUP(Proc[[#This Row],[App]],Table2[],3,0),"open")</f>
        <v>ok</v>
      </c>
      <c r="C8159" s="152" t="s">
        <v>369</v>
      </c>
      <c r="D8159" s="152" t="s">
        <v>7671</v>
      </c>
      <c r="E8159" s="152" t="s">
        <v>7551</v>
      </c>
      <c r="F8159" s="153" t="s">
        <v>7551</v>
      </c>
      <c r="G8159" s="152" t="s">
        <v>406</v>
      </c>
      <c r="H8159" s="153" t="str">
        <f>IF(Proc[[#This Row],[type]]="LFF (MDG-F)",MID(Proc[[#This Row],[Obj]],13,10),"")</f>
        <v>GB10C60700</v>
      </c>
      <c r="I8159" s="152"/>
      <c r="J8159" s="153" t="b">
        <f>Proc[[#This Row],[Requested]]=Proc[[#This Row],[CurrentParent]]</f>
        <v>1</v>
      </c>
      <c r="K8159" s="153" t="str">
        <f>IF(Proc[[#This Row],[Author]]="Marcela Urrego",VLOOKUP(LEFT(Proc[[#This Row],[Requested]],1),Table3[#All],2,0),VLOOKUP(Proc[[#This Row],[Author]],Table4[],2,0))</f>
        <v>EL</v>
      </c>
      <c r="L8159" s="153" t="s">
        <v>7174</v>
      </c>
      <c r="M8159" s="140">
        <v>46086</v>
      </c>
      <c r="N8159" s="140"/>
      <c r="O8159" s="140"/>
      <c r="P8159" s="140" t="str">
        <f ca="1">IF(Proc[[#This Row],[DaysAgeing]]&gt;5,"yep","on track")</f>
        <v>yep</v>
      </c>
      <c r="Q8159" s="2">
        <f ca="1">IF(Proc[[#This Row],[DateClosed]]="",ABS(NETWORKDAYS(Proc[[#This Row],[DateOpened]],TODAY()))-1,ABS(NETWORKDAYS(Proc[[#This Row],[DateOpened]],Proc[[#This Row],[DateClosed]]))-1)</f>
        <v>21</v>
      </c>
      <c r="R8159" s="140" t="s">
        <v>4125</v>
      </c>
      <c r="S8159" s="153"/>
      <c r="T8159" s="153">
        <v>8158</v>
      </c>
    </row>
    <row r="8160" spans="1:20" hidden="1">
      <c r="A8160" s="152" t="s">
        <v>7524</v>
      </c>
      <c r="B8160" s="153" t="str">
        <f>IFERROR(VLOOKUP(Proc[[#This Row],[App]],Table2[],3,0),"open")</f>
        <v>ok</v>
      </c>
      <c r="C8160" s="152" t="s">
        <v>369</v>
      </c>
      <c r="D8160" s="152" t="s">
        <v>7526</v>
      </c>
      <c r="E8160" s="152" t="s">
        <v>7551</v>
      </c>
      <c r="F8160" s="153" t="s">
        <v>7551</v>
      </c>
      <c r="G8160" s="152" t="s">
        <v>406</v>
      </c>
      <c r="H8160" s="153" t="str">
        <f>IF(Proc[[#This Row],[type]]="LFF (MDG-F)",MID(Proc[[#This Row],[Obj]],13,10),"")</f>
        <v>DE10C60700</v>
      </c>
      <c r="I8160" s="152"/>
      <c r="J8160" s="153" t="b">
        <f>Proc[[#This Row],[Requested]]=Proc[[#This Row],[CurrentParent]]</f>
        <v>1</v>
      </c>
      <c r="K8160" s="153" t="str">
        <f>IF(Proc[[#This Row],[Author]]="Marcela Urrego",VLOOKUP(LEFT(Proc[[#This Row],[Requested]],1),Table3[#All],2,0),VLOOKUP(Proc[[#This Row],[Author]],Table4[],2,0))</f>
        <v>EL</v>
      </c>
      <c r="L8160" s="153" t="s">
        <v>7174</v>
      </c>
      <c r="M8160" s="140">
        <v>46086</v>
      </c>
      <c r="N8160" s="140"/>
      <c r="O8160" s="140"/>
      <c r="P8160" s="140" t="str">
        <f ca="1">IF(Proc[[#This Row],[DaysAgeing]]&gt;5,"yep","on track")</f>
        <v>yep</v>
      </c>
      <c r="Q8160" s="2">
        <f ca="1">IF(Proc[[#This Row],[DateClosed]]="",ABS(NETWORKDAYS(Proc[[#This Row],[DateOpened]],TODAY()))-1,ABS(NETWORKDAYS(Proc[[#This Row],[DateOpened]],Proc[[#This Row],[DateClosed]]))-1)</f>
        <v>21</v>
      </c>
      <c r="R8160" s="140" t="s">
        <v>4125</v>
      </c>
      <c r="S8160" s="153"/>
      <c r="T8160" s="153">
        <v>8159</v>
      </c>
    </row>
    <row r="8161" spans="1:20" hidden="1">
      <c r="A8161" s="152" t="s">
        <v>7524</v>
      </c>
      <c r="B8161" s="153" t="str">
        <f>IFERROR(VLOOKUP(Proc[[#This Row],[App]],Table2[],3,0),"open")</f>
        <v>ok</v>
      </c>
      <c r="C8161" s="152" t="s">
        <v>369</v>
      </c>
      <c r="D8161" s="152" t="s">
        <v>7526</v>
      </c>
      <c r="E8161" s="152" t="s">
        <v>7551</v>
      </c>
      <c r="F8161" s="153" t="s">
        <v>7551</v>
      </c>
      <c r="G8161" s="152" t="s">
        <v>406</v>
      </c>
      <c r="H8161" s="153" t="str">
        <f>IF(Proc[[#This Row],[type]]="LFF (MDG-F)",MID(Proc[[#This Row],[Obj]],13,10),"")</f>
        <v>DE10C60700</v>
      </c>
      <c r="I8161" s="152"/>
      <c r="J8161" s="153" t="b">
        <f>Proc[[#This Row],[Requested]]=Proc[[#This Row],[CurrentParent]]</f>
        <v>1</v>
      </c>
      <c r="K8161" s="153" t="str">
        <f>IF(Proc[[#This Row],[Author]]="Marcela Urrego",VLOOKUP(LEFT(Proc[[#This Row],[Requested]],1),Table3[#All],2,0),VLOOKUP(Proc[[#This Row],[Author]],Table4[],2,0))</f>
        <v>EL</v>
      </c>
      <c r="L8161" s="153" t="s">
        <v>7174</v>
      </c>
      <c r="M8161" s="140">
        <v>46086</v>
      </c>
      <c r="N8161" s="140"/>
      <c r="O8161" s="140"/>
      <c r="P8161" s="140" t="str">
        <f ca="1">IF(Proc[[#This Row],[DaysAgeing]]&gt;5,"yep","on track")</f>
        <v>yep</v>
      </c>
      <c r="Q8161" s="2">
        <f ca="1">IF(Proc[[#This Row],[DateClosed]]="",ABS(NETWORKDAYS(Proc[[#This Row],[DateOpened]],TODAY()))-1,ABS(NETWORKDAYS(Proc[[#This Row],[DateOpened]],Proc[[#This Row],[DateClosed]]))-1)</f>
        <v>21</v>
      </c>
      <c r="R8161" s="140" t="s">
        <v>4125</v>
      </c>
      <c r="S8161" s="153"/>
      <c r="T8161" s="153">
        <v>8160</v>
      </c>
    </row>
    <row r="8162" spans="1:20" hidden="1">
      <c r="A8162" s="152" t="s">
        <v>7524</v>
      </c>
      <c r="B8162" s="153" t="str">
        <f>IFERROR(VLOOKUP(Proc[[#This Row],[App]],Table2[],3,0),"open")</f>
        <v>ok</v>
      </c>
      <c r="C8162" s="152" t="s">
        <v>369</v>
      </c>
      <c r="D8162" s="152" t="s">
        <v>7672</v>
      </c>
      <c r="E8162" s="152" t="s">
        <v>7551</v>
      </c>
      <c r="F8162" s="153" t="s">
        <v>7551</v>
      </c>
      <c r="G8162" s="152" t="s">
        <v>406</v>
      </c>
      <c r="H8162" s="153" t="str">
        <f>IF(Proc[[#This Row],[type]]="LFF (MDG-F)",MID(Proc[[#This Row],[Obj]],13,10),"")</f>
        <v>DE10C60700</v>
      </c>
      <c r="I8162" s="152"/>
      <c r="J8162" s="153" t="b">
        <f>Proc[[#This Row],[Requested]]=Proc[[#This Row],[CurrentParent]]</f>
        <v>1</v>
      </c>
      <c r="K8162" s="153" t="str">
        <f>IF(Proc[[#This Row],[Author]]="Marcela Urrego",VLOOKUP(LEFT(Proc[[#This Row],[Requested]],1),Table3[#All],2,0),VLOOKUP(Proc[[#This Row],[Author]],Table4[],2,0))</f>
        <v>EL</v>
      </c>
      <c r="L8162" s="153" t="s">
        <v>7174</v>
      </c>
      <c r="M8162" s="140">
        <v>46086</v>
      </c>
      <c r="N8162" s="140"/>
      <c r="O8162" s="140"/>
      <c r="P8162" s="140" t="str">
        <f ca="1">IF(Proc[[#This Row],[DaysAgeing]]&gt;5,"yep","on track")</f>
        <v>yep</v>
      </c>
      <c r="Q8162" s="2">
        <f ca="1">IF(Proc[[#This Row],[DateClosed]]="",ABS(NETWORKDAYS(Proc[[#This Row],[DateOpened]],TODAY()))-1,ABS(NETWORKDAYS(Proc[[#This Row],[DateOpened]],Proc[[#This Row],[DateClosed]]))-1)</f>
        <v>21</v>
      </c>
      <c r="R8162" s="140" t="s">
        <v>4125</v>
      </c>
      <c r="S8162" s="153"/>
      <c r="T8162" s="153">
        <v>8161</v>
      </c>
    </row>
    <row r="8163" spans="1:20" hidden="1">
      <c r="A8163" s="152" t="s">
        <v>7524</v>
      </c>
      <c r="B8163" s="153" t="str">
        <f>IFERROR(VLOOKUP(Proc[[#This Row],[App]],Table2[],3,0),"open")</f>
        <v>ok</v>
      </c>
      <c r="C8163" s="152" t="s">
        <v>369</v>
      </c>
      <c r="D8163" s="152" t="s">
        <v>7527</v>
      </c>
      <c r="E8163" s="152" t="s">
        <v>7551</v>
      </c>
      <c r="F8163" s="153" t="s">
        <v>7551</v>
      </c>
      <c r="G8163" s="152" t="s">
        <v>406</v>
      </c>
      <c r="H8163" s="153" t="str">
        <f>IF(Proc[[#This Row],[type]]="LFF (MDG-F)",MID(Proc[[#This Row],[Obj]],13,10),"")</f>
        <v>IE10C60601</v>
      </c>
      <c r="I8163" s="152"/>
      <c r="J8163" s="153" t="b">
        <f>Proc[[#This Row],[Requested]]=Proc[[#This Row],[CurrentParent]]</f>
        <v>1</v>
      </c>
      <c r="K8163" s="153" t="str">
        <f>IF(Proc[[#This Row],[Author]]="Marcela Urrego",VLOOKUP(LEFT(Proc[[#This Row],[Requested]],1),Table3[#All],2,0),VLOOKUP(Proc[[#This Row],[Author]],Table4[],2,0))</f>
        <v>EL</v>
      </c>
      <c r="L8163" s="153" t="s">
        <v>7174</v>
      </c>
      <c r="M8163" s="140">
        <v>46086</v>
      </c>
      <c r="N8163" s="140"/>
      <c r="O8163" s="140"/>
      <c r="P8163" s="140" t="str">
        <f ca="1">IF(Proc[[#This Row],[DaysAgeing]]&gt;5,"yep","on track")</f>
        <v>yep</v>
      </c>
      <c r="Q8163" s="2">
        <f ca="1">IF(Proc[[#This Row],[DateClosed]]="",ABS(NETWORKDAYS(Proc[[#This Row],[DateOpened]],TODAY()))-1,ABS(NETWORKDAYS(Proc[[#This Row],[DateOpened]],Proc[[#This Row],[DateClosed]]))-1)</f>
        <v>21</v>
      </c>
      <c r="R8163" s="140" t="s">
        <v>4125</v>
      </c>
      <c r="S8163" s="153"/>
      <c r="T8163" s="153">
        <v>8162</v>
      </c>
    </row>
    <row r="8164" spans="1:20" hidden="1">
      <c r="A8164" s="152" t="s">
        <v>7524</v>
      </c>
      <c r="B8164" s="153" t="str">
        <f>IFERROR(VLOOKUP(Proc[[#This Row],[App]],Table2[],3,0),"open")</f>
        <v>ok</v>
      </c>
      <c r="C8164" s="152" t="s">
        <v>369</v>
      </c>
      <c r="D8164" s="152" t="s">
        <v>7527</v>
      </c>
      <c r="E8164" s="152" t="s">
        <v>7551</v>
      </c>
      <c r="F8164" s="153" t="s">
        <v>7551</v>
      </c>
      <c r="G8164" s="152" t="s">
        <v>406</v>
      </c>
      <c r="H8164" s="153" t="str">
        <f>IF(Proc[[#This Row],[type]]="LFF (MDG-F)",MID(Proc[[#This Row],[Obj]],13,10),"")</f>
        <v>IE10C60601</v>
      </c>
      <c r="I8164" s="152"/>
      <c r="J8164" s="153" t="b">
        <f>Proc[[#This Row],[Requested]]=Proc[[#This Row],[CurrentParent]]</f>
        <v>1</v>
      </c>
      <c r="K8164" s="153" t="str">
        <f>IF(Proc[[#This Row],[Author]]="Marcela Urrego",VLOOKUP(LEFT(Proc[[#This Row],[Requested]],1),Table3[#All],2,0),VLOOKUP(Proc[[#This Row],[Author]],Table4[],2,0))</f>
        <v>EL</v>
      </c>
      <c r="L8164" s="153" t="s">
        <v>7174</v>
      </c>
      <c r="M8164" s="140">
        <v>46086</v>
      </c>
      <c r="N8164" s="140"/>
      <c r="O8164" s="140"/>
      <c r="P8164" s="140" t="str">
        <f ca="1">IF(Proc[[#This Row],[DaysAgeing]]&gt;5,"yep","on track")</f>
        <v>yep</v>
      </c>
      <c r="Q8164" s="2">
        <f ca="1">IF(Proc[[#This Row],[DateClosed]]="",ABS(NETWORKDAYS(Proc[[#This Row],[DateOpened]],TODAY()))-1,ABS(NETWORKDAYS(Proc[[#This Row],[DateOpened]],Proc[[#This Row],[DateClosed]]))-1)</f>
        <v>21</v>
      </c>
      <c r="R8164" s="140" t="s">
        <v>4125</v>
      </c>
      <c r="S8164" s="153"/>
      <c r="T8164" s="153">
        <v>8163</v>
      </c>
    </row>
    <row r="8165" spans="1:20" hidden="1">
      <c r="A8165" s="152" t="s">
        <v>7524</v>
      </c>
      <c r="B8165" s="153" t="str">
        <f>IFERROR(VLOOKUP(Proc[[#This Row],[App]],Table2[],3,0),"open")</f>
        <v>ok</v>
      </c>
      <c r="C8165" s="152" t="s">
        <v>369</v>
      </c>
      <c r="D8165" s="152" t="s">
        <v>7673</v>
      </c>
      <c r="E8165" s="152" t="s">
        <v>7551</v>
      </c>
      <c r="F8165" s="153" t="s">
        <v>7551</v>
      </c>
      <c r="G8165" s="152" t="s">
        <v>406</v>
      </c>
      <c r="H8165" s="153" t="str">
        <f>IF(Proc[[#This Row],[type]]="LFF (MDG-F)",MID(Proc[[#This Row],[Obj]],13,10),"")</f>
        <v>IE10C60601</v>
      </c>
      <c r="I8165" s="152"/>
      <c r="J8165" s="153" t="b">
        <f>Proc[[#This Row],[Requested]]=Proc[[#This Row],[CurrentParent]]</f>
        <v>1</v>
      </c>
      <c r="K8165" s="153" t="str">
        <f>IF(Proc[[#This Row],[Author]]="Marcela Urrego",VLOOKUP(LEFT(Proc[[#This Row],[Requested]],1),Table3[#All],2,0),VLOOKUP(Proc[[#This Row],[Author]],Table4[],2,0))</f>
        <v>EL</v>
      </c>
      <c r="L8165" s="153" t="s">
        <v>7174</v>
      </c>
      <c r="M8165" s="140">
        <v>46086</v>
      </c>
      <c r="N8165" s="140"/>
      <c r="O8165" s="140"/>
      <c r="P8165" s="140" t="str">
        <f ca="1">IF(Proc[[#This Row],[DaysAgeing]]&gt;5,"yep","on track")</f>
        <v>yep</v>
      </c>
      <c r="Q8165" s="2">
        <f ca="1">IF(Proc[[#This Row],[DateClosed]]="",ABS(NETWORKDAYS(Proc[[#This Row],[DateOpened]],TODAY()))-1,ABS(NETWORKDAYS(Proc[[#This Row],[DateOpened]],Proc[[#This Row],[DateClosed]]))-1)</f>
        <v>21</v>
      </c>
      <c r="R8165" s="140" t="s">
        <v>4125</v>
      </c>
      <c r="S8165" s="153"/>
      <c r="T8165" s="153">
        <v>8164</v>
      </c>
    </row>
    <row r="8166" spans="1:20" hidden="1">
      <c r="A8166" s="152" t="s">
        <v>7524</v>
      </c>
      <c r="B8166" s="153" t="str">
        <f>IFERROR(VLOOKUP(Proc[[#This Row],[App]],Table2[],3,0),"open")</f>
        <v>ok</v>
      </c>
      <c r="C8166" s="152" t="s">
        <v>369</v>
      </c>
      <c r="D8166" s="152" t="s">
        <v>7528</v>
      </c>
      <c r="E8166" s="152" t="s">
        <v>7551</v>
      </c>
      <c r="F8166" s="153" t="s">
        <v>7551</v>
      </c>
      <c r="G8166" s="152" t="s">
        <v>406</v>
      </c>
      <c r="H8166" s="153" t="str">
        <f>IF(Proc[[#This Row],[type]]="LFF (MDG-F)",MID(Proc[[#This Row],[Obj]],13,10),"")</f>
        <v>IL10C60700</v>
      </c>
      <c r="I8166" s="152"/>
      <c r="J8166" s="153" t="b">
        <f>Proc[[#This Row],[Requested]]=Proc[[#This Row],[CurrentParent]]</f>
        <v>1</v>
      </c>
      <c r="K8166" s="153" t="str">
        <f>IF(Proc[[#This Row],[Author]]="Marcela Urrego",VLOOKUP(LEFT(Proc[[#This Row],[Requested]],1),Table3[#All],2,0),VLOOKUP(Proc[[#This Row],[Author]],Table4[],2,0))</f>
        <v>EL</v>
      </c>
      <c r="L8166" s="153" t="s">
        <v>7174</v>
      </c>
      <c r="M8166" s="140">
        <v>46086</v>
      </c>
      <c r="N8166" s="140"/>
      <c r="O8166" s="140"/>
      <c r="P8166" s="140" t="str">
        <f ca="1">IF(Proc[[#This Row],[DaysAgeing]]&gt;5,"yep","on track")</f>
        <v>yep</v>
      </c>
      <c r="Q8166" s="2">
        <f ca="1">IF(Proc[[#This Row],[DateClosed]]="",ABS(NETWORKDAYS(Proc[[#This Row],[DateOpened]],TODAY()))-1,ABS(NETWORKDAYS(Proc[[#This Row],[DateOpened]],Proc[[#This Row],[DateClosed]]))-1)</f>
        <v>21</v>
      </c>
      <c r="R8166" s="140" t="s">
        <v>4125</v>
      </c>
      <c r="S8166" s="153"/>
      <c r="T8166" s="153">
        <v>8165</v>
      </c>
    </row>
    <row r="8167" spans="1:20" hidden="1">
      <c r="A8167" s="152" t="s">
        <v>7524</v>
      </c>
      <c r="B8167" s="153" t="str">
        <f>IFERROR(VLOOKUP(Proc[[#This Row],[App]],Table2[],3,0),"open")</f>
        <v>ok</v>
      </c>
      <c r="C8167" s="152" t="s">
        <v>369</v>
      </c>
      <c r="D8167" s="152" t="s">
        <v>7528</v>
      </c>
      <c r="E8167" s="152" t="s">
        <v>7551</v>
      </c>
      <c r="F8167" s="153" t="s">
        <v>7551</v>
      </c>
      <c r="G8167" s="152" t="s">
        <v>406</v>
      </c>
      <c r="H8167" s="153" t="str">
        <f>IF(Proc[[#This Row],[type]]="LFF (MDG-F)",MID(Proc[[#This Row],[Obj]],13,10),"")</f>
        <v>IL10C60700</v>
      </c>
      <c r="I8167" s="152"/>
      <c r="J8167" s="153" t="b">
        <f>Proc[[#This Row],[Requested]]=Proc[[#This Row],[CurrentParent]]</f>
        <v>1</v>
      </c>
      <c r="K8167" s="153" t="str">
        <f>IF(Proc[[#This Row],[Author]]="Marcela Urrego",VLOOKUP(LEFT(Proc[[#This Row],[Requested]],1),Table3[#All],2,0),VLOOKUP(Proc[[#This Row],[Author]],Table4[],2,0))</f>
        <v>EL</v>
      </c>
      <c r="L8167" s="153" t="s">
        <v>7174</v>
      </c>
      <c r="M8167" s="140">
        <v>46086</v>
      </c>
      <c r="N8167" s="140"/>
      <c r="O8167" s="140"/>
      <c r="P8167" s="140" t="str">
        <f ca="1">IF(Proc[[#This Row],[DaysAgeing]]&gt;5,"yep","on track")</f>
        <v>yep</v>
      </c>
      <c r="Q8167" s="2">
        <f ca="1">IF(Proc[[#This Row],[DateClosed]]="",ABS(NETWORKDAYS(Proc[[#This Row],[DateOpened]],TODAY()))-1,ABS(NETWORKDAYS(Proc[[#This Row],[DateOpened]],Proc[[#This Row],[DateClosed]]))-1)</f>
        <v>21</v>
      </c>
      <c r="R8167" s="140" t="s">
        <v>4125</v>
      </c>
      <c r="S8167" s="153"/>
      <c r="T8167" s="153">
        <v>8166</v>
      </c>
    </row>
    <row r="8168" spans="1:20" hidden="1">
      <c r="A8168" s="152" t="s">
        <v>7524</v>
      </c>
      <c r="B8168" s="153" t="str">
        <f>IFERROR(VLOOKUP(Proc[[#This Row],[App]],Table2[],3,0),"open")</f>
        <v>ok</v>
      </c>
      <c r="C8168" s="152" t="s">
        <v>369</v>
      </c>
      <c r="D8168" s="152" t="s">
        <v>7674</v>
      </c>
      <c r="E8168" s="152" t="s">
        <v>7551</v>
      </c>
      <c r="F8168" s="153" t="s">
        <v>7551</v>
      </c>
      <c r="G8168" s="152" t="s">
        <v>406</v>
      </c>
      <c r="H8168" s="153" t="str">
        <f>IF(Proc[[#This Row],[type]]="LFF (MDG-F)",MID(Proc[[#This Row],[Obj]],13,10),"")</f>
        <v>IL10C60700</v>
      </c>
      <c r="I8168" s="152"/>
      <c r="J8168" s="153" t="b">
        <f>Proc[[#This Row],[Requested]]=Proc[[#This Row],[CurrentParent]]</f>
        <v>1</v>
      </c>
      <c r="K8168" s="153" t="str">
        <f>IF(Proc[[#This Row],[Author]]="Marcela Urrego",VLOOKUP(LEFT(Proc[[#This Row],[Requested]],1),Table3[#All],2,0),VLOOKUP(Proc[[#This Row],[Author]],Table4[],2,0))</f>
        <v>EL</v>
      </c>
      <c r="L8168" s="153" t="s">
        <v>7174</v>
      </c>
      <c r="M8168" s="140">
        <v>46086</v>
      </c>
      <c r="N8168" s="140"/>
      <c r="O8168" s="140"/>
      <c r="P8168" s="140" t="str">
        <f ca="1">IF(Proc[[#This Row],[DaysAgeing]]&gt;5,"yep","on track")</f>
        <v>yep</v>
      </c>
      <c r="Q8168" s="2">
        <f ca="1">IF(Proc[[#This Row],[DateClosed]]="",ABS(NETWORKDAYS(Proc[[#This Row],[DateOpened]],TODAY()))-1,ABS(NETWORKDAYS(Proc[[#This Row],[DateOpened]],Proc[[#This Row],[DateClosed]]))-1)</f>
        <v>21</v>
      </c>
      <c r="R8168" s="140" t="s">
        <v>4125</v>
      </c>
      <c r="S8168" s="153"/>
      <c r="T8168" s="153">
        <v>8167</v>
      </c>
    </row>
    <row r="8169" spans="1:20" hidden="1">
      <c r="A8169" s="152" t="s">
        <v>7524</v>
      </c>
      <c r="B8169" s="153" t="str">
        <f>IFERROR(VLOOKUP(Proc[[#This Row],[App]],Table2[],3,0),"open")</f>
        <v>ok</v>
      </c>
      <c r="C8169" s="152" t="s">
        <v>369</v>
      </c>
      <c r="D8169" s="152" t="s">
        <v>7529</v>
      </c>
      <c r="E8169" s="152" t="s">
        <v>7551</v>
      </c>
      <c r="F8169" s="153" t="s">
        <v>7551</v>
      </c>
      <c r="G8169" s="152" t="s">
        <v>406</v>
      </c>
      <c r="H8169" s="153" t="str">
        <f>IF(Proc[[#This Row],[type]]="LFF (MDG-F)",MID(Proc[[#This Row],[Obj]],13,10),"")</f>
        <v>US10C61701</v>
      </c>
      <c r="I8169" s="152"/>
      <c r="J8169" s="153" t="b">
        <f>Proc[[#This Row],[Requested]]=Proc[[#This Row],[CurrentParent]]</f>
        <v>1</v>
      </c>
      <c r="K8169" s="153" t="str">
        <f>IF(Proc[[#This Row],[Author]]="Marcela Urrego",VLOOKUP(LEFT(Proc[[#This Row],[Requested]],1),Table3[#All],2,0),VLOOKUP(Proc[[#This Row],[Author]],Table4[],2,0))</f>
        <v>EL</v>
      </c>
      <c r="L8169" s="153" t="s">
        <v>7174</v>
      </c>
      <c r="M8169" s="140">
        <v>46086</v>
      </c>
      <c r="N8169" s="140"/>
      <c r="O8169" s="140"/>
      <c r="P8169" s="140" t="str">
        <f ca="1">IF(Proc[[#This Row],[DaysAgeing]]&gt;5,"yep","on track")</f>
        <v>yep</v>
      </c>
      <c r="Q8169" s="2">
        <f ca="1">IF(Proc[[#This Row],[DateClosed]]="",ABS(NETWORKDAYS(Proc[[#This Row],[DateOpened]],TODAY()))-1,ABS(NETWORKDAYS(Proc[[#This Row],[DateOpened]],Proc[[#This Row],[DateClosed]]))-1)</f>
        <v>21</v>
      </c>
      <c r="R8169" s="140" t="s">
        <v>4125</v>
      </c>
      <c r="S8169" s="153"/>
      <c r="T8169" s="153">
        <v>8168</v>
      </c>
    </row>
    <row r="8170" spans="1:20" hidden="1">
      <c r="A8170" s="152" t="s">
        <v>7524</v>
      </c>
      <c r="B8170" s="153" t="str">
        <f>IFERROR(VLOOKUP(Proc[[#This Row],[App]],Table2[],3,0),"open")</f>
        <v>ok</v>
      </c>
      <c r="C8170" s="152" t="s">
        <v>369</v>
      </c>
      <c r="D8170" s="152" t="s">
        <v>7529</v>
      </c>
      <c r="E8170" s="152" t="s">
        <v>7551</v>
      </c>
      <c r="F8170" s="153" t="s">
        <v>7551</v>
      </c>
      <c r="G8170" s="152" t="s">
        <v>406</v>
      </c>
      <c r="H8170" s="153" t="str">
        <f>IF(Proc[[#This Row],[type]]="LFF (MDG-F)",MID(Proc[[#This Row],[Obj]],13,10),"")</f>
        <v>US10C61701</v>
      </c>
      <c r="I8170" s="152"/>
      <c r="J8170" s="153" t="b">
        <f>Proc[[#This Row],[Requested]]=Proc[[#This Row],[CurrentParent]]</f>
        <v>1</v>
      </c>
      <c r="K8170" s="153" t="str">
        <f>IF(Proc[[#This Row],[Author]]="Marcela Urrego",VLOOKUP(LEFT(Proc[[#This Row],[Requested]],1),Table3[#All],2,0),VLOOKUP(Proc[[#This Row],[Author]],Table4[],2,0))</f>
        <v>EL</v>
      </c>
      <c r="L8170" s="153" t="s">
        <v>7174</v>
      </c>
      <c r="M8170" s="140">
        <v>46086</v>
      </c>
      <c r="N8170" s="140"/>
      <c r="O8170" s="140"/>
      <c r="P8170" s="140" t="str">
        <f ca="1">IF(Proc[[#This Row],[DaysAgeing]]&gt;5,"yep","on track")</f>
        <v>yep</v>
      </c>
      <c r="Q8170" s="2">
        <f ca="1">IF(Proc[[#This Row],[DateClosed]]="",ABS(NETWORKDAYS(Proc[[#This Row],[DateOpened]],TODAY()))-1,ABS(NETWORKDAYS(Proc[[#This Row],[DateOpened]],Proc[[#This Row],[DateClosed]]))-1)</f>
        <v>21</v>
      </c>
      <c r="R8170" s="140" t="s">
        <v>4125</v>
      </c>
      <c r="S8170" s="153"/>
      <c r="T8170" s="153">
        <v>8169</v>
      </c>
    </row>
    <row r="8171" spans="1:20" hidden="1">
      <c r="A8171" s="152" t="s">
        <v>7524</v>
      </c>
      <c r="B8171" s="153" t="str">
        <f>IFERROR(VLOOKUP(Proc[[#This Row],[App]],Table2[],3,0),"open")</f>
        <v>ok</v>
      </c>
      <c r="C8171" s="152" t="s">
        <v>369</v>
      </c>
      <c r="D8171" s="152" t="s">
        <v>7675</v>
      </c>
      <c r="E8171" s="152" t="s">
        <v>7551</v>
      </c>
      <c r="F8171" s="153" t="s">
        <v>7551</v>
      </c>
      <c r="G8171" s="152" t="s">
        <v>406</v>
      </c>
      <c r="H8171" s="153" t="str">
        <f>IF(Proc[[#This Row],[type]]="LFF (MDG-F)",MID(Proc[[#This Row],[Obj]],13,10),"")</f>
        <v>US10C61701</v>
      </c>
      <c r="I8171" s="152"/>
      <c r="J8171" s="153" t="b">
        <f>Proc[[#This Row],[Requested]]=Proc[[#This Row],[CurrentParent]]</f>
        <v>1</v>
      </c>
      <c r="K8171" s="153" t="str">
        <f>IF(Proc[[#This Row],[Author]]="Marcela Urrego",VLOOKUP(LEFT(Proc[[#This Row],[Requested]],1),Table3[#All],2,0),VLOOKUP(Proc[[#This Row],[Author]],Table4[],2,0))</f>
        <v>EL</v>
      </c>
      <c r="L8171" s="153" t="s">
        <v>7174</v>
      </c>
      <c r="M8171" s="140">
        <v>46086</v>
      </c>
      <c r="N8171" s="140"/>
      <c r="O8171" s="140"/>
      <c r="P8171" s="140" t="str">
        <f ca="1">IF(Proc[[#This Row],[DaysAgeing]]&gt;5,"yep","on track")</f>
        <v>yep</v>
      </c>
      <c r="Q8171" s="2">
        <f ca="1">IF(Proc[[#This Row],[DateClosed]]="",ABS(NETWORKDAYS(Proc[[#This Row],[DateOpened]],TODAY()))-1,ABS(NETWORKDAYS(Proc[[#This Row],[DateOpened]],Proc[[#This Row],[DateClosed]]))-1)</f>
        <v>21</v>
      </c>
      <c r="R8171" s="140" t="s">
        <v>4125</v>
      </c>
      <c r="S8171" s="153"/>
      <c r="T8171" s="153">
        <v>8170</v>
      </c>
    </row>
    <row r="8172" spans="1:20" hidden="1">
      <c r="A8172" s="152" t="s">
        <v>7524</v>
      </c>
      <c r="B8172" s="153" t="str">
        <f>IFERROR(VLOOKUP(Proc[[#This Row],[App]],Table2[],3,0),"open")</f>
        <v>ok</v>
      </c>
      <c r="C8172" s="152" t="s">
        <v>369</v>
      </c>
      <c r="D8172" s="152" t="s">
        <v>7502</v>
      </c>
      <c r="E8172" s="152" t="s">
        <v>7551</v>
      </c>
      <c r="F8172" s="152" t="s">
        <v>7551</v>
      </c>
      <c r="G8172" s="152" t="s">
        <v>400</v>
      </c>
      <c r="H8172" s="153" t="str">
        <f>IF(Proc[[#This Row],[type]]="LFF (MDG-F)",MID(Proc[[#This Row],[Obj]],13,10),"")</f>
        <v/>
      </c>
      <c r="I8172" s="152"/>
      <c r="J8172" s="153" t="b">
        <f>Proc[[#This Row],[Requested]]=Proc[[#This Row],[CurrentParent]]</f>
        <v>1</v>
      </c>
      <c r="K8172" s="153" t="str">
        <f>IF(Proc[[#This Row],[Author]]="Marcela Urrego",VLOOKUP(LEFT(Proc[[#This Row],[Requested]],1),Table3[#All],2,0),VLOOKUP(Proc[[#This Row],[Author]],Table4[],2,0))</f>
        <v>EL</v>
      </c>
      <c r="L8172" s="153" t="s">
        <v>7174</v>
      </c>
      <c r="M8172" s="140">
        <v>46086</v>
      </c>
      <c r="N8172" s="140"/>
      <c r="O8172" s="140"/>
      <c r="P8172" s="140" t="str">
        <f ca="1">IF(Proc[[#This Row],[DaysAgeing]]&gt;5,"yep","on track")</f>
        <v>yep</v>
      </c>
      <c r="Q8172" s="2">
        <f ca="1">IF(Proc[[#This Row],[DateClosed]]="",ABS(NETWORKDAYS(Proc[[#This Row],[DateOpened]],TODAY()))-1,ABS(NETWORKDAYS(Proc[[#This Row],[DateOpened]],Proc[[#This Row],[DateClosed]]))-1)</f>
        <v>21</v>
      </c>
      <c r="R8172" s="140" t="s">
        <v>4125</v>
      </c>
      <c r="S8172" s="153"/>
      <c r="T8172" s="153">
        <v>8171</v>
      </c>
    </row>
    <row r="8173" spans="1:20" hidden="1">
      <c r="A8173" s="152" t="s">
        <v>7524</v>
      </c>
      <c r="B8173" s="153" t="str">
        <f>IFERROR(VLOOKUP(Proc[[#This Row],[App]],Table2[],3,0),"open")</f>
        <v>ok</v>
      </c>
      <c r="C8173" s="152" t="s">
        <v>377</v>
      </c>
      <c r="D8173" s="152" t="s">
        <v>7676</v>
      </c>
      <c r="E8173" s="152" t="s">
        <v>7551</v>
      </c>
      <c r="F8173" s="153" t="s">
        <v>7502</v>
      </c>
      <c r="G8173" s="152" t="s">
        <v>400</v>
      </c>
      <c r="H8173" s="153" t="str">
        <f>IF(Proc[[#This Row],[type]]="LFF (MDG-F)",MID(Proc[[#This Row],[Obj]],13,10),"")</f>
        <v/>
      </c>
      <c r="I8173" s="152"/>
      <c r="J8173" s="153" t="b">
        <f>Proc[[#This Row],[Requested]]=Proc[[#This Row],[CurrentParent]]</f>
        <v>0</v>
      </c>
      <c r="K8173" s="153" t="str">
        <f>IF(Proc[[#This Row],[Author]]="Marcela Urrego",VLOOKUP(LEFT(Proc[[#This Row],[Requested]],1),Table3[#All],2,0),VLOOKUP(Proc[[#This Row],[Author]],Table4[],2,0))</f>
        <v>EL</v>
      </c>
      <c r="L8173" s="153" t="s">
        <v>7174</v>
      </c>
      <c r="M8173" s="140">
        <v>46086</v>
      </c>
      <c r="N8173" s="140"/>
      <c r="O8173" s="140"/>
      <c r="P8173" s="140" t="str">
        <f ca="1">IF(Proc[[#This Row],[DaysAgeing]]&gt;5,"yep","on track")</f>
        <v>yep</v>
      </c>
      <c r="Q8173" s="2">
        <f ca="1">IF(Proc[[#This Row],[DateClosed]]="",ABS(NETWORKDAYS(Proc[[#This Row],[DateOpened]],TODAY()))-1,ABS(NETWORKDAYS(Proc[[#This Row],[DateOpened]],Proc[[#This Row],[DateClosed]]))-1)</f>
        <v>21</v>
      </c>
      <c r="R8173" s="140" t="s">
        <v>4125</v>
      </c>
      <c r="S8173" s="153" t="e">
        <f>VLOOKUP(Proc[[#This Row],[Obj]],#REF!,2,0)</f>
        <v>#REF!</v>
      </c>
      <c r="T8173" s="153">
        <v>8172</v>
      </c>
    </row>
    <row r="8174" spans="1:20" hidden="1">
      <c r="A8174" s="152" t="s">
        <v>7524</v>
      </c>
      <c r="B8174" s="153" t="str">
        <f>IFERROR(VLOOKUP(Proc[[#This Row],[App]],Table2[],3,0),"open")</f>
        <v>ok</v>
      </c>
      <c r="C8174" s="152" t="s">
        <v>377</v>
      </c>
      <c r="D8174" s="152" t="s">
        <v>7503</v>
      </c>
      <c r="E8174" s="152" t="s">
        <v>7551</v>
      </c>
      <c r="F8174" s="153" t="s">
        <v>7502</v>
      </c>
      <c r="G8174" s="152" t="s">
        <v>400</v>
      </c>
      <c r="H8174" s="153" t="str">
        <f>IF(Proc[[#This Row],[type]]="LFF (MDG-F)",MID(Proc[[#This Row],[Obj]],13,10),"")</f>
        <v/>
      </c>
      <c r="I8174" s="152"/>
      <c r="J8174" s="153" t="b">
        <f>Proc[[#This Row],[Requested]]=Proc[[#This Row],[CurrentParent]]</f>
        <v>0</v>
      </c>
      <c r="K8174" s="153" t="str">
        <f>IF(Proc[[#This Row],[Author]]="Marcela Urrego",VLOOKUP(LEFT(Proc[[#This Row],[Requested]],1),Table3[#All],2,0),VLOOKUP(Proc[[#This Row],[Author]],Table4[],2,0))</f>
        <v>EL</v>
      </c>
      <c r="L8174" s="153" t="s">
        <v>7174</v>
      </c>
      <c r="M8174" s="140">
        <v>46086</v>
      </c>
      <c r="N8174" s="140"/>
      <c r="O8174" s="140"/>
      <c r="P8174" s="140" t="str">
        <f ca="1">IF(Proc[[#This Row],[DaysAgeing]]&gt;5,"yep","on track")</f>
        <v>yep</v>
      </c>
      <c r="Q8174" s="2">
        <f ca="1">IF(Proc[[#This Row],[DateClosed]]="",ABS(NETWORKDAYS(Proc[[#This Row],[DateOpened]],TODAY()))-1,ABS(NETWORKDAYS(Proc[[#This Row],[DateOpened]],Proc[[#This Row],[DateClosed]]))-1)</f>
        <v>21</v>
      </c>
      <c r="R8174" s="140" t="s">
        <v>4125</v>
      </c>
      <c r="S8174" s="153" t="e">
        <f>VLOOKUP(Proc[[#This Row],[Obj]],#REF!,2,0)</f>
        <v>#REF!</v>
      </c>
      <c r="T8174" s="153">
        <v>8173</v>
      </c>
    </row>
    <row r="8175" spans="1:20" hidden="1">
      <c r="A8175" s="152" t="s">
        <v>7524</v>
      </c>
      <c r="B8175" s="153" t="str">
        <f>IFERROR(VLOOKUP(Proc[[#This Row],[App]],Table2[],3,0),"open")</f>
        <v>ok</v>
      </c>
      <c r="C8175" s="152" t="s">
        <v>369</v>
      </c>
      <c r="D8175" s="152" t="s">
        <v>7504</v>
      </c>
      <c r="E8175" s="152" t="s">
        <v>7551</v>
      </c>
      <c r="F8175" s="152" t="s">
        <v>7551</v>
      </c>
      <c r="G8175" s="152" t="s">
        <v>400</v>
      </c>
      <c r="H8175" s="153" t="str">
        <f>IF(Proc[[#This Row],[type]]="LFF (MDG-F)",MID(Proc[[#This Row],[Obj]],13,10),"")</f>
        <v/>
      </c>
      <c r="I8175" s="152"/>
      <c r="J8175" s="153" t="b">
        <f>Proc[[#This Row],[Requested]]=Proc[[#This Row],[CurrentParent]]</f>
        <v>1</v>
      </c>
      <c r="K8175" s="153" t="str">
        <f>IF(Proc[[#This Row],[Author]]="Marcela Urrego",VLOOKUP(LEFT(Proc[[#This Row],[Requested]],1),Table3[#All],2,0),VLOOKUP(Proc[[#This Row],[Author]],Table4[],2,0))</f>
        <v>EL</v>
      </c>
      <c r="L8175" s="153" t="s">
        <v>7174</v>
      </c>
      <c r="M8175" s="140">
        <v>46086</v>
      </c>
      <c r="N8175" s="140"/>
      <c r="O8175" s="140"/>
      <c r="P8175" s="140" t="str">
        <f ca="1">IF(Proc[[#This Row],[DaysAgeing]]&gt;5,"yep","on track")</f>
        <v>yep</v>
      </c>
      <c r="Q8175" s="2">
        <f ca="1">IF(Proc[[#This Row],[DateClosed]]="",ABS(NETWORKDAYS(Proc[[#This Row],[DateOpened]],TODAY()))-1,ABS(NETWORKDAYS(Proc[[#This Row],[DateOpened]],Proc[[#This Row],[DateClosed]]))-1)</f>
        <v>21</v>
      </c>
      <c r="R8175" s="140" t="s">
        <v>4125</v>
      </c>
      <c r="S8175" s="153"/>
      <c r="T8175" s="153">
        <v>8174</v>
      </c>
    </row>
    <row r="8176" spans="1:20" hidden="1">
      <c r="A8176" s="152" t="s">
        <v>7524</v>
      </c>
      <c r="B8176" s="153" t="str">
        <f>IFERROR(VLOOKUP(Proc[[#This Row],[App]],Table2[],3,0),"open")</f>
        <v>ok</v>
      </c>
      <c r="C8176" s="152" t="s">
        <v>377</v>
      </c>
      <c r="D8176" s="152" t="s">
        <v>7677</v>
      </c>
      <c r="E8176" s="152" t="s">
        <v>7551</v>
      </c>
      <c r="F8176" s="153" t="s">
        <v>7504</v>
      </c>
      <c r="G8176" s="152" t="s">
        <v>400</v>
      </c>
      <c r="H8176" s="153" t="str">
        <f>IF(Proc[[#This Row],[type]]="LFF (MDG-F)",MID(Proc[[#This Row],[Obj]],13,10),"")</f>
        <v/>
      </c>
      <c r="I8176" s="152"/>
      <c r="J8176" s="153" t="b">
        <f>Proc[[#This Row],[Requested]]=Proc[[#This Row],[CurrentParent]]</f>
        <v>0</v>
      </c>
      <c r="K8176" s="153" t="str">
        <f>IF(Proc[[#This Row],[Author]]="Marcela Urrego",VLOOKUP(LEFT(Proc[[#This Row],[Requested]],1),Table3[#All],2,0),VLOOKUP(Proc[[#This Row],[Author]],Table4[],2,0))</f>
        <v>EL</v>
      </c>
      <c r="L8176" s="153" t="s">
        <v>7174</v>
      </c>
      <c r="M8176" s="140">
        <v>46086</v>
      </c>
      <c r="N8176" s="140"/>
      <c r="O8176" s="140"/>
      <c r="P8176" s="140" t="str">
        <f ca="1">IF(Proc[[#This Row],[DaysAgeing]]&gt;5,"yep","on track")</f>
        <v>yep</v>
      </c>
      <c r="Q8176" s="2">
        <f ca="1">IF(Proc[[#This Row],[DateClosed]]="",ABS(NETWORKDAYS(Proc[[#This Row],[DateOpened]],TODAY()))-1,ABS(NETWORKDAYS(Proc[[#This Row],[DateOpened]],Proc[[#This Row],[DateClosed]]))-1)</f>
        <v>21</v>
      </c>
      <c r="R8176" s="140" t="s">
        <v>4125</v>
      </c>
      <c r="S8176" s="153" t="e">
        <f>VLOOKUP(Proc[[#This Row],[Obj]],#REF!,2,0)</f>
        <v>#REF!</v>
      </c>
      <c r="T8176" s="153">
        <v>8175</v>
      </c>
    </row>
    <row r="8177" spans="1:20" hidden="1">
      <c r="A8177" s="152" t="s">
        <v>7524</v>
      </c>
      <c r="B8177" s="153" t="str">
        <f>IFERROR(VLOOKUP(Proc[[#This Row],[App]],Table2[],3,0),"open")</f>
        <v>ok</v>
      </c>
      <c r="C8177" s="152" t="s">
        <v>377</v>
      </c>
      <c r="D8177" s="152" t="s">
        <v>7505</v>
      </c>
      <c r="E8177" s="152" t="s">
        <v>7551</v>
      </c>
      <c r="F8177" s="153" t="s">
        <v>7504</v>
      </c>
      <c r="G8177" s="152" t="s">
        <v>400</v>
      </c>
      <c r="H8177" s="153" t="str">
        <f>IF(Proc[[#This Row],[type]]="LFF (MDG-F)",MID(Proc[[#This Row],[Obj]],13,10),"")</f>
        <v/>
      </c>
      <c r="I8177" s="152"/>
      <c r="J8177" s="153" t="b">
        <f>Proc[[#This Row],[Requested]]=Proc[[#This Row],[CurrentParent]]</f>
        <v>0</v>
      </c>
      <c r="K8177" s="153" t="str">
        <f>IF(Proc[[#This Row],[Author]]="Marcela Urrego",VLOOKUP(LEFT(Proc[[#This Row],[Requested]],1),Table3[#All],2,0),VLOOKUP(Proc[[#This Row],[Author]],Table4[],2,0))</f>
        <v>EL</v>
      </c>
      <c r="L8177" s="153" t="s">
        <v>7174</v>
      </c>
      <c r="M8177" s="140">
        <v>46086</v>
      </c>
      <c r="N8177" s="140"/>
      <c r="O8177" s="140"/>
      <c r="P8177" s="140" t="str">
        <f ca="1">IF(Proc[[#This Row],[DaysAgeing]]&gt;5,"yep","on track")</f>
        <v>yep</v>
      </c>
      <c r="Q8177" s="2">
        <f ca="1">IF(Proc[[#This Row],[DateClosed]]="",ABS(NETWORKDAYS(Proc[[#This Row],[DateOpened]],TODAY()))-1,ABS(NETWORKDAYS(Proc[[#This Row],[DateOpened]],Proc[[#This Row],[DateClosed]]))-1)</f>
        <v>21</v>
      </c>
      <c r="R8177" s="140" t="s">
        <v>4125</v>
      </c>
      <c r="S8177" s="153" t="e">
        <f>VLOOKUP(Proc[[#This Row],[Obj]],#REF!,2,0)</f>
        <v>#REF!</v>
      </c>
      <c r="T8177" s="153">
        <v>8176</v>
      </c>
    </row>
    <row r="8178" spans="1:20" hidden="1">
      <c r="A8178" s="152" t="s">
        <v>7524</v>
      </c>
      <c r="B8178" s="153" t="str">
        <f>IFERROR(VLOOKUP(Proc[[#This Row],[App]],Table2[],3,0),"open")</f>
        <v>ok</v>
      </c>
      <c r="C8178" s="152" t="s">
        <v>369</v>
      </c>
      <c r="D8178" s="152" t="s">
        <v>7506</v>
      </c>
      <c r="E8178" s="152" t="s">
        <v>7551</v>
      </c>
      <c r="F8178" s="152" t="s">
        <v>7551</v>
      </c>
      <c r="G8178" s="152" t="s">
        <v>400</v>
      </c>
      <c r="H8178" s="153" t="str">
        <f>IF(Proc[[#This Row],[type]]="LFF (MDG-F)",MID(Proc[[#This Row],[Obj]],13,10),"")</f>
        <v/>
      </c>
      <c r="I8178" s="152"/>
      <c r="J8178" s="153" t="b">
        <f>Proc[[#This Row],[Requested]]=Proc[[#This Row],[CurrentParent]]</f>
        <v>1</v>
      </c>
      <c r="K8178" s="153" t="str">
        <f>IF(Proc[[#This Row],[Author]]="Marcela Urrego",VLOOKUP(LEFT(Proc[[#This Row],[Requested]],1),Table3[#All],2,0),VLOOKUP(Proc[[#This Row],[Author]],Table4[],2,0))</f>
        <v>EL</v>
      </c>
      <c r="L8178" s="153" t="s">
        <v>7174</v>
      </c>
      <c r="M8178" s="140">
        <v>46086</v>
      </c>
      <c r="N8178" s="140"/>
      <c r="O8178" s="140"/>
      <c r="P8178" s="140" t="str">
        <f ca="1">IF(Proc[[#This Row],[DaysAgeing]]&gt;5,"yep","on track")</f>
        <v>yep</v>
      </c>
      <c r="Q8178" s="2">
        <f ca="1">IF(Proc[[#This Row],[DateClosed]]="",ABS(NETWORKDAYS(Proc[[#This Row],[DateOpened]],TODAY()))-1,ABS(NETWORKDAYS(Proc[[#This Row],[DateOpened]],Proc[[#This Row],[DateClosed]]))-1)</f>
        <v>21</v>
      </c>
      <c r="R8178" s="140" t="s">
        <v>4125</v>
      </c>
      <c r="S8178" s="153"/>
      <c r="T8178" s="153">
        <v>8177</v>
      </c>
    </row>
    <row r="8179" spans="1:20" hidden="1">
      <c r="A8179" s="152" t="s">
        <v>7524</v>
      </c>
      <c r="B8179" s="153" t="str">
        <f>IFERROR(VLOOKUP(Proc[[#This Row],[App]],Table2[],3,0),"open")</f>
        <v>ok</v>
      </c>
      <c r="C8179" s="152" t="s">
        <v>377</v>
      </c>
      <c r="D8179" s="152" t="s">
        <v>7678</v>
      </c>
      <c r="E8179" s="152" t="s">
        <v>7551</v>
      </c>
      <c r="F8179" s="153" t="s">
        <v>7506</v>
      </c>
      <c r="G8179" s="152" t="s">
        <v>400</v>
      </c>
      <c r="H8179" s="153" t="str">
        <f>IF(Proc[[#This Row],[type]]="LFF (MDG-F)",MID(Proc[[#This Row],[Obj]],13,10),"")</f>
        <v/>
      </c>
      <c r="I8179" s="152"/>
      <c r="J8179" s="153" t="b">
        <f>Proc[[#This Row],[Requested]]=Proc[[#This Row],[CurrentParent]]</f>
        <v>0</v>
      </c>
      <c r="K8179" s="153" t="str">
        <f>IF(Proc[[#This Row],[Author]]="Marcela Urrego",VLOOKUP(LEFT(Proc[[#This Row],[Requested]],1),Table3[#All],2,0),VLOOKUP(Proc[[#This Row],[Author]],Table4[],2,0))</f>
        <v>EL</v>
      </c>
      <c r="L8179" s="153" t="s">
        <v>7174</v>
      </c>
      <c r="M8179" s="140">
        <v>46086</v>
      </c>
      <c r="N8179" s="140"/>
      <c r="O8179" s="140"/>
      <c r="P8179" s="140" t="str">
        <f ca="1">IF(Proc[[#This Row],[DaysAgeing]]&gt;5,"yep","on track")</f>
        <v>yep</v>
      </c>
      <c r="Q8179" s="2">
        <f ca="1">IF(Proc[[#This Row],[DateClosed]]="",ABS(NETWORKDAYS(Proc[[#This Row],[DateOpened]],TODAY()))-1,ABS(NETWORKDAYS(Proc[[#This Row],[DateOpened]],Proc[[#This Row],[DateClosed]]))-1)</f>
        <v>21</v>
      </c>
      <c r="R8179" s="140" t="s">
        <v>4125</v>
      </c>
      <c r="S8179" s="153" t="e">
        <f>VLOOKUP(Proc[[#This Row],[Obj]],#REF!,2,0)</f>
        <v>#REF!</v>
      </c>
      <c r="T8179" s="153">
        <v>8178</v>
      </c>
    </row>
    <row r="8180" spans="1:20" hidden="1">
      <c r="A8180" s="152" t="s">
        <v>7524</v>
      </c>
      <c r="B8180" s="153" t="str">
        <f>IFERROR(VLOOKUP(Proc[[#This Row],[App]],Table2[],3,0),"open")</f>
        <v>ok</v>
      </c>
      <c r="C8180" s="152" t="s">
        <v>377</v>
      </c>
      <c r="D8180" s="152" t="s">
        <v>7507</v>
      </c>
      <c r="E8180" s="152" t="s">
        <v>7551</v>
      </c>
      <c r="F8180" s="153" t="s">
        <v>7506</v>
      </c>
      <c r="G8180" s="152" t="s">
        <v>400</v>
      </c>
      <c r="H8180" s="153" t="str">
        <f>IF(Proc[[#This Row],[type]]="LFF (MDG-F)",MID(Proc[[#This Row],[Obj]],13,10),"")</f>
        <v/>
      </c>
      <c r="I8180" s="152"/>
      <c r="J8180" s="153" t="b">
        <f>Proc[[#This Row],[Requested]]=Proc[[#This Row],[CurrentParent]]</f>
        <v>0</v>
      </c>
      <c r="K8180" s="153" t="str">
        <f>IF(Proc[[#This Row],[Author]]="Marcela Urrego",VLOOKUP(LEFT(Proc[[#This Row],[Requested]],1),Table3[#All],2,0),VLOOKUP(Proc[[#This Row],[Author]],Table4[],2,0))</f>
        <v>EL</v>
      </c>
      <c r="L8180" s="153" t="s">
        <v>7174</v>
      </c>
      <c r="M8180" s="140">
        <v>46086</v>
      </c>
      <c r="N8180" s="140"/>
      <c r="O8180" s="140"/>
      <c r="P8180" s="140" t="str">
        <f ca="1">IF(Proc[[#This Row],[DaysAgeing]]&gt;5,"yep","on track")</f>
        <v>yep</v>
      </c>
      <c r="Q8180" s="2">
        <f ca="1">IF(Proc[[#This Row],[DateClosed]]="",ABS(NETWORKDAYS(Proc[[#This Row],[DateOpened]],TODAY()))-1,ABS(NETWORKDAYS(Proc[[#This Row],[DateOpened]],Proc[[#This Row],[DateClosed]]))-1)</f>
        <v>21</v>
      </c>
      <c r="R8180" s="140" t="s">
        <v>4125</v>
      </c>
      <c r="S8180" s="153" t="e">
        <f>VLOOKUP(Proc[[#This Row],[Obj]],#REF!,2,0)</f>
        <v>#REF!</v>
      </c>
      <c r="T8180" s="153">
        <v>8179</v>
      </c>
    </row>
    <row r="8181" spans="1:20" hidden="1">
      <c r="A8181" s="152" t="s">
        <v>7524</v>
      </c>
      <c r="B8181" s="153" t="str">
        <f>IFERROR(VLOOKUP(Proc[[#This Row],[App]],Table2[],3,0),"open")</f>
        <v>ok</v>
      </c>
      <c r="C8181" s="152" t="s">
        <v>369</v>
      </c>
      <c r="D8181" s="152" t="s">
        <v>7508</v>
      </c>
      <c r="E8181" s="152" t="s">
        <v>7551</v>
      </c>
      <c r="F8181" s="152" t="s">
        <v>7551</v>
      </c>
      <c r="G8181" s="152" t="s">
        <v>400</v>
      </c>
      <c r="H8181" s="153" t="str">
        <f>IF(Proc[[#This Row],[type]]="LFF (MDG-F)",MID(Proc[[#This Row],[Obj]],13,10),"")</f>
        <v/>
      </c>
      <c r="I8181" s="152"/>
      <c r="J8181" s="153" t="b">
        <f>Proc[[#This Row],[Requested]]=Proc[[#This Row],[CurrentParent]]</f>
        <v>1</v>
      </c>
      <c r="K8181" s="153" t="str">
        <f>IF(Proc[[#This Row],[Author]]="Marcela Urrego",VLOOKUP(LEFT(Proc[[#This Row],[Requested]],1),Table3[#All],2,0),VLOOKUP(Proc[[#This Row],[Author]],Table4[],2,0))</f>
        <v>EL</v>
      </c>
      <c r="L8181" s="153" t="s">
        <v>7174</v>
      </c>
      <c r="M8181" s="140">
        <v>46086</v>
      </c>
      <c r="N8181" s="140"/>
      <c r="O8181" s="140"/>
      <c r="P8181" s="140" t="str">
        <f ca="1">IF(Proc[[#This Row],[DaysAgeing]]&gt;5,"yep","on track")</f>
        <v>yep</v>
      </c>
      <c r="Q8181" s="2">
        <f ca="1">IF(Proc[[#This Row],[DateClosed]]="",ABS(NETWORKDAYS(Proc[[#This Row],[DateOpened]],TODAY()))-1,ABS(NETWORKDAYS(Proc[[#This Row],[DateOpened]],Proc[[#This Row],[DateClosed]]))-1)</f>
        <v>21</v>
      </c>
      <c r="R8181" s="140" t="s">
        <v>4125</v>
      </c>
      <c r="S8181" s="153"/>
      <c r="T8181" s="153">
        <v>8180</v>
      </c>
    </row>
    <row r="8182" spans="1:20" hidden="1">
      <c r="A8182" s="152" t="s">
        <v>7524</v>
      </c>
      <c r="B8182" s="153" t="str">
        <f>IFERROR(VLOOKUP(Proc[[#This Row],[App]],Table2[],3,0),"open")</f>
        <v>ok</v>
      </c>
      <c r="C8182" s="152" t="s">
        <v>377</v>
      </c>
      <c r="D8182" s="152" t="s">
        <v>7679</v>
      </c>
      <c r="E8182" s="152" t="s">
        <v>7551</v>
      </c>
      <c r="F8182" s="153" t="s">
        <v>7508</v>
      </c>
      <c r="G8182" s="152" t="s">
        <v>400</v>
      </c>
      <c r="H8182" s="153" t="str">
        <f>IF(Proc[[#This Row],[type]]="LFF (MDG-F)",MID(Proc[[#This Row],[Obj]],13,10),"")</f>
        <v/>
      </c>
      <c r="I8182" s="152"/>
      <c r="J8182" s="153" t="b">
        <f>Proc[[#This Row],[Requested]]=Proc[[#This Row],[CurrentParent]]</f>
        <v>0</v>
      </c>
      <c r="K8182" s="153" t="str">
        <f>IF(Proc[[#This Row],[Author]]="Marcela Urrego",VLOOKUP(LEFT(Proc[[#This Row],[Requested]],1),Table3[#All],2,0),VLOOKUP(Proc[[#This Row],[Author]],Table4[],2,0))</f>
        <v>EL</v>
      </c>
      <c r="L8182" s="153" t="s">
        <v>7174</v>
      </c>
      <c r="M8182" s="140">
        <v>46086</v>
      </c>
      <c r="N8182" s="140"/>
      <c r="O8182" s="140"/>
      <c r="P8182" s="140" t="str">
        <f ca="1">IF(Proc[[#This Row],[DaysAgeing]]&gt;5,"yep","on track")</f>
        <v>yep</v>
      </c>
      <c r="Q8182" s="2">
        <f ca="1">IF(Proc[[#This Row],[DateClosed]]="",ABS(NETWORKDAYS(Proc[[#This Row],[DateOpened]],TODAY()))-1,ABS(NETWORKDAYS(Proc[[#This Row],[DateOpened]],Proc[[#This Row],[DateClosed]]))-1)</f>
        <v>21</v>
      </c>
      <c r="R8182" s="140" t="s">
        <v>4125</v>
      </c>
      <c r="S8182" s="153" t="e">
        <f>VLOOKUP(Proc[[#This Row],[Obj]],#REF!,2,0)</f>
        <v>#REF!</v>
      </c>
      <c r="T8182" s="153">
        <v>8181</v>
      </c>
    </row>
    <row r="8183" spans="1:20" hidden="1">
      <c r="A8183" s="152" t="s">
        <v>7524</v>
      </c>
      <c r="B8183" s="153" t="str">
        <f>IFERROR(VLOOKUP(Proc[[#This Row],[App]],Table2[],3,0),"open")</f>
        <v>ok</v>
      </c>
      <c r="C8183" s="152" t="s">
        <v>377</v>
      </c>
      <c r="D8183" s="152" t="s">
        <v>7509</v>
      </c>
      <c r="E8183" s="152" t="s">
        <v>7551</v>
      </c>
      <c r="F8183" s="153" t="s">
        <v>7508</v>
      </c>
      <c r="G8183" s="152" t="s">
        <v>400</v>
      </c>
      <c r="H8183" s="153" t="str">
        <f>IF(Proc[[#This Row],[type]]="LFF (MDG-F)",MID(Proc[[#This Row],[Obj]],13,10),"")</f>
        <v/>
      </c>
      <c r="I8183" s="152"/>
      <c r="J8183" s="153" t="b">
        <f>Proc[[#This Row],[Requested]]=Proc[[#This Row],[CurrentParent]]</f>
        <v>0</v>
      </c>
      <c r="K8183" s="153" t="str">
        <f>IF(Proc[[#This Row],[Author]]="Marcela Urrego",VLOOKUP(LEFT(Proc[[#This Row],[Requested]],1),Table3[#All],2,0),VLOOKUP(Proc[[#This Row],[Author]],Table4[],2,0))</f>
        <v>EL</v>
      </c>
      <c r="L8183" s="153" t="s">
        <v>7174</v>
      </c>
      <c r="M8183" s="140">
        <v>46086</v>
      </c>
      <c r="N8183" s="140"/>
      <c r="O8183" s="140"/>
      <c r="P8183" s="140" t="str">
        <f ca="1">IF(Proc[[#This Row],[DaysAgeing]]&gt;5,"yep","on track")</f>
        <v>yep</v>
      </c>
      <c r="Q8183" s="2">
        <f ca="1">IF(Proc[[#This Row],[DateClosed]]="",ABS(NETWORKDAYS(Proc[[#This Row],[DateOpened]],TODAY()))-1,ABS(NETWORKDAYS(Proc[[#This Row],[DateOpened]],Proc[[#This Row],[DateClosed]]))-1)</f>
        <v>21</v>
      </c>
      <c r="R8183" s="140" t="s">
        <v>4125</v>
      </c>
      <c r="S8183" s="153" t="e">
        <f>VLOOKUP(Proc[[#This Row],[Obj]],#REF!,2,0)</f>
        <v>#REF!</v>
      </c>
      <c r="T8183" s="153">
        <v>8182</v>
      </c>
    </row>
    <row r="8184" spans="1:20" hidden="1">
      <c r="A8184" s="152" t="s">
        <v>7524</v>
      </c>
      <c r="B8184" s="153" t="str">
        <f>IFERROR(VLOOKUP(Proc[[#This Row],[App]],Table2[],3,0),"open")</f>
        <v>ok</v>
      </c>
      <c r="C8184" s="152" t="s">
        <v>369</v>
      </c>
      <c r="D8184" s="152" t="s">
        <v>7510</v>
      </c>
      <c r="E8184" s="152" t="s">
        <v>7551</v>
      </c>
      <c r="F8184" s="152" t="s">
        <v>7551</v>
      </c>
      <c r="G8184" s="152" t="s">
        <v>400</v>
      </c>
      <c r="H8184" s="153" t="str">
        <f>IF(Proc[[#This Row],[type]]="LFF (MDG-F)",MID(Proc[[#This Row],[Obj]],13,10),"")</f>
        <v/>
      </c>
      <c r="I8184" s="152"/>
      <c r="J8184" s="153" t="b">
        <f>Proc[[#This Row],[Requested]]=Proc[[#This Row],[CurrentParent]]</f>
        <v>1</v>
      </c>
      <c r="K8184" s="153" t="str">
        <f>IF(Proc[[#This Row],[Author]]="Marcela Urrego",VLOOKUP(LEFT(Proc[[#This Row],[Requested]],1),Table3[#All],2,0),VLOOKUP(Proc[[#This Row],[Author]],Table4[],2,0))</f>
        <v>EL</v>
      </c>
      <c r="L8184" s="153" t="s">
        <v>7174</v>
      </c>
      <c r="M8184" s="140">
        <v>46086</v>
      </c>
      <c r="N8184" s="140"/>
      <c r="O8184" s="140"/>
      <c r="P8184" s="140" t="str">
        <f ca="1">IF(Proc[[#This Row],[DaysAgeing]]&gt;5,"yep","on track")</f>
        <v>yep</v>
      </c>
      <c r="Q8184" s="2">
        <f ca="1">IF(Proc[[#This Row],[DateClosed]]="",ABS(NETWORKDAYS(Proc[[#This Row],[DateOpened]],TODAY()))-1,ABS(NETWORKDAYS(Proc[[#This Row],[DateOpened]],Proc[[#This Row],[DateClosed]]))-1)</f>
        <v>21</v>
      </c>
      <c r="R8184" s="140" t="s">
        <v>4125</v>
      </c>
      <c r="S8184" s="153"/>
      <c r="T8184" s="153">
        <v>8183</v>
      </c>
    </row>
    <row r="8185" spans="1:20" hidden="1">
      <c r="A8185" s="152" t="s">
        <v>7524</v>
      </c>
      <c r="B8185" s="153" t="str">
        <f>IFERROR(VLOOKUP(Proc[[#This Row],[App]],Table2[],3,0),"open")</f>
        <v>ok</v>
      </c>
      <c r="C8185" s="152" t="s">
        <v>377</v>
      </c>
      <c r="D8185" s="152" t="s">
        <v>7680</v>
      </c>
      <c r="E8185" s="152" t="s">
        <v>7551</v>
      </c>
      <c r="F8185" s="153" t="s">
        <v>7510</v>
      </c>
      <c r="G8185" s="152" t="s">
        <v>400</v>
      </c>
      <c r="H8185" s="153" t="str">
        <f>IF(Proc[[#This Row],[type]]="LFF (MDG-F)",MID(Proc[[#This Row],[Obj]],13,10),"")</f>
        <v/>
      </c>
      <c r="I8185" s="152"/>
      <c r="J8185" s="153" t="b">
        <f>Proc[[#This Row],[Requested]]=Proc[[#This Row],[CurrentParent]]</f>
        <v>0</v>
      </c>
      <c r="K8185" s="153" t="str">
        <f>IF(Proc[[#This Row],[Author]]="Marcela Urrego",VLOOKUP(LEFT(Proc[[#This Row],[Requested]],1),Table3[#All],2,0),VLOOKUP(Proc[[#This Row],[Author]],Table4[],2,0))</f>
        <v>EL</v>
      </c>
      <c r="L8185" s="153" t="s">
        <v>7174</v>
      </c>
      <c r="M8185" s="140">
        <v>46086</v>
      </c>
      <c r="N8185" s="140"/>
      <c r="O8185" s="140"/>
      <c r="P8185" s="140" t="str">
        <f ca="1">IF(Proc[[#This Row],[DaysAgeing]]&gt;5,"yep","on track")</f>
        <v>yep</v>
      </c>
      <c r="Q8185" s="2">
        <f ca="1">IF(Proc[[#This Row],[DateClosed]]="",ABS(NETWORKDAYS(Proc[[#This Row],[DateOpened]],TODAY()))-1,ABS(NETWORKDAYS(Proc[[#This Row],[DateOpened]],Proc[[#This Row],[DateClosed]]))-1)</f>
        <v>21</v>
      </c>
      <c r="R8185" s="140" t="s">
        <v>4125</v>
      </c>
      <c r="S8185" s="153" t="e">
        <f>VLOOKUP(Proc[[#This Row],[Obj]],#REF!,2,0)</f>
        <v>#REF!</v>
      </c>
      <c r="T8185" s="153">
        <v>8184</v>
      </c>
    </row>
    <row r="8186" spans="1:20" hidden="1">
      <c r="A8186" s="152" t="s">
        <v>7524</v>
      </c>
      <c r="B8186" s="153" t="str">
        <f>IFERROR(VLOOKUP(Proc[[#This Row],[App]],Table2[],3,0),"open")</f>
        <v>ok</v>
      </c>
      <c r="C8186" s="152" t="s">
        <v>377</v>
      </c>
      <c r="D8186" s="152" t="s">
        <v>7511</v>
      </c>
      <c r="E8186" s="152" t="s">
        <v>7551</v>
      </c>
      <c r="F8186" s="153" t="s">
        <v>7510</v>
      </c>
      <c r="G8186" s="152" t="s">
        <v>400</v>
      </c>
      <c r="H8186" s="153" t="str">
        <f>IF(Proc[[#This Row],[type]]="LFF (MDG-F)",MID(Proc[[#This Row],[Obj]],13,10),"")</f>
        <v/>
      </c>
      <c r="I8186" s="152"/>
      <c r="J8186" s="153" t="b">
        <f>Proc[[#This Row],[Requested]]=Proc[[#This Row],[CurrentParent]]</f>
        <v>0</v>
      </c>
      <c r="K8186" s="153" t="str">
        <f>IF(Proc[[#This Row],[Author]]="Marcela Urrego",VLOOKUP(LEFT(Proc[[#This Row],[Requested]],1),Table3[#All],2,0),VLOOKUP(Proc[[#This Row],[Author]],Table4[],2,0))</f>
        <v>EL</v>
      </c>
      <c r="L8186" s="153" t="s">
        <v>7174</v>
      </c>
      <c r="M8186" s="140">
        <v>46086</v>
      </c>
      <c r="N8186" s="140"/>
      <c r="O8186" s="140"/>
      <c r="P8186" s="140" t="str">
        <f ca="1">IF(Proc[[#This Row],[DaysAgeing]]&gt;5,"yep","on track")</f>
        <v>yep</v>
      </c>
      <c r="Q8186" s="2">
        <f ca="1">IF(Proc[[#This Row],[DateClosed]]="",ABS(NETWORKDAYS(Proc[[#This Row],[DateOpened]],TODAY()))-1,ABS(NETWORKDAYS(Proc[[#This Row],[DateOpened]],Proc[[#This Row],[DateClosed]]))-1)</f>
        <v>21</v>
      </c>
      <c r="R8186" s="140" t="s">
        <v>4125</v>
      </c>
      <c r="S8186" s="153" t="e">
        <f>VLOOKUP(Proc[[#This Row],[Obj]],#REF!,2,0)</f>
        <v>#REF!</v>
      </c>
      <c r="T8186" s="153">
        <v>8185</v>
      </c>
    </row>
    <row r="8187" spans="1:20" hidden="1">
      <c r="A8187" s="152" t="s">
        <v>7524</v>
      </c>
      <c r="B8187" s="153" t="str">
        <f>IFERROR(VLOOKUP(Proc[[#This Row],[App]],Table2[],3,0),"open")</f>
        <v>ok</v>
      </c>
      <c r="C8187" s="152" t="s">
        <v>369</v>
      </c>
      <c r="D8187" s="152" t="s">
        <v>7681</v>
      </c>
      <c r="E8187" s="152" t="s">
        <v>7552</v>
      </c>
      <c r="F8187" s="153" t="s">
        <v>7552</v>
      </c>
      <c r="G8187" s="152" t="s">
        <v>406</v>
      </c>
      <c r="H8187" s="153" t="str">
        <f>IF(Proc[[#This Row],[type]]="LFF (MDG-F)",MID(Proc[[#This Row],[Obj]],13,10),"")</f>
        <v>US10C06089</v>
      </c>
      <c r="I8187" s="152"/>
      <c r="J8187" s="153" t="b">
        <f>Proc[[#This Row],[Requested]]=Proc[[#This Row],[CurrentParent]]</f>
        <v>1</v>
      </c>
      <c r="K8187" s="153" t="str">
        <f>IF(Proc[[#This Row],[Author]]="Marcela Urrego",VLOOKUP(LEFT(Proc[[#This Row],[Requested]],1),Table3[#All],2,0),VLOOKUP(Proc[[#This Row],[Author]],Table4[],2,0))</f>
        <v>EL</v>
      </c>
      <c r="L8187" s="153" t="s">
        <v>7174</v>
      </c>
      <c r="M8187" s="140">
        <v>46086</v>
      </c>
      <c r="N8187" s="140"/>
      <c r="O8187" s="140"/>
      <c r="P8187" s="140" t="str">
        <f ca="1">IF(Proc[[#This Row],[DaysAgeing]]&gt;5,"yep","on track")</f>
        <v>yep</v>
      </c>
      <c r="Q8187" s="2">
        <f ca="1">IF(Proc[[#This Row],[DateClosed]]="",ABS(NETWORKDAYS(Proc[[#This Row],[DateOpened]],TODAY()))-1,ABS(NETWORKDAYS(Proc[[#This Row],[DateOpened]],Proc[[#This Row],[DateClosed]]))-1)</f>
        <v>21</v>
      </c>
      <c r="R8187" s="140" t="s">
        <v>4125</v>
      </c>
      <c r="S8187" s="153"/>
      <c r="T8187" s="153">
        <v>8186</v>
      </c>
    </row>
    <row r="8188" spans="1:20" hidden="1">
      <c r="A8188" s="152" t="s">
        <v>7524</v>
      </c>
      <c r="B8188" s="153" t="str">
        <f>IFERROR(VLOOKUP(Proc[[#This Row],[App]],Table2[],3,0),"open")</f>
        <v>ok</v>
      </c>
      <c r="C8188" s="152" t="s">
        <v>369</v>
      </c>
      <c r="D8188" s="152" t="s">
        <v>7570</v>
      </c>
      <c r="E8188" s="152" t="s">
        <v>7552</v>
      </c>
      <c r="F8188" s="153" t="s">
        <v>7552</v>
      </c>
      <c r="G8188" s="152" t="s">
        <v>400</v>
      </c>
      <c r="H8188" s="153" t="str">
        <f>IF(Proc[[#This Row],[type]]="LFF (MDG-F)",MID(Proc[[#This Row],[Obj]],13,10),"")</f>
        <v/>
      </c>
      <c r="I8188" s="152"/>
      <c r="J8188" s="153" t="b">
        <f>Proc[[#This Row],[Requested]]=Proc[[#This Row],[CurrentParent]]</f>
        <v>1</v>
      </c>
      <c r="K8188" s="153" t="str">
        <f>IF(Proc[[#This Row],[Author]]="Marcela Urrego",VLOOKUP(LEFT(Proc[[#This Row],[Requested]],1),Table3[#All],2,0),VLOOKUP(Proc[[#This Row],[Author]],Table4[],2,0))</f>
        <v>EL</v>
      </c>
      <c r="L8188" s="153" t="s">
        <v>7174</v>
      </c>
      <c r="M8188" s="140">
        <v>46086</v>
      </c>
      <c r="N8188" s="140"/>
      <c r="O8188" s="140"/>
      <c r="P8188" s="140" t="str">
        <f ca="1">IF(Proc[[#This Row],[DaysAgeing]]&gt;5,"yep","on track")</f>
        <v>yep</v>
      </c>
      <c r="Q8188" s="2">
        <f ca="1">IF(Proc[[#This Row],[DateClosed]]="",ABS(NETWORKDAYS(Proc[[#This Row],[DateOpened]],TODAY()))-1,ABS(NETWORKDAYS(Proc[[#This Row],[DateOpened]],Proc[[#This Row],[DateClosed]]))-1)</f>
        <v>21</v>
      </c>
      <c r="R8188" s="140" t="s">
        <v>4125</v>
      </c>
      <c r="S8188" s="153" t="e">
        <f>VLOOKUP(Proc[[#This Row],[Obj]],#REF!,2,0)</f>
        <v>#REF!</v>
      </c>
      <c r="T8188" s="153">
        <v>8187</v>
      </c>
    </row>
    <row r="8189" spans="1:20" hidden="1">
      <c r="A8189" s="152" t="s">
        <v>7524</v>
      </c>
      <c r="B8189" s="153" t="str">
        <f>IFERROR(VLOOKUP(Proc[[#This Row],[App]],Table2[],3,0),"open")</f>
        <v>ok</v>
      </c>
      <c r="C8189" s="152" t="s">
        <v>377</v>
      </c>
      <c r="D8189" s="152" t="s">
        <v>7571</v>
      </c>
      <c r="E8189" s="152" t="s">
        <v>7552</v>
      </c>
      <c r="F8189" s="153" t="s">
        <v>7570</v>
      </c>
      <c r="G8189" s="152" t="s">
        <v>400</v>
      </c>
      <c r="H8189" s="153" t="str">
        <f>IF(Proc[[#This Row],[type]]="LFF (MDG-F)",MID(Proc[[#This Row],[Obj]],13,10),"")</f>
        <v/>
      </c>
      <c r="I8189" s="152"/>
      <c r="J8189" s="153" t="b">
        <f>Proc[[#This Row],[Requested]]=Proc[[#This Row],[CurrentParent]]</f>
        <v>0</v>
      </c>
      <c r="K8189" s="153" t="str">
        <f>IF(Proc[[#This Row],[Author]]="Marcela Urrego",VLOOKUP(LEFT(Proc[[#This Row],[Requested]],1),Table3[#All],2,0),VLOOKUP(Proc[[#This Row],[Author]],Table4[],2,0))</f>
        <v>EL</v>
      </c>
      <c r="L8189" s="153" t="s">
        <v>7174</v>
      </c>
      <c r="M8189" s="140">
        <v>46086</v>
      </c>
      <c r="N8189" s="140"/>
      <c r="O8189" s="140"/>
      <c r="P8189" s="140" t="str">
        <f ca="1">IF(Proc[[#This Row],[DaysAgeing]]&gt;5,"yep","on track")</f>
        <v>yep</v>
      </c>
      <c r="Q8189" s="2">
        <f ca="1">IF(Proc[[#This Row],[DateClosed]]="",ABS(NETWORKDAYS(Proc[[#This Row],[DateOpened]],TODAY()))-1,ABS(NETWORKDAYS(Proc[[#This Row],[DateOpened]],Proc[[#This Row],[DateClosed]]))-1)</f>
        <v>21</v>
      </c>
      <c r="R8189" s="140" t="s">
        <v>4125</v>
      </c>
      <c r="S8189" s="153" t="e">
        <f>VLOOKUP(Proc[[#This Row],[Obj]],#REF!,2,0)</f>
        <v>#REF!</v>
      </c>
      <c r="T8189" s="153">
        <v>8188</v>
      </c>
    </row>
    <row r="8190" spans="1:20" hidden="1">
      <c r="A8190" s="152" t="s">
        <v>7524</v>
      </c>
      <c r="B8190" s="153" t="str">
        <f>IFERROR(VLOOKUP(Proc[[#This Row],[App]],Table2[],3,0),"open")</f>
        <v>ok</v>
      </c>
      <c r="C8190" s="152" t="s">
        <v>377</v>
      </c>
      <c r="D8190" s="152" t="s">
        <v>7682</v>
      </c>
      <c r="E8190" s="152" t="s">
        <v>7552</v>
      </c>
      <c r="F8190" s="153" t="s">
        <v>7571</v>
      </c>
      <c r="G8190" s="152" t="s">
        <v>400</v>
      </c>
      <c r="H8190" s="153" t="str">
        <f>IF(Proc[[#This Row],[type]]="LFF (MDG-F)",MID(Proc[[#This Row],[Obj]],13,10),"")</f>
        <v/>
      </c>
      <c r="I8190" s="152"/>
      <c r="J8190" s="153" t="b">
        <f>Proc[[#This Row],[Requested]]=Proc[[#This Row],[CurrentParent]]</f>
        <v>0</v>
      </c>
      <c r="K8190" s="153" t="str">
        <f>IF(Proc[[#This Row],[Author]]="Marcela Urrego",VLOOKUP(LEFT(Proc[[#This Row],[Requested]],1),Table3[#All],2,0),VLOOKUP(Proc[[#This Row],[Author]],Table4[],2,0))</f>
        <v>EL</v>
      </c>
      <c r="L8190" s="153" t="s">
        <v>7174</v>
      </c>
      <c r="M8190" s="140">
        <v>46086</v>
      </c>
      <c r="N8190" s="140"/>
      <c r="O8190" s="140"/>
      <c r="P8190" s="140" t="str">
        <f ca="1">IF(Proc[[#This Row],[DaysAgeing]]&gt;5,"yep","on track")</f>
        <v>yep</v>
      </c>
      <c r="Q8190" s="2">
        <f ca="1">IF(Proc[[#This Row],[DateClosed]]="",ABS(NETWORKDAYS(Proc[[#This Row],[DateOpened]],TODAY()))-1,ABS(NETWORKDAYS(Proc[[#This Row],[DateOpened]],Proc[[#This Row],[DateClosed]]))-1)</f>
        <v>21</v>
      </c>
      <c r="R8190" s="140" t="s">
        <v>4125</v>
      </c>
      <c r="S8190" s="153" t="e">
        <f>VLOOKUP(Proc[[#This Row],[Obj]],#REF!,2,0)</f>
        <v>#REF!</v>
      </c>
      <c r="T8190" s="153">
        <v>8189</v>
      </c>
    </row>
    <row r="8191" spans="1:20" hidden="1">
      <c r="A8191" s="152" t="s">
        <v>7524</v>
      </c>
      <c r="B8191" s="153" t="str">
        <f>IFERROR(VLOOKUP(Proc[[#This Row],[App]],Table2[],3,0),"open")</f>
        <v>ok</v>
      </c>
      <c r="C8191" s="152" t="s">
        <v>377</v>
      </c>
      <c r="D8191" s="152" t="s">
        <v>7683</v>
      </c>
      <c r="E8191" s="152" t="s">
        <v>7552</v>
      </c>
      <c r="F8191" s="153" t="s">
        <v>7571</v>
      </c>
      <c r="G8191" s="152" t="s">
        <v>400</v>
      </c>
      <c r="H8191" s="153" t="str">
        <f>IF(Proc[[#This Row],[type]]="LFF (MDG-F)",MID(Proc[[#This Row],[Obj]],13,10),"")</f>
        <v/>
      </c>
      <c r="I8191" s="152"/>
      <c r="J8191" s="153" t="b">
        <f>Proc[[#This Row],[Requested]]=Proc[[#This Row],[CurrentParent]]</f>
        <v>0</v>
      </c>
      <c r="K8191" s="153" t="str">
        <f>IF(Proc[[#This Row],[Author]]="Marcela Urrego",VLOOKUP(LEFT(Proc[[#This Row],[Requested]],1),Table3[#All],2,0),VLOOKUP(Proc[[#This Row],[Author]],Table4[],2,0))</f>
        <v>EL</v>
      </c>
      <c r="L8191" s="153" t="s">
        <v>7174</v>
      </c>
      <c r="M8191" s="140">
        <v>46086</v>
      </c>
      <c r="N8191" s="140"/>
      <c r="O8191" s="140"/>
      <c r="P8191" s="140" t="str">
        <f ca="1">IF(Proc[[#This Row],[DaysAgeing]]&gt;5,"yep","on track")</f>
        <v>yep</v>
      </c>
      <c r="Q8191" s="2">
        <f ca="1">IF(Proc[[#This Row],[DateClosed]]="",ABS(NETWORKDAYS(Proc[[#This Row],[DateOpened]],TODAY()))-1,ABS(NETWORKDAYS(Proc[[#This Row],[DateOpened]],Proc[[#This Row],[DateClosed]]))-1)</f>
        <v>21</v>
      </c>
      <c r="R8191" s="140" t="s">
        <v>4125</v>
      </c>
      <c r="S8191" s="153" t="e">
        <f>VLOOKUP(Proc[[#This Row],[Obj]],#REF!,2,0)</f>
        <v>#REF!</v>
      </c>
      <c r="T8191" s="153">
        <v>8190</v>
      </c>
    </row>
    <row r="8192" spans="1:20" hidden="1">
      <c r="A8192" s="152" t="s">
        <v>7524</v>
      </c>
      <c r="B8192" s="153" t="str">
        <f>IFERROR(VLOOKUP(Proc[[#This Row],[App]],Table2[],3,0),"open")</f>
        <v>ok</v>
      </c>
      <c r="C8192" s="152" t="s">
        <v>377</v>
      </c>
      <c r="D8192" s="152" t="s">
        <v>7684</v>
      </c>
      <c r="E8192" s="152" t="s">
        <v>7552</v>
      </c>
      <c r="F8192" s="153" t="s">
        <v>7571</v>
      </c>
      <c r="G8192" s="152" t="s">
        <v>400</v>
      </c>
      <c r="H8192" s="153" t="str">
        <f>IF(Proc[[#This Row],[type]]="LFF (MDG-F)",MID(Proc[[#This Row],[Obj]],13,10),"")</f>
        <v/>
      </c>
      <c r="I8192" s="152"/>
      <c r="J8192" s="153" t="b">
        <f>Proc[[#This Row],[Requested]]=Proc[[#This Row],[CurrentParent]]</f>
        <v>0</v>
      </c>
      <c r="K8192" s="153" t="str">
        <f>IF(Proc[[#This Row],[Author]]="Marcela Urrego",VLOOKUP(LEFT(Proc[[#This Row],[Requested]],1),Table3[#All],2,0),VLOOKUP(Proc[[#This Row],[Author]],Table4[],2,0))</f>
        <v>EL</v>
      </c>
      <c r="L8192" s="153" t="s">
        <v>7174</v>
      </c>
      <c r="M8192" s="140">
        <v>46086</v>
      </c>
      <c r="N8192" s="140"/>
      <c r="O8192" s="140"/>
      <c r="P8192" s="140" t="str">
        <f ca="1">IF(Proc[[#This Row],[DaysAgeing]]&gt;5,"yep","on track")</f>
        <v>yep</v>
      </c>
      <c r="Q8192" s="2">
        <f ca="1">IF(Proc[[#This Row],[DateClosed]]="",ABS(NETWORKDAYS(Proc[[#This Row],[DateOpened]],TODAY()))-1,ABS(NETWORKDAYS(Proc[[#This Row],[DateOpened]],Proc[[#This Row],[DateClosed]]))-1)</f>
        <v>21</v>
      </c>
      <c r="R8192" s="140" t="s">
        <v>4125</v>
      </c>
      <c r="S8192" s="153" t="e">
        <f>VLOOKUP(Proc[[#This Row],[Obj]],#REF!,2,0)</f>
        <v>#REF!</v>
      </c>
      <c r="T8192" s="153">
        <v>8191</v>
      </c>
    </row>
    <row r="8193" spans="1:20" hidden="1">
      <c r="A8193" s="152" t="s">
        <v>7524</v>
      </c>
      <c r="B8193" s="153" t="str">
        <f>IFERROR(VLOOKUP(Proc[[#This Row],[App]],Table2[],3,0),"open")</f>
        <v>ok</v>
      </c>
      <c r="C8193" s="152" t="s">
        <v>377</v>
      </c>
      <c r="D8193" s="152" t="s">
        <v>7685</v>
      </c>
      <c r="E8193" s="152" t="s">
        <v>7552</v>
      </c>
      <c r="F8193" s="153" t="s">
        <v>7571</v>
      </c>
      <c r="G8193" s="152" t="s">
        <v>400</v>
      </c>
      <c r="H8193" s="153" t="str">
        <f>IF(Proc[[#This Row],[type]]="LFF (MDG-F)",MID(Proc[[#This Row],[Obj]],13,10),"")</f>
        <v/>
      </c>
      <c r="I8193" s="152"/>
      <c r="J8193" s="153" t="b">
        <f>Proc[[#This Row],[Requested]]=Proc[[#This Row],[CurrentParent]]</f>
        <v>0</v>
      </c>
      <c r="K8193" s="153" t="str">
        <f>IF(Proc[[#This Row],[Author]]="Marcela Urrego",VLOOKUP(LEFT(Proc[[#This Row],[Requested]],1),Table3[#All],2,0),VLOOKUP(Proc[[#This Row],[Author]],Table4[],2,0))</f>
        <v>EL</v>
      </c>
      <c r="L8193" s="153" t="s">
        <v>7174</v>
      </c>
      <c r="M8193" s="140">
        <v>46086</v>
      </c>
      <c r="N8193" s="140"/>
      <c r="O8193" s="140"/>
      <c r="P8193" s="140" t="str">
        <f ca="1">IF(Proc[[#This Row],[DaysAgeing]]&gt;5,"yep","on track")</f>
        <v>yep</v>
      </c>
      <c r="Q8193" s="2">
        <f ca="1">IF(Proc[[#This Row],[DateClosed]]="",ABS(NETWORKDAYS(Proc[[#This Row],[DateOpened]],TODAY()))-1,ABS(NETWORKDAYS(Proc[[#This Row],[DateOpened]],Proc[[#This Row],[DateClosed]]))-1)</f>
        <v>21</v>
      </c>
      <c r="R8193" s="140" t="s">
        <v>4125</v>
      </c>
      <c r="S8193" s="153" t="e">
        <f>VLOOKUP(Proc[[#This Row],[Obj]],#REF!,2,0)</f>
        <v>#REF!</v>
      </c>
      <c r="T8193" s="153">
        <v>8192</v>
      </c>
    </row>
    <row r="8194" spans="1:20" hidden="1">
      <c r="A8194" s="152" t="s">
        <v>7524</v>
      </c>
      <c r="B8194" s="153" t="str">
        <f>IFERROR(VLOOKUP(Proc[[#This Row],[App]],Table2[],3,0),"open")</f>
        <v>ok</v>
      </c>
      <c r="C8194" s="152" t="s">
        <v>377</v>
      </c>
      <c r="D8194" s="152" t="s">
        <v>7686</v>
      </c>
      <c r="E8194" s="152" t="s">
        <v>7552</v>
      </c>
      <c r="F8194" s="153" t="s">
        <v>7569</v>
      </c>
      <c r="G8194" s="152" t="s">
        <v>400</v>
      </c>
      <c r="H8194" s="153" t="str">
        <f>IF(Proc[[#This Row],[type]]="LFF (MDG-F)",MID(Proc[[#This Row],[Obj]],13,10),"")</f>
        <v/>
      </c>
      <c r="I8194" s="152"/>
      <c r="J8194" s="153" t="b">
        <f>Proc[[#This Row],[Requested]]=Proc[[#This Row],[CurrentParent]]</f>
        <v>0</v>
      </c>
      <c r="K8194" s="153" t="str">
        <f>IF(Proc[[#This Row],[Author]]="Marcela Urrego",VLOOKUP(LEFT(Proc[[#This Row],[Requested]],1),Table3[#All],2,0),VLOOKUP(Proc[[#This Row],[Author]],Table4[],2,0))</f>
        <v>EL</v>
      </c>
      <c r="L8194" s="153" t="s">
        <v>7174</v>
      </c>
      <c r="M8194" s="140">
        <v>46086</v>
      </c>
      <c r="N8194" s="140"/>
      <c r="O8194" s="140"/>
      <c r="P8194" s="140" t="str">
        <f ca="1">IF(Proc[[#This Row],[DaysAgeing]]&gt;5,"yep","on track")</f>
        <v>yep</v>
      </c>
      <c r="Q8194" s="2">
        <f ca="1">IF(Proc[[#This Row],[DateClosed]]="",ABS(NETWORKDAYS(Proc[[#This Row],[DateOpened]],TODAY()))-1,ABS(NETWORKDAYS(Proc[[#This Row],[DateOpened]],Proc[[#This Row],[DateClosed]]))-1)</f>
        <v>21</v>
      </c>
      <c r="R8194" s="140" t="s">
        <v>4125</v>
      </c>
      <c r="S8194" s="153" t="e">
        <f>VLOOKUP(Proc[[#This Row],[Obj]],#REF!,2,0)</f>
        <v>#REF!</v>
      </c>
      <c r="T8194" s="153">
        <v>8193</v>
      </c>
    </row>
    <row r="8195" spans="1:20" hidden="1">
      <c r="A8195" s="152" t="s">
        <v>7524</v>
      </c>
      <c r="B8195" s="153" t="str">
        <f>IFERROR(VLOOKUP(Proc[[#This Row],[App]],Table2[],3,0),"open")</f>
        <v>ok</v>
      </c>
      <c r="C8195" s="152" t="s">
        <v>369</v>
      </c>
      <c r="D8195" s="152" t="s">
        <v>7687</v>
      </c>
      <c r="E8195" s="152" t="s">
        <v>7548</v>
      </c>
      <c r="F8195" s="153" t="s">
        <v>7548</v>
      </c>
      <c r="G8195" s="152" t="s">
        <v>406</v>
      </c>
      <c r="H8195" s="153" t="str">
        <f>IF(Proc[[#This Row],[type]]="LFF (MDG-F)",MID(Proc[[#This Row],[Obj]],13,10),"")</f>
        <v>US10C06086</v>
      </c>
      <c r="I8195" s="152"/>
      <c r="J8195" s="153" t="b">
        <f>Proc[[#This Row],[Requested]]=Proc[[#This Row],[CurrentParent]]</f>
        <v>1</v>
      </c>
      <c r="K8195" s="153" t="str">
        <f>IF(Proc[[#This Row],[Author]]="Marcela Urrego",VLOOKUP(LEFT(Proc[[#This Row],[Requested]],1),Table3[#All],2,0),VLOOKUP(Proc[[#This Row],[Author]],Table4[],2,0))</f>
        <v>EL</v>
      </c>
      <c r="L8195" s="153" t="s">
        <v>7174</v>
      </c>
      <c r="M8195" s="140">
        <v>46086</v>
      </c>
      <c r="N8195" s="140"/>
      <c r="O8195" s="140"/>
      <c r="P8195" s="140" t="str">
        <f ca="1">IF(Proc[[#This Row],[DaysAgeing]]&gt;5,"yep","on track")</f>
        <v>yep</v>
      </c>
      <c r="Q8195" s="2">
        <f ca="1">IF(Proc[[#This Row],[DateClosed]]="",ABS(NETWORKDAYS(Proc[[#This Row],[DateOpened]],TODAY()))-1,ABS(NETWORKDAYS(Proc[[#This Row],[DateOpened]],Proc[[#This Row],[DateClosed]]))-1)</f>
        <v>21</v>
      </c>
      <c r="R8195" s="140" t="s">
        <v>4125</v>
      </c>
      <c r="S8195" s="153"/>
      <c r="T8195" s="153">
        <v>8194</v>
      </c>
    </row>
    <row r="8196" spans="1:20" hidden="1">
      <c r="A8196" s="152" t="s">
        <v>7524</v>
      </c>
      <c r="B8196" s="153" t="str">
        <f>IFERROR(VLOOKUP(Proc[[#This Row],[App]],Table2[],3,0),"open")</f>
        <v>ok</v>
      </c>
      <c r="C8196" s="152" t="s">
        <v>369</v>
      </c>
      <c r="D8196" s="152" t="s">
        <v>7688</v>
      </c>
      <c r="E8196" s="152" t="s">
        <v>7553</v>
      </c>
      <c r="F8196" s="153" t="s">
        <v>7553</v>
      </c>
      <c r="G8196" s="152" t="s">
        <v>406</v>
      </c>
      <c r="H8196" s="153" t="str">
        <f>IF(Proc[[#This Row],[type]]="LFF (MDG-F)",MID(Proc[[#This Row],[Obj]],13,10),"")</f>
        <v>CN09C05004</v>
      </c>
      <c r="I8196" s="152"/>
      <c r="J8196" s="153" t="b">
        <f>Proc[[#This Row],[Requested]]=Proc[[#This Row],[CurrentParent]]</f>
        <v>1</v>
      </c>
      <c r="K8196" s="153" t="str">
        <f>IF(Proc[[#This Row],[Author]]="Marcela Urrego",VLOOKUP(LEFT(Proc[[#This Row],[Requested]],1),Table3[#All],2,0),VLOOKUP(Proc[[#This Row],[Author]],Table4[],2,0))</f>
        <v>EL</v>
      </c>
      <c r="L8196" s="153" t="s">
        <v>7174</v>
      </c>
      <c r="M8196" s="140">
        <v>46086</v>
      </c>
      <c r="N8196" s="140"/>
      <c r="O8196" s="140"/>
      <c r="P8196" s="140" t="str">
        <f ca="1">IF(Proc[[#This Row],[DaysAgeing]]&gt;5,"yep","on track")</f>
        <v>yep</v>
      </c>
      <c r="Q8196" s="2">
        <f ca="1">IF(Proc[[#This Row],[DateClosed]]="",ABS(NETWORKDAYS(Proc[[#This Row],[DateOpened]],TODAY()))-1,ABS(NETWORKDAYS(Proc[[#This Row],[DateOpened]],Proc[[#This Row],[DateClosed]]))-1)</f>
        <v>21</v>
      </c>
      <c r="R8196" s="140" t="s">
        <v>4125</v>
      </c>
      <c r="S8196" s="153"/>
      <c r="T8196" s="153">
        <v>8195</v>
      </c>
    </row>
    <row r="8197" spans="1:20" hidden="1">
      <c r="A8197" s="152" t="s">
        <v>7524</v>
      </c>
      <c r="B8197" s="153" t="str">
        <f>IFERROR(VLOOKUP(Proc[[#This Row],[App]],Table2[],3,0),"open")</f>
        <v>ok</v>
      </c>
      <c r="C8197" s="152" t="s">
        <v>369</v>
      </c>
      <c r="D8197" s="152" t="s">
        <v>7689</v>
      </c>
      <c r="E8197" s="152" t="s">
        <v>7553</v>
      </c>
      <c r="F8197" s="153" t="s">
        <v>7553</v>
      </c>
      <c r="G8197" s="152" t="s">
        <v>406</v>
      </c>
      <c r="H8197" s="153" t="str">
        <f>IF(Proc[[#This Row],[type]]="LFF (MDG-F)",MID(Proc[[#This Row],[Obj]],13,10),"")</f>
        <v>TW91C06025</v>
      </c>
      <c r="I8197" s="152"/>
      <c r="J8197" s="153" t="b">
        <f>Proc[[#This Row],[Requested]]=Proc[[#This Row],[CurrentParent]]</f>
        <v>1</v>
      </c>
      <c r="K8197" s="153" t="str">
        <f>IF(Proc[[#This Row],[Author]]="Marcela Urrego",VLOOKUP(LEFT(Proc[[#This Row],[Requested]],1),Table3[#All],2,0),VLOOKUP(Proc[[#This Row],[Author]],Table4[],2,0))</f>
        <v>EL</v>
      </c>
      <c r="L8197" s="153" t="s">
        <v>7174</v>
      </c>
      <c r="M8197" s="140">
        <v>46086</v>
      </c>
      <c r="N8197" s="140"/>
      <c r="O8197" s="140"/>
      <c r="P8197" s="140" t="str">
        <f ca="1">IF(Proc[[#This Row],[DaysAgeing]]&gt;5,"yep","on track")</f>
        <v>yep</v>
      </c>
      <c r="Q8197" s="2">
        <f ca="1">IF(Proc[[#This Row],[DateClosed]]="",ABS(NETWORKDAYS(Proc[[#This Row],[DateOpened]],TODAY()))-1,ABS(NETWORKDAYS(Proc[[#This Row],[DateOpened]],Proc[[#This Row],[DateClosed]]))-1)</f>
        <v>21</v>
      </c>
      <c r="R8197" s="140" t="s">
        <v>4125</v>
      </c>
      <c r="S8197" s="153"/>
      <c r="T8197" s="153">
        <v>8196</v>
      </c>
    </row>
    <row r="8198" spans="1:20" hidden="1">
      <c r="A8198" s="152" t="s">
        <v>7524</v>
      </c>
      <c r="B8198" s="153" t="str">
        <f>IFERROR(VLOOKUP(Proc[[#This Row],[App]],Table2[],3,0),"open")</f>
        <v>ok</v>
      </c>
      <c r="C8198" s="152" t="s">
        <v>369</v>
      </c>
      <c r="D8198" s="152" t="s">
        <v>7690</v>
      </c>
      <c r="E8198" s="152" t="s">
        <v>7553</v>
      </c>
      <c r="F8198" s="153" t="s">
        <v>7553</v>
      </c>
      <c r="G8198" s="152" t="s">
        <v>406</v>
      </c>
      <c r="H8198" s="153" t="str">
        <f>IF(Proc[[#This Row],[type]]="LFF (MDG-F)",MID(Proc[[#This Row],[Obj]],13,10),"")</f>
        <v>JP02C0M825</v>
      </c>
      <c r="I8198" s="152"/>
      <c r="J8198" s="153" t="b">
        <f>Proc[[#This Row],[Requested]]=Proc[[#This Row],[CurrentParent]]</f>
        <v>1</v>
      </c>
      <c r="K8198" s="153" t="str">
        <f>IF(Proc[[#This Row],[Author]]="Marcela Urrego",VLOOKUP(LEFT(Proc[[#This Row],[Requested]],1),Table3[#All],2,0),VLOOKUP(Proc[[#This Row],[Author]],Table4[],2,0))</f>
        <v>EL</v>
      </c>
      <c r="L8198" s="153" t="s">
        <v>7174</v>
      </c>
      <c r="M8198" s="140">
        <v>46086</v>
      </c>
      <c r="N8198" s="140"/>
      <c r="O8198" s="140"/>
      <c r="P8198" s="140" t="str">
        <f ca="1">IF(Proc[[#This Row],[DaysAgeing]]&gt;5,"yep","on track")</f>
        <v>yep</v>
      </c>
      <c r="Q8198" s="2">
        <f ca="1">IF(Proc[[#This Row],[DateClosed]]="",ABS(NETWORKDAYS(Proc[[#This Row],[DateOpened]],TODAY()))-1,ABS(NETWORKDAYS(Proc[[#This Row],[DateOpened]],Proc[[#This Row],[DateClosed]]))-1)</f>
        <v>21</v>
      </c>
      <c r="R8198" s="140" t="s">
        <v>4125</v>
      </c>
      <c r="S8198" s="153"/>
      <c r="T8198" s="153">
        <v>8197</v>
      </c>
    </row>
    <row r="8199" spans="1:20" hidden="1">
      <c r="A8199" s="152" t="s">
        <v>7524</v>
      </c>
      <c r="B8199" s="153" t="str">
        <f>IFERROR(VLOOKUP(Proc[[#This Row],[App]],Table2[],3,0),"open")</f>
        <v>ok</v>
      </c>
      <c r="C8199" s="152" t="s">
        <v>369</v>
      </c>
      <c r="D8199" s="152" t="s">
        <v>7691</v>
      </c>
      <c r="E8199" s="152" t="s">
        <v>7553</v>
      </c>
      <c r="F8199" s="153" t="s">
        <v>7553</v>
      </c>
      <c r="G8199" s="152" t="s">
        <v>406</v>
      </c>
      <c r="H8199" s="153" t="str">
        <f>IF(Proc[[#This Row],[type]]="LFF (MDG-F)",MID(Proc[[#This Row],[Obj]],13,10),"")</f>
        <v>CN09C05012</v>
      </c>
      <c r="I8199" s="152"/>
      <c r="J8199" s="153" t="b">
        <f>Proc[[#This Row],[Requested]]=Proc[[#This Row],[CurrentParent]]</f>
        <v>1</v>
      </c>
      <c r="K8199" s="153" t="str">
        <f>IF(Proc[[#This Row],[Author]]="Marcela Urrego",VLOOKUP(LEFT(Proc[[#This Row],[Requested]],1),Table3[#All],2,0),VLOOKUP(Proc[[#This Row],[Author]],Table4[],2,0))</f>
        <v>EL</v>
      </c>
      <c r="L8199" s="153" t="s">
        <v>7174</v>
      </c>
      <c r="M8199" s="140">
        <v>46086</v>
      </c>
      <c r="N8199" s="140"/>
      <c r="O8199" s="140"/>
      <c r="P8199" s="140" t="str">
        <f ca="1">IF(Proc[[#This Row],[DaysAgeing]]&gt;5,"yep","on track")</f>
        <v>yep</v>
      </c>
      <c r="Q8199" s="2">
        <f ca="1">IF(Proc[[#This Row],[DateClosed]]="",ABS(NETWORKDAYS(Proc[[#This Row],[DateOpened]],TODAY()))-1,ABS(NETWORKDAYS(Proc[[#This Row],[DateOpened]],Proc[[#This Row],[DateClosed]]))-1)</f>
        <v>21</v>
      </c>
      <c r="R8199" s="140" t="s">
        <v>4125</v>
      </c>
      <c r="S8199" s="153"/>
      <c r="T8199" s="153">
        <v>8198</v>
      </c>
    </row>
    <row r="8200" spans="1:20" hidden="1">
      <c r="A8200" s="152" t="s">
        <v>7524</v>
      </c>
      <c r="B8200" s="153" t="str">
        <f>IFERROR(VLOOKUP(Proc[[#This Row],[App]],Table2[],3,0),"open")</f>
        <v>ok</v>
      </c>
      <c r="C8200" s="152" t="s">
        <v>369</v>
      </c>
      <c r="D8200" s="152" t="s">
        <v>7692</v>
      </c>
      <c r="E8200" s="152" t="s">
        <v>7553</v>
      </c>
      <c r="F8200" s="153" t="s">
        <v>7553</v>
      </c>
      <c r="G8200" s="152" t="s">
        <v>406</v>
      </c>
      <c r="H8200" s="153" t="str">
        <f>IF(Proc[[#This Row],[type]]="LFF (MDG-F)",MID(Proc[[#This Row],[Obj]],13,10),"")</f>
        <v>TW10C05002</v>
      </c>
      <c r="I8200" s="152"/>
      <c r="J8200" s="153" t="b">
        <f>Proc[[#This Row],[Requested]]=Proc[[#This Row],[CurrentParent]]</f>
        <v>1</v>
      </c>
      <c r="K8200" s="153" t="str">
        <f>IF(Proc[[#This Row],[Author]]="Marcela Urrego",VLOOKUP(LEFT(Proc[[#This Row],[Requested]],1),Table3[#All],2,0),VLOOKUP(Proc[[#This Row],[Author]],Table4[],2,0))</f>
        <v>EL</v>
      </c>
      <c r="L8200" s="153" t="s">
        <v>7174</v>
      </c>
      <c r="M8200" s="140">
        <v>46086</v>
      </c>
      <c r="N8200" s="140"/>
      <c r="O8200" s="140"/>
      <c r="P8200" s="140" t="str">
        <f ca="1">IF(Proc[[#This Row],[DaysAgeing]]&gt;5,"yep","on track")</f>
        <v>yep</v>
      </c>
      <c r="Q8200" s="2">
        <f ca="1">IF(Proc[[#This Row],[DateClosed]]="",ABS(NETWORKDAYS(Proc[[#This Row],[DateOpened]],TODAY()))-1,ABS(NETWORKDAYS(Proc[[#This Row],[DateOpened]],Proc[[#This Row],[DateClosed]]))-1)</f>
        <v>21</v>
      </c>
      <c r="R8200" s="140" t="s">
        <v>4125</v>
      </c>
      <c r="S8200" s="153"/>
      <c r="T8200" s="153">
        <v>8199</v>
      </c>
    </row>
    <row r="8201" spans="1:20" hidden="1">
      <c r="A8201" s="152" t="s">
        <v>7524</v>
      </c>
      <c r="B8201" s="153" t="str">
        <f>IFERROR(VLOOKUP(Proc[[#This Row],[App]],Table2[],3,0),"open")</f>
        <v>ok</v>
      </c>
      <c r="C8201" s="152" t="s">
        <v>369</v>
      </c>
      <c r="D8201" s="152" t="s">
        <v>7693</v>
      </c>
      <c r="E8201" s="152" t="s">
        <v>7553</v>
      </c>
      <c r="F8201" s="153" t="s">
        <v>7553</v>
      </c>
      <c r="G8201" s="152" t="s">
        <v>406</v>
      </c>
      <c r="H8201" s="153" t="str">
        <f>IF(Proc[[#This Row],[type]]="LFF (MDG-F)",MID(Proc[[#This Row],[Obj]],13,10),"")</f>
        <v>TW10C06304</v>
      </c>
      <c r="I8201" s="152"/>
      <c r="J8201" s="153" t="b">
        <f>Proc[[#This Row],[Requested]]=Proc[[#This Row],[CurrentParent]]</f>
        <v>1</v>
      </c>
      <c r="K8201" s="153" t="str">
        <f>IF(Proc[[#This Row],[Author]]="Marcela Urrego",VLOOKUP(LEFT(Proc[[#This Row],[Requested]],1),Table3[#All],2,0),VLOOKUP(Proc[[#This Row],[Author]],Table4[],2,0))</f>
        <v>EL</v>
      </c>
      <c r="L8201" s="153" t="s">
        <v>7174</v>
      </c>
      <c r="M8201" s="140">
        <v>46086</v>
      </c>
      <c r="N8201" s="140"/>
      <c r="O8201" s="140"/>
      <c r="P8201" s="140" t="str">
        <f ca="1">IF(Proc[[#This Row],[DaysAgeing]]&gt;5,"yep","on track")</f>
        <v>yep</v>
      </c>
      <c r="Q8201" s="2">
        <f ca="1">IF(Proc[[#This Row],[DateClosed]]="",ABS(NETWORKDAYS(Proc[[#This Row],[DateOpened]],TODAY()))-1,ABS(NETWORKDAYS(Proc[[#This Row],[DateOpened]],Proc[[#This Row],[DateClosed]]))-1)</f>
        <v>21</v>
      </c>
      <c r="R8201" s="140" t="s">
        <v>4125</v>
      </c>
      <c r="S8201" s="153"/>
      <c r="T8201" s="153">
        <v>8200</v>
      </c>
    </row>
    <row r="8202" spans="1:20" hidden="1">
      <c r="A8202" s="152" t="s">
        <v>7524</v>
      </c>
      <c r="B8202" s="153" t="str">
        <f>IFERROR(VLOOKUP(Proc[[#This Row],[App]],Table2[],3,0),"open")</f>
        <v>ok</v>
      </c>
      <c r="C8202" s="152" t="s">
        <v>369</v>
      </c>
      <c r="D8202" s="152" t="s">
        <v>7694</v>
      </c>
      <c r="E8202" s="152" t="s">
        <v>7550</v>
      </c>
      <c r="F8202" s="153" t="s">
        <v>7550</v>
      </c>
      <c r="G8202" s="152" t="s">
        <v>406</v>
      </c>
      <c r="H8202" s="153" t="str">
        <f>IF(Proc[[#This Row],[type]]="LFF (MDG-F)",MID(Proc[[#This Row],[Obj]],13,10),"")</f>
        <v>TW10C06305</v>
      </c>
      <c r="I8202" s="152"/>
      <c r="J8202" s="153" t="b">
        <f>Proc[[#This Row],[Requested]]=Proc[[#This Row],[CurrentParent]]</f>
        <v>1</v>
      </c>
      <c r="K8202" s="153" t="str">
        <f>IF(Proc[[#This Row],[Author]]="Marcela Urrego",VLOOKUP(LEFT(Proc[[#This Row],[Requested]],1),Table3[#All],2,0),VLOOKUP(Proc[[#This Row],[Author]],Table4[],2,0))</f>
        <v>EL</v>
      </c>
      <c r="L8202" s="153" t="s">
        <v>7174</v>
      </c>
      <c r="M8202" s="140">
        <v>46086</v>
      </c>
      <c r="N8202" s="140"/>
      <c r="O8202" s="140"/>
      <c r="P8202" s="140" t="str">
        <f ca="1">IF(Proc[[#This Row],[DaysAgeing]]&gt;5,"yep","on track")</f>
        <v>yep</v>
      </c>
      <c r="Q8202" s="2">
        <f ca="1">IF(Proc[[#This Row],[DateClosed]]="",ABS(NETWORKDAYS(Proc[[#This Row],[DateOpened]],TODAY()))-1,ABS(NETWORKDAYS(Proc[[#This Row],[DateOpened]],Proc[[#This Row],[DateClosed]]))-1)</f>
        <v>21</v>
      </c>
      <c r="R8202" s="140" t="s">
        <v>4125</v>
      </c>
      <c r="S8202" s="153"/>
      <c r="T8202" s="153">
        <v>8201</v>
      </c>
    </row>
    <row r="8203" spans="1:20" hidden="1">
      <c r="A8203" s="152" t="s">
        <v>7524</v>
      </c>
      <c r="B8203" s="153" t="str">
        <f>IFERROR(VLOOKUP(Proc[[#This Row],[App]],Table2[],3,0),"open")</f>
        <v>ok</v>
      </c>
      <c r="C8203" s="152" t="s">
        <v>369</v>
      </c>
      <c r="D8203" s="152" t="s">
        <v>7695</v>
      </c>
      <c r="E8203" s="152" t="s">
        <v>7554</v>
      </c>
      <c r="F8203" s="153" t="s">
        <v>7554</v>
      </c>
      <c r="G8203" s="152" t="s">
        <v>406</v>
      </c>
      <c r="H8203" s="153" t="str">
        <f>IF(Proc[[#This Row],[type]]="LFF (MDG-F)",MID(Proc[[#This Row],[Obj]],13,10),"")</f>
        <v>CN90Z03729</v>
      </c>
      <c r="I8203" s="152"/>
      <c r="J8203" s="153" t="b">
        <f>Proc[[#This Row],[Requested]]=Proc[[#This Row],[CurrentParent]]</f>
        <v>1</v>
      </c>
      <c r="K8203" s="153" t="str">
        <f>IF(Proc[[#This Row],[Author]]="Marcela Urrego",VLOOKUP(LEFT(Proc[[#This Row],[Requested]],1),Table3[#All],2,0),VLOOKUP(Proc[[#This Row],[Author]],Table4[],2,0))</f>
        <v>EL</v>
      </c>
      <c r="L8203" s="153" t="s">
        <v>7174</v>
      </c>
      <c r="M8203" s="140">
        <v>46086</v>
      </c>
      <c r="N8203" s="140"/>
      <c r="O8203" s="140"/>
      <c r="P8203" s="140" t="str">
        <f ca="1">IF(Proc[[#This Row],[DaysAgeing]]&gt;5,"yep","on track")</f>
        <v>yep</v>
      </c>
      <c r="Q8203" s="2">
        <f ca="1">IF(Proc[[#This Row],[DateClosed]]="",ABS(NETWORKDAYS(Proc[[#This Row],[DateOpened]],TODAY()))-1,ABS(NETWORKDAYS(Proc[[#This Row],[DateOpened]],Proc[[#This Row],[DateClosed]]))-1)</f>
        <v>21</v>
      </c>
      <c r="R8203" s="140" t="s">
        <v>4125</v>
      </c>
      <c r="S8203" s="153"/>
      <c r="T8203" s="153">
        <v>8202</v>
      </c>
    </row>
    <row r="8204" spans="1:20" hidden="1">
      <c r="A8204" s="152" t="s">
        <v>7524</v>
      </c>
      <c r="B8204" s="153" t="str">
        <f>IFERROR(VLOOKUP(Proc[[#This Row],[App]],Table2[],3,0),"open")</f>
        <v>ok</v>
      </c>
      <c r="C8204" s="152" t="s">
        <v>369</v>
      </c>
      <c r="D8204" s="152" t="s">
        <v>7696</v>
      </c>
      <c r="E8204" s="152" t="s">
        <v>7554</v>
      </c>
      <c r="F8204" s="153" t="s">
        <v>7554</v>
      </c>
      <c r="G8204" s="152" t="s">
        <v>406</v>
      </c>
      <c r="H8204" s="153" t="str">
        <f>IF(Proc[[#This Row],[type]]="LFF (MDG-F)",MID(Proc[[#This Row],[Obj]],13,10),"")</f>
        <v>TW91C06022</v>
      </c>
      <c r="I8204" s="152"/>
      <c r="J8204" s="153" t="b">
        <f>Proc[[#This Row],[Requested]]=Proc[[#This Row],[CurrentParent]]</f>
        <v>1</v>
      </c>
      <c r="K8204" s="153" t="str">
        <f>IF(Proc[[#This Row],[Author]]="Marcela Urrego",VLOOKUP(LEFT(Proc[[#This Row],[Requested]],1),Table3[#All],2,0),VLOOKUP(Proc[[#This Row],[Author]],Table4[],2,0))</f>
        <v>EL</v>
      </c>
      <c r="L8204" s="153" t="s">
        <v>7174</v>
      </c>
      <c r="M8204" s="140">
        <v>46086</v>
      </c>
      <c r="N8204" s="140"/>
      <c r="O8204" s="140"/>
      <c r="P8204" s="140" t="str">
        <f ca="1">IF(Proc[[#This Row],[DaysAgeing]]&gt;5,"yep","on track")</f>
        <v>yep</v>
      </c>
      <c r="Q8204" s="2">
        <f ca="1">IF(Proc[[#This Row],[DateClosed]]="",ABS(NETWORKDAYS(Proc[[#This Row],[DateOpened]],TODAY()))-1,ABS(NETWORKDAYS(Proc[[#This Row],[DateOpened]],Proc[[#This Row],[DateClosed]]))-1)</f>
        <v>21</v>
      </c>
      <c r="R8204" s="140" t="s">
        <v>4125</v>
      </c>
      <c r="S8204" s="153"/>
      <c r="T8204" s="153">
        <v>8203</v>
      </c>
    </row>
    <row r="8205" spans="1:20" hidden="1">
      <c r="A8205" s="152" t="s">
        <v>7524</v>
      </c>
      <c r="B8205" s="153" t="str">
        <f>IFERROR(VLOOKUP(Proc[[#This Row],[App]],Table2[],3,0),"open")</f>
        <v>ok</v>
      </c>
      <c r="C8205" s="152" t="s">
        <v>369</v>
      </c>
      <c r="D8205" s="152" t="s">
        <v>7530</v>
      </c>
      <c r="E8205" s="152" t="s">
        <v>7554</v>
      </c>
      <c r="F8205" s="153" t="s">
        <v>7554</v>
      </c>
      <c r="G8205" s="152" t="s">
        <v>406</v>
      </c>
      <c r="H8205" s="153" t="str">
        <f>IF(Proc[[#This Row],[type]]="LFF (MDG-F)",MID(Proc[[#This Row],[Obj]],13,10),"")</f>
        <v>CN09C62702</v>
      </c>
      <c r="I8205" s="152"/>
      <c r="J8205" s="153" t="b">
        <f>Proc[[#This Row],[Requested]]=Proc[[#This Row],[CurrentParent]]</f>
        <v>1</v>
      </c>
      <c r="K8205" s="153" t="str">
        <f>IF(Proc[[#This Row],[Author]]="Marcela Urrego",VLOOKUP(LEFT(Proc[[#This Row],[Requested]],1),Table3[#All],2,0),VLOOKUP(Proc[[#This Row],[Author]],Table4[],2,0))</f>
        <v>EL</v>
      </c>
      <c r="L8205" s="153" t="s">
        <v>7174</v>
      </c>
      <c r="M8205" s="140">
        <v>46086</v>
      </c>
      <c r="N8205" s="140"/>
      <c r="O8205" s="140"/>
      <c r="P8205" s="140" t="str">
        <f ca="1">IF(Proc[[#This Row],[DaysAgeing]]&gt;5,"yep","on track")</f>
        <v>yep</v>
      </c>
      <c r="Q8205" s="2">
        <f ca="1">IF(Proc[[#This Row],[DateClosed]]="",ABS(NETWORKDAYS(Proc[[#This Row],[DateOpened]],TODAY()))-1,ABS(NETWORKDAYS(Proc[[#This Row],[DateOpened]],Proc[[#This Row],[DateClosed]]))-1)</f>
        <v>21</v>
      </c>
      <c r="R8205" s="140" t="s">
        <v>4125</v>
      </c>
      <c r="S8205" s="153"/>
      <c r="T8205" s="153">
        <v>8204</v>
      </c>
    </row>
    <row r="8206" spans="1:20" hidden="1">
      <c r="A8206" s="152" t="s">
        <v>7524</v>
      </c>
      <c r="B8206" s="153" t="str">
        <f>IFERROR(VLOOKUP(Proc[[#This Row],[App]],Table2[],3,0),"open")</f>
        <v>ok</v>
      </c>
      <c r="C8206" s="152" t="s">
        <v>369</v>
      </c>
      <c r="D8206" s="152" t="s">
        <v>7530</v>
      </c>
      <c r="E8206" s="152" t="s">
        <v>7554</v>
      </c>
      <c r="F8206" s="153" t="s">
        <v>7554</v>
      </c>
      <c r="G8206" s="152" t="s">
        <v>406</v>
      </c>
      <c r="H8206" s="153" t="str">
        <f>IF(Proc[[#This Row],[type]]="LFF (MDG-F)",MID(Proc[[#This Row],[Obj]],13,10),"")</f>
        <v>CN09C62702</v>
      </c>
      <c r="I8206" s="152"/>
      <c r="J8206" s="153" t="b">
        <f>Proc[[#This Row],[Requested]]=Proc[[#This Row],[CurrentParent]]</f>
        <v>1</v>
      </c>
      <c r="K8206" s="153" t="str">
        <f>IF(Proc[[#This Row],[Author]]="Marcela Urrego",VLOOKUP(LEFT(Proc[[#This Row],[Requested]],1),Table3[#All],2,0),VLOOKUP(Proc[[#This Row],[Author]],Table4[],2,0))</f>
        <v>EL</v>
      </c>
      <c r="L8206" s="153" t="s">
        <v>7174</v>
      </c>
      <c r="M8206" s="140">
        <v>46086</v>
      </c>
      <c r="N8206" s="140"/>
      <c r="O8206" s="140"/>
      <c r="P8206" s="140" t="str">
        <f ca="1">IF(Proc[[#This Row],[DaysAgeing]]&gt;5,"yep","on track")</f>
        <v>yep</v>
      </c>
      <c r="Q8206" s="2">
        <f ca="1">IF(Proc[[#This Row],[DateClosed]]="",ABS(NETWORKDAYS(Proc[[#This Row],[DateOpened]],TODAY()))-1,ABS(NETWORKDAYS(Proc[[#This Row],[DateOpened]],Proc[[#This Row],[DateClosed]]))-1)</f>
        <v>21</v>
      </c>
      <c r="R8206" s="140" t="s">
        <v>4125</v>
      </c>
      <c r="S8206" s="153"/>
      <c r="T8206" s="153">
        <v>8205</v>
      </c>
    </row>
    <row r="8207" spans="1:20" hidden="1">
      <c r="A8207" s="152" t="s">
        <v>7524</v>
      </c>
      <c r="B8207" s="153" t="str">
        <f>IFERROR(VLOOKUP(Proc[[#This Row],[App]],Table2[],3,0),"open")</f>
        <v>ok</v>
      </c>
      <c r="C8207" s="152" t="s">
        <v>369</v>
      </c>
      <c r="D8207" s="152" t="s">
        <v>7697</v>
      </c>
      <c r="E8207" s="152" t="s">
        <v>7554</v>
      </c>
      <c r="F8207" s="153" t="s">
        <v>7554</v>
      </c>
      <c r="G8207" s="152" t="s">
        <v>406</v>
      </c>
      <c r="H8207" s="153" t="str">
        <f>IF(Proc[[#This Row],[type]]="LFF (MDG-F)",MID(Proc[[#This Row],[Obj]],13,10),"")</f>
        <v>CN09C62702</v>
      </c>
      <c r="I8207" s="152"/>
      <c r="J8207" s="153" t="b">
        <f>Proc[[#This Row],[Requested]]=Proc[[#This Row],[CurrentParent]]</f>
        <v>1</v>
      </c>
      <c r="K8207" s="153" t="str">
        <f>IF(Proc[[#This Row],[Author]]="Marcela Urrego",VLOOKUP(LEFT(Proc[[#This Row],[Requested]],1),Table3[#All],2,0),VLOOKUP(Proc[[#This Row],[Author]],Table4[],2,0))</f>
        <v>EL</v>
      </c>
      <c r="L8207" s="153" t="s">
        <v>7174</v>
      </c>
      <c r="M8207" s="140">
        <v>46086</v>
      </c>
      <c r="N8207" s="140"/>
      <c r="O8207" s="140"/>
      <c r="P8207" s="140" t="str">
        <f ca="1">IF(Proc[[#This Row],[DaysAgeing]]&gt;5,"yep","on track")</f>
        <v>yep</v>
      </c>
      <c r="Q8207" s="2">
        <f ca="1">IF(Proc[[#This Row],[DateClosed]]="",ABS(NETWORKDAYS(Proc[[#This Row],[DateOpened]],TODAY()))-1,ABS(NETWORKDAYS(Proc[[#This Row],[DateOpened]],Proc[[#This Row],[DateClosed]]))-1)</f>
        <v>21</v>
      </c>
      <c r="R8207" s="140" t="s">
        <v>4125</v>
      </c>
      <c r="S8207" s="153"/>
      <c r="T8207" s="153">
        <v>8206</v>
      </c>
    </row>
    <row r="8208" spans="1:20" hidden="1">
      <c r="A8208" s="152" t="s">
        <v>7524</v>
      </c>
      <c r="B8208" s="153" t="str">
        <f>IFERROR(VLOOKUP(Proc[[#This Row],[App]],Table2[],3,0),"open")</f>
        <v>ok</v>
      </c>
      <c r="C8208" s="152" t="s">
        <v>369</v>
      </c>
      <c r="D8208" s="152" t="s">
        <v>7531</v>
      </c>
      <c r="E8208" s="152" t="s">
        <v>7554</v>
      </c>
      <c r="F8208" s="153" t="s">
        <v>7554</v>
      </c>
      <c r="G8208" s="152" t="s">
        <v>406</v>
      </c>
      <c r="H8208" s="153" t="str">
        <f>IF(Proc[[#This Row],[type]]="LFF (MDG-F)",MID(Proc[[#This Row],[Obj]],13,10),"")</f>
        <v>CN43C62606</v>
      </c>
      <c r="I8208" s="152"/>
      <c r="J8208" s="153" t="b">
        <f>Proc[[#This Row],[Requested]]=Proc[[#This Row],[CurrentParent]]</f>
        <v>1</v>
      </c>
      <c r="K8208" s="153" t="str">
        <f>IF(Proc[[#This Row],[Author]]="Marcela Urrego",VLOOKUP(LEFT(Proc[[#This Row],[Requested]],1),Table3[#All],2,0),VLOOKUP(Proc[[#This Row],[Author]],Table4[],2,0))</f>
        <v>EL</v>
      </c>
      <c r="L8208" s="153" t="s">
        <v>7174</v>
      </c>
      <c r="M8208" s="140">
        <v>46086</v>
      </c>
      <c r="N8208" s="140"/>
      <c r="O8208" s="140"/>
      <c r="P8208" s="140" t="str">
        <f ca="1">IF(Proc[[#This Row],[DaysAgeing]]&gt;5,"yep","on track")</f>
        <v>yep</v>
      </c>
      <c r="Q8208" s="2">
        <f ca="1">IF(Proc[[#This Row],[DateClosed]]="",ABS(NETWORKDAYS(Proc[[#This Row],[DateOpened]],TODAY()))-1,ABS(NETWORKDAYS(Proc[[#This Row],[DateOpened]],Proc[[#This Row],[DateClosed]]))-1)</f>
        <v>21</v>
      </c>
      <c r="R8208" s="140" t="s">
        <v>4125</v>
      </c>
      <c r="S8208" s="153"/>
      <c r="T8208" s="153">
        <v>8207</v>
      </c>
    </row>
    <row r="8209" spans="1:20" hidden="1">
      <c r="A8209" s="152" t="s">
        <v>7524</v>
      </c>
      <c r="B8209" s="153" t="str">
        <f>IFERROR(VLOOKUP(Proc[[#This Row],[App]],Table2[],3,0),"open")</f>
        <v>ok</v>
      </c>
      <c r="C8209" s="152" t="s">
        <v>369</v>
      </c>
      <c r="D8209" s="152" t="s">
        <v>7531</v>
      </c>
      <c r="E8209" s="152" t="s">
        <v>7554</v>
      </c>
      <c r="F8209" s="153" t="s">
        <v>7554</v>
      </c>
      <c r="G8209" s="152" t="s">
        <v>406</v>
      </c>
      <c r="H8209" s="153" t="str">
        <f>IF(Proc[[#This Row],[type]]="LFF (MDG-F)",MID(Proc[[#This Row],[Obj]],13,10),"")</f>
        <v>CN43C62606</v>
      </c>
      <c r="I8209" s="152"/>
      <c r="J8209" s="153" t="b">
        <f>Proc[[#This Row],[Requested]]=Proc[[#This Row],[CurrentParent]]</f>
        <v>1</v>
      </c>
      <c r="K8209" s="153" t="str">
        <f>IF(Proc[[#This Row],[Author]]="Marcela Urrego",VLOOKUP(LEFT(Proc[[#This Row],[Requested]],1),Table3[#All],2,0),VLOOKUP(Proc[[#This Row],[Author]],Table4[],2,0))</f>
        <v>EL</v>
      </c>
      <c r="L8209" s="153" t="s">
        <v>7174</v>
      </c>
      <c r="M8209" s="140">
        <v>46086</v>
      </c>
      <c r="N8209" s="140"/>
      <c r="O8209" s="140"/>
      <c r="P8209" s="140" t="str">
        <f ca="1">IF(Proc[[#This Row],[DaysAgeing]]&gt;5,"yep","on track")</f>
        <v>yep</v>
      </c>
      <c r="Q8209" s="2">
        <f ca="1">IF(Proc[[#This Row],[DateClosed]]="",ABS(NETWORKDAYS(Proc[[#This Row],[DateOpened]],TODAY()))-1,ABS(NETWORKDAYS(Proc[[#This Row],[DateOpened]],Proc[[#This Row],[DateClosed]]))-1)</f>
        <v>21</v>
      </c>
      <c r="R8209" s="140" t="s">
        <v>4125</v>
      </c>
      <c r="S8209" s="153"/>
      <c r="T8209" s="153">
        <v>8208</v>
      </c>
    </row>
    <row r="8210" spans="1:20" hidden="1">
      <c r="A8210" s="152" t="s">
        <v>7524</v>
      </c>
      <c r="B8210" s="153" t="str">
        <f>IFERROR(VLOOKUP(Proc[[#This Row],[App]],Table2[],3,0),"open")</f>
        <v>ok</v>
      </c>
      <c r="C8210" s="152" t="s">
        <v>369</v>
      </c>
      <c r="D8210" s="152" t="s">
        <v>7698</v>
      </c>
      <c r="E8210" s="152" t="s">
        <v>7554</v>
      </c>
      <c r="F8210" s="153" t="s">
        <v>7554</v>
      </c>
      <c r="G8210" s="152" t="s">
        <v>406</v>
      </c>
      <c r="H8210" s="153" t="str">
        <f>IF(Proc[[#This Row],[type]]="LFF (MDG-F)",MID(Proc[[#This Row],[Obj]],13,10),"")</f>
        <v>CN43C62606</v>
      </c>
      <c r="I8210" s="152"/>
      <c r="J8210" s="153" t="b">
        <f>Proc[[#This Row],[Requested]]=Proc[[#This Row],[CurrentParent]]</f>
        <v>1</v>
      </c>
      <c r="K8210" s="153" t="str">
        <f>IF(Proc[[#This Row],[Author]]="Marcela Urrego",VLOOKUP(LEFT(Proc[[#This Row],[Requested]],1),Table3[#All],2,0),VLOOKUP(Proc[[#This Row],[Author]],Table4[],2,0))</f>
        <v>EL</v>
      </c>
      <c r="L8210" s="153" t="s">
        <v>7174</v>
      </c>
      <c r="M8210" s="140">
        <v>46086</v>
      </c>
      <c r="N8210" s="140"/>
      <c r="O8210" s="140"/>
      <c r="P8210" s="140" t="str">
        <f ca="1">IF(Proc[[#This Row],[DaysAgeing]]&gt;5,"yep","on track")</f>
        <v>yep</v>
      </c>
      <c r="Q8210" s="2">
        <f ca="1">IF(Proc[[#This Row],[DateClosed]]="",ABS(NETWORKDAYS(Proc[[#This Row],[DateOpened]],TODAY()))-1,ABS(NETWORKDAYS(Proc[[#This Row],[DateOpened]],Proc[[#This Row],[DateClosed]]))-1)</f>
        <v>21</v>
      </c>
      <c r="R8210" s="140" t="s">
        <v>4125</v>
      </c>
      <c r="S8210" s="153"/>
      <c r="T8210" s="153">
        <v>8209</v>
      </c>
    </row>
    <row r="8211" spans="1:20" hidden="1">
      <c r="A8211" s="152" t="s">
        <v>7524</v>
      </c>
      <c r="B8211" s="153" t="str">
        <f>IFERROR(VLOOKUP(Proc[[#This Row],[App]],Table2[],3,0),"open")</f>
        <v>ok</v>
      </c>
      <c r="C8211" s="152" t="s">
        <v>369</v>
      </c>
      <c r="D8211" s="152" t="s">
        <v>7532</v>
      </c>
      <c r="E8211" s="152" t="s">
        <v>7554</v>
      </c>
      <c r="F8211" s="153" t="s">
        <v>7554</v>
      </c>
      <c r="G8211" s="152" t="s">
        <v>406</v>
      </c>
      <c r="H8211" s="153" t="str">
        <f>IF(Proc[[#This Row],[type]]="LFF (MDG-F)",MID(Proc[[#This Row],[Obj]],13,10),"")</f>
        <v>SG10C62609</v>
      </c>
      <c r="I8211" s="152"/>
      <c r="J8211" s="153" t="b">
        <f>Proc[[#This Row],[Requested]]=Proc[[#This Row],[CurrentParent]]</f>
        <v>1</v>
      </c>
      <c r="K8211" s="153" t="str">
        <f>IF(Proc[[#This Row],[Author]]="Marcela Urrego",VLOOKUP(LEFT(Proc[[#This Row],[Requested]],1),Table3[#All],2,0),VLOOKUP(Proc[[#This Row],[Author]],Table4[],2,0))</f>
        <v>EL</v>
      </c>
      <c r="L8211" s="153" t="s">
        <v>7174</v>
      </c>
      <c r="M8211" s="140">
        <v>46086</v>
      </c>
      <c r="N8211" s="140"/>
      <c r="O8211" s="140"/>
      <c r="P8211" s="140" t="str">
        <f ca="1">IF(Proc[[#This Row],[DaysAgeing]]&gt;5,"yep","on track")</f>
        <v>yep</v>
      </c>
      <c r="Q8211" s="2">
        <f ca="1">IF(Proc[[#This Row],[DateClosed]]="",ABS(NETWORKDAYS(Proc[[#This Row],[DateOpened]],TODAY()))-1,ABS(NETWORKDAYS(Proc[[#This Row],[DateOpened]],Proc[[#This Row],[DateClosed]]))-1)</f>
        <v>21</v>
      </c>
      <c r="R8211" s="140" t="s">
        <v>4125</v>
      </c>
      <c r="S8211" s="153"/>
      <c r="T8211" s="153">
        <v>8210</v>
      </c>
    </row>
    <row r="8212" spans="1:20" hidden="1">
      <c r="A8212" s="152" t="s">
        <v>7524</v>
      </c>
      <c r="B8212" s="153" t="str">
        <f>IFERROR(VLOOKUP(Proc[[#This Row],[App]],Table2[],3,0),"open")</f>
        <v>ok</v>
      </c>
      <c r="C8212" s="152" t="s">
        <v>369</v>
      </c>
      <c r="D8212" s="152" t="s">
        <v>7532</v>
      </c>
      <c r="E8212" s="152" t="s">
        <v>7554</v>
      </c>
      <c r="F8212" s="153" t="s">
        <v>7554</v>
      </c>
      <c r="G8212" s="152" t="s">
        <v>406</v>
      </c>
      <c r="H8212" s="153" t="str">
        <f>IF(Proc[[#This Row],[type]]="LFF (MDG-F)",MID(Proc[[#This Row],[Obj]],13,10),"")</f>
        <v>SG10C62609</v>
      </c>
      <c r="I8212" s="152"/>
      <c r="J8212" s="153" t="b">
        <f>Proc[[#This Row],[Requested]]=Proc[[#This Row],[CurrentParent]]</f>
        <v>1</v>
      </c>
      <c r="K8212" s="153" t="str">
        <f>IF(Proc[[#This Row],[Author]]="Marcela Urrego",VLOOKUP(LEFT(Proc[[#This Row],[Requested]],1),Table3[#All],2,0),VLOOKUP(Proc[[#This Row],[Author]],Table4[],2,0))</f>
        <v>EL</v>
      </c>
      <c r="L8212" s="153" t="s">
        <v>7174</v>
      </c>
      <c r="M8212" s="140">
        <v>46086</v>
      </c>
      <c r="N8212" s="140"/>
      <c r="O8212" s="140"/>
      <c r="P8212" s="140" t="str">
        <f ca="1">IF(Proc[[#This Row],[DaysAgeing]]&gt;5,"yep","on track")</f>
        <v>yep</v>
      </c>
      <c r="Q8212" s="2">
        <f ca="1">IF(Proc[[#This Row],[DateClosed]]="",ABS(NETWORKDAYS(Proc[[#This Row],[DateOpened]],TODAY()))-1,ABS(NETWORKDAYS(Proc[[#This Row],[DateOpened]],Proc[[#This Row],[DateClosed]]))-1)</f>
        <v>21</v>
      </c>
      <c r="R8212" s="140" t="s">
        <v>4125</v>
      </c>
      <c r="S8212" s="153"/>
      <c r="T8212" s="153">
        <v>8211</v>
      </c>
    </row>
    <row r="8213" spans="1:20" hidden="1">
      <c r="A8213" s="152" t="s">
        <v>7524</v>
      </c>
      <c r="B8213" s="153" t="str">
        <f>IFERROR(VLOOKUP(Proc[[#This Row],[App]],Table2[],3,0),"open")</f>
        <v>ok</v>
      </c>
      <c r="C8213" s="152" t="s">
        <v>369</v>
      </c>
      <c r="D8213" s="152" t="s">
        <v>7699</v>
      </c>
      <c r="E8213" s="152" t="s">
        <v>7554</v>
      </c>
      <c r="F8213" s="153" t="s">
        <v>7554</v>
      </c>
      <c r="G8213" s="152" t="s">
        <v>406</v>
      </c>
      <c r="H8213" s="153" t="str">
        <f>IF(Proc[[#This Row],[type]]="LFF (MDG-F)",MID(Proc[[#This Row],[Obj]],13,10),"")</f>
        <v>SG10C62609</v>
      </c>
      <c r="I8213" s="152"/>
      <c r="J8213" s="153" t="b">
        <f>Proc[[#This Row],[Requested]]=Proc[[#This Row],[CurrentParent]]</f>
        <v>1</v>
      </c>
      <c r="K8213" s="153" t="str">
        <f>IF(Proc[[#This Row],[Author]]="Marcela Urrego",VLOOKUP(LEFT(Proc[[#This Row],[Requested]],1),Table3[#All],2,0),VLOOKUP(Proc[[#This Row],[Author]],Table4[],2,0))</f>
        <v>EL</v>
      </c>
      <c r="L8213" s="153" t="s">
        <v>7174</v>
      </c>
      <c r="M8213" s="140">
        <v>46086</v>
      </c>
      <c r="N8213" s="140"/>
      <c r="O8213" s="140"/>
      <c r="P8213" s="140" t="str">
        <f ca="1">IF(Proc[[#This Row],[DaysAgeing]]&gt;5,"yep","on track")</f>
        <v>yep</v>
      </c>
      <c r="Q8213" s="2">
        <f ca="1">IF(Proc[[#This Row],[DateClosed]]="",ABS(NETWORKDAYS(Proc[[#This Row],[DateOpened]],TODAY()))-1,ABS(NETWORKDAYS(Proc[[#This Row],[DateOpened]],Proc[[#This Row],[DateClosed]]))-1)</f>
        <v>21</v>
      </c>
      <c r="R8213" s="140" t="s">
        <v>4125</v>
      </c>
      <c r="S8213" s="153"/>
      <c r="T8213" s="153">
        <v>8212</v>
      </c>
    </row>
    <row r="8214" spans="1:20" hidden="1">
      <c r="A8214" s="152" t="s">
        <v>7524</v>
      </c>
      <c r="B8214" s="153" t="str">
        <f>IFERROR(VLOOKUP(Proc[[#This Row],[App]],Table2[],3,0),"open")</f>
        <v>ok</v>
      </c>
      <c r="C8214" s="152" t="s">
        <v>369</v>
      </c>
      <c r="D8214" s="152" t="s">
        <v>7533</v>
      </c>
      <c r="E8214" s="152" t="s">
        <v>7554</v>
      </c>
      <c r="F8214" s="153" t="s">
        <v>7554</v>
      </c>
      <c r="G8214" s="152" t="s">
        <v>406</v>
      </c>
      <c r="H8214" s="153" t="str">
        <f>IF(Proc[[#This Row],[type]]="LFF (MDG-F)",MID(Proc[[#This Row],[Obj]],13,10),"")</f>
        <v>TW10C62701</v>
      </c>
      <c r="I8214" s="152"/>
      <c r="J8214" s="153" t="b">
        <f>Proc[[#This Row],[Requested]]=Proc[[#This Row],[CurrentParent]]</f>
        <v>1</v>
      </c>
      <c r="K8214" s="153" t="str">
        <f>IF(Proc[[#This Row],[Author]]="Marcela Urrego",VLOOKUP(LEFT(Proc[[#This Row],[Requested]],1),Table3[#All],2,0),VLOOKUP(Proc[[#This Row],[Author]],Table4[],2,0))</f>
        <v>EL</v>
      </c>
      <c r="L8214" s="153" t="s">
        <v>7174</v>
      </c>
      <c r="M8214" s="140">
        <v>46086</v>
      </c>
      <c r="N8214" s="140"/>
      <c r="O8214" s="140"/>
      <c r="P8214" s="140" t="str">
        <f ca="1">IF(Proc[[#This Row],[DaysAgeing]]&gt;5,"yep","on track")</f>
        <v>yep</v>
      </c>
      <c r="Q8214" s="2">
        <f ca="1">IF(Proc[[#This Row],[DateClosed]]="",ABS(NETWORKDAYS(Proc[[#This Row],[DateOpened]],TODAY()))-1,ABS(NETWORKDAYS(Proc[[#This Row],[DateOpened]],Proc[[#This Row],[DateClosed]]))-1)</f>
        <v>21</v>
      </c>
      <c r="R8214" s="140" t="s">
        <v>4125</v>
      </c>
      <c r="S8214" s="153"/>
      <c r="T8214" s="153">
        <v>8213</v>
      </c>
    </row>
    <row r="8215" spans="1:20" hidden="1">
      <c r="A8215" s="152" t="s">
        <v>7524</v>
      </c>
      <c r="B8215" s="153" t="str">
        <f>IFERROR(VLOOKUP(Proc[[#This Row],[App]],Table2[],3,0),"open")</f>
        <v>ok</v>
      </c>
      <c r="C8215" s="152" t="s">
        <v>369</v>
      </c>
      <c r="D8215" s="152" t="s">
        <v>7533</v>
      </c>
      <c r="E8215" s="152" t="s">
        <v>7554</v>
      </c>
      <c r="F8215" s="153" t="s">
        <v>7554</v>
      </c>
      <c r="G8215" s="152" t="s">
        <v>406</v>
      </c>
      <c r="H8215" s="153" t="str">
        <f>IF(Proc[[#This Row],[type]]="LFF (MDG-F)",MID(Proc[[#This Row],[Obj]],13,10),"")</f>
        <v>TW10C62701</v>
      </c>
      <c r="I8215" s="152"/>
      <c r="J8215" s="153" t="b">
        <f>Proc[[#This Row],[Requested]]=Proc[[#This Row],[CurrentParent]]</f>
        <v>1</v>
      </c>
      <c r="K8215" s="153" t="str">
        <f>IF(Proc[[#This Row],[Author]]="Marcela Urrego",VLOOKUP(LEFT(Proc[[#This Row],[Requested]],1),Table3[#All],2,0),VLOOKUP(Proc[[#This Row],[Author]],Table4[],2,0))</f>
        <v>EL</v>
      </c>
      <c r="L8215" s="153" t="s">
        <v>7174</v>
      </c>
      <c r="M8215" s="140">
        <v>46086</v>
      </c>
      <c r="N8215" s="140"/>
      <c r="O8215" s="140"/>
      <c r="P8215" s="140" t="str">
        <f ca="1">IF(Proc[[#This Row],[DaysAgeing]]&gt;5,"yep","on track")</f>
        <v>yep</v>
      </c>
      <c r="Q8215" s="2">
        <f ca="1">IF(Proc[[#This Row],[DateClosed]]="",ABS(NETWORKDAYS(Proc[[#This Row],[DateOpened]],TODAY()))-1,ABS(NETWORKDAYS(Proc[[#This Row],[DateOpened]],Proc[[#This Row],[DateClosed]]))-1)</f>
        <v>21</v>
      </c>
      <c r="R8215" s="140" t="s">
        <v>4125</v>
      </c>
      <c r="S8215" s="153"/>
      <c r="T8215" s="153">
        <v>8214</v>
      </c>
    </row>
    <row r="8216" spans="1:20" hidden="1">
      <c r="A8216" s="152" t="s">
        <v>7524</v>
      </c>
      <c r="B8216" s="153" t="str">
        <f>IFERROR(VLOOKUP(Proc[[#This Row],[App]],Table2[],3,0),"open")</f>
        <v>ok</v>
      </c>
      <c r="C8216" s="152" t="s">
        <v>369</v>
      </c>
      <c r="D8216" s="152" t="s">
        <v>7700</v>
      </c>
      <c r="E8216" s="152" t="s">
        <v>7554</v>
      </c>
      <c r="F8216" s="153" t="s">
        <v>7554</v>
      </c>
      <c r="G8216" s="152" t="s">
        <v>406</v>
      </c>
      <c r="H8216" s="153" t="str">
        <f>IF(Proc[[#This Row],[type]]="LFF (MDG-F)",MID(Proc[[#This Row],[Obj]],13,10),"")</f>
        <v>TW10C62701</v>
      </c>
      <c r="I8216" s="152"/>
      <c r="J8216" s="153" t="b">
        <f>Proc[[#This Row],[Requested]]=Proc[[#This Row],[CurrentParent]]</f>
        <v>1</v>
      </c>
      <c r="K8216" s="153" t="str">
        <f>IF(Proc[[#This Row],[Author]]="Marcela Urrego",VLOOKUP(LEFT(Proc[[#This Row],[Requested]],1),Table3[#All],2,0),VLOOKUP(Proc[[#This Row],[Author]],Table4[],2,0))</f>
        <v>EL</v>
      </c>
      <c r="L8216" s="153" t="s">
        <v>7174</v>
      </c>
      <c r="M8216" s="140">
        <v>46086</v>
      </c>
      <c r="N8216" s="140"/>
      <c r="O8216" s="140"/>
      <c r="P8216" s="140" t="str">
        <f ca="1">IF(Proc[[#This Row],[DaysAgeing]]&gt;5,"yep","on track")</f>
        <v>yep</v>
      </c>
      <c r="Q8216" s="2">
        <f ca="1">IF(Proc[[#This Row],[DateClosed]]="",ABS(NETWORKDAYS(Proc[[#This Row],[DateOpened]],TODAY()))-1,ABS(NETWORKDAYS(Proc[[#This Row],[DateOpened]],Proc[[#This Row],[DateClosed]]))-1)</f>
        <v>21</v>
      </c>
      <c r="R8216" s="140" t="s">
        <v>4125</v>
      </c>
      <c r="S8216" s="153"/>
      <c r="T8216" s="153">
        <v>8215</v>
      </c>
    </row>
    <row r="8217" spans="1:20" hidden="1">
      <c r="A8217" s="152" t="s">
        <v>7524</v>
      </c>
      <c r="B8217" s="153" t="str">
        <f>IFERROR(VLOOKUP(Proc[[#This Row],[App]],Table2[],3,0),"open")</f>
        <v>ok</v>
      </c>
      <c r="C8217" s="152" t="s">
        <v>369</v>
      </c>
      <c r="D8217" s="152" t="s">
        <v>7512</v>
      </c>
      <c r="E8217" s="152" t="s">
        <v>7554</v>
      </c>
      <c r="F8217" s="152" t="s">
        <v>7554</v>
      </c>
      <c r="G8217" s="152" t="s">
        <v>400</v>
      </c>
      <c r="H8217" s="153" t="str">
        <f>IF(Proc[[#This Row],[type]]="LFF (MDG-F)",MID(Proc[[#This Row],[Obj]],13,10),"")</f>
        <v/>
      </c>
      <c r="I8217" s="152"/>
      <c r="J8217" s="153" t="b">
        <f>Proc[[#This Row],[Requested]]=Proc[[#This Row],[CurrentParent]]</f>
        <v>1</v>
      </c>
      <c r="K8217" s="153" t="str">
        <f>IF(Proc[[#This Row],[Author]]="Marcela Urrego",VLOOKUP(LEFT(Proc[[#This Row],[Requested]],1),Table3[#All],2,0),VLOOKUP(Proc[[#This Row],[Author]],Table4[],2,0))</f>
        <v>EL</v>
      </c>
      <c r="L8217" s="153" t="s">
        <v>7174</v>
      </c>
      <c r="M8217" s="140">
        <v>46086</v>
      </c>
      <c r="N8217" s="140"/>
      <c r="O8217" s="140"/>
      <c r="P8217" s="140" t="str">
        <f ca="1">IF(Proc[[#This Row],[DaysAgeing]]&gt;5,"yep","on track")</f>
        <v>yep</v>
      </c>
      <c r="Q8217" s="2">
        <f ca="1">IF(Proc[[#This Row],[DateClosed]]="",ABS(NETWORKDAYS(Proc[[#This Row],[DateOpened]],TODAY()))-1,ABS(NETWORKDAYS(Proc[[#This Row],[DateOpened]],Proc[[#This Row],[DateClosed]]))-1)</f>
        <v>21</v>
      </c>
      <c r="R8217" s="140" t="s">
        <v>4125</v>
      </c>
      <c r="S8217" s="153"/>
      <c r="T8217" s="153">
        <v>8216</v>
      </c>
    </row>
    <row r="8218" spans="1:20" hidden="1">
      <c r="A8218" s="152" t="s">
        <v>7524</v>
      </c>
      <c r="B8218" s="153" t="str">
        <f>IFERROR(VLOOKUP(Proc[[#This Row],[App]],Table2[],3,0),"open")</f>
        <v>ok</v>
      </c>
      <c r="C8218" s="152" t="s">
        <v>377</v>
      </c>
      <c r="D8218" s="152" t="s">
        <v>7701</v>
      </c>
      <c r="E8218" s="152" t="s">
        <v>7554</v>
      </c>
      <c r="F8218" s="153" t="s">
        <v>7512</v>
      </c>
      <c r="G8218" s="152" t="s">
        <v>400</v>
      </c>
      <c r="H8218" s="153" t="str">
        <f>IF(Proc[[#This Row],[type]]="LFF (MDG-F)",MID(Proc[[#This Row],[Obj]],13,10),"")</f>
        <v/>
      </c>
      <c r="I8218" s="152"/>
      <c r="J8218" s="153" t="b">
        <f>Proc[[#This Row],[Requested]]=Proc[[#This Row],[CurrentParent]]</f>
        <v>0</v>
      </c>
      <c r="K8218" s="153" t="str">
        <f>IF(Proc[[#This Row],[Author]]="Marcela Urrego",VLOOKUP(LEFT(Proc[[#This Row],[Requested]],1),Table3[#All],2,0),VLOOKUP(Proc[[#This Row],[Author]],Table4[],2,0))</f>
        <v>EL</v>
      </c>
      <c r="L8218" s="153" t="s">
        <v>7174</v>
      </c>
      <c r="M8218" s="140">
        <v>46086</v>
      </c>
      <c r="N8218" s="140"/>
      <c r="O8218" s="140"/>
      <c r="P8218" s="140" t="str">
        <f ca="1">IF(Proc[[#This Row],[DaysAgeing]]&gt;5,"yep","on track")</f>
        <v>yep</v>
      </c>
      <c r="Q8218" s="2">
        <f ca="1">IF(Proc[[#This Row],[DateClosed]]="",ABS(NETWORKDAYS(Proc[[#This Row],[DateOpened]],TODAY()))-1,ABS(NETWORKDAYS(Proc[[#This Row],[DateOpened]],Proc[[#This Row],[DateClosed]]))-1)</f>
        <v>21</v>
      </c>
      <c r="R8218" s="140" t="s">
        <v>4125</v>
      </c>
      <c r="S8218" s="153" t="e">
        <f>VLOOKUP(Proc[[#This Row],[Obj]],#REF!,2,0)</f>
        <v>#REF!</v>
      </c>
      <c r="T8218" s="153">
        <v>8217</v>
      </c>
    </row>
    <row r="8219" spans="1:20" hidden="1">
      <c r="A8219" s="152" t="s">
        <v>7524</v>
      </c>
      <c r="B8219" s="153" t="str">
        <f>IFERROR(VLOOKUP(Proc[[#This Row],[App]],Table2[],3,0),"open")</f>
        <v>ok</v>
      </c>
      <c r="C8219" s="152" t="s">
        <v>377</v>
      </c>
      <c r="D8219" s="152" t="s">
        <v>7513</v>
      </c>
      <c r="E8219" s="152" t="s">
        <v>7554</v>
      </c>
      <c r="F8219" s="153" t="s">
        <v>7512</v>
      </c>
      <c r="G8219" s="152" t="s">
        <v>400</v>
      </c>
      <c r="H8219" s="153" t="str">
        <f>IF(Proc[[#This Row],[type]]="LFF (MDG-F)",MID(Proc[[#This Row],[Obj]],13,10),"")</f>
        <v/>
      </c>
      <c r="I8219" s="152"/>
      <c r="J8219" s="153" t="b">
        <f>Proc[[#This Row],[Requested]]=Proc[[#This Row],[CurrentParent]]</f>
        <v>0</v>
      </c>
      <c r="K8219" s="153" t="str">
        <f>IF(Proc[[#This Row],[Author]]="Marcela Urrego",VLOOKUP(LEFT(Proc[[#This Row],[Requested]],1),Table3[#All],2,0),VLOOKUP(Proc[[#This Row],[Author]],Table4[],2,0))</f>
        <v>EL</v>
      </c>
      <c r="L8219" s="153" t="s">
        <v>7174</v>
      </c>
      <c r="M8219" s="140">
        <v>46086</v>
      </c>
      <c r="N8219" s="140"/>
      <c r="O8219" s="140"/>
      <c r="P8219" s="140" t="str">
        <f ca="1">IF(Proc[[#This Row],[DaysAgeing]]&gt;5,"yep","on track")</f>
        <v>yep</v>
      </c>
      <c r="Q8219" s="2">
        <f ca="1">IF(Proc[[#This Row],[DateClosed]]="",ABS(NETWORKDAYS(Proc[[#This Row],[DateOpened]],TODAY()))-1,ABS(NETWORKDAYS(Proc[[#This Row],[DateOpened]],Proc[[#This Row],[DateClosed]]))-1)</f>
        <v>21</v>
      </c>
      <c r="R8219" s="140" t="s">
        <v>4125</v>
      </c>
      <c r="S8219" s="153" t="e">
        <f>VLOOKUP(Proc[[#This Row],[Obj]],#REF!,2,0)</f>
        <v>#REF!</v>
      </c>
      <c r="T8219" s="153">
        <v>8218</v>
      </c>
    </row>
    <row r="8220" spans="1:20" hidden="1">
      <c r="A8220" s="152" t="s">
        <v>7524</v>
      </c>
      <c r="B8220" s="153" t="str">
        <f>IFERROR(VLOOKUP(Proc[[#This Row],[App]],Table2[],3,0),"open")</f>
        <v>ok</v>
      </c>
      <c r="C8220" s="152" t="s">
        <v>369</v>
      </c>
      <c r="D8220" s="152" t="s">
        <v>7514</v>
      </c>
      <c r="E8220" s="152" t="s">
        <v>7554</v>
      </c>
      <c r="F8220" s="152" t="s">
        <v>7554</v>
      </c>
      <c r="G8220" s="152" t="s">
        <v>400</v>
      </c>
      <c r="H8220" s="153" t="str">
        <f>IF(Proc[[#This Row],[type]]="LFF (MDG-F)",MID(Proc[[#This Row],[Obj]],13,10),"")</f>
        <v/>
      </c>
      <c r="I8220" s="152"/>
      <c r="J8220" s="153" t="b">
        <f>Proc[[#This Row],[Requested]]=Proc[[#This Row],[CurrentParent]]</f>
        <v>1</v>
      </c>
      <c r="K8220" s="153" t="str">
        <f>IF(Proc[[#This Row],[Author]]="Marcela Urrego",VLOOKUP(LEFT(Proc[[#This Row],[Requested]],1),Table3[#All],2,0),VLOOKUP(Proc[[#This Row],[Author]],Table4[],2,0))</f>
        <v>EL</v>
      </c>
      <c r="L8220" s="153" t="s">
        <v>7174</v>
      </c>
      <c r="M8220" s="140">
        <v>46086</v>
      </c>
      <c r="N8220" s="140"/>
      <c r="O8220" s="140"/>
      <c r="P8220" s="140" t="str">
        <f ca="1">IF(Proc[[#This Row],[DaysAgeing]]&gt;5,"yep","on track")</f>
        <v>yep</v>
      </c>
      <c r="Q8220" s="2">
        <f ca="1">IF(Proc[[#This Row],[DateClosed]]="",ABS(NETWORKDAYS(Proc[[#This Row],[DateOpened]],TODAY()))-1,ABS(NETWORKDAYS(Proc[[#This Row],[DateOpened]],Proc[[#This Row],[DateClosed]]))-1)</f>
        <v>21</v>
      </c>
      <c r="R8220" s="140" t="s">
        <v>4125</v>
      </c>
      <c r="S8220" s="153"/>
      <c r="T8220" s="153">
        <v>8219</v>
      </c>
    </row>
    <row r="8221" spans="1:20" hidden="1">
      <c r="A8221" s="152" t="s">
        <v>7524</v>
      </c>
      <c r="B8221" s="153" t="str">
        <f>IFERROR(VLOOKUP(Proc[[#This Row],[App]],Table2[],3,0),"open")</f>
        <v>ok</v>
      </c>
      <c r="C8221" s="152" t="s">
        <v>377</v>
      </c>
      <c r="D8221" s="152" t="s">
        <v>7702</v>
      </c>
      <c r="E8221" s="152" t="s">
        <v>7554</v>
      </c>
      <c r="F8221" s="153" t="s">
        <v>7514</v>
      </c>
      <c r="G8221" s="152" t="s">
        <v>400</v>
      </c>
      <c r="H8221" s="153" t="str">
        <f>IF(Proc[[#This Row],[type]]="LFF (MDG-F)",MID(Proc[[#This Row],[Obj]],13,10),"")</f>
        <v/>
      </c>
      <c r="I8221" s="152"/>
      <c r="J8221" s="153" t="b">
        <f>Proc[[#This Row],[Requested]]=Proc[[#This Row],[CurrentParent]]</f>
        <v>0</v>
      </c>
      <c r="K8221" s="153" t="str">
        <f>IF(Proc[[#This Row],[Author]]="Marcela Urrego",VLOOKUP(LEFT(Proc[[#This Row],[Requested]],1),Table3[#All],2,0),VLOOKUP(Proc[[#This Row],[Author]],Table4[],2,0))</f>
        <v>EL</v>
      </c>
      <c r="L8221" s="153" t="s">
        <v>7174</v>
      </c>
      <c r="M8221" s="140">
        <v>46086</v>
      </c>
      <c r="N8221" s="140"/>
      <c r="O8221" s="140"/>
      <c r="P8221" s="140" t="str">
        <f ca="1">IF(Proc[[#This Row],[DaysAgeing]]&gt;5,"yep","on track")</f>
        <v>yep</v>
      </c>
      <c r="Q8221" s="2">
        <f ca="1">IF(Proc[[#This Row],[DateClosed]]="",ABS(NETWORKDAYS(Proc[[#This Row],[DateOpened]],TODAY()))-1,ABS(NETWORKDAYS(Proc[[#This Row],[DateOpened]],Proc[[#This Row],[DateClosed]]))-1)</f>
        <v>21</v>
      </c>
      <c r="R8221" s="140" t="s">
        <v>4125</v>
      </c>
      <c r="S8221" s="153" t="e">
        <f>VLOOKUP(Proc[[#This Row],[Obj]],#REF!,2,0)</f>
        <v>#REF!</v>
      </c>
      <c r="T8221" s="153">
        <v>8220</v>
      </c>
    </row>
    <row r="8222" spans="1:20" hidden="1">
      <c r="A8222" s="152" t="s">
        <v>7524</v>
      </c>
      <c r="B8222" s="153" t="str">
        <f>IFERROR(VLOOKUP(Proc[[#This Row],[App]],Table2[],3,0),"open")</f>
        <v>ok</v>
      </c>
      <c r="C8222" s="152" t="s">
        <v>377</v>
      </c>
      <c r="D8222" s="152" t="s">
        <v>7515</v>
      </c>
      <c r="E8222" s="152" t="s">
        <v>7554</v>
      </c>
      <c r="F8222" s="153" t="s">
        <v>7514</v>
      </c>
      <c r="G8222" s="152" t="s">
        <v>400</v>
      </c>
      <c r="H8222" s="153" t="str">
        <f>IF(Proc[[#This Row],[type]]="LFF (MDG-F)",MID(Proc[[#This Row],[Obj]],13,10),"")</f>
        <v/>
      </c>
      <c r="I8222" s="152"/>
      <c r="J8222" s="153" t="b">
        <f>Proc[[#This Row],[Requested]]=Proc[[#This Row],[CurrentParent]]</f>
        <v>0</v>
      </c>
      <c r="K8222" s="153" t="str">
        <f>IF(Proc[[#This Row],[Author]]="Marcela Urrego",VLOOKUP(LEFT(Proc[[#This Row],[Requested]],1),Table3[#All],2,0),VLOOKUP(Proc[[#This Row],[Author]],Table4[],2,0))</f>
        <v>EL</v>
      </c>
      <c r="L8222" s="153" t="s">
        <v>7174</v>
      </c>
      <c r="M8222" s="140">
        <v>46086</v>
      </c>
      <c r="N8222" s="140"/>
      <c r="O8222" s="140"/>
      <c r="P8222" s="140" t="str">
        <f ca="1">IF(Proc[[#This Row],[DaysAgeing]]&gt;5,"yep","on track")</f>
        <v>yep</v>
      </c>
      <c r="Q8222" s="2">
        <f ca="1">IF(Proc[[#This Row],[DateClosed]]="",ABS(NETWORKDAYS(Proc[[#This Row],[DateOpened]],TODAY()))-1,ABS(NETWORKDAYS(Proc[[#This Row],[DateOpened]],Proc[[#This Row],[DateClosed]]))-1)</f>
        <v>21</v>
      </c>
      <c r="R8222" s="140" t="s">
        <v>4125</v>
      </c>
      <c r="S8222" s="153" t="e">
        <f>VLOOKUP(Proc[[#This Row],[Obj]],#REF!,2,0)</f>
        <v>#REF!</v>
      </c>
      <c r="T8222" s="153">
        <v>8221</v>
      </c>
    </row>
    <row r="8223" spans="1:20" hidden="1">
      <c r="A8223" s="152" t="s">
        <v>7524</v>
      </c>
      <c r="B8223" s="153" t="str">
        <f>IFERROR(VLOOKUP(Proc[[#This Row],[App]],Table2[],3,0),"open")</f>
        <v>ok</v>
      </c>
      <c r="C8223" s="152" t="s">
        <v>369</v>
      </c>
      <c r="D8223" s="152" t="s">
        <v>7516</v>
      </c>
      <c r="E8223" s="152" t="s">
        <v>7554</v>
      </c>
      <c r="F8223" s="152" t="s">
        <v>7554</v>
      </c>
      <c r="G8223" s="152" t="s">
        <v>400</v>
      </c>
      <c r="H8223" s="153" t="str">
        <f>IF(Proc[[#This Row],[type]]="LFF (MDG-F)",MID(Proc[[#This Row],[Obj]],13,10),"")</f>
        <v/>
      </c>
      <c r="I8223" s="152"/>
      <c r="J8223" s="153" t="b">
        <f>Proc[[#This Row],[Requested]]=Proc[[#This Row],[CurrentParent]]</f>
        <v>1</v>
      </c>
      <c r="K8223" s="153" t="str">
        <f>IF(Proc[[#This Row],[Author]]="Marcela Urrego",VLOOKUP(LEFT(Proc[[#This Row],[Requested]],1),Table3[#All],2,0),VLOOKUP(Proc[[#This Row],[Author]],Table4[],2,0))</f>
        <v>EL</v>
      </c>
      <c r="L8223" s="153" t="s">
        <v>7174</v>
      </c>
      <c r="M8223" s="140">
        <v>46086</v>
      </c>
      <c r="N8223" s="140"/>
      <c r="O8223" s="140"/>
      <c r="P8223" s="140" t="str">
        <f ca="1">IF(Proc[[#This Row],[DaysAgeing]]&gt;5,"yep","on track")</f>
        <v>yep</v>
      </c>
      <c r="Q8223" s="2">
        <f ca="1">IF(Proc[[#This Row],[DateClosed]]="",ABS(NETWORKDAYS(Proc[[#This Row],[DateOpened]],TODAY()))-1,ABS(NETWORKDAYS(Proc[[#This Row],[DateOpened]],Proc[[#This Row],[DateClosed]]))-1)</f>
        <v>21</v>
      </c>
      <c r="R8223" s="140" t="s">
        <v>4125</v>
      </c>
      <c r="S8223" s="153"/>
      <c r="T8223" s="153">
        <v>8222</v>
      </c>
    </row>
    <row r="8224" spans="1:20" hidden="1">
      <c r="A8224" s="152" t="s">
        <v>7524</v>
      </c>
      <c r="B8224" s="153" t="str">
        <f>IFERROR(VLOOKUP(Proc[[#This Row],[App]],Table2[],3,0),"open")</f>
        <v>ok</v>
      </c>
      <c r="C8224" s="152" t="s">
        <v>377</v>
      </c>
      <c r="D8224" s="152" t="s">
        <v>7703</v>
      </c>
      <c r="E8224" s="152" t="s">
        <v>7554</v>
      </c>
      <c r="F8224" s="153" t="s">
        <v>7516</v>
      </c>
      <c r="G8224" s="152" t="s">
        <v>400</v>
      </c>
      <c r="H8224" s="153" t="str">
        <f>IF(Proc[[#This Row],[type]]="LFF (MDG-F)",MID(Proc[[#This Row],[Obj]],13,10),"")</f>
        <v/>
      </c>
      <c r="I8224" s="152"/>
      <c r="J8224" s="153" t="b">
        <f>Proc[[#This Row],[Requested]]=Proc[[#This Row],[CurrentParent]]</f>
        <v>0</v>
      </c>
      <c r="K8224" s="153" t="str">
        <f>IF(Proc[[#This Row],[Author]]="Marcela Urrego",VLOOKUP(LEFT(Proc[[#This Row],[Requested]],1),Table3[#All],2,0),VLOOKUP(Proc[[#This Row],[Author]],Table4[],2,0))</f>
        <v>EL</v>
      </c>
      <c r="L8224" s="153" t="s">
        <v>7174</v>
      </c>
      <c r="M8224" s="140">
        <v>46086</v>
      </c>
      <c r="N8224" s="140"/>
      <c r="O8224" s="140"/>
      <c r="P8224" s="140" t="str">
        <f ca="1">IF(Proc[[#This Row],[DaysAgeing]]&gt;5,"yep","on track")</f>
        <v>yep</v>
      </c>
      <c r="Q8224" s="2">
        <f ca="1">IF(Proc[[#This Row],[DateClosed]]="",ABS(NETWORKDAYS(Proc[[#This Row],[DateOpened]],TODAY()))-1,ABS(NETWORKDAYS(Proc[[#This Row],[DateOpened]],Proc[[#This Row],[DateClosed]]))-1)</f>
        <v>21</v>
      </c>
      <c r="R8224" s="140" t="s">
        <v>4125</v>
      </c>
      <c r="S8224" s="153" t="e">
        <f>VLOOKUP(Proc[[#This Row],[Obj]],#REF!,2,0)</f>
        <v>#REF!</v>
      </c>
      <c r="T8224" s="153">
        <v>8223</v>
      </c>
    </row>
    <row r="8225" spans="1:20" hidden="1">
      <c r="A8225" s="152" t="s">
        <v>7524</v>
      </c>
      <c r="B8225" s="153" t="str">
        <f>IFERROR(VLOOKUP(Proc[[#This Row],[App]],Table2[],3,0),"open")</f>
        <v>ok</v>
      </c>
      <c r="C8225" s="152" t="s">
        <v>377</v>
      </c>
      <c r="D8225" s="152" t="s">
        <v>7517</v>
      </c>
      <c r="E8225" s="152" t="s">
        <v>7554</v>
      </c>
      <c r="F8225" s="153" t="s">
        <v>7516</v>
      </c>
      <c r="G8225" s="152" t="s">
        <v>400</v>
      </c>
      <c r="H8225" s="153" t="str">
        <f>IF(Proc[[#This Row],[type]]="LFF (MDG-F)",MID(Proc[[#This Row],[Obj]],13,10),"")</f>
        <v/>
      </c>
      <c r="I8225" s="152"/>
      <c r="J8225" s="153" t="b">
        <f>Proc[[#This Row],[Requested]]=Proc[[#This Row],[CurrentParent]]</f>
        <v>0</v>
      </c>
      <c r="K8225" s="153" t="str">
        <f>IF(Proc[[#This Row],[Author]]="Marcela Urrego",VLOOKUP(LEFT(Proc[[#This Row],[Requested]],1),Table3[#All],2,0),VLOOKUP(Proc[[#This Row],[Author]],Table4[],2,0))</f>
        <v>EL</v>
      </c>
      <c r="L8225" s="153" t="s">
        <v>7174</v>
      </c>
      <c r="M8225" s="140">
        <v>46086</v>
      </c>
      <c r="N8225" s="140"/>
      <c r="O8225" s="140"/>
      <c r="P8225" s="140" t="str">
        <f ca="1">IF(Proc[[#This Row],[DaysAgeing]]&gt;5,"yep","on track")</f>
        <v>yep</v>
      </c>
      <c r="Q8225" s="2">
        <f ca="1">IF(Proc[[#This Row],[DateClosed]]="",ABS(NETWORKDAYS(Proc[[#This Row],[DateOpened]],TODAY()))-1,ABS(NETWORKDAYS(Proc[[#This Row],[DateOpened]],Proc[[#This Row],[DateClosed]]))-1)</f>
        <v>21</v>
      </c>
      <c r="R8225" s="140" t="s">
        <v>4125</v>
      </c>
      <c r="S8225" s="153" t="e">
        <f>VLOOKUP(Proc[[#This Row],[Obj]],#REF!,2,0)</f>
        <v>#REF!</v>
      </c>
      <c r="T8225" s="153">
        <v>8224</v>
      </c>
    </row>
    <row r="8226" spans="1:20" hidden="1">
      <c r="A8226" s="152" t="s">
        <v>7524</v>
      </c>
      <c r="B8226" s="153" t="str">
        <f>IFERROR(VLOOKUP(Proc[[#This Row],[App]],Table2[],3,0),"open")</f>
        <v>ok</v>
      </c>
      <c r="C8226" s="152" t="s">
        <v>369</v>
      </c>
      <c r="D8226" s="152" t="s">
        <v>7518</v>
      </c>
      <c r="E8226" s="152" t="s">
        <v>7554</v>
      </c>
      <c r="F8226" s="152" t="s">
        <v>7554</v>
      </c>
      <c r="G8226" s="152" t="s">
        <v>400</v>
      </c>
      <c r="H8226" s="153" t="str">
        <f>IF(Proc[[#This Row],[type]]="LFF (MDG-F)",MID(Proc[[#This Row],[Obj]],13,10),"")</f>
        <v/>
      </c>
      <c r="I8226" s="152"/>
      <c r="J8226" s="153" t="b">
        <f>Proc[[#This Row],[Requested]]=Proc[[#This Row],[CurrentParent]]</f>
        <v>1</v>
      </c>
      <c r="K8226" s="153" t="str">
        <f>IF(Proc[[#This Row],[Author]]="Marcela Urrego",VLOOKUP(LEFT(Proc[[#This Row],[Requested]],1),Table3[#All],2,0),VLOOKUP(Proc[[#This Row],[Author]],Table4[],2,0))</f>
        <v>EL</v>
      </c>
      <c r="L8226" s="153" t="s">
        <v>7174</v>
      </c>
      <c r="M8226" s="140">
        <v>46086</v>
      </c>
      <c r="N8226" s="140"/>
      <c r="O8226" s="140"/>
      <c r="P8226" s="140" t="str">
        <f ca="1">IF(Proc[[#This Row],[DaysAgeing]]&gt;5,"yep","on track")</f>
        <v>yep</v>
      </c>
      <c r="Q8226" s="2">
        <f ca="1">IF(Proc[[#This Row],[DateClosed]]="",ABS(NETWORKDAYS(Proc[[#This Row],[DateOpened]],TODAY()))-1,ABS(NETWORKDAYS(Proc[[#This Row],[DateOpened]],Proc[[#This Row],[DateClosed]]))-1)</f>
        <v>21</v>
      </c>
      <c r="R8226" s="140" t="s">
        <v>4125</v>
      </c>
      <c r="S8226" s="153"/>
      <c r="T8226" s="153">
        <v>8225</v>
      </c>
    </row>
    <row r="8227" spans="1:20" hidden="1">
      <c r="A8227" s="152" t="s">
        <v>7524</v>
      </c>
      <c r="B8227" s="153" t="str">
        <f>IFERROR(VLOOKUP(Proc[[#This Row],[App]],Table2[],3,0),"open")</f>
        <v>ok</v>
      </c>
      <c r="C8227" s="152" t="s">
        <v>377</v>
      </c>
      <c r="D8227" s="152" t="s">
        <v>7704</v>
      </c>
      <c r="E8227" s="152" t="s">
        <v>7554</v>
      </c>
      <c r="F8227" s="153" t="s">
        <v>7518</v>
      </c>
      <c r="G8227" s="152" t="s">
        <v>400</v>
      </c>
      <c r="H8227" s="153" t="str">
        <f>IF(Proc[[#This Row],[type]]="LFF (MDG-F)",MID(Proc[[#This Row],[Obj]],13,10),"")</f>
        <v/>
      </c>
      <c r="I8227" s="152"/>
      <c r="J8227" s="153" t="b">
        <f>Proc[[#This Row],[Requested]]=Proc[[#This Row],[CurrentParent]]</f>
        <v>0</v>
      </c>
      <c r="K8227" s="153" t="str">
        <f>IF(Proc[[#This Row],[Author]]="Marcela Urrego",VLOOKUP(LEFT(Proc[[#This Row],[Requested]],1),Table3[#All],2,0),VLOOKUP(Proc[[#This Row],[Author]],Table4[],2,0))</f>
        <v>EL</v>
      </c>
      <c r="L8227" s="153" t="s">
        <v>7174</v>
      </c>
      <c r="M8227" s="140">
        <v>46086</v>
      </c>
      <c r="N8227" s="140"/>
      <c r="O8227" s="140"/>
      <c r="P8227" s="140" t="str">
        <f ca="1">IF(Proc[[#This Row],[DaysAgeing]]&gt;5,"yep","on track")</f>
        <v>yep</v>
      </c>
      <c r="Q8227" s="2">
        <f ca="1">IF(Proc[[#This Row],[DateClosed]]="",ABS(NETWORKDAYS(Proc[[#This Row],[DateOpened]],TODAY()))-1,ABS(NETWORKDAYS(Proc[[#This Row],[DateOpened]],Proc[[#This Row],[DateClosed]]))-1)</f>
        <v>21</v>
      </c>
      <c r="R8227" s="140" t="s">
        <v>4125</v>
      </c>
      <c r="S8227" s="153" t="e">
        <f>VLOOKUP(Proc[[#This Row],[Obj]],#REF!,2,0)</f>
        <v>#REF!</v>
      </c>
      <c r="T8227" s="153">
        <v>8226</v>
      </c>
    </row>
    <row r="8228" spans="1:20" hidden="1">
      <c r="A8228" s="152" t="s">
        <v>7524</v>
      </c>
      <c r="B8228" s="153" t="str">
        <f>IFERROR(VLOOKUP(Proc[[#This Row],[App]],Table2[],3,0),"open")</f>
        <v>ok</v>
      </c>
      <c r="C8228" s="152" t="s">
        <v>377</v>
      </c>
      <c r="D8228" s="152" t="s">
        <v>7519</v>
      </c>
      <c r="E8228" s="152" t="s">
        <v>7554</v>
      </c>
      <c r="F8228" s="153" t="s">
        <v>7518</v>
      </c>
      <c r="G8228" s="152" t="s">
        <v>400</v>
      </c>
      <c r="H8228" s="153" t="str">
        <f>IF(Proc[[#This Row],[type]]="LFF (MDG-F)",MID(Proc[[#This Row],[Obj]],13,10),"")</f>
        <v/>
      </c>
      <c r="I8228" s="152"/>
      <c r="J8228" s="153" t="b">
        <f>Proc[[#This Row],[Requested]]=Proc[[#This Row],[CurrentParent]]</f>
        <v>0</v>
      </c>
      <c r="K8228" s="153" t="str">
        <f>IF(Proc[[#This Row],[Author]]="Marcela Urrego",VLOOKUP(LEFT(Proc[[#This Row],[Requested]],1),Table3[#All],2,0),VLOOKUP(Proc[[#This Row],[Author]],Table4[],2,0))</f>
        <v>EL</v>
      </c>
      <c r="L8228" s="153" t="s">
        <v>7174</v>
      </c>
      <c r="M8228" s="140">
        <v>46086</v>
      </c>
      <c r="N8228" s="140"/>
      <c r="O8228" s="140"/>
      <c r="P8228" s="140" t="str">
        <f ca="1">IF(Proc[[#This Row],[DaysAgeing]]&gt;5,"yep","on track")</f>
        <v>yep</v>
      </c>
      <c r="Q8228" s="2">
        <f ca="1">IF(Proc[[#This Row],[DateClosed]]="",ABS(NETWORKDAYS(Proc[[#This Row],[DateOpened]],TODAY()))-1,ABS(NETWORKDAYS(Proc[[#This Row],[DateOpened]],Proc[[#This Row],[DateClosed]]))-1)</f>
        <v>21</v>
      </c>
      <c r="R8228" s="140" t="s">
        <v>4125</v>
      </c>
      <c r="S8228" s="153" t="e">
        <f>VLOOKUP(Proc[[#This Row],[Obj]],#REF!,2,0)</f>
        <v>#REF!</v>
      </c>
      <c r="T8228" s="153">
        <v>8227</v>
      </c>
    </row>
    <row r="8229" spans="1:20" hidden="1">
      <c r="A8229" s="152" t="s">
        <v>7524</v>
      </c>
      <c r="B8229" s="153" t="str">
        <f>IFERROR(VLOOKUP(Proc[[#This Row],[App]],Table2[],3,0),"open")</f>
        <v>ok</v>
      </c>
      <c r="C8229" s="152" t="s">
        <v>369</v>
      </c>
      <c r="D8229" s="152" t="s">
        <v>7705</v>
      </c>
      <c r="E8229" s="152" t="s">
        <v>7552</v>
      </c>
      <c r="F8229" s="153" t="s">
        <v>7552</v>
      </c>
      <c r="G8229" s="152" t="s">
        <v>406</v>
      </c>
      <c r="H8229" s="153" t="str">
        <f>IF(Proc[[#This Row],[type]]="LFF (MDG-F)",MID(Proc[[#This Row],[Obj]],13,10),"")</f>
        <v>TW03TNKZ03</v>
      </c>
      <c r="I8229" s="152"/>
      <c r="J8229" s="153" t="b">
        <f>Proc[[#This Row],[Requested]]=Proc[[#This Row],[CurrentParent]]</f>
        <v>1</v>
      </c>
      <c r="K8229" s="153" t="str">
        <f>IF(Proc[[#This Row],[Author]]="Marcela Urrego",VLOOKUP(LEFT(Proc[[#This Row],[Requested]],1),Table3[#All],2,0),VLOOKUP(Proc[[#This Row],[Author]],Table4[],2,0))</f>
        <v>EL</v>
      </c>
      <c r="L8229" s="153" t="s">
        <v>7174</v>
      </c>
      <c r="M8229" s="140">
        <v>46086</v>
      </c>
      <c r="N8229" s="140"/>
      <c r="O8229" s="140"/>
      <c r="P8229" s="140" t="str">
        <f ca="1">IF(Proc[[#This Row],[DaysAgeing]]&gt;5,"yep","on track")</f>
        <v>yep</v>
      </c>
      <c r="Q8229" s="2">
        <f ca="1">IF(Proc[[#This Row],[DateClosed]]="",ABS(NETWORKDAYS(Proc[[#This Row],[DateOpened]],TODAY()))-1,ABS(NETWORKDAYS(Proc[[#This Row],[DateOpened]],Proc[[#This Row],[DateClosed]]))-1)</f>
        <v>21</v>
      </c>
      <c r="R8229" s="140" t="s">
        <v>4125</v>
      </c>
      <c r="S8229" s="153"/>
      <c r="T8229" s="153">
        <v>8228</v>
      </c>
    </row>
    <row r="8230" spans="1:20" hidden="1">
      <c r="A8230" s="152" t="s">
        <v>7524</v>
      </c>
      <c r="B8230" s="153" t="str">
        <f>IFERROR(VLOOKUP(Proc[[#This Row],[App]],Table2[],3,0),"open")</f>
        <v>ok</v>
      </c>
      <c r="C8230" s="152" t="s">
        <v>369</v>
      </c>
      <c r="D8230" s="152" t="s">
        <v>7706</v>
      </c>
      <c r="E8230" s="152" t="s">
        <v>7552</v>
      </c>
      <c r="F8230" s="153" t="s">
        <v>7552</v>
      </c>
      <c r="G8230" s="152" t="s">
        <v>406</v>
      </c>
      <c r="H8230" s="153" t="str">
        <f>IF(Proc[[#This Row],[type]]="LFF (MDG-F)",MID(Proc[[#This Row],[Obj]],13,10),"")</f>
        <v>CN09C05014</v>
      </c>
      <c r="I8230" s="152"/>
      <c r="J8230" s="153" t="b">
        <f>Proc[[#This Row],[Requested]]=Proc[[#This Row],[CurrentParent]]</f>
        <v>1</v>
      </c>
      <c r="K8230" s="153" t="str">
        <f>IF(Proc[[#This Row],[Author]]="Marcela Urrego",VLOOKUP(LEFT(Proc[[#This Row],[Requested]],1),Table3[#All],2,0),VLOOKUP(Proc[[#This Row],[Author]],Table4[],2,0))</f>
        <v>EL</v>
      </c>
      <c r="L8230" s="153" t="s">
        <v>7174</v>
      </c>
      <c r="M8230" s="140">
        <v>46086</v>
      </c>
      <c r="N8230" s="140"/>
      <c r="O8230" s="140"/>
      <c r="P8230" s="140" t="str">
        <f ca="1">IF(Proc[[#This Row],[DaysAgeing]]&gt;5,"yep","on track")</f>
        <v>yep</v>
      </c>
      <c r="Q8230" s="2">
        <f ca="1">IF(Proc[[#This Row],[DateClosed]]="",ABS(NETWORKDAYS(Proc[[#This Row],[DateOpened]],TODAY()))-1,ABS(NETWORKDAYS(Proc[[#This Row],[DateOpened]],Proc[[#This Row],[DateClosed]]))-1)</f>
        <v>21</v>
      </c>
      <c r="R8230" s="140" t="s">
        <v>4125</v>
      </c>
      <c r="S8230" s="153"/>
      <c r="T8230" s="153">
        <v>8229</v>
      </c>
    </row>
    <row r="8231" spans="1:20" hidden="1">
      <c r="A8231" s="152" t="s">
        <v>7524</v>
      </c>
      <c r="B8231" s="153" t="str">
        <f>IFERROR(VLOOKUP(Proc[[#This Row],[App]],Table2[],3,0),"open")</f>
        <v>ok</v>
      </c>
      <c r="C8231" s="152" t="s">
        <v>369</v>
      </c>
      <c r="D8231" s="152" t="s">
        <v>7707</v>
      </c>
      <c r="E8231" s="152" t="s">
        <v>7552</v>
      </c>
      <c r="F8231" s="153" t="s">
        <v>7552</v>
      </c>
      <c r="G8231" s="152" t="s">
        <v>406</v>
      </c>
      <c r="H8231" s="153" t="str">
        <f>IF(Proc[[#This Row],[type]]="LFF (MDG-F)",MID(Proc[[#This Row],[Obj]],13,10),"")</f>
        <v>TW10C06303</v>
      </c>
      <c r="I8231" s="152"/>
      <c r="J8231" s="153" t="b">
        <f>Proc[[#This Row],[Requested]]=Proc[[#This Row],[CurrentParent]]</f>
        <v>1</v>
      </c>
      <c r="K8231" s="153" t="str">
        <f>IF(Proc[[#This Row],[Author]]="Marcela Urrego",VLOOKUP(LEFT(Proc[[#This Row],[Requested]],1),Table3[#All],2,0),VLOOKUP(Proc[[#This Row],[Author]],Table4[],2,0))</f>
        <v>EL</v>
      </c>
      <c r="L8231" s="153" t="s">
        <v>7174</v>
      </c>
      <c r="M8231" s="140">
        <v>46086</v>
      </c>
      <c r="N8231" s="140"/>
      <c r="O8231" s="140"/>
      <c r="P8231" s="140" t="str">
        <f ca="1">IF(Proc[[#This Row],[DaysAgeing]]&gt;5,"yep","on track")</f>
        <v>yep</v>
      </c>
      <c r="Q8231" s="2">
        <f ca="1">IF(Proc[[#This Row],[DateClosed]]="",ABS(NETWORKDAYS(Proc[[#This Row],[DateOpened]],TODAY()))-1,ABS(NETWORKDAYS(Proc[[#This Row],[DateOpened]],Proc[[#This Row],[DateClosed]]))-1)</f>
        <v>21</v>
      </c>
      <c r="R8231" s="140" t="s">
        <v>4125</v>
      </c>
      <c r="S8231" s="153"/>
      <c r="T8231" s="153">
        <v>8230</v>
      </c>
    </row>
    <row r="8232" spans="1:20" hidden="1">
      <c r="A8232" s="152" t="s">
        <v>7524</v>
      </c>
      <c r="B8232" s="153" t="str">
        <f>IFERROR(VLOOKUP(Proc[[#This Row],[App]],Table2[],3,0),"open")</f>
        <v>ok</v>
      </c>
      <c r="C8232" s="152" t="s">
        <v>369</v>
      </c>
      <c r="D8232" s="152" t="s">
        <v>7708</v>
      </c>
      <c r="E8232" s="152" t="s">
        <v>7552</v>
      </c>
      <c r="F8232" s="153" t="s">
        <v>7552</v>
      </c>
      <c r="G8232" s="152" t="s">
        <v>406</v>
      </c>
      <c r="H8232" s="153" t="str">
        <f>IF(Proc[[#This Row],[type]]="LFF (MDG-F)",MID(Proc[[#This Row],[Obj]],13,10),"")</f>
        <v>TW91C06028</v>
      </c>
      <c r="I8232" s="152"/>
      <c r="J8232" s="153" t="b">
        <f>Proc[[#This Row],[Requested]]=Proc[[#This Row],[CurrentParent]]</f>
        <v>1</v>
      </c>
      <c r="K8232" s="153" t="str">
        <f>IF(Proc[[#This Row],[Author]]="Marcela Urrego",VLOOKUP(LEFT(Proc[[#This Row],[Requested]],1),Table3[#All],2,0),VLOOKUP(Proc[[#This Row],[Author]],Table4[],2,0))</f>
        <v>EL</v>
      </c>
      <c r="L8232" s="153" t="s">
        <v>7174</v>
      </c>
      <c r="M8232" s="140">
        <v>46086</v>
      </c>
      <c r="N8232" s="140"/>
      <c r="O8232" s="140"/>
      <c r="P8232" s="140" t="str">
        <f ca="1">IF(Proc[[#This Row],[DaysAgeing]]&gt;5,"yep","on track")</f>
        <v>yep</v>
      </c>
      <c r="Q8232" s="2">
        <f ca="1">IF(Proc[[#This Row],[DateClosed]]="",ABS(NETWORKDAYS(Proc[[#This Row],[DateOpened]],TODAY()))-1,ABS(NETWORKDAYS(Proc[[#This Row],[DateOpened]],Proc[[#This Row],[DateClosed]]))-1)</f>
        <v>21</v>
      </c>
      <c r="R8232" s="140" t="s">
        <v>4125</v>
      </c>
      <c r="S8232" s="153"/>
      <c r="T8232" s="153">
        <v>8231</v>
      </c>
    </row>
    <row r="8233" spans="1:20" hidden="1">
      <c r="A8233" s="152" t="s">
        <v>7524</v>
      </c>
      <c r="B8233" s="153" t="str">
        <f>IFERROR(VLOOKUP(Proc[[#This Row],[App]],Table2[],3,0),"open")</f>
        <v>ok</v>
      </c>
      <c r="C8233" s="152" t="s">
        <v>369</v>
      </c>
      <c r="D8233" s="152" t="s">
        <v>7709</v>
      </c>
      <c r="E8233" s="152" t="s">
        <v>7550</v>
      </c>
      <c r="F8233" s="153" t="s">
        <v>7550</v>
      </c>
      <c r="G8233" s="152" t="s">
        <v>406</v>
      </c>
      <c r="H8233" s="153" t="str">
        <f>IF(Proc[[#This Row],[type]]="LFF (MDG-F)",MID(Proc[[#This Row],[Obj]],13,10),"")</f>
        <v>TW10C05013</v>
      </c>
      <c r="I8233" s="152"/>
      <c r="J8233" s="153" t="b">
        <f>Proc[[#This Row],[Requested]]=Proc[[#This Row],[CurrentParent]]</f>
        <v>1</v>
      </c>
      <c r="K8233" s="153" t="str">
        <f>IF(Proc[[#This Row],[Author]]="Marcela Urrego",VLOOKUP(LEFT(Proc[[#This Row],[Requested]],1),Table3[#All],2,0),VLOOKUP(Proc[[#This Row],[Author]],Table4[],2,0))</f>
        <v>EL</v>
      </c>
      <c r="L8233" s="153" t="s">
        <v>7174</v>
      </c>
      <c r="M8233" s="140">
        <v>46086</v>
      </c>
      <c r="N8233" s="140"/>
      <c r="O8233" s="140"/>
      <c r="P8233" s="140" t="str">
        <f ca="1">IF(Proc[[#This Row],[DaysAgeing]]&gt;5,"yep","on track")</f>
        <v>yep</v>
      </c>
      <c r="Q8233" s="2">
        <f ca="1">IF(Proc[[#This Row],[DateClosed]]="",ABS(NETWORKDAYS(Proc[[#This Row],[DateOpened]],TODAY()))-1,ABS(NETWORKDAYS(Proc[[#This Row],[DateOpened]],Proc[[#This Row],[DateClosed]]))-1)</f>
        <v>21</v>
      </c>
      <c r="R8233" s="140" t="s">
        <v>4125</v>
      </c>
      <c r="S8233" s="153"/>
      <c r="T8233" s="153">
        <v>8232</v>
      </c>
    </row>
    <row r="8234" spans="1:20" hidden="1">
      <c r="A8234" s="152" t="s">
        <v>7524</v>
      </c>
      <c r="B8234" s="153" t="str">
        <f>IFERROR(VLOOKUP(Proc[[#This Row],[App]],Table2[],3,0),"open")</f>
        <v>ok</v>
      </c>
      <c r="C8234" s="152" t="s">
        <v>369</v>
      </c>
      <c r="D8234" s="152" t="s">
        <v>7710</v>
      </c>
      <c r="E8234" s="152" t="s">
        <v>7550</v>
      </c>
      <c r="F8234" s="153" t="s">
        <v>7550</v>
      </c>
      <c r="G8234" s="152" t="s">
        <v>406</v>
      </c>
      <c r="H8234" s="153" t="str">
        <f>IF(Proc[[#This Row],[type]]="LFF (MDG-F)",MID(Proc[[#This Row],[Obj]],13,10),"")</f>
        <v>TW91C06027</v>
      </c>
      <c r="I8234" s="152"/>
      <c r="J8234" s="153" t="b">
        <f>Proc[[#This Row],[Requested]]=Proc[[#This Row],[CurrentParent]]</f>
        <v>1</v>
      </c>
      <c r="K8234" s="153" t="str">
        <f>IF(Proc[[#This Row],[Author]]="Marcela Urrego",VLOOKUP(LEFT(Proc[[#This Row],[Requested]],1),Table3[#All],2,0),VLOOKUP(Proc[[#This Row],[Author]],Table4[],2,0))</f>
        <v>EL</v>
      </c>
      <c r="L8234" s="153" t="s">
        <v>7174</v>
      </c>
      <c r="M8234" s="140">
        <v>46086</v>
      </c>
      <c r="N8234" s="140"/>
      <c r="O8234" s="140"/>
      <c r="P8234" s="140" t="str">
        <f ca="1">IF(Proc[[#This Row],[DaysAgeing]]&gt;5,"yep","on track")</f>
        <v>yep</v>
      </c>
      <c r="Q8234" s="2">
        <f ca="1">IF(Proc[[#This Row],[DateClosed]]="",ABS(NETWORKDAYS(Proc[[#This Row],[DateOpened]],TODAY()))-1,ABS(NETWORKDAYS(Proc[[#This Row],[DateOpened]],Proc[[#This Row],[DateClosed]]))-1)</f>
        <v>21</v>
      </c>
      <c r="R8234" s="140" t="s">
        <v>4125</v>
      </c>
      <c r="S8234" s="153"/>
      <c r="T8234" s="153">
        <v>8233</v>
      </c>
    </row>
    <row r="8235" spans="1:20" hidden="1">
      <c r="A8235" s="152" t="s">
        <v>7524</v>
      </c>
      <c r="B8235" s="153" t="str">
        <f>IFERROR(VLOOKUP(Proc[[#This Row],[App]],Table2[],3,0),"open")</f>
        <v>ok</v>
      </c>
      <c r="C8235" s="152" t="s">
        <v>369</v>
      </c>
      <c r="D8235" s="152" t="s">
        <v>7711</v>
      </c>
      <c r="E8235" s="152" t="s">
        <v>5409</v>
      </c>
      <c r="F8235" s="153" t="s">
        <v>5409</v>
      </c>
      <c r="G8235" s="152" t="s">
        <v>406</v>
      </c>
      <c r="H8235" s="153" t="str">
        <f>IF(Proc[[#This Row],[type]]="LFF (MDG-F)",MID(Proc[[#This Row],[Obj]],13,10),"")</f>
        <v>TW91L75005</v>
      </c>
      <c r="I8235" s="152"/>
      <c r="J8235" s="153" t="b">
        <f>Proc[[#This Row],[Requested]]=Proc[[#This Row],[CurrentParent]]</f>
        <v>1</v>
      </c>
      <c r="K8235" s="153" t="str">
        <f>IF(Proc[[#This Row],[Author]]="Marcela Urrego",VLOOKUP(LEFT(Proc[[#This Row],[Requested]],1),Table3[#All],2,0),VLOOKUP(Proc[[#This Row],[Author]],Table4[],2,0))</f>
        <v>EL</v>
      </c>
      <c r="L8235" s="153" t="s">
        <v>7174</v>
      </c>
      <c r="M8235" s="140">
        <v>46086</v>
      </c>
      <c r="N8235" s="140"/>
      <c r="O8235" s="140"/>
      <c r="P8235" s="140" t="str">
        <f ca="1">IF(Proc[[#This Row],[DaysAgeing]]&gt;5,"yep","on track")</f>
        <v>yep</v>
      </c>
      <c r="Q8235" s="2">
        <f ca="1">IF(Proc[[#This Row],[DateClosed]]="",ABS(NETWORKDAYS(Proc[[#This Row],[DateOpened]],TODAY()))-1,ABS(NETWORKDAYS(Proc[[#This Row],[DateOpened]],Proc[[#This Row],[DateClosed]]))-1)</f>
        <v>21</v>
      </c>
      <c r="R8235" s="140" t="s">
        <v>4125</v>
      </c>
      <c r="S8235" s="153"/>
      <c r="T8235" s="153">
        <v>8234</v>
      </c>
    </row>
    <row r="8236" spans="1:20" hidden="1">
      <c r="A8236" s="152" t="s">
        <v>7524</v>
      </c>
      <c r="B8236" s="153" t="str">
        <f>IFERROR(VLOOKUP(Proc[[#This Row],[App]],Table2[],3,0),"open")</f>
        <v>ok</v>
      </c>
      <c r="C8236" s="152" t="s">
        <v>369</v>
      </c>
      <c r="D8236" s="152" t="s">
        <v>7712</v>
      </c>
      <c r="E8236" s="152" t="s">
        <v>7554</v>
      </c>
      <c r="F8236" s="153" t="s">
        <v>7554</v>
      </c>
      <c r="G8236" s="152" t="s">
        <v>406</v>
      </c>
      <c r="H8236" s="153" t="str">
        <f>IF(Proc[[#This Row],[type]]="LFF (MDG-F)",MID(Proc[[#This Row],[Obj]],13,10),"")</f>
        <v>CN09C02704</v>
      </c>
      <c r="I8236" s="152"/>
      <c r="J8236" s="153" t="b">
        <f>Proc[[#This Row],[Requested]]=Proc[[#This Row],[CurrentParent]]</f>
        <v>1</v>
      </c>
      <c r="K8236" s="153" t="str">
        <f>IF(Proc[[#This Row],[Author]]="Marcela Urrego",VLOOKUP(LEFT(Proc[[#This Row],[Requested]],1),Table3[#All],2,0),VLOOKUP(Proc[[#This Row],[Author]],Table4[],2,0))</f>
        <v>EL</v>
      </c>
      <c r="L8236" s="153" t="s">
        <v>7174</v>
      </c>
      <c r="M8236" s="140">
        <v>46086</v>
      </c>
      <c r="N8236" s="140"/>
      <c r="O8236" s="140"/>
      <c r="P8236" s="140" t="str">
        <f ca="1">IF(Proc[[#This Row],[DaysAgeing]]&gt;5,"yep","on track")</f>
        <v>yep</v>
      </c>
      <c r="Q8236" s="2">
        <f ca="1">IF(Proc[[#This Row],[DateClosed]]="",ABS(NETWORKDAYS(Proc[[#This Row],[DateOpened]],TODAY()))-1,ABS(NETWORKDAYS(Proc[[#This Row],[DateOpened]],Proc[[#This Row],[DateClosed]]))-1)</f>
        <v>21</v>
      </c>
      <c r="R8236" s="140" t="s">
        <v>4125</v>
      </c>
      <c r="S8236" s="153"/>
      <c r="T8236" s="153">
        <v>8235</v>
      </c>
    </row>
    <row r="8237" spans="1:20" hidden="1">
      <c r="A8237" s="152" t="s">
        <v>7524</v>
      </c>
      <c r="B8237" s="153" t="str">
        <f>IFERROR(VLOOKUP(Proc[[#This Row],[App]],Table2[],3,0),"open")</f>
        <v>ok</v>
      </c>
      <c r="C8237" s="152" t="s">
        <v>369</v>
      </c>
      <c r="D8237" s="152" t="s">
        <v>7713</v>
      </c>
      <c r="E8237" s="152" t="s">
        <v>7554</v>
      </c>
      <c r="F8237" s="153" t="s">
        <v>7554</v>
      </c>
      <c r="G8237" s="152" t="s">
        <v>406</v>
      </c>
      <c r="H8237" s="153" t="str">
        <f>IF(Proc[[#This Row],[type]]="LFF (MDG-F)",MID(Proc[[#This Row],[Obj]],13,10),"")</f>
        <v>CN09C02705</v>
      </c>
      <c r="I8237" s="152"/>
      <c r="J8237" s="153" t="b">
        <f>Proc[[#This Row],[Requested]]=Proc[[#This Row],[CurrentParent]]</f>
        <v>1</v>
      </c>
      <c r="K8237" s="153" t="str">
        <f>IF(Proc[[#This Row],[Author]]="Marcela Urrego",VLOOKUP(LEFT(Proc[[#This Row],[Requested]],1),Table3[#All],2,0),VLOOKUP(Proc[[#This Row],[Author]],Table4[],2,0))</f>
        <v>EL</v>
      </c>
      <c r="L8237" s="153" t="s">
        <v>7174</v>
      </c>
      <c r="M8237" s="140">
        <v>46086</v>
      </c>
      <c r="N8237" s="140"/>
      <c r="O8237" s="140"/>
      <c r="P8237" s="140" t="str">
        <f ca="1">IF(Proc[[#This Row],[DaysAgeing]]&gt;5,"yep","on track")</f>
        <v>yep</v>
      </c>
      <c r="Q8237" s="2">
        <f ca="1">IF(Proc[[#This Row],[DateClosed]]="",ABS(NETWORKDAYS(Proc[[#This Row],[DateOpened]],TODAY()))-1,ABS(NETWORKDAYS(Proc[[#This Row],[DateOpened]],Proc[[#This Row],[DateClosed]]))-1)</f>
        <v>21</v>
      </c>
      <c r="R8237" s="140" t="s">
        <v>4125</v>
      </c>
      <c r="S8237" s="153"/>
      <c r="T8237" s="153">
        <v>8236</v>
      </c>
    </row>
    <row r="8238" spans="1:20" hidden="1">
      <c r="A8238" s="152" t="s">
        <v>7524</v>
      </c>
      <c r="B8238" s="153" t="str">
        <f>IFERROR(VLOOKUP(Proc[[#This Row],[App]],Table2[],3,0),"open")</f>
        <v>ok</v>
      </c>
      <c r="C8238" s="152" t="s">
        <v>369</v>
      </c>
      <c r="D8238" s="152" t="s">
        <v>7534</v>
      </c>
      <c r="E8238" s="152" t="s">
        <v>7554</v>
      </c>
      <c r="F8238" s="153" t="s">
        <v>7554</v>
      </c>
      <c r="G8238" s="152" t="s">
        <v>406</v>
      </c>
      <c r="H8238" s="153" t="str">
        <f>IF(Proc[[#This Row],[type]]="LFF (MDG-F)",MID(Proc[[#This Row],[Obj]],13,10),"")</f>
        <v>CN09C02602</v>
      </c>
      <c r="I8238" s="152"/>
      <c r="J8238" s="153" t="b">
        <f>Proc[[#This Row],[Requested]]=Proc[[#This Row],[CurrentParent]]</f>
        <v>1</v>
      </c>
      <c r="K8238" s="153" t="str">
        <f>IF(Proc[[#This Row],[Author]]="Marcela Urrego",VLOOKUP(LEFT(Proc[[#This Row],[Requested]],1),Table3[#All],2,0),VLOOKUP(Proc[[#This Row],[Author]],Table4[],2,0))</f>
        <v>EL</v>
      </c>
      <c r="L8238" s="153" t="s">
        <v>7174</v>
      </c>
      <c r="M8238" s="140">
        <v>46086</v>
      </c>
      <c r="N8238" s="140"/>
      <c r="O8238" s="140"/>
      <c r="P8238" s="140" t="str">
        <f ca="1">IF(Proc[[#This Row],[DaysAgeing]]&gt;5,"yep","on track")</f>
        <v>yep</v>
      </c>
      <c r="Q8238" s="2">
        <f ca="1">IF(Proc[[#This Row],[DateClosed]]="",ABS(NETWORKDAYS(Proc[[#This Row],[DateOpened]],TODAY()))-1,ABS(NETWORKDAYS(Proc[[#This Row],[DateOpened]],Proc[[#This Row],[DateClosed]]))-1)</f>
        <v>21</v>
      </c>
      <c r="R8238" s="140" t="s">
        <v>4125</v>
      </c>
      <c r="S8238" s="153"/>
      <c r="T8238" s="153">
        <v>8237</v>
      </c>
    </row>
    <row r="8239" spans="1:20" hidden="1">
      <c r="A8239" s="152" t="s">
        <v>7524</v>
      </c>
      <c r="B8239" s="153" t="str">
        <f>IFERROR(VLOOKUP(Proc[[#This Row],[App]],Table2[],3,0),"open")</f>
        <v>ok</v>
      </c>
      <c r="C8239" s="152" t="s">
        <v>369</v>
      </c>
      <c r="D8239" s="152" t="s">
        <v>7534</v>
      </c>
      <c r="E8239" s="152" t="s">
        <v>7554</v>
      </c>
      <c r="F8239" s="153" t="s">
        <v>7554</v>
      </c>
      <c r="G8239" s="152" t="s">
        <v>406</v>
      </c>
      <c r="H8239" s="153" t="str">
        <f>IF(Proc[[#This Row],[type]]="LFF (MDG-F)",MID(Proc[[#This Row],[Obj]],13,10),"")</f>
        <v>CN09C02602</v>
      </c>
      <c r="I8239" s="152"/>
      <c r="J8239" s="153" t="b">
        <f>Proc[[#This Row],[Requested]]=Proc[[#This Row],[CurrentParent]]</f>
        <v>1</v>
      </c>
      <c r="K8239" s="153" t="str">
        <f>IF(Proc[[#This Row],[Author]]="Marcela Urrego",VLOOKUP(LEFT(Proc[[#This Row],[Requested]],1),Table3[#All],2,0),VLOOKUP(Proc[[#This Row],[Author]],Table4[],2,0))</f>
        <v>EL</v>
      </c>
      <c r="L8239" s="153" t="s">
        <v>7174</v>
      </c>
      <c r="M8239" s="140">
        <v>46086</v>
      </c>
      <c r="N8239" s="140"/>
      <c r="O8239" s="140"/>
      <c r="P8239" s="140" t="str">
        <f ca="1">IF(Proc[[#This Row],[DaysAgeing]]&gt;5,"yep","on track")</f>
        <v>yep</v>
      </c>
      <c r="Q8239" s="2">
        <f ca="1">IF(Proc[[#This Row],[DateClosed]]="",ABS(NETWORKDAYS(Proc[[#This Row],[DateOpened]],TODAY()))-1,ABS(NETWORKDAYS(Proc[[#This Row],[DateOpened]],Proc[[#This Row],[DateClosed]]))-1)</f>
        <v>21</v>
      </c>
      <c r="R8239" s="140" t="s">
        <v>4125</v>
      </c>
      <c r="S8239" s="153"/>
      <c r="T8239" s="153">
        <v>8238</v>
      </c>
    </row>
    <row r="8240" spans="1:20" hidden="1">
      <c r="A8240" s="152" t="s">
        <v>7524</v>
      </c>
      <c r="B8240" s="153" t="str">
        <f>IFERROR(VLOOKUP(Proc[[#This Row],[App]],Table2[],3,0),"open")</f>
        <v>ok</v>
      </c>
      <c r="C8240" s="152" t="s">
        <v>369</v>
      </c>
      <c r="D8240" s="152" t="s">
        <v>7714</v>
      </c>
      <c r="E8240" s="152" t="s">
        <v>7554</v>
      </c>
      <c r="F8240" s="153" t="s">
        <v>7554</v>
      </c>
      <c r="G8240" s="152" t="s">
        <v>406</v>
      </c>
      <c r="H8240" s="153" t="str">
        <f>IF(Proc[[#This Row],[type]]="LFF (MDG-F)",MID(Proc[[#This Row],[Obj]],13,10),"")</f>
        <v>CN09C02602</v>
      </c>
      <c r="I8240" s="152"/>
      <c r="J8240" s="153" t="b">
        <f>Proc[[#This Row],[Requested]]=Proc[[#This Row],[CurrentParent]]</f>
        <v>1</v>
      </c>
      <c r="K8240" s="153" t="str">
        <f>IF(Proc[[#This Row],[Author]]="Marcela Urrego",VLOOKUP(LEFT(Proc[[#This Row],[Requested]],1),Table3[#All],2,0),VLOOKUP(Proc[[#This Row],[Author]],Table4[],2,0))</f>
        <v>EL</v>
      </c>
      <c r="L8240" s="153" t="s">
        <v>7174</v>
      </c>
      <c r="M8240" s="140">
        <v>46086</v>
      </c>
      <c r="N8240" s="140"/>
      <c r="O8240" s="140"/>
      <c r="P8240" s="140" t="str">
        <f ca="1">IF(Proc[[#This Row],[DaysAgeing]]&gt;5,"yep","on track")</f>
        <v>yep</v>
      </c>
      <c r="Q8240" s="2">
        <f ca="1">IF(Proc[[#This Row],[DateClosed]]="",ABS(NETWORKDAYS(Proc[[#This Row],[DateOpened]],TODAY()))-1,ABS(NETWORKDAYS(Proc[[#This Row],[DateOpened]],Proc[[#This Row],[DateClosed]]))-1)</f>
        <v>21</v>
      </c>
      <c r="R8240" s="140" t="s">
        <v>4125</v>
      </c>
      <c r="S8240" s="153"/>
      <c r="T8240" s="153">
        <v>8239</v>
      </c>
    </row>
    <row r="8241" spans="1:20" hidden="1">
      <c r="A8241" s="152" t="s">
        <v>7524</v>
      </c>
      <c r="B8241" s="153" t="str">
        <f>IFERROR(VLOOKUP(Proc[[#This Row],[App]],Table2[],3,0),"open")</f>
        <v>ok</v>
      </c>
      <c r="C8241" s="152" t="s">
        <v>369</v>
      </c>
      <c r="D8241" s="152" t="s">
        <v>7535</v>
      </c>
      <c r="E8241" s="152" t="s">
        <v>7554</v>
      </c>
      <c r="F8241" s="153" t="s">
        <v>7554</v>
      </c>
      <c r="G8241" s="152" t="s">
        <v>406</v>
      </c>
      <c r="H8241" s="153" t="str">
        <f>IF(Proc[[#This Row],[type]]="LFF (MDG-F)",MID(Proc[[#This Row],[Obj]],13,10),"")</f>
        <v>CN43C02605</v>
      </c>
      <c r="I8241" s="152"/>
      <c r="J8241" s="153" t="b">
        <f>Proc[[#This Row],[Requested]]=Proc[[#This Row],[CurrentParent]]</f>
        <v>1</v>
      </c>
      <c r="K8241" s="153" t="str">
        <f>IF(Proc[[#This Row],[Author]]="Marcela Urrego",VLOOKUP(LEFT(Proc[[#This Row],[Requested]],1),Table3[#All],2,0),VLOOKUP(Proc[[#This Row],[Author]],Table4[],2,0))</f>
        <v>EL</v>
      </c>
      <c r="L8241" s="153" t="s">
        <v>7174</v>
      </c>
      <c r="M8241" s="140">
        <v>46086</v>
      </c>
      <c r="N8241" s="140"/>
      <c r="O8241" s="140"/>
      <c r="P8241" s="140" t="str">
        <f ca="1">IF(Proc[[#This Row],[DaysAgeing]]&gt;5,"yep","on track")</f>
        <v>yep</v>
      </c>
      <c r="Q8241" s="2">
        <f ca="1">IF(Proc[[#This Row],[DateClosed]]="",ABS(NETWORKDAYS(Proc[[#This Row],[DateOpened]],TODAY()))-1,ABS(NETWORKDAYS(Proc[[#This Row],[DateOpened]],Proc[[#This Row],[DateClosed]]))-1)</f>
        <v>21</v>
      </c>
      <c r="R8241" s="140" t="s">
        <v>4125</v>
      </c>
      <c r="S8241" s="153"/>
      <c r="T8241" s="153">
        <v>8240</v>
      </c>
    </row>
    <row r="8242" spans="1:20" hidden="1">
      <c r="A8242" s="152" t="s">
        <v>7524</v>
      </c>
      <c r="B8242" s="153" t="str">
        <f>IFERROR(VLOOKUP(Proc[[#This Row],[App]],Table2[],3,0),"open")</f>
        <v>ok</v>
      </c>
      <c r="C8242" s="152" t="s">
        <v>369</v>
      </c>
      <c r="D8242" s="152" t="s">
        <v>7535</v>
      </c>
      <c r="E8242" s="152" t="s">
        <v>7554</v>
      </c>
      <c r="F8242" s="153" t="s">
        <v>7554</v>
      </c>
      <c r="G8242" s="152" t="s">
        <v>406</v>
      </c>
      <c r="H8242" s="153" t="str">
        <f>IF(Proc[[#This Row],[type]]="LFF (MDG-F)",MID(Proc[[#This Row],[Obj]],13,10),"")</f>
        <v>CN43C02605</v>
      </c>
      <c r="I8242" s="152"/>
      <c r="J8242" s="153" t="b">
        <f>Proc[[#This Row],[Requested]]=Proc[[#This Row],[CurrentParent]]</f>
        <v>1</v>
      </c>
      <c r="K8242" s="153" t="str">
        <f>IF(Proc[[#This Row],[Author]]="Marcela Urrego",VLOOKUP(LEFT(Proc[[#This Row],[Requested]],1),Table3[#All],2,0),VLOOKUP(Proc[[#This Row],[Author]],Table4[],2,0))</f>
        <v>EL</v>
      </c>
      <c r="L8242" s="153" t="s">
        <v>7174</v>
      </c>
      <c r="M8242" s="140">
        <v>46086</v>
      </c>
      <c r="N8242" s="140"/>
      <c r="O8242" s="140"/>
      <c r="P8242" s="140" t="str">
        <f ca="1">IF(Proc[[#This Row],[DaysAgeing]]&gt;5,"yep","on track")</f>
        <v>yep</v>
      </c>
      <c r="Q8242" s="2">
        <f ca="1">IF(Proc[[#This Row],[DateClosed]]="",ABS(NETWORKDAYS(Proc[[#This Row],[DateOpened]],TODAY()))-1,ABS(NETWORKDAYS(Proc[[#This Row],[DateOpened]],Proc[[#This Row],[DateClosed]]))-1)</f>
        <v>21</v>
      </c>
      <c r="R8242" s="140" t="s">
        <v>4125</v>
      </c>
      <c r="S8242" s="153"/>
      <c r="T8242" s="153">
        <v>8241</v>
      </c>
    </row>
    <row r="8243" spans="1:20" hidden="1">
      <c r="A8243" s="152" t="s">
        <v>7524</v>
      </c>
      <c r="B8243" s="153" t="str">
        <f>IFERROR(VLOOKUP(Proc[[#This Row],[App]],Table2[],3,0),"open")</f>
        <v>ok</v>
      </c>
      <c r="C8243" s="152" t="s">
        <v>369</v>
      </c>
      <c r="D8243" s="152" t="s">
        <v>7715</v>
      </c>
      <c r="E8243" s="152" t="s">
        <v>7554</v>
      </c>
      <c r="F8243" s="153" t="s">
        <v>7554</v>
      </c>
      <c r="G8243" s="152" t="s">
        <v>406</v>
      </c>
      <c r="H8243" s="153" t="str">
        <f>IF(Proc[[#This Row],[type]]="LFF (MDG-F)",MID(Proc[[#This Row],[Obj]],13,10),"")</f>
        <v>CN43C02605</v>
      </c>
      <c r="I8243" s="152"/>
      <c r="J8243" s="153" t="b">
        <f>Proc[[#This Row],[Requested]]=Proc[[#This Row],[CurrentParent]]</f>
        <v>1</v>
      </c>
      <c r="K8243" s="153" t="str">
        <f>IF(Proc[[#This Row],[Author]]="Marcela Urrego",VLOOKUP(LEFT(Proc[[#This Row],[Requested]],1),Table3[#All],2,0),VLOOKUP(Proc[[#This Row],[Author]],Table4[],2,0))</f>
        <v>EL</v>
      </c>
      <c r="L8243" s="153" t="s">
        <v>7174</v>
      </c>
      <c r="M8243" s="140">
        <v>46086</v>
      </c>
      <c r="N8243" s="140"/>
      <c r="O8243" s="140"/>
      <c r="P8243" s="140" t="str">
        <f ca="1">IF(Proc[[#This Row],[DaysAgeing]]&gt;5,"yep","on track")</f>
        <v>yep</v>
      </c>
      <c r="Q8243" s="2">
        <f ca="1">IF(Proc[[#This Row],[DateClosed]]="",ABS(NETWORKDAYS(Proc[[#This Row],[DateOpened]],TODAY()))-1,ABS(NETWORKDAYS(Proc[[#This Row],[DateOpened]],Proc[[#This Row],[DateClosed]]))-1)</f>
        <v>21</v>
      </c>
      <c r="R8243" s="140" t="s">
        <v>4125</v>
      </c>
      <c r="S8243" s="153"/>
      <c r="T8243" s="153">
        <v>8242</v>
      </c>
    </row>
    <row r="8244" spans="1:20" hidden="1">
      <c r="A8244" s="152" t="s">
        <v>7524</v>
      </c>
      <c r="B8244" s="153" t="str">
        <f>IFERROR(VLOOKUP(Proc[[#This Row],[App]],Table2[],3,0),"open")</f>
        <v>ok</v>
      </c>
      <c r="C8244" s="152" t="s">
        <v>369</v>
      </c>
      <c r="D8244" s="152" t="s">
        <v>7520</v>
      </c>
      <c r="E8244" s="152" t="s">
        <v>7554</v>
      </c>
      <c r="F8244" s="152" t="s">
        <v>7554</v>
      </c>
      <c r="G8244" s="152" t="s">
        <v>400</v>
      </c>
      <c r="H8244" s="153" t="str">
        <f>IF(Proc[[#This Row],[type]]="LFF (MDG-F)",MID(Proc[[#This Row],[Obj]],13,10),"")</f>
        <v/>
      </c>
      <c r="I8244" s="152"/>
      <c r="J8244" s="153" t="b">
        <f>Proc[[#This Row],[Requested]]=Proc[[#This Row],[CurrentParent]]</f>
        <v>1</v>
      </c>
      <c r="K8244" s="153" t="str">
        <f>IF(Proc[[#This Row],[Author]]="Marcela Urrego",VLOOKUP(LEFT(Proc[[#This Row],[Requested]],1),Table3[#All],2,0),VLOOKUP(Proc[[#This Row],[Author]],Table4[],2,0))</f>
        <v>EL</v>
      </c>
      <c r="L8244" s="153" t="s">
        <v>7174</v>
      </c>
      <c r="M8244" s="140">
        <v>46086</v>
      </c>
      <c r="N8244" s="140"/>
      <c r="O8244" s="140"/>
      <c r="P8244" s="140" t="str">
        <f ca="1">IF(Proc[[#This Row],[DaysAgeing]]&gt;5,"yep","on track")</f>
        <v>yep</v>
      </c>
      <c r="Q8244" s="2">
        <f ca="1">IF(Proc[[#This Row],[DateClosed]]="",ABS(NETWORKDAYS(Proc[[#This Row],[DateOpened]],TODAY()))-1,ABS(NETWORKDAYS(Proc[[#This Row],[DateOpened]],Proc[[#This Row],[DateClosed]]))-1)</f>
        <v>21</v>
      </c>
      <c r="R8244" s="140" t="s">
        <v>4125</v>
      </c>
      <c r="S8244" s="153"/>
      <c r="T8244" s="153">
        <v>8243</v>
      </c>
    </row>
    <row r="8245" spans="1:20" hidden="1">
      <c r="A8245" s="152" t="s">
        <v>7524</v>
      </c>
      <c r="B8245" s="153" t="str">
        <f>IFERROR(VLOOKUP(Proc[[#This Row],[App]],Table2[],3,0),"open")</f>
        <v>ok</v>
      </c>
      <c r="C8245" s="152" t="s">
        <v>377</v>
      </c>
      <c r="D8245" s="152" t="s">
        <v>7716</v>
      </c>
      <c r="E8245" s="152" t="s">
        <v>7554</v>
      </c>
      <c r="F8245" s="153" t="s">
        <v>7520</v>
      </c>
      <c r="G8245" s="152" t="s">
        <v>400</v>
      </c>
      <c r="H8245" s="153" t="str">
        <f>IF(Proc[[#This Row],[type]]="LFF (MDG-F)",MID(Proc[[#This Row],[Obj]],13,10),"")</f>
        <v/>
      </c>
      <c r="I8245" s="152"/>
      <c r="J8245" s="153" t="b">
        <f>Proc[[#This Row],[Requested]]=Proc[[#This Row],[CurrentParent]]</f>
        <v>0</v>
      </c>
      <c r="K8245" s="153" t="str">
        <f>IF(Proc[[#This Row],[Author]]="Marcela Urrego",VLOOKUP(LEFT(Proc[[#This Row],[Requested]],1),Table3[#All],2,0),VLOOKUP(Proc[[#This Row],[Author]],Table4[],2,0))</f>
        <v>EL</v>
      </c>
      <c r="L8245" s="153" t="s">
        <v>7174</v>
      </c>
      <c r="M8245" s="140">
        <v>46086</v>
      </c>
      <c r="N8245" s="140"/>
      <c r="O8245" s="140"/>
      <c r="P8245" s="140" t="str">
        <f ca="1">IF(Proc[[#This Row],[DaysAgeing]]&gt;5,"yep","on track")</f>
        <v>yep</v>
      </c>
      <c r="Q8245" s="2">
        <f ca="1">IF(Proc[[#This Row],[DateClosed]]="",ABS(NETWORKDAYS(Proc[[#This Row],[DateOpened]],TODAY()))-1,ABS(NETWORKDAYS(Proc[[#This Row],[DateOpened]],Proc[[#This Row],[DateClosed]]))-1)</f>
        <v>21</v>
      </c>
      <c r="R8245" s="140" t="s">
        <v>4125</v>
      </c>
      <c r="S8245" s="153" t="e">
        <f>VLOOKUP(Proc[[#This Row],[Obj]],#REF!,2,0)</f>
        <v>#REF!</v>
      </c>
      <c r="T8245" s="153">
        <v>8244</v>
      </c>
    </row>
    <row r="8246" spans="1:20" hidden="1">
      <c r="A8246" s="152" t="s">
        <v>7524</v>
      </c>
      <c r="B8246" s="153" t="str">
        <f>IFERROR(VLOOKUP(Proc[[#This Row],[App]],Table2[],3,0),"open")</f>
        <v>ok</v>
      </c>
      <c r="C8246" s="152" t="s">
        <v>377</v>
      </c>
      <c r="D8246" s="152" t="s">
        <v>7521</v>
      </c>
      <c r="E8246" s="152" t="s">
        <v>7554</v>
      </c>
      <c r="F8246" s="153" t="s">
        <v>7520</v>
      </c>
      <c r="G8246" s="152" t="s">
        <v>400</v>
      </c>
      <c r="H8246" s="153" t="str">
        <f>IF(Proc[[#This Row],[type]]="LFF (MDG-F)",MID(Proc[[#This Row],[Obj]],13,10),"")</f>
        <v/>
      </c>
      <c r="I8246" s="152"/>
      <c r="J8246" s="153" t="b">
        <f>Proc[[#This Row],[Requested]]=Proc[[#This Row],[CurrentParent]]</f>
        <v>0</v>
      </c>
      <c r="K8246" s="153" t="str">
        <f>IF(Proc[[#This Row],[Author]]="Marcela Urrego",VLOOKUP(LEFT(Proc[[#This Row],[Requested]],1),Table3[#All],2,0),VLOOKUP(Proc[[#This Row],[Author]],Table4[],2,0))</f>
        <v>EL</v>
      </c>
      <c r="L8246" s="153" t="s">
        <v>7174</v>
      </c>
      <c r="M8246" s="140">
        <v>46086</v>
      </c>
      <c r="N8246" s="140"/>
      <c r="O8246" s="140"/>
      <c r="P8246" s="140" t="str">
        <f ca="1">IF(Proc[[#This Row],[DaysAgeing]]&gt;5,"yep","on track")</f>
        <v>yep</v>
      </c>
      <c r="Q8246" s="2">
        <f ca="1">IF(Proc[[#This Row],[DateClosed]]="",ABS(NETWORKDAYS(Proc[[#This Row],[DateOpened]],TODAY()))-1,ABS(NETWORKDAYS(Proc[[#This Row],[DateOpened]],Proc[[#This Row],[DateClosed]]))-1)</f>
        <v>21</v>
      </c>
      <c r="R8246" s="140" t="s">
        <v>4125</v>
      </c>
      <c r="S8246" s="153" t="e">
        <f>VLOOKUP(Proc[[#This Row],[Obj]],#REF!,2,0)</f>
        <v>#REF!</v>
      </c>
      <c r="T8246" s="153">
        <v>8245</v>
      </c>
    </row>
    <row r="8247" spans="1:20" hidden="1">
      <c r="A8247" s="152" t="s">
        <v>7524</v>
      </c>
      <c r="B8247" s="153" t="str">
        <f>IFERROR(VLOOKUP(Proc[[#This Row],[App]],Table2[],3,0),"open")</f>
        <v>ok</v>
      </c>
      <c r="C8247" s="152" t="s">
        <v>369</v>
      </c>
      <c r="D8247" s="152" t="s">
        <v>7717</v>
      </c>
      <c r="E8247" s="152" t="s">
        <v>7555</v>
      </c>
      <c r="F8247" s="153" t="s">
        <v>7555</v>
      </c>
      <c r="G8247" s="152" t="s">
        <v>406</v>
      </c>
      <c r="H8247" s="153" t="str">
        <f>IF(Proc[[#This Row],[type]]="LFF (MDG-F)",MID(Proc[[#This Row],[Obj]],13,10),"")</f>
        <v>KR03C00610</v>
      </c>
      <c r="I8247" s="152"/>
      <c r="J8247" s="153" t="b">
        <f>Proc[[#This Row],[Requested]]=Proc[[#This Row],[CurrentParent]]</f>
        <v>1</v>
      </c>
      <c r="K8247" s="153" t="str">
        <f>IF(Proc[[#This Row],[Author]]="Marcela Urrego",VLOOKUP(LEFT(Proc[[#This Row],[Requested]],1),Table3[#All],2,0),VLOOKUP(Proc[[#This Row],[Author]],Table4[],2,0))</f>
        <v>EL</v>
      </c>
      <c r="L8247" s="153" t="s">
        <v>7174</v>
      </c>
      <c r="M8247" s="140">
        <v>46086</v>
      </c>
      <c r="N8247" s="140"/>
      <c r="O8247" s="140"/>
      <c r="P8247" s="140" t="str">
        <f ca="1">IF(Proc[[#This Row],[DaysAgeing]]&gt;5,"yep","on track")</f>
        <v>yep</v>
      </c>
      <c r="Q8247" s="2">
        <f ca="1">IF(Proc[[#This Row],[DateClosed]]="",ABS(NETWORKDAYS(Proc[[#This Row],[DateOpened]],TODAY()))-1,ABS(NETWORKDAYS(Proc[[#This Row],[DateOpened]],Proc[[#This Row],[DateClosed]]))-1)</f>
        <v>21</v>
      </c>
      <c r="R8247" s="140" t="s">
        <v>4125</v>
      </c>
      <c r="S8247" s="153" t="e">
        <f>VLOOKUP(Proc[[#This Row],[Obj]],#REF!,2,0)</f>
        <v>#REF!</v>
      </c>
      <c r="T8247" s="153">
        <v>8246</v>
      </c>
    </row>
    <row r="8248" spans="1:20" hidden="1">
      <c r="A8248" s="152" t="s">
        <v>7524</v>
      </c>
      <c r="B8248" s="153" t="str">
        <f>IFERROR(VLOOKUP(Proc[[#This Row],[App]],Table2[],3,0),"open")</f>
        <v>ok</v>
      </c>
      <c r="C8248" s="152" t="s">
        <v>369</v>
      </c>
      <c r="D8248" s="152" t="s">
        <v>7718</v>
      </c>
      <c r="E8248" s="152" t="s">
        <v>7555</v>
      </c>
      <c r="F8248" s="153" t="s">
        <v>7555</v>
      </c>
      <c r="G8248" s="152" t="s">
        <v>406</v>
      </c>
      <c r="H8248" s="153" t="str">
        <f>IF(Proc[[#This Row],[type]]="LFF (MDG-F)",MID(Proc[[#This Row],[Obj]],13,10),"")</f>
        <v>KR07C00614</v>
      </c>
      <c r="I8248" s="152"/>
      <c r="J8248" s="153" t="b">
        <f>Proc[[#This Row],[Requested]]=Proc[[#This Row],[CurrentParent]]</f>
        <v>1</v>
      </c>
      <c r="K8248" s="153" t="str">
        <f>IF(Proc[[#This Row],[Author]]="Marcela Urrego",VLOOKUP(LEFT(Proc[[#This Row],[Requested]],1),Table3[#All],2,0),VLOOKUP(Proc[[#This Row],[Author]],Table4[],2,0))</f>
        <v>EL</v>
      </c>
      <c r="L8248" s="153" t="s">
        <v>7174</v>
      </c>
      <c r="M8248" s="140">
        <v>46086</v>
      </c>
      <c r="N8248" s="140"/>
      <c r="O8248" s="140"/>
      <c r="P8248" s="140" t="str">
        <f ca="1">IF(Proc[[#This Row],[DaysAgeing]]&gt;5,"yep","on track")</f>
        <v>yep</v>
      </c>
      <c r="Q8248" s="2">
        <f ca="1">IF(Proc[[#This Row],[DateClosed]]="",ABS(NETWORKDAYS(Proc[[#This Row],[DateOpened]],TODAY()))-1,ABS(NETWORKDAYS(Proc[[#This Row],[DateOpened]],Proc[[#This Row],[DateClosed]]))-1)</f>
        <v>21</v>
      </c>
      <c r="R8248" s="140" t="s">
        <v>4125</v>
      </c>
      <c r="S8248" s="153"/>
      <c r="T8248" s="153">
        <v>8247</v>
      </c>
    </row>
    <row r="8249" spans="1:20" hidden="1">
      <c r="A8249" s="152" t="s">
        <v>7524</v>
      </c>
      <c r="B8249" s="153" t="str">
        <f>IFERROR(VLOOKUP(Proc[[#This Row],[App]],Table2[],3,0),"open")</f>
        <v>ok</v>
      </c>
      <c r="C8249" s="152" t="s">
        <v>369</v>
      </c>
      <c r="D8249" s="152" t="s">
        <v>7719</v>
      </c>
      <c r="E8249" s="152" t="s">
        <v>7555</v>
      </c>
      <c r="F8249" s="153" t="s">
        <v>7555</v>
      </c>
      <c r="G8249" s="152" t="s">
        <v>406</v>
      </c>
      <c r="H8249" s="153" t="str">
        <f>IF(Proc[[#This Row],[type]]="LFF (MDG-F)",MID(Proc[[#This Row],[Obj]],13,10),"")</f>
        <v>KR08C05000</v>
      </c>
      <c r="I8249" s="152"/>
      <c r="J8249" s="153" t="b">
        <f>Proc[[#This Row],[Requested]]=Proc[[#This Row],[CurrentParent]]</f>
        <v>1</v>
      </c>
      <c r="K8249" s="153" t="str">
        <f>IF(Proc[[#This Row],[Author]]="Marcela Urrego",VLOOKUP(LEFT(Proc[[#This Row],[Requested]],1),Table3[#All],2,0),VLOOKUP(Proc[[#This Row],[Author]],Table4[],2,0))</f>
        <v>EL</v>
      </c>
      <c r="L8249" s="153" t="s">
        <v>7174</v>
      </c>
      <c r="M8249" s="140">
        <v>46086</v>
      </c>
      <c r="N8249" s="140"/>
      <c r="O8249" s="140"/>
      <c r="P8249" s="140" t="str">
        <f ca="1">IF(Proc[[#This Row],[DaysAgeing]]&gt;5,"yep","on track")</f>
        <v>yep</v>
      </c>
      <c r="Q8249" s="2">
        <f ca="1">IF(Proc[[#This Row],[DateClosed]]="",ABS(NETWORKDAYS(Proc[[#This Row],[DateOpened]],TODAY()))-1,ABS(NETWORKDAYS(Proc[[#This Row],[DateOpened]],Proc[[#This Row],[DateClosed]]))-1)</f>
        <v>21</v>
      </c>
      <c r="R8249" s="140" t="s">
        <v>4125</v>
      </c>
      <c r="S8249" s="153"/>
      <c r="T8249" s="153">
        <v>8248</v>
      </c>
    </row>
    <row r="8250" spans="1:20" hidden="1">
      <c r="A8250" s="152" t="s">
        <v>7524</v>
      </c>
      <c r="B8250" s="153" t="str">
        <f>IFERROR(VLOOKUP(Proc[[#This Row],[App]],Table2[],3,0),"open")</f>
        <v>ok</v>
      </c>
      <c r="C8250" s="152" t="s">
        <v>369</v>
      </c>
      <c r="D8250" s="152" t="s">
        <v>7720</v>
      </c>
      <c r="E8250" s="152" t="s">
        <v>7555</v>
      </c>
      <c r="F8250" s="153" t="s">
        <v>7555</v>
      </c>
      <c r="G8250" s="152" t="s">
        <v>406</v>
      </c>
      <c r="H8250" s="153" t="str">
        <f>IF(Proc[[#This Row],[type]]="LFF (MDG-F)",MID(Proc[[#This Row],[Obj]],13,10),"")</f>
        <v>KR08C06002</v>
      </c>
      <c r="I8250" s="152"/>
      <c r="J8250" s="153" t="b">
        <f>Proc[[#This Row],[Requested]]=Proc[[#This Row],[CurrentParent]]</f>
        <v>1</v>
      </c>
      <c r="K8250" s="153" t="str">
        <f>IF(Proc[[#This Row],[Author]]="Marcela Urrego",VLOOKUP(LEFT(Proc[[#This Row],[Requested]],1),Table3[#All],2,0),VLOOKUP(Proc[[#This Row],[Author]],Table4[],2,0))</f>
        <v>EL</v>
      </c>
      <c r="L8250" s="153" t="s">
        <v>7174</v>
      </c>
      <c r="M8250" s="140">
        <v>46086</v>
      </c>
      <c r="N8250" s="140"/>
      <c r="O8250" s="140"/>
      <c r="P8250" s="140" t="str">
        <f ca="1">IF(Proc[[#This Row],[DaysAgeing]]&gt;5,"yep","on track")</f>
        <v>yep</v>
      </c>
      <c r="Q8250" s="2">
        <f ca="1">IF(Proc[[#This Row],[DateClosed]]="",ABS(NETWORKDAYS(Proc[[#This Row],[DateOpened]],TODAY()))-1,ABS(NETWORKDAYS(Proc[[#This Row],[DateOpened]],Proc[[#This Row],[DateClosed]]))-1)</f>
        <v>21</v>
      </c>
      <c r="R8250" s="140" t="s">
        <v>4125</v>
      </c>
      <c r="S8250" s="153"/>
      <c r="T8250" s="153">
        <v>8249</v>
      </c>
    </row>
    <row r="8251" spans="1:20" hidden="1">
      <c r="A8251" s="152" t="s">
        <v>7524</v>
      </c>
      <c r="B8251" s="153" t="str">
        <f>IFERROR(VLOOKUP(Proc[[#This Row],[App]],Table2[],3,0),"open")</f>
        <v>ok</v>
      </c>
      <c r="C8251" s="152" t="s">
        <v>369</v>
      </c>
      <c r="D8251" s="152" t="s">
        <v>7721</v>
      </c>
      <c r="E8251" s="152" t="s">
        <v>7550</v>
      </c>
      <c r="F8251" s="153" t="s">
        <v>7550</v>
      </c>
      <c r="G8251" s="152" t="s">
        <v>406</v>
      </c>
      <c r="H8251" s="153" t="str">
        <f>IF(Proc[[#This Row],[type]]="LFF (MDG-F)",MID(Proc[[#This Row],[Obj]],13,10),"")</f>
        <v>KR08C06003</v>
      </c>
      <c r="I8251" s="152"/>
      <c r="J8251" s="153" t="b">
        <f>Proc[[#This Row],[Requested]]=Proc[[#This Row],[CurrentParent]]</f>
        <v>1</v>
      </c>
      <c r="K8251" s="153" t="str">
        <f>IF(Proc[[#This Row],[Author]]="Marcela Urrego",VLOOKUP(LEFT(Proc[[#This Row],[Requested]],1),Table3[#All],2,0),VLOOKUP(Proc[[#This Row],[Author]],Table4[],2,0))</f>
        <v>EL</v>
      </c>
      <c r="L8251" s="153" t="s">
        <v>7174</v>
      </c>
      <c r="M8251" s="140">
        <v>46086</v>
      </c>
      <c r="N8251" s="140"/>
      <c r="O8251" s="140"/>
      <c r="P8251" s="140" t="str">
        <f ca="1">IF(Proc[[#This Row],[DaysAgeing]]&gt;5,"yep","on track")</f>
        <v>yep</v>
      </c>
      <c r="Q8251" s="2">
        <f ca="1">IF(Proc[[#This Row],[DateClosed]]="",ABS(NETWORKDAYS(Proc[[#This Row],[DateOpened]],TODAY()))-1,ABS(NETWORKDAYS(Proc[[#This Row],[DateOpened]],Proc[[#This Row],[DateClosed]]))-1)</f>
        <v>21</v>
      </c>
      <c r="R8251" s="140" t="s">
        <v>4125</v>
      </c>
      <c r="S8251" s="153"/>
      <c r="T8251" s="153">
        <v>8250</v>
      </c>
    </row>
    <row r="8252" spans="1:20" hidden="1">
      <c r="A8252" s="152" t="s">
        <v>7524</v>
      </c>
      <c r="B8252" s="153" t="str">
        <f>IFERROR(VLOOKUP(Proc[[#This Row],[App]],Table2[],3,0),"open")</f>
        <v>ok</v>
      </c>
      <c r="C8252" s="152" t="s">
        <v>377</v>
      </c>
      <c r="D8252" s="152" t="s">
        <v>7722</v>
      </c>
      <c r="E8252" s="152" t="s">
        <v>7228</v>
      </c>
      <c r="F8252" s="153" t="s">
        <v>7572</v>
      </c>
      <c r="G8252" s="152" t="s">
        <v>400</v>
      </c>
      <c r="H8252" s="153" t="str">
        <f>IF(Proc[[#This Row],[type]]="LFF (MDG-F)",MID(Proc[[#This Row],[Obj]],13,10),"")</f>
        <v/>
      </c>
      <c r="I8252" s="152"/>
      <c r="J8252" s="153" t="b">
        <f>Proc[[#This Row],[Requested]]=Proc[[#This Row],[CurrentParent]]</f>
        <v>0</v>
      </c>
      <c r="K8252" s="153" t="str">
        <f>IF(Proc[[#This Row],[Author]]="Marcela Urrego",VLOOKUP(LEFT(Proc[[#This Row],[Requested]],1),Table3[#All],2,0),VLOOKUP(Proc[[#This Row],[Author]],Table4[],2,0))</f>
        <v>EL</v>
      </c>
      <c r="L8252" s="153" t="s">
        <v>7174</v>
      </c>
      <c r="M8252" s="140">
        <v>46086</v>
      </c>
      <c r="N8252" s="140"/>
      <c r="O8252" s="140"/>
      <c r="P8252" s="140" t="str">
        <f ca="1">IF(Proc[[#This Row],[DaysAgeing]]&gt;5,"yep","on track")</f>
        <v>yep</v>
      </c>
      <c r="Q8252" s="2">
        <f ca="1">IF(Proc[[#This Row],[DateClosed]]="",ABS(NETWORKDAYS(Proc[[#This Row],[DateOpened]],TODAY()))-1,ABS(NETWORKDAYS(Proc[[#This Row],[DateOpened]],Proc[[#This Row],[DateClosed]]))-1)</f>
        <v>21</v>
      </c>
      <c r="R8252" s="140" t="s">
        <v>4125</v>
      </c>
      <c r="S8252" s="153" t="e">
        <f>VLOOKUP(Proc[[#This Row],[Obj]],#REF!,2,0)</f>
        <v>#REF!</v>
      </c>
      <c r="T8252" s="153">
        <v>8251</v>
      </c>
    </row>
    <row r="8253" spans="1:20" hidden="1">
      <c r="A8253" s="152" t="s">
        <v>7524</v>
      </c>
      <c r="B8253" s="153" t="str">
        <f>IFERROR(VLOOKUP(Proc[[#This Row],[App]],Table2[],3,0),"open")</f>
        <v>ok</v>
      </c>
      <c r="C8253" s="152" t="s">
        <v>377</v>
      </c>
      <c r="D8253" s="152" t="s">
        <v>7723</v>
      </c>
      <c r="E8253" s="152" t="s">
        <v>7228</v>
      </c>
      <c r="F8253" s="153" t="s">
        <v>7572</v>
      </c>
      <c r="G8253" s="152" t="s">
        <v>400</v>
      </c>
      <c r="H8253" s="153" t="str">
        <f>IF(Proc[[#This Row],[type]]="LFF (MDG-F)",MID(Proc[[#This Row],[Obj]],13,10),"")</f>
        <v/>
      </c>
      <c r="I8253" s="152"/>
      <c r="J8253" s="153" t="b">
        <f>Proc[[#This Row],[Requested]]=Proc[[#This Row],[CurrentParent]]</f>
        <v>0</v>
      </c>
      <c r="K8253" s="153" t="str">
        <f>IF(Proc[[#This Row],[Author]]="Marcela Urrego",VLOOKUP(LEFT(Proc[[#This Row],[Requested]],1),Table3[#All],2,0),VLOOKUP(Proc[[#This Row],[Author]],Table4[],2,0))</f>
        <v>EL</v>
      </c>
      <c r="L8253" s="153" t="s">
        <v>7174</v>
      </c>
      <c r="M8253" s="140">
        <v>46086</v>
      </c>
      <c r="N8253" s="140"/>
      <c r="O8253" s="140"/>
      <c r="P8253" s="140" t="str">
        <f ca="1">IF(Proc[[#This Row],[DaysAgeing]]&gt;5,"yep","on track")</f>
        <v>yep</v>
      </c>
      <c r="Q8253" s="2">
        <f ca="1">IF(Proc[[#This Row],[DateClosed]]="",ABS(NETWORKDAYS(Proc[[#This Row],[DateOpened]],TODAY()))-1,ABS(NETWORKDAYS(Proc[[#This Row],[DateOpened]],Proc[[#This Row],[DateClosed]]))-1)</f>
        <v>21</v>
      </c>
      <c r="R8253" s="140" t="s">
        <v>4125</v>
      </c>
      <c r="S8253" s="153" t="e">
        <f>VLOOKUP(Proc[[#This Row],[Obj]],#REF!,2,0)</f>
        <v>#REF!</v>
      </c>
      <c r="T8253" s="153">
        <v>8252</v>
      </c>
    </row>
    <row r="8254" spans="1:20" hidden="1">
      <c r="A8254" s="152" t="s">
        <v>7524</v>
      </c>
      <c r="B8254" s="153" t="str">
        <f>IFERROR(VLOOKUP(Proc[[#This Row],[App]],Table2[],3,0),"open")</f>
        <v>ok</v>
      </c>
      <c r="C8254" s="152" t="s">
        <v>369</v>
      </c>
      <c r="D8254" s="152" t="s">
        <v>7573</v>
      </c>
      <c r="E8254" s="152" t="s">
        <v>7228</v>
      </c>
      <c r="F8254" s="153" t="s">
        <v>7228</v>
      </c>
      <c r="G8254" s="152" t="s">
        <v>400</v>
      </c>
      <c r="H8254" s="153" t="str">
        <f>IF(Proc[[#This Row],[type]]="LFF (MDG-F)",MID(Proc[[#This Row],[Obj]],13,10),"")</f>
        <v/>
      </c>
      <c r="I8254" s="152"/>
      <c r="J8254" s="153" t="b">
        <f>Proc[[#This Row],[Requested]]=Proc[[#This Row],[CurrentParent]]</f>
        <v>1</v>
      </c>
      <c r="K8254" s="153" t="str">
        <f>IF(Proc[[#This Row],[Author]]="Marcela Urrego",VLOOKUP(LEFT(Proc[[#This Row],[Requested]],1),Table3[#All],2,0),VLOOKUP(Proc[[#This Row],[Author]],Table4[],2,0))</f>
        <v>EL</v>
      </c>
      <c r="L8254" s="153" t="s">
        <v>7174</v>
      </c>
      <c r="M8254" s="140">
        <v>46086</v>
      </c>
      <c r="N8254" s="140"/>
      <c r="O8254" s="140"/>
      <c r="P8254" s="140" t="str">
        <f ca="1">IF(Proc[[#This Row],[DaysAgeing]]&gt;5,"yep","on track")</f>
        <v>yep</v>
      </c>
      <c r="Q8254" s="2">
        <f ca="1">IF(Proc[[#This Row],[DateClosed]]="",ABS(NETWORKDAYS(Proc[[#This Row],[DateOpened]],TODAY()))-1,ABS(NETWORKDAYS(Proc[[#This Row],[DateOpened]],Proc[[#This Row],[DateClosed]]))-1)</f>
        <v>21</v>
      </c>
      <c r="R8254" s="140" t="s">
        <v>4125</v>
      </c>
      <c r="S8254" s="153" t="e">
        <f>VLOOKUP(Proc[[#This Row],[Obj]],#REF!,2,0)</f>
        <v>#REF!</v>
      </c>
      <c r="T8254" s="153">
        <v>8253</v>
      </c>
    </row>
    <row r="8255" spans="1:20" hidden="1">
      <c r="A8255" s="152" t="s">
        <v>7524</v>
      </c>
      <c r="B8255" s="153" t="str">
        <f>IFERROR(VLOOKUP(Proc[[#This Row],[App]],Table2[],3,0),"open")</f>
        <v>ok</v>
      </c>
      <c r="C8255" s="152" t="s">
        <v>377</v>
      </c>
      <c r="D8255" s="152" t="s">
        <v>7724</v>
      </c>
      <c r="E8255" s="152" t="s">
        <v>7228</v>
      </c>
      <c r="F8255" s="153" t="s">
        <v>7573</v>
      </c>
      <c r="G8255" s="152" t="s">
        <v>400</v>
      </c>
      <c r="H8255" s="153" t="str">
        <f>IF(Proc[[#This Row],[type]]="LFF (MDG-F)",MID(Proc[[#This Row],[Obj]],13,10),"")</f>
        <v/>
      </c>
      <c r="I8255" s="152"/>
      <c r="J8255" s="153" t="b">
        <f>Proc[[#This Row],[Requested]]=Proc[[#This Row],[CurrentParent]]</f>
        <v>0</v>
      </c>
      <c r="K8255" s="153" t="str">
        <f>IF(Proc[[#This Row],[Author]]="Marcela Urrego",VLOOKUP(LEFT(Proc[[#This Row],[Requested]],1),Table3[#All],2,0),VLOOKUP(Proc[[#This Row],[Author]],Table4[],2,0))</f>
        <v>EL</v>
      </c>
      <c r="L8255" s="153" t="s">
        <v>7174</v>
      </c>
      <c r="M8255" s="140">
        <v>46086</v>
      </c>
      <c r="N8255" s="140"/>
      <c r="O8255" s="140"/>
      <c r="P8255" s="140" t="str">
        <f ca="1">IF(Proc[[#This Row],[DaysAgeing]]&gt;5,"yep","on track")</f>
        <v>yep</v>
      </c>
      <c r="Q8255" s="2">
        <f ca="1">IF(Proc[[#This Row],[DateClosed]]="",ABS(NETWORKDAYS(Proc[[#This Row],[DateOpened]],TODAY()))-1,ABS(NETWORKDAYS(Proc[[#This Row],[DateOpened]],Proc[[#This Row],[DateClosed]]))-1)</f>
        <v>21</v>
      </c>
      <c r="R8255" s="140" t="s">
        <v>4125</v>
      </c>
      <c r="S8255" s="153" t="e">
        <f>VLOOKUP(Proc[[#This Row],[Obj]],#REF!,2,0)</f>
        <v>#REF!</v>
      </c>
      <c r="T8255" s="153">
        <v>8254</v>
      </c>
    </row>
    <row r="8256" spans="1:20" hidden="1">
      <c r="A8256" s="152" t="s">
        <v>7524</v>
      </c>
      <c r="B8256" s="153" t="str">
        <f>IFERROR(VLOOKUP(Proc[[#This Row],[App]],Table2[],3,0),"open")</f>
        <v>ok</v>
      </c>
      <c r="C8256" s="152" t="s">
        <v>377</v>
      </c>
      <c r="D8256" s="152" t="s">
        <v>7574</v>
      </c>
      <c r="E8256" s="152" t="s">
        <v>7228</v>
      </c>
      <c r="F8256" s="153" t="s">
        <v>7573</v>
      </c>
      <c r="G8256" s="152" t="s">
        <v>400</v>
      </c>
      <c r="H8256" s="153" t="str">
        <f>IF(Proc[[#This Row],[type]]="LFF (MDG-F)",MID(Proc[[#This Row],[Obj]],13,10),"")</f>
        <v/>
      </c>
      <c r="I8256" s="152"/>
      <c r="J8256" s="153" t="b">
        <f>Proc[[#This Row],[Requested]]=Proc[[#This Row],[CurrentParent]]</f>
        <v>0</v>
      </c>
      <c r="K8256" s="153" t="str">
        <f>IF(Proc[[#This Row],[Author]]="Marcela Urrego",VLOOKUP(LEFT(Proc[[#This Row],[Requested]],1),Table3[#All],2,0),VLOOKUP(Proc[[#This Row],[Author]],Table4[],2,0))</f>
        <v>EL</v>
      </c>
      <c r="L8256" s="153" t="s">
        <v>7174</v>
      </c>
      <c r="M8256" s="140">
        <v>46086</v>
      </c>
      <c r="N8256" s="140"/>
      <c r="O8256" s="140"/>
      <c r="P8256" s="140" t="str">
        <f ca="1">IF(Proc[[#This Row],[DaysAgeing]]&gt;5,"yep","on track")</f>
        <v>yep</v>
      </c>
      <c r="Q8256" s="2">
        <f ca="1">IF(Proc[[#This Row],[DateClosed]]="",ABS(NETWORKDAYS(Proc[[#This Row],[DateOpened]],TODAY()))-1,ABS(NETWORKDAYS(Proc[[#This Row],[DateOpened]],Proc[[#This Row],[DateClosed]]))-1)</f>
        <v>21</v>
      </c>
      <c r="R8256" s="140" t="s">
        <v>4125</v>
      </c>
      <c r="S8256" s="153" t="e">
        <f>VLOOKUP(Proc[[#This Row],[Obj]],#REF!,2,0)</f>
        <v>#REF!</v>
      </c>
      <c r="T8256" s="153">
        <v>8255</v>
      </c>
    </row>
    <row r="8257" spans="1:20" hidden="1">
      <c r="A8257" s="152" t="s">
        <v>7524</v>
      </c>
      <c r="B8257" s="153" t="str">
        <f>IFERROR(VLOOKUP(Proc[[#This Row],[App]],Table2[],3,0),"open")</f>
        <v>ok</v>
      </c>
      <c r="C8257" s="152" t="s">
        <v>377</v>
      </c>
      <c r="D8257" s="152" t="s">
        <v>7725</v>
      </c>
      <c r="E8257" s="152" t="s">
        <v>7228</v>
      </c>
      <c r="F8257" s="153" t="s">
        <v>7574</v>
      </c>
      <c r="G8257" s="152" t="s">
        <v>400</v>
      </c>
      <c r="H8257" s="153" t="str">
        <f>IF(Proc[[#This Row],[type]]="LFF (MDG-F)",MID(Proc[[#This Row],[Obj]],13,10),"")</f>
        <v/>
      </c>
      <c r="I8257" s="152"/>
      <c r="J8257" s="153" t="b">
        <f>Proc[[#This Row],[Requested]]=Proc[[#This Row],[CurrentParent]]</f>
        <v>0</v>
      </c>
      <c r="K8257" s="153" t="str">
        <f>IF(Proc[[#This Row],[Author]]="Marcela Urrego",VLOOKUP(LEFT(Proc[[#This Row],[Requested]],1),Table3[#All],2,0),VLOOKUP(Proc[[#This Row],[Author]],Table4[],2,0))</f>
        <v>EL</v>
      </c>
      <c r="L8257" s="153" t="s">
        <v>7174</v>
      </c>
      <c r="M8257" s="140">
        <v>46086</v>
      </c>
      <c r="N8257" s="140"/>
      <c r="O8257" s="140"/>
      <c r="P8257" s="140" t="str">
        <f ca="1">IF(Proc[[#This Row],[DaysAgeing]]&gt;5,"yep","on track")</f>
        <v>yep</v>
      </c>
      <c r="Q8257" s="2">
        <f ca="1">IF(Proc[[#This Row],[DateClosed]]="",ABS(NETWORKDAYS(Proc[[#This Row],[DateOpened]],TODAY()))-1,ABS(NETWORKDAYS(Proc[[#This Row],[DateOpened]],Proc[[#This Row],[DateClosed]]))-1)</f>
        <v>21</v>
      </c>
      <c r="R8257" s="140" t="s">
        <v>4125</v>
      </c>
      <c r="S8257" s="153" t="e">
        <f>VLOOKUP(Proc[[#This Row],[Obj]],#REF!,2,0)</f>
        <v>#REF!</v>
      </c>
      <c r="T8257" s="153">
        <v>8256</v>
      </c>
    </row>
    <row r="8258" spans="1:20" hidden="1">
      <c r="A8258" s="152" t="s">
        <v>7524</v>
      </c>
      <c r="B8258" s="153" t="str">
        <f>IFERROR(VLOOKUP(Proc[[#This Row],[App]],Table2[],3,0),"open")</f>
        <v>ok</v>
      </c>
      <c r="C8258" s="152" t="s">
        <v>377</v>
      </c>
      <c r="D8258" s="152" t="s">
        <v>7726</v>
      </c>
      <c r="E8258" s="152" t="s">
        <v>7228</v>
      </c>
      <c r="F8258" s="153" t="s">
        <v>7574</v>
      </c>
      <c r="G8258" s="152" t="s">
        <v>400</v>
      </c>
      <c r="H8258" s="153" t="str">
        <f>IF(Proc[[#This Row],[type]]="LFF (MDG-F)",MID(Proc[[#This Row],[Obj]],13,10),"")</f>
        <v/>
      </c>
      <c r="I8258" s="152"/>
      <c r="J8258" s="153" t="b">
        <f>Proc[[#This Row],[Requested]]=Proc[[#This Row],[CurrentParent]]</f>
        <v>0</v>
      </c>
      <c r="K8258" s="153" t="str">
        <f>IF(Proc[[#This Row],[Author]]="Marcela Urrego",VLOOKUP(LEFT(Proc[[#This Row],[Requested]],1),Table3[#All],2,0),VLOOKUP(Proc[[#This Row],[Author]],Table4[],2,0))</f>
        <v>EL</v>
      </c>
      <c r="L8258" s="153" t="s">
        <v>7174</v>
      </c>
      <c r="M8258" s="140">
        <v>46086</v>
      </c>
      <c r="N8258" s="140"/>
      <c r="O8258" s="140"/>
      <c r="P8258" s="140" t="str">
        <f ca="1">IF(Proc[[#This Row],[DaysAgeing]]&gt;5,"yep","on track")</f>
        <v>yep</v>
      </c>
      <c r="Q8258" s="2">
        <f ca="1">IF(Proc[[#This Row],[DateClosed]]="",ABS(NETWORKDAYS(Proc[[#This Row],[DateOpened]],TODAY()))-1,ABS(NETWORKDAYS(Proc[[#This Row],[DateOpened]],Proc[[#This Row],[DateClosed]]))-1)</f>
        <v>21</v>
      </c>
      <c r="R8258" s="140" t="s">
        <v>4125</v>
      </c>
      <c r="S8258" s="153" t="e">
        <f>VLOOKUP(Proc[[#This Row],[Obj]],#REF!,2,0)</f>
        <v>#REF!</v>
      </c>
      <c r="T8258" s="153">
        <v>8257</v>
      </c>
    </row>
    <row r="8259" spans="1:20" hidden="1">
      <c r="A8259" s="152" t="s">
        <v>7524</v>
      </c>
      <c r="B8259" s="153" t="str">
        <f>IFERROR(VLOOKUP(Proc[[#This Row],[App]],Table2[],3,0),"open")</f>
        <v>ok</v>
      </c>
      <c r="C8259" s="152" t="s">
        <v>377</v>
      </c>
      <c r="D8259" s="152" t="s">
        <v>7727</v>
      </c>
      <c r="E8259" s="152" t="s">
        <v>7228</v>
      </c>
      <c r="F8259" s="153" t="s">
        <v>7574</v>
      </c>
      <c r="G8259" s="152" t="s">
        <v>400</v>
      </c>
      <c r="H8259" s="153" t="str">
        <f>IF(Proc[[#This Row],[type]]="LFF (MDG-F)",MID(Proc[[#This Row],[Obj]],13,10),"")</f>
        <v/>
      </c>
      <c r="I8259" s="152"/>
      <c r="J8259" s="153" t="b">
        <f>Proc[[#This Row],[Requested]]=Proc[[#This Row],[CurrentParent]]</f>
        <v>0</v>
      </c>
      <c r="K8259" s="153" t="str">
        <f>IF(Proc[[#This Row],[Author]]="Marcela Urrego",VLOOKUP(LEFT(Proc[[#This Row],[Requested]],1),Table3[#All],2,0),VLOOKUP(Proc[[#This Row],[Author]],Table4[],2,0))</f>
        <v>EL</v>
      </c>
      <c r="L8259" s="153" t="s">
        <v>7174</v>
      </c>
      <c r="M8259" s="140">
        <v>46086</v>
      </c>
      <c r="N8259" s="140"/>
      <c r="O8259" s="140"/>
      <c r="P8259" s="140" t="str">
        <f ca="1">IF(Proc[[#This Row],[DaysAgeing]]&gt;5,"yep","on track")</f>
        <v>yep</v>
      </c>
      <c r="Q8259" s="2">
        <f ca="1">IF(Proc[[#This Row],[DateClosed]]="",ABS(NETWORKDAYS(Proc[[#This Row],[DateOpened]],TODAY()))-1,ABS(NETWORKDAYS(Proc[[#This Row],[DateOpened]],Proc[[#This Row],[DateClosed]]))-1)</f>
        <v>21</v>
      </c>
      <c r="R8259" s="140" t="s">
        <v>4125</v>
      </c>
      <c r="S8259" s="153" t="e">
        <f>VLOOKUP(Proc[[#This Row],[Obj]],#REF!,2,0)</f>
        <v>#REF!</v>
      </c>
      <c r="T8259" s="153">
        <v>8258</v>
      </c>
    </row>
    <row r="8260" spans="1:20" hidden="1">
      <c r="A8260" s="152" t="s">
        <v>7524</v>
      </c>
      <c r="B8260" s="153" t="str">
        <f>IFERROR(VLOOKUP(Proc[[#This Row],[App]],Table2[],3,0),"open")</f>
        <v>ok</v>
      </c>
      <c r="C8260" s="152" t="s">
        <v>377</v>
      </c>
      <c r="D8260" s="152" t="s">
        <v>7728</v>
      </c>
      <c r="E8260" s="152" t="s">
        <v>7228</v>
      </c>
      <c r="F8260" s="153" t="s">
        <v>7574</v>
      </c>
      <c r="G8260" s="152" t="s">
        <v>400</v>
      </c>
      <c r="H8260" s="153" t="str">
        <f>IF(Proc[[#This Row],[type]]="LFF (MDG-F)",MID(Proc[[#This Row],[Obj]],13,10),"")</f>
        <v/>
      </c>
      <c r="I8260" s="152"/>
      <c r="J8260" s="153" t="b">
        <f>Proc[[#This Row],[Requested]]=Proc[[#This Row],[CurrentParent]]</f>
        <v>0</v>
      </c>
      <c r="K8260" s="153" t="str">
        <f>IF(Proc[[#This Row],[Author]]="Marcela Urrego",VLOOKUP(LEFT(Proc[[#This Row],[Requested]],1),Table3[#All],2,0),VLOOKUP(Proc[[#This Row],[Author]],Table4[],2,0))</f>
        <v>EL</v>
      </c>
      <c r="L8260" s="153" t="s">
        <v>7174</v>
      </c>
      <c r="M8260" s="140">
        <v>46086</v>
      </c>
      <c r="N8260" s="140"/>
      <c r="O8260" s="140"/>
      <c r="P8260" s="140" t="str">
        <f ca="1">IF(Proc[[#This Row],[DaysAgeing]]&gt;5,"yep","on track")</f>
        <v>yep</v>
      </c>
      <c r="Q8260" s="2">
        <f ca="1">IF(Proc[[#This Row],[DateClosed]]="",ABS(NETWORKDAYS(Proc[[#This Row],[DateOpened]],TODAY()))-1,ABS(NETWORKDAYS(Proc[[#This Row],[DateOpened]],Proc[[#This Row],[DateClosed]]))-1)</f>
        <v>21</v>
      </c>
      <c r="R8260" s="140" t="s">
        <v>4125</v>
      </c>
      <c r="S8260" s="153" t="e">
        <f>VLOOKUP(Proc[[#This Row],[Obj]],#REF!,2,0)</f>
        <v>#REF!</v>
      </c>
      <c r="T8260" s="153">
        <v>8259</v>
      </c>
    </row>
    <row r="8261" spans="1:20" hidden="1">
      <c r="A8261" s="152" t="s">
        <v>7524</v>
      </c>
      <c r="B8261" s="153" t="str">
        <f>IFERROR(VLOOKUP(Proc[[#This Row],[App]],Table2[],3,0),"open")</f>
        <v>ok</v>
      </c>
      <c r="C8261" s="152" t="s">
        <v>369</v>
      </c>
      <c r="D8261" s="152" t="s">
        <v>7575</v>
      </c>
      <c r="E8261" s="152" t="s">
        <v>7228</v>
      </c>
      <c r="F8261" s="153" t="s">
        <v>7228</v>
      </c>
      <c r="G8261" s="152" t="s">
        <v>400</v>
      </c>
      <c r="H8261" s="153" t="str">
        <f>IF(Proc[[#This Row],[type]]="LFF (MDG-F)",MID(Proc[[#This Row],[Obj]],13,10),"")</f>
        <v/>
      </c>
      <c r="I8261" s="152"/>
      <c r="J8261" s="153" t="b">
        <f>Proc[[#This Row],[Requested]]=Proc[[#This Row],[CurrentParent]]</f>
        <v>1</v>
      </c>
      <c r="K8261" s="153" t="str">
        <f>IF(Proc[[#This Row],[Author]]="Marcela Urrego",VLOOKUP(LEFT(Proc[[#This Row],[Requested]],1),Table3[#All],2,0),VLOOKUP(Proc[[#This Row],[Author]],Table4[],2,0))</f>
        <v>EL</v>
      </c>
      <c r="L8261" s="153" t="s">
        <v>7174</v>
      </c>
      <c r="M8261" s="140">
        <v>46086</v>
      </c>
      <c r="N8261" s="140"/>
      <c r="O8261" s="140"/>
      <c r="P8261" s="140" t="str">
        <f ca="1">IF(Proc[[#This Row],[DaysAgeing]]&gt;5,"yep","on track")</f>
        <v>yep</v>
      </c>
      <c r="Q8261" s="2">
        <f ca="1">IF(Proc[[#This Row],[DateClosed]]="",ABS(NETWORKDAYS(Proc[[#This Row],[DateOpened]],TODAY()))-1,ABS(NETWORKDAYS(Proc[[#This Row],[DateOpened]],Proc[[#This Row],[DateClosed]]))-1)</f>
        <v>21</v>
      </c>
      <c r="R8261" s="140" t="s">
        <v>4125</v>
      </c>
      <c r="S8261" s="153" t="e">
        <f>VLOOKUP(Proc[[#This Row],[Obj]],#REF!,2,0)</f>
        <v>#REF!</v>
      </c>
      <c r="T8261" s="153">
        <v>8260</v>
      </c>
    </row>
    <row r="8262" spans="1:20" hidden="1">
      <c r="A8262" s="152" t="s">
        <v>7524</v>
      </c>
      <c r="B8262" s="153" t="str">
        <f>IFERROR(VLOOKUP(Proc[[#This Row],[App]],Table2[],3,0),"open")</f>
        <v>ok</v>
      </c>
      <c r="C8262" s="152" t="s">
        <v>377</v>
      </c>
      <c r="D8262" s="152" t="s">
        <v>7729</v>
      </c>
      <c r="E8262" s="152" t="s">
        <v>7228</v>
      </c>
      <c r="F8262" s="153" t="s">
        <v>7575</v>
      </c>
      <c r="G8262" s="152" t="s">
        <v>400</v>
      </c>
      <c r="H8262" s="153" t="str">
        <f>IF(Proc[[#This Row],[type]]="LFF (MDG-F)",MID(Proc[[#This Row],[Obj]],13,10),"")</f>
        <v/>
      </c>
      <c r="I8262" s="152"/>
      <c r="J8262" s="153" t="b">
        <f>Proc[[#This Row],[Requested]]=Proc[[#This Row],[CurrentParent]]</f>
        <v>0</v>
      </c>
      <c r="K8262" s="153" t="str">
        <f>IF(Proc[[#This Row],[Author]]="Marcela Urrego",VLOOKUP(LEFT(Proc[[#This Row],[Requested]],1),Table3[#All],2,0),VLOOKUP(Proc[[#This Row],[Author]],Table4[],2,0))</f>
        <v>EL</v>
      </c>
      <c r="L8262" s="153" t="s">
        <v>7174</v>
      </c>
      <c r="M8262" s="140">
        <v>46086</v>
      </c>
      <c r="N8262" s="140"/>
      <c r="O8262" s="140"/>
      <c r="P8262" s="140" t="str">
        <f ca="1">IF(Proc[[#This Row],[DaysAgeing]]&gt;5,"yep","on track")</f>
        <v>yep</v>
      </c>
      <c r="Q8262" s="2">
        <f ca="1">IF(Proc[[#This Row],[DateClosed]]="",ABS(NETWORKDAYS(Proc[[#This Row],[DateOpened]],TODAY()))-1,ABS(NETWORKDAYS(Proc[[#This Row],[DateOpened]],Proc[[#This Row],[DateClosed]]))-1)</f>
        <v>21</v>
      </c>
      <c r="R8262" s="140" t="s">
        <v>4125</v>
      </c>
      <c r="S8262" s="153" t="e">
        <f>VLOOKUP(Proc[[#This Row],[Obj]],#REF!,2,0)</f>
        <v>#REF!</v>
      </c>
      <c r="T8262" s="153">
        <v>8261</v>
      </c>
    </row>
    <row r="8263" spans="1:20" hidden="1">
      <c r="A8263" s="152" t="s">
        <v>7524</v>
      </c>
      <c r="B8263" s="153" t="str">
        <f>IFERROR(VLOOKUP(Proc[[#This Row],[App]],Table2[],3,0),"open")</f>
        <v>ok</v>
      </c>
      <c r="C8263" s="152" t="s">
        <v>377</v>
      </c>
      <c r="D8263" s="152" t="s">
        <v>7730</v>
      </c>
      <c r="E8263" s="152" t="s">
        <v>7228</v>
      </c>
      <c r="F8263" s="153" t="s">
        <v>7575</v>
      </c>
      <c r="G8263" s="152" t="s">
        <v>400</v>
      </c>
      <c r="H8263" s="153" t="str">
        <f>IF(Proc[[#This Row],[type]]="LFF (MDG-F)",MID(Proc[[#This Row],[Obj]],13,10),"")</f>
        <v/>
      </c>
      <c r="I8263" s="152"/>
      <c r="J8263" s="153" t="b">
        <f>Proc[[#This Row],[Requested]]=Proc[[#This Row],[CurrentParent]]</f>
        <v>0</v>
      </c>
      <c r="K8263" s="153" t="str">
        <f>IF(Proc[[#This Row],[Author]]="Marcela Urrego",VLOOKUP(LEFT(Proc[[#This Row],[Requested]],1),Table3[#All],2,0),VLOOKUP(Proc[[#This Row],[Author]],Table4[],2,0))</f>
        <v>EL</v>
      </c>
      <c r="L8263" s="153" t="s">
        <v>7174</v>
      </c>
      <c r="M8263" s="140">
        <v>46086</v>
      </c>
      <c r="N8263" s="140"/>
      <c r="O8263" s="140"/>
      <c r="P8263" s="140" t="str">
        <f ca="1">IF(Proc[[#This Row],[DaysAgeing]]&gt;5,"yep","on track")</f>
        <v>yep</v>
      </c>
      <c r="Q8263" s="2">
        <f ca="1">IF(Proc[[#This Row],[DateClosed]]="",ABS(NETWORKDAYS(Proc[[#This Row],[DateOpened]],TODAY()))-1,ABS(NETWORKDAYS(Proc[[#This Row],[DateOpened]],Proc[[#This Row],[DateClosed]]))-1)</f>
        <v>21</v>
      </c>
      <c r="R8263" s="140" t="s">
        <v>4125</v>
      </c>
      <c r="S8263" s="153" t="e">
        <f>VLOOKUP(Proc[[#This Row],[Obj]],#REF!,2,0)</f>
        <v>#REF!</v>
      </c>
      <c r="T8263" s="153">
        <v>8262</v>
      </c>
    </row>
    <row r="8264" spans="1:20" hidden="1">
      <c r="A8264" s="152" t="s">
        <v>7524</v>
      </c>
      <c r="B8264" s="153" t="str">
        <f>IFERROR(VLOOKUP(Proc[[#This Row],[App]],Table2[],3,0),"open")</f>
        <v>ok</v>
      </c>
      <c r="C8264" s="152" t="s">
        <v>377</v>
      </c>
      <c r="D8264" s="152" t="s">
        <v>7731</v>
      </c>
      <c r="E8264" s="152" t="s">
        <v>7228</v>
      </c>
      <c r="F8264" s="153" t="s">
        <v>7575</v>
      </c>
      <c r="G8264" s="152" t="s">
        <v>400</v>
      </c>
      <c r="H8264" s="153" t="str">
        <f>IF(Proc[[#This Row],[type]]="LFF (MDG-F)",MID(Proc[[#This Row],[Obj]],13,10),"")</f>
        <v/>
      </c>
      <c r="I8264" s="152"/>
      <c r="J8264" s="153" t="b">
        <f>Proc[[#This Row],[Requested]]=Proc[[#This Row],[CurrentParent]]</f>
        <v>0</v>
      </c>
      <c r="K8264" s="153" t="str">
        <f>IF(Proc[[#This Row],[Author]]="Marcela Urrego",VLOOKUP(LEFT(Proc[[#This Row],[Requested]],1),Table3[#All],2,0),VLOOKUP(Proc[[#This Row],[Author]],Table4[],2,0))</f>
        <v>EL</v>
      </c>
      <c r="L8264" s="153" t="s">
        <v>7174</v>
      </c>
      <c r="M8264" s="140">
        <v>46086</v>
      </c>
      <c r="N8264" s="140"/>
      <c r="O8264" s="140"/>
      <c r="P8264" s="140" t="str">
        <f ca="1">IF(Proc[[#This Row],[DaysAgeing]]&gt;5,"yep","on track")</f>
        <v>yep</v>
      </c>
      <c r="Q8264" s="2">
        <f ca="1">IF(Proc[[#This Row],[DateClosed]]="",ABS(NETWORKDAYS(Proc[[#This Row],[DateOpened]],TODAY()))-1,ABS(NETWORKDAYS(Proc[[#This Row],[DateOpened]],Proc[[#This Row],[DateClosed]]))-1)</f>
        <v>21</v>
      </c>
      <c r="R8264" s="140" t="s">
        <v>4125</v>
      </c>
      <c r="S8264" s="153" t="e">
        <f>VLOOKUP(Proc[[#This Row],[Obj]],#REF!,2,0)</f>
        <v>#REF!</v>
      </c>
      <c r="T8264" s="153">
        <v>8263</v>
      </c>
    </row>
    <row r="8265" spans="1:20" hidden="1">
      <c r="A8265" s="152" t="s">
        <v>7524</v>
      </c>
      <c r="B8265" s="153" t="str">
        <f>IFERROR(VLOOKUP(Proc[[#This Row],[App]],Table2[],3,0),"open")</f>
        <v>ok</v>
      </c>
      <c r="C8265" s="152" t="s">
        <v>377</v>
      </c>
      <c r="D8265" s="152" t="s">
        <v>7576</v>
      </c>
      <c r="E8265" s="152" t="s">
        <v>7228</v>
      </c>
      <c r="F8265" s="153" t="s">
        <v>7575</v>
      </c>
      <c r="G8265" s="152" t="s">
        <v>400</v>
      </c>
      <c r="H8265" s="153" t="str">
        <f>IF(Proc[[#This Row],[type]]="LFF (MDG-F)",MID(Proc[[#This Row],[Obj]],13,10),"")</f>
        <v/>
      </c>
      <c r="I8265" s="152"/>
      <c r="J8265" s="153" t="b">
        <f>Proc[[#This Row],[Requested]]=Proc[[#This Row],[CurrentParent]]</f>
        <v>0</v>
      </c>
      <c r="K8265" s="153" t="str">
        <f>IF(Proc[[#This Row],[Author]]="Marcela Urrego",VLOOKUP(LEFT(Proc[[#This Row],[Requested]],1),Table3[#All],2,0),VLOOKUP(Proc[[#This Row],[Author]],Table4[],2,0))</f>
        <v>EL</v>
      </c>
      <c r="L8265" s="153" t="s">
        <v>7174</v>
      </c>
      <c r="M8265" s="140">
        <v>46086</v>
      </c>
      <c r="N8265" s="140"/>
      <c r="O8265" s="140"/>
      <c r="P8265" s="140" t="str">
        <f ca="1">IF(Proc[[#This Row],[DaysAgeing]]&gt;5,"yep","on track")</f>
        <v>yep</v>
      </c>
      <c r="Q8265" s="2">
        <f ca="1">IF(Proc[[#This Row],[DateClosed]]="",ABS(NETWORKDAYS(Proc[[#This Row],[DateOpened]],TODAY()))-1,ABS(NETWORKDAYS(Proc[[#This Row],[DateOpened]],Proc[[#This Row],[DateClosed]]))-1)</f>
        <v>21</v>
      </c>
      <c r="R8265" s="140" t="s">
        <v>4125</v>
      </c>
      <c r="S8265" s="153" t="e">
        <f>VLOOKUP(Proc[[#This Row],[Obj]],#REF!,2,0)</f>
        <v>#REF!</v>
      </c>
      <c r="T8265" s="153">
        <v>8264</v>
      </c>
    </row>
    <row r="8266" spans="1:20" hidden="1">
      <c r="A8266" s="152" t="s">
        <v>7524</v>
      </c>
      <c r="B8266" s="153" t="str">
        <f>IFERROR(VLOOKUP(Proc[[#This Row],[App]],Table2[],3,0),"open")</f>
        <v>ok</v>
      </c>
      <c r="C8266" s="152" t="s">
        <v>377</v>
      </c>
      <c r="D8266" s="152" t="s">
        <v>7732</v>
      </c>
      <c r="E8266" s="152" t="s">
        <v>7228</v>
      </c>
      <c r="F8266" s="153" t="s">
        <v>7576</v>
      </c>
      <c r="G8266" s="152" t="s">
        <v>400</v>
      </c>
      <c r="H8266" s="153" t="str">
        <f>IF(Proc[[#This Row],[type]]="LFF (MDG-F)",MID(Proc[[#This Row],[Obj]],13,10),"")</f>
        <v/>
      </c>
      <c r="I8266" s="152"/>
      <c r="J8266" s="153" t="b">
        <f>Proc[[#This Row],[Requested]]=Proc[[#This Row],[CurrentParent]]</f>
        <v>0</v>
      </c>
      <c r="K8266" s="153" t="str">
        <f>IF(Proc[[#This Row],[Author]]="Marcela Urrego",VLOOKUP(LEFT(Proc[[#This Row],[Requested]],1),Table3[#All],2,0),VLOOKUP(Proc[[#This Row],[Author]],Table4[],2,0))</f>
        <v>EL</v>
      </c>
      <c r="L8266" s="153" t="s">
        <v>7174</v>
      </c>
      <c r="M8266" s="140">
        <v>46086</v>
      </c>
      <c r="N8266" s="140"/>
      <c r="O8266" s="140"/>
      <c r="P8266" s="140" t="str">
        <f ca="1">IF(Proc[[#This Row],[DaysAgeing]]&gt;5,"yep","on track")</f>
        <v>yep</v>
      </c>
      <c r="Q8266" s="2">
        <f ca="1">IF(Proc[[#This Row],[DateClosed]]="",ABS(NETWORKDAYS(Proc[[#This Row],[DateOpened]],TODAY()))-1,ABS(NETWORKDAYS(Proc[[#This Row],[DateOpened]],Proc[[#This Row],[DateClosed]]))-1)</f>
        <v>21</v>
      </c>
      <c r="R8266" s="140" t="s">
        <v>4125</v>
      </c>
      <c r="S8266" s="153" t="e">
        <f>VLOOKUP(Proc[[#This Row],[Obj]],#REF!,2,0)</f>
        <v>#REF!</v>
      </c>
      <c r="T8266" s="153">
        <v>8265</v>
      </c>
    </row>
    <row r="8267" spans="1:20" hidden="1">
      <c r="A8267" s="152" t="s">
        <v>7524</v>
      </c>
      <c r="B8267" s="153" t="str">
        <f>IFERROR(VLOOKUP(Proc[[#This Row],[App]],Table2[],3,0),"open")</f>
        <v>ok</v>
      </c>
      <c r="C8267" s="152" t="s">
        <v>377</v>
      </c>
      <c r="D8267" s="152" t="s">
        <v>7733</v>
      </c>
      <c r="E8267" s="152" t="s">
        <v>7228</v>
      </c>
      <c r="F8267" s="153" t="s">
        <v>7576</v>
      </c>
      <c r="G8267" s="152" t="s">
        <v>400</v>
      </c>
      <c r="H8267" s="153" t="str">
        <f>IF(Proc[[#This Row],[type]]="LFF (MDG-F)",MID(Proc[[#This Row],[Obj]],13,10),"")</f>
        <v/>
      </c>
      <c r="I8267" s="152"/>
      <c r="J8267" s="153" t="b">
        <f>Proc[[#This Row],[Requested]]=Proc[[#This Row],[CurrentParent]]</f>
        <v>0</v>
      </c>
      <c r="K8267" s="153" t="str">
        <f>IF(Proc[[#This Row],[Author]]="Marcela Urrego",VLOOKUP(LEFT(Proc[[#This Row],[Requested]],1),Table3[#All],2,0),VLOOKUP(Proc[[#This Row],[Author]],Table4[],2,0))</f>
        <v>EL</v>
      </c>
      <c r="L8267" s="153" t="s">
        <v>7174</v>
      </c>
      <c r="M8267" s="140">
        <v>46086</v>
      </c>
      <c r="N8267" s="140"/>
      <c r="O8267" s="140"/>
      <c r="P8267" s="140" t="str">
        <f ca="1">IF(Proc[[#This Row],[DaysAgeing]]&gt;5,"yep","on track")</f>
        <v>yep</v>
      </c>
      <c r="Q8267" s="2">
        <f ca="1">IF(Proc[[#This Row],[DateClosed]]="",ABS(NETWORKDAYS(Proc[[#This Row],[DateOpened]],TODAY()))-1,ABS(NETWORKDAYS(Proc[[#This Row],[DateOpened]],Proc[[#This Row],[DateClosed]]))-1)</f>
        <v>21</v>
      </c>
      <c r="R8267" s="140" t="s">
        <v>4125</v>
      </c>
      <c r="S8267" s="153" t="e">
        <f>VLOOKUP(Proc[[#This Row],[Obj]],#REF!,2,0)</f>
        <v>#REF!</v>
      </c>
      <c r="T8267" s="153">
        <v>8266</v>
      </c>
    </row>
    <row r="8268" spans="1:20" hidden="1">
      <c r="A8268" s="152" t="s">
        <v>7524</v>
      </c>
      <c r="B8268" s="153" t="str">
        <f>IFERROR(VLOOKUP(Proc[[#This Row],[App]],Table2[],3,0),"open")</f>
        <v>ok</v>
      </c>
      <c r="C8268" s="152" t="s">
        <v>377</v>
      </c>
      <c r="D8268" s="152" t="s">
        <v>7734</v>
      </c>
      <c r="E8268" s="152" t="s">
        <v>7228</v>
      </c>
      <c r="F8268" s="153" t="s">
        <v>7576</v>
      </c>
      <c r="G8268" s="152" t="s">
        <v>400</v>
      </c>
      <c r="H8268" s="153" t="str">
        <f>IF(Proc[[#This Row],[type]]="LFF (MDG-F)",MID(Proc[[#This Row],[Obj]],13,10),"")</f>
        <v/>
      </c>
      <c r="I8268" s="152"/>
      <c r="J8268" s="153" t="b">
        <f>Proc[[#This Row],[Requested]]=Proc[[#This Row],[CurrentParent]]</f>
        <v>0</v>
      </c>
      <c r="K8268" s="153" t="str">
        <f>IF(Proc[[#This Row],[Author]]="Marcela Urrego",VLOOKUP(LEFT(Proc[[#This Row],[Requested]],1),Table3[#All],2,0),VLOOKUP(Proc[[#This Row],[Author]],Table4[],2,0))</f>
        <v>EL</v>
      </c>
      <c r="L8268" s="153" t="s">
        <v>7174</v>
      </c>
      <c r="M8268" s="140">
        <v>46086</v>
      </c>
      <c r="N8268" s="140"/>
      <c r="O8268" s="140"/>
      <c r="P8268" s="140" t="str">
        <f ca="1">IF(Proc[[#This Row],[DaysAgeing]]&gt;5,"yep","on track")</f>
        <v>yep</v>
      </c>
      <c r="Q8268" s="2">
        <f ca="1">IF(Proc[[#This Row],[DateClosed]]="",ABS(NETWORKDAYS(Proc[[#This Row],[DateOpened]],TODAY()))-1,ABS(NETWORKDAYS(Proc[[#This Row],[DateOpened]],Proc[[#This Row],[DateClosed]]))-1)</f>
        <v>21</v>
      </c>
      <c r="R8268" s="140" t="s">
        <v>4125</v>
      </c>
      <c r="S8268" s="153" t="e">
        <f>VLOOKUP(Proc[[#This Row],[Obj]],#REF!,2,0)</f>
        <v>#REF!</v>
      </c>
      <c r="T8268" s="153">
        <v>8267</v>
      </c>
    </row>
    <row r="8269" spans="1:20" hidden="1">
      <c r="A8269" s="152" t="s">
        <v>7524</v>
      </c>
      <c r="B8269" s="153" t="str">
        <f>IFERROR(VLOOKUP(Proc[[#This Row],[App]],Table2[],3,0),"open")</f>
        <v>ok</v>
      </c>
      <c r="C8269" s="152" t="s">
        <v>377</v>
      </c>
      <c r="D8269" s="152" t="s">
        <v>7735</v>
      </c>
      <c r="E8269" s="152" t="s">
        <v>7228</v>
      </c>
      <c r="F8269" s="153" t="s">
        <v>7576</v>
      </c>
      <c r="G8269" s="152" t="s">
        <v>400</v>
      </c>
      <c r="H8269" s="153" t="str">
        <f>IF(Proc[[#This Row],[type]]="LFF (MDG-F)",MID(Proc[[#This Row],[Obj]],13,10),"")</f>
        <v/>
      </c>
      <c r="I8269" s="152"/>
      <c r="J8269" s="153" t="b">
        <f>Proc[[#This Row],[Requested]]=Proc[[#This Row],[CurrentParent]]</f>
        <v>0</v>
      </c>
      <c r="K8269" s="153" t="str">
        <f>IF(Proc[[#This Row],[Author]]="Marcela Urrego",VLOOKUP(LEFT(Proc[[#This Row],[Requested]],1),Table3[#All],2,0),VLOOKUP(Proc[[#This Row],[Author]],Table4[],2,0))</f>
        <v>EL</v>
      </c>
      <c r="L8269" s="153" t="s">
        <v>7174</v>
      </c>
      <c r="M8269" s="140">
        <v>46086</v>
      </c>
      <c r="N8269" s="140"/>
      <c r="O8269" s="140"/>
      <c r="P8269" s="140" t="str">
        <f ca="1">IF(Proc[[#This Row],[DaysAgeing]]&gt;5,"yep","on track")</f>
        <v>yep</v>
      </c>
      <c r="Q8269" s="2">
        <f ca="1">IF(Proc[[#This Row],[DateClosed]]="",ABS(NETWORKDAYS(Proc[[#This Row],[DateOpened]],TODAY()))-1,ABS(NETWORKDAYS(Proc[[#This Row],[DateOpened]],Proc[[#This Row],[DateClosed]]))-1)</f>
        <v>21</v>
      </c>
      <c r="R8269" s="140" t="s">
        <v>4125</v>
      </c>
      <c r="S8269" s="153" t="e">
        <f>VLOOKUP(Proc[[#This Row],[Obj]],#REF!,2,0)</f>
        <v>#REF!</v>
      </c>
      <c r="T8269" s="153">
        <v>8268</v>
      </c>
    </row>
    <row r="8270" spans="1:20" hidden="1">
      <c r="A8270" s="152" t="s">
        <v>7524</v>
      </c>
      <c r="B8270" s="153" t="str">
        <f>IFERROR(VLOOKUP(Proc[[#This Row],[App]],Table2[],3,0),"open")</f>
        <v>ok</v>
      </c>
      <c r="C8270" s="152" t="s">
        <v>377</v>
      </c>
      <c r="D8270" s="152" t="s">
        <v>7736</v>
      </c>
      <c r="E8270" s="152" t="s">
        <v>7228</v>
      </c>
      <c r="F8270" s="153" t="s">
        <v>7576</v>
      </c>
      <c r="G8270" s="152" t="s">
        <v>400</v>
      </c>
      <c r="H8270" s="153" t="str">
        <f>IF(Proc[[#This Row],[type]]="LFF (MDG-F)",MID(Proc[[#This Row],[Obj]],13,10),"")</f>
        <v/>
      </c>
      <c r="I8270" s="152"/>
      <c r="J8270" s="153" t="b">
        <f>Proc[[#This Row],[Requested]]=Proc[[#This Row],[CurrentParent]]</f>
        <v>0</v>
      </c>
      <c r="K8270" s="153" t="str">
        <f>IF(Proc[[#This Row],[Author]]="Marcela Urrego",VLOOKUP(LEFT(Proc[[#This Row],[Requested]],1),Table3[#All],2,0),VLOOKUP(Proc[[#This Row],[Author]],Table4[],2,0))</f>
        <v>EL</v>
      </c>
      <c r="L8270" s="153" t="s">
        <v>7174</v>
      </c>
      <c r="M8270" s="140">
        <v>46086</v>
      </c>
      <c r="N8270" s="140"/>
      <c r="O8270" s="140"/>
      <c r="P8270" s="140" t="str">
        <f ca="1">IF(Proc[[#This Row],[DaysAgeing]]&gt;5,"yep","on track")</f>
        <v>yep</v>
      </c>
      <c r="Q8270" s="2">
        <f ca="1">IF(Proc[[#This Row],[DateClosed]]="",ABS(NETWORKDAYS(Proc[[#This Row],[DateOpened]],TODAY()))-1,ABS(NETWORKDAYS(Proc[[#This Row],[DateOpened]],Proc[[#This Row],[DateClosed]]))-1)</f>
        <v>21</v>
      </c>
      <c r="R8270" s="140" t="s">
        <v>4125</v>
      </c>
      <c r="S8270" s="153" t="e">
        <f>VLOOKUP(Proc[[#This Row],[Obj]],#REF!,2,0)</f>
        <v>#REF!</v>
      </c>
      <c r="T8270" s="153">
        <v>8269</v>
      </c>
    </row>
    <row r="8271" spans="1:20" hidden="1">
      <c r="A8271" s="152" t="s">
        <v>7524</v>
      </c>
      <c r="B8271" s="153" t="str">
        <f>IFERROR(VLOOKUP(Proc[[#This Row],[App]],Table2[],3,0),"open")</f>
        <v>ok</v>
      </c>
      <c r="C8271" s="152" t="s">
        <v>377</v>
      </c>
      <c r="D8271" s="152" t="s">
        <v>7737</v>
      </c>
      <c r="E8271" s="152" t="s">
        <v>7228</v>
      </c>
      <c r="F8271" s="153" t="s">
        <v>7576</v>
      </c>
      <c r="G8271" s="152" t="s">
        <v>400</v>
      </c>
      <c r="H8271" s="153" t="str">
        <f>IF(Proc[[#This Row],[type]]="LFF (MDG-F)",MID(Proc[[#This Row],[Obj]],13,10),"")</f>
        <v/>
      </c>
      <c r="I8271" s="152"/>
      <c r="J8271" s="153" t="b">
        <f>Proc[[#This Row],[Requested]]=Proc[[#This Row],[CurrentParent]]</f>
        <v>0</v>
      </c>
      <c r="K8271" s="153" t="str">
        <f>IF(Proc[[#This Row],[Author]]="Marcela Urrego",VLOOKUP(LEFT(Proc[[#This Row],[Requested]],1),Table3[#All],2,0),VLOOKUP(Proc[[#This Row],[Author]],Table4[],2,0))</f>
        <v>EL</v>
      </c>
      <c r="L8271" s="153" t="s">
        <v>7174</v>
      </c>
      <c r="M8271" s="140">
        <v>46086</v>
      </c>
      <c r="N8271" s="140"/>
      <c r="O8271" s="140"/>
      <c r="P8271" s="140" t="str">
        <f ca="1">IF(Proc[[#This Row],[DaysAgeing]]&gt;5,"yep","on track")</f>
        <v>yep</v>
      </c>
      <c r="Q8271" s="2">
        <f ca="1">IF(Proc[[#This Row],[DateClosed]]="",ABS(NETWORKDAYS(Proc[[#This Row],[DateOpened]],TODAY()))-1,ABS(NETWORKDAYS(Proc[[#This Row],[DateOpened]],Proc[[#This Row],[DateClosed]]))-1)</f>
        <v>21</v>
      </c>
      <c r="R8271" s="140" t="s">
        <v>4125</v>
      </c>
      <c r="S8271" s="153" t="e">
        <f>VLOOKUP(Proc[[#This Row],[Obj]],#REF!,2,0)</f>
        <v>#REF!</v>
      </c>
      <c r="T8271" s="153">
        <v>8270</v>
      </c>
    </row>
    <row r="8272" spans="1:20" hidden="1">
      <c r="A8272" s="152" t="s">
        <v>7524</v>
      </c>
      <c r="B8272" s="153" t="str">
        <f>IFERROR(VLOOKUP(Proc[[#This Row],[App]],Table2[],3,0),"open")</f>
        <v>ok</v>
      </c>
      <c r="C8272" s="152" t="s">
        <v>369</v>
      </c>
      <c r="D8272" s="152" t="s">
        <v>7536</v>
      </c>
      <c r="E8272" s="152" t="s">
        <v>7556</v>
      </c>
      <c r="F8272" s="153" t="s">
        <v>7556</v>
      </c>
      <c r="G8272" s="152" t="s">
        <v>406</v>
      </c>
      <c r="H8272" s="153" t="str">
        <f>IF(Proc[[#This Row],[type]]="LFF (MDG-F)",MID(Proc[[#This Row],[Obj]],13,10),"")</f>
        <v>KR08C62606</v>
      </c>
      <c r="I8272" s="152"/>
      <c r="J8272" s="153" t="b">
        <f>Proc[[#This Row],[Requested]]=Proc[[#This Row],[CurrentParent]]</f>
        <v>1</v>
      </c>
      <c r="K8272" s="153" t="str">
        <f>IF(Proc[[#This Row],[Author]]="Marcela Urrego",VLOOKUP(LEFT(Proc[[#This Row],[Requested]],1),Table3[#All],2,0),VLOOKUP(Proc[[#This Row],[Author]],Table4[],2,0))</f>
        <v>EL</v>
      </c>
      <c r="L8272" s="153" t="s">
        <v>7174</v>
      </c>
      <c r="M8272" s="140">
        <v>46086</v>
      </c>
      <c r="N8272" s="140"/>
      <c r="O8272" s="140"/>
      <c r="P8272" s="140" t="str">
        <f ca="1">IF(Proc[[#This Row],[DaysAgeing]]&gt;5,"yep","on track")</f>
        <v>yep</v>
      </c>
      <c r="Q8272" s="2">
        <f ca="1">IF(Proc[[#This Row],[DateClosed]]="",ABS(NETWORKDAYS(Proc[[#This Row],[DateOpened]],TODAY()))-1,ABS(NETWORKDAYS(Proc[[#This Row],[DateOpened]],Proc[[#This Row],[DateClosed]]))-1)</f>
        <v>21</v>
      </c>
      <c r="R8272" s="140" t="s">
        <v>4125</v>
      </c>
      <c r="S8272" s="153"/>
      <c r="T8272" s="153">
        <v>8271</v>
      </c>
    </row>
    <row r="8273" spans="1:20" hidden="1">
      <c r="A8273" s="152" t="s">
        <v>7524</v>
      </c>
      <c r="B8273" s="153" t="str">
        <f>IFERROR(VLOOKUP(Proc[[#This Row],[App]],Table2[],3,0),"open")</f>
        <v>ok</v>
      </c>
      <c r="C8273" s="152" t="s">
        <v>369</v>
      </c>
      <c r="D8273" s="152" t="s">
        <v>7536</v>
      </c>
      <c r="E8273" s="152" t="s">
        <v>7556</v>
      </c>
      <c r="F8273" s="153" t="s">
        <v>7556</v>
      </c>
      <c r="G8273" s="152" t="s">
        <v>406</v>
      </c>
      <c r="H8273" s="153" t="str">
        <f>IF(Proc[[#This Row],[type]]="LFF (MDG-F)",MID(Proc[[#This Row],[Obj]],13,10),"")</f>
        <v>KR08C62606</v>
      </c>
      <c r="I8273" s="152"/>
      <c r="J8273" s="153" t="b">
        <f>Proc[[#This Row],[Requested]]=Proc[[#This Row],[CurrentParent]]</f>
        <v>1</v>
      </c>
      <c r="K8273" s="153" t="str">
        <f>IF(Proc[[#This Row],[Author]]="Marcela Urrego",VLOOKUP(LEFT(Proc[[#This Row],[Requested]],1),Table3[#All],2,0),VLOOKUP(Proc[[#This Row],[Author]],Table4[],2,0))</f>
        <v>EL</v>
      </c>
      <c r="L8273" s="153" t="s">
        <v>7174</v>
      </c>
      <c r="M8273" s="140">
        <v>46086</v>
      </c>
      <c r="N8273" s="140"/>
      <c r="O8273" s="140"/>
      <c r="P8273" s="140" t="str">
        <f ca="1">IF(Proc[[#This Row],[DaysAgeing]]&gt;5,"yep","on track")</f>
        <v>yep</v>
      </c>
      <c r="Q8273" s="2">
        <f ca="1">IF(Proc[[#This Row],[DateClosed]]="",ABS(NETWORKDAYS(Proc[[#This Row],[DateOpened]],TODAY()))-1,ABS(NETWORKDAYS(Proc[[#This Row],[DateOpened]],Proc[[#This Row],[DateClosed]]))-1)</f>
        <v>21</v>
      </c>
      <c r="R8273" s="140" t="s">
        <v>4125</v>
      </c>
      <c r="S8273" s="153"/>
      <c r="T8273" s="153">
        <v>8272</v>
      </c>
    </row>
    <row r="8274" spans="1:20" hidden="1">
      <c r="A8274" s="152" t="s">
        <v>7524</v>
      </c>
      <c r="B8274" s="153" t="str">
        <f>IFERROR(VLOOKUP(Proc[[#This Row],[App]],Table2[],3,0),"open")</f>
        <v>ok</v>
      </c>
      <c r="C8274" s="152" t="s">
        <v>369</v>
      </c>
      <c r="D8274" s="152" t="s">
        <v>7738</v>
      </c>
      <c r="E8274" s="152" t="s">
        <v>7556</v>
      </c>
      <c r="F8274" s="153" t="s">
        <v>7556</v>
      </c>
      <c r="G8274" s="152" t="s">
        <v>406</v>
      </c>
      <c r="H8274" s="153" t="str">
        <f>IF(Proc[[#This Row],[type]]="LFF (MDG-F)",MID(Proc[[#This Row],[Obj]],13,10),"")</f>
        <v>KR08C62606</v>
      </c>
      <c r="I8274" s="152"/>
      <c r="J8274" s="153" t="b">
        <f>Proc[[#This Row],[Requested]]=Proc[[#This Row],[CurrentParent]]</f>
        <v>1</v>
      </c>
      <c r="K8274" s="153" t="str">
        <f>IF(Proc[[#This Row],[Author]]="Marcela Urrego",VLOOKUP(LEFT(Proc[[#This Row],[Requested]],1),Table3[#All],2,0),VLOOKUP(Proc[[#This Row],[Author]],Table4[],2,0))</f>
        <v>EL</v>
      </c>
      <c r="L8274" s="153" t="s">
        <v>7174</v>
      </c>
      <c r="M8274" s="140">
        <v>46086</v>
      </c>
      <c r="N8274" s="140"/>
      <c r="O8274" s="140"/>
      <c r="P8274" s="140" t="str">
        <f ca="1">IF(Proc[[#This Row],[DaysAgeing]]&gt;5,"yep","on track")</f>
        <v>yep</v>
      </c>
      <c r="Q8274" s="2">
        <f ca="1">IF(Proc[[#This Row],[DateClosed]]="",ABS(NETWORKDAYS(Proc[[#This Row],[DateOpened]],TODAY()))-1,ABS(NETWORKDAYS(Proc[[#This Row],[DateOpened]],Proc[[#This Row],[DateClosed]]))-1)</f>
        <v>21</v>
      </c>
      <c r="R8274" s="140" t="s">
        <v>4125</v>
      </c>
      <c r="S8274" s="153"/>
      <c r="T8274" s="153">
        <v>8273</v>
      </c>
    </row>
    <row r="8275" spans="1:20" hidden="1">
      <c r="A8275" s="152" t="s">
        <v>7524</v>
      </c>
      <c r="B8275" s="153" t="str">
        <f>IFERROR(VLOOKUP(Proc[[#This Row],[App]],Table2[],3,0),"open")</f>
        <v>ok</v>
      </c>
      <c r="C8275" s="152" t="s">
        <v>369</v>
      </c>
      <c r="D8275" s="152" t="s">
        <v>7522</v>
      </c>
      <c r="E8275" s="152" t="s">
        <v>7556</v>
      </c>
      <c r="F8275" s="152" t="s">
        <v>7556</v>
      </c>
      <c r="G8275" s="152" t="s">
        <v>400</v>
      </c>
      <c r="H8275" s="153" t="str">
        <f>IF(Proc[[#This Row],[type]]="LFF (MDG-F)",MID(Proc[[#This Row],[Obj]],13,10),"")</f>
        <v/>
      </c>
      <c r="I8275" s="152"/>
      <c r="J8275" s="153" t="b">
        <f>Proc[[#This Row],[Requested]]=Proc[[#This Row],[CurrentParent]]</f>
        <v>1</v>
      </c>
      <c r="K8275" s="153" t="str">
        <f>IF(Proc[[#This Row],[Author]]="Marcela Urrego",VLOOKUP(LEFT(Proc[[#This Row],[Requested]],1),Table3[#All],2,0),VLOOKUP(Proc[[#This Row],[Author]],Table4[],2,0))</f>
        <v>EL</v>
      </c>
      <c r="L8275" s="153" t="s">
        <v>7174</v>
      </c>
      <c r="M8275" s="140">
        <v>46086</v>
      </c>
      <c r="N8275" s="140"/>
      <c r="O8275" s="140"/>
      <c r="P8275" s="140" t="str">
        <f ca="1">IF(Proc[[#This Row],[DaysAgeing]]&gt;5,"yep","on track")</f>
        <v>yep</v>
      </c>
      <c r="Q8275" s="2">
        <f ca="1">IF(Proc[[#This Row],[DateClosed]]="",ABS(NETWORKDAYS(Proc[[#This Row],[DateOpened]],TODAY()))-1,ABS(NETWORKDAYS(Proc[[#This Row],[DateOpened]],Proc[[#This Row],[DateClosed]]))-1)</f>
        <v>21</v>
      </c>
      <c r="R8275" s="140" t="s">
        <v>4125</v>
      </c>
      <c r="S8275" s="153"/>
      <c r="T8275" s="153">
        <v>8274</v>
      </c>
    </row>
    <row r="8276" spans="1:20" hidden="1">
      <c r="A8276" s="152" t="s">
        <v>7524</v>
      </c>
      <c r="B8276" s="153" t="str">
        <f>IFERROR(VLOOKUP(Proc[[#This Row],[App]],Table2[],3,0),"open")</f>
        <v>ok</v>
      </c>
      <c r="C8276" s="152" t="s">
        <v>377</v>
      </c>
      <c r="D8276" s="152" t="s">
        <v>7739</v>
      </c>
      <c r="E8276" s="152" t="s">
        <v>7556</v>
      </c>
      <c r="F8276" s="153" t="s">
        <v>7522</v>
      </c>
      <c r="G8276" s="152" t="s">
        <v>400</v>
      </c>
      <c r="H8276" s="153" t="str">
        <f>IF(Proc[[#This Row],[type]]="LFF (MDG-F)",MID(Proc[[#This Row],[Obj]],13,10),"")</f>
        <v/>
      </c>
      <c r="I8276" s="152"/>
      <c r="J8276" s="153" t="b">
        <f>Proc[[#This Row],[Requested]]=Proc[[#This Row],[CurrentParent]]</f>
        <v>0</v>
      </c>
      <c r="K8276" s="153" t="str">
        <f>IF(Proc[[#This Row],[Author]]="Marcela Urrego",VLOOKUP(LEFT(Proc[[#This Row],[Requested]],1),Table3[#All],2,0),VLOOKUP(Proc[[#This Row],[Author]],Table4[],2,0))</f>
        <v>EL</v>
      </c>
      <c r="L8276" s="153" t="s">
        <v>7174</v>
      </c>
      <c r="M8276" s="140">
        <v>46086</v>
      </c>
      <c r="N8276" s="140"/>
      <c r="O8276" s="140"/>
      <c r="P8276" s="140" t="str">
        <f ca="1">IF(Proc[[#This Row],[DaysAgeing]]&gt;5,"yep","on track")</f>
        <v>yep</v>
      </c>
      <c r="Q8276" s="2">
        <f ca="1">IF(Proc[[#This Row],[DateClosed]]="",ABS(NETWORKDAYS(Proc[[#This Row],[DateOpened]],TODAY()))-1,ABS(NETWORKDAYS(Proc[[#This Row],[DateOpened]],Proc[[#This Row],[DateClosed]]))-1)</f>
        <v>21</v>
      </c>
      <c r="R8276" s="140" t="s">
        <v>4125</v>
      </c>
      <c r="S8276" s="153" t="e">
        <f>VLOOKUP(Proc[[#This Row],[Obj]],#REF!,2,0)</f>
        <v>#REF!</v>
      </c>
      <c r="T8276" s="153">
        <v>8275</v>
      </c>
    </row>
    <row r="8277" spans="1:20" hidden="1">
      <c r="A8277" s="152" t="s">
        <v>7524</v>
      </c>
      <c r="B8277" s="153" t="str">
        <f>IFERROR(VLOOKUP(Proc[[#This Row],[App]],Table2[],3,0),"open")</f>
        <v>ok</v>
      </c>
      <c r="C8277" s="152" t="s">
        <v>377</v>
      </c>
      <c r="D8277" s="152" t="s">
        <v>7523</v>
      </c>
      <c r="E8277" s="152" t="s">
        <v>7556</v>
      </c>
      <c r="F8277" s="153" t="s">
        <v>7522</v>
      </c>
      <c r="G8277" s="152" t="s">
        <v>400</v>
      </c>
      <c r="H8277" s="153" t="str">
        <f>IF(Proc[[#This Row],[type]]="LFF (MDG-F)",MID(Proc[[#This Row],[Obj]],13,10),"")</f>
        <v/>
      </c>
      <c r="I8277" s="152"/>
      <c r="J8277" s="153" t="b">
        <f>Proc[[#This Row],[Requested]]=Proc[[#This Row],[CurrentParent]]</f>
        <v>0</v>
      </c>
      <c r="K8277" s="153" t="str">
        <f>IF(Proc[[#This Row],[Author]]="Marcela Urrego",VLOOKUP(LEFT(Proc[[#This Row],[Requested]],1),Table3[#All],2,0),VLOOKUP(Proc[[#This Row],[Author]],Table4[],2,0))</f>
        <v>EL</v>
      </c>
      <c r="L8277" s="153" t="s">
        <v>7174</v>
      </c>
      <c r="M8277" s="140">
        <v>46086</v>
      </c>
      <c r="N8277" s="140"/>
      <c r="O8277" s="140"/>
      <c r="P8277" s="140" t="str">
        <f ca="1">IF(Proc[[#This Row],[DaysAgeing]]&gt;5,"yep","on track")</f>
        <v>yep</v>
      </c>
      <c r="Q8277" s="2">
        <f ca="1">IF(Proc[[#This Row],[DateClosed]]="",ABS(NETWORKDAYS(Proc[[#This Row],[DateOpened]],TODAY()))-1,ABS(NETWORKDAYS(Proc[[#This Row],[DateOpened]],Proc[[#This Row],[DateClosed]]))-1)</f>
        <v>21</v>
      </c>
      <c r="R8277" s="140" t="s">
        <v>4125</v>
      </c>
      <c r="S8277" s="153" t="e">
        <f>VLOOKUP(Proc[[#This Row],[Obj]],#REF!,2,0)</f>
        <v>#REF!</v>
      </c>
      <c r="T8277" s="153">
        <v>8276</v>
      </c>
    </row>
    <row r="8278" spans="1:20" hidden="1">
      <c r="A8278" s="152" t="s">
        <v>7524</v>
      </c>
      <c r="B8278" s="153" t="str">
        <f>IFERROR(VLOOKUP(Proc[[#This Row],[App]],Table2[],3,0),"open")</f>
        <v>ok</v>
      </c>
      <c r="C8278" s="152" t="s">
        <v>369</v>
      </c>
      <c r="D8278" s="152" t="s">
        <v>7740</v>
      </c>
      <c r="E8278" s="152" t="s">
        <v>7552</v>
      </c>
      <c r="F8278" s="153" t="s">
        <v>7552</v>
      </c>
      <c r="G8278" s="152" t="s">
        <v>406</v>
      </c>
      <c r="H8278" s="153" t="str">
        <f>IF(Proc[[#This Row],[type]]="LFF (MDG-F)",MID(Proc[[#This Row],[Obj]],13,10),"")</f>
        <v>KR08C06005</v>
      </c>
      <c r="I8278" s="152"/>
      <c r="J8278" s="153" t="b">
        <f>Proc[[#This Row],[Requested]]=Proc[[#This Row],[CurrentParent]]</f>
        <v>1</v>
      </c>
      <c r="K8278" s="153" t="str">
        <f>IF(Proc[[#This Row],[Author]]="Marcela Urrego",VLOOKUP(LEFT(Proc[[#This Row],[Requested]],1),Table3[#All],2,0),VLOOKUP(Proc[[#This Row],[Author]],Table4[],2,0))</f>
        <v>EL</v>
      </c>
      <c r="L8278" s="153" t="s">
        <v>7174</v>
      </c>
      <c r="M8278" s="140">
        <v>46086</v>
      </c>
      <c r="N8278" s="140"/>
      <c r="O8278" s="140"/>
      <c r="P8278" s="140" t="str">
        <f ca="1">IF(Proc[[#This Row],[DaysAgeing]]&gt;5,"yep","on track")</f>
        <v>yep</v>
      </c>
      <c r="Q8278" s="2">
        <f ca="1">IF(Proc[[#This Row],[DateClosed]]="",ABS(NETWORKDAYS(Proc[[#This Row],[DateOpened]],TODAY()))-1,ABS(NETWORKDAYS(Proc[[#This Row],[DateOpened]],Proc[[#This Row],[DateClosed]]))-1)</f>
        <v>21</v>
      </c>
      <c r="R8278" s="140" t="s">
        <v>4125</v>
      </c>
      <c r="S8278" s="153"/>
      <c r="T8278" s="153">
        <v>8277</v>
      </c>
    </row>
    <row r="8279" spans="1:20" hidden="1">
      <c r="A8279" s="152" t="s">
        <v>7524</v>
      </c>
      <c r="B8279" s="153" t="str">
        <f>IFERROR(VLOOKUP(Proc[[#This Row],[App]],Table2[],3,0),"open")</f>
        <v>ok</v>
      </c>
      <c r="C8279" s="152" t="s">
        <v>369</v>
      </c>
      <c r="D8279" s="152" t="s">
        <v>7741</v>
      </c>
      <c r="E8279" s="152" t="s">
        <v>7548</v>
      </c>
      <c r="F8279" s="153" t="s">
        <v>7548</v>
      </c>
      <c r="G8279" s="152" t="s">
        <v>406</v>
      </c>
      <c r="H8279" s="153" t="str">
        <f>IF(Proc[[#This Row],[type]]="LFF (MDG-F)",MID(Proc[[#This Row],[Obj]],13,10),"")</f>
        <v>KR08PD2807</v>
      </c>
      <c r="I8279" s="152"/>
      <c r="J8279" s="153" t="b">
        <f>Proc[[#This Row],[Requested]]=Proc[[#This Row],[CurrentParent]]</f>
        <v>1</v>
      </c>
      <c r="K8279" s="153" t="str">
        <f>IF(Proc[[#This Row],[Author]]="Marcela Urrego",VLOOKUP(LEFT(Proc[[#This Row],[Requested]],1),Table3[#All],2,0),VLOOKUP(Proc[[#This Row],[Author]],Table4[],2,0))</f>
        <v>EL</v>
      </c>
      <c r="L8279" s="153" t="s">
        <v>7174</v>
      </c>
      <c r="M8279" s="140">
        <v>46086</v>
      </c>
      <c r="N8279" s="140"/>
      <c r="O8279" s="140"/>
      <c r="P8279" s="140" t="str">
        <f ca="1">IF(Proc[[#This Row],[DaysAgeing]]&gt;5,"yep","on track")</f>
        <v>yep</v>
      </c>
      <c r="Q8279" s="2">
        <f ca="1">IF(Proc[[#This Row],[DateClosed]]="",ABS(NETWORKDAYS(Proc[[#This Row],[DateOpened]],TODAY()))-1,ABS(NETWORKDAYS(Proc[[#This Row],[DateOpened]],Proc[[#This Row],[DateClosed]]))-1)</f>
        <v>21</v>
      </c>
      <c r="R8279" s="140" t="s">
        <v>4125</v>
      </c>
      <c r="S8279" s="153"/>
      <c r="T8279" s="153">
        <v>8278</v>
      </c>
    </row>
    <row r="8280" spans="1:20" hidden="1">
      <c r="A8280" s="152" t="s">
        <v>7524</v>
      </c>
      <c r="B8280" s="153" t="str">
        <f>IFERROR(VLOOKUP(Proc[[#This Row],[App]],Table2[],3,0),"open")</f>
        <v>ok</v>
      </c>
      <c r="C8280" s="152" t="s">
        <v>369</v>
      </c>
      <c r="D8280" s="152" t="s">
        <v>7742</v>
      </c>
      <c r="E8280" s="152" t="s">
        <v>7557</v>
      </c>
      <c r="F8280" s="153" t="s">
        <v>7557</v>
      </c>
      <c r="G8280" s="152" t="s">
        <v>406</v>
      </c>
      <c r="H8280" s="153" t="str">
        <f>IF(Proc[[#This Row],[type]]="LFF (MDG-F)",MID(Proc[[#This Row],[Obj]],13,10),"")</f>
        <v>KR08C06001</v>
      </c>
      <c r="I8280" s="152"/>
      <c r="J8280" s="153" t="b">
        <f>Proc[[#This Row],[Requested]]=Proc[[#This Row],[CurrentParent]]</f>
        <v>1</v>
      </c>
      <c r="K8280" s="153" t="str">
        <f>IF(Proc[[#This Row],[Author]]="Marcela Urrego",VLOOKUP(LEFT(Proc[[#This Row],[Requested]],1),Table3[#All],2,0),VLOOKUP(Proc[[#This Row],[Author]],Table4[],2,0))</f>
        <v>EL</v>
      </c>
      <c r="L8280" s="153" t="s">
        <v>7174</v>
      </c>
      <c r="M8280" s="140">
        <v>46086</v>
      </c>
      <c r="N8280" s="140"/>
      <c r="O8280" s="140"/>
      <c r="P8280" s="140" t="str">
        <f ca="1">IF(Proc[[#This Row],[DaysAgeing]]&gt;5,"yep","on track")</f>
        <v>yep</v>
      </c>
      <c r="Q8280" s="2">
        <f ca="1">IF(Proc[[#This Row],[DateClosed]]="",ABS(NETWORKDAYS(Proc[[#This Row],[DateOpened]],TODAY()))-1,ABS(NETWORKDAYS(Proc[[#This Row],[DateOpened]],Proc[[#This Row],[DateClosed]]))-1)</f>
        <v>21</v>
      </c>
      <c r="R8280" s="140" t="s">
        <v>4125</v>
      </c>
      <c r="S8280" s="153"/>
      <c r="T8280" s="153">
        <v>8279</v>
      </c>
    </row>
    <row r="8281" spans="1:20" hidden="1">
      <c r="A8281" s="152" t="s">
        <v>7524</v>
      </c>
      <c r="B8281" s="153" t="str">
        <f>IFERROR(VLOOKUP(Proc[[#This Row],[App]],Table2[],3,0),"open")</f>
        <v>ok</v>
      </c>
      <c r="C8281" s="152" t="s">
        <v>369</v>
      </c>
      <c r="D8281" s="152" t="s">
        <v>7743</v>
      </c>
      <c r="E8281" s="152" t="s">
        <v>7557</v>
      </c>
      <c r="F8281" s="153" t="s">
        <v>7557</v>
      </c>
      <c r="G8281" s="152" t="s">
        <v>406</v>
      </c>
      <c r="H8281" s="153" t="str">
        <f>IF(Proc[[#This Row],[type]]="LFF (MDG-F)",MID(Proc[[#This Row],[Obj]],13,10),"")</f>
        <v>KR08C06004</v>
      </c>
      <c r="I8281" s="152"/>
      <c r="J8281" s="153" t="b">
        <f>Proc[[#This Row],[Requested]]=Proc[[#This Row],[CurrentParent]]</f>
        <v>1</v>
      </c>
      <c r="K8281" s="153" t="str">
        <f>IF(Proc[[#This Row],[Author]]="Marcela Urrego",VLOOKUP(LEFT(Proc[[#This Row],[Requested]],1),Table3[#All],2,0),VLOOKUP(Proc[[#This Row],[Author]],Table4[],2,0))</f>
        <v>EL</v>
      </c>
      <c r="L8281" s="153" t="s">
        <v>7174</v>
      </c>
      <c r="M8281" s="140">
        <v>46086</v>
      </c>
      <c r="N8281" s="140"/>
      <c r="O8281" s="140"/>
      <c r="P8281" s="140" t="str">
        <f ca="1">IF(Proc[[#This Row],[DaysAgeing]]&gt;5,"yep","on track")</f>
        <v>yep</v>
      </c>
      <c r="Q8281" s="2">
        <f ca="1">IF(Proc[[#This Row],[DateClosed]]="",ABS(NETWORKDAYS(Proc[[#This Row],[DateOpened]],TODAY()))-1,ABS(NETWORKDAYS(Proc[[#This Row],[DateOpened]],Proc[[#This Row],[DateClosed]]))-1)</f>
        <v>21</v>
      </c>
      <c r="R8281" s="140" t="s">
        <v>4125</v>
      </c>
      <c r="S8281" s="153"/>
      <c r="T8281" s="153">
        <v>8280</v>
      </c>
    </row>
    <row r="8282" spans="1:20" hidden="1">
      <c r="A8282" s="152" t="s">
        <v>7524</v>
      </c>
      <c r="B8282" s="153" t="str">
        <f>IFERROR(VLOOKUP(Proc[[#This Row],[App]],Table2[],3,0),"open")</f>
        <v>ok</v>
      </c>
      <c r="C8282" s="152" t="s">
        <v>369</v>
      </c>
      <c r="D8282" s="152" t="s">
        <v>7744</v>
      </c>
      <c r="E8282" s="152" t="s">
        <v>7557</v>
      </c>
      <c r="F8282" s="153" t="s">
        <v>7557</v>
      </c>
      <c r="G8282" s="152" t="s">
        <v>406</v>
      </c>
      <c r="H8282" s="153" t="str">
        <f>IF(Proc[[#This Row],[type]]="LFF (MDG-F)",MID(Proc[[#This Row],[Obj]],13,10),"")</f>
        <v>KR08C06006</v>
      </c>
      <c r="I8282" s="152"/>
      <c r="J8282" s="153" t="b">
        <f>Proc[[#This Row],[Requested]]=Proc[[#This Row],[CurrentParent]]</f>
        <v>1</v>
      </c>
      <c r="K8282" s="153" t="str">
        <f>IF(Proc[[#This Row],[Author]]="Marcela Urrego",VLOOKUP(LEFT(Proc[[#This Row],[Requested]],1),Table3[#All],2,0),VLOOKUP(Proc[[#This Row],[Author]],Table4[],2,0))</f>
        <v>EL</v>
      </c>
      <c r="L8282" s="153" t="s">
        <v>7174</v>
      </c>
      <c r="M8282" s="140">
        <v>46086</v>
      </c>
      <c r="N8282" s="140"/>
      <c r="O8282" s="140"/>
      <c r="P8282" s="140" t="str">
        <f ca="1">IF(Proc[[#This Row],[DaysAgeing]]&gt;5,"yep","on track")</f>
        <v>yep</v>
      </c>
      <c r="Q8282" s="2">
        <f ca="1">IF(Proc[[#This Row],[DateClosed]]="",ABS(NETWORKDAYS(Proc[[#This Row],[DateOpened]],TODAY()))-1,ABS(NETWORKDAYS(Proc[[#This Row],[DateOpened]],Proc[[#This Row],[DateClosed]]))-1)</f>
        <v>21</v>
      </c>
      <c r="R8282" s="140" t="s">
        <v>4125</v>
      </c>
      <c r="S8282" s="153"/>
      <c r="T8282" s="153">
        <v>8281</v>
      </c>
    </row>
    <row r="8283" spans="1:20" hidden="1">
      <c r="A8283" s="152" t="s">
        <v>7524</v>
      </c>
      <c r="B8283" s="153" t="str">
        <f>IFERROR(VLOOKUP(Proc[[#This Row],[App]],Table2[],3,0),"open")</f>
        <v>ok</v>
      </c>
      <c r="C8283" s="152" t="s">
        <v>369</v>
      </c>
      <c r="D8283" s="152" t="s">
        <v>7745</v>
      </c>
      <c r="E8283" s="152" t="s">
        <v>7557</v>
      </c>
      <c r="F8283" s="153" t="s">
        <v>7557</v>
      </c>
      <c r="G8283" s="152" t="s">
        <v>406</v>
      </c>
      <c r="H8283" s="153" t="str">
        <f>IF(Proc[[#This Row],[type]]="LFF (MDG-F)",MID(Proc[[#This Row],[Obj]],13,10),"")</f>
        <v>KR08PD0800</v>
      </c>
      <c r="I8283" s="152"/>
      <c r="J8283" s="153" t="b">
        <f>Proc[[#This Row],[Requested]]=Proc[[#This Row],[CurrentParent]]</f>
        <v>1</v>
      </c>
      <c r="K8283" s="153" t="str">
        <f>IF(Proc[[#This Row],[Author]]="Marcela Urrego",VLOOKUP(LEFT(Proc[[#This Row],[Requested]],1),Table3[#All],2,0),VLOOKUP(Proc[[#This Row],[Author]],Table4[],2,0))</f>
        <v>EL</v>
      </c>
      <c r="L8283" s="153" t="s">
        <v>7174</v>
      </c>
      <c r="M8283" s="140">
        <v>46086</v>
      </c>
      <c r="N8283" s="140"/>
      <c r="O8283" s="140"/>
      <c r="P8283" s="140" t="str">
        <f ca="1">IF(Proc[[#This Row],[DaysAgeing]]&gt;5,"yep","on track")</f>
        <v>yep</v>
      </c>
      <c r="Q8283" s="2">
        <f ca="1">IF(Proc[[#This Row],[DateClosed]]="",ABS(NETWORKDAYS(Proc[[#This Row],[DateOpened]],TODAY()))-1,ABS(NETWORKDAYS(Proc[[#This Row],[DateOpened]],Proc[[#This Row],[DateClosed]]))-1)</f>
        <v>21</v>
      </c>
      <c r="R8283" s="140" t="s">
        <v>4125</v>
      </c>
      <c r="S8283" s="153"/>
      <c r="T8283" s="153">
        <v>8282</v>
      </c>
    </row>
    <row r="8284" spans="1:20" hidden="1">
      <c r="A8284" s="152" t="s">
        <v>7524</v>
      </c>
      <c r="B8284" s="153" t="str">
        <f>IFERROR(VLOOKUP(Proc[[#This Row],[App]],Table2[],3,0),"open")</f>
        <v>ok</v>
      </c>
      <c r="C8284" s="152" t="s">
        <v>369</v>
      </c>
      <c r="D8284" s="152" t="s">
        <v>7746</v>
      </c>
      <c r="E8284" s="152" t="s">
        <v>7557</v>
      </c>
      <c r="F8284" s="153" t="s">
        <v>7557</v>
      </c>
      <c r="G8284" s="152" t="s">
        <v>406</v>
      </c>
      <c r="H8284" s="153" t="str">
        <f>IF(Proc[[#This Row],[type]]="LFF (MDG-F)",MID(Proc[[#This Row],[Obj]],13,10),"")</f>
        <v>KR08Z03500</v>
      </c>
      <c r="I8284" s="152"/>
      <c r="J8284" s="153" t="b">
        <f>Proc[[#This Row],[Requested]]=Proc[[#This Row],[CurrentParent]]</f>
        <v>1</v>
      </c>
      <c r="K8284" s="153" t="str">
        <f>IF(Proc[[#This Row],[Author]]="Marcela Urrego",VLOOKUP(LEFT(Proc[[#This Row],[Requested]],1),Table3[#All],2,0),VLOOKUP(Proc[[#This Row],[Author]],Table4[],2,0))</f>
        <v>EL</v>
      </c>
      <c r="L8284" s="153" t="s">
        <v>7174</v>
      </c>
      <c r="M8284" s="140">
        <v>46086</v>
      </c>
      <c r="N8284" s="140"/>
      <c r="O8284" s="140"/>
      <c r="P8284" s="140" t="str">
        <f ca="1">IF(Proc[[#This Row],[DaysAgeing]]&gt;5,"yep","on track")</f>
        <v>yep</v>
      </c>
      <c r="Q8284" s="2">
        <f ca="1">IF(Proc[[#This Row],[DateClosed]]="",ABS(NETWORKDAYS(Proc[[#This Row],[DateOpened]],TODAY()))-1,ABS(NETWORKDAYS(Proc[[#This Row],[DateOpened]],Proc[[#This Row],[DateClosed]]))-1)</f>
        <v>21</v>
      </c>
      <c r="R8284" s="140" t="s">
        <v>4125</v>
      </c>
      <c r="S8284" s="153"/>
      <c r="T8284" s="153">
        <v>8283</v>
      </c>
    </row>
    <row r="8285" spans="1:20" hidden="1">
      <c r="A8285" s="152" t="s">
        <v>7524</v>
      </c>
      <c r="B8285" s="153" t="str">
        <f>IFERROR(VLOOKUP(Proc[[#This Row],[App]],Table2[],3,0),"open")</f>
        <v>ok</v>
      </c>
      <c r="C8285" s="152" t="s">
        <v>369</v>
      </c>
      <c r="D8285" s="152" t="s">
        <v>7747</v>
      </c>
      <c r="E8285" s="152" t="s">
        <v>5409</v>
      </c>
      <c r="F8285" s="153" t="s">
        <v>5409</v>
      </c>
      <c r="G8285" s="152" t="s">
        <v>406</v>
      </c>
      <c r="H8285" s="153" t="str">
        <f>IF(Proc[[#This Row],[type]]="LFF (MDG-F)",MID(Proc[[#This Row],[Obj]],13,10),"")</f>
        <v>US01C04501</v>
      </c>
      <c r="I8285" s="152"/>
      <c r="J8285" s="153" t="b">
        <f>Proc[[#This Row],[Requested]]=Proc[[#This Row],[CurrentParent]]</f>
        <v>1</v>
      </c>
      <c r="K8285" s="153" t="str">
        <f>IF(Proc[[#This Row],[Author]]="Marcela Urrego",VLOOKUP(LEFT(Proc[[#This Row],[Requested]],1),Table3[#All],2,0),VLOOKUP(Proc[[#This Row],[Author]],Table4[],2,0))</f>
        <v>EL</v>
      </c>
      <c r="L8285" s="153" t="s">
        <v>7174</v>
      </c>
      <c r="M8285" s="140">
        <v>46086</v>
      </c>
      <c r="N8285" s="140"/>
      <c r="O8285" s="140"/>
      <c r="P8285" s="140" t="str">
        <f ca="1">IF(Proc[[#This Row],[DaysAgeing]]&gt;5,"yep","on track")</f>
        <v>yep</v>
      </c>
      <c r="Q8285" s="2">
        <f ca="1">IF(Proc[[#This Row],[DateClosed]]="",ABS(NETWORKDAYS(Proc[[#This Row],[DateOpened]],TODAY()))-1,ABS(NETWORKDAYS(Proc[[#This Row],[DateOpened]],Proc[[#This Row],[DateClosed]]))-1)</f>
        <v>21</v>
      </c>
      <c r="R8285" s="140" t="s">
        <v>4125</v>
      </c>
      <c r="S8285" s="153"/>
      <c r="T8285" s="153">
        <v>8284</v>
      </c>
    </row>
    <row r="8286" spans="1:20" hidden="1">
      <c r="A8286" s="152" t="s">
        <v>7524</v>
      </c>
      <c r="B8286" s="153" t="str">
        <f>IFERROR(VLOOKUP(Proc[[#This Row],[App]],Table2[],3,0),"open")</f>
        <v>ok</v>
      </c>
      <c r="C8286" s="152" t="s">
        <v>369</v>
      </c>
      <c r="D8286" s="152" t="s">
        <v>7748</v>
      </c>
      <c r="E8286" s="152" t="s">
        <v>5409</v>
      </c>
      <c r="F8286" s="153" t="s">
        <v>5409</v>
      </c>
      <c r="G8286" s="152" t="s">
        <v>406</v>
      </c>
      <c r="H8286" s="153" t="str">
        <f>IF(Proc[[#This Row],[type]]="LFF (MDG-F)",MID(Proc[[#This Row],[Obj]],13,10),"")</f>
        <v>US01OF0403</v>
      </c>
      <c r="I8286" s="152"/>
      <c r="J8286" s="153" t="b">
        <f>Proc[[#This Row],[Requested]]=Proc[[#This Row],[CurrentParent]]</f>
        <v>1</v>
      </c>
      <c r="K8286" s="153" t="str">
        <f>IF(Proc[[#This Row],[Author]]="Marcela Urrego",VLOOKUP(LEFT(Proc[[#This Row],[Requested]],1),Table3[#All],2,0),VLOOKUP(Proc[[#This Row],[Author]],Table4[],2,0))</f>
        <v>EL</v>
      </c>
      <c r="L8286" s="153" t="s">
        <v>7174</v>
      </c>
      <c r="M8286" s="140">
        <v>46086</v>
      </c>
      <c r="N8286" s="140"/>
      <c r="O8286" s="140"/>
      <c r="P8286" s="140" t="str">
        <f ca="1">IF(Proc[[#This Row],[DaysAgeing]]&gt;5,"yep","on track")</f>
        <v>yep</v>
      </c>
      <c r="Q8286" s="2">
        <f ca="1">IF(Proc[[#This Row],[DateClosed]]="",ABS(NETWORKDAYS(Proc[[#This Row],[DateOpened]],TODAY()))-1,ABS(NETWORKDAYS(Proc[[#This Row],[DateOpened]],Proc[[#This Row],[DateClosed]]))-1)</f>
        <v>21</v>
      </c>
      <c r="R8286" s="140" t="s">
        <v>4125</v>
      </c>
      <c r="S8286" s="153"/>
      <c r="T8286" s="153">
        <v>8285</v>
      </c>
    </row>
    <row r="8287" spans="1:20" hidden="1">
      <c r="A8287" s="152" t="s">
        <v>7524</v>
      </c>
      <c r="B8287" s="153" t="str">
        <f>IFERROR(VLOOKUP(Proc[[#This Row],[App]],Table2[],3,0),"open")</f>
        <v>ok</v>
      </c>
      <c r="C8287" s="152" t="s">
        <v>369</v>
      </c>
      <c r="D8287" s="152" t="s">
        <v>7749</v>
      </c>
      <c r="E8287" s="152" t="s">
        <v>7558</v>
      </c>
      <c r="F8287" s="153" t="s">
        <v>7558</v>
      </c>
      <c r="G8287" s="152" t="s">
        <v>406</v>
      </c>
      <c r="H8287" s="153" t="str">
        <f>IF(Proc[[#This Row],[type]]="LFF (MDG-F)",MID(Proc[[#This Row],[Obj]],13,10),"")</f>
        <v>KR08R03500</v>
      </c>
      <c r="I8287" s="152"/>
      <c r="J8287" s="153" t="b">
        <f>Proc[[#This Row],[Requested]]=Proc[[#This Row],[CurrentParent]]</f>
        <v>1</v>
      </c>
      <c r="K8287" s="153" t="str">
        <f>IF(Proc[[#This Row],[Author]]="Marcela Urrego",VLOOKUP(LEFT(Proc[[#This Row],[Requested]],1),Table3[#All],2,0),VLOOKUP(Proc[[#This Row],[Author]],Table4[],2,0))</f>
        <v>EL</v>
      </c>
      <c r="L8287" s="153" t="s">
        <v>7174</v>
      </c>
      <c r="M8287" s="140">
        <v>46086</v>
      </c>
      <c r="N8287" s="140"/>
      <c r="O8287" s="140"/>
      <c r="P8287" s="140" t="str">
        <f ca="1">IF(Proc[[#This Row],[DaysAgeing]]&gt;5,"yep","on track")</f>
        <v>yep</v>
      </c>
      <c r="Q8287" s="2">
        <f ca="1">IF(Proc[[#This Row],[DateClosed]]="",ABS(NETWORKDAYS(Proc[[#This Row],[DateOpened]],TODAY()))-1,ABS(NETWORKDAYS(Proc[[#This Row],[DateOpened]],Proc[[#This Row],[DateClosed]]))-1)</f>
        <v>21</v>
      </c>
      <c r="R8287" s="140" t="s">
        <v>4125</v>
      </c>
      <c r="S8287" s="153"/>
      <c r="T8287" s="153">
        <v>8286</v>
      </c>
    </row>
    <row r="8288" spans="1:20" hidden="1">
      <c r="A8288" s="152" t="s">
        <v>7524</v>
      </c>
      <c r="B8288" s="153" t="str">
        <f>IFERROR(VLOOKUP(Proc[[#This Row],[App]],Table2[],3,0),"open")</f>
        <v>ok</v>
      </c>
      <c r="C8288" s="152" t="s">
        <v>369</v>
      </c>
      <c r="D8288" s="152" t="s">
        <v>7750</v>
      </c>
      <c r="E8288" s="152" t="s">
        <v>7558</v>
      </c>
      <c r="F8288" s="153" t="s">
        <v>7558</v>
      </c>
      <c r="G8288" s="152" t="s">
        <v>406</v>
      </c>
      <c r="H8288" s="153" t="str">
        <f>IF(Proc[[#This Row],[type]]="LFF (MDG-F)",MID(Proc[[#This Row],[Obj]],13,10),"")</f>
        <v>TW10R03500</v>
      </c>
      <c r="I8288" s="152"/>
      <c r="J8288" s="153" t="b">
        <f>Proc[[#This Row],[Requested]]=Proc[[#This Row],[CurrentParent]]</f>
        <v>1</v>
      </c>
      <c r="K8288" s="153" t="str">
        <f>IF(Proc[[#This Row],[Author]]="Marcela Urrego",VLOOKUP(LEFT(Proc[[#This Row],[Requested]],1),Table3[#All],2,0),VLOOKUP(Proc[[#This Row],[Author]],Table4[],2,0))</f>
        <v>EL</v>
      </c>
      <c r="L8288" s="153" t="s">
        <v>7174</v>
      </c>
      <c r="M8288" s="140">
        <v>46086</v>
      </c>
      <c r="N8288" s="140"/>
      <c r="O8288" s="140"/>
      <c r="P8288" s="140" t="str">
        <f ca="1">IF(Proc[[#This Row],[DaysAgeing]]&gt;5,"yep","on track")</f>
        <v>yep</v>
      </c>
      <c r="Q8288" s="2">
        <f ca="1">IF(Proc[[#This Row],[DateClosed]]="",ABS(NETWORKDAYS(Proc[[#This Row],[DateOpened]],TODAY()))-1,ABS(NETWORKDAYS(Proc[[#This Row],[DateOpened]],Proc[[#This Row],[DateClosed]]))-1)</f>
        <v>21</v>
      </c>
      <c r="R8288" s="140" t="s">
        <v>4125</v>
      </c>
      <c r="S8288" s="153"/>
      <c r="T8288" s="153">
        <v>8287</v>
      </c>
    </row>
    <row r="8289" spans="1:20" hidden="1">
      <c r="A8289" s="152" t="s">
        <v>7524</v>
      </c>
      <c r="B8289" s="153" t="str">
        <f>IFERROR(VLOOKUP(Proc[[#This Row],[App]],Table2[],3,0),"open")</f>
        <v>ok</v>
      </c>
      <c r="C8289" s="152" t="s">
        <v>369</v>
      </c>
      <c r="D8289" s="152" t="s">
        <v>7751</v>
      </c>
      <c r="E8289" s="152" t="s">
        <v>5409</v>
      </c>
      <c r="F8289" s="153" t="s">
        <v>5409</v>
      </c>
      <c r="G8289" s="152" t="s">
        <v>406</v>
      </c>
      <c r="H8289" s="153" t="str">
        <f>IF(Proc[[#This Row],[type]]="LFF (MDG-F)",MID(Proc[[#This Row],[Obj]],13,10),"")</f>
        <v>US10C05005</v>
      </c>
      <c r="I8289" s="152"/>
      <c r="J8289" s="153" t="b">
        <f>Proc[[#This Row],[Requested]]=Proc[[#This Row],[CurrentParent]]</f>
        <v>1</v>
      </c>
      <c r="K8289" s="153" t="str">
        <f>IF(Proc[[#This Row],[Author]]="Marcela Urrego",VLOOKUP(LEFT(Proc[[#This Row],[Requested]],1),Table3[#All],2,0),VLOOKUP(Proc[[#This Row],[Author]],Table4[],2,0))</f>
        <v>EL</v>
      </c>
      <c r="L8289" s="153" t="s">
        <v>7174</v>
      </c>
      <c r="M8289" s="140">
        <v>46086</v>
      </c>
      <c r="N8289" s="140"/>
      <c r="O8289" s="140"/>
      <c r="P8289" s="140" t="str">
        <f ca="1">IF(Proc[[#This Row],[DaysAgeing]]&gt;5,"yep","on track")</f>
        <v>yep</v>
      </c>
      <c r="Q8289" s="2">
        <f ca="1">IF(Proc[[#This Row],[DateClosed]]="",ABS(NETWORKDAYS(Proc[[#This Row],[DateOpened]],TODAY()))-1,ABS(NETWORKDAYS(Proc[[#This Row],[DateOpened]],Proc[[#This Row],[DateClosed]]))-1)</f>
        <v>21</v>
      </c>
      <c r="R8289" s="140" t="s">
        <v>4125</v>
      </c>
      <c r="S8289" s="153"/>
      <c r="T8289" s="153">
        <v>8288</v>
      </c>
    </row>
    <row r="8290" spans="1:20" hidden="1">
      <c r="A8290" s="152" t="s">
        <v>7524</v>
      </c>
      <c r="B8290" s="153" t="str">
        <f>IFERROR(VLOOKUP(Proc[[#This Row],[App]],Table2[],3,0),"open")</f>
        <v>ok</v>
      </c>
      <c r="C8290" s="152" t="s">
        <v>369</v>
      </c>
      <c r="D8290" s="152" t="s">
        <v>7752</v>
      </c>
      <c r="E8290" s="152" t="s">
        <v>7558</v>
      </c>
      <c r="F8290" s="153" t="s">
        <v>7558</v>
      </c>
      <c r="G8290" s="152" t="s">
        <v>406</v>
      </c>
      <c r="H8290" s="153" t="str">
        <f>IF(Proc[[#This Row],[type]]="LFF (MDG-F)",MID(Proc[[#This Row],[Obj]],13,10),"")</f>
        <v>US10R03500</v>
      </c>
      <c r="I8290" s="152"/>
      <c r="J8290" s="153" t="b">
        <f>Proc[[#This Row],[Requested]]=Proc[[#This Row],[CurrentParent]]</f>
        <v>1</v>
      </c>
      <c r="K8290" s="153" t="str">
        <f>IF(Proc[[#This Row],[Author]]="Marcela Urrego",VLOOKUP(LEFT(Proc[[#This Row],[Requested]],1),Table3[#All],2,0),VLOOKUP(Proc[[#This Row],[Author]],Table4[],2,0))</f>
        <v>EL</v>
      </c>
      <c r="L8290" s="153" t="s">
        <v>7174</v>
      </c>
      <c r="M8290" s="140">
        <v>46086</v>
      </c>
      <c r="N8290" s="140"/>
      <c r="O8290" s="140"/>
      <c r="P8290" s="140" t="str">
        <f ca="1">IF(Proc[[#This Row],[DaysAgeing]]&gt;5,"yep","on track")</f>
        <v>yep</v>
      </c>
      <c r="Q8290" s="2">
        <f ca="1">IF(Proc[[#This Row],[DateClosed]]="",ABS(NETWORKDAYS(Proc[[#This Row],[DateOpened]],TODAY()))-1,ABS(NETWORKDAYS(Proc[[#This Row],[DateOpened]],Proc[[#This Row],[DateClosed]]))-1)</f>
        <v>21</v>
      </c>
      <c r="R8290" s="140" t="s">
        <v>4125</v>
      </c>
      <c r="S8290" s="153"/>
      <c r="T8290" s="153">
        <v>8289</v>
      </c>
    </row>
    <row r="8291" spans="1:20" hidden="1">
      <c r="A8291" s="152" t="s">
        <v>7524</v>
      </c>
      <c r="B8291" s="153" t="str">
        <f>IFERROR(VLOOKUP(Proc[[#This Row],[App]],Table2[],3,0),"open")</f>
        <v>ok</v>
      </c>
      <c r="C8291" s="152" t="s">
        <v>369</v>
      </c>
      <c r="D8291" s="152" t="s">
        <v>7753</v>
      </c>
      <c r="E8291" s="152" t="s">
        <v>7551</v>
      </c>
      <c r="F8291" s="153" t="s">
        <v>7551</v>
      </c>
      <c r="G8291" s="152" t="s">
        <v>406</v>
      </c>
      <c r="H8291" s="153" t="str">
        <f>IF(Proc[[#This Row],[type]]="LFF (MDG-F)",MID(Proc[[#This Row],[Obj]],13,10),"")</f>
        <v>IT07C60700</v>
      </c>
      <c r="I8291" s="152"/>
      <c r="J8291" s="153" t="b">
        <f>Proc[[#This Row],[Requested]]=Proc[[#This Row],[CurrentParent]]</f>
        <v>1</v>
      </c>
      <c r="K8291" s="153" t="str">
        <f>IF(Proc[[#This Row],[Author]]="Marcela Urrego",VLOOKUP(LEFT(Proc[[#This Row],[Requested]],1),Table3[#All],2,0),VLOOKUP(Proc[[#This Row],[Author]],Table4[],2,0))</f>
        <v>EL</v>
      </c>
      <c r="L8291" s="153" t="s">
        <v>7174</v>
      </c>
      <c r="M8291" s="140">
        <v>46086</v>
      </c>
      <c r="N8291" s="140"/>
      <c r="O8291" s="140"/>
      <c r="P8291" s="140" t="str">
        <f ca="1">IF(Proc[[#This Row],[DaysAgeing]]&gt;5,"yep","on track")</f>
        <v>yep</v>
      </c>
      <c r="Q8291" s="2">
        <f ca="1">IF(Proc[[#This Row],[DateClosed]]="",ABS(NETWORKDAYS(Proc[[#This Row],[DateOpened]],TODAY()))-1,ABS(NETWORKDAYS(Proc[[#This Row],[DateOpened]],Proc[[#This Row],[DateClosed]]))-1)</f>
        <v>21</v>
      </c>
      <c r="R8291" s="140" t="s">
        <v>4125</v>
      </c>
      <c r="S8291" s="153"/>
      <c r="T8291" s="153">
        <v>8290</v>
      </c>
    </row>
    <row r="8292" spans="1:20" hidden="1">
      <c r="A8292" s="152" t="s">
        <v>7524</v>
      </c>
      <c r="B8292" s="153" t="str">
        <f>IFERROR(VLOOKUP(Proc[[#This Row],[App]],Table2[],3,0),"open")</f>
        <v>ok</v>
      </c>
      <c r="C8292" s="152" t="s">
        <v>369</v>
      </c>
      <c r="D8292" s="152" t="s">
        <v>7754</v>
      </c>
      <c r="E8292" s="152" t="s">
        <v>7559</v>
      </c>
      <c r="F8292" s="153" t="s">
        <v>7559</v>
      </c>
      <c r="G8292" s="152" t="s">
        <v>406</v>
      </c>
      <c r="H8292" s="153" t="str">
        <f>IF(Proc[[#This Row],[type]]="LFF (MDG-F)",MID(Proc[[#This Row],[Obj]],13,10),"")</f>
        <v>IE10Z02210</v>
      </c>
      <c r="I8292" s="152"/>
      <c r="J8292" s="153" t="b">
        <f>Proc[[#This Row],[Requested]]=Proc[[#This Row],[CurrentParent]]</f>
        <v>1</v>
      </c>
      <c r="K8292" s="153" t="str">
        <f>IF(Proc[[#This Row],[Author]]="Marcela Urrego",VLOOKUP(LEFT(Proc[[#This Row],[Requested]],1),Table3[#All],2,0),VLOOKUP(Proc[[#This Row],[Author]],Table4[],2,0))</f>
        <v>EL</v>
      </c>
      <c r="L8292" s="153" t="s">
        <v>7174</v>
      </c>
      <c r="M8292" s="140">
        <v>46086</v>
      </c>
      <c r="N8292" s="140"/>
      <c r="O8292" s="140"/>
      <c r="P8292" s="140" t="str">
        <f ca="1">IF(Proc[[#This Row],[DaysAgeing]]&gt;5,"yep","on track")</f>
        <v>yep</v>
      </c>
      <c r="Q8292" s="2">
        <f ca="1">IF(Proc[[#This Row],[DateClosed]]="",ABS(NETWORKDAYS(Proc[[#This Row],[DateOpened]],TODAY()))-1,ABS(NETWORKDAYS(Proc[[#This Row],[DateOpened]],Proc[[#This Row],[DateClosed]]))-1)</f>
        <v>21</v>
      </c>
      <c r="R8292" s="140" t="s">
        <v>4125</v>
      </c>
      <c r="S8292" s="153"/>
      <c r="T8292" s="153">
        <v>8291</v>
      </c>
    </row>
    <row r="8293" spans="1:20" hidden="1">
      <c r="A8293" s="152" t="s">
        <v>7524</v>
      </c>
      <c r="B8293" s="153" t="str">
        <f>IFERROR(VLOOKUP(Proc[[#This Row],[App]],Table2[],3,0),"open")</f>
        <v>ok</v>
      </c>
      <c r="C8293" s="152" t="s">
        <v>369</v>
      </c>
      <c r="D8293" s="152" t="s">
        <v>7755</v>
      </c>
      <c r="E8293" s="152" t="s">
        <v>5409</v>
      </c>
      <c r="F8293" s="153" t="s">
        <v>5409</v>
      </c>
      <c r="G8293" s="152" t="s">
        <v>406</v>
      </c>
      <c r="H8293" s="153" t="str">
        <f>IF(Proc[[#This Row],[type]]="LFF (MDG-F)",MID(Proc[[#This Row],[Obj]],13,10),"")</f>
        <v>US10L82000</v>
      </c>
      <c r="I8293" s="152"/>
      <c r="J8293" s="153" t="b">
        <f>Proc[[#This Row],[Requested]]=Proc[[#This Row],[CurrentParent]]</f>
        <v>1</v>
      </c>
      <c r="K8293" s="153" t="str">
        <f>IF(Proc[[#This Row],[Author]]="Marcela Urrego",VLOOKUP(LEFT(Proc[[#This Row],[Requested]],1),Table3[#All],2,0),VLOOKUP(Proc[[#This Row],[Author]],Table4[],2,0))</f>
        <v>EL</v>
      </c>
      <c r="L8293" s="153" t="s">
        <v>7174</v>
      </c>
      <c r="M8293" s="140">
        <v>46086</v>
      </c>
      <c r="N8293" s="140"/>
      <c r="O8293" s="140"/>
      <c r="P8293" s="140" t="str">
        <f ca="1">IF(Proc[[#This Row],[DaysAgeing]]&gt;5,"yep","on track")</f>
        <v>yep</v>
      </c>
      <c r="Q8293" s="2">
        <f ca="1">IF(Proc[[#This Row],[DateClosed]]="",ABS(NETWORKDAYS(Proc[[#This Row],[DateOpened]],TODAY()))-1,ABS(NETWORKDAYS(Proc[[#This Row],[DateOpened]],Proc[[#This Row],[DateClosed]]))-1)</f>
        <v>21</v>
      </c>
      <c r="R8293" s="140" t="s">
        <v>4125</v>
      </c>
      <c r="S8293" s="153"/>
      <c r="T8293" s="153">
        <v>8292</v>
      </c>
    </row>
    <row r="8294" spans="1:20" hidden="1">
      <c r="A8294" s="152" t="s">
        <v>7524</v>
      </c>
      <c r="B8294" s="153" t="str">
        <f>IFERROR(VLOOKUP(Proc[[#This Row],[App]],Table2[],3,0),"open")</f>
        <v>ok</v>
      </c>
      <c r="C8294" s="152" t="s">
        <v>369</v>
      </c>
      <c r="D8294" s="152" t="s">
        <v>7756</v>
      </c>
      <c r="E8294" s="152" t="s">
        <v>7550</v>
      </c>
      <c r="F8294" s="153" t="s">
        <v>7550</v>
      </c>
      <c r="G8294" s="152" t="s">
        <v>406</v>
      </c>
      <c r="H8294" s="153" t="str">
        <f>IF(Proc[[#This Row],[type]]="LFF (MDG-F)",MID(Proc[[#This Row],[Obj]],13,10),"")</f>
        <v>US10C61710</v>
      </c>
      <c r="I8294" s="152"/>
      <c r="J8294" s="153" t="b">
        <f>Proc[[#This Row],[Requested]]=Proc[[#This Row],[CurrentParent]]</f>
        <v>1</v>
      </c>
      <c r="K8294" s="153" t="str">
        <f>IF(Proc[[#This Row],[Author]]="Marcela Urrego",VLOOKUP(LEFT(Proc[[#This Row],[Requested]],1),Table3[#All],2,0),VLOOKUP(Proc[[#This Row],[Author]],Table4[],2,0))</f>
        <v>EL</v>
      </c>
      <c r="L8294" s="153" t="s">
        <v>7174</v>
      </c>
      <c r="M8294" s="140">
        <v>46086</v>
      </c>
      <c r="N8294" s="140"/>
      <c r="O8294" s="140"/>
      <c r="P8294" s="140" t="str">
        <f ca="1">IF(Proc[[#This Row],[DaysAgeing]]&gt;5,"yep","on track")</f>
        <v>yep</v>
      </c>
      <c r="Q8294" s="2">
        <f ca="1">IF(Proc[[#This Row],[DateClosed]]="",ABS(NETWORKDAYS(Proc[[#This Row],[DateOpened]],TODAY()))-1,ABS(NETWORKDAYS(Proc[[#This Row],[DateOpened]],Proc[[#This Row],[DateClosed]]))-1)</f>
        <v>21</v>
      </c>
      <c r="R8294" s="140" t="s">
        <v>4125</v>
      </c>
      <c r="S8294" s="153"/>
      <c r="T8294" s="153">
        <v>8293</v>
      </c>
    </row>
    <row r="8295" spans="1:20" hidden="1">
      <c r="A8295" s="152" t="s">
        <v>7524</v>
      </c>
      <c r="B8295" s="153" t="str">
        <f>IFERROR(VLOOKUP(Proc[[#This Row],[App]],Table2[],3,0),"open")</f>
        <v>ok</v>
      </c>
      <c r="C8295" s="152" t="s">
        <v>369</v>
      </c>
      <c r="D8295" s="152" t="s">
        <v>7253</v>
      </c>
      <c r="E8295" s="152" t="s">
        <v>7228</v>
      </c>
      <c r="F8295" s="153" t="s">
        <v>7228</v>
      </c>
      <c r="G8295" s="152" t="s">
        <v>400</v>
      </c>
      <c r="H8295" s="153" t="str">
        <f>IF(Proc[[#This Row],[type]]="LFF (MDG-F)",MID(Proc[[#This Row],[Obj]],13,10),"")</f>
        <v/>
      </c>
      <c r="I8295" s="152"/>
      <c r="J8295" s="153" t="b">
        <f>Proc[[#This Row],[Requested]]=Proc[[#This Row],[CurrentParent]]</f>
        <v>1</v>
      </c>
      <c r="K8295" s="153" t="str">
        <f>IF(Proc[[#This Row],[Author]]="Marcela Urrego",VLOOKUP(LEFT(Proc[[#This Row],[Requested]],1),Table3[#All],2,0),VLOOKUP(Proc[[#This Row],[Author]],Table4[],2,0))</f>
        <v>EL</v>
      </c>
      <c r="L8295" s="153" t="s">
        <v>7174</v>
      </c>
      <c r="M8295" s="140">
        <v>46086</v>
      </c>
      <c r="N8295" s="140"/>
      <c r="O8295" s="140"/>
      <c r="P8295" s="140" t="str">
        <f ca="1">IF(Proc[[#This Row],[DaysAgeing]]&gt;5,"yep","on track")</f>
        <v>yep</v>
      </c>
      <c r="Q8295" s="2">
        <f ca="1">IF(Proc[[#This Row],[DateClosed]]="",ABS(NETWORKDAYS(Proc[[#This Row],[DateOpened]],TODAY()))-1,ABS(NETWORKDAYS(Proc[[#This Row],[DateOpened]],Proc[[#This Row],[DateClosed]]))-1)</f>
        <v>21</v>
      </c>
      <c r="R8295" s="140" t="s">
        <v>4125</v>
      </c>
      <c r="S8295" s="153"/>
      <c r="T8295" s="153">
        <v>8294</v>
      </c>
    </row>
    <row r="8296" spans="1:20" hidden="1">
      <c r="A8296" s="152" t="s">
        <v>7524</v>
      </c>
      <c r="B8296" s="153" t="str">
        <f>IFERROR(VLOOKUP(Proc[[#This Row],[App]],Table2[],3,0),"open")</f>
        <v>ok</v>
      </c>
      <c r="C8296" s="152" t="s">
        <v>377</v>
      </c>
      <c r="D8296" s="152" t="s">
        <v>7757</v>
      </c>
      <c r="E8296" s="152" t="s">
        <v>7228</v>
      </c>
      <c r="F8296" s="153" t="s">
        <v>7253</v>
      </c>
      <c r="G8296" s="152" t="s">
        <v>400</v>
      </c>
      <c r="H8296" s="153" t="str">
        <f>IF(Proc[[#This Row],[type]]="LFF (MDG-F)",MID(Proc[[#This Row],[Obj]],13,10),"")</f>
        <v/>
      </c>
      <c r="I8296" s="152"/>
      <c r="J8296" s="153" t="b">
        <f>Proc[[#This Row],[Requested]]=Proc[[#This Row],[CurrentParent]]</f>
        <v>0</v>
      </c>
      <c r="K8296" s="153" t="str">
        <f>IF(Proc[[#This Row],[Author]]="Marcela Urrego",VLOOKUP(LEFT(Proc[[#This Row],[Requested]],1),Table3[#All],2,0),VLOOKUP(Proc[[#This Row],[Author]],Table4[],2,0))</f>
        <v>EL</v>
      </c>
      <c r="L8296" s="153" t="s">
        <v>7174</v>
      </c>
      <c r="M8296" s="140">
        <v>46086</v>
      </c>
      <c r="N8296" s="140"/>
      <c r="O8296" s="140"/>
      <c r="P8296" s="140" t="str">
        <f ca="1">IF(Proc[[#This Row],[DaysAgeing]]&gt;5,"yep","on track")</f>
        <v>yep</v>
      </c>
      <c r="Q8296" s="2">
        <f ca="1">IF(Proc[[#This Row],[DateClosed]]="",ABS(NETWORKDAYS(Proc[[#This Row],[DateOpened]],TODAY()))-1,ABS(NETWORKDAYS(Proc[[#This Row],[DateOpened]],Proc[[#This Row],[DateClosed]]))-1)</f>
        <v>21</v>
      </c>
      <c r="R8296" s="140" t="s">
        <v>4125</v>
      </c>
      <c r="S8296" s="153" t="e">
        <f>VLOOKUP(Proc[[#This Row],[Obj]],#REF!,2,0)</f>
        <v>#REF!</v>
      </c>
      <c r="T8296" s="153">
        <v>8295</v>
      </c>
    </row>
    <row r="8297" spans="1:20" hidden="1">
      <c r="A8297" s="152" t="s">
        <v>7524</v>
      </c>
      <c r="B8297" s="153" t="str">
        <f>IFERROR(VLOOKUP(Proc[[#This Row],[App]],Table2[],3,0),"open")</f>
        <v>ok</v>
      </c>
      <c r="C8297" s="152" t="s">
        <v>369</v>
      </c>
      <c r="D8297" s="152" t="s">
        <v>7254</v>
      </c>
      <c r="E8297" s="152" t="s">
        <v>7228</v>
      </c>
      <c r="F8297" s="153" t="s">
        <v>7228</v>
      </c>
      <c r="G8297" s="152" t="s">
        <v>400</v>
      </c>
      <c r="H8297" s="153" t="str">
        <f>IF(Proc[[#This Row],[type]]="LFF (MDG-F)",MID(Proc[[#This Row],[Obj]],13,10),"")</f>
        <v/>
      </c>
      <c r="I8297" s="152"/>
      <c r="J8297" s="153" t="b">
        <f>Proc[[#This Row],[Requested]]=Proc[[#This Row],[CurrentParent]]</f>
        <v>1</v>
      </c>
      <c r="K8297" s="153" t="str">
        <f>IF(Proc[[#This Row],[Author]]="Marcela Urrego",VLOOKUP(LEFT(Proc[[#This Row],[Requested]],1),Table3[#All],2,0),VLOOKUP(Proc[[#This Row],[Author]],Table4[],2,0))</f>
        <v>EL</v>
      </c>
      <c r="L8297" s="153" t="s">
        <v>7174</v>
      </c>
      <c r="M8297" s="140">
        <v>46086</v>
      </c>
      <c r="N8297" s="140"/>
      <c r="O8297" s="140"/>
      <c r="P8297" s="140" t="str">
        <f ca="1">IF(Proc[[#This Row],[DaysAgeing]]&gt;5,"yep","on track")</f>
        <v>yep</v>
      </c>
      <c r="Q8297" s="2">
        <f ca="1">IF(Proc[[#This Row],[DateClosed]]="",ABS(NETWORKDAYS(Proc[[#This Row],[DateOpened]],TODAY()))-1,ABS(NETWORKDAYS(Proc[[#This Row],[DateOpened]],Proc[[#This Row],[DateClosed]]))-1)</f>
        <v>21</v>
      </c>
      <c r="R8297" s="140" t="s">
        <v>4125</v>
      </c>
      <c r="S8297" s="153"/>
      <c r="T8297" s="153">
        <v>8296</v>
      </c>
    </row>
    <row r="8298" spans="1:20" hidden="1">
      <c r="A8298" s="152" t="s">
        <v>7524</v>
      </c>
      <c r="B8298" s="153" t="str">
        <f>IFERROR(VLOOKUP(Proc[[#This Row],[App]],Table2[],3,0),"open")</f>
        <v>ok</v>
      </c>
      <c r="C8298" s="152" t="s">
        <v>377</v>
      </c>
      <c r="D8298" s="152" t="s">
        <v>7577</v>
      </c>
      <c r="E8298" s="152" t="s">
        <v>7228</v>
      </c>
      <c r="F8298" s="153" t="s">
        <v>7254</v>
      </c>
      <c r="G8298" s="152" t="s">
        <v>400</v>
      </c>
      <c r="H8298" s="153" t="str">
        <f>IF(Proc[[#This Row],[type]]="LFF (MDG-F)",MID(Proc[[#This Row],[Obj]],13,10),"")</f>
        <v/>
      </c>
      <c r="I8298" s="152"/>
      <c r="J8298" s="153" t="b">
        <f>Proc[[#This Row],[Requested]]=Proc[[#This Row],[CurrentParent]]</f>
        <v>0</v>
      </c>
      <c r="K8298" s="153" t="str">
        <f>IF(Proc[[#This Row],[Author]]="Marcela Urrego",VLOOKUP(LEFT(Proc[[#This Row],[Requested]],1),Table3[#All],2,0),VLOOKUP(Proc[[#This Row],[Author]],Table4[],2,0))</f>
        <v>EL</v>
      </c>
      <c r="L8298" s="153" t="s">
        <v>7174</v>
      </c>
      <c r="M8298" s="140">
        <v>46086</v>
      </c>
      <c r="N8298" s="140"/>
      <c r="O8298" s="140"/>
      <c r="P8298" s="140" t="str">
        <f ca="1">IF(Proc[[#This Row],[DaysAgeing]]&gt;5,"yep","on track")</f>
        <v>yep</v>
      </c>
      <c r="Q8298" s="2">
        <f ca="1">IF(Proc[[#This Row],[DateClosed]]="",ABS(NETWORKDAYS(Proc[[#This Row],[DateOpened]],TODAY()))-1,ABS(NETWORKDAYS(Proc[[#This Row],[DateOpened]],Proc[[#This Row],[DateClosed]]))-1)</f>
        <v>21</v>
      </c>
      <c r="R8298" s="140" t="s">
        <v>4125</v>
      </c>
      <c r="S8298" s="153" t="e">
        <f>VLOOKUP(Proc[[#This Row],[Obj]],#REF!,2,0)</f>
        <v>#REF!</v>
      </c>
      <c r="T8298" s="153">
        <v>8297</v>
      </c>
    </row>
    <row r="8299" spans="1:20" hidden="1">
      <c r="A8299" s="152" t="s">
        <v>7524</v>
      </c>
      <c r="B8299" s="153" t="str">
        <f>IFERROR(VLOOKUP(Proc[[#This Row],[App]],Table2[],3,0),"open")</f>
        <v>ok</v>
      </c>
      <c r="C8299" s="152" t="s">
        <v>377</v>
      </c>
      <c r="D8299" s="152" t="s">
        <v>7758</v>
      </c>
      <c r="E8299" s="152" t="s">
        <v>7228</v>
      </c>
      <c r="F8299" s="153" t="s">
        <v>7577</v>
      </c>
      <c r="G8299" s="152" t="s">
        <v>400</v>
      </c>
      <c r="H8299" s="153" t="str">
        <f>IF(Proc[[#This Row],[type]]="LFF (MDG-F)",MID(Proc[[#This Row],[Obj]],13,10),"")</f>
        <v/>
      </c>
      <c r="I8299" s="152"/>
      <c r="J8299" s="153" t="b">
        <f>Proc[[#This Row],[Requested]]=Proc[[#This Row],[CurrentParent]]</f>
        <v>0</v>
      </c>
      <c r="K8299" s="153" t="str">
        <f>IF(Proc[[#This Row],[Author]]="Marcela Urrego",VLOOKUP(LEFT(Proc[[#This Row],[Requested]],1),Table3[#All],2,0),VLOOKUP(Proc[[#This Row],[Author]],Table4[],2,0))</f>
        <v>EL</v>
      </c>
      <c r="L8299" s="153" t="s">
        <v>7174</v>
      </c>
      <c r="M8299" s="140">
        <v>46086</v>
      </c>
      <c r="N8299" s="140"/>
      <c r="O8299" s="140"/>
      <c r="P8299" s="140" t="str">
        <f ca="1">IF(Proc[[#This Row],[DaysAgeing]]&gt;5,"yep","on track")</f>
        <v>yep</v>
      </c>
      <c r="Q8299" s="2">
        <f ca="1">IF(Proc[[#This Row],[DateClosed]]="",ABS(NETWORKDAYS(Proc[[#This Row],[DateOpened]],TODAY()))-1,ABS(NETWORKDAYS(Proc[[#This Row],[DateOpened]],Proc[[#This Row],[DateClosed]]))-1)</f>
        <v>21</v>
      </c>
      <c r="R8299" s="140" t="s">
        <v>4125</v>
      </c>
      <c r="S8299" s="153" t="e">
        <f>VLOOKUP(Proc[[#This Row],[Obj]],#REF!,2,0)</f>
        <v>#REF!</v>
      </c>
      <c r="T8299" s="153">
        <v>8298</v>
      </c>
    </row>
    <row r="8300" spans="1:20" hidden="1">
      <c r="A8300" s="152" t="s">
        <v>7524</v>
      </c>
      <c r="B8300" s="153" t="str">
        <f>IFERROR(VLOOKUP(Proc[[#This Row],[App]],Table2[],3,0),"open")</f>
        <v>ok</v>
      </c>
      <c r="C8300" s="152" t="s">
        <v>377</v>
      </c>
      <c r="D8300" s="152" t="s">
        <v>7759</v>
      </c>
      <c r="E8300" s="152" t="s">
        <v>7228</v>
      </c>
      <c r="F8300" s="153" t="s">
        <v>7577</v>
      </c>
      <c r="G8300" s="152" t="s">
        <v>400</v>
      </c>
      <c r="H8300" s="153" t="str">
        <f>IF(Proc[[#This Row],[type]]="LFF (MDG-F)",MID(Proc[[#This Row],[Obj]],13,10),"")</f>
        <v/>
      </c>
      <c r="I8300" s="152"/>
      <c r="J8300" s="153" t="b">
        <f>Proc[[#This Row],[Requested]]=Proc[[#This Row],[CurrentParent]]</f>
        <v>0</v>
      </c>
      <c r="K8300" s="153" t="str">
        <f>IF(Proc[[#This Row],[Author]]="Marcela Urrego",VLOOKUP(LEFT(Proc[[#This Row],[Requested]],1),Table3[#All],2,0),VLOOKUP(Proc[[#This Row],[Author]],Table4[],2,0))</f>
        <v>EL</v>
      </c>
      <c r="L8300" s="153" t="s">
        <v>7174</v>
      </c>
      <c r="M8300" s="140">
        <v>46086</v>
      </c>
      <c r="N8300" s="140"/>
      <c r="O8300" s="140"/>
      <c r="P8300" s="140" t="str">
        <f ca="1">IF(Proc[[#This Row],[DaysAgeing]]&gt;5,"yep","on track")</f>
        <v>yep</v>
      </c>
      <c r="Q8300" s="2">
        <f ca="1">IF(Proc[[#This Row],[DateClosed]]="",ABS(NETWORKDAYS(Proc[[#This Row],[DateOpened]],TODAY()))-1,ABS(NETWORKDAYS(Proc[[#This Row],[DateOpened]],Proc[[#This Row],[DateClosed]]))-1)</f>
        <v>21</v>
      </c>
      <c r="R8300" s="140" t="s">
        <v>4125</v>
      </c>
      <c r="S8300" s="153" t="e">
        <f>VLOOKUP(Proc[[#This Row],[Obj]],#REF!,2,0)</f>
        <v>#REF!</v>
      </c>
      <c r="T8300" s="153">
        <v>8299</v>
      </c>
    </row>
    <row r="8301" spans="1:20" hidden="1">
      <c r="A8301" s="152" t="s">
        <v>7524</v>
      </c>
      <c r="B8301" s="153" t="str">
        <f>IFERROR(VLOOKUP(Proc[[#This Row],[App]],Table2[],3,0),"open")</f>
        <v>ok</v>
      </c>
      <c r="C8301" s="152" t="s">
        <v>377</v>
      </c>
      <c r="D8301" s="152" t="s">
        <v>7760</v>
      </c>
      <c r="E8301" s="152" t="s">
        <v>7228</v>
      </c>
      <c r="F8301" s="153" t="s">
        <v>7577</v>
      </c>
      <c r="G8301" s="152" t="s">
        <v>400</v>
      </c>
      <c r="H8301" s="153" t="str">
        <f>IF(Proc[[#This Row],[type]]="LFF (MDG-F)",MID(Proc[[#This Row],[Obj]],13,10),"")</f>
        <v/>
      </c>
      <c r="I8301" s="152"/>
      <c r="J8301" s="153" t="b">
        <f>Proc[[#This Row],[Requested]]=Proc[[#This Row],[CurrentParent]]</f>
        <v>0</v>
      </c>
      <c r="K8301" s="153" t="str">
        <f>IF(Proc[[#This Row],[Author]]="Marcela Urrego",VLOOKUP(LEFT(Proc[[#This Row],[Requested]],1),Table3[#All],2,0),VLOOKUP(Proc[[#This Row],[Author]],Table4[],2,0))</f>
        <v>EL</v>
      </c>
      <c r="L8301" s="153" t="s">
        <v>7174</v>
      </c>
      <c r="M8301" s="140">
        <v>46086</v>
      </c>
      <c r="N8301" s="140"/>
      <c r="O8301" s="140"/>
      <c r="P8301" s="140" t="str">
        <f ca="1">IF(Proc[[#This Row],[DaysAgeing]]&gt;5,"yep","on track")</f>
        <v>yep</v>
      </c>
      <c r="Q8301" s="2">
        <f ca="1">IF(Proc[[#This Row],[DateClosed]]="",ABS(NETWORKDAYS(Proc[[#This Row],[DateOpened]],TODAY()))-1,ABS(NETWORKDAYS(Proc[[#This Row],[DateOpened]],Proc[[#This Row],[DateClosed]]))-1)</f>
        <v>21</v>
      </c>
      <c r="R8301" s="140" t="s">
        <v>4125</v>
      </c>
      <c r="S8301" s="153" t="e">
        <f>VLOOKUP(Proc[[#This Row],[Obj]],#REF!,2,0)</f>
        <v>#REF!</v>
      </c>
      <c r="T8301" s="153">
        <v>8300</v>
      </c>
    </row>
    <row r="8302" spans="1:20" hidden="1">
      <c r="A8302" s="152" t="s">
        <v>7524</v>
      </c>
      <c r="B8302" s="153" t="str">
        <f>IFERROR(VLOOKUP(Proc[[#This Row],[App]],Table2[],3,0),"open")</f>
        <v>ok</v>
      </c>
      <c r="C8302" s="152" t="s">
        <v>369</v>
      </c>
      <c r="D8302" s="152" t="s">
        <v>7761</v>
      </c>
      <c r="E8302" s="152" t="s">
        <v>7228</v>
      </c>
      <c r="F8302" s="153" t="s">
        <v>7228</v>
      </c>
      <c r="G8302" s="152" t="s">
        <v>400</v>
      </c>
      <c r="H8302" s="153" t="str">
        <f>IF(Proc[[#This Row],[type]]="LFF (MDG-F)",MID(Proc[[#This Row],[Obj]],13,10),"")</f>
        <v/>
      </c>
      <c r="I8302" s="152"/>
      <c r="J8302" s="153" t="b">
        <f>Proc[[#This Row],[Requested]]=Proc[[#This Row],[CurrentParent]]</f>
        <v>1</v>
      </c>
      <c r="K8302" s="153" t="str">
        <f>IF(Proc[[#This Row],[Author]]="Marcela Urrego",VLOOKUP(LEFT(Proc[[#This Row],[Requested]],1),Table3[#All],2,0),VLOOKUP(Proc[[#This Row],[Author]],Table4[],2,0))</f>
        <v>EL</v>
      </c>
      <c r="L8302" s="153" t="s">
        <v>7174</v>
      </c>
      <c r="M8302" s="140">
        <v>46086</v>
      </c>
      <c r="N8302" s="140"/>
      <c r="O8302" s="140"/>
      <c r="P8302" s="140" t="str">
        <f ca="1">IF(Proc[[#This Row],[DaysAgeing]]&gt;5,"yep","on track")</f>
        <v>yep</v>
      </c>
      <c r="Q8302" s="2">
        <f ca="1">IF(Proc[[#This Row],[DateClosed]]="",ABS(NETWORKDAYS(Proc[[#This Row],[DateOpened]],TODAY()))-1,ABS(NETWORKDAYS(Proc[[#This Row],[DateOpened]],Proc[[#This Row],[DateClosed]]))-1)</f>
        <v>21</v>
      </c>
      <c r="R8302" s="140" t="s">
        <v>4125</v>
      </c>
      <c r="S8302" s="153"/>
      <c r="T8302" s="153">
        <v>8301</v>
      </c>
    </row>
    <row r="8303" spans="1:20" hidden="1">
      <c r="A8303" s="152" t="s">
        <v>7524</v>
      </c>
      <c r="B8303" s="153" t="str">
        <f>IFERROR(VLOOKUP(Proc[[#This Row],[App]],Table2[],3,0),"open")</f>
        <v>ok</v>
      </c>
      <c r="C8303" s="152" t="s">
        <v>369</v>
      </c>
      <c r="D8303" s="152" t="s">
        <v>7762</v>
      </c>
      <c r="E8303" s="152" t="s">
        <v>7228</v>
      </c>
      <c r="F8303" s="153" t="s">
        <v>7228</v>
      </c>
      <c r="G8303" s="152" t="s">
        <v>400</v>
      </c>
      <c r="H8303" s="153" t="str">
        <f>IF(Proc[[#This Row],[type]]="LFF (MDG-F)",MID(Proc[[#This Row],[Obj]],13,10),"")</f>
        <v/>
      </c>
      <c r="I8303" s="152"/>
      <c r="J8303" s="153" t="b">
        <f>Proc[[#This Row],[Requested]]=Proc[[#This Row],[CurrentParent]]</f>
        <v>1</v>
      </c>
      <c r="K8303" s="153" t="str">
        <f>IF(Proc[[#This Row],[Author]]="Marcela Urrego",VLOOKUP(LEFT(Proc[[#This Row],[Requested]],1),Table3[#All],2,0),VLOOKUP(Proc[[#This Row],[Author]],Table4[],2,0))</f>
        <v>EL</v>
      </c>
      <c r="L8303" s="153" t="s">
        <v>7174</v>
      </c>
      <c r="M8303" s="140">
        <v>46086</v>
      </c>
      <c r="N8303" s="140"/>
      <c r="O8303" s="140"/>
      <c r="P8303" s="140" t="str">
        <f ca="1">IF(Proc[[#This Row],[DaysAgeing]]&gt;5,"yep","on track")</f>
        <v>yep</v>
      </c>
      <c r="Q8303" s="2">
        <f ca="1">IF(Proc[[#This Row],[DateClosed]]="",ABS(NETWORKDAYS(Proc[[#This Row],[DateOpened]],TODAY()))-1,ABS(NETWORKDAYS(Proc[[#This Row],[DateOpened]],Proc[[#This Row],[DateClosed]]))-1)</f>
        <v>21</v>
      </c>
      <c r="R8303" s="140" t="s">
        <v>4125</v>
      </c>
      <c r="S8303" s="153"/>
      <c r="T8303" s="153">
        <v>8302</v>
      </c>
    </row>
    <row r="8304" spans="1:20" hidden="1">
      <c r="A8304" s="152" t="s">
        <v>7524</v>
      </c>
      <c r="B8304" s="153" t="str">
        <f>IFERROR(VLOOKUP(Proc[[#This Row],[App]],Table2[],3,0),"open")</f>
        <v>ok</v>
      </c>
      <c r="C8304" s="152" t="s">
        <v>369</v>
      </c>
      <c r="D8304" s="152" t="s">
        <v>7763</v>
      </c>
      <c r="E8304" s="152" t="s">
        <v>7228</v>
      </c>
      <c r="F8304" s="153" t="s">
        <v>7228</v>
      </c>
      <c r="G8304" s="152" t="s">
        <v>400</v>
      </c>
      <c r="H8304" s="153" t="str">
        <f>IF(Proc[[#This Row],[type]]="LFF (MDG-F)",MID(Proc[[#This Row],[Obj]],13,10),"")</f>
        <v/>
      </c>
      <c r="I8304" s="152"/>
      <c r="J8304" s="153" t="b">
        <f>Proc[[#This Row],[Requested]]=Proc[[#This Row],[CurrentParent]]</f>
        <v>1</v>
      </c>
      <c r="K8304" s="153" t="str">
        <f>IF(Proc[[#This Row],[Author]]="Marcela Urrego",VLOOKUP(LEFT(Proc[[#This Row],[Requested]],1),Table3[#All],2,0),VLOOKUP(Proc[[#This Row],[Author]],Table4[],2,0))</f>
        <v>EL</v>
      </c>
      <c r="L8304" s="153" t="s">
        <v>7174</v>
      </c>
      <c r="M8304" s="140">
        <v>46086</v>
      </c>
      <c r="N8304" s="140"/>
      <c r="O8304" s="140"/>
      <c r="P8304" s="140" t="str">
        <f ca="1">IF(Proc[[#This Row],[DaysAgeing]]&gt;5,"yep","on track")</f>
        <v>yep</v>
      </c>
      <c r="Q8304" s="2">
        <f ca="1">IF(Proc[[#This Row],[DateClosed]]="",ABS(NETWORKDAYS(Proc[[#This Row],[DateOpened]],TODAY()))-1,ABS(NETWORKDAYS(Proc[[#This Row],[DateOpened]],Proc[[#This Row],[DateClosed]]))-1)</f>
        <v>21</v>
      </c>
      <c r="R8304" s="140" t="s">
        <v>4125</v>
      </c>
      <c r="S8304" s="153"/>
      <c r="T8304" s="153">
        <v>8303</v>
      </c>
    </row>
    <row r="8305" spans="1:20" hidden="1">
      <c r="A8305" s="152" t="s">
        <v>7524</v>
      </c>
      <c r="B8305" s="153" t="str">
        <f>IFERROR(VLOOKUP(Proc[[#This Row],[App]],Table2[],3,0),"open")</f>
        <v>ok</v>
      </c>
      <c r="C8305" s="152" t="s">
        <v>369</v>
      </c>
      <c r="D8305" s="152" t="s">
        <v>7764</v>
      </c>
      <c r="E8305" s="152" t="s">
        <v>7228</v>
      </c>
      <c r="F8305" s="153" t="s">
        <v>7228</v>
      </c>
      <c r="G8305" s="152" t="s">
        <v>400</v>
      </c>
      <c r="H8305" s="153" t="str">
        <f>IF(Proc[[#This Row],[type]]="LFF (MDG-F)",MID(Proc[[#This Row],[Obj]],13,10),"")</f>
        <v/>
      </c>
      <c r="I8305" s="152"/>
      <c r="J8305" s="153" t="b">
        <f>Proc[[#This Row],[Requested]]=Proc[[#This Row],[CurrentParent]]</f>
        <v>1</v>
      </c>
      <c r="K8305" s="153" t="str">
        <f>IF(Proc[[#This Row],[Author]]="Marcela Urrego",VLOOKUP(LEFT(Proc[[#This Row],[Requested]],1),Table3[#All],2,0),VLOOKUP(Proc[[#This Row],[Author]],Table4[],2,0))</f>
        <v>EL</v>
      </c>
      <c r="L8305" s="153" t="s">
        <v>7174</v>
      </c>
      <c r="M8305" s="140">
        <v>46086</v>
      </c>
      <c r="N8305" s="140"/>
      <c r="O8305" s="140"/>
      <c r="P8305" s="140" t="str">
        <f ca="1">IF(Proc[[#This Row],[DaysAgeing]]&gt;5,"yep","on track")</f>
        <v>yep</v>
      </c>
      <c r="Q8305" s="2">
        <f ca="1">IF(Proc[[#This Row],[DateClosed]]="",ABS(NETWORKDAYS(Proc[[#This Row],[DateOpened]],TODAY()))-1,ABS(NETWORKDAYS(Proc[[#This Row],[DateOpened]],Proc[[#This Row],[DateClosed]]))-1)</f>
        <v>21</v>
      </c>
      <c r="R8305" s="140" t="s">
        <v>4125</v>
      </c>
      <c r="S8305" s="153"/>
      <c r="T8305" s="153">
        <v>8304</v>
      </c>
    </row>
    <row r="8306" spans="1:20" hidden="1">
      <c r="A8306" s="152" t="s">
        <v>7524</v>
      </c>
      <c r="B8306" s="153" t="str">
        <f>IFERROR(VLOOKUP(Proc[[#This Row],[App]],Table2[],3,0),"open")</f>
        <v>ok</v>
      </c>
      <c r="C8306" s="152" t="s">
        <v>369</v>
      </c>
      <c r="D8306" s="152" t="s">
        <v>7255</v>
      </c>
      <c r="E8306" s="152" t="s">
        <v>7228</v>
      </c>
      <c r="F8306" s="153" t="s">
        <v>7228</v>
      </c>
      <c r="G8306" s="152" t="s">
        <v>400</v>
      </c>
      <c r="H8306" s="153" t="str">
        <f>IF(Proc[[#This Row],[type]]="LFF (MDG-F)",MID(Proc[[#This Row],[Obj]],13,10),"")</f>
        <v/>
      </c>
      <c r="I8306" s="152"/>
      <c r="J8306" s="153" t="b">
        <f>Proc[[#This Row],[Requested]]=Proc[[#This Row],[CurrentParent]]</f>
        <v>1</v>
      </c>
      <c r="K8306" s="153" t="str">
        <f>IF(Proc[[#This Row],[Author]]="Marcela Urrego",VLOOKUP(LEFT(Proc[[#This Row],[Requested]],1),Table3[#All],2,0),VLOOKUP(Proc[[#This Row],[Author]],Table4[],2,0))</f>
        <v>EL</v>
      </c>
      <c r="L8306" s="153" t="s">
        <v>7174</v>
      </c>
      <c r="M8306" s="140">
        <v>46086</v>
      </c>
      <c r="N8306" s="140"/>
      <c r="O8306" s="140"/>
      <c r="P8306" s="140" t="str">
        <f ca="1">IF(Proc[[#This Row],[DaysAgeing]]&gt;5,"yep","on track")</f>
        <v>yep</v>
      </c>
      <c r="Q8306" s="2">
        <f ca="1">IF(Proc[[#This Row],[DateClosed]]="",ABS(NETWORKDAYS(Proc[[#This Row],[DateOpened]],TODAY()))-1,ABS(NETWORKDAYS(Proc[[#This Row],[DateOpened]],Proc[[#This Row],[DateClosed]]))-1)</f>
        <v>21</v>
      </c>
      <c r="R8306" s="140" t="s">
        <v>4125</v>
      </c>
      <c r="S8306" s="153"/>
      <c r="T8306" s="153">
        <v>8305</v>
      </c>
    </row>
    <row r="8307" spans="1:20" hidden="1">
      <c r="A8307" s="152" t="s">
        <v>7524</v>
      </c>
      <c r="B8307" s="153" t="str">
        <f>IFERROR(VLOOKUP(Proc[[#This Row],[App]],Table2[],3,0),"open")</f>
        <v>ok</v>
      </c>
      <c r="C8307" s="152" t="s">
        <v>377</v>
      </c>
      <c r="D8307" s="152" t="s">
        <v>7578</v>
      </c>
      <c r="E8307" s="152" t="s">
        <v>7228</v>
      </c>
      <c r="F8307" s="153" t="s">
        <v>7255</v>
      </c>
      <c r="G8307" s="152" t="s">
        <v>400</v>
      </c>
      <c r="H8307" s="153" t="str">
        <f>IF(Proc[[#This Row],[type]]="LFF (MDG-F)",MID(Proc[[#This Row],[Obj]],13,10),"")</f>
        <v/>
      </c>
      <c r="I8307" s="152"/>
      <c r="J8307" s="153" t="b">
        <f>Proc[[#This Row],[Requested]]=Proc[[#This Row],[CurrentParent]]</f>
        <v>0</v>
      </c>
      <c r="K8307" s="153" t="str">
        <f>IF(Proc[[#This Row],[Author]]="Marcela Urrego",VLOOKUP(LEFT(Proc[[#This Row],[Requested]],1),Table3[#All],2,0),VLOOKUP(Proc[[#This Row],[Author]],Table4[],2,0))</f>
        <v>EL</v>
      </c>
      <c r="L8307" s="153" t="s">
        <v>7174</v>
      </c>
      <c r="M8307" s="140">
        <v>46086</v>
      </c>
      <c r="N8307" s="140"/>
      <c r="O8307" s="140"/>
      <c r="P8307" s="140" t="str">
        <f ca="1">IF(Proc[[#This Row],[DaysAgeing]]&gt;5,"yep","on track")</f>
        <v>yep</v>
      </c>
      <c r="Q8307" s="2">
        <f ca="1">IF(Proc[[#This Row],[DateClosed]]="",ABS(NETWORKDAYS(Proc[[#This Row],[DateOpened]],TODAY()))-1,ABS(NETWORKDAYS(Proc[[#This Row],[DateOpened]],Proc[[#This Row],[DateClosed]]))-1)</f>
        <v>21</v>
      </c>
      <c r="R8307" s="140" t="s">
        <v>4125</v>
      </c>
      <c r="S8307" s="153" t="e">
        <f>VLOOKUP(Proc[[#This Row],[Obj]],#REF!,2,0)</f>
        <v>#REF!</v>
      </c>
      <c r="T8307" s="153">
        <v>8306</v>
      </c>
    </row>
    <row r="8308" spans="1:20" hidden="1">
      <c r="A8308" s="152" t="s">
        <v>7524</v>
      </c>
      <c r="B8308" s="153" t="str">
        <f>IFERROR(VLOOKUP(Proc[[#This Row],[App]],Table2[],3,0),"open")</f>
        <v>ok</v>
      </c>
      <c r="C8308" s="152" t="s">
        <v>377</v>
      </c>
      <c r="D8308" s="152" t="s">
        <v>7765</v>
      </c>
      <c r="E8308" s="152" t="s">
        <v>7228</v>
      </c>
      <c r="F8308" s="153" t="s">
        <v>7578</v>
      </c>
      <c r="G8308" s="152" t="s">
        <v>400</v>
      </c>
      <c r="H8308" s="153" t="str">
        <f>IF(Proc[[#This Row],[type]]="LFF (MDG-F)",MID(Proc[[#This Row],[Obj]],13,10),"")</f>
        <v/>
      </c>
      <c r="I8308" s="152"/>
      <c r="J8308" s="153" t="b">
        <f>Proc[[#This Row],[Requested]]=Proc[[#This Row],[CurrentParent]]</f>
        <v>0</v>
      </c>
      <c r="K8308" s="153" t="str">
        <f>IF(Proc[[#This Row],[Author]]="Marcela Urrego",VLOOKUP(LEFT(Proc[[#This Row],[Requested]],1),Table3[#All],2,0),VLOOKUP(Proc[[#This Row],[Author]],Table4[],2,0))</f>
        <v>EL</v>
      </c>
      <c r="L8308" s="153" t="s">
        <v>7174</v>
      </c>
      <c r="M8308" s="140">
        <v>46086</v>
      </c>
      <c r="N8308" s="140"/>
      <c r="O8308" s="140"/>
      <c r="P8308" s="140" t="str">
        <f ca="1">IF(Proc[[#This Row],[DaysAgeing]]&gt;5,"yep","on track")</f>
        <v>yep</v>
      </c>
      <c r="Q8308" s="2">
        <f ca="1">IF(Proc[[#This Row],[DateClosed]]="",ABS(NETWORKDAYS(Proc[[#This Row],[DateOpened]],TODAY()))-1,ABS(NETWORKDAYS(Proc[[#This Row],[DateOpened]],Proc[[#This Row],[DateClosed]]))-1)</f>
        <v>21</v>
      </c>
      <c r="R8308" s="140" t="s">
        <v>4125</v>
      </c>
      <c r="S8308" s="153" t="e">
        <f>VLOOKUP(Proc[[#This Row],[Obj]],#REF!,2,0)</f>
        <v>#REF!</v>
      </c>
      <c r="T8308" s="153">
        <v>8307</v>
      </c>
    </row>
    <row r="8309" spans="1:20" hidden="1">
      <c r="A8309" s="152" t="s">
        <v>7524</v>
      </c>
      <c r="B8309" s="153" t="str">
        <f>IFERROR(VLOOKUP(Proc[[#This Row],[App]],Table2[],3,0),"open")</f>
        <v>ok</v>
      </c>
      <c r="C8309" s="152" t="s">
        <v>377</v>
      </c>
      <c r="D8309" s="152" t="s">
        <v>7766</v>
      </c>
      <c r="E8309" s="152" t="s">
        <v>7228</v>
      </c>
      <c r="F8309" s="153" t="s">
        <v>7578</v>
      </c>
      <c r="G8309" s="152" t="s">
        <v>400</v>
      </c>
      <c r="H8309" s="153" t="str">
        <f>IF(Proc[[#This Row],[type]]="LFF (MDG-F)",MID(Proc[[#This Row],[Obj]],13,10),"")</f>
        <v/>
      </c>
      <c r="I8309" s="152"/>
      <c r="J8309" s="153" t="b">
        <f>Proc[[#This Row],[Requested]]=Proc[[#This Row],[CurrentParent]]</f>
        <v>0</v>
      </c>
      <c r="K8309" s="153" t="str">
        <f>IF(Proc[[#This Row],[Author]]="Marcela Urrego",VLOOKUP(LEFT(Proc[[#This Row],[Requested]],1),Table3[#All],2,0),VLOOKUP(Proc[[#This Row],[Author]],Table4[],2,0))</f>
        <v>EL</v>
      </c>
      <c r="L8309" s="153" t="s">
        <v>7174</v>
      </c>
      <c r="M8309" s="140">
        <v>46086</v>
      </c>
      <c r="N8309" s="140"/>
      <c r="O8309" s="140"/>
      <c r="P8309" s="140" t="str">
        <f ca="1">IF(Proc[[#This Row],[DaysAgeing]]&gt;5,"yep","on track")</f>
        <v>yep</v>
      </c>
      <c r="Q8309" s="2">
        <f ca="1">IF(Proc[[#This Row],[DateClosed]]="",ABS(NETWORKDAYS(Proc[[#This Row],[DateOpened]],TODAY()))-1,ABS(NETWORKDAYS(Proc[[#This Row],[DateOpened]],Proc[[#This Row],[DateClosed]]))-1)</f>
        <v>21</v>
      </c>
      <c r="R8309" s="140" t="s">
        <v>4125</v>
      </c>
      <c r="S8309" s="153" t="e">
        <f>VLOOKUP(Proc[[#This Row],[Obj]],#REF!,2,0)</f>
        <v>#REF!</v>
      </c>
      <c r="T8309" s="153">
        <v>8308</v>
      </c>
    </row>
    <row r="8310" spans="1:20" hidden="1">
      <c r="A8310" s="152" t="s">
        <v>7524</v>
      </c>
      <c r="B8310" s="153" t="str">
        <f>IFERROR(VLOOKUP(Proc[[#This Row],[App]],Table2[],3,0),"open")</f>
        <v>ok</v>
      </c>
      <c r="C8310" s="152" t="s">
        <v>377</v>
      </c>
      <c r="D8310" s="152" t="s">
        <v>7767</v>
      </c>
      <c r="E8310" s="152" t="s">
        <v>7228</v>
      </c>
      <c r="F8310" s="153" t="s">
        <v>7578</v>
      </c>
      <c r="G8310" s="152" t="s">
        <v>400</v>
      </c>
      <c r="H8310" s="153" t="str">
        <f>IF(Proc[[#This Row],[type]]="LFF (MDG-F)",MID(Proc[[#This Row],[Obj]],13,10),"")</f>
        <v/>
      </c>
      <c r="I8310" s="152"/>
      <c r="J8310" s="153" t="b">
        <f>Proc[[#This Row],[Requested]]=Proc[[#This Row],[CurrentParent]]</f>
        <v>0</v>
      </c>
      <c r="K8310" s="153" t="str">
        <f>IF(Proc[[#This Row],[Author]]="Marcela Urrego",VLOOKUP(LEFT(Proc[[#This Row],[Requested]],1),Table3[#All],2,0),VLOOKUP(Proc[[#This Row],[Author]],Table4[],2,0))</f>
        <v>EL</v>
      </c>
      <c r="L8310" s="153" t="s">
        <v>7174</v>
      </c>
      <c r="M8310" s="140">
        <v>46086</v>
      </c>
      <c r="N8310" s="140"/>
      <c r="O8310" s="140"/>
      <c r="P8310" s="140" t="str">
        <f ca="1">IF(Proc[[#This Row],[DaysAgeing]]&gt;5,"yep","on track")</f>
        <v>yep</v>
      </c>
      <c r="Q8310" s="2">
        <f ca="1">IF(Proc[[#This Row],[DateClosed]]="",ABS(NETWORKDAYS(Proc[[#This Row],[DateOpened]],TODAY()))-1,ABS(NETWORKDAYS(Proc[[#This Row],[DateOpened]],Proc[[#This Row],[DateClosed]]))-1)</f>
        <v>21</v>
      </c>
      <c r="R8310" s="140" t="s">
        <v>4125</v>
      </c>
      <c r="S8310" s="153" t="e">
        <f>VLOOKUP(Proc[[#This Row],[Obj]],#REF!,2,0)</f>
        <v>#REF!</v>
      </c>
      <c r="T8310" s="153">
        <v>8309</v>
      </c>
    </row>
    <row r="8311" spans="1:20" hidden="1">
      <c r="A8311" s="152" t="s">
        <v>7524</v>
      </c>
      <c r="B8311" s="153" t="str">
        <f>IFERROR(VLOOKUP(Proc[[#This Row],[App]],Table2[],3,0),"open")</f>
        <v>ok</v>
      </c>
      <c r="C8311" s="152" t="s">
        <v>369</v>
      </c>
      <c r="D8311" s="152" t="s">
        <v>7256</v>
      </c>
      <c r="E8311" s="152" t="s">
        <v>7228</v>
      </c>
      <c r="F8311" s="153" t="s">
        <v>7228</v>
      </c>
      <c r="G8311" s="152" t="s">
        <v>400</v>
      </c>
      <c r="H8311" s="153" t="str">
        <f>IF(Proc[[#This Row],[type]]="LFF (MDG-F)",MID(Proc[[#This Row],[Obj]],13,10),"")</f>
        <v/>
      </c>
      <c r="I8311" s="152"/>
      <c r="J8311" s="153" t="b">
        <f>Proc[[#This Row],[Requested]]=Proc[[#This Row],[CurrentParent]]</f>
        <v>1</v>
      </c>
      <c r="K8311" s="153" t="str">
        <f>IF(Proc[[#This Row],[Author]]="Marcela Urrego",VLOOKUP(LEFT(Proc[[#This Row],[Requested]],1),Table3[#All],2,0),VLOOKUP(Proc[[#This Row],[Author]],Table4[],2,0))</f>
        <v>EL</v>
      </c>
      <c r="L8311" s="153" t="s">
        <v>7174</v>
      </c>
      <c r="M8311" s="140">
        <v>46086</v>
      </c>
      <c r="N8311" s="140"/>
      <c r="O8311" s="140"/>
      <c r="P8311" s="140" t="str">
        <f ca="1">IF(Proc[[#This Row],[DaysAgeing]]&gt;5,"yep","on track")</f>
        <v>yep</v>
      </c>
      <c r="Q8311" s="2">
        <f ca="1">IF(Proc[[#This Row],[DateClosed]]="",ABS(NETWORKDAYS(Proc[[#This Row],[DateOpened]],TODAY()))-1,ABS(NETWORKDAYS(Proc[[#This Row],[DateOpened]],Proc[[#This Row],[DateClosed]]))-1)</f>
        <v>21</v>
      </c>
      <c r="R8311" s="140" t="s">
        <v>4125</v>
      </c>
      <c r="S8311" s="153"/>
      <c r="T8311" s="153">
        <v>8310</v>
      </c>
    </row>
    <row r="8312" spans="1:20" hidden="1">
      <c r="A8312" s="152" t="s">
        <v>7524</v>
      </c>
      <c r="B8312" s="153" t="str">
        <f>IFERROR(VLOOKUP(Proc[[#This Row],[App]],Table2[],3,0),"open")</f>
        <v>ok</v>
      </c>
      <c r="C8312" s="152" t="s">
        <v>377</v>
      </c>
      <c r="D8312" s="152" t="s">
        <v>7579</v>
      </c>
      <c r="E8312" s="152" t="s">
        <v>7228</v>
      </c>
      <c r="F8312" s="153" t="s">
        <v>7256</v>
      </c>
      <c r="G8312" s="152" t="s">
        <v>400</v>
      </c>
      <c r="H8312" s="153" t="str">
        <f>IF(Proc[[#This Row],[type]]="LFF (MDG-F)",MID(Proc[[#This Row],[Obj]],13,10),"")</f>
        <v/>
      </c>
      <c r="I8312" s="152"/>
      <c r="J8312" s="153" t="b">
        <f>Proc[[#This Row],[Requested]]=Proc[[#This Row],[CurrentParent]]</f>
        <v>0</v>
      </c>
      <c r="K8312" s="153" t="str">
        <f>IF(Proc[[#This Row],[Author]]="Marcela Urrego",VLOOKUP(LEFT(Proc[[#This Row],[Requested]],1),Table3[#All],2,0),VLOOKUP(Proc[[#This Row],[Author]],Table4[],2,0))</f>
        <v>EL</v>
      </c>
      <c r="L8312" s="153" t="s">
        <v>7174</v>
      </c>
      <c r="M8312" s="140">
        <v>46086</v>
      </c>
      <c r="N8312" s="140"/>
      <c r="O8312" s="140"/>
      <c r="P8312" s="140" t="str">
        <f ca="1">IF(Proc[[#This Row],[DaysAgeing]]&gt;5,"yep","on track")</f>
        <v>yep</v>
      </c>
      <c r="Q8312" s="2">
        <f ca="1">IF(Proc[[#This Row],[DateClosed]]="",ABS(NETWORKDAYS(Proc[[#This Row],[DateOpened]],TODAY()))-1,ABS(NETWORKDAYS(Proc[[#This Row],[DateOpened]],Proc[[#This Row],[DateClosed]]))-1)</f>
        <v>21</v>
      </c>
      <c r="R8312" s="140" t="s">
        <v>4125</v>
      </c>
      <c r="S8312" s="153" t="e">
        <f>VLOOKUP(Proc[[#This Row],[Obj]],#REF!,2,0)</f>
        <v>#REF!</v>
      </c>
      <c r="T8312" s="153">
        <v>8311</v>
      </c>
    </row>
    <row r="8313" spans="1:20" hidden="1">
      <c r="A8313" s="152" t="s">
        <v>7524</v>
      </c>
      <c r="B8313" s="153" t="str">
        <f>IFERROR(VLOOKUP(Proc[[#This Row],[App]],Table2[],3,0),"open")</f>
        <v>ok</v>
      </c>
      <c r="C8313" s="152" t="s">
        <v>377</v>
      </c>
      <c r="D8313" s="152" t="s">
        <v>7768</v>
      </c>
      <c r="E8313" s="152" t="s">
        <v>7228</v>
      </c>
      <c r="F8313" s="153" t="s">
        <v>7579</v>
      </c>
      <c r="G8313" s="152" t="s">
        <v>400</v>
      </c>
      <c r="H8313" s="153" t="str">
        <f>IF(Proc[[#This Row],[type]]="LFF (MDG-F)",MID(Proc[[#This Row],[Obj]],13,10),"")</f>
        <v/>
      </c>
      <c r="I8313" s="152"/>
      <c r="J8313" s="153" t="b">
        <f>Proc[[#This Row],[Requested]]=Proc[[#This Row],[CurrentParent]]</f>
        <v>0</v>
      </c>
      <c r="K8313" s="153" t="str">
        <f>IF(Proc[[#This Row],[Author]]="Marcela Urrego",VLOOKUP(LEFT(Proc[[#This Row],[Requested]],1),Table3[#All],2,0),VLOOKUP(Proc[[#This Row],[Author]],Table4[],2,0))</f>
        <v>EL</v>
      </c>
      <c r="L8313" s="153" t="s">
        <v>7174</v>
      </c>
      <c r="M8313" s="140">
        <v>46086</v>
      </c>
      <c r="N8313" s="140"/>
      <c r="O8313" s="140"/>
      <c r="P8313" s="140" t="str">
        <f ca="1">IF(Proc[[#This Row],[DaysAgeing]]&gt;5,"yep","on track")</f>
        <v>yep</v>
      </c>
      <c r="Q8313" s="2">
        <f ca="1">IF(Proc[[#This Row],[DateClosed]]="",ABS(NETWORKDAYS(Proc[[#This Row],[DateOpened]],TODAY()))-1,ABS(NETWORKDAYS(Proc[[#This Row],[DateOpened]],Proc[[#This Row],[DateClosed]]))-1)</f>
        <v>21</v>
      </c>
      <c r="R8313" s="140" t="s">
        <v>4125</v>
      </c>
      <c r="S8313" s="153" t="e">
        <f>VLOOKUP(Proc[[#This Row],[Obj]],#REF!,2,0)</f>
        <v>#REF!</v>
      </c>
      <c r="T8313" s="153">
        <v>8312</v>
      </c>
    </row>
    <row r="8314" spans="1:20" hidden="1">
      <c r="A8314" s="152" t="s">
        <v>7524</v>
      </c>
      <c r="B8314" s="153" t="str">
        <f>IFERROR(VLOOKUP(Proc[[#This Row],[App]],Table2[],3,0),"open")</f>
        <v>ok</v>
      </c>
      <c r="C8314" s="152" t="s">
        <v>377</v>
      </c>
      <c r="D8314" s="152" t="s">
        <v>7769</v>
      </c>
      <c r="E8314" s="152" t="s">
        <v>7228</v>
      </c>
      <c r="F8314" s="153" t="s">
        <v>7579</v>
      </c>
      <c r="G8314" s="152" t="s">
        <v>400</v>
      </c>
      <c r="H8314" s="153" t="str">
        <f>IF(Proc[[#This Row],[type]]="LFF (MDG-F)",MID(Proc[[#This Row],[Obj]],13,10),"")</f>
        <v/>
      </c>
      <c r="I8314" s="152"/>
      <c r="J8314" s="153" t="b">
        <f>Proc[[#This Row],[Requested]]=Proc[[#This Row],[CurrentParent]]</f>
        <v>0</v>
      </c>
      <c r="K8314" s="153" t="str">
        <f>IF(Proc[[#This Row],[Author]]="Marcela Urrego",VLOOKUP(LEFT(Proc[[#This Row],[Requested]],1),Table3[#All],2,0),VLOOKUP(Proc[[#This Row],[Author]],Table4[],2,0))</f>
        <v>EL</v>
      </c>
      <c r="L8314" s="153" t="s">
        <v>7174</v>
      </c>
      <c r="M8314" s="140">
        <v>46086</v>
      </c>
      <c r="N8314" s="140"/>
      <c r="O8314" s="140"/>
      <c r="P8314" s="140" t="str">
        <f ca="1">IF(Proc[[#This Row],[DaysAgeing]]&gt;5,"yep","on track")</f>
        <v>yep</v>
      </c>
      <c r="Q8314" s="2">
        <f ca="1">IF(Proc[[#This Row],[DateClosed]]="",ABS(NETWORKDAYS(Proc[[#This Row],[DateOpened]],TODAY()))-1,ABS(NETWORKDAYS(Proc[[#This Row],[DateOpened]],Proc[[#This Row],[DateClosed]]))-1)</f>
        <v>21</v>
      </c>
      <c r="R8314" s="140" t="s">
        <v>4125</v>
      </c>
      <c r="S8314" s="153" t="e">
        <f>VLOOKUP(Proc[[#This Row],[Obj]],#REF!,2,0)</f>
        <v>#REF!</v>
      </c>
      <c r="T8314" s="153">
        <v>8313</v>
      </c>
    </row>
    <row r="8315" spans="1:20" hidden="1">
      <c r="A8315" s="152" t="s">
        <v>7524</v>
      </c>
      <c r="B8315" s="153" t="str">
        <f>IFERROR(VLOOKUP(Proc[[#This Row],[App]],Table2[],3,0),"open")</f>
        <v>ok</v>
      </c>
      <c r="C8315" s="152" t="s">
        <v>377</v>
      </c>
      <c r="D8315" s="152" t="s">
        <v>7770</v>
      </c>
      <c r="E8315" s="152" t="s">
        <v>7228</v>
      </c>
      <c r="F8315" s="153" t="s">
        <v>7579</v>
      </c>
      <c r="G8315" s="152" t="s">
        <v>400</v>
      </c>
      <c r="H8315" s="153" t="str">
        <f>IF(Proc[[#This Row],[type]]="LFF (MDG-F)",MID(Proc[[#This Row],[Obj]],13,10),"")</f>
        <v/>
      </c>
      <c r="I8315" s="152"/>
      <c r="J8315" s="153" t="b">
        <f>Proc[[#This Row],[Requested]]=Proc[[#This Row],[CurrentParent]]</f>
        <v>0</v>
      </c>
      <c r="K8315" s="153" t="str">
        <f>IF(Proc[[#This Row],[Author]]="Marcela Urrego",VLOOKUP(LEFT(Proc[[#This Row],[Requested]],1),Table3[#All],2,0),VLOOKUP(Proc[[#This Row],[Author]],Table4[],2,0))</f>
        <v>EL</v>
      </c>
      <c r="L8315" s="153" t="s">
        <v>7174</v>
      </c>
      <c r="M8315" s="140">
        <v>46086</v>
      </c>
      <c r="N8315" s="140"/>
      <c r="O8315" s="140"/>
      <c r="P8315" s="140" t="str">
        <f ca="1">IF(Proc[[#This Row],[DaysAgeing]]&gt;5,"yep","on track")</f>
        <v>yep</v>
      </c>
      <c r="Q8315" s="2">
        <f ca="1">IF(Proc[[#This Row],[DateClosed]]="",ABS(NETWORKDAYS(Proc[[#This Row],[DateOpened]],TODAY()))-1,ABS(NETWORKDAYS(Proc[[#This Row],[DateOpened]],Proc[[#This Row],[DateClosed]]))-1)</f>
        <v>21</v>
      </c>
      <c r="R8315" s="140" t="s">
        <v>4125</v>
      </c>
      <c r="S8315" s="153" t="e">
        <f>VLOOKUP(Proc[[#This Row],[Obj]],#REF!,2,0)</f>
        <v>#REF!</v>
      </c>
      <c r="T8315" s="153">
        <v>8314</v>
      </c>
    </row>
    <row r="8316" spans="1:20" hidden="1">
      <c r="A8316" s="152" t="s">
        <v>7524</v>
      </c>
      <c r="B8316" s="153" t="str">
        <f>IFERROR(VLOOKUP(Proc[[#This Row],[App]],Table2[],3,0),"open")</f>
        <v>ok</v>
      </c>
      <c r="C8316" s="152" t="s">
        <v>377</v>
      </c>
      <c r="D8316" s="152" t="s">
        <v>7771</v>
      </c>
      <c r="E8316" s="152" t="s">
        <v>7228</v>
      </c>
      <c r="F8316" s="153" t="s">
        <v>7579</v>
      </c>
      <c r="G8316" s="152" t="s">
        <v>400</v>
      </c>
      <c r="H8316" s="153" t="str">
        <f>IF(Proc[[#This Row],[type]]="LFF (MDG-F)",MID(Proc[[#This Row],[Obj]],13,10),"")</f>
        <v/>
      </c>
      <c r="I8316" s="152"/>
      <c r="J8316" s="153" t="b">
        <f>Proc[[#This Row],[Requested]]=Proc[[#This Row],[CurrentParent]]</f>
        <v>0</v>
      </c>
      <c r="K8316" s="153" t="str">
        <f>IF(Proc[[#This Row],[Author]]="Marcela Urrego",VLOOKUP(LEFT(Proc[[#This Row],[Requested]],1),Table3[#All],2,0),VLOOKUP(Proc[[#This Row],[Author]],Table4[],2,0))</f>
        <v>EL</v>
      </c>
      <c r="L8316" s="153" t="s">
        <v>7174</v>
      </c>
      <c r="M8316" s="140">
        <v>46086</v>
      </c>
      <c r="N8316" s="140"/>
      <c r="O8316" s="140"/>
      <c r="P8316" s="140" t="str">
        <f ca="1">IF(Proc[[#This Row],[DaysAgeing]]&gt;5,"yep","on track")</f>
        <v>yep</v>
      </c>
      <c r="Q8316" s="2">
        <f ca="1">IF(Proc[[#This Row],[DateClosed]]="",ABS(NETWORKDAYS(Proc[[#This Row],[DateOpened]],TODAY()))-1,ABS(NETWORKDAYS(Proc[[#This Row],[DateOpened]],Proc[[#This Row],[DateClosed]]))-1)</f>
        <v>21</v>
      </c>
      <c r="R8316" s="140" t="s">
        <v>4125</v>
      </c>
      <c r="S8316" s="153" t="e">
        <f>VLOOKUP(Proc[[#This Row],[Obj]],#REF!,2,0)</f>
        <v>#REF!</v>
      </c>
      <c r="T8316" s="153">
        <v>8315</v>
      </c>
    </row>
    <row r="8317" spans="1:20" hidden="1">
      <c r="A8317" s="152" t="s">
        <v>7524</v>
      </c>
      <c r="B8317" s="153" t="str">
        <f>IFERROR(VLOOKUP(Proc[[#This Row],[App]],Table2[],3,0),"open")</f>
        <v>ok</v>
      </c>
      <c r="C8317" s="152" t="s">
        <v>377</v>
      </c>
      <c r="D8317" s="152" t="s">
        <v>7772</v>
      </c>
      <c r="E8317" s="152" t="s">
        <v>7228</v>
      </c>
      <c r="F8317" s="153" t="s">
        <v>7579</v>
      </c>
      <c r="G8317" s="152" t="s">
        <v>400</v>
      </c>
      <c r="H8317" s="153" t="str">
        <f>IF(Proc[[#This Row],[type]]="LFF (MDG-F)",MID(Proc[[#This Row],[Obj]],13,10),"")</f>
        <v/>
      </c>
      <c r="I8317" s="152"/>
      <c r="J8317" s="153" t="b">
        <f>Proc[[#This Row],[Requested]]=Proc[[#This Row],[CurrentParent]]</f>
        <v>0</v>
      </c>
      <c r="K8317" s="153" t="str">
        <f>IF(Proc[[#This Row],[Author]]="Marcela Urrego",VLOOKUP(LEFT(Proc[[#This Row],[Requested]],1),Table3[#All],2,0),VLOOKUP(Proc[[#This Row],[Author]],Table4[],2,0))</f>
        <v>EL</v>
      </c>
      <c r="L8317" s="153" t="s">
        <v>7174</v>
      </c>
      <c r="M8317" s="140">
        <v>46086</v>
      </c>
      <c r="N8317" s="140"/>
      <c r="O8317" s="140"/>
      <c r="P8317" s="140" t="str">
        <f ca="1">IF(Proc[[#This Row],[DaysAgeing]]&gt;5,"yep","on track")</f>
        <v>yep</v>
      </c>
      <c r="Q8317" s="2">
        <f ca="1">IF(Proc[[#This Row],[DateClosed]]="",ABS(NETWORKDAYS(Proc[[#This Row],[DateOpened]],TODAY()))-1,ABS(NETWORKDAYS(Proc[[#This Row],[DateOpened]],Proc[[#This Row],[DateClosed]]))-1)</f>
        <v>21</v>
      </c>
      <c r="R8317" s="140" t="s">
        <v>4125</v>
      </c>
      <c r="S8317" s="153" t="e">
        <f>VLOOKUP(Proc[[#This Row],[Obj]],#REF!,2,0)</f>
        <v>#REF!</v>
      </c>
      <c r="T8317" s="153">
        <v>8316</v>
      </c>
    </row>
    <row r="8318" spans="1:20" hidden="1">
      <c r="A8318" s="152" t="s">
        <v>7524</v>
      </c>
      <c r="B8318" s="153" t="str">
        <f>IFERROR(VLOOKUP(Proc[[#This Row],[App]],Table2[],3,0),"open")</f>
        <v>ok</v>
      </c>
      <c r="C8318" s="152" t="s">
        <v>377</v>
      </c>
      <c r="D8318" s="152" t="s">
        <v>7773</v>
      </c>
      <c r="E8318" s="152" t="s">
        <v>7228</v>
      </c>
      <c r="F8318" s="153" t="s">
        <v>7579</v>
      </c>
      <c r="G8318" s="152" t="s">
        <v>400</v>
      </c>
      <c r="H8318" s="153" t="str">
        <f>IF(Proc[[#This Row],[type]]="LFF (MDG-F)",MID(Proc[[#This Row],[Obj]],13,10),"")</f>
        <v/>
      </c>
      <c r="I8318" s="152"/>
      <c r="J8318" s="153" t="b">
        <f>Proc[[#This Row],[Requested]]=Proc[[#This Row],[CurrentParent]]</f>
        <v>0</v>
      </c>
      <c r="K8318" s="153" t="str">
        <f>IF(Proc[[#This Row],[Author]]="Marcela Urrego",VLOOKUP(LEFT(Proc[[#This Row],[Requested]],1),Table3[#All],2,0),VLOOKUP(Proc[[#This Row],[Author]],Table4[],2,0))</f>
        <v>EL</v>
      </c>
      <c r="L8318" s="153" t="s">
        <v>7174</v>
      </c>
      <c r="M8318" s="140">
        <v>46086</v>
      </c>
      <c r="N8318" s="140"/>
      <c r="O8318" s="140"/>
      <c r="P8318" s="140" t="str">
        <f ca="1">IF(Proc[[#This Row],[DaysAgeing]]&gt;5,"yep","on track")</f>
        <v>yep</v>
      </c>
      <c r="Q8318" s="2">
        <f ca="1">IF(Proc[[#This Row],[DateClosed]]="",ABS(NETWORKDAYS(Proc[[#This Row],[DateOpened]],TODAY()))-1,ABS(NETWORKDAYS(Proc[[#This Row],[DateOpened]],Proc[[#This Row],[DateClosed]]))-1)</f>
        <v>21</v>
      </c>
      <c r="R8318" s="140" t="s">
        <v>4125</v>
      </c>
      <c r="S8318" s="153" t="e">
        <f>VLOOKUP(Proc[[#This Row],[Obj]],#REF!,2,0)</f>
        <v>#REF!</v>
      </c>
      <c r="T8318" s="153">
        <v>8317</v>
      </c>
    </row>
    <row r="8319" spans="1:20" hidden="1">
      <c r="A8319" s="152" t="s">
        <v>7524</v>
      </c>
      <c r="B8319" s="153" t="str">
        <f>IFERROR(VLOOKUP(Proc[[#This Row],[App]],Table2[],3,0),"open")</f>
        <v>ok</v>
      </c>
      <c r="C8319" s="152" t="s">
        <v>377</v>
      </c>
      <c r="D8319" s="152" t="s">
        <v>7774</v>
      </c>
      <c r="E8319" s="152" t="s">
        <v>7228</v>
      </c>
      <c r="F8319" s="153" t="s">
        <v>7579</v>
      </c>
      <c r="G8319" s="152" t="s">
        <v>400</v>
      </c>
      <c r="H8319" s="153" t="str">
        <f>IF(Proc[[#This Row],[type]]="LFF (MDG-F)",MID(Proc[[#This Row],[Obj]],13,10),"")</f>
        <v/>
      </c>
      <c r="I8319" s="152"/>
      <c r="J8319" s="153" t="b">
        <f>Proc[[#This Row],[Requested]]=Proc[[#This Row],[CurrentParent]]</f>
        <v>0</v>
      </c>
      <c r="K8319" s="153" t="str">
        <f>IF(Proc[[#This Row],[Author]]="Marcela Urrego",VLOOKUP(LEFT(Proc[[#This Row],[Requested]],1),Table3[#All],2,0),VLOOKUP(Proc[[#This Row],[Author]],Table4[],2,0))</f>
        <v>EL</v>
      </c>
      <c r="L8319" s="153" t="s">
        <v>7174</v>
      </c>
      <c r="M8319" s="140">
        <v>46086</v>
      </c>
      <c r="N8319" s="140"/>
      <c r="O8319" s="140"/>
      <c r="P8319" s="140" t="str">
        <f ca="1">IF(Proc[[#This Row],[DaysAgeing]]&gt;5,"yep","on track")</f>
        <v>yep</v>
      </c>
      <c r="Q8319" s="2">
        <f ca="1">IF(Proc[[#This Row],[DateClosed]]="",ABS(NETWORKDAYS(Proc[[#This Row],[DateOpened]],TODAY()))-1,ABS(NETWORKDAYS(Proc[[#This Row],[DateOpened]],Proc[[#This Row],[DateClosed]]))-1)</f>
        <v>21</v>
      </c>
      <c r="R8319" s="140" t="s">
        <v>4125</v>
      </c>
      <c r="S8319" s="153" t="e">
        <f>VLOOKUP(Proc[[#This Row],[Obj]],#REF!,2,0)</f>
        <v>#REF!</v>
      </c>
      <c r="T8319" s="153">
        <v>8318</v>
      </c>
    </row>
    <row r="8320" spans="1:20" hidden="1">
      <c r="A8320" s="152" t="s">
        <v>7524</v>
      </c>
      <c r="B8320" s="153" t="str">
        <f>IFERROR(VLOOKUP(Proc[[#This Row],[App]],Table2[],3,0),"open")</f>
        <v>ok</v>
      </c>
      <c r="C8320" s="152" t="s">
        <v>369</v>
      </c>
      <c r="D8320" s="152" t="s">
        <v>7775</v>
      </c>
      <c r="E8320" s="152" t="s">
        <v>6093</v>
      </c>
      <c r="F8320" s="153" t="s">
        <v>6093</v>
      </c>
      <c r="G8320" s="152" t="s">
        <v>406</v>
      </c>
      <c r="H8320" s="153" t="str">
        <f>IF(Proc[[#This Row],[type]]="LFF (MDG-F)",MID(Proc[[#This Row],[Obj]],13,10),"")</f>
        <v>US01C01305</v>
      </c>
      <c r="I8320" s="152"/>
      <c r="J8320" s="153" t="b">
        <f>Proc[[#This Row],[Requested]]=Proc[[#This Row],[CurrentParent]]</f>
        <v>1</v>
      </c>
      <c r="K8320" s="153" t="str">
        <f>IF(Proc[[#This Row],[Author]]="Marcela Urrego",VLOOKUP(LEFT(Proc[[#This Row],[Requested]],1),Table3[#All],2,0),VLOOKUP(Proc[[#This Row],[Author]],Table4[],2,0))</f>
        <v>EL</v>
      </c>
      <c r="L8320" s="153" t="s">
        <v>7174</v>
      </c>
      <c r="M8320" s="140">
        <v>46086</v>
      </c>
      <c r="N8320" s="140"/>
      <c r="O8320" s="140"/>
      <c r="P8320" s="140" t="str">
        <f ca="1">IF(Proc[[#This Row],[DaysAgeing]]&gt;5,"yep","on track")</f>
        <v>yep</v>
      </c>
      <c r="Q8320" s="2">
        <f ca="1">IF(Proc[[#This Row],[DateClosed]]="",ABS(NETWORKDAYS(Proc[[#This Row],[DateOpened]],TODAY()))-1,ABS(NETWORKDAYS(Proc[[#This Row],[DateOpened]],Proc[[#This Row],[DateClosed]]))-1)</f>
        <v>21</v>
      </c>
      <c r="R8320" s="140" t="s">
        <v>4125</v>
      </c>
      <c r="S8320" s="153"/>
      <c r="T8320" s="153">
        <v>8319</v>
      </c>
    </row>
    <row r="8321" spans="1:20" hidden="1">
      <c r="A8321" s="152" t="s">
        <v>7524</v>
      </c>
      <c r="B8321" s="153" t="str">
        <f>IFERROR(VLOOKUP(Proc[[#This Row],[App]],Table2[],3,0),"open")</f>
        <v>ok</v>
      </c>
      <c r="C8321" s="152" t="s">
        <v>369</v>
      </c>
      <c r="D8321" s="152" t="s">
        <v>7776</v>
      </c>
      <c r="E8321" s="152" t="s">
        <v>5930</v>
      </c>
      <c r="F8321" s="153" t="s">
        <v>5930</v>
      </c>
      <c r="G8321" s="152" t="s">
        <v>400</v>
      </c>
      <c r="H8321" s="153" t="str">
        <f>IF(Proc[[#This Row],[type]]="LFF (MDG-F)",MID(Proc[[#This Row],[Obj]],13,10),"")</f>
        <v/>
      </c>
      <c r="I8321" s="152"/>
      <c r="J8321" s="153" t="b">
        <f>Proc[[#This Row],[Requested]]=Proc[[#This Row],[CurrentParent]]</f>
        <v>1</v>
      </c>
      <c r="K8321" s="153" t="str">
        <f>IF(Proc[[#This Row],[Author]]="Marcela Urrego",VLOOKUP(LEFT(Proc[[#This Row],[Requested]],1),Table3[#All],2,0),VLOOKUP(Proc[[#This Row],[Author]],Table4[],2,0))</f>
        <v>EL</v>
      </c>
      <c r="L8321" s="153" t="s">
        <v>7174</v>
      </c>
      <c r="M8321" s="140">
        <v>46086</v>
      </c>
      <c r="N8321" s="140"/>
      <c r="O8321" s="140"/>
      <c r="P8321" s="140" t="str">
        <f ca="1">IF(Proc[[#This Row],[DaysAgeing]]&gt;5,"yep","on track")</f>
        <v>yep</v>
      </c>
      <c r="Q8321" s="2">
        <f ca="1">IF(Proc[[#This Row],[DateClosed]]="",ABS(NETWORKDAYS(Proc[[#This Row],[DateOpened]],TODAY()))-1,ABS(NETWORKDAYS(Proc[[#This Row],[DateOpened]],Proc[[#This Row],[DateClosed]]))-1)</f>
        <v>21</v>
      </c>
      <c r="R8321" s="140" t="s">
        <v>4125</v>
      </c>
      <c r="S8321" s="153"/>
      <c r="T8321" s="153">
        <v>8320</v>
      </c>
    </row>
    <row r="8322" spans="1:20" hidden="1">
      <c r="A8322" s="152" t="s">
        <v>7524</v>
      </c>
      <c r="B8322" s="153" t="str">
        <f>IFERROR(VLOOKUP(Proc[[#This Row],[App]],Table2[],3,0),"open")</f>
        <v>ok</v>
      </c>
      <c r="C8322" s="152" t="s">
        <v>369</v>
      </c>
      <c r="D8322" s="152" t="s">
        <v>7777</v>
      </c>
      <c r="E8322" s="152" t="s">
        <v>1951</v>
      </c>
      <c r="F8322" s="153" t="s">
        <v>1951</v>
      </c>
      <c r="G8322" s="152" t="s">
        <v>406</v>
      </c>
      <c r="H8322" s="153" t="str">
        <f>IF(Proc[[#This Row],[type]]="LFF (MDG-F)",MID(Proc[[#This Row],[Obj]],13,10),"")</f>
        <v>CN09R00403</v>
      </c>
      <c r="I8322" s="152"/>
      <c r="J8322" s="153" t="b">
        <f>Proc[[#This Row],[Requested]]=Proc[[#This Row],[CurrentParent]]</f>
        <v>1</v>
      </c>
      <c r="K8322" s="153" t="str">
        <f>IF(Proc[[#This Row],[Author]]="Marcela Urrego",VLOOKUP(LEFT(Proc[[#This Row],[Requested]],1),Table3[#All],2,0),VLOOKUP(Proc[[#This Row],[Author]],Table4[],2,0))</f>
        <v>EL</v>
      </c>
      <c r="L8322" s="153" t="s">
        <v>7174</v>
      </c>
      <c r="M8322" s="140">
        <v>46086</v>
      </c>
      <c r="N8322" s="140"/>
      <c r="O8322" s="140"/>
      <c r="P8322" s="140" t="str">
        <f ca="1">IF(Proc[[#This Row],[DaysAgeing]]&gt;5,"yep","on track")</f>
        <v>yep</v>
      </c>
      <c r="Q8322" s="2">
        <f ca="1">IF(Proc[[#This Row],[DateClosed]]="",ABS(NETWORKDAYS(Proc[[#This Row],[DateOpened]],TODAY()))-1,ABS(NETWORKDAYS(Proc[[#This Row],[DateOpened]],Proc[[#This Row],[DateClosed]]))-1)</f>
        <v>21</v>
      </c>
      <c r="R8322" s="140" t="s">
        <v>4125</v>
      </c>
      <c r="S8322" s="153"/>
      <c r="T8322" s="153">
        <v>8321</v>
      </c>
    </row>
    <row r="8323" spans="1:20" hidden="1">
      <c r="A8323" s="152" t="s">
        <v>7524</v>
      </c>
      <c r="B8323" s="153" t="str">
        <f>IFERROR(VLOOKUP(Proc[[#This Row],[App]],Table2[],3,0),"open")</f>
        <v>ok</v>
      </c>
      <c r="C8323" s="152" t="s">
        <v>369</v>
      </c>
      <c r="D8323" s="152" t="s">
        <v>7602</v>
      </c>
      <c r="E8323" s="152" t="s">
        <v>1877</v>
      </c>
      <c r="F8323" s="152" t="s">
        <v>1877</v>
      </c>
      <c r="G8323" s="152" t="s">
        <v>400</v>
      </c>
      <c r="H8323" s="153" t="str">
        <f>IF(Proc[[#This Row],[type]]="LFF (MDG-F)",MID(Proc[[#This Row],[Obj]],13,10),"")</f>
        <v/>
      </c>
      <c r="I8323" s="152"/>
      <c r="J8323" s="153" t="b">
        <f>Proc[[#This Row],[Requested]]=Proc[[#This Row],[CurrentParent]]</f>
        <v>1</v>
      </c>
      <c r="K8323" s="153" t="str">
        <f>IF(Proc[[#This Row],[Author]]="Marcela Urrego",VLOOKUP(LEFT(Proc[[#This Row],[Requested]],1),Table3[#All],2,0),VLOOKUP(Proc[[#This Row],[Author]],Table4[],2,0))</f>
        <v>EL</v>
      </c>
      <c r="L8323" s="153" t="s">
        <v>7174</v>
      </c>
      <c r="M8323" s="140">
        <v>46086</v>
      </c>
      <c r="N8323" s="140"/>
      <c r="O8323" s="140"/>
      <c r="P8323" s="140" t="str">
        <f ca="1">IF(Proc[[#This Row],[DaysAgeing]]&gt;5,"yep","on track")</f>
        <v>yep</v>
      </c>
      <c r="Q8323" s="2">
        <f ca="1">IF(Proc[[#This Row],[DateClosed]]="",ABS(NETWORKDAYS(Proc[[#This Row],[DateOpened]],TODAY()))-1,ABS(NETWORKDAYS(Proc[[#This Row],[DateOpened]],Proc[[#This Row],[DateClosed]]))-1)</f>
        <v>21</v>
      </c>
      <c r="R8323" s="140" t="s">
        <v>4125</v>
      </c>
      <c r="S8323" s="153"/>
      <c r="T8323" s="153">
        <v>8322</v>
      </c>
    </row>
    <row r="8324" spans="1:20" hidden="1">
      <c r="A8324" s="152" t="s">
        <v>7524</v>
      </c>
      <c r="B8324" s="153" t="str">
        <f>IFERROR(VLOOKUP(Proc[[#This Row],[App]],Table2[],3,0),"open")</f>
        <v>ok</v>
      </c>
      <c r="C8324" s="152" t="s">
        <v>369</v>
      </c>
      <c r="D8324" s="152" t="s">
        <v>7778</v>
      </c>
      <c r="E8324" s="152" t="s">
        <v>5932</v>
      </c>
      <c r="F8324" s="153" t="s">
        <v>5932</v>
      </c>
      <c r="G8324" s="152" t="s">
        <v>406</v>
      </c>
      <c r="H8324" s="153" t="str">
        <f>IF(Proc[[#This Row],[type]]="LFF (MDG-F)",MID(Proc[[#This Row],[Obj]],13,10),"")</f>
        <v>US01R00403</v>
      </c>
      <c r="I8324" s="152"/>
      <c r="J8324" s="153" t="b">
        <f>Proc[[#This Row],[Requested]]=Proc[[#This Row],[CurrentParent]]</f>
        <v>1</v>
      </c>
      <c r="K8324" s="153" t="str">
        <f>IF(Proc[[#This Row],[Author]]="Marcela Urrego",VLOOKUP(LEFT(Proc[[#This Row],[Requested]],1),Table3[#All],2,0),VLOOKUP(Proc[[#This Row],[Author]],Table4[],2,0))</f>
        <v>EL</v>
      </c>
      <c r="L8324" s="153" t="s">
        <v>7174</v>
      </c>
      <c r="M8324" s="140">
        <v>46086</v>
      </c>
      <c r="N8324" s="140"/>
      <c r="O8324" s="140"/>
      <c r="P8324" s="140" t="str">
        <f ca="1">IF(Proc[[#This Row],[DaysAgeing]]&gt;5,"yep","on track")</f>
        <v>yep</v>
      </c>
      <c r="Q8324" s="2">
        <f ca="1">IF(Proc[[#This Row],[DateClosed]]="",ABS(NETWORKDAYS(Proc[[#This Row],[DateOpened]],TODAY()))-1,ABS(NETWORKDAYS(Proc[[#This Row],[DateOpened]],Proc[[#This Row],[DateClosed]]))-1)</f>
        <v>21</v>
      </c>
      <c r="R8324" s="140" t="s">
        <v>4125</v>
      </c>
      <c r="S8324" s="153"/>
      <c r="T8324" s="153">
        <v>8323</v>
      </c>
    </row>
    <row r="8325" spans="1:20" hidden="1">
      <c r="A8325" s="152" t="s">
        <v>7524</v>
      </c>
      <c r="B8325" s="153" t="str">
        <f>IFERROR(VLOOKUP(Proc[[#This Row],[App]],Table2[],3,0),"open")</f>
        <v>ok</v>
      </c>
      <c r="C8325" s="152" t="s">
        <v>369</v>
      </c>
      <c r="D8325" s="152" t="s">
        <v>7779</v>
      </c>
      <c r="E8325" s="152" t="s">
        <v>1951</v>
      </c>
      <c r="F8325" s="153" t="s">
        <v>1951</v>
      </c>
      <c r="G8325" s="152" t="s">
        <v>400</v>
      </c>
      <c r="H8325" s="153" t="str">
        <f>IF(Proc[[#This Row],[type]]="LFF (MDG-F)",MID(Proc[[#This Row],[Obj]],13,10),"")</f>
        <v/>
      </c>
      <c r="I8325" s="152"/>
      <c r="J8325" s="153" t="b">
        <f>Proc[[#This Row],[Requested]]=Proc[[#This Row],[CurrentParent]]</f>
        <v>1</v>
      </c>
      <c r="K8325" s="153" t="str">
        <f>IF(Proc[[#This Row],[Author]]="Marcela Urrego",VLOOKUP(LEFT(Proc[[#This Row],[Requested]],1),Table3[#All],2,0),VLOOKUP(Proc[[#This Row],[Author]],Table4[],2,0))</f>
        <v>EL</v>
      </c>
      <c r="L8325" s="153" t="s">
        <v>7174</v>
      </c>
      <c r="M8325" s="140">
        <v>46086</v>
      </c>
      <c r="N8325" s="140"/>
      <c r="O8325" s="140"/>
      <c r="P8325" s="140" t="str">
        <f ca="1">IF(Proc[[#This Row],[DaysAgeing]]&gt;5,"yep","on track")</f>
        <v>yep</v>
      </c>
      <c r="Q8325" s="2">
        <f ca="1">IF(Proc[[#This Row],[DateClosed]]="",ABS(NETWORKDAYS(Proc[[#This Row],[DateOpened]],TODAY()))-1,ABS(NETWORKDAYS(Proc[[#This Row],[DateOpened]],Proc[[#This Row],[DateClosed]]))-1)</f>
        <v>21</v>
      </c>
      <c r="R8325" s="140" t="s">
        <v>4125</v>
      </c>
      <c r="S8325" s="153"/>
      <c r="T8325" s="153">
        <v>8324</v>
      </c>
    </row>
    <row r="8326" spans="1:20" hidden="1">
      <c r="A8326" s="152" t="s">
        <v>7524</v>
      </c>
      <c r="B8326" s="153" t="str">
        <f>IFERROR(VLOOKUP(Proc[[#This Row],[App]],Table2[],3,0),"open")</f>
        <v>ok</v>
      </c>
      <c r="C8326" s="152" t="s">
        <v>369</v>
      </c>
      <c r="D8326" s="152" t="s">
        <v>7780</v>
      </c>
      <c r="E8326" s="152" t="s">
        <v>419</v>
      </c>
      <c r="F8326" s="153" t="s">
        <v>419</v>
      </c>
      <c r="G8326" s="152" t="s">
        <v>400</v>
      </c>
      <c r="H8326" s="153" t="str">
        <f>IF(Proc[[#This Row],[type]]="LFF (MDG-F)",MID(Proc[[#This Row],[Obj]],13,10),"")</f>
        <v/>
      </c>
      <c r="I8326" s="152"/>
      <c r="J8326" s="153" t="b">
        <f>Proc[[#This Row],[Requested]]=Proc[[#This Row],[CurrentParent]]</f>
        <v>1</v>
      </c>
      <c r="K8326" s="153" t="str">
        <f>IF(Proc[[#This Row],[Author]]="Marcela Urrego",VLOOKUP(LEFT(Proc[[#This Row],[Requested]],1),Table3[#All],2,0),VLOOKUP(Proc[[#This Row],[Author]],Table4[],2,0))</f>
        <v>EL</v>
      </c>
      <c r="L8326" s="153" t="s">
        <v>7174</v>
      </c>
      <c r="M8326" s="140">
        <v>46086</v>
      </c>
      <c r="N8326" s="140"/>
      <c r="O8326" s="140"/>
      <c r="P8326" s="140" t="str">
        <f ca="1">IF(Proc[[#This Row],[DaysAgeing]]&gt;5,"yep","on track")</f>
        <v>yep</v>
      </c>
      <c r="Q8326" s="2">
        <f ca="1">IF(Proc[[#This Row],[DateClosed]]="",ABS(NETWORKDAYS(Proc[[#This Row],[DateOpened]],TODAY()))-1,ABS(NETWORKDAYS(Proc[[#This Row],[DateOpened]],Proc[[#This Row],[DateClosed]]))-1)</f>
        <v>21</v>
      </c>
      <c r="R8326" s="140" t="s">
        <v>4125</v>
      </c>
      <c r="S8326" s="153"/>
      <c r="T8326" s="153">
        <v>8325</v>
      </c>
    </row>
    <row r="8327" spans="1:20" hidden="1">
      <c r="A8327" s="152" t="s">
        <v>7524</v>
      </c>
      <c r="B8327" s="153" t="str">
        <f>IFERROR(VLOOKUP(Proc[[#This Row],[App]],Table2[],3,0),"open")</f>
        <v>ok</v>
      </c>
      <c r="C8327" s="152" t="s">
        <v>369</v>
      </c>
      <c r="D8327" s="152" t="s">
        <v>7781</v>
      </c>
      <c r="E8327" s="152" t="s">
        <v>419</v>
      </c>
      <c r="F8327" s="153" t="s">
        <v>419</v>
      </c>
      <c r="G8327" s="152" t="s">
        <v>400</v>
      </c>
      <c r="H8327" s="153" t="str">
        <f>IF(Proc[[#This Row],[type]]="LFF (MDG-F)",MID(Proc[[#This Row],[Obj]],13,10),"")</f>
        <v/>
      </c>
      <c r="I8327" s="152"/>
      <c r="J8327" s="153" t="b">
        <f>Proc[[#This Row],[Requested]]=Proc[[#This Row],[CurrentParent]]</f>
        <v>1</v>
      </c>
      <c r="K8327" s="153" t="str">
        <f>IF(Proc[[#This Row],[Author]]="Marcela Urrego",VLOOKUP(LEFT(Proc[[#This Row],[Requested]],1),Table3[#All],2,0),VLOOKUP(Proc[[#This Row],[Author]],Table4[],2,0))</f>
        <v>EL</v>
      </c>
      <c r="L8327" s="153" t="s">
        <v>7174</v>
      </c>
      <c r="M8327" s="140">
        <v>46086</v>
      </c>
      <c r="N8327" s="140"/>
      <c r="O8327" s="140"/>
      <c r="P8327" s="140" t="str">
        <f ca="1">IF(Proc[[#This Row],[DaysAgeing]]&gt;5,"yep","on track")</f>
        <v>yep</v>
      </c>
      <c r="Q8327" s="2">
        <f ca="1">IF(Proc[[#This Row],[DateClosed]]="",ABS(NETWORKDAYS(Proc[[#This Row],[DateOpened]],TODAY()))-1,ABS(NETWORKDAYS(Proc[[#This Row],[DateOpened]],Proc[[#This Row],[DateClosed]]))-1)</f>
        <v>21</v>
      </c>
      <c r="R8327" s="140" t="s">
        <v>4125</v>
      </c>
      <c r="S8327" s="153"/>
      <c r="T8327" s="153">
        <v>8326</v>
      </c>
    </row>
    <row r="8328" spans="1:20" hidden="1">
      <c r="A8328" s="152" t="s">
        <v>7524</v>
      </c>
      <c r="B8328" s="153" t="str">
        <f>IFERROR(VLOOKUP(Proc[[#This Row],[App]],Table2[],3,0),"open")</f>
        <v>ok</v>
      </c>
      <c r="C8328" s="152" t="s">
        <v>369</v>
      </c>
      <c r="D8328" s="152" t="s">
        <v>7782</v>
      </c>
      <c r="E8328" s="152" t="s">
        <v>419</v>
      </c>
      <c r="F8328" s="153" t="s">
        <v>419</v>
      </c>
      <c r="G8328" s="152" t="s">
        <v>400</v>
      </c>
      <c r="H8328" s="153" t="str">
        <f>IF(Proc[[#This Row],[type]]="LFF (MDG-F)",MID(Proc[[#This Row],[Obj]],13,10),"")</f>
        <v/>
      </c>
      <c r="I8328" s="152"/>
      <c r="J8328" s="153" t="b">
        <f>Proc[[#This Row],[Requested]]=Proc[[#This Row],[CurrentParent]]</f>
        <v>1</v>
      </c>
      <c r="K8328" s="153" t="str">
        <f>IF(Proc[[#This Row],[Author]]="Marcela Urrego",VLOOKUP(LEFT(Proc[[#This Row],[Requested]],1),Table3[#All],2,0),VLOOKUP(Proc[[#This Row],[Author]],Table4[],2,0))</f>
        <v>EL</v>
      </c>
      <c r="L8328" s="153" t="s">
        <v>7174</v>
      </c>
      <c r="M8328" s="140">
        <v>46086</v>
      </c>
      <c r="N8328" s="140"/>
      <c r="O8328" s="140"/>
      <c r="P8328" s="140" t="str">
        <f ca="1">IF(Proc[[#This Row],[DaysAgeing]]&gt;5,"yep","on track")</f>
        <v>yep</v>
      </c>
      <c r="Q8328" s="2">
        <f ca="1">IF(Proc[[#This Row],[DateClosed]]="",ABS(NETWORKDAYS(Proc[[#This Row],[DateOpened]],TODAY()))-1,ABS(NETWORKDAYS(Proc[[#This Row],[DateOpened]],Proc[[#This Row],[DateClosed]]))-1)</f>
        <v>21</v>
      </c>
      <c r="R8328" s="140" t="s">
        <v>4125</v>
      </c>
      <c r="S8328" s="153"/>
      <c r="T8328" s="153">
        <v>8327</v>
      </c>
    </row>
    <row r="8329" spans="1:20" hidden="1">
      <c r="A8329" s="152" t="s">
        <v>7524</v>
      </c>
      <c r="B8329" s="153" t="str">
        <f>IFERROR(VLOOKUP(Proc[[#This Row],[App]],Table2[],3,0),"open")</f>
        <v>ok</v>
      </c>
      <c r="C8329" s="152" t="s">
        <v>369</v>
      </c>
      <c r="D8329" s="152" t="s">
        <v>7783</v>
      </c>
      <c r="E8329" s="152" t="s">
        <v>419</v>
      </c>
      <c r="F8329" s="153" t="s">
        <v>419</v>
      </c>
      <c r="G8329" s="152" t="s">
        <v>400</v>
      </c>
      <c r="H8329" s="153" t="str">
        <f>IF(Proc[[#This Row],[type]]="LFF (MDG-F)",MID(Proc[[#This Row],[Obj]],13,10),"")</f>
        <v/>
      </c>
      <c r="I8329" s="152"/>
      <c r="J8329" s="153" t="b">
        <f>Proc[[#This Row],[Requested]]=Proc[[#This Row],[CurrentParent]]</f>
        <v>1</v>
      </c>
      <c r="K8329" s="153" t="str">
        <f>IF(Proc[[#This Row],[Author]]="Marcela Urrego",VLOOKUP(LEFT(Proc[[#This Row],[Requested]],1),Table3[#All],2,0),VLOOKUP(Proc[[#This Row],[Author]],Table4[],2,0))</f>
        <v>EL</v>
      </c>
      <c r="L8329" s="153" t="s">
        <v>7174</v>
      </c>
      <c r="M8329" s="140">
        <v>46086</v>
      </c>
      <c r="N8329" s="140"/>
      <c r="O8329" s="140"/>
      <c r="P8329" s="140" t="str">
        <f ca="1">IF(Proc[[#This Row],[DaysAgeing]]&gt;5,"yep","on track")</f>
        <v>yep</v>
      </c>
      <c r="Q8329" s="2">
        <f ca="1">IF(Proc[[#This Row],[DateClosed]]="",ABS(NETWORKDAYS(Proc[[#This Row],[DateOpened]],TODAY()))-1,ABS(NETWORKDAYS(Proc[[#This Row],[DateOpened]],Proc[[#This Row],[DateClosed]]))-1)</f>
        <v>21</v>
      </c>
      <c r="R8329" s="140" t="s">
        <v>4125</v>
      </c>
      <c r="S8329" s="153"/>
      <c r="T8329" s="153">
        <v>8328</v>
      </c>
    </row>
    <row r="8330" spans="1:20" hidden="1">
      <c r="A8330" s="152" t="s">
        <v>7524</v>
      </c>
      <c r="B8330" s="153" t="str">
        <f>IFERROR(VLOOKUP(Proc[[#This Row],[App]],Table2[],3,0),"open")</f>
        <v>ok</v>
      </c>
      <c r="C8330" s="152" t="s">
        <v>369</v>
      </c>
      <c r="D8330" s="152" t="s">
        <v>7784</v>
      </c>
      <c r="E8330" s="152" t="s">
        <v>419</v>
      </c>
      <c r="F8330" s="153" t="s">
        <v>419</v>
      </c>
      <c r="G8330" s="152" t="s">
        <v>400</v>
      </c>
      <c r="H8330" s="153" t="str">
        <f>IF(Proc[[#This Row],[type]]="LFF (MDG-F)",MID(Proc[[#This Row],[Obj]],13,10),"")</f>
        <v/>
      </c>
      <c r="I8330" s="152"/>
      <c r="J8330" s="153" t="b">
        <f>Proc[[#This Row],[Requested]]=Proc[[#This Row],[CurrentParent]]</f>
        <v>1</v>
      </c>
      <c r="K8330" s="153" t="str">
        <f>IF(Proc[[#This Row],[Author]]="Marcela Urrego",VLOOKUP(LEFT(Proc[[#This Row],[Requested]],1),Table3[#All],2,0),VLOOKUP(Proc[[#This Row],[Author]],Table4[],2,0))</f>
        <v>EL</v>
      </c>
      <c r="L8330" s="153" t="s">
        <v>7174</v>
      </c>
      <c r="M8330" s="140">
        <v>46086</v>
      </c>
      <c r="N8330" s="140"/>
      <c r="O8330" s="140"/>
      <c r="P8330" s="140" t="str">
        <f ca="1">IF(Proc[[#This Row],[DaysAgeing]]&gt;5,"yep","on track")</f>
        <v>yep</v>
      </c>
      <c r="Q8330" s="2">
        <f ca="1">IF(Proc[[#This Row],[DateClosed]]="",ABS(NETWORKDAYS(Proc[[#This Row],[DateOpened]],TODAY()))-1,ABS(NETWORKDAYS(Proc[[#This Row],[DateOpened]],Proc[[#This Row],[DateClosed]]))-1)</f>
        <v>21</v>
      </c>
      <c r="R8330" s="140" t="s">
        <v>4125</v>
      </c>
      <c r="S8330" s="153"/>
      <c r="T8330" s="153">
        <v>8329</v>
      </c>
    </row>
    <row r="8331" spans="1:20" hidden="1">
      <c r="A8331" s="152" t="s">
        <v>7524</v>
      </c>
      <c r="B8331" s="153" t="str">
        <f>IFERROR(VLOOKUP(Proc[[#This Row],[App]],Table2[],3,0),"open")</f>
        <v>ok</v>
      </c>
      <c r="C8331" s="152" t="s">
        <v>369</v>
      </c>
      <c r="D8331" s="152" t="s">
        <v>7785</v>
      </c>
      <c r="E8331" s="152" t="s">
        <v>419</v>
      </c>
      <c r="F8331" s="153" t="s">
        <v>419</v>
      </c>
      <c r="G8331" s="152" t="s">
        <v>400</v>
      </c>
      <c r="H8331" s="153" t="str">
        <f>IF(Proc[[#This Row],[type]]="LFF (MDG-F)",MID(Proc[[#This Row],[Obj]],13,10),"")</f>
        <v/>
      </c>
      <c r="I8331" s="152"/>
      <c r="J8331" s="153" t="b">
        <f>Proc[[#This Row],[Requested]]=Proc[[#This Row],[CurrentParent]]</f>
        <v>1</v>
      </c>
      <c r="K8331" s="153" t="str">
        <f>IF(Proc[[#This Row],[Author]]="Marcela Urrego",VLOOKUP(LEFT(Proc[[#This Row],[Requested]],1),Table3[#All],2,0),VLOOKUP(Proc[[#This Row],[Author]],Table4[],2,0))</f>
        <v>EL</v>
      </c>
      <c r="L8331" s="153" t="s">
        <v>7174</v>
      </c>
      <c r="M8331" s="140">
        <v>46086</v>
      </c>
      <c r="N8331" s="140"/>
      <c r="O8331" s="140"/>
      <c r="P8331" s="140" t="str">
        <f ca="1">IF(Proc[[#This Row],[DaysAgeing]]&gt;5,"yep","on track")</f>
        <v>yep</v>
      </c>
      <c r="Q8331" s="2">
        <f ca="1">IF(Proc[[#This Row],[DateClosed]]="",ABS(NETWORKDAYS(Proc[[#This Row],[DateOpened]],TODAY()))-1,ABS(NETWORKDAYS(Proc[[#This Row],[DateOpened]],Proc[[#This Row],[DateClosed]]))-1)</f>
        <v>21</v>
      </c>
      <c r="R8331" s="140" t="s">
        <v>4125</v>
      </c>
      <c r="S8331" s="153"/>
      <c r="T8331" s="153">
        <v>8330</v>
      </c>
    </row>
    <row r="8332" spans="1:20" hidden="1">
      <c r="A8332" s="152" t="s">
        <v>7524</v>
      </c>
      <c r="B8332" s="153" t="str">
        <f>IFERROR(VLOOKUP(Proc[[#This Row],[App]],Table2[],3,0),"open")</f>
        <v>ok</v>
      </c>
      <c r="C8332" s="152" t="s">
        <v>369</v>
      </c>
      <c r="D8332" s="152" t="s">
        <v>7786</v>
      </c>
      <c r="E8332" s="152" t="s">
        <v>419</v>
      </c>
      <c r="F8332" s="153" t="s">
        <v>419</v>
      </c>
      <c r="G8332" s="152" t="s">
        <v>400</v>
      </c>
      <c r="H8332" s="153" t="str">
        <f>IF(Proc[[#This Row],[type]]="LFF (MDG-F)",MID(Proc[[#This Row],[Obj]],13,10),"")</f>
        <v/>
      </c>
      <c r="I8332" s="152"/>
      <c r="J8332" s="153" t="b">
        <f>Proc[[#This Row],[Requested]]=Proc[[#This Row],[CurrentParent]]</f>
        <v>1</v>
      </c>
      <c r="K8332" s="153" t="str">
        <f>IF(Proc[[#This Row],[Author]]="Marcela Urrego",VLOOKUP(LEFT(Proc[[#This Row],[Requested]],1),Table3[#All],2,0),VLOOKUP(Proc[[#This Row],[Author]],Table4[],2,0))</f>
        <v>EL</v>
      </c>
      <c r="L8332" s="153" t="s">
        <v>7174</v>
      </c>
      <c r="M8332" s="140">
        <v>46086</v>
      </c>
      <c r="N8332" s="140"/>
      <c r="O8332" s="140"/>
      <c r="P8332" s="140" t="str">
        <f ca="1">IF(Proc[[#This Row],[DaysAgeing]]&gt;5,"yep","on track")</f>
        <v>yep</v>
      </c>
      <c r="Q8332" s="2">
        <f ca="1">IF(Proc[[#This Row],[DateClosed]]="",ABS(NETWORKDAYS(Proc[[#This Row],[DateOpened]],TODAY()))-1,ABS(NETWORKDAYS(Proc[[#This Row],[DateOpened]],Proc[[#This Row],[DateClosed]]))-1)</f>
        <v>21</v>
      </c>
      <c r="R8332" s="140" t="s">
        <v>4125</v>
      </c>
      <c r="S8332" s="153"/>
      <c r="T8332" s="153">
        <v>8331</v>
      </c>
    </row>
    <row r="8333" spans="1:20" hidden="1">
      <c r="A8333" s="152" t="s">
        <v>7524</v>
      </c>
      <c r="B8333" s="153" t="str">
        <f>IFERROR(VLOOKUP(Proc[[#This Row],[App]],Table2[],3,0),"open")</f>
        <v>ok</v>
      </c>
      <c r="C8333" s="152" t="s">
        <v>369</v>
      </c>
      <c r="D8333" s="152" t="s">
        <v>7787</v>
      </c>
      <c r="E8333" s="152" t="s">
        <v>1876</v>
      </c>
      <c r="F8333" s="153" t="s">
        <v>1876</v>
      </c>
      <c r="G8333" s="152" t="s">
        <v>400</v>
      </c>
      <c r="H8333" s="153" t="str">
        <f>IF(Proc[[#This Row],[type]]="LFF (MDG-F)",MID(Proc[[#This Row],[Obj]],13,10),"")</f>
        <v/>
      </c>
      <c r="I8333" s="152"/>
      <c r="J8333" s="153" t="b">
        <f>Proc[[#This Row],[Requested]]=Proc[[#This Row],[CurrentParent]]</f>
        <v>1</v>
      </c>
      <c r="K8333" s="153" t="str">
        <f>IF(Proc[[#This Row],[Author]]="Marcela Urrego",VLOOKUP(LEFT(Proc[[#This Row],[Requested]],1),Table3[#All],2,0),VLOOKUP(Proc[[#This Row],[Author]],Table4[],2,0))</f>
        <v>EL</v>
      </c>
      <c r="L8333" s="153" t="s">
        <v>7174</v>
      </c>
      <c r="M8333" s="140">
        <v>46086</v>
      </c>
      <c r="N8333" s="140"/>
      <c r="O8333" s="140"/>
      <c r="P8333" s="140" t="str">
        <f ca="1">IF(Proc[[#This Row],[DaysAgeing]]&gt;5,"yep","on track")</f>
        <v>yep</v>
      </c>
      <c r="Q8333" s="2">
        <f ca="1">IF(Proc[[#This Row],[DateClosed]]="",ABS(NETWORKDAYS(Proc[[#This Row],[DateOpened]],TODAY()))-1,ABS(NETWORKDAYS(Proc[[#This Row],[DateOpened]],Proc[[#This Row],[DateClosed]]))-1)</f>
        <v>21</v>
      </c>
      <c r="R8333" s="140" t="s">
        <v>4125</v>
      </c>
      <c r="S8333" s="153"/>
      <c r="T8333" s="153">
        <v>8332</v>
      </c>
    </row>
    <row r="8334" spans="1:20" hidden="1">
      <c r="A8334" s="152" t="s">
        <v>7524</v>
      </c>
      <c r="B8334" s="153" t="str">
        <f>IFERROR(VLOOKUP(Proc[[#This Row],[App]],Table2[],3,0),"open")</f>
        <v>ok</v>
      </c>
      <c r="C8334" s="152" t="s">
        <v>369</v>
      </c>
      <c r="D8334" s="152" t="s">
        <v>7788</v>
      </c>
      <c r="E8334" s="152" t="s">
        <v>1951</v>
      </c>
      <c r="F8334" s="153" t="s">
        <v>1951</v>
      </c>
      <c r="G8334" s="152" t="s">
        <v>400</v>
      </c>
      <c r="H8334" s="153" t="str">
        <f>IF(Proc[[#This Row],[type]]="LFF (MDG-F)",MID(Proc[[#This Row],[Obj]],13,10),"")</f>
        <v/>
      </c>
      <c r="I8334" s="152"/>
      <c r="J8334" s="153" t="b">
        <f>Proc[[#This Row],[Requested]]=Proc[[#This Row],[CurrentParent]]</f>
        <v>1</v>
      </c>
      <c r="K8334" s="153" t="str">
        <f>IF(Proc[[#This Row],[Author]]="Marcela Urrego",VLOOKUP(LEFT(Proc[[#This Row],[Requested]],1),Table3[#All],2,0),VLOOKUP(Proc[[#This Row],[Author]],Table4[],2,0))</f>
        <v>EL</v>
      </c>
      <c r="L8334" s="153" t="s">
        <v>7174</v>
      </c>
      <c r="M8334" s="140">
        <v>46086</v>
      </c>
      <c r="N8334" s="140"/>
      <c r="O8334" s="140"/>
      <c r="P8334" s="140" t="str">
        <f ca="1">IF(Proc[[#This Row],[DaysAgeing]]&gt;5,"yep","on track")</f>
        <v>yep</v>
      </c>
      <c r="Q8334" s="2">
        <f ca="1">IF(Proc[[#This Row],[DateClosed]]="",ABS(NETWORKDAYS(Proc[[#This Row],[DateOpened]],TODAY()))-1,ABS(NETWORKDAYS(Proc[[#This Row],[DateOpened]],Proc[[#This Row],[DateClosed]]))-1)</f>
        <v>21</v>
      </c>
      <c r="R8334" s="140" t="s">
        <v>4125</v>
      </c>
      <c r="S8334" s="153"/>
      <c r="T8334" s="153">
        <v>8333</v>
      </c>
    </row>
    <row r="8335" spans="1:20" hidden="1">
      <c r="A8335" s="152" t="s">
        <v>7524</v>
      </c>
      <c r="B8335" s="153" t="str">
        <f>IFERROR(VLOOKUP(Proc[[#This Row],[App]],Table2[],3,0),"open")</f>
        <v>ok</v>
      </c>
      <c r="C8335" s="152" t="s">
        <v>369</v>
      </c>
      <c r="D8335" s="152" t="s">
        <v>7580</v>
      </c>
      <c r="E8335" s="152" t="s">
        <v>1876</v>
      </c>
      <c r="F8335" s="153" t="s">
        <v>1876</v>
      </c>
      <c r="G8335" s="152" t="s">
        <v>400</v>
      </c>
      <c r="H8335" s="153" t="str">
        <f>IF(Proc[[#This Row],[type]]="LFF (MDG-F)",MID(Proc[[#This Row],[Obj]],13,10),"")</f>
        <v/>
      </c>
      <c r="I8335" s="152"/>
      <c r="J8335" s="153" t="b">
        <f>Proc[[#This Row],[Requested]]=Proc[[#This Row],[CurrentParent]]</f>
        <v>1</v>
      </c>
      <c r="K8335" s="153" t="str">
        <f>IF(Proc[[#This Row],[Author]]="Marcela Urrego",VLOOKUP(LEFT(Proc[[#This Row],[Requested]],1),Table3[#All],2,0),VLOOKUP(Proc[[#This Row],[Author]],Table4[],2,0))</f>
        <v>EL</v>
      </c>
      <c r="L8335" s="153" t="s">
        <v>7174</v>
      </c>
      <c r="M8335" s="140">
        <v>46086</v>
      </c>
      <c r="N8335" s="140"/>
      <c r="O8335" s="140"/>
      <c r="P8335" s="140" t="str">
        <f ca="1">IF(Proc[[#This Row],[DaysAgeing]]&gt;5,"yep","on track")</f>
        <v>yep</v>
      </c>
      <c r="Q8335" s="2">
        <f ca="1">IF(Proc[[#This Row],[DateClosed]]="",ABS(NETWORKDAYS(Proc[[#This Row],[DateOpened]],TODAY()))-1,ABS(NETWORKDAYS(Proc[[#This Row],[DateOpened]],Proc[[#This Row],[DateClosed]]))-1)</f>
        <v>21</v>
      </c>
      <c r="R8335" s="140" t="s">
        <v>4125</v>
      </c>
      <c r="S8335" s="153"/>
      <c r="T8335" s="153">
        <v>8334</v>
      </c>
    </row>
    <row r="8336" spans="1:20" hidden="1">
      <c r="A8336" s="152" t="s">
        <v>7524</v>
      </c>
      <c r="B8336" s="153" t="str">
        <f>IFERROR(VLOOKUP(Proc[[#This Row],[App]],Table2[],3,0),"open")</f>
        <v>ok</v>
      </c>
      <c r="C8336" s="152" t="s">
        <v>369</v>
      </c>
      <c r="D8336" s="152" t="s">
        <v>7789</v>
      </c>
      <c r="E8336" s="152" t="s">
        <v>750</v>
      </c>
      <c r="F8336" s="153" t="s">
        <v>750</v>
      </c>
      <c r="G8336" s="152" t="s">
        <v>400</v>
      </c>
      <c r="H8336" s="153" t="str">
        <f>IF(Proc[[#This Row],[type]]="LFF (MDG-F)",MID(Proc[[#This Row],[Obj]],13,10),"")</f>
        <v/>
      </c>
      <c r="I8336" s="152"/>
      <c r="J8336" s="153" t="b">
        <f>Proc[[#This Row],[Requested]]=Proc[[#This Row],[CurrentParent]]</f>
        <v>1</v>
      </c>
      <c r="K8336" s="153" t="str">
        <f>IF(Proc[[#This Row],[Author]]="Marcela Urrego",VLOOKUP(LEFT(Proc[[#This Row],[Requested]],1),Table3[#All],2,0),VLOOKUP(Proc[[#This Row],[Author]],Table4[],2,0))</f>
        <v>EL</v>
      </c>
      <c r="L8336" s="153" t="s">
        <v>7174</v>
      </c>
      <c r="M8336" s="140">
        <v>46086</v>
      </c>
      <c r="N8336" s="140"/>
      <c r="O8336" s="140"/>
      <c r="P8336" s="140" t="str">
        <f ca="1">IF(Proc[[#This Row],[DaysAgeing]]&gt;5,"yep","on track")</f>
        <v>yep</v>
      </c>
      <c r="Q8336" s="2">
        <f ca="1">IF(Proc[[#This Row],[DateClosed]]="",ABS(NETWORKDAYS(Proc[[#This Row],[DateOpened]],TODAY()))-1,ABS(NETWORKDAYS(Proc[[#This Row],[DateOpened]],Proc[[#This Row],[DateClosed]]))-1)</f>
        <v>21</v>
      </c>
      <c r="R8336" s="140" t="s">
        <v>4125</v>
      </c>
      <c r="S8336" s="153"/>
      <c r="T8336" s="153">
        <v>8335</v>
      </c>
    </row>
    <row r="8337" spans="1:20" hidden="1">
      <c r="A8337" s="152" t="s">
        <v>7524</v>
      </c>
      <c r="B8337" s="153" t="str">
        <f>IFERROR(VLOOKUP(Proc[[#This Row],[App]],Table2[],3,0),"open")</f>
        <v>ok</v>
      </c>
      <c r="C8337" s="152" t="s">
        <v>369</v>
      </c>
      <c r="D8337" s="152" t="s">
        <v>7790</v>
      </c>
      <c r="E8337" s="152" t="s">
        <v>418</v>
      </c>
      <c r="F8337" s="153" t="s">
        <v>418</v>
      </c>
      <c r="G8337" s="152" t="s">
        <v>400</v>
      </c>
      <c r="H8337" s="153" t="str">
        <f>IF(Proc[[#This Row],[type]]="LFF (MDG-F)",MID(Proc[[#This Row],[Obj]],13,10),"")</f>
        <v/>
      </c>
      <c r="I8337" s="152"/>
      <c r="J8337" s="153" t="b">
        <f>Proc[[#This Row],[Requested]]=Proc[[#This Row],[CurrentParent]]</f>
        <v>1</v>
      </c>
      <c r="K8337" s="153" t="str">
        <f>IF(Proc[[#This Row],[Author]]="Marcela Urrego",VLOOKUP(LEFT(Proc[[#This Row],[Requested]],1),Table3[#All],2,0),VLOOKUP(Proc[[#This Row],[Author]],Table4[],2,0))</f>
        <v>EL</v>
      </c>
      <c r="L8337" s="153" t="s">
        <v>7174</v>
      </c>
      <c r="M8337" s="140">
        <v>46086</v>
      </c>
      <c r="N8337" s="140"/>
      <c r="O8337" s="140"/>
      <c r="P8337" s="140" t="str">
        <f ca="1">IF(Proc[[#This Row],[DaysAgeing]]&gt;5,"yep","on track")</f>
        <v>yep</v>
      </c>
      <c r="Q8337" s="2">
        <f ca="1">IF(Proc[[#This Row],[DateClosed]]="",ABS(NETWORKDAYS(Proc[[#This Row],[DateOpened]],TODAY()))-1,ABS(NETWORKDAYS(Proc[[#This Row],[DateOpened]],Proc[[#This Row],[DateClosed]]))-1)</f>
        <v>21</v>
      </c>
      <c r="R8337" s="140" t="s">
        <v>4125</v>
      </c>
      <c r="S8337" s="153"/>
      <c r="T8337" s="153">
        <v>8336</v>
      </c>
    </row>
    <row r="8338" spans="1:20" hidden="1">
      <c r="A8338" s="152" t="s">
        <v>7524</v>
      </c>
      <c r="B8338" s="153" t="str">
        <f>IFERROR(VLOOKUP(Proc[[#This Row],[App]],Table2[],3,0),"open")</f>
        <v>ok</v>
      </c>
      <c r="C8338" s="152" t="s">
        <v>369</v>
      </c>
      <c r="D8338" s="152" t="s">
        <v>7791</v>
      </c>
      <c r="E8338" s="152" t="s">
        <v>1877</v>
      </c>
      <c r="F8338" s="153" t="s">
        <v>1877</v>
      </c>
      <c r="G8338" s="152" t="s">
        <v>400</v>
      </c>
      <c r="H8338" s="153" t="str">
        <f>IF(Proc[[#This Row],[type]]="LFF (MDG-F)",MID(Proc[[#This Row],[Obj]],13,10),"")</f>
        <v/>
      </c>
      <c r="I8338" s="152"/>
      <c r="J8338" s="153" t="b">
        <f>Proc[[#This Row],[Requested]]=Proc[[#This Row],[CurrentParent]]</f>
        <v>1</v>
      </c>
      <c r="K8338" s="153" t="str">
        <f>IF(Proc[[#This Row],[Author]]="Marcela Urrego",VLOOKUP(LEFT(Proc[[#This Row],[Requested]],1),Table3[#All],2,0),VLOOKUP(Proc[[#This Row],[Author]],Table4[],2,0))</f>
        <v>EL</v>
      </c>
      <c r="L8338" s="153" t="s">
        <v>7174</v>
      </c>
      <c r="M8338" s="140">
        <v>46086</v>
      </c>
      <c r="N8338" s="140"/>
      <c r="O8338" s="140"/>
      <c r="P8338" s="140" t="str">
        <f ca="1">IF(Proc[[#This Row],[DaysAgeing]]&gt;5,"yep","on track")</f>
        <v>yep</v>
      </c>
      <c r="Q8338" s="2">
        <f ca="1">IF(Proc[[#This Row],[DateClosed]]="",ABS(NETWORKDAYS(Proc[[#This Row],[DateOpened]],TODAY()))-1,ABS(NETWORKDAYS(Proc[[#This Row],[DateOpened]],Proc[[#This Row],[DateClosed]]))-1)</f>
        <v>21</v>
      </c>
      <c r="R8338" s="140" t="s">
        <v>4125</v>
      </c>
      <c r="S8338" s="153"/>
      <c r="T8338" s="153">
        <v>8337</v>
      </c>
    </row>
    <row r="8339" spans="1:20" hidden="1">
      <c r="A8339" s="152" t="s">
        <v>7524</v>
      </c>
      <c r="B8339" s="153" t="str">
        <f>IFERROR(VLOOKUP(Proc[[#This Row],[App]],Table2[],3,0),"open")</f>
        <v>ok</v>
      </c>
      <c r="C8339" s="152" t="s">
        <v>369</v>
      </c>
      <c r="D8339" s="152" t="s">
        <v>7792</v>
      </c>
      <c r="E8339" s="152" t="s">
        <v>419</v>
      </c>
      <c r="F8339" s="153" t="s">
        <v>419</v>
      </c>
      <c r="G8339" s="152" t="s">
        <v>400</v>
      </c>
      <c r="H8339" s="153" t="str">
        <f>IF(Proc[[#This Row],[type]]="LFF (MDG-F)",MID(Proc[[#This Row],[Obj]],13,10),"")</f>
        <v/>
      </c>
      <c r="I8339" s="152"/>
      <c r="J8339" s="153" t="b">
        <f>Proc[[#This Row],[Requested]]=Proc[[#This Row],[CurrentParent]]</f>
        <v>1</v>
      </c>
      <c r="K8339" s="153" t="str">
        <f>IF(Proc[[#This Row],[Author]]="Marcela Urrego",VLOOKUP(LEFT(Proc[[#This Row],[Requested]],1),Table3[#All],2,0),VLOOKUP(Proc[[#This Row],[Author]],Table4[],2,0))</f>
        <v>EL</v>
      </c>
      <c r="L8339" s="153" t="s">
        <v>7174</v>
      </c>
      <c r="M8339" s="140">
        <v>46086</v>
      </c>
      <c r="N8339" s="140"/>
      <c r="O8339" s="140"/>
      <c r="P8339" s="140" t="str">
        <f ca="1">IF(Proc[[#This Row],[DaysAgeing]]&gt;5,"yep","on track")</f>
        <v>yep</v>
      </c>
      <c r="Q8339" s="2">
        <f ca="1">IF(Proc[[#This Row],[DateClosed]]="",ABS(NETWORKDAYS(Proc[[#This Row],[DateOpened]],TODAY()))-1,ABS(NETWORKDAYS(Proc[[#This Row],[DateOpened]],Proc[[#This Row],[DateClosed]]))-1)</f>
        <v>21</v>
      </c>
      <c r="R8339" s="140" t="s">
        <v>4125</v>
      </c>
      <c r="S8339" s="153"/>
      <c r="T8339" s="153">
        <v>8338</v>
      </c>
    </row>
    <row r="8340" spans="1:20" hidden="1">
      <c r="A8340" s="152" t="s">
        <v>7524</v>
      </c>
      <c r="B8340" s="153" t="str">
        <f>IFERROR(VLOOKUP(Proc[[#This Row],[App]],Table2[],3,0),"open")</f>
        <v>ok</v>
      </c>
      <c r="C8340" s="152" t="s">
        <v>369</v>
      </c>
      <c r="D8340" s="152" t="s">
        <v>7793</v>
      </c>
      <c r="E8340" s="152" t="s">
        <v>418</v>
      </c>
      <c r="F8340" s="153" t="s">
        <v>418</v>
      </c>
      <c r="G8340" s="152" t="s">
        <v>400</v>
      </c>
      <c r="H8340" s="153" t="str">
        <f>IF(Proc[[#This Row],[type]]="LFF (MDG-F)",MID(Proc[[#This Row],[Obj]],13,10),"")</f>
        <v/>
      </c>
      <c r="I8340" s="152"/>
      <c r="J8340" s="153" t="b">
        <f>Proc[[#This Row],[Requested]]=Proc[[#This Row],[CurrentParent]]</f>
        <v>1</v>
      </c>
      <c r="K8340" s="153" t="str">
        <f>IF(Proc[[#This Row],[Author]]="Marcela Urrego",VLOOKUP(LEFT(Proc[[#This Row],[Requested]],1),Table3[#All],2,0),VLOOKUP(Proc[[#This Row],[Author]],Table4[],2,0))</f>
        <v>EL</v>
      </c>
      <c r="L8340" s="153" t="s">
        <v>7174</v>
      </c>
      <c r="M8340" s="140">
        <v>46086</v>
      </c>
      <c r="N8340" s="140"/>
      <c r="O8340" s="140"/>
      <c r="P8340" s="140" t="str">
        <f ca="1">IF(Proc[[#This Row],[DaysAgeing]]&gt;5,"yep","on track")</f>
        <v>yep</v>
      </c>
      <c r="Q8340" s="2">
        <f ca="1">IF(Proc[[#This Row],[DateClosed]]="",ABS(NETWORKDAYS(Proc[[#This Row],[DateOpened]],TODAY()))-1,ABS(NETWORKDAYS(Proc[[#This Row],[DateOpened]],Proc[[#This Row],[DateClosed]]))-1)</f>
        <v>21</v>
      </c>
      <c r="R8340" s="140" t="s">
        <v>4125</v>
      </c>
      <c r="S8340" s="153"/>
      <c r="T8340" s="153">
        <v>8339</v>
      </c>
    </row>
    <row r="8341" spans="1:20" hidden="1">
      <c r="A8341" s="152" t="s">
        <v>7524</v>
      </c>
      <c r="B8341" s="153" t="str">
        <f>IFERROR(VLOOKUP(Proc[[#This Row],[App]],Table2[],3,0),"open")</f>
        <v>ok</v>
      </c>
      <c r="C8341" s="152" t="s">
        <v>369</v>
      </c>
      <c r="D8341" s="152" t="s">
        <v>7794</v>
      </c>
      <c r="E8341" s="152" t="s">
        <v>5270</v>
      </c>
      <c r="F8341" s="153" t="s">
        <v>5270</v>
      </c>
      <c r="G8341" s="152" t="s">
        <v>406</v>
      </c>
      <c r="H8341" s="153" t="str">
        <f>IF(Proc[[#This Row],[type]]="LFF (MDG-F)",MID(Proc[[#This Row],[Obj]],13,10),"")</f>
        <v>TW02TNTB02</v>
      </c>
      <c r="I8341" s="152"/>
      <c r="J8341" s="153" t="b">
        <f>Proc[[#This Row],[Requested]]=Proc[[#This Row],[CurrentParent]]</f>
        <v>1</v>
      </c>
      <c r="K8341" s="153" t="str">
        <f>IF(Proc[[#This Row],[Author]]="Marcela Urrego",VLOOKUP(LEFT(Proc[[#This Row],[Requested]],1),Table3[#All],2,0),VLOOKUP(Proc[[#This Row],[Author]],Table4[],2,0))</f>
        <v>EL</v>
      </c>
      <c r="L8341" s="153" t="s">
        <v>7174</v>
      </c>
      <c r="M8341" s="140">
        <v>46086</v>
      </c>
      <c r="N8341" s="140"/>
      <c r="O8341" s="140"/>
      <c r="P8341" s="140" t="str">
        <f ca="1">IF(Proc[[#This Row],[DaysAgeing]]&gt;5,"yep","on track")</f>
        <v>yep</v>
      </c>
      <c r="Q8341" s="2">
        <f ca="1">IF(Proc[[#This Row],[DateClosed]]="",ABS(NETWORKDAYS(Proc[[#This Row],[DateOpened]],TODAY()))-1,ABS(NETWORKDAYS(Proc[[#This Row],[DateOpened]],Proc[[#This Row],[DateClosed]]))-1)</f>
        <v>21</v>
      </c>
      <c r="R8341" s="140" t="s">
        <v>4125</v>
      </c>
      <c r="S8341" s="153"/>
      <c r="T8341" s="153">
        <v>8340</v>
      </c>
    </row>
    <row r="8342" spans="1:20" hidden="1">
      <c r="A8342" t="s">
        <v>7795</v>
      </c>
      <c r="B8342" s="153" t="str">
        <f>IFERROR(VLOOKUP(Proc[[#This Row],[App]],Table2[],3,0),"open")</f>
        <v>ok</v>
      </c>
      <c r="C8342" t="s">
        <v>369</v>
      </c>
      <c r="D8342" s="152" t="s">
        <v>9686</v>
      </c>
      <c r="E8342" s="152" t="s">
        <v>4845</v>
      </c>
      <c r="F8342" s="153" t="s">
        <v>4845</v>
      </c>
      <c r="G8342" s="152" t="s">
        <v>400</v>
      </c>
      <c r="H8342" s="153" t="str">
        <f>IF(Proc[[#This Row],[type]]="LFF (MDG-F)",MID(Proc[[#This Row],[Obj]],13,10),"")</f>
        <v/>
      </c>
      <c r="I8342" s="152"/>
      <c r="J8342" s="153" t="b">
        <f>Proc[[#This Row],[Requested]]=Proc[[#This Row],[CurrentParent]]</f>
        <v>1</v>
      </c>
      <c r="K8342" s="153" t="str">
        <f>IF(Proc[[#This Row],[Author]]="Marcela Urrego",VLOOKUP(LEFT(Proc[[#This Row],[Requested]],1),Table3[#All],2,0),VLOOKUP(Proc[[#This Row],[Author]],Table4[],2,0))</f>
        <v>EL</v>
      </c>
      <c r="L8342" s="153" t="s">
        <v>7801</v>
      </c>
      <c r="M8342" s="140">
        <v>46091</v>
      </c>
      <c r="N8342" s="140"/>
      <c r="O8342" s="140"/>
      <c r="P8342" s="140" t="str">
        <f ca="1">IF(Proc[[#This Row],[DaysAgeing]]&gt;5,"yep","on track")</f>
        <v>yep</v>
      </c>
      <c r="Q8342" s="2">
        <f ca="1">IF(Proc[[#This Row],[DateClosed]]="",ABS(NETWORKDAYS(Proc[[#This Row],[DateOpened]],TODAY()))-1,ABS(NETWORKDAYS(Proc[[#This Row],[DateOpened]],Proc[[#This Row],[DateClosed]]))-1)</f>
        <v>18</v>
      </c>
      <c r="R8342" s="140" t="s">
        <v>4125</v>
      </c>
      <c r="S8342" s="153"/>
      <c r="T8342" s="153">
        <v>8341</v>
      </c>
    </row>
    <row r="8343" spans="1:20" hidden="1">
      <c r="A8343" s="152" t="s">
        <v>7795</v>
      </c>
      <c r="B8343" s="153" t="str">
        <f>IFERROR(VLOOKUP(Proc[[#This Row],[App]],Table2[],3,0),"open")</f>
        <v>ok</v>
      </c>
      <c r="C8343" s="152" t="s">
        <v>369</v>
      </c>
      <c r="D8343" s="152" t="s">
        <v>9677</v>
      </c>
      <c r="E8343" s="152" t="s">
        <v>1677</v>
      </c>
      <c r="F8343" s="153" t="s">
        <v>1677</v>
      </c>
      <c r="G8343" s="152" t="s">
        <v>400</v>
      </c>
      <c r="H8343" s="153" t="str">
        <f>IF(Proc[[#This Row],[type]]="LFF (MDG-F)",MID(Proc[[#This Row],[Obj]],13,10),"")</f>
        <v/>
      </c>
      <c r="I8343" s="152"/>
      <c r="J8343" s="153" t="b">
        <f>Proc[[#This Row],[Requested]]=Proc[[#This Row],[CurrentParent]]</f>
        <v>1</v>
      </c>
      <c r="K8343" s="153" t="str">
        <f>IF(Proc[[#This Row],[Author]]="Marcela Urrego",VLOOKUP(LEFT(Proc[[#This Row],[Requested]],1),Table3[#All],2,0),VLOOKUP(Proc[[#This Row],[Author]],Table4[],2,0))</f>
        <v>EL</v>
      </c>
      <c r="L8343" s="153" t="s">
        <v>7801</v>
      </c>
      <c r="M8343" s="140">
        <v>46091</v>
      </c>
      <c r="N8343" s="140"/>
      <c r="O8343" s="140"/>
      <c r="P8343" s="140" t="str">
        <f ca="1">IF(Proc[[#This Row],[DaysAgeing]]&gt;5,"yep","on track")</f>
        <v>yep</v>
      </c>
      <c r="Q8343" s="2">
        <f ca="1">IF(Proc[[#This Row],[DateClosed]]="",ABS(NETWORKDAYS(Proc[[#This Row],[DateOpened]],TODAY()))-1,ABS(NETWORKDAYS(Proc[[#This Row],[DateOpened]],Proc[[#This Row],[DateClosed]]))-1)</f>
        <v>18</v>
      </c>
      <c r="R8343" s="140" t="s">
        <v>4125</v>
      </c>
      <c r="S8343" s="153"/>
      <c r="T8343" s="153">
        <v>8342</v>
      </c>
    </row>
    <row r="8344" spans="1:20" hidden="1">
      <c r="A8344" s="152" t="s">
        <v>7795</v>
      </c>
      <c r="B8344" s="153" t="str">
        <f>IFERROR(VLOOKUP(Proc[[#This Row],[App]],Table2[],3,0),"open")</f>
        <v>ok</v>
      </c>
      <c r="C8344" s="152" t="s">
        <v>369</v>
      </c>
      <c r="D8344" s="152" t="s">
        <v>9681</v>
      </c>
      <c r="E8344" s="152" t="s">
        <v>1677</v>
      </c>
      <c r="F8344" s="153" t="s">
        <v>1677</v>
      </c>
      <c r="G8344" s="152" t="s">
        <v>400</v>
      </c>
      <c r="H8344" s="153" t="str">
        <f>IF(Proc[[#This Row],[type]]="LFF (MDG-F)",MID(Proc[[#This Row],[Obj]],13,10),"")</f>
        <v/>
      </c>
      <c r="I8344" s="152"/>
      <c r="J8344" s="153" t="b">
        <f>Proc[[#This Row],[Requested]]=Proc[[#This Row],[CurrentParent]]</f>
        <v>1</v>
      </c>
      <c r="K8344" s="153" t="str">
        <f>IF(Proc[[#This Row],[Author]]="Marcela Urrego",VLOOKUP(LEFT(Proc[[#This Row],[Requested]],1),Table3[#All],2,0),VLOOKUP(Proc[[#This Row],[Author]],Table4[],2,0))</f>
        <v>EL</v>
      </c>
      <c r="L8344" s="153" t="s">
        <v>7801</v>
      </c>
      <c r="M8344" s="140">
        <v>46091</v>
      </c>
      <c r="N8344" s="140"/>
      <c r="O8344" s="140"/>
      <c r="P8344" s="140" t="str">
        <f ca="1">IF(Proc[[#This Row],[DaysAgeing]]&gt;5,"yep","on track")</f>
        <v>yep</v>
      </c>
      <c r="Q8344" s="2">
        <f ca="1">IF(Proc[[#This Row],[DateClosed]]="",ABS(NETWORKDAYS(Proc[[#This Row],[DateOpened]],TODAY()))-1,ABS(NETWORKDAYS(Proc[[#This Row],[DateOpened]],Proc[[#This Row],[DateClosed]]))-1)</f>
        <v>18</v>
      </c>
      <c r="R8344" s="140" t="s">
        <v>4125</v>
      </c>
      <c r="S8344" s="153"/>
      <c r="T8344" s="153">
        <v>8343</v>
      </c>
    </row>
    <row r="8345" spans="1:20" hidden="1">
      <c r="A8345" s="152" t="s">
        <v>7795</v>
      </c>
      <c r="B8345" s="153" t="str">
        <f>IFERROR(VLOOKUP(Proc[[#This Row],[App]],Table2[],3,0),"open")</f>
        <v>ok</v>
      </c>
      <c r="C8345" s="152" t="s">
        <v>369</v>
      </c>
      <c r="D8345" s="152" t="s">
        <v>9682</v>
      </c>
      <c r="E8345" s="152" t="s">
        <v>1677</v>
      </c>
      <c r="F8345" s="153" t="s">
        <v>1677</v>
      </c>
      <c r="G8345" s="152" t="s">
        <v>400</v>
      </c>
      <c r="H8345" s="153" t="str">
        <f>IF(Proc[[#This Row],[type]]="LFF (MDG-F)",MID(Proc[[#This Row],[Obj]],13,10),"")</f>
        <v/>
      </c>
      <c r="I8345" s="152"/>
      <c r="J8345" s="153" t="b">
        <f>Proc[[#This Row],[Requested]]=Proc[[#This Row],[CurrentParent]]</f>
        <v>1</v>
      </c>
      <c r="K8345" s="153" t="str">
        <f>IF(Proc[[#This Row],[Author]]="Marcela Urrego",VLOOKUP(LEFT(Proc[[#This Row],[Requested]],1),Table3[#All],2,0),VLOOKUP(Proc[[#This Row],[Author]],Table4[],2,0))</f>
        <v>EL</v>
      </c>
      <c r="L8345" s="153" t="s">
        <v>7801</v>
      </c>
      <c r="M8345" s="140">
        <v>46091</v>
      </c>
      <c r="N8345" s="140"/>
      <c r="O8345" s="140"/>
      <c r="P8345" s="140" t="str">
        <f ca="1">IF(Proc[[#This Row],[DaysAgeing]]&gt;5,"yep","on track")</f>
        <v>yep</v>
      </c>
      <c r="Q8345" s="2">
        <f ca="1">IF(Proc[[#This Row],[DateClosed]]="",ABS(NETWORKDAYS(Proc[[#This Row],[DateOpened]],TODAY()))-1,ABS(NETWORKDAYS(Proc[[#This Row],[DateOpened]],Proc[[#This Row],[DateClosed]]))-1)</f>
        <v>18</v>
      </c>
      <c r="R8345" s="140" t="s">
        <v>4125</v>
      </c>
      <c r="S8345" s="153"/>
      <c r="T8345" s="153">
        <v>8344</v>
      </c>
    </row>
    <row r="8346" spans="1:20" hidden="1">
      <c r="A8346" s="152" t="s">
        <v>7795</v>
      </c>
      <c r="B8346" s="153" t="str">
        <f>IFERROR(VLOOKUP(Proc[[#This Row],[App]],Table2[],3,0),"open")</f>
        <v>ok</v>
      </c>
      <c r="C8346" s="152" t="s">
        <v>369</v>
      </c>
      <c r="D8346" s="152" t="s">
        <v>9683</v>
      </c>
      <c r="E8346" s="152" t="s">
        <v>1687</v>
      </c>
      <c r="F8346" s="153" t="s">
        <v>1687</v>
      </c>
      <c r="G8346" s="152" t="s">
        <v>400</v>
      </c>
      <c r="H8346" s="153" t="str">
        <f>IF(Proc[[#This Row],[type]]="LFF (MDG-F)",MID(Proc[[#This Row],[Obj]],13,10),"")</f>
        <v/>
      </c>
      <c r="I8346" s="152"/>
      <c r="J8346" s="153" t="b">
        <f>Proc[[#This Row],[Requested]]=Proc[[#This Row],[CurrentParent]]</f>
        <v>1</v>
      </c>
      <c r="K8346" s="153" t="str">
        <f>IF(Proc[[#This Row],[Author]]="Marcela Urrego",VLOOKUP(LEFT(Proc[[#This Row],[Requested]],1),Table3[#All],2,0),VLOOKUP(Proc[[#This Row],[Author]],Table4[],2,0))</f>
        <v>EL</v>
      </c>
      <c r="L8346" s="153" t="s">
        <v>7801</v>
      </c>
      <c r="M8346" s="140">
        <v>46091</v>
      </c>
      <c r="N8346" s="140"/>
      <c r="O8346" s="140"/>
      <c r="P8346" s="140" t="str">
        <f ca="1">IF(Proc[[#This Row],[DaysAgeing]]&gt;5,"yep","on track")</f>
        <v>yep</v>
      </c>
      <c r="Q8346" s="2">
        <f ca="1">IF(Proc[[#This Row],[DateClosed]]="",ABS(NETWORKDAYS(Proc[[#This Row],[DateOpened]],TODAY()))-1,ABS(NETWORKDAYS(Proc[[#This Row],[DateOpened]],Proc[[#This Row],[DateClosed]]))-1)</f>
        <v>18</v>
      </c>
      <c r="R8346" s="140" t="s">
        <v>4125</v>
      </c>
      <c r="S8346" s="153"/>
      <c r="T8346" s="153">
        <v>8345</v>
      </c>
    </row>
    <row r="8347" spans="1:20" hidden="1">
      <c r="A8347" s="152" t="s">
        <v>7795</v>
      </c>
      <c r="B8347" s="153" t="str">
        <f>IFERROR(VLOOKUP(Proc[[#This Row],[App]],Table2[],3,0),"open")</f>
        <v>ok</v>
      </c>
      <c r="C8347" s="152" t="s">
        <v>369</v>
      </c>
      <c r="D8347" s="152" t="s">
        <v>9678</v>
      </c>
      <c r="E8347" s="152" t="s">
        <v>1677</v>
      </c>
      <c r="F8347" s="153" t="s">
        <v>1677</v>
      </c>
      <c r="G8347" s="152" t="s">
        <v>400</v>
      </c>
      <c r="H8347" s="153" t="str">
        <f>IF(Proc[[#This Row],[type]]="LFF (MDG-F)",MID(Proc[[#This Row],[Obj]],13,10),"")</f>
        <v/>
      </c>
      <c r="I8347" s="152"/>
      <c r="J8347" s="153" t="b">
        <f>Proc[[#This Row],[Requested]]=Proc[[#This Row],[CurrentParent]]</f>
        <v>1</v>
      </c>
      <c r="K8347" s="153" t="str">
        <f>IF(Proc[[#This Row],[Author]]="Marcela Urrego",VLOOKUP(LEFT(Proc[[#This Row],[Requested]],1),Table3[#All],2,0),VLOOKUP(Proc[[#This Row],[Author]],Table4[],2,0))</f>
        <v>EL</v>
      </c>
      <c r="L8347" s="153" t="s">
        <v>7801</v>
      </c>
      <c r="M8347" s="140">
        <v>46091</v>
      </c>
      <c r="N8347" s="140"/>
      <c r="O8347" s="140"/>
      <c r="P8347" s="140" t="str">
        <f ca="1">IF(Proc[[#This Row],[DaysAgeing]]&gt;5,"yep","on track")</f>
        <v>yep</v>
      </c>
      <c r="Q8347" s="2">
        <f ca="1">IF(Proc[[#This Row],[DateClosed]]="",ABS(NETWORKDAYS(Proc[[#This Row],[DateOpened]],TODAY()))-1,ABS(NETWORKDAYS(Proc[[#This Row],[DateOpened]],Proc[[#This Row],[DateClosed]]))-1)</f>
        <v>18</v>
      </c>
      <c r="R8347" s="140" t="s">
        <v>4125</v>
      </c>
      <c r="S8347" s="153"/>
      <c r="T8347" s="153">
        <v>8346</v>
      </c>
    </row>
    <row r="8348" spans="1:20" hidden="1">
      <c r="A8348" s="152" t="s">
        <v>7795</v>
      </c>
      <c r="B8348" s="153" t="str">
        <f>IFERROR(VLOOKUP(Proc[[#This Row],[App]],Table2[],3,0),"open")</f>
        <v>ok</v>
      </c>
      <c r="C8348" s="152" t="s">
        <v>369</v>
      </c>
      <c r="D8348" s="152" t="s">
        <v>9679</v>
      </c>
      <c r="E8348" s="152" t="s">
        <v>1677</v>
      </c>
      <c r="F8348" s="153" t="s">
        <v>1677</v>
      </c>
      <c r="G8348" s="152" t="s">
        <v>400</v>
      </c>
      <c r="H8348" s="153" t="str">
        <f>IF(Proc[[#This Row],[type]]="LFF (MDG-F)",MID(Proc[[#This Row],[Obj]],13,10),"")</f>
        <v/>
      </c>
      <c r="I8348" s="152"/>
      <c r="J8348" s="153" t="b">
        <f>Proc[[#This Row],[Requested]]=Proc[[#This Row],[CurrentParent]]</f>
        <v>1</v>
      </c>
      <c r="K8348" s="153" t="str">
        <f>IF(Proc[[#This Row],[Author]]="Marcela Urrego",VLOOKUP(LEFT(Proc[[#This Row],[Requested]],1),Table3[#All],2,0),VLOOKUP(Proc[[#This Row],[Author]],Table4[],2,0))</f>
        <v>EL</v>
      </c>
      <c r="L8348" s="153" t="s">
        <v>7801</v>
      </c>
      <c r="M8348" s="140">
        <v>46091</v>
      </c>
      <c r="N8348" s="140"/>
      <c r="O8348" s="140"/>
      <c r="P8348" s="140" t="str">
        <f ca="1">IF(Proc[[#This Row],[DaysAgeing]]&gt;5,"yep","on track")</f>
        <v>yep</v>
      </c>
      <c r="Q8348" s="2">
        <f ca="1">IF(Proc[[#This Row],[DateClosed]]="",ABS(NETWORKDAYS(Proc[[#This Row],[DateOpened]],TODAY()))-1,ABS(NETWORKDAYS(Proc[[#This Row],[DateOpened]],Proc[[#This Row],[DateClosed]]))-1)</f>
        <v>18</v>
      </c>
      <c r="R8348" s="140" t="s">
        <v>4125</v>
      </c>
      <c r="S8348" s="153"/>
      <c r="T8348" s="153">
        <v>8347</v>
      </c>
    </row>
    <row r="8349" spans="1:20" hidden="1">
      <c r="A8349" s="152" t="s">
        <v>7795</v>
      </c>
      <c r="B8349" s="153" t="str">
        <f>IFERROR(VLOOKUP(Proc[[#This Row],[App]],Table2[],3,0),"open")</f>
        <v>ok</v>
      </c>
      <c r="C8349" s="152" t="s">
        <v>369</v>
      </c>
      <c r="D8349" s="152" t="s">
        <v>9680</v>
      </c>
      <c r="E8349" s="152" t="s">
        <v>1677</v>
      </c>
      <c r="F8349" s="153" t="s">
        <v>1677</v>
      </c>
      <c r="G8349" s="152" t="s">
        <v>400</v>
      </c>
      <c r="H8349" s="153" t="str">
        <f>IF(Proc[[#This Row],[type]]="LFF (MDG-F)",MID(Proc[[#This Row],[Obj]],13,10),"")</f>
        <v/>
      </c>
      <c r="I8349" s="152"/>
      <c r="J8349" s="153" t="b">
        <f>Proc[[#This Row],[Requested]]=Proc[[#This Row],[CurrentParent]]</f>
        <v>1</v>
      </c>
      <c r="K8349" s="153" t="str">
        <f>IF(Proc[[#This Row],[Author]]="Marcela Urrego",VLOOKUP(LEFT(Proc[[#This Row],[Requested]],1),Table3[#All],2,0),VLOOKUP(Proc[[#This Row],[Author]],Table4[],2,0))</f>
        <v>EL</v>
      </c>
      <c r="L8349" s="153" t="s">
        <v>7801</v>
      </c>
      <c r="M8349" s="140">
        <v>46091</v>
      </c>
      <c r="N8349" s="140"/>
      <c r="O8349" s="140"/>
      <c r="P8349" s="140" t="str">
        <f ca="1">IF(Proc[[#This Row],[DaysAgeing]]&gt;5,"yep","on track")</f>
        <v>yep</v>
      </c>
      <c r="Q8349" s="2">
        <f ca="1">IF(Proc[[#This Row],[DateClosed]]="",ABS(NETWORKDAYS(Proc[[#This Row],[DateOpened]],TODAY()))-1,ABS(NETWORKDAYS(Proc[[#This Row],[DateOpened]],Proc[[#This Row],[DateClosed]]))-1)</f>
        <v>18</v>
      </c>
      <c r="R8349" s="140" t="s">
        <v>4125</v>
      </c>
      <c r="S8349" s="153"/>
      <c r="T8349" s="153">
        <v>8348</v>
      </c>
    </row>
    <row r="8350" spans="1:20" hidden="1">
      <c r="A8350" s="152" t="s">
        <v>7795</v>
      </c>
      <c r="B8350" s="153" t="str">
        <f>IFERROR(VLOOKUP(Proc[[#This Row],[App]],Table2[],3,0),"open")</f>
        <v>ok</v>
      </c>
      <c r="C8350" s="152" t="s">
        <v>369</v>
      </c>
      <c r="D8350" s="152" t="s">
        <v>9684</v>
      </c>
      <c r="E8350" s="152" t="s">
        <v>1685</v>
      </c>
      <c r="F8350" s="153" t="s">
        <v>1685</v>
      </c>
      <c r="G8350" s="152" t="s">
        <v>400</v>
      </c>
      <c r="H8350" s="153" t="str">
        <f>IF(Proc[[#This Row],[type]]="LFF (MDG-F)",MID(Proc[[#This Row],[Obj]],13,10),"")</f>
        <v/>
      </c>
      <c r="I8350" s="152"/>
      <c r="J8350" s="153" t="b">
        <f>Proc[[#This Row],[Requested]]=Proc[[#This Row],[CurrentParent]]</f>
        <v>1</v>
      </c>
      <c r="K8350" s="153" t="str">
        <f>IF(Proc[[#This Row],[Author]]="Marcela Urrego",VLOOKUP(LEFT(Proc[[#This Row],[Requested]],1),Table3[#All],2,0),VLOOKUP(Proc[[#This Row],[Author]],Table4[],2,0))</f>
        <v>EL</v>
      </c>
      <c r="L8350" s="153" t="s">
        <v>7801</v>
      </c>
      <c r="M8350" s="140">
        <v>46091</v>
      </c>
      <c r="N8350" s="140"/>
      <c r="O8350" s="140"/>
      <c r="P8350" s="140" t="str">
        <f ca="1">IF(Proc[[#This Row],[DaysAgeing]]&gt;5,"yep","on track")</f>
        <v>yep</v>
      </c>
      <c r="Q8350" s="2">
        <f ca="1">IF(Proc[[#This Row],[DateClosed]]="",ABS(NETWORKDAYS(Proc[[#This Row],[DateOpened]],TODAY()))-1,ABS(NETWORKDAYS(Proc[[#This Row],[DateOpened]],Proc[[#This Row],[DateClosed]]))-1)</f>
        <v>18</v>
      </c>
      <c r="R8350" s="140" t="s">
        <v>4125</v>
      </c>
      <c r="S8350" s="153"/>
      <c r="T8350" s="153">
        <v>8349</v>
      </c>
    </row>
    <row r="8351" spans="1:20" hidden="1">
      <c r="A8351" s="152" t="s">
        <v>7795</v>
      </c>
      <c r="B8351" s="153" t="str">
        <f>IFERROR(VLOOKUP(Proc[[#This Row],[App]],Table2[],3,0),"open")</f>
        <v>ok</v>
      </c>
      <c r="C8351" s="152" t="s">
        <v>369</v>
      </c>
      <c r="D8351" s="152" t="s">
        <v>10176</v>
      </c>
      <c r="E8351" s="152" t="s">
        <v>1677</v>
      </c>
      <c r="F8351" s="153" t="s">
        <v>1677</v>
      </c>
      <c r="G8351" s="152" t="s">
        <v>400</v>
      </c>
      <c r="H8351" s="153" t="str">
        <f>IF(Proc[[#This Row],[type]]="LFF (MDG-F)",MID(Proc[[#This Row],[Obj]],13,10),"")</f>
        <v/>
      </c>
      <c r="I8351" s="152"/>
      <c r="J8351" s="153" t="b">
        <f>Proc[[#This Row],[Requested]]=Proc[[#This Row],[CurrentParent]]</f>
        <v>1</v>
      </c>
      <c r="K8351" s="153" t="str">
        <f>IF(Proc[[#This Row],[Author]]="Marcela Urrego",VLOOKUP(LEFT(Proc[[#This Row],[Requested]],1),Table3[#All],2,0),VLOOKUP(Proc[[#This Row],[Author]],Table4[],2,0))</f>
        <v>EL</v>
      </c>
      <c r="L8351" s="153" t="s">
        <v>7801</v>
      </c>
      <c r="M8351" s="140">
        <v>46091</v>
      </c>
      <c r="N8351" s="140"/>
      <c r="O8351" s="140"/>
      <c r="P8351" s="140" t="str">
        <f ca="1">IF(Proc[[#This Row],[DaysAgeing]]&gt;5,"yep","on track")</f>
        <v>yep</v>
      </c>
      <c r="Q8351" s="2">
        <f ca="1">IF(Proc[[#This Row],[DateClosed]]="",ABS(NETWORKDAYS(Proc[[#This Row],[DateOpened]],TODAY()))-1,ABS(NETWORKDAYS(Proc[[#This Row],[DateOpened]],Proc[[#This Row],[DateClosed]]))-1)</f>
        <v>18</v>
      </c>
      <c r="R8351" s="140" t="s">
        <v>4125</v>
      </c>
      <c r="S8351" s="153"/>
      <c r="T8351" s="153">
        <v>8350</v>
      </c>
    </row>
    <row r="8352" spans="1:20" hidden="1">
      <c r="A8352" s="152" t="s">
        <v>7795</v>
      </c>
      <c r="B8352" s="153" t="str">
        <f>IFERROR(VLOOKUP(Proc[[#This Row],[App]],Table2[],3,0),"open")</f>
        <v>ok</v>
      </c>
      <c r="C8352" s="152" t="s">
        <v>369</v>
      </c>
      <c r="D8352" s="152" t="s">
        <v>10177</v>
      </c>
      <c r="E8352" s="152" t="s">
        <v>1685</v>
      </c>
      <c r="F8352" s="153" t="s">
        <v>1685</v>
      </c>
      <c r="G8352" s="152" t="s">
        <v>400</v>
      </c>
      <c r="H8352" s="153" t="str">
        <f>IF(Proc[[#This Row],[type]]="LFF (MDG-F)",MID(Proc[[#This Row],[Obj]],13,10),"")</f>
        <v/>
      </c>
      <c r="I8352" s="152"/>
      <c r="J8352" s="153" t="b">
        <f>Proc[[#This Row],[Requested]]=Proc[[#This Row],[CurrentParent]]</f>
        <v>1</v>
      </c>
      <c r="K8352" s="153" t="str">
        <f>IF(Proc[[#This Row],[Author]]="Marcela Urrego",VLOOKUP(LEFT(Proc[[#This Row],[Requested]],1),Table3[#All],2,0),VLOOKUP(Proc[[#This Row],[Author]],Table4[],2,0))</f>
        <v>EL</v>
      </c>
      <c r="L8352" s="153" t="s">
        <v>7801</v>
      </c>
      <c r="M8352" s="140">
        <v>46091</v>
      </c>
      <c r="N8352" s="140"/>
      <c r="O8352" s="140"/>
      <c r="P8352" s="140" t="str">
        <f ca="1">IF(Proc[[#This Row],[DaysAgeing]]&gt;5,"yep","on track")</f>
        <v>yep</v>
      </c>
      <c r="Q8352" s="2">
        <f ca="1">IF(Proc[[#This Row],[DateClosed]]="",ABS(NETWORKDAYS(Proc[[#This Row],[DateOpened]],TODAY()))-1,ABS(NETWORKDAYS(Proc[[#This Row],[DateOpened]],Proc[[#This Row],[DateClosed]]))-1)</f>
        <v>18</v>
      </c>
      <c r="R8352" s="140" t="s">
        <v>4125</v>
      </c>
      <c r="S8352" s="153"/>
      <c r="T8352" s="153">
        <v>8351</v>
      </c>
    </row>
    <row r="8353" spans="1:20" hidden="1">
      <c r="A8353" s="152" t="s">
        <v>7795</v>
      </c>
      <c r="B8353" s="153" t="str">
        <f>IFERROR(VLOOKUP(Proc[[#This Row],[App]],Table2[],3,0),"open")</f>
        <v>ok</v>
      </c>
      <c r="C8353" s="152" t="s">
        <v>369</v>
      </c>
      <c r="D8353" s="152" t="s">
        <v>10178</v>
      </c>
      <c r="E8353" s="152" t="s">
        <v>1685</v>
      </c>
      <c r="F8353" s="153" t="s">
        <v>1685</v>
      </c>
      <c r="G8353" s="152" t="s">
        <v>400</v>
      </c>
      <c r="H8353" s="153" t="str">
        <f>IF(Proc[[#This Row],[type]]="LFF (MDG-F)",MID(Proc[[#This Row],[Obj]],13,10),"")</f>
        <v/>
      </c>
      <c r="I8353" s="152"/>
      <c r="J8353" s="153" t="b">
        <f>Proc[[#This Row],[Requested]]=Proc[[#This Row],[CurrentParent]]</f>
        <v>1</v>
      </c>
      <c r="K8353" s="153" t="str">
        <f>IF(Proc[[#This Row],[Author]]="Marcela Urrego",VLOOKUP(LEFT(Proc[[#This Row],[Requested]],1),Table3[#All],2,0),VLOOKUP(Proc[[#This Row],[Author]],Table4[],2,0))</f>
        <v>EL</v>
      </c>
      <c r="L8353" s="153" t="s">
        <v>7801</v>
      </c>
      <c r="M8353" s="140">
        <v>46091</v>
      </c>
      <c r="N8353" s="140"/>
      <c r="O8353" s="140"/>
      <c r="P8353" s="140" t="str">
        <f ca="1">IF(Proc[[#This Row],[DaysAgeing]]&gt;5,"yep","on track")</f>
        <v>yep</v>
      </c>
      <c r="Q8353" s="2">
        <f ca="1">IF(Proc[[#This Row],[DateClosed]]="",ABS(NETWORKDAYS(Proc[[#This Row],[DateOpened]],TODAY()))-1,ABS(NETWORKDAYS(Proc[[#This Row],[DateOpened]],Proc[[#This Row],[DateClosed]]))-1)</f>
        <v>18</v>
      </c>
      <c r="R8353" s="140" t="s">
        <v>4125</v>
      </c>
      <c r="S8353" s="153"/>
      <c r="T8353" s="153">
        <v>8352</v>
      </c>
    </row>
    <row r="8354" spans="1:20" hidden="1">
      <c r="A8354" s="152" t="s">
        <v>7795</v>
      </c>
      <c r="B8354" s="153" t="str">
        <f>IFERROR(VLOOKUP(Proc[[#This Row],[App]],Table2[],3,0),"open")</f>
        <v>ok</v>
      </c>
      <c r="C8354" s="152" t="s">
        <v>369</v>
      </c>
      <c r="D8354" s="152" t="s">
        <v>10179</v>
      </c>
      <c r="E8354" s="152" t="s">
        <v>1685</v>
      </c>
      <c r="F8354" s="153" t="s">
        <v>1685</v>
      </c>
      <c r="G8354" s="152" t="s">
        <v>400</v>
      </c>
      <c r="H8354" s="153" t="str">
        <f>IF(Proc[[#This Row],[type]]="LFF (MDG-F)",MID(Proc[[#This Row],[Obj]],13,10),"")</f>
        <v/>
      </c>
      <c r="I8354" s="152"/>
      <c r="J8354" s="153" t="b">
        <f>Proc[[#This Row],[Requested]]=Proc[[#This Row],[CurrentParent]]</f>
        <v>1</v>
      </c>
      <c r="K8354" s="153" t="str">
        <f>IF(Proc[[#This Row],[Author]]="Marcela Urrego",VLOOKUP(LEFT(Proc[[#This Row],[Requested]],1),Table3[#All],2,0),VLOOKUP(Proc[[#This Row],[Author]],Table4[],2,0))</f>
        <v>EL</v>
      </c>
      <c r="L8354" s="153" t="s">
        <v>7801</v>
      </c>
      <c r="M8354" s="140">
        <v>46091</v>
      </c>
      <c r="N8354" s="140"/>
      <c r="O8354" s="140"/>
      <c r="P8354" s="140" t="str">
        <f ca="1">IF(Proc[[#This Row],[DaysAgeing]]&gt;5,"yep","on track")</f>
        <v>yep</v>
      </c>
      <c r="Q8354" s="2">
        <f ca="1">IF(Proc[[#This Row],[DateClosed]]="",ABS(NETWORKDAYS(Proc[[#This Row],[DateOpened]],TODAY()))-1,ABS(NETWORKDAYS(Proc[[#This Row],[DateOpened]],Proc[[#This Row],[DateClosed]]))-1)</f>
        <v>18</v>
      </c>
      <c r="R8354" s="140" t="s">
        <v>4125</v>
      </c>
      <c r="S8354" s="153"/>
      <c r="T8354" s="153">
        <v>8353</v>
      </c>
    </row>
    <row r="8355" spans="1:20" hidden="1">
      <c r="A8355" s="152" t="s">
        <v>7795</v>
      </c>
      <c r="B8355" s="153" t="str">
        <f>IFERROR(VLOOKUP(Proc[[#This Row],[App]],Table2[],3,0),"open")</f>
        <v>ok</v>
      </c>
      <c r="C8355" s="152" t="s">
        <v>369</v>
      </c>
      <c r="D8355" s="152" t="s">
        <v>10180</v>
      </c>
      <c r="E8355" s="152" t="s">
        <v>1685</v>
      </c>
      <c r="F8355" s="153" t="s">
        <v>1685</v>
      </c>
      <c r="G8355" s="152" t="s">
        <v>400</v>
      </c>
      <c r="H8355" s="153" t="str">
        <f>IF(Proc[[#This Row],[type]]="LFF (MDG-F)",MID(Proc[[#This Row],[Obj]],13,10),"")</f>
        <v/>
      </c>
      <c r="I8355" s="152"/>
      <c r="J8355" s="153" t="b">
        <f>Proc[[#This Row],[Requested]]=Proc[[#This Row],[CurrentParent]]</f>
        <v>1</v>
      </c>
      <c r="K8355" s="153" t="str">
        <f>IF(Proc[[#This Row],[Author]]="Marcela Urrego",VLOOKUP(LEFT(Proc[[#This Row],[Requested]],1),Table3[#All],2,0),VLOOKUP(Proc[[#This Row],[Author]],Table4[],2,0))</f>
        <v>EL</v>
      </c>
      <c r="L8355" s="153" t="s">
        <v>7801</v>
      </c>
      <c r="M8355" s="140">
        <v>46091</v>
      </c>
      <c r="N8355" s="140"/>
      <c r="O8355" s="140"/>
      <c r="P8355" s="140" t="str">
        <f ca="1">IF(Proc[[#This Row],[DaysAgeing]]&gt;5,"yep","on track")</f>
        <v>yep</v>
      </c>
      <c r="Q8355" s="2">
        <f ca="1">IF(Proc[[#This Row],[DateClosed]]="",ABS(NETWORKDAYS(Proc[[#This Row],[DateOpened]],TODAY()))-1,ABS(NETWORKDAYS(Proc[[#This Row],[DateOpened]],Proc[[#This Row],[DateClosed]]))-1)</f>
        <v>18</v>
      </c>
      <c r="R8355" s="140" t="s">
        <v>4125</v>
      </c>
      <c r="S8355" s="153"/>
      <c r="T8355" s="153">
        <v>8354</v>
      </c>
    </row>
    <row r="8356" spans="1:20" hidden="1">
      <c r="A8356" s="152" t="s">
        <v>7795</v>
      </c>
      <c r="B8356" s="153" t="str">
        <f>IFERROR(VLOOKUP(Proc[[#This Row],[App]],Table2[],3,0),"open")</f>
        <v>ok</v>
      </c>
      <c r="C8356" s="152" t="s">
        <v>369</v>
      </c>
      <c r="D8356" s="152" t="s">
        <v>7796</v>
      </c>
      <c r="E8356" s="152" t="s">
        <v>7807</v>
      </c>
      <c r="F8356" s="153" t="s">
        <v>7807</v>
      </c>
      <c r="G8356" t="s">
        <v>406</v>
      </c>
      <c r="H8356" s="153" t="str">
        <f>IF(Proc[[#This Row],[type]]="LFF (MDG-F)",MID(Proc[[#This Row],[Obj]],13,10),"")</f>
        <v>CN50C03007</v>
      </c>
      <c r="I8356" s="152"/>
      <c r="J8356" s="153" t="b">
        <f>Proc[[#This Row],[Requested]]=Proc[[#This Row],[CurrentParent]]</f>
        <v>1</v>
      </c>
      <c r="K8356" s="153" t="str">
        <f>IF(Proc[[#This Row],[Author]]="Marcela Urrego",VLOOKUP(LEFT(Proc[[#This Row],[Requested]],1),Table3[#All],2,0),VLOOKUP(Proc[[#This Row],[Author]],Table4[],2,0))</f>
        <v>EL</v>
      </c>
      <c r="L8356" s="153" t="s">
        <v>7801</v>
      </c>
      <c r="M8356" s="140">
        <v>46091</v>
      </c>
      <c r="N8356" s="140"/>
      <c r="O8356" s="140"/>
      <c r="P8356" s="140" t="str">
        <f ca="1">IF(Proc[[#This Row],[DaysAgeing]]&gt;5,"yep","on track")</f>
        <v>yep</v>
      </c>
      <c r="Q8356" s="2">
        <f ca="1">IF(Proc[[#This Row],[DateClosed]]="",ABS(NETWORKDAYS(Proc[[#This Row],[DateOpened]],TODAY()))-1,ABS(NETWORKDAYS(Proc[[#This Row],[DateOpened]],Proc[[#This Row],[DateClosed]]))-1)</f>
        <v>18</v>
      </c>
      <c r="R8356" s="140" t="s">
        <v>4125</v>
      </c>
      <c r="S8356" s="153"/>
      <c r="T8356" s="153">
        <v>8355</v>
      </c>
    </row>
    <row r="8357" spans="1:20" hidden="1">
      <c r="A8357" s="152" t="s">
        <v>7795</v>
      </c>
      <c r="B8357" s="153" t="str">
        <f>IFERROR(VLOOKUP(Proc[[#This Row],[App]],Table2[],3,0),"open")</f>
        <v>ok</v>
      </c>
      <c r="C8357" s="152" t="s">
        <v>369</v>
      </c>
      <c r="D8357" s="152" t="s">
        <v>7808</v>
      </c>
      <c r="E8357" s="152" t="s">
        <v>7800</v>
      </c>
      <c r="F8357" s="153" t="s">
        <v>7800</v>
      </c>
      <c r="G8357" t="s">
        <v>400</v>
      </c>
      <c r="H8357" s="153" t="str">
        <f>IF(Proc[[#This Row],[type]]="LFF (MDG-F)",MID(Proc[[#This Row],[Obj]],13,10),"")</f>
        <v/>
      </c>
      <c r="I8357" s="152"/>
      <c r="J8357" s="153" t="b">
        <f>Proc[[#This Row],[Requested]]=Proc[[#This Row],[CurrentParent]]</f>
        <v>1</v>
      </c>
      <c r="K8357" s="153" t="str">
        <f>IF(Proc[[#This Row],[Author]]="Marcela Urrego",VLOOKUP(LEFT(Proc[[#This Row],[Requested]],1),Table3[#All],2,0),VLOOKUP(Proc[[#This Row],[Author]],Table4[],2,0))</f>
        <v>EL</v>
      </c>
      <c r="L8357" s="153" t="s">
        <v>7801</v>
      </c>
      <c r="M8357" s="140">
        <v>46091</v>
      </c>
      <c r="N8357" s="140"/>
      <c r="O8357" s="140"/>
      <c r="P8357" s="140" t="str">
        <f ca="1">IF(Proc[[#This Row],[DaysAgeing]]&gt;5,"yep","on track")</f>
        <v>yep</v>
      </c>
      <c r="Q8357" s="2">
        <f ca="1">IF(Proc[[#This Row],[DateClosed]]="",ABS(NETWORKDAYS(Proc[[#This Row],[DateOpened]],TODAY()))-1,ABS(NETWORKDAYS(Proc[[#This Row],[DateOpened]],Proc[[#This Row],[DateClosed]]))-1)</f>
        <v>18</v>
      </c>
      <c r="R8357" s="140" t="s">
        <v>4125</v>
      </c>
      <c r="S8357" s="153" t="e">
        <f>VLOOKUP(Proc[[#This Row],[Obj]],#REF!,2,0)</f>
        <v>#REF!</v>
      </c>
      <c r="T8357" s="153">
        <v>8356</v>
      </c>
    </row>
    <row r="8358" spans="1:20" hidden="1">
      <c r="A8358" s="152" t="s">
        <v>7795</v>
      </c>
      <c r="B8358" s="153" t="str">
        <f>IFERROR(VLOOKUP(Proc[[#This Row],[App]],Table2[],3,0),"open")</f>
        <v>ok</v>
      </c>
      <c r="C8358" s="152" t="s">
        <v>369</v>
      </c>
      <c r="D8358" s="152" t="s">
        <v>7809</v>
      </c>
      <c r="E8358" s="152" t="s">
        <v>7800</v>
      </c>
      <c r="F8358" s="153" t="s">
        <v>7800</v>
      </c>
      <c r="G8358" s="152" t="s">
        <v>400</v>
      </c>
      <c r="H8358" s="153" t="str">
        <f>IF(Proc[[#This Row],[type]]="LFF (MDG-F)",MID(Proc[[#This Row],[Obj]],13,10),"")</f>
        <v/>
      </c>
      <c r="I8358" s="152"/>
      <c r="J8358" s="153" t="b">
        <f>Proc[[#This Row],[Requested]]=Proc[[#This Row],[CurrentParent]]</f>
        <v>1</v>
      </c>
      <c r="K8358" s="153" t="str">
        <f>IF(Proc[[#This Row],[Author]]="Marcela Urrego",VLOOKUP(LEFT(Proc[[#This Row],[Requested]],1),Table3[#All],2,0),VLOOKUP(Proc[[#This Row],[Author]],Table4[],2,0))</f>
        <v>EL</v>
      </c>
      <c r="L8358" s="153" t="s">
        <v>7801</v>
      </c>
      <c r="M8358" s="140">
        <v>46091</v>
      </c>
      <c r="N8358" s="140"/>
      <c r="O8358" s="140"/>
      <c r="P8358" s="140" t="str">
        <f ca="1">IF(Proc[[#This Row],[DaysAgeing]]&gt;5,"yep","on track")</f>
        <v>yep</v>
      </c>
      <c r="Q8358" s="2">
        <f ca="1">IF(Proc[[#This Row],[DateClosed]]="",ABS(NETWORKDAYS(Proc[[#This Row],[DateOpened]],TODAY()))-1,ABS(NETWORKDAYS(Proc[[#This Row],[DateOpened]],Proc[[#This Row],[DateClosed]]))-1)</f>
        <v>18</v>
      </c>
      <c r="R8358" s="140" t="s">
        <v>4125</v>
      </c>
      <c r="S8358" s="153" t="e">
        <f>VLOOKUP(Proc[[#This Row],[Obj]],#REF!,2,0)</f>
        <v>#REF!</v>
      </c>
      <c r="T8358" s="153">
        <v>8357</v>
      </c>
    </row>
    <row r="8359" spans="1:20" hidden="1">
      <c r="A8359" s="152" t="s">
        <v>7795</v>
      </c>
      <c r="B8359" s="153" t="str">
        <f>IFERROR(VLOOKUP(Proc[[#This Row],[App]],Table2[],3,0),"open")</f>
        <v>ok</v>
      </c>
      <c r="C8359" s="152" t="s">
        <v>369</v>
      </c>
      <c r="D8359" s="152" t="s">
        <v>7799</v>
      </c>
      <c r="E8359" s="152" t="s">
        <v>1685</v>
      </c>
      <c r="F8359" s="153" t="s">
        <v>1685</v>
      </c>
      <c r="G8359" s="152" t="s">
        <v>400</v>
      </c>
      <c r="H8359" s="153" t="str">
        <f>IF(Proc[[#This Row],[type]]="LFF (MDG-F)",MID(Proc[[#This Row],[Obj]],13,10),"")</f>
        <v/>
      </c>
      <c r="I8359" s="152"/>
      <c r="J8359" s="153" t="b">
        <f>Proc[[#This Row],[Requested]]=Proc[[#This Row],[CurrentParent]]</f>
        <v>1</v>
      </c>
      <c r="K8359" s="153" t="str">
        <f>IF(Proc[[#This Row],[Author]]="Marcela Urrego",VLOOKUP(LEFT(Proc[[#This Row],[Requested]],1),Table3[#All],2,0),VLOOKUP(Proc[[#This Row],[Author]],Table4[],2,0))</f>
        <v>EL</v>
      </c>
      <c r="L8359" s="153" t="s">
        <v>7801</v>
      </c>
      <c r="M8359" s="140">
        <v>46091</v>
      </c>
      <c r="N8359" s="140"/>
      <c r="O8359" s="140"/>
      <c r="P8359" s="140" t="str">
        <f ca="1">IF(Proc[[#This Row],[DaysAgeing]]&gt;5,"yep","on track")</f>
        <v>yep</v>
      </c>
      <c r="Q8359" s="2">
        <f ca="1">IF(Proc[[#This Row],[DateClosed]]="",ABS(NETWORKDAYS(Proc[[#This Row],[DateOpened]],TODAY()))-1,ABS(NETWORKDAYS(Proc[[#This Row],[DateOpened]],Proc[[#This Row],[DateClosed]]))-1)</f>
        <v>18</v>
      </c>
      <c r="R8359" s="140" t="s">
        <v>4125</v>
      </c>
      <c r="S8359" s="153"/>
      <c r="T8359" s="153">
        <v>8358</v>
      </c>
    </row>
    <row r="8360" spans="1:20" hidden="1">
      <c r="A8360" s="152" t="s">
        <v>7795</v>
      </c>
      <c r="B8360" s="153" t="str">
        <f>IFERROR(VLOOKUP(Proc[[#This Row],[App]],Table2[],3,0),"open")</f>
        <v>ok</v>
      </c>
      <c r="C8360" s="152" t="s">
        <v>369</v>
      </c>
      <c r="D8360" s="152" t="s">
        <v>7797</v>
      </c>
      <c r="E8360" s="152" t="s">
        <v>7800</v>
      </c>
      <c r="F8360" s="153" t="s">
        <v>7800</v>
      </c>
      <c r="G8360" s="152" t="s">
        <v>400</v>
      </c>
      <c r="H8360" s="153" t="str">
        <f>IF(Proc[[#This Row],[type]]="LFF (MDG-F)",MID(Proc[[#This Row],[Obj]],13,10),"")</f>
        <v/>
      </c>
      <c r="I8360" s="152"/>
      <c r="J8360" s="153" t="b">
        <f>Proc[[#This Row],[Requested]]=Proc[[#This Row],[CurrentParent]]</f>
        <v>1</v>
      </c>
      <c r="K8360" s="153" t="str">
        <f>IF(Proc[[#This Row],[Author]]="Marcela Urrego",VLOOKUP(LEFT(Proc[[#This Row],[Requested]],1),Table3[#All],2,0),VLOOKUP(Proc[[#This Row],[Author]],Table4[],2,0))</f>
        <v>EL</v>
      </c>
      <c r="L8360" s="153" t="s">
        <v>7801</v>
      </c>
      <c r="M8360" s="140">
        <v>46091</v>
      </c>
      <c r="N8360" s="140"/>
      <c r="O8360" s="140"/>
      <c r="P8360" s="140" t="str">
        <f ca="1">IF(Proc[[#This Row],[DaysAgeing]]&gt;5,"yep","on track")</f>
        <v>yep</v>
      </c>
      <c r="Q8360" s="2">
        <f ca="1">IF(Proc[[#This Row],[DateClosed]]="",ABS(NETWORKDAYS(Proc[[#This Row],[DateOpened]],TODAY()))-1,ABS(NETWORKDAYS(Proc[[#This Row],[DateOpened]],Proc[[#This Row],[DateClosed]]))-1)</f>
        <v>18</v>
      </c>
      <c r="R8360" s="140" t="s">
        <v>4125</v>
      </c>
      <c r="S8360" s="153"/>
      <c r="T8360" s="153">
        <v>8359</v>
      </c>
    </row>
    <row r="8361" spans="1:20" hidden="1">
      <c r="A8361" s="152" t="s">
        <v>7795</v>
      </c>
      <c r="B8361" s="153" t="str">
        <f>IFERROR(VLOOKUP(Proc[[#This Row],[App]],Table2[],3,0),"open")</f>
        <v>ok</v>
      </c>
      <c r="C8361" s="152" t="s">
        <v>369</v>
      </c>
      <c r="D8361" s="152" t="s">
        <v>7810</v>
      </c>
      <c r="E8361" s="152" t="s">
        <v>2069</v>
      </c>
      <c r="F8361" s="153" t="s">
        <v>2069</v>
      </c>
      <c r="G8361" s="152" t="s">
        <v>400</v>
      </c>
      <c r="H8361" s="153" t="str">
        <f>IF(Proc[[#This Row],[type]]="LFF (MDG-F)",MID(Proc[[#This Row],[Obj]],13,10),"")</f>
        <v/>
      </c>
      <c r="I8361" s="152"/>
      <c r="J8361" s="153" t="b">
        <f>Proc[[#This Row],[Requested]]=Proc[[#This Row],[CurrentParent]]</f>
        <v>1</v>
      </c>
      <c r="K8361" s="153" t="str">
        <f>IF(Proc[[#This Row],[Author]]="Marcela Urrego",VLOOKUP(LEFT(Proc[[#This Row],[Requested]],1),Table3[#All],2,0),VLOOKUP(Proc[[#This Row],[Author]],Table4[],2,0))</f>
        <v>EL</v>
      </c>
      <c r="L8361" s="153" t="s">
        <v>7801</v>
      </c>
      <c r="M8361" s="140">
        <v>46091</v>
      </c>
      <c r="N8361" s="140"/>
      <c r="O8361" s="140"/>
      <c r="P8361" s="140" t="str">
        <f ca="1">IF(Proc[[#This Row],[DaysAgeing]]&gt;5,"yep","on track")</f>
        <v>yep</v>
      </c>
      <c r="Q8361" s="2">
        <f ca="1">IF(Proc[[#This Row],[DateClosed]]="",ABS(NETWORKDAYS(Proc[[#This Row],[DateOpened]],TODAY()))-1,ABS(NETWORKDAYS(Proc[[#This Row],[DateOpened]],Proc[[#This Row],[DateClosed]]))-1)</f>
        <v>18</v>
      </c>
      <c r="R8361" s="140" t="s">
        <v>4125</v>
      </c>
      <c r="S8361" s="153" t="e">
        <f>VLOOKUP(Proc[[#This Row],[Obj]],#REF!,2,0)</f>
        <v>#REF!</v>
      </c>
      <c r="T8361" s="153">
        <v>8360</v>
      </c>
    </row>
    <row r="8362" spans="1:20" hidden="1">
      <c r="A8362" s="152" t="s">
        <v>7795</v>
      </c>
      <c r="B8362" s="153" t="str">
        <f>IFERROR(VLOOKUP(Proc[[#This Row],[App]],Table2[],3,0),"open")</f>
        <v>ok</v>
      </c>
      <c r="C8362" s="152" t="s">
        <v>369</v>
      </c>
      <c r="D8362" s="152" t="s">
        <v>7811</v>
      </c>
      <c r="E8362" s="152" t="s">
        <v>1685</v>
      </c>
      <c r="F8362" s="153" t="s">
        <v>1685</v>
      </c>
      <c r="G8362" s="152" t="s">
        <v>400</v>
      </c>
      <c r="H8362" s="153" t="str">
        <f>IF(Proc[[#This Row],[type]]="LFF (MDG-F)",MID(Proc[[#This Row],[Obj]],13,10),"")</f>
        <v/>
      </c>
      <c r="I8362" s="152"/>
      <c r="J8362" s="153" t="b">
        <f>Proc[[#This Row],[Requested]]=Proc[[#This Row],[CurrentParent]]</f>
        <v>1</v>
      </c>
      <c r="K8362" s="153" t="str">
        <f>IF(Proc[[#This Row],[Author]]="Marcela Urrego",VLOOKUP(LEFT(Proc[[#This Row],[Requested]],1),Table3[#All],2,0),VLOOKUP(Proc[[#This Row],[Author]],Table4[],2,0))</f>
        <v>EL</v>
      </c>
      <c r="L8362" s="153" t="s">
        <v>7801</v>
      </c>
      <c r="M8362" s="140">
        <v>46091</v>
      </c>
      <c r="N8362" s="140"/>
      <c r="O8362" s="140"/>
      <c r="P8362" s="140" t="str">
        <f ca="1">IF(Proc[[#This Row],[DaysAgeing]]&gt;5,"yep","on track")</f>
        <v>yep</v>
      </c>
      <c r="Q8362" s="2">
        <f ca="1">IF(Proc[[#This Row],[DateClosed]]="",ABS(NETWORKDAYS(Proc[[#This Row],[DateOpened]],TODAY()))-1,ABS(NETWORKDAYS(Proc[[#This Row],[DateOpened]],Proc[[#This Row],[DateClosed]]))-1)</f>
        <v>18</v>
      </c>
      <c r="R8362" s="140" t="s">
        <v>4125</v>
      </c>
      <c r="S8362" s="153" t="e">
        <f>VLOOKUP(Proc[[#This Row],[Obj]],#REF!,2,0)</f>
        <v>#REF!</v>
      </c>
      <c r="T8362" s="153">
        <v>8361</v>
      </c>
    </row>
    <row r="8363" spans="1:20" hidden="1">
      <c r="A8363" s="152" t="s">
        <v>7795</v>
      </c>
      <c r="B8363" s="153" t="str">
        <f>IFERROR(VLOOKUP(Proc[[#This Row],[App]],Table2[],3,0),"open")</f>
        <v>ok</v>
      </c>
      <c r="C8363" s="152" t="s">
        <v>369</v>
      </c>
      <c r="D8363" s="152" t="s">
        <v>7798</v>
      </c>
      <c r="E8363" s="152" t="s">
        <v>7806</v>
      </c>
      <c r="F8363" s="153" t="s">
        <v>7806</v>
      </c>
      <c r="G8363" s="152" t="s">
        <v>406</v>
      </c>
      <c r="H8363" s="153" t="str">
        <f>IF(Proc[[#This Row],[type]]="LFF (MDG-F)",MID(Proc[[#This Row],[Obj]],13,10),"")</f>
        <v>CN50C01523</v>
      </c>
      <c r="I8363" s="152"/>
      <c r="J8363" s="153" t="b">
        <f>Proc[[#This Row],[Requested]]=Proc[[#This Row],[CurrentParent]]</f>
        <v>1</v>
      </c>
      <c r="K8363" s="153" t="str">
        <f>IF(Proc[[#This Row],[Author]]="Marcela Urrego",VLOOKUP(LEFT(Proc[[#This Row],[Requested]],1),Table3[#All],2,0),VLOOKUP(Proc[[#This Row],[Author]],Table4[],2,0))</f>
        <v>EL</v>
      </c>
      <c r="L8363" s="153" t="s">
        <v>7801</v>
      </c>
      <c r="M8363" s="140">
        <v>46091</v>
      </c>
      <c r="N8363" s="140"/>
      <c r="O8363" s="140"/>
      <c r="P8363" s="140" t="str">
        <f ca="1">IF(Proc[[#This Row],[DaysAgeing]]&gt;5,"yep","on track")</f>
        <v>yep</v>
      </c>
      <c r="Q8363" s="2">
        <f ca="1">IF(Proc[[#This Row],[DateClosed]]="",ABS(NETWORKDAYS(Proc[[#This Row],[DateOpened]],TODAY()))-1,ABS(NETWORKDAYS(Proc[[#This Row],[DateOpened]],Proc[[#This Row],[DateClosed]]))-1)</f>
        <v>18</v>
      </c>
      <c r="R8363" s="140" t="s">
        <v>4125</v>
      </c>
      <c r="S8363" s="153"/>
      <c r="T8363" s="153">
        <v>8362</v>
      </c>
    </row>
    <row r="8364" spans="1:20" hidden="1">
      <c r="A8364" s="152" t="s">
        <v>7795</v>
      </c>
      <c r="B8364" s="153" t="str">
        <f>IFERROR(VLOOKUP(Proc[[#This Row],[App]],Table2[],3,0),"open")</f>
        <v>ok</v>
      </c>
      <c r="C8364" s="152" t="s">
        <v>369</v>
      </c>
      <c r="D8364" s="152" t="s">
        <v>7812</v>
      </c>
      <c r="E8364" s="152" t="s">
        <v>7800</v>
      </c>
      <c r="F8364" s="153" t="s">
        <v>7800</v>
      </c>
      <c r="G8364" s="152" t="s">
        <v>400</v>
      </c>
      <c r="H8364" s="153" t="str">
        <f>IF(Proc[[#This Row],[type]]="LFF (MDG-F)",MID(Proc[[#This Row],[Obj]],13,10),"")</f>
        <v/>
      </c>
      <c r="I8364" s="152"/>
      <c r="J8364" s="153" t="b">
        <f>Proc[[#This Row],[Requested]]=Proc[[#This Row],[CurrentParent]]</f>
        <v>1</v>
      </c>
      <c r="K8364" s="153" t="str">
        <f>IF(Proc[[#This Row],[Author]]="Marcela Urrego",VLOOKUP(LEFT(Proc[[#This Row],[Requested]],1),Table3[#All],2,0),VLOOKUP(Proc[[#This Row],[Author]],Table4[],2,0))</f>
        <v>EL</v>
      </c>
      <c r="L8364" s="153" t="s">
        <v>7801</v>
      </c>
      <c r="M8364" s="140">
        <v>46091</v>
      </c>
      <c r="N8364" s="140"/>
      <c r="O8364" s="140"/>
      <c r="P8364" s="140" t="str">
        <f ca="1">IF(Proc[[#This Row],[DaysAgeing]]&gt;5,"yep","on track")</f>
        <v>yep</v>
      </c>
      <c r="Q8364" s="2">
        <f ca="1">IF(Proc[[#This Row],[DateClosed]]="",ABS(NETWORKDAYS(Proc[[#This Row],[DateOpened]],TODAY()))-1,ABS(NETWORKDAYS(Proc[[#This Row],[DateOpened]],Proc[[#This Row],[DateClosed]]))-1)</f>
        <v>18</v>
      </c>
      <c r="R8364" s="140" t="s">
        <v>4125</v>
      </c>
      <c r="S8364" s="153" t="e">
        <f>VLOOKUP(Proc[[#This Row],[Obj]],#REF!,2,0)</f>
        <v>#REF!</v>
      </c>
      <c r="T8364" s="153">
        <v>8363</v>
      </c>
    </row>
    <row r="8365" spans="1:20" hidden="1">
      <c r="A8365" s="152" t="s">
        <v>7795</v>
      </c>
      <c r="B8365" s="153" t="str">
        <f>IFERROR(VLOOKUP(Proc[[#This Row],[App]],Table2[],3,0),"open")</f>
        <v>ok</v>
      </c>
      <c r="C8365" s="152" t="s">
        <v>369</v>
      </c>
      <c r="D8365" s="152" t="s">
        <v>7813</v>
      </c>
      <c r="E8365" s="152" t="s">
        <v>1685</v>
      </c>
      <c r="F8365" s="153" t="s">
        <v>1685</v>
      </c>
      <c r="G8365" s="152" t="s">
        <v>400</v>
      </c>
      <c r="H8365" s="153" t="str">
        <f>IF(Proc[[#This Row],[type]]="LFF (MDG-F)",MID(Proc[[#This Row],[Obj]],13,10),"")</f>
        <v/>
      </c>
      <c r="I8365" s="152"/>
      <c r="J8365" s="153" t="b">
        <f>Proc[[#This Row],[Requested]]=Proc[[#This Row],[CurrentParent]]</f>
        <v>1</v>
      </c>
      <c r="K8365" s="153" t="str">
        <f>IF(Proc[[#This Row],[Author]]="Marcela Urrego",VLOOKUP(LEFT(Proc[[#This Row],[Requested]],1),Table3[#All],2,0),VLOOKUP(Proc[[#This Row],[Author]],Table4[],2,0))</f>
        <v>EL</v>
      </c>
      <c r="L8365" s="153" t="s">
        <v>7801</v>
      </c>
      <c r="M8365" s="140">
        <v>46091</v>
      </c>
      <c r="N8365" s="140"/>
      <c r="O8365" s="140"/>
      <c r="P8365" s="140" t="str">
        <f ca="1">IF(Proc[[#This Row],[DaysAgeing]]&gt;5,"yep","on track")</f>
        <v>yep</v>
      </c>
      <c r="Q8365" s="2">
        <f ca="1">IF(Proc[[#This Row],[DateClosed]]="",ABS(NETWORKDAYS(Proc[[#This Row],[DateOpened]],TODAY()))-1,ABS(NETWORKDAYS(Proc[[#This Row],[DateOpened]],Proc[[#This Row],[DateClosed]]))-1)</f>
        <v>18</v>
      </c>
      <c r="R8365" s="140" t="s">
        <v>4125</v>
      </c>
      <c r="S8365" s="153" t="e">
        <f>VLOOKUP(Proc[[#This Row],[Obj]],#REF!,2,0)</f>
        <v>#REF!</v>
      </c>
      <c r="T8365" s="153">
        <v>8364</v>
      </c>
    </row>
    <row r="8366" spans="1:20" hidden="1">
      <c r="A8366" s="152" t="s">
        <v>7795</v>
      </c>
      <c r="B8366" s="153" t="str">
        <f>IFERROR(VLOOKUP(Proc[[#This Row],[App]],Table2[],3,0),"open")</f>
        <v>ok</v>
      </c>
      <c r="C8366" s="152" t="s">
        <v>369</v>
      </c>
      <c r="D8366" s="152" t="s">
        <v>7814</v>
      </c>
      <c r="E8366" s="152" t="s">
        <v>1685</v>
      </c>
      <c r="F8366" s="153" t="s">
        <v>1685</v>
      </c>
      <c r="G8366" s="152" t="s">
        <v>400</v>
      </c>
      <c r="H8366" s="153" t="str">
        <f>IF(Proc[[#This Row],[type]]="LFF (MDG-F)",MID(Proc[[#This Row],[Obj]],13,10),"")</f>
        <v/>
      </c>
      <c r="I8366" s="152"/>
      <c r="J8366" s="153" t="b">
        <f>Proc[[#This Row],[Requested]]=Proc[[#This Row],[CurrentParent]]</f>
        <v>1</v>
      </c>
      <c r="K8366" s="153" t="str">
        <f>IF(Proc[[#This Row],[Author]]="Marcela Urrego",VLOOKUP(LEFT(Proc[[#This Row],[Requested]],1),Table3[#All],2,0),VLOOKUP(Proc[[#This Row],[Author]],Table4[],2,0))</f>
        <v>EL</v>
      </c>
      <c r="L8366" s="153" t="s">
        <v>7801</v>
      </c>
      <c r="M8366" s="140">
        <v>46091</v>
      </c>
      <c r="N8366" s="140"/>
      <c r="O8366" s="140"/>
      <c r="P8366" s="140" t="str">
        <f ca="1">IF(Proc[[#This Row],[DaysAgeing]]&gt;5,"yep","on track")</f>
        <v>yep</v>
      </c>
      <c r="Q8366" s="2">
        <f ca="1">IF(Proc[[#This Row],[DateClosed]]="",ABS(NETWORKDAYS(Proc[[#This Row],[DateOpened]],TODAY()))-1,ABS(NETWORKDAYS(Proc[[#This Row],[DateOpened]],Proc[[#This Row],[DateClosed]]))-1)</f>
        <v>18</v>
      </c>
      <c r="R8366" s="140" t="s">
        <v>4125</v>
      </c>
      <c r="S8366" s="153" t="e">
        <f>VLOOKUP(Proc[[#This Row],[Obj]],#REF!,2,0)</f>
        <v>#REF!</v>
      </c>
      <c r="T8366" s="153">
        <v>8365</v>
      </c>
    </row>
    <row r="8367" spans="1:20" hidden="1">
      <c r="A8367" s="152" t="s">
        <v>7795</v>
      </c>
      <c r="B8367" s="153" t="str">
        <f>IFERROR(VLOOKUP(Proc[[#This Row],[App]],Table2[],3,0),"open")</f>
        <v>ok</v>
      </c>
      <c r="C8367" s="152" t="s">
        <v>369</v>
      </c>
      <c r="D8367" s="152" t="s">
        <v>7815</v>
      </c>
      <c r="E8367" s="152" t="s">
        <v>1685</v>
      </c>
      <c r="F8367" s="153" t="s">
        <v>1685</v>
      </c>
      <c r="G8367" s="152" t="s">
        <v>400</v>
      </c>
      <c r="H8367" s="153" t="str">
        <f>IF(Proc[[#This Row],[type]]="LFF (MDG-F)",MID(Proc[[#This Row],[Obj]],13,10),"")</f>
        <v/>
      </c>
      <c r="I8367" s="152"/>
      <c r="J8367" s="153" t="b">
        <f>Proc[[#This Row],[Requested]]=Proc[[#This Row],[CurrentParent]]</f>
        <v>1</v>
      </c>
      <c r="K8367" s="153" t="str">
        <f>IF(Proc[[#This Row],[Author]]="Marcela Urrego",VLOOKUP(LEFT(Proc[[#This Row],[Requested]],1),Table3[#All],2,0),VLOOKUP(Proc[[#This Row],[Author]],Table4[],2,0))</f>
        <v>EL</v>
      </c>
      <c r="L8367" s="153" t="s">
        <v>7801</v>
      </c>
      <c r="M8367" s="140">
        <v>46091</v>
      </c>
      <c r="N8367" s="140"/>
      <c r="O8367" s="140"/>
      <c r="P8367" s="140" t="str">
        <f ca="1">IF(Proc[[#This Row],[DaysAgeing]]&gt;5,"yep","on track")</f>
        <v>yep</v>
      </c>
      <c r="Q8367" s="2">
        <f ca="1">IF(Proc[[#This Row],[DateClosed]]="",ABS(NETWORKDAYS(Proc[[#This Row],[DateOpened]],TODAY()))-1,ABS(NETWORKDAYS(Proc[[#This Row],[DateOpened]],Proc[[#This Row],[DateClosed]]))-1)</f>
        <v>18</v>
      </c>
      <c r="R8367" s="140" t="s">
        <v>4125</v>
      </c>
      <c r="S8367" s="153" t="e">
        <f>VLOOKUP(Proc[[#This Row],[Obj]],#REF!,2,0)</f>
        <v>#REF!</v>
      </c>
      <c r="T8367" s="153">
        <v>8366</v>
      </c>
    </row>
    <row r="8368" spans="1:20" hidden="1">
      <c r="A8368" t="s">
        <v>7816</v>
      </c>
      <c r="B8368" s="153" t="str">
        <f>IFERROR(VLOOKUP(Proc[[#This Row],[App]],Table2[],3,0),"open")</f>
        <v>ok</v>
      </c>
      <c r="C8368" s="152" t="s">
        <v>369</v>
      </c>
      <c r="D8368" s="152" t="s">
        <v>10587</v>
      </c>
      <c r="E8368" s="152" t="s">
        <v>10621</v>
      </c>
      <c r="F8368" s="153" t="s">
        <v>10621</v>
      </c>
      <c r="G8368" s="152" t="s">
        <v>400</v>
      </c>
      <c r="H8368" s="153" t="str">
        <f>IF(Proc[[#This Row],[type]]="LFF (MDG-F)",MID(Proc[[#This Row],[Obj]],13,10),"")</f>
        <v/>
      </c>
      <c r="J8368" s="153" t="b">
        <f>Proc[[#This Row],[Requested]]=Proc[[#This Row],[CurrentParent]]</f>
        <v>1</v>
      </c>
      <c r="K8368" s="153" t="str">
        <f>IF(Proc[[#This Row],[Author]]="Marcela Urrego",VLOOKUP(LEFT(Proc[[#This Row],[Requested]],1),Table3[#All],2,0),VLOOKUP(Proc[[#This Row],[Author]],Table4[],2,0))</f>
        <v>EL</v>
      </c>
      <c r="L8368" s="153" t="s">
        <v>7801</v>
      </c>
      <c r="M8368" s="140">
        <v>46091</v>
      </c>
      <c r="N8368" s="140"/>
      <c r="O8368" s="140"/>
      <c r="P8368" s="140" t="str">
        <f ca="1">IF(Proc[[#This Row],[DaysAgeing]]&gt;5,"yep","on track")</f>
        <v>yep</v>
      </c>
      <c r="Q8368" s="2">
        <f ca="1">IF(Proc[[#This Row],[DateClosed]]="",ABS(NETWORKDAYS(Proc[[#This Row],[DateOpened]],TODAY()))-1,ABS(NETWORKDAYS(Proc[[#This Row],[DateOpened]],Proc[[#This Row],[DateClosed]]))-1)</f>
        <v>18</v>
      </c>
      <c r="R8368" s="140" t="s">
        <v>4125</v>
      </c>
      <c r="S8368" s="153"/>
      <c r="T8368" s="153"/>
    </row>
    <row r="8369" spans="1:20" hidden="1">
      <c r="A8369" s="152" t="s">
        <v>7816</v>
      </c>
      <c r="B8369" s="153" t="str">
        <f>IFERROR(VLOOKUP(Proc[[#This Row],[App]],Table2[],3,0),"open")</f>
        <v>ok</v>
      </c>
      <c r="C8369" s="152" t="s">
        <v>369</v>
      </c>
      <c r="D8369" s="152" t="s">
        <v>10588</v>
      </c>
      <c r="E8369" s="152" t="s">
        <v>10621</v>
      </c>
      <c r="F8369" s="153" t="s">
        <v>10621</v>
      </c>
      <c r="G8369" s="152" t="s">
        <v>400</v>
      </c>
      <c r="H8369" s="153" t="str">
        <f>IF(Proc[[#This Row],[type]]="LFF (MDG-F)",MID(Proc[[#This Row],[Obj]],13,10),"")</f>
        <v/>
      </c>
      <c r="J8369" s="153" t="b">
        <f>Proc[[#This Row],[Requested]]=Proc[[#This Row],[CurrentParent]]</f>
        <v>1</v>
      </c>
      <c r="K8369" s="153" t="str">
        <f>IF(Proc[[#This Row],[Author]]="Marcela Urrego",VLOOKUP(LEFT(Proc[[#This Row],[Requested]],1),Table3[#All],2,0),VLOOKUP(Proc[[#This Row],[Author]],Table4[],2,0))</f>
        <v>EL</v>
      </c>
      <c r="L8369" s="153" t="s">
        <v>7801</v>
      </c>
      <c r="M8369" s="140">
        <v>46091</v>
      </c>
      <c r="N8369" s="140"/>
      <c r="O8369" s="140"/>
      <c r="P8369" s="140" t="str">
        <f ca="1">IF(Proc[[#This Row],[DaysAgeing]]&gt;5,"yep","on track")</f>
        <v>yep</v>
      </c>
      <c r="Q8369" s="2">
        <f ca="1">IF(Proc[[#This Row],[DateClosed]]="",ABS(NETWORKDAYS(Proc[[#This Row],[DateOpened]],TODAY()))-1,ABS(NETWORKDAYS(Proc[[#This Row],[DateOpened]],Proc[[#This Row],[DateClosed]]))-1)</f>
        <v>18</v>
      </c>
      <c r="R8369" s="140" t="s">
        <v>4125</v>
      </c>
      <c r="S8369" s="153"/>
      <c r="T8369" s="153"/>
    </row>
    <row r="8370" spans="1:20" hidden="1">
      <c r="A8370" s="152" t="s">
        <v>7816</v>
      </c>
      <c r="B8370" s="153" t="str">
        <f>IFERROR(VLOOKUP(Proc[[#This Row],[App]],Table2[],3,0),"open")</f>
        <v>ok</v>
      </c>
      <c r="C8370" s="152" t="s">
        <v>369</v>
      </c>
      <c r="D8370" s="152" t="s">
        <v>10589</v>
      </c>
      <c r="E8370" s="152" t="s">
        <v>10621</v>
      </c>
      <c r="F8370" s="153" t="s">
        <v>10621</v>
      </c>
      <c r="G8370" s="152" t="s">
        <v>400</v>
      </c>
      <c r="H8370" s="153" t="str">
        <f>IF(Proc[[#This Row],[type]]="LFF (MDG-F)",MID(Proc[[#This Row],[Obj]],13,10),"")</f>
        <v/>
      </c>
      <c r="J8370" s="153" t="b">
        <f>Proc[[#This Row],[Requested]]=Proc[[#This Row],[CurrentParent]]</f>
        <v>1</v>
      </c>
      <c r="K8370" s="153" t="str">
        <f>IF(Proc[[#This Row],[Author]]="Marcela Urrego",VLOOKUP(LEFT(Proc[[#This Row],[Requested]],1),Table3[#All],2,0),VLOOKUP(Proc[[#This Row],[Author]],Table4[],2,0))</f>
        <v>EL</v>
      </c>
      <c r="L8370" s="153" t="s">
        <v>7801</v>
      </c>
      <c r="M8370" s="140">
        <v>46091</v>
      </c>
      <c r="N8370" s="140"/>
      <c r="O8370" s="140"/>
      <c r="P8370" s="140" t="str">
        <f ca="1">IF(Proc[[#This Row],[DaysAgeing]]&gt;5,"yep","on track")</f>
        <v>yep</v>
      </c>
      <c r="Q8370" s="2">
        <f ca="1">IF(Proc[[#This Row],[DateClosed]]="",ABS(NETWORKDAYS(Proc[[#This Row],[DateOpened]],TODAY()))-1,ABS(NETWORKDAYS(Proc[[#This Row],[DateOpened]],Proc[[#This Row],[DateClosed]]))-1)</f>
        <v>18</v>
      </c>
      <c r="R8370" s="140" t="s">
        <v>4125</v>
      </c>
      <c r="S8370" s="153"/>
      <c r="T8370" s="153"/>
    </row>
    <row r="8371" spans="1:20" hidden="1">
      <c r="A8371" s="152" t="s">
        <v>7816</v>
      </c>
      <c r="B8371" s="153" t="str">
        <f>IFERROR(VLOOKUP(Proc[[#This Row],[App]],Table2[],3,0),"open")</f>
        <v>ok</v>
      </c>
      <c r="C8371" s="152" t="s">
        <v>369</v>
      </c>
      <c r="D8371" s="152" t="s">
        <v>10590</v>
      </c>
      <c r="E8371" s="152" t="s">
        <v>10621</v>
      </c>
      <c r="F8371" s="153" t="s">
        <v>10621</v>
      </c>
      <c r="G8371" s="152" t="s">
        <v>400</v>
      </c>
      <c r="H8371" s="153" t="str">
        <f>IF(Proc[[#This Row],[type]]="LFF (MDG-F)",MID(Proc[[#This Row],[Obj]],13,10),"")</f>
        <v/>
      </c>
      <c r="J8371" s="153" t="b">
        <f>Proc[[#This Row],[Requested]]=Proc[[#This Row],[CurrentParent]]</f>
        <v>1</v>
      </c>
      <c r="K8371" s="153" t="str">
        <f>IF(Proc[[#This Row],[Author]]="Marcela Urrego",VLOOKUP(LEFT(Proc[[#This Row],[Requested]],1),Table3[#All],2,0),VLOOKUP(Proc[[#This Row],[Author]],Table4[],2,0))</f>
        <v>EL</v>
      </c>
      <c r="L8371" s="153" t="s">
        <v>7801</v>
      </c>
      <c r="M8371" s="140">
        <v>46091</v>
      </c>
      <c r="N8371" s="140"/>
      <c r="O8371" s="140"/>
      <c r="P8371" s="140" t="str">
        <f ca="1">IF(Proc[[#This Row],[DaysAgeing]]&gt;5,"yep","on track")</f>
        <v>yep</v>
      </c>
      <c r="Q8371" s="2">
        <f ca="1">IF(Proc[[#This Row],[DateClosed]]="",ABS(NETWORKDAYS(Proc[[#This Row],[DateOpened]],TODAY()))-1,ABS(NETWORKDAYS(Proc[[#This Row],[DateOpened]],Proc[[#This Row],[DateClosed]]))-1)</f>
        <v>18</v>
      </c>
      <c r="R8371" s="140" t="s">
        <v>4125</v>
      </c>
      <c r="S8371" s="153"/>
      <c r="T8371" s="153"/>
    </row>
    <row r="8372" spans="1:20" hidden="1">
      <c r="A8372" s="152" t="s">
        <v>7816</v>
      </c>
      <c r="B8372" s="153" t="str">
        <f>IFERROR(VLOOKUP(Proc[[#This Row],[App]],Table2[],3,0),"open")</f>
        <v>ok</v>
      </c>
      <c r="C8372" s="152" t="s">
        <v>369</v>
      </c>
      <c r="D8372" s="152" t="s">
        <v>10591</v>
      </c>
      <c r="E8372" s="152" t="s">
        <v>10621</v>
      </c>
      <c r="F8372" s="153" t="s">
        <v>10621</v>
      </c>
      <c r="G8372" s="152" t="s">
        <v>400</v>
      </c>
      <c r="H8372" s="153" t="str">
        <f>IF(Proc[[#This Row],[type]]="LFF (MDG-F)",MID(Proc[[#This Row],[Obj]],13,10),"")</f>
        <v/>
      </c>
      <c r="J8372" s="153" t="b">
        <f>Proc[[#This Row],[Requested]]=Proc[[#This Row],[CurrentParent]]</f>
        <v>1</v>
      </c>
      <c r="K8372" s="153" t="str">
        <f>IF(Proc[[#This Row],[Author]]="Marcela Urrego",VLOOKUP(LEFT(Proc[[#This Row],[Requested]],1),Table3[#All],2,0),VLOOKUP(Proc[[#This Row],[Author]],Table4[],2,0))</f>
        <v>EL</v>
      </c>
      <c r="L8372" s="153" t="s">
        <v>7801</v>
      </c>
      <c r="M8372" s="140">
        <v>46091</v>
      </c>
      <c r="N8372" s="140"/>
      <c r="O8372" s="140"/>
      <c r="P8372" s="140" t="str">
        <f ca="1">IF(Proc[[#This Row],[DaysAgeing]]&gt;5,"yep","on track")</f>
        <v>yep</v>
      </c>
      <c r="Q8372" s="2">
        <f ca="1">IF(Proc[[#This Row],[DateClosed]]="",ABS(NETWORKDAYS(Proc[[#This Row],[DateOpened]],TODAY()))-1,ABS(NETWORKDAYS(Proc[[#This Row],[DateOpened]],Proc[[#This Row],[DateClosed]]))-1)</f>
        <v>18</v>
      </c>
      <c r="R8372" s="140" t="s">
        <v>4125</v>
      </c>
      <c r="S8372" s="153"/>
      <c r="T8372" s="153"/>
    </row>
    <row r="8373" spans="1:20" hidden="1">
      <c r="A8373" s="152" t="s">
        <v>7816</v>
      </c>
      <c r="B8373" s="153" t="str">
        <f>IFERROR(VLOOKUP(Proc[[#This Row],[App]],Table2[],3,0),"open")</f>
        <v>ok</v>
      </c>
      <c r="C8373" s="152" t="s">
        <v>369</v>
      </c>
      <c r="D8373" s="152" t="s">
        <v>10592</v>
      </c>
      <c r="E8373" s="152" t="s">
        <v>10621</v>
      </c>
      <c r="F8373" s="153" t="s">
        <v>10621</v>
      </c>
      <c r="G8373" s="152" t="s">
        <v>400</v>
      </c>
      <c r="H8373" s="153" t="str">
        <f>IF(Proc[[#This Row],[type]]="LFF (MDG-F)",MID(Proc[[#This Row],[Obj]],13,10),"")</f>
        <v/>
      </c>
      <c r="J8373" s="153" t="b">
        <f>Proc[[#This Row],[Requested]]=Proc[[#This Row],[CurrentParent]]</f>
        <v>1</v>
      </c>
      <c r="K8373" s="153" t="str">
        <f>IF(Proc[[#This Row],[Author]]="Marcela Urrego",VLOOKUP(LEFT(Proc[[#This Row],[Requested]],1),Table3[#All],2,0),VLOOKUP(Proc[[#This Row],[Author]],Table4[],2,0))</f>
        <v>EL</v>
      </c>
      <c r="L8373" s="153" t="s">
        <v>7801</v>
      </c>
      <c r="M8373" s="140">
        <v>46091</v>
      </c>
      <c r="N8373" s="140"/>
      <c r="O8373" s="140"/>
      <c r="P8373" s="140" t="str">
        <f ca="1">IF(Proc[[#This Row],[DaysAgeing]]&gt;5,"yep","on track")</f>
        <v>yep</v>
      </c>
      <c r="Q8373" s="2">
        <f ca="1">IF(Proc[[#This Row],[DateClosed]]="",ABS(NETWORKDAYS(Proc[[#This Row],[DateOpened]],TODAY()))-1,ABS(NETWORKDAYS(Proc[[#This Row],[DateOpened]],Proc[[#This Row],[DateClosed]]))-1)</f>
        <v>18</v>
      </c>
      <c r="R8373" s="140" t="s">
        <v>4125</v>
      </c>
      <c r="S8373" s="153"/>
      <c r="T8373" s="153"/>
    </row>
    <row r="8374" spans="1:20" hidden="1">
      <c r="A8374" s="152" t="s">
        <v>7816</v>
      </c>
      <c r="B8374" s="153" t="str">
        <f>IFERROR(VLOOKUP(Proc[[#This Row],[App]],Table2[],3,0),"open")</f>
        <v>ok</v>
      </c>
      <c r="C8374" s="152" t="s">
        <v>369</v>
      </c>
      <c r="D8374" s="152" t="s">
        <v>7897</v>
      </c>
      <c r="E8374" s="152" t="s">
        <v>10621</v>
      </c>
      <c r="F8374" s="153" t="s">
        <v>10621</v>
      </c>
      <c r="G8374" s="152" t="s">
        <v>400</v>
      </c>
      <c r="H8374" s="153" t="str">
        <f>IF(Proc[[#This Row],[type]]="LFF (MDG-F)",MID(Proc[[#This Row],[Obj]],13,10),"")</f>
        <v/>
      </c>
      <c r="J8374" s="153" t="b">
        <f>Proc[[#This Row],[Requested]]=Proc[[#This Row],[CurrentParent]]</f>
        <v>1</v>
      </c>
      <c r="K8374" s="153" t="str">
        <f>IF(Proc[[#This Row],[Author]]="Marcela Urrego",VLOOKUP(LEFT(Proc[[#This Row],[Requested]],1),Table3[#All],2,0),VLOOKUP(Proc[[#This Row],[Author]],Table4[],2,0))</f>
        <v>EL</v>
      </c>
      <c r="L8374" s="153" t="s">
        <v>7801</v>
      </c>
      <c r="M8374" s="140">
        <v>46091</v>
      </c>
      <c r="N8374" s="140"/>
      <c r="O8374" s="140"/>
      <c r="P8374" s="140" t="str">
        <f ca="1">IF(Proc[[#This Row],[DaysAgeing]]&gt;5,"yep","on track")</f>
        <v>yep</v>
      </c>
      <c r="Q8374" s="2">
        <f ca="1">IF(Proc[[#This Row],[DateClosed]]="",ABS(NETWORKDAYS(Proc[[#This Row],[DateOpened]],TODAY()))-1,ABS(NETWORKDAYS(Proc[[#This Row],[DateOpened]],Proc[[#This Row],[DateClosed]]))-1)</f>
        <v>18</v>
      </c>
      <c r="R8374" s="140" t="s">
        <v>4125</v>
      </c>
      <c r="S8374" s="153"/>
      <c r="T8374" s="153"/>
    </row>
    <row r="8375" spans="1:20" hidden="1">
      <c r="A8375" s="152" t="s">
        <v>7816</v>
      </c>
      <c r="B8375" s="153" t="str">
        <f>IFERROR(VLOOKUP(Proc[[#This Row],[App]],Table2[],3,0),"open")</f>
        <v>ok</v>
      </c>
      <c r="C8375" s="152" t="s">
        <v>369</v>
      </c>
      <c r="D8375" s="152" t="s">
        <v>7893</v>
      </c>
      <c r="E8375" s="152" t="s">
        <v>10621</v>
      </c>
      <c r="F8375" s="153" t="s">
        <v>10621</v>
      </c>
      <c r="G8375" s="152" t="s">
        <v>400</v>
      </c>
      <c r="H8375" s="153" t="str">
        <f>IF(Proc[[#This Row],[type]]="LFF (MDG-F)",MID(Proc[[#This Row],[Obj]],13,10),"")</f>
        <v/>
      </c>
      <c r="J8375" s="153" t="b">
        <f>Proc[[#This Row],[Requested]]=Proc[[#This Row],[CurrentParent]]</f>
        <v>1</v>
      </c>
      <c r="K8375" s="153" t="str">
        <f>IF(Proc[[#This Row],[Author]]="Marcela Urrego",VLOOKUP(LEFT(Proc[[#This Row],[Requested]],1),Table3[#All],2,0),VLOOKUP(Proc[[#This Row],[Author]],Table4[],2,0))</f>
        <v>EL</v>
      </c>
      <c r="L8375" s="153" t="s">
        <v>7801</v>
      </c>
      <c r="M8375" s="140">
        <v>46091</v>
      </c>
      <c r="N8375" s="140"/>
      <c r="O8375" s="140"/>
      <c r="P8375" s="140" t="str">
        <f ca="1">IF(Proc[[#This Row],[DaysAgeing]]&gt;5,"yep","on track")</f>
        <v>yep</v>
      </c>
      <c r="Q8375" s="2">
        <f ca="1">IF(Proc[[#This Row],[DateClosed]]="",ABS(NETWORKDAYS(Proc[[#This Row],[DateOpened]],TODAY()))-1,ABS(NETWORKDAYS(Proc[[#This Row],[DateOpened]],Proc[[#This Row],[DateClosed]]))-1)</f>
        <v>18</v>
      </c>
      <c r="R8375" s="140" t="s">
        <v>4125</v>
      </c>
      <c r="S8375" s="153"/>
      <c r="T8375" s="153"/>
    </row>
    <row r="8376" spans="1:20" hidden="1">
      <c r="A8376" s="152" t="s">
        <v>7816</v>
      </c>
      <c r="B8376" s="153" t="str">
        <f>IFERROR(VLOOKUP(Proc[[#This Row],[App]],Table2[],3,0),"open")</f>
        <v>ok</v>
      </c>
      <c r="C8376" s="152" t="s">
        <v>369</v>
      </c>
      <c r="D8376" s="152" t="s">
        <v>7896</v>
      </c>
      <c r="E8376" s="152" t="s">
        <v>10621</v>
      </c>
      <c r="F8376" s="153" t="s">
        <v>10621</v>
      </c>
      <c r="G8376" s="152" t="s">
        <v>400</v>
      </c>
      <c r="H8376" s="153" t="str">
        <f>IF(Proc[[#This Row],[type]]="LFF (MDG-F)",MID(Proc[[#This Row],[Obj]],13,10),"")</f>
        <v/>
      </c>
      <c r="J8376" s="153" t="b">
        <f>Proc[[#This Row],[Requested]]=Proc[[#This Row],[CurrentParent]]</f>
        <v>1</v>
      </c>
      <c r="K8376" s="153" t="str">
        <f>IF(Proc[[#This Row],[Author]]="Marcela Urrego",VLOOKUP(LEFT(Proc[[#This Row],[Requested]],1),Table3[#All],2,0),VLOOKUP(Proc[[#This Row],[Author]],Table4[],2,0))</f>
        <v>EL</v>
      </c>
      <c r="L8376" s="153" t="s">
        <v>7801</v>
      </c>
      <c r="M8376" s="140">
        <v>46091</v>
      </c>
      <c r="N8376" s="140"/>
      <c r="O8376" s="140"/>
      <c r="P8376" s="140" t="str">
        <f ca="1">IF(Proc[[#This Row],[DaysAgeing]]&gt;5,"yep","on track")</f>
        <v>yep</v>
      </c>
      <c r="Q8376" s="2">
        <f ca="1">IF(Proc[[#This Row],[DateClosed]]="",ABS(NETWORKDAYS(Proc[[#This Row],[DateOpened]],TODAY()))-1,ABS(NETWORKDAYS(Proc[[#This Row],[DateOpened]],Proc[[#This Row],[DateClosed]]))-1)</f>
        <v>18</v>
      </c>
      <c r="R8376" s="140" t="s">
        <v>4125</v>
      </c>
      <c r="S8376" s="153"/>
      <c r="T8376" s="153"/>
    </row>
    <row r="8377" spans="1:20" hidden="1">
      <c r="A8377" s="152" t="s">
        <v>7816</v>
      </c>
      <c r="B8377" s="153" t="str">
        <f>IFERROR(VLOOKUP(Proc[[#This Row],[App]],Table2[],3,0),"open")</f>
        <v>ok</v>
      </c>
      <c r="C8377" s="152" t="s">
        <v>369</v>
      </c>
      <c r="D8377" s="152" t="s">
        <v>10593</v>
      </c>
      <c r="E8377" s="152" t="s">
        <v>10622</v>
      </c>
      <c r="F8377" s="153" t="s">
        <v>10622</v>
      </c>
      <c r="G8377" s="152" t="s">
        <v>406</v>
      </c>
      <c r="H8377" s="153" t="str">
        <f>IF(Proc[[#This Row],[type]]="LFF (MDG-F)",MID(Proc[[#This Row],[Obj]],13,10),"")</f>
        <v>FR01ROKGRD</v>
      </c>
      <c r="J8377" s="153" t="b">
        <f>Proc[[#This Row],[Requested]]=Proc[[#This Row],[CurrentParent]]</f>
        <v>1</v>
      </c>
      <c r="K8377" s="153" t="str">
        <f>IF(Proc[[#This Row],[Author]]="Marcela Urrego",VLOOKUP(LEFT(Proc[[#This Row],[Requested]],1),Table3[#All],2,0),VLOOKUP(Proc[[#This Row],[Author]],Table4[],2,0))</f>
        <v>EL</v>
      </c>
      <c r="L8377" s="153" t="s">
        <v>7801</v>
      </c>
      <c r="M8377" s="140">
        <v>46091</v>
      </c>
      <c r="N8377" s="140"/>
      <c r="O8377" s="140"/>
      <c r="P8377" s="140" t="str">
        <f ca="1">IF(Proc[[#This Row],[DaysAgeing]]&gt;5,"yep","on track")</f>
        <v>yep</v>
      </c>
      <c r="Q8377" s="2">
        <f ca="1">IF(Proc[[#This Row],[DateClosed]]="",ABS(NETWORKDAYS(Proc[[#This Row],[DateOpened]],TODAY()))-1,ABS(NETWORKDAYS(Proc[[#This Row],[DateOpened]],Proc[[#This Row],[DateClosed]]))-1)</f>
        <v>18</v>
      </c>
      <c r="R8377" s="140" t="s">
        <v>4125</v>
      </c>
      <c r="S8377" s="153"/>
      <c r="T8377" s="153"/>
    </row>
    <row r="8378" spans="1:20" hidden="1">
      <c r="A8378" s="152" t="s">
        <v>7816</v>
      </c>
      <c r="B8378" s="153" t="str">
        <f>IFERROR(VLOOKUP(Proc[[#This Row],[App]],Table2[],3,0),"open")</f>
        <v>ok</v>
      </c>
      <c r="C8378" s="152" t="s">
        <v>369</v>
      </c>
      <c r="D8378" s="152" t="s">
        <v>10594</v>
      </c>
      <c r="E8378" s="152" t="s">
        <v>10622</v>
      </c>
      <c r="F8378" s="153" t="s">
        <v>10622</v>
      </c>
      <c r="G8378" s="152" t="s">
        <v>406</v>
      </c>
      <c r="H8378" s="153" t="str">
        <f>IF(Proc[[#This Row],[type]]="LFF (MDG-F)",MID(Proc[[#This Row],[Obj]],13,10),"")</f>
        <v>FR01ROKLAB</v>
      </c>
      <c r="J8378" s="153" t="b">
        <f>Proc[[#This Row],[Requested]]=Proc[[#This Row],[CurrentParent]]</f>
        <v>1</v>
      </c>
      <c r="K8378" s="153" t="str">
        <f>IF(Proc[[#This Row],[Author]]="Marcela Urrego",VLOOKUP(LEFT(Proc[[#This Row],[Requested]],1),Table3[#All],2,0),VLOOKUP(Proc[[#This Row],[Author]],Table4[],2,0))</f>
        <v>EL</v>
      </c>
      <c r="L8378" s="153" t="s">
        <v>7801</v>
      </c>
      <c r="M8378" s="140">
        <v>46091</v>
      </c>
      <c r="N8378" s="140"/>
      <c r="O8378" s="140"/>
      <c r="P8378" s="140" t="str">
        <f ca="1">IF(Proc[[#This Row],[DaysAgeing]]&gt;5,"yep","on track")</f>
        <v>yep</v>
      </c>
      <c r="Q8378" s="2">
        <f ca="1">IF(Proc[[#This Row],[DateClosed]]="",ABS(NETWORKDAYS(Proc[[#This Row],[DateOpened]],TODAY()))-1,ABS(NETWORKDAYS(Proc[[#This Row],[DateOpened]],Proc[[#This Row],[DateClosed]]))-1)</f>
        <v>18</v>
      </c>
      <c r="R8378" s="140" t="s">
        <v>4125</v>
      </c>
      <c r="S8378" s="153"/>
      <c r="T8378" s="153"/>
    </row>
    <row r="8379" spans="1:20" hidden="1">
      <c r="A8379" s="152" t="s">
        <v>7816</v>
      </c>
      <c r="B8379" s="153" t="str">
        <f>IFERROR(VLOOKUP(Proc[[#This Row],[App]],Table2[],3,0),"open")</f>
        <v>ok</v>
      </c>
      <c r="C8379" s="152" t="s">
        <v>369</v>
      </c>
      <c r="D8379" s="152" t="s">
        <v>10595</v>
      </c>
      <c r="E8379" s="152" t="s">
        <v>10621</v>
      </c>
      <c r="F8379" s="153" t="s">
        <v>10621</v>
      </c>
      <c r="G8379" s="152" t="s">
        <v>400</v>
      </c>
      <c r="H8379" s="153" t="str">
        <f>IF(Proc[[#This Row],[type]]="LFF (MDG-F)",MID(Proc[[#This Row],[Obj]],13,10),"")</f>
        <v/>
      </c>
      <c r="J8379" s="153" t="b">
        <f>Proc[[#This Row],[Requested]]=Proc[[#This Row],[CurrentParent]]</f>
        <v>1</v>
      </c>
      <c r="K8379" s="153" t="str">
        <f>IF(Proc[[#This Row],[Author]]="Marcela Urrego",VLOOKUP(LEFT(Proc[[#This Row],[Requested]],1),Table3[#All],2,0),VLOOKUP(Proc[[#This Row],[Author]],Table4[],2,0))</f>
        <v>EL</v>
      </c>
      <c r="L8379" s="153" t="s">
        <v>7801</v>
      </c>
      <c r="M8379" s="140">
        <v>46091</v>
      </c>
      <c r="N8379" s="140"/>
      <c r="O8379" s="140"/>
      <c r="P8379" s="140" t="str">
        <f ca="1">IF(Proc[[#This Row],[DaysAgeing]]&gt;5,"yep","on track")</f>
        <v>yep</v>
      </c>
      <c r="Q8379" s="2">
        <f ca="1">IF(Proc[[#This Row],[DateClosed]]="",ABS(NETWORKDAYS(Proc[[#This Row],[DateOpened]],TODAY()))-1,ABS(NETWORKDAYS(Proc[[#This Row],[DateOpened]],Proc[[#This Row],[DateClosed]]))-1)</f>
        <v>18</v>
      </c>
      <c r="R8379" s="140" t="s">
        <v>4125</v>
      </c>
      <c r="S8379" s="153"/>
      <c r="T8379" s="153"/>
    </row>
    <row r="8380" spans="1:20" hidden="1">
      <c r="A8380" s="152" t="s">
        <v>7816</v>
      </c>
      <c r="B8380" s="153" t="str">
        <f>IFERROR(VLOOKUP(Proc[[#This Row],[App]],Table2[],3,0),"open")</f>
        <v>ok</v>
      </c>
      <c r="C8380" s="152" t="s">
        <v>369</v>
      </c>
      <c r="D8380" s="152" t="s">
        <v>10596</v>
      </c>
      <c r="E8380" s="152" t="s">
        <v>10623</v>
      </c>
      <c r="F8380" s="153" t="s">
        <v>10623</v>
      </c>
      <c r="G8380" s="152" t="s">
        <v>400</v>
      </c>
      <c r="H8380" s="153" t="str">
        <f>IF(Proc[[#This Row],[type]]="LFF (MDG-F)",MID(Proc[[#This Row],[Obj]],13,10),"")</f>
        <v/>
      </c>
      <c r="J8380" s="153" t="b">
        <f>Proc[[#This Row],[Requested]]=Proc[[#This Row],[CurrentParent]]</f>
        <v>1</v>
      </c>
      <c r="K8380" s="153" t="str">
        <f>IF(Proc[[#This Row],[Author]]="Marcela Urrego",VLOOKUP(LEFT(Proc[[#This Row],[Requested]],1),Table3[#All],2,0),VLOOKUP(Proc[[#This Row],[Author]],Table4[],2,0))</f>
        <v>EL</v>
      </c>
      <c r="L8380" s="153" t="s">
        <v>7801</v>
      </c>
      <c r="M8380" s="140">
        <v>46091</v>
      </c>
      <c r="N8380" s="140"/>
      <c r="O8380" s="140"/>
      <c r="P8380" s="140" t="str">
        <f ca="1">IF(Proc[[#This Row],[DaysAgeing]]&gt;5,"yep","on track")</f>
        <v>yep</v>
      </c>
      <c r="Q8380" s="2">
        <f ca="1">IF(Proc[[#This Row],[DateClosed]]="",ABS(NETWORKDAYS(Proc[[#This Row],[DateOpened]],TODAY()))-1,ABS(NETWORKDAYS(Proc[[#This Row],[DateOpened]],Proc[[#This Row],[DateClosed]]))-1)</f>
        <v>18</v>
      </c>
      <c r="R8380" s="140" t="s">
        <v>4125</v>
      </c>
      <c r="S8380" s="153"/>
      <c r="T8380" s="153"/>
    </row>
    <row r="8381" spans="1:20" hidden="1">
      <c r="A8381" s="152" t="s">
        <v>7816</v>
      </c>
      <c r="B8381" s="153" t="str">
        <f>IFERROR(VLOOKUP(Proc[[#This Row],[App]],Table2[],3,0),"open")</f>
        <v>ok</v>
      </c>
      <c r="C8381" s="152" t="s">
        <v>369</v>
      </c>
      <c r="D8381" s="152" t="s">
        <v>10597</v>
      </c>
      <c r="E8381" s="152" t="s">
        <v>10623</v>
      </c>
      <c r="F8381" s="153" t="s">
        <v>10623</v>
      </c>
      <c r="G8381" s="152" t="s">
        <v>406</v>
      </c>
      <c r="H8381" s="153" t="str">
        <f>IF(Proc[[#This Row],[type]]="LFF (MDG-F)",MID(Proc[[#This Row],[Obj]],13,10),"")</f>
        <v>DE04R00410</v>
      </c>
      <c r="J8381" s="153" t="b">
        <f>Proc[[#This Row],[Requested]]=Proc[[#This Row],[CurrentParent]]</f>
        <v>1</v>
      </c>
      <c r="K8381" s="153" t="str">
        <f>IF(Proc[[#This Row],[Author]]="Marcela Urrego",VLOOKUP(LEFT(Proc[[#This Row],[Requested]],1),Table3[#All],2,0),VLOOKUP(Proc[[#This Row],[Author]],Table4[],2,0))</f>
        <v>EL</v>
      </c>
      <c r="L8381" s="153" t="s">
        <v>7801</v>
      </c>
      <c r="M8381" s="140">
        <v>46091</v>
      </c>
      <c r="N8381" s="140"/>
      <c r="O8381" s="140"/>
      <c r="P8381" s="140" t="str">
        <f ca="1">IF(Proc[[#This Row],[DaysAgeing]]&gt;5,"yep","on track")</f>
        <v>yep</v>
      </c>
      <c r="Q8381" s="2">
        <f ca="1">IF(Proc[[#This Row],[DateClosed]]="",ABS(NETWORKDAYS(Proc[[#This Row],[DateOpened]],TODAY()))-1,ABS(NETWORKDAYS(Proc[[#This Row],[DateOpened]],Proc[[#This Row],[DateClosed]]))-1)</f>
        <v>18</v>
      </c>
      <c r="R8381" s="140" t="s">
        <v>4125</v>
      </c>
      <c r="S8381" s="153"/>
      <c r="T8381" s="153"/>
    </row>
    <row r="8382" spans="1:20" hidden="1">
      <c r="A8382" s="152" t="s">
        <v>7816</v>
      </c>
      <c r="B8382" s="153" t="str">
        <f>IFERROR(VLOOKUP(Proc[[#This Row],[App]],Table2[],3,0),"open")</f>
        <v>ok</v>
      </c>
      <c r="C8382" s="152" t="s">
        <v>369</v>
      </c>
      <c r="D8382" s="152" t="s">
        <v>10587</v>
      </c>
      <c r="E8382" s="152" t="s">
        <v>10621</v>
      </c>
      <c r="F8382" s="153" t="s">
        <v>10621</v>
      </c>
      <c r="G8382" s="152" t="s">
        <v>400</v>
      </c>
      <c r="H8382" s="153" t="str">
        <f>IF(Proc[[#This Row],[type]]="LFF (MDG-F)",MID(Proc[[#This Row],[Obj]],13,10),"")</f>
        <v/>
      </c>
      <c r="J8382" s="153" t="b">
        <f>Proc[[#This Row],[Requested]]=Proc[[#This Row],[CurrentParent]]</f>
        <v>1</v>
      </c>
      <c r="K8382" s="153" t="str">
        <f>IF(Proc[[#This Row],[Author]]="Marcela Urrego",VLOOKUP(LEFT(Proc[[#This Row],[Requested]],1),Table3[#All],2,0),VLOOKUP(Proc[[#This Row],[Author]],Table4[],2,0))</f>
        <v>EL</v>
      </c>
      <c r="L8382" s="153" t="s">
        <v>7801</v>
      </c>
      <c r="M8382" s="140">
        <v>46091</v>
      </c>
      <c r="N8382" s="140"/>
      <c r="O8382" s="140"/>
      <c r="P8382" s="140" t="str">
        <f ca="1">IF(Proc[[#This Row],[DaysAgeing]]&gt;5,"yep","on track")</f>
        <v>yep</v>
      </c>
      <c r="Q8382" s="2">
        <f ca="1">IF(Proc[[#This Row],[DateClosed]]="",ABS(NETWORKDAYS(Proc[[#This Row],[DateOpened]],TODAY()))-1,ABS(NETWORKDAYS(Proc[[#This Row],[DateOpened]],Proc[[#This Row],[DateClosed]]))-1)</f>
        <v>18</v>
      </c>
      <c r="R8382" s="140" t="s">
        <v>4125</v>
      </c>
      <c r="S8382" s="153"/>
      <c r="T8382" s="153"/>
    </row>
    <row r="8383" spans="1:20" hidden="1">
      <c r="A8383" s="152" t="s">
        <v>7816</v>
      </c>
      <c r="B8383" s="153" t="str">
        <f>IFERROR(VLOOKUP(Proc[[#This Row],[App]],Table2[],3,0),"open")</f>
        <v>ok</v>
      </c>
      <c r="C8383" s="152" t="s">
        <v>369</v>
      </c>
      <c r="D8383" s="152" t="s">
        <v>10588</v>
      </c>
      <c r="E8383" s="152" t="s">
        <v>10621</v>
      </c>
      <c r="F8383" s="153" t="s">
        <v>10621</v>
      </c>
      <c r="G8383" s="152" t="s">
        <v>400</v>
      </c>
      <c r="H8383" s="153" t="str">
        <f>IF(Proc[[#This Row],[type]]="LFF (MDG-F)",MID(Proc[[#This Row],[Obj]],13,10),"")</f>
        <v/>
      </c>
      <c r="J8383" s="153" t="b">
        <f>Proc[[#This Row],[Requested]]=Proc[[#This Row],[CurrentParent]]</f>
        <v>1</v>
      </c>
      <c r="K8383" s="153" t="str">
        <f>IF(Proc[[#This Row],[Author]]="Marcela Urrego",VLOOKUP(LEFT(Proc[[#This Row],[Requested]],1),Table3[#All],2,0),VLOOKUP(Proc[[#This Row],[Author]],Table4[],2,0))</f>
        <v>EL</v>
      </c>
      <c r="L8383" s="153" t="s">
        <v>7801</v>
      </c>
      <c r="M8383" s="140">
        <v>46091</v>
      </c>
      <c r="N8383" s="140"/>
      <c r="O8383" s="140"/>
      <c r="P8383" s="140" t="str">
        <f ca="1">IF(Proc[[#This Row],[DaysAgeing]]&gt;5,"yep","on track")</f>
        <v>yep</v>
      </c>
      <c r="Q8383" s="2">
        <f ca="1">IF(Proc[[#This Row],[DateClosed]]="",ABS(NETWORKDAYS(Proc[[#This Row],[DateOpened]],TODAY()))-1,ABS(NETWORKDAYS(Proc[[#This Row],[DateOpened]],Proc[[#This Row],[DateClosed]]))-1)</f>
        <v>18</v>
      </c>
      <c r="R8383" s="140" t="s">
        <v>4125</v>
      </c>
      <c r="S8383" s="153"/>
      <c r="T8383" s="153"/>
    </row>
    <row r="8384" spans="1:20" hidden="1">
      <c r="A8384" s="152" t="s">
        <v>7816</v>
      </c>
      <c r="B8384" s="153" t="str">
        <f>IFERROR(VLOOKUP(Proc[[#This Row],[App]],Table2[],3,0),"open")</f>
        <v>ok</v>
      </c>
      <c r="C8384" s="152" t="s">
        <v>369</v>
      </c>
      <c r="D8384" s="152" t="s">
        <v>10590</v>
      </c>
      <c r="E8384" s="152" t="s">
        <v>10621</v>
      </c>
      <c r="F8384" s="153" t="s">
        <v>10621</v>
      </c>
      <c r="G8384" s="152" t="s">
        <v>400</v>
      </c>
      <c r="H8384" s="153" t="str">
        <f>IF(Proc[[#This Row],[type]]="LFF (MDG-F)",MID(Proc[[#This Row],[Obj]],13,10),"")</f>
        <v/>
      </c>
      <c r="J8384" s="153" t="b">
        <f>Proc[[#This Row],[Requested]]=Proc[[#This Row],[CurrentParent]]</f>
        <v>1</v>
      </c>
      <c r="K8384" s="153" t="str">
        <f>IF(Proc[[#This Row],[Author]]="Marcela Urrego",VLOOKUP(LEFT(Proc[[#This Row],[Requested]],1),Table3[#All],2,0),VLOOKUP(Proc[[#This Row],[Author]],Table4[],2,0))</f>
        <v>EL</v>
      </c>
      <c r="L8384" s="153" t="s">
        <v>7801</v>
      </c>
      <c r="M8384" s="140">
        <v>46091</v>
      </c>
      <c r="N8384" s="140"/>
      <c r="O8384" s="140"/>
      <c r="P8384" s="140" t="str">
        <f ca="1">IF(Proc[[#This Row],[DaysAgeing]]&gt;5,"yep","on track")</f>
        <v>yep</v>
      </c>
      <c r="Q8384" s="2">
        <f ca="1">IF(Proc[[#This Row],[DateClosed]]="",ABS(NETWORKDAYS(Proc[[#This Row],[DateOpened]],TODAY()))-1,ABS(NETWORKDAYS(Proc[[#This Row],[DateOpened]],Proc[[#This Row],[DateClosed]]))-1)</f>
        <v>18</v>
      </c>
      <c r="R8384" s="140" t="s">
        <v>4125</v>
      </c>
      <c r="S8384" s="153"/>
      <c r="T8384" s="153"/>
    </row>
    <row r="8385" spans="1:20" hidden="1">
      <c r="A8385" s="152" t="s">
        <v>7816</v>
      </c>
      <c r="B8385" s="153" t="str">
        <f>IFERROR(VLOOKUP(Proc[[#This Row],[App]],Table2[],3,0),"open")</f>
        <v>ok</v>
      </c>
      <c r="C8385" s="152" t="s">
        <v>369</v>
      </c>
      <c r="D8385" s="152" t="s">
        <v>10591</v>
      </c>
      <c r="E8385" s="152" t="s">
        <v>10621</v>
      </c>
      <c r="F8385" s="153" t="s">
        <v>10621</v>
      </c>
      <c r="G8385" s="152" t="s">
        <v>400</v>
      </c>
      <c r="H8385" s="153" t="str">
        <f>IF(Proc[[#This Row],[type]]="LFF (MDG-F)",MID(Proc[[#This Row],[Obj]],13,10),"")</f>
        <v/>
      </c>
      <c r="J8385" s="153" t="b">
        <f>Proc[[#This Row],[Requested]]=Proc[[#This Row],[CurrentParent]]</f>
        <v>1</v>
      </c>
      <c r="K8385" s="153" t="str">
        <f>IF(Proc[[#This Row],[Author]]="Marcela Urrego",VLOOKUP(LEFT(Proc[[#This Row],[Requested]],1),Table3[#All],2,0),VLOOKUP(Proc[[#This Row],[Author]],Table4[],2,0))</f>
        <v>EL</v>
      </c>
      <c r="L8385" s="153" t="s">
        <v>7801</v>
      </c>
      <c r="M8385" s="140">
        <v>46091</v>
      </c>
      <c r="N8385" s="140"/>
      <c r="O8385" s="140"/>
      <c r="P8385" s="140" t="str">
        <f ca="1">IF(Proc[[#This Row],[DaysAgeing]]&gt;5,"yep","on track")</f>
        <v>yep</v>
      </c>
      <c r="Q8385" s="2">
        <f ca="1">IF(Proc[[#This Row],[DateClosed]]="",ABS(NETWORKDAYS(Proc[[#This Row],[DateOpened]],TODAY()))-1,ABS(NETWORKDAYS(Proc[[#This Row],[DateOpened]],Proc[[#This Row],[DateClosed]]))-1)</f>
        <v>18</v>
      </c>
      <c r="R8385" s="140" t="s">
        <v>4125</v>
      </c>
      <c r="S8385" s="153"/>
      <c r="T8385" s="153"/>
    </row>
    <row r="8386" spans="1:20" hidden="1">
      <c r="A8386" s="152" t="s">
        <v>7816</v>
      </c>
      <c r="B8386" s="153" t="str">
        <f>IFERROR(VLOOKUP(Proc[[#This Row],[App]],Table2[],3,0),"open")</f>
        <v>ok</v>
      </c>
      <c r="C8386" s="152" t="s">
        <v>369</v>
      </c>
      <c r="D8386" s="152" t="s">
        <v>10592</v>
      </c>
      <c r="E8386" s="152" t="s">
        <v>10621</v>
      </c>
      <c r="F8386" s="153" t="s">
        <v>10621</v>
      </c>
      <c r="G8386" s="152" t="s">
        <v>400</v>
      </c>
      <c r="H8386" s="153" t="str">
        <f>IF(Proc[[#This Row],[type]]="LFF (MDG-F)",MID(Proc[[#This Row],[Obj]],13,10),"")</f>
        <v/>
      </c>
      <c r="J8386" s="153" t="b">
        <f>Proc[[#This Row],[Requested]]=Proc[[#This Row],[CurrentParent]]</f>
        <v>1</v>
      </c>
      <c r="K8386" s="153" t="str">
        <f>IF(Proc[[#This Row],[Author]]="Marcela Urrego",VLOOKUP(LEFT(Proc[[#This Row],[Requested]],1),Table3[#All],2,0),VLOOKUP(Proc[[#This Row],[Author]],Table4[],2,0))</f>
        <v>EL</v>
      </c>
      <c r="L8386" s="153" t="s">
        <v>7801</v>
      </c>
      <c r="M8386" s="140">
        <v>46091</v>
      </c>
      <c r="N8386" s="140"/>
      <c r="O8386" s="140"/>
      <c r="P8386" s="140" t="str">
        <f ca="1">IF(Proc[[#This Row],[DaysAgeing]]&gt;5,"yep","on track")</f>
        <v>yep</v>
      </c>
      <c r="Q8386" s="2">
        <f ca="1">IF(Proc[[#This Row],[DateClosed]]="",ABS(NETWORKDAYS(Proc[[#This Row],[DateOpened]],TODAY()))-1,ABS(NETWORKDAYS(Proc[[#This Row],[DateOpened]],Proc[[#This Row],[DateClosed]]))-1)</f>
        <v>18</v>
      </c>
      <c r="R8386" s="140" t="s">
        <v>4125</v>
      </c>
      <c r="S8386" s="153"/>
      <c r="T8386" s="153"/>
    </row>
    <row r="8387" spans="1:20" hidden="1">
      <c r="A8387" s="152" t="s">
        <v>7816</v>
      </c>
      <c r="B8387" s="153" t="str">
        <f>IFERROR(VLOOKUP(Proc[[#This Row],[App]],Table2[],3,0),"open")</f>
        <v>ok</v>
      </c>
      <c r="C8387" s="152" t="s">
        <v>369</v>
      </c>
      <c r="D8387" s="152" t="s">
        <v>7897</v>
      </c>
      <c r="E8387" s="152" t="s">
        <v>10621</v>
      </c>
      <c r="F8387" s="153" t="s">
        <v>10621</v>
      </c>
      <c r="G8387" s="152" t="s">
        <v>400</v>
      </c>
      <c r="H8387" s="153" t="str">
        <f>IF(Proc[[#This Row],[type]]="LFF (MDG-F)",MID(Proc[[#This Row],[Obj]],13,10),"")</f>
        <v/>
      </c>
      <c r="J8387" s="153" t="b">
        <f>Proc[[#This Row],[Requested]]=Proc[[#This Row],[CurrentParent]]</f>
        <v>1</v>
      </c>
      <c r="K8387" s="153" t="str">
        <f>IF(Proc[[#This Row],[Author]]="Marcela Urrego",VLOOKUP(LEFT(Proc[[#This Row],[Requested]],1),Table3[#All],2,0),VLOOKUP(Proc[[#This Row],[Author]],Table4[],2,0))</f>
        <v>EL</v>
      </c>
      <c r="L8387" s="153" t="s">
        <v>7801</v>
      </c>
      <c r="M8387" s="140">
        <v>46091</v>
      </c>
      <c r="N8387" s="140"/>
      <c r="O8387" s="140"/>
      <c r="P8387" s="140" t="str">
        <f ca="1">IF(Proc[[#This Row],[DaysAgeing]]&gt;5,"yep","on track")</f>
        <v>yep</v>
      </c>
      <c r="Q8387" s="2">
        <f ca="1">IF(Proc[[#This Row],[DateClosed]]="",ABS(NETWORKDAYS(Proc[[#This Row],[DateOpened]],TODAY()))-1,ABS(NETWORKDAYS(Proc[[#This Row],[DateOpened]],Proc[[#This Row],[DateClosed]]))-1)</f>
        <v>18</v>
      </c>
      <c r="R8387" s="140" t="s">
        <v>4125</v>
      </c>
      <c r="S8387" s="153"/>
      <c r="T8387" s="153"/>
    </row>
    <row r="8388" spans="1:20" hidden="1">
      <c r="A8388" s="152" t="s">
        <v>7816</v>
      </c>
      <c r="B8388" s="153" t="str">
        <f>IFERROR(VLOOKUP(Proc[[#This Row],[App]],Table2[],3,0),"open")</f>
        <v>ok</v>
      </c>
      <c r="C8388" s="152" t="s">
        <v>369</v>
      </c>
      <c r="D8388" s="152" t="s">
        <v>7893</v>
      </c>
      <c r="E8388" s="152" t="s">
        <v>10621</v>
      </c>
      <c r="F8388" s="153" t="s">
        <v>10621</v>
      </c>
      <c r="G8388" s="152" t="s">
        <v>400</v>
      </c>
      <c r="H8388" s="153" t="str">
        <f>IF(Proc[[#This Row],[type]]="LFF (MDG-F)",MID(Proc[[#This Row],[Obj]],13,10),"")</f>
        <v/>
      </c>
      <c r="J8388" s="153" t="b">
        <f>Proc[[#This Row],[Requested]]=Proc[[#This Row],[CurrentParent]]</f>
        <v>1</v>
      </c>
      <c r="K8388" s="153" t="str">
        <f>IF(Proc[[#This Row],[Author]]="Marcela Urrego",VLOOKUP(LEFT(Proc[[#This Row],[Requested]],1),Table3[#All],2,0),VLOOKUP(Proc[[#This Row],[Author]],Table4[],2,0))</f>
        <v>EL</v>
      </c>
      <c r="L8388" s="153" t="s">
        <v>7801</v>
      </c>
      <c r="M8388" s="140">
        <v>46091</v>
      </c>
      <c r="N8388" s="140"/>
      <c r="O8388" s="140"/>
      <c r="P8388" s="140" t="str">
        <f ca="1">IF(Proc[[#This Row],[DaysAgeing]]&gt;5,"yep","on track")</f>
        <v>yep</v>
      </c>
      <c r="Q8388" s="2">
        <f ca="1">IF(Proc[[#This Row],[DateClosed]]="",ABS(NETWORKDAYS(Proc[[#This Row],[DateOpened]],TODAY()))-1,ABS(NETWORKDAYS(Proc[[#This Row],[DateOpened]],Proc[[#This Row],[DateClosed]]))-1)</f>
        <v>18</v>
      </c>
      <c r="R8388" s="140" t="s">
        <v>4125</v>
      </c>
      <c r="S8388" s="153"/>
      <c r="T8388" s="153"/>
    </row>
    <row r="8389" spans="1:20" hidden="1">
      <c r="A8389" s="152" t="s">
        <v>7816</v>
      </c>
      <c r="B8389" s="153" t="str">
        <f>IFERROR(VLOOKUP(Proc[[#This Row],[App]],Table2[],3,0),"open")</f>
        <v>ok</v>
      </c>
      <c r="C8389" s="152" t="s">
        <v>369</v>
      </c>
      <c r="D8389" s="152" t="s">
        <v>7896</v>
      </c>
      <c r="E8389" s="152" t="s">
        <v>10621</v>
      </c>
      <c r="F8389" s="153" t="s">
        <v>10621</v>
      </c>
      <c r="G8389" s="152" t="s">
        <v>400</v>
      </c>
      <c r="H8389" s="153" t="str">
        <f>IF(Proc[[#This Row],[type]]="LFF (MDG-F)",MID(Proc[[#This Row],[Obj]],13,10),"")</f>
        <v/>
      </c>
      <c r="J8389" s="153" t="b">
        <f>Proc[[#This Row],[Requested]]=Proc[[#This Row],[CurrentParent]]</f>
        <v>1</v>
      </c>
      <c r="K8389" s="153" t="str">
        <f>IF(Proc[[#This Row],[Author]]="Marcela Urrego",VLOOKUP(LEFT(Proc[[#This Row],[Requested]],1),Table3[#All],2,0),VLOOKUP(Proc[[#This Row],[Author]],Table4[],2,0))</f>
        <v>EL</v>
      </c>
      <c r="L8389" s="153" t="s">
        <v>7801</v>
      </c>
      <c r="M8389" s="140">
        <v>46091</v>
      </c>
      <c r="N8389" s="140"/>
      <c r="O8389" s="140"/>
      <c r="P8389" s="140" t="str">
        <f ca="1">IF(Proc[[#This Row],[DaysAgeing]]&gt;5,"yep","on track")</f>
        <v>yep</v>
      </c>
      <c r="Q8389" s="2">
        <f ca="1">IF(Proc[[#This Row],[DateClosed]]="",ABS(NETWORKDAYS(Proc[[#This Row],[DateOpened]],TODAY()))-1,ABS(NETWORKDAYS(Proc[[#This Row],[DateOpened]],Proc[[#This Row],[DateClosed]]))-1)</f>
        <v>18</v>
      </c>
      <c r="R8389" s="140" t="s">
        <v>4125</v>
      </c>
      <c r="S8389" s="153"/>
      <c r="T8389" s="153"/>
    </row>
    <row r="8390" spans="1:20" hidden="1">
      <c r="A8390" s="152" t="s">
        <v>7816</v>
      </c>
      <c r="B8390" s="153" t="str">
        <f>IFERROR(VLOOKUP(Proc[[#This Row],[App]],Table2[],3,0),"open")</f>
        <v>ok</v>
      </c>
      <c r="C8390" s="152" t="s">
        <v>369</v>
      </c>
      <c r="D8390" s="152" t="s">
        <v>10598</v>
      </c>
      <c r="E8390" s="152" t="s">
        <v>10621</v>
      </c>
      <c r="F8390" s="153" t="s">
        <v>10621</v>
      </c>
      <c r="G8390" s="152" t="s">
        <v>400</v>
      </c>
      <c r="H8390" s="153" t="str">
        <f>IF(Proc[[#This Row],[type]]="LFF (MDG-F)",MID(Proc[[#This Row],[Obj]],13,10),"")</f>
        <v/>
      </c>
      <c r="J8390" s="153" t="b">
        <f>Proc[[#This Row],[Requested]]=Proc[[#This Row],[CurrentParent]]</f>
        <v>1</v>
      </c>
      <c r="K8390" s="153" t="str">
        <f>IF(Proc[[#This Row],[Author]]="Marcela Urrego",VLOOKUP(LEFT(Proc[[#This Row],[Requested]],1),Table3[#All],2,0),VLOOKUP(Proc[[#This Row],[Author]],Table4[],2,0))</f>
        <v>EL</v>
      </c>
      <c r="L8390" s="153" t="s">
        <v>7801</v>
      </c>
      <c r="M8390" s="140">
        <v>46091</v>
      </c>
      <c r="N8390" s="140"/>
      <c r="O8390" s="140"/>
      <c r="P8390" s="140" t="str">
        <f ca="1">IF(Proc[[#This Row],[DaysAgeing]]&gt;5,"yep","on track")</f>
        <v>yep</v>
      </c>
      <c r="Q8390" s="2">
        <f ca="1">IF(Proc[[#This Row],[DateClosed]]="",ABS(NETWORKDAYS(Proc[[#This Row],[DateOpened]],TODAY()))-1,ABS(NETWORKDAYS(Proc[[#This Row],[DateOpened]],Proc[[#This Row],[DateClosed]]))-1)</f>
        <v>18</v>
      </c>
      <c r="R8390" s="140" t="s">
        <v>4125</v>
      </c>
      <c r="S8390" s="153"/>
      <c r="T8390" s="153"/>
    </row>
    <row r="8391" spans="1:20" hidden="1">
      <c r="A8391" s="152" t="s">
        <v>7816</v>
      </c>
      <c r="B8391" s="153" t="str">
        <f>IFERROR(VLOOKUP(Proc[[#This Row],[App]],Table2[],3,0),"open")</f>
        <v>ok</v>
      </c>
      <c r="C8391" s="152" t="s">
        <v>369</v>
      </c>
      <c r="D8391" s="152" t="s">
        <v>10599</v>
      </c>
      <c r="E8391" s="152" t="s">
        <v>10621</v>
      </c>
      <c r="F8391" s="153" t="s">
        <v>10621</v>
      </c>
      <c r="G8391" s="152" t="s">
        <v>400</v>
      </c>
      <c r="H8391" s="153" t="str">
        <f>IF(Proc[[#This Row],[type]]="LFF (MDG-F)",MID(Proc[[#This Row],[Obj]],13,10),"")</f>
        <v/>
      </c>
      <c r="J8391" s="153" t="b">
        <f>Proc[[#This Row],[Requested]]=Proc[[#This Row],[CurrentParent]]</f>
        <v>1</v>
      </c>
      <c r="K8391" s="153" t="str">
        <f>IF(Proc[[#This Row],[Author]]="Marcela Urrego",VLOOKUP(LEFT(Proc[[#This Row],[Requested]],1),Table3[#All],2,0),VLOOKUP(Proc[[#This Row],[Author]],Table4[],2,0))</f>
        <v>EL</v>
      </c>
      <c r="L8391" s="153" t="s">
        <v>7801</v>
      </c>
      <c r="M8391" s="140">
        <v>46091</v>
      </c>
      <c r="N8391" s="140"/>
      <c r="O8391" s="140"/>
      <c r="P8391" s="140" t="str">
        <f ca="1">IF(Proc[[#This Row],[DaysAgeing]]&gt;5,"yep","on track")</f>
        <v>yep</v>
      </c>
      <c r="Q8391" s="2">
        <f ca="1">IF(Proc[[#This Row],[DateClosed]]="",ABS(NETWORKDAYS(Proc[[#This Row],[DateOpened]],TODAY()))-1,ABS(NETWORKDAYS(Proc[[#This Row],[DateOpened]],Proc[[#This Row],[DateClosed]]))-1)</f>
        <v>18</v>
      </c>
      <c r="R8391" s="140" t="s">
        <v>4125</v>
      </c>
      <c r="S8391" s="153"/>
      <c r="T8391" s="153"/>
    </row>
    <row r="8392" spans="1:20" hidden="1">
      <c r="A8392" s="152" t="s">
        <v>7816</v>
      </c>
      <c r="B8392" s="153" t="str">
        <f>IFERROR(VLOOKUP(Proc[[#This Row],[App]],Table2[],3,0),"open")</f>
        <v>ok</v>
      </c>
      <c r="C8392" s="152" t="s">
        <v>369</v>
      </c>
      <c r="D8392" s="152" t="s">
        <v>10600</v>
      </c>
      <c r="E8392" s="152" t="s">
        <v>10621</v>
      </c>
      <c r="F8392" s="153" t="s">
        <v>10621</v>
      </c>
      <c r="G8392" s="152" t="s">
        <v>400</v>
      </c>
      <c r="H8392" s="153" t="str">
        <f>IF(Proc[[#This Row],[type]]="LFF (MDG-F)",MID(Proc[[#This Row],[Obj]],13,10),"")</f>
        <v/>
      </c>
      <c r="J8392" s="153" t="b">
        <f>Proc[[#This Row],[Requested]]=Proc[[#This Row],[CurrentParent]]</f>
        <v>1</v>
      </c>
      <c r="K8392" s="153" t="str">
        <f>IF(Proc[[#This Row],[Author]]="Marcela Urrego",VLOOKUP(LEFT(Proc[[#This Row],[Requested]],1),Table3[#All],2,0),VLOOKUP(Proc[[#This Row],[Author]],Table4[],2,0))</f>
        <v>EL</v>
      </c>
      <c r="L8392" s="153" t="s">
        <v>7801</v>
      </c>
      <c r="M8392" s="140">
        <v>46091</v>
      </c>
      <c r="N8392" s="140"/>
      <c r="O8392" s="140"/>
      <c r="P8392" s="140" t="str">
        <f ca="1">IF(Proc[[#This Row],[DaysAgeing]]&gt;5,"yep","on track")</f>
        <v>yep</v>
      </c>
      <c r="Q8392" s="2">
        <f ca="1">IF(Proc[[#This Row],[DateClosed]]="",ABS(NETWORKDAYS(Proc[[#This Row],[DateOpened]],TODAY()))-1,ABS(NETWORKDAYS(Proc[[#This Row],[DateOpened]],Proc[[#This Row],[DateClosed]]))-1)</f>
        <v>18</v>
      </c>
      <c r="R8392" s="140" t="s">
        <v>4125</v>
      </c>
      <c r="S8392" s="153"/>
      <c r="T8392" s="153"/>
    </row>
    <row r="8393" spans="1:20" hidden="1">
      <c r="A8393" s="152" t="s">
        <v>7816</v>
      </c>
      <c r="B8393" s="153" t="str">
        <f>IFERROR(VLOOKUP(Proc[[#This Row],[App]],Table2[],3,0),"open")</f>
        <v>ok</v>
      </c>
      <c r="C8393" s="152" t="s">
        <v>369</v>
      </c>
      <c r="D8393" s="152" t="s">
        <v>10601</v>
      </c>
      <c r="E8393" s="152" t="s">
        <v>10621</v>
      </c>
      <c r="F8393" s="153" t="s">
        <v>10621</v>
      </c>
      <c r="G8393" s="152" t="s">
        <v>400</v>
      </c>
      <c r="H8393" s="153" t="str">
        <f>IF(Proc[[#This Row],[type]]="LFF (MDG-F)",MID(Proc[[#This Row],[Obj]],13,10),"")</f>
        <v/>
      </c>
      <c r="J8393" s="153" t="b">
        <f>Proc[[#This Row],[Requested]]=Proc[[#This Row],[CurrentParent]]</f>
        <v>1</v>
      </c>
      <c r="K8393" s="153" t="str">
        <f>IF(Proc[[#This Row],[Author]]="Marcela Urrego",VLOOKUP(LEFT(Proc[[#This Row],[Requested]],1),Table3[#All],2,0),VLOOKUP(Proc[[#This Row],[Author]],Table4[],2,0))</f>
        <v>EL</v>
      </c>
      <c r="L8393" s="153" t="s">
        <v>7801</v>
      </c>
      <c r="M8393" s="140">
        <v>46091</v>
      </c>
      <c r="N8393" s="140"/>
      <c r="O8393" s="140"/>
      <c r="P8393" s="140" t="str">
        <f ca="1">IF(Proc[[#This Row],[DaysAgeing]]&gt;5,"yep","on track")</f>
        <v>yep</v>
      </c>
      <c r="Q8393" s="2">
        <f ca="1">IF(Proc[[#This Row],[DateClosed]]="",ABS(NETWORKDAYS(Proc[[#This Row],[DateOpened]],TODAY()))-1,ABS(NETWORKDAYS(Proc[[#This Row],[DateOpened]],Proc[[#This Row],[DateClosed]]))-1)</f>
        <v>18</v>
      </c>
      <c r="R8393" s="140" t="s">
        <v>4125</v>
      </c>
      <c r="S8393" s="153"/>
      <c r="T8393" s="153"/>
    </row>
    <row r="8394" spans="1:20" hidden="1">
      <c r="A8394" s="152" t="s">
        <v>7816</v>
      </c>
      <c r="B8394" s="153" t="str">
        <f>IFERROR(VLOOKUP(Proc[[#This Row],[App]],Table2[],3,0),"open")</f>
        <v>ok</v>
      </c>
      <c r="C8394" s="152" t="s">
        <v>369</v>
      </c>
      <c r="D8394" s="152" t="s">
        <v>10602</v>
      </c>
      <c r="E8394" s="152" t="s">
        <v>10621</v>
      </c>
      <c r="F8394" s="153" t="s">
        <v>10621</v>
      </c>
      <c r="G8394" s="152" t="s">
        <v>400</v>
      </c>
      <c r="H8394" s="153" t="str">
        <f>IF(Proc[[#This Row],[type]]="LFF (MDG-F)",MID(Proc[[#This Row],[Obj]],13,10),"")</f>
        <v/>
      </c>
      <c r="J8394" s="153" t="b">
        <f>Proc[[#This Row],[Requested]]=Proc[[#This Row],[CurrentParent]]</f>
        <v>1</v>
      </c>
      <c r="K8394" s="153" t="str">
        <f>IF(Proc[[#This Row],[Author]]="Marcela Urrego",VLOOKUP(LEFT(Proc[[#This Row],[Requested]],1),Table3[#All],2,0),VLOOKUP(Proc[[#This Row],[Author]],Table4[],2,0))</f>
        <v>EL</v>
      </c>
      <c r="L8394" s="153" t="s">
        <v>7801</v>
      </c>
      <c r="M8394" s="140">
        <v>46091</v>
      </c>
      <c r="N8394" s="140"/>
      <c r="O8394" s="140"/>
      <c r="P8394" s="140" t="str">
        <f ca="1">IF(Proc[[#This Row],[DaysAgeing]]&gt;5,"yep","on track")</f>
        <v>yep</v>
      </c>
      <c r="Q8394" s="2">
        <f ca="1">IF(Proc[[#This Row],[DateClosed]]="",ABS(NETWORKDAYS(Proc[[#This Row],[DateOpened]],TODAY()))-1,ABS(NETWORKDAYS(Proc[[#This Row],[DateOpened]],Proc[[#This Row],[DateClosed]]))-1)</f>
        <v>18</v>
      </c>
      <c r="R8394" s="140" t="s">
        <v>4125</v>
      </c>
      <c r="S8394" s="153"/>
      <c r="T8394" s="153"/>
    </row>
    <row r="8395" spans="1:20" hidden="1">
      <c r="A8395" s="152" t="s">
        <v>7816</v>
      </c>
      <c r="B8395" s="153" t="str">
        <f>IFERROR(VLOOKUP(Proc[[#This Row],[App]],Table2[],3,0),"open")</f>
        <v>ok</v>
      </c>
      <c r="C8395" s="152" t="s">
        <v>369</v>
      </c>
      <c r="D8395" s="152" t="s">
        <v>7892</v>
      </c>
      <c r="E8395" s="152" t="s">
        <v>10621</v>
      </c>
      <c r="F8395" s="153" t="s">
        <v>10621</v>
      </c>
      <c r="G8395" s="152" t="s">
        <v>400</v>
      </c>
      <c r="H8395" s="153" t="str">
        <f>IF(Proc[[#This Row],[type]]="LFF (MDG-F)",MID(Proc[[#This Row],[Obj]],13,10),"")</f>
        <v/>
      </c>
      <c r="J8395" s="153" t="b">
        <f>Proc[[#This Row],[Requested]]=Proc[[#This Row],[CurrentParent]]</f>
        <v>1</v>
      </c>
      <c r="K8395" s="153" t="str">
        <f>IF(Proc[[#This Row],[Author]]="Marcela Urrego",VLOOKUP(LEFT(Proc[[#This Row],[Requested]],1),Table3[#All],2,0),VLOOKUP(Proc[[#This Row],[Author]],Table4[],2,0))</f>
        <v>EL</v>
      </c>
      <c r="L8395" s="153" t="s">
        <v>7801</v>
      </c>
      <c r="M8395" s="140">
        <v>46091</v>
      </c>
      <c r="N8395" s="140"/>
      <c r="O8395" s="140"/>
      <c r="P8395" s="140" t="str">
        <f ca="1">IF(Proc[[#This Row],[DaysAgeing]]&gt;5,"yep","on track")</f>
        <v>yep</v>
      </c>
      <c r="Q8395" s="2">
        <f ca="1">IF(Proc[[#This Row],[DateClosed]]="",ABS(NETWORKDAYS(Proc[[#This Row],[DateOpened]],TODAY()))-1,ABS(NETWORKDAYS(Proc[[#This Row],[DateOpened]],Proc[[#This Row],[DateClosed]]))-1)</f>
        <v>18</v>
      </c>
      <c r="R8395" s="140" t="s">
        <v>4125</v>
      </c>
      <c r="S8395" s="153"/>
      <c r="T8395" s="153"/>
    </row>
    <row r="8396" spans="1:20" hidden="1">
      <c r="A8396" s="152" t="s">
        <v>7816</v>
      </c>
      <c r="B8396" s="153" t="str">
        <f>IFERROR(VLOOKUP(Proc[[#This Row],[App]],Table2[],3,0),"open")</f>
        <v>ok</v>
      </c>
      <c r="C8396" s="152" t="s">
        <v>369</v>
      </c>
      <c r="D8396" s="152" t="s">
        <v>10603</v>
      </c>
      <c r="E8396" s="152" t="s">
        <v>10621</v>
      </c>
      <c r="F8396" s="153" t="s">
        <v>10621</v>
      </c>
      <c r="G8396" s="152" t="s">
        <v>400</v>
      </c>
      <c r="H8396" s="153" t="str">
        <f>IF(Proc[[#This Row],[type]]="LFF (MDG-F)",MID(Proc[[#This Row],[Obj]],13,10),"")</f>
        <v/>
      </c>
      <c r="J8396" s="153" t="b">
        <f>Proc[[#This Row],[Requested]]=Proc[[#This Row],[CurrentParent]]</f>
        <v>1</v>
      </c>
      <c r="K8396" s="153" t="str">
        <f>IF(Proc[[#This Row],[Author]]="Marcela Urrego",VLOOKUP(LEFT(Proc[[#This Row],[Requested]],1),Table3[#All],2,0),VLOOKUP(Proc[[#This Row],[Author]],Table4[],2,0))</f>
        <v>EL</v>
      </c>
      <c r="L8396" s="153" t="s">
        <v>7801</v>
      </c>
      <c r="M8396" s="140">
        <v>46091</v>
      </c>
      <c r="N8396" s="140"/>
      <c r="O8396" s="140"/>
      <c r="P8396" s="140" t="str">
        <f ca="1">IF(Proc[[#This Row],[DaysAgeing]]&gt;5,"yep","on track")</f>
        <v>yep</v>
      </c>
      <c r="Q8396" s="2">
        <f ca="1">IF(Proc[[#This Row],[DateClosed]]="",ABS(NETWORKDAYS(Proc[[#This Row],[DateOpened]],TODAY()))-1,ABS(NETWORKDAYS(Proc[[#This Row],[DateOpened]],Proc[[#This Row],[DateClosed]]))-1)</f>
        <v>18</v>
      </c>
      <c r="R8396" s="140" t="s">
        <v>4125</v>
      </c>
      <c r="S8396" s="153"/>
      <c r="T8396" s="153"/>
    </row>
    <row r="8397" spans="1:20" hidden="1">
      <c r="A8397" s="152" t="s">
        <v>7816</v>
      </c>
      <c r="B8397" s="153" t="str">
        <f>IFERROR(VLOOKUP(Proc[[#This Row],[App]],Table2[],3,0),"open")</f>
        <v>ok</v>
      </c>
      <c r="C8397" s="152" t="s">
        <v>369</v>
      </c>
      <c r="D8397" s="152" t="s">
        <v>10604</v>
      </c>
      <c r="E8397" s="152" t="s">
        <v>10624</v>
      </c>
      <c r="F8397" s="153" t="s">
        <v>10624</v>
      </c>
      <c r="G8397" s="152" t="s">
        <v>406</v>
      </c>
      <c r="H8397" s="153" t="str">
        <f>IF(Proc[[#This Row],[type]]="LFF (MDG-F)",MID(Proc[[#This Row],[Obj]],13,10),"")</f>
        <v>US01R00202</v>
      </c>
      <c r="J8397" s="153" t="b">
        <f>Proc[[#This Row],[Requested]]=Proc[[#This Row],[CurrentParent]]</f>
        <v>1</v>
      </c>
      <c r="K8397" s="153" t="str">
        <f>IF(Proc[[#This Row],[Author]]="Marcela Urrego",VLOOKUP(LEFT(Proc[[#This Row],[Requested]],1),Table3[#All],2,0),VLOOKUP(Proc[[#This Row],[Author]],Table4[],2,0))</f>
        <v>EL</v>
      </c>
      <c r="L8397" s="153" t="s">
        <v>7801</v>
      </c>
      <c r="M8397" s="140">
        <v>46091</v>
      </c>
      <c r="N8397" s="140"/>
      <c r="O8397" s="140"/>
      <c r="P8397" s="140" t="str">
        <f ca="1">IF(Proc[[#This Row],[DaysAgeing]]&gt;5,"yep","on track")</f>
        <v>yep</v>
      </c>
      <c r="Q8397" s="2">
        <f ca="1">IF(Proc[[#This Row],[DateClosed]]="",ABS(NETWORKDAYS(Proc[[#This Row],[DateOpened]],TODAY()))-1,ABS(NETWORKDAYS(Proc[[#This Row],[DateOpened]],Proc[[#This Row],[DateClosed]]))-1)</f>
        <v>18</v>
      </c>
      <c r="R8397" s="140" t="s">
        <v>4125</v>
      </c>
      <c r="S8397" s="153"/>
      <c r="T8397" s="153"/>
    </row>
    <row r="8398" spans="1:20" hidden="1">
      <c r="A8398" s="152" t="s">
        <v>7816</v>
      </c>
      <c r="B8398" s="153" t="str">
        <f>IFERROR(VLOOKUP(Proc[[#This Row],[App]],Table2[],3,0),"open")</f>
        <v>ok</v>
      </c>
      <c r="C8398" s="152" t="s">
        <v>369</v>
      </c>
      <c r="D8398" s="152" t="s">
        <v>10605</v>
      </c>
      <c r="E8398" s="152" t="s">
        <v>10622</v>
      </c>
      <c r="F8398" s="153" t="s">
        <v>10622</v>
      </c>
      <c r="G8398" s="152" t="s">
        <v>406</v>
      </c>
      <c r="H8398" s="153" t="str">
        <f>IF(Proc[[#This Row],[type]]="LFF (MDG-F)",MID(Proc[[#This Row],[Obj]],13,10),"")</f>
        <v>US01R00204</v>
      </c>
      <c r="J8398" s="153" t="b">
        <f>Proc[[#This Row],[Requested]]=Proc[[#This Row],[CurrentParent]]</f>
        <v>1</v>
      </c>
      <c r="K8398" s="153" t="str">
        <f>IF(Proc[[#This Row],[Author]]="Marcela Urrego",VLOOKUP(LEFT(Proc[[#This Row],[Requested]],1),Table3[#All],2,0),VLOOKUP(Proc[[#This Row],[Author]],Table4[],2,0))</f>
        <v>EL</v>
      </c>
      <c r="L8398" s="153" t="s">
        <v>7801</v>
      </c>
      <c r="M8398" s="140">
        <v>46091</v>
      </c>
      <c r="N8398" s="140"/>
      <c r="O8398" s="140"/>
      <c r="P8398" s="140" t="str">
        <f ca="1">IF(Proc[[#This Row],[DaysAgeing]]&gt;5,"yep","on track")</f>
        <v>yep</v>
      </c>
      <c r="Q8398" s="2">
        <f ca="1">IF(Proc[[#This Row],[DateClosed]]="",ABS(NETWORKDAYS(Proc[[#This Row],[DateOpened]],TODAY()))-1,ABS(NETWORKDAYS(Proc[[#This Row],[DateOpened]],Proc[[#This Row],[DateClosed]]))-1)</f>
        <v>18</v>
      </c>
      <c r="R8398" s="140" t="s">
        <v>4125</v>
      </c>
      <c r="S8398" s="153"/>
      <c r="T8398" s="153"/>
    </row>
    <row r="8399" spans="1:20" hidden="1">
      <c r="A8399" s="152" t="s">
        <v>7816</v>
      </c>
      <c r="B8399" s="153" t="str">
        <f>IFERROR(VLOOKUP(Proc[[#This Row],[App]],Table2[],3,0),"open")</f>
        <v>ok</v>
      </c>
      <c r="C8399" s="152" t="s">
        <v>369</v>
      </c>
      <c r="D8399" s="152" t="s">
        <v>10606</v>
      </c>
      <c r="E8399" s="152" t="s">
        <v>4510</v>
      </c>
      <c r="F8399" s="153" t="s">
        <v>4510</v>
      </c>
      <c r="G8399" s="152" t="s">
        <v>400</v>
      </c>
      <c r="H8399" s="153" t="str">
        <f>IF(Proc[[#This Row],[type]]="LFF (MDG-F)",MID(Proc[[#This Row],[Obj]],13,10),"")</f>
        <v/>
      </c>
      <c r="J8399" s="153" t="b">
        <f>Proc[[#This Row],[Requested]]=Proc[[#This Row],[CurrentParent]]</f>
        <v>1</v>
      </c>
      <c r="K8399" s="153" t="str">
        <f>IF(Proc[[#This Row],[Author]]="Marcela Urrego",VLOOKUP(LEFT(Proc[[#This Row],[Requested]],1),Table3[#All],2,0),VLOOKUP(Proc[[#This Row],[Author]],Table4[],2,0))</f>
        <v>EL</v>
      </c>
      <c r="L8399" s="153" t="s">
        <v>7801</v>
      </c>
      <c r="M8399" s="140">
        <v>46091</v>
      </c>
      <c r="N8399" s="140"/>
      <c r="O8399" s="140"/>
      <c r="P8399" s="140" t="str">
        <f ca="1">IF(Proc[[#This Row],[DaysAgeing]]&gt;5,"yep","on track")</f>
        <v>yep</v>
      </c>
      <c r="Q8399" s="2">
        <f ca="1">IF(Proc[[#This Row],[DateClosed]]="",ABS(NETWORKDAYS(Proc[[#This Row],[DateOpened]],TODAY()))-1,ABS(NETWORKDAYS(Proc[[#This Row],[DateOpened]],Proc[[#This Row],[DateClosed]]))-1)</f>
        <v>18</v>
      </c>
      <c r="R8399" s="140" t="s">
        <v>4125</v>
      </c>
      <c r="S8399" s="153"/>
      <c r="T8399" s="153"/>
    </row>
    <row r="8400" spans="1:20" hidden="1">
      <c r="A8400" s="152" t="s">
        <v>7816</v>
      </c>
      <c r="B8400" s="153" t="str">
        <f>IFERROR(VLOOKUP(Proc[[#This Row],[App]],Table2[],3,0),"open")</f>
        <v>ok</v>
      </c>
      <c r="C8400" s="152" t="s">
        <v>369</v>
      </c>
      <c r="D8400" s="152" t="s">
        <v>9986</v>
      </c>
      <c r="E8400" s="152" t="s">
        <v>7474</v>
      </c>
      <c r="F8400" s="153" t="s">
        <v>7474</v>
      </c>
      <c r="G8400" s="152" t="s">
        <v>400</v>
      </c>
      <c r="H8400" s="153" t="str">
        <f>IF(Proc[[#This Row],[type]]="LFF (MDG-F)",MID(Proc[[#This Row],[Obj]],13,10),"")</f>
        <v/>
      </c>
      <c r="J8400" s="153" t="b">
        <f>Proc[[#This Row],[Requested]]=Proc[[#This Row],[CurrentParent]]</f>
        <v>1</v>
      </c>
      <c r="K8400" s="153" t="str">
        <f>IF(Proc[[#This Row],[Author]]="Marcela Urrego",VLOOKUP(LEFT(Proc[[#This Row],[Requested]],1),Table3[#All],2,0),VLOOKUP(Proc[[#This Row],[Author]],Table4[],2,0))</f>
        <v>EL</v>
      </c>
      <c r="L8400" s="153" t="s">
        <v>7801</v>
      </c>
      <c r="M8400" s="140">
        <v>46091</v>
      </c>
      <c r="N8400" s="140"/>
      <c r="O8400" s="140"/>
      <c r="P8400" s="140" t="str">
        <f ca="1">IF(Proc[[#This Row],[DaysAgeing]]&gt;5,"yep","on track")</f>
        <v>yep</v>
      </c>
      <c r="Q8400" s="2">
        <f ca="1">IF(Proc[[#This Row],[DateClosed]]="",ABS(NETWORKDAYS(Proc[[#This Row],[DateOpened]],TODAY()))-1,ABS(NETWORKDAYS(Proc[[#This Row],[DateOpened]],Proc[[#This Row],[DateClosed]]))-1)</f>
        <v>18</v>
      </c>
      <c r="R8400" s="140" t="s">
        <v>4125</v>
      </c>
      <c r="S8400" s="153"/>
      <c r="T8400" s="153"/>
    </row>
    <row r="8401" spans="1:20" hidden="1">
      <c r="A8401" s="152" t="s">
        <v>7816</v>
      </c>
      <c r="B8401" s="153" t="str">
        <f>IFERROR(VLOOKUP(Proc[[#This Row],[App]],Table2[],3,0),"open")</f>
        <v>ok</v>
      </c>
      <c r="C8401" s="152" t="s">
        <v>369</v>
      </c>
      <c r="D8401" s="152" t="s">
        <v>9987</v>
      </c>
      <c r="E8401" s="152" t="s">
        <v>10625</v>
      </c>
      <c r="F8401" s="153" t="s">
        <v>10625</v>
      </c>
      <c r="G8401" s="152" t="s">
        <v>400</v>
      </c>
      <c r="H8401" s="153" t="str">
        <f>IF(Proc[[#This Row],[type]]="LFF (MDG-F)",MID(Proc[[#This Row],[Obj]],13,10),"")</f>
        <v/>
      </c>
      <c r="J8401" s="153" t="b">
        <f>Proc[[#This Row],[Requested]]=Proc[[#This Row],[CurrentParent]]</f>
        <v>1</v>
      </c>
      <c r="K8401" s="153" t="str">
        <f>IF(Proc[[#This Row],[Author]]="Marcela Urrego",VLOOKUP(LEFT(Proc[[#This Row],[Requested]],1),Table3[#All],2,0),VLOOKUP(Proc[[#This Row],[Author]],Table4[],2,0))</f>
        <v>EL</v>
      </c>
      <c r="L8401" s="153" t="s">
        <v>7801</v>
      </c>
      <c r="M8401" s="140">
        <v>46091</v>
      </c>
      <c r="N8401" s="140"/>
      <c r="O8401" s="140"/>
      <c r="P8401" s="140" t="str">
        <f ca="1">IF(Proc[[#This Row],[DaysAgeing]]&gt;5,"yep","on track")</f>
        <v>yep</v>
      </c>
      <c r="Q8401" s="2">
        <f ca="1">IF(Proc[[#This Row],[DateClosed]]="",ABS(NETWORKDAYS(Proc[[#This Row],[DateOpened]],TODAY()))-1,ABS(NETWORKDAYS(Proc[[#This Row],[DateOpened]],Proc[[#This Row],[DateClosed]]))-1)</f>
        <v>18</v>
      </c>
      <c r="R8401" s="140" t="s">
        <v>4125</v>
      </c>
      <c r="S8401" s="153"/>
      <c r="T8401" s="153"/>
    </row>
    <row r="8402" spans="1:20" hidden="1">
      <c r="A8402" s="152" t="s">
        <v>7816</v>
      </c>
      <c r="B8402" s="153" t="str">
        <f>IFERROR(VLOOKUP(Proc[[#This Row],[App]],Table2[],3,0),"open")</f>
        <v>ok</v>
      </c>
      <c r="C8402" s="152" t="s">
        <v>369</v>
      </c>
      <c r="D8402" s="152" t="s">
        <v>10607</v>
      </c>
      <c r="E8402" s="152" t="s">
        <v>10626</v>
      </c>
      <c r="F8402" s="153" t="s">
        <v>10626</v>
      </c>
      <c r="G8402" s="152" t="s">
        <v>400</v>
      </c>
      <c r="H8402" s="153" t="str">
        <f>IF(Proc[[#This Row],[type]]="LFF (MDG-F)",MID(Proc[[#This Row],[Obj]],13,10),"")</f>
        <v/>
      </c>
      <c r="J8402" s="153" t="b">
        <f>Proc[[#This Row],[Requested]]=Proc[[#This Row],[CurrentParent]]</f>
        <v>1</v>
      </c>
      <c r="K8402" s="153" t="str">
        <f>IF(Proc[[#This Row],[Author]]="Marcela Urrego",VLOOKUP(LEFT(Proc[[#This Row],[Requested]],1),Table3[#All],2,0),VLOOKUP(Proc[[#This Row],[Author]],Table4[],2,0))</f>
        <v>EL</v>
      </c>
      <c r="L8402" s="153" t="s">
        <v>7801</v>
      </c>
      <c r="M8402" s="140">
        <v>46091</v>
      </c>
      <c r="N8402" s="140"/>
      <c r="O8402" s="140"/>
      <c r="P8402" s="140" t="str">
        <f ca="1">IF(Proc[[#This Row],[DaysAgeing]]&gt;5,"yep","on track")</f>
        <v>yep</v>
      </c>
      <c r="Q8402" s="2">
        <f ca="1">IF(Proc[[#This Row],[DateClosed]]="",ABS(NETWORKDAYS(Proc[[#This Row],[DateOpened]],TODAY()))-1,ABS(NETWORKDAYS(Proc[[#This Row],[DateOpened]],Proc[[#This Row],[DateClosed]]))-1)</f>
        <v>18</v>
      </c>
      <c r="R8402" s="140" t="s">
        <v>4125</v>
      </c>
      <c r="S8402" s="153"/>
      <c r="T8402" s="153"/>
    </row>
    <row r="8403" spans="1:20" hidden="1">
      <c r="A8403" s="152" t="s">
        <v>7816</v>
      </c>
      <c r="B8403" s="153" t="str">
        <f>IFERROR(VLOOKUP(Proc[[#This Row],[App]],Table2[],3,0),"open")</f>
        <v>ok</v>
      </c>
      <c r="C8403" s="152" t="s">
        <v>369</v>
      </c>
      <c r="D8403" s="152" t="s">
        <v>10608</v>
      </c>
      <c r="E8403" s="152" t="s">
        <v>4509</v>
      </c>
      <c r="F8403" s="153" t="s">
        <v>4509</v>
      </c>
      <c r="G8403" s="152" t="s">
        <v>400</v>
      </c>
      <c r="H8403" s="153" t="str">
        <f>IF(Proc[[#This Row],[type]]="LFF (MDG-F)",MID(Proc[[#This Row],[Obj]],13,10),"")</f>
        <v/>
      </c>
      <c r="J8403" s="153" t="b">
        <f>Proc[[#This Row],[Requested]]=Proc[[#This Row],[CurrentParent]]</f>
        <v>1</v>
      </c>
      <c r="K8403" s="153" t="str">
        <f>IF(Proc[[#This Row],[Author]]="Marcela Urrego",VLOOKUP(LEFT(Proc[[#This Row],[Requested]],1),Table3[#All],2,0),VLOOKUP(Proc[[#This Row],[Author]],Table4[],2,0))</f>
        <v>EL</v>
      </c>
      <c r="L8403" s="153" t="s">
        <v>7801</v>
      </c>
      <c r="M8403" s="140">
        <v>46091</v>
      </c>
      <c r="N8403" s="140"/>
      <c r="O8403" s="140"/>
      <c r="P8403" s="140" t="str">
        <f ca="1">IF(Proc[[#This Row],[DaysAgeing]]&gt;5,"yep","on track")</f>
        <v>yep</v>
      </c>
      <c r="Q8403" s="2">
        <f ca="1">IF(Proc[[#This Row],[DateClosed]]="",ABS(NETWORKDAYS(Proc[[#This Row],[DateOpened]],TODAY()))-1,ABS(NETWORKDAYS(Proc[[#This Row],[DateOpened]],Proc[[#This Row],[DateClosed]]))-1)</f>
        <v>18</v>
      </c>
      <c r="R8403" s="140" t="s">
        <v>4125</v>
      </c>
      <c r="S8403" s="153"/>
      <c r="T8403" s="153"/>
    </row>
    <row r="8404" spans="1:20" hidden="1">
      <c r="A8404" s="152" t="s">
        <v>7816</v>
      </c>
      <c r="B8404" s="153" t="str">
        <f>IFERROR(VLOOKUP(Proc[[#This Row],[App]],Table2[],3,0),"open")</f>
        <v>ok</v>
      </c>
      <c r="C8404" s="152" t="s">
        <v>369</v>
      </c>
      <c r="D8404" s="152" t="s">
        <v>8535</v>
      </c>
      <c r="E8404" s="152" t="s">
        <v>4509</v>
      </c>
      <c r="F8404" s="153" t="s">
        <v>4509</v>
      </c>
      <c r="G8404" s="152" t="s">
        <v>400</v>
      </c>
      <c r="H8404" s="153" t="str">
        <f>IF(Proc[[#This Row],[type]]="LFF (MDG-F)",MID(Proc[[#This Row],[Obj]],13,10),"")</f>
        <v/>
      </c>
      <c r="J8404" s="153" t="b">
        <f>Proc[[#This Row],[Requested]]=Proc[[#This Row],[CurrentParent]]</f>
        <v>1</v>
      </c>
      <c r="K8404" s="153" t="str">
        <f>IF(Proc[[#This Row],[Author]]="Marcela Urrego",VLOOKUP(LEFT(Proc[[#This Row],[Requested]],1),Table3[#All],2,0),VLOOKUP(Proc[[#This Row],[Author]],Table4[],2,0))</f>
        <v>EL</v>
      </c>
      <c r="L8404" s="153" t="s">
        <v>7801</v>
      </c>
      <c r="M8404" s="140">
        <v>46091</v>
      </c>
      <c r="N8404" s="140"/>
      <c r="O8404" s="140"/>
      <c r="P8404" s="140" t="str">
        <f ca="1">IF(Proc[[#This Row],[DaysAgeing]]&gt;5,"yep","on track")</f>
        <v>yep</v>
      </c>
      <c r="Q8404" s="2">
        <f ca="1">IF(Proc[[#This Row],[DateClosed]]="",ABS(NETWORKDAYS(Proc[[#This Row],[DateOpened]],TODAY()))-1,ABS(NETWORKDAYS(Proc[[#This Row],[DateOpened]],Proc[[#This Row],[DateClosed]]))-1)</f>
        <v>18</v>
      </c>
      <c r="R8404" s="140" t="s">
        <v>4125</v>
      </c>
      <c r="S8404" s="153"/>
      <c r="T8404" s="153"/>
    </row>
    <row r="8405" spans="1:20" hidden="1">
      <c r="A8405" s="152" t="s">
        <v>7816</v>
      </c>
      <c r="B8405" s="153" t="str">
        <f>IFERROR(VLOOKUP(Proc[[#This Row],[App]],Table2[],3,0),"open")</f>
        <v>ok</v>
      </c>
      <c r="C8405" s="152" t="s">
        <v>369</v>
      </c>
      <c r="D8405" s="152" t="s">
        <v>10609</v>
      </c>
      <c r="E8405" s="152" t="s">
        <v>7447</v>
      </c>
      <c r="F8405" s="153" t="s">
        <v>7447</v>
      </c>
      <c r="G8405" s="152" t="s">
        <v>400</v>
      </c>
      <c r="H8405" s="153" t="str">
        <f>IF(Proc[[#This Row],[type]]="LFF (MDG-F)",MID(Proc[[#This Row],[Obj]],13,10),"")</f>
        <v/>
      </c>
      <c r="J8405" s="153" t="b">
        <f>Proc[[#This Row],[Requested]]=Proc[[#This Row],[CurrentParent]]</f>
        <v>1</v>
      </c>
      <c r="K8405" s="153" t="str">
        <f>IF(Proc[[#This Row],[Author]]="Marcela Urrego",VLOOKUP(LEFT(Proc[[#This Row],[Requested]],1),Table3[#All],2,0),VLOOKUP(Proc[[#This Row],[Author]],Table4[],2,0))</f>
        <v>EL</v>
      </c>
      <c r="L8405" s="153" t="s">
        <v>7801</v>
      </c>
      <c r="M8405" s="140">
        <v>46091</v>
      </c>
      <c r="N8405" s="140"/>
      <c r="O8405" s="140"/>
      <c r="P8405" s="140" t="str">
        <f ca="1">IF(Proc[[#This Row],[DaysAgeing]]&gt;5,"yep","on track")</f>
        <v>yep</v>
      </c>
      <c r="Q8405" s="2">
        <f ca="1">IF(Proc[[#This Row],[DateClosed]]="",ABS(NETWORKDAYS(Proc[[#This Row],[DateOpened]],TODAY()))-1,ABS(NETWORKDAYS(Proc[[#This Row],[DateOpened]],Proc[[#This Row],[DateClosed]]))-1)</f>
        <v>18</v>
      </c>
      <c r="R8405" s="140" t="s">
        <v>4125</v>
      </c>
      <c r="S8405" s="153"/>
      <c r="T8405" s="153"/>
    </row>
    <row r="8406" spans="1:20" hidden="1">
      <c r="A8406" s="152" t="s">
        <v>7816</v>
      </c>
      <c r="B8406" s="153" t="str">
        <f>IFERROR(VLOOKUP(Proc[[#This Row],[App]],Table2[],3,0),"open")</f>
        <v>ok</v>
      </c>
      <c r="C8406" s="152" t="s">
        <v>369</v>
      </c>
      <c r="D8406" s="152" t="s">
        <v>10610</v>
      </c>
      <c r="E8406" s="152" t="s">
        <v>7449</v>
      </c>
      <c r="F8406" s="153" t="s">
        <v>7449</v>
      </c>
      <c r="G8406" s="152" t="s">
        <v>400</v>
      </c>
      <c r="H8406" s="153" t="str">
        <f>IF(Proc[[#This Row],[type]]="LFF (MDG-F)",MID(Proc[[#This Row],[Obj]],13,10),"")</f>
        <v/>
      </c>
      <c r="J8406" s="153" t="b">
        <f>Proc[[#This Row],[Requested]]=Proc[[#This Row],[CurrentParent]]</f>
        <v>1</v>
      </c>
      <c r="K8406" s="153" t="str">
        <f>IF(Proc[[#This Row],[Author]]="Marcela Urrego",VLOOKUP(LEFT(Proc[[#This Row],[Requested]],1),Table3[#All],2,0),VLOOKUP(Proc[[#This Row],[Author]],Table4[],2,0))</f>
        <v>EL</v>
      </c>
      <c r="L8406" s="153" t="s">
        <v>7801</v>
      </c>
      <c r="M8406" s="140">
        <v>46091</v>
      </c>
      <c r="N8406" s="140"/>
      <c r="O8406" s="140"/>
      <c r="P8406" s="140" t="str">
        <f ca="1">IF(Proc[[#This Row],[DaysAgeing]]&gt;5,"yep","on track")</f>
        <v>yep</v>
      </c>
      <c r="Q8406" s="2">
        <f ca="1">IF(Proc[[#This Row],[DateClosed]]="",ABS(NETWORKDAYS(Proc[[#This Row],[DateOpened]],TODAY()))-1,ABS(NETWORKDAYS(Proc[[#This Row],[DateOpened]],Proc[[#This Row],[DateClosed]]))-1)</f>
        <v>18</v>
      </c>
      <c r="R8406" s="140" t="s">
        <v>4125</v>
      </c>
      <c r="S8406" s="153"/>
      <c r="T8406" s="153"/>
    </row>
    <row r="8407" spans="1:20" hidden="1">
      <c r="A8407" s="152" t="s">
        <v>7816</v>
      </c>
      <c r="B8407" s="153" t="str">
        <f>IFERROR(VLOOKUP(Proc[[#This Row],[App]],Table2[],3,0),"open")</f>
        <v>ok</v>
      </c>
      <c r="C8407" s="152" t="s">
        <v>377</v>
      </c>
      <c r="D8407" s="152" t="s">
        <v>10611</v>
      </c>
      <c r="E8407" s="152" t="s">
        <v>7449</v>
      </c>
      <c r="F8407" s="153"/>
      <c r="H8407" s="153" t="str">
        <f>IF(Proc[[#This Row],[type]]="LFF (MDG-F)",MID(Proc[[#This Row],[Obj]],13,10),"")</f>
        <v/>
      </c>
      <c r="J8407" s="153" t="b">
        <f>Proc[[#This Row],[Requested]]=Proc[[#This Row],[CurrentParent]]</f>
        <v>0</v>
      </c>
      <c r="K8407" s="153" t="str">
        <f>IF(Proc[[#This Row],[Author]]="Marcela Urrego",VLOOKUP(LEFT(Proc[[#This Row],[Requested]],1),Table3[#All],2,0),VLOOKUP(Proc[[#This Row],[Author]],Table4[],2,0))</f>
        <v>EL</v>
      </c>
      <c r="L8407" s="153" t="s">
        <v>7801</v>
      </c>
      <c r="M8407" s="140">
        <v>46091</v>
      </c>
      <c r="N8407" s="140"/>
      <c r="O8407" s="140"/>
      <c r="P8407" s="140" t="str">
        <f ca="1">IF(Proc[[#This Row],[DaysAgeing]]&gt;5,"yep","on track")</f>
        <v>yep</v>
      </c>
      <c r="Q8407" s="2">
        <f ca="1">IF(Proc[[#This Row],[DateClosed]]="",ABS(NETWORKDAYS(Proc[[#This Row],[DateOpened]],TODAY()))-1,ABS(NETWORKDAYS(Proc[[#This Row],[DateOpened]],Proc[[#This Row],[DateClosed]]))-1)</f>
        <v>18</v>
      </c>
      <c r="R8407" s="140" t="s">
        <v>4125</v>
      </c>
      <c r="S8407" s="153"/>
      <c r="T8407" s="153"/>
    </row>
    <row r="8408" spans="1:20" hidden="1">
      <c r="A8408" s="152" t="s">
        <v>7816</v>
      </c>
      <c r="B8408" s="153" t="str">
        <f>IFERROR(VLOOKUP(Proc[[#This Row],[App]],Table2[],3,0),"open")</f>
        <v>ok</v>
      </c>
      <c r="C8408" s="152" t="s">
        <v>377</v>
      </c>
      <c r="D8408" s="152" t="s">
        <v>10612</v>
      </c>
      <c r="E8408" s="152" t="s">
        <v>7449</v>
      </c>
      <c r="F8408" s="153"/>
      <c r="H8408" s="153" t="str">
        <f>IF(Proc[[#This Row],[type]]="LFF (MDG-F)",MID(Proc[[#This Row],[Obj]],13,10),"")</f>
        <v/>
      </c>
      <c r="J8408" s="153" t="b">
        <f>Proc[[#This Row],[Requested]]=Proc[[#This Row],[CurrentParent]]</f>
        <v>0</v>
      </c>
      <c r="K8408" s="153" t="str">
        <f>IF(Proc[[#This Row],[Author]]="Marcela Urrego",VLOOKUP(LEFT(Proc[[#This Row],[Requested]],1),Table3[#All],2,0),VLOOKUP(Proc[[#This Row],[Author]],Table4[],2,0))</f>
        <v>EL</v>
      </c>
      <c r="L8408" s="153" t="s">
        <v>7801</v>
      </c>
      <c r="M8408" s="140">
        <v>46091</v>
      </c>
      <c r="N8408" s="140"/>
      <c r="O8408" s="140"/>
      <c r="P8408" s="140" t="str">
        <f ca="1">IF(Proc[[#This Row],[DaysAgeing]]&gt;5,"yep","on track")</f>
        <v>yep</v>
      </c>
      <c r="Q8408" s="2">
        <f ca="1">IF(Proc[[#This Row],[DateClosed]]="",ABS(NETWORKDAYS(Proc[[#This Row],[DateOpened]],TODAY()))-1,ABS(NETWORKDAYS(Proc[[#This Row],[DateOpened]],Proc[[#This Row],[DateClosed]]))-1)</f>
        <v>18</v>
      </c>
      <c r="R8408" s="140" t="s">
        <v>4125</v>
      </c>
      <c r="S8408" s="153"/>
      <c r="T8408" s="153"/>
    </row>
    <row r="8409" spans="1:20" hidden="1">
      <c r="A8409" s="152" t="s">
        <v>7816</v>
      </c>
      <c r="B8409" s="153" t="str">
        <f>IFERROR(VLOOKUP(Proc[[#This Row],[App]],Table2[],3,0),"open")</f>
        <v>ok</v>
      </c>
      <c r="C8409" s="152" t="s">
        <v>369</v>
      </c>
      <c r="D8409" s="152" t="s">
        <v>10613</v>
      </c>
      <c r="E8409" s="152" t="s">
        <v>7449</v>
      </c>
      <c r="F8409" s="153" t="s">
        <v>7449</v>
      </c>
      <c r="G8409" s="152" t="s">
        <v>400</v>
      </c>
      <c r="H8409" s="153" t="str">
        <f>IF(Proc[[#This Row],[type]]="LFF (MDG-F)",MID(Proc[[#This Row],[Obj]],13,10),"")</f>
        <v/>
      </c>
      <c r="J8409" s="153" t="b">
        <f>Proc[[#This Row],[Requested]]=Proc[[#This Row],[CurrentParent]]</f>
        <v>1</v>
      </c>
      <c r="K8409" s="153" t="str">
        <f>IF(Proc[[#This Row],[Author]]="Marcela Urrego",VLOOKUP(LEFT(Proc[[#This Row],[Requested]],1),Table3[#All],2,0),VLOOKUP(Proc[[#This Row],[Author]],Table4[],2,0))</f>
        <v>EL</v>
      </c>
      <c r="L8409" s="153" t="s">
        <v>7801</v>
      </c>
      <c r="M8409" s="140">
        <v>46091</v>
      </c>
      <c r="N8409" s="140"/>
      <c r="O8409" s="140"/>
      <c r="P8409" s="140" t="str">
        <f ca="1">IF(Proc[[#This Row],[DaysAgeing]]&gt;5,"yep","on track")</f>
        <v>yep</v>
      </c>
      <c r="Q8409" s="2">
        <f ca="1">IF(Proc[[#This Row],[DateClosed]]="",ABS(NETWORKDAYS(Proc[[#This Row],[DateOpened]],TODAY()))-1,ABS(NETWORKDAYS(Proc[[#This Row],[DateOpened]],Proc[[#This Row],[DateClosed]]))-1)</f>
        <v>18</v>
      </c>
      <c r="R8409" s="140" t="s">
        <v>4125</v>
      </c>
      <c r="S8409" s="153"/>
      <c r="T8409" s="153"/>
    </row>
    <row r="8410" spans="1:20" hidden="1">
      <c r="A8410" s="152" t="s">
        <v>7816</v>
      </c>
      <c r="B8410" s="153" t="str">
        <f>IFERROR(VLOOKUP(Proc[[#This Row],[App]],Table2[],3,0),"open")</f>
        <v>ok</v>
      </c>
      <c r="C8410" s="152" t="s">
        <v>369</v>
      </c>
      <c r="D8410" s="152" t="s">
        <v>10614</v>
      </c>
      <c r="E8410" s="152" t="s">
        <v>2200</v>
      </c>
      <c r="F8410" s="153" t="s">
        <v>2200</v>
      </c>
      <c r="G8410" s="152" t="s">
        <v>400</v>
      </c>
      <c r="H8410" s="153" t="str">
        <f>IF(Proc[[#This Row],[type]]="LFF (MDG-F)",MID(Proc[[#This Row],[Obj]],13,10),"")</f>
        <v/>
      </c>
      <c r="J8410" s="153" t="b">
        <f>Proc[[#This Row],[Requested]]=Proc[[#This Row],[CurrentParent]]</f>
        <v>1</v>
      </c>
      <c r="K8410" s="153" t="str">
        <f>IF(Proc[[#This Row],[Author]]="Marcela Urrego",VLOOKUP(LEFT(Proc[[#This Row],[Requested]],1),Table3[#All],2,0),VLOOKUP(Proc[[#This Row],[Author]],Table4[],2,0))</f>
        <v>EL</v>
      </c>
      <c r="L8410" s="153" t="s">
        <v>7801</v>
      </c>
      <c r="M8410" s="140">
        <v>46091</v>
      </c>
      <c r="N8410" s="140"/>
      <c r="O8410" s="140"/>
      <c r="P8410" s="140" t="str">
        <f ca="1">IF(Proc[[#This Row],[DaysAgeing]]&gt;5,"yep","on track")</f>
        <v>yep</v>
      </c>
      <c r="Q8410" s="2">
        <f ca="1">IF(Proc[[#This Row],[DateClosed]]="",ABS(NETWORKDAYS(Proc[[#This Row],[DateOpened]],TODAY()))-1,ABS(NETWORKDAYS(Proc[[#This Row],[DateOpened]],Proc[[#This Row],[DateClosed]]))-1)</f>
        <v>18</v>
      </c>
      <c r="R8410" s="140" t="s">
        <v>4125</v>
      </c>
      <c r="S8410" s="153"/>
      <c r="T8410" s="153"/>
    </row>
    <row r="8411" spans="1:20" hidden="1">
      <c r="A8411" t="s">
        <v>10628</v>
      </c>
      <c r="B8411" s="153" t="str">
        <f>IFERROR(VLOOKUP(Proc[[#This Row],[App]],Table2[],3,0),"open")</f>
        <v>ok</v>
      </c>
      <c r="C8411" s="152" t="s">
        <v>369</v>
      </c>
      <c r="D8411" t="s">
        <v>10630</v>
      </c>
      <c r="E8411" t="s">
        <v>10627</v>
      </c>
      <c r="F8411" s="152" t="s">
        <v>10627</v>
      </c>
      <c r="G8411" s="152" t="s">
        <v>400</v>
      </c>
      <c r="H8411" s="153" t="str">
        <f>IF(Proc[[#This Row],[type]]="LFF (MDG-F)",MID(Proc[[#This Row],[Obj]],13,10),"")</f>
        <v/>
      </c>
      <c r="J8411" s="153" t="b">
        <f>Proc[[#This Row],[Requested]]=Proc[[#This Row],[CurrentParent]]</f>
        <v>1</v>
      </c>
      <c r="K8411" s="153" t="e">
        <f>IF(Proc[[#This Row],[Author]]="Marcela Urrego",VLOOKUP(LEFT(Proc[[#This Row],[Requested]],1),Table3[#All],2,0),VLOOKUP(Proc[[#This Row],[Author]],Table4[],2,0))</f>
        <v>#N/A</v>
      </c>
      <c r="L8411" s="153" t="s">
        <v>7801</v>
      </c>
      <c r="M8411" s="140">
        <v>46093</v>
      </c>
      <c r="N8411" s="140"/>
      <c r="O8411" s="140"/>
      <c r="P8411" s="140" t="str">
        <f ca="1">IF(Proc[[#This Row],[DaysAgeing]]&gt;5,"yep","on track")</f>
        <v>yep</v>
      </c>
      <c r="Q8411" s="2">
        <f ca="1">IF(Proc[[#This Row],[DateClosed]]="",ABS(NETWORKDAYS(Proc[[#This Row],[DateOpened]],TODAY()))-1,ABS(NETWORKDAYS(Proc[[#This Row],[DateOpened]],Proc[[#This Row],[DateClosed]]))-1)</f>
        <v>16</v>
      </c>
      <c r="R8411" s="140" t="s">
        <v>10629</v>
      </c>
      <c r="S8411" s="153"/>
      <c r="T8411" s="153"/>
    </row>
    <row r="8412" spans="1:20" hidden="1">
      <c r="A8412" t="s">
        <v>10636</v>
      </c>
      <c r="B8412" s="153" t="str">
        <f>IFERROR(VLOOKUP(Proc[[#This Row],[App]],Table2[],3,0),"open")</f>
        <v>ok</v>
      </c>
      <c r="C8412" s="152" t="s">
        <v>369</v>
      </c>
      <c r="D8412" t="s">
        <v>10632</v>
      </c>
      <c r="E8412" s="153" t="s">
        <v>7327</v>
      </c>
      <c r="F8412" s="153" t="s">
        <v>7327</v>
      </c>
      <c r="G8412" s="152" t="s">
        <v>400</v>
      </c>
      <c r="H8412" s="153" t="str">
        <f>IF(Proc[[#This Row],[type]]="LFF (MDG-F)",MID(Proc[[#This Row],[Obj]],13,10),"")</f>
        <v/>
      </c>
      <c r="J8412" s="153" t="b">
        <f>Proc[[#This Row],[Requested]]=Proc[[#This Row],[CurrentParent]]</f>
        <v>1</v>
      </c>
      <c r="K8412" s="153" t="str">
        <f>IF(Proc[[#This Row],[Author]]="Marcela Urrego",VLOOKUP(LEFT(Proc[[#This Row],[Requested]],1),Table3[#All],2,0),VLOOKUP(Proc[[#This Row],[Author]],Table4[],2,0))</f>
        <v>HC</v>
      </c>
      <c r="L8412" s="153" t="s">
        <v>7801</v>
      </c>
      <c r="M8412" s="140">
        <v>46094</v>
      </c>
      <c r="N8412" s="140"/>
      <c r="O8412" s="140"/>
      <c r="P8412" s="140" t="str">
        <f ca="1">IF(Proc[[#This Row],[DaysAgeing]]&gt;5,"yep","on track")</f>
        <v>yep</v>
      </c>
      <c r="Q8412" s="2">
        <f ca="1">IF(Proc[[#This Row],[DateClosed]]="",ABS(NETWORKDAYS(Proc[[#This Row],[DateOpened]],TODAY()))-1,ABS(NETWORKDAYS(Proc[[#This Row],[DateOpened]],Proc[[#This Row],[DateClosed]]))-1)</f>
        <v>15</v>
      </c>
      <c r="R8412" s="140" t="s">
        <v>5948</v>
      </c>
      <c r="S8412" s="153"/>
      <c r="T8412" s="153"/>
    </row>
    <row r="8413" spans="1:20" hidden="1">
      <c r="A8413" s="152" t="s">
        <v>10636</v>
      </c>
      <c r="B8413" s="153" t="str">
        <f>IFERROR(VLOOKUP(Proc[[#This Row],[App]],Table2[],3,0),"open")</f>
        <v>ok</v>
      </c>
      <c r="C8413" s="152" t="s">
        <v>369</v>
      </c>
      <c r="D8413" t="s">
        <v>10633</v>
      </c>
      <c r="E8413" s="153" t="s">
        <v>2989</v>
      </c>
      <c r="F8413" s="153" t="s">
        <v>2989</v>
      </c>
      <c r="G8413" s="152" t="s">
        <v>400</v>
      </c>
      <c r="H8413" s="153" t="str">
        <f>IF(Proc[[#This Row],[type]]="LFF (MDG-F)",MID(Proc[[#This Row],[Obj]],13,10),"")</f>
        <v/>
      </c>
      <c r="J8413" s="153" t="b">
        <f>Proc[[#This Row],[Requested]]=Proc[[#This Row],[CurrentParent]]</f>
        <v>1</v>
      </c>
      <c r="K8413" s="153" t="str">
        <f>IF(Proc[[#This Row],[Author]]="Marcela Urrego",VLOOKUP(LEFT(Proc[[#This Row],[Requested]],1),Table3[#All],2,0),VLOOKUP(Proc[[#This Row],[Author]],Table4[],2,0))</f>
        <v>HC</v>
      </c>
      <c r="L8413" s="153" t="s">
        <v>7801</v>
      </c>
      <c r="M8413" s="140">
        <v>46094</v>
      </c>
      <c r="N8413" s="140"/>
      <c r="O8413" s="140"/>
      <c r="P8413" s="140" t="str">
        <f ca="1">IF(Proc[[#This Row],[DaysAgeing]]&gt;5,"yep","on track")</f>
        <v>yep</v>
      </c>
      <c r="Q8413" s="2">
        <f ca="1">IF(Proc[[#This Row],[DateClosed]]="",ABS(NETWORKDAYS(Proc[[#This Row],[DateOpened]],TODAY()))-1,ABS(NETWORKDAYS(Proc[[#This Row],[DateOpened]],Proc[[#This Row],[DateClosed]]))-1)</f>
        <v>15</v>
      </c>
      <c r="R8413" s="140" t="s">
        <v>5948</v>
      </c>
      <c r="S8413" s="153"/>
      <c r="T8413" s="153"/>
    </row>
    <row r="8414" spans="1:20" hidden="1">
      <c r="A8414" s="152" t="s">
        <v>10636</v>
      </c>
      <c r="B8414" s="153" t="str">
        <f>IFERROR(VLOOKUP(Proc[[#This Row],[App]],Table2[],3,0),"open")</f>
        <v>ok</v>
      </c>
      <c r="C8414" s="152" t="s">
        <v>369</v>
      </c>
      <c r="D8414" t="s">
        <v>10634</v>
      </c>
      <c r="E8414" s="153" t="s">
        <v>5972</v>
      </c>
      <c r="F8414" s="153" t="s">
        <v>5972</v>
      </c>
      <c r="G8414" s="152" t="s">
        <v>400</v>
      </c>
      <c r="H8414" s="153" t="str">
        <f>IF(Proc[[#This Row],[type]]="LFF (MDG-F)",MID(Proc[[#This Row],[Obj]],13,10),"")</f>
        <v/>
      </c>
      <c r="J8414" s="153" t="b">
        <f>Proc[[#This Row],[Requested]]=Proc[[#This Row],[CurrentParent]]</f>
        <v>1</v>
      </c>
      <c r="K8414" s="153" t="str">
        <f>IF(Proc[[#This Row],[Author]]="Marcela Urrego",VLOOKUP(LEFT(Proc[[#This Row],[Requested]],1),Table3[#All],2,0),VLOOKUP(Proc[[#This Row],[Author]],Table4[],2,0))</f>
        <v>HC</v>
      </c>
      <c r="L8414" s="153" t="s">
        <v>7801</v>
      </c>
      <c r="M8414" s="140">
        <v>46094</v>
      </c>
      <c r="N8414" s="140"/>
      <c r="O8414" s="140"/>
      <c r="P8414" s="140" t="str">
        <f ca="1">IF(Proc[[#This Row],[DaysAgeing]]&gt;5,"yep","on track")</f>
        <v>yep</v>
      </c>
      <c r="Q8414" s="2">
        <f ca="1">IF(Proc[[#This Row],[DateClosed]]="",ABS(NETWORKDAYS(Proc[[#This Row],[DateOpened]],TODAY()))-1,ABS(NETWORKDAYS(Proc[[#This Row],[DateOpened]],Proc[[#This Row],[DateClosed]]))-1)</f>
        <v>15</v>
      </c>
      <c r="R8414" s="140" t="s">
        <v>5948</v>
      </c>
      <c r="S8414" s="153"/>
      <c r="T8414" s="153"/>
    </row>
    <row r="8415" spans="1:20" hidden="1">
      <c r="A8415" s="152" t="s">
        <v>10636</v>
      </c>
      <c r="B8415" s="153" t="str">
        <f>IFERROR(VLOOKUP(Proc[[#This Row],[App]],Table2[],3,0),"open")</f>
        <v>ok</v>
      </c>
      <c r="C8415" s="152" t="s">
        <v>369</v>
      </c>
      <c r="D8415" t="s">
        <v>10635</v>
      </c>
      <c r="E8415" s="153" t="s">
        <v>5969</v>
      </c>
      <c r="F8415" s="153" t="s">
        <v>5969</v>
      </c>
      <c r="G8415" s="152" t="s">
        <v>400</v>
      </c>
      <c r="H8415" s="153" t="str">
        <f>IF(Proc[[#This Row],[type]]="LFF (MDG-F)",MID(Proc[[#This Row],[Obj]],13,10),"")</f>
        <v/>
      </c>
      <c r="J8415" s="153" t="b">
        <f>Proc[[#This Row],[Requested]]=Proc[[#This Row],[CurrentParent]]</f>
        <v>1</v>
      </c>
      <c r="K8415" s="153" t="str">
        <f>IF(Proc[[#This Row],[Author]]="Marcela Urrego",VLOOKUP(LEFT(Proc[[#This Row],[Requested]],1),Table3[#All],2,0),VLOOKUP(Proc[[#This Row],[Author]],Table4[],2,0))</f>
        <v>HC</v>
      </c>
      <c r="L8415" s="153" t="s">
        <v>7801</v>
      </c>
      <c r="M8415" s="140">
        <v>46094</v>
      </c>
      <c r="N8415" s="140"/>
      <c r="O8415" s="140"/>
      <c r="P8415" s="140" t="str">
        <f ca="1">IF(Proc[[#This Row],[DaysAgeing]]&gt;5,"yep","on track")</f>
        <v>yep</v>
      </c>
      <c r="Q8415" s="2">
        <f ca="1">IF(Proc[[#This Row],[DateClosed]]="",ABS(NETWORKDAYS(Proc[[#This Row],[DateOpened]],TODAY()))-1,ABS(NETWORKDAYS(Proc[[#This Row],[DateOpened]],Proc[[#This Row],[DateClosed]]))-1)</f>
        <v>15</v>
      </c>
      <c r="R8415" s="140" t="s">
        <v>5948</v>
      </c>
      <c r="S8415" s="153"/>
      <c r="T8415" s="153"/>
    </row>
    <row r="8416" spans="1:20" hidden="1">
      <c r="A8416" s="152" t="s">
        <v>10636</v>
      </c>
      <c r="B8416" s="153" t="str">
        <f>IFERROR(VLOOKUP(Proc[[#This Row],[App]],Table2[],3,0),"open")</f>
        <v>ok</v>
      </c>
      <c r="C8416" s="152" t="s">
        <v>369</v>
      </c>
      <c r="D8416" t="s">
        <v>7313</v>
      </c>
      <c r="E8416" s="153" t="s">
        <v>10631</v>
      </c>
      <c r="F8416" s="153" t="s">
        <v>10631</v>
      </c>
      <c r="G8416" s="152" t="s">
        <v>400</v>
      </c>
      <c r="H8416" s="153" t="str">
        <f>IF(Proc[[#This Row],[type]]="LFF (MDG-F)",MID(Proc[[#This Row],[Obj]],13,10),"")</f>
        <v/>
      </c>
      <c r="J8416" s="153" t="b">
        <f>Proc[[#This Row],[Requested]]=Proc[[#This Row],[CurrentParent]]</f>
        <v>1</v>
      </c>
      <c r="K8416" s="153" t="str">
        <f>IF(Proc[[#This Row],[Author]]="Marcela Urrego",VLOOKUP(LEFT(Proc[[#This Row],[Requested]],1),Table3[#All],2,0),VLOOKUP(Proc[[#This Row],[Author]],Table4[],2,0))</f>
        <v>HC</v>
      </c>
      <c r="L8416" s="153" t="s">
        <v>7801</v>
      </c>
      <c r="M8416" s="140">
        <v>46094</v>
      </c>
      <c r="N8416" s="140"/>
      <c r="O8416" s="140"/>
      <c r="P8416" s="140" t="str">
        <f ca="1">IF(Proc[[#This Row],[DaysAgeing]]&gt;5,"yep","on track")</f>
        <v>yep</v>
      </c>
      <c r="Q8416" s="2">
        <f ca="1">IF(Proc[[#This Row],[DateClosed]]="",ABS(NETWORKDAYS(Proc[[#This Row],[DateOpened]],TODAY()))-1,ABS(NETWORKDAYS(Proc[[#This Row],[DateOpened]],Proc[[#This Row],[DateClosed]]))-1)</f>
        <v>15</v>
      </c>
      <c r="R8416" s="140" t="s">
        <v>5948</v>
      </c>
      <c r="S8416" s="153"/>
      <c r="T8416" s="153"/>
    </row>
    <row r="8417" spans="1:20" hidden="1">
      <c r="A8417" t="s">
        <v>10637</v>
      </c>
      <c r="B8417" s="153" t="str">
        <f>IFERROR(VLOOKUP(Proc[[#This Row],[App]],Table2[],3,0),"open")</f>
        <v>ok</v>
      </c>
      <c r="C8417" s="156" t="s">
        <v>369</v>
      </c>
      <c r="D8417" s="154" t="s">
        <v>3985</v>
      </c>
      <c r="E8417" t="s">
        <v>661</v>
      </c>
      <c r="F8417" s="153" t="s">
        <v>661</v>
      </c>
      <c r="G8417" s="154" t="s">
        <v>400</v>
      </c>
      <c r="H8417" s="153" t="str">
        <f>IF(Proc[[#This Row],[type]]="LFF (MDG-F)",MID(Proc[[#This Row],[Obj]],13,10),"")</f>
        <v/>
      </c>
      <c r="J8417" s="153" t="b">
        <f>Proc[[#This Row],[Requested]]=Proc[[#This Row],[CurrentParent]]</f>
        <v>1</v>
      </c>
      <c r="K8417" s="153" t="str">
        <f>IF(Proc[[#This Row],[Author]]="Marcela Urrego",VLOOKUP(LEFT(Proc[[#This Row],[Requested]],1),Table3[#All],2,0),VLOOKUP(Proc[[#This Row],[Author]],Table4[],2,0))</f>
        <v>MGF</v>
      </c>
      <c r="L8417" s="155" t="s">
        <v>7801</v>
      </c>
      <c r="M8417" s="140">
        <v>46100</v>
      </c>
      <c r="N8417" s="140"/>
      <c r="O8417" s="140"/>
      <c r="P8417" s="140" t="str">
        <f ca="1">IF(Proc[[#This Row],[DaysAgeing]]&gt;5,"yep","on track")</f>
        <v>yep</v>
      </c>
      <c r="Q8417" s="2">
        <f ca="1">IF(Proc[[#This Row],[DateClosed]]="",ABS(NETWORKDAYS(Proc[[#This Row],[DateOpened]],TODAY()))-1,ABS(NETWORKDAYS(Proc[[#This Row],[DateOpened]],Proc[[#This Row],[DateClosed]]))-1)</f>
        <v>11</v>
      </c>
      <c r="R8417" s="140" t="s">
        <v>5992</v>
      </c>
      <c r="S8417" s="153"/>
      <c r="T8417" s="153"/>
    </row>
    <row r="8418" spans="1:20" hidden="1">
      <c r="A8418" t="s">
        <v>10641</v>
      </c>
      <c r="B8418" s="155" t="str">
        <f>IFERROR(VLOOKUP(Proc[[#This Row],[App]],Table2[],3,0),"open")</f>
        <v>ok</v>
      </c>
      <c r="C8418" s="156" t="s">
        <v>377</v>
      </c>
      <c r="D8418" t="s">
        <v>10638</v>
      </c>
      <c r="E8418" t="s">
        <v>10640</v>
      </c>
      <c r="F8418" s="155" t="e">
        <v>#N/A</v>
      </c>
      <c r="G8418" t="s">
        <v>400</v>
      </c>
      <c r="H8418" s="155" t="str">
        <f>IF(Proc[[#This Row],[type]]="LFF (MDG-F)",MID(Proc[[#This Row],[Obj]],13,10),"")</f>
        <v/>
      </c>
      <c r="J8418" s="155" t="e">
        <f>Proc[[#This Row],[Requested]]=Proc[[#This Row],[CurrentParent]]</f>
        <v>#N/A</v>
      </c>
      <c r="K8418" s="155" t="str">
        <f>IF(Proc[[#This Row],[Author]]="Marcela Urrego",VLOOKUP(LEFT(Proc[[#This Row],[Requested]],1),Table3[#All],2,0),VLOOKUP(Proc[[#This Row],[Author]],Table4[],2,0))</f>
        <v>HC</v>
      </c>
      <c r="L8418" s="155" t="s">
        <v>7801</v>
      </c>
      <c r="M8418" s="140">
        <v>46100</v>
      </c>
      <c r="N8418" s="140"/>
      <c r="O8418" s="140"/>
      <c r="P8418" s="140" t="str">
        <f ca="1">IF(Proc[[#This Row],[DaysAgeing]]&gt;5,"yep","on track")</f>
        <v>yep</v>
      </c>
      <c r="Q8418" s="2">
        <f ca="1">IF(Proc[[#This Row],[DateClosed]]="",ABS(NETWORKDAYS(Proc[[#This Row],[DateOpened]],TODAY()))-1,ABS(NETWORKDAYS(Proc[[#This Row],[DateOpened]],Proc[[#This Row],[DateClosed]]))-1)</f>
        <v>11</v>
      </c>
      <c r="R8418" s="140" t="s">
        <v>5381</v>
      </c>
      <c r="S8418" s="155"/>
      <c r="T8418" s="155"/>
    </row>
    <row r="8419" spans="1:20" hidden="1">
      <c r="A8419" s="154" t="s">
        <v>10641</v>
      </c>
      <c r="B8419" s="155" t="str">
        <f>IFERROR(VLOOKUP(Proc[[#This Row],[App]],Table2[],3,0),"open")</f>
        <v>ok</v>
      </c>
      <c r="C8419" s="156" t="s">
        <v>369</v>
      </c>
      <c r="D8419" t="s">
        <v>10639</v>
      </c>
      <c r="E8419" t="s">
        <v>10640</v>
      </c>
      <c r="F8419" s="155" t="s">
        <v>10640</v>
      </c>
      <c r="G8419" s="154" t="s">
        <v>400</v>
      </c>
      <c r="H8419" s="155" t="str">
        <f>IF(Proc[[#This Row],[type]]="LFF (MDG-F)",MID(Proc[[#This Row],[Obj]],13,10),"")</f>
        <v/>
      </c>
      <c r="J8419" s="155" t="b">
        <f>Proc[[#This Row],[Requested]]=Proc[[#This Row],[CurrentParent]]</f>
        <v>1</v>
      </c>
      <c r="K8419" s="155" t="str">
        <f>IF(Proc[[#This Row],[Author]]="Marcela Urrego",VLOOKUP(LEFT(Proc[[#This Row],[Requested]],1),Table3[#All],2,0),VLOOKUP(Proc[[#This Row],[Author]],Table4[],2,0))</f>
        <v>HC</v>
      </c>
      <c r="L8419" s="155" t="s">
        <v>7801</v>
      </c>
      <c r="M8419" s="140">
        <v>46100</v>
      </c>
      <c r="N8419" s="140"/>
      <c r="O8419" s="140"/>
      <c r="P8419" s="140" t="str">
        <f ca="1">IF(Proc[[#This Row],[DaysAgeing]]&gt;5,"yep","on track")</f>
        <v>yep</v>
      </c>
      <c r="Q8419" s="2">
        <f ca="1">IF(Proc[[#This Row],[DateClosed]]="",ABS(NETWORKDAYS(Proc[[#This Row],[DateOpened]],TODAY()))-1,ABS(NETWORKDAYS(Proc[[#This Row],[DateOpened]],Proc[[#This Row],[DateClosed]]))-1)</f>
        <v>11</v>
      </c>
      <c r="R8419" s="140" t="s">
        <v>5381</v>
      </c>
      <c r="S8419" s="155"/>
      <c r="T8419" s="155"/>
    </row>
    <row r="8420" spans="1:20" hidden="1">
      <c r="A8420" t="s">
        <v>10642</v>
      </c>
      <c r="B8420" s="155" t="str">
        <f>IFERROR(VLOOKUP(Proc[[#This Row],[App]],Table2[],3,0),"open")</f>
        <v>ok</v>
      </c>
      <c r="C8420" s="156" t="s">
        <v>369</v>
      </c>
      <c r="D8420" t="s">
        <v>10643</v>
      </c>
      <c r="E8420" t="s">
        <v>11699</v>
      </c>
      <c r="F8420" s="155" t="s">
        <v>11699</v>
      </c>
      <c r="G8420" s="154" t="s">
        <v>400</v>
      </c>
      <c r="H8420" s="155" t="str">
        <f>IF(Proc[[#This Row],[type]]="LFF (MDG-F)",MID(Proc[[#This Row],[Obj]],13,10),"")</f>
        <v/>
      </c>
      <c r="J8420" s="155" t="b">
        <f>Proc[[#This Row],[Requested]]=Proc[[#This Row],[CurrentParent]]</f>
        <v>1</v>
      </c>
      <c r="K8420" s="155" t="str">
        <f>IF(Proc[[#This Row],[Author]]="Marcela Urrego",VLOOKUP(LEFT(Proc[[#This Row],[Requested]],1),Table3[#All],2,0),VLOOKUP(Proc[[#This Row],[Author]],Table4[],2,0))</f>
        <v>HC</v>
      </c>
      <c r="L8420" s="155" t="s">
        <v>7801</v>
      </c>
      <c r="M8420" s="140">
        <v>46100</v>
      </c>
      <c r="N8420" s="140"/>
      <c r="O8420" s="140"/>
      <c r="P8420" s="140" t="str">
        <f ca="1">IF(Proc[[#This Row],[DaysAgeing]]&gt;5,"yep","on track")</f>
        <v>yep</v>
      </c>
      <c r="Q8420" s="2">
        <f ca="1">IF(Proc[[#This Row],[DateClosed]]="",ABS(NETWORKDAYS(Proc[[#This Row],[DateOpened]],TODAY()))-1,ABS(NETWORKDAYS(Proc[[#This Row],[DateOpened]],Proc[[#This Row],[DateClosed]]))-1)</f>
        <v>11</v>
      </c>
      <c r="R8420" s="140" t="s">
        <v>476</v>
      </c>
      <c r="S8420" s="155"/>
      <c r="T8420" s="155"/>
    </row>
    <row r="8421" spans="1:20" hidden="1">
      <c r="A8421" s="154" t="s">
        <v>10642</v>
      </c>
      <c r="B8421" s="155" t="str">
        <f>IFERROR(VLOOKUP(Proc[[#This Row],[App]],Table2[],3,0),"open")</f>
        <v>ok</v>
      </c>
      <c r="C8421" s="156" t="s">
        <v>369</v>
      </c>
      <c r="D8421" t="s">
        <v>10644</v>
      </c>
      <c r="E8421" s="154" t="s">
        <v>11699</v>
      </c>
      <c r="F8421" s="155" t="s">
        <v>11699</v>
      </c>
      <c r="G8421" s="154" t="s">
        <v>400</v>
      </c>
      <c r="H8421" s="155" t="str">
        <f>IF(Proc[[#This Row],[type]]="LFF (MDG-F)",MID(Proc[[#This Row],[Obj]],13,10),"")</f>
        <v/>
      </c>
      <c r="J8421" s="155" t="b">
        <f>Proc[[#This Row],[Requested]]=Proc[[#This Row],[CurrentParent]]</f>
        <v>1</v>
      </c>
      <c r="K8421" s="155" t="str">
        <f>IF(Proc[[#This Row],[Author]]="Marcela Urrego",VLOOKUP(LEFT(Proc[[#This Row],[Requested]],1),Table3[#All],2,0),VLOOKUP(Proc[[#This Row],[Author]],Table4[],2,0))</f>
        <v>HC</v>
      </c>
      <c r="L8421" s="155" t="s">
        <v>7801</v>
      </c>
      <c r="M8421" s="140">
        <v>46100</v>
      </c>
      <c r="N8421" s="140"/>
      <c r="O8421" s="140"/>
      <c r="P8421" s="140" t="str">
        <f ca="1">IF(Proc[[#This Row],[DaysAgeing]]&gt;5,"yep","on track")</f>
        <v>yep</v>
      </c>
      <c r="Q8421" s="2">
        <f ca="1">IF(Proc[[#This Row],[DateClosed]]="",ABS(NETWORKDAYS(Proc[[#This Row],[DateOpened]],TODAY()))-1,ABS(NETWORKDAYS(Proc[[#This Row],[DateOpened]],Proc[[#This Row],[DateClosed]]))-1)</f>
        <v>11</v>
      </c>
      <c r="R8421" s="140" t="s">
        <v>476</v>
      </c>
      <c r="S8421" s="155"/>
      <c r="T8421" s="155"/>
    </row>
    <row r="8422" spans="1:20" hidden="1">
      <c r="A8422" s="154" t="s">
        <v>10642</v>
      </c>
      <c r="B8422" s="155" t="str">
        <f>IFERROR(VLOOKUP(Proc[[#This Row],[App]],Table2[],3,0),"open")</f>
        <v>ok</v>
      </c>
      <c r="C8422" s="156" t="s">
        <v>369</v>
      </c>
      <c r="D8422" t="s">
        <v>10645</v>
      </c>
      <c r="E8422" s="154" t="s">
        <v>11699</v>
      </c>
      <c r="F8422" s="155" t="s">
        <v>11699</v>
      </c>
      <c r="G8422" s="154" t="s">
        <v>400</v>
      </c>
      <c r="H8422" s="155" t="str">
        <f>IF(Proc[[#This Row],[type]]="LFF (MDG-F)",MID(Proc[[#This Row],[Obj]],13,10),"")</f>
        <v/>
      </c>
      <c r="J8422" s="155" t="b">
        <f>Proc[[#This Row],[Requested]]=Proc[[#This Row],[CurrentParent]]</f>
        <v>1</v>
      </c>
      <c r="K8422" s="155" t="str">
        <f>IF(Proc[[#This Row],[Author]]="Marcela Urrego",VLOOKUP(LEFT(Proc[[#This Row],[Requested]],1),Table3[#All],2,0),VLOOKUP(Proc[[#This Row],[Author]],Table4[],2,0))</f>
        <v>HC</v>
      </c>
      <c r="L8422" s="155" t="s">
        <v>7801</v>
      </c>
      <c r="M8422" s="140">
        <v>46100</v>
      </c>
      <c r="N8422" s="140"/>
      <c r="O8422" s="140"/>
      <c r="P8422" s="140" t="str">
        <f ca="1">IF(Proc[[#This Row],[DaysAgeing]]&gt;5,"yep","on track")</f>
        <v>yep</v>
      </c>
      <c r="Q8422" s="2">
        <f ca="1">IF(Proc[[#This Row],[DateClosed]]="",ABS(NETWORKDAYS(Proc[[#This Row],[DateOpened]],TODAY()))-1,ABS(NETWORKDAYS(Proc[[#This Row],[DateOpened]],Proc[[#This Row],[DateClosed]]))-1)</f>
        <v>11</v>
      </c>
      <c r="R8422" s="140" t="s">
        <v>476</v>
      </c>
      <c r="S8422" s="155"/>
      <c r="T8422" s="155"/>
    </row>
    <row r="8423" spans="1:20" hidden="1">
      <c r="A8423" s="154" t="s">
        <v>10642</v>
      </c>
      <c r="B8423" s="155" t="str">
        <f>IFERROR(VLOOKUP(Proc[[#This Row],[App]],Table2[],3,0),"open")</f>
        <v>ok</v>
      </c>
      <c r="C8423" s="156" t="s">
        <v>369</v>
      </c>
      <c r="D8423" t="s">
        <v>10646</v>
      </c>
      <c r="E8423" s="154" t="s">
        <v>11699</v>
      </c>
      <c r="F8423" s="155" t="s">
        <v>11699</v>
      </c>
      <c r="G8423" s="154" t="s">
        <v>400</v>
      </c>
      <c r="H8423" s="155" t="str">
        <f>IF(Proc[[#This Row],[type]]="LFF (MDG-F)",MID(Proc[[#This Row],[Obj]],13,10),"")</f>
        <v/>
      </c>
      <c r="J8423" s="155" t="b">
        <f>Proc[[#This Row],[Requested]]=Proc[[#This Row],[CurrentParent]]</f>
        <v>1</v>
      </c>
      <c r="K8423" s="155" t="str">
        <f>IF(Proc[[#This Row],[Author]]="Marcela Urrego",VLOOKUP(LEFT(Proc[[#This Row],[Requested]],1),Table3[#All],2,0),VLOOKUP(Proc[[#This Row],[Author]],Table4[],2,0))</f>
        <v>HC</v>
      </c>
      <c r="L8423" s="155" t="s">
        <v>7801</v>
      </c>
      <c r="M8423" s="140">
        <v>46100</v>
      </c>
      <c r="N8423" s="140"/>
      <c r="O8423" s="140"/>
      <c r="P8423" s="140" t="str">
        <f ca="1">IF(Proc[[#This Row],[DaysAgeing]]&gt;5,"yep","on track")</f>
        <v>yep</v>
      </c>
      <c r="Q8423" s="2">
        <f ca="1">IF(Proc[[#This Row],[DateClosed]]="",ABS(NETWORKDAYS(Proc[[#This Row],[DateOpened]],TODAY()))-1,ABS(NETWORKDAYS(Proc[[#This Row],[DateOpened]],Proc[[#This Row],[DateClosed]]))-1)</f>
        <v>11</v>
      </c>
      <c r="R8423" s="140" t="s">
        <v>476</v>
      </c>
      <c r="S8423" s="155"/>
      <c r="T8423" s="155"/>
    </row>
    <row r="8424" spans="1:20" hidden="1">
      <c r="A8424" s="154" t="s">
        <v>10642</v>
      </c>
      <c r="B8424" s="155" t="str">
        <f>IFERROR(VLOOKUP(Proc[[#This Row],[App]],Table2[],3,0),"open")</f>
        <v>ok</v>
      </c>
      <c r="C8424" s="156" t="s">
        <v>369</v>
      </c>
      <c r="D8424" t="s">
        <v>10647</v>
      </c>
      <c r="E8424" s="154" t="s">
        <v>11699</v>
      </c>
      <c r="F8424" s="155" t="s">
        <v>11699</v>
      </c>
      <c r="G8424" s="154" t="s">
        <v>400</v>
      </c>
      <c r="H8424" s="155" t="str">
        <f>IF(Proc[[#This Row],[type]]="LFF (MDG-F)",MID(Proc[[#This Row],[Obj]],13,10),"")</f>
        <v/>
      </c>
      <c r="J8424" s="155" t="b">
        <f>Proc[[#This Row],[Requested]]=Proc[[#This Row],[CurrentParent]]</f>
        <v>1</v>
      </c>
      <c r="K8424" s="155" t="str">
        <f>IF(Proc[[#This Row],[Author]]="Marcela Urrego",VLOOKUP(LEFT(Proc[[#This Row],[Requested]],1),Table3[#All],2,0),VLOOKUP(Proc[[#This Row],[Author]],Table4[],2,0))</f>
        <v>HC</v>
      </c>
      <c r="L8424" s="155" t="s">
        <v>7801</v>
      </c>
      <c r="M8424" s="140">
        <v>46100</v>
      </c>
      <c r="N8424" s="140"/>
      <c r="O8424" s="140"/>
      <c r="P8424" s="140" t="str">
        <f ca="1">IF(Proc[[#This Row],[DaysAgeing]]&gt;5,"yep","on track")</f>
        <v>yep</v>
      </c>
      <c r="Q8424" s="2">
        <f ca="1">IF(Proc[[#This Row],[DateClosed]]="",ABS(NETWORKDAYS(Proc[[#This Row],[DateOpened]],TODAY()))-1,ABS(NETWORKDAYS(Proc[[#This Row],[DateOpened]],Proc[[#This Row],[DateClosed]]))-1)</f>
        <v>11</v>
      </c>
      <c r="R8424" s="140" t="s">
        <v>476</v>
      </c>
      <c r="S8424" s="155"/>
      <c r="T8424" s="155"/>
    </row>
    <row r="8425" spans="1:20" hidden="1">
      <c r="A8425" s="154" t="s">
        <v>10642</v>
      </c>
      <c r="B8425" s="155" t="str">
        <f>IFERROR(VLOOKUP(Proc[[#This Row],[App]],Table2[],3,0),"open")</f>
        <v>ok</v>
      </c>
      <c r="C8425" s="156" t="s">
        <v>369</v>
      </c>
      <c r="D8425" t="s">
        <v>10648</v>
      </c>
      <c r="E8425" s="154" t="s">
        <v>11699</v>
      </c>
      <c r="F8425" s="155" t="s">
        <v>11699</v>
      </c>
      <c r="G8425" s="154" t="s">
        <v>400</v>
      </c>
      <c r="H8425" s="155" t="str">
        <f>IF(Proc[[#This Row],[type]]="LFF (MDG-F)",MID(Proc[[#This Row],[Obj]],13,10),"")</f>
        <v/>
      </c>
      <c r="J8425" s="155" t="b">
        <f>Proc[[#This Row],[Requested]]=Proc[[#This Row],[CurrentParent]]</f>
        <v>1</v>
      </c>
      <c r="K8425" s="155" t="str">
        <f>IF(Proc[[#This Row],[Author]]="Marcela Urrego",VLOOKUP(LEFT(Proc[[#This Row],[Requested]],1),Table3[#All],2,0),VLOOKUP(Proc[[#This Row],[Author]],Table4[],2,0))</f>
        <v>HC</v>
      </c>
      <c r="L8425" s="155" t="s">
        <v>7801</v>
      </c>
      <c r="M8425" s="140">
        <v>46100</v>
      </c>
      <c r="N8425" s="140"/>
      <c r="O8425" s="140"/>
      <c r="P8425" s="140" t="str">
        <f ca="1">IF(Proc[[#This Row],[DaysAgeing]]&gt;5,"yep","on track")</f>
        <v>yep</v>
      </c>
      <c r="Q8425" s="2">
        <f ca="1">IF(Proc[[#This Row],[DateClosed]]="",ABS(NETWORKDAYS(Proc[[#This Row],[DateOpened]],TODAY()))-1,ABS(NETWORKDAYS(Proc[[#This Row],[DateOpened]],Proc[[#This Row],[DateClosed]]))-1)</f>
        <v>11</v>
      </c>
      <c r="R8425" s="140" t="s">
        <v>476</v>
      </c>
      <c r="S8425" s="155"/>
      <c r="T8425" s="155"/>
    </row>
    <row r="8426" spans="1:20" hidden="1">
      <c r="A8426" s="154" t="s">
        <v>10642</v>
      </c>
      <c r="B8426" s="155" t="str">
        <f>IFERROR(VLOOKUP(Proc[[#This Row],[App]],Table2[],3,0),"open")</f>
        <v>ok</v>
      </c>
      <c r="C8426" s="156" t="s">
        <v>369</v>
      </c>
      <c r="D8426" t="s">
        <v>10649</v>
      </c>
      <c r="E8426" s="154" t="s">
        <v>11699</v>
      </c>
      <c r="F8426" s="155" t="s">
        <v>11699</v>
      </c>
      <c r="G8426" s="154" t="s">
        <v>400</v>
      </c>
      <c r="H8426" s="155" t="str">
        <f>IF(Proc[[#This Row],[type]]="LFF (MDG-F)",MID(Proc[[#This Row],[Obj]],13,10),"")</f>
        <v/>
      </c>
      <c r="J8426" s="155" t="b">
        <f>Proc[[#This Row],[Requested]]=Proc[[#This Row],[CurrentParent]]</f>
        <v>1</v>
      </c>
      <c r="K8426" s="155" t="str">
        <f>IF(Proc[[#This Row],[Author]]="Marcela Urrego",VLOOKUP(LEFT(Proc[[#This Row],[Requested]],1),Table3[#All],2,0),VLOOKUP(Proc[[#This Row],[Author]],Table4[],2,0))</f>
        <v>HC</v>
      </c>
      <c r="L8426" s="155" t="s">
        <v>7801</v>
      </c>
      <c r="M8426" s="140">
        <v>46100</v>
      </c>
      <c r="N8426" s="140"/>
      <c r="O8426" s="140"/>
      <c r="P8426" s="140" t="str">
        <f ca="1">IF(Proc[[#This Row],[DaysAgeing]]&gt;5,"yep","on track")</f>
        <v>yep</v>
      </c>
      <c r="Q8426" s="2">
        <f ca="1">IF(Proc[[#This Row],[DateClosed]]="",ABS(NETWORKDAYS(Proc[[#This Row],[DateOpened]],TODAY()))-1,ABS(NETWORKDAYS(Proc[[#This Row],[DateOpened]],Proc[[#This Row],[DateClosed]]))-1)</f>
        <v>11</v>
      </c>
      <c r="R8426" s="140" t="s">
        <v>476</v>
      </c>
      <c r="S8426" s="155"/>
      <c r="T8426" s="155"/>
    </row>
    <row r="8427" spans="1:20" hidden="1">
      <c r="A8427" s="154" t="s">
        <v>10642</v>
      </c>
      <c r="B8427" s="155" t="str">
        <f>IFERROR(VLOOKUP(Proc[[#This Row],[App]],Table2[],3,0),"open")</f>
        <v>ok</v>
      </c>
      <c r="C8427" s="156" t="s">
        <v>369</v>
      </c>
      <c r="D8427" t="s">
        <v>10650</v>
      </c>
      <c r="E8427" s="154" t="s">
        <v>11699</v>
      </c>
      <c r="F8427" s="155" t="s">
        <v>11699</v>
      </c>
      <c r="G8427" s="154" t="s">
        <v>400</v>
      </c>
      <c r="H8427" s="155" t="str">
        <f>IF(Proc[[#This Row],[type]]="LFF (MDG-F)",MID(Proc[[#This Row],[Obj]],13,10),"")</f>
        <v/>
      </c>
      <c r="J8427" s="155" t="b">
        <f>Proc[[#This Row],[Requested]]=Proc[[#This Row],[CurrentParent]]</f>
        <v>1</v>
      </c>
      <c r="K8427" s="155" t="str">
        <f>IF(Proc[[#This Row],[Author]]="Marcela Urrego",VLOOKUP(LEFT(Proc[[#This Row],[Requested]],1),Table3[#All],2,0),VLOOKUP(Proc[[#This Row],[Author]],Table4[],2,0))</f>
        <v>HC</v>
      </c>
      <c r="L8427" s="155" t="s">
        <v>7801</v>
      </c>
      <c r="M8427" s="140">
        <v>46100</v>
      </c>
      <c r="N8427" s="140"/>
      <c r="O8427" s="140"/>
      <c r="P8427" s="140" t="str">
        <f ca="1">IF(Proc[[#This Row],[DaysAgeing]]&gt;5,"yep","on track")</f>
        <v>yep</v>
      </c>
      <c r="Q8427" s="2">
        <f ca="1">IF(Proc[[#This Row],[DateClosed]]="",ABS(NETWORKDAYS(Proc[[#This Row],[DateOpened]],TODAY()))-1,ABS(NETWORKDAYS(Proc[[#This Row],[DateOpened]],Proc[[#This Row],[DateClosed]]))-1)</f>
        <v>11</v>
      </c>
      <c r="R8427" s="140" t="s">
        <v>476</v>
      </c>
      <c r="S8427" s="155"/>
      <c r="T8427" s="155"/>
    </row>
    <row r="8428" spans="1:20" hidden="1">
      <c r="A8428" s="154" t="s">
        <v>10642</v>
      </c>
      <c r="B8428" s="155" t="str">
        <f>IFERROR(VLOOKUP(Proc[[#This Row],[App]],Table2[],3,0),"open")</f>
        <v>ok</v>
      </c>
      <c r="C8428" s="156" t="s">
        <v>369</v>
      </c>
      <c r="D8428" t="s">
        <v>10651</v>
      </c>
      <c r="E8428" s="154" t="s">
        <v>11699</v>
      </c>
      <c r="F8428" s="155" t="s">
        <v>11699</v>
      </c>
      <c r="G8428" s="154" t="s">
        <v>400</v>
      </c>
      <c r="H8428" s="155" t="str">
        <f>IF(Proc[[#This Row],[type]]="LFF (MDG-F)",MID(Proc[[#This Row],[Obj]],13,10),"")</f>
        <v/>
      </c>
      <c r="J8428" s="155" t="b">
        <f>Proc[[#This Row],[Requested]]=Proc[[#This Row],[CurrentParent]]</f>
        <v>1</v>
      </c>
      <c r="K8428" s="155" t="str">
        <f>IF(Proc[[#This Row],[Author]]="Marcela Urrego",VLOOKUP(LEFT(Proc[[#This Row],[Requested]],1),Table3[#All],2,0),VLOOKUP(Proc[[#This Row],[Author]],Table4[],2,0))</f>
        <v>HC</v>
      </c>
      <c r="L8428" s="155" t="s">
        <v>7801</v>
      </c>
      <c r="M8428" s="140">
        <v>46100</v>
      </c>
      <c r="N8428" s="140"/>
      <c r="O8428" s="140"/>
      <c r="P8428" s="140" t="str">
        <f ca="1">IF(Proc[[#This Row],[DaysAgeing]]&gt;5,"yep","on track")</f>
        <v>yep</v>
      </c>
      <c r="Q8428" s="2">
        <f ca="1">IF(Proc[[#This Row],[DateClosed]]="",ABS(NETWORKDAYS(Proc[[#This Row],[DateOpened]],TODAY()))-1,ABS(NETWORKDAYS(Proc[[#This Row],[DateOpened]],Proc[[#This Row],[DateClosed]]))-1)</f>
        <v>11</v>
      </c>
      <c r="R8428" s="140" t="s">
        <v>476</v>
      </c>
      <c r="S8428" s="155"/>
      <c r="T8428" s="155"/>
    </row>
    <row r="8429" spans="1:20" hidden="1">
      <c r="A8429" s="154" t="s">
        <v>10642</v>
      </c>
      <c r="B8429" s="155" t="str">
        <f>IFERROR(VLOOKUP(Proc[[#This Row],[App]],Table2[],3,0),"open")</f>
        <v>ok</v>
      </c>
      <c r="C8429" s="156" t="s">
        <v>369</v>
      </c>
      <c r="D8429" t="s">
        <v>10652</v>
      </c>
      <c r="E8429" s="154" t="s">
        <v>11699</v>
      </c>
      <c r="F8429" s="155" t="s">
        <v>11699</v>
      </c>
      <c r="G8429" s="154" t="s">
        <v>400</v>
      </c>
      <c r="H8429" s="155" t="str">
        <f>IF(Proc[[#This Row],[type]]="LFF (MDG-F)",MID(Proc[[#This Row],[Obj]],13,10),"")</f>
        <v/>
      </c>
      <c r="J8429" s="155" t="b">
        <f>Proc[[#This Row],[Requested]]=Proc[[#This Row],[CurrentParent]]</f>
        <v>1</v>
      </c>
      <c r="K8429" s="155" t="str">
        <f>IF(Proc[[#This Row],[Author]]="Marcela Urrego",VLOOKUP(LEFT(Proc[[#This Row],[Requested]],1),Table3[#All],2,0),VLOOKUP(Proc[[#This Row],[Author]],Table4[],2,0))</f>
        <v>HC</v>
      </c>
      <c r="L8429" s="155" t="s">
        <v>7801</v>
      </c>
      <c r="M8429" s="140">
        <v>46100</v>
      </c>
      <c r="N8429" s="140"/>
      <c r="O8429" s="140"/>
      <c r="P8429" s="140" t="str">
        <f ca="1">IF(Proc[[#This Row],[DaysAgeing]]&gt;5,"yep","on track")</f>
        <v>yep</v>
      </c>
      <c r="Q8429" s="2">
        <f ca="1">IF(Proc[[#This Row],[DateClosed]]="",ABS(NETWORKDAYS(Proc[[#This Row],[DateOpened]],TODAY()))-1,ABS(NETWORKDAYS(Proc[[#This Row],[DateOpened]],Proc[[#This Row],[DateClosed]]))-1)</f>
        <v>11</v>
      </c>
      <c r="R8429" s="140" t="s">
        <v>476</v>
      </c>
      <c r="S8429" s="155"/>
      <c r="T8429" s="155"/>
    </row>
    <row r="8430" spans="1:20" hidden="1">
      <c r="A8430" s="154" t="s">
        <v>10642</v>
      </c>
      <c r="B8430" s="155" t="str">
        <f>IFERROR(VLOOKUP(Proc[[#This Row],[App]],Table2[],3,0),"open")</f>
        <v>ok</v>
      </c>
      <c r="C8430" s="156" t="s">
        <v>369</v>
      </c>
      <c r="D8430" t="s">
        <v>10653</v>
      </c>
      <c r="E8430" s="154" t="s">
        <v>11699</v>
      </c>
      <c r="F8430" s="155" t="s">
        <v>11699</v>
      </c>
      <c r="G8430" s="154" t="s">
        <v>400</v>
      </c>
      <c r="H8430" s="155" t="str">
        <f>IF(Proc[[#This Row],[type]]="LFF (MDG-F)",MID(Proc[[#This Row],[Obj]],13,10),"")</f>
        <v/>
      </c>
      <c r="J8430" s="155" t="b">
        <f>Proc[[#This Row],[Requested]]=Proc[[#This Row],[CurrentParent]]</f>
        <v>1</v>
      </c>
      <c r="K8430" s="155" t="str">
        <f>IF(Proc[[#This Row],[Author]]="Marcela Urrego",VLOOKUP(LEFT(Proc[[#This Row],[Requested]],1),Table3[#All],2,0),VLOOKUP(Proc[[#This Row],[Author]],Table4[],2,0))</f>
        <v>HC</v>
      </c>
      <c r="L8430" s="155" t="s">
        <v>7801</v>
      </c>
      <c r="M8430" s="140">
        <v>46100</v>
      </c>
      <c r="N8430" s="140"/>
      <c r="O8430" s="140"/>
      <c r="P8430" s="140" t="str">
        <f ca="1">IF(Proc[[#This Row],[DaysAgeing]]&gt;5,"yep","on track")</f>
        <v>yep</v>
      </c>
      <c r="Q8430" s="2">
        <f ca="1">IF(Proc[[#This Row],[DateClosed]]="",ABS(NETWORKDAYS(Proc[[#This Row],[DateOpened]],TODAY()))-1,ABS(NETWORKDAYS(Proc[[#This Row],[DateOpened]],Proc[[#This Row],[DateClosed]]))-1)</f>
        <v>11</v>
      </c>
      <c r="R8430" s="140" t="s">
        <v>476</v>
      </c>
      <c r="S8430" s="155"/>
      <c r="T8430" s="155"/>
    </row>
    <row r="8431" spans="1:20" hidden="1">
      <c r="A8431" s="154" t="s">
        <v>10642</v>
      </c>
      <c r="B8431" s="155" t="str">
        <f>IFERROR(VLOOKUP(Proc[[#This Row],[App]],Table2[],3,0),"open")</f>
        <v>ok</v>
      </c>
      <c r="C8431" s="156" t="s">
        <v>369</v>
      </c>
      <c r="D8431" t="s">
        <v>10654</v>
      </c>
      <c r="E8431" s="154" t="s">
        <v>11699</v>
      </c>
      <c r="F8431" s="155" t="s">
        <v>11699</v>
      </c>
      <c r="G8431" s="154" t="s">
        <v>400</v>
      </c>
      <c r="H8431" s="155" t="str">
        <f>IF(Proc[[#This Row],[type]]="LFF (MDG-F)",MID(Proc[[#This Row],[Obj]],13,10),"")</f>
        <v/>
      </c>
      <c r="J8431" s="155" t="b">
        <f>Proc[[#This Row],[Requested]]=Proc[[#This Row],[CurrentParent]]</f>
        <v>1</v>
      </c>
      <c r="K8431" s="155" t="str">
        <f>IF(Proc[[#This Row],[Author]]="Marcela Urrego",VLOOKUP(LEFT(Proc[[#This Row],[Requested]],1),Table3[#All],2,0),VLOOKUP(Proc[[#This Row],[Author]],Table4[],2,0))</f>
        <v>HC</v>
      </c>
      <c r="L8431" s="155" t="s">
        <v>7801</v>
      </c>
      <c r="M8431" s="140">
        <v>46100</v>
      </c>
      <c r="N8431" s="140"/>
      <c r="O8431" s="140"/>
      <c r="P8431" s="140" t="str">
        <f ca="1">IF(Proc[[#This Row],[DaysAgeing]]&gt;5,"yep","on track")</f>
        <v>yep</v>
      </c>
      <c r="Q8431" s="2">
        <f ca="1">IF(Proc[[#This Row],[DateClosed]]="",ABS(NETWORKDAYS(Proc[[#This Row],[DateOpened]],TODAY()))-1,ABS(NETWORKDAYS(Proc[[#This Row],[DateOpened]],Proc[[#This Row],[DateClosed]]))-1)</f>
        <v>11</v>
      </c>
      <c r="R8431" s="140" t="s">
        <v>476</v>
      </c>
      <c r="S8431" s="155"/>
      <c r="T8431" s="155"/>
    </row>
    <row r="8432" spans="1:20" hidden="1">
      <c r="A8432" s="154" t="s">
        <v>10642</v>
      </c>
      <c r="B8432" s="155" t="str">
        <f>IFERROR(VLOOKUP(Proc[[#This Row],[App]],Table2[],3,0),"open")</f>
        <v>ok</v>
      </c>
      <c r="C8432" s="156" t="s">
        <v>369</v>
      </c>
      <c r="D8432" t="s">
        <v>10655</v>
      </c>
      <c r="E8432" s="154" t="s">
        <v>11699</v>
      </c>
      <c r="F8432" s="155" t="s">
        <v>11699</v>
      </c>
      <c r="G8432" s="154" t="s">
        <v>400</v>
      </c>
      <c r="H8432" s="155" t="str">
        <f>IF(Proc[[#This Row],[type]]="LFF (MDG-F)",MID(Proc[[#This Row],[Obj]],13,10),"")</f>
        <v/>
      </c>
      <c r="J8432" s="155" t="b">
        <f>Proc[[#This Row],[Requested]]=Proc[[#This Row],[CurrentParent]]</f>
        <v>1</v>
      </c>
      <c r="K8432" s="155" t="str">
        <f>IF(Proc[[#This Row],[Author]]="Marcela Urrego",VLOOKUP(LEFT(Proc[[#This Row],[Requested]],1),Table3[#All],2,0),VLOOKUP(Proc[[#This Row],[Author]],Table4[],2,0))</f>
        <v>HC</v>
      </c>
      <c r="L8432" s="155" t="s">
        <v>7801</v>
      </c>
      <c r="M8432" s="140">
        <v>46100</v>
      </c>
      <c r="N8432" s="140"/>
      <c r="O8432" s="140"/>
      <c r="P8432" s="140" t="str">
        <f ca="1">IF(Proc[[#This Row],[DaysAgeing]]&gt;5,"yep","on track")</f>
        <v>yep</v>
      </c>
      <c r="Q8432" s="2">
        <f ca="1">IF(Proc[[#This Row],[DateClosed]]="",ABS(NETWORKDAYS(Proc[[#This Row],[DateOpened]],TODAY()))-1,ABS(NETWORKDAYS(Proc[[#This Row],[DateOpened]],Proc[[#This Row],[DateClosed]]))-1)</f>
        <v>11</v>
      </c>
      <c r="R8432" s="140" t="s">
        <v>476</v>
      </c>
      <c r="S8432" s="155"/>
      <c r="T8432" s="155"/>
    </row>
    <row r="8433" spans="1:20" hidden="1">
      <c r="A8433" s="154" t="s">
        <v>10642</v>
      </c>
      <c r="B8433" s="155" t="str">
        <f>IFERROR(VLOOKUP(Proc[[#This Row],[App]],Table2[],3,0),"open")</f>
        <v>ok</v>
      </c>
      <c r="C8433" s="156" t="s">
        <v>369</v>
      </c>
      <c r="D8433" t="s">
        <v>10656</v>
      </c>
      <c r="E8433" s="154" t="s">
        <v>11699</v>
      </c>
      <c r="F8433" s="155" t="s">
        <v>11699</v>
      </c>
      <c r="G8433" s="154" t="s">
        <v>400</v>
      </c>
      <c r="H8433" s="155" t="str">
        <f>IF(Proc[[#This Row],[type]]="LFF (MDG-F)",MID(Proc[[#This Row],[Obj]],13,10),"")</f>
        <v/>
      </c>
      <c r="J8433" s="155" t="b">
        <f>Proc[[#This Row],[Requested]]=Proc[[#This Row],[CurrentParent]]</f>
        <v>1</v>
      </c>
      <c r="K8433" s="155" t="str">
        <f>IF(Proc[[#This Row],[Author]]="Marcela Urrego",VLOOKUP(LEFT(Proc[[#This Row],[Requested]],1),Table3[#All],2,0),VLOOKUP(Proc[[#This Row],[Author]],Table4[],2,0))</f>
        <v>HC</v>
      </c>
      <c r="L8433" s="155" t="s">
        <v>7801</v>
      </c>
      <c r="M8433" s="140">
        <v>46100</v>
      </c>
      <c r="N8433" s="140"/>
      <c r="O8433" s="140"/>
      <c r="P8433" s="140" t="str">
        <f ca="1">IF(Proc[[#This Row],[DaysAgeing]]&gt;5,"yep","on track")</f>
        <v>yep</v>
      </c>
      <c r="Q8433" s="2">
        <f ca="1">IF(Proc[[#This Row],[DateClosed]]="",ABS(NETWORKDAYS(Proc[[#This Row],[DateOpened]],TODAY()))-1,ABS(NETWORKDAYS(Proc[[#This Row],[DateOpened]],Proc[[#This Row],[DateClosed]]))-1)</f>
        <v>11</v>
      </c>
      <c r="R8433" s="140" t="s">
        <v>476</v>
      </c>
      <c r="S8433" s="155"/>
      <c r="T8433" s="155"/>
    </row>
    <row r="8434" spans="1:20" hidden="1">
      <c r="A8434" s="154" t="s">
        <v>10642</v>
      </c>
      <c r="B8434" s="155" t="str">
        <f>IFERROR(VLOOKUP(Proc[[#This Row],[App]],Table2[],3,0),"open")</f>
        <v>ok</v>
      </c>
      <c r="C8434" s="156" t="s">
        <v>369</v>
      </c>
      <c r="D8434" t="s">
        <v>10657</v>
      </c>
      <c r="E8434" s="154" t="s">
        <v>11699</v>
      </c>
      <c r="F8434" s="155" t="s">
        <v>11699</v>
      </c>
      <c r="G8434" s="154" t="s">
        <v>400</v>
      </c>
      <c r="H8434" s="155" t="str">
        <f>IF(Proc[[#This Row],[type]]="LFF (MDG-F)",MID(Proc[[#This Row],[Obj]],13,10),"")</f>
        <v/>
      </c>
      <c r="J8434" s="155" t="b">
        <f>Proc[[#This Row],[Requested]]=Proc[[#This Row],[CurrentParent]]</f>
        <v>1</v>
      </c>
      <c r="K8434" s="155" t="str">
        <f>IF(Proc[[#This Row],[Author]]="Marcela Urrego",VLOOKUP(LEFT(Proc[[#This Row],[Requested]],1),Table3[#All],2,0),VLOOKUP(Proc[[#This Row],[Author]],Table4[],2,0))</f>
        <v>HC</v>
      </c>
      <c r="L8434" s="155" t="s">
        <v>7801</v>
      </c>
      <c r="M8434" s="140">
        <v>46100</v>
      </c>
      <c r="N8434" s="140"/>
      <c r="O8434" s="140"/>
      <c r="P8434" s="140" t="str">
        <f ca="1">IF(Proc[[#This Row],[DaysAgeing]]&gt;5,"yep","on track")</f>
        <v>yep</v>
      </c>
      <c r="Q8434" s="2">
        <f ca="1">IF(Proc[[#This Row],[DateClosed]]="",ABS(NETWORKDAYS(Proc[[#This Row],[DateOpened]],TODAY()))-1,ABS(NETWORKDAYS(Proc[[#This Row],[DateOpened]],Proc[[#This Row],[DateClosed]]))-1)</f>
        <v>11</v>
      </c>
      <c r="R8434" s="140" t="s">
        <v>476</v>
      </c>
      <c r="S8434" s="155"/>
      <c r="T8434" s="155"/>
    </row>
    <row r="8435" spans="1:20" hidden="1">
      <c r="A8435" s="154" t="s">
        <v>10642</v>
      </c>
      <c r="B8435" s="155" t="str">
        <f>IFERROR(VLOOKUP(Proc[[#This Row],[App]],Table2[],3,0),"open")</f>
        <v>ok</v>
      </c>
      <c r="C8435" s="156" t="s">
        <v>369</v>
      </c>
      <c r="D8435" t="s">
        <v>10658</v>
      </c>
      <c r="E8435" s="154" t="s">
        <v>11699</v>
      </c>
      <c r="F8435" s="155" t="s">
        <v>11699</v>
      </c>
      <c r="G8435" s="154" t="s">
        <v>400</v>
      </c>
      <c r="H8435" s="155" t="str">
        <f>IF(Proc[[#This Row],[type]]="LFF (MDG-F)",MID(Proc[[#This Row],[Obj]],13,10),"")</f>
        <v/>
      </c>
      <c r="J8435" s="155" t="b">
        <f>Proc[[#This Row],[Requested]]=Proc[[#This Row],[CurrentParent]]</f>
        <v>1</v>
      </c>
      <c r="K8435" s="155" t="str">
        <f>IF(Proc[[#This Row],[Author]]="Marcela Urrego",VLOOKUP(LEFT(Proc[[#This Row],[Requested]],1),Table3[#All],2,0),VLOOKUP(Proc[[#This Row],[Author]],Table4[],2,0))</f>
        <v>HC</v>
      </c>
      <c r="L8435" s="155" t="s">
        <v>7801</v>
      </c>
      <c r="M8435" s="140">
        <v>46100</v>
      </c>
      <c r="N8435" s="140"/>
      <c r="O8435" s="140"/>
      <c r="P8435" s="140" t="str">
        <f ca="1">IF(Proc[[#This Row],[DaysAgeing]]&gt;5,"yep","on track")</f>
        <v>yep</v>
      </c>
      <c r="Q8435" s="2">
        <f ca="1">IF(Proc[[#This Row],[DateClosed]]="",ABS(NETWORKDAYS(Proc[[#This Row],[DateOpened]],TODAY()))-1,ABS(NETWORKDAYS(Proc[[#This Row],[DateOpened]],Proc[[#This Row],[DateClosed]]))-1)</f>
        <v>11</v>
      </c>
      <c r="R8435" s="140" t="s">
        <v>476</v>
      </c>
      <c r="S8435" s="155"/>
      <c r="T8435" s="155"/>
    </row>
    <row r="8436" spans="1:20" hidden="1">
      <c r="A8436" s="154" t="s">
        <v>10642</v>
      </c>
      <c r="B8436" s="155" t="str">
        <f>IFERROR(VLOOKUP(Proc[[#This Row],[App]],Table2[],3,0),"open")</f>
        <v>ok</v>
      </c>
      <c r="C8436" s="156" t="s">
        <v>369</v>
      </c>
      <c r="D8436" t="s">
        <v>10659</v>
      </c>
      <c r="E8436" s="154" t="s">
        <v>11699</v>
      </c>
      <c r="F8436" s="155" t="s">
        <v>11699</v>
      </c>
      <c r="G8436" s="154" t="s">
        <v>400</v>
      </c>
      <c r="H8436" s="155" t="str">
        <f>IF(Proc[[#This Row],[type]]="LFF (MDG-F)",MID(Proc[[#This Row],[Obj]],13,10),"")</f>
        <v/>
      </c>
      <c r="J8436" s="155" t="b">
        <f>Proc[[#This Row],[Requested]]=Proc[[#This Row],[CurrentParent]]</f>
        <v>1</v>
      </c>
      <c r="K8436" s="155" t="str">
        <f>IF(Proc[[#This Row],[Author]]="Marcela Urrego",VLOOKUP(LEFT(Proc[[#This Row],[Requested]],1),Table3[#All],2,0),VLOOKUP(Proc[[#This Row],[Author]],Table4[],2,0))</f>
        <v>HC</v>
      </c>
      <c r="L8436" s="155" t="s">
        <v>7801</v>
      </c>
      <c r="M8436" s="140">
        <v>46100</v>
      </c>
      <c r="N8436" s="140"/>
      <c r="O8436" s="140"/>
      <c r="P8436" s="140" t="str">
        <f ca="1">IF(Proc[[#This Row],[DaysAgeing]]&gt;5,"yep","on track")</f>
        <v>yep</v>
      </c>
      <c r="Q8436" s="2">
        <f ca="1">IF(Proc[[#This Row],[DateClosed]]="",ABS(NETWORKDAYS(Proc[[#This Row],[DateOpened]],TODAY()))-1,ABS(NETWORKDAYS(Proc[[#This Row],[DateOpened]],Proc[[#This Row],[DateClosed]]))-1)</f>
        <v>11</v>
      </c>
      <c r="R8436" s="140" t="s">
        <v>476</v>
      </c>
      <c r="S8436" s="155"/>
      <c r="T8436" s="155"/>
    </row>
    <row r="8437" spans="1:20" hidden="1">
      <c r="A8437" s="154" t="s">
        <v>10642</v>
      </c>
      <c r="B8437" s="155" t="str">
        <f>IFERROR(VLOOKUP(Proc[[#This Row],[App]],Table2[],3,0),"open")</f>
        <v>ok</v>
      </c>
      <c r="C8437" s="156" t="s">
        <v>369</v>
      </c>
      <c r="D8437" t="s">
        <v>10660</v>
      </c>
      <c r="E8437" s="154" t="s">
        <v>11699</v>
      </c>
      <c r="F8437" s="155" t="s">
        <v>11699</v>
      </c>
      <c r="G8437" s="154" t="s">
        <v>400</v>
      </c>
      <c r="H8437" s="155" t="str">
        <f>IF(Proc[[#This Row],[type]]="LFF (MDG-F)",MID(Proc[[#This Row],[Obj]],13,10),"")</f>
        <v/>
      </c>
      <c r="J8437" s="155" t="b">
        <f>Proc[[#This Row],[Requested]]=Proc[[#This Row],[CurrentParent]]</f>
        <v>1</v>
      </c>
      <c r="K8437" s="155" t="str">
        <f>IF(Proc[[#This Row],[Author]]="Marcela Urrego",VLOOKUP(LEFT(Proc[[#This Row],[Requested]],1),Table3[#All],2,0),VLOOKUP(Proc[[#This Row],[Author]],Table4[],2,0))</f>
        <v>HC</v>
      </c>
      <c r="L8437" s="155" t="s">
        <v>7801</v>
      </c>
      <c r="M8437" s="140">
        <v>46100</v>
      </c>
      <c r="N8437" s="140"/>
      <c r="O8437" s="140"/>
      <c r="P8437" s="140" t="str">
        <f ca="1">IF(Proc[[#This Row],[DaysAgeing]]&gt;5,"yep","on track")</f>
        <v>yep</v>
      </c>
      <c r="Q8437" s="2">
        <f ca="1">IF(Proc[[#This Row],[DateClosed]]="",ABS(NETWORKDAYS(Proc[[#This Row],[DateOpened]],TODAY()))-1,ABS(NETWORKDAYS(Proc[[#This Row],[DateOpened]],Proc[[#This Row],[DateClosed]]))-1)</f>
        <v>11</v>
      </c>
      <c r="R8437" s="140" t="s">
        <v>476</v>
      </c>
      <c r="S8437" s="155"/>
      <c r="T8437" s="155"/>
    </row>
    <row r="8438" spans="1:20" hidden="1">
      <c r="A8438" s="154" t="s">
        <v>10642</v>
      </c>
      <c r="B8438" s="155" t="str">
        <f>IFERROR(VLOOKUP(Proc[[#This Row],[App]],Table2[],3,0),"open")</f>
        <v>ok</v>
      </c>
      <c r="C8438" s="156" t="s">
        <v>369</v>
      </c>
      <c r="D8438" t="s">
        <v>10661</v>
      </c>
      <c r="E8438" s="154" t="s">
        <v>11699</v>
      </c>
      <c r="F8438" s="155" t="s">
        <v>11699</v>
      </c>
      <c r="G8438" s="154" t="s">
        <v>400</v>
      </c>
      <c r="H8438" s="155" t="str">
        <f>IF(Proc[[#This Row],[type]]="LFF (MDG-F)",MID(Proc[[#This Row],[Obj]],13,10),"")</f>
        <v/>
      </c>
      <c r="J8438" s="155" t="b">
        <f>Proc[[#This Row],[Requested]]=Proc[[#This Row],[CurrentParent]]</f>
        <v>1</v>
      </c>
      <c r="K8438" s="155" t="str">
        <f>IF(Proc[[#This Row],[Author]]="Marcela Urrego",VLOOKUP(LEFT(Proc[[#This Row],[Requested]],1),Table3[#All],2,0),VLOOKUP(Proc[[#This Row],[Author]],Table4[],2,0))</f>
        <v>HC</v>
      </c>
      <c r="L8438" s="155" t="s">
        <v>7801</v>
      </c>
      <c r="M8438" s="140">
        <v>46100</v>
      </c>
      <c r="N8438" s="140"/>
      <c r="O8438" s="140"/>
      <c r="P8438" s="140" t="str">
        <f ca="1">IF(Proc[[#This Row],[DaysAgeing]]&gt;5,"yep","on track")</f>
        <v>yep</v>
      </c>
      <c r="Q8438" s="2">
        <f ca="1">IF(Proc[[#This Row],[DateClosed]]="",ABS(NETWORKDAYS(Proc[[#This Row],[DateOpened]],TODAY()))-1,ABS(NETWORKDAYS(Proc[[#This Row],[DateOpened]],Proc[[#This Row],[DateClosed]]))-1)</f>
        <v>11</v>
      </c>
      <c r="R8438" s="140" t="s">
        <v>476</v>
      </c>
      <c r="S8438" s="155"/>
      <c r="T8438" s="155"/>
    </row>
    <row r="8439" spans="1:20" hidden="1">
      <c r="A8439" s="154" t="s">
        <v>10642</v>
      </c>
      <c r="B8439" s="155" t="str">
        <f>IFERROR(VLOOKUP(Proc[[#This Row],[App]],Table2[],3,0),"open")</f>
        <v>ok</v>
      </c>
      <c r="C8439" s="156" t="s">
        <v>369</v>
      </c>
      <c r="D8439" t="s">
        <v>10662</v>
      </c>
      <c r="E8439" s="154" t="s">
        <v>11699</v>
      </c>
      <c r="F8439" s="155" t="s">
        <v>11699</v>
      </c>
      <c r="G8439" s="154" t="s">
        <v>400</v>
      </c>
      <c r="H8439" s="155" t="str">
        <f>IF(Proc[[#This Row],[type]]="LFF (MDG-F)",MID(Proc[[#This Row],[Obj]],13,10),"")</f>
        <v/>
      </c>
      <c r="J8439" s="155" t="b">
        <f>Proc[[#This Row],[Requested]]=Proc[[#This Row],[CurrentParent]]</f>
        <v>1</v>
      </c>
      <c r="K8439" s="155" t="str">
        <f>IF(Proc[[#This Row],[Author]]="Marcela Urrego",VLOOKUP(LEFT(Proc[[#This Row],[Requested]],1),Table3[#All],2,0),VLOOKUP(Proc[[#This Row],[Author]],Table4[],2,0))</f>
        <v>HC</v>
      </c>
      <c r="L8439" s="155" t="s">
        <v>7801</v>
      </c>
      <c r="M8439" s="140">
        <v>46100</v>
      </c>
      <c r="N8439" s="140"/>
      <c r="O8439" s="140"/>
      <c r="P8439" s="140" t="str">
        <f ca="1">IF(Proc[[#This Row],[DaysAgeing]]&gt;5,"yep","on track")</f>
        <v>yep</v>
      </c>
      <c r="Q8439" s="2">
        <f ca="1">IF(Proc[[#This Row],[DateClosed]]="",ABS(NETWORKDAYS(Proc[[#This Row],[DateOpened]],TODAY()))-1,ABS(NETWORKDAYS(Proc[[#This Row],[DateOpened]],Proc[[#This Row],[DateClosed]]))-1)</f>
        <v>11</v>
      </c>
      <c r="R8439" s="140" t="s">
        <v>476</v>
      </c>
      <c r="S8439" s="155"/>
      <c r="T8439" s="155"/>
    </row>
    <row r="8440" spans="1:20" hidden="1">
      <c r="A8440" s="154" t="s">
        <v>10642</v>
      </c>
      <c r="B8440" s="155" t="str">
        <f>IFERROR(VLOOKUP(Proc[[#This Row],[App]],Table2[],3,0),"open")</f>
        <v>ok</v>
      </c>
      <c r="C8440" s="156" t="s">
        <v>369</v>
      </c>
      <c r="D8440" t="s">
        <v>10663</v>
      </c>
      <c r="E8440" s="154" t="s">
        <v>11699</v>
      </c>
      <c r="F8440" s="155" t="s">
        <v>11699</v>
      </c>
      <c r="G8440" s="154" t="s">
        <v>400</v>
      </c>
      <c r="H8440" s="155" t="str">
        <f>IF(Proc[[#This Row],[type]]="LFF (MDG-F)",MID(Proc[[#This Row],[Obj]],13,10),"")</f>
        <v/>
      </c>
      <c r="J8440" s="155" t="b">
        <f>Proc[[#This Row],[Requested]]=Proc[[#This Row],[CurrentParent]]</f>
        <v>1</v>
      </c>
      <c r="K8440" s="155" t="str">
        <f>IF(Proc[[#This Row],[Author]]="Marcela Urrego",VLOOKUP(LEFT(Proc[[#This Row],[Requested]],1),Table3[#All],2,0),VLOOKUP(Proc[[#This Row],[Author]],Table4[],2,0))</f>
        <v>HC</v>
      </c>
      <c r="L8440" s="155" t="s">
        <v>7801</v>
      </c>
      <c r="M8440" s="140">
        <v>46100</v>
      </c>
      <c r="N8440" s="140"/>
      <c r="O8440" s="140"/>
      <c r="P8440" s="140" t="str">
        <f ca="1">IF(Proc[[#This Row],[DaysAgeing]]&gt;5,"yep","on track")</f>
        <v>yep</v>
      </c>
      <c r="Q8440" s="2">
        <f ca="1">IF(Proc[[#This Row],[DateClosed]]="",ABS(NETWORKDAYS(Proc[[#This Row],[DateOpened]],TODAY()))-1,ABS(NETWORKDAYS(Proc[[#This Row],[DateOpened]],Proc[[#This Row],[DateClosed]]))-1)</f>
        <v>11</v>
      </c>
      <c r="R8440" s="140" t="s">
        <v>476</v>
      </c>
      <c r="S8440" s="155"/>
      <c r="T8440" s="155"/>
    </row>
    <row r="8441" spans="1:20" hidden="1">
      <c r="A8441" s="154" t="s">
        <v>10642</v>
      </c>
      <c r="B8441" s="155" t="str">
        <f>IFERROR(VLOOKUP(Proc[[#This Row],[App]],Table2[],3,0),"open")</f>
        <v>ok</v>
      </c>
      <c r="C8441" s="156" t="s">
        <v>369</v>
      </c>
      <c r="D8441" t="s">
        <v>10664</v>
      </c>
      <c r="E8441" s="154" t="s">
        <v>11699</v>
      </c>
      <c r="F8441" s="155" t="s">
        <v>11699</v>
      </c>
      <c r="G8441" s="154" t="s">
        <v>400</v>
      </c>
      <c r="H8441" s="155" t="str">
        <f>IF(Proc[[#This Row],[type]]="LFF (MDG-F)",MID(Proc[[#This Row],[Obj]],13,10),"")</f>
        <v/>
      </c>
      <c r="J8441" s="155" t="b">
        <f>Proc[[#This Row],[Requested]]=Proc[[#This Row],[CurrentParent]]</f>
        <v>1</v>
      </c>
      <c r="K8441" s="155" t="str">
        <f>IF(Proc[[#This Row],[Author]]="Marcela Urrego",VLOOKUP(LEFT(Proc[[#This Row],[Requested]],1),Table3[#All],2,0),VLOOKUP(Proc[[#This Row],[Author]],Table4[],2,0))</f>
        <v>HC</v>
      </c>
      <c r="L8441" s="155" t="s">
        <v>7801</v>
      </c>
      <c r="M8441" s="140">
        <v>46100</v>
      </c>
      <c r="N8441" s="140"/>
      <c r="O8441" s="140"/>
      <c r="P8441" s="140" t="str">
        <f ca="1">IF(Proc[[#This Row],[DaysAgeing]]&gt;5,"yep","on track")</f>
        <v>yep</v>
      </c>
      <c r="Q8441" s="2">
        <f ca="1">IF(Proc[[#This Row],[DateClosed]]="",ABS(NETWORKDAYS(Proc[[#This Row],[DateOpened]],TODAY()))-1,ABS(NETWORKDAYS(Proc[[#This Row],[DateOpened]],Proc[[#This Row],[DateClosed]]))-1)</f>
        <v>11</v>
      </c>
      <c r="R8441" s="140" t="s">
        <v>476</v>
      </c>
      <c r="S8441" s="155"/>
      <c r="T8441" s="155"/>
    </row>
    <row r="8442" spans="1:20" hidden="1">
      <c r="A8442" s="154" t="s">
        <v>10642</v>
      </c>
      <c r="B8442" s="155" t="str">
        <f>IFERROR(VLOOKUP(Proc[[#This Row],[App]],Table2[],3,0),"open")</f>
        <v>ok</v>
      </c>
      <c r="C8442" s="156" t="s">
        <v>369</v>
      </c>
      <c r="D8442" t="s">
        <v>10665</v>
      </c>
      <c r="E8442" s="154" t="s">
        <v>11699</v>
      </c>
      <c r="F8442" s="155" t="s">
        <v>11699</v>
      </c>
      <c r="G8442" s="154" t="s">
        <v>400</v>
      </c>
      <c r="H8442" s="155" t="str">
        <f>IF(Proc[[#This Row],[type]]="LFF (MDG-F)",MID(Proc[[#This Row],[Obj]],13,10),"")</f>
        <v/>
      </c>
      <c r="J8442" s="155" t="b">
        <f>Proc[[#This Row],[Requested]]=Proc[[#This Row],[CurrentParent]]</f>
        <v>1</v>
      </c>
      <c r="K8442" s="155" t="str">
        <f>IF(Proc[[#This Row],[Author]]="Marcela Urrego",VLOOKUP(LEFT(Proc[[#This Row],[Requested]],1),Table3[#All],2,0),VLOOKUP(Proc[[#This Row],[Author]],Table4[],2,0))</f>
        <v>HC</v>
      </c>
      <c r="L8442" s="155" t="s">
        <v>7801</v>
      </c>
      <c r="M8442" s="140">
        <v>46100</v>
      </c>
      <c r="N8442" s="140"/>
      <c r="O8442" s="140"/>
      <c r="P8442" s="140" t="str">
        <f ca="1">IF(Proc[[#This Row],[DaysAgeing]]&gt;5,"yep","on track")</f>
        <v>yep</v>
      </c>
      <c r="Q8442" s="2">
        <f ca="1">IF(Proc[[#This Row],[DateClosed]]="",ABS(NETWORKDAYS(Proc[[#This Row],[DateOpened]],TODAY()))-1,ABS(NETWORKDAYS(Proc[[#This Row],[DateOpened]],Proc[[#This Row],[DateClosed]]))-1)</f>
        <v>11</v>
      </c>
      <c r="R8442" s="140" t="s">
        <v>476</v>
      </c>
      <c r="S8442" s="155"/>
      <c r="T8442" s="155"/>
    </row>
    <row r="8443" spans="1:20" hidden="1">
      <c r="A8443" s="154" t="s">
        <v>10642</v>
      </c>
      <c r="B8443" s="155" t="str">
        <f>IFERROR(VLOOKUP(Proc[[#This Row],[App]],Table2[],3,0),"open")</f>
        <v>ok</v>
      </c>
      <c r="C8443" s="156" t="s">
        <v>369</v>
      </c>
      <c r="D8443" t="s">
        <v>10666</v>
      </c>
      <c r="E8443" s="154" t="s">
        <v>11699</v>
      </c>
      <c r="F8443" s="155" t="s">
        <v>11699</v>
      </c>
      <c r="G8443" s="154" t="s">
        <v>400</v>
      </c>
      <c r="H8443" s="155" t="str">
        <f>IF(Proc[[#This Row],[type]]="LFF (MDG-F)",MID(Proc[[#This Row],[Obj]],13,10),"")</f>
        <v/>
      </c>
      <c r="J8443" s="155" t="b">
        <f>Proc[[#This Row],[Requested]]=Proc[[#This Row],[CurrentParent]]</f>
        <v>1</v>
      </c>
      <c r="K8443" s="155" t="str">
        <f>IF(Proc[[#This Row],[Author]]="Marcela Urrego",VLOOKUP(LEFT(Proc[[#This Row],[Requested]],1),Table3[#All],2,0),VLOOKUP(Proc[[#This Row],[Author]],Table4[],2,0))</f>
        <v>HC</v>
      </c>
      <c r="L8443" s="155" t="s">
        <v>7801</v>
      </c>
      <c r="M8443" s="140">
        <v>46100</v>
      </c>
      <c r="N8443" s="140"/>
      <c r="O8443" s="140"/>
      <c r="P8443" s="140" t="str">
        <f ca="1">IF(Proc[[#This Row],[DaysAgeing]]&gt;5,"yep","on track")</f>
        <v>yep</v>
      </c>
      <c r="Q8443" s="2">
        <f ca="1">IF(Proc[[#This Row],[DateClosed]]="",ABS(NETWORKDAYS(Proc[[#This Row],[DateOpened]],TODAY()))-1,ABS(NETWORKDAYS(Proc[[#This Row],[DateOpened]],Proc[[#This Row],[DateClosed]]))-1)</f>
        <v>11</v>
      </c>
      <c r="R8443" s="140" t="s">
        <v>476</v>
      </c>
      <c r="S8443" s="155"/>
      <c r="T8443" s="155"/>
    </row>
    <row r="8444" spans="1:20" hidden="1">
      <c r="A8444" s="154" t="s">
        <v>10642</v>
      </c>
      <c r="B8444" s="155" t="str">
        <f>IFERROR(VLOOKUP(Proc[[#This Row],[App]],Table2[],3,0),"open")</f>
        <v>ok</v>
      </c>
      <c r="C8444" s="156" t="s">
        <v>369</v>
      </c>
      <c r="D8444" t="s">
        <v>10667</v>
      </c>
      <c r="E8444" s="154" t="s">
        <v>11699</v>
      </c>
      <c r="F8444" s="155" t="s">
        <v>11699</v>
      </c>
      <c r="G8444" s="154" t="s">
        <v>400</v>
      </c>
      <c r="H8444" s="155" t="str">
        <f>IF(Proc[[#This Row],[type]]="LFF (MDG-F)",MID(Proc[[#This Row],[Obj]],13,10),"")</f>
        <v/>
      </c>
      <c r="J8444" s="155" t="b">
        <f>Proc[[#This Row],[Requested]]=Proc[[#This Row],[CurrentParent]]</f>
        <v>1</v>
      </c>
      <c r="K8444" s="155" t="str">
        <f>IF(Proc[[#This Row],[Author]]="Marcela Urrego",VLOOKUP(LEFT(Proc[[#This Row],[Requested]],1),Table3[#All],2,0),VLOOKUP(Proc[[#This Row],[Author]],Table4[],2,0))</f>
        <v>HC</v>
      </c>
      <c r="L8444" s="155" t="s">
        <v>7801</v>
      </c>
      <c r="M8444" s="140">
        <v>46100</v>
      </c>
      <c r="N8444" s="140"/>
      <c r="O8444" s="140"/>
      <c r="P8444" s="140" t="str">
        <f ca="1">IF(Proc[[#This Row],[DaysAgeing]]&gt;5,"yep","on track")</f>
        <v>yep</v>
      </c>
      <c r="Q8444" s="2">
        <f ca="1">IF(Proc[[#This Row],[DateClosed]]="",ABS(NETWORKDAYS(Proc[[#This Row],[DateOpened]],TODAY()))-1,ABS(NETWORKDAYS(Proc[[#This Row],[DateOpened]],Proc[[#This Row],[DateClosed]]))-1)</f>
        <v>11</v>
      </c>
      <c r="R8444" s="140" t="s">
        <v>476</v>
      </c>
      <c r="S8444" s="155"/>
      <c r="T8444" s="155"/>
    </row>
    <row r="8445" spans="1:20" hidden="1">
      <c r="A8445" s="154" t="s">
        <v>10642</v>
      </c>
      <c r="B8445" s="155" t="str">
        <f>IFERROR(VLOOKUP(Proc[[#This Row],[App]],Table2[],3,0),"open")</f>
        <v>ok</v>
      </c>
      <c r="C8445" s="156" t="s">
        <v>369</v>
      </c>
      <c r="D8445" t="s">
        <v>10668</v>
      </c>
      <c r="E8445" s="154" t="s">
        <v>11699</v>
      </c>
      <c r="F8445" s="155" t="s">
        <v>11699</v>
      </c>
      <c r="G8445" s="154" t="s">
        <v>400</v>
      </c>
      <c r="H8445" s="155" t="str">
        <f>IF(Proc[[#This Row],[type]]="LFF (MDG-F)",MID(Proc[[#This Row],[Obj]],13,10),"")</f>
        <v/>
      </c>
      <c r="J8445" s="155" t="b">
        <f>Proc[[#This Row],[Requested]]=Proc[[#This Row],[CurrentParent]]</f>
        <v>1</v>
      </c>
      <c r="K8445" s="155" t="str">
        <f>IF(Proc[[#This Row],[Author]]="Marcela Urrego",VLOOKUP(LEFT(Proc[[#This Row],[Requested]],1),Table3[#All],2,0),VLOOKUP(Proc[[#This Row],[Author]],Table4[],2,0))</f>
        <v>HC</v>
      </c>
      <c r="L8445" s="155" t="s">
        <v>7801</v>
      </c>
      <c r="M8445" s="140">
        <v>46100</v>
      </c>
      <c r="N8445" s="140"/>
      <c r="O8445" s="140"/>
      <c r="P8445" s="140" t="str">
        <f ca="1">IF(Proc[[#This Row],[DaysAgeing]]&gt;5,"yep","on track")</f>
        <v>yep</v>
      </c>
      <c r="Q8445" s="2">
        <f ca="1">IF(Proc[[#This Row],[DateClosed]]="",ABS(NETWORKDAYS(Proc[[#This Row],[DateOpened]],TODAY()))-1,ABS(NETWORKDAYS(Proc[[#This Row],[DateOpened]],Proc[[#This Row],[DateClosed]]))-1)</f>
        <v>11</v>
      </c>
      <c r="R8445" s="140" t="s">
        <v>476</v>
      </c>
      <c r="S8445" s="155"/>
      <c r="T8445" s="155"/>
    </row>
    <row r="8446" spans="1:20" hidden="1">
      <c r="A8446" s="154" t="s">
        <v>10642</v>
      </c>
      <c r="B8446" s="155" t="str">
        <f>IFERROR(VLOOKUP(Proc[[#This Row],[App]],Table2[],3,0),"open")</f>
        <v>ok</v>
      </c>
      <c r="C8446" s="156" t="s">
        <v>369</v>
      </c>
      <c r="D8446" t="s">
        <v>10669</v>
      </c>
      <c r="E8446" s="154" t="s">
        <v>11699</v>
      </c>
      <c r="F8446" s="155" t="s">
        <v>11699</v>
      </c>
      <c r="G8446" s="154" t="s">
        <v>400</v>
      </c>
      <c r="H8446" s="155" t="str">
        <f>IF(Proc[[#This Row],[type]]="LFF (MDG-F)",MID(Proc[[#This Row],[Obj]],13,10),"")</f>
        <v/>
      </c>
      <c r="J8446" s="155" t="b">
        <f>Proc[[#This Row],[Requested]]=Proc[[#This Row],[CurrentParent]]</f>
        <v>1</v>
      </c>
      <c r="K8446" s="155" t="str">
        <f>IF(Proc[[#This Row],[Author]]="Marcela Urrego",VLOOKUP(LEFT(Proc[[#This Row],[Requested]],1),Table3[#All],2,0),VLOOKUP(Proc[[#This Row],[Author]],Table4[],2,0))</f>
        <v>HC</v>
      </c>
      <c r="L8446" s="155" t="s">
        <v>7801</v>
      </c>
      <c r="M8446" s="140">
        <v>46100</v>
      </c>
      <c r="N8446" s="140"/>
      <c r="O8446" s="140"/>
      <c r="P8446" s="140" t="str">
        <f ca="1">IF(Proc[[#This Row],[DaysAgeing]]&gt;5,"yep","on track")</f>
        <v>yep</v>
      </c>
      <c r="Q8446" s="2">
        <f ca="1">IF(Proc[[#This Row],[DateClosed]]="",ABS(NETWORKDAYS(Proc[[#This Row],[DateOpened]],TODAY()))-1,ABS(NETWORKDAYS(Proc[[#This Row],[DateOpened]],Proc[[#This Row],[DateClosed]]))-1)</f>
        <v>11</v>
      </c>
      <c r="R8446" s="140" t="s">
        <v>476</v>
      </c>
      <c r="S8446" s="155"/>
      <c r="T8446" s="155"/>
    </row>
    <row r="8447" spans="1:20" hidden="1">
      <c r="A8447" s="154" t="s">
        <v>10642</v>
      </c>
      <c r="B8447" s="155" t="str">
        <f>IFERROR(VLOOKUP(Proc[[#This Row],[App]],Table2[],3,0),"open")</f>
        <v>ok</v>
      </c>
      <c r="C8447" s="156" t="s">
        <v>369</v>
      </c>
      <c r="D8447" t="s">
        <v>10670</v>
      </c>
      <c r="E8447" s="154" t="s">
        <v>11699</v>
      </c>
      <c r="F8447" s="155" t="s">
        <v>11699</v>
      </c>
      <c r="G8447" s="154" t="s">
        <v>400</v>
      </c>
      <c r="H8447" s="155" t="str">
        <f>IF(Proc[[#This Row],[type]]="LFF (MDG-F)",MID(Proc[[#This Row],[Obj]],13,10),"")</f>
        <v/>
      </c>
      <c r="J8447" s="155" t="b">
        <f>Proc[[#This Row],[Requested]]=Proc[[#This Row],[CurrentParent]]</f>
        <v>1</v>
      </c>
      <c r="K8447" s="155" t="str">
        <f>IF(Proc[[#This Row],[Author]]="Marcela Urrego",VLOOKUP(LEFT(Proc[[#This Row],[Requested]],1),Table3[#All],2,0),VLOOKUP(Proc[[#This Row],[Author]],Table4[],2,0))</f>
        <v>HC</v>
      </c>
      <c r="L8447" s="155" t="s">
        <v>7801</v>
      </c>
      <c r="M8447" s="140">
        <v>46100</v>
      </c>
      <c r="N8447" s="140"/>
      <c r="O8447" s="140"/>
      <c r="P8447" s="140" t="str">
        <f ca="1">IF(Proc[[#This Row],[DaysAgeing]]&gt;5,"yep","on track")</f>
        <v>yep</v>
      </c>
      <c r="Q8447" s="2">
        <f ca="1">IF(Proc[[#This Row],[DateClosed]]="",ABS(NETWORKDAYS(Proc[[#This Row],[DateOpened]],TODAY()))-1,ABS(NETWORKDAYS(Proc[[#This Row],[DateOpened]],Proc[[#This Row],[DateClosed]]))-1)</f>
        <v>11</v>
      </c>
      <c r="R8447" s="140" t="s">
        <v>476</v>
      </c>
      <c r="S8447" s="155"/>
      <c r="T8447" s="155"/>
    </row>
    <row r="8448" spans="1:20" hidden="1">
      <c r="A8448" s="154" t="s">
        <v>10642</v>
      </c>
      <c r="B8448" s="155" t="str">
        <f>IFERROR(VLOOKUP(Proc[[#This Row],[App]],Table2[],3,0),"open")</f>
        <v>ok</v>
      </c>
      <c r="C8448" s="156" t="s">
        <v>369</v>
      </c>
      <c r="D8448" t="s">
        <v>10671</v>
      </c>
      <c r="E8448" s="154" t="s">
        <v>11699</v>
      </c>
      <c r="F8448" s="155" t="s">
        <v>11699</v>
      </c>
      <c r="G8448" s="154" t="s">
        <v>400</v>
      </c>
      <c r="H8448" s="155" t="str">
        <f>IF(Proc[[#This Row],[type]]="LFF (MDG-F)",MID(Proc[[#This Row],[Obj]],13,10),"")</f>
        <v/>
      </c>
      <c r="J8448" s="155" t="b">
        <f>Proc[[#This Row],[Requested]]=Proc[[#This Row],[CurrentParent]]</f>
        <v>1</v>
      </c>
      <c r="K8448" s="155" t="str">
        <f>IF(Proc[[#This Row],[Author]]="Marcela Urrego",VLOOKUP(LEFT(Proc[[#This Row],[Requested]],1),Table3[#All],2,0),VLOOKUP(Proc[[#This Row],[Author]],Table4[],2,0))</f>
        <v>HC</v>
      </c>
      <c r="L8448" s="155" t="s">
        <v>7801</v>
      </c>
      <c r="M8448" s="140">
        <v>46100</v>
      </c>
      <c r="N8448" s="140"/>
      <c r="O8448" s="140"/>
      <c r="P8448" s="140" t="str">
        <f ca="1">IF(Proc[[#This Row],[DaysAgeing]]&gt;5,"yep","on track")</f>
        <v>yep</v>
      </c>
      <c r="Q8448" s="2">
        <f ca="1">IF(Proc[[#This Row],[DateClosed]]="",ABS(NETWORKDAYS(Proc[[#This Row],[DateOpened]],TODAY()))-1,ABS(NETWORKDAYS(Proc[[#This Row],[DateOpened]],Proc[[#This Row],[DateClosed]]))-1)</f>
        <v>11</v>
      </c>
      <c r="R8448" s="140" t="s">
        <v>476</v>
      </c>
      <c r="S8448" s="155"/>
      <c r="T8448" s="155"/>
    </row>
    <row r="8449" spans="1:20" hidden="1">
      <c r="A8449" s="154" t="s">
        <v>10642</v>
      </c>
      <c r="B8449" s="155" t="str">
        <f>IFERROR(VLOOKUP(Proc[[#This Row],[App]],Table2[],3,0),"open")</f>
        <v>ok</v>
      </c>
      <c r="C8449" s="156" t="s">
        <v>369</v>
      </c>
      <c r="D8449" t="s">
        <v>10672</v>
      </c>
      <c r="E8449" s="154" t="s">
        <v>11699</v>
      </c>
      <c r="F8449" s="155" t="s">
        <v>11699</v>
      </c>
      <c r="G8449" s="154" t="s">
        <v>400</v>
      </c>
      <c r="H8449" s="155" t="str">
        <f>IF(Proc[[#This Row],[type]]="LFF (MDG-F)",MID(Proc[[#This Row],[Obj]],13,10),"")</f>
        <v/>
      </c>
      <c r="J8449" s="155" t="b">
        <f>Proc[[#This Row],[Requested]]=Proc[[#This Row],[CurrentParent]]</f>
        <v>1</v>
      </c>
      <c r="K8449" s="155" t="str">
        <f>IF(Proc[[#This Row],[Author]]="Marcela Urrego",VLOOKUP(LEFT(Proc[[#This Row],[Requested]],1),Table3[#All],2,0),VLOOKUP(Proc[[#This Row],[Author]],Table4[],2,0))</f>
        <v>HC</v>
      </c>
      <c r="L8449" s="155" t="s">
        <v>7801</v>
      </c>
      <c r="M8449" s="140">
        <v>46100</v>
      </c>
      <c r="N8449" s="140"/>
      <c r="O8449" s="140"/>
      <c r="P8449" s="140" t="str">
        <f ca="1">IF(Proc[[#This Row],[DaysAgeing]]&gt;5,"yep","on track")</f>
        <v>yep</v>
      </c>
      <c r="Q8449" s="2">
        <f ca="1">IF(Proc[[#This Row],[DateClosed]]="",ABS(NETWORKDAYS(Proc[[#This Row],[DateOpened]],TODAY()))-1,ABS(NETWORKDAYS(Proc[[#This Row],[DateOpened]],Proc[[#This Row],[DateClosed]]))-1)</f>
        <v>11</v>
      </c>
      <c r="R8449" s="140" t="s">
        <v>476</v>
      </c>
      <c r="S8449" s="155"/>
      <c r="T8449" s="155"/>
    </row>
    <row r="8450" spans="1:20" hidden="1">
      <c r="A8450" s="154" t="s">
        <v>10642</v>
      </c>
      <c r="B8450" s="155" t="str">
        <f>IFERROR(VLOOKUP(Proc[[#This Row],[App]],Table2[],3,0),"open")</f>
        <v>ok</v>
      </c>
      <c r="C8450" s="156" t="s">
        <v>369</v>
      </c>
      <c r="D8450" t="s">
        <v>10673</v>
      </c>
      <c r="E8450" s="154" t="s">
        <v>11699</v>
      </c>
      <c r="F8450" s="155" t="s">
        <v>11699</v>
      </c>
      <c r="G8450" s="154" t="s">
        <v>400</v>
      </c>
      <c r="H8450" s="155" t="str">
        <f>IF(Proc[[#This Row],[type]]="LFF (MDG-F)",MID(Proc[[#This Row],[Obj]],13,10),"")</f>
        <v/>
      </c>
      <c r="J8450" s="155" t="b">
        <f>Proc[[#This Row],[Requested]]=Proc[[#This Row],[CurrentParent]]</f>
        <v>1</v>
      </c>
      <c r="K8450" s="155" t="str">
        <f>IF(Proc[[#This Row],[Author]]="Marcela Urrego",VLOOKUP(LEFT(Proc[[#This Row],[Requested]],1),Table3[#All],2,0),VLOOKUP(Proc[[#This Row],[Author]],Table4[],2,0))</f>
        <v>HC</v>
      </c>
      <c r="L8450" s="155" t="s">
        <v>7801</v>
      </c>
      <c r="M8450" s="140">
        <v>46100</v>
      </c>
      <c r="N8450" s="140"/>
      <c r="O8450" s="140"/>
      <c r="P8450" s="140" t="str">
        <f ca="1">IF(Proc[[#This Row],[DaysAgeing]]&gt;5,"yep","on track")</f>
        <v>yep</v>
      </c>
      <c r="Q8450" s="2">
        <f ca="1">IF(Proc[[#This Row],[DateClosed]]="",ABS(NETWORKDAYS(Proc[[#This Row],[DateOpened]],TODAY()))-1,ABS(NETWORKDAYS(Proc[[#This Row],[DateOpened]],Proc[[#This Row],[DateClosed]]))-1)</f>
        <v>11</v>
      </c>
      <c r="R8450" s="140" t="s">
        <v>476</v>
      </c>
      <c r="S8450" s="155"/>
      <c r="T8450" s="155"/>
    </row>
    <row r="8451" spans="1:20" hidden="1">
      <c r="A8451" s="154" t="s">
        <v>10642</v>
      </c>
      <c r="B8451" s="155" t="str">
        <f>IFERROR(VLOOKUP(Proc[[#This Row],[App]],Table2[],3,0),"open")</f>
        <v>ok</v>
      </c>
      <c r="C8451" s="156" t="s">
        <v>369</v>
      </c>
      <c r="D8451" t="s">
        <v>10674</v>
      </c>
      <c r="E8451" s="154" t="s">
        <v>11699</v>
      </c>
      <c r="F8451" s="155" t="s">
        <v>11699</v>
      </c>
      <c r="G8451" s="154" t="s">
        <v>400</v>
      </c>
      <c r="H8451" s="155" t="str">
        <f>IF(Proc[[#This Row],[type]]="LFF (MDG-F)",MID(Proc[[#This Row],[Obj]],13,10),"")</f>
        <v/>
      </c>
      <c r="J8451" s="155" t="b">
        <f>Proc[[#This Row],[Requested]]=Proc[[#This Row],[CurrentParent]]</f>
        <v>1</v>
      </c>
      <c r="K8451" s="155" t="str">
        <f>IF(Proc[[#This Row],[Author]]="Marcela Urrego",VLOOKUP(LEFT(Proc[[#This Row],[Requested]],1),Table3[#All],2,0),VLOOKUP(Proc[[#This Row],[Author]],Table4[],2,0))</f>
        <v>HC</v>
      </c>
      <c r="L8451" s="155" t="s">
        <v>7801</v>
      </c>
      <c r="M8451" s="140">
        <v>46100</v>
      </c>
      <c r="N8451" s="140"/>
      <c r="O8451" s="140"/>
      <c r="P8451" s="140" t="str">
        <f ca="1">IF(Proc[[#This Row],[DaysAgeing]]&gt;5,"yep","on track")</f>
        <v>yep</v>
      </c>
      <c r="Q8451" s="2">
        <f ca="1">IF(Proc[[#This Row],[DateClosed]]="",ABS(NETWORKDAYS(Proc[[#This Row],[DateOpened]],TODAY()))-1,ABS(NETWORKDAYS(Proc[[#This Row],[DateOpened]],Proc[[#This Row],[DateClosed]]))-1)</f>
        <v>11</v>
      </c>
      <c r="R8451" s="140" t="s">
        <v>476</v>
      </c>
      <c r="S8451" s="155"/>
      <c r="T8451" s="155"/>
    </row>
    <row r="8452" spans="1:20" hidden="1">
      <c r="A8452" s="154" t="s">
        <v>10642</v>
      </c>
      <c r="B8452" s="155" t="str">
        <f>IFERROR(VLOOKUP(Proc[[#This Row],[App]],Table2[],3,0),"open")</f>
        <v>ok</v>
      </c>
      <c r="C8452" s="156" t="s">
        <v>369</v>
      </c>
      <c r="D8452" t="s">
        <v>10675</v>
      </c>
      <c r="E8452" s="154" t="s">
        <v>11699</v>
      </c>
      <c r="F8452" s="155" t="s">
        <v>11699</v>
      </c>
      <c r="G8452" s="154" t="s">
        <v>400</v>
      </c>
      <c r="H8452" s="155" t="str">
        <f>IF(Proc[[#This Row],[type]]="LFF (MDG-F)",MID(Proc[[#This Row],[Obj]],13,10),"")</f>
        <v/>
      </c>
      <c r="J8452" s="155" t="b">
        <f>Proc[[#This Row],[Requested]]=Proc[[#This Row],[CurrentParent]]</f>
        <v>1</v>
      </c>
      <c r="K8452" s="155" t="str">
        <f>IF(Proc[[#This Row],[Author]]="Marcela Urrego",VLOOKUP(LEFT(Proc[[#This Row],[Requested]],1),Table3[#All],2,0),VLOOKUP(Proc[[#This Row],[Author]],Table4[],2,0))</f>
        <v>HC</v>
      </c>
      <c r="L8452" s="155" t="s">
        <v>7801</v>
      </c>
      <c r="M8452" s="140">
        <v>46100</v>
      </c>
      <c r="N8452" s="140"/>
      <c r="O8452" s="140"/>
      <c r="P8452" s="140" t="str">
        <f ca="1">IF(Proc[[#This Row],[DaysAgeing]]&gt;5,"yep","on track")</f>
        <v>yep</v>
      </c>
      <c r="Q8452" s="2">
        <f ca="1">IF(Proc[[#This Row],[DateClosed]]="",ABS(NETWORKDAYS(Proc[[#This Row],[DateOpened]],TODAY()))-1,ABS(NETWORKDAYS(Proc[[#This Row],[DateOpened]],Proc[[#This Row],[DateClosed]]))-1)</f>
        <v>11</v>
      </c>
      <c r="R8452" s="140" t="s">
        <v>476</v>
      </c>
      <c r="S8452" s="155"/>
      <c r="T8452" s="155"/>
    </row>
    <row r="8453" spans="1:20" hidden="1">
      <c r="A8453" s="154" t="s">
        <v>10642</v>
      </c>
      <c r="B8453" s="155" t="str">
        <f>IFERROR(VLOOKUP(Proc[[#This Row],[App]],Table2[],3,0),"open")</f>
        <v>ok</v>
      </c>
      <c r="C8453" s="156" t="s">
        <v>369</v>
      </c>
      <c r="D8453" t="s">
        <v>10676</v>
      </c>
      <c r="E8453" s="154" t="s">
        <v>11699</v>
      </c>
      <c r="F8453" s="155" t="s">
        <v>11699</v>
      </c>
      <c r="G8453" s="154" t="s">
        <v>400</v>
      </c>
      <c r="H8453" s="155" t="str">
        <f>IF(Proc[[#This Row],[type]]="LFF (MDG-F)",MID(Proc[[#This Row],[Obj]],13,10),"")</f>
        <v/>
      </c>
      <c r="J8453" s="155" t="b">
        <f>Proc[[#This Row],[Requested]]=Proc[[#This Row],[CurrentParent]]</f>
        <v>1</v>
      </c>
      <c r="K8453" s="155" t="str">
        <f>IF(Proc[[#This Row],[Author]]="Marcela Urrego",VLOOKUP(LEFT(Proc[[#This Row],[Requested]],1),Table3[#All],2,0),VLOOKUP(Proc[[#This Row],[Author]],Table4[],2,0))</f>
        <v>HC</v>
      </c>
      <c r="L8453" s="155" t="s">
        <v>7801</v>
      </c>
      <c r="M8453" s="140">
        <v>46100</v>
      </c>
      <c r="N8453" s="140"/>
      <c r="O8453" s="140"/>
      <c r="P8453" s="140" t="str">
        <f ca="1">IF(Proc[[#This Row],[DaysAgeing]]&gt;5,"yep","on track")</f>
        <v>yep</v>
      </c>
      <c r="Q8453" s="2">
        <f ca="1">IF(Proc[[#This Row],[DateClosed]]="",ABS(NETWORKDAYS(Proc[[#This Row],[DateOpened]],TODAY()))-1,ABS(NETWORKDAYS(Proc[[#This Row],[DateOpened]],Proc[[#This Row],[DateClosed]]))-1)</f>
        <v>11</v>
      </c>
      <c r="R8453" s="140" t="s">
        <v>476</v>
      </c>
      <c r="S8453" s="155"/>
      <c r="T8453" s="155"/>
    </row>
    <row r="8454" spans="1:20" hidden="1">
      <c r="A8454" s="154" t="s">
        <v>10642</v>
      </c>
      <c r="B8454" s="155" t="str">
        <f>IFERROR(VLOOKUP(Proc[[#This Row],[App]],Table2[],3,0),"open")</f>
        <v>ok</v>
      </c>
      <c r="C8454" s="156" t="s">
        <v>369</v>
      </c>
      <c r="D8454" t="s">
        <v>10677</v>
      </c>
      <c r="E8454" s="154" t="s">
        <v>11699</v>
      </c>
      <c r="F8454" s="155" t="s">
        <v>11699</v>
      </c>
      <c r="G8454" s="154" t="s">
        <v>400</v>
      </c>
      <c r="H8454" s="155" t="str">
        <f>IF(Proc[[#This Row],[type]]="LFF (MDG-F)",MID(Proc[[#This Row],[Obj]],13,10),"")</f>
        <v/>
      </c>
      <c r="J8454" s="155" t="b">
        <f>Proc[[#This Row],[Requested]]=Proc[[#This Row],[CurrentParent]]</f>
        <v>1</v>
      </c>
      <c r="K8454" s="155" t="str">
        <f>IF(Proc[[#This Row],[Author]]="Marcela Urrego",VLOOKUP(LEFT(Proc[[#This Row],[Requested]],1),Table3[#All],2,0),VLOOKUP(Proc[[#This Row],[Author]],Table4[],2,0))</f>
        <v>HC</v>
      </c>
      <c r="L8454" s="155" t="s">
        <v>7801</v>
      </c>
      <c r="M8454" s="140">
        <v>46100</v>
      </c>
      <c r="N8454" s="140"/>
      <c r="O8454" s="140"/>
      <c r="P8454" s="140" t="str">
        <f ca="1">IF(Proc[[#This Row],[DaysAgeing]]&gt;5,"yep","on track")</f>
        <v>yep</v>
      </c>
      <c r="Q8454" s="2">
        <f ca="1">IF(Proc[[#This Row],[DateClosed]]="",ABS(NETWORKDAYS(Proc[[#This Row],[DateOpened]],TODAY()))-1,ABS(NETWORKDAYS(Proc[[#This Row],[DateOpened]],Proc[[#This Row],[DateClosed]]))-1)</f>
        <v>11</v>
      </c>
      <c r="R8454" s="140" t="s">
        <v>476</v>
      </c>
      <c r="S8454" s="155"/>
      <c r="T8454" s="155"/>
    </row>
    <row r="8455" spans="1:20" hidden="1">
      <c r="A8455" s="154" t="s">
        <v>10642</v>
      </c>
      <c r="B8455" s="155" t="str">
        <f>IFERROR(VLOOKUP(Proc[[#This Row],[App]],Table2[],3,0),"open")</f>
        <v>ok</v>
      </c>
      <c r="C8455" s="156" t="s">
        <v>369</v>
      </c>
      <c r="D8455" t="s">
        <v>10678</v>
      </c>
      <c r="E8455" s="154" t="s">
        <v>11699</v>
      </c>
      <c r="F8455" s="155" t="s">
        <v>11699</v>
      </c>
      <c r="G8455" s="154" t="s">
        <v>400</v>
      </c>
      <c r="H8455" s="155" t="str">
        <f>IF(Proc[[#This Row],[type]]="LFF (MDG-F)",MID(Proc[[#This Row],[Obj]],13,10),"")</f>
        <v/>
      </c>
      <c r="J8455" s="155" t="b">
        <f>Proc[[#This Row],[Requested]]=Proc[[#This Row],[CurrentParent]]</f>
        <v>1</v>
      </c>
      <c r="K8455" s="155" t="str">
        <f>IF(Proc[[#This Row],[Author]]="Marcela Urrego",VLOOKUP(LEFT(Proc[[#This Row],[Requested]],1),Table3[#All],2,0),VLOOKUP(Proc[[#This Row],[Author]],Table4[],2,0))</f>
        <v>HC</v>
      </c>
      <c r="L8455" s="155" t="s">
        <v>7801</v>
      </c>
      <c r="M8455" s="140">
        <v>46100</v>
      </c>
      <c r="N8455" s="140"/>
      <c r="O8455" s="140"/>
      <c r="P8455" s="140" t="str">
        <f ca="1">IF(Proc[[#This Row],[DaysAgeing]]&gt;5,"yep","on track")</f>
        <v>yep</v>
      </c>
      <c r="Q8455" s="2">
        <f ca="1">IF(Proc[[#This Row],[DateClosed]]="",ABS(NETWORKDAYS(Proc[[#This Row],[DateOpened]],TODAY()))-1,ABS(NETWORKDAYS(Proc[[#This Row],[DateOpened]],Proc[[#This Row],[DateClosed]]))-1)</f>
        <v>11</v>
      </c>
      <c r="R8455" s="140" t="s">
        <v>476</v>
      </c>
      <c r="S8455" s="155"/>
      <c r="T8455" s="155"/>
    </row>
    <row r="8456" spans="1:20" hidden="1">
      <c r="A8456" s="154" t="s">
        <v>10642</v>
      </c>
      <c r="B8456" s="155" t="str">
        <f>IFERROR(VLOOKUP(Proc[[#This Row],[App]],Table2[],3,0),"open")</f>
        <v>ok</v>
      </c>
      <c r="C8456" s="156" t="s">
        <v>369</v>
      </c>
      <c r="D8456" t="s">
        <v>10679</v>
      </c>
      <c r="E8456" s="154" t="s">
        <v>11699</v>
      </c>
      <c r="F8456" s="155" t="s">
        <v>11699</v>
      </c>
      <c r="G8456" s="154" t="s">
        <v>400</v>
      </c>
      <c r="H8456" s="155" t="str">
        <f>IF(Proc[[#This Row],[type]]="LFF (MDG-F)",MID(Proc[[#This Row],[Obj]],13,10),"")</f>
        <v/>
      </c>
      <c r="J8456" s="155" t="b">
        <f>Proc[[#This Row],[Requested]]=Proc[[#This Row],[CurrentParent]]</f>
        <v>1</v>
      </c>
      <c r="K8456" s="155" t="str">
        <f>IF(Proc[[#This Row],[Author]]="Marcela Urrego",VLOOKUP(LEFT(Proc[[#This Row],[Requested]],1),Table3[#All],2,0),VLOOKUP(Proc[[#This Row],[Author]],Table4[],2,0))</f>
        <v>HC</v>
      </c>
      <c r="L8456" s="155" t="s">
        <v>7801</v>
      </c>
      <c r="M8456" s="140">
        <v>46100</v>
      </c>
      <c r="N8456" s="140"/>
      <c r="O8456" s="140"/>
      <c r="P8456" s="140" t="str">
        <f ca="1">IF(Proc[[#This Row],[DaysAgeing]]&gt;5,"yep","on track")</f>
        <v>yep</v>
      </c>
      <c r="Q8456" s="2">
        <f ca="1">IF(Proc[[#This Row],[DateClosed]]="",ABS(NETWORKDAYS(Proc[[#This Row],[DateOpened]],TODAY()))-1,ABS(NETWORKDAYS(Proc[[#This Row],[DateOpened]],Proc[[#This Row],[DateClosed]]))-1)</f>
        <v>11</v>
      </c>
      <c r="R8456" s="140" t="s">
        <v>476</v>
      </c>
      <c r="S8456" s="155"/>
      <c r="T8456" s="155"/>
    </row>
    <row r="8457" spans="1:20" hidden="1">
      <c r="A8457" s="154" t="s">
        <v>10642</v>
      </c>
      <c r="B8457" s="155" t="str">
        <f>IFERROR(VLOOKUP(Proc[[#This Row],[App]],Table2[],3,0),"open")</f>
        <v>ok</v>
      </c>
      <c r="C8457" s="156" t="s">
        <v>369</v>
      </c>
      <c r="D8457" t="s">
        <v>10680</v>
      </c>
      <c r="E8457" s="154" t="s">
        <v>11699</v>
      </c>
      <c r="F8457" s="155" t="s">
        <v>11699</v>
      </c>
      <c r="G8457" s="154" t="s">
        <v>400</v>
      </c>
      <c r="H8457" s="155" t="str">
        <f>IF(Proc[[#This Row],[type]]="LFF (MDG-F)",MID(Proc[[#This Row],[Obj]],13,10),"")</f>
        <v/>
      </c>
      <c r="J8457" s="155" t="b">
        <f>Proc[[#This Row],[Requested]]=Proc[[#This Row],[CurrentParent]]</f>
        <v>1</v>
      </c>
      <c r="K8457" s="155" t="str">
        <f>IF(Proc[[#This Row],[Author]]="Marcela Urrego",VLOOKUP(LEFT(Proc[[#This Row],[Requested]],1),Table3[#All],2,0),VLOOKUP(Proc[[#This Row],[Author]],Table4[],2,0))</f>
        <v>HC</v>
      </c>
      <c r="L8457" s="155" t="s">
        <v>7801</v>
      </c>
      <c r="M8457" s="140">
        <v>46100</v>
      </c>
      <c r="N8457" s="140"/>
      <c r="O8457" s="140"/>
      <c r="P8457" s="140" t="str">
        <f ca="1">IF(Proc[[#This Row],[DaysAgeing]]&gt;5,"yep","on track")</f>
        <v>yep</v>
      </c>
      <c r="Q8457" s="2">
        <f ca="1">IF(Proc[[#This Row],[DateClosed]]="",ABS(NETWORKDAYS(Proc[[#This Row],[DateOpened]],TODAY()))-1,ABS(NETWORKDAYS(Proc[[#This Row],[DateOpened]],Proc[[#This Row],[DateClosed]]))-1)</f>
        <v>11</v>
      </c>
      <c r="R8457" s="140" t="s">
        <v>476</v>
      </c>
      <c r="S8457" s="155"/>
      <c r="T8457" s="155"/>
    </row>
    <row r="8458" spans="1:20" hidden="1">
      <c r="A8458" s="154" t="s">
        <v>10642</v>
      </c>
      <c r="B8458" s="155" t="str">
        <f>IFERROR(VLOOKUP(Proc[[#This Row],[App]],Table2[],3,0),"open")</f>
        <v>ok</v>
      </c>
      <c r="C8458" s="156" t="s">
        <v>369</v>
      </c>
      <c r="D8458" t="s">
        <v>10681</v>
      </c>
      <c r="E8458" s="154" t="s">
        <v>11699</v>
      </c>
      <c r="F8458" s="155" t="s">
        <v>11699</v>
      </c>
      <c r="G8458" s="154" t="s">
        <v>400</v>
      </c>
      <c r="H8458" s="155" t="str">
        <f>IF(Proc[[#This Row],[type]]="LFF (MDG-F)",MID(Proc[[#This Row],[Obj]],13,10),"")</f>
        <v/>
      </c>
      <c r="J8458" s="155" t="b">
        <f>Proc[[#This Row],[Requested]]=Proc[[#This Row],[CurrentParent]]</f>
        <v>1</v>
      </c>
      <c r="K8458" s="155" t="str">
        <f>IF(Proc[[#This Row],[Author]]="Marcela Urrego",VLOOKUP(LEFT(Proc[[#This Row],[Requested]],1),Table3[#All],2,0),VLOOKUP(Proc[[#This Row],[Author]],Table4[],2,0))</f>
        <v>HC</v>
      </c>
      <c r="L8458" s="155" t="s">
        <v>7801</v>
      </c>
      <c r="M8458" s="140">
        <v>46100</v>
      </c>
      <c r="N8458" s="140"/>
      <c r="O8458" s="140"/>
      <c r="P8458" s="140" t="str">
        <f ca="1">IF(Proc[[#This Row],[DaysAgeing]]&gt;5,"yep","on track")</f>
        <v>yep</v>
      </c>
      <c r="Q8458" s="2">
        <f ca="1">IF(Proc[[#This Row],[DateClosed]]="",ABS(NETWORKDAYS(Proc[[#This Row],[DateOpened]],TODAY()))-1,ABS(NETWORKDAYS(Proc[[#This Row],[DateOpened]],Proc[[#This Row],[DateClosed]]))-1)</f>
        <v>11</v>
      </c>
      <c r="R8458" s="140" t="s">
        <v>476</v>
      </c>
      <c r="S8458" s="155"/>
      <c r="T8458" s="155"/>
    </row>
    <row r="8459" spans="1:20" hidden="1">
      <c r="A8459" s="154" t="s">
        <v>10642</v>
      </c>
      <c r="B8459" s="155" t="str">
        <f>IFERROR(VLOOKUP(Proc[[#This Row],[App]],Table2[],3,0),"open")</f>
        <v>ok</v>
      </c>
      <c r="C8459" s="156" t="s">
        <v>369</v>
      </c>
      <c r="D8459" t="s">
        <v>10682</v>
      </c>
      <c r="E8459" s="154" t="s">
        <v>11699</v>
      </c>
      <c r="F8459" s="155" t="s">
        <v>11699</v>
      </c>
      <c r="G8459" s="154" t="s">
        <v>400</v>
      </c>
      <c r="H8459" s="155" t="str">
        <f>IF(Proc[[#This Row],[type]]="LFF (MDG-F)",MID(Proc[[#This Row],[Obj]],13,10),"")</f>
        <v/>
      </c>
      <c r="J8459" s="155" t="b">
        <f>Proc[[#This Row],[Requested]]=Proc[[#This Row],[CurrentParent]]</f>
        <v>1</v>
      </c>
      <c r="K8459" s="155" t="str">
        <f>IF(Proc[[#This Row],[Author]]="Marcela Urrego",VLOOKUP(LEFT(Proc[[#This Row],[Requested]],1),Table3[#All],2,0),VLOOKUP(Proc[[#This Row],[Author]],Table4[],2,0))</f>
        <v>HC</v>
      </c>
      <c r="L8459" s="155" t="s">
        <v>7801</v>
      </c>
      <c r="M8459" s="140">
        <v>46100</v>
      </c>
      <c r="N8459" s="140"/>
      <c r="O8459" s="140"/>
      <c r="P8459" s="140" t="str">
        <f ca="1">IF(Proc[[#This Row],[DaysAgeing]]&gt;5,"yep","on track")</f>
        <v>yep</v>
      </c>
      <c r="Q8459" s="2">
        <f ca="1">IF(Proc[[#This Row],[DateClosed]]="",ABS(NETWORKDAYS(Proc[[#This Row],[DateOpened]],TODAY()))-1,ABS(NETWORKDAYS(Proc[[#This Row],[DateOpened]],Proc[[#This Row],[DateClosed]]))-1)</f>
        <v>11</v>
      </c>
      <c r="R8459" s="140" t="s">
        <v>476</v>
      </c>
      <c r="S8459" s="155"/>
      <c r="T8459" s="155"/>
    </row>
    <row r="8460" spans="1:20" hidden="1">
      <c r="A8460" s="154" t="s">
        <v>10642</v>
      </c>
      <c r="B8460" s="155" t="str">
        <f>IFERROR(VLOOKUP(Proc[[#This Row],[App]],Table2[],3,0),"open")</f>
        <v>ok</v>
      </c>
      <c r="C8460" s="156" t="s">
        <v>369</v>
      </c>
      <c r="D8460" t="s">
        <v>10683</v>
      </c>
      <c r="E8460" s="154" t="s">
        <v>11699</v>
      </c>
      <c r="F8460" s="155" t="s">
        <v>11699</v>
      </c>
      <c r="G8460" s="154" t="s">
        <v>400</v>
      </c>
      <c r="H8460" s="155" t="str">
        <f>IF(Proc[[#This Row],[type]]="LFF (MDG-F)",MID(Proc[[#This Row],[Obj]],13,10),"")</f>
        <v/>
      </c>
      <c r="J8460" s="155" t="b">
        <f>Proc[[#This Row],[Requested]]=Proc[[#This Row],[CurrentParent]]</f>
        <v>1</v>
      </c>
      <c r="K8460" s="155" t="str">
        <f>IF(Proc[[#This Row],[Author]]="Marcela Urrego",VLOOKUP(LEFT(Proc[[#This Row],[Requested]],1),Table3[#All],2,0),VLOOKUP(Proc[[#This Row],[Author]],Table4[],2,0))</f>
        <v>HC</v>
      </c>
      <c r="L8460" s="155" t="s">
        <v>7801</v>
      </c>
      <c r="M8460" s="140">
        <v>46100</v>
      </c>
      <c r="N8460" s="140"/>
      <c r="O8460" s="140"/>
      <c r="P8460" s="140" t="str">
        <f ca="1">IF(Proc[[#This Row],[DaysAgeing]]&gt;5,"yep","on track")</f>
        <v>yep</v>
      </c>
      <c r="Q8460" s="2">
        <f ca="1">IF(Proc[[#This Row],[DateClosed]]="",ABS(NETWORKDAYS(Proc[[#This Row],[DateOpened]],TODAY()))-1,ABS(NETWORKDAYS(Proc[[#This Row],[DateOpened]],Proc[[#This Row],[DateClosed]]))-1)</f>
        <v>11</v>
      </c>
      <c r="R8460" s="140" t="s">
        <v>476</v>
      </c>
      <c r="S8460" s="155"/>
      <c r="T8460" s="155"/>
    </row>
    <row r="8461" spans="1:20" hidden="1">
      <c r="A8461" s="154" t="s">
        <v>10642</v>
      </c>
      <c r="B8461" s="155" t="str">
        <f>IFERROR(VLOOKUP(Proc[[#This Row],[App]],Table2[],3,0),"open")</f>
        <v>ok</v>
      </c>
      <c r="C8461" s="156" t="s">
        <v>369</v>
      </c>
      <c r="D8461" t="s">
        <v>10684</v>
      </c>
      <c r="E8461" s="154" t="s">
        <v>11699</v>
      </c>
      <c r="F8461" s="155" t="s">
        <v>11699</v>
      </c>
      <c r="G8461" s="154" t="s">
        <v>400</v>
      </c>
      <c r="H8461" s="155" t="str">
        <f>IF(Proc[[#This Row],[type]]="LFF (MDG-F)",MID(Proc[[#This Row],[Obj]],13,10),"")</f>
        <v/>
      </c>
      <c r="J8461" s="155" t="b">
        <f>Proc[[#This Row],[Requested]]=Proc[[#This Row],[CurrentParent]]</f>
        <v>1</v>
      </c>
      <c r="K8461" s="155" t="str">
        <f>IF(Proc[[#This Row],[Author]]="Marcela Urrego",VLOOKUP(LEFT(Proc[[#This Row],[Requested]],1),Table3[#All],2,0),VLOOKUP(Proc[[#This Row],[Author]],Table4[],2,0))</f>
        <v>HC</v>
      </c>
      <c r="L8461" s="155" t="s">
        <v>7801</v>
      </c>
      <c r="M8461" s="140">
        <v>46100</v>
      </c>
      <c r="N8461" s="140"/>
      <c r="O8461" s="140"/>
      <c r="P8461" s="140" t="str">
        <f ca="1">IF(Proc[[#This Row],[DaysAgeing]]&gt;5,"yep","on track")</f>
        <v>yep</v>
      </c>
      <c r="Q8461" s="2">
        <f ca="1">IF(Proc[[#This Row],[DateClosed]]="",ABS(NETWORKDAYS(Proc[[#This Row],[DateOpened]],TODAY()))-1,ABS(NETWORKDAYS(Proc[[#This Row],[DateOpened]],Proc[[#This Row],[DateClosed]]))-1)</f>
        <v>11</v>
      </c>
      <c r="R8461" s="140" t="s">
        <v>476</v>
      </c>
      <c r="S8461" s="155"/>
      <c r="T8461" s="155"/>
    </row>
    <row r="8462" spans="1:20" hidden="1">
      <c r="A8462" s="154" t="s">
        <v>10642</v>
      </c>
      <c r="B8462" s="155" t="str">
        <f>IFERROR(VLOOKUP(Proc[[#This Row],[App]],Table2[],3,0),"open")</f>
        <v>ok</v>
      </c>
      <c r="C8462" s="156" t="s">
        <v>369</v>
      </c>
      <c r="D8462" t="s">
        <v>10685</v>
      </c>
      <c r="E8462" s="154" t="s">
        <v>11699</v>
      </c>
      <c r="F8462" s="155" t="s">
        <v>11699</v>
      </c>
      <c r="G8462" s="154" t="s">
        <v>400</v>
      </c>
      <c r="H8462" s="155" t="str">
        <f>IF(Proc[[#This Row],[type]]="LFF (MDG-F)",MID(Proc[[#This Row],[Obj]],13,10),"")</f>
        <v/>
      </c>
      <c r="J8462" s="155" t="b">
        <f>Proc[[#This Row],[Requested]]=Proc[[#This Row],[CurrentParent]]</f>
        <v>1</v>
      </c>
      <c r="K8462" s="155" t="str">
        <f>IF(Proc[[#This Row],[Author]]="Marcela Urrego",VLOOKUP(LEFT(Proc[[#This Row],[Requested]],1),Table3[#All],2,0),VLOOKUP(Proc[[#This Row],[Author]],Table4[],2,0))</f>
        <v>HC</v>
      </c>
      <c r="L8462" s="155" t="s">
        <v>7801</v>
      </c>
      <c r="M8462" s="140">
        <v>46100</v>
      </c>
      <c r="N8462" s="140"/>
      <c r="O8462" s="140"/>
      <c r="P8462" s="140" t="str">
        <f ca="1">IF(Proc[[#This Row],[DaysAgeing]]&gt;5,"yep","on track")</f>
        <v>yep</v>
      </c>
      <c r="Q8462" s="2">
        <f ca="1">IF(Proc[[#This Row],[DateClosed]]="",ABS(NETWORKDAYS(Proc[[#This Row],[DateOpened]],TODAY()))-1,ABS(NETWORKDAYS(Proc[[#This Row],[DateOpened]],Proc[[#This Row],[DateClosed]]))-1)</f>
        <v>11</v>
      </c>
      <c r="R8462" s="140" t="s">
        <v>476</v>
      </c>
      <c r="S8462" s="155"/>
      <c r="T8462" s="155"/>
    </row>
    <row r="8463" spans="1:20" hidden="1">
      <c r="A8463" s="154" t="s">
        <v>10642</v>
      </c>
      <c r="B8463" s="155" t="str">
        <f>IFERROR(VLOOKUP(Proc[[#This Row],[App]],Table2[],3,0),"open")</f>
        <v>ok</v>
      </c>
      <c r="C8463" s="156" t="s">
        <v>369</v>
      </c>
      <c r="D8463" t="s">
        <v>10686</v>
      </c>
      <c r="E8463" s="154" t="s">
        <v>11699</v>
      </c>
      <c r="F8463" s="155" t="s">
        <v>11699</v>
      </c>
      <c r="G8463" s="154" t="s">
        <v>400</v>
      </c>
      <c r="H8463" s="155" t="str">
        <f>IF(Proc[[#This Row],[type]]="LFF (MDG-F)",MID(Proc[[#This Row],[Obj]],13,10),"")</f>
        <v/>
      </c>
      <c r="J8463" s="155" t="b">
        <f>Proc[[#This Row],[Requested]]=Proc[[#This Row],[CurrentParent]]</f>
        <v>1</v>
      </c>
      <c r="K8463" s="155" t="str">
        <f>IF(Proc[[#This Row],[Author]]="Marcela Urrego",VLOOKUP(LEFT(Proc[[#This Row],[Requested]],1),Table3[#All],2,0),VLOOKUP(Proc[[#This Row],[Author]],Table4[],2,0))</f>
        <v>HC</v>
      </c>
      <c r="L8463" s="155" t="s">
        <v>7801</v>
      </c>
      <c r="M8463" s="140">
        <v>46100</v>
      </c>
      <c r="N8463" s="140"/>
      <c r="O8463" s="140"/>
      <c r="P8463" s="140" t="str">
        <f ca="1">IF(Proc[[#This Row],[DaysAgeing]]&gt;5,"yep","on track")</f>
        <v>yep</v>
      </c>
      <c r="Q8463" s="2">
        <f ca="1">IF(Proc[[#This Row],[DateClosed]]="",ABS(NETWORKDAYS(Proc[[#This Row],[DateOpened]],TODAY()))-1,ABS(NETWORKDAYS(Proc[[#This Row],[DateOpened]],Proc[[#This Row],[DateClosed]]))-1)</f>
        <v>11</v>
      </c>
      <c r="R8463" s="140" t="s">
        <v>476</v>
      </c>
      <c r="S8463" s="155"/>
      <c r="T8463" s="155"/>
    </row>
    <row r="8464" spans="1:20" hidden="1">
      <c r="A8464" s="154" t="s">
        <v>10642</v>
      </c>
      <c r="B8464" s="155" t="str">
        <f>IFERROR(VLOOKUP(Proc[[#This Row],[App]],Table2[],3,0),"open")</f>
        <v>ok</v>
      </c>
      <c r="C8464" s="156" t="s">
        <v>369</v>
      </c>
      <c r="D8464" t="s">
        <v>10687</v>
      </c>
      <c r="E8464" s="154" t="s">
        <v>11699</v>
      </c>
      <c r="F8464" s="155" t="s">
        <v>11699</v>
      </c>
      <c r="G8464" s="154" t="s">
        <v>400</v>
      </c>
      <c r="H8464" s="155" t="str">
        <f>IF(Proc[[#This Row],[type]]="LFF (MDG-F)",MID(Proc[[#This Row],[Obj]],13,10),"")</f>
        <v/>
      </c>
      <c r="J8464" s="155" t="b">
        <f>Proc[[#This Row],[Requested]]=Proc[[#This Row],[CurrentParent]]</f>
        <v>1</v>
      </c>
      <c r="K8464" s="155" t="str">
        <f>IF(Proc[[#This Row],[Author]]="Marcela Urrego",VLOOKUP(LEFT(Proc[[#This Row],[Requested]],1),Table3[#All],2,0),VLOOKUP(Proc[[#This Row],[Author]],Table4[],2,0))</f>
        <v>HC</v>
      </c>
      <c r="L8464" s="155" t="s">
        <v>7801</v>
      </c>
      <c r="M8464" s="140">
        <v>46100</v>
      </c>
      <c r="N8464" s="140"/>
      <c r="O8464" s="140"/>
      <c r="P8464" s="140" t="str">
        <f ca="1">IF(Proc[[#This Row],[DaysAgeing]]&gt;5,"yep","on track")</f>
        <v>yep</v>
      </c>
      <c r="Q8464" s="2">
        <f ca="1">IF(Proc[[#This Row],[DateClosed]]="",ABS(NETWORKDAYS(Proc[[#This Row],[DateOpened]],TODAY()))-1,ABS(NETWORKDAYS(Proc[[#This Row],[DateOpened]],Proc[[#This Row],[DateClosed]]))-1)</f>
        <v>11</v>
      </c>
      <c r="R8464" s="140" t="s">
        <v>476</v>
      </c>
      <c r="S8464" s="155"/>
      <c r="T8464" s="155"/>
    </row>
    <row r="8465" spans="1:20" hidden="1">
      <c r="A8465" s="154" t="s">
        <v>10642</v>
      </c>
      <c r="B8465" s="155" t="str">
        <f>IFERROR(VLOOKUP(Proc[[#This Row],[App]],Table2[],3,0),"open")</f>
        <v>ok</v>
      </c>
      <c r="C8465" s="156" t="s">
        <v>369</v>
      </c>
      <c r="D8465" t="s">
        <v>10688</v>
      </c>
      <c r="E8465" s="154" t="s">
        <v>11699</v>
      </c>
      <c r="F8465" s="155" t="s">
        <v>11699</v>
      </c>
      <c r="G8465" s="154" t="s">
        <v>400</v>
      </c>
      <c r="H8465" s="155" t="str">
        <f>IF(Proc[[#This Row],[type]]="LFF (MDG-F)",MID(Proc[[#This Row],[Obj]],13,10),"")</f>
        <v/>
      </c>
      <c r="J8465" s="155" t="b">
        <f>Proc[[#This Row],[Requested]]=Proc[[#This Row],[CurrentParent]]</f>
        <v>1</v>
      </c>
      <c r="K8465" s="155" t="str">
        <f>IF(Proc[[#This Row],[Author]]="Marcela Urrego",VLOOKUP(LEFT(Proc[[#This Row],[Requested]],1),Table3[#All],2,0),VLOOKUP(Proc[[#This Row],[Author]],Table4[],2,0))</f>
        <v>HC</v>
      </c>
      <c r="L8465" s="155" t="s">
        <v>7801</v>
      </c>
      <c r="M8465" s="140">
        <v>46100</v>
      </c>
      <c r="N8465" s="140"/>
      <c r="O8465" s="140"/>
      <c r="P8465" s="140" t="str">
        <f ca="1">IF(Proc[[#This Row],[DaysAgeing]]&gt;5,"yep","on track")</f>
        <v>yep</v>
      </c>
      <c r="Q8465" s="2">
        <f ca="1">IF(Proc[[#This Row],[DateClosed]]="",ABS(NETWORKDAYS(Proc[[#This Row],[DateOpened]],TODAY()))-1,ABS(NETWORKDAYS(Proc[[#This Row],[DateOpened]],Proc[[#This Row],[DateClosed]]))-1)</f>
        <v>11</v>
      </c>
      <c r="R8465" s="140" t="s">
        <v>476</v>
      </c>
      <c r="S8465" s="155"/>
      <c r="T8465" s="155"/>
    </row>
    <row r="8466" spans="1:20" hidden="1">
      <c r="A8466" s="154" t="s">
        <v>10642</v>
      </c>
      <c r="B8466" s="155" t="str">
        <f>IFERROR(VLOOKUP(Proc[[#This Row],[App]],Table2[],3,0),"open")</f>
        <v>ok</v>
      </c>
      <c r="C8466" s="156" t="s">
        <v>369</v>
      </c>
      <c r="D8466" t="s">
        <v>10689</v>
      </c>
      <c r="E8466" s="154" t="s">
        <v>11699</v>
      </c>
      <c r="F8466" s="155" t="s">
        <v>11699</v>
      </c>
      <c r="G8466" s="154" t="s">
        <v>400</v>
      </c>
      <c r="H8466" s="155" t="str">
        <f>IF(Proc[[#This Row],[type]]="LFF (MDG-F)",MID(Proc[[#This Row],[Obj]],13,10),"")</f>
        <v/>
      </c>
      <c r="J8466" s="155" t="b">
        <f>Proc[[#This Row],[Requested]]=Proc[[#This Row],[CurrentParent]]</f>
        <v>1</v>
      </c>
      <c r="K8466" s="155" t="str">
        <f>IF(Proc[[#This Row],[Author]]="Marcela Urrego",VLOOKUP(LEFT(Proc[[#This Row],[Requested]],1),Table3[#All],2,0),VLOOKUP(Proc[[#This Row],[Author]],Table4[],2,0))</f>
        <v>HC</v>
      </c>
      <c r="L8466" s="155" t="s">
        <v>7801</v>
      </c>
      <c r="M8466" s="140">
        <v>46100</v>
      </c>
      <c r="N8466" s="140"/>
      <c r="O8466" s="140"/>
      <c r="P8466" s="140" t="str">
        <f ca="1">IF(Proc[[#This Row],[DaysAgeing]]&gt;5,"yep","on track")</f>
        <v>yep</v>
      </c>
      <c r="Q8466" s="2">
        <f ca="1">IF(Proc[[#This Row],[DateClosed]]="",ABS(NETWORKDAYS(Proc[[#This Row],[DateOpened]],TODAY()))-1,ABS(NETWORKDAYS(Proc[[#This Row],[DateOpened]],Proc[[#This Row],[DateClosed]]))-1)</f>
        <v>11</v>
      </c>
      <c r="R8466" s="140" t="s">
        <v>476</v>
      </c>
      <c r="S8466" s="155"/>
      <c r="T8466" s="155"/>
    </row>
    <row r="8467" spans="1:20" hidden="1">
      <c r="A8467" s="154" t="s">
        <v>10642</v>
      </c>
      <c r="B8467" s="155" t="str">
        <f>IFERROR(VLOOKUP(Proc[[#This Row],[App]],Table2[],3,0),"open")</f>
        <v>ok</v>
      </c>
      <c r="C8467" s="156" t="s">
        <v>369</v>
      </c>
      <c r="D8467" t="s">
        <v>10690</v>
      </c>
      <c r="E8467" s="154" t="s">
        <v>11699</v>
      </c>
      <c r="F8467" s="155" t="s">
        <v>11699</v>
      </c>
      <c r="G8467" s="154" t="s">
        <v>400</v>
      </c>
      <c r="H8467" s="155" t="str">
        <f>IF(Proc[[#This Row],[type]]="LFF (MDG-F)",MID(Proc[[#This Row],[Obj]],13,10),"")</f>
        <v/>
      </c>
      <c r="J8467" s="155" t="b">
        <f>Proc[[#This Row],[Requested]]=Proc[[#This Row],[CurrentParent]]</f>
        <v>1</v>
      </c>
      <c r="K8467" s="155" t="str">
        <f>IF(Proc[[#This Row],[Author]]="Marcela Urrego",VLOOKUP(LEFT(Proc[[#This Row],[Requested]],1),Table3[#All],2,0),VLOOKUP(Proc[[#This Row],[Author]],Table4[],2,0))</f>
        <v>HC</v>
      </c>
      <c r="L8467" s="155" t="s">
        <v>7801</v>
      </c>
      <c r="M8467" s="140">
        <v>46100</v>
      </c>
      <c r="N8467" s="140"/>
      <c r="O8467" s="140"/>
      <c r="P8467" s="140" t="str">
        <f ca="1">IF(Proc[[#This Row],[DaysAgeing]]&gt;5,"yep","on track")</f>
        <v>yep</v>
      </c>
      <c r="Q8467" s="2">
        <f ca="1">IF(Proc[[#This Row],[DateClosed]]="",ABS(NETWORKDAYS(Proc[[#This Row],[DateOpened]],TODAY()))-1,ABS(NETWORKDAYS(Proc[[#This Row],[DateOpened]],Proc[[#This Row],[DateClosed]]))-1)</f>
        <v>11</v>
      </c>
      <c r="R8467" s="140" t="s">
        <v>476</v>
      </c>
      <c r="S8467" s="155"/>
      <c r="T8467" s="155"/>
    </row>
    <row r="8468" spans="1:20" hidden="1">
      <c r="A8468" s="154" t="s">
        <v>10642</v>
      </c>
      <c r="B8468" s="155" t="str">
        <f>IFERROR(VLOOKUP(Proc[[#This Row],[App]],Table2[],3,0),"open")</f>
        <v>ok</v>
      </c>
      <c r="C8468" s="156" t="s">
        <v>369</v>
      </c>
      <c r="D8468" t="s">
        <v>10691</v>
      </c>
      <c r="E8468" s="154" t="s">
        <v>11699</v>
      </c>
      <c r="F8468" s="155" t="s">
        <v>11699</v>
      </c>
      <c r="G8468" s="154" t="s">
        <v>400</v>
      </c>
      <c r="H8468" s="155" t="str">
        <f>IF(Proc[[#This Row],[type]]="LFF (MDG-F)",MID(Proc[[#This Row],[Obj]],13,10),"")</f>
        <v/>
      </c>
      <c r="J8468" s="155" t="b">
        <f>Proc[[#This Row],[Requested]]=Proc[[#This Row],[CurrentParent]]</f>
        <v>1</v>
      </c>
      <c r="K8468" s="155" t="str">
        <f>IF(Proc[[#This Row],[Author]]="Marcela Urrego",VLOOKUP(LEFT(Proc[[#This Row],[Requested]],1),Table3[#All],2,0),VLOOKUP(Proc[[#This Row],[Author]],Table4[],2,0))</f>
        <v>HC</v>
      </c>
      <c r="L8468" s="155" t="s">
        <v>7801</v>
      </c>
      <c r="M8468" s="140">
        <v>46100</v>
      </c>
      <c r="N8468" s="140"/>
      <c r="O8468" s="140"/>
      <c r="P8468" s="140" t="str">
        <f ca="1">IF(Proc[[#This Row],[DaysAgeing]]&gt;5,"yep","on track")</f>
        <v>yep</v>
      </c>
      <c r="Q8468" s="2">
        <f ca="1">IF(Proc[[#This Row],[DateClosed]]="",ABS(NETWORKDAYS(Proc[[#This Row],[DateOpened]],TODAY()))-1,ABS(NETWORKDAYS(Proc[[#This Row],[DateOpened]],Proc[[#This Row],[DateClosed]]))-1)</f>
        <v>11</v>
      </c>
      <c r="R8468" s="140" t="s">
        <v>476</v>
      </c>
      <c r="S8468" s="155"/>
      <c r="T8468" s="155"/>
    </row>
    <row r="8469" spans="1:20" hidden="1">
      <c r="A8469" s="154" t="s">
        <v>10642</v>
      </c>
      <c r="B8469" s="155" t="str">
        <f>IFERROR(VLOOKUP(Proc[[#This Row],[App]],Table2[],3,0),"open")</f>
        <v>ok</v>
      </c>
      <c r="C8469" s="156" t="s">
        <v>369</v>
      </c>
      <c r="D8469" t="s">
        <v>10692</v>
      </c>
      <c r="E8469" s="154" t="s">
        <v>11699</v>
      </c>
      <c r="F8469" s="155" t="s">
        <v>11699</v>
      </c>
      <c r="G8469" s="154" t="s">
        <v>400</v>
      </c>
      <c r="H8469" s="155" t="str">
        <f>IF(Proc[[#This Row],[type]]="LFF (MDG-F)",MID(Proc[[#This Row],[Obj]],13,10),"")</f>
        <v/>
      </c>
      <c r="J8469" s="155" t="b">
        <f>Proc[[#This Row],[Requested]]=Proc[[#This Row],[CurrentParent]]</f>
        <v>1</v>
      </c>
      <c r="K8469" s="155" t="str">
        <f>IF(Proc[[#This Row],[Author]]="Marcela Urrego",VLOOKUP(LEFT(Proc[[#This Row],[Requested]],1),Table3[#All],2,0),VLOOKUP(Proc[[#This Row],[Author]],Table4[],2,0))</f>
        <v>HC</v>
      </c>
      <c r="L8469" s="155" t="s">
        <v>7801</v>
      </c>
      <c r="M8469" s="140">
        <v>46100</v>
      </c>
      <c r="N8469" s="140"/>
      <c r="O8469" s="140"/>
      <c r="P8469" s="140" t="str">
        <f ca="1">IF(Proc[[#This Row],[DaysAgeing]]&gt;5,"yep","on track")</f>
        <v>yep</v>
      </c>
      <c r="Q8469" s="2">
        <f ca="1">IF(Proc[[#This Row],[DateClosed]]="",ABS(NETWORKDAYS(Proc[[#This Row],[DateOpened]],TODAY()))-1,ABS(NETWORKDAYS(Proc[[#This Row],[DateOpened]],Proc[[#This Row],[DateClosed]]))-1)</f>
        <v>11</v>
      </c>
      <c r="R8469" s="140" t="s">
        <v>476</v>
      </c>
      <c r="S8469" s="155"/>
      <c r="T8469" s="155"/>
    </row>
    <row r="8470" spans="1:20" hidden="1">
      <c r="A8470" s="154" t="s">
        <v>10642</v>
      </c>
      <c r="B8470" s="155" t="str">
        <f>IFERROR(VLOOKUP(Proc[[#This Row],[App]],Table2[],3,0),"open")</f>
        <v>ok</v>
      </c>
      <c r="C8470" s="156" t="s">
        <v>369</v>
      </c>
      <c r="D8470" t="s">
        <v>10693</v>
      </c>
      <c r="E8470" s="154" t="s">
        <v>11699</v>
      </c>
      <c r="F8470" s="155" t="s">
        <v>11699</v>
      </c>
      <c r="G8470" s="154" t="s">
        <v>400</v>
      </c>
      <c r="H8470" s="155" t="str">
        <f>IF(Proc[[#This Row],[type]]="LFF (MDG-F)",MID(Proc[[#This Row],[Obj]],13,10),"")</f>
        <v/>
      </c>
      <c r="J8470" s="155" t="b">
        <f>Proc[[#This Row],[Requested]]=Proc[[#This Row],[CurrentParent]]</f>
        <v>1</v>
      </c>
      <c r="K8470" s="155" t="str">
        <f>IF(Proc[[#This Row],[Author]]="Marcela Urrego",VLOOKUP(LEFT(Proc[[#This Row],[Requested]],1),Table3[#All],2,0),VLOOKUP(Proc[[#This Row],[Author]],Table4[],2,0))</f>
        <v>HC</v>
      </c>
      <c r="L8470" s="155" t="s">
        <v>7801</v>
      </c>
      <c r="M8470" s="140">
        <v>46100</v>
      </c>
      <c r="N8470" s="140"/>
      <c r="O8470" s="140"/>
      <c r="P8470" s="140" t="str">
        <f ca="1">IF(Proc[[#This Row],[DaysAgeing]]&gt;5,"yep","on track")</f>
        <v>yep</v>
      </c>
      <c r="Q8470" s="2">
        <f ca="1">IF(Proc[[#This Row],[DateClosed]]="",ABS(NETWORKDAYS(Proc[[#This Row],[DateOpened]],TODAY()))-1,ABS(NETWORKDAYS(Proc[[#This Row],[DateOpened]],Proc[[#This Row],[DateClosed]]))-1)</f>
        <v>11</v>
      </c>
      <c r="R8470" s="140" t="s">
        <v>476</v>
      </c>
      <c r="S8470" s="155"/>
      <c r="T8470" s="155"/>
    </row>
    <row r="8471" spans="1:20" hidden="1">
      <c r="A8471" s="154" t="s">
        <v>10642</v>
      </c>
      <c r="B8471" s="155" t="str">
        <f>IFERROR(VLOOKUP(Proc[[#This Row],[App]],Table2[],3,0),"open")</f>
        <v>ok</v>
      </c>
      <c r="C8471" s="156" t="s">
        <v>369</v>
      </c>
      <c r="D8471" t="s">
        <v>10694</v>
      </c>
      <c r="E8471" s="154" t="s">
        <v>11699</v>
      </c>
      <c r="F8471" s="155" t="s">
        <v>11699</v>
      </c>
      <c r="G8471" s="154" t="s">
        <v>400</v>
      </c>
      <c r="H8471" s="155" t="str">
        <f>IF(Proc[[#This Row],[type]]="LFF (MDG-F)",MID(Proc[[#This Row],[Obj]],13,10),"")</f>
        <v/>
      </c>
      <c r="J8471" s="155" t="b">
        <f>Proc[[#This Row],[Requested]]=Proc[[#This Row],[CurrentParent]]</f>
        <v>1</v>
      </c>
      <c r="K8471" s="155" t="str">
        <f>IF(Proc[[#This Row],[Author]]="Marcela Urrego",VLOOKUP(LEFT(Proc[[#This Row],[Requested]],1),Table3[#All],2,0),VLOOKUP(Proc[[#This Row],[Author]],Table4[],2,0))</f>
        <v>HC</v>
      </c>
      <c r="L8471" s="155" t="s">
        <v>7801</v>
      </c>
      <c r="M8471" s="140">
        <v>46100</v>
      </c>
      <c r="N8471" s="140"/>
      <c r="O8471" s="140"/>
      <c r="P8471" s="140" t="str">
        <f ca="1">IF(Proc[[#This Row],[DaysAgeing]]&gt;5,"yep","on track")</f>
        <v>yep</v>
      </c>
      <c r="Q8471" s="2">
        <f ca="1">IF(Proc[[#This Row],[DateClosed]]="",ABS(NETWORKDAYS(Proc[[#This Row],[DateOpened]],TODAY()))-1,ABS(NETWORKDAYS(Proc[[#This Row],[DateOpened]],Proc[[#This Row],[DateClosed]]))-1)</f>
        <v>11</v>
      </c>
      <c r="R8471" s="140" t="s">
        <v>476</v>
      </c>
      <c r="S8471" s="155"/>
      <c r="T8471" s="155"/>
    </row>
    <row r="8472" spans="1:20" hidden="1">
      <c r="A8472" s="154" t="s">
        <v>10642</v>
      </c>
      <c r="B8472" s="155" t="str">
        <f>IFERROR(VLOOKUP(Proc[[#This Row],[App]],Table2[],3,0),"open")</f>
        <v>ok</v>
      </c>
      <c r="C8472" s="156" t="s">
        <v>369</v>
      </c>
      <c r="D8472" t="s">
        <v>10695</v>
      </c>
      <c r="E8472" s="154" t="s">
        <v>11699</v>
      </c>
      <c r="F8472" s="155" t="s">
        <v>11699</v>
      </c>
      <c r="G8472" s="154" t="s">
        <v>400</v>
      </c>
      <c r="H8472" s="155" t="str">
        <f>IF(Proc[[#This Row],[type]]="LFF (MDG-F)",MID(Proc[[#This Row],[Obj]],13,10),"")</f>
        <v/>
      </c>
      <c r="J8472" s="155" t="b">
        <f>Proc[[#This Row],[Requested]]=Proc[[#This Row],[CurrentParent]]</f>
        <v>1</v>
      </c>
      <c r="K8472" s="155" t="str">
        <f>IF(Proc[[#This Row],[Author]]="Marcela Urrego",VLOOKUP(LEFT(Proc[[#This Row],[Requested]],1),Table3[#All],2,0),VLOOKUP(Proc[[#This Row],[Author]],Table4[],2,0))</f>
        <v>HC</v>
      </c>
      <c r="L8472" s="155" t="s">
        <v>7801</v>
      </c>
      <c r="M8472" s="140">
        <v>46100</v>
      </c>
      <c r="N8472" s="140"/>
      <c r="O8472" s="140"/>
      <c r="P8472" s="140" t="str">
        <f ca="1">IF(Proc[[#This Row],[DaysAgeing]]&gt;5,"yep","on track")</f>
        <v>yep</v>
      </c>
      <c r="Q8472" s="2">
        <f ca="1">IF(Proc[[#This Row],[DateClosed]]="",ABS(NETWORKDAYS(Proc[[#This Row],[DateOpened]],TODAY()))-1,ABS(NETWORKDAYS(Proc[[#This Row],[DateOpened]],Proc[[#This Row],[DateClosed]]))-1)</f>
        <v>11</v>
      </c>
      <c r="R8472" s="140" t="s">
        <v>476</v>
      </c>
      <c r="S8472" s="155"/>
      <c r="T8472" s="155"/>
    </row>
    <row r="8473" spans="1:20" hidden="1">
      <c r="A8473" s="154" t="s">
        <v>10642</v>
      </c>
      <c r="B8473" s="155" t="str">
        <f>IFERROR(VLOOKUP(Proc[[#This Row],[App]],Table2[],3,0),"open")</f>
        <v>ok</v>
      </c>
      <c r="C8473" s="156" t="s">
        <v>369</v>
      </c>
      <c r="D8473" t="s">
        <v>10696</v>
      </c>
      <c r="E8473" s="154" t="s">
        <v>11699</v>
      </c>
      <c r="F8473" s="155" t="s">
        <v>11699</v>
      </c>
      <c r="G8473" s="154" t="s">
        <v>400</v>
      </c>
      <c r="H8473" s="155" t="str">
        <f>IF(Proc[[#This Row],[type]]="LFF (MDG-F)",MID(Proc[[#This Row],[Obj]],13,10),"")</f>
        <v/>
      </c>
      <c r="J8473" s="155" t="b">
        <f>Proc[[#This Row],[Requested]]=Proc[[#This Row],[CurrentParent]]</f>
        <v>1</v>
      </c>
      <c r="K8473" s="155" t="str">
        <f>IF(Proc[[#This Row],[Author]]="Marcela Urrego",VLOOKUP(LEFT(Proc[[#This Row],[Requested]],1),Table3[#All],2,0),VLOOKUP(Proc[[#This Row],[Author]],Table4[],2,0))</f>
        <v>HC</v>
      </c>
      <c r="L8473" s="155" t="s">
        <v>7801</v>
      </c>
      <c r="M8473" s="140">
        <v>46100</v>
      </c>
      <c r="N8473" s="140"/>
      <c r="O8473" s="140"/>
      <c r="P8473" s="140" t="str">
        <f ca="1">IF(Proc[[#This Row],[DaysAgeing]]&gt;5,"yep","on track")</f>
        <v>yep</v>
      </c>
      <c r="Q8473" s="2">
        <f ca="1">IF(Proc[[#This Row],[DateClosed]]="",ABS(NETWORKDAYS(Proc[[#This Row],[DateOpened]],TODAY()))-1,ABS(NETWORKDAYS(Proc[[#This Row],[DateOpened]],Proc[[#This Row],[DateClosed]]))-1)</f>
        <v>11</v>
      </c>
      <c r="R8473" s="140" t="s">
        <v>476</v>
      </c>
      <c r="S8473" s="155"/>
      <c r="T8473" s="155"/>
    </row>
    <row r="8474" spans="1:20" hidden="1">
      <c r="A8474" s="154" t="s">
        <v>10642</v>
      </c>
      <c r="B8474" s="155" t="str">
        <f>IFERROR(VLOOKUP(Proc[[#This Row],[App]],Table2[],3,0),"open")</f>
        <v>ok</v>
      </c>
      <c r="C8474" s="156" t="s">
        <v>369</v>
      </c>
      <c r="D8474" t="s">
        <v>10697</v>
      </c>
      <c r="E8474" s="154" t="s">
        <v>11699</v>
      </c>
      <c r="F8474" s="155" t="s">
        <v>11699</v>
      </c>
      <c r="G8474" s="154" t="s">
        <v>400</v>
      </c>
      <c r="H8474" s="155" t="str">
        <f>IF(Proc[[#This Row],[type]]="LFF (MDG-F)",MID(Proc[[#This Row],[Obj]],13,10),"")</f>
        <v/>
      </c>
      <c r="J8474" s="155" t="b">
        <f>Proc[[#This Row],[Requested]]=Proc[[#This Row],[CurrentParent]]</f>
        <v>1</v>
      </c>
      <c r="K8474" s="155" t="str">
        <f>IF(Proc[[#This Row],[Author]]="Marcela Urrego",VLOOKUP(LEFT(Proc[[#This Row],[Requested]],1),Table3[#All],2,0),VLOOKUP(Proc[[#This Row],[Author]],Table4[],2,0))</f>
        <v>HC</v>
      </c>
      <c r="L8474" s="155" t="s">
        <v>7801</v>
      </c>
      <c r="M8474" s="140">
        <v>46100</v>
      </c>
      <c r="N8474" s="140"/>
      <c r="O8474" s="140"/>
      <c r="P8474" s="140" t="str">
        <f ca="1">IF(Proc[[#This Row],[DaysAgeing]]&gt;5,"yep","on track")</f>
        <v>yep</v>
      </c>
      <c r="Q8474" s="2">
        <f ca="1">IF(Proc[[#This Row],[DateClosed]]="",ABS(NETWORKDAYS(Proc[[#This Row],[DateOpened]],TODAY()))-1,ABS(NETWORKDAYS(Proc[[#This Row],[DateOpened]],Proc[[#This Row],[DateClosed]]))-1)</f>
        <v>11</v>
      </c>
      <c r="R8474" s="140" t="s">
        <v>476</v>
      </c>
      <c r="S8474" s="155"/>
      <c r="T8474" s="155"/>
    </row>
    <row r="8475" spans="1:20" hidden="1">
      <c r="A8475" s="154" t="s">
        <v>10642</v>
      </c>
      <c r="B8475" s="155" t="str">
        <f>IFERROR(VLOOKUP(Proc[[#This Row],[App]],Table2[],3,0),"open")</f>
        <v>ok</v>
      </c>
      <c r="C8475" s="156" t="s">
        <v>369</v>
      </c>
      <c r="D8475" t="s">
        <v>10698</v>
      </c>
      <c r="E8475" s="154" t="s">
        <v>11699</v>
      </c>
      <c r="F8475" s="155" t="s">
        <v>11699</v>
      </c>
      <c r="G8475" s="154" t="s">
        <v>400</v>
      </c>
      <c r="H8475" s="155" t="str">
        <f>IF(Proc[[#This Row],[type]]="LFF (MDG-F)",MID(Proc[[#This Row],[Obj]],13,10),"")</f>
        <v/>
      </c>
      <c r="J8475" s="155" t="b">
        <f>Proc[[#This Row],[Requested]]=Proc[[#This Row],[CurrentParent]]</f>
        <v>1</v>
      </c>
      <c r="K8475" s="155" t="str">
        <f>IF(Proc[[#This Row],[Author]]="Marcela Urrego",VLOOKUP(LEFT(Proc[[#This Row],[Requested]],1),Table3[#All],2,0),VLOOKUP(Proc[[#This Row],[Author]],Table4[],2,0))</f>
        <v>HC</v>
      </c>
      <c r="L8475" s="155" t="s">
        <v>7801</v>
      </c>
      <c r="M8475" s="140">
        <v>46100</v>
      </c>
      <c r="N8475" s="140"/>
      <c r="O8475" s="140"/>
      <c r="P8475" s="140" t="str">
        <f ca="1">IF(Proc[[#This Row],[DaysAgeing]]&gt;5,"yep","on track")</f>
        <v>yep</v>
      </c>
      <c r="Q8475" s="2">
        <f ca="1">IF(Proc[[#This Row],[DateClosed]]="",ABS(NETWORKDAYS(Proc[[#This Row],[DateOpened]],TODAY()))-1,ABS(NETWORKDAYS(Proc[[#This Row],[DateOpened]],Proc[[#This Row],[DateClosed]]))-1)</f>
        <v>11</v>
      </c>
      <c r="R8475" s="140" t="s">
        <v>476</v>
      </c>
      <c r="S8475" s="155"/>
      <c r="T8475" s="155"/>
    </row>
    <row r="8476" spans="1:20" hidden="1">
      <c r="A8476" s="154" t="s">
        <v>10642</v>
      </c>
      <c r="B8476" s="155" t="str">
        <f>IFERROR(VLOOKUP(Proc[[#This Row],[App]],Table2[],3,0),"open")</f>
        <v>ok</v>
      </c>
      <c r="C8476" s="156" t="s">
        <v>369</v>
      </c>
      <c r="D8476" t="s">
        <v>10699</v>
      </c>
      <c r="E8476" s="154" t="s">
        <v>11699</v>
      </c>
      <c r="F8476" s="155" t="s">
        <v>11699</v>
      </c>
      <c r="G8476" s="154" t="s">
        <v>400</v>
      </c>
      <c r="H8476" s="155" t="str">
        <f>IF(Proc[[#This Row],[type]]="LFF (MDG-F)",MID(Proc[[#This Row],[Obj]],13,10),"")</f>
        <v/>
      </c>
      <c r="J8476" s="155" t="b">
        <f>Proc[[#This Row],[Requested]]=Proc[[#This Row],[CurrentParent]]</f>
        <v>1</v>
      </c>
      <c r="K8476" s="155" t="str">
        <f>IF(Proc[[#This Row],[Author]]="Marcela Urrego",VLOOKUP(LEFT(Proc[[#This Row],[Requested]],1),Table3[#All],2,0),VLOOKUP(Proc[[#This Row],[Author]],Table4[],2,0))</f>
        <v>HC</v>
      </c>
      <c r="L8476" s="155" t="s">
        <v>7801</v>
      </c>
      <c r="M8476" s="140">
        <v>46100</v>
      </c>
      <c r="N8476" s="140"/>
      <c r="O8476" s="140"/>
      <c r="P8476" s="140" t="str">
        <f ca="1">IF(Proc[[#This Row],[DaysAgeing]]&gt;5,"yep","on track")</f>
        <v>yep</v>
      </c>
      <c r="Q8476" s="2">
        <f ca="1">IF(Proc[[#This Row],[DateClosed]]="",ABS(NETWORKDAYS(Proc[[#This Row],[DateOpened]],TODAY()))-1,ABS(NETWORKDAYS(Proc[[#This Row],[DateOpened]],Proc[[#This Row],[DateClosed]]))-1)</f>
        <v>11</v>
      </c>
      <c r="R8476" s="140" t="s">
        <v>476</v>
      </c>
      <c r="S8476" s="155"/>
      <c r="T8476" s="155"/>
    </row>
    <row r="8477" spans="1:20" hidden="1">
      <c r="A8477" s="154" t="s">
        <v>10642</v>
      </c>
      <c r="B8477" s="155" t="str">
        <f>IFERROR(VLOOKUP(Proc[[#This Row],[App]],Table2[],3,0),"open")</f>
        <v>ok</v>
      </c>
      <c r="C8477" s="156" t="s">
        <v>369</v>
      </c>
      <c r="D8477" t="s">
        <v>10700</v>
      </c>
      <c r="E8477" s="154" t="s">
        <v>11699</v>
      </c>
      <c r="F8477" s="155" t="s">
        <v>11699</v>
      </c>
      <c r="G8477" s="154" t="s">
        <v>400</v>
      </c>
      <c r="H8477" s="155" t="str">
        <f>IF(Proc[[#This Row],[type]]="LFF (MDG-F)",MID(Proc[[#This Row],[Obj]],13,10),"")</f>
        <v/>
      </c>
      <c r="J8477" s="155" t="b">
        <f>Proc[[#This Row],[Requested]]=Proc[[#This Row],[CurrentParent]]</f>
        <v>1</v>
      </c>
      <c r="K8477" s="155" t="str">
        <f>IF(Proc[[#This Row],[Author]]="Marcela Urrego",VLOOKUP(LEFT(Proc[[#This Row],[Requested]],1),Table3[#All],2,0),VLOOKUP(Proc[[#This Row],[Author]],Table4[],2,0))</f>
        <v>HC</v>
      </c>
      <c r="L8477" s="155" t="s">
        <v>7801</v>
      </c>
      <c r="M8477" s="140">
        <v>46100</v>
      </c>
      <c r="N8477" s="140"/>
      <c r="O8477" s="140"/>
      <c r="P8477" s="140" t="str">
        <f ca="1">IF(Proc[[#This Row],[DaysAgeing]]&gt;5,"yep","on track")</f>
        <v>yep</v>
      </c>
      <c r="Q8477" s="2">
        <f ca="1">IF(Proc[[#This Row],[DateClosed]]="",ABS(NETWORKDAYS(Proc[[#This Row],[DateOpened]],TODAY()))-1,ABS(NETWORKDAYS(Proc[[#This Row],[DateOpened]],Proc[[#This Row],[DateClosed]]))-1)</f>
        <v>11</v>
      </c>
      <c r="R8477" s="140" t="s">
        <v>476</v>
      </c>
      <c r="S8477" s="155"/>
      <c r="T8477" s="155"/>
    </row>
    <row r="8478" spans="1:20" hidden="1">
      <c r="A8478" s="154" t="s">
        <v>10642</v>
      </c>
      <c r="B8478" s="155" t="str">
        <f>IFERROR(VLOOKUP(Proc[[#This Row],[App]],Table2[],3,0),"open")</f>
        <v>ok</v>
      </c>
      <c r="C8478" s="156" t="s">
        <v>369</v>
      </c>
      <c r="D8478" t="s">
        <v>10701</v>
      </c>
      <c r="E8478" s="154" t="s">
        <v>11699</v>
      </c>
      <c r="F8478" s="155" t="s">
        <v>11699</v>
      </c>
      <c r="G8478" s="154" t="s">
        <v>400</v>
      </c>
      <c r="H8478" s="155" t="str">
        <f>IF(Proc[[#This Row],[type]]="LFF (MDG-F)",MID(Proc[[#This Row],[Obj]],13,10),"")</f>
        <v/>
      </c>
      <c r="J8478" s="155" t="b">
        <f>Proc[[#This Row],[Requested]]=Proc[[#This Row],[CurrentParent]]</f>
        <v>1</v>
      </c>
      <c r="K8478" s="155" t="str">
        <f>IF(Proc[[#This Row],[Author]]="Marcela Urrego",VLOOKUP(LEFT(Proc[[#This Row],[Requested]],1),Table3[#All],2,0),VLOOKUP(Proc[[#This Row],[Author]],Table4[],2,0))</f>
        <v>HC</v>
      </c>
      <c r="L8478" s="155" t="s">
        <v>7801</v>
      </c>
      <c r="M8478" s="140">
        <v>46100</v>
      </c>
      <c r="N8478" s="140"/>
      <c r="O8478" s="140"/>
      <c r="P8478" s="140" t="str">
        <f ca="1">IF(Proc[[#This Row],[DaysAgeing]]&gt;5,"yep","on track")</f>
        <v>yep</v>
      </c>
      <c r="Q8478" s="2">
        <f ca="1">IF(Proc[[#This Row],[DateClosed]]="",ABS(NETWORKDAYS(Proc[[#This Row],[DateOpened]],TODAY()))-1,ABS(NETWORKDAYS(Proc[[#This Row],[DateOpened]],Proc[[#This Row],[DateClosed]]))-1)</f>
        <v>11</v>
      </c>
      <c r="R8478" s="140" t="s">
        <v>476</v>
      </c>
      <c r="S8478" s="155"/>
      <c r="T8478" s="155"/>
    </row>
    <row r="8479" spans="1:20" hidden="1">
      <c r="A8479" s="154" t="s">
        <v>10642</v>
      </c>
      <c r="B8479" s="155" t="str">
        <f>IFERROR(VLOOKUP(Proc[[#This Row],[App]],Table2[],3,0),"open")</f>
        <v>ok</v>
      </c>
      <c r="C8479" s="156" t="s">
        <v>369</v>
      </c>
      <c r="D8479" t="s">
        <v>10702</v>
      </c>
      <c r="E8479" s="154" t="s">
        <v>11699</v>
      </c>
      <c r="F8479" s="155" t="s">
        <v>11699</v>
      </c>
      <c r="G8479" s="154" t="s">
        <v>400</v>
      </c>
      <c r="H8479" s="155" t="str">
        <f>IF(Proc[[#This Row],[type]]="LFF (MDG-F)",MID(Proc[[#This Row],[Obj]],13,10),"")</f>
        <v/>
      </c>
      <c r="J8479" s="155" t="b">
        <f>Proc[[#This Row],[Requested]]=Proc[[#This Row],[CurrentParent]]</f>
        <v>1</v>
      </c>
      <c r="K8479" s="155" t="str">
        <f>IF(Proc[[#This Row],[Author]]="Marcela Urrego",VLOOKUP(LEFT(Proc[[#This Row],[Requested]],1),Table3[#All],2,0),VLOOKUP(Proc[[#This Row],[Author]],Table4[],2,0))</f>
        <v>HC</v>
      </c>
      <c r="L8479" s="155" t="s">
        <v>7801</v>
      </c>
      <c r="M8479" s="140">
        <v>46100</v>
      </c>
      <c r="N8479" s="140"/>
      <c r="O8479" s="140"/>
      <c r="P8479" s="140" t="str">
        <f ca="1">IF(Proc[[#This Row],[DaysAgeing]]&gt;5,"yep","on track")</f>
        <v>yep</v>
      </c>
      <c r="Q8479" s="2">
        <f ca="1">IF(Proc[[#This Row],[DateClosed]]="",ABS(NETWORKDAYS(Proc[[#This Row],[DateOpened]],TODAY()))-1,ABS(NETWORKDAYS(Proc[[#This Row],[DateOpened]],Proc[[#This Row],[DateClosed]]))-1)</f>
        <v>11</v>
      </c>
      <c r="R8479" s="140" t="s">
        <v>476</v>
      </c>
      <c r="S8479" s="155"/>
      <c r="T8479" s="155"/>
    </row>
    <row r="8480" spans="1:20" hidden="1">
      <c r="A8480" s="154" t="s">
        <v>10642</v>
      </c>
      <c r="B8480" s="155" t="str">
        <f>IFERROR(VLOOKUP(Proc[[#This Row],[App]],Table2[],3,0),"open")</f>
        <v>ok</v>
      </c>
      <c r="C8480" s="156" t="s">
        <v>369</v>
      </c>
      <c r="D8480" t="s">
        <v>10703</v>
      </c>
      <c r="E8480" s="154" t="s">
        <v>11699</v>
      </c>
      <c r="F8480" s="155" t="s">
        <v>11699</v>
      </c>
      <c r="G8480" s="154" t="s">
        <v>400</v>
      </c>
      <c r="H8480" s="155" t="str">
        <f>IF(Proc[[#This Row],[type]]="LFF (MDG-F)",MID(Proc[[#This Row],[Obj]],13,10),"")</f>
        <v/>
      </c>
      <c r="J8480" s="155" t="b">
        <f>Proc[[#This Row],[Requested]]=Proc[[#This Row],[CurrentParent]]</f>
        <v>1</v>
      </c>
      <c r="K8480" s="155" t="str">
        <f>IF(Proc[[#This Row],[Author]]="Marcela Urrego",VLOOKUP(LEFT(Proc[[#This Row],[Requested]],1),Table3[#All],2,0),VLOOKUP(Proc[[#This Row],[Author]],Table4[],2,0))</f>
        <v>HC</v>
      </c>
      <c r="L8480" s="155" t="s">
        <v>7801</v>
      </c>
      <c r="M8480" s="140">
        <v>46100</v>
      </c>
      <c r="N8480" s="140"/>
      <c r="O8480" s="140"/>
      <c r="P8480" s="140" t="str">
        <f ca="1">IF(Proc[[#This Row],[DaysAgeing]]&gt;5,"yep","on track")</f>
        <v>yep</v>
      </c>
      <c r="Q8480" s="2">
        <f ca="1">IF(Proc[[#This Row],[DateClosed]]="",ABS(NETWORKDAYS(Proc[[#This Row],[DateOpened]],TODAY()))-1,ABS(NETWORKDAYS(Proc[[#This Row],[DateOpened]],Proc[[#This Row],[DateClosed]]))-1)</f>
        <v>11</v>
      </c>
      <c r="R8480" s="140" t="s">
        <v>476</v>
      </c>
      <c r="S8480" s="155"/>
      <c r="T8480" s="155"/>
    </row>
    <row r="8481" spans="1:20" hidden="1">
      <c r="A8481" s="154" t="s">
        <v>10642</v>
      </c>
      <c r="B8481" s="155" t="str">
        <f>IFERROR(VLOOKUP(Proc[[#This Row],[App]],Table2[],3,0),"open")</f>
        <v>ok</v>
      </c>
      <c r="C8481" s="156" t="s">
        <v>369</v>
      </c>
      <c r="D8481" t="s">
        <v>10704</v>
      </c>
      <c r="E8481" s="154" t="s">
        <v>11699</v>
      </c>
      <c r="F8481" s="155" t="s">
        <v>11699</v>
      </c>
      <c r="G8481" s="154" t="s">
        <v>400</v>
      </c>
      <c r="H8481" s="155" t="str">
        <f>IF(Proc[[#This Row],[type]]="LFF (MDG-F)",MID(Proc[[#This Row],[Obj]],13,10),"")</f>
        <v/>
      </c>
      <c r="J8481" s="155" t="b">
        <f>Proc[[#This Row],[Requested]]=Proc[[#This Row],[CurrentParent]]</f>
        <v>1</v>
      </c>
      <c r="K8481" s="155" t="str">
        <f>IF(Proc[[#This Row],[Author]]="Marcela Urrego",VLOOKUP(LEFT(Proc[[#This Row],[Requested]],1),Table3[#All],2,0),VLOOKUP(Proc[[#This Row],[Author]],Table4[],2,0))</f>
        <v>HC</v>
      </c>
      <c r="L8481" s="155" t="s">
        <v>7801</v>
      </c>
      <c r="M8481" s="140">
        <v>46100</v>
      </c>
      <c r="N8481" s="140"/>
      <c r="O8481" s="140"/>
      <c r="P8481" s="140" t="str">
        <f ca="1">IF(Proc[[#This Row],[DaysAgeing]]&gt;5,"yep","on track")</f>
        <v>yep</v>
      </c>
      <c r="Q8481" s="2">
        <f ca="1">IF(Proc[[#This Row],[DateClosed]]="",ABS(NETWORKDAYS(Proc[[#This Row],[DateOpened]],TODAY()))-1,ABS(NETWORKDAYS(Proc[[#This Row],[DateOpened]],Proc[[#This Row],[DateClosed]]))-1)</f>
        <v>11</v>
      </c>
      <c r="R8481" s="140" t="s">
        <v>476</v>
      </c>
      <c r="S8481" s="155"/>
      <c r="T8481" s="155"/>
    </row>
    <row r="8482" spans="1:20" hidden="1">
      <c r="A8482" s="154" t="s">
        <v>10642</v>
      </c>
      <c r="B8482" s="155" t="str">
        <f>IFERROR(VLOOKUP(Proc[[#This Row],[App]],Table2[],3,0),"open")</f>
        <v>ok</v>
      </c>
      <c r="C8482" s="156" t="s">
        <v>369</v>
      </c>
      <c r="D8482" t="s">
        <v>10705</v>
      </c>
      <c r="E8482" s="154" t="s">
        <v>11699</v>
      </c>
      <c r="F8482" s="155" t="s">
        <v>11699</v>
      </c>
      <c r="G8482" s="154" t="s">
        <v>400</v>
      </c>
      <c r="H8482" s="155" t="str">
        <f>IF(Proc[[#This Row],[type]]="LFF (MDG-F)",MID(Proc[[#This Row],[Obj]],13,10),"")</f>
        <v/>
      </c>
      <c r="J8482" s="155" t="b">
        <f>Proc[[#This Row],[Requested]]=Proc[[#This Row],[CurrentParent]]</f>
        <v>1</v>
      </c>
      <c r="K8482" s="155" t="str">
        <f>IF(Proc[[#This Row],[Author]]="Marcela Urrego",VLOOKUP(LEFT(Proc[[#This Row],[Requested]],1),Table3[#All],2,0),VLOOKUP(Proc[[#This Row],[Author]],Table4[],2,0))</f>
        <v>HC</v>
      </c>
      <c r="L8482" s="155" t="s">
        <v>7801</v>
      </c>
      <c r="M8482" s="140">
        <v>46100</v>
      </c>
      <c r="N8482" s="140"/>
      <c r="O8482" s="140"/>
      <c r="P8482" s="140" t="str">
        <f ca="1">IF(Proc[[#This Row],[DaysAgeing]]&gt;5,"yep","on track")</f>
        <v>yep</v>
      </c>
      <c r="Q8482" s="2">
        <f ca="1">IF(Proc[[#This Row],[DateClosed]]="",ABS(NETWORKDAYS(Proc[[#This Row],[DateOpened]],TODAY()))-1,ABS(NETWORKDAYS(Proc[[#This Row],[DateOpened]],Proc[[#This Row],[DateClosed]]))-1)</f>
        <v>11</v>
      </c>
      <c r="R8482" s="140" t="s">
        <v>476</v>
      </c>
      <c r="S8482" s="155"/>
      <c r="T8482" s="155"/>
    </row>
    <row r="8483" spans="1:20" hidden="1">
      <c r="A8483" s="154" t="s">
        <v>10642</v>
      </c>
      <c r="B8483" s="155" t="str">
        <f>IFERROR(VLOOKUP(Proc[[#This Row],[App]],Table2[],3,0),"open")</f>
        <v>ok</v>
      </c>
      <c r="C8483" s="156" t="s">
        <v>369</v>
      </c>
      <c r="D8483" t="s">
        <v>10706</v>
      </c>
      <c r="E8483" s="154" t="s">
        <v>11699</v>
      </c>
      <c r="F8483" s="155" t="s">
        <v>11699</v>
      </c>
      <c r="G8483" s="154" t="s">
        <v>400</v>
      </c>
      <c r="H8483" s="155" t="str">
        <f>IF(Proc[[#This Row],[type]]="LFF (MDG-F)",MID(Proc[[#This Row],[Obj]],13,10),"")</f>
        <v/>
      </c>
      <c r="J8483" s="155" t="b">
        <f>Proc[[#This Row],[Requested]]=Proc[[#This Row],[CurrentParent]]</f>
        <v>1</v>
      </c>
      <c r="K8483" s="155" t="str">
        <f>IF(Proc[[#This Row],[Author]]="Marcela Urrego",VLOOKUP(LEFT(Proc[[#This Row],[Requested]],1),Table3[#All],2,0),VLOOKUP(Proc[[#This Row],[Author]],Table4[],2,0))</f>
        <v>HC</v>
      </c>
      <c r="L8483" s="155" t="s">
        <v>7801</v>
      </c>
      <c r="M8483" s="140">
        <v>46100</v>
      </c>
      <c r="N8483" s="140"/>
      <c r="O8483" s="140"/>
      <c r="P8483" s="140" t="str">
        <f ca="1">IF(Proc[[#This Row],[DaysAgeing]]&gt;5,"yep","on track")</f>
        <v>yep</v>
      </c>
      <c r="Q8483" s="2">
        <f ca="1">IF(Proc[[#This Row],[DateClosed]]="",ABS(NETWORKDAYS(Proc[[#This Row],[DateOpened]],TODAY()))-1,ABS(NETWORKDAYS(Proc[[#This Row],[DateOpened]],Proc[[#This Row],[DateClosed]]))-1)</f>
        <v>11</v>
      </c>
      <c r="R8483" s="140" t="s">
        <v>476</v>
      </c>
      <c r="S8483" s="155"/>
      <c r="T8483" s="155"/>
    </row>
    <row r="8484" spans="1:20" hidden="1">
      <c r="A8484" s="154" t="s">
        <v>10642</v>
      </c>
      <c r="B8484" s="155" t="str">
        <f>IFERROR(VLOOKUP(Proc[[#This Row],[App]],Table2[],3,0),"open")</f>
        <v>ok</v>
      </c>
      <c r="C8484" s="156" t="s">
        <v>369</v>
      </c>
      <c r="D8484" t="s">
        <v>10707</v>
      </c>
      <c r="E8484" s="154" t="s">
        <v>11699</v>
      </c>
      <c r="F8484" s="155" t="s">
        <v>11699</v>
      </c>
      <c r="G8484" s="154" t="s">
        <v>400</v>
      </c>
      <c r="H8484" s="155" t="str">
        <f>IF(Proc[[#This Row],[type]]="LFF (MDG-F)",MID(Proc[[#This Row],[Obj]],13,10),"")</f>
        <v/>
      </c>
      <c r="J8484" s="155" t="b">
        <f>Proc[[#This Row],[Requested]]=Proc[[#This Row],[CurrentParent]]</f>
        <v>1</v>
      </c>
      <c r="K8484" s="155" t="str">
        <f>IF(Proc[[#This Row],[Author]]="Marcela Urrego",VLOOKUP(LEFT(Proc[[#This Row],[Requested]],1),Table3[#All],2,0),VLOOKUP(Proc[[#This Row],[Author]],Table4[],2,0))</f>
        <v>HC</v>
      </c>
      <c r="L8484" s="155" t="s">
        <v>7801</v>
      </c>
      <c r="M8484" s="140">
        <v>46100</v>
      </c>
      <c r="N8484" s="140"/>
      <c r="O8484" s="140"/>
      <c r="P8484" s="140" t="str">
        <f ca="1">IF(Proc[[#This Row],[DaysAgeing]]&gt;5,"yep","on track")</f>
        <v>yep</v>
      </c>
      <c r="Q8484" s="2">
        <f ca="1">IF(Proc[[#This Row],[DateClosed]]="",ABS(NETWORKDAYS(Proc[[#This Row],[DateOpened]],TODAY()))-1,ABS(NETWORKDAYS(Proc[[#This Row],[DateOpened]],Proc[[#This Row],[DateClosed]]))-1)</f>
        <v>11</v>
      </c>
      <c r="R8484" s="140" t="s">
        <v>476</v>
      </c>
      <c r="S8484" s="155"/>
      <c r="T8484" s="155"/>
    </row>
    <row r="8485" spans="1:20" hidden="1">
      <c r="A8485" s="154" t="s">
        <v>10642</v>
      </c>
      <c r="B8485" s="155" t="str">
        <f>IFERROR(VLOOKUP(Proc[[#This Row],[App]],Table2[],3,0),"open")</f>
        <v>ok</v>
      </c>
      <c r="C8485" s="156" t="s">
        <v>369</v>
      </c>
      <c r="D8485" t="s">
        <v>10708</v>
      </c>
      <c r="E8485" s="154" t="s">
        <v>11699</v>
      </c>
      <c r="F8485" s="155" t="s">
        <v>11699</v>
      </c>
      <c r="G8485" s="154" t="s">
        <v>400</v>
      </c>
      <c r="H8485" s="155" t="str">
        <f>IF(Proc[[#This Row],[type]]="LFF (MDG-F)",MID(Proc[[#This Row],[Obj]],13,10),"")</f>
        <v/>
      </c>
      <c r="J8485" s="155" t="b">
        <f>Proc[[#This Row],[Requested]]=Proc[[#This Row],[CurrentParent]]</f>
        <v>1</v>
      </c>
      <c r="K8485" s="155" t="str">
        <f>IF(Proc[[#This Row],[Author]]="Marcela Urrego",VLOOKUP(LEFT(Proc[[#This Row],[Requested]],1),Table3[#All],2,0),VLOOKUP(Proc[[#This Row],[Author]],Table4[],2,0))</f>
        <v>HC</v>
      </c>
      <c r="L8485" s="155" t="s">
        <v>7801</v>
      </c>
      <c r="M8485" s="140">
        <v>46100</v>
      </c>
      <c r="N8485" s="140"/>
      <c r="O8485" s="140"/>
      <c r="P8485" s="140" t="str">
        <f ca="1">IF(Proc[[#This Row],[DaysAgeing]]&gt;5,"yep","on track")</f>
        <v>yep</v>
      </c>
      <c r="Q8485" s="2">
        <f ca="1">IF(Proc[[#This Row],[DateClosed]]="",ABS(NETWORKDAYS(Proc[[#This Row],[DateOpened]],TODAY()))-1,ABS(NETWORKDAYS(Proc[[#This Row],[DateOpened]],Proc[[#This Row],[DateClosed]]))-1)</f>
        <v>11</v>
      </c>
      <c r="R8485" s="140" t="s">
        <v>476</v>
      </c>
      <c r="S8485" s="155"/>
      <c r="T8485" s="155"/>
    </row>
    <row r="8486" spans="1:20" hidden="1">
      <c r="A8486" s="154" t="s">
        <v>10642</v>
      </c>
      <c r="B8486" s="155" t="str">
        <f>IFERROR(VLOOKUP(Proc[[#This Row],[App]],Table2[],3,0),"open")</f>
        <v>ok</v>
      </c>
      <c r="C8486" s="156" t="s">
        <v>369</v>
      </c>
      <c r="D8486" t="s">
        <v>10709</v>
      </c>
      <c r="E8486" s="154" t="s">
        <v>11699</v>
      </c>
      <c r="F8486" s="155" t="s">
        <v>11699</v>
      </c>
      <c r="G8486" s="154" t="s">
        <v>400</v>
      </c>
      <c r="H8486" s="155" t="str">
        <f>IF(Proc[[#This Row],[type]]="LFF (MDG-F)",MID(Proc[[#This Row],[Obj]],13,10),"")</f>
        <v/>
      </c>
      <c r="J8486" s="155" t="b">
        <f>Proc[[#This Row],[Requested]]=Proc[[#This Row],[CurrentParent]]</f>
        <v>1</v>
      </c>
      <c r="K8486" s="155" t="str">
        <f>IF(Proc[[#This Row],[Author]]="Marcela Urrego",VLOOKUP(LEFT(Proc[[#This Row],[Requested]],1),Table3[#All],2,0),VLOOKUP(Proc[[#This Row],[Author]],Table4[],2,0))</f>
        <v>HC</v>
      </c>
      <c r="L8486" s="155" t="s">
        <v>7801</v>
      </c>
      <c r="M8486" s="140">
        <v>46100</v>
      </c>
      <c r="N8486" s="140"/>
      <c r="O8486" s="140"/>
      <c r="P8486" s="140" t="str">
        <f ca="1">IF(Proc[[#This Row],[DaysAgeing]]&gt;5,"yep","on track")</f>
        <v>yep</v>
      </c>
      <c r="Q8486" s="2">
        <f ca="1">IF(Proc[[#This Row],[DateClosed]]="",ABS(NETWORKDAYS(Proc[[#This Row],[DateOpened]],TODAY()))-1,ABS(NETWORKDAYS(Proc[[#This Row],[DateOpened]],Proc[[#This Row],[DateClosed]]))-1)</f>
        <v>11</v>
      </c>
      <c r="R8486" s="140" t="s">
        <v>476</v>
      </c>
      <c r="S8486" s="155"/>
      <c r="T8486" s="155"/>
    </row>
    <row r="8487" spans="1:20" hidden="1">
      <c r="A8487" s="154" t="s">
        <v>10642</v>
      </c>
      <c r="B8487" s="155" t="str">
        <f>IFERROR(VLOOKUP(Proc[[#This Row],[App]],Table2[],3,0),"open")</f>
        <v>ok</v>
      </c>
      <c r="C8487" s="156" t="s">
        <v>369</v>
      </c>
      <c r="D8487" t="s">
        <v>10710</v>
      </c>
      <c r="E8487" s="154" t="s">
        <v>11699</v>
      </c>
      <c r="F8487" s="155" t="s">
        <v>11699</v>
      </c>
      <c r="G8487" s="154" t="s">
        <v>400</v>
      </c>
      <c r="H8487" s="155" t="str">
        <f>IF(Proc[[#This Row],[type]]="LFF (MDG-F)",MID(Proc[[#This Row],[Obj]],13,10),"")</f>
        <v/>
      </c>
      <c r="J8487" s="155" t="b">
        <f>Proc[[#This Row],[Requested]]=Proc[[#This Row],[CurrentParent]]</f>
        <v>1</v>
      </c>
      <c r="K8487" s="155" t="str">
        <f>IF(Proc[[#This Row],[Author]]="Marcela Urrego",VLOOKUP(LEFT(Proc[[#This Row],[Requested]],1),Table3[#All],2,0),VLOOKUP(Proc[[#This Row],[Author]],Table4[],2,0))</f>
        <v>HC</v>
      </c>
      <c r="L8487" s="155" t="s">
        <v>7801</v>
      </c>
      <c r="M8487" s="140">
        <v>46100</v>
      </c>
      <c r="N8487" s="140"/>
      <c r="O8487" s="140"/>
      <c r="P8487" s="140" t="str">
        <f ca="1">IF(Proc[[#This Row],[DaysAgeing]]&gt;5,"yep","on track")</f>
        <v>yep</v>
      </c>
      <c r="Q8487" s="2">
        <f ca="1">IF(Proc[[#This Row],[DateClosed]]="",ABS(NETWORKDAYS(Proc[[#This Row],[DateOpened]],TODAY()))-1,ABS(NETWORKDAYS(Proc[[#This Row],[DateOpened]],Proc[[#This Row],[DateClosed]]))-1)</f>
        <v>11</v>
      </c>
      <c r="R8487" s="140" t="s">
        <v>476</v>
      </c>
      <c r="S8487" s="155"/>
      <c r="T8487" s="155"/>
    </row>
    <row r="8488" spans="1:20" hidden="1">
      <c r="A8488" s="154" t="s">
        <v>10642</v>
      </c>
      <c r="B8488" s="155" t="str">
        <f>IFERROR(VLOOKUP(Proc[[#This Row],[App]],Table2[],3,0),"open")</f>
        <v>ok</v>
      </c>
      <c r="C8488" s="156" t="s">
        <v>369</v>
      </c>
      <c r="D8488" t="s">
        <v>10711</v>
      </c>
      <c r="E8488" s="154" t="s">
        <v>11699</v>
      </c>
      <c r="F8488" s="155" t="s">
        <v>11699</v>
      </c>
      <c r="G8488" s="154" t="s">
        <v>400</v>
      </c>
      <c r="H8488" s="155" t="str">
        <f>IF(Proc[[#This Row],[type]]="LFF (MDG-F)",MID(Proc[[#This Row],[Obj]],13,10),"")</f>
        <v/>
      </c>
      <c r="J8488" s="155" t="b">
        <f>Proc[[#This Row],[Requested]]=Proc[[#This Row],[CurrentParent]]</f>
        <v>1</v>
      </c>
      <c r="K8488" s="155" t="str">
        <f>IF(Proc[[#This Row],[Author]]="Marcela Urrego",VLOOKUP(LEFT(Proc[[#This Row],[Requested]],1),Table3[#All],2,0),VLOOKUP(Proc[[#This Row],[Author]],Table4[],2,0))</f>
        <v>HC</v>
      </c>
      <c r="L8488" s="155" t="s">
        <v>7801</v>
      </c>
      <c r="M8488" s="140">
        <v>46100</v>
      </c>
      <c r="N8488" s="140"/>
      <c r="O8488" s="140"/>
      <c r="P8488" s="140" t="str">
        <f ca="1">IF(Proc[[#This Row],[DaysAgeing]]&gt;5,"yep","on track")</f>
        <v>yep</v>
      </c>
      <c r="Q8488" s="2">
        <f ca="1">IF(Proc[[#This Row],[DateClosed]]="",ABS(NETWORKDAYS(Proc[[#This Row],[DateOpened]],TODAY()))-1,ABS(NETWORKDAYS(Proc[[#This Row],[DateOpened]],Proc[[#This Row],[DateClosed]]))-1)</f>
        <v>11</v>
      </c>
      <c r="R8488" s="140" t="s">
        <v>476</v>
      </c>
      <c r="S8488" s="155"/>
      <c r="T8488" s="155"/>
    </row>
    <row r="8489" spans="1:20" hidden="1">
      <c r="A8489" s="154" t="s">
        <v>10642</v>
      </c>
      <c r="B8489" s="155" t="str">
        <f>IFERROR(VLOOKUP(Proc[[#This Row],[App]],Table2[],3,0),"open")</f>
        <v>ok</v>
      </c>
      <c r="C8489" s="156" t="s">
        <v>369</v>
      </c>
      <c r="D8489" t="s">
        <v>10712</v>
      </c>
      <c r="E8489" s="154" t="s">
        <v>11699</v>
      </c>
      <c r="F8489" s="155" t="s">
        <v>11699</v>
      </c>
      <c r="G8489" s="154" t="s">
        <v>400</v>
      </c>
      <c r="H8489" s="155" t="str">
        <f>IF(Proc[[#This Row],[type]]="LFF (MDG-F)",MID(Proc[[#This Row],[Obj]],13,10),"")</f>
        <v/>
      </c>
      <c r="J8489" s="155" t="b">
        <f>Proc[[#This Row],[Requested]]=Proc[[#This Row],[CurrentParent]]</f>
        <v>1</v>
      </c>
      <c r="K8489" s="155" t="str">
        <f>IF(Proc[[#This Row],[Author]]="Marcela Urrego",VLOOKUP(LEFT(Proc[[#This Row],[Requested]],1),Table3[#All],2,0),VLOOKUP(Proc[[#This Row],[Author]],Table4[],2,0))</f>
        <v>HC</v>
      </c>
      <c r="L8489" s="155" t="s">
        <v>7801</v>
      </c>
      <c r="M8489" s="140">
        <v>46100</v>
      </c>
      <c r="N8489" s="140"/>
      <c r="O8489" s="140"/>
      <c r="P8489" s="140" t="str">
        <f ca="1">IF(Proc[[#This Row],[DaysAgeing]]&gt;5,"yep","on track")</f>
        <v>yep</v>
      </c>
      <c r="Q8489" s="2">
        <f ca="1">IF(Proc[[#This Row],[DateClosed]]="",ABS(NETWORKDAYS(Proc[[#This Row],[DateOpened]],TODAY()))-1,ABS(NETWORKDAYS(Proc[[#This Row],[DateOpened]],Proc[[#This Row],[DateClosed]]))-1)</f>
        <v>11</v>
      </c>
      <c r="R8489" s="140" t="s">
        <v>476</v>
      </c>
      <c r="S8489" s="155"/>
      <c r="T8489" s="155"/>
    </row>
    <row r="8490" spans="1:20" hidden="1">
      <c r="A8490" s="154" t="s">
        <v>10642</v>
      </c>
      <c r="B8490" s="155" t="str">
        <f>IFERROR(VLOOKUP(Proc[[#This Row],[App]],Table2[],3,0),"open")</f>
        <v>ok</v>
      </c>
      <c r="C8490" s="156" t="s">
        <v>369</v>
      </c>
      <c r="D8490" t="s">
        <v>10713</v>
      </c>
      <c r="E8490" s="154" t="s">
        <v>11699</v>
      </c>
      <c r="F8490" s="155" t="s">
        <v>11699</v>
      </c>
      <c r="G8490" s="154" t="s">
        <v>400</v>
      </c>
      <c r="H8490" s="155" t="str">
        <f>IF(Proc[[#This Row],[type]]="LFF (MDG-F)",MID(Proc[[#This Row],[Obj]],13,10),"")</f>
        <v/>
      </c>
      <c r="J8490" s="155" t="b">
        <f>Proc[[#This Row],[Requested]]=Proc[[#This Row],[CurrentParent]]</f>
        <v>1</v>
      </c>
      <c r="K8490" s="155" t="str">
        <f>IF(Proc[[#This Row],[Author]]="Marcela Urrego",VLOOKUP(LEFT(Proc[[#This Row],[Requested]],1),Table3[#All],2,0),VLOOKUP(Proc[[#This Row],[Author]],Table4[],2,0))</f>
        <v>HC</v>
      </c>
      <c r="L8490" s="155" t="s">
        <v>7801</v>
      </c>
      <c r="M8490" s="140">
        <v>46100</v>
      </c>
      <c r="N8490" s="140"/>
      <c r="O8490" s="140"/>
      <c r="P8490" s="140" t="str">
        <f ca="1">IF(Proc[[#This Row],[DaysAgeing]]&gt;5,"yep","on track")</f>
        <v>yep</v>
      </c>
      <c r="Q8490" s="2">
        <f ca="1">IF(Proc[[#This Row],[DateClosed]]="",ABS(NETWORKDAYS(Proc[[#This Row],[DateOpened]],TODAY()))-1,ABS(NETWORKDAYS(Proc[[#This Row],[DateOpened]],Proc[[#This Row],[DateClosed]]))-1)</f>
        <v>11</v>
      </c>
      <c r="R8490" s="140" t="s">
        <v>476</v>
      </c>
      <c r="S8490" s="155"/>
      <c r="T8490" s="155"/>
    </row>
    <row r="8491" spans="1:20" hidden="1">
      <c r="A8491" s="154" t="s">
        <v>10642</v>
      </c>
      <c r="B8491" s="155" t="str">
        <f>IFERROR(VLOOKUP(Proc[[#This Row],[App]],Table2[],3,0),"open")</f>
        <v>ok</v>
      </c>
      <c r="C8491" s="156" t="s">
        <v>369</v>
      </c>
      <c r="D8491" t="s">
        <v>10714</v>
      </c>
      <c r="E8491" s="154" t="s">
        <v>11699</v>
      </c>
      <c r="F8491" s="155" t="s">
        <v>11699</v>
      </c>
      <c r="G8491" s="154" t="s">
        <v>400</v>
      </c>
      <c r="H8491" s="155" t="str">
        <f>IF(Proc[[#This Row],[type]]="LFF (MDG-F)",MID(Proc[[#This Row],[Obj]],13,10),"")</f>
        <v/>
      </c>
      <c r="J8491" s="155" t="b">
        <f>Proc[[#This Row],[Requested]]=Proc[[#This Row],[CurrentParent]]</f>
        <v>1</v>
      </c>
      <c r="K8491" s="155" t="str">
        <f>IF(Proc[[#This Row],[Author]]="Marcela Urrego",VLOOKUP(LEFT(Proc[[#This Row],[Requested]],1),Table3[#All],2,0),VLOOKUP(Proc[[#This Row],[Author]],Table4[],2,0))</f>
        <v>HC</v>
      </c>
      <c r="L8491" s="155" t="s">
        <v>7801</v>
      </c>
      <c r="M8491" s="140">
        <v>46100</v>
      </c>
      <c r="N8491" s="140"/>
      <c r="O8491" s="140"/>
      <c r="P8491" s="140" t="str">
        <f ca="1">IF(Proc[[#This Row],[DaysAgeing]]&gt;5,"yep","on track")</f>
        <v>yep</v>
      </c>
      <c r="Q8491" s="2">
        <f ca="1">IF(Proc[[#This Row],[DateClosed]]="",ABS(NETWORKDAYS(Proc[[#This Row],[DateOpened]],TODAY()))-1,ABS(NETWORKDAYS(Proc[[#This Row],[DateOpened]],Proc[[#This Row],[DateClosed]]))-1)</f>
        <v>11</v>
      </c>
      <c r="R8491" s="140" t="s">
        <v>476</v>
      </c>
      <c r="S8491" s="155"/>
      <c r="T8491" s="155"/>
    </row>
    <row r="8492" spans="1:20" hidden="1">
      <c r="A8492" s="154" t="s">
        <v>10642</v>
      </c>
      <c r="B8492" s="155" t="str">
        <f>IFERROR(VLOOKUP(Proc[[#This Row],[App]],Table2[],3,0),"open")</f>
        <v>ok</v>
      </c>
      <c r="C8492" s="156" t="s">
        <v>369</v>
      </c>
      <c r="D8492" t="s">
        <v>10715</v>
      </c>
      <c r="E8492" s="154" t="s">
        <v>11699</v>
      </c>
      <c r="F8492" s="155" t="s">
        <v>11699</v>
      </c>
      <c r="G8492" s="154" t="s">
        <v>400</v>
      </c>
      <c r="H8492" s="155" t="str">
        <f>IF(Proc[[#This Row],[type]]="LFF (MDG-F)",MID(Proc[[#This Row],[Obj]],13,10),"")</f>
        <v/>
      </c>
      <c r="J8492" s="155" t="b">
        <f>Proc[[#This Row],[Requested]]=Proc[[#This Row],[CurrentParent]]</f>
        <v>1</v>
      </c>
      <c r="K8492" s="155" t="str">
        <f>IF(Proc[[#This Row],[Author]]="Marcela Urrego",VLOOKUP(LEFT(Proc[[#This Row],[Requested]],1),Table3[#All],2,0),VLOOKUP(Proc[[#This Row],[Author]],Table4[],2,0))</f>
        <v>HC</v>
      </c>
      <c r="L8492" s="155" t="s">
        <v>7801</v>
      </c>
      <c r="M8492" s="140">
        <v>46100</v>
      </c>
      <c r="N8492" s="140"/>
      <c r="O8492" s="140"/>
      <c r="P8492" s="140" t="str">
        <f ca="1">IF(Proc[[#This Row],[DaysAgeing]]&gt;5,"yep","on track")</f>
        <v>yep</v>
      </c>
      <c r="Q8492" s="2">
        <f ca="1">IF(Proc[[#This Row],[DateClosed]]="",ABS(NETWORKDAYS(Proc[[#This Row],[DateOpened]],TODAY()))-1,ABS(NETWORKDAYS(Proc[[#This Row],[DateOpened]],Proc[[#This Row],[DateClosed]]))-1)</f>
        <v>11</v>
      </c>
      <c r="R8492" s="140" t="s">
        <v>476</v>
      </c>
      <c r="S8492" s="155"/>
      <c r="T8492" s="155"/>
    </row>
    <row r="8493" spans="1:20" hidden="1">
      <c r="A8493" s="154" t="s">
        <v>10642</v>
      </c>
      <c r="B8493" s="155" t="str">
        <f>IFERROR(VLOOKUP(Proc[[#This Row],[App]],Table2[],3,0),"open")</f>
        <v>ok</v>
      </c>
      <c r="C8493" s="156" t="s">
        <v>369</v>
      </c>
      <c r="D8493" t="s">
        <v>10716</v>
      </c>
      <c r="E8493" s="154" t="s">
        <v>11699</v>
      </c>
      <c r="F8493" s="155" t="s">
        <v>11699</v>
      </c>
      <c r="G8493" s="154" t="s">
        <v>400</v>
      </c>
      <c r="H8493" s="155" t="str">
        <f>IF(Proc[[#This Row],[type]]="LFF (MDG-F)",MID(Proc[[#This Row],[Obj]],13,10),"")</f>
        <v/>
      </c>
      <c r="J8493" s="155" t="b">
        <f>Proc[[#This Row],[Requested]]=Proc[[#This Row],[CurrentParent]]</f>
        <v>1</v>
      </c>
      <c r="K8493" s="155" t="str">
        <f>IF(Proc[[#This Row],[Author]]="Marcela Urrego",VLOOKUP(LEFT(Proc[[#This Row],[Requested]],1),Table3[#All],2,0),VLOOKUP(Proc[[#This Row],[Author]],Table4[],2,0))</f>
        <v>HC</v>
      </c>
      <c r="L8493" s="155" t="s">
        <v>7801</v>
      </c>
      <c r="M8493" s="140">
        <v>46100</v>
      </c>
      <c r="N8493" s="140"/>
      <c r="O8493" s="140"/>
      <c r="P8493" s="140" t="str">
        <f ca="1">IF(Proc[[#This Row],[DaysAgeing]]&gt;5,"yep","on track")</f>
        <v>yep</v>
      </c>
      <c r="Q8493" s="2">
        <f ca="1">IF(Proc[[#This Row],[DateClosed]]="",ABS(NETWORKDAYS(Proc[[#This Row],[DateOpened]],TODAY()))-1,ABS(NETWORKDAYS(Proc[[#This Row],[DateOpened]],Proc[[#This Row],[DateClosed]]))-1)</f>
        <v>11</v>
      </c>
      <c r="R8493" s="140" t="s">
        <v>476</v>
      </c>
      <c r="S8493" s="155"/>
      <c r="T8493" s="155"/>
    </row>
    <row r="8494" spans="1:20" hidden="1">
      <c r="A8494" s="154" t="s">
        <v>10642</v>
      </c>
      <c r="B8494" s="155" t="str">
        <f>IFERROR(VLOOKUP(Proc[[#This Row],[App]],Table2[],3,0),"open")</f>
        <v>ok</v>
      </c>
      <c r="C8494" s="156" t="s">
        <v>369</v>
      </c>
      <c r="D8494" t="s">
        <v>10717</v>
      </c>
      <c r="E8494" s="154" t="s">
        <v>11699</v>
      </c>
      <c r="F8494" s="155" t="s">
        <v>11699</v>
      </c>
      <c r="G8494" s="154" t="s">
        <v>400</v>
      </c>
      <c r="H8494" s="155" t="str">
        <f>IF(Proc[[#This Row],[type]]="LFF (MDG-F)",MID(Proc[[#This Row],[Obj]],13,10),"")</f>
        <v/>
      </c>
      <c r="J8494" s="155" t="b">
        <f>Proc[[#This Row],[Requested]]=Proc[[#This Row],[CurrentParent]]</f>
        <v>1</v>
      </c>
      <c r="K8494" s="155" t="str">
        <f>IF(Proc[[#This Row],[Author]]="Marcela Urrego",VLOOKUP(LEFT(Proc[[#This Row],[Requested]],1),Table3[#All],2,0),VLOOKUP(Proc[[#This Row],[Author]],Table4[],2,0))</f>
        <v>HC</v>
      </c>
      <c r="L8494" s="155" t="s">
        <v>7801</v>
      </c>
      <c r="M8494" s="140">
        <v>46100</v>
      </c>
      <c r="N8494" s="140"/>
      <c r="O8494" s="140"/>
      <c r="P8494" s="140" t="str">
        <f ca="1">IF(Proc[[#This Row],[DaysAgeing]]&gt;5,"yep","on track")</f>
        <v>yep</v>
      </c>
      <c r="Q8494" s="2">
        <f ca="1">IF(Proc[[#This Row],[DateClosed]]="",ABS(NETWORKDAYS(Proc[[#This Row],[DateOpened]],TODAY()))-1,ABS(NETWORKDAYS(Proc[[#This Row],[DateOpened]],Proc[[#This Row],[DateClosed]]))-1)</f>
        <v>11</v>
      </c>
      <c r="R8494" s="140" t="s">
        <v>476</v>
      </c>
      <c r="S8494" s="155"/>
      <c r="T8494" s="155"/>
    </row>
    <row r="8495" spans="1:20" hidden="1">
      <c r="A8495" s="154" t="s">
        <v>10642</v>
      </c>
      <c r="B8495" s="155" t="str">
        <f>IFERROR(VLOOKUP(Proc[[#This Row],[App]],Table2[],3,0),"open")</f>
        <v>ok</v>
      </c>
      <c r="C8495" s="156" t="s">
        <v>369</v>
      </c>
      <c r="D8495" t="s">
        <v>10718</v>
      </c>
      <c r="E8495" s="154" t="s">
        <v>11699</v>
      </c>
      <c r="F8495" s="155" t="s">
        <v>11699</v>
      </c>
      <c r="G8495" s="154" t="s">
        <v>400</v>
      </c>
      <c r="H8495" s="155" t="str">
        <f>IF(Proc[[#This Row],[type]]="LFF (MDG-F)",MID(Proc[[#This Row],[Obj]],13,10),"")</f>
        <v/>
      </c>
      <c r="J8495" s="155" t="b">
        <f>Proc[[#This Row],[Requested]]=Proc[[#This Row],[CurrentParent]]</f>
        <v>1</v>
      </c>
      <c r="K8495" s="155" t="str">
        <f>IF(Proc[[#This Row],[Author]]="Marcela Urrego",VLOOKUP(LEFT(Proc[[#This Row],[Requested]],1),Table3[#All],2,0),VLOOKUP(Proc[[#This Row],[Author]],Table4[],2,0))</f>
        <v>HC</v>
      </c>
      <c r="L8495" s="155" t="s">
        <v>7801</v>
      </c>
      <c r="M8495" s="140">
        <v>46100</v>
      </c>
      <c r="N8495" s="140"/>
      <c r="O8495" s="140"/>
      <c r="P8495" s="140" t="str">
        <f ca="1">IF(Proc[[#This Row],[DaysAgeing]]&gt;5,"yep","on track")</f>
        <v>yep</v>
      </c>
      <c r="Q8495" s="2">
        <f ca="1">IF(Proc[[#This Row],[DateClosed]]="",ABS(NETWORKDAYS(Proc[[#This Row],[DateOpened]],TODAY()))-1,ABS(NETWORKDAYS(Proc[[#This Row],[DateOpened]],Proc[[#This Row],[DateClosed]]))-1)</f>
        <v>11</v>
      </c>
      <c r="R8495" s="140" t="s">
        <v>476</v>
      </c>
      <c r="S8495" s="155"/>
      <c r="T8495" s="155"/>
    </row>
    <row r="8496" spans="1:20" hidden="1">
      <c r="A8496" s="154" t="s">
        <v>10642</v>
      </c>
      <c r="B8496" s="155" t="str">
        <f>IFERROR(VLOOKUP(Proc[[#This Row],[App]],Table2[],3,0),"open")</f>
        <v>ok</v>
      </c>
      <c r="C8496" s="156" t="s">
        <v>369</v>
      </c>
      <c r="D8496" t="s">
        <v>10719</v>
      </c>
      <c r="E8496" s="154" t="s">
        <v>11699</v>
      </c>
      <c r="F8496" s="155" t="s">
        <v>11699</v>
      </c>
      <c r="G8496" s="154" t="s">
        <v>400</v>
      </c>
      <c r="H8496" s="155" t="str">
        <f>IF(Proc[[#This Row],[type]]="LFF (MDG-F)",MID(Proc[[#This Row],[Obj]],13,10),"")</f>
        <v/>
      </c>
      <c r="J8496" s="155" t="b">
        <f>Proc[[#This Row],[Requested]]=Proc[[#This Row],[CurrentParent]]</f>
        <v>1</v>
      </c>
      <c r="K8496" s="155" t="str">
        <f>IF(Proc[[#This Row],[Author]]="Marcela Urrego",VLOOKUP(LEFT(Proc[[#This Row],[Requested]],1),Table3[#All],2,0),VLOOKUP(Proc[[#This Row],[Author]],Table4[],2,0))</f>
        <v>HC</v>
      </c>
      <c r="L8496" s="155" t="s">
        <v>7801</v>
      </c>
      <c r="M8496" s="140">
        <v>46100</v>
      </c>
      <c r="N8496" s="140"/>
      <c r="O8496" s="140"/>
      <c r="P8496" s="140" t="str">
        <f ca="1">IF(Proc[[#This Row],[DaysAgeing]]&gt;5,"yep","on track")</f>
        <v>yep</v>
      </c>
      <c r="Q8496" s="2">
        <f ca="1">IF(Proc[[#This Row],[DateClosed]]="",ABS(NETWORKDAYS(Proc[[#This Row],[DateOpened]],TODAY()))-1,ABS(NETWORKDAYS(Proc[[#This Row],[DateOpened]],Proc[[#This Row],[DateClosed]]))-1)</f>
        <v>11</v>
      </c>
      <c r="R8496" s="140" t="s">
        <v>476</v>
      </c>
      <c r="S8496" s="155"/>
      <c r="T8496" s="155"/>
    </row>
    <row r="8497" spans="1:20" hidden="1">
      <c r="A8497" s="154" t="s">
        <v>10642</v>
      </c>
      <c r="B8497" s="155" t="str">
        <f>IFERROR(VLOOKUP(Proc[[#This Row],[App]],Table2[],3,0),"open")</f>
        <v>ok</v>
      </c>
      <c r="C8497" s="156" t="s">
        <v>369</v>
      </c>
      <c r="D8497" t="s">
        <v>10720</v>
      </c>
      <c r="E8497" s="154" t="s">
        <v>11699</v>
      </c>
      <c r="F8497" s="155" t="s">
        <v>11699</v>
      </c>
      <c r="G8497" s="154" t="s">
        <v>400</v>
      </c>
      <c r="H8497" s="155" t="str">
        <f>IF(Proc[[#This Row],[type]]="LFF (MDG-F)",MID(Proc[[#This Row],[Obj]],13,10),"")</f>
        <v/>
      </c>
      <c r="J8497" s="155" t="b">
        <f>Proc[[#This Row],[Requested]]=Proc[[#This Row],[CurrentParent]]</f>
        <v>1</v>
      </c>
      <c r="K8497" s="155" t="str">
        <f>IF(Proc[[#This Row],[Author]]="Marcela Urrego",VLOOKUP(LEFT(Proc[[#This Row],[Requested]],1),Table3[#All],2,0),VLOOKUP(Proc[[#This Row],[Author]],Table4[],2,0))</f>
        <v>HC</v>
      </c>
      <c r="L8497" s="155" t="s">
        <v>7801</v>
      </c>
      <c r="M8497" s="140">
        <v>46100</v>
      </c>
      <c r="N8497" s="140"/>
      <c r="O8497" s="140"/>
      <c r="P8497" s="140" t="str">
        <f ca="1">IF(Proc[[#This Row],[DaysAgeing]]&gt;5,"yep","on track")</f>
        <v>yep</v>
      </c>
      <c r="Q8497" s="2">
        <f ca="1">IF(Proc[[#This Row],[DateClosed]]="",ABS(NETWORKDAYS(Proc[[#This Row],[DateOpened]],TODAY()))-1,ABS(NETWORKDAYS(Proc[[#This Row],[DateOpened]],Proc[[#This Row],[DateClosed]]))-1)</f>
        <v>11</v>
      </c>
      <c r="R8497" s="140" t="s">
        <v>476</v>
      </c>
      <c r="S8497" s="155"/>
      <c r="T8497" s="155"/>
    </row>
    <row r="8498" spans="1:20" hidden="1">
      <c r="A8498" s="154" t="s">
        <v>10642</v>
      </c>
      <c r="B8498" s="155" t="str">
        <f>IFERROR(VLOOKUP(Proc[[#This Row],[App]],Table2[],3,0),"open")</f>
        <v>ok</v>
      </c>
      <c r="C8498" s="156" t="s">
        <v>369</v>
      </c>
      <c r="D8498" t="s">
        <v>10721</v>
      </c>
      <c r="E8498" s="154" t="s">
        <v>11699</v>
      </c>
      <c r="F8498" s="155" t="s">
        <v>11699</v>
      </c>
      <c r="G8498" s="154" t="s">
        <v>400</v>
      </c>
      <c r="H8498" s="155" t="str">
        <f>IF(Proc[[#This Row],[type]]="LFF (MDG-F)",MID(Proc[[#This Row],[Obj]],13,10),"")</f>
        <v/>
      </c>
      <c r="J8498" s="155" t="b">
        <f>Proc[[#This Row],[Requested]]=Proc[[#This Row],[CurrentParent]]</f>
        <v>1</v>
      </c>
      <c r="K8498" s="155" t="str">
        <f>IF(Proc[[#This Row],[Author]]="Marcela Urrego",VLOOKUP(LEFT(Proc[[#This Row],[Requested]],1),Table3[#All],2,0),VLOOKUP(Proc[[#This Row],[Author]],Table4[],2,0))</f>
        <v>HC</v>
      </c>
      <c r="L8498" s="155" t="s">
        <v>7801</v>
      </c>
      <c r="M8498" s="140">
        <v>46100</v>
      </c>
      <c r="N8498" s="140"/>
      <c r="O8498" s="140"/>
      <c r="P8498" s="140" t="str">
        <f ca="1">IF(Proc[[#This Row],[DaysAgeing]]&gt;5,"yep","on track")</f>
        <v>yep</v>
      </c>
      <c r="Q8498" s="2">
        <f ca="1">IF(Proc[[#This Row],[DateClosed]]="",ABS(NETWORKDAYS(Proc[[#This Row],[DateOpened]],TODAY()))-1,ABS(NETWORKDAYS(Proc[[#This Row],[DateOpened]],Proc[[#This Row],[DateClosed]]))-1)</f>
        <v>11</v>
      </c>
      <c r="R8498" s="140" t="s">
        <v>476</v>
      </c>
      <c r="S8498" s="155"/>
      <c r="T8498" s="155"/>
    </row>
    <row r="8499" spans="1:20" hidden="1">
      <c r="A8499" s="154" t="s">
        <v>10642</v>
      </c>
      <c r="B8499" s="155" t="str">
        <f>IFERROR(VLOOKUP(Proc[[#This Row],[App]],Table2[],3,0),"open")</f>
        <v>ok</v>
      </c>
      <c r="C8499" s="156" t="s">
        <v>369</v>
      </c>
      <c r="D8499" t="s">
        <v>10722</v>
      </c>
      <c r="E8499" s="154" t="s">
        <v>11699</v>
      </c>
      <c r="F8499" s="155" t="s">
        <v>11699</v>
      </c>
      <c r="G8499" s="154" t="s">
        <v>400</v>
      </c>
      <c r="H8499" s="155" t="str">
        <f>IF(Proc[[#This Row],[type]]="LFF (MDG-F)",MID(Proc[[#This Row],[Obj]],13,10),"")</f>
        <v/>
      </c>
      <c r="J8499" s="155" t="b">
        <f>Proc[[#This Row],[Requested]]=Proc[[#This Row],[CurrentParent]]</f>
        <v>1</v>
      </c>
      <c r="K8499" s="155" t="str">
        <f>IF(Proc[[#This Row],[Author]]="Marcela Urrego",VLOOKUP(LEFT(Proc[[#This Row],[Requested]],1),Table3[#All],2,0),VLOOKUP(Proc[[#This Row],[Author]],Table4[],2,0))</f>
        <v>HC</v>
      </c>
      <c r="L8499" s="155" t="s">
        <v>7801</v>
      </c>
      <c r="M8499" s="140">
        <v>46100</v>
      </c>
      <c r="N8499" s="140"/>
      <c r="O8499" s="140"/>
      <c r="P8499" s="140" t="str">
        <f ca="1">IF(Proc[[#This Row],[DaysAgeing]]&gt;5,"yep","on track")</f>
        <v>yep</v>
      </c>
      <c r="Q8499" s="2">
        <f ca="1">IF(Proc[[#This Row],[DateClosed]]="",ABS(NETWORKDAYS(Proc[[#This Row],[DateOpened]],TODAY()))-1,ABS(NETWORKDAYS(Proc[[#This Row],[DateOpened]],Proc[[#This Row],[DateClosed]]))-1)</f>
        <v>11</v>
      </c>
      <c r="R8499" s="140" t="s">
        <v>476</v>
      </c>
      <c r="S8499" s="155"/>
      <c r="T8499" s="155"/>
    </row>
    <row r="8500" spans="1:20" hidden="1">
      <c r="A8500" s="154" t="s">
        <v>10642</v>
      </c>
      <c r="B8500" s="155" t="str">
        <f>IFERROR(VLOOKUP(Proc[[#This Row],[App]],Table2[],3,0),"open")</f>
        <v>ok</v>
      </c>
      <c r="C8500" s="156" t="s">
        <v>369</v>
      </c>
      <c r="D8500" t="s">
        <v>10723</v>
      </c>
      <c r="E8500" s="154" t="s">
        <v>11699</v>
      </c>
      <c r="F8500" s="155" t="s">
        <v>11699</v>
      </c>
      <c r="G8500" s="154" t="s">
        <v>400</v>
      </c>
      <c r="H8500" s="155" t="str">
        <f>IF(Proc[[#This Row],[type]]="LFF (MDG-F)",MID(Proc[[#This Row],[Obj]],13,10),"")</f>
        <v/>
      </c>
      <c r="J8500" s="155" t="b">
        <f>Proc[[#This Row],[Requested]]=Proc[[#This Row],[CurrentParent]]</f>
        <v>1</v>
      </c>
      <c r="K8500" s="155" t="str">
        <f>IF(Proc[[#This Row],[Author]]="Marcela Urrego",VLOOKUP(LEFT(Proc[[#This Row],[Requested]],1),Table3[#All],2,0),VLOOKUP(Proc[[#This Row],[Author]],Table4[],2,0))</f>
        <v>HC</v>
      </c>
      <c r="L8500" s="155" t="s">
        <v>7801</v>
      </c>
      <c r="M8500" s="140">
        <v>46100</v>
      </c>
      <c r="N8500" s="140"/>
      <c r="O8500" s="140"/>
      <c r="P8500" s="140" t="str">
        <f ca="1">IF(Proc[[#This Row],[DaysAgeing]]&gt;5,"yep","on track")</f>
        <v>yep</v>
      </c>
      <c r="Q8500" s="2">
        <f ca="1">IF(Proc[[#This Row],[DateClosed]]="",ABS(NETWORKDAYS(Proc[[#This Row],[DateOpened]],TODAY()))-1,ABS(NETWORKDAYS(Proc[[#This Row],[DateOpened]],Proc[[#This Row],[DateClosed]]))-1)</f>
        <v>11</v>
      </c>
      <c r="R8500" s="140" t="s">
        <v>476</v>
      </c>
      <c r="S8500" s="155"/>
      <c r="T8500" s="155"/>
    </row>
    <row r="8501" spans="1:20" hidden="1">
      <c r="A8501" s="154" t="s">
        <v>10642</v>
      </c>
      <c r="B8501" s="155" t="str">
        <f>IFERROR(VLOOKUP(Proc[[#This Row],[App]],Table2[],3,0),"open")</f>
        <v>ok</v>
      </c>
      <c r="C8501" s="156" t="s">
        <v>369</v>
      </c>
      <c r="D8501" t="s">
        <v>10724</v>
      </c>
      <c r="E8501" s="154" t="s">
        <v>11699</v>
      </c>
      <c r="F8501" s="155" t="s">
        <v>11699</v>
      </c>
      <c r="G8501" s="154" t="s">
        <v>400</v>
      </c>
      <c r="H8501" s="155" t="str">
        <f>IF(Proc[[#This Row],[type]]="LFF (MDG-F)",MID(Proc[[#This Row],[Obj]],13,10),"")</f>
        <v/>
      </c>
      <c r="J8501" s="155" t="b">
        <f>Proc[[#This Row],[Requested]]=Proc[[#This Row],[CurrentParent]]</f>
        <v>1</v>
      </c>
      <c r="K8501" s="155" t="str">
        <f>IF(Proc[[#This Row],[Author]]="Marcela Urrego",VLOOKUP(LEFT(Proc[[#This Row],[Requested]],1),Table3[#All],2,0),VLOOKUP(Proc[[#This Row],[Author]],Table4[],2,0))</f>
        <v>HC</v>
      </c>
      <c r="L8501" s="155" t="s">
        <v>7801</v>
      </c>
      <c r="M8501" s="140">
        <v>46100</v>
      </c>
      <c r="N8501" s="140"/>
      <c r="O8501" s="140"/>
      <c r="P8501" s="140" t="str">
        <f ca="1">IF(Proc[[#This Row],[DaysAgeing]]&gt;5,"yep","on track")</f>
        <v>yep</v>
      </c>
      <c r="Q8501" s="2">
        <f ca="1">IF(Proc[[#This Row],[DateClosed]]="",ABS(NETWORKDAYS(Proc[[#This Row],[DateOpened]],TODAY()))-1,ABS(NETWORKDAYS(Proc[[#This Row],[DateOpened]],Proc[[#This Row],[DateClosed]]))-1)</f>
        <v>11</v>
      </c>
      <c r="R8501" s="140" t="s">
        <v>476</v>
      </c>
      <c r="S8501" s="155"/>
      <c r="T8501" s="155"/>
    </row>
    <row r="8502" spans="1:20" hidden="1">
      <c r="A8502" s="154" t="s">
        <v>10642</v>
      </c>
      <c r="B8502" s="155" t="str">
        <f>IFERROR(VLOOKUP(Proc[[#This Row],[App]],Table2[],3,0),"open")</f>
        <v>ok</v>
      </c>
      <c r="C8502" s="156" t="s">
        <v>369</v>
      </c>
      <c r="D8502" t="s">
        <v>10725</v>
      </c>
      <c r="E8502" s="154" t="s">
        <v>11699</v>
      </c>
      <c r="F8502" s="155" t="s">
        <v>11699</v>
      </c>
      <c r="G8502" s="154" t="s">
        <v>400</v>
      </c>
      <c r="H8502" s="155" t="str">
        <f>IF(Proc[[#This Row],[type]]="LFF (MDG-F)",MID(Proc[[#This Row],[Obj]],13,10),"")</f>
        <v/>
      </c>
      <c r="J8502" s="155" t="b">
        <f>Proc[[#This Row],[Requested]]=Proc[[#This Row],[CurrentParent]]</f>
        <v>1</v>
      </c>
      <c r="K8502" s="155" t="str">
        <f>IF(Proc[[#This Row],[Author]]="Marcela Urrego",VLOOKUP(LEFT(Proc[[#This Row],[Requested]],1),Table3[#All],2,0),VLOOKUP(Proc[[#This Row],[Author]],Table4[],2,0))</f>
        <v>HC</v>
      </c>
      <c r="L8502" s="155" t="s">
        <v>7801</v>
      </c>
      <c r="M8502" s="140">
        <v>46100</v>
      </c>
      <c r="N8502" s="140"/>
      <c r="O8502" s="140"/>
      <c r="P8502" s="140" t="str">
        <f ca="1">IF(Proc[[#This Row],[DaysAgeing]]&gt;5,"yep","on track")</f>
        <v>yep</v>
      </c>
      <c r="Q8502" s="2">
        <f ca="1">IF(Proc[[#This Row],[DateClosed]]="",ABS(NETWORKDAYS(Proc[[#This Row],[DateOpened]],TODAY()))-1,ABS(NETWORKDAYS(Proc[[#This Row],[DateOpened]],Proc[[#This Row],[DateClosed]]))-1)</f>
        <v>11</v>
      </c>
      <c r="R8502" s="140" t="s">
        <v>476</v>
      </c>
      <c r="S8502" s="155"/>
      <c r="T8502" s="155"/>
    </row>
    <row r="8503" spans="1:20" hidden="1">
      <c r="A8503" s="154" t="s">
        <v>10642</v>
      </c>
      <c r="B8503" s="155" t="str">
        <f>IFERROR(VLOOKUP(Proc[[#This Row],[App]],Table2[],3,0),"open")</f>
        <v>ok</v>
      </c>
      <c r="C8503" s="156" t="s">
        <v>369</v>
      </c>
      <c r="D8503" t="s">
        <v>10726</v>
      </c>
      <c r="E8503" s="154" t="s">
        <v>11699</v>
      </c>
      <c r="F8503" s="155" t="s">
        <v>11699</v>
      </c>
      <c r="G8503" s="154" t="s">
        <v>400</v>
      </c>
      <c r="H8503" s="155" t="str">
        <f>IF(Proc[[#This Row],[type]]="LFF (MDG-F)",MID(Proc[[#This Row],[Obj]],13,10),"")</f>
        <v/>
      </c>
      <c r="J8503" s="155" t="b">
        <f>Proc[[#This Row],[Requested]]=Proc[[#This Row],[CurrentParent]]</f>
        <v>1</v>
      </c>
      <c r="K8503" s="155" t="str">
        <f>IF(Proc[[#This Row],[Author]]="Marcela Urrego",VLOOKUP(LEFT(Proc[[#This Row],[Requested]],1),Table3[#All],2,0),VLOOKUP(Proc[[#This Row],[Author]],Table4[],2,0))</f>
        <v>HC</v>
      </c>
      <c r="L8503" s="155" t="s">
        <v>7801</v>
      </c>
      <c r="M8503" s="140">
        <v>46100</v>
      </c>
      <c r="N8503" s="140"/>
      <c r="O8503" s="140"/>
      <c r="P8503" s="140" t="str">
        <f ca="1">IF(Proc[[#This Row],[DaysAgeing]]&gt;5,"yep","on track")</f>
        <v>yep</v>
      </c>
      <c r="Q8503" s="2">
        <f ca="1">IF(Proc[[#This Row],[DateClosed]]="",ABS(NETWORKDAYS(Proc[[#This Row],[DateOpened]],TODAY()))-1,ABS(NETWORKDAYS(Proc[[#This Row],[DateOpened]],Proc[[#This Row],[DateClosed]]))-1)</f>
        <v>11</v>
      </c>
      <c r="R8503" s="140" t="s">
        <v>476</v>
      </c>
      <c r="S8503" s="155"/>
      <c r="T8503" s="155"/>
    </row>
    <row r="8504" spans="1:20" hidden="1">
      <c r="A8504" s="154" t="s">
        <v>10642</v>
      </c>
      <c r="B8504" s="155" t="str">
        <f>IFERROR(VLOOKUP(Proc[[#This Row],[App]],Table2[],3,0),"open")</f>
        <v>ok</v>
      </c>
      <c r="C8504" s="156" t="s">
        <v>369</v>
      </c>
      <c r="D8504" t="s">
        <v>10727</v>
      </c>
      <c r="E8504" s="154" t="s">
        <v>11699</v>
      </c>
      <c r="F8504" s="155" t="s">
        <v>11699</v>
      </c>
      <c r="G8504" s="154" t="s">
        <v>400</v>
      </c>
      <c r="H8504" s="155" t="str">
        <f>IF(Proc[[#This Row],[type]]="LFF (MDG-F)",MID(Proc[[#This Row],[Obj]],13,10),"")</f>
        <v/>
      </c>
      <c r="J8504" s="155" t="b">
        <f>Proc[[#This Row],[Requested]]=Proc[[#This Row],[CurrentParent]]</f>
        <v>1</v>
      </c>
      <c r="K8504" s="155" t="str">
        <f>IF(Proc[[#This Row],[Author]]="Marcela Urrego",VLOOKUP(LEFT(Proc[[#This Row],[Requested]],1),Table3[#All],2,0),VLOOKUP(Proc[[#This Row],[Author]],Table4[],2,0))</f>
        <v>HC</v>
      </c>
      <c r="L8504" s="155" t="s">
        <v>7801</v>
      </c>
      <c r="M8504" s="140">
        <v>46100</v>
      </c>
      <c r="N8504" s="140"/>
      <c r="O8504" s="140"/>
      <c r="P8504" s="140" t="str">
        <f ca="1">IF(Proc[[#This Row],[DaysAgeing]]&gt;5,"yep","on track")</f>
        <v>yep</v>
      </c>
      <c r="Q8504" s="2">
        <f ca="1">IF(Proc[[#This Row],[DateClosed]]="",ABS(NETWORKDAYS(Proc[[#This Row],[DateOpened]],TODAY()))-1,ABS(NETWORKDAYS(Proc[[#This Row],[DateOpened]],Proc[[#This Row],[DateClosed]]))-1)</f>
        <v>11</v>
      </c>
      <c r="R8504" s="140" t="s">
        <v>476</v>
      </c>
      <c r="S8504" s="155"/>
      <c r="T8504" s="155"/>
    </row>
    <row r="8505" spans="1:20" hidden="1">
      <c r="A8505" s="154" t="s">
        <v>10642</v>
      </c>
      <c r="B8505" s="155" t="str">
        <f>IFERROR(VLOOKUP(Proc[[#This Row],[App]],Table2[],3,0),"open")</f>
        <v>ok</v>
      </c>
      <c r="C8505" s="156" t="s">
        <v>369</v>
      </c>
      <c r="D8505" t="s">
        <v>10728</v>
      </c>
      <c r="E8505" s="154" t="s">
        <v>11699</v>
      </c>
      <c r="F8505" s="155" t="s">
        <v>11699</v>
      </c>
      <c r="G8505" s="154" t="s">
        <v>400</v>
      </c>
      <c r="H8505" s="155" t="str">
        <f>IF(Proc[[#This Row],[type]]="LFF (MDG-F)",MID(Proc[[#This Row],[Obj]],13,10),"")</f>
        <v/>
      </c>
      <c r="J8505" s="155" t="b">
        <f>Proc[[#This Row],[Requested]]=Proc[[#This Row],[CurrentParent]]</f>
        <v>1</v>
      </c>
      <c r="K8505" s="155" t="str">
        <f>IF(Proc[[#This Row],[Author]]="Marcela Urrego",VLOOKUP(LEFT(Proc[[#This Row],[Requested]],1),Table3[#All],2,0),VLOOKUP(Proc[[#This Row],[Author]],Table4[],2,0))</f>
        <v>HC</v>
      </c>
      <c r="L8505" s="155" t="s">
        <v>7801</v>
      </c>
      <c r="M8505" s="140">
        <v>46100</v>
      </c>
      <c r="N8505" s="140"/>
      <c r="O8505" s="140"/>
      <c r="P8505" s="140" t="str">
        <f ca="1">IF(Proc[[#This Row],[DaysAgeing]]&gt;5,"yep","on track")</f>
        <v>yep</v>
      </c>
      <c r="Q8505" s="2">
        <f ca="1">IF(Proc[[#This Row],[DateClosed]]="",ABS(NETWORKDAYS(Proc[[#This Row],[DateOpened]],TODAY()))-1,ABS(NETWORKDAYS(Proc[[#This Row],[DateOpened]],Proc[[#This Row],[DateClosed]]))-1)</f>
        <v>11</v>
      </c>
      <c r="R8505" s="140" t="s">
        <v>476</v>
      </c>
      <c r="S8505" s="155"/>
      <c r="T8505" s="155"/>
    </row>
    <row r="8506" spans="1:20" hidden="1">
      <c r="A8506" s="154" t="s">
        <v>10642</v>
      </c>
      <c r="B8506" s="155" t="str">
        <f>IFERROR(VLOOKUP(Proc[[#This Row],[App]],Table2[],3,0),"open")</f>
        <v>ok</v>
      </c>
      <c r="C8506" s="156" t="s">
        <v>369</v>
      </c>
      <c r="D8506" t="s">
        <v>10729</v>
      </c>
      <c r="E8506" s="154" t="s">
        <v>11699</v>
      </c>
      <c r="F8506" s="155" t="s">
        <v>11699</v>
      </c>
      <c r="G8506" s="154" t="s">
        <v>400</v>
      </c>
      <c r="H8506" s="155" t="str">
        <f>IF(Proc[[#This Row],[type]]="LFF (MDG-F)",MID(Proc[[#This Row],[Obj]],13,10),"")</f>
        <v/>
      </c>
      <c r="J8506" s="155" t="b">
        <f>Proc[[#This Row],[Requested]]=Proc[[#This Row],[CurrentParent]]</f>
        <v>1</v>
      </c>
      <c r="K8506" s="155" t="str">
        <f>IF(Proc[[#This Row],[Author]]="Marcela Urrego",VLOOKUP(LEFT(Proc[[#This Row],[Requested]],1),Table3[#All],2,0),VLOOKUP(Proc[[#This Row],[Author]],Table4[],2,0))</f>
        <v>HC</v>
      </c>
      <c r="L8506" s="155" t="s">
        <v>7801</v>
      </c>
      <c r="M8506" s="140">
        <v>46100</v>
      </c>
      <c r="N8506" s="140"/>
      <c r="O8506" s="140"/>
      <c r="P8506" s="140" t="str">
        <f ca="1">IF(Proc[[#This Row],[DaysAgeing]]&gt;5,"yep","on track")</f>
        <v>yep</v>
      </c>
      <c r="Q8506" s="2">
        <f ca="1">IF(Proc[[#This Row],[DateClosed]]="",ABS(NETWORKDAYS(Proc[[#This Row],[DateOpened]],TODAY()))-1,ABS(NETWORKDAYS(Proc[[#This Row],[DateOpened]],Proc[[#This Row],[DateClosed]]))-1)</f>
        <v>11</v>
      </c>
      <c r="R8506" s="140" t="s">
        <v>476</v>
      </c>
      <c r="S8506" s="155"/>
      <c r="T8506" s="155"/>
    </row>
    <row r="8507" spans="1:20" hidden="1">
      <c r="A8507" s="154" t="s">
        <v>10642</v>
      </c>
      <c r="B8507" s="155" t="str">
        <f>IFERROR(VLOOKUP(Proc[[#This Row],[App]],Table2[],3,0),"open")</f>
        <v>ok</v>
      </c>
      <c r="C8507" s="156" t="s">
        <v>369</v>
      </c>
      <c r="D8507" t="s">
        <v>10730</v>
      </c>
      <c r="E8507" s="154" t="s">
        <v>11699</v>
      </c>
      <c r="F8507" s="155" t="s">
        <v>11699</v>
      </c>
      <c r="G8507" s="154" t="s">
        <v>400</v>
      </c>
      <c r="H8507" s="155" t="str">
        <f>IF(Proc[[#This Row],[type]]="LFF (MDG-F)",MID(Proc[[#This Row],[Obj]],13,10),"")</f>
        <v/>
      </c>
      <c r="J8507" s="155" t="b">
        <f>Proc[[#This Row],[Requested]]=Proc[[#This Row],[CurrentParent]]</f>
        <v>1</v>
      </c>
      <c r="K8507" s="155" t="str">
        <f>IF(Proc[[#This Row],[Author]]="Marcela Urrego",VLOOKUP(LEFT(Proc[[#This Row],[Requested]],1),Table3[#All],2,0),VLOOKUP(Proc[[#This Row],[Author]],Table4[],2,0))</f>
        <v>HC</v>
      </c>
      <c r="L8507" s="155" t="s">
        <v>7801</v>
      </c>
      <c r="M8507" s="140">
        <v>46100</v>
      </c>
      <c r="N8507" s="140"/>
      <c r="O8507" s="140"/>
      <c r="P8507" s="140" t="str">
        <f ca="1">IF(Proc[[#This Row],[DaysAgeing]]&gt;5,"yep","on track")</f>
        <v>yep</v>
      </c>
      <c r="Q8507" s="2">
        <f ca="1">IF(Proc[[#This Row],[DateClosed]]="",ABS(NETWORKDAYS(Proc[[#This Row],[DateOpened]],TODAY()))-1,ABS(NETWORKDAYS(Proc[[#This Row],[DateOpened]],Proc[[#This Row],[DateClosed]]))-1)</f>
        <v>11</v>
      </c>
      <c r="R8507" s="140" t="s">
        <v>476</v>
      </c>
      <c r="S8507" s="155"/>
      <c r="T8507" s="155"/>
    </row>
    <row r="8508" spans="1:20" hidden="1">
      <c r="A8508" s="154" t="s">
        <v>10642</v>
      </c>
      <c r="B8508" s="155" t="str">
        <f>IFERROR(VLOOKUP(Proc[[#This Row],[App]],Table2[],3,0),"open")</f>
        <v>ok</v>
      </c>
      <c r="C8508" s="156" t="s">
        <v>369</v>
      </c>
      <c r="D8508" t="s">
        <v>10731</v>
      </c>
      <c r="E8508" s="154" t="s">
        <v>11699</v>
      </c>
      <c r="F8508" s="155" t="s">
        <v>11699</v>
      </c>
      <c r="G8508" s="154" t="s">
        <v>400</v>
      </c>
      <c r="H8508" s="155" t="str">
        <f>IF(Proc[[#This Row],[type]]="LFF (MDG-F)",MID(Proc[[#This Row],[Obj]],13,10),"")</f>
        <v/>
      </c>
      <c r="J8508" s="155" t="b">
        <f>Proc[[#This Row],[Requested]]=Proc[[#This Row],[CurrentParent]]</f>
        <v>1</v>
      </c>
      <c r="K8508" s="155" t="str">
        <f>IF(Proc[[#This Row],[Author]]="Marcela Urrego",VLOOKUP(LEFT(Proc[[#This Row],[Requested]],1),Table3[#All],2,0),VLOOKUP(Proc[[#This Row],[Author]],Table4[],2,0))</f>
        <v>HC</v>
      </c>
      <c r="L8508" s="155" t="s">
        <v>7801</v>
      </c>
      <c r="M8508" s="140">
        <v>46100</v>
      </c>
      <c r="N8508" s="140"/>
      <c r="O8508" s="140"/>
      <c r="P8508" s="140" t="str">
        <f ca="1">IF(Proc[[#This Row],[DaysAgeing]]&gt;5,"yep","on track")</f>
        <v>yep</v>
      </c>
      <c r="Q8508" s="2">
        <f ca="1">IF(Proc[[#This Row],[DateClosed]]="",ABS(NETWORKDAYS(Proc[[#This Row],[DateOpened]],TODAY()))-1,ABS(NETWORKDAYS(Proc[[#This Row],[DateOpened]],Proc[[#This Row],[DateClosed]]))-1)</f>
        <v>11</v>
      </c>
      <c r="R8508" s="140" t="s">
        <v>476</v>
      </c>
      <c r="S8508" s="155"/>
      <c r="T8508" s="155"/>
    </row>
    <row r="8509" spans="1:20" hidden="1">
      <c r="A8509" s="154" t="s">
        <v>10642</v>
      </c>
      <c r="B8509" s="155" t="str">
        <f>IFERROR(VLOOKUP(Proc[[#This Row],[App]],Table2[],3,0),"open")</f>
        <v>ok</v>
      </c>
      <c r="C8509" s="156" t="s">
        <v>369</v>
      </c>
      <c r="D8509" t="s">
        <v>10732</v>
      </c>
      <c r="E8509" s="154" t="s">
        <v>11699</v>
      </c>
      <c r="F8509" s="155" t="s">
        <v>11699</v>
      </c>
      <c r="G8509" s="154" t="s">
        <v>400</v>
      </c>
      <c r="H8509" s="155" t="str">
        <f>IF(Proc[[#This Row],[type]]="LFF (MDG-F)",MID(Proc[[#This Row],[Obj]],13,10),"")</f>
        <v/>
      </c>
      <c r="J8509" s="155" t="b">
        <f>Proc[[#This Row],[Requested]]=Proc[[#This Row],[CurrentParent]]</f>
        <v>1</v>
      </c>
      <c r="K8509" s="155" t="str">
        <f>IF(Proc[[#This Row],[Author]]="Marcela Urrego",VLOOKUP(LEFT(Proc[[#This Row],[Requested]],1),Table3[#All],2,0),VLOOKUP(Proc[[#This Row],[Author]],Table4[],2,0))</f>
        <v>HC</v>
      </c>
      <c r="L8509" s="155" t="s">
        <v>7801</v>
      </c>
      <c r="M8509" s="140">
        <v>46100</v>
      </c>
      <c r="N8509" s="140"/>
      <c r="O8509" s="140"/>
      <c r="P8509" s="140" t="str">
        <f ca="1">IF(Proc[[#This Row],[DaysAgeing]]&gt;5,"yep","on track")</f>
        <v>yep</v>
      </c>
      <c r="Q8509" s="2">
        <f ca="1">IF(Proc[[#This Row],[DateClosed]]="",ABS(NETWORKDAYS(Proc[[#This Row],[DateOpened]],TODAY()))-1,ABS(NETWORKDAYS(Proc[[#This Row],[DateOpened]],Proc[[#This Row],[DateClosed]]))-1)</f>
        <v>11</v>
      </c>
      <c r="R8509" s="140" t="s">
        <v>476</v>
      </c>
      <c r="S8509" s="155"/>
      <c r="T8509" s="155"/>
    </row>
    <row r="8510" spans="1:20" hidden="1">
      <c r="A8510" s="154" t="s">
        <v>10642</v>
      </c>
      <c r="B8510" s="155" t="str">
        <f>IFERROR(VLOOKUP(Proc[[#This Row],[App]],Table2[],3,0),"open")</f>
        <v>ok</v>
      </c>
      <c r="C8510" s="156" t="s">
        <v>369</v>
      </c>
      <c r="D8510" t="s">
        <v>10733</v>
      </c>
      <c r="E8510" s="154" t="s">
        <v>11699</v>
      </c>
      <c r="F8510" s="155" t="s">
        <v>11699</v>
      </c>
      <c r="G8510" s="154" t="s">
        <v>400</v>
      </c>
      <c r="H8510" s="155" t="str">
        <f>IF(Proc[[#This Row],[type]]="LFF (MDG-F)",MID(Proc[[#This Row],[Obj]],13,10),"")</f>
        <v/>
      </c>
      <c r="J8510" s="155" t="b">
        <f>Proc[[#This Row],[Requested]]=Proc[[#This Row],[CurrentParent]]</f>
        <v>1</v>
      </c>
      <c r="K8510" s="155" t="str">
        <f>IF(Proc[[#This Row],[Author]]="Marcela Urrego",VLOOKUP(LEFT(Proc[[#This Row],[Requested]],1),Table3[#All],2,0),VLOOKUP(Proc[[#This Row],[Author]],Table4[],2,0))</f>
        <v>HC</v>
      </c>
      <c r="L8510" s="155" t="s">
        <v>7801</v>
      </c>
      <c r="M8510" s="140">
        <v>46100</v>
      </c>
      <c r="N8510" s="140"/>
      <c r="O8510" s="140"/>
      <c r="P8510" s="140" t="str">
        <f ca="1">IF(Proc[[#This Row],[DaysAgeing]]&gt;5,"yep","on track")</f>
        <v>yep</v>
      </c>
      <c r="Q8510" s="2">
        <f ca="1">IF(Proc[[#This Row],[DateClosed]]="",ABS(NETWORKDAYS(Proc[[#This Row],[DateOpened]],TODAY()))-1,ABS(NETWORKDAYS(Proc[[#This Row],[DateOpened]],Proc[[#This Row],[DateClosed]]))-1)</f>
        <v>11</v>
      </c>
      <c r="R8510" s="140" t="s">
        <v>476</v>
      </c>
      <c r="S8510" s="155"/>
      <c r="T8510" s="155"/>
    </row>
    <row r="8511" spans="1:20" hidden="1">
      <c r="A8511" s="154" t="s">
        <v>10642</v>
      </c>
      <c r="B8511" s="155" t="str">
        <f>IFERROR(VLOOKUP(Proc[[#This Row],[App]],Table2[],3,0),"open")</f>
        <v>ok</v>
      </c>
      <c r="C8511" s="156" t="s">
        <v>369</v>
      </c>
      <c r="D8511" t="s">
        <v>10734</v>
      </c>
      <c r="E8511" s="154" t="s">
        <v>11699</v>
      </c>
      <c r="F8511" s="155" t="s">
        <v>11699</v>
      </c>
      <c r="G8511" s="154" t="s">
        <v>400</v>
      </c>
      <c r="H8511" s="155" t="str">
        <f>IF(Proc[[#This Row],[type]]="LFF (MDG-F)",MID(Proc[[#This Row],[Obj]],13,10),"")</f>
        <v/>
      </c>
      <c r="J8511" s="155" t="b">
        <f>Proc[[#This Row],[Requested]]=Proc[[#This Row],[CurrentParent]]</f>
        <v>1</v>
      </c>
      <c r="K8511" s="155" t="str">
        <f>IF(Proc[[#This Row],[Author]]="Marcela Urrego",VLOOKUP(LEFT(Proc[[#This Row],[Requested]],1),Table3[#All],2,0),VLOOKUP(Proc[[#This Row],[Author]],Table4[],2,0))</f>
        <v>HC</v>
      </c>
      <c r="L8511" s="155" t="s">
        <v>7801</v>
      </c>
      <c r="M8511" s="140">
        <v>46100</v>
      </c>
      <c r="N8511" s="140"/>
      <c r="O8511" s="140"/>
      <c r="P8511" s="140" t="str">
        <f ca="1">IF(Proc[[#This Row],[DaysAgeing]]&gt;5,"yep","on track")</f>
        <v>yep</v>
      </c>
      <c r="Q8511" s="2">
        <f ca="1">IF(Proc[[#This Row],[DateClosed]]="",ABS(NETWORKDAYS(Proc[[#This Row],[DateOpened]],TODAY()))-1,ABS(NETWORKDAYS(Proc[[#This Row],[DateOpened]],Proc[[#This Row],[DateClosed]]))-1)</f>
        <v>11</v>
      </c>
      <c r="R8511" s="140" t="s">
        <v>476</v>
      </c>
      <c r="S8511" s="155"/>
      <c r="T8511" s="155"/>
    </row>
    <row r="8512" spans="1:20" hidden="1">
      <c r="A8512" s="154" t="s">
        <v>10642</v>
      </c>
      <c r="B8512" s="155" t="str">
        <f>IFERROR(VLOOKUP(Proc[[#This Row],[App]],Table2[],3,0),"open")</f>
        <v>ok</v>
      </c>
      <c r="C8512" s="156" t="s">
        <v>369</v>
      </c>
      <c r="D8512" t="s">
        <v>10735</v>
      </c>
      <c r="E8512" s="154" t="s">
        <v>11699</v>
      </c>
      <c r="F8512" s="155" t="s">
        <v>11699</v>
      </c>
      <c r="G8512" s="154" t="s">
        <v>400</v>
      </c>
      <c r="H8512" s="155" t="str">
        <f>IF(Proc[[#This Row],[type]]="LFF (MDG-F)",MID(Proc[[#This Row],[Obj]],13,10),"")</f>
        <v/>
      </c>
      <c r="J8512" s="155" t="b">
        <f>Proc[[#This Row],[Requested]]=Proc[[#This Row],[CurrentParent]]</f>
        <v>1</v>
      </c>
      <c r="K8512" s="155" t="str">
        <f>IF(Proc[[#This Row],[Author]]="Marcela Urrego",VLOOKUP(LEFT(Proc[[#This Row],[Requested]],1),Table3[#All],2,0),VLOOKUP(Proc[[#This Row],[Author]],Table4[],2,0))</f>
        <v>HC</v>
      </c>
      <c r="L8512" s="155" t="s">
        <v>7801</v>
      </c>
      <c r="M8512" s="140">
        <v>46100</v>
      </c>
      <c r="N8512" s="140"/>
      <c r="O8512" s="140"/>
      <c r="P8512" s="140" t="str">
        <f ca="1">IF(Proc[[#This Row],[DaysAgeing]]&gt;5,"yep","on track")</f>
        <v>yep</v>
      </c>
      <c r="Q8512" s="2">
        <f ca="1">IF(Proc[[#This Row],[DateClosed]]="",ABS(NETWORKDAYS(Proc[[#This Row],[DateOpened]],TODAY()))-1,ABS(NETWORKDAYS(Proc[[#This Row],[DateOpened]],Proc[[#This Row],[DateClosed]]))-1)</f>
        <v>11</v>
      </c>
      <c r="R8512" s="140" t="s">
        <v>476</v>
      </c>
      <c r="S8512" s="155"/>
      <c r="T8512" s="155"/>
    </row>
    <row r="8513" spans="1:20" hidden="1">
      <c r="A8513" s="154" t="s">
        <v>10642</v>
      </c>
      <c r="B8513" s="155" t="str">
        <f>IFERROR(VLOOKUP(Proc[[#This Row],[App]],Table2[],3,0),"open")</f>
        <v>ok</v>
      </c>
      <c r="C8513" s="156" t="s">
        <v>369</v>
      </c>
      <c r="D8513" t="s">
        <v>10736</v>
      </c>
      <c r="E8513" s="154" t="s">
        <v>11699</v>
      </c>
      <c r="F8513" s="155" t="s">
        <v>11699</v>
      </c>
      <c r="G8513" s="154" t="s">
        <v>400</v>
      </c>
      <c r="H8513" s="155" t="str">
        <f>IF(Proc[[#This Row],[type]]="LFF (MDG-F)",MID(Proc[[#This Row],[Obj]],13,10),"")</f>
        <v/>
      </c>
      <c r="J8513" s="155" t="b">
        <f>Proc[[#This Row],[Requested]]=Proc[[#This Row],[CurrentParent]]</f>
        <v>1</v>
      </c>
      <c r="K8513" s="155" t="str">
        <f>IF(Proc[[#This Row],[Author]]="Marcela Urrego",VLOOKUP(LEFT(Proc[[#This Row],[Requested]],1),Table3[#All],2,0),VLOOKUP(Proc[[#This Row],[Author]],Table4[],2,0))</f>
        <v>HC</v>
      </c>
      <c r="L8513" s="155" t="s">
        <v>7801</v>
      </c>
      <c r="M8513" s="140">
        <v>46100</v>
      </c>
      <c r="N8513" s="140"/>
      <c r="O8513" s="140"/>
      <c r="P8513" s="140" t="str">
        <f ca="1">IF(Proc[[#This Row],[DaysAgeing]]&gt;5,"yep","on track")</f>
        <v>yep</v>
      </c>
      <c r="Q8513" s="2">
        <f ca="1">IF(Proc[[#This Row],[DateClosed]]="",ABS(NETWORKDAYS(Proc[[#This Row],[DateOpened]],TODAY()))-1,ABS(NETWORKDAYS(Proc[[#This Row],[DateOpened]],Proc[[#This Row],[DateClosed]]))-1)</f>
        <v>11</v>
      </c>
      <c r="R8513" s="140" t="s">
        <v>476</v>
      </c>
      <c r="S8513" s="155"/>
      <c r="T8513" s="155"/>
    </row>
    <row r="8514" spans="1:20" hidden="1">
      <c r="A8514" s="154" t="s">
        <v>10642</v>
      </c>
      <c r="B8514" s="155" t="str">
        <f>IFERROR(VLOOKUP(Proc[[#This Row],[App]],Table2[],3,0),"open")</f>
        <v>ok</v>
      </c>
      <c r="C8514" s="156" t="s">
        <v>369</v>
      </c>
      <c r="D8514" t="s">
        <v>10737</v>
      </c>
      <c r="E8514" s="154" t="s">
        <v>11699</v>
      </c>
      <c r="F8514" s="155" t="s">
        <v>11699</v>
      </c>
      <c r="G8514" s="154" t="s">
        <v>400</v>
      </c>
      <c r="H8514" s="155" t="str">
        <f>IF(Proc[[#This Row],[type]]="LFF (MDG-F)",MID(Proc[[#This Row],[Obj]],13,10),"")</f>
        <v/>
      </c>
      <c r="J8514" s="155" t="b">
        <f>Proc[[#This Row],[Requested]]=Proc[[#This Row],[CurrentParent]]</f>
        <v>1</v>
      </c>
      <c r="K8514" s="155" t="str">
        <f>IF(Proc[[#This Row],[Author]]="Marcela Urrego",VLOOKUP(LEFT(Proc[[#This Row],[Requested]],1),Table3[#All],2,0),VLOOKUP(Proc[[#This Row],[Author]],Table4[],2,0))</f>
        <v>HC</v>
      </c>
      <c r="L8514" s="155" t="s">
        <v>7801</v>
      </c>
      <c r="M8514" s="140">
        <v>46100</v>
      </c>
      <c r="N8514" s="140"/>
      <c r="O8514" s="140"/>
      <c r="P8514" s="140" t="str">
        <f ca="1">IF(Proc[[#This Row],[DaysAgeing]]&gt;5,"yep","on track")</f>
        <v>yep</v>
      </c>
      <c r="Q8514" s="2">
        <f ca="1">IF(Proc[[#This Row],[DateClosed]]="",ABS(NETWORKDAYS(Proc[[#This Row],[DateOpened]],TODAY()))-1,ABS(NETWORKDAYS(Proc[[#This Row],[DateOpened]],Proc[[#This Row],[DateClosed]]))-1)</f>
        <v>11</v>
      </c>
      <c r="R8514" s="140" t="s">
        <v>476</v>
      </c>
      <c r="S8514" s="155"/>
      <c r="T8514" s="155"/>
    </row>
    <row r="8515" spans="1:20" hidden="1">
      <c r="A8515" s="154" t="s">
        <v>10642</v>
      </c>
      <c r="B8515" s="155" t="str">
        <f>IFERROR(VLOOKUP(Proc[[#This Row],[App]],Table2[],3,0),"open")</f>
        <v>ok</v>
      </c>
      <c r="C8515" s="156" t="s">
        <v>369</v>
      </c>
      <c r="D8515" t="s">
        <v>10738</v>
      </c>
      <c r="E8515" s="154" t="s">
        <v>11699</v>
      </c>
      <c r="F8515" s="155" t="s">
        <v>11699</v>
      </c>
      <c r="G8515" s="154" t="s">
        <v>400</v>
      </c>
      <c r="H8515" s="155" t="str">
        <f>IF(Proc[[#This Row],[type]]="LFF (MDG-F)",MID(Proc[[#This Row],[Obj]],13,10),"")</f>
        <v/>
      </c>
      <c r="J8515" s="155" t="b">
        <f>Proc[[#This Row],[Requested]]=Proc[[#This Row],[CurrentParent]]</f>
        <v>1</v>
      </c>
      <c r="K8515" s="155" t="str">
        <f>IF(Proc[[#This Row],[Author]]="Marcela Urrego",VLOOKUP(LEFT(Proc[[#This Row],[Requested]],1),Table3[#All],2,0),VLOOKUP(Proc[[#This Row],[Author]],Table4[],2,0))</f>
        <v>HC</v>
      </c>
      <c r="L8515" s="155" t="s">
        <v>7801</v>
      </c>
      <c r="M8515" s="140">
        <v>46100</v>
      </c>
      <c r="N8515" s="140"/>
      <c r="O8515" s="140"/>
      <c r="P8515" s="140" t="str">
        <f ca="1">IF(Proc[[#This Row],[DaysAgeing]]&gt;5,"yep","on track")</f>
        <v>yep</v>
      </c>
      <c r="Q8515" s="2">
        <f ca="1">IF(Proc[[#This Row],[DateClosed]]="",ABS(NETWORKDAYS(Proc[[#This Row],[DateOpened]],TODAY()))-1,ABS(NETWORKDAYS(Proc[[#This Row],[DateOpened]],Proc[[#This Row],[DateClosed]]))-1)</f>
        <v>11</v>
      </c>
      <c r="R8515" s="140" t="s">
        <v>476</v>
      </c>
      <c r="S8515" s="155"/>
      <c r="T8515" s="155"/>
    </row>
    <row r="8516" spans="1:20" hidden="1">
      <c r="A8516" s="154" t="s">
        <v>10642</v>
      </c>
      <c r="B8516" s="155" t="str">
        <f>IFERROR(VLOOKUP(Proc[[#This Row],[App]],Table2[],3,0),"open")</f>
        <v>ok</v>
      </c>
      <c r="C8516" s="156" t="s">
        <v>369</v>
      </c>
      <c r="D8516" t="s">
        <v>10739</v>
      </c>
      <c r="E8516" s="154" t="s">
        <v>11699</v>
      </c>
      <c r="F8516" s="155" t="s">
        <v>11699</v>
      </c>
      <c r="G8516" s="154" t="s">
        <v>400</v>
      </c>
      <c r="H8516" s="155" t="str">
        <f>IF(Proc[[#This Row],[type]]="LFF (MDG-F)",MID(Proc[[#This Row],[Obj]],13,10),"")</f>
        <v/>
      </c>
      <c r="J8516" s="155" t="b">
        <f>Proc[[#This Row],[Requested]]=Proc[[#This Row],[CurrentParent]]</f>
        <v>1</v>
      </c>
      <c r="K8516" s="155" t="str">
        <f>IF(Proc[[#This Row],[Author]]="Marcela Urrego",VLOOKUP(LEFT(Proc[[#This Row],[Requested]],1),Table3[#All],2,0),VLOOKUP(Proc[[#This Row],[Author]],Table4[],2,0))</f>
        <v>HC</v>
      </c>
      <c r="L8516" s="155" t="s">
        <v>7801</v>
      </c>
      <c r="M8516" s="140">
        <v>46100</v>
      </c>
      <c r="N8516" s="140"/>
      <c r="O8516" s="140"/>
      <c r="P8516" s="140" t="str">
        <f ca="1">IF(Proc[[#This Row],[DaysAgeing]]&gt;5,"yep","on track")</f>
        <v>yep</v>
      </c>
      <c r="Q8516" s="2">
        <f ca="1">IF(Proc[[#This Row],[DateClosed]]="",ABS(NETWORKDAYS(Proc[[#This Row],[DateOpened]],TODAY()))-1,ABS(NETWORKDAYS(Proc[[#This Row],[DateOpened]],Proc[[#This Row],[DateClosed]]))-1)</f>
        <v>11</v>
      </c>
      <c r="R8516" s="140" t="s">
        <v>476</v>
      </c>
      <c r="S8516" s="155"/>
      <c r="T8516" s="155"/>
    </row>
    <row r="8517" spans="1:20" hidden="1">
      <c r="A8517" s="154" t="s">
        <v>10642</v>
      </c>
      <c r="B8517" s="155" t="str">
        <f>IFERROR(VLOOKUP(Proc[[#This Row],[App]],Table2[],3,0),"open")</f>
        <v>ok</v>
      </c>
      <c r="C8517" s="156" t="s">
        <v>369</v>
      </c>
      <c r="D8517" t="s">
        <v>10740</v>
      </c>
      <c r="E8517" s="154" t="s">
        <v>11699</v>
      </c>
      <c r="F8517" s="155" t="s">
        <v>11699</v>
      </c>
      <c r="G8517" s="154" t="s">
        <v>400</v>
      </c>
      <c r="H8517" s="155" t="str">
        <f>IF(Proc[[#This Row],[type]]="LFF (MDG-F)",MID(Proc[[#This Row],[Obj]],13,10),"")</f>
        <v/>
      </c>
      <c r="J8517" s="155" t="b">
        <f>Proc[[#This Row],[Requested]]=Proc[[#This Row],[CurrentParent]]</f>
        <v>1</v>
      </c>
      <c r="K8517" s="155" t="str">
        <f>IF(Proc[[#This Row],[Author]]="Marcela Urrego",VLOOKUP(LEFT(Proc[[#This Row],[Requested]],1),Table3[#All],2,0),VLOOKUP(Proc[[#This Row],[Author]],Table4[],2,0))</f>
        <v>HC</v>
      </c>
      <c r="L8517" s="155" t="s">
        <v>7801</v>
      </c>
      <c r="M8517" s="140">
        <v>46100</v>
      </c>
      <c r="N8517" s="140"/>
      <c r="O8517" s="140"/>
      <c r="P8517" s="140" t="str">
        <f ca="1">IF(Proc[[#This Row],[DaysAgeing]]&gt;5,"yep","on track")</f>
        <v>yep</v>
      </c>
      <c r="Q8517" s="2">
        <f ca="1">IF(Proc[[#This Row],[DateClosed]]="",ABS(NETWORKDAYS(Proc[[#This Row],[DateOpened]],TODAY()))-1,ABS(NETWORKDAYS(Proc[[#This Row],[DateOpened]],Proc[[#This Row],[DateClosed]]))-1)</f>
        <v>11</v>
      </c>
      <c r="R8517" s="140" t="s">
        <v>476</v>
      </c>
      <c r="S8517" s="155"/>
      <c r="T8517" s="155"/>
    </row>
    <row r="8518" spans="1:20" hidden="1">
      <c r="A8518" s="154" t="s">
        <v>10642</v>
      </c>
      <c r="B8518" s="155" t="str">
        <f>IFERROR(VLOOKUP(Proc[[#This Row],[App]],Table2[],3,0),"open")</f>
        <v>ok</v>
      </c>
      <c r="C8518" s="156" t="s">
        <v>369</v>
      </c>
      <c r="D8518" t="s">
        <v>10741</v>
      </c>
      <c r="E8518" s="154" t="s">
        <v>11699</v>
      </c>
      <c r="F8518" s="155" t="s">
        <v>11699</v>
      </c>
      <c r="G8518" s="154" t="s">
        <v>400</v>
      </c>
      <c r="H8518" s="155" t="str">
        <f>IF(Proc[[#This Row],[type]]="LFF (MDG-F)",MID(Proc[[#This Row],[Obj]],13,10),"")</f>
        <v/>
      </c>
      <c r="J8518" s="155" t="b">
        <f>Proc[[#This Row],[Requested]]=Proc[[#This Row],[CurrentParent]]</f>
        <v>1</v>
      </c>
      <c r="K8518" s="155" t="str">
        <f>IF(Proc[[#This Row],[Author]]="Marcela Urrego",VLOOKUP(LEFT(Proc[[#This Row],[Requested]],1),Table3[#All],2,0),VLOOKUP(Proc[[#This Row],[Author]],Table4[],2,0))</f>
        <v>HC</v>
      </c>
      <c r="L8518" s="155" t="s">
        <v>7801</v>
      </c>
      <c r="M8518" s="140">
        <v>46100</v>
      </c>
      <c r="N8518" s="140"/>
      <c r="O8518" s="140"/>
      <c r="P8518" s="140" t="str">
        <f ca="1">IF(Proc[[#This Row],[DaysAgeing]]&gt;5,"yep","on track")</f>
        <v>yep</v>
      </c>
      <c r="Q8518" s="2">
        <f ca="1">IF(Proc[[#This Row],[DateClosed]]="",ABS(NETWORKDAYS(Proc[[#This Row],[DateOpened]],TODAY()))-1,ABS(NETWORKDAYS(Proc[[#This Row],[DateOpened]],Proc[[#This Row],[DateClosed]]))-1)</f>
        <v>11</v>
      </c>
      <c r="R8518" s="140" t="s">
        <v>476</v>
      </c>
      <c r="S8518" s="155"/>
      <c r="T8518" s="155"/>
    </row>
    <row r="8519" spans="1:20" hidden="1">
      <c r="A8519" s="154" t="s">
        <v>10642</v>
      </c>
      <c r="B8519" s="155" t="str">
        <f>IFERROR(VLOOKUP(Proc[[#This Row],[App]],Table2[],3,0),"open")</f>
        <v>ok</v>
      </c>
      <c r="C8519" s="156" t="s">
        <v>369</v>
      </c>
      <c r="D8519" t="s">
        <v>10742</v>
      </c>
      <c r="E8519" s="154" t="s">
        <v>11699</v>
      </c>
      <c r="F8519" s="155" t="s">
        <v>11699</v>
      </c>
      <c r="G8519" s="154" t="s">
        <v>400</v>
      </c>
      <c r="H8519" s="155" t="str">
        <f>IF(Proc[[#This Row],[type]]="LFF (MDG-F)",MID(Proc[[#This Row],[Obj]],13,10),"")</f>
        <v/>
      </c>
      <c r="J8519" s="155" t="b">
        <f>Proc[[#This Row],[Requested]]=Proc[[#This Row],[CurrentParent]]</f>
        <v>1</v>
      </c>
      <c r="K8519" s="155" t="str">
        <f>IF(Proc[[#This Row],[Author]]="Marcela Urrego",VLOOKUP(LEFT(Proc[[#This Row],[Requested]],1),Table3[#All],2,0),VLOOKUP(Proc[[#This Row],[Author]],Table4[],2,0))</f>
        <v>HC</v>
      </c>
      <c r="L8519" s="155" t="s">
        <v>7801</v>
      </c>
      <c r="M8519" s="140">
        <v>46100</v>
      </c>
      <c r="N8519" s="140"/>
      <c r="O8519" s="140"/>
      <c r="P8519" s="140" t="str">
        <f ca="1">IF(Proc[[#This Row],[DaysAgeing]]&gt;5,"yep","on track")</f>
        <v>yep</v>
      </c>
      <c r="Q8519" s="2">
        <f ca="1">IF(Proc[[#This Row],[DateClosed]]="",ABS(NETWORKDAYS(Proc[[#This Row],[DateOpened]],TODAY()))-1,ABS(NETWORKDAYS(Proc[[#This Row],[DateOpened]],Proc[[#This Row],[DateClosed]]))-1)</f>
        <v>11</v>
      </c>
      <c r="R8519" s="140" t="s">
        <v>476</v>
      </c>
      <c r="S8519" s="155"/>
      <c r="T8519" s="155"/>
    </row>
    <row r="8520" spans="1:20" hidden="1">
      <c r="A8520" s="154" t="s">
        <v>10642</v>
      </c>
      <c r="B8520" s="155" t="str">
        <f>IFERROR(VLOOKUP(Proc[[#This Row],[App]],Table2[],3,0),"open")</f>
        <v>ok</v>
      </c>
      <c r="C8520" s="156" t="s">
        <v>369</v>
      </c>
      <c r="D8520" t="s">
        <v>10743</v>
      </c>
      <c r="E8520" s="154" t="s">
        <v>11699</v>
      </c>
      <c r="F8520" s="155" t="s">
        <v>11699</v>
      </c>
      <c r="G8520" s="154" t="s">
        <v>400</v>
      </c>
      <c r="H8520" s="155" t="str">
        <f>IF(Proc[[#This Row],[type]]="LFF (MDG-F)",MID(Proc[[#This Row],[Obj]],13,10),"")</f>
        <v/>
      </c>
      <c r="J8520" s="155" t="b">
        <f>Proc[[#This Row],[Requested]]=Proc[[#This Row],[CurrentParent]]</f>
        <v>1</v>
      </c>
      <c r="K8520" s="155" t="str">
        <f>IF(Proc[[#This Row],[Author]]="Marcela Urrego",VLOOKUP(LEFT(Proc[[#This Row],[Requested]],1),Table3[#All],2,0),VLOOKUP(Proc[[#This Row],[Author]],Table4[],2,0))</f>
        <v>HC</v>
      </c>
      <c r="L8520" s="155" t="s">
        <v>7801</v>
      </c>
      <c r="M8520" s="140">
        <v>46100</v>
      </c>
      <c r="N8520" s="140"/>
      <c r="O8520" s="140"/>
      <c r="P8520" s="140" t="str">
        <f ca="1">IF(Proc[[#This Row],[DaysAgeing]]&gt;5,"yep","on track")</f>
        <v>yep</v>
      </c>
      <c r="Q8520" s="2">
        <f ca="1">IF(Proc[[#This Row],[DateClosed]]="",ABS(NETWORKDAYS(Proc[[#This Row],[DateOpened]],TODAY()))-1,ABS(NETWORKDAYS(Proc[[#This Row],[DateOpened]],Proc[[#This Row],[DateClosed]]))-1)</f>
        <v>11</v>
      </c>
      <c r="R8520" s="140" t="s">
        <v>476</v>
      </c>
      <c r="S8520" s="155"/>
      <c r="T8520" s="155"/>
    </row>
    <row r="8521" spans="1:20" hidden="1">
      <c r="A8521" s="154" t="s">
        <v>10642</v>
      </c>
      <c r="B8521" s="155" t="str">
        <f>IFERROR(VLOOKUP(Proc[[#This Row],[App]],Table2[],3,0),"open")</f>
        <v>ok</v>
      </c>
      <c r="C8521" s="156" t="s">
        <v>369</v>
      </c>
      <c r="D8521" t="s">
        <v>10744</v>
      </c>
      <c r="E8521" s="154" t="s">
        <v>11699</v>
      </c>
      <c r="F8521" s="155" t="s">
        <v>11699</v>
      </c>
      <c r="G8521" s="154" t="s">
        <v>400</v>
      </c>
      <c r="H8521" s="155" t="str">
        <f>IF(Proc[[#This Row],[type]]="LFF (MDG-F)",MID(Proc[[#This Row],[Obj]],13,10),"")</f>
        <v/>
      </c>
      <c r="J8521" s="155" t="b">
        <f>Proc[[#This Row],[Requested]]=Proc[[#This Row],[CurrentParent]]</f>
        <v>1</v>
      </c>
      <c r="K8521" s="155" t="str">
        <f>IF(Proc[[#This Row],[Author]]="Marcela Urrego",VLOOKUP(LEFT(Proc[[#This Row],[Requested]],1),Table3[#All],2,0),VLOOKUP(Proc[[#This Row],[Author]],Table4[],2,0))</f>
        <v>HC</v>
      </c>
      <c r="L8521" s="155" t="s">
        <v>7801</v>
      </c>
      <c r="M8521" s="140">
        <v>46100</v>
      </c>
      <c r="N8521" s="140"/>
      <c r="O8521" s="140"/>
      <c r="P8521" s="140" t="str">
        <f ca="1">IF(Proc[[#This Row],[DaysAgeing]]&gt;5,"yep","on track")</f>
        <v>yep</v>
      </c>
      <c r="Q8521" s="2">
        <f ca="1">IF(Proc[[#This Row],[DateClosed]]="",ABS(NETWORKDAYS(Proc[[#This Row],[DateOpened]],TODAY()))-1,ABS(NETWORKDAYS(Proc[[#This Row],[DateOpened]],Proc[[#This Row],[DateClosed]]))-1)</f>
        <v>11</v>
      </c>
      <c r="R8521" s="140" t="s">
        <v>476</v>
      </c>
      <c r="S8521" s="155"/>
      <c r="T8521" s="155"/>
    </row>
    <row r="8522" spans="1:20" hidden="1">
      <c r="A8522" s="154" t="s">
        <v>10642</v>
      </c>
      <c r="B8522" s="155" t="str">
        <f>IFERROR(VLOOKUP(Proc[[#This Row],[App]],Table2[],3,0),"open")</f>
        <v>ok</v>
      </c>
      <c r="C8522" s="156" t="s">
        <v>369</v>
      </c>
      <c r="D8522" t="s">
        <v>10745</v>
      </c>
      <c r="E8522" s="154" t="s">
        <v>11699</v>
      </c>
      <c r="F8522" s="155" t="s">
        <v>11699</v>
      </c>
      <c r="G8522" s="154" t="s">
        <v>400</v>
      </c>
      <c r="H8522" s="155" t="str">
        <f>IF(Proc[[#This Row],[type]]="LFF (MDG-F)",MID(Proc[[#This Row],[Obj]],13,10),"")</f>
        <v/>
      </c>
      <c r="J8522" s="155" t="b">
        <f>Proc[[#This Row],[Requested]]=Proc[[#This Row],[CurrentParent]]</f>
        <v>1</v>
      </c>
      <c r="K8522" s="155" t="str">
        <f>IF(Proc[[#This Row],[Author]]="Marcela Urrego",VLOOKUP(LEFT(Proc[[#This Row],[Requested]],1),Table3[#All],2,0),VLOOKUP(Proc[[#This Row],[Author]],Table4[],2,0))</f>
        <v>HC</v>
      </c>
      <c r="L8522" s="155" t="s">
        <v>7801</v>
      </c>
      <c r="M8522" s="140">
        <v>46100</v>
      </c>
      <c r="N8522" s="140"/>
      <c r="O8522" s="140"/>
      <c r="P8522" s="140" t="str">
        <f ca="1">IF(Proc[[#This Row],[DaysAgeing]]&gt;5,"yep","on track")</f>
        <v>yep</v>
      </c>
      <c r="Q8522" s="2">
        <f ca="1">IF(Proc[[#This Row],[DateClosed]]="",ABS(NETWORKDAYS(Proc[[#This Row],[DateOpened]],TODAY()))-1,ABS(NETWORKDAYS(Proc[[#This Row],[DateOpened]],Proc[[#This Row],[DateClosed]]))-1)</f>
        <v>11</v>
      </c>
      <c r="R8522" s="140" t="s">
        <v>476</v>
      </c>
      <c r="S8522" s="155"/>
      <c r="T8522" s="155"/>
    </row>
    <row r="8523" spans="1:20" hidden="1">
      <c r="A8523" s="154" t="s">
        <v>10642</v>
      </c>
      <c r="B8523" s="155" t="str">
        <f>IFERROR(VLOOKUP(Proc[[#This Row],[App]],Table2[],3,0),"open")</f>
        <v>ok</v>
      </c>
      <c r="C8523" s="156" t="s">
        <v>369</v>
      </c>
      <c r="D8523" t="s">
        <v>10746</v>
      </c>
      <c r="E8523" s="154" t="s">
        <v>11699</v>
      </c>
      <c r="F8523" s="155" t="s">
        <v>11699</v>
      </c>
      <c r="G8523" s="154" t="s">
        <v>400</v>
      </c>
      <c r="H8523" s="155" t="str">
        <f>IF(Proc[[#This Row],[type]]="LFF (MDG-F)",MID(Proc[[#This Row],[Obj]],13,10),"")</f>
        <v/>
      </c>
      <c r="J8523" s="155" t="b">
        <f>Proc[[#This Row],[Requested]]=Proc[[#This Row],[CurrentParent]]</f>
        <v>1</v>
      </c>
      <c r="K8523" s="155" t="str">
        <f>IF(Proc[[#This Row],[Author]]="Marcela Urrego",VLOOKUP(LEFT(Proc[[#This Row],[Requested]],1),Table3[#All],2,0),VLOOKUP(Proc[[#This Row],[Author]],Table4[],2,0))</f>
        <v>HC</v>
      </c>
      <c r="L8523" s="155" t="s">
        <v>7801</v>
      </c>
      <c r="M8523" s="140">
        <v>46100</v>
      </c>
      <c r="N8523" s="140"/>
      <c r="O8523" s="140"/>
      <c r="P8523" s="140" t="str">
        <f ca="1">IF(Proc[[#This Row],[DaysAgeing]]&gt;5,"yep","on track")</f>
        <v>yep</v>
      </c>
      <c r="Q8523" s="2">
        <f ca="1">IF(Proc[[#This Row],[DateClosed]]="",ABS(NETWORKDAYS(Proc[[#This Row],[DateOpened]],TODAY()))-1,ABS(NETWORKDAYS(Proc[[#This Row],[DateOpened]],Proc[[#This Row],[DateClosed]]))-1)</f>
        <v>11</v>
      </c>
      <c r="R8523" s="140" t="s">
        <v>476</v>
      </c>
      <c r="S8523" s="155"/>
      <c r="T8523" s="155"/>
    </row>
    <row r="8524" spans="1:20" hidden="1">
      <c r="A8524" s="154" t="s">
        <v>10642</v>
      </c>
      <c r="B8524" s="155" t="str">
        <f>IFERROR(VLOOKUP(Proc[[#This Row],[App]],Table2[],3,0),"open")</f>
        <v>ok</v>
      </c>
      <c r="C8524" s="156" t="s">
        <v>369</v>
      </c>
      <c r="D8524" t="s">
        <v>10747</v>
      </c>
      <c r="E8524" s="154" t="s">
        <v>11699</v>
      </c>
      <c r="F8524" s="155" t="s">
        <v>11699</v>
      </c>
      <c r="G8524" s="154" t="s">
        <v>400</v>
      </c>
      <c r="H8524" s="155" t="str">
        <f>IF(Proc[[#This Row],[type]]="LFF (MDG-F)",MID(Proc[[#This Row],[Obj]],13,10),"")</f>
        <v/>
      </c>
      <c r="J8524" s="155" t="b">
        <f>Proc[[#This Row],[Requested]]=Proc[[#This Row],[CurrentParent]]</f>
        <v>1</v>
      </c>
      <c r="K8524" s="155" t="str">
        <f>IF(Proc[[#This Row],[Author]]="Marcela Urrego",VLOOKUP(LEFT(Proc[[#This Row],[Requested]],1),Table3[#All],2,0),VLOOKUP(Proc[[#This Row],[Author]],Table4[],2,0))</f>
        <v>HC</v>
      </c>
      <c r="L8524" s="155" t="s">
        <v>7801</v>
      </c>
      <c r="M8524" s="140">
        <v>46100</v>
      </c>
      <c r="N8524" s="140"/>
      <c r="O8524" s="140"/>
      <c r="P8524" s="140" t="str">
        <f ca="1">IF(Proc[[#This Row],[DaysAgeing]]&gt;5,"yep","on track")</f>
        <v>yep</v>
      </c>
      <c r="Q8524" s="2">
        <f ca="1">IF(Proc[[#This Row],[DateClosed]]="",ABS(NETWORKDAYS(Proc[[#This Row],[DateOpened]],TODAY()))-1,ABS(NETWORKDAYS(Proc[[#This Row],[DateOpened]],Proc[[#This Row],[DateClosed]]))-1)</f>
        <v>11</v>
      </c>
      <c r="R8524" s="140" t="s">
        <v>476</v>
      </c>
      <c r="S8524" s="155"/>
      <c r="T8524" s="155"/>
    </row>
    <row r="8525" spans="1:20" hidden="1">
      <c r="A8525" s="154" t="s">
        <v>10642</v>
      </c>
      <c r="B8525" s="155" t="str">
        <f>IFERROR(VLOOKUP(Proc[[#This Row],[App]],Table2[],3,0),"open")</f>
        <v>ok</v>
      </c>
      <c r="C8525" s="156" t="s">
        <v>369</v>
      </c>
      <c r="D8525" t="s">
        <v>10748</v>
      </c>
      <c r="E8525" s="154" t="s">
        <v>11699</v>
      </c>
      <c r="F8525" s="155" t="s">
        <v>11699</v>
      </c>
      <c r="G8525" s="154" t="s">
        <v>400</v>
      </c>
      <c r="H8525" s="155" t="str">
        <f>IF(Proc[[#This Row],[type]]="LFF (MDG-F)",MID(Proc[[#This Row],[Obj]],13,10),"")</f>
        <v/>
      </c>
      <c r="J8525" s="155" t="b">
        <f>Proc[[#This Row],[Requested]]=Proc[[#This Row],[CurrentParent]]</f>
        <v>1</v>
      </c>
      <c r="K8525" s="155" t="str">
        <f>IF(Proc[[#This Row],[Author]]="Marcela Urrego",VLOOKUP(LEFT(Proc[[#This Row],[Requested]],1),Table3[#All],2,0),VLOOKUP(Proc[[#This Row],[Author]],Table4[],2,0))</f>
        <v>HC</v>
      </c>
      <c r="L8525" s="155" t="s">
        <v>7801</v>
      </c>
      <c r="M8525" s="140">
        <v>46100</v>
      </c>
      <c r="N8525" s="140"/>
      <c r="O8525" s="140"/>
      <c r="P8525" s="140" t="str">
        <f ca="1">IF(Proc[[#This Row],[DaysAgeing]]&gt;5,"yep","on track")</f>
        <v>yep</v>
      </c>
      <c r="Q8525" s="2">
        <f ca="1">IF(Proc[[#This Row],[DateClosed]]="",ABS(NETWORKDAYS(Proc[[#This Row],[DateOpened]],TODAY()))-1,ABS(NETWORKDAYS(Proc[[#This Row],[DateOpened]],Proc[[#This Row],[DateClosed]]))-1)</f>
        <v>11</v>
      </c>
      <c r="R8525" s="140" t="s">
        <v>476</v>
      </c>
      <c r="S8525" s="155"/>
      <c r="T8525" s="155"/>
    </row>
    <row r="8526" spans="1:20" hidden="1">
      <c r="A8526" s="154" t="s">
        <v>10642</v>
      </c>
      <c r="B8526" s="155" t="str">
        <f>IFERROR(VLOOKUP(Proc[[#This Row],[App]],Table2[],3,0),"open")</f>
        <v>ok</v>
      </c>
      <c r="C8526" s="156" t="s">
        <v>369</v>
      </c>
      <c r="D8526" t="s">
        <v>11733</v>
      </c>
      <c r="E8526" s="154" t="s">
        <v>11699</v>
      </c>
      <c r="F8526" s="155" t="s">
        <v>11699</v>
      </c>
      <c r="G8526" s="154" t="s">
        <v>400</v>
      </c>
      <c r="H8526" s="155" t="str">
        <f>IF(Proc[[#This Row],[type]]="LFF (MDG-F)",MID(Proc[[#This Row],[Obj]],13,10),"")</f>
        <v/>
      </c>
      <c r="J8526" s="155" t="b">
        <f>Proc[[#This Row],[Requested]]=Proc[[#This Row],[CurrentParent]]</f>
        <v>1</v>
      </c>
      <c r="K8526" s="155" t="str">
        <f>IF(Proc[[#This Row],[Author]]="Marcela Urrego",VLOOKUP(LEFT(Proc[[#This Row],[Requested]],1),Table3[#All],2,0),VLOOKUP(Proc[[#This Row],[Author]],Table4[],2,0))</f>
        <v>HC</v>
      </c>
      <c r="L8526" s="155" t="s">
        <v>7801</v>
      </c>
      <c r="M8526" s="140">
        <v>46100</v>
      </c>
      <c r="N8526" s="140"/>
      <c r="O8526" s="140"/>
      <c r="P8526" s="140" t="str">
        <f ca="1">IF(Proc[[#This Row],[DaysAgeing]]&gt;5,"yep","on track")</f>
        <v>yep</v>
      </c>
      <c r="Q8526" s="2">
        <f ca="1">IF(Proc[[#This Row],[DateClosed]]="",ABS(NETWORKDAYS(Proc[[#This Row],[DateOpened]],TODAY()))-1,ABS(NETWORKDAYS(Proc[[#This Row],[DateOpened]],Proc[[#This Row],[DateClosed]]))-1)</f>
        <v>11</v>
      </c>
      <c r="R8526" s="140" t="s">
        <v>476</v>
      </c>
      <c r="S8526" s="155"/>
      <c r="T8526" s="155"/>
    </row>
    <row r="8527" spans="1:20" hidden="1">
      <c r="A8527" s="154" t="s">
        <v>10642</v>
      </c>
      <c r="B8527" s="155" t="str">
        <f>IFERROR(VLOOKUP(Proc[[#This Row],[App]],Table2[],3,0),"open")</f>
        <v>ok</v>
      </c>
      <c r="C8527" s="156" t="s">
        <v>369</v>
      </c>
      <c r="D8527" t="s">
        <v>10749</v>
      </c>
      <c r="E8527" s="154" t="s">
        <v>11699</v>
      </c>
      <c r="F8527" s="155" t="s">
        <v>11699</v>
      </c>
      <c r="G8527" s="154" t="s">
        <v>400</v>
      </c>
      <c r="H8527" s="155" t="str">
        <f>IF(Proc[[#This Row],[type]]="LFF (MDG-F)",MID(Proc[[#This Row],[Obj]],13,10),"")</f>
        <v/>
      </c>
      <c r="J8527" s="155" t="b">
        <f>Proc[[#This Row],[Requested]]=Proc[[#This Row],[CurrentParent]]</f>
        <v>1</v>
      </c>
      <c r="K8527" s="155" t="str">
        <f>IF(Proc[[#This Row],[Author]]="Marcela Urrego",VLOOKUP(LEFT(Proc[[#This Row],[Requested]],1),Table3[#All],2,0),VLOOKUP(Proc[[#This Row],[Author]],Table4[],2,0))</f>
        <v>HC</v>
      </c>
      <c r="L8527" s="155" t="s">
        <v>7801</v>
      </c>
      <c r="M8527" s="140">
        <v>46100</v>
      </c>
      <c r="N8527" s="140"/>
      <c r="O8527" s="140"/>
      <c r="P8527" s="140" t="str">
        <f ca="1">IF(Proc[[#This Row],[DaysAgeing]]&gt;5,"yep","on track")</f>
        <v>yep</v>
      </c>
      <c r="Q8527" s="2">
        <f ca="1">IF(Proc[[#This Row],[DateClosed]]="",ABS(NETWORKDAYS(Proc[[#This Row],[DateOpened]],TODAY()))-1,ABS(NETWORKDAYS(Proc[[#This Row],[DateOpened]],Proc[[#This Row],[DateClosed]]))-1)</f>
        <v>11</v>
      </c>
      <c r="R8527" s="140" t="s">
        <v>476</v>
      </c>
      <c r="S8527" s="155"/>
      <c r="T8527" s="155"/>
    </row>
    <row r="8528" spans="1:20" hidden="1">
      <c r="A8528" s="154" t="s">
        <v>10642</v>
      </c>
      <c r="B8528" s="155" t="str">
        <f>IFERROR(VLOOKUP(Proc[[#This Row],[App]],Table2[],3,0),"open")</f>
        <v>ok</v>
      </c>
      <c r="C8528" s="156" t="s">
        <v>369</v>
      </c>
      <c r="D8528" t="s">
        <v>10750</v>
      </c>
      <c r="E8528" s="154" t="s">
        <v>11699</v>
      </c>
      <c r="F8528" s="155" t="s">
        <v>11699</v>
      </c>
      <c r="G8528" s="154" t="s">
        <v>400</v>
      </c>
      <c r="H8528" s="155" t="str">
        <f>IF(Proc[[#This Row],[type]]="LFF (MDG-F)",MID(Proc[[#This Row],[Obj]],13,10),"")</f>
        <v/>
      </c>
      <c r="J8528" s="155" t="b">
        <f>Proc[[#This Row],[Requested]]=Proc[[#This Row],[CurrentParent]]</f>
        <v>1</v>
      </c>
      <c r="K8528" s="155" t="str">
        <f>IF(Proc[[#This Row],[Author]]="Marcela Urrego",VLOOKUP(LEFT(Proc[[#This Row],[Requested]],1),Table3[#All],2,0),VLOOKUP(Proc[[#This Row],[Author]],Table4[],2,0))</f>
        <v>HC</v>
      </c>
      <c r="L8528" s="155" t="s">
        <v>7801</v>
      </c>
      <c r="M8528" s="140">
        <v>46100</v>
      </c>
      <c r="N8528" s="140"/>
      <c r="O8528" s="140"/>
      <c r="P8528" s="140" t="str">
        <f ca="1">IF(Proc[[#This Row],[DaysAgeing]]&gt;5,"yep","on track")</f>
        <v>yep</v>
      </c>
      <c r="Q8528" s="2">
        <f ca="1">IF(Proc[[#This Row],[DateClosed]]="",ABS(NETWORKDAYS(Proc[[#This Row],[DateOpened]],TODAY()))-1,ABS(NETWORKDAYS(Proc[[#This Row],[DateOpened]],Proc[[#This Row],[DateClosed]]))-1)</f>
        <v>11</v>
      </c>
      <c r="R8528" s="140" t="s">
        <v>476</v>
      </c>
      <c r="S8528" s="155"/>
      <c r="T8528" s="155"/>
    </row>
    <row r="8529" spans="1:20" hidden="1">
      <c r="A8529" s="154" t="s">
        <v>10642</v>
      </c>
      <c r="B8529" s="155" t="str">
        <f>IFERROR(VLOOKUP(Proc[[#This Row],[App]],Table2[],3,0),"open")</f>
        <v>ok</v>
      </c>
      <c r="C8529" s="156" t="s">
        <v>369</v>
      </c>
      <c r="D8529" t="s">
        <v>10751</v>
      </c>
      <c r="E8529" s="154" t="s">
        <v>11699</v>
      </c>
      <c r="F8529" s="155" t="s">
        <v>11699</v>
      </c>
      <c r="G8529" s="154" t="s">
        <v>400</v>
      </c>
      <c r="H8529" s="155" t="str">
        <f>IF(Proc[[#This Row],[type]]="LFF (MDG-F)",MID(Proc[[#This Row],[Obj]],13,10),"")</f>
        <v/>
      </c>
      <c r="J8529" s="155" t="b">
        <f>Proc[[#This Row],[Requested]]=Proc[[#This Row],[CurrentParent]]</f>
        <v>1</v>
      </c>
      <c r="K8529" s="155" t="str">
        <f>IF(Proc[[#This Row],[Author]]="Marcela Urrego",VLOOKUP(LEFT(Proc[[#This Row],[Requested]],1),Table3[#All],2,0),VLOOKUP(Proc[[#This Row],[Author]],Table4[],2,0))</f>
        <v>HC</v>
      </c>
      <c r="L8529" s="155" t="s">
        <v>7801</v>
      </c>
      <c r="M8529" s="140">
        <v>46100</v>
      </c>
      <c r="N8529" s="140"/>
      <c r="O8529" s="140"/>
      <c r="P8529" s="140" t="str">
        <f ca="1">IF(Proc[[#This Row],[DaysAgeing]]&gt;5,"yep","on track")</f>
        <v>yep</v>
      </c>
      <c r="Q8529" s="2">
        <f ca="1">IF(Proc[[#This Row],[DateClosed]]="",ABS(NETWORKDAYS(Proc[[#This Row],[DateOpened]],TODAY()))-1,ABS(NETWORKDAYS(Proc[[#This Row],[DateOpened]],Proc[[#This Row],[DateClosed]]))-1)</f>
        <v>11</v>
      </c>
      <c r="R8529" s="140" t="s">
        <v>476</v>
      </c>
      <c r="S8529" s="155"/>
      <c r="T8529" s="155"/>
    </row>
    <row r="8530" spans="1:20" hidden="1">
      <c r="A8530" s="154" t="s">
        <v>10642</v>
      </c>
      <c r="B8530" s="155" t="str">
        <f>IFERROR(VLOOKUP(Proc[[#This Row],[App]],Table2[],3,0),"open")</f>
        <v>ok</v>
      </c>
      <c r="C8530" s="156" t="s">
        <v>369</v>
      </c>
      <c r="D8530" t="s">
        <v>10752</v>
      </c>
      <c r="E8530" s="154" t="s">
        <v>11699</v>
      </c>
      <c r="F8530" s="155" t="s">
        <v>11699</v>
      </c>
      <c r="G8530" s="154" t="s">
        <v>400</v>
      </c>
      <c r="H8530" s="155" t="str">
        <f>IF(Proc[[#This Row],[type]]="LFF (MDG-F)",MID(Proc[[#This Row],[Obj]],13,10),"")</f>
        <v/>
      </c>
      <c r="J8530" s="155" t="b">
        <f>Proc[[#This Row],[Requested]]=Proc[[#This Row],[CurrentParent]]</f>
        <v>1</v>
      </c>
      <c r="K8530" s="155" t="str">
        <f>IF(Proc[[#This Row],[Author]]="Marcela Urrego",VLOOKUP(LEFT(Proc[[#This Row],[Requested]],1),Table3[#All],2,0),VLOOKUP(Proc[[#This Row],[Author]],Table4[],2,0))</f>
        <v>HC</v>
      </c>
      <c r="L8530" s="155" t="s">
        <v>7801</v>
      </c>
      <c r="M8530" s="140">
        <v>46100</v>
      </c>
      <c r="N8530" s="140"/>
      <c r="O8530" s="140"/>
      <c r="P8530" s="140" t="str">
        <f ca="1">IF(Proc[[#This Row],[DaysAgeing]]&gt;5,"yep","on track")</f>
        <v>yep</v>
      </c>
      <c r="Q8530" s="2">
        <f ca="1">IF(Proc[[#This Row],[DateClosed]]="",ABS(NETWORKDAYS(Proc[[#This Row],[DateOpened]],TODAY()))-1,ABS(NETWORKDAYS(Proc[[#This Row],[DateOpened]],Proc[[#This Row],[DateClosed]]))-1)</f>
        <v>11</v>
      </c>
      <c r="R8530" s="140" t="s">
        <v>476</v>
      </c>
      <c r="S8530" s="155"/>
      <c r="T8530" s="155"/>
    </row>
    <row r="8531" spans="1:20" hidden="1">
      <c r="A8531" s="154" t="s">
        <v>10642</v>
      </c>
      <c r="B8531" s="155" t="str">
        <f>IFERROR(VLOOKUP(Proc[[#This Row],[App]],Table2[],3,0),"open")</f>
        <v>ok</v>
      </c>
      <c r="C8531" s="156" t="s">
        <v>369</v>
      </c>
      <c r="D8531" t="s">
        <v>10753</v>
      </c>
      <c r="E8531" s="154" t="s">
        <v>11699</v>
      </c>
      <c r="F8531" s="155" t="s">
        <v>11699</v>
      </c>
      <c r="G8531" s="154" t="s">
        <v>400</v>
      </c>
      <c r="H8531" s="155" t="str">
        <f>IF(Proc[[#This Row],[type]]="LFF (MDG-F)",MID(Proc[[#This Row],[Obj]],13,10),"")</f>
        <v/>
      </c>
      <c r="J8531" s="155" t="b">
        <f>Proc[[#This Row],[Requested]]=Proc[[#This Row],[CurrentParent]]</f>
        <v>1</v>
      </c>
      <c r="K8531" s="155" t="str">
        <f>IF(Proc[[#This Row],[Author]]="Marcela Urrego",VLOOKUP(LEFT(Proc[[#This Row],[Requested]],1),Table3[#All],2,0),VLOOKUP(Proc[[#This Row],[Author]],Table4[],2,0))</f>
        <v>HC</v>
      </c>
      <c r="L8531" s="155" t="s">
        <v>7801</v>
      </c>
      <c r="M8531" s="140">
        <v>46100</v>
      </c>
      <c r="N8531" s="140"/>
      <c r="O8531" s="140"/>
      <c r="P8531" s="140" t="str">
        <f ca="1">IF(Proc[[#This Row],[DaysAgeing]]&gt;5,"yep","on track")</f>
        <v>yep</v>
      </c>
      <c r="Q8531" s="2">
        <f ca="1">IF(Proc[[#This Row],[DateClosed]]="",ABS(NETWORKDAYS(Proc[[#This Row],[DateOpened]],TODAY()))-1,ABS(NETWORKDAYS(Proc[[#This Row],[DateOpened]],Proc[[#This Row],[DateClosed]]))-1)</f>
        <v>11</v>
      </c>
      <c r="R8531" s="140" t="s">
        <v>476</v>
      </c>
      <c r="S8531" s="155"/>
      <c r="T8531" s="155"/>
    </row>
    <row r="8532" spans="1:20" hidden="1">
      <c r="A8532" s="154" t="s">
        <v>10642</v>
      </c>
      <c r="B8532" s="155" t="str">
        <f>IFERROR(VLOOKUP(Proc[[#This Row],[App]],Table2[],3,0),"open")</f>
        <v>ok</v>
      </c>
      <c r="C8532" s="156" t="s">
        <v>369</v>
      </c>
      <c r="D8532" t="s">
        <v>10754</v>
      </c>
      <c r="E8532" s="154" t="s">
        <v>11699</v>
      </c>
      <c r="F8532" s="155" t="s">
        <v>11699</v>
      </c>
      <c r="G8532" s="154" t="s">
        <v>400</v>
      </c>
      <c r="H8532" s="155" t="str">
        <f>IF(Proc[[#This Row],[type]]="LFF (MDG-F)",MID(Proc[[#This Row],[Obj]],13,10),"")</f>
        <v/>
      </c>
      <c r="J8532" s="155" t="b">
        <f>Proc[[#This Row],[Requested]]=Proc[[#This Row],[CurrentParent]]</f>
        <v>1</v>
      </c>
      <c r="K8532" s="155" t="str">
        <f>IF(Proc[[#This Row],[Author]]="Marcela Urrego",VLOOKUP(LEFT(Proc[[#This Row],[Requested]],1),Table3[#All],2,0),VLOOKUP(Proc[[#This Row],[Author]],Table4[],2,0))</f>
        <v>HC</v>
      </c>
      <c r="L8532" s="155" t="s">
        <v>7801</v>
      </c>
      <c r="M8532" s="140">
        <v>46100</v>
      </c>
      <c r="N8532" s="140"/>
      <c r="O8532" s="140"/>
      <c r="P8532" s="140" t="str">
        <f ca="1">IF(Proc[[#This Row],[DaysAgeing]]&gt;5,"yep","on track")</f>
        <v>yep</v>
      </c>
      <c r="Q8532" s="2">
        <f ca="1">IF(Proc[[#This Row],[DateClosed]]="",ABS(NETWORKDAYS(Proc[[#This Row],[DateOpened]],TODAY()))-1,ABS(NETWORKDAYS(Proc[[#This Row],[DateOpened]],Proc[[#This Row],[DateClosed]]))-1)</f>
        <v>11</v>
      </c>
      <c r="R8532" s="140" t="s">
        <v>476</v>
      </c>
      <c r="S8532" s="155"/>
      <c r="T8532" s="155"/>
    </row>
    <row r="8533" spans="1:20" hidden="1">
      <c r="A8533" s="154" t="s">
        <v>10642</v>
      </c>
      <c r="B8533" s="155" t="str">
        <f>IFERROR(VLOOKUP(Proc[[#This Row],[App]],Table2[],3,0),"open")</f>
        <v>ok</v>
      </c>
      <c r="C8533" s="156" t="s">
        <v>369</v>
      </c>
      <c r="D8533" t="s">
        <v>10755</v>
      </c>
      <c r="E8533" s="154" t="s">
        <v>11699</v>
      </c>
      <c r="F8533" s="155" t="s">
        <v>11699</v>
      </c>
      <c r="G8533" s="154" t="s">
        <v>400</v>
      </c>
      <c r="H8533" s="155" t="str">
        <f>IF(Proc[[#This Row],[type]]="LFF (MDG-F)",MID(Proc[[#This Row],[Obj]],13,10),"")</f>
        <v/>
      </c>
      <c r="J8533" s="155" t="b">
        <f>Proc[[#This Row],[Requested]]=Proc[[#This Row],[CurrentParent]]</f>
        <v>1</v>
      </c>
      <c r="K8533" s="155" t="str">
        <f>IF(Proc[[#This Row],[Author]]="Marcela Urrego",VLOOKUP(LEFT(Proc[[#This Row],[Requested]],1),Table3[#All],2,0),VLOOKUP(Proc[[#This Row],[Author]],Table4[],2,0))</f>
        <v>HC</v>
      </c>
      <c r="L8533" s="155" t="s">
        <v>7801</v>
      </c>
      <c r="M8533" s="140">
        <v>46100</v>
      </c>
      <c r="N8533" s="140"/>
      <c r="O8533" s="140"/>
      <c r="P8533" s="140" t="str">
        <f ca="1">IF(Proc[[#This Row],[DaysAgeing]]&gt;5,"yep","on track")</f>
        <v>yep</v>
      </c>
      <c r="Q8533" s="2">
        <f ca="1">IF(Proc[[#This Row],[DateClosed]]="",ABS(NETWORKDAYS(Proc[[#This Row],[DateOpened]],TODAY()))-1,ABS(NETWORKDAYS(Proc[[#This Row],[DateOpened]],Proc[[#This Row],[DateClosed]]))-1)</f>
        <v>11</v>
      </c>
      <c r="R8533" s="140" t="s">
        <v>476</v>
      </c>
      <c r="S8533" s="155"/>
      <c r="T8533" s="155"/>
    </row>
    <row r="8534" spans="1:20" hidden="1">
      <c r="A8534" s="154" t="s">
        <v>10642</v>
      </c>
      <c r="B8534" s="155" t="str">
        <f>IFERROR(VLOOKUP(Proc[[#This Row],[App]],Table2[],3,0),"open")</f>
        <v>ok</v>
      </c>
      <c r="C8534" s="156" t="s">
        <v>369</v>
      </c>
      <c r="D8534" t="s">
        <v>10756</v>
      </c>
      <c r="E8534" s="154" t="s">
        <v>11699</v>
      </c>
      <c r="F8534" s="155" t="s">
        <v>11699</v>
      </c>
      <c r="G8534" s="154" t="s">
        <v>400</v>
      </c>
      <c r="H8534" s="155" t="str">
        <f>IF(Proc[[#This Row],[type]]="LFF (MDG-F)",MID(Proc[[#This Row],[Obj]],13,10),"")</f>
        <v/>
      </c>
      <c r="J8534" s="155" t="b">
        <f>Proc[[#This Row],[Requested]]=Proc[[#This Row],[CurrentParent]]</f>
        <v>1</v>
      </c>
      <c r="K8534" s="155" t="str">
        <f>IF(Proc[[#This Row],[Author]]="Marcela Urrego",VLOOKUP(LEFT(Proc[[#This Row],[Requested]],1),Table3[#All],2,0),VLOOKUP(Proc[[#This Row],[Author]],Table4[],2,0))</f>
        <v>HC</v>
      </c>
      <c r="L8534" s="155" t="s">
        <v>7801</v>
      </c>
      <c r="M8534" s="140">
        <v>46100</v>
      </c>
      <c r="N8534" s="140"/>
      <c r="O8534" s="140"/>
      <c r="P8534" s="140" t="str">
        <f ca="1">IF(Proc[[#This Row],[DaysAgeing]]&gt;5,"yep","on track")</f>
        <v>yep</v>
      </c>
      <c r="Q8534" s="2">
        <f ca="1">IF(Proc[[#This Row],[DateClosed]]="",ABS(NETWORKDAYS(Proc[[#This Row],[DateOpened]],TODAY()))-1,ABS(NETWORKDAYS(Proc[[#This Row],[DateOpened]],Proc[[#This Row],[DateClosed]]))-1)</f>
        <v>11</v>
      </c>
      <c r="R8534" s="140" t="s">
        <v>476</v>
      </c>
      <c r="S8534" s="155"/>
      <c r="T8534" s="155"/>
    </row>
    <row r="8535" spans="1:20" hidden="1">
      <c r="A8535" s="154" t="s">
        <v>10642</v>
      </c>
      <c r="B8535" s="155" t="str">
        <f>IFERROR(VLOOKUP(Proc[[#This Row],[App]],Table2[],3,0),"open")</f>
        <v>ok</v>
      </c>
      <c r="C8535" s="156" t="s">
        <v>369</v>
      </c>
      <c r="D8535" t="s">
        <v>10757</v>
      </c>
      <c r="E8535" s="154" t="s">
        <v>11699</v>
      </c>
      <c r="F8535" s="155" t="s">
        <v>11699</v>
      </c>
      <c r="G8535" s="154" t="s">
        <v>400</v>
      </c>
      <c r="H8535" s="155" t="str">
        <f>IF(Proc[[#This Row],[type]]="LFF (MDG-F)",MID(Proc[[#This Row],[Obj]],13,10),"")</f>
        <v/>
      </c>
      <c r="J8535" s="155" t="b">
        <f>Proc[[#This Row],[Requested]]=Proc[[#This Row],[CurrentParent]]</f>
        <v>1</v>
      </c>
      <c r="K8535" s="155" t="str">
        <f>IF(Proc[[#This Row],[Author]]="Marcela Urrego",VLOOKUP(LEFT(Proc[[#This Row],[Requested]],1),Table3[#All],2,0),VLOOKUP(Proc[[#This Row],[Author]],Table4[],2,0))</f>
        <v>HC</v>
      </c>
      <c r="L8535" s="155" t="s">
        <v>7801</v>
      </c>
      <c r="M8535" s="140">
        <v>46100</v>
      </c>
      <c r="N8535" s="140"/>
      <c r="O8535" s="140"/>
      <c r="P8535" s="140" t="str">
        <f ca="1">IF(Proc[[#This Row],[DaysAgeing]]&gt;5,"yep","on track")</f>
        <v>yep</v>
      </c>
      <c r="Q8535" s="2">
        <f ca="1">IF(Proc[[#This Row],[DateClosed]]="",ABS(NETWORKDAYS(Proc[[#This Row],[DateOpened]],TODAY()))-1,ABS(NETWORKDAYS(Proc[[#This Row],[DateOpened]],Proc[[#This Row],[DateClosed]]))-1)</f>
        <v>11</v>
      </c>
      <c r="R8535" s="140" t="s">
        <v>476</v>
      </c>
      <c r="S8535" s="155"/>
      <c r="T8535" s="155"/>
    </row>
    <row r="8536" spans="1:20" hidden="1">
      <c r="A8536" s="154" t="s">
        <v>10642</v>
      </c>
      <c r="B8536" s="155" t="str">
        <f>IFERROR(VLOOKUP(Proc[[#This Row],[App]],Table2[],3,0),"open")</f>
        <v>ok</v>
      </c>
      <c r="C8536" s="156" t="s">
        <v>369</v>
      </c>
      <c r="D8536" t="s">
        <v>10758</v>
      </c>
      <c r="E8536" s="154" t="s">
        <v>11699</v>
      </c>
      <c r="F8536" s="155" t="s">
        <v>11699</v>
      </c>
      <c r="G8536" s="154" t="s">
        <v>400</v>
      </c>
      <c r="H8536" s="155" t="str">
        <f>IF(Proc[[#This Row],[type]]="LFF (MDG-F)",MID(Proc[[#This Row],[Obj]],13,10),"")</f>
        <v/>
      </c>
      <c r="J8536" s="155" t="b">
        <f>Proc[[#This Row],[Requested]]=Proc[[#This Row],[CurrentParent]]</f>
        <v>1</v>
      </c>
      <c r="K8536" s="155" t="str">
        <f>IF(Proc[[#This Row],[Author]]="Marcela Urrego",VLOOKUP(LEFT(Proc[[#This Row],[Requested]],1),Table3[#All],2,0),VLOOKUP(Proc[[#This Row],[Author]],Table4[],2,0))</f>
        <v>HC</v>
      </c>
      <c r="L8536" s="155" t="s">
        <v>7801</v>
      </c>
      <c r="M8536" s="140">
        <v>46100</v>
      </c>
      <c r="N8536" s="140"/>
      <c r="O8536" s="140"/>
      <c r="P8536" s="140" t="str">
        <f ca="1">IF(Proc[[#This Row],[DaysAgeing]]&gt;5,"yep","on track")</f>
        <v>yep</v>
      </c>
      <c r="Q8536" s="2">
        <f ca="1">IF(Proc[[#This Row],[DateClosed]]="",ABS(NETWORKDAYS(Proc[[#This Row],[DateOpened]],TODAY()))-1,ABS(NETWORKDAYS(Proc[[#This Row],[DateOpened]],Proc[[#This Row],[DateClosed]]))-1)</f>
        <v>11</v>
      </c>
      <c r="R8536" s="140" t="s">
        <v>476</v>
      </c>
      <c r="S8536" s="155"/>
      <c r="T8536" s="155"/>
    </row>
    <row r="8537" spans="1:20" hidden="1">
      <c r="A8537" s="154" t="s">
        <v>10642</v>
      </c>
      <c r="B8537" s="155" t="str">
        <f>IFERROR(VLOOKUP(Proc[[#This Row],[App]],Table2[],3,0),"open")</f>
        <v>ok</v>
      </c>
      <c r="C8537" s="156" t="s">
        <v>369</v>
      </c>
      <c r="D8537" t="s">
        <v>10759</v>
      </c>
      <c r="E8537" s="154" t="s">
        <v>11699</v>
      </c>
      <c r="F8537" s="155" t="s">
        <v>11699</v>
      </c>
      <c r="G8537" s="154" t="s">
        <v>400</v>
      </c>
      <c r="H8537" s="155" t="str">
        <f>IF(Proc[[#This Row],[type]]="LFF (MDG-F)",MID(Proc[[#This Row],[Obj]],13,10),"")</f>
        <v/>
      </c>
      <c r="J8537" s="155" t="b">
        <f>Proc[[#This Row],[Requested]]=Proc[[#This Row],[CurrentParent]]</f>
        <v>1</v>
      </c>
      <c r="K8537" s="155" t="str">
        <f>IF(Proc[[#This Row],[Author]]="Marcela Urrego",VLOOKUP(LEFT(Proc[[#This Row],[Requested]],1),Table3[#All],2,0),VLOOKUP(Proc[[#This Row],[Author]],Table4[],2,0))</f>
        <v>HC</v>
      </c>
      <c r="L8537" s="155" t="s">
        <v>7801</v>
      </c>
      <c r="M8537" s="140">
        <v>46100</v>
      </c>
      <c r="N8537" s="140"/>
      <c r="O8537" s="140"/>
      <c r="P8537" s="140" t="str">
        <f ca="1">IF(Proc[[#This Row],[DaysAgeing]]&gt;5,"yep","on track")</f>
        <v>yep</v>
      </c>
      <c r="Q8537" s="2">
        <f ca="1">IF(Proc[[#This Row],[DateClosed]]="",ABS(NETWORKDAYS(Proc[[#This Row],[DateOpened]],TODAY()))-1,ABS(NETWORKDAYS(Proc[[#This Row],[DateOpened]],Proc[[#This Row],[DateClosed]]))-1)</f>
        <v>11</v>
      </c>
      <c r="R8537" s="140" t="s">
        <v>476</v>
      </c>
      <c r="S8537" s="155"/>
      <c r="T8537" s="155"/>
    </row>
    <row r="8538" spans="1:20" hidden="1">
      <c r="A8538" s="154" t="s">
        <v>10642</v>
      </c>
      <c r="B8538" s="155" t="str">
        <f>IFERROR(VLOOKUP(Proc[[#This Row],[App]],Table2[],3,0),"open")</f>
        <v>ok</v>
      </c>
      <c r="C8538" s="156" t="s">
        <v>369</v>
      </c>
      <c r="D8538" t="s">
        <v>10760</v>
      </c>
      <c r="E8538" s="154" t="s">
        <v>11699</v>
      </c>
      <c r="F8538" s="155" t="s">
        <v>11699</v>
      </c>
      <c r="G8538" s="154" t="s">
        <v>400</v>
      </c>
      <c r="H8538" s="155" t="str">
        <f>IF(Proc[[#This Row],[type]]="LFF (MDG-F)",MID(Proc[[#This Row],[Obj]],13,10),"")</f>
        <v/>
      </c>
      <c r="J8538" s="155" t="b">
        <f>Proc[[#This Row],[Requested]]=Proc[[#This Row],[CurrentParent]]</f>
        <v>1</v>
      </c>
      <c r="K8538" s="155" t="str">
        <f>IF(Proc[[#This Row],[Author]]="Marcela Urrego",VLOOKUP(LEFT(Proc[[#This Row],[Requested]],1),Table3[#All],2,0),VLOOKUP(Proc[[#This Row],[Author]],Table4[],2,0))</f>
        <v>HC</v>
      </c>
      <c r="L8538" s="155" t="s">
        <v>7801</v>
      </c>
      <c r="M8538" s="140">
        <v>46100</v>
      </c>
      <c r="N8538" s="140"/>
      <c r="O8538" s="140"/>
      <c r="P8538" s="140" t="str">
        <f ca="1">IF(Proc[[#This Row],[DaysAgeing]]&gt;5,"yep","on track")</f>
        <v>yep</v>
      </c>
      <c r="Q8538" s="2">
        <f ca="1">IF(Proc[[#This Row],[DateClosed]]="",ABS(NETWORKDAYS(Proc[[#This Row],[DateOpened]],TODAY()))-1,ABS(NETWORKDAYS(Proc[[#This Row],[DateOpened]],Proc[[#This Row],[DateClosed]]))-1)</f>
        <v>11</v>
      </c>
      <c r="R8538" s="140" t="s">
        <v>476</v>
      </c>
      <c r="S8538" s="155"/>
      <c r="T8538" s="155"/>
    </row>
    <row r="8539" spans="1:20" hidden="1">
      <c r="A8539" s="154" t="s">
        <v>10642</v>
      </c>
      <c r="B8539" s="155" t="str">
        <f>IFERROR(VLOOKUP(Proc[[#This Row],[App]],Table2[],3,0),"open")</f>
        <v>ok</v>
      </c>
      <c r="C8539" s="156" t="s">
        <v>369</v>
      </c>
      <c r="D8539" t="s">
        <v>10761</v>
      </c>
      <c r="E8539" s="154" t="s">
        <v>11699</v>
      </c>
      <c r="F8539" s="155" t="s">
        <v>11699</v>
      </c>
      <c r="G8539" s="154" t="s">
        <v>400</v>
      </c>
      <c r="H8539" s="155" t="str">
        <f>IF(Proc[[#This Row],[type]]="LFF (MDG-F)",MID(Proc[[#This Row],[Obj]],13,10),"")</f>
        <v/>
      </c>
      <c r="J8539" s="155" t="b">
        <f>Proc[[#This Row],[Requested]]=Proc[[#This Row],[CurrentParent]]</f>
        <v>1</v>
      </c>
      <c r="K8539" s="155" t="str">
        <f>IF(Proc[[#This Row],[Author]]="Marcela Urrego",VLOOKUP(LEFT(Proc[[#This Row],[Requested]],1),Table3[#All],2,0),VLOOKUP(Proc[[#This Row],[Author]],Table4[],2,0))</f>
        <v>HC</v>
      </c>
      <c r="L8539" s="155" t="s">
        <v>7801</v>
      </c>
      <c r="M8539" s="140">
        <v>46100</v>
      </c>
      <c r="N8539" s="140"/>
      <c r="O8539" s="140"/>
      <c r="P8539" s="140" t="str">
        <f ca="1">IF(Proc[[#This Row],[DaysAgeing]]&gt;5,"yep","on track")</f>
        <v>yep</v>
      </c>
      <c r="Q8539" s="2">
        <f ca="1">IF(Proc[[#This Row],[DateClosed]]="",ABS(NETWORKDAYS(Proc[[#This Row],[DateOpened]],TODAY()))-1,ABS(NETWORKDAYS(Proc[[#This Row],[DateOpened]],Proc[[#This Row],[DateClosed]]))-1)</f>
        <v>11</v>
      </c>
      <c r="R8539" s="140" t="s">
        <v>476</v>
      </c>
      <c r="S8539" s="155"/>
      <c r="T8539" s="155"/>
    </row>
    <row r="8540" spans="1:20" hidden="1">
      <c r="A8540" s="154" t="s">
        <v>10642</v>
      </c>
      <c r="B8540" s="155" t="str">
        <f>IFERROR(VLOOKUP(Proc[[#This Row],[App]],Table2[],3,0),"open")</f>
        <v>ok</v>
      </c>
      <c r="C8540" s="156" t="s">
        <v>369</v>
      </c>
      <c r="D8540" t="s">
        <v>10762</v>
      </c>
      <c r="E8540" s="154" t="s">
        <v>11699</v>
      </c>
      <c r="F8540" s="155" t="s">
        <v>11699</v>
      </c>
      <c r="G8540" s="154" t="s">
        <v>400</v>
      </c>
      <c r="H8540" s="155" t="str">
        <f>IF(Proc[[#This Row],[type]]="LFF (MDG-F)",MID(Proc[[#This Row],[Obj]],13,10),"")</f>
        <v/>
      </c>
      <c r="J8540" s="155" t="b">
        <f>Proc[[#This Row],[Requested]]=Proc[[#This Row],[CurrentParent]]</f>
        <v>1</v>
      </c>
      <c r="K8540" s="155" t="str">
        <f>IF(Proc[[#This Row],[Author]]="Marcela Urrego",VLOOKUP(LEFT(Proc[[#This Row],[Requested]],1),Table3[#All],2,0),VLOOKUP(Proc[[#This Row],[Author]],Table4[],2,0))</f>
        <v>HC</v>
      </c>
      <c r="L8540" s="155" t="s">
        <v>7801</v>
      </c>
      <c r="M8540" s="140">
        <v>46100</v>
      </c>
      <c r="N8540" s="140"/>
      <c r="O8540" s="140"/>
      <c r="P8540" s="140" t="str">
        <f ca="1">IF(Proc[[#This Row],[DaysAgeing]]&gt;5,"yep","on track")</f>
        <v>yep</v>
      </c>
      <c r="Q8540" s="2">
        <f ca="1">IF(Proc[[#This Row],[DateClosed]]="",ABS(NETWORKDAYS(Proc[[#This Row],[DateOpened]],TODAY()))-1,ABS(NETWORKDAYS(Proc[[#This Row],[DateOpened]],Proc[[#This Row],[DateClosed]]))-1)</f>
        <v>11</v>
      </c>
      <c r="R8540" s="140" t="s">
        <v>476</v>
      </c>
      <c r="S8540" s="155"/>
      <c r="T8540" s="155"/>
    </row>
    <row r="8541" spans="1:20" hidden="1">
      <c r="A8541" s="154" t="s">
        <v>10642</v>
      </c>
      <c r="B8541" s="155" t="str">
        <f>IFERROR(VLOOKUP(Proc[[#This Row],[App]],Table2[],3,0),"open")</f>
        <v>ok</v>
      </c>
      <c r="C8541" s="156" t="s">
        <v>369</v>
      </c>
      <c r="D8541" t="s">
        <v>10763</v>
      </c>
      <c r="E8541" s="154" t="s">
        <v>11699</v>
      </c>
      <c r="F8541" s="155" t="s">
        <v>11699</v>
      </c>
      <c r="G8541" s="154" t="s">
        <v>400</v>
      </c>
      <c r="H8541" s="155" t="str">
        <f>IF(Proc[[#This Row],[type]]="LFF (MDG-F)",MID(Proc[[#This Row],[Obj]],13,10),"")</f>
        <v/>
      </c>
      <c r="J8541" s="155" t="b">
        <f>Proc[[#This Row],[Requested]]=Proc[[#This Row],[CurrentParent]]</f>
        <v>1</v>
      </c>
      <c r="K8541" s="155" t="str">
        <f>IF(Proc[[#This Row],[Author]]="Marcela Urrego",VLOOKUP(LEFT(Proc[[#This Row],[Requested]],1),Table3[#All],2,0),VLOOKUP(Proc[[#This Row],[Author]],Table4[],2,0))</f>
        <v>HC</v>
      </c>
      <c r="L8541" s="155" t="s">
        <v>7801</v>
      </c>
      <c r="M8541" s="140">
        <v>46100</v>
      </c>
      <c r="N8541" s="140"/>
      <c r="O8541" s="140"/>
      <c r="P8541" s="140" t="str">
        <f ca="1">IF(Proc[[#This Row],[DaysAgeing]]&gt;5,"yep","on track")</f>
        <v>yep</v>
      </c>
      <c r="Q8541" s="2">
        <f ca="1">IF(Proc[[#This Row],[DateClosed]]="",ABS(NETWORKDAYS(Proc[[#This Row],[DateOpened]],TODAY()))-1,ABS(NETWORKDAYS(Proc[[#This Row],[DateOpened]],Proc[[#This Row],[DateClosed]]))-1)</f>
        <v>11</v>
      </c>
      <c r="R8541" s="140" t="s">
        <v>476</v>
      </c>
      <c r="S8541" s="155"/>
      <c r="T8541" s="155"/>
    </row>
    <row r="8542" spans="1:20" hidden="1">
      <c r="A8542" s="154" t="s">
        <v>10642</v>
      </c>
      <c r="B8542" s="155" t="str">
        <f>IFERROR(VLOOKUP(Proc[[#This Row],[App]],Table2[],3,0),"open")</f>
        <v>ok</v>
      </c>
      <c r="C8542" s="156" t="s">
        <v>369</v>
      </c>
      <c r="D8542" t="s">
        <v>10764</v>
      </c>
      <c r="E8542" s="154" t="s">
        <v>11699</v>
      </c>
      <c r="F8542" s="155" t="s">
        <v>11699</v>
      </c>
      <c r="G8542" s="154" t="s">
        <v>400</v>
      </c>
      <c r="H8542" s="155" t="str">
        <f>IF(Proc[[#This Row],[type]]="LFF (MDG-F)",MID(Proc[[#This Row],[Obj]],13,10),"")</f>
        <v/>
      </c>
      <c r="J8542" s="155" t="b">
        <f>Proc[[#This Row],[Requested]]=Proc[[#This Row],[CurrentParent]]</f>
        <v>1</v>
      </c>
      <c r="K8542" s="155" t="str">
        <f>IF(Proc[[#This Row],[Author]]="Marcela Urrego",VLOOKUP(LEFT(Proc[[#This Row],[Requested]],1),Table3[#All],2,0),VLOOKUP(Proc[[#This Row],[Author]],Table4[],2,0))</f>
        <v>HC</v>
      </c>
      <c r="L8542" s="155" t="s">
        <v>7801</v>
      </c>
      <c r="M8542" s="140">
        <v>46100</v>
      </c>
      <c r="N8542" s="140"/>
      <c r="O8542" s="140"/>
      <c r="P8542" s="140" t="str">
        <f ca="1">IF(Proc[[#This Row],[DaysAgeing]]&gt;5,"yep","on track")</f>
        <v>yep</v>
      </c>
      <c r="Q8542" s="2">
        <f ca="1">IF(Proc[[#This Row],[DateClosed]]="",ABS(NETWORKDAYS(Proc[[#This Row],[DateOpened]],TODAY()))-1,ABS(NETWORKDAYS(Proc[[#This Row],[DateOpened]],Proc[[#This Row],[DateClosed]]))-1)</f>
        <v>11</v>
      </c>
      <c r="R8542" s="140" t="s">
        <v>476</v>
      </c>
      <c r="S8542" s="155"/>
      <c r="T8542" s="155"/>
    </row>
    <row r="8543" spans="1:20" hidden="1">
      <c r="A8543" s="154" t="s">
        <v>10642</v>
      </c>
      <c r="B8543" s="155" t="str">
        <f>IFERROR(VLOOKUP(Proc[[#This Row],[App]],Table2[],3,0),"open")</f>
        <v>ok</v>
      </c>
      <c r="C8543" s="156" t="s">
        <v>369</v>
      </c>
      <c r="D8543" t="s">
        <v>10765</v>
      </c>
      <c r="E8543" s="154" t="s">
        <v>11699</v>
      </c>
      <c r="F8543" s="155" t="s">
        <v>11699</v>
      </c>
      <c r="G8543" s="154" t="s">
        <v>400</v>
      </c>
      <c r="H8543" s="155" t="str">
        <f>IF(Proc[[#This Row],[type]]="LFF (MDG-F)",MID(Proc[[#This Row],[Obj]],13,10),"")</f>
        <v/>
      </c>
      <c r="J8543" s="155" t="b">
        <f>Proc[[#This Row],[Requested]]=Proc[[#This Row],[CurrentParent]]</f>
        <v>1</v>
      </c>
      <c r="K8543" s="155" t="str">
        <f>IF(Proc[[#This Row],[Author]]="Marcela Urrego",VLOOKUP(LEFT(Proc[[#This Row],[Requested]],1),Table3[#All],2,0),VLOOKUP(Proc[[#This Row],[Author]],Table4[],2,0))</f>
        <v>HC</v>
      </c>
      <c r="L8543" s="155" t="s">
        <v>7801</v>
      </c>
      <c r="M8543" s="140">
        <v>46100</v>
      </c>
      <c r="N8543" s="140"/>
      <c r="O8543" s="140"/>
      <c r="P8543" s="140" t="str">
        <f ca="1">IF(Proc[[#This Row],[DaysAgeing]]&gt;5,"yep","on track")</f>
        <v>yep</v>
      </c>
      <c r="Q8543" s="2">
        <f ca="1">IF(Proc[[#This Row],[DateClosed]]="",ABS(NETWORKDAYS(Proc[[#This Row],[DateOpened]],TODAY()))-1,ABS(NETWORKDAYS(Proc[[#This Row],[DateOpened]],Proc[[#This Row],[DateClosed]]))-1)</f>
        <v>11</v>
      </c>
      <c r="R8543" s="140" t="s">
        <v>476</v>
      </c>
      <c r="S8543" s="155"/>
      <c r="T8543" s="155"/>
    </row>
    <row r="8544" spans="1:20" hidden="1">
      <c r="A8544" s="154" t="s">
        <v>10642</v>
      </c>
      <c r="B8544" s="155" t="str">
        <f>IFERROR(VLOOKUP(Proc[[#This Row],[App]],Table2[],3,0),"open")</f>
        <v>ok</v>
      </c>
      <c r="C8544" s="156" t="s">
        <v>369</v>
      </c>
      <c r="D8544" t="s">
        <v>10766</v>
      </c>
      <c r="E8544" s="154" t="s">
        <v>11699</v>
      </c>
      <c r="F8544" s="155" t="s">
        <v>11699</v>
      </c>
      <c r="G8544" s="154" t="s">
        <v>400</v>
      </c>
      <c r="H8544" s="155" t="str">
        <f>IF(Proc[[#This Row],[type]]="LFF (MDG-F)",MID(Proc[[#This Row],[Obj]],13,10),"")</f>
        <v/>
      </c>
      <c r="J8544" s="155" t="b">
        <f>Proc[[#This Row],[Requested]]=Proc[[#This Row],[CurrentParent]]</f>
        <v>1</v>
      </c>
      <c r="K8544" s="155" t="str">
        <f>IF(Proc[[#This Row],[Author]]="Marcela Urrego",VLOOKUP(LEFT(Proc[[#This Row],[Requested]],1),Table3[#All],2,0),VLOOKUP(Proc[[#This Row],[Author]],Table4[],2,0))</f>
        <v>HC</v>
      </c>
      <c r="L8544" s="155" t="s">
        <v>7801</v>
      </c>
      <c r="M8544" s="140">
        <v>46100</v>
      </c>
      <c r="N8544" s="140"/>
      <c r="O8544" s="140"/>
      <c r="P8544" s="140" t="str">
        <f ca="1">IF(Proc[[#This Row],[DaysAgeing]]&gt;5,"yep","on track")</f>
        <v>yep</v>
      </c>
      <c r="Q8544" s="2">
        <f ca="1">IF(Proc[[#This Row],[DateClosed]]="",ABS(NETWORKDAYS(Proc[[#This Row],[DateOpened]],TODAY()))-1,ABS(NETWORKDAYS(Proc[[#This Row],[DateOpened]],Proc[[#This Row],[DateClosed]]))-1)</f>
        <v>11</v>
      </c>
      <c r="R8544" s="140" t="s">
        <v>476</v>
      </c>
      <c r="S8544" s="155"/>
      <c r="T8544" s="155"/>
    </row>
    <row r="8545" spans="1:20" hidden="1">
      <c r="A8545" s="154" t="s">
        <v>10642</v>
      </c>
      <c r="B8545" s="155" t="str">
        <f>IFERROR(VLOOKUP(Proc[[#This Row],[App]],Table2[],3,0),"open")</f>
        <v>ok</v>
      </c>
      <c r="C8545" s="156" t="s">
        <v>369</v>
      </c>
      <c r="D8545" t="s">
        <v>10767</v>
      </c>
      <c r="E8545" s="154" t="s">
        <v>11699</v>
      </c>
      <c r="F8545" s="155" t="s">
        <v>11699</v>
      </c>
      <c r="G8545" s="154" t="s">
        <v>400</v>
      </c>
      <c r="H8545" s="155" t="str">
        <f>IF(Proc[[#This Row],[type]]="LFF (MDG-F)",MID(Proc[[#This Row],[Obj]],13,10),"")</f>
        <v/>
      </c>
      <c r="J8545" s="155" t="b">
        <f>Proc[[#This Row],[Requested]]=Proc[[#This Row],[CurrentParent]]</f>
        <v>1</v>
      </c>
      <c r="K8545" s="155" t="str">
        <f>IF(Proc[[#This Row],[Author]]="Marcela Urrego",VLOOKUP(LEFT(Proc[[#This Row],[Requested]],1),Table3[#All],2,0),VLOOKUP(Proc[[#This Row],[Author]],Table4[],2,0))</f>
        <v>HC</v>
      </c>
      <c r="L8545" s="155" t="s">
        <v>7801</v>
      </c>
      <c r="M8545" s="140">
        <v>46100</v>
      </c>
      <c r="N8545" s="140"/>
      <c r="O8545" s="140"/>
      <c r="P8545" s="140" t="str">
        <f ca="1">IF(Proc[[#This Row],[DaysAgeing]]&gt;5,"yep","on track")</f>
        <v>yep</v>
      </c>
      <c r="Q8545" s="2">
        <f ca="1">IF(Proc[[#This Row],[DateClosed]]="",ABS(NETWORKDAYS(Proc[[#This Row],[DateOpened]],TODAY()))-1,ABS(NETWORKDAYS(Proc[[#This Row],[DateOpened]],Proc[[#This Row],[DateClosed]]))-1)</f>
        <v>11</v>
      </c>
      <c r="R8545" s="140" t="s">
        <v>476</v>
      </c>
      <c r="S8545" s="155"/>
      <c r="T8545" s="155"/>
    </row>
    <row r="8546" spans="1:20" hidden="1">
      <c r="A8546" s="154" t="s">
        <v>10642</v>
      </c>
      <c r="B8546" s="155" t="str">
        <f>IFERROR(VLOOKUP(Proc[[#This Row],[App]],Table2[],3,0),"open")</f>
        <v>ok</v>
      </c>
      <c r="C8546" s="156" t="s">
        <v>369</v>
      </c>
      <c r="D8546" t="s">
        <v>10768</v>
      </c>
      <c r="E8546" s="154" t="s">
        <v>11699</v>
      </c>
      <c r="F8546" s="155" t="s">
        <v>11699</v>
      </c>
      <c r="G8546" s="154" t="s">
        <v>400</v>
      </c>
      <c r="H8546" s="155" t="str">
        <f>IF(Proc[[#This Row],[type]]="LFF (MDG-F)",MID(Proc[[#This Row],[Obj]],13,10),"")</f>
        <v/>
      </c>
      <c r="J8546" s="155" t="b">
        <f>Proc[[#This Row],[Requested]]=Proc[[#This Row],[CurrentParent]]</f>
        <v>1</v>
      </c>
      <c r="K8546" s="155" t="str">
        <f>IF(Proc[[#This Row],[Author]]="Marcela Urrego",VLOOKUP(LEFT(Proc[[#This Row],[Requested]],1),Table3[#All],2,0),VLOOKUP(Proc[[#This Row],[Author]],Table4[],2,0))</f>
        <v>HC</v>
      </c>
      <c r="L8546" s="155" t="s">
        <v>7801</v>
      </c>
      <c r="M8546" s="140">
        <v>46100</v>
      </c>
      <c r="N8546" s="140"/>
      <c r="O8546" s="140"/>
      <c r="P8546" s="140" t="str">
        <f ca="1">IF(Proc[[#This Row],[DaysAgeing]]&gt;5,"yep","on track")</f>
        <v>yep</v>
      </c>
      <c r="Q8546" s="2">
        <f ca="1">IF(Proc[[#This Row],[DateClosed]]="",ABS(NETWORKDAYS(Proc[[#This Row],[DateOpened]],TODAY()))-1,ABS(NETWORKDAYS(Proc[[#This Row],[DateOpened]],Proc[[#This Row],[DateClosed]]))-1)</f>
        <v>11</v>
      </c>
      <c r="R8546" s="140" t="s">
        <v>476</v>
      </c>
      <c r="S8546" s="155"/>
      <c r="T8546" s="155"/>
    </row>
    <row r="8547" spans="1:20" hidden="1">
      <c r="A8547" s="154" t="s">
        <v>10642</v>
      </c>
      <c r="B8547" s="155" t="str">
        <f>IFERROR(VLOOKUP(Proc[[#This Row],[App]],Table2[],3,0),"open")</f>
        <v>ok</v>
      </c>
      <c r="C8547" s="156" t="s">
        <v>369</v>
      </c>
      <c r="D8547" t="s">
        <v>10769</v>
      </c>
      <c r="E8547" s="154" t="s">
        <v>11699</v>
      </c>
      <c r="F8547" s="155" t="s">
        <v>11699</v>
      </c>
      <c r="G8547" s="154" t="s">
        <v>400</v>
      </c>
      <c r="H8547" s="155" t="str">
        <f>IF(Proc[[#This Row],[type]]="LFF (MDG-F)",MID(Proc[[#This Row],[Obj]],13,10),"")</f>
        <v/>
      </c>
      <c r="J8547" s="155" t="b">
        <f>Proc[[#This Row],[Requested]]=Proc[[#This Row],[CurrentParent]]</f>
        <v>1</v>
      </c>
      <c r="K8547" s="155" t="str">
        <f>IF(Proc[[#This Row],[Author]]="Marcela Urrego",VLOOKUP(LEFT(Proc[[#This Row],[Requested]],1),Table3[#All],2,0),VLOOKUP(Proc[[#This Row],[Author]],Table4[],2,0))</f>
        <v>HC</v>
      </c>
      <c r="L8547" s="155" t="s">
        <v>7801</v>
      </c>
      <c r="M8547" s="140">
        <v>46100</v>
      </c>
      <c r="N8547" s="140"/>
      <c r="O8547" s="140"/>
      <c r="P8547" s="140" t="str">
        <f ca="1">IF(Proc[[#This Row],[DaysAgeing]]&gt;5,"yep","on track")</f>
        <v>yep</v>
      </c>
      <c r="Q8547" s="2">
        <f ca="1">IF(Proc[[#This Row],[DateClosed]]="",ABS(NETWORKDAYS(Proc[[#This Row],[DateOpened]],TODAY()))-1,ABS(NETWORKDAYS(Proc[[#This Row],[DateOpened]],Proc[[#This Row],[DateClosed]]))-1)</f>
        <v>11</v>
      </c>
      <c r="R8547" s="140" t="s">
        <v>476</v>
      </c>
      <c r="S8547" s="155"/>
      <c r="T8547" s="155"/>
    </row>
    <row r="8548" spans="1:20" hidden="1">
      <c r="A8548" s="154" t="s">
        <v>10642</v>
      </c>
      <c r="B8548" s="155" t="str">
        <f>IFERROR(VLOOKUP(Proc[[#This Row],[App]],Table2[],3,0),"open")</f>
        <v>ok</v>
      </c>
      <c r="C8548" s="156" t="s">
        <v>369</v>
      </c>
      <c r="D8548" t="s">
        <v>10770</v>
      </c>
      <c r="E8548" s="154" t="s">
        <v>11699</v>
      </c>
      <c r="F8548" s="155" t="s">
        <v>11699</v>
      </c>
      <c r="G8548" s="154" t="s">
        <v>400</v>
      </c>
      <c r="H8548" s="155" t="str">
        <f>IF(Proc[[#This Row],[type]]="LFF (MDG-F)",MID(Proc[[#This Row],[Obj]],13,10),"")</f>
        <v/>
      </c>
      <c r="J8548" s="155" t="b">
        <f>Proc[[#This Row],[Requested]]=Proc[[#This Row],[CurrentParent]]</f>
        <v>1</v>
      </c>
      <c r="K8548" s="155" t="str">
        <f>IF(Proc[[#This Row],[Author]]="Marcela Urrego",VLOOKUP(LEFT(Proc[[#This Row],[Requested]],1),Table3[#All],2,0),VLOOKUP(Proc[[#This Row],[Author]],Table4[],2,0))</f>
        <v>HC</v>
      </c>
      <c r="L8548" s="155" t="s">
        <v>7801</v>
      </c>
      <c r="M8548" s="140">
        <v>46100</v>
      </c>
      <c r="N8548" s="140"/>
      <c r="O8548" s="140"/>
      <c r="P8548" s="140" t="str">
        <f ca="1">IF(Proc[[#This Row],[DaysAgeing]]&gt;5,"yep","on track")</f>
        <v>yep</v>
      </c>
      <c r="Q8548" s="2">
        <f ca="1">IF(Proc[[#This Row],[DateClosed]]="",ABS(NETWORKDAYS(Proc[[#This Row],[DateOpened]],TODAY()))-1,ABS(NETWORKDAYS(Proc[[#This Row],[DateOpened]],Proc[[#This Row],[DateClosed]]))-1)</f>
        <v>11</v>
      </c>
      <c r="R8548" s="140" t="s">
        <v>476</v>
      </c>
      <c r="S8548" s="155"/>
      <c r="T8548" s="155"/>
    </row>
    <row r="8549" spans="1:20" hidden="1">
      <c r="A8549" s="154" t="s">
        <v>10642</v>
      </c>
      <c r="B8549" s="155" t="str">
        <f>IFERROR(VLOOKUP(Proc[[#This Row],[App]],Table2[],3,0),"open")</f>
        <v>ok</v>
      </c>
      <c r="C8549" s="156" t="s">
        <v>369</v>
      </c>
      <c r="D8549" t="s">
        <v>10771</v>
      </c>
      <c r="E8549" s="154" t="s">
        <v>11699</v>
      </c>
      <c r="F8549" s="155" t="s">
        <v>11699</v>
      </c>
      <c r="G8549" s="154" t="s">
        <v>400</v>
      </c>
      <c r="H8549" s="155" t="str">
        <f>IF(Proc[[#This Row],[type]]="LFF (MDG-F)",MID(Proc[[#This Row],[Obj]],13,10),"")</f>
        <v/>
      </c>
      <c r="J8549" s="155" t="b">
        <f>Proc[[#This Row],[Requested]]=Proc[[#This Row],[CurrentParent]]</f>
        <v>1</v>
      </c>
      <c r="K8549" s="155" t="str">
        <f>IF(Proc[[#This Row],[Author]]="Marcela Urrego",VLOOKUP(LEFT(Proc[[#This Row],[Requested]],1),Table3[#All],2,0),VLOOKUP(Proc[[#This Row],[Author]],Table4[],2,0))</f>
        <v>HC</v>
      </c>
      <c r="L8549" s="155" t="s">
        <v>7801</v>
      </c>
      <c r="M8549" s="140">
        <v>46100</v>
      </c>
      <c r="N8549" s="140"/>
      <c r="O8549" s="140"/>
      <c r="P8549" s="140" t="str">
        <f ca="1">IF(Proc[[#This Row],[DaysAgeing]]&gt;5,"yep","on track")</f>
        <v>yep</v>
      </c>
      <c r="Q8549" s="2">
        <f ca="1">IF(Proc[[#This Row],[DateClosed]]="",ABS(NETWORKDAYS(Proc[[#This Row],[DateOpened]],TODAY()))-1,ABS(NETWORKDAYS(Proc[[#This Row],[DateOpened]],Proc[[#This Row],[DateClosed]]))-1)</f>
        <v>11</v>
      </c>
      <c r="R8549" s="140" t="s">
        <v>476</v>
      </c>
      <c r="S8549" s="155"/>
      <c r="T8549" s="155"/>
    </row>
    <row r="8550" spans="1:20" hidden="1">
      <c r="A8550" s="154" t="s">
        <v>10642</v>
      </c>
      <c r="B8550" s="155" t="str">
        <f>IFERROR(VLOOKUP(Proc[[#This Row],[App]],Table2[],3,0),"open")</f>
        <v>ok</v>
      </c>
      <c r="C8550" s="156" t="s">
        <v>369</v>
      </c>
      <c r="D8550" t="s">
        <v>10772</v>
      </c>
      <c r="E8550" s="154" t="s">
        <v>11699</v>
      </c>
      <c r="F8550" s="155" t="s">
        <v>11699</v>
      </c>
      <c r="G8550" s="154" t="s">
        <v>400</v>
      </c>
      <c r="H8550" s="155" t="str">
        <f>IF(Proc[[#This Row],[type]]="LFF (MDG-F)",MID(Proc[[#This Row],[Obj]],13,10),"")</f>
        <v/>
      </c>
      <c r="J8550" s="155" t="b">
        <f>Proc[[#This Row],[Requested]]=Proc[[#This Row],[CurrentParent]]</f>
        <v>1</v>
      </c>
      <c r="K8550" s="155" t="str">
        <f>IF(Proc[[#This Row],[Author]]="Marcela Urrego",VLOOKUP(LEFT(Proc[[#This Row],[Requested]],1),Table3[#All],2,0),VLOOKUP(Proc[[#This Row],[Author]],Table4[],2,0))</f>
        <v>HC</v>
      </c>
      <c r="L8550" s="155" t="s">
        <v>7801</v>
      </c>
      <c r="M8550" s="140">
        <v>46100</v>
      </c>
      <c r="N8550" s="140"/>
      <c r="O8550" s="140"/>
      <c r="P8550" s="140" t="str">
        <f ca="1">IF(Proc[[#This Row],[DaysAgeing]]&gt;5,"yep","on track")</f>
        <v>yep</v>
      </c>
      <c r="Q8550" s="2">
        <f ca="1">IF(Proc[[#This Row],[DateClosed]]="",ABS(NETWORKDAYS(Proc[[#This Row],[DateOpened]],TODAY()))-1,ABS(NETWORKDAYS(Proc[[#This Row],[DateOpened]],Proc[[#This Row],[DateClosed]]))-1)</f>
        <v>11</v>
      </c>
      <c r="R8550" s="140" t="s">
        <v>476</v>
      </c>
      <c r="S8550" s="155"/>
      <c r="T8550" s="155"/>
    </row>
    <row r="8551" spans="1:20" hidden="1">
      <c r="A8551" s="154" t="s">
        <v>10642</v>
      </c>
      <c r="B8551" s="155" t="str">
        <f>IFERROR(VLOOKUP(Proc[[#This Row],[App]],Table2[],3,0),"open")</f>
        <v>ok</v>
      </c>
      <c r="C8551" s="156" t="s">
        <v>369</v>
      </c>
      <c r="D8551" t="s">
        <v>10773</v>
      </c>
      <c r="E8551" s="154" t="s">
        <v>11699</v>
      </c>
      <c r="F8551" s="155" t="s">
        <v>11699</v>
      </c>
      <c r="G8551" s="154" t="s">
        <v>400</v>
      </c>
      <c r="H8551" s="155" t="str">
        <f>IF(Proc[[#This Row],[type]]="LFF (MDG-F)",MID(Proc[[#This Row],[Obj]],13,10),"")</f>
        <v/>
      </c>
      <c r="J8551" s="155" t="b">
        <f>Proc[[#This Row],[Requested]]=Proc[[#This Row],[CurrentParent]]</f>
        <v>1</v>
      </c>
      <c r="K8551" s="155" t="str">
        <f>IF(Proc[[#This Row],[Author]]="Marcela Urrego",VLOOKUP(LEFT(Proc[[#This Row],[Requested]],1),Table3[#All],2,0),VLOOKUP(Proc[[#This Row],[Author]],Table4[],2,0))</f>
        <v>HC</v>
      </c>
      <c r="L8551" s="155" t="s">
        <v>7801</v>
      </c>
      <c r="M8551" s="140">
        <v>46100</v>
      </c>
      <c r="N8551" s="140"/>
      <c r="O8551" s="140"/>
      <c r="P8551" s="140" t="str">
        <f ca="1">IF(Proc[[#This Row],[DaysAgeing]]&gt;5,"yep","on track")</f>
        <v>yep</v>
      </c>
      <c r="Q8551" s="2">
        <f ca="1">IF(Proc[[#This Row],[DateClosed]]="",ABS(NETWORKDAYS(Proc[[#This Row],[DateOpened]],TODAY()))-1,ABS(NETWORKDAYS(Proc[[#This Row],[DateOpened]],Proc[[#This Row],[DateClosed]]))-1)</f>
        <v>11</v>
      </c>
      <c r="R8551" s="140" t="s">
        <v>476</v>
      </c>
      <c r="S8551" s="155"/>
      <c r="T8551" s="155"/>
    </row>
    <row r="8552" spans="1:20" hidden="1">
      <c r="A8552" s="154" t="s">
        <v>10642</v>
      </c>
      <c r="B8552" s="155" t="str">
        <f>IFERROR(VLOOKUP(Proc[[#This Row],[App]],Table2[],3,0),"open")</f>
        <v>ok</v>
      </c>
      <c r="C8552" s="156" t="s">
        <v>369</v>
      </c>
      <c r="D8552" t="s">
        <v>10774</v>
      </c>
      <c r="E8552" s="154" t="s">
        <v>11699</v>
      </c>
      <c r="F8552" s="155" t="s">
        <v>11699</v>
      </c>
      <c r="G8552" s="154" t="s">
        <v>400</v>
      </c>
      <c r="H8552" s="155" t="str">
        <f>IF(Proc[[#This Row],[type]]="LFF (MDG-F)",MID(Proc[[#This Row],[Obj]],13,10),"")</f>
        <v/>
      </c>
      <c r="J8552" s="155" t="b">
        <f>Proc[[#This Row],[Requested]]=Proc[[#This Row],[CurrentParent]]</f>
        <v>1</v>
      </c>
      <c r="K8552" s="155" t="str">
        <f>IF(Proc[[#This Row],[Author]]="Marcela Urrego",VLOOKUP(LEFT(Proc[[#This Row],[Requested]],1),Table3[#All],2,0),VLOOKUP(Proc[[#This Row],[Author]],Table4[],2,0))</f>
        <v>HC</v>
      </c>
      <c r="L8552" s="155" t="s">
        <v>7801</v>
      </c>
      <c r="M8552" s="140">
        <v>46100</v>
      </c>
      <c r="N8552" s="140"/>
      <c r="O8552" s="140"/>
      <c r="P8552" s="140" t="str">
        <f ca="1">IF(Proc[[#This Row],[DaysAgeing]]&gt;5,"yep","on track")</f>
        <v>yep</v>
      </c>
      <c r="Q8552" s="2">
        <f ca="1">IF(Proc[[#This Row],[DateClosed]]="",ABS(NETWORKDAYS(Proc[[#This Row],[DateOpened]],TODAY()))-1,ABS(NETWORKDAYS(Proc[[#This Row],[DateOpened]],Proc[[#This Row],[DateClosed]]))-1)</f>
        <v>11</v>
      </c>
      <c r="R8552" s="140" t="s">
        <v>476</v>
      </c>
      <c r="S8552" s="155"/>
      <c r="T8552" s="155"/>
    </row>
    <row r="8553" spans="1:20" hidden="1">
      <c r="A8553" s="154" t="s">
        <v>10642</v>
      </c>
      <c r="B8553" s="155" t="str">
        <f>IFERROR(VLOOKUP(Proc[[#This Row],[App]],Table2[],3,0),"open")</f>
        <v>ok</v>
      </c>
      <c r="C8553" s="156" t="s">
        <v>369</v>
      </c>
      <c r="D8553" t="s">
        <v>10775</v>
      </c>
      <c r="E8553" s="154" t="s">
        <v>11699</v>
      </c>
      <c r="F8553" s="155" t="s">
        <v>11699</v>
      </c>
      <c r="G8553" s="154" t="s">
        <v>400</v>
      </c>
      <c r="H8553" s="155" t="str">
        <f>IF(Proc[[#This Row],[type]]="LFF (MDG-F)",MID(Proc[[#This Row],[Obj]],13,10),"")</f>
        <v/>
      </c>
      <c r="J8553" s="155" t="b">
        <f>Proc[[#This Row],[Requested]]=Proc[[#This Row],[CurrentParent]]</f>
        <v>1</v>
      </c>
      <c r="K8553" s="155" t="str">
        <f>IF(Proc[[#This Row],[Author]]="Marcela Urrego",VLOOKUP(LEFT(Proc[[#This Row],[Requested]],1),Table3[#All],2,0),VLOOKUP(Proc[[#This Row],[Author]],Table4[],2,0))</f>
        <v>HC</v>
      </c>
      <c r="L8553" s="155" t="s">
        <v>7801</v>
      </c>
      <c r="M8553" s="140">
        <v>46100</v>
      </c>
      <c r="N8553" s="140"/>
      <c r="O8553" s="140"/>
      <c r="P8553" s="140" t="str">
        <f ca="1">IF(Proc[[#This Row],[DaysAgeing]]&gt;5,"yep","on track")</f>
        <v>yep</v>
      </c>
      <c r="Q8553" s="2">
        <f ca="1">IF(Proc[[#This Row],[DateClosed]]="",ABS(NETWORKDAYS(Proc[[#This Row],[DateOpened]],TODAY()))-1,ABS(NETWORKDAYS(Proc[[#This Row],[DateOpened]],Proc[[#This Row],[DateClosed]]))-1)</f>
        <v>11</v>
      </c>
      <c r="R8553" s="140" t="s">
        <v>476</v>
      </c>
      <c r="S8553" s="155"/>
      <c r="T8553" s="155"/>
    </row>
    <row r="8554" spans="1:20" hidden="1">
      <c r="A8554" s="154" t="s">
        <v>10642</v>
      </c>
      <c r="B8554" s="155" t="str">
        <f>IFERROR(VLOOKUP(Proc[[#This Row],[App]],Table2[],3,0),"open")</f>
        <v>ok</v>
      </c>
      <c r="C8554" s="156" t="s">
        <v>369</v>
      </c>
      <c r="D8554" t="s">
        <v>10776</v>
      </c>
      <c r="E8554" s="154" t="s">
        <v>11699</v>
      </c>
      <c r="F8554" s="155" t="s">
        <v>11699</v>
      </c>
      <c r="G8554" s="154" t="s">
        <v>400</v>
      </c>
      <c r="H8554" s="155" t="str">
        <f>IF(Proc[[#This Row],[type]]="LFF (MDG-F)",MID(Proc[[#This Row],[Obj]],13,10),"")</f>
        <v/>
      </c>
      <c r="J8554" s="155" t="b">
        <f>Proc[[#This Row],[Requested]]=Proc[[#This Row],[CurrentParent]]</f>
        <v>1</v>
      </c>
      <c r="K8554" s="155" t="str">
        <f>IF(Proc[[#This Row],[Author]]="Marcela Urrego",VLOOKUP(LEFT(Proc[[#This Row],[Requested]],1),Table3[#All],2,0),VLOOKUP(Proc[[#This Row],[Author]],Table4[],2,0))</f>
        <v>HC</v>
      </c>
      <c r="L8554" s="155" t="s">
        <v>7801</v>
      </c>
      <c r="M8554" s="140">
        <v>46100</v>
      </c>
      <c r="N8554" s="140"/>
      <c r="O8554" s="140"/>
      <c r="P8554" s="140" t="str">
        <f ca="1">IF(Proc[[#This Row],[DaysAgeing]]&gt;5,"yep","on track")</f>
        <v>yep</v>
      </c>
      <c r="Q8554" s="2">
        <f ca="1">IF(Proc[[#This Row],[DateClosed]]="",ABS(NETWORKDAYS(Proc[[#This Row],[DateOpened]],TODAY()))-1,ABS(NETWORKDAYS(Proc[[#This Row],[DateOpened]],Proc[[#This Row],[DateClosed]]))-1)</f>
        <v>11</v>
      </c>
      <c r="R8554" s="140" t="s">
        <v>476</v>
      </c>
      <c r="S8554" s="155"/>
      <c r="T8554" s="155"/>
    </row>
    <row r="8555" spans="1:20" hidden="1">
      <c r="A8555" s="154" t="s">
        <v>10642</v>
      </c>
      <c r="B8555" s="155" t="str">
        <f>IFERROR(VLOOKUP(Proc[[#This Row],[App]],Table2[],3,0),"open")</f>
        <v>ok</v>
      </c>
      <c r="C8555" s="156" t="s">
        <v>369</v>
      </c>
      <c r="D8555" t="s">
        <v>10777</v>
      </c>
      <c r="E8555" s="154" t="s">
        <v>11699</v>
      </c>
      <c r="F8555" s="155" t="s">
        <v>11699</v>
      </c>
      <c r="G8555" s="154" t="s">
        <v>400</v>
      </c>
      <c r="H8555" s="155" t="str">
        <f>IF(Proc[[#This Row],[type]]="LFF (MDG-F)",MID(Proc[[#This Row],[Obj]],13,10),"")</f>
        <v/>
      </c>
      <c r="J8555" s="155" t="b">
        <f>Proc[[#This Row],[Requested]]=Proc[[#This Row],[CurrentParent]]</f>
        <v>1</v>
      </c>
      <c r="K8555" s="155" t="str">
        <f>IF(Proc[[#This Row],[Author]]="Marcela Urrego",VLOOKUP(LEFT(Proc[[#This Row],[Requested]],1),Table3[#All],2,0),VLOOKUP(Proc[[#This Row],[Author]],Table4[],2,0))</f>
        <v>HC</v>
      </c>
      <c r="L8555" s="155" t="s">
        <v>7801</v>
      </c>
      <c r="M8555" s="140">
        <v>46100</v>
      </c>
      <c r="N8555" s="140"/>
      <c r="O8555" s="140"/>
      <c r="P8555" s="140" t="str">
        <f ca="1">IF(Proc[[#This Row],[DaysAgeing]]&gt;5,"yep","on track")</f>
        <v>yep</v>
      </c>
      <c r="Q8555" s="2">
        <f ca="1">IF(Proc[[#This Row],[DateClosed]]="",ABS(NETWORKDAYS(Proc[[#This Row],[DateOpened]],TODAY()))-1,ABS(NETWORKDAYS(Proc[[#This Row],[DateOpened]],Proc[[#This Row],[DateClosed]]))-1)</f>
        <v>11</v>
      </c>
      <c r="R8555" s="140" t="s">
        <v>476</v>
      </c>
      <c r="S8555" s="155"/>
      <c r="T8555" s="155"/>
    </row>
    <row r="8556" spans="1:20" hidden="1">
      <c r="A8556" s="154" t="s">
        <v>10642</v>
      </c>
      <c r="B8556" s="155" t="str">
        <f>IFERROR(VLOOKUP(Proc[[#This Row],[App]],Table2[],3,0),"open")</f>
        <v>ok</v>
      </c>
      <c r="C8556" s="156" t="s">
        <v>369</v>
      </c>
      <c r="D8556" t="s">
        <v>10778</v>
      </c>
      <c r="E8556" s="154" t="s">
        <v>11699</v>
      </c>
      <c r="F8556" s="155" t="s">
        <v>11699</v>
      </c>
      <c r="G8556" s="154" t="s">
        <v>400</v>
      </c>
      <c r="H8556" s="155" t="str">
        <f>IF(Proc[[#This Row],[type]]="LFF (MDG-F)",MID(Proc[[#This Row],[Obj]],13,10),"")</f>
        <v/>
      </c>
      <c r="J8556" s="155" t="b">
        <f>Proc[[#This Row],[Requested]]=Proc[[#This Row],[CurrentParent]]</f>
        <v>1</v>
      </c>
      <c r="K8556" s="155" t="str">
        <f>IF(Proc[[#This Row],[Author]]="Marcela Urrego",VLOOKUP(LEFT(Proc[[#This Row],[Requested]],1),Table3[#All],2,0),VLOOKUP(Proc[[#This Row],[Author]],Table4[],2,0))</f>
        <v>HC</v>
      </c>
      <c r="L8556" s="155" t="s">
        <v>7801</v>
      </c>
      <c r="M8556" s="140">
        <v>46100</v>
      </c>
      <c r="N8556" s="140"/>
      <c r="O8556" s="140"/>
      <c r="P8556" s="140" t="str">
        <f ca="1">IF(Proc[[#This Row],[DaysAgeing]]&gt;5,"yep","on track")</f>
        <v>yep</v>
      </c>
      <c r="Q8556" s="2">
        <f ca="1">IF(Proc[[#This Row],[DateClosed]]="",ABS(NETWORKDAYS(Proc[[#This Row],[DateOpened]],TODAY()))-1,ABS(NETWORKDAYS(Proc[[#This Row],[DateOpened]],Proc[[#This Row],[DateClosed]]))-1)</f>
        <v>11</v>
      </c>
      <c r="R8556" s="140" t="s">
        <v>476</v>
      </c>
      <c r="S8556" s="155"/>
      <c r="T8556" s="155"/>
    </row>
    <row r="8557" spans="1:20" hidden="1">
      <c r="A8557" s="154" t="s">
        <v>10642</v>
      </c>
      <c r="B8557" s="155" t="str">
        <f>IFERROR(VLOOKUP(Proc[[#This Row],[App]],Table2[],3,0),"open")</f>
        <v>ok</v>
      </c>
      <c r="C8557" s="156" t="s">
        <v>369</v>
      </c>
      <c r="D8557" t="s">
        <v>10779</v>
      </c>
      <c r="E8557" s="154" t="s">
        <v>11699</v>
      </c>
      <c r="F8557" s="155" t="s">
        <v>11699</v>
      </c>
      <c r="G8557" s="154" t="s">
        <v>400</v>
      </c>
      <c r="H8557" s="155" t="str">
        <f>IF(Proc[[#This Row],[type]]="LFF (MDG-F)",MID(Proc[[#This Row],[Obj]],13,10),"")</f>
        <v/>
      </c>
      <c r="J8557" s="155" t="b">
        <f>Proc[[#This Row],[Requested]]=Proc[[#This Row],[CurrentParent]]</f>
        <v>1</v>
      </c>
      <c r="K8557" s="155" t="str">
        <f>IF(Proc[[#This Row],[Author]]="Marcela Urrego",VLOOKUP(LEFT(Proc[[#This Row],[Requested]],1),Table3[#All],2,0),VLOOKUP(Proc[[#This Row],[Author]],Table4[],2,0))</f>
        <v>HC</v>
      </c>
      <c r="L8557" s="155" t="s">
        <v>7801</v>
      </c>
      <c r="M8557" s="140">
        <v>46100</v>
      </c>
      <c r="N8557" s="140"/>
      <c r="O8557" s="140"/>
      <c r="P8557" s="140" t="str">
        <f ca="1">IF(Proc[[#This Row],[DaysAgeing]]&gt;5,"yep","on track")</f>
        <v>yep</v>
      </c>
      <c r="Q8557" s="2">
        <f ca="1">IF(Proc[[#This Row],[DateClosed]]="",ABS(NETWORKDAYS(Proc[[#This Row],[DateOpened]],TODAY()))-1,ABS(NETWORKDAYS(Proc[[#This Row],[DateOpened]],Proc[[#This Row],[DateClosed]]))-1)</f>
        <v>11</v>
      </c>
      <c r="R8557" s="140" t="s">
        <v>476</v>
      </c>
      <c r="S8557" s="155"/>
      <c r="T8557" s="155"/>
    </row>
    <row r="8558" spans="1:20" hidden="1">
      <c r="A8558" s="154" t="s">
        <v>10642</v>
      </c>
      <c r="B8558" s="155" t="str">
        <f>IFERROR(VLOOKUP(Proc[[#This Row],[App]],Table2[],3,0),"open")</f>
        <v>ok</v>
      </c>
      <c r="C8558" s="156" t="s">
        <v>369</v>
      </c>
      <c r="D8558" t="s">
        <v>10780</v>
      </c>
      <c r="E8558" s="154" t="s">
        <v>11699</v>
      </c>
      <c r="F8558" s="155" t="s">
        <v>11699</v>
      </c>
      <c r="G8558" s="154" t="s">
        <v>400</v>
      </c>
      <c r="H8558" s="155" t="str">
        <f>IF(Proc[[#This Row],[type]]="LFF (MDG-F)",MID(Proc[[#This Row],[Obj]],13,10),"")</f>
        <v/>
      </c>
      <c r="J8558" s="155" t="b">
        <f>Proc[[#This Row],[Requested]]=Proc[[#This Row],[CurrentParent]]</f>
        <v>1</v>
      </c>
      <c r="K8558" s="155" t="str">
        <f>IF(Proc[[#This Row],[Author]]="Marcela Urrego",VLOOKUP(LEFT(Proc[[#This Row],[Requested]],1),Table3[#All],2,0),VLOOKUP(Proc[[#This Row],[Author]],Table4[],2,0))</f>
        <v>HC</v>
      </c>
      <c r="L8558" s="155" t="s">
        <v>7801</v>
      </c>
      <c r="M8558" s="140">
        <v>46100</v>
      </c>
      <c r="N8558" s="140"/>
      <c r="O8558" s="140"/>
      <c r="P8558" s="140" t="str">
        <f ca="1">IF(Proc[[#This Row],[DaysAgeing]]&gt;5,"yep","on track")</f>
        <v>yep</v>
      </c>
      <c r="Q8558" s="2">
        <f ca="1">IF(Proc[[#This Row],[DateClosed]]="",ABS(NETWORKDAYS(Proc[[#This Row],[DateOpened]],TODAY()))-1,ABS(NETWORKDAYS(Proc[[#This Row],[DateOpened]],Proc[[#This Row],[DateClosed]]))-1)</f>
        <v>11</v>
      </c>
      <c r="R8558" s="140" t="s">
        <v>476</v>
      </c>
      <c r="S8558" s="155"/>
      <c r="T8558" s="155"/>
    </row>
    <row r="8559" spans="1:20" hidden="1">
      <c r="A8559" s="154" t="s">
        <v>10642</v>
      </c>
      <c r="B8559" s="155" t="str">
        <f>IFERROR(VLOOKUP(Proc[[#This Row],[App]],Table2[],3,0),"open")</f>
        <v>ok</v>
      </c>
      <c r="C8559" s="156" t="s">
        <v>369</v>
      </c>
      <c r="D8559" t="s">
        <v>10781</v>
      </c>
      <c r="E8559" s="154" t="s">
        <v>11699</v>
      </c>
      <c r="F8559" s="155" t="s">
        <v>11699</v>
      </c>
      <c r="G8559" s="154" t="s">
        <v>400</v>
      </c>
      <c r="H8559" s="155" t="str">
        <f>IF(Proc[[#This Row],[type]]="LFF (MDG-F)",MID(Proc[[#This Row],[Obj]],13,10),"")</f>
        <v/>
      </c>
      <c r="J8559" s="155" t="b">
        <f>Proc[[#This Row],[Requested]]=Proc[[#This Row],[CurrentParent]]</f>
        <v>1</v>
      </c>
      <c r="K8559" s="155" t="str">
        <f>IF(Proc[[#This Row],[Author]]="Marcela Urrego",VLOOKUP(LEFT(Proc[[#This Row],[Requested]],1),Table3[#All],2,0),VLOOKUP(Proc[[#This Row],[Author]],Table4[],2,0))</f>
        <v>HC</v>
      </c>
      <c r="L8559" s="155" t="s">
        <v>7801</v>
      </c>
      <c r="M8559" s="140">
        <v>46100</v>
      </c>
      <c r="N8559" s="140"/>
      <c r="O8559" s="140"/>
      <c r="P8559" s="140" t="str">
        <f ca="1">IF(Proc[[#This Row],[DaysAgeing]]&gt;5,"yep","on track")</f>
        <v>yep</v>
      </c>
      <c r="Q8559" s="2">
        <f ca="1">IF(Proc[[#This Row],[DateClosed]]="",ABS(NETWORKDAYS(Proc[[#This Row],[DateOpened]],TODAY()))-1,ABS(NETWORKDAYS(Proc[[#This Row],[DateOpened]],Proc[[#This Row],[DateClosed]]))-1)</f>
        <v>11</v>
      </c>
      <c r="R8559" s="140" t="s">
        <v>476</v>
      </c>
      <c r="S8559" s="155"/>
      <c r="T8559" s="155"/>
    </row>
    <row r="8560" spans="1:20" hidden="1">
      <c r="A8560" s="154" t="s">
        <v>10642</v>
      </c>
      <c r="B8560" s="155" t="str">
        <f>IFERROR(VLOOKUP(Proc[[#This Row],[App]],Table2[],3,0),"open")</f>
        <v>ok</v>
      </c>
      <c r="C8560" s="156" t="s">
        <v>369</v>
      </c>
      <c r="D8560" t="s">
        <v>10782</v>
      </c>
      <c r="E8560" s="154" t="s">
        <v>11699</v>
      </c>
      <c r="F8560" s="155" t="s">
        <v>11699</v>
      </c>
      <c r="G8560" s="154" t="s">
        <v>400</v>
      </c>
      <c r="H8560" s="155" t="str">
        <f>IF(Proc[[#This Row],[type]]="LFF (MDG-F)",MID(Proc[[#This Row],[Obj]],13,10),"")</f>
        <v/>
      </c>
      <c r="J8560" s="155" t="b">
        <f>Proc[[#This Row],[Requested]]=Proc[[#This Row],[CurrentParent]]</f>
        <v>1</v>
      </c>
      <c r="K8560" s="155" t="str">
        <f>IF(Proc[[#This Row],[Author]]="Marcela Urrego",VLOOKUP(LEFT(Proc[[#This Row],[Requested]],1),Table3[#All],2,0),VLOOKUP(Proc[[#This Row],[Author]],Table4[],2,0))</f>
        <v>HC</v>
      </c>
      <c r="L8560" s="155" t="s">
        <v>7801</v>
      </c>
      <c r="M8560" s="140">
        <v>46100</v>
      </c>
      <c r="N8560" s="140"/>
      <c r="O8560" s="140"/>
      <c r="P8560" s="140" t="str">
        <f ca="1">IF(Proc[[#This Row],[DaysAgeing]]&gt;5,"yep","on track")</f>
        <v>yep</v>
      </c>
      <c r="Q8560" s="2">
        <f ca="1">IF(Proc[[#This Row],[DateClosed]]="",ABS(NETWORKDAYS(Proc[[#This Row],[DateOpened]],TODAY()))-1,ABS(NETWORKDAYS(Proc[[#This Row],[DateOpened]],Proc[[#This Row],[DateClosed]]))-1)</f>
        <v>11</v>
      </c>
      <c r="R8560" s="140" t="s">
        <v>476</v>
      </c>
      <c r="S8560" s="155"/>
      <c r="T8560" s="155"/>
    </row>
    <row r="8561" spans="1:20" hidden="1">
      <c r="A8561" s="154" t="s">
        <v>10642</v>
      </c>
      <c r="B8561" s="155" t="str">
        <f>IFERROR(VLOOKUP(Proc[[#This Row],[App]],Table2[],3,0),"open")</f>
        <v>ok</v>
      </c>
      <c r="C8561" s="156" t="s">
        <v>369</v>
      </c>
      <c r="D8561" t="s">
        <v>10783</v>
      </c>
      <c r="E8561" s="154" t="s">
        <v>11699</v>
      </c>
      <c r="F8561" s="155" t="s">
        <v>11699</v>
      </c>
      <c r="G8561" s="154" t="s">
        <v>400</v>
      </c>
      <c r="H8561" s="155" t="str">
        <f>IF(Proc[[#This Row],[type]]="LFF (MDG-F)",MID(Proc[[#This Row],[Obj]],13,10),"")</f>
        <v/>
      </c>
      <c r="J8561" s="155" t="b">
        <f>Proc[[#This Row],[Requested]]=Proc[[#This Row],[CurrentParent]]</f>
        <v>1</v>
      </c>
      <c r="K8561" s="155" t="str">
        <f>IF(Proc[[#This Row],[Author]]="Marcela Urrego",VLOOKUP(LEFT(Proc[[#This Row],[Requested]],1),Table3[#All],2,0),VLOOKUP(Proc[[#This Row],[Author]],Table4[],2,0))</f>
        <v>HC</v>
      </c>
      <c r="L8561" s="155" t="s">
        <v>7801</v>
      </c>
      <c r="M8561" s="140">
        <v>46100</v>
      </c>
      <c r="N8561" s="140"/>
      <c r="O8561" s="140"/>
      <c r="P8561" s="140" t="str">
        <f ca="1">IF(Proc[[#This Row],[DaysAgeing]]&gt;5,"yep","on track")</f>
        <v>yep</v>
      </c>
      <c r="Q8561" s="2">
        <f ca="1">IF(Proc[[#This Row],[DateClosed]]="",ABS(NETWORKDAYS(Proc[[#This Row],[DateOpened]],TODAY()))-1,ABS(NETWORKDAYS(Proc[[#This Row],[DateOpened]],Proc[[#This Row],[DateClosed]]))-1)</f>
        <v>11</v>
      </c>
      <c r="R8561" s="140" t="s">
        <v>476</v>
      </c>
      <c r="S8561" s="155"/>
      <c r="T8561" s="155"/>
    </row>
    <row r="8562" spans="1:20" hidden="1">
      <c r="A8562" s="154" t="s">
        <v>10642</v>
      </c>
      <c r="B8562" s="155" t="str">
        <f>IFERROR(VLOOKUP(Proc[[#This Row],[App]],Table2[],3,0),"open")</f>
        <v>ok</v>
      </c>
      <c r="C8562" s="156" t="s">
        <v>369</v>
      </c>
      <c r="D8562" t="s">
        <v>10784</v>
      </c>
      <c r="E8562" s="154" t="s">
        <v>11699</v>
      </c>
      <c r="F8562" s="155" t="s">
        <v>11699</v>
      </c>
      <c r="G8562" s="154" t="s">
        <v>400</v>
      </c>
      <c r="H8562" s="155" t="str">
        <f>IF(Proc[[#This Row],[type]]="LFF (MDG-F)",MID(Proc[[#This Row],[Obj]],13,10),"")</f>
        <v/>
      </c>
      <c r="J8562" s="155" t="b">
        <f>Proc[[#This Row],[Requested]]=Proc[[#This Row],[CurrentParent]]</f>
        <v>1</v>
      </c>
      <c r="K8562" s="155" t="str">
        <f>IF(Proc[[#This Row],[Author]]="Marcela Urrego",VLOOKUP(LEFT(Proc[[#This Row],[Requested]],1),Table3[#All],2,0),VLOOKUP(Proc[[#This Row],[Author]],Table4[],2,0))</f>
        <v>HC</v>
      </c>
      <c r="L8562" s="155" t="s">
        <v>7801</v>
      </c>
      <c r="M8562" s="140">
        <v>46100</v>
      </c>
      <c r="N8562" s="140"/>
      <c r="O8562" s="140"/>
      <c r="P8562" s="140" t="str">
        <f ca="1">IF(Proc[[#This Row],[DaysAgeing]]&gt;5,"yep","on track")</f>
        <v>yep</v>
      </c>
      <c r="Q8562" s="2">
        <f ca="1">IF(Proc[[#This Row],[DateClosed]]="",ABS(NETWORKDAYS(Proc[[#This Row],[DateOpened]],TODAY()))-1,ABS(NETWORKDAYS(Proc[[#This Row],[DateOpened]],Proc[[#This Row],[DateClosed]]))-1)</f>
        <v>11</v>
      </c>
      <c r="R8562" s="140" t="s">
        <v>476</v>
      </c>
      <c r="S8562" s="155"/>
      <c r="T8562" s="155"/>
    </row>
    <row r="8563" spans="1:20" hidden="1">
      <c r="A8563" s="154" t="s">
        <v>10642</v>
      </c>
      <c r="B8563" s="155" t="str">
        <f>IFERROR(VLOOKUP(Proc[[#This Row],[App]],Table2[],3,0),"open")</f>
        <v>ok</v>
      </c>
      <c r="C8563" s="156" t="s">
        <v>369</v>
      </c>
      <c r="D8563" t="s">
        <v>10785</v>
      </c>
      <c r="E8563" s="154" t="s">
        <v>11699</v>
      </c>
      <c r="F8563" s="155" t="s">
        <v>11699</v>
      </c>
      <c r="G8563" s="154" t="s">
        <v>400</v>
      </c>
      <c r="H8563" s="155" t="str">
        <f>IF(Proc[[#This Row],[type]]="LFF (MDG-F)",MID(Proc[[#This Row],[Obj]],13,10),"")</f>
        <v/>
      </c>
      <c r="J8563" s="155" t="b">
        <f>Proc[[#This Row],[Requested]]=Proc[[#This Row],[CurrentParent]]</f>
        <v>1</v>
      </c>
      <c r="K8563" s="155" t="str">
        <f>IF(Proc[[#This Row],[Author]]="Marcela Urrego",VLOOKUP(LEFT(Proc[[#This Row],[Requested]],1),Table3[#All],2,0),VLOOKUP(Proc[[#This Row],[Author]],Table4[],2,0))</f>
        <v>HC</v>
      </c>
      <c r="L8563" s="155" t="s">
        <v>7801</v>
      </c>
      <c r="M8563" s="140">
        <v>46100</v>
      </c>
      <c r="N8563" s="140"/>
      <c r="O8563" s="140"/>
      <c r="P8563" s="140" t="str">
        <f ca="1">IF(Proc[[#This Row],[DaysAgeing]]&gt;5,"yep","on track")</f>
        <v>yep</v>
      </c>
      <c r="Q8563" s="2">
        <f ca="1">IF(Proc[[#This Row],[DateClosed]]="",ABS(NETWORKDAYS(Proc[[#This Row],[DateOpened]],TODAY()))-1,ABS(NETWORKDAYS(Proc[[#This Row],[DateOpened]],Proc[[#This Row],[DateClosed]]))-1)</f>
        <v>11</v>
      </c>
      <c r="R8563" s="140" t="s">
        <v>476</v>
      </c>
      <c r="S8563" s="155"/>
      <c r="T8563" s="155"/>
    </row>
    <row r="8564" spans="1:20" hidden="1">
      <c r="A8564" s="154" t="s">
        <v>10642</v>
      </c>
      <c r="B8564" s="155" t="str">
        <f>IFERROR(VLOOKUP(Proc[[#This Row],[App]],Table2[],3,0),"open")</f>
        <v>ok</v>
      </c>
      <c r="C8564" s="156" t="s">
        <v>369</v>
      </c>
      <c r="D8564" t="s">
        <v>10786</v>
      </c>
      <c r="E8564" s="154" t="s">
        <v>11699</v>
      </c>
      <c r="F8564" s="155" t="s">
        <v>11699</v>
      </c>
      <c r="G8564" s="154" t="s">
        <v>400</v>
      </c>
      <c r="H8564" s="155" t="str">
        <f>IF(Proc[[#This Row],[type]]="LFF (MDG-F)",MID(Proc[[#This Row],[Obj]],13,10),"")</f>
        <v/>
      </c>
      <c r="J8564" s="155" t="b">
        <f>Proc[[#This Row],[Requested]]=Proc[[#This Row],[CurrentParent]]</f>
        <v>1</v>
      </c>
      <c r="K8564" s="155" t="str">
        <f>IF(Proc[[#This Row],[Author]]="Marcela Urrego",VLOOKUP(LEFT(Proc[[#This Row],[Requested]],1),Table3[#All],2,0),VLOOKUP(Proc[[#This Row],[Author]],Table4[],2,0))</f>
        <v>HC</v>
      </c>
      <c r="L8564" s="155" t="s">
        <v>7801</v>
      </c>
      <c r="M8564" s="140">
        <v>46100</v>
      </c>
      <c r="N8564" s="140"/>
      <c r="O8564" s="140"/>
      <c r="P8564" s="140" t="str">
        <f ca="1">IF(Proc[[#This Row],[DaysAgeing]]&gt;5,"yep","on track")</f>
        <v>yep</v>
      </c>
      <c r="Q8564" s="2">
        <f ca="1">IF(Proc[[#This Row],[DateClosed]]="",ABS(NETWORKDAYS(Proc[[#This Row],[DateOpened]],TODAY()))-1,ABS(NETWORKDAYS(Proc[[#This Row],[DateOpened]],Proc[[#This Row],[DateClosed]]))-1)</f>
        <v>11</v>
      </c>
      <c r="R8564" s="140" t="s">
        <v>476</v>
      </c>
      <c r="S8564" s="155"/>
      <c r="T8564" s="155"/>
    </row>
    <row r="8565" spans="1:20" hidden="1">
      <c r="A8565" s="154" t="s">
        <v>10642</v>
      </c>
      <c r="B8565" s="155" t="str">
        <f>IFERROR(VLOOKUP(Proc[[#This Row],[App]],Table2[],3,0),"open")</f>
        <v>ok</v>
      </c>
      <c r="C8565" s="156" t="s">
        <v>369</v>
      </c>
      <c r="D8565" t="s">
        <v>10787</v>
      </c>
      <c r="E8565" s="154" t="s">
        <v>11699</v>
      </c>
      <c r="F8565" s="155" t="s">
        <v>11699</v>
      </c>
      <c r="G8565" s="154" t="s">
        <v>400</v>
      </c>
      <c r="H8565" s="155" t="str">
        <f>IF(Proc[[#This Row],[type]]="LFF (MDG-F)",MID(Proc[[#This Row],[Obj]],13,10),"")</f>
        <v/>
      </c>
      <c r="J8565" s="155" t="b">
        <f>Proc[[#This Row],[Requested]]=Proc[[#This Row],[CurrentParent]]</f>
        <v>1</v>
      </c>
      <c r="K8565" s="155" t="str">
        <f>IF(Proc[[#This Row],[Author]]="Marcela Urrego",VLOOKUP(LEFT(Proc[[#This Row],[Requested]],1),Table3[#All],2,0),VLOOKUP(Proc[[#This Row],[Author]],Table4[],2,0))</f>
        <v>HC</v>
      </c>
      <c r="L8565" s="155" t="s">
        <v>7801</v>
      </c>
      <c r="M8565" s="140">
        <v>46100</v>
      </c>
      <c r="N8565" s="140"/>
      <c r="O8565" s="140"/>
      <c r="P8565" s="140" t="str">
        <f ca="1">IF(Proc[[#This Row],[DaysAgeing]]&gt;5,"yep","on track")</f>
        <v>yep</v>
      </c>
      <c r="Q8565" s="2">
        <f ca="1">IF(Proc[[#This Row],[DateClosed]]="",ABS(NETWORKDAYS(Proc[[#This Row],[DateOpened]],TODAY()))-1,ABS(NETWORKDAYS(Proc[[#This Row],[DateOpened]],Proc[[#This Row],[DateClosed]]))-1)</f>
        <v>11</v>
      </c>
      <c r="R8565" s="140" t="s">
        <v>476</v>
      </c>
      <c r="S8565" s="155"/>
      <c r="T8565" s="155"/>
    </row>
    <row r="8566" spans="1:20" hidden="1">
      <c r="A8566" s="154" t="s">
        <v>10642</v>
      </c>
      <c r="B8566" s="155" t="str">
        <f>IFERROR(VLOOKUP(Proc[[#This Row],[App]],Table2[],3,0),"open")</f>
        <v>ok</v>
      </c>
      <c r="C8566" s="156" t="s">
        <v>369</v>
      </c>
      <c r="D8566" t="s">
        <v>10788</v>
      </c>
      <c r="E8566" s="154" t="s">
        <v>11699</v>
      </c>
      <c r="F8566" s="155" t="s">
        <v>11699</v>
      </c>
      <c r="G8566" s="154" t="s">
        <v>400</v>
      </c>
      <c r="H8566" s="155" t="str">
        <f>IF(Proc[[#This Row],[type]]="LFF (MDG-F)",MID(Proc[[#This Row],[Obj]],13,10),"")</f>
        <v/>
      </c>
      <c r="J8566" s="155" t="b">
        <f>Proc[[#This Row],[Requested]]=Proc[[#This Row],[CurrentParent]]</f>
        <v>1</v>
      </c>
      <c r="K8566" s="155" t="str">
        <f>IF(Proc[[#This Row],[Author]]="Marcela Urrego",VLOOKUP(LEFT(Proc[[#This Row],[Requested]],1),Table3[#All],2,0),VLOOKUP(Proc[[#This Row],[Author]],Table4[],2,0))</f>
        <v>HC</v>
      </c>
      <c r="L8566" s="155" t="s">
        <v>7801</v>
      </c>
      <c r="M8566" s="140">
        <v>46100</v>
      </c>
      <c r="N8566" s="140"/>
      <c r="O8566" s="140"/>
      <c r="P8566" s="140" t="str">
        <f ca="1">IF(Proc[[#This Row],[DaysAgeing]]&gt;5,"yep","on track")</f>
        <v>yep</v>
      </c>
      <c r="Q8566" s="2">
        <f ca="1">IF(Proc[[#This Row],[DateClosed]]="",ABS(NETWORKDAYS(Proc[[#This Row],[DateOpened]],TODAY()))-1,ABS(NETWORKDAYS(Proc[[#This Row],[DateOpened]],Proc[[#This Row],[DateClosed]]))-1)</f>
        <v>11</v>
      </c>
      <c r="R8566" s="140" t="s">
        <v>476</v>
      </c>
      <c r="S8566" s="155"/>
      <c r="T8566" s="155"/>
    </row>
    <row r="8567" spans="1:20" hidden="1">
      <c r="A8567" s="154" t="s">
        <v>10642</v>
      </c>
      <c r="B8567" s="155" t="str">
        <f>IFERROR(VLOOKUP(Proc[[#This Row],[App]],Table2[],3,0),"open")</f>
        <v>ok</v>
      </c>
      <c r="C8567" s="156" t="s">
        <v>369</v>
      </c>
      <c r="D8567" t="s">
        <v>10789</v>
      </c>
      <c r="E8567" s="154" t="s">
        <v>11699</v>
      </c>
      <c r="F8567" s="155" t="s">
        <v>11699</v>
      </c>
      <c r="G8567" s="154" t="s">
        <v>400</v>
      </c>
      <c r="H8567" s="155" t="str">
        <f>IF(Proc[[#This Row],[type]]="LFF (MDG-F)",MID(Proc[[#This Row],[Obj]],13,10),"")</f>
        <v/>
      </c>
      <c r="J8567" s="155" t="b">
        <f>Proc[[#This Row],[Requested]]=Proc[[#This Row],[CurrentParent]]</f>
        <v>1</v>
      </c>
      <c r="K8567" s="155" t="str">
        <f>IF(Proc[[#This Row],[Author]]="Marcela Urrego",VLOOKUP(LEFT(Proc[[#This Row],[Requested]],1),Table3[#All],2,0),VLOOKUP(Proc[[#This Row],[Author]],Table4[],2,0))</f>
        <v>HC</v>
      </c>
      <c r="L8567" s="155" t="s">
        <v>7801</v>
      </c>
      <c r="M8567" s="140">
        <v>46100</v>
      </c>
      <c r="N8567" s="140"/>
      <c r="O8567" s="140"/>
      <c r="P8567" s="140" t="str">
        <f ca="1">IF(Proc[[#This Row],[DaysAgeing]]&gt;5,"yep","on track")</f>
        <v>yep</v>
      </c>
      <c r="Q8567" s="2">
        <f ca="1">IF(Proc[[#This Row],[DateClosed]]="",ABS(NETWORKDAYS(Proc[[#This Row],[DateOpened]],TODAY()))-1,ABS(NETWORKDAYS(Proc[[#This Row],[DateOpened]],Proc[[#This Row],[DateClosed]]))-1)</f>
        <v>11</v>
      </c>
      <c r="R8567" s="140" t="s">
        <v>476</v>
      </c>
      <c r="S8567" s="155"/>
      <c r="T8567" s="155"/>
    </row>
    <row r="8568" spans="1:20" hidden="1">
      <c r="A8568" s="154" t="s">
        <v>10642</v>
      </c>
      <c r="B8568" s="155" t="str">
        <f>IFERROR(VLOOKUP(Proc[[#This Row],[App]],Table2[],3,0),"open")</f>
        <v>ok</v>
      </c>
      <c r="C8568" s="156" t="s">
        <v>369</v>
      </c>
      <c r="D8568" t="s">
        <v>10790</v>
      </c>
      <c r="E8568" s="154" t="s">
        <v>11699</v>
      </c>
      <c r="F8568" s="155" t="s">
        <v>11699</v>
      </c>
      <c r="G8568" s="154" t="s">
        <v>400</v>
      </c>
      <c r="H8568" s="155" t="str">
        <f>IF(Proc[[#This Row],[type]]="LFF (MDG-F)",MID(Proc[[#This Row],[Obj]],13,10),"")</f>
        <v/>
      </c>
      <c r="J8568" s="155" t="b">
        <f>Proc[[#This Row],[Requested]]=Proc[[#This Row],[CurrentParent]]</f>
        <v>1</v>
      </c>
      <c r="K8568" s="155" t="str">
        <f>IF(Proc[[#This Row],[Author]]="Marcela Urrego",VLOOKUP(LEFT(Proc[[#This Row],[Requested]],1),Table3[#All],2,0),VLOOKUP(Proc[[#This Row],[Author]],Table4[],2,0))</f>
        <v>HC</v>
      </c>
      <c r="L8568" s="155" t="s">
        <v>7801</v>
      </c>
      <c r="M8568" s="140">
        <v>46100</v>
      </c>
      <c r="N8568" s="140"/>
      <c r="O8568" s="140"/>
      <c r="P8568" s="140" t="str">
        <f ca="1">IF(Proc[[#This Row],[DaysAgeing]]&gt;5,"yep","on track")</f>
        <v>yep</v>
      </c>
      <c r="Q8568" s="2">
        <f ca="1">IF(Proc[[#This Row],[DateClosed]]="",ABS(NETWORKDAYS(Proc[[#This Row],[DateOpened]],TODAY()))-1,ABS(NETWORKDAYS(Proc[[#This Row],[DateOpened]],Proc[[#This Row],[DateClosed]]))-1)</f>
        <v>11</v>
      </c>
      <c r="R8568" s="140" t="s">
        <v>476</v>
      </c>
      <c r="S8568" s="155"/>
      <c r="T8568" s="155"/>
    </row>
    <row r="8569" spans="1:20" hidden="1">
      <c r="A8569" s="154" t="s">
        <v>10642</v>
      </c>
      <c r="B8569" s="155" t="str">
        <f>IFERROR(VLOOKUP(Proc[[#This Row],[App]],Table2[],3,0),"open")</f>
        <v>ok</v>
      </c>
      <c r="C8569" s="156" t="s">
        <v>369</v>
      </c>
      <c r="D8569" t="s">
        <v>10791</v>
      </c>
      <c r="E8569" s="154" t="s">
        <v>11699</v>
      </c>
      <c r="F8569" s="155" t="s">
        <v>11699</v>
      </c>
      <c r="G8569" s="154" t="s">
        <v>400</v>
      </c>
      <c r="H8569" s="155" t="str">
        <f>IF(Proc[[#This Row],[type]]="LFF (MDG-F)",MID(Proc[[#This Row],[Obj]],13,10),"")</f>
        <v/>
      </c>
      <c r="J8569" s="155" t="b">
        <f>Proc[[#This Row],[Requested]]=Proc[[#This Row],[CurrentParent]]</f>
        <v>1</v>
      </c>
      <c r="K8569" s="155" t="str">
        <f>IF(Proc[[#This Row],[Author]]="Marcela Urrego",VLOOKUP(LEFT(Proc[[#This Row],[Requested]],1),Table3[#All],2,0),VLOOKUP(Proc[[#This Row],[Author]],Table4[],2,0))</f>
        <v>HC</v>
      </c>
      <c r="L8569" s="155" t="s">
        <v>7801</v>
      </c>
      <c r="M8569" s="140">
        <v>46100</v>
      </c>
      <c r="N8569" s="140"/>
      <c r="O8569" s="140"/>
      <c r="P8569" s="140" t="str">
        <f ca="1">IF(Proc[[#This Row],[DaysAgeing]]&gt;5,"yep","on track")</f>
        <v>yep</v>
      </c>
      <c r="Q8569" s="2">
        <f ca="1">IF(Proc[[#This Row],[DateClosed]]="",ABS(NETWORKDAYS(Proc[[#This Row],[DateOpened]],TODAY()))-1,ABS(NETWORKDAYS(Proc[[#This Row],[DateOpened]],Proc[[#This Row],[DateClosed]]))-1)</f>
        <v>11</v>
      </c>
      <c r="R8569" s="140" t="s">
        <v>476</v>
      </c>
      <c r="S8569" s="155"/>
      <c r="T8569" s="155"/>
    </row>
    <row r="8570" spans="1:20" hidden="1">
      <c r="A8570" s="154" t="s">
        <v>10642</v>
      </c>
      <c r="B8570" s="155" t="str">
        <f>IFERROR(VLOOKUP(Proc[[#This Row],[App]],Table2[],3,0),"open")</f>
        <v>ok</v>
      </c>
      <c r="C8570" s="156" t="s">
        <v>369</v>
      </c>
      <c r="D8570" t="s">
        <v>10792</v>
      </c>
      <c r="E8570" s="154" t="s">
        <v>11699</v>
      </c>
      <c r="F8570" s="155" t="s">
        <v>11699</v>
      </c>
      <c r="G8570" s="154" t="s">
        <v>400</v>
      </c>
      <c r="H8570" s="155" t="str">
        <f>IF(Proc[[#This Row],[type]]="LFF (MDG-F)",MID(Proc[[#This Row],[Obj]],13,10),"")</f>
        <v/>
      </c>
      <c r="J8570" s="155" t="b">
        <f>Proc[[#This Row],[Requested]]=Proc[[#This Row],[CurrentParent]]</f>
        <v>1</v>
      </c>
      <c r="K8570" s="155" t="str">
        <f>IF(Proc[[#This Row],[Author]]="Marcela Urrego",VLOOKUP(LEFT(Proc[[#This Row],[Requested]],1),Table3[#All],2,0),VLOOKUP(Proc[[#This Row],[Author]],Table4[],2,0))</f>
        <v>HC</v>
      </c>
      <c r="L8570" s="155" t="s">
        <v>7801</v>
      </c>
      <c r="M8570" s="140">
        <v>46100</v>
      </c>
      <c r="N8570" s="140"/>
      <c r="O8570" s="140"/>
      <c r="P8570" s="140" t="str">
        <f ca="1">IF(Proc[[#This Row],[DaysAgeing]]&gt;5,"yep","on track")</f>
        <v>yep</v>
      </c>
      <c r="Q8570" s="2">
        <f ca="1">IF(Proc[[#This Row],[DateClosed]]="",ABS(NETWORKDAYS(Proc[[#This Row],[DateOpened]],TODAY()))-1,ABS(NETWORKDAYS(Proc[[#This Row],[DateOpened]],Proc[[#This Row],[DateClosed]]))-1)</f>
        <v>11</v>
      </c>
      <c r="R8570" s="140" t="s">
        <v>476</v>
      </c>
      <c r="S8570" s="155"/>
      <c r="T8570" s="155"/>
    </row>
    <row r="8571" spans="1:20" hidden="1">
      <c r="A8571" s="154" t="s">
        <v>10642</v>
      </c>
      <c r="B8571" s="155" t="str">
        <f>IFERROR(VLOOKUP(Proc[[#This Row],[App]],Table2[],3,0),"open")</f>
        <v>ok</v>
      </c>
      <c r="C8571" s="156" t="s">
        <v>369</v>
      </c>
      <c r="D8571" t="s">
        <v>10793</v>
      </c>
      <c r="E8571" s="154" t="s">
        <v>11699</v>
      </c>
      <c r="F8571" s="155" t="s">
        <v>11699</v>
      </c>
      <c r="G8571" s="154" t="s">
        <v>400</v>
      </c>
      <c r="H8571" s="155" t="str">
        <f>IF(Proc[[#This Row],[type]]="LFF (MDG-F)",MID(Proc[[#This Row],[Obj]],13,10),"")</f>
        <v/>
      </c>
      <c r="J8571" s="155" t="b">
        <f>Proc[[#This Row],[Requested]]=Proc[[#This Row],[CurrentParent]]</f>
        <v>1</v>
      </c>
      <c r="K8571" s="155" t="str">
        <f>IF(Proc[[#This Row],[Author]]="Marcela Urrego",VLOOKUP(LEFT(Proc[[#This Row],[Requested]],1),Table3[#All],2,0),VLOOKUP(Proc[[#This Row],[Author]],Table4[],2,0))</f>
        <v>HC</v>
      </c>
      <c r="L8571" s="155" t="s">
        <v>7801</v>
      </c>
      <c r="M8571" s="140">
        <v>46100</v>
      </c>
      <c r="N8571" s="140"/>
      <c r="O8571" s="140"/>
      <c r="P8571" s="140" t="str">
        <f ca="1">IF(Proc[[#This Row],[DaysAgeing]]&gt;5,"yep","on track")</f>
        <v>yep</v>
      </c>
      <c r="Q8571" s="2">
        <f ca="1">IF(Proc[[#This Row],[DateClosed]]="",ABS(NETWORKDAYS(Proc[[#This Row],[DateOpened]],TODAY()))-1,ABS(NETWORKDAYS(Proc[[#This Row],[DateOpened]],Proc[[#This Row],[DateClosed]]))-1)</f>
        <v>11</v>
      </c>
      <c r="R8571" s="140" t="s">
        <v>476</v>
      </c>
      <c r="S8571" s="155"/>
      <c r="T8571" s="155"/>
    </row>
    <row r="8572" spans="1:20" hidden="1">
      <c r="A8572" s="154" t="s">
        <v>10642</v>
      </c>
      <c r="B8572" s="155" t="str">
        <f>IFERROR(VLOOKUP(Proc[[#This Row],[App]],Table2[],3,0),"open")</f>
        <v>ok</v>
      </c>
      <c r="C8572" s="156" t="s">
        <v>369</v>
      </c>
      <c r="D8572" t="s">
        <v>10794</v>
      </c>
      <c r="E8572" s="154" t="s">
        <v>11699</v>
      </c>
      <c r="F8572" s="155" t="s">
        <v>11699</v>
      </c>
      <c r="G8572" s="154" t="s">
        <v>400</v>
      </c>
      <c r="H8572" s="155" t="str">
        <f>IF(Proc[[#This Row],[type]]="LFF (MDG-F)",MID(Proc[[#This Row],[Obj]],13,10),"")</f>
        <v/>
      </c>
      <c r="J8572" s="155" t="b">
        <f>Proc[[#This Row],[Requested]]=Proc[[#This Row],[CurrentParent]]</f>
        <v>1</v>
      </c>
      <c r="K8572" s="155" t="str">
        <f>IF(Proc[[#This Row],[Author]]="Marcela Urrego",VLOOKUP(LEFT(Proc[[#This Row],[Requested]],1),Table3[#All],2,0),VLOOKUP(Proc[[#This Row],[Author]],Table4[],2,0))</f>
        <v>HC</v>
      </c>
      <c r="L8572" s="155" t="s">
        <v>7801</v>
      </c>
      <c r="M8572" s="140">
        <v>46100</v>
      </c>
      <c r="N8572" s="140"/>
      <c r="O8572" s="140"/>
      <c r="P8572" s="140" t="str">
        <f ca="1">IF(Proc[[#This Row],[DaysAgeing]]&gt;5,"yep","on track")</f>
        <v>yep</v>
      </c>
      <c r="Q8572" s="2">
        <f ca="1">IF(Proc[[#This Row],[DateClosed]]="",ABS(NETWORKDAYS(Proc[[#This Row],[DateOpened]],TODAY()))-1,ABS(NETWORKDAYS(Proc[[#This Row],[DateOpened]],Proc[[#This Row],[DateClosed]]))-1)</f>
        <v>11</v>
      </c>
      <c r="R8572" s="140" t="s">
        <v>476</v>
      </c>
      <c r="S8572" s="155"/>
      <c r="T8572" s="155"/>
    </row>
    <row r="8573" spans="1:20" hidden="1">
      <c r="A8573" s="154" t="s">
        <v>10642</v>
      </c>
      <c r="B8573" s="155" t="str">
        <f>IFERROR(VLOOKUP(Proc[[#This Row],[App]],Table2[],3,0),"open")</f>
        <v>ok</v>
      </c>
      <c r="C8573" s="156" t="s">
        <v>369</v>
      </c>
      <c r="D8573" t="s">
        <v>10795</v>
      </c>
      <c r="E8573" s="154" t="s">
        <v>11699</v>
      </c>
      <c r="F8573" s="155" t="s">
        <v>11699</v>
      </c>
      <c r="G8573" s="154" t="s">
        <v>400</v>
      </c>
      <c r="H8573" s="155" t="str">
        <f>IF(Proc[[#This Row],[type]]="LFF (MDG-F)",MID(Proc[[#This Row],[Obj]],13,10),"")</f>
        <v/>
      </c>
      <c r="J8573" s="155" t="b">
        <f>Proc[[#This Row],[Requested]]=Proc[[#This Row],[CurrentParent]]</f>
        <v>1</v>
      </c>
      <c r="K8573" s="155" t="str">
        <f>IF(Proc[[#This Row],[Author]]="Marcela Urrego",VLOOKUP(LEFT(Proc[[#This Row],[Requested]],1),Table3[#All],2,0),VLOOKUP(Proc[[#This Row],[Author]],Table4[],2,0))</f>
        <v>HC</v>
      </c>
      <c r="L8573" s="155" t="s">
        <v>7801</v>
      </c>
      <c r="M8573" s="140">
        <v>46100</v>
      </c>
      <c r="N8573" s="140"/>
      <c r="O8573" s="140"/>
      <c r="P8573" s="140" t="str">
        <f ca="1">IF(Proc[[#This Row],[DaysAgeing]]&gt;5,"yep","on track")</f>
        <v>yep</v>
      </c>
      <c r="Q8573" s="2">
        <f ca="1">IF(Proc[[#This Row],[DateClosed]]="",ABS(NETWORKDAYS(Proc[[#This Row],[DateOpened]],TODAY()))-1,ABS(NETWORKDAYS(Proc[[#This Row],[DateOpened]],Proc[[#This Row],[DateClosed]]))-1)</f>
        <v>11</v>
      </c>
      <c r="R8573" s="140" t="s">
        <v>476</v>
      </c>
      <c r="S8573" s="155"/>
      <c r="T8573" s="155"/>
    </row>
    <row r="8574" spans="1:20" hidden="1">
      <c r="A8574" s="154" t="s">
        <v>10642</v>
      </c>
      <c r="B8574" s="155" t="str">
        <f>IFERROR(VLOOKUP(Proc[[#This Row],[App]],Table2[],3,0),"open")</f>
        <v>ok</v>
      </c>
      <c r="C8574" s="156" t="s">
        <v>369</v>
      </c>
      <c r="D8574" t="s">
        <v>10796</v>
      </c>
      <c r="E8574" s="154" t="s">
        <v>11699</v>
      </c>
      <c r="F8574" s="155" t="s">
        <v>11699</v>
      </c>
      <c r="G8574" s="154" t="s">
        <v>400</v>
      </c>
      <c r="H8574" s="155" t="str">
        <f>IF(Proc[[#This Row],[type]]="LFF (MDG-F)",MID(Proc[[#This Row],[Obj]],13,10),"")</f>
        <v/>
      </c>
      <c r="J8574" s="155" t="b">
        <f>Proc[[#This Row],[Requested]]=Proc[[#This Row],[CurrentParent]]</f>
        <v>1</v>
      </c>
      <c r="K8574" s="155" t="str">
        <f>IF(Proc[[#This Row],[Author]]="Marcela Urrego",VLOOKUP(LEFT(Proc[[#This Row],[Requested]],1),Table3[#All],2,0),VLOOKUP(Proc[[#This Row],[Author]],Table4[],2,0))</f>
        <v>HC</v>
      </c>
      <c r="L8574" s="155" t="s">
        <v>7801</v>
      </c>
      <c r="M8574" s="140">
        <v>46100</v>
      </c>
      <c r="N8574" s="140"/>
      <c r="O8574" s="140"/>
      <c r="P8574" s="140" t="str">
        <f ca="1">IF(Proc[[#This Row],[DaysAgeing]]&gt;5,"yep","on track")</f>
        <v>yep</v>
      </c>
      <c r="Q8574" s="2">
        <f ca="1">IF(Proc[[#This Row],[DateClosed]]="",ABS(NETWORKDAYS(Proc[[#This Row],[DateOpened]],TODAY()))-1,ABS(NETWORKDAYS(Proc[[#This Row],[DateOpened]],Proc[[#This Row],[DateClosed]]))-1)</f>
        <v>11</v>
      </c>
      <c r="R8574" s="140" t="s">
        <v>476</v>
      </c>
      <c r="S8574" s="155"/>
      <c r="T8574" s="155"/>
    </row>
    <row r="8575" spans="1:20" hidden="1">
      <c r="A8575" s="154" t="s">
        <v>10642</v>
      </c>
      <c r="B8575" s="155" t="str">
        <f>IFERROR(VLOOKUP(Proc[[#This Row],[App]],Table2[],3,0),"open")</f>
        <v>ok</v>
      </c>
      <c r="C8575" s="156" t="s">
        <v>369</v>
      </c>
      <c r="D8575" t="s">
        <v>10797</v>
      </c>
      <c r="E8575" s="154" t="s">
        <v>11699</v>
      </c>
      <c r="F8575" s="155" t="s">
        <v>11699</v>
      </c>
      <c r="G8575" s="154" t="s">
        <v>400</v>
      </c>
      <c r="H8575" s="155" t="str">
        <f>IF(Proc[[#This Row],[type]]="LFF (MDG-F)",MID(Proc[[#This Row],[Obj]],13,10),"")</f>
        <v/>
      </c>
      <c r="J8575" s="155" t="b">
        <f>Proc[[#This Row],[Requested]]=Proc[[#This Row],[CurrentParent]]</f>
        <v>1</v>
      </c>
      <c r="K8575" s="155" t="str">
        <f>IF(Proc[[#This Row],[Author]]="Marcela Urrego",VLOOKUP(LEFT(Proc[[#This Row],[Requested]],1),Table3[#All],2,0),VLOOKUP(Proc[[#This Row],[Author]],Table4[],2,0))</f>
        <v>HC</v>
      </c>
      <c r="L8575" s="155" t="s">
        <v>7801</v>
      </c>
      <c r="M8575" s="140">
        <v>46100</v>
      </c>
      <c r="N8575" s="140"/>
      <c r="O8575" s="140"/>
      <c r="P8575" s="140" t="str">
        <f ca="1">IF(Proc[[#This Row],[DaysAgeing]]&gt;5,"yep","on track")</f>
        <v>yep</v>
      </c>
      <c r="Q8575" s="2">
        <f ca="1">IF(Proc[[#This Row],[DateClosed]]="",ABS(NETWORKDAYS(Proc[[#This Row],[DateOpened]],TODAY()))-1,ABS(NETWORKDAYS(Proc[[#This Row],[DateOpened]],Proc[[#This Row],[DateClosed]]))-1)</f>
        <v>11</v>
      </c>
      <c r="R8575" s="140" t="s">
        <v>476</v>
      </c>
      <c r="S8575" s="155"/>
      <c r="T8575" s="155"/>
    </row>
    <row r="8576" spans="1:20" hidden="1">
      <c r="A8576" s="154" t="s">
        <v>10642</v>
      </c>
      <c r="B8576" s="155" t="str">
        <f>IFERROR(VLOOKUP(Proc[[#This Row],[App]],Table2[],3,0),"open")</f>
        <v>ok</v>
      </c>
      <c r="C8576" s="156" t="s">
        <v>369</v>
      </c>
      <c r="D8576" t="s">
        <v>10798</v>
      </c>
      <c r="E8576" s="154" t="s">
        <v>11699</v>
      </c>
      <c r="F8576" s="155" t="s">
        <v>11699</v>
      </c>
      <c r="G8576" s="154" t="s">
        <v>400</v>
      </c>
      <c r="H8576" s="155" t="str">
        <f>IF(Proc[[#This Row],[type]]="LFF (MDG-F)",MID(Proc[[#This Row],[Obj]],13,10),"")</f>
        <v/>
      </c>
      <c r="J8576" s="155" t="b">
        <f>Proc[[#This Row],[Requested]]=Proc[[#This Row],[CurrentParent]]</f>
        <v>1</v>
      </c>
      <c r="K8576" s="155" t="str">
        <f>IF(Proc[[#This Row],[Author]]="Marcela Urrego",VLOOKUP(LEFT(Proc[[#This Row],[Requested]],1),Table3[#All],2,0),VLOOKUP(Proc[[#This Row],[Author]],Table4[],2,0))</f>
        <v>HC</v>
      </c>
      <c r="L8576" s="155" t="s">
        <v>7801</v>
      </c>
      <c r="M8576" s="140">
        <v>46100</v>
      </c>
      <c r="N8576" s="140"/>
      <c r="O8576" s="140"/>
      <c r="P8576" s="140" t="str">
        <f ca="1">IF(Proc[[#This Row],[DaysAgeing]]&gt;5,"yep","on track")</f>
        <v>yep</v>
      </c>
      <c r="Q8576" s="2">
        <f ca="1">IF(Proc[[#This Row],[DateClosed]]="",ABS(NETWORKDAYS(Proc[[#This Row],[DateOpened]],TODAY()))-1,ABS(NETWORKDAYS(Proc[[#This Row],[DateOpened]],Proc[[#This Row],[DateClosed]]))-1)</f>
        <v>11</v>
      </c>
      <c r="R8576" s="140" t="s">
        <v>476</v>
      </c>
      <c r="S8576" s="155"/>
      <c r="T8576" s="155"/>
    </row>
    <row r="8577" spans="1:20" hidden="1">
      <c r="A8577" s="154" t="s">
        <v>10642</v>
      </c>
      <c r="B8577" s="155" t="str">
        <f>IFERROR(VLOOKUP(Proc[[#This Row],[App]],Table2[],3,0),"open")</f>
        <v>ok</v>
      </c>
      <c r="C8577" s="156" t="s">
        <v>369</v>
      </c>
      <c r="D8577" t="s">
        <v>10799</v>
      </c>
      <c r="E8577" s="154" t="s">
        <v>11699</v>
      </c>
      <c r="F8577" s="155" t="s">
        <v>11699</v>
      </c>
      <c r="G8577" s="154" t="s">
        <v>400</v>
      </c>
      <c r="H8577" s="155" t="str">
        <f>IF(Proc[[#This Row],[type]]="LFF (MDG-F)",MID(Proc[[#This Row],[Obj]],13,10),"")</f>
        <v/>
      </c>
      <c r="J8577" s="155" t="b">
        <f>Proc[[#This Row],[Requested]]=Proc[[#This Row],[CurrentParent]]</f>
        <v>1</v>
      </c>
      <c r="K8577" s="155" t="str">
        <f>IF(Proc[[#This Row],[Author]]="Marcela Urrego",VLOOKUP(LEFT(Proc[[#This Row],[Requested]],1),Table3[#All],2,0),VLOOKUP(Proc[[#This Row],[Author]],Table4[],2,0))</f>
        <v>HC</v>
      </c>
      <c r="L8577" s="155" t="s">
        <v>7801</v>
      </c>
      <c r="M8577" s="140">
        <v>46100</v>
      </c>
      <c r="N8577" s="140"/>
      <c r="O8577" s="140"/>
      <c r="P8577" s="140" t="str">
        <f ca="1">IF(Proc[[#This Row],[DaysAgeing]]&gt;5,"yep","on track")</f>
        <v>yep</v>
      </c>
      <c r="Q8577" s="2">
        <f ca="1">IF(Proc[[#This Row],[DateClosed]]="",ABS(NETWORKDAYS(Proc[[#This Row],[DateOpened]],TODAY()))-1,ABS(NETWORKDAYS(Proc[[#This Row],[DateOpened]],Proc[[#This Row],[DateClosed]]))-1)</f>
        <v>11</v>
      </c>
      <c r="R8577" s="140" t="s">
        <v>476</v>
      </c>
      <c r="S8577" s="155"/>
      <c r="T8577" s="155"/>
    </row>
    <row r="8578" spans="1:20" hidden="1">
      <c r="A8578" s="154" t="s">
        <v>10642</v>
      </c>
      <c r="B8578" s="155" t="str">
        <f>IFERROR(VLOOKUP(Proc[[#This Row],[App]],Table2[],3,0),"open")</f>
        <v>ok</v>
      </c>
      <c r="C8578" s="156" t="s">
        <v>369</v>
      </c>
      <c r="D8578" t="s">
        <v>10800</v>
      </c>
      <c r="E8578" s="154" t="s">
        <v>11699</v>
      </c>
      <c r="F8578" s="155" t="s">
        <v>11699</v>
      </c>
      <c r="G8578" s="154" t="s">
        <v>400</v>
      </c>
      <c r="H8578" s="155" t="str">
        <f>IF(Proc[[#This Row],[type]]="LFF (MDG-F)",MID(Proc[[#This Row],[Obj]],13,10),"")</f>
        <v/>
      </c>
      <c r="J8578" s="155" t="b">
        <f>Proc[[#This Row],[Requested]]=Proc[[#This Row],[CurrentParent]]</f>
        <v>1</v>
      </c>
      <c r="K8578" s="155" t="str">
        <f>IF(Proc[[#This Row],[Author]]="Marcela Urrego",VLOOKUP(LEFT(Proc[[#This Row],[Requested]],1),Table3[#All],2,0),VLOOKUP(Proc[[#This Row],[Author]],Table4[],2,0))</f>
        <v>HC</v>
      </c>
      <c r="L8578" s="155" t="s">
        <v>7801</v>
      </c>
      <c r="M8578" s="140">
        <v>46100</v>
      </c>
      <c r="N8578" s="140"/>
      <c r="O8578" s="140"/>
      <c r="P8578" s="140" t="str">
        <f ca="1">IF(Proc[[#This Row],[DaysAgeing]]&gt;5,"yep","on track")</f>
        <v>yep</v>
      </c>
      <c r="Q8578" s="2">
        <f ca="1">IF(Proc[[#This Row],[DateClosed]]="",ABS(NETWORKDAYS(Proc[[#This Row],[DateOpened]],TODAY()))-1,ABS(NETWORKDAYS(Proc[[#This Row],[DateOpened]],Proc[[#This Row],[DateClosed]]))-1)</f>
        <v>11</v>
      </c>
      <c r="R8578" s="140" t="s">
        <v>476</v>
      </c>
      <c r="S8578" s="155"/>
      <c r="T8578" s="155"/>
    </row>
    <row r="8579" spans="1:20" hidden="1">
      <c r="A8579" s="154" t="s">
        <v>10642</v>
      </c>
      <c r="B8579" s="155" t="str">
        <f>IFERROR(VLOOKUP(Proc[[#This Row],[App]],Table2[],3,0),"open")</f>
        <v>ok</v>
      </c>
      <c r="C8579" s="156" t="s">
        <v>369</v>
      </c>
      <c r="D8579" t="s">
        <v>10801</v>
      </c>
      <c r="E8579" s="154" t="s">
        <v>11699</v>
      </c>
      <c r="F8579" s="155" t="s">
        <v>11699</v>
      </c>
      <c r="G8579" s="154" t="s">
        <v>400</v>
      </c>
      <c r="H8579" s="155" t="str">
        <f>IF(Proc[[#This Row],[type]]="LFF (MDG-F)",MID(Proc[[#This Row],[Obj]],13,10),"")</f>
        <v/>
      </c>
      <c r="J8579" s="155" t="b">
        <f>Proc[[#This Row],[Requested]]=Proc[[#This Row],[CurrentParent]]</f>
        <v>1</v>
      </c>
      <c r="K8579" s="155" t="str">
        <f>IF(Proc[[#This Row],[Author]]="Marcela Urrego",VLOOKUP(LEFT(Proc[[#This Row],[Requested]],1),Table3[#All],2,0),VLOOKUP(Proc[[#This Row],[Author]],Table4[],2,0))</f>
        <v>HC</v>
      </c>
      <c r="L8579" s="155" t="s">
        <v>7801</v>
      </c>
      <c r="M8579" s="140">
        <v>46100</v>
      </c>
      <c r="N8579" s="140"/>
      <c r="O8579" s="140"/>
      <c r="P8579" s="140" t="str">
        <f ca="1">IF(Proc[[#This Row],[DaysAgeing]]&gt;5,"yep","on track")</f>
        <v>yep</v>
      </c>
      <c r="Q8579" s="2">
        <f ca="1">IF(Proc[[#This Row],[DateClosed]]="",ABS(NETWORKDAYS(Proc[[#This Row],[DateOpened]],TODAY()))-1,ABS(NETWORKDAYS(Proc[[#This Row],[DateOpened]],Proc[[#This Row],[DateClosed]]))-1)</f>
        <v>11</v>
      </c>
      <c r="R8579" s="140" t="s">
        <v>476</v>
      </c>
      <c r="S8579" s="155"/>
      <c r="T8579" s="155"/>
    </row>
    <row r="8580" spans="1:20" hidden="1">
      <c r="A8580" s="154" t="s">
        <v>10642</v>
      </c>
      <c r="B8580" s="155" t="str">
        <f>IFERROR(VLOOKUP(Proc[[#This Row],[App]],Table2[],3,0),"open")</f>
        <v>ok</v>
      </c>
      <c r="C8580" s="156" t="s">
        <v>369</v>
      </c>
      <c r="D8580" t="s">
        <v>10802</v>
      </c>
      <c r="E8580" s="154" t="s">
        <v>11699</v>
      </c>
      <c r="F8580" s="155" t="s">
        <v>11699</v>
      </c>
      <c r="G8580" s="154" t="s">
        <v>400</v>
      </c>
      <c r="H8580" s="155" t="str">
        <f>IF(Proc[[#This Row],[type]]="LFF (MDG-F)",MID(Proc[[#This Row],[Obj]],13,10),"")</f>
        <v/>
      </c>
      <c r="J8580" s="155" t="b">
        <f>Proc[[#This Row],[Requested]]=Proc[[#This Row],[CurrentParent]]</f>
        <v>1</v>
      </c>
      <c r="K8580" s="155" t="str">
        <f>IF(Proc[[#This Row],[Author]]="Marcela Urrego",VLOOKUP(LEFT(Proc[[#This Row],[Requested]],1),Table3[#All],2,0),VLOOKUP(Proc[[#This Row],[Author]],Table4[],2,0))</f>
        <v>HC</v>
      </c>
      <c r="L8580" s="155" t="s">
        <v>7801</v>
      </c>
      <c r="M8580" s="140">
        <v>46100</v>
      </c>
      <c r="N8580" s="140"/>
      <c r="O8580" s="140"/>
      <c r="P8580" s="140" t="str">
        <f ca="1">IF(Proc[[#This Row],[DaysAgeing]]&gt;5,"yep","on track")</f>
        <v>yep</v>
      </c>
      <c r="Q8580" s="2">
        <f ca="1">IF(Proc[[#This Row],[DateClosed]]="",ABS(NETWORKDAYS(Proc[[#This Row],[DateOpened]],TODAY()))-1,ABS(NETWORKDAYS(Proc[[#This Row],[DateOpened]],Proc[[#This Row],[DateClosed]]))-1)</f>
        <v>11</v>
      </c>
      <c r="R8580" s="140" t="s">
        <v>476</v>
      </c>
      <c r="S8580" s="155"/>
      <c r="T8580" s="155"/>
    </row>
    <row r="8581" spans="1:20" hidden="1">
      <c r="A8581" s="154" t="s">
        <v>10642</v>
      </c>
      <c r="B8581" s="155" t="str">
        <f>IFERROR(VLOOKUP(Proc[[#This Row],[App]],Table2[],3,0),"open")</f>
        <v>ok</v>
      </c>
      <c r="C8581" s="156" t="s">
        <v>369</v>
      </c>
      <c r="D8581" t="s">
        <v>10803</v>
      </c>
      <c r="E8581" s="154" t="s">
        <v>11699</v>
      </c>
      <c r="F8581" s="155" t="s">
        <v>11699</v>
      </c>
      <c r="G8581" s="154" t="s">
        <v>400</v>
      </c>
      <c r="H8581" s="155" t="str">
        <f>IF(Proc[[#This Row],[type]]="LFF (MDG-F)",MID(Proc[[#This Row],[Obj]],13,10),"")</f>
        <v/>
      </c>
      <c r="J8581" s="155" t="b">
        <f>Proc[[#This Row],[Requested]]=Proc[[#This Row],[CurrentParent]]</f>
        <v>1</v>
      </c>
      <c r="K8581" s="155" t="str">
        <f>IF(Proc[[#This Row],[Author]]="Marcela Urrego",VLOOKUP(LEFT(Proc[[#This Row],[Requested]],1),Table3[#All],2,0),VLOOKUP(Proc[[#This Row],[Author]],Table4[],2,0))</f>
        <v>HC</v>
      </c>
      <c r="L8581" s="155" t="s">
        <v>7801</v>
      </c>
      <c r="M8581" s="140">
        <v>46100</v>
      </c>
      <c r="N8581" s="140"/>
      <c r="O8581" s="140"/>
      <c r="P8581" s="140" t="str">
        <f ca="1">IF(Proc[[#This Row],[DaysAgeing]]&gt;5,"yep","on track")</f>
        <v>yep</v>
      </c>
      <c r="Q8581" s="2">
        <f ca="1">IF(Proc[[#This Row],[DateClosed]]="",ABS(NETWORKDAYS(Proc[[#This Row],[DateOpened]],TODAY()))-1,ABS(NETWORKDAYS(Proc[[#This Row],[DateOpened]],Proc[[#This Row],[DateClosed]]))-1)</f>
        <v>11</v>
      </c>
      <c r="R8581" s="140" t="s">
        <v>476</v>
      </c>
      <c r="S8581" s="155"/>
      <c r="T8581" s="155"/>
    </row>
    <row r="8582" spans="1:20" hidden="1">
      <c r="A8582" s="154" t="s">
        <v>10642</v>
      </c>
      <c r="B8582" s="155" t="str">
        <f>IFERROR(VLOOKUP(Proc[[#This Row],[App]],Table2[],3,0),"open")</f>
        <v>ok</v>
      </c>
      <c r="C8582" s="156" t="s">
        <v>369</v>
      </c>
      <c r="D8582" t="s">
        <v>10804</v>
      </c>
      <c r="E8582" s="154" t="s">
        <v>11699</v>
      </c>
      <c r="F8582" s="155" t="s">
        <v>11699</v>
      </c>
      <c r="G8582" s="154" t="s">
        <v>400</v>
      </c>
      <c r="H8582" s="155" t="str">
        <f>IF(Proc[[#This Row],[type]]="LFF (MDG-F)",MID(Proc[[#This Row],[Obj]],13,10),"")</f>
        <v/>
      </c>
      <c r="J8582" s="155" t="b">
        <f>Proc[[#This Row],[Requested]]=Proc[[#This Row],[CurrentParent]]</f>
        <v>1</v>
      </c>
      <c r="K8582" s="155" t="str">
        <f>IF(Proc[[#This Row],[Author]]="Marcela Urrego",VLOOKUP(LEFT(Proc[[#This Row],[Requested]],1),Table3[#All],2,0),VLOOKUP(Proc[[#This Row],[Author]],Table4[],2,0))</f>
        <v>HC</v>
      </c>
      <c r="L8582" s="155" t="s">
        <v>7801</v>
      </c>
      <c r="M8582" s="140">
        <v>46100</v>
      </c>
      <c r="N8582" s="140"/>
      <c r="O8582" s="140"/>
      <c r="P8582" s="140" t="str">
        <f ca="1">IF(Proc[[#This Row],[DaysAgeing]]&gt;5,"yep","on track")</f>
        <v>yep</v>
      </c>
      <c r="Q8582" s="2">
        <f ca="1">IF(Proc[[#This Row],[DateClosed]]="",ABS(NETWORKDAYS(Proc[[#This Row],[DateOpened]],TODAY()))-1,ABS(NETWORKDAYS(Proc[[#This Row],[DateOpened]],Proc[[#This Row],[DateClosed]]))-1)</f>
        <v>11</v>
      </c>
      <c r="R8582" s="140" t="s">
        <v>476</v>
      </c>
      <c r="S8582" s="155"/>
      <c r="T8582" s="155"/>
    </row>
    <row r="8583" spans="1:20" hidden="1">
      <c r="A8583" s="154" t="s">
        <v>10642</v>
      </c>
      <c r="B8583" s="155" t="str">
        <f>IFERROR(VLOOKUP(Proc[[#This Row],[App]],Table2[],3,0),"open")</f>
        <v>ok</v>
      </c>
      <c r="C8583" s="156" t="s">
        <v>369</v>
      </c>
      <c r="D8583" t="s">
        <v>10805</v>
      </c>
      <c r="E8583" s="154" t="s">
        <v>11699</v>
      </c>
      <c r="F8583" s="155" t="s">
        <v>11699</v>
      </c>
      <c r="G8583" s="154" t="s">
        <v>400</v>
      </c>
      <c r="H8583" s="155" t="str">
        <f>IF(Proc[[#This Row],[type]]="LFF (MDG-F)",MID(Proc[[#This Row],[Obj]],13,10),"")</f>
        <v/>
      </c>
      <c r="J8583" s="155" t="b">
        <f>Proc[[#This Row],[Requested]]=Proc[[#This Row],[CurrentParent]]</f>
        <v>1</v>
      </c>
      <c r="K8583" s="155" t="str">
        <f>IF(Proc[[#This Row],[Author]]="Marcela Urrego",VLOOKUP(LEFT(Proc[[#This Row],[Requested]],1),Table3[#All],2,0),VLOOKUP(Proc[[#This Row],[Author]],Table4[],2,0))</f>
        <v>HC</v>
      </c>
      <c r="L8583" s="155" t="s">
        <v>7801</v>
      </c>
      <c r="M8583" s="140">
        <v>46100</v>
      </c>
      <c r="N8583" s="140"/>
      <c r="O8583" s="140"/>
      <c r="P8583" s="140" t="str">
        <f ca="1">IF(Proc[[#This Row],[DaysAgeing]]&gt;5,"yep","on track")</f>
        <v>yep</v>
      </c>
      <c r="Q8583" s="2">
        <f ca="1">IF(Proc[[#This Row],[DateClosed]]="",ABS(NETWORKDAYS(Proc[[#This Row],[DateOpened]],TODAY()))-1,ABS(NETWORKDAYS(Proc[[#This Row],[DateOpened]],Proc[[#This Row],[DateClosed]]))-1)</f>
        <v>11</v>
      </c>
      <c r="R8583" s="140" t="s">
        <v>476</v>
      </c>
      <c r="S8583" s="155"/>
      <c r="T8583" s="155"/>
    </row>
    <row r="8584" spans="1:20" hidden="1">
      <c r="A8584" s="154" t="s">
        <v>10642</v>
      </c>
      <c r="B8584" s="155" t="str">
        <f>IFERROR(VLOOKUP(Proc[[#This Row],[App]],Table2[],3,0),"open")</f>
        <v>ok</v>
      </c>
      <c r="C8584" s="156" t="s">
        <v>369</v>
      </c>
      <c r="D8584" t="s">
        <v>10806</v>
      </c>
      <c r="E8584" s="154" t="s">
        <v>11699</v>
      </c>
      <c r="F8584" s="155" t="s">
        <v>11699</v>
      </c>
      <c r="G8584" s="154" t="s">
        <v>400</v>
      </c>
      <c r="H8584" s="155" t="str">
        <f>IF(Proc[[#This Row],[type]]="LFF (MDG-F)",MID(Proc[[#This Row],[Obj]],13,10),"")</f>
        <v/>
      </c>
      <c r="J8584" s="155" t="b">
        <f>Proc[[#This Row],[Requested]]=Proc[[#This Row],[CurrentParent]]</f>
        <v>1</v>
      </c>
      <c r="K8584" s="155" t="str">
        <f>IF(Proc[[#This Row],[Author]]="Marcela Urrego",VLOOKUP(LEFT(Proc[[#This Row],[Requested]],1),Table3[#All],2,0),VLOOKUP(Proc[[#This Row],[Author]],Table4[],2,0))</f>
        <v>HC</v>
      </c>
      <c r="L8584" s="155" t="s">
        <v>7801</v>
      </c>
      <c r="M8584" s="140">
        <v>46100</v>
      </c>
      <c r="N8584" s="140"/>
      <c r="O8584" s="140"/>
      <c r="P8584" s="140" t="str">
        <f ca="1">IF(Proc[[#This Row],[DaysAgeing]]&gt;5,"yep","on track")</f>
        <v>yep</v>
      </c>
      <c r="Q8584" s="2">
        <f ca="1">IF(Proc[[#This Row],[DateClosed]]="",ABS(NETWORKDAYS(Proc[[#This Row],[DateOpened]],TODAY()))-1,ABS(NETWORKDAYS(Proc[[#This Row],[DateOpened]],Proc[[#This Row],[DateClosed]]))-1)</f>
        <v>11</v>
      </c>
      <c r="R8584" s="140" t="s">
        <v>476</v>
      </c>
      <c r="S8584" s="155"/>
      <c r="T8584" s="155"/>
    </row>
    <row r="8585" spans="1:20" hidden="1">
      <c r="A8585" s="154" t="s">
        <v>10642</v>
      </c>
      <c r="B8585" s="155" t="str">
        <f>IFERROR(VLOOKUP(Proc[[#This Row],[App]],Table2[],3,0),"open")</f>
        <v>ok</v>
      </c>
      <c r="C8585" s="156" t="s">
        <v>369</v>
      </c>
      <c r="D8585" t="s">
        <v>10807</v>
      </c>
      <c r="E8585" s="154" t="s">
        <v>11699</v>
      </c>
      <c r="F8585" s="155" t="s">
        <v>11699</v>
      </c>
      <c r="G8585" s="154" t="s">
        <v>400</v>
      </c>
      <c r="H8585" s="155" t="str">
        <f>IF(Proc[[#This Row],[type]]="LFF (MDG-F)",MID(Proc[[#This Row],[Obj]],13,10),"")</f>
        <v/>
      </c>
      <c r="J8585" s="155" t="b">
        <f>Proc[[#This Row],[Requested]]=Proc[[#This Row],[CurrentParent]]</f>
        <v>1</v>
      </c>
      <c r="K8585" s="155" t="str">
        <f>IF(Proc[[#This Row],[Author]]="Marcela Urrego",VLOOKUP(LEFT(Proc[[#This Row],[Requested]],1),Table3[#All],2,0),VLOOKUP(Proc[[#This Row],[Author]],Table4[],2,0))</f>
        <v>HC</v>
      </c>
      <c r="L8585" s="155" t="s">
        <v>7801</v>
      </c>
      <c r="M8585" s="140">
        <v>46100</v>
      </c>
      <c r="N8585" s="140"/>
      <c r="O8585" s="140"/>
      <c r="P8585" s="140" t="str">
        <f ca="1">IF(Proc[[#This Row],[DaysAgeing]]&gt;5,"yep","on track")</f>
        <v>yep</v>
      </c>
      <c r="Q8585" s="2">
        <f ca="1">IF(Proc[[#This Row],[DateClosed]]="",ABS(NETWORKDAYS(Proc[[#This Row],[DateOpened]],TODAY()))-1,ABS(NETWORKDAYS(Proc[[#This Row],[DateOpened]],Proc[[#This Row],[DateClosed]]))-1)</f>
        <v>11</v>
      </c>
      <c r="R8585" s="140" t="s">
        <v>476</v>
      </c>
      <c r="S8585" s="155"/>
      <c r="T8585" s="155"/>
    </row>
    <row r="8586" spans="1:20" hidden="1">
      <c r="A8586" s="154" t="s">
        <v>10642</v>
      </c>
      <c r="B8586" s="155" t="str">
        <f>IFERROR(VLOOKUP(Proc[[#This Row],[App]],Table2[],3,0),"open")</f>
        <v>ok</v>
      </c>
      <c r="C8586" s="156" t="s">
        <v>369</v>
      </c>
      <c r="D8586" t="s">
        <v>10808</v>
      </c>
      <c r="E8586" s="154" t="s">
        <v>11699</v>
      </c>
      <c r="F8586" s="155" t="s">
        <v>11699</v>
      </c>
      <c r="G8586" s="154" t="s">
        <v>400</v>
      </c>
      <c r="H8586" s="155" t="str">
        <f>IF(Proc[[#This Row],[type]]="LFF (MDG-F)",MID(Proc[[#This Row],[Obj]],13,10),"")</f>
        <v/>
      </c>
      <c r="J8586" s="155" t="b">
        <f>Proc[[#This Row],[Requested]]=Proc[[#This Row],[CurrentParent]]</f>
        <v>1</v>
      </c>
      <c r="K8586" s="155" t="str">
        <f>IF(Proc[[#This Row],[Author]]="Marcela Urrego",VLOOKUP(LEFT(Proc[[#This Row],[Requested]],1),Table3[#All],2,0),VLOOKUP(Proc[[#This Row],[Author]],Table4[],2,0))</f>
        <v>HC</v>
      </c>
      <c r="L8586" s="155" t="s">
        <v>7801</v>
      </c>
      <c r="M8586" s="140">
        <v>46100</v>
      </c>
      <c r="N8586" s="140"/>
      <c r="O8586" s="140"/>
      <c r="P8586" s="140" t="str">
        <f ca="1">IF(Proc[[#This Row],[DaysAgeing]]&gt;5,"yep","on track")</f>
        <v>yep</v>
      </c>
      <c r="Q8586" s="2">
        <f ca="1">IF(Proc[[#This Row],[DateClosed]]="",ABS(NETWORKDAYS(Proc[[#This Row],[DateOpened]],TODAY()))-1,ABS(NETWORKDAYS(Proc[[#This Row],[DateOpened]],Proc[[#This Row],[DateClosed]]))-1)</f>
        <v>11</v>
      </c>
      <c r="R8586" s="140" t="s">
        <v>476</v>
      </c>
      <c r="S8586" s="155"/>
      <c r="T8586" s="155"/>
    </row>
    <row r="8587" spans="1:20" hidden="1">
      <c r="A8587" s="154" t="s">
        <v>10642</v>
      </c>
      <c r="B8587" s="155" t="str">
        <f>IFERROR(VLOOKUP(Proc[[#This Row],[App]],Table2[],3,0),"open")</f>
        <v>ok</v>
      </c>
      <c r="C8587" s="156" t="s">
        <v>369</v>
      </c>
      <c r="D8587" t="s">
        <v>10809</v>
      </c>
      <c r="E8587" s="154" t="s">
        <v>11699</v>
      </c>
      <c r="F8587" s="155" t="s">
        <v>11699</v>
      </c>
      <c r="G8587" s="154" t="s">
        <v>400</v>
      </c>
      <c r="H8587" s="155" t="str">
        <f>IF(Proc[[#This Row],[type]]="LFF (MDG-F)",MID(Proc[[#This Row],[Obj]],13,10),"")</f>
        <v/>
      </c>
      <c r="J8587" s="155" t="b">
        <f>Proc[[#This Row],[Requested]]=Proc[[#This Row],[CurrentParent]]</f>
        <v>1</v>
      </c>
      <c r="K8587" s="155" t="str">
        <f>IF(Proc[[#This Row],[Author]]="Marcela Urrego",VLOOKUP(LEFT(Proc[[#This Row],[Requested]],1),Table3[#All],2,0),VLOOKUP(Proc[[#This Row],[Author]],Table4[],2,0))</f>
        <v>HC</v>
      </c>
      <c r="L8587" s="155" t="s">
        <v>7801</v>
      </c>
      <c r="M8587" s="140">
        <v>46100</v>
      </c>
      <c r="N8587" s="140"/>
      <c r="O8587" s="140"/>
      <c r="P8587" s="140" t="str">
        <f ca="1">IF(Proc[[#This Row],[DaysAgeing]]&gt;5,"yep","on track")</f>
        <v>yep</v>
      </c>
      <c r="Q8587" s="2">
        <f ca="1">IF(Proc[[#This Row],[DateClosed]]="",ABS(NETWORKDAYS(Proc[[#This Row],[DateOpened]],TODAY()))-1,ABS(NETWORKDAYS(Proc[[#This Row],[DateOpened]],Proc[[#This Row],[DateClosed]]))-1)</f>
        <v>11</v>
      </c>
      <c r="R8587" s="140" t="s">
        <v>476</v>
      </c>
      <c r="S8587" s="155"/>
      <c r="T8587" s="155"/>
    </row>
    <row r="8588" spans="1:20" hidden="1">
      <c r="A8588" s="154" t="s">
        <v>10642</v>
      </c>
      <c r="B8588" s="155" t="str">
        <f>IFERROR(VLOOKUP(Proc[[#This Row],[App]],Table2[],3,0),"open")</f>
        <v>ok</v>
      </c>
      <c r="C8588" s="156" t="s">
        <v>369</v>
      </c>
      <c r="D8588" t="s">
        <v>10810</v>
      </c>
      <c r="E8588" s="154" t="s">
        <v>11699</v>
      </c>
      <c r="F8588" s="155" t="s">
        <v>11699</v>
      </c>
      <c r="G8588" s="154" t="s">
        <v>400</v>
      </c>
      <c r="H8588" s="155" t="str">
        <f>IF(Proc[[#This Row],[type]]="LFF (MDG-F)",MID(Proc[[#This Row],[Obj]],13,10),"")</f>
        <v/>
      </c>
      <c r="J8588" s="155" t="b">
        <f>Proc[[#This Row],[Requested]]=Proc[[#This Row],[CurrentParent]]</f>
        <v>1</v>
      </c>
      <c r="K8588" s="155" t="str">
        <f>IF(Proc[[#This Row],[Author]]="Marcela Urrego",VLOOKUP(LEFT(Proc[[#This Row],[Requested]],1),Table3[#All],2,0),VLOOKUP(Proc[[#This Row],[Author]],Table4[],2,0))</f>
        <v>HC</v>
      </c>
      <c r="L8588" s="155" t="s">
        <v>7801</v>
      </c>
      <c r="M8588" s="140">
        <v>46100</v>
      </c>
      <c r="N8588" s="140"/>
      <c r="O8588" s="140"/>
      <c r="P8588" s="140" t="str">
        <f ca="1">IF(Proc[[#This Row],[DaysAgeing]]&gt;5,"yep","on track")</f>
        <v>yep</v>
      </c>
      <c r="Q8588" s="2">
        <f ca="1">IF(Proc[[#This Row],[DateClosed]]="",ABS(NETWORKDAYS(Proc[[#This Row],[DateOpened]],TODAY()))-1,ABS(NETWORKDAYS(Proc[[#This Row],[DateOpened]],Proc[[#This Row],[DateClosed]]))-1)</f>
        <v>11</v>
      </c>
      <c r="R8588" s="140" t="s">
        <v>476</v>
      </c>
      <c r="S8588" s="155"/>
      <c r="T8588" s="155"/>
    </row>
    <row r="8589" spans="1:20" hidden="1">
      <c r="A8589" s="154" t="s">
        <v>10642</v>
      </c>
      <c r="B8589" s="155" t="str">
        <f>IFERROR(VLOOKUP(Proc[[#This Row],[App]],Table2[],3,0),"open")</f>
        <v>ok</v>
      </c>
      <c r="C8589" s="156" t="s">
        <v>369</v>
      </c>
      <c r="D8589" t="s">
        <v>10811</v>
      </c>
      <c r="E8589" s="154" t="s">
        <v>11699</v>
      </c>
      <c r="F8589" s="155" t="s">
        <v>11699</v>
      </c>
      <c r="G8589" s="154" t="s">
        <v>400</v>
      </c>
      <c r="H8589" s="155" t="str">
        <f>IF(Proc[[#This Row],[type]]="LFF (MDG-F)",MID(Proc[[#This Row],[Obj]],13,10),"")</f>
        <v/>
      </c>
      <c r="J8589" s="155" t="b">
        <f>Proc[[#This Row],[Requested]]=Proc[[#This Row],[CurrentParent]]</f>
        <v>1</v>
      </c>
      <c r="K8589" s="155" t="str">
        <f>IF(Proc[[#This Row],[Author]]="Marcela Urrego",VLOOKUP(LEFT(Proc[[#This Row],[Requested]],1),Table3[#All],2,0),VLOOKUP(Proc[[#This Row],[Author]],Table4[],2,0))</f>
        <v>HC</v>
      </c>
      <c r="L8589" s="155" t="s">
        <v>7801</v>
      </c>
      <c r="M8589" s="140">
        <v>46100</v>
      </c>
      <c r="N8589" s="140"/>
      <c r="O8589" s="140"/>
      <c r="P8589" s="140" t="str">
        <f ca="1">IF(Proc[[#This Row],[DaysAgeing]]&gt;5,"yep","on track")</f>
        <v>yep</v>
      </c>
      <c r="Q8589" s="2">
        <f ca="1">IF(Proc[[#This Row],[DateClosed]]="",ABS(NETWORKDAYS(Proc[[#This Row],[DateOpened]],TODAY()))-1,ABS(NETWORKDAYS(Proc[[#This Row],[DateOpened]],Proc[[#This Row],[DateClosed]]))-1)</f>
        <v>11</v>
      </c>
      <c r="R8589" s="140" t="s">
        <v>476</v>
      </c>
      <c r="S8589" s="155"/>
      <c r="T8589" s="155"/>
    </row>
    <row r="8590" spans="1:20" hidden="1">
      <c r="A8590" s="154" t="s">
        <v>10642</v>
      </c>
      <c r="B8590" s="155" t="str">
        <f>IFERROR(VLOOKUP(Proc[[#This Row],[App]],Table2[],3,0),"open")</f>
        <v>ok</v>
      </c>
      <c r="C8590" s="156" t="s">
        <v>369</v>
      </c>
      <c r="D8590" t="s">
        <v>10812</v>
      </c>
      <c r="E8590" s="154" t="s">
        <v>11699</v>
      </c>
      <c r="F8590" s="155" t="s">
        <v>11699</v>
      </c>
      <c r="G8590" s="154" t="s">
        <v>400</v>
      </c>
      <c r="H8590" s="155" t="str">
        <f>IF(Proc[[#This Row],[type]]="LFF (MDG-F)",MID(Proc[[#This Row],[Obj]],13,10),"")</f>
        <v/>
      </c>
      <c r="J8590" s="155" t="b">
        <f>Proc[[#This Row],[Requested]]=Proc[[#This Row],[CurrentParent]]</f>
        <v>1</v>
      </c>
      <c r="K8590" s="155" t="str">
        <f>IF(Proc[[#This Row],[Author]]="Marcela Urrego",VLOOKUP(LEFT(Proc[[#This Row],[Requested]],1),Table3[#All],2,0),VLOOKUP(Proc[[#This Row],[Author]],Table4[],2,0))</f>
        <v>HC</v>
      </c>
      <c r="L8590" s="155" t="s">
        <v>7801</v>
      </c>
      <c r="M8590" s="140">
        <v>46100</v>
      </c>
      <c r="N8590" s="140"/>
      <c r="O8590" s="140"/>
      <c r="P8590" s="140" t="str">
        <f ca="1">IF(Proc[[#This Row],[DaysAgeing]]&gt;5,"yep","on track")</f>
        <v>yep</v>
      </c>
      <c r="Q8590" s="2">
        <f ca="1">IF(Proc[[#This Row],[DateClosed]]="",ABS(NETWORKDAYS(Proc[[#This Row],[DateOpened]],TODAY()))-1,ABS(NETWORKDAYS(Proc[[#This Row],[DateOpened]],Proc[[#This Row],[DateClosed]]))-1)</f>
        <v>11</v>
      </c>
      <c r="R8590" s="140" t="s">
        <v>476</v>
      </c>
      <c r="S8590" s="155"/>
      <c r="T8590" s="155"/>
    </row>
    <row r="8591" spans="1:20" hidden="1">
      <c r="A8591" s="154" t="s">
        <v>10642</v>
      </c>
      <c r="B8591" s="155" t="str">
        <f>IFERROR(VLOOKUP(Proc[[#This Row],[App]],Table2[],3,0),"open")</f>
        <v>ok</v>
      </c>
      <c r="C8591" s="156" t="s">
        <v>369</v>
      </c>
      <c r="D8591" t="s">
        <v>10813</v>
      </c>
      <c r="E8591" s="154" t="s">
        <v>11699</v>
      </c>
      <c r="F8591" s="155" t="s">
        <v>11699</v>
      </c>
      <c r="G8591" s="154" t="s">
        <v>400</v>
      </c>
      <c r="H8591" s="155" t="str">
        <f>IF(Proc[[#This Row],[type]]="LFF (MDG-F)",MID(Proc[[#This Row],[Obj]],13,10),"")</f>
        <v/>
      </c>
      <c r="J8591" s="155" t="b">
        <f>Proc[[#This Row],[Requested]]=Proc[[#This Row],[CurrentParent]]</f>
        <v>1</v>
      </c>
      <c r="K8591" s="155" t="str">
        <f>IF(Proc[[#This Row],[Author]]="Marcela Urrego",VLOOKUP(LEFT(Proc[[#This Row],[Requested]],1),Table3[#All],2,0),VLOOKUP(Proc[[#This Row],[Author]],Table4[],2,0))</f>
        <v>HC</v>
      </c>
      <c r="L8591" s="155" t="s">
        <v>7801</v>
      </c>
      <c r="M8591" s="140">
        <v>46100</v>
      </c>
      <c r="N8591" s="140"/>
      <c r="O8591" s="140"/>
      <c r="P8591" s="140" t="str">
        <f ca="1">IF(Proc[[#This Row],[DaysAgeing]]&gt;5,"yep","on track")</f>
        <v>yep</v>
      </c>
      <c r="Q8591" s="2">
        <f ca="1">IF(Proc[[#This Row],[DateClosed]]="",ABS(NETWORKDAYS(Proc[[#This Row],[DateOpened]],TODAY()))-1,ABS(NETWORKDAYS(Proc[[#This Row],[DateOpened]],Proc[[#This Row],[DateClosed]]))-1)</f>
        <v>11</v>
      </c>
      <c r="R8591" s="140" t="s">
        <v>476</v>
      </c>
      <c r="S8591" s="155"/>
      <c r="T8591" s="155"/>
    </row>
    <row r="8592" spans="1:20" hidden="1">
      <c r="A8592" s="154" t="s">
        <v>10642</v>
      </c>
      <c r="B8592" s="155" t="str">
        <f>IFERROR(VLOOKUP(Proc[[#This Row],[App]],Table2[],3,0),"open")</f>
        <v>ok</v>
      </c>
      <c r="C8592" s="156" t="s">
        <v>369</v>
      </c>
      <c r="D8592" t="s">
        <v>10814</v>
      </c>
      <c r="E8592" s="154" t="s">
        <v>11699</v>
      </c>
      <c r="F8592" s="155" t="s">
        <v>11699</v>
      </c>
      <c r="G8592" s="154" t="s">
        <v>400</v>
      </c>
      <c r="H8592" s="155" t="str">
        <f>IF(Proc[[#This Row],[type]]="LFF (MDG-F)",MID(Proc[[#This Row],[Obj]],13,10),"")</f>
        <v/>
      </c>
      <c r="J8592" s="155" t="b">
        <f>Proc[[#This Row],[Requested]]=Proc[[#This Row],[CurrentParent]]</f>
        <v>1</v>
      </c>
      <c r="K8592" s="155" t="str">
        <f>IF(Proc[[#This Row],[Author]]="Marcela Urrego",VLOOKUP(LEFT(Proc[[#This Row],[Requested]],1),Table3[#All],2,0),VLOOKUP(Proc[[#This Row],[Author]],Table4[],2,0))</f>
        <v>HC</v>
      </c>
      <c r="L8592" s="155" t="s">
        <v>7801</v>
      </c>
      <c r="M8592" s="140">
        <v>46100</v>
      </c>
      <c r="N8592" s="140"/>
      <c r="O8592" s="140"/>
      <c r="P8592" s="140" t="str">
        <f ca="1">IF(Proc[[#This Row],[DaysAgeing]]&gt;5,"yep","on track")</f>
        <v>yep</v>
      </c>
      <c r="Q8592" s="2">
        <f ca="1">IF(Proc[[#This Row],[DateClosed]]="",ABS(NETWORKDAYS(Proc[[#This Row],[DateOpened]],TODAY()))-1,ABS(NETWORKDAYS(Proc[[#This Row],[DateOpened]],Proc[[#This Row],[DateClosed]]))-1)</f>
        <v>11</v>
      </c>
      <c r="R8592" s="140" t="s">
        <v>476</v>
      </c>
      <c r="S8592" s="155"/>
      <c r="T8592" s="155"/>
    </row>
    <row r="8593" spans="1:20" hidden="1">
      <c r="A8593" s="154" t="s">
        <v>10642</v>
      </c>
      <c r="B8593" s="155" t="str">
        <f>IFERROR(VLOOKUP(Proc[[#This Row],[App]],Table2[],3,0),"open")</f>
        <v>ok</v>
      </c>
      <c r="C8593" s="156" t="s">
        <v>369</v>
      </c>
      <c r="D8593" t="s">
        <v>10815</v>
      </c>
      <c r="E8593" s="154" t="s">
        <v>11699</v>
      </c>
      <c r="F8593" s="155" t="s">
        <v>11699</v>
      </c>
      <c r="G8593" s="154" t="s">
        <v>400</v>
      </c>
      <c r="H8593" s="155" t="str">
        <f>IF(Proc[[#This Row],[type]]="LFF (MDG-F)",MID(Proc[[#This Row],[Obj]],13,10),"")</f>
        <v/>
      </c>
      <c r="J8593" s="155" t="b">
        <f>Proc[[#This Row],[Requested]]=Proc[[#This Row],[CurrentParent]]</f>
        <v>1</v>
      </c>
      <c r="K8593" s="155" t="str">
        <f>IF(Proc[[#This Row],[Author]]="Marcela Urrego",VLOOKUP(LEFT(Proc[[#This Row],[Requested]],1),Table3[#All],2,0),VLOOKUP(Proc[[#This Row],[Author]],Table4[],2,0))</f>
        <v>HC</v>
      </c>
      <c r="L8593" s="155" t="s">
        <v>7801</v>
      </c>
      <c r="M8593" s="140">
        <v>46100</v>
      </c>
      <c r="N8593" s="140"/>
      <c r="O8593" s="140"/>
      <c r="P8593" s="140" t="str">
        <f ca="1">IF(Proc[[#This Row],[DaysAgeing]]&gt;5,"yep","on track")</f>
        <v>yep</v>
      </c>
      <c r="Q8593" s="2">
        <f ca="1">IF(Proc[[#This Row],[DateClosed]]="",ABS(NETWORKDAYS(Proc[[#This Row],[DateOpened]],TODAY()))-1,ABS(NETWORKDAYS(Proc[[#This Row],[DateOpened]],Proc[[#This Row],[DateClosed]]))-1)</f>
        <v>11</v>
      </c>
      <c r="R8593" s="140" t="s">
        <v>476</v>
      </c>
      <c r="S8593" s="155"/>
      <c r="T8593" s="155"/>
    </row>
    <row r="8594" spans="1:20" hidden="1">
      <c r="A8594" s="154" t="s">
        <v>10642</v>
      </c>
      <c r="B8594" s="155" t="str">
        <f>IFERROR(VLOOKUP(Proc[[#This Row],[App]],Table2[],3,0),"open")</f>
        <v>ok</v>
      </c>
      <c r="C8594" s="156" t="s">
        <v>369</v>
      </c>
      <c r="D8594" t="s">
        <v>10816</v>
      </c>
      <c r="E8594" s="154" t="s">
        <v>11699</v>
      </c>
      <c r="F8594" s="155" t="s">
        <v>11699</v>
      </c>
      <c r="G8594" s="154" t="s">
        <v>400</v>
      </c>
      <c r="H8594" s="155" t="str">
        <f>IF(Proc[[#This Row],[type]]="LFF (MDG-F)",MID(Proc[[#This Row],[Obj]],13,10),"")</f>
        <v/>
      </c>
      <c r="J8594" s="155" t="b">
        <f>Proc[[#This Row],[Requested]]=Proc[[#This Row],[CurrentParent]]</f>
        <v>1</v>
      </c>
      <c r="K8594" s="155" t="str">
        <f>IF(Proc[[#This Row],[Author]]="Marcela Urrego",VLOOKUP(LEFT(Proc[[#This Row],[Requested]],1),Table3[#All],2,0),VLOOKUP(Proc[[#This Row],[Author]],Table4[],2,0))</f>
        <v>HC</v>
      </c>
      <c r="L8594" s="155" t="s">
        <v>7801</v>
      </c>
      <c r="M8594" s="140">
        <v>46100</v>
      </c>
      <c r="N8594" s="140"/>
      <c r="O8594" s="140"/>
      <c r="P8594" s="140" t="str">
        <f ca="1">IF(Proc[[#This Row],[DaysAgeing]]&gt;5,"yep","on track")</f>
        <v>yep</v>
      </c>
      <c r="Q8594" s="2">
        <f ca="1">IF(Proc[[#This Row],[DateClosed]]="",ABS(NETWORKDAYS(Proc[[#This Row],[DateOpened]],TODAY()))-1,ABS(NETWORKDAYS(Proc[[#This Row],[DateOpened]],Proc[[#This Row],[DateClosed]]))-1)</f>
        <v>11</v>
      </c>
      <c r="R8594" s="140" t="s">
        <v>476</v>
      </c>
      <c r="S8594" s="155"/>
      <c r="T8594" s="155"/>
    </row>
    <row r="8595" spans="1:20" hidden="1">
      <c r="A8595" s="154" t="s">
        <v>10642</v>
      </c>
      <c r="B8595" s="155" t="str">
        <f>IFERROR(VLOOKUP(Proc[[#This Row],[App]],Table2[],3,0),"open")</f>
        <v>ok</v>
      </c>
      <c r="C8595" s="156" t="s">
        <v>369</v>
      </c>
      <c r="D8595" t="s">
        <v>10817</v>
      </c>
      <c r="E8595" s="154" t="s">
        <v>11699</v>
      </c>
      <c r="F8595" s="155" t="s">
        <v>11699</v>
      </c>
      <c r="G8595" s="154" t="s">
        <v>400</v>
      </c>
      <c r="H8595" s="155" t="str">
        <f>IF(Proc[[#This Row],[type]]="LFF (MDG-F)",MID(Proc[[#This Row],[Obj]],13,10),"")</f>
        <v/>
      </c>
      <c r="J8595" s="155" t="b">
        <f>Proc[[#This Row],[Requested]]=Proc[[#This Row],[CurrentParent]]</f>
        <v>1</v>
      </c>
      <c r="K8595" s="155" t="str">
        <f>IF(Proc[[#This Row],[Author]]="Marcela Urrego",VLOOKUP(LEFT(Proc[[#This Row],[Requested]],1),Table3[#All],2,0),VLOOKUP(Proc[[#This Row],[Author]],Table4[],2,0))</f>
        <v>HC</v>
      </c>
      <c r="L8595" s="155" t="s">
        <v>7801</v>
      </c>
      <c r="M8595" s="140">
        <v>46100</v>
      </c>
      <c r="N8595" s="140"/>
      <c r="O8595" s="140"/>
      <c r="P8595" s="140" t="str">
        <f ca="1">IF(Proc[[#This Row],[DaysAgeing]]&gt;5,"yep","on track")</f>
        <v>yep</v>
      </c>
      <c r="Q8595" s="2">
        <f ca="1">IF(Proc[[#This Row],[DateClosed]]="",ABS(NETWORKDAYS(Proc[[#This Row],[DateOpened]],TODAY()))-1,ABS(NETWORKDAYS(Proc[[#This Row],[DateOpened]],Proc[[#This Row],[DateClosed]]))-1)</f>
        <v>11</v>
      </c>
      <c r="R8595" s="140" t="s">
        <v>476</v>
      </c>
      <c r="S8595" s="155"/>
      <c r="T8595" s="155"/>
    </row>
    <row r="8596" spans="1:20" hidden="1">
      <c r="A8596" s="154" t="s">
        <v>10642</v>
      </c>
      <c r="B8596" s="155" t="str">
        <f>IFERROR(VLOOKUP(Proc[[#This Row],[App]],Table2[],3,0),"open")</f>
        <v>ok</v>
      </c>
      <c r="C8596" s="156" t="s">
        <v>369</v>
      </c>
      <c r="D8596" t="s">
        <v>10818</v>
      </c>
      <c r="E8596" s="154" t="s">
        <v>11699</v>
      </c>
      <c r="F8596" s="155" t="s">
        <v>11699</v>
      </c>
      <c r="G8596" s="154" t="s">
        <v>400</v>
      </c>
      <c r="H8596" s="155" t="str">
        <f>IF(Proc[[#This Row],[type]]="LFF (MDG-F)",MID(Proc[[#This Row],[Obj]],13,10),"")</f>
        <v/>
      </c>
      <c r="J8596" s="155" t="b">
        <f>Proc[[#This Row],[Requested]]=Proc[[#This Row],[CurrentParent]]</f>
        <v>1</v>
      </c>
      <c r="K8596" s="155" t="str">
        <f>IF(Proc[[#This Row],[Author]]="Marcela Urrego",VLOOKUP(LEFT(Proc[[#This Row],[Requested]],1),Table3[#All],2,0),VLOOKUP(Proc[[#This Row],[Author]],Table4[],2,0))</f>
        <v>HC</v>
      </c>
      <c r="L8596" s="155" t="s">
        <v>7801</v>
      </c>
      <c r="M8596" s="140">
        <v>46100</v>
      </c>
      <c r="N8596" s="140"/>
      <c r="O8596" s="140"/>
      <c r="P8596" s="140" t="str">
        <f ca="1">IF(Proc[[#This Row],[DaysAgeing]]&gt;5,"yep","on track")</f>
        <v>yep</v>
      </c>
      <c r="Q8596" s="2">
        <f ca="1">IF(Proc[[#This Row],[DateClosed]]="",ABS(NETWORKDAYS(Proc[[#This Row],[DateOpened]],TODAY()))-1,ABS(NETWORKDAYS(Proc[[#This Row],[DateOpened]],Proc[[#This Row],[DateClosed]]))-1)</f>
        <v>11</v>
      </c>
      <c r="R8596" s="140" t="s">
        <v>476</v>
      </c>
      <c r="S8596" s="155"/>
      <c r="T8596" s="155"/>
    </row>
    <row r="8597" spans="1:20" hidden="1">
      <c r="A8597" s="154" t="s">
        <v>10642</v>
      </c>
      <c r="B8597" s="155" t="str">
        <f>IFERROR(VLOOKUP(Proc[[#This Row],[App]],Table2[],3,0),"open")</f>
        <v>ok</v>
      </c>
      <c r="C8597" s="156" t="s">
        <v>369</v>
      </c>
      <c r="D8597" t="s">
        <v>10819</v>
      </c>
      <c r="E8597" s="154" t="s">
        <v>11699</v>
      </c>
      <c r="F8597" s="155" t="s">
        <v>11699</v>
      </c>
      <c r="G8597" s="154" t="s">
        <v>400</v>
      </c>
      <c r="H8597" s="155" t="str">
        <f>IF(Proc[[#This Row],[type]]="LFF (MDG-F)",MID(Proc[[#This Row],[Obj]],13,10),"")</f>
        <v/>
      </c>
      <c r="J8597" s="155" t="b">
        <f>Proc[[#This Row],[Requested]]=Proc[[#This Row],[CurrentParent]]</f>
        <v>1</v>
      </c>
      <c r="K8597" s="155" t="str">
        <f>IF(Proc[[#This Row],[Author]]="Marcela Urrego",VLOOKUP(LEFT(Proc[[#This Row],[Requested]],1),Table3[#All],2,0),VLOOKUP(Proc[[#This Row],[Author]],Table4[],2,0))</f>
        <v>HC</v>
      </c>
      <c r="L8597" s="155" t="s">
        <v>7801</v>
      </c>
      <c r="M8597" s="140">
        <v>46100</v>
      </c>
      <c r="N8597" s="140"/>
      <c r="O8597" s="140"/>
      <c r="P8597" s="140" t="str">
        <f ca="1">IF(Proc[[#This Row],[DaysAgeing]]&gt;5,"yep","on track")</f>
        <v>yep</v>
      </c>
      <c r="Q8597" s="2">
        <f ca="1">IF(Proc[[#This Row],[DateClosed]]="",ABS(NETWORKDAYS(Proc[[#This Row],[DateOpened]],TODAY()))-1,ABS(NETWORKDAYS(Proc[[#This Row],[DateOpened]],Proc[[#This Row],[DateClosed]]))-1)</f>
        <v>11</v>
      </c>
      <c r="R8597" s="140" t="s">
        <v>476</v>
      </c>
      <c r="S8597" s="155"/>
      <c r="T8597" s="155"/>
    </row>
    <row r="8598" spans="1:20" hidden="1">
      <c r="A8598" s="154" t="s">
        <v>10642</v>
      </c>
      <c r="B8598" s="155" t="str">
        <f>IFERROR(VLOOKUP(Proc[[#This Row],[App]],Table2[],3,0),"open")</f>
        <v>ok</v>
      </c>
      <c r="C8598" s="156" t="s">
        <v>369</v>
      </c>
      <c r="D8598" t="s">
        <v>10820</v>
      </c>
      <c r="E8598" s="154" t="s">
        <v>11699</v>
      </c>
      <c r="F8598" s="155" t="s">
        <v>11699</v>
      </c>
      <c r="G8598" s="154" t="s">
        <v>400</v>
      </c>
      <c r="H8598" s="155" t="str">
        <f>IF(Proc[[#This Row],[type]]="LFF (MDG-F)",MID(Proc[[#This Row],[Obj]],13,10),"")</f>
        <v/>
      </c>
      <c r="J8598" s="155" t="b">
        <f>Proc[[#This Row],[Requested]]=Proc[[#This Row],[CurrentParent]]</f>
        <v>1</v>
      </c>
      <c r="K8598" s="155" t="str">
        <f>IF(Proc[[#This Row],[Author]]="Marcela Urrego",VLOOKUP(LEFT(Proc[[#This Row],[Requested]],1),Table3[#All],2,0),VLOOKUP(Proc[[#This Row],[Author]],Table4[],2,0))</f>
        <v>HC</v>
      </c>
      <c r="L8598" s="155" t="s">
        <v>7801</v>
      </c>
      <c r="M8598" s="140">
        <v>46100</v>
      </c>
      <c r="N8598" s="140"/>
      <c r="O8598" s="140"/>
      <c r="P8598" s="140" t="str">
        <f ca="1">IF(Proc[[#This Row],[DaysAgeing]]&gt;5,"yep","on track")</f>
        <v>yep</v>
      </c>
      <c r="Q8598" s="2">
        <f ca="1">IF(Proc[[#This Row],[DateClosed]]="",ABS(NETWORKDAYS(Proc[[#This Row],[DateOpened]],TODAY()))-1,ABS(NETWORKDAYS(Proc[[#This Row],[DateOpened]],Proc[[#This Row],[DateClosed]]))-1)</f>
        <v>11</v>
      </c>
      <c r="R8598" s="140" t="s">
        <v>476</v>
      </c>
      <c r="S8598" s="155"/>
      <c r="T8598" s="155"/>
    </row>
    <row r="8599" spans="1:20" hidden="1">
      <c r="A8599" s="154" t="s">
        <v>10642</v>
      </c>
      <c r="B8599" s="155" t="str">
        <f>IFERROR(VLOOKUP(Proc[[#This Row],[App]],Table2[],3,0),"open")</f>
        <v>ok</v>
      </c>
      <c r="C8599" s="156" t="s">
        <v>369</v>
      </c>
      <c r="D8599" t="s">
        <v>10821</v>
      </c>
      <c r="E8599" s="154" t="s">
        <v>11699</v>
      </c>
      <c r="F8599" s="155" t="s">
        <v>11699</v>
      </c>
      <c r="G8599" s="154" t="s">
        <v>400</v>
      </c>
      <c r="H8599" s="155" t="str">
        <f>IF(Proc[[#This Row],[type]]="LFF (MDG-F)",MID(Proc[[#This Row],[Obj]],13,10),"")</f>
        <v/>
      </c>
      <c r="J8599" s="155" t="b">
        <f>Proc[[#This Row],[Requested]]=Proc[[#This Row],[CurrentParent]]</f>
        <v>1</v>
      </c>
      <c r="K8599" s="155" t="str">
        <f>IF(Proc[[#This Row],[Author]]="Marcela Urrego",VLOOKUP(LEFT(Proc[[#This Row],[Requested]],1),Table3[#All],2,0),VLOOKUP(Proc[[#This Row],[Author]],Table4[],2,0))</f>
        <v>HC</v>
      </c>
      <c r="L8599" s="155" t="s">
        <v>7801</v>
      </c>
      <c r="M8599" s="140">
        <v>46100</v>
      </c>
      <c r="N8599" s="140"/>
      <c r="O8599" s="140"/>
      <c r="P8599" s="140" t="str">
        <f ca="1">IF(Proc[[#This Row],[DaysAgeing]]&gt;5,"yep","on track")</f>
        <v>yep</v>
      </c>
      <c r="Q8599" s="2">
        <f ca="1">IF(Proc[[#This Row],[DateClosed]]="",ABS(NETWORKDAYS(Proc[[#This Row],[DateOpened]],TODAY()))-1,ABS(NETWORKDAYS(Proc[[#This Row],[DateOpened]],Proc[[#This Row],[DateClosed]]))-1)</f>
        <v>11</v>
      </c>
      <c r="R8599" s="140" t="s">
        <v>476</v>
      </c>
      <c r="S8599" s="155"/>
      <c r="T8599" s="155"/>
    </row>
    <row r="8600" spans="1:20" hidden="1">
      <c r="A8600" s="154" t="s">
        <v>10642</v>
      </c>
      <c r="B8600" s="155" t="str">
        <f>IFERROR(VLOOKUP(Proc[[#This Row],[App]],Table2[],3,0),"open")</f>
        <v>ok</v>
      </c>
      <c r="C8600" s="156" t="s">
        <v>369</v>
      </c>
      <c r="D8600" t="s">
        <v>10822</v>
      </c>
      <c r="E8600" s="154" t="s">
        <v>11699</v>
      </c>
      <c r="F8600" s="155" t="s">
        <v>11699</v>
      </c>
      <c r="G8600" s="154" t="s">
        <v>400</v>
      </c>
      <c r="H8600" s="155" t="str">
        <f>IF(Proc[[#This Row],[type]]="LFF (MDG-F)",MID(Proc[[#This Row],[Obj]],13,10),"")</f>
        <v/>
      </c>
      <c r="J8600" s="155" t="b">
        <f>Proc[[#This Row],[Requested]]=Proc[[#This Row],[CurrentParent]]</f>
        <v>1</v>
      </c>
      <c r="K8600" s="155" t="str">
        <f>IF(Proc[[#This Row],[Author]]="Marcela Urrego",VLOOKUP(LEFT(Proc[[#This Row],[Requested]],1),Table3[#All],2,0),VLOOKUP(Proc[[#This Row],[Author]],Table4[],2,0))</f>
        <v>HC</v>
      </c>
      <c r="L8600" s="155" t="s">
        <v>7801</v>
      </c>
      <c r="M8600" s="140">
        <v>46100</v>
      </c>
      <c r="N8600" s="140"/>
      <c r="O8600" s="140"/>
      <c r="P8600" s="140" t="str">
        <f ca="1">IF(Proc[[#This Row],[DaysAgeing]]&gt;5,"yep","on track")</f>
        <v>yep</v>
      </c>
      <c r="Q8600" s="2">
        <f ca="1">IF(Proc[[#This Row],[DateClosed]]="",ABS(NETWORKDAYS(Proc[[#This Row],[DateOpened]],TODAY()))-1,ABS(NETWORKDAYS(Proc[[#This Row],[DateOpened]],Proc[[#This Row],[DateClosed]]))-1)</f>
        <v>11</v>
      </c>
      <c r="R8600" s="140" t="s">
        <v>476</v>
      </c>
      <c r="S8600" s="155"/>
      <c r="T8600" s="155"/>
    </row>
    <row r="8601" spans="1:20" hidden="1">
      <c r="A8601" s="154" t="s">
        <v>10642</v>
      </c>
      <c r="B8601" s="155" t="str">
        <f>IFERROR(VLOOKUP(Proc[[#This Row],[App]],Table2[],3,0),"open")</f>
        <v>ok</v>
      </c>
      <c r="C8601" s="156" t="s">
        <v>369</v>
      </c>
      <c r="D8601" t="s">
        <v>10823</v>
      </c>
      <c r="E8601" s="154" t="s">
        <v>11699</v>
      </c>
      <c r="F8601" s="155" t="s">
        <v>11699</v>
      </c>
      <c r="G8601" s="154" t="s">
        <v>400</v>
      </c>
      <c r="H8601" s="155" t="str">
        <f>IF(Proc[[#This Row],[type]]="LFF (MDG-F)",MID(Proc[[#This Row],[Obj]],13,10),"")</f>
        <v/>
      </c>
      <c r="J8601" s="155" t="b">
        <f>Proc[[#This Row],[Requested]]=Proc[[#This Row],[CurrentParent]]</f>
        <v>1</v>
      </c>
      <c r="K8601" s="155" t="str">
        <f>IF(Proc[[#This Row],[Author]]="Marcela Urrego",VLOOKUP(LEFT(Proc[[#This Row],[Requested]],1),Table3[#All],2,0),VLOOKUP(Proc[[#This Row],[Author]],Table4[],2,0))</f>
        <v>HC</v>
      </c>
      <c r="L8601" s="155" t="s">
        <v>7801</v>
      </c>
      <c r="M8601" s="140">
        <v>46100</v>
      </c>
      <c r="N8601" s="140"/>
      <c r="O8601" s="140"/>
      <c r="P8601" s="140" t="str">
        <f ca="1">IF(Proc[[#This Row],[DaysAgeing]]&gt;5,"yep","on track")</f>
        <v>yep</v>
      </c>
      <c r="Q8601" s="2">
        <f ca="1">IF(Proc[[#This Row],[DateClosed]]="",ABS(NETWORKDAYS(Proc[[#This Row],[DateOpened]],TODAY()))-1,ABS(NETWORKDAYS(Proc[[#This Row],[DateOpened]],Proc[[#This Row],[DateClosed]]))-1)</f>
        <v>11</v>
      </c>
      <c r="R8601" s="140" t="s">
        <v>476</v>
      </c>
      <c r="S8601" s="155"/>
      <c r="T8601" s="155"/>
    </row>
    <row r="8602" spans="1:20" hidden="1">
      <c r="A8602" s="154" t="s">
        <v>10642</v>
      </c>
      <c r="B8602" s="155" t="str">
        <f>IFERROR(VLOOKUP(Proc[[#This Row],[App]],Table2[],3,0),"open")</f>
        <v>ok</v>
      </c>
      <c r="C8602" s="156" t="s">
        <v>369</v>
      </c>
      <c r="D8602" t="s">
        <v>10824</v>
      </c>
      <c r="E8602" s="154" t="s">
        <v>11699</v>
      </c>
      <c r="F8602" s="155" t="s">
        <v>11699</v>
      </c>
      <c r="G8602" s="154" t="s">
        <v>400</v>
      </c>
      <c r="H8602" s="155" t="str">
        <f>IF(Proc[[#This Row],[type]]="LFF (MDG-F)",MID(Proc[[#This Row],[Obj]],13,10),"")</f>
        <v/>
      </c>
      <c r="J8602" s="155" t="b">
        <f>Proc[[#This Row],[Requested]]=Proc[[#This Row],[CurrentParent]]</f>
        <v>1</v>
      </c>
      <c r="K8602" s="155" t="str">
        <f>IF(Proc[[#This Row],[Author]]="Marcela Urrego",VLOOKUP(LEFT(Proc[[#This Row],[Requested]],1),Table3[#All],2,0),VLOOKUP(Proc[[#This Row],[Author]],Table4[],2,0))</f>
        <v>HC</v>
      </c>
      <c r="L8602" s="155" t="s">
        <v>7801</v>
      </c>
      <c r="M8602" s="140">
        <v>46100</v>
      </c>
      <c r="N8602" s="140"/>
      <c r="O8602" s="140"/>
      <c r="P8602" s="140" t="str">
        <f ca="1">IF(Proc[[#This Row],[DaysAgeing]]&gt;5,"yep","on track")</f>
        <v>yep</v>
      </c>
      <c r="Q8602" s="2">
        <f ca="1">IF(Proc[[#This Row],[DateClosed]]="",ABS(NETWORKDAYS(Proc[[#This Row],[DateOpened]],TODAY()))-1,ABS(NETWORKDAYS(Proc[[#This Row],[DateOpened]],Proc[[#This Row],[DateClosed]]))-1)</f>
        <v>11</v>
      </c>
      <c r="R8602" s="140" t="s">
        <v>476</v>
      </c>
      <c r="S8602" s="155"/>
      <c r="T8602" s="155"/>
    </row>
    <row r="8603" spans="1:20" hidden="1">
      <c r="A8603" s="154" t="s">
        <v>10642</v>
      </c>
      <c r="B8603" s="155" t="str">
        <f>IFERROR(VLOOKUP(Proc[[#This Row],[App]],Table2[],3,0),"open")</f>
        <v>ok</v>
      </c>
      <c r="C8603" s="156" t="s">
        <v>369</v>
      </c>
      <c r="D8603" t="s">
        <v>10825</v>
      </c>
      <c r="E8603" s="154" t="s">
        <v>11699</v>
      </c>
      <c r="F8603" s="155" t="s">
        <v>11699</v>
      </c>
      <c r="G8603" s="154" t="s">
        <v>400</v>
      </c>
      <c r="H8603" s="155" t="str">
        <f>IF(Proc[[#This Row],[type]]="LFF (MDG-F)",MID(Proc[[#This Row],[Obj]],13,10),"")</f>
        <v/>
      </c>
      <c r="J8603" s="155" t="b">
        <f>Proc[[#This Row],[Requested]]=Proc[[#This Row],[CurrentParent]]</f>
        <v>1</v>
      </c>
      <c r="K8603" s="155" t="str">
        <f>IF(Proc[[#This Row],[Author]]="Marcela Urrego",VLOOKUP(LEFT(Proc[[#This Row],[Requested]],1),Table3[#All],2,0),VLOOKUP(Proc[[#This Row],[Author]],Table4[],2,0))</f>
        <v>HC</v>
      </c>
      <c r="L8603" s="155" t="s">
        <v>7801</v>
      </c>
      <c r="M8603" s="140">
        <v>46100</v>
      </c>
      <c r="N8603" s="140"/>
      <c r="O8603" s="140"/>
      <c r="P8603" s="140" t="str">
        <f ca="1">IF(Proc[[#This Row],[DaysAgeing]]&gt;5,"yep","on track")</f>
        <v>yep</v>
      </c>
      <c r="Q8603" s="2">
        <f ca="1">IF(Proc[[#This Row],[DateClosed]]="",ABS(NETWORKDAYS(Proc[[#This Row],[DateOpened]],TODAY()))-1,ABS(NETWORKDAYS(Proc[[#This Row],[DateOpened]],Proc[[#This Row],[DateClosed]]))-1)</f>
        <v>11</v>
      </c>
      <c r="R8603" s="140" t="s">
        <v>476</v>
      </c>
      <c r="S8603" s="155"/>
      <c r="T8603" s="155"/>
    </row>
    <row r="8604" spans="1:20" hidden="1">
      <c r="A8604" s="154" t="s">
        <v>10642</v>
      </c>
      <c r="B8604" s="155" t="str">
        <f>IFERROR(VLOOKUP(Proc[[#This Row],[App]],Table2[],3,0),"open")</f>
        <v>ok</v>
      </c>
      <c r="C8604" s="156" t="s">
        <v>369</v>
      </c>
      <c r="D8604" t="s">
        <v>10826</v>
      </c>
      <c r="E8604" s="154" t="s">
        <v>11699</v>
      </c>
      <c r="F8604" s="155" t="s">
        <v>11699</v>
      </c>
      <c r="G8604" s="154" t="s">
        <v>400</v>
      </c>
      <c r="H8604" s="155" t="str">
        <f>IF(Proc[[#This Row],[type]]="LFF (MDG-F)",MID(Proc[[#This Row],[Obj]],13,10),"")</f>
        <v/>
      </c>
      <c r="J8604" s="155" t="b">
        <f>Proc[[#This Row],[Requested]]=Proc[[#This Row],[CurrentParent]]</f>
        <v>1</v>
      </c>
      <c r="K8604" s="155" t="str">
        <f>IF(Proc[[#This Row],[Author]]="Marcela Urrego",VLOOKUP(LEFT(Proc[[#This Row],[Requested]],1),Table3[#All],2,0),VLOOKUP(Proc[[#This Row],[Author]],Table4[],2,0))</f>
        <v>HC</v>
      </c>
      <c r="L8604" s="155" t="s">
        <v>7801</v>
      </c>
      <c r="M8604" s="140">
        <v>46100</v>
      </c>
      <c r="N8604" s="140"/>
      <c r="O8604" s="140"/>
      <c r="P8604" s="140" t="str">
        <f ca="1">IF(Proc[[#This Row],[DaysAgeing]]&gt;5,"yep","on track")</f>
        <v>yep</v>
      </c>
      <c r="Q8604" s="2">
        <f ca="1">IF(Proc[[#This Row],[DateClosed]]="",ABS(NETWORKDAYS(Proc[[#This Row],[DateOpened]],TODAY()))-1,ABS(NETWORKDAYS(Proc[[#This Row],[DateOpened]],Proc[[#This Row],[DateClosed]]))-1)</f>
        <v>11</v>
      </c>
      <c r="R8604" s="140" t="s">
        <v>476</v>
      </c>
      <c r="S8604" s="155"/>
      <c r="T8604" s="155"/>
    </row>
    <row r="8605" spans="1:20" hidden="1">
      <c r="A8605" s="154" t="s">
        <v>10642</v>
      </c>
      <c r="B8605" s="155" t="str">
        <f>IFERROR(VLOOKUP(Proc[[#This Row],[App]],Table2[],3,0),"open")</f>
        <v>ok</v>
      </c>
      <c r="C8605" s="156" t="s">
        <v>369</v>
      </c>
      <c r="D8605" t="s">
        <v>10827</v>
      </c>
      <c r="E8605" s="154" t="s">
        <v>11699</v>
      </c>
      <c r="F8605" s="155" t="s">
        <v>11699</v>
      </c>
      <c r="G8605" s="154" t="s">
        <v>400</v>
      </c>
      <c r="H8605" s="155" t="str">
        <f>IF(Proc[[#This Row],[type]]="LFF (MDG-F)",MID(Proc[[#This Row],[Obj]],13,10),"")</f>
        <v/>
      </c>
      <c r="J8605" s="155" t="b">
        <f>Proc[[#This Row],[Requested]]=Proc[[#This Row],[CurrentParent]]</f>
        <v>1</v>
      </c>
      <c r="K8605" s="155" t="str">
        <f>IF(Proc[[#This Row],[Author]]="Marcela Urrego",VLOOKUP(LEFT(Proc[[#This Row],[Requested]],1),Table3[#All],2,0),VLOOKUP(Proc[[#This Row],[Author]],Table4[],2,0))</f>
        <v>HC</v>
      </c>
      <c r="L8605" s="155" t="s">
        <v>7801</v>
      </c>
      <c r="M8605" s="140">
        <v>46100</v>
      </c>
      <c r="N8605" s="140"/>
      <c r="O8605" s="140"/>
      <c r="P8605" s="140" t="str">
        <f ca="1">IF(Proc[[#This Row],[DaysAgeing]]&gt;5,"yep","on track")</f>
        <v>yep</v>
      </c>
      <c r="Q8605" s="2">
        <f ca="1">IF(Proc[[#This Row],[DateClosed]]="",ABS(NETWORKDAYS(Proc[[#This Row],[DateOpened]],TODAY()))-1,ABS(NETWORKDAYS(Proc[[#This Row],[DateOpened]],Proc[[#This Row],[DateClosed]]))-1)</f>
        <v>11</v>
      </c>
      <c r="R8605" s="140" t="s">
        <v>476</v>
      </c>
      <c r="S8605" s="155"/>
      <c r="T8605" s="155"/>
    </row>
    <row r="8606" spans="1:20" hidden="1">
      <c r="A8606" s="154" t="s">
        <v>10642</v>
      </c>
      <c r="B8606" s="155" t="str">
        <f>IFERROR(VLOOKUP(Proc[[#This Row],[App]],Table2[],3,0),"open")</f>
        <v>ok</v>
      </c>
      <c r="C8606" s="156" t="s">
        <v>369</v>
      </c>
      <c r="D8606" t="s">
        <v>10828</v>
      </c>
      <c r="E8606" s="154" t="s">
        <v>11699</v>
      </c>
      <c r="F8606" s="155" t="s">
        <v>11699</v>
      </c>
      <c r="G8606" s="154" t="s">
        <v>400</v>
      </c>
      <c r="H8606" s="155" t="str">
        <f>IF(Proc[[#This Row],[type]]="LFF (MDG-F)",MID(Proc[[#This Row],[Obj]],13,10),"")</f>
        <v/>
      </c>
      <c r="J8606" s="155" t="b">
        <f>Proc[[#This Row],[Requested]]=Proc[[#This Row],[CurrentParent]]</f>
        <v>1</v>
      </c>
      <c r="K8606" s="155" t="str">
        <f>IF(Proc[[#This Row],[Author]]="Marcela Urrego",VLOOKUP(LEFT(Proc[[#This Row],[Requested]],1),Table3[#All],2,0),VLOOKUP(Proc[[#This Row],[Author]],Table4[],2,0))</f>
        <v>HC</v>
      </c>
      <c r="L8606" s="155" t="s">
        <v>7801</v>
      </c>
      <c r="M8606" s="140">
        <v>46100</v>
      </c>
      <c r="N8606" s="140"/>
      <c r="O8606" s="140"/>
      <c r="P8606" s="140" t="str">
        <f ca="1">IF(Proc[[#This Row],[DaysAgeing]]&gt;5,"yep","on track")</f>
        <v>yep</v>
      </c>
      <c r="Q8606" s="2">
        <f ca="1">IF(Proc[[#This Row],[DateClosed]]="",ABS(NETWORKDAYS(Proc[[#This Row],[DateOpened]],TODAY()))-1,ABS(NETWORKDAYS(Proc[[#This Row],[DateOpened]],Proc[[#This Row],[DateClosed]]))-1)</f>
        <v>11</v>
      </c>
      <c r="R8606" s="140" t="s">
        <v>476</v>
      </c>
      <c r="S8606" s="155"/>
      <c r="T8606" s="155"/>
    </row>
    <row r="8607" spans="1:20" hidden="1">
      <c r="A8607" s="154" t="s">
        <v>10642</v>
      </c>
      <c r="B8607" s="155" t="str">
        <f>IFERROR(VLOOKUP(Proc[[#This Row],[App]],Table2[],3,0),"open")</f>
        <v>ok</v>
      </c>
      <c r="C8607" s="156" t="s">
        <v>369</v>
      </c>
      <c r="D8607" t="s">
        <v>10829</v>
      </c>
      <c r="E8607" s="154" t="s">
        <v>11699</v>
      </c>
      <c r="F8607" s="155" t="s">
        <v>11699</v>
      </c>
      <c r="G8607" s="154" t="s">
        <v>400</v>
      </c>
      <c r="H8607" s="155" t="str">
        <f>IF(Proc[[#This Row],[type]]="LFF (MDG-F)",MID(Proc[[#This Row],[Obj]],13,10),"")</f>
        <v/>
      </c>
      <c r="J8607" s="155" t="b">
        <f>Proc[[#This Row],[Requested]]=Proc[[#This Row],[CurrentParent]]</f>
        <v>1</v>
      </c>
      <c r="K8607" s="155" t="str">
        <f>IF(Proc[[#This Row],[Author]]="Marcela Urrego",VLOOKUP(LEFT(Proc[[#This Row],[Requested]],1),Table3[#All],2,0),VLOOKUP(Proc[[#This Row],[Author]],Table4[],2,0))</f>
        <v>HC</v>
      </c>
      <c r="L8607" s="155" t="s">
        <v>7801</v>
      </c>
      <c r="M8607" s="140">
        <v>46100</v>
      </c>
      <c r="N8607" s="140"/>
      <c r="O8607" s="140"/>
      <c r="P8607" s="140" t="str">
        <f ca="1">IF(Proc[[#This Row],[DaysAgeing]]&gt;5,"yep","on track")</f>
        <v>yep</v>
      </c>
      <c r="Q8607" s="2">
        <f ca="1">IF(Proc[[#This Row],[DateClosed]]="",ABS(NETWORKDAYS(Proc[[#This Row],[DateOpened]],TODAY()))-1,ABS(NETWORKDAYS(Proc[[#This Row],[DateOpened]],Proc[[#This Row],[DateClosed]]))-1)</f>
        <v>11</v>
      </c>
      <c r="R8607" s="140" t="s">
        <v>476</v>
      </c>
      <c r="S8607" s="155"/>
      <c r="T8607" s="155"/>
    </row>
    <row r="8608" spans="1:20" hidden="1">
      <c r="A8608" s="154" t="s">
        <v>10642</v>
      </c>
      <c r="B8608" s="155" t="str">
        <f>IFERROR(VLOOKUP(Proc[[#This Row],[App]],Table2[],3,0),"open")</f>
        <v>ok</v>
      </c>
      <c r="C8608" s="156" t="s">
        <v>369</v>
      </c>
      <c r="D8608" t="s">
        <v>10830</v>
      </c>
      <c r="E8608" s="154" t="s">
        <v>11699</v>
      </c>
      <c r="F8608" s="155" t="s">
        <v>11699</v>
      </c>
      <c r="G8608" s="154" t="s">
        <v>400</v>
      </c>
      <c r="H8608" s="155" t="str">
        <f>IF(Proc[[#This Row],[type]]="LFF (MDG-F)",MID(Proc[[#This Row],[Obj]],13,10),"")</f>
        <v/>
      </c>
      <c r="J8608" s="155" t="b">
        <f>Proc[[#This Row],[Requested]]=Proc[[#This Row],[CurrentParent]]</f>
        <v>1</v>
      </c>
      <c r="K8608" s="155" t="str">
        <f>IF(Proc[[#This Row],[Author]]="Marcela Urrego",VLOOKUP(LEFT(Proc[[#This Row],[Requested]],1),Table3[#All],2,0),VLOOKUP(Proc[[#This Row],[Author]],Table4[],2,0))</f>
        <v>HC</v>
      </c>
      <c r="L8608" s="155" t="s">
        <v>7801</v>
      </c>
      <c r="M8608" s="140">
        <v>46100</v>
      </c>
      <c r="N8608" s="140"/>
      <c r="O8608" s="140"/>
      <c r="P8608" s="140" t="str">
        <f ca="1">IF(Proc[[#This Row],[DaysAgeing]]&gt;5,"yep","on track")</f>
        <v>yep</v>
      </c>
      <c r="Q8608" s="2">
        <f ca="1">IF(Proc[[#This Row],[DateClosed]]="",ABS(NETWORKDAYS(Proc[[#This Row],[DateOpened]],TODAY()))-1,ABS(NETWORKDAYS(Proc[[#This Row],[DateOpened]],Proc[[#This Row],[DateClosed]]))-1)</f>
        <v>11</v>
      </c>
      <c r="R8608" s="140" t="s">
        <v>476</v>
      </c>
      <c r="S8608" s="155"/>
      <c r="T8608" s="155"/>
    </row>
    <row r="8609" spans="1:20" hidden="1">
      <c r="A8609" s="154" t="s">
        <v>10642</v>
      </c>
      <c r="B8609" s="155" t="str">
        <f>IFERROR(VLOOKUP(Proc[[#This Row],[App]],Table2[],3,0),"open")</f>
        <v>ok</v>
      </c>
      <c r="C8609" s="156" t="s">
        <v>369</v>
      </c>
      <c r="D8609" t="s">
        <v>10831</v>
      </c>
      <c r="E8609" s="154" t="s">
        <v>11699</v>
      </c>
      <c r="F8609" s="155" t="s">
        <v>11699</v>
      </c>
      <c r="G8609" s="154" t="s">
        <v>400</v>
      </c>
      <c r="H8609" s="155" t="str">
        <f>IF(Proc[[#This Row],[type]]="LFF (MDG-F)",MID(Proc[[#This Row],[Obj]],13,10),"")</f>
        <v/>
      </c>
      <c r="J8609" s="155" t="b">
        <f>Proc[[#This Row],[Requested]]=Proc[[#This Row],[CurrentParent]]</f>
        <v>1</v>
      </c>
      <c r="K8609" s="155" t="str">
        <f>IF(Proc[[#This Row],[Author]]="Marcela Urrego",VLOOKUP(LEFT(Proc[[#This Row],[Requested]],1),Table3[#All],2,0),VLOOKUP(Proc[[#This Row],[Author]],Table4[],2,0))</f>
        <v>HC</v>
      </c>
      <c r="L8609" s="155" t="s">
        <v>7801</v>
      </c>
      <c r="M8609" s="140">
        <v>46100</v>
      </c>
      <c r="N8609" s="140"/>
      <c r="O8609" s="140"/>
      <c r="P8609" s="140" t="str">
        <f ca="1">IF(Proc[[#This Row],[DaysAgeing]]&gt;5,"yep","on track")</f>
        <v>yep</v>
      </c>
      <c r="Q8609" s="2">
        <f ca="1">IF(Proc[[#This Row],[DateClosed]]="",ABS(NETWORKDAYS(Proc[[#This Row],[DateOpened]],TODAY()))-1,ABS(NETWORKDAYS(Proc[[#This Row],[DateOpened]],Proc[[#This Row],[DateClosed]]))-1)</f>
        <v>11</v>
      </c>
      <c r="R8609" s="140" t="s">
        <v>476</v>
      </c>
      <c r="S8609" s="155"/>
      <c r="T8609" s="155"/>
    </row>
    <row r="8610" spans="1:20" hidden="1">
      <c r="A8610" s="154" t="s">
        <v>10642</v>
      </c>
      <c r="B8610" s="155" t="str">
        <f>IFERROR(VLOOKUP(Proc[[#This Row],[App]],Table2[],3,0),"open")</f>
        <v>ok</v>
      </c>
      <c r="C8610" s="156" t="s">
        <v>369</v>
      </c>
      <c r="D8610" t="s">
        <v>10832</v>
      </c>
      <c r="E8610" s="154" t="s">
        <v>11699</v>
      </c>
      <c r="F8610" s="155" t="s">
        <v>11699</v>
      </c>
      <c r="G8610" s="154" t="s">
        <v>400</v>
      </c>
      <c r="H8610" s="155" t="str">
        <f>IF(Proc[[#This Row],[type]]="LFF (MDG-F)",MID(Proc[[#This Row],[Obj]],13,10),"")</f>
        <v/>
      </c>
      <c r="J8610" s="155" t="b">
        <f>Proc[[#This Row],[Requested]]=Proc[[#This Row],[CurrentParent]]</f>
        <v>1</v>
      </c>
      <c r="K8610" s="155" t="str">
        <f>IF(Proc[[#This Row],[Author]]="Marcela Urrego",VLOOKUP(LEFT(Proc[[#This Row],[Requested]],1),Table3[#All],2,0),VLOOKUP(Proc[[#This Row],[Author]],Table4[],2,0))</f>
        <v>HC</v>
      </c>
      <c r="L8610" s="155" t="s">
        <v>7801</v>
      </c>
      <c r="M8610" s="140">
        <v>46100</v>
      </c>
      <c r="N8610" s="140"/>
      <c r="O8610" s="140"/>
      <c r="P8610" s="140" t="str">
        <f ca="1">IF(Proc[[#This Row],[DaysAgeing]]&gt;5,"yep","on track")</f>
        <v>yep</v>
      </c>
      <c r="Q8610" s="2">
        <f ca="1">IF(Proc[[#This Row],[DateClosed]]="",ABS(NETWORKDAYS(Proc[[#This Row],[DateOpened]],TODAY()))-1,ABS(NETWORKDAYS(Proc[[#This Row],[DateOpened]],Proc[[#This Row],[DateClosed]]))-1)</f>
        <v>11</v>
      </c>
      <c r="R8610" s="140" t="s">
        <v>476</v>
      </c>
      <c r="S8610" s="155"/>
      <c r="T8610" s="155"/>
    </row>
    <row r="8611" spans="1:20" hidden="1">
      <c r="A8611" s="154" t="s">
        <v>10642</v>
      </c>
      <c r="B8611" s="155" t="str">
        <f>IFERROR(VLOOKUP(Proc[[#This Row],[App]],Table2[],3,0),"open")</f>
        <v>ok</v>
      </c>
      <c r="C8611" s="156" t="s">
        <v>369</v>
      </c>
      <c r="D8611" t="s">
        <v>10833</v>
      </c>
      <c r="E8611" s="154" t="s">
        <v>11699</v>
      </c>
      <c r="F8611" s="155" t="s">
        <v>11699</v>
      </c>
      <c r="G8611" s="154" t="s">
        <v>400</v>
      </c>
      <c r="H8611" s="155" t="str">
        <f>IF(Proc[[#This Row],[type]]="LFF (MDG-F)",MID(Proc[[#This Row],[Obj]],13,10),"")</f>
        <v/>
      </c>
      <c r="J8611" s="155" t="b">
        <f>Proc[[#This Row],[Requested]]=Proc[[#This Row],[CurrentParent]]</f>
        <v>1</v>
      </c>
      <c r="K8611" s="155" t="str">
        <f>IF(Proc[[#This Row],[Author]]="Marcela Urrego",VLOOKUP(LEFT(Proc[[#This Row],[Requested]],1),Table3[#All],2,0),VLOOKUP(Proc[[#This Row],[Author]],Table4[],2,0))</f>
        <v>HC</v>
      </c>
      <c r="L8611" s="155" t="s">
        <v>7801</v>
      </c>
      <c r="M8611" s="140">
        <v>46100</v>
      </c>
      <c r="N8611" s="140"/>
      <c r="O8611" s="140"/>
      <c r="P8611" s="140" t="str">
        <f ca="1">IF(Proc[[#This Row],[DaysAgeing]]&gt;5,"yep","on track")</f>
        <v>yep</v>
      </c>
      <c r="Q8611" s="2">
        <f ca="1">IF(Proc[[#This Row],[DateClosed]]="",ABS(NETWORKDAYS(Proc[[#This Row],[DateOpened]],TODAY()))-1,ABS(NETWORKDAYS(Proc[[#This Row],[DateOpened]],Proc[[#This Row],[DateClosed]]))-1)</f>
        <v>11</v>
      </c>
      <c r="R8611" s="140" t="s">
        <v>476</v>
      </c>
      <c r="S8611" s="155"/>
      <c r="T8611" s="155"/>
    </row>
    <row r="8612" spans="1:20" hidden="1">
      <c r="A8612" s="154" t="s">
        <v>10642</v>
      </c>
      <c r="B8612" s="155" t="str">
        <f>IFERROR(VLOOKUP(Proc[[#This Row],[App]],Table2[],3,0),"open")</f>
        <v>ok</v>
      </c>
      <c r="C8612" s="156" t="s">
        <v>369</v>
      </c>
      <c r="D8612" t="s">
        <v>10834</v>
      </c>
      <c r="E8612" s="154" t="s">
        <v>11699</v>
      </c>
      <c r="F8612" s="155" t="s">
        <v>11699</v>
      </c>
      <c r="G8612" s="154" t="s">
        <v>400</v>
      </c>
      <c r="H8612" s="155" t="str">
        <f>IF(Proc[[#This Row],[type]]="LFF (MDG-F)",MID(Proc[[#This Row],[Obj]],13,10),"")</f>
        <v/>
      </c>
      <c r="J8612" s="155" t="b">
        <f>Proc[[#This Row],[Requested]]=Proc[[#This Row],[CurrentParent]]</f>
        <v>1</v>
      </c>
      <c r="K8612" s="155" t="str">
        <f>IF(Proc[[#This Row],[Author]]="Marcela Urrego",VLOOKUP(LEFT(Proc[[#This Row],[Requested]],1),Table3[#All],2,0),VLOOKUP(Proc[[#This Row],[Author]],Table4[],2,0))</f>
        <v>HC</v>
      </c>
      <c r="L8612" s="155" t="s">
        <v>7801</v>
      </c>
      <c r="M8612" s="140">
        <v>46100</v>
      </c>
      <c r="N8612" s="140"/>
      <c r="O8612" s="140"/>
      <c r="P8612" s="140" t="str">
        <f ca="1">IF(Proc[[#This Row],[DaysAgeing]]&gt;5,"yep","on track")</f>
        <v>yep</v>
      </c>
      <c r="Q8612" s="2">
        <f ca="1">IF(Proc[[#This Row],[DateClosed]]="",ABS(NETWORKDAYS(Proc[[#This Row],[DateOpened]],TODAY()))-1,ABS(NETWORKDAYS(Proc[[#This Row],[DateOpened]],Proc[[#This Row],[DateClosed]]))-1)</f>
        <v>11</v>
      </c>
      <c r="R8612" s="140" t="s">
        <v>476</v>
      </c>
      <c r="S8612" s="155"/>
      <c r="T8612" s="155"/>
    </row>
    <row r="8613" spans="1:20" hidden="1">
      <c r="A8613" s="154" t="s">
        <v>10642</v>
      </c>
      <c r="B8613" s="155" t="str">
        <f>IFERROR(VLOOKUP(Proc[[#This Row],[App]],Table2[],3,0),"open")</f>
        <v>ok</v>
      </c>
      <c r="C8613" s="156" t="s">
        <v>369</v>
      </c>
      <c r="D8613" t="s">
        <v>10835</v>
      </c>
      <c r="E8613" s="154" t="s">
        <v>11699</v>
      </c>
      <c r="F8613" s="155" t="s">
        <v>11699</v>
      </c>
      <c r="G8613" s="154" t="s">
        <v>400</v>
      </c>
      <c r="H8613" s="155" t="str">
        <f>IF(Proc[[#This Row],[type]]="LFF (MDG-F)",MID(Proc[[#This Row],[Obj]],13,10),"")</f>
        <v/>
      </c>
      <c r="J8613" s="155" t="b">
        <f>Proc[[#This Row],[Requested]]=Proc[[#This Row],[CurrentParent]]</f>
        <v>1</v>
      </c>
      <c r="K8613" s="155" t="str">
        <f>IF(Proc[[#This Row],[Author]]="Marcela Urrego",VLOOKUP(LEFT(Proc[[#This Row],[Requested]],1),Table3[#All],2,0),VLOOKUP(Proc[[#This Row],[Author]],Table4[],2,0))</f>
        <v>HC</v>
      </c>
      <c r="L8613" s="155" t="s">
        <v>7801</v>
      </c>
      <c r="M8613" s="140">
        <v>46100</v>
      </c>
      <c r="N8613" s="140"/>
      <c r="O8613" s="140"/>
      <c r="P8613" s="140" t="str">
        <f ca="1">IF(Proc[[#This Row],[DaysAgeing]]&gt;5,"yep","on track")</f>
        <v>yep</v>
      </c>
      <c r="Q8613" s="2">
        <f ca="1">IF(Proc[[#This Row],[DateClosed]]="",ABS(NETWORKDAYS(Proc[[#This Row],[DateOpened]],TODAY()))-1,ABS(NETWORKDAYS(Proc[[#This Row],[DateOpened]],Proc[[#This Row],[DateClosed]]))-1)</f>
        <v>11</v>
      </c>
      <c r="R8613" s="140" t="s">
        <v>476</v>
      </c>
      <c r="S8613" s="155"/>
      <c r="T8613" s="155"/>
    </row>
    <row r="8614" spans="1:20" hidden="1">
      <c r="A8614" s="154" t="s">
        <v>10642</v>
      </c>
      <c r="B8614" s="155" t="str">
        <f>IFERROR(VLOOKUP(Proc[[#This Row],[App]],Table2[],3,0),"open")</f>
        <v>ok</v>
      </c>
      <c r="C8614" s="156" t="s">
        <v>369</v>
      </c>
      <c r="D8614" t="s">
        <v>10836</v>
      </c>
      <c r="E8614" s="154" t="s">
        <v>11699</v>
      </c>
      <c r="F8614" s="155" t="s">
        <v>11699</v>
      </c>
      <c r="G8614" s="154" t="s">
        <v>400</v>
      </c>
      <c r="H8614" s="155" t="str">
        <f>IF(Proc[[#This Row],[type]]="LFF (MDG-F)",MID(Proc[[#This Row],[Obj]],13,10),"")</f>
        <v/>
      </c>
      <c r="J8614" s="155" t="b">
        <f>Proc[[#This Row],[Requested]]=Proc[[#This Row],[CurrentParent]]</f>
        <v>1</v>
      </c>
      <c r="K8614" s="155" t="str">
        <f>IF(Proc[[#This Row],[Author]]="Marcela Urrego",VLOOKUP(LEFT(Proc[[#This Row],[Requested]],1),Table3[#All],2,0),VLOOKUP(Proc[[#This Row],[Author]],Table4[],2,0))</f>
        <v>HC</v>
      </c>
      <c r="L8614" s="155" t="s">
        <v>7801</v>
      </c>
      <c r="M8614" s="140">
        <v>46100</v>
      </c>
      <c r="N8614" s="140"/>
      <c r="O8614" s="140"/>
      <c r="P8614" s="140" t="str">
        <f ca="1">IF(Proc[[#This Row],[DaysAgeing]]&gt;5,"yep","on track")</f>
        <v>yep</v>
      </c>
      <c r="Q8614" s="2">
        <f ca="1">IF(Proc[[#This Row],[DateClosed]]="",ABS(NETWORKDAYS(Proc[[#This Row],[DateOpened]],TODAY()))-1,ABS(NETWORKDAYS(Proc[[#This Row],[DateOpened]],Proc[[#This Row],[DateClosed]]))-1)</f>
        <v>11</v>
      </c>
      <c r="R8614" s="140" t="s">
        <v>476</v>
      </c>
      <c r="S8614" s="155"/>
      <c r="T8614" s="155"/>
    </row>
    <row r="8615" spans="1:20" hidden="1">
      <c r="A8615" s="154" t="s">
        <v>10642</v>
      </c>
      <c r="B8615" s="155" t="str">
        <f>IFERROR(VLOOKUP(Proc[[#This Row],[App]],Table2[],3,0),"open")</f>
        <v>ok</v>
      </c>
      <c r="C8615" s="156" t="s">
        <v>369</v>
      </c>
      <c r="D8615" t="s">
        <v>10837</v>
      </c>
      <c r="E8615" s="154" t="s">
        <v>11699</v>
      </c>
      <c r="F8615" s="155" t="s">
        <v>11699</v>
      </c>
      <c r="G8615" s="154" t="s">
        <v>400</v>
      </c>
      <c r="H8615" s="155" t="str">
        <f>IF(Proc[[#This Row],[type]]="LFF (MDG-F)",MID(Proc[[#This Row],[Obj]],13,10),"")</f>
        <v/>
      </c>
      <c r="J8615" s="155" t="b">
        <f>Proc[[#This Row],[Requested]]=Proc[[#This Row],[CurrentParent]]</f>
        <v>1</v>
      </c>
      <c r="K8615" s="155" t="str">
        <f>IF(Proc[[#This Row],[Author]]="Marcela Urrego",VLOOKUP(LEFT(Proc[[#This Row],[Requested]],1),Table3[#All],2,0),VLOOKUP(Proc[[#This Row],[Author]],Table4[],2,0))</f>
        <v>HC</v>
      </c>
      <c r="L8615" s="155" t="s">
        <v>7801</v>
      </c>
      <c r="M8615" s="140">
        <v>46100</v>
      </c>
      <c r="N8615" s="140"/>
      <c r="O8615" s="140"/>
      <c r="P8615" s="140" t="str">
        <f ca="1">IF(Proc[[#This Row],[DaysAgeing]]&gt;5,"yep","on track")</f>
        <v>yep</v>
      </c>
      <c r="Q8615" s="2">
        <f ca="1">IF(Proc[[#This Row],[DateClosed]]="",ABS(NETWORKDAYS(Proc[[#This Row],[DateOpened]],TODAY()))-1,ABS(NETWORKDAYS(Proc[[#This Row],[DateOpened]],Proc[[#This Row],[DateClosed]]))-1)</f>
        <v>11</v>
      </c>
      <c r="R8615" s="140" t="s">
        <v>476</v>
      </c>
      <c r="S8615" s="155"/>
      <c r="T8615" s="155"/>
    </row>
    <row r="8616" spans="1:20" hidden="1">
      <c r="A8616" s="154" t="s">
        <v>10642</v>
      </c>
      <c r="B8616" s="155" t="str">
        <f>IFERROR(VLOOKUP(Proc[[#This Row],[App]],Table2[],3,0),"open")</f>
        <v>ok</v>
      </c>
      <c r="C8616" s="156" t="s">
        <v>369</v>
      </c>
      <c r="D8616" t="s">
        <v>10838</v>
      </c>
      <c r="E8616" s="154" t="s">
        <v>11699</v>
      </c>
      <c r="F8616" s="155" t="s">
        <v>11699</v>
      </c>
      <c r="G8616" s="154" t="s">
        <v>400</v>
      </c>
      <c r="H8616" s="155" t="str">
        <f>IF(Proc[[#This Row],[type]]="LFF (MDG-F)",MID(Proc[[#This Row],[Obj]],13,10),"")</f>
        <v/>
      </c>
      <c r="J8616" s="155" t="b">
        <f>Proc[[#This Row],[Requested]]=Proc[[#This Row],[CurrentParent]]</f>
        <v>1</v>
      </c>
      <c r="K8616" s="155" t="str">
        <f>IF(Proc[[#This Row],[Author]]="Marcela Urrego",VLOOKUP(LEFT(Proc[[#This Row],[Requested]],1),Table3[#All],2,0),VLOOKUP(Proc[[#This Row],[Author]],Table4[],2,0))</f>
        <v>HC</v>
      </c>
      <c r="L8616" s="155" t="s">
        <v>7801</v>
      </c>
      <c r="M8616" s="140">
        <v>46100</v>
      </c>
      <c r="N8616" s="140"/>
      <c r="O8616" s="140"/>
      <c r="P8616" s="140" t="str">
        <f ca="1">IF(Proc[[#This Row],[DaysAgeing]]&gt;5,"yep","on track")</f>
        <v>yep</v>
      </c>
      <c r="Q8616" s="2">
        <f ca="1">IF(Proc[[#This Row],[DateClosed]]="",ABS(NETWORKDAYS(Proc[[#This Row],[DateOpened]],TODAY()))-1,ABS(NETWORKDAYS(Proc[[#This Row],[DateOpened]],Proc[[#This Row],[DateClosed]]))-1)</f>
        <v>11</v>
      </c>
      <c r="R8616" s="140" t="s">
        <v>476</v>
      </c>
      <c r="S8616" s="155"/>
      <c r="T8616" s="155"/>
    </row>
    <row r="8617" spans="1:20" hidden="1">
      <c r="A8617" s="154" t="s">
        <v>10642</v>
      </c>
      <c r="B8617" s="155" t="str">
        <f>IFERROR(VLOOKUP(Proc[[#This Row],[App]],Table2[],3,0),"open")</f>
        <v>ok</v>
      </c>
      <c r="C8617" s="156" t="s">
        <v>369</v>
      </c>
      <c r="D8617" t="s">
        <v>10839</v>
      </c>
      <c r="E8617" s="154" t="s">
        <v>11699</v>
      </c>
      <c r="F8617" s="155" t="s">
        <v>11699</v>
      </c>
      <c r="G8617" s="154" t="s">
        <v>400</v>
      </c>
      <c r="H8617" s="155" t="str">
        <f>IF(Proc[[#This Row],[type]]="LFF (MDG-F)",MID(Proc[[#This Row],[Obj]],13,10),"")</f>
        <v/>
      </c>
      <c r="J8617" s="155" t="b">
        <f>Proc[[#This Row],[Requested]]=Proc[[#This Row],[CurrentParent]]</f>
        <v>1</v>
      </c>
      <c r="K8617" s="155" t="str">
        <f>IF(Proc[[#This Row],[Author]]="Marcela Urrego",VLOOKUP(LEFT(Proc[[#This Row],[Requested]],1),Table3[#All],2,0),VLOOKUP(Proc[[#This Row],[Author]],Table4[],2,0))</f>
        <v>HC</v>
      </c>
      <c r="L8617" s="155" t="s">
        <v>7801</v>
      </c>
      <c r="M8617" s="140">
        <v>46100</v>
      </c>
      <c r="N8617" s="140"/>
      <c r="O8617" s="140"/>
      <c r="P8617" s="140" t="str">
        <f ca="1">IF(Proc[[#This Row],[DaysAgeing]]&gt;5,"yep","on track")</f>
        <v>yep</v>
      </c>
      <c r="Q8617" s="2">
        <f ca="1">IF(Proc[[#This Row],[DateClosed]]="",ABS(NETWORKDAYS(Proc[[#This Row],[DateOpened]],TODAY()))-1,ABS(NETWORKDAYS(Proc[[#This Row],[DateOpened]],Proc[[#This Row],[DateClosed]]))-1)</f>
        <v>11</v>
      </c>
      <c r="R8617" s="140" t="s">
        <v>476</v>
      </c>
      <c r="S8617" s="155"/>
      <c r="T8617" s="155"/>
    </row>
    <row r="8618" spans="1:20" hidden="1">
      <c r="A8618" s="154" t="s">
        <v>10642</v>
      </c>
      <c r="B8618" s="155" t="str">
        <f>IFERROR(VLOOKUP(Proc[[#This Row],[App]],Table2[],3,0),"open")</f>
        <v>ok</v>
      </c>
      <c r="C8618" s="156" t="s">
        <v>369</v>
      </c>
      <c r="D8618" t="s">
        <v>10840</v>
      </c>
      <c r="E8618" s="154" t="s">
        <v>11699</v>
      </c>
      <c r="F8618" s="155" t="s">
        <v>11699</v>
      </c>
      <c r="G8618" s="154" t="s">
        <v>400</v>
      </c>
      <c r="H8618" s="155" t="str">
        <f>IF(Proc[[#This Row],[type]]="LFF (MDG-F)",MID(Proc[[#This Row],[Obj]],13,10),"")</f>
        <v/>
      </c>
      <c r="J8618" s="155" t="b">
        <f>Proc[[#This Row],[Requested]]=Proc[[#This Row],[CurrentParent]]</f>
        <v>1</v>
      </c>
      <c r="K8618" s="155" t="str">
        <f>IF(Proc[[#This Row],[Author]]="Marcela Urrego",VLOOKUP(LEFT(Proc[[#This Row],[Requested]],1),Table3[#All],2,0),VLOOKUP(Proc[[#This Row],[Author]],Table4[],2,0))</f>
        <v>HC</v>
      </c>
      <c r="L8618" s="155" t="s">
        <v>7801</v>
      </c>
      <c r="M8618" s="140">
        <v>46100</v>
      </c>
      <c r="N8618" s="140"/>
      <c r="O8618" s="140"/>
      <c r="P8618" s="140" t="str">
        <f ca="1">IF(Proc[[#This Row],[DaysAgeing]]&gt;5,"yep","on track")</f>
        <v>yep</v>
      </c>
      <c r="Q8618" s="2">
        <f ca="1">IF(Proc[[#This Row],[DateClosed]]="",ABS(NETWORKDAYS(Proc[[#This Row],[DateOpened]],TODAY()))-1,ABS(NETWORKDAYS(Proc[[#This Row],[DateOpened]],Proc[[#This Row],[DateClosed]]))-1)</f>
        <v>11</v>
      </c>
      <c r="R8618" s="140" t="s">
        <v>476</v>
      </c>
      <c r="S8618" s="155"/>
      <c r="T8618" s="155"/>
    </row>
    <row r="8619" spans="1:20" hidden="1">
      <c r="A8619" s="154" t="s">
        <v>10642</v>
      </c>
      <c r="B8619" s="155" t="str">
        <f>IFERROR(VLOOKUP(Proc[[#This Row],[App]],Table2[],3,0),"open")</f>
        <v>ok</v>
      </c>
      <c r="C8619" s="156" t="s">
        <v>369</v>
      </c>
      <c r="D8619" t="s">
        <v>10841</v>
      </c>
      <c r="E8619" s="154" t="s">
        <v>11699</v>
      </c>
      <c r="F8619" s="155" t="s">
        <v>11699</v>
      </c>
      <c r="G8619" s="154" t="s">
        <v>400</v>
      </c>
      <c r="H8619" s="155" t="str">
        <f>IF(Proc[[#This Row],[type]]="LFF (MDG-F)",MID(Proc[[#This Row],[Obj]],13,10),"")</f>
        <v/>
      </c>
      <c r="J8619" s="155" t="b">
        <f>Proc[[#This Row],[Requested]]=Proc[[#This Row],[CurrentParent]]</f>
        <v>1</v>
      </c>
      <c r="K8619" s="155" t="str">
        <f>IF(Proc[[#This Row],[Author]]="Marcela Urrego",VLOOKUP(LEFT(Proc[[#This Row],[Requested]],1),Table3[#All],2,0),VLOOKUP(Proc[[#This Row],[Author]],Table4[],2,0))</f>
        <v>HC</v>
      </c>
      <c r="L8619" s="155" t="s">
        <v>7801</v>
      </c>
      <c r="M8619" s="140">
        <v>46100</v>
      </c>
      <c r="N8619" s="140"/>
      <c r="O8619" s="140"/>
      <c r="P8619" s="140" t="str">
        <f ca="1">IF(Proc[[#This Row],[DaysAgeing]]&gt;5,"yep","on track")</f>
        <v>yep</v>
      </c>
      <c r="Q8619" s="2">
        <f ca="1">IF(Proc[[#This Row],[DateClosed]]="",ABS(NETWORKDAYS(Proc[[#This Row],[DateOpened]],TODAY()))-1,ABS(NETWORKDAYS(Proc[[#This Row],[DateOpened]],Proc[[#This Row],[DateClosed]]))-1)</f>
        <v>11</v>
      </c>
      <c r="R8619" s="140" t="s">
        <v>476</v>
      </c>
      <c r="S8619" s="155"/>
      <c r="T8619" s="155"/>
    </row>
    <row r="8620" spans="1:20" hidden="1">
      <c r="A8620" s="154" t="s">
        <v>10642</v>
      </c>
      <c r="B8620" s="155" t="str">
        <f>IFERROR(VLOOKUP(Proc[[#This Row],[App]],Table2[],3,0),"open")</f>
        <v>ok</v>
      </c>
      <c r="C8620" s="156" t="s">
        <v>369</v>
      </c>
      <c r="D8620" t="s">
        <v>10842</v>
      </c>
      <c r="E8620" s="154" t="s">
        <v>11699</v>
      </c>
      <c r="F8620" s="155" t="s">
        <v>11699</v>
      </c>
      <c r="G8620" s="154" t="s">
        <v>400</v>
      </c>
      <c r="H8620" s="155" t="str">
        <f>IF(Proc[[#This Row],[type]]="LFF (MDG-F)",MID(Proc[[#This Row],[Obj]],13,10),"")</f>
        <v/>
      </c>
      <c r="J8620" s="155" t="b">
        <f>Proc[[#This Row],[Requested]]=Proc[[#This Row],[CurrentParent]]</f>
        <v>1</v>
      </c>
      <c r="K8620" s="155" t="str">
        <f>IF(Proc[[#This Row],[Author]]="Marcela Urrego",VLOOKUP(LEFT(Proc[[#This Row],[Requested]],1),Table3[#All],2,0),VLOOKUP(Proc[[#This Row],[Author]],Table4[],2,0))</f>
        <v>HC</v>
      </c>
      <c r="L8620" s="155" t="s">
        <v>7801</v>
      </c>
      <c r="M8620" s="140">
        <v>46100</v>
      </c>
      <c r="N8620" s="140"/>
      <c r="O8620" s="140"/>
      <c r="P8620" s="140" t="str">
        <f ca="1">IF(Proc[[#This Row],[DaysAgeing]]&gt;5,"yep","on track")</f>
        <v>yep</v>
      </c>
      <c r="Q8620" s="2">
        <f ca="1">IF(Proc[[#This Row],[DateClosed]]="",ABS(NETWORKDAYS(Proc[[#This Row],[DateOpened]],TODAY()))-1,ABS(NETWORKDAYS(Proc[[#This Row],[DateOpened]],Proc[[#This Row],[DateClosed]]))-1)</f>
        <v>11</v>
      </c>
      <c r="R8620" s="140" t="s">
        <v>476</v>
      </c>
      <c r="S8620" s="155"/>
      <c r="T8620" s="155"/>
    </row>
    <row r="8621" spans="1:20" hidden="1">
      <c r="A8621" s="154" t="s">
        <v>10642</v>
      </c>
      <c r="B8621" s="155" t="str">
        <f>IFERROR(VLOOKUP(Proc[[#This Row],[App]],Table2[],3,0),"open")</f>
        <v>ok</v>
      </c>
      <c r="C8621" s="156" t="s">
        <v>369</v>
      </c>
      <c r="D8621" t="s">
        <v>10843</v>
      </c>
      <c r="E8621" s="154" t="s">
        <v>11699</v>
      </c>
      <c r="F8621" s="155" t="s">
        <v>11699</v>
      </c>
      <c r="G8621" s="154" t="s">
        <v>400</v>
      </c>
      <c r="H8621" s="155" t="str">
        <f>IF(Proc[[#This Row],[type]]="LFF (MDG-F)",MID(Proc[[#This Row],[Obj]],13,10),"")</f>
        <v/>
      </c>
      <c r="J8621" s="155" t="b">
        <f>Proc[[#This Row],[Requested]]=Proc[[#This Row],[CurrentParent]]</f>
        <v>1</v>
      </c>
      <c r="K8621" s="155" t="str">
        <f>IF(Proc[[#This Row],[Author]]="Marcela Urrego",VLOOKUP(LEFT(Proc[[#This Row],[Requested]],1),Table3[#All],2,0),VLOOKUP(Proc[[#This Row],[Author]],Table4[],2,0))</f>
        <v>HC</v>
      </c>
      <c r="L8621" s="155" t="s">
        <v>7801</v>
      </c>
      <c r="M8621" s="140">
        <v>46100</v>
      </c>
      <c r="N8621" s="140"/>
      <c r="O8621" s="140"/>
      <c r="P8621" s="140" t="str">
        <f ca="1">IF(Proc[[#This Row],[DaysAgeing]]&gt;5,"yep","on track")</f>
        <v>yep</v>
      </c>
      <c r="Q8621" s="2">
        <f ca="1">IF(Proc[[#This Row],[DateClosed]]="",ABS(NETWORKDAYS(Proc[[#This Row],[DateOpened]],TODAY()))-1,ABS(NETWORKDAYS(Proc[[#This Row],[DateOpened]],Proc[[#This Row],[DateClosed]]))-1)</f>
        <v>11</v>
      </c>
      <c r="R8621" s="140" t="s">
        <v>476</v>
      </c>
      <c r="S8621" s="155"/>
      <c r="T8621" s="155"/>
    </row>
    <row r="8622" spans="1:20" hidden="1">
      <c r="A8622" s="154" t="s">
        <v>10642</v>
      </c>
      <c r="B8622" s="155" t="str">
        <f>IFERROR(VLOOKUP(Proc[[#This Row],[App]],Table2[],3,0),"open")</f>
        <v>ok</v>
      </c>
      <c r="C8622" s="156" t="s">
        <v>369</v>
      </c>
      <c r="D8622" t="s">
        <v>10844</v>
      </c>
      <c r="E8622" s="154" t="s">
        <v>11699</v>
      </c>
      <c r="F8622" s="155" t="s">
        <v>11699</v>
      </c>
      <c r="G8622" s="154" t="s">
        <v>400</v>
      </c>
      <c r="H8622" s="155" t="str">
        <f>IF(Proc[[#This Row],[type]]="LFF (MDG-F)",MID(Proc[[#This Row],[Obj]],13,10),"")</f>
        <v/>
      </c>
      <c r="J8622" s="155" t="b">
        <f>Proc[[#This Row],[Requested]]=Proc[[#This Row],[CurrentParent]]</f>
        <v>1</v>
      </c>
      <c r="K8622" s="155" t="str">
        <f>IF(Proc[[#This Row],[Author]]="Marcela Urrego",VLOOKUP(LEFT(Proc[[#This Row],[Requested]],1),Table3[#All],2,0),VLOOKUP(Proc[[#This Row],[Author]],Table4[],2,0))</f>
        <v>HC</v>
      </c>
      <c r="L8622" s="155" t="s">
        <v>7801</v>
      </c>
      <c r="M8622" s="140">
        <v>46100</v>
      </c>
      <c r="N8622" s="140"/>
      <c r="O8622" s="140"/>
      <c r="P8622" s="140" t="str">
        <f ca="1">IF(Proc[[#This Row],[DaysAgeing]]&gt;5,"yep","on track")</f>
        <v>yep</v>
      </c>
      <c r="Q8622" s="2">
        <f ca="1">IF(Proc[[#This Row],[DateClosed]]="",ABS(NETWORKDAYS(Proc[[#This Row],[DateOpened]],TODAY()))-1,ABS(NETWORKDAYS(Proc[[#This Row],[DateOpened]],Proc[[#This Row],[DateClosed]]))-1)</f>
        <v>11</v>
      </c>
      <c r="R8622" s="140" t="s">
        <v>476</v>
      </c>
      <c r="S8622" s="155"/>
      <c r="T8622" s="155"/>
    </row>
    <row r="8623" spans="1:20" hidden="1">
      <c r="A8623" s="154" t="s">
        <v>10642</v>
      </c>
      <c r="B8623" s="155" t="str">
        <f>IFERROR(VLOOKUP(Proc[[#This Row],[App]],Table2[],3,0),"open")</f>
        <v>ok</v>
      </c>
      <c r="C8623" s="156" t="s">
        <v>369</v>
      </c>
      <c r="D8623" t="s">
        <v>10845</v>
      </c>
      <c r="E8623" s="154" t="s">
        <v>11699</v>
      </c>
      <c r="F8623" s="155" t="s">
        <v>11699</v>
      </c>
      <c r="G8623" s="154" t="s">
        <v>400</v>
      </c>
      <c r="H8623" s="155" t="str">
        <f>IF(Proc[[#This Row],[type]]="LFF (MDG-F)",MID(Proc[[#This Row],[Obj]],13,10),"")</f>
        <v/>
      </c>
      <c r="J8623" s="155" t="b">
        <f>Proc[[#This Row],[Requested]]=Proc[[#This Row],[CurrentParent]]</f>
        <v>1</v>
      </c>
      <c r="K8623" s="155" t="str">
        <f>IF(Proc[[#This Row],[Author]]="Marcela Urrego",VLOOKUP(LEFT(Proc[[#This Row],[Requested]],1),Table3[#All],2,0),VLOOKUP(Proc[[#This Row],[Author]],Table4[],2,0))</f>
        <v>HC</v>
      </c>
      <c r="L8623" s="155" t="s">
        <v>7801</v>
      </c>
      <c r="M8623" s="140">
        <v>46100</v>
      </c>
      <c r="N8623" s="140"/>
      <c r="O8623" s="140"/>
      <c r="P8623" s="140" t="str">
        <f ca="1">IF(Proc[[#This Row],[DaysAgeing]]&gt;5,"yep","on track")</f>
        <v>yep</v>
      </c>
      <c r="Q8623" s="2">
        <f ca="1">IF(Proc[[#This Row],[DateClosed]]="",ABS(NETWORKDAYS(Proc[[#This Row],[DateOpened]],TODAY()))-1,ABS(NETWORKDAYS(Proc[[#This Row],[DateOpened]],Proc[[#This Row],[DateClosed]]))-1)</f>
        <v>11</v>
      </c>
      <c r="R8623" s="140" t="s">
        <v>476</v>
      </c>
      <c r="S8623" s="155"/>
      <c r="T8623" s="155"/>
    </row>
    <row r="8624" spans="1:20" hidden="1">
      <c r="A8624" s="154" t="s">
        <v>10642</v>
      </c>
      <c r="B8624" s="155" t="str">
        <f>IFERROR(VLOOKUP(Proc[[#This Row],[App]],Table2[],3,0),"open")</f>
        <v>ok</v>
      </c>
      <c r="C8624" s="156" t="s">
        <v>369</v>
      </c>
      <c r="D8624" t="s">
        <v>10846</v>
      </c>
      <c r="E8624" s="154" t="s">
        <v>11699</v>
      </c>
      <c r="F8624" s="155" t="s">
        <v>11699</v>
      </c>
      <c r="G8624" s="154" t="s">
        <v>400</v>
      </c>
      <c r="H8624" s="155" t="str">
        <f>IF(Proc[[#This Row],[type]]="LFF (MDG-F)",MID(Proc[[#This Row],[Obj]],13,10),"")</f>
        <v/>
      </c>
      <c r="J8624" s="155" t="b">
        <f>Proc[[#This Row],[Requested]]=Proc[[#This Row],[CurrentParent]]</f>
        <v>1</v>
      </c>
      <c r="K8624" s="155" t="str">
        <f>IF(Proc[[#This Row],[Author]]="Marcela Urrego",VLOOKUP(LEFT(Proc[[#This Row],[Requested]],1),Table3[#All],2,0),VLOOKUP(Proc[[#This Row],[Author]],Table4[],2,0))</f>
        <v>HC</v>
      </c>
      <c r="L8624" s="155" t="s">
        <v>7801</v>
      </c>
      <c r="M8624" s="140">
        <v>46100</v>
      </c>
      <c r="N8624" s="140"/>
      <c r="O8624" s="140"/>
      <c r="P8624" s="140" t="str">
        <f ca="1">IF(Proc[[#This Row],[DaysAgeing]]&gt;5,"yep","on track")</f>
        <v>yep</v>
      </c>
      <c r="Q8624" s="2">
        <f ca="1">IF(Proc[[#This Row],[DateClosed]]="",ABS(NETWORKDAYS(Proc[[#This Row],[DateOpened]],TODAY()))-1,ABS(NETWORKDAYS(Proc[[#This Row],[DateOpened]],Proc[[#This Row],[DateClosed]]))-1)</f>
        <v>11</v>
      </c>
      <c r="R8624" s="140" t="s">
        <v>476</v>
      </c>
      <c r="S8624" s="155"/>
      <c r="T8624" s="155"/>
    </row>
    <row r="8625" spans="1:20" hidden="1">
      <c r="A8625" s="154" t="s">
        <v>10642</v>
      </c>
      <c r="B8625" s="155" t="str">
        <f>IFERROR(VLOOKUP(Proc[[#This Row],[App]],Table2[],3,0),"open")</f>
        <v>ok</v>
      </c>
      <c r="C8625" s="156" t="s">
        <v>369</v>
      </c>
      <c r="D8625" t="s">
        <v>10847</v>
      </c>
      <c r="E8625" s="154" t="s">
        <v>11699</v>
      </c>
      <c r="F8625" s="155" t="s">
        <v>11699</v>
      </c>
      <c r="G8625" s="154" t="s">
        <v>400</v>
      </c>
      <c r="H8625" s="155" t="str">
        <f>IF(Proc[[#This Row],[type]]="LFF (MDG-F)",MID(Proc[[#This Row],[Obj]],13,10),"")</f>
        <v/>
      </c>
      <c r="J8625" s="155" t="b">
        <f>Proc[[#This Row],[Requested]]=Proc[[#This Row],[CurrentParent]]</f>
        <v>1</v>
      </c>
      <c r="K8625" s="155" t="str">
        <f>IF(Proc[[#This Row],[Author]]="Marcela Urrego",VLOOKUP(LEFT(Proc[[#This Row],[Requested]],1),Table3[#All],2,0),VLOOKUP(Proc[[#This Row],[Author]],Table4[],2,0))</f>
        <v>HC</v>
      </c>
      <c r="L8625" s="155" t="s">
        <v>7801</v>
      </c>
      <c r="M8625" s="140">
        <v>46100</v>
      </c>
      <c r="N8625" s="140"/>
      <c r="O8625" s="140"/>
      <c r="P8625" s="140" t="str">
        <f ca="1">IF(Proc[[#This Row],[DaysAgeing]]&gt;5,"yep","on track")</f>
        <v>yep</v>
      </c>
      <c r="Q8625" s="2">
        <f ca="1">IF(Proc[[#This Row],[DateClosed]]="",ABS(NETWORKDAYS(Proc[[#This Row],[DateOpened]],TODAY()))-1,ABS(NETWORKDAYS(Proc[[#This Row],[DateOpened]],Proc[[#This Row],[DateClosed]]))-1)</f>
        <v>11</v>
      </c>
      <c r="R8625" s="140" t="s">
        <v>476</v>
      </c>
      <c r="S8625" s="155"/>
      <c r="T8625" s="155"/>
    </row>
    <row r="8626" spans="1:20" hidden="1">
      <c r="A8626" s="154" t="s">
        <v>10642</v>
      </c>
      <c r="B8626" s="155" t="str">
        <f>IFERROR(VLOOKUP(Proc[[#This Row],[App]],Table2[],3,0),"open")</f>
        <v>ok</v>
      </c>
      <c r="C8626" s="156" t="s">
        <v>369</v>
      </c>
      <c r="D8626" t="s">
        <v>10848</v>
      </c>
      <c r="E8626" s="154" t="s">
        <v>11699</v>
      </c>
      <c r="F8626" s="155" t="s">
        <v>11699</v>
      </c>
      <c r="G8626" s="154" t="s">
        <v>400</v>
      </c>
      <c r="H8626" s="155" t="str">
        <f>IF(Proc[[#This Row],[type]]="LFF (MDG-F)",MID(Proc[[#This Row],[Obj]],13,10),"")</f>
        <v/>
      </c>
      <c r="J8626" s="155" t="b">
        <f>Proc[[#This Row],[Requested]]=Proc[[#This Row],[CurrentParent]]</f>
        <v>1</v>
      </c>
      <c r="K8626" s="155" t="str">
        <f>IF(Proc[[#This Row],[Author]]="Marcela Urrego",VLOOKUP(LEFT(Proc[[#This Row],[Requested]],1),Table3[#All],2,0),VLOOKUP(Proc[[#This Row],[Author]],Table4[],2,0))</f>
        <v>HC</v>
      </c>
      <c r="L8626" s="155" t="s">
        <v>7801</v>
      </c>
      <c r="M8626" s="140">
        <v>46100</v>
      </c>
      <c r="N8626" s="140"/>
      <c r="O8626" s="140"/>
      <c r="P8626" s="140" t="str">
        <f ca="1">IF(Proc[[#This Row],[DaysAgeing]]&gt;5,"yep","on track")</f>
        <v>yep</v>
      </c>
      <c r="Q8626" s="2">
        <f ca="1">IF(Proc[[#This Row],[DateClosed]]="",ABS(NETWORKDAYS(Proc[[#This Row],[DateOpened]],TODAY()))-1,ABS(NETWORKDAYS(Proc[[#This Row],[DateOpened]],Proc[[#This Row],[DateClosed]]))-1)</f>
        <v>11</v>
      </c>
      <c r="R8626" s="140" t="s">
        <v>476</v>
      </c>
      <c r="S8626" s="155"/>
      <c r="T8626" s="155"/>
    </row>
    <row r="8627" spans="1:20" hidden="1">
      <c r="A8627" s="154" t="s">
        <v>10642</v>
      </c>
      <c r="B8627" s="155" t="str">
        <f>IFERROR(VLOOKUP(Proc[[#This Row],[App]],Table2[],3,0),"open")</f>
        <v>ok</v>
      </c>
      <c r="C8627" s="156" t="s">
        <v>369</v>
      </c>
      <c r="D8627" t="s">
        <v>10849</v>
      </c>
      <c r="E8627" s="154" t="s">
        <v>11699</v>
      </c>
      <c r="F8627" s="155" t="s">
        <v>11699</v>
      </c>
      <c r="G8627" s="154" t="s">
        <v>400</v>
      </c>
      <c r="H8627" s="155" t="str">
        <f>IF(Proc[[#This Row],[type]]="LFF (MDG-F)",MID(Proc[[#This Row],[Obj]],13,10),"")</f>
        <v/>
      </c>
      <c r="J8627" s="155" t="b">
        <f>Proc[[#This Row],[Requested]]=Proc[[#This Row],[CurrentParent]]</f>
        <v>1</v>
      </c>
      <c r="K8627" s="155" t="str">
        <f>IF(Proc[[#This Row],[Author]]="Marcela Urrego",VLOOKUP(LEFT(Proc[[#This Row],[Requested]],1),Table3[#All],2,0),VLOOKUP(Proc[[#This Row],[Author]],Table4[],2,0))</f>
        <v>HC</v>
      </c>
      <c r="L8627" s="155" t="s">
        <v>7801</v>
      </c>
      <c r="M8627" s="140">
        <v>46100</v>
      </c>
      <c r="N8627" s="140"/>
      <c r="O8627" s="140"/>
      <c r="P8627" s="140" t="str">
        <f ca="1">IF(Proc[[#This Row],[DaysAgeing]]&gt;5,"yep","on track")</f>
        <v>yep</v>
      </c>
      <c r="Q8627" s="2">
        <f ca="1">IF(Proc[[#This Row],[DateClosed]]="",ABS(NETWORKDAYS(Proc[[#This Row],[DateOpened]],TODAY()))-1,ABS(NETWORKDAYS(Proc[[#This Row],[DateOpened]],Proc[[#This Row],[DateClosed]]))-1)</f>
        <v>11</v>
      </c>
      <c r="R8627" s="140" t="s">
        <v>476</v>
      </c>
      <c r="S8627" s="155"/>
      <c r="T8627" s="155"/>
    </row>
    <row r="8628" spans="1:20" hidden="1">
      <c r="A8628" s="154" t="s">
        <v>10642</v>
      </c>
      <c r="B8628" s="155" t="str">
        <f>IFERROR(VLOOKUP(Proc[[#This Row],[App]],Table2[],3,0),"open")</f>
        <v>ok</v>
      </c>
      <c r="C8628" s="156" t="s">
        <v>369</v>
      </c>
      <c r="D8628" t="s">
        <v>10850</v>
      </c>
      <c r="E8628" s="154" t="s">
        <v>11699</v>
      </c>
      <c r="F8628" s="155" t="s">
        <v>11699</v>
      </c>
      <c r="G8628" s="154" t="s">
        <v>400</v>
      </c>
      <c r="H8628" s="155" t="str">
        <f>IF(Proc[[#This Row],[type]]="LFF (MDG-F)",MID(Proc[[#This Row],[Obj]],13,10),"")</f>
        <v/>
      </c>
      <c r="J8628" s="155" t="b">
        <f>Proc[[#This Row],[Requested]]=Proc[[#This Row],[CurrentParent]]</f>
        <v>1</v>
      </c>
      <c r="K8628" s="155" t="str">
        <f>IF(Proc[[#This Row],[Author]]="Marcela Urrego",VLOOKUP(LEFT(Proc[[#This Row],[Requested]],1),Table3[#All],2,0),VLOOKUP(Proc[[#This Row],[Author]],Table4[],2,0))</f>
        <v>HC</v>
      </c>
      <c r="L8628" s="155" t="s">
        <v>7801</v>
      </c>
      <c r="M8628" s="140">
        <v>46100</v>
      </c>
      <c r="N8628" s="140"/>
      <c r="O8628" s="140"/>
      <c r="P8628" s="140" t="str">
        <f ca="1">IF(Proc[[#This Row],[DaysAgeing]]&gt;5,"yep","on track")</f>
        <v>yep</v>
      </c>
      <c r="Q8628" s="2">
        <f ca="1">IF(Proc[[#This Row],[DateClosed]]="",ABS(NETWORKDAYS(Proc[[#This Row],[DateOpened]],TODAY()))-1,ABS(NETWORKDAYS(Proc[[#This Row],[DateOpened]],Proc[[#This Row],[DateClosed]]))-1)</f>
        <v>11</v>
      </c>
      <c r="R8628" s="140" t="s">
        <v>476</v>
      </c>
      <c r="S8628" s="155"/>
      <c r="T8628" s="155"/>
    </row>
    <row r="8629" spans="1:20" hidden="1">
      <c r="A8629" s="154" t="s">
        <v>10642</v>
      </c>
      <c r="B8629" s="155" t="str">
        <f>IFERROR(VLOOKUP(Proc[[#This Row],[App]],Table2[],3,0),"open")</f>
        <v>ok</v>
      </c>
      <c r="C8629" s="156" t="s">
        <v>369</v>
      </c>
      <c r="D8629" t="s">
        <v>10851</v>
      </c>
      <c r="E8629" s="154" t="s">
        <v>11699</v>
      </c>
      <c r="F8629" s="155" t="s">
        <v>11699</v>
      </c>
      <c r="G8629" s="154" t="s">
        <v>400</v>
      </c>
      <c r="H8629" s="155" t="str">
        <f>IF(Proc[[#This Row],[type]]="LFF (MDG-F)",MID(Proc[[#This Row],[Obj]],13,10),"")</f>
        <v/>
      </c>
      <c r="J8629" s="155" t="b">
        <f>Proc[[#This Row],[Requested]]=Proc[[#This Row],[CurrentParent]]</f>
        <v>1</v>
      </c>
      <c r="K8629" s="155" t="str">
        <f>IF(Proc[[#This Row],[Author]]="Marcela Urrego",VLOOKUP(LEFT(Proc[[#This Row],[Requested]],1),Table3[#All],2,0),VLOOKUP(Proc[[#This Row],[Author]],Table4[],2,0))</f>
        <v>HC</v>
      </c>
      <c r="L8629" s="155" t="s">
        <v>7801</v>
      </c>
      <c r="M8629" s="140">
        <v>46100</v>
      </c>
      <c r="N8629" s="140"/>
      <c r="O8629" s="140"/>
      <c r="P8629" s="140" t="str">
        <f ca="1">IF(Proc[[#This Row],[DaysAgeing]]&gt;5,"yep","on track")</f>
        <v>yep</v>
      </c>
      <c r="Q8629" s="2">
        <f ca="1">IF(Proc[[#This Row],[DateClosed]]="",ABS(NETWORKDAYS(Proc[[#This Row],[DateOpened]],TODAY()))-1,ABS(NETWORKDAYS(Proc[[#This Row],[DateOpened]],Proc[[#This Row],[DateClosed]]))-1)</f>
        <v>11</v>
      </c>
      <c r="R8629" s="140" t="s">
        <v>476</v>
      </c>
      <c r="S8629" s="155"/>
      <c r="T8629" s="155"/>
    </row>
    <row r="8630" spans="1:20" hidden="1">
      <c r="A8630" s="154" t="s">
        <v>10642</v>
      </c>
      <c r="B8630" s="155" t="str">
        <f>IFERROR(VLOOKUP(Proc[[#This Row],[App]],Table2[],3,0),"open")</f>
        <v>ok</v>
      </c>
      <c r="C8630" s="156" t="s">
        <v>369</v>
      </c>
      <c r="D8630" t="s">
        <v>10852</v>
      </c>
      <c r="E8630" s="154" t="s">
        <v>11699</v>
      </c>
      <c r="F8630" s="155" t="s">
        <v>11699</v>
      </c>
      <c r="G8630" s="154" t="s">
        <v>400</v>
      </c>
      <c r="H8630" s="155" t="str">
        <f>IF(Proc[[#This Row],[type]]="LFF (MDG-F)",MID(Proc[[#This Row],[Obj]],13,10),"")</f>
        <v/>
      </c>
      <c r="J8630" s="155" t="b">
        <f>Proc[[#This Row],[Requested]]=Proc[[#This Row],[CurrentParent]]</f>
        <v>1</v>
      </c>
      <c r="K8630" s="155" t="str">
        <f>IF(Proc[[#This Row],[Author]]="Marcela Urrego",VLOOKUP(LEFT(Proc[[#This Row],[Requested]],1),Table3[#All],2,0),VLOOKUP(Proc[[#This Row],[Author]],Table4[],2,0))</f>
        <v>HC</v>
      </c>
      <c r="L8630" s="155" t="s">
        <v>7801</v>
      </c>
      <c r="M8630" s="140">
        <v>46100</v>
      </c>
      <c r="N8630" s="140"/>
      <c r="O8630" s="140"/>
      <c r="P8630" s="140" t="str">
        <f ca="1">IF(Proc[[#This Row],[DaysAgeing]]&gt;5,"yep","on track")</f>
        <v>yep</v>
      </c>
      <c r="Q8630" s="2">
        <f ca="1">IF(Proc[[#This Row],[DateClosed]]="",ABS(NETWORKDAYS(Proc[[#This Row],[DateOpened]],TODAY()))-1,ABS(NETWORKDAYS(Proc[[#This Row],[DateOpened]],Proc[[#This Row],[DateClosed]]))-1)</f>
        <v>11</v>
      </c>
      <c r="R8630" s="140" t="s">
        <v>476</v>
      </c>
      <c r="S8630" s="155"/>
      <c r="T8630" s="155"/>
    </row>
    <row r="8631" spans="1:20" hidden="1">
      <c r="A8631" s="154" t="s">
        <v>10642</v>
      </c>
      <c r="B8631" s="155" t="str">
        <f>IFERROR(VLOOKUP(Proc[[#This Row],[App]],Table2[],3,0),"open")</f>
        <v>ok</v>
      </c>
      <c r="C8631" s="156" t="s">
        <v>369</v>
      </c>
      <c r="D8631" t="s">
        <v>10853</v>
      </c>
      <c r="E8631" s="154" t="s">
        <v>11699</v>
      </c>
      <c r="F8631" s="155" t="s">
        <v>11699</v>
      </c>
      <c r="G8631" s="154" t="s">
        <v>400</v>
      </c>
      <c r="H8631" s="155" t="str">
        <f>IF(Proc[[#This Row],[type]]="LFF (MDG-F)",MID(Proc[[#This Row],[Obj]],13,10),"")</f>
        <v/>
      </c>
      <c r="J8631" s="155" t="b">
        <f>Proc[[#This Row],[Requested]]=Proc[[#This Row],[CurrentParent]]</f>
        <v>1</v>
      </c>
      <c r="K8631" s="155" t="str">
        <f>IF(Proc[[#This Row],[Author]]="Marcela Urrego",VLOOKUP(LEFT(Proc[[#This Row],[Requested]],1),Table3[#All],2,0),VLOOKUP(Proc[[#This Row],[Author]],Table4[],2,0))</f>
        <v>HC</v>
      </c>
      <c r="L8631" s="155" t="s">
        <v>7801</v>
      </c>
      <c r="M8631" s="140">
        <v>46100</v>
      </c>
      <c r="N8631" s="140"/>
      <c r="O8631" s="140"/>
      <c r="P8631" s="140" t="str">
        <f ca="1">IF(Proc[[#This Row],[DaysAgeing]]&gt;5,"yep","on track")</f>
        <v>yep</v>
      </c>
      <c r="Q8631" s="2">
        <f ca="1">IF(Proc[[#This Row],[DateClosed]]="",ABS(NETWORKDAYS(Proc[[#This Row],[DateOpened]],TODAY()))-1,ABS(NETWORKDAYS(Proc[[#This Row],[DateOpened]],Proc[[#This Row],[DateClosed]]))-1)</f>
        <v>11</v>
      </c>
      <c r="R8631" s="140" t="s">
        <v>476</v>
      </c>
      <c r="S8631" s="155"/>
      <c r="T8631" s="155"/>
    </row>
    <row r="8632" spans="1:20" hidden="1">
      <c r="A8632" s="154" t="s">
        <v>10642</v>
      </c>
      <c r="B8632" s="155" t="str">
        <f>IFERROR(VLOOKUP(Proc[[#This Row],[App]],Table2[],3,0),"open")</f>
        <v>ok</v>
      </c>
      <c r="C8632" s="156" t="s">
        <v>369</v>
      </c>
      <c r="D8632" t="s">
        <v>10854</v>
      </c>
      <c r="E8632" s="154" t="s">
        <v>11699</v>
      </c>
      <c r="F8632" s="155" t="s">
        <v>11699</v>
      </c>
      <c r="G8632" s="154" t="s">
        <v>400</v>
      </c>
      <c r="H8632" s="155" t="str">
        <f>IF(Proc[[#This Row],[type]]="LFF (MDG-F)",MID(Proc[[#This Row],[Obj]],13,10),"")</f>
        <v/>
      </c>
      <c r="J8632" s="155" t="b">
        <f>Proc[[#This Row],[Requested]]=Proc[[#This Row],[CurrentParent]]</f>
        <v>1</v>
      </c>
      <c r="K8632" s="155" t="str">
        <f>IF(Proc[[#This Row],[Author]]="Marcela Urrego",VLOOKUP(LEFT(Proc[[#This Row],[Requested]],1),Table3[#All],2,0),VLOOKUP(Proc[[#This Row],[Author]],Table4[],2,0))</f>
        <v>HC</v>
      </c>
      <c r="L8632" s="155" t="s">
        <v>7801</v>
      </c>
      <c r="M8632" s="140">
        <v>46100</v>
      </c>
      <c r="N8632" s="140"/>
      <c r="O8632" s="140"/>
      <c r="P8632" s="140" t="str">
        <f ca="1">IF(Proc[[#This Row],[DaysAgeing]]&gt;5,"yep","on track")</f>
        <v>yep</v>
      </c>
      <c r="Q8632" s="2">
        <f ca="1">IF(Proc[[#This Row],[DateClosed]]="",ABS(NETWORKDAYS(Proc[[#This Row],[DateOpened]],TODAY()))-1,ABS(NETWORKDAYS(Proc[[#This Row],[DateOpened]],Proc[[#This Row],[DateClosed]]))-1)</f>
        <v>11</v>
      </c>
      <c r="R8632" s="140" t="s">
        <v>476</v>
      </c>
      <c r="S8632" s="155"/>
      <c r="T8632" s="155"/>
    </row>
    <row r="8633" spans="1:20" hidden="1">
      <c r="A8633" s="154" t="s">
        <v>10642</v>
      </c>
      <c r="B8633" s="155" t="str">
        <f>IFERROR(VLOOKUP(Proc[[#This Row],[App]],Table2[],3,0),"open")</f>
        <v>ok</v>
      </c>
      <c r="C8633" s="156" t="s">
        <v>369</v>
      </c>
      <c r="D8633" t="s">
        <v>10855</v>
      </c>
      <c r="E8633" s="154" t="s">
        <v>11699</v>
      </c>
      <c r="F8633" s="155" t="s">
        <v>11699</v>
      </c>
      <c r="G8633" s="154" t="s">
        <v>400</v>
      </c>
      <c r="H8633" s="155" t="str">
        <f>IF(Proc[[#This Row],[type]]="LFF (MDG-F)",MID(Proc[[#This Row],[Obj]],13,10),"")</f>
        <v/>
      </c>
      <c r="J8633" s="155" t="b">
        <f>Proc[[#This Row],[Requested]]=Proc[[#This Row],[CurrentParent]]</f>
        <v>1</v>
      </c>
      <c r="K8633" s="155" t="str">
        <f>IF(Proc[[#This Row],[Author]]="Marcela Urrego",VLOOKUP(LEFT(Proc[[#This Row],[Requested]],1),Table3[#All],2,0),VLOOKUP(Proc[[#This Row],[Author]],Table4[],2,0))</f>
        <v>HC</v>
      </c>
      <c r="L8633" s="155" t="s">
        <v>7801</v>
      </c>
      <c r="M8633" s="140">
        <v>46100</v>
      </c>
      <c r="N8633" s="140"/>
      <c r="O8633" s="140"/>
      <c r="P8633" s="140" t="str">
        <f ca="1">IF(Proc[[#This Row],[DaysAgeing]]&gt;5,"yep","on track")</f>
        <v>yep</v>
      </c>
      <c r="Q8633" s="2">
        <f ca="1">IF(Proc[[#This Row],[DateClosed]]="",ABS(NETWORKDAYS(Proc[[#This Row],[DateOpened]],TODAY()))-1,ABS(NETWORKDAYS(Proc[[#This Row],[DateOpened]],Proc[[#This Row],[DateClosed]]))-1)</f>
        <v>11</v>
      </c>
      <c r="R8633" s="140" t="s">
        <v>476</v>
      </c>
      <c r="S8633" s="155"/>
      <c r="T8633" s="155"/>
    </row>
    <row r="8634" spans="1:20" hidden="1">
      <c r="A8634" s="154" t="s">
        <v>10642</v>
      </c>
      <c r="B8634" s="155" t="str">
        <f>IFERROR(VLOOKUP(Proc[[#This Row],[App]],Table2[],3,0),"open")</f>
        <v>ok</v>
      </c>
      <c r="C8634" s="156" t="s">
        <v>369</v>
      </c>
      <c r="D8634" t="s">
        <v>10856</v>
      </c>
      <c r="E8634" s="154" t="s">
        <v>11699</v>
      </c>
      <c r="F8634" s="155" t="s">
        <v>11699</v>
      </c>
      <c r="G8634" s="154" t="s">
        <v>400</v>
      </c>
      <c r="H8634" s="155" t="str">
        <f>IF(Proc[[#This Row],[type]]="LFF (MDG-F)",MID(Proc[[#This Row],[Obj]],13,10),"")</f>
        <v/>
      </c>
      <c r="J8634" s="155" t="b">
        <f>Proc[[#This Row],[Requested]]=Proc[[#This Row],[CurrentParent]]</f>
        <v>1</v>
      </c>
      <c r="K8634" s="155" t="str">
        <f>IF(Proc[[#This Row],[Author]]="Marcela Urrego",VLOOKUP(LEFT(Proc[[#This Row],[Requested]],1),Table3[#All],2,0),VLOOKUP(Proc[[#This Row],[Author]],Table4[],2,0))</f>
        <v>HC</v>
      </c>
      <c r="L8634" s="155" t="s">
        <v>7801</v>
      </c>
      <c r="M8634" s="140">
        <v>46100</v>
      </c>
      <c r="N8634" s="140"/>
      <c r="O8634" s="140"/>
      <c r="P8634" s="140" t="str">
        <f ca="1">IF(Proc[[#This Row],[DaysAgeing]]&gt;5,"yep","on track")</f>
        <v>yep</v>
      </c>
      <c r="Q8634" s="2">
        <f ca="1">IF(Proc[[#This Row],[DateClosed]]="",ABS(NETWORKDAYS(Proc[[#This Row],[DateOpened]],TODAY()))-1,ABS(NETWORKDAYS(Proc[[#This Row],[DateOpened]],Proc[[#This Row],[DateClosed]]))-1)</f>
        <v>11</v>
      </c>
      <c r="R8634" s="140" t="s">
        <v>476</v>
      </c>
      <c r="S8634" s="155"/>
      <c r="T8634" s="155"/>
    </row>
    <row r="8635" spans="1:20" hidden="1">
      <c r="A8635" s="154" t="s">
        <v>10642</v>
      </c>
      <c r="B8635" s="155" t="str">
        <f>IFERROR(VLOOKUP(Proc[[#This Row],[App]],Table2[],3,0),"open")</f>
        <v>ok</v>
      </c>
      <c r="C8635" s="156" t="s">
        <v>369</v>
      </c>
      <c r="D8635" t="s">
        <v>10857</v>
      </c>
      <c r="E8635" s="154" t="s">
        <v>11699</v>
      </c>
      <c r="F8635" s="155" t="s">
        <v>11699</v>
      </c>
      <c r="G8635" s="154" t="s">
        <v>400</v>
      </c>
      <c r="H8635" s="155" t="str">
        <f>IF(Proc[[#This Row],[type]]="LFF (MDG-F)",MID(Proc[[#This Row],[Obj]],13,10),"")</f>
        <v/>
      </c>
      <c r="J8635" s="155" t="b">
        <f>Proc[[#This Row],[Requested]]=Proc[[#This Row],[CurrentParent]]</f>
        <v>1</v>
      </c>
      <c r="K8635" s="155" t="str">
        <f>IF(Proc[[#This Row],[Author]]="Marcela Urrego",VLOOKUP(LEFT(Proc[[#This Row],[Requested]],1),Table3[#All],2,0),VLOOKUP(Proc[[#This Row],[Author]],Table4[],2,0))</f>
        <v>HC</v>
      </c>
      <c r="L8635" s="155" t="s">
        <v>7801</v>
      </c>
      <c r="M8635" s="140">
        <v>46100</v>
      </c>
      <c r="N8635" s="140"/>
      <c r="O8635" s="140"/>
      <c r="P8635" s="140" t="str">
        <f ca="1">IF(Proc[[#This Row],[DaysAgeing]]&gt;5,"yep","on track")</f>
        <v>yep</v>
      </c>
      <c r="Q8635" s="2">
        <f ca="1">IF(Proc[[#This Row],[DateClosed]]="",ABS(NETWORKDAYS(Proc[[#This Row],[DateOpened]],TODAY()))-1,ABS(NETWORKDAYS(Proc[[#This Row],[DateOpened]],Proc[[#This Row],[DateClosed]]))-1)</f>
        <v>11</v>
      </c>
      <c r="R8635" s="140" t="s">
        <v>476</v>
      </c>
      <c r="S8635" s="155"/>
      <c r="T8635" s="155"/>
    </row>
    <row r="8636" spans="1:20" hidden="1">
      <c r="A8636" s="154" t="s">
        <v>10642</v>
      </c>
      <c r="B8636" s="155" t="str">
        <f>IFERROR(VLOOKUP(Proc[[#This Row],[App]],Table2[],3,0),"open")</f>
        <v>ok</v>
      </c>
      <c r="C8636" s="156" t="s">
        <v>369</v>
      </c>
      <c r="D8636" t="s">
        <v>10858</v>
      </c>
      <c r="E8636" s="154" t="s">
        <v>11699</v>
      </c>
      <c r="F8636" s="155" t="s">
        <v>11699</v>
      </c>
      <c r="G8636" s="154" t="s">
        <v>400</v>
      </c>
      <c r="H8636" s="155" t="str">
        <f>IF(Proc[[#This Row],[type]]="LFF (MDG-F)",MID(Proc[[#This Row],[Obj]],13,10),"")</f>
        <v/>
      </c>
      <c r="J8636" s="155" t="b">
        <f>Proc[[#This Row],[Requested]]=Proc[[#This Row],[CurrentParent]]</f>
        <v>1</v>
      </c>
      <c r="K8636" s="155" t="str">
        <f>IF(Proc[[#This Row],[Author]]="Marcela Urrego",VLOOKUP(LEFT(Proc[[#This Row],[Requested]],1),Table3[#All],2,0),VLOOKUP(Proc[[#This Row],[Author]],Table4[],2,0))</f>
        <v>HC</v>
      </c>
      <c r="L8636" s="155" t="s">
        <v>7801</v>
      </c>
      <c r="M8636" s="140">
        <v>46100</v>
      </c>
      <c r="N8636" s="140"/>
      <c r="O8636" s="140"/>
      <c r="P8636" s="140" t="str">
        <f ca="1">IF(Proc[[#This Row],[DaysAgeing]]&gt;5,"yep","on track")</f>
        <v>yep</v>
      </c>
      <c r="Q8636" s="2">
        <f ca="1">IF(Proc[[#This Row],[DateClosed]]="",ABS(NETWORKDAYS(Proc[[#This Row],[DateOpened]],TODAY()))-1,ABS(NETWORKDAYS(Proc[[#This Row],[DateOpened]],Proc[[#This Row],[DateClosed]]))-1)</f>
        <v>11</v>
      </c>
      <c r="R8636" s="140" t="s">
        <v>476</v>
      </c>
      <c r="S8636" s="155"/>
      <c r="T8636" s="155"/>
    </row>
    <row r="8637" spans="1:20" hidden="1">
      <c r="A8637" s="154" t="s">
        <v>10642</v>
      </c>
      <c r="B8637" s="155" t="str">
        <f>IFERROR(VLOOKUP(Proc[[#This Row],[App]],Table2[],3,0),"open")</f>
        <v>ok</v>
      </c>
      <c r="C8637" s="156" t="s">
        <v>369</v>
      </c>
      <c r="D8637" t="s">
        <v>10859</v>
      </c>
      <c r="E8637" s="154" t="s">
        <v>11699</v>
      </c>
      <c r="F8637" s="155" t="s">
        <v>11699</v>
      </c>
      <c r="G8637" s="154" t="s">
        <v>400</v>
      </c>
      <c r="H8637" s="155" t="str">
        <f>IF(Proc[[#This Row],[type]]="LFF (MDG-F)",MID(Proc[[#This Row],[Obj]],13,10),"")</f>
        <v/>
      </c>
      <c r="J8637" s="155" t="b">
        <f>Proc[[#This Row],[Requested]]=Proc[[#This Row],[CurrentParent]]</f>
        <v>1</v>
      </c>
      <c r="K8637" s="155" t="str">
        <f>IF(Proc[[#This Row],[Author]]="Marcela Urrego",VLOOKUP(LEFT(Proc[[#This Row],[Requested]],1),Table3[#All],2,0),VLOOKUP(Proc[[#This Row],[Author]],Table4[],2,0))</f>
        <v>HC</v>
      </c>
      <c r="L8637" s="155" t="s">
        <v>7801</v>
      </c>
      <c r="M8637" s="140">
        <v>46100</v>
      </c>
      <c r="N8637" s="140"/>
      <c r="O8637" s="140"/>
      <c r="P8637" s="140" t="str">
        <f ca="1">IF(Proc[[#This Row],[DaysAgeing]]&gt;5,"yep","on track")</f>
        <v>yep</v>
      </c>
      <c r="Q8637" s="2">
        <f ca="1">IF(Proc[[#This Row],[DateClosed]]="",ABS(NETWORKDAYS(Proc[[#This Row],[DateOpened]],TODAY()))-1,ABS(NETWORKDAYS(Proc[[#This Row],[DateOpened]],Proc[[#This Row],[DateClosed]]))-1)</f>
        <v>11</v>
      </c>
      <c r="R8637" s="140" t="s">
        <v>476</v>
      </c>
      <c r="S8637" s="155"/>
      <c r="T8637" s="155"/>
    </row>
    <row r="8638" spans="1:20" hidden="1">
      <c r="A8638" s="154" t="s">
        <v>10642</v>
      </c>
      <c r="B8638" s="155" t="str">
        <f>IFERROR(VLOOKUP(Proc[[#This Row],[App]],Table2[],3,0),"open")</f>
        <v>ok</v>
      </c>
      <c r="C8638" s="156" t="s">
        <v>369</v>
      </c>
      <c r="D8638" t="s">
        <v>10860</v>
      </c>
      <c r="E8638" s="154" t="s">
        <v>11699</v>
      </c>
      <c r="F8638" s="155" t="s">
        <v>11699</v>
      </c>
      <c r="G8638" s="154" t="s">
        <v>400</v>
      </c>
      <c r="H8638" s="155" t="str">
        <f>IF(Proc[[#This Row],[type]]="LFF (MDG-F)",MID(Proc[[#This Row],[Obj]],13,10),"")</f>
        <v/>
      </c>
      <c r="J8638" s="155" t="b">
        <f>Proc[[#This Row],[Requested]]=Proc[[#This Row],[CurrentParent]]</f>
        <v>1</v>
      </c>
      <c r="K8638" s="155" t="str">
        <f>IF(Proc[[#This Row],[Author]]="Marcela Urrego",VLOOKUP(LEFT(Proc[[#This Row],[Requested]],1),Table3[#All],2,0),VLOOKUP(Proc[[#This Row],[Author]],Table4[],2,0))</f>
        <v>HC</v>
      </c>
      <c r="L8638" s="155" t="s">
        <v>7801</v>
      </c>
      <c r="M8638" s="140">
        <v>46100</v>
      </c>
      <c r="N8638" s="140"/>
      <c r="O8638" s="140"/>
      <c r="P8638" s="140" t="str">
        <f ca="1">IF(Proc[[#This Row],[DaysAgeing]]&gt;5,"yep","on track")</f>
        <v>yep</v>
      </c>
      <c r="Q8638" s="2">
        <f ca="1">IF(Proc[[#This Row],[DateClosed]]="",ABS(NETWORKDAYS(Proc[[#This Row],[DateOpened]],TODAY()))-1,ABS(NETWORKDAYS(Proc[[#This Row],[DateOpened]],Proc[[#This Row],[DateClosed]]))-1)</f>
        <v>11</v>
      </c>
      <c r="R8638" s="140" t="s">
        <v>476</v>
      </c>
      <c r="S8638" s="155"/>
      <c r="T8638" s="155"/>
    </row>
    <row r="8639" spans="1:20" hidden="1">
      <c r="A8639" s="154" t="s">
        <v>10642</v>
      </c>
      <c r="B8639" s="155" t="str">
        <f>IFERROR(VLOOKUP(Proc[[#This Row],[App]],Table2[],3,0),"open")</f>
        <v>ok</v>
      </c>
      <c r="C8639" s="156" t="s">
        <v>369</v>
      </c>
      <c r="D8639" t="s">
        <v>10861</v>
      </c>
      <c r="E8639" s="154" t="s">
        <v>11699</v>
      </c>
      <c r="F8639" s="155" t="s">
        <v>11699</v>
      </c>
      <c r="G8639" s="154" t="s">
        <v>400</v>
      </c>
      <c r="H8639" s="155" t="str">
        <f>IF(Proc[[#This Row],[type]]="LFF (MDG-F)",MID(Proc[[#This Row],[Obj]],13,10),"")</f>
        <v/>
      </c>
      <c r="J8639" s="155" t="b">
        <f>Proc[[#This Row],[Requested]]=Proc[[#This Row],[CurrentParent]]</f>
        <v>1</v>
      </c>
      <c r="K8639" s="155" t="str">
        <f>IF(Proc[[#This Row],[Author]]="Marcela Urrego",VLOOKUP(LEFT(Proc[[#This Row],[Requested]],1),Table3[#All],2,0),VLOOKUP(Proc[[#This Row],[Author]],Table4[],2,0))</f>
        <v>HC</v>
      </c>
      <c r="L8639" s="155" t="s">
        <v>7801</v>
      </c>
      <c r="M8639" s="140">
        <v>46100</v>
      </c>
      <c r="N8639" s="140"/>
      <c r="O8639" s="140"/>
      <c r="P8639" s="140" t="str">
        <f ca="1">IF(Proc[[#This Row],[DaysAgeing]]&gt;5,"yep","on track")</f>
        <v>yep</v>
      </c>
      <c r="Q8639" s="2">
        <f ca="1">IF(Proc[[#This Row],[DateClosed]]="",ABS(NETWORKDAYS(Proc[[#This Row],[DateOpened]],TODAY()))-1,ABS(NETWORKDAYS(Proc[[#This Row],[DateOpened]],Proc[[#This Row],[DateClosed]]))-1)</f>
        <v>11</v>
      </c>
      <c r="R8639" s="140" t="s">
        <v>476</v>
      </c>
      <c r="S8639" s="155"/>
      <c r="T8639" s="155"/>
    </row>
    <row r="8640" spans="1:20" hidden="1">
      <c r="A8640" s="154" t="s">
        <v>10642</v>
      </c>
      <c r="B8640" s="155" t="str">
        <f>IFERROR(VLOOKUP(Proc[[#This Row],[App]],Table2[],3,0),"open")</f>
        <v>ok</v>
      </c>
      <c r="C8640" s="156" t="s">
        <v>369</v>
      </c>
      <c r="D8640" t="s">
        <v>10862</v>
      </c>
      <c r="E8640" s="154" t="s">
        <v>11699</v>
      </c>
      <c r="F8640" s="155" t="s">
        <v>11699</v>
      </c>
      <c r="G8640" s="154" t="s">
        <v>400</v>
      </c>
      <c r="H8640" s="155" t="str">
        <f>IF(Proc[[#This Row],[type]]="LFF (MDG-F)",MID(Proc[[#This Row],[Obj]],13,10),"")</f>
        <v/>
      </c>
      <c r="J8640" s="155" t="b">
        <f>Proc[[#This Row],[Requested]]=Proc[[#This Row],[CurrentParent]]</f>
        <v>1</v>
      </c>
      <c r="K8640" s="155" t="str">
        <f>IF(Proc[[#This Row],[Author]]="Marcela Urrego",VLOOKUP(LEFT(Proc[[#This Row],[Requested]],1),Table3[#All],2,0),VLOOKUP(Proc[[#This Row],[Author]],Table4[],2,0))</f>
        <v>HC</v>
      </c>
      <c r="L8640" s="155" t="s">
        <v>7801</v>
      </c>
      <c r="M8640" s="140">
        <v>46100</v>
      </c>
      <c r="N8640" s="140"/>
      <c r="O8640" s="140"/>
      <c r="P8640" s="140" t="str">
        <f ca="1">IF(Proc[[#This Row],[DaysAgeing]]&gt;5,"yep","on track")</f>
        <v>yep</v>
      </c>
      <c r="Q8640" s="2">
        <f ca="1">IF(Proc[[#This Row],[DateClosed]]="",ABS(NETWORKDAYS(Proc[[#This Row],[DateOpened]],TODAY()))-1,ABS(NETWORKDAYS(Proc[[#This Row],[DateOpened]],Proc[[#This Row],[DateClosed]]))-1)</f>
        <v>11</v>
      </c>
      <c r="R8640" s="140" t="s">
        <v>476</v>
      </c>
      <c r="S8640" s="155"/>
      <c r="T8640" s="155"/>
    </row>
    <row r="8641" spans="1:20" hidden="1">
      <c r="A8641" s="154" t="s">
        <v>10642</v>
      </c>
      <c r="B8641" s="155" t="str">
        <f>IFERROR(VLOOKUP(Proc[[#This Row],[App]],Table2[],3,0),"open")</f>
        <v>ok</v>
      </c>
      <c r="C8641" s="156" t="s">
        <v>369</v>
      </c>
      <c r="D8641" t="s">
        <v>10863</v>
      </c>
      <c r="E8641" s="154" t="s">
        <v>11699</v>
      </c>
      <c r="F8641" s="155" t="s">
        <v>11699</v>
      </c>
      <c r="G8641" s="154" t="s">
        <v>400</v>
      </c>
      <c r="H8641" s="155" t="str">
        <f>IF(Proc[[#This Row],[type]]="LFF (MDG-F)",MID(Proc[[#This Row],[Obj]],13,10),"")</f>
        <v/>
      </c>
      <c r="J8641" s="155" t="b">
        <f>Proc[[#This Row],[Requested]]=Proc[[#This Row],[CurrentParent]]</f>
        <v>1</v>
      </c>
      <c r="K8641" s="155" t="str">
        <f>IF(Proc[[#This Row],[Author]]="Marcela Urrego",VLOOKUP(LEFT(Proc[[#This Row],[Requested]],1),Table3[#All],2,0),VLOOKUP(Proc[[#This Row],[Author]],Table4[],2,0))</f>
        <v>HC</v>
      </c>
      <c r="L8641" s="155" t="s">
        <v>7801</v>
      </c>
      <c r="M8641" s="140">
        <v>46100</v>
      </c>
      <c r="N8641" s="140"/>
      <c r="O8641" s="140"/>
      <c r="P8641" s="140" t="str">
        <f ca="1">IF(Proc[[#This Row],[DaysAgeing]]&gt;5,"yep","on track")</f>
        <v>yep</v>
      </c>
      <c r="Q8641" s="2">
        <f ca="1">IF(Proc[[#This Row],[DateClosed]]="",ABS(NETWORKDAYS(Proc[[#This Row],[DateOpened]],TODAY()))-1,ABS(NETWORKDAYS(Proc[[#This Row],[DateOpened]],Proc[[#This Row],[DateClosed]]))-1)</f>
        <v>11</v>
      </c>
      <c r="R8641" s="140" t="s">
        <v>476</v>
      </c>
      <c r="S8641" s="155"/>
      <c r="T8641" s="155"/>
    </row>
    <row r="8642" spans="1:20" hidden="1">
      <c r="A8642" s="154" t="s">
        <v>10642</v>
      </c>
      <c r="B8642" s="155" t="str">
        <f>IFERROR(VLOOKUP(Proc[[#This Row],[App]],Table2[],3,0),"open")</f>
        <v>ok</v>
      </c>
      <c r="C8642" s="156" t="s">
        <v>369</v>
      </c>
      <c r="D8642" t="s">
        <v>10864</v>
      </c>
      <c r="E8642" s="154" t="s">
        <v>11699</v>
      </c>
      <c r="F8642" s="155" t="s">
        <v>11699</v>
      </c>
      <c r="G8642" s="154" t="s">
        <v>400</v>
      </c>
      <c r="H8642" s="155" t="str">
        <f>IF(Proc[[#This Row],[type]]="LFF (MDG-F)",MID(Proc[[#This Row],[Obj]],13,10),"")</f>
        <v/>
      </c>
      <c r="J8642" s="155" t="b">
        <f>Proc[[#This Row],[Requested]]=Proc[[#This Row],[CurrentParent]]</f>
        <v>1</v>
      </c>
      <c r="K8642" s="155" t="str">
        <f>IF(Proc[[#This Row],[Author]]="Marcela Urrego",VLOOKUP(LEFT(Proc[[#This Row],[Requested]],1),Table3[#All],2,0),VLOOKUP(Proc[[#This Row],[Author]],Table4[],2,0))</f>
        <v>HC</v>
      </c>
      <c r="L8642" s="155" t="s">
        <v>7801</v>
      </c>
      <c r="M8642" s="140">
        <v>46100</v>
      </c>
      <c r="N8642" s="140"/>
      <c r="O8642" s="140"/>
      <c r="P8642" s="140" t="str">
        <f ca="1">IF(Proc[[#This Row],[DaysAgeing]]&gt;5,"yep","on track")</f>
        <v>yep</v>
      </c>
      <c r="Q8642" s="2">
        <f ca="1">IF(Proc[[#This Row],[DateClosed]]="",ABS(NETWORKDAYS(Proc[[#This Row],[DateOpened]],TODAY()))-1,ABS(NETWORKDAYS(Proc[[#This Row],[DateOpened]],Proc[[#This Row],[DateClosed]]))-1)</f>
        <v>11</v>
      </c>
      <c r="R8642" s="140" t="s">
        <v>476</v>
      </c>
      <c r="S8642" s="155"/>
      <c r="T8642" s="155"/>
    </row>
    <row r="8643" spans="1:20" hidden="1">
      <c r="A8643" s="154" t="s">
        <v>10642</v>
      </c>
      <c r="B8643" s="155" t="str">
        <f>IFERROR(VLOOKUP(Proc[[#This Row],[App]],Table2[],3,0),"open")</f>
        <v>ok</v>
      </c>
      <c r="C8643" s="156" t="s">
        <v>369</v>
      </c>
      <c r="D8643" t="s">
        <v>10865</v>
      </c>
      <c r="E8643" s="154" t="s">
        <v>11699</v>
      </c>
      <c r="F8643" s="155" t="s">
        <v>11699</v>
      </c>
      <c r="G8643" s="154" t="s">
        <v>400</v>
      </c>
      <c r="H8643" s="155" t="str">
        <f>IF(Proc[[#This Row],[type]]="LFF (MDG-F)",MID(Proc[[#This Row],[Obj]],13,10),"")</f>
        <v/>
      </c>
      <c r="J8643" s="155" t="b">
        <f>Proc[[#This Row],[Requested]]=Proc[[#This Row],[CurrentParent]]</f>
        <v>1</v>
      </c>
      <c r="K8643" s="155" t="str">
        <f>IF(Proc[[#This Row],[Author]]="Marcela Urrego",VLOOKUP(LEFT(Proc[[#This Row],[Requested]],1),Table3[#All],2,0),VLOOKUP(Proc[[#This Row],[Author]],Table4[],2,0))</f>
        <v>HC</v>
      </c>
      <c r="L8643" s="155" t="s">
        <v>7801</v>
      </c>
      <c r="M8643" s="140">
        <v>46100</v>
      </c>
      <c r="N8643" s="140"/>
      <c r="O8643" s="140"/>
      <c r="P8643" s="140" t="str">
        <f ca="1">IF(Proc[[#This Row],[DaysAgeing]]&gt;5,"yep","on track")</f>
        <v>yep</v>
      </c>
      <c r="Q8643" s="2">
        <f ca="1">IF(Proc[[#This Row],[DateClosed]]="",ABS(NETWORKDAYS(Proc[[#This Row],[DateOpened]],TODAY()))-1,ABS(NETWORKDAYS(Proc[[#This Row],[DateOpened]],Proc[[#This Row],[DateClosed]]))-1)</f>
        <v>11</v>
      </c>
      <c r="R8643" s="140" t="s">
        <v>476</v>
      </c>
      <c r="S8643" s="155"/>
      <c r="T8643" s="155"/>
    </row>
    <row r="8644" spans="1:20" hidden="1">
      <c r="A8644" s="154" t="s">
        <v>10642</v>
      </c>
      <c r="B8644" s="155" t="str">
        <f>IFERROR(VLOOKUP(Proc[[#This Row],[App]],Table2[],3,0),"open")</f>
        <v>ok</v>
      </c>
      <c r="C8644" s="156" t="s">
        <v>369</v>
      </c>
      <c r="D8644" t="s">
        <v>10866</v>
      </c>
      <c r="E8644" s="154" t="s">
        <v>11699</v>
      </c>
      <c r="F8644" s="155" t="s">
        <v>11699</v>
      </c>
      <c r="G8644" s="154" t="s">
        <v>400</v>
      </c>
      <c r="H8644" s="155" t="str">
        <f>IF(Proc[[#This Row],[type]]="LFF (MDG-F)",MID(Proc[[#This Row],[Obj]],13,10),"")</f>
        <v/>
      </c>
      <c r="J8644" s="155" t="b">
        <f>Proc[[#This Row],[Requested]]=Proc[[#This Row],[CurrentParent]]</f>
        <v>1</v>
      </c>
      <c r="K8644" s="155" t="str">
        <f>IF(Proc[[#This Row],[Author]]="Marcela Urrego",VLOOKUP(LEFT(Proc[[#This Row],[Requested]],1),Table3[#All],2,0),VLOOKUP(Proc[[#This Row],[Author]],Table4[],2,0))</f>
        <v>HC</v>
      </c>
      <c r="L8644" s="155" t="s">
        <v>7801</v>
      </c>
      <c r="M8644" s="140">
        <v>46100</v>
      </c>
      <c r="N8644" s="140"/>
      <c r="O8644" s="140"/>
      <c r="P8644" s="140" t="str">
        <f ca="1">IF(Proc[[#This Row],[DaysAgeing]]&gt;5,"yep","on track")</f>
        <v>yep</v>
      </c>
      <c r="Q8644" s="2">
        <f ca="1">IF(Proc[[#This Row],[DateClosed]]="",ABS(NETWORKDAYS(Proc[[#This Row],[DateOpened]],TODAY()))-1,ABS(NETWORKDAYS(Proc[[#This Row],[DateOpened]],Proc[[#This Row],[DateClosed]]))-1)</f>
        <v>11</v>
      </c>
      <c r="R8644" s="140" t="s">
        <v>476</v>
      </c>
      <c r="S8644" s="155"/>
      <c r="T8644" s="155"/>
    </row>
    <row r="8645" spans="1:20" hidden="1">
      <c r="A8645" s="154" t="s">
        <v>10642</v>
      </c>
      <c r="B8645" s="155" t="str">
        <f>IFERROR(VLOOKUP(Proc[[#This Row],[App]],Table2[],3,0),"open")</f>
        <v>ok</v>
      </c>
      <c r="C8645" s="156" t="s">
        <v>369</v>
      </c>
      <c r="D8645" t="s">
        <v>10867</v>
      </c>
      <c r="E8645" s="154" t="s">
        <v>11699</v>
      </c>
      <c r="F8645" s="155" t="s">
        <v>11699</v>
      </c>
      <c r="G8645" s="154" t="s">
        <v>400</v>
      </c>
      <c r="H8645" s="155" t="str">
        <f>IF(Proc[[#This Row],[type]]="LFF (MDG-F)",MID(Proc[[#This Row],[Obj]],13,10),"")</f>
        <v/>
      </c>
      <c r="J8645" s="155" t="b">
        <f>Proc[[#This Row],[Requested]]=Proc[[#This Row],[CurrentParent]]</f>
        <v>1</v>
      </c>
      <c r="K8645" s="155" t="str">
        <f>IF(Proc[[#This Row],[Author]]="Marcela Urrego",VLOOKUP(LEFT(Proc[[#This Row],[Requested]],1),Table3[#All],2,0),VLOOKUP(Proc[[#This Row],[Author]],Table4[],2,0))</f>
        <v>HC</v>
      </c>
      <c r="L8645" s="155" t="s">
        <v>7801</v>
      </c>
      <c r="M8645" s="140">
        <v>46100</v>
      </c>
      <c r="N8645" s="140"/>
      <c r="O8645" s="140"/>
      <c r="P8645" s="140" t="str">
        <f ca="1">IF(Proc[[#This Row],[DaysAgeing]]&gt;5,"yep","on track")</f>
        <v>yep</v>
      </c>
      <c r="Q8645" s="2">
        <f ca="1">IF(Proc[[#This Row],[DateClosed]]="",ABS(NETWORKDAYS(Proc[[#This Row],[DateOpened]],TODAY()))-1,ABS(NETWORKDAYS(Proc[[#This Row],[DateOpened]],Proc[[#This Row],[DateClosed]]))-1)</f>
        <v>11</v>
      </c>
      <c r="R8645" s="140" t="s">
        <v>476</v>
      </c>
      <c r="S8645" s="155"/>
      <c r="T8645" s="155"/>
    </row>
    <row r="8646" spans="1:20" hidden="1">
      <c r="A8646" s="154" t="s">
        <v>10642</v>
      </c>
      <c r="B8646" s="155" t="str">
        <f>IFERROR(VLOOKUP(Proc[[#This Row],[App]],Table2[],3,0),"open")</f>
        <v>ok</v>
      </c>
      <c r="C8646" s="156" t="s">
        <v>369</v>
      </c>
      <c r="D8646" t="s">
        <v>10868</v>
      </c>
      <c r="E8646" s="154" t="s">
        <v>11699</v>
      </c>
      <c r="F8646" s="155" t="s">
        <v>11699</v>
      </c>
      <c r="G8646" s="154" t="s">
        <v>400</v>
      </c>
      <c r="H8646" s="155" t="str">
        <f>IF(Proc[[#This Row],[type]]="LFF (MDG-F)",MID(Proc[[#This Row],[Obj]],13,10),"")</f>
        <v/>
      </c>
      <c r="J8646" s="155" t="b">
        <f>Proc[[#This Row],[Requested]]=Proc[[#This Row],[CurrentParent]]</f>
        <v>1</v>
      </c>
      <c r="K8646" s="155" t="str">
        <f>IF(Proc[[#This Row],[Author]]="Marcela Urrego",VLOOKUP(LEFT(Proc[[#This Row],[Requested]],1),Table3[#All],2,0),VLOOKUP(Proc[[#This Row],[Author]],Table4[],2,0))</f>
        <v>HC</v>
      </c>
      <c r="L8646" s="155" t="s">
        <v>7801</v>
      </c>
      <c r="M8646" s="140">
        <v>46100</v>
      </c>
      <c r="N8646" s="140"/>
      <c r="O8646" s="140"/>
      <c r="P8646" s="140" t="str">
        <f ca="1">IF(Proc[[#This Row],[DaysAgeing]]&gt;5,"yep","on track")</f>
        <v>yep</v>
      </c>
      <c r="Q8646" s="2">
        <f ca="1">IF(Proc[[#This Row],[DateClosed]]="",ABS(NETWORKDAYS(Proc[[#This Row],[DateOpened]],TODAY()))-1,ABS(NETWORKDAYS(Proc[[#This Row],[DateOpened]],Proc[[#This Row],[DateClosed]]))-1)</f>
        <v>11</v>
      </c>
      <c r="R8646" s="140" t="s">
        <v>476</v>
      </c>
      <c r="S8646" s="155"/>
      <c r="T8646" s="155"/>
    </row>
    <row r="8647" spans="1:20" hidden="1">
      <c r="A8647" s="154" t="s">
        <v>10642</v>
      </c>
      <c r="B8647" s="155" t="str">
        <f>IFERROR(VLOOKUP(Proc[[#This Row],[App]],Table2[],3,0),"open")</f>
        <v>ok</v>
      </c>
      <c r="C8647" s="156" t="s">
        <v>369</v>
      </c>
      <c r="D8647" t="s">
        <v>10869</v>
      </c>
      <c r="E8647" s="154" t="s">
        <v>11699</v>
      </c>
      <c r="F8647" s="155" t="s">
        <v>11699</v>
      </c>
      <c r="G8647" s="154" t="s">
        <v>400</v>
      </c>
      <c r="H8647" s="155" t="str">
        <f>IF(Proc[[#This Row],[type]]="LFF (MDG-F)",MID(Proc[[#This Row],[Obj]],13,10),"")</f>
        <v/>
      </c>
      <c r="J8647" s="155" t="b">
        <f>Proc[[#This Row],[Requested]]=Proc[[#This Row],[CurrentParent]]</f>
        <v>1</v>
      </c>
      <c r="K8647" s="155" t="str">
        <f>IF(Proc[[#This Row],[Author]]="Marcela Urrego",VLOOKUP(LEFT(Proc[[#This Row],[Requested]],1),Table3[#All],2,0),VLOOKUP(Proc[[#This Row],[Author]],Table4[],2,0))</f>
        <v>HC</v>
      </c>
      <c r="L8647" s="155" t="s">
        <v>7801</v>
      </c>
      <c r="M8647" s="140">
        <v>46100</v>
      </c>
      <c r="N8647" s="140"/>
      <c r="O8647" s="140"/>
      <c r="P8647" s="140" t="str">
        <f ca="1">IF(Proc[[#This Row],[DaysAgeing]]&gt;5,"yep","on track")</f>
        <v>yep</v>
      </c>
      <c r="Q8647" s="2">
        <f ca="1">IF(Proc[[#This Row],[DateClosed]]="",ABS(NETWORKDAYS(Proc[[#This Row],[DateOpened]],TODAY()))-1,ABS(NETWORKDAYS(Proc[[#This Row],[DateOpened]],Proc[[#This Row],[DateClosed]]))-1)</f>
        <v>11</v>
      </c>
      <c r="R8647" s="140" t="s">
        <v>476</v>
      </c>
      <c r="S8647" s="155"/>
      <c r="T8647" s="155"/>
    </row>
    <row r="8648" spans="1:20" hidden="1">
      <c r="A8648" s="154" t="s">
        <v>10642</v>
      </c>
      <c r="B8648" s="155" t="str">
        <f>IFERROR(VLOOKUP(Proc[[#This Row],[App]],Table2[],3,0),"open")</f>
        <v>ok</v>
      </c>
      <c r="C8648" s="156" t="s">
        <v>369</v>
      </c>
      <c r="D8648" t="s">
        <v>10870</v>
      </c>
      <c r="E8648" s="154" t="s">
        <v>11699</v>
      </c>
      <c r="F8648" s="155" t="s">
        <v>11699</v>
      </c>
      <c r="G8648" s="154" t="s">
        <v>400</v>
      </c>
      <c r="H8648" s="155" t="str">
        <f>IF(Proc[[#This Row],[type]]="LFF (MDG-F)",MID(Proc[[#This Row],[Obj]],13,10),"")</f>
        <v/>
      </c>
      <c r="J8648" s="155" t="b">
        <f>Proc[[#This Row],[Requested]]=Proc[[#This Row],[CurrentParent]]</f>
        <v>1</v>
      </c>
      <c r="K8648" s="155" t="str">
        <f>IF(Proc[[#This Row],[Author]]="Marcela Urrego",VLOOKUP(LEFT(Proc[[#This Row],[Requested]],1),Table3[#All],2,0),VLOOKUP(Proc[[#This Row],[Author]],Table4[],2,0))</f>
        <v>HC</v>
      </c>
      <c r="L8648" s="155" t="s">
        <v>7801</v>
      </c>
      <c r="M8648" s="140">
        <v>46100</v>
      </c>
      <c r="N8648" s="140"/>
      <c r="O8648" s="140"/>
      <c r="P8648" s="140" t="str">
        <f ca="1">IF(Proc[[#This Row],[DaysAgeing]]&gt;5,"yep","on track")</f>
        <v>yep</v>
      </c>
      <c r="Q8648" s="2">
        <f ca="1">IF(Proc[[#This Row],[DateClosed]]="",ABS(NETWORKDAYS(Proc[[#This Row],[DateOpened]],TODAY()))-1,ABS(NETWORKDAYS(Proc[[#This Row],[DateOpened]],Proc[[#This Row],[DateClosed]]))-1)</f>
        <v>11</v>
      </c>
      <c r="R8648" s="140" t="s">
        <v>476</v>
      </c>
      <c r="S8648" s="155"/>
      <c r="T8648" s="155"/>
    </row>
    <row r="8649" spans="1:20" hidden="1">
      <c r="A8649" s="154" t="s">
        <v>10642</v>
      </c>
      <c r="B8649" s="155" t="str">
        <f>IFERROR(VLOOKUP(Proc[[#This Row],[App]],Table2[],3,0),"open")</f>
        <v>ok</v>
      </c>
      <c r="C8649" s="156" t="s">
        <v>369</v>
      </c>
      <c r="D8649" t="s">
        <v>10871</v>
      </c>
      <c r="E8649" s="154" t="s">
        <v>11699</v>
      </c>
      <c r="F8649" s="155" t="s">
        <v>11699</v>
      </c>
      <c r="G8649" s="154" t="s">
        <v>400</v>
      </c>
      <c r="H8649" s="155" t="str">
        <f>IF(Proc[[#This Row],[type]]="LFF (MDG-F)",MID(Proc[[#This Row],[Obj]],13,10),"")</f>
        <v/>
      </c>
      <c r="J8649" s="155" t="b">
        <f>Proc[[#This Row],[Requested]]=Proc[[#This Row],[CurrentParent]]</f>
        <v>1</v>
      </c>
      <c r="K8649" s="155" t="str">
        <f>IF(Proc[[#This Row],[Author]]="Marcela Urrego",VLOOKUP(LEFT(Proc[[#This Row],[Requested]],1),Table3[#All],2,0),VLOOKUP(Proc[[#This Row],[Author]],Table4[],2,0))</f>
        <v>HC</v>
      </c>
      <c r="L8649" s="155" t="s">
        <v>7801</v>
      </c>
      <c r="M8649" s="140">
        <v>46100</v>
      </c>
      <c r="N8649" s="140"/>
      <c r="O8649" s="140"/>
      <c r="P8649" s="140" t="str">
        <f ca="1">IF(Proc[[#This Row],[DaysAgeing]]&gt;5,"yep","on track")</f>
        <v>yep</v>
      </c>
      <c r="Q8649" s="2">
        <f ca="1">IF(Proc[[#This Row],[DateClosed]]="",ABS(NETWORKDAYS(Proc[[#This Row],[DateOpened]],TODAY()))-1,ABS(NETWORKDAYS(Proc[[#This Row],[DateOpened]],Proc[[#This Row],[DateClosed]]))-1)</f>
        <v>11</v>
      </c>
      <c r="R8649" s="140" t="s">
        <v>476</v>
      </c>
      <c r="S8649" s="155"/>
      <c r="T8649" s="155"/>
    </row>
    <row r="8650" spans="1:20" hidden="1">
      <c r="A8650" s="154" t="s">
        <v>10642</v>
      </c>
      <c r="B8650" s="155" t="str">
        <f>IFERROR(VLOOKUP(Proc[[#This Row],[App]],Table2[],3,0),"open")</f>
        <v>ok</v>
      </c>
      <c r="C8650" s="156" t="s">
        <v>369</v>
      </c>
      <c r="D8650" t="s">
        <v>10872</v>
      </c>
      <c r="E8650" s="154" t="s">
        <v>11699</v>
      </c>
      <c r="F8650" s="155" t="s">
        <v>11699</v>
      </c>
      <c r="G8650" s="154" t="s">
        <v>400</v>
      </c>
      <c r="H8650" s="155" t="str">
        <f>IF(Proc[[#This Row],[type]]="LFF (MDG-F)",MID(Proc[[#This Row],[Obj]],13,10),"")</f>
        <v/>
      </c>
      <c r="J8650" s="155" t="b">
        <f>Proc[[#This Row],[Requested]]=Proc[[#This Row],[CurrentParent]]</f>
        <v>1</v>
      </c>
      <c r="K8650" s="155" t="str">
        <f>IF(Proc[[#This Row],[Author]]="Marcela Urrego",VLOOKUP(LEFT(Proc[[#This Row],[Requested]],1),Table3[#All],2,0),VLOOKUP(Proc[[#This Row],[Author]],Table4[],2,0))</f>
        <v>HC</v>
      </c>
      <c r="L8650" s="155" t="s">
        <v>7801</v>
      </c>
      <c r="M8650" s="140">
        <v>46100</v>
      </c>
      <c r="N8650" s="140"/>
      <c r="O8650" s="140"/>
      <c r="P8650" s="140" t="str">
        <f ca="1">IF(Proc[[#This Row],[DaysAgeing]]&gt;5,"yep","on track")</f>
        <v>yep</v>
      </c>
      <c r="Q8650" s="2">
        <f ca="1">IF(Proc[[#This Row],[DateClosed]]="",ABS(NETWORKDAYS(Proc[[#This Row],[DateOpened]],TODAY()))-1,ABS(NETWORKDAYS(Proc[[#This Row],[DateOpened]],Proc[[#This Row],[DateClosed]]))-1)</f>
        <v>11</v>
      </c>
      <c r="R8650" s="140" t="s">
        <v>476</v>
      </c>
      <c r="S8650" s="155"/>
      <c r="T8650" s="155"/>
    </row>
    <row r="8651" spans="1:20" hidden="1">
      <c r="A8651" s="154" t="s">
        <v>10642</v>
      </c>
      <c r="B8651" s="155" t="str">
        <f>IFERROR(VLOOKUP(Proc[[#This Row],[App]],Table2[],3,0),"open")</f>
        <v>ok</v>
      </c>
      <c r="C8651" s="156" t="s">
        <v>369</v>
      </c>
      <c r="D8651" t="s">
        <v>10873</v>
      </c>
      <c r="E8651" s="154" t="s">
        <v>11699</v>
      </c>
      <c r="F8651" s="155" t="s">
        <v>11699</v>
      </c>
      <c r="G8651" s="154" t="s">
        <v>400</v>
      </c>
      <c r="H8651" s="155" t="str">
        <f>IF(Proc[[#This Row],[type]]="LFF (MDG-F)",MID(Proc[[#This Row],[Obj]],13,10),"")</f>
        <v/>
      </c>
      <c r="J8651" s="155" t="b">
        <f>Proc[[#This Row],[Requested]]=Proc[[#This Row],[CurrentParent]]</f>
        <v>1</v>
      </c>
      <c r="K8651" s="155" t="str">
        <f>IF(Proc[[#This Row],[Author]]="Marcela Urrego",VLOOKUP(LEFT(Proc[[#This Row],[Requested]],1),Table3[#All],2,0),VLOOKUP(Proc[[#This Row],[Author]],Table4[],2,0))</f>
        <v>HC</v>
      </c>
      <c r="L8651" s="155" t="s">
        <v>7801</v>
      </c>
      <c r="M8651" s="140">
        <v>46100</v>
      </c>
      <c r="N8651" s="140"/>
      <c r="O8651" s="140"/>
      <c r="P8651" s="140" t="str">
        <f ca="1">IF(Proc[[#This Row],[DaysAgeing]]&gt;5,"yep","on track")</f>
        <v>yep</v>
      </c>
      <c r="Q8651" s="2">
        <f ca="1">IF(Proc[[#This Row],[DateClosed]]="",ABS(NETWORKDAYS(Proc[[#This Row],[DateOpened]],TODAY()))-1,ABS(NETWORKDAYS(Proc[[#This Row],[DateOpened]],Proc[[#This Row],[DateClosed]]))-1)</f>
        <v>11</v>
      </c>
      <c r="R8651" s="140" t="s">
        <v>476</v>
      </c>
      <c r="S8651" s="155"/>
      <c r="T8651" s="155"/>
    </row>
    <row r="8652" spans="1:20" hidden="1">
      <c r="A8652" s="154" t="s">
        <v>10642</v>
      </c>
      <c r="B8652" s="155" t="str">
        <f>IFERROR(VLOOKUP(Proc[[#This Row],[App]],Table2[],3,0),"open")</f>
        <v>ok</v>
      </c>
      <c r="C8652" s="156" t="s">
        <v>369</v>
      </c>
      <c r="D8652" t="s">
        <v>10874</v>
      </c>
      <c r="E8652" s="154" t="s">
        <v>11699</v>
      </c>
      <c r="F8652" s="155" t="s">
        <v>11699</v>
      </c>
      <c r="G8652" s="154" t="s">
        <v>400</v>
      </c>
      <c r="H8652" s="155" t="str">
        <f>IF(Proc[[#This Row],[type]]="LFF (MDG-F)",MID(Proc[[#This Row],[Obj]],13,10),"")</f>
        <v/>
      </c>
      <c r="J8652" s="155" t="b">
        <f>Proc[[#This Row],[Requested]]=Proc[[#This Row],[CurrentParent]]</f>
        <v>1</v>
      </c>
      <c r="K8652" s="155" t="str">
        <f>IF(Proc[[#This Row],[Author]]="Marcela Urrego",VLOOKUP(LEFT(Proc[[#This Row],[Requested]],1),Table3[#All],2,0),VLOOKUP(Proc[[#This Row],[Author]],Table4[],2,0))</f>
        <v>HC</v>
      </c>
      <c r="L8652" s="155" t="s">
        <v>7801</v>
      </c>
      <c r="M8652" s="140">
        <v>46100</v>
      </c>
      <c r="N8652" s="140"/>
      <c r="O8652" s="140"/>
      <c r="P8652" s="140" t="str">
        <f ca="1">IF(Proc[[#This Row],[DaysAgeing]]&gt;5,"yep","on track")</f>
        <v>yep</v>
      </c>
      <c r="Q8652" s="2">
        <f ca="1">IF(Proc[[#This Row],[DateClosed]]="",ABS(NETWORKDAYS(Proc[[#This Row],[DateOpened]],TODAY()))-1,ABS(NETWORKDAYS(Proc[[#This Row],[DateOpened]],Proc[[#This Row],[DateClosed]]))-1)</f>
        <v>11</v>
      </c>
      <c r="R8652" s="140" t="s">
        <v>476</v>
      </c>
      <c r="S8652" s="155"/>
      <c r="T8652" s="155"/>
    </row>
    <row r="8653" spans="1:20" hidden="1">
      <c r="A8653" s="154" t="s">
        <v>10642</v>
      </c>
      <c r="B8653" s="155" t="str">
        <f>IFERROR(VLOOKUP(Proc[[#This Row],[App]],Table2[],3,0),"open")</f>
        <v>ok</v>
      </c>
      <c r="C8653" s="156" t="s">
        <v>369</v>
      </c>
      <c r="D8653" t="s">
        <v>10875</v>
      </c>
      <c r="E8653" s="154" t="s">
        <v>11699</v>
      </c>
      <c r="F8653" s="155" t="s">
        <v>11699</v>
      </c>
      <c r="G8653" s="154" t="s">
        <v>400</v>
      </c>
      <c r="H8653" s="155" t="str">
        <f>IF(Proc[[#This Row],[type]]="LFF (MDG-F)",MID(Proc[[#This Row],[Obj]],13,10),"")</f>
        <v/>
      </c>
      <c r="J8653" s="155" t="b">
        <f>Proc[[#This Row],[Requested]]=Proc[[#This Row],[CurrentParent]]</f>
        <v>1</v>
      </c>
      <c r="K8653" s="155" t="str">
        <f>IF(Proc[[#This Row],[Author]]="Marcela Urrego",VLOOKUP(LEFT(Proc[[#This Row],[Requested]],1),Table3[#All],2,0),VLOOKUP(Proc[[#This Row],[Author]],Table4[],2,0))</f>
        <v>HC</v>
      </c>
      <c r="L8653" s="155" t="s">
        <v>7801</v>
      </c>
      <c r="M8653" s="140">
        <v>46100</v>
      </c>
      <c r="N8653" s="140"/>
      <c r="O8653" s="140"/>
      <c r="P8653" s="140" t="str">
        <f ca="1">IF(Proc[[#This Row],[DaysAgeing]]&gt;5,"yep","on track")</f>
        <v>yep</v>
      </c>
      <c r="Q8653" s="2">
        <f ca="1">IF(Proc[[#This Row],[DateClosed]]="",ABS(NETWORKDAYS(Proc[[#This Row],[DateOpened]],TODAY()))-1,ABS(NETWORKDAYS(Proc[[#This Row],[DateOpened]],Proc[[#This Row],[DateClosed]]))-1)</f>
        <v>11</v>
      </c>
      <c r="R8653" s="140" t="s">
        <v>476</v>
      </c>
      <c r="S8653" s="155"/>
      <c r="T8653" s="155"/>
    </row>
    <row r="8654" spans="1:20" hidden="1">
      <c r="A8654" s="154" t="s">
        <v>10642</v>
      </c>
      <c r="B8654" s="155" t="str">
        <f>IFERROR(VLOOKUP(Proc[[#This Row],[App]],Table2[],3,0),"open")</f>
        <v>ok</v>
      </c>
      <c r="C8654" s="156" t="s">
        <v>369</v>
      </c>
      <c r="D8654" t="s">
        <v>10876</v>
      </c>
      <c r="E8654" s="154" t="s">
        <v>11699</v>
      </c>
      <c r="F8654" s="155" t="s">
        <v>11699</v>
      </c>
      <c r="G8654" s="154" t="s">
        <v>400</v>
      </c>
      <c r="H8654" s="155" t="str">
        <f>IF(Proc[[#This Row],[type]]="LFF (MDG-F)",MID(Proc[[#This Row],[Obj]],13,10),"")</f>
        <v/>
      </c>
      <c r="J8654" s="155" t="b">
        <f>Proc[[#This Row],[Requested]]=Proc[[#This Row],[CurrentParent]]</f>
        <v>1</v>
      </c>
      <c r="K8654" s="155" t="str">
        <f>IF(Proc[[#This Row],[Author]]="Marcela Urrego",VLOOKUP(LEFT(Proc[[#This Row],[Requested]],1),Table3[#All],2,0),VLOOKUP(Proc[[#This Row],[Author]],Table4[],2,0))</f>
        <v>HC</v>
      </c>
      <c r="L8654" s="155" t="s">
        <v>7801</v>
      </c>
      <c r="M8654" s="140">
        <v>46100</v>
      </c>
      <c r="N8654" s="140"/>
      <c r="O8654" s="140"/>
      <c r="P8654" s="140" t="str">
        <f ca="1">IF(Proc[[#This Row],[DaysAgeing]]&gt;5,"yep","on track")</f>
        <v>yep</v>
      </c>
      <c r="Q8654" s="2">
        <f ca="1">IF(Proc[[#This Row],[DateClosed]]="",ABS(NETWORKDAYS(Proc[[#This Row],[DateOpened]],TODAY()))-1,ABS(NETWORKDAYS(Proc[[#This Row],[DateOpened]],Proc[[#This Row],[DateClosed]]))-1)</f>
        <v>11</v>
      </c>
      <c r="R8654" s="140" t="s">
        <v>476</v>
      </c>
      <c r="S8654" s="155"/>
      <c r="T8654" s="155"/>
    </row>
    <row r="8655" spans="1:20" hidden="1">
      <c r="A8655" s="154" t="s">
        <v>10642</v>
      </c>
      <c r="B8655" s="155" t="str">
        <f>IFERROR(VLOOKUP(Proc[[#This Row],[App]],Table2[],3,0),"open")</f>
        <v>ok</v>
      </c>
      <c r="C8655" s="156" t="s">
        <v>369</v>
      </c>
      <c r="D8655" t="s">
        <v>10877</v>
      </c>
      <c r="E8655" s="154" t="s">
        <v>11699</v>
      </c>
      <c r="F8655" s="155" t="s">
        <v>11699</v>
      </c>
      <c r="G8655" s="154" t="s">
        <v>400</v>
      </c>
      <c r="H8655" s="155" t="str">
        <f>IF(Proc[[#This Row],[type]]="LFF (MDG-F)",MID(Proc[[#This Row],[Obj]],13,10),"")</f>
        <v/>
      </c>
      <c r="J8655" s="155" t="b">
        <f>Proc[[#This Row],[Requested]]=Proc[[#This Row],[CurrentParent]]</f>
        <v>1</v>
      </c>
      <c r="K8655" s="155" t="str">
        <f>IF(Proc[[#This Row],[Author]]="Marcela Urrego",VLOOKUP(LEFT(Proc[[#This Row],[Requested]],1),Table3[#All],2,0),VLOOKUP(Proc[[#This Row],[Author]],Table4[],2,0))</f>
        <v>HC</v>
      </c>
      <c r="L8655" s="155" t="s">
        <v>7801</v>
      </c>
      <c r="M8655" s="140">
        <v>46100</v>
      </c>
      <c r="N8655" s="140"/>
      <c r="O8655" s="140"/>
      <c r="P8655" s="140" t="str">
        <f ca="1">IF(Proc[[#This Row],[DaysAgeing]]&gt;5,"yep","on track")</f>
        <v>yep</v>
      </c>
      <c r="Q8655" s="2">
        <f ca="1">IF(Proc[[#This Row],[DateClosed]]="",ABS(NETWORKDAYS(Proc[[#This Row],[DateOpened]],TODAY()))-1,ABS(NETWORKDAYS(Proc[[#This Row],[DateOpened]],Proc[[#This Row],[DateClosed]]))-1)</f>
        <v>11</v>
      </c>
      <c r="R8655" s="140" t="s">
        <v>476</v>
      </c>
      <c r="S8655" s="155"/>
      <c r="T8655" s="155"/>
    </row>
    <row r="8656" spans="1:20" hidden="1">
      <c r="A8656" s="154" t="s">
        <v>10642</v>
      </c>
      <c r="B8656" s="155" t="str">
        <f>IFERROR(VLOOKUP(Proc[[#This Row],[App]],Table2[],3,0),"open")</f>
        <v>ok</v>
      </c>
      <c r="C8656" s="156" t="s">
        <v>369</v>
      </c>
      <c r="D8656" t="s">
        <v>10878</v>
      </c>
      <c r="E8656" s="154" t="s">
        <v>11699</v>
      </c>
      <c r="F8656" s="155" t="s">
        <v>11699</v>
      </c>
      <c r="G8656" s="154" t="s">
        <v>400</v>
      </c>
      <c r="H8656" s="155" t="str">
        <f>IF(Proc[[#This Row],[type]]="LFF (MDG-F)",MID(Proc[[#This Row],[Obj]],13,10),"")</f>
        <v/>
      </c>
      <c r="J8656" s="155" t="b">
        <f>Proc[[#This Row],[Requested]]=Proc[[#This Row],[CurrentParent]]</f>
        <v>1</v>
      </c>
      <c r="K8656" s="155" t="str">
        <f>IF(Proc[[#This Row],[Author]]="Marcela Urrego",VLOOKUP(LEFT(Proc[[#This Row],[Requested]],1),Table3[#All],2,0),VLOOKUP(Proc[[#This Row],[Author]],Table4[],2,0))</f>
        <v>HC</v>
      </c>
      <c r="L8656" s="155" t="s">
        <v>7801</v>
      </c>
      <c r="M8656" s="140">
        <v>46100</v>
      </c>
      <c r="N8656" s="140"/>
      <c r="O8656" s="140"/>
      <c r="P8656" s="140" t="str">
        <f ca="1">IF(Proc[[#This Row],[DaysAgeing]]&gt;5,"yep","on track")</f>
        <v>yep</v>
      </c>
      <c r="Q8656" s="2">
        <f ca="1">IF(Proc[[#This Row],[DateClosed]]="",ABS(NETWORKDAYS(Proc[[#This Row],[DateOpened]],TODAY()))-1,ABS(NETWORKDAYS(Proc[[#This Row],[DateOpened]],Proc[[#This Row],[DateClosed]]))-1)</f>
        <v>11</v>
      </c>
      <c r="R8656" s="140" t="s">
        <v>476</v>
      </c>
      <c r="S8656" s="155"/>
      <c r="T8656" s="155"/>
    </row>
    <row r="8657" spans="1:20" hidden="1">
      <c r="A8657" s="154" t="s">
        <v>10642</v>
      </c>
      <c r="B8657" s="155" t="str">
        <f>IFERROR(VLOOKUP(Proc[[#This Row],[App]],Table2[],3,0),"open")</f>
        <v>ok</v>
      </c>
      <c r="C8657" s="156" t="s">
        <v>369</v>
      </c>
      <c r="D8657" t="s">
        <v>10879</v>
      </c>
      <c r="E8657" s="154" t="s">
        <v>11699</v>
      </c>
      <c r="F8657" s="155" t="s">
        <v>11699</v>
      </c>
      <c r="G8657" s="154" t="s">
        <v>400</v>
      </c>
      <c r="H8657" s="155" t="str">
        <f>IF(Proc[[#This Row],[type]]="LFF (MDG-F)",MID(Proc[[#This Row],[Obj]],13,10),"")</f>
        <v/>
      </c>
      <c r="J8657" s="155" t="b">
        <f>Proc[[#This Row],[Requested]]=Proc[[#This Row],[CurrentParent]]</f>
        <v>1</v>
      </c>
      <c r="K8657" s="155" t="str">
        <f>IF(Proc[[#This Row],[Author]]="Marcela Urrego",VLOOKUP(LEFT(Proc[[#This Row],[Requested]],1),Table3[#All],2,0),VLOOKUP(Proc[[#This Row],[Author]],Table4[],2,0))</f>
        <v>HC</v>
      </c>
      <c r="L8657" s="155" t="s">
        <v>7801</v>
      </c>
      <c r="M8657" s="140">
        <v>46100</v>
      </c>
      <c r="N8657" s="140"/>
      <c r="O8657" s="140"/>
      <c r="P8657" s="140" t="str">
        <f ca="1">IF(Proc[[#This Row],[DaysAgeing]]&gt;5,"yep","on track")</f>
        <v>yep</v>
      </c>
      <c r="Q8657" s="2">
        <f ca="1">IF(Proc[[#This Row],[DateClosed]]="",ABS(NETWORKDAYS(Proc[[#This Row],[DateOpened]],TODAY()))-1,ABS(NETWORKDAYS(Proc[[#This Row],[DateOpened]],Proc[[#This Row],[DateClosed]]))-1)</f>
        <v>11</v>
      </c>
      <c r="R8657" s="140" t="s">
        <v>476</v>
      </c>
      <c r="S8657" s="155"/>
      <c r="T8657" s="155"/>
    </row>
    <row r="8658" spans="1:20" hidden="1">
      <c r="A8658" s="154" t="s">
        <v>10642</v>
      </c>
      <c r="B8658" s="155" t="str">
        <f>IFERROR(VLOOKUP(Proc[[#This Row],[App]],Table2[],3,0),"open")</f>
        <v>ok</v>
      </c>
      <c r="C8658" s="156" t="s">
        <v>369</v>
      </c>
      <c r="D8658" t="s">
        <v>10880</v>
      </c>
      <c r="E8658" s="154" t="s">
        <v>11699</v>
      </c>
      <c r="F8658" s="155" t="s">
        <v>11699</v>
      </c>
      <c r="G8658" s="154" t="s">
        <v>400</v>
      </c>
      <c r="H8658" s="155" t="str">
        <f>IF(Proc[[#This Row],[type]]="LFF (MDG-F)",MID(Proc[[#This Row],[Obj]],13,10),"")</f>
        <v/>
      </c>
      <c r="J8658" s="155" t="b">
        <f>Proc[[#This Row],[Requested]]=Proc[[#This Row],[CurrentParent]]</f>
        <v>1</v>
      </c>
      <c r="K8658" s="155" t="str">
        <f>IF(Proc[[#This Row],[Author]]="Marcela Urrego",VLOOKUP(LEFT(Proc[[#This Row],[Requested]],1),Table3[#All],2,0),VLOOKUP(Proc[[#This Row],[Author]],Table4[],2,0))</f>
        <v>HC</v>
      </c>
      <c r="L8658" s="155" t="s">
        <v>7801</v>
      </c>
      <c r="M8658" s="140">
        <v>46100</v>
      </c>
      <c r="N8658" s="140"/>
      <c r="O8658" s="140"/>
      <c r="P8658" s="140" t="str">
        <f ca="1">IF(Proc[[#This Row],[DaysAgeing]]&gt;5,"yep","on track")</f>
        <v>yep</v>
      </c>
      <c r="Q8658" s="2">
        <f ca="1">IF(Proc[[#This Row],[DateClosed]]="",ABS(NETWORKDAYS(Proc[[#This Row],[DateOpened]],TODAY()))-1,ABS(NETWORKDAYS(Proc[[#This Row],[DateOpened]],Proc[[#This Row],[DateClosed]]))-1)</f>
        <v>11</v>
      </c>
      <c r="R8658" s="140" t="s">
        <v>476</v>
      </c>
      <c r="S8658" s="155"/>
      <c r="T8658" s="155"/>
    </row>
    <row r="8659" spans="1:20" hidden="1">
      <c r="A8659" s="154" t="s">
        <v>10642</v>
      </c>
      <c r="B8659" s="155" t="str">
        <f>IFERROR(VLOOKUP(Proc[[#This Row],[App]],Table2[],3,0),"open")</f>
        <v>ok</v>
      </c>
      <c r="C8659" s="156" t="s">
        <v>369</v>
      </c>
      <c r="D8659" t="s">
        <v>10881</v>
      </c>
      <c r="E8659" s="154" t="s">
        <v>11699</v>
      </c>
      <c r="F8659" s="155" t="s">
        <v>11699</v>
      </c>
      <c r="G8659" s="154" t="s">
        <v>400</v>
      </c>
      <c r="H8659" s="155" t="str">
        <f>IF(Proc[[#This Row],[type]]="LFF (MDG-F)",MID(Proc[[#This Row],[Obj]],13,10),"")</f>
        <v/>
      </c>
      <c r="J8659" s="155" t="b">
        <f>Proc[[#This Row],[Requested]]=Proc[[#This Row],[CurrentParent]]</f>
        <v>1</v>
      </c>
      <c r="K8659" s="155" t="str">
        <f>IF(Proc[[#This Row],[Author]]="Marcela Urrego",VLOOKUP(LEFT(Proc[[#This Row],[Requested]],1),Table3[#All],2,0),VLOOKUP(Proc[[#This Row],[Author]],Table4[],2,0))</f>
        <v>HC</v>
      </c>
      <c r="L8659" s="155" t="s">
        <v>7801</v>
      </c>
      <c r="M8659" s="140">
        <v>46100</v>
      </c>
      <c r="N8659" s="140"/>
      <c r="O8659" s="140"/>
      <c r="P8659" s="140" t="str">
        <f ca="1">IF(Proc[[#This Row],[DaysAgeing]]&gt;5,"yep","on track")</f>
        <v>yep</v>
      </c>
      <c r="Q8659" s="2">
        <f ca="1">IF(Proc[[#This Row],[DateClosed]]="",ABS(NETWORKDAYS(Proc[[#This Row],[DateOpened]],TODAY()))-1,ABS(NETWORKDAYS(Proc[[#This Row],[DateOpened]],Proc[[#This Row],[DateClosed]]))-1)</f>
        <v>11</v>
      </c>
      <c r="R8659" s="140" t="s">
        <v>476</v>
      </c>
      <c r="S8659" s="155"/>
      <c r="T8659" s="155"/>
    </row>
    <row r="8660" spans="1:20" hidden="1">
      <c r="A8660" s="154" t="s">
        <v>10642</v>
      </c>
      <c r="B8660" s="155" t="str">
        <f>IFERROR(VLOOKUP(Proc[[#This Row],[App]],Table2[],3,0),"open")</f>
        <v>ok</v>
      </c>
      <c r="C8660" s="156" t="s">
        <v>369</v>
      </c>
      <c r="D8660" t="s">
        <v>10882</v>
      </c>
      <c r="E8660" s="154" t="s">
        <v>11699</v>
      </c>
      <c r="F8660" s="155" t="s">
        <v>11699</v>
      </c>
      <c r="G8660" s="154" t="s">
        <v>400</v>
      </c>
      <c r="H8660" s="155" t="str">
        <f>IF(Proc[[#This Row],[type]]="LFF (MDG-F)",MID(Proc[[#This Row],[Obj]],13,10),"")</f>
        <v/>
      </c>
      <c r="J8660" s="155" t="b">
        <f>Proc[[#This Row],[Requested]]=Proc[[#This Row],[CurrentParent]]</f>
        <v>1</v>
      </c>
      <c r="K8660" s="155" t="str">
        <f>IF(Proc[[#This Row],[Author]]="Marcela Urrego",VLOOKUP(LEFT(Proc[[#This Row],[Requested]],1),Table3[#All],2,0),VLOOKUP(Proc[[#This Row],[Author]],Table4[],2,0))</f>
        <v>HC</v>
      </c>
      <c r="L8660" s="155" t="s">
        <v>7801</v>
      </c>
      <c r="M8660" s="140">
        <v>46100</v>
      </c>
      <c r="N8660" s="140"/>
      <c r="O8660" s="140"/>
      <c r="P8660" s="140" t="str">
        <f ca="1">IF(Proc[[#This Row],[DaysAgeing]]&gt;5,"yep","on track")</f>
        <v>yep</v>
      </c>
      <c r="Q8660" s="2">
        <f ca="1">IF(Proc[[#This Row],[DateClosed]]="",ABS(NETWORKDAYS(Proc[[#This Row],[DateOpened]],TODAY()))-1,ABS(NETWORKDAYS(Proc[[#This Row],[DateOpened]],Proc[[#This Row],[DateClosed]]))-1)</f>
        <v>11</v>
      </c>
      <c r="R8660" s="140" t="s">
        <v>476</v>
      </c>
      <c r="S8660" s="155"/>
      <c r="T8660" s="155"/>
    </row>
    <row r="8661" spans="1:20" hidden="1">
      <c r="A8661" s="154" t="s">
        <v>10642</v>
      </c>
      <c r="B8661" s="155" t="str">
        <f>IFERROR(VLOOKUP(Proc[[#This Row],[App]],Table2[],3,0),"open")</f>
        <v>ok</v>
      </c>
      <c r="C8661" s="156" t="s">
        <v>369</v>
      </c>
      <c r="D8661" t="s">
        <v>10883</v>
      </c>
      <c r="E8661" s="154" t="s">
        <v>11699</v>
      </c>
      <c r="F8661" s="155" t="s">
        <v>11699</v>
      </c>
      <c r="G8661" s="154" t="s">
        <v>400</v>
      </c>
      <c r="H8661" s="155" t="str">
        <f>IF(Proc[[#This Row],[type]]="LFF (MDG-F)",MID(Proc[[#This Row],[Obj]],13,10),"")</f>
        <v/>
      </c>
      <c r="J8661" s="155" t="b">
        <f>Proc[[#This Row],[Requested]]=Proc[[#This Row],[CurrentParent]]</f>
        <v>1</v>
      </c>
      <c r="K8661" s="155" t="str">
        <f>IF(Proc[[#This Row],[Author]]="Marcela Urrego",VLOOKUP(LEFT(Proc[[#This Row],[Requested]],1),Table3[#All],2,0),VLOOKUP(Proc[[#This Row],[Author]],Table4[],2,0))</f>
        <v>HC</v>
      </c>
      <c r="L8661" s="155" t="s">
        <v>7801</v>
      </c>
      <c r="M8661" s="140">
        <v>46100</v>
      </c>
      <c r="N8661" s="140"/>
      <c r="O8661" s="140"/>
      <c r="P8661" s="140" t="str">
        <f ca="1">IF(Proc[[#This Row],[DaysAgeing]]&gt;5,"yep","on track")</f>
        <v>yep</v>
      </c>
      <c r="Q8661" s="2">
        <f ca="1">IF(Proc[[#This Row],[DateClosed]]="",ABS(NETWORKDAYS(Proc[[#This Row],[DateOpened]],TODAY()))-1,ABS(NETWORKDAYS(Proc[[#This Row],[DateOpened]],Proc[[#This Row],[DateClosed]]))-1)</f>
        <v>11</v>
      </c>
      <c r="R8661" s="140" t="s">
        <v>476</v>
      </c>
      <c r="S8661" s="155"/>
      <c r="T8661" s="155"/>
    </row>
    <row r="8662" spans="1:20" hidden="1">
      <c r="A8662" s="154" t="s">
        <v>10642</v>
      </c>
      <c r="B8662" s="155" t="str">
        <f>IFERROR(VLOOKUP(Proc[[#This Row],[App]],Table2[],3,0),"open")</f>
        <v>ok</v>
      </c>
      <c r="C8662" s="156" t="s">
        <v>369</v>
      </c>
      <c r="D8662" t="s">
        <v>10884</v>
      </c>
      <c r="E8662" s="154" t="s">
        <v>11699</v>
      </c>
      <c r="F8662" s="155" t="s">
        <v>11699</v>
      </c>
      <c r="G8662" s="154" t="s">
        <v>400</v>
      </c>
      <c r="H8662" s="155" t="str">
        <f>IF(Proc[[#This Row],[type]]="LFF (MDG-F)",MID(Proc[[#This Row],[Obj]],13,10),"")</f>
        <v/>
      </c>
      <c r="J8662" s="155" t="b">
        <f>Proc[[#This Row],[Requested]]=Proc[[#This Row],[CurrentParent]]</f>
        <v>1</v>
      </c>
      <c r="K8662" s="155" t="str">
        <f>IF(Proc[[#This Row],[Author]]="Marcela Urrego",VLOOKUP(LEFT(Proc[[#This Row],[Requested]],1),Table3[#All],2,0),VLOOKUP(Proc[[#This Row],[Author]],Table4[],2,0))</f>
        <v>HC</v>
      </c>
      <c r="L8662" s="155" t="s">
        <v>7801</v>
      </c>
      <c r="M8662" s="140">
        <v>46100</v>
      </c>
      <c r="N8662" s="140"/>
      <c r="O8662" s="140"/>
      <c r="P8662" s="140" t="str">
        <f ca="1">IF(Proc[[#This Row],[DaysAgeing]]&gt;5,"yep","on track")</f>
        <v>yep</v>
      </c>
      <c r="Q8662" s="2">
        <f ca="1">IF(Proc[[#This Row],[DateClosed]]="",ABS(NETWORKDAYS(Proc[[#This Row],[DateOpened]],TODAY()))-1,ABS(NETWORKDAYS(Proc[[#This Row],[DateOpened]],Proc[[#This Row],[DateClosed]]))-1)</f>
        <v>11</v>
      </c>
      <c r="R8662" s="140" t="s">
        <v>476</v>
      </c>
      <c r="S8662" s="155"/>
      <c r="T8662" s="155"/>
    </row>
    <row r="8663" spans="1:20" hidden="1">
      <c r="A8663" s="154" t="s">
        <v>10642</v>
      </c>
      <c r="B8663" s="155" t="str">
        <f>IFERROR(VLOOKUP(Proc[[#This Row],[App]],Table2[],3,0),"open")</f>
        <v>ok</v>
      </c>
      <c r="C8663" s="156" t="s">
        <v>369</v>
      </c>
      <c r="D8663" t="s">
        <v>10885</v>
      </c>
      <c r="E8663" s="154" t="s">
        <v>11699</v>
      </c>
      <c r="F8663" s="155" t="s">
        <v>11699</v>
      </c>
      <c r="G8663" s="154" t="s">
        <v>400</v>
      </c>
      <c r="H8663" s="155" t="str">
        <f>IF(Proc[[#This Row],[type]]="LFF (MDG-F)",MID(Proc[[#This Row],[Obj]],13,10),"")</f>
        <v/>
      </c>
      <c r="J8663" s="155" t="b">
        <f>Proc[[#This Row],[Requested]]=Proc[[#This Row],[CurrentParent]]</f>
        <v>1</v>
      </c>
      <c r="K8663" s="155" t="str">
        <f>IF(Proc[[#This Row],[Author]]="Marcela Urrego",VLOOKUP(LEFT(Proc[[#This Row],[Requested]],1),Table3[#All],2,0),VLOOKUP(Proc[[#This Row],[Author]],Table4[],2,0))</f>
        <v>HC</v>
      </c>
      <c r="L8663" s="155" t="s">
        <v>7801</v>
      </c>
      <c r="M8663" s="140">
        <v>46100</v>
      </c>
      <c r="N8663" s="140"/>
      <c r="O8663" s="140"/>
      <c r="P8663" s="140" t="str">
        <f ca="1">IF(Proc[[#This Row],[DaysAgeing]]&gt;5,"yep","on track")</f>
        <v>yep</v>
      </c>
      <c r="Q8663" s="2">
        <f ca="1">IF(Proc[[#This Row],[DateClosed]]="",ABS(NETWORKDAYS(Proc[[#This Row],[DateOpened]],TODAY()))-1,ABS(NETWORKDAYS(Proc[[#This Row],[DateOpened]],Proc[[#This Row],[DateClosed]]))-1)</f>
        <v>11</v>
      </c>
      <c r="R8663" s="140" t="s">
        <v>476</v>
      </c>
      <c r="S8663" s="155"/>
      <c r="T8663" s="155"/>
    </row>
    <row r="8664" spans="1:20" hidden="1">
      <c r="A8664" s="154" t="s">
        <v>10642</v>
      </c>
      <c r="B8664" s="155" t="str">
        <f>IFERROR(VLOOKUP(Proc[[#This Row],[App]],Table2[],3,0),"open")</f>
        <v>ok</v>
      </c>
      <c r="C8664" s="156" t="s">
        <v>369</v>
      </c>
      <c r="D8664" t="s">
        <v>10886</v>
      </c>
      <c r="E8664" s="154" t="s">
        <v>11699</v>
      </c>
      <c r="F8664" s="155" t="s">
        <v>11699</v>
      </c>
      <c r="G8664" s="154" t="s">
        <v>400</v>
      </c>
      <c r="H8664" s="155" t="str">
        <f>IF(Proc[[#This Row],[type]]="LFF (MDG-F)",MID(Proc[[#This Row],[Obj]],13,10),"")</f>
        <v/>
      </c>
      <c r="J8664" s="155" t="b">
        <f>Proc[[#This Row],[Requested]]=Proc[[#This Row],[CurrentParent]]</f>
        <v>1</v>
      </c>
      <c r="K8664" s="155" t="str">
        <f>IF(Proc[[#This Row],[Author]]="Marcela Urrego",VLOOKUP(LEFT(Proc[[#This Row],[Requested]],1),Table3[#All],2,0),VLOOKUP(Proc[[#This Row],[Author]],Table4[],2,0))</f>
        <v>HC</v>
      </c>
      <c r="L8664" s="155" t="s">
        <v>7801</v>
      </c>
      <c r="M8664" s="140">
        <v>46100</v>
      </c>
      <c r="N8664" s="140"/>
      <c r="O8664" s="140"/>
      <c r="P8664" s="140" t="str">
        <f ca="1">IF(Proc[[#This Row],[DaysAgeing]]&gt;5,"yep","on track")</f>
        <v>yep</v>
      </c>
      <c r="Q8664" s="2">
        <f ca="1">IF(Proc[[#This Row],[DateClosed]]="",ABS(NETWORKDAYS(Proc[[#This Row],[DateOpened]],TODAY()))-1,ABS(NETWORKDAYS(Proc[[#This Row],[DateOpened]],Proc[[#This Row],[DateClosed]]))-1)</f>
        <v>11</v>
      </c>
      <c r="R8664" s="140" t="s">
        <v>476</v>
      </c>
      <c r="S8664" s="155"/>
      <c r="T8664" s="155"/>
    </row>
    <row r="8665" spans="1:20" hidden="1">
      <c r="A8665" s="154" t="s">
        <v>10642</v>
      </c>
      <c r="B8665" s="155" t="str">
        <f>IFERROR(VLOOKUP(Proc[[#This Row],[App]],Table2[],3,0),"open")</f>
        <v>ok</v>
      </c>
      <c r="C8665" s="156" t="s">
        <v>369</v>
      </c>
      <c r="D8665" t="s">
        <v>10887</v>
      </c>
      <c r="E8665" s="154" t="s">
        <v>11699</v>
      </c>
      <c r="F8665" s="155" t="s">
        <v>11699</v>
      </c>
      <c r="G8665" s="154" t="s">
        <v>400</v>
      </c>
      <c r="H8665" s="155" t="str">
        <f>IF(Proc[[#This Row],[type]]="LFF (MDG-F)",MID(Proc[[#This Row],[Obj]],13,10),"")</f>
        <v/>
      </c>
      <c r="J8665" s="155" t="b">
        <f>Proc[[#This Row],[Requested]]=Proc[[#This Row],[CurrentParent]]</f>
        <v>1</v>
      </c>
      <c r="K8665" s="155" t="str">
        <f>IF(Proc[[#This Row],[Author]]="Marcela Urrego",VLOOKUP(LEFT(Proc[[#This Row],[Requested]],1),Table3[#All],2,0),VLOOKUP(Proc[[#This Row],[Author]],Table4[],2,0))</f>
        <v>HC</v>
      </c>
      <c r="L8665" s="155" t="s">
        <v>7801</v>
      </c>
      <c r="M8665" s="140">
        <v>46100</v>
      </c>
      <c r="N8665" s="140"/>
      <c r="O8665" s="140"/>
      <c r="P8665" s="140" t="str">
        <f ca="1">IF(Proc[[#This Row],[DaysAgeing]]&gt;5,"yep","on track")</f>
        <v>yep</v>
      </c>
      <c r="Q8665" s="2">
        <f ca="1">IF(Proc[[#This Row],[DateClosed]]="",ABS(NETWORKDAYS(Proc[[#This Row],[DateOpened]],TODAY()))-1,ABS(NETWORKDAYS(Proc[[#This Row],[DateOpened]],Proc[[#This Row],[DateClosed]]))-1)</f>
        <v>11</v>
      </c>
      <c r="R8665" s="140" t="s">
        <v>476</v>
      </c>
      <c r="S8665" s="155"/>
      <c r="T8665" s="155"/>
    </row>
    <row r="8666" spans="1:20" hidden="1">
      <c r="A8666" s="154" t="s">
        <v>10642</v>
      </c>
      <c r="B8666" s="155" t="str">
        <f>IFERROR(VLOOKUP(Proc[[#This Row],[App]],Table2[],3,0),"open")</f>
        <v>ok</v>
      </c>
      <c r="C8666" s="156" t="s">
        <v>369</v>
      </c>
      <c r="D8666" t="s">
        <v>10888</v>
      </c>
      <c r="E8666" s="154" t="s">
        <v>11699</v>
      </c>
      <c r="F8666" s="155" t="s">
        <v>11699</v>
      </c>
      <c r="G8666" s="154" t="s">
        <v>400</v>
      </c>
      <c r="H8666" s="155" t="str">
        <f>IF(Proc[[#This Row],[type]]="LFF (MDG-F)",MID(Proc[[#This Row],[Obj]],13,10),"")</f>
        <v/>
      </c>
      <c r="J8666" s="155" t="b">
        <f>Proc[[#This Row],[Requested]]=Proc[[#This Row],[CurrentParent]]</f>
        <v>1</v>
      </c>
      <c r="K8666" s="155" t="str">
        <f>IF(Proc[[#This Row],[Author]]="Marcela Urrego",VLOOKUP(LEFT(Proc[[#This Row],[Requested]],1),Table3[#All],2,0),VLOOKUP(Proc[[#This Row],[Author]],Table4[],2,0))</f>
        <v>HC</v>
      </c>
      <c r="L8666" s="155" t="s">
        <v>7801</v>
      </c>
      <c r="M8666" s="140">
        <v>46100</v>
      </c>
      <c r="N8666" s="140"/>
      <c r="O8666" s="140"/>
      <c r="P8666" s="140" t="str">
        <f ca="1">IF(Proc[[#This Row],[DaysAgeing]]&gt;5,"yep","on track")</f>
        <v>yep</v>
      </c>
      <c r="Q8666" s="2">
        <f ca="1">IF(Proc[[#This Row],[DateClosed]]="",ABS(NETWORKDAYS(Proc[[#This Row],[DateOpened]],TODAY()))-1,ABS(NETWORKDAYS(Proc[[#This Row],[DateOpened]],Proc[[#This Row],[DateClosed]]))-1)</f>
        <v>11</v>
      </c>
      <c r="R8666" s="140" t="s">
        <v>476</v>
      </c>
      <c r="S8666" s="155"/>
      <c r="T8666" s="155"/>
    </row>
    <row r="8667" spans="1:20" hidden="1">
      <c r="A8667" s="154" t="s">
        <v>10642</v>
      </c>
      <c r="B8667" s="155" t="str">
        <f>IFERROR(VLOOKUP(Proc[[#This Row],[App]],Table2[],3,0),"open")</f>
        <v>ok</v>
      </c>
      <c r="C8667" s="156" t="s">
        <v>369</v>
      </c>
      <c r="D8667" t="s">
        <v>10889</v>
      </c>
      <c r="E8667" s="154" t="s">
        <v>11699</v>
      </c>
      <c r="F8667" s="155" t="s">
        <v>11699</v>
      </c>
      <c r="G8667" s="154" t="s">
        <v>400</v>
      </c>
      <c r="H8667" s="155" t="str">
        <f>IF(Proc[[#This Row],[type]]="LFF (MDG-F)",MID(Proc[[#This Row],[Obj]],13,10),"")</f>
        <v/>
      </c>
      <c r="J8667" s="155" t="b">
        <f>Proc[[#This Row],[Requested]]=Proc[[#This Row],[CurrentParent]]</f>
        <v>1</v>
      </c>
      <c r="K8667" s="155" t="str">
        <f>IF(Proc[[#This Row],[Author]]="Marcela Urrego",VLOOKUP(LEFT(Proc[[#This Row],[Requested]],1),Table3[#All],2,0),VLOOKUP(Proc[[#This Row],[Author]],Table4[],2,0))</f>
        <v>HC</v>
      </c>
      <c r="L8667" s="155" t="s">
        <v>7801</v>
      </c>
      <c r="M8667" s="140">
        <v>46100</v>
      </c>
      <c r="N8667" s="140"/>
      <c r="O8667" s="140"/>
      <c r="P8667" s="140" t="str">
        <f ca="1">IF(Proc[[#This Row],[DaysAgeing]]&gt;5,"yep","on track")</f>
        <v>yep</v>
      </c>
      <c r="Q8667" s="2">
        <f ca="1">IF(Proc[[#This Row],[DateClosed]]="",ABS(NETWORKDAYS(Proc[[#This Row],[DateOpened]],TODAY()))-1,ABS(NETWORKDAYS(Proc[[#This Row],[DateOpened]],Proc[[#This Row],[DateClosed]]))-1)</f>
        <v>11</v>
      </c>
      <c r="R8667" s="140" t="s">
        <v>476</v>
      </c>
      <c r="S8667" s="155"/>
      <c r="T8667" s="155"/>
    </row>
    <row r="8668" spans="1:20" hidden="1">
      <c r="A8668" s="154" t="s">
        <v>10642</v>
      </c>
      <c r="B8668" s="155" t="str">
        <f>IFERROR(VLOOKUP(Proc[[#This Row],[App]],Table2[],3,0),"open")</f>
        <v>ok</v>
      </c>
      <c r="C8668" s="156" t="s">
        <v>369</v>
      </c>
      <c r="D8668" t="s">
        <v>10890</v>
      </c>
      <c r="E8668" s="154" t="s">
        <v>11699</v>
      </c>
      <c r="F8668" s="155" t="s">
        <v>11699</v>
      </c>
      <c r="G8668" s="154" t="s">
        <v>400</v>
      </c>
      <c r="H8668" s="155" t="str">
        <f>IF(Proc[[#This Row],[type]]="LFF (MDG-F)",MID(Proc[[#This Row],[Obj]],13,10),"")</f>
        <v/>
      </c>
      <c r="J8668" s="155" t="b">
        <f>Proc[[#This Row],[Requested]]=Proc[[#This Row],[CurrentParent]]</f>
        <v>1</v>
      </c>
      <c r="K8668" s="155" t="str">
        <f>IF(Proc[[#This Row],[Author]]="Marcela Urrego",VLOOKUP(LEFT(Proc[[#This Row],[Requested]],1),Table3[#All],2,0),VLOOKUP(Proc[[#This Row],[Author]],Table4[],2,0))</f>
        <v>HC</v>
      </c>
      <c r="L8668" s="155" t="s">
        <v>7801</v>
      </c>
      <c r="M8668" s="140">
        <v>46100</v>
      </c>
      <c r="N8668" s="140"/>
      <c r="O8668" s="140"/>
      <c r="P8668" s="140" t="str">
        <f ca="1">IF(Proc[[#This Row],[DaysAgeing]]&gt;5,"yep","on track")</f>
        <v>yep</v>
      </c>
      <c r="Q8668" s="2">
        <f ca="1">IF(Proc[[#This Row],[DateClosed]]="",ABS(NETWORKDAYS(Proc[[#This Row],[DateOpened]],TODAY()))-1,ABS(NETWORKDAYS(Proc[[#This Row],[DateOpened]],Proc[[#This Row],[DateClosed]]))-1)</f>
        <v>11</v>
      </c>
      <c r="R8668" s="140" t="s">
        <v>476</v>
      </c>
      <c r="S8668" s="155"/>
      <c r="T8668" s="155"/>
    </row>
    <row r="8669" spans="1:20" hidden="1">
      <c r="A8669" s="154" t="s">
        <v>10642</v>
      </c>
      <c r="B8669" s="155" t="str">
        <f>IFERROR(VLOOKUP(Proc[[#This Row],[App]],Table2[],3,0),"open")</f>
        <v>ok</v>
      </c>
      <c r="C8669" s="156" t="s">
        <v>369</v>
      </c>
      <c r="D8669" t="s">
        <v>10891</v>
      </c>
      <c r="E8669" s="154" t="s">
        <v>11699</v>
      </c>
      <c r="F8669" s="155" t="s">
        <v>11699</v>
      </c>
      <c r="G8669" s="154" t="s">
        <v>400</v>
      </c>
      <c r="H8669" s="155" t="str">
        <f>IF(Proc[[#This Row],[type]]="LFF (MDG-F)",MID(Proc[[#This Row],[Obj]],13,10),"")</f>
        <v/>
      </c>
      <c r="J8669" s="155" t="b">
        <f>Proc[[#This Row],[Requested]]=Proc[[#This Row],[CurrentParent]]</f>
        <v>1</v>
      </c>
      <c r="K8669" s="155" t="str">
        <f>IF(Proc[[#This Row],[Author]]="Marcela Urrego",VLOOKUP(LEFT(Proc[[#This Row],[Requested]],1),Table3[#All],2,0),VLOOKUP(Proc[[#This Row],[Author]],Table4[],2,0))</f>
        <v>HC</v>
      </c>
      <c r="L8669" s="155" t="s">
        <v>7801</v>
      </c>
      <c r="M8669" s="140">
        <v>46100</v>
      </c>
      <c r="N8669" s="140"/>
      <c r="O8669" s="140"/>
      <c r="P8669" s="140" t="str">
        <f ca="1">IF(Proc[[#This Row],[DaysAgeing]]&gt;5,"yep","on track")</f>
        <v>yep</v>
      </c>
      <c r="Q8669" s="2">
        <f ca="1">IF(Proc[[#This Row],[DateClosed]]="",ABS(NETWORKDAYS(Proc[[#This Row],[DateOpened]],TODAY()))-1,ABS(NETWORKDAYS(Proc[[#This Row],[DateOpened]],Proc[[#This Row],[DateClosed]]))-1)</f>
        <v>11</v>
      </c>
      <c r="R8669" s="140" t="s">
        <v>476</v>
      </c>
      <c r="S8669" s="155"/>
      <c r="T8669" s="155"/>
    </row>
    <row r="8670" spans="1:20" hidden="1">
      <c r="A8670" s="154" t="s">
        <v>10642</v>
      </c>
      <c r="B8670" s="155" t="str">
        <f>IFERROR(VLOOKUP(Proc[[#This Row],[App]],Table2[],3,0),"open")</f>
        <v>ok</v>
      </c>
      <c r="C8670" s="156" t="s">
        <v>369</v>
      </c>
      <c r="D8670" t="s">
        <v>10892</v>
      </c>
      <c r="E8670" s="154" t="s">
        <v>11699</v>
      </c>
      <c r="F8670" s="155" t="s">
        <v>11699</v>
      </c>
      <c r="G8670" s="154" t="s">
        <v>400</v>
      </c>
      <c r="H8670" s="155" t="str">
        <f>IF(Proc[[#This Row],[type]]="LFF (MDG-F)",MID(Proc[[#This Row],[Obj]],13,10),"")</f>
        <v/>
      </c>
      <c r="J8670" s="155" t="b">
        <f>Proc[[#This Row],[Requested]]=Proc[[#This Row],[CurrentParent]]</f>
        <v>1</v>
      </c>
      <c r="K8670" s="155" t="str">
        <f>IF(Proc[[#This Row],[Author]]="Marcela Urrego",VLOOKUP(LEFT(Proc[[#This Row],[Requested]],1),Table3[#All],2,0),VLOOKUP(Proc[[#This Row],[Author]],Table4[],2,0))</f>
        <v>HC</v>
      </c>
      <c r="L8670" s="155" t="s">
        <v>7801</v>
      </c>
      <c r="M8670" s="140">
        <v>46100</v>
      </c>
      <c r="N8670" s="140"/>
      <c r="O8670" s="140"/>
      <c r="P8670" s="140" t="str">
        <f ca="1">IF(Proc[[#This Row],[DaysAgeing]]&gt;5,"yep","on track")</f>
        <v>yep</v>
      </c>
      <c r="Q8670" s="2">
        <f ca="1">IF(Proc[[#This Row],[DateClosed]]="",ABS(NETWORKDAYS(Proc[[#This Row],[DateOpened]],TODAY()))-1,ABS(NETWORKDAYS(Proc[[#This Row],[DateOpened]],Proc[[#This Row],[DateClosed]]))-1)</f>
        <v>11</v>
      </c>
      <c r="R8670" s="140" t="s">
        <v>476</v>
      </c>
      <c r="S8670" s="155"/>
      <c r="T8670" s="155"/>
    </row>
    <row r="8671" spans="1:20" hidden="1">
      <c r="A8671" s="154" t="s">
        <v>10642</v>
      </c>
      <c r="B8671" s="155" t="str">
        <f>IFERROR(VLOOKUP(Proc[[#This Row],[App]],Table2[],3,0),"open")</f>
        <v>ok</v>
      </c>
      <c r="C8671" s="156" t="s">
        <v>369</v>
      </c>
      <c r="D8671" t="s">
        <v>10893</v>
      </c>
      <c r="E8671" s="154" t="s">
        <v>11699</v>
      </c>
      <c r="F8671" s="155" t="s">
        <v>11699</v>
      </c>
      <c r="G8671" s="154" t="s">
        <v>400</v>
      </c>
      <c r="H8671" s="155" t="str">
        <f>IF(Proc[[#This Row],[type]]="LFF (MDG-F)",MID(Proc[[#This Row],[Obj]],13,10),"")</f>
        <v/>
      </c>
      <c r="J8671" s="155" t="b">
        <f>Proc[[#This Row],[Requested]]=Proc[[#This Row],[CurrentParent]]</f>
        <v>1</v>
      </c>
      <c r="K8671" s="155" t="str">
        <f>IF(Proc[[#This Row],[Author]]="Marcela Urrego",VLOOKUP(LEFT(Proc[[#This Row],[Requested]],1),Table3[#All],2,0),VLOOKUP(Proc[[#This Row],[Author]],Table4[],2,0))</f>
        <v>HC</v>
      </c>
      <c r="L8671" s="155" t="s">
        <v>7801</v>
      </c>
      <c r="M8671" s="140">
        <v>46100</v>
      </c>
      <c r="N8671" s="140"/>
      <c r="O8671" s="140"/>
      <c r="P8671" s="140" t="str">
        <f ca="1">IF(Proc[[#This Row],[DaysAgeing]]&gt;5,"yep","on track")</f>
        <v>yep</v>
      </c>
      <c r="Q8671" s="2">
        <f ca="1">IF(Proc[[#This Row],[DateClosed]]="",ABS(NETWORKDAYS(Proc[[#This Row],[DateOpened]],TODAY()))-1,ABS(NETWORKDAYS(Proc[[#This Row],[DateOpened]],Proc[[#This Row],[DateClosed]]))-1)</f>
        <v>11</v>
      </c>
      <c r="R8671" s="140" t="s">
        <v>476</v>
      </c>
      <c r="S8671" s="155"/>
      <c r="T8671" s="155"/>
    </row>
    <row r="8672" spans="1:20" hidden="1">
      <c r="A8672" s="154" t="s">
        <v>10642</v>
      </c>
      <c r="B8672" s="155" t="str">
        <f>IFERROR(VLOOKUP(Proc[[#This Row],[App]],Table2[],3,0),"open")</f>
        <v>ok</v>
      </c>
      <c r="C8672" s="156" t="s">
        <v>369</v>
      </c>
      <c r="D8672" t="s">
        <v>10894</v>
      </c>
      <c r="E8672" s="154" t="s">
        <v>11699</v>
      </c>
      <c r="F8672" s="155" t="s">
        <v>11699</v>
      </c>
      <c r="G8672" s="154" t="s">
        <v>400</v>
      </c>
      <c r="H8672" s="155" t="str">
        <f>IF(Proc[[#This Row],[type]]="LFF (MDG-F)",MID(Proc[[#This Row],[Obj]],13,10),"")</f>
        <v/>
      </c>
      <c r="J8672" s="155" t="b">
        <f>Proc[[#This Row],[Requested]]=Proc[[#This Row],[CurrentParent]]</f>
        <v>1</v>
      </c>
      <c r="K8672" s="155" t="str">
        <f>IF(Proc[[#This Row],[Author]]="Marcela Urrego",VLOOKUP(LEFT(Proc[[#This Row],[Requested]],1),Table3[#All],2,0),VLOOKUP(Proc[[#This Row],[Author]],Table4[],2,0))</f>
        <v>HC</v>
      </c>
      <c r="L8672" s="155" t="s">
        <v>7801</v>
      </c>
      <c r="M8672" s="140">
        <v>46100</v>
      </c>
      <c r="N8672" s="140"/>
      <c r="O8672" s="140"/>
      <c r="P8672" s="140" t="str">
        <f ca="1">IF(Proc[[#This Row],[DaysAgeing]]&gt;5,"yep","on track")</f>
        <v>yep</v>
      </c>
      <c r="Q8672" s="2">
        <f ca="1">IF(Proc[[#This Row],[DateClosed]]="",ABS(NETWORKDAYS(Proc[[#This Row],[DateOpened]],TODAY()))-1,ABS(NETWORKDAYS(Proc[[#This Row],[DateOpened]],Proc[[#This Row],[DateClosed]]))-1)</f>
        <v>11</v>
      </c>
      <c r="R8672" s="140" t="s">
        <v>476</v>
      </c>
      <c r="S8672" s="155"/>
      <c r="T8672" s="155"/>
    </row>
    <row r="8673" spans="1:20" hidden="1">
      <c r="A8673" s="154" t="s">
        <v>10642</v>
      </c>
      <c r="B8673" s="155" t="str">
        <f>IFERROR(VLOOKUP(Proc[[#This Row],[App]],Table2[],3,0),"open")</f>
        <v>ok</v>
      </c>
      <c r="C8673" s="156" t="s">
        <v>369</v>
      </c>
      <c r="D8673" t="s">
        <v>10895</v>
      </c>
      <c r="E8673" s="154" t="s">
        <v>11699</v>
      </c>
      <c r="F8673" s="155" t="s">
        <v>11699</v>
      </c>
      <c r="G8673" s="154" t="s">
        <v>400</v>
      </c>
      <c r="H8673" s="155" t="str">
        <f>IF(Proc[[#This Row],[type]]="LFF (MDG-F)",MID(Proc[[#This Row],[Obj]],13,10),"")</f>
        <v/>
      </c>
      <c r="J8673" s="155" t="b">
        <f>Proc[[#This Row],[Requested]]=Proc[[#This Row],[CurrentParent]]</f>
        <v>1</v>
      </c>
      <c r="K8673" s="155" t="str">
        <f>IF(Proc[[#This Row],[Author]]="Marcela Urrego",VLOOKUP(LEFT(Proc[[#This Row],[Requested]],1),Table3[#All],2,0),VLOOKUP(Proc[[#This Row],[Author]],Table4[],2,0))</f>
        <v>HC</v>
      </c>
      <c r="L8673" s="155" t="s">
        <v>7801</v>
      </c>
      <c r="M8673" s="140">
        <v>46100</v>
      </c>
      <c r="N8673" s="140"/>
      <c r="O8673" s="140"/>
      <c r="P8673" s="140" t="str">
        <f ca="1">IF(Proc[[#This Row],[DaysAgeing]]&gt;5,"yep","on track")</f>
        <v>yep</v>
      </c>
      <c r="Q8673" s="2">
        <f ca="1">IF(Proc[[#This Row],[DateClosed]]="",ABS(NETWORKDAYS(Proc[[#This Row],[DateOpened]],TODAY()))-1,ABS(NETWORKDAYS(Proc[[#This Row],[DateOpened]],Proc[[#This Row],[DateClosed]]))-1)</f>
        <v>11</v>
      </c>
      <c r="R8673" s="140" t="s">
        <v>476</v>
      </c>
      <c r="S8673" s="155"/>
      <c r="T8673" s="155"/>
    </row>
    <row r="8674" spans="1:20" hidden="1">
      <c r="A8674" s="154" t="s">
        <v>10642</v>
      </c>
      <c r="B8674" s="155" t="str">
        <f>IFERROR(VLOOKUP(Proc[[#This Row],[App]],Table2[],3,0),"open")</f>
        <v>ok</v>
      </c>
      <c r="C8674" s="156" t="s">
        <v>369</v>
      </c>
      <c r="D8674" t="s">
        <v>10896</v>
      </c>
      <c r="E8674" s="154" t="s">
        <v>11699</v>
      </c>
      <c r="F8674" s="155" t="s">
        <v>11699</v>
      </c>
      <c r="G8674" s="154" t="s">
        <v>400</v>
      </c>
      <c r="H8674" s="155" t="str">
        <f>IF(Proc[[#This Row],[type]]="LFF (MDG-F)",MID(Proc[[#This Row],[Obj]],13,10),"")</f>
        <v/>
      </c>
      <c r="J8674" s="155" t="b">
        <f>Proc[[#This Row],[Requested]]=Proc[[#This Row],[CurrentParent]]</f>
        <v>1</v>
      </c>
      <c r="K8674" s="155" t="str">
        <f>IF(Proc[[#This Row],[Author]]="Marcela Urrego",VLOOKUP(LEFT(Proc[[#This Row],[Requested]],1),Table3[#All],2,0),VLOOKUP(Proc[[#This Row],[Author]],Table4[],2,0))</f>
        <v>HC</v>
      </c>
      <c r="L8674" s="155" t="s">
        <v>7801</v>
      </c>
      <c r="M8674" s="140">
        <v>46100</v>
      </c>
      <c r="N8674" s="140"/>
      <c r="O8674" s="140"/>
      <c r="P8674" s="140" t="str">
        <f ca="1">IF(Proc[[#This Row],[DaysAgeing]]&gt;5,"yep","on track")</f>
        <v>yep</v>
      </c>
      <c r="Q8674" s="2">
        <f ca="1">IF(Proc[[#This Row],[DateClosed]]="",ABS(NETWORKDAYS(Proc[[#This Row],[DateOpened]],TODAY()))-1,ABS(NETWORKDAYS(Proc[[#This Row],[DateOpened]],Proc[[#This Row],[DateClosed]]))-1)</f>
        <v>11</v>
      </c>
      <c r="R8674" s="140" t="s">
        <v>476</v>
      </c>
      <c r="S8674" s="155"/>
      <c r="T8674" s="155"/>
    </row>
    <row r="8675" spans="1:20" hidden="1">
      <c r="A8675" s="154" t="s">
        <v>10642</v>
      </c>
      <c r="B8675" s="155" t="str">
        <f>IFERROR(VLOOKUP(Proc[[#This Row],[App]],Table2[],3,0),"open")</f>
        <v>ok</v>
      </c>
      <c r="C8675" s="156" t="s">
        <v>369</v>
      </c>
      <c r="D8675" t="s">
        <v>10897</v>
      </c>
      <c r="E8675" s="154" t="s">
        <v>11699</v>
      </c>
      <c r="F8675" s="155" t="s">
        <v>11699</v>
      </c>
      <c r="G8675" s="154" t="s">
        <v>400</v>
      </c>
      <c r="H8675" s="155" t="str">
        <f>IF(Proc[[#This Row],[type]]="LFF (MDG-F)",MID(Proc[[#This Row],[Obj]],13,10),"")</f>
        <v/>
      </c>
      <c r="J8675" s="155" t="b">
        <f>Proc[[#This Row],[Requested]]=Proc[[#This Row],[CurrentParent]]</f>
        <v>1</v>
      </c>
      <c r="K8675" s="155" t="str">
        <f>IF(Proc[[#This Row],[Author]]="Marcela Urrego",VLOOKUP(LEFT(Proc[[#This Row],[Requested]],1),Table3[#All],2,0),VLOOKUP(Proc[[#This Row],[Author]],Table4[],2,0))</f>
        <v>HC</v>
      </c>
      <c r="L8675" s="155" t="s">
        <v>7801</v>
      </c>
      <c r="M8675" s="140">
        <v>46100</v>
      </c>
      <c r="N8675" s="140"/>
      <c r="O8675" s="140"/>
      <c r="P8675" s="140" t="str">
        <f ca="1">IF(Proc[[#This Row],[DaysAgeing]]&gt;5,"yep","on track")</f>
        <v>yep</v>
      </c>
      <c r="Q8675" s="2">
        <f ca="1">IF(Proc[[#This Row],[DateClosed]]="",ABS(NETWORKDAYS(Proc[[#This Row],[DateOpened]],TODAY()))-1,ABS(NETWORKDAYS(Proc[[#This Row],[DateOpened]],Proc[[#This Row],[DateClosed]]))-1)</f>
        <v>11</v>
      </c>
      <c r="R8675" s="140" t="s">
        <v>476</v>
      </c>
      <c r="S8675" s="155"/>
      <c r="T8675" s="155"/>
    </row>
    <row r="8676" spans="1:20" hidden="1">
      <c r="A8676" s="154" t="s">
        <v>10642</v>
      </c>
      <c r="B8676" s="155" t="str">
        <f>IFERROR(VLOOKUP(Proc[[#This Row],[App]],Table2[],3,0),"open")</f>
        <v>ok</v>
      </c>
      <c r="C8676" s="156" t="s">
        <v>369</v>
      </c>
      <c r="D8676" t="s">
        <v>10898</v>
      </c>
      <c r="E8676" s="154" t="s">
        <v>11699</v>
      </c>
      <c r="F8676" s="155" t="s">
        <v>11699</v>
      </c>
      <c r="G8676" s="154" t="s">
        <v>400</v>
      </c>
      <c r="H8676" s="155" t="str">
        <f>IF(Proc[[#This Row],[type]]="LFF (MDG-F)",MID(Proc[[#This Row],[Obj]],13,10),"")</f>
        <v/>
      </c>
      <c r="J8676" s="155" t="b">
        <f>Proc[[#This Row],[Requested]]=Proc[[#This Row],[CurrentParent]]</f>
        <v>1</v>
      </c>
      <c r="K8676" s="155" t="str">
        <f>IF(Proc[[#This Row],[Author]]="Marcela Urrego",VLOOKUP(LEFT(Proc[[#This Row],[Requested]],1),Table3[#All],2,0),VLOOKUP(Proc[[#This Row],[Author]],Table4[],2,0))</f>
        <v>HC</v>
      </c>
      <c r="L8676" s="155" t="s">
        <v>7801</v>
      </c>
      <c r="M8676" s="140">
        <v>46100</v>
      </c>
      <c r="N8676" s="140"/>
      <c r="O8676" s="140"/>
      <c r="P8676" s="140" t="str">
        <f ca="1">IF(Proc[[#This Row],[DaysAgeing]]&gt;5,"yep","on track")</f>
        <v>yep</v>
      </c>
      <c r="Q8676" s="2">
        <f ca="1">IF(Proc[[#This Row],[DateClosed]]="",ABS(NETWORKDAYS(Proc[[#This Row],[DateOpened]],TODAY()))-1,ABS(NETWORKDAYS(Proc[[#This Row],[DateOpened]],Proc[[#This Row],[DateClosed]]))-1)</f>
        <v>11</v>
      </c>
      <c r="R8676" s="140" t="s">
        <v>476</v>
      </c>
      <c r="S8676" s="155"/>
      <c r="T8676" s="155"/>
    </row>
    <row r="8677" spans="1:20" hidden="1">
      <c r="A8677" s="154" t="s">
        <v>10642</v>
      </c>
      <c r="B8677" s="155" t="str">
        <f>IFERROR(VLOOKUP(Proc[[#This Row],[App]],Table2[],3,0),"open")</f>
        <v>ok</v>
      </c>
      <c r="C8677" s="156" t="s">
        <v>369</v>
      </c>
      <c r="D8677" t="s">
        <v>10899</v>
      </c>
      <c r="E8677" s="154" t="s">
        <v>11699</v>
      </c>
      <c r="F8677" s="155" t="s">
        <v>11699</v>
      </c>
      <c r="G8677" s="154" t="s">
        <v>400</v>
      </c>
      <c r="H8677" s="155" t="str">
        <f>IF(Proc[[#This Row],[type]]="LFF (MDG-F)",MID(Proc[[#This Row],[Obj]],13,10),"")</f>
        <v/>
      </c>
      <c r="J8677" s="155" t="b">
        <f>Proc[[#This Row],[Requested]]=Proc[[#This Row],[CurrentParent]]</f>
        <v>1</v>
      </c>
      <c r="K8677" s="155" t="str">
        <f>IF(Proc[[#This Row],[Author]]="Marcela Urrego",VLOOKUP(LEFT(Proc[[#This Row],[Requested]],1),Table3[#All],2,0),VLOOKUP(Proc[[#This Row],[Author]],Table4[],2,0))</f>
        <v>HC</v>
      </c>
      <c r="L8677" s="155" t="s">
        <v>7801</v>
      </c>
      <c r="M8677" s="140">
        <v>46100</v>
      </c>
      <c r="N8677" s="140"/>
      <c r="O8677" s="140"/>
      <c r="P8677" s="140" t="str">
        <f ca="1">IF(Proc[[#This Row],[DaysAgeing]]&gt;5,"yep","on track")</f>
        <v>yep</v>
      </c>
      <c r="Q8677" s="2">
        <f ca="1">IF(Proc[[#This Row],[DateClosed]]="",ABS(NETWORKDAYS(Proc[[#This Row],[DateOpened]],TODAY()))-1,ABS(NETWORKDAYS(Proc[[#This Row],[DateOpened]],Proc[[#This Row],[DateClosed]]))-1)</f>
        <v>11</v>
      </c>
      <c r="R8677" s="140" t="s">
        <v>476</v>
      </c>
      <c r="S8677" s="155"/>
      <c r="T8677" s="155"/>
    </row>
    <row r="8678" spans="1:20" hidden="1">
      <c r="A8678" s="154" t="s">
        <v>10642</v>
      </c>
      <c r="B8678" s="155" t="str">
        <f>IFERROR(VLOOKUP(Proc[[#This Row],[App]],Table2[],3,0),"open")</f>
        <v>ok</v>
      </c>
      <c r="C8678" s="156" t="s">
        <v>369</v>
      </c>
      <c r="D8678" t="s">
        <v>10900</v>
      </c>
      <c r="E8678" s="154" t="s">
        <v>11699</v>
      </c>
      <c r="F8678" s="155" t="s">
        <v>11699</v>
      </c>
      <c r="G8678" s="154" t="s">
        <v>400</v>
      </c>
      <c r="H8678" s="155" t="str">
        <f>IF(Proc[[#This Row],[type]]="LFF (MDG-F)",MID(Proc[[#This Row],[Obj]],13,10),"")</f>
        <v/>
      </c>
      <c r="J8678" s="155" t="b">
        <f>Proc[[#This Row],[Requested]]=Proc[[#This Row],[CurrentParent]]</f>
        <v>1</v>
      </c>
      <c r="K8678" s="155" t="str">
        <f>IF(Proc[[#This Row],[Author]]="Marcela Urrego",VLOOKUP(LEFT(Proc[[#This Row],[Requested]],1),Table3[#All],2,0),VLOOKUP(Proc[[#This Row],[Author]],Table4[],2,0))</f>
        <v>HC</v>
      </c>
      <c r="L8678" s="155" t="s">
        <v>7801</v>
      </c>
      <c r="M8678" s="140">
        <v>46100</v>
      </c>
      <c r="N8678" s="140"/>
      <c r="O8678" s="140"/>
      <c r="P8678" s="140" t="str">
        <f ca="1">IF(Proc[[#This Row],[DaysAgeing]]&gt;5,"yep","on track")</f>
        <v>yep</v>
      </c>
      <c r="Q8678" s="2">
        <f ca="1">IF(Proc[[#This Row],[DateClosed]]="",ABS(NETWORKDAYS(Proc[[#This Row],[DateOpened]],TODAY()))-1,ABS(NETWORKDAYS(Proc[[#This Row],[DateOpened]],Proc[[#This Row],[DateClosed]]))-1)</f>
        <v>11</v>
      </c>
      <c r="R8678" s="140" t="s">
        <v>476</v>
      </c>
      <c r="S8678" s="155"/>
      <c r="T8678" s="155"/>
    </row>
    <row r="8679" spans="1:20" hidden="1">
      <c r="A8679" s="154" t="s">
        <v>10642</v>
      </c>
      <c r="B8679" s="155" t="str">
        <f>IFERROR(VLOOKUP(Proc[[#This Row],[App]],Table2[],3,0),"open")</f>
        <v>ok</v>
      </c>
      <c r="C8679" s="156" t="s">
        <v>369</v>
      </c>
      <c r="D8679" t="s">
        <v>10901</v>
      </c>
      <c r="E8679" s="154" t="s">
        <v>11699</v>
      </c>
      <c r="F8679" s="155" t="s">
        <v>11699</v>
      </c>
      <c r="G8679" s="154" t="s">
        <v>400</v>
      </c>
      <c r="H8679" s="155" t="str">
        <f>IF(Proc[[#This Row],[type]]="LFF (MDG-F)",MID(Proc[[#This Row],[Obj]],13,10),"")</f>
        <v/>
      </c>
      <c r="J8679" s="155" t="b">
        <f>Proc[[#This Row],[Requested]]=Proc[[#This Row],[CurrentParent]]</f>
        <v>1</v>
      </c>
      <c r="K8679" s="155" t="str">
        <f>IF(Proc[[#This Row],[Author]]="Marcela Urrego",VLOOKUP(LEFT(Proc[[#This Row],[Requested]],1),Table3[#All],2,0),VLOOKUP(Proc[[#This Row],[Author]],Table4[],2,0))</f>
        <v>HC</v>
      </c>
      <c r="L8679" s="155" t="s">
        <v>7801</v>
      </c>
      <c r="M8679" s="140">
        <v>46100</v>
      </c>
      <c r="N8679" s="140"/>
      <c r="O8679" s="140"/>
      <c r="P8679" s="140" t="str">
        <f ca="1">IF(Proc[[#This Row],[DaysAgeing]]&gt;5,"yep","on track")</f>
        <v>yep</v>
      </c>
      <c r="Q8679" s="2">
        <f ca="1">IF(Proc[[#This Row],[DateClosed]]="",ABS(NETWORKDAYS(Proc[[#This Row],[DateOpened]],TODAY()))-1,ABS(NETWORKDAYS(Proc[[#This Row],[DateOpened]],Proc[[#This Row],[DateClosed]]))-1)</f>
        <v>11</v>
      </c>
      <c r="R8679" s="140" t="s">
        <v>476</v>
      </c>
      <c r="S8679" s="155"/>
      <c r="T8679" s="155"/>
    </row>
    <row r="8680" spans="1:20" hidden="1">
      <c r="A8680" s="154" t="s">
        <v>10642</v>
      </c>
      <c r="B8680" s="155" t="str">
        <f>IFERROR(VLOOKUP(Proc[[#This Row],[App]],Table2[],3,0),"open")</f>
        <v>ok</v>
      </c>
      <c r="C8680" s="156" t="s">
        <v>369</v>
      </c>
      <c r="D8680" t="s">
        <v>10902</v>
      </c>
      <c r="E8680" s="154" t="s">
        <v>11699</v>
      </c>
      <c r="F8680" s="155" t="s">
        <v>11699</v>
      </c>
      <c r="G8680" s="154" t="s">
        <v>400</v>
      </c>
      <c r="H8680" s="155" t="str">
        <f>IF(Proc[[#This Row],[type]]="LFF (MDG-F)",MID(Proc[[#This Row],[Obj]],13,10),"")</f>
        <v/>
      </c>
      <c r="J8680" s="155" t="b">
        <f>Proc[[#This Row],[Requested]]=Proc[[#This Row],[CurrentParent]]</f>
        <v>1</v>
      </c>
      <c r="K8680" s="155" t="str">
        <f>IF(Proc[[#This Row],[Author]]="Marcela Urrego",VLOOKUP(LEFT(Proc[[#This Row],[Requested]],1),Table3[#All],2,0),VLOOKUP(Proc[[#This Row],[Author]],Table4[],2,0))</f>
        <v>HC</v>
      </c>
      <c r="L8680" s="155" t="s">
        <v>7801</v>
      </c>
      <c r="M8680" s="140">
        <v>46100</v>
      </c>
      <c r="N8680" s="140"/>
      <c r="O8680" s="140"/>
      <c r="P8680" s="140" t="str">
        <f ca="1">IF(Proc[[#This Row],[DaysAgeing]]&gt;5,"yep","on track")</f>
        <v>yep</v>
      </c>
      <c r="Q8680" s="2">
        <f ca="1">IF(Proc[[#This Row],[DateClosed]]="",ABS(NETWORKDAYS(Proc[[#This Row],[DateOpened]],TODAY()))-1,ABS(NETWORKDAYS(Proc[[#This Row],[DateOpened]],Proc[[#This Row],[DateClosed]]))-1)</f>
        <v>11</v>
      </c>
      <c r="R8680" s="140" t="s">
        <v>476</v>
      </c>
      <c r="S8680" s="155"/>
      <c r="T8680" s="155"/>
    </row>
    <row r="8681" spans="1:20" hidden="1">
      <c r="A8681" s="154" t="s">
        <v>10642</v>
      </c>
      <c r="B8681" s="155" t="str">
        <f>IFERROR(VLOOKUP(Proc[[#This Row],[App]],Table2[],3,0),"open")</f>
        <v>ok</v>
      </c>
      <c r="C8681" s="156" t="s">
        <v>369</v>
      </c>
      <c r="D8681" t="s">
        <v>10903</v>
      </c>
      <c r="E8681" s="154" t="s">
        <v>11699</v>
      </c>
      <c r="F8681" s="155" t="s">
        <v>11699</v>
      </c>
      <c r="G8681" s="154" t="s">
        <v>400</v>
      </c>
      <c r="H8681" s="155" t="str">
        <f>IF(Proc[[#This Row],[type]]="LFF (MDG-F)",MID(Proc[[#This Row],[Obj]],13,10),"")</f>
        <v/>
      </c>
      <c r="J8681" s="155" t="b">
        <f>Proc[[#This Row],[Requested]]=Proc[[#This Row],[CurrentParent]]</f>
        <v>1</v>
      </c>
      <c r="K8681" s="155" t="str">
        <f>IF(Proc[[#This Row],[Author]]="Marcela Urrego",VLOOKUP(LEFT(Proc[[#This Row],[Requested]],1),Table3[#All],2,0),VLOOKUP(Proc[[#This Row],[Author]],Table4[],2,0))</f>
        <v>HC</v>
      </c>
      <c r="L8681" s="155" t="s">
        <v>7801</v>
      </c>
      <c r="M8681" s="140">
        <v>46100</v>
      </c>
      <c r="N8681" s="140"/>
      <c r="O8681" s="140"/>
      <c r="P8681" s="140" t="str">
        <f ca="1">IF(Proc[[#This Row],[DaysAgeing]]&gt;5,"yep","on track")</f>
        <v>yep</v>
      </c>
      <c r="Q8681" s="2">
        <f ca="1">IF(Proc[[#This Row],[DateClosed]]="",ABS(NETWORKDAYS(Proc[[#This Row],[DateOpened]],TODAY()))-1,ABS(NETWORKDAYS(Proc[[#This Row],[DateOpened]],Proc[[#This Row],[DateClosed]]))-1)</f>
        <v>11</v>
      </c>
      <c r="R8681" s="140" t="s">
        <v>476</v>
      </c>
      <c r="S8681" s="155"/>
      <c r="T8681" s="155"/>
    </row>
    <row r="8682" spans="1:20" hidden="1">
      <c r="A8682" s="154" t="s">
        <v>10642</v>
      </c>
      <c r="B8682" s="155" t="str">
        <f>IFERROR(VLOOKUP(Proc[[#This Row],[App]],Table2[],3,0),"open")</f>
        <v>ok</v>
      </c>
      <c r="C8682" s="156" t="s">
        <v>369</v>
      </c>
      <c r="D8682" t="s">
        <v>10904</v>
      </c>
      <c r="E8682" s="154" t="s">
        <v>11699</v>
      </c>
      <c r="F8682" s="155" t="s">
        <v>11699</v>
      </c>
      <c r="G8682" s="154" t="s">
        <v>400</v>
      </c>
      <c r="H8682" s="155" t="str">
        <f>IF(Proc[[#This Row],[type]]="LFF (MDG-F)",MID(Proc[[#This Row],[Obj]],13,10),"")</f>
        <v/>
      </c>
      <c r="J8682" s="155" t="b">
        <f>Proc[[#This Row],[Requested]]=Proc[[#This Row],[CurrentParent]]</f>
        <v>1</v>
      </c>
      <c r="K8682" s="155" t="str">
        <f>IF(Proc[[#This Row],[Author]]="Marcela Urrego",VLOOKUP(LEFT(Proc[[#This Row],[Requested]],1),Table3[#All],2,0),VLOOKUP(Proc[[#This Row],[Author]],Table4[],2,0))</f>
        <v>HC</v>
      </c>
      <c r="L8682" s="155" t="s">
        <v>7801</v>
      </c>
      <c r="M8682" s="140">
        <v>46100</v>
      </c>
      <c r="N8682" s="140"/>
      <c r="O8682" s="140"/>
      <c r="P8682" s="140" t="str">
        <f ca="1">IF(Proc[[#This Row],[DaysAgeing]]&gt;5,"yep","on track")</f>
        <v>yep</v>
      </c>
      <c r="Q8682" s="2">
        <f ca="1">IF(Proc[[#This Row],[DateClosed]]="",ABS(NETWORKDAYS(Proc[[#This Row],[DateOpened]],TODAY()))-1,ABS(NETWORKDAYS(Proc[[#This Row],[DateOpened]],Proc[[#This Row],[DateClosed]]))-1)</f>
        <v>11</v>
      </c>
      <c r="R8682" s="140" t="s">
        <v>476</v>
      </c>
      <c r="S8682" s="155"/>
      <c r="T8682" s="155"/>
    </row>
    <row r="8683" spans="1:20" hidden="1">
      <c r="A8683" s="154" t="s">
        <v>10642</v>
      </c>
      <c r="B8683" s="155" t="str">
        <f>IFERROR(VLOOKUP(Proc[[#This Row],[App]],Table2[],3,0),"open")</f>
        <v>ok</v>
      </c>
      <c r="C8683" s="156" t="s">
        <v>369</v>
      </c>
      <c r="D8683" t="s">
        <v>10905</v>
      </c>
      <c r="E8683" s="154" t="s">
        <v>11699</v>
      </c>
      <c r="F8683" s="155" t="s">
        <v>11699</v>
      </c>
      <c r="G8683" s="154" t="s">
        <v>400</v>
      </c>
      <c r="H8683" s="155" t="str">
        <f>IF(Proc[[#This Row],[type]]="LFF (MDG-F)",MID(Proc[[#This Row],[Obj]],13,10),"")</f>
        <v/>
      </c>
      <c r="J8683" s="155" t="b">
        <f>Proc[[#This Row],[Requested]]=Proc[[#This Row],[CurrentParent]]</f>
        <v>1</v>
      </c>
      <c r="K8683" s="155" t="str">
        <f>IF(Proc[[#This Row],[Author]]="Marcela Urrego",VLOOKUP(LEFT(Proc[[#This Row],[Requested]],1),Table3[#All],2,0),VLOOKUP(Proc[[#This Row],[Author]],Table4[],2,0))</f>
        <v>HC</v>
      </c>
      <c r="L8683" s="155" t="s">
        <v>7801</v>
      </c>
      <c r="M8683" s="140">
        <v>46100</v>
      </c>
      <c r="N8683" s="140"/>
      <c r="O8683" s="140"/>
      <c r="P8683" s="140" t="str">
        <f ca="1">IF(Proc[[#This Row],[DaysAgeing]]&gt;5,"yep","on track")</f>
        <v>yep</v>
      </c>
      <c r="Q8683" s="2">
        <f ca="1">IF(Proc[[#This Row],[DateClosed]]="",ABS(NETWORKDAYS(Proc[[#This Row],[DateOpened]],TODAY()))-1,ABS(NETWORKDAYS(Proc[[#This Row],[DateOpened]],Proc[[#This Row],[DateClosed]]))-1)</f>
        <v>11</v>
      </c>
      <c r="R8683" s="140" t="s">
        <v>476</v>
      </c>
      <c r="S8683" s="155"/>
      <c r="T8683" s="155"/>
    </row>
    <row r="8684" spans="1:20" hidden="1">
      <c r="A8684" s="154" t="s">
        <v>10642</v>
      </c>
      <c r="B8684" s="155" t="str">
        <f>IFERROR(VLOOKUP(Proc[[#This Row],[App]],Table2[],3,0),"open")</f>
        <v>ok</v>
      </c>
      <c r="C8684" s="156" t="s">
        <v>369</v>
      </c>
      <c r="D8684" t="s">
        <v>10906</v>
      </c>
      <c r="E8684" s="154" t="s">
        <v>11699</v>
      </c>
      <c r="F8684" s="155" t="s">
        <v>11699</v>
      </c>
      <c r="G8684" s="154" t="s">
        <v>400</v>
      </c>
      <c r="H8684" s="155" t="str">
        <f>IF(Proc[[#This Row],[type]]="LFF (MDG-F)",MID(Proc[[#This Row],[Obj]],13,10),"")</f>
        <v/>
      </c>
      <c r="J8684" s="155" t="b">
        <f>Proc[[#This Row],[Requested]]=Proc[[#This Row],[CurrentParent]]</f>
        <v>1</v>
      </c>
      <c r="K8684" s="155" t="str">
        <f>IF(Proc[[#This Row],[Author]]="Marcela Urrego",VLOOKUP(LEFT(Proc[[#This Row],[Requested]],1),Table3[#All],2,0),VLOOKUP(Proc[[#This Row],[Author]],Table4[],2,0))</f>
        <v>HC</v>
      </c>
      <c r="L8684" s="155" t="s">
        <v>7801</v>
      </c>
      <c r="M8684" s="140">
        <v>46100</v>
      </c>
      <c r="N8684" s="140"/>
      <c r="O8684" s="140"/>
      <c r="P8684" s="140" t="str">
        <f ca="1">IF(Proc[[#This Row],[DaysAgeing]]&gt;5,"yep","on track")</f>
        <v>yep</v>
      </c>
      <c r="Q8684" s="2">
        <f ca="1">IF(Proc[[#This Row],[DateClosed]]="",ABS(NETWORKDAYS(Proc[[#This Row],[DateOpened]],TODAY()))-1,ABS(NETWORKDAYS(Proc[[#This Row],[DateOpened]],Proc[[#This Row],[DateClosed]]))-1)</f>
        <v>11</v>
      </c>
      <c r="R8684" s="140" t="s">
        <v>476</v>
      </c>
      <c r="S8684" s="155"/>
      <c r="T8684" s="155"/>
    </row>
    <row r="8685" spans="1:20" hidden="1">
      <c r="A8685" s="154" t="s">
        <v>10642</v>
      </c>
      <c r="B8685" s="155" t="str">
        <f>IFERROR(VLOOKUP(Proc[[#This Row],[App]],Table2[],3,0),"open")</f>
        <v>ok</v>
      </c>
      <c r="C8685" s="156" t="s">
        <v>369</v>
      </c>
      <c r="D8685" t="s">
        <v>10907</v>
      </c>
      <c r="E8685" s="154" t="s">
        <v>11699</v>
      </c>
      <c r="F8685" s="155" t="s">
        <v>11699</v>
      </c>
      <c r="G8685" s="154" t="s">
        <v>400</v>
      </c>
      <c r="H8685" s="155" t="str">
        <f>IF(Proc[[#This Row],[type]]="LFF (MDG-F)",MID(Proc[[#This Row],[Obj]],13,10),"")</f>
        <v/>
      </c>
      <c r="J8685" s="155" t="b">
        <f>Proc[[#This Row],[Requested]]=Proc[[#This Row],[CurrentParent]]</f>
        <v>1</v>
      </c>
      <c r="K8685" s="155" t="str">
        <f>IF(Proc[[#This Row],[Author]]="Marcela Urrego",VLOOKUP(LEFT(Proc[[#This Row],[Requested]],1),Table3[#All],2,0),VLOOKUP(Proc[[#This Row],[Author]],Table4[],2,0))</f>
        <v>HC</v>
      </c>
      <c r="L8685" s="155" t="s">
        <v>7801</v>
      </c>
      <c r="M8685" s="140">
        <v>46100</v>
      </c>
      <c r="N8685" s="140"/>
      <c r="O8685" s="140"/>
      <c r="P8685" s="140" t="str">
        <f ca="1">IF(Proc[[#This Row],[DaysAgeing]]&gt;5,"yep","on track")</f>
        <v>yep</v>
      </c>
      <c r="Q8685" s="2">
        <f ca="1">IF(Proc[[#This Row],[DateClosed]]="",ABS(NETWORKDAYS(Proc[[#This Row],[DateOpened]],TODAY()))-1,ABS(NETWORKDAYS(Proc[[#This Row],[DateOpened]],Proc[[#This Row],[DateClosed]]))-1)</f>
        <v>11</v>
      </c>
      <c r="R8685" s="140" t="s">
        <v>476</v>
      </c>
      <c r="S8685" s="155"/>
      <c r="T8685" s="155"/>
    </row>
    <row r="8686" spans="1:20" hidden="1">
      <c r="A8686" s="154" t="s">
        <v>10642</v>
      </c>
      <c r="B8686" s="155" t="str">
        <f>IFERROR(VLOOKUP(Proc[[#This Row],[App]],Table2[],3,0),"open")</f>
        <v>ok</v>
      </c>
      <c r="C8686" s="156" t="s">
        <v>369</v>
      </c>
      <c r="D8686" t="s">
        <v>11734</v>
      </c>
      <c r="E8686" s="154" t="s">
        <v>11699</v>
      </c>
      <c r="F8686" s="155" t="s">
        <v>11699</v>
      </c>
      <c r="G8686" s="154" t="s">
        <v>400</v>
      </c>
      <c r="H8686" s="155" t="str">
        <f>IF(Proc[[#This Row],[type]]="LFF (MDG-F)",MID(Proc[[#This Row],[Obj]],13,10),"")</f>
        <v/>
      </c>
      <c r="J8686" s="155" t="b">
        <f>Proc[[#This Row],[Requested]]=Proc[[#This Row],[CurrentParent]]</f>
        <v>1</v>
      </c>
      <c r="K8686" s="155" t="str">
        <f>IF(Proc[[#This Row],[Author]]="Marcela Urrego",VLOOKUP(LEFT(Proc[[#This Row],[Requested]],1),Table3[#All],2,0),VLOOKUP(Proc[[#This Row],[Author]],Table4[],2,0))</f>
        <v>HC</v>
      </c>
      <c r="L8686" s="155" t="s">
        <v>7801</v>
      </c>
      <c r="M8686" s="140">
        <v>46100</v>
      </c>
      <c r="N8686" s="140"/>
      <c r="O8686" s="140"/>
      <c r="P8686" s="140" t="str">
        <f ca="1">IF(Proc[[#This Row],[DaysAgeing]]&gt;5,"yep","on track")</f>
        <v>yep</v>
      </c>
      <c r="Q8686" s="2">
        <f ca="1">IF(Proc[[#This Row],[DateClosed]]="",ABS(NETWORKDAYS(Proc[[#This Row],[DateOpened]],TODAY()))-1,ABS(NETWORKDAYS(Proc[[#This Row],[DateOpened]],Proc[[#This Row],[DateClosed]]))-1)</f>
        <v>11</v>
      </c>
      <c r="R8686" s="140" t="s">
        <v>476</v>
      </c>
      <c r="S8686" s="155"/>
      <c r="T8686" s="155"/>
    </row>
    <row r="8687" spans="1:20" hidden="1">
      <c r="A8687" s="154" t="s">
        <v>10642</v>
      </c>
      <c r="B8687" s="155" t="str">
        <f>IFERROR(VLOOKUP(Proc[[#This Row],[App]],Table2[],3,0),"open")</f>
        <v>ok</v>
      </c>
      <c r="C8687" s="156" t="s">
        <v>369</v>
      </c>
      <c r="D8687" t="s">
        <v>10908</v>
      </c>
      <c r="E8687" s="154" t="s">
        <v>11699</v>
      </c>
      <c r="F8687" s="155" t="s">
        <v>11699</v>
      </c>
      <c r="G8687" s="154" t="s">
        <v>400</v>
      </c>
      <c r="H8687" s="155" t="str">
        <f>IF(Proc[[#This Row],[type]]="LFF (MDG-F)",MID(Proc[[#This Row],[Obj]],13,10),"")</f>
        <v/>
      </c>
      <c r="J8687" s="155" t="b">
        <f>Proc[[#This Row],[Requested]]=Proc[[#This Row],[CurrentParent]]</f>
        <v>1</v>
      </c>
      <c r="K8687" s="155" t="str">
        <f>IF(Proc[[#This Row],[Author]]="Marcela Urrego",VLOOKUP(LEFT(Proc[[#This Row],[Requested]],1),Table3[#All],2,0),VLOOKUP(Proc[[#This Row],[Author]],Table4[],2,0))</f>
        <v>HC</v>
      </c>
      <c r="L8687" s="155" t="s">
        <v>7801</v>
      </c>
      <c r="M8687" s="140">
        <v>46100</v>
      </c>
      <c r="N8687" s="140"/>
      <c r="O8687" s="140"/>
      <c r="P8687" s="140" t="str">
        <f ca="1">IF(Proc[[#This Row],[DaysAgeing]]&gt;5,"yep","on track")</f>
        <v>yep</v>
      </c>
      <c r="Q8687" s="2">
        <f ca="1">IF(Proc[[#This Row],[DateClosed]]="",ABS(NETWORKDAYS(Proc[[#This Row],[DateOpened]],TODAY()))-1,ABS(NETWORKDAYS(Proc[[#This Row],[DateOpened]],Proc[[#This Row],[DateClosed]]))-1)</f>
        <v>11</v>
      </c>
      <c r="R8687" s="140" t="s">
        <v>476</v>
      </c>
      <c r="S8687" s="155"/>
      <c r="T8687" s="155"/>
    </row>
    <row r="8688" spans="1:20" hidden="1">
      <c r="A8688" s="154" t="s">
        <v>10642</v>
      </c>
      <c r="B8688" s="155" t="str">
        <f>IFERROR(VLOOKUP(Proc[[#This Row],[App]],Table2[],3,0),"open")</f>
        <v>ok</v>
      </c>
      <c r="C8688" s="156" t="s">
        <v>369</v>
      </c>
      <c r="D8688" t="s">
        <v>10909</v>
      </c>
      <c r="E8688" s="154" t="s">
        <v>11699</v>
      </c>
      <c r="F8688" s="155" t="s">
        <v>11699</v>
      </c>
      <c r="G8688" s="154" t="s">
        <v>400</v>
      </c>
      <c r="H8688" s="155" t="str">
        <f>IF(Proc[[#This Row],[type]]="LFF (MDG-F)",MID(Proc[[#This Row],[Obj]],13,10),"")</f>
        <v/>
      </c>
      <c r="J8688" s="155" t="b">
        <f>Proc[[#This Row],[Requested]]=Proc[[#This Row],[CurrentParent]]</f>
        <v>1</v>
      </c>
      <c r="K8688" s="155" t="str">
        <f>IF(Proc[[#This Row],[Author]]="Marcela Urrego",VLOOKUP(LEFT(Proc[[#This Row],[Requested]],1),Table3[#All],2,0),VLOOKUP(Proc[[#This Row],[Author]],Table4[],2,0))</f>
        <v>HC</v>
      </c>
      <c r="L8688" s="155" t="s">
        <v>7801</v>
      </c>
      <c r="M8688" s="140">
        <v>46100</v>
      </c>
      <c r="N8688" s="140"/>
      <c r="O8688" s="140"/>
      <c r="P8688" s="140" t="str">
        <f ca="1">IF(Proc[[#This Row],[DaysAgeing]]&gt;5,"yep","on track")</f>
        <v>yep</v>
      </c>
      <c r="Q8688" s="2">
        <f ca="1">IF(Proc[[#This Row],[DateClosed]]="",ABS(NETWORKDAYS(Proc[[#This Row],[DateOpened]],TODAY()))-1,ABS(NETWORKDAYS(Proc[[#This Row],[DateOpened]],Proc[[#This Row],[DateClosed]]))-1)</f>
        <v>11</v>
      </c>
      <c r="R8688" s="140" t="s">
        <v>476</v>
      </c>
      <c r="S8688" s="155"/>
      <c r="T8688" s="155"/>
    </row>
    <row r="8689" spans="1:20" hidden="1">
      <c r="A8689" s="154" t="s">
        <v>10642</v>
      </c>
      <c r="B8689" s="155" t="str">
        <f>IFERROR(VLOOKUP(Proc[[#This Row],[App]],Table2[],3,0),"open")</f>
        <v>ok</v>
      </c>
      <c r="C8689" s="156" t="s">
        <v>369</v>
      </c>
      <c r="D8689" t="s">
        <v>10910</v>
      </c>
      <c r="E8689" s="154" t="s">
        <v>11699</v>
      </c>
      <c r="F8689" s="155" t="s">
        <v>11699</v>
      </c>
      <c r="G8689" s="154" t="s">
        <v>400</v>
      </c>
      <c r="H8689" s="155" t="str">
        <f>IF(Proc[[#This Row],[type]]="LFF (MDG-F)",MID(Proc[[#This Row],[Obj]],13,10),"")</f>
        <v/>
      </c>
      <c r="J8689" s="155" t="b">
        <f>Proc[[#This Row],[Requested]]=Proc[[#This Row],[CurrentParent]]</f>
        <v>1</v>
      </c>
      <c r="K8689" s="155" t="str">
        <f>IF(Proc[[#This Row],[Author]]="Marcela Urrego",VLOOKUP(LEFT(Proc[[#This Row],[Requested]],1),Table3[#All],2,0),VLOOKUP(Proc[[#This Row],[Author]],Table4[],2,0))</f>
        <v>HC</v>
      </c>
      <c r="L8689" s="155" t="s">
        <v>7801</v>
      </c>
      <c r="M8689" s="140">
        <v>46100</v>
      </c>
      <c r="N8689" s="140"/>
      <c r="O8689" s="140"/>
      <c r="P8689" s="140" t="str">
        <f ca="1">IF(Proc[[#This Row],[DaysAgeing]]&gt;5,"yep","on track")</f>
        <v>yep</v>
      </c>
      <c r="Q8689" s="2">
        <f ca="1">IF(Proc[[#This Row],[DateClosed]]="",ABS(NETWORKDAYS(Proc[[#This Row],[DateOpened]],TODAY()))-1,ABS(NETWORKDAYS(Proc[[#This Row],[DateOpened]],Proc[[#This Row],[DateClosed]]))-1)</f>
        <v>11</v>
      </c>
      <c r="R8689" s="140" t="s">
        <v>476</v>
      </c>
      <c r="S8689" s="155"/>
      <c r="T8689" s="155"/>
    </row>
    <row r="8690" spans="1:20" hidden="1">
      <c r="A8690" s="154" t="s">
        <v>10642</v>
      </c>
      <c r="B8690" s="155" t="str">
        <f>IFERROR(VLOOKUP(Proc[[#This Row],[App]],Table2[],3,0),"open")</f>
        <v>ok</v>
      </c>
      <c r="C8690" s="156" t="s">
        <v>369</v>
      </c>
      <c r="D8690" t="s">
        <v>10911</v>
      </c>
      <c r="E8690" s="154" t="s">
        <v>11699</v>
      </c>
      <c r="F8690" s="155" t="s">
        <v>11699</v>
      </c>
      <c r="G8690" s="154" t="s">
        <v>400</v>
      </c>
      <c r="H8690" s="155" t="str">
        <f>IF(Proc[[#This Row],[type]]="LFF (MDG-F)",MID(Proc[[#This Row],[Obj]],13,10),"")</f>
        <v/>
      </c>
      <c r="J8690" s="155" t="b">
        <f>Proc[[#This Row],[Requested]]=Proc[[#This Row],[CurrentParent]]</f>
        <v>1</v>
      </c>
      <c r="K8690" s="155" t="str">
        <f>IF(Proc[[#This Row],[Author]]="Marcela Urrego",VLOOKUP(LEFT(Proc[[#This Row],[Requested]],1),Table3[#All],2,0),VLOOKUP(Proc[[#This Row],[Author]],Table4[],2,0))</f>
        <v>HC</v>
      </c>
      <c r="L8690" s="155" t="s">
        <v>7801</v>
      </c>
      <c r="M8690" s="140">
        <v>46100</v>
      </c>
      <c r="N8690" s="140"/>
      <c r="O8690" s="140"/>
      <c r="P8690" s="140" t="str">
        <f ca="1">IF(Proc[[#This Row],[DaysAgeing]]&gt;5,"yep","on track")</f>
        <v>yep</v>
      </c>
      <c r="Q8690" s="2">
        <f ca="1">IF(Proc[[#This Row],[DateClosed]]="",ABS(NETWORKDAYS(Proc[[#This Row],[DateOpened]],TODAY()))-1,ABS(NETWORKDAYS(Proc[[#This Row],[DateOpened]],Proc[[#This Row],[DateClosed]]))-1)</f>
        <v>11</v>
      </c>
      <c r="R8690" s="140" t="s">
        <v>476</v>
      </c>
      <c r="S8690" s="155"/>
      <c r="T8690" s="155"/>
    </row>
    <row r="8691" spans="1:20" hidden="1">
      <c r="A8691" s="154" t="s">
        <v>10642</v>
      </c>
      <c r="B8691" s="155" t="str">
        <f>IFERROR(VLOOKUP(Proc[[#This Row],[App]],Table2[],3,0),"open")</f>
        <v>ok</v>
      </c>
      <c r="C8691" s="156" t="s">
        <v>369</v>
      </c>
      <c r="D8691" t="s">
        <v>10912</v>
      </c>
      <c r="E8691" s="154" t="s">
        <v>11699</v>
      </c>
      <c r="F8691" s="155" t="s">
        <v>11699</v>
      </c>
      <c r="G8691" s="154" t="s">
        <v>400</v>
      </c>
      <c r="H8691" s="155" t="str">
        <f>IF(Proc[[#This Row],[type]]="LFF (MDG-F)",MID(Proc[[#This Row],[Obj]],13,10),"")</f>
        <v/>
      </c>
      <c r="J8691" s="155" t="b">
        <f>Proc[[#This Row],[Requested]]=Proc[[#This Row],[CurrentParent]]</f>
        <v>1</v>
      </c>
      <c r="K8691" s="155" t="str">
        <f>IF(Proc[[#This Row],[Author]]="Marcela Urrego",VLOOKUP(LEFT(Proc[[#This Row],[Requested]],1),Table3[#All],2,0),VLOOKUP(Proc[[#This Row],[Author]],Table4[],2,0))</f>
        <v>HC</v>
      </c>
      <c r="L8691" s="155" t="s">
        <v>7801</v>
      </c>
      <c r="M8691" s="140">
        <v>46100</v>
      </c>
      <c r="N8691" s="140"/>
      <c r="O8691" s="140"/>
      <c r="P8691" s="140" t="str">
        <f ca="1">IF(Proc[[#This Row],[DaysAgeing]]&gt;5,"yep","on track")</f>
        <v>yep</v>
      </c>
      <c r="Q8691" s="2">
        <f ca="1">IF(Proc[[#This Row],[DateClosed]]="",ABS(NETWORKDAYS(Proc[[#This Row],[DateOpened]],TODAY()))-1,ABS(NETWORKDAYS(Proc[[#This Row],[DateOpened]],Proc[[#This Row],[DateClosed]]))-1)</f>
        <v>11</v>
      </c>
      <c r="R8691" s="140" t="s">
        <v>476</v>
      </c>
      <c r="S8691" s="155"/>
      <c r="T8691" s="155"/>
    </row>
    <row r="8692" spans="1:20" hidden="1">
      <c r="A8692" s="154" t="s">
        <v>10642</v>
      </c>
      <c r="B8692" s="155" t="str">
        <f>IFERROR(VLOOKUP(Proc[[#This Row],[App]],Table2[],3,0),"open")</f>
        <v>ok</v>
      </c>
      <c r="C8692" s="156" t="s">
        <v>369</v>
      </c>
      <c r="D8692" t="s">
        <v>11735</v>
      </c>
      <c r="E8692" s="154" t="s">
        <v>11699</v>
      </c>
      <c r="F8692" s="155" t="s">
        <v>11699</v>
      </c>
      <c r="G8692" s="154" t="s">
        <v>400</v>
      </c>
      <c r="H8692" s="155" t="str">
        <f>IF(Proc[[#This Row],[type]]="LFF (MDG-F)",MID(Proc[[#This Row],[Obj]],13,10),"")</f>
        <v/>
      </c>
      <c r="J8692" s="155" t="b">
        <f>Proc[[#This Row],[Requested]]=Proc[[#This Row],[CurrentParent]]</f>
        <v>1</v>
      </c>
      <c r="K8692" s="155" t="str">
        <f>IF(Proc[[#This Row],[Author]]="Marcela Urrego",VLOOKUP(LEFT(Proc[[#This Row],[Requested]],1),Table3[#All],2,0),VLOOKUP(Proc[[#This Row],[Author]],Table4[],2,0))</f>
        <v>HC</v>
      </c>
      <c r="L8692" s="155" t="s">
        <v>7801</v>
      </c>
      <c r="M8692" s="140">
        <v>46100</v>
      </c>
      <c r="N8692" s="140"/>
      <c r="O8692" s="140"/>
      <c r="P8692" s="140" t="str">
        <f ca="1">IF(Proc[[#This Row],[DaysAgeing]]&gt;5,"yep","on track")</f>
        <v>yep</v>
      </c>
      <c r="Q8692" s="2">
        <f ca="1">IF(Proc[[#This Row],[DateClosed]]="",ABS(NETWORKDAYS(Proc[[#This Row],[DateOpened]],TODAY()))-1,ABS(NETWORKDAYS(Proc[[#This Row],[DateOpened]],Proc[[#This Row],[DateClosed]]))-1)</f>
        <v>11</v>
      </c>
      <c r="R8692" s="140" t="s">
        <v>476</v>
      </c>
      <c r="S8692" s="155"/>
      <c r="T8692" s="155"/>
    </row>
    <row r="8693" spans="1:20" hidden="1">
      <c r="A8693" s="154" t="s">
        <v>10642</v>
      </c>
      <c r="B8693" s="155" t="str">
        <f>IFERROR(VLOOKUP(Proc[[#This Row],[App]],Table2[],3,0),"open")</f>
        <v>ok</v>
      </c>
      <c r="C8693" s="156" t="s">
        <v>369</v>
      </c>
      <c r="D8693" t="s">
        <v>11736</v>
      </c>
      <c r="E8693" s="154" t="s">
        <v>11699</v>
      </c>
      <c r="F8693" s="155" t="s">
        <v>11699</v>
      </c>
      <c r="G8693" s="154" t="s">
        <v>400</v>
      </c>
      <c r="H8693" s="155" t="str">
        <f>IF(Proc[[#This Row],[type]]="LFF (MDG-F)",MID(Proc[[#This Row],[Obj]],13,10),"")</f>
        <v/>
      </c>
      <c r="J8693" s="155" t="b">
        <f>Proc[[#This Row],[Requested]]=Proc[[#This Row],[CurrentParent]]</f>
        <v>1</v>
      </c>
      <c r="K8693" s="155" t="str">
        <f>IF(Proc[[#This Row],[Author]]="Marcela Urrego",VLOOKUP(LEFT(Proc[[#This Row],[Requested]],1),Table3[#All],2,0),VLOOKUP(Proc[[#This Row],[Author]],Table4[],2,0))</f>
        <v>HC</v>
      </c>
      <c r="L8693" s="155" t="s">
        <v>7801</v>
      </c>
      <c r="M8693" s="140">
        <v>46100</v>
      </c>
      <c r="N8693" s="140"/>
      <c r="O8693" s="140"/>
      <c r="P8693" s="140" t="str">
        <f ca="1">IF(Proc[[#This Row],[DaysAgeing]]&gt;5,"yep","on track")</f>
        <v>yep</v>
      </c>
      <c r="Q8693" s="2">
        <f ca="1">IF(Proc[[#This Row],[DateClosed]]="",ABS(NETWORKDAYS(Proc[[#This Row],[DateOpened]],TODAY()))-1,ABS(NETWORKDAYS(Proc[[#This Row],[DateOpened]],Proc[[#This Row],[DateClosed]]))-1)</f>
        <v>11</v>
      </c>
      <c r="R8693" s="140" t="s">
        <v>476</v>
      </c>
      <c r="S8693" s="155"/>
      <c r="T8693" s="155"/>
    </row>
    <row r="8694" spans="1:20" hidden="1">
      <c r="A8694" s="154" t="s">
        <v>10642</v>
      </c>
      <c r="B8694" s="155" t="str">
        <f>IFERROR(VLOOKUP(Proc[[#This Row],[App]],Table2[],3,0),"open")</f>
        <v>ok</v>
      </c>
      <c r="C8694" s="156" t="s">
        <v>369</v>
      </c>
      <c r="D8694" t="s">
        <v>10913</v>
      </c>
      <c r="E8694" s="154" t="s">
        <v>11699</v>
      </c>
      <c r="F8694" s="155" t="s">
        <v>11699</v>
      </c>
      <c r="G8694" s="154" t="s">
        <v>400</v>
      </c>
      <c r="H8694" s="155" t="str">
        <f>IF(Proc[[#This Row],[type]]="LFF (MDG-F)",MID(Proc[[#This Row],[Obj]],13,10),"")</f>
        <v/>
      </c>
      <c r="J8694" s="155" t="b">
        <f>Proc[[#This Row],[Requested]]=Proc[[#This Row],[CurrentParent]]</f>
        <v>1</v>
      </c>
      <c r="K8694" s="155" t="str">
        <f>IF(Proc[[#This Row],[Author]]="Marcela Urrego",VLOOKUP(LEFT(Proc[[#This Row],[Requested]],1),Table3[#All],2,0),VLOOKUP(Proc[[#This Row],[Author]],Table4[],2,0))</f>
        <v>HC</v>
      </c>
      <c r="L8694" s="155" t="s">
        <v>7801</v>
      </c>
      <c r="M8694" s="140">
        <v>46100</v>
      </c>
      <c r="N8694" s="140"/>
      <c r="O8694" s="140"/>
      <c r="P8694" s="140" t="str">
        <f ca="1">IF(Proc[[#This Row],[DaysAgeing]]&gt;5,"yep","on track")</f>
        <v>yep</v>
      </c>
      <c r="Q8694" s="2">
        <f ca="1">IF(Proc[[#This Row],[DateClosed]]="",ABS(NETWORKDAYS(Proc[[#This Row],[DateOpened]],TODAY()))-1,ABS(NETWORKDAYS(Proc[[#This Row],[DateOpened]],Proc[[#This Row],[DateClosed]]))-1)</f>
        <v>11</v>
      </c>
      <c r="R8694" s="140" t="s">
        <v>476</v>
      </c>
      <c r="S8694" s="155"/>
      <c r="T8694" s="155"/>
    </row>
    <row r="8695" spans="1:20" hidden="1">
      <c r="A8695" s="154" t="s">
        <v>10642</v>
      </c>
      <c r="B8695" s="155" t="str">
        <f>IFERROR(VLOOKUP(Proc[[#This Row],[App]],Table2[],3,0),"open")</f>
        <v>ok</v>
      </c>
      <c r="C8695" s="156" t="s">
        <v>369</v>
      </c>
      <c r="D8695" t="s">
        <v>10914</v>
      </c>
      <c r="E8695" s="154" t="s">
        <v>11699</v>
      </c>
      <c r="F8695" s="155" t="s">
        <v>11699</v>
      </c>
      <c r="G8695" s="154" t="s">
        <v>400</v>
      </c>
      <c r="H8695" s="155" t="str">
        <f>IF(Proc[[#This Row],[type]]="LFF (MDG-F)",MID(Proc[[#This Row],[Obj]],13,10),"")</f>
        <v/>
      </c>
      <c r="J8695" s="155" t="b">
        <f>Proc[[#This Row],[Requested]]=Proc[[#This Row],[CurrentParent]]</f>
        <v>1</v>
      </c>
      <c r="K8695" s="155" t="str">
        <f>IF(Proc[[#This Row],[Author]]="Marcela Urrego",VLOOKUP(LEFT(Proc[[#This Row],[Requested]],1),Table3[#All],2,0),VLOOKUP(Proc[[#This Row],[Author]],Table4[],2,0))</f>
        <v>HC</v>
      </c>
      <c r="L8695" s="155" t="s">
        <v>7801</v>
      </c>
      <c r="M8695" s="140">
        <v>46100</v>
      </c>
      <c r="N8695" s="140"/>
      <c r="O8695" s="140"/>
      <c r="P8695" s="140" t="str">
        <f ca="1">IF(Proc[[#This Row],[DaysAgeing]]&gt;5,"yep","on track")</f>
        <v>yep</v>
      </c>
      <c r="Q8695" s="2">
        <f ca="1">IF(Proc[[#This Row],[DateClosed]]="",ABS(NETWORKDAYS(Proc[[#This Row],[DateOpened]],TODAY()))-1,ABS(NETWORKDAYS(Proc[[#This Row],[DateOpened]],Proc[[#This Row],[DateClosed]]))-1)</f>
        <v>11</v>
      </c>
      <c r="R8695" s="140" t="s">
        <v>476</v>
      </c>
      <c r="S8695" s="155"/>
      <c r="T8695" s="155"/>
    </row>
    <row r="8696" spans="1:20" hidden="1">
      <c r="A8696" s="154" t="s">
        <v>10642</v>
      </c>
      <c r="B8696" s="155" t="str">
        <f>IFERROR(VLOOKUP(Proc[[#This Row],[App]],Table2[],3,0),"open")</f>
        <v>ok</v>
      </c>
      <c r="C8696" s="156" t="s">
        <v>369</v>
      </c>
      <c r="D8696" t="s">
        <v>10915</v>
      </c>
      <c r="E8696" s="154" t="s">
        <v>11699</v>
      </c>
      <c r="F8696" s="155" t="s">
        <v>11699</v>
      </c>
      <c r="G8696" s="154" t="s">
        <v>400</v>
      </c>
      <c r="H8696" s="155" t="str">
        <f>IF(Proc[[#This Row],[type]]="LFF (MDG-F)",MID(Proc[[#This Row],[Obj]],13,10),"")</f>
        <v/>
      </c>
      <c r="J8696" s="155" t="b">
        <f>Proc[[#This Row],[Requested]]=Proc[[#This Row],[CurrentParent]]</f>
        <v>1</v>
      </c>
      <c r="K8696" s="155" t="str">
        <f>IF(Proc[[#This Row],[Author]]="Marcela Urrego",VLOOKUP(LEFT(Proc[[#This Row],[Requested]],1),Table3[#All],2,0),VLOOKUP(Proc[[#This Row],[Author]],Table4[],2,0))</f>
        <v>HC</v>
      </c>
      <c r="L8696" s="155" t="s">
        <v>7801</v>
      </c>
      <c r="M8696" s="140">
        <v>46100</v>
      </c>
      <c r="N8696" s="140"/>
      <c r="O8696" s="140"/>
      <c r="P8696" s="140" t="str">
        <f ca="1">IF(Proc[[#This Row],[DaysAgeing]]&gt;5,"yep","on track")</f>
        <v>yep</v>
      </c>
      <c r="Q8696" s="2">
        <f ca="1">IF(Proc[[#This Row],[DateClosed]]="",ABS(NETWORKDAYS(Proc[[#This Row],[DateOpened]],TODAY()))-1,ABS(NETWORKDAYS(Proc[[#This Row],[DateOpened]],Proc[[#This Row],[DateClosed]]))-1)</f>
        <v>11</v>
      </c>
      <c r="R8696" s="140" t="s">
        <v>476</v>
      </c>
      <c r="S8696" s="155"/>
      <c r="T8696" s="155"/>
    </row>
    <row r="8697" spans="1:20" hidden="1">
      <c r="A8697" s="154" t="s">
        <v>10642</v>
      </c>
      <c r="B8697" s="155" t="str">
        <f>IFERROR(VLOOKUP(Proc[[#This Row],[App]],Table2[],3,0),"open")</f>
        <v>ok</v>
      </c>
      <c r="C8697" s="156" t="s">
        <v>369</v>
      </c>
      <c r="D8697" t="s">
        <v>10916</v>
      </c>
      <c r="E8697" s="154" t="s">
        <v>11699</v>
      </c>
      <c r="F8697" s="155" t="s">
        <v>11699</v>
      </c>
      <c r="G8697" s="154" t="s">
        <v>400</v>
      </c>
      <c r="H8697" s="155" t="str">
        <f>IF(Proc[[#This Row],[type]]="LFF (MDG-F)",MID(Proc[[#This Row],[Obj]],13,10),"")</f>
        <v/>
      </c>
      <c r="J8697" s="155" t="b">
        <f>Proc[[#This Row],[Requested]]=Proc[[#This Row],[CurrentParent]]</f>
        <v>1</v>
      </c>
      <c r="K8697" s="155" t="str">
        <f>IF(Proc[[#This Row],[Author]]="Marcela Urrego",VLOOKUP(LEFT(Proc[[#This Row],[Requested]],1),Table3[#All],2,0),VLOOKUP(Proc[[#This Row],[Author]],Table4[],2,0))</f>
        <v>HC</v>
      </c>
      <c r="L8697" s="155" t="s">
        <v>7801</v>
      </c>
      <c r="M8697" s="140">
        <v>46100</v>
      </c>
      <c r="N8697" s="140"/>
      <c r="O8697" s="140"/>
      <c r="P8697" s="140" t="str">
        <f ca="1">IF(Proc[[#This Row],[DaysAgeing]]&gt;5,"yep","on track")</f>
        <v>yep</v>
      </c>
      <c r="Q8697" s="2">
        <f ca="1">IF(Proc[[#This Row],[DateClosed]]="",ABS(NETWORKDAYS(Proc[[#This Row],[DateOpened]],TODAY()))-1,ABS(NETWORKDAYS(Proc[[#This Row],[DateOpened]],Proc[[#This Row],[DateClosed]]))-1)</f>
        <v>11</v>
      </c>
      <c r="R8697" s="140" t="s">
        <v>476</v>
      </c>
      <c r="S8697" s="155"/>
      <c r="T8697" s="155"/>
    </row>
    <row r="8698" spans="1:20" hidden="1">
      <c r="A8698" s="154" t="s">
        <v>10642</v>
      </c>
      <c r="B8698" s="155" t="str">
        <f>IFERROR(VLOOKUP(Proc[[#This Row],[App]],Table2[],3,0),"open")</f>
        <v>ok</v>
      </c>
      <c r="C8698" s="156" t="s">
        <v>369</v>
      </c>
      <c r="D8698" t="s">
        <v>10917</v>
      </c>
      <c r="E8698" s="154" t="s">
        <v>11699</v>
      </c>
      <c r="F8698" s="155" t="s">
        <v>11699</v>
      </c>
      <c r="G8698" s="154" t="s">
        <v>400</v>
      </c>
      <c r="H8698" s="155" t="str">
        <f>IF(Proc[[#This Row],[type]]="LFF (MDG-F)",MID(Proc[[#This Row],[Obj]],13,10),"")</f>
        <v/>
      </c>
      <c r="J8698" s="155" t="b">
        <f>Proc[[#This Row],[Requested]]=Proc[[#This Row],[CurrentParent]]</f>
        <v>1</v>
      </c>
      <c r="K8698" s="155" t="str">
        <f>IF(Proc[[#This Row],[Author]]="Marcela Urrego",VLOOKUP(LEFT(Proc[[#This Row],[Requested]],1),Table3[#All],2,0),VLOOKUP(Proc[[#This Row],[Author]],Table4[],2,0))</f>
        <v>HC</v>
      </c>
      <c r="L8698" s="155" t="s">
        <v>7801</v>
      </c>
      <c r="M8698" s="140">
        <v>46100</v>
      </c>
      <c r="N8698" s="140"/>
      <c r="O8698" s="140"/>
      <c r="P8698" s="140" t="str">
        <f ca="1">IF(Proc[[#This Row],[DaysAgeing]]&gt;5,"yep","on track")</f>
        <v>yep</v>
      </c>
      <c r="Q8698" s="2">
        <f ca="1">IF(Proc[[#This Row],[DateClosed]]="",ABS(NETWORKDAYS(Proc[[#This Row],[DateOpened]],TODAY()))-1,ABS(NETWORKDAYS(Proc[[#This Row],[DateOpened]],Proc[[#This Row],[DateClosed]]))-1)</f>
        <v>11</v>
      </c>
      <c r="R8698" s="140" t="s">
        <v>476</v>
      </c>
      <c r="S8698" s="155"/>
      <c r="T8698" s="155"/>
    </row>
    <row r="8699" spans="1:20" hidden="1">
      <c r="A8699" s="154" t="s">
        <v>10642</v>
      </c>
      <c r="B8699" s="155" t="str">
        <f>IFERROR(VLOOKUP(Proc[[#This Row],[App]],Table2[],3,0),"open")</f>
        <v>ok</v>
      </c>
      <c r="C8699" s="156" t="s">
        <v>369</v>
      </c>
      <c r="D8699" t="s">
        <v>10918</v>
      </c>
      <c r="E8699" s="154" t="s">
        <v>11699</v>
      </c>
      <c r="F8699" s="155" t="s">
        <v>11699</v>
      </c>
      <c r="G8699" s="154" t="s">
        <v>400</v>
      </c>
      <c r="H8699" s="155" t="str">
        <f>IF(Proc[[#This Row],[type]]="LFF (MDG-F)",MID(Proc[[#This Row],[Obj]],13,10),"")</f>
        <v/>
      </c>
      <c r="J8699" s="155" t="b">
        <f>Proc[[#This Row],[Requested]]=Proc[[#This Row],[CurrentParent]]</f>
        <v>1</v>
      </c>
      <c r="K8699" s="155" t="str">
        <f>IF(Proc[[#This Row],[Author]]="Marcela Urrego",VLOOKUP(LEFT(Proc[[#This Row],[Requested]],1),Table3[#All],2,0),VLOOKUP(Proc[[#This Row],[Author]],Table4[],2,0))</f>
        <v>HC</v>
      </c>
      <c r="L8699" s="155" t="s">
        <v>7801</v>
      </c>
      <c r="M8699" s="140">
        <v>46100</v>
      </c>
      <c r="N8699" s="140"/>
      <c r="O8699" s="140"/>
      <c r="P8699" s="140" t="str">
        <f ca="1">IF(Proc[[#This Row],[DaysAgeing]]&gt;5,"yep","on track")</f>
        <v>yep</v>
      </c>
      <c r="Q8699" s="2">
        <f ca="1">IF(Proc[[#This Row],[DateClosed]]="",ABS(NETWORKDAYS(Proc[[#This Row],[DateOpened]],TODAY()))-1,ABS(NETWORKDAYS(Proc[[#This Row],[DateOpened]],Proc[[#This Row],[DateClosed]]))-1)</f>
        <v>11</v>
      </c>
      <c r="R8699" s="140" t="s">
        <v>476</v>
      </c>
      <c r="S8699" s="155"/>
      <c r="T8699" s="155"/>
    </row>
    <row r="8700" spans="1:20" hidden="1">
      <c r="A8700" s="154" t="s">
        <v>10642</v>
      </c>
      <c r="B8700" s="155" t="str">
        <f>IFERROR(VLOOKUP(Proc[[#This Row],[App]],Table2[],3,0),"open")</f>
        <v>ok</v>
      </c>
      <c r="C8700" s="156" t="s">
        <v>369</v>
      </c>
      <c r="D8700" t="s">
        <v>10919</v>
      </c>
      <c r="E8700" s="154" t="s">
        <v>11699</v>
      </c>
      <c r="F8700" s="155" t="s">
        <v>11699</v>
      </c>
      <c r="G8700" s="154" t="s">
        <v>400</v>
      </c>
      <c r="H8700" s="155" t="str">
        <f>IF(Proc[[#This Row],[type]]="LFF (MDG-F)",MID(Proc[[#This Row],[Obj]],13,10),"")</f>
        <v/>
      </c>
      <c r="J8700" s="155" t="b">
        <f>Proc[[#This Row],[Requested]]=Proc[[#This Row],[CurrentParent]]</f>
        <v>1</v>
      </c>
      <c r="K8700" s="155" t="str">
        <f>IF(Proc[[#This Row],[Author]]="Marcela Urrego",VLOOKUP(LEFT(Proc[[#This Row],[Requested]],1),Table3[#All],2,0),VLOOKUP(Proc[[#This Row],[Author]],Table4[],2,0))</f>
        <v>HC</v>
      </c>
      <c r="L8700" s="155" t="s">
        <v>7801</v>
      </c>
      <c r="M8700" s="140">
        <v>46100</v>
      </c>
      <c r="N8700" s="140"/>
      <c r="O8700" s="140"/>
      <c r="P8700" s="140" t="str">
        <f ca="1">IF(Proc[[#This Row],[DaysAgeing]]&gt;5,"yep","on track")</f>
        <v>yep</v>
      </c>
      <c r="Q8700" s="2">
        <f ca="1">IF(Proc[[#This Row],[DateClosed]]="",ABS(NETWORKDAYS(Proc[[#This Row],[DateOpened]],TODAY()))-1,ABS(NETWORKDAYS(Proc[[#This Row],[DateOpened]],Proc[[#This Row],[DateClosed]]))-1)</f>
        <v>11</v>
      </c>
      <c r="R8700" s="140" t="s">
        <v>476</v>
      </c>
      <c r="S8700" s="155"/>
      <c r="T8700" s="155"/>
    </row>
    <row r="8701" spans="1:20" hidden="1">
      <c r="A8701" s="154" t="s">
        <v>10642</v>
      </c>
      <c r="B8701" s="155" t="str">
        <f>IFERROR(VLOOKUP(Proc[[#This Row],[App]],Table2[],3,0),"open")</f>
        <v>ok</v>
      </c>
      <c r="C8701" s="156" t="s">
        <v>369</v>
      </c>
      <c r="D8701" t="s">
        <v>10920</v>
      </c>
      <c r="E8701" s="154" t="s">
        <v>11699</v>
      </c>
      <c r="F8701" s="155" t="s">
        <v>11699</v>
      </c>
      <c r="G8701" s="154" t="s">
        <v>400</v>
      </c>
      <c r="H8701" s="155" t="str">
        <f>IF(Proc[[#This Row],[type]]="LFF (MDG-F)",MID(Proc[[#This Row],[Obj]],13,10),"")</f>
        <v/>
      </c>
      <c r="J8701" s="155" t="b">
        <f>Proc[[#This Row],[Requested]]=Proc[[#This Row],[CurrentParent]]</f>
        <v>1</v>
      </c>
      <c r="K8701" s="155" t="str">
        <f>IF(Proc[[#This Row],[Author]]="Marcela Urrego",VLOOKUP(LEFT(Proc[[#This Row],[Requested]],1),Table3[#All],2,0),VLOOKUP(Proc[[#This Row],[Author]],Table4[],2,0))</f>
        <v>HC</v>
      </c>
      <c r="L8701" s="155" t="s">
        <v>7801</v>
      </c>
      <c r="M8701" s="140">
        <v>46100</v>
      </c>
      <c r="N8701" s="140"/>
      <c r="O8701" s="140"/>
      <c r="P8701" s="140" t="str">
        <f ca="1">IF(Proc[[#This Row],[DaysAgeing]]&gt;5,"yep","on track")</f>
        <v>yep</v>
      </c>
      <c r="Q8701" s="2">
        <f ca="1">IF(Proc[[#This Row],[DateClosed]]="",ABS(NETWORKDAYS(Proc[[#This Row],[DateOpened]],TODAY()))-1,ABS(NETWORKDAYS(Proc[[#This Row],[DateOpened]],Proc[[#This Row],[DateClosed]]))-1)</f>
        <v>11</v>
      </c>
      <c r="R8701" s="140" t="s">
        <v>476</v>
      </c>
      <c r="S8701" s="155"/>
      <c r="T8701" s="155"/>
    </row>
    <row r="8702" spans="1:20" hidden="1">
      <c r="A8702" s="154" t="s">
        <v>10642</v>
      </c>
      <c r="B8702" s="155" t="str">
        <f>IFERROR(VLOOKUP(Proc[[#This Row],[App]],Table2[],3,0),"open")</f>
        <v>ok</v>
      </c>
      <c r="C8702" s="156" t="s">
        <v>369</v>
      </c>
      <c r="D8702" t="s">
        <v>10921</v>
      </c>
      <c r="E8702" s="154" t="s">
        <v>11699</v>
      </c>
      <c r="F8702" s="155" t="s">
        <v>11699</v>
      </c>
      <c r="G8702" s="154" t="s">
        <v>400</v>
      </c>
      <c r="H8702" s="155" t="str">
        <f>IF(Proc[[#This Row],[type]]="LFF (MDG-F)",MID(Proc[[#This Row],[Obj]],13,10),"")</f>
        <v/>
      </c>
      <c r="J8702" s="155" t="b">
        <f>Proc[[#This Row],[Requested]]=Proc[[#This Row],[CurrentParent]]</f>
        <v>1</v>
      </c>
      <c r="K8702" s="155" t="str">
        <f>IF(Proc[[#This Row],[Author]]="Marcela Urrego",VLOOKUP(LEFT(Proc[[#This Row],[Requested]],1),Table3[#All],2,0),VLOOKUP(Proc[[#This Row],[Author]],Table4[],2,0))</f>
        <v>HC</v>
      </c>
      <c r="L8702" s="155" t="s">
        <v>7801</v>
      </c>
      <c r="M8702" s="140">
        <v>46100</v>
      </c>
      <c r="N8702" s="140"/>
      <c r="O8702" s="140"/>
      <c r="P8702" s="140" t="str">
        <f ca="1">IF(Proc[[#This Row],[DaysAgeing]]&gt;5,"yep","on track")</f>
        <v>yep</v>
      </c>
      <c r="Q8702" s="2">
        <f ca="1">IF(Proc[[#This Row],[DateClosed]]="",ABS(NETWORKDAYS(Proc[[#This Row],[DateOpened]],TODAY()))-1,ABS(NETWORKDAYS(Proc[[#This Row],[DateOpened]],Proc[[#This Row],[DateClosed]]))-1)</f>
        <v>11</v>
      </c>
      <c r="R8702" s="140" t="s">
        <v>476</v>
      </c>
      <c r="S8702" s="155"/>
      <c r="T8702" s="155"/>
    </row>
    <row r="8703" spans="1:20" hidden="1">
      <c r="A8703" s="154" t="s">
        <v>10642</v>
      </c>
      <c r="B8703" s="155" t="str">
        <f>IFERROR(VLOOKUP(Proc[[#This Row],[App]],Table2[],3,0),"open")</f>
        <v>ok</v>
      </c>
      <c r="C8703" s="156" t="s">
        <v>369</v>
      </c>
      <c r="D8703" t="s">
        <v>10922</v>
      </c>
      <c r="E8703" s="154" t="s">
        <v>11699</v>
      </c>
      <c r="F8703" s="155" t="s">
        <v>11699</v>
      </c>
      <c r="G8703" s="154" t="s">
        <v>400</v>
      </c>
      <c r="H8703" s="155" t="str">
        <f>IF(Proc[[#This Row],[type]]="LFF (MDG-F)",MID(Proc[[#This Row],[Obj]],13,10),"")</f>
        <v/>
      </c>
      <c r="J8703" s="155" t="b">
        <f>Proc[[#This Row],[Requested]]=Proc[[#This Row],[CurrentParent]]</f>
        <v>1</v>
      </c>
      <c r="K8703" s="155" t="str">
        <f>IF(Proc[[#This Row],[Author]]="Marcela Urrego",VLOOKUP(LEFT(Proc[[#This Row],[Requested]],1),Table3[#All],2,0),VLOOKUP(Proc[[#This Row],[Author]],Table4[],2,0))</f>
        <v>HC</v>
      </c>
      <c r="L8703" s="155" t="s">
        <v>7801</v>
      </c>
      <c r="M8703" s="140">
        <v>46100</v>
      </c>
      <c r="N8703" s="140"/>
      <c r="O8703" s="140"/>
      <c r="P8703" s="140" t="str">
        <f ca="1">IF(Proc[[#This Row],[DaysAgeing]]&gt;5,"yep","on track")</f>
        <v>yep</v>
      </c>
      <c r="Q8703" s="2">
        <f ca="1">IF(Proc[[#This Row],[DateClosed]]="",ABS(NETWORKDAYS(Proc[[#This Row],[DateOpened]],TODAY()))-1,ABS(NETWORKDAYS(Proc[[#This Row],[DateOpened]],Proc[[#This Row],[DateClosed]]))-1)</f>
        <v>11</v>
      </c>
      <c r="R8703" s="140" t="s">
        <v>476</v>
      </c>
      <c r="S8703" s="155"/>
      <c r="T8703" s="155"/>
    </row>
    <row r="8704" spans="1:20" hidden="1">
      <c r="A8704" s="154" t="s">
        <v>10642</v>
      </c>
      <c r="B8704" s="155" t="str">
        <f>IFERROR(VLOOKUP(Proc[[#This Row],[App]],Table2[],3,0),"open")</f>
        <v>ok</v>
      </c>
      <c r="C8704" s="156" t="s">
        <v>369</v>
      </c>
      <c r="D8704" t="s">
        <v>10923</v>
      </c>
      <c r="E8704" s="154" t="s">
        <v>11699</v>
      </c>
      <c r="F8704" s="155" t="s">
        <v>11699</v>
      </c>
      <c r="G8704" s="154" t="s">
        <v>400</v>
      </c>
      <c r="H8704" s="155" t="str">
        <f>IF(Proc[[#This Row],[type]]="LFF (MDG-F)",MID(Proc[[#This Row],[Obj]],13,10),"")</f>
        <v/>
      </c>
      <c r="J8704" s="155" t="b">
        <f>Proc[[#This Row],[Requested]]=Proc[[#This Row],[CurrentParent]]</f>
        <v>1</v>
      </c>
      <c r="K8704" s="155" t="str">
        <f>IF(Proc[[#This Row],[Author]]="Marcela Urrego",VLOOKUP(LEFT(Proc[[#This Row],[Requested]],1),Table3[#All],2,0),VLOOKUP(Proc[[#This Row],[Author]],Table4[],2,0))</f>
        <v>HC</v>
      </c>
      <c r="L8704" s="155" t="s">
        <v>7801</v>
      </c>
      <c r="M8704" s="140">
        <v>46100</v>
      </c>
      <c r="N8704" s="140"/>
      <c r="O8704" s="140"/>
      <c r="P8704" s="140" t="str">
        <f ca="1">IF(Proc[[#This Row],[DaysAgeing]]&gt;5,"yep","on track")</f>
        <v>yep</v>
      </c>
      <c r="Q8704" s="2">
        <f ca="1">IF(Proc[[#This Row],[DateClosed]]="",ABS(NETWORKDAYS(Proc[[#This Row],[DateOpened]],TODAY()))-1,ABS(NETWORKDAYS(Proc[[#This Row],[DateOpened]],Proc[[#This Row],[DateClosed]]))-1)</f>
        <v>11</v>
      </c>
      <c r="R8704" s="140" t="s">
        <v>476</v>
      </c>
      <c r="S8704" s="155"/>
      <c r="T8704" s="155"/>
    </row>
    <row r="8705" spans="1:20" hidden="1">
      <c r="A8705" s="154" t="s">
        <v>10642</v>
      </c>
      <c r="B8705" s="155" t="str">
        <f>IFERROR(VLOOKUP(Proc[[#This Row],[App]],Table2[],3,0),"open")</f>
        <v>ok</v>
      </c>
      <c r="C8705" s="156" t="s">
        <v>369</v>
      </c>
      <c r="D8705" t="s">
        <v>11737</v>
      </c>
      <c r="E8705" s="154" t="s">
        <v>11699</v>
      </c>
      <c r="F8705" s="155" t="s">
        <v>11699</v>
      </c>
      <c r="G8705" s="154" t="s">
        <v>400</v>
      </c>
      <c r="H8705" s="155" t="str">
        <f>IF(Proc[[#This Row],[type]]="LFF (MDG-F)",MID(Proc[[#This Row],[Obj]],13,10),"")</f>
        <v/>
      </c>
      <c r="J8705" s="155" t="b">
        <f>Proc[[#This Row],[Requested]]=Proc[[#This Row],[CurrentParent]]</f>
        <v>1</v>
      </c>
      <c r="K8705" s="155" t="str">
        <f>IF(Proc[[#This Row],[Author]]="Marcela Urrego",VLOOKUP(LEFT(Proc[[#This Row],[Requested]],1),Table3[#All],2,0),VLOOKUP(Proc[[#This Row],[Author]],Table4[],2,0))</f>
        <v>HC</v>
      </c>
      <c r="L8705" s="155" t="s">
        <v>7801</v>
      </c>
      <c r="M8705" s="140">
        <v>46100</v>
      </c>
      <c r="N8705" s="140"/>
      <c r="O8705" s="140"/>
      <c r="P8705" s="140" t="str">
        <f ca="1">IF(Proc[[#This Row],[DaysAgeing]]&gt;5,"yep","on track")</f>
        <v>yep</v>
      </c>
      <c r="Q8705" s="2">
        <f ca="1">IF(Proc[[#This Row],[DateClosed]]="",ABS(NETWORKDAYS(Proc[[#This Row],[DateOpened]],TODAY()))-1,ABS(NETWORKDAYS(Proc[[#This Row],[DateOpened]],Proc[[#This Row],[DateClosed]]))-1)</f>
        <v>11</v>
      </c>
      <c r="R8705" s="140" t="s">
        <v>476</v>
      </c>
      <c r="S8705" s="155"/>
      <c r="T8705" s="155"/>
    </row>
    <row r="8706" spans="1:20" hidden="1">
      <c r="A8706" s="154" t="s">
        <v>10642</v>
      </c>
      <c r="B8706" s="155" t="str">
        <f>IFERROR(VLOOKUP(Proc[[#This Row],[App]],Table2[],3,0),"open")</f>
        <v>ok</v>
      </c>
      <c r="C8706" s="156" t="s">
        <v>369</v>
      </c>
      <c r="D8706" t="s">
        <v>10924</v>
      </c>
      <c r="E8706" s="154" t="s">
        <v>11699</v>
      </c>
      <c r="F8706" s="155" t="s">
        <v>11699</v>
      </c>
      <c r="G8706" s="154" t="s">
        <v>400</v>
      </c>
      <c r="H8706" s="155" t="str">
        <f>IF(Proc[[#This Row],[type]]="LFF (MDG-F)",MID(Proc[[#This Row],[Obj]],13,10),"")</f>
        <v/>
      </c>
      <c r="J8706" s="155" t="b">
        <f>Proc[[#This Row],[Requested]]=Proc[[#This Row],[CurrentParent]]</f>
        <v>1</v>
      </c>
      <c r="K8706" s="155" t="str">
        <f>IF(Proc[[#This Row],[Author]]="Marcela Urrego",VLOOKUP(LEFT(Proc[[#This Row],[Requested]],1),Table3[#All],2,0),VLOOKUP(Proc[[#This Row],[Author]],Table4[],2,0))</f>
        <v>HC</v>
      </c>
      <c r="L8706" s="155" t="s">
        <v>7801</v>
      </c>
      <c r="M8706" s="140">
        <v>46100</v>
      </c>
      <c r="N8706" s="140"/>
      <c r="O8706" s="140"/>
      <c r="P8706" s="140" t="str">
        <f ca="1">IF(Proc[[#This Row],[DaysAgeing]]&gt;5,"yep","on track")</f>
        <v>yep</v>
      </c>
      <c r="Q8706" s="2">
        <f ca="1">IF(Proc[[#This Row],[DateClosed]]="",ABS(NETWORKDAYS(Proc[[#This Row],[DateOpened]],TODAY()))-1,ABS(NETWORKDAYS(Proc[[#This Row],[DateOpened]],Proc[[#This Row],[DateClosed]]))-1)</f>
        <v>11</v>
      </c>
      <c r="R8706" s="140" t="s">
        <v>476</v>
      </c>
      <c r="S8706" s="155"/>
      <c r="T8706" s="155"/>
    </row>
    <row r="8707" spans="1:20" hidden="1">
      <c r="A8707" s="154" t="s">
        <v>10642</v>
      </c>
      <c r="B8707" s="155" t="str">
        <f>IFERROR(VLOOKUP(Proc[[#This Row],[App]],Table2[],3,0),"open")</f>
        <v>ok</v>
      </c>
      <c r="C8707" s="156" t="s">
        <v>369</v>
      </c>
      <c r="D8707" t="s">
        <v>10925</v>
      </c>
      <c r="E8707" s="154" t="s">
        <v>11699</v>
      </c>
      <c r="F8707" s="155" t="s">
        <v>11699</v>
      </c>
      <c r="G8707" s="154" t="s">
        <v>400</v>
      </c>
      <c r="H8707" s="155" t="str">
        <f>IF(Proc[[#This Row],[type]]="LFF (MDG-F)",MID(Proc[[#This Row],[Obj]],13,10),"")</f>
        <v/>
      </c>
      <c r="J8707" s="155" t="b">
        <f>Proc[[#This Row],[Requested]]=Proc[[#This Row],[CurrentParent]]</f>
        <v>1</v>
      </c>
      <c r="K8707" s="155" t="str">
        <f>IF(Proc[[#This Row],[Author]]="Marcela Urrego",VLOOKUP(LEFT(Proc[[#This Row],[Requested]],1),Table3[#All],2,0),VLOOKUP(Proc[[#This Row],[Author]],Table4[],2,0))</f>
        <v>HC</v>
      </c>
      <c r="L8707" s="155" t="s">
        <v>7801</v>
      </c>
      <c r="M8707" s="140">
        <v>46100</v>
      </c>
      <c r="N8707" s="140"/>
      <c r="O8707" s="140"/>
      <c r="P8707" s="140" t="str">
        <f ca="1">IF(Proc[[#This Row],[DaysAgeing]]&gt;5,"yep","on track")</f>
        <v>yep</v>
      </c>
      <c r="Q8707" s="2">
        <f ca="1">IF(Proc[[#This Row],[DateClosed]]="",ABS(NETWORKDAYS(Proc[[#This Row],[DateOpened]],TODAY()))-1,ABS(NETWORKDAYS(Proc[[#This Row],[DateOpened]],Proc[[#This Row],[DateClosed]]))-1)</f>
        <v>11</v>
      </c>
      <c r="R8707" s="140" t="s">
        <v>476</v>
      </c>
      <c r="S8707" s="155"/>
      <c r="T8707" s="155"/>
    </row>
    <row r="8708" spans="1:20" hidden="1">
      <c r="A8708" s="154" t="s">
        <v>10642</v>
      </c>
      <c r="B8708" s="155" t="str">
        <f>IFERROR(VLOOKUP(Proc[[#This Row],[App]],Table2[],3,0),"open")</f>
        <v>ok</v>
      </c>
      <c r="C8708" s="156" t="s">
        <v>369</v>
      </c>
      <c r="D8708" t="s">
        <v>10926</v>
      </c>
      <c r="E8708" s="154" t="s">
        <v>11699</v>
      </c>
      <c r="F8708" s="155" t="s">
        <v>11699</v>
      </c>
      <c r="G8708" s="154" t="s">
        <v>400</v>
      </c>
      <c r="H8708" s="155" t="str">
        <f>IF(Proc[[#This Row],[type]]="LFF (MDG-F)",MID(Proc[[#This Row],[Obj]],13,10),"")</f>
        <v/>
      </c>
      <c r="J8708" s="155" t="b">
        <f>Proc[[#This Row],[Requested]]=Proc[[#This Row],[CurrentParent]]</f>
        <v>1</v>
      </c>
      <c r="K8708" s="155" t="str">
        <f>IF(Proc[[#This Row],[Author]]="Marcela Urrego",VLOOKUP(LEFT(Proc[[#This Row],[Requested]],1),Table3[#All],2,0),VLOOKUP(Proc[[#This Row],[Author]],Table4[],2,0))</f>
        <v>HC</v>
      </c>
      <c r="L8708" s="155" t="s">
        <v>7801</v>
      </c>
      <c r="M8708" s="140">
        <v>46100</v>
      </c>
      <c r="N8708" s="140"/>
      <c r="O8708" s="140"/>
      <c r="P8708" s="140" t="str">
        <f ca="1">IF(Proc[[#This Row],[DaysAgeing]]&gt;5,"yep","on track")</f>
        <v>yep</v>
      </c>
      <c r="Q8708" s="2">
        <f ca="1">IF(Proc[[#This Row],[DateClosed]]="",ABS(NETWORKDAYS(Proc[[#This Row],[DateOpened]],TODAY()))-1,ABS(NETWORKDAYS(Proc[[#This Row],[DateOpened]],Proc[[#This Row],[DateClosed]]))-1)</f>
        <v>11</v>
      </c>
      <c r="R8708" s="140" t="s">
        <v>476</v>
      </c>
      <c r="S8708" s="155"/>
      <c r="T8708" s="155"/>
    </row>
    <row r="8709" spans="1:20" hidden="1">
      <c r="A8709" s="154" t="s">
        <v>10642</v>
      </c>
      <c r="B8709" s="155" t="str">
        <f>IFERROR(VLOOKUP(Proc[[#This Row],[App]],Table2[],3,0),"open")</f>
        <v>ok</v>
      </c>
      <c r="C8709" s="156" t="s">
        <v>369</v>
      </c>
      <c r="D8709" t="s">
        <v>10927</v>
      </c>
      <c r="E8709" s="154" t="s">
        <v>11699</v>
      </c>
      <c r="F8709" s="155" t="s">
        <v>11699</v>
      </c>
      <c r="G8709" s="154" t="s">
        <v>400</v>
      </c>
      <c r="H8709" s="155" t="str">
        <f>IF(Proc[[#This Row],[type]]="LFF (MDG-F)",MID(Proc[[#This Row],[Obj]],13,10),"")</f>
        <v/>
      </c>
      <c r="J8709" s="155" t="b">
        <f>Proc[[#This Row],[Requested]]=Proc[[#This Row],[CurrentParent]]</f>
        <v>1</v>
      </c>
      <c r="K8709" s="155" t="str">
        <f>IF(Proc[[#This Row],[Author]]="Marcela Urrego",VLOOKUP(LEFT(Proc[[#This Row],[Requested]],1),Table3[#All],2,0),VLOOKUP(Proc[[#This Row],[Author]],Table4[],2,0))</f>
        <v>HC</v>
      </c>
      <c r="L8709" s="155" t="s">
        <v>7801</v>
      </c>
      <c r="M8709" s="140">
        <v>46100</v>
      </c>
      <c r="N8709" s="140"/>
      <c r="O8709" s="140"/>
      <c r="P8709" s="140" t="str">
        <f ca="1">IF(Proc[[#This Row],[DaysAgeing]]&gt;5,"yep","on track")</f>
        <v>yep</v>
      </c>
      <c r="Q8709" s="2">
        <f ca="1">IF(Proc[[#This Row],[DateClosed]]="",ABS(NETWORKDAYS(Proc[[#This Row],[DateOpened]],TODAY()))-1,ABS(NETWORKDAYS(Proc[[#This Row],[DateOpened]],Proc[[#This Row],[DateClosed]]))-1)</f>
        <v>11</v>
      </c>
      <c r="R8709" s="140" t="s">
        <v>476</v>
      </c>
      <c r="S8709" s="155"/>
      <c r="T8709" s="155"/>
    </row>
    <row r="8710" spans="1:20" hidden="1">
      <c r="A8710" s="154" t="s">
        <v>10642</v>
      </c>
      <c r="B8710" s="155" t="str">
        <f>IFERROR(VLOOKUP(Proc[[#This Row],[App]],Table2[],3,0),"open")</f>
        <v>ok</v>
      </c>
      <c r="C8710" s="156" t="s">
        <v>369</v>
      </c>
      <c r="D8710" t="s">
        <v>10928</v>
      </c>
      <c r="E8710" s="154" t="s">
        <v>11699</v>
      </c>
      <c r="F8710" s="155" t="s">
        <v>11699</v>
      </c>
      <c r="G8710" s="154" t="s">
        <v>400</v>
      </c>
      <c r="H8710" s="155" t="str">
        <f>IF(Proc[[#This Row],[type]]="LFF (MDG-F)",MID(Proc[[#This Row],[Obj]],13,10),"")</f>
        <v/>
      </c>
      <c r="J8710" s="155" t="b">
        <f>Proc[[#This Row],[Requested]]=Proc[[#This Row],[CurrentParent]]</f>
        <v>1</v>
      </c>
      <c r="K8710" s="155" t="str">
        <f>IF(Proc[[#This Row],[Author]]="Marcela Urrego",VLOOKUP(LEFT(Proc[[#This Row],[Requested]],1),Table3[#All],2,0),VLOOKUP(Proc[[#This Row],[Author]],Table4[],2,0))</f>
        <v>HC</v>
      </c>
      <c r="L8710" s="155" t="s">
        <v>7801</v>
      </c>
      <c r="M8710" s="140">
        <v>46100</v>
      </c>
      <c r="N8710" s="140"/>
      <c r="O8710" s="140"/>
      <c r="P8710" s="140" t="str">
        <f ca="1">IF(Proc[[#This Row],[DaysAgeing]]&gt;5,"yep","on track")</f>
        <v>yep</v>
      </c>
      <c r="Q8710" s="2">
        <f ca="1">IF(Proc[[#This Row],[DateClosed]]="",ABS(NETWORKDAYS(Proc[[#This Row],[DateOpened]],TODAY()))-1,ABS(NETWORKDAYS(Proc[[#This Row],[DateOpened]],Proc[[#This Row],[DateClosed]]))-1)</f>
        <v>11</v>
      </c>
      <c r="R8710" s="140" t="s">
        <v>476</v>
      </c>
      <c r="S8710" s="155"/>
      <c r="T8710" s="155"/>
    </row>
    <row r="8711" spans="1:20" hidden="1">
      <c r="A8711" s="154" t="s">
        <v>10642</v>
      </c>
      <c r="B8711" s="155" t="str">
        <f>IFERROR(VLOOKUP(Proc[[#This Row],[App]],Table2[],3,0),"open")</f>
        <v>ok</v>
      </c>
      <c r="C8711" s="156" t="s">
        <v>369</v>
      </c>
      <c r="D8711" t="s">
        <v>10929</v>
      </c>
      <c r="E8711" s="154" t="s">
        <v>11699</v>
      </c>
      <c r="F8711" s="155" t="s">
        <v>11699</v>
      </c>
      <c r="G8711" s="154" t="s">
        <v>400</v>
      </c>
      <c r="H8711" s="155" t="str">
        <f>IF(Proc[[#This Row],[type]]="LFF (MDG-F)",MID(Proc[[#This Row],[Obj]],13,10),"")</f>
        <v/>
      </c>
      <c r="J8711" s="155" t="b">
        <f>Proc[[#This Row],[Requested]]=Proc[[#This Row],[CurrentParent]]</f>
        <v>1</v>
      </c>
      <c r="K8711" s="155" t="str">
        <f>IF(Proc[[#This Row],[Author]]="Marcela Urrego",VLOOKUP(LEFT(Proc[[#This Row],[Requested]],1),Table3[#All],2,0),VLOOKUP(Proc[[#This Row],[Author]],Table4[],2,0))</f>
        <v>HC</v>
      </c>
      <c r="L8711" s="155" t="s">
        <v>7801</v>
      </c>
      <c r="M8711" s="140">
        <v>46100</v>
      </c>
      <c r="N8711" s="140"/>
      <c r="O8711" s="140"/>
      <c r="P8711" s="140" t="str">
        <f ca="1">IF(Proc[[#This Row],[DaysAgeing]]&gt;5,"yep","on track")</f>
        <v>yep</v>
      </c>
      <c r="Q8711" s="2">
        <f ca="1">IF(Proc[[#This Row],[DateClosed]]="",ABS(NETWORKDAYS(Proc[[#This Row],[DateOpened]],TODAY()))-1,ABS(NETWORKDAYS(Proc[[#This Row],[DateOpened]],Proc[[#This Row],[DateClosed]]))-1)</f>
        <v>11</v>
      </c>
      <c r="R8711" s="140" t="s">
        <v>476</v>
      </c>
      <c r="S8711" s="155"/>
      <c r="T8711" s="155"/>
    </row>
    <row r="8712" spans="1:20" hidden="1">
      <c r="A8712" s="154" t="s">
        <v>10642</v>
      </c>
      <c r="B8712" s="155" t="str">
        <f>IFERROR(VLOOKUP(Proc[[#This Row],[App]],Table2[],3,0),"open")</f>
        <v>ok</v>
      </c>
      <c r="C8712" s="156" t="s">
        <v>369</v>
      </c>
      <c r="D8712" t="s">
        <v>10930</v>
      </c>
      <c r="E8712" s="154" t="s">
        <v>11699</v>
      </c>
      <c r="F8712" s="155" t="s">
        <v>11699</v>
      </c>
      <c r="G8712" s="154" t="s">
        <v>400</v>
      </c>
      <c r="H8712" s="155" t="str">
        <f>IF(Proc[[#This Row],[type]]="LFF (MDG-F)",MID(Proc[[#This Row],[Obj]],13,10),"")</f>
        <v/>
      </c>
      <c r="J8712" s="155" t="b">
        <f>Proc[[#This Row],[Requested]]=Proc[[#This Row],[CurrentParent]]</f>
        <v>1</v>
      </c>
      <c r="K8712" s="155" t="str">
        <f>IF(Proc[[#This Row],[Author]]="Marcela Urrego",VLOOKUP(LEFT(Proc[[#This Row],[Requested]],1),Table3[#All],2,0),VLOOKUP(Proc[[#This Row],[Author]],Table4[],2,0))</f>
        <v>HC</v>
      </c>
      <c r="L8712" s="155" t="s">
        <v>7801</v>
      </c>
      <c r="M8712" s="140">
        <v>46100</v>
      </c>
      <c r="N8712" s="140"/>
      <c r="O8712" s="140"/>
      <c r="P8712" s="140" t="str">
        <f ca="1">IF(Proc[[#This Row],[DaysAgeing]]&gt;5,"yep","on track")</f>
        <v>yep</v>
      </c>
      <c r="Q8712" s="2">
        <f ca="1">IF(Proc[[#This Row],[DateClosed]]="",ABS(NETWORKDAYS(Proc[[#This Row],[DateOpened]],TODAY()))-1,ABS(NETWORKDAYS(Proc[[#This Row],[DateOpened]],Proc[[#This Row],[DateClosed]]))-1)</f>
        <v>11</v>
      </c>
      <c r="R8712" s="140" t="s">
        <v>476</v>
      </c>
      <c r="S8712" s="155"/>
      <c r="T8712" s="155"/>
    </row>
    <row r="8713" spans="1:20" hidden="1">
      <c r="A8713" s="154" t="s">
        <v>10642</v>
      </c>
      <c r="B8713" s="155" t="str">
        <f>IFERROR(VLOOKUP(Proc[[#This Row],[App]],Table2[],3,0),"open")</f>
        <v>ok</v>
      </c>
      <c r="C8713" s="156" t="s">
        <v>369</v>
      </c>
      <c r="D8713" t="s">
        <v>10931</v>
      </c>
      <c r="E8713" s="154" t="s">
        <v>11699</v>
      </c>
      <c r="F8713" s="155" t="s">
        <v>11699</v>
      </c>
      <c r="G8713" s="154" t="s">
        <v>400</v>
      </c>
      <c r="H8713" s="155" t="str">
        <f>IF(Proc[[#This Row],[type]]="LFF (MDG-F)",MID(Proc[[#This Row],[Obj]],13,10),"")</f>
        <v/>
      </c>
      <c r="J8713" s="155" t="b">
        <f>Proc[[#This Row],[Requested]]=Proc[[#This Row],[CurrentParent]]</f>
        <v>1</v>
      </c>
      <c r="K8713" s="155" t="str">
        <f>IF(Proc[[#This Row],[Author]]="Marcela Urrego",VLOOKUP(LEFT(Proc[[#This Row],[Requested]],1),Table3[#All],2,0),VLOOKUP(Proc[[#This Row],[Author]],Table4[],2,0))</f>
        <v>HC</v>
      </c>
      <c r="L8713" s="155" t="s">
        <v>7801</v>
      </c>
      <c r="M8713" s="140">
        <v>46100</v>
      </c>
      <c r="N8713" s="140"/>
      <c r="O8713" s="140"/>
      <c r="P8713" s="140" t="str">
        <f ca="1">IF(Proc[[#This Row],[DaysAgeing]]&gt;5,"yep","on track")</f>
        <v>yep</v>
      </c>
      <c r="Q8713" s="2">
        <f ca="1">IF(Proc[[#This Row],[DateClosed]]="",ABS(NETWORKDAYS(Proc[[#This Row],[DateOpened]],TODAY()))-1,ABS(NETWORKDAYS(Proc[[#This Row],[DateOpened]],Proc[[#This Row],[DateClosed]]))-1)</f>
        <v>11</v>
      </c>
      <c r="R8713" s="140" t="s">
        <v>476</v>
      </c>
      <c r="S8713" s="155"/>
      <c r="T8713" s="155"/>
    </row>
    <row r="8714" spans="1:20" hidden="1">
      <c r="A8714" s="154" t="s">
        <v>10642</v>
      </c>
      <c r="B8714" s="155" t="str">
        <f>IFERROR(VLOOKUP(Proc[[#This Row],[App]],Table2[],3,0),"open")</f>
        <v>ok</v>
      </c>
      <c r="C8714" s="156" t="s">
        <v>369</v>
      </c>
      <c r="D8714" t="s">
        <v>10932</v>
      </c>
      <c r="E8714" s="154" t="s">
        <v>11699</v>
      </c>
      <c r="F8714" s="155" t="s">
        <v>11699</v>
      </c>
      <c r="G8714" s="154" t="s">
        <v>400</v>
      </c>
      <c r="H8714" s="155" t="str">
        <f>IF(Proc[[#This Row],[type]]="LFF (MDG-F)",MID(Proc[[#This Row],[Obj]],13,10),"")</f>
        <v/>
      </c>
      <c r="J8714" s="155" t="b">
        <f>Proc[[#This Row],[Requested]]=Proc[[#This Row],[CurrentParent]]</f>
        <v>1</v>
      </c>
      <c r="K8714" s="155" t="str">
        <f>IF(Proc[[#This Row],[Author]]="Marcela Urrego",VLOOKUP(LEFT(Proc[[#This Row],[Requested]],1),Table3[#All],2,0),VLOOKUP(Proc[[#This Row],[Author]],Table4[],2,0))</f>
        <v>HC</v>
      </c>
      <c r="L8714" s="155" t="s">
        <v>7801</v>
      </c>
      <c r="M8714" s="140">
        <v>46100</v>
      </c>
      <c r="N8714" s="140"/>
      <c r="O8714" s="140"/>
      <c r="P8714" s="140" t="str">
        <f ca="1">IF(Proc[[#This Row],[DaysAgeing]]&gt;5,"yep","on track")</f>
        <v>yep</v>
      </c>
      <c r="Q8714" s="2">
        <f ca="1">IF(Proc[[#This Row],[DateClosed]]="",ABS(NETWORKDAYS(Proc[[#This Row],[DateOpened]],TODAY()))-1,ABS(NETWORKDAYS(Proc[[#This Row],[DateOpened]],Proc[[#This Row],[DateClosed]]))-1)</f>
        <v>11</v>
      </c>
      <c r="R8714" s="140" t="s">
        <v>476</v>
      </c>
      <c r="S8714" s="155"/>
      <c r="T8714" s="155"/>
    </row>
    <row r="8715" spans="1:20" hidden="1">
      <c r="A8715" s="154" t="s">
        <v>10642</v>
      </c>
      <c r="B8715" s="155" t="str">
        <f>IFERROR(VLOOKUP(Proc[[#This Row],[App]],Table2[],3,0),"open")</f>
        <v>ok</v>
      </c>
      <c r="C8715" s="156" t="s">
        <v>369</v>
      </c>
      <c r="D8715" t="s">
        <v>10933</v>
      </c>
      <c r="E8715" s="154" t="s">
        <v>11699</v>
      </c>
      <c r="F8715" s="155" t="s">
        <v>11699</v>
      </c>
      <c r="G8715" s="154" t="s">
        <v>400</v>
      </c>
      <c r="H8715" s="155" t="str">
        <f>IF(Proc[[#This Row],[type]]="LFF (MDG-F)",MID(Proc[[#This Row],[Obj]],13,10),"")</f>
        <v/>
      </c>
      <c r="J8715" s="155" t="b">
        <f>Proc[[#This Row],[Requested]]=Proc[[#This Row],[CurrentParent]]</f>
        <v>1</v>
      </c>
      <c r="K8715" s="155" t="str">
        <f>IF(Proc[[#This Row],[Author]]="Marcela Urrego",VLOOKUP(LEFT(Proc[[#This Row],[Requested]],1),Table3[#All],2,0),VLOOKUP(Proc[[#This Row],[Author]],Table4[],2,0))</f>
        <v>HC</v>
      </c>
      <c r="L8715" s="155" t="s">
        <v>7801</v>
      </c>
      <c r="M8715" s="140">
        <v>46100</v>
      </c>
      <c r="N8715" s="140"/>
      <c r="O8715" s="140"/>
      <c r="P8715" s="140" t="str">
        <f ca="1">IF(Proc[[#This Row],[DaysAgeing]]&gt;5,"yep","on track")</f>
        <v>yep</v>
      </c>
      <c r="Q8715" s="2">
        <f ca="1">IF(Proc[[#This Row],[DateClosed]]="",ABS(NETWORKDAYS(Proc[[#This Row],[DateOpened]],TODAY()))-1,ABS(NETWORKDAYS(Proc[[#This Row],[DateOpened]],Proc[[#This Row],[DateClosed]]))-1)</f>
        <v>11</v>
      </c>
      <c r="R8715" s="140" t="s">
        <v>476</v>
      </c>
      <c r="S8715" s="155"/>
      <c r="T8715" s="155"/>
    </row>
    <row r="8716" spans="1:20" hidden="1">
      <c r="A8716" s="154" t="s">
        <v>10642</v>
      </c>
      <c r="B8716" s="155" t="str">
        <f>IFERROR(VLOOKUP(Proc[[#This Row],[App]],Table2[],3,0),"open")</f>
        <v>ok</v>
      </c>
      <c r="C8716" s="156" t="s">
        <v>369</v>
      </c>
      <c r="D8716" t="s">
        <v>10934</v>
      </c>
      <c r="E8716" s="154" t="s">
        <v>11699</v>
      </c>
      <c r="F8716" s="155" t="s">
        <v>11699</v>
      </c>
      <c r="G8716" s="154" t="s">
        <v>400</v>
      </c>
      <c r="H8716" s="155" t="str">
        <f>IF(Proc[[#This Row],[type]]="LFF (MDG-F)",MID(Proc[[#This Row],[Obj]],13,10),"")</f>
        <v/>
      </c>
      <c r="J8716" s="155" t="b">
        <f>Proc[[#This Row],[Requested]]=Proc[[#This Row],[CurrentParent]]</f>
        <v>1</v>
      </c>
      <c r="K8716" s="155" t="str">
        <f>IF(Proc[[#This Row],[Author]]="Marcela Urrego",VLOOKUP(LEFT(Proc[[#This Row],[Requested]],1),Table3[#All],2,0),VLOOKUP(Proc[[#This Row],[Author]],Table4[],2,0))</f>
        <v>HC</v>
      </c>
      <c r="L8716" s="155" t="s">
        <v>7801</v>
      </c>
      <c r="M8716" s="140">
        <v>46100</v>
      </c>
      <c r="N8716" s="140"/>
      <c r="O8716" s="140"/>
      <c r="P8716" s="140" t="str">
        <f ca="1">IF(Proc[[#This Row],[DaysAgeing]]&gt;5,"yep","on track")</f>
        <v>yep</v>
      </c>
      <c r="Q8716" s="2">
        <f ca="1">IF(Proc[[#This Row],[DateClosed]]="",ABS(NETWORKDAYS(Proc[[#This Row],[DateOpened]],TODAY()))-1,ABS(NETWORKDAYS(Proc[[#This Row],[DateOpened]],Proc[[#This Row],[DateClosed]]))-1)</f>
        <v>11</v>
      </c>
      <c r="R8716" s="140" t="s">
        <v>476</v>
      </c>
      <c r="S8716" s="155"/>
      <c r="T8716" s="155"/>
    </row>
    <row r="8717" spans="1:20" hidden="1">
      <c r="A8717" s="154" t="s">
        <v>10642</v>
      </c>
      <c r="B8717" s="155" t="str">
        <f>IFERROR(VLOOKUP(Proc[[#This Row],[App]],Table2[],3,0),"open")</f>
        <v>ok</v>
      </c>
      <c r="C8717" s="156" t="s">
        <v>369</v>
      </c>
      <c r="D8717" t="s">
        <v>10935</v>
      </c>
      <c r="E8717" s="154" t="s">
        <v>11699</v>
      </c>
      <c r="F8717" s="155" t="s">
        <v>11699</v>
      </c>
      <c r="G8717" s="154" t="s">
        <v>400</v>
      </c>
      <c r="H8717" s="155" t="str">
        <f>IF(Proc[[#This Row],[type]]="LFF (MDG-F)",MID(Proc[[#This Row],[Obj]],13,10),"")</f>
        <v/>
      </c>
      <c r="J8717" s="155" t="b">
        <f>Proc[[#This Row],[Requested]]=Proc[[#This Row],[CurrentParent]]</f>
        <v>1</v>
      </c>
      <c r="K8717" s="155" t="str">
        <f>IF(Proc[[#This Row],[Author]]="Marcela Urrego",VLOOKUP(LEFT(Proc[[#This Row],[Requested]],1),Table3[#All],2,0),VLOOKUP(Proc[[#This Row],[Author]],Table4[],2,0))</f>
        <v>HC</v>
      </c>
      <c r="L8717" s="155" t="s">
        <v>7801</v>
      </c>
      <c r="M8717" s="140">
        <v>46100</v>
      </c>
      <c r="N8717" s="140"/>
      <c r="O8717" s="140"/>
      <c r="P8717" s="140" t="str">
        <f ca="1">IF(Proc[[#This Row],[DaysAgeing]]&gt;5,"yep","on track")</f>
        <v>yep</v>
      </c>
      <c r="Q8717" s="2">
        <f ca="1">IF(Proc[[#This Row],[DateClosed]]="",ABS(NETWORKDAYS(Proc[[#This Row],[DateOpened]],TODAY()))-1,ABS(NETWORKDAYS(Proc[[#This Row],[DateOpened]],Proc[[#This Row],[DateClosed]]))-1)</f>
        <v>11</v>
      </c>
      <c r="R8717" s="140" t="s">
        <v>476</v>
      </c>
      <c r="S8717" s="155"/>
      <c r="T8717" s="155"/>
    </row>
    <row r="8718" spans="1:20" hidden="1">
      <c r="A8718" s="154" t="s">
        <v>10642</v>
      </c>
      <c r="B8718" s="155" t="str">
        <f>IFERROR(VLOOKUP(Proc[[#This Row],[App]],Table2[],3,0),"open")</f>
        <v>ok</v>
      </c>
      <c r="C8718" s="156" t="s">
        <v>369</v>
      </c>
      <c r="D8718" t="s">
        <v>10936</v>
      </c>
      <c r="E8718" s="154" t="s">
        <v>11699</v>
      </c>
      <c r="F8718" s="155" t="s">
        <v>11699</v>
      </c>
      <c r="G8718" s="154" t="s">
        <v>400</v>
      </c>
      <c r="H8718" s="155" t="str">
        <f>IF(Proc[[#This Row],[type]]="LFF (MDG-F)",MID(Proc[[#This Row],[Obj]],13,10),"")</f>
        <v/>
      </c>
      <c r="J8718" s="155" t="b">
        <f>Proc[[#This Row],[Requested]]=Proc[[#This Row],[CurrentParent]]</f>
        <v>1</v>
      </c>
      <c r="K8718" s="155" t="str">
        <f>IF(Proc[[#This Row],[Author]]="Marcela Urrego",VLOOKUP(LEFT(Proc[[#This Row],[Requested]],1),Table3[#All],2,0),VLOOKUP(Proc[[#This Row],[Author]],Table4[],2,0))</f>
        <v>HC</v>
      </c>
      <c r="L8718" s="155" t="s">
        <v>7801</v>
      </c>
      <c r="M8718" s="140">
        <v>46100</v>
      </c>
      <c r="N8718" s="140"/>
      <c r="O8718" s="140"/>
      <c r="P8718" s="140" t="str">
        <f ca="1">IF(Proc[[#This Row],[DaysAgeing]]&gt;5,"yep","on track")</f>
        <v>yep</v>
      </c>
      <c r="Q8718" s="2">
        <f ca="1">IF(Proc[[#This Row],[DateClosed]]="",ABS(NETWORKDAYS(Proc[[#This Row],[DateOpened]],TODAY()))-1,ABS(NETWORKDAYS(Proc[[#This Row],[DateOpened]],Proc[[#This Row],[DateClosed]]))-1)</f>
        <v>11</v>
      </c>
      <c r="R8718" s="140" t="s">
        <v>476</v>
      </c>
      <c r="S8718" s="155"/>
      <c r="T8718" s="155"/>
    </row>
    <row r="8719" spans="1:20" hidden="1">
      <c r="A8719" s="154" t="s">
        <v>10642</v>
      </c>
      <c r="B8719" s="155" t="str">
        <f>IFERROR(VLOOKUP(Proc[[#This Row],[App]],Table2[],3,0),"open")</f>
        <v>ok</v>
      </c>
      <c r="C8719" s="156" t="s">
        <v>369</v>
      </c>
      <c r="D8719" t="s">
        <v>10937</v>
      </c>
      <c r="E8719" s="154" t="s">
        <v>11699</v>
      </c>
      <c r="F8719" s="155" t="s">
        <v>11699</v>
      </c>
      <c r="G8719" s="154" t="s">
        <v>400</v>
      </c>
      <c r="H8719" s="155" t="str">
        <f>IF(Proc[[#This Row],[type]]="LFF (MDG-F)",MID(Proc[[#This Row],[Obj]],13,10),"")</f>
        <v/>
      </c>
      <c r="J8719" s="155" t="b">
        <f>Proc[[#This Row],[Requested]]=Proc[[#This Row],[CurrentParent]]</f>
        <v>1</v>
      </c>
      <c r="K8719" s="155" t="str">
        <f>IF(Proc[[#This Row],[Author]]="Marcela Urrego",VLOOKUP(LEFT(Proc[[#This Row],[Requested]],1),Table3[#All],2,0),VLOOKUP(Proc[[#This Row],[Author]],Table4[],2,0))</f>
        <v>HC</v>
      </c>
      <c r="L8719" s="155" t="s">
        <v>7801</v>
      </c>
      <c r="M8719" s="140">
        <v>46100</v>
      </c>
      <c r="N8719" s="140"/>
      <c r="O8719" s="140"/>
      <c r="P8719" s="140" t="str">
        <f ca="1">IF(Proc[[#This Row],[DaysAgeing]]&gt;5,"yep","on track")</f>
        <v>yep</v>
      </c>
      <c r="Q8719" s="2">
        <f ca="1">IF(Proc[[#This Row],[DateClosed]]="",ABS(NETWORKDAYS(Proc[[#This Row],[DateOpened]],TODAY()))-1,ABS(NETWORKDAYS(Proc[[#This Row],[DateOpened]],Proc[[#This Row],[DateClosed]]))-1)</f>
        <v>11</v>
      </c>
      <c r="R8719" s="140" t="s">
        <v>476</v>
      </c>
      <c r="S8719" s="155"/>
      <c r="T8719" s="155"/>
    </row>
    <row r="8720" spans="1:20" hidden="1">
      <c r="A8720" s="154" t="s">
        <v>10642</v>
      </c>
      <c r="B8720" s="155" t="str">
        <f>IFERROR(VLOOKUP(Proc[[#This Row],[App]],Table2[],3,0),"open")</f>
        <v>ok</v>
      </c>
      <c r="C8720" s="156" t="s">
        <v>369</v>
      </c>
      <c r="D8720" t="s">
        <v>10938</v>
      </c>
      <c r="E8720" s="154" t="s">
        <v>11699</v>
      </c>
      <c r="F8720" s="155" t="s">
        <v>11699</v>
      </c>
      <c r="G8720" s="154" t="s">
        <v>400</v>
      </c>
      <c r="H8720" s="155" t="str">
        <f>IF(Proc[[#This Row],[type]]="LFF (MDG-F)",MID(Proc[[#This Row],[Obj]],13,10),"")</f>
        <v/>
      </c>
      <c r="J8720" s="155" t="b">
        <f>Proc[[#This Row],[Requested]]=Proc[[#This Row],[CurrentParent]]</f>
        <v>1</v>
      </c>
      <c r="K8720" s="155" t="str">
        <f>IF(Proc[[#This Row],[Author]]="Marcela Urrego",VLOOKUP(LEFT(Proc[[#This Row],[Requested]],1),Table3[#All],2,0),VLOOKUP(Proc[[#This Row],[Author]],Table4[],2,0))</f>
        <v>HC</v>
      </c>
      <c r="L8720" s="155" t="s">
        <v>7801</v>
      </c>
      <c r="M8720" s="140">
        <v>46100</v>
      </c>
      <c r="N8720" s="140"/>
      <c r="O8720" s="140"/>
      <c r="P8720" s="140" t="str">
        <f ca="1">IF(Proc[[#This Row],[DaysAgeing]]&gt;5,"yep","on track")</f>
        <v>yep</v>
      </c>
      <c r="Q8720" s="2">
        <f ca="1">IF(Proc[[#This Row],[DateClosed]]="",ABS(NETWORKDAYS(Proc[[#This Row],[DateOpened]],TODAY()))-1,ABS(NETWORKDAYS(Proc[[#This Row],[DateOpened]],Proc[[#This Row],[DateClosed]]))-1)</f>
        <v>11</v>
      </c>
      <c r="R8720" s="140" t="s">
        <v>476</v>
      </c>
      <c r="S8720" s="155"/>
      <c r="T8720" s="155"/>
    </row>
    <row r="8721" spans="1:20" hidden="1">
      <c r="A8721" s="154" t="s">
        <v>10642</v>
      </c>
      <c r="B8721" s="155" t="str">
        <f>IFERROR(VLOOKUP(Proc[[#This Row],[App]],Table2[],3,0),"open")</f>
        <v>ok</v>
      </c>
      <c r="C8721" s="156" t="s">
        <v>369</v>
      </c>
      <c r="D8721" t="s">
        <v>10939</v>
      </c>
      <c r="E8721" s="154" t="s">
        <v>11699</v>
      </c>
      <c r="F8721" s="155" t="s">
        <v>11699</v>
      </c>
      <c r="G8721" s="154" t="s">
        <v>400</v>
      </c>
      <c r="H8721" s="155" t="str">
        <f>IF(Proc[[#This Row],[type]]="LFF (MDG-F)",MID(Proc[[#This Row],[Obj]],13,10),"")</f>
        <v/>
      </c>
      <c r="J8721" s="155" t="b">
        <f>Proc[[#This Row],[Requested]]=Proc[[#This Row],[CurrentParent]]</f>
        <v>1</v>
      </c>
      <c r="K8721" s="155" t="str">
        <f>IF(Proc[[#This Row],[Author]]="Marcela Urrego",VLOOKUP(LEFT(Proc[[#This Row],[Requested]],1),Table3[#All],2,0),VLOOKUP(Proc[[#This Row],[Author]],Table4[],2,0))</f>
        <v>HC</v>
      </c>
      <c r="L8721" s="155" t="s">
        <v>7801</v>
      </c>
      <c r="M8721" s="140">
        <v>46100</v>
      </c>
      <c r="N8721" s="140"/>
      <c r="O8721" s="140"/>
      <c r="P8721" s="140" t="str">
        <f ca="1">IF(Proc[[#This Row],[DaysAgeing]]&gt;5,"yep","on track")</f>
        <v>yep</v>
      </c>
      <c r="Q8721" s="2">
        <f ca="1">IF(Proc[[#This Row],[DateClosed]]="",ABS(NETWORKDAYS(Proc[[#This Row],[DateOpened]],TODAY()))-1,ABS(NETWORKDAYS(Proc[[#This Row],[DateOpened]],Proc[[#This Row],[DateClosed]]))-1)</f>
        <v>11</v>
      </c>
      <c r="R8721" s="140" t="s">
        <v>476</v>
      </c>
      <c r="S8721" s="155"/>
      <c r="T8721" s="155"/>
    </row>
    <row r="8722" spans="1:20" hidden="1">
      <c r="A8722" s="154" t="s">
        <v>10642</v>
      </c>
      <c r="B8722" s="155" t="str">
        <f>IFERROR(VLOOKUP(Proc[[#This Row],[App]],Table2[],3,0),"open")</f>
        <v>ok</v>
      </c>
      <c r="C8722" s="156" t="s">
        <v>369</v>
      </c>
      <c r="D8722" t="s">
        <v>10940</v>
      </c>
      <c r="E8722" s="154" t="s">
        <v>11699</v>
      </c>
      <c r="F8722" s="155" t="s">
        <v>11699</v>
      </c>
      <c r="G8722" s="154" t="s">
        <v>400</v>
      </c>
      <c r="H8722" s="155" t="str">
        <f>IF(Proc[[#This Row],[type]]="LFF (MDG-F)",MID(Proc[[#This Row],[Obj]],13,10),"")</f>
        <v/>
      </c>
      <c r="J8722" s="155" t="b">
        <f>Proc[[#This Row],[Requested]]=Proc[[#This Row],[CurrentParent]]</f>
        <v>1</v>
      </c>
      <c r="K8722" s="155" t="str">
        <f>IF(Proc[[#This Row],[Author]]="Marcela Urrego",VLOOKUP(LEFT(Proc[[#This Row],[Requested]],1),Table3[#All],2,0),VLOOKUP(Proc[[#This Row],[Author]],Table4[],2,0))</f>
        <v>HC</v>
      </c>
      <c r="L8722" s="155" t="s">
        <v>7801</v>
      </c>
      <c r="M8722" s="140">
        <v>46100</v>
      </c>
      <c r="N8722" s="140"/>
      <c r="O8722" s="140"/>
      <c r="P8722" s="140" t="str">
        <f ca="1">IF(Proc[[#This Row],[DaysAgeing]]&gt;5,"yep","on track")</f>
        <v>yep</v>
      </c>
      <c r="Q8722" s="2">
        <f ca="1">IF(Proc[[#This Row],[DateClosed]]="",ABS(NETWORKDAYS(Proc[[#This Row],[DateOpened]],TODAY()))-1,ABS(NETWORKDAYS(Proc[[#This Row],[DateOpened]],Proc[[#This Row],[DateClosed]]))-1)</f>
        <v>11</v>
      </c>
      <c r="R8722" s="140" t="s">
        <v>476</v>
      </c>
      <c r="S8722" s="155"/>
      <c r="T8722" s="155"/>
    </row>
    <row r="8723" spans="1:20" hidden="1">
      <c r="A8723" s="154" t="s">
        <v>10642</v>
      </c>
      <c r="B8723" s="155" t="str">
        <f>IFERROR(VLOOKUP(Proc[[#This Row],[App]],Table2[],3,0),"open")</f>
        <v>ok</v>
      </c>
      <c r="C8723" s="156" t="s">
        <v>369</v>
      </c>
      <c r="D8723" t="s">
        <v>10941</v>
      </c>
      <c r="E8723" s="154" t="s">
        <v>11699</v>
      </c>
      <c r="F8723" s="155" t="s">
        <v>11699</v>
      </c>
      <c r="G8723" s="154" t="s">
        <v>400</v>
      </c>
      <c r="H8723" s="155" t="str">
        <f>IF(Proc[[#This Row],[type]]="LFF (MDG-F)",MID(Proc[[#This Row],[Obj]],13,10),"")</f>
        <v/>
      </c>
      <c r="J8723" s="155" t="b">
        <f>Proc[[#This Row],[Requested]]=Proc[[#This Row],[CurrentParent]]</f>
        <v>1</v>
      </c>
      <c r="K8723" s="155" t="str">
        <f>IF(Proc[[#This Row],[Author]]="Marcela Urrego",VLOOKUP(LEFT(Proc[[#This Row],[Requested]],1),Table3[#All],2,0),VLOOKUP(Proc[[#This Row],[Author]],Table4[],2,0))</f>
        <v>HC</v>
      </c>
      <c r="L8723" s="155" t="s">
        <v>7801</v>
      </c>
      <c r="M8723" s="140">
        <v>46100</v>
      </c>
      <c r="N8723" s="140"/>
      <c r="O8723" s="140"/>
      <c r="P8723" s="140" t="str">
        <f ca="1">IF(Proc[[#This Row],[DaysAgeing]]&gt;5,"yep","on track")</f>
        <v>yep</v>
      </c>
      <c r="Q8723" s="2">
        <f ca="1">IF(Proc[[#This Row],[DateClosed]]="",ABS(NETWORKDAYS(Proc[[#This Row],[DateOpened]],TODAY()))-1,ABS(NETWORKDAYS(Proc[[#This Row],[DateOpened]],Proc[[#This Row],[DateClosed]]))-1)</f>
        <v>11</v>
      </c>
      <c r="R8723" s="140" t="s">
        <v>476</v>
      </c>
      <c r="S8723" s="155"/>
      <c r="T8723" s="155"/>
    </row>
    <row r="8724" spans="1:20" hidden="1">
      <c r="A8724" s="154" t="s">
        <v>10642</v>
      </c>
      <c r="B8724" s="155" t="str">
        <f>IFERROR(VLOOKUP(Proc[[#This Row],[App]],Table2[],3,0),"open")</f>
        <v>ok</v>
      </c>
      <c r="C8724" s="156" t="s">
        <v>369</v>
      </c>
      <c r="D8724" t="s">
        <v>10942</v>
      </c>
      <c r="E8724" s="154" t="s">
        <v>11699</v>
      </c>
      <c r="F8724" s="155" t="s">
        <v>11699</v>
      </c>
      <c r="G8724" s="154" t="s">
        <v>400</v>
      </c>
      <c r="H8724" s="155" t="str">
        <f>IF(Proc[[#This Row],[type]]="LFF (MDG-F)",MID(Proc[[#This Row],[Obj]],13,10),"")</f>
        <v/>
      </c>
      <c r="J8724" s="155" t="b">
        <f>Proc[[#This Row],[Requested]]=Proc[[#This Row],[CurrentParent]]</f>
        <v>1</v>
      </c>
      <c r="K8724" s="155" t="str">
        <f>IF(Proc[[#This Row],[Author]]="Marcela Urrego",VLOOKUP(LEFT(Proc[[#This Row],[Requested]],1),Table3[#All],2,0),VLOOKUP(Proc[[#This Row],[Author]],Table4[],2,0))</f>
        <v>HC</v>
      </c>
      <c r="L8724" s="155" t="s">
        <v>7801</v>
      </c>
      <c r="M8724" s="140">
        <v>46100</v>
      </c>
      <c r="N8724" s="140"/>
      <c r="O8724" s="140"/>
      <c r="P8724" s="140" t="str">
        <f ca="1">IF(Proc[[#This Row],[DaysAgeing]]&gt;5,"yep","on track")</f>
        <v>yep</v>
      </c>
      <c r="Q8724" s="2">
        <f ca="1">IF(Proc[[#This Row],[DateClosed]]="",ABS(NETWORKDAYS(Proc[[#This Row],[DateOpened]],TODAY()))-1,ABS(NETWORKDAYS(Proc[[#This Row],[DateOpened]],Proc[[#This Row],[DateClosed]]))-1)</f>
        <v>11</v>
      </c>
      <c r="R8724" s="140" t="s">
        <v>476</v>
      </c>
      <c r="S8724" s="155"/>
      <c r="T8724" s="155"/>
    </row>
    <row r="8725" spans="1:20" hidden="1">
      <c r="A8725" s="154" t="s">
        <v>10642</v>
      </c>
      <c r="B8725" s="155" t="str">
        <f>IFERROR(VLOOKUP(Proc[[#This Row],[App]],Table2[],3,0),"open")</f>
        <v>ok</v>
      </c>
      <c r="C8725" s="156" t="s">
        <v>369</v>
      </c>
      <c r="D8725" t="s">
        <v>10943</v>
      </c>
      <c r="E8725" s="154" t="s">
        <v>11699</v>
      </c>
      <c r="F8725" s="155" t="s">
        <v>11699</v>
      </c>
      <c r="G8725" s="154" t="s">
        <v>400</v>
      </c>
      <c r="H8725" s="155" t="str">
        <f>IF(Proc[[#This Row],[type]]="LFF (MDG-F)",MID(Proc[[#This Row],[Obj]],13,10),"")</f>
        <v/>
      </c>
      <c r="J8725" s="155" t="b">
        <f>Proc[[#This Row],[Requested]]=Proc[[#This Row],[CurrentParent]]</f>
        <v>1</v>
      </c>
      <c r="K8725" s="155" t="str">
        <f>IF(Proc[[#This Row],[Author]]="Marcela Urrego",VLOOKUP(LEFT(Proc[[#This Row],[Requested]],1),Table3[#All],2,0),VLOOKUP(Proc[[#This Row],[Author]],Table4[],2,0))</f>
        <v>HC</v>
      </c>
      <c r="L8725" s="155" t="s">
        <v>7801</v>
      </c>
      <c r="M8725" s="140">
        <v>46100</v>
      </c>
      <c r="N8725" s="140"/>
      <c r="O8725" s="140"/>
      <c r="P8725" s="140" t="str">
        <f ca="1">IF(Proc[[#This Row],[DaysAgeing]]&gt;5,"yep","on track")</f>
        <v>yep</v>
      </c>
      <c r="Q8725" s="2">
        <f ca="1">IF(Proc[[#This Row],[DateClosed]]="",ABS(NETWORKDAYS(Proc[[#This Row],[DateOpened]],TODAY()))-1,ABS(NETWORKDAYS(Proc[[#This Row],[DateOpened]],Proc[[#This Row],[DateClosed]]))-1)</f>
        <v>11</v>
      </c>
      <c r="R8725" s="140" t="s">
        <v>476</v>
      </c>
      <c r="S8725" s="155"/>
      <c r="T8725" s="155"/>
    </row>
    <row r="8726" spans="1:20" hidden="1">
      <c r="A8726" s="154" t="s">
        <v>10642</v>
      </c>
      <c r="B8726" s="155" t="str">
        <f>IFERROR(VLOOKUP(Proc[[#This Row],[App]],Table2[],3,0),"open")</f>
        <v>ok</v>
      </c>
      <c r="C8726" s="156" t="s">
        <v>369</v>
      </c>
      <c r="D8726" t="s">
        <v>10944</v>
      </c>
      <c r="E8726" s="154" t="s">
        <v>11699</v>
      </c>
      <c r="F8726" s="155" t="s">
        <v>11699</v>
      </c>
      <c r="G8726" s="154" t="s">
        <v>400</v>
      </c>
      <c r="H8726" s="155" t="str">
        <f>IF(Proc[[#This Row],[type]]="LFF (MDG-F)",MID(Proc[[#This Row],[Obj]],13,10),"")</f>
        <v/>
      </c>
      <c r="J8726" s="155" t="b">
        <f>Proc[[#This Row],[Requested]]=Proc[[#This Row],[CurrentParent]]</f>
        <v>1</v>
      </c>
      <c r="K8726" s="155" t="str">
        <f>IF(Proc[[#This Row],[Author]]="Marcela Urrego",VLOOKUP(LEFT(Proc[[#This Row],[Requested]],1),Table3[#All],2,0),VLOOKUP(Proc[[#This Row],[Author]],Table4[],2,0))</f>
        <v>HC</v>
      </c>
      <c r="L8726" s="155" t="s">
        <v>7801</v>
      </c>
      <c r="M8726" s="140">
        <v>46100</v>
      </c>
      <c r="N8726" s="140"/>
      <c r="O8726" s="140"/>
      <c r="P8726" s="140" t="str">
        <f ca="1">IF(Proc[[#This Row],[DaysAgeing]]&gt;5,"yep","on track")</f>
        <v>yep</v>
      </c>
      <c r="Q8726" s="2">
        <f ca="1">IF(Proc[[#This Row],[DateClosed]]="",ABS(NETWORKDAYS(Proc[[#This Row],[DateOpened]],TODAY()))-1,ABS(NETWORKDAYS(Proc[[#This Row],[DateOpened]],Proc[[#This Row],[DateClosed]]))-1)</f>
        <v>11</v>
      </c>
      <c r="R8726" s="140" t="s">
        <v>476</v>
      </c>
      <c r="S8726" s="155"/>
      <c r="T8726" s="155"/>
    </row>
    <row r="8727" spans="1:20" hidden="1">
      <c r="A8727" s="154" t="s">
        <v>10642</v>
      </c>
      <c r="B8727" s="155" t="str">
        <f>IFERROR(VLOOKUP(Proc[[#This Row],[App]],Table2[],3,0),"open")</f>
        <v>ok</v>
      </c>
      <c r="C8727" s="156" t="s">
        <v>369</v>
      </c>
      <c r="D8727" t="s">
        <v>10945</v>
      </c>
      <c r="E8727" s="154" t="s">
        <v>11699</v>
      </c>
      <c r="F8727" s="155" t="s">
        <v>11699</v>
      </c>
      <c r="G8727" s="154" t="s">
        <v>400</v>
      </c>
      <c r="H8727" s="155" t="str">
        <f>IF(Proc[[#This Row],[type]]="LFF (MDG-F)",MID(Proc[[#This Row],[Obj]],13,10),"")</f>
        <v/>
      </c>
      <c r="J8727" s="155" t="b">
        <f>Proc[[#This Row],[Requested]]=Proc[[#This Row],[CurrentParent]]</f>
        <v>1</v>
      </c>
      <c r="K8727" s="155" t="str">
        <f>IF(Proc[[#This Row],[Author]]="Marcela Urrego",VLOOKUP(LEFT(Proc[[#This Row],[Requested]],1),Table3[#All],2,0),VLOOKUP(Proc[[#This Row],[Author]],Table4[],2,0))</f>
        <v>HC</v>
      </c>
      <c r="L8727" s="155" t="s">
        <v>7801</v>
      </c>
      <c r="M8727" s="140">
        <v>46100</v>
      </c>
      <c r="N8727" s="140"/>
      <c r="O8727" s="140"/>
      <c r="P8727" s="140" t="str">
        <f ca="1">IF(Proc[[#This Row],[DaysAgeing]]&gt;5,"yep","on track")</f>
        <v>yep</v>
      </c>
      <c r="Q8727" s="2">
        <f ca="1">IF(Proc[[#This Row],[DateClosed]]="",ABS(NETWORKDAYS(Proc[[#This Row],[DateOpened]],TODAY()))-1,ABS(NETWORKDAYS(Proc[[#This Row],[DateOpened]],Proc[[#This Row],[DateClosed]]))-1)</f>
        <v>11</v>
      </c>
      <c r="R8727" s="140" t="s">
        <v>476</v>
      </c>
      <c r="S8727" s="155"/>
      <c r="T8727" s="155"/>
    </row>
    <row r="8728" spans="1:20" hidden="1">
      <c r="A8728" s="154" t="s">
        <v>10642</v>
      </c>
      <c r="B8728" s="155" t="str">
        <f>IFERROR(VLOOKUP(Proc[[#This Row],[App]],Table2[],3,0),"open")</f>
        <v>ok</v>
      </c>
      <c r="C8728" s="156" t="s">
        <v>369</v>
      </c>
      <c r="D8728" t="s">
        <v>10946</v>
      </c>
      <c r="E8728" s="154" t="s">
        <v>11699</v>
      </c>
      <c r="F8728" s="155" t="s">
        <v>11699</v>
      </c>
      <c r="G8728" s="154" t="s">
        <v>400</v>
      </c>
      <c r="H8728" s="155" t="str">
        <f>IF(Proc[[#This Row],[type]]="LFF (MDG-F)",MID(Proc[[#This Row],[Obj]],13,10),"")</f>
        <v/>
      </c>
      <c r="J8728" s="155" t="b">
        <f>Proc[[#This Row],[Requested]]=Proc[[#This Row],[CurrentParent]]</f>
        <v>1</v>
      </c>
      <c r="K8728" s="155" t="str">
        <f>IF(Proc[[#This Row],[Author]]="Marcela Urrego",VLOOKUP(LEFT(Proc[[#This Row],[Requested]],1),Table3[#All],2,0),VLOOKUP(Proc[[#This Row],[Author]],Table4[],2,0))</f>
        <v>HC</v>
      </c>
      <c r="L8728" s="155" t="s">
        <v>7801</v>
      </c>
      <c r="M8728" s="140">
        <v>46100</v>
      </c>
      <c r="N8728" s="140"/>
      <c r="O8728" s="140"/>
      <c r="P8728" s="140" t="str">
        <f ca="1">IF(Proc[[#This Row],[DaysAgeing]]&gt;5,"yep","on track")</f>
        <v>yep</v>
      </c>
      <c r="Q8728" s="2">
        <f ca="1">IF(Proc[[#This Row],[DateClosed]]="",ABS(NETWORKDAYS(Proc[[#This Row],[DateOpened]],TODAY()))-1,ABS(NETWORKDAYS(Proc[[#This Row],[DateOpened]],Proc[[#This Row],[DateClosed]]))-1)</f>
        <v>11</v>
      </c>
      <c r="R8728" s="140" t="s">
        <v>476</v>
      </c>
      <c r="S8728" s="155"/>
      <c r="T8728" s="155"/>
    </row>
    <row r="8729" spans="1:20" hidden="1">
      <c r="A8729" s="154" t="s">
        <v>10642</v>
      </c>
      <c r="B8729" s="155" t="str">
        <f>IFERROR(VLOOKUP(Proc[[#This Row],[App]],Table2[],3,0),"open")</f>
        <v>ok</v>
      </c>
      <c r="C8729" s="156" t="s">
        <v>369</v>
      </c>
      <c r="D8729" t="s">
        <v>10947</v>
      </c>
      <c r="E8729" s="154" t="s">
        <v>11699</v>
      </c>
      <c r="F8729" s="155" t="s">
        <v>11699</v>
      </c>
      <c r="G8729" s="154" t="s">
        <v>400</v>
      </c>
      <c r="H8729" s="155" t="str">
        <f>IF(Proc[[#This Row],[type]]="LFF (MDG-F)",MID(Proc[[#This Row],[Obj]],13,10),"")</f>
        <v/>
      </c>
      <c r="J8729" s="155" t="b">
        <f>Proc[[#This Row],[Requested]]=Proc[[#This Row],[CurrentParent]]</f>
        <v>1</v>
      </c>
      <c r="K8729" s="155" t="str">
        <f>IF(Proc[[#This Row],[Author]]="Marcela Urrego",VLOOKUP(LEFT(Proc[[#This Row],[Requested]],1),Table3[#All],2,0),VLOOKUP(Proc[[#This Row],[Author]],Table4[],2,0))</f>
        <v>HC</v>
      </c>
      <c r="L8729" s="155" t="s">
        <v>7801</v>
      </c>
      <c r="M8729" s="140">
        <v>46100</v>
      </c>
      <c r="N8729" s="140"/>
      <c r="O8729" s="140"/>
      <c r="P8729" s="140" t="str">
        <f ca="1">IF(Proc[[#This Row],[DaysAgeing]]&gt;5,"yep","on track")</f>
        <v>yep</v>
      </c>
      <c r="Q8729" s="2">
        <f ca="1">IF(Proc[[#This Row],[DateClosed]]="",ABS(NETWORKDAYS(Proc[[#This Row],[DateOpened]],TODAY()))-1,ABS(NETWORKDAYS(Proc[[#This Row],[DateOpened]],Proc[[#This Row],[DateClosed]]))-1)</f>
        <v>11</v>
      </c>
      <c r="R8729" s="140" t="s">
        <v>476</v>
      </c>
      <c r="S8729" s="155"/>
      <c r="T8729" s="155"/>
    </row>
    <row r="8730" spans="1:20" hidden="1">
      <c r="A8730" s="154" t="s">
        <v>10642</v>
      </c>
      <c r="B8730" s="155" t="str">
        <f>IFERROR(VLOOKUP(Proc[[#This Row],[App]],Table2[],3,0),"open")</f>
        <v>ok</v>
      </c>
      <c r="C8730" s="156" t="s">
        <v>369</v>
      </c>
      <c r="D8730" t="s">
        <v>10948</v>
      </c>
      <c r="E8730" s="154" t="s">
        <v>11699</v>
      </c>
      <c r="F8730" s="155" t="s">
        <v>11699</v>
      </c>
      <c r="G8730" s="154" t="s">
        <v>400</v>
      </c>
      <c r="H8730" s="155" t="str">
        <f>IF(Proc[[#This Row],[type]]="LFF (MDG-F)",MID(Proc[[#This Row],[Obj]],13,10),"")</f>
        <v/>
      </c>
      <c r="J8730" s="155" t="b">
        <f>Proc[[#This Row],[Requested]]=Proc[[#This Row],[CurrentParent]]</f>
        <v>1</v>
      </c>
      <c r="K8730" s="155" t="str">
        <f>IF(Proc[[#This Row],[Author]]="Marcela Urrego",VLOOKUP(LEFT(Proc[[#This Row],[Requested]],1),Table3[#All],2,0),VLOOKUP(Proc[[#This Row],[Author]],Table4[],2,0))</f>
        <v>HC</v>
      </c>
      <c r="L8730" s="155" t="s">
        <v>7801</v>
      </c>
      <c r="M8730" s="140">
        <v>46100</v>
      </c>
      <c r="N8730" s="140"/>
      <c r="O8730" s="140"/>
      <c r="P8730" s="140" t="str">
        <f ca="1">IF(Proc[[#This Row],[DaysAgeing]]&gt;5,"yep","on track")</f>
        <v>yep</v>
      </c>
      <c r="Q8730" s="2">
        <f ca="1">IF(Proc[[#This Row],[DateClosed]]="",ABS(NETWORKDAYS(Proc[[#This Row],[DateOpened]],TODAY()))-1,ABS(NETWORKDAYS(Proc[[#This Row],[DateOpened]],Proc[[#This Row],[DateClosed]]))-1)</f>
        <v>11</v>
      </c>
      <c r="R8730" s="140" t="s">
        <v>476</v>
      </c>
      <c r="S8730" s="155"/>
      <c r="T8730" s="155"/>
    </row>
    <row r="8731" spans="1:20" hidden="1">
      <c r="A8731" s="154" t="s">
        <v>10642</v>
      </c>
      <c r="B8731" s="155" t="str">
        <f>IFERROR(VLOOKUP(Proc[[#This Row],[App]],Table2[],3,0),"open")</f>
        <v>ok</v>
      </c>
      <c r="C8731" s="156" t="s">
        <v>369</v>
      </c>
      <c r="D8731" t="s">
        <v>10949</v>
      </c>
      <c r="E8731" s="154" t="s">
        <v>11699</v>
      </c>
      <c r="F8731" s="155" t="s">
        <v>11699</v>
      </c>
      <c r="G8731" s="154" t="s">
        <v>400</v>
      </c>
      <c r="H8731" s="155" t="str">
        <f>IF(Proc[[#This Row],[type]]="LFF (MDG-F)",MID(Proc[[#This Row],[Obj]],13,10),"")</f>
        <v/>
      </c>
      <c r="J8731" s="155" t="b">
        <f>Proc[[#This Row],[Requested]]=Proc[[#This Row],[CurrentParent]]</f>
        <v>1</v>
      </c>
      <c r="K8731" s="155" t="str">
        <f>IF(Proc[[#This Row],[Author]]="Marcela Urrego",VLOOKUP(LEFT(Proc[[#This Row],[Requested]],1),Table3[#All],2,0),VLOOKUP(Proc[[#This Row],[Author]],Table4[],2,0))</f>
        <v>HC</v>
      </c>
      <c r="L8731" s="155" t="s">
        <v>7801</v>
      </c>
      <c r="M8731" s="140">
        <v>46100</v>
      </c>
      <c r="N8731" s="140"/>
      <c r="O8731" s="140"/>
      <c r="P8731" s="140" t="str">
        <f ca="1">IF(Proc[[#This Row],[DaysAgeing]]&gt;5,"yep","on track")</f>
        <v>yep</v>
      </c>
      <c r="Q8731" s="2">
        <f ca="1">IF(Proc[[#This Row],[DateClosed]]="",ABS(NETWORKDAYS(Proc[[#This Row],[DateOpened]],TODAY()))-1,ABS(NETWORKDAYS(Proc[[#This Row],[DateOpened]],Proc[[#This Row],[DateClosed]]))-1)</f>
        <v>11</v>
      </c>
      <c r="R8731" s="140" t="s">
        <v>476</v>
      </c>
      <c r="S8731" s="155"/>
      <c r="T8731" s="155"/>
    </row>
    <row r="8732" spans="1:20" hidden="1">
      <c r="A8732" s="154" t="s">
        <v>10642</v>
      </c>
      <c r="B8732" s="155" t="str">
        <f>IFERROR(VLOOKUP(Proc[[#This Row],[App]],Table2[],3,0),"open")</f>
        <v>ok</v>
      </c>
      <c r="C8732" s="156" t="s">
        <v>369</v>
      </c>
      <c r="D8732" t="s">
        <v>10950</v>
      </c>
      <c r="E8732" s="154" t="s">
        <v>11699</v>
      </c>
      <c r="F8732" s="155" t="s">
        <v>11699</v>
      </c>
      <c r="G8732" s="154" t="s">
        <v>400</v>
      </c>
      <c r="H8732" s="155" t="str">
        <f>IF(Proc[[#This Row],[type]]="LFF (MDG-F)",MID(Proc[[#This Row],[Obj]],13,10),"")</f>
        <v/>
      </c>
      <c r="J8732" s="155" t="b">
        <f>Proc[[#This Row],[Requested]]=Proc[[#This Row],[CurrentParent]]</f>
        <v>1</v>
      </c>
      <c r="K8732" s="155" t="str">
        <f>IF(Proc[[#This Row],[Author]]="Marcela Urrego",VLOOKUP(LEFT(Proc[[#This Row],[Requested]],1),Table3[#All],2,0),VLOOKUP(Proc[[#This Row],[Author]],Table4[],2,0))</f>
        <v>HC</v>
      </c>
      <c r="L8732" s="155" t="s">
        <v>7801</v>
      </c>
      <c r="M8732" s="140">
        <v>46100</v>
      </c>
      <c r="N8732" s="140"/>
      <c r="O8732" s="140"/>
      <c r="P8732" s="140" t="str">
        <f ca="1">IF(Proc[[#This Row],[DaysAgeing]]&gt;5,"yep","on track")</f>
        <v>yep</v>
      </c>
      <c r="Q8732" s="2">
        <f ca="1">IF(Proc[[#This Row],[DateClosed]]="",ABS(NETWORKDAYS(Proc[[#This Row],[DateOpened]],TODAY()))-1,ABS(NETWORKDAYS(Proc[[#This Row],[DateOpened]],Proc[[#This Row],[DateClosed]]))-1)</f>
        <v>11</v>
      </c>
      <c r="R8732" s="140" t="s">
        <v>476</v>
      </c>
      <c r="S8732" s="155"/>
      <c r="T8732" s="155"/>
    </row>
    <row r="8733" spans="1:20" hidden="1">
      <c r="A8733" s="154" t="s">
        <v>10642</v>
      </c>
      <c r="B8733" s="155" t="str">
        <f>IFERROR(VLOOKUP(Proc[[#This Row],[App]],Table2[],3,0),"open")</f>
        <v>ok</v>
      </c>
      <c r="C8733" s="156" t="s">
        <v>369</v>
      </c>
      <c r="D8733" t="s">
        <v>10951</v>
      </c>
      <c r="E8733" s="154" t="s">
        <v>11699</v>
      </c>
      <c r="F8733" s="155" t="s">
        <v>11699</v>
      </c>
      <c r="G8733" s="154" t="s">
        <v>400</v>
      </c>
      <c r="H8733" s="155" t="str">
        <f>IF(Proc[[#This Row],[type]]="LFF (MDG-F)",MID(Proc[[#This Row],[Obj]],13,10),"")</f>
        <v/>
      </c>
      <c r="J8733" s="155" t="b">
        <f>Proc[[#This Row],[Requested]]=Proc[[#This Row],[CurrentParent]]</f>
        <v>1</v>
      </c>
      <c r="K8733" s="155" t="str">
        <f>IF(Proc[[#This Row],[Author]]="Marcela Urrego",VLOOKUP(LEFT(Proc[[#This Row],[Requested]],1),Table3[#All],2,0),VLOOKUP(Proc[[#This Row],[Author]],Table4[],2,0))</f>
        <v>HC</v>
      </c>
      <c r="L8733" s="155" t="s">
        <v>7801</v>
      </c>
      <c r="M8733" s="140">
        <v>46100</v>
      </c>
      <c r="N8733" s="140"/>
      <c r="O8733" s="140"/>
      <c r="P8733" s="140" t="str">
        <f ca="1">IF(Proc[[#This Row],[DaysAgeing]]&gt;5,"yep","on track")</f>
        <v>yep</v>
      </c>
      <c r="Q8733" s="2">
        <f ca="1">IF(Proc[[#This Row],[DateClosed]]="",ABS(NETWORKDAYS(Proc[[#This Row],[DateOpened]],TODAY()))-1,ABS(NETWORKDAYS(Proc[[#This Row],[DateOpened]],Proc[[#This Row],[DateClosed]]))-1)</f>
        <v>11</v>
      </c>
      <c r="R8733" s="140" t="s">
        <v>476</v>
      </c>
      <c r="S8733" s="155"/>
      <c r="T8733" s="155"/>
    </row>
    <row r="8734" spans="1:20" hidden="1">
      <c r="A8734" s="154" t="s">
        <v>10642</v>
      </c>
      <c r="B8734" s="155" t="str">
        <f>IFERROR(VLOOKUP(Proc[[#This Row],[App]],Table2[],3,0),"open")</f>
        <v>ok</v>
      </c>
      <c r="C8734" s="156" t="s">
        <v>369</v>
      </c>
      <c r="D8734" t="s">
        <v>10952</v>
      </c>
      <c r="E8734" s="154" t="s">
        <v>11699</v>
      </c>
      <c r="F8734" s="155" t="s">
        <v>11699</v>
      </c>
      <c r="G8734" s="154" t="s">
        <v>400</v>
      </c>
      <c r="H8734" s="155" t="str">
        <f>IF(Proc[[#This Row],[type]]="LFF (MDG-F)",MID(Proc[[#This Row],[Obj]],13,10),"")</f>
        <v/>
      </c>
      <c r="J8734" s="155" t="b">
        <f>Proc[[#This Row],[Requested]]=Proc[[#This Row],[CurrentParent]]</f>
        <v>1</v>
      </c>
      <c r="K8734" s="155" t="str">
        <f>IF(Proc[[#This Row],[Author]]="Marcela Urrego",VLOOKUP(LEFT(Proc[[#This Row],[Requested]],1),Table3[#All],2,0),VLOOKUP(Proc[[#This Row],[Author]],Table4[],2,0))</f>
        <v>HC</v>
      </c>
      <c r="L8734" s="155" t="s">
        <v>7801</v>
      </c>
      <c r="M8734" s="140">
        <v>46100</v>
      </c>
      <c r="N8734" s="140"/>
      <c r="O8734" s="140"/>
      <c r="P8734" s="140" t="str">
        <f ca="1">IF(Proc[[#This Row],[DaysAgeing]]&gt;5,"yep","on track")</f>
        <v>yep</v>
      </c>
      <c r="Q8734" s="2">
        <f ca="1">IF(Proc[[#This Row],[DateClosed]]="",ABS(NETWORKDAYS(Proc[[#This Row],[DateOpened]],TODAY()))-1,ABS(NETWORKDAYS(Proc[[#This Row],[DateOpened]],Proc[[#This Row],[DateClosed]]))-1)</f>
        <v>11</v>
      </c>
      <c r="R8734" s="140" t="s">
        <v>476</v>
      </c>
      <c r="S8734" s="155"/>
      <c r="T8734" s="155"/>
    </row>
    <row r="8735" spans="1:20" hidden="1">
      <c r="A8735" s="154" t="s">
        <v>10642</v>
      </c>
      <c r="B8735" s="155" t="str">
        <f>IFERROR(VLOOKUP(Proc[[#This Row],[App]],Table2[],3,0),"open")</f>
        <v>ok</v>
      </c>
      <c r="C8735" s="156" t="s">
        <v>369</v>
      </c>
      <c r="D8735" t="s">
        <v>10953</v>
      </c>
      <c r="E8735" s="154" t="s">
        <v>11699</v>
      </c>
      <c r="F8735" s="155" t="s">
        <v>11699</v>
      </c>
      <c r="G8735" s="154" t="s">
        <v>400</v>
      </c>
      <c r="H8735" s="155" t="str">
        <f>IF(Proc[[#This Row],[type]]="LFF (MDG-F)",MID(Proc[[#This Row],[Obj]],13,10),"")</f>
        <v/>
      </c>
      <c r="J8735" s="155" t="b">
        <f>Proc[[#This Row],[Requested]]=Proc[[#This Row],[CurrentParent]]</f>
        <v>1</v>
      </c>
      <c r="K8735" s="155" t="str">
        <f>IF(Proc[[#This Row],[Author]]="Marcela Urrego",VLOOKUP(LEFT(Proc[[#This Row],[Requested]],1),Table3[#All],2,0),VLOOKUP(Proc[[#This Row],[Author]],Table4[],2,0))</f>
        <v>HC</v>
      </c>
      <c r="L8735" s="155" t="s">
        <v>7801</v>
      </c>
      <c r="M8735" s="140">
        <v>46100</v>
      </c>
      <c r="N8735" s="140"/>
      <c r="O8735" s="140"/>
      <c r="P8735" s="140" t="str">
        <f ca="1">IF(Proc[[#This Row],[DaysAgeing]]&gt;5,"yep","on track")</f>
        <v>yep</v>
      </c>
      <c r="Q8735" s="2">
        <f ca="1">IF(Proc[[#This Row],[DateClosed]]="",ABS(NETWORKDAYS(Proc[[#This Row],[DateOpened]],TODAY()))-1,ABS(NETWORKDAYS(Proc[[#This Row],[DateOpened]],Proc[[#This Row],[DateClosed]]))-1)</f>
        <v>11</v>
      </c>
      <c r="R8735" s="140" t="s">
        <v>476</v>
      </c>
      <c r="S8735" s="155"/>
      <c r="T8735" s="155"/>
    </row>
    <row r="8736" spans="1:20" hidden="1">
      <c r="A8736" s="154" t="s">
        <v>10642</v>
      </c>
      <c r="B8736" s="155" t="str">
        <f>IFERROR(VLOOKUP(Proc[[#This Row],[App]],Table2[],3,0),"open")</f>
        <v>ok</v>
      </c>
      <c r="C8736" s="156" t="s">
        <v>369</v>
      </c>
      <c r="D8736" t="s">
        <v>10954</v>
      </c>
      <c r="E8736" s="154" t="s">
        <v>11699</v>
      </c>
      <c r="F8736" s="155" t="s">
        <v>11699</v>
      </c>
      <c r="G8736" s="154" t="s">
        <v>400</v>
      </c>
      <c r="H8736" s="155" t="str">
        <f>IF(Proc[[#This Row],[type]]="LFF (MDG-F)",MID(Proc[[#This Row],[Obj]],13,10),"")</f>
        <v/>
      </c>
      <c r="J8736" s="155" t="b">
        <f>Proc[[#This Row],[Requested]]=Proc[[#This Row],[CurrentParent]]</f>
        <v>1</v>
      </c>
      <c r="K8736" s="155" t="str">
        <f>IF(Proc[[#This Row],[Author]]="Marcela Urrego",VLOOKUP(LEFT(Proc[[#This Row],[Requested]],1),Table3[#All],2,0),VLOOKUP(Proc[[#This Row],[Author]],Table4[],2,0))</f>
        <v>HC</v>
      </c>
      <c r="L8736" s="155" t="s">
        <v>7801</v>
      </c>
      <c r="M8736" s="140">
        <v>46100</v>
      </c>
      <c r="N8736" s="140"/>
      <c r="O8736" s="140"/>
      <c r="P8736" s="140" t="str">
        <f ca="1">IF(Proc[[#This Row],[DaysAgeing]]&gt;5,"yep","on track")</f>
        <v>yep</v>
      </c>
      <c r="Q8736" s="2">
        <f ca="1">IF(Proc[[#This Row],[DateClosed]]="",ABS(NETWORKDAYS(Proc[[#This Row],[DateOpened]],TODAY()))-1,ABS(NETWORKDAYS(Proc[[#This Row],[DateOpened]],Proc[[#This Row],[DateClosed]]))-1)</f>
        <v>11</v>
      </c>
      <c r="R8736" s="140" t="s">
        <v>476</v>
      </c>
      <c r="S8736" s="155"/>
      <c r="T8736" s="155"/>
    </row>
    <row r="8737" spans="1:20" hidden="1">
      <c r="A8737" s="154" t="s">
        <v>10642</v>
      </c>
      <c r="B8737" s="155" t="str">
        <f>IFERROR(VLOOKUP(Proc[[#This Row],[App]],Table2[],3,0),"open")</f>
        <v>ok</v>
      </c>
      <c r="C8737" s="156" t="s">
        <v>369</v>
      </c>
      <c r="D8737" t="s">
        <v>10955</v>
      </c>
      <c r="E8737" s="154" t="s">
        <v>11699</v>
      </c>
      <c r="F8737" s="155" t="s">
        <v>11699</v>
      </c>
      <c r="G8737" s="154" t="s">
        <v>400</v>
      </c>
      <c r="H8737" s="155" t="str">
        <f>IF(Proc[[#This Row],[type]]="LFF (MDG-F)",MID(Proc[[#This Row],[Obj]],13,10),"")</f>
        <v/>
      </c>
      <c r="J8737" s="155" t="b">
        <f>Proc[[#This Row],[Requested]]=Proc[[#This Row],[CurrentParent]]</f>
        <v>1</v>
      </c>
      <c r="K8737" s="155" t="str">
        <f>IF(Proc[[#This Row],[Author]]="Marcela Urrego",VLOOKUP(LEFT(Proc[[#This Row],[Requested]],1),Table3[#All],2,0),VLOOKUP(Proc[[#This Row],[Author]],Table4[],2,0))</f>
        <v>HC</v>
      </c>
      <c r="L8737" s="155" t="s">
        <v>7801</v>
      </c>
      <c r="M8737" s="140">
        <v>46100</v>
      </c>
      <c r="N8737" s="140"/>
      <c r="O8737" s="140"/>
      <c r="P8737" s="140" t="str">
        <f ca="1">IF(Proc[[#This Row],[DaysAgeing]]&gt;5,"yep","on track")</f>
        <v>yep</v>
      </c>
      <c r="Q8737" s="2">
        <f ca="1">IF(Proc[[#This Row],[DateClosed]]="",ABS(NETWORKDAYS(Proc[[#This Row],[DateOpened]],TODAY()))-1,ABS(NETWORKDAYS(Proc[[#This Row],[DateOpened]],Proc[[#This Row],[DateClosed]]))-1)</f>
        <v>11</v>
      </c>
      <c r="R8737" s="140" t="s">
        <v>476</v>
      </c>
      <c r="S8737" s="155"/>
      <c r="T8737" s="155"/>
    </row>
    <row r="8738" spans="1:20" hidden="1">
      <c r="A8738" s="154" t="s">
        <v>10642</v>
      </c>
      <c r="B8738" s="155" t="str">
        <f>IFERROR(VLOOKUP(Proc[[#This Row],[App]],Table2[],3,0),"open")</f>
        <v>ok</v>
      </c>
      <c r="C8738" s="156" t="s">
        <v>369</v>
      </c>
      <c r="D8738" t="s">
        <v>10956</v>
      </c>
      <c r="E8738" s="154" t="s">
        <v>11699</v>
      </c>
      <c r="F8738" s="155" t="s">
        <v>11699</v>
      </c>
      <c r="G8738" s="154" t="s">
        <v>400</v>
      </c>
      <c r="H8738" s="155" t="str">
        <f>IF(Proc[[#This Row],[type]]="LFF (MDG-F)",MID(Proc[[#This Row],[Obj]],13,10),"")</f>
        <v/>
      </c>
      <c r="J8738" s="155" t="b">
        <f>Proc[[#This Row],[Requested]]=Proc[[#This Row],[CurrentParent]]</f>
        <v>1</v>
      </c>
      <c r="K8738" s="155" t="str">
        <f>IF(Proc[[#This Row],[Author]]="Marcela Urrego",VLOOKUP(LEFT(Proc[[#This Row],[Requested]],1),Table3[#All],2,0),VLOOKUP(Proc[[#This Row],[Author]],Table4[],2,0))</f>
        <v>HC</v>
      </c>
      <c r="L8738" s="155" t="s">
        <v>7801</v>
      </c>
      <c r="M8738" s="140">
        <v>46100</v>
      </c>
      <c r="N8738" s="140"/>
      <c r="O8738" s="140"/>
      <c r="P8738" s="140" t="str">
        <f ca="1">IF(Proc[[#This Row],[DaysAgeing]]&gt;5,"yep","on track")</f>
        <v>yep</v>
      </c>
      <c r="Q8738" s="2">
        <f ca="1">IF(Proc[[#This Row],[DateClosed]]="",ABS(NETWORKDAYS(Proc[[#This Row],[DateOpened]],TODAY()))-1,ABS(NETWORKDAYS(Proc[[#This Row],[DateOpened]],Proc[[#This Row],[DateClosed]]))-1)</f>
        <v>11</v>
      </c>
      <c r="R8738" s="140" t="s">
        <v>476</v>
      </c>
      <c r="S8738" s="155"/>
      <c r="T8738" s="155"/>
    </row>
    <row r="8739" spans="1:20" hidden="1">
      <c r="A8739" s="154" t="s">
        <v>10642</v>
      </c>
      <c r="B8739" s="155" t="str">
        <f>IFERROR(VLOOKUP(Proc[[#This Row],[App]],Table2[],3,0),"open")</f>
        <v>ok</v>
      </c>
      <c r="C8739" s="156" t="s">
        <v>369</v>
      </c>
      <c r="D8739" t="s">
        <v>10957</v>
      </c>
      <c r="E8739" s="154" t="s">
        <v>11699</v>
      </c>
      <c r="F8739" s="155" t="s">
        <v>11699</v>
      </c>
      <c r="G8739" s="154" t="s">
        <v>400</v>
      </c>
      <c r="H8739" s="155" t="str">
        <f>IF(Proc[[#This Row],[type]]="LFF (MDG-F)",MID(Proc[[#This Row],[Obj]],13,10),"")</f>
        <v/>
      </c>
      <c r="J8739" s="155" t="b">
        <f>Proc[[#This Row],[Requested]]=Proc[[#This Row],[CurrentParent]]</f>
        <v>1</v>
      </c>
      <c r="K8739" s="155" t="str">
        <f>IF(Proc[[#This Row],[Author]]="Marcela Urrego",VLOOKUP(LEFT(Proc[[#This Row],[Requested]],1),Table3[#All],2,0),VLOOKUP(Proc[[#This Row],[Author]],Table4[],2,0))</f>
        <v>HC</v>
      </c>
      <c r="L8739" s="155" t="s">
        <v>7801</v>
      </c>
      <c r="M8739" s="140">
        <v>46100</v>
      </c>
      <c r="N8739" s="140"/>
      <c r="O8739" s="140"/>
      <c r="P8739" s="140" t="str">
        <f ca="1">IF(Proc[[#This Row],[DaysAgeing]]&gt;5,"yep","on track")</f>
        <v>yep</v>
      </c>
      <c r="Q8739" s="2">
        <f ca="1">IF(Proc[[#This Row],[DateClosed]]="",ABS(NETWORKDAYS(Proc[[#This Row],[DateOpened]],TODAY()))-1,ABS(NETWORKDAYS(Proc[[#This Row],[DateOpened]],Proc[[#This Row],[DateClosed]]))-1)</f>
        <v>11</v>
      </c>
      <c r="R8739" s="140" t="s">
        <v>476</v>
      </c>
      <c r="S8739" s="155"/>
      <c r="T8739" s="155"/>
    </row>
    <row r="8740" spans="1:20" hidden="1">
      <c r="A8740" s="154" t="s">
        <v>10642</v>
      </c>
      <c r="B8740" s="155" t="str">
        <f>IFERROR(VLOOKUP(Proc[[#This Row],[App]],Table2[],3,0),"open")</f>
        <v>ok</v>
      </c>
      <c r="C8740" s="156" t="s">
        <v>369</v>
      </c>
      <c r="D8740" t="s">
        <v>10958</v>
      </c>
      <c r="E8740" s="154" t="s">
        <v>11699</v>
      </c>
      <c r="F8740" s="155" t="s">
        <v>11699</v>
      </c>
      <c r="G8740" s="154" t="s">
        <v>400</v>
      </c>
      <c r="H8740" s="155" t="str">
        <f>IF(Proc[[#This Row],[type]]="LFF (MDG-F)",MID(Proc[[#This Row],[Obj]],13,10),"")</f>
        <v/>
      </c>
      <c r="J8740" s="155" t="b">
        <f>Proc[[#This Row],[Requested]]=Proc[[#This Row],[CurrentParent]]</f>
        <v>1</v>
      </c>
      <c r="K8740" s="155" t="str">
        <f>IF(Proc[[#This Row],[Author]]="Marcela Urrego",VLOOKUP(LEFT(Proc[[#This Row],[Requested]],1),Table3[#All],2,0),VLOOKUP(Proc[[#This Row],[Author]],Table4[],2,0))</f>
        <v>HC</v>
      </c>
      <c r="L8740" s="155" t="s">
        <v>7801</v>
      </c>
      <c r="M8740" s="140">
        <v>46100</v>
      </c>
      <c r="N8740" s="140"/>
      <c r="O8740" s="140"/>
      <c r="P8740" s="140" t="str">
        <f ca="1">IF(Proc[[#This Row],[DaysAgeing]]&gt;5,"yep","on track")</f>
        <v>yep</v>
      </c>
      <c r="Q8740" s="2">
        <f ca="1">IF(Proc[[#This Row],[DateClosed]]="",ABS(NETWORKDAYS(Proc[[#This Row],[DateOpened]],TODAY()))-1,ABS(NETWORKDAYS(Proc[[#This Row],[DateOpened]],Proc[[#This Row],[DateClosed]]))-1)</f>
        <v>11</v>
      </c>
      <c r="R8740" s="140" t="s">
        <v>476</v>
      </c>
      <c r="S8740" s="155"/>
      <c r="T8740" s="155"/>
    </row>
    <row r="8741" spans="1:20" hidden="1">
      <c r="A8741" s="154" t="s">
        <v>10642</v>
      </c>
      <c r="B8741" s="155" t="str">
        <f>IFERROR(VLOOKUP(Proc[[#This Row],[App]],Table2[],3,0),"open")</f>
        <v>ok</v>
      </c>
      <c r="C8741" s="156" t="s">
        <v>369</v>
      </c>
      <c r="D8741" t="s">
        <v>10959</v>
      </c>
      <c r="E8741" s="154" t="s">
        <v>11699</v>
      </c>
      <c r="F8741" s="155" t="s">
        <v>11699</v>
      </c>
      <c r="G8741" s="154" t="s">
        <v>400</v>
      </c>
      <c r="H8741" s="155" t="str">
        <f>IF(Proc[[#This Row],[type]]="LFF (MDG-F)",MID(Proc[[#This Row],[Obj]],13,10),"")</f>
        <v/>
      </c>
      <c r="J8741" s="155" t="b">
        <f>Proc[[#This Row],[Requested]]=Proc[[#This Row],[CurrentParent]]</f>
        <v>1</v>
      </c>
      <c r="K8741" s="155" t="str">
        <f>IF(Proc[[#This Row],[Author]]="Marcela Urrego",VLOOKUP(LEFT(Proc[[#This Row],[Requested]],1),Table3[#All],2,0),VLOOKUP(Proc[[#This Row],[Author]],Table4[],2,0))</f>
        <v>HC</v>
      </c>
      <c r="L8741" s="155" t="s">
        <v>7801</v>
      </c>
      <c r="M8741" s="140">
        <v>46100</v>
      </c>
      <c r="N8741" s="140"/>
      <c r="O8741" s="140"/>
      <c r="P8741" s="140" t="str">
        <f ca="1">IF(Proc[[#This Row],[DaysAgeing]]&gt;5,"yep","on track")</f>
        <v>yep</v>
      </c>
      <c r="Q8741" s="2">
        <f ca="1">IF(Proc[[#This Row],[DateClosed]]="",ABS(NETWORKDAYS(Proc[[#This Row],[DateOpened]],TODAY()))-1,ABS(NETWORKDAYS(Proc[[#This Row],[DateOpened]],Proc[[#This Row],[DateClosed]]))-1)</f>
        <v>11</v>
      </c>
      <c r="R8741" s="140" t="s">
        <v>476</v>
      </c>
      <c r="S8741" s="155"/>
      <c r="T8741" s="155"/>
    </row>
    <row r="8742" spans="1:20" hidden="1">
      <c r="A8742" s="154" t="s">
        <v>10642</v>
      </c>
      <c r="B8742" s="155" t="str">
        <f>IFERROR(VLOOKUP(Proc[[#This Row],[App]],Table2[],3,0),"open")</f>
        <v>ok</v>
      </c>
      <c r="C8742" s="156" t="s">
        <v>369</v>
      </c>
      <c r="D8742" t="s">
        <v>10960</v>
      </c>
      <c r="E8742" s="154" t="s">
        <v>11699</v>
      </c>
      <c r="F8742" s="155" t="s">
        <v>11699</v>
      </c>
      <c r="G8742" s="154" t="s">
        <v>400</v>
      </c>
      <c r="H8742" s="155" t="str">
        <f>IF(Proc[[#This Row],[type]]="LFF (MDG-F)",MID(Proc[[#This Row],[Obj]],13,10),"")</f>
        <v/>
      </c>
      <c r="J8742" s="155" t="b">
        <f>Proc[[#This Row],[Requested]]=Proc[[#This Row],[CurrentParent]]</f>
        <v>1</v>
      </c>
      <c r="K8742" s="155" t="str">
        <f>IF(Proc[[#This Row],[Author]]="Marcela Urrego",VLOOKUP(LEFT(Proc[[#This Row],[Requested]],1),Table3[#All],2,0),VLOOKUP(Proc[[#This Row],[Author]],Table4[],2,0))</f>
        <v>HC</v>
      </c>
      <c r="L8742" s="155" t="s">
        <v>7801</v>
      </c>
      <c r="M8742" s="140">
        <v>46100</v>
      </c>
      <c r="N8742" s="140"/>
      <c r="O8742" s="140"/>
      <c r="P8742" s="140" t="str">
        <f ca="1">IF(Proc[[#This Row],[DaysAgeing]]&gt;5,"yep","on track")</f>
        <v>yep</v>
      </c>
      <c r="Q8742" s="2">
        <f ca="1">IF(Proc[[#This Row],[DateClosed]]="",ABS(NETWORKDAYS(Proc[[#This Row],[DateOpened]],TODAY()))-1,ABS(NETWORKDAYS(Proc[[#This Row],[DateOpened]],Proc[[#This Row],[DateClosed]]))-1)</f>
        <v>11</v>
      </c>
      <c r="R8742" s="140" t="s">
        <v>476</v>
      </c>
      <c r="S8742" s="155"/>
      <c r="T8742" s="155"/>
    </row>
    <row r="8743" spans="1:20" hidden="1">
      <c r="A8743" s="154" t="s">
        <v>10642</v>
      </c>
      <c r="B8743" s="155" t="str">
        <f>IFERROR(VLOOKUP(Proc[[#This Row],[App]],Table2[],3,0),"open")</f>
        <v>ok</v>
      </c>
      <c r="C8743" s="156" t="s">
        <v>369</v>
      </c>
      <c r="D8743" t="s">
        <v>10961</v>
      </c>
      <c r="E8743" s="154" t="s">
        <v>11699</v>
      </c>
      <c r="F8743" s="155" t="s">
        <v>11699</v>
      </c>
      <c r="G8743" s="154" t="s">
        <v>400</v>
      </c>
      <c r="H8743" s="155" t="str">
        <f>IF(Proc[[#This Row],[type]]="LFF (MDG-F)",MID(Proc[[#This Row],[Obj]],13,10),"")</f>
        <v/>
      </c>
      <c r="J8743" s="155" t="b">
        <f>Proc[[#This Row],[Requested]]=Proc[[#This Row],[CurrentParent]]</f>
        <v>1</v>
      </c>
      <c r="K8743" s="155" t="str">
        <f>IF(Proc[[#This Row],[Author]]="Marcela Urrego",VLOOKUP(LEFT(Proc[[#This Row],[Requested]],1),Table3[#All],2,0),VLOOKUP(Proc[[#This Row],[Author]],Table4[],2,0))</f>
        <v>HC</v>
      </c>
      <c r="L8743" s="155" t="s">
        <v>7801</v>
      </c>
      <c r="M8743" s="140">
        <v>46100</v>
      </c>
      <c r="N8743" s="140"/>
      <c r="O8743" s="140"/>
      <c r="P8743" s="140" t="str">
        <f ca="1">IF(Proc[[#This Row],[DaysAgeing]]&gt;5,"yep","on track")</f>
        <v>yep</v>
      </c>
      <c r="Q8743" s="2">
        <f ca="1">IF(Proc[[#This Row],[DateClosed]]="",ABS(NETWORKDAYS(Proc[[#This Row],[DateOpened]],TODAY()))-1,ABS(NETWORKDAYS(Proc[[#This Row],[DateOpened]],Proc[[#This Row],[DateClosed]]))-1)</f>
        <v>11</v>
      </c>
      <c r="R8743" s="140" t="s">
        <v>476</v>
      </c>
      <c r="S8743" s="155"/>
      <c r="T8743" s="155"/>
    </row>
    <row r="8744" spans="1:20" hidden="1">
      <c r="A8744" s="154" t="s">
        <v>10642</v>
      </c>
      <c r="B8744" s="155" t="str">
        <f>IFERROR(VLOOKUP(Proc[[#This Row],[App]],Table2[],3,0),"open")</f>
        <v>ok</v>
      </c>
      <c r="C8744" s="156" t="s">
        <v>369</v>
      </c>
      <c r="D8744" t="s">
        <v>10962</v>
      </c>
      <c r="E8744" s="154" t="s">
        <v>11699</v>
      </c>
      <c r="F8744" s="155" t="s">
        <v>11699</v>
      </c>
      <c r="G8744" s="154" t="s">
        <v>400</v>
      </c>
      <c r="H8744" s="155" t="str">
        <f>IF(Proc[[#This Row],[type]]="LFF (MDG-F)",MID(Proc[[#This Row],[Obj]],13,10),"")</f>
        <v/>
      </c>
      <c r="J8744" s="155" t="b">
        <f>Proc[[#This Row],[Requested]]=Proc[[#This Row],[CurrentParent]]</f>
        <v>1</v>
      </c>
      <c r="K8744" s="155" t="str">
        <f>IF(Proc[[#This Row],[Author]]="Marcela Urrego",VLOOKUP(LEFT(Proc[[#This Row],[Requested]],1),Table3[#All],2,0),VLOOKUP(Proc[[#This Row],[Author]],Table4[],2,0))</f>
        <v>HC</v>
      </c>
      <c r="L8744" s="155" t="s">
        <v>7801</v>
      </c>
      <c r="M8744" s="140">
        <v>46100</v>
      </c>
      <c r="N8744" s="140"/>
      <c r="O8744" s="140"/>
      <c r="P8744" s="140" t="str">
        <f ca="1">IF(Proc[[#This Row],[DaysAgeing]]&gt;5,"yep","on track")</f>
        <v>yep</v>
      </c>
      <c r="Q8744" s="2">
        <f ca="1">IF(Proc[[#This Row],[DateClosed]]="",ABS(NETWORKDAYS(Proc[[#This Row],[DateOpened]],TODAY()))-1,ABS(NETWORKDAYS(Proc[[#This Row],[DateOpened]],Proc[[#This Row],[DateClosed]]))-1)</f>
        <v>11</v>
      </c>
      <c r="R8744" s="140" t="s">
        <v>476</v>
      </c>
      <c r="S8744" s="155"/>
      <c r="T8744" s="155"/>
    </row>
    <row r="8745" spans="1:20" hidden="1">
      <c r="A8745" s="154" t="s">
        <v>10642</v>
      </c>
      <c r="B8745" s="155" t="str">
        <f>IFERROR(VLOOKUP(Proc[[#This Row],[App]],Table2[],3,0),"open")</f>
        <v>ok</v>
      </c>
      <c r="C8745" s="156" t="s">
        <v>369</v>
      </c>
      <c r="D8745" t="s">
        <v>10963</v>
      </c>
      <c r="E8745" s="154" t="s">
        <v>11699</v>
      </c>
      <c r="F8745" s="155" t="s">
        <v>11699</v>
      </c>
      <c r="G8745" s="154" t="s">
        <v>400</v>
      </c>
      <c r="H8745" s="155" t="str">
        <f>IF(Proc[[#This Row],[type]]="LFF (MDG-F)",MID(Proc[[#This Row],[Obj]],13,10),"")</f>
        <v/>
      </c>
      <c r="J8745" s="155" t="b">
        <f>Proc[[#This Row],[Requested]]=Proc[[#This Row],[CurrentParent]]</f>
        <v>1</v>
      </c>
      <c r="K8745" s="155" t="str">
        <f>IF(Proc[[#This Row],[Author]]="Marcela Urrego",VLOOKUP(LEFT(Proc[[#This Row],[Requested]],1),Table3[#All],2,0),VLOOKUP(Proc[[#This Row],[Author]],Table4[],2,0))</f>
        <v>HC</v>
      </c>
      <c r="L8745" s="155" t="s">
        <v>7801</v>
      </c>
      <c r="M8745" s="140">
        <v>46100</v>
      </c>
      <c r="N8745" s="140"/>
      <c r="O8745" s="140"/>
      <c r="P8745" s="140" t="str">
        <f ca="1">IF(Proc[[#This Row],[DaysAgeing]]&gt;5,"yep","on track")</f>
        <v>yep</v>
      </c>
      <c r="Q8745" s="2">
        <f ca="1">IF(Proc[[#This Row],[DateClosed]]="",ABS(NETWORKDAYS(Proc[[#This Row],[DateOpened]],TODAY()))-1,ABS(NETWORKDAYS(Proc[[#This Row],[DateOpened]],Proc[[#This Row],[DateClosed]]))-1)</f>
        <v>11</v>
      </c>
      <c r="R8745" s="140" t="s">
        <v>476</v>
      </c>
      <c r="S8745" s="155"/>
      <c r="T8745" s="155"/>
    </row>
    <row r="8746" spans="1:20" hidden="1">
      <c r="A8746" s="154" t="s">
        <v>10642</v>
      </c>
      <c r="B8746" s="155" t="str">
        <f>IFERROR(VLOOKUP(Proc[[#This Row],[App]],Table2[],3,0),"open")</f>
        <v>ok</v>
      </c>
      <c r="C8746" s="156" t="s">
        <v>369</v>
      </c>
      <c r="D8746" t="s">
        <v>10964</v>
      </c>
      <c r="E8746" s="154" t="s">
        <v>11699</v>
      </c>
      <c r="F8746" s="155" t="s">
        <v>11699</v>
      </c>
      <c r="G8746" s="154" t="s">
        <v>400</v>
      </c>
      <c r="H8746" s="155" t="str">
        <f>IF(Proc[[#This Row],[type]]="LFF (MDG-F)",MID(Proc[[#This Row],[Obj]],13,10),"")</f>
        <v/>
      </c>
      <c r="J8746" s="155" t="b">
        <f>Proc[[#This Row],[Requested]]=Proc[[#This Row],[CurrentParent]]</f>
        <v>1</v>
      </c>
      <c r="K8746" s="155" t="str">
        <f>IF(Proc[[#This Row],[Author]]="Marcela Urrego",VLOOKUP(LEFT(Proc[[#This Row],[Requested]],1),Table3[#All],2,0),VLOOKUP(Proc[[#This Row],[Author]],Table4[],2,0))</f>
        <v>HC</v>
      </c>
      <c r="L8746" s="155" t="s">
        <v>7801</v>
      </c>
      <c r="M8746" s="140">
        <v>46100</v>
      </c>
      <c r="N8746" s="140"/>
      <c r="O8746" s="140"/>
      <c r="P8746" s="140" t="str">
        <f ca="1">IF(Proc[[#This Row],[DaysAgeing]]&gt;5,"yep","on track")</f>
        <v>yep</v>
      </c>
      <c r="Q8746" s="2">
        <f ca="1">IF(Proc[[#This Row],[DateClosed]]="",ABS(NETWORKDAYS(Proc[[#This Row],[DateOpened]],TODAY()))-1,ABS(NETWORKDAYS(Proc[[#This Row],[DateOpened]],Proc[[#This Row],[DateClosed]]))-1)</f>
        <v>11</v>
      </c>
      <c r="R8746" s="140" t="s">
        <v>476</v>
      </c>
      <c r="S8746" s="155"/>
      <c r="T8746" s="155"/>
    </row>
    <row r="8747" spans="1:20" hidden="1">
      <c r="A8747" s="154" t="s">
        <v>10642</v>
      </c>
      <c r="B8747" s="155" t="str">
        <f>IFERROR(VLOOKUP(Proc[[#This Row],[App]],Table2[],3,0),"open")</f>
        <v>ok</v>
      </c>
      <c r="C8747" s="156" t="s">
        <v>369</v>
      </c>
      <c r="D8747" t="s">
        <v>10965</v>
      </c>
      <c r="E8747" s="154" t="s">
        <v>11699</v>
      </c>
      <c r="F8747" s="155" t="s">
        <v>11699</v>
      </c>
      <c r="G8747" s="154" t="s">
        <v>400</v>
      </c>
      <c r="H8747" s="155" t="str">
        <f>IF(Proc[[#This Row],[type]]="LFF (MDG-F)",MID(Proc[[#This Row],[Obj]],13,10),"")</f>
        <v/>
      </c>
      <c r="J8747" s="155" t="b">
        <f>Proc[[#This Row],[Requested]]=Proc[[#This Row],[CurrentParent]]</f>
        <v>1</v>
      </c>
      <c r="K8747" s="155" t="str">
        <f>IF(Proc[[#This Row],[Author]]="Marcela Urrego",VLOOKUP(LEFT(Proc[[#This Row],[Requested]],1),Table3[#All],2,0),VLOOKUP(Proc[[#This Row],[Author]],Table4[],2,0))</f>
        <v>HC</v>
      </c>
      <c r="L8747" s="155" t="s">
        <v>7801</v>
      </c>
      <c r="M8747" s="140">
        <v>46100</v>
      </c>
      <c r="N8747" s="140"/>
      <c r="O8747" s="140"/>
      <c r="P8747" s="140" t="str">
        <f ca="1">IF(Proc[[#This Row],[DaysAgeing]]&gt;5,"yep","on track")</f>
        <v>yep</v>
      </c>
      <c r="Q8747" s="2">
        <f ca="1">IF(Proc[[#This Row],[DateClosed]]="",ABS(NETWORKDAYS(Proc[[#This Row],[DateOpened]],TODAY()))-1,ABS(NETWORKDAYS(Proc[[#This Row],[DateOpened]],Proc[[#This Row],[DateClosed]]))-1)</f>
        <v>11</v>
      </c>
      <c r="R8747" s="140" t="s">
        <v>476</v>
      </c>
      <c r="S8747" s="155"/>
      <c r="T8747" s="155"/>
    </row>
    <row r="8748" spans="1:20" hidden="1">
      <c r="A8748" s="154" t="s">
        <v>10642</v>
      </c>
      <c r="B8748" s="155" t="str">
        <f>IFERROR(VLOOKUP(Proc[[#This Row],[App]],Table2[],3,0),"open")</f>
        <v>ok</v>
      </c>
      <c r="C8748" s="156" t="s">
        <v>369</v>
      </c>
      <c r="D8748" t="s">
        <v>10966</v>
      </c>
      <c r="E8748" s="154" t="s">
        <v>11699</v>
      </c>
      <c r="F8748" s="155" t="s">
        <v>11699</v>
      </c>
      <c r="G8748" s="154" t="s">
        <v>400</v>
      </c>
      <c r="H8748" s="155" t="str">
        <f>IF(Proc[[#This Row],[type]]="LFF (MDG-F)",MID(Proc[[#This Row],[Obj]],13,10),"")</f>
        <v/>
      </c>
      <c r="J8748" s="155" t="b">
        <f>Proc[[#This Row],[Requested]]=Proc[[#This Row],[CurrentParent]]</f>
        <v>1</v>
      </c>
      <c r="K8748" s="155" t="str">
        <f>IF(Proc[[#This Row],[Author]]="Marcela Urrego",VLOOKUP(LEFT(Proc[[#This Row],[Requested]],1),Table3[#All],2,0),VLOOKUP(Proc[[#This Row],[Author]],Table4[],2,0))</f>
        <v>HC</v>
      </c>
      <c r="L8748" s="155" t="s">
        <v>7801</v>
      </c>
      <c r="M8748" s="140">
        <v>46100</v>
      </c>
      <c r="N8748" s="140"/>
      <c r="O8748" s="140"/>
      <c r="P8748" s="140" t="str">
        <f ca="1">IF(Proc[[#This Row],[DaysAgeing]]&gt;5,"yep","on track")</f>
        <v>yep</v>
      </c>
      <c r="Q8748" s="2">
        <f ca="1">IF(Proc[[#This Row],[DateClosed]]="",ABS(NETWORKDAYS(Proc[[#This Row],[DateOpened]],TODAY()))-1,ABS(NETWORKDAYS(Proc[[#This Row],[DateOpened]],Proc[[#This Row],[DateClosed]]))-1)</f>
        <v>11</v>
      </c>
      <c r="R8748" s="140" t="s">
        <v>476</v>
      </c>
      <c r="S8748" s="155"/>
      <c r="T8748" s="155"/>
    </row>
    <row r="8749" spans="1:20" hidden="1">
      <c r="A8749" s="154" t="s">
        <v>10642</v>
      </c>
      <c r="B8749" s="155" t="str">
        <f>IFERROR(VLOOKUP(Proc[[#This Row],[App]],Table2[],3,0),"open")</f>
        <v>ok</v>
      </c>
      <c r="C8749" s="156" t="s">
        <v>369</v>
      </c>
      <c r="D8749" t="s">
        <v>10967</v>
      </c>
      <c r="E8749" s="154" t="s">
        <v>11699</v>
      </c>
      <c r="F8749" s="155" t="s">
        <v>11699</v>
      </c>
      <c r="G8749" s="154" t="s">
        <v>400</v>
      </c>
      <c r="H8749" s="155" t="str">
        <f>IF(Proc[[#This Row],[type]]="LFF (MDG-F)",MID(Proc[[#This Row],[Obj]],13,10),"")</f>
        <v/>
      </c>
      <c r="J8749" s="155" t="b">
        <f>Proc[[#This Row],[Requested]]=Proc[[#This Row],[CurrentParent]]</f>
        <v>1</v>
      </c>
      <c r="K8749" s="155" t="str">
        <f>IF(Proc[[#This Row],[Author]]="Marcela Urrego",VLOOKUP(LEFT(Proc[[#This Row],[Requested]],1),Table3[#All],2,0),VLOOKUP(Proc[[#This Row],[Author]],Table4[],2,0))</f>
        <v>HC</v>
      </c>
      <c r="L8749" s="155" t="s">
        <v>7801</v>
      </c>
      <c r="M8749" s="140">
        <v>46100</v>
      </c>
      <c r="N8749" s="140"/>
      <c r="O8749" s="140"/>
      <c r="P8749" s="140" t="str">
        <f ca="1">IF(Proc[[#This Row],[DaysAgeing]]&gt;5,"yep","on track")</f>
        <v>yep</v>
      </c>
      <c r="Q8749" s="2">
        <f ca="1">IF(Proc[[#This Row],[DateClosed]]="",ABS(NETWORKDAYS(Proc[[#This Row],[DateOpened]],TODAY()))-1,ABS(NETWORKDAYS(Proc[[#This Row],[DateOpened]],Proc[[#This Row],[DateClosed]]))-1)</f>
        <v>11</v>
      </c>
      <c r="R8749" s="140" t="s">
        <v>476</v>
      </c>
      <c r="S8749" s="155"/>
      <c r="T8749" s="155"/>
    </row>
    <row r="8750" spans="1:20" hidden="1">
      <c r="A8750" s="154" t="s">
        <v>10642</v>
      </c>
      <c r="B8750" s="155" t="str">
        <f>IFERROR(VLOOKUP(Proc[[#This Row],[App]],Table2[],3,0),"open")</f>
        <v>ok</v>
      </c>
      <c r="C8750" s="156" t="s">
        <v>369</v>
      </c>
      <c r="D8750" t="s">
        <v>10968</v>
      </c>
      <c r="E8750" s="154" t="s">
        <v>11699</v>
      </c>
      <c r="F8750" s="155" t="s">
        <v>11699</v>
      </c>
      <c r="G8750" s="154" t="s">
        <v>400</v>
      </c>
      <c r="H8750" s="155" t="str">
        <f>IF(Proc[[#This Row],[type]]="LFF (MDG-F)",MID(Proc[[#This Row],[Obj]],13,10),"")</f>
        <v/>
      </c>
      <c r="J8750" s="155" t="b">
        <f>Proc[[#This Row],[Requested]]=Proc[[#This Row],[CurrentParent]]</f>
        <v>1</v>
      </c>
      <c r="K8750" s="155" t="str">
        <f>IF(Proc[[#This Row],[Author]]="Marcela Urrego",VLOOKUP(LEFT(Proc[[#This Row],[Requested]],1),Table3[#All],2,0),VLOOKUP(Proc[[#This Row],[Author]],Table4[],2,0))</f>
        <v>HC</v>
      </c>
      <c r="L8750" s="155" t="s">
        <v>7801</v>
      </c>
      <c r="M8750" s="140">
        <v>46100</v>
      </c>
      <c r="N8750" s="140"/>
      <c r="O8750" s="140"/>
      <c r="P8750" s="140" t="str">
        <f ca="1">IF(Proc[[#This Row],[DaysAgeing]]&gt;5,"yep","on track")</f>
        <v>yep</v>
      </c>
      <c r="Q8750" s="2">
        <f ca="1">IF(Proc[[#This Row],[DateClosed]]="",ABS(NETWORKDAYS(Proc[[#This Row],[DateOpened]],TODAY()))-1,ABS(NETWORKDAYS(Proc[[#This Row],[DateOpened]],Proc[[#This Row],[DateClosed]]))-1)</f>
        <v>11</v>
      </c>
      <c r="R8750" s="140" t="s">
        <v>476</v>
      </c>
      <c r="S8750" s="155"/>
      <c r="T8750" s="155"/>
    </row>
    <row r="8751" spans="1:20" hidden="1">
      <c r="A8751" s="154" t="s">
        <v>10642</v>
      </c>
      <c r="B8751" s="155" t="str">
        <f>IFERROR(VLOOKUP(Proc[[#This Row],[App]],Table2[],3,0),"open")</f>
        <v>ok</v>
      </c>
      <c r="C8751" s="156" t="s">
        <v>369</v>
      </c>
      <c r="D8751" t="s">
        <v>10969</v>
      </c>
      <c r="E8751" s="154" t="s">
        <v>11699</v>
      </c>
      <c r="F8751" s="155" t="s">
        <v>11699</v>
      </c>
      <c r="G8751" s="154" t="s">
        <v>400</v>
      </c>
      <c r="H8751" s="155" t="str">
        <f>IF(Proc[[#This Row],[type]]="LFF (MDG-F)",MID(Proc[[#This Row],[Obj]],13,10),"")</f>
        <v/>
      </c>
      <c r="J8751" s="155" t="b">
        <f>Proc[[#This Row],[Requested]]=Proc[[#This Row],[CurrentParent]]</f>
        <v>1</v>
      </c>
      <c r="K8751" s="155" t="str">
        <f>IF(Proc[[#This Row],[Author]]="Marcela Urrego",VLOOKUP(LEFT(Proc[[#This Row],[Requested]],1),Table3[#All],2,0),VLOOKUP(Proc[[#This Row],[Author]],Table4[],2,0))</f>
        <v>HC</v>
      </c>
      <c r="L8751" s="155" t="s">
        <v>7801</v>
      </c>
      <c r="M8751" s="140">
        <v>46100</v>
      </c>
      <c r="N8751" s="140"/>
      <c r="O8751" s="140"/>
      <c r="P8751" s="140" t="str">
        <f ca="1">IF(Proc[[#This Row],[DaysAgeing]]&gt;5,"yep","on track")</f>
        <v>yep</v>
      </c>
      <c r="Q8751" s="2">
        <f ca="1">IF(Proc[[#This Row],[DateClosed]]="",ABS(NETWORKDAYS(Proc[[#This Row],[DateOpened]],TODAY()))-1,ABS(NETWORKDAYS(Proc[[#This Row],[DateOpened]],Proc[[#This Row],[DateClosed]]))-1)</f>
        <v>11</v>
      </c>
      <c r="R8751" s="140" t="s">
        <v>476</v>
      </c>
      <c r="S8751" s="155"/>
      <c r="T8751" s="155"/>
    </row>
    <row r="8752" spans="1:20" hidden="1">
      <c r="A8752" s="154" t="s">
        <v>10642</v>
      </c>
      <c r="B8752" s="155" t="str">
        <f>IFERROR(VLOOKUP(Proc[[#This Row],[App]],Table2[],3,0),"open")</f>
        <v>ok</v>
      </c>
      <c r="C8752" s="156" t="s">
        <v>369</v>
      </c>
      <c r="D8752" t="s">
        <v>10970</v>
      </c>
      <c r="E8752" s="154" t="s">
        <v>11699</v>
      </c>
      <c r="F8752" s="155" t="s">
        <v>11699</v>
      </c>
      <c r="G8752" s="154" t="s">
        <v>400</v>
      </c>
      <c r="H8752" s="155" t="str">
        <f>IF(Proc[[#This Row],[type]]="LFF (MDG-F)",MID(Proc[[#This Row],[Obj]],13,10),"")</f>
        <v/>
      </c>
      <c r="J8752" s="155" t="b">
        <f>Proc[[#This Row],[Requested]]=Proc[[#This Row],[CurrentParent]]</f>
        <v>1</v>
      </c>
      <c r="K8752" s="155" t="str">
        <f>IF(Proc[[#This Row],[Author]]="Marcela Urrego",VLOOKUP(LEFT(Proc[[#This Row],[Requested]],1),Table3[#All],2,0),VLOOKUP(Proc[[#This Row],[Author]],Table4[],2,0))</f>
        <v>HC</v>
      </c>
      <c r="L8752" s="155" t="s">
        <v>7801</v>
      </c>
      <c r="M8752" s="140">
        <v>46100</v>
      </c>
      <c r="N8752" s="140"/>
      <c r="O8752" s="140"/>
      <c r="P8752" s="140" t="str">
        <f ca="1">IF(Proc[[#This Row],[DaysAgeing]]&gt;5,"yep","on track")</f>
        <v>yep</v>
      </c>
      <c r="Q8752" s="2">
        <f ca="1">IF(Proc[[#This Row],[DateClosed]]="",ABS(NETWORKDAYS(Proc[[#This Row],[DateOpened]],TODAY()))-1,ABS(NETWORKDAYS(Proc[[#This Row],[DateOpened]],Proc[[#This Row],[DateClosed]]))-1)</f>
        <v>11</v>
      </c>
      <c r="R8752" s="140" t="s">
        <v>476</v>
      </c>
      <c r="S8752" s="155"/>
      <c r="T8752" s="155"/>
    </row>
    <row r="8753" spans="1:20" hidden="1">
      <c r="A8753" s="154" t="s">
        <v>10642</v>
      </c>
      <c r="B8753" s="155" t="str">
        <f>IFERROR(VLOOKUP(Proc[[#This Row],[App]],Table2[],3,0),"open")</f>
        <v>ok</v>
      </c>
      <c r="C8753" s="156" t="s">
        <v>369</v>
      </c>
      <c r="D8753" t="s">
        <v>10971</v>
      </c>
      <c r="E8753" s="154" t="s">
        <v>11699</v>
      </c>
      <c r="F8753" s="155" t="s">
        <v>11699</v>
      </c>
      <c r="G8753" s="154" t="s">
        <v>400</v>
      </c>
      <c r="H8753" s="155" t="str">
        <f>IF(Proc[[#This Row],[type]]="LFF (MDG-F)",MID(Proc[[#This Row],[Obj]],13,10),"")</f>
        <v/>
      </c>
      <c r="J8753" s="155" t="b">
        <f>Proc[[#This Row],[Requested]]=Proc[[#This Row],[CurrentParent]]</f>
        <v>1</v>
      </c>
      <c r="K8753" s="155" t="str">
        <f>IF(Proc[[#This Row],[Author]]="Marcela Urrego",VLOOKUP(LEFT(Proc[[#This Row],[Requested]],1),Table3[#All],2,0),VLOOKUP(Proc[[#This Row],[Author]],Table4[],2,0))</f>
        <v>HC</v>
      </c>
      <c r="L8753" s="155" t="s">
        <v>7801</v>
      </c>
      <c r="M8753" s="140">
        <v>46100</v>
      </c>
      <c r="N8753" s="140"/>
      <c r="O8753" s="140"/>
      <c r="P8753" s="140" t="str">
        <f ca="1">IF(Proc[[#This Row],[DaysAgeing]]&gt;5,"yep","on track")</f>
        <v>yep</v>
      </c>
      <c r="Q8753" s="2">
        <f ca="1">IF(Proc[[#This Row],[DateClosed]]="",ABS(NETWORKDAYS(Proc[[#This Row],[DateOpened]],TODAY()))-1,ABS(NETWORKDAYS(Proc[[#This Row],[DateOpened]],Proc[[#This Row],[DateClosed]]))-1)</f>
        <v>11</v>
      </c>
      <c r="R8753" s="140" t="s">
        <v>476</v>
      </c>
      <c r="S8753" s="155"/>
      <c r="T8753" s="155"/>
    </row>
    <row r="8754" spans="1:20" hidden="1">
      <c r="A8754" s="154" t="s">
        <v>10642</v>
      </c>
      <c r="B8754" s="155" t="str">
        <f>IFERROR(VLOOKUP(Proc[[#This Row],[App]],Table2[],3,0),"open")</f>
        <v>ok</v>
      </c>
      <c r="C8754" s="156" t="s">
        <v>369</v>
      </c>
      <c r="D8754" t="s">
        <v>10972</v>
      </c>
      <c r="E8754" s="154" t="s">
        <v>11699</v>
      </c>
      <c r="F8754" s="155" t="s">
        <v>11699</v>
      </c>
      <c r="G8754" s="154" t="s">
        <v>400</v>
      </c>
      <c r="H8754" s="155" t="str">
        <f>IF(Proc[[#This Row],[type]]="LFF (MDG-F)",MID(Proc[[#This Row],[Obj]],13,10),"")</f>
        <v/>
      </c>
      <c r="J8754" s="155" t="b">
        <f>Proc[[#This Row],[Requested]]=Proc[[#This Row],[CurrentParent]]</f>
        <v>1</v>
      </c>
      <c r="K8754" s="155" t="str">
        <f>IF(Proc[[#This Row],[Author]]="Marcela Urrego",VLOOKUP(LEFT(Proc[[#This Row],[Requested]],1),Table3[#All],2,0),VLOOKUP(Proc[[#This Row],[Author]],Table4[],2,0))</f>
        <v>HC</v>
      </c>
      <c r="L8754" s="155" t="s">
        <v>7801</v>
      </c>
      <c r="M8754" s="140">
        <v>46100</v>
      </c>
      <c r="N8754" s="140"/>
      <c r="O8754" s="140"/>
      <c r="P8754" s="140" t="str">
        <f ca="1">IF(Proc[[#This Row],[DaysAgeing]]&gt;5,"yep","on track")</f>
        <v>yep</v>
      </c>
      <c r="Q8754" s="2">
        <f ca="1">IF(Proc[[#This Row],[DateClosed]]="",ABS(NETWORKDAYS(Proc[[#This Row],[DateOpened]],TODAY()))-1,ABS(NETWORKDAYS(Proc[[#This Row],[DateOpened]],Proc[[#This Row],[DateClosed]]))-1)</f>
        <v>11</v>
      </c>
      <c r="R8754" s="140" t="s">
        <v>476</v>
      </c>
      <c r="S8754" s="155"/>
      <c r="T8754" s="155"/>
    </row>
    <row r="8755" spans="1:20" hidden="1">
      <c r="A8755" s="154" t="s">
        <v>10642</v>
      </c>
      <c r="B8755" s="155" t="str">
        <f>IFERROR(VLOOKUP(Proc[[#This Row],[App]],Table2[],3,0),"open")</f>
        <v>ok</v>
      </c>
      <c r="C8755" s="156" t="s">
        <v>369</v>
      </c>
      <c r="D8755" t="s">
        <v>10973</v>
      </c>
      <c r="E8755" s="154" t="s">
        <v>11699</v>
      </c>
      <c r="F8755" s="155" t="s">
        <v>11699</v>
      </c>
      <c r="G8755" s="154" t="s">
        <v>400</v>
      </c>
      <c r="H8755" s="155" t="str">
        <f>IF(Proc[[#This Row],[type]]="LFF (MDG-F)",MID(Proc[[#This Row],[Obj]],13,10),"")</f>
        <v/>
      </c>
      <c r="J8755" s="155" t="b">
        <f>Proc[[#This Row],[Requested]]=Proc[[#This Row],[CurrentParent]]</f>
        <v>1</v>
      </c>
      <c r="K8755" s="155" t="str">
        <f>IF(Proc[[#This Row],[Author]]="Marcela Urrego",VLOOKUP(LEFT(Proc[[#This Row],[Requested]],1),Table3[#All],2,0),VLOOKUP(Proc[[#This Row],[Author]],Table4[],2,0))</f>
        <v>HC</v>
      </c>
      <c r="L8755" s="155" t="s">
        <v>7801</v>
      </c>
      <c r="M8755" s="140">
        <v>46100</v>
      </c>
      <c r="N8755" s="140"/>
      <c r="O8755" s="140"/>
      <c r="P8755" s="140" t="str">
        <f ca="1">IF(Proc[[#This Row],[DaysAgeing]]&gt;5,"yep","on track")</f>
        <v>yep</v>
      </c>
      <c r="Q8755" s="2">
        <f ca="1">IF(Proc[[#This Row],[DateClosed]]="",ABS(NETWORKDAYS(Proc[[#This Row],[DateOpened]],TODAY()))-1,ABS(NETWORKDAYS(Proc[[#This Row],[DateOpened]],Proc[[#This Row],[DateClosed]]))-1)</f>
        <v>11</v>
      </c>
      <c r="R8755" s="140" t="s">
        <v>476</v>
      </c>
      <c r="S8755" s="155"/>
      <c r="T8755" s="155"/>
    </row>
    <row r="8756" spans="1:20" hidden="1">
      <c r="A8756" s="154" t="s">
        <v>10642</v>
      </c>
      <c r="B8756" s="155" t="str">
        <f>IFERROR(VLOOKUP(Proc[[#This Row],[App]],Table2[],3,0),"open")</f>
        <v>ok</v>
      </c>
      <c r="C8756" s="156" t="s">
        <v>369</v>
      </c>
      <c r="D8756" t="s">
        <v>10974</v>
      </c>
      <c r="E8756" s="154" t="s">
        <v>11699</v>
      </c>
      <c r="F8756" s="155" t="s">
        <v>11699</v>
      </c>
      <c r="G8756" s="154" t="s">
        <v>400</v>
      </c>
      <c r="H8756" s="155" t="str">
        <f>IF(Proc[[#This Row],[type]]="LFF (MDG-F)",MID(Proc[[#This Row],[Obj]],13,10),"")</f>
        <v/>
      </c>
      <c r="J8756" s="155" t="b">
        <f>Proc[[#This Row],[Requested]]=Proc[[#This Row],[CurrentParent]]</f>
        <v>1</v>
      </c>
      <c r="K8756" s="155" t="str">
        <f>IF(Proc[[#This Row],[Author]]="Marcela Urrego",VLOOKUP(LEFT(Proc[[#This Row],[Requested]],1),Table3[#All],2,0),VLOOKUP(Proc[[#This Row],[Author]],Table4[],2,0))</f>
        <v>HC</v>
      </c>
      <c r="L8756" s="155" t="s">
        <v>7801</v>
      </c>
      <c r="M8756" s="140">
        <v>46100</v>
      </c>
      <c r="N8756" s="140"/>
      <c r="O8756" s="140"/>
      <c r="P8756" s="140" t="str">
        <f ca="1">IF(Proc[[#This Row],[DaysAgeing]]&gt;5,"yep","on track")</f>
        <v>yep</v>
      </c>
      <c r="Q8756" s="2">
        <f ca="1">IF(Proc[[#This Row],[DateClosed]]="",ABS(NETWORKDAYS(Proc[[#This Row],[DateOpened]],TODAY()))-1,ABS(NETWORKDAYS(Proc[[#This Row],[DateOpened]],Proc[[#This Row],[DateClosed]]))-1)</f>
        <v>11</v>
      </c>
      <c r="R8756" s="140" t="s">
        <v>476</v>
      </c>
      <c r="S8756" s="155"/>
      <c r="T8756" s="155"/>
    </row>
    <row r="8757" spans="1:20" hidden="1">
      <c r="A8757" s="154" t="s">
        <v>10642</v>
      </c>
      <c r="B8757" s="155" t="str">
        <f>IFERROR(VLOOKUP(Proc[[#This Row],[App]],Table2[],3,0),"open")</f>
        <v>ok</v>
      </c>
      <c r="C8757" s="156" t="s">
        <v>369</v>
      </c>
      <c r="D8757" t="s">
        <v>10975</v>
      </c>
      <c r="E8757" s="154" t="s">
        <v>11699</v>
      </c>
      <c r="F8757" s="155" t="s">
        <v>11699</v>
      </c>
      <c r="G8757" s="154" t="s">
        <v>400</v>
      </c>
      <c r="H8757" s="155" t="str">
        <f>IF(Proc[[#This Row],[type]]="LFF (MDG-F)",MID(Proc[[#This Row],[Obj]],13,10),"")</f>
        <v/>
      </c>
      <c r="J8757" s="155" t="b">
        <f>Proc[[#This Row],[Requested]]=Proc[[#This Row],[CurrentParent]]</f>
        <v>1</v>
      </c>
      <c r="K8757" s="155" t="str">
        <f>IF(Proc[[#This Row],[Author]]="Marcela Urrego",VLOOKUP(LEFT(Proc[[#This Row],[Requested]],1),Table3[#All],2,0),VLOOKUP(Proc[[#This Row],[Author]],Table4[],2,0))</f>
        <v>HC</v>
      </c>
      <c r="L8757" s="155" t="s">
        <v>7801</v>
      </c>
      <c r="M8757" s="140">
        <v>46100</v>
      </c>
      <c r="N8757" s="140"/>
      <c r="O8757" s="140"/>
      <c r="P8757" s="140" t="str">
        <f ca="1">IF(Proc[[#This Row],[DaysAgeing]]&gt;5,"yep","on track")</f>
        <v>yep</v>
      </c>
      <c r="Q8757" s="2">
        <f ca="1">IF(Proc[[#This Row],[DateClosed]]="",ABS(NETWORKDAYS(Proc[[#This Row],[DateOpened]],TODAY()))-1,ABS(NETWORKDAYS(Proc[[#This Row],[DateOpened]],Proc[[#This Row],[DateClosed]]))-1)</f>
        <v>11</v>
      </c>
      <c r="R8757" s="140" t="s">
        <v>476</v>
      </c>
      <c r="S8757" s="155"/>
      <c r="T8757" s="155"/>
    </row>
    <row r="8758" spans="1:20" hidden="1">
      <c r="A8758" s="154" t="s">
        <v>10642</v>
      </c>
      <c r="B8758" s="155" t="str">
        <f>IFERROR(VLOOKUP(Proc[[#This Row],[App]],Table2[],3,0),"open")</f>
        <v>ok</v>
      </c>
      <c r="C8758" s="156" t="s">
        <v>369</v>
      </c>
      <c r="D8758" t="s">
        <v>10976</v>
      </c>
      <c r="E8758" s="154" t="s">
        <v>11699</v>
      </c>
      <c r="F8758" s="155" t="s">
        <v>11699</v>
      </c>
      <c r="G8758" s="154" t="s">
        <v>400</v>
      </c>
      <c r="H8758" s="155" t="str">
        <f>IF(Proc[[#This Row],[type]]="LFF (MDG-F)",MID(Proc[[#This Row],[Obj]],13,10),"")</f>
        <v/>
      </c>
      <c r="J8758" s="155" t="b">
        <f>Proc[[#This Row],[Requested]]=Proc[[#This Row],[CurrentParent]]</f>
        <v>1</v>
      </c>
      <c r="K8758" s="155" t="str">
        <f>IF(Proc[[#This Row],[Author]]="Marcela Urrego",VLOOKUP(LEFT(Proc[[#This Row],[Requested]],1),Table3[#All],2,0),VLOOKUP(Proc[[#This Row],[Author]],Table4[],2,0))</f>
        <v>HC</v>
      </c>
      <c r="L8758" s="155" t="s">
        <v>7801</v>
      </c>
      <c r="M8758" s="140">
        <v>46100</v>
      </c>
      <c r="N8758" s="140"/>
      <c r="O8758" s="140"/>
      <c r="P8758" s="140" t="str">
        <f ca="1">IF(Proc[[#This Row],[DaysAgeing]]&gt;5,"yep","on track")</f>
        <v>yep</v>
      </c>
      <c r="Q8758" s="2">
        <f ca="1">IF(Proc[[#This Row],[DateClosed]]="",ABS(NETWORKDAYS(Proc[[#This Row],[DateOpened]],TODAY()))-1,ABS(NETWORKDAYS(Proc[[#This Row],[DateOpened]],Proc[[#This Row],[DateClosed]]))-1)</f>
        <v>11</v>
      </c>
      <c r="R8758" s="140" t="s">
        <v>476</v>
      </c>
      <c r="S8758" s="155"/>
      <c r="T8758" s="155"/>
    </row>
    <row r="8759" spans="1:20" hidden="1">
      <c r="A8759" s="154" t="s">
        <v>10642</v>
      </c>
      <c r="B8759" s="155" t="str">
        <f>IFERROR(VLOOKUP(Proc[[#This Row],[App]],Table2[],3,0),"open")</f>
        <v>ok</v>
      </c>
      <c r="C8759" s="156" t="s">
        <v>369</v>
      </c>
      <c r="D8759" t="s">
        <v>10977</v>
      </c>
      <c r="E8759" s="154" t="s">
        <v>11699</v>
      </c>
      <c r="F8759" s="155" t="s">
        <v>11699</v>
      </c>
      <c r="G8759" s="154" t="s">
        <v>400</v>
      </c>
      <c r="H8759" s="155" t="str">
        <f>IF(Proc[[#This Row],[type]]="LFF (MDG-F)",MID(Proc[[#This Row],[Obj]],13,10),"")</f>
        <v/>
      </c>
      <c r="J8759" s="155" t="b">
        <f>Proc[[#This Row],[Requested]]=Proc[[#This Row],[CurrentParent]]</f>
        <v>1</v>
      </c>
      <c r="K8759" s="155" t="str">
        <f>IF(Proc[[#This Row],[Author]]="Marcela Urrego",VLOOKUP(LEFT(Proc[[#This Row],[Requested]],1),Table3[#All],2,0),VLOOKUP(Proc[[#This Row],[Author]],Table4[],2,0))</f>
        <v>HC</v>
      </c>
      <c r="L8759" s="155" t="s">
        <v>7801</v>
      </c>
      <c r="M8759" s="140">
        <v>46100</v>
      </c>
      <c r="N8759" s="140"/>
      <c r="O8759" s="140"/>
      <c r="P8759" s="140" t="str">
        <f ca="1">IF(Proc[[#This Row],[DaysAgeing]]&gt;5,"yep","on track")</f>
        <v>yep</v>
      </c>
      <c r="Q8759" s="2">
        <f ca="1">IF(Proc[[#This Row],[DateClosed]]="",ABS(NETWORKDAYS(Proc[[#This Row],[DateOpened]],TODAY()))-1,ABS(NETWORKDAYS(Proc[[#This Row],[DateOpened]],Proc[[#This Row],[DateClosed]]))-1)</f>
        <v>11</v>
      </c>
      <c r="R8759" s="140" t="s">
        <v>476</v>
      </c>
      <c r="S8759" s="155"/>
      <c r="T8759" s="155"/>
    </row>
    <row r="8760" spans="1:20" hidden="1">
      <c r="A8760" s="154" t="s">
        <v>10642</v>
      </c>
      <c r="B8760" s="155" t="str">
        <f>IFERROR(VLOOKUP(Proc[[#This Row],[App]],Table2[],3,0),"open")</f>
        <v>ok</v>
      </c>
      <c r="C8760" s="156" t="s">
        <v>369</v>
      </c>
      <c r="D8760" t="s">
        <v>10978</v>
      </c>
      <c r="E8760" s="154" t="s">
        <v>11699</v>
      </c>
      <c r="F8760" s="155" t="s">
        <v>11699</v>
      </c>
      <c r="G8760" s="154" t="s">
        <v>400</v>
      </c>
      <c r="H8760" s="155" t="str">
        <f>IF(Proc[[#This Row],[type]]="LFF (MDG-F)",MID(Proc[[#This Row],[Obj]],13,10),"")</f>
        <v/>
      </c>
      <c r="J8760" s="155" t="b">
        <f>Proc[[#This Row],[Requested]]=Proc[[#This Row],[CurrentParent]]</f>
        <v>1</v>
      </c>
      <c r="K8760" s="155" t="str">
        <f>IF(Proc[[#This Row],[Author]]="Marcela Urrego",VLOOKUP(LEFT(Proc[[#This Row],[Requested]],1),Table3[#All],2,0),VLOOKUP(Proc[[#This Row],[Author]],Table4[],2,0))</f>
        <v>HC</v>
      </c>
      <c r="L8760" s="155" t="s">
        <v>7801</v>
      </c>
      <c r="M8760" s="140">
        <v>46100</v>
      </c>
      <c r="N8760" s="140"/>
      <c r="O8760" s="140"/>
      <c r="P8760" s="140" t="str">
        <f ca="1">IF(Proc[[#This Row],[DaysAgeing]]&gt;5,"yep","on track")</f>
        <v>yep</v>
      </c>
      <c r="Q8760" s="2">
        <f ca="1">IF(Proc[[#This Row],[DateClosed]]="",ABS(NETWORKDAYS(Proc[[#This Row],[DateOpened]],TODAY()))-1,ABS(NETWORKDAYS(Proc[[#This Row],[DateOpened]],Proc[[#This Row],[DateClosed]]))-1)</f>
        <v>11</v>
      </c>
      <c r="R8760" s="140" t="s">
        <v>476</v>
      </c>
      <c r="S8760" s="155"/>
      <c r="T8760" s="155"/>
    </row>
    <row r="8761" spans="1:20" hidden="1">
      <c r="A8761" s="154" t="s">
        <v>10642</v>
      </c>
      <c r="B8761" s="155" t="str">
        <f>IFERROR(VLOOKUP(Proc[[#This Row],[App]],Table2[],3,0),"open")</f>
        <v>ok</v>
      </c>
      <c r="C8761" s="156" t="s">
        <v>369</v>
      </c>
      <c r="D8761" t="s">
        <v>10979</v>
      </c>
      <c r="E8761" s="154" t="s">
        <v>11699</v>
      </c>
      <c r="F8761" s="155" t="s">
        <v>11699</v>
      </c>
      <c r="G8761" s="154" t="s">
        <v>400</v>
      </c>
      <c r="H8761" s="155" t="str">
        <f>IF(Proc[[#This Row],[type]]="LFF (MDG-F)",MID(Proc[[#This Row],[Obj]],13,10),"")</f>
        <v/>
      </c>
      <c r="J8761" s="155" t="b">
        <f>Proc[[#This Row],[Requested]]=Proc[[#This Row],[CurrentParent]]</f>
        <v>1</v>
      </c>
      <c r="K8761" s="155" t="str">
        <f>IF(Proc[[#This Row],[Author]]="Marcela Urrego",VLOOKUP(LEFT(Proc[[#This Row],[Requested]],1),Table3[#All],2,0),VLOOKUP(Proc[[#This Row],[Author]],Table4[],2,0))</f>
        <v>HC</v>
      </c>
      <c r="L8761" s="155" t="s">
        <v>7801</v>
      </c>
      <c r="M8761" s="140">
        <v>46100</v>
      </c>
      <c r="N8761" s="140"/>
      <c r="O8761" s="140"/>
      <c r="P8761" s="140" t="str">
        <f ca="1">IF(Proc[[#This Row],[DaysAgeing]]&gt;5,"yep","on track")</f>
        <v>yep</v>
      </c>
      <c r="Q8761" s="2">
        <f ca="1">IF(Proc[[#This Row],[DateClosed]]="",ABS(NETWORKDAYS(Proc[[#This Row],[DateOpened]],TODAY()))-1,ABS(NETWORKDAYS(Proc[[#This Row],[DateOpened]],Proc[[#This Row],[DateClosed]]))-1)</f>
        <v>11</v>
      </c>
      <c r="R8761" s="140" t="s">
        <v>476</v>
      </c>
      <c r="S8761" s="155"/>
      <c r="T8761" s="155"/>
    </row>
    <row r="8762" spans="1:20" hidden="1">
      <c r="A8762" s="154" t="s">
        <v>10642</v>
      </c>
      <c r="B8762" s="155" t="str">
        <f>IFERROR(VLOOKUP(Proc[[#This Row],[App]],Table2[],3,0),"open")</f>
        <v>ok</v>
      </c>
      <c r="C8762" s="156" t="s">
        <v>369</v>
      </c>
      <c r="D8762" t="s">
        <v>10980</v>
      </c>
      <c r="E8762" s="154" t="s">
        <v>11699</v>
      </c>
      <c r="F8762" s="155" t="s">
        <v>11699</v>
      </c>
      <c r="G8762" s="154" t="s">
        <v>400</v>
      </c>
      <c r="H8762" s="155" t="str">
        <f>IF(Proc[[#This Row],[type]]="LFF (MDG-F)",MID(Proc[[#This Row],[Obj]],13,10),"")</f>
        <v/>
      </c>
      <c r="J8762" s="155" t="b">
        <f>Proc[[#This Row],[Requested]]=Proc[[#This Row],[CurrentParent]]</f>
        <v>1</v>
      </c>
      <c r="K8762" s="155" t="str">
        <f>IF(Proc[[#This Row],[Author]]="Marcela Urrego",VLOOKUP(LEFT(Proc[[#This Row],[Requested]],1),Table3[#All],2,0),VLOOKUP(Proc[[#This Row],[Author]],Table4[],2,0))</f>
        <v>HC</v>
      </c>
      <c r="L8762" s="155" t="s">
        <v>7801</v>
      </c>
      <c r="M8762" s="140">
        <v>46100</v>
      </c>
      <c r="N8762" s="140"/>
      <c r="O8762" s="140"/>
      <c r="P8762" s="140" t="str">
        <f ca="1">IF(Proc[[#This Row],[DaysAgeing]]&gt;5,"yep","on track")</f>
        <v>yep</v>
      </c>
      <c r="Q8762" s="2">
        <f ca="1">IF(Proc[[#This Row],[DateClosed]]="",ABS(NETWORKDAYS(Proc[[#This Row],[DateOpened]],TODAY()))-1,ABS(NETWORKDAYS(Proc[[#This Row],[DateOpened]],Proc[[#This Row],[DateClosed]]))-1)</f>
        <v>11</v>
      </c>
      <c r="R8762" s="140" t="s">
        <v>476</v>
      </c>
      <c r="S8762" s="155"/>
      <c r="T8762" s="155"/>
    </row>
    <row r="8763" spans="1:20" hidden="1">
      <c r="A8763" s="154" t="s">
        <v>10642</v>
      </c>
      <c r="B8763" s="155" t="str">
        <f>IFERROR(VLOOKUP(Proc[[#This Row],[App]],Table2[],3,0),"open")</f>
        <v>ok</v>
      </c>
      <c r="C8763" s="156" t="s">
        <v>369</v>
      </c>
      <c r="D8763" t="s">
        <v>10981</v>
      </c>
      <c r="E8763" s="154" t="s">
        <v>11699</v>
      </c>
      <c r="F8763" s="155" t="s">
        <v>11699</v>
      </c>
      <c r="G8763" s="154" t="s">
        <v>400</v>
      </c>
      <c r="H8763" s="155" t="str">
        <f>IF(Proc[[#This Row],[type]]="LFF (MDG-F)",MID(Proc[[#This Row],[Obj]],13,10),"")</f>
        <v/>
      </c>
      <c r="J8763" s="155" t="b">
        <f>Proc[[#This Row],[Requested]]=Proc[[#This Row],[CurrentParent]]</f>
        <v>1</v>
      </c>
      <c r="K8763" s="155" t="str">
        <f>IF(Proc[[#This Row],[Author]]="Marcela Urrego",VLOOKUP(LEFT(Proc[[#This Row],[Requested]],1),Table3[#All],2,0),VLOOKUP(Proc[[#This Row],[Author]],Table4[],2,0))</f>
        <v>HC</v>
      </c>
      <c r="L8763" s="155" t="s">
        <v>7801</v>
      </c>
      <c r="M8763" s="140">
        <v>46100</v>
      </c>
      <c r="N8763" s="140"/>
      <c r="O8763" s="140"/>
      <c r="P8763" s="140" t="str">
        <f ca="1">IF(Proc[[#This Row],[DaysAgeing]]&gt;5,"yep","on track")</f>
        <v>yep</v>
      </c>
      <c r="Q8763" s="2">
        <f ca="1">IF(Proc[[#This Row],[DateClosed]]="",ABS(NETWORKDAYS(Proc[[#This Row],[DateOpened]],TODAY()))-1,ABS(NETWORKDAYS(Proc[[#This Row],[DateOpened]],Proc[[#This Row],[DateClosed]]))-1)</f>
        <v>11</v>
      </c>
      <c r="R8763" s="140" t="s">
        <v>476</v>
      </c>
      <c r="S8763" s="155"/>
      <c r="T8763" s="155"/>
    </row>
    <row r="8764" spans="1:20" hidden="1">
      <c r="A8764" s="154" t="s">
        <v>10642</v>
      </c>
      <c r="B8764" s="155" t="str">
        <f>IFERROR(VLOOKUP(Proc[[#This Row],[App]],Table2[],3,0),"open")</f>
        <v>ok</v>
      </c>
      <c r="C8764" s="156" t="s">
        <v>369</v>
      </c>
      <c r="D8764" t="s">
        <v>10982</v>
      </c>
      <c r="E8764" s="154" t="s">
        <v>11699</v>
      </c>
      <c r="F8764" s="155" t="s">
        <v>11699</v>
      </c>
      <c r="G8764" s="154" t="s">
        <v>400</v>
      </c>
      <c r="H8764" s="155" t="str">
        <f>IF(Proc[[#This Row],[type]]="LFF (MDG-F)",MID(Proc[[#This Row],[Obj]],13,10),"")</f>
        <v/>
      </c>
      <c r="J8764" s="155" t="b">
        <f>Proc[[#This Row],[Requested]]=Proc[[#This Row],[CurrentParent]]</f>
        <v>1</v>
      </c>
      <c r="K8764" s="155" t="str">
        <f>IF(Proc[[#This Row],[Author]]="Marcela Urrego",VLOOKUP(LEFT(Proc[[#This Row],[Requested]],1),Table3[#All],2,0),VLOOKUP(Proc[[#This Row],[Author]],Table4[],2,0))</f>
        <v>HC</v>
      </c>
      <c r="L8764" s="155" t="s">
        <v>7801</v>
      </c>
      <c r="M8764" s="140">
        <v>46100</v>
      </c>
      <c r="N8764" s="140"/>
      <c r="O8764" s="140"/>
      <c r="P8764" s="140" t="str">
        <f ca="1">IF(Proc[[#This Row],[DaysAgeing]]&gt;5,"yep","on track")</f>
        <v>yep</v>
      </c>
      <c r="Q8764" s="2">
        <f ca="1">IF(Proc[[#This Row],[DateClosed]]="",ABS(NETWORKDAYS(Proc[[#This Row],[DateOpened]],TODAY()))-1,ABS(NETWORKDAYS(Proc[[#This Row],[DateOpened]],Proc[[#This Row],[DateClosed]]))-1)</f>
        <v>11</v>
      </c>
      <c r="R8764" s="140" t="s">
        <v>476</v>
      </c>
      <c r="S8764" s="155"/>
      <c r="T8764" s="155"/>
    </row>
    <row r="8765" spans="1:20" hidden="1">
      <c r="A8765" s="154" t="s">
        <v>10642</v>
      </c>
      <c r="B8765" s="155" t="str">
        <f>IFERROR(VLOOKUP(Proc[[#This Row],[App]],Table2[],3,0),"open")</f>
        <v>ok</v>
      </c>
      <c r="C8765" s="156" t="s">
        <v>369</v>
      </c>
      <c r="D8765" t="s">
        <v>10983</v>
      </c>
      <c r="E8765" s="154" t="s">
        <v>11699</v>
      </c>
      <c r="F8765" s="155" t="s">
        <v>11699</v>
      </c>
      <c r="G8765" s="154" t="s">
        <v>400</v>
      </c>
      <c r="H8765" s="155" t="str">
        <f>IF(Proc[[#This Row],[type]]="LFF (MDG-F)",MID(Proc[[#This Row],[Obj]],13,10),"")</f>
        <v/>
      </c>
      <c r="J8765" s="155" t="b">
        <f>Proc[[#This Row],[Requested]]=Proc[[#This Row],[CurrentParent]]</f>
        <v>1</v>
      </c>
      <c r="K8765" s="155" t="str">
        <f>IF(Proc[[#This Row],[Author]]="Marcela Urrego",VLOOKUP(LEFT(Proc[[#This Row],[Requested]],1),Table3[#All],2,0),VLOOKUP(Proc[[#This Row],[Author]],Table4[],2,0))</f>
        <v>HC</v>
      </c>
      <c r="L8765" s="155" t="s">
        <v>7801</v>
      </c>
      <c r="M8765" s="140">
        <v>46100</v>
      </c>
      <c r="N8765" s="140"/>
      <c r="O8765" s="140"/>
      <c r="P8765" s="140" t="str">
        <f ca="1">IF(Proc[[#This Row],[DaysAgeing]]&gt;5,"yep","on track")</f>
        <v>yep</v>
      </c>
      <c r="Q8765" s="2">
        <f ca="1">IF(Proc[[#This Row],[DateClosed]]="",ABS(NETWORKDAYS(Proc[[#This Row],[DateOpened]],TODAY()))-1,ABS(NETWORKDAYS(Proc[[#This Row],[DateOpened]],Proc[[#This Row],[DateClosed]]))-1)</f>
        <v>11</v>
      </c>
      <c r="R8765" s="140" t="s">
        <v>476</v>
      </c>
      <c r="S8765" s="155"/>
      <c r="T8765" s="155"/>
    </row>
    <row r="8766" spans="1:20" hidden="1">
      <c r="A8766" s="154" t="s">
        <v>10642</v>
      </c>
      <c r="B8766" s="155" t="str">
        <f>IFERROR(VLOOKUP(Proc[[#This Row],[App]],Table2[],3,0),"open")</f>
        <v>ok</v>
      </c>
      <c r="C8766" s="156" t="s">
        <v>369</v>
      </c>
      <c r="D8766" t="s">
        <v>10984</v>
      </c>
      <c r="E8766" s="154" t="s">
        <v>11699</v>
      </c>
      <c r="F8766" s="155" t="s">
        <v>11699</v>
      </c>
      <c r="G8766" s="154" t="s">
        <v>400</v>
      </c>
      <c r="H8766" s="155" t="str">
        <f>IF(Proc[[#This Row],[type]]="LFF (MDG-F)",MID(Proc[[#This Row],[Obj]],13,10),"")</f>
        <v/>
      </c>
      <c r="J8766" s="155" t="b">
        <f>Proc[[#This Row],[Requested]]=Proc[[#This Row],[CurrentParent]]</f>
        <v>1</v>
      </c>
      <c r="K8766" s="155" t="str">
        <f>IF(Proc[[#This Row],[Author]]="Marcela Urrego",VLOOKUP(LEFT(Proc[[#This Row],[Requested]],1),Table3[#All],2,0),VLOOKUP(Proc[[#This Row],[Author]],Table4[],2,0))</f>
        <v>HC</v>
      </c>
      <c r="L8766" s="155" t="s">
        <v>7801</v>
      </c>
      <c r="M8766" s="140">
        <v>46100</v>
      </c>
      <c r="N8766" s="140"/>
      <c r="O8766" s="140"/>
      <c r="P8766" s="140" t="str">
        <f ca="1">IF(Proc[[#This Row],[DaysAgeing]]&gt;5,"yep","on track")</f>
        <v>yep</v>
      </c>
      <c r="Q8766" s="2">
        <f ca="1">IF(Proc[[#This Row],[DateClosed]]="",ABS(NETWORKDAYS(Proc[[#This Row],[DateOpened]],TODAY()))-1,ABS(NETWORKDAYS(Proc[[#This Row],[DateOpened]],Proc[[#This Row],[DateClosed]]))-1)</f>
        <v>11</v>
      </c>
      <c r="R8766" s="140" t="s">
        <v>476</v>
      </c>
      <c r="S8766" s="155"/>
      <c r="T8766" s="155"/>
    </row>
    <row r="8767" spans="1:20" hidden="1">
      <c r="A8767" s="154" t="s">
        <v>10642</v>
      </c>
      <c r="B8767" s="155" t="str">
        <f>IFERROR(VLOOKUP(Proc[[#This Row],[App]],Table2[],3,0),"open")</f>
        <v>ok</v>
      </c>
      <c r="C8767" s="156" t="s">
        <v>369</v>
      </c>
      <c r="D8767" t="s">
        <v>10985</v>
      </c>
      <c r="E8767" s="154" t="s">
        <v>11699</v>
      </c>
      <c r="F8767" s="155" t="s">
        <v>11699</v>
      </c>
      <c r="G8767" s="154" t="s">
        <v>400</v>
      </c>
      <c r="H8767" s="155" t="str">
        <f>IF(Proc[[#This Row],[type]]="LFF (MDG-F)",MID(Proc[[#This Row],[Obj]],13,10),"")</f>
        <v/>
      </c>
      <c r="J8767" s="155" t="b">
        <f>Proc[[#This Row],[Requested]]=Proc[[#This Row],[CurrentParent]]</f>
        <v>1</v>
      </c>
      <c r="K8767" s="155" t="str">
        <f>IF(Proc[[#This Row],[Author]]="Marcela Urrego",VLOOKUP(LEFT(Proc[[#This Row],[Requested]],1),Table3[#All],2,0),VLOOKUP(Proc[[#This Row],[Author]],Table4[],2,0))</f>
        <v>HC</v>
      </c>
      <c r="L8767" s="155" t="s">
        <v>7801</v>
      </c>
      <c r="M8767" s="140">
        <v>46100</v>
      </c>
      <c r="N8767" s="140"/>
      <c r="O8767" s="140"/>
      <c r="P8767" s="140" t="str">
        <f ca="1">IF(Proc[[#This Row],[DaysAgeing]]&gt;5,"yep","on track")</f>
        <v>yep</v>
      </c>
      <c r="Q8767" s="2">
        <f ca="1">IF(Proc[[#This Row],[DateClosed]]="",ABS(NETWORKDAYS(Proc[[#This Row],[DateOpened]],TODAY()))-1,ABS(NETWORKDAYS(Proc[[#This Row],[DateOpened]],Proc[[#This Row],[DateClosed]]))-1)</f>
        <v>11</v>
      </c>
      <c r="R8767" s="140" t="s">
        <v>476</v>
      </c>
      <c r="S8767" s="155"/>
      <c r="T8767" s="155"/>
    </row>
    <row r="8768" spans="1:20" hidden="1">
      <c r="A8768" s="154" t="s">
        <v>10642</v>
      </c>
      <c r="B8768" s="155" t="str">
        <f>IFERROR(VLOOKUP(Proc[[#This Row],[App]],Table2[],3,0),"open")</f>
        <v>ok</v>
      </c>
      <c r="C8768" s="156" t="s">
        <v>369</v>
      </c>
      <c r="D8768" t="s">
        <v>10986</v>
      </c>
      <c r="E8768" s="154" t="s">
        <v>11699</v>
      </c>
      <c r="F8768" s="155" t="s">
        <v>11699</v>
      </c>
      <c r="G8768" s="154" t="s">
        <v>400</v>
      </c>
      <c r="H8768" s="155" t="str">
        <f>IF(Proc[[#This Row],[type]]="LFF (MDG-F)",MID(Proc[[#This Row],[Obj]],13,10),"")</f>
        <v/>
      </c>
      <c r="J8768" s="155" t="b">
        <f>Proc[[#This Row],[Requested]]=Proc[[#This Row],[CurrentParent]]</f>
        <v>1</v>
      </c>
      <c r="K8768" s="155" t="str">
        <f>IF(Proc[[#This Row],[Author]]="Marcela Urrego",VLOOKUP(LEFT(Proc[[#This Row],[Requested]],1),Table3[#All],2,0),VLOOKUP(Proc[[#This Row],[Author]],Table4[],2,0))</f>
        <v>HC</v>
      </c>
      <c r="L8768" s="155" t="s">
        <v>7801</v>
      </c>
      <c r="M8768" s="140">
        <v>46100</v>
      </c>
      <c r="N8768" s="140"/>
      <c r="O8768" s="140"/>
      <c r="P8768" s="140" t="str">
        <f ca="1">IF(Proc[[#This Row],[DaysAgeing]]&gt;5,"yep","on track")</f>
        <v>yep</v>
      </c>
      <c r="Q8768" s="2">
        <f ca="1">IF(Proc[[#This Row],[DateClosed]]="",ABS(NETWORKDAYS(Proc[[#This Row],[DateOpened]],TODAY()))-1,ABS(NETWORKDAYS(Proc[[#This Row],[DateOpened]],Proc[[#This Row],[DateClosed]]))-1)</f>
        <v>11</v>
      </c>
      <c r="R8768" s="140" t="s">
        <v>476</v>
      </c>
      <c r="S8768" s="155"/>
      <c r="T8768" s="155"/>
    </row>
    <row r="8769" spans="1:20" hidden="1">
      <c r="A8769" s="154" t="s">
        <v>10642</v>
      </c>
      <c r="B8769" s="155" t="str">
        <f>IFERROR(VLOOKUP(Proc[[#This Row],[App]],Table2[],3,0),"open")</f>
        <v>ok</v>
      </c>
      <c r="C8769" s="156" t="s">
        <v>369</v>
      </c>
      <c r="D8769" t="s">
        <v>10987</v>
      </c>
      <c r="E8769" s="154" t="s">
        <v>11699</v>
      </c>
      <c r="F8769" s="155" t="s">
        <v>11699</v>
      </c>
      <c r="G8769" s="154" t="s">
        <v>400</v>
      </c>
      <c r="H8769" s="155" t="str">
        <f>IF(Proc[[#This Row],[type]]="LFF (MDG-F)",MID(Proc[[#This Row],[Obj]],13,10),"")</f>
        <v/>
      </c>
      <c r="J8769" s="155" t="b">
        <f>Proc[[#This Row],[Requested]]=Proc[[#This Row],[CurrentParent]]</f>
        <v>1</v>
      </c>
      <c r="K8769" s="155" t="str">
        <f>IF(Proc[[#This Row],[Author]]="Marcela Urrego",VLOOKUP(LEFT(Proc[[#This Row],[Requested]],1),Table3[#All],2,0),VLOOKUP(Proc[[#This Row],[Author]],Table4[],2,0))</f>
        <v>HC</v>
      </c>
      <c r="L8769" s="155" t="s">
        <v>7801</v>
      </c>
      <c r="M8769" s="140">
        <v>46100</v>
      </c>
      <c r="N8769" s="140"/>
      <c r="O8769" s="140"/>
      <c r="P8769" s="140" t="str">
        <f ca="1">IF(Proc[[#This Row],[DaysAgeing]]&gt;5,"yep","on track")</f>
        <v>yep</v>
      </c>
      <c r="Q8769" s="2">
        <f ca="1">IF(Proc[[#This Row],[DateClosed]]="",ABS(NETWORKDAYS(Proc[[#This Row],[DateOpened]],TODAY()))-1,ABS(NETWORKDAYS(Proc[[#This Row],[DateOpened]],Proc[[#This Row],[DateClosed]]))-1)</f>
        <v>11</v>
      </c>
      <c r="R8769" s="140" t="s">
        <v>476</v>
      </c>
      <c r="S8769" s="155"/>
      <c r="T8769" s="155"/>
    </row>
    <row r="8770" spans="1:20" hidden="1">
      <c r="A8770" s="154" t="s">
        <v>10642</v>
      </c>
      <c r="B8770" s="155" t="str">
        <f>IFERROR(VLOOKUP(Proc[[#This Row],[App]],Table2[],3,0),"open")</f>
        <v>ok</v>
      </c>
      <c r="C8770" s="156" t="s">
        <v>369</v>
      </c>
      <c r="D8770" t="s">
        <v>10988</v>
      </c>
      <c r="E8770" s="154" t="s">
        <v>11699</v>
      </c>
      <c r="F8770" s="155" t="s">
        <v>11699</v>
      </c>
      <c r="G8770" s="154" t="s">
        <v>400</v>
      </c>
      <c r="H8770" s="155" t="str">
        <f>IF(Proc[[#This Row],[type]]="LFF (MDG-F)",MID(Proc[[#This Row],[Obj]],13,10),"")</f>
        <v/>
      </c>
      <c r="J8770" s="155" t="b">
        <f>Proc[[#This Row],[Requested]]=Proc[[#This Row],[CurrentParent]]</f>
        <v>1</v>
      </c>
      <c r="K8770" s="155" t="str">
        <f>IF(Proc[[#This Row],[Author]]="Marcela Urrego",VLOOKUP(LEFT(Proc[[#This Row],[Requested]],1),Table3[#All],2,0),VLOOKUP(Proc[[#This Row],[Author]],Table4[],2,0))</f>
        <v>HC</v>
      </c>
      <c r="L8770" s="155" t="s">
        <v>7801</v>
      </c>
      <c r="M8770" s="140">
        <v>46100</v>
      </c>
      <c r="N8770" s="140"/>
      <c r="O8770" s="140"/>
      <c r="P8770" s="140" t="str">
        <f ca="1">IF(Proc[[#This Row],[DaysAgeing]]&gt;5,"yep","on track")</f>
        <v>yep</v>
      </c>
      <c r="Q8770" s="2">
        <f ca="1">IF(Proc[[#This Row],[DateClosed]]="",ABS(NETWORKDAYS(Proc[[#This Row],[DateOpened]],TODAY()))-1,ABS(NETWORKDAYS(Proc[[#This Row],[DateOpened]],Proc[[#This Row],[DateClosed]]))-1)</f>
        <v>11</v>
      </c>
      <c r="R8770" s="140" t="s">
        <v>476</v>
      </c>
      <c r="S8770" s="155"/>
      <c r="T8770" s="155"/>
    </row>
    <row r="8771" spans="1:20" hidden="1">
      <c r="A8771" s="154" t="s">
        <v>10642</v>
      </c>
      <c r="B8771" s="155" t="str">
        <f>IFERROR(VLOOKUP(Proc[[#This Row],[App]],Table2[],3,0),"open")</f>
        <v>ok</v>
      </c>
      <c r="C8771" s="156" t="s">
        <v>369</v>
      </c>
      <c r="D8771" t="s">
        <v>10989</v>
      </c>
      <c r="E8771" s="154" t="s">
        <v>11699</v>
      </c>
      <c r="F8771" s="155" t="s">
        <v>11699</v>
      </c>
      <c r="G8771" s="154" t="s">
        <v>400</v>
      </c>
      <c r="H8771" s="155" t="str">
        <f>IF(Proc[[#This Row],[type]]="LFF (MDG-F)",MID(Proc[[#This Row],[Obj]],13,10),"")</f>
        <v/>
      </c>
      <c r="J8771" s="155" t="b">
        <f>Proc[[#This Row],[Requested]]=Proc[[#This Row],[CurrentParent]]</f>
        <v>1</v>
      </c>
      <c r="K8771" s="155" t="str">
        <f>IF(Proc[[#This Row],[Author]]="Marcela Urrego",VLOOKUP(LEFT(Proc[[#This Row],[Requested]],1),Table3[#All],2,0),VLOOKUP(Proc[[#This Row],[Author]],Table4[],2,0))</f>
        <v>HC</v>
      </c>
      <c r="L8771" s="155" t="s">
        <v>7801</v>
      </c>
      <c r="M8771" s="140">
        <v>46100</v>
      </c>
      <c r="N8771" s="140"/>
      <c r="O8771" s="140"/>
      <c r="P8771" s="140" t="str">
        <f ca="1">IF(Proc[[#This Row],[DaysAgeing]]&gt;5,"yep","on track")</f>
        <v>yep</v>
      </c>
      <c r="Q8771" s="2">
        <f ca="1">IF(Proc[[#This Row],[DateClosed]]="",ABS(NETWORKDAYS(Proc[[#This Row],[DateOpened]],TODAY()))-1,ABS(NETWORKDAYS(Proc[[#This Row],[DateOpened]],Proc[[#This Row],[DateClosed]]))-1)</f>
        <v>11</v>
      </c>
      <c r="R8771" s="140" t="s">
        <v>476</v>
      </c>
      <c r="S8771" s="155"/>
      <c r="T8771" s="155"/>
    </row>
    <row r="8772" spans="1:20" hidden="1">
      <c r="A8772" s="154" t="s">
        <v>10642</v>
      </c>
      <c r="B8772" s="155" t="str">
        <f>IFERROR(VLOOKUP(Proc[[#This Row],[App]],Table2[],3,0),"open")</f>
        <v>ok</v>
      </c>
      <c r="C8772" s="156" t="s">
        <v>369</v>
      </c>
      <c r="D8772" t="s">
        <v>10990</v>
      </c>
      <c r="E8772" s="154" t="s">
        <v>11699</v>
      </c>
      <c r="F8772" s="155" t="s">
        <v>11699</v>
      </c>
      <c r="G8772" s="154" t="s">
        <v>400</v>
      </c>
      <c r="H8772" s="155" t="str">
        <f>IF(Proc[[#This Row],[type]]="LFF (MDG-F)",MID(Proc[[#This Row],[Obj]],13,10),"")</f>
        <v/>
      </c>
      <c r="J8772" s="155" t="b">
        <f>Proc[[#This Row],[Requested]]=Proc[[#This Row],[CurrentParent]]</f>
        <v>1</v>
      </c>
      <c r="K8772" s="155" t="str">
        <f>IF(Proc[[#This Row],[Author]]="Marcela Urrego",VLOOKUP(LEFT(Proc[[#This Row],[Requested]],1),Table3[#All],2,0),VLOOKUP(Proc[[#This Row],[Author]],Table4[],2,0))</f>
        <v>HC</v>
      </c>
      <c r="L8772" s="155" t="s">
        <v>7801</v>
      </c>
      <c r="M8772" s="140">
        <v>46100</v>
      </c>
      <c r="N8772" s="140"/>
      <c r="O8772" s="140"/>
      <c r="P8772" s="140" t="str">
        <f ca="1">IF(Proc[[#This Row],[DaysAgeing]]&gt;5,"yep","on track")</f>
        <v>yep</v>
      </c>
      <c r="Q8772" s="2">
        <f ca="1">IF(Proc[[#This Row],[DateClosed]]="",ABS(NETWORKDAYS(Proc[[#This Row],[DateOpened]],TODAY()))-1,ABS(NETWORKDAYS(Proc[[#This Row],[DateOpened]],Proc[[#This Row],[DateClosed]]))-1)</f>
        <v>11</v>
      </c>
      <c r="R8772" s="140" t="s">
        <v>476</v>
      </c>
      <c r="S8772" s="155"/>
      <c r="T8772" s="155"/>
    </row>
    <row r="8773" spans="1:20" hidden="1">
      <c r="A8773" s="154" t="s">
        <v>10642</v>
      </c>
      <c r="B8773" s="155" t="str">
        <f>IFERROR(VLOOKUP(Proc[[#This Row],[App]],Table2[],3,0),"open")</f>
        <v>ok</v>
      </c>
      <c r="C8773" s="156" t="s">
        <v>369</v>
      </c>
      <c r="D8773" t="s">
        <v>10991</v>
      </c>
      <c r="E8773" s="154" t="s">
        <v>11699</v>
      </c>
      <c r="F8773" s="155" t="s">
        <v>11699</v>
      </c>
      <c r="G8773" s="154" t="s">
        <v>400</v>
      </c>
      <c r="H8773" s="155" t="str">
        <f>IF(Proc[[#This Row],[type]]="LFF (MDG-F)",MID(Proc[[#This Row],[Obj]],13,10),"")</f>
        <v/>
      </c>
      <c r="J8773" s="155" t="b">
        <f>Proc[[#This Row],[Requested]]=Proc[[#This Row],[CurrentParent]]</f>
        <v>1</v>
      </c>
      <c r="K8773" s="155" t="str">
        <f>IF(Proc[[#This Row],[Author]]="Marcela Urrego",VLOOKUP(LEFT(Proc[[#This Row],[Requested]],1),Table3[#All],2,0),VLOOKUP(Proc[[#This Row],[Author]],Table4[],2,0))</f>
        <v>HC</v>
      </c>
      <c r="L8773" s="155" t="s">
        <v>7801</v>
      </c>
      <c r="M8773" s="140">
        <v>46100</v>
      </c>
      <c r="N8773" s="140"/>
      <c r="O8773" s="140"/>
      <c r="P8773" s="140" t="str">
        <f ca="1">IF(Proc[[#This Row],[DaysAgeing]]&gt;5,"yep","on track")</f>
        <v>yep</v>
      </c>
      <c r="Q8773" s="2">
        <f ca="1">IF(Proc[[#This Row],[DateClosed]]="",ABS(NETWORKDAYS(Proc[[#This Row],[DateOpened]],TODAY()))-1,ABS(NETWORKDAYS(Proc[[#This Row],[DateOpened]],Proc[[#This Row],[DateClosed]]))-1)</f>
        <v>11</v>
      </c>
      <c r="R8773" s="140" t="s">
        <v>476</v>
      </c>
      <c r="S8773" s="155"/>
      <c r="T8773" s="155"/>
    </row>
    <row r="8774" spans="1:20" hidden="1">
      <c r="A8774" s="154" t="s">
        <v>10642</v>
      </c>
      <c r="B8774" s="155" t="str">
        <f>IFERROR(VLOOKUP(Proc[[#This Row],[App]],Table2[],3,0),"open")</f>
        <v>ok</v>
      </c>
      <c r="C8774" s="156" t="s">
        <v>369</v>
      </c>
      <c r="D8774" t="s">
        <v>10992</v>
      </c>
      <c r="E8774" s="154" t="s">
        <v>11699</v>
      </c>
      <c r="F8774" s="155" t="s">
        <v>11699</v>
      </c>
      <c r="G8774" s="154" t="s">
        <v>400</v>
      </c>
      <c r="H8774" s="155" t="str">
        <f>IF(Proc[[#This Row],[type]]="LFF (MDG-F)",MID(Proc[[#This Row],[Obj]],13,10),"")</f>
        <v/>
      </c>
      <c r="J8774" s="155" t="b">
        <f>Proc[[#This Row],[Requested]]=Proc[[#This Row],[CurrentParent]]</f>
        <v>1</v>
      </c>
      <c r="K8774" s="155" t="str">
        <f>IF(Proc[[#This Row],[Author]]="Marcela Urrego",VLOOKUP(LEFT(Proc[[#This Row],[Requested]],1),Table3[#All],2,0),VLOOKUP(Proc[[#This Row],[Author]],Table4[],2,0))</f>
        <v>HC</v>
      </c>
      <c r="L8774" s="155" t="s">
        <v>7801</v>
      </c>
      <c r="M8774" s="140">
        <v>46100</v>
      </c>
      <c r="N8774" s="140"/>
      <c r="O8774" s="140"/>
      <c r="P8774" s="140" t="str">
        <f ca="1">IF(Proc[[#This Row],[DaysAgeing]]&gt;5,"yep","on track")</f>
        <v>yep</v>
      </c>
      <c r="Q8774" s="2">
        <f ca="1">IF(Proc[[#This Row],[DateClosed]]="",ABS(NETWORKDAYS(Proc[[#This Row],[DateOpened]],TODAY()))-1,ABS(NETWORKDAYS(Proc[[#This Row],[DateOpened]],Proc[[#This Row],[DateClosed]]))-1)</f>
        <v>11</v>
      </c>
      <c r="R8774" s="140" t="s">
        <v>476</v>
      </c>
      <c r="S8774" s="155"/>
      <c r="T8774" s="155"/>
    </row>
    <row r="8775" spans="1:20" hidden="1">
      <c r="A8775" s="154" t="s">
        <v>10642</v>
      </c>
      <c r="B8775" s="155" t="str">
        <f>IFERROR(VLOOKUP(Proc[[#This Row],[App]],Table2[],3,0),"open")</f>
        <v>ok</v>
      </c>
      <c r="C8775" s="156" t="s">
        <v>369</v>
      </c>
      <c r="D8775" t="s">
        <v>10993</v>
      </c>
      <c r="E8775" s="154" t="s">
        <v>11699</v>
      </c>
      <c r="F8775" s="155" t="s">
        <v>11699</v>
      </c>
      <c r="G8775" s="154" t="s">
        <v>400</v>
      </c>
      <c r="H8775" s="155" t="str">
        <f>IF(Proc[[#This Row],[type]]="LFF (MDG-F)",MID(Proc[[#This Row],[Obj]],13,10),"")</f>
        <v/>
      </c>
      <c r="J8775" s="155" t="b">
        <f>Proc[[#This Row],[Requested]]=Proc[[#This Row],[CurrentParent]]</f>
        <v>1</v>
      </c>
      <c r="K8775" s="155" t="str">
        <f>IF(Proc[[#This Row],[Author]]="Marcela Urrego",VLOOKUP(LEFT(Proc[[#This Row],[Requested]],1),Table3[#All],2,0),VLOOKUP(Proc[[#This Row],[Author]],Table4[],2,0))</f>
        <v>HC</v>
      </c>
      <c r="L8775" s="155" t="s">
        <v>7801</v>
      </c>
      <c r="M8775" s="140">
        <v>46100</v>
      </c>
      <c r="N8775" s="140"/>
      <c r="O8775" s="140"/>
      <c r="P8775" s="140" t="str">
        <f ca="1">IF(Proc[[#This Row],[DaysAgeing]]&gt;5,"yep","on track")</f>
        <v>yep</v>
      </c>
      <c r="Q8775" s="2">
        <f ca="1">IF(Proc[[#This Row],[DateClosed]]="",ABS(NETWORKDAYS(Proc[[#This Row],[DateOpened]],TODAY()))-1,ABS(NETWORKDAYS(Proc[[#This Row],[DateOpened]],Proc[[#This Row],[DateClosed]]))-1)</f>
        <v>11</v>
      </c>
      <c r="R8775" s="140" t="s">
        <v>476</v>
      </c>
      <c r="S8775" s="155"/>
      <c r="T8775" s="155"/>
    </row>
    <row r="8776" spans="1:20" hidden="1">
      <c r="A8776" s="154" t="s">
        <v>10642</v>
      </c>
      <c r="B8776" s="155" t="str">
        <f>IFERROR(VLOOKUP(Proc[[#This Row],[App]],Table2[],3,0),"open")</f>
        <v>ok</v>
      </c>
      <c r="C8776" s="156" t="s">
        <v>369</v>
      </c>
      <c r="D8776" t="s">
        <v>10994</v>
      </c>
      <c r="E8776" s="154" t="s">
        <v>11699</v>
      </c>
      <c r="F8776" s="155" t="s">
        <v>11699</v>
      </c>
      <c r="G8776" s="154" t="s">
        <v>400</v>
      </c>
      <c r="H8776" s="155" t="str">
        <f>IF(Proc[[#This Row],[type]]="LFF (MDG-F)",MID(Proc[[#This Row],[Obj]],13,10),"")</f>
        <v/>
      </c>
      <c r="J8776" s="155" t="b">
        <f>Proc[[#This Row],[Requested]]=Proc[[#This Row],[CurrentParent]]</f>
        <v>1</v>
      </c>
      <c r="K8776" s="155" t="str">
        <f>IF(Proc[[#This Row],[Author]]="Marcela Urrego",VLOOKUP(LEFT(Proc[[#This Row],[Requested]],1),Table3[#All],2,0),VLOOKUP(Proc[[#This Row],[Author]],Table4[],2,0))</f>
        <v>HC</v>
      </c>
      <c r="L8776" s="155" t="s">
        <v>7801</v>
      </c>
      <c r="M8776" s="140">
        <v>46100</v>
      </c>
      <c r="N8776" s="140"/>
      <c r="O8776" s="140"/>
      <c r="P8776" s="140" t="str">
        <f ca="1">IF(Proc[[#This Row],[DaysAgeing]]&gt;5,"yep","on track")</f>
        <v>yep</v>
      </c>
      <c r="Q8776" s="2">
        <f ca="1">IF(Proc[[#This Row],[DateClosed]]="",ABS(NETWORKDAYS(Proc[[#This Row],[DateOpened]],TODAY()))-1,ABS(NETWORKDAYS(Proc[[#This Row],[DateOpened]],Proc[[#This Row],[DateClosed]]))-1)</f>
        <v>11</v>
      </c>
      <c r="R8776" s="140" t="s">
        <v>476</v>
      </c>
      <c r="S8776" s="155"/>
      <c r="T8776" s="155"/>
    </row>
    <row r="8777" spans="1:20" hidden="1">
      <c r="A8777" s="154" t="s">
        <v>10642</v>
      </c>
      <c r="B8777" s="155" t="str">
        <f>IFERROR(VLOOKUP(Proc[[#This Row],[App]],Table2[],3,0),"open")</f>
        <v>ok</v>
      </c>
      <c r="C8777" s="156" t="s">
        <v>369</v>
      </c>
      <c r="D8777" t="s">
        <v>10995</v>
      </c>
      <c r="E8777" s="154" t="s">
        <v>11699</v>
      </c>
      <c r="F8777" s="155" t="s">
        <v>11699</v>
      </c>
      <c r="G8777" s="154" t="s">
        <v>400</v>
      </c>
      <c r="H8777" s="155" t="str">
        <f>IF(Proc[[#This Row],[type]]="LFF (MDG-F)",MID(Proc[[#This Row],[Obj]],13,10),"")</f>
        <v/>
      </c>
      <c r="J8777" s="155" t="b">
        <f>Proc[[#This Row],[Requested]]=Proc[[#This Row],[CurrentParent]]</f>
        <v>1</v>
      </c>
      <c r="K8777" s="155" t="str">
        <f>IF(Proc[[#This Row],[Author]]="Marcela Urrego",VLOOKUP(LEFT(Proc[[#This Row],[Requested]],1),Table3[#All],2,0),VLOOKUP(Proc[[#This Row],[Author]],Table4[],2,0))</f>
        <v>HC</v>
      </c>
      <c r="L8777" s="155" t="s">
        <v>7801</v>
      </c>
      <c r="M8777" s="140">
        <v>46100</v>
      </c>
      <c r="N8777" s="140"/>
      <c r="O8777" s="140"/>
      <c r="P8777" s="140" t="str">
        <f ca="1">IF(Proc[[#This Row],[DaysAgeing]]&gt;5,"yep","on track")</f>
        <v>yep</v>
      </c>
      <c r="Q8777" s="2">
        <f ca="1">IF(Proc[[#This Row],[DateClosed]]="",ABS(NETWORKDAYS(Proc[[#This Row],[DateOpened]],TODAY()))-1,ABS(NETWORKDAYS(Proc[[#This Row],[DateOpened]],Proc[[#This Row],[DateClosed]]))-1)</f>
        <v>11</v>
      </c>
      <c r="R8777" s="140" t="s">
        <v>476</v>
      </c>
      <c r="S8777" s="155"/>
      <c r="T8777" s="155"/>
    </row>
    <row r="8778" spans="1:20" hidden="1">
      <c r="A8778" s="154" t="s">
        <v>10642</v>
      </c>
      <c r="B8778" s="155" t="str">
        <f>IFERROR(VLOOKUP(Proc[[#This Row],[App]],Table2[],3,0),"open")</f>
        <v>ok</v>
      </c>
      <c r="C8778" s="156" t="s">
        <v>369</v>
      </c>
      <c r="D8778" t="s">
        <v>10996</v>
      </c>
      <c r="E8778" s="154" t="s">
        <v>11699</v>
      </c>
      <c r="F8778" s="155" t="s">
        <v>11699</v>
      </c>
      <c r="G8778" s="154" t="s">
        <v>400</v>
      </c>
      <c r="H8778" s="155" t="str">
        <f>IF(Proc[[#This Row],[type]]="LFF (MDG-F)",MID(Proc[[#This Row],[Obj]],13,10),"")</f>
        <v/>
      </c>
      <c r="J8778" s="155" t="b">
        <f>Proc[[#This Row],[Requested]]=Proc[[#This Row],[CurrentParent]]</f>
        <v>1</v>
      </c>
      <c r="K8778" s="155" t="str">
        <f>IF(Proc[[#This Row],[Author]]="Marcela Urrego",VLOOKUP(LEFT(Proc[[#This Row],[Requested]],1),Table3[#All],2,0),VLOOKUP(Proc[[#This Row],[Author]],Table4[],2,0))</f>
        <v>HC</v>
      </c>
      <c r="L8778" s="155" t="s">
        <v>7801</v>
      </c>
      <c r="M8778" s="140">
        <v>46100</v>
      </c>
      <c r="N8778" s="140"/>
      <c r="O8778" s="140"/>
      <c r="P8778" s="140" t="str">
        <f ca="1">IF(Proc[[#This Row],[DaysAgeing]]&gt;5,"yep","on track")</f>
        <v>yep</v>
      </c>
      <c r="Q8778" s="2">
        <f ca="1">IF(Proc[[#This Row],[DateClosed]]="",ABS(NETWORKDAYS(Proc[[#This Row],[DateOpened]],TODAY()))-1,ABS(NETWORKDAYS(Proc[[#This Row],[DateOpened]],Proc[[#This Row],[DateClosed]]))-1)</f>
        <v>11</v>
      </c>
      <c r="R8778" s="140" t="s">
        <v>476</v>
      </c>
      <c r="S8778" s="155"/>
      <c r="T8778" s="155"/>
    </row>
    <row r="8779" spans="1:20" hidden="1">
      <c r="A8779" s="154" t="s">
        <v>10642</v>
      </c>
      <c r="B8779" s="155" t="str">
        <f>IFERROR(VLOOKUP(Proc[[#This Row],[App]],Table2[],3,0),"open")</f>
        <v>ok</v>
      </c>
      <c r="C8779" s="156" t="s">
        <v>369</v>
      </c>
      <c r="D8779" t="s">
        <v>10997</v>
      </c>
      <c r="E8779" s="154" t="s">
        <v>11699</v>
      </c>
      <c r="F8779" s="155" t="s">
        <v>11699</v>
      </c>
      <c r="G8779" s="154" t="s">
        <v>400</v>
      </c>
      <c r="H8779" s="155" t="str">
        <f>IF(Proc[[#This Row],[type]]="LFF (MDG-F)",MID(Proc[[#This Row],[Obj]],13,10),"")</f>
        <v/>
      </c>
      <c r="J8779" s="155" t="b">
        <f>Proc[[#This Row],[Requested]]=Proc[[#This Row],[CurrentParent]]</f>
        <v>1</v>
      </c>
      <c r="K8779" s="155" t="str">
        <f>IF(Proc[[#This Row],[Author]]="Marcela Urrego",VLOOKUP(LEFT(Proc[[#This Row],[Requested]],1),Table3[#All],2,0),VLOOKUP(Proc[[#This Row],[Author]],Table4[],2,0))</f>
        <v>HC</v>
      </c>
      <c r="L8779" s="155" t="s">
        <v>7801</v>
      </c>
      <c r="M8779" s="140">
        <v>46100</v>
      </c>
      <c r="N8779" s="140"/>
      <c r="O8779" s="140"/>
      <c r="P8779" s="140" t="str">
        <f ca="1">IF(Proc[[#This Row],[DaysAgeing]]&gt;5,"yep","on track")</f>
        <v>yep</v>
      </c>
      <c r="Q8779" s="2">
        <f ca="1">IF(Proc[[#This Row],[DateClosed]]="",ABS(NETWORKDAYS(Proc[[#This Row],[DateOpened]],TODAY()))-1,ABS(NETWORKDAYS(Proc[[#This Row],[DateOpened]],Proc[[#This Row],[DateClosed]]))-1)</f>
        <v>11</v>
      </c>
      <c r="R8779" s="140" t="s">
        <v>476</v>
      </c>
      <c r="S8779" s="155"/>
      <c r="T8779" s="155"/>
    </row>
    <row r="8780" spans="1:20" hidden="1">
      <c r="A8780" s="154" t="s">
        <v>10642</v>
      </c>
      <c r="B8780" s="155" t="str">
        <f>IFERROR(VLOOKUP(Proc[[#This Row],[App]],Table2[],3,0),"open")</f>
        <v>ok</v>
      </c>
      <c r="C8780" s="156" t="s">
        <v>369</v>
      </c>
      <c r="D8780" t="s">
        <v>10998</v>
      </c>
      <c r="E8780" s="154" t="s">
        <v>11699</v>
      </c>
      <c r="F8780" s="155" t="s">
        <v>11699</v>
      </c>
      <c r="G8780" s="154" t="s">
        <v>400</v>
      </c>
      <c r="H8780" s="155" t="str">
        <f>IF(Proc[[#This Row],[type]]="LFF (MDG-F)",MID(Proc[[#This Row],[Obj]],13,10),"")</f>
        <v/>
      </c>
      <c r="J8780" s="155" t="b">
        <f>Proc[[#This Row],[Requested]]=Proc[[#This Row],[CurrentParent]]</f>
        <v>1</v>
      </c>
      <c r="K8780" s="155" t="str">
        <f>IF(Proc[[#This Row],[Author]]="Marcela Urrego",VLOOKUP(LEFT(Proc[[#This Row],[Requested]],1),Table3[#All],2,0),VLOOKUP(Proc[[#This Row],[Author]],Table4[],2,0))</f>
        <v>HC</v>
      </c>
      <c r="L8780" s="155" t="s">
        <v>7801</v>
      </c>
      <c r="M8780" s="140">
        <v>46100</v>
      </c>
      <c r="N8780" s="140"/>
      <c r="O8780" s="140"/>
      <c r="P8780" s="140" t="str">
        <f ca="1">IF(Proc[[#This Row],[DaysAgeing]]&gt;5,"yep","on track")</f>
        <v>yep</v>
      </c>
      <c r="Q8780" s="2">
        <f ca="1">IF(Proc[[#This Row],[DateClosed]]="",ABS(NETWORKDAYS(Proc[[#This Row],[DateOpened]],TODAY()))-1,ABS(NETWORKDAYS(Proc[[#This Row],[DateOpened]],Proc[[#This Row],[DateClosed]]))-1)</f>
        <v>11</v>
      </c>
      <c r="R8780" s="140" t="s">
        <v>476</v>
      </c>
      <c r="S8780" s="155"/>
      <c r="T8780" s="155"/>
    </row>
    <row r="8781" spans="1:20" hidden="1">
      <c r="A8781" s="154" t="s">
        <v>10642</v>
      </c>
      <c r="B8781" s="155" t="str">
        <f>IFERROR(VLOOKUP(Proc[[#This Row],[App]],Table2[],3,0),"open")</f>
        <v>ok</v>
      </c>
      <c r="C8781" s="156" t="s">
        <v>369</v>
      </c>
      <c r="D8781" t="s">
        <v>10999</v>
      </c>
      <c r="E8781" s="154" t="s">
        <v>11699</v>
      </c>
      <c r="F8781" s="155" t="s">
        <v>11699</v>
      </c>
      <c r="G8781" s="154" t="s">
        <v>400</v>
      </c>
      <c r="H8781" s="155" t="str">
        <f>IF(Proc[[#This Row],[type]]="LFF (MDG-F)",MID(Proc[[#This Row],[Obj]],13,10),"")</f>
        <v/>
      </c>
      <c r="J8781" s="155" t="b">
        <f>Proc[[#This Row],[Requested]]=Proc[[#This Row],[CurrentParent]]</f>
        <v>1</v>
      </c>
      <c r="K8781" s="155" t="str">
        <f>IF(Proc[[#This Row],[Author]]="Marcela Urrego",VLOOKUP(LEFT(Proc[[#This Row],[Requested]],1),Table3[#All],2,0),VLOOKUP(Proc[[#This Row],[Author]],Table4[],2,0))</f>
        <v>HC</v>
      </c>
      <c r="L8781" s="155" t="s">
        <v>7801</v>
      </c>
      <c r="M8781" s="140">
        <v>46100</v>
      </c>
      <c r="N8781" s="140"/>
      <c r="O8781" s="140"/>
      <c r="P8781" s="140" t="str">
        <f ca="1">IF(Proc[[#This Row],[DaysAgeing]]&gt;5,"yep","on track")</f>
        <v>yep</v>
      </c>
      <c r="Q8781" s="2">
        <f ca="1">IF(Proc[[#This Row],[DateClosed]]="",ABS(NETWORKDAYS(Proc[[#This Row],[DateOpened]],TODAY()))-1,ABS(NETWORKDAYS(Proc[[#This Row],[DateOpened]],Proc[[#This Row],[DateClosed]]))-1)</f>
        <v>11</v>
      </c>
      <c r="R8781" s="140" t="s">
        <v>476</v>
      </c>
      <c r="S8781" s="155"/>
      <c r="T8781" s="155"/>
    </row>
    <row r="8782" spans="1:20" hidden="1">
      <c r="A8782" s="154" t="s">
        <v>10642</v>
      </c>
      <c r="B8782" s="155" t="str">
        <f>IFERROR(VLOOKUP(Proc[[#This Row],[App]],Table2[],3,0),"open")</f>
        <v>ok</v>
      </c>
      <c r="C8782" s="156" t="s">
        <v>369</v>
      </c>
      <c r="D8782" t="s">
        <v>11000</v>
      </c>
      <c r="E8782" s="154" t="s">
        <v>11699</v>
      </c>
      <c r="F8782" s="155" t="s">
        <v>11699</v>
      </c>
      <c r="G8782" s="154" t="s">
        <v>400</v>
      </c>
      <c r="H8782" s="155" t="str">
        <f>IF(Proc[[#This Row],[type]]="LFF (MDG-F)",MID(Proc[[#This Row],[Obj]],13,10),"")</f>
        <v/>
      </c>
      <c r="J8782" s="155" t="b">
        <f>Proc[[#This Row],[Requested]]=Proc[[#This Row],[CurrentParent]]</f>
        <v>1</v>
      </c>
      <c r="K8782" s="155" t="str">
        <f>IF(Proc[[#This Row],[Author]]="Marcela Urrego",VLOOKUP(LEFT(Proc[[#This Row],[Requested]],1),Table3[#All],2,0),VLOOKUP(Proc[[#This Row],[Author]],Table4[],2,0))</f>
        <v>HC</v>
      </c>
      <c r="L8782" s="155" t="s">
        <v>7801</v>
      </c>
      <c r="M8782" s="140">
        <v>46100</v>
      </c>
      <c r="N8782" s="140"/>
      <c r="O8782" s="140"/>
      <c r="P8782" s="140" t="str">
        <f ca="1">IF(Proc[[#This Row],[DaysAgeing]]&gt;5,"yep","on track")</f>
        <v>yep</v>
      </c>
      <c r="Q8782" s="2">
        <f ca="1">IF(Proc[[#This Row],[DateClosed]]="",ABS(NETWORKDAYS(Proc[[#This Row],[DateOpened]],TODAY()))-1,ABS(NETWORKDAYS(Proc[[#This Row],[DateOpened]],Proc[[#This Row],[DateClosed]]))-1)</f>
        <v>11</v>
      </c>
      <c r="R8782" s="140" t="s">
        <v>476</v>
      </c>
      <c r="S8782" s="155"/>
      <c r="T8782" s="155"/>
    </row>
    <row r="8783" spans="1:20" hidden="1">
      <c r="A8783" s="154" t="s">
        <v>10642</v>
      </c>
      <c r="B8783" s="155" t="str">
        <f>IFERROR(VLOOKUP(Proc[[#This Row],[App]],Table2[],3,0),"open")</f>
        <v>ok</v>
      </c>
      <c r="C8783" s="156" t="s">
        <v>369</v>
      </c>
      <c r="D8783" t="s">
        <v>11001</v>
      </c>
      <c r="E8783" s="154" t="s">
        <v>11699</v>
      </c>
      <c r="F8783" s="155" t="s">
        <v>11699</v>
      </c>
      <c r="G8783" s="154" t="s">
        <v>400</v>
      </c>
      <c r="H8783" s="155" t="str">
        <f>IF(Proc[[#This Row],[type]]="LFF (MDG-F)",MID(Proc[[#This Row],[Obj]],13,10),"")</f>
        <v/>
      </c>
      <c r="J8783" s="155" t="b">
        <f>Proc[[#This Row],[Requested]]=Proc[[#This Row],[CurrentParent]]</f>
        <v>1</v>
      </c>
      <c r="K8783" s="155" t="str">
        <f>IF(Proc[[#This Row],[Author]]="Marcela Urrego",VLOOKUP(LEFT(Proc[[#This Row],[Requested]],1),Table3[#All],2,0),VLOOKUP(Proc[[#This Row],[Author]],Table4[],2,0))</f>
        <v>HC</v>
      </c>
      <c r="L8783" s="155" t="s">
        <v>7801</v>
      </c>
      <c r="M8783" s="140">
        <v>46100</v>
      </c>
      <c r="N8783" s="140"/>
      <c r="O8783" s="140"/>
      <c r="P8783" s="140" t="str">
        <f ca="1">IF(Proc[[#This Row],[DaysAgeing]]&gt;5,"yep","on track")</f>
        <v>yep</v>
      </c>
      <c r="Q8783" s="2">
        <f ca="1">IF(Proc[[#This Row],[DateClosed]]="",ABS(NETWORKDAYS(Proc[[#This Row],[DateOpened]],TODAY()))-1,ABS(NETWORKDAYS(Proc[[#This Row],[DateOpened]],Proc[[#This Row],[DateClosed]]))-1)</f>
        <v>11</v>
      </c>
      <c r="R8783" s="140" t="s">
        <v>476</v>
      </c>
      <c r="S8783" s="155"/>
      <c r="T8783" s="155"/>
    </row>
    <row r="8784" spans="1:20" hidden="1">
      <c r="A8784" s="154" t="s">
        <v>10642</v>
      </c>
      <c r="B8784" s="155" t="str">
        <f>IFERROR(VLOOKUP(Proc[[#This Row],[App]],Table2[],3,0),"open")</f>
        <v>ok</v>
      </c>
      <c r="C8784" s="156" t="s">
        <v>369</v>
      </c>
      <c r="D8784" t="s">
        <v>11002</v>
      </c>
      <c r="E8784" s="154" t="s">
        <v>11699</v>
      </c>
      <c r="F8784" s="155" t="s">
        <v>11699</v>
      </c>
      <c r="G8784" s="154" t="s">
        <v>400</v>
      </c>
      <c r="H8784" s="155" t="str">
        <f>IF(Proc[[#This Row],[type]]="LFF (MDG-F)",MID(Proc[[#This Row],[Obj]],13,10),"")</f>
        <v/>
      </c>
      <c r="J8784" s="155" t="b">
        <f>Proc[[#This Row],[Requested]]=Proc[[#This Row],[CurrentParent]]</f>
        <v>1</v>
      </c>
      <c r="K8784" s="155" t="str">
        <f>IF(Proc[[#This Row],[Author]]="Marcela Urrego",VLOOKUP(LEFT(Proc[[#This Row],[Requested]],1),Table3[#All],2,0),VLOOKUP(Proc[[#This Row],[Author]],Table4[],2,0))</f>
        <v>HC</v>
      </c>
      <c r="L8784" s="155" t="s">
        <v>7801</v>
      </c>
      <c r="M8784" s="140">
        <v>46100</v>
      </c>
      <c r="N8784" s="140"/>
      <c r="O8784" s="140"/>
      <c r="P8784" s="140" t="str">
        <f ca="1">IF(Proc[[#This Row],[DaysAgeing]]&gt;5,"yep","on track")</f>
        <v>yep</v>
      </c>
      <c r="Q8784" s="2">
        <f ca="1">IF(Proc[[#This Row],[DateClosed]]="",ABS(NETWORKDAYS(Proc[[#This Row],[DateOpened]],TODAY()))-1,ABS(NETWORKDAYS(Proc[[#This Row],[DateOpened]],Proc[[#This Row],[DateClosed]]))-1)</f>
        <v>11</v>
      </c>
      <c r="R8784" s="140" t="s">
        <v>476</v>
      </c>
      <c r="S8784" s="155"/>
      <c r="T8784" s="155"/>
    </row>
    <row r="8785" spans="1:20" hidden="1">
      <c r="A8785" s="154" t="s">
        <v>10642</v>
      </c>
      <c r="B8785" s="155" t="str">
        <f>IFERROR(VLOOKUP(Proc[[#This Row],[App]],Table2[],3,0),"open")</f>
        <v>ok</v>
      </c>
      <c r="C8785" s="156" t="s">
        <v>369</v>
      </c>
      <c r="D8785" t="s">
        <v>11003</v>
      </c>
      <c r="E8785" s="154" t="s">
        <v>11699</v>
      </c>
      <c r="F8785" s="155" t="s">
        <v>11699</v>
      </c>
      <c r="G8785" s="154" t="s">
        <v>400</v>
      </c>
      <c r="H8785" s="155" t="str">
        <f>IF(Proc[[#This Row],[type]]="LFF (MDG-F)",MID(Proc[[#This Row],[Obj]],13,10),"")</f>
        <v/>
      </c>
      <c r="J8785" s="155" t="b">
        <f>Proc[[#This Row],[Requested]]=Proc[[#This Row],[CurrentParent]]</f>
        <v>1</v>
      </c>
      <c r="K8785" s="155" t="str">
        <f>IF(Proc[[#This Row],[Author]]="Marcela Urrego",VLOOKUP(LEFT(Proc[[#This Row],[Requested]],1),Table3[#All],2,0),VLOOKUP(Proc[[#This Row],[Author]],Table4[],2,0))</f>
        <v>HC</v>
      </c>
      <c r="L8785" s="155" t="s">
        <v>7801</v>
      </c>
      <c r="M8785" s="140">
        <v>46100</v>
      </c>
      <c r="N8785" s="140"/>
      <c r="O8785" s="140"/>
      <c r="P8785" s="140" t="str">
        <f ca="1">IF(Proc[[#This Row],[DaysAgeing]]&gt;5,"yep","on track")</f>
        <v>yep</v>
      </c>
      <c r="Q8785" s="2">
        <f ca="1">IF(Proc[[#This Row],[DateClosed]]="",ABS(NETWORKDAYS(Proc[[#This Row],[DateOpened]],TODAY()))-1,ABS(NETWORKDAYS(Proc[[#This Row],[DateOpened]],Proc[[#This Row],[DateClosed]]))-1)</f>
        <v>11</v>
      </c>
      <c r="R8785" s="140" t="s">
        <v>476</v>
      </c>
      <c r="S8785" s="155"/>
      <c r="T8785" s="155"/>
    </row>
    <row r="8786" spans="1:20" hidden="1">
      <c r="A8786" s="154" t="s">
        <v>10642</v>
      </c>
      <c r="B8786" s="155" t="str">
        <f>IFERROR(VLOOKUP(Proc[[#This Row],[App]],Table2[],3,0),"open")</f>
        <v>ok</v>
      </c>
      <c r="C8786" s="156" t="s">
        <v>369</v>
      </c>
      <c r="D8786" t="s">
        <v>11004</v>
      </c>
      <c r="E8786" s="154" t="s">
        <v>11699</v>
      </c>
      <c r="F8786" s="155" t="s">
        <v>11699</v>
      </c>
      <c r="G8786" s="154" t="s">
        <v>400</v>
      </c>
      <c r="H8786" s="155" t="str">
        <f>IF(Proc[[#This Row],[type]]="LFF (MDG-F)",MID(Proc[[#This Row],[Obj]],13,10),"")</f>
        <v/>
      </c>
      <c r="J8786" s="155" t="b">
        <f>Proc[[#This Row],[Requested]]=Proc[[#This Row],[CurrentParent]]</f>
        <v>1</v>
      </c>
      <c r="K8786" s="155" t="str">
        <f>IF(Proc[[#This Row],[Author]]="Marcela Urrego",VLOOKUP(LEFT(Proc[[#This Row],[Requested]],1),Table3[#All],2,0),VLOOKUP(Proc[[#This Row],[Author]],Table4[],2,0))</f>
        <v>HC</v>
      </c>
      <c r="L8786" s="155" t="s">
        <v>7801</v>
      </c>
      <c r="M8786" s="140">
        <v>46100</v>
      </c>
      <c r="N8786" s="140"/>
      <c r="O8786" s="140"/>
      <c r="P8786" s="140" t="str">
        <f ca="1">IF(Proc[[#This Row],[DaysAgeing]]&gt;5,"yep","on track")</f>
        <v>yep</v>
      </c>
      <c r="Q8786" s="2">
        <f ca="1">IF(Proc[[#This Row],[DateClosed]]="",ABS(NETWORKDAYS(Proc[[#This Row],[DateOpened]],TODAY()))-1,ABS(NETWORKDAYS(Proc[[#This Row],[DateOpened]],Proc[[#This Row],[DateClosed]]))-1)</f>
        <v>11</v>
      </c>
      <c r="R8786" s="140" t="s">
        <v>476</v>
      </c>
      <c r="S8786" s="155"/>
      <c r="T8786" s="155"/>
    </row>
    <row r="8787" spans="1:20" hidden="1">
      <c r="A8787" s="154" t="s">
        <v>10642</v>
      </c>
      <c r="B8787" s="155" t="str">
        <f>IFERROR(VLOOKUP(Proc[[#This Row],[App]],Table2[],3,0),"open")</f>
        <v>ok</v>
      </c>
      <c r="C8787" s="156" t="s">
        <v>369</v>
      </c>
      <c r="D8787" t="s">
        <v>11005</v>
      </c>
      <c r="E8787" s="154" t="s">
        <v>11699</v>
      </c>
      <c r="F8787" s="155" t="s">
        <v>11699</v>
      </c>
      <c r="G8787" s="154" t="s">
        <v>400</v>
      </c>
      <c r="H8787" s="155" t="str">
        <f>IF(Proc[[#This Row],[type]]="LFF (MDG-F)",MID(Proc[[#This Row],[Obj]],13,10),"")</f>
        <v/>
      </c>
      <c r="J8787" s="155" t="b">
        <f>Proc[[#This Row],[Requested]]=Proc[[#This Row],[CurrentParent]]</f>
        <v>1</v>
      </c>
      <c r="K8787" s="155" t="str">
        <f>IF(Proc[[#This Row],[Author]]="Marcela Urrego",VLOOKUP(LEFT(Proc[[#This Row],[Requested]],1),Table3[#All],2,0),VLOOKUP(Proc[[#This Row],[Author]],Table4[],2,0))</f>
        <v>HC</v>
      </c>
      <c r="L8787" s="155" t="s">
        <v>7801</v>
      </c>
      <c r="M8787" s="140">
        <v>46100</v>
      </c>
      <c r="N8787" s="140"/>
      <c r="O8787" s="140"/>
      <c r="P8787" s="140" t="str">
        <f ca="1">IF(Proc[[#This Row],[DaysAgeing]]&gt;5,"yep","on track")</f>
        <v>yep</v>
      </c>
      <c r="Q8787" s="2">
        <f ca="1">IF(Proc[[#This Row],[DateClosed]]="",ABS(NETWORKDAYS(Proc[[#This Row],[DateOpened]],TODAY()))-1,ABS(NETWORKDAYS(Proc[[#This Row],[DateOpened]],Proc[[#This Row],[DateClosed]]))-1)</f>
        <v>11</v>
      </c>
      <c r="R8787" s="140" t="s">
        <v>476</v>
      </c>
      <c r="S8787" s="155"/>
      <c r="T8787" s="155"/>
    </row>
    <row r="8788" spans="1:20" hidden="1">
      <c r="A8788" s="154" t="s">
        <v>10642</v>
      </c>
      <c r="B8788" s="155" t="str">
        <f>IFERROR(VLOOKUP(Proc[[#This Row],[App]],Table2[],3,0),"open")</f>
        <v>ok</v>
      </c>
      <c r="C8788" s="156" t="s">
        <v>369</v>
      </c>
      <c r="D8788" t="s">
        <v>11006</v>
      </c>
      <c r="E8788" s="154" t="s">
        <v>11699</v>
      </c>
      <c r="F8788" s="155" t="s">
        <v>11699</v>
      </c>
      <c r="G8788" s="154" t="s">
        <v>400</v>
      </c>
      <c r="H8788" s="155" t="str">
        <f>IF(Proc[[#This Row],[type]]="LFF (MDG-F)",MID(Proc[[#This Row],[Obj]],13,10),"")</f>
        <v/>
      </c>
      <c r="J8788" s="155" t="b">
        <f>Proc[[#This Row],[Requested]]=Proc[[#This Row],[CurrentParent]]</f>
        <v>1</v>
      </c>
      <c r="K8788" s="155" t="str">
        <f>IF(Proc[[#This Row],[Author]]="Marcela Urrego",VLOOKUP(LEFT(Proc[[#This Row],[Requested]],1),Table3[#All],2,0),VLOOKUP(Proc[[#This Row],[Author]],Table4[],2,0))</f>
        <v>HC</v>
      </c>
      <c r="L8788" s="155" t="s">
        <v>7801</v>
      </c>
      <c r="M8788" s="140">
        <v>46100</v>
      </c>
      <c r="N8788" s="140"/>
      <c r="O8788" s="140"/>
      <c r="P8788" s="140" t="str">
        <f ca="1">IF(Proc[[#This Row],[DaysAgeing]]&gt;5,"yep","on track")</f>
        <v>yep</v>
      </c>
      <c r="Q8788" s="2">
        <f ca="1">IF(Proc[[#This Row],[DateClosed]]="",ABS(NETWORKDAYS(Proc[[#This Row],[DateOpened]],TODAY()))-1,ABS(NETWORKDAYS(Proc[[#This Row],[DateOpened]],Proc[[#This Row],[DateClosed]]))-1)</f>
        <v>11</v>
      </c>
      <c r="R8788" s="140" t="s">
        <v>476</v>
      </c>
      <c r="S8788" s="155"/>
      <c r="T8788" s="155"/>
    </row>
    <row r="8789" spans="1:20" hidden="1">
      <c r="A8789" s="154" t="s">
        <v>10642</v>
      </c>
      <c r="B8789" s="155" t="str">
        <f>IFERROR(VLOOKUP(Proc[[#This Row],[App]],Table2[],3,0),"open")</f>
        <v>ok</v>
      </c>
      <c r="C8789" s="156" t="s">
        <v>369</v>
      </c>
      <c r="D8789" t="s">
        <v>11007</v>
      </c>
      <c r="E8789" s="154" t="s">
        <v>11699</v>
      </c>
      <c r="F8789" s="155" t="s">
        <v>11699</v>
      </c>
      <c r="G8789" s="154" t="s">
        <v>400</v>
      </c>
      <c r="H8789" s="155" t="str">
        <f>IF(Proc[[#This Row],[type]]="LFF (MDG-F)",MID(Proc[[#This Row],[Obj]],13,10),"")</f>
        <v/>
      </c>
      <c r="J8789" s="155" t="b">
        <f>Proc[[#This Row],[Requested]]=Proc[[#This Row],[CurrentParent]]</f>
        <v>1</v>
      </c>
      <c r="K8789" s="155" t="str">
        <f>IF(Proc[[#This Row],[Author]]="Marcela Urrego",VLOOKUP(LEFT(Proc[[#This Row],[Requested]],1),Table3[#All],2,0),VLOOKUP(Proc[[#This Row],[Author]],Table4[],2,0))</f>
        <v>HC</v>
      </c>
      <c r="L8789" s="155" t="s">
        <v>7801</v>
      </c>
      <c r="M8789" s="140">
        <v>46100</v>
      </c>
      <c r="N8789" s="140"/>
      <c r="O8789" s="140"/>
      <c r="P8789" s="140" t="str">
        <f ca="1">IF(Proc[[#This Row],[DaysAgeing]]&gt;5,"yep","on track")</f>
        <v>yep</v>
      </c>
      <c r="Q8789" s="2">
        <f ca="1">IF(Proc[[#This Row],[DateClosed]]="",ABS(NETWORKDAYS(Proc[[#This Row],[DateOpened]],TODAY()))-1,ABS(NETWORKDAYS(Proc[[#This Row],[DateOpened]],Proc[[#This Row],[DateClosed]]))-1)</f>
        <v>11</v>
      </c>
      <c r="R8789" s="140" t="s">
        <v>476</v>
      </c>
      <c r="S8789" s="155"/>
      <c r="T8789" s="155"/>
    </row>
    <row r="8790" spans="1:20" hidden="1">
      <c r="A8790" s="154" t="s">
        <v>10642</v>
      </c>
      <c r="B8790" s="155" t="str">
        <f>IFERROR(VLOOKUP(Proc[[#This Row],[App]],Table2[],3,0),"open")</f>
        <v>ok</v>
      </c>
      <c r="C8790" s="156" t="s">
        <v>369</v>
      </c>
      <c r="D8790" t="s">
        <v>11008</v>
      </c>
      <c r="E8790" s="154" t="s">
        <v>11699</v>
      </c>
      <c r="F8790" s="155" t="s">
        <v>11699</v>
      </c>
      <c r="G8790" s="154" t="s">
        <v>400</v>
      </c>
      <c r="H8790" s="155" t="str">
        <f>IF(Proc[[#This Row],[type]]="LFF (MDG-F)",MID(Proc[[#This Row],[Obj]],13,10),"")</f>
        <v/>
      </c>
      <c r="J8790" s="155" t="b">
        <f>Proc[[#This Row],[Requested]]=Proc[[#This Row],[CurrentParent]]</f>
        <v>1</v>
      </c>
      <c r="K8790" s="155" t="str">
        <f>IF(Proc[[#This Row],[Author]]="Marcela Urrego",VLOOKUP(LEFT(Proc[[#This Row],[Requested]],1),Table3[#All],2,0),VLOOKUP(Proc[[#This Row],[Author]],Table4[],2,0))</f>
        <v>HC</v>
      </c>
      <c r="L8790" s="155" t="s">
        <v>7801</v>
      </c>
      <c r="M8790" s="140">
        <v>46100</v>
      </c>
      <c r="N8790" s="140"/>
      <c r="O8790" s="140"/>
      <c r="P8790" s="140" t="str">
        <f ca="1">IF(Proc[[#This Row],[DaysAgeing]]&gt;5,"yep","on track")</f>
        <v>yep</v>
      </c>
      <c r="Q8790" s="2">
        <f ca="1">IF(Proc[[#This Row],[DateClosed]]="",ABS(NETWORKDAYS(Proc[[#This Row],[DateOpened]],TODAY()))-1,ABS(NETWORKDAYS(Proc[[#This Row],[DateOpened]],Proc[[#This Row],[DateClosed]]))-1)</f>
        <v>11</v>
      </c>
      <c r="R8790" s="140" t="s">
        <v>476</v>
      </c>
      <c r="S8790" s="155"/>
      <c r="T8790" s="155"/>
    </row>
    <row r="8791" spans="1:20" hidden="1">
      <c r="A8791" s="154" t="s">
        <v>10642</v>
      </c>
      <c r="B8791" s="155" t="str">
        <f>IFERROR(VLOOKUP(Proc[[#This Row],[App]],Table2[],3,0),"open")</f>
        <v>ok</v>
      </c>
      <c r="C8791" s="156" t="s">
        <v>369</v>
      </c>
      <c r="D8791" t="s">
        <v>11009</v>
      </c>
      <c r="E8791" s="154" t="s">
        <v>11699</v>
      </c>
      <c r="F8791" s="155" t="s">
        <v>11699</v>
      </c>
      <c r="G8791" s="154" t="s">
        <v>400</v>
      </c>
      <c r="H8791" s="155" t="str">
        <f>IF(Proc[[#This Row],[type]]="LFF (MDG-F)",MID(Proc[[#This Row],[Obj]],13,10),"")</f>
        <v/>
      </c>
      <c r="J8791" s="155" t="b">
        <f>Proc[[#This Row],[Requested]]=Proc[[#This Row],[CurrentParent]]</f>
        <v>1</v>
      </c>
      <c r="K8791" s="155" t="str">
        <f>IF(Proc[[#This Row],[Author]]="Marcela Urrego",VLOOKUP(LEFT(Proc[[#This Row],[Requested]],1),Table3[#All],2,0),VLOOKUP(Proc[[#This Row],[Author]],Table4[],2,0))</f>
        <v>HC</v>
      </c>
      <c r="L8791" s="155" t="s">
        <v>7801</v>
      </c>
      <c r="M8791" s="140">
        <v>46100</v>
      </c>
      <c r="N8791" s="140"/>
      <c r="O8791" s="140"/>
      <c r="P8791" s="140" t="str">
        <f ca="1">IF(Proc[[#This Row],[DaysAgeing]]&gt;5,"yep","on track")</f>
        <v>yep</v>
      </c>
      <c r="Q8791" s="2">
        <f ca="1">IF(Proc[[#This Row],[DateClosed]]="",ABS(NETWORKDAYS(Proc[[#This Row],[DateOpened]],TODAY()))-1,ABS(NETWORKDAYS(Proc[[#This Row],[DateOpened]],Proc[[#This Row],[DateClosed]]))-1)</f>
        <v>11</v>
      </c>
      <c r="R8791" s="140" t="s">
        <v>476</v>
      </c>
      <c r="S8791" s="155"/>
      <c r="T8791" s="155"/>
    </row>
    <row r="8792" spans="1:20" hidden="1">
      <c r="A8792" s="154" t="s">
        <v>10642</v>
      </c>
      <c r="B8792" s="155" t="str">
        <f>IFERROR(VLOOKUP(Proc[[#This Row],[App]],Table2[],3,0),"open")</f>
        <v>ok</v>
      </c>
      <c r="C8792" s="156" t="s">
        <v>369</v>
      </c>
      <c r="D8792" t="s">
        <v>11010</v>
      </c>
      <c r="E8792" s="154" t="s">
        <v>11699</v>
      </c>
      <c r="F8792" s="155" t="s">
        <v>11699</v>
      </c>
      <c r="G8792" s="154" t="s">
        <v>400</v>
      </c>
      <c r="H8792" s="155" t="str">
        <f>IF(Proc[[#This Row],[type]]="LFF (MDG-F)",MID(Proc[[#This Row],[Obj]],13,10),"")</f>
        <v/>
      </c>
      <c r="J8792" s="155" t="b">
        <f>Proc[[#This Row],[Requested]]=Proc[[#This Row],[CurrentParent]]</f>
        <v>1</v>
      </c>
      <c r="K8792" s="155" t="str">
        <f>IF(Proc[[#This Row],[Author]]="Marcela Urrego",VLOOKUP(LEFT(Proc[[#This Row],[Requested]],1),Table3[#All],2,0),VLOOKUP(Proc[[#This Row],[Author]],Table4[],2,0))</f>
        <v>HC</v>
      </c>
      <c r="L8792" s="155" t="s">
        <v>7801</v>
      </c>
      <c r="M8792" s="140">
        <v>46100</v>
      </c>
      <c r="N8792" s="140"/>
      <c r="O8792" s="140"/>
      <c r="P8792" s="140" t="str">
        <f ca="1">IF(Proc[[#This Row],[DaysAgeing]]&gt;5,"yep","on track")</f>
        <v>yep</v>
      </c>
      <c r="Q8792" s="2">
        <f ca="1">IF(Proc[[#This Row],[DateClosed]]="",ABS(NETWORKDAYS(Proc[[#This Row],[DateOpened]],TODAY()))-1,ABS(NETWORKDAYS(Proc[[#This Row],[DateOpened]],Proc[[#This Row],[DateClosed]]))-1)</f>
        <v>11</v>
      </c>
      <c r="R8792" s="140" t="s">
        <v>476</v>
      </c>
      <c r="S8792" s="155"/>
      <c r="T8792" s="155"/>
    </row>
    <row r="8793" spans="1:20" hidden="1">
      <c r="A8793" s="154" t="s">
        <v>10642</v>
      </c>
      <c r="B8793" s="155" t="str">
        <f>IFERROR(VLOOKUP(Proc[[#This Row],[App]],Table2[],3,0),"open")</f>
        <v>ok</v>
      </c>
      <c r="C8793" s="156" t="s">
        <v>369</v>
      </c>
      <c r="D8793" t="s">
        <v>11011</v>
      </c>
      <c r="E8793" s="154" t="s">
        <v>11699</v>
      </c>
      <c r="F8793" s="155" t="s">
        <v>11699</v>
      </c>
      <c r="G8793" s="154" t="s">
        <v>400</v>
      </c>
      <c r="H8793" s="155" t="str">
        <f>IF(Proc[[#This Row],[type]]="LFF (MDG-F)",MID(Proc[[#This Row],[Obj]],13,10),"")</f>
        <v/>
      </c>
      <c r="J8793" s="155" t="b">
        <f>Proc[[#This Row],[Requested]]=Proc[[#This Row],[CurrentParent]]</f>
        <v>1</v>
      </c>
      <c r="K8793" s="155" t="str">
        <f>IF(Proc[[#This Row],[Author]]="Marcela Urrego",VLOOKUP(LEFT(Proc[[#This Row],[Requested]],1),Table3[#All],2,0),VLOOKUP(Proc[[#This Row],[Author]],Table4[],2,0))</f>
        <v>HC</v>
      </c>
      <c r="L8793" s="155" t="s">
        <v>7801</v>
      </c>
      <c r="M8793" s="140">
        <v>46100</v>
      </c>
      <c r="N8793" s="140"/>
      <c r="O8793" s="140"/>
      <c r="P8793" s="140" t="str">
        <f ca="1">IF(Proc[[#This Row],[DaysAgeing]]&gt;5,"yep","on track")</f>
        <v>yep</v>
      </c>
      <c r="Q8793" s="2">
        <f ca="1">IF(Proc[[#This Row],[DateClosed]]="",ABS(NETWORKDAYS(Proc[[#This Row],[DateOpened]],TODAY()))-1,ABS(NETWORKDAYS(Proc[[#This Row],[DateOpened]],Proc[[#This Row],[DateClosed]]))-1)</f>
        <v>11</v>
      </c>
      <c r="R8793" s="140" t="s">
        <v>476</v>
      </c>
      <c r="S8793" s="155"/>
      <c r="T8793" s="155"/>
    </row>
    <row r="8794" spans="1:20" hidden="1">
      <c r="A8794" s="154" t="s">
        <v>10642</v>
      </c>
      <c r="B8794" s="155" t="str">
        <f>IFERROR(VLOOKUP(Proc[[#This Row],[App]],Table2[],3,0),"open")</f>
        <v>ok</v>
      </c>
      <c r="C8794" s="156" t="s">
        <v>369</v>
      </c>
      <c r="D8794" t="s">
        <v>11012</v>
      </c>
      <c r="E8794" s="154" t="s">
        <v>11699</v>
      </c>
      <c r="F8794" s="155" t="s">
        <v>11699</v>
      </c>
      <c r="G8794" s="154" t="s">
        <v>400</v>
      </c>
      <c r="H8794" s="155" t="str">
        <f>IF(Proc[[#This Row],[type]]="LFF (MDG-F)",MID(Proc[[#This Row],[Obj]],13,10),"")</f>
        <v/>
      </c>
      <c r="J8794" s="155" t="b">
        <f>Proc[[#This Row],[Requested]]=Proc[[#This Row],[CurrentParent]]</f>
        <v>1</v>
      </c>
      <c r="K8794" s="155" t="str">
        <f>IF(Proc[[#This Row],[Author]]="Marcela Urrego",VLOOKUP(LEFT(Proc[[#This Row],[Requested]],1),Table3[#All],2,0),VLOOKUP(Proc[[#This Row],[Author]],Table4[],2,0))</f>
        <v>HC</v>
      </c>
      <c r="L8794" s="155" t="s">
        <v>7801</v>
      </c>
      <c r="M8794" s="140">
        <v>46100</v>
      </c>
      <c r="N8794" s="140"/>
      <c r="O8794" s="140"/>
      <c r="P8794" s="140" t="str">
        <f ca="1">IF(Proc[[#This Row],[DaysAgeing]]&gt;5,"yep","on track")</f>
        <v>yep</v>
      </c>
      <c r="Q8794" s="2">
        <f ca="1">IF(Proc[[#This Row],[DateClosed]]="",ABS(NETWORKDAYS(Proc[[#This Row],[DateOpened]],TODAY()))-1,ABS(NETWORKDAYS(Proc[[#This Row],[DateOpened]],Proc[[#This Row],[DateClosed]]))-1)</f>
        <v>11</v>
      </c>
      <c r="R8794" s="140" t="s">
        <v>476</v>
      </c>
      <c r="S8794" s="155"/>
      <c r="T8794" s="155"/>
    </row>
    <row r="8795" spans="1:20" hidden="1">
      <c r="A8795" s="154" t="s">
        <v>10642</v>
      </c>
      <c r="B8795" s="155" t="str">
        <f>IFERROR(VLOOKUP(Proc[[#This Row],[App]],Table2[],3,0),"open")</f>
        <v>ok</v>
      </c>
      <c r="C8795" s="156" t="s">
        <v>369</v>
      </c>
      <c r="D8795" t="s">
        <v>11013</v>
      </c>
      <c r="E8795" s="154" t="s">
        <v>11699</v>
      </c>
      <c r="F8795" s="155" t="s">
        <v>11699</v>
      </c>
      <c r="G8795" s="154" t="s">
        <v>400</v>
      </c>
      <c r="H8795" s="155" t="str">
        <f>IF(Proc[[#This Row],[type]]="LFF (MDG-F)",MID(Proc[[#This Row],[Obj]],13,10),"")</f>
        <v/>
      </c>
      <c r="J8795" s="155" t="b">
        <f>Proc[[#This Row],[Requested]]=Proc[[#This Row],[CurrentParent]]</f>
        <v>1</v>
      </c>
      <c r="K8795" s="155" t="str">
        <f>IF(Proc[[#This Row],[Author]]="Marcela Urrego",VLOOKUP(LEFT(Proc[[#This Row],[Requested]],1),Table3[#All],2,0),VLOOKUP(Proc[[#This Row],[Author]],Table4[],2,0))</f>
        <v>HC</v>
      </c>
      <c r="L8795" s="155" t="s">
        <v>7801</v>
      </c>
      <c r="M8795" s="140">
        <v>46100</v>
      </c>
      <c r="N8795" s="140"/>
      <c r="O8795" s="140"/>
      <c r="P8795" s="140" t="str">
        <f ca="1">IF(Proc[[#This Row],[DaysAgeing]]&gt;5,"yep","on track")</f>
        <v>yep</v>
      </c>
      <c r="Q8795" s="2">
        <f ca="1">IF(Proc[[#This Row],[DateClosed]]="",ABS(NETWORKDAYS(Proc[[#This Row],[DateOpened]],TODAY()))-1,ABS(NETWORKDAYS(Proc[[#This Row],[DateOpened]],Proc[[#This Row],[DateClosed]]))-1)</f>
        <v>11</v>
      </c>
      <c r="R8795" s="140" t="s">
        <v>476</v>
      </c>
      <c r="S8795" s="155"/>
      <c r="T8795" s="155"/>
    </row>
    <row r="8796" spans="1:20" hidden="1">
      <c r="A8796" s="154" t="s">
        <v>10642</v>
      </c>
      <c r="B8796" s="155" t="str">
        <f>IFERROR(VLOOKUP(Proc[[#This Row],[App]],Table2[],3,0),"open")</f>
        <v>ok</v>
      </c>
      <c r="C8796" s="156" t="s">
        <v>369</v>
      </c>
      <c r="D8796" t="s">
        <v>11014</v>
      </c>
      <c r="E8796" s="154" t="s">
        <v>11699</v>
      </c>
      <c r="F8796" s="155" t="s">
        <v>11699</v>
      </c>
      <c r="G8796" s="154" t="s">
        <v>400</v>
      </c>
      <c r="H8796" s="155" t="str">
        <f>IF(Proc[[#This Row],[type]]="LFF (MDG-F)",MID(Proc[[#This Row],[Obj]],13,10),"")</f>
        <v/>
      </c>
      <c r="J8796" s="155" t="b">
        <f>Proc[[#This Row],[Requested]]=Proc[[#This Row],[CurrentParent]]</f>
        <v>1</v>
      </c>
      <c r="K8796" s="155" t="str">
        <f>IF(Proc[[#This Row],[Author]]="Marcela Urrego",VLOOKUP(LEFT(Proc[[#This Row],[Requested]],1),Table3[#All],2,0),VLOOKUP(Proc[[#This Row],[Author]],Table4[],2,0))</f>
        <v>HC</v>
      </c>
      <c r="L8796" s="155" t="s">
        <v>7801</v>
      </c>
      <c r="M8796" s="140">
        <v>46100</v>
      </c>
      <c r="N8796" s="140"/>
      <c r="O8796" s="140"/>
      <c r="P8796" s="140" t="str">
        <f ca="1">IF(Proc[[#This Row],[DaysAgeing]]&gt;5,"yep","on track")</f>
        <v>yep</v>
      </c>
      <c r="Q8796" s="2">
        <f ca="1">IF(Proc[[#This Row],[DateClosed]]="",ABS(NETWORKDAYS(Proc[[#This Row],[DateOpened]],TODAY()))-1,ABS(NETWORKDAYS(Proc[[#This Row],[DateOpened]],Proc[[#This Row],[DateClosed]]))-1)</f>
        <v>11</v>
      </c>
      <c r="R8796" s="140" t="s">
        <v>476</v>
      </c>
      <c r="S8796" s="155"/>
      <c r="T8796" s="155"/>
    </row>
    <row r="8797" spans="1:20" hidden="1">
      <c r="A8797" s="154" t="s">
        <v>10642</v>
      </c>
      <c r="B8797" s="155" t="str">
        <f>IFERROR(VLOOKUP(Proc[[#This Row],[App]],Table2[],3,0),"open")</f>
        <v>ok</v>
      </c>
      <c r="C8797" s="156" t="s">
        <v>369</v>
      </c>
      <c r="D8797" t="s">
        <v>11015</v>
      </c>
      <c r="E8797" s="154" t="s">
        <v>11699</v>
      </c>
      <c r="F8797" s="155" t="s">
        <v>11699</v>
      </c>
      <c r="G8797" s="154" t="s">
        <v>400</v>
      </c>
      <c r="H8797" s="155" t="str">
        <f>IF(Proc[[#This Row],[type]]="LFF (MDG-F)",MID(Proc[[#This Row],[Obj]],13,10),"")</f>
        <v/>
      </c>
      <c r="J8797" s="155" t="b">
        <f>Proc[[#This Row],[Requested]]=Proc[[#This Row],[CurrentParent]]</f>
        <v>1</v>
      </c>
      <c r="K8797" s="155" t="str">
        <f>IF(Proc[[#This Row],[Author]]="Marcela Urrego",VLOOKUP(LEFT(Proc[[#This Row],[Requested]],1),Table3[#All],2,0),VLOOKUP(Proc[[#This Row],[Author]],Table4[],2,0))</f>
        <v>HC</v>
      </c>
      <c r="L8797" s="155" t="s">
        <v>7801</v>
      </c>
      <c r="M8797" s="140">
        <v>46100</v>
      </c>
      <c r="N8797" s="140"/>
      <c r="O8797" s="140"/>
      <c r="P8797" s="140" t="str">
        <f ca="1">IF(Proc[[#This Row],[DaysAgeing]]&gt;5,"yep","on track")</f>
        <v>yep</v>
      </c>
      <c r="Q8797" s="2">
        <f ca="1">IF(Proc[[#This Row],[DateClosed]]="",ABS(NETWORKDAYS(Proc[[#This Row],[DateOpened]],TODAY()))-1,ABS(NETWORKDAYS(Proc[[#This Row],[DateOpened]],Proc[[#This Row],[DateClosed]]))-1)</f>
        <v>11</v>
      </c>
      <c r="R8797" s="140" t="s">
        <v>476</v>
      </c>
      <c r="S8797" s="155"/>
      <c r="T8797" s="155"/>
    </row>
    <row r="8798" spans="1:20" hidden="1">
      <c r="A8798" s="154" t="s">
        <v>10642</v>
      </c>
      <c r="B8798" s="155" t="str">
        <f>IFERROR(VLOOKUP(Proc[[#This Row],[App]],Table2[],3,0),"open")</f>
        <v>ok</v>
      </c>
      <c r="C8798" s="156" t="s">
        <v>369</v>
      </c>
      <c r="D8798" t="s">
        <v>11016</v>
      </c>
      <c r="E8798" s="154" t="s">
        <v>11699</v>
      </c>
      <c r="F8798" s="155" t="s">
        <v>11699</v>
      </c>
      <c r="G8798" s="154" t="s">
        <v>400</v>
      </c>
      <c r="H8798" s="155" t="str">
        <f>IF(Proc[[#This Row],[type]]="LFF (MDG-F)",MID(Proc[[#This Row],[Obj]],13,10),"")</f>
        <v/>
      </c>
      <c r="J8798" s="155" t="b">
        <f>Proc[[#This Row],[Requested]]=Proc[[#This Row],[CurrentParent]]</f>
        <v>1</v>
      </c>
      <c r="K8798" s="155" t="str">
        <f>IF(Proc[[#This Row],[Author]]="Marcela Urrego",VLOOKUP(LEFT(Proc[[#This Row],[Requested]],1),Table3[#All],2,0),VLOOKUP(Proc[[#This Row],[Author]],Table4[],2,0))</f>
        <v>HC</v>
      </c>
      <c r="L8798" s="155" t="s">
        <v>7801</v>
      </c>
      <c r="M8798" s="140">
        <v>46100</v>
      </c>
      <c r="N8798" s="140"/>
      <c r="O8798" s="140"/>
      <c r="P8798" s="140" t="str">
        <f ca="1">IF(Proc[[#This Row],[DaysAgeing]]&gt;5,"yep","on track")</f>
        <v>yep</v>
      </c>
      <c r="Q8798" s="2">
        <f ca="1">IF(Proc[[#This Row],[DateClosed]]="",ABS(NETWORKDAYS(Proc[[#This Row],[DateOpened]],TODAY()))-1,ABS(NETWORKDAYS(Proc[[#This Row],[DateOpened]],Proc[[#This Row],[DateClosed]]))-1)</f>
        <v>11</v>
      </c>
      <c r="R8798" s="140" t="s">
        <v>476</v>
      </c>
      <c r="S8798" s="155"/>
      <c r="T8798" s="155"/>
    </row>
    <row r="8799" spans="1:20" hidden="1">
      <c r="A8799" s="154" t="s">
        <v>10642</v>
      </c>
      <c r="B8799" s="155" t="str">
        <f>IFERROR(VLOOKUP(Proc[[#This Row],[App]],Table2[],3,0),"open")</f>
        <v>ok</v>
      </c>
      <c r="C8799" s="156" t="s">
        <v>369</v>
      </c>
      <c r="D8799" t="s">
        <v>11017</v>
      </c>
      <c r="E8799" s="154" t="s">
        <v>11699</v>
      </c>
      <c r="F8799" s="155" t="s">
        <v>11699</v>
      </c>
      <c r="G8799" s="154" t="s">
        <v>400</v>
      </c>
      <c r="H8799" s="155" t="str">
        <f>IF(Proc[[#This Row],[type]]="LFF (MDG-F)",MID(Proc[[#This Row],[Obj]],13,10),"")</f>
        <v/>
      </c>
      <c r="J8799" s="155" t="b">
        <f>Proc[[#This Row],[Requested]]=Proc[[#This Row],[CurrentParent]]</f>
        <v>1</v>
      </c>
      <c r="K8799" s="155" t="str">
        <f>IF(Proc[[#This Row],[Author]]="Marcela Urrego",VLOOKUP(LEFT(Proc[[#This Row],[Requested]],1),Table3[#All],2,0),VLOOKUP(Proc[[#This Row],[Author]],Table4[],2,0))</f>
        <v>HC</v>
      </c>
      <c r="L8799" s="155" t="s">
        <v>7801</v>
      </c>
      <c r="M8799" s="140">
        <v>46100</v>
      </c>
      <c r="N8799" s="140"/>
      <c r="O8799" s="140"/>
      <c r="P8799" s="140" t="str">
        <f ca="1">IF(Proc[[#This Row],[DaysAgeing]]&gt;5,"yep","on track")</f>
        <v>yep</v>
      </c>
      <c r="Q8799" s="2">
        <f ca="1">IF(Proc[[#This Row],[DateClosed]]="",ABS(NETWORKDAYS(Proc[[#This Row],[DateOpened]],TODAY()))-1,ABS(NETWORKDAYS(Proc[[#This Row],[DateOpened]],Proc[[#This Row],[DateClosed]]))-1)</f>
        <v>11</v>
      </c>
      <c r="R8799" s="140" t="s">
        <v>476</v>
      </c>
      <c r="S8799" s="155"/>
      <c r="T8799" s="155"/>
    </row>
    <row r="8800" spans="1:20" hidden="1">
      <c r="A8800" s="154" t="s">
        <v>10642</v>
      </c>
      <c r="B8800" s="155" t="str">
        <f>IFERROR(VLOOKUP(Proc[[#This Row],[App]],Table2[],3,0),"open")</f>
        <v>ok</v>
      </c>
      <c r="C8800" s="156" t="s">
        <v>369</v>
      </c>
      <c r="D8800" t="s">
        <v>11018</v>
      </c>
      <c r="E8800" s="154" t="s">
        <v>11699</v>
      </c>
      <c r="F8800" s="155" t="s">
        <v>11699</v>
      </c>
      <c r="G8800" s="154" t="s">
        <v>400</v>
      </c>
      <c r="H8800" s="155" t="str">
        <f>IF(Proc[[#This Row],[type]]="LFF (MDG-F)",MID(Proc[[#This Row],[Obj]],13,10),"")</f>
        <v/>
      </c>
      <c r="J8800" s="155" t="b">
        <f>Proc[[#This Row],[Requested]]=Proc[[#This Row],[CurrentParent]]</f>
        <v>1</v>
      </c>
      <c r="K8800" s="155" t="str">
        <f>IF(Proc[[#This Row],[Author]]="Marcela Urrego",VLOOKUP(LEFT(Proc[[#This Row],[Requested]],1),Table3[#All],2,0),VLOOKUP(Proc[[#This Row],[Author]],Table4[],2,0))</f>
        <v>HC</v>
      </c>
      <c r="L8800" s="155" t="s">
        <v>7801</v>
      </c>
      <c r="M8800" s="140">
        <v>46100</v>
      </c>
      <c r="N8800" s="140"/>
      <c r="O8800" s="140"/>
      <c r="P8800" s="140" t="str">
        <f ca="1">IF(Proc[[#This Row],[DaysAgeing]]&gt;5,"yep","on track")</f>
        <v>yep</v>
      </c>
      <c r="Q8800" s="2">
        <f ca="1">IF(Proc[[#This Row],[DateClosed]]="",ABS(NETWORKDAYS(Proc[[#This Row],[DateOpened]],TODAY()))-1,ABS(NETWORKDAYS(Proc[[#This Row],[DateOpened]],Proc[[#This Row],[DateClosed]]))-1)</f>
        <v>11</v>
      </c>
      <c r="R8800" s="140" t="s">
        <v>476</v>
      </c>
      <c r="S8800" s="155"/>
      <c r="T8800" s="155"/>
    </row>
    <row r="8801" spans="1:20" hidden="1">
      <c r="A8801" s="154" t="s">
        <v>10642</v>
      </c>
      <c r="B8801" s="155" t="str">
        <f>IFERROR(VLOOKUP(Proc[[#This Row],[App]],Table2[],3,0),"open")</f>
        <v>ok</v>
      </c>
      <c r="C8801" s="156" t="s">
        <v>369</v>
      </c>
      <c r="D8801" t="s">
        <v>11019</v>
      </c>
      <c r="E8801" s="154" t="s">
        <v>11699</v>
      </c>
      <c r="F8801" s="155" t="s">
        <v>11699</v>
      </c>
      <c r="G8801" s="154" t="s">
        <v>400</v>
      </c>
      <c r="H8801" s="155" t="str">
        <f>IF(Proc[[#This Row],[type]]="LFF (MDG-F)",MID(Proc[[#This Row],[Obj]],13,10),"")</f>
        <v/>
      </c>
      <c r="J8801" s="155" t="b">
        <f>Proc[[#This Row],[Requested]]=Proc[[#This Row],[CurrentParent]]</f>
        <v>1</v>
      </c>
      <c r="K8801" s="155" t="str">
        <f>IF(Proc[[#This Row],[Author]]="Marcela Urrego",VLOOKUP(LEFT(Proc[[#This Row],[Requested]],1),Table3[#All],2,0),VLOOKUP(Proc[[#This Row],[Author]],Table4[],2,0))</f>
        <v>HC</v>
      </c>
      <c r="L8801" s="155" t="s">
        <v>7801</v>
      </c>
      <c r="M8801" s="140">
        <v>46100</v>
      </c>
      <c r="N8801" s="140"/>
      <c r="O8801" s="140"/>
      <c r="P8801" s="140" t="str">
        <f ca="1">IF(Proc[[#This Row],[DaysAgeing]]&gt;5,"yep","on track")</f>
        <v>yep</v>
      </c>
      <c r="Q8801" s="2">
        <f ca="1">IF(Proc[[#This Row],[DateClosed]]="",ABS(NETWORKDAYS(Proc[[#This Row],[DateOpened]],TODAY()))-1,ABS(NETWORKDAYS(Proc[[#This Row],[DateOpened]],Proc[[#This Row],[DateClosed]]))-1)</f>
        <v>11</v>
      </c>
      <c r="R8801" s="140" t="s">
        <v>476</v>
      </c>
      <c r="S8801" s="155"/>
      <c r="T8801" s="155"/>
    </row>
    <row r="8802" spans="1:20" hidden="1">
      <c r="A8802" s="154" t="s">
        <v>10642</v>
      </c>
      <c r="B8802" s="155" t="str">
        <f>IFERROR(VLOOKUP(Proc[[#This Row],[App]],Table2[],3,0),"open")</f>
        <v>ok</v>
      </c>
      <c r="C8802" s="156" t="s">
        <v>369</v>
      </c>
      <c r="D8802" t="s">
        <v>11020</v>
      </c>
      <c r="E8802" s="154" t="s">
        <v>11699</v>
      </c>
      <c r="F8802" s="155" t="s">
        <v>11699</v>
      </c>
      <c r="G8802" s="154" t="s">
        <v>400</v>
      </c>
      <c r="H8802" s="155" t="str">
        <f>IF(Proc[[#This Row],[type]]="LFF (MDG-F)",MID(Proc[[#This Row],[Obj]],13,10),"")</f>
        <v/>
      </c>
      <c r="J8802" s="155" t="b">
        <f>Proc[[#This Row],[Requested]]=Proc[[#This Row],[CurrentParent]]</f>
        <v>1</v>
      </c>
      <c r="K8802" s="155" t="str">
        <f>IF(Proc[[#This Row],[Author]]="Marcela Urrego",VLOOKUP(LEFT(Proc[[#This Row],[Requested]],1),Table3[#All],2,0),VLOOKUP(Proc[[#This Row],[Author]],Table4[],2,0))</f>
        <v>HC</v>
      </c>
      <c r="L8802" s="155" t="s">
        <v>7801</v>
      </c>
      <c r="M8802" s="140">
        <v>46100</v>
      </c>
      <c r="N8802" s="140"/>
      <c r="O8802" s="140"/>
      <c r="P8802" s="140" t="str">
        <f ca="1">IF(Proc[[#This Row],[DaysAgeing]]&gt;5,"yep","on track")</f>
        <v>yep</v>
      </c>
      <c r="Q8802" s="2">
        <f ca="1">IF(Proc[[#This Row],[DateClosed]]="",ABS(NETWORKDAYS(Proc[[#This Row],[DateOpened]],TODAY()))-1,ABS(NETWORKDAYS(Proc[[#This Row],[DateOpened]],Proc[[#This Row],[DateClosed]]))-1)</f>
        <v>11</v>
      </c>
      <c r="R8802" s="140" t="s">
        <v>476</v>
      </c>
      <c r="S8802" s="155"/>
      <c r="T8802" s="155"/>
    </row>
    <row r="8803" spans="1:20" hidden="1">
      <c r="A8803" s="154" t="s">
        <v>10642</v>
      </c>
      <c r="B8803" s="155" t="str">
        <f>IFERROR(VLOOKUP(Proc[[#This Row],[App]],Table2[],3,0),"open")</f>
        <v>ok</v>
      </c>
      <c r="C8803" s="156" t="s">
        <v>369</v>
      </c>
      <c r="D8803" t="s">
        <v>11021</v>
      </c>
      <c r="E8803" s="154" t="s">
        <v>11699</v>
      </c>
      <c r="F8803" s="155" t="s">
        <v>11699</v>
      </c>
      <c r="G8803" s="154" t="s">
        <v>400</v>
      </c>
      <c r="H8803" s="155" t="str">
        <f>IF(Proc[[#This Row],[type]]="LFF (MDG-F)",MID(Proc[[#This Row],[Obj]],13,10),"")</f>
        <v/>
      </c>
      <c r="J8803" s="155" t="b">
        <f>Proc[[#This Row],[Requested]]=Proc[[#This Row],[CurrentParent]]</f>
        <v>1</v>
      </c>
      <c r="K8803" s="155" t="str">
        <f>IF(Proc[[#This Row],[Author]]="Marcela Urrego",VLOOKUP(LEFT(Proc[[#This Row],[Requested]],1),Table3[#All],2,0),VLOOKUP(Proc[[#This Row],[Author]],Table4[],2,0))</f>
        <v>HC</v>
      </c>
      <c r="L8803" s="155" t="s">
        <v>7801</v>
      </c>
      <c r="M8803" s="140">
        <v>46100</v>
      </c>
      <c r="N8803" s="140"/>
      <c r="O8803" s="140"/>
      <c r="P8803" s="140" t="str">
        <f ca="1">IF(Proc[[#This Row],[DaysAgeing]]&gt;5,"yep","on track")</f>
        <v>yep</v>
      </c>
      <c r="Q8803" s="2">
        <f ca="1">IF(Proc[[#This Row],[DateClosed]]="",ABS(NETWORKDAYS(Proc[[#This Row],[DateOpened]],TODAY()))-1,ABS(NETWORKDAYS(Proc[[#This Row],[DateOpened]],Proc[[#This Row],[DateClosed]]))-1)</f>
        <v>11</v>
      </c>
      <c r="R8803" s="140" t="s">
        <v>476</v>
      </c>
      <c r="S8803" s="155"/>
      <c r="T8803" s="155"/>
    </row>
    <row r="8804" spans="1:20" hidden="1">
      <c r="A8804" s="154" t="s">
        <v>10642</v>
      </c>
      <c r="B8804" s="155" t="str">
        <f>IFERROR(VLOOKUP(Proc[[#This Row],[App]],Table2[],3,0),"open")</f>
        <v>ok</v>
      </c>
      <c r="C8804" s="156" t="s">
        <v>369</v>
      </c>
      <c r="D8804" t="s">
        <v>11022</v>
      </c>
      <c r="E8804" s="154" t="s">
        <v>11699</v>
      </c>
      <c r="F8804" s="155" t="s">
        <v>11699</v>
      </c>
      <c r="G8804" s="154" t="s">
        <v>400</v>
      </c>
      <c r="H8804" s="155" t="str">
        <f>IF(Proc[[#This Row],[type]]="LFF (MDG-F)",MID(Proc[[#This Row],[Obj]],13,10),"")</f>
        <v/>
      </c>
      <c r="J8804" s="155" t="b">
        <f>Proc[[#This Row],[Requested]]=Proc[[#This Row],[CurrentParent]]</f>
        <v>1</v>
      </c>
      <c r="K8804" s="155" t="str">
        <f>IF(Proc[[#This Row],[Author]]="Marcela Urrego",VLOOKUP(LEFT(Proc[[#This Row],[Requested]],1),Table3[#All],2,0),VLOOKUP(Proc[[#This Row],[Author]],Table4[],2,0))</f>
        <v>HC</v>
      </c>
      <c r="L8804" s="155" t="s">
        <v>7801</v>
      </c>
      <c r="M8804" s="140">
        <v>46100</v>
      </c>
      <c r="N8804" s="140"/>
      <c r="O8804" s="140"/>
      <c r="P8804" s="140" t="str">
        <f ca="1">IF(Proc[[#This Row],[DaysAgeing]]&gt;5,"yep","on track")</f>
        <v>yep</v>
      </c>
      <c r="Q8804" s="2">
        <f ca="1">IF(Proc[[#This Row],[DateClosed]]="",ABS(NETWORKDAYS(Proc[[#This Row],[DateOpened]],TODAY()))-1,ABS(NETWORKDAYS(Proc[[#This Row],[DateOpened]],Proc[[#This Row],[DateClosed]]))-1)</f>
        <v>11</v>
      </c>
      <c r="R8804" s="140" t="s">
        <v>476</v>
      </c>
      <c r="S8804" s="155"/>
      <c r="T8804" s="155"/>
    </row>
    <row r="8805" spans="1:20" hidden="1">
      <c r="A8805" s="154" t="s">
        <v>10642</v>
      </c>
      <c r="B8805" s="155" t="str">
        <f>IFERROR(VLOOKUP(Proc[[#This Row],[App]],Table2[],3,0),"open")</f>
        <v>ok</v>
      </c>
      <c r="C8805" s="156" t="s">
        <v>369</v>
      </c>
      <c r="D8805" t="s">
        <v>11023</v>
      </c>
      <c r="E8805" s="154" t="s">
        <v>11699</v>
      </c>
      <c r="F8805" s="155" t="s">
        <v>11699</v>
      </c>
      <c r="G8805" s="154" t="s">
        <v>400</v>
      </c>
      <c r="H8805" s="155" t="str">
        <f>IF(Proc[[#This Row],[type]]="LFF (MDG-F)",MID(Proc[[#This Row],[Obj]],13,10),"")</f>
        <v/>
      </c>
      <c r="J8805" s="155" t="b">
        <f>Proc[[#This Row],[Requested]]=Proc[[#This Row],[CurrentParent]]</f>
        <v>1</v>
      </c>
      <c r="K8805" s="155" t="str">
        <f>IF(Proc[[#This Row],[Author]]="Marcela Urrego",VLOOKUP(LEFT(Proc[[#This Row],[Requested]],1),Table3[#All],2,0),VLOOKUP(Proc[[#This Row],[Author]],Table4[],2,0))</f>
        <v>HC</v>
      </c>
      <c r="L8805" s="155" t="s">
        <v>7801</v>
      </c>
      <c r="M8805" s="140">
        <v>46100</v>
      </c>
      <c r="N8805" s="140"/>
      <c r="O8805" s="140"/>
      <c r="P8805" s="140" t="str">
        <f ca="1">IF(Proc[[#This Row],[DaysAgeing]]&gt;5,"yep","on track")</f>
        <v>yep</v>
      </c>
      <c r="Q8805" s="2">
        <f ca="1">IF(Proc[[#This Row],[DateClosed]]="",ABS(NETWORKDAYS(Proc[[#This Row],[DateOpened]],TODAY()))-1,ABS(NETWORKDAYS(Proc[[#This Row],[DateOpened]],Proc[[#This Row],[DateClosed]]))-1)</f>
        <v>11</v>
      </c>
      <c r="R8805" s="140" t="s">
        <v>476</v>
      </c>
      <c r="S8805" s="155"/>
      <c r="T8805" s="155"/>
    </row>
    <row r="8806" spans="1:20" hidden="1">
      <c r="A8806" s="154" t="s">
        <v>10642</v>
      </c>
      <c r="B8806" s="155" t="str">
        <f>IFERROR(VLOOKUP(Proc[[#This Row],[App]],Table2[],3,0),"open")</f>
        <v>ok</v>
      </c>
      <c r="C8806" s="156" t="s">
        <v>369</v>
      </c>
      <c r="D8806" t="s">
        <v>11024</v>
      </c>
      <c r="E8806" s="154" t="s">
        <v>11699</v>
      </c>
      <c r="F8806" s="155" t="s">
        <v>11699</v>
      </c>
      <c r="G8806" s="154" t="s">
        <v>400</v>
      </c>
      <c r="H8806" s="155" t="str">
        <f>IF(Proc[[#This Row],[type]]="LFF (MDG-F)",MID(Proc[[#This Row],[Obj]],13,10),"")</f>
        <v/>
      </c>
      <c r="J8806" s="155" t="b">
        <f>Proc[[#This Row],[Requested]]=Proc[[#This Row],[CurrentParent]]</f>
        <v>1</v>
      </c>
      <c r="K8806" s="155" t="str">
        <f>IF(Proc[[#This Row],[Author]]="Marcela Urrego",VLOOKUP(LEFT(Proc[[#This Row],[Requested]],1),Table3[#All],2,0),VLOOKUP(Proc[[#This Row],[Author]],Table4[],2,0))</f>
        <v>HC</v>
      </c>
      <c r="L8806" s="155" t="s">
        <v>7801</v>
      </c>
      <c r="M8806" s="140">
        <v>46100</v>
      </c>
      <c r="N8806" s="140"/>
      <c r="O8806" s="140"/>
      <c r="P8806" s="140" t="str">
        <f ca="1">IF(Proc[[#This Row],[DaysAgeing]]&gt;5,"yep","on track")</f>
        <v>yep</v>
      </c>
      <c r="Q8806" s="2">
        <f ca="1">IF(Proc[[#This Row],[DateClosed]]="",ABS(NETWORKDAYS(Proc[[#This Row],[DateOpened]],TODAY()))-1,ABS(NETWORKDAYS(Proc[[#This Row],[DateOpened]],Proc[[#This Row],[DateClosed]]))-1)</f>
        <v>11</v>
      </c>
      <c r="R8806" s="140" t="s">
        <v>476</v>
      </c>
      <c r="S8806" s="155"/>
      <c r="T8806" s="155"/>
    </row>
    <row r="8807" spans="1:20" hidden="1">
      <c r="A8807" s="154" t="s">
        <v>10642</v>
      </c>
      <c r="B8807" s="155" t="str">
        <f>IFERROR(VLOOKUP(Proc[[#This Row],[App]],Table2[],3,0),"open")</f>
        <v>ok</v>
      </c>
      <c r="C8807" s="156" t="s">
        <v>369</v>
      </c>
      <c r="D8807" t="s">
        <v>11025</v>
      </c>
      <c r="E8807" s="154" t="s">
        <v>11699</v>
      </c>
      <c r="F8807" s="155" t="s">
        <v>11699</v>
      </c>
      <c r="G8807" s="154" t="s">
        <v>400</v>
      </c>
      <c r="H8807" s="155" t="str">
        <f>IF(Proc[[#This Row],[type]]="LFF (MDG-F)",MID(Proc[[#This Row],[Obj]],13,10),"")</f>
        <v/>
      </c>
      <c r="J8807" s="155" t="b">
        <f>Proc[[#This Row],[Requested]]=Proc[[#This Row],[CurrentParent]]</f>
        <v>1</v>
      </c>
      <c r="K8807" s="155" t="str">
        <f>IF(Proc[[#This Row],[Author]]="Marcela Urrego",VLOOKUP(LEFT(Proc[[#This Row],[Requested]],1),Table3[#All],2,0),VLOOKUP(Proc[[#This Row],[Author]],Table4[],2,0))</f>
        <v>HC</v>
      </c>
      <c r="L8807" s="155" t="s">
        <v>7801</v>
      </c>
      <c r="M8807" s="140">
        <v>46100</v>
      </c>
      <c r="N8807" s="140"/>
      <c r="O8807" s="140"/>
      <c r="P8807" s="140" t="str">
        <f ca="1">IF(Proc[[#This Row],[DaysAgeing]]&gt;5,"yep","on track")</f>
        <v>yep</v>
      </c>
      <c r="Q8807" s="2">
        <f ca="1">IF(Proc[[#This Row],[DateClosed]]="",ABS(NETWORKDAYS(Proc[[#This Row],[DateOpened]],TODAY()))-1,ABS(NETWORKDAYS(Proc[[#This Row],[DateOpened]],Proc[[#This Row],[DateClosed]]))-1)</f>
        <v>11</v>
      </c>
      <c r="R8807" s="140" t="s">
        <v>476</v>
      </c>
      <c r="S8807" s="155"/>
      <c r="T8807" s="155"/>
    </row>
    <row r="8808" spans="1:20" hidden="1">
      <c r="A8808" s="154" t="s">
        <v>10642</v>
      </c>
      <c r="B8808" s="155" t="str">
        <f>IFERROR(VLOOKUP(Proc[[#This Row],[App]],Table2[],3,0),"open")</f>
        <v>ok</v>
      </c>
      <c r="C8808" s="156" t="s">
        <v>369</v>
      </c>
      <c r="D8808" t="s">
        <v>11026</v>
      </c>
      <c r="E8808" s="154" t="s">
        <v>11699</v>
      </c>
      <c r="F8808" s="155" t="s">
        <v>11699</v>
      </c>
      <c r="G8808" s="154" t="s">
        <v>400</v>
      </c>
      <c r="H8808" s="155" t="str">
        <f>IF(Proc[[#This Row],[type]]="LFF (MDG-F)",MID(Proc[[#This Row],[Obj]],13,10),"")</f>
        <v/>
      </c>
      <c r="J8808" s="155" t="b">
        <f>Proc[[#This Row],[Requested]]=Proc[[#This Row],[CurrentParent]]</f>
        <v>1</v>
      </c>
      <c r="K8808" s="155" t="str">
        <f>IF(Proc[[#This Row],[Author]]="Marcela Urrego",VLOOKUP(LEFT(Proc[[#This Row],[Requested]],1),Table3[#All],2,0),VLOOKUP(Proc[[#This Row],[Author]],Table4[],2,0))</f>
        <v>HC</v>
      </c>
      <c r="L8808" s="155" t="s">
        <v>7801</v>
      </c>
      <c r="M8808" s="140">
        <v>46100</v>
      </c>
      <c r="N8808" s="140"/>
      <c r="O8808" s="140"/>
      <c r="P8808" s="140" t="str">
        <f ca="1">IF(Proc[[#This Row],[DaysAgeing]]&gt;5,"yep","on track")</f>
        <v>yep</v>
      </c>
      <c r="Q8808" s="2">
        <f ca="1">IF(Proc[[#This Row],[DateClosed]]="",ABS(NETWORKDAYS(Proc[[#This Row],[DateOpened]],TODAY()))-1,ABS(NETWORKDAYS(Proc[[#This Row],[DateOpened]],Proc[[#This Row],[DateClosed]]))-1)</f>
        <v>11</v>
      </c>
      <c r="R8808" s="140" t="s">
        <v>476</v>
      </c>
      <c r="S8808" s="155"/>
      <c r="T8808" s="155"/>
    </row>
    <row r="8809" spans="1:20" hidden="1">
      <c r="A8809" s="154" t="s">
        <v>10642</v>
      </c>
      <c r="B8809" s="155" t="str">
        <f>IFERROR(VLOOKUP(Proc[[#This Row],[App]],Table2[],3,0),"open")</f>
        <v>ok</v>
      </c>
      <c r="C8809" s="156" t="s">
        <v>369</v>
      </c>
      <c r="D8809" t="s">
        <v>11027</v>
      </c>
      <c r="E8809" s="154" t="s">
        <v>11699</v>
      </c>
      <c r="F8809" s="155" t="s">
        <v>11699</v>
      </c>
      <c r="G8809" s="154" t="s">
        <v>400</v>
      </c>
      <c r="H8809" s="155" t="str">
        <f>IF(Proc[[#This Row],[type]]="LFF (MDG-F)",MID(Proc[[#This Row],[Obj]],13,10),"")</f>
        <v/>
      </c>
      <c r="J8809" s="155" t="b">
        <f>Proc[[#This Row],[Requested]]=Proc[[#This Row],[CurrentParent]]</f>
        <v>1</v>
      </c>
      <c r="K8809" s="155" t="str">
        <f>IF(Proc[[#This Row],[Author]]="Marcela Urrego",VLOOKUP(LEFT(Proc[[#This Row],[Requested]],1),Table3[#All],2,0),VLOOKUP(Proc[[#This Row],[Author]],Table4[],2,0))</f>
        <v>HC</v>
      </c>
      <c r="L8809" s="155" t="s">
        <v>7801</v>
      </c>
      <c r="M8809" s="140">
        <v>46100</v>
      </c>
      <c r="N8809" s="140"/>
      <c r="O8809" s="140"/>
      <c r="P8809" s="140" t="str">
        <f ca="1">IF(Proc[[#This Row],[DaysAgeing]]&gt;5,"yep","on track")</f>
        <v>yep</v>
      </c>
      <c r="Q8809" s="2">
        <f ca="1">IF(Proc[[#This Row],[DateClosed]]="",ABS(NETWORKDAYS(Proc[[#This Row],[DateOpened]],TODAY()))-1,ABS(NETWORKDAYS(Proc[[#This Row],[DateOpened]],Proc[[#This Row],[DateClosed]]))-1)</f>
        <v>11</v>
      </c>
      <c r="R8809" s="140" t="s">
        <v>476</v>
      </c>
      <c r="S8809" s="155"/>
      <c r="T8809" s="155"/>
    </row>
    <row r="8810" spans="1:20" hidden="1">
      <c r="A8810" s="154" t="s">
        <v>10642</v>
      </c>
      <c r="B8810" s="155" t="str">
        <f>IFERROR(VLOOKUP(Proc[[#This Row],[App]],Table2[],3,0),"open")</f>
        <v>ok</v>
      </c>
      <c r="C8810" s="156" t="s">
        <v>369</v>
      </c>
      <c r="D8810" t="s">
        <v>11028</v>
      </c>
      <c r="E8810" s="154" t="s">
        <v>11699</v>
      </c>
      <c r="F8810" s="155" t="s">
        <v>11699</v>
      </c>
      <c r="G8810" s="154" t="s">
        <v>400</v>
      </c>
      <c r="H8810" s="155" t="str">
        <f>IF(Proc[[#This Row],[type]]="LFF (MDG-F)",MID(Proc[[#This Row],[Obj]],13,10),"")</f>
        <v/>
      </c>
      <c r="J8810" s="155" t="b">
        <f>Proc[[#This Row],[Requested]]=Proc[[#This Row],[CurrentParent]]</f>
        <v>1</v>
      </c>
      <c r="K8810" s="155" t="str">
        <f>IF(Proc[[#This Row],[Author]]="Marcela Urrego",VLOOKUP(LEFT(Proc[[#This Row],[Requested]],1),Table3[#All],2,0),VLOOKUP(Proc[[#This Row],[Author]],Table4[],2,0))</f>
        <v>HC</v>
      </c>
      <c r="L8810" s="155" t="s">
        <v>7801</v>
      </c>
      <c r="M8810" s="140">
        <v>46100</v>
      </c>
      <c r="N8810" s="140"/>
      <c r="O8810" s="140"/>
      <c r="P8810" s="140" t="str">
        <f ca="1">IF(Proc[[#This Row],[DaysAgeing]]&gt;5,"yep","on track")</f>
        <v>yep</v>
      </c>
      <c r="Q8810" s="2">
        <f ca="1">IF(Proc[[#This Row],[DateClosed]]="",ABS(NETWORKDAYS(Proc[[#This Row],[DateOpened]],TODAY()))-1,ABS(NETWORKDAYS(Proc[[#This Row],[DateOpened]],Proc[[#This Row],[DateClosed]]))-1)</f>
        <v>11</v>
      </c>
      <c r="R8810" s="140" t="s">
        <v>476</v>
      </c>
      <c r="S8810" s="155"/>
      <c r="T8810" s="155"/>
    </row>
    <row r="8811" spans="1:20" hidden="1">
      <c r="A8811" s="154" t="s">
        <v>10642</v>
      </c>
      <c r="B8811" s="155" t="str">
        <f>IFERROR(VLOOKUP(Proc[[#This Row],[App]],Table2[],3,0),"open")</f>
        <v>ok</v>
      </c>
      <c r="C8811" s="156" t="s">
        <v>369</v>
      </c>
      <c r="D8811" t="s">
        <v>11029</v>
      </c>
      <c r="E8811" s="154" t="s">
        <v>11699</v>
      </c>
      <c r="F8811" s="155" t="s">
        <v>11699</v>
      </c>
      <c r="G8811" s="154" t="s">
        <v>400</v>
      </c>
      <c r="H8811" s="155" t="str">
        <f>IF(Proc[[#This Row],[type]]="LFF (MDG-F)",MID(Proc[[#This Row],[Obj]],13,10),"")</f>
        <v/>
      </c>
      <c r="J8811" s="155" t="b">
        <f>Proc[[#This Row],[Requested]]=Proc[[#This Row],[CurrentParent]]</f>
        <v>1</v>
      </c>
      <c r="K8811" s="155" t="str">
        <f>IF(Proc[[#This Row],[Author]]="Marcela Urrego",VLOOKUP(LEFT(Proc[[#This Row],[Requested]],1),Table3[#All],2,0),VLOOKUP(Proc[[#This Row],[Author]],Table4[],2,0))</f>
        <v>HC</v>
      </c>
      <c r="L8811" s="155" t="s">
        <v>7801</v>
      </c>
      <c r="M8811" s="140">
        <v>46100</v>
      </c>
      <c r="N8811" s="140"/>
      <c r="O8811" s="140"/>
      <c r="P8811" s="140" t="str">
        <f ca="1">IF(Proc[[#This Row],[DaysAgeing]]&gt;5,"yep","on track")</f>
        <v>yep</v>
      </c>
      <c r="Q8811" s="2">
        <f ca="1">IF(Proc[[#This Row],[DateClosed]]="",ABS(NETWORKDAYS(Proc[[#This Row],[DateOpened]],TODAY()))-1,ABS(NETWORKDAYS(Proc[[#This Row],[DateOpened]],Proc[[#This Row],[DateClosed]]))-1)</f>
        <v>11</v>
      </c>
      <c r="R8811" s="140" t="s">
        <v>476</v>
      </c>
      <c r="S8811" s="155"/>
      <c r="T8811" s="155"/>
    </row>
    <row r="8812" spans="1:20" hidden="1">
      <c r="A8812" s="154" t="s">
        <v>10642</v>
      </c>
      <c r="B8812" s="155" t="str">
        <f>IFERROR(VLOOKUP(Proc[[#This Row],[App]],Table2[],3,0),"open")</f>
        <v>ok</v>
      </c>
      <c r="C8812" s="156" t="s">
        <v>369</v>
      </c>
      <c r="D8812" t="s">
        <v>11030</v>
      </c>
      <c r="E8812" s="154" t="s">
        <v>11699</v>
      </c>
      <c r="F8812" s="155" t="s">
        <v>11699</v>
      </c>
      <c r="G8812" s="154" t="s">
        <v>400</v>
      </c>
      <c r="H8812" s="155" t="str">
        <f>IF(Proc[[#This Row],[type]]="LFF (MDG-F)",MID(Proc[[#This Row],[Obj]],13,10),"")</f>
        <v/>
      </c>
      <c r="J8812" s="155" t="b">
        <f>Proc[[#This Row],[Requested]]=Proc[[#This Row],[CurrentParent]]</f>
        <v>1</v>
      </c>
      <c r="K8812" s="155" t="str">
        <f>IF(Proc[[#This Row],[Author]]="Marcela Urrego",VLOOKUP(LEFT(Proc[[#This Row],[Requested]],1),Table3[#All],2,0),VLOOKUP(Proc[[#This Row],[Author]],Table4[],2,0))</f>
        <v>HC</v>
      </c>
      <c r="L8812" s="155" t="s">
        <v>7801</v>
      </c>
      <c r="M8812" s="140">
        <v>46100</v>
      </c>
      <c r="N8812" s="140"/>
      <c r="O8812" s="140"/>
      <c r="P8812" s="140" t="str">
        <f ca="1">IF(Proc[[#This Row],[DaysAgeing]]&gt;5,"yep","on track")</f>
        <v>yep</v>
      </c>
      <c r="Q8812" s="2">
        <f ca="1">IF(Proc[[#This Row],[DateClosed]]="",ABS(NETWORKDAYS(Proc[[#This Row],[DateOpened]],TODAY()))-1,ABS(NETWORKDAYS(Proc[[#This Row],[DateOpened]],Proc[[#This Row],[DateClosed]]))-1)</f>
        <v>11</v>
      </c>
      <c r="R8812" s="140" t="s">
        <v>476</v>
      </c>
      <c r="S8812" s="155"/>
      <c r="T8812" s="155"/>
    </row>
    <row r="8813" spans="1:20" hidden="1">
      <c r="A8813" s="154" t="s">
        <v>10642</v>
      </c>
      <c r="B8813" s="155" t="str">
        <f>IFERROR(VLOOKUP(Proc[[#This Row],[App]],Table2[],3,0),"open")</f>
        <v>ok</v>
      </c>
      <c r="C8813" s="156" t="s">
        <v>369</v>
      </c>
      <c r="D8813" t="s">
        <v>11031</v>
      </c>
      <c r="E8813" s="154" t="s">
        <v>11699</v>
      </c>
      <c r="F8813" s="155" t="s">
        <v>11699</v>
      </c>
      <c r="G8813" s="154" t="s">
        <v>400</v>
      </c>
      <c r="H8813" s="155" t="str">
        <f>IF(Proc[[#This Row],[type]]="LFF (MDG-F)",MID(Proc[[#This Row],[Obj]],13,10),"")</f>
        <v/>
      </c>
      <c r="J8813" s="155" t="b">
        <f>Proc[[#This Row],[Requested]]=Proc[[#This Row],[CurrentParent]]</f>
        <v>1</v>
      </c>
      <c r="K8813" s="155" t="str">
        <f>IF(Proc[[#This Row],[Author]]="Marcela Urrego",VLOOKUP(LEFT(Proc[[#This Row],[Requested]],1),Table3[#All],2,0),VLOOKUP(Proc[[#This Row],[Author]],Table4[],2,0))</f>
        <v>HC</v>
      </c>
      <c r="L8813" s="155" t="s">
        <v>7801</v>
      </c>
      <c r="M8813" s="140">
        <v>46100</v>
      </c>
      <c r="N8813" s="140"/>
      <c r="O8813" s="140"/>
      <c r="P8813" s="140" t="str">
        <f ca="1">IF(Proc[[#This Row],[DaysAgeing]]&gt;5,"yep","on track")</f>
        <v>yep</v>
      </c>
      <c r="Q8813" s="2">
        <f ca="1">IF(Proc[[#This Row],[DateClosed]]="",ABS(NETWORKDAYS(Proc[[#This Row],[DateOpened]],TODAY()))-1,ABS(NETWORKDAYS(Proc[[#This Row],[DateOpened]],Proc[[#This Row],[DateClosed]]))-1)</f>
        <v>11</v>
      </c>
      <c r="R8813" s="140" t="s">
        <v>476</v>
      </c>
      <c r="S8813" s="155"/>
      <c r="T8813" s="155"/>
    </row>
    <row r="8814" spans="1:20" hidden="1">
      <c r="A8814" s="154" t="s">
        <v>10642</v>
      </c>
      <c r="B8814" s="155" t="str">
        <f>IFERROR(VLOOKUP(Proc[[#This Row],[App]],Table2[],3,0),"open")</f>
        <v>ok</v>
      </c>
      <c r="C8814" s="156" t="s">
        <v>369</v>
      </c>
      <c r="D8814" t="s">
        <v>11032</v>
      </c>
      <c r="E8814" s="154" t="s">
        <v>11699</v>
      </c>
      <c r="F8814" s="155" t="s">
        <v>11699</v>
      </c>
      <c r="G8814" s="154" t="s">
        <v>400</v>
      </c>
      <c r="H8814" s="155" t="str">
        <f>IF(Proc[[#This Row],[type]]="LFF (MDG-F)",MID(Proc[[#This Row],[Obj]],13,10),"")</f>
        <v/>
      </c>
      <c r="J8814" s="155" t="b">
        <f>Proc[[#This Row],[Requested]]=Proc[[#This Row],[CurrentParent]]</f>
        <v>1</v>
      </c>
      <c r="K8814" s="155" t="str">
        <f>IF(Proc[[#This Row],[Author]]="Marcela Urrego",VLOOKUP(LEFT(Proc[[#This Row],[Requested]],1),Table3[#All],2,0),VLOOKUP(Proc[[#This Row],[Author]],Table4[],2,0))</f>
        <v>HC</v>
      </c>
      <c r="L8814" s="155" t="s">
        <v>7801</v>
      </c>
      <c r="M8814" s="140">
        <v>46100</v>
      </c>
      <c r="N8814" s="140"/>
      <c r="O8814" s="140"/>
      <c r="P8814" s="140" t="str">
        <f ca="1">IF(Proc[[#This Row],[DaysAgeing]]&gt;5,"yep","on track")</f>
        <v>yep</v>
      </c>
      <c r="Q8814" s="2">
        <f ca="1">IF(Proc[[#This Row],[DateClosed]]="",ABS(NETWORKDAYS(Proc[[#This Row],[DateOpened]],TODAY()))-1,ABS(NETWORKDAYS(Proc[[#This Row],[DateOpened]],Proc[[#This Row],[DateClosed]]))-1)</f>
        <v>11</v>
      </c>
      <c r="R8814" s="140" t="s">
        <v>476</v>
      </c>
      <c r="S8814" s="155"/>
      <c r="T8814" s="155"/>
    </row>
    <row r="8815" spans="1:20" hidden="1">
      <c r="A8815" s="154" t="s">
        <v>10642</v>
      </c>
      <c r="B8815" s="155" t="str">
        <f>IFERROR(VLOOKUP(Proc[[#This Row],[App]],Table2[],3,0),"open")</f>
        <v>ok</v>
      </c>
      <c r="C8815" s="156" t="s">
        <v>369</v>
      </c>
      <c r="D8815" t="s">
        <v>11033</v>
      </c>
      <c r="E8815" s="154" t="s">
        <v>11699</v>
      </c>
      <c r="F8815" s="155" t="s">
        <v>11699</v>
      </c>
      <c r="G8815" s="154" t="s">
        <v>400</v>
      </c>
      <c r="H8815" s="155" t="str">
        <f>IF(Proc[[#This Row],[type]]="LFF (MDG-F)",MID(Proc[[#This Row],[Obj]],13,10),"")</f>
        <v/>
      </c>
      <c r="J8815" s="155" t="b">
        <f>Proc[[#This Row],[Requested]]=Proc[[#This Row],[CurrentParent]]</f>
        <v>1</v>
      </c>
      <c r="K8815" s="155" t="str">
        <f>IF(Proc[[#This Row],[Author]]="Marcela Urrego",VLOOKUP(LEFT(Proc[[#This Row],[Requested]],1),Table3[#All],2,0),VLOOKUP(Proc[[#This Row],[Author]],Table4[],2,0))</f>
        <v>HC</v>
      </c>
      <c r="L8815" s="155" t="s">
        <v>7801</v>
      </c>
      <c r="M8815" s="140">
        <v>46100</v>
      </c>
      <c r="N8815" s="140"/>
      <c r="O8815" s="140"/>
      <c r="P8815" s="140" t="str">
        <f ca="1">IF(Proc[[#This Row],[DaysAgeing]]&gt;5,"yep","on track")</f>
        <v>yep</v>
      </c>
      <c r="Q8815" s="2">
        <f ca="1">IF(Proc[[#This Row],[DateClosed]]="",ABS(NETWORKDAYS(Proc[[#This Row],[DateOpened]],TODAY()))-1,ABS(NETWORKDAYS(Proc[[#This Row],[DateOpened]],Proc[[#This Row],[DateClosed]]))-1)</f>
        <v>11</v>
      </c>
      <c r="R8815" s="140" t="s">
        <v>476</v>
      </c>
      <c r="S8815" s="155"/>
      <c r="T8815" s="155"/>
    </row>
    <row r="8816" spans="1:20" hidden="1">
      <c r="A8816" s="154" t="s">
        <v>10642</v>
      </c>
      <c r="B8816" s="155" t="str">
        <f>IFERROR(VLOOKUP(Proc[[#This Row],[App]],Table2[],3,0),"open")</f>
        <v>ok</v>
      </c>
      <c r="C8816" s="156" t="s">
        <v>369</v>
      </c>
      <c r="D8816" t="s">
        <v>11034</v>
      </c>
      <c r="E8816" s="154" t="s">
        <v>11699</v>
      </c>
      <c r="F8816" s="155" t="s">
        <v>11699</v>
      </c>
      <c r="G8816" s="154" t="s">
        <v>400</v>
      </c>
      <c r="H8816" s="155" t="str">
        <f>IF(Proc[[#This Row],[type]]="LFF (MDG-F)",MID(Proc[[#This Row],[Obj]],13,10),"")</f>
        <v/>
      </c>
      <c r="J8816" s="155" t="b">
        <f>Proc[[#This Row],[Requested]]=Proc[[#This Row],[CurrentParent]]</f>
        <v>1</v>
      </c>
      <c r="K8816" s="155" t="str">
        <f>IF(Proc[[#This Row],[Author]]="Marcela Urrego",VLOOKUP(LEFT(Proc[[#This Row],[Requested]],1),Table3[#All],2,0),VLOOKUP(Proc[[#This Row],[Author]],Table4[],2,0))</f>
        <v>HC</v>
      </c>
      <c r="L8816" s="155" t="s">
        <v>7801</v>
      </c>
      <c r="M8816" s="140">
        <v>46100</v>
      </c>
      <c r="N8816" s="140"/>
      <c r="O8816" s="140"/>
      <c r="P8816" s="140" t="str">
        <f ca="1">IF(Proc[[#This Row],[DaysAgeing]]&gt;5,"yep","on track")</f>
        <v>yep</v>
      </c>
      <c r="Q8816" s="2">
        <f ca="1">IF(Proc[[#This Row],[DateClosed]]="",ABS(NETWORKDAYS(Proc[[#This Row],[DateOpened]],TODAY()))-1,ABS(NETWORKDAYS(Proc[[#This Row],[DateOpened]],Proc[[#This Row],[DateClosed]]))-1)</f>
        <v>11</v>
      </c>
      <c r="R8816" s="140" t="s">
        <v>476</v>
      </c>
      <c r="S8816" s="155"/>
      <c r="T8816" s="155"/>
    </row>
    <row r="8817" spans="1:20" hidden="1">
      <c r="A8817" s="154" t="s">
        <v>10642</v>
      </c>
      <c r="B8817" s="155" t="str">
        <f>IFERROR(VLOOKUP(Proc[[#This Row],[App]],Table2[],3,0),"open")</f>
        <v>ok</v>
      </c>
      <c r="C8817" s="156" t="s">
        <v>369</v>
      </c>
      <c r="D8817" t="s">
        <v>11035</v>
      </c>
      <c r="E8817" s="154" t="s">
        <v>11699</v>
      </c>
      <c r="F8817" s="155" t="s">
        <v>11699</v>
      </c>
      <c r="G8817" s="154" t="s">
        <v>400</v>
      </c>
      <c r="H8817" s="155" t="str">
        <f>IF(Proc[[#This Row],[type]]="LFF (MDG-F)",MID(Proc[[#This Row],[Obj]],13,10),"")</f>
        <v/>
      </c>
      <c r="J8817" s="155" t="b">
        <f>Proc[[#This Row],[Requested]]=Proc[[#This Row],[CurrentParent]]</f>
        <v>1</v>
      </c>
      <c r="K8817" s="155" t="str">
        <f>IF(Proc[[#This Row],[Author]]="Marcela Urrego",VLOOKUP(LEFT(Proc[[#This Row],[Requested]],1),Table3[#All],2,0),VLOOKUP(Proc[[#This Row],[Author]],Table4[],2,0))</f>
        <v>HC</v>
      </c>
      <c r="L8817" s="155" t="s">
        <v>7801</v>
      </c>
      <c r="M8817" s="140">
        <v>46100</v>
      </c>
      <c r="N8817" s="140"/>
      <c r="O8817" s="140"/>
      <c r="P8817" s="140" t="str">
        <f ca="1">IF(Proc[[#This Row],[DaysAgeing]]&gt;5,"yep","on track")</f>
        <v>yep</v>
      </c>
      <c r="Q8817" s="2">
        <f ca="1">IF(Proc[[#This Row],[DateClosed]]="",ABS(NETWORKDAYS(Proc[[#This Row],[DateOpened]],TODAY()))-1,ABS(NETWORKDAYS(Proc[[#This Row],[DateOpened]],Proc[[#This Row],[DateClosed]]))-1)</f>
        <v>11</v>
      </c>
      <c r="R8817" s="140" t="s">
        <v>476</v>
      </c>
      <c r="S8817" s="155"/>
      <c r="T8817" s="155"/>
    </row>
    <row r="8818" spans="1:20" hidden="1">
      <c r="A8818" s="154" t="s">
        <v>10642</v>
      </c>
      <c r="B8818" s="155" t="str">
        <f>IFERROR(VLOOKUP(Proc[[#This Row],[App]],Table2[],3,0),"open")</f>
        <v>ok</v>
      </c>
      <c r="C8818" s="156" t="s">
        <v>369</v>
      </c>
      <c r="D8818" t="s">
        <v>11036</v>
      </c>
      <c r="E8818" s="154" t="s">
        <v>11699</v>
      </c>
      <c r="F8818" s="155" t="s">
        <v>11699</v>
      </c>
      <c r="G8818" s="154" t="s">
        <v>400</v>
      </c>
      <c r="H8818" s="155" t="str">
        <f>IF(Proc[[#This Row],[type]]="LFF (MDG-F)",MID(Proc[[#This Row],[Obj]],13,10),"")</f>
        <v/>
      </c>
      <c r="J8818" s="155" t="b">
        <f>Proc[[#This Row],[Requested]]=Proc[[#This Row],[CurrentParent]]</f>
        <v>1</v>
      </c>
      <c r="K8818" s="155" t="str">
        <f>IF(Proc[[#This Row],[Author]]="Marcela Urrego",VLOOKUP(LEFT(Proc[[#This Row],[Requested]],1),Table3[#All],2,0),VLOOKUP(Proc[[#This Row],[Author]],Table4[],2,0))</f>
        <v>HC</v>
      </c>
      <c r="L8818" s="155" t="s">
        <v>7801</v>
      </c>
      <c r="M8818" s="140">
        <v>46100</v>
      </c>
      <c r="N8818" s="140"/>
      <c r="O8818" s="140"/>
      <c r="P8818" s="140" t="str">
        <f ca="1">IF(Proc[[#This Row],[DaysAgeing]]&gt;5,"yep","on track")</f>
        <v>yep</v>
      </c>
      <c r="Q8818" s="2">
        <f ca="1">IF(Proc[[#This Row],[DateClosed]]="",ABS(NETWORKDAYS(Proc[[#This Row],[DateOpened]],TODAY()))-1,ABS(NETWORKDAYS(Proc[[#This Row],[DateOpened]],Proc[[#This Row],[DateClosed]]))-1)</f>
        <v>11</v>
      </c>
      <c r="R8818" s="140" t="s">
        <v>476</v>
      </c>
      <c r="S8818" s="155"/>
      <c r="T8818" s="155"/>
    </row>
    <row r="8819" spans="1:20" hidden="1">
      <c r="A8819" s="154" t="s">
        <v>10642</v>
      </c>
      <c r="B8819" s="155" t="str">
        <f>IFERROR(VLOOKUP(Proc[[#This Row],[App]],Table2[],3,0),"open")</f>
        <v>ok</v>
      </c>
      <c r="C8819" s="156" t="s">
        <v>369</v>
      </c>
      <c r="D8819" t="s">
        <v>11037</v>
      </c>
      <c r="E8819" s="154" t="s">
        <v>11699</v>
      </c>
      <c r="F8819" s="155" t="s">
        <v>11699</v>
      </c>
      <c r="G8819" s="154" t="s">
        <v>400</v>
      </c>
      <c r="H8819" s="155" t="str">
        <f>IF(Proc[[#This Row],[type]]="LFF (MDG-F)",MID(Proc[[#This Row],[Obj]],13,10),"")</f>
        <v/>
      </c>
      <c r="J8819" s="155" t="b">
        <f>Proc[[#This Row],[Requested]]=Proc[[#This Row],[CurrentParent]]</f>
        <v>1</v>
      </c>
      <c r="K8819" s="155" t="str">
        <f>IF(Proc[[#This Row],[Author]]="Marcela Urrego",VLOOKUP(LEFT(Proc[[#This Row],[Requested]],1),Table3[#All],2,0),VLOOKUP(Proc[[#This Row],[Author]],Table4[],2,0))</f>
        <v>HC</v>
      </c>
      <c r="L8819" s="155" t="s">
        <v>7801</v>
      </c>
      <c r="M8819" s="140">
        <v>46100</v>
      </c>
      <c r="N8819" s="140"/>
      <c r="O8819" s="140"/>
      <c r="P8819" s="140" t="str">
        <f ca="1">IF(Proc[[#This Row],[DaysAgeing]]&gt;5,"yep","on track")</f>
        <v>yep</v>
      </c>
      <c r="Q8819" s="2">
        <f ca="1">IF(Proc[[#This Row],[DateClosed]]="",ABS(NETWORKDAYS(Proc[[#This Row],[DateOpened]],TODAY()))-1,ABS(NETWORKDAYS(Proc[[#This Row],[DateOpened]],Proc[[#This Row],[DateClosed]]))-1)</f>
        <v>11</v>
      </c>
      <c r="R8819" s="140" t="s">
        <v>476</v>
      </c>
      <c r="S8819" s="155"/>
      <c r="T8819" s="155"/>
    </row>
    <row r="8820" spans="1:20" hidden="1">
      <c r="A8820" s="154" t="s">
        <v>10642</v>
      </c>
      <c r="B8820" s="155" t="str">
        <f>IFERROR(VLOOKUP(Proc[[#This Row],[App]],Table2[],3,0),"open")</f>
        <v>ok</v>
      </c>
      <c r="C8820" s="156" t="s">
        <v>369</v>
      </c>
      <c r="D8820" t="s">
        <v>11038</v>
      </c>
      <c r="E8820" s="154" t="s">
        <v>11699</v>
      </c>
      <c r="F8820" s="155" t="s">
        <v>11699</v>
      </c>
      <c r="G8820" s="154" t="s">
        <v>400</v>
      </c>
      <c r="H8820" s="155" t="str">
        <f>IF(Proc[[#This Row],[type]]="LFF (MDG-F)",MID(Proc[[#This Row],[Obj]],13,10),"")</f>
        <v/>
      </c>
      <c r="J8820" s="155" t="b">
        <f>Proc[[#This Row],[Requested]]=Proc[[#This Row],[CurrentParent]]</f>
        <v>1</v>
      </c>
      <c r="K8820" s="155" t="str">
        <f>IF(Proc[[#This Row],[Author]]="Marcela Urrego",VLOOKUP(LEFT(Proc[[#This Row],[Requested]],1),Table3[#All],2,0),VLOOKUP(Proc[[#This Row],[Author]],Table4[],2,0))</f>
        <v>HC</v>
      </c>
      <c r="L8820" s="155" t="s">
        <v>7801</v>
      </c>
      <c r="M8820" s="140">
        <v>46100</v>
      </c>
      <c r="N8820" s="140"/>
      <c r="O8820" s="140"/>
      <c r="P8820" s="140" t="str">
        <f ca="1">IF(Proc[[#This Row],[DaysAgeing]]&gt;5,"yep","on track")</f>
        <v>yep</v>
      </c>
      <c r="Q8820" s="2">
        <f ca="1">IF(Proc[[#This Row],[DateClosed]]="",ABS(NETWORKDAYS(Proc[[#This Row],[DateOpened]],TODAY()))-1,ABS(NETWORKDAYS(Proc[[#This Row],[DateOpened]],Proc[[#This Row],[DateClosed]]))-1)</f>
        <v>11</v>
      </c>
      <c r="R8820" s="140" t="s">
        <v>476</v>
      </c>
      <c r="S8820" s="155"/>
      <c r="T8820" s="155"/>
    </row>
    <row r="8821" spans="1:20" hidden="1">
      <c r="A8821" s="154" t="s">
        <v>10642</v>
      </c>
      <c r="B8821" s="155" t="str">
        <f>IFERROR(VLOOKUP(Proc[[#This Row],[App]],Table2[],3,0),"open")</f>
        <v>ok</v>
      </c>
      <c r="C8821" s="156" t="s">
        <v>369</v>
      </c>
      <c r="D8821" t="s">
        <v>11039</v>
      </c>
      <c r="E8821" s="154" t="s">
        <v>11699</v>
      </c>
      <c r="F8821" s="155" t="s">
        <v>11699</v>
      </c>
      <c r="G8821" s="154" t="s">
        <v>400</v>
      </c>
      <c r="H8821" s="155" t="str">
        <f>IF(Proc[[#This Row],[type]]="LFF (MDG-F)",MID(Proc[[#This Row],[Obj]],13,10),"")</f>
        <v/>
      </c>
      <c r="J8821" s="155" t="b">
        <f>Proc[[#This Row],[Requested]]=Proc[[#This Row],[CurrentParent]]</f>
        <v>1</v>
      </c>
      <c r="K8821" s="155" t="str">
        <f>IF(Proc[[#This Row],[Author]]="Marcela Urrego",VLOOKUP(LEFT(Proc[[#This Row],[Requested]],1),Table3[#All],2,0),VLOOKUP(Proc[[#This Row],[Author]],Table4[],2,0))</f>
        <v>HC</v>
      </c>
      <c r="L8821" s="155" t="s">
        <v>7801</v>
      </c>
      <c r="M8821" s="140">
        <v>46100</v>
      </c>
      <c r="N8821" s="140"/>
      <c r="O8821" s="140"/>
      <c r="P8821" s="140" t="str">
        <f ca="1">IF(Proc[[#This Row],[DaysAgeing]]&gt;5,"yep","on track")</f>
        <v>yep</v>
      </c>
      <c r="Q8821" s="2">
        <f ca="1">IF(Proc[[#This Row],[DateClosed]]="",ABS(NETWORKDAYS(Proc[[#This Row],[DateOpened]],TODAY()))-1,ABS(NETWORKDAYS(Proc[[#This Row],[DateOpened]],Proc[[#This Row],[DateClosed]]))-1)</f>
        <v>11</v>
      </c>
      <c r="R8821" s="140" t="s">
        <v>476</v>
      </c>
      <c r="S8821" s="155"/>
      <c r="T8821" s="155"/>
    </row>
    <row r="8822" spans="1:20" hidden="1">
      <c r="A8822" s="154" t="s">
        <v>10642</v>
      </c>
      <c r="B8822" s="155" t="str">
        <f>IFERROR(VLOOKUP(Proc[[#This Row],[App]],Table2[],3,0),"open")</f>
        <v>ok</v>
      </c>
      <c r="C8822" s="156" t="s">
        <v>369</v>
      </c>
      <c r="D8822" t="s">
        <v>11040</v>
      </c>
      <c r="E8822" s="154" t="s">
        <v>11699</v>
      </c>
      <c r="F8822" s="155" t="s">
        <v>11699</v>
      </c>
      <c r="G8822" s="154" t="s">
        <v>400</v>
      </c>
      <c r="H8822" s="155" t="str">
        <f>IF(Proc[[#This Row],[type]]="LFF (MDG-F)",MID(Proc[[#This Row],[Obj]],13,10),"")</f>
        <v/>
      </c>
      <c r="J8822" s="155" t="b">
        <f>Proc[[#This Row],[Requested]]=Proc[[#This Row],[CurrentParent]]</f>
        <v>1</v>
      </c>
      <c r="K8822" s="155" t="str">
        <f>IF(Proc[[#This Row],[Author]]="Marcela Urrego",VLOOKUP(LEFT(Proc[[#This Row],[Requested]],1),Table3[#All],2,0),VLOOKUP(Proc[[#This Row],[Author]],Table4[],2,0))</f>
        <v>HC</v>
      </c>
      <c r="L8822" s="155" t="s">
        <v>7801</v>
      </c>
      <c r="M8822" s="140">
        <v>46100</v>
      </c>
      <c r="N8822" s="140"/>
      <c r="O8822" s="140"/>
      <c r="P8822" s="140" t="str">
        <f ca="1">IF(Proc[[#This Row],[DaysAgeing]]&gt;5,"yep","on track")</f>
        <v>yep</v>
      </c>
      <c r="Q8822" s="2">
        <f ca="1">IF(Proc[[#This Row],[DateClosed]]="",ABS(NETWORKDAYS(Proc[[#This Row],[DateOpened]],TODAY()))-1,ABS(NETWORKDAYS(Proc[[#This Row],[DateOpened]],Proc[[#This Row],[DateClosed]]))-1)</f>
        <v>11</v>
      </c>
      <c r="R8822" s="140" t="s">
        <v>476</v>
      </c>
      <c r="S8822" s="155"/>
      <c r="T8822" s="155"/>
    </row>
    <row r="8823" spans="1:20" hidden="1">
      <c r="A8823" s="154" t="s">
        <v>10642</v>
      </c>
      <c r="B8823" s="155" t="str">
        <f>IFERROR(VLOOKUP(Proc[[#This Row],[App]],Table2[],3,0),"open")</f>
        <v>ok</v>
      </c>
      <c r="C8823" s="156" t="s">
        <v>369</v>
      </c>
      <c r="D8823" t="s">
        <v>11041</v>
      </c>
      <c r="E8823" s="154" t="s">
        <v>11699</v>
      </c>
      <c r="F8823" s="155" t="s">
        <v>11699</v>
      </c>
      <c r="G8823" s="154" t="s">
        <v>400</v>
      </c>
      <c r="H8823" s="155" t="str">
        <f>IF(Proc[[#This Row],[type]]="LFF (MDG-F)",MID(Proc[[#This Row],[Obj]],13,10),"")</f>
        <v/>
      </c>
      <c r="J8823" s="155" t="b">
        <f>Proc[[#This Row],[Requested]]=Proc[[#This Row],[CurrentParent]]</f>
        <v>1</v>
      </c>
      <c r="K8823" s="155" t="str">
        <f>IF(Proc[[#This Row],[Author]]="Marcela Urrego",VLOOKUP(LEFT(Proc[[#This Row],[Requested]],1),Table3[#All],2,0),VLOOKUP(Proc[[#This Row],[Author]],Table4[],2,0))</f>
        <v>HC</v>
      </c>
      <c r="L8823" s="155" t="s">
        <v>7801</v>
      </c>
      <c r="M8823" s="140">
        <v>46100</v>
      </c>
      <c r="N8823" s="140"/>
      <c r="O8823" s="140"/>
      <c r="P8823" s="140" t="str">
        <f ca="1">IF(Proc[[#This Row],[DaysAgeing]]&gt;5,"yep","on track")</f>
        <v>yep</v>
      </c>
      <c r="Q8823" s="2">
        <f ca="1">IF(Proc[[#This Row],[DateClosed]]="",ABS(NETWORKDAYS(Proc[[#This Row],[DateOpened]],TODAY()))-1,ABS(NETWORKDAYS(Proc[[#This Row],[DateOpened]],Proc[[#This Row],[DateClosed]]))-1)</f>
        <v>11</v>
      </c>
      <c r="R8823" s="140" t="s">
        <v>476</v>
      </c>
      <c r="S8823" s="155"/>
      <c r="T8823" s="155"/>
    </row>
    <row r="8824" spans="1:20" hidden="1">
      <c r="A8824" s="154" t="s">
        <v>10642</v>
      </c>
      <c r="B8824" s="155" t="str">
        <f>IFERROR(VLOOKUP(Proc[[#This Row],[App]],Table2[],3,0),"open")</f>
        <v>ok</v>
      </c>
      <c r="C8824" s="156" t="s">
        <v>369</v>
      </c>
      <c r="D8824" t="s">
        <v>2488</v>
      </c>
      <c r="E8824" s="154" t="s">
        <v>11699</v>
      </c>
      <c r="F8824" s="155" t="s">
        <v>11699</v>
      </c>
      <c r="G8824" s="154" t="s">
        <v>400</v>
      </c>
      <c r="H8824" s="155" t="str">
        <f>IF(Proc[[#This Row],[type]]="LFF (MDG-F)",MID(Proc[[#This Row],[Obj]],13,10),"")</f>
        <v/>
      </c>
      <c r="J8824" s="155" t="b">
        <f>Proc[[#This Row],[Requested]]=Proc[[#This Row],[CurrentParent]]</f>
        <v>1</v>
      </c>
      <c r="K8824" s="155" t="str">
        <f>IF(Proc[[#This Row],[Author]]="Marcela Urrego",VLOOKUP(LEFT(Proc[[#This Row],[Requested]],1),Table3[#All],2,0),VLOOKUP(Proc[[#This Row],[Author]],Table4[],2,0))</f>
        <v>HC</v>
      </c>
      <c r="L8824" s="155" t="s">
        <v>7801</v>
      </c>
      <c r="M8824" s="140">
        <v>46100</v>
      </c>
      <c r="N8824" s="140"/>
      <c r="O8824" s="140"/>
      <c r="P8824" s="140" t="str">
        <f ca="1">IF(Proc[[#This Row],[DaysAgeing]]&gt;5,"yep","on track")</f>
        <v>yep</v>
      </c>
      <c r="Q8824" s="2">
        <f ca="1">IF(Proc[[#This Row],[DateClosed]]="",ABS(NETWORKDAYS(Proc[[#This Row],[DateOpened]],TODAY()))-1,ABS(NETWORKDAYS(Proc[[#This Row],[DateOpened]],Proc[[#This Row],[DateClosed]]))-1)</f>
        <v>11</v>
      </c>
      <c r="R8824" s="140" t="s">
        <v>476</v>
      </c>
      <c r="S8824" s="155"/>
      <c r="T8824" s="155"/>
    </row>
    <row r="8825" spans="1:20" hidden="1">
      <c r="A8825" s="154" t="s">
        <v>10642</v>
      </c>
      <c r="B8825" s="155" t="str">
        <f>IFERROR(VLOOKUP(Proc[[#This Row],[App]],Table2[],3,0),"open")</f>
        <v>ok</v>
      </c>
      <c r="C8825" s="156" t="s">
        <v>369</v>
      </c>
      <c r="D8825" t="s">
        <v>11042</v>
      </c>
      <c r="E8825" s="154" t="s">
        <v>11699</v>
      </c>
      <c r="F8825" s="155" t="s">
        <v>11699</v>
      </c>
      <c r="G8825" s="154" t="s">
        <v>400</v>
      </c>
      <c r="H8825" s="155" t="str">
        <f>IF(Proc[[#This Row],[type]]="LFF (MDG-F)",MID(Proc[[#This Row],[Obj]],13,10),"")</f>
        <v/>
      </c>
      <c r="J8825" s="155" t="b">
        <f>Proc[[#This Row],[Requested]]=Proc[[#This Row],[CurrentParent]]</f>
        <v>1</v>
      </c>
      <c r="K8825" s="155" t="str">
        <f>IF(Proc[[#This Row],[Author]]="Marcela Urrego",VLOOKUP(LEFT(Proc[[#This Row],[Requested]],1),Table3[#All],2,0),VLOOKUP(Proc[[#This Row],[Author]],Table4[],2,0))</f>
        <v>HC</v>
      </c>
      <c r="L8825" s="155" t="s">
        <v>7801</v>
      </c>
      <c r="M8825" s="140">
        <v>46100</v>
      </c>
      <c r="N8825" s="140"/>
      <c r="O8825" s="140"/>
      <c r="P8825" s="140" t="str">
        <f ca="1">IF(Proc[[#This Row],[DaysAgeing]]&gt;5,"yep","on track")</f>
        <v>yep</v>
      </c>
      <c r="Q8825" s="2">
        <f ca="1">IF(Proc[[#This Row],[DateClosed]]="",ABS(NETWORKDAYS(Proc[[#This Row],[DateOpened]],TODAY()))-1,ABS(NETWORKDAYS(Proc[[#This Row],[DateOpened]],Proc[[#This Row],[DateClosed]]))-1)</f>
        <v>11</v>
      </c>
      <c r="R8825" s="140" t="s">
        <v>476</v>
      </c>
      <c r="S8825" s="155"/>
      <c r="T8825" s="155"/>
    </row>
    <row r="8826" spans="1:20" hidden="1">
      <c r="A8826" s="154" t="s">
        <v>10642</v>
      </c>
      <c r="B8826" s="155" t="str">
        <f>IFERROR(VLOOKUP(Proc[[#This Row],[App]],Table2[],3,0),"open")</f>
        <v>ok</v>
      </c>
      <c r="C8826" s="156" t="s">
        <v>369</v>
      </c>
      <c r="D8826" t="s">
        <v>11043</v>
      </c>
      <c r="E8826" s="154" t="s">
        <v>11699</v>
      </c>
      <c r="F8826" s="155" t="s">
        <v>11699</v>
      </c>
      <c r="G8826" s="154" t="s">
        <v>400</v>
      </c>
      <c r="H8826" s="155" t="str">
        <f>IF(Proc[[#This Row],[type]]="LFF (MDG-F)",MID(Proc[[#This Row],[Obj]],13,10),"")</f>
        <v/>
      </c>
      <c r="J8826" s="155" t="b">
        <f>Proc[[#This Row],[Requested]]=Proc[[#This Row],[CurrentParent]]</f>
        <v>1</v>
      </c>
      <c r="K8826" s="155" t="str">
        <f>IF(Proc[[#This Row],[Author]]="Marcela Urrego",VLOOKUP(LEFT(Proc[[#This Row],[Requested]],1),Table3[#All],2,0),VLOOKUP(Proc[[#This Row],[Author]],Table4[],2,0))</f>
        <v>HC</v>
      </c>
      <c r="L8826" s="155" t="s">
        <v>7801</v>
      </c>
      <c r="M8826" s="140">
        <v>46100</v>
      </c>
      <c r="N8826" s="140"/>
      <c r="O8826" s="140"/>
      <c r="P8826" s="140" t="str">
        <f ca="1">IF(Proc[[#This Row],[DaysAgeing]]&gt;5,"yep","on track")</f>
        <v>yep</v>
      </c>
      <c r="Q8826" s="2">
        <f ca="1">IF(Proc[[#This Row],[DateClosed]]="",ABS(NETWORKDAYS(Proc[[#This Row],[DateOpened]],TODAY()))-1,ABS(NETWORKDAYS(Proc[[#This Row],[DateOpened]],Proc[[#This Row],[DateClosed]]))-1)</f>
        <v>11</v>
      </c>
      <c r="R8826" s="140" t="s">
        <v>476</v>
      </c>
      <c r="S8826" s="155"/>
      <c r="T8826" s="155"/>
    </row>
    <row r="8827" spans="1:20" hidden="1">
      <c r="A8827" s="154" t="s">
        <v>10642</v>
      </c>
      <c r="B8827" s="155" t="str">
        <f>IFERROR(VLOOKUP(Proc[[#This Row],[App]],Table2[],3,0),"open")</f>
        <v>ok</v>
      </c>
      <c r="C8827" s="156" t="s">
        <v>369</v>
      </c>
      <c r="D8827" t="s">
        <v>11044</v>
      </c>
      <c r="E8827" s="154" t="s">
        <v>11699</v>
      </c>
      <c r="F8827" s="155" t="s">
        <v>11699</v>
      </c>
      <c r="G8827" s="154" t="s">
        <v>400</v>
      </c>
      <c r="H8827" s="155" t="str">
        <f>IF(Proc[[#This Row],[type]]="LFF (MDG-F)",MID(Proc[[#This Row],[Obj]],13,10),"")</f>
        <v/>
      </c>
      <c r="J8827" s="155" t="b">
        <f>Proc[[#This Row],[Requested]]=Proc[[#This Row],[CurrentParent]]</f>
        <v>1</v>
      </c>
      <c r="K8827" s="155" t="str">
        <f>IF(Proc[[#This Row],[Author]]="Marcela Urrego",VLOOKUP(LEFT(Proc[[#This Row],[Requested]],1),Table3[#All],2,0),VLOOKUP(Proc[[#This Row],[Author]],Table4[],2,0))</f>
        <v>HC</v>
      </c>
      <c r="L8827" s="155" t="s">
        <v>7801</v>
      </c>
      <c r="M8827" s="140">
        <v>46100</v>
      </c>
      <c r="N8827" s="140"/>
      <c r="O8827" s="140"/>
      <c r="P8827" s="140" t="str">
        <f ca="1">IF(Proc[[#This Row],[DaysAgeing]]&gt;5,"yep","on track")</f>
        <v>yep</v>
      </c>
      <c r="Q8827" s="2">
        <f ca="1">IF(Proc[[#This Row],[DateClosed]]="",ABS(NETWORKDAYS(Proc[[#This Row],[DateOpened]],TODAY()))-1,ABS(NETWORKDAYS(Proc[[#This Row],[DateOpened]],Proc[[#This Row],[DateClosed]]))-1)</f>
        <v>11</v>
      </c>
      <c r="R8827" s="140" t="s">
        <v>476</v>
      </c>
      <c r="S8827" s="155"/>
      <c r="T8827" s="155"/>
    </row>
    <row r="8828" spans="1:20" hidden="1">
      <c r="A8828" s="154" t="s">
        <v>10642</v>
      </c>
      <c r="B8828" s="155" t="str">
        <f>IFERROR(VLOOKUP(Proc[[#This Row],[App]],Table2[],3,0),"open")</f>
        <v>ok</v>
      </c>
      <c r="C8828" s="156" t="s">
        <v>369</v>
      </c>
      <c r="D8828" t="s">
        <v>11045</v>
      </c>
      <c r="E8828" s="154" t="s">
        <v>11699</v>
      </c>
      <c r="F8828" s="155" t="s">
        <v>11699</v>
      </c>
      <c r="G8828" s="154" t="s">
        <v>400</v>
      </c>
      <c r="H8828" s="155" t="str">
        <f>IF(Proc[[#This Row],[type]]="LFF (MDG-F)",MID(Proc[[#This Row],[Obj]],13,10),"")</f>
        <v/>
      </c>
      <c r="J8828" s="155" t="b">
        <f>Proc[[#This Row],[Requested]]=Proc[[#This Row],[CurrentParent]]</f>
        <v>1</v>
      </c>
      <c r="K8828" s="155" t="str">
        <f>IF(Proc[[#This Row],[Author]]="Marcela Urrego",VLOOKUP(LEFT(Proc[[#This Row],[Requested]],1),Table3[#All],2,0),VLOOKUP(Proc[[#This Row],[Author]],Table4[],2,0))</f>
        <v>HC</v>
      </c>
      <c r="L8828" s="155" t="s">
        <v>7801</v>
      </c>
      <c r="M8828" s="140">
        <v>46100</v>
      </c>
      <c r="N8828" s="140"/>
      <c r="O8828" s="140"/>
      <c r="P8828" s="140" t="str">
        <f ca="1">IF(Proc[[#This Row],[DaysAgeing]]&gt;5,"yep","on track")</f>
        <v>yep</v>
      </c>
      <c r="Q8828" s="2">
        <f ca="1">IF(Proc[[#This Row],[DateClosed]]="",ABS(NETWORKDAYS(Proc[[#This Row],[DateOpened]],TODAY()))-1,ABS(NETWORKDAYS(Proc[[#This Row],[DateOpened]],Proc[[#This Row],[DateClosed]]))-1)</f>
        <v>11</v>
      </c>
      <c r="R8828" s="140" t="s">
        <v>476</v>
      </c>
      <c r="S8828" s="155"/>
      <c r="T8828" s="155"/>
    </row>
    <row r="8829" spans="1:20" hidden="1">
      <c r="A8829" s="154" t="s">
        <v>10642</v>
      </c>
      <c r="B8829" s="155" t="str">
        <f>IFERROR(VLOOKUP(Proc[[#This Row],[App]],Table2[],3,0),"open")</f>
        <v>ok</v>
      </c>
      <c r="C8829" s="156" t="s">
        <v>369</v>
      </c>
      <c r="D8829" t="s">
        <v>11046</v>
      </c>
      <c r="E8829" s="154" t="s">
        <v>11699</v>
      </c>
      <c r="F8829" s="155" t="s">
        <v>11699</v>
      </c>
      <c r="G8829" s="154" t="s">
        <v>400</v>
      </c>
      <c r="H8829" s="155" t="str">
        <f>IF(Proc[[#This Row],[type]]="LFF (MDG-F)",MID(Proc[[#This Row],[Obj]],13,10),"")</f>
        <v/>
      </c>
      <c r="J8829" s="155" t="b">
        <f>Proc[[#This Row],[Requested]]=Proc[[#This Row],[CurrentParent]]</f>
        <v>1</v>
      </c>
      <c r="K8829" s="155" t="str">
        <f>IF(Proc[[#This Row],[Author]]="Marcela Urrego",VLOOKUP(LEFT(Proc[[#This Row],[Requested]],1),Table3[#All],2,0),VLOOKUP(Proc[[#This Row],[Author]],Table4[],2,0))</f>
        <v>HC</v>
      </c>
      <c r="L8829" s="155" t="s">
        <v>7801</v>
      </c>
      <c r="M8829" s="140">
        <v>46100</v>
      </c>
      <c r="N8829" s="140"/>
      <c r="O8829" s="140"/>
      <c r="P8829" s="140" t="str">
        <f ca="1">IF(Proc[[#This Row],[DaysAgeing]]&gt;5,"yep","on track")</f>
        <v>yep</v>
      </c>
      <c r="Q8829" s="2">
        <f ca="1">IF(Proc[[#This Row],[DateClosed]]="",ABS(NETWORKDAYS(Proc[[#This Row],[DateOpened]],TODAY()))-1,ABS(NETWORKDAYS(Proc[[#This Row],[DateOpened]],Proc[[#This Row],[DateClosed]]))-1)</f>
        <v>11</v>
      </c>
      <c r="R8829" s="140" t="s">
        <v>476</v>
      </c>
      <c r="S8829" s="155"/>
      <c r="T8829" s="155"/>
    </row>
    <row r="8830" spans="1:20" hidden="1">
      <c r="A8830" s="154" t="s">
        <v>10642</v>
      </c>
      <c r="B8830" s="155" t="str">
        <f>IFERROR(VLOOKUP(Proc[[#This Row],[App]],Table2[],3,0),"open")</f>
        <v>ok</v>
      </c>
      <c r="C8830" s="156" t="s">
        <v>369</v>
      </c>
      <c r="D8830" t="s">
        <v>11047</v>
      </c>
      <c r="E8830" s="154" t="s">
        <v>11699</v>
      </c>
      <c r="F8830" s="155" t="s">
        <v>11699</v>
      </c>
      <c r="G8830" s="154" t="s">
        <v>400</v>
      </c>
      <c r="H8830" s="155" t="str">
        <f>IF(Proc[[#This Row],[type]]="LFF (MDG-F)",MID(Proc[[#This Row],[Obj]],13,10),"")</f>
        <v/>
      </c>
      <c r="J8830" s="155" t="b">
        <f>Proc[[#This Row],[Requested]]=Proc[[#This Row],[CurrentParent]]</f>
        <v>1</v>
      </c>
      <c r="K8830" s="155" t="str">
        <f>IF(Proc[[#This Row],[Author]]="Marcela Urrego",VLOOKUP(LEFT(Proc[[#This Row],[Requested]],1),Table3[#All],2,0),VLOOKUP(Proc[[#This Row],[Author]],Table4[],2,0))</f>
        <v>HC</v>
      </c>
      <c r="L8830" s="155" t="s">
        <v>7801</v>
      </c>
      <c r="M8830" s="140">
        <v>46100</v>
      </c>
      <c r="N8830" s="140"/>
      <c r="O8830" s="140"/>
      <c r="P8830" s="140" t="str">
        <f ca="1">IF(Proc[[#This Row],[DaysAgeing]]&gt;5,"yep","on track")</f>
        <v>yep</v>
      </c>
      <c r="Q8830" s="2">
        <f ca="1">IF(Proc[[#This Row],[DateClosed]]="",ABS(NETWORKDAYS(Proc[[#This Row],[DateOpened]],TODAY()))-1,ABS(NETWORKDAYS(Proc[[#This Row],[DateOpened]],Proc[[#This Row],[DateClosed]]))-1)</f>
        <v>11</v>
      </c>
      <c r="R8830" s="140" t="s">
        <v>476</v>
      </c>
      <c r="S8830" s="155"/>
      <c r="T8830" s="155"/>
    </row>
    <row r="8831" spans="1:20" hidden="1">
      <c r="A8831" s="154" t="s">
        <v>10642</v>
      </c>
      <c r="B8831" s="155" t="str">
        <f>IFERROR(VLOOKUP(Proc[[#This Row],[App]],Table2[],3,0),"open")</f>
        <v>ok</v>
      </c>
      <c r="C8831" s="156" t="s">
        <v>369</v>
      </c>
      <c r="D8831" t="s">
        <v>11048</v>
      </c>
      <c r="E8831" s="154" t="s">
        <v>11699</v>
      </c>
      <c r="F8831" s="155" t="s">
        <v>11699</v>
      </c>
      <c r="G8831" s="154" t="s">
        <v>400</v>
      </c>
      <c r="H8831" s="155" t="str">
        <f>IF(Proc[[#This Row],[type]]="LFF (MDG-F)",MID(Proc[[#This Row],[Obj]],13,10),"")</f>
        <v/>
      </c>
      <c r="J8831" s="155" t="b">
        <f>Proc[[#This Row],[Requested]]=Proc[[#This Row],[CurrentParent]]</f>
        <v>1</v>
      </c>
      <c r="K8831" s="155" t="str">
        <f>IF(Proc[[#This Row],[Author]]="Marcela Urrego",VLOOKUP(LEFT(Proc[[#This Row],[Requested]],1),Table3[#All],2,0),VLOOKUP(Proc[[#This Row],[Author]],Table4[],2,0))</f>
        <v>HC</v>
      </c>
      <c r="L8831" s="155" t="s">
        <v>7801</v>
      </c>
      <c r="M8831" s="140">
        <v>46100</v>
      </c>
      <c r="N8831" s="140"/>
      <c r="O8831" s="140"/>
      <c r="P8831" s="140" t="str">
        <f ca="1">IF(Proc[[#This Row],[DaysAgeing]]&gt;5,"yep","on track")</f>
        <v>yep</v>
      </c>
      <c r="Q8831" s="2">
        <f ca="1">IF(Proc[[#This Row],[DateClosed]]="",ABS(NETWORKDAYS(Proc[[#This Row],[DateOpened]],TODAY()))-1,ABS(NETWORKDAYS(Proc[[#This Row],[DateOpened]],Proc[[#This Row],[DateClosed]]))-1)</f>
        <v>11</v>
      </c>
      <c r="R8831" s="140" t="s">
        <v>476</v>
      </c>
      <c r="S8831" s="155"/>
      <c r="T8831" s="155"/>
    </row>
    <row r="8832" spans="1:20" hidden="1">
      <c r="A8832" s="154" t="s">
        <v>10642</v>
      </c>
      <c r="B8832" s="155" t="str">
        <f>IFERROR(VLOOKUP(Proc[[#This Row],[App]],Table2[],3,0),"open")</f>
        <v>ok</v>
      </c>
      <c r="C8832" s="156" t="s">
        <v>369</v>
      </c>
      <c r="D8832" t="s">
        <v>11049</v>
      </c>
      <c r="E8832" s="154" t="s">
        <v>11699</v>
      </c>
      <c r="F8832" s="155" t="s">
        <v>11699</v>
      </c>
      <c r="G8832" s="154" t="s">
        <v>400</v>
      </c>
      <c r="H8832" s="155" t="str">
        <f>IF(Proc[[#This Row],[type]]="LFF (MDG-F)",MID(Proc[[#This Row],[Obj]],13,10),"")</f>
        <v/>
      </c>
      <c r="J8832" s="155" t="b">
        <f>Proc[[#This Row],[Requested]]=Proc[[#This Row],[CurrentParent]]</f>
        <v>1</v>
      </c>
      <c r="K8832" s="155" t="str">
        <f>IF(Proc[[#This Row],[Author]]="Marcela Urrego",VLOOKUP(LEFT(Proc[[#This Row],[Requested]],1),Table3[#All],2,0),VLOOKUP(Proc[[#This Row],[Author]],Table4[],2,0))</f>
        <v>HC</v>
      </c>
      <c r="L8832" s="155" t="s">
        <v>7801</v>
      </c>
      <c r="M8832" s="140">
        <v>46100</v>
      </c>
      <c r="N8832" s="140"/>
      <c r="O8832" s="140"/>
      <c r="P8832" s="140" t="str">
        <f ca="1">IF(Proc[[#This Row],[DaysAgeing]]&gt;5,"yep","on track")</f>
        <v>yep</v>
      </c>
      <c r="Q8832" s="2">
        <f ca="1">IF(Proc[[#This Row],[DateClosed]]="",ABS(NETWORKDAYS(Proc[[#This Row],[DateOpened]],TODAY()))-1,ABS(NETWORKDAYS(Proc[[#This Row],[DateOpened]],Proc[[#This Row],[DateClosed]]))-1)</f>
        <v>11</v>
      </c>
      <c r="R8832" s="140" t="s">
        <v>476</v>
      </c>
      <c r="S8832" s="155"/>
      <c r="T8832" s="155"/>
    </row>
    <row r="8833" spans="1:20" hidden="1">
      <c r="A8833" s="154" t="s">
        <v>10642</v>
      </c>
      <c r="B8833" s="155" t="str">
        <f>IFERROR(VLOOKUP(Proc[[#This Row],[App]],Table2[],3,0),"open")</f>
        <v>ok</v>
      </c>
      <c r="C8833" s="156" t="s">
        <v>369</v>
      </c>
      <c r="D8833" t="s">
        <v>11050</v>
      </c>
      <c r="E8833" s="154" t="s">
        <v>11699</v>
      </c>
      <c r="F8833" s="155" t="s">
        <v>11699</v>
      </c>
      <c r="G8833" s="154" t="s">
        <v>400</v>
      </c>
      <c r="H8833" s="155" t="str">
        <f>IF(Proc[[#This Row],[type]]="LFF (MDG-F)",MID(Proc[[#This Row],[Obj]],13,10),"")</f>
        <v/>
      </c>
      <c r="J8833" s="155" t="b">
        <f>Proc[[#This Row],[Requested]]=Proc[[#This Row],[CurrentParent]]</f>
        <v>1</v>
      </c>
      <c r="K8833" s="155" t="str">
        <f>IF(Proc[[#This Row],[Author]]="Marcela Urrego",VLOOKUP(LEFT(Proc[[#This Row],[Requested]],1),Table3[#All],2,0),VLOOKUP(Proc[[#This Row],[Author]],Table4[],2,0))</f>
        <v>HC</v>
      </c>
      <c r="L8833" s="155" t="s">
        <v>7801</v>
      </c>
      <c r="M8833" s="140">
        <v>46100</v>
      </c>
      <c r="N8833" s="140"/>
      <c r="O8833" s="140"/>
      <c r="P8833" s="140" t="str">
        <f ca="1">IF(Proc[[#This Row],[DaysAgeing]]&gt;5,"yep","on track")</f>
        <v>yep</v>
      </c>
      <c r="Q8833" s="2">
        <f ca="1">IF(Proc[[#This Row],[DateClosed]]="",ABS(NETWORKDAYS(Proc[[#This Row],[DateOpened]],TODAY()))-1,ABS(NETWORKDAYS(Proc[[#This Row],[DateOpened]],Proc[[#This Row],[DateClosed]]))-1)</f>
        <v>11</v>
      </c>
      <c r="R8833" s="140" t="s">
        <v>476</v>
      </c>
      <c r="S8833" s="155"/>
      <c r="T8833" s="155"/>
    </row>
    <row r="8834" spans="1:20" hidden="1">
      <c r="A8834" s="154" t="s">
        <v>10642</v>
      </c>
      <c r="B8834" s="155" t="str">
        <f>IFERROR(VLOOKUP(Proc[[#This Row],[App]],Table2[],3,0),"open")</f>
        <v>ok</v>
      </c>
      <c r="C8834" s="156" t="s">
        <v>369</v>
      </c>
      <c r="D8834" t="s">
        <v>11051</v>
      </c>
      <c r="E8834" s="154" t="s">
        <v>11699</v>
      </c>
      <c r="F8834" s="155" t="s">
        <v>11699</v>
      </c>
      <c r="G8834" s="154" t="s">
        <v>400</v>
      </c>
      <c r="H8834" s="155" t="str">
        <f>IF(Proc[[#This Row],[type]]="LFF (MDG-F)",MID(Proc[[#This Row],[Obj]],13,10),"")</f>
        <v/>
      </c>
      <c r="J8834" s="155" t="b">
        <f>Proc[[#This Row],[Requested]]=Proc[[#This Row],[CurrentParent]]</f>
        <v>1</v>
      </c>
      <c r="K8834" s="155" t="str">
        <f>IF(Proc[[#This Row],[Author]]="Marcela Urrego",VLOOKUP(LEFT(Proc[[#This Row],[Requested]],1),Table3[#All],2,0),VLOOKUP(Proc[[#This Row],[Author]],Table4[],2,0))</f>
        <v>HC</v>
      </c>
      <c r="L8834" s="155" t="s">
        <v>7801</v>
      </c>
      <c r="M8834" s="140">
        <v>46100</v>
      </c>
      <c r="N8834" s="140"/>
      <c r="O8834" s="140"/>
      <c r="P8834" s="140" t="str">
        <f ca="1">IF(Proc[[#This Row],[DaysAgeing]]&gt;5,"yep","on track")</f>
        <v>yep</v>
      </c>
      <c r="Q8834" s="2">
        <f ca="1">IF(Proc[[#This Row],[DateClosed]]="",ABS(NETWORKDAYS(Proc[[#This Row],[DateOpened]],TODAY()))-1,ABS(NETWORKDAYS(Proc[[#This Row],[DateOpened]],Proc[[#This Row],[DateClosed]]))-1)</f>
        <v>11</v>
      </c>
      <c r="R8834" s="140" t="s">
        <v>476</v>
      </c>
      <c r="S8834" s="155"/>
      <c r="T8834" s="155"/>
    </row>
    <row r="8835" spans="1:20" hidden="1">
      <c r="A8835" s="154" t="s">
        <v>10642</v>
      </c>
      <c r="B8835" s="155" t="str">
        <f>IFERROR(VLOOKUP(Proc[[#This Row],[App]],Table2[],3,0),"open")</f>
        <v>ok</v>
      </c>
      <c r="C8835" s="156" t="s">
        <v>369</v>
      </c>
      <c r="D8835" t="s">
        <v>11052</v>
      </c>
      <c r="E8835" s="154" t="s">
        <v>11699</v>
      </c>
      <c r="F8835" s="155" t="s">
        <v>11699</v>
      </c>
      <c r="G8835" s="154" t="s">
        <v>400</v>
      </c>
      <c r="H8835" s="155" t="str">
        <f>IF(Proc[[#This Row],[type]]="LFF (MDG-F)",MID(Proc[[#This Row],[Obj]],13,10),"")</f>
        <v/>
      </c>
      <c r="J8835" s="155" t="b">
        <f>Proc[[#This Row],[Requested]]=Proc[[#This Row],[CurrentParent]]</f>
        <v>1</v>
      </c>
      <c r="K8835" s="155" t="str">
        <f>IF(Proc[[#This Row],[Author]]="Marcela Urrego",VLOOKUP(LEFT(Proc[[#This Row],[Requested]],1),Table3[#All],2,0),VLOOKUP(Proc[[#This Row],[Author]],Table4[],2,0))</f>
        <v>HC</v>
      </c>
      <c r="L8835" s="155" t="s">
        <v>7801</v>
      </c>
      <c r="M8835" s="140">
        <v>46100</v>
      </c>
      <c r="N8835" s="140"/>
      <c r="O8835" s="140"/>
      <c r="P8835" s="140" t="str">
        <f ca="1">IF(Proc[[#This Row],[DaysAgeing]]&gt;5,"yep","on track")</f>
        <v>yep</v>
      </c>
      <c r="Q8835" s="2">
        <f ca="1">IF(Proc[[#This Row],[DateClosed]]="",ABS(NETWORKDAYS(Proc[[#This Row],[DateOpened]],TODAY()))-1,ABS(NETWORKDAYS(Proc[[#This Row],[DateOpened]],Proc[[#This Row],[DateClosed]]))-1)</f>
        <v>11</v>
      </c>
      <c r="R8835" s="140" t="s">
        <v>476</v>
      </c>
      <c r="S8835" s="155"/>
      <c r="T8835" s="155"/>
    </row>
    <row r="8836" spans="1:20" hidden="1">
      <c r="A8836" s="154" t="s">
        <v>10642</v>
      </c>
      <c r="B8836" s="155" t="str">
        <f>IFERROR(VLOOKUP(Proc[[#This Row],[App]],Table2[],3,0),"open")</f>
        <v>ok</v>
      </c>
      <c r="C8836" s="156" t="s">
        <v>369</v>
      </c>
      <c r="D8836" t="s">
        <v>11053</v>
      </c>
      <c r="E8836" s="154" t="s">
        <v>11699</v>
      </c>
      <c r="F8836" s="155" t="s">
        <v>11699</v>
      </c>
      <c r="G8836" s="154" t="s">
        <v>400</v>
      </c>
      <c r="H8836" s="155" t="str">
        <f>IF(Proc[[#This Row],[type]]="LFF (MDG-F)",MID(Proc[[#This Row],[Obj]],13,10),"")</f>
        <v/>
      </c>
      <c r="J8836" s="155" t="b">
        <f>Proc[[#This Row],[Requested]]=Proc[[#This Row],[CurrentParent]]</f>
        <v>1</v>
      </c>
      <c r="K8836" s="155" t="str">
        <f>IF(Proc[[#This Row],[Author]]="Marcela Urrego",VLOOKUP(LEFT(Proc[[#This Row],[Requested]],1),Table3[#All],2,0),VLOOKUP(Proc[[#This Row],[Author]],Table4[],2,0))</f>
        <v>HC</v>
      </c>
      <c r="L8836" s="155" t="s">
        <v>7801</v>
      </c>
      <c r="M8836" s="140">
        <v>46100</v>
      </c>
      <c r="N8836" s="140"/>
      <c r="O8836" s="140"/>
      <c r="P8836" s="140" t="str">
        <f ca="1">IF(Proc[[#This Row],[DaysAgeing]]&gt;5,"yep","on track")</f>
        <v>yep</v>
      </c>
      <c r="Q8836" s="2">
        <f ca="1">IF(Proc[[#This Row],[DateClosed]]="",ABS(NETWORKDAYS(Proc[[#This Row],[DateOpened]],TODAY()))-1,ABS(NETWORKDAYS(Proc[[#This Row],[DateOpened]],Proc[[#This Row],[DateClosed]]))-1)</f>
        <v>11</v>
      </c>
      <c r="R8836" s="140" t="s">
        <v>476</v>
      </c>
      <c r="S8836" s="155"/>
      <c r="T8836" s="155"/>
    </row>
    <row r="8837" spans="1:20" hidden="1">
      <c r="A8837" s="154" t="s">
        <v>10642</v>
      </c>
      <c r="B8837" s="155" t="str">
        <f>IFERROR(VLOOKUP(Proc[[#This Row],[App]],Table2[],3,0),"open")</f>
        <v>ok</v>
      </c>
      <c r="C8837" s="156" t="s">
        <v>369</v>
      </c>
      <c r="D8837" t="s">
        <v>11054</v>
      </c>
      <c r="E8837" s="154" t="s">
        <v>11699</v>
      </c>
      <c r="F8837" s="155" t="s">
        <v>11699</v>
      </c>
      <c r="G8837" s="154" t="s">
        <v>400</v>
      </c>
      <c r="H8837" s="155" t="str">
        <f>IF(Proc[[#This Row],[type]]="LFF (MDG-F)",MID(Proc[[#This Row],[Obj]],13,10),"")</f>
        <v/>
      </c>
      <c r="J8837" s="155" t="b">
        <f>Proc[[#This Row],[Requested]]=Proc[[#This Row],[CurrentParent]]</f>
        <v>1</v>
      </c>
      <c r="K8837" s="155" t="str">
        <f>IF(Proc[[#This Row],[Author]]="Marcela Urrego",VLOOKUP(LEFT(Proc[[#This Row],[Requested]],1),Table3[#All],2,0),VLOOKUP(Proc[[#This Row],[Author]],Table4[],2,0))</f>
        <v>HC</v>
      </c>
      <c r="L8837" s="155" t="s">
        <v>7801</v>
      </c>
      <c r="M8837" s="140">
        <v>46100</v>
      </c>
      <c r="N8837" s="140"/>
      <c r="O8837" s="140"/>
      <c r="P8837" s="140" t="str">
        <f ca="1">IF(Proc[[#This Row],[DaysAgeing]]&gt;5,"yep","on track")</f>
        <v>yep</v>
      </c>
      <c r="Q8837" s="2">
        <f ca="1">IF(Proc[[#This Row],[DateClosed]]="",ABS(NETWORKDAYS(Proc[[#This Row],[DateOpened]],TODAY()))-1,ABS(NETWORKDAYS(Proc[[#This Row],[DateOpened]],Proc[[#This Row],[DateClosed]]))-1)</f>
        <v>11</v>
      </c>
      <c r="R8837" s="140" t="s">
        <v>476</v>
      </c>
      <c r="S8837" s="155"/>
      <c r="T8837" s="155"/>
    </row>
    <row r="8838" spans="1:20" hidden="1">
      <c r="A8838" s="154" t="s">
        <v>10642</v>
      </c>
      <c r="B8838" s="155" t="str">
        <f>IFERROR(VLOOKUP(Proc[[#This Row],[App]],Table2[],3,0),"open")</f>
        <v>ok</v>
      </c>
      <c r="C8838" s="156" t="s">
        <v>369</v>
      </c>
      <c r="D8838" t="s">
        <v>11055</v>
      </c>
      <c r="E8838" s="154" t="s">
        <v>11699</v>
      </c>
      <c r="F8838" s="155" t="s">
        <v>11699</v>
      </c>
      <c r="G8838" s="154" t="s">
        <v>400</v>
      </c>
      <c r="H8838" s="155" t="str">
        <f>IF(Proc[[#This Row],[type]]="LFF (MDG-F)",MID(Proc[[#This Row],[Obj]],13,10),"")</f>
        <v/>
      </c>
      <c r="J8838" s="155" t="b">
        <f>Proc[[#This Row],[Requested]]=Proc[[#This Row],[CurrentParent]]</f>
        <v>1</v>
      </c>
      <c r="K8838" s="155" t="str">
        <f>IF(Proc[[#This Row],[Author]]="Marcela Urrego",VLOOKUP(LEFT(Proc[[#This Row],[Requested]],1),Table3[#All],2,0),VLOOKUP(Proc[[#This Row],[Author]],Table4[],2,0))</f>
        <v>HC</v>
      </c>
      <c r="L8838" s="155" t="s">
        <v>7801</v>
      </c>
      <c r="M8838" s="140">
        <v>46100</v>
      </c>
      <c r="N8838" s="140"/>
      <c r="O8838" s="140"/>
      <c r="P8838" s="140" t="str">
        <f ca="1">IF(Proc[[#This Row],[DaysAgeing]]&gt;5,"yep","on track")</f>
        <v>yep</v>
      </c>
      <c r="Q8838" s="2">
        <f ca="1">IF(Proc[[#This Row],[DateClosed]]="",ABS(NETWORKDAYS(Proc[[#This Row],[DateOpened]],TODAY()))-1,ABS(NETWORKDAYS(Proc[[#This Row],[DateOpened]],Proc[[#This Row],[DateClosed]]))-1)</f>
        <v>11</v>
      </c>
      <c r="R8838" s="140" t="s">
        <v>476</v>
      </c>
      <c r="S8838" s="155"/>
      <c r="T8838" s="155"/>
    </row>
    <row r="8839" spans="1:20" hidden="1">
      <c r="A8839" s="154" t="s">
        <v>10642</v>
      </c>
      <c r="B8839" s="155" t="str">
        <f>IFERROR(VLOOKUP(Proc[[#This Row],[App]],Table2[],3,0),"open")</f>
        <v>ok</v>
      </c>
      <c r="C8839" s="156" t="s">
        <v>369</v>
      </c>
      <c r="D8839" t="s">
        <v>11056</v>
      </c>
      <c r="E8839" s="154" t="s">
        <v>11699</v>
      </c>
      <c r="F8839" s="155" t="s">
        <v>11699</v>
      </c>
      <c r="G8839" s="154" t="s">
        <v>400</v>
      </c>
      <c r="H8839" s="155" t="str">
        <f>IF(Proc[[#This Row],[type]]="LFF (MDG-F)",MID(Proc[[#This Row],[Obj]],13,10),"")</f>
        <v/>
      </c>
      <c r="J8839" s="155" t="b">
        <f>Proc[[#This Row],[Requested]]=Proc[[#This Row],[CurrentParent]]</f>
        <v>1</v>
      </c>
      <c r="K8839" s="155" t="str">
        <f>IF(Proc[[#This Row],[Author]]="Marcela Urrego",VLOOKUP(LEFT(Proc[[#This Row],[Requested]],1),Table3[#All],2,0),VLOOKUP(Proc[[#This Row],[Author]],Table4[],2,0))</f>
        <v>HC</v>
      </c>
      <c r="L8839" s="155" t="s">
        <v>7801</v>
      </c>
      <c r="M8839" s="140">
        <v>46100</v>
      </c>
      <c r="N8839" s="140"/>
      <c r="O8839" s="140"/>
      <c r="P8839" s="140" t="str">
        <f ca="1">IF(Proc[[#This Row],[DaysAgeing]]&gt;5,"yep","on track")</f>
        <v>yep</v>
      </c>
      <c r="Q8839" s="2">
        <f ca="1">IF(Proc[[#This Row],[DateClosed]]="",ABS(NETWORKDAYS(Proc[[#This Row],[DateOpened]],TODAY()))-1,ABS(NETWORKDAYS(Proc[[#This Row],[DateOpened]],Proc[[#This Row],[DateClosed]]))-1)</f>
        <v>11</v>
      </c>
      <c r="R8839" s="140" t="s">
        <v>476</v>
      </c>
      <c r="S8839" s="155"/>
      <c r="T8839" s="155"/>
    </row>
    <row r="8840" spans="1:20" hidden="1">
      <c r="A8840" s="154" t="s">
        <v>10642</v>
      </c>
      <c r="B8840" s="155" t="str">
        <f>IFERROR(VLOOKUP(Proc[[#This Row],[App]],Table2[],3,0),"open")</f>
        <v>ok</v>
      </c>
      <c r="C8840" s="156" t="s">
        <v>369</v>
      </c>
      <c r="D8840" t="s">
        <v>11057</v>
      </c>
      <c r="E8840" s="154" t="s">
        <v>11699</v>
      </c>
      <c r="F8840" s="155" t="s">
        <v>11699</v>
      </c>
      <c r="G8840" s="154" t="s">
        <v>400</v>
      </c>
      <c r="H8840" s="155" t="str">
        <f>IF(Proc[[#This Row],[type]]="LFF (MDG-F)",MID(Proc[[#This Row],[Obj]],13,10),"")</f>
        <v/>
      </c>
      <c r="J8840" s="155" t="b">
        <f>Proc[[#This Row],[Requested]]=Proc[[#This Row],[CurrentParent]]</f>
        <v>1</v>
      </c>
      <c r="K8840" s="155" t="str">
        <f>IF(Proc[[#This Row],[Author]]="Marcela Urrego",VLOOKUP(LEFT(Proc[[#This Row],[Requested]],1),Table3[#All],2,0),VLOOKUP(Proc[[#This Row],[Author]],Table4[],2,0))</f>
        <v>HC</v>
      </c>
      <c r="L8840" s="155" t="s">
        <v>7801</v>
      </c>
      <c r="M8840" s="140">
        <v>46100</v>
      </c>
      <c r="N8840" s="140"/>
      <c r="O8840" s="140"/>
      <c r="P8840" s="140" t="str">
        <f ca="1">IF(Proc[[#This Row],[DaysAgeing]]&gt;5,"yep","on track")</f>
        <v>yep</v>
      </c>
      <c r="Q8840" s="2">
        <f ca="1">IF(Proc[[#This Row],[DateClosed]]="",ABS(NETWORKDAYS(Proc[[#This Row],[DateOpened]],TODAY()))-1,ABS(NETWORKDAYS(Proc[[#This Row],[DateOpened]],Proc[[#This Row],[DateClosed]]))-1)</f>
        <v>11</v>
      </c>
      <c r="R8840" s="140" t="s">
        <v>476</v>
      </c>
      <c r="S8840" s="155"/>
      <c r="T8840" s="155"/>
    </row>
    <row r="8841" spans="1:20" hidden="1">
      <c r="A8841" s="154" t="s">
        <v>10642</v>
      </c>
      <c r="B8841" s="155" t="str">
        <f>IFERROR(VLOOKUP(Proc[[#This Row],[App]],Table2[],3,0),"open")</f>
        <v>ok</v>
      </c>
      <c r="C8841" s="156" t="s">
        <v>369</v>
      </c>
      <c r="D8841" t="s">
        <v>11058</v>
      </c>
      <c r="E8841" s="154" t="s">
        <v>11699</v>
      </c>
      <c r="F8841" s="155" t="s">
        <v>11699</v>
      </c>
      <c r="G8841" s="154" t="s">
        <v>400</v>
      </c>
      <c r="H8841" s="155" t="str">
        <f>IF(Proc[[#This Row],[type]]="LFF (MDG-F)",MID(Proc[[#This Row],[Obj]],13,10),"")</f>
        <v/>
      </c>
      <c r="J8841" s="155" t="b">
        <f>Proc[[#This Row],[Requested]]=Proc[[#This Row],[CurrentParent]]</f>
        <v>1</v>
      </c>
      <c r="K8841" s="155" t="str">
        <f>IF(Proc[[#This Row],[Author]]="Marcela Urrego",VLOOKUP(LEFT(Proc[[#This Row],[Requested]],1),Table3[#All],2,0),VLOOKUP(Proc[[#This Row],[Author]],Table4[],2,0))</f>
        <v>HC</v>
      </c>
      <c r="L8841" s="155" t="s">
        <v>7801</v>
      </c>
      <c r="M8841" s="140">
        <v>46100</v>
      </c>
      <c r="N8841" s="140"/>
      <c r="O8841" s="140"/>
      <c r="P8841" s="140" t="str">
        <f ca="1">IF(Proc[[#This Row],[DaysAgeing]]&gt;5,"yep","on track")</f>
        <v>yep</v>
      </c>
      <c r="Q8841" s="2">
        <f ca="1">IF(Proc[[#This Row],[DateClosed]]="",ABS(NETWORKDAYS(Proc[[#This Row],[DateOpened]],TODAY()))-1,ABS(NETWORKDAYS(Proc[[#This Row],[DateOpened]],Proc[[#This Row],[DateClosed]]))-1)</f>
        <v>11</v>
      </c>
      <c r="R8841" s="140" t="s">
        <v>476</v>
      </c>
      <c r="S8841" s="155"/>
      <c r="T8841" s="155"/>
    </row>
    <row r="8842" spans="1:20" hidden="1">
      <c r="A8842" s="154" t="s">
        <v>10642</v>
      </c>
      <c r="B8842" s="155" t="str">
        <f>IFERROR(VLOOKUP(Proc[[#This Row],[App]],Table2[],3,0),"open")</f>
        <v>ok</v>
      </c>
      <c r="C8842" s="156" t="s">
        <v>369</v>
      </c>
      <c r="D8842" t="s">
        <v>11059</v>
      </c>
      <c r="E8842" s="154" t="s">
        <v>11699</v>
      </c>
      <c r="F8842" s="155" t="s">
        <v>11699</v>
      </c>
      <c r="G8842" s="154" t="s">
        <v>400</v>
      </c>
      <c r="H8842" s="155" t="str">
        <f>IF(Proc[[#This Row],[type]]="LFF (MDG-F)",MID(Proc[[#This Row],[Obj]],13,10),"")</f>
        <v/>
      </c>
      <c r="J8842" s="155" t="b">
        <f>Proc[[#This Row],[Requested]]=Proc[[#This Row],[CurrentParent]]</f>
        <v>1</v>
      </c>
      <c r="K8842" s="155" t="str">
        <f>IF(Proc[[#This Row],[Author]]="Marcela Urrego",VLOOKUP(LEFT(Proc[[#This Row],[Requested]],1),Table3[#All],2,0),VLOOKUP(Proc[[#This Row],[Author]],Table4[],2,0))</f>
        <v>HC</v>
      </c>
      <c r="L8842" s="155" t="s">
        <v>7801</v>
      </c>
      <c r="M8842" s="140">
        <v>46100</v>
      </c>
      <c r="N8842" s="140"/>
      <c r="O8842" s="140"/>
      <c r="P8842" s="140" t="str">
        <f ca="1">IF(Proc[[#This Row],[DaysAgeing]]&gt;5,"yep","on track")</f>
        <v>yep</v>
      </c>
      <c r="Q8842" s="2">
        <f ca="1">IF(Proc[[#This Row],[DateClosed]]="",ABS(NETWORKDAYS(Proc[[#This Row],[DateOpened]],TODAY()))-1,ABS(NETWORKDAYS(Proc[[#This Row],[DateOpened]],Proc[[#This Row],[DateClosed]]))-1)</f>
        <v>11</v>
      </c>
      <c r="R8842" s="140" t="s">
        <v>476</v>
      </c>
      <c r="S8842" s="155"/>
      <c r="T8842" s="155"/>
    </row>
    <row r="8843" spans="1:20" hidden="1">
      <c r="A8843" s="154" t="s">
        <v>10642</v>
      </c>
      <c r="B8843" s="155" t="str">
        <f>IFERROR(VLOOKUP(Proc[[#This Row],[App]],Table2[],3,0),"open")</f>
        <v>ok</v>
      </c>
      <c r="C8843" s="156" t="s">
        <v>369</v>
      </c>
      <c r="D8843" t="s">
        <v>11060</v>
      </c>
      <c r="E8843" s="154" t="s">
        <v>11699</v>
      </c>
      <c r="F8843" s="155" t="s">
        <v>11699</v>
      </c>
      <c r="G8843" s="154" t="s">
        <v>400</v>
      </c>
      <c r="H8843" s="155" t="str">
        <f>IF(Proc[[#This Row],[type]]="LFF (MDG-F)",MID(Proc[[#This Row],[Obj]],13,10),"")</f>
        <v/>
      </c>
      <c r="J8843" s="155" t="b">
        <f>Proc[[#This Row],[Requested]]=Proc[[#This Row],[CurrentParent]]</f>
        <v>1</v>
      </c>
      <c r="K8843" s="155" t="str">
        <f>IF(Proc[[#This Row],[Author]]="Marcela Urrego",VLOOKUP(LEFT(Proc[[#This Row],[Requested]],1),Table3[#All],2,0),VLOOKUP(Proc[[#This Row],[Author]],Table4[],2,0))</f>
        <v>HC</v>
      </c>
      <c r="L8843" s="155" t="s">
        <v>7801</v>
      </c>
      <c r="M8843" s="140">
        <v>46100</v>
      </c>
      <c r="N8843" s="140"/>
      <c r="O8843" s="140"/>
      <c r="P8843" s="140" t="str">
        <f ca="1">IF(Proc[[#This Row],[DaysAgeing]]&gt;5,"yep","on track")</f>
        <v>yep</v>
      </c>
      <c r="Q8843" s="2">
        <f ca="1">IF(Proc[[#This Row],[DateClosed]]="",ABS(NETWORKDAYS(Proc[[#This Row],[DateOpened]],TODAY()))-1,ABS(NETWORKDAYS(Proc[[#This Row],[DateOpened]],Proc[[#This Row],[DateClosed]]))-1)</f>
        <v>11</v>
      </c>
      <c r="R8843" s="140" t="s">
        <v>476</v>
      </c>
      <c r="S8843" s="155"/>
      <c r="T8843" s="155"/>
    </row>
    <row r="8844" spans="1:20" hidden="1">
      <c r="A8844" s="154" t="s">
        <v>10642</v>
      </c>
      <c r="B8844" s="155" t="str">
        <f>IFERROR(VLOOKUP(Proc[[#This Row],[App]],Table2[],3,0),"open")</f>
        <v>ok</v>
      </c>
      <c r="C8844" s="156" t="s">
        <v>369</v>
      </c>
      <c r="D8844" t="s">
        <v>11061</v>
      </c>
      <c r="E8844" s="154" t="s">
        <v>11699</v>
      </c>
      <c r="F8844" s="155" t="s">
        <v>11699</v>
      </c>
      <c r="G8844" s="154" t="s">
        <v>400</v>
      </c>
      <c r="H8844" s="155" t="str">
        <f>IF(Proc[[#This Row],[type]]="LFF (MDG-F)",MID(Proc[[#This Row],[Obj]],13,10),"")</f>
        <v/>
      </c>
      <c r="J8844" s="155" t="b">
        <f>Proc[[#This Row],[Requested]]=Proc[[#This Row],[CurrentParent]]</f>
        <v>1</v>
      </c>
      <c r="K8844" s="155" t="str">
        <f>IF(Proc[[#This Row],[Author]]="Marcela Urrego",VLOOKUP(LEFT(Proc[[#This Row],[Requested]],1),Table3[#All],2,0),VLOOKUP(Proc[[#This Row],[Author]],Table4[],2,0))</f>
        <v>HC</v>
      </c>
      <c r="L8844" s="155" t="s">
        <v>7801</v>
      </c>
      <c r="M8844" s="140">
        <v>46100</v>
      </c>
      <c r="N8844" s="140"/>
      <c r="O8844" s="140"/>
      <c r="P8844" s="140" t="str">
        <f ca="1">IF(Proc[[#This Row],[DaysAgeing]]&gt;5,"yep","on track")</f>
        <v>yep</v>
      </c>
      <c r="Q8844" s="2">
        <f ca="1">IF(Proc[[#This Row],[DateClosed]]="",ABS(NETWORKDAYS(Proc[[#This Row],[DateOpened]],TODAY()))-1,ABS(NETWORKDAYS(Proc[[#This Row],[DateOpened]],Proc[[#This Row],[DateClosed]]))-1)</f>
        <v>11</v>
      </c>
      <c r="R8844" s="140" t="s">
        <v>476</v>
      </c>
      <c r="S8844" s="155"/>
      <c r="T8844" s="155"/>
    </row>
    <row r="8845" spans="1:20" hidden="1">
      <c r="A8845" s="154" t="s">
        <v>10642</v>
      </c>
      <c r="B8845" s="155" t="str">
        <f>IFERROR(VLOOKUP(Proc[[#This Row],[App]],Table2[],3,0),"open")</f>
        <v>ok</v>
      </c>
      <c r="C8845" s="156" t="s">
        <v>369</v>
      </c>
      <c r="D8845" t="s">
        <v>11062</v>
      </c>
      <c r="E8845" s="154" t="s">
        <v>11699</v>
      </c>
      <c r="F8845" s="155" t="s">
        <v>11699</v>
      </c>
      <c r="G8845" s="154" t="s">
        <v>400</v>
      </c>
      <c r="H8845" s="155" t="str">
        <f>IF(Proc[[#This Row],[type]]="LFF (MDG-F)",MID(Proc[[#This Row],[Obj]],13,10),"")</f>
        <v/>
      </c>
      <c r="J8845" s="155" t="b">
        <f>Proc[[#This Row],[Requested]]=Proc[[#This Row],[CurrentParent]]</f>
        <v>1</v>
      </c>
      <c r="K8845" s="155" t="str">
        <f>IF(Proc[[#This Row],[Author]]="Marcela Urrego",VLOOKUP(LEFT(Proc[[#This Row],[Requested]],1),Table3[#All],2,0),VLOOKUP(Proc[[#This Row],[Author]],Table4[],2,0))</f>
        <v>HC</v>
      </c>
      <c r="L8845" s="155" t="s">
        <v>7801</v>
      </c>
      <c r="M8845" s="140">
        <v>46100</v>
      </c>
      <c r="N8845" s="140"/>
      <c r="O8845" s="140"/>
      <c r="P8845" s="140" t="str">
        <f ca="1">IF(Proc[[#This Row],[DaysAgeing]]&gt;5,"yep","on track")</f>
        <v>yep</v>
      </c>
      <c r="Q8845" s="2">
        <f ca="1">IF(Proc[[#This Row],[DateClosed]]="",ABS(NETWORKDAYS(Proc[[#This Row],[DateOpened]],TODAY()))-1,ABS(NETWORKDAYS(Proc[[#This Row],[DateOpened]],Proc[[#This Row],[DateClosed]]))-1)</f>
        <v>11</v>
      </c>
      <c r="R8845" s="140" t="s">
        <v>476</v>
      </c>
      <c r="S8845" s="155"/>
      <c r="T8845" s="155"/>
    </row>
    <row r="8846" spans="1:20" hidden="1">
      <c r="A8846" s="154" t="s">
        <v>10642</v>
      </c>
      <c r="B8846" s="155" t="str">
        <f>IFERROR(VLOOKUP(Proc[[#This Row],[App]],Table2[],3,0),"open")</f>
        <v>ok</v>
      </c>
      <c r="C8846" s="156" t="s">
        <v>369</v>
      </c>
      <c r="D8846" t="s">
        <v>11063</v>
      </c>
      <c r="E8846" s="154" t="s">
        <v>11699</v>
      </c>
      <c r="F8846" s="155" t="s">
        <v>11699</v>
      </c>
      <c r="G8846" s="154" t="s">
        <v>400</v>
      </c>
      <c r="H8846" s="155" t="str">
        <f>IF(Proc[[#This Row],[type]]="LFF (MDG-F)",MID(Proc[[#This Row],[Obj]],13,10),"")</f>
        <v/>
      </c>
      <c r="J8846" s="155" t="b">
        <f>Proc[[#This Row],[Requested]]=Proc[[#This Row],[CurrentParent]]</f>
        <v>1</v>
      </c>
      <c r="K8846" s="155" t="str">
        <f>IF(Proc[[#This Row],[Author]]="Marcela Urrego",VLOOKUP(LEFT(Proc[[#This Row],[Requested]],1),Table3[#All],2,0),VLOOKUP(Proc[[#This Row],[Author]],Table4[],2,0))</f>
        <v>HC</v>
      </c>
      <c r="L8846" s="155" t="s">
        <v>7801</v>
      </c>
      <c r="M8846" s="140">
        <v>46100</v>
      </c>
      <c r="N8846" s="140"/>
      <c r="O8846" s="140"/>
      <c r="P8846" s="140" t="str">
        <f ca="1">IF(Proc[[#This Row],[DaysAgeing]]&gt;5,"yep","on track")</f>
        <v>yep</v>
      </c>
      <c r="Q8846" s="2">
        <f ca="1">IF(Proc[[#This Row],[DateClosed]]="",ABS(NETWORKDAYS(Proc[[#This Row],[DateOpened]],TODAY()))-1,ABS(NETWORKDAYS(Proc[[#This Row],[DateOpened]],Proc[[#This Row],[DateClosed]]))-1)</f>
        <v>11</v>
      </c>
      <c r="R8846" s="140" t="s">
        <v>476</v>
      </c>
      <c r="S8846" s="155"/>
      <c r="T8846" s="155"/>
    </row>
    <row r="8847" spans="1:20" hidden="1">
      <c r="A8847" s="154" t="s">
        <v>10642</v>
      </c>
      <c r="B8847" s="155" t="str">
        <f>IFERROR(VLOOKUP(Proc[[#This Row],[App]],Table2[],3,0),"open")</f>
        <v>ok</v>
      </c>
      <c r="C8847" s="156" t="s">
        <v>369</v>
      </c>
      <c r="D8847" t="s">
        <v>11064</v>
      </c>
      <c r="E8847" s="154" t="s">
        <v>11699</v>
      </c>
      <c r="F8847" s="155" t="s">
        <v>11699</v>
      </c>
      <c r="G8847" s="154" t="s">
        <v>400</v>
      </c>
      <c r="H8847" s="155" t="str">
        <f>IF(Proc[[#This Row],[type]]="LFF (MDG-F)",MID(Proc[[#This Row],[Obj]],13,10),"")</f>
        <v/>
      </c>
      <c r="J8847" s="155" t="b">
        <f>Proc[[#This Row],[Requested]]=Proc[[#This Row],[CurrentParent]]</f>
        <v>1</v>
      </c>
      <c r="K8847" s="155" t="str">
        <f>IF(Proc[[#This Row],[Author]]="Marcela Urrego",VLOOKUP(LEFT(Proc[[#This Row],[Requested]],1),Table3[#All],2,0),VLOOKUP(Proc[[#This Row],[Author]],Table4[],2,0))</f>
        <v>HC</v>
      </c>
      <c r="L8847" s="155" t="s">
        <v>7801</v>
      </c>
      <c r="M8847" s="140">
        <v>46100</v>
      </c>
      <c r="N8847" s="140"/>
      <c r="O8847" s="140"/>
      <c r="P8847" s="140" t="str">
        <f ca="1">IF(Proc[[#This Row],[DaysAgeing]]&gt;5,"yep","on track")</f>
        <v>yep</v>
      </c>
      <c r="Q8847" s="2">
        <f ca="1">IF(Proc[[#This Row],[DateClosed]]="",ABS(NETWORKDAYS(Proc[[#This Row],[DateOpened]],TODAY()))-1,ABS(NETWORKDAYS(Proc[[#This Row],[DateOpened]],Proc[[#This Row],[DateClosed]]))-1)</f>
        <v>11</v>
      </c>
      <c r="R8847" s="140" t="s">
        <v>476</v>
      </c>
      <c r="S8847" s="155"/>
      <c r="T8847" s="155"/>
    </row>
    <row r="8848" spans="1:20" hidden="1">
      <c r="A8848" s="154" t="s">
        <v>10642</v>
      </c>
      <c r="B8848" s="155" t="str">
        <f>IFERROR(VLOOKUP(Proc[[#This Row],[App]],Table2[],3,0),"open")</f>
        <v>ok</v>
      </c>
      <c r="C8848" s="156" t="s">
        <v>369</v>
      </c>
      <c r="D8848" t="s">
        <v>11065</v>
      </c>
      <c r="E8848" s="154" t="s">
        <v>11699</v>
      </c>
      <c r="F8848" s="155" t="s">
        <v>11699</v>
      </c>
      <c r="G8848" s="154" t="s">
        <v>400</v>
      </c>
      <c r="H8848" s="155" t="str">
        <f>IF(Proc[[#This Row],[type]]="LFF (MDG-F)",MID(Proc[[#This Row],[Obj]],13,10),"")</f>
        <v/>
      </c>
      <c r="J8848" s="155" t="b">
        <f>Proc[[#This Row],[Requested]]=Proc[[#This Row],[CurrentParent]]</f>
        <v>1</v>
      </c>
      <c r="K8848" s="155" t="str">
        <f>IF(Proc[[#This Row],[Author]]="Marcela Urrego",VLOOKUP(LEFT(Proc[[#This Row],[Requested]],1),Table3[#All],2,0),VLOOKUP(Proc[[#This Row],[Author]],Table4[],2,0))</f>
        <v>HC</v>
      </c>
      <c r="L8848" s="155" t="s">
        <v>7801</v>
      </c>
      <c r="M8848" s="140">
        <v>46100</v>
      </c>
      <c r="N8848" s="140"/>
      <c r="O8848" s="140"/>
      <c r="P8848" s="140" t="str">
        <f ca="1">IF(Proc[[#This Row],[DaysAgeing]]&gt;5,"yep","on track")</f>
        <v>yep</v>
      </c>
      <c r="Q8848" s="2">
        <f ca="1">IF(Proc[[#This Row],[DateClosed]]="",ABS(NETWORKDAYS(Proc[[#This Row],[DateOpened]],TODAY()))-1,ABS(NETWORKDAYS(Proc[[#This Row],[DateOpened]],Proc[[#This Row],[DateClosed]]))-1)</f>
        <v>11</v>
      </c>
      <c r="R8848" s="140" t="s">
        <v>476</v>
      </c>
      <c r="S8848" s="155"/>
      <c r="T8848" s="155"/>
    </row>
    <row r="8849" spans="1:20" hidden="1">
      <c r="A8849" s="154" t="s">
        <v>10642</v>
      </c>
      <c r="B8849" s="155" t="str">
        <f>IFERROR(VLOOKUP(Proc[[#This Row],[App]],Table2[],3,0),"open")</f>
        <v>ok</v>
      </c>
      <c r="C8849" s="156" t="s">
        <v>369</v>
      </c>
      <c r="D8849" t="s">
        <v>11066</v>
      </c>
      <c r="E8849" s="154" t="s">
        <v>11699</v>
      </c>
      <c r="F8849" s="155" t="s">
        <v>11699</v>
      </c>
      <c r="G8849" s="154" t="s">
        <v>400</v>
      </c>
      <c r="H8849" s="155" t="str">
        <f>IF(Proc[[#This Row],[type]]="LFF (MDG-F)",MID(Proc[[#This Row],[Obj]],13,10),"")</f>
        <v/>
      </c>
      <c r="J8849" s="155" t="b">
        <f>Proc[[#This Row],[Requested]]=Proc[[#This Row],[CurrentParent]]</f>
        <v>1</v>
      </c>
      <c r="K8849" s="155" t="str">
        <f>IF(Proc[[#This Row],[Author]]="Marcela Urrego",VLOOKUP(LEFT(Proc[[#This Row],[Requested]],1),Table3[#All],2,0),VLOOKUP(Proc[[#This Row],[Author]],Table4[],2,0))</f>
        <v>HC</v>
      </c>
      <c r="L8849" s="155" t="s">
        <v>7801</v>
      </c>
      <c r="M8849" s="140">
        <v>46100</v>
      </c>
      <c r="N8849" s="140"/>
      <c r="O8849" s="140"/>
      <c r="P8849" s="140" t="str">
        <f ca="1">IF(Proc[[#This Row],[DaysAgeing]]&gt;5,"yep","on track")</f>
        <v>yep</v>
      </c>
      <c r="Q8849" s="2">
        <f ca="1">IF(Proc[[#This Row],[DateClosed]]="",ABS(NETWORKDAYS(Proc[[#This Row],[DateOpened]],TODAY()))-1,ABS(NETWORKDAYS(Proc[[#This Row],[DateOpened]],Proc[[#This Row],[DateClosed]]))-1)</f>
        <v>11</v>
      </c>
      <c r="R8849" s="140" t="s">
        <v>476</v>
      </c>
      <c r="S8849" s="155"/>
      <c r="T8849" s="155"/>
    </row>
    <row r="8850" spans="1:20" hidden="1">
      <c r="A8850" s="154" t="s">
        <v>10642</v>
      </c>
      <c r="B8850" s="155" t="str">
        <f>IFERROR(VLOOKUP(Proc[[#This Row],[App]],Table2[],3,0),"open")</f>
        <v>ok</v>
      </c>
      <c r="C8850" s="156" t="s">
        <v>369</v>
      </c>
      <c r="D8850" t="s">
        <v>11067</v>
      </c>
      <c r="E8850" s="154" t="s">
        <v>11699</v>
      </c>
      <c r="F8850" s="155" t="s">
        <v>11699</v>
      </c>
      <c r="G8850" s="154" t="s">
        <v>400</v>
      </c>
      <c r="H8850" s="155" t="str">
        <f>IF(Proc[[#This Row],[type]]="LFF (MDG-F)",MID(Proc[[#This Row],[Obj]],13,10),"")</f>
        <v/>
      </c>
      <c r="J8850" s="155" t="b">
        <f>Proc[[#This Row],[Requested]]=Proc[[#This Row],[CurrentParent]]</f>
        <v>1</v>
      </c>
      <c r="K8850" s="155" t="str">
        <f>IF(Proc[[#This Row],[Author]]="Marcela Urrego",VLOOKUP(LEFT(Proc[[#This Row],[Requested]],1),Table3[#All],2,0),VLOOKUP(Proc[[#This Row],[Author]],Table4[],2,0))</f>
        <v>HC</v>
      </c>
      <c r="L8850" s="155" t="s">
        <v>7801</v>
      </c>
      <c r="M8850" s="140">
        <v>46100</v>
      </c>
      <c r="N8850" s="140"/>
      <c r="O8850" s="140"/>
      <c r="P8850" s="140" t="str">
        <f ca="1">IF(Proc[[#This Row],[DaysAgeing]]&gt;5,"yep","on track")</f>
        <v>yep</v>
      </c>
      <c r="Q8850" s="2">
        <f ca="1">IF(Proc[[#This Row],[DateClosed]]="",ABS(NETWORKDAYS(Proc[[#This Row],[DateOpened]],TODAY()))-1,ABS(NETWORKDAYS(Proc[[#This Row],[DateOpened]],Proc[[#This Row],[DateClosed]]))-1)</f>
        <v>11</v>
      </c>
      <c r="R8850" s="140" t="s">
        <v>476</v>
      </c>
      <c r="S8850" s="155"/>
      <c r="T8850" s="155"/>
    </row>
    <row r="8851" spans="1:20" hidden="1">
      <c r="A8851" s="154" t="s">
        <v>10642</v>
      </c>
      <c r="B8851" s="155" t="str">
        <f>IFERROR(VLOOKUP(Proc[[#This Row],[App]],Table2[],3,0),"open")</f>
        <v>ok</v>
      </c>
      <c r="C8851" s="156" t="s">
        <v>369</v>
      </c>
      <c r="D8851" t="s">
        <v>11068</v>
      </c>
      <c r="E8851" s="154" t="s">
        <v>11699</v>
      </c>
      <c r="F8851" s="155" t="s">
        <v>11699</v>
      </c>
      <c r="G8851" s="154" t="s">
        <v>400</v>
      </c>
      <c r="H8851" s="155" t="str">
        <f>IF(Proc[[#This Row],[type]]="LFF (MDG-F)",MID(Proc[[#This Row],[Obj]],13,10),"")</f>
        <v/>
      </c>
      <c r="J8851" s="155" t="b">
        <f>Proc[[#This Row],[Requested]]=Proc[[#This Row],[CurrentParent]]</f>
        <v>1</v>
      </c>
      <c r="K8851" s="155" t="str">
        <f>IF(Proc[[#This Row],[Author]]="Marcela Urrego",VLOOKUP(LEFT(Proc[[#This Row],[Requested]],1),Table3[#All],2,0),VLOOKUP(Proc[[#This Row],[Author]],Table4[],2,0))</f>
        <v>HC</v>
      </c>
      <c r="L8851" s="155" t="s">
        <v>7801</v>
      </c>
      <c r="M8851" s="140">
        <v>46100</v>
      </c>
      <c r="N8851" s="140"/>
      <c r="O8851" s="140"/>
      <c r="P8851" s="140" t="str">
        <f ca="1">IF(Proc[[#This Row],[DaysAgeing]]&gt;5,"yep","on track")</f>
        <v>yep</v>
      </c>
      <c r="Q8851" s="2">
        <f ca="1">IF(Proc[[#This Row],[DateClosed]]="",ABS(NETWORKDAYS(Proc[[#This Row],[DateOpened]],TODAY()))-1,ABS(NETWORKDAYS(Proc[[#This Row],[DateOpened]],Proc[[#This Row],[DateClosed]]))-1)</f>
        <v>11</v>
      </c>
      <c r="R8851" s="140" t="s">
        <v>476</v>
      </c>
      <c r="S8851" s="155"/>
      <c r="T8851" s="155"/>
    </row>
    <row r="8852" spans="1:20" hidden="1">
      <c r="A8852" s="154" t="s">
        <v>10642</v>
      </c>
      <c r="B8852" s="155" t="str">
        <f>IFERROR(VLOOKUP(Proc[[#This Row],[App]],Table2[],3,0),"open")</f>
        <v>ok</v>
      </c>
      <c r="C8852" s="156" t="s">
        <v>369</v>
      </c>
      <c r="D8852" t="s">
        <v>11069</v>
      </c>
      <c r="E8852" s="154" t="s">
        <v>11699</v>
      </c>
      <c r="F8852" s="155" t="s">
        <v>11699</v>
      </c>
      <c r="G8852" s="154" t="s">
        <v>400</v>
      </c>
      <c r="H8852" s="155" t="str">
        <f>IF(Proc[[#This Row],[type]]="LFF (MDG-F)",MID(Proc[[#This Row],[Obj]],13,10),"")</f>
        <v/>
      </c>
      <c r="J8852" s="155" t="b">
        <f>Proc[[#This Row],[Requested]]=Proc[[#This Row],[CurrentParent]]</f>
        <v>1</v>
      </c>
      <c r="K8852" s="155" t="str">
        <f>IF(Proc[[#This Row],[Author]]="Marcela Urrego",VLOOKUP(LEFT(Proc[[#This Row],[Requested]],1),Table3[#All],2,0),VLOOKUP(Proc[[#This Row],[Author]],Table4[],2,0))</f>
        <v>HC</v>
      </c>
      <c r="L8852" s="155" t="s">
        <v>7801</v>
      </c>
      <c r="M8852" s="140">
        <v>46100</v>
      </c>
      <c r="N8852" s="140"/>
      <c r="O8852" s="140"/>
      <c r="P8852" s="140" t="str">
        <f ca="1">IF(Proc[[#This Row],[DaysAgeing]]&gt;5,"yep","on track")</f>
        <v>yep</v>
      </c>
      <c r="Q8852" s="2">
        <f ca="1">IF(Proc[[#This Row],[DateClosed]]="",ABS(NETWORKDAYS(Proc[[#This Row],[DateOpened]],TODAY()))-1,ABS(NETWORKDAYS(Proc[[#This Row],[DateOpened]],Proc[[#This Row],[DateClosed]]))-1)</f>
        <v>11</v>
      </c>
      <c r="R8852" s="140" t="s">
        <v>476</v>
      </c>
      <c r="S8852" s="155"/>
      <c r="T8852" s="155"/>
    </row>
    <row r="8853" spans="1:20" hidden="1">
      <c r="A8853" s="154" t="s">
        <v>10642</v>
      </c>
      <c r="B8853" s="155" t="str">
        <f>IFERROR(VLOOKUP(Proc[[#This Row],[App]],Table2[],3,0),"open")</f>
        <v>ok</v>
      </c>
      <c r="C8853" s="156" t="s">
        <v>369</v>
      </c>
      <c r="D8853" t="s">
        <v>11070</v>
      </c>
      <c r="E8853" s="154" t="s">
        <v>11699</v>
      </c>
      <c r="F8853" s="155" t="s">
        <v>11699</v>
      </c>
      <c r="G8853" s="154" t="s">
        <v>400</v>
      </c>
      <c r="H8853" s="155" t="str">
        <f>IF(Proc[[#This Row],[type]]="LFF (MDG-F)",MID(Proc[[#This Row],[Obj]],13,10),"")</f>
        <v/>
      </c>
      <c r="J8853" s="155" t="b">
        <f>Proc[[#This Row],[Requested]]=Proc[[#This Row],[CurrentParent]]</f>
        <v>1</v>
      </c>
      <c r="K8853" s="155" t="str">
        <f>IF(Proc[[#This Row],[Author]]="Marcela Urrego",VLOOKUP(LEFT(Proc[[#This Row],[Requested]],1),Table3[#All],2,0),VLOOKUP(Proc[[#This Row],[Author]],Table4[],2,0))</f>
        <v>HC</v>
      </c>
      <c r="L8853" s="155" t="s">
        <v>7801</v>
      </c>
      <c r="M8853" s="140">
        <v>46100</v>
      </c>
      <c r="N8853" s="140"/>
      <c r="O8853" s="140"/>
      <c r="P8853" s="140" t="str">
        <f ca="1">IF(Proc[[#This Row],[DaysAgeing]]&gt;5,"yep","on track")</f>
        <v>yep</v>
      </c>
      <c r="Q8853" s="2">
        <f ca="1">IF(Proc[[#This Row],[DateClosed]]="",ABS(NETWORKDAYS(Proc[[#This Row],[DateOpened]],TODAY()))-1,ABS(NETWORKDAYS(Proc[[#This Row],[DateOpened]],Proc[[#This Row],[DateClosed]]))-1)</f>
        <v>11</v>
      </c>
      <c r="R8853" s="140" t="s">
        <v>476</v>
      </c>
      <c r="S8853" s="155"/>
      <c r="T8853" s="155"/>
    </row>
    <row r="8854" spans="1:20" hidden="1">
      <c r="A8854" s="154" t="s">
        <v>10642</v>
      </c>
      <c r="B8854" s="155" t="str">
        <f>IFERROR(VLOOKUP(Proc[[#This Row],[App]],Table2[],3,0),"open")</f>
        <v>ok</v>
      </c>
      <c r="C8854" s="156" t="s">
        <v>369</v>
      </c>
      <c r="D8854" t="s">
        <v>11071</v>
      </c>
      <c r="E8854" s="154" t="s">
        <v>11699</v>
      </c>
      <c r="F8854" s="155" t="s">
        <v>11699</v>
      </c>
      <c r="G8854" s="154" t="s">
        <v>400</v>
      </c>
      <c r="H8854" s="155" t="str">
        <f>IF(Proc[[#This Row],[type]]="LFF (MDG-F)",MID(Proc[[#This Row],[Obj]],13,10),"")</f>
        <v/>
      </c>
      <c r="J8854" s="155" t="b">
        <f>Proc[[#This Row],[Requested]]=Proc[[#This Row],[CurrentParent]]</f>
        <v>1</v>
      </c>
      <c r="K8854" s="155" t="str">
        <f>IF(Proc[[#This Row],[Author]]="Marcela Urrego",VLOOKUP(LEFT(Proc[[#This Row],[Requested]],1),Table3[#All],2,0),VLOOKUP(Proc[[#This Row],[Author]],Table4[],2,0))</f>
        <v>HC</v>
      </c>
      <c r="L8854" s="155" t="s">
        <v>7801</v>
      </c>
      <c r="M8854" s="140">
        <v>46100</v>
      </c>
      <c r="N8854" s="140"/>
      <c r="O8854" s="140"/>
      <c r="P8854" s="140" t="str">
        <f ca="1">IF(Proc[[#This Row],[DaysAgeing]]&gt;5,"yep","on track")</f>
        <v>yep</v>
      </c>
      <c r="Q8854" s="2">
        <f ca="1">IF(Proc[[#This Row],[DateClosed]]="",ABS(NETWORKDAYS(Proc[[#This Row],[DateOpened]],TODAY()))-1,ABS(NETWORKDAYS(Proc[[#This Row],[DateOpened]],Proc[[#This Row],[DateClosed]]))-1)</f>
        <v>11</v>
      </c>
      <c r="R8854" s="140" t="s">
        <v>476</v>
      </c>
      <c r="S8854" s="155"/>
      <c r="T8854" s="155"/>
    </row>
    <row r="8855" spans="1:20" hidden="1">
      <c r="A8855" s="154" t="s">
        <v>10642</v>
      </c>
      <c r="B8855" s="155" t="str">
        <f>IFERROR(VLOOKUP(Proc[[#This Row],[App]],Table2[],3,0),"open")</f>
        <v>ok</v>
      </c>
      <c r="C8855" s="156" t="s">
        <v>369</v>
      </c>
      <c r="D8855" t="s">
        <v>11072</v>
      </c>
      <c r="E8855" s="154" t="s">
        <v>11699</v>
      </c>
      <c r="F8855" s="155" t="s">
        <v>11699</v>
      </c>
      <c r="G8855" s="154" t="s">
        <v>400</v>
      </c>
      <c r="H8855" s="155" t="str">
        <f>IF(Proc[[#This Row],[type]]="LFF (MDG-F)",MID(Proc[[#This Row],[Obj]],13,10),"")</f>
        <v/>
      </c>
      <c r="J8855" s="155" t="b">
        <f>Proc[[#This Row],[Requested]]=Proc[[#This Row],[CurrentParent]]</f>
        <v>1</v>
      </c>
      <c r="K8855" s="155" t="str">
        <f>IF(Proc[[#This Row],[Author]]="Marcela Urrego",VLOOKUP(LEFT(Proc[[#This Row],[Requested]],1),Table3[#All],2,0),VLOOKUP(Proc[[#This Row],[Author]],Table4[],2,0))</f>
        <v>HC</v>
      </c>
      <c r="L8855" s="155" t="s">
        <v>7801</v>
      </c>
      <c r="M8855" s="140">
        <v>46100</v>
      </c>
      <c r="N8855" s="140"/>
      <c r="O8855" s="140"/>
      <c r="P8855" s="140" t="str">
        <f ca="1">IF(Proc[[#This Row],[DaysAgeing]]&gt;5,"yep","on track")</f>
        <v>yep</v>
      </c>
      <c r="Q8855" s="2">
        <f ca="1">IF(Proc[[#This Row],[DateClosed]]="",ABS(NETWORKDAYS(Proc[[#This Row],[DateOpened]],TODAY()))-1,ABS(NETWORKDAYS(Proc[[#This Row],[DateOpened]],Proc[[#This Row],[DateClosed]]))-1)</f>
        <v>11</v>
      </c>
      <c r="R8855" s="140" t="s">
        <v>476</v>
      </c>
      <c r="S8855" s="155"/>
      <c r="T8855" s="155"/>
    </row>
    <row r="8856" spans="1:20" hidden="1">
      <c r="A8856" s="154" t="s">
        <v>10642</v>
      </c>
      <c r="B8856" s="155" t="str">
        <f>IFERROR(VLOOKUP(Proc[[#This Row],[App]],Table2[],3,0),"open")</f>
        <v>ok</v>
      </c>
      <c r="C8856" s="156" t="s">
        <v>369</v>
      </c>
      <c r="D8856" t="s">
        <v>11738</v>
      </c>
      <c r="E8856" s="154" t="s">
        <v>11699</v>
      </c>
      <c r="F8856" s="155" t="s">
        <v>11699</v>
      </c>
      <c r="G8856" s="154" t="s">
        <v>400</v>
      </c>
      <c r="H8856" s="155" t="str">
        <f>IF(Proc[[#This Row],[type]]="LFF (MDG-F)",MID(Proc[[#This Row],[Obj]],13,10),"")</f>
        <v/>
      </c>
      <c r="J8856" s="155" t="b">
        <f>Proc[[#This Row],[Requested]]=Proc[[#This Row],[CurrentParent]]</f>
        <v>1</v>
      </c>
      <c r="K8856" s="155" t="str">
        <f>IF(Proc[[#This Row],[Author]]="Marcela Urrego",VLOOKUP(LEFT(Proc[[#This Row],[Requested]],1),Table3[#All],2,0),VLOOKUP(Proc[[#This Row],[Author]],Table4[],2,0))</f>
        <v>HC</v>
      </c>
      <c r="L8856" s="155" t="s">
        <v>7801</v>
      </c>
      <c r="M8856" s="140">
        <v>46100</v>
      </c>
      <c r="N8856" s="140"/>
      <c r="O8856" s="140"/>
      <c r="P8856" s="140" t="str">
        <f ca="1">IF(Proc[[#This Row],[DaysAgeing]]&gt;5,"yep","on track")</f>
        <v>yep</v>
      </c>
      <c r="Q8856" s="2">
        <f ca="1">IF(Proc[[#This Row],[DateClosed]]="",ABS(NETWORKDAYS(Proc[[#This Row],[DateOpened]],TODAY()))-1,ABS(NETWORKDAYS(Proc[[#This Row],[DateOpened]],Proc[[#This Row],[DateClosed]]))-1)</f>
        <v>11</v>
      </c>
      <c r="R8856" s="140" t="s">
        <v>476</v>
      </c>
      <c r="S8856" s="155"/>
      <c r="T8856" s="155"/>
    </row>
    <row r="8857" spans="1:20" hidden="1">
      <c r="A8857" s="154" t="s">
        <v>10642</v>
      </c>
      <c r="B8857" s="155" t="str">
        <f>IFERROR(VLOOKUP(Proc[[#This Row],[App]],Table2[],3,0),"open")</f>
        <v>ok</v>
      </c>
      <c r="C8857" s="156" t="s">
        <v>369</v>
      </c>
      <c r="D8857" t="s">
        <v>11073</v>
      </c>
      <c r="E8857" s="154" t="s">
        <v>11699</v>
      </c>
      <c r="F8857" s="155" t="s">
        <v>11699</v>
      </c>
      <c r="G8857" s="154" t="s">
        <v>400</v>
      </c>
      <c r="H8857" s="155" t="str">
        <f>IF(Proc[[#This Row],[type]]="LFF (MDG-F)",MID(Proc[[#This Row],[Obj]],13,10),"")</f>
        <v/>
      </c>
      <c r="J8857" s="155" t="b">
        <f>Proc[[#This Row],[Requested]]=Proc[[#This Row],[CurrentParent]]</f>
        <v>1</v>
      </c>
      <c r="K8857" s="155" t="str">
        <f>IF(Proc[[#This Row],[Author]]="Marcela Urrego",VLOOKUP(LEFT(Proc[[#This Row],[Requested]],1),Table3[#All],2,0),VLOOKUP(Proc[[#This Row],[Author]],Table4[],2,0))</f>
        <v>HC</v>
      </c>
      <c r="L8857" s="155" t="s">
        <v>7801</v>
      </c>
      <c r="M8857" s="140">
        <v>46100</v>
      </c>
      <c r="N8857" s="140"/>
      <c r="O8857" s="140"/>
      <c r="P8857" s="140" t="str">
        <f ca="1">IF(Proc[[#This Row],[DaysAgeing]]&gt;5,"yep","on track")</f>
        <v>yep</v>
      </c>
      <c r="Q8857" s="2">
        <f ca="1">IF(Proc[[#This Row],[DateClosed]]="",ABS(NETWORKDAYS(Proc[[#This Row],[DateOpened]],TODAY()))-1,ABS(NETWORKDAYS(Proc[[#This Row],[DateOpened]],Proc[[#This Row],[DateClosed]]))-1)</f>
        <v>11</v>
      </c>
      <c r="R8857" s="140" t="s">
        <v>476</v>
      </c>
      <c r="S8857" s="155"/>
      <c r="T8857" s="155"/>
    </row>
    <row r="8858" spans="1:20" hidden="1">
      <c r="A8858" s="154" t="s">
        <v>10642</v>
      </c>
      <c r="B8858" s="155" t="str">
        <f>IFERROR(VLOOKUP(Proc[[#This Row],[App]],Table2[],3,0),"open")</f>
        <v>ok</v>
      </c>
      <c r="C8858" s="156" t="s">
        <v>369</v>
      </c>
      <c r="D8858" t="s">
        <v>11074</v>
      </c>
      <c r="E8858" s="154" t="s">
        <v>11699</v>
      </c>
      <c r="F8858" s="155" t="s">
        <v>11699</v>
      </c>
      <c r="G8858" s="154" t="s">
        <v>400</v>
      </c>
      <c r="H8858" s="155" t="str">
        <f>IF(Proc[[#This Row],[type]]="LFF (MDG-F)",MID(Proc[[#This Row],[Obj]],13,10),"")</f>
        <v/>
      </c>
      <c r="J8858" s="155" t="b">
        <f>Proc[[#This Row],[Requested]]=Proc[[#This Row],[CurrentParent]]</f>
        <v>1</v>
      </c>
      <c r="K8858" s="155" t="str">
        <f>IF(Proc[[#This Row],[Author]]="Marcela Urrego",VLOOKUP(LEFT(Proc[[#This Row],[Requested]],1),Table3[#All],2,0),VLOOKUP(Proc[[#This Row],[Author]],Table4[],2,0))</f>
        <v>HC</v>
      </c>
      <c r="L8858" s="155" t="s">
        <v>7801</v>
      </c>
      <c r="M8858" s="140">
        <v>46100</v>
      </c>
      <c r="N8858" s="140"/>
      <c r="O8858" s="140"/>
      <c r="P8858" s="140" t="str">
        <f ca="1">IF(Proc[[#This Row],[DaysAgeing]]&gt;5,"yep","on track")</f>
        <v>yep</v>
      </c>
      <c r="Q8858" s="2">
        <f ca="1">IF(Proc[[#This Row],[DateClosed]]="",ABS(NETWORKDAYS(Proc[[#This Row],[DateOpened]],TODAY()))-1,ABS(NETWORKDAYS(Proc[[#This Row],[DateOpened]],Proc[[#This Row],[DateClosed]]))-1)</f>
        <v>11</v>
      </c>
      <c r="R8858" s="140" t="s">
        <v>476</v>
      </c>
      <c r="S8858" s="155"/>
      <c r="T8858" s="155"/>
    </row>
    <row r="8859" spans="1:20" hidden="1">
      <c r="A8859" s="154" t="s">
        <v>10642</v>
      </c>
      <c r="B8859" s="155" t="str">
        <f>IFERROR(VLOOKUP(Proc[[#This Row],[App]],Table2[],3,0),"open")</f>
        <v>ok</v>
      </c>
      <c r="C8859" s="156" t="s">
        <v>369</v>
      </c>
      <c r="D8859" t="s">
        <v>11075</v>
      </c>
      <c r="E8859" s="154" t="s">
        <v>11699</v>
      </c>
      <c r="F8859" s="155" t="s">
        <v>11699</v>
      </c>
      <c r="G8859" s="154" t="s">
        <v>400</v>
      </c>
      <c r="H8859" s="155" t="str">
        <f>IF(Proc[[#This Row],[type]]="LFF (MDG-F)",MID(Proc[[#This Row],[Obj]],13,10),"")</f>
        <v/>
      </c>
      <c r="J8859" s="155" t="b">
        <f>Proc[[#This Row],[Requested]]=Proc[[#This Row],[CurrentParent]]</f>
        <v>1</v>
      </c>
      <c r="K8859" s="155" t="str">
        <f>IF(Proc[[#This Row],[Author]]="Marcela Urrego",VLOOKUP(LEFT(Proc[[#This Row],[Requested]],1),Table3[#All],2,0),VLOOKUP(Proc[[#This Row],[Author]],Table4[],2,0))</f>
        <v>HC</v>
      </c>
      <c r="L8859" s="155" t="s">
        <v>7801</v>
      </c>
      <c r="M8859" s="140">
        <v>46100</v>
      </c>
      <c r="N8859" s="140"/>
      <c r="O8859" s="140"/>
      <c r="P8859" s="140" t="str">
        <f ca="1">IF(Proc[[#This Row],[DaysAgeing]]&gt;5,"yep","on track")</f>
        <v>yep</v>
      </c>
      <c r="Q8859" s="2">
        <f ca="1">IF(Proc[[#This Row],[DateClosed]]="",ABS(NETWORKDAYS(Proc[[#This Row],[DateOpened]],TODAY()))-1,ABS(NETWORKDAYS(Proc[[#This Row],[DateOpened]],Proc[[#This Row],[DateClosed]]))-1)</f>
        <v>11</v>
      </c>
      <c r="R8859" s="140" t="s">
        <v>476</v>
      </c>
      <c r="S8859" s="155"/>
      <c r="T8859" s="155"/>
    </row>
    <row r="8860" spans="1:20" hidden="1">
      <c r="A8860" s="154" t="s">
        <v>10642</v>
      </c>
      <c r="B8860" s="155" t="str">
        <f>IFERROR(VLOOKUP(Proc[[#This Row],[App]],Table2[],3,0),"open")</f>
        <v>ok</v>
      </c>
      <c r="C8860" s="156" t="s">
        <v>369</v>
      </c>
      <c r="D8860" t="s">
        <v>11076</v>
      </c>
      <c r="E8860" s="154" t="s">
        <v>11699</v>
      </c>
      <c r="F8860" s="155" t="s">
        <v>11699</v>
      </c>
      <c r="G8860" s="154" t="s">
        <v>400</v>
      </c>
      <c r="H8860" s="155" t="str">
        <f>IF(Proc[[#This Row],[type]]="LFF (MDG-F)",MID(Proc[[#This Row],[Obj]],13,10),"")</f>
        <v/>
      </c>
      <c r="J8860" s="155" t="b">
        <f>Proc[[#This Row],[Requested]]=Proc[[#This Row],[CurrentParent]]</f>
        <v>1</v>
      </c>
      <c r="K8860" s="155" t="str">
        <f>IF(Proc[[#This Row],[Author]]="Marcela Urrego",VLOOKUP(LEFT(Proc[[#This Row],[Requested]],1),Table3[#All],2,0),VLOOKUP(Proc[[#This Row],[Author]],Table4[],2,0))</f>
        <v>HC</v>
      </c>
      <c r="L8860" s="155" t="s">
        <v>7801</v>
      </c>
      <c r="M8860" s="140">
        <v>46100</v>
      </c>
      <c r="N8860" s="140"/>
      <c r="O8860" s="140"/>
      <c r="P8860" s="140" t="str">
        <f ca="1">IF(Proc[[#This Row],[DaysAgeing]]&gt;5,"yep","on track")</f>
        <v>yep</v>
      </c>
      <c r="Q8860" s="2">
        <f ca="1">IF(Proc[[#This Row],[DateClosed]]="",ABS(NETWORKDAYS(Proc[[#This Row],[DateOpened]],TODAY()))-1,ABS(NETWORKDAYS(Proc[[#This Row],[DateOpened]],Proc[[#This Row],[DateClosed]]))-1)</f>
        <v>11</v>
      </c>
      <c r="R8860" s="140" t="s">
        <v>476</v>
      </c>
      <c r="S8860" s="155"/>
      <c r="T8860" s="155"/>
    </row>
    <row r="8861" spans="1:20" hidden="1">
      <c r="A8861" s="154" t="s">
        <v>10642</v>
      </c>
      <c r="B8861" s="155" t="str">
        <f>IFERROR(VLOOKUP(Proc[[#This Row],[App]],Table2[],3,0),"open")</f>
        <v>ok</v>
      </c>
      <c r="C8861" s="156" t="s">
        <v>369</v>
      </c>
      <c r="D8861" t="s">
        <v>11077</v>
      </c>
      <c r="E8861" s="154" t="s">
        <v>11699</v>
      </c>
      <c r="F8861" s="155" t="s">
        <v>11699</v>
      </c>
      <c r="G8861" s="154" t="s">
        <v>400</v>
      </c>
      <c r="H8861" s="155" t="str">
        <f>IF(Proc[[#This Row],[type]]="LFF (MDG-F)",MID(Proc[[#This Row],[Obj]],13,10),"")</f>
        <v/>
      </c>
      <c r="J8861" s="155" t="b">
        <f>Proc[[#This Row],[Requested]]=Proc[[#This Row],[CurrentParent]]</f>
        <v>1</v>
      </c>
      <c r="K8861" s="155" t="str">
        <f>IF(Proc[[#This Row],[Author]]="Marcela Urrego",VLOOKUP(LEFT(Proc[[#This Row],[Requested]],1),Table3[#All],2,0),VLOOKUP(Proc[[#This Row],[Author]],Table4[],2,0))</f>
        <v>HC</v>
      </c>
      <c r="L8861" s="155" t="s">
        <v>7801</v>
      </c>
      <c r="M8861" s="140">
        <v>46100</v>
      </c>
      <c r="N8861" s="140"/>
      <c r="O8861" s="140"/>
      <c r="P8861" s="140" t="str">
        <f ca="1">IF(Proc[[#This Row],[DaysAgeing]]&gt;5,"yep","on track")</f>
        <v>yep</v>
      </c>
      <c r="Q8861" s="2">
        <f ca="1">IF(Proc[[#This Row],[DateClosed]]="",ABS(NETWORKDAYS(Proc[[#This Row],[DateOpened]],TODAY()))-1,ABS(NETWORKDAYS(Proc[[#This Row],[DateOpened]],Proc[[#This Row],[DateClosed]]))-1)</f>
        <v>11</v>
      </c>
      <c r="R8861" s="140" t="s">
        <v>476</v>
      </c>
      <c r="S8861" s="155"/>
      <c r="T8861" s="155"/>
    </row>
    <row r="8862" spans="1:20" hidden="1">
      <c r="A8862" s="154" t="s">
        <v>10642</v>
      </c>
      <c r="B8862" s="155" t="str">
        <f>IFERROR(VLOOKUP(Proc[[#This Row],[App]],Table2[],3,0),"open")</f>
        <v>ok</v>
      </c>
      <c r="C8862" s="156" t="s">
        <v>369</v>
      </c>
      <c r="D8862" t="s">
        <v>11078</v>
      </c>
      <c r="E8862" s="154" t="s">
        <v>11699</v>
      </c>
      <c r="F8862" s="155" t="s">
        <v>11699</v>
      </c>
      <c r="G8862" s="154" t="s">
        <v>400</v>
      </c>
      <c r="H8862" s="155" t="str">
        <f>IF(Proc[[#This Row],[type]]="LFF (MDG-F)",MID(Proc[[#This Row],[Obj]],13,10),"")</f>
        <v/>
      </c>
      <c r="J8862" s="155" t="b">
        <f>Proc[[#This Row],[Requested]]=Proc[[#This Row],[CurrentParent]]</f>
        <v>1</v>
      </c>
      <c r="K8862" s="155" t="str">
        <f>IF(Proc[[#This Row],[Author]]="Marcela Urrego",VLOOKUP(LEFT(Proc[[#This Row],[Requested]],1),Table3[#All],2,0),VLOOKUP(Proc[[#This Row],[Author]],Table4[],2,0))</f>
        <v>HC</v>
      </c>
      <c r="L8862" s="155" t="s">
        <v>7801</v>
      </c>
      <c r="M8862" s="140">
        <v>46100</v>
      </c>
      <c r="N8862" s="140"/>
      <c r="O8862" s="140"/>
      <c r="P8862" s="140" t="str">
        <f ca="1">IF(Proc[[#This Row],[DaysAgeing]]&gt;5,"yep","on track")</f>
        <v>yep</v>
      </c>
      <c r="Q8862" s="2">
        <f ca="1">IF(Proc[[#This Row],[DateClosed]]="",ABS(NETWORKDAYS(Proc[[#This Row],[DateOpened]],TODAY()))-1,ABS(NETWORKDAYS(Proc[[#This Row],[DateOpened]],Proc[[#This Row],[DateClosed]]))-1)</f>
        <v>11</v>
      </c>
      <c r="R8862" s="140" t="s">
        <v>476</v>
      </c>
      <c r="S8862" s="155"/>
      <c r="T8862" s="155"/>
    </row>
    <row r="8863" spans="1:20" hidden="1">
      <c r="A8863" s="154" t="s">
        <v>10642</v>
      </c>
      <c r="B8863" s="155" t="str">
        <f>IFERROR(VLOOKUP(Proc[[#This Row],[App]],Table2[],3,0),"open")</f>
        <v>ok</v>
      </c>
      <c r="C8863" s="156" t="s">
        <v>369</v>
      </c>
      <c r="D8863" t="s">
        <v>11079</v>
      </c>
      <c r="E8863" s="154" t="s">
        <v>11699</v>
      </c>
      <c r="F8863" s="155" t="s">
        <v>11699</v>
      </c>
      <c r="G8863" s="154" t="s">
        <v>400</v>
      </c>
      <c r="H8863" s="155" t="str">
        <f>IF(Proc[[#This Row],[type]]="LFF (MDG-F)",MID(Proc[[#This Row],[Obj]],13,10),"")</f>
        <v/>
      </c>
      <c r="J8863" s="155" t="b">
        <f>Proc[[#This Row],[Requested]]=Proc[[#This Row],[CurrentParent]]</f>
        <v>1</v>
      </c>
      <c r="K8863" s="155" t="str">
        <f>IF(Proc[[#This Row],[Author]]="Marcela Urrego",VLOOKUP(LEFT(Proc[[#This Row],[Requested]],1),Table3[#All],2,0),VLOOKUP(Proc[[#This Row],[Author]],Table4[],2,0))</f>
        <v>HC</v>
      </c>
      <c r="L8863" s="155" t="s">
        <v>7801</v>
      </c>
      <c r="M8863" s="140">
        <v>46100</v>
      </c>
      <c r="N8863" s="140"/>
      <c r="O8863" s="140"/>
      <c r="P8863" s="140" t="str">
        <f ca="1">IF(Proc[[#This Row],[DaysAgeing]]&gt;5,"yep","on track")</f>
        <v>yep</v>
      </c>
      <c r="Q8863" s="2">
        <f ca="1">IF(Proc[[#This Row],[DateClosed]]="",ABS(NETWORKDAYS(Proc[[#This Row],[DateOpened]],TODAY()))-1,ABS(NETWORKDAYS(Proc[[#This Row],[DateOpened]],Proc[[#This Row],[DateClosed]]))-1)</f>
        <v>11</v>
      </c>
      <c r="R8863" s="140" t="s">
        <v>476</v>
      </c>
      <c r="S8863" s="155"/>
      <c r="T8863" s="155"/>
    </row>
    <row r="8864" spans="1:20" hidden="1">
      <c r="A8864" s="154" t="s">
        <v>10642</v>
      </c>
      <c r="B8864" s="155" t="str">
        <f>IFERROR(VLOOKUP(Proc[[#This Row],[App]],Table2[],3,0),"open")</f>
        <v>ok</v>
      </c>
      <c r="C8864" s="156" t="s">
        <v>369</v>
      </c>
      <c r="D8864" t="s">
        <v>11080</v>
      </c>
      <c r="E8864" s="154" t="s">
        <v>11699</v>
      </c>
      <c r="F8864" s="155" t="s">
        <v>11699</v>
      </c>
      <c r="G8864" s="154" t="s">
        <v>400</v>
      </c>
      <c r="H8864" s="155" t="str">
        <f>IF(Proc[[#This Row],[type]]="LFF (MDG-F)",MID(Proc[[#This Row],[Obj]],13,10),"")</f>
        <v/>
      </c>
      <c r="J8864" s="155" t="b">
        <f>Proc[[#This Row],[Requested]]=Proc[[#This Row],[CurrentParent]]</f>
        <v>1</v>
      </c>
      <c r="K8864" s="155" t="str">
        <f>IF(Proc[[#This Row],[Author]]="Marcela Urrego",VLOOKUP(LEFT(Proc[[#This Row],[Requested]],1),Table3[#All],2,0),VLOOKUP(Proc[[#This Row],[Author]],Table4[],2,0))</f>
        <v>HC</v>
      </c>
      <c r="L8864" s="155" t="s">
        <v>7801</v>
      </c>
      <c r="M8864" s="140">
        <v>46100</v>
      </c>
      <c r="N8864" s="140"/>
      <c r="O8864" s="140"/>
      <c r="P8864" s="140" t="str">
        <f ca="1">IF(Proc[[#This Row],[DaysAgeing]]&gt;5,"yep","on track")</f>
        <v>yep</v>
      </c>
      <c r="Q8864" s="2">
        <f ca="1">IF(Proc[[#This Row],[DateClosed]]="",ABS(NETWORKDAYS(Proc[[#This Row],[DateOpened]],TODAY()))-1,ABS(NETWORKDAYS(Proc[[#This Row],[DateOpened]],Proc[[#This Row],[DateClosed]]))-1)</f>
        <v>11</v>
      </c>
      <c r="R8864" s="140" t="s">
        <v>476</v>
      </c>
      <c r="S8864" s="155"/>
      <c r="T8864" s="155"/>
    </row>
    <row r="8865" spans="1:20" hidden="1">
      <c r="A8865" s="154" t="s">
        <v>10642</v>
      </c>
      <c r="B8865" s="155" t="str">
        <f>IFERROR(VLOOKUP(Proc[[#This Row],[App]],Table2[],3,0),"open")</f>
        <v>ok</v>
      </c>
      <c r="C8865" s="156" t="s">
        <v>369</v>
      </c>
      <c r="D8865" t="s">
        <v>11081</v>
      </c>
      <c r="E8865" s="154" t="s">
        <v>11699</v>
      </c>
      <c r="F8865" s="155" t="s">
        <v>11699</v>
      </c>
      <c r="G8865" s="154" t="s">
        <v>400</v>
      </c>
      <c r="H8865" s="155" t="str">
        <f>IF(Proc[[#This Row],[type]]="LFF (MDG-F)",MID(Proc[[#This Row],[Obj]],13,10),"")</f>
        <v/>
      </c>
      <c r="J8865" s="155" t="b">
        <f>Proc[[#This Row],[Requested]]=Proc[[#This Row],[CurrentParent]]</f>
        <v>1</v>
      </c>
      <c r="K8865" s="155" t="str">
        <f>IF(Proc[[#This Row],[Author]]="Marcela Urrego",VLOOKUP(LEFT(Proc[[#This Row],[Requested]],1),Table3[#All],2,0),VLOOKUP(Proc[[#This Row],[Author]],Table4[],2,0))</f>
        <v>HC</v>
      </c>
      <c r="L8865" s="155" t="s">
        <v>7801</v>
      </c>
      <c r="M8865" s="140">
        <v>46100</v>
      </c>
      <c r="N8865" s="140"/>
      <c r="O8865" s="140"/>
      <c r="P8865" s="140" t="str">
        <f ca="1">IF(Proc[[#This Row],[DaysAgeing]]&gt;5,"yep","on track")</f>
        <v>yep</v>
      </c>
      <c r="Q8865" s="2">
        <f ca="1">IF(Proc[[#This Row],[DateClosed]]="",ABS(NETWORKDAYS(Proc[[#This Row],[DateOpened]],TODAY()))-1,ABS(NETWORKDAYS(Proc[[#This Row],[DateOpened]],Proc[[#This Row],[DateClosed]]))-1)</f>
        <v>11</v>
      </c>
      <c r="R8865" s="140" t="s">
        <v>476</v>
      </c>
      <c r="S8865" s="155"/>
      <c r="T8865" s="155"/>
    </row>
    <row r="8866" spans="1:20" hidden="1">
      <c r="A8866" s="154" t="s">
        <v>10642</v>
      </c>
      <c r="B8866" s="155" t="str">
        <f>IFERROR(VLOOKUP(Proc[[#This Row],[App]],Table2[],3,0),"open")</f>
        <v>ok</v>
      </c>
      <c r="C8866" s="156" t="s">
        <v>369</v>
      </c>
      <c r="D8866" t="s">
        <v>11082</v>
      </c>
      <c r="E8866" s="154" t="s">
        <v>11699</v>
      </c>
      <c r="F8866" s="155" t="s">
        <v>11699</v>
      </c>
      <c r="G8866" s="154" t="s">
        <v>400</v>
      </c>
      <c r="H8866" s="155" t="str">
        <f>IF(Proc[[#This Row],[type]]="LFF (MDG-F)",MID(Proc[[#This Row],[Obj]],13,10),"")</f>
        <v/>
      </c>
      <c r="J8866" s="155" t="b">
        <f>Proc[[#This Row],[Requested]]=Proc[[#This Row],[CurrentParent]]</f>
        <v>1</v>
      </c>
      <c r="K8866" s="155" t="str">
        <f>IF(Proc[[#This Row],[Author]]="Marcela Urrego",VLOOKUP(LEFT(Proc[[#This Row],[Requested]],1),Table3[#All],2,0),VLOOKUP(Proc[[#This Row],[Author]],Table4[],2,0))</f>
        <v>HC</v>
      </c>
      <c r="L8866" s="155" t="s">
        <v>7801</v>
      </c>
      <c r="M8866" s="140">
        <v>46100</v>
      </c>
      <c r="N8866" s="140"/>
      <c r="O8866" s="140"/>
      <c r="P8866" s="140" t="str">
        <f ca="1">IF(Proc[[#This Row],[DaysAgeing]]&gt;5,"yep","on track")</f>
        <v>yep</v>
      </c>
      <c r="Q8866" s="2">
        <f ca="1">IF(Proc[[#This Row],[DateClosed]]="",ABS(NETWORKDAYS(Proc[[#This Row],[DateOpened]],TODAY()))-1,ABS(NETWORKDAYS(Proc[[#This Row],[DateOpened]],Proc[[#This Row],[DateClosed]]))-1)</f>
        <v>11</v>
      </c>
      <c r="R8866" s="140" t="s">
        <v>476</v>
      </c>
      <c r="S8866" s="155"/>
      <c r="T8866" s="155"/>
    </row>
    <row r="8867" spans="1:20" hidden="1">
      <c r="A8867" s="154" t="s">
        <v>10642</v>
      </c>
      <c r="B8867" s="155" t="str">
        <f>IFERROR(VLOOKUP(Proc[[#This Row],[App]],Table2[],3,0),"open")</f>
        <v>ok</v>
      </c>
      <c r="C8867" s="156" t="s">
        <v>369</v>
      </c>
      <c r="D8867" t="s">
        <v>11083</v>
      </c>
      <c r="E8867" s="154" t="s">
        <v>11699</v>
      </c>
      <c r="F8867" s="155" t="s">
        <v>11699</v>
      </c>
      <c r="G8867" s="154" t="s">
        <v>400</v>
      </c>
      <c r="H8867" s="155" t="str">
        <f>IF(Proc[[#This Row],[type]]="LFF (MDG-F)",MID(Proc[[#This Row],[Obj]],13,10),"")</f>
        <v/>
      </c>
      <c r="J8867" s="155" t="b">
        <f>Proc[[#This Row],[Requested]]=Proc[[#This Row],[CurrentParent]]</f>
        <v>1</v>
      </c>
      <c r="K8867" s="155" t="str">
        <f>IF(Proc[[#This Row],[Author]]="Marcela Urrego",VLOOKUP(LEFT(Proc[[#This Row],[Requested]],1),Table3[#All],2,0),VLOOKUP(Proc[[#This Row],[Author]],Table4[],2,0))</f>
        <v>HC</v>
      </c>
      <c r="L8867" s="155" t="s">
        <v>7801</v>
      </c>
      <c r="M8867" s="140">
        <v>46100</v>
      </c>
      <c r="N8867" s="140"/>
      <c r="O8867" s="140"/>
      <c r="P8867" s="140" t="str">
        <f ca="1">IF(Proc[[#This Row],[DaysAgeing]]&gt;5,"yep","on track")</f>
        <v>yep</v>
      </c>
      <c r="Q8867" s="2">
        <f ca="1">IF(Proc[[#This Row],[DateClosed]]="",ABS(NETWORKDAYS(Proc[[#This Row],[DateOpened]],TODAY()))-1,ABS(NETWORKDAYS(Proc[[#This Row],[DateOpened]],Proc[[#This Row],[DateClosed]]))-1)</f>
        <v>11</v>
      </c>
      <c r="R8867" s="140" t="s">
        <v>476</v>
      </c>
      <c r="S8867" s="155"/>
      <c r="T8867" s="155"/>
    </row>
    <row r="8868" spans="1:20" hidden="1">
      <c r="A8868" s="154" t="s">
        <v>10642</v>
      </c>
      <c r="B8868" s="155" t="str">
        <f>IFERROR(VLOOKUP(Proc[[#This Row],[App]],Table2[],3,0),"open")</f>
        <v>ok</v>
      </c>
      <c r="C8868" s="156" t="s">
        <v>369</v>
      </c>
      <c r="D8868" t="s">
        <v>11084</v>
      </c>
      <c r="E8868" s="154" t="s">
        <v>11699</v>
      </c>
      <c r="F8868" s="155" t="s">
        <v>11699</v>
      </c>
      <c r="G8868" s="154" t="s">
        <v>400</v>
      </c>
      <c r="H8868" s="155" t="str">
        <f>IF(Proc[[#This Row],[type]]="LFF (MDG-F)",MID(Proc[[#This Row],[Obj]],13,10),"")</f>
        <v/>
      </c>
      <c r="J8868" s="155" t="b">
        <f>Proc[[#This Row],[Requested]]=Proc[[#This Row],[CurrentParent]]</f>
        <v>1</v>
      </c>
      <c r="K8868" s="155" t="str">
        <f>IF(Proc[[#This Row],[Author]]="Marcela Urrego",VLOOKUP(LEFT(Proc[[#This Row],[Requested]],1),Table3[#All],2,0),VLOOKUP(Proc[[#This Row],[Author]],Table4[],2,0))</f>
        <v>HC</v>
      </c>
      <c r="L8868" s="155" t="s">
        <v>7801</v>
      </c>
      <c r="M8868" s="140">
        <v>46100</v>
      </c>
      <c r="N8868" s="140"/>
      <c r="O8868" s="140"/>
      <c r="P8868" s="140" t="str">
        <f ca="1">IF(Proc[[#This Row],[DaysAgeing]]&gt;5,"yep","on track")</f>
        <v>yep</v>
      </c>
      <c r="Q8868" s="2">
        <f ca="1">IF(Proc[[#This Row],[DateClosed]]="",ABS(NETWORKDAYS(Proc[[#This Row],[DateOpened]],TODAY()))-1,ABS(NETWORKDAYS(Proc[[#This Row],[DateOpened]],Proc[[#This Row],[DateClosed]]))-1)</f>
        <v>11</v>
      </c>
      <c r="R8868" s="140" t="s">
        <v>476</v>
      </c>
      <c r="S8868" s="155"/>
      <c r="T8868" s="155"/>
    </row>
    <row r="8869" spans="1:20" hidden="1">
      <c r="A8869" s="154" t="s">
        <v>10642</v>
      </c>
      <c r="B8869" s="155" t="str">
        <f>IFERROR(VLOOKUP(Proc[[#This Row],[App]],Table2[],3,0),"open")</f>
        <v>ok</v>
      </c>
      <c r="C8869" s="156" t="s">
        <v>369</v>
      </c>
      <c r="D8869" t="s">
        <v>11085</v>
      </c>
      <c r="E8869" s="154" t="s">
        <v>11699</v>
      </c>
      <c r="F8869" s="155" t="s">
        <v>11699</v>
      </c>
      <c r="G8869" s="154" t="s">
        <v>400</v>
      </c>
      <c r="H8869" s="155" t="str">
        <f>IF(Proc[[#This Row],[type]]="LFF (MDG-F)",MID(Proc[[#This Row],[Obj]],13,10),"")</f>
        <v/>
      </c>
      <c r="J8869" s="155" t="b">
        <f>Proc[[#This Row],[Requested]]=Proc[[#This Row],[CurrentParent]]</f>
        <v>1</v>
      </c>
      <c r="K8869" s="155" t="str">
        <f>IF(Proc[[#This Row],[Author]]="Marcela Urrego",VLOOKUP(LEFT(Proc[[#This Row],[Requested]],1),Table3[#All],2,0),VLOOKUP(Proc[[#This Row],[Author]],Table4[],2,0))</f>
        <v>HC</v>
      </c>
      <c r="L8869" s="155" t="s">
        <v>7801</v>
      </c>
      <c r="M8869" s="140">
        <v>46100</v>
      </c>
      <c r="N8869" s="140"/>
      <c r="O8869" s="140"/>
      <c r="P8869" s="140" t="str">
        <f ca="1">IF(Proc[[#This Row],[DaysAgeing]]&gt;5,"yep","on track")</f>
        <v>yep</v>
      </c>
      <c r="Q8869" s="2">
        <f ca="1">IF(Proc[[#This Row],[DateClosed]]="",ABS(NETWORKDAYS(Proc[[#This Row],[DateOpened]],TODAY()))-1,ABS(NETWORKDAYS(Proc[[#This Row],[DateOpened]],Proc[[#This Row],[DateClosed]]))-1)</f>
        <v>11</v>
      </c>
      <c r="R8869" s="140" t="s">
        <v>476</v>
      </c>
      <c r="S8869" s="155"/>
      <c r="T8869" s="155"/>
    </row>
    <row r="8870" spans="1:20" hidden="1">
      <c r="A8870" s="154" t="s">
        <v>10642</v>
      </c>
      <c r="B8870" s="155" t="str">
        <f>IFERROR(VLOOKUP(Proc[[#This Row],[App]],Table2[],3,0),"open")</f>
        <v>ok</v>
      </c>
      <c r="C8870" s="156" t="s">
        <v>369</v>
      </c>
      <c r="D8870" t="s">
        <v>11086</v>
      </c>
      <c r="E8870" s="154" t="s">
        <v>11699</v>
      </c>
      <c r="F8870" s="155" t="s">
        <v>11699</v>
      </c>
      <c r="G8870" s="154" t="s">
        <v>400</v>
      </c>
      <c r="H8870" s="155" t="str">
        <f>IF(Proc[[#This Row],[type]]="LFF (MDG-F)",MID(Proc[[#This Row],[Obj]],13,10),"")</f>
        <v/>
      </c>
      <c r="J8870" s="155" t="b">
        <f>Proc[[#This Row],[Requested]]=Proc[[#This Row],[CurrentParent]]</f>
        <v>1</v>
      </c>
      <c r="K8870" s="155" t="str">
        <f>IF(Proc[[#This Row],[Author]]="Marcela Urrego",VLOOKUP(LEFT(Proc[[#This Row],[Requested]],1),Table3[#All],2,0),VLOOKUP(Proc[[#This Row],[Author]],Table4[],2,0))</f>
        <v>HC</v>
      </c>
      <c r="L8870" s="155" t="s">
        <v>7801</v>
      </c>
      <c r="M8870" s="140">
        <v>46100</v>
      </c>
      <c r="N8870" s="140"/>
      <c r="O8870" s="140"/>
      <c r="P8870" s="140" t="str">
        <f ca="1">IF(Proc[[#This Row],[DaysAgeing]]&gt;5,"yep","on track")</f>
        <v>yep</v>
      </c>
      <c r="Q8870" s="2">
        <f ca="1">IF(Proc[[#This Row],[DateClosed]]="",ABS(NETWORKDAYS(Proc[[#This Row],[DateOpened]],TODAY()))-1,ABS(NETWORKDAYS(Proc[[#This Row],[DateOpened]],Proc[[#This Row],[DateClosed]]))-1)</f>
        <v>11</v>
      </c>
      <c r="R8870" s="140" t="s">
        <v>476</v>
      </c>
      <c r="S8870" s="155"/>
      <c r="T8870" s="155"/>
    </row>
    <row r="8871" spans="1:20" hidden="1">
      <c r="A8871" s="154" t="s">
        <v>10642</v>
      </c>
      <c r="B8871" s="155" t="str">
        <f>IFERROR(VLOOKUP(Proc[[#This Row],[App]],Table2[],3,0),"open")</f>
        <v>ok</v>
      </c>
      <c r="C8871" s="156" t="s">
        <v>369</v>
      </c>
      <c r="D8871" t="s">
        <v>11087</v>
      </c>
      <c r="E8871" s="154" t="s">
        <v>11699</v>
      </c>
      <c r="F8871" s="155" t="s">
        <v>11699</v>
      </c>
      <c r="G8871" s="154" t="s">
        <v>400</v>
      </c>
      <c r="H8871" s="155" t="str">
        <f>IF(Proc[[#This Row],[type]]="LFF (MDG-F)",MID(Proc[[#This Row],[Obj]],13,10),"")</f>
        <v/>
      </c>
      <c r="J8871" s="155" t="b">
        <f>Proc[[#This Row],[Requested]]=Proc[[#This Row],[CurrentParent]]</f>
        <v>1</v>
      </c>
      <c r="K8871" s="155" t="str">
        <f>IF(Proc[[#This Row],[Author]]="Marcela Urrego",VLOOKUP(LEFT(Proc[[#This Row],[Requested]],1),Table3[#All],2,0),VLOOKUP(Proc[[#This Row],[Author]],Table4[],2,0))</f>
        <v>HC</v>
      </c>
      <c r="L8871" s="155" t="s">
        <v>7801</v>
      </c>
      <c r="M8871" s="140">
        <v>46100</v>
      </c>
      <c r="N8871" s="140"/>
      <c r="O8871" s="140"/>
      <c r="P8871" s="140" t="str">
        <f ca="1">IF(Proc[[#This Row],[DaysAgeing]]&gt;5,"yep","on track")</f>
        <v>yep</v>
      </c>
      <c r="Q8871" s="2">
        <f ca="1">IF(Proc[[#This Row],[DateClosed]]="",ABS(NETWORKDAYS(Proc[[#This Row],[DateOpened]],TODAY()))-1,ABS(NETWORKDAYS(Proc[[#This Row],[DateOpened]],Proc[[#This Row],[DateClosed]]))-1)</f>
        <v>11</v>
      </c>
      <c r="R8871" s="140" t="s">
        <v>476</v>
      </c>
      <c r="S8871" s="155"/>
      <c r="T8871" s="155"/>
    </row>
    <row r="8872" spans="1:20" hidden="1">
      <c r="A8872" s="154" t="s">
        <v>10642</v>
      </c>
      <c r="B8872" s="155" t="str">
        <f>IFERROR(VLOOKUP(Proc[[#This Row],[App]],Table2[],3,0),"open")</f>
        <v>ok</v>
      </c>
      <c r="C8872" s="156" t="s">
        <v>369</v>
      </c>
      <c r="D8872" t="s">
        <v>11088</v>
      </c>
      <c r="E8872" s="154" t="s">
        <v>11699</v>
      </c>
      <c r="F8872" s="155" t="s">
        <v>11699</v>
      </c>
      <c r="G8872" s="154" t="s">
        <v>400</v>
      </c>
      <c r="H8872" s="155" t="str">
        <f>IF(Proc[[#This Row],[type]]="LFF (MDG-F)",MID(Proc[[#This Row],[Obj]],13,10),"")</f>
        <v/>
      </c>
      <c r="J8872" s="155" t="b">
        <f>Proc[[#This Row],[Requested]]=Proc[[#This Row],[CurrentParent]]</f>
        <v>1</v>
      </c>
      <c r="K8872" s="155" t="str">
        <f>IF(Proc[[#This Row],[Author]]="Marcela Urrego",VLOOKUP(LEFT(Proc[[#This Row],[Requested]],1),Table3[#All],2,0),VLOOKUP(Proc[[#This Row],[Author]],Table4[],2,0))</f>
        <v>HC</v>
      </c>
      <c r="L8872" s="155" t="s">
        <v>7801</v>
      </c>
      <c r="M8872" s="140">
        <v>46100</v>
      </c>
      <c r="N8872" s="140"/>
      <c r="O8872" s="140"/>
      <c r="P8872" s="140" t="str">
        <f ca="1">IF(Proc[[#This Row],[DaysAgeing]]&gt;5,"yep","on track")</f>
        <v>yep</v>
      </c>
      <c r="Q8872" s="2">
        <f ca="1">IF(Proc[[#This Row],[DateClosed]]="",ABS(NETWORKDAYS(Proc[[#This Row],[DateOpened]],TODAY()))-1,ABS(NETWORKDAYS(Proc[[#This Row],[DateOpened]],Proc[[#This Row],[DateClosed]]))-1)</f>
        <v>11</v>
      </c>
      <c r="R8872" s="140" t="s">
        <v>476</v>
      </c>
      <c r="S8872" s="155"/>
      <c r="T8872" s="155"/>
    </row>
    <row r="8873" spans="1:20" hidden="1">
      <c r="A8873" s="154" t="s">
        <v>10642</v>
      </c>
      <c r="B8873" s="155" t="str">
        <f>IFERROR(VLOOKUP(Proc[[#This Row],[App]],Table2[],3,0),"open")</f>
        <v>ok</v>
      </c>
      <c r="C8873" s="156" t="s">
        <v>369</v>
      </c>
      <c r="D8873" t="s">
        <v>11089</v>
      </c>
      <c r="E8873" s="154" t="s">
        <v>11699</v>
      </c>
      <c r="F8873" s="155" t="s">
        <v>11699</v>
      </c>
      <c r="G8873" s="154" t="s">
        <v>400</v>
      </c>
      <c r="H8873" s="155" t="str">
        <f>IF(Proc[[#This Row],[type]]="LFF (MDG-F)",MID(Proc[[#This Row],[Obj]],13,10),"")</f>
        <v/>
      </c>
      <c r="J8873" s="155" t="b">
        <f>Proc[[#This Row],[Requested]]=Proc[[#This Row],[CurrentParent]]</f>
        <v>1</v>
      </c>
      <c r="K8873" s="155" t="str">
        <f>IF(Proc[[#This Row],[Author]]="Marcela Urrego",VLOOKUP(LEFT(Proc[[#This Row],[Requested]],1),Table3[#All],2,0),VLOOKUP(Proc[[#This Row],[Author]],Table4[],2,0))</f>
        <v>HC</v>
      </c>
      <c r="L8873" s="155" t="s">
        <v>7801</v>
      </c>
      <c r="M8873" s="140">
        <v>46100</v>
      </c>
      <c r="N8873" s="140"/>
      <c r="O8873" s="140"/>
      <c r="P8873" s="140" t="str">
        <f ca="1">IF(Proc[[#This Row],[DaysAgeing]]&gt;5,"yep","on track")</f>
        <v>yep</v>
      </c>
      <c r="Q8873" s="2">
        <f ca="1">IF(Proc[[#This Row],[DateClosed]]="",ABS(NETWORKDAYS(Proc[[#This Row],[DateOpened]],TODAY()))-1,ABS(NETWORKDAYS(Proc[[#This Row],[DateOpened]],Proc[[#This Row],[DateClosed]]))-1)</f>
        <v>11</v>
      </c>
      <c r="R8873" s="140" t="s">
        <v>476</v>
      </c>
      <c r="S8873" s="155"/>
      <c r="T8873" s="155"/>
    </row>
    <row r="8874" spans="1:20" hidden="1">
      <c r="A8874" s="154" t="s">
        <v>10642</v>
      </c>
      <c r="B8874" s="155" t="str">
        <f>IFERROR(VLOOKUP(Proc[[#This Row],[App]],Table2[],3,0),"open")</f>
        <v>ok</v>
      </c>
      <c r="C8874" s="156" t="s">
        <v>369</v>
      </c>
      <c r="D8874" t="s">
        <v>11090</v>
      </c>
      <c r="E8874" s="154" t="s">
        <v>11699</v>
      </c>
      <c r="F8874" s="155" t="s">
        <v>11699</v>
      </c>
      <c r="G8874" s="154" t="s">
        <v>400</v>
      </c>
      <c r="H8874" s="155" t="str">
        <f>IF(Proc[[#This Row],[type]]="LFF (MDG-F)",MID(Proc[[#This Row],[Obj]],13,10),"")</f>
        <v/>
      </c>
      <c r="J8874" s="155" t="b">
        <f>Proc[[#This Row],[Requested]]=Proc[[#This Row],[CurrentParent]]</f>
        <v>1</v>
      </c>
      <c r="K8874" s="155" t="str">
        <f>IF(Proc[[#This Row],[Author]]="Marcela Urrego",VLOOKUP(LEFT(Proc[[#This Row],[Requested]],1),Table3[#All],2,0),VLOOKUP(Proc[[#This Row],[Author]],Table4[],2,0))</f>
        <v>HC</v>
      </c>
      <c r="L8874" s="155" t="s">
        <v>7801</v>
      </c>
      <c r="M8874" s="140">
        <v>46100</v>
      </c>
      <c r="N8874" s="140"/>
      <c r="O8874" s="140"/>
      <c r="P8874" s="140" t="str">
        <f ca="1">IF(Proc[[#This Row],[DaysAgeing]]&gt;5,"yep","on track")</f>
        <v>yep</v>
      </c>
      <c r="Q8874" s="2">
        <f ca="1">IF(Proc[[#This Row],[DateClosed]]="",ABS(NETWORKDAYS(Proc[[#This Row],[DateOpened]],TODAY()))-1,ABS(NETWORKDAYS(Proc[[#This Row],[DateOpened]],Proc[[#This Row],[DateClosed]]))-1)</f>
        <v>11</v>
      </c>
      <c r="R8874" s="140" t="s">
        <v>476</v>
      </c>
      <c r="S8874" s="155"/>
      <c r="T8874" s="155"/>
    </row>
    <row r="8875" spans="1:20" hidden="1">
      <c r="A8875" s="154" t="s">
        <v>10642</v>
      </c>
      <c r="B8875" s="155" t="str">
        <f>IFERROR(VLOOKUP(Proc[[#This Row],[App]],Table2[],3,0),"open")</f>
        <v>ok</v>
      </c>
      <c r="C8875" s="156" t="s">
        <v>369</v>
      </c>
      <c r="D8875" t="s">
        <v>11091</v>
      </c>
      <c r="E8875" s="154" t="s">
        <v>11699</v>
      </c>
      <c r="F8875" s="155" t="s">
        <v>11699</v>
      </c>
      <c r="G8875" s="154" t="s">
        <v>400</v>
      </c>
      <c r="H8875" s="155" t="str">
        <f>IF(Proc[[#This Row],[type]]="LFF (MDG-F)",MID(Proc[[#This Row],[Obj]],13,10),"")</f>
        <v/>
      </c>
      <c r="J8875" s="155" t="b">
        <f>Proc[[#This Row],[Requested]]=Proc[[#This Row],[CurrentParent]]</f>
        <v>1</v>
      </c>
      <c r="K8875" s="155" t="str">
        <f>IF(Proc[[#This Row],[Author]]="Marcela Urrego",VLOOKUP(LEFT(Proc[[#This Row],[Requested]],1),Table3[#All],2,0),VLOOKUP(Proc[[#This Row],[Author]],Table4[],2,0))</f>
        <v>HC</v>
      </c>
      <c r="L8875" s="155" t="s">
        <v>7801</v>
      </c>
      <c r="M8875" s="140">
        <v>46100</v>
      </c>
      <c r="N8875" s="140"/>
      <c r="O8875" s="140"/>
      <c r="P8875" s="140" t="str">
        <f ca="1">IF(Proc[[#This Row],[DaysAgeing]]&gt;5,"yep","on track")</f>
        <v>yep</v>
      </c>
      <c r="Q8875" s="2">
        <f ca="1">IF(Proc[[#This Row],[DateClosed]]="",ABS(NETWORKDAYS(Proc[[#This Row],[DateOpened]],TODAY()))-1,ABS(NETWORKDAYS(Proc[[#This Row],[DateOpened]],Proc[[#This Row],[DateClosed]]))-1)</f>
        <v>11</v>
      </c>
      <c r="R8875" s="140" t="s">
        <v>476</v>
      </c>
      <c r="S8875" s="155"/>
      <c r="T8875" s="155"/>
    </row>
    <row r="8876" spans="1:20" hidden="1">
      <c r="A8876" s="154" t="s">
        <v>10642</v>
      </c>
      <c r="B8876" s="155" t="str">
        <f>IFERROR(VLOOKUP(Proc[[#This Row],[App]],Table2[],3,0),"open")</f>
        <v>ok</v>
      </c>
      <c r="C8876" s="156" t="s">
        <v>369</v>
      </c>
      <c r="D8876" t="s">
        <v>11092</v>
      </c>
      <c r="E8876" s="154" t="s">
        <v>11699</v>
      </c>
      <c r="F8876" s="155" t="s">
        <v>11699</v>
      </c>
      <c r="G8876" s="154" t="s">
        <v>400</v>
      </c>
      <c r="H8876" s="155" t="str">
        <f>IF(Proc[[#This Row],[type]]="LFF (MDG-F)",MID(Proc[[#This Row],[Obj]],13,10),"")</f>
        <v/>
      </c>
      <c r="J8876" s="155" t="b">
        <f>Proc[[#This Row],[Requested]]=Proc[[#This Row],[CurrentParent]]</f>
        <v>1</v>
      </c>
      <c r="K8876" s="155" t="str">
        <f>IF(Proc[[#This Row],[Author]]="Marcela Urrego",VLOOKUP(LEFT(Proc[[#This Row],[Requested]],1),Table3[#All],2,0),VLOOKUP(Proc[[#This Row],[Author]],Table4[],2,0))</f>
        <v>HC</v>
      </c>
      <c r="L8876" s="155" t="s">
        <v>7801</v>
      </c>
      <c r="M8876" s="140">
        <v>46100</v>
      </c>
      <c r="N8876" s="140"/>
      <c r="O8876" s="140"/>
      <c r="P8876" s="140" t="str">
        <f ca="1">IF(Proc[[#This Row],[DaysAgeing]]&gt;5,"yep","on track")</f>
        <v>yep</v>
      </c>
      <c r="Q8876" s="2">
        <f ca="1">IF(Proc[[#This Row],[DateClosed]]="",ABS(NETWORKDAYS(Proc[[#This Row],[DateOpened]],TODAY()))-1,ABS(NETWORKDAYS(Proc[[#This Row],[DateOpened]],Proc[[#This Row],[DateClosed]]))-1)</f>
        <v>11</v>
      </c>
      <c r="R8876" s="140" t="s">
        <v>476</v>
      </c>
      <c r="S8876" s="155"/>
      <c r="T8876" s="155"/>
    </row>
    <row r="8877" spans="1:20" hidden="1">
      <c r="A8877" s="154" t="s">
        <v>10642</v>
      </c>
      <c r="B8877" s="155" t="str">
        <f>IFERROR(VLOOKUP(Proc[[#This Row],[App]],Table2[],3,0),"open")</f>
        <v>ok</v>
      </c>
      <c r="C8877" s="156" t="s">
        <v>369</v>
      </c>
      <c r="D8877" t="s">
        <v>11093</v>
      </c>
      <c r="E8877" s="154" t="s">
        <v>11699</v>
      </c>
      <c r="F8877" s="155" t="s">
        <v>11699</v>
      </c>
      <c r="G8877" s="154" t="s">
        <v>400</v>
      </c>
      <c r="H8877" s="155" t="str">
        <f>IF(Proc[[#This Row],[type]]="LFF (MDG-F)",MID(Proc[[#This Row],[Obj]],13,10),"")</f>
        <v/>
      </c>
      <c r="J8877" s="155" t="b">
        <f>Proc[[#This Row],[Requested]]=Proc[[#This Row],[CurrentParent]]</f>
        <v>1</v>
      </c>
      <c r="K8877" s="155" t="str">
        <f>IF(Proc[[#This Row],[Author]]="Marcela Urrego",VLOOKUP(LEFT(Proc[[#This Row],[Requested]],1),Table3[#All],2,0),VLOOKUP(Proc[[#This Row],[Author]],Table4[],2,0))</f>
        <v>HC</v>
      </c>
      <c r="L8877" s="155" t="s">
        <v>7801</v>
      </c>
      <c r="M8877" s="140">
        <v>46100</v>
      </c>
      <c r="N8877" s="140"/>
      <c r="O8877" s="140"/>
      <c r="P8877" s="140" t="str">
        <f ca="1">IF(Proc[[#This Row],[DaysAgeing]]&gt;5,"yep","on track")</f>
        <v>yep</v>
      </c>
      <c r="Q8877" s="2">
        <f ca="1">IF(Proc[[#This Row],[DateClosed]]="",ABS(NETWORKDAYS(Proc[[#This Row],[DateOpened]],TODAY()))-1,ABS(NETWORKDAYS(Proc[[#This Row],[DateOpened]],Proc[[#This Row],[DateClosed]]))-1)</f>
        <v>11</v>
      </c>
      <c r="R8877" s="140" t="s">
        <v>476</v>
      </c>
      <c r="S8877" s="155"/>
      <c r="T8877" s="155"/>
    </row>
    <row r="8878" spans="1:20" hidden="1">
      <c r="A8878" s="154" t="s">
        <v>10642</v>
      </c>
      <c r="B8878" s="155" t="str">
        <f>IFERROR(VLOOKUP(Proc[[#This Row],[App]],Table2[],3,0),"open")</f>
        <v>ok</v>
      </c>
      <c r="C8878" s="156" t="s">
        <v>369</v>
      </c>
      <c r="D8878" t="s">
        <v>11094</v>
      </c>
      <c r="E8878" s="154" t="s">
        <v>11699</v>
      </c>
      <c r="F8878" s="155" t="s">
        <v>11699</v>
      </c>
      <c r="G8878" s="154" t="s">
        <v>400</v>
      </c>
      <c r="H8878" s="155" t="str">
        <f>IF(Proc[[#This Row],[type]]="LFF (MDG-F)",MID(Proc[[#This Row],[Obj]],13,10),"")</f>
        <v/>
      </c>
      <c r="J8878" s="155" t="b">
        <f>Proc[[#This Row],[Requested]]=Proc[[#This Row],[CurrentParent]]</f>
        <v>1</v>
      </c>
      <c r="K8878" s="155" t="str">
        <f>IF(Proc[[#This Row],[Author]]="Marcela Urrego",VLOOKUP(LEFT(Proc[[#This Row],[Requested]],1),Table3[#All],2,0),VLOOKUP(Proc[[#This Row],[Author]],Table4[],2,0))</f>
        <v>HC</v>
      </c>
      <c r="L8878" s="155" t="s">
        <v>7801</v>
      </c>
      <c r="M8878" s="140">
        <v>46100</v>
      </c>
      <c r="N8878" s="140"/>
      <c r="O8878" s="140"/>
      <c r="P8878" s="140" t="str">
        <f ca="1">IF(Proc[[#This Row],[DaysAgeing]]&gt;5,"yep","on track")</f>
        <v>yep</v>
      </c>
      <c r="Q8878" s="2">
        <f ca="1">IF(Proc[[#This Row],[DateClosed]]="",ABS(NETWORKDAYS(Proc[[#This Row],[DateOpened]],TODAY()))-1,ABS(NETWORKDAYS(Proc[[#This Row],[DateOpened]],Proc[[#This Row],[DateClosed]]))-1)</f>
        <v>11</v>
      </c>
      <c r="R8878" s="140" t="s">
        <v>476</v>
      </c>
      <c r="S8878" s="155"/>
      <c r="T8878" s="155"/>
    </row>
    <row r="8879" spans="1:20" hidden="1">
      <c r="A8879" s="154" t="s">
        <v>10642</v>
      </c>
      <c r="B8879" s="155" t="str">
        <f>IFERROR(VLOOKUP(Proc[[#This Row],[App]],Table2[],3,0),"open")</f>
        <v>ok</v>
      </c>
      <c r="C8879" s="156" t="s">
        <v>369</v>
      </c>
      <c r="D8879" t="s">
        <v>11095</v>
      </c>
      <c r="E8879" s="154" t="s">
        <v>11699</v>
      </c>
      <c r="F8879" s="155" t="s">
        <v>11699</v>
      </c>
      <c r="G8879" s="154" t="s">
        <v>400</v>
      </c>
      <c r="H8879" s="155" t="str">
        <f>IF(Proc[[#This Row],[type]]="LFF (MDG-F)",MID(Proc[[#This Row],[Obj]],13,10),"")</f>
        <v/>
      </c>
      <c r="J8879" s="155" t="b">
        <f>Proc[[#This Row],[Requested]]=Proc[[#This Row],[CurrentParent]]</f>
        <v>1</v>
      </c>
      <c r="K8879" s="155" t="str">
        <f>IF(Proc[[#This Row],[Author]]="Marcela Urrego",VLOOKUP(LEFT(Proc[[#This Row],[Requested]],1),Table3[#All],2,0),VLOOKUP(Proc[[#This Row],[Author]],Table4[],2,0))</f>
        <v>HC</v>
      </c>
      <c r="L8879" s="155" t="s">
        <v>7801</v>
      </c>
      <c r="M8879" s="140">
        <v>46100</v>
      </c>
      <c r="N8879" s="140"/>
      <c r="O8879" s="140"/>
      <c r="P8879" s="140" t="str">
        <f ca="1">IF(Proc[[#This Row],[DaysAgeing]]&gt;5,"yep","on track")</f>
        <v>yep</v>
      </c>
      <c r="Q8879" s="2">
        <f ca="1">IF(Proc[[#This Row],[DateClosed]]="",ABS(NETWORKDAYS(Proc[[#This Row],[DateOpened]],TODAY()))-1,ABS(NETWORKDAYS(Proc[[#This Row],[DateOpened]],Proc[[#This Row],[DateClosed]]))-1)</f>
        <v>11</v>
      </c>
      <c r="R8879" s="140" t="s">
        <v>476</v>
      </c>
      <c r="S8879" s="155"/>
      <c r="T8879" s="155"/>
    </row>
    <row r="8880" spans="1:20" hidden="1">
      <c r="A8880" s="154" t="s">
        <v>10642</v>
      </c>
      <c r="B8880" s="155" t="str">
        <f>IFERROR(VLOOKUP(Proc[[#This Row],[App]],Table2[],3,0),"open")</f>
        <v>ok</v>
      </c>
      <c r="C8880" s="156" t="s">
        <v>369</v>
      </c>
      <c r="D8880" t="s">
        <v>11096</v>
      </c>
      <c r="E8880" s="154" t="s">
        <v>11699</v>
      </c>
      <c r="F8880" s="155" t="s">
        <v>11699</v>
      </c>
      <c r="G8880" s="154" t="s">
        <v>400</v>
      </c>
      <c r="H8880" s="155" t="str">
        <f>IF(Proc[[#This Row],[type]]="LFF (MDG-F)",MID(Proc[[#This Row],[Obj]],13,10),"")</f>
        <v/>
      </c>
      <c r="J8880" s="155" t="b">
        <f>Proc[[#This Row],[Requested]]=Proc[[#This Row],[CurrentParent]]</f>
        <v>1</v>
      </c>
      <c r="K8880" s="155" t="str">
        <f>IF(Proc[[#This Row],[Author]]="Marcela Urrego",VLOOKUP(LEFT(Proc[[#This Row],[Requested]],1),Table3[#All],2,0),VLOOKUP(Proc[[#This Row],[Author]],Table4[],2,0))</f>
        <v>HC</v>
      </c>
      <c r="L8880" s="155" t="s">
        <v>7801</v>
      </c>
      <c r="M8880" s="140">
        <v>46100</v>
      </c>
      <c r="N8880" s="140"/>
      <c r="O8880" s="140"/>
      <c r="P8880" s="140" t="str">
        <f ca="1">IF(Proc[[#This Row],[DaysAgeing]]&gt;5,"yep","on track")</f>
        <v>yep</v>
      </c>
      <c r="Q8880" s="2">
        <f ca="1">IF(Proc[[#This Row],[DateClosed]]="",ABS(NETWORKDAYS(Proc[[#This Row],[DateOpened]],TODAY()))-1,ABS(NETWORKDAYS(Proc[[#This Row],[DateOpened]],Proc[[#This Row],[DateClosed]]))-1)</f>
        <v>11</v>
      </c>
      <c r="R8880" s="140" t="s">
        <v>476</v>
      </c>
      <c r="S8880" s="155"/>
      <c r="T8880" s="155"/>
    </row>
    <row r="8881" spans="1:20" hidden="1">
      <c r="A8881" s="154" t="s">
        <v>10642</v>
      </c>
      <c r="B8881" s="155" t="str">
        <f>IFERROR(VLOOKUP(Proc[[#This Row],[App]],Table2[],3,0),"open")</f>
        <v>ok</v>
      </c>
      <c r="C8881" s="156" t="s">
        <v>369</v>
      </c>
      <c r="D8881" t="s">
        <v>11097</v>
      </c>
      <c r="E8881" s="154" t="s">
        <v>11699</v>
      </c>
      <c r="F8881" s="155" t="s">
        <v>11699</v>
      </c>
      <c r="G8881" s="154" t="s">
        <v>400</v>
      </c>
      <c r="H8881" s="155" t="str">
        <f>IF(Proc[[#This Row],[type]]="LFF (MDG-F)",MID(Proc[[#This Row],[Obj]],13,10),"")</f>
        <v/>
      </c>
      <c r="J8881" s="155" t="b">
        <f>Proc[[#This Row],[Requested]]=Proc[[#This Row],[CurrentParent]]</f>
        <v>1</v>
      </c>
      <c r="K8881" s="155" t="str">
        <f>IF(Proc[[#This Row],[Author]]="Marcela Urrego",VLOOKUP(LEFT(Proc[[#This Row],[Requested]],1),Table3[#All],2,0),VLOOKUP(Proc[[#This Row],[Author]],Table4[],2,0))</f>
        <v>HC</v>
      </c>
      <c r="L8881" s="155" t="s">
        <v>7801</v>
      </c>
      <c r="M8881" s="140">
        <v>46100</v>
      </c>
      <c r="N8881" s="140"/>
      <c r="O8881" s="140"/>
      <c r="P8881" s="140" t="str">
        <f ca="1">IF(Proc[[#This Row],[DaysAgeing]]&gt;5,"yep","on track")</f>
        <v>yep</v>
      </c>
      <c r="Q8881" s="2">
        <f ca="1">IF(Proc[[#This Row],[DateClosed]]="",ABS(NETWORKDAYS(Proc[[#This Row],[DateOpened]],TODAY()))-1,ABS(NETWORKDAYS(Proc[[#This Row],[DateOpened]],Proc[[#This Row],[DateClosed]]))-1)</f>
        <v>11</v>
      </c>
      <c r="R8881" s="140" t="s">
        <v>476</v>
      </c>
      <c r="S8881" s="155"/>
      <c r="T8881" s="155"/>
    </row>
    <row r="8882" spans="1:20" hidden="1">
      <c r="A8882" s="154" t="s">
        <v>10642</v>
      </c>
      <c r="B8882" s="155" t="str">
        <f>IFERROR(VLOOKUP(Proc[[#This Row],[App]],Table2[],3,0),"open")</f>
        <v>ok</v>
      </c>
      <c r="C8882" s="156" t="s">
        <v>369</v>
      </c>
      <c r="D8882" t="s">
        <v>11098</v>
      </c>
      <c r="E8882" s="154" t="s">
        <v>11699</v>
      </c>
      <c r="F8882" s="155" t="s">
        <v>11699</v>
      </c>
      <c r="G8882" s="154" t="s">
        <v>400</v>
      </c>
      <c r="H8882" s="155" t="str">
        <f>IF(Proc[[#This Row],[type]]="LFF (MDG-F)",MID(Proc[[#This Row],[Obj]],13,10),"")</f>
        <v/>
      </c>
      <c r="J8882" s="155" t="b">
        <f>Proc[[#This Row],[Requested]]=Proc[[#This Row],[CurrentParent]]</f>
        <v>1</v>
      </c>
      <c r="K8882" s="155" t="str">
        <f>IF(Proc[[#This Row],[Author]]="Marcela Urrego",VLOOKUP(LEFT(Proc[[#This Row],[Requested]],1),Table3[#All],2,0),VLOOKUP(Proc[[#This Row],[Author]],Table4[],2,0))</f>
        <v>HC</v>
      </c>
      <c r="L8882" s="155" t="s">
        <v>7801</v>
      </c>
      <c r="M8882" s="140">
        <v>46100</v>
      </c>
      <c r="N8882" s="140"/>
      <c r="O8882" s="140"/>
      <c r="P8882" s="140" t="str">
        <f ca="1">IF(Proc[[#This Row],[DaysAgeing]]&gt;5,"yep","on track")</f>
        <v>yep</v>
      </c>
      <c r="Q8882" s="2">
        <f ca="1">IF(Proc[[#This Row],[DateClosed]]="",ABS(NETWORKDAYS(Proc[[#This Row],[DateOpened]],TODAY()))-1,ABS(NETWORKDAYS(Proc[[#This Row],[DateOpened]],Proc[[#This Row],[DateClosed]]))-1)</f>
        <v>11</v>
      </c>
      <c r="R8882" s="140" t="s">
        <v>476</v>
      </c>
      <c r="S8882" s="155"/>
      <c r="T8882" s="155"/>
    </row>
    <row r="8883" spans="1:20" hidden="1">
      <c r="A8883" s="154" t="s">
        <v>10642</v>
      </c>
      <c r="B8883" s="155" t="str">
        <f>IFERROR(VLOOKUP(Proc[[#This Row],[App]],Table2[],3,0),"open")</f>
        <v>ok</v>
      </c>
      <c r="C8883" s="156" t="s">
        <v>369</v>
      </c>
      <c r="D8883" t="s">
        <v>11099</v>
      </c>
      <c r="E8883" s="154" t="s">
        <v>11699</v>
      </c>
      <c r="F8883" s="155" t="s">
        <v>11699</v>
      </c>
      <c r="G8883" s="154" t="s">
        <v>400</v>
      </c>
      <c r="H8883" s="155" t="str">
        <f>IF(Proc[[#This Row],[type]]="LFF (MDG-F)",MID(Proc[[#This Row],[Obj]],13,10),"")</f>
        <v/>
      </c>
      <c r="J8883" s="155" t="b">
        <f>Proc[[#This Row],[Requested]]=Proc[[#This Row],[CurrentParent]]</f>
        <v>1</v>
      </c>
      <c r="K8883" s="155" t="str">
        <f>IF(Proc[[#This Row],[Author]]="Marcela Urrego",VLOOKUP(LEFT(Proc[[#This Row],[Requested]],1),Table3[#All],2,0),VLOOKUP(Proc[[#This Row],[Author]],Table4[],2,0))</f>
        <v>HC</v>
      </c>
      <c r="L8883" s="155" t="s">
        <v>7801</v>
      </c>
      <c r="M8883" s="140">
        <v>46100</v>
      </c>
      <c r="N8883" s="140"/>
      <c r="O8883" s="140"/>
      <c r="P8883" s="140" t="str">
        <f ca="1">IF(Proc[[#This Row],[DaysAgeing]]&gt;5,"yep","on track")</f>
        <v>yep</v>
      </c>
      <c r="Q8883" s="2">
        <f ca="1">IF(Proc[[#This Row],[DateClosed]]="",ABS(NETWORKDAYS(Proc[[#This Row],[DateOpened]],TODAY()))-1,ABS(NETWORKDAYS(Proc[[#This Row],[DateOpened]],Proc[[#This Row],[DateClosed]]))-1)</f>
        <v>11</v>
      </c>
      <c r="R8883" s="140" t="s">
        <v>476</v>
      </c>
      <c r="S8883" s="155"/>
      <c r="T8883" s="155"/>
    </row>
    <row r="8884" spans="1:20" hidden="1">
      <c r="A8884" s="154" t="s">
        <v>10642</v>
      </c>
      <c r="B8884" s="155" t="str">
        <f>IFERROR(VLOOKUP(Proc[[#This Row],[App]],Table2[],3,0),"open")</f>
        <v>ok</v>
      </c>
      <c r="C8884" s="156" t="s">
        <v>369</v>
      </c>
      <c r="D8884" t="s">
        <v>11100</v>
      </c>
      <c r="E8884" s="154" t="s">
        <v>11699</v>
      </c>
      <c r="F8884" s="155" t="s">
        <v>11699</v>
      </c>
      <c r="G8884" s="154" t="s">
        <v>400</v>
      </c>
      <c r="H8884" s="155" t="str">
        <f>IF(Proc[[#This Row],[type]]="LFF (MDG-F)",MID(Proc[[#This Row],[Obj]],13,10),"")</f>
        <v/>
      </c>
      <c r="J8884" s="155" t="b">
        <f>Proc[[#This Row],[Requested]]=Proc[[#This Row],[CurrentParent]]</f>
        <v>1</v>
      </c>
      <c r="K8884" s="155" t="str">
        <f>IF(Proc[[#This Row],[Author]]="Marcela Urrego",VLOOKUP(LEFT(Proc[[#This Row],[Requested]],1),Table3[#All],2,0),VLOOKUP(Proc[[#This Row],[Author]],Table4[],2,0))</f>
        <v>HC</v>
      </c>
      <c r="L8884" s="155" t="s">
        <v>7801</v>
      </c>
      <c r="M8884" s="140">
        <v>46100</v>
      </c>
      <c r="N8884" s="140"/>
      <c r="O8884" s="140"/>
      <c r="P8884" s="140" t="str">
        <f ca="1">IF(Proc[[#This Row],[DaysAgeing]]&gt;5,"yep","on track")</f>
        <v>yep</v>
      </c>
      <c r="Q8884" s="2">
        <f ca="1">IF(Proc[[#This Row],[DateClosed]]="",ABS(NETWORKDAYS(Proc[[#This Row],[DateOpened]],TODAY()))-1,ABS(NETWORKDAYS(Proc[[#This Row],[DateOpened]],Proc[[#This Row],[DateClosed]]))-1)</f>
        <v>11</v>
      </c>
      <c r="R8884" s="140" t="s">
        <v>476</v>
      </c>
      <c r="S8884" s="155"/>
      <c r="T8884" s="155"/>
    </row>
    <row r="8885" spans="1:20" hidden="1">
      <c r="A8885" s="154" t="s">
        <v>10642</v>
      </c>
      <c r="B8885" s="155" t="str">
        <f>IFERROR(VLOOKUP(Proc[[#This Row],[App]],Table2[],3,0),"open")</f>
        <v>ok</v>
      </c>
      <c r="C8885" s="156" t="s">
        <v>369</v>
      </c>
      <c r="D8885" t="s">
        <v>11101</v>
      </c>
      <c r="E8885" s="154" t="s">
        <v>11699</v>
      </c>
      <c r="F8885" s="155" t="s">
        <v>11699</v>
      </c>
      <c r="G8885" s="154" t="s">
        <v>400</v>
      </c>
      <c r="H8885" s="155" t="str">
        <f>IF(Proc[[#This Row],[type]]="LFF (MDG-F)",MID(Proc[[#This Row],[Obj]],13,10),"")</f>
        <v/>
      </c>
      <c r="J8885" s="155" t="b">
        <f>Proc[[#This Row],[Requested]]=Proc[[#This Row],[CurrentParent]]</f>
        <v>1</v>
      </c>
      <c r="K8885" s="155" t="str">
        <f>IF(Proc[[#This Row],[Author]]="Marcela Urrego",VLOOKUP(LEFT(Proc[[#This Row],[Requested]],1),Table3[#All],2,0),VLOOKUP(Proc[[#This Row],[Author]],Table4[],2,0))</f>
        <v>HC</v>
      </c>
      <c r="L8885" s="155" t="s">
        <v>7801</v>
      </c>
      <c r="M8885" s="140">
        <v>46100</v>
      </c>
      <c r="N8885" s="140"/>
      <c r="O8885" s="140"/>
      <c r="P8885" s="140" t="str">
        <f ca="1">IF(Proc[[#This Row],[DaysAgeing]]&gt;5,"yep","on track")</f>
        <v>yep</v>
      </c>
      <c r="Q8885" s="2">
        <f ca="1">IF(Proc[[#This Row],[DateClosed]]="",ABS(NETWORKDAYS(Proc[[#This Row],[DateOpened]],TODAY()))-1,ABS(NETWORKDAYS(Proc[[#This Row],[DateOpened]],Proc[[#This Row],[DateClosed]]))-1)</f>
        <v>11</v>
      </c>
      <c r="R8885" s="140" t="s">
        <v>476</v>
      </c>
      <c r="S8885" s="155"/>
      <c r="T8885" s="155"/>
    </row>
    <row r="8886" spans="1:20" hidden="1">
      <c r="A8886" s="154" t="s">
        <v>10642</v>
      </c>
      <c r="B8886" s="155" t="str">
        <f>IFERROR(VLOOKUP(Proc[[#This Row],[App]],Table2[],3,0),"open")</f>
        <v>ok</v>
      </c>
      <c r="C8886" s="156" t="s">
        <v>369</v>
      </c>
      <c r="D8886" t="s">
        <v>11102</v>
      </c>
      <c r="E8886" s="154" t="s">
        <v>11699</v>
      </c>
      <c r="F8886" s="155" t="s">
        <v>11699</v>
      </c>
      <c r="G8886" s="154" t="s">
        <v>400</v>
      </c>
      <c r="H8886" s="155" t="str">
        <f>IF(Proc[[#This Row],[type]]="LFF (MDG-F)",MID(Proc[[#This Row],[Obj]],13,10),"")</f>
        <v/>
      </c>
      <c r="J8886" s="155" t="b">
        <f>Proc[[#This Row],[Requested]]=Proc[[#This Row],[CurrentParent]]</f>
        <v>1</v>
      </c>
      <c r="K8886" s="155" t="str">
        <f>IF(Proc[[#This Row],[Author]]="Marcela Urrego",VLOOKUP(LEFT(Proc[[#This Row],[Requested]],1),Table3[#All],2,0),VLOOKUP(Proc[[#This Row],[Author]],Table4[],2,0))</f>
        <v>HC</v>
      </c>
      <c r="L8886" s="155" t="s">
        <v>7801</v>
      </c>
      <c r="M8886" s="140">
        <v>46100</v>
      </c>
      <c r="N8886" s="140"/>
      <c r="O8886" s="140"/>
      <c r="P8886" s="140" t="str">
        <f ca="1">IF(Proc[[#This Row],[DaysAgeing]]&gt;5,"yep","on track")</f>
        <v>yep</v>
      </c>
      <c r="Q8886" s="2">
        <f ca="1">IF(Proc[[#This Row],[DateClosed]]="",ABS(NETWORKDAYS(Proc[[#This Row],[DateOpened]],TODAY()))-1,ABS(NETWORKDAYS(Proc[[#This Row],[DateOpened]],Proc[[#This Row],[DateClosed]]))-1)</f>
        <v>11</v>
      </c>
      <c r="R8886" s="140" t="s">
        <v>476</v>
      </c>
      <c r="S8886" s="155"/>
      <c r="T8886" s="155"/>
    </row>
    <row r="8887" spans="1:20" hidden="1">
      <c r="A8887" s="154" t="s">
        <v>10642</v>
      </c>
      <c r="B8887" s="155" t="str">
        <f>IFERROR(VLOOKUP(Proc[[#This Row],[App]],Table2[],3,0),"open")</f>
        <v>ok</v>
      </c>
      <c r="C8887" s="156" t="s">
        <v>369</v>
      </c>
      <c r="D8887" t="s">
        <v>11103</v>
      </c>
      <c r="E8887" s="154" t="s">
        <v>11699</v>
      </c>
      <c r="F8887" s="155" t="s">
        <v>11699</v>
      </c>
      <c r="G8887" s="154" t="s">
        <v>400</v>
      </c>
      <c r="H8887" s="155" t="str">
        <f>IF(Proc[[#This Row],[type]]="LFF (MDG-F)",MID(Proc[[#This Row],[Obj]],13,10),"")</f>
        <v/>
      </c>
      <c r="J8887" s="155" t="b">
        <f>Proc[[#This Row],[Requested]]=Proc[[#This Row],[CurrentParent]]</f>
        <v>1</v>
      </c>
      <c r="K8887" s="155" t="str">
        <f>IF(Proc[[#This Row],[Author]]="Marcela Urrego",VLOOKUP(LEFT(Proc[[#This Row],[Requested]],1),Table3[#All],2,0),VLOOKUP(Proc[[#This Row],[Author]],Table4[],2,0))</f>
        <v>HC</v>
      </c>
      <c r="L8887" s="155" t="s">
        <v>7801</v>
      </c>
      <c r="M8887" s="140">
        <v>46100</v>
      </c>
      <c r="N8887" s="140"/>
      <c r="O8887" s="140"/>
      <c r="P8887" s="140" t="str">
        <f ca="1">IF(Proc[[#This Row],[DaysAgeing]]&gt;5,"yep","on track")</f>
        <v>yep</v>
      </c>
      <c r="Q8887" s="2">
        <f ca="1">IF(Proc[[#This Row],[DateClosed]]="",ABS(NETWORKDAYS(Proc[[#This Row],[DateOpened]],TODAY()))-1,ABS(NETWORKDAYS(Proc[[#This Row],[DateOpened]],Proc[[#This Row],[DateClosed]]))-1)</f>
        <v>11</v>
      </c>
      <c r="R8887" s="140" t="s">
        <v>476</v>
      </c>
      <c r="S8887" s="155"/>
      <c r="T8887" s="155"/>
    </row>
    <row r="8888" spans="1:20" hidden="1">
      <c r="A8888" s="154" t="s">
        <v>10642</v>
      </c>
      <c r="B8888" s="155" t="str">
        <f>IFERROR(VLOOKUP(Proc[[#This Row],[App]],Table2[],3,0),"open")</f>
        <v>ok</v>
      </c>
      <c r="C8888" s="156" t="s">
        <v>369</v>
      </c>
      <c r="D8888" t="s">
        <v>11104</v>
      </c>
      <c r="E8888" s="154" t="s">
        <v>11699</v>
      </c>
      <c r="F8888" s="155" t="s">
        <v>11699</v>
      </c>
      <c r="G8888" s="154" t="s">
        <v>400</v>
      </c>
      <c r="H8888" s="155" t="str">
        <f>IF(Proc[[#This Row],[type]]="LFF (MDG-F)",MID(Proc[[#This Row],[Obj]],13,10),"")</f>
        <v/>
      </c>
      <c r="J8888" s="155" t="b">
        <f>Proc[[#This Row],[Requested]]=Proc[[#This Row],[CurrentParent]]</f>
        <v>1</v>
      </c>
      <c r="K8888" s="155" t="str">
        <f>IF(Proc[[#This Row],[Author]]="Marcela Urrego",VLOOKUP(LEFT(Proc[[#This Row],[Requested]],1),Table3[#All],2,0),VLOOKUP(Proc[[#This Row],[Author]],Table4[],2,0))</f>
        <v>HC</v>
      </c>
      <c r="L8888" s="155" t="s">
        <v>7801</v>
      </c>
      <c r="M8888" s="140">
        <v>46100</v>
      </c>
      <c r="N8888" s="140"/>
      <c r="O8888" s="140"/>
      <c r="P8888" s="140" t="str">
        <f ca="1">IF(Proc[[#This Row],[DaysAgeing]]&gt;5,"yep","on track")</f>
        <v>yep</v>
      </c>
      <c r="Q8888" s="2">
        <f ca="1">IF(Proc[[#This Row],[DateClosed]]="",ABS(NETWORKDAYS(Proc[[#This Row],[DateOpened]],TODAY()))-1,ABS(NETWORKDAYS(Proc[[#This Row],[DateOpened]],Proc[[#This Row],[DateClosed]]))-1)</f>
        <v>11</v>
      </c>
      <c r="R8888" s="140" t="s">
        <v>476</v>
      </c>
      <c r="S8888" s="155"/>
      <c r="T8888" s="155"/>
    </row>
    <row r="8889" spans="1:20" hidden="1">
      <c r="A8889" s="154" t="s">
        <v>10642</v>
      </c>
      <c r="B8889" s="155" t="str">
        <f>IFERROR(VLOOKUP(Proc[[#This Row],[App]],Table2[],3,0),"open")</f>
        <v>ok</v>
      </c>
      <c r="C8889" s="156" t="s">
        <v>369</v>
      </c>
      <c r="D8889" t="s">
        <v>11105</v>
      </c>
      <c r="E8889" s="154" t="s">
        <v>11699</v>
      </c>
      <c r="F8889" s="155" t="s">
        <v>11699</v>
      </c>
      <c r="G8889" s="154" t="s">
        <v>400</v>
      </c>
      <c r="H8889" s="155" t="str">
        <f>IF(Proc[[#This Row],[type]]="LFF (MDG-F)",MID(Proc[[#This Row],[Obj]],13,10),"")</f>
        <v/>
      </c>
      <c r="J8889" s="155" t="b">
        <f>Proc[[#This Row],[Requested]]=Proc[[#This Row],[CurrentParent]]</f>
        <v>1</v>
      </c>
      <c r="K8889" s="155" t="str">
        <f>IF(Proc[[#This Row],[Author]]="Marcela Urrego",VLOOKUP(LEFT(Proc[[#This Row],[Requested]],1),Table3[#All],2,0),VLOOKUP(Proc[[#This Row],[Author]],Table4[],2,0))</f>
        <v>HC</v>
      </c>
      <c r="L8889" s="155" t="s">
        <v>7801</v>
      </c>
      <c r="M8889" s="140">
        <v>46100</v>
      </c>
      <c r="N8889" s="140"/>
      <c r="O8889" s="140"/>
      <c r="P8889" s="140" t="str">
        <f ca="1">IF(Proc[[#This Row],[DaysAgeing]]&gt;5,"yep","on track")</f>
        <v>yep</v>
      </c>
      <c r="Q8889" s="2">
        <f ca="1">IF(Proc[[#This Row],[DateClosed]]="",ABS(NETWORKDAYS(Proc[[#This Row],[DateOpened]],TODAY()))-1,ABS(NETWORKDAYS(Proc[[#This Row],[DateOpened]],Proc[[#This Row],[DateClosed]]))-1)</f>
        <v>11</v>
      </c>
      <c r="R8889" s="140" t="s">
        <v>476</v>
      </c>
      <c r="S8889" s="155"/>
      <c r="T8889" s="155"/>
    </row>
    <row r="8890" spans="1:20" hidden="1">
      <c r="A8890" s="154" t="s">
        <v>10642</v>
      </c>
      <c r="B8890" s="155" t="str">
        <f>IFERROR(VLOOKUP(Proc[[#This Row],[App]],Table2[],3,0),"open")</f>
        <v>ok</v>
      </c>
      <c r="C8890" s="156" t="s">
        <v>369</v>
      </c>
      <c r="D8890" t="s">
        <v>11106</v>
      </c>
      <c r="E8890" s="154" t="s">
        <v>11699</v>
      </c>
      <c r="F8890" s="155" t="s">
        <v>11699</v>
      </c>
      <c r="G8890" s="154" t="s">
        <v>400</v>
      </c>
      <c r="H8890" s="155" t="str">
        <f>IF(Proc[[#This Row],[type]]="LFF (MDG-F)",MID(Proc[[#This Row],[Obj]],13,10),"")</f>
        <v/>
      </c>
      <c r="J8890" s="155" t="b">
        <f>Proc[[#This Row],[Requested]]=Proc[[#This Row],[CurrentParent]]</f>
        <v>1</v>
      </c>
      <c r="K8890" s="155" t="str">
        <f>IF(Proc[[#This Row],[Author]]="Marcela Urrego",VLOOKUP(LEFT(Proc[[#This Row],[Requested]],1),Table3[#All],2,0),VLOOKUP(Proc[[#This Row],[Author]],Table4[],2,0))</f>
        <v>HC</v>
      </c>
      <c r="L8890" s="155" t="s">
        <v>7801</v>
      </c>
      <c r="M8890" s="140">
        <v>46100</v>
      </c>
      <c r="N8890" s="140"/>
      <c r="O8890" s="140"/>
      <c r="P8890" s="140" t="str">
        <f ca="1">IF(Proc[[#This Row],[DaysAgeing]]&gt;5,"yep","on track")</f>
        <v>yep</v>
      </c>
      <c r="Q8890" s="2">
        <f ca="1">IF(Proc[[#This Row],[DateClosed]]="",ABS(NETWORKDAYS(Proc[[#This Row],[DateOpened]],TODAY()))-1,ABS(NETWORKDAYS(Proc[[#This Row],[DateOpened]],Proc[[#This Row],[DateClosed]]))-1)</f>
        <v>11</v>
      </c>
      <c r="R8890" s="140" t="s">
        <v>476</v>
      </c>
      <c r="S8890" s="155"/>
      <c r="T8890" s="155"/>
    </row>
    <row r="8891" spans="1:20" hidden="1">
      <c r="A8891" s="154" t="s">
        <v>10642</v>
      </c>
      <c r="B8891" s="155" t="str">
        <f>IFERROR(VLOOKUP(Proc[[#This Row],[App]],Table2[],3,0),"open")</f>
        <v>ok</v>
      </c>
      <c r="C8891" s="156" t="s">
        <v>369</v>
      </c>
      <c r="D8891" t="s">
        <v>11107</v>
      </c>
      <c r="E8891" s="154" t="s">
        <v>11699</v>
      </c>
      <c r="F8891" s="155" t="s">
        <v>11699</v>
      </c>
      <c r="G8891" s="154" t="s">
        <v>400</v>
      </c>
      <c r="H8891" s="155" t="str">
        <f>IF(Proc[[#This Row],[type]]="LFF (MDG-F)",MID(Proc[[#This Row],[Obj]],13,10),"")</f>
        <v/>
      </c>
      <c r="J8891" s="155" t="b">
        <f>Proc[[#This Row],[Requested]]=Proc[[#This Row],[CurrentParent]]</f>
        <v>1</v>
      </c>
      <c r="K8891" s="155" t="str">
        <f>IF(Proc[[#This Row],[Author]]="Marcela Urrego",VLOOKUP(LEFT(Proc[[#This Row],[Requested]],1),Table3[#All],2,0),VLOOKUP(Proc[[#This Row],[Author]],Table4[],2,0))</f>
        <v>HC</v>
      </c>
      <c r="L8891" s="155" t="s">
        <v>7801</v>
      </c>
      <c r="M8891" s="140">
        <v>46100</v>
      </c>
      <c r="N8891" s="140"/>
      <c r="O8891" s="140"/>
      <c r="P8891" s="140" t="str">
        <f ca="1">IF(Proc[[#This Row],[DaysAgeing]]&gt;5,"yep","on track")</f>
        <v>yep</v>
      </c>
      <c r="Q8891" s="2">
        <f ca="1">IF(Proc[[#This Row],[DateClosed]]="",ABS(NETWORKDAYS(Proc[[#This Row],[DateOpened]],TODAY()))-1,ABS(NETWORKDAYS(Proc[[#This Row],[DateOpened]],Proc[[#This Row],[DateClosed]]))-1)</f>
        <v>11</v>
      </c>
      <c r="R8891" s="140" t="s">
        <v>476</v>
      </c>
      <c r="S8891" s="155"/>
      <c r="T8891" s="155"/>
    </row>
    <row r="8892" spans="1:20" hidden="1">
      <c r="A8892" s="154" t="s">
        <v>10642</v>
      </c>
      <c r="B8892" s="155" t="str">
        <f>IFERROR(VLOOKUP(Proc[[#This Row],[App]],Table2[],3,0),"open")</f>
        <v>ok</v>
      </c>
      <c r="C8892" s="156" t="s">
        <v>369</v>
      </c>
      <c r="D8892" t="s">
        <v>11108</v>
      </c>
      <c r="E8892" s="154" t="s">
        <v>11699</v>
      </c>
      <c r="F8892" s="155" t="s">
        <v>11699</v>
      </c>
      <c r="G8892" s="154" t="s">
        <v>400</v>
      </c>
      <c r="H8892" s="155" t="str">
        <f>IF(Proc[[#This Row],[type]]="LFF (MDG-F)",MID(Proc[[#This Row],[Obj]],13,10),"")</f>
        <v/>
      </c>
      <c r="J8892" s="155" t="b">
        <f>Proc[[#This Row],[Requested]]=Proc[[#This Row],[CurrentParent]]</f>
        <v>1</v>
      </c>
      <c r="K8892" s="155" t="str">
        <f>IF(Proc[[#This Row],[Author]]="Marcela Urrego",VLOOKUP(LEFT(Proc[[#This Row],[Requested]],1),Table3[#All],2,0),VLOOKUP(Proc[[#This Row],[Author]],Table4[],2,0))</f>
        <v>HC</v>
      </c>
      <c r="L8892" s="155" t="s">
        <v>7801</v>
      </c>
      <c r="M8892" s="140">
        <v>46100</v>
      </c>
      <c r="N8892" s="140"/>
      <c r="O8892" s="140"/>
      <c r="P8892" s="140" t="str">
        <f ca="1">IF(Proc[[#This Row],[DaysAgeing]]&gt;5,"yep","on track")</f>
        <v>yep</v>
      </c>
      <c r="Q8892" s="2">
        <f ca="1">IF(Proc[[#This Row],[DateClosed]]="",ABS(NETWORKDAYS(Proc[[#This Row],[DateOpened]],TODAY()))-1,ABS(NETWORKDAYS(Proc[[#This Row],[DateOpened]],Proc[[#This Row],[DateClosed]]))-1)</f>
        <v>11</v>
      </c>
      <c r="R8892" s="140" t="s">
        <v>476</v>
      </c>
      <c r="S8892" s="155"/>
      <c r="T8892" s="155"/>
    </row>
    <row r="8893" spans="1:20" hidden="1">
      <c r="A8893" s="154" t="s">
        <v>10642</v>
      </c>
      <c r="B8893" s="155" t="str">
        <f>IFERROR(VLOOKUP(Proc[[#This Row],[App]],Table2[],3,0),"open")</f>
        <v>ok</v>
      </c>
      <c r="C8893" s="156" t="s">
        <v>369</v>
      </c>
      <c r="D8893" t="s">
        <v>11109</v>
      </c>
      <c r="E8893" s="154" t="s">
        <v>11699</v>
      </c>
      <c r="F8893" s="155" t="s">
        <v>11699</v>
      </c>
      <c r="G8893" s="154" t="s">
        <v>400</v>
      </c>
      <c r="H8893" s="155" t="str">
        <f>IF(Proc[[#This Row],[type]]="LFF (MDG-F)",MID(Proc[[#This Row],[Obj]],13,10),"")</f>
        <v/>
      </c>
      <c r="J8893" s="155" t="b">
        <f>Proc[[#This Row],[Requested]]=Proc[[#This Row],[CurrentParent]]</f>
        <v>1</v>
      </c>
      <c r="K8893" s="155" t="str">
        <f>IF(Proc[[#This Row],[Author]]="Marcela Urrego",VLOOKUP(LEFT(Proc[[#This Row],[Requested]],1),Table3[#All],2,0),VLOOKUP(Proc[[#This Row],[Author]],Table4[],2,0))</f>
        <v>HC</v>
      </c>
      <c r="L8893" s="155" t="s">
        <v>7801</v>
      </c>
      <c r="M8893" s="140">
        <v>46100</v>
      </c>
      <c r="N8893" s="140"/>
      <c r="O8893" s="140"/>
      <c r="P8893" s="140" t="str">
        <f ca="1">IF(Proc[[#This Row],[DaysAgeing]]&gt;5,"yep","on track")</f>
        <v>yep</v>
      </c>
      <c r="Q8893" s="2">
        <f ca="1">IF(Proc[[#This Row],[DateClosed]]="",ABS(NETWORKDAYS(Proc[[#This Row],[DateOpened]],TODAY()))-1,ABS(NETWORKDAYS(Proc[[#This Row],[DateOpened]],Proc[[#This Row],[DateClosed]]))-1)</f>
        <v>11</v>
      </c>
      <c r="R8893" s="140" t="s">
        <v>476</v>
      </c>
      <c r="S8893" s="155"/>
      <c r="T8893" s="155"/>
    </row>
    <row r="8894" spans="1:20" hidden="1">
      <c r="A8894" s="154" t="s">
        <v>10642</v>
      </c>
      <c r="B8894" s="155" t="str">
        <f>IFERROR(VLOOKUP(Proc[[#This Row],[App]],Table2[],3,0),"open")</f>
        <v>ok</v>
      </c>
      <c r="C8894" s="156" t="s">
        <v>369</v>
      </c>
      <c r="D8894" t="s">
        <v>11110</v>
      </c>
      <c r="E8894" s="154" t="s">
        <v>11699</v>
      </c>
      <c r="F8894" s="155" t="s">
        <v>11699</v>
      </c>
      <c r="G8894" s="154" t="s">
        <v>400</v>
      </c>
      <c r="H8894" s="155" t="str">
        <f>IF(Proc[[#This Row],[type]]="LFF (MDG-F)",MID(Proc[[#This Row],[Obj]],13,10),"")</f>
        <v/>
      </c>
      <c r="J8894" s="155" t="b">
        <f>Proc[[#This Row],[Requested]]=Proc[[#This Row],[CurrentParent]]</f>
        <v>1</v>
      </c>
      <c r="K8894" s="155" t="str">
        <f>IF(Proc[[#This Row],[Author]]="Marcela Urrego",VLOOKUP(LEFT(Proc[[#This Row],[Requested]],1),Table3[#All],2,0),VLOOKUP(Proc[[#This Row],[Author]],Table4[],2,0))</f>
        <v>HC</v>
      </c>
      <c r="L8894" s="155" t="s">
        <v>7801</v>
      </c>
      <c r="M8894" s="140">
        <v>46100</v>
      </c>
      <c r="N8894" s="140"/>
      <c r="O8894" s="140"/>
      <c r="P8894" s="140" t="str">
        <f ca="1">IF(Proc[[#This Row],[DaysAgeing]]&gt;5,"yep","on track")</f>
        <v>yep</v>
      </c>
      <c r="Q8894" s="2">
        <f ca="1">IF(Proc[[#This Row],[DateClosed]]="",ABS(NETWORKDAYS(Proc[[#This Row],[DateOpened]],TODAY()))-1,ABS(NETWORKDAYS(Proc[[#This Row],[DateOpened]],Proc[[#This Row],[DateClosed]]))-1)</f>
        <v>11</v>
      </c>
      <c r="R8894" s="140" t="s">
        <v>476</v>
      </c>
      <c r="S8894" s="155"/>
      <c r="T8894" s="155"/>
    </row>
    <row r="8895" spans="1:20" hidden="1">
      <c r="A8895" s="154" t="s">
        <v>10642</v>
      </c>
      <c r="B8895" s="155" t="str">
        <f>IFERROR(VLOOKUP(Proc[[#This Row],[App]],Table2[],3,0),"open")</f>
        <v>ok</v>
      </c>
      <c r="C8895" s="156" t="s">
        <v>369</v>
      </c>
      <c r="D8895" t="s">
        <v>11111</v>
      </c>
      <c r="E8895" s="154" t="s">
        <v>11699</v>
      </c>
      <c r="F8895" s="155" t="s">
        <v>11699</v>
      </c>
      <c r="G8895" s="154" t="s">
        <v>400</v>
      </c>
      <c r="H8895" s="155" t="str">
        <f>IF(Proc[[#This Row],[type]]="LFF (MDG-F)",MID(Proc[[#This Row],[Obj]],13,10),"")</f>
        <v/>
      </c>
      <c r="J8895" s="155" t="b">
        <f>Proc[[#This Row],[Requested]]=Proc[[#This Row],[CurrentParent]]</f>
        <v>1</v>
      </c>
      <c r="K8895" s="155" t="str">
        <f>IF(Proc[[#This Row],[Author]]="Marcela Urrego",VLOOKUP(LEFT(Proc[[#This Row],[Requested]],1),Table3[#All],2,0),VLOOKUP(Proc[[#This Row],[Author]],Table4[],2,0))</f>
        <v>HC</v>
      </c>
      <c r="L8895" s="155" t="s">
        <v>7801</v>
      </c>
      <c r="M8895" s="140">
        <v>46100</v>
      </c>
      <c r="N8895" s="140"/>
      <c r="O8895" s="140"/>
      <c r="P8895" s="140" t="str">
        <f ca="1">IF(Proc[[#This Row],[DaysAgeing]]&gt;5,"yep","on track")</f>
        <v>yep</v>
      </c>
      <c r="Q8895" s="2">
        <f ca="1">IF(Proc[[#This Row],[DateClosed]]="",ABS(NETWORKDAYS(Proc[[#This Row],[DateOpened]],TODAY()))-1,ABS(NETWORKDAYS(Proc[[#This Row],[DateOpened]],Proc[[#This Row],[DateClosed]]))-1)</f>
        <v>11</v>
      </c>
      <c r="R8895" s="140" t="s">
        <v>476</v>
      </c>
      <c r="S8895" s="155"/>
      <c r="T8895" s="155"/>
    </row>
    <row r="8896" spans="1:20" hidden="1">
      <c r="A8896" s="154" t="s">
        <v>10642</v>
      </c>
      <c r="B8896" s="155" t="str">
        <f>IFERROR(VLOOKUP(Proc[[#This Row],[App]],Table2[],3,0),"open")</f>
        <v>ok</v>
      </c>
      <c r="C8896" s="156" t="s">
        <v>369</v>
      </c>
      <c r="D8896" t="s">
        <v>11112</v>
      </c>
      <c r="E8896" s="154" t="s">
        <v>11699</v>
      </c>
      <c r="F8896" s="155" t="s">
        <v>11699</v>
      </c>
      <c r="G8896" s="154" t="s">
        <v>400</v>
      </c>
      <c r="H8896" s="155" t="str">
        <f>IF(Proc[[#This Row],[type]]="LFF (MDG-F)",MID(Proc[[#This Row],[Obj]],13,10),"")</f>
        <v/>
      </c>
      <c r="J8896" s="155" t="b">
        <f>Proc[[#This Row],[Requested]]=Proc[[#This Row],[CurrentParent]]</f>
        <v>1</v>
      </c>
      <c r="K8896" s="155" t="str">
        <f>IF(Proc[[#This Row],[Author]]="Marcela Urrego",VLOOKUP(LEFT(Proc[[#This Row],[Requested]],1),Table3[#All],2,0),VLOOKUP(Proc[[#This Row],[Author]],Table4[],2,0))</f>
        <v>HC</v>
      </c>
      <c r="L8896" s="155" t="s">
        <v>7801</v>
      </c>
      <c r="M8896" s="140">
        <v>46100</v>
      </c>
      <c r="N8896" s="140"/>
      <c r="O8896" s="140"/>
      <c r="P8896" s="140" t="str">
        <f ca="1">IF(Proc[[#This Row],[DaysAgeing]]&gt;5,"yep","on track")</f>
        <v>yep</v>
      </c>
      <c r="Q8896" s="2">
        <f ca="1">IF(Proc[[#This Row],[DateClosed]]="",ABS(NETWORKDAYS(Proc[[#This Row],[DateOpened]],TODAY()))-1,ABS(NETWORKDAYS(Proc[[#This Row],[DateOpened]],Proc[[#This Row],[DateClosed]]))-1)</f>
        <v>11</v>
      </c>
      <c r="R8896" s="140" t="s">
        <v>476</v>
      </c>
      <c r="S8896" s="155"/>
      <c r="T8896" s="155"/>
    </row>
    <row r="8897" spans="1:20" hidden="1">
      <c r="A8897" s="154" t="s">
        <v>10642</v>
      </c>
      <c r="B8897" s="155" t="str">
        <f>IFERROR(VLOOKUP(Proc[[#This Row],[App]],Table2[],3,0),"open")</f>
        <v>ok</v>
      </c>
      <c r="C8897" s="156" t="s">
        <v>369</v>
      </c>
      <c r="D8897" t="s">
        <v>11113</v>
      </c>
      <c r="E8897" s="154" t="s">
        <v>11699</v>
      </c>
      <c r="F8897" s="155" t="s">
        <v>11699</v>
      </c>
      <c r="G8897" s="154" t="s">
        <v>400</v>
      </c>
      <c r="H8897" s="155" t="str">
        <f>IF(Proc[[#This Row],[type]]="LFF (MDG-F)",MID(Proc[[#This Row],[Obj]],13,10),"")</f>
        <v/>
      </c>
      <c r="J8897" s="155" t="b">
        <f>Proc[[#This Row],[Requested]]=Proc[[#This Row],[CurrentParent]]</f>
        <v>1</v>
      </c>
      <c r="K8897" s="155" t="str">
        <f>IF(Proc[[#This Row],[Author]]="Marcela Urrego",VLOOKUP(LEFT(Proc[[#This Row],[Requested]],1),Table3[#All],2,0),VLOOKUP(Proc[[#This Row],[Author]],Table4[],2,0))</f>
        <v>HC</v>
      </c>
      <c r="L8897" s="155" t="s">
        <v>7801</v>
      </c>
      <c r="M8897" s="140">
        <v>46100</v>
      </c>
      <c r="N8897" s="140"/>
      <c r="O8897" s="140"/>
      <c r="P8897" s="140" t="str">
        <f ca="1">IF(Proc[[#This Row],[DaysAgeing]]&gt;5,"yep","on track")</f>
        <v>yep</v>
      </c>
      <c r="Q8897" s="2">
        <f ca="1">IF(Proc[[#This Row],[DateClosed]]="",ABS(NETWORKDAYS(Proc[[#This Row],[DateOpened]],TODAY()))-1,ABS(NETWORKDAYS(Proc[[#This Row],[DateOpened]],Proc[[#This Row],[DateClosed]]))-1)</f>
        <v>11</v>
      </c>
      <c r="R8897" s="140" t="s">
        <v>476</v>
      </c>
      <c r="S8897" s="155"/>
      <c r="T8897" s="155"/>
    </row>
    <row r="8898" spans="1:20" hidden="1">
      <c r="A8898" s="154" t="s">
        <v>10642</v>
      </c>
      <c r="B8898" s="155" t="str">
        <f>IFERROR(VLOOKUP(Proc[[#This Row],[App]],Table2[],3,0),"open")</f>
        <v>ok</v>
      </c>
      <c r="C8898" s="156" t="s">
        <v>369</v>
      </c>
      <c r="D8898" t="s">
        <v>11114</v>
      </c>
      <c r="E8898" s="154" t="s">
        <v>11699</v>
      </c>
      <c r="F8898" s="155" t="s">
        <v>11699</v>
      </c>
      <c r="G8898" s="154" t="s">
        <v>400</v>
      </c>
      <c r="H8898" s="155" t="str">
        <f>IF(Proc[[#This Row],[type]]="LFF (MDG-F)",MID(Proc[[#This Row],[Obj]],13,10),"")</f>
        <v/>
      </c>
      <c r="J8898" s="155" t="b">
        <f>Proc[[#This Row],[Requested]]=Proc[[#This Row],[CurrentParent]]</f>
        <v>1</v>
      </c>
      <c r="K8898" s="155" t="str">
        <f>IF(Proc[[#This Row],[Author]]="Marcela Urrego",VLOOKUP(LEFT(Proc[[#This Row],[Requested]],1),Table3[#All],2,0),VLOOKUP(Proc[[#This Row],[Author]],Table4[],2,0))</f>
        <v>HC</v>
      </c>
      <c r="L8898" s="155" t="s">
        <v>7801</v>
      </c>
      <c r="M8898" s="140">
        <v>46100</v>
      </c>
      <c r="N8898" s="140"/>
      <c r="O8898" s="140"/>
      <c r="P8898" s="140" t="str">
        <f ca="1">IF(Proc[[#This Row],[DaysAgeing]]&gt;5,"yep","on track")</f>
        <v>yep</v>
      </c>
      <c r="Q8898" s="2">
        <f ca="1">IF(Proc[[#This Row],[DateClosed]]="",ABS(NETWORKDAYS(Proc[[#This Row],[DateOpened]],TODAY()))-1,ABS(NETWORKDAYS(Proc[[#This Row],[DateOpened]],Proc[[#This Row],[DateClosed]]))-1)</f>
        <v>11</v>
      </c>
      <c r="R8898" s="140" t="s">
        <v>476</v>
      </c>
      <c r="S8898" s="155"/>
      <c r="T8898" s="155"/>
    </row>
    <row r="8899" spans="1:20" hidden="1">
      <c r="A8899" s="154" t="s">
        <v>10642</v>
      </c>
      <c r="B8899" s="155" t="str">
        <f>IFERROR(VLOOKUP(Proc[[#This Row],[App]],Table2[],3,0),"open")</f>
        <v>ok</v>
      </c>
      <c r="C8899" s="156" t="s">
        <v>369</v>
      </c>
      <c r="D8899" t="s">
        <v>11115</v>
      </c>
      <c r="E8899" s="154" t="s">
        <v>11699</v>
      </c>
      <c r="F8899" s="155" t="s">
        <v>11699</v>
      </c>
      <c r="G8899" s="154" t="s">
        <v>400</v>
      </c>
      <c r="H8899" s="155" t="str">
        <f>IF(Proc[[#This Row],[type]]="LFF (MDG-F)",MID(Proc[[#This Row],[Obj]],13,10),"")</f>
        <v/>
      </c>
      <c r="J8899" s="155" t="b">
        <f>Proc[[#This Row],[Requested]]=Proc[[#This Row],[CurrentParent]]</f>
        <v>1</v>
      </c>
      <c r="K8899" s="155" t="str">
        <f>IF(Proc[[#This Row],[Author]]="Marcela Urrego",VLOOKUP(LEFT(Proc[[#This Row],[Requested]],1),Table3[#All],2,0),VLOOKUP(Proc[[#This Row],[Author]],Table4[],2,0))</f>
        <v>HC</v>
      </c>
      <c r="L8899" s="155" t="s">
        <v>7801</v>
      </c>
      <c r="M8899" s="140">
        <v>46100</v>
      </c>
      <c r="N8899" s="140"/>
      <c r="O8899" s="140"/>
      <c r="P8899" s="140" t="str">
        <f ca="1">IF(Proc[[#This Row],[DaysAgeing]]&gt;5,"yep","on track")</f>
        <v>yep</v>
      </c>
      <c r="Q8899" s="2">
        <f ca="1">IF(Proc[[#This Row],[DateClosed]]="",ABS(NETWORKDAYS(Proc[[#This Row],[DateOpened]],TODAY()))-1,ABS(NETWORKDAYS(Proc[[#This Row],[DateOpened]],Proc[[#This Row],[DateClosed]]))-1)</f>
        <v>11</v>
      </c>
      <c r="R8899" s="140" t="s">
        <v>476</v>
      </c>
      <c r="S8899" s="155"/>
      <c r="T8899" s="155"/>
    </row>
    <row r="8900" spans="1:20" hidden="1">
      <c r="A8900" s="154" t="s">
        <v>10642</v>
      </c>
      <c r="B8900" s="155" t="str">
        <f>IFERROR(VLOOKUP(Proc[[#This Row],[App]],Table2[],3,0),"open")</f>
        <v>ok</v>
      </c>
      <c r="C8900" s="156" t="s">
        <v>369</v>
      </c>
      <c r="D8900" t="s">
        <v>11116</v>
      </c>
      <c r="E8900" s="154" t="s">
        <v>11699</v>
      </c>
      <c r="F8900" s="155" t="s">
        <v>11699</v>
      </c>
      <c r="G8900" s="154" t="s">
        <v>400</v>
      </c>
      <c r="H8900" s="155" t="str">
        <f>IF(Proc[[#This Row],[type]]="LFF (MDG-F)",MID(Proc[[#This Row],[Obj]],13,10),"")</f>
        <v/>
      </c>
      <c r="J8900" s="155" t="b">
        <f>Proc[[#This Row],[Requested]]=Proc[[#This Row],[CurrentParent]]</f>
        <v>1</v>
      </c>
      <c r="K8900" s="155" t="str">
        <f>IF(Proc[[#This Row],[Author]]="Marcela Urrego",VLOOKUP(LEFT(Proc[[#This Row],[Requested]],1),Table3[#All],2,0),VLOOKUP(Proc[[#This Row],[Author]],Table4[],2,0))</f>
        <v>HC</v>
      </c>
      <c r="L8900" s="155" t="s">
        <v>7801</v>
      </c>
      <c r="M8900" s="140">
        <v>46100</v>
      </c>
      <c r="N8900" s="140"/>
      <c r="O8900" s="140"/>
      <c r="P8900" s="140" t="str">
        <f ca="1">IF(Proc[[#This Row],[DaysAgeing]]&gt;5,"yep","on track")</f>
        <v>yep</v>
      </c>
      <c r="Q8900" s="2">
        <f ca="1">IF(Proc[[#This Row],[DateClosed]]="",ABS(NETWORKDAYS(Proc[[#This Row],[DateOpened]],TODAY()))-1,ABS(NETWORKDAYS(Proc[[#This Row],[DateOpened]],Proc[[#This Row],[DateClosed]]))-1)</f>
        <v>11</v>
      </c>
      <c r="R8900" s="140" t="s">
        <v>476</v>
      </c>
      <c r="S8900" s="155"/>
      <c r="T8900" s="155"/>
    </row>
    <row r="8901" spans="1:20" hidden="1">
      <c r="A8901" s="154" t="s">
        <v>10642</v>
      </c>
      <c r="B8901" s="155" t="str">
        <f>IFERROR(VLOOKUP(Proc[[#This Row],[App]],Table2[],3,0),"open")</f>
        <v>ok</v>
      </c>
      <c r="C8901" s="156" t="s">
        <v>369</v>
      </c>
      <c r="D8901" t="s">
        <v>11117</v>
      </c>
      <c r="E8901" s="154" t="s">
        <v>11699</v>
      </c>
      <c r="F8901" s="155" t="s">
        <v>11699</v>
      </c>
      <c r="G8901" s="154" t="s">
        <v>400</v>
      </c>
      <c r="H8901" s="155" t="str">
        <f>IF(Proc[[#This Row],[type]]="LFF (MDG-F)",MID(Proc[[#This Row],[Obj]],13,10),"")</f>
        <v/>
      </c>
      <c r="J8901" s="155" t="b">
        <f>Proc[[#This Row],[Requested]]=Proc[[#This Row],[CurrentParent]]</f>
        <v>1</v>
      </c>
      <c r="K8901" s="155" t="str">
        <f>IF(Proc[[#This Row],[Author]]="Marcela Urrego",VLOOKUP(LEFT(Proc[[#This Row],[Requested]],1),Table3[#All],2,0),VLOOKUP(Proc[[#This Row],[Author]],Table4[],2,0))</f>
        <v>HC</v>
      </c>
      <c r="L8901" s="155" t="s">
        <v>7801</v>
      </c>
      <c r="M8901" s="140">
        <v>46100</v>
      </c>
      <c r="N8901" s="140"/>
      <c r="O8901" s="140"/>
      <c r="P8901" s="140" t="str">
        <f ca="1">IF(Proc[[#This Row],[DaysAgeing]]&gt;5,"yep","on track")</f>
        <v>yep</v>
      </c>
      <c r="Q8901" s="2">
        <f ca="1">IF(Proc[[#This Row],[DateClosed]]="",ABS(NETWORKDAYS(Proc[[#This Row],[DateOpened]],TODAY()))-1,ABS(NETWORKDAYS(Proc[[#This Row],[DateOpened]],Proc[[#This Row],[DateClosed]]))-1)</f>
        <v>11</v>
      </c>
      <c r="R8901" s="140" t="s">
        <v>476</v>
      </c>
      <c r="S8901" s="155"/>
      <c r="T8901" s="155"/>
    </row>
    <row r="8902" spans="1:20" hidden="1">
      <c r="A8902" s="154" t="s">
        <v>10642</v>
      </c>
      <c r="B8902" s="155" t="str">
        <f>IFERROR(VLOOKUP(Proc[[#This Row],[App]],Table2[],3,0),"open")</f>
        <v>ok</v>
      </c>
      <c r="C8902" s="156" t="s">
        <v>369</v>
      </c>
      <c r="D8902" t="s">
        <v>11118</v>
      </c>
      <c r="E8902" s="154" t="s">
        <v>11699</v>
      </c>
      <c r="F8902" s="155" t="s">
        <v>11699</v>
      </c>
      <c r="G8902" s="154" t="s">
        <v>400</v>
      </c>
      <c r="H8902" s="155" t="str">
        <f>IF(Proc[[#This Row],[type]]="LFF (MDG-F)",MID(Proc[[#This Row],[Obj]],13,10),"")</f>
        <v/>
      </c>
      <c r="J8902" s="155" t="b">
        <f>Proc[[#This Row],[Requested]]=Proc[[#This Row],[CurrentParent]]</f>
        <v>1</v>
      </c>
      <c r="K8902" s="155" t="str">
        <f>IF(Proc[[#This Row],[Author]]="Marcela Urrego",VLOOKUP(LEFT(Proc[[#This Row],[Requested]],1),Table3[#All],2,0),VLOOKUP(Proc[[#This Row],[Author]],Table4[],2,0))</f>
        <v>HC</v>
      </c>
      <c r="L8902" s="155" t="s">
        <v>7801</v>
      </c>
      <c r="M8902" s="140">
        <v>46100</v>
      </c>
      <c r="N8902" s="140"/>
      <c r="O8902" s="140"/>
      <c r="P8902" s="140" t="str">
        <f ca="1">IF(Proc[[#This Row],[DaysAgeing]]&gt;5,"yep","on track")</f>
        <v>yep</v>
      </c>
      <c r="Q8902" s="2">
        <f ca="1">IF(Proc[[#This Row],[DateClosed]]="",ABS(NETWORKDAYS(Proc[[#This Row],[DateOpened]],TODAY()))-1,ABS(NETWORKDAYS(Proc[[#This Row],[DateOpened]],Proc[[#This Row],[DateClosed]]))-1)</f>
        <v>11</v>
      </c>
      <c r="R8902" s="140" t="s">
        <v>476</v>
      </c>
      <c r="S8902" s="155"/>
      <c r="T8902" s="155"/>
    </row>
    <row r="8903" spans="1:20" hidden="1">
      <c r="A8903" s="154" t="s">
        <v>10642</v>
      </c>
      <c r="B8903" s="155" t="str">
        <f>IFERROR(VLOOKUP(Proc[[#This Row],[App]],Table2[],3,0),"open")</f>
        <v>ok</v>
      </c>
      <c r="C8903" s="156" t="s">
        <v>369</v>
      </c>
      <c r="D8903" t="s">
        <v>11119</v>
      </c>
      <c r="E8903" s="154" t="s">
        <v>11699</v>
      </c>
      <c r="F8903" s="155" t="s">
        <v>11699</v>
      </c>
      <c r="G8903" s="154" t="s">
        <v>400</v>
      </c>
      <c r="H8903" s="155" t="str">
        <f>IF(Proc[[#This Row],[type]]="LFF (MDG-F)",MID(Proc[[#This Row],[Obj]],13,10),"")</f>
        <v/>
      </c>
      <c r="J8903" s="155" t="b">
        <f>Proc[[#This Row],[Requested]]=Proc[[#This Row],[CurrentParent]]</f>
        <v>1</v>
      </c>
      <c r="K8903" s="155" t="str">
        <f>IF(Proc[[#This Row],[Author]]="Marcela Urrego",VLOOKUP(LEFT(Proc[[#This Row],[Requested]],1),Table3[#All],2,0),VLOOKUP(Proc[[#This Row],[Author]],Table4[],2,0))</f>
        <v>HC</v>
      </c>
      <c r="L8903" s="155" t="s">
        <v>7801</v>
      </c>
      <c r="M8903" s="140">
        <v>46100</v>
      </c>
      <c r="N8903" s="140"/>
      <c r="O8903" s="140"/>
      <c r="P8903" s="140" t="str">
        <f ca="1">IF(Proc[[#This Row],[DaysAgeing]]&gt;5,"yep","on track")</f>
        <v>yep</v>
      </c>
      <c r="Q8903" s="2">
        <f ca="1">IF(Proc[[#This Row],[DateClosed]]="",ABS(NETWORKDAYS(Proc[[#This Row],[DateOpened]],TODAY()))-1,ABS(NETWORKDAYS(Proc[[#This Row],[DateOpened]],Proc[[#This Row],[DateClosed]]))-1)</f>
        <v>11</v>
      </c>
      <c r="R8903" s="140" t="s">
        <v>476</v>
      </c>
      <c r="S8903" s="155"/>
      <c r="T8903" s="155"/>
    </row>
    <row r="8904" spans="1:20" hidden="1">
      <c r="A8904" s="154" t="s">
        <v>10642</v>
      </c>
      <c r="B8904" s="155" t="str">
        <f>IFERROR(VLOOKUP(Proc[[#This Row],[App]],Table2[],3,0),"open")</f>
        <v>ok</v>
      </c>
      <c r="C8904" s="156" t="s">
        <v>369</v>
      </c>
      <c r="D8904" t="s">
        <v>11120</v>
      </c>
      <c r="E8904" s="154" t="s">
        <v>11699</v>
      </c>
      <c r="F8904" s="155" t="s">
        <v>11699</v>
      </c>
      <c r="G8904" s="154" t="s">
        <v>400</v>
      </c>
      <c r="H8904" s="155" t="str">
        <f>IF(Proc[[#This Row],[type]]="LFF (MDG-F)",MID(Proc[[#This Row],[Obj]],13,10),"")</f>
        <v/>
      </c>
      <c r="J8904" s="155" t="b">
        <f>Proc[[#This Row],[Requested]]=Proc[[#This Row],[CurrentParent]]</f>
        <v>1</v>
      </c>
      <c r="K8904" s="155" t="str">
        <f>IF(Proc[[#This Row],[Author]]="Marcela Urrego",VLOOKUP(LEFT(Proc[[#This Row],[Requested]],1),Table3[#All],2,0),VLOOKUP(Proc[[#This Row],[Author]],Table4[],2,0))</f>
        <v>HC</v>
      </c>
      <c r="L8904" s="155" t="s">
        <v>7801</v>
      </c>
      <c r="M8904" s="140">
        <v>46100</v>
      </c>
      <c r="N8904" s="140"/>
      <c r="O8904" s="140"/>
      <c r="P8904" s="140" t="str">
        <f ca="1">IF(Proc[[#This Row],[DaysAgeing]]&gt;5,"yep","on track")</f>
        <v>yep</v>
      </c>
      <c r="Q8904" s="2">
        <f ca="1">IF(Proc[[#This Row],[DateClosed]]="",ABS(NETWORKDAYS(Proc[[#This Row],[DateOpened]],TODAY()))-1,ABS(NETWORKDAYS(Proc[[#This Row],[DateOpened]],Proc[[#This Row],[DateClosed]]))-1)</f>
        <v>11</v>
      </c>
      <c r="R8904" s="140" t="s">
        <v>476</v>
      </c>
      <c r="S8904" s="155"/>
      <c r="T8904" s="155"/>
    </row>
    <row r="8905" spans="1:20" hidden="1">
      <c r="A8905" s="154" t="s">
        <v>10642</v>
      </c>
      <c r="B8905" s="155" t="str">
        <f>IFERROR(VLOOKUP(Proc[[#This Row],[App]],Table2[],3,0),"open")</f>
        <v>ok</v>
      </c>
      <c r="C8905" s="156" t="s">
        <v>369</v>
      </c>
      <c r="D8905" t="s">
        <v>11121</v>
      </c>
      <c r="E8905" s="154" t="s">
        <v>11699</v>
      </c>
      <c r="F8905" s="155" t="s">
        <v>11699</v>
      </c>
      <c r="G8905" s="154" t="s">
        <v>400</v>
      </c>
      <c r="H8905" s="155" t="str">
        <f>IF(Proc[[#This Row],[type]]="LFF (MDG-F)",MID(Proc[[#This Row],[Obj]],13,10),"")</f>
        <v/>
      </c>
      <c r="J8905" s="155" t="b">
        <f>Proc[[#This Row],[Requested]]=Proc[[#This Row],[CurrentParent]]</f>
        <v>1</v>
      </c>
      <c r="K8905" s="155" t="str">
        <f>IF(Proc[[#This Row],[Author]]="Marcela Urrego",VLOOKUP(LEFT(Proc[[#This Row],[Requested]],1),Table3[#All],2,0),VLOOKUP(Proc[[#This Row],[Author]],Table4[],2,0))</f>
        <v>HC</v>
      </c>
      <c r="L8905" s="155" t="s">
        <v>7801</v>
      </c>
      <c r="M8905" s="140">
        <v>46100</v>
      </c>
      <c r="N8905" s="140"/>
      <c r="O8905" s="140"/>
      <c r="P8905" s="140" t="str">
        <f ca="1">IF(Proc[[#This Row],[DaysAgeing]]&gt;5,"yep","on track")</f>
        <v>yep</v>
      </c>
      <c r="Q8905" s="2">
        <f ca="1">IF(Proc[[#This Row],[DateClosed]]="",ABS(NETWORKDAYS(Proc[[#This Row],[DateOpened]],TODAY()))-1,ABS(NETWORKDAYS(Proc[[#This Row],[DateOpened]],Proc[[#This Row],[DateClosed]]))-1)</f>
        <v>11</v>
      </c>
      <c r="R8905" s="140" t="s">
        <v>476</v>
      </c>
      <c r="S8905" s="155"/>
      <c r="T8905" s="155"/>
    </row>
    <row r="8906" spans="1:20" hidden="1">
      <c r="A8906" s="154" t="s">
        <v>10642</v>
      </c>
      <c r="B8906" s="155" t="str">
        <f>IFERROR(VLOOKUP(Proc[[#This Row],[App]],Table2[],3,0),"open")</f>
        <v>ok</v>
      </c>
      <c r="C8906" s="156" t="s">
        <v>369</v>
      </c>
      <c r="D8906" t="s">
        <v>11122</v>
      </c>
      <c r="E8906" s="154" t="s">
        <v>11699</v>
      </c>
      <c r="F8906" s="155" t="s">
        <v>11699</v>
      </c>
      <c r="G8906" s="154" t="s">
        <v>400</v>
      </c>
      <c r="H8906" s="155" t="str">
        <f>IF(Proc[[#This Row],[type]]="LFF (MDG-F)",MID(Proc[[#This Row],[Obj]],13,10),"")</f>
        <v/>
      </c>
      <c r="J8906" s="155" t="b">
        <f>Proc[[#This Row],[Requested]]=Proc[[#This Row],[CurrentParent]]</f>
        <v>1</v>
      </c>
      <c r="K8906" s="155" t="str">
        <f>IF(Proc[[#This Row],[Author]]="Marcela Urrego",VLOOKUP(LEFT(Proc[[#This Row],[Requested]],1),Table3[#All],2,0),VLOOKUP(Proc[[#This Row],[Author]],Table4[],2,0))</f>
        <v>HC</v>
      </c>
      <c r="L8906" s="155" t="s">
        <v>7801</v>
      </c>
      <c r="M8906" s="140">
        <v>46100</v>
      </c>
      <c r="N8906" s="140"/>
      <c r="O8906" s="140"/>
      <c r="P8906" s="140" t="str">
        <f ca="1">IF(Proc[[#This Row],[DaysAgeing]]&gt;5,"yep","on track")</f>
        <v>yep</v>
      </c>
      <c r="Q8906" s="2">
        <f ca="1">IF(Proc[[#This Row],[DateClosed]]="",ABS(NETWORKDAYS(Proc[[#This Row],[DateOpened]],TODAY()))-1,ABS(NETWORKDAYS(Proc[[#This Row],[DateOpened]],Proc[[#This Row],[DateClosed]]))-1)</f>
        <v>11</v>
      </c>
      <c r="R8906" s="140" t="s">
        <v>476</v>
      </c>
      <c r="S8906" s="155"/>
      <c r="T8906" s="155"/>
    </row>
    <row r="8907" spans="1:20" hidden="1">
      <c r="A8907" s="154" t="s">
        <v>10642</v>
      </c>
      <c r="B8907" s="155" t="str">
        <f>IFERROR(VLOOKUP(Proc[[#This Row],[App]],Table2[],3,0),"open")</f>
        <v>ok</v>
      </c>
      <c r="C8907" s="156" t="s">
        <v>369</v>
      </c>
      <c r="D8907" t="s">
        <v>11123</v>
      </c>
      <c r="E8907" s="154" t="s">
        <v>11699</v>
      </c>
      <c r="F8907" s="155" t="s">
        <v>11699</v>
      </c>
      <c r="G8907" s="154" t="s">
        <v>400</v>
      </c>
      <c r="H8907" s="155" t="str">
        <f>IF(Proc[[#This Row],[type]]="LFF (MDG-F)",MID(Proc[[#This Row],[Obj]],13,10),"")</f>
        <v/>
      </c>
      <c r="J8907" s="155" t="b">
        <f>Proc[[#This Row],[Requested]]=Proc[[#This Row],[CurrentParent]]</f>
        <v>1</v>
      </c>
      <c r="K8907" s="155" t="str">
        <f>IF(Proc[[#This Row],[Author]]="Marcela Urrego",VLOOKUP(LEFT(Proc[[#This Row],[Requested]],1),Table3[#All],2,0),VLOOKUP(Proc[[#This Row],[Author]],Table4[],2,0))</f>
        <v>HC</v>
      </c>
      <c r="L8907" s="155" t="s">
        <v>7801</v>
      </c>
      <c r="M8907" s="140">
        <v>46100</v>
      </c>
      <c r="N8907" s="140"/>
      <c r="O8907" s="140"/>
      <c r="P8907" s="140" t="str">
        <f ca="1">IF(Proc[[#This Row],[DaysAgeing]]&gt;5,"yep","on track")</f>
        <v>yep</v>
      </c>
      <c r="Q8907" s="2">
        <f ca="1">IF(Proc[[#This Row],[DateClosed]]="",ABS(NETWORKDAYS(Proc[[#This Row],[DateOpened]],TODAY()))-1,ABS(NETWORKDAYS(Proc[[#This Row],[DateOpened]],Proc[[#This Row],[DateClosed]]))-1)</f>
        <v>11</v>
      </c>
      <c r="R8907" s="140" t="s">
        <v>476</v>
      </c>
      <c r="S8907" s="155"/>
      <c r="T8907" s="155"/>
    </row>
    <row r="8908" spans="1:20" hidden="1">
      <c r="A8908" s="154" t="s">
        <v>10642</v>
      </c>
      <c r="B8908" s="155" t="str">
        <f>IFERROR(VLOOKUP(Proc[[#This Row],[App]],Table2[],3,0),"open")</f>
        <v>ok</v>
      </c>
      <c r="C8908" s="156" t="s">
        <v>369</v>
      </c>
      <c r="D8908" t="s">
        <v>11124</v>
      </c>
      <c r="E8908" s="154" t="s">
        <v>11699</v>
      </c>
      <c r="F8908" s="155" t="s">
        <v>11699</v>
      </c>
      <c r="G8908" s="154" t="s">
        <v>400</v>
      </c>
      <c r="H8908" s="155" t="str">
        <f>IF(Proc[[#This Row],[type]]="LFF (MDG-F)",MID(Proc[[#This Row],[Obj]],13,10),"")</f>
        <v/>
      </c>
      <c r="J8908" s="155" t="b">
        <f>Proc[[#This Row],[Requested]]=Proc[[#This Row],[CurrentParent]]</f>
        <v>1</v>
      </c>
      <c r="K8908" s="155" t="str">
        <f>IF(Proc[[#This Row],[Author]]="Marcela Urrego",VLOOKUP(LEFT(Proc[[#This Row],[Requested]],1),Table3[#All],2,0),VLOOKUP(Proc[[#This Row],[Author]],Table4[],2,0))</f>
        <v>HC</v>
      </c>
      <c r="L8908" s="155" t="s">
        <v>7801</v>
      </c>
      <c r="M8908" s="140">
        <v>46100</v>
      </c>
      <c r="N8908" s="140"/>
      <c r="O8908" s="140"/>
      <c r="P8908" s="140" t="str">
        <f ca="1">IF(Proc[[#This Row],[DaysAgeing]]&gt;5,"yep","on track")</f>
        <v>yep</v>
      </c>
      <c r="Q8908" s="2">
        <f ca="1">IF(Proc[[#This Row],[DateClosed]]="",ABS(NETWORKDAYS(Proc[[#This Row],[DateOpened]],TODAY()))-1,ABS(NETWORKDAYS(Proc[[#This Row],[DateOpened]],Proc[[#This Row],[DateClosed]]))-1)</f>
        <v>11</v>
      </c>
      <c r="R8908" s="140" t="s">
        <v>476</v>
      </c>
      <c r="S8908" s="155"/>
      <c r="T8908" s="155"/>
    </row>
    <row r="8909" spans="1:20" hidden="1">
      <c r="A8909" s="154" t="s">
        <v>10642</v>
      </c>
      <c r="B8909" s="155" t="str">
        <f>IFERROR(VLOOKUP(Proc[[#This Row],[App]],Table2[],3,0),"open")</f>
        <v>ok</v>
      </c>
      <c r="C8909" s="156" t="s">
        <v>369</v>
      </c>
      <c r="D8909" t="s">
        <v>11125</v>
      </c>
      <c r="E8909" s="154" t="s">
        <v>11699</v>
      </c>
      <c r="F8909" s="155" t="s">
        <v>11699</v>
      </c>
      <c r="G8909" s="154" t="s">
        <v>400</v>
      </c>
      <c r="H8909" s="155" t="str">
        <f>IF(Proc[[#This Row],[type]]="LFF (MDG-F)",MID(Proc[[#This Row],[Obj]],13,10),"")</f>
        <v/>
      </c>
      <c r="J8909" s="155" t="b">
        <f>Proc[[#This Row],[Requested]]=Proc[[#This Row],[CurrentParent]]</f>
        <v>1</v>
      </c>
      <c r="K8909" s="155" t="str">
        <f>IF(Proc[[#This Row],[Author]]="Marcela Urrego",VLOOKUP(LEFT(Proc[[#This Row],[Requested]],1),Table3[#All],2,0),VLOOKUP(Proc[[#This Row],[Author]],Table4[],2,0))</f>
        <v>HC</v>
      </c>
      <c r="L8909" s="155" t="s">
        <v>7801</v>
      </c>
      <c r="M8909" s="140">
        <v>46100</v>
      </c>
      <c r="N8909" s="140"/>
      <c r="O8909" s="140"/>
      <c r="P8909" s="140" t="str">
        <f ca="1">IF(Proc[[#This Row],[DaysAgeing]]&gt;5,"yep","on track")</f>
        <v>yep</v>
      </c>
      <c r="Q8909" s="2">
        <f ca="1">IF(Proc[[#This Row],[DateClosed]]="",ABS(NETWORKDAYS(Proc[[#This Row],[DateOpened]],TODAY()))-1,ABS(NETWORKDAYS(Proc[[#This Row],[DateOpened]],Proc[[#This Row],[DateClosed]]))-1)</f>
        <v>11</v>
      </c>
      <c r="R8909" s="140" t="s">
        <v>476</v>
      </c>
      <c r="S8909" s="155"/>
      <c r="T8909" s="155"/>
    </row>
    <row r="8910" spans="1:20" hidden="1">
      <c r="A8910" s="154" t="s">
        <v>10642</v>
      </c>
      <c r="B8910" s="155" t="str">
        <f>IFERROR(VLOOKUP(Proc[[#This Row],[App]],Table2[],3,0),"open")</f>
        <v>ok</v>
      </c>
      <c r="C8910" s="156" t="s">
        <v>369</v>
      </c>
      <c r="D8910" t="s">
        <v>11126</v>
      </c>
      <c r="E8910" s="154" t="s">
        <v>11699</v>
      </c>
      <c r="F8910" s="155" t="s">
        <v>11699</v>
      </c>
      <c r="G8910" s="154" t="s">
        <v>400</v>
      </c>
      <c r="H8910" s="155" t="str">
        <f>IF(Proc[[#This Row],[type]]="LFF (MDG-F)",MID(Proc[[#This Row],[Obj]],13,10),"")</f>
        <v/>
      </c>
      <c r="J8910" s="155" t="b">
        <f>Proc[[#This Row],[Requested]]=Proc[[#This Row],[CurrentParent]]</f>
        <v>1</v>
      </c>
      <c r="K8910" s="155" t="str">
        <f>IF(Proc[[#This Row],[Author]]="Marcela Urrego",VLOOKUP(LEFT(Proc[[#This Row],[Requested]],1),Table3[#All],2,0),VLOOKUP(Proc[[#This Row],[Author]],Table4[],2,0))</f>
        <v>HC</v>
      </c>
      <c r="L8910" s="155" t="s">
        <v>7801</v>
      </c>
      <c r="M8910" s="140">
        <v>46100</v>
      </c>
      <c r="N8910" s="140"/>
      <c r="O8910" s="140"/>
      <c r="P8910" s="140" t="str">
        <f ca="1">IF(Proc[[#This Row],[DaysAgeing]]&gt;5,"yep","on track")</f>
        <v>yep</v>
      </c>
      <c r="Q8910" s="2">
        <f ca="1">IF(Proc[[#This Row],[DateClosed]]="",ABS(NETWORKDAYS(Proc[[#This Row],[DateOpened]],TODAY()))-1,ABS(NETWORKDAYS(Proc[[#This Row],[DateOpened]],Proc[[#This Row],[DateClosed]]))-1)</f>
        <v>11</v>
      </c>
      <c r="R8910" s="140" t="s">
        <v>476</v>
      </c>
      <c r="S8910" s="155"/>
      <c r="T8910" s="155"/>
    </row>
    <row r="8911" spans="1:20" hidden="1">
      <c r="A8911" s="154" t="s">
        <v>10642</v>
      </c>
      <c r="B8911" s="155" t="str">
        <f>IFERROR(VLOOKUP(Proc[[#This Row],[App]],Table2[],3,0),"open")</f>
        <v>ok</v>
      </c>
      <c r="C8911" s="156" t="s">
        <v>369</v>
      </c>
      <c r="D8911" t="s">
        <v>11127</v>
      </c>
      <c r="E8911" s="154" t="s">
        <v>11699</v>
      </c>
      <c r="F8911" s="155" t="s">
        <v>11699</v>
      </c>
      <c r="G8911" s="154" t="s">
        <v>400</v>
      </c>
      <c r="H8911" s="155" t="str">
        <f>IF(Proc[[#This Row],[type]]="LFF (MDG-F)",MID(Proc[[#This Row],[Obj]],13,10),"")</f>
        <v/>
      </c>
      <c r="J8911" s="155" t="b">
        <f>Proc[[#This Row],[Requested]]=Proc[[#This Row],[CurrentParent]]</f>
        <v>1</v>
      </c>
      <c r="K8911" s="155" t="str">
        <f>IF(Proc[[#This Row],[Author]]="Marcela Urrego",VLOOKUP(LEFT(Proc[[#This Row],[Requested]],1),Table3[#All],2,0),VLOOKUP(Proc[[#This Row],[Author]],Table4[],2,0))</f>
        <v>HC</v>
      </c>
      <c r="L8911" s="155" t="s">
        <v>7801</v>
      </c>
      <c r="M8911" s="140">
        <v>46100</v>
      </c>
      <c r="N8911" s="140"/>
      <c r="O8911" s="140"/>
      <c r="P8911" s="140" t="str">
        <f ca="1">IF(Proc[[#This Row],[DaysAgeing]]&gt;5,"yep","on track")</f>
        <v>yep</v>
      </c>
      <c r="Q8911" s="2">
        <f ca="1">IF(Proc[[#This Row],[DateClosed]]="",ABS(NETWORKDAYS(Proc[[#This Row],[DateOpened]],TODAY()))-1,ABS(NETWORKDAYS(Proc[[#This Row],[DateOpened]],Proc[[#This Row],[DateClosed]]))-1)</f>
        <v>11</v>
      </c>
      <c r="R8911" s="140" t="s">
        <v>476</v>
      </c>
      <c r="S8911" s="155"/>
      <c r="T8911" s="155"/>
    </row>
    <row r="8912" spans="1:20" hidden="1">
      <c r="A8912" s="154" t="s">
        <v>10642</v>
      </c>
      <c r="B8912" s="155" t="str">
        <f>IFERROR(VLOOKUP(Proc[[#This Row],[App]],Table2[],3,0),"open")</f>
        <v>ok</v>
      </c>
      <c r="C8912" s="156" t="s">
        <v>369</v>
      </c>
      <c r="D8912" t="s">
        <v>11128</v>
      </c>
      <c r="E8912" s="154" t="s">
        <v>11699</v>
      </c>
      <c r="F8912" s="155" t="s">
        <v>11699</v>
      </c>
      <c r="G8912" s="154" t="s">
        <v>400</v>
      </c>
      <c r="H8912" s="155" t="str">
        <f>IF(Proc[[#This Row],[type]]="LFF (MDG-F)",MID(Proc[[#This Row],[Obj]],13,10),"")</f>
        <v/>
      </c>
      <c r="J8912" s="155" t="b">
        <f>Proc[[#This Row],[Requested]]=Proc[[#This Row],[CurrentParent]]</f>
        <v>1</v>
      </c>
      <c r="K8912" s="155" t="str">
        <f>IF(Proc[[#This Row],[Author]]="Marcela Urrego",VLOOKUP(LEFT(Proc[[#This Row],[Requested]],1),Table3[#All],2,0),VLOOKUP(Proc[[#This Row],[Author]],Table4[],2,0))</f>
        <v>HC</v>
      </c>
      <c r="L8912" s="155" t="s">
        <v>7801</v>
      </c>
      <c r="M8912" s="140">
        <v>46100</v>
      </c>
      <c r="N8912" s="140"/>
      <c r="O8912" s="140"/>
      <c r="P8912" s="140" t="str">
        <f ca="1">IF(Proc[[#This Row],[DaysAgeing]]&gt;5,"yep","on track")</f>
        <v>yep</v>
      </c>
      <c r="Q8912" s="2">
        <f ca="1">IF(Proc[[#This Row],[DateClosed]]="",ABS(NETWORKDAYS(Proc[[#This Row],[DateOpened]],TODAY()))-1,ABS(NETWORKDAYS(Proc[[#This Row],[DateOpened]],Proc[[#This Row],[DateClosed]]))-1)</f>
        <v>11</v>
      </c>
      <c r="R8912" s="140" t="s">
        <v>476</v>
      </c>
      <c r="S8912" s="155"/>
      <c r="T8912" s="155"/>
    </row>
    <row r="8913" spans="1:20" hidden="1">
      <c r="A8913" s="154" t="s">
        <v>10642</v>
      </c>
      <c r="B8913" s="155" t="str">
        <f>IFERROR(VLOOKUP(Proc[[#This Row],[App]],Table2[],3,0),"open")</f>
        <v>ok</v>
      </c>
      <c r="C8913" s="156" t="s">
        <v>369</v>
      </c>
      <c r="D8913" t="s">
        <v>11129</v>
      </c>
      <c r="E8913" s="154" t="s">
        <v>11699</v>
      </c>
      <c r="F8913" s="155" t="s">
        <v>11699</v>
      </c>
      <c r="G8913" s="154" t="s">
        <v>400</v>
      </c>
      <c r="H8913" s="155" t="str">
        <f>IF(Proc[[#This Row],[type]]="LFF (MDG-F)",MID(Proc[[#This Row],[Obj]],13,10),"")</f>
        <v/>
      </c>
      <c r="J8913" s="155" t="b">
        <f>Proc[[#This Row],[Requested]]=Proc[[#This Row],[CurrentParent]]</f>
        <v>1</v>
      </c>
      <c r="K8913" s="155" t="str">
        <f>IF(Proc[[#This Row],[Author]]="Marcela Urrego",VLOOKUP(LEFT(Proc[[#This Row],[Requested]],1),Table3[#All],2,0),VLOOKUP(Proc[[#This Row],[Author]],Table4[],2,0))</f>
        <v>HC</v>
      </c>
      <c r="L8913" s="155" t="s">
        <v>7801</v>
      </c>
      <c r="M8913" s="140">
        <v>46100</v>
      </c>
      <c r="N8913" s="140"/>
      <c r="O8913" s="140"/>
      <c r="P8913" s="140" t="str">
        <f ca="1">IF(Proc[[#This Row],[DaysAgeing]]&gt;5,"yep","on track")</f>
        <v>yep</v>
      </c>
      <c r="Q8913" s="2">
        <f ca="1">IF(Proc[[#This Row],[DateClosed]]="",ABS(NETWORKDAYS(Proc[[#This Row],[DateOpened]],TODAY()))-1,ABS(NETWORKDAYS(Proc[[#This Row],[DateOpened]],Proc[[#This Row],[DateClosed]]))-1)</f>
        <v>11</v>
      </c>
      <c r="R8913" s="140" t="s">
        <v>476</v>
      </c>
      <c r="S8913" s="155"/>
      <c r="T8913" s="155"/>
    </row>
    <row r="8914" spans="1:20" hidden="1">
      <c r="A8914" s="154" t="s">
        <v>10642</v>
      </c>
      <c r="B8914" s="155" t="str">
        <f>IFERROR(VLOOKUP(Proc[[#This Row],[App]],Table2[],3,0),"open")</f>
        <v>ok</v>
      </c>
      <c r="C8914" s="156" t="s">
        <v>369</v>
      </c>
      <c r="D8914" t="s">
        <v>11130</v>
      </c>
      <c r="E8914" s="154" t="s">
        <v>11699</v>
      </c>
      <c r="F8914" s="155" t="s">
        <v>11699</v>
      </c>
      <c r="G8914" s="154" t="s">
        <v>400</v>
      </c>
      <c r="H8914" s="155" t="str">
        <f>IF(Proc[[#This Row],[type]]="LFF (MDG-F)",MID(Proc[[#This Row],[Obj]],13,10),"")</f>
        <v/>
      </c>
      <c r="J8914" s="155" t="b">
        <f>Proc[[#This Row],[Requested]]=Proc[[#This Row],[CurrentParent]]</f>
        <v>1</v>
      </c>
      <c r="K8914" s="155" t="str">
        <f>IF(Proc[[#This Row],[Author]]="Marcela Urrego",VLOOKUP(LEFT(Proc[[#This Row],[Requested]],1),Table3[#All],2,0),VLOOKUP(Proc[[#This Row],[Author]],Table4[],2,0))</f>
        <v>HC</v>
      </c>
      <c r="L8914" s="155" t="s">
        <v>7801</v>
      </c>
      <c r="M8914" s="140">
        <v>46100</v>
      </c>
      <c r="N8914" s="140"/>
      <c r="O8914" s="140"/>
      <c r="P8914" s="140" t="str">
        <f ca="1">IF(Proc[[#This Row],[DaysAgeing]]&gt;5,"yep","on track")</f>
        <v>yep</v>
      </c>
      <c r="Q8914" s="2">
        <f ca="1">IF(Proc[[#This Row],[DateClosed]]="",ABS(NETWORKDAYS(Proc[[#This Row],[DateOpened]],TODAY()))-1,ABS(NETWORKDAYS(Proc[[#This Row],[DateOpened]],Proc[[#This Row],[DateClosed]]))-1)</f>
        <v>11</v>
      </c>
      <c r="R8914" s="140" t="s">
        <v>476</v>
      </c>
      <c r="S8914" s="155"/>
      <c r="T8914" s="155"/>
    </row>
    <row r="8915" spans="1:20" hidden="1">
      <c r="A8915" s="154" t="s">
        <v>10642</v>
      </c>
      <c r="B8915" s="155" t="str">
        <f>IFERROR(VLOOKUP(Proc[[#This Row],[App]],Table2[],3,0),"open")</f>
        <v>ok</v>
      </c>
      <c r="C8915" s="156" t="s">
        <v>369</v>
      </c>
      <c r="D8915" t="s">
        <v>11131</v>
      </c>
      <c r="E8915" s="154" t="s">
        <v>11699</v>
      </c>
      <c r="F8915" s="155" t="s">
        <v>11699</v>
      </c>
      <c r="G8915" s="154" t="s">
        <v>400</v>
      </c>
      <c r="H8915" s="155" t="str">
        <f>IF(Proc[[#This Row],[type]]="LFF (MDG-F)",MID(Proc[[#This Row],[Obj]],13,10),"")</f>
        <v/>
      </c>
      <c r="J8915" s="155" t="b">
        <f>Proc[[#This Row],[Requested]]=Proc[[#This Row],[CurrentParent]]</f>
        <v>1</v>
      </c>
      <c r="K8915" s="155" t="str">
        <f>IF(Proc[[#This Row],[Author]]="Marcela Urrego",VLOOKUP(LEFT(Proc[[#This Row],[Requested]],1),Table3[#All],2,0),VLOOKUP(Proc[[#This Row],[Author]],Table4[],2,0))</f>
        <v>HC</v>
      </c>
      <c r="L8915" s="155" t="s">
        <v>7801</v>
      </c>
      <c r="M8915" s="140">
        <v>46100</v>
      </c>
      <c r="N8915" s="140"/>
      <c r="O8915" s="140"/>
      <c r="P8915" s="140" t="str">
        <f ca="1">IF(Proc[[#This Row],[DaysAgeing]]&gt;5,"yep","on track")</f>
        <v>yep</v>
      </c>
      <c r="Q8915" s="2">
        <f ca="1">IF(Proc[[#This Row],[DateClosed]]="",ABS(NETWORKDAYS(Proc[[#This Row],[DateOpened]],TODAY()))-1,ABS(NETWORKDAYS(Proc[[#This Row],[DateOpened]],Proc[[#This Row],[DateClosed]]))-1)</f>
        <v>11</v>
      </c>
      <c r="R8915" s="140" t="s">
        <v>476</v>
      </c>
      <c r="S8915" s="155"/>
      <c r="T8915" s="155"/>
    </row>
    <row r="8916" spans="1:20" hidden="1">
      <c r="A8916" s="154" t="s">
        <v>10642</v>
      </c>
      <c r="B8916" s="155" t="str">
        <f>IFERROR(VLOOKUP(Proc[[#This Row],[App]],Table2[],3,0),"open")</f>
        <v>ok</v>
      </c>
      <c r="C8916" s="156" t="s">
        <v>369</v>
      </c>
      <c r="D8916" t="s">
        <v>11132</v>
      </c>
      <c r="E8916" s="154" t="s">
        <v>11699</v>
      </c>
      <c r="F8916" s="155" t="s">
        <v>11699</v>
      </c>
      <c r="G8916" s="154" t="s">
        <v>400</v>
      </c>
      <c r="H8916" s="155" t="str">
        <f>IF(Proc[[#This Row],[type]]="LFF (MDG-F)",MID(Proc[[#This Row],[Obj]],13,10),"")</f>
        <v/>
      </c>
      <c r="J8916" s="155" t="b">
        <f>Proc[[#This Row],[Requested]]=Proc[[#This Row],[CurrentParent]]</f>
        <v>1</v>
      </c>
      <c r="K8916" s="155" t="str">
        <f>IF(Proc[[#This Row],[Author]]="Marcela Urrego",VLOOKUP(LEFT(Proc[[#This Row],[Requested]],1),Table3[#All],2,0),VLOOKUP(Proc[[#This Row],[Author]],Table4[],2,0))</f>
        <v>HC</v>
      </c>
      <c r="L8916" s="155" t="s">
        <v>7801</v>
      </c>
      <c r="M8916" s="140">
        <v>46100</v>
      </c>
      <c r="N8916" s="140"/>
      <c r="O8916" s="140"/>
      <c r="P8916" s="140" t="str">
        <f ca="1">IF(Proc[[#This Row],[DaysAgeing]]&gt;5,"yep","on track")</f>
        <v>yep</v>
      </c>
      <c r="Q8916" s="2">
        <f ca="1">IF(Proc[[#This Row],[DateClosed]]="",ABS(NETWORKDAYS(Proc[[#This Row],[DateOpened]],TODAY()))-1,ABS(NETWORKDAYS(Proc[[#This Row],[DateOpened]],Proc[[#This Row],[DateClosed]]))-1)</f>
        <v>11</v>
      </c>
      <c r="R8916" s="140" t="s">
        <v>476</v>
      </c>
      <c r="S8916" s="155"/>
      <c r="T8916" s="155"/>
    </row>
    <row r="8917" spans="1:20" hidden="1">
      <c r="A8917" s="154" t="s">
        <v>10642</v>
      </c>
      <c r="B8917" s="155" t="str">
        <f>IFERROR(VLOOKUP(Proc[[#This Row],[App]],Table2[],3,0),"open")</f>
        <v>ok</v>
      </c>
      <c r="C8917" s="156" t="s">
        <v>369</v>
      </c>
      <c r="D8917" t="s">
        <v>11133</v>
      </c>
      <c r="E8917" s="154" t="s">
        <v>11699</v>
      </c>
      <c r="F8917" s="155" t="s">
        <v>11699</v>
      </c>
      <c r="G8917" s="154" t="s">
        <v>400</v>
      </c>
      <c r="H8917" s="155" t="str">
        <f>IF(Proc[[#This Row],[type]]="LFF (MDG-F)",MID(Proc[[#This Row],[Obj]],13,10),"")</f>
        <v/>
      </c>
      <c r="J8917" s="155" t="b">
        <f>Proc[[#This Row],[Requested]]=Proc[[#This Row],[CurrentParent]]</f>
        <v>1</v>
      </c>
      <c r="K8917" s="155" t="str">
        <f>IF(Proc[[#This Row],[Author]]="Marcela Urrego",VLOOKUP(LEFT(Proc[[#This Row],[Requested]],1),Table3[#All],2,0),VLOOKUP(Proc[[#This Row],[Author]],Table4[],2,0))</f>
        <v>HC</v>
      </c>
      <c r="L8917" s="155" t="s">
        <v>7801</v>
      </c>
      <c r="M8917" s="140">
        <v>46100</v>
      </c>
      <c r="N8917" s="140"/>
      <c r="O8917" s="140"/>
      <c r="P8917" s="140" t="str">
        <f ca="1">IF(Proc[[#This Row],[DaysAgeing]]&gt;5,"yep","on track")</f>
        <v>yep</v>
      </c>
      <c r="Q8917" s="2">
        <f ca="1">IF(Proc[[#This Row],[DateClosed]]="",ABS(NETWORKDAYS(Proc[[#This Row],[DateOpened]],TODAY()))-1,ABS(NETWORKDAYS(Proc[[#This Row],[DateOpened]],Proc[[#This Row],[DateClosed]]))-1)</f>
        <v>11</v>
      </c>
      <c r="R8917" s="140" t="s">
        <v>476</v>
      </c>
      <c r="S8917" s="155"/>
      <c r="T8917" s="155"/>
    </row>
    <row r="8918" spans="1:20" hidden="1">
      <c r="A8918" s="154" t="s">
        <v>10642</v>
      </c>
      <c r="B8918" s="155" t="str">
        <f>IFERROR(VLOOKUP(Proc[[#This Row],[App]],Table2[],3,0),"open")</f>
        <v>ok</v>
      </c>
      <c r="C8918" s="156" t="s">
        <v>369</v>
      </c>
      <c r="D8918" t="s">
        <v>11134</v>
      </c>
      <c r="E8918" s="154" t="s">
        <v>11699</v>
      </c>
      <c r="F8918" s="155" t="s">
        <v>11699</v>
      </c>
      <c r="G8918" s="154" t="s">
        <v>400</v>
      </c>
      <c r="H8918" s="155" t="str">
        <f>IF(Proc[[#This Row],[type]]="LFF (MDG-F)",MID(Proc[[#This Row],[Obj]],13,10),"")</f>
        <v/>
      </c>
      <c r="J8918" s="155" t="b">
        <f>Proc[[#This Row],[Requested]]=Proc[[#This Row],[CurrentParent]]</f>
        <v>1</v>
      </c>
      <c r="K8918" s="155" t="str">
        <f>IF(Proc[[#This Row],[Author]]="Marcela Urrego",VLOOKUP(LEFT(Proc[[#This Row],[Requested]],1),Table3[#All],2,0),VLOOKUP(Proc[[#This Row],[Author]],Table4[],2,0))</f>
        <v>HC</v>
      </c>
      <c r="L8918" s="155" t="s">
        <v>7801</v>
      </c>
      <c r="M8918" s="140">
        <v>46100</v>
      </c>
      <c r="N8918" s="140"/>
      <c r="O8918" s="140"/>
      <c r="P8918" s="140" t="str">
        <f ca="1">IF(Proc[[#This Row],[DaysAgeing]]&gt;5,"yep","on track")</f>
        <v>yep</v>
      </c>
      <c r="Q8918" s="2">
        <f ca="1">IF(Proc[[#This Row],[DateClosed]]="",ABS(NETWORKDAYS(Proc[[#This Row],[DateOpened]],TODAY()))-1,ABS(NETWORKDAYS(Proc[[#This Row],[DateOpened]],Proc[[#This Row],[DateClosed]]))-1)</f>
        <v>11</v>
      </c>
      <c r="R8918" s="140" t="s">
        <v>476</v>
      </c>
      <c r="S8918" s="155"/>
      <c r="T8918" s="155"/>
    </row>
    <row r="8919" spans="1:20" hidden="1">
      <c r="A8919" s="154" t="s">
        <v>10642</v>
      </c>
      <c r="B8919" s="155" t="str">
        <f>IFERROR(VLOOKUP(Proc[[#This Row],[App]],Table2[],3,0),"open")</f>
        <v>ok</v>
      </c>
      <c r="C8919" s="156" t="s">
        <v>369</v>
      </c>
      <c r="D8919" t="s">
        <v>11135</v>
      </c>
      <c r="E8919" s="154" t="s">
        <v>11699</v>
      </c>
      <c r="F8919" s="155" t="s">
        <v>11699</v>
      </c>
      <c r="G8919" s="154" t="s">
        <v>400</v>
      </c>
      <c r="H8919" s="155" t="str">
        <f>IF(Proc[[#This Row],[type]]="LFF (MDG-F)",MID(Proc[[#This Row],[Obj]],13,10),"")</f>
        <v/>
      </c>
      <c r="J8919" s="155" t="b">
        <f>Proc[[#This Row],[Requested]]=Proc[[#This Row],[CurrentParent]]</f>
        <v>1</v>
      </c>
      <c r="K8919" s="155" t="str">
        <f>IF(Proc[[#This Row],[Author]]="Marcela Urrego",VLOOKUP(LEFT(Proc[[#This Row],[Requested]],1),Table3[#All],2,0),VLOOKUP(Proc[[#This Row],[Author]],Table4[],2,0))</f>
        <v>HC</v>
      </c>
      <c r="L8919" s="155" t="s">
        <v>7801</v>
      </c>
      <c r="M8919" s="140">
        <v>46100</v>
      </c>
      <c r="N8919" s="140"/>
      <c r="O8919" s="140"/>
      <c r="P8919" s="140" t="str">
        <f ca="1">IF(Proc[[#This Row],[DaysAgeing]]&gt;5,"yep","on track")</f>
        <v>yep</v>
      </c>
      <c r="Q8919" s="2">
        <f ca="1">IF(Proc[[#This Row],[DateClosed]]="",ABS(NETWORKDAYS(Proc[[#This Row],[DateOpened]],TODAY()))-1,ABS(NETWORKDAYS(Proc[[#This Row],[DateOpened]],Proc[[#This Row],[DateClosed]]))-1)</f>
        <v>11</v>
      </c>
      <c r="R8919" s="140" t="s">
        <v>476</v>
      </c>
      <c r="S8919" s="155"/>
      <c r="T8919" s="155"/>
    </row>
    <row r="8920" spans="1:20" hidden="1">
      <c r="A8920" s="154" t="s">
        <v>10642</v>
      </c>
      <c r="B8920" s="155" t="str">
        <f>IFERROR(VLOOKUP(Proc[[#This Row],[App]],Table2[],3,0),"open")</f>
        <v>ok</v>
      </c>
      <c r="C8920" s="156" t="s">
        <v>369</v>
      </c>
      <c r="D8920" t="s">
        <v>11136</v>
      </c>
      <c r="E8920" s="154" t="s">
        <v>11699</v>
      </c>
      <c r="F8920" s="155" t="s">
        <v>11699</v>
      </c>
      <c r="G8920" s="154" t="s">
        <v>400</v>
      </c>
      <c r="H8920" s="155" t="str">
        <f>IF(Proc[[#This Row],[type]]="LFF (MDG-F)",MID(Proc[[#This Row],[Obj]],13,10),"")</f>
        <v/>
      </c>
      <c r="J8920" s="155" t="b">
        <f>Proc[[#This Row],[Requested]]=Proc[[#This Row],[CurrentParent]]</f>
        <v>1</v>
      </c>
      <c r="K8920" s="155" t="str">
        <f>IF(Proc[[#This Row],[Author]]="Marcela Urrego",VLOOKUP(LEFT(Proc[[#This Row],[Requested]],1),Table3[#All],2,0),VLOOKUP(Proc[[#This Row],[Author]],Table4[],2,0))</f>
        <v>HC</v>
      </c>
      <c r="L8920" s="155" t="s">
        <v>7801</v>
      </c>
      <c r="M8920" s="140">
        <v>46100</v>
      </c>
      <c r="N8920" s="140"/>
      <c r="O8920" s="140"/>
      <c r="P8920" s="140" t="str">
        <f ca="1">IF(Proc[[#This Row],[DaysAgeing]]&gt;5,"yep","on track")</f>
        <v>yep</v>
      </c>
      <c r="Q8920" s="2">
        <f ca="1">IF(Proc[[#This Row],[DateClosed]]="",ABS(NETWORKDAYS(Proc[[#This Row],[DateOpened]],TODAY()))-1,ABS(NETWORKDAYS(Proc[[#This Row],[DateOpened]],Proc[[#This Row],[DateClosed]]))-1)</f>
        <v>11</v>
      </c>
      <c r="R8920" s="140" t="s">
        <v>476</v>
      </c>
      <c r="S8920" s="155"/>
      <c r="T8920" s="155"/>
    </row>
    <row r="8921" spans="1:20" hidden="1">
      <c r="A8921" s="154" t="s">
        <v>10642</v>
      </c>
      <c r="B8921" s="155" t="str">
        <f>IFERROR(VLOOKUP(Proc[[#This Row],[App]],Table2[],3,0),"open")</f>
        <v>ok</v>
      </c>
      <c r="C8921" s="156" t="s">
        <v>369</v>
      </c>
      <c r="D8921" t="s">
        <v>11137</v>
      </c>
      <c r="E8921" s="154" t="s">
        <v>11699</v>
      </c>
      <c r="F8921" s="155" t="s">
        <v>11699</v>
      </c>
      <c r="G8921" s="154" t="s">
        <v>400</v>
      </c>
      <c r="H8921" s="155" t="str">
        <f>IF(Proc[[#This Row],[type]]="LFF (MDG-F)",MID(Proc[[#This Row],[Obj]],13,10),"")</f>
        <v/>
      </c>
      <c r="J8921" s="155" t="b">
        <f>Proc[[#This Row],[Requested]]=Proc[[#This Row],[CurrentParent]]</f>
        <v>1</v>
      </c>
      <c r="K8921" s="155" t="str">
        <f>IF(Proc[[#This Row],[Author]]="Marcela Urrego",VLOOKUP(LEFT(Proc[[#This Row],[Requested]],1),Table3[#All],2,0),VLOOKUP(Proc[[#This Row],[Author]],Table4[],2,0))</f>
        <v>HC</v>
      </c>
      <c r="L8921" s="155" t="s">
        <v>7801</v>
      </c>
      <c r="M8921" s="140">
        <v>46100</v>
      </c>
      <c r="N8921" s="140"/>
      <c r="O8921" s="140"/>
      <c r="P8921" s="140" t="str">
        <f ca="1">IF(Proc[[#This Row],[DaysAgeing]]&gt;5,"yep","on track")</f>
        <v>yep</v>
      </c>
      <c r="Q8921" s="2">
        <f ca="1">IF(Proc[[#This Row],[DateClosed]]="",ABS(NETWORKDAYS(Proc[[#This Row],[DateOpened]],TODAY()))-1,ABS(NETWORKDAYS(Proc[[#This Row],[DateOpened]],Proc[[#This Row],[DateClosed]]))-1)</f>
        <v>11</v>
      </c>
      <c r="R8921" s="140" t="s">
        <v>476</v>
      </c>
      <c r="S8921" s="155"/>
      <c r="T8921" s="155"/>
    </row>
    <row r="8922" spans="1:20" hidden="1">
      <c r="A8922" s="154" t="s">
        <v>10642</v>
      </c>
      <c r="B8922" s="155" t="str">
        <f>IFERROR(VLOOKUP(Proc[[#This Row],[App]],Table2[],3,0),"open")</f>
        <v>ok</v>
      </c>
      <c r="C8922" s="156" t="s">
        <v>369</v>
      </c>
      <c r="D8922" t="s">
        <v>11138</v>
      </c>
      <c r="E8922" s="154" t="s">
        <v>11699</v>
      </c>
      <c r="F8922" s="155" t="s">
        <v>11699</v>
      </c>
      <c r="G8922" s="154" t="s">
        <v>400</v>
      </c>
      <c r="H8922" s="155" t="str">
        <f>IF(Proc[[#This Row],[type]]="LFF (MDG-F)",MID(Proc[[#This Row],[Obj]],13,10),"")</f>
        <v/>
      </c>
      <c r="J8922" s="155" t="b">
        <f>Proc[[#This Row],[Requested]]=Proc[[#This Row],[CurrentParent]]</f>
        <v>1</v>
      </c>
      <c r="K8922" s="155" t="str">
        <f>IF(Proc[[#This Row],[Author]]="Marcela Urrego",VLOOKUP(LEFT(Proc[[#This Row],[Requested]],1),Table3[#All],2,0),VLOOKUP(Proc[[#This Row],[Author]],Table4[],2,0))</f>
        <v>HC</v>
      </c>
      <c r="L8922" s="155" t="s">
        <v>7801</v>
      </c>
      <c r="M8922" s="140">
        <v>46100</v>
      </c>
      <c r="N8922" s="140"/>
      <c r="O8922" s="140"/>
      <c r="P8922" s="140" t="str">
        <f ca="1">IF(Proc[[#This Row],[DaysAgeing]]&gt;5,"yep","on track")</f>
        <v>yep</v>
      </c>
      <c r="Q8922" s="2">
        <f ca="1">IF(Proc[[#This Row],[DateClosed]]="",ABS(NETWORKDAYS(Proc[[#This Row],[DateOpened]],TODAY()))-1,ABS(NETWORKDAYS(Proc[[#This Row],[DateOpened]],Proc[[#This Row],[DateClosed]]))-1)</f>
        <v>11</v>
      </c>
      <c r="R8922" s="140" t="s">
        <v>476</v>
      </c>
      <c r="S8922" s="155"/>
      <c r="T8922" s="155"/>
    </row>
    <row r="8923" spans="1:20" hidden="1">
      <c r="A8923" s="154" t="s">
        <v>10642</v>
      </c>
      <c r="B8923" s="155" t="str">
        <f>IFERROR(VLOOKUP(Proc[[#This Row],[App]],Table2[],3,0),"open")</f>
        <v>ok</v>
      </c>
      <c r="C8923" s="156" t="s">
        <v>369</v>
      </c>
      <c r="D8923" t="s">
        <v>11739</v>
      </c>
      <c r="E8923" s="154" t="s">
        <v>11699</v>
      </c>
      <c r="F8923" s="155" t="s">
        <v>11699</v>
      </c>
      <c r="G8923" s="154" t="s">
        <v>400</v>
      </c>
      <c r="H8923" s="155" t="str">
        <f>IF(Proc[[#This Row],[type]]="LFF (MDG-F)",MID(Proc[[#This Row],[Obj]],13,10),"")</f>
        <v/>
      </c>
      <c r="J8923" s="155" t="b">
        <f>Proc[[#This Row],[Requested]]=Proc[[#This Row],[CurrentParent]]</f>
        <v>1</v>
      </c>
      <c r="K8923" s="155" t="str">
        <f>IF(Proc[[#This Row],[Author]]="Marcela Urrego",VLOOKUP(LEFT(Proc[[#This Row],[Requested]],1),Table3[#All],2,0),VLOOKUP(Proc[[#This Row],[Author]],Table4[],2,0))</f>
        <v>HC</v>
      </c>
      <c r="L8923" s="155" t="s">
        <v>7801</v>
      </c>
      <c r="M8923" s="140">
        <v>46100</v>
      </c>
      <c r="N8923" s="140"/>
      <c r="O8923" s="140"/>
      <c r="P8923" s="140" t="str">
        <f ca="1">IF(Proc[[#This Row],[DaysAgeing]]&gt;5,"yep","on track")</f>
        <v>yep</v>
      </c>
      <c r="Q8923" s="2">
        <f ca="1">IF(Proc[[#This Row],[DateClosed]]="",ABS(NETWORKDAYS(Proc[[#This Row],[DateOpened]],TODAY()))-1,ABS(NETWORKDAYS(Proc[[#This Row],[DateOpened]],Proc[[#This Row],[DateClosed]]))-1)</f>
        <v>11</v>
      </c>
      <c r="R8923" s="140" t="s">
        <v>476</v>
      </c>
      <c r="S8923" s="155"/>
      <c r="T8923" s="155"/>
    </row>
    <row r="8924" spans="1:20" hidden="1">
      <c r="A8924" s="154" t="s">
        <v>10642</v>
      </c>
      <c r="B8924" s="155" t="str">
        <f>IFERROR(VLOOKUP(Proc[[#This Row],[App]],Table2[],3,0),"open")</f>
        <v>ok</v>
      </c>
      <c r="C8924" s="156" t="s">
        <v>369</v>
      </c>
      <c r="D8924" t="s">
        <v>11139</v>
      </c>
      <c r="E8924" s="154" t="s">
        <v>11699</v>
      </c>
      <c r="F8924" s="155" t="s">
        <v>11699</v>
      </c>
      <c r="G8924" s="154" t="s">
        <v>400</v>
      </c>
      <c r="H8924" s="155" t="str">
        <f>IF(Proc[[#This Row],[type]]="LFF (MDG-F)",MID(Proc[[#This Row],[Obj]],13,10),"")</f>
        <v/>
      </c>
      <c r="J8924" s="155" t="b">
        <f>Proc[[#This Row],[Requested]]=Proc[[#This Row],[CurrentParent]]</f>
        <v>1</v>
      </c>
      <c r="K8924" s="155" t="str">
        <f>IF(Proc[[#This Row],[Author]]="Marcela Urrego",VLOOKUP(LEFT(Proc[[#This Row],[Requested]],1),Table3[#All],2,0),VLOOKUP(Proc[[#This Row],[Author]],Table4[],2,0))</f>
        <v>HC</v>
      </c>
      <c r="L8924" s="155" t="s">
        <v>7801</v>
      </c>
      <c r="M8924" s="140">
        <v>46100</v>
      </c>
      <c r="N8924" s="140"/>
      <c r="O8924" s="140"/>
      <c r="P8924" s="140" t="str">
        <f ca="1">IF(Proc[[#This Row],[DaysAgeing]]&gt;5,"yep","on track")</f>
        <v>yep</v>
      </c>
      <c r="Q8924" s="2">
        <f ca="1">IF(Proc[[#This Row],[DateClosed]]="",ABS(NETWORKDAYS(Proc[[#This Row],[DateOpened]],TODAY()))-1,ABS(NETWORKDAYS(Proc[[#This Row],[DateOpened]],Proc[[#This Row],[DateClosed]]))-1)</f>
        <v>11</v>
      </c>
      <c r="R8924" s="140" t="s">
        <v>476</v>
      </c>
      <c r="S8924" s="155"/>
      <c r="T8924" s="155"/>
    </row>
    <row r="8925" spans="1:20" hidden="1">
      <c r="A8925" s="154" t="s">
        <v>10642</v>
      </c>
      <c r="B8925" s="155" t="str">
        <f>IFERROR(VLOOKUP(Proc[[#This Row],[App]],Table2[],3,0),"open")</f>
        <v>ok</v>
      </c>
      <c r="C8925" s="156" t="s">
        <v>369</v>
      </c>
      <c r="D8925" t="s">
        <v>11140</v>
      </c>
      <c r="E8925" s="154" t="s">
        <v>11699</v>
      </c>
      <c r="F8925" s="155" t="s">
        <v>11699</v>
      </c>
      <c r="G8925" s="154" t="s">
        <v>400</v>
      </c>
      <c r="H8925" s="155" t="str">
        <f>IF(Proc[[#This Row],[type]]="LFF (MDG-F)",MID(Proc[[#This Row],[Obj]],13,10),"")</f>
        <v/>
      </c>
      <c r="J8925" s="155" t="b">
        <f>Proc[[#This Row],[Requested]]=Proc[[#This Row],[CurrentParent]]</f>
        <v>1</v>
      </c>
      <c r="K8925" s="155" t="str">
        <f>IF(Proc[[#This Row],[Author]]="Marcela Urrego",VLOOKUP(LEFT(Proc[[#This Row],[Requested]],1),Table3[#All],2,0),VLOOKUP(Proc[[#This Row],[Author]],Table4[],2,0))</f>
        <v>HC</v>
      </c>
      <c r="L8925" s="155" t="s">
        <v>7801</v>
      </c>
      <c r="M8925" s="140">
        <v>46100</v>
      </c>
      <c r="N8925" s="140"/>
      <c r="O8925" s="140"/>
      <c r="P8925" s="140" t="str">
        <f ca="1">IF(Proc[[#This Row],[DaysAgeing]]&gt;5,"yep","on track")</f>
        <v>yep</v>
      </c>
      <c r="Q8925" s="2">
        <f ca="1">IF(Proc[[#This Row],[DateClosed]]="",ABS(NETWORKDAYS(Proc[[#This Row],[DateOpened]],TODAY()))-1,ABS(NETWORKDAYS(Proc[[#This Row],[DateOpened]],Proc[[#This Row],[DateClosed]]))-1)</f>
        <v>11</v>
      </c>
      <c r="R8925" s="140" t="s">
        <v>476</v>
      </c>
      <c r="S8925" s="155"/>
      <c r="T8925" s="155"/>
    </row>
    <row r="8926" spans="1:20" hidden="1">
      <c r="A8926" s="154" t="s">
        <v>10642</v>
      </c>
      <c r="B8926" s="155" t="str">
        <f>IFERROR(VLOOKUP(Proc[[#This Row],[App]],Table2[],3,0),"open")</f>
        <v>ok</v>
      </c>
      <c r="C8926" s="156" t="s">
        <v>369</v>
      </c>
      <c r="D8926" t="s">
        <v>11141</v>
      </c>
      <c r="E8926" s="154" t="s">
        <v>11699</v>
      </c>
      <c r="F8926" s="155" t="s">
        <v>11699</v>
      </c>
      <c r="G8926" s="154" t="s">
        <v>400</v>
      </c>
      <c r="H8926" s="155" t="str">
        <f>IF(Proc[[#This Row],[type]]="LFF (MDG-F)",MID(Proc[[#This Row],[Obj]],13,10),"")</f>
        <v/>
      </c>
      <c r="J8926" s="155" t="b">
        <f>Proc[[#This Row],[Requested]]=Proc[[#This Row],[CurrentParent]]</f>
        <v>1</v>
      </c>
      <c r="K8926" s="155" t="str">
        <f>IF(Proc[[#This Row],[Author]]="Marcela Urrego",VLOOKUP(LEFT(Proc[[#This Row],[Requested]],1),Table3[#All],2,0),VLOOKUP(Proc[[#This Row],[Author]],Table4[],2,0))</f>
        <v>HC</v>
      </c>
      <c r="L8926" s="155" t="s">
        <v>7801</v>
      </c>
      <c r="M8926" s="140">
        <v>46100</v>
      </c>
      <c r="N8926" s="140"/>
      <c r="O8926" s="140"/>
      <c r="P8926" s="140" t="str">
        <f ca="1">IF(Proc[[#This Row],[DaysAgeing]]&gt;5,"yep","on track")</f>
        <v>yep</v>
      </c>
      <c r="Q8926" s="2">
        <f ca="1">IF(Proc[[#This Row],[DateClosed]]="",ABS(NETWORKDAYS(Proc[[#This Row],[DateOpened]],TODAY()))-1,ABS(NETWORKDAYS(Proc[[#This Row],[DateOpened]],Proc[[#This Row],[DateClosed]]))-1)</f>
        <v>11</v>
      </c>
      <c r="R8926" s="140" t="s">
        <v>476</v>
      </c>
      <c r="S8926" s="155"/>
      <c r="T8926" s="155"/>
    </row>
    <row r="8927" spans="1:20" hidden="1">
      <c r="A8927" s="154" t="s">
        <v>10642</v>
      </c>
      <c r="B8927" s="155" t="str">
        <f>IFERROR(VLOOKUP(Proc[[#This Row],[App]],Table2[],3,0),"open")</f>
        <v>ok</v>
      </c>
      <c r="C8927" s="156" t="s">
        <v>369</v>
      </c>
      <c r="D8927" t="s">
        <v>11142</v>
      </c>
      <c r="E8927" s="154" t="s">
        <v>11699</v>
      </c>
      <c r="F8927" s="155" t="s">
        <v>11699</v>
      </c>
      <c r="G8927" s="154" t="s">
        <v>400</v>
      </c>
      <c r="H8927" s="155" t="str">
        <f>IF(Proc[[#This Row],[type]]="LFF (MDG-F)",MID(Proc[[#This Row],[Obj]],13,10),"")</f>
        <v/>
      </c>
      <c r="J8927" s="155" t="b">
        <f>Proc[[#This Row],[Requested]]=Proc[[#This Row],[CurrentParent]]</f>
        <v>1</v>
      </c>
      <c r="K8927" s="155" t="str">
        <f>IF(Proc[[#This Row],[Author]]="Marcela Urrego",VLOOKUP(LEFT(Proc[[#This Row],[Requested]],1),Table3[#All],2,0),VLOOKUP(Proc[[#This Row],[Author]],Table4[],2,0))</f>
        <v>HC</v>
      </c>
      <c r="L8927" s="155" t="s">
        <v>7801</v>
      </c>
      <c r="M8927" s="140">
        <v>46100</v>
      </c>
      <c r="N8927" s="140"/>
      <c r="O8927" s="140"/>
      <c r="P8927" s="140" t="str">
        <f ca="1">IF(Proc[[#This Row],[DaysAgeing]]&gt;5,"yep","on track")</f>
        <v>yep</v>
      </c>
      <c r="Q8927" s="2">
        <f ca="1">IF(Proc[[#This Row],[DateClosed]]="",ABS(NETWORKDAYS(Proc[[#This Row],[DateOpened]],TODAY()))-1,ABS(NETWORKDAYS(Proc[[#This Row],[DateOpened]],Proc[[#This Row],[DateClosed]]))-1)</f>
        <v>11</v>
      </c>
      <c r="R8927" s="140" t="s">
        <v>476</v>
      </c>
      <c r="S8927" s="155"/>
      <c r="T8927" s="155"/>
    </row>
    <row r="8928" spans="1:20" hidden="1">
      <c r="A8928" s="154" t="s">
        <v>10642</v>
      </c>
      <c r="B8928" s="155" t="str">
        <f>IFERROR(VLOOKUP(Proc[[#This Row],[App]],Table2[],3,0),"open")</f>
        <v>ok</v>
      </c>
      <c r="C8928" s="156" t="s">
        <v>369</v>
      </c>
      <c r="D8928" t="s">
        <v>11143</v>
      </c>
      <c r="E8928" s="154" t="s">
        <v>11699</v>
      </c>
      <c r="F8928" s="155" t="s">
        <v>11699</v>
      </c>
      <c r="G8928" s="154" t="s">
        <v>400</v>
      </c>
      <c r="H8928" s="155" t="str">
        <f>IF(Proc[[#This Row],[type]]="LFF (MDG-F)",MID(Proc[[#This Row],[Obj]],13,10),"")</f>
        <v/>
      </c>
      <c r="J8928" s="155" t="b">
        <f>Proc[[#This Row],[Requested]]=Proc[[#This Row],[CurrentParent]]</f>
        <v>1</v>
      </c>
      <c r="K8928" s="155" t="str">
        <f>IF(Proc[[#This Row],[Author]]="Marcela Urrego",VLOOKUP(LEFT(Proc[[#This Row],[Requested]],1),Table3[#All],2,0),VLOOKUP(Proc[[#This Row],[Author]],Table4[],2,0))</f>
        <v>HC</v>
      </c>
      <c r="L8928" s="155" t="s">
        <v>7801</v>
      </c>
      <c r="M8928" s="140">
        <v>46100</v>
      </c>
      <c r="N8928" s="140"/>
      <c r="O8928" s="140"/>
      <c r="P8928" s="140" t="str">
        <f ca="1">IF(Proc[[#This Row],[DaysAgeing]]&gt;5,"yep","on track")</f>
        <v>yep</v>
      </c>
      <c r="Q8928" s="2">
        <f ca="1">IF(Proc[[#This Row],[DateClosed]]="",ABS(NETWORKDAYS(Proc[[#This Row],[DateOpened]],TODAY()))-1,ABS(NETWORKDAYS(Proc[[#This Row],[DateOpened]],Proc[[#This Row],[DateClosed]]))-1)</f>
        <v>11</v>
      </c>
      <c r="R8928" s="140" t="s">
        <v>476</v>
      </c>
      <c r="S8928" s="155"/>
      <c r="T8928" s="155"/>
    </row>
    <row r="8929" spans="1:20" hidden="1">
      <c r="A8929" s="154" t="s">
        <v>10642</v>
      </c>
      <c r="B8929" s="155" t="str">
        <f>IFERROR(VLOOKUP(Proc[[#This Row],[App]],Table2[],3,0),"open")</f>
        <v>ok</v>
      </c>
      <c r="C8929" s="156" t="s">
        <v>369</v>
      </c>
      <c r="D8929" t="s">
        <v>11144</v>
      </c>
      <c r="E8929" s="154" t="s">
        <v>11699</v>
      </c>
      <c r="F8929" s="155" t="s">
        <v>11699</v>
      </c>
      <c r="G8929" s="154" t="s">
        <v>400</v>
      </c>
      <c r="H8929" s="155" t="str">
        <f>IF(Proc[[#This Row],[type]]="LFF (MDG-F)",MID(Proc[[#This Row],[Obj]],13,10),"")</f>
        <v/>
      </c>
      <c r="J8929" s="155" t="b">
        <f>Proc[[#This Row],[Requested]]=Proc[[#This Row],[CurrentParent]]</f>
        <v>1</v>
      </c>
      <c r="K8929" s="155" t="str">
        <f>IF(Proc[[#This Row],[Author]]="Marcela Urrego",VLOOKUP(LEFT(Proc[[#This Row],[Requested]],1),Table3[#All],2,0),VLOOKUP(Proc[[#This Row],[Author]],Table4[],2,0))</f>
        <v>HC</v>
      </c>
      <c r="L8929" s="155" t="s">
        <v>7801</v>
      </c>
      <c r="M8929" s="140">
        <v>46100</v>
      </c>
      <c r="N8929" s="140"/>
      <c r="O8929" s="140"/>
      <c r="P8929" s="140" t="str">
        <f ca="1">IF(Proc[[#This Row],[DaysAgeing]]&gt;5,"yep","on track")</f>
        <v>yep</v>
      </c>
      <c r="Q8929" s="2">
        <f ca="1">IF(Proc[[#This Row],[DateClosed]]="",ABS(NETWORKDAYS(Proc[[#This Row],[DateOpened]],TODAY()))-1,ABS(NETWORKDAYS(Proc[[#This Row],[DateOpened]],Proc[[#This Row],[DateClosed]]))-1)</f>
        <v>11</v>
      </c>
      <c r="R8929" s="140" t="s">
        <v>476</v>
      </c>
      <c r="S8929" s="155"/>
      <c r="T8929" s="155"/>
    </row>
    <row r="8930" spans="1:20" hidden="1">
      <c r="A8930" s="154" t="s">
        <v>10642</v>
      </c>
      <c r="B8930" s="155" t="str">
        <f>IFERROR(VLOOKUP(Proc[[#This Row],[App]],Table2[],3,0),"open")</f>
        <v>ok</v>
      </c>
      <c r="C8930" s="156" t="s">
        <v>369</v>
      </c>
      <c r="D8930" t="s">
        <v>11145</v>
      </c>
      <c r="E8930" s="154" t="s">
        <v>11699</v>
      </c>
      <c r="F8930" s="155" t="s">
        <v>11699</v>
      </c>
      <c r="G8930" s="154" t="s">
        <v>400</v>
      </c>
      <c r="H8930" s="155" t="str">
        <f>IF(Proc[[#This Row],[type]]="LFF (MDG-F)",MID(Proc[[#This Row],[Obj]],13,10),"")</f>
        <v/>
      </c>
      <c r="J8930" s="155" t="b">
        <f>Proc[[#This Row],[Requested]]=Proc[[#This Row],[CurrentParent]]</f>
        <v>1</v>
      </c>
      <c r="K8930" s="155" t="str">
        <f>IF(Proc[[#This Row],[Author]]="Marcela Urrego",VLOOKUP(LEFT(Proc[[#This Row],[Requested]],1),Table3[#All],2,0),VLOOKUP(Proc[[#This Row],[Author]],Table4[],2,0))</f>
        <v>HC</v>
      </c>
      <c r="L8930" s="155" t="s">
        <v>7801</v>
      </c>
      <c r="M8930" s="140">
        <v>46100</v>
      </c>
      <c r="N8930" s="140"/>
      <c r="O8930" s="140"/>
      <c r="P8930" s="140" t="str">
        <f ca="1">IF(Proc[[#This Row],[DaysAgeing]]&gt;5,"yep","on track")</f>
        <v>yep</v>
      </c>
      <c r="Q8930" s="2">
        <f ca="1">IF(Proc[[#This Row],[DateClosed]]="",ABS(NETWORKDAYS(Proc[[#This Row],[DateOpened]],TODAY()))-1,ABS(NETWORKDAYS(Proc[[#This Row],[DateOpened]],Proc[[#This Row],[DateClosed]]))-1)</f>
        <v>11</v>
      </c>
      <c r="R8930" s="140" t="s">
        <v>476</v>
      </c>
      <c r="S8930" s="155"/>
      <c r="T8930" s="155"/>
    </row>
    <row r="8931" spans="1:20" hidden="1">
      <c r="A8931" s="154" t="s">
        <v>10642</v>
      </c>
      <c r="B8931" s="155" t="str">
        <f>IFERROR(VLOOKUP(Proc[[#This Row],[App]],Table2[],3,0),"open")</f>
        <v>ok</v>
      </c>
      <c r="C8931" s="156" t="s">
        <v>369</v>
      </c>
      <c r="D8931" t="s">
        <v>11146</v>
      </c>
      <c r="E8931" s="154" t="s">
        <v>11699</v>
      </c>
      <c r="F8931" s="155" t="s">
        <v>11699</v>
      </c>
      <c r="G8931" s="154" t="s">
        <v>400</v>
      </c>
      <c r="H8931" s="155" t="str">
        <f>IF(Proc[[#This Row],[type]]="LFF (MDG-F)",MID(Proc[[#This Row],[Obj]],13,10),"")</f>
        <v/>
      </c>
      <c r="J8931" s="155" t="b">
        <f>Proc[[#This Row],[Requested]]=Proc[[#This Row],[CurrentParent]]</f>
        <v>1</v>
      </c>
      <c r="K8931" s="155" t="str">
        <f>IF(Proc[[#This Row],[Author]]="Marcela Urrego",VLOOKUP(LEFT(Proc[[#This Row],[Requested]],1),Table3[#All],2,0),VLOOKUP(Proc[[#This Row],[Author]],Table4[],2,0))</f>
        <v>HC</v>
      </c>
      <c r="L8931" s="155" t="s">
        <v>7801</v>
      </c>
      <c r="M8931" s="140">
        <v>46100</v>
      </c>
      <c r="N8931" s="140"/>
      <c r="O8931" s="140"/>
      <c r="P8931" s="140" t="str">
        <f ca="1">IF(Proc[[#This Row],[DaysAgeing]]&gt;5,"yep","on track")</f>
        <v>yep</v>
      </c>
      <c r="Q8931" s="2">
        <f ca="1">IF(Proc[[#This Row],[DateClosed]]="",ABS(NETWORKDAYS(Proc[[#This Row],[DateOpened]],TODAY()))-1,ABS(NETWORKDAYS(Proc[[#This Row],[DateOpened]],Proc[[#This Row],[DateClosed]]))-1)</f>
        <v>11</v>
      </c>
      <c r="R8931" s="140" t="s">
        <v>476</v>
      </c>
      <c r="S8931" s="155"/>
      <c r="T8931" s="155"/>
    </row>
    <row r="8932" spans="1:20" hidden="1">
      <c r="A8932" s="154" t="s">
        <v>10642</v>
      </c>
      <c r="B8932" s="155" t="str">
        <f>IFERROR(VLOOKUP(Proc[[#This Row],[App]],Table2[],3,0),"open")</f>
        <v>ok</v>
      </c>
      <c r="C8932" s="156" t="s">
        <v>369</v>
      </c>
      <c r="D8932" t="s">
        <v>11147</v>
      </c>
      <c r="E8932" s="154" t="s">
        <v>11699</v>
      </c>
      <c r="F8932" s="155" t="s">
        <v>11699</v>
      </c>
      <c r="G8932" s="154" t="s">
        <v>400</v>
      </c>
      <c r="H8932" s="155" t="str">
        <f>IF(Proc[[#This Row],[type]]="LFF (MDG-F)",MID(Proc[[#This Row],[Obj]],13,10),"")</f>
        <v/>
      </c>
      <c r="J8932" s="155" t="b">
        <f>Proc[[#This Row],[Requested]]=Proc[[#This Row],[CurrentParent]]</f>
        <v>1</v>
      </c>
      <c r="K8932" s="155" t="str">
        <f>IF(Proc[[#This Row],[Author]]="Marcela Urrego",VLOOKUP(LEFT(Proc[[#This Row],[Requested]],1),Table3[#All],2,0),VLOOKUP(Proc[[#This Row],[Author]],Table4[],2,0))</f>
        <v>HC</v>
      </c>
      <c r="L8932" s="155" t="s">
        <v>7801</v>
      </c>
      <c r="M8932" s="140">
        <v>46100</v>
      </c>
      <c r="N8932" s="140"/>
      <c r="O8932" s="140"/>
      <c r="P8932" s="140" t="str">
        <f ca="1">IF(Proc[[#This Row],[DaysAgeing]]&gt;5,"yep","on track")</f>
        <v>yep</v>
      </c>
      <c r="Q8932" s="2">
        <f ca="1">IF(Proc[[#This Row],[DateClosed]]="",ABS(NETWORKDAYS(Proc[[#This Row],[DateOpened]],TODAY()))-1,ABS(NETWORKDAYS(Proc[[#This Row],[DateOpened]],Proc[[#This Row],[DateClosed]]))-1)</f>
        <v>11</v>
      </c>
      <c r="R8932" s="140" t="s">
        <v>476</v>
      </c>
      <c r="S8932" s="155"/>
      <c r="T8932" s="155"/>
    </row>
    <row r="8933" spans="1:20" hidden="1">
      <c r="A8933" s="154" t="s">
        <v>10642</v>
      </c>
      <c r="B8933" s="155" t="str">
        <f>IFERROR(VLOOKUP(Proc[[#This Row],[App]],Table2[],3,0),"open")</f>
        <v>ok</v>
      </c>
      <c r="C8933" s="156" t="s">
        <v>369</v>
      </c>
      <c r="D8933" t="s">
        <v>11148</v>
      </c>
      <c r="E8933" s="154" t="s">
        <v>11699</v>
      </c>
      <c r="F8933" s="155" t="s">
        <v>11699</v>
      </c>
      <c r="G8933" s="154" t="s">
        <v>400</v>
      </c>
      <c r="H8933" s="155" t="str">
        <f>IF(Proc[[#This Row],[type]]="LFF (MDG-F)",MID(Proc[[#This Row],[Obj]],13,10),"")</f>
        <v/>
      </c>
      <c r="J8933" s="155" t="b">
        <f>Proc[[#This Row],[Requested]]=Proc[[#This Row],[CurrentParent]]</f>
        <v>1</v>
      </c>
      <c r="K8933" s="155" t="str">
        <f>IF(Proc[[#This Row],[Author]]="Marcela Urrego",VLOOKUP(LEFT(Proc[[#This Row],[Requested]],1),Table3[#All],2,0),VLOOKUP(Proc[[#This Row],[Author]],Table4[],2,0))</f>
        <v>HC</v>
      </c>
      <c r="L8933" s="155" t="s">
        <v>7801</v>
      </c>
      <c r="M8933" s="140">
        <v>46100</v>
      </c>
      <c r="N8933" s="140"/>
      <c r="O8933" s="140"/>
      <c r="P8933" s="140" t="str">
        <f ca="1">IF(Proc[[#This Row],[DaysAgeing]]&gt;5,"yep","on track")</f>
        <v>yep</v>
      </c>
      <c r="Q8933" s="2">
        <f ca="1">IF(Proc[[#This Row],[DateClosed]]="",ABS(NETWORKDAYS(Proc[[#This Row],[DateOpened]],TODAY()))-1,ABS(NETWORKDAYS(Proc[[#This Row],[DateOpened]],Proc[[#This Row],[DateClosed]]))-1)</f>
        <v>11</v>
      </c>
      <c r="R8933" s="140" t="s">
        <v>476</v>
      </c>
      <c r="S8933" s="155"/>
      <c r="T8933" s="155"/>
    </row>
    <row r="8934" spans="1:20" hidden="1">
      <c r="A8934" s="154" t="s">
        <v>10642</v>
      </c>
      <c r="B8934" s="155" t="str">
        <f>IFERROR(VLOOKUP(Proc[[#This Row],[App]],Table2[],3,0),"open")</f>
        <v>ok</v>
      </c>
      <c r="C8934" s="156" t="s">
        <v>369</v>
      </c>
      <c r="D8934" t="s">
        <v>11149</v>
      </c>
      <c r="E8934" s="154" t="s">
        <v>11699</v>
      </c>
      <c r="F8934" s="155" t="s">
        <v>11699</v>
      </c>
      <c r="G8934" s="154" t="s">
        <v>400</v>
      </c>
      <c r="H8934" s="155" t="str">
        <f>IF(Proc[[#This Row],[type]]="LFF (MDG-F)",MID(Proc[[#This Row],[Obj]],13,10),"")</f>
        <v/>
      </c>
      <c r="J8934" s="155" t="b">
        <f>Proc[[#This Row],[Requested]]=Proc[[#This Row],[CurrentParent]]</f>
        <v>1</v>
      </c>
      <c r="K8934" s="155" t="str">
        <f>IF(Proc[[#This Row],[Author]]="Marcela Urrego",VLOOKUP(LEFT(Proc[[#This Row],[Requested]],1),Table3[#All],2,0),VLOOKUP(Proc[[#This Row],[Author]],Table4[],2,0))</f>
        <v>HC</v>
      </c>
      <c r="L8934" s="155" t="s">
        <v>7801</v>
      </c>
      <c r="M8934" s="140">
        <v>46100</v>
      </c>
      <c r="N8934" s="140"/>
      <c r="O8934" s="140"/>
      <c r="P8934" s="140" t="str">
        <f ca="1">IF(Proc[[#This Row],[DaysAgeing]]&gt;5,"yep","on track")</f>
        <v>yep</v>
      </c>
      <c r="Q8934" s="2">
        <f ca="1">IF(Proc[[#This Row],[DateClosed]]="",ABS(NETWORKDAYS(Proc[[#This Row],[DateOpened]],TODAY()))-1,ABS(NETWORKDAYS(Proc[[#This Row],[DateOpened]],Proc[[#This Row],[DateClosed]]))-1)</f>
        <v>11</v>
      </c>
      <c r="R8934" s="140" t="s">
        <v>476</v>
      </c>
      <c r="S8934" s="155"/>
      <c r="T8934" s="155"/>
    </row>
    <row r="8935" spans="1:20" hidden="1">
      <c r="A8935" s="154" t="s">
        <v>10642</v>
      </c>
      <c r="B8935" s="155" t="str">
        <f>IFERROR(VLOOKUP(Proc[[#This Row],[App]],Table2[],3,0),"open")</f>
        <v>ok</v>
      </c>
      <c r="C8935" s="156" t="s">
        <v>369</v>
      </c>
      <c r="D8935" t="s">
        <v>11150</v>
      </c>
      <c r="E8935" s="154" t="s">
        <v>11699</v>
      </c>
      <c r="F8935" s="155" t="s">
        <v>11699</v>
      </c>
      <c r="G8935" s="154" t="s">
        <v>400</v>
      </c>
      <c r="H8935" s="155" t="str">
        <f>IF(Proc[[#This Row],[type]]="LFF (MDG-F)",MID(Proc[[#This Row],[Obj]],13,10),"")</f>
        <v/>
      </c>
      <c r="J8935" s="155" t="b">
        <f>Proc[[#This Row],[Requested]]=Proc[[#This Row],[CurrentParent]]</f>
        <v>1</v>
      </c>
      <c r="K8935" s="155" t="str">
        <f>IF(Proc[[#This Row],[Author]]="Marcela Urrego",VLOOKUP(LEFT(Proc[[#This Row],[Requested]],1),Table3[#All],2,0),VLOOKUP(Proc[[#This Row],[Author]],Table4[],2,0))</f>
        <v>HC</v>
      </c>
      <c r="L8935" s="155" t="s">
        <v>7801</v>
      </c>
      <c r="M8935" s="140">
        <v>46100</v>
      </c>
      <c r="N8935" s="140"/>
      <c r="O8935" s="140"/>
      <c r="P8935" s="140" t="str">
        <f ca="1">IF(Proc[[#This Row],[DaysAgeing]]&gt;5,"yep","on track")</f>
        <v>yep</v>
      </c>
      <c r="Q8935" s="2">
        <f ca="1">IF(Proc[[#This Row],[DateClosed]]="",ABS(NETWORKDAYS(Proc[[#This Row],[DateOpened]],TODAY()))-1,ABS(NETWORKDAYS(Proc[[#This Row],[DateOpened]],Proc[[#This Row],[DateClosed]]))-1)</f>
        <v>11</v>
      </c>
      <c r="R8935" s="140" t="s">
        <v>476</v>
      </c>
      <c r="S8935" s="155"/>
      <c r="T8935" s="155"/>
    </row>
    <row r="8936" spans="1:20" hidden="1">
      <c r="A8936" s="154" t="s">
        <v>10642</v>
      </c>
      <c r="B8936" s="155" t="str">
        <f>IFERROR(VLOOKUP(Proc[[#This Row],[App]],Table2[],3,0),"open")</f>
        <v>ok</v>
      </c>
      <c r="C8936" s="156" t="s">
        <v>369</v>
      </c>
      <c r="D8936" t="s">
        <v>11151</v>
      </c>
      <c r="E8936" s="154" t="s">
        <v>11699</v>
      </c>
      <c r="F8936" s="155" t="s">
        <v>11699</v>
      </c>
      <c r="G8936" s="154" t="s">
        <v>400</v>
      </c>
      <c r="H8936" s="155" t="str">
        <f>IF(Proc[[#This Row],[type]]="LFF (MDG-F)",MID(Proc[[#This Row],[Obj]],13,10),"")</f>
        <v/>
      </c>
      <c r="J8936" s="155" t="b">
        <f>Proc[[#This Row],[Requested]]=Proc[[#This Row],[CurrentParent]]</f>
        <v>1</v>
      </c>
      <c r="K8936" s="155" t="str">
        <f>IF(Proc[[#This Row],[Author]]="Marcela Urrego",VLOOKUP(LEFT(Proc[[#This Row],[Requested]],1),Table3[#All],2,0),VLOOKUP(Proc[[#This Row],[Author]],Table4[],2,0))</f>
        <v>HC</v>
      </c>
      <c r="L8936" s="155" t="s">
        <v>7801</v>
      </c>
      <c r="M8936" s="140">
        <v>46100</v>
      </c>
      <c r="N8936" s="140"/>
      <c r="O8936" s="140"/>
      <c r="P8936" s="140" t="str">
        <f ca="1">IF(Proc[[#This Row],[DaysAgeing]]&gt;5,"yep","on track")</f>
        <v>yep</v>
      </c>
      <c r="Q8936" s="2">
        <f ca="1">IF(Proc[[#This Row],[DateClosed]]="",ABS(NETWORKDAYS(Proc[[#This Row],[DateOpened]],TODAY()))-1,ABS(NETWORKDAYS(Proc[[#This Row],[DateOpened]],Proc[[#This Row],[DateClosed]]))-1)</f>
        <v>11</v>
      </c>
      <c r="R8936" s="140" t="s">
        <v>476</v>
      </c>
      <c r="S8936" s="155"/>
      <c r="T8936" s="155"/>
    </row>
    <row r="8937" spans="1:20" hidden="1">
      <c r="A8937" s="154" t="s">
        <v>10642</v>
      </c>
      <c r="B8937" s="155" t="str">
        <f>IFERROR(VLOOKUP(Proc[[#This Row],[App]],Table2[],3,0),"open")</f>
        <v>ok</v>
      </c>
      <c r="C8937" s="156" t="s">
        <v>369</v>
      </c>
      <c r="D8937" t="s">
        <v>11152</v>
      </c>
      <c r="E8937" s="154" t="s">
        <v>11699</v>
      </c>
      <c r="F8937" s="155" t="s">
        <v>11699</v>
      </c>
      <c r="G8937" s="154" t="s">
        <v>400</v>
      </c>
      <c r="H8937" s="155" t="str">
        <f>IF(Proc[[#This Row],[type]]="LFF (MDG-F)",MID(Proc[[#This Row],[Obj]],13,10),"")</f>
        <v/>
      </c>
      <c r="J8937" s="155" t="b">
        <f>Proc[[#This Row],[Requested]]=Proc[[#This Row],[CurrentParent]]</f>
        <v>1</v>
      </c>
      <c r="K8937" s="155" t="str">
        <f>IF(Proc[[#This Row],[Author]]="Marcela Urrego",VLOOKUP(LEFT(Proc[[#This Row],[Requested]],1),Table3[#All],2,0),VLOOKUP(Proc[[#This Row],[Author]],Table4[],2,0))</f>
        <v>HC</v>
      </c>
      <c r="L8937" s="155" t="s">
        <v>7801</v>
      </c>
      <c r="M8937" s="140">
        <v>46100</v>
      </c>
      <c r="N8937" s="140"/>
      <c r="O8937" s="140"/>
      <c r="P8937" s="140" t="str">
        <f ca="1">IF(Proc[[#This Row],[DaysAgeing]]&gt;5,"yep","on track")</f>
        <v>yep</v>
      </c>
      <c r="Q8937" s="2">
        <f ca="1">IF(Proc[[#This Row],[DateClosed]]="",ABS(NETWORKDAYS(Proc[[#This Row],[DateOpened]],TODAY()))-1,ABS(NETWORKDAYS(Proc[[#This Row],[DateOpened]],Proc[[#This Row],[DateClosed]]))-1)</f>
        <v>11</v>
      </c>
      <c r="R8937" s="140" t="s">
        <v>476</v>
      </c>
      <c r="S8937" s="155"/>
      <c r="T8937" s="155"/>
    </row>
    <row r="8938" spans="1:20" hidden="1">
      <c r="A8938" s="154" t="s">
        <v>10642</v>
      </c>
      <c r="B8938" s="155" t="str">
        <f>IFERROR(VLOOKUP(Proc[[#This Row],[App]],Table2[],3,0),"open")</f>
        <v>ok</v>
      </c>
      <c r="C8938" s="156" t="s">
        <v>369</v>
      </c>
      <c r="D8938" t="s">
        <v>11153</v>
      </c>
      <c r="E8938" s="154" t="s">
        <v>11699</v>
      </c>
      <c r="F8938" s="155" t="s">
        <v>11699</v>
      </c>
      <c r="G8938" s="154" t="s">
        <v>400</v>
      </c>
      <c r="H8938" s="155" t="str">
        <f>IF(Proc[[#This Row],[type]]="LFF (MDG-F)",MID(Proc[[#This Row],[Obj]],13,10),"")</f>
        <v/>
      </c>
      <c r="J8938" s="155" t="b">
        <f>Proc[[#This Row],[Requested]]=Proc[[#This Row],[CurrentParent]]</f>
        <v>1</v>
      </c>
      <c r="K8938" s="155" t="str">
        <f>IF(Proc[[#This Row],[Author]]="Marcela Urrego",VLOOKUP(LEFT(Proc[[#This Row],[Requested]],1),Table3[#All],2,0),VLOOKUP(Proc[[#This Row],[Author]],Table4[],2,0))</f>
        <v>HC</v>
      </c>
      <c r="L8938" s="155" t="s">
        <v>7801</v>
      </c>
      <c r="M8938" s="140">
        <v>46100</v>
      </c>
      <c r="N8938" s="140"/>
      <c r="O8938" s="140"/>
      <c r="P8938" s="140" t="str">
        <f ca="1">IF(Proc[[#This Row],[DaysAgeing]]&gt;5,"yep","on track")</f>
        <v>yep</v>
      </c>
      <c r="Q8938" s="2">
        <f ca="1">IF(Proc[[#This Row],[DateClosed]]="",ABS(NETWORKDAYS(Proc[[#This Row],[DateOpened]],TODAY()))-1,ABS(NETWORKDAYS(Proc[[#This Row],[DateOpened]],Proc[[#This Row],[DateClosed]]))-1)</f>
        <v>11</v>
      </c>
      <c r="R8938" s="140" t="s">
        <v>476</v>
      </c>
      <c r="S8938" s="155"/>
      <c r="T8938" s="155"/>
    </row>
    <row r="8939" spans="1:20" hidden="1">
      <c r="A8939" s="154" t="s">
        <v>10642</v>
      </c>
      <c r="B8939" s="155" t="str">
        <f>IFERROR(VLOOKUP(Proc[[#This Row],[App]],Table2[],3,0),"open")</f>
        <v>ok</v>
      </c>
      <c r="C8939" s="156" t="s">
        <v>369</v>
      </c>
      <c r="D8939" t="s">
        <v>11154</v>
      </c>
      <c r="E8939" s="154" t="s">
        <v>11699</v>
      </c>
      <c r="F8939" s="155" t="s">
        <v>11699</v>
      </c>
      <c r="G8939" s="154" t="s">
        <v>400</v>
      </c>
      <c r="H8939" s="155" t="str">
        <f>IF(Proc[[#This Row],[type]]="LFF (MDG-F)",MID(Proc[[#This Row],[Obj]],13,10),"")</f>
        <v/>
      </c>
      <c r="J8939" s="155" t="b">
        <f>Proc[[#This Row],[Requested]]=Proc[[#This Row],[CurrentParent]]</f>
        <v>1</v>
      </c>
      <c r="K8939" s="155" t="str">
        <f>IF(Proc[[#This Row],[Author]]="Marcela Urrego",VLOOKUP(LEFT(Proc[[#This Row],[Requested]],1),Table3[#All],2,0),VLOOKUP(Proc[[#This Row],[Author]],Table4[],2,0))</f>
        <v>HC</v>
      </c>
      <c r="L8939" s="155" t="s">
        <v>7801</v>
      </c>
      <c r="M8939" s="140">
        <v>46100</v>
      </c>
      <c r="N8939" s="140"/>
      <c r="O8939" s="140"/>
      <c r="P8939" s="140" t="str">
        <f ca="1">IF(Proc[[#This Row],[DaysAgeing]]&gt;5,"yep","on track")</f>
        <v>yep</v>
      </c>
      <c r="Q8939" s="2">
        <f ca="1">IF(Proc[[#This Row],[DateClosed]]="",ABS(NETWORKDAYS(Proc[[#This Row],[DateOpened]],TODAY()))-1,ABS(NETWORKDAYS(Proc[[#This Row],[DateOpened]],Proc[[#This Row],[DateClosed]]))-1)</f>
        <v>11</v>
      </c>
      <c r="R8939" s="140" t="s">
        <v>476</v>
      </c>
      <c r="S8939" s="155"/>
      <c r="T8939" s="155"/>
    </row>
    <row r="8940" spans="1:20" hidden="1">
      <c r="A8940" s="154" t="s">
        <v>10642</v>
      </c>
      <c r="B8940" s="155" t="str">
        <f>IFERROR(VLOOKUP(Proc[[#This Row],[App]],Table2[],3,0),"open")</f>
        <v>ok</v>
      </c>
      <c r="C8940" s="156" t="s">
        <v>369</v>
      </c>
      <c r="D8940" t="s">
        <v>11155</v>
      </c>
      <c r="E8940" s="154" t="s">
        <v>11699</v>
      </c>
      <c r="F8940" s="155" t="s">
        <v>11699</v>
      </c>
      <c r="G8940" s="154" t="s">
        <v>400</v>
      </c>
      <c r="H8940" s="155" t="str">
        <f>IF(Proc[[#This Row],[type]]="LFF (MDG-F)",MID(Proc[[#This Row],[Obj]],13,10),"")</f>
        <v/>
      </c>
      <c r="J8940" s="155" t="b">
        <f>Proc[[#This Row],[Requested]]=Proc[[#This Row],[CurrentParent]]</f>
        <v>1</v>
      </c>
      <c r="K8940" s="155" t="str">
        <f>IF(Proc[[#This Row],[Author]]="Marcela Urrego",VLOOKUP(LEFT(Proc[[#This Row],[Requested]],1),Table3[#All],2,0),VLOOKUP(Proc[[#This Row],[Author]],Table4[],2,0))</f>
        <v>HC</v>
      </c>
      <c r="L8940" s="155" t="s">
        <v>7801</v>
      </c>
      <c r="M8940" s="140">
        <v>46100</v>
      </c>
      <c r="N8940" s="140"/>
      <c r="O8940" s="140"/>
      <c r="P8940" s="140" t="str">
        <f ca="1">IF(Proc[[#This Row],[DaysAgeing]]&gt;5,"yep","on track")</f>
        <v>yep</v>
      </c>
      <c r="Q8940" s="2">
        <f ca="1">IF(Proc[[#This Row],[DateClosed]]="",ABS(NETWORKDAYS(Proc[[#This Row],[DateOpened]],TODAY()))-1,ABS(NETWORKDAYS(Proc[[#This Row],[DateOpened]],Proc[[#This Row],[DateClosed]]))-1)</f>
        <v>11</v>
      </c>
      <c r="R8940" s="140" t="s">
        <v>476</v>
      </c>
      <c r="S8940" s="155"/>
      <c r="T8940" s="155"/>
    </row>
    <row r="8941" spans="1:20" hidden="1">
      <c r="A8941" s="154" t="s">
        <v>10642</v>
      </c>
      <c r="B8941" s="155" t="str">
        <f>IFERROR(VLOOKUP(Proc[[#This Row],[App]],Table2[],3,0),"open")</f>
        <v>ok</v>
      </c>
      <c r="C8941" s="156" t="s">
        <v>369</v>
      </c>
      <c r="D8941" t="s">
        <v>11156</v>
      </c>
      <c r="E8941" s="154" t="s">
        <v>11699</v>
      </c>
      <c r="F8941" s="155" t="s">
        <v>11699</v>
      </c>
      <c r="G8941" s="154" t="s">
        <v>400</v>
      </c>
      <c r="H8941" s="155" t="str">
        <f>IF(Proc[[#This Row],[type]]="LFF (MDG-F)",MID(Proc[[#This Row],[Obj]],13,10),"")</f>
        <v/>
      </c>
      <c r="J8941" s="155" t="b">
        <f>Proc[[#This Row],[Requested]]=Proc[[#This Row],[CurrentParent]]</f>
        <v>1</v>
      </c>
      <c r="K8941" s="155" t="str">
        <f>IF(Proc[[#This Row],[Author]]="Marcela Urrego",VLOOKUP(LEFT(Proc[[#This Row],[Requested]],1),Table3[#All],2,0),VLOOKUP(Proc[[#This Row],[Author]],Table4[],2,0))</f>
        <v>HC</v>
      </c>
      <c r="L8941" s="155" t="s">
        <v>7801</v>
      </c>
      <c r="M8941" s="140">
        <v>46100</v>
      </c>
      <c r="N8941" s="140"/>
      <c r="O8941" s="140"/>
      <c r="P8941" s="140" t="str">
        <f ca="1">IF(Proc[[#This Row],[DaysAgeing]]&gt;5,"yep","on track")</f>
        <v>yep</v>
      </c>
      <c r="Q8941" s="2">
        <f ca="1">IF(Proc[[#This Row],[DateClosed]]="",ABS(NETWORKDAYS(Proc[[#This Row],[DateOpened]],TODAY()))-1,ABS(NETWORKDAYS(Proc[[#This Row],[DateOpened]],Proc[[#This Row],[DateClosed]]))-1)</f>
        <v>11</v>
      </c>
      <c r="R8941" s="140" t="s">
        <v>476</v>
      </c>
      <c r="S8941" s="155"/>
      <c r="T8941" s="155"/>
    </row>
    <row r="8942" spans="1:20" hidden="1">
      <c r="A8942" s="154" t="s">
        <v>10642</v>
      </c>
      <c r="B8942" s="155" t="str">
        <f>IFERROR(VLOOKUP(Proc[[#This Row],[App]],Table2[],3,0),"open")</f>
        <v>ok</v>
      </c>
      <c r="C8942" s="156" t="s">
        <v>369</v>
      </c>
      <c r="D8942" t="s">
        <v>11157</v>
      </c>
      <c r="E8942" s="154" t="s">
        <v>11699</v>
      </c>
      <c r="F8942" s="155" t="s">
        <v>11699</v>
      </c>
      <c r="G8942" s="154" t="s">
        <v>400</v>
      </c>
      <c r="H8942" s="155" t="str">
        <f>IF(Proc[[#This Row],[type]]="LFF (MDG-F)",MID(Proc[[#This Row],[Obj]],13,10),"")</f>
        <v/>
      </c>
      <c r="J8942" s="155" t="b">
        <f>Proc[[#This Row],[Requested]]=Proc[[#This Row],[CurrentParent]]</f>
        <v>1</v>
      </c>
      <c r="K8942" s="155" t="str">
        <f>IF(Proc[[#This Row],[Author]]="Marcela Urrego",VLOOKUP(LEFT(Proc[[#This Row],[Requested]],1),Table3[#All],2,0),VLOOKUP(Proc[[#This Row],[Author]],Table4[],2,0))</f>
        <v>HC</v>
      </c>
      <c r="L8942" s="155" t="s">
        <v>7801</v>
      </c>
      <c r="M8942" s="140">
        <v>46100</v>
      </c>
      <c r="N8942" s="140"/>
      <c r="O8942" s="140"/>
      <c r="P8942" s="140" t="str">
        <f ca="1">IF(Proc[[#This Row],[DaysAgeing]]&gt;5,"yep","on track")</f>
        <v>yep</v>
      </c>
      <c r="Q8942" s="2">
        <f ca="1">IF(Proc[[#This Row],[DateClosed]]="",ABS(NETWORKDAYS(Proc[[#This Row],[DateOpened]],TODAY()))-1,ABS(NETWORKDAYS(Proc[[#This Row],[DateOpened]],Proc[[#This Row],[DateClosed]]))-1)</f>
        <v>11</v>
      </c>
      <c r="R8942" s="140" t="s">
        <v>476</v>
      </c>
      <c r="S8942" s="155"/>
      <c r="T8942" s="155"/>
    </row>
    <row r="8943" spans="1:20" hidden="1">
      <c r="A8943" s="154" t="s">
        <v>10642</v>
      </c>
      <c r="B8943" s="155" t="str">
        <f>IFERROR(VLOOKUP(Proc[[#This Row],[App]],Table2[],3,0),"open")</f>
        <v>ok</v>
      </c>
      <c r="C8943" s="156" t="s">
        <v>369</v>
      </c>
      <c r="D8943" t="s">
        <v>11158</v>
      </c>
      <c r="E8943" s="154" t="s">
        <v>11699</v>
      </c>
      <c r="F8943" s="155" t="s">
        <v>11699</v>
      </c>
      <c r="G8943" s="154" t="s">
        <v>400</v>
      </c>
      <c r="H8943" s="155" t="str">
        <f>IF(Proc[[#This Row],[type]]="LFF (MDG-F)",MID(Proc[[#This Row],[Obj]],13,10),"")</f>
        <v/>
      </c>
      <c r="J8943" s="155" t="b">
        <f>Proc[[#This Row],[Requested]]=Proc[[#This Row],[CurrentParent]]</f>
        <v>1</v>
      </c>
      <c r="K8943" s="155" t="str">
        <f>IF(Proc[[#This Row],[Author]]="Marcela Urrego",VLOOKUP(LEFT(Proc[[#This Row],[Requested]],1),Table3[#All],2,0),VLOOKUP(Proc[[#This Row],[Author]],Table4[],2,0))</f>
        <v>HC</v>
      </c>
      <c r="L8943" s="155" t="s">
        <v>7801</v>
      </c>
      <c r="M8943" s="140">
        <v>46100</v>
      </c>
      <c r="N8943" s="140"/>
      <c r="O8943" s="140"/>
      <c r="P8943" s="140" t="str">
        <f ca="1">IF(Proc[[#This Row],[DaysAgeing]]&gt;5,"yep","on track")</f>
        <v>yep</v>
      </c>
      <c r="Q8943" s="2">
        <f ca="1">IF(Proc[[#This Row],[DateClosed]]="",ABS(NETWORKDAYS(Proc[[#This Row],[DateOpened]],TODAY()))-1,ABS(NETWORKDAYS(Proc[[#This Row],[DateOpened]],Proc[[#This Row],[DateClosed]]))-1)</f>
        <v>11</v>
      </c>
      <c r="R8943" s="140" t="s">
        <v>476</v>
      </c>
      <c r="S8943" s="155"/>
      <c r="T8943" s="155"/>
    </row>
    <row r="8944" spans="1:20" hidden="1">
      <c r="A8944" s="154" t="s">
        <v>10642</v>
      </c>
      <c r="B8944" s="155" t="str">
        <f>IFERROR(VLOOKUP(Proc[[#This Row],[App]],Table2[],3,0),"open")</f>
        <v>ok</v>
      </c>
      <c r="C8944" s="156" t="s">
        <v>369</v>
      </c>
      <c r="D8944" t="s">
        <v>11159</v>
      </c>
      <c r="E8944" s="154" t="s">
        <v>11699</v>
      </c>
      <c r="F8944" s="155" t="s">
        <v>11699</v>
      </c>
      <c r="G8944" s="154" t="s">
        <v>400</v>
      </c>
      <c r="H8944" s="155" t="str">
        <f>IF(Proc[[#This Row],[type]]="LFF (MDG-F)",MID(Proc[[#This Row],[Obj]],13,10),"")</f>
        <v/>
      </c>
      <c r="J8944" s="155" t="b">
        <f>Proc[[#This Row],[Requested]]=Proc[[#This Row],[CurrentParent]]</f>
        <v>1</v>
      </c>
      <c r="K8944" s="155" t="str">
        <f>IF(Proc[[#This Row],[Author]]="Marcela Urrego",VLOOKUP(LEFT(Proc[[#This Row],[Requested]],1),Table3[#All],2,0),VLOOKUP(Proc[[#This Row],[Author]],Table4[],2,0))</f>
        <v>HC</v>
      </c>
      <c r="L8944" s="155" t="s">
        <v>7801</v>
      </c>
      <c r="M8944" s="140">
        <v>46100</v>
      </c>
      <c r="N8944" s="140"/>
      <c r="O8944" s="140"/>
      <c r="P8944" s="140" t="str">
        <f ca="1">IF(Proc[[#This Row],[DaysAgeing]]&gt;5,"yep","on track")</f>
        <v>yep</v>
      </c>
      <c r="Q8944" s="2">
        <f ca="1">IF(Proc[[#This Row],[DateClosed]]="",ABS(NETWORKDAYS(Proc[[#This Row],[DateOpened]],TODAY()))-1,ABS(NETWORKDAYS(Proc[[#This Row],[DateOpened]],Proc[[#This Row],[DateClosed]]))-1)</f>
        <v>11</v>
      </c>
      <c r="R8944" s="140" t="s">
        <v>476</v>
      </c>
      <c r="S8944" s="155"/>
      <c r="T8944" s="155"/>
    </row>
    <row r="8945" spans="1:20" hidden="1">
      <c r="A8945" s="154" t="s">
        <v>10642</v>
      </c>
      <c r="B8945" s="155" t="str">
        <f>IFERROR(VLOOKUP(Proc[[#This Row],[App]],Table2[],3,0),"open")</f>
        <v>ok</v>
      </c>
      <c r="C8945" s="156" t="s">
        <v>369</v>
      </c>
      <c r="D8945" t="s">
        <v>11160</v>
      </c>
      <c r="E8945" s="154" t="s">
        <v>11699</v>
      </c>
      <c r="F8945" s="155" t="s">
        <v>11699</v>
      </c>
      <c r="G8945" s="154" t="s">
        <v>400</v>
      </c>
      <c r="H8945" s="155" t="str">
        <f>IF(Proc[[#This Row],[type]]="LFF (MDG-F)",MID(Proc[[#This Row],[Obj]],13,10),"")</f>
        <v/>
      </c>
      <c r="J8945" s="155" t="b">
        <f>Proc[[#This Row],[Requested]]=Proc[[#This Row],[CurrentParent]]</f>
        <v>1</v>
      </c>
      <c r="K8945" s="155" t="str">
        <f>IF(Proc[[#This Row],[Author]]="Marcela Urrego",VLOOKUP(LEFT(Proc[[#This Row],[Requested]],1),Table3[#All],2,0),VLOOKUP(Proc[[#This Row],[Author]],Table4[],2,0))</f>
        <v>HC</v>
      </c>
      <c r="L8945" s="155" t="s">
        <v>7801</v>
      </c>
      <c r="M8945" s="140">
        <v>46100</v>
      </c>
      <c r="N8945" s="140"/>
      <c r="O8945" s="140"/>
      <c r="P8945" s="140" t="str">
        <f ca="1">IF(Proc[[#This Row],[DaysAgeing]]&gt;5,"yep","on track")</f>
        <v>yep</v>
      </c>
      <c r="Q8945" s="2">
        <f ca="1">IF(Proc[[#This Row],[DateClosed]]="",ABS(NETWORKDAYS(Proc[[#This Row],[DateOpened]],TODAY()))-1,ABS(NETWORKDAYS(Proc[[#This Row],[DateOpened]],Proc[[#This Row],[DateClosed]]))-1)</f>
        <v>11</v>
      </c>
      <c r="R8945" s="140" t="s">
        <v>476</v>
      </c>
      <c r="S8945" s="155"/>
      <c r="T8945" s="155"/>
    </row>
    <row r="8946" spans="1:20" hidden="1">
      <c r="A8946" s="154" t="s">
        <v>10642</v>
      </c>
      <c r="B8946" s="155" t="str">
        <f>IFERROR(VLOOKUP(Proc[[#This Row],[App]],Table2[],3,0),"open")</f>
        <v>ok</v>
      </c>
      <c r="C8946" s="156" t="s">
        <v>369</v>
      </c>
      <c r="D8946" t="s">
        <v>11161</v>
      </c>
      <c r="E8946" s="154" t="s">
        <v>11699</v>
      </c>
      <c r="F8946" s="155" t="s">
        <v>11699</v>
      </c>
      <c r="G8946" s="154" t="s">
        <v>400</v>
      </c>
      <c r="H8946" s="155" t="str">
        <f>IF(Proc[[#This Row],[type]]="LFF (MDG-F)",MID(Proc[[#This Row],[Obj]],13,10),"")</f>
        <v/>
      </c>
      <c r="J8946" s="155" t="b">
        <f>Proc[[#This Row],[Requested]]=Proc[[#This Row],[CurrentParent]]</f>
        <v>1</v>
      </c>
      <c r="K8946" s="155" t="str">
        <f>IF(Proc[[#This Row],[Author]]="Marcela Urrego",VLOOKUP(LEFT(Proc[[#This Row],[Requested]],1),Table3[#All],2,0),VLOOKUP(Proc[[#This Row],[Author]],Table4[],2,0))</f>
        <v>HC</v>
      </c>
      <c r="L8946" s="155" t="s">
        <v>7801</v>
      </c>
      <c r="M8946" s="140">
        <v>46100</v>
      </c>
      <c r="N8946" s="140"/>
      <c r="O8946" s="140"/>
      <c r="P8946" s="140" t="str">
        <f ca="1">IF(Proc[[#This Row],[DaysAgeing]]&gt;5,"yep","on track")</f>
        <v>yep</v>
      </c>
      <c r="Q8946" s="2">
        <f ca="1">IF(Proc[[#This Row],[DateClosed]]="",ABS(NETWORKDAYS(Proc[[#This Row],[DateOpened]],TODAY()))-1,ABS(NETWORKDAYS(Proc[[#This Row],[DateOpened]],Proc[[#This Row],[DateClosed]]))-1)</f>
        <v>11</v>
      </c>
      <c r="R8946" s="140" t="s">
        <v>476</v>
      </c>
      <c r="S8946" s="155"/>
      <c r="T8946" s="155"/>
    </row>
    <row r="8947" spans="1:20" hidden="1">
      <c r="A8947" s="154" t="s">
        <v>10642</v>
      </c>
      <c r="B8947" s="155" t="str">
        <f>IFERROR(VLOOKUP(Proc[[#This Row],[App]],Table2[],3,0),"open")</f>
        <v>ok</v>
      </c>
      <c r="C8947" s="156" t="s">
        <v>369</v>
      </c>
      <c r="D8947" t="s">
        <v>11162</v>
      </c>
      <c r="E8947" s="154" t="s">
        <v>11699</v>
      </c>
      <c r="F8947" s="155" t="s">
        <v>11699</v>
      </c>
      <c r="G8947" s="154" t="s">
        <v>400</v>
      </c>
      <c r="H8947" s="155" t="str">
        <f>IF(Proc[[#This Row],[type]]="LFF (MDG-F)",MID(Proc[[#This Row],[Obj]],13,10),"")</f>
        <v/>
      </c>
      <c r="J8947" s="155" t="b">
        <f>Proc[[#This Row],[Requested]]=Proc[[#This Row],[CurrentParent]]</f>
        <v>1</v>
      </c>
      <c r="K8947" s="155" t="str">
        <f>IF(Proc[[#This Row],[Author]]="Marcela Urrego",VLOOKUP(LEFT(Proc[[#This Row],[Requested]],1),Table3[#All],2,0),VLOOKUP(Proc[[#This Row],[Author]],Table4[],2,0))</f>
        <v>HC</v>
      </c>
      <c r="L8947" s="155" t="s">
        <v>7801</v>
      </c>
      <c r="M8947" s="140">
        <v>46100</v>
      </c>
      <c r="N8947" s="140"/>
      <c r="O8947" s="140"/>
      <c r="P8947" s="140" t="str">
        <f ca="1">IF(Proc[[#This Row],[DaysAgeing]]&gt;5,"yep","on track")</f>
        <v>yep</v>
      </c>
      <c r="Q8947" s="2">
        <f ca="1">IF(Proc[[#This Row],[DateClosed]]="",ABS(NETWORKDAYS(Proc[[#This Row],[DateOpened]],TODAY()))-1,ABS(NETWORKDAYS(Proc[[#This Row],[DateOpened]],Proc[[#This Row],[DateClosed]]))-1)</f>
        <v>11</v>
      </c>
      <c r="R8947" s="140" t="s">
        <v>476</v>
      </c>
      <c r="S8947" s="155"/>
      <c r="T8947" s="155"/>
    </row>
    <row r="8948" spans="1:20" hidden="1">
      <c r="A8948" s="154" t="s">
        <v>10642</v>
      </c>
      <c r="B8948" s="155" t="str">
        <f>IFERROR(VLOOKUP(Proc[[#This Row],[App]],Table2[],3,0),"open")</f>
        <v>ok</v>
      </c>
      <c r="C8948" s="156" t="s">
        <v>369</v>
      </c>
      <c r="D8948" t="s">
        <v>11163</v>
      </c>
      <c r="E8948" s="154" t="s">
        <v>11699</v>
      </c>
      <c r="F8948" s="155" t="s">
        <v>11699</v>
      </c>
      <c r="G8948" s="154" t="s">
        <v>400</v>
      </c>
      <c r="H8948" s="155" t="str">
        <f>IF(Proc[[#This Row],[type]]="LFF (MDG-F)",MID(Proc[[#This Row],[Obj]],13,10),"")</f>
        <v/>
      </c>
      <c r="J8948" s="155" t="b">
        <f>Proc[[#This Row],[Requested]]=Proc[[#This Row],[CurrentParent]]</f>
        <v>1</v>
      </c>
      <c r="K8948" s="155" t="str">
        <f>IF(Proc[[#This Row],[Author]]="Marcela Urrego",VLOOKUP(LEFT(Proc[[#This Row],[Requested]],1),Table3[#All],2,0),VLOOKUP(Proc[[#This Row],[Author]],Table4[],2,0))</f>
        <v>HC</v>
      </c>
      <c r="L8948" s="155" t="s">
        <v>7801</v>
      </c>
      <c r="M8948" s="140">
        <v>46100</v>
      </c>
      <c r="N8948" s="140"/>
      <c r="O8948" s="140"/>
      <c r="P8948" s="140" t="str">
        <f ca="1">IF(Proc[[#This Row],[DaysAgeing]]&gt;5,"yep","on track")</f>
        <v>yep</v>
      </c>
      <c r="Q8948" s="2">
        <f ca="1">IF(Proc[[#This Row],[DateClosed]]="",ABS(NETWORKDAYS(Proc[[#This Row],[DateOpened]],TODAY()))-1,ABS(NETWORKDAYS(Proc[[#This Row],[DateOpened]],Proc[[#This Row],[DateClosed]]))-1)</f>
        <v>11</v>
      </c>
      <c r="R8948" s="140" t="s">
        <v>476</v>
      </c>
      <c r="S8948" s="155"/>
      <c r="T8948" s="155"/>
    </row>
    <row r="8949" spans="1:20" hidden="1">
      <c r="A8949" s="154" t="s">
        <v>10642</v>
      </c>
      <c r="B8949" s="155" t="str">
        <f>IFERROR(VLOOKUP(Proc[[#This Row],[App]],Table2[],3,0),"open")</f>
        <v>ok</v>
      </c>
      <c r="C8949" s="156" t="s">
        <v>369</v>
      </c>
      <c r="D8949" t="s">
        <v>11164</v>
      </c>
      <c r="E8949" s="154" t="s">
        <v>11699</v>
      </c>
      <c r="F8949" s="155" t="s">
        <v>11699</v>
      </c>
      <c r="G8949" s="154" t="s">
        <v>400</v>
      </c>
      <c r="H8949" s="155" t="str">
        <f>IF(Proc[[#This Row],[type]]="LFF (MDG-F)",MID(Proc[[#This Row],[Obj]],13,10),"")</f>
        <v/>
      </c>
      <c r="J8949" s="155" t="b">
        <f>Proc[[#This Row],[Requested]]=Proc[[#This Row],[CurrentParent]]</f>
        <v>1</v>
      </c>
      <c r="K8949" s="155" t="str">
        <f>IF(Proc[[#This Row],[Author]]="Marcela Urrego",VLOOKUP(LEFT(Proc[[#This Row],[Requested]],1),Table3[#All],2,0),VLOOKUP(Proc[[#This Row],[Author]],Table4[],2,0))</f>
        <v>HC</v>
      </c>
      <c r="L8949" s="155" t="s">
        <v>7801</v>
      </c>
      <c r="M8949" s="140">
        <v>46100</v>
      </c>
      <c r="N8949" s="140"/>
      <c r="O8949" s="140"/>
      <c r="P8949" s="140" t="str">
        <f ca="1">IF(Proc[[#This Row],[DaysAgeing]]&gt;5,"yep","on track")</f>
        <v>yep</v>
      </c>
      <c r="Q8949" s="2">
        <f ca="1">IF(Proc[[#This Row],[DateClosed]]="",ABS(NETWORKDAYS(Proc[[#This Row],[DateOpened]],TODAY()))-1,ABS(NETWORKDAYS(Proc[[#This Row],[DateOpened]],Proc[[#This Row],[DateClosed]]))-1)</f>
        <v>11</v>
      </c>
      <c r="R8949" s="140" t="s">
        <v>476</v>
      </c>
      <c r="S8949" s="155"/>
      <c r="T8949" s="155"/>
    </row>
    <row r="8950" spans="1:20" hidden="1">
      <c r="A8950" s="154" t="s">
        <v>10642</v>
      </c>
      <c r="B8950" s="155" t="str">
        <f>IFERROR(VLOOKUP(Proc[[#This Row],[App]],Table2[],3,0),"open")</f>
        <v>ok</v>
      </c>
      <c r="C8950" s="156" t="s">
        <v>369</v>
      </c>
      <c r="D8950" t="s">
        <v>11165</v>
      </c>
      <c r="E8950" s="154" t="s">
        <v>11699</v>
      </c>
      <c r="F8950" s="155" t="s">
        <v>11699</v>
      </c>
      <c r="G8950" s="154" t="s">
        <v>400</v>
      </c>
      <c r="H8950" s="155" t="str">
        <f>IF(Proc[[#This Row],[type]]="LFF (MDG-F)",MID(Proc[[#This Row],[Obj]],13,10),"")</f>
        <v/>
      </c>
      <c r="J8950" s="155" t="b">
        <f>Proc[[#This Row],[Requested]]=Proc[[#This Row],[CurrentParent]]</f>
        <v>1</v>
      </c>
      <c r="K8950" s="155" t="str">
        <f>IF(Proc[[#This Row],[Author]]="Marcela Urrego",VLOOKUP(LEFT(Proc[[#This Row],[Requested]],1),Table3[#All],2,0),VLOOKUP(Proc[[#This Row],[Author]],Table4[],2,0))</f>
        <v>HC</v>
      </c>
      <c r="L8950" s="155" t="s">
        <v>7801</v>
      </c>
      <c r="M8950" s="140">
        <v>46100</v>
      </c>
      <c r="N8950" s="140"/>
      <c r="O8950" s="140"/>
      <c r="P8950" s="140" t="str">
        <f ca="1">IF(Proc[[#This Row],[DaysAgeing]]&gt;5,"yep","on track")</f>
        <v>yep</v>
      </c>
      <c r="Q8950" s="2">
        <f ca="1">IF(Proc[[#This Row],[DateClosed]]="",ABS(NETWORKDAYS(Proc[[#This Row],[DateOpened]],TODAY()))-1,ABS(NETWORKDAYS(Proc[[#This Row],[DateOpened]],Proc[[#This Row],[DateClosed]]))-1)</f>
        <v>11</v>
      </c>
      <c r="R8950" s="140" t="s">
        <v>476</v>
      </c>
      <c r="S8950" s="155"/>
      <c r="T8950" s="155"/>
    </row>
    <row r="8951" spans="1:20" hidden="1">
      <c r="A8951" s="154" t="s">
        <v>10642</v>
      </c>
      <c r="B8951" s="155" t="str">
        <f>IFERROR(VLOOKUP(Proc[[#This Row],[App]],Table2[],3,0),"open")</f>
        <v>ok</v>
      </c>
      <c r="C8951" s="156" t="s">
        <v>369</v>
      </c>
      <c r="D8951" t="s">
        <v>11166</v>
      </c>
      <c r="E8951" s="154" t="s">
        <v>11699</v>
      </c>
      <c r="F8951" s="155" t="s">
        <v>11699</v>
      </c>
      <c r="G8951" s="154" t="s">
        <v>400</v>
      </c>
      <c r="H8951" s="155" t="str">
        <f>IF(Proc[[#This Row],[type]]="LFF (MDG-F)",MID(Proc[[#This Row],[Obj]],13,10),"")</f>
        <v/>
      </c>
      <c r="J8951" s="155" t="b">
        <f>Proc[[#This Row],[Requested]]=Proc[[#This Row],[CurrentParent]]</f>
        <v>1</v>
      </c>
      <c r="K8951" s="155" t="str">
        <f>IF(Proc[[#This Row],[Author]]="Marcela Urrego",VLOOKUP(LEFT(Proc[[#This Row],[Requested]],1),Table3[#All],2,0),VLOOKUP(Proc[[#This Row],[Author]],Table4[],2,0))</f>
        <v>HC</v>
      </c>
      <c r="L8951" s="155" t="s">
        <v>7801</v>
      </c>
      <c r="M8951" s="140">
        <v>46100</v>
      </c>
      <c r="N8951" s="140"/>
      <c r="O8951" s="140"/>
      <c r="P8951" s="140" t="str">
        <f ca="1">IF(Proc[[#This Row],[DaysAgeing]]&gt;5,"yep","on track")</f>
        <v>yep</v>
      </c>
      <c r="Q8951" s="2">
        <f ca="1">IF(Proc[[#This Row],[DateClosed]]="",ABS(NETWORKDAYS(Proc[[#This Row],[DateOpened]],TODAY()))-1,ABS(NETWORKDAYS(Proc[[#This Row],[DateOpened]],Proc[[#This Row],[DateClosed]]))-1)</f>
        <v>11</v>
      </c>
      <c r="R8951" s="140" t="s">
        <v>476</v>
      </c>
      <c r="S8951" s="155"/>
      <c r="T8951" s="155"/>
    </row>
    <row r="8952" spans="1:20" hidden="1">
      <c r="A8952" s="154" t="s">
        <v>10642</v>
      </c>
      <c r="B8952" s="155" t="str">
        <f>IFERROR(VLOOKUP(Proc[[#This Row],[App]],Table2[],3,0),"open")</f>
        <v>ok</v>
      </c>
      <c r="C8952" s="156" t="s">
        <v>369</v>
      </c>
      <c r="D8952" t="s">
        <v>11167</v>
      </c>
      <c r="E8952" s="154" t="s">
        <v>11699</v>
      </c>
      <c r="F8952" s="155" t="s">
        <v>11699</v>
      </c>
      <c r="G8952" s="154" t="s">
        <v>400</v>
      </c>
      <c r="H8952" s="155" t="str">
        <f>IF(Proc[[#This Row],[type]]="LFF (MDG-F)",MID(Proc[[#This Row],[Obj]],13,10),"")</f>
        <v/>
      </c>
      <c r="J8952" s="155" t="b">
        <f>Proc[[#This Row],[Requested]]=Proc[[#This Row],[CurrentParent]]</f>
        <v>1</v>
      </c>
      <c r="K8952" s="155" t="str">
        <f>IF(Proc[[#This Row],[Author]]="Marcela Urrego",VLOOKUP(LEFT(Proc[[#This Row],[Requested]],1),Table3[#All],2,0),VLOOKUP(Proc[[#This Row],[Author]],Table4[],2,0))</f>
        <v>HC</v>
      </c>
      <c r="L8952" s="155" t="s">
        <v>7801</v>
      </c>
      <c r="M8952" s="140">
        <v>46100</v>
      </c>
      <c r="N8952" s="140"/>
      <c r="O8952" s="140"/>
      <c r="P8952" s="140" t="str">
        <f ca="1">IF(Proc[[#This Row],[DaysAgeing]]&gt;5,"yep","on track")</f>
        <v>yep</v>
      </c>
      <c r="Q8952" s="2">
        <f ca="1">IF(Proc[[#This Row],[DateClosed]]="",ABS(NETWORKDAYS(Proc[[#This Row],[DateOpened]],TODAY()))-1,ABS(NETWORKDAYS(Proc[[#This Row],[DateOpened]],Proc[[#This Row],[DateClosed]]))-1)</f>
        <v>11</v>
      </c>
      <c r="R8952" s="140" t="s">
        <v>476</v>
      </c>
      <c r="S8952" s="155"/>
      <c r="T8952" s="155"/>
    </row>
    <row r="8953" spans="1:20" hidden="1">
      <c r="A8953" s="154" t="s">
        <v>10642</v>
      </c>
      <c r="B8953" s="155" t="str">
        <f>IFERROR(VLOOKUP(Proc[[#This Row],[App]],Table2[],3,0),"open")</f>
        <v>ok</v>
      </c>
      <c r="C8953" s="156" t="s">
        <v>369</v>
      </c>
      <c r="D8953" t="s">
        <v>11168</v>
      </c>
      <c r="E8953" s="154" t="s">
        <v>11699</v>
      </c>
      <c r="F8953" s="155" t="s">
        <v>11699</v>
      </c>
      <c r="G8953" s="154" t="s">
        <v>400</v>
      </c>
      <c r="H8953" s="155" t="str">
        <f>IF(Proc[[#This Row],[type]]="LFF (MDG-F)",MID(Proc[[#This Row],[Obj]],13,10),"")</f>
        <v/>
      </c>
      <c r="J8953" s="155" t="b">
        <f>Proc[[#This Row],[Requested]]=Proc[[#This Row],[CurrentParent]]</f>
        <v>1</v>
      </c>
      <c r="K8953" s="155" t="str">
        <f>IF(Proc[[#This Row],[Author]]="Marcela Urrego",VLOOKUP(LEFT(Proc[[#This Row],[Requested]],1),Table3[#All],2,0),VLOOKUP(Proc[[#This Row],[Author]],Table4[],2,0))</f>
        <v>HC</v>
      </c>
      <c r="L8953" s="155" t="s">
        <v>7801</v>
      </c>
      <c r="M8953" s="140">
        <v>46100</v>
      </c>
      <c r="N8953" s="140"/>
      <c r="O8953" s="140"/>
      <c r="P8953" s="140" t="str">
        <f ca="1">IF(Proc[[#This Row],[DaysAgeing]]&gt;5,"yep","on track")</f>
        <v>yep</v>
      </c>
      <c r="Q8953" s="2">
        <f ca="1">IF(Proc[[#This Row],[DateClosed]]="",ABS(NETWORKDAYS(Proc[[#This Row],[DateOpened]],TODAY()))-1,ABS(NETWORKDAYS(Proc[[#This Row],[DateOpened]],Proc[[#This Row],[DateClosed]]))-1)</f>
        <v>11</v>
      </c>
      <c r="R8953" s="140" t="s">
        <v>476</v>
      </c>
      <c r="S8953" s="155"/>
      <c r="T8953" s="155"/>
    </row>
    <row r="8954" spans="1:20" hidden="1">
      <c r="A8954" s="154" t="s">
        <v>10642</v>
      </c>
      <c r="B8954" s="155" t="str">
        <f>IFERROR(VLOOKUP(Proc[[#This Row],[App]],Table2[],3,0),"open")</f>
        <v>ok</v>
      </c>
      <c r="C8954" s="156" t="s">
        <v>369</v>
      </c>
      <c r="D8954" t="s">
        <v>11169</v>
      </c>
      <c r="E8954" s="154" t="s">
        <v>11699</v>
      </c>
      <c r="F8954" s="155" t="s">
        <v>11699</v>
      </c>
      <c r="G8954" s="154" t="s">
        <v>400</v>
      </c>
      <c r="H8954" s="155" t="str">
        <f>IF(Proc[[#This Row],[type]]="LFF (MDG-F)",MID(Proc[[#This Row],[Obj]],13,10),"")</f>
        <v/>
      </c>
      <c r="J8954" s="155" t="b">
        <f>Proc[[#This Row],[Requested]]=Proc[[#This Row],[CurrentParent]]</f>
        <v>1</v>
      </c>
      <c r="K8954" s="155" t="str">
        <f>IF(Proc[[#This Row],[Author]]="Marcela Urrego",VLOOKUP(LEFT(Proc[[#This Row],[Requested]],1),Table3[#All],2,0),VLOOKUP(Proc[[#This Row],[Author]],Table4[],2,0))</f>
        <v>HC</v>
      </c>
      <c r="L8954" s="155" t="s">
        <v>7801</v>
      </c>
      <c r="M8954" s="140">
        <v>46100</v>
      </c>
      <c r="N8954" s="140"/>
      <c r="O8954" s="140"/>
      <c r="P8954" s="140" t="str">
        <f ca="1">IF(Proc[[#This Row],[DaysAgeing]]&gt;5,"yep","on track")</f>
        <v>yep</v>
      </c>
      <c r="Q8954" s="2">
        <f ca="1">IF(Proc[[#This Row],[DateClosed]]="",ABS(NETWORKDAYS(Proc[[#This Row],[DateOpened]],TODAY()))-1,ABS(NETWORKDAYS(Proc[[#This Row],[DateOpened]],Proc[[#This Row],[DateClosed]]))-1)</f>
        <v>11</v>
      </c>
      <c r="R8954" s="140" t="s">
        <v>476</v>
      </c>
      <c r="S8954" s="155"/>
      <c r="T8954" s="155"/>
    </row>
    <row r="8955" spans="1:20" hidden="1">
      <c r="A8955" s="154" t="s">
        <v>10642</v>
      </c>
      <c r="B8955" s="155" t="str">
        <f>IFERROR(VLOOKUP(Proc[[#This Row],[App]],Table2[],3,0),"open")</f>
        <v>ok</v>
      </c>
      <c r="C8955" s="156" t="s">
        <v>369</v>
      </c>
      <c r="D8955" t="s">
        <v>11170</v>
      </c>
      <c r="E8955" s="154" t="s">
        <v>11699</v>
      </c>
      <c r="F8955" s="155" t="s">
        <v>11699</v>
      </c>
      <c r="G8955" s="154" t="s">
        <v>400</v>
      </c>
      <c r="H8955" s="155" t="str">
        <f>IF(Proc[[#This Row],[type]]="LFF (MDG-F)",MID(Proc[[#This Row],[Obj]],13,10),"")</f>
        <v/>
      </c>
      <c r="J8955" s="155" t="b">
        <f>Proc[[#This Row],[Requested]]=Proc[[#This Row],[CurrentParent]]</f>
        <v>1</v>
      </c>
      <c r="K8955" s="155" t="str">
        <f>IF(Proc[[#This Row],[Author]]="Marcela Urrego",VLOOKUP(LEFT(Proc[[#This Row],[Requested]],1),Table3[#All],2,0),VLOOKUP(Proc[[#This Row],[Author]],Table4[],2,0))</f>
        <v>HC</v>
      </c>
      <c r="L8955" s="155" t="s">
        <v>7801</v>
      </c>
      <c r="M8955" s="140">
        <v>46100</v>
      </c>
      <c r="N8955" s="140"/>
      <c r="O8955" s="140"/>
      <c r="P8955" s="140" t="str">
        <f ca="1">IF(Proc[[#This Row],[DaysAgeing]]&gt;5,"yep","on track")</f>
        <v>yep</v>
      </c>
      <c r="Q8955" s="2">
        <f ca="1">IF(Proc[[#This Row],[DateClosed]]="",ABS(NETWORKDAYS(Proc[[#This Row],[DateOpened]],TODAY()))-1,ABS(NETWORKDAYS(Proc[[#This Row],[DateOpened]],Proc[[#This Row],[DateClosed]]))-1)</f>
        <v>11</v>
      </c>
      <c r="R8955" s="140" t="s">
        <v>476</v>
      </c>
      <c r="S8955" s="155"/>
      <c r="T8955" s="155"/>
    </row>
    <row r="8956" spans="1:20" hidden="1">
      <c r="A8956" s="154" t="s">
        <v>10642</v>
      </c>
      <c r="B8956" s="155" t="str">
        <f>IFERROR(VLOOKUP(Proc[[#This Row],[App]],Table2[],3,0),"open")</f>
        <v>ok</v>
      </c>
      <c r="C8956" s="156" t="s">
        <v>369</v>
      </c>
      <c r="D8956" t="s">
        <v>11171</v>
      </c>
      <c r="E8956" s="154" t="s">
        <v>11699</v>
      </c>
      <c r="F8956" s="155" t="s">
        <v>11699</v>
      </c>
      <c r="G8956" s="154" t="s">
        <v>400</v>
      </c>
      <c r="H8956" s="155" t="str">
        <f>IF(Proc[[#This Row],[type]]="LFF (MDG-F)",MID(Proc[[#This Row],[Obj]],13,10),"")</f>
        <v/>
      </c>
      <c r="J8956" s="155" t="b">
        <f>Proc[[#This Row],[Requested]]=Proc[[#This Row],[CurrentParent]]</f>
        <v>1</v>
      </c>
      <c r="K8956" s="155" t="str">
        <f>IF(Proc[[#This Row],[Author]]="Marcela Urrego",VLOOKUP(LEFT(Proc[[#This Row],[Requested]],1),Table3[#All],2,0),VLOOKUP(Proc[[#This Row],[Author]],Table4[],2,0))</f>
        <v>HC</v>
      </c>
      <c r="L8956" s="155" t="s">
        <v>7801</v>
      </c>
      <c r="M8956" s="140">
        <v>46100</v>
      </c>
      <c r="N8956" s="140"/>
      <c r="O8956" s="140"/>
      <c r="P8956" s="140" t="str">
        <f ca="1">IF(Proc[[#This Row],[DaysAgeing]]&gt;5,"yep","on track")</f>
        <v>yep</v>
      </c>
      <c r="Q8956" s="2">
        <f ca="1">IF(Proc[[#This Row],[DateClosed]]="",ABS(NETWORKDAYS(Proc[[#This Row],[DateOpened]],TODAY()))-1,ABS(NETWORKDAYS(Proc[[#This Row],[DateOpened]],Proc[[#This Row],[DateClosed]]))-1)</f>
        <v>11</v>
      </c>
      <c r="R8956" s="140" t="s">
        <v>476</v>
      </c>
      <c r="S8956" s="155"/>
      <c r="T8956" s="155"/>
    </row>
    <row r="8957" spans="1:20" hidden="1">
      <c r="A8957" s="154" t="s">
        <v>10642</v>
      </c>
      <c r="B8957" s="155" t="str">
        <f>IFERROR(VLOOKUP(Proc[[#This Row],[App]],Table2[],3,0),"open")</f>
        <v>ok</v>
      </c>
      <c r="C8957" s="156" t="s">
        <v>369</v>
      </c>
      <c r="D8957" t="s">
        <v>11172</v>
      </c>
      <c r="E8957" s="154" t="s">
        <v>11699</v>
      </c>
      <c r="F8957" s="155" t="s">
        <v>11699</v>
      </c>
      <c r="G8957" s="154" t="s">
        <v>400</v>
      </c>
      <c r="H8957" s="155" t="str">
        <f>IF(Proc[[#This Row],[type]]="LFF (MDG-F)",MID(Proc[[#This Row],[Obj]],13,10),"")</f>
        <v/>
      </c>
      <c r="J8957" s="155" t="b">
        <f>Proc[[#This Row],[Requested]]=Proc[[#This Row],[CurrentParent]]</f>
        <v>1</v>
      </c>
      <c r="K8957" s="155" t="str">
        <f>IF(Proc[[#This Row],[Author]]="Marcela Urrego",VLOOKUP(LEFT(Proc[[#This Row],[Requested]],1),Table3[#All],2,0),VLOOKUP(Proc[[#This Row],[Author]],Table4[],2,0))</f>
        <v>HC</v>
      </c>
      <c r="L8957" s="155" t="s">
        <v>7801</v>
      </c>
      <c r="M8957" s="140">
        <v>46100</v>
      </c>
      <c r="N8957" s="140"/>
      <c r="O8957" s="140"/>
      <c r="P8957" s="140" t="str">
        <f ca="1">IF(Proc[[#This Row],[DaysAgeing]]&gt;5,"yep","on track")</f>
        <v>yep</v>
      </c>
      <c r="Q8957" s="2">
        <f ca="1">IF(Proc[[#This Row],[DateClosed]]="",ABS(NETWORKDAYS(Proc[[#This Row],[DateOpened]],TODAY()))-1,ABS(NETWORKDAYS(Proc[[#This Row],[DateOpened]],Proc[[#This Row],[DateClosed]]))-1)</f>
        <v>11</v>
      </c>
      <c r="R8957" s="140" t="s">
        <v>476</v>
      </c>
      <c r="S8957" s="155"/>
      <c r="T8957" s="155"/>
    </row>
    <row r="8958" spans="1:20" hidden="1">
      <c r="A8958" s="154" t="s">
        <v>10642</v>
      </c>
      <c r="B8958" s="155" t="str">
        <f>IFERROR(VLOOKUP(Proc[[#This Row],[App]],Table2[],3,0),"open")</f>
        <v>ok</v>
      </c>
      <c r="C8958" s="156" t="s">
        <v>369</v>
      </c>
      <c r="D8958" t="s">
        <v>11173</v>
      </c>
      <c r="E8958" s="154" t="s">
        <v>11699</v>
      </c>
      <c r="F8958" s="155" t="s">
        <v>11699</v>
      </c>
      <c r="G8958" s="154" t="s">
        <v>400</v>
      </c>
      <c r="H8958" s="155" t="str">
        <f>IF(Proc[[#This Row],[type]]="LFF (MDG-F)",MID(Proc[[#This Row],[Obj]],13,10),"")</f>
        <v/>
      </c>
      <c r="J8958" s="155" t="b">
        <f>Proc[[#This Row],[Requested]]=Proc[[#This Row],[CurrentParent]]</f>
        <v>1</v>
      </c>
      <c r="K8958" s="155" t="str">
        <f>IF(Proc[[#This Row],[Author]]="Marcela Urrego",VLOOKUP(LEFT(Proc[[#This Row],[Requested]],1),Table3[#All],2,0),VLOOKUP(Proc[[#This Row],[Author]],Table4[],2,0))</f>
        <v>HC</v>
      </c>
      <c r="L8958" s="155" t="s">
        <v>7801</v>
      </c>
      <c r="M8958" s="140">
        <v>46100</v>
      </c>
      <c r="N8958" s="140"/>
      <c r="O8958" s="140"/>
      <c r="P8958" s="140" t="str">
        <f ca="1">IF(Proc[[#This Row],[DaysAgeing]]&gt;5,"yep","on track")</f>
        <v>yep</v>
      </c>
      <c r="Q8958" s="2">
        <f ca="1">IF(Proc[[#This Row],[DateClosed]]="",ABS(NETWORKDAYS(Proc[[#This Row],[DateOpened]],TODAY()))-1,ABS(NETWORKDAYS(Proc[[#This Row],[DateOpened]],Proc[[#This Row],[DateClosed]]))-1)</f>
        <v>11</v>
      </c>
      <c r="R8958" s="140" t="s">
        <v>476</v>
      </c>
      <c r="S8958" s="155"/>
      <c r="T8958" s="155"/>
    </row>
    <row r="8959" spans="1:20" hidden="1">
      <c r="A8959" s="154" t="s">
        <v>10642</v>
      </c>
      <c r="B8959" s="155" t="str">
        <f>IFERROR(VLOOKUP(Proc[[#This Row],[App]],Table2[],3,0),"open")</f>
        <v>ok</v>
      </c>
      <c r="C8959" s="156" t="s">
        <v>369</v>
      </c>
      <c r="D8959" t="s">
        <v>11174</v>
      </c>
      <c r="E8959" s="154" t="s">
        <v>11699</v>
      </c>
      <c r="F8959" s="155" t="s">
        <v>11699</v>
      </c>
      <c r="G8959" s="154" t="s">
        <v>400</v>
      </c>
      <c r="H8959" s="155" t="str">
        <f>IF(Proc[[#This Row],[type]]="LFF (MDG-F)",MID(Proc[[#This Row],[Obj]],13,10),"")</f>
        <v/>
      </c>
      <c r="J8959" s="155" t="b">
        <f>Proc[[#This Row],[Requested]]=Proc[[#This Row],[CurrentParent]]</f>
        <v>1</v>
      </c>
      <c r="K8959" s="155" t="str">
        <f>IF(Proc[[#This Row],[Author]]="Marcela Urrego",VLOOKUP(LEFT(Proc[[#This Row],[Requested]],1),Table3[#All],2,0),VLOOKUP(Proc[[#This Row],[Author]],Table4[],2,0))</f>
        <v>HC</v>
      </c>
      <c r="L8959" s="155" t="s">
        <v>7801</v>
      </c>
      <c r="M8959" s="140">
        <v>46100</v>
      </c>
      <c r="N8959" s="140"/>
      <c r="O8959" s="140"/>
      <c r="P8959" s="140" t="str">
        <f ca="1">IF(Proc[[#This Row],[DaysAgeing]]&gt;5,"yep","on track")</f>
        <v>yep</v>
      </c>
      <c r="Q8959" s="2">
        <f ca="1">IF(Proc[[#This Row],[DateClosed]]="",ABS(NETWORKDAYS(Proc[[#This Row],[DateOpened]],TODAY()))-1,ABS(NETWORKDAYS(Proc[[#This Row],[DateOpened]],Proc[[#This Row],[DateClosed]]))-1)</f>
        <v>11</v>
      </c>
      <c r="R8959" s="140" t="s">
        <v>476</v>
      </c>
      <c r="S8959" s="155"/>
      <c r="T8959" s="155"/>
    </row>
    <row r="8960" spans="1:20" hidden="1">
      <c r="A8960" s="154" t="s">
        <v>10642</v>
      </c>
      <c r="B8960" s="155" t="str">
        <f>IFERROR(VLOOKUP(Proc[[#This Row],[App]],Table2[],3,0),"open")</f>
        <v>ok</v>
      </c>
      <c r="C8960" s="156" t="s">
        <v>369</v>
      </c>
      <c r="D8960" t="s">
        <v>11175</v>
      </c>
      <c r="E8960" s="154" t="s">
        <v>11699</v>
      </c>
      <c r="F8960" s="155" t="s">
        <v>11699</v>
      </c>
      <c r="G8960" s="154" t="s">
        <v>400</v>
      </c>
      <c r="H8960" s="155" t="str">
        <f>IF(Proc[[#This Row],[type]]="LFF (MDG-F)",MID(Proc[[#This Row],[Obj]],13,10),"")</f>
        <v/>
      </c>
      <c r="J8960" s="155" t="b">
        <f>Proc[[#This Row],[Requested]]=Proc[[#This Row],[CurrentParent]]</f>
        <v>1</v>
      </c>
      <c r="K8960" s="155" t="str">
        <f>IF(Proc[[#This Row],[Author]]="Marcela Urrego",VLOOKUP(LEFT(Proc[[#This Row],[Requested]],1),Table3[#All],2,0),VLOOKUP(Proc[[#This Row],[Author]],Table4[],2,0))</f>
        <v>HC</v>
      </c>
      <c r="L8960" s="155" t="s">
        <v>7801</v>
      </c>
      <c r="M8960" s="140">
        <v>46100</v>
      </c>
      <c r="N8960" s="140"/>
      <c r="O8960" s="140"/>
      <c r="P8960" s="140" t="str">
        <f ca="1">IF(Proc[[#This Row],[DaysAgeing]]&gt;5,"yep","on track")</f>
        <v>yep</v>
      </c>
      <c r="Q8960" s="2">
        <f ca="1">IF(Proc[[#This Row],[DateClosed]]="",ABS(NETWORKDAYS(Proc[[#This Row],[DateOpened]],TODAY()))-1,ABS(NETWORKDAYS(Proc[[#This Row],[DateOpened]],Proc[[#This Row],[DateClosed]]))-1)</f>
        <v>11</v>
      </c>
      <c r="R8960" s="140" t="s">
        <v>476</v>
      </c>
      <c r="S8960" s="155"/>
      <c r="T8960" s="155"/>
    </row>
    <row r="8961" spans="1:20" hidden="1">
      <c r="A8961" s="154" t="s">
        <v>10642</v>
      </c>
      <c r="B8961" s="155" t="str">
        <f>IFERROR(VLOOKUP(Proc[[#This Row],[App]],Table2[],3,0),"open")</f>
        <v>ok</v>
      </c>
      <c r="C8961" s="156" t="s">
        <v>369</v>
      </c>
      <c r="D8961" t="s">
        <v>11176</v>
      </c>
      <c r="E8961" s="154" t="s">
        <v>11699</v>
      </c>
      <c r="F8961" s="155" t="s">
        <v>11699</v>
      </c>
      <c r="G8961" s="154" t="s">
        <v>400</v>
      </c>
      <c r="H8961" s="155" t="str">
        <f>IF(Proc[[#This Row],[type]]="LFF (MDG-F)",MID(Proc[[#This Row],[Obj]],13,10),"")</f>
        <v/>
      </c>
      <c r="J8961" s="155" t="b">
        <f>Proc[[#This Row],[Requested]]=Proc[[#This Row],[CurrentParent]]</f>
        <v>1</v>
      </c>
      <c r="K8961" s="155" t="str">
        <f>IF(Proc[[#This Row],[Author]]="Marcela Urrego",VLOOKUP(LEFT(Proc[[#This Row],[Requested]],1),Table3[#All],2,0),VLOOKUP(Proc[[#This Row],[Author]],Table4[],2,0))</f>
        <v>HC</v>
      </c>
      <c r="L8961" s="155" t="s">
        <v>7801</v>
      </c>
      <c r="M8961" s="140">
        <v>46100</v>
      </c>
      <c r="N8961" s="140"/>
      <c r="O8961" s="140"/>
      <c r="P8961" s="140" t="str">
        <f ca="1">IF(Proc[[#This Row],[DaysAgeing]]&gt;5,"yep","on track")</f>
        <v>yep</v>
      </c>
      <c r="Q8961" s="2">
        <f ca="1">IF(Proc[[#This Row],[DateClosed]]="",ABS(NETWORKDAYS(Proc[[#This Row],[DateOpened]],TODAY()))-1,ABS(NETWORKDAYS(Proc[[#This Row],[DateOpened]],Proc[[#This Row],[DateClosed]]))-1)</f>
        <v>11</v>
      </c>
      <c r="R8961" s="140" t="s">
        <v>476</v>
      </c>
      <c r="S8961" s="155"/>
      <c r="T8961" s="155"/>
    </row>
    <row r="8962" spans="1:20" hidden="1">
      <c r="A8962" s="154" t="s">
        <v>10642</v>
      </c>
      <c r="B8962" s="155" t="str">
        <f>IFERROR(VLOOKUP(Proc[[#This Row],[App]],Table2[],3,0),"open")</f>
        <v>ok</v>
      </c>
      <c r="C8962" s="156" t="s">
        <v>369</v>
      </c>
      <c r="D8962" t="s">
        <v>11177</v>
      </c>
      <c r="E8962" s="154" t="s">
        <v>11699</v>
      </c>
      <c r="F8962" s="155" t="s">
        <v>11699</v>
      </c>
      <c r="G8962" s="154" t="s">
        <v>400</v>
      </c>
      <c r="H8962" s="155" t="str">
        <f>IF(Proc[[#This Row],[type]]="LFF (MDG-F)",MID(Proc[[#This Row],[Obj]],13,10),"")</f>
        <v/>
      </c>
      <c r="J8962" s="155" t="b">
        <f>Proc[[#This Row],[Requested]]=Proc[[#This Row],[CurrentParent]]</f>
        <v>1</v>
      </c>
      <c r="K8962" s="155" t="str">
        <f>IF(Proc[[#This Row],[Author]]="Marcela Urrego",VLOOKUP(LEFT(Proc[[#This Row],[Requested]],1),Table3[#All],2,0),VLOOKUP(Proc[[#This Row],[Author]],Table4[],2,0))</f>
        <v>HC</v>
      </c>
      <c r="L8962" s="155" t="s">
        <v>7801</v>
      </c>
      <c r="M8962" s="140">
        <v>46100</v>
      </c>
      <c r="N8962" s="140"/>
      <c r="O8962" s="140"/>
      <c r="P8962" s="140" t="str">
        <f ca="1">IF(Proc[[#This Row],[DaysAgeing]]&gt;5,"yep","on track")</f>
        <v>yep</v>
      </c>
      <c r="Q8962" s="2">
        <f ca="1">IF(Proc[[#This Row],[DateClosed]]="",ABS(NETWORKDAYS(Proc[[#This Row],[DateOpened]],TODAY()))-1,ABS(NETWORKDAYS(Proc[[#This Row],[DateOpened]],Proc[[#This Row],[DateClosed]]))-1)</f>
        <v>11</v>
      </c>
      <c r="R8962" s="140" t="s">
        <v>476</v>
      </c>
      <c r="S8962" s="155"/>
      <c r="T8962" s="155"/>
    </row>
    <row r="8963" spans="1:20" hidden="1">
      <c r="A8963" s="154" t="s">
        <v>10642</v>
      </c>
      <c r="B8963" s="155" t="str">
        <f>IFERROR(VLOOKUP(Proc[[#This Row],[App]],Table2[],3,0),"open")</f>
        <v>ok</v>
      </c>
      <c r="C8963" s="156" t="s">
        <v>369</v>
      </c>
      <c r="D8963" t="s">
        <v>11178</v>
      </c>
      <c r="E8963" s="154" t="s">
        <v>11699</v>
      </c>
      <c r="F8963" s="155" t="s">
        <v>11699</v>
      </c>
      <c r="G8963" s="154" t="s">
        <v>400</v>
      </c>
      <c r="H8963" s="155" t="str">
        <f>IF(Proc[[#This Row],[type]]="LFF (MDG-F)",MID(Proc[[#This Row],[Obj]],13,10),"")</f>
        <v/>
      </c>
      <c r="J8963" s="155" t="b">
        <f>Proc[[#This Row],[Requested]]=Proc[[#This Row],[CurrentParent]]</f>
        <v>1</v>
      </c>
      <c r="K8963" s="155" t="str">
        <f>IF(Proc[[#This Row],[Author]]="Marcela Urrego",VLOOKUP(LEFT(Proc[[#This Row],[Requested]],1),Table3[#All],2,0),VLOOKUP(Proc[[#This Row],[Author]],Table4[],2,0))</f>
        <v>HC</v>
      </c>
      <c r="L8963" s="155" t="s">
        <v>7801</v>
      </c>
      <c r="M8963" s="140">
        <v>46100</v>
      </c>
      <c r="N8963" s="140"/>
      <c r="O8963" s="140"/>
      <c r="P8963" s="140" t="str">
        <f ca="1">IF(Proc[[#This Row],[DaysAgeing]]&gt;5,"yep","on track")</f>
        <v>yep</v>
      </c>
      <c r="Q8963" s="2">
        <f ca="1">IF(Proc[[#This Row],[DateClosed]]="",ABS(NETWORKDAYS(Proc[[#This Row],[DateOpened]],TODAY()))-1,ABS(NETWORKDAYS(Proc[[#This Row],[DateOpened]],Proc[[#This Row],[DateClosed]]))-1)</f>
        <v>11</v>
      </c>
      <c r="R8963" s="140" t="s">
        <v>476</v>
      </c>
      <c r="S8963" s="155"/>
      <c r="T8963" s="155"/>
    </row>
    <row r="8964" spans="1:20" hidden="1">
      <c r="A8964" s="154" t="s">
        <v>10642</v>
      </c>
      <c r="B8964" s="155" t="str">
        <f>IFERROR(VLOOKUP(Proc[[#This Row],[App]],Table2[],3,0),"open")</f>
        <v>ok</v>
      </c>
      <c r="C8964" s="156" t="s">
        <v>369</v>
      </c>
      <c r="D8964" t="s">
        <v>11179</v>
      </c>
      <c r="E8964" s="154" t="s">
        <v>11699</v>
      </c>
      <c r="F8964" s="155" t="s">
        <v>11699</v>
      </c>
      <c r="G8964" s="154" t="s">
        <v>400</v>
      </c>
      <c r="H8964" s="155" t="str">
        <f>IF(Proc[[#This Row],[type]]="LFF (MDG-F)",MID(Proc[[#This Row],[Obj]],13,10),"")</f>
        <v/>
      </c>
      <c r="J8964" s="155" t="b">
        <f>Proc[[#This Row],[Requested]]=Proc[[#This Row],[CurrentParent]]</f>
        <v>1</v>
      </c>
      <c r="K8964" s="155" t="str">
        <f>IF(Proc[[#This Row],[Author]]="Marcela Urrego",VLOOKUP(LEFT(Proc[[#This Row],[Requested]],1),Table3[#All],2,0),VLOOKUP(Proc[[#This Row],[Author]],Table4[],2,0))</f>
        <v>HC</v>
      </c>
      <c r="L8964" s="155" t="s">
        <v>7801</v>
      </c>
      <c r="M8964" s="140">
        <v>46100</v>
      </c>
      <c r="N8964" s="140"/>
      <c r="O8964" s="140"/>
      <c r="P8964" s="140" t="str">
        <f ca="1">IF(Proc[[#This Row],[DaysAgeing]]&gt;5,"yep","on track")</f>
        <v>yep</v>
      </c>
      <c r="Q8964" s="2">
        <f ca="1">IF(Proc[[#This Row],[DateClosed]]="",ABS(NETWORKDAYS(Proc[[#This Row],[DateOpened]],TODAY()))-1,ABS(NETWORKDAYS(Proc[[#This Row],[DateOpened]],Proc[[#This Row],[DateClosed]]))-1)</f>
        <v>11</v>
      </c>
      <c r="R8964" s="140" t="s">
        <v>476</v>
      </c>
      <c r="S8964" s="155"/>
      <c r="T8964" s="155"/>
    </row>
    <row r="8965" spans="1:20" hidden="1">
      <c r="A8965" s="154" t="s">
        <v>10642</v>
      </c>
      <c r="B8965" s="155" t="str">
        <f>IFERROR(VLOOKUP(Proc[[#This Row],[App]],Table2[],3,0),"open")</f>
        <v>ok</v>
      </c>
      <c r="C8965" s="156" t="s">
        <v>369</v>
      </c>
      <c r="D8965" t="s">
        <v>11180</v>
      </c>
      <c r="E8965" s="154" t="s">
        <v>11699</v>
      </c>
      <c r="F8965" s="155" t="s">
        <v>11699</v>
      </c>
      <c r="G8965" s="154" t="s">
        <v>400</v>
      </c>
      <c r="H8965" s="155" t="str">
        <f>IF(Proc[[#This Row],[type]]="LFF (MDG-F)",MID(Proc[[#This Row],[Obj]],13,10),"")</f>
        <v/>
      </c>
      <c r="J8965" s="155" t="b">
        <f>Proc[[#This Row],[Requested]]=Proc[[#This Row],[CurrentParent]]</f>
        <v>1</v>
      </c>
      <c r="K8965" s="155" t="str">
        <f>IF(Proc[[#This Row],[Author]]="Marcela Urrego",VLOOKUP(LEFT(Proc[[#This Row],[Requested]],1),Table3[#All],2,0),VLOOKUP(Proc[[#This Row],[Author]],Table4[],2,0))</f>
        <v>HC</v>
      </c>
      <c r="L8965" s="155" t="s">
        <v>7801</v>
      </c>
      <c r="M8965" s="140">
        <v>46100</v>
      </c>
      <c r="N8965" s="140"/>
      <c r="O8965" s="140"/>
      <c r="P8965" s="140" t="str">
        <f ca="1">IF(Proc[[#This Row],[DaysAgeing]]&gt;5,"yep","on track")</f>
        <v>yep</v>
      </c>
      <c r="Q8965" s="2">
        <f ca="1">IF(Proc[[#This Row],[DateClosed]]="",ABS(NETWORKDAYS(Proc[[#This Row],[DateOpened]],TODAY()))-1,ABS(NETWORKDAYS(Proc[[#This Row],[DateOpened]],Proc[[#This Row],[DateClosed]]))-1)</f>
        <v>11</v>
      </c>
      <c r="R8965" s="140" t="s">
        <v>476</v>
      </c>
      <c r="S8965" s="155"/>
      <c r="T8965" s="155"/>
    </row>
    <row r="8966" spans="1:20" hidden="1">
      <c r="A8966" s="154" t="s">
        <v>10642</v>
      </c>
      <c r="B8966" s="155" t="str">
        <f>IFERROR(VLOOKUP(Proc[[#This Row],[App]],Table2[],3,0),"open")</f>
        <v>ok</v>
      </c>
      <c r="C8966" s="156" t="s">
        <v>369</v>
      </c>
      <c r="D8966" t="s">
        <v>11181</v>
      </c>
      <c r="E8966" s="154" t="s">
        <v>11699</v>
      </c>
      <c r="F8966" s="155" t="s">
        <v>11699</v>
      </c>
      <c r="G8966" s="154" t="s">
        <v>400</v>
      </c>
      <c r="H8966" s="155" t="str">
        <f>IF(Proc[[#This Row],[type]]="LFF (MDG-F)",MID(Proc[[#This Row],[Obj]],13,10),"")</f>
        <v/>
      </c>
      <c r="J8966" s="155" t="b">
        <f>Proc[[#This Row],[Requested]]=Proc[[#This Row],[CurrentParent]]</f>
        <v>1</v>
      </c>
      <c r="K8966" s="155" t="str">
        <f>IF(Proc[[#This Row],[Author]]="Marcela Urrego",VLOOKUP(LEFT(Proc[[#This Row],[Requested]],1),Table3[#All],2,0),VLOOKUP(Proc[[#This Row],[Author]],Table4[],2,0))</f>
        <v>HC</v>
      </c>
      <c r="L8966" s="155" t="s">
        <v>7801</v>
      </c>
      <c r="M8966" s="140">
        <v>46100</v>
      </c>
      <c r="N8966" s="140"/>
      <c r="O8966" s="140"/>
      <c r="P8966" s="140" t="str">
        <f ca="1">IF(Proc[[#This Row],[DaysAgeing]]&gt;5,"yep","on track")</f>
        <v>yep</v>
      </c>
      <c r="Q8966" s="2">
        <f ca="1">IF(Proc[[#This Row],[DateClosed]]="",ABS(NETWORKDAYS(Proc[[#This Row],[DateOpened]],TODAY()))-1,ABS(NETWORKDAYS(Proc[[#This Row],[DateOpened]],Proc[[#This Row],[DateClosed]]))-1)</f>
        <v>11</v>
      </c>
      <c r="R8966" s="140" t="s">
        <v>476</v>
      </c>
      <c r="S8966" s="155"/>
      <c r="T8966" s="155"/>
    </row>
    <row r="8967" spans="1:20" hidden="1">
      <c r="A8967" s="154" t="s">
        <v>10642</v>
      </c>
      <c r="B8967" s="155" t="str">
        <f>IFERROR(VLOOKUP(Proc[[#This Row],[App]],Table2[],3,0),"open")</f>
        <v>ok</v>
      </c>
      <c r="C8967" s="156" t="s">
        <v>369</v>
      </c>
      <c r="D8967" t="s">
        <v>11182</v>
      </c>
      <c r="E8967" s="154" t="s">
        <v>11699</v>
      </c>
      <c r="F8967" s="155" t="s">
        <v>11699</v>
      </c>
      <c r="G8967" s="154" t="s">
        <v>400</v>
      </c>
      <c r="H8967" s="155" t="str">
        <f>IF(Proc[[#This Row],[type]]="LFF (MDG-F)",MID(Proc[[#This Row],[Obj]],13,10),"")</f>
        <v/>
      </c>
      <c r="J8967" s="155" t="b">
        <f>Proc[[#This Row],[Requested]]=Proc[[#This Row],[CurrentParent]]</f>
        <v>1</v>
      </c>
      <c r="K8967" s="155" t="str">
        <f>IF(Proc[[#This Row],[Author]]="Marcela Urrego",VLOOKUP(LEFT(Proc[[#This Row],[Requested]],1),Table3[#All],2,0),VLOOKUP(Proc[[#This Row],[Author]],Table4[],2,0))</f>
        <v>HC</v>
      </c>
      <c r="L8967" s="155" t="s">
        <v>7801</v>
      </c>
      <c r="M8967" s="140">
        <v>46100</v>
      </c>
      <c r="N8967" s="140"/>
      <c r="O8967" s="140"/>
      <c r="P8967" s="140" t="str">
        <f ca="1">IF(Proc[[#This Row],[DaysAgeing]]&gt;5,"yep","on track")</f>
        <v>yep</v>
      </c>
      <c r="Q8967" s="2">
        <f ca="1">IF(Proc[[#This Row],[DateClosed]]="",ABS(NETWORKDAYS(Proc[[#This Row],[DateOpened]],TODAY()))-1,ABS(NETWORKDAYS(Proc[[#This Row],[DateOpened]],Proc[[#This Row],[DateClosed]]))-1)</f>
        <v>11</v>
      </c>
      <c r="R8967" s="140" t="s">
        <v>476</v>
      </c>
      <c r="S8967" s="155"/>
      <c r="T8967" s="155"/>
    </row>
    <row r="8968" spans="1:20" hidden="1">
      <c r="A8968" s="154" t="s">
        <v>10642</v>
      </c>
      <c r="B8968" s="155" t="str">
        <f>IFERROR(VLOOKUP(Proc[[#This Row],[App]],Table2[],3,0),"open")</f>
        <v>ok</v>
      </c>
      <c r="C8968" s="156" t="s">
        <v>369</v>
      </c>
      <c r="D8968" t="s">
        <v>11183</v>
      </c>
      <c r="E8968" s="154" t="s">
        <v>11699</v>
      </c>
      <c r="F8968" s="155" t="s">
        <v>11699</v>
      </c>
      <c r="G8968" s="154" t="s">
        <v>400</v>
      </c>
      <c r="H8968" s="155" t="str">
        <f>IF(Proc[[#This Row],[type]]="LFF (MDG-F)",MID(Proc[[#This Row],[Obj]],13,10),"")</f>
        <v/>
      </c>
      <c r="J8968" s="155" t="b">
        <f>Proc[[#This Row],[Requested]]=Proc[[#This Row],[CurrentParent]]</f>
        <v>1</v>
      </c>
      <c r="K8968" s="155" t="str">
        <f>IF(Proc[[#This Row],[Author]]="Marcela Urrego",VLOOKUP(LEFT(Proc[[#This Row],[Requested]],1),Table3[#All],2,0),VLOOKUP(Proc[[#This Row],[Author]],Table4[],2,0))</f>
        <v>HC</v>
      </c>
      <c r="L8968" s="155" t="s">
        <v>7801</v>
      </c>
      <c r="M8968" s="140">
        <v>46100</v>
      </c>
      <c r="N8968" s="140"/>
      <c r="O8968" s="140"/>
      <c r="P8968" s="140" t="str">
        <f ca="1">IF(Proc[[#This Row],[DaysAgeing]]&gt;5,"yep","on track")</f>
        <v>yep</v>
      </c>
      <c r="Q8968" s="2">
        <f ca="1">IF(Proc[[#This Row],[DateClosed]]="",ABS(NETWORKDAYS(Proc[[#This Row],[DateOpened]],TODAY()))-1,ABS(NETWORKDAYS(Proc[[#This Row],[DateOpened]],Proc[[#This Row],[DateClosed]]))-1)</f>
        <v>11</v>
      </c>
      <c r="R8968" s="140" t="s">
        <v>476</v>
      </c>
      <c r="S8968" s="155"/>
      <c r="T8968" s="155"/>
    </row>
    <row r="8969" spans="1:20" hidden="1">
      <c r="A8969" s="154" t="s">
        <v>10642</v>
      </c>
      <c r="B8969" s="155" t="str">
        <f>IFERROR(VLOOKUP(Proc[[#This Row],[App]],Table2[],3,0),"open")</f>
        <v>ok</v>
      </c>
      <c r="C8969" s="156" t="s">
        <v>369</v>
      </c>
      <c r="D8969" t="s">
        <v>11184</v>
      </c>
      <c r="E8969" s="154" t="s">
        <v>11699</v>
      </c>
      <c r="F8969" s="155" t="s">
        <v>11699</v>
      </c>
      <c r="G8969" s="154" t="s">
        <v>400</v>
      </c>
      <c r="H8969" s="155" t="str">
        <f>IF(Proc[[#This Row],[type]]="LFF (MDG-F)",MID(Proc[[#This Row],[Obj]],13,10),"")</f>
        <v/>
      </c>
      <c r="J8969" s="155" t="b">
        <f>Proc[[#This Row],[Requested]]=Proc[[#This Row],[CurrentParent]]</f>
        <v>1</v>
      </c>
      <c r="K8969" s="155" t="str">
        <f>IF(Proc[[#This Row],[Author]]="Marcela Urrego",VLOOKUP(LEFT(Proc[[#This Row],[Requested]],1),Table3[#All],2,0),VLOOKUP(Proc[[#This Row],[Author]],Table4[],2,0))</f>
        <v>HC</v>
      </c>
      <c r="L8969" s="155" t="s">
        <v>7801</v>
      </c>
      <c r="M8969" s="140">
        <v>46100</v>
      </c>
      <c r="N8969" s="140"/>
      <c r="O8969" s="140"/>
      <c r="P8969" s="140" t="str">
        <f ca="1">IF(Proc[[#This Row],[DaysAgeing]]&gt;5,"yep","on track")</f>
        <v>yep</v>
      </c>
      <c r="Q8969" s="2">
        <f ca="1">IF(Proc[[#This Row],[DateClosed]]="",ABS(NETWORKDAYS(Proc[[#This Row],[DateOpened]],TODAY()))-1,ABS(NETWORKDAYS(Proc[[#This Row],[DateOpened]],Proc[[#This Row],[DateClosed]]))-1)</f>
        <v>11</v>
      </c>
      <c r="R8969" s="140" t="s">
        <v>476</v>
      </c>
      <c r="S8969" s="155"/>
      <c r="T8969" s="155"/>
    </row>
    <row r="8970" spans="1:20" hidden="1">
      <c r="A8970" s="154" t="s">
        <v>10642</v>
      </c>
      <c r="B8970" s="155" t="str">
        <f>IFERROR(VLOOKUP(Proc[[#This Row],[App]],Table2[],3,0),"open")</f>
        <v>ok</v>
      </c>
      <c r="C8970" s="156" t="s">
        <v>369</v>
      </c>
      <c r="D8970" t="s">
        <v>11185</v>
      </c>
      <c r="E8970" s="154" t="s">
        <v>11699</v>
      </c>
      <c r="F8970" s="155" t="s">
        <v>11699</v>
      </c>
      <c r="G8970" s="154" t="s">
        <v>400</v>
      </c>
      <c r="H8970" s="155" t="str">
        <f>IF(Proc[[#This Row],[type]]="LFF (MDG-F)",MID(Proc[[#This Row],[Obj]],13,10),"")</f>
        <v/>
      </c>
      <c r="J8970" s="155" t="b">
        <f>Proc[[#This Row],[Requested]]=Proc[[#This Row],[CurrentParent]]</f>
        <v>1</v>
      </c>
      <c r="K8970" s="155" t="str">
        <f>IF(Proc[[#This Row],[Author]]="Marcela Urrego",VLOOKUP(LEFT(Proc[[#This Row],[Requested]],1),Table3[#All],2,0),VLOOKUP(Proc[[#This Row],[Author]],Table4[],2,0))</f>
        <v>HC</v>
      </c>
      <c r="L8970" s="155" t="s">
        <v>7801</v>
      </c>
      <c r="M8970" s="140">
        <v>46100</v>
      </c>
      <c r="N8970" s="140"/>
      <c r="O8970" s="140"/>
      <c r="P8970" s="140" t="str">
        <f ca="1">IF(Proc[[#This Row],[DaysAgeing]]&gt;5,"yep","on track")</f>
        <v>yep</v>
      </c>
      <c r="Q8970" s="2">
        <f ca="1">IF(Proc[[#This Row],[DateClosed]]="",ABS(NETWORKDAYS(Proc[[#This Row],[DateOpened]],TODAY()))-1,ABS(NETWORKDAYS(Proc[[#This Row],[DateOpened]],Proc[[#This Row],[DateClosed]]))-1)</f>
        <v>11</v>
      </c>
      <c r="R8970" s="140" t="s">
        <v>476</v>
      </c>
      <c r="S8970" s="155"/>
      <c r="T8970" s="155"/>
    </row>
    <row r="8971" spans="1:20" hidden="1">
      <c r="A8971" s="154" t="s">
        <v>10642</v>
      </c>
      <c r="B8971" s="155" t="str">
        <f>IFERROR(VLOOKUP(Proc[[#This Row],[App]],Table2[],3,0),"open")</f>
        <v>ok</v>
      </c>
      <c r="C8971" s="156" t="s">
        <v>369</v>
      </c>
      <c r="D8971" t="s">
        <v>11186</v>
      </c>
      <c r="E8971" s="154" t="s">
        <v>11699</v>
      </c>
      <c r="F8971" s="155" t="s">
        <v>11699</v>
      </c>
      <c r="G8971" s="154" t="s">
        <v>400</v>
      </c>
      <c r="H8971" s="155" t="str">
        <f>IF(Proc[[#This Row],[type]]="LFF (MDG-F)",MID(Proc[[#This Row],[Obj]],13,10),"")</f>
        <v/>
      </c>
      <c r="J8971" s="155" t="b">
        <f>Proc[[#This Row],[Requested]]=Proc[[#This Row],[CurrentParent]]</f>
        <v>1</v>
      </c>
      <c r="K8971" s="155" t="str">
        <f>IF(Proc[[#This Row],[Author]]="Marcela Urrego",VLOOKUP(LEFT(Proc[[#This Row],[Requested]],1),Table3[#All],2,0),VLOOKUP(Proc[[#This Row],[Author]],Table4[],2,0))</f>
        <v>HC</v>
      </c>
      <c r="L8971" s="155" t="s">
        <v>7801</v>
      </c>
      <c r="M8971" s="140">
        <v>46100</v>
      </c>
      <c r="N8971" s="140"/>
      <c r="O8971" s="140"/>
      <c r="P8971" s="140" t="str">
        <f ca="1">IF(Proc[[#This Row],[DaysAgeing]]&gt;5,"yep","on track")</f>
        <v>yep</v>
      </c>
      <c r="Q8971" s="2">
        <f ca="1">IF(Proc[[#This Row],[DateClosed]]="",ABS(NETWORKDAYS(Proc[[#This Row],[DateOpened]],TODAY()))-1,ABS(NETWORKDAYS(Proc[[#This Row],[DateOpened]],Proc[[#This Row],[DateClosed]]))-1)</f>
        <v>11</v>
      </c>
      <c r="R8971" s="140" t="s">
        <v>476</v>
      </c>
      <c r="S8971" s="155"/>
      <c r="T8971" s="155"/>
    </row>
    <row r="8972" spans="1:20" hidden="1">
      <c r="A8972" s="154" t="s">
        <v>10642</v>
      </c>
      <c r="B8972" s="155" t="str">
        <f>IFERROR(VLOOKUP(Proc[[#This Row],[App]],Table2[],3,0),"open")</f>
        <v>ok</v>
      </c>
      <c r="C8972" s="156" t="s">
        <v>369</v>
      </c>
      <c r="D8972" t="s">
        <v>11187</v>
      </c>
      <c r="E8972" s="154" t="s">
        <v>11699</v>
      </c>
      <c r="F8972" s="155" t="s">
        <v>11699</v>
      </c>
      <c r="G8972" s="154" t="s">
        <v>400</v>
      </c>
      <c r="H8972" s="155" t="str">
        <f>IF(Proc[[#This Row],[type]]="LFF (MDG-F)",MID(Proc[[#This Row],[Obj]],13,10),"")</f>
        <v/>
      </c>
      <c r="J8972" s="155" t="b">
        <f>Proc[[#This Row],[Requested]]=Proc[[#This Row],[CurrentParent]]</f>
        <v>1</v>
      </c>
      <c r="K8972" s="155" t="str">
        <f>IF(Proc[[#This Row],[Author]]="Marcela Urrego",VLOOKUP(LEFT(Proc[[#This Row],[Requested]],1),Table3[#All],2,0),VLOOKUP(Proc[[#This Row],[Author]],Table4[],2,0))</f>
        <v>HC</v>
      </c>
      <c r="L8972" s="155" t="s">
        <v>7801</v>
      </c>
      <c r="M8972" s="140">
        <v>46100</v>
      </c>
      <c r="N8972" s="140"/>
      <c r="O8972" s="140"/>
      <c r="P8972" s="140" t="str">
        <f ca="1">IF(Proc[[#This Row],[DaysAgeing]]&gt;5,"yep","on track")</f>
        <v>yep</v>
      </c>
      <c r="Q8972" s="2">
        <f ca="1">IF(Proc[[#This Row],[DateClosed]]="",ABS(NETWORKDAYS(Proc[[#This Row],[DateOpened]],TODAY()))-1,ABS(NETWORKDAYS(Proc[[#This Row],[DateOpened]],Proc[[#This Row],[DateClosed]]))-1)</f>
        <v>11</v>
      </c>
      <c r="R8972" s="140" t="s">
        <v>476</v>
      </c>
      <c r="S8972" s="155"/>
      <c r="T8972" s="155"/>
    </row>
    <row r="8973" spans="1:20" hidden="1">
      <c r="A8973" s="154" t="s">
        <v>10642</v>
      </c>
      <c r="B8973" s="155" t="str">
        <f>IFERROR(VLOOKUP(Proc[[#This Row],[App]],Table2[],3,0),"open")</f>
        <v>ok</v>
      </c>
      <c r="C8973" s="156" t="s">
        <v>369</v>
      </c>
      <c r="D8973" t="s">
        <v>11188</v>
      </c>
      <c r="E8973" s="154" t="s">
        <v>11699</v>
      </c>
      <c r="F8973" s="155" t="s">
        <v>11699</v>
      </c>
      <c r="G8973" s="154" t="s">
        <v>400</v>
      </c>
      <c r="H8973" s="155" t="str">
        <f>IF(Proc[[#This Row],[type]]="LFF (MDG-F)",MID(Proc[[#This Row],[Obj]],13,10),"")</f>
        <v/>
      </c>
      <c r="J8973" s="155" t="b">
        <f>Proc[[#This Row],[Requested]]=Proc[[#This Row],[CurrentParent]]</f>
        <v>1</v>
      </c>
      <c r="K8973" s="155" t="str">
        <f>IF(Proc[[#This Row],[Author]]="Marcela Urrego",VLOOKUP(LEFT(Proc[[#This Row],[Requested]],1),Table3[#All],2,0),VLOOKUP(Proc[[#This Row],[Author]],Table4[],2,0))</f>
        <v>HC</v>
      </c>
      <c r="L8973" s="155" t="s">
        <v>7801</v>
      </c>
      <c r="M8973" s="140">
        <v>46100</v>
      </c>
      <c r="N8973" s="140"/>
      <c r="O8973" s="140"/>
      <c r="P8973" s="140" t="str">
        <f ca="1">IF(Proc[[#This Row],[DaysAgeing]]&gt;5,"yep","on track")</f>
        <v>yep</v>
      </c>
      <c r="Q8973" s="2">
        <f ca="1">IF(Proc[[#This Row],[DateClosed]]="",ABS(NETWORKDAYS(Proc[[#This Row],[DateOpened]],TODAY()))-1,ABS(NETWORKDAYS(Proc[[#This Row],[DateOpened]],Proc[[#This Row],[DateClosed]]))-1)</f>
        <v>11</v>
      </c>
      <c r="R8973" s="140" t="s">
        <v>476</v>
      </c>
      <c r="S8973" s="155"/>
      <c r="T8973" s="155"/>
    </row>
    <row r="8974" spans="1:20" hidden="1">
      <c r="A8974" s="154" t="s">
        <v>10642</v>
      </c>
      <c r="B8974" s="155" t="str">
        <f>IFERROR(VLOOKUP(Proc[[#This Row],[App]],Table2[],3,0),"open")</f>
        <v>ok</v>
      </c>
      <c r="C8974" s="156" t="s">
        <v>369</v>
      </c>
      <c r="D8974" t="s">
        <v>11189</v>
      </c>
      <c r="E8974" s="154" t="s">
        <v>11699</v>
      </c>
      <c r="F8974" s="155" t="s">
        <v>11699</v>
      </c>
      <c r="G8974" s="154" t="s">
        <v>400</v>
      </c>
      <c r="H8974" s="155" t="str">
        <f>IF(Proc[[#This Row],[type]]="LFF (MDG-F)",MID(Proc[[#This Row],[Obj]],13,10),"")</f>
        <v/>
      </c>
      <c r="J8974" s="155" t="b">
        <f>Proc[[#This Row],[Requested]]=Proc[[#This Row],[CurrentParent]]</f>
        <v>1</v>
      </c>
      <c r="K8974" s="155" t="str">
        <f>IF(Proc[[#This Row],[Author]]="Marcela Urrego",VLOOKUP(LEFT(Proc[[#This Row],[Requested]],1),Table3[#All],2,0),VLOOKUP(Proc[[#This Row],[Author]],Table4[],2,0))</f>
        <v>HC</v>
      </c>
      <c r="L8974" s="155" t="s">
        <v>7801</v>
      </c>
      <c r="M8974" s="140">
        <v>46100</v>
      </c>
      <c r="N8974" s="140"/>
      <c r="O8974" s="140"/>
      <c r="P8974" s="140" t="str">
        <f ca="1">IF(Proc[[#This Row],[DaysAgeing]]&gt;5,"yep","on track")</f>
        <v>yep</v>
      </c>
      <c r="Q8974" s="2">
        <f ca="1">IF(Proc[[#This Row],[DateClosed]]="",ABS(NETWORKDAYS(Proc[[#This Row],[DateOpened]],TODAY()))-1,ABS(NETWORKDAYS(Proc[[#This Row],[DateOpened]],Proc[[#This Row],[DateClosed]]))-1)</f>
        <v>11</v>
      </c>
      <c r="R8974" s="140" t="s">
        <v>476</v>
      </c>
      <c r="S8974" s="155"/>
      <c r="T8974" s="155"/>
    </row>
    <row r="8975" spans="1:20" hidden="1">
      <c r="A8975" s="154" t="s">
        <v>10642</v>
      </c>
      <c r="B8975" s="155" t="str">
        <f>IFERROR(VLOOKUP(Proc[[#This Row],[App]],Table2[],3,0),"open")</f>
        <v>ok</v>
      </c>
      <c r="C8975" s="156" t="s">
        <v>369</v>
      </c>
      <c r="D8975" t="s">
        <v>11190</v>
      </c>
      <c r="E8975" s="154" t="s">
        <v>11699</v>
      </c>
      <c r="F8975" s="155" t="s">
        <v>11699</v>
      </c>
      <c r="G8975" s="154" t="s">
        <v>400</v>
      </c>
      <c r="H8975" s="155" t="str">
        <f>IF(Proc[[#This Row],[type]]="LFF (MDG-F)",MID(Proc[[#This Row],[Obj]],13,10),"")</f>
        <v/>
      </c>
      <c r="J8975" s="155" t="b">
        <f>Proc[[#This Row],[Requested]]=Proc[[#This Row],[CurrentParent]]</f>
        <v>1</v>
      </c>
      <c r="K8975" s="155" t="str">
        <f>IF(Proc[[#This Row],[Author]]="Marcela Urrego",VLOOKUP(LEFT(Proc[[#This Row],[Requested]],1),Table3[#All],2,0),VLOOKUP(Proc[[#This Row],[Author]],Table4[],2,0))</f>
        <v>HC</v>
      </c>
      <c r="L8975" s="155" t="s">
        <v>7801</v>
      </c>
      <c r="M8975" s="140">
        <v>46100</v>
      </c>
      <c r="N8975" s="140"/>
      <c r="O8975" s="140"/>
      <c r="P8975" s="140" t="str">
        <f ca="1">IF(Proc[[#This Row],[DaysAgeing]]&gt;5,"yep","on track")</f>
        <v>yep</v>
      </c>
      <c r="Q8975" s="2">
        <f ca="1">IF(Proc[[#This Row],[DateClosed]]="",ABS(NETWORKDAYS(Proc[[#This Row],[DateOpened]],TODAY()))-1,ABS(NETWORKDAYS(Proc[[#This Row],[DateOpened]],Proc[[#This Row],[DateClosed]]))-1)</f>
        <v>11</v>
      </c>
      <c r="R8975" s="140" t="s">
        <v>476</v>
      </c>
      <c r="S8975" s="155"/>
      <c r="T8975" s="155"/>
    </row>
    <row r="8976" spans="1:20" hidden="1">
      <c r="A8976" s="154" t="s">
        <v>10642</v>
      </c>
      <c r="B8976" s="155" t="str">
        <f>IFERROR(VLOOKUP(Proc[[#This Row],[App]],Table2[],3,0),"open")</f>
        <v>ok</v>
      </c>
      <c r="C8976" s="156" t="s">
        <v>369</v>
      </c>
      <c r="D8976" t="s">
        <v>11191</v>
      </c>
      <c r="E8976" s="154" t="s">
        <v>11699</v>
      </c>
      <c r="F8976" s="155" t="s">
        <v>11699</v>
      </c>
      <c r="G8976" s="154" t="s">
        <v>400</v>
      </c>
      <c r="H8976" s="155" t="str">
        <f>IF(Proc[[#This Row],[type]]="LFF (MDG-F)",MID(Proc[[#This Row],[Obj]],13,10),"")</f>
        <v/>
      </c>
      <c r="J8976" s="155" t="b">
        <f>Proc[[#This Row],[Requested]]=Proc[[#This Row],[CurrentParent]]</f>
        <v>1</v>
      </c>
      <c r="K8976" s="155" t="str">
        <f>IF(Proc[[#This Row],[Author]]="Marcela Urrego",VLOOKUP(LEFT(Proc[[#This Row],[Requested]],1),Table3[#All],2,0),VLOOKUP(Proc[[#This Row],[Author]],Table4[],2,0))</f>
        <v>HC</v>
      </c>
      <c r="L8976" s="155" t="s">
        <v>7801</v>
      </c>
      <c r="M8976" s="140">
        <v>46100</v>
      </c>
      <c r="N8976" s="140"/>
      <c r="O8976" s="140"/>
      <c r="P8976" s="140" t="str">
        <f ca="1">IF(Proc[[#This Row],[DaysAgeing]]&gt;5,"yep","on track")</f>
        <v>yep</v>
      </c>
      <c r="Q8976" s="2">
        <f ca="1">IF(Proc[[#This Row],[DateClosed]]="",ABS(NETWORKDAYS(Proc[[#This Row],[DateOpened]],TODAY()))-1,ABS(NETWORKDAYS(Proc[[#This Row],[DateOpened]],Proc[[#This Row],[DateClosed]]))-1)</f>
        <v>11</v>
      </c>
      <c r="R8976" s="140" t="s">
        <v>476</v>
      </c>
      <c r="S8976" s="155"/>
      <c r="T8976" s="155"/>
    </row>
    <row r="8977" spans="1:20" hidden="1">
      <c r="A8977" s="154" t="s">
        <v>10642</v>
      </c>
      <c r="B8977" s="155" t="str">
        <f>IFERROR(VLOOKUP(Proc[[#This Row],[App]],Table2[],3,0),"open")</f>
        <v>ok</v>
      </c>
      <c r="C8977" s="156" t="s">
        <v>369</v>
      </c>
      <c r="D8977" t="s">
        <v>11192</v>
      </c>
      <c r="E8977" s="154" t="s">
        <v>11699</v>
      </c>
      <c r="F8977" s="155" t="s">
        <v>11699</v>
      </c>
      <c r="G8977" s="154" t="s">
        <v>400</v>
      </c>
      <c r="H8977" s="155" t="str">
        <f>IF(Proc[[#This Row],[type]]="LFF (MDG-F)",MID(Proc[[#This Row],[Obj]],13,10),"")</f>
        <v/>
      </c>
      <c r="J8977" s="155" t="b">
        <f>Proc[[#This Row],[Requested]]=Proc[[#This Row],[CurrentParent]]</f>
        <v>1</v>
      </c>
      <c r="K8977" s="155" t="str">
        <f>IF(Proc[[#This Row],[Author]]="Marcela Urrego",VLOOKUP(LEFT(Proc[[#This Row],[Requested]],1),Table3[#All],2,0),VLOOKUP(Proc[[#This Row],[Author]],Table4[],2,0))</f>
        <v>HC</v>
      </c>
      <c r="L8977" s="155" t="s">
        <v>7801</v>
      </c>
      <c r="M8977" s="140">
        <v>46100</v>
      </c>
      <c r="N8977" s="140"/>
      <c r="O8977" s="140"/>
      <c r="P8977" s="140" t="str">
        <f ca="1">IF(Proc[[#This Row],[DaysAgeing]]&gt;5,"yep","on track")</f>
        <v>yep</v>
      </c>
      <c r="Q8977" s="2">
        <f ca="1">IF(Proc[[#This Row],[DateClosed]]="",ABS(NETWORKDAYS(Proc[[#This Row],[DateOpened]],TODAY()))-1,ABS(NETWORKDAYS(Proc[[#This Row],[DateOpened]],Proc[[#This Row],[DateClosed]]))-1)</f>
        <v>11</v>
      </c>
      <c r="R8977" s="140" t="s">
        <v>476</v>
      </c>
      <c r="S8977" s="155"/>
      <c r="T8977" s="155"/>
    </row>
    <row r="8978" spans="1:20" hidden="1">
      <c r="A8978" s="154" t="s">
        <v>10642</v>
      </c>
      <c r="B8978" s="155" t="str">
        <f>IFERROR(VLOOKUP(Proc[[#This Row],[App]],Table2[],3,0),"open")</f>
        <v>ok</v>
      </c>
      <c r="C8978" s="156" t="s">
        <v>369</v>
      </c>
      <c r="D8978" t="s">
        <v>11193</v>
      </c>
      <c r="E8978" s="154" t="s">
        <v>11699</v>
      </c>
      <c r="F8978" s="155" t="s">
        <v>11699</v>
      </c>
      <c r="G8978" s="154" t="s">
        <v>400</v>
      </c>
      <c r="H8978" s="155" t="str">
        <f>IF(Proc[[#This Row],[type]]="LFF (MDG-F)",MID(Proc[[#This Row],[Obj]],13,10),"")</f>
        <v/>
      </c>
      <c r="J8978" s="155" t="b">
        <f>Proc[[#This Row],[Requested]]=Proc[[#This Row],[CurrentParent]]</f>
        <v>1</v>
      </c>
      <c r="K8978" s="155" t="str">
        <f>IF(Proc[[#This Row],[Author]]="Marcela Urrego",VLOOKUP(LEFT(Proc[[#This Row],[Requested]],1),Table3[#All],2,0),VLOOKUP(Proc[[#This Row],[Author]],Table4[],2,0))</f>
        <v>HC</v>
      </c>
      <c r="L8978" s="155" t="s">
        <v>7801</v>
      </c>
      <c r="M8978" s="140">
        <v>46100</v>
      </c>
      <c r="N8978" s="140"/>
      <c r="O8978" s="140"/>
      <c r="P8978" s="140" t="str">
        <f ca="1">IF(Proc[[#This Row],[DaysAgeing]]&gt;5,"yep","on track")</f>
        <v>yep</v>
      </c>
      <c r="Q8978" s="2">
        <f ca="1">IF(Proc[[#This Row],[DateClosed]]="",ABS(NETWORKDAYS(Proc[[#This Row],[DateOpened]],TODAY()))-1,ABS(NETWORKDAYS(Proc[[#This Row],[DateOpened]],Proc[[#This Row],[DateClosed]]))-1)</f>
        <v>11</v>
      </c>
      <c r="R8978" s="140" t="s">
        <v>476</v>
      </c>
      <c r="S8978" s="155"/>
      <c r="T8978" s="155"/>
    </row>
    <row r="8979" spans="1:20" hidden="1">
      <c r="A8979" s="154" t="s">
        <v>10642</v>
      </c>
      <c r="B8979" s="155" t="str">
        <f>IFERROR(VLOOKUP(Proc[[#This Row],[App]],Table2[],3,0),"open")</f>
        <v>ok</v>
      </c>
      <c r="C8979" s="156" t="s">
        <v>369</v>
      </c>
      <c r="D8979" t="s">
        <v>11194</v>
      </c>
      <c r="E8979" s="154" t="s">
        <v>11699</v>
      </c>
      <c r="F8979" s="155" t="s">
        <v>11699</v>
      </c>
      <c r="G8979" s="154" t="s">
        <v>400</v>
      </c>
      <c r="H8979" s="155" t="str">
        <f>IF(Proc[[#This Row],[type]]="LFF (MDG-F)",MID(Proc[[#This Row],[Obj]],13,10),"")</f>
        <v/>
      </c>
      <c r="J8979" s="155" t="b">
        <f>Proc[[#This Row],[Requested]]=Proc[[#This Row],[CurrentParent]]</f>
        <v>1</v>
      </c>
      <c r="K8979" s="155" t="str">
        <f>IF(Proc[[#This Row],[Author]]="Marcela Urrego",VLOOKUP(LEFT(Proc[[#This Row],[Requested]],1),Table3[#All],2,0),VLOOKUP(Proc[[#This Row],[Author]],Table4[],2,0))</f>
        <v>HC</v>
      </c>
      <c r="L8979" s="155" t="s">
        <v>7801</v>
      </c>
      <c r="M8979" s="140">
        <v>46100</v>
      </c>
      <c r="N8979" s="140"/>
      <c r="O8979" s="140"/>
      <c r="P8979" s="140" t="str">
        <f ca="1">IF(Proc[[#This Row],[DaysAgeing]]&gt;5,"yep","on track")</f>
        <v>yep</v>
      </c>
      <c r="Q8979" s="2">
        <f ca="1">IF(Proc[[#This Row],[DateClosed]]="",ABS(NETWORKDAYS(Proc[[#This Row],[DateOpened]],TODAY()))-1,ABS(NETWORKDAYS(Proc[[#This Row],[DateOpened]],Proc[[#This Row],[DateClosed]]))-1)</f>
        <v>11</v>
      </c>
      <c r="R8979" s="140" t="s">
        <v>476</v>
      </c>
      <c r="S8979" s="155"/>
      <c r="T8979" s="155"/>
    </row>
    <row r="8980" spans="1:20" hidden="1">
      <c r="A8980" s="154" t="s">
        <v>10642</v>
      </c>
      <c r="B8980" s="155" t="str">
        <f>IFERROR(VLOOKUP(Proc[[#This Row],[App]],Table2[],3,0),"open")</f>
        <v>ok</v>
      </c>
      <c r="C8980" s="156" t="s">
        <v>369</v>
      </c>
      <c r="D8980" t="s">
        <v>11195</v>
      </c>
      <c r="E8980" s="154" t="s">
        <v>11699</v>
      </c>
      <c r="F8980" s="155" t="s">
        <v>11699</v>
      </c>
      <c r="G8980" s="154" t="s">
        <v>400</v>
      </c>
      <c r="H8980" s="155" t="str">
        <f>IF(Proc[[#This Row],[type]]="LFF (MDG-F)",MID(Proc[[#This Row],[Obj]],13,10),"")</f>
        <v/>
      </c>
      <c r="J8980" s="155" t="b">
        <f>Proc[[#This Row],[Requested]]=Proc[[#This Row],[CurrentParent]]</f>
        <v>1</v>
      </c>
      <c r="K8980" s="155" t="str">
        <f>IF(Proc[[#This Row],[Author]]="Marcela Urrego",VLOOKUP(LEFT(Proc[[#This Row],[Requested]],1),Table3[#All],2,0),VLOOKUP(Proc[[#This Row],[Author]],Table4[],2,0))</f>
        <v>HC</v>
      </c>
      <c r="L8980" s="155" t="s">
        <v>7801</v>
      </c>
      <c r="M8980" s="140">
        <v>46100</v>
      </c>
      <c r="N8980" s="140"/>
      <c r="O8980" s="140"/>
      <c r="P8980" s="140" t="str">
        <f ca="1">IF(Proc[[#This Row],[DaysAgeing]]&gt;5,"yep","on track")</f>
        <v>yep</v>
      </c>
      <c r="Q8980" s="2">
        <f ca="1">IF(Proc[[#This Row],[DateClosed]]="",ABS(NETWORKDAYS(Proc[[#This Row],[DateOpened]],TODAY()))-1,ABS(NETWORKDAYS(Proc[[#This Row],[DateOpened]],Proc[[#This Row],[DateClosed]]))-1)</f>
        <v>11</v>
      </c>
      <c r="R8980" s="140" t="s">
        <v>476</v>
      </c>
      <c r="S8980" s="155"/>
      <c r="T8980" s="155"/>
    </row>
    <row r="8981" spans="1:20" hidden="1">
      <c r="A8981" s="154" t="s">
        <v>10642</v>
      </c>
      <c r="B8981" s="155" t="str">
        <f>IFERROR(VLOOKUP(Proc[[#This Row],[App]],Table2[],3,0),"open")</f>
        <v>ok</v>
      </c>
      <c r="C8981" s="156" t="s">
        <v>369</v>
      </c>
      <c r="D8981" t="s">
        <v>11196</v>
      </c>
      <c r="E8981" s="154" t="s">
        <v>11699</v>
      </c>
      <c r="F8981" s="155" t="s">
        <v>11699</v>
      </c>
      <c r="G8981" s="154" t="s">
        <v>400</v>
      </c>
      <c r="H8981" s="155" t="str">
        <f>IF(Proc[[#This Row],[type]]="LFF (MDG-F)",MID(Proc[[#This Row],[Obj]],13,10),"")</f>
        <v/>
      </c>
      <c r="J8981" s="155" t="b">
        <f>Proc[[#This Row],[Requested]]=Proc[[#This Row],[CurrentParent]]</f>
        <v>1</v>
      </c>
      <c r="K8981" s="155" t="str">
        <f>IF(Proc[[#This Row],[Author]]="Marcela Urrego",VLOOKUP(LEFT(Proc[[#This Row],[Requested]],1),Table3[#All],2,0),VLOOKUP(Proc[[#This Row],[Author]],Table4[],2,0))</f>
        <v>HC</v>
      </c>
      <c r="L8981" s="155" t="s">
        <v>7801</v>
      </c>
      <c r="M8981" s="140">
        <v>46100</v>
      </c>
      <c r="N8981" s="140"/>
      <c r="O8981" s="140"/>
      <c r="P8981" s="140" t="str">
        <f ca="1">IF(Proc[[#This Row],[DaysAgeing]]&gt;5,"yep","on track")</f>
        <v>yep</v>
      </c>
      <c r="Q8981" s="2">
        <f ca="1">IF(Proc[[#This Row],[DateClosed]]="",ABS(NETWORKDAYS(Proc[[#This Row],[DateOpened]],TODAY()))-1,ABS(NETWORKDAYS(Proc[[#This Row],[DateOpened]],Proc[[#This Row],[DateClosed]]))-1)</f>
        <v>11</v>
      </c>
      <c r="R8981" s="140" t="s">
        <v>476</v>
      </c>
      <c r="S8981" s="155"/>
      <c r="T8981" s="155"/>
    </row>
    <row r="8982" spans="1:20" hidden="1">
      <c r="A8982" s="154" t="s">
        <v>10642</v>
      </c>
      <c r="B8982" s="155" t="str">
        <f>IFERROR(VLOOKUP(Proc[[#This Row],[App]],Table2[],3,0),"open")</f>
        <v>ok</v>
      </c>
      <c r="C8982" s="156" t="s">
        <v>369</v>
      </c>
      <c r="D8982" t="s">
        <v>11197</v>
      </c>
      <c r="E8982" s="154" t="s">
        <v>11699</v>
      </c>
      <c r="F8982" s="155" t="s">
        <v>11699</v>
      </c>
      <c r="G8982" s="154" t="s">
        <v>400</v>
      </c>
      <c r="H8982" s="155" t="str">
        <f>IF(Proc[[#This Row],[type]]="LFF (MDG-F)",MID(Proc[[#This Row],[Obj]],13,10),"")</f>
        <v/>
      </c>
      <c r="J8982" s="155" t="b">
        <f>Proc[[#This Row],[Requested]]=Proc[[#This Row],[CurrentParent]]</f>
        <v>1</v>
      </c>
      <c r="K8982" s="155" t="str">
        <f>IF(Proc[[#This Row],[Author]]="Marcela Urrego",VLOOKUP(LEFT(Proc[[#This Row],[Requested]],1),Table3[#All],2,0),VLOOKUP(Proc[[#This Row],[Author]],Table4[],2,0))</f>
        <v>HC</v>
      </c>
      <c r="L8982" s="155" t="s">
        <v>7801</v>
      </c>
      <c r="M8982" s="140">
        <v>46100</v>
      </c>
      <c r="N8982" s="140"/>
      <c r="O8982" s="140"/>
      <c r="P8982" s="140" t="str">
        <f ca="1">IF(Proc[[#This Row],[DaysAgeing]]&gt;5,"yep","on track")</f>
        <v>yep</v>
      </c>
      <c r="Q8982" s="2">
        <f ca="1">IF(Proc[[#This Row],[DateClosed]]="",ABS(NETWORKDAYS(Proc[[#This Row],[DateOpened]],TODAY()))-1,ABS(NETWORKDAYS(Proc[[#This Row],[DateOpened]],Proc[[#This Row],[DateClosed]]))-1)</f>
        <v>11</v>
      </c>
      <c r="R8982" s="140" t="s">
        <v>476</v>
      </c>
      <c r="S8982" s="155"/>
      <c r="T8982" s="155"/>
    </row>
    <row r="8983" spans="1:20" hidden="1">
      <c r="A8983" s="154" t="s">
        <v>10642</v>
      </c>
      <c r="B8983" s="155" t="str">
        <f>IFERROR(VLOOKUP(Proc[[#This Row],[App]],Table2[],3,0),"open")</f>
        <v>ok</v>
      </c>
      <c r="C8983" s="156" t="s">
        <v>369</v>
      </c>
      <c r="D8983" t="s">
        <v>11198</v>
      </c>
      <c r="E8983" s="154" t="s">
        <v>11699</v>
      </c>
      <c r="F8983" s="155" t="s">
        <v>11699</v>
      </c>
      <c r="G8983" s="154" t="s">
        <v>400</v>
      </c>
      <c r="H8983" s="155" t="str">
        <f>IF(Proc[[#This Row],[type]]="LFF (MDG-F)",MID(Proc[[#This Row],[Obj]],13,10),"")</f>
        <v/>
      </c>
      <c r="J8983" s="155" t="b">
        <f>Proc[[#This Row],[Requested]]=Proc[[#This Row],[CurrentParent]]</f>
        <v>1</v>
      </c>
      <c r="K8983" s="155" t="str">
        <f>IF(Proc[[#This Row],[Author]]="Marcela Urrego",VLOOKUP(LEFT(Proc[[#This Row],[Requested]],1),Table3[#All],2,0),VLOOKUP(Proc[[#This Row],[Author]],Table4[],2,0))</f>
        <v>HC</v>
      </c>
      <c r="L8983" s="155" t="s">
        <v>7801</v>
      </c>
      <c r="M8983" s="140">
        <v>46100</v>
      </c>
      <c r="N8983" s="140"/>
      <c r="O8983" s="140"/>
      <c r="P8983" s="140" t="str">
        <f ca="1">IF(Proc[[#This Row],[DaysAgeing]]&gt;5,"yep","on track")</f>
        <v>yep</v>
      </c>
      <c r="Q8983" s="2">
        <f ca="1">IF(Proc[[#This Row],[DateClosed]]="",ABS(NETWORKDAYS(Proc[[#This Row],[DateOpened]],TODAY()))-1,ABS(NETWORKDAYS(Proc[[#This Row],[DateOpened]],Proc[[#This Row],[DateClosed]]))-1)</f>
        <v>11</v>
      </c>
      <c r="R8983" s="140" t="s">
        <v>476</v>
      </c>
      <c r="S8983" s="155"/>
      <c r="T8983" s="155"/>
    </row>
    <row r="8984" spans="1:20" hidden="1">
      <c r="A8984" s="154" t="s">
        <v>10642</v>
      </c>
      <c r="B8984" s="155" t="str">
        <f>IFERROR(VLOOKUP(Proc[[#This Row],[App]],Table2[],3,0),"open")</f>
        <v>ok</v>
      </c>
      <c r="C8984" s="156" t="s">
        <v>369</v>
      </c>
      <c r="D8984" t="s">
        <v>11199</v>
      </c>
      <c r="E8984" s="154" t="s">
        <v>11699</v>
      </c>
      <c r="F8984" s="155" t="s">
        <v>11699</v>
      </c>
      <c r="G8984" s="154" t="s">
        <v>400</v>
      </c>
      <c r="H8984" s="155" t="str">
        <f>IF(Proc[[#This Row],[type]]="LFF (MDG-F)",MID(Proc[[#This Row],[Obj]],13,10),"")</f>
        <v/>
      </c>
      <c r="J8984" s="155" t="b">
        <f>Proc[[#This Row],[Requested]]=Proc[[#This Row],[CurrentParent]]</f>
        <v>1</v>
      </c>
      <c r="K8984" s="155" t="str">
        <f>IF(Proc[[#This Row],[Author]]="Marcela Urrego",VLOOKUP(LEFT(Proc[[#This Row],[Requested]],1),Table3[#All],2,0),VLOOKUP(Proc[[#This Row],[Author]],Table4[],2,0))</f>
        <v>HC</v>
      </c>
      <c r="L8984" s="155" t="s">
        <v>7801</v>
      </c>
      <c r="M8984" s="140">
        <v>46100</v>
      </c>
      <c r="N8984" s="140"/>
      <c r="O8984" s="140"/>
      <c r="P8984" s="140" t="str">
        <f ca="1">IF(Proc[[#This Row],[DaysAgeing]]&gt;5,"yep","on track")</f>
        <v>yep</v>
      </c>
      <c r="Q8984" s="2">
        <f ca="1">IF(Proc[[#This Row],[DateClosed]]="",ABS(NETWORKDAYS(Proc[[#This Row],[DateOpened]],TODAY()))-1,ABS(NETWORKDAYS(Proc[[#This Row],[DateOpened]],Proc[[#This Row],[DateClosed]]))-1)</f>
        <v>11</v>
      </c>
      <c r="R8984" s="140" t="s">
        <v>476</v>
      </c>
      <c r="S8984" s="155"/>
      <c r="T8984" s="155"/>
    </row>
    <row r="8985" spans="1:20" hidden="1">
      <c r="A8985" s="154" t="s">
        <v>10642</v>
      </c>
      <c r="B8985" s="155" t="str">
        <f>IFERROR(VLOOKUP(Proc[[#This Row],[App]],Table2[],3,0),"open")</f>
        <v>ok</v>
      </c>
      <c r="C8985" s="156" t="s">
        <v>369</v>
      </c>
      <c r="D8985" t="s">
        <v>11200</v>
      </c>
      <c r="E8985" s="154" t="s">
        <v>11699</v>
      </c>
      <c r="F8985" s="155" t="s">
        <v>11699</v>
      </c>
      <c r="G8985" s="154" t="s">
        <v>400</v>
      </c>
      <c r="H8985" s="155" t="str">
        <f>IF(Proc[[#This Row],[type]]="LFF (MDG-F)",MID(Proc[[#This Row],[Obj]],13,10),"")</f>
        <v/>
      </c>
      <c r="J8985" s="155" t="b">
        <f>Proc[[#This Row],[Requested]]=Proc[[#This Row],[CurrentParent]]</f>
        <v>1</v>
      </c>
      <c r="K8985" s="155" t="str">
        <f>IF(Proc[[#This Row],[Author]]="Marcela Urrego",VLOOKUP(LEFT(Proc[[#This Row],[Requested]],1),Table3[#All],2,0),VLOOKUP(Proc[[#This Row],[Author]],Table4[],2,0))</f>
        <v>HC</v>
      </c>
      <c r="L8985" s="155" t="s">
        <v>7801</v>
      </c>
      <c r="M8985" s="140">
        <v>46100</v>
      </c>
      <c r="N8985" s="140"/>
      <c r="O8985" s="140"/>
      <c r="P8985" s="140" t="str">
        <f ca="1">IF(Proc[[#This Row],[DaysAgeing]]&gt;5,"yep","on track")</f>
        <v>yep</v>
      </c>
      <c r="Q8985" s="2">
        <f ca="1">IF(Proc[[#This Row],[DateClosed]]="",ABS(NETWORKDAYS(Proc[[#This Row],[DateOpened]],TODAY()))-1,ABS(NETWORKDAYS(Proc[[#This Row],[DateOpened]],Proc[[#This Row],[DateClosed]]))-1)</f>
        <v>11</v>
      </c>
      <c r="R8985" s="140" t="s">
        <v>476</v>
      </c>
      <c r="S8985" s="155"/>
      <c r="T8985" s="155"/>
    </row>
    <row r="8986" spans="1:20" hidden="1">
      <c r="A8986" s="154" t="s">
        <v>10642</v>
      </c>
      <c r="B8986" s="155" t="str">
        <f>IFERROR(VLOOKUP(Proc[[#This Row],[App]],Table2[],3,0),"open")</f>
        <v>ok</v>
      </c>
      <c r="C8986" s="156" t="s">
        <v>369</v>
      </c>
      <c r="D8986" t="s">
        <v>11201</v>
      </c>
      <c r="E8986" s="154" t="s">
        <v>11699</v>
      </c>
      <c r="F8986" s="155" t="s">
        <v>11699</v>
      </c>
      <c r="G8986" s="154" t="s">
        <v>400</v>
      </c>
      <c r="H8986" s="155" t="str">
        <f>IF(Proc[[#This Row],[type]]="LFF (MDG-F)",MID(Proc[[#This Row],[Obj]],13,10),"")</f>
        <v/>
      </c>
      <c r="J8986" s="155" t="b">
        <f>Proc[[#This Row],[Requested]]=Proc[[#This Row],[CurrentParent]]</f>
        <v>1</v>
      </c>
      <c r="K8986" s="155" t="str">
        <f>IF(Proc[[#This Row],[Author]]="Marcela Urrego",VLOOKUP(LEFT(Proc[[#This Row],[Requested]],1),Table3[#All],2,0),VLOOKUP(Proc[[#This Row],[Author]],Table4[],2,0))</f>
        <v>HC</v>
      </c>
      <c r="L8986" s="155" t="s">
        <v>7801</v>
      </c>
      <c r="M8986" s="140">
        <v>46100</v>
      </c>
      <c r="N8986" s="140"/>
      <c r="O8986" s="140"/>
      <c r="P8986" s="140" t="str">
        <f ca="1">IF(Proc[[#This Row],[DaysAgeing]]&gt;5,"yep","on track")</f>
        <v>yep</v>
      </c>
      <c r="Q8986" s="2">
        <f ca="1">IF(Proc[[#This Row],[DateClosed]]="",ABS(NETWORKDAYS(Proc[[#This Row],[DateOpened]],TODAY()))-1,ABS(NETWORKDAYS(Proc[[#This Row],[DateOpened]],Proc[[#This Row],[DateClosed]]))-1)</f>
        <v>11</v>
      </c>
      <c r="R8986" s="140" t="s">
        <v>476</v>
      </c>
      <c r="S8986" s="155"/>
      <c r="T8986" s="155"/>
    </row>
    <row r="8987" spans="1:20" hidden="1">
      <c r="A8987" s="154" t="s">
        <v>10642</v>
      </c>
      <c r="B8987" s="155" t="str">
        <f>IFERROR(VLOOKUP(Proc[[#This Row],[App]],Table2[],3,0),"open")</f>
        <v>ok</v>
      </c>
      <c r="C8987" s="156" t="s">
        <v>369</v>
      </c>
      <c r="D8987" t="s">
        <v>11202</v>
      </c>
      <c r="E8987" s="154" t="s">
        <v>11699</v>
      </c>
      <c r="F8987" s="155" t="s">
        <v>11699</v>
      </c>
      <c r="G8987" s="154" t="s">
        <v>400</v>
      </c>
      <c r="H8987" s="155" t="str">
        <f>IF(Proc[[#This Row],[type]]="LFF (MDG-F)",MID(Proc[[#This Row],[Obj]],13,10),"")</f>
        <v/>
      </c>
      <c r="J8987" s="155" t="b">
        <f>Proc[[#This Row],[Requested]]=Proc[[#This Row],[CurrentParent]]</f>
        <v>1</v>
      </c>
      <c r="K8987" s="155" t="str">
        <f>IF(Proc[[#This Row],[Author]]="Marcela Urrego",VLOOKUP(LEFT(Proc[[#This Row],[Requested]],1),Table3[#All],2,0),VLOOKUP(Proc[[#This Row],[Author]],Table4[],2,0))</f>
        <v>HC</v>
      </c>
      <c r="L8987" s="155" t="s">
        <v>7801</v>
      </c>
      <c r="M8987" s="140">
        <v>46100</v>
      </c>
      <c r="N8987" s="140"/>
      <c r="O8987" s="140"/>
      <c r="P8987" s="140" t="str">
        <f ca="1">IF(Proc[[#This Row],[DaysAgeing]]&gt;5,"yep","on track")</f>
        <v>yep</v>
      </c>
      <c r="Q8987" s="2">
        <f ca="1">IF(Proc[[#This Row],[DateClosed]]="",ABS(NETWORKDAYS(Proc[[#This Row],[DateOpened]],TODAY()))-1,ABS(NETWORKDAYS(Proc[[#This Row],[DateOpened]],Proc[[#This Row],[DateClosed]]))-1)</f>
        <v>11</v>
      </c>
      <c r="R8987" s="140" t="s">
        <v>476</v>
      </c>
      <c r="S8987" s="155"/>
      <c r="T8987" s="155"/>
    </row>
    <row r="8988" spans="1:20" hidden="1">
      <c r="A8988" s="154" t="s">
        <v>10642</v>
      </c>
      <c r="B8988" s="155" t="str">
        <f>IFERROR(VLOOKUP(Proc[[#This Row],[App]],Table2[],3,0),"open")</f>
        <v>ok</v>
      </c>
      <c r="C8988" s="156" t="s">
        <v>369</v>
      </c>
      <c r="D8988" t="s">
        <v>11203</v>
      </c>
      <c r="E8988" s="154" t="s">
        <v>11699</v>
      </c>
      <c r="F8988" s="155" t="s">
        <v>11699</v>
      </c>
      <c r="G8988" s="154" t="s">
        <v>400</v>
      </c>
      <c r="H8988" s="155" t="str">
        <f>IF(Proc[[#This Row],[type]]="LFF (MDG-F)",MID(Proc[[#This Row],[Obj]],13,10),"")</f>
        <v/>
      </c>
      <c r="J8988" s="155" t="b">
        <f>Proc[[#This Row],[Requested]]=Proc[[#This Row],[CurrentParent]]</f>
        <v>1</v>
      </c>
      <c r="K8988" s="155" t="str">
        <f>IF(Proc[[#This Row],[Author]]="Marcela Urrego",VLOOKUP(LEFT(Proc[[#This Row],[Requested]],1),Table3[#All],2,0),VLOOKUP(Proc[[#This Row],[Author]],Table4[],2,0))</f>
        <v>HC</v>
      </c>
      <c r="L8988" s="155" t="s">
        <v>7801</v>
      </c>
      <c r="M8988" s="140">
        <v>46100</v>
      </c>
      <c r="N8988" s="140"/>
      <c r="O8988" s="140"/>
      <c r="P8988" s="140" t="str">
        <f ca="1">IF(Proc[[#This Row],[DaysAgeing]]&gt;5,"yep","on track")</f>
        <v>yep</v>
      </c>
      <c r="Q8988" s="2">
        <f ca="1">IF(Proc[[#This Row],[DateClosed]]="",ABS(NETWORKDAYS(Proc[[#This Row],[DateOpened]],TODAY()))-1,ABS(NETWORKDAYS(Proc[[#This Row],[DateOpened]],Proc[[#This Row],[DateClosed]]))-1)</f>
        <v>11</v>
      </c>
      <c r="R8988" s="140" t="s">
        <v>476</v>
      </c>
      <c r="S8988" s="155"/>
      <c r="T8988" s="155"/>
    </row>
    <row r="8989" spans="1:20" hidden="1">
      <c r="A8989" s="154" t="s">
        <v>10642</v>
      </c>
      <c r="B8989" s="155" t="str">
        <f>IFERROR(VLOOKUP(Proc[[#This Row],[App]],Table2[],3,0),"open")</f>
        <v>ok</v>
      </c>
      <c r="C8989" s="156" t="s">
        <v>369</v>
      </c>
      <c r="D8989" t="s">
        <v>11204</v>
      </c>
      <c r="E8989" s="154" t="s">
        <v>11699</v>
      </c>
      <c r="F8989" s="155" t="s">
        <v>11699</v>
      </c>
      <c r="G8989" s="154" t="s">
        <v>400</v>
      </c>
      <c r="H8989" s="155" t="str">
        <f>IF(Proc[[#This Row],[type]]="LFF (MDG-F)",MID(Proc[[#This Row],[Obj]],13,10),"")</f>
        <v/>
      </c>
      <c r="J8989" s="155" t="b">
        <f>Proc[[#This Row],[Requested]]=Proc[[#This Row],[CurrentParent]]</f>
        <v>1</v>
      </c>
      <c r="K8989" s="155" t="str">
        <f>IF(Proc[[#This Row],[Author]]="Marcela Urrego",VLOOKUP(LEFT(Proc[[#This Row],[Requested]],1),Table3[#All],2,0),VLOOKUP(Proc[[#This Row],[Author]],Table4[],2,0))</f>
        <v>HC</v>
      </c>
      <c r="L8989" s="155" t="s">
        <v>7801</v>
      </c>
      <c r="M8989" s="140">
        <v>46100</v>
      </c>
      <c r="N8989" s="140"/>
      <c r="O8989" s="140"/>
      <c r="P8989" s="140" t="str">
        <f ca="1">IF(Proc[[#This Row],[DaysAgeing]]&gt;5,"yep","on track")</f>
        <v>yep</v>
      </c>
      <c r="Q8989" s="2">
        <f ca="1">IF(Proc[[#This Row],[DateClosed]]="",ABS(NETWORKDAYS(Proc[[#This Row],[DateOpened]],TODAY()))-1,ABS(NETWORKDAYS(Proc[[#This Row],[DateOpened]],Proc[[#This Row],[DateClosed]]))-1)</f>
        <v>11</v>
      </c>
      <c r="R8989" s="140" t="s">
        <v>476</v>
      </c>
      <c r="S8989" s="155"/>
      <c r="T8989" s="155"/>
    </row>
    <row r="8990" spans="1:20" hidden="1">
      <c r="A8990" s="154" t="s">
        <v>10642</v>
      </c>
      <c r="B8990" s="155" t="str">
        <f>IFERROR(VLOOKUP(Proc[[#This Row],[App]],Table2[],3,0),"open")</f>
        <v>ok</v>
      </c>
      <c r="C8990" s="156" t="s">
        <v>369</v>
      </c>
      <c r="D8990" t="s">
        <v>11205</v>
      </c>
      <c r="E8990" s="154" t="s">
        <v>11699</v>
      </c>
      <c r="F8990" s="155" t="s">
        <v>11699</v>
      </c>
      <c r="G8990" s="154" t="s">
        <v>400</v>
      </c>
      <c r="H8990" s="155" t="str">
        <f>IF(Proc[[#This Row],[type]]="LFF (MDG-F)",MID(Proc[[#This Row],[Obj]],13,10),"")</f>
        <v/>
      </c>
      <c r="J8990" s="155" t="b">
        <f>Proc[[#This Row],[Requested]]=Proc[[#This Row],[CurrentParent]]</f>
        <v>1</v>
      </c>
      <c r="K8990" s="155" t="str">
        <f>IF(Proc[[#This Row],[Author]]="Marcela Urrego",VLOOKUP(LEFT(Proc[[#This Row],[Requested]],1),Table3[#All],2,0),VLOOKUP(Proc[[#This Row],[Author]],Table4[],2,0))</f>
        <v>HC</v>
      </c>
      <c r="L8990" s="155" t="s">
        <v>7801</v>
      </c>
      <c r="M8990" s="140">
        <v>46100</v>
      </c>
      <c r="N8990" s="140"/>
      <c r="O8990" s="140"/>
      <c r="P8990" s="140" t="str">
        <f ca="1">IF(Proc[[#This Row],[DaysAgeing]]&gt;5,"yep","on track")</f>
        <v>yep</v>
      </c>
      <c r="Q8990" s="2">
        <f ca="1">IF(Proc[[#This Row],[DateClosed]]="",ABS(NETWORKDAYS(Proc[[#This Row],[DateOpened]],TODAY()))-1,ABS(NETWORKDAYS(Proc[[#This Row],[DateOpened]],Proc[[#This Row],[DateClosed]]))-1)</f>
        <v>11</v>
      </c>
      <c r="R8990" s="140" t="s">
        <v>476</v>
      </c>
      <c r="S8990" s="155"/>
      <c r="T8990" s="155"/>
    </row>
    <row r="8991" spans="1:20" hidden="1">
      <c r="A8991" s="154" t="s">
        <v>10642</v>
      </c>
      <c r="B8991" s="155" t="str">
        <f>IFERROR(VLOOKUP(Proc[[#This Row],[App]],Table2[],3,0),"open")</f>
        <v>ok</v>
      </c>
      <c r="C8991" s="156" t="s">
        <v>369</v>
      </c>
      <c r="D8991" t="s">
        <v>11206</v>
      </c>
      <c r="E8991" s="154" t="s">
        <v>11699</v>
      </c>
      <c r="F8991" s="155" t="s">
        <v>11699</v>
      </c>
      <c r="G8991" s="154" t="s">
        <v>400</v>
      </c>
      <c r="H8991" s="155" t="str">
        <f>IF(Proc[[#This Row],[type]]="LFF (MDG-F)",MID(Proc[[#This Row],[Obj]],13,10),"")</f>
        <v/>
      </c>
      <c r="J8991" s="155" t="b">
        <f>Proc[[#This Row],[Requested]]=Proc[[#This Row],[CurrentParent]]</f>
        <v>1</v>
      </c>
      <c r="K8991" s="155" t="str">
        <f>IF(Proc[[#This Row],[Author]]="Marcela Urrego",VLOOKUP(LEFT(Proc[[#This Row],[Requested]],1),Table3[#All],2,0),VLOOKUP(Proc[[#This Row],[Author]],Table4[],2,0))</f>
        <v>HC</v>
      </c>
      <c r="L8991" s="155" t="s">
        <v>7801</v>
      </c>
      <c r="M8991" s="140">
        <v>46100</v>
      </c>
      <c r="N8991" s="140"/>
      <c r="O8991" s="140"/>
      <c r="P8991" s="140" t="str">
        <f ca="1">IF(Proc[[#This Row],[DaysAgeing]]&gt;5,"yep","on track")</f>
        <v>yep</v>
      </c>
      <c r="Q8991" s="2">
        <f ca="1">IF(Proc[[#This Row],[DateClosed]]="",ABS(NETWORKDAYS(Proc[[#This Row],[DateOpened]],TODAY()))-1,ABS(NETWORKDAYS(Proc[[#This Row],[DateOpened]],Proc[[#This Row],[DateClosed]]))-1)</f>
        <v>11</v>
      </c>
      <c r="R8991" s="140" t="s">
        <v>476</v>
      </c>
      <c r="S8991" s="155"/>
      <c r="T8991" s="155"/>
    </row>
    <row r="8992" spans="1:20" hidden="1">
      <c r="A8992" s="154" t="s">
        <v>10642</v>
      </c>
      <c r="B8992" s="155" t="str">
        <f>IFERROR(VLOOKUP(Proc[[#This Row],[App]],Table2[],3,0),"open")</f>
        <v>ok</v>
      </c>
      <c r="C8992" s="156" t="s">
        <v>369</v>
      </c>
      <c r="D8992" t="s">
        <v>11207</v>
      </c>
      <c r="E8992" s="154" t="s">
        <v>11699</v>
      </c>
      <c r="F8992" s="155" t="s">
        <v>11699</v>
      </c>
      <c r="G8992" s="154" t="s">
        <v>400</v>
      </c>
      <c r="H8992" s="155" t="str">
        <f>IF(Proc[[#This Row],[type]]="LFF (MDG-F)",MID(Proc[[#This Row],[Obj]],13,10),"")</f>
        <v/>
      </c>
      <c r="J8992" s="155" t="b">
        <f>Proc[[#This Row],[Requested]]=Proc[[#This Row],[CurrentParent]]</f>
        <v>1</v>
      </c>
      <c r="K8992" s="155" t="str">
        <f>IF(Proc[[#This Row],[Author]]="Marcela Urrego",VLOOKUP(LEFT(Proc[[#This Row],[Requested]],1),Table3[#All],2,0),VLOOKUP(Proc[[#This Row],[Author]],Table4[],2,0))</f>
        <v>HC</v>
      </c>
      <c r="L8992" s="155" t="s">
        <v>7801</v>
      </c>
      <c r="M8992" s="140">
        <v>46100</v>
      </c>
      <c r="N8992" s="140"/>
      <c r="O8992" s="140"/>
      <c r="P8992" s="140" t="str">
        <f ca="1">IF(Proc[[#This Row],[DaysAgeing]]&gt;5,"yep","on track")</f>
        <v>yep</v>
      </c>
      <c r="Q8992" s="2">
        <f ca="1">IF(Proc[[#This Row],[DateClosed]]="",ABS(NETWORKDAYS(Proc[[#This Row],[DateOpened]],TODAY()))-1,ABS(NETWORKDAYS(Proc[[#This Row],[DateOpened]],Proc[[#This Row],[DateClosed]]))-1)</f>
        <v>11</v>
      </c>
      <c r="R8992" s="140" t="s">
        <v>476</v>
      </c>
      <c r="S8992" s="155"/>
      <c r="T8992" s="155"/>
    </row>
    <row r="8993" spans="1:20" hidden="1">
      <c r="A8993" s="154" t="s">
        <v>10642</v>
      </c>
      <c r="B8993" s="155" t="str">
        <f>IFERROR(VLOOKUP(Proc[[#This Row],[App]],Table2[],3,0),"open")</f>
        <v>ok</v>
      </c>
      <c r="C8993" s="156" t="s">
        <v>369</v>
      </c>
      <c r="D8993" t="s">
        <v>11208</v>
      </c>
      <c r="E8993" s="154" t="s">
        <v>11699</v>
      </c>
      <c r="F8993" s="155" t="s">
        <v>11699</v>
      </c>
      <c r="G8993" s="154" t="s">
        <v>400</v>
      </c>
      <c r="H8993" s="155" t="str">
        <f>IF(Proc[[#This Row],[type]]="LFF (MDG-F)",MID(Proc[[#This Row],[Obj]],13,10),"")</f>
        <v/>
      </c>
      <c r="J8993" s="155" t="b">
        <f>Proc[[#This Row],[Requested]]=Proc[[#This Row],[CurrentParent]]</f>
        <v>1</v>
      </c>
      <c r="K8993" s="155" t="str">
        <f>IF(Proc[[#This Row],[Author]]="Marcela Urrego",VLOOKUP(LEFT(Proc[[#This Row],[Requested]],1),Table3[#All],2,0),VLOOKUP(Proc[[#This Row],[Author]],Table4[],2,0))</f>
        <v>HC</v>
      </c>
      <c r="L8993" s="155" t="s">
        <v>7801</v>
      </c>
      <c r="M8993" s="140">
        <v>46100</v>
      </c>
      <c r="N8993" s="140"/>
      <c r="O8993" s="140"/>
      <c r="P8993" s="140" t="str">
        <f ca="1">IF(Proc[[#This Row],[DaysAgeing]]&gt;5,"yep","on track")</f>
        <v>yep</v>
      </c>
      <c r="Q8993" s="2">
        <f ca="1">IF(Proc[[#This Row],[DateClosed]]="",ABS(NETWORKDAYS(Proc[[#This Row],[DateOpened]],TODAY()))-1,ABS(NETWORKDAYS(Proc[[#This Row],[DateOpened]],Proc[[#This Row],[DateClosed]]))-1)</f>
        <v>11</v>
      </c>
      <c r="R8993" s="140" t="s">
        <v>476</v>
      </c>
      <c r="S8993" s="155"/>
      <c r="T8993" s="155"/>
    </row>
    <row r="8994" spans="1:20" hidden="1">
      <c r="A8994" s="154" t="s">
        <v>10642</v>
      </c>
      <c r="B8994" s="155" t="str">
        <f>IFERROR(VLOOKUP(Proc[[#This Row],[App]],Table2[],3,0),"open")</f>
        <v>ok</v>
      </c>
      <c r="C8994" s="156" t="s">
        <v>369</v>
      </c>
      <c r="D8994" t="s">
        <v>11209</v>
      </c>
      <c r="E8994" s="154" t="s">
        <v>11699</v>
      </c>
      <c r="F8994" s="155" t="s">
        <v>11699</v>
      </c>
      <c r="G8994" s="154" t="s">
        <v>400</v>
      </c>
      <c r="H8994" s="155" t="str">
        <f>IF(Proc[[#This Row],[type]]="LFF (MDG-F)",MID(Proc[[#This Row],[Obj]],13,10),"")</f>
        <v/>
      </c>
      <c r="J8994" s="155" t="b">
        <f>Proc[[#This Row],[Requested]]=Proc[[#This Row],[CurrentParent]]</f>
        <v>1</v>
      </c>
      <c r="K8994" s="155" t="str">
        <f>IF(Proc[[#This Row],[Author]]="Marcela Urrego",VLOOKUP(LEFT(Proc[[#This Row],[Requested]],1),Table3[#All],2,0),VLOOKUP(Proc[[#This Row],[Author]],Table4[],2,0))</f>
        <v>HC</v>
      </c>
      <c r="L8994" s="155" t="s">
        <v>7801</v>
      </c>
      <c r="M8994" s="140">
        <v>46100</v>
      </c>
      <c r="N8994" s="140"/>
      <c r="O8994" s="140"/>
      <c r="P8994" s="140" t="str">
        <f ca="1">IF(Proc[[#This Row],[DaysAgeing]]&gt;5,"yep","on track")</f>
        <v>yep</v>
      </c>
      <c r="Q8994" s="2">
        <f ca="1">IF(Proc[[#This Row],[DateClosed]]="",ABS(NETWORKDAYS(Proc[[#This Row],[DateOpened]],TODAY()))-1,ABS(NETWORKDAYS(Proc[[#This Row],[DateOpened]],Proc[[#This Row],[DateClosed]]))-1)</f>
        <v>11</v>
      </c>
      <c r="R8994" s="140" t="s">
        <v>476</v>
      </c>
      <c r="S8994" s="155"/>
      <c r="T8994" s="155"/>
    </row>
    <row r="8995" spans="1:20" hidden="1">
      <c r="A8995" s="154" t="s">
        <v>10642</v>
      </c>
      <c r="B8995" s="155" t="str">
        <f>IFERROR(VLOOKUP(Proc[[#This Row],[App]],Table2[],3,0),"open")</f>
        <v>ok</v>
      </c>
      <c r="C8995" s="156" t="s">
        <v>369</v>
      </c>
      <c r="D8995" t="s">
        <v>11210</v>
      </c>
      <c r="E8995" s="154" t="s">
        <v>11699</v>
      </c>
      <c r="F8995" s="155" t="s">
        <v>11699</v>
      </c>
      <c r="G8995" s="154" t="s">
        <v>400</v>
      </c>
      <c r="H8995" s="155" t="str">
        <f>IF(Proc[[#This Row],[type]]="LFF (MDG-F)",MID(Proc[[#This Row],[Obj]],13,10),"")</f>
        <v/>
      </c>
      <c r="J8995" s="155" t="b">
        <f>Proc[[#This Row],[Requested]]=Proc[[#This Row],[CurrentParent]]</f>
        <v>1</v>
      </c>
      <c r="K8995" s="155" t="str">
        <f>IF(Proc[[#This Row],[Author]]="Marcela Urrego",VLOOKUP(LEFT(Proc[[#This Row],[Requested]],1),Table3[#All],2,0),VLOOKUP(Proc[[#This Row],[Author]],Table4[],2,0))</f>
        <v>HC</v>
      </c>
      <c r="L8995" s="155" t="s">
        <v>7801</v>
      </c>
      <c r="M8995" s="140">
        <v>46100</v>
      </c>
      <c r="N8995" s="140"/>
      <c r="O8995" s="140"/>
      <c r="P8995" s="140" t="str">
        <f ca="1">IF(Proc[[#This Row],[DaysAgeing]]&gt;5,"yep","on track")</f>
        <v>yep</v>
      </c>
      <c r="Q8995" s="2">
        <f ca="1">IF(Proc[[#This Row],[DateClosed]]="",ABS(NETWORKDAYS(Proc[[#This Row],[DateOpened]],TODAY()))-1,ABS(NETWORKDAYS(Proc[[#This Row],[DateOpened]],Proc[[#This Row],[DateClosed]]))-1)</f>
        <v>11</v>
      </c>
      <c r="R8995" s="140" t="s">
        <v>476</v>
      </c>
      <c r="S8995" s="155"/>
      <c r="T8995" s="155"/>
    </row>
    <row r="8996" spans="1:20" hidden="1">
      <c r="A8996" s="154" t="s">
        <v>10642</v>
      </c>
      <c r="B8996" s="155" t="str">
        <f>IFERROR(VLOOKUP(Proc[[#This Row],[App]],Table2[],3,0),"open")</f>
        <v>ok</v>
      </c>
      <c r="C8996" s="156" t="s">
        <v>369</v>
      </c>
      <c r="D8996" t="s">
        <v>11211</v>
      </c>
      <c r="E8996" s="154" t="s">
        <v>11699</v>
      </c>
      <c r="F8996" s="155" t="s">
        <v>11699</v>
      </c>
      <c r="G8996" s="154" t="s">
        <v>400</v>
      </c>
      <c r="H8996" s="155" t="str">
        <f>IF(Proc[[#This Row],[type]]="LFF (MDG-F)",MID(Proc[[#This Row],[Obj]],13,10),"")</f>
        <v/>
      </c>
      <c r="J8996" s="155" t="b">
        <f>Proc[[#This Row],[Requested]]=Proc[[#This Row],[CurrentParent]]</f>
        <v>1</v>
      </c>
      <c r="K8996" s="155" t="str">
        <f>IF(Proc[[#This Row],[Author]]="Marcela Urrego",VLOOKUP(LEFT(Proc[[#This Row],[Requested]],1),Table3[#All],2,0),VLOOKUP(Proc[[#This Row],[Author]],Table4[],2,0))</f>
        <v>HC</v>
      </c>
      <c r="L8996" s="155" t="s">
        <v>7801</v>
      </c>
      <c r="M8996" s="140">
        <v>46100</v>
      </c>
      <c r="N8996" s="140"/>
      <c r="O8996" s="140"/>
      <c r="P8996" s="140" t="str">
        <f ca="1">IF(Proc[[#This Row],[DaysAgeing]]&gt;5,"yep","on track")</f>
        <v>yep</v>
      </c>
      <c r="Q8996" s="2">
        <f ca="1">IF(Proc[[#This Row],[DateClosed]]="",ABS(NETWORKDAYS(Proc[[#This Row],[DateOpened]],TODAY()))-1,ABS(NETWORKDAYS(Proc[[#This Row],[DateOpened]],Proc[[#This Row],[DateClosed]]))-1)</f>
        <v>11</v>
      </c>
      <c r="R8996" s="140" t="s">
        <v>476</v>
      </c>
      <c r="S8996" s="155"/>
      <c r="T8996" s="155"/>
    </row>
    <row r="8997" spans="1:20" hidden="1">
      <c r="A8997" s="154" t="s">
        <v>10642</v>
      </c>
      <c r="B8997" s="155" t="str">
        <f>IFERROR(VLOOKUP(Proc[[#This Row],[App]],Table2[],3,0),"open")</f>
        <v>ok</v>
      </c>
      <c r="C8997" s="156" t="s">
        <v>369</v>
      </c>
      <c r="D8997" t="s">
        <v>11212</v>
      </c>
      <c r="E8997" s="154" t="s">
        <v>11699</v>
      </c>
      <c r="F8997" s="155" t="s">
        <v>11699</v>
      </c>
      <c r="G8997" s="154" t="s">
        <v>400</v>
      </c>
      <c r="H8997" s="155" t="str">
        <f>IF(Proc[[#This Row],[type]]="LFF (MDG-F)",MID(Proc[[#This Row],[Obj]],13,10),"")</f>
        <v/>
      </c>
      <c r="J8997" s="155" t="b">
        <f>Proc[[#This Row],[Requested]]=Proc[[#This Row],[CurrentParent]]</f>
        <v>1</v>
      </c>
      <c r="K8997" s="155" t="str">
        <f>IF(Proc[[#This Row],[Author]]="Marcela Urrego",VLOOKUP(LEFT(Proc[[#This Row],[Requested]],1),Table3[#All],2,0),VLOOKUP(Proc[[#This Row],[Author]],Table4[],2,0))</f>
        <v>HC</v>
      </c>
      <c r="L8997" s="155" t="s">
        <v>7801</v>
      </c>
      <c r="M8997" s="140">
        <v>46100</v>
      </c>
      <c r="N8997" s="140"/>
      <c r="O8997" s="140"/>
      <c r="P8997" s="140" t="str">
        <f ca="1">IF(Proc[[#This Row],[DaysAgeing]]&gt;5,"yep","on track")</f>
        <v>yep</v>
      </c>
      <c r="Q8997" s="2">
        <f ca="1">IF(Proc[[#This Row],[DateClosed]]="",ABS(NETWORKDAYS(Proc[[#This Row],[DateOpened]],TODAY()))-1,ABS(NETWORKDAYS(Proc[[#This Row],[DateOpened]],Proc[[#This Row],[DateClosed]]))-1)</f>
        <v>11</v>
      </c>
      <c r="R8997" s="140" t="s">
        <v>476</v>
      </c>
      <c r="S8997" s="155"/>
      <c r="T8997" s="155"/>
    </row>
    <row r="8998" spans="1:20" hidden="1">
      <c r="A8998" s="154" t="s">
        <v>10642</v>
      </c>
      <c r="B8998" s="155" t="str">
        <f>IFERROR(VLOOKUP(Proc[[#This Row],[App]],Table2[],3,0),"open")</f>
        <v>ok</v>
      </c>
      <c r="C8998" s="156" t="s">
        <v>369</v>
      </c>
      <c r="D8998" t="s">
        <v>11213</v>
      </c>
      <c r="E8998" s="154" t="s">
        <v>11699</v>
      </c>
      <c r="F8998" s="155" t="s">
        <v>11699</v>
      </c>
      <c r="G8998" s="154" t="s">
        <v>400</v>
      </c>
      <c r="H8998" s="155" t="str">
        <f>IF(Proc[[#This Row],[type]]="LFF (MDG-F)",MID(Proc[[#This Row],[Obj]],13,10),"")</f>
        <v/>
      </c>
      <c r="J8998" s="155" t="b">
        <f>Proc[[#This Row],[Requested]]=Proc[[#This Row],[CurrentParent]]</f>
        <v>1</v>
      </c>
      <c r="K8998" s="155" t="str">
        <f>IF(Proc[[#This Row],[Author]]="Marcela Urrego",VLOOKUP(LEFT(Proc[[#This Row],[Requested]],1),Table3[#All],2,0),VLOOKUP(Proc[[#This Row],[Author]],Table4[],2,0))</f>
        <v>HC</v>
      </c>
      <c r="L8998" s="155" t="s">
        <v>7801</v>
      </c>
      <c r="M8998" s="140">
        <v>46100</v>
      </c>
      <c r="N8998" s="140"/>
      <c r="O8998" s="140"/>
      <c r="P8998" s="140" t="str">
        <f ca="1">IF(Proc[[#This Row],[DaysAgeing]]&gt;5,"yep","on track")</f>
        <v>yep</v>
      </c>
      <c r="Q8998" s="2">
        <f ca="1">IF(Proc[[#This Row],[DateClosed]]="",ABS(NETWORKDAYS(Proc[[#This Row],[DateOpened]],TODAY()))-1,ABS(NETWORKDAYS(Proc[[#This Row],[DateOpened]],Proc[[#This Row],[DateClosed]]))-1)</f>
        <v>11</v>
      </c>
      <c r="R8998" s="140" t="s">
        <v>476</v>
      </c>
      <c r="S8998" s="155"/>
      <c r="T8998" s="155"/>
    </row>
    <row r="8999" spans="1:20" hidden="1">
      <c r="A8999" s="154" t="s">
        <v>10642</v>
      </c>
      <c r="B8999" s="155" t="str">
        <f>IFERROR(VLOOKUP(Proc[[#This Row],[App]],Table2[],3,0),"open")</f>
        <v>ok</v>
      </c>
      <c r="C8999" s="156" t="s">
        <v>369</v>
      </c>
      <c r="D8999" t="s">
        <v>11214</v>
      </c>
      <c r="E8999" s="154" t="s">
        <v>11699</v>
      </c>
      <c r="F8999" s="155" t="s">
        <v>11699</v>
      </c>
      <c r="G8999" s="154" t="s">
        <v>400</v>
      </c>
      <c r="H8999" s="155" t="str">
        <f>IF(Proc[[#This Row],[type]]="LFF (MDG-F)",MID(Proc[[#This Row],[Obj]],13,10),"")</f>
        <v/>
      </c>
      <c r="J8999" s="155" t="b">
        <f>Proc[[#This Row],[Requested]]=Proc[[#This Row],[CurrentParent]]</f>
        <v>1</v>
      </c>
      <c r="K8999" s="155" t="str">
        <f>IF(Proc[[#This Row],[Author]]="Marcela Urrego",VLOOKUP(LEFT(Proc[[#This Row],[Requested]],1),Table3[#All],2,0),VLOOKUP(Proc[[#This Row],[Author]],Table4[],2,0))</f>
        <v>HC</v>
      </c>
      <c r="L8999" s="155" t="s">
        <v>7801</v>
      </c>
      <c r="M8999" s="140">
        <v>46100</v>
      </c>
      <c r="N8999" s="140"/>
      <c r="O8999" s="140"/>
      <c r="P8999" s="140" t="str">
        <f ca="1">IF(Proc[[#This Row],[DaysAgeing]]&gt;5,"yep","on track")</f>
        <v>yep</v>
      </c>
      <c r="Q8999" s="2">
        <f ca="1">IF(Proc[[#This Row],[DateClosed]]="",ABS(NETWORKDAYS(Proc[[#This Row],[DateOpened]],TODAY()))-1,ABS(NETWORKDAYS(Proc[[#This Row],[DateOpened]],Proc[[#This Row],[DateClosed]]))-1)</f>
        <v>11</v>
      </c>
      <c r="R8999" s="140" t="s">
        <v>476</v>
      </c>
      <c r="S8999" s="155"/>
      <c r="T8999" s="155"/>
    </row>
    <row r="9000" spans="1:20" hidden="1">
      <c r="A9000" s="154" t="s">
        <v>10642</v>
      </c>
      <c r="B9000" s="155" t="str">
        <f>IFERROR(VLOOKUP(Proc[[#This Row],[App]],Table2[],3,0),"open")</f>
        <v>ok</v>
      </c>
      <c r="C9000" s="156" t="s">
        <v>369</v>
      </c>
      <c r="D9000" t="s">
        <v>11215</v>
      </c>
      <c r="E9000" s="154" t="s">
        <v>11699</v>
      </c>
      <c r="F9000" s="155" t="s">
        <v>11699</v>
      </c>
      <c r="G9000" s="154" t="s">
        <v>400</v>
      </c>
      <c r="H9000" s="155" t="str">
        <f>IF(Proc[[#This Row],[type]]="LFF (MDG-F)",MID(Proc[[#This Row],[Obj]],13,10),"")</f>
        <v/>
      </c>
      <c r="J9000" s="155" t="b">
        <f>Proc[[#This Row],[Requested]]=Proc[[#This Row],[CurrentParent]]</f>
        <v>1</v>
      </c>
      <c r="K9000" s="155" t="str">
        <f>IF(Proc[[#This Row],[Author]]="Marcela Urrego",VLOOKUP(LEFT(Proc[[#This Row],[Requested]],1),Table3[#All],2,0),VLOOKUP(Proc[[#This Row],[Author]],Table4[],2,0))</f>
        <v>HC</v>
      </c>
      <c r="L9000" s="155" t="s">
        <v>7801</v>
      </c>
      <c r="M9000" s="140">
        <v>46100</v>
      </c>
      <c r="N9000" s="140"/>
      <c r="O9000" s="140"/>
      <c r="P9000" s="140" t="str">
        <f ca="1">IF(Proc[[#This Row],[DaysAgeing]]&gt;5,"yep","on track")</f>
        <v>yep</v>
      </c>
      <c r="Q9000" s="2">
        <f ca="1">IF(Proc[[#This Row],[DateClosed]]="",ABS(NETWORKDAYS(Proc[[#This Row],[DateOpened]],TODAY()))-1,ABS(NETWORKDAYS(Proc[[#This Row],[DateOpened]],Proc[[#This Row],[DateClosed]]))-1)</f>
        <v>11</v>
      </c>
      <c r="R9000" s="140" t="s">
        <v>476</v>
      </c>
      <c r="S9000" s="155"/>
      <c r="T9000" s="155"/>
    </row>
    <row r="9001" spans="1:20" hidden="1">
      <c r="A9001" s="154" t="s">
        <v>10642</v>
      </c>
      <c r="B9001" s="155" t="str">
        <f>IFERROR(VLOOKUP(Proc[[#This Row],[App]],Table2[],3,0),"open")</f>
        <v>ok</v>
      </c>
      <c r="C9001" s="156" t="s">
        <v>369</v>
      </c>
      <c r="D9001" t="s">
        <v>11216</v>
      </c>
      <c r="E9001" s="154" t="s">
        <v>11699</v>
      </c>
      <c r="F9001" s="155" t="s">
        <v>11699</v>
      </c>
      <c r="G9001" s="154" t="s">
        <v>400</v>
      </c>
      <c r="H9001" s="155" t="str">
        <f>IF(Proc[[#This Row],[type]]="LFF (MDG-F)",MID(Proc[[#This Row],[Obj]],13,10),"")</f>
        <v/>
      </c>
      <c r="J9001" s="155" t="b">
        <f>Proc[[#This Row],[Requested]]=Proc[[#This Row],[CurrentParent]]</f>
        <v>1</v>
      </c>
      <c r="K9001" s="155" t="str">
        <f>IF(Proc[[#This Row],[Author]]="Marcela Urrego",VLOOKUP(LEFT(Proc[[#This Row],[Requested]],1),Table3[#All],2,0),VLOOKUP(Proc[[#This Row],[Author]],Table4[],2,0))</f>
        <v>HC</v>
      </c>
      <c r="L9001" s="155" t="s">
        <v>7801</v>
      </c>
      <c r="M9001" s="140">
        <v>46100</v>
      </c>
      <c r="N9001" s="140"/>
      <c r="O9001" s="140"/>
      <c r="P9001" s="140" t="str">
        <f ca="1">IF(Proc[[#This Row],[DaysAgeing]]&gt;5,"yep","on track")</f>
        <v>yep</v>
      </c>
      <c r="Q9001" s="2">
        <f ca="1">IF(Proc[[#This Row],[DateClosed]]="",ABS(NETWORKDAYS(Proc[[#This Row],[DateOpened]],TODAY()))-1,ABS(NETWORKDAYS(Proc[[#This Row],[DateOpened]],Proc[[#This Row],[DateClosed]]))-1)</f>
        <v>11</v>
      </c>
      <c r="R9001" s="140" t="s">
        <v>476</v>
      </c>
      <c r="S9001" s="155"/>
      <c r="T9001" s="155"/>
    </row>
    <row r="9002" spans="1:20" hidden="1">
      <c r="A9002" s="154" t="s">
        <v>10642</v>
      </c>
      <c r="B9002" s="155" t="str">
        <f>IFERROR(VLOOKUP(Proc[[#This Row],[App]],Table2[],3,0),"open")</f>
        <v>ok</v>
      </c>
      <c r="C9002" s="156" t="s">
        <v>369</v>
      </c>
      <c r="D9002" t="s">
        <v>11217</v>
      </c>
      <c r="E9002" s="154" t="s">
        <v>11699</v>
      </c>
      <c r="F9002" s="155" t="s">
        <v>11699</v>
      </c>
      <c r="G9002" s="154" t="s">
        <v>400</v>
      </c>
      <c r="H9002" s="155" t="str">
        <f>IF(Proc[[#This Row],[type]]="LFF (MDG-F)",MID(Proc[[#This Row],[Obj]],13,10),"")</f>
        <v/>
      </c>
      <c r="J9002" s="155" t="b">
        <f>Proc[[#This Row],[Requested]]=Proc[[#This Row],[CurrentParent]]</f>
        <v>1</v>
      </c>
      <c r="K9002" s="155" t="str">
        <f>IF(Proc[[#This Row],[Author]]="Marcela Urrego",VLOOKUP(LEFT(Proc[[#This Row],[Requested]],1),Table3[#All],2,0),VLOOKUP(Proc[[#This Row],[Author]],Table4[],2,0))</f>
        <v>HC</v>
      </c>
      <c r="L9002" s="155" t="s">
        <v>7801</v>
      </c>
      <c r="M9002" s="140">
        <v>46100</v>
      </c>
      <c r="N9002" s="140"/>
      <c r="O9002" s="140"/>
      <c r="P9002" s="140" t="str">
        <f ca="1">IF(Proc[[#This Row],[DaysAgeing]]&gt;5,"yep","on track")</f>
        <v>yep</v>
      </c>
      <c r="Q9002" s="2">
        <f ca="1">IF(Proc[[#This Row],[DateClosed]]="",ABS(NETWORKDAYS(Proc[[#This Row],[DateOpened]],TODAY()))-1,ABS(NETWORKDAYS(Proc[[#This Row],[DateOpened]],Proc[[#This Row],[DateClosed]]))-1)</f>
        <v>11</v>
      </c>
      <c r="R9002" s="140" t="s">
        <v>476</v>
      </c>
      <c r="S9002" s="155"/>
      <c r="T9002" s="155"/>
    </row>
    <row r="9003" spans="1:20" hidden="1">
      <c r="A9003" s="154" t="s">
        <v>10642</v>
      </c>
      <c r="B9003" s="155" t="str">
        <f>IFERROR(VLOOKUP(Proc[[#This Row],[App]],Table2[],3,0),"open")</f>
        <v>ok</v>
      </c>
      <c r="C9003" s="156" t="s">
        <v>369</v>
      </c>
      <c r="D9003" t="s">
        <v>11218</v>
      </c>
      <c r="E9003" s="154" t="s">
        <v>11699</v>
      </c>
      <c r="F9003" s="155" t="s">
        <v>11699</v>
      </c>
      <c r="G9003" s="154" t="s">
        <v>400</v>
      </c>
      <c r="H9003" s="155" t="str">
        <f>IF(Proc[[#This Row],[type]]="LFF (MDG-F)",MID(Proc[[#This Row],[Obj]],13,10),"")</f>
        <v/>
      </c>
      <c r="J9003" s="155" t="b">
        <f>Proc[[#This Row],[Requested]]=Proc[[#This Row],[CurrentParent]]</f>
        <v>1</v>
      </c>
      <c r="K9003" s="155" t="str">
        <f>IF(Proc[[#This Row],[Author]]="Marcela Urrego",VLOOKUP(LEFT(Proc[[#This Row],[Requested]],1),Table3[#All],2,0),VLOOKUP(Proc[[#This Row],[Author]],Table4[],2,0))</f>
        <v>HC</v>
      </c>
      <c r="L9003" s="155" t="s">
        <v>7801</v>
      </c>
      <c r="M9003" s="140">
        <v>46100</v>
      </c>
      <c r="N9003" s="140"/>
      <c r="O9003" s="140"/>
      <c r="P9003" s="140" t="str">
        <f ca="1">IF(Proc[[#This Row],[DaysAgeing]]&gt;5,"yep","on track")</f>
        <v>yep</v>
      </c>
      <c r="Q9003" s="2">
        <f ca="1">IF(Proc[[#This Row],[DateClosed]]="",ABS(NETWORKDAYS(Proc[[#This Row],[DateOpened]],TODAY()))-1,ABS(NETWORKDAYS(Proc[[#This Row],[DateOpened]],Proc[[#This Row],[DateClosed]]))-1)</f>
        <v>11</v>
      </c>
      <c r="R9003" s="140" t="s">
        <v>476</v>
      </c>
      <c r="S9003" s="155"/>
      <c r="T9003" s="155"/>
    </row>
    <row r="9004" spans="1:20" hidden="1">
      <c r="A9004" s="154" t="s">
        <v>10642</v>
      </c>
      <c r="B9004" s="155" t="str">
        <f>IFERROR(VLOOKUP(Proc[[#This Row],[App]],Table2[],3,0),"open")</f>
        <v>ok</v>
      </c>
      <c r="C9004" s="156" t="s">
        <v>369</v>
      </c>
      <c r="D9004" t="s">
        <v>11219</v>
      </c>
      <c r="E9004" s="154" t="s">
        <v>11699</v>
      </c>
      <c r="F9004" s="155" t="s">
        <v>11699</v>
      </c>
      <c r="G9004" s="154" t="s">
        <v>400</v>
      </c>
      <c r="H9004" s="155" t="str">
        <f>IF(Proc[[#This Row],[type]]="LFF (MDG-F)",MID(Proc[[#This Row],[Obj]],13,10),"")</f>
        <v/>
      </c>
      <c r="J9004" s="155" t="b">
        <f>Proc[[#This Row],[Requested]]=Proc[[#This Row],[CurrentParent]]</f>
        <v>1</v>
      </c>
      <c r="K9004" s="155" t="str">
        <f>IF(Proc[[#This Row],[Author]]="Marcela Urrego",VLOOKUP(LEFT(Proc[[#This Row],[Requested]],1),Table3[#All],2,0),VLOOKUP(Proc[[#This Row],[Author]],Table4[],2,0))</f>
        <v>HC</v>
      </c>
      <c r="L9004" s="155" t="s">
        <v>7801</v>
      </c>
      <c r="M9004" s="140">
        <v>46100</v>
      </c>
      <c r="N9004" s="140"/>
      <c r="O9004" s="140"/>
      <c r="P9004" s="140" t="str">
        <f ca="1">IF(Proc[[#This Row],[DaysAgeing]]&gt;5,"yep","on track")</f>
        <v>yep</v>
      </c>
      <c r="Q9004" s="2">
        <f ca="1">IF(Proc[[#This Row],[DateClosed]]="",ABS(NETWORKDAYS(Proc[[#This Row],[DateOpened]],TODAY()))-1,ABS(NETWORKDAYS(Proc[[#This Row],[DateOpened]],Proc[[#This Row],[DateClosed]]))-1)</f>
        <v>11</v>
      </c>
      <c r="R9004" s="140" t="s">
        <v>476</v>
      </c>
      <c r="S9004" s="155"/>
      <c r="T9004" s="155"/>
    </row>
    <row r="9005" spans="1:20" hidden="1">
      <c r="A9005" s="154" t="s">
        <v>10642</v>
      </c>
      <c r="B9005" s="155" t="str">
        <f>IFERROR(VLOOKUP(Proc[[#This Row],[App]],Table2[],3,0),"open")</f>
        <v>ok</v>
      </c>
      <c r="C9005" s="156" t="s">
        <v>369</v>
      </c>
      <c r="D9005" t="s">
        <v>11220</v>
      </c>
      <c r="E9005" s="154" t="s">
        <v>11699</v>
      </c>
      <c r="F9005" s="155" t="s">
        <v>11699</v>
      </c>
      <c r="G9005" s="154" t="s">
        <v>400</v>
      </c>
      <c r="H9005" s="155" t="str">
        <f>IF(Proc[[#This Row],[type]]="LFF (MDG-F)",MID(Proc[[#This Row],[Obj]],13,10),"")</f>
        <v/>
      </c>
      <c r="J9005" s="155" t="b">
        <f>Proc[[#This Row],[Requested]]=Proc[[#This Row],[CurrentParent]]</f>
        <v>1</v>
      </c>
      <c r="K9005" s="155" t="str">
        <f>IF(Proc[[#This Row],[Author]]="Marcela Urrego",VLOOKUP(LEFT(Proc[[#This Row],[Requested]],1),Table3[#All],2,0),VLOOKUP(Proc[[#This Row],[Author]],Table4[],2,0))</f>
        <v>HC</v>
      </c>
      <c r="L9005" s="155" t="s">
        <v>7801</v>
      </c>
      <c r="M9005" s="140">
        <v>46100</v>
      </c>
      <c r="N9005" s="140"/>
      <c r="O9005" s="140"/>
      <c r="P9005" s="140" t="str">
        <f ca="1">IF(Proc[[#This Row],[DaysAgeing]]&gt;5,"yep","on track")</f>
        <v>yep</v>
      </c>
      <c r="Q9005" s="2">
        <f ca="1">IF(Proc[[#This Row],[DateClosed]]="",ABS(NETWORKDAYS(Proc[[#This Row],[DateOpened]],TODAY()))-1,ABS(NETWORKDAYS(Proc[[#This Row],[DateOpened]],Proc[[#This Row],[DateClosed]]))-1)</f>
        <v>11</v>
      </c>
      <c r="R9005" s="140" t="s">
        <v>476</v>
      </c>
      <c r="S9005" s="155"/>
      <c r="T9005" s="155"/>
    </row>
    <row r="9006" spans="1:20" hidden="1">
      <c r="A9006" s="154" t="s">
        <v>10642</v>
      </c>
      <c r="B9006" s="155" t="str">
        <f>IFERROR(VLOOKUP(Proc[[#This Row],[App]],Table2[],3,0),"open")</f>
        <v>ok</v>
      </c>
      <c r="C9006" s="156" t="s">
        <v>369</v>
      </c>
      <c r="D9006" t="s">
        <v>11221</v>
      </c>
      <c r="E9006" s="154" t="s">
        <v>11699</v>
      </c>
      <c r="F9006" s="155" t="s">
        <v>11699</v>
      </c>
      <c r="G9006" s="154" t="s">
        <v>400</v>
      </c>
      <c r="H9006" s="155" t="str">
        <f>IF(Proc[[#This Row],[type]]="LFF (MDG-F)",MID(Proc[[#This Row],[Obj]],13,10),"")</f>
        <v/>
      </c>
      <c r="J9006" s="155" t="b">
        <f>Proc[[#This Row],[Requested]]=Proc[[#This Row],[CurrentParent]]</f>
        <v>1</v>
      </c>
      <c r="K9006" s="155" t="str">
        <f>IF(Proc[[#This Row],[Author]]="Marcela Urrego",VLOOKUP(LEFT(Proc[[#This Row],[Requested]],1),Table3[#All],2,0),VLOOKUP(Proc[[#This Row],[Author]],Table4[],2,0))</f>
        <v>HC</v>
      </c>
      <c r="L9006" s="155" t="s">
        <v>7801</v>
      </c>
      <c r="M9006" s="140">
        <v>46100</v>
      </c>
      <c r="N9006" s="140"/>
      <c r="O9006" s="140"/>
      <c r="P9006" s="140" t="str">
        <f ca="1">IF(Proc[[#This Row],[DaysAgeing]]&gt;5,"yep","on track")</f>
        <v>yep</v>
      </c>
      <c r="Q9006" s="2">
        <f ca="1">IF(Proc[[#This Row],[DateClosed]]="",ABS(NETWORKDAYS(Proc[[#This Row],[DateOpened]],TODAY()))-1,ABS(NETWORKDAYS(Proc[[#This Row],[DateOpened]],Proc[[#This Row],[DateClosed]]))-1)</f>
        <v>11</v>
      </c>
      <c r="R9006" s="140" t="s">
        <v>476</v>
      </c>
      <c r="S9006" s="155"/>
      <c r="T9006" s="155"/>
    </row>
    <row r="9007" spans="1:20" hidden="1">
      <c r="A9007" s="154" t="s">
        <v>10642</v>
      </c>
      <c r="B9007" s="155" t="str">
        <f>IFERROR(VLOOKUP(Proc[[#This Row],[App]],Table2[],3,0),"open")</f>
        <v>ok</v>
      </c>
      <c r="C9007" s="156" t="s">
        <v>369</v>
      </c>
      <c r="D9007" t="s">
        <v>11222</v>
      </c>
      <c r="E9007" s="154" t="s">
        <v>11699</v>
      </c>
      <c r="F9007" s="155" t="s">
        <v>11699</v>
      </c>
      <c r="G9007" s="154" t="s">
        <v>400</v>
      </c>
      <c r="H9007" s="155" t="str">
        <f>IF(Proc[[#This Row],[type]]="LFF (MDG-F)",MID(Proc[[#This Row],[Obj]],13,10),"")</f>
        <v/>
      </c>
      <c r="J9007" s="155" t="b">
        <f>Proc[[#This Row],[Requested]]=Proc[[#This Row],[CurrentParent]]</f>
        <v>1</v>
      </c>
      <c r="K9007" s="155" t="str">
        <f>IF(Proc[[#This Row],[Author]]="Marcela Urrego",VLOOKUP(LEFT(Proc[[#This Row],[Requested]],1),Table3[#All],2,0),VLOOKUP(Proc[[#This Row],[Author]],Table4[],2,0))</f>
        <v>HC</v>
      </c>
      <c r="L9007" s="155" t="s">
        <v>7801</v>
      </c>
      <c r="M9007" s="140">
        <v>46100</v>
      </c>
      <c r="N9007" s="140"/>
      <c r="O9007" s="140"/>
      <c r="P9007" s="140" t="str">
        <f ca="1">IF(Proc[[#This Row],[DaysAgeing]]&gt;5,"yep","on track")</f>
        <v>yep</v>
      </c>
      <c r="Q9007" s="2">
        <f ca="1">IF(Proc[[#This Row],[DateClosed]]="",ABS(NETWORKDAYS(Proc[[#This Row],[DateOpened]],TODAY()))-1,ABS(NETWORKDAYS(Proc[[#This Row],[DateOpened]],Proc[[#This Row],[DateClosed]]))-1)</f>
        <v>11</v>
      </c>
      <c r="R9007" s="140" t="s">
        <v>476</v>
      </c>
      <c r="S9007" s="155"/>
      <c r="T9007" s="155"/>
    </row>
    <row r="9008" spans="1:20" hidden="1">
      <c r="A9008" s="154" t="s">
        <v>10642</v>
      </c>
      <c r="B9008" s="155" t="str">
        <f>IFERROR(VLOOKUP(Proc[[#This Row],[App]],Table2[],3,0),"open")</f>
        <v>ok</v>
      </c>
      <c r="C9008" s="156" t="s">
        <v>369</v>
      </c>
      <c r="D9008" t="s">
        <v>11223</v>
      </c>
      <c r="E9008" s="154" t="s">
        <v>11699</v>
      </c>
      <c r="F9008" s="155" t="s">
        <v>11699</v>
      </c>
      <c r="G9008" s="154" t="s">
        <v>400</v>
      </c>
      <c r="H9008" s="155" t="str">
        <f>IF(Proc[[#This Row],[type]]="LFF (MDG-F)",MID(Proc[[#This Row],[Obj]],13,10),"")</f>
        <v/>
      </c>
      <c r="J9008" s="155" t="b">
        <f>Proc[[#This Row],[Requested]]=Proc[[#This Row],[CurrentParent]]</f>
        <v>1</v>
      </c>
      <c r="K9008" s="155" t="str">
        <f>IF(Proc[[#This Row],[Author]]="Marcela Urrego",VLOOKUP(LEFT(Proc[[#This Row],[Requested]],1),Table3[#All],2,0),VLOOKUP(Proc[[#This Row],[Author]],Table4[],2,0))</f>
        <v>HC</v>
      </c>
      <c r="L9008" s="155" t="s">
        <v>7801</v>
      </c>
      <c r="M9008" s="140">
        <v>46100</v>
      </c>
      <c r="N9008" s="140"/>
      <c r="O9008" s="140"/>
      <c r="P9008" s="140" t="str">
        <f ca="1">IF(Proc[[#This Row],[DaysAgeing]]&gt;5,"yep","on track")</f>
        <v>yep</v>
      </c>
      <c r="Q9008" s="2">
        <f ca="1">IF(Proc[[#This Row],[DateClosed]]="",ABS(NETWORKDAYS(Proc[[#This Row],[DateOpened]],TODAY()))-1,ABS(NETWORKDAYS(Proc[[#This Row],[DateOpened]],Proc[[#This Row],[DateClosed]]))-1)</f>
        <v>11</v>
      </c>
      <c r="R9008" s="140" t="s">
        <v>476</v>
      </c>
      <c r="S9008" s="155"/>
      <c r="T9008" s="155"/>
    </row>
    <row r="9009" spans="1:20" hidden="1">
      <c r="A9009" s="154" t="s">
        <v>10642</v>
      </c>
      <c r="B9009" s="155" t="str">
        <f>IFERROR(VLOOKUP(Proc[[#This Row],[App]],Table2[],3,0),"open")</f>
        <v>ok</v>
      </c>
      <c r="C9009" s="156" t="s">
        <v>369</v>
      </c>
      <c r="D9009" t="s">
        <v>11224</v>
      </c>
      <c r="E9009" s="154" t="s">
        <v>11699</v>
      </c>
      <c r="F9009" s="155" t="s">
        <v>11699</v>
      </c>
      <c r="G9009" s="154" t="s">
        <v>400</v>
      </c>
      <c r="H9009" s="155" t="str">
        <f>IF(Proc[[#This Row],[type]]="LFF (MDG-F)",MID(Proc[[#This Row],[Obj]],13,10),"")</f>
        <v/>
      </c>
      <c r="J9009" s="155" t="b">
        <f>Proc[[#This Row],[Requested]]=Proc[[#This Row],[CurrentParent]]</f>
        <v>1</v>
      </c>
      <c r="K9009" s="155" t="str">
        <f>IF(Proc[[#This Row],[Author]]="Marcela Urrego",VLOOKUP(LEFT(Proc[[#This Row],[Requested]],1),Table3[#All],2,0),VLOOKUP(Proc[[#This Row],[Author]],Table4[],2,0))</f>
        <v>HC</v>
      </c>
      <c r="L9009" s="155" t="s">
        <v>7801</v>
      </c>
      <c r="M9009" s="140">
        <v>46100</v>
      </c>
      <c r="N9009" s="140"/>
      <c r="O9009" s="140"/>
      <c r="P9009" s="140" t="str">
        <f ca="1">IF(Proc[[#This Row],[DaysAgeing]]&gt;5,"yep","on track")</f>
        <v>yep</v>
      </c>
      <c r="Q9009" s="2">
        <f ca="1">IF(Proc[[#This Row],[DateClosed]]="",ABS(NETWORKDAYS(Proc[[#This Row],[DateOpened]],TODAY()))-1,ABS(NETWORKDAYS(Proc[[#This Row],[DateOpened]],Proc[[#This Row],[DateClosed]]))-1)</f>
        <v>11</v>
      </c>
      <c r="R9009" s="140" t="s">
        <v>476</v>
      </c>
      <c r="S9009" s="155"/>
      <c r="T9009" s="155"/>
    </row>
    <row r="9010" spans="1:20" hidden="1">
      <c r="A9010" s="154" t="s">
        <v>10642</v>
      </c>
      <c r="B9010" s="155" t="str">
        <f>IFERROR(VLOOKUP(Proc[[#This Row],[App]],Table2[],3,0),"open")</f>
        <v>ok</v>
      </c>
      <c r="C9010" s="156" t="s">
        <v>369</v>
      </c>
      <c r="D9010" t="s">
        <v>11225</v>
      </c>
      <c r="E9010" s="154" t="s">
        <v>11699</v>
      </c>
      <c r="F9010" s="155" t="s">
        <v>11699</v>
      </c>
      <c r="G9010" s="154" t="s">
        <v>400</v>
      </c>
      <c r="H9010" s="155" t="str">
        <f>IF(Proc[[#This Row],[type]]="LFF (MDG-F)",MID(Proc[[#This Row],[Obj]],13,10),"")</f>
        <v/>
      </c>
      <c r="J9010" s="155" t="b">
        <f>Proc[[#This Row],[Requested]]=Proc[[#This Row],[CurrentParent]]</f>
        <v>1</v>
      </c>
      <c r="K9010" s="155" t="str">
        <f>IF(Proc[[#This Row],[Author]]="Marcela Urrego",VLOOKUP(LEFT(Proc[[#This Row],[Requested]],1),Table3[#All],2,0),VLOOKUP(Proc[[#This Row],[Author]],Table4[],2,0))</f>
        <v>HC</v>
      </c>
      <c r="L9010" s="155" t="s">
        <v>7801</v>
      </c>
      <c r="M9010" s="140">
        <v>46100</v>
      </c>
      <c r="N9010" s="140"/>
      <c r="O9010" s="140"/>
      <c r="P9010" s="140" t="str">
        <f ca="1">IF(Proc[[#This Row],[DaysAgeing]]&gt;5,"yep","on track")</f>
        <v>yep</v>
      </c>
      <c r="Q9010" s="2">
        <f ca="1">IF(Proc[[#This Row],[DateClosed]]="",ABS(NETWORKDAYS(Proc[[#This Row],[DateOpened]],TODAY()))-1,ABS(NETWORKDAYS(Proc[[#This Row],[DateOpened]],Proc[[#This Row],[DateClosed]]))-1)</f>
        <v>11</v>
      </c>
      <c r="R9010" s="140" t="s">
        <v>476</v>
      </c>
      <c r="S9010" s="155"/>
      <c r="T9010" s="155"/>
    </row>
    <row r="9011" spans="1:20" hidden="1">
      <c r="A9011" s="154" t="s">
        <v>10642</v>
      </c>
      <c r="B9011" s="155" t="str">
        <f>IFERROR(VLOOKUP(Proc[[#This Row],[App]],Table2[],3,0),"open")</f>
        <v>ok</v>
      </c>
      <c r="C9011" s="156" t="s">
        <v>369</v>
      </c>
      <c r="D9011" t="s">
        <v>11226</v>
      </c>
      <c r="E9011" s="154" t="s">
        <v>11699</v>
      </c>
      <c r="F9011" s="155" t="s">
        <v>11699</v>
      </c>
      <c r="G9011" s="154" t="s">
        <v>400</v>
      </c>
      <c r="H9011" s="155" t="str">
        <f>IF(Proc[[#This Row],[type]]="LFF (MDG-F)",MID(Proc[[#This Row],[Obj]],13,10),"")</f>
        <v/>
      </c>
      <c r="J9011" s="155" t="b">
        <f>Proc[[#This Row],[Requested]]=Proc[[#This Row],[CurrentParent]]</f>
        <v>1</v>
      </c>
      <c r="K9011" s="155" t="str">
        <f>IF(Proc[[#This Row],[Author]]="Marcela Urrego",VLOOKUP(LEFT(Proc[[#This Row],[Requested]],1),Table3[#All],2,0),VLOOKUP(Proc[[#This Row],[Author]],Table4[],2,0))</f>
        <v>HC</v>
      </c>
      <c r="L9011" s="155" t="s">
        <v>7801</v>
      </c>
      <c r="M9011" s="140">
        <v>46100</v>
      </c>
      <c r="N9011" s="140"/>
      <c r="O9011" s="140"/>
      <c r="P9011" s="140" t="str">
        <f ca="1">IF(Proc[[#This Row],[DaysAgeing]]&gt;5,"yep","on track")</f>
        <v>yep</v>
      </c>
      <c r="Q9011" s="2">
        <f ca="1">IF(Proc[[#This Row],[DateClosed]]="",ABS(NETWORKDAYS(Proc[[#This Row],[DateOpened]],TODAY()))-1,ABS(NETWORKDAYS(Proc[[#This Row],[DateOpened]],Proc[[#This Row],[DateClosed]]))-1)</f>
        <v>11</v>
      </c>
      <c r="R9011" s="140" t="s">
        <v>476</v>
      </c>
      <c r="S9011" s="155"/>
      <c r="T9011" s="155"/>
    </row>
    <row r="9012" spans="1:20" hidden="1">
      <c r="A9012" s="154" t="s">
        <v>10642</v>
      </c>
      <c r="B9012" s="155" t="str">
        <f>IFERROR(VLOOKUP(Proc[[#This Row],[App]],Table2[],3,0),"open")</f>
        <v>ok</v>
      </c>
      <c r="C9012" s="156" t="s">
        <v>369</v>
      </c>
      <c r="D9012" t="s">
        <v>11227</v>
      </c>
      <c r="E9012" s="154" t="s">
        <v>11699</v>
      </c>
      <c r="F9012" s="155" t="s">
        <v>11699</v>
      </c>
      <c r="G9012" s="154" t="s">
        <v>400</v>
      </c>
      <c r="H9012" s="155" t="str">
        <f>IF(Proc[[#This Row],[type]]="LFF (MDG-F)",MID(Proc[[#This Row],[Obj]],13,10),"")</f>
        <v/>
      </c>
      <c r="J9012" s="155" t="b">
        <f>Proc[[#This Row],[Requested]]=Proc[[#This Row],[CurrentParent]]</f>
        <v>1</v>
      </c>
      <c r="K9012" s="155" t="str">
        <f>IF(Proc[[#This Row],[Author]]="Marcela Urrego",VLOOKUP(LEFT(Proc[[#This Row],[Requested]],1),Table3[#All],2,0),VLOOKUP(Proc[[#This Row],[Author]],Table4[],2,0))</f>
        <v>HC</v>
      </c>
      <c r="L9012" s="155" t="s">
        <v>7801</v>
      </c>
      <c r="M9012" s="140">
        <v>46100</v>
      </c>
      <c r="N9012" s="140"/>
      <c r="O9012" s="140"/>
      <c r="P9012" s="140" t="str">
        <f ca="1">IF(Proc[[#This Row],[DaysAgeing]]&gt;5,"yep","on track")</f>
        <v>yep</v>
      </c>
      <c r="Q9012" s="2">
        <f ca="1">IF(Proc[[#This Row],[DateClosed]]="",ABS(NETWORKDAYS(Proc[[#This Row],[DateOpened]],TODAY()))-1,ABS(NETWORKDAYS(Proc[[#This Row],[DateOpened]],Proc[[#This Row],[DateClosed]]))-1)</f>
        <v>11</v>
      </c>
      <c r="R9012" s="140" t="s">
        <v>476</v>
      </c>
      <c r="S9012" s="155"/>
      <c r="T9012" s="155"/>
    </row>
    <row r="9013" spans="1:20" hidden="1">
      <c r="A9013" s="154" t="s">
        <v>10642</v>
      </c>
      <c r="B9013" s="155" t="str">
        <f>IFERROR(VLOOKUP(Proc[[#This Row],[App]],Table2[],3,0),"open")</f>
        <v>ok</v>
      </c>
      <c r="C9013" s="156" t="s">
        <v>369</v>
      </c>
      <c r="D9013" t="s">
        <v>11228</v>
      </c>
      <c r="E9013" s="154" t="s">
        <v>11699</v>
      </c>
      <c r="F9013" s="155" t="s">
        <v>11699</v>
      </c>
      <c r="G9013" s="154" t="s">
        <v>400</v>
      </c>
      <c r="H9013" s="155" t="str">
        <f>IF(Proc[[#This Row],[type]]="LFF (MDG-F)",MID(Proc[[#This Row],[Obj]],13,10),"")</f>
        <v/>
      </c>
      <c r="J9013" s="155" t="b">
        <f>Proc[[#This Row],[Requested]]=Proc[[#This Row],[CurrentParent]]</f>
        <v>1</v>
      </c>
      <c r="K9013" s="155" t="str">
        <f>IF(Proc[[#This Row],[Author]]="Marcela Urrego",VLOOKUP(LEFT(Proc[[#This Row],[Requested]],1),Table3[#All],2,0),VLOOKUP(Proc[[#This Row],[Author]],Table4[],2,0))</f>
        <v>HC</v>
      </c>
      <c r="L9013" s="155" t="s">
        <v>7801</v>
      </c>
      <c r="M9013" s="140">
        <v>46100</v>
      </c>
      <c r="N9013" s="140"/>
      <c r="O9013" s="140"/>
      <c r="P9013" s="140" t="str">
        <f ca="1">IF(Proc[[#This Row],[DaysAgeing]]&gt;5,"yep","on track")</f>
        <v>yep</v>
      </c>
      <c r="Q9013" s="2">
        <f ca="1">IF(Proc[[#This Row],[DateClosed]]="",ABS(NETWORKDAYS(Proc[[#This Row],[DateOpened]],TODAY()))-1,ABS(NETWORKDAYS(Proc[[#This Row],[DateOpened]],Proc[[#This Row],[DateClosed]]))-1)</f>
        <v>11</v>
      </c>
      <c r="R9013" s="140" t="s">
        <v>476</v>
      </c>
      <c r="S9013" s="155"/>
      <c r="T9013" s="155"/>
    </row>
    <row r="9014" spans="1:20" hidden="1">
      <c r="A9014" s="154" t="s">
        <v>10642</v>
      </c>
      <c r="B9014" s="155" t="str">
        <f>IFERROR(VLOOKUP(Proc[[#This Row],[App]],Table2[],3,0),"open")</f>
        <v>ok</v>
      </c>
      <c r="C9014" s="156" t="s">
        <v>369</v>
      </c>
      <c r="D9014" t="s">
        <v>11229</v>
      </c>
      <c r="E9014" s="154" t="s">
        <v>11699</v>
      </c>
      <c r="F9014" s="155" t="s">
        <v>11699</v>
      </c>
      <c r="G9014" s="154" t="s">
        <v>400</v>
      </c>
      <c r="H9014" s="155" t="str">
        <f>IF(Proc[[#This Row],[type]]="LFF (MDG-F)",MID(Proc[[#This Row],[Obj]],13,10),"")</f>
        <v/>
      </c>
      <c r="J9014" s="155" t="b">
        <f>Proc[[#This Row],[Requested]]=Proc[[#This Row],[CurrentParent]]</f>
        <v>1</v>
      </c>
      <c r="K9014" s="155" t="str">
        <f>IF(Proc[[#This Row],[Author]]="Marcela Urrego",VLOOKUP(LEFT(Proc[[#This Row],[Requested]],1),Table3[#All],2,0),VLOOKUP(Proc[[#This Row],[Author]],Table4[],2,0))</f>
        <v>HC</v>
      </c>
      <c r="L9014" s="155" t="s">
        <v>7801</v>
      </c>
      <c r="M9014" s="140">
        <v>46100</v>
      </c>
      <c r="N9014" s="140"/>
      <c r="O9014" s="140"/>
      <c r="P9014" s="140" t="str">
        <f ca="1">IF(Proc[[#This Row],[DaysAgeing]]&gt;5,"yep","on track")</f>
        <v>yep</v>
      </c>
      <c r="Q9014" s="2">
        <f ca="1">IF(Proc[[#This Row],[DateClosed]]="",ABS(NETWORKDAYS(Proc[[#This Row],[DateOpened]],TODAY()))-1,ABS(NETWORKDAYS(Proc[[#This Row],[DateOpened]],Proc[[#This Row],[DateClosed]]))-1)</f>
        <v>11</v>
      </c>
      <c r="R9014" s="140" t="s">
        <v>476</v>
      </c>
      <c r="S9014" s="155"/>
      <c r="T9014" s="155"/>
    </row>
    <row r="9015" spans="1:20" hidden="1">
      <c r="A9015" s="154" t="s">
        <v>10642</v>
      </c>
      <c r="B9015" s="155" t="str">
        <f>IFERROR(VLOOKUP(Proc[[#This Row],[App]],Table2[],3,0),"open")</f>
        <v>ok</v>
      </c>
      <c r="C9015" s="156" t="s">
        <v>369</v>
      </c>
      <c r="D9015" t="s">
        <v>11230</v>
      </c>
      <c r="E9015" s="154" t="s">
        <v>11699</v>
      </c>
      <c r="F9015" s="155" t="s">
        <v>11699</v>
      </c>
      <c r="G9015" s="154" t="s">
        <v>400</v>
      </c>
      <c r="H9015" s="155" t="str">
        <f>IF(Proc[[#This Row],[type]]="LFF (MDG-F)",MID(Proc[[#This Row],[Obj]],13,10),"")</f>
        <v/>
      </c>
      <c r="J9015" s="155" t="b">
        <f>Proc[[#This Row],[Requested]]=Proc[[#This Row],[CurrentParent]]</f>
        <v>1</v>
      </c>
      <c r="K9015" s="155" t="str">
        <f>IF(Proc[[#This Row],[Author]]="Marcela Urrego",VLOOKUP(LEFT(Proc[[#This Row],[Requested]],1),Table3[#All],2,0),VLOOKUP(Proc[[#This Row],[Author]],Table4[],2,0))</f>
        <v>HC</v>
      </c>
      <c r="L9015" s="155" t="s">
        <v>7801</v>
      </c>
      <c r="M9015" s="140">
        <v>46100</v>
      </c>
      <c r="N9015" s="140"/>
      <c r="O9015" s="140"/>
      <c r="P9015" s="140" t="str">
        <f ca="1">IF(Proc[[#This Row],[DaysAgeing]]&gt;5,"yep","on track")</f>
        <v>yep</v>
      </c>
      <c r="Q9015" s="2">
        <f ca="1">IF(Proc[[#This Row],[DateClosed]]="",ABS(NETWORKDAYS(Proc[[#This Row],[DateOpened]],TODAY()))-1,ABS(NETWORKDAYS(Proc[[#This Row],[DateOpened]],Proc[[#This Row],[DateClosed]]))-1)</f>
        <v>11</v>
      </c>
      <c r="R9015" s="140" t="s">
        <v>476</v>
      </c>
      <c r="S9015" s="155"/>
      <c r="T9015" s="155"/>
    </row>
    <row r="9016" spans="1:20" hidden="1">
      <c r="A9016" s="154" t="s">
        <v>10642</v>
      </c>
      <c r="B9016" s="155" t="str">
        <f>IFERROR(VLOOKUP(Proc[[#This Row],[App]],Table2[],3,0),"open")</f>
        <v>ok</v>
      </c>
      <c r="C9016" s="156" t="s">
        <v>369</v>
      </c>
      <c r="D9016" t="s">
        <v>11231</v>
      </c>
      <c r="E9016" s="154" t="s">
        <v>11699</v>
      </c>
      <c r="F9016" s="155" t="s">
        <v>11699</v>
      </c>
      <c r="G9016" s="154" t="s">
        <v>400</v>
      </c>
      <c r="H9016" s="155" t="str">
        <f>IF(Proc[[#This Row],[type]]="LFF (MDG-F)",MID(Proc[[#This Row],[Obj]],13,10),"")</f>
        <v/>
      </c>
      <c r="J9016" s="155" t="b">
        <f>Proc[[#This Row],[Requested]]=Proc[[#This Row],[CurrentParent]]</f>
        <v>1</v>
      </c>
      <c r="K9016" s="155" t="str">
        <f>IF(Proc[[#This Row],[Author]]="Marcela Urrego",VLOOKUP(LEFT(Proc[[#This Row],[Requested]],1),Table3[#All],2,0),VLOOKUP(Proc[[#This Row],[Author]],Table4[],2,0))</f>
        <v>HC</v>
      </c>
      <c r="L9016" s="155" t="s">
        <v>7801</v>
      </c>
      <c r="M9016" s="140">
        <v>46100</v>
      </c>
      <c r="N9016" s="140"/>
      <c r="O9016" s="140"/>
      <c r="P9016" s="140" t="str">
        <f ca="1">IF(Proc[[#This Row],[DaysAgeing]]&gt;5,"yep","on track")</f>
        <v>yep</v>
      </c>
      <c r="Q9016" s="2">
        <f ca="1">IF(Proc[[#This Row],[DateClosed]]="",ABS(NETWORKDAYS(Proc[[#This Row],[DateOpened]],TODAY()))-1,ABS(NETWORKDAYS(Proc[[#This Row],[DateOpened]],Proc[[#This Row],[DateClosed]]))-1)</f>
        <v>11</v>
      </c>
      <c r="R9016" s="140" t="s">
        <v>476</v>
      </c>
      <c r="S9016" s="155"/>
      <c r="T9016" s="155"/>
    </row>
    <row r="9017" spans="1:20" hidden="1">
      <c r="A9017" s="154" t="s">
        <v>10642</v>
      </c>
      <c r="B9017" s="155" t="str">
        <f>IFERROR(VLOOKUP(Proc[[#This Row],[App]],Table2[],3,0),"open")</f>
        <v>ok</v>
      </c>
      <c r="C9017" s="156" t="s">
        <v>369</v>
      </c>
      <c r="D9017" t="s">
        <v>11232</v>
      </c>
      <c r="E9017" s="154" t="s">
        <v>11699</v>
      </c>
      <c r="F9017" s="155" t="s">
        <v>11699</v>
      </c>
      <c r="G9017" s="154" t="s">
        <v>400</v>
      </c>
      <c r="H9017" s="155" t="str">
        <f>IF(Proc[[#This Row],[type]]="LFF (MDG-F)",MID(Proc[[#This Row],[Obj]],13,10),"")</f>
        <v/>
      </c>
      <c r="J9017" s="155" t="b">
        <f>Proc[[#This Row],[Requested]]=Proc[[#This Row],[CurrentParent]]</f>
        <v>1</v>
      </c>
      <c r="K9017" s="155" t="str">
        <f>IF(Proc[[#This Row],[Author]]="Marcela Urrego",VLOOKUP(LEFT(Proc[[#This Row],[Requested]],1),Table3[#All],2,0),VLOOKUP(Proc[[#This Row],[Author]],Table4[],2,0))</f>
        <v>HC</v>
      </c>
      <c r="L9017" s="155" t="s">
        <v>7801</v>
      </c>
      <c r="M9017" s="140">
        <v>46100</v>
      </c>
      <c r="N9017" s="140"/>
      <c r="O9017" s="140"/>
      <c r="P9017" s="140" t="str">
        <f ca="1">IF(Proc[[#This Row],[DaysAgeing]]&gt;5,"yep","on track")</f>
        <v>yep</v>
      </c>
      <c r="Q9017" s="2">
        <f ca="1">IF(Proc[[#This Row],[DateClosed]]="",ABS(NETWORKDAYS(Proc[[#This Row],[DateOpened]],TODAY()))-1,ABS(NETWORKDAYS(Proc[[#This Row],[DateOpened]],Proc[[#This Row],[DateClosed]]))-1)</f>
        <v>11</v>
      </c>
      <c r="R9017" s="140" t="s">
        <v>476</v>
      </c>
      <c r="S9017" s="155"/>
      <c r="T9017" s="155"/>
    </row>
    <row r="9018" spans="1:20" hidden="1">
      <c r="A9018" s="154" t="s">
        <v>10642</v>
      </c>
      <c r="B9018" s="155" t="str">
        <f>IFERROR(VLOOKUP(Proc[[#This Row],[App]],Table2[],3,0),"open")</f>
        <v>ok</v>
      </c>
      <c r="C9018" s="156" t="s">
        <v>369</v>
      </c>
      <c r="D9018" t="s">
        <v>11233</v>
      </c>
      <c r="E9018" s="154" t="s">
        <v>11699</v>
      </c>
      <c r="F9018" s="155" t="s">
        <v>11699</v>
      </c>
      <c r="G9018" s="154" t="s">
        <v>400</v>
      </c>
      <c r="H9018" s="155" t="str">
        <f>IF(Proc[[#This Row],[type]]="LFF (MDG-F)",MID(Proc[[#This Row],[Obj]],13,10),"")</f>
        <v/>
      </c>
      <c r="J9018" s="155" t="b">
        <f>Proc[[#This Row],[Requested]]=Proc[[#This Row],[CurrentParent]]</f>
        <v>1</v>
      </c>
      <c r="K9018" s="155" t="str">
        <f>IF(Proc[[#This Row],[Author]]="Marcela Urrego",VLOOKUP(LEFT(Proc[[#This Row],[Requested]],1),Table3[#All],2,0),VLOOKUP(Proc[[#This Row],[Author]],Table4[],2,0))</f>
        <v>HC</v>
      </c>
      <c r="L9018" s="155" t="s">
        <v>7801</v>
      </c>
      <c r="M9018" s="140">
        <v>46100</v>
      </c>
      <c r="N9018" s="140"/>
      <c r="O9018" s="140"/>
      <c r="P9018" s="140" t="str">
        <f ca="1">IF(Proc[[#This Row],[DaysAgeing]]&gt;5,"yep","on track")</f>
        <v>yep</v>
      </c>
      <c r="Q9018" s="2">
        <f ca="1">IF(Proc[[#This Row],[DateClosed]]="",ABS(NETWORKDAYS(Proc[[#This Row],[DateOpened]],TODAY()))-1,ABS(NETWORKDAYS(Proc[[#This Row],[DateOpened]],Proc[[#This Row],[DateClosed]]))-1)</f>
        <v>11</v>
      </c>
      <c r="R9018" s="140" t="s">
        <v>476</v>
      </c>
      <c r="S9018" s="155"/>
      <c r="T9018" s="155"/>
    </row>
    <row r="9019" spans="1:20" hidden="1">
      <c r="A9019" s="154" t="s">
        <v>10642</v>
      </c>
      <c r="B9019" s="155" t="str">
        <f>IFERROR(VLOOKUP(Proc[[#This Row],[App]],Table2[],3,0),"open")</f>
        <v>ok</v>
      </c>
      <c r="C9019" s="156" t="s">
        <v>369</v>
      </c>
      <c r="D9019" t="s">
        <v>11234</v>
      </c>
      <c r="E9019" s="154" t="s">
        <v>11699</v>
      </c>
      <c r="F9019" s="155" t="s">
        <v>11699</v>
      </c>
      <c r="G9019" s="154" t="s">
        <v>400</v>
      </c>
      <c r="H9019" s="155" t="str">
        <f>IF(Proc[[#This Row],[type]]="LFF (MDG-F)",MID(Proc[[#This Row],[Obj]],13,10),"")</f>
        <v/>
      </c>
      <c r="J9019" s="155" t="b">
        <f>Proc[[#This Row],[Requested]]=Proc[[#This Row],[CurrentParent]]</f>
        <v>1</v>
      </c>
      <c r="K9019" s="155" t="str">
        <f>IF(Proc[[#This Row],[Author]]="Marcela Urrego",VLOOKUP(LEFT(Proc[[#This Row],[Requested]],1),Table3[#All],2,0),VLOOKUP(Proc[[#This Row],[Author]],Table4[],2,0))</f>
        <v>HC</v>
      </c>
      <c r="L9019" s="155" t="s">
        <v>7801</v>
      </c>
      <c r="M9019" s="140">
        <v>46100</v>
      </c>
      <c r="N9019" s="140"/>
      <c r="O9019" s="140"/>
      <c r="P9019" s="140" t="str">
        <f ca="1">IF(Proc[[#This Row],[DaysAgeing]]&gt;5,"yep","on track")</f>
        <v>yep</v>
      </c>
      <c r="Q9019" s="2">
        <f ca="1">IF(Proc[[#This Row],[DateClosed]]="",ABS(NETWORKDAYS(Proc[[#This Row],[DateOpened]],TODAY()))-1,ABS(NETWORKDAYS(Proc[[#This Row],[DateOpened]],Proc[[#This Row],[DateClosed]]))-1)</f>
        <v>11</v>
      </c>
      <c r="R9019" s="140" t="s">
        <v>476</v>
      </c>
      <c r="S9019" s="155"/>
      <c r="T9019" s="155"/>
    </row>
    <row r="9020" spans="1:20" hidden="1">
      <c r="A9020" s="154" t="s">
        <v>10642</v>
      </c>
      <c r="B9020" s="155" t="str">
        <f>IFERROR(VLOOKUP(Proc[[#This Row],[App]],Table2[],3,0),"open")</f>
        <v>ok</v>
      </c>
      <c r="C9020" s="156" t="s">
        <v>369</v>
      </c>
      <c r="D9020" t="s">
        <v>11235</v>
      </c>
      <c r="E9020" s="154" t="s">
        <v>11699</v>
      </c>
      <c r="F9020" s="155" t="s">
        <v>11699</v>
      </c>
      <c r="G9020" s="154" t="s">
        <v>400</v>
      </c>
      <c r="H9020" s="155" t="str">
        <f>IF(Proc[[#This Row],[type]]="LFF (MDG-F)",MID(Proc[[#This Row],[Obj]],13,10),"")</f>
        <v/>
      </c>
      <c r="J9020" s="155" t="b">
        <f>Proc[[#This Row],[Requested]]=Proc[[#This Row],[CurrentParent]]</f>
        <v>1</v>
      </c>
      <c r="K9020" s="155" t="str">
        <f>IF(Proc[[#This Row],[Author]]="Marcela Urrego",VLOOKUP(LEFT(Proc[[#This Row],[Requested]],1),Table3[#All],2,0),VLOOKUP(Proc[[#This Row],[Author]],Table4[],2,0))</f>
        <v>HC</v>
      </c>
      <c r="L9020" s="155" t="s">
        <v>7801</v>
      </c>
      <c r="M9020" s="140">
        <v>46100</v>
      </c>
      <c r="N9020" s="140"/>
      <c r="O9020" s="140"/>
      <c r="P9020" s="140" t="str">
        <f ca="1">IF(Proc[[#This Row],[DaysAgeing]]&gt;5,"yep","on track")</f>
        <v>yep</v>
      </c>
      <c r="Q9020" s="2">
        <f ca="1">IF(Proc[[#This Row],[DateClosed]]="",ABS(NETWORKDAYS(Proc[[#This Row],[DateOpened]],TODAY()))-1,ABS(NETWORKDAYS(Proc[[#This Row],[DateOpened]],Proc[[#This Row],[DateClosed]]))-1)</f>
        <v>11</v>
      </c>
      <c r="R9020" s="140" t="s">
        <v>476</v>
      </c>
      <c r="S9020" s="155"/>
      <c r="T9020" s="155"/>
    </row>
    <row r="9021" spans="1:20" hidden="1">
      <c r="A9021" s="154" t="s">
        <v>10642</v>
      </c>
      <c r="B9021" s="155" t="str">
        <f>IFERROR(VLOOKUP(Proc[[#This Row],[App]],Table2[],3,0),"open")</f>
        <v>ok</v>
      </c>
      <c r="C9021" s="156" t="s">
        <v>369</v>
      </c>
      <c r="D9021" t="s">
        <v>11236</v>
      </c>
      <c r="E9021" s="154" t="s">
        <v>11699</v>
      </c>
      <c r="F9021" s="155" t="s">
        <v>11699</v>
      </c>
      <c r="G9021" s="154" t="s">
        <v>400</v>
      </c>
      <c r="H9021" s="155" t="str">
        <f>IF(Proc[[#This Row],[type]]="LFF (MDG-F)",MID(Proc[[#This Row],[Obj]],13,10),"")</f>
        <v/>
      </c>
      <c r="J9021" s="155" t="b">
        <f>Proc[[#This Row],[Requested]]=Proc[[#This Row],[CurrentParent]]</f>
        <v>1</v>
      </c>
      <c r="K9021" s="155" t="str">
        <f>IF(Proc[[#This Row],[Author]]="Marcela Urrego",VLOOKUP(LEFT(Proc[[#This Row],[Requested]],1),Table3[#All],2,0),VLOOKUP(Proc[[#This Row],[Author]],Table4[],2,0))</f>
        <v>HC</v>
      </c>
      <c r="L9021" s="155" t="s">
        <v>7801</v>
      </c>
      <c r="M9021" s="140">
        <v>46100</v>
      </c>
      <c r="N9021" s="140"/>
      <c r="O9021" s="140"/>
      <c r="P9021" s="140" t="str">
        <f ca="1">IF(Proc[[#This Row],[DaysAgeing]]&gt;5,"yep","on track")</f>
        <v>yep</v>
      </c>
      <c r="Q9021" s="2">
        <f ca="1">IF(Proc[[#This Row],[DateClosed]]="",ABS(NETWORKDAYS(Proc[[#This Row],[DateOpened]],TODAY()))-1,ABS(NETWORKDAYS(Proc[[#This Row],[DateOpened]],Proc[[#This Row],[DateClosed]]))-1)</f>
        <v>11</v>
      </c>
      <c r="R9021" s="140" t="s">
        <v>476</v>
      </c>
      <c r="S9021" s="155"/>
      <c r="T9021" s="155"/>
    </row>
    <row r="9022" spans="1:20" hidden="1">
      <c r="A9022" s="154" t="s">
        <v>10642</v>
      </c>
      <c r="B9022" s="155" t="str">
        <f>IFERROR(VLOOKUP(Proc[[#This Row],[App]],Table2[],3,0),"open")</f>
        <v>ok</v>
      </c>
      <c r="C9022" s="156" t="s">
        <v>369</v>
      </c>
      <c r="D9022" t="s">
        <v>11237</v>
      </c>
      <c r="E9022" s="154" t="s">
        <v>11699</v>
      </c>
      <c r="F9022" s="155" t="s">
        <v>11699</v>
      </c>
      <c r="G9022" s="154" t="s">
        <v>400</v>
      </c>
      <c r="H9022" s="155" t="str">
        <f>IF(Proc[[#This Row],[type]]="LFF (MDG-F)",MID(Proc[[#This Row],[Obj]],13,10),"")</f>
        <v/>
      </c>
      <c r="J9022" s="155" t="b">
        <f>Proc[[#This Row],[Requested]]=Proc[[#This Row],[CurrentParent]]</f>
        <v>1</v>
      </c>
      <c r="K9022" s="155" t="str">
        <f>IF(Proc[[#This Row],[Author]]="Marcela Urrego",VLOOKUP(LEFT(Proc[[#This Row],[Requested]],1),Table3[#All],2,0),VLOOKUP(Proc[[#This Row],[Author]],Table4[],2,0))</f>
        <v>HC</v>
      </c>
      <c r="L9022" s="155" t="s">
        <v>7801</v>
      </c>
      <c r="M9022" s="140">
        <v>46100</v>
      </c>
      <c r="N9022" s="140"/>
      <c r="O9022" s="140"/>
      <c r="P9022" s="140" t="str">
        <f ca="1">IF(Proc[[#This Row],[DaysAgeing]]&gt;5,"yep","on track")</f>
        <v>yep</v>
      </c>
      <c r="Q9022" s="2">
        <f ca="1">IF(Proc[[#This Row],[DateClosed]]="",ABS(NETWORKDAYS(Proc[[#This Row],[DateOpened]],TODAY()))-1,ABS(NETWORKDAYS(Proc[[#This Row],[DateOpened]],Proc[[#This Row],[DateClosed]]))-1)</f>
        <v>11</v>
      </c>
      <c r="R9022" s="140" t="s">
        <v>476</v>
      </c>
      <c r="S9022" s="155"/>
      <c r="T9022" s="155"/>
    </row>
    <row r="9023" spans="1:20" hidden="1">
      <c r="A9023" s="154" t="s">
        <v>10642</v>
      </c>
      <c r="B9023" s="155" t="str">
        <f>IFERROR(VLOOKUP(Proc[[#This Row],[App]],Table2[],3,0),"open")</f>
        <v>ok</v>
      </c>
      <c r="C9023" s="156" t="s">
        <v>369</v>
      </c>
      <c r="D9023" t="s">
        <v>11238</v>
      </c>
      <c r="E9023" s="154" t="s">
        <v>11699</v>
      </c>
      <c r="F9023" s="155" t="s">
        <v>11699</v>
      </c>
      <c r="G9023" s="154" t="s">
        <v>400</v>
      </c>
      <c r="H9023" s="155" t="str">
        <f>IF(Proc[[#This Row],[type]]="LFF (MDG-F)",MID(Proc[[#This Row],[Obj]],13,10),"")</f>
        <v/>
      </c>
      <c r="J9023" s="155" t="b">
        <f>Proc[[#This Row],[Requested]]=Proc[[#This Row],[CurrentParent]]</f>
        <v>1</v>
      </c>
      <c r="K9023" s="155" t="str">
        <f>IF(Proc[[#This Row],[Author]]="Marcela Urrego",VLOOKUP(LEFT(Proc[[#This Row],[Requested]],1),Table3[#All],2,0),VLOOKUP(Proc[[#This Row],[Author]],Table4[],2,0))</f>
        <v>HC</v>
      </c>
      <c r="L9023" s="155" t="s">
        <v>7801</v>
      </c>
      <c r="M9023" s="140">
        <v>46100</v>
      </c>
      <c r="N9023" s="140"/>
      <c r="O9023" s="140"/>
      <c r="P9023" s="140" t="str">
        <f ca="1">IF(Proc[[#This Row],[DaysAgeing]]&gt;5,"yep","on track")</f>
        <v>yep</v>
      </c>
      <c r="Q9023" s="2">
        <f ca="1">IF(Proc[[#This Row],[DateClosed]]="",ABS(NETWORKDAYS(Proc[[#This Row],[DateOpened]],TODAY()))-1,ABS(NETWORKDAYS(Proc[[#This Row],[DateOpened]],Proc[[#This Row],[DateClosed]]))-1)</f>
        <v>11</v>
      </c>
      <c r="R9023" s="140" t="s">
        <v>476</v>
      </c>
      <c r="S9023" s="155"/>
      <c r="T9023" s="155"/>
    </row>
    <row r="9024" spans="1:20" hidden="1">
      <c r="A9024" s="154" t="s">
        <v>10642</v>
      </c>
      <c r="B9024" s="155" t="str">
        <f>IFERROR(VLOOKUP(Proc[[#This Row],[App]],Table2[],3,0),"open")</f>
        <v>ok</v>
      </c>
      <c r="C9024" s="156" t="s">
        <v>369</v>
      </c>
      <c r="D9024" t="s">
        <v>11239</v>
      </c>
      <c r="E9024" s="154" t="s">
        <v>11699</v>
      </c>
      <c r="F9024" s="155" t="s">
        <v>11699</v>
      </c>
      <c r="G9024" s="154" t="s">
        <v>400</v>
      </c>
      <c r="H9024" s="155" t="str">
        <f>IF(Proc[[#This Row],[type]]="LFF (MDG-F)",MID(Proc[[#This Row],[Obj]],13,10),"")</f>
        <v/>
      </c>
      <c r="J9024" s="155" t="b">
        <f>Proc[[#This Row],[Requested]]=Proc[[#This Row],[CurrentParent]]</f>
        <v>1</v>
      </c>
      <c r="K9024" s="155" t="str">
        <f>IF(Proc[[#This Row],[Author]]="Marcela Urrego",VLOOKUP(LEFT(Proc[[#This Row],[Requested]],1),Table3[#All],2,0),VLOOKUP(Proc[[#This Row],[Author]],Table4[],2,0))</f>
        <v>HC</v>
      </c>
      <c r="L9024" s="155" t="s">
        <v>7801</v>
      </c>
      <c r="M9024" s="140">
        <v>46100</v>
      </c>
      <c r="N9024" s="140"/>
      <c r="O9024" s="140"/>
      <c r="P9024" s="140" t="str">
        <f ca="1">IF(Proc[[#This Row],[DaysAgeing]]&gt;5,"yep","on track")</f>
        <v>yep</v>
      </c>
      <c r="Q9024" s="2">
        <f ca="1">IF(Proc[[#This Row],[DateClosed]]="",ABS(NETWORKDAYS(Proc[[#This Row],[DateOpened]],TODAY()))-1,ABS(NETWORKDAYS(Proc[[#This Row],[DateOpened]],Proc[[#This Row],[DateClosed]]))-1)</f>
        <v>11</v>
      </c>
      <c r="R9024" s="140" t="s">
        <v>476</v>
      </c>
      <c r="S9024" s="155"/>
      <c r="T9024" s="155"/>
    </row>
    <row r="9025" spans="1:20" hidden="1">
      <c r="A9025" s="154" t="s">
        <v>10642</v>
      </c>
      <c r="B9025" s="155" t="str">
        <f>IFERROR(VLOOKUP(Proc[[#This Row],[App]],Table2[],3,0),"open")</f>
        <v>ok</v>
      </c>
      <c r="C9025" s="156" t="s">
        <v>369</v>
      </c>
      <c r="D9025" t="s">
        <v>11240</v>
      </c>
      <c r="E9025" s="154" t="s">
        <v>11699</v>
      </c>
      <c r="F9025" s="155" t="s">
        <v>11699</v>
      </c>
      <c r="G9025" s="154" t="s">
        <v>400</v>
      </c>
      <c r="H9025" s="155" t="str">
        <f>IF(Proc[[#This Row],[type]]="LFF (MDG-F)",MID(Proc[[#This Row],[Obj]],13,10),"")</f>
        <v/>
      </c>
      <c r="J9025" s="155" t="b">
        <f>Proc[[#This Row],[Requested]]=Proc[[#This Row],[CurrentParent]]</f>
        <v>1</v>
      </c>
      <c r="K9025" s="155" t="str">
        <f>IF(Proc[[#This Row],[Author]]="Marcela Urrego",VLOOKUP(LEFT(Proc[[#This Row],[Requested]],1),Table3[#All],2,0),VLOOKUP(Proc[[#This Row],[Author]],Table4[],2,0))</f>
        <v>HC</v>
      </c>
      <c r="L9025" s="155" t="s">
        <v>7801</v>
      </c>
      <c r="M9025" s="140">
        <v>46100</v>
      </c>
      <c r="N9025" s="140"/>
      <c r="O9025" s="140"/>
      <c r="P9025" s="140" t="str">
        <f ca="1">IF(Proc[[#This Row],[DaysAgeing]]&gt;5,"yep","on track")</f>
        <v>yep</v>
      </c>
      <c r="Q9025" s="2">
        <f ca="1">IF(Proc[[#This Row],[DateClosed]]="",ABS(NETWORKDAYS(Proc[[#This Row],[DateOpened]],TODAY()))-1,ABS(NETWORKDAYS(Proc[[#This Row],[DateOpened]],Proc[[#This Row],[DateClosed]]))-1)</f>
        <v>11</v>
      </c>
      <c r="R9025" s="140" t="s">
        <v>476</v>
      </c>
      <c r="S9025" s="155"/>
      <c r="T9025" s="155"/>
    </row>
    <row r="9026" spans="1:20" hidden="1">
      <c r="A9026" s="154" t="s">
        <v>10642</v>
      </c>
      <c r="B9026" s="155" t="str">
        <f>IFERROR(VLOOKUP(Proc[[#This Row],[App]],Table2[],3,0),"open")</f>
        <v>ok</v>
      </c>
      <c r="C9026" s="156" t="s">
        <v>369</v>
      </c>
      <c r="D9026" t="s">
        <v>11241</v>
      </c>
      <c r="E9026" s="154" t="s">
        <v>11699</v>
      </c>
      <c r="F9026" s="155" t="s">
        <v>11699</v>
      </c>
      <c r="G9026" s="154" t="s">
        <v>400</v>
      </c>
      <c r="H9026" s="155" t="str">
        <f>IF(Proc[[#This Row],[type]]="LFF (MDG-F)",MID(Proc[[#This Row],[Obj]],13,10),"")</f>
        <v/>
      </c>
      <c r="J9026" s="155" t="b">
        <f>Proc[[#This Row],[Requested]]=Proc[[#This Row],[CurrentParent]]</f>
        <v>1</v>
      </c>
      <c r="K9026" s="155" t="str">
        <f>IF(Proc[[#This Row],[Author]]="Marcela Urrego",VLOOKUP(LEFT(Proc[[#This Row],[Requested]],1),Table3[#All],2,0),VLOOKUP(Proc[[#This Row],[Author]],Table4[],2,0))</f>
        <v>HC</v>
      </c>
      <c r="L9026" s="155" t="s">
        <v>7801</v>
      </c>
      <c r="M9026" s="140">
        <v>46100</v>
      </c>
      <c r="N9026" s="140"/>
      <c r="O9026" s="140"/>
      <c r="P9026" s="140" t="str">
        <f ca="1">IF(Proc[[#This Row],[DaysAgeing]]&gt;5,"yep","on track")</f>
        <v>yep</v>
      </c>
      <c r="Q9026" s="2">
        <f ca="1">IF(Proc[[#This Row],[DateClosed]]="",ABS(NETWORKDAYS(Proc[[#This Row],[DateOpened]],TODAY()))-1,ABS(NETWORKDAYS(Proc[[#This Row],[DateOpened]],Proc[[#This Row],[DateClosed]]))-1)</f>
        <v>11</v>
      </c>
      <c r="R9026" s="140" t="s">
        <v>476</v>
      </c>
      <c r="S9026" s="155"/>
      <c r="T9026" s="155"/>
    </row>
    <row r="9027" spans="1:20" hidden="1">
      <c r="A9027" s="154" t="s">
        <v>10642</v>
      </c>
      <c r="B9027" s="155" t="str">
        <f>IFERROR(VLOOKUP(Proc[[#This Row],[App]],Table2[],3,0),"open")</f>
        <v>ok</v>
      </c>
      <c r="C9027" s="156" t="s">
        <v>369</v>
      </c>
      <c r="D9027" t="s">
        <v>11242</v>
      </c>
      <c r="E9027" s="154" t="s">
        <v>11699</v>
      </c>
      <c r="F9027" s="155" t="s">
        <v>11699</v>
      </c>
      <c r="G9027" s="154" t="s">
        <v>400</v>
      </c>
      <c r="H9027" s="155" t="str">
        <f>IF(Proc[[#This Row],[type]]="LFF (MDG-F)",MID(Proc[[#This Row],[Obj]],13,10),"")</f>
        <v/>
      </c>
      <c r="J9027" s="155" t="b">
        <f>Proc[[#This Row],[Requested]]=Proc[[#This Row],[CurrentParent]]</f>
        <v>1</v>
      </c>
      <c r="K9027" s="155" t="str">
        <f>IF(Proc[[#This Row],[Author]]="Marcela Urrego",VLOOKUP(LEFT(Proc[[#This Row],[Requested]],1),Table3[#All],2,0),VLOOKUP(Proc[[#This Row],[Author]],Table4[],2,0))</f>
        <v>HC</v>
      </c>
      <c r="L9027" s="155" t="s">
        <v>7801</v>
      </c>
      <c r="M9027" s="140">
        <v>46100</v>
      </c>
      <c r="N9027" s="140"/>
      <c r="O9027" s="140"/>
      <c r="P9027" s="140" t="str">
        <f ca="1">IF(Proc[[#This Row],[DaysAgeing]]&gt;5,"yep","on track")</f>
        <v>yep</v>
      </c>
      <c r="Q9027" s="2">
        <f ca="1">IF(Proc[[#This Row],[DateClosed]]="",ABS(NETWORKDAYS(Proc[[#This Row],[DateOpened]],TODAY()))-1,ABS(NETWORKDAYS(Proc[[#This Row],[DateOpened]],Proc[[#This Row],[DateClosed]]))-1)</f>
        <v>11</v>
      </c>
      <c r="R9027" s="140" t="s">
        <v>476</v>
      </c>
      <c r="S9027" s="155"/>
      <c r="T9027" s="155"/>
    </row>
    <row r="9028" spans="1:20" hidden="1">
      <c r="A9028" s="154" t="s">
        <v>10642</v>
      </c>
      <c r="B9028" s="155" t="str">
        <f>IFERROR(VLOOKUP(Proc[[#This Row],[App]],Table2[],3,0),"open")</f>
        <v>ok</v>
      </c>
      <c r="C9028" s="156" t="s">
        <v>369</v>
      </c>
      <c r="D9028" t="s">
        <v>11243</v>
      </c>
      <c r="E9028" s="154" t="s">
        <v>11699</v>
      </c>
      <c r="F9028" s="155" t="s">
        <v>11699</v>
      </c>
      <c r="G9028" s="154" t="s">
        <v>400</v>
      </c>
      <c r="H9028" s="155" t="str">
        <f>IF(Proc[[#This Row],[type]]="LFF (MDG-F)",MID(Proc[[#This Row],[Obj]],13,10),"")</f>
        <v/>
      </c>
      <c r="J9028" s="155" t="b">
        <f>Proc[[#This Row],[Requested]]=Proc[[#This Row],[CurrentParent]]</f>
        <v>1</v>
      </c>
      <c r="K9028" s="155" t="str">
        <f>IF(Proc[[#This Row],[Author]]="Marcela Urrego",VLOOKUP(LEFT(Proc[[#This Row],[Requested]],1),Table3[#All],2,0),VLOOKUP(Proc[[#This Row],[Author]],Table4[],2,0))</f>
        <v>HC</v>
      </c>
      <c r="L9028" s="155" t="s">
        <v>7801</v>
      </c>
      <c r="M9028" s="140">
        <v>46100</v>
      </c>
      <c r="N9028" s="140"/>
      <c r="O9028" s="140"/>
      <c r="P9028" s="140" t="str">
        <f ca="1">IF(Proc[[#This Row],[DaysAgeing]]&gt;5,"yep","on track")</f>
        <v>yep</v>
      </c>
      <c r="Q9028" s="2">
        <f ca="1">IF(Proc[[#This Row],[DateClosed]]="",ABS(NETWORKDAYS(Proc[[#This Row],[DateOpened]],TODAY()))-1,ABS(NETWORKDAYS(Proc[[#This Row],[DateOpened]],Proc[[#This Row],[DateClosed]]))-1)</f>
        <v>11</v>
      </c>
      <c r="R9028" s="140" t="s">
        <v>476</v>
      </c>
      <c r="S9028" s="155"/>
      <c r="T9028" s="155"/>
    </row>
    <row r="9029" spans="1:20" hidden="1">
      <c r="A9029" s="154" t="s">
        <v>10642</v>
      </c>
      <c r="B9029" s="155" t="str">
        <f>IFERROR(VLOOKUP(Proc[[#This Row],[App]],Table2[],3,0),"open")</f>
        <v>ok</v>
      </c>
      <c r="C9029" s="156" t="s">
        <v>369</v>
      </c>
      <c r="D9029" t="s">
        <v>11244</v>
      </c>
      <c r="E9029" s="154" t="s">
        <v>11699</v>
      </c>
      <c r="F9029" s="155" t="s">
        <v>11699</v>
      </c>
      <c r="G9029" s="154" t="s">
        <v>400</v>
      </c>
      <c r="H9029" s="155" t="str">
        <f>IF(Proc[[#This Row],[type]]="LFF (MDG-F)",MID(Proc[[#This Row],[Obj]],13,10),"")</f>
        <v/>
      </c>
      <c r="J9029" s="155" t="b">
        <f>Proc[[#This Row],[Requested]]=Proc[[#This Row],[CurrentParent]]</f>
        <v>1</v>
      </c>
      <c r="K9029" s="155" t="str">
        <f>IF(Proc[[#This Row],[Author]]="Marcela Urrego",VLOOKUP(LEFT(Proc[[#This Row],[Requested]],1),Table3[#All],2,0),VLOOKUP(Proc[[#This Row],[Author]],Table4[],2,0))</f>
        <v>HC</v>
      </c>
      <c r="L9029" s="155" t="s">
        <v>7801</v>
      </c>
      <c r="M9029" s="140">
        <v>46100</v>
      </c>
      <c r="N9029" s="140"/>
      <c r="O9029" s="140"/>
      <c r="P9029" s="140" t="str">
        <f ca="1">IF(Proc[[#This Row],[DaysAgeing]]&gt;5,"yep","on track")</f>
        <v>yep</v>
      </c>
      <c r="Q9029" s="2">
        <f ca="1">IF(Proc[[#This Row],[DateClosed]]="",ABS(NETWORKDAYS(Proc[[#This Row],[DateOpened]],TODAY()))-1,ABS(NETWORKDAYS(Proc[[#This Row],[DateOpened]],Proc[[#This Row],[DateClosed]]))-1)</f>
        <v>11</v>
      </c>
      <c r="R9029" s="140" t="s">
        <v>476</v>
      </c>
      <c r="S9029" s="155"/>
      <c r="T9029" s="155"/>
    </row>
    <row r="9030" spans="1:20" hidden="1">
      <c r="A9030" s="154" t="s">
        <v>10642</v>
      </c>
      <c r="B9030" s="155" t="str">
        <f>IFERROR(VLOOKUP(Proc[[#This Row],[App]],Table2[],3,0),"open")</f>
        <v>ok</v>
      </c>
      <c r="C9030" s="156" t="s">
        <v>369</v>
      </c>
      <c r="D9030" t="s">
        <v>11245</v>
      </c>
      <c r="E9030" s="154" t="s">
        <v>11699</v>
      </c>
      <c r="F9030" s="155" t="s">
        <v>11699</v>
      </c>
      <c r="G9030" s="154" t="s">
        <v>400</v>
      </c>
      <c r="H9030" s="155" t="str">
        <f>IF(Proc[[#This Row],[type]]="LFF (MDG-F)",MID(Proc[[#This Row],[Obj]],13,10),"")</f>
        <v/>
      </c>
      <c r="J9030" s="155" t="b">
        <f>Proc[[#This Row],[Requested]]=Proc[[#This Row],[CurrentParent]]</f>
        <v>1</v>
      </c>
      <c r="K9030" s="155" t="str">
        <f>IF(Proc[[#This Row],[Author]]="Marcela Urrego",VLOOKUP(LEFT(Proc[[#This Row],[Requested]],1),Table3[#All],2,0),VLOOKUP(Proc[[#This Row],[Author]],Table4[],2,0))</f>
        <v>HC</v>
      </c>
      <c r="L9030" s="155" t="s">
        <v>7801</v>
      </c>
      <c r="M9030" s="140">
        <v>46100</v>
      </c>
      <c r="N9030" s="140"/>
      <c r="O9030" s="140"/>
      <c r="P9030" s="140" t="str">
        <f ca="1">IF(Proc[[#This Row],[DaysAgeing]]&gt;5,"yep","on track")</f>
        <v>yep</v>
      </c>
      <c r="Q9030" s="2">
        <f ca="1">IF(Proc[[#This Row],[DateClosed]]="",ABS(NETWORKDAYS(Proc[[#This Row],[DateOpened]],TODAY()))-1,ABS(NETWORKDAYS(Proc[[#This Row],[DateOpened]],Proc[[#This Row],[DateClosed]]))-1)</f>
        <v>11</v>
      </c>
      <c r="R9030" s="140" t="s">
        <v>476</v>
      </c>
      <c r="S9030" s="155"/>
      <c r="T9030" s="155"/>
    </row>
    <row r="9031" spans="1:20" hidden="1">
      <c r="A9031" s="154" t="s">
        <v>10642</v>
      </c>
      <c r="B9031" s="155" t="str">
        <f>IFERROR(VLOOKUP(Proc[[#This Row],[App]],Table2[],3,0),"open")</f>
        <v>ok</v>
      </c>
      <c r="C9031" s="156" t="s">
        <v>369</v>
      </c>
      <c r="D9031" t="s">
        <v>11246</v>
      </c>
      <c r="E9031" s="154" t="s">
        <v>11699</v>
      </c>
      <c r="F9031" s="155" t="s">
        <v>11699</v>
      </c>
      <c r="G9031" s="154" t="s">
        <v>400</v>
      </c>
      <c r="H9031" s="155" t="str">
        <f>IF(Proc[[#This Row],[type]]="LFF (MDG-F)",MID(Proc[[#This Row],[Obj]],13,10),"")</f>
        <v/>
      </c>
      <c r="J9031" s="155" t="b">
        <f>Proc[[#This Row],[Requested]]=Proc[[#This Row],[CurrentParent]]</f>
        <v>1</v>
      </c>
      <c r="K9031" s="155" t="str">
        <f>IF(Proc[[#This Row],[Author]]="Marcela Urrego",VLOOKUP(LEFT(Proc[[#This Row],[Requested]],1),Table3[#All],2,0),VLOOKUP(Proc[[#This Row],[Author]],Table4[],2,0))</f>
        <v>HC</v>
      </c>
      <c r="L9031" s="155" t="s">
        <v>7801</v>
      </c>
      <c r="M9031" s="140">
        <v>46100</v>
      </c>
      <c r="N9031" s="140"/>
      <c r="O9031" s="140"/>
      <c r="P9031" s="140" t="str">
        <f ca="1">IF(Proc[[#This Row],[DaysAgeing]]&gt;5,"yep","on track")</f>
        <v>yep</v>
      </c>
      <c r="Q9031" s="2">
        <f ca="1">IF(Proc[[#This Row],[DateClosed]]="",ABS(NETWORKDAYS(Proc[[#This Row],[DateOpened]],TODAY()))-1,ABS(NETWORKDAYS(Proc[[#This Row],[DateOpened]],Proc[[#This Row],[DateClosed]]))-1)</f>
        <v>11</v>
      </c>
      <c r="R9031" s="140" t="s">
        <v>476</v>
      </c>
      <c r="S9031" s="155"/>
      <c r="T9031" s="155"/>
    </row>
    <row r="9032" spans="1:20" hidden="1">
      <c r="A9032" s="154" t="s">
        <v>10642</v>
      </c>
      <c r="B9032" s="155" t="str">
        <f>IFERROR(VLOOKUP(Proc[[#This Row],[App]],Table2[],3,0),"open")</f>
        <v>ok</v>
      </c>
      <c r="C9032" s="156" t="s">
        <v>369</v>
      </c>
      <c r="D9032" t="s">
        <v>11247</v>
      </c>
      <c r="E9032" s="154" t="s">
        <v>11699</v>
      </c>
      <c r="F9032" s="155" t="s">
        <v>11699</v>
      </c>
      <c r="G9032" s="154" t="s">
        <v>400</v>
      </c>
      <c r="H9032" s="155" t="str">
        <f>IF(Proc[[#This Row],[type]]="LFF (MDG-F)",MID(Proc[[#This Row],[Obj]],13,10),"")</f>
        <v/>
      </c>
      <c r="J9032" s="155" t="b">
        <f>Proc[[#This Row],[Requested]]=Proc[[#This Row],[CurrentParent]]</f>
        <v>1</v>
      </c>
      <c r="K9032" s="155" t="str">
        <f>IF(Proc[[#This Row],[Author]]="Marcela Urrego",VLOOKUP(LEFT(Proc[[#This Row],[Requested]],1),Table3[#All],2,0),VLOOKUP(Proc[[#This Row],[Author]],Table4[],2,0))</f>
        <v>HC</v>
      </c>
      <c r="L9032" s="155" t="s">
        <v>7801</v>
      </c>
      <c r="M9032" s="140">
        <v>46100</v>
      </c>
      <c r="N9032" s="140"/>
      <c r="O9032" s="140"/>
      <c r="P9032" s="140" t="str">
        <f ca="1">IF(Proc[[#This Row],[DaysAgeing]]&gt;5,"yep","on track")</f>
        <v>yep</v>
      </c>
      <c r="Q9032" s="2">
        <f ca="1">IF(Proc[[#This Row],[DateClosed]]="",ABS(NETWORKDAYS(Proc[[#This Row],[DateOpened]],TODAY()))-1,ABS(NETWORKDAYS(Proc[[#This Row],[DateOpened]],Proc[[#This Row],[DateClosed]]))-1)</f>
        <v>11</v>
      </c>
      <c r="R9032" s="140" t="s">
        <v>476</v>
      </c>
      <c r="S9032" s="155"/>
      <c r="T9032" s="155"/>
    </row>
    <row r="9033" spans="1:20" hidden="1">
      <c r="A9033" s="154" t="s">
        <v>10642</v>
      </c>
      <c r="B9033" s="155" t="str">
        <f>IFERROR(VLOOKUP(Proc[[#This Row],[App]],Table2[],3,0),"open")</f>
        <v>ok</v>
      </c>
      <c r="C9033" s="156" t="s">
        <v>369</v>
      </c>
      <c r="D9033" t="s">
        <v>11248</v>
      </c>
      <c r="E9033" s="154" t="s">
        <v>11699</v>
      </c>
      <c r="F9033" s="155" t="s">
        <v>11699</v>
      </c>
      <c r="G9033" s="154" t="s">
        <v>400</v>
      </c>
      <c r="H9033" s="155" t="str">
        <f>IF(Proc[[#This Row],[type]]="LFF (MDG-F)",MID(Proc[[#This Row],[Obj]],13,10),"")</f>
        <v/>
      </c>
      <c r="J9033" s="155" t="b">
        <f>Proc[[#This Row],[Requested]]=Proc[[#This Row],[CurrentParent]]</f>
        <v>1</v>
      </c>
      <c r="K9033" s="155" t="str">
        <f>IF(Proc[[#This Row],[Author]]="Marcela Urrego",VLOOKUP(LEFT(Proc[[#This Row],[Requested]],1),Table3[#All],2,0),VLOOKUP(Proc[[#This Row],[Author]],Table4[],2,0))</f>
        <v>HC</v>
      </c>
      <c r="L9033" s="155" t="s">
        <v>7801</v>
      </c>
      <c r="M9033" s="140">
        <v>46100</v>
      </c>
      <c r="N9033" s="140"/>
      <c r="O9033" s="140"/>
      <c r="P9033" s="140" t="str">
        <f ca="1">IF(Proc[[#This Row],[DaysAgeing]]&gt;5,"yep","on track")</f>
        <v>yep</v>
      </c>
      <c r="Q9033" s="2">
        <f ca="1">IF(Proc[[#This Row],[DateClosed]]="",ABS(NETWORKDAYS(Proc[[#This Row],[DateOpened]],TODAY()))-1,ABS(NETWORKDAYS(Proc[[#This Row],[DateOpened]],Proc[[#This Row],[DateClosed]]))-1)</f>
        <v>11</v>
      </c>
      <c r="R9033" s="140" t="s">
        <v>476</v>
      </c>
      <c r="S9033" s="155"/>
      <c r="T9033" s="155"/>
    </row>
    <row r="9034" spans="1:20" hidden="1">
      <c r="A9034" s="154" t="s">
        <v>10642</v>
      </c>
      <c r="B9034" s="155" t="str">
        <f>IFERROR(VLOOKUP(Proc[[#This Row],[App]],Table2[],3,0),"open")</f>
        <v>ok</v>
      </c>
      <c r="C9034" s="156" t="s">
        <v>369</v>
      </c>
      <c r="D9034" t="s">
        <v>11249</v>
      </c>
      <c r="E9034" s="154" t="s">
        <v>11699</v>
      </c>
      <c r="F9034" s="155" t="s">
        <v>11699</v>
      </c>
      <c r="G9034" s="154" t="s">
        <v>400</v>
      </c>
      <c r="H9034" s="155" t="str">
        <f>IF(Proc[[#This Row],[type]]="LFF (MDG-F)",MID(Proc[[#This Row],[Obj]],13,10),"")</f>
        <v/>
      </c>
      <c r="J9034" s="155" t="b">
        <f>Proc[[#This Row],[Requested]]=Proc[[#This Row],[CurrentParent]]</f>
        <v>1</v>
      </c>
      <c r="K9034" s="155" t="str">
        <f>IF(Proc[[#This Row],[Author]]="Marcela Urrego",VLOOKUP(LEFT(Proc[[#This Row],[Requested]],1),Table3[#All],2,0),VLOOKUP(Proc[[#This Row],[Author]],Table4[],2,0))</f>
        <v>HC</v>
      </c>
      <c r="L9034" s="155" t="s">
        <v>7801</v>
      </c>
      <c r="M9034" s="140">
        <v>46100</v>
      </c>
      <c r="N9034" s="140"/>
      <c r="O9034" s="140"/>
      <c r="P9034" s="140" t="str">
        <f ca="1">IF(Proc[[#This Row],[DaysAgeing]]&gt;5,"yep","on track")</f>
        <v>yep</v>
      </c>
      <c r="Q9034" s="2">
        <f ca="1">IF(Proc[[#This Row],[DateClosed]]="",ABS(NETWORKDAYS(Proc[[#This Row],[DateOpened]],TODAY()))-1,ABS(NETWORKDAYS(Proc[[#This Row],[DateOpened]],Proc[[#This Row],[DateClosed]]))-1)</f>
        <v>11</v>
      </c>
      <c r="R9034" s="140" t="s">
        <v>476</v>
      </c>
      <c r="S9034" s="155"/>
      <c r="T9034" s="155"/>
    </row>
    <row r="9035" spans="1:20" hidden="1">
      <c r="A9035" s="154" t="s">
        <v>10642</v>
      </c>
      <c r="B9035" s="155" t="str">
        <f>IFERROR(VLOOKUP(Proc[[#This Row],[App]],Table2[],3,0),"open")</f>
        <v>ok</v>
      </c>
      <c r="C9035" s="156" t="s">
        <v>369</v>
      </c>
      <c r="D9035" t="s">
        <v>11250</v>
      </c>
      <c r="E9035" s="154" t="s">
        <v>11699</v>
      </c>
      <c r="F9035" s="155" t="s">
        <v>11699</v>
      </c>
      <c r="G9035" s="154" t="s">
        <v>400</v>
      </c>
      <c r="H9035" s="155" t="str">
        <f>IF(Proc[[#This Row],[type]]="LFF (MDG-F)",MID(Proc[[#This Row],[Obj]],13,10),"")</f>
        <v/>
      </c>
      <c r="J9035" s="155" t="b">
        <f>Proc[[#This Row],[Requested]]=Proc[[#This Row],[CurrentParent]]</f>
        <v>1</v>
      </c>
      <c r="K9035" s="155" t="str">
        <f>IF(Proc[[#This Row],[Author]]="Marcela Urrego",VLOOKUP(LEFT(Proc[[#This Row],[Requested]],1),Table3[#All],2,0),VLOOKUP(Proc[[#This Row],[Author]],Table4[],2,0))</f>
        <v>HC</v>
      </c>
      <c r="L9035" s="155" t="s">
        <v>7801</v>
      </c>
      <c r="M9035" s="140">
        <v>46100</v>
      </c>
      <c r="N9035" s="140"/>
      <c r="O9035" s="140"/>
      <c r="P9035" s="140" t="str">
        <f ca="1">IF(Proc[[#This Row],[DaysAgeing]]&gt;5,"yep","on track")</f>
        <v>yep</v>
      </c>
      <c r="Q9035" s="2">
        <f ca="1">IF(Proc[[#This Row],[DateClosed]]="",ABS(NETWORKDAYS(Proc[[#This Row],[DateOpened]],TODAY()))-1,ABS(NETWORKDAYS(Proc[[#This Row],[DateOpened]],Proc[[#This Row],[DateClosed]]))-1)</f>
        <v>11</v>
      </c>
      <c r="R9035" s="140" t="s">
        <v>476</v>
      </c>
      <c r="S9035" s="155"/>
      <c r="T9035" s="155"/>
    </row>
    <row r="9036" spans="1:20" hidden="1">
      <c r="A9036" s="154" t="s">
        <v>10642</v>
      </c>
      <c r="B9036" s="155" t="str">
        <f>IFERROR(VLOOKUP(Proc[[#This Row],[App]],Table2[],3,0),"open")</f>
        <v>ok</v>
      </c>
      <c r="C9036" s="156" t="s">
        <v>369</v>
      </c>
      <c r="D9036" t="s">
        <v>11251</v>
      </c>
      <c r="E9036" s="154" t="s">
        <v>11699</v>
      </c>
      <c r="F9036" s="155" t="s">
        <v>11699</v>
      </c>
      <c r="G9036" s="154" t="s">
        <v>400</v>
      </c>
      <c r="H9036" s="155" t="str">
        <f>IF(Proc[[#This Row],[type]]="LFF (MDG-F)",MID(Proc[[#This Row],[Obj]],13,10),"")</f>
        <v/>
      </c>
      <c r="J9036" s="155" t="b">
        <f>Proc[[#This Row],[Requested]]=Proc[[#This Row],[CurrentParent]]</f>
        <v>1</v>
      </c>
      <c r="K9036" s="155" t="str">
        <f>IF(Proc[[#This Row],[Author]]="Marcela Urrego",VLOOKUP(LEFT(Proc[[#This Row],[Requested]],1),Table3[#All],2,0),VLOOKUP(Proc[[#This Row],[Author]],Table4[],2,0))</f>
        <v>HC</v>
      </c>
      <c r="L9036" s="155" t="s">
        <v>7801</v>
      </c>
      <c r="M9036" s="140">
        <v>46100</v>
      </c>
      <c r="N9036" s="140"/>
      <c r="O9036" s="140"/>
      <c r="P9036" s="140" t="str">
        <f ca="1">IF(Proc[[#This Row],[DaysAgeing]]&gt;5,"yep","on track")</f>
        <v>yep</v>
      </c>
      <c r="Q9036" s="2">
        <f ca="1">IF(Proc[[#This Row],[DateClosed]]="",ABS(NETWORKDAYS(Proc[[#This Row],[DateOpened]],TODAY()))-1,ABS(NETWORKDAYS(Proc[[#This Row],[DateOpened]],Proc[[#This Row],[DateClosed]]))-1)</f>
        <v>11</v>
      </c>
      <c r="R9036" s="140" t="s">
        <v>476</v>
      </c>
      <c r="S9036" s="155"/>
      <c r="T9036" s="155"/>
    </row>
    <row r="9037" spans="1:20" hidden="1">
      <c r="A9037" s="154" t="s">
        <v>10642</v>
      </c>
      <c r="B9037" s="155" t="str">
        <f>IFERROR(VLOOKUP(Proc[[#This Row],[App]],Table2[],3,0),"open")</f>
        <v>ok</v>
      </c>
      <c r="C9037" s="156" t="s">
        <v>369</v>
      </c>
      <c r="D9037" t="s">
        <v>11252</v>
      </c>
      <c r="E9037" s="154" t="s">
        <v>11699</v>
      </c>
      <c r="F9037" s="155" t="s">
        <v>11699</v>
      </c>
      <c r="G9037" s="154" t="s">
        <v>400</v>
      </c>
      <c r="H9037" s="155" t="str">
        <f>IF(Proc[[#This Row],[type]]="LFF (MDG-F)",MID(Proc[[#This Row],[Obj]],13,10),"")</f>
        <v/>
      </c>
      <c r="J9037" s="155" t="b">
        <f>Proc[[#This Row],[Requested]]=Proc[[#This Row],[CurrentParent]]</f>
        <v>1</v>
      </c>
      <c r="K9037" s="155" t="str">
        <f>IF(Proc[[#This Row],[Author]]="Marcela Urrego",VLOOKUP(LEFT(Proc[[#This Row],[Requested]],1),Table3[#All],2,0),VLOOKUP(Proc[[#This Row],[Author]],Table4[],2,0))</f>
        <v>HC</v>
      </c>
      <c r="L9037" s="155" t="s">
        <v>7801</v>
      </c>
      <c r="M9037" s="140">
        <v>46100</v>
      </c>
      <c r="N9037" s="140"/>
      <c r="O9037" s="140"/>
      <c r="P9037" s="140" t="str">
        <f ca="1">IF(Proc[[#This Row],[DaysAgeing]]&gt;5,"yep","on track")</f>
        <v>yep</v>
      </c>
      <c r="Q9037" s="2">
        <f ca="1">IF(Proc[[#This Row],[DateClosed]]="",ABS(NETWORKDAYS(Proc[[#This Row],[DateOpened]],TODAY()))-1,ABS(NETWORKDAYS(Proc[[#This Row],[DateOpened]],Proc[[#This Row],[DateClosed]]))-1)</f>
        <v>11</v>
      </c>
      <c r="R9037" s="140" t="s">
        <v>476</v>
      </c>
      <c r="S9037" s="155"/>
      <c r="T9037" s="155"/>
    </row>
    <row r="9038" spans="1:20" hidden="1">
      <c r="A9038" s="154" t="s">
        <v>10642</v>
      </c>
      <c r="B9038" s="155" t="str">
        <f>IFERROR(VLOOKUP(Proc[[#This Row],[App]],Table2[],3,0),"open")</f>
        <v>ok</v>
      </c>
      <c r="C9038" s="156" t="s">
        <v>369</v>
      </c>
      <c r="D9038" t="s">
        <v>11253</v>
      </c>
      <c r="E9038" s="154" t="s">
        <v>11699</v>
      </c>
      <c r="F9038" s="155" t="s">
        <v>11699</v>
      </c>
      <c r="G9038" s="154" t="s">
        <v>400</v>
      </c>
      <c r="H9038" s="155" t="str">
        <f>IF(Proc[[#This Row],[type]]="LFF (MDG-F)",MID(Proc[[#This Row],[Obj]],13,10),"")</f>
        <v/>
      </c>
      <c r="J9038" s="155" t="b">
        <f>Proc[[#This Row],[Requested]]=Proc[[#This Row],[CurrentParent]]</f>
        <v>1</v>
      </c>
      <c r="K9038" s="155" t="str">
        <f>IF(Proc[[#This Row],[Author]]="Marcela Urrego",VLOOKUP(LEFT(Proc[[#This Row],[Requested]],1),Table3[#All],2,0),VLOOKUP(Proc[[#This Row],[Author]],Table4[],2,0))</f>
        <v>HC</v>
      </c>
      <c r="L9038" s="155" t="s">
        <v>7801</v>
      </c>
      <c r="M9038" s="140">
        <v>46100</v>
      </c>
      <c r="N9038" s="140"/>
      <c r="O9038" s="140"/>
      <c r="P9038" s="140" t="str">
        <f ca="1">IF(Proc[[#This Row],[DaysAgeing]]&gt;5,"yep","on track")</f>
        <v>yep</v>
      </c>
      <c r="Q9038" s="2">
        <f ca="1">IF(Proc[[#This Row],[DateClosed]]="",ABS(NETWORKDAYS(Proc[[#This Row],[DateOpened]],TODAY()))-1,ABS(NETWORKDAYS(Proc[[#This Row],[DateOpened]],Proc[[#This Row],[DateClosed]]))-1)</f>
        <v>11</v>
      </c>
      <c r="R9038" s="140" t="s">
        <v>476</v>
      </c>
      <c r="S9038" s="155"/>
      <c r="T9038" s="155"/>
    </row>
    <row r="9039" spans="1:20" hidden="1">
      <c r="A9039" s="154" t="s">
        <v>10642</v>
      </c>
      <c r="B9039" s="155" t="str">
        <f>IFERROR(VLOOKUP(Proc[[#This Row],[App]],Table2[],3,0),"open")</f>
        <v>ok</v>
      </c>
      <c r="C9039" s="156" t="s">
        <v>369</v>
      </c>
      <c r="D9039" t="s">
        <v>11254</v>
      </c>
      <c r="E9039" s="154" t="s">
        <v>11699</v>
      </c>
      <c r="F9039" s="155" t="s">
        <v>11699</v>
      </c>
      <c r="G9039" s="154" t="s">
        <v>400</v>
      </c>
      <c r="H9039" s="155" t="str">
        <f>IF(Proc[[#This Row],[type]]="LFF (MDG-F)",MID(Proc[[#This Row],[Obj]],13,10),"")</f>
        <v/>
      </c>
      <c r="J9039" s="155" t="b">
        <f>Proc[[#This Row],[Requested]]=Proc[[#This Row],[CurrentParent]]</f>
        <v>1</v>
      </c>
      <c r="K9039" s="155" t="str">
        <f>IF(Proc[[#This Row],[Author]]="Marcela Urrego",VLOOKUP(LEFT(Proc[[#This Row],[Requested]],1),Table3[#All],2,0),VLOOKUP(Proc[[#This Row],[Author]],Table4[],2,0))</f>
        <v>HC</v>
      </c>
      <c r="L9039" s="155" t="s">
        <v>7801</v>
      </c>
      <c r="M9039" s="140">
        <v>46100</v>
      </c>
      <c r="N9039" s="140"/>
      <c r="O9039" s="140"/>
      <c r="P9039" s="140" t="str">
        <f ca="1">IF(Proc[[#This Row],[DaysAgeing]]&gt;5,"yep","on track")</f>
        <v>yep</v>
      </c>
      <c r="Q9039" s="2">
        <f ca="1">IF(Proc[[#This Row],[DateClosed]]="",ABS(NETWORKDAYS(Proc[[#This Row],[DateOpened]],TODAY()))-1,ABS(NETWORKDAYS(Proc[[#This Row],[DateOpened]],Proc[[#This Row],[DateClosed]]))-1)</f>
        <v>11</v>
      </c>
      <c r="R9039" s="140" t="s">
        <v>476</v>
      </c>
      <c r="S9039" s="155"/>
      <c r="T9039" s="155"/>
    </row>
    <row r="9040" spans="1:20" hidden="1">
      <c r="A9040" s="154" t="s">
        <v>10642</v>
      </c>
      <c r="B9040" s="155" t="str">
        <f>IFERROR(VLOOKUP(Proc[[#This Row],[App]],Table2[],3,0),"open")</f>
        <v>ok</v>
      </c>
      <c r="C9040" s="156" t="s">
        <v>369</v>
      </c>
      <c r="D9040" t="s">
        <v>11255</v>
      </c>
      <c r="E9040" s="154" t="s">
        <v>11699</v>
      </c>
      <c r="F9040" s="155" t="s">
        <v>11699</v>
      </c>
      <c r="G9040" s="154" t="s">
        <v>400</v>
      </c>
      <c r="H9040" s="155" t="str">
        <f>IF(Proc[[#This Row],[type]]="LFF (MDG-F)",MID(Proc[[#This Row],[Obj]],13,10),"")</f>
        <v/>
      </c>
      <c r="J9040" s="155" t="b">
        <f>Proc[[#This Row],[Requested]]=Proc[[#This Row],[CurrentParent]]</f>
        <v>1</v>
      </c>
      <c r="K9040" s="155" t="str">
        <f>IF(Proc[[#This Row],[Author]]="Marcela Urrego",VLOOKUP(LEFT(Proc[[#This Row],[Requested]],1),Table3[#All],2,0),VLOOKUP(Proc[[#This Row],[Author]],Table4[],2,0))</f>
        <v>HC</v>
      </c>
      <c r="L9040" s="155" t="s">
        <v>7801</v>
      </c>
      <c r="M9040" s="140">
        <v>46100</v>
      </c>
      <c r="N9040" s="140"/>
      <c r="O9040" s="140"/>
      <c r="P9040" s="140" t="str">
        <f ca="1">IF(Proc[[#This Row],[DaysAgeing]]&gt;5,"yep","on track")</f>
        <v>yep</v>
      </c>
      <c r="Q9040" s="2">
        <f ca="1">IF(Proc[[#This Row],[DateClosed]]="",ABS(NETWORKDAYS(Proc[[#This Row],[DateOpened]],TODAY()))-1,ABS(NETWORKDAYS(Proc[[#This Row],[DateOpened]],Proc[[#This Row],[DateClosed]]))-1)</f>
        <v>11</v>
      </c>
      <c r="R9040" s="140" t="s">
        <v>476</v>
      </c>
      <c r="S9040" s="155"/>
      <c r="T9040" s="155"/>
    </row>
    <row r="9041" spans="1:20" hidden="1">
      <c r="A9041" s="154" t="s">
        <v>10642</v>
      </c>
      <c r="B9041" s="155" t="str">
        <f>IFERROR(VLOOKUP(Proc[[#This Row],[App]],Table2[],3,0),"open")</f>
        <v>ok</v>
      </c>
      <c r="C9041" s="156" t="s">
        <v>369</v>
      </c>
      <c r="D9041" t="s">
        <v>11256</v>
      </c>
      <c r="E9041" s="154" t="s">
        <v>11699</v>
      </c>
      <c r="F9041" s="155" t="s">
        <v>11699</v>
      </c>
      <c r="G9041" s="154" t="s">
        <v>400</v>
      </c>
      <c r="H9041" s="155" t="str">
        <f>IF(Proc[[#This Row],[type]]="LFF (MDG-F)",MID(Proc[[#This Row],[Obj]],13,10),"")</f>
        <v/>
      </c>
      <c r="J9041" s="155" t="b">
        <f>Proc[[#This Row],[Requested]]=Proc[[#This Row],[CurrentParent]]</f>
        <v>1</v>
      </c>
      <c r="K9041" s="155" t="str">
        <f>IF(Proc[[#This Row],[Author]]="Marcela Urrego",VLOOKUP(LEFT(Proc[[#This Row],[Requested]],1),Table3[#All],2,0),VLOOKUP(Proc[[#This Row],[Author]],Table4[],2,0))</f>
        <v>HC</v>
      </c>
      <c r="L9041" s="155" t="s">
        <v>7801</v>
      </c>
      <c r="M9041" s="140">
        <v>46100</v>
      </c>
      <c r="N9041" s="140"/>
      <c r="O9041" s="140"/>
      <c r="P9041" s="140" t="str">
        <f ca="1">IF(Proc[[#This Row],[DaysAgeing]]&gt;5,"yep","on track")</f>
        <v>yep</v>
      </c>
      <c r="Q9041" s="2">
        <f ca="1">IF(Proc[[#This Row],[DateClosed]]="",ABS(NETWORKDAYS(Proc[[#This Row],[DateOpened]],TODAY()))-1,ABS(NETWORKDAYS(Proc[[#This Row],[DateOpened]],Proc[[#This Row],[DateClosed]]))-1)</f>
        <v>11</v>
      </c>
      <c r="R9041" s="140" t="s">
        <v>476</v>
      </c>
      <c r="S9041" s="155"/>
      <c r="T9041" s="155"/>
    </row>
    <row r="9042" spans="1:20" hidden="1">
      <c r="A9042" s="154" t="s">
        <v>10642</v>
      </c>
      <c r="B9042" s="155" t="str">
        <f>IFERROR(VLOOKUP(Proc[[#This Row],[App]],Table2[],3,0),"open")</f>
        <v>ok</v>
      </c>
      <c r="C9042" s="156" t="s">
        <v>369</v>
      </c>
      <c r="D9042" t="s">
        <v>11257</v>
      </c>
      <c r="E9042" s="154" t="s">
        <v>11699</v>
      </c>
      <c r="F9042" s="155" t="s">
        <v>11699</v>
      </c>
      <c r="G9042" s="154" t="s">
        <v>400</v>
      </c>
      <c r="H9042" s="155" t="str">
        <f>IF(Proc[[#This Row],[type]]="LFF (MDG-F)",MID(Proc[[#This Row],[Obj]],13,10),"")</f>
        <v/>
      </c>
      <c r="J9042" s="155" t="b">
        <f>Proc[[#This Row],[Requested]]=Proc[[#This Row],[CurrentParent]]</f>
        <v>1</v>
      </c>
      <c r="K9042" s="155" t="str">
        <f>IF(Proc[[#This Row],[Author]]="Marcela Urrego",VLOOKUP(LEFT(Proc[[#This Row],[Requested]],1),Table3[#All],2,0),VLOOKUP(Proc[[#This Row],[Author]],Table4[],2,0))</f>
        <v>HC</v>
      </c>
      <c r="L9042" s="155" t="s">
        <v>7801</v>
      </c>
      <c r="M9042" s="140">
        <v>46100</v>
      </c>
      <c r="N9042" s="140"/>
      <c r="O9042" s="140"/>
      <c r="P9042" s="140" t="str">
        <f ca="1">IF(Proc[[#This Row],[DaysAgeing]]&gt;5,"yep","on track")</f>
        <v>yep</v>
      </c>
      <c r="Q9042" s="2">
        <f ca="1">IF(Proc[[#This Row],[DateClosed]]="",ABS(NETWORKDAYS(Proc[[#This Row],[DateOpened]],TODAY()))-1,ABS(NETWORKDAYS(Proc[[#This Row],[DateOpened]],Proc[[#This Row],[DateClosed]]))-1)</f>
        <v>11</v>
      </c>
      <c r="R9042" s="140" t="s">
        <v>476</v>
      </c>
      <c r="S9042" s="155"/>
      <c r="T9042" s="155"/>
    </row>
    <row r="9043" spans="1:20" hidden="1">
      <c r="A9043" s="154" t="s">
        <v>10642</v>
      </c>
      <c r="B9043" s="155" t="str">
        <f>IFERROR(VLOOKUP(Proc[[#This Row],[App]],Table2[],3,0),"open")</f>
        <v>ok</v>
      </c>
      <c r="C9043" s="156" t="s">
        <v>369</v>
      </c>
      <c r="D9043" t="s">
        <v>11258</v>
      </c>
      <c r="E9043" s="154" t="s">
        <v>11699</v>
      </c>
      <c r="F9043" s="155" t="s">
        <v>11699</v>
      </c>
      <c r="G9043" s="154" t="s">
        <v>400</v>
      </c>
      <c r="H9043" s="155" t="str">
        <f>IF(Proc[[#This Row],[type]]="LFF (MDG-F)",MID(Proc[[#This Row],[Obj]],13,10),"")</f>
        <v/>
      </c>
      <c r="J9043" s="155" t="b">
        <f>Proc[[#This Row],[Requested]]=Proc[[#This Row],[CurrentParent]]</f>
        <v>1</v>
      </c>
      <c r="K9043" s="155" t="str">
        <f>IF(Proc[[#This Row],[Author]]="Marcela Urrego",VLOOKUP(LEFT(Proc[[#This Row],[Requested]],1),Table3[#All],2,0),VLOOKUP(Proc[[#This Row],[Author]],Table4[],2,0))</f>
        <v>HC</v>
      </c>
      <c r="L9043" s="155" t="s">
        <v>7801</v>
      </c>
      <c r="M9043" s="140">
        <v>46100</v>
      </c>
      <c r="N9043" s="140"/>
      <c r="O9043" s="140"/>
      <c r="P9043" s="140" t="str">
        <f ca="1">IF(Proc[[#This Row],[DaysAgeing]]&gt;5,"yep","on track")</f>
        <v>yep</v>
      </c>
      <c r="Q9043" s="2">
        <f ca="1">IF(Proc[[#This Row],[DateClosed]]="",ABS(NETWORKDAYS(Proc[[#This Row],[DateOpened]],TODAY()))-1,ABS(NETWORKDAYS(Proc[[#This Row],[DateOpened]],Proc[[#This Row],[DateClosed]]))-1)</f>
        <v>11</v>
      </c>
      <c r="R9043" s="140" t="s">
        <v>476</v>
      </c>
      <c r="S9043" s="155"/>
      <c r="T9043" s="155"/>
    </row>
    <row r="9044" spans="1:20" hidden="1">
      <c r="A9044" s="154" t="s">
        <v>10642</v>
      </c>
      <c r="B9044" s="155" t="str">
        <f>IFERROR(VLOOKUP(Proc[[#This Row],[App]],Table2[],3,0),"open")</f>
        <v>ok</v>
      </c>
      <c r="C9044" s="156" t="s">
        <v>369</v>
      </c>
      <c r="D9044" t="s">
        <v>11259</v>
      </c>
      <c r="E9044" s="154" t="s">
        <v>11699</v>
      </c>
      <c r="F9044" s="155" t="s">
        <v>11699</v>
      </c>
      <c r="G9044" s="154" t="s">
        <v>400</v>
      </c>
      <c r="H9044" s="155" t="str">
        <f>IF(Proc[[#This Row],[type]]="LFF (MDG-F)",MID(Proc[[#This Row],[Obj]],13,10),"")</f>
        <v/>
      </c>
      <c r="J9044" s="155" t="b">
        <f>Proc[[#This Row],[Requested]]=Proc[[#This Row],[CurrentParent]]</f>
        <v>1</v>
      </c>
      <c r="K9044" s="155" t="str">
        <f>IF(Proc[[#This Row],[Author]]="Marcela Urrego",VLOOKUP(LEFT(Proc[[#This Row],[Requested]],1),Table3[#All],2,0),VLOOKUP(Proc[[#This Row],[Author]],Table4[],2,0))</f>
        <v>HC</v>
      </c>
      <c r="L9044" s="155" t="s">
        <v>7801</v>
      </c>
      <c r="M9044" s="140">
        <v>46100</v>
      </c>
      <c r="N9044" s="140"/>
      <c r="O9044" s="140"/>
      <c r="P9044" s="140" t="str">
        <f ca="1">IF(Proc[[#This Row],[DaysAgeing]]&gt;5,"yep","on track")</f>
        <v>yep</v>
      </c>
      <c r="Q9044" s="2">
        <f ca="1">IF(Proc[[#This Row],[DateClosed]]="",ABS(NETWORKDAYS(Proc[[#This Row],[DateOpened]],TODAY()))-1,ABS(NETWORKDAYS(Proc[[#This Row],[DateOpened]],Proc[[#This Row],[DateClosed]]))-1)</f>
        <v>11</v>
      </c>
      <c r="R9044" s="140" t="s">
        <v>476</v>
      </c>
      <c r="S9044" s="155"/>
      <c r="T9044" s="155"/>
    </row>
    <row r="9045" spans="1:20" hidden="1">
      <c r="A9045" s="154" t="s">
        <v>10642</v>
      </c>
      <c r="B9045" s="155" t="str">
        <f>IFERROR(VLOOKUP(Proc[[#This Row],[App]],Table2[],3,0),"open")</f>
        <v>ok</v>
      </c>
      <c r="C9045" s="156" t="s">
        <v>369</v>
      </c>
      <c r="D9045" t="s">
        <v>11260</v>
      </c>
      <c r="E9045" s="154" t="s">
        <v>11699</v>
      </c>
      <c r="F9045" s="155" t="s">
        <v>11699</v>
      </c>
      <c r="G9045" s="154" t="s">
        <v>400</v>
      </c>
      <c r="H9045" s="155" t="str">
        <f>IF(Proc[[#This Row],[type]]="LFF (MDG-F)",MID(Proc[[#This Row],[Obj]],13,10),"")</f>
        <v/>
      </c>
      <c r="J9045" s="155" t="b">
        <f>Proc[[#This Row],[Requested]]=Proc[[#This Row],[CurrentParent]]</f>
        <v>1</v>
      </c>
      <c r="K9045" s="155" t="str">
        <f>IF(Proc[[#This Row],[Author]]="Marcela Urrego",VLOOKUP(LEFT(Proc[[#This Row],[Requested]],1),Table3[#All],2,0),VLOOKUP(Proc[[#This Row],[Author]],Table4[],2,0))</f>
        <v>HC</v>
      </c>
      <c r="L9045" s="155" t="s">
        <v>7801</v>
      </c>
      <c r="M9045" s="140">
        <v>46100</v>
      </c>
      <c r="N9045" s="140"/>
      <c r="O9045" s="140"/>
      <c r="P9045" s="140" t="str">
        <f ca="1">IF(Proc[[#This Row],[DaysAgeing]]&gt;5,"yep","on track")</f>
        <v>yep</v>
      </c>
      <c r="Q9045" s="2">
        <f ca="1">IF(Proc[[#This Row],[DateClosed]]="",ABS(NETWORKDAYS(Proc[[#This Row],[DateOpened]],TODAY()))-1,ABS(NETWORKDAYS(Proc[[#This Row],[DateOpened]],Proc[[#This Row],[DateClosed]]))-1)</f>
        <v>11</v>
      </c>
      <c r="R9045" s="140" t="s">
        <v>476</v>
      </c>
      <c r="S9045" s="155"/>
      <c r="T9045" s="155"/>
    </row>
    <row r="9046" spans="1:20" hidden="1">
      <c r="A9046" s="154" t="s">
        <v>10642</v>
      </c>
      <c r="B9046" s="155" t="str">
        <f>IFERROR(VLOOKUP(Proc[[#This Row],[App]],Table2[],3,0),"open")</f>
        <v>ok</v>
      </c>
      <c r="C9046" s="156" t="s">
        <v>369</v>
      </c>
      <c r="D9046" t="s">
        <v>11261</v>
      </c>
      <c r="E9046" s="154" t="s">
        <v>11699</v>
      </c>
      <c r="F9046" s="155" t="s">
        <v>11699</v>
      </c>
      <c r="G9046" s="154" t="s">
        <v>400</v>
      </c>
      <c r="H9046" s="155" t="str">
        <f>IF(Proc[[#This Row],[type]]="LFF (MDG-F)",MID(Proc[[#This Row],[Obj]],13,10),"")</f>
        <v/>
      </c>
      <c r="J9046" s="155" t="b">
        <f>Proc[[#This Row],[Requested]]=Proc[[#This Row],[CurrentParent]]</f>
        <v>1</v>
      </c>
      <c r="K9046" s="155" t="str">
        <f>IF(Proc[[#This Row],[Author]]="Marcela Urrego",VLOOKUP(LEFT(Proc[[#This Row],[Requested]],1),Table3[#All],2,0),VLOOKUP(Proc[[#This Row],[Author]],Table4[],2,0))</f>
        <v>HC</v>
      </c>
      <c r="L9046" s="155" t="s">
        <v>7801</v>
      </c>
      <c r="M9046" s="140">
        <v>46100</v>
      </c>
      <c r="N9046" s="140"/>
      <c r="O9046" s="140"/>
      <c r="P9046" s="140" t="str">
        <f ca="1">IF(Proc[[#This Row],[DaysAgeing]]&gt;5,"yep","on track")</f>
        <v>yep</v>
      </c>
      <c r="Q9046" s="2">
        <f ca="1">IF(Proc[[#This Row],[DateClosed]]="",ABS(NETWORKDAYS(Proc[[#This Row],[DateOpened]],TODAY()))-1,ABS(NETWORKDAYS(Proc[[#This Row],[DateOpened]],Proc[[#This Row],[DateClosed]]))-1)</f>
        <v>11</v>
      </c>
      <c r="R9046" s="140" t="s">
        <v>476</v>
      </c>
      <c r="S9046" s="155"/>
      <c r="T9046" s="155"/>
    </row>
    <row r="9047" spans="1:20" hidden="1">
      <c r="A9047" s="154" t="s">
        <v>10642</v>
      </c>
      <c r="B9047" s="155" t="str">
        <f>IFERROR(VLOOKUP(Proc[[#This Row],[App]],Table2[],3,0),"open")</f>
        <v>ok</v>
      </c>
      <c r="C9047" s="156" t="s">
        <v>369</v>
      </c>
      <c r="D9047" t="s">
        <v>11262</v>
      </c>
      <c r="E9047" s="154" t="s">
        <v>11699</v>
      </c>
      <c r="F9047" s="155" t="s">
        <v>11699</v>
      </c>
      <c r="G9047" s="154" t="s">
        <v>400</v>
      </c>
      <c r="H9047" s="155" t="str">
        <f>IF(Proc[[#This Row],[type]]="LFF (MDG-F)",MID(Proc[[#This Row],[Obj]],13,10),"")</f>
        <v/>
      </c>
      <c r="J9047" s="155" t="b">
        <f>Proc[[#This Row],[Requested]]=Proc[[#This Row],[CurrentParent]]</f>
        <v>1</v>
      </c>
      <c r="K9047" s="155" t="str">
        <f>IF(Proc[[#This Row],[Author]]="Marcela Urrego",VLOOKUP(LEFT(Proc[[#This Row],[Requested]],1),Table3[#All],2,0),VLOOKUP(Proc[[#This Row],[Author]],Table4[],2,0))</f>
        <v>HC</v>
      </c>
      <c r="L9047" s="155" t="s">
        <v>7801</v>
      </c>
      <c r="M9047" s="140">
        <v>46100</v>
      </c>
      <c r="N9047" s="140"/>
      <c r="O9047" s="140"/>
      <c r="P9047" s="140" t="str">
        <f ca="1">IF(Proc[[#This Row],[DaysAgeing]]&gt;5,"yep","on track")</f>
        <v>yep</v>
      </c>
      <c r="Q9047" s="2">
        <f ca="1">IF(Proc[[#This Row],[DateClosed]]="",ABS(NETWORKDAYS(Proc[[#This Row],[DateOpened]],TODAY()))-1,ABS(NETWORKDAYS(Proc[[#This Row],[DateOpened]],Proc[[#This Row],[DateClosed]]))-1)</f>
        <v>11</v>
      </c>
      <c r="R9047" s="140" t="s">
        <v>476</v>
      </c>
      <c r="S9047" s="155"/>
      <c r="T9047" s="155"/>
    </row>
    <row r="9048" spans="1:20" hidden="1">
      <c r="A9048" s="154" t="s">
        <v>10642</v>
      </c>
      <c r="B9048" s="155" t="str">
        <f>IFERROR(VLOOKUP(Proc[[#This Row],[App]],Table2[],3,0),"open")</f>
        <v>ok</v>
      </c>
      <c r="C9048" s="156" t="s">
        <v>369</v>
      </c>
      <c r="D9048" t="s">
        <v>11263</v>
      </c>
      <c r="E9048" s="154" t="s">
        <v>11699</v>
      </c>
      <c r="F9048" s="155" t="s">
        <v>11699</v>
      </c>
      <c r="G9048" s="154" t="s">
        <v>400</v>
      </c>
      <c r="H9048" s="155" t="str">
        <f>IF(Proc[[#This Row],[type]]="LFF (MDG-F)",MID(Proc[[#This Row],[Obj]],13,10),"")</f>
        <v/>
      </c>
      <c r="J9048" s="155" t="b">
        <f>Proc[[#This Row],[Requested]]=Proc[[#This Row],[CurrentParent]]</f>
        <v>1</v>
      </c>
      <c r="K9048" s="155" t="str">
        <f>IF(Proc[[#This Row],[Author]]="Marcela Urrego",VLOOKUP(LEFT(Proc[[#This Row],[Requested]],1),Table3[#All],2,0),VLOOKUP(Proc[[#This Row],[Author]],Table4[],2,0))</f>
        <v>HC</v>
      </c>
      <c r="L9048" s="155" t="s">
        <v>7801</v>
      </c>
      <c r="M9048" s="140">
        <v>46100</v>
      </c>
      <c r="N9048" s="140"/>
      <c r="O9048" s="140"/>
      <c r="P9048" s="140" t="str">
        <f ca="1">IF(Proc[[#This Row],[DaysAgeing]]&gt;5,"yep","on track")</f>
        <v>yep</v>
      </c>
      <c r="Q9048" s="2">
        <f ca="1">IF(Proc[[#This Row],[DateClosed]]="",ABS(NETWORKDAYS(Proc[[#This Row],[DateOpened]],TODAY()))-1,ABS(NETWORKDAYS(Proc[[#This Row],[DateOpened]],Proc[[#This Row],[DateClosed]]))-1)</f>
        <v>11</v>
      </c>
      <c r="R9048" s="140" t="s">
        <v>476</v>
      </c>
      <c r="S9048" s="155"/>
      <c r="T9048" s="155"/>
    </row>
    <row r="9049" spans="1:20" hidden="1">
      <c r="A9049" s="154" t="s">
        <v>10642</v>
      </c>
      <c r="B9049" s="155" t="str">
        <f>IFERROR(VLOOKUP(Proc[[#This Row],[App]],Table2[],3,0),"open")</f>
        <v>ok</v>
      </c>
      <c r="C9049" s="156" t="s">
        <v>369</v>
      </c>
      <c r="D9049" t="s">
        <v>11264</v>
      </c>
      <c r="E9049" s="154" t="s">
        <v>11699</v>
      </c>
      <c r="F9049" s="155" t="s">
        <v>11699</v>
      </c>
      <c r="G9049" s="154" t="s">
        <v>400</v>
      </c>
      <c r="H9049" s="155" t="str">
        <f>IF(Proc[[#This Row],[type]]="LFF (MDG-F)",MID(Proc[[#This Row],[Obj]],13,10),"")</f>
        <v/>
      </c>
      <c r="J9049" s="155" t="b">
        <f>Proc[[#This Row],[Requested]]=Proc[[#This Row],[CurrentParent]]</f>
        <v>1</v>
      </c>
      <c r="K9049" s="155" t="str">
        <f>IF(Proc[[#This Row],[Author]]="Marcela Urrego",VLOOKUP(LEFT(Proc[[#This Row],[Requested]],1),Table3[#All],2,0),VLOOKUP(Proc[[#This Row],[Author]],Table4[],2,0))</f>
        <v>HC</v>
      </c>
      <c r="L9049" s="155" t="s">
        <v>7801</v>
      </c>
      <c r="M9049" s="140">
        <v>46100</v>
      </c>
      <c r="N9049" s="140"/>
      <c r="O9049" s="140"/>
      <c r="P9049" s="140" t="str">
        <f ca="1">IF(Proc[[#This Row],[DaysAgeing]]&gt;5,"yep","on track")</f>
        <v>yep</v>
      </c>
      <c r="Q9049" s="2">
        <f ca="1">IF(Proc[[#This Row],[DateClosed]]="",ABS(NETWORKDAYS(Proc[[#This Row],[DateOpened]],TODAY()))-1,ABS(NETWORKDAYS(Proc[[#This Row],[DateOpened]],Proc[[#This Row],[DateClosed]]))-1)</f>
        <v>11</v>
      </c>
      <c r="R9049" s="140" t="s">
        <v>476</v>
      </c>
      <c r="S9049" s="155"/>
      <c r="T9049" s="155"/>
    </row>
    <row r="9050" spans="1:20" hidden="1">
      <c r="A9050" s="154" t="s">
        <v>10642</v>
      </c>
      <c r="B9050" s="155" t="str">
        <f>IFERROR(VLOOKUP(Proc[[#This Row],[App]],Table2[],3,0),"open")</f>
        <v>ok</v>
      </c>
      <c r="C9050" s="156" t="s">
        <v>369</v>
      </c>
      <c r="D9050" t="s">
        <v>11265</v>
      </c>
      <c r="E9050" s="154" t="s">
        <v>11699</v>
      </c>
      <c r="F9050" s="155" t="s">
        <v>11699</v>
      </c>
      <c r="G9050" s="154" t="s">
        <v>400</v>
      </c>
      <c r="H9050" s="155" t="str">
        <f>IF(Proc[[#This Row],[type]]="LFF (MDG-F)",MID(Proc[[#This Row],[Obj]],13,10),"")</f>
        <v/>
      </c>
      <c r="J9050" s="155" t="b">
        <f>Proc[[#This Row],[Requested]]=Proc[[#This Row],[CurrentParent]]</f>
        <v>1</v>
      </c>
      <c r="K9050" s="155" t="str">
        <f>IF(Proc[[#This Row],[Author]]="Marcela Urrego",VLOOKUP(LEFT(Proc[[#This Row],[Requested]],1),Table3[#All],2,0),VLOOKUP(Proc[[#This Row],[Author]],Table4[],2,0))</f>
        <v>HC</v>
      </c>
      <c r="L9050" s="155" t="s">
        <v>7801</v>
      </c>
      <c r="M9050" s="140">
        <v>46100</v>
      </c>
      <c r="N9050" s="140"/>
      <c r="O9050" s="140"/>
      <c r="P9050" s="140" t="str">
        <f ca="1">IF(Proc[[#This Row],[DaysAgeing]]&gt;5,"yep","on track")</f>
        <v>yep</v>
      </c>
      <c r="Q9050" s="2">
        <f ca="1">IF(Proc[[#This Row],[DateClosed]]="",ABS(NETWORKDAYS(Proc[[#This Row],[DateOpened]],TODAY()))-1,ABS(NETWORKDAYS(Proc[[#This Row],[DateOpened]],Proc[[#This Row],[DateClosed]]))-1)</f>
        <v>11</v>
      </c>
      <c r="R9050" s="140" t="s">
        <v>476</v>
      </c>
      <c r="S9050" s="155"/>
      <c r="T9050" s="155"/>
    </row>
    <row r="9051" spans="1:20" hidden="1">
      <c r="A9051" s="154" t="s">
        <v>10642</v>
      </c>
      <c r="B9051" s="155" t="str">
        <f>IFERROR(VLOOKUP(Proc[[#This Row],[App]],Table2[],3,0),"open")</f>
        <v>ok</v>
      </c>
      <c r="C9051" s="156" t="s">
        <v>369</v>
      </c>
      <c r="D9051" t="s">
        <v>11266</v>
      </c>
      <c r="E9051" s="154" t="s">
        <v>11699</v>
      </c>
      <c r="F9051" s="155" t="s">
        <v>11699</v>
      </c>
      <c r="G9051" s="154" t="s">
        <v>400</v>
      </c>
      <c r="H9051" s="155" t="str">
        <f>IF(Proc[[#This Row],[type]]="LFF (MDG-F)",MID(Proc[[#This Row],[Obj]],13,10),"")</f>
        <v/>
      </c>
      <c r="J9051" s="155" t="b">
        <f>Proc[[#This Row],[Requested]]=Proc[[#This Row],[CurrentParent]]</f>
        <v>1</v>
      </c>
      <c r="K9051" s="155" t="str">
        <f>IF(Proc[[#This Row],[Author]]="Marcela Urrego",VLOOKUP(LEFT(Proc[[#This Row],[Requested]],1),Table3[#All],2,0),VLOOKUP(Proc[[#This Row],[Author]],Table4[],2,0))</f>
        <v>HC</v>
      </c>
      <c r="L9051" s="155" t="s">
        <v>7801</v>
      </c>
      <c r="M9051" s="140">
        <v>46100</v>
      </c>
      <c r="N9051" s="140"/>
      <c r="O9051" s="140"/>
      <c r="P9051" s="140" t="str">
        <f ca="1">IF(Proc[[#This Row],[DaysAgeing]]&gt;5,"yep","on track")</f>
        <v>yep</v>
      </c>
      <c r="Q9051" s="2">
        <f ca="1">IF(Proc[[#This Row],[DateClosed]]="",ABS(NETWORKDAYS(Proc[[#This Row],[DateOpened]],TODAY()))-1,ABS(NETWORKDAYS(Proc[[#This Row],[DateOpened]],Proc[[#This Row],[DateClosed]]))-1)</f>
        <v>11</v>
      </c>
      <c r="R9051" s="140" t="s">
        <v>476</v>
      </c>
      <c r="S9051" s="155"/>
      <c r="T9051" s="155"/>
    </row>
    <row r="9052" spans="1:20" hidden="1">
      <c r="A9052" s="154" t="s">
        <v>10642</v>
      </c>
      <c r="B9052" s="155" t="str">
        <f>IFERROR(VLOOKUP(Proc[[#This Row],[App]],Table2[],3,0),"open")</f>
        <v>ok</v>
      </c>
      <c r="C9052" s="156" t="s">
        <v>369</v>
      </c>
      <c r="D9052" t="s">
        <v>11267</v>
      </c>
      <c r="E9052" s="154" t="s">
        <v>11699</v>
      </c>
      <c r="F9052" s="155" t="s">
        <v>11699</v>
      </c>
      <c r="G9052" s="154" t="s">
        <v>400</v>
      </c>
      <c r="H9052" s="155" t="str">
        <f>IF(Proc[[#This Row],[type]]="LFF (MDG-F)",MID(Proc[[#This Row],[Obj]],13,10),"")</f>
        <v/>
      </c>
      <c r="J9052" s="155" t="b">
        <f>Proc[[#This Row],[Requested]]=Proc[[#This Row],[CurrentParent]]</f>
        <v>1</v>
      </c>
      <c r="K9052" s="155" t="str">
        <f>IF(Proc[[#This Row],[Author]]="Marcela Urrego",VLOOKUP(LEFT(Proc[[#This Row],[Requested]],1),Table3[#All],2,0),VLOOKUP(Proc[[#This Row],[Author]],Table4[],2,0))</f>
        <v>HC</v>
      </c>
      <c r="L9052" s="155" t="s">
        <v>7801</v>
      </c>
      <c r="M9052" s="140">
        <v>46100</v>
      </c>
      <c r="N9052" s="140"/>
      <c r="O9052" s="140"/>
      <c r="P9052" s="140" t="str">
        <f ca="1">IF(Proc[[#This Row],[DaysAgeing]]&gt;5,"yep","on track")</f>
        <v>yep</v>
      </c>
      <c r="Q9052" s="2">
        <f ca="1">IF(Proc[[#This Row],[DateClosed]]="",ABS(NETWORKDAYS(Proc[[#This Row],[DateOpened]],TODAY()))-1,ABS(NETWORKDAYS(Proc[[#This Row],[DateOpened]],Proc[[#This Row],[DateClosed]]))-1)</f>
        <v>11</v>
      </c>
      <c r="R9052" s="140" t="s">
        <v>476</v>
      </c>
      <c r="S9052" s="155"/>
      <c r="T9052" s="155"/>
    </row>
    <row r="9053" spans="1:20" hidden="1">
      <c r="A9053" s="154" t="s">
        <v>10642</v>
      </c>
      <c r="B9053" s="155" t="str">
        <f>IFERROR(VLOOKUP(Proc[[#This Row],[App]],Table2[],3,0),"open")</f>
        <v>ok</v>
      </c>
      <c r="C9053" s="156" t="s">
        <v>369</v>
      </c>
      <c r="D9053" t="s">
        <v>11268</v>
      </c>
      <c r="E9053" s="154" t="s">
        <v>11699</v>
      </c>
      <c r="F9053" s="155" t="s">
        <v>11699</v>
      </c>
      <c r="G9053" s="154" t="s">
        <v>400</v>
      </c>
      <c r="H9053" s="155" t="str">
        <f>IF(Proc[[#This Row],[type]]="LFF (MDG-F)",MID(Proc[[#This Row],[Obj]],13,10),"")</f>
        <v/>
      </c>
      <c r="J9053" s="155" t="b">
        <f>Proc[[#This Row],[Requested]]=Proc[[#This Row],[CurrentParent]]</f>
        <v>1</v>
      </c>
      <c r="K9053" s="155" t="str">
        <f>IF(Proc[[#This Row],[Author]]="Marcela Urrego",VLOOKUP(LEFT(Proc[[#This Row],[Requested]],1),Table3[#All],2,0),VLOOKUP(Proc[[#This Row],[Author]],Table4[],2,0))</f>
        <v>HC</v>
      </c>
      <c r="L9053" s="155" t="s">
        <v>7801</v>
      </c>
      <c r="M9053" s="140">
        <v>46100</v>
      </c>
      <c r="N9053" s="140"/>
      <c r="O9053" s="140"/>
      <c r="P9053" s="140" t="str">
        <f ca="1">IF(Proc[[#This Row],[DaysAgeing]]&gt;5,"yep","on track")</f>
        <v>yep</v>
      </c>
      <c r="Q9053" s="2">
        <f ca="1">IF(Proc[[#This Row],[DateClosed]]="",ABS(NETWORKDAYS(Proc[[#This Row],[DateOpened]],TODAY()))-1,ABS(NETWORKDAYS(Proc[[#This Row],[DateOpened]],Proc[[#This Row],[DateClosed]]))-1)</f>
        <v>11</v>
      </c>
      <c r="R9053" s="140" t="s">
        <v>476</v>
      </c>
      <c r="S9053" s="155"/>
      <c r="T9053" s="155"/>
    </row>
    <row r="9054" spans="1:20" hidden="1">
      <c r="A9054" s="154" t="s">
        <v>10642</v>
      </c>
      <c r="B9054" s="155" t="str">
        <f>IFERROR(VLOOKUP(Proc[[#This Row],[App]],Table2[],3,0),"open")</f>
        <v>ok</v>
      </c>
      <c r="C9054" s="156" t="s">
        <v>369</v>
      </c>
      <c r="D9054" t="s">
        <v>11269</v>
      </c>
      <c r="E9054" s="154" t="s">
        <v>11699</v>
      </c>
      <c r="F9054" s="155" t="s">
        <v>11699</v>
      </c>
      <c r="G9054" s="154" t="s">
        <v>400</v>
      </c>
      <c r="H9054" s="155" t="str">
        <f>IF(Proc[[#This Row],[type]]="LFF (MDG-F)",MID(Proc[[#This Row],[Obj]],13,10),"")</f>
        <v/>
      </c>
      <c r="J9054" s="155" t="b">
        <f>Proc[[#This Row],[Requested]]=Proc[[#This Row],[CurrentParent]]</f>
        <v>1</v>
      </c>
      <c r="K9054" s="155" t="str">
        <f>IF(Proc[[#This Row],[Author]]="Marcela Urrego",VLOOKUP(LEFT(Proc[[#This Row],[Requested]],1),Table3[#All],2,0),VLOOKUP(Proc[[#This Row],[Author]],Table4[],2,0))</f>
        <v>HC</v>
      </c>
      <c r="L9054" s="155" t="s">
        <v>7801</v>
      </c>
      <c r="M9054" s="140">
        <v>46100</v>
      </c>
      <c r="N9054" s="140"/>
      <c r="O9054" s="140"/>
      <c r="P9054" s="140" t="str">
        <f ca="1">IF(Proc[[#This Row],[DaysAgeing]]&gt;5,"yep","on track")</f>
        <v>yep</v>
      </c>
      <c r="Q9054" s="2">
        <f ca="1">IF(Proc[[#This Row],[DateClosed]]="",ABS(NETWORKDAYS(Proc[[#This Row],[DateOpened]],TODAY()))-1,ABS(NETWORKDAYS(Proc[[#This Row],[DateOpened]],Proc[[#This Row],[DateClosed]]))-1)</f>
        <v>11</v>
      </c>
      <c r="R9054" s="140" t="s">
        <v>476</v>
      </c>
      <c r="S9054" s="155"/>
      <c r="T9054" s="155"/>
    </row>
    <row r="9055" spans="1:20" hidden="1">
      <c r="A9055" s="154" t="s">
        <v>10642</v>
      </c>
      <c r="B9055" s="155" t="str">
        <f>IFERROR(VLOOKUP(Proc[[#This Row],[App]],Table2[],3,0),"open")</f>
        <v>ok</v>
      </c>
      <c r="C9055" s="156" t="s">
        <v>369</v>
      </c>
      <c r="D9055" t="s">
        <v>11270</v>
      </c>
      <c r="E9055" s="154" t="s">
        <v>11699</v>
      </c>
      <c r="F9055" s="155" t="s">
        <v>11699</v>
      </c>
      <c r="G9055" s="154" t="s">
        <v>400</v>
      </c>
      <c r="H9055" s="155" t="str">
        <f>IF(Proc[[#This Row],[type]]="LFF (MDG-F)",MID(Proc[[#This Row],[Obj]],13,10),"")</f>
        <v/>
      </c>
      <c r="J9055" s="155" t="b">
        <f>Proc[[#This Row],[Requested]]=Proc[[#This Row],[CurrentParent]]</f>
        <v>1</v>
      </c>
      <c r="K9055" s="155" t="str">
        <f>IF(Proc[[#This Row],[Author]]="Marcela Urrego",VLOOKUP(LEFT(Proc[[#This Row],[Requested]],1),Table3[#All],2,0),VLOOKUP(Proc[[#This Row],[Author]],Table4[],2,0))</f>
        <v>HC</v>
      </c>
      <c r="L9055" s="155" t="s">
        <v>7801</v>
      </c>
      <c r="M9055" s="140">
        <v>46100</v>
      </c>
      <c r="N9055" s="140"/>
      <c r="O9055" s="140"/>
      <c r="P9055" s="140" t="str">
        <f ca="1">IF(Proc[[#This Row],[DaysAgeing]]&gt;5,"yep","on track")</f>
        <v>yep</v>
      </c>
      <c r="Q9055" s="2">
        <f ca="1">IF(Proc[[#This Row],[DateClosed]]="",ABS(NETWORKDAYS(Proc[[#This Row],[DateOpened]],TODAY()))-1,ABS(NETWORKDAYS(Proc[[#This Row],[DateOpened]],Proc[[#This Row],[DateClosed]]))-1)</f>
        <v>11</v>
      </c>
      <c r="R9055" s="140" t="s">
        <v>476</v>
      </c>
      <c r="S9055" s="155"/>
      <c r="T9055" s="155"/>
    </row>
    <row r="9056" spans="1:20" hidden="1">
      <c r="A9056" s="154" t="s">
        <v>10642</v>
      </c>
      <c r="B9056" s="155" t="str">
        <f>IFERROR(VLOOKUP(Proc[[#This Row],[App]],Table2[],3,0),"open")</f>
        <v>ok</v>
      </c>
      <c r="C9056" s="156" t="s">
        <v>369</v>
      </c>
      <c r="D9056" t="s">
        <v>11271</v>
      </c>
      <c r="E9056" s="154" t="s">
        <v>11699</v>
      </c>
      <c r="F9056" s="155" t="s">
        <v>11699</v>
      </c>
      <c r="G9056" s="154" t="s">
        <v>400</v>
      </c>
      <c r="H9056" s="155" t="str">
        <f>IF(Proc[[#This Row],[type]]="LFF (MDG-F)",MID(Proc[[#This Row],[Obj]],13,10),"")</f>
        <v/>
      </c>
      <c r="J9056" s="155" t="b">
        <f>Proc[[#This Row],[Requested]]=Proc[[#This Row],[CurrentParent]]</f>
        <v>1</v>
      </c>
      <c r="K9056" s="155" t="str">
        <f>IF(Proc[[#This Row],[Author]]="Marcela Urrego",VLOOKUP(LEFT(Proc[[#This Row],[Requested]],1),Table3[#All],2,0),VLOOKUP(Proc[[#This Row],[Author]],Table4[],2,0))</f>
        <v>HC</v>
      </c>
      <c r="L9056" s="155" t="s">
        <v>7801</v>
      </c>
      <c r="M9056" s="140">
        <v>46100</v>
      </c>
      <c r="N9056" s="140"/>
      <c r="O9056" s="140"/>
      <c r="P9056" s="140" t="str">
        <f ca="1">IF(Proc[[#This Row],[DaysAgeing]]&gt;5,"yep","on track")</f>
        <v>yep</v>
      </c>
      <c r="Q9056" s="2">
        <f ca="1">IF(Proc[[#This Row],[DateClosed]]="",ABS(NETWORKDAYS(Proc[[#This Row],[DateOpened]],TODAY()))-1,ABS(NETWORKDAYS(Proc[[#This Row],[DateOpened]],Proc[[#This Row],[DateClosed]]))-1)</f>
        <v>11</v>
      </c>
      <c r="R9056" s="140" t="s">
        <v>476</v>
      </c>
      <c r="S9056" s="155"/>
      <c r="T9056" s="155"/>
    </row>
    <row r="9057" spans="1:20" hidden="1">
      <c r="A9057" s="154" t="s">
        <v>10642</v>
      </c>
      <c r="B9057" s="155" t="str">
        <f>IFERROR(VLOOKUP(Proc[[#This Row],[App]],Table2[],3,0),"open")</f>
        <v>ok</v>
      </c>
      <c r="C9057" s="156" t="s">
        <v>369</v>
      </c>
      <c r="D9057" t="s">
        <v>11272</v>
      </c>
      <c r="E9057" s="154" t="s">
        <v>11699</v>
      </c>
      <c r="F9057" s="155" t="s">
        <v>11699</v>
      </c>
      <c r="G9057" s="154" t="s">
        <v>400</v>
      </c>
      <c r="H9057" s="155" t="str">
        <f>IF(Proc[[#This Row],[type]]="LFF (MDG-F)",MID(Proc[[#This Row],[Obj]],13,10),"")</f>
        <v/>
      </c>
      <c r="J9057" s="155" t="b">
        <f>Proc[[#This Row],[Requested]]=Proc[[#This Row],[CurrentParent]]</f>
        <v>1</v>
      </c>
      <c r="K9057" s="155" t="str">
        <f>IF(Proc[[#This Row],[Author]]="Marcela Urrego",VLOOKUP(LEFT(Proc[[#This Row],[Requested]],1),Table3[#All],2,0),VLOOKUP(Proc[[#This Row],[Author]],Table4[],2,0))</f>
        <v>HC</v>
      </c>
      <c r="L9057" s="155" t="s">
        <v>7801</v>
      </c>
      <c r="M9057" s="140">
        <v>46100</v>
      </c>
      <c r="N9057" s="140"/>
      <c r="O9057" s="140"/>
      <c r="P9057" s="140" t="str">
        <f ca="1">IF(Proc[[#This Row],[DaysAgeing]]&gt;5,"yep","on track")</f>
        <v>yep</v>
      </c>
      <c r="Q9057" s="2">
        <f ca="1">IF(Proc[[#This Row],[DateClosed]]="",ABS(NETWORKDAYS(Proc[[#This Row],[DateOpened]],TODAY()))-1,ABS(NETWORKDAYS(Proc[[#This Row],[DateOpened]],Proc[[#This Row],[DateClosed]]))-1)</f>
        <v>11</v>
      </c>
      <c r="R9057" s="140" t="s">
        <v>476</v>
      </c>
      <c r="S9057" s="155"/>
      <c r="T9057" s="155"/>
    </row>
    <row r="9058" spans="1:20" hidden="1">
      <c r="A9058" s="154" t="s">
        <v>10642</v>
      </c>
      <c r="B9058" s="155" t="str">
        <f>IFERROR(VLOOKUP(Proc[[#This Row],[App]],Table2[],3,0),"open")</f>
        <v>ok</v>
      </c>
      <c r="C9058" s="156" t="s">
        <v>369</v>
      </c>
      <c r="D9058" t="s">
        <v>11273</v>
      </c>
      <c r="E9058" s="154" t="s">
        <v>11699</v>
      </c>
      <c r="F9058" s="155" t="s">
        <v>11699</v>
      </c>
      <c r="G9058" s="154" t="s">
        <v>400</v>
      </c>
      <c r="H9058" s="155" t="str">
        <f>IF(Proc[[#This Row],[type]]="LFF (MDG-F)",MID(Proc[[#This Row],[Obj]],13,10),"")</f>
        <v/>
      </c>
      <c r="J9058" s="155" t="b">
        <f>Proc[[#This Row],[Requested]]=Proc[[#This Row],[CurrentParent]]</f>
        <v>1</v>
      </c>
      <c r="K9058" s="155" t="str">
        <f>IF(Proc[[#This Row],[Author]]="Marcela Urrego",VLOOKUP(LEFT(Proc[[#This Row],[Requested]],1),Table3[#All],2,0),VLOOKUP(Proc[[#This Row],[Author]],Table4[],2,0))</f>
        <v>HC</v>
      </c>
      <c r="L9058" s="155" t="s">
        <v>7801</v>
      </c>
      <c r="M9058" s="140">
        <v>46100</v>
      </c>
      <c r="N9058" s="140"/>
      <c r="O9058" s="140"/>
      <c r="P9058" s="140" t="str">
        <f ca="1">IF(Proc[[#This Row],[DaysAgeing]]&gt;5,"yep","on track")</f>
        <v>yep</v>
      </c>
      <c r="Q9058" s="2">
        <f ca="1">IF(Proc[[#This Row],[DateClosed]]="",ABS(NETWORKDAYS(Proc[[#This Row],[DateOpened]],TODAY()))-1,ABS(NETWORKDAYS(Proc[[#This Row],[DateOpened]],Proc[[#This Row],[DateClosed]]))-1)</f>
        <v>11</v>
      </c>
      <c r="R9058" s="140" t="s">
        <v>476</v>
      </c>
      <c r="S9058" s="155"/>
      <c r="T9058" s="155"/>
    </row>
    <row r="9059" spans="1:20" hidden="1">
      <c r="A9059" s="154" t="s">
        <v>10642</v>
      </c>
      <c r="B9059" s="155" t="str">
        <f>IFERROR(VLOOKUP(Proc[[#This Row],[App]],Table2[],3,0),"open")</f>
        <v>ok</v>
      </c>
      <c r="C9059" s="156" t="s">
        <v>369</v>
      </c>
      <c r="D9059" t="s">
        <v>11274</v>
      </c>
      <c r="E9059" s="154" t="s">
        <v>11699</v>
      </c>
      <c r="F9059" s="155" t="s">
        <v>11699</v>
      </c>
      <c r="G9059" s="154" t="s">
        <v>400</v>
      </c>
      <c r="H9059" s="155" t="str">
        <f>IF(Proc[[#This Row],[type]]="LFF (MDG-F)",MID(Proc[[#This Row],[Obj]],13,10),"")</f>
        <v/>
      </c>
      <c r="J9059" s="155" t="b">
        <f>Proc[[#This Row],[Requested]]=Proc[[#This Row],[CurrentParent]]</f>
        <v>1</v>
      </c>
      <c r="K9059" s="155" t="str">
        <f>IF(Proc[[#This Row],[Author]]="Marcela Urrego",VLOOKUP(LEFT(Proc[[#This Row],[Requested]],1),Table3[#All],2,0),VLOOKUP(Proc[[#This Row],[Author]],Table4[],2,0))</f>
        <v>HC</v>
      </c>
      <c r="L9059" s="155" t="s">
        <v>7801</v>
      </c>
      <c r="M9059" s="140">
        <v>46100</v>
      </c>
      <c r="N9059" s="140"/>
      <c r="O9059" s="140"/>
      <c r="P9059" s="140" t="str">
        <f ca="1">IF(Proc[[#This Row],[DaysAgeing]]&gt;5,"yep","on track")</f>
        <v>yep</v>
      </c>
      <c r="Q9059" s="2">
        <f ca="1">IF(Proc[[#This Row],[DateClosed]]="",ABS(NETWORKDAYS(Proc[[#This Row],[DateOpened]],TODAY()))-1,ABS(NETWORKDAYS(Proc[[#This Row],[DateOpened]],Proc[[#This Row],[DateClosed]]))-1)</f>
        <v>11</v>
      </c>
      <c r="R9059" s="140" t="s">
        <v>476</v>
      </c>
      <c r="S9059" s="155"/>
      <c r="T9059" s="155"/>
    </row>
    <row r="9060" spans="1:20" hidden="1">
      <c r="A9060" s="154" t="s">
        <v>10642</v>
      </c>
      <c r="B9060" s="155" t="str">
        <f>IFERROR(VLOOKUP(Proc[[#This Row],[App]],Table2[],3,0),"open")</f>
        <v>ok</v>
      </c>
      <c r="C9060" s="156" t="s">
        <v>369</v>
      </c>
      <c r="D9060" t="s">
        <v>11275</v>
      </c>
      <c r="E9060" s="154" t="s">
        <v>11699</v>
      </c>
      <c r="F9060" s="155" t="s">
        <v>11699</v>
      </c>
      <c r="G9060" s="154" t="s">
        <v>400</v>
      </c>
      <c r="H9060" s="155" t="str">
        <f>IF(Proc[[#This Row],[type]]="LFF (MDG-F)",MID(Proc[[#This Row],[Obj]],13,10),"")</f>
        <v/>
      </c>
      <c r="J9060" s="155" t="b">
        <f>Proc[[#This Row],[Requested]]=Proc[[#This Row],[CurrentParent]]</f>
        <v>1</v>
      </c>
      <c r="K9060" s="155" t="str">
        <f>IF(Proc[[#This Row],[Author]]="Marcela Urrego",VLOOKUP(LEFT(Proc[[#This Row],[Requested]],1),Table3[#All],2,0),VLOOKUP(Proc[[#This Row],[Author]],Table4[],2,0))</f>
        <v>HC</v>
      </c>
      <c r="L9060" s="155" t="s">
        <v>7801</v>
      </c>
      <c r="M9060" s="140">
        <v>46100</v>
      </c>
      <c r="N9060" s="140"/>
      <c r="O9060" s="140"/>
      <c r="P9060" s="140" t="str">
        <f ca="1">IF(Proc[[#This Row],[DaysAgeing]]&gt;5,"yep","on track")</f>
        <v>yep</v>
      </c>
      <c r="Q9060" s="2">
        <f ca="1">IF(Proc[[#This Row],[DateClosed]]="",ABS(NETWORKDAYS(Proc[[#This Row],[DateOpened]],TODAY()))-1,ABS(NETWORKDAYS(Proc[[#This Row],[DateOpened]],Proc[[#This Row],[DateClosed]]))-1)</f>
        <v>11</v>
      </c>
      <c r="R9060" s="140" t="s">
        <v>476</v>
      </c>
      <c r="S9060" s="155"/>
      <c r="T9060" s="155"/>
    </row>
    <row r="9061" spans="1:20" hidden="1">
      <c r="A9061" s="154" t="s">
        <v>10642</v>
      </c>
      <c r="B9061" s="155" t="str">
        <f>IFERROR(VLOOKUP(Proc[[#This Row],[App]],Table2[],3,0),"open")</f>
        <v>ok</v>
      </c>
      <c r="C9061" s="156" t="s">
        <v>369</v>
      </c>
      <c r="D9061" t="s">
        <v>11276</v>
      </c>
      <c r="E9061" s="154" t="s">
        <v>11699</v>
      </c>
      <c r="F9061" s="155" t="s">
        <v>11699</v>
      </c>
      <c r="G9061" s="154" t="s">
        <v>400</v>
      </c>
      <c r="H9061" s="155" t="str">
        <f>IF(Proc[[#This Row],[type]]="LFF (MDG-F)",MID(Proc[[#This Row],[Obj]],13,10),"")</f>
        <v/>
      </c>
      <c r="J9061" s="155" t="b">
        <f>Proc[[#This Row],[Requested]]=Proc[[#This Row],[CurrentParent]]</f>
        <v>1</v>
      </c>
      <c r="K9061" s="155" t="str">
        <f>IF(Proc[[#This Row],[Author]]="Marcela Urrego",VLOOKUP(LEFT(Proc[[#This Row],[Requested]],1),Table3[#All],2,0),VLOOKUP(Proc[[#This Row],[Author]],Table4[],2,0))</f>
        <v>HC</v>
      </c>
      <c r="L9061" s="155" t="s">
        <v>7801</v>
      </c>
      <c r="M9061" s="140">
        <v>46100</v>
      </c>
      <c r="N9061" s="140"/>
      <c r="O9061" s="140"/>
      <c r="P9061" s="140" t="str">
        <f ca="1">IF(Proc[[#This Row],[DaysAgeing]]&gt;5,"yep","on track")</f>
        <v>yep</v>
      </c>
      <c r="Q9061" s="2">
        <f ca="1">IF(Proc[[#This Row],[DateClosed]]="",ABS(NETWORKDAYS(Proc[[#This Row],[DateOpened]],TODAY()))-1,ABS(NETWORKDAYS(Proc[[#This Row],[DateOpened]],Proc[[#This Row],[DateClosed]]))-1)</f>
        <v>11</v>
      </c>
      <c r="R9061" s="140" t="s">
        <v>476</v>
      </c>
      <c r="S9061" s="155"/>
      <c r="T9061" s="155"/>
    </row>
    <row r="9062" spans="1:20" hidden="1">
      <c r="A9062" s="154" t="s">
        <v>10642</v>
      </c>
      <c r="B9062" s="155" t="str">
        <f>IFERROR(VLOOKUP(Proc[[#This Row],[App]],Table2[],3,0),"open")</f>
        <v>ok</v>
      </c>
      <c r="C9062" s="156" t="s">
        <v>369</v>
      </c>
      <c r="D9062" t="s">
        <v>11277</v>
      </c>
      <c r="E9062" s="154" t="s">
        <v>11699</v>
      </c>
      <c r="F9062" s="155" t="s">
        <v>11699</v>
      </c>
      <c r="G9062" s="154" t="s">
        <v>400</v>
      </c>
      <c r="H9062" s="155" t="str">
        <f>IF(Proc[[#This Row],[type]]="LFF (MDG-F)",MID(Proc[[#This Row],[Obj]],13,10),"")</f>
        <v/>
      </c>
      <c r="J9062" s="155" t="b">
        <f>Proc[[#This Row],[Requested]]=Proc[[#This Row],[CurrentParent]]</f>
        <v>1</v>
      </c>
      <c r="K9062" s="155" t="str">
        <f>IF(Proc[[#This Row],[Author]]="Marcela Urrego",VLOOKUP(LEFT(Proc[[#This Row],[Requested]],1),Table3[#All],2,0),VLOOKUP(Proc[[#This Row],[Author]],Table4[],2,0))</f>
        <v>HC</v>
      </c>
      <c r="L9062" s="155" t="s">
        <v>7801</v>
      </c>
      <c r="M9062" s="140">
        <v>46100</v>
      </c>
      <c r="N9062" s="140"/>
      <c r="O9062" s="140"/>
      <c r="P9062" s="140" t="str">
        <f ca="1">IF(Proc[[#This Row],[DaysAgeing]]&gt;5,"yep","on track")</f>
        <v>yep</v>
      </c>
      <c r="Q9062" s="2">
        <f ca="1">IF(Proc[[#This Row],[DateClosed]]="",ABS(NETWORKDAYS(Proc[[#This Row],[DateOpened]],TODAY()))-1,ABS(NETWORKDAYS(Proc[[#This Row],[DateOpened]],Proc[[#This Row],[DateClosed]]))-1)</f>
        <v>11</v>
      </c>
      <c r="R9062" s="140" t="s">
        <v>476</v>
      </c>
      <c r="S9062" s="155"/>
      <c r="T9062" s="155"/>
    </row>
    <row r="9063" spans="1:20" hidden="1">
      <c r="A9063" s="154" t="s">
        <v>10642</v>
      </c>
      <c r="B9063" s="155" t="str">
        <f>IFERROR(VLOOKUP(Proc[[#This Row],[App]],Table2[],3,0),"open")</f>
        <v>ok</v>
      </c>
      <c r="C9063" s="156" t="s">
        <v>369</v>
      </c>
      <c r="D9063" t="s">
        <v>11278</v>
      </c>
      <c r="E9063" s="154" t="s">
        <v>11699</v>
      </c>
      <c r="F9063" s="155" t="s">
        <v>11699</v>
      </c>
      <c r="G9063" s="154" t="s">
        <v>400</v>
      </c>
      <c r="H9063" s="155" t="str">
        <f>IF(Proc[[#This Row],[type]]="LFF (MDG-F)",MID(Proc[[#This Row],[Obj]],13,10),"")</f>
        <v/>
      </c>
      <c r="J9063" s="155" t="b">
        <f>Proc[[#This Row],[Requested]]=Proc[[#This Row],[CurrentParent]]</f>
        <v>1</v>
      </c>
      <c r="K9063" s="155" t="str">
        <f>IF(Proc[[#This Row],[Author]]="Marcela Urrego",VLOOKUP(LEFT(Proc[[#This Row],[Requested]],1),Table3[#All],2,0),VLOOKUP(Proc[[#This Row],[Author]],Table4[],2,0))</f>
        <v>HC</v>
      </c>
      <c r="L9063" s="155" t="s">
        <v>7801</v>
      </c>
      <c r="M9063" s="140">
        <v>46100</v>
      </c>
      <c r="N9063" s="140"/>
      <c r="O9063" s="140"/>
      <c r="P9063" s="140" t="str">
        <f ca="1">IF(Proc[[#This Row],[DaysAgeing]]&gt;5,"yep","on track")</f>
        <v>yep</v>
      </c>
      <c r="Q9063" s="2">
        <f ca="1">IF(Proc[[#This Row],[DateClosed]]="",ABS(NETWORKDAYS(Proc[[#This Row],[DateOpened]],TODAY()))-1,ABS(NETWORKDAYS(Proc[[#This Row],[DateOpened]],Proc[[#This Row],[DateClosed]]))-1)</f>
        <v>11</v>
      </c>
      <c r="R9063" s="140" t="s">
        <v>476</v>
      </c>
      <c r="S9063" s="155"/>
      <c r="T9063" s="155"/>
    </row>
    <row r="9064" spans="1:20" hidden="1">
      <c r="A9064" s="154" t="s">
        <v>10642</v>
      </c>
      <c r="B9064" s="155" t="str">
        <f>IFERROR(VLOOKUP(Proc[[#This Row],[App]],Table2[],3,0),"open")</f>
        <v>ok</v>
      </c>
      <c r="C9064" s="156" t="s">
        <v>369</v>
      </c>
      <c r="D9064" t="s">
        <v>11279</v>
      </c>
      <c r="E9064" s="154" t="s">
        <v>11699</v>
      </c>
      <c r="F9064" s="155" t="s">
        <v>11699</v>
      </c>
      <c r="G9064" s="154" t="s">
        <v>400</v>
      </c>
      <c r="H9064" s="155" t="str">
        <f>IF(Proc[[#This Row],[type]]="LFF (MDG-F)",MID(Proc[[#This Row],[Obj]],13,10),"")</f>
        <v/>
      </c>
      <c r="J9064" s="155" t="b">
        <f>Proc[[#This Row],[Requested]]=Proc[[#This Row],[CurrentParent]]</f>
        <v>1</v>
      </c>
      <c r="K9064" s="155" t="str">
        <f>IF(Proc[[#This Row],[Author]]="Marcela Urrego",VLOOKUP(LEFT(Proc[[#This Row],[Requested]],1),Table3[#All],2,0),VLOOKUP(Proc[[#This Row],[Author]],Table4[],2,0))</f>
        <v>HC</v>
      </c>
      <c r="L9064" s="155" t="s">
        <v>7801</v>
      </c>
      <c r="M9064" s="140">
        <v>46100</v>
      </c>
      <c r="N9064" s="140"/>
      <c r="O9064" s="140"/>
      <c r="P9064" s="140" t="str">
        <f ca="1">IF(Proc[[#This Row],[DaysAgeing]]&gt;5,"yep","on track")</f>
        <v>yep</v>
      </c>
      <c r="Q9064" s="2">
        <f ca="1">IF(Proc[[#This Row],[DateClosed]]="",ABS(NETWORKDAYS(Proc[[#This Row],[DateOpened]],TODAY()))-1,ABS(NETWORKDAYS(Proc[[#This Row],[DateOpened]],Proc[[#This Row],[DateClosed]]))-1)</f>
        <v>11</v>
      </c>
      <c r="R9064" s="140" t="s">
        <v>476</v>
      </c>
      <c r="S9064" s="155"/>
      <c r="T9064" s="155"/>
    </row>
    <row r="9065" spans="1:20" hidden="1">
      <c r="A9065" s="154" t="s">
        <v>10642</v>
      </c>
      <c r="B9065" s="155" t="str">
        <f>IFERROR(VLOOKUP(Proc[[#This Row],[App]],Table2[],3,0),"open")</f>
        <v>ok</v>
      </c>
      <c r="C9065" s="156" t="s">
        <v>369</v>
      </c>
      <c r="D9065" t="s">
        <v>11280</v>
      </c>
      <c r="E9065" s="154" t="s">
        <v>11699</v>
      </c>
      <c r="F9065" s="155" t="s">
        <v>11699</v>
      </c>
      <c r="G9065" s="154" t="s">
        <v>400</v>
      </c>
      <c r="H9065" s="155" t="str">
        <f>IF(Proc[[#This Row],[type]]="LFF (MDG-F)",MID(Proc[[#This Row],[Obj]],13,10),"")</f>
        <v/>
      </c>
      <c r="J9065" s="155" t="b">
        <f>Proc[[#This Row],[Requested]]=Proc[[#This Row],[CurrentParent]]</f>
        <v>1</v>
      </c>
      <c r="K9065" s="155" t="str">
        <f>IF(Proc[[#This Row],[Author]]="Marcela Urrego",VLOOKUP(LEFT(Proc[[#This Row],[Requested]],1),Table3[#All],2,0),VLOOKUP(Proc[[#This Row],[Author]],Table4[],2,0))</f>
        <v>HC</v>
      </c>
      <c r="L9065" s="155" t="s">
        <v>7801</v>
      </c>
      <c r="M9065" s="140">
        <v>46100</v>
      </c>
      <c r="N9065" s="140"/>
      <c r="O9065" s="140"/>
      <c r="P9065" s="140" t="str">
        <f ca="1">IF(Proc[[#This Row],[DaysAgeing]]&gt;5,"yep","on track")</f>
        <v>yep</v>
      </c>
      <c r="Q9065" s="2">
        <f ca="1">IF(Proc[[#This Row],[DateClosed]]="",ABS(NETWORKDAYS(Proc[[#This Row],[DateOpened]],TODAY()))-1,ABS(NETWORKDAYS(Proc[[#This Row],[DateOpened]],Proc[[#This Row],[DateClosed]]))-1)</f>
        <v>11</v>
      </c>
      <c r="R9065" s="140" t="s">
        <v>476</v>
      </c>
      <c r="S9065" s="155"/>
      <c r="T9065" s="155"/>
    </row>
    <row r="9066" spans="1:20" hidden="1">
      <c r="A9066" s="154" t="s">
        <v>10642</v>
      </c>
      <c r="B9066" s="155" t="str">
        <f>IFERROR(VLOOKUP(Proc[[#This Row],[App]],Table2[],3,0),"open")</f>
        <v>ok</v>
      </c>
      <c r="C9066" s="156" t="s">
        <v>369</v>
      </c>
      <c r="D9066" t="s">
        <v>11281</v>
      </c>
      <c r="E9066" s="154" t="s">
        <v>11699</v>
      </c>
      <c r="F9066" s="155" t="s">
        <v>11699</v>
      </c>
      <c r="G9066" s="154" t="s">
        <v>400</v>
      </c>
      <c r="H9066" s="155" t="str">
        <f>IF(Proc[[#This Row],[type]]="LFF (MDG-F)",MID(Proc[[#This Row],[Obj]],13,10),"")</f>
        <v/>
      </c>
      <c r="J9066" s="155" t="b">
        <f>Proc[[#This Row],[Requested]]=Proc[[#This Row],[CurrentParent]]</f>
        <v>1</v>
      </c>
      <c r="K9066" s="155" t="str">
        <f>IF(Proc[[#This Row],[Author]]="Marcela Urrego",VLOOKUP(LEFT(Proc[[#This Row],[Requested]],1),Table3[#All],2,0),VLOOKUP(Proc[[#This Row],[Author]],Table4[],2,0))</f>
        <v>HC</v>
      </c>
      <c r="L9066" s="155" t="s">
        <v>7801</v>
      </c>
      <c r="M9066" s="140">
        <v>46100</v>
      </c>
      <c r="N9066" s="140"/>
      <c r="O9066" s="140"/>
      <c r="P9066" s="140" t="str">
        <f ca="1">IF(Proc[[#This Row],[DaysAgeing]]&gt;5,"yep","on track")</f>
        <v>yep</v>
      </c>
      <c r="Q9066" s="2">
        <f ca="1">IF(Proc[[#This Row],[DateClosed]]="",ABS(NETWORKDAYS(Proc[[#This Row],[DateOpened]],TODAY()))-1,ABS(NETWORKDAYS(Proc[[#This Row],[DateOpened]],Proc[[#This Row],[DateClosed]]))-1)</f>
        <v>11</v>
      </c>
      <c r="R9066" s="140" t="s">
        <v>476</v>
      </c>
      <c r="S9066" s="155"/>
      <c r="T9066" s="155"/>
    </row>
    <row r="9067" spans="1:20" hidden="1">
      <c r="A9067" s="154" t="s">
        <v>10642</v>
      </c>
      <c r="B9067" s="155" t="str">
        <f>IFERROR(VLOOKUP(Proc[[#This Row],[App]],Table2[],3,0),"open")</f>
        <v>ok</v>
      </c>
      <c r="C9067" s="156" t="s">
        <v>369</v>
      </c>
      <c r="D9067" t="s">
        <v>11282</v>
      </c>
      <c r="E9067" s="154" t="s">
        <v>11699</v>
      </c>
      <c r="F9067" s="155" t="s">
        <v>11699</v>
      </c>
      <c r="G9067" s="154" t="s">
        <v>400</v>
      </c>
      <c r="H9067" s="155" t="str">
        <f>IF(Proc[[#This Row],[type]]="LFF (MDG-F)",MID(Proc[[#This Row],[Obj]],13,10),"")</f>
        <v/>
      </c>
      <c r="J9067" s="155" t="b">
        <f>Proc[[#This Row],[Requested]]=Proc[[#This Row],[CurrentParent]]</f>
        <v>1</v>
      </c>
      <c r="K9067" s="155" t="str">
        <f>IF(Proc[[#This Row],[Author]]="Marcela Urrego",VLOOKUP(LEFT(Proc[[#This Row],[Requested]],1),Table3[#All],2,0),VLOOKUP(Proc[[#This Row],[Author]],Table4[],2,0))</f>
        <v>HC</v>
      </c>
      <c r="L9067" s="155" t="s">
        <v>7801</v>
      </c>
      <c r="M9067" s="140">
        <v>46100</v>
      </c>
      <c r="N9067" s="140"/>
      <c r="O9067" s="140"/>
      <c r="P9067" s="140" t="str">
        <f ca="1">IF(Proc[[#This Row],[DaysAgeing]]&gt;5,"yep","on track")</f>
        <v>yep</v>
      </c>
      <c r="Q9067" s="2">
        <f ca="1">IF(Proc[[#This Row],[DateClosed]]="",ABS(NETWORKDAYS(Proc[[#This Row],[DateOpened]],TODAY()))-1,ABS(NETWORKDAYS(Proc[[#This Row],[DateOpened]],Proc[[#This Row],[DateClosed]]))-1)</f>
        <v>11</v>
      </c>
      <c r="R9067" s="140" t="s">
        <v>476</v>
      </c>
      <c r="S9067" s="155"/>
      <c r="T9067" s="155"/>
    </row>
    <row r="9068" spans="1:20" hidden="1">
      <c r="A9068" s="154" t="s">
        <v>10642</v>
      </c>
      <c r="B9068" s="155" t="str">
        <f>IFERROR(VLOOKUP(Proc[[#This Row],[App]],Table2[],3,0),"open")</f>
        <v>ok</v>
      </c>
      <c r="C9068" s="156" t="s">
        <v>369</v>
      </c>
      <c r="D9068" t="s">
        <v>11283</v>
      </c>
      <c r="E9068" s="154" t="s">
        <v>11699</v>
      </c>
      <c r="F9068" s="155" t="s">
        <v>11699</v>
      </c>
      <c r="G9068" s="154" t="s">
        <v>400</v>
      </c>
      <c r="H9068" s="155" t="str">
        <f>IF(Proc[[#This Row],[type]]="LFF (MDG-F)",MID(Proc[[#This Row],[Obj]],13,10),"")</f>
        <v/>
      </c>
      <c r="J9068" s="155" t="b">
        <f>Proc[[#This Row],[Requested]]=Proc[[#This Row],[CurrentParent]]</f>
        <v>1</v>
      </c>
      <c r="K9068" s="155" t="str">
        <f>IF(Proc[[#This Row],[Author]]="Marcela Urrego",VLOOKUP(LEFT(Proc[[#This Row],[Requested]],1),Table3[#All],2,0),VLOOKUP(Proc[[#This Row],[Author]],Table4[],2,0))</f>
        <v>HC</v>
      </c>
      <c r="L9068" s="155" t="s">
        <v>7801</v>
      </c>
      <c r="M9068" s="140">
        <v>46100</v>
      </c>
      <c r="N9068" s="140"/>
      <c r="O9068" s="140"/>
      <c r="P9068" s="140" t="str">
        <f ca="1">IF(Proc[[#This Row],[DaysAgeing]]&gt;5,"yep","on track")</f>
        <v>yep</v>
      </c>
      <c r="Q9068" s="2">
        <f ca="1">IF(Proc[[#This Row],[DateClosed]]="",ABS(NETWORKDAYS(Proc[[#This Row],[DateOpened]],TODAY()))-1,ABS(NETWORKDAYS(Proc[[#This Row],[DateOpened]],Proc[[#This Row],[DateClosed]]))-1)</f>
        <v>11</v>
      </c>
      <c r="R9068" s="140" t="s">
        <v>476</v>
      </c>
      <c r="S9068" s="155"/>
      <c r="T9068" s="155"/>
    </row>
    <row r="9069" spans="1:20" hidden="1">
      <c r="A9069" s="154" t="s">
        <v>10642</v>
      </c>
      <c r="B9069" s="155" t="str">
        <f>IFERROR(VLOOKUP(Proc[[#This Row],[App]],Table2[],3,0),"open")</f>
        <v>ok</v>
      </c>
      <c r="C9069" s="156" t="s">
        <v>369</v>
      </c>
      <c r="D9069" t="s">
        <v>11284</v>
      </c>
      <c r="E9069" s="154" t="s">
        <v>11699</v>
      </c>
      <c r="F9069" s="155" t="s">
        <v>11699</v>
      </c>
      <c r="G9069" s="154" t="s">
        <v>400</v>
      </c>
      <c r="H9069" s="155" t="str">
        <f>IF(Proc[[#This Row],[type]]="LFF (MDG-F)",MID(Proc[[#This Row],[Obj]],13,10),"")</f>
        <v/>
      </c>
      <c r="J9069" s="155" t="b">
        <f>Proc[[#This Row],[Requested]]=Proc[[#This Row],[CurrentParent]]</f>
        <v>1</v>
      </c>
      <c r="K9069" s="155" t="str">
        <f>IF(Proc[[#This Row],[Author]]="Marcela Urrego",VLOOKUP(LEFT(Proc[[#This Row],[Requested]],1),Table3[#All],2,0),VLOOKUP(Proc[[#This Row],[Author]],Table4[],2,0))</f>
        <v>HC</v>
      </c>
      <c r="L9069" s="155" t="s">
        <v>7801</v>
      </c>
      <c r="M9069" s="140">
        <v>46100</v>
      </c>
      <c r="N9069" s="140"/>
      <c r="O9069" s="140"/>
      <c r="P9069" s="140" t="str">
        <f ca="1">IF(Proc[[#This Row],[DaysAgeing]]&gt;5,"yep","on track")</f>
        <v>yep</v>
      </c>
      <c r="Q9069" s="2">
        <f ca="1">IF(Proc[[#This Row],[DateClosed]]="",ABS(NETWORKDAYS(Proc[[#This Row],[DateOpened]],TODAY()))-1,ABS(NETWORKDAYS(Proc[[#This Row],[DateOpened]],Proc[[#This Row],[DateClosed]]))-1)</f>
        <v>11</v>
      </c>
      <c r="R9069" s="140" t="s">
        <v>476</v>
      </c>
      <c r="S9069" s="155"/>
      <c r="T9069" s="155"/>
    </row>
    <row r="9070" spans="1:20" hidden="1">
      <c r="A9070" s="154" t="s">
        <v>10642</v>
      </c>
      <c r="B9070" s="155" t="str">
        <f>IFERROR(VLOOKUP(Proc[[#This Row],[App]],Table2[],3,0),"open")</f>
        <v>ok</v>
      </c>
      <c r="C9070" s="156" t="s">
        <v>369</v>
      </c>
      <c r="D9070" t="s">
        <v>11285</v>
      </c>
      <c r="E9070" s="154" t="s">
        <v>11699</v>
      </c>
      <c r="F9070" s="155" t="s">
        <v>11699</v>
      </c>
      <c r="G9070" s="154" t="s">
        <v>400</v>
      </c>
      <c r="H9070" s="155" t="str">
        <f>IF(Proc[[#This Row],[type]]="LFF (MDG-F)",MID(Proc[[#This Row],[Obj]],13,10),"")</f>
        <v/>
      </c>
      <c r="J9070" s="155" t="b">
        <f>Proc[[#This Row],[Requested]]=Proc[[#This Row],[CurrentParent]]</f>
        <v>1</v>
      </c>
      <c r="K9070" s="155" t="str">
        <f>IF(Proc[[#This Row],[Author]]="Marcela Urrego",VLOOKUP(LEFT(Proc[[#This Row],[Requested]],1),Table3[#All],2,0),VLOOKUP(Proc[[#This Row],[Author]],Table4[],2,0))</f>
        <v>HC</v>
      </c>
      <c r="L9070" s="155" t="s">
        <v>7801</v>
      </c>
      <c r="M9070" s="140">
        <v>46100</v>
      </c>
      <c r="N9070" s="140"/>
      <c r="O9070" s="140"/>
      <c r="P9070" s="140" t="str">
        <f ca="1">IF(Proc[[#This Row],[DaysAgeing]]&gt;5,"yep","on track")</f>
        <v>yep</v>
      </c>
      <c r="Q9070" s="2">
        <f ca="1">IF(Proc[[#This Row],[DateClosed]]="",ABS(NETWORKDAYS(Proc[[#This Row],[DateOpened]],TODAY()))-1,ABS(NETWORKDAYS(Proc[[#This Row],[DateOpened]],Proc[[#This Row],[DateClosed]]))-1)</f>
        <v>11</v>
      </c>
      <c r="R9070" s="140" t="s">
        <v>476</v>
      </c>
      <c r="S9070" s="155"/>
      <c r="T9070" s="155"/>
    </row>
    <row r="9071" spans="1:20" hidden="1">
      <c r="A9071" s="154" t="s">
        <v>10642</v>
      </c>
      <c r="B9071" s="155" t="str">
        <f>IFERROR(VLOOKUP(Proc[[#This Row],[App]],Table2[],3,0),"open")</f>
        <v>ok</v>
      </c>
      <c r="C9071" s="156" t="s">
        <v>369</v>
      </c>
      <c r="D9071" t="s">
        <v>11286</v>
      </c>
      <c r="E9071" s="154" t="s">
        <v>11699</v>
      </c>
      <c r="F9071" s="155" t="s">
        <v>11699</v>
      </c>
      <c r="G9071" s="154" t="s">
        <v>400</v>
      </c>
      <c r="H9071" s="155" t="str">
        <f>IF(Proc[[#This Row],[type]]="LFF (MDG-F)",MID(Proc[[#This Row],[Obj]],13,10),"")</f>
        <v/>
      </c>
      <c r="J9071" s="155" t="b">
        <f>Proc[[#This Row],[Requested]]=Proc[[#This Row],[CurrentParent]]</f>
        <v>1</v>
      </c>
      <c r="K9071" s="155" t="str">
        <f>IF(Proc[[#This Row],[Author]]="Marcela Urrego",VLOOKUP(LEFT(Proc[[#This Row],[Requested]],1),Table3[#All],2,0),VLOOKUP(Proc[[#This Row],[Author]],Table4[],2,0))</f>
        <v>HC</v>
      </c>
      <c r="L9071" s="155" t="s">
        <v>7801</v>
      </c>
      <c r="M9071" s="140">
        <v>46100</v>
      </c>
      <c r="N9071" s="140"/>
      <c r="O9071" s="140"/>
      <c r="P9071" s="140" t="str">
        <f ca="1">IF(Proc[[#This Row],[DaysAgeing]]&gt;5,"yep","on track")</f>
        <v>yep</v>
      </c>
      <c r="Q9071" s="2">
        <f ca="1">IF(Proc[[#This Row],[DateClosed]]="",ABS(NETWORKDAYS(Proc[[#This Row],[DateOpened]],TODAY()))-1,ABS(NETWORKDAYS(Proc[[#This Row],[DateOpened]],Proc[[#This Row],[DateClosed]]))-1)</f>
        <v>11</v>
      </c>
      <c r="R9071" s="140" t="s">
        <v>476</v>
      </c>
      <c r="S9071" s="155"/>
      <c r="T9071" s="155"/>
    </row>
    <row r="9072" spans="1:20" hidden="1">
      <c r="A9072" s="154" t="s">
        <v>10642</v>
      </c>
      <c r="B9072" s="155" t="str">
        <f>IFERROR(VLOOKUP(Proc[[#This Row],[App]],Table2[],3,0),"open")</f>
        <v>ok</v>
      </c>
      <c r="C9072" s="156" t="s">
        <v>369</v>
      </c>
      <c r="D9072" t="s">
        <v>11287</v>
      </c>
      <c r="E9072" s="154" t="s">
        <v>11699</v>
      </c>
      <c r="F9072" s="155" t="s">
        <v>11699</v>
      </c>
      <c r="G9072" s="154" t="s">
        <v>400</v>
      </c>
      <c r="H9072" s="155" t="str">
        <f>IF(Proc[[#This Row],[type]]="LFF (MDG-F)",MID(Proc[[#This Row],[Obj]],13,10),"")</f>
        <v/>
      </c>
      <c r="J9072" s="155" t="b">
        <f>Proc[[#This Row],[Requested]]=Proc[[#This Row],[CurrentParent]]</f>
        <v>1</v>
      </c>
      <c r="K9072" s="155" t="str">
        <f>IF(Proc[[#This Row],[Author]]="Marcela Urrego",VLOOKUP(LEFT(Proc[[#This Row],[Requested]],1),Table3[#All],2,0),VLOOKUP(Proc[[#This Row],[Author]],Table4[],2,0))</f>
        <v>HC</v>
      </c>
      <c r="L9072" s="155" t="s">
        <v>7801</v>
      </c>
      <c r="M9072" s="140">
        <v>46100</v>
      </c>
      <c r="N9072" s="140"/>
      <c r="O9072" s="140"/>
      <c r="P9072" s="140" t="str">
        <f ca="1">IF(Proc[[#This Row],[DaysAgeing]]&gt;5,"yep","on track")</f>
        <v>yep</v>
      </c>
      <c r="Q9072" s="2">
        <f ca="1">IF(Proc[[#This Row],[DateClosed]]="",ABS(NETWORKDAYS(Proc[[#This Row],[DateOpened]],TODAY()))-1,ABS(NETWORKDAYS(Proc[[#This Row],[DateOpened]],Proc[[#This Row],[DateClosed]]))-1)</f>
        <v>11</v>
      </c>
      <c r="R9072" s="140" t="s">
        <v>476</v>
      </c>
      <c r="S9072" s="155"/>
      <c r="T9072" s="155"/>
    </row>
    <row r="9073" spans="1:20" hidden="1">
      <c r="A9073" s="154" t="s">
        <v>10642</v>
      </c>
      <c r="B9073" s="155" t="str">
        <f>IFERROR(VLOOKUP(Proc[[#This Row],[App]],Table2[],3,0),"open")</f>
        <v>ok</v>
      </c>
      <c r="C9073" s="156" t="s">
        <v>369</v>
      </c>
      <c r="D9073" t="s">
        <v>11288</v>
      </c>
      <c r="E9073" s="154" t="s">
        <v>11699</v>
      </c>
      <c r="F9073" s="155" t="s">
        <v>11699</v>
      </c>
      <c r="G9073" s="154" t="s">
        <v>400</v>
      </c>
      <c r="H9073" s="155" t="str">
        <f>IF(Proc[[#This Row],[type]]="LFF (MDG-F)",MID(Proc[[#This Row],[Obj]],13,10),"")</f>
        <v/>
      </c>
      <c r="J9073" s="155" t="b">
        <f>Proc[[#This Row],[Requested]]=Proc[[#This Row],[CurrentParent]]</f>
        <v>1</v>
      </c>
      <c r="K9073" s="155" t="str">
        <f>IF(Proc[[#This Row],[Author]]="Marcela Urrego",VLOOKUP(LEFT(Proc[[#This Row],[Requested]],1),Table3[#All],2,0),VLOOKUP(Proc[[#This Row],[Author]],Table4[],2,0))</f>
        <v>HC</v>
      </c>
      <c r="L9073" s="155" t="s">
        <v>7801</v>
      </c>
      <c r="M9073" s="140">
        <v>46100</v>
      </c>
      <c r="N9073" s="140"/>
      <c r="O9073" s="140"/>
      <c r="P9073" s="140" t="str">
        <f ca="1">IF(Proc[[#This Row],[DaysAgeing]]&gt;5,"yep","on track")</f>
        <v>yep</v>
      </c>
      <c r="Q9073" s="2">
        <f ca="1">IF(Proc[[#This Row],[DateClosed]]="",ABS(NETWORKDAYS(Proc[[#This Row],[DateOpened]],TODAY()))-1,ABS(NETWORKDAYS(Proc[[#This Row],[DateOpened]],Proc[[#This Row],[DateClosed]]))-1)</f>
        <v>11</v>
      </c>
      <c r="R9073" s="140" t="s">
        <v>476</v>
      </c>
      <c r="S9073" s="155"/>
      <c r="T9073" s="155"/>
    </row>
    <row r="9074" spans="1:20" hidden="1">
      <c r="A9074" s="154" t="s">
        <v>10642</v>
      </c>
      <c r="B9074" s="155" t="str">
        <f>IFERROR(VLOOKUP(Proc[[#This Row],[App]],Table2[],3,0),"open")</f>
        <v>ok</v>
      </c>
      <c r="C9074" s="156" t="s">
        <v>369</v>
      </c>
      <c r="D9074" t="s">
        <v>11289</v>
      </c>
      <c r="E9074" s="154" t="s">
        <v>11699</v>
      </c>
      <c r="F9074" s="155" t="s">
        <v>11699</v>
      </c>
      <c r="G9074" s="154" t="s">
        <v>400</v>
      </c>
      <c r="H9074" s="155" t="str">
        <f>IF(Proc[[#This Row],[type]]="LFF (MDG-F)",MID(Proc[[#This Row],[Obj]],13,10),"")</f>
        <v/>
      </c>
      <c r="J9074" s="155" t="b">
        <f>Proc[[#This Row],[Requested]]=Proc[[#This Row],[CurrentParent]]</f>
        <v>1</v>
      </c>
      <c r="K9074" s="155" t="str">
        <f>IF(Proc[[#This Row],[Author]]="Marcela Urrego",VLOOKUP(LEFT(Proc[[#This Row],[Requested]],1),Table3[#All],2,0),VLOOKUP(Proc[[#This Row],[Author]],Table4[],2,0))</f>
        <v>HC</v>
      </c>
      <c r="L9074" s="155" t="s">
        <v>7801</v>
      </c>
      <c r="M9074" s="140">
        <v>46100</v>
      </c>
      <c r="N9074" s="140"/>
      <c r="O9074" s="140"/>
      <c r="P9074" s="140" t="str">
        <f ca="1">IF(Proc[[#This Row],[DaysAgeing]]&gt;5,"yep","on track")</f>
        <v>yep</v>
      </c>
      <c r="Q9074" s="2">
        <f ca="1">IF(Proc[[#This Row],[DateClosed]]="",ABS(NETWORKDAYS(Proc[[#This Row],[DateOpened]],TODAY()))-1,ABS(NETWORKDAYS(Proc[[#This Row],[DateOpened]],Proc[[#This Row],[DateClosed]]))-1)</f>
        <v>11</v>
      </c>
      <c r="R9074" s="140" t="s">
        <v>476</v>
      </c>
      <c r="S9074" s="155"/>
      <c r="T9074" s="155"/>
    </row>
    <row r="9075" spans="1:20" hidden="1">
      <c r="A9075" s="154" t="s">
        <v>10642</v>
      </c>
      <c r="B9075" s="155" t="str">
        <f>IFERROR(VLOOKUP(Proc[[#This Row],[App]],Table2[],3,0),"open")</f>
        <v>ok</v>
      </c>
      <c r="C9075" s="156" t="s">
        <v>369</v>
      </c>
      <c r="D9075" t="s">
        <v>11290</v>
      </c>
      <c r="E9075" s="154" t="s">
        <v>11699</v>
      </c>
      <c r="F9075" s="155" t="s">
        <v>11699</v>
      </c>
      <c r="G9075" s="154" t="s">
        <v>400</v>
      </c>
      <c r="H9075" s="155" t="str">
        <f>IF(Proc[[#This Row],[type]]="LFF (MDG-F)",MID(Proc[[#This Row],[Obj]],13,10),"")</f>
        <v/>
      </c>
      <c r="J9075" s="155" t="b">
        <f>Proc[[#This Row],[Requested]]=Proc[[#This Row],[CurrentParent]]</f>
        <v>1</v>
      </c>
      <c r="K9075" s="155" t="str">
        <f>IF(Proc[[#This Row],[Author]]="Marcela Urrego",VLOOKUP(LEFT(Proc[[#This Row],[Requested]],1),Table3[#All],2,0),VLOOKUP(Proc[[#This Row],[Author]],Table4[],2,0))</f>
        <v>HC</v>
      </c>
      <c r="L9075" s="155" t="s">
        <v>7801</v>
      </c>
      <c r="M9075" s="140">
        <v>46100</v>
      </c>
      <c r="N9075" s="140"/>
      <c r="O9075" s="140"/>
      <c r="P9075" s="140" t="str">
        <f ca="1">IF(Proc[[#This Row],[DaysAgeing]]&gt;5,"yep","on track")</f>
        <v>yep</v>
      </c>
      <c r="Q9075" s="2">
        <f ca="1">IF(Proc[[#This Row],[DateClosed]]="",ABS(NETWORKDAYS(Proc[[#This Row],[DateOpened]],TODAY()))-1,ABS(NETWORKDAYS(Proc[[#This Row],[DateOpened]],Proc[[#This Row],[DateClosed]]))-1)</f>
        <v>11</v>
      </c>
      <c r="R9075" s="140" t="s">
        <v>476</v>
      </c>
      <c r="S9075" s="155"/>
      <c r="T9075" s="155"/>
    </row>
    <row r="9076" spans="1:20" hidden="1">
      <c r="A9076" s="154" t="s">
        <v>10642</v>
      </c>
      <c r="B9076" s="155" t="str">
        <f>IFERROR(VLOOKUP(Proc[[#This Row],[App]],Table2[],3,0),"open")</f>
        <v>ok</v>
      </c>
      <c r="C9076" s="156" t="s">
        <v>369</v>
      </c>
      <c r="D9076" t="s">
        <v>11291</v>
      </c>
      <c r="E9076" s="154" t="s">
        <v>11699</v>
      </c>
      <c r="F9076" s="155" t="s">
        <v>11699</v>
      </c>
      <c r="G9076" s="154" t="s">
        <v>400</v>
      </c>
      <c r="H9076" s="155" t="str">
        <f>IF(Proc[[#This Row],[type]]="LFF (MDG-F)",MID(Proc[[#This Row],[Obj]],13,10),"")</f>
        <v/>
      </c>
      <c r="J9076" s="155" t="b">
        <f>Proc[[#This Row],[Requested]]=Proc[[#This Row],[CurrentParent]]</f>
        <v>1</v>
      </c>
      <c r="K9076" s="155" t="str">
        <f>IF(Proc[[#This Row],[Author]]="Marcela Urrego",VLOOKUP(LEFT(Proc[[#This Row],[Requested]],1),Table3[#All],2,0),VLOOKUP(Proc[[#This Row],[Author]],Table4[],2,0))</f>
        <v>HC</v>
      </c>
      <c r="L9076" s="155" t="s">
        <v>7801</v>
      </c>
      <c r="M9076" s="140">
        <v>46100</v>
      </c>
      <c r="N9076" s="140"/>
      <c r="O9076" s="140"/>
      <c r="P9076" s="140" t="str">
        <f ca="1">IF(Proc[[#This Row],[DaysAgeing]]&gt;5,"yep","on track")</f>
        <v>yep</v>
      </c>
      <c r="Q9076" s="2">
        <f ca="1">IF(Proc[[#This Row],[DateClosed]]="",ABS(NETWORKDAYS(Proc[[#This Row],[DateOpened]],TODAY()))-1,ABS(NETWORKDAYS(Proc[[#This Row],[DateOpened]],Proc[[#This Row],[DateClosed]]))-1)</f>
        <v>11</v>
      </c>
      <c r="R9076" s="140" t="s">
        <v>476</v>
      </c>
      <c r="S9076" s="155"/>
      <c r="T9076" s="155"/>
    </row>
    <row r="9077" spans="1:20" hidden="1">
      <c r="A9077" s="154" t="s">
        <v>10642</v>
      </c>
      <c r="B9077" s="155" t="str">
        <f>IFERROR(VLOOKUP(Proc[[#This Row],[App]],Table2[],3,0),"open")</f>
        <v>ok</v>
      </c>
      <c r="C9077" s="156" t="s">
        <v>369</v>
      </c>
      <c r="D9077" t="s">
        <v>11292</v>
      </c>
      <c r="E9077" s="154" t="s">
        <v>11699</v>
      </c>
      <c r="F9077" s="155" t="s">
        <v>11699</v>
      </c>
      <c r="G9077" s="154" t="s">
        <v>400</v>
      </c>
      <c r="H9077" s="155" t="str">
        <f>IF(Proc[[#This Row],[type]]="LFF (MDG-F)",MID(Proc[[#This Row],[Obj]],13,10),"")</f>
        <v/>
      </c>
      <c r="J9077" s="155" t="b">
        <f>Proc[[#This Row],[Requested]]=Proc[[#This Row],[CurrentParent]]</f>
        <v>1</v>
      </c>
      <c r="K9077" s="155" t="str">
        <f>IF(Proc[[#This Row],[Author]]="Marcela Urrego",VLOOKUP(LEFT(Proc[[#This Row],[Requested]],1),Table3[#All],2,0),VLOOKUP(Proc[[#This Row],[Author]],Table4[],2,0))</f>
        <v>HC</v>
      </c>
      <c r="L9077" s="155" t="s">
        <v>7801</v>
      </c>
      <c r="M9077" s="140">
        <v>46100</v>
      </c>
      <c r="N9077" s="140"/>
      <c r="O9077" s="140"/>
      <c r="P9077" s="140" t="str">
        <f ca="1">IF(Proc[[#This Row],[DaysAgeing]]&gt;5,"yep","on track")</f>
        <v>yep</v>
      </c>
      <c r="Q9077" s="2">
        <f ca="1">IF(Proc[[#This Row],[DateClosed]]="",ABS(NETWORKDAYS(Proc[[#This Row],[DateOpened]],TODAY()))-1,ABS(NETWORKDAYS(Proc[[#This Row],[DateOpened]],Proc[[#This Row],[DateClosed]]))-1)</f>
        <v>11</v>
      </c>
      <c r="R9077" s="140" t="s">
        <v>476</v>
      </c>
      <c r="S9077" s="155"/>
      <c r="T9077" s="155"/>
    </row>
    <row r="9078" spans="1:20" hidden="1">
      <c r="A9078" s="154" t="s">
        <v>10642</v>
      </c>
      <c r="B9078" s="155" t="str">
        <f>IFERROR(VLOOKUP(Proc[[#This Row],[App]],Table2[],3,0),"open")</f>
        <v>ok</v>
      </c>
      <c r="C9078" s="156" t="s">
        <v>369</v>
      </c>
      <c r="D9078" t="s">
        <v>11293</v>
      </c>
      <c r="E9078" s="154" t="s">
        <v>11699</v>
      </c>
      <c r="F9078" s="155" t="s">
        <v>11699</v>
      </c>
      <c r="G9078" s="154" t="s">
        <v>400</v>
      </c>
      <c r="H9078" s="155" t="str">
        <f>IF(Proc[[#This Row],[type]]="LFF (MDG-F)",MID(Proc[[#This Row],[Obj]],13,10),"")</f>
        <v/>
      </c>
      <c r="J9078" s="155" t="b">
        <f>Proc[[#This Row],[Requested]]=Proc[[#This Row],[CurrentParent]]</f>
        <v>1</v>
      </c>
      <c r="K9078" s="155" t="str">
        <f>IF(Proc[[#This Row],[Author]]="Marcela Urrego",VLOOKUP(LEFT(Proc[[#This Row],[Requested]],1),Table3[#All],2,0),VLOOKUP(Proc[[#This Row],[Author]],Table4[],2,0))</f>
        <v>HC</v>
      </c>
      <c r="L9078" s="155" t="s">
        <v>7801</v>
      </c>
      <c r="M9078" s="140">
        <v>46100</v>
      </c>
      <c r="N9078" s="140"/>
      <c r="O9078" s="140"/>
      <c r="P9078" s="140" t="str">
        <f ca="1">IF(Proc[[#This Row],[DaysAgeing]]&gt;5,"yep","on track")</f>
        <v>yep</v>
      </c>
      <c r="Q9078" s="2">
        <f ca="1">IF(Proc[[#This Row],[DateClosed]]="",ABS(NETWORKDAYS(Proc[[#This Row],[DateOpened]],TODAY()))-1,ABS(NETWORKDAYS(Proc[[#This Row],[DateOpened]],Proc[[#This Row],[DateClosed]]))-1)</f>
        <v>11</v>
      </c>
      <c r="R9078" s="140" t="s">
        <v>476</v>
      </c>
      <c r="S9078" s="155"/>
      <c r="T9078" s="155"/>
    </row>
    <row r="9079" spans="1:20" hidden="1">
      <c r="A9079" s="154" t="s">
        <v>10642</v>
      </c>
      <c r="B9079" s="155" t="str">
        <f>IFERROR(VLOOKUP(Proc[[#This Row],[App]],Table2[],3,0),"open")</f>
        <v>ok</v>
      </c>
      <c r="C9079" s="156" t="s">
        <v>369</v>
      </c>
      <c r="D9079" t="s">
        <v>11294</v>
      </c>
      <c r="E9079" s="154" t="s">
        <v>11699</v>
      </c>
      <c r="F9079" s="155" t="s">
        <v>11699</v>
      </c>
      <c r="G9079" s="154" t="s">
        <v>400</v>
      </c>
      <c r="H9079" s="155" t="str">
        <f>IF(Proc[[#This Row],[type]]="LFF (MDG-F)",MID(Proc[[#This Row],[Obj]],13,10),"")</f>
        <v/>
      </c>
      <c r="J9079" s="155" t="b">
        <f>Proc[[#This Row],[Requested]]=Proc[[#This Row],[CurrentParent]]</f>
        <v>1</v>
      </c>
      <c r="K9079" s="155" t="str">
        <f>IF(Proc[[#This Row],[Author]]="Marcela Urrego",VLOOKUP(LEFT(Proc[[#This Row],[Requested]],1),Table3[#All],2,0),VLOOKUP(Proc[[#This Row],[Author]],Table4[],2,0))</f>
        <v>HC</v>
      </c>
      <c r="L9079" s="155" t="s">
        <v>7801</v>
      </c>
      <c r="M9079" s="140">
        <v>46100</v>
      </c>
      <c r="N9079" s="140"/>
      <c r="O9079" s="140"/>
      <c r="P9079" s="140" t="str">
        <f ca="1">IF(Proc[[#This Row],[DaysAgeing]]&gt;5,"yep","on track")</f>
        <v>yep</v>
      </c>
      <c r="Q9079" s="2">
        <f ca="1">IF(Proc[[#This Row],[DateClosed]]="",ABS(NETWORKDAYS(Proc[[#This Row],[DateOpened]],TODAY()))-1,ABS(NETWORKDAYS(Proc[[#This Row],[DateOpened]],Proc[[#This Row],[DateClosed]]))-1)</f>
        <v>11</v>
      </c>
      <c r="R9079" s="140" t="s">
        <v>476</v>
      </c>
      <c r="S9079" s="155"/>
      <c r="T9079" s="155"/>
    </row>
    <row r="9080" spans="1:20" hidden="1">
      <c r="A9080" s="154" t="s">
        <v>10642</v>
      </c>
      <c r="B9080" s="155" t="str">
        <f>IFERROR(VLOOKUP(Proc[[#This Row],[App]],Table2[],3,0),"open")</f>
        <v>ok</v>
      </c>
      <c r="C9080" s="156" t="s">
        <v>369</v>
      </c>
      <c r="D9080" t="s">
        <v>11295</v>
      </c>
      <c r="E9080" s="154" t="s">
        <v>11699</v>
      </c>
      <c r="F9080" s="155" t="s">
        <v>11699</v>
      </c>
      <c r="G9080" s="154" t="s">
        <v>400</v>
      </c>
      <c r="H9080" s="155" t="str">
        <f>IF(Proc[[#This Row],[type]]="LFF (MDG-F)",MID(Proc[[#This Row],[Obj]],13,10),"")</f>
        <v/>
      </c>
      <c r="J9080" s="155" t="b">
        <f>Proc[[#This Row],[Requested]]=Proc[[#This Row],[CurrentParent]]</f>
        <v>1</v>
      </c>
      <c r="K9080" s="155" t="str">
        <f>IF(Proc[[#This Row],[Author]]="Marcela Urrego",VLOOKUP(LEFT(Proc[[#This Row],[Requested]],1),Table3[#All],2,0),VLOOKUP(Proc[[#This Row],[Author]],Table4[],2,0))</f>
        <v>HC</v>
      </c>
      <c r="L9080" s="155" t="s">
        <v>7801</v>
      </c>
      <c r="M9080" s="140">
        <v>46100</v>
      </c>
      <c r="N9080" s="140"/>
      <c r="O9080" s="140"/>
      <c r="P9080" s="140" t="str">
        <f ca="1">IF(Proc[[#This Row],[DaysAgeing]]&gt;5,"yep","on track")</f>
        <v>yep</v>
      </c>
      <c r="Q9080" s="2">
        <f ca="1">IF(Proc[[#This Row],[DateClosed]]="",ABS(NETWORKDAYS(Proc[[#This Row],[DateOpened]],TODAY()))-1,ABS(NETWORKDAYS(Proc[[#This Row],[DateOpened]],Proc[[#This Row],[DateClosed]]))-1)</f>
        <v>11</v>
      </c>
      <c r="R9080" s="140" t="s">
        <v>476</v>
      </c>
      <c r="S9080" s="155"/>
      <c r="T9080" s="155"/>
    </row>
    <row r="9081" spans="1:20" hidden="1">
      <c r="A9081" s="154" t="s">
        <v>10642</v>
      </c>
      <c r="B9081" s="155" t="str">
        <f>IFERROR(VLOOKUP(Proc[[#This Row],[App]],Table2[],3,0),"open")</f>
        <v>ok</v>
      </c>
      <c r="C9081" s="156" t="s">
        <v>369</v>
      </c>
      <c r="D9081" t="s">
        <v>11296</v>
      </c>
      <c r="E9081" s="154" t="s">
        <v>11699</v>
      </c>
      <c r="F9081" s="155" t="s">
        <v>11699</v>
      </c>
      <c r="G9081" s="154" t="s">
        <v>400</v>
      </c>
      <c r="H9081" s="155" t="str">
        <f>IF(Proc[[#This Row],[type]]="LFF (MDG-F)",MID(Proc[[#This Row],[Obj]],13,10),"")</f>
        <v/>
      </c>
      <c r="J9081" s="155" t="b">
        <f>Proc[[#This Row],[Requested]]=Proc[[#This Row],[CurrentParent]]</f>
        <v>1</v>
      </c>
      <c r="K9081" s="155" t="str">
        <f>IF(Proc[[#This Row],[Author]]="Marcela Urrego",VLOOKUP(LEFT(Proc[[#This Row],[Requested]],1),Table3[#All],2,0),VLOOKUP(Proc[[#This Row],[Author]],Table4[],2,0))</f>
        <v>HC</v>
      </c>
      <c r="L9081" s="155" t="s">
        <v>7801</v>
      </c>
      <c r="M9081" s="140">
        <v>46100</v>
      </c>
      <c r="N9081" s="140"/>
      <c r="O9081" s="140"/>
      <c r="P9081" s="140" t="str">
        <f ca="1">IF(Proc[[#This Row],[DaysAgeing]]&gt;5,"yep","on track")</f>
        <v>yep</v>
      </c>
      <c r="Q9081" s="2">
        <f ca="1">IF(Proc[[#This Row],[DateClosed]]="",ABS(NETWORKDAYS(Proc[[#This Row],[DateOpened]],TODAY()))-1,ABS(NETWORKDAYS(Proc[[#This Row],[DateOpened]],Proc[[#This Row],[DateClosed]]))-1)</f>
        <v>11</v>
      </c>
      <c r="R9081" s="140" t="s">
        <v>476</v>
      </c>
      <c r="S9081" s="155"/>
      <c r="T9081" s="155"/>
    </row>
    <row r="9082" spans="1:20" hidden="1">
      <c r="A9082" s="154" t="s">
        <v>10642</v>
      </c>
      <c r="B9082" s="155" t="str">
        <f>IFERROR(VLOOKUP(Proc[[#This Row],[App]],Table2[],3,0),"open")</f>
        <v>ok</v>
      </c>
      <c r="C9082" s="156" t="s">
        <v>691</v>
      </c>
      <c r="D9082" t="s">
        <v>11297</v>
      </c>
      <c r="E9082" s="154" t="s">
        <v>11699</v>
      </c>
      <c r="F9082" s="155" t="s">
        <v>446</v>
      </c>
      <c r="G9082" s="154" t="s">
        <v>400</v>
      </c>
      <c r="H9082" s="155" t="str">
        <f>IF(Proc[[#This Row],[type]]="LFF (MDG-F)",MID(Proc[[#This Row],[Obj]],13,10),"")</f>
        <v/>
      </c>
      <c r="J9082" s="155" t="b">
        <f>Proc[[#This Row],[Requested]]=Proc[[#This Row],[CurrentParent]]</f>
        <v>0</v>
      </c>
      <c r="K9082" s="155" t="str">
        <f>IF(Proc[[#This Row],[Author]]="Marcela Urrego",VLOOKUP(LEFT(Proc[[#This Row],[Requested]],1),Table3[#All],2,0),VLOOKUP(Proc[[#This Row],[Author]],Table4[],2,0))</f>
        <v>HC</v>
      </c>
      <c r="L9082" s="155" t="s">
        <v>7801</v>
      </c>
      <c r="M9082" s="140">
        <v>46100</v>
      </c>
      <c r="N9082" s="140"/>
      <c r="O9082" s="140"/>
      <c r="P9082" s="140" t="str">
        <f ca="1">IF(Proc[[#This Row],[DaysAgeing]]&gt;5,"yep","on track")</f>
        <v>yep</v>
      </c>
      <c r="Q9082" s="2">
        <f ca="1">IF(Proc[[#This Row],[DateClosed]]="",ABS(NETWORKDAYS(Proc[[#This Row],[DateOpened]],TODAY()))-1,ABS(NETWORKDAYS(Proc[[#This Row],[DateOpened]],Proc[[#This Row],[DateClosed]]))-1)</f>
        <v>11</v>
      </c>
      <c r="R9082" s="140" t="s">
        <v>476</v>
      </c>
      <c r="S9082" s="155"/>
      <c r="T9082" s="155"/>
    </row>
    <row r="9083" spans="1:20" hidden="1">
      <c r="A9083" s="154" t="s">
        <v>10642</v>
      </c>
      <c r="B9083" s="155" t="str">
        <f>IFERROR(VLOOKUP(Proc[[#This Row],[App]],Table2[],3,0),"open")</f>
        <v>ok</v>
      </c>
      <c r="C9083" s="156" t="s">
        <v>369</v>
      </c>
      <c r="D9083" t="s">
        <v>11298</v>
      </c>
      <c r="E9083" s="154" t="s">
        <v>11699</v>
      </c>
      <c r="F9083" s="155" t="s">
        <v>11699</v>
      </c>
      <c r="G9083" s="154" t="s">
        <v>400</v>
      </c>
      <c r="H9083" s="155" t="str">
        <f>IF(Proc[[#This Row],[type]]="LFF (MDG-F)",MID(Proc[[#This Row],[Obj]],13,10),"")</f>
        <v/>
      </c>
      <c r="J9083" s="155" t="b">
        <f>Proc[[#This Row],[Requested]]=Proc[[#This Row],[CurrentParent]]</f>
        <v>1</v>
      </c>
      <c r="K9083" s="155" t="str">
        <f>IF(Proc[[#This Row],[Author]]="Marcela Urrego",VLOOKUP(LEFT(Proc[[#This Row],[Requested]],1),Table3[#All],2,0),VLOOKUP(Proc[[#This Row],[Author]],Table4[],2,0))</f>
        <v>HC</v>
      </c>
      <c r="L9083" s="155" t="s">
        <v>7801</v>
      </c>
      <c r="M9083" s="140">
        <v>46100</v>
      </c>
      <c r="N9083" s="140"/>
      <c r="O9083" s="140"/>
      <c r="P9083" s="140" t="str">
        <f ca="1">IF(Proc[[#This Row],[DaysAgeing]]&gt;5,"yep","on track")</f>
        <v>yep</v>
      </c>
      <c r="Q9083" s="2">
        <f ca="1">IF(Proc[[#This Row],[DateClosed]]="",ABS(NETWORKDAYS(Proc[[#This Row],[DateOpened]],TODAY()))-1,ABS(NETWORKDAYS(Proc[[#This Row],[DateOpened]],Proc[[#This Row],[DateClosed]]))-1)</f>
        <v>11</v>
      </c>
      <c r="R9083" s="140" t="s">
        <v>476</v>
      </c>
      <c r="S9083" s="155"/>
      <c r="T9083" s="155"/>
    </row>
    <row r="9084" spans="1:20" hidden="1">
      <c r="A9084" s="154" t="s">
        <v>10642</v>
      </c>
      <c r="B9084" s="155" t="str">
        <f>IFERROR(VLOOKUP(Proc[[#This Row],[App]],Table2[],3,0),"open")</f>
        <v>ok</v>
      </c>
      <c r="C9084" s="156" t="s">
        <v>691</v>
      </c>
      <c r="D9084" t="s">
        <v>11299</v>
      </c>
      <c r="E9084" s="154" t="s">
        <v>11699</v>
      </c>
      <c r="F9084" s="155" t="s">
        <v>446</v>
      </c>
      <c r="G9084" s="154" t="s">
        <v>400</v>
      </c>
      <c r="H9084" s="155" t="str">
        <f>IF(Proc[[#This Row],[type]]="LFF (MDG-F)",MID(Proc[[#This Row],[Obj]],13,10),"")</f>
        <v/>
      </c>
      <c r="J9084" s="155" t="b">
        <f>Proc[[#This Row],[Requested]]=Proc[[#This Row],[CurrentParent]]</f>
        <v>0</v>
      </c>
      <c r="K9084" s="155" t="str">
        <f>IF(Proc[[#This Row],[Author]]="Marcela Urrego",VLOOKUP(LEFT(Proc[[#This Row],[Requested]],1),Table3[#All],2,0),VLOOKUP(Proc[[#This Row],[Author]],Table4[],2,0))</f>
        <v>HC</v>
      </c>
      <c r="L9084" s="155" t="s">
        <v>7801</v>
      </c>
      <c r="M9084" s="140">
        <v>46100</v>
      </c>
      <c r="N9084" s="140"/>
      <c r="O9084" s="140"/>
      <c r="P9084" s="140" t="str">
        <f ca="1">IF(Proc[[#This Row],[DaysAgeing]]&gt;5,"yep","on track")</f>
        <v>yep</v>
      </c>
      <c r="Q9084" s="2">
        <f ca="1">IF(Proc[[#This Row],[DateClosed]]="",ABS(NETWORKDAYS(Proc[[#This Row],[DateOpened]],TODAY()))-1,ABS(NETWORKDAYS(Proc[[#This Row],[DateOpened]],Proc[[#This Row],[DateClosed]]))-1)</f>
        <v>11</v>
      </c>
      <c r="R9084" s="140" t="s">
        <v>476</v>
      </c>
      <c r="S9084" s="155"/>
      <c r="T9084" s="155"/>
    </row>
    <row r="9085" spans="1:20" hidden="1">
      <c r="A9085" s="154" t="s">
        <v>10642</v>
      </c>
      <c r="B9085" s="155" t="str">
        <f>IFERROR(VLOOKUP(Proc[[#This Row],[App]],Table2[],3,0),"open")</f>
        <v>ok</v>
      </c>
      <c r="C9085" s="156" t="s">
        <v>691</v>
      </c>
      <c r="D9085" t="s">
        <v>11300</v>
      </c>
      <c r="E9085" s="154" t="s">
        <v>11699</v>
      </c>
      <c r="F9085" s="155" t="s">
        <v>446</v>
      </c>
      <c r="G9085" s="154" t="s">
        <v>400</v>
      </c>
      <c r="H9085" s="155" t="str">
        <f>IF(Proc[[#This Row],[type]]="LFF (MDG-F)",MID(Proc[[#This Row],[Obj]],13,10),"")</f>
        <v/>
      </c>
      <c r="J9085" s="155" t="b">
        <f>Proc[[#This Row],[Requested]]=Proc[[#This Row],[CurrentParent]]</f>
        <v>0</v>
      </c>
      <c r="K9085" s="155" t="str">
        <f>IF(Proc[[#This Row],[Author]]="Marcela Urrego",VLOOKUP(LEFT(Proc[[#This Row],[Requested]],1),Table3[#All],2,0),VLOOKUP(Proc[[#This Row],[Author]],Table4[],2,0))</f>
        <v>HC</v>
      </c>
      <c r="L9085" s="155" t="s">
        <v>7801</v>
      </c>
      <c r="M9085" s="140">
        <v>46100</v>
      </c>
      <c r="N9085" s="140"/>
      <c r="O9085" s="140"/>
      <c r="P9085" s="140" t="str">
        <f ca="1">IF(Proc[[#This Row],[DaysAgeing]]&gt;5,"yep","on track")</f>
        <v>yep</v>
      </c>
      <c r="Q9085" s="2">
        <f ca="1">IF(Proc[[#This Row],[DateClosed]]="",ABS(NETWORKDAYS(Proc[[#This Row],[DateOpened]],TODAY()))-1,ABS(NETWORKDAYS(Proc[[#This Row],[DateOpened]],Proc[[#This Row],[DateClosed]]))-1)</f>
        <v>11</v>
      </c>
      <c r="R9085" s="140" t="s">
        <v>476</v>
      </c>
      <c r="S9085" s="155"/>
      <c r="T9085" s="155"/>
    </row>
    <row r="9086" spans="1:20" hidden="1">
      <c r="A9086" s="154" t="s">
        <v>10642</v>
      </c>
      <c r="B9086" s="155" t="str">
        <f>IFERROR(VLOOKUP(Proc[[#This Row],[App]],Table2[],3,0),"open")</f>
        <v>ok</v>
      </c>
      <c r="C9086" s="156" t="s">
        <v>369</v>
      </c>
      <c r="D9086" t="s">
        <v>11301</v>
      </c>
      <c r="E9086" s="154" t="s">
        <v>11699</v>
      </c>
      <c r="F9086" s="155" t="s">
        <v>11699</v>
      </c>
      <c r="G9086" s="154" t="s">
        <v>400</v>
      </c>
      <c r="H9086" s="155" t="str">
        <f>IF(Proc[[#This Row],[type]]="LFF (MDG-F)",MID(Proc[[#This Row],[Obj]],13,10),"")</f>
        <v/>
      </c>
      <c r="J9086" s="155" t="b">
        <f>Proc[[#This Row],[Requested]]=Proc[[#This Row],[CurrentParent]]</f>
        <v>1</v>
      </c>
      <c r="K9086" s="155" t="str">
        <f>IF(Proc[[#This Row],[Author]]="Marcela Urrego",VLOOKUP(LEFT(Proc[[#This Row],[Requested]],1),Table3[#All],2,0),VLOOKUP(Proc[[#This Row],[Author]],Table4[],2,0))</f>
        <v>HC</v>
      </c>
      <c r="L9086" s="155" t="s">
        <v>7801</v>
      </c>
      <c r="M9086" s="140">
        <v>46100</v>
      </c>
      <c r="N9086" s="140"/>
      <c r="O9086" s="140"/>
      <c r="P9086" s="140" t="str">
        <f ca="1">IF(Proc[[#This Row],[DaysAgeing]]&gt;5,"yep","on track")</f>
        <v>yep</v>
      </c>
      <c r="Q9086" s="2">
        <f ca="1">IF(Proc[[#This Row],[DateClosed]]="",ABS(NETWORKDAYS(Proc[[#This Row],[DateOpened]],TODAY()))-1,ABS(NETWORKDAYS(Proc[[#This Row],[DateOpened]],Proc[[#This Row],[DateClosed]]))-1)</f>
        <v>11</v>
      </c>
      <c r="R9086" s="140" t="s">
        <v>476</v>
      </c>
      <c r="S9086" s="155"/>
      <c r="T9086" s="155"/>
    </row>
    <row r="9087" spans="1:20" hidden="1">
      <c r="A9087" s="154" t="s">
        <v>10642</v>
      </c>
      <c r="B9087" s="155" t="str">
        <f>IFERROR(VLOOKUP(Proc[[#This Row],[App]],Table2[],3,0),"open")</f>
        <v>ok</v>
      </c>
      <c r="C9087" s="156" t="s">
        <v>369</v>
      </c>
      <c r="D9087" t="s">
        <v>11302</v>
      </c>
      <c r="E9087" s="154" t="s">
        <v>11699</v>
      </c>
      <c r="F9087" s="155" t="s">
        <v>11699</v>
      </c>
      <c r="G9087" s="154" t="s">
        <v>400</v>
      </c>
      <c r="H9087" s="155" t="str">
        <f>IF(Proc[[#This Row],[type]]="LFF (MDG-F)",MID(Proc[[#This Row],[Obj]],13,10),"")</f>
        <v/>
      </c>
      <c r="J9087" s="155" t="b">
        <f>Proc[[#This Row],[Requested]]=Proc[[#This Row],[CurrentParent]]</f>
        <v>1</v>
      </c>
      <c r="K9087" s="155" t="str">
        <f>IF(Proc[[#This Row],[Author]]="Marcela Urrego",VLOOKUP(LEFT(Proc[[#This Row],[Requested]],1),Table3[#All],2,0),VLOOKUP(Proc[[#This Row],[Author]],Table4[],2,0))</f>
        <v>HC</v>
      </c>
      <c r="L9087" s="155" t="s">
        <v>7801</v>
      </c>
      <c r="M9087" s="140">
        <v>46100</v>
      </c>
      <c r="N9087" s="140"/>
      <c r="O9087" s="140"/>
      <c r="P9087" s="140" t="str">
        <f ca="1">IF(Proc[[#This Row],[DaysAgeing]]&gt;5,"yep","on track")</f>
        <v>yep</v>
      </c>
      <c r="Q9087" s="2">
        <f ca="1">IF(Proc[[#This Row],[DateClosed]]="",ABS(NETWORKDAYS(Proc[[#This Row],[DateOpened]],TODAY()))-1,ABS(NETWORKDAYS(Proc[[#This Row],[DateOpened]],Proc[[#This Row],[DateClosed]]))-1)</f>
        <v>11</v>
      </c>
      <c r="R9087" s="140" t="s">
        <v>476</v>
      </c>
      <c r="S9087" s="155"/>
      <c r="T9087" s="155"/>
    </row>
    <row r="9088" spans="1:20" hidden="1">
      <c r="A9088" s="154" t="s">
        <v>10642</v>
      </c>
      <c r="B9088" s="155" t="str">
        <f>IFERROR(VLOOKUP(Proc[[#This Row],[App]],Table2[],3,0),"open")</f>
        <v>ok</v>
      </c>
      <c r="C9088" s="156" t="s">
        <v>369</v>
      </c>
      <c r="D9088" t="s">
        <v>11303</v>
      </c>
      <c r="E9088" s="154" t="s">
        <v>11699</v>
      </c>
      <c r="F9088" s="155" t="s">
        <v>11699</v>
      </c>
      <c r="G9088" s="154" t="s">
        <v>400</v>
      </c>
      <c r="H9088" s="155" t="str">
        <f>IF(Proc[[#This Row],[type]]="LFF (MDG-F)",MID(Proc[[#This Row],[Obj]],13,10),"")</f>
        <v/>
      </c>
      <c r="J9088" s="155" t="b">
        <f>Proc[[#This Row],[Requested]]=Proc[[#This Row],[CurrentParent]]</f>
        <v>1</v>
      </c>
      <c r="K9088" s="155" t="str">
        <f>IF(Proc[[#This Row],[Author]]="Marcela Urrego",VLOOKUP(LEFT(Proc[[#This Row],[Requested]],1),Table3[#All],2,0),VLOOKUP(Proc[[#This Row],[Author]],Table4[],2,0))</f>
        <v>HC</v>
      </c>
      <c r="L9088" s="155" t="s">
        <v>7801</v>
      </c>
      <c r="M9088" s="140">
        <v>46100</v>
      </c>
      <c r="N9088" s="140"/>
      <c r="O9088" s="140"/>
      <c r="P9088" s="140" t="str">
        <f ca="1">IF(Proc[[#This Row],[DaysAgeing]]&gt;5,"yep","on track")</f>
        <v>yep</v>
      </c>
      <c r="Q9088" s="2">
        <f ca="1">IF(Proc[[#This Row],[DateClosed]]="",ABS(NETWORKDAYS(Proc[[#This Row],[DateOpened]],TODAY()))-1,ABS(NETWORKDAYS(Proc[[#This Row],[DateOpened]],Proc[[#This Row],[DateClosed]]))-1)</f>
        <v>11</v>
      </c>
      <c r="R9088" s="140" t="s">
        <v>476</v>
      </c>
      <c r="S9088" s="155"/>
      <c r="T9088" s="155"/>
    </row>
    <row r="9089" spans="1:20" hidden="1">
      <c r="A9089" s="154" t="s">
        <v>10642</v>
      </c>
      <c r="B9089" s="155" t="str">
        <f>IFERROR(VLOOKUP(Proc[[#This Row],[App]],Table2[],3,0),"open")</f>
        <v>ok</v>
      </c>
      <c r="C9089" s="156" t="s">
        <v>369</v>
      </c>
      <c r="D9089" t="s">
        <v>11304</v>
      </c>
      <c r="E9089" s="154" t="s">
        <v>11699</v>
      </c>
      <c r="F9089" s="155" t="s">
        <v>11699</v>
      </c>
      <c r="G9089" s="154" t="s">
        <v>400</v>
      </c>
      <c r="H9089" s="155" t="str">
        <f>IF(Proc[[#This Row],[type]]="LFF (MDG-F)",MID(Proc[[#This Row],[Obj]],13,10),"")</f>
        <v/>
      </c>
      <c r="J9089" s="155" t="b">
        <f>Proc[[#This Row],[Requested]]=Proc[[#This Row],[CurrentParent]]</f>
        <v>1</v>
      </c>
      <c r="K9089" s="155" t="str">
        <f>IF(Proc[[#This Row],[Author]]="Marcela Urrego",VLOOKUP(LEFT(Proc[[#This Row],[Requested]],1),Table3[#All],2,0),VLOOKUP(Proc[[#This Row],[Author]],Table4[],2,0))</f>
        <v>HC</v>
      </c>
      <c r="L9089" s="155" t="s">
        <v>7801</v>
      </c>
      <c r="M9089" s="140">
        <v>46100</v>
      </c>
      <c r="N9089" s="140"/>
      <c r="O9089" s="140"/>
      <c r="P9089" s="140" t="str">
        <f ca="1">IF(Proc[[#This Row],[DaysAgeing]]&gt;5,"yep","on track")</f>
        <v>yep</v>
      </c>
      <c r="Q9089" s="2">
        <f ca="1">IF(Proc[[#This Row],[DateClosed]]="",ABS(NETWORKDAYS(Proc[[#This Row],[DateOpened]],TODAY()))-1,ABS(NETWORKDAYS(Proc[[#This Row],[DateOpened]],Proc[[#This Row],[DateClosed]]))-1)</f>
        <v>11</v>
      </c>
      <c r="R9089" s="140" t="s">
        <v>476</v>
      </c>
      <c r="S9089" s="155"/>
      <c r="T9089" s="155"/>
    </row>
    <row r="9090" spans="1:20" hidden="1">
      <c r="A9090" s="154" t="s">
        <v>10642</v>
      </c>
      <c r="B9090" s="155" t="str">
        <f>IFERROR(VLOOKUP(Proc[[#This Row],[App]],Table2[],3,0),"open")</f>
        <v>ok</v>
      </c>
      <c r="C9090" s="156" t="s">
        <v>691</v>
      </c>
      <c r="D9090" t="s">
        <v>11305</v>
      </c>
      <c r="E9090" s="154" t="s">
        <v>11699</v>
      </c>
      <c r="F9090" s="155" t="s">
        <v>446</v>
      </c>
      <c r="G9090" s="154" t="s">
        <v>400</v>
      </c>
      <c r="H9090" s="155" t="str">
        <f>IF(Proc[[#This Row],[type]]="LFF (MDG-F)",MID(Proc[[#This Row],[Obj]],13,10),"")</f>
        <v/>
      </c>
      <c r="J9090" s="155" t="b">
        <f>Proc[[#This Row],[Requested]]=Proc[[#This Row],[CurrentParent]]</f>
        <v>0</v>
      </c>
      <c r="K9090" s="155" t="str">
        <f>IF(Proc[[#This Row],[Author]]="Marcela Urrego",VLOOKUP(LEFT(Proc[[#This Row],[Requested]],1),Table3[#All],2,0),VLOOKUP(Proc[[#This Row],[Author]],Table4[],2,0))</f>
        <v>HC</v>
      </c>
      <c r="L9090" s="155" t="s">
        <v>7801</v>
      </c>
      <c r="M9090" s="140">
        <v>46100</v>
      </c>
      <c r="N9090" s="140"/>
      <c r="O9090" s="140"/>
      <c r="P9090" s="140" t="str">
        <f ca="1">IF(Proc[[#This Row],[DaysAgeing]]&gt;5,"yep","on track")</f>
        <v>yep</v>
      </c>
      <c r="Q9090" s="2">
        <f ca="1">IF(Proc[[#This Row],[DateClosed]]="",ABS(NETWORKDAYS(Proc[[#This Row],[DateOpened]],TODAY()))-1,ABS(NETWORKDAYS(Proc[[#This Row],[DateOpened]],Proc[[#This Row],[DateClosed]]))-1)</f>
        <v>11</v>
      </c>
      <c r="R9090" s="140" t="s">
        <v>476</v>
      </c>
      <c r="S9090" s="155"/>
      <c r="T9090" s="155"/>
    </row>
    <row r="9091" spans="1:20" hidden="1">
      <c r="A9091" s="154" t="s">
        <v>10642</v>
      </c>
      <c r="B9091" s="155" t="str">
        <f>IFERROR(VLOOKUP(Proc[[#This Row],[App]],Table2[],3,0),"open")</f>
        <v>ok</v>
      </c>
      <c r="C9091" s="156" t="s">
        <v>369</v>
      </c>
      <c r="D9091" t="s">
        <v>11306</v>
      </c>
      <c r="E9091" s="154" t="s">
        <v>11699</v>
      </c>
      <c r="F9091" s="155" t="s">
        <v>11699</v>
      </c>
      <c r="G9091" s="154" t="s">
        <v>400</v>
      </c>
      <c r="H9091" s="155" t="str">
        <f>IF(Proc[[#This Row],[type]]="LFF (MDG-F)",MID(Proc[[#This Row],[Obj]],13,10),"")</f>
        <v/>
      </c>
      <c r="J9091" s="155" t="b">
        <f>Proc[[#This Row],[Requested]]=Proc[[#This Row],[CurrentParent]]</f>
        <v>1</v>
      </c>
      <c r="K9091" s="155" t="str">
        <f>IF(Proc[[#This Row],[Author]]="Marcela Urrego",VLOOKUP(LEFT(Proc[[#This Row],[Requested]],1),Table3[#All],2,0),VLOOKUP(Proc[[#This Row],[Author]],Table4[],2,0))</f>
        <v>HC</v>
      </c>
      <c r="L9091" s="155" t="s">
        <v>7801</v>
      </c>
      <c r="M9091" s="140">
        <v>46100</v>
      </c>
      <c r="N9091" s="140"/>
      <c r="O9091" s="140"/>
      <c r="P9091" s="140" t="str">
        <f ca="1">IF(Proc[[#This Row],[DaysAgeing]]&gt;5,"yep","on track")</f>
        <v>yep</v>
      </c>
      <c r="Q9091" s="2">
        <f ca="1">IF(Proc[[#This Row],[DateClosed]]="",ABS(NETWORKDAYS(Proc[[#This Row],[DateOpened]],TODAY()))-1,ABS(NETWORKDAYS(Proc[[#This Row],[DateOpened]],Proc[[#This Row],[DateClosed]]))-1)</f>
        <v>11</v>
      </c>
      <c r="R9091" s="140" t="s">
        <v>476</v>
      </c>
      <c r="S9091" s="155"/>
      <c r="T9091" s="155"/>
    </row>
    <row r="9092" spans="1:20" hidden="1">
      <c r="A9092" s="154" t="s">
        <v>10642</v>
      </c>
      <c r="B9092" s="155" t="str">
        <f>IFERROR(VLOOKUP(Proc[[#This Row],[App]],Table2[],3,0),"open")</f>
        <v>ok</v>
      </c>
      <c r="C9092" s="156" t="s">
        <v>691</v>
      </c>
      <c r="D9092" t="s">
        <v>11307</v>
      </c>
      <c r="E9092" s="154" t="s">
        <v>11699</v>
      </c>
      <c r="F9092" s="155" t="s">
        <v>446</v>
      </c>
      <c r="G9092" s="154" t="s">
        <v>400</v>
      </c>
      <c r="H9092" s="155" t="str">
        <f>IF(Proc[[#This Row],[type]]="LFF (MDG-F)",MID(Proc[[#This Row],[Obj]],13,10),"")</f>
        <v/>
      </c>
      <c r="J9092" s="155" t="b">
        <f>Proc[[#This Row],[Requested]]=Proc[[#This Row],[CurrentParent]]</f>
        <v>0</v>
      </c>
      <c r="K9092" s="155" t="str">
        <f>IF(Proc[[#This Row],[Author]]="Marcela Urrego",VLOOKUP(LEFT(Proc[[#This Row],[Requested]],1),Table3[#All],2,0),VLOOKUP(Proc[[#This Row],[Author]],Table4[],2,0))</f>
        <v>HC</v>
      </c>
      <c r="L9092" s="155" t="s">
        <v>7801</v>
      </c>
      <c r="M9092" s="140">
        <v>46100</v>
      </c>
      <c r="N9092" s="140"/>
      <c r="O9092" s="140"/>
      <c r="P9092" s="140" t="str">
        <f ca="1">IF(Proc[[#This Row],[DaysAgeing]]&gt;5,"yep","on track")</f>
        <v>yep</v>
      </c>
      <c r="Q9092" s="2">
        <f ca="1">IF(Proc[[#This Row],[DateClosed]]="",ABS(NETWORKDAYS(Proc[[#This Row],[DateOpened]],TODAY()))-1,ABS(NETWORKDAYS(Proc[[#This Row],[DateOpened]],Proc[[#This Row],[DateClosed]]))-1)</f>
        <v>11</v>
      </c>
      <c r="R9092" s="140" t="s">
        <v>476</v>
      </c>
      <c r="S9092" s="155"/>
      <c r="T9092" s="155"/>
    </row>
    <row r="9093" spans="1:20" hidden="1">
      <c r="A9093" s="154" t="s">
        <v>10642</v>
      </c>
      <c r="B9093" s="155" t="str">
        <f>IFERROR(VLOOKUP(Proc[[#This Row],[App]],Table2[],3,0),"open")</f>
        <v>ok</v>
      </c>
      <c r="C9093" s="156" t="s">
        <v>691</v>
      </c>
      <c r="D9093" t="s">
        <v>11308</v>
      </c>
      <c r="E9093" s="154" t="s">
        <v>11699</v>
      </c>
      <c r="F9093" s="155" t="s">
        <v>446</v>
      </c>
      <c r="G9093" s="154" t="s">
        <v>400</v>
      </c>
      <c r="H9093" s="155" t="str">
        <f>IF(Proc[[#This Row],[type]]="LFF (MDG-F)",MID(Proc[[#This Row],[Obj]],13,10),"")</f>
        <v/>
      </c>
      <c r="J9093" s="155" t="b">
        <f>Proc[[#This Row],[Requested]]=Proc[[#This Row],[CurrentParent]]</f>
        <v>0</v>
      </c>
      <c r="K9093" s="155" t="str">
        <f>IF(Proc[[#This Row],[Author]]="Marcela Urrego",VLOOKUP(LEFT(Proc[[#This Row],[Requested]],1),Table3[#All],2,0),VLOOKUP(Proc[[#This Row],[Author]],Table4[],2,0))</f>
        <v>HC</v>
      </c>
      <c r="L9093" s="155" t="s">
        <v>7801</v>
      </c>
      <c r="M9093" s="140">
        <v>46100</v>
      </c>
      <c r="N9093" s="140"/>
      <c r="O9093" s="140"/>
      <c r="P9093" s="140" t="str">
        <f ca="1">IF(Proc[[#This Row],[DaysAgeing]]&gt;5,"yep","on track")</f>
        <v>yep</v>
      </c>
      <c r="Q9093" s="2">
        <f ca="1">IF(Proc[[#This Row],[DateClosed]]="",ABS(NETWORKDAYS(Proc[[#This Row],[DateOpened]],TODAY()))-1,ABS(NETWORKDAYS(Proc[[#This Row],[DateOpened]],Proc[[#This Row],[DateClosed]]))-1)</f>
        <v>11</v>
      </c>
      <c r="R9093" s="140" t="s">
        <v>476</v>
      </c>
      <c r="S9093" s="155"/>
      <c r="T9093" s="155"/>
    </row>
    <row r="9094" spans="1:20" hidden="1">
      <c r="A9094" s="154" t="s">
        <v>10642</v>
      </c>
      <c r="B9094" s="155" t="str">
        <f>IFERROR(VLOOKUP(Proc[[#This Row],[App]],Table2[],3,0),"open")</f>
        <v>ok</v>
      </c>
      <c r="C9094" s="156" t="s">
        <v>369</v>
      </c>
      <c r="D9094" t="s">
        <v>11309</v>
      </c>
      <c r="E9094" s="154" t="s">
        <v>11699</v>
      </c>
      <c r="F9094" s="155" t="s">
        <v>11699</v>
      </c>
      <c r="G9094" s="154" t="s">
        <v>400</v>
      </c>
      <c r="H9094" s="155" t="str">
        <f>IF(Proc[[#This Row],[type]]="LFF (MDG-F)",MID(Proc[[#This Row],[Obj]],13,10),"")</f>
        <v/>
      </c>
      <c r="J9094" s="155" t="b">
        <f>Proc[[#This Row],[Requested]]=Proc[[#This Row],[CurrentParent]]</f>
        <v>1</v>
      </c>
      <c r="K9094" s="155" t="str">
        <f>IF(Proc[[#This Row],[Author]]="Marcela Urrego",VLOOKUP(LEFT(Proc[[#This Row],[Requested]],1),Table3[#All],2,0),VLOOKUP(Proc[[#This Row],[Author]],Table4[],2,0))</f>
        <v>HC</v>
      </c>
      <c r="L9094" s="155" t="s">
        <v>7801</v>
      </c>
      <c r="M9094" s="140">
        <v>46100</v>
      </c>
      <c r="N9094" s="140"/>
      <c r="O9094" s="140"/>
      <c r="P9094" s="140" t="str">
        <f ca="1">IF(Proc[[#This Row],[DaysAgeing]]&gt;5,"yep","on track")</f>
        <v>yep</v>
      </c>
      <c r="Q9094" s="2">
        <f ca="1">IF(Proc[[#This Row],[DateClosed]]="",ABS(NETWORKDAYS(Proc[[#This Row],[DateOpened]],TODAY()))-1,ABS(NETWORKDAYS(Proc[[#This Row],[DateOpened]],Proc[[#This Row],[DateClosed]]))-1)</f>
        <v>11</v>
      </c>
      <c r="R9094" s="140" t="s">
        <v>476</v>
      </c>
      <c r="S9094" s="155"/>
      <c r="T9094" s="155"/>
    </row>
    <row r="9095" spans="1:20" hidden="1">
      <c r="A9095" s="154" t="s">
        <v>10642</v>
      </c>
      <c r="B9095" s="155" t="str">
        <f>IFERROR(VLOOKUP(Proc[[#This Row],[App]],Table2[],3,0),"open")</f>
        <v>ok</v>
      </c>
      <c r="C9095" s="156" t="s">
        <v>369</v>
      </c>
      <c r="D9095" t="s">
        <v>11310</v>
      </c>
      <c r="E9095" s="154" t="s">
        <v>11699</v>
      </c>
      <c r="F9095" s="155" t="s">
        <v>11699</v>
      </c>
      <c r="G9095" s="154" t="s">
        <v>400</v>
      </c>
      <c r="H9095" s="155" t="str">
        <f>IF(Proc[[#This Row],[type]]="LFF (MDG-F)",MID(Proc[[#This Row],[Obj]],13,10),"")</f>
        <v/>
      </c>
      <c r="J9095" s="155" t="b">
        <f>Proc[[#This Row],[Requested]]=Proc[[#This Row],[CurrentParent]]</f>
        <v>1</v>
      </c>
      <c r="K9095" s="155" t="str">
        <f>IF(Proc[[#This Row],[Author]]="Marcela Urrego",VLOOKUP(LEFT(Proc[[#This Row],[Requested]],1),Table3[#All],2,0),VLOOKUP(Proc[[#This Row],[Author]],Table4[],2,0))</f>
        <v>HC</v>
      </c>
      <c r="L9095" s="155" t="s">
        <v>7801</v>
      </c>
      <c r="M9095" s="140">
        <v>46100</v>
      </c>
      <c r="N9095" s="140"/>
      <c r="O9095" s="140"/>
      <c r="P9095" s="140" t="str">
        <f ca="1">IF(Proc[[#This Row],[DaysAgeing]]&gt;5,"yep","on track")</f>
        <v>yep</v>
      </c>
      <c r="Q9095" s="2">
        <f ca="1">IF(Proc[[#This Row],[DateClosed]]="",ABS(NETWORKDAYS(Proc[[#This Row],[DateOpened]],TODAY()))-1,ABS(NETWORKDAYS(Proc[[#This Row],[DateOpened]],Proc[[#This Row],[DateClosed]]))-1)</f>
        <v>11</v>
      </c>
      <c r="R9095" s="140" t="s">
        <v>476</v>
      </c>
      <c r="S9095" s="155"/>
      <c r="T9095" s="155"/>
    </row>
    <row r="9096" spans="1:20" hidden="1">
      <c r="A9096" s="154" t="s">
        <v>10642</v>
      </c>
      <c r="B9096" s="155" t="str">
        <f>IFERROR(VLOOKUP(Proc[[#This Row],[App]],Table2[],3,0),"open")</f>
        <v>ok</v>
      </c>
      <c r="C9096" s="156" t="s">
        <v>369</v>
      </c>
      <c r="D9096" t="s">
        <v>11311</v>
      </c>
      <c r="E9096" s="154" t="s">
        <v>11699</v>
      </c>
      <c r="F9096" s="155" t="s">
        <v>11699</v>
      </c>
      <c r="G9096" s="154" t="s">
        <v>400</v>
      </c>
      <c r="H9096" s="155" t="str">
        <f>IF(Proc[[#This Row],[type]]="LFF (MDG-F)",MID(Proc[[#This Row],[Obj]],13,10),"")</f>
        <v/>
      </c>
      <c r="J9096" s="155" t="b">
        <f>Proc[[#This Row],[Requested]]=Proc[[#This Row],[CurrentParent]]</f>
        <v>1</v>
      </c>
      <c r="K9096" s="155" t="str">
        <f>IF(Proc[[#This Row],[Author]]="Marcela Urrego",VLOOKUP(LEFT(Proc[[#This Row],[Requested]],1),Table3[#All],2,0),VLOOKUP(Proc[[#This Row],[Author]],Table4[],2,0))</f>
        <v>HC</v>
      </c>
      <c r="L9096" s="155" t="s">
        <v>7801</v>
      </c>
      <c r="M9096" s="140">
        <v>46100</v>
      </c>
      <c r="N9096" s="140"/>
      <c r="O9096" s="140"/>
      <c r="P9096" s="140" t="str">
        <f ca="1">IF(Proc[[#This Row],[DaysAgeing]]&gt;5,"yep","on track")</f>
        <v>yep</v>
      </c>
      <c r="Q9096" s="2">
        <f ca="1">IF(Proc[[#This Row],[DateClosed]]="",ABS(NETWORKDAYS(Proc[[#This Row],[DateOpened]],TODAY()))-1,ABS(NETWORKDAYS(Proc[[#This Row],[DateOpened]],Proc[[#This Row],[DateClosed]]))-1)</f>
        <v>11</v>
      </c>
      <c r="R9096" s="140" t="s">
        <v>476</v>
      </c>
      <c r="S9096" s="155"/>
      <c r="T9096" s="155"/>
    </row>
    <row r="9097" spans="1:20" hidden="1">
      <c r="A9097" s="154" t="s">
        <v>10642</v>
      </c>
      <c r="B9097" s="155" t="str">
        <f>IFERROR(VLOOKUP(Proc[[#This Row],[App]],Table2[],3,0),"open")</f>
        <v>ok</v>
      </c>
      <c r="C9097" s="156" t="s">
        <v>369</v>
      </c>
      <c r="D9097" t="s">
        <v>11312</v>
      </c>
      <c r="E9097" s="154" t="s">
        <v>11699</v>
      </c>
      <c r="F9097" s="155" t="s">
        <v>11699</v>
      </c>
      <c r="G9097" s="154" t="s">
        <v>400</v>
      </c>
      <c r="H9097" s="155" t="str">
        <f>IF(Proc[[#This Row],[type]]="LFF (MDG-F)",MID(Proc[[#This Row],[Obj]],13,10),"")</f>
        <v/>
      </c>
      <c r="J9097" s="155" t="b">
        <f>Proc[[#This Row],[Requested]]=Proc[[#This Row],[CurrentParent]]</f>
        <v>1</v>
      </c>
      <c r="K9097" s="155" t="str">
        <f>IF(Proc[[#This Row],[Author]]="Marcela Urrego",VLOOKUP(LEFT(Proc[[#This Row],[Requested]],1),Table3[#All],2,0),VLOOKUP(Proc[[#This Row],[Author]],Table4[],2,0))</f>
        <v>HC</v>
      </c>
      <c r="L9097" s="155" t="s">
        <v>7801</v>
      </c>
      <c r="M9097" s="140">
        <v>46100</v>
      </c>
      <c r="N9097" s="140"/>
      <c r="O9097" s="140"/>
      <c r="P9097" s="140" t="str">
        <f ca="1">IF(Proc[[#This Row],[DaysAgeing]]&gt;5,"yep","on track")</f>
        <v>yep</v>
      </c>
      <c r="Q9097" s="2">
        <f ca="1">IF(Proc[[#This Row],[DateClosed]]="",ABS(NETWORKDAYS(Proc[[#This Row],[DateOpened]],TODAY()))-1,ABS(NETWORKDAYS(Proc[[#This Row],[DateOpened]],Proc[[#This Row],[DateClosed]]))-1)</f>
        <v>11</v>
      </c>
      <c r="R9097" s="140" t="s">
        <v>476</v>
      </c>
      <c r="S9097" s="155"/>
      <c r="T9097" s="155"/>
    </row>
    <row r="9098" spans="1:20" hidden="1">
      <c r="A9098" s="154" t="s">
        <v>10642</v>
      </c>
      <c r="B9098" s="155" t="str">
        <f>IFERROR(VLOOKUP(Proc[[#This Row],[App]],Table2[],3,0),"open")</f>
        <v>ok</v>
      </c>
      <c r="C9098" s="156" t="s">
        <v>369</v>
      </c>
      <c r="D9098" t="s">
        <v>11313</v>
      </c>
      <c r="E9098" s="154" t="s">
        <v>11699</v>
      </c>
      <c r="F9098" s="155" t="s">
        <v>11699</v>
      </c>
      <c r="G9098" s="154" t="s">
        <v>400</v>
      </c>
      <c r="H9098" s="155" t="str">
        <f>IF(Proc[[#This Row],[type]]="LFF (MDG-F)",MID(Proc[[#This Row],[Obj]],13,10),"")</f>
        <v/>
      </c>
      <c r="J9098" s="155" t="b">
        <f>Proc[[#This Row],[Requested]]=Proc[[#This Row],[CurrentParent]]</f>
        <v>1</v>
      </c>
      <c r="K9098" s="155" t="str">
        <f>IF(Proc[[#This Row],[Author]]="Marcela Urrego",VLOOKUP(LEFT(Proc[[#This Row],[Requested]],1),Table3[#All],2,0),VLOOKUP(Proc[[#This Row],[Author]],Table4[],2,0))</f>
        <v>HC</v>
      </c>
      <c r="L9098" s="155" t="s">
        <v>7801</v>
      </c>
      <c r="M9098" s="140">
        <v>46100</v>
      </c>
      <c r="N9098" s="140"/>
      <c r="O9098" s="140"/>
      <c r="P9098" s="140" t="str">
        <f ca="1">IF(Proc[[#This Row],[DaysAgeing]]&gt;5,"yep","on track")</f>
        <v>yep</v>
      </c>
      <c r="Q9098" s="2">
        <f ca="1">IF(Proc[[#This Row],[DateClosed]]="",ABS(NETWORKDAYS(Proc[[#This Row],[DateOpened]],TODAY()))-1,ABS(NETWORKDAYS(Proc[[#This Row],[DateOpened]],Proc[[#This Row],[DateClosed]]))-1)</f>
        <v>11</v>
      </c>
      <c r="R9098" s="140" t="s">
        <v>476</v>
      </c>
      <c r="S9098" s="155"/>
      <c r="T9098" s="155"/>
    </row>
    <row r="9099" spans="1:20" hidden="1">
      <c r="A9099" s="154" t="s">
        <v>10642</v>
      </c>
      <c r="B9099" s="155" t="str">
        <f>IFERROR(VLOOKUP(Proc[[#This Row],[App]],Table2[],3,0),"open")</f>
        <v>ok</v>
      </c>
      <c r="C9099" s="156" t="s">
        <v>691</v>
      </c>
      <c r="D9099" t="s">
        <v>11314</v>
      </c>
      <c r="E9099" s="154" t="s">
        <v>11699</v>
      </c>
      <c r="F9099" s="155" t="s">
        <v>446</v>
      </c>
      <c r="G9099" s="154" t="s">
        <v>400</v>
      </c>
      <c r="H9099" s="155" t="str">
        <f>IF(Proc[[#This Row],[type]]="LFF (MDG-F)",MID(Proc[[#This Row],[Obj]],13,10),"")</f>
        <v/>
      </c>
      <c r="J9099" s="155" t="b">
        <f>Proc[[#This Row],[Requested]]=Proc[[#This Row],[CurrentParent]]</f>
        <v>0</v>
      </c>
      <c r="K9099" s="155" t="str">
        <f>IF(Proc[[#This Row],[Author]]="Marcela Urrego",VLOOKUP(LEFT(Proc[[#This Row],[Requested]],1),Table3[#All],2,0),VLOOKUP(Proc[[#This Row],[Author]],Table4[],2,0))</f>
        <v>HC</v>
      </c>
      <c r="L9099" s="155" t="s">
        <v>7801</v>
      </c>
      <c r="M9099" s="140">
        <v>46100</v>
      </c>
      <c r="N9099" s="140"/>
      <c r="O9099" s="140"/>
      <c r="P9099" s="140" t="str">
        <f ca="1">IF(Proc[[#This Row],[DaysAgeing]]&gt;5,"yep","on track")</f>
        <v>yep</v>
      </c>
      <c r="Q9099" s="2">
        <f ca="1">IF(Proc[[#This Row],[DateClosed]]="",ABS(NETWORKDAYS(Proc[[#This Row],[DateOpened]],TODAY()))-1,ABS(NETWORKDAYS(Proc[[#This Row],[DateOpened]],Proc[[#This Row],[DateClosed]]))-1)</f>
        <v>11</v>
      </c>
      <c r="R9099" s="140" t="s">
        <v>476</v>
      </c>
      <c r="S9099" s="155"/>
      <c r="T9099" s="155"/>
    </row>
    <row r="9100" spans="1:20" hidden="1">
      <c r="A9100" s="154" t="s">
        <v>10642</v>
      </c>
      <c r="B9100" s="155" t="str">
        <f>IFERROR(VLOOKUP(Proc[[#This Row],[App]],Table2[],3,0),"open")</f>
        <v>ok</v>
      </c>
      <c r="C9100" s="156" t="s">
        <v>369</v>
      </c>
      <c r="D9100" t="s">
        <v>11315</v>
      </c>
      <c r="E9100" s="154" t="s">
        <v>11699</v>
      </c>
      <c r="F9100" s="155" t="s">
        <v>11699</v>
      </c>
      <c r="G9100" s="154" t="s">
        <v>400</v>
      </c>
      <c r="H9100" s="155" t="str">
        <f>IF(Proc[[#This Row],[type]]="LFF (MDG-F)",MID(Proc[[#This Row],[Obj]],13,10),"")</f>
        <v/>
      </c>
      <c r="J9100" s="155" t="b">
        <f>Proc[[#This Row],[Requested]]=Proc[[#This Row],[CurrentParent]]</f>
        <v>1</v>
      </c>
      <c r="K9100" s="155" t="str">
        <f>IF(Proc[[#This Row],[Author]]="Marcela Urrego",VLOOKUP(LEFT(Proc[[#This Row],[Requested]],1),Table3[#All],2,0),VLOOKUP(Proc[[#This Row],[Author]],Table4[],2,0))</f>
        <v>HC</v>
      </c>
      <c r="L9100" s="155" t="s">
        <v>7801</v>
      </c>
      <c r="M9100" s="140">
        <v>46100</v>
      </c>
      <c r="N9100" s="140"/>
      <c r="O9100" s="140"/>
      <c r="P9100" s="140" t="str">
        <f ca="1">IF(Proc[[#This Row],[DaysAgeing]]&gt;5,"yep","on track")</f>
        <v>yep</v>
      </c>
      <c r="Q9100" s="2">
        <f ca="1">IF(Proc[[#This Row],[DateClosed]]="",ABS(NETWORKDAYS(Proc[[#This Row],[DateOpened]],TODAY()))-1,ABS(NETWORKDAYS(Proc[[#This Row],[DateOpened]],Proc[[#This Row],[DateClosed]]))-1)</f>
        <v>11</v>
      </c>
      <c r="R9100" s="140" t="s">
        <v>476</v>
      </c>
      <c r="S9100" s="155"/>
      <c r="T9100" s="155"/>
    </row>
    <row r="9101" spans="1:20" hidden="1">
      <c r="A9101" s="154" t="s">
        <v>10642</v>
      </c>
      <c r="B9101" s="155" t="str">
        <f>IFERROR(VLOOKUP(Proc[[#This Row],[App]],Table2[],3,0),"open")</f>
        <v>ok</v>
      </c>
      <c r="C9101" s="156" t="s">
        <v>691</v>
      </c>
      <c r="D9101" t="s">
        <v>11316</v>
      </c>
      <c r="E9101" s="154" t="s">
        <v>11699</v>
      </c>
      <c r="F9101" s="155" t="s">
        <v>446</v>
      </c>
      <c r="G9101" s="154" t="s">
        <v>400</v>
      </c>
      <c r="H9101" s="155" t="str">
        <f>IF(Proc[[#This Row],[type]]="LFF (MDG-F)",MID(Proc[[#This Row],[Obj]],13,10),"")</f>
        <v/>
      </c>
      <c r="J9101" s="155" t="b">
        <f>Proc[[#This Row],[Requested]]=Proc[[#This Row],[CurrentParent]]</f>
        <v>0</v>
      </c>
      <c r="K9101" s="155" t="str">
        <f>IF(Proc[[#This Row],[Author]]="Marcela Urrego",VLOOKUP(LEFT(Proc[[#This Row],[Requested]],1),Table3[#All],2,0),VLOOKUP(Proc[[#This Row],[Author]],Table4[],2,0))</f>
        <v>HC</v>
      </c>
      <c r="L9101" s="155" t="s">
        <v>7801</v>
      </c>
      <c r="M9101" s="140">
        <v>46100</v>
      </c>
      <c r="N9101" s="140"/>
      <c r="O9101" s="140"/>
      <c r="P9101" s="140" t="str">
        <f ca="1">IF(Proc[[#This Row],[DaysAgeing]]&gt;5,"yep","on track")</f>
        <v>yep</v>
      </c>
      <c r="Q9101" s="2">
        <f ca="1">IF(Proc[[#This Row],[DateClosed]]="",ABS(NETWORKDAYS(Proc[[#This Row],[DateOpened]],TODAY()))-1,ABS(NETWORKDAYS(Proc[[#This Row],[DateOpened]],Proc[[#This Row],[DateClosed]]))-1)</f>
        <v>11</v>
      </c>
      <c r="R9101" s="140" t="s">
        <v>476</v>
      </c>
      <c r="S9101" s="155"/>
      <c r="T9101" s="155"/>
    </row>
    <row r="9102" spans="1:20" hidden="1">
      <c r="A9102" s="154" t="s">
        <v>10642</v>
      </c>
      <c r="B9102" s="155" t="str">
        <f>IFERROR(VLOOKUP(Proc[[#This Row],[App]],Table2[],3,0),"open")</f>
        <v>ok</v>
      </c>
      <c r="C9102" s="156" t="s">
        <v>691</v>
      </c>
      <c r="D9102" t="s">
        <v>11317</v>
      </c>
      <c r="E9102" s="154" t="s">
        <v>11699</v>
      </c>
      <c r="F9102" s="155" t="s">
        <v>446</v>
      </c>
      <c r="G9102" s="154" t="s">
        <v>400</v>
      </c>
      <c r="H9102" s="155" t="str">
        <f>IF(Proc[[#This Row],[type]]="LFF (MDG-F)",MID(Proc[[#This Row],[Obj]],13,10),"")</f>
        <v/>
      </c>
      <c r="J9102" s="155" t="b">
        <f>Proc[[#This Row],[Requested]]=Proc[[#This Row],[CurrentParent]]</f>
        <v>0</v>
      </c>
      <c r="K9102" s="155" t="str">
        <f>IF(Proc[[#This Row],[Author]]="Marcela Urrego",VLOOKUP(LEFT(Proc[[#This Row],[Requested]],1),Table3[#All],2,0),VLOOKUP(Proc[[#This Row],[Author]],Table4[],2,0))</f>
        <v>HC</v>
      </c>
      <c r="L9102" s="155" t="s">
        <v>7801</v>
      </c>
      <c r="M9102" s="140">
        <v>46100</v>
      </c>
      <c r="N9102" s="140"/>
      <c r="O9102" s="140"/>
      <c r="P9102" s="140" t="str">
        <f ca="1">IF(Proc[[#This Row],[DaysAgeing]]&gt;5,"yep","on track")</f>
        <v>yep</v>
      </c>
      <c r="Q9102" s="2">
        <f ca="1">IF(Proc[[#This Row],[DateClosed]]="",ABS(NETWORKDAYS(Proc[[#This Row],[DateOpened]],TODAY()))-1,ABS(NETWORKDAYS(Proc[[#This Row],[DateOpened]],Proc[[#This Row],[DateClosed]]))-1)</f>
        <v>11</v>
      </c>
      <c r="R9102" s="140" t="s">
        <v>476</v>
      </c>
      <c r="S9102" s="155"/>
      <c r="T9102" s="155"/>
    </row>
    <row r="9103" spans="1:20" hidden="1">
      <c r="A9103" s="154" t="s">
        <v>10642</v>
      </c>
      <c r="B9103" s="155" t="str">
        <f>IFERROR(VLOOKUP(Proc[[#This Row],[App]],Table2[],3,0),"open")</f>
        <v>ok</v>
      </c>
      <c r="C9103" s="156" t="s">
        <v>369</v>
      </c>
      <c r="D9103" t="s">
        <v>11318</v>
      </c>
      <c r="E9103" s="154" t="s">
        <v>11699</v>
      </c>
      <c r="F9103" s="155" t="s">
        <v>11699</v>
      </c>
      <c r="G9103" s="154" t="s">
        <v>400</v>
      </c>
      <c r="H9103" s="155" t="str">
        <f>IF(Proc[[#This Row],[type]]="LFF (MDG-F)",MID(Proc[[#This Row],[Obj]],13,10),"")</f>
        <v/>
      </c>
      <c r="J9103" s="155" t="b">
        <f>Proc[[#This Row],[Requested]]=Proc[[#This Row],[CurrentParent]]</f>
        <v>1</v>
      </c>
      <c r="K9103" s="155" t="str">
        <f>IF(Proc[[#This Row],[Author]]="Marcela Urrego",VLOOKUP(LEFT(Proc[[#This Row],[Requested]],1),Table3[#All],2,0),VLOOKUP(Proc[[#This Row],[Author]],Table4[],2,0))</f>
        <v>HC</v>
      </c>
      <c r="L9103" s="155" t="s">
        <v>7801</v>
      </c>
      <c r="M9103" s="140">
        <v>46100</v>
      </c>
      <c r="N9103" s="140"/>
      <c r="O9103" s="140"/>
      <c r="P9103" s="140" t="str">
        <f ca="1">IF(Proc[[#This Row],[DaysAgeing]]&gt;5,"yep","on track")</f>
        <v>yep</v>
      </c>
      <c r="Q9103" s="2">
        <f ca="1">IF(Proc[[#This Row],[DateClosed]]="",ABS(NETWORKDAYS(Proc[[#This Row],[DateOpened]],TODAY()))-1,ABS(NETWORKDAYS(Proc[[#This Row],[DateOpened]],Proc[[#This Row],[DateClosed]]))-1)</f>
        <v>11</v>
      </c>
      <c r="R9103" s="140" t="s">
        <v>476</v>
      </c>
      <c r="S9103" s="155"/>
      <c r="T9103" s="155"/>
    </row>
    <row r="9104" spans="1:20" hidden="1">
      <c r="A9104" s="154" t="s">
        <v>10642</v>
      </c>
      <c r="B9104" s="155" t="str">
        <f>IFERROR(VLOOKUP(Proc[[#This Row],[App]],Table2[],3,0),"open")</f>
        <v>ok</v>
      </c>
      <c r="C9104" s="156" t="s">
        <v>369</v>
      </c>
      <c r="D9104" t="s">
        <v>11319</v>
      </c>
      <c r="E9104" s="154" t="s">
        <v>11699</v>
      </c>
      <c r="F9104" s="155" t="s">
        <v>11699</v>
      </c>
      <c r="G9104" s="154" t="s">
        <v>400</v>
      </c>
      <c r="H9104" s="155" t="str">
        <f>IF(Proc[[#This Row],[type]]="LFF (MDG-F)",MID(Proc[[#This Row],[Obj]],13,10),"")</f>
        <v/>
      </c>
      <c r="J9104" s="155" t="b">
        <f>Proc[[#This Row],[Requested]]=Proc[[#This Row],[CurrentParent]]</f>
        <v>1</v>
      </c>
      <c r="K9104" s="155" t="str">
        <f>IF(Proc[[#This Row],[Author]]="Marcela Urrego",VLOOKUP(LEFT(Proc[[#This Row],[Requested]],1),Table3[#All],2,0),VLOOKUP(Proc[[#This Row],[Author]],Table4[],2,0))</f>
        <v>HC</v>
      </c>
      <c r="L9104" s="155" t="s">
        <v>7801</v>
      </c>
      <c r="M9104" s="140">
        <v>46100</v>
      </c>
      <c r="N9104" s="140"/>
      <c r="O9104" s="140"/>
      <c r="P9104" s="140" t="str">
        <f ca="1">IF(Proc[[#This Row],[DaysAgeing]]&gt;5,"yep","on track")</f>
        <v>yep</v>
      </c>
      <c r="Q9104" s="2">
        <f ca="1">IF(Proc[[#This Row],[DateClosed]]="",ABS(NETWORKDAYS(Proc[[#This Row],[DateOpened]],TODAY()))-1,ABS(NETWORKDAYS(Proc[[#This Row],[DateOpened]],Proc[[#This Row],[DateClosed]]))-1)</f>
        <v>11</v>
      </c>
      <c r="R9104" s="140" t="s">
        <v>476</v>
      </c>
      <c r="S9104" s="155"/>
      <c r="T9104" s="155"/>
    </row>
    <row r="9105" spans="1:20" hidden="1">
      <c r="A9105" s="154" t="s">
        <v>10642</v>
      </c>
      <c r="B9105" s="155" t="str">
        <f>IFERROR(VLOOKUP(Proc[[#This Row],[App]],Table2[],3,0),"open")</f>
        <v>ok</v>
      </c>
      <c r="C9105" s="156" t="s">
        <v>691</v>
      </c>
      <c r="D9105" t="s">
        <v>11320</v>
      </c>
      <c r="E9105" s="154" t="s">
        <v>11699</v>
      </c>
      <c r="F9105" s="155" t="s">
        <v>446</v>
      </c>
      <c r="G9105" s="154" t="s">
        <v>400</v>
      </c>
      <c r="H9105" s="155" t="str">
        <f>IF(Proc[[#This Row],[type]]="LFF (MDG-F)",MID(Proc[[#This Row],[Obj]],13,10),"")</f>
        <v/>
      </c>
      <c r="J9105" s="155" t="b">
        <f>Proc[[#This Row],[Requested]]=Proc[[#This Row],[CurrentParent]]</f>
        <v>0</v>
      </c>
      <c r="K9105" s="155" t="str">
        <f>IF(Proc[[#This Row],[Author]]="Marcela Urrego",VLOOKUP(LEFT(Proc[[#This Row],[Requested]],1),Table3[#All],2,0),VLOOKUP(Proc[[#This Row],[Author]],Table4[],2,0))</f>
        <v>HC</v>
      </c>
      <c r="L9105" s="155" t="s">
        <v>7801</v>
      </c>
      <c r="M9105" s="140">
        <v>46100</v>
      </c>
      <c r="N9105" s="140"/>
      <c r="O9105" s="140"/>
      <c r="P9105" s="140" t="str">
        <f ca="1">IF(Proc[[#This Row],[DaysAgeing]]&gt;5,"yep","on track")</f>
        <v>yep</v>
      </c>
      <c r="Q9105" s="2">
        <f ca="1">IF(Proc[[#This Row],[DateClosed]]="",ABS(NETWORKDAYS(Proc[[#This Row],[DateOpened]],TODAY()))-1,ABS(NETWORKDAYS(Proc[[#This Row],[DateOpened]],Proc[[#This Row],[DateClosed]]))-1)</f>
        <v>11</v>
      </c>
      <c r="R9105" s="140" t="s">
        <v>476</v>
      </c>
      <c r="S9105" s="155"/>
      <c r="T9105" s="155"/>
    </row>
    <row r="9106" spans="1:20" hidden="1">
      <c r="A9106" s="154" t="s">
        <v>10642</v>
      </c>
      <c r="B9106" s="155" t="str">
        <f>IFERROR(VLOOKUP(Proc[[#This Row],[App]],Table2[],3,0),"open")</f>
        <v>ok</v>
      </c>
      <c r="C9106" s="156" t="s">
        <v>369</v>
      </c>
      <c r="D9106" t="s">
        <v>11321</v>
      </c>
      <c r="E9106" s="154" t="s">
        <v>11699</v>
      </c>
      <c r="F9106" s="155" t="s">
        <v>11699</v>
      </c>
      <c r="G9106" s="154" t="s">
        <v>400</v>
      </c>
      <c r="H9106" s="155" t="str">
        <f>IF(Proc[[#This Row],[type]]="LFF (MDG-F)",MID(Proc[[#This Row],[Obj]],13,10),"")</f>
        <v/>
      </c>
      <c r="J9106" s="155" t="b">
        <f>Proc[[#This Row],[Requested]]=Proc[[#This Row],[CurrentParent]]</f>
        <v>1</v>
      </c>
      <c r="K9106" s="155" t="str">
        <f>IF(Proc[[#This Row],[Author]]="Marcela Urrego",VLOOKUP(LEFT(Proc[[#This Row],[Requested]],1),Table3[#All],2,0),VLOOKUP(Proc[[#This Row],[Author]],Table4[],2,0))</f>
        <v>HC</v>
      </c>
      <c r="L9106" s="155" t="s">
        <v>7801</v>
      </c>
      <c r="M9106" s="140">
        <v>46100</v>
      </c>
      <c r="N9106" s="140"/>
      <c r="O9106" s="140"/>
      <c r="P9106" s="140" t="str">
        <f ca="1">IF(Proc[[#This Row],[DaysAgeing]]&gt;5,"yep","on track")</f>
        <v>yep</v>
      </c>
      <c r="Q9106" s="2">
        <f ca="1">IF(Proc[[#This Row],[DateClosed]]="",ABS(NETWORKDAYS(Proc[[#This Row],[DateOpened]],TODAY()))-1,ABS(NETWORKDAYS(Proc[[#This Row],[DateOpened]],Proc[[#This Row],[DateClosed]]))-1)</f>
        <v>11</v>
      </c>
      <c r="R9106" s="140" t="s">
        <v>476</v>
      </c>
      <c r="S9106" s="155"/>
      <c r="T9106" s="155"/>
    </row>
    <row r="9107" spans="1:20" hidden="1">
      <c r="A9107" s="154" t="s">
        <v>10642</v>
      </c>
      <c r="B9107" s="155" t="str">
        <f>IFERROR(VLOOKUP(Proc[[#This Row],[App]],Table2[],3,0),"open")</f>
        <v>ok</v>
      </c>
      <c r="C9107" s="156" t="s">
        <v>691</v>
      </c>
      <c r="D9107" t="s">
        <v>11322</v>
      </c>
      <c r="E9107" s="154" t="s">
        <v>11699</v>
      </c>
      <c r="F9107" s="155" t="s">
        <v>446</v>
      </c>
      <c r="G9107" s="154" t="s">
        <v>400</v>
      </c>
      <c r="H9107" s="155" t="str">
        <f>IF(Proc[[#This Row],[type]]="LFF (MDG-F)",MID(Proc[[#This Row],[Obj]],13,10),"")</f>
        <v/>
      </c>
      <c r="J9107" s="155" t="b">
        <f>Proc[[#This Row],[Requested]]=Proc[[#This Row],[CurrentParent]]</f>
        <v>0</v>
      </c>
      <c r="K9107" s="155" t="str">
        <f>IF(Proc[[#This Row],[Author]]="Marcela Urrego",VLOOKUP(LEFT(Proc[[#This Row],[Requested]],1),Table3[#All],2,0),VLOOKUP(Proc[[#This Row],[Author]],Table4[],2,0))</f>
        <v>HC</v>
      </c>
      <c r="L9107" s="155" t="s">
        <v>7801</v>
      </c>
      <c r="M9107" s="140">
        <v>46100</v>
      </c>
      <c r="N9107" s="140"/>
      <c r="O9107" s="140"/>
      <c r="P9107" s="140" t="str">
        <f ca="1">IF(Proc[[#This Row],[DaysAgeing]]&gt;5,"yep","on track")</f>
        <v>yep</v>
      </c>
      <c r="Q9107" s="2">
        <f ca="1">IF(Proc[[#This Row],[DateClosed]]="",ABS(NETWORKDAYS(Proc[[#This Row],[DateOpened]],TODAY()))-1,ABS(NETWORKDAYS(Proc[[#This Row],[DateOpened]],Proc[[#This Row],[DateClosed]]))-1)</f>
        <v>11</v>
      </c>
      <c r="R9107" s="140" t="s">
        <v>476</v>
      </c>
      <c r="S9107" s="155"/>
      <c r="T9107" s="155"/>
    </row>
    <row r="9108" spans="1:20" hidden="1">
      <c r="A9108" s="154" t="s">
        <v>10642</v>
      </c>
      <c r="B9108" s="155" t="str">
        <f>IFERROR(VLOOKUP(Proc[[#This Row],[App]],Table2[],3,0),"open")</f>
        <v>ok</v>
      </c>
      <c r="C9108" s="156" t="s">
        <v>691</v>
      </c>
      <c r="D9108" t="s">
        <v>11323</v>
      </c>
      <c r="E9108" s="154" t="s">
        <v>11699</v>
      </c>
      <c r="F9108" s="155" t="s">
        <v>446</v>
      </c>
      <c r="G9108" s="154" t="s">
        <v>400</v>
      </c>
      <c r="H9108" s="155" t="str">
        <f>IF(Proc[[#This Row],[type]]="LFF (MDG-F)",MID(Proc[[#This Row],[Obj]],13,10),"")</f>
        <v/>
      </c>
      <c r="J9108" s="155" t="b">
        <f>Proc[[#This Row],[Requested]]=Proc[[#This Row],[CurrentParent]]</f>
        <v>0</v>
      </c>
      <c r="K9108" s="155" t="str">
        <f>IF(Proc[[#This Row],[Author]]="Marcela Urrego",VLOOKUP(LEFT(Proc[[#This Row],[Requested]],1),Table3[#All],2,0),VLOOKUP(Proc[[#This Row],[Author]],Table4[],2,0))</f>
        <v>HC</v>
      </c>
      <c r="L9108" s="155" t="s">
        <v>7801</v>
      </c>
      <c r="M9108" s="140">
        <v>46100</v>
      </c>
      <c r="N9108" s="140"/>
      <c r="O9108" s="140"/>
      <c r="P9108" s="140" t="str">
        <f ca="1">IF(Proc[[#This Row],[DaysAgeing]]&gt;5,"yep","on track")</f>
        <v>yep</v>
      </c>
      <c r="Q9108" s="2">
        <f ca="1">IF(Proc[[#This Row],[DateClosed]]="",ABS(NETWORKDAYS(Proc[[#This Row],[DateOpened]],TODAY()))-1,ABS(NETWORKDAYS(Proc[[#This Row],[DateOpened]],Proc[[#This Row],[DateClosed]]))-1)</f>
        <v>11</v>
      </c>
      <c r="R9108" s="140" t="s">
        <v>476</v>
      </c>
      <c r="S9108" s="155"/>
      <c r="T9108" s="155"/>
    </row>
    <row r="9109" spans="1:20" hidden="1">
      <c r="A9109" s="154" t="s">
        <v>10642</v>
      </c>
      <c r="B9109" s="155" t="str">
        <f>IFERROR(VLOOKUP(Proc[[#This Row],[App]],Table2[],3,0),"open")</f>
        <v>ok</v>
      </c>
      <c r="C9109" s="156" t="s">
        <v>369</v>
      </c>
      <c r="D9109" t="s">
        <v>11324</v>
      </c>
      <c r="E9109" s="154" t="s">
        <v>11699</v>
      </c>
      <c r="F9109" s="155" t="s">
        <v>11699</v>
      </c>
      <c r="G9109" s="154" t="s">
        <v>400</v>
      </c>
      <c r="H9109" s="155" t="str">
        <f>IF(Proc[[#This Row],[type]]="LFF (MDG-F)",MID(Proc[[#This Row],[Obj]],13,10),"")</f>
        <v/>
      </c>
      <c r="J9109" s="155" t="b">
        <f>Proc[[#This Row],[Requested]]=Proc[[#This Row],[CurrentParent]]</f>
        <v>1</v>
      </c>
      <c r="K9109" s="155" t="str">
        <f>IF(Proc[[#This Row],[Author]]="Marcela Urrego",VLOOKUP(LEFT(Proc[[#This Row],[Requested]],1),Table3[#All],2,0),VLOOKUP(Proc[[#This Row],[Author]],Table4[],2,0))</f>
        <v>HC</v>
      </c>
      <c r="L9109" s="155" t="s">
        <v>7801</v>
      </c>
      <c r="M9109" s="140">
        <v>46100</v>
      </c>
      <c r="N9109" s="140"/>
      <c r="O9109" s="140"/>
      <c r="P9109" s="140" t="str">
        <f ca="1">IF(Proc[[#This Row],[DaysAgeing]]&gt;5,"yep","on track")</f>
        <v>yep</v>
      </c>
      <c r="Q9109" s="2">
        <f ca="1">IF(Proc[[#This Row],[DateClosed]]="",ABS(NETWORKDAYS(Proc[[#This Row],[DateOpened]],TODAY()))-1,ABS(NETWORKDAYS(Proc[[#This Row],[DateOpened]],Proc[[#This Row],[DateClosed]]))-1)</f>
        <v>11</v>
      </c>
      <c r="R9109" s="140" t="s">
        <v>476</v>
      </c>
      <c r="S9109" s="155"/>
      <c r="T9109" s="155"/>
    </row>
    <row r="9110" spans="1:20" hidden="1">
      <c r="A9110" s="154" t="s">
        <v>10642</v>
      </c>
      <c r="B9110" s="155" t="str">
        <f>IFERROR(VLOOKUP(Proc[[#This Row],[App]],Table2[],3,0),"open")</f>
        <v>ok</v>
      </c>
      <c r="C9110" s="156" t="s">
        <v>369</v>
      </c>
      <c r="D9110" t="s">
        <v>11325</v>
      </c>
      <c r="E9110" s="154" t="s">
        <v>11699</v>
      </c>
      <c r="F9110" s="155" t="s">
        <v>11699</v>
      </c>
      <c r="G9110" s="154" t="s">
        <v>400</v>
      </c>
      <c r="H9110" s="155" t="str">
        <f>IF(Proc[[#This Row],[type]]="LFF (MDG-F)",MID(Proc[[#This Row],[Obj]],13,10),"")</f>
        <v/>
      </c>
      <c r="J9110" s="155" t="b">
        <f>Proc[[#This Row],[Requested]]=Proc[[#This Row],[CurrentParent]]</f>
        <v>1</v>
      </c>
      <c r="K9110" s="155" t="str">
        <f>IF(Proc[[#This Row],[Author]]="Marcela Urrego",VLOOKUP(LEFT(Proc[[#This Row],[Requested]],1),Table3[#All],2,0),VLOOKUP(Proc[[#This Row],[Author]],Table4[],2,0))</f>
        <v>HC</v>
      </c>
      <c r="L9110" s="155" t="s">
        <v>7801</v>
      </c>
      <c r="M9110" s="140">
        <v>46100</v>
      </c>
      <c r="N9110" s="140"/>
      <c r="O9110" s="140"/>
      <c r="P9110" s="140" t="str">
        <f ca="1">IF(Proc[[#This Row],[DaysAgeing]]&gt;5,"yep","on track")</f>
        <v>yep</v>
      </c>
      <c r="Q9110" s="2">
        <f ca="1">IF(Proc[[#This Row],[DateClosed]]="",ABS(NETWORKDAYS(Proc[[#This Row],[DateOpened]],TODAY()))-1,ABS(NETWORKDAYS(Proc[[#This Row],[DateOpened]],Proc[[#This Row],[DateClosed]]))-1)</f>
        <v>11</v>
      </c>
      <c r="R9110" s="140" t="s">
        <v>476</v>
      </c>
      <c r="S9110" s="155"/>
      <c r="T9110" s="155"/>
    </row>
    <row r="9111" spans="1:20" hidden="1">
      <c r="A9111" s="154" t="s">
        <v>10642</v>
      </c>
      <c r="B9111" s="155" t="str">
        <f>IFERROR(VLOOKUP(Proc[[#This Row],[App]],Table2[],3,0),"open")</f>
        <v>ok</v>
      </c>
      <c r="C9111" s="156" t="s">
        <v>369</v>
      </c>
      <c r="D9111" t="s">
        <v>11326</v>
      </c>
      <c r="E9111" s="154" t="s">
        <v>11699</v>
      </c>
      <c r="F9111" s="155" t="s">
        <v>11699</v>
      </c>
      <c r="G9111" s="154" t="s">
        <v>400</v>
      </c>
      <c r="H9111" s="155" t="str">
        <f>IF(Proc[[#This Row],[type]]="LFF (MDG-F)",MID(Proc[[#This Row],[Obj]],13,10),"")</f>
        <v/>
      </c>
      <c r="J9111" s="155" t="b">
        <f>Proc[[#This Row],[Requested]]=Proc[[#This Row],[CurrentParent]]</f>
        <v>1</v>
      </c>
      <c r="K9111" s="155" t="str">
        <f>IF(Proc[[#This Row],[Author]]="Marcela Urrego",VLOOKUP(LEFT(Proc[[#This Row],[Requested]],1),Table3[#All],2,0),VLOOKUP(Proc[[#This Row],[Author]],Table4[],2,0))</f>
        <v>HC</v>
      </c>
      <c r="L9111" s="155" t="s">
        <v>7801</v>
      </c>
      <c r="M9111" s="140">
        <v>46100</v>
      </c>
      <c r="N9111" s="140"/>
      <c r="O9111" s="140"/>
      <c r="P9111" s="140" t="str">
        <f ca="1">IF(Proc[[#This Row],[DaysAgeing]]&gt;5,"yep","on track")</f>
        <v>yep</v>
      </c>
      <c r="Q9111" s="2">
        <f ca="1">IF(Proc[[#This Row],[DateClosed]]="",ABS(NETWORKDAYS(Proc[[#This Row],[DateOpened]],TODAY()))-1,ABS(NETWORKDAYS(Proc[[#This Row],[DateOpened]],Proc[[#This Row],[DateClosed]]))-1)</f>
        <v>11</v>
      </c>
      <c r="R9111" s="140" t="s">
        <v>476</v>
      </c>
      <c r="S9111" s="155"/>
      <c r="T9111" s="155"/>
    </row>
    <row r="9112" spans="1:20" hidden="1">
      <c r="A9112" s="154" t="s">
        <v>10642</v>
      </c>
      <c r="B9112" s="155" t="str">
        <f>IFERROR(VLOOKUP(Proc[[#This Row],[App]],Table2[],3,0),"open")</f>
        <v>ok</v>
      </c>
      <c r="C9112" s="156" t="s">
        <v>369</v>
      </c>
      <c r="D9112" t="s">
        <v>11327</v>
      </c>
      <c r="E9112" s="154" t="s">
        <v>11699</v>
      </c>
      <c r="F9112" s="155" t="s">
        <v>11699</v>
      </c>
      <c r="G9112" s="154" t="s">
        <v>400</v>
      </c>
      <c r="H9112" s="155" t="str">
        <f>IF(Proc[[#This Row],[type]]="LFF (MDG-F)",MID(Proc[[#This Row],[Obj]],13,10),"")</f>
        <v/>
      </c>
      <c r="J9112" s="155" t="b">
        <f>Proc[[#This Row],[Requested]]=Proc[[#This Row],[CurrentParent]]</f>
        <v>1</v>
      </c>
      <c r="K9112" s="155" t="str">
        <f>IF(Proc[[#This Row],[Author]]="Marcela Urrego",VLOOKUP(LEFT(Proc[[#This Row],[Requested]],1),Table3[#All],2,0),VLOOKUP(Proc[[#This Row],[Author]],Table4[],2,0))</f>
        <v>HC</v>
      </c>
      <c r="L9112" s="155" t="s">
        <v>7801</v>
      </c>
      <c r="M9112" s="140">
        <v>46100</v>
      </c>
      <c r="N9112" s="140"/>
      <c r="O9112" s="140"/>
      <c r="P9112" s="140" t="str">
        <f ca="1">IF(Proc[[#This Row],[DaysAgeing]]&gt;5,"yep","on track")</f>
        <v>yep</v>
      </c>
      <c r="Q9112" s="2">
        <f ca="1">IF(Proc[[#This Row],[DateClosed]]="",ABS(NETWORKDAYS(Proc[[#This Row],[DateOpened]],TODAY()))-1,ABS(NETWORKDAYS(Proc[[#This Row],[DateOpened]],Proc[[#This Row],[DateClosed]]))-1)</f>
        <v>11</v>
      </c>
      <c r="R9112" s="140" t="s">
        <v>476</v>
      </c>
      <c r="S9112" s="155"/>
      <c r="T9112" s="155"/>
    </row>
    <row r="9113" spans="1:20" hidden="1">
      <c r="A9113" s="154" t="s">
        <v>10642</v>
      </c>
      <c r="B9113" s="155" t="str">
        <f>IFERROR(VLOOKUP(Proc[[#This Row],[App]],Table2[],3,0),"open")</f>
        <v>ok</v>
      </c>
      <c r="C9113" s="156" t="s">
        <v>369</v>
      </c>
      <c r="D9113" t="s">
        <v>11328</v>
      </c>
      <c r="E9113" s="154" t="s">
        <v>11699</v>
      </c>
      <c r="F9113" s="155" t="s">
        <v>11699</v>
      </c>
      <c r="G9113" s="154" t="s">
        <v>400</v>
      </c>
      <c r="H9113" s="155" t="str">
        <f>IF(Proc[[#This Row],[type]]="LFF (MDG-F)",MID(Proc[[#This Row],[Obj]],13,10),"")</f>
        <v/>
      </c>
      <c r="J9113" s="155" t="b">
        <f>Proc[[#This Row],[Requested]]=Proc[[#This Row],[CurrentParent]]</f>
        <v>1</v>
      </c>
      <c r="K9113" s="155" t="str">
        <f>IF(Proc[[#This Row],[Author]]="Marcela Urrego",VLOOKUP(LEFT(Proc[[#This Row],[Requested]],1),Table3[#All],2,0),VLOOKUP(Proc[[#This Row],[Author]],Table4[],2,0))</f>
        <v>HC</v>
      </c>
      <c r="L9113" s="155" t="s">
        <v>7801</v>
      </c>
      <c r="M9113" s="140">
        <v>46100</v>
      </c>
      <c r="N9113" s="140"/>
      <c r="O9113" s="140"/>
      <c r="P9113" s="140" t="str">
        <f ca="1">IF(Proc[[#This Row],[DaysAgeing]]&gt;5,"yep","on track")</f>
        <v>yep</v>
      </c>
      <c r="Q9113" s="2">
        <f ca="1">IF(Proc[[#This Row],[DateClosed]]="",ABS(NETWORKDAYS(Proc[[#This Row],[DateOpened]],TODAY()))-1,ABS(NETWORKDAYS(Proc[[#This Row],[DateOpened]],Proc[[#This Row],[DateClosed]]))-1)</f>
        <v>11</v>
      </c>
      <c r="R9113" s="140" t="s">
        <v>476</v>
      </c>
      <c r="S9113" s="155"/>
      <c r="T9113" s="155"/>
    </row>
    <row r="9114" spans="1:20" hidden="1">
      <c r="A9114" s="154" t="s">
        <v>10642</v>
      </c>
      <c r="B9114" s="155" t="str">
        <f>IFERROR(VLOOKUP(Proc[[#This Row],[App]],Table2[],3,0),"open")</f>
        <v>ok</v>
      </c>
      <c r="C9114" s="156" t="s">
        <v>369</v>
      </c>
      <c r="D9114" t="s">
        <v>11329</v>
      </c>
      <c r="E9114" s="154" t="s">
        <v>11699</v>
      </c>
      <c r="F9114" s="155" t="s">
        <v>11699</v>
      </c>
      <c r="G9114" s="154" t="s">
        <v>400</v>
      </c>
      <c r="H9114" s="155" t="str">
        <f>IF(Proc[[#This Row],[type]]="LFF (MDG-F)",MID(Proc[[#This Row],[Obj]],13,10),"")</f>
        <v/>
      </c>
      <c r="J9114" s="155" t="b">
        <f>Proc[[#This Row],[Requested]]=Proc[[#This Row],[CurrentParent]]</f>
        <v>1</v>
      </c>
      <c r="K9114" s="155" t="str">
        <f>IF(Proc[[#This Row],[Author]]="Marcela Urrego",VLOOKUP(LEFT(Proc[[#This Row],[Requested]],1),Table3[#All],2,0),VLOOKUP(Proc[[#This Row],[Author]],Table4[],2,0))</f>
        <v>HC</v>
      </c>
      <c r="L9114" s="155" t="s">
        <v>7801</v>
      </c>
      <c r="M9114" s="140">
        <v>46100</v>
      </c>
      <c r="N9114" s="140"/>
      <c r="O9114" s="140"/>
      <c r="P9114" s="140" t="str">
        <f ca="1">IF(Proc[[#This Row],[DaysAgeing]]&gt;5,"yep","on track")</f>
        <v>yep</v>
      </c>
      <c r="Q9114" s="2">
        <f ca="1">IF(Proc[[#This Row],[DateClosed]]="",ABS(NETWORKDAYS(Proc[[#This Row],[DateOpened]],TODAY()))-1,ABS(NETWORKDAYS(Proc[[#This Row],[DateOpened]],Proc[[#This Row],[DateClosed]]))-1)</f>
        <v>11</v>
      </c>
      <c r="R9114" s="140" t="s">
        <v>476</v>
      </c>
      <c r="S9114" s="155"/>
      <c r="T9114" s="155"/>
    </row>
    <row r="9115" spans="1:20" hidden="1">
      <c r="A9115" s="154" t="s">
        <v>10642</v>
      </c>
      <c r="B9115" s="155" t="str">
        <f>IFERROR(VLOOKUP(Proc[[#This Row],[App]],Table2[],3,0),"open")</f>
        <v>ok</v>
      </c>
      <c r="C9115" s="156" t="s">
        <v>369</v>
      </c>
      <c r="D9115" t="s">
        <v>11330</v>
      </c>
      <c r="E9115" s="154" t="s">
        <v>11699</v>
      </c>
      <c r="F9115" s="155" t="s">
        <v>11699</v>
      </c>
      <c r="G9115" s="154" t="s">
        <v>400</v>
      </c>
      <c r="H9115" s="155" t="str">
        <f>IF(Proc[[#This Row],[type]]="LFF (MDG-F)",MID(Proc[[#This Row],[Obj]],13,10),"")</f>
        <v/>
      </c>
      <c r="J9115" s="155" t="b">
        <f>Proc[[#This Row],[Requested]]=Proc[[#This Row],[CurrentParent]]</f>
        <v>1</v>
      </c>
      <c r="K9115" s="155" t="str">
        <f>IF(Proc[[#This Row],[Author]]="Marcela Urrego",VLOOKUP(LEFT(Proc[[#This Row],[Requested]],1),Table3[#All],2,0),VLOOKUP(Proc[[#This Row],[Author]],Table4[],2,0))</f>
        <v>HC</v>
      </c>
      <c r="L9115" s="155" t="s">
        <v>7801</v>
      </c>
      <c r="M9115" s="140">
        <v>46100</v>
      </c>
      <c r="N9115" s="140"/>
      <c r="O9115" s="140"/>
      <c r="P9115" s="140" t="str">
        <f ca="1">IF(Proc[[#This Row],[DaysAgeing]]&gt;5,"yep","on track")</f>
        <v>yep</v>
      </c>
      <c r="Q9115" s="2">
        <f ca="1">IF(Proc[[#This Row],[DateClosed]]="",ABS(NETWORKDAYS(Proc[[#This Row],[DateOpened]],TODAY()))-1,ABS(NETWORKDAYS(Proc[[#This Row],[DateOpened]],Proc[[#This Row],[DateClosed]]))-1)</f>
        <v>11</v>
      </c>
      <c r="R9115" s="140" t="s">
        <v>476</v>
      </c>
      <c r="S9115" s="155"/>
      <c r="T9115" s="155"/>
    </row>
    <row r="9116" spans="1:20" hidden="1">
      <c r="A9116" s="154" t="s">
        <v>10642</v>
      </c>
      <c r="B9116" s="155" t="str">
        <f>IFERROR(VLOOKUP(Proc[[#This Row],[App]],Table2[],3,0),"open")</f>
        <v>ok</v>
      </c>
      <c r="C9116" s="156" t="s">
        <v>369</v>
      </c>
      <c r="D9116" t="s">
        <v>11331</v>
      </c>
      <c r="E9116" s="154" t="s">
        <v>11699</v>
      </c>
      <c r="F9116" s="155" t="s">
        <v>11699</v>
      </c>
      <c r="G9116" s="154" t="s">
        <v>400</v>
      </c>
      <c r="H9116" s="155" t="str">
        <f>IF(Proc[[#This Row],[type]]="LFF (MDG-F)",MID(Proc[[#This Row],[Obj]],13,10),"")</f>
        <v/>
      </c>
      <c r="J9116" s="155" t="b">
        <f>Proc[[#This Row],[Requested]]=Proc[[#This Row],[CurrentParent]]</f>
        <v>1</v>
      </c>
      <c r="K9116" s="155" t="str">
        <f>IF(Proc[[#This Row],[Author]]="Marcela Urrego",VLOOKUP(LEFT(Proc[[#This Row],[Requested]],1),Table3[#All],2,0),VLOOKUP(Proc[[#This Row],[Author]],Table4[],2,0))</f>
        <v>HC</v>
      </c>
      <c r="L9116" s="155" t="s">
        <v>7801</v>
      </c>
      <c r="M9116" s="140">
        <v>46100</v>
      </c>
      <c r="N9116" s="140"/>
      <c r="O9116" s="140"/>
      <c r="P9116" s="140" t="str">
        <f ca="1">IF(Proc[[#This Row],[DaysAgeing]]&gt;5,"yep","on track")</f>
        <v>yep</v>
      </c>
      <c r="Q9116" s="2">
        <f ca="1">IF(Proc[[#This Row],[DateClosed]]="",ABS(NETWORKDAYS(Proc[[#This Row],[DateOpened]],TODAY()))-1,ABS(NETWORKDAYS(Proc[[#This Row],[DateOpened]],Proc[[#This Row],[DateClosed]]))-1)</f>
        <v>11</v>
      </c>
      <c r="R9116" s="140" t="s">
        <v>476</v>
      </c>
      <c r="S9116" s="155"/>
      <c r="T9116" s="155"/>
    </row>
    <row r="9117" spans="1:20" hidden="1">
      <c r="A9117" s="154" t="s">
        <v>10642</v>
      </c>
      <c r="B9117" s="155" t="str">
        <f>IFERROR(VLOOKUP(Proc[[#This Row],[App]],Table2[],3,0),"open")</f>
        <v>ok</v>
      </c>
      <c r="C9117" s="156" t="s">
        <v>369</v>
      </c>
      <c r="D9117" t="s">
        <v>11332</v>
      </c>
      <c r="E9117" s="154" t="s">
        <v>11699</v>
      </c>
      <c r="F9117" s="155" t="s">
        <v>11699</v>
      </c>
      <c r="G9117" s="154" t="s">
        <v>400</v>
      </c>
      <c r="H9117" s="155" t="str">
        <f>IF(Proc[[#This Row],[type]]="LFF (MDG-F)",MID(Proc[[#This Row],[Obj]],13,10),"")</f>
        <v/>
      </c>
      <c r="J9117" s="155" t="b">
        <f>Proc[[#This Row],[Requested]]=Proc[[#This Row],[CurrentParent]]</f>
        <v>1</v>
      </c>
      <c r="K9117" s="155" t="str">
        <f>IF(Proc[[#This Row],[Author]]="Marcela Urrego",VLOOKUP(LEFT(Proc[[#This Row],[Requested]],1),Table3[#All],2,0),VLOOKUP(Proc[[#This Row],[Author]],Table4[],2,0))</f>
        <v>HC</v>
      </c>
      <c r="L9117" s="155" t="s">
        <v>7801</v>
      </c>
      <c r="M9117" s="140">
        <v>46100</v>
      </c>
      <c r="N9117" s="140"/>
      <c r="O9117" s="140"/>
      <c r="P9117" s="140" t="str">
        <f ca="1">IF(Proc[[#This Row],[DaysAgeing]]&gt;5,"yep","on track")</f>
        <v>yep</v>
      </c>
      <c r="Q9117" s="2">
        <f ca="1">IF(Proc[[#This Row],[DateClosed]]="",ABS(NETWORKDAYS(Proc[[#This Row],[DateOpened]],TODAY()))-1,ABS(NETWORKDAYS(Proc[[#This Row],[DateOpened]],Proc[[#This Row],[DateClosed]]))-1)</f>
        <v>11</v>
      </c>
      <c r="R9117" s="140" t="s">
        <v>476</v>
      </c>
      <c r="S9117" s="155"/>
      <c r="T9117" s="155"/>
    </row>
    <row r="9118" spans="1:20" hidden="1">
      <c r="A9118" s="154" t="s">
        <v>10642</v>
      </c>
      <c r="B9118" s="155" t="str">
        <f>IFERROR(VLOOKUP(Proc[[#This Row],[App]],Table2[],3,0),"open")</f>
        <v>ok</v>
      </c>
      <c r="C9118" s="156" t="s">
        <v>369</v>
      </c>
      <c r="D9118" t="s">
        <v>11333</v>
      </c>
      <c r="E9118" s="154" t="s">
        <v>11699</v>
      </c>
      <c r="F9118" s="155" t="s">
        <v>11699</v>
      </c>
      <c r="G9118" s="154" t="s">
        <v>400</v>
      </c>
      <c r="H9118" s="155" t="str">
        <f>IF(Proc[[#This Row],[type]]="LFF (MDG-F)",MID(Proc[[#This Row],[Obj]],13,10),"")</f>
        <v/>
      </c>
      <c r="J9118" s="155" t="b">
        <f>Proc[[#This Row],[Requested]]=Proc[[#This Row],[CurrentParent]]</f>
        <v>1</v>
      </c>
      <c r="K9118" s="155" t="str">
        <f>IF(Proc[[#This Row],[Author]]="Marcela Urrego",VLOOKUP(LEFT(Proc[[#This Row],[Requested]],1),Table3[#All],2,0),VLOOKUP(Proc[[#This Row],[Author]],Table4[],2,0))</f>
        <v>HC</v>
      </c>
      <c r="L9118" s="155" t="s">
        <v>7801</v>
      </c>
      <c r="M9118" s="140">
        <v>46100</v>
      </c>
      <c r="N9118" s="140"/>
      <c r="O9118" s="140"/>
      <c r="P9118" s="140" t="str">
        <f ca="1">IF(Proc[[#This Row],[DaysAgeing]]&gt;5,"yep","on track")</f>
        <v>yep</v>
      </c>
      <c r="Q9118" s="2">
        <f ca="1">IF(Proc[[#This Row],[DateClosed]]="",ABS(NETWORKDAYS(Proc[[#This Row],[DateOpened]],TODAY()))-1,ABS(NETWORKDAYS(Proc[[#This Row],[DateOpened]],Proc[[#This Row],[DateClosed]]))-1)</f>
        <v>11</v>
      </c>
      <c r="R9118" s="140" t="s">
        <v>476</v>
      </c>
      <c r="S9118" s="155"/>
      <c r="T9118" s="155"/>
    </row>
    <row r="9119" spans="1:20" hidden="1">
      <c r="A9119" s="154" t="s">
        <v>10642</v>
      </c>
      <c r="B9119" s="155" t="str">
        <f>IFERROR(VLOOKUP(Proc[[#This Row],[App]],Table2[],3,0),"open")</f>
        <v>ok</v>
      </c>
      <c r="C9119" s="156" t="s">
        <v>369</v>
      </c>
      <c r="D9119" t="s">
        <v>11334</v>
      </c>
      <c r="E9119" s="154" t="s">
        <v>11699</v>
      </c>
      <c r="F9119" s="155" t="s">
        <v>11699</v>
      </c>
      <c r="G9119" s="154" t="s">
        <v>400</v>
      </c>
      <c r="H9119" s="155" t="str">
        <f>IF(Proc[[#This Row],[type]]="LFF (MDG-F)",MID(Proc[[#This Row],[Obj]],13,10),"")</f>
        <v/>
      </c>
      <c r="J9119" s="155" t="b">
        <f>Proc[[#This Row],[Requested]]=Proc[[#This Row],[CurrentParent]]</f>
        <v>1</v>
      </c>
      <c r="K9119" s="155" t="str">
        <f>IF(Proc[[#This Row],[Author]]="Marcela Urrego",VLOOKUP(LEFT(Proc[[#This Row],[Requested]],1),Table3[#All],2,0),VLOOKUP(Proc[[#This Row],[Author]],Table4[],2,0))</f>
        <v>HC</v>
      </c>
      <c r="L9119" s="155" t="s">
        <v>7801</v>
      </c>
      <c r="M9119" s="140">
        <v>46100</v>
      </c>
      <c r="N9119" s="140"/>
      <c r="O9119" s="140"/>
      <c r="P9119" s="140" t="str">
        <f ca="1">IF(Proc[[#This Row],[DaysAgeing]]&gt;5,"yep","on track")</f>
        <v>yep</v>
      </c>
      <c r="Q9119" s="2">
        <f ca="1">IF(Proc[[#This Row],[DateClosed]]="",ABS(NETWORKDAYS(Proc[[#This Row],[DateOpened]],TODAY()))-1,ABS(NETWORKDAYS(Proc[[#This Row],[DateOpened]],Proc[[#This Row],[DateClosed]]))-1)</f>
        <v>11</v>
      </c>
      <c r="R9119" s="140" t="s">
        <v>476</v>
      </c>
      <c r="S9119" s="155"/>
      <c r="T9119" s="155"/>
    </row>
    <row r="9120" spans="1:20" hidden="1">
      <c r="A9120" s="154" t="s">
        <v>10642</v>
      </c>
      <c r="B9120" s="155" t="str">
        <f>IFERROR(VLOOKUP(Proc[[#This Row],[App]],Table2[],3,0),"open")</f>
        <v>ok</v>
      </c>
      <c r="C9120" s="156" t="s">
        <v>369</v>
      </c>
      <c r="D9120" t="s">
        <v>11335</v>
      </c>
      <c r="E9120" s="154" t="s">
        <v>11699</v>
      </c>
      <c r="F9120" s="155" t="s">
        <v>11699</v>
      </c>
      <c r="G9120" s="154" t="s">
        <v>400</v>
      </c>
      <c r="H9120" s="155" t="str">
        <f>IF(Proc[[#This Row],[type]]="LFF (MDG-F)",MID(Proc[[#This Row],[Obj]],13,10),"")</f>
        <v/>
      </c>
      <c r="J9120" s="155" t="b">
        <f>Proc[[#This Row],[Requested]]=Proc[[#This Row],[CurrentParent]]</f>
        <v>1</v>
      </c>
      <c r="K9120" s="155" t="str">
        <f>IF(Proc[[#This Row],[Author]]="Marcela Urrego",VLOOKUP(LEFT(Proc[[#This Row],[Requested]],1),Table3[#All],2,0),VLOOKUP(Proc[[#This Row],[Author]],Table4[],2,0))</f>
        <v>HC</v>
      </c>
      <c r="L9120" s="155" t="s">
        <v>7801</v>
      </c>
      <c r="M9120" s="140">
        <v>46100</v>
      </c>
      <c r="N9120" s="140"/>
      <c r="O9120" s="140"/>
      <c r="P9120" s="140" t="str">
        <f ca="1">IF(Proc[[#This Row],[DaysAgeing]]&gt;5,"yep","on track")</f>
        <v>yep</v>
      </c>
      <c r="Q9120" s="2">
        <f ca="1">IF(Proc[[#This Row],[DateClosed]]="",ABS(NETWORKDAYS(Proc[[#This Row],[DateOpened]],TODAY()))-1,ABS(NETWORKDAYS(Proc[[#This Row],[DateOpened]],Proc[[#This Row],[DateClosed]]))-1)</f>
        <v>11</v>
      </c>
      <c r="R9120" s="140" t="s">
        <v>476</v>
      </c>
      <c r="S9120" s="155"/>
      <c r="T9120" s="155"/>
    </row>
    <row r="9121" spans="1:20" hidden="1">
      <c r="A9121" s="154" t="s">
        <v>10642</v>
      </c>
      <c r="B9121" s="155" t="str">
        <f>IFERROR(VLOOKUP(Proc[[#This Row],[App]],Table2[],3,0),"open")</f>
        <v>ok</v>
      </c>
      <c r="C9121" s="156" t="s">
        <v>369</v>
      </c>
      <c r="D9121" t="s">
        <v>11336</v>
      </c>
      <c r="E9121" s="154" t="s">
        <v>11699</v>
      </c>
      <c r="F9121" s="155" t="s">
        <v>11699</v>
      </c>
      <c r="G9121" s="154" t="s">
        <v>400</v>
      </c>
      <c r="H9121" s="155" t="str">
        <f>IF(Proc[[#This Row],[type]]="LFF (MDG-F)",MID(Proc[[#This Row],[Obj]],13,10),"")</f>
        <v/>
      </c>
      <c r="J9121" s="155" t="b">
        <f>Proc[[#This Row],[Requested]]=Proc[[#This Row],[CurrentParent]]</f>
        <v>1</v>
      </c>
      <c r="K9121" s="155" t="str">
        <f>IF(Proc[[#This Row],[Author]]="Marcela Urrego",VLOOKUP(LEFT(Proc[[#This Row],[Requested]],1),Table3[#All],2,0),VLOOKUP(Proc[[#This Row],[Author]],Table4[],2,0))</f>
        <v>HC</v>
      </c>
      <c r="L9121" s="155" t="s">
        <v>7801</v>
      </c>
      <c r="M9121" s="140">
        <v>46100</v>
      </c>
      <c r="N9121" s="140"/>
      <c r="O9121" s="140"/>
      <c r="P9121" s="140" t="str">
        <f ca="1">IF(Proc[[#This Row],[DaysAgeing]]&gt;5,"yep","on track")</f>
        <v>yep</v>
      </c>
      <c r="Q9121" s="2">
        <f ca="1">IF(Proc[[#This Row],[DateClosed]]="",ABS(NETWORKDAYS(Proc[[#This Row],[DateOpened]],TODAY()))-1,ABS(NETWORKDAYS(Proc[[#This Row],[DateOpened]],Proc[[#This Row],[DateClosed]]))-1)</f>
        <v>11</v>
      </c>
      <c r="R9121" s="140" t="s">
        <v>476</v>
      </c>
      <c r="S9121" s="155"/>
      <c r="T9121" s="155"/>
    </row>
    <row r="9122" spans="1:20" hidden="1">
      <c r="A9122" s="154" t="s">
        <v>10642</v>
      </c>
      <c r="B9122" s="155" t="str">
        <f>IFERROR(VLOOKUP(Proc[[#This Row],[App]],Table2[],3,0),"open")</f>
        <v>ok</v>
      </c>
      <c r="C9122" s="156" t="s">
        <v>369</v>
      </c>
      <c r="D9122" t="s">
        <v>11337</v>
      </c>
      <c r="E9122" s="154" t="s">
        <v>11699</v>
      </c>
      <c r="F9122" s="155" t="s">
        <v>11699</v>
      </c>
      <c r="G9122" s="154" t="s">
        <v>400</v>
      </c>
      <c r="H9122" s="155" t="str">
        <f>IF(Proc[[#This Row],[type]]="LFF (MDG-F)",MID(Proc[[#This Row],[Obj]],13,10),"")</f>
        <v/>
      </c>
      <c r="J9122" s="155" t="b">
        <f>Proc[[#This Row],[Requested]]=Proc[[#This Row],[CurrentParent]]</f>
        <v>1</v>
      </c>
      <c r="K9122" s="155" t="str">
        <f>IF(Proc[[#This Row],[Author]]="Marcela Urrego",VLOOKUP(LEFT(Proc[[#This Row],[Requested]],1),Table3[#All],2,0),VLOOKUP(Proc[[#This Row],[Author]],Table4[],2,0))</f>
        <v>HC</v>
      </c>
      <c r="L9122" s="155" t="s">
        <v>7801</v>
      </c>
      <c r="M9122" s="140">
        <v>46100</v>
      </c>
      <c r="N9122" s="140"/>
      <c r="O9122" s="140"/>
      <c r="P9122" s="140" t="str">
        <f ca="1">IF(Proc[[#This Row],[DaysAgeing]]&gt;5,"yep","on track")</f>
        <v>yep</v>
      </c>
      <c r="Q9122" s="2">
        <f ca="1">IF(Proc[[#This Row],[DateClosed]]="",ABS(NETWORKDAYS(Proc[[#This Row],[DateOpened]],TODAY()))-1,ABS(NETWORKDAYS(Proc[[#This Row],[DateOpened]],Proc[[#This Row],[DateClosed]]))-1)</f>
        <v>11</v>
      </c>
      <c r="R9122" s="140" t="s">
        <v>476</v>
      </c>
      <c r="S9122" s="155"/>
      <c r="T9122" s="155"/>
    </row>
    <row r="9123" spans="1:20" hidden="1">
      <c r="A9123" s="154" t="s">
        <v>10642</v>
      </c>
      <c r="B9123" s="155" t="str">
        <f>IFERROR(VLOOKUP(Proc[[#This Row],[App]],Table2[],3,0),"open")</f>
        <v>ok</v>
      </c>
      <c r="C9123" s="156" t="s">
        <v>369</v>
      </c>
      <c r="D9123" t="s">
        <v>11338</v>
      </c>
      <c r="E9123" s="154" t="s">
        <v>11699</v>
      </c>
      <c r="F9123" s="155" t="s">
        <v>11699</v>
      </c>
      <c r="G9123" s="154" t="s">
        <v>400</v>
      </c>
      <c r="H9123" s="155" t="str">
        <f>IF(Proc[[#This Row],[type]]="LFF (MDG-F)",MID(Proc[[#This Row],[Obj]],13,10),"")</f>
        <v/>
      </c>
      <c r="J9123" s="155" t="b">
        <f>Proc[[#This Row],[Requested]]=Proc[[#This Row],[CurrentParent]]</f>
        <v>1</v>
      </c>
      <c r="K9123" s="155" t="str">
        <f>IF(Proc[[#This Row],[Author]]="Marcela Urrego",VLOOKUP(LEFT(Proc[[#This Row],[Requested]],1),Table3[#All],2,0),VLOOKUP(Proc[[#This Row],[Author]],Table4[],2,0))</f>
        <v>HC</v>
      </c>
      <c r="L9123" s="155" t="s">
        <v>7801</v>
      </c>
      <c r="M9123" s="140">
        <v>46100</v>
      </c>
      <c r="N9123" s="140"/>
      <c r="O9123" s="140"/>
      <c r="P9123" s="140" t="str">
        <f ca="1">IF(Proc[[#This Row],[DaysAgeing]]&gt;5,"yep","on track")</f>
        <v>yep</v>
      </c>
      <c r="Q9123" s="2">
        <f ca="1">IF(Proc[[#This Row],[DateClosed]]="",ABS(NETWORKDAYS(Proc[[#This Row],[DateOpened]],TODAY()))-1,ABS(NETWORKDAYS(Proc[[#This Row],[DateOpened]],Proc[[#This Row],[DateClosed]]))-1)</f>
        <v>11</v>
      </c>
      <c r="R9123" s="140" t="s">
        <v>476</v>
      </c>
      <c r="S9123" s="155"/>
      <c r="T9123" s="155"/>
    </row>
    <row r="9124" spans="1:20" hidden="1">
      <c r="A9124" s="154" t="s">
        <v>10642</v>
      </c>
      <c r="B9124" s="155" t="str">
        <f>IFERROR(VLOOKUP(Proc[[#This Row],[App]],Table2[],3,0),"open")</f>
        <v>ok</v>
      </c>
      <c r="C9124" s="156" t="s">
        <v>369</v>
      </c>
      <c r="D9124" t="s">
        <v>11339</v>
      </c>
      <c r="E9124" s="154" t="s">
        <v>11699</v>
      </c>
      <c r="F9124" s="155" t="s">
        <v>11699</v>
      </c>
      <c r="G9124" s="154" t="s">
        <v>400</v>
      </c>
      <c r="H9124" s="155" t="str">
        <f>IF(Proc[[#This Row],[type]]="LFF (MDG-F)",MID(Proc[[#This Row],[Obj]],13,10),"")</f>
        <v/>
      </c>
      <c r="J9124" s="155" t="b">
        <f>Proc[[#This Row],[Requested]]=Proc[[#This Row],[CurrentParent]]</f>
        <v>1</v>
      </c>
      <c r="K9124" s="155" t="str">
        <f>IF(Proc[[#This Row],[Author]]="Marcela Urrego",VLOOKUP(LEFT(Proc[[#This Row],[Requested]],1),Table3[#All],2,0),VLOOKUP(Proc[[#This Row],[Author]],Table4[],2,0))</f>
        <v>HC</v>
      </c>
      <c r="L9124" s="155" t="s">
        <v>7801</v>
      </c>
      <c r="M9124" s="140">
        <v>46100</v>
      </c>
      <c r="N9124" s="140"/>
      <c r="O9124" s="140"/>
      <c r="P9124" s="140" t="str">
        <f ca="1">IF(Proc[[#This Row],[DaysAgeing]]&gt;5,"yep","on track")</f>
        <v>yep</v>
      </c>
      <c r="Q9124" s="2">
        <f ca="1">IF(Proc[[#This Row],[DateClosed]]="",ABS(NETWORKDAYS(Proc[[#This Row],[DateOpened]],TODAY()))-1,ABS(NETWORKDAYS(Proc[[#This Row],[DateOpened]],Proc[[#This Row],[DateClosed]]))-1)</f>
        <v>11</v>
      </c>
      <c r="R9124" s="140" t="s">
        <v>476</v>
      </c>
      <c r="S9124" s="155"/>
      <c r="T9124" s="155"/>
    </row>
    <row r="9125" spans="1:20" hidden="1">
      <c r="A9125" s="154" t="s">
        <v>10642</v>
      </c>
      <c r="B9125" s="155" t="str">
        <f>IFERROR(VLOOKUP(Proc[[#This Row],[App]],Table2[],3,0),"open")</f>
        <v>ok</v>
      </c>
      <c r="C9125" s="156" t="s">
        <v>369</v>
      </c>
      <c r="D9125" t="s">
        <v>11340</v>
      </c>
      <c r="E9125" s="154" t="s">
        <v>11699</v>
      </c>
      <c r="F9125" s="155" t="s">
        <v>11699</v>
      </c>
      <c r="G9125" s="154" t="s">
        <v>400</v>
      </c>
      <c r="H9125" s="155" t="str">
        <f>IF(Proc[[#This Row],[type]]="LFF (MDG-F)",MID(Proc[[#This Row],[Obj]],13,10),"")</f>
        <v/>
      </c>
      <c r="J9125" s="155" t="b">
        <f>Proc[[#This Row],[Requested]]=Proc[[#This Row],[CurrentParent]]</f>
        <v>1</v>
      </c>
      <c r="K9125" s="155" t="str">
        <f>IF(Proc[[#This Row],[Author]]="Marcela Urrego",VLOOKUP(LEFT(Proc[[#This Row],[Requested]],1),Table3[#All],2,0),VLOOKUP(Proc[[#This Row],[Author]],Table4[],2,0))</f>
        <v>HC</v>
      </c>
      <c r="L9125" s="155" t="s">
        <v>7801</v>
      </c>
      <c r="M9125" s="140">
        <v>46100</v>
      </c>
      <c r="N9125" s="140"/>
      <c r="O9125" s="140"/>
      <c r="P9125" s="140" t="str">
        <f ca="1">IF(Proc[[#This Row],[DaysAgeing]]&gt;5,"yep","on track")</f>
        <v>yep</v>
      </c>
      <c r="Q9125" s="2">
        <f ca="1">IF(Proc[[#This Row],[DateClosed]]="",ABS(NETWORKDAYS(Proc[[#This Row],[DateOpened]],TODAY()))-1,ABS(NETWORKDAYS(Proc[[#This Row],[DateOpened]],Proc[[#This Row],[DateClosed]]))-1)</f>
        <v>11</v>
      </c>
      <c r="R9125" s="140" t="s">
        <v>476</v>
      </c>
      <c r="S9125" s="155"/>
      <c r="T9125" s="155"/>
    </row>
    <row r="9126" spans="1:20" hidden="1">
      <c r="A9126" s="154" t="s">
        <v>10642</v>
      </c>
      <c r="B9126" s="155" t="str">
        <f>IFERROR(VLOOKUP(Proc[[#This Row],[App]],Table2[],3,0),"open")</f>
        <v>ok</v>
      </c>
      <c r="C9126" s="156" t="s">
        <v>369</v>
      </c>
      <c r="D9126" t="s">
        <v>11341</v>
      </c>
      <c r="E9126" s="154" t="s">
        <v>11699</v>
      </c>
      <c r="F9126" s="155" t="s">
        <v>11699</v>
      </c>
      <c r="G9126" s="154" t="s">
        <v>400</v>
      </c>
      <c r="H9126" s="155" t="str">
        <f>IF(Proc[[#This Row],[type]]="LFF (MDG-F)",MID(Proc[[#This Row],[Obj]],13,10),"")</f>
        <v/>
      </c>
      <c r="J9126" s="155" t="b">
        <f>Proc[[#This Row],[Requested]]=Proc[[#This Row],[CurrentParent]]</f>
        <v>1</v>
      </c>
      <c r="K9126" s="155" t="str">
        <f>IF(Proc[[#This Row],[Author]]="Marcela Urrego",VLOOKUP(LEFT(Proc[[#This Row],[Requested]],1),Table3[#All],2,0),VLOOKUP(Proc[[#This Row],[Author]],Table4[],2,0))</f>
        <v>HC</v>
      </c>
      <c r="L9126" s="155" t="s">
        <v>7801</v>
      </c>
      <c r="M9126" s="140">
        <v>46100</v>
      </c>
      <c r="N9126" s="140"/>
      <c r="O9126" s="140"/>
      <c r="P9126" s="140" t="str">
        <f ca="1">IF(Proc[[#This Row],[DaysAgeing]]&gt;5,"yep","on track")</f>
        <v>yep</v>
      </c>
      <c r="Q9126" s="2">
        <f ca="1">IF(Proc[[#This Row],[DateClosed]]="",ABS(NETWORKDAYS(Proc[[#This Row],[DateOpened]],TODAY()))-1,ABS(NETWORKDAYS(Proc[[#This Row],[DateOpened]],Proc[[#This Row],[DateClosed]]))-1)</f>
        <v>11</v>
      </c>
      <c r="R9126" s="140" t="s">
        <v>476</v>
      </c>
      <c r="S9126" s="155"/>
      <c r="T9126" s="155"/>
    </row>
    <row r="9127" spans="1:20" hidden="1">
      <c r="A9127" s="154" t="s">
        <v>10642</v>
      </c>
      <c r="B9127" s="155" t="str">
        <f>IFERROR(VLOOKUP(Proc[[#This Row],[App]],Table2[],3,0),"open")</f>
        <v>ok</v>
      </c>
      <c r="C9127" s="156" t="s">
        <v>369</v>
      </c>
      <c r="D9127" t="s">
        <v>11342</v>
      </c>
      <c r="E9127" s="154" t="s">
        <v>11699</v>
      </c>
      <c r="F9127" s="155" t="s">
        <v>11699</v>
      </c>
      <c r="G9127" s="154" t="s">
        <v>400</v>
      </c>
      <c r="H9127" s="155" t="str">
        <f>IF(Proc[[#This Row],[type]]="LFF (MDG-F)",MID(Proc[[#This Row],[Obj]],13,10),"")</f>
        <v/>
      </c>
      <c r="J9127" s="155" t="b">
        <f>Proc[[#This Row],[Requested]]=Proc[[#This Row],[CurrentParent]]</f>
        <v>1</v>
      </c>
      <c r="K9127" s="155" t="str">
        <f>IF(Proc[[#This Row],[Author]]="Marcela Urrego",VLOOKUP(LEFT(Proc[[#This Row],[Requested]],1),Table3[#All],2,0),VLOOKUP(Proc[[#This Row],[Author]],Table4[],2,0))</f>
        <v>HC</v>
      </c>
      <c r="L9127" s="155" t="s">
        <v>7801</v>
      </c>
      <c r="M9127" s="140">
        <v>46100</v>
      </c>
      <c r="N9127" s="140"/>
      <c r="O9127" s="140"/>
      <c r="P9127" s="140" t="str">
        <f ca="1">IF(Proc[[#This Row],[DaysAgeing]]&gt;5,"yep","on track")</f>
        <v>yep</v>
      </c>
      <c r="Q9127" s="2">
        <f ca="1">IF(Proc[[#This Row],[DateClosed]]="",ABS(NETWORKDAYS(Proc[[#This Row],[DateOpened]],TODAY()))-1,ABS(NETWORKDAYS(Proc[[#This Row],[DateOpened]],Proc[[#This Row],[DateClosed]]))-1)</f>
        <v>11</v>
      </c>
      <c r="R9127" s="140" t="s">
        <v>476</v>
      </c>
      <c r="S9127" s="155"/>
      <c r="T9127" s="155"/>
    </row>
    <row r="9128" spans="1:20" hidden="1">
      <c r="A9128" s="154" t="s">
        <v>10642</v>
      </c>
      <c r="B9128" s="155" t="str">
        <f>IFERROR(VLOOKUP(Proc[[#This Row],[App]],Table2[],3,0),"open")</f>
        <v>ok</v>
      </c>
      <c r="C9128" s="156" t="s">
        <v>369</v>
      </c>
      <c r="D9128" t="s">
        <v>11343</v>
      </c>
      <c r="E9128" s="154" t="s">
        <v>11699</v>
      </c>
      <c r="F9128" s="155" t="s">
        <v>11699</v>
      </c>
      <c r="G9128" s="154" t="s">
        <v>400</v>
      </c>
      <c r="H9128" s="155" t="str">
        <f>IF(Proc[[#This Row],[type]]="LFF (MDG-F)",MID(Proc[[#This Row],[Obj]],13,10),"")</f>
        <v/>
      </c>
      <c r="J9128" s="155" t="b">
        <f>Proc[[#This Row],[Requested]]=Proc[[#This Row],[CurrentParent]]</f>
        <v>1</v>
      </c>
      <c r="K9128" s="155" t="str">
        <f>IF(Proc[[#This Row],[Author]]="Marcela Urrego",VLOOKUP(LEFT(Proc[[#This Row],[Requested]],1),Table3[#All],2,0),VLOOKUP(Proc[[#This Row],[Author]],Table4[],2,0))</f>
        <v>HC</v>
      </c>
      <c r="L9128" s="155" t="s">
        <v>7801</v>
      </c>
      <c r="M9128" s="140">
        <v>46100</v>
      </c>
      <c r="N9128" s="140"/>
      <c r="O9128" s="140"/>
      <c r="P9128" s="140" t="str">
        <f ca="1">IF(Proc[[#This Row],[DaysAgeing]]&gt;5,"yep","on track")</f>
        <v>yep</v>
      </c>
      <c r="Q9128" s="2">
        <f ca="1">IF(Proc[[#This Row],[DateClosed]]="",ABS(NETWORKDAYS(Proc[[#This Row],[DateOpened]],TODAY()))-1,ABS(NETWORKDAYS(Proc[[#This Row],[DateOpened]],Proc[[#This Row],[DateClosed]]))-1)</f>
        <v>11</v>
      </c>
      <c r="R9128" s="140" t="s">
        <v>476</v>
      </c>
      <c r="S9128" s="155"/>
      <c r="T9128" s="155"/>
    </row>
    <row r="9129" spans="1:20" hidden="1">
      <c r="A9129" s="154" t="s">
        <v>10642</v>
      </c>
      <c r="B9129" s="155" t="str">
        <f>IFERROR(VLOOKUP(Proc[[#This Row],[App]],Table2[],3,0),"open")</f>
        <v>ok</v>
      </c>
      <c r="C9129" s="156" t="s">
        <v>369</v>
      </c>
      <c r="D9129" t="s">
        <v>11344</v>
      </c>
      <c r="E9129" s="154" t="s">
        <v>11699</v>
      </c>
      <c r="F9129" s="155" t="s">
        <v>11699</v>
      </c>
      <c r="G9129" s="154" t="s">
        <v>400</v>
      </c>
      <c r="H9129" s="155" t="str">
        <f>IF(Proc[[#This Row],[type]]="LFF (MDG-F)",MID(Proc[[#This Row],[Obj]],13,10),"")</f>
        <v/>
      </c>
      <c r="J9129" s="155" t="b">
        <f>Proc[[#This Row],[Requested]]=Proc[[#This Row],[CurrentParent]]</f>
        <v>1</v>
      </c>
      <c r="K9129" s="155" t="str">
        <f>IF(Proc[[#This Row],[Author]]="Marcela Urrego",VLOOKUP(LEFT(Proc[[#This Row],[Requested]],1),Table3[#All],2,0),VLOOKUP(Proc[[#This Row],[Author]],Table4[],2,0))</f>
        <v>HC</v>
      </c>
      <c r="L9129" s="155" t="s">
        <v>7801</v>
      </c>
      <c r="M9129" s="140">
        <v>46100</v>
      </c>
      <c r="N9129" s="140"/>
      <c r="O9129" s="140"/>
      <c r="P9129" s="140" t="str">
        <f ca="1">IF(Proc[[#This Row],[DaysAgeing]]&gt;5,"yep","on track")</f>
        <v>yep</v>
      </c>
      <c r="Q9129" s="2">
        <f ca="1">IF(Proc[[#This Row],[DateClosed]]="",ABS(NETWORKDAYS(Proc[[#This Row],[DateOpened]],TODAY()))-1,ABS(NETWORKDAYS(Proc[[#This Row],[DateOpened]],Proc[[#This Row],[DateClosed]]))-1)</f>
        <v>11</v>
      </c>
      <c r="R9129" s="140" t="s">
        <v>476</v>
      </c>
      <c r="S9129" s="155"/>
      <c r="T9129" s="155"/>
    </row>
    <row r="9130" spans="1:20" hidden="1">
      <c r="A9130" s="154" t="s">
        <v>10642</v>
      </c>
      <c r="B9130" s="155" t="str">
        <f>IFERROR(VLOOKUP(Proc[[#This Row],[App]],Table2[],3,0),"open")</f>
        <v>ok</v>
      </c>
      <c r="C9130" s="156" t="s">
        <v>369</v>
      </c>
      <c r="D9130" t="s">
        <v>11345</v>
      </c>
      <c r="E9130" s="154" t="s">
        <v>11699</v>
      </c>
      <c r="F9130" s="155" t="s">
        <v>11699</v>
      </c>
      <c r="G9130" s="154" t="s">
        <v>400</v>
      </c>
      <c r="H9130" s="155" t="str">
        <f>IF(Proc[[#This Row],[type]]="LFF (MDG-F)",MID(Proc[[#This Row],[Obj]],13,10),"")</f>
        <v/>
      </c>
      <c r="J9130" s="155" t="b">
        <f>Proc[[#This Row],[Requested]]=Proc[[#This Row],[CurrentParent]]</f>
        <v>1</v>
      </c>
      <c r="K9130" s="155" t="str">
        <f>IF(Proc[[#This Row],[Author]]="Marcela Urrego",VLOOKUP(LEFT(Proc[[#This Row],[Requested]],1),Table3[#All],2,0),VLOOKUP(Proc[[#This Row],[Author]],Table4[],2,0))</f>
        <v>HC</v>
      </c>
      <c r="L9130" s="155" t="s">
        <v>7801</v>
      </c>
      <c r="M9130" s="140">
        <v>46100</v>
      </c>
      <c r="N9130" s="140"/>
      <c r="O9130" s="140"/>
      <c r="P9130" s="140" t="str">
        <f ca="1">IF(Proc[[#This Row],[DaysAgeing]]&gt;5,"yep","on track")</f>
        <v>yep</v>
      </c>
      <c r="Q9130" s="2">
        <f ca="1">IF(Proc[[#This Row],[DateClosed]]="",ABS(NETWORKDAYS(Proc[[#This Row],[DateOpened]],TODAY()))-1,ABS(NETWORKDAYS(Proc[[#This Row],[DateOpened]],Proc[[#This Row],[DateClosed]]))-1)</f>
        <v>11</v>
      </c>
      <c r="R9130" s="140" t="s">
        <v>476</v>
      </c>
      <c r="S9130" s="155"/>
      <c r="T9130" s="155"/>
    </row>
    <row r="9131" spans="1:20" hidden="1">
      <c r="A9131" s="154" t="s">
        <v>10642</v>
      </c>
      <c r="B9131" s="155" t="str">
        <f>IFERROR(VLOOKUP(Proc[[#This Row],[App]],Table2[],3,0),"open")</f>
        <v>ok</v>
      </c>
      <c r="C9131" s="156" t="s">
        <v>369</v>
      </c>
      <c r="D9131" t="s">
        <v>11346</v>
      </c>
      <c r="E9131" s="154" t="s">
        <v>11699</v>
      </c>
      <c r="F9131" s="155" t="s">
        <v>11699</v>
      </c>
      <c r="G9131" s="154" t="s">
        <v>400</v>
      </c>
      <c r="H9131" s="155" t="str">
        <f>IF(Proc[[#This Row],[type]]="LFF (MDG-F)",MID(Proc[[#This Row],[Obj]],13,10),"")</f>
        <v/>
      </c>
      <c r="J9131" s="155" t="b">
        <f>Proc[[#This Row],[Requested]]=Proc[[#This Row],[CurrentParent]]</f>
        <v>1</v>
      </c>
      <c r="K9131" s="155" t="str">
        <f>IF(Proc[[#This Row],[Author]]="Marcela Urrego",VLOOKUP(LEFT(Proc[[#This Row],[Requested]],1),Table3[#All],2,0),VLOOKUP(Proc[[#This Row],[Author]],Table4[],2,0))</f>
        <v>HC</v>
      </c>
      <c r="L9131" s="155" t="s">
        <v>7801</v>
      </c>
      <c r="M9131" s="140">
        <v>46100</v>
      </c>
      <c r="N9131" s="140"/>
      <c r="O9131" s="140"/>
      <c r="P9131" s="140" t="str">
        <f ca="1">IF(Proc[[#This Row],[DaysAgeing]]&gt;5,"yep","on track")</f>
        <v>yep</v>
      </c>
      <c r="Q9131" s="2">
        <f ca="1">IF(Proc[[#This Row],[DateClosed]]="",ABS(NETWORKDAYS(Proc[[#This Row],[DateOpened]],TODAY()))-1,ABS(NETWORKDAYS(Proc[[#This Row],[DateOpened]],Proc[[#This Row],[DateClosed]]))-1)</f>
        <v>11</v>
      </c>
      <c r="R9131" s="140" t="s">
        <v>476</v>
      </c>
      <c r="S9131" s="155"/>
      <c r="T9131" s="155"/>
    </row>
    <row r="9132" spans="1:20" hidden="1">
      <c r="A9132" s="154" t="s">
        <v>10642</v>
      </c>
      <c r="B9132" s="155" t="str">
        <f>IFERROR(VLOOKUP(Proc[[#This Row],[App]],Table2[],3,0),"open")</f>
        <v>ok</v>
      </c>
      <c r="C9132" s="156" t="s">
        <v>369</v>
      </c>
      <c r="D9132" t="s">
        <v>11347</v>
      </c>
      <c r="E9132" s="154" t="s">
        <v>11699</v>
      </c>
      <c r="F9132" s="155" t="s">
        <v>11699</v>
      </c>
      <c r="G9132" s="154" t="s">
        <v>400</v>
      </c>
      <c r="H9132" s="155" t="str">
        <f>IF(Proc[[#This Row],[type]]="LFF (MDG-F)",MID(Proc[[#This Row],[Obj]],13,10),"")</f>
        <v/>
      </c>
      <c r="J9132" s="155" t="b">
        <f>Proc[[#This Row],[Requested]]=Proc[[#This Row],[CurrentParent]]</f>
        <v>1</v>
      </c>
      <c r="K9132" s="155" t="str">
        <f>IF(Proc[[#This Row],[Author]]="Marcela Urrego",VLOOKUP(LEFT(Proc[[#This Row],[Requested]],1),Table3[#All],2,0),VLOOKUP(Proc[[#This Row],[Author]],Table4[],2,0))</f>
        <v>HC</v>
      </c>
      <c r="L9132" s="155" t="s">
        <v>7801</v>
      </c>
      <c r="M9132" s="140">
        <v>46100</v>
      </c>
      <c r="N9132" s="140"/>
      <c r="O9132" s="140"/>
      <c r="P9132" s="140" t="str">
        <f ca="1">IF(Proc[[#This Row],[DaysAgeing]]&gt;5,"yep","on track")</f>
        <v>yep</v>
      </c>
      <c r="Q9132" s="2">
        <f ca="1">IF(Proc[[#This Row],[DateClosed]]="",ABS(NETWORKDAYS(Proc[[#This Row],[DateOpened]],TODAY()))-1,ABS(NETWORKDAYS(Proc[[#This Row],[DateOpened]],Proc[[#This Row],[DateClosed]]))-1)</f>
        <v>11</v>
      </c>
      <c r="R9132" s="140" t="s">
        <v>476</v>
      </c>
      <c r="S9132" s="155"/>
      <c r="T9132" s="155"/>
    </row>
    <row r="9133" spans="1:20" hidden="1">
      <c r="A9133" s="154" t="s">
        <v>10642</v>
      </c>
      <c r="B9133" s="155" t="str">
        <f>IFERROR(VLOOKUP(Proc[[#This Row],[App]],Table2[],3,0),"open")</f>
        <v>ok</v>
      </c>
      <c r="C9133" s="156" t="s">
        <v>369</v>
      </c>
      <c r="D9133" t="s">
        <v>11348</v>
      </c>
      <c r="E9133" s="154" t="s">
        <v>11699</v>
      </c>
      <c r="F9133" s="155" t="s">
        <v>11699</v>
      </c>
      <c r="G9133" s="154" t="s">
        <v>400</v>
      </c>
      <c r="H9133" s="155" t="str">
        <f>IF(Proc[[#This Row],[type]]="LFF (MDG-F)",MID(Proc[[#This Row],[Obj]],13,10),"")</f>
        <v/>
      </c>
      <c r="J9133" s="155" t="b">
        <f>Proc[[#This Row],[Requested]]=Proc[[#This Row],[CurrentParent]]</f>
        <v>1</v>
      </c>
      <c r="K9133" s="155" t="str">
        <f>IF(Proc[[#This Row],[Author]]="Marcela Urrego",VLOOKUP(LEFT(Proc[[#This Row],[Requested]],1),Table3[#All],2,0),VLOOKUP(Proc[[#This Row],[Author]],Table4[],2,0))</f>
        <v>HC</v>
      </c>
      <c r="L9133" s="155" t="s">
        <v>7801</v>
      </c>
      <c r="M9133" s="140">
        <v>46100</v>
      </c>
      <c r="N9133" s="140"/>
      <c r="O9133" s="140"/>
      <c r="P9133" s="140" t="str">
        <f ca="1">IF(Proc[[#This Row],[DaysAgeing]]&gt;5,"yep","on track")</f>
        <v>yep</v>
      </c>
      <c r="Q9133" s="2">
        <f ca="1">IF(Proc[[#This Row],[DateClosed]]="",ABS(NETWORKDAYS(Proc[[#This Row],[DateOpened]],TODAY()))-1,ABS(NETWORKDAYS(Proc[[#This Row],[DateOpened]],Proc[[#This Row],[DateClosed]]))-1)</f>
        <v>11</v>
      </c>
      <c r="R9133" s="140" t="s">
        <v>476</v>
      </c>
      <c r="S9133" s="155"/>
      <c r="T9133" s="155"/>
    </row>
    <row r="9134" spans="1:20" hidden="1">
      <c r="A9134" s="154" t="s">
        <v>10642</v>
      </c>
      <c r="B9134" s="155" t="str">
        <f>IFERROR(VLOOKUP(Proc[[#This Row],[App]],Table2[],3,0),"open")</f>
        <v>ok</v>
      </c>
      <c r="C9134" s="156" t="s">
        <v>369</v>
      </c>
      <c r="D9134" t="s">
        <v>11349</v>
      </c>
      <c r="E9134" s="154" t="s">
        <v>11699</v>
      </c>
      <c r="F9134" s="155" t="s">
        <v>11699</v>
      </c>
      <c r="G9134" s="154" t="s">
        <v>400</v>
      </c>
      <c r="H9134" s="155" t="str">
        <f>IF(Proc[[#This Row],[type]]="LFF (MDG-F)",MID(Proc[[#This Row],[Obj]],13,10),"")</f>
        <v/>
      </c>
      <c r="J9134" s="155" t="b">
        <f>Proc[[#This Row],[Requested]]=Proc[[#This Row],[CurrentParent]]</f>
        <v>1</v>
      </c>
      <c r="K9134" s="155" t="str">
        <f>IF(Proc[[#This Row],[Author]]="Marcela Urrego",VLOOKUP(LEFT(Proc[[#This Row],[Requested]],1),Table3[#All],2,0),VLOOKUP(Proc[[#This Row],[Author]],Table4[],2,0))</f>
        <v>HC</v>
      </c>
      <c r="L9134" s="155" t="s">
        <v>7801</v>
      </c>
      <c r="M9134" s="140">
        <v>46100</v>
      </c>
      <c r="N9134" s="140"/>
      <c r="O9134" s="140"/>
      <c r="P9134" s="140" t="str">
        <f ca="1">IF(Proc[[#This Row],[DaysAgeing]]&gt;5,"yep","on track")</f>
        <v>yep</v>
      </c>
      <c r="Q9134" s="2">
        <f ca="1">IF(Proc[[#This Row],[DateClosed]]="",ABS(NETWORKDAYS(Proc[[#This Row],[DateOpened]],TODAY()))-1,ABS(NETWORKDAYS(Proc[[#This Row],[DateOpened]],Proc[[#This Row],[DateClosed]]))-1)</f>
        <v>11</v>
      </c>
      <c r="R9134" s="140" t="s">
        <v>476</v>
      </c>
      <c r="S9134" s="155"/>
      <c r="T9134" s="155"/>
    </row>
    <row r="9135" spans="1:20" hidden="1">
      <c r="A9135" s="154" t="s">
        <v>10642</v>
      </c>
      <c r="B9135" s="155" t="str">
        <f>IFERROR(VLOOKUP(Proc[[#This Row],[App]],Table2[],3,0),"open")</f>
        <v>ok</v>
      </c>
      <c r="C9135" s="156" t="s">
        <v>369</v>
      </c>
      <c r="D9135" t="s">
        <v>11350</v>
      </c>
      <c r="E9135" s="154" t="s">
        <v>11699</v>
      </c>
      <c r="F9135" s="155" t="s">
        <v>11699</v>
      </c>
      <c r="G9135" s="154" t="s">
        <v>400</v>
      </c>
      <c r="H9135" s="155" t="str">
        <f>IF(Proc[[#This Row],[type]]="LFF (MDG-F)",MID(Proc[[#This Row],[Obj]],13,10),"")</f>
        <v/>
      </c>
      <c r="J9135" s="155" t="b">
        <f>Proc[[#This Row],[Requested]]=Proc[[#This Row],[CurrentParent]]</f>
        <v>1</v>
      </c>
      <c r="K9135" s="155" t="str">
        <f>IF(Proc[[#This Row],[Author]]="Marcela Urrego",VLOOKUP(LEFT(Proc[[#This Row],[Requested]],1),Table3[#All],2,0),VLOOKUP(Proc[[#This Row],[Author]],Table4[],2,0))</f>
        <v>HC</v>
      </c>
      <c r="L9135" s="155" t="s">
        <v>7801</v>
      </c>
      <c r="M9135" s="140">
        <v>46100</v>
      </c>
      <c r="N9135" s="140"/>
      <c r="O9135" s="140"/>
      <c r="P9135" s="140" t="str">
        <f ca="1">IF(Proc[[#This Row],[DaysAgeing]]&gt;5,"yep","on track")</f>
        <v>yep</v>
      </c>
      <c r="Q9135" s="2">
        <f ca="1">IF(Proc[[#This Row],[DateClosed]]="",ABS(NETWORKDAYS(Proc[[#This Row],[DateOpened]],TODAY()))-1,ABS(NETWORKDAYS(Proc[[#This Row],[DateOpened]],Proc[[#This Row],[DateClosed]]))-1)</f>
        <v>11</v>
      </c>
      <c r="R9135" s="140" t="s">
        <v>476</v>
      </c>
      <c r="S9135" s="155"/>
      <c r="T9135" s="155"/>
    </row>
    <row r="9136" spans="1:20" hidden="1">
      <c r="A9136" s="154" t="s">
        <v>10642</v>
      </c>
      <c r="B9136" s="155" t="str">
        <f>IFERROR(VLOOKUP(Proc[[#This Row],[App]],Table2[],3,0),"open")</f>
        <v>ok</v>
      </c>
      <c r="C9136" s="156" t="s">
        <v>369</v>
      </c>
      <c r="D9136" t="s">
        <v>11351</v>
      </c>
      <c r="E9136" s="154" t="s">
        <v>11699</v>
      </c>
      <c r="F9136" s="155" t="s">
        <v>11699</v>
      </c>
      <c r="G9136" s="154" t="s">
        <v>400</v>
      </c>
      <c r="H9136" s="155" t="str">
        <f>IF(Proc[[#This Row],[type]]="LFF (MDG-F)",MID(Proc[[#This Row],[Obj]],13,10),"")</f>
        <v/>
      </c>
      <c r="J9136" s="155" t="b">
        <f>Proc[[#This Row],[Requested]]=Proc[[#This Row],[CurrentParent]]</f>
        <v>1</v>
      </c>
      <c r="K9136" s="155" t="str">
        <f>IF(Proc[[#This Row],[Author]]="Marcela Urrego",VLOOKUP(LEFT(Proc[[#This Row],[Requested]],1),Table3[#All],2,0),VLOOKUP(Proc[[#This Row],[Author]],Table4[],2,0))</f>
        <v>HC</v>
      </c>
      <c r="L9136" s="155" t="s">
        <v>7801</v>
      </c>
      <c r="M9136" s="140">
        <v>46100</v>
      </c>
      <c r="N9136" s="140"/>
      <c r="O9136" s="140"/>
      <c r="P9136" s="140" t="str">
        <f ca="1">IF(Proc[[#This Row],[DaysAgeing]]&gt;5,"yep","on track")</f>
        <v>yep</v>
      </c>
      <c r="Q9136" s="2">
        <f ca="1">IF(Proc[[#This Row],[DateClosed]]="",ABS(NETWORKDAYS(Proc[[#This Row],[DateOpened]],TODAY()))-1,ABS(NETWORKDAYS(Proc[[#This Row],[DateOpened]],Proc[[#This Row],[DateClosed]]))-1)</f>
        <v>11</v>
      </c>
      <c r="R9136" s="140" t="s">
        <v>476</v>
      </c>
      <c r="S9136" s="155"/>
      <c r="T9136" s="155"/>
    </row>
    <row r="9137" spans="1:20" hidden="1">
      <c r="A9137" s="154" t="s">
        <v>10642</v>
      </c>
      <c r="B9137" s="155" t="str">
        <f>IFERROR(VLOOKUP(Proc[[#This Row],[App]],Table2[],3,0),"open")</f>
        <v>ok</v>
      </c>
      <c r="C9137" s="156" t="s">
        <v>369</v>
      </c>
      <c r="D9137" t="s">
        <v>11352</v>
      </c>
      <c r="E9137" s="154" t="s">
        <v>11699</v>
      </c>
      <c r="F9137" s="155" t="s">
        <v>11699</v>
      </c>
      <c r="G9137" s="154" t="s">
        <v>400</v>
      </c>
      <c r="H9137" s="155" t="str">
        <f>IF(Proc[[#This Row],[type]]="LFF (MDG-F)",MID(Proc[[#This Row],[Obj]],13,10),"")</f>
        <v/>
      </c>
      <c r="J9137" s="155" t="b">
        <f>Proc[[#This Row],[Requested]]=Proc[[#This Row],[CurrentParent]]</f>
        <v>1</v>
      </c>
      <c r="K9137" s="155" t="str">
        <f>IF(Proc[[#This Row],[Author]]="Marcela Urrego",VLOOKUP(LEFT(Proc[[#This Row],[Requested]],1),Table3[#All],2,0),VLOOKUP(Proc[[#This Row],[Author]],Table4[],2,0))</f>
        <v>HC</v>
      </c>
      <c r="L9137" s="155" t="s">
        <v>7801</v>
      </c>
      <c r="M9137" s="140">
        <v>46100</v>
      </c>
      <c r="N9137" s="140"/>
      <c r="O9137" s="140"/>
      <c r="P9137" s="140" t="str">
        <f ca="1">IF(Proc[[#This Row],[DaysAgeing]]&gt;5,"yep","on track")</f>
        <v>yep</v>
      </c>
      <c r="Q9137" s="2">
        <f ca="1">IF(Proc[[#This Row],[DateClosed]]="",ABS(NETWORKDAYS(Proc[[#This Row],[DateOpened]],TODAY()))-1,ABS(NETWORKDAYS(Proc[[#This Row],[DateOpened]],Proc[[#This Row],[DateClosed]]))-1)</f>
        <v>11</v>
      </c>
      <c r="R9137" s="140" t="s">
        <v>476</v>
      </c>
      <c r="S9137" s="155"/>
      <c r="T9137" s="155"/>
    </row>
    <row r="9138" spans="1:20" hidden="1">
      <c r="A9138" s="154" t="s">
        <v>10642</v>
      </c>
      <c r="B9138" s="155" t="str">
        <f>IFERROR(VLOOKUP(Proc[[#This Row],[App]],Table2[],3,0),"open")</f>
        <v>ok</v>
      </c>
      <c r="C9138" s="156" t="s">
        <v>369</v>
      </c>
      <c r="D9138" t="s">
        <v>11353</v>
      </c>
      <c r="E9138" s="154" t="s">
        <v>11699</v>
      </c>
      <c r="F9138" s="155" t="s">
        <v>11699</v>
      </c>
      <c r="G9138" s="154" t="s">
        <v>400</v>
      </c>
      <c r="H9138" s="155" t="str">
        <f>IF(Proc[[#This Row],[type]]="LFF (MDG-F)",MID(Proc[[#This Row],[Obj]],13,10),"")</f>
        <v/>
      </c>
      <c r="J9138" s="155" t="b">
        <f>Proc[[#This Row],[Requested]]=Proc[[#This Row],[CurrentParent]]</f>
        <v>1</v>
      </c>
      <c r="K9138" s="155" t="str">
        <f>IF(Proc[[#This Row],[Author]]="Marcela Urrego",VLOOKUP(LEFT(Proc[[#This Row],[Requested]],1),Table3[#All],2,0),VLOOKUP(Proc[[#This Row],[Author]],Table4[],2,0))</f>
        <v>HC</v>
      </c>
      <c r="L9138" s="155" t="s">
        <v>7801</v>
      </c>
      <c r="M9138" s="140">
        <v>46100</v>
      </c>
      <c r="N9138" s="140"/>
      <c r="O9138" s="140"/>
      <c r="P9138" s="140" t="str">
        <f ca="1">IF(Proc[[#This Row],[DaysAgeing]]&gt;5,"yep","on track")</f>
        <v>yep</v>
      </c>
      <c r="Q9138" s="2">
        <f ca="1">IF(Proc[[#This Row],[DateClosed]]="",ABS(NETWORKDAYS(Proc[[#This Row],[DateOpened]],TODAY()))-1,ABS(NETWORKDAYS(Proc[[#This Row],[DateOpened]],Proc[[#This Row],[DateClosed]]))-1)</f>
        <v>11</v>
      </c>
      <c r="R9138" s="140" t="s">
        <v>476</v>
      </c>
      <c r="S9138" s="155"/>
      <c r="T9138" s="155"/>
    </row>
    <row r="9139" spans="1:20" hidden="1">
      <c r="A9139" s="154" t="s">
        <v>10642</v>
      </c>
      <c r="B9139" s="155" t="str">
        <f>IFERROR(VLOOKUP(Proc[[#This Row],[App]],Table2[],3,0),"open")</f>
        <v>ok</v>
      </c>
      <c r="C9139" s="156" t="s">
        <v>369</v>
      </c>
      <c r="D9139" t="s">
        <v>11354</v>
      </c>
      <c r="E9139" s="154" t="s">
        <v>11699</v>
      </c>
      <c r="F9139" s="155" t="s">
        <v>11699</v>
      </c>
      <c r="G9139" s="154" t="s">
        <v>400</v>
      </c>
      <c r="H9139" s="155" t="str">
        <f>IF(Proc[[#This Row],[type]]="LFF (MDG-F)",MID(Proc[[#This Row],[Obj]],13,10),"")</f>
        <v/>
      </c>
      <c r="J9139" s="155" t="b">
        <f>Proc[[#This Row],[Requested]]=Proc[[#This Row],[CurrentParent]]</f>
        <v>1</v>
      </c>
      <c r="K9139" s="155" t="str">
        <f>IF(Proc[[#This Row],[Author]]="Marcela Urrego",VLOOKUP(LEFT(Proc[[#This Row],[Requested]],1),Table3[#All],2,0),VLOOKUP(Proc[[#This Row],[Author]],Table4[],2,0))</f>
        <v>HC</v>
      </c>
      <c r="L9139" s="155" t="s">
        <v>7801</v>
      </c>
      <c r="M9139" s="140">
        <v>46100</v>
      </c>
      <c r="N9139" s="140"/>
      <c r="O9139" s="140"/>
      <c r="P9139" s="140" t="str">
        <f ca="1">IF(Proc[[#This Row],[DaysAgeing]]&gt;5,"yep","on track")</f>
        <v>yep</v>
      </c>
      <c r="Q9139" s="2">
        <f ca="1">IF(Proc[[#This Row],[DateClosed]]="",ABS(NETWORKDAYS(Proc[[#This Row],[DateOpened]],TODAY()))-1,ABS(NETWORKDAYS(Proc[[#This Row],[DateOpened]],Proc[[#This Row],[DateClosed]]))-1)</f>
        <v>11</v>
      </c>
      <c r="R9139" s="140" t="s">
        <v>476</v>
      </c>
      <c r="S9139" s="155"/>
      <c r="T9139" s="155"/>
    </row>
    <row r="9140" spans="1:20" hidden="1">
      <c r="A9140" s="154" t="s">
        <v>10642</v>
      </c>
      <c r="B9140" s="155" t="str">
        <f>IFERROR(VLOOKUP(Proc[[#This Row],[App]],Table2[],3,0),"open")</f>
        <v>ok</v>
      </c>
      <c r="C9140" s="156" t="s">
        <v>369</v>
      </c>
      <c r="D9140" t="s">
        <v>11355</v>
      </c>
      <c r="E9140" s="154" t="s">
        <v>11699</v>
      </c>
      <c r="F9140" s="155" t="s">
        <v>11699</v>
      </c>
      <c r="G9140" s="154" t="s">
        <v>400</v>
      </c>
      <c r="H9140" s="155" t="str">
        <f>IF(Proc[[#This Row],[type]]="LFF (MDG-F)",MID(Proc[[#This Row],[Obj]],13,10),"")</f>
        <v/>
      </c>
      <c r="J9140" s="155" t="b">
        <f>Proc[[#This Row],[Requested]]=Proc[[#This Row],[CurrentParent]]</f>
        <v>1</v>
      </c>
      <c r="K9140" s="155" t="str">
        <f>IF(Proc[[#This Row],[Author]]="Marcela Urrego",VLOOKUP(LEFT(Proc[[#This Row],[Requested]],1),Table3[#All],2,0),VLOOKUP(Proc[[#This Row],[Author]],Table4[],2,0))</f>
        <v>HC</v>
      </c>
      <c r="L9140" s="155" t="s">
        <v>7801</v>
      </c>
      <c r="M9140" s="140">
        <v>46100</v>
      </c>
      <c r="N9140" s="140"/>
      <c r="O9140" s="140"/>
      <c r="P9140" s="140" t="str">
        <f ca="1">IF(Proc[[#This Row],[DaysAgeing]]&gt;5,"yep","on track")</f>
        <v>yep</v>
      </c>
      <c r="Q9140" s="2">
        <f ca="1">IF(Proc[[#This Row],[DateClosed]]="",ABS(NETWORKDAYS(Proc[[#This Row],[DateOpened]],TODAY()))-1,ABS(NETWORKDAYS(Proc[[#This Row],[DateOpened]],Proc[[#This Row],[DateClosed]]))-1)</f>
        <v>11</v>
      </c>
      <c r="R9140" s="140" t="s">
        <v>476</v>
      </c>
      <c r="S9140" s="155"/>
      <c r="T9140" s="155"/>
    </row>
    <row r="9141" spans="1:20" hidden="1">
      <c r="A9141" s="154" t="s">
        <v>10642</v>
      </c>
      <c r="B9141" s="155" t="str">
        <f>IFERROR(VLOOKUP(Proc[[#This Row],[App]],Table2[],3,0),"open")</f>
        <v>ok</v>
      </c>
      <c r="C9141" s="156" t="s">
        <v>369</v>
      </c>
      <c r="D9141" t="s">
        <v>11356</v>
      </c>
      <c r="E9141" s="154" t="s">
        <v>11699</v>
      </c>
      <c r="F9141" s="155" t="s">
        <v>11699</v>
      </c>
      <c r="G9141" s="154" t="s">
        <v>400</v>
      </c>
      <c r="H9141" s="155" t="str">
        <f>IF(Proc[[#This Row],[type]]="LFF (MDG-F)",MID(Proc[[#This Row],[Obj]],13,10),"")</f>
        <v/>
      </c>
      <c r="J9141" s="155" t="b">
        <f>Proc[[#This Row],[Requested]]=Proc[[#This Row],[CurrentParent]]</f>
        <v>1</v>
      </c>
      <c r="K9141" s="155" t="str">
        <f>IF(Proc[[#This Row],[Author]]="Marcela Urrego",VLOOKUP(LEFT(Proc[[#This Row],[Requested]],1),Table3[#All],2,0),VLOOKUP(Proc[[#This Row],[Author]],Table4[],2,0))</f>
        <v>HC</v>
      </c>
      <c r="L9141" s="155" t="s">
        <v>7801</v>
      </c>
      <c r="M9141" s="140">
        <v>46100</v>
      </c>
      <c r="N9141" s="140"/>
      <c r="O9141" s="140"/>
      <c r="P9141" s="140" t="str">
        <f ca="1">IF(Proc[[#This Row],[DaysAgeing]]&gt;5,"yep","on track")</f>
        <v>yep</v>
      </c>
      <c r="Q9141" s="2">
        <f ca="1">IF(Proc[[#This Row],[DateClosed]]="",ABS(NETWORKDAYS(Proc[[#This Row],[DateOpened]],TODAY()))-1,ABS(NETWORKDAYS(Proc[[#This Row],[DateOpened]],Proc[[#This Row],[DateClosed]]))-1)</f>
        <v>11</v>
      </c>
      <c r="R9141" s="140" t="s">
        <v>476</v>
      </c>
      <c r="S9141" s="155"/>
      <c r="T9141" s="155"/>
    </row>
    <row r="9142" spans="1:20" hidden="1">
      <c r="A9142" s="154" t="s">
        <v>10642</v>
      </c>
      <c r="B9142" s="155" t="str">
        <f>IFERROR(VLOOKUP(Proc[[#This Row],[App]],Table2[],3,0),"open")</f>
        <v>ok</v>
      </c>
      <c r="C9142" s="156" t="s">
        <v>369</v>
      </c>
      <c r="D9142" t="s">
        <v>11357</v>
      </c>
      <c r="E9142" s="154" t="s">
        <v>11699</v>
      </c>
      <c r="F9142" s="155" t="s">
        <v>11699</v>
      </c>
      <c r="G9142" s="154" t="s">
        <v>400</v>
      </c>
      <c r="H9142" s="155" t="str">
        <f>IF(Proc[[#This Row],[type]]="LFF (MDG-F)",MID(Proc[[#This Row],[Obj]],13,10),"")</f>
        <v/>
      </c>
      <c r="J9142" s="155" t="b">
        <f>Proc[[#This Row],[Requested]]=Proc[[#This Row],[CurrentParent]]</f>
        <v>1</v>
      </c>
      <c r="K9142" s="155" t="str">
        <f>IF(Proc[[#This Row],[Author]]="Marcela Urrego",VLOOKUP(LEFT(Proc[[#This Row],[Requested]],1),Table3[#All],2,0),VLOOKUP(Proc[[#This Row],[Author]],Table4[],2,0))</f>
        <v>HC</v>
      </c>
      <c r="L9142" s="155" t="s">
        <v>7801</v>
      </c>
      <c r="M9142" s="140">
        <v>46100</v>
      </c>
      <c r="N9142" s="140"/>
      <c r="O9142" s="140"/>
      <c r="P9142" s="140" t="str">
        <f ca="1">IF(Proc[[#This Row],[DaysAgeing]]&gt;5,"yep","on track")</f>
        <v>yep</v>
      </c>
      <c r="Q9142" s="2">
        <f ca="1">IF(Proc[[#This Row],[DateClosed]]="",ABS(NETWORKDAYS(Proc[[#This Row],[DateOpened]],TODAY()))-1,ABS(NETWORKDAYS(Proc[[#This Row],[DateOpened]],Proc[[#This Row],[DateClosed]]))-1)</f>
        <v>11</v>
      </c>
      <c r="R9142" s="140" t="s">
        <v>476</v>
      </c>
      <c r="S9142" s="155"/>
      <c r="T9142" s="155"/>
    </row>
    <row r="9143" spans="1:20" hidden="1">
      <c r="A9143" s="154" t="s">
        <v>10642</v>
      </c>
      <c r="B9143" s="155" t="str">
        <f>IFERROR(VLOOKUP(Proc[[#This Row],[App]],Table2[],3,0),"open")</f>
        <v>ok</v>
      </c>
      <c r="C9143" s="156" t="s">
        <v>369</v>
      </c>
      <c r="D9143" t="s">
        <v>11358</v>
      </c>
      <c r="E9143" s="154" t="s">
        <v>11699</v>
      </c>
      <c r="F9143" s="155" t="s">
        <v>11699</v>
      </c>
      <c r="G9143" s="154" t="s">
        <v>400</v>
      </c>
      <c r="H9143" s="155" t="str">
        <f>IF(Proc[[#This Row],[type]]="LFF (MDG-F)",MID(Proc[[#This Row],[Obj]],13,10),"")</f>
        <v/>
      </c>
      <c r="J9143" s="155" t="b">
        <f>Proc[[#This Row],[Requested]]=Proc[[#This Row],[CurrentParent]]</f>
        <v>1</v>
      </c>
      <c r="K9143" s="155" t="str">
        <f>IF(Proc[[#This Row],[Author]]="Marcela Urrego",VLOOKUP(LEFT(Proc[[#This Row],[Requested]],1),Table3[#All],2,0),VLOOKUP(Proc[[#This Row],[Author]],Table4[],2,0))</f>
        <v>HC</v>
      </c>
      <c r="L9143" s="155" t="s">
        <v>7801</v>
      </c>
      <c r="M9143" s="140">
        <v>46100</v>
      </c>
      <c r="N9143" s="140"/>
      <c r="O9143" s="140"/>
      <c r="P9143" s="140" t="str">
        <f ca="1">IF(Proc[[#This Row],[DaysAgeing]]&gt;5,"yep","on track")</f>
        <v>yep</v>
      </c>
      <c r="Q9143" s="2">
        <f ca="1">IF(Proc[[#This Row],[DateClosed]]="",ABS(NETWORKDAYS(Proc[[#This Row],[DateOpened]],TODAY()))-1,ABS(NETWORKDAYS(Proc[[#This Row],[DateOpened]],Proc[[#This Row],[DateClosed]]))-1)</f>
        <v>11</v>
      </c>
      <c r="R9143" s="140" t="s">
        <v>476</v>
      </c>
      <c r="S9143" s="155"/>
      <c r="T9143" s="155"/>
    </row>
    <row r="9144" spans="1:20" hidden="1">
      <c r="A9144" s="154" t="s">
        <v>10642</v>
      </c>
      <c r="B9144" s="155" t="str">
        <f>IFERROR(VLOOKUP(Proc[[#This Row],[App]],Table2[],3,0),"open")</f>
        <v>ok</v>
      </c>
      <c r="C9144" s="156" t="s">
        <v>369</v>
      </c>
      <c r="D9144" t="s">
        <v>11359</v>
      </c>
      <c r="E9144" s="154" t="s">
        <v>11699</v>
      </c>
      <c r="F9144" s="155" t="s">
        <v>11699</v>
      </c>
      <c r="G9144" s="154" t="s">
        <v>400</v>
      </c>
      <c r="H9144" s="155" t="str">
        <f>IF(Proc[[#This Row],[type]]="LFF (MDG-F)",MID(Proc[[#This Row],[Obj]],13,10),"")</f>
        <v/>
      </c>
      <c r="J9144" s="155" t="b">
        <f>Proc[[#This Row],[Requested]]=Proc[[#This Row],[CurrentParent]]</f>
        <v>1</v>
      </c>
      <c r="K9144" s="155" t="str">
        <f>IF(Proc[[#This Row],[Author]]="Marcela Urrego",VLOOKUP(LEFT(Proc[[#This Row],[Requested]],1),Table3[#All],2,0),VLOOKUP(Proc[[#This Row],[Author]],Table4[],2,0))</f>
        <v>HC</v>
      </c>
      <c r="L9144" s="155" t="s">
        <v>7801</v>
      </c>
      <c r="M9144" s="140">
        <v>46100</v>
      </c>
      <c r="N9144" s="140"/>
      <c r="O9144" s="140"/>
      <c r="P9144" s="140" t="str">
        <f ca="1">IF(Proc[[#This Row],[DaysAgeing]]&gt;5,"yep","on track")</f>
        <v>yep</v>
      </c>
      <c r="Q9144" s="2">
        <f ca="1">IF(Proc[[#This Row],[DateClosed]]="",ABS(NETWORKDAYS(Proc[[#This Row],[DateOpened]],TODAY()))-1,ABS(NETWORKDAYS(Proc[[#This Row],[DateOpened]],Proc[[#This Row],[DateClosed]]))-1)</f>
        <v>11</v>
      </c>
      <c r="R9144" s="140" t="s">
        <v>476</v>
      </c>
      <c r="S9144" s="155"/>
      <c r="T9144" s="155"/>
    </row>
    <row r="9145" spans="1:20" hidden="1">
      <c r="A9145" s="154" t="s">
        <v>10642</v>
      </c>
      <c r="B9145" s="155" t="str">
        <f>IFERROR(VLOOKUP(Proc[[#This Row],[App]],Table2[],3,0),"open")</f>
        <v>ok</v>
      </c>
      <c r="C9145" s="156" t="s">
        <v>369</v>
      </c>
      <c r="D9145" t="s">
        <v>11360</v>
      </c>
      <c r="E9145" s="154" t="s">
        <v>11699</v>
      </c>
      <c r="F9145" s="155" t="s">
        <v>11699</v>
      </c>
      <c r="G9145" s="154" t="s">
        <v>400</v>
      </c>
      <c r="H9145" s="155" t="str">
        <f>IF(Proc[[#This Row],[type]]="LFF (MDG-F)",MID(Proc[[#This Row],[Obj]],13,10),"")</f>
        <v/>
      </c>
      <c r="J9145" s="155" t="b">
        <f>Proc[[#This Row],[Requested]]=Proc[[#This Row],[CurrentParent]]</f>
        <v>1</v>
      </c>
      <c r="K9145" s="155" t="str">
        <f>IF(Proc[[#This Row],[Author]]="Marcela Urrego",VLOOKUP(LEFT(Proc[[#This Row],[Requested]],1),Table3[#All],2,0),VLOOKUP(Proc[[#This Row],[Author]],Table4[],2,0))</f>
        <v>HC</v>
      </c>
      <c r="L9145" s="155" t="s">
        <v>7801</v>
      </c>
      <c r="M9145" s="140">
        <v>46100</v>
      </c>
      <c r="N9145" s="140"/>
      <c r="O9145" s="140"/>
      <c r="P9145" s="140" t="str">
        <f ca="1">IF(Proc[[#This Row],[DaysAgeing]]&gt;5,"yep","on track")</f>
        <v>yep</v>
      </c>
      <c r="Q9145" s="2">
        <f ca="1">IF(Proc[[#This Row],[DateClosed]]="",ABS(NETWORKDAYS(Proc[[#This Row],[DateOpened]],TODAY()))-1,ABS(NETWORKDAYS(Proc[[#This Row],[DateOpened]],Proc[[#This Row],[DateClosed]]))-1)</f>
        <v>11</v>
      </c>
      <c r="R9145" s="140" t="s">
        <v>476</v>
      </c>
      <c r="S9145" s="155"/>
      <c r="T9145" s="155"/>
    </row>
    <row r="9146" spans="1:20" hidden="1">
      <c r="A9146" s="154" t="s">
        <v>10642</v>
      </c>
      <c r="B9146" s="155" t="str">
        <f>IFERROR(VLOOKUP(Proc[[#This Row],[App]],Table2[],3,0),"open")</f>
        <v>ok</v>
      </c>
      <c r="C9146" s="156" t="s">
        <v>369</v>
      </c>
      <c r="D9146" t="s">
        <v>11361</v>
      </c>
      <c r="E9146" s="154" t="s">
        <v>11699</v>
      </c>
      <c r="F9146" s="155" t="s">
        <v>11699</v>
      </c>
      <c r="G9146" s="154" t="s">
        <v>400</v>
      </c>
      <c r="H9146" s="155" t="str">
        <f>IF(Proc[[#This Row],[type]]="LFF (MDG-F)",MID(Proc[[#This Row],[Obj]],13,10),"")</f>
        <v/>
      </c>
      <c r="J9146" s="155" t="b">
        <f>Proc[[#This Row],[Requested]]=Proc[[#This Row],[CurrentParent]]</f>
        <v>1</v>
      </c>
      <c r="K9146" s="155" t="str">
        <f>IF(Proc[[#This Row],[Author]]="Marcela Urrego",VLOOKUP(LEFT(Proc[[#This Row],[Requested]],1),Table3[#All],2,0),VLOOKUP(Proc[[#This Row],[Author]],Table4[],2,0))</f>
        <v>HC</v>
      </c>
      <c r="L9146" s="155" t="s">
        <v>7801</v>
      </c>
      <c r="M9146" s="140">
        <v>46100</v>
      </c>
      <c r="N9146" s="140"/>
      <c r="O9146" s="140"/>
      <c r="P9146" s="140" t="str">
        <f ca="1">IF(Proc[[#This Row],[DaysAgeing]]&gt;5,"yep","on track")</f>
        <v>yep</v>
      </c>
      <c r="Q9146" s="2">
        <f ca="1">IF(Proc[[#This Row],[DateClosed]]="",ABS(NETWORKDAYS(Proc[[#This Row],[DateOpened]],TODAY()))-1,ABS(NETWORKDAYS(Proc[[#This Row],[DateOpened]],Proc[[#This Row],[DateClosed]]))-1)</f>
        <v>11</v>
      </c>
      <c r="R9146" s="140" t="s">
        <v>476</v>
      </c>
      <c r="S9146" s="155"/>
      <c r="T9146" s="155"/>
    </row>
    <row r="9147" spans="1:20" hidden="1">
      <c r="A9147" s="154" t="s">
        <v>10642</v>
      </c>
      <c r="B9147" s="155" t="str">
        <f>IFERROR(VLOOKUP(Proc[[#This Row],[App]],Table2[],3,0),"open")</f>
        <v>ok</v>
      </c>
      <c r="C9147" s="156" t="s">
        <v>369</v>
      </c>
      <c r="D9147" t="s">
        <v>11362</v>
      </c>
      <c r="E9147" s="154" t="s">
        <v>11699</v>
      </c>
      <c r="F9147" s="155" t="s">
        <v>11699</v>
      </c>
      <c r="G9147" s="154" t="s">
        <v>400</v>
      </c>
      <c r="H9147" s="155" t="str">
        <f>IF(Proc[[#This Row],[type]]="LFF (MDG-F)",MID(Proc[[#This Row],[Obj]],13,10),"")</f>
        <v/>
      </c>
      <c r="J9147" s="155" t="b">
        <f>Proc[[#This Row],[Requested]]=Proc[[#This Row],[CurrentParent]]</f>
        <v>1</v>
      </c>
      <c r="K9147" s="155" t="str">
        <f>IF(Proc[[#This Row],[Author]]="Marcela Urrego",VLOOKUP(LEFT(Proc[[#This Row],[Requested]],1),Table3[#All],2,0),VLOOKUP(Proc[[#This Row],[Author]],Table4[],2,0))</f>
        <v>HC</v>
      </c>
      <c r="L9147" s="155" t="s">
        <v>7801</v>
      </c>
      <c r="M9147" s="140">
        <v>46100</v>
      </c>
      <c r="N9147" s="140"/>
      <c r="O9147" s="140"/>
      <c r="P9147" s="140" t="str">
        <f ca="1">IF(Proc[[#This Row],[DaysAgeing]]&gt;5,"yep","on track")</f>
        <v>yep</v>
      </c>
      <c r="Q9147" s="2">
        <f ca="1">IF(Proc[[#This Row],[DateClosed]]="",ABS(NETWORKDAYS(Proc[[#This Row],[DateOpened]],TODAY()))-1,ABS(NETWORKDAYS(Proc[[#This Row],[DateOpened]],Proc[[#This Row],[DateClosed]]))-1)</f>
        <v>11</v>
      </c>
      <c r="R9147" s="140" t="s">
        <v>476</v>
      </c>
      <c r="S9147" s="155"/>
      <c r="T9147" s="155"/>
    </row>
    <row r="9148" spans="1:20" hidden="1">
      <c r="A9148" s="154" t="s">
        <v>10642</v>
      </c>
      <c r="B9148" s="155" t="str">
        <f>IFERROR(VLOOKUP(Proc[[#This Row],[App]],Table2[],3,0),"open")</f>
        <v>ok</v>
      </c>
      <c r="C9148" s="156" t="s">
        <v>369</v>
      </c>
      <c r="D9148" t="s">
        <v>11363</v>
      </c>
      <c r="E9148" s="154" t="s">
        <v>11699</v>
      </c>
      <c r="F9148" s="155" t="s">
        <v>11699</v>
      </c>
      <c r="G9148" s="154" t="s">
        <v>400</v>
      </c>
      <c r="H9148" s="155" t="str">
        <f>IF(Proc[[#This Row],[type]]="LFF (MDG-F)",MID(Proc[[#This Row],[Obj]],13,10),"")</f>
        <v/>
      </c>
      <c r="J9148" s="155" t="b">
        <f>Proc[[#This Row],[Requested]]=Proc[[#This Row],[CurrentParent]]</f>
        <v>1</v>
      </c>
      <c r="K9148" s="155" t="str">
        <f>IF(Proc[[#This Row],[Author]]="Marcela Urrego",VLOOKUP(LEFT(Proc[[#This Row],[Requested]],1),Table3[#All],2,0),VLOOKUP(Proc[[#This Row],[Author]],Table4[],2,0))</f>
        <v>HC</v>
      </c>
      <c r="L9148" s="155" t="s">
        <v>7801</v>
      </c>
      <c r="M9148" s="140">
        <v>46100</v>
      </c>
      <c r="N9148" s="140"/>
      <c r="O9148" s="140"/>
      <c r="P9148" s="140" t="str">
        <f ca="1">IF(Proc[[#This Row],[DaysAgeing]]&gt;5,"yep","on track")</f>
        <v>yep</v>
      </c>
      <c r="Q9148" s="2">
        <f ca="1">IF(Proc[[#This Row],[DateClosed]]="",ABS(NETWORKDAYS(Proc[[#This Row],[DateOpened]],TODAY()))-1,ABS(NETWORKDAYS(Proc[[#This Row],[DateOpened]],Proc[[#This Row],[DateClosed]]))-1)</f>
        <v>11</v>
      </c>
      <c r="R9148" s="140" t="s">
        <v>476</v>
      </c>
      <c r="S9148" s="155"/>
      <c r="T9148" s="155"/>
    </row>
    <row r="9149" spans="1:20" hidden="1">
      <c r="A9149" s="154" t="s">
        <v>10642</v>
      </c>
      <c r="B9149" s="155" t="str">
        <f>IFERROR(VLOOKUP(Proc[[#This Row],[App]],Table2[],3,0),"open")</f>
        <v>ok</v>
      </c>
      <c r="C9149" s="156" t="s">
        <v>369</v>
      </c>
      <c r="D9149" t="s">
        <v>11364</v>
      </c>
      <c r="E9149" s="154" t="s">
        <v>11699</v>
      </c>
      <c r="F9149" s="155" t="s">
        <v>11699</v>
      </c>
      <c r="G9149" s="154" t="s">
        <v>400</v>
      </c>
      <c r="H9149" s="155" t="str">
        <f>IF(Proc[[#This Row],[type]]="LFF (MDG-F)",MID(Proc[[#This Row],[Obj]],13,10),"")</f>
        <v/>
      </c>
      <c r="J9149" s="155" t="b">
        <f>Proc[[#This Row],[Requested]]=Proc[[#This Row],[CurrentParent]]</f>
        <v>1</v>
      </c>
      <c r="K9149" s="155" t="str">
        <f>IF(Proc[[#This Row],[Author]]="Marcela Urrego",VLOOKUP(LEFT(Proc[[#This Row],[Requested]],1),Table3[#All],2,0),VLOOKUP(Proc[[#This Row],[Author]],Table4[],2,0))</f>
        <v>HC</v>
      </c>
      <c r="L9149" s="155" t="s">
        <v>7801</v>
      </c>
      <c r="M9149" s="140">
        <v>46100</v>
      </c>
      <c r="N9149" s="140"/>
      <c r="O9149" s="140"/>
      <c r="P9149" s="140" t="str">
        <f ca="1">IF(Proc[[#This Row],[DaysAgeing]]&gt;5,"yep","on track")</f>
        <v>yep</v>
      </c>
      <c r="Q9149" s="2">
        <f ca="1">IF(Proc[[#This Row],[DateClosed]]="",ABS(NETWORKDAYS(Proc[[#This Row],[DateOpened]],TODAY()))-1,ABS(NETWORKDAYS(Proc[[#This Row],[DateOpened]],Proc[[#This Row],[DateClosed]]))-1)</f>
        <v>11</v>
      </c>
      <c r="R9149" s="140" t="s">
        <v>476</v>
      </c>
      <c r="S9149" s="155"/>
      <c r="T9149" s="155"/>
    </row>
    <row r="9150" spans="1:20" hidden="1">
      <c r="A9150" s="154" t="s">
        <v>10642</v>
      </c>
      <c r="B9150" s="155" t="str">
        <f>IFERROR(VLOOKUP(Proc[[#This Row],[App]],Table2[],3,0),"open")</f>
        <v>ok</v>
      </c>
      <c r="C9150" s="156" t="s">
        <v>369</v>
      </c>
      <c r="D9150" t="s">
        <v>11365</v>
      </c>
      <c r="E9150" s="154" t="s">
        <v>11699</v>
      </c>
      <c r="F9150" s="155" t="s">
        <v>11699</v>
      </c>
      <c r="G9150" s="154" t="s">
        <v>400</v>
      </c>
      <c r="H9150" s="155" t="str">
        <f>IF(Proc[[#This Row],[type]]="LFF (MDG-F)",MID(Proc[[#This Row],[Obj]],13,10),"")</f>
        <v/>
      </c>
      <c r="J9150" s="155" t="b">
        <f>Proc[[#This Row],[Requested]]=Proc[[#This Row],[CurrentParent]]</f>
        <v>1</v>
      </c>
      <c r="K9150" s="155" t="str">
        <f>IF(Proc[[#This Row],[Author]]="Marcela Urrego",VLOOKUP(LEFT(Proc[[#This Row],[Requested]],1),Table3[#All],2,0),VLOOKUP(Proc[[#This Row],[Author]],Table4[],2,0))</f>
        <v>HC</v>
      </c>
      <c r="L9150" s="155" t="s">
        <v>7801</v>
      </c>
      <c r="M9150" s="140">
        <v>46100</v>
      </c>
      <c r="N9150" s="140"/>
      <c r="O9150" s="140"/>
      <c r="P9150" s="140" t="str">
        <f ca="1">IF(Proc[[#This Row],[DaysAgeing]]&gt;5,"yep","on track")</f>
        <v>yep</v>
      </c>
      <c r="Q9150" s="2">
        <f ca="1">IF(Proc[[#This Row],[DateClosed]]="",ABS(NETWORKDAYS(Proc[[#This Row],[DateOpened]],TODAY()))-1,ABS(NETWORKDAYS(Proc[[#This Row],[DateOpened]],Proc[[#This Row],[DateClosed]]))-1)</f>
        <v>11</v>
      </c>
      <c r="R9150" s="140" t="s">
        <v>476</v>
      </c>
      <c r="S9150" s="155"/>
      <c r="T9150" s="155"/>
    </row>
    <row r="9151" spans="1:20" hidden="1">
      <c r="A9151" s="154" t="s">
        <v>10642</v>
      </c>
      <c r="B9151" s="155" t="str">
        <f>IFERROR(VLOOKUP(Proc[[#This Row],[App]],Table2[],3,0),"open")</f>
        <v>ok</v>
      </c>
      <c r="C9151" s="156" t="s">
        <v>369</v>
      </c>
      <c r="D9151" t="s">
        <v>11366</v>
      </c>
      <c r="E9151" s="154" t="s">
        <v>11699</v>
      </c>
      <c r="F9151" s="155" t="s">
        <v>11699</v>
      </c>
      <c r="G9151" s="154" t="s">
        <v>400</v>
      </c>
      <c r="H9151" s="155" t="str">
        <f>IF(Proc[[#This Row],[type]]="LFF (MDG-F)",MID(Proc[[#This Row],[Obj]],13,10),"")</f>
        <v/>
      </c>
      <c r="J9151" s="155" t="b">
        <f>Proc[[#This Row],[Requested]]=Proc[[#This Row],[CurrentParent]]</f>
        <v>1</v>
      </c>
      <c r="K9151" s="155" t="str">
        <f>IF(Proc[[#This Row],[Author]]="Marcela Urrego",VLOOKUP(LEFT(Proc[[#This Row],[Requested]],1),Table3[#All],2,0),VLOOKUP(Proc[[#This Row],[Author]],Table4[],2,0))</f>
        <v>HC</v>
      </c>
      <c r="L9151" s="155" t="s">
        <v>7801</v>
      </c>
      <c r="M9151" s="140">
        <v>46100</v>
      </c>
      <c r="N9151" s="140"/>
      <c r="O9151" s="140"/>
      <c r="P9151" s="140" t="str">
        <f ca="1">IF(Proc[[#This Row],[DaysAgeing]]&gt;5,"yep","on track")</f>
        <v>yep</v>
      </c>
      <c r="Q9151" s="2">
        <f ca="1">IF(Proc[[#This Row],[DateClosed]]="",ABS(NETWORKDAYS(Proc[[#This Row],[DateOpened]],TODAY()))-1,ABS(NETWORKDAYS(Proc[[#This Row],[DateOpened]],Proc[[#This Row],[DateClosed]]))-1)</f>
        <v>11</v>
      </c>
      <c r="R9151" s="140" t="s">
        <v>476</v>
      </c>
      <c r="S9151" s="155"/>
      <c r="T9151" s="155"/>
    </row>
    <row r="9152" spans="1:20" hidden="1">
      <c r="A9152" s="154" t="s">
        <v>10642</v>
      </c>
      <c r="B9152" s="155" t="str">
        <f>IFERROR(VLOOKUP(Proc[[#This Row],[App]],Table2[],3,0),"open")</f>
        <v>ok</v>
      </c>
      <c r="C9152" s="156" t="s">
        <v>369</v>
      </c>
      <c r="D9152" t="s">
        <v>11367</v>
      </c>
      <c r="E9152" s="154" t="s">
        <v>11699</v>
      </c>
      <c r="F9152" s="155" t="s">
        <v>11699</v>
      </c>
      <c r="G9152" s="154" t="s">
        <v>400</v>
      </c>
      <c r="H9152" s="155" t="str">
        <f>IF(Proc[[#This Row],[type]]="LFF (MDG-F)",MID(Proc[[#This Row],[Obj]],13,10),"")</f>
        <v/>
      </c>
      <c r="J9152" s="155" t="b">
        <f>Proc[[#This Row],[Requested]]=Proc[[#This Row],[CurrentParent]]</f>
        <v>1</v>
      </c>
      <c r="K9152" s="155" t="str">
        <f>IF(Proc[[#This Row],[Author]]="Marcela Urrego",VLOOKUP(LEFT(Proc[[#This Row],[Requested]],1),Table3[#All],2,0),VLOOKUP(Proc[[#This Row],[Author]],Table4[],2,0))</f>
        <v>HC</v>
      </c>
      <c r="L9152" s="155" t="s">
        <v>7801</v>
      </c>
      <c r="M9152" s="140">
        <v>46100</v>
      </c>
      <c r="N9152" s="140"/>
      <c r="O9152" s="140"/>
      <c r="P9152" s="140" t="str">
        <f ca="1">IF(Proc[[#This Row],[DaysAgeing]]&gt;5,"yep","on track")</f>
        <v>yep</v>
      </c>
      <c r="Q9152" s="2">
        <f ca="1">IF(Proc[[#This Row],[DateClosed]]="",ABS(NETWORKDAYS(Proc[[#This Row],[DateOpened]],TODAY()))-1,ABS(NETWORKDAYS(Proc[[#This Row],[DateOpened]],Proc[[#This Row],[DateClosed]]))-1)</f>
        <v>11</v>
      </c>
      <c r="R9152" s="140" t="s">
        <v>476</v>
      </c>
      <c r="S9152" s="155"/>
      <c r="T9152" s="155"/>
    </row>
    <row r="9153" spans="1:20" hidden="1">
      <c r="A9153" s="154" t="s">
        <v>10642</v>
      </c>
      <c r="B9153" s="155" t="str">
        <f>IFERROR(VLOOKUP(Proc[[#This Row],[App]],Table2[],3,0),"open")</f>
        <v>ok</v>
      </c>
      <c r="C9153" s="156" t="s">
        <v>369</v>
      </c>
      <c r="D9153" t="s">
        <v>11368</v>
      </c>
      <c r="E9153" s="154" t="s">
        <v>11699</v>
      </c>
      <c r="F9153" s="155" t="s">
        <v>11699</v>
      </c>
      <c r="G9153" s="154" t="s">
        <v>400</v>
      </c>
      <c r="H9153" s="155" t="str">
        <f>IF(Proc[[#This Row],[type]]="LFF (MDG-F)",MID(Proc[[#This Row],[Obj]],13,10),"")</f>
        <v/>
      </c>
      <c r="J9153" s="155" t="b">
        <f>Proc[[#This Row],[Requested]]=Proc[[#This Row],[CurrentParent]]</f>
        <v>1</v>
      </c>
      <c r="K9153" s="155" t="str">
        <f>IF(Proc[[#This Row],[Author]]="Marcela Urrego",VLOOKUP(LEFT(Proc[[#This Row],[Requested]],1),Table3[#All],2,0),VLOOKUP(Proc[[#This Row],[Author]],Table4[],2,0))</f>
        <v>HC</v>
      </c>
      <c r="L9153" s="155" t="s">
        <v>7801</v>
      </c>
      <c r="M9153" s="140">
        <v>46100</v>
      </c>
      <c r="N9153" s="140"/>
      <c r="O9153" s="140"/>
      <c r="P9153" s="140" t="str">
        <f ca="1">IF(Proc[[#This Row],[DaysAgeing]]&gt;5,"yep","on track")</f>
        <v>yep</v>
      </c>
      <c r="Q9153" s="2">
        <f ca="1">IF(Proc[[#This Row],[DateClosed]]="",ABS(NETWORKDAYS(Proc[[#This Row],[DateOpened]],TODAY()))-1,ABS(NETWORKDAYS(Proc[[#This Row],[DateOpened]],Proc[[#This Row],[DateClosed]]))-1)</f>
        <v>11</v>
      </c>
      <c r="R9153" s="140" t="s">
        <v>476</v>
      </c>
      <c r="S9153" s="155"/>
      <c r="T9153" s="155"/>
    </row>
    <row r="9154" spans="1:20" hidden="1">
      <c r="A9154" s="154" t="s">
        <v>10642</v>
      </c>
      <c r="B9154" s="155" t="str">
        <f>IFERROR(VLOOKUP(Proc[[#This Row],[App]],Table2[],3,0),"open")</f>
        <v>ok</v>
      </c>
      <c r="C9154" s="156" t="s">
        <v>369</v>
      </c>
      <c r="D9154" t="s">
        <v>11369</v>
      </c>
      <c r="E9154" s="154" t="s">
        <v>11699</v>
      </c>
      <c r="F9154" s="155" t="s">
        <v>11699</v>
      </c>
      <c r="G9154" s="154" t="s">
        <v>400</v>
      </c>
      <c r="H9154" s="155" t="str">
        <f>IF(Proc[[#This Row],[type]]="LFF (MDG-F)",MID(Proc[[#This Row],[Obj]],13,10),"")</f>
        <v/>
      </c>
      <c r="J9154" s="155" t="b">
        <f>Proc[[#This Row],[Requested]]=Proc[[#This Row],[CurrentParent]]</f>
        <v>1</v>
      </c>
      <c r="K9154" s="155" t="str">
        <f>IF(Proc[[#This Row],[Author]]="Marcela Urrego",VLOOKUP(LEFT(Proc[[#This Row],[Requested]],1),Table3[#All],2,0),VLOOKUP(Proc[[#This Row],[Author]],Table4[],2,0))</f>
        <v>HC</v>
      </c>
      <c r="L9154" s="155" t="s">
        <v>7801</v>
      </c>
      <c r="M9154" s="140">
        <v>46100</v>
      </c>
      <c r="N9154" s="140"/>
      <c r="O9154" s="140"/>
      <c r="P9154" s="140" t="str">
        <f ca="1">IF(Proc[[#This Row],[DaysAgeing]]&gt;5,"yep","on track")</f>
        <v>yep</v>
      </c>
      <c r="Q9154" s="2">
        <f ca="1">IF(Proc[[#This Row],[DateClosed]]="",ABS(NETWORKDAYS(Proc[[#This Row],[DateOpened]],TODAY()))-1,ABS(NETWORKDAYS(Proc[[#This Row],[DateOpened]],Proc[[#This Row],[DateClosed]]))-1)</f>
        <v>11</v>
      </c>
      <c r="R9154" s="140" t="s">
        <v>476</v>
      </c>
      <c r="S9154" s="155"/>
      <c r="T9154" s="155"/>
    </row>
    <row r="9155" spans="1:20" hidden="1">
      <c r="A9155" s="154" t="s">
        <v>10642</v>
      </c>
      <c r="B9155" s="155" t="str">
        <f>IFERROR(VLOOKUP(Proc[[#This Row],[App]],Table2[],3,0),"open")</f>
        <v>ok</v>
      </c>
      <c r="C9155" s="156" t="s">
        <v>369</v>
      </c>
      <c r="D9155" t="s">
        <v>11370</v>
      </c>
      <c r="E9155" s="154" t="s">
        <v>11699</v>
      </c>
      <c r="F9155" s="155" t="s">
        <v>11699</v>
      </c>
      <c r="G9155" s="154" t="s">
        <v>400</v>
      </c>
      <c r="H9155" s="155" t="str">
        <f>IF(Proc[[#This Row],[type]]="LFF (MDG-F)",MID(Proc[[#This Row],[Obj]],13,10),"")</f>
        <v/>
      </c>
      <c r="J9155" s="155" t="b">
        <f>Proc[[#This Row],[Requested]]=Proc[[#This Row],[CurrentParent]]</f>
        <v>1</v>
      </c>
      <c r="K9155" s="155" t="str">
        <f>IF(Proc[[#This Row],[Author]]="Marcela Urrego",VLOOKUP(LEFT(Proc[[#This Row],[Requested]],1),Table3[#All],2,0),VLOOKUP(Proc[[#This Row],[Author]],Table4[],2,0))</f>
        <v>HC</v>
      </c>
      <c r="L9155" s="155" t="s">
        <v>7801</v>
      </c>
      <c r="M9155" s="140">
        <v>46100</v>
      </c>
      <c r="N9155" s="140"/>
      <c r="O9155" s="140"/>
      <c r="P9155" s="140" t="str">
        <f ca="1">IF(Proc[[#This Row],[DaysAgeing]]&gt;5,"yep","on track")</f>
        <v>yep</v>
      </c>
      <c r="Q9155" s="2">
        <f ca="1">IF(Proc[[#This Row],[DateClosed]]="",ABS(NETWORKDAYS(Proc[[#This Row],[DateOpened]],TODAY()))-1,ABS(NETWORKDAYS(Proc[[#This Row],[DateOpened]],Proc[[#This Row],[DateClosed]]))-1)</f>
        <v>11</v>
      </c>
      <c r="R9155" s="140" t="s">
        <v>476</v>
      </c>
      <c r="S9155" s="155"/>
      <c r="T9155" s="155"/>
    </row>
    <row r="9156" spans="1:20" hidden="1">
      <c r="A9156" s="154" t="s">
        <v>10642</v>
      </c>
      <c r="B9156" s="155" t="str">
        <f>IFERROR(VLOOKUP(Proc[[#This Row],[App]],Table2[],3,0),"open")</f>
        <v>ok</v>
      </c>
      <c r="C9156" s="156" t="s">
        <v>369</v>
      </c>
      <c r="D9156" t="s">
        <v>11371</v>
      </c>
      <c r="E9156" s="154" t="s">
        <v>11699</v>
      </c>
      <c r="F9156" s="155" t="s">
        <v>11699</v>
      </c>
      <c r="G9156" s="154" t="s">
        <v>400</v>
      </c>
      <c r="H9156" s="155" t="str">
        <f>IF(Proc[[#This Row],[type]]="LFF (MDG-F)",MID(Proc[[#This Row],[Obj]],13,10),"")</f>
        <v/>
      </c>
      <c r="J9156" s="155" t="b">
        <f>Proc[[#This Row],[Requested]]=Proc[[#This Row],[CurrentParent]]</f>
        <v>1</v>
      </c>
      <c r="K9156" s="155" t="str">
        <f>IF(Proc[[#This Row],[Author]]="Marcela Urrego",VLOOKUP(LEFT(Proc[[#This Row],[Requested]],1),Table3[#All],2,0),VLOOKUP(Proc[[#This Row],[Author]],Table4[],2,0))</f>
        <v>HC</v>
      </c>
      <c r="L9156" s="155" t="s">
        <v>7801</v>
      </c>
      <c r="M9156" s="140">
        <v>46100</v>
      </c>
      <c r="N9156" s="140"/>
      <c r="O9156" s="140"/>
      <c r="P9156" s="140" t="str">
        <f ca="1">IF(Proc[[#This Row],[DaysAgeing]]&gt;5,"yep","on track")</f>
        <v>yep</v>
      </c>
      <c r="Q9156" s="2">
        <f ca="1">IF(Proc[[#This Row],[DateClosed]]="",ABS(NETWORKDAYS(Proc[[#This Row],[DateOpened]],TODAY()))-1,ABS(NETWORKDAYS(Proc[[#This Row],[DateOpened]],Proc[[#This Row],[DateClosed]]))-1)</f>
        <v>11</v>
      </c>
      <c r="R9156" s="140" t="s">
        <v>476</v>
      </c>
      <c r="S9156" s="155"/>
      <c r="T9156" s="155"/>
    </row>
    <row r="9157" spans="1:20" hidden="1">
      <c r="A9157" s="154" t="s">
        <v>10642</v>
      </c>
      <c r="B9157" s="155" t="str">
        <f>IFERROR(VLOOKUP(Proc[[#This Row],[App]],Table2[],3,0),"open")</f>
        <v>ok</v>
      </c>
      <c r="C9157" s="156" t="s">
        <v>369</v>
      </c>
      <c r="D9157" t="s">
        <v>11372</v>
      </c>
      <c r="E9157" s="154" t="s">
        <v>11699</v>
      </c>
      <c r="F9157" s="155" t="s">
        <v>11699</v>
      </c>
      <c r="G9157" s="154" t="s">
        <v>400</v>
      </c>
      <c r="H9157" s="155" t="str">
        <f>IF(Proc[[#This Row],[type]]="LFF (MDG-F)",MID(Proc[[#This Row],[Obj]],13,10),"")</f>
        <v/>
      </c>
      <c r="J9157" s="155" t="b">
        <f>Proc[[#This Row],[Requested]]=Proc[[#This Row],[CurrentParent]]</f>
        <v>1</v>
      </c>
      <c r="K9157" s="155" t="str">
        <f>IF(Proc[[#This Row],[Author]]="Marcela Urrego",VLOOKUP(LEFT(Proc[[#This Row],[Requested]],1),Table3[#All],2,0),VLOOKUP(Proc[[#This Row],[Author]],Table4[],2,0))</f>
        <v>HC</v>
      </c>
      <c r="L9157" s="155" t="s">
        <v>7801</v>
      </c>
      <c r="M9157" s="140">
        <v>46100</v>
      </c>
      <c r="N9157" s="140"/>
      <c r="O9157" s="140"/>
      <c r="P9157" s="140" t="str">
        <f ca="1">IF(Proc[[#This Row],[DaysAgeing]]&gt;5,"yep","on track")</f>
        <v>yep</v>
      </c>
      <c r="Q9157" s="2">
        <f ca="1">IF(Proc[[#This Row],[DateClosed]]="",ABS(NETWORKDAYS(Proc[[#This Row],[DateOpened]],TODAY()))-1,ABS(NETWORKDAYS(Proc[[#This Row],[DateOpened]],Proc[[#This Row],[DateClosed]]))-1)</f>
        <v>11</v>
      </c>
      <c r="R9157" s="140" t="s">
        <v>476</v>
      </c>
      <c r="S9157" s="155"/>
      <c r="T9157" s="155"/>
    </row>
    <row r="9158" spans="1:20" hidden="1">
      <c r="A9158" s="154" t="s">
        <v>10642</v>
      </c>
      <c r="B9158" s="155" t="str">
        <f>IFERROR(VLOOKUP(Proc[[#This Row],[App]],Table2[],3,0),"open")</f>
        <v>ok</v>
      </c>
      <c r="C9158" s="156" t="s">
        <v>369</v>
      </c>
      <c r="D9158" t="s">
        <v>11373</v>
      </c>
      <c r="E9158" s="154" t="s">
        <v>11699</v>
      </c>
      <c r="F9158" s="155" t="s">
        <v>11699</v>
      </c>
      <c r="G9158" s="154" t="s">
        <v>400</v>
      </c>
      <c r="H9158" s="155" t="str">
        <f>IF(Proc[[#This Row],[type]]="LFF (MDG-F)",MID(Proc[[#This Row],[Obj]],13,10),"")</f>
        <v/>
      </c>
      <c r="J9158" s="155" t="b">
        <f>Proc[[#This Row],[Requested]]=Proc[[#This Row],[CurrentParent]]</f>
        <v>1</v>
      </c>
      <c r="K9158" s="155" t="str">
        <f>IF(Proc[[#This Row],[Author]]="Marcela Urrego",VLOOKUP(LEFT(Proc[[#This Row],[Requested]],1),Table3[#All],2,0),VLOOKUP(Proc[[#This Row],[Author]],Table4[],2,0))</f>
        <v>HC</v>
      </c>
      <c r="L9158" s="155" t="s">
        <v>7801</v>
      </c>
      <c r="M9158" s="140">
        <v>46100</v>
      </c>
      <c r="N9158" s="140"/>
      <c r="O9158" s="140"/>
      <c r="P9158" s="140" t="str">
        <f ca="1">IF(Proc[[#This Row],[DaysAgeing]]&gt;5,"yep","on track")</f>
        <v>yep</v>
      </c>
      <c r="Q9158" s="2">
        <f ca="1">IF(Proc[[#This Row],[DateClosed]]="",ABS(NETWORKDAYS(Proc[[#This Row],[DateOpened]],TODAY()))-1,ABS(NETWORKDAYS(Proc[[#This Row],[DateOpened]],Proc[[#This Row],[DateClosed]]))-1)</f>
        <v>11</v>
      </c>
      <c r="R9158" s="140" t="s">
        <v>476</v>
      </c>
      <c r="S9158" s="155"/>
      <c r="T9158" s="155"/>
    </row>
    <row r="9159" spans="1:20" hidden="1">
      <c r="A9159" s="154" t="s">
        <v>10642</v>
      </c>
      <c r="B9159" s="155" t="str">
        <f>IFERROR(VLOOKUP(Proc[[#This Row],[App]],Table2[],3,0),"open")</f>
        <v>ok</v>
      </c>
      <c r="C9159" s="156" t="s">
        <v>369</v>
      </c>
      <c r="D9159" t="s">
        <v>11374</v>
      </c>
      <c r="E9159" s="154" t="s">
        <v>11699</v>
      </c>
      <c r="F9159" s="155" t="s">
        <v>11699</v>
      </c>
      <c r="G9159" s="154" t="s">
        <v>400</v>
      </c>
      <c r="H9159" s="155" t="str">
        <f>IF(Proc[[#This Row],[type]]="LFF (MDG-F)",MID(Proc[[#This Row],[Obj]],13,10),"")</f>
        <v/>
      </c>
      <c r="J9159" s="155" t="b">
        <f>Proc[[#This Row],[Requested]]=Proc[[#This Row],[CurrentParent]]</f>
        <v>1</v>
      </c>
      <c r="K9159" s="155" t="str">
        <f>IF(Proc[[#This Row],[Author]]="Marcela Urrego",VLOOKUP(LEFT(Proc[[#This Row],[Requested]],1),Table3[#All],2,0),VLOOKUP(Proc[[#This Row],[Author]],Table4[],2,0))</f>
        <v>HC</v>
      </c>
      <c r="L9159" s="155" t="s">
        <v>7801</v>
      </c>
      <c r="M9159" s="140">
        <v>46100</v>
      </c>
      <c r="N9159" s="140"/>
      <c r="O9159" s="140"/>
      <c r="P9159" s="140" t="str">
        <f ca="1">IF(Proc[[#This Row],[DaysAgeing]]&gt;5,"yep","on track")</f>
        <v>yep</v>
      </c>
      <c r="Q9159" s="2">
        <f ca="1">IF(Proc[[#This Row],[DateClosed]]="",ABS(NETWORKDAYS(Proc[[#This Row],[DateOpened]],TODAY()))-1,ABS(NETWORKDAYS(Proc[[#This Row],[DateOpened]],Proc[[#This Row],[DateClosed]]))-1)</f>
        <v>11</v>
      </c>
      <c r="R9159" s="140" t="s">
        <v>476</v>
      </c>
      <c r="S9159" s="155"/>
      <c r="T9159" s="155"/>
    </row>
    <row r="9160" spans="1:20" hidden="1">
      <c r="A9160" s="154" t="s">
        <v>10642</v>
      </c>
      <c r="B9160" s="155" t="str">
        <f>IFERROR(VLOOKUP(Proc[[#This Row],[App]],Table2[],3,0),"open")</f>
        <v>ok</v>
      </c>
      <c r="C9160" s="156" t="s">
        <v>369</v>
      </c>
      <c r="D9160" t="s">
        <v>11375</v>
      </c>
      <c r="E9160" s="154" t="s">
        <v>11699</v>
      </c>
      <c r="F9160" s="155" t="s">
        <v>11699</v>
      </c>
      <c r="G9160" s="154" t="s">
        <v>400</v>
      </c>
      <c r="H9160" s="155" t="str">
        <f>IF(Proc[[#This Row],[type]]="LFF (MDG-F)",MID(Proc[[#This Row],[Obj]],13,10),"")</f>
        <v/>
      </c>
      <c r="J9160" s="155" t="b">
        <f>Proc[[#This Row],[Requested]]=Proc[[#This Row],[CurrentParent]]</f>
        <v>1</v>
      </c>
      <c r="K9160" s="155" t="str">
        <f>IF(Proc[[#This Row],[Author]]="Marcela Urrego",VLOOKUP(LEFT(Proc[[#This Row],[Requested]],1),Table3[#All],2,0),VLOOKUP(Proc[[#This Row],[Author]],Table4[],2,0))</f>
        <v>HC</v>
      </c>
      <c r="L9160" s="155" t="s">
        <v>7801</v>
      </c>
      <c r="M9160" s="140">
        <v>46100</v>
      </c>
      <c r="N9160" s="140"/>
      <c r="O9160" s="140"/>
      <c r="P9160" s="140" t="str">
        <f ca="1">IF(Proc[[#This Row],[DaysAgeing]]&gt;5,"yep","on track")</f>
        <v>yep</v>
      </c>
      <c r="Q9160" s="2">
        <f ca="1">IF(Proc[[#This Row],[DateClosed]]="",ABS(NETWORKDAYS(Proc[[#This Row],[DateOpened]],TODAY()))-1,ABS(NETWORKDAYS(Proc[[#This Row],[DateOpened]],Proc[[#This Row],[DateClosed]]))-1)</f>
        <v>11</v>
      </c>
      <c r="R9160" s="140" t="s">
        <v>476</v>
      </c>
      <c r="S9160" s="155"/>
      <c r="T9160" s="155"/>
    </row>
    <row r="9161" spans="1:20" hidden="1">
      <c r="A9161" s="154" t="s">
        <v>10642</v>
      </c>
      <c r="B9161" s="155" t="str">
        <f>IFERROR(VLOOKUP(Proc[[#This Row],[App]],Table2[],3,0),"open")</f>
        <v>ok</v>
      </c>
      <c r="C9161" s="156" t="s">
        <v>369</v>
      </c>
      <c r="D9161" t="s">
        <v>11376</v>
      </c>
      <c r="E9161" s="154" t="s">
        <v>11699</v>
      </c>
      <c r="F9161" s="155" t="s">
        <v>11699</v>
      </c>
      <c r="G9161" s="154" t="s">
        <v>400</v>
      </c>
      <c r="H9161" s="155" t="str">
        <f>IF(Proc[[#This Row],[type]]="LFF (MDG-F)",MID(Proc[[#This Row],[Obj]],13,10),"")</f>
        <v/>
      </c>
      <c r="J9161" s="155" t="b">
        <f>Proc[[#This Row],[Requested]]=Proc[[#This Row],[CurrentParent]]</f>
        <v>1</v>
      </c>
      <c r="K9161" s="155" t="str">
        <f>IF(Proc[[#This Row],[Author]]="Marcela Urrego",VLOOKUP(LEFT(Proc[[#This Row],[Requested]],1),Table3[#All],2,0),VLOOKUP(Proc[[#This Row],[Author]],Table4[],2,0))</f>
        <v>HC</v>
      </c>
      <c r="L9161" s="155" t="s">
        <v>7801</v>
      </c>
      <c r="M9161" s="140">
        <v>46100</v>
      </c>
      <c r="N9161" s="140"/>
      <c r="O9161" s="140"/>
      <c r="P9161" s="140" t="str">
        <f ca="1">IF(Proc[[#This Row],[DaysAgeing]]&gt;5,"yep","on track")</f>
        <v>yep</v>
      </c>
      <c r="Q9161" s="2">
        <f ca="1">IF(Proc[[#This Row],[DateClosed]]="",ABS(NETWORKDAYS(Proc[[#This Row],[DateOpened]],TODAY()))-1,ABS(NETWORKDAYS(Proc[[#This Row],[DateOpened]],Proc[[#This Row],[DateClosed]]))-1)</f>
        <v>11</v>
      </c>
      <c r="R9161" s="140" t="s">
        <v>476</v>
      </c>
      <c r="S9161" s="155"/>
      <c r="T9161" s="155"/>
    </row>
    <row r="9162" spans="1:20" hidden="1">
      <c r="A9162" s="154" t="s">
        <v>10642</v>
      </c>
      <c r="B9162" s="155" t="str">
        <f>IFERROR(VLOOKUP(Proc[[#This Row],[App]],Table2[],3,0),"open")</f>
        <v>ok</v>
      </c>
      <c r="C9162" s="156" t="s">
        <v>369</v>
      </c>
      <c r="D9162" t="s">
        <v>11377</v>
      </c>
      <c r="E9162" s="154" t="s">
        <v>11699</v>
      </c>
      <c r="F9162" s="155" t="s">
        <v>11699</v>
      </c>
      <c r="G9162" s="154" t="s">
        <v>400</v>
      </c>
      <c r="H9162" s="155" t="str">
        <f>IF(Proc[[#This Row],[type]]="LFF (MDG-F)",MID(Proc[[#This Row],[Obj]],13,10),"")</f>
        <v/>
      </c>
      <c r="J9162" s="155" t="b">
        <f>Proc[[#This Row],[Requested]]=Proc[[#This Row],[CurrentParent]]</f>
        <v>1</v>
      </c>
      <c r="K9162" s="155" t="str">
        <f>IF(Proc[[#This Row],[Author]]="Marcela Urrego",VLOOKUP(LEFT(Proc[[#This Row],[Requested]],1),Table3[#All],2,0),VLOOKUP(Proc[[#This Row],[Author]],Table4[],2,0))</f>
        <v>HC</v>
      </c>
      <c r="L9162" s="155" t="s">
        <v>7801</v>
      </c>
      <c r="M9162" s="140">
        <v>46100</v>
      </c>
      <c r="N9162" s="140"/>
      <c r="O9162" s="140"/>
      <c r="P9162" s="140" t="str">
        <f ca="1">IF(Proc[[#This Row],[DaysAgeing]]&gt;5,"yep","on track")</f>
        <v>yep</v>
      </c>
      <c r="Q9162" s="2">
        <f ca="1">IF(Proc[[#This Row],[DateClosed]]="",ABS(NETWORKDAYS(Proc[[#This Row],[DateOpened]],TODAY()))-1,ABS(NETWORKDAYS(Proc[[#This Row],[DateOpened]],Proc[[#This Row],[DateClosed]]))-1)</f>
        <v>11</v>
      </c>
      <c r="R9162" s="140" t="s">
        <v>476</v>
      </c>
      <c r="S9162" s="155"/>
      <c r="T9162" s="155"/>
    </row>
    <row r="9163" spans="1:20" hidden="1">
      <c r="A9163" s="154" t="s">
        <v>10642</v>
      </c>
      <c r="B9163" s="155" t="str">
        <f>IFERROR(VLOOKUP(Proc[[#This Row],[App]],Table2[],3,0),"open")</f>
        <v>ok</v>
      </c>
      <c r="C9163" s="156" t="s">
        <v>369</v>
      </c>
      <c r="D9163" t="s">
        <v>11378</v>
      </c>
      <c r="E9163" s="154" t="s">
        <v>11699</v>
      </c>
      <c r="F9163" s="155" t="s">
        <v>11699</v>
      </c>
      <c r="G9163" s="154" t="s">
        <v>400</v>
      </c>
      <c r="H9163" s="155" t="str">
        <f>IF(Proc[[#This Row],[type]]="LFF (MDG-F)",MID(Proc[[#This Row],[Obj]],13,10),"")</f>
        <v/>
      </c>
      <c r="J9163" s="155" t="b">
        <f>Proc[[#This Row],[Requested]]=Proc[[#This Row],[CurrentParent]]</f>
        <v>1</v>
      </c>
      <c r="K9163" s="155" t="str">
        <f>IF(Proc[[#This Row],[Author]]="Marcela Urrego",VLOOKUP(LEFT(Proc[[#This Row],[Requested]],1),Table3[#All],2,0),VLOOKUP(Proc[[#This Row],[Author]],Table4[],2,0))</f>
        <v>HC</v>
      </c>
      <c r="L9163" s="155" t="s">
        <v>7801</v>
      </c>
      <c r="M9163" s="140">
        <v>46100</v>
      </c>
      <c r="N9163" s="140"/>
      <c r="O9163" s="140"/>
      <c r="P9163" s="140" t="str">
        <f ca="1">IF(Proc[[#This Row],[DaysAgeing]]&gt;5,"yep","on track")</f>
        <v>yep</v>
      </c>
      <c r="Q9163" s="2">
        <f ca="1">IF(Proc[[#This Row],[DateClosed]]="",ABS(NETWORKDAYS(Proc[[#This Row],[DateOpened]],TODAY()))-1,ABS(NETWORKDAYS(Proc[[#This Row],[DateOpened]],Proc[[#This Row],[DateClosed]]))-1)</f>
        <v>11</v>
      </c>
      <c r="R9163" s="140" t="s">
        <v>476</v>
      </c>
      <c r="S9163" s="155"/>
      <c r="T9163" s="155"/>
    </row>
    <row r="9164" spans="1:20" hidden="1">
      <c r="A9164" s="154" t="s">
        <v>10642</v>
      </c>
      <c r="B9164" s="155" t="str">
        <f>IFERROR(VLOOKUP(Proc[[#This Row],[App]],Table2[],3,0),"open")</f>
        <v>ok</v>
      </c>
      <c r="C9164" s="156" t="s">
        <v>369</v>
      </c>
      <c r="D9164" t="s">
        <v>11379</v>
      </c>
      <c r="E9164" s="154" t="s">
        <v>11699</v>
      </c>
      <c r="F9164" s="155" t="s">
        <v>11699</v>
      </c>
      <c r="G9164" s="154" t="s">
        <v>400</v>
      </c>
      <c r="H9164" s="155" t="str">
        <f>IF(Proc[[#This Row],[type]]="LFF (MDG-F)",MID(Proc[[#This Row],[Obj]],13,10),"")</f>
        <v/>
      </c>
      <c r="J9164" s="155" t="b">
        <f>Proc[[#This Row],[Requested]]=Proc[[#This Row],[CurrentParent]]</f>
        <v>1</v>
      </c>
      <c r="K9164" s="155" t="str">
        <f>IF(Proc[[#This Row],[Author]]="Marcela Urrego",VLOOKUP(LEFT(Proc[[#This Row],[Requested]],1),Table3[#All],2,0),VLOOKUP(Proc[[#This Row],[Author]],Table4[],2,0))</f>
        <v>HC</v>
      </c>
      <c r="L9164" s="155" t="s">
        <v>7801</v>
      </c>
      <c r="M9164" s="140">
        <v>46100</v>
      </c>
      <c r="N9164" s="140"/>
      <c r="O9164" s="140"/>
      <c r="P9164" s="140" t="str">
        <f ca="1">IF(Proc[[#This Row],[DaysAgeing]]&gt;5,"yep","on track")</f>
        <v>yep</v>
      </c>
      <c r="Q9164" s="2">
        <f ca="1">IF(Proc[[#This Row],[DateClosed]]="",ABS(NETWORKDAYS(Proc[[#This Row],[DateOpened]],TODAY()))-1,ABS(NETWORKDAYS(Proc[[#This Row],[DateOpened]],Proc[[#This Row],[DateClosed]]))-1)</f>
        <v>11</v>
      </c>
      <c r="R9164" s="140" t="s">
        <v>476</v>
      </c>
      <c r="S9164" s="155"/>
      <c r="T9164" s="155"/>
    </row>
    <row r="9165" spans="1:20" hidden="1">
      <c r="A9165" s="154" t="s">
        <v>10642</v>
      </c>
      <c r="B9165" s="155" t="str">
        <f>IFERROR(VLOOKUP(Proc[[#This Row],[App]],Table2[],3,0),"open")</f>
        <v>ok</v>
      </c>
      <c r="C9165" s="156" t="s">
        <v>369</v>
      </c>
      <c r="D9165" t="s">
        <v>11380</v>
      </c>
      <c r="E9165" s="154" t="s">
        <v>11699</v>
      </c>
      <c r="F9165" s="155" t="s">
        <v>11699</v>
      </c>
      <c r="G9165" s="154" t="s">
        <v>400</v>
      </c>
      <c r="H9165" s="155" t="str">
        <f>IF(Proc[[#This Row],[type]]="LFF (MDG-F)",MID(Proc[[#This Row],[Obj]],13,10),"")</f>
        <v/>
      </c>
      <c r="J9165" s="155" t="b">
        <f>Proc[[#This Row],[Requested]]=Proc[[#This Row],[CurrentParent]]</f>
        <v>1</v>
      </c>
      <c r="K9165" s="155" t="str">
        <f>IF(Proc[[#This Row],[Author]]="Marcela Urrego",VLOOKUP(LEFT(Proc[[#This Row],[Requested]],1),Table3[#All],2,0),VLOOKUP(Proc[[#This Row],[Author]],Table4[],2,0))</f>
        <v>HC</v>
      </c>
      <c r="L9165" s="155" t="s">
        <v>7801</v>
      </c>
      <c r="M9165" s="140">
        <v>46100</v>
      </c>
      <c r="N9165" s="140"/>
      <c r="O9165" s="140"/>
      <c r="P9165" s="140" t="str">
        <f ca="1">IF(Proc[[#This Row],[DaysAgeing]]&gt;5,"yep","on track")</f>
        <v>yep</v>
      </c>
      <c r="Q9165" s="2">
        <f ca="1">IF(Proc[[#This Row],[DateClosed]]="",ABS(NETWORKDAYS(Proc[[#This Row],[DateOpened]],TODAY()))-1,ABS(NETWORKDAYS(Proc[[#This Row],[DateOpened]],Proc[[#This Row],[DateClosed]]))-1)</f>
        <v>11</v>
      </c>
      <c r="R9165" s="140" t="s">
        <v>476</v>
      </c>
      <c r="S9165" s="155"/>
      <c r="T9165" s="155"/>
    </row>
    <row r="9166" spans="1:20" hidden="1">
      <c r="A9166" s="154" t="s">
        <v>10642</v>
      </c>
      <c r="B9166" s="155" t="str">
        <f>IFERROR(VLOOKUP(Proc[[#This Row],[App]],Table2[],3,0),"open")</f>
        <v>ok</v>
      </c>
      <c r="C9166" s="156" t="s">
        <v>369</v>
      </c>
      <c r="D9166" t="s">
        <v>11381</v>
      </c>
      <c r="E9166" s="154" t="s">
        <v>11699</v>
      </c>
      <c r="F9166" s="155" t="s">
        <v>11699</v>
      </c>
      <c r="G9166" s="154" t="s">
        <v>400</v>
      </c>
      <c r="H9166" s="155" t="str">
        <f>IF(Proc[[#This Row],[type]]="LFF (MDG-F)",MID(Proc[[#This Row],[Obj]],13,10),"")</f>
        <v/>
      </c>
      <c r="J9166" s="155" t="b">
        <f>Proc[[#This Row],[Requested]]=Proc[[#This Row],[CurrentParent]]</f>
        <v>1</v>
      </c>
      <c r="K9166" s="155" t="str">
        <f>IF(Proc[[#This Row],[Author]]="Marcela Urrego",VLOOKUP(LEFT(Proc[[#This Row],[Requested]],1),Table3[#All],2,0),VLOOKUP(Proc[[#This Row],[Author]],Table4[],2,0))</f>
        <v>HC</v>
      </c>
      <c r="L9166" s="155" t="s">
        <v>7801</v>
      </c>
      <c r="M9166" s="140">
        <v>46100</v>
      </c>
      <c r="N9166" s="140"/>
      <c r="O9166" s="140"/>
      <c r="P9166" s="140" t="str">
        <f ca="1">IF(Proc[[#This Row],[DaysAgeing]]&gt;5,"yep","on track")</f>
        <v>yep</v>
      </c>
      <c r="Q9166" s="2">
        <f ca="1">IF(Proc[[#This Row],[DateClosed]]="",ABS(NETWORKDAYS(Proc[[#This Row],[DateOpened]],TODAY()))-1,ABS(NETWORKDAYS(Proc[[#This Row],[DateOpened]],Proc[[#This Row],[DateClosed]]))-1)</f>
        <v>11</v>
      </c>
      <c r="R9166" s="140" t="s">
        <v>476</v>
      </c>
      <c r="S9166" s="155"/>
      <c r="T9166" s="155"/>
    </row>
    <row r="9167" spans="1:20" hidden="1">
      <c r="A9167" s="154" t="s">
        <v>10642</v>
      </c>
      <c r="B9167" s="155" t="str">
        <f>IFERROR(VLOOKUP(Proc[[#This Row],[App]],Table2[],3,0),"open")</f>
        <v>ok</v>
      </c>
      <c r="C9167" s="156" t="s">
        <v>369</v>
      </c>
      <c r="D9167" t="s">
        <v>11382</v>
      </c>
      <c r="E9167" s="154" t="s">
        <v>11699</v>
      </c>
      <c r="F9167" s="155" t="s">
        <v>11699</v>
      </c>
      <c r="G9167" s="154" t="s">
        <v>400</v>
      </c>
      <c r="H9167" s="155" t="str">
        <f>IF(Proc[[#This Row],[type]]="LFF (MDG-F)",MID(Proc[[#This Row],[Obj]],13,10),"")</f>
        <v/>
      </c>
      <c r="J9167" s="155" t="b">
        <f>Proc[[#This Row],[Requested]]=Proc[[#This Row],[CurrentParent]]</f>
        <v>1</v>
      </c>
      <c r="K9167" s="155" t="str">
        <f>IF(Proc[[#This Row],[Author]]="Marcela Urrego",VLOOKUP(LEFT(Proc[[#This Row],[Requested]],1),Table3[#All],2,0),VLOOKUP(Proc[[#This Row],[Author]],Table4[],2,0))</f>
        <v>HC</v>
      </c>
      <c r="L9167" s="155" t="s">
        <v>7801</v>
      </c>
      <c r="M9167" s="140">
        <v>46100</v>
      </c>
      <c r="N9167" s="140"/>
      <c r="O9167" s="140"/>
      <c r="P9167" s="140" t="str">
        <f ca="1">IF(Proc[[#This Row],[DaysAgeing]]&gt;5,"yep","on track")</f>
        <v>yep</v>
      </c>
      <c r="Q9167" s="2">
        <f ca="1">IF(Proc[[#This Row],[DateClosed]]="",ABS(NETWORKDAYS(Proc[[#This Row],[DateOpened]],TODAY()))-1,ABS(NETWORKDAYS(Proc[[#This Row],[DateOpened]],Proc[[#This Row],[DateClosed]]))-1)</f>
        <v>11</v>
      </c>
      <c r="R9167" s="140" t="s">
        <v>476</v>
      </c>
      <c r="S9167" s="155"/>
      <c r="T9167" s="155"/>
    </row>
    <row r="9168" spans="1:20" hidden="1">
      <c r="A9168" s="154" t="s">
        <v>10642</v>
      </c>
      <c r="B9168" s="155" t="str">
        <f>IFERROR(VLOOKUP(Proc[[#This Row],[App]],Table2[],3,0),"open")</f>
        <v>ok</v>
      </c>
      <c r="C9168" s="156" t="s">
        <v>369</v>
      </c>
      <c r="D9168" t="s">
        <v>11383</v>
      </c>
      <c r="E9168" s="154" t="s">
        <v>11699</v>
      </c>
      <c r="F9168" s="155" t="s">
        <v>11699</v>
      </c>
      <c r="G9168" s="154" t="s">
        <v>400</v>
      </c>
      <c r="H9168" s="155" t="str">
        <f>IF(Proc[[#This Row],[type]]="LFF (MDG-F)",MID(Proc[[#This Row],[Obj]],13,10),"")</f>
        <v/>
      </c>
      <c r="J9168" s="155" t="b">
        <f>Proc[[#This Row],[Requested]]=Proc[[#This Row],[CurrentParent]]</f>
        <v>1</v>
      </c>
      <c r="K9168" s="155" t="str">
        <f>IF(Proc[[#This Row],[Author]]="Marcela Urrego",VLOOKUP(LEFT(Proc[[#This Row],[Requested]],1),Table3[#All],2,0),VLOOKUP(Proc[[#This Row],[Author]],Table4[],2,0))</f>
        <v>HC</v>
      </c>
      <c r="L9168" s="155" t="s">
        <v>7801</v>
      </c>
      <c r="M9168" s="140">
        <v>46100</v>
      </c>
      <c r="N9168" s="140"/>
      <c r="O9168" s="140"/>
      <c r="P9168" s="140" t="str">
        <f ca="1">IF(Proc[[#This Row],[DaysAgeing]]&gt;5,"yep","on track")</f>
        <v>yep</v>
      </c>
      <c r="Q9168" s="2">
        <f ca="1">IF(Proc[[#This Row],[DateClosed]]="",ABS(NETWORKDAYS(Proc[[#This Row],[DateOpened]],TODAY()))-1,ABS(NETWORKDAYS(Proc[[#This Row],[DateOpened]],Proc[[#This Row],[DateClosed]]))-1)</f>
        <v>11</v>
      </c>
      <c r="R9168" s="140" t="s">
        <v>476</v>
      </c>
      <c r="S9168" s="155"/>
      <c r="T9168" s="155"/>
    </row>
    <row r="9169" spans="1:20" hidden="1">
      <c r="A9169" s="154" t="s">
        <v>10642</v>
      </c>
      <c r="B9169" s="155" t="str">
        <f>IFERROR(VLOOKUP(Proc[[#This Row],[App]],Table2[],3,0),"open")</f>
        <v>ok</v>
      </c>
      <c r="C9169" s="156" t="s">
        <v>369</v>
      </c>
      <c r="D9169" t="s">
        <v>11384</v>
      </c>
      <c r="E9169" s="154" t="s">
        <v>11699</v>
      </c>
      <c r="F9169" s="155" t="s">
        <v>11699</v>
      </c>
      <c r="G9169" s="154" t="s">
        <v>400</v>
      </c>
      <c r="H9169" s="155" t="str">
        <f>IF(Proc[[#This Row],[type]]="LFF (MDG-F)",MID(Proc[[#This Row],[Obj]],13,10),"")</f>
        <v/>
      </c>
      <c r="J9169" s="155" t="b">
        <f>Proc[[#This Row],[Requested]]=Proc[[#This Row],[CurrentParent]]</f>
        <v>1</v>
      </c>
      <c r="K9169" s="155" t="str">
        <f>IF(Proc[[#This Row],[Author]]="Marcela Urrego",VLOOKUP(LEFT(Proc[[#This Row],[Requested]],1),Table3[#All],2,0),VLOOKUP(Proc[[#This Row],[Author]],Table4[],2,0))</f>
        <v>HC</v>
      </c>
      <c r="L9169" s="155" t="s">
        <v>7801</v>
      </c>
      <c r="M9169" s="140">
        <v>46100</v>
      </c>
      <c r="N9169" s="140"/>
      <c r="O9169" s="140"/>
      <c r="P9169" s="140" t="str">
        <f ca="1">IF(Proc[[#This Row],[DaysAgeing]]&gt;5,"yep","on track")</f>
        <v>yep</v>
      </c>
      <c r="Q9169" s="2">
        <f ca="1">IF(Proc[[#This Row],[DateClosed]]="",ABS(NETWORKDAYS(Proc[[#This Row],[DateOpened]],TODAY()))-1,ABS(NETWORKDAYS(Proc[[#This Row],[DateOpened]],Proc[[#This Row],[DateClosed]]))-1)</f>
        <v>11</v>
      </c>
      <c r="R9169" s="140" t="s">
        <v>476</v>
      </c>
      <c r="S9169" s="155"/>
      <c r="T9169" s="155"/>
    </row>
    <row r="9170" spans="1:20" hidden="1">
      <c r="A9170" s="154" t="s">
        <v>10642</v>
      </c>
      <c r="B9170" s="155" t="str">
        <f>IFERROR(VLOOKUP(Proc[[#This Row],[App]],Table2[],3,0),"open")</f>
        <v>ok</v>
      </c>
      <c r="C9170" s="156" t="s">
        <v>369</v>
      </c>
      <c r="D9170" t="s">
        <v>11385</v>
      </c>
      <c r="E9170" s="154" t="s">
        <v>11699</v>
      </c>
      <c r="F9170" s="155" t="s">
        <v>11699</v>
      </c>
      <c r="G9170" s="154" t="s">
        <v>400</v>
      </c>
      <c r="H9170" s="155" t="str">
        <f>IF(Proc[[#This Row],[type]]="LFF (MDG-F)",MID(Proc[[#This Row],[Obj]],13,10),"")</f>
        <v/>
      </c>
      <c r="J9170" s="155" t="b">
        <f>Proc[[#This Row],[Requested]]=Proc[[#This Row],[CurrentParent]]</f>
        <v>1</v>
      </c>
      <c r="K9170" s="155" t="str">
        <f>IF(Proc[[#This Row],[Author]]="Marcela Urrego",VLOOKUP(LEFT(Proc[[#This Row],[Requested]],1),Table3[#All],2,0),VLOOKUP(Proc[[#This Row],[Author]],Table4[],2,0))</f>
        <v>HC</v>
      </c>
      <c r="L9170" s="155" t="s">
        <v>7801</v>
      </c>
      <c r="M9170" s="140">
        <v>46100</v>
      </c>
      <c r="N9170" s="140"/>
      <c r="O9170" s="140"/>
      <c r="P9170" s="140" t="str">
        <f ca="1">IF(Proc[[#This Row],[DaysAgeing]]&gt;5,"yep","on track")</f>
        <v>yep</v>
      </c>
      <c r="Q9170" s="2">
        <f ca="1">IF(Proc[[#This Row],[DateClosed]]="",ABS(NETWORKDAYS(Proc[[#This Row],[DateOpened]],TODAY()))-1,ABS(NETWORKDAYS(Proc[[#This Row],[DateOpened]],Proc[[#This Row],[DateClosed]]))-1)</f>
        <v>11</v>
      </c>
      <c r="R9170" s="140" t="s">
        <v>476</v>
      </c>
      <c r="S9170" s="155"/>
      <c r="T9170" s="155"/>
    </row>
    <row r="9171" spans="1:20" hidden="1">
      <c r="A9171" s="154" t="s">
        <v>10642</v>
      </c>
      <c r="B9171" s="155" t="str">
        <f>IFERROR(VLOOKUP(Proc[[#This Row],[App]],Table2[],3,0),"open")</f>
        <v>ok</v>
      </c>
      <c r="C9171" s="156" t="s">
        <v>369</v>
      </c>
      <c r="D9171" t="s">
        <v>11386</v>
      </c>
      <c r="E9171" s="154" t="s">
        <v>11699</v>
      </c>
      <c r="F9171" s="155" t="s">
        <v>11699</v>
      </c>
      <c r="G9171" s="154" t="s">
        <v>400</v>
      </c>
      <c r="H9171" s="155" t="str">
        <f>IF(Proc[[#This Row],[type]]="LFF (MDG-F)",MID(Proc[[#This Row],[Obj]],13,10),"")</f>
        <v/>
      </c>
      <c r="J9171" s="155" t="b">
        <f>Proc[[#This Row],[Requested]]=Proc[[#This Row],[CurrentParent]]</f>
        <v>1</v>
      </c>
      <c r="K9171" s="155" t="str">
        <f>IF(Proc[[#This Row],[Author]]="Marcela Urrego",VLOOKUP(LEFT(Proc[[#This Row],[Requested]],1),Table3[#All],2,0),VLOOKUP(Proc[[#This Row],[Author]],Table4[],2,0))</f>
        <v>HC</v>
      </c>
      <c r="L9171" s="155" t="s">
        <v>7801</v>
      </c>
      <c r="M9171" s="140">
        <v>46100</v>
      </c>
      <c r="N9171" s="140"/>
      <c r="O9171" s="140"/>
      <c r="P9171" s="140" t="str">
        <f ca="1">IF(Proc[[#This Row],[DaysAgeing]]&gt;5,"yep","on track")</f>
        <v>yep</v>
      </c>
      <c r="Q9171" s="2">
        <f ca="1">IF(Proc[[#This Row],[DateClosed]]="",ABS(NETWORKDAYS(Proc[[#This Row],[DateOpened]],TODAY()))-1,ABS(NETWORKDAYS(Proc[[#This Row],[DateOpened]],Proc[[#This Row],[DateClosed]]))-1)</f>
        <v>11</v>
      </c>
      <c r="R9171" s="140" t="s">
        <v>476</v>
      </c>
      <c r="S9171" s="155"/>
      <c r="T9171" s="155"/>
    </row>
    <row r="9172" spans="1:20" hidden="1">
      <c r="A9172" s="154" t="s">
        <v>10642</v>
      </c>
      <c r="B9172" s="155" t="str">
        <f>IFERROR(VLOOKUP(Proc[[#This Row],[App]],Table2[],3,0),"open")</f>
        <v>ok</v>
      </c>
      <c r="C9172" s="156" t="s">
        <v>369</v>
      </c>
      <c r="D9172" t="s">
        <v>11387</v>
      </c>
      <c r="E9172" s="154" t="s">
        <v>11699</v>
      </c>
      <c r="F9172" s="155" t="s">
        <v>11699</v>
      </c>
      <c r="G9172" s="154" t="s">
        <v>400</v>
      </c>
      <c r="H9172" s="155" t="str">
        <f>IF(Proc[[#This Row],[type]]="LFF (MDG-F)",MID(Proc[[#This Row],[Obj]],13,10),"")</f>
        <v/>
      </c>
      <c r="J9172" s="155" t="b">
        <f>Proc[[#This Row],[Requested]]=Proc[[#This Row],[CurrentParent]]</f>
        <v>1</v>
      </c>
      <c r="K9172" s="155" t="str">
        <f>IF(Proc[[#This Row],[Author]]="Marcela Urrego",VLOOKUP(LEFT(Proc[[#This Row],[Requested]],1),Table3[#All],2,0),VLOOKUP(Proc[[#This Row],[Author]],Table4[],2,0))</f>
        <v>HC</v>
      </c>
      <c r="L9172" s="155" t="s">
        <v>7801</v>
      </c>
      <c r="M9172" s="140">
        <v>46100</v>
      </c>
      <c r="N9172" s="140"/>
      <c r="O9172" s="140"/>
      <c r="P9172" s="140" t="str">
        <f ca="1">IF(Proc[[#This Row],[DaysAgeing]]&gt;5,"yep","on track")</f>
        <v>yep</v>
      </c>
      <c r="Q9172" s="2">
        <f ca="1">IF(Proc[[#This Row],[DateClosed]]="",ABS(NETWORKDAYS(Proc[[#This Row],[DateOpened]],TODAY()))-1,ABS(NETWORKDAYS(Proc[[#This Row],[DateOpened]],Proc[[#This Row],[DateClosed]]))-1)</f>
        <v>11</v>
      </c>
      <c r="R9172" s="140" t="s">
        <v>476</v>
      </c>
      <c r="S9172" s="155"/>
      <c r="T9172" s="155"/>
    </row>
    <row r="9173" spans="1:20" hidden="1">
      <c r="A9173" s="154" t="s">
        <v>10642</v>
      </c>
      <c r="B9173" s="155" t="str">
        <f>IFERROR(VLOOKUP(Proc[[#This Row],[App]],Table2[],3,0),"open")</f>
        <v>ok</v>
      </c>
      <c r="C9173" s="156" t="s">
        <v>369</v>
      </c>
      <c r="D9173" t="s">
        <v>11388</v>
      </c>
      <c r="E9173" s="154" t="s">
        <v>11699</v>
      </c>
      <c r="F9173" s="155" t="s">
        <v>11699</v>
      </c>
      <c r="G9173" s="154" t="s">
        <v>400</v>
      </c>
      <c r="H9173" s="155" t="str">
        <f>IF(Proc[[#This Row],[type]]="LFF (MDG-F)",MID(Proc[[#This Row],[Obj]],13,10),"")</f>
        <v/>
      </c>
      <c r="J9173" s="155" t="b">
        <f>Proc[[#This Row],[Requested]]=Proc[[#This Row],[CurrentParent]]</f>
        <v>1</v>
      </c>
      <c r="K9173" s="155" t="str">
        <f>IF(Proc[[#This Row],[Author]]="Marcela Urrego",VLOOKUP(LEFT(Proc[[#This Row],[Requested]],1),Table3[#All],2,0),VLOOKUP(Proc[[#This Row],[Author]],Table4[],2,0))</f>
        <v>HC</v>
      </c>
      <c r="L9173" s="155" t="s">
        <v>7801</v>
      </c>
      <c r="M9173" s="140">
        <v>46100</v>
      </c>
      <c r="N9173" s="140"/>
      <c r="O9173" s="140"/>
      <c r="P9173" s="140" t="str">
        <f ca="1">IF(Proc[[#This Row],[DaysAgeing]]&gt;5,"yep","on track")</f>
        <v>yep</v>
      </c>
      <c r="Q9173" s="2">
        <f ca="1">IF(Proc[[#This Row],[DateClosed]]="",ABS(NETWORKDAYS(Proc[[#This Row],[DateOpened]],TODAY()))-1,ABS(NETWORKDAYS(Proc[[#This Row],[DateOpened]],Proc[[#This Row],[DateClosed]]))-1)</f>
        <v>11</v>
      </c>
      <c r="R9173" s="140" t="s">
        <v>476</v>
      </c>
      <c r="S9173" s="155"/>
      <c r="T9173" s="155"/>
    </row>
    <row r="9174" spans="1:20" hidden="1">
      <c r="A9174" s="154" t="s">
        <v>10642</v>
      </c>
      <c r="B9174" s="155" t="str">
        <f>IFERROR(VLOOKUP(Proc[[#This Row],[App]],Table2[],3,0),"open")</f>
        <v>ok</v>
      </c>
      <c r="C9174" s="156" t="s">
        <v>369</v>
      </c>
      <c r="D9174" t="s">
        <v>11389</v>
      </c>
      <c r="E9174" s="154" t="s">
        <v>11699</v>
      </c>
      <c r="F9174" s="155" t="s">
        <v>11699</v>
      </c>
      <c r="G9174" s="154" t="s">
        <v>400</v>
      </c>
      <c r="H9174" s="155" t="str">
        <f>IF(Proc[[#This Row],[type]]="LFF (MDG-F)",MID(Proc[[#This Row],[Obj]],13,10),"")</f>
        <v/>
      </c>
      <c r="J9174" s="155" t="b">
        <f>Proc[[#This Row],[Requested]]=Proc[[#This Row],[CurrentParent]]</f>
        <v>1</v>
      </c>
      <c r="K9174" s="155" t="str">
        <f>IF(Proc[[#This Row],[Author]]="Marcela Urrego",VLOOKUP(LEFT(Proc[[#This Row],[Requested]],1),Table3[#All],2,0),VLOOKUP(Proc[[#This Row],[Author]],Table4[],2,0))</f>
        <v>HC</v>
      </c>
      <c r="L9174" s="155" t="s">
        <v>7801</v>
      </c>
      <c r="M9174" s="140">
        <v>46100</v>
      </c>
      <c r="N9174" s="140"/>
      <c r="O9174" s="140"/>
      <c r="P9174" s="140" t="str">
        <f ca="1">IF(Proc[[#This Row],[DaysAgeing]]&gt;5,"yep","on track")</f>
        <v>yep</v>
      </c>
      <c r="Q9174" s="2">
        <f ca="1">IF(Proc[[#This Row],[DateClosed]]="",ABS(NETWORKDAYS(Proc[[#This Row],[DateOpened]],TODAY()))-1,ABS(NETWORKDAYS(Proc[[#This Row],[DateOpened]],Proc[[#This Row],[DateClosed]]))-1)</f>
        <v>11</v>
      </c>
      <c r="R9174" s="140" t="s">
        <v>476</v>
      </c>
      <c r="S9174" s="155"/>
      <c r="T9174" s="155"/>
    </row>
    <row r="9175" spans="1:20" hidden="1">
      <c r="A9175" s="154" t="s">
        <v>10642</v>
      </c>
      <c r="B9175" s="155" t="str">
        <f>IFERROR(VLOOKUP(Proc[[#This Row],[App]],Table2[],3,0),"open")</f>
        <v>ok</v>
      </c>
      <c r="C9175" s="156" t="s">
        <v>369</v>
      </c>
      <c r="D9175" t="s">
        <v>11390</v>
      </c>
      <c r="E9175" s="154" t="s">
        <v>11699</v>
      </c>
      <c r="F9175" s="155" t="s">
        <v>11699</v>
      </c>
      <c r="G9175" s="154" t="s">
        <v>400</v>
      </c>
      <c r="H9175" s="155" t="str">
        <f>IF(Proc[[#This Row],[type]]="LFF (MDG-F)",MID(Proc[[#This Row],[Obj]],13,10),"")</f>
        <v/>
      </c>
      <c r="J9175" s="155" t="b">
        <f>Proc[[#This Row],[Requested]]=Proc[[#This Row],[CurrentParent]]</f>
        <v>1</v>
      </c>
      <c r="K9175" s="155" t="str">
        <f>IF(Proc[[#This Row],[Author]]="Marcela Urrego",VLOOKUP(LEFT(Proc[[#This Row],[Requested]],1),Table3[#All],2,0),VLOOKUP(Proc[[#This Row],[Author]],Table4[],2,0))</f>
        <v>HC</v>
      </c>
      <c r="L9175" s="155" t="s">
        <v>7801</v>
      </c>
      <c r="M9175" s="140">
        <v>46100</v>
      </c>
      <c r="N9175" s="140"/>
      <c r="O9175" s="140"/>
      <c r="P9175" s="140" t="str">
        <f ca="1">IF(Proc[[#This Row],[DaysAgeing]]&gt;5,"yep","on track")</f>
        <v>yep</v>
      </c>
      <c r="Q9175" s="2">
        <f ca="1">IF(Proc[[#This Row],[DateClosed]]="",ABS(NETWORKDAYS(Proc[[#This Row],[DateOpened]],TODAY()))-1,ABS(NETWORKDAYS(Proc[[#This Row],[DateOpened]],Proc[[#This Row],[DateClosed]]))-1)</f>
        <v>11</v>
      </c>
      <c r="R9175" s="140" t="s">
        <v>476</v>
      </c>
      <c r="S9175" s="155"/>
      <c r="T9175" s="155"/>
    </row>
    <row r="9176" spans="1:20" hidden="1">
      <c r="A9176" s="154" t="s">
        <v>10642</v>
      </c>
      <c r="B9176" s="155" t="str">
        <f>IFERROR(VLOOKUP(Proc[[#This Row],[App]],Table2[],3,0),"open")</f>
        <v>ok</v>
      </c>
      <c r="C9176" s="156" t="s">
        <v>369</v>
      </c>
      <c r="D9176" t="s">
        <v>11391</v>
      </c>
      <c r="E9176" s="154" t="s">
        <v>11699</v>
      </c>
      <c r="F9176" s="155" t="s">
        <v>11699</v>
      </c>
      <c r="G9176" s="154" t="s">
        <v>400</v>
      </c>
      <c r="H9176" s="155" t="str">
        <f>IF(Proc[[#This Row],[type]]="LFF (MDG-F)",MID(Proc[[#This Row],[Obj]],13,10),"")</f>
        <v/>
      </c>
      <c r="J9176" s="155" t="b">
        <f>Proc[[#This Row],[Requested]]=Proc[[#This Row],[CurrentParent]]</f>
        <v>1</v>
      </c>
      <c r="K9176" s="155" t="str">
        <f>IF(Proc[[#This Row],[Author]]="Marcela Urrego",VLOOKUP(LEFT(Proc[[#This Row],[Requested]],1),Table3[#All],2,0),VLOOKUP(Proc[[#This Row],[Author]],Table4[],2,0))</f>
        <v>HC</v>
      </c>
      <c r="L9176" s="155" t="s">
        <v>7801</v>
      </c>
      <c r="M9176" s="140">
        <v>46100</v>
      </c>
      <c r="N9176" s="140"/>
      <c r="O9176" s="140"/>
      <c r="P9176" s="140" t="str">
        <f ca="1">IF(Proc[[#This Row],[DaysAgeing]]&gt;5,"yep","on track")</f>
        <v>yep</v>
      </c>
      <c r="Q9176" s="2">
        <f ca="1">IF(Proc[[#This Row],[DateClosed]]="",ABS(NETWORKDAYS(Proc[[#This Row],[DateOpened]],TODAY()))-1,ABS(NETWORKDAYS(Proc[[#This Row],[DateOpened]],Proc[[#This Row],[DateClosed]]))-1)</f>
        <v>11</v>
      </c>
      <c r="R9176" s="140" t="s">
        <v>476</v>
      </c>
      <c r="S9176" s="155"/>
      <c r="T9176" s="155"/>
    </row>
    <row r="9177" spans="1:20" hidden="1">
      <c r="A9177" s="154" t="s">
        <v>10642</v>
      </c>
      <c r="B9177" s="155" t="str">
        <f>IFERROR(VLOOKUP(Proc[[#This Row],[App]],Table2[],3,0),"open")</f>
        <v>ok</v>
      </c>
      <c r="C9177" s="156" t="s">
        <v>369</v>
      </c>
      <c r="D9177" t="s">
        <v>11392</v>
      </c>
      <c r="E9177" s="154" t="s">
        <v>11699</v>
      </c>
      <c r="F9177" s="155" t="s">
        <v>11699</v>
      </c>
      <c r="G9177" s="154" t="s">
        <v>400</v>
      </c>
      <c r="H9177" s="155" t="str">
        <f>IF(Proc[[#This Row],[type]]="LFF (MDG-F)",MID(Proc[[#This Row],[Obj]],13,10),"")</f>
        <v/>
      </c>
      <c r="J9177" s="155" t="b">
        <f>Proc[[#This Row],[Requested]]=Proc[[#This Row],[CurrentParent]]</f>
        <v>1</v>
      </c>
      <c r="K9177" s="155" t="str">
        <f>IF(Proc[[#This Row],[Author]]="Marcela Urrego",VLOOKUP(LEFT(Proc[[#This Row],[Requested]],1),Table3[#All],2,0),VLOOKUP(Proc[[#This Row],[Author]],Table4[],2,0))</f>
        <v>HC</v>
      </c>
      <c r="L9177" s="155" t="s">
        <v>7801</v>
      </c>
      <c r="M9177" s="140">
        <v>46100</v>
      </c>
      <c r="N9177" s="140"/>
      <c r="O9177" s="140"/>
      <c r="P9177" s="140" t="str">
        <f ca="1">IF(Proc[[#This Row],[DaysAgeing]]&gt;5,"yep","on track")</f>
        <v>yep</v>
      </c>
      <c r="Q9177" s="2">
        <f ca="1">IF(Proc[[#This Row],[DateClosed]]="",ABS(NETWORKDAYS(Proc[[#This Row],[DateOpened]],TODAY()))-1,ABS(NETWORKDAYS(Proc[[#This Row],[DateOpened]],Proc[[#This Row],[DateClosed]]))-1)</f>
        <v>11</v>
      </c>
      <c r="R9177" s="140" t="s">
        <v>476</v>
      </c>
      <c r="S9177" s="155"/>
      <c r="T9177" s="155"/>
    </row>
    <row r="9178" spans="1:20" hidden="1">
      <c r="A9178" s="154" t="s">
        <v>10642</v>
      </c>
      <c r="B9178" s="155" t="str">
        <f>IFERROR(VLOOKUP(Proc[[#This Row],[App]],Table2[],3,0),"open")</f>
        <v>ok</v>
      </c>
      <c r="C9178" s="156" t="s">
        <v>369</v>
      </c>
      <c r="D9178" t="s">
        <v>11393</v>
      </c>
      <c r="E9178" s="154" t="s">
        <v>11699</v>
      </c>
      <c r="F9178" s="155" t="s">
        <v>11699</v>
      </c>
      <c r="G9178" s="154" t="s">
        <v>400</v>
      </c>
      <c r="H9178" s="155" t="str">
        <f>IF(Proc[[#This Row],[type]]="LFF (MDG-F)",MID(Proc[[#This Row],[Obj]],13,10),"")</f>
        <v/>
      </c>
      <c r="J9178" s="155" t="b">
        <f>Proc[[#This Row],[Requested]]=Proc[[#This Row],[CurrentParent]]</f>
        <v>1</v>
      </c>
      <c r="K9178" s="155" t="str">
        <f>IF(Proc[[#This Row],[Author]]="Marcela Urrego",VLOOKUP(LEFT(Proc[[#This Row],[Requested]],1),Table3[#All],2,0),VLOOKUP(Proc[[#This Row],[Author]],Table4[],2,0))</f>
        <v>HC</v>
      </c>
      <c r="L9178" s="155" t="s">
        <v>7801</v>
      </c>
      <c r="M9178" s="140">
        <v>46100</v>
      </c>
      <c r="N9178" s="140"/>
      <c r="O9178" s="140"/>
      <c r="P9178" s="140" t="str">
        <f ca="1">IF(Proc[[#This Row],[DaysAgeing]]&gt;5,"yep","on track")</f>
        <v>yep</v>
      </c>
      <c r="Q9178" s="2">
        <f ca="1">IF(Proc[[#This Row],[DateClosed]]="",ABS(NETWORKDAYS(Proc[[#This Row],[DateOpened]],TODAY()))-1,ABS(NETWORKDAYS(Proc[[#This Row],[DateOpened]],Proc[[#This Row],[DateClosed]]))-1)</f>
        <v>11</v>
      </c>
      <c r="R9178" s="140" t="s">
        <v>476</v>
      </c>
      <c r="S9178" s="155"/>
      <c r="T9178" s="155"/>
    </row>
    <row r="9179" spans="1:20" hidden="1">
      <c r="A9179" s="154" t="s">
        <v>10642</v>
      </c>
      <c r="B9179" s="155" t="str">
        <f>IFERROR(VLOOKUP(Proc[[#This Row],[App]],Table2[],3,0),"open")</f>
        <v>ok</v>
      </c>
      <c r="C9179" s="156" t="s">
        <v>369</v>
      </c>
      <c r="D9179" t="s">
        <v>11394</v>
      </c>
      <c r="E9179" s="154" t="s">
        <v>11699</v>
      </c>
      <c r="F9179" s="155" t="s">
        <v>11699</v>
      </c>
      <c r="G9179" s="154" t="s">
        <v>400</v>
      </c>
      <c r="H9179" s="155" t="str">
        <f>IF(Proc[[#This Row],[type]]="LFF (MDG-F)",MID(Proc[[#This Row],[Obj]],13,10),"")</f>
        <v/>
      </c>
      <c r="J9179" s="155" t="b">
        <f>Proc[[#This Row],[Requested]]=Proc[[#This Row],[CurrentParent]]</f>
        <v>1</v>
      </c>
      <c r="K9179" s="155" t="str">
        <f>IF(Proc[[#This Row],[Author]]="Marcela Urrego",VLOOKUP(LEFT(Proc[[#This Row],[Requested]],1),Table3[#All],2,0),VLOOKUP(Proc[[#This Row],[Author]],Table4[],2,0))</f>
        <v>HC</v>
      </c>
      <c r="L9179" s="155" t="s">
        <v>7801</v>
      </c>
      <c r="M9179" s="140">
        <v>46100</v>
      </c>
      <c r="N9179" s="140"/>
      <c r="O9179" s="140"/>
      <c r="P9179" s="140" t="str">
        <f ca="1">IF(Proc[[#This Row],[DaysAgeing]]&gt;5,"yep","on track")</f>
        <v>yep</v>
      </c>
      <c r="Q9179" s="2">
        <f ca="1">IF(Proc[[#This Row],[DateClosed]]="",ABS(NETWORKDAYS(Proc[[#This Row],[DateOpened]],TODAY()))-1,ABS(NETWORKDAYS(Proc[[#This Row],[DateOpened]],Proc[[#This Row],[DateClosed]]))-1)</f>
        <v>11</v>
      </c>
      <c r="R9179" s="140" t="s">
        <v>476</v>
      </c>
      <c r="S9179" s="155"/>
      <c r="T9179" s="155"/>
    </row>
    <row r="9180" spans="1:20" hidden="1">
      <c r="A9180" s="154" t="s">
        <v>10642</v>
      </c>
      <c r="B9180" s="155" t="str">
        <f>IFERROR(VLOOKUP(Proc[[#This Row],[App]],Table2[],3,0),"open")</f>
        <v>ok</v>
      </c>
      <c r="C9180" s="156" t="s">
        <v>369</v>
      </c>
      <c r="D9180" t="s">
        <v>11395</v>
      </c>
      <c r="E9180" s="154" t="s">
        <v>11699</v>
      </c>
      <c r="F9180" s="155" t="s">
        <v>11699</v>
      </c>
      <c r="G9180" s="154" t="s">
        <v>400</v>
      </c>
      <c r="H9180" s="155" t="str">
        <f>IF(Proc[[#This Row],[type]]="LFF (MDG-F)",MID(Proc[[#This Row],[Obj]],13,10),"")</f>
        <v/>
      </c>
      <c r="J9180" s="155" t="b">
        <f>Proc[[#This Row],[Requested]]=Proc[[#This Row],[CurrentParent]]</f>
        <v>1</v>
      </c>
      <c r="K9180" s="155" t="str">
        <f>IF(Proc[[#This Row],[Author]]="Marcela Urrego",VLOOKUP(LEFT(Proc[[#This Row],[Requested]],1),Table3[#All],2,0),VLOOKUP(Proc[[#This Row],[Author]],Table4[],2,0))</f>
        <v>HC</v>
      </c>
      <c r="L9180" s="155" t="s">
        <v>7801</v>
      </c>
      <c r="M9180" s="140">
        <v>46100</v>
      </c>
      <c r="N9180" s="140"/>
      <c r="O9180" s="140"/>
      <c r="P9180" s="140" t="str">
        <f ca="1">IF(Proc[[#This Row],[DaysAgeing]]&gt;5,"yep","on track")</f>
        <v>yep</v>
      </c>
      <c r="Q9180" s="2">
        <f ca="1">IF(Proc[[#This Row],[DateClosed]]="",ABS(NETWORKDAYS(Proc[[#This Row],[DateOpened]],TODAY()))-1,ABS(NETWORKDAYS(Proc[[#This Row],[DateOpened]],Proc[[#This Row],[DateClosed]]))-1)</f>
        <v>11</v>
      </c>
      <c r="R9180" s="140" t="s">
        <v>476</v>
      </c>
      <c r="S9180" s="155"/>
      <c r="T9180" s="155"/>
    </row>
    <row r="9181" spans="1:20" hidden="1">
      <c r="A9181" s="154" t="s">
        <v>10642</v>
      </c>
      <c r="B9181" s="155" t="str">
        <f>IFERROR(VLOOKUP(Proc[[#This Row],[App]],Table2[],3,0),"open")</f>
        <v>ok</v>
      </c>
      <c r="C9181" s="156" t="s">
        <v>369</v>
      </c>
      <c r="D9181" t="s">
        <v>11396</v>
      </c>
      <c r="E9181" s="154" t="s">
        <v>11699</v>
      </c>
      <c r="F9181" s="155" t="s">
        <v>11699</v>
      </c>
      <c r="G9181" s="154" t="s">
        <v>400</v>
      </c>
      <c r="H9181" s="155" t="str">
        <f>IF(Proc[[#This Row],[type]]="LFF (MDG-F)",MID(Proc[[#This Row],[Obj]],13,10),"")</f>
        <v/>
      </c>
      <c r="J9181" s="155" t="b">
        <f>Proc[[#This Row],[Requested]]=Proc[[#This Row],[CurrentParent]]</f>
        <v>1</v>
      </c>
      <c r="K9181" s="155" t="str">
        <f>IF(Proc[[#This Row],[Author]]="Marcela Urrego",VLOOKUP(LEFT(Proc[[#This Row],[Requested]],1),Table3[#All],2,0),VLOOKUP(Proc[[#This Row],[Author]],Table4[],2,0))</f>
        <v>HC</v>
      </c>
      <c r="L9181" s="155" t="s">
        <v>7801</v>
      </c>
      <c r="M9181" s="140">
        <v>46100</v>
      </c>
      <c r="N9181" s="140"/>
      <c r="O9181" s="140"/>
      <c r="P9181" s="140" t="str">
        <f ca="1">IF(Proc[[#This Row],[DaysAgeing]]&gt;5,"yep","on track")</f>
        <v>yep</v>
      </c>
      <c r="Q9181" s="2">
        <f ca="1">IF(Proc[[#This Row],[DateClosed]]="",ABS(NETWORKDAYS(Proc[[#This Row],[DateOpened]],TODAY()))-1,ABS(NETWORKDAYS(Proc[[#This Row],[DateOpened]],Proc[[#This Row],[DateClosed]]))-1)</f>
        <v>11</v>
      </c>
      <c r="R9181" s="140" t="s">
        <v>476</v>
      </c>
      <c r="S9181" s="155"/>
      <c r="T9181" s="155"/>
    </row>
    <row r="9182" spans="1:20" hidden="1">
      <c r="A9182" s="154" t="s">
        <v>10642</v>
      </c>
      <c r="B9182" s="155" t="str">
        <f>IFERROR(VLOOKUP(Proc[[#This Row],[App]],Table2[],3,0),"open")</f>
        <v>ok</v>
      </c>
      <c r="C9182" s="156" t="s">
        <v>369</v>
      </c>
      <c r="D9182" t="s">
        <v>11397</v>
      </c>
      <c r="E9182" s="154" t="s">
        <v>11699</v>
      </c>
      <c r="F9182" s="155" t="s">
        <v>11699</v>
      </c>
      <c r="G9182" s="154" t="s">
        <v>400</v>
      </c>
      <c r="H9182" s="155" t="str">
        <f>IF(Proc[[#This Row],[type]]="LFF (MDG-F)",MID(Proc[[#This Row],[Obj]],13,10),"")</f>
        <v/>
      </c>
      <c r="J9182" s="155" t="b">
        <f>Proc[[#This Row],[Requested]]=Proc[[#This Row],[CurrentParent]]</f>
        <v>1</v>
      </c>
      <c r="K9182" s="155" t="str">
        <f>IF(Proc[[#This Row],[Author]]="Marcela Urrego",VLOOKUP(LEFT(Proc[[#This Row],[Requested]],1),Table3[#All],2,0),VLOOKUP(Proc[[#This Row],[Author]],Table4[],2,0))</f>
        <v>HC</v>
      </c>
      <c r="L9182" s="155" t="s">
        <v>7801</v>
      </c>
      <c r="M9182" s="140">
        <v>46100</v>
      </c>
      <c r="N9182" s="140"/>
      <c r="O9182" s="140"/>
      <c r="P9182" s="140" t="str">
        <f ca="1">IF(Proc[[#This Row],[DaysAgeing]]&gt;5,"yep","on track")</f>
        <v>yep</v>
      </c>
      <c r="Q9182" s="2">
        <f ca="1">IF(Proc[[#This Row],[DateClosed]]="",ABS(NETWORKDAYS(Proc[[#This Row],[DateOpened]],TODAY()))-1,ABS(NETWORKDAYS(Proc[[#This Row],[DateOpened]],Proc[[#This Row],[DateClosed]]))-1)</f>
        <v>11</v>
      </c>
      <c r="R9182" s="140" t="s">
        <v>476</v>
      </c>
      <c r="S9182" s="155"/>
      <c r="T9182" s="155"/>
    </row>
    <row r="9183" spans="1:20" hidden="1">
      <c r="A9183" s="154" t="s">
        <v>10642</v>
      </c>
      <c r="B9183" s="155" t="str">
        <f>IFERROR(VLOOKUP(Proc[[#This Row],[App]],Table2[],3,0),"open")</f>
        <v>ok</v>
      </c>
      <c r="C9183" s="156" t="s">
        <v>369</v>
      </c>
      <c r="D9183" t="s">
        <v>11398</v>
      </c>
      <c r="E9183" s="154" t="s">
        <v>11699</v>
      </c>
      <c r="F9183" s="155" t="s">
        <v>11699</v>
      </c>
      <c r="G9183" s="154" t="s">
        <v>400</v>
      </c>
      <c r="H9183" s="155" t="str">
        <f>IF(Proc[[#This Row],[type]]="LFF (MDG-F)",MID(Proc[[#This Row],[Obj]],13,10),"")</f>
        <v/>
      </c>
      <c r="J9183" s="155" t="b">
        <f>Proc[[#This Row],[Requested]]=Proc[[#This Row],[CurrentParent]]</f>
        <v>1</v>
      </c>
      <c r="K9183" s="155" t="str">
        <f>IF(Proc[[#This Row],[Author]]="Marcela Urrego",VLOOKUP(LEFT(Proc[[#This Row],[Requested]],1),Table3[#All],2,0),VLOOKUP(Proc[[#This Row],[Author]],Table4[],2,0))</f>
        <v>HC</v>
      </c>
      <c r="L9183" s="155" t="s">
        <v>7801</v>
      </c>
      <c r="M9183" s="140">
        <v>46100</v>
      </c>
      <c r="N9183" s="140"/>
      <c r="O9183" s="140"/>
      <c r="P9183" s="140" t="str">
        <f ca="1">IF(Proc[[#This Row],[DaysAgeing]]&gt;5,"yep","on track")</f>
        <v>yep</v>
      </c>
      <c r="Q9183" s="2">
        <f ca="1">IF(Proc[[#This Row],[DateClosed]]="",ABS(NETWORKDAYS(Proc[[#This Row],[DateOpened]],TODAY()))-1,ABS(NETWORKDAYS(Proc[[#This Row],[DateOpened]],Proc[[#This Row],[DateClosed]]))-1)</f>
        <v>11</v>
      </c>
      <c r="R9183" s="140" t="s">
        <v>476</v>
      </c>
      <c r="S9183" s="155"/>
      <c r="T9183" s="155"/>
    </row>
    <row r="9184" spans="1:20" hidden="1">
      <c r="A9184" s="154" t="s">
        <v>10642</v>
      </c>
      <c r="B9184" s="155" t="str">
        <f>IFERROR(VLOOKUP(Proc[[#This Row],[App]],Table2[],3,0),"open")</f>
        <v>ok</v>
      </c>
      <c r="C9184" s="156" t="s">
        <v>369</v>
      </c>
      <c r="D9184" t="s">
        <v>11399</v>
      </c>
      <c r="E9184" s="154" t="s">
        <v>11699</v>
      </c>
      <c r="F9184" s="155" t="s">
        <v>11699</v>
      </c>
      <c r="G9184" s="154" t="s">
        <v>400</v>
      </c>
      <c r="H9184" s="155" t="str">
        <f>IF(Proc[[#This Row],[type]]="LFF (MDG-F)",MID(Proc[[#This Row],[Obj]],13,10),"")</f>
        <v/>
      </c>
      <c r="J9184" s="155" t="b">
        <f>Proc[[#This Row],[Requested]]=Proc[[#This Row],[CurrentParent]]</f>
        <v>1</v>
      </c>
      <c r="K9184" s="155" t="str">
        <f>IF(Proc[[#This Row],[Author]]="Marcela Urrego",VLOOKUP(LEFT(Proc[[#This Row],[Requested]],1),Table3[#All],2,0),VLOOKUP(Proc[[#This Row],[Author]],Table4[],2,0))</f>
        <v>HC</v>
      </c>
      <c r="L9184" s="155" t="s">
        <v>7801</v>
      </c>
      <c r="M9184" s="140">
        <v>46100</v>
      </c>
      <c r="N9184" s="140"/>
      <c r="O9184" s="140"/>
      <c r="P9184" s="140" t="str">
        <f ca="1">IF(Proc[[#This Row],[DaysAgeing]]&gt;5,"yep","on track")</f>
        <v>yep</v>
      </c>
      <c r="Q9184" s="2">
        <f ca="1">IF(Proc[[#This Row],[DateClosed]]="",ABS(NETWORKDAYS(Proc[[#This Row],[DateOpened]],TODAY()))-1,ABS(NETWORKDAYS(Proc[[#This Row],[DateOpened]],Proc[[#This Row],[DateClosed]]))-1)</f>
        <v>11</v>
      </c>
      <c r="R9184" s="140" t="s">
        <v>476</v>
      </c>
      <c r="S9184" s="155"/>
      <c r="T9184" s="155"/>
    </row>
    <row r="9185" spans="1:20" hidden="1">
      <c r="A9185" s="154" t="s">
        <v>10642</v>
      </c>
      <c r="B9185" s="155" t="str">
        <f>IFERROR(VLOOKUP(Proc[[#This Row],[App]],Table2[],3,0),"open")</f>
        <v>ok</v>
      </c>
      <c r="C9185" s="156" t="s">
        <v>369</v>
      </c>
      <c r="D9185" t="s">
        <v>11400</v>
      </c>
      <c r="E9185" s="154" t="s">
        <v>11699</v>
      </c>
      <c r="F9185" s="155" t="s">
        <v>11699</v>
      </c>
      <c r="G9185" s="154" t="s">
        <v>400</v>
      </c>
      <c r="H9185" s="155" t="str">
        <f>IF(Proc[[#This Row],[type]]="LFF (MDG-F)",MID(Proc[[#This Row],[Obj]],13,10),"")</f>
        <v/>
      </c>
      <c r="J9185" s="155" t="b">
        <f>Proc[[#This Row],[Requested]]=Proc[[#This Row],[CurrentParent]]</f>
        <v>1</v>
      </c>
      <c r="K9185" s="155" t="str">
        <f>IF(Proc[[#This Row],[Author]]="Marcela Urrego",VLOOKUP(LEFT(Proc[[#This Row],[Requested]],1),Table3[#All],2,0),VLOOKUP(Proc[[#This Row],[Author]],Table4[],2,0))</f>
        <v>HC</v>
      </c>
      <c r="L9185" s="155" t="s">
        <v>7801</v>
      </c>
      <c r="M9185" s="140">
        <v>46100</v>
      </c>
      <c r="N9185" s="140"/>
      <c r="O9185" s="140"/>
      <c r="P9185" s="140" t="str">
        <f ca="1">IF(Proc[[#This Row],[DaysAgeing]]&gt;5,"yep","on track")</f>
        <v>yep</v>
      </c>
      <c r="Q9185" s="2">
        <f ca="1">IF(Proc[[#This Row],[DateClosed]]="",ABS(NETWORKDAYS(Proc[[#This Row],[DateOpened]],TODAY()))-1,ABS(NETWORKDAYS(Proc[[#This Row],[DateOpened]],Proc[[#This Row],[DateClosed]]))-1)</f>
        <v>11</v>
      </c>
      <c r="R9185" s="140" t="s">
        <v>476</v>
      </c>
      <c r="S9185" s="155"/>
      <c r="T9185" s="155"/>
    </row>
    <row r="9186" spans="1:20" hidden="1">
      <c r="A9186" s="154" t="s">
        <v>10642</v>
      </c>
      <c r="B9186" s="155" t="str">
        <f>IFERROR(VLOOKUP(Proc[[#This Row],[App]],Table2[],3,0),"open")</f>
        <v>ok</v>
      </c>
      <c r="C9186" s="156" t="s">
        <v>369</v>
      </c>
      <c r="D9186" t="s">
        <v>11401</v>
      </c>
      <c r="E9186" s="154" t="s">
        <v>11699</v>
      </c>
      <c r="F9186" s="155" t="s">
        <v>11699</v>
      </c>
      <c r="G9186" s="154" t="s">
        <v>400</v>
      </c>
      <c r="H9186" s="155" t="str">
        <f>IF(Proc[[#This Row],[type]]="LFF (MDG-F)",MID(Proc[[#This Row],[Obj]],13,10),"")</f>
        <v/>
      </c>
      <c r="J9186" s="155" t="b">
        <f>Proc[[#This Row],[Requested]]=Proc[[#This Row],[CurrentParent]]</f>
        <v>1</v>
      </c>
      <c r="K9186" s="155" t="str">
        <f>IF(Proc[[#This Row],[Author]]="Marcela Urrego",VLOOKUP(LEFT(Proc[[#This Row],[Requested]],1),Table3[#All],2,0),VLOOKUP(Proc[[#This Row],[Author]],Table4[],2,0))</f>
        <v>HC</v>
      </c>
      <c r="L9186" s="155" t="s">
        <v>7801</v>
      </c>
      <c r="M9186" s="140">
        <v>46100</v>
      </c>
      <c r="N9186" s="140"/>
      <c r="O9186" s="140"/>
      <c r="P9186" s="140" t="str">
        <f ca="1">IF(Proc[[#This Row],[DaysAgeing]]&gt;5,"yep","on track")</f>
        <v>yep</v>
      </c>
      <c r="Q9186" s="2">
        <f ca="1">IF(Proc[[#This Row],[DateClosed]]="",ABS(NETWORKDAYS(Proc[[#This Row],[DateOpened]],TODAY()))-1,ABS(NETWORKDAYS(Proc[[#This Row],[DateOpened]],Proc[[#This Row],[DateClosed]]))-1)</f>
        <v>11</v>
      </c>
      <c r="R9186" s="140" t="s">
        <v>476</v>
      </c>
      <c r="S9186" s="155"/>
      <c r="T9186" s="155"/>
    </row>
    <row r="9187" spans="1:20" hidden="1">
      <c r="A9187" s="154" t="s">
        <v>10642</v>
      </c>
      <c r="B9187" s="155" t="str">
        <f>IFERROR(VLOOKUP(Proc[[#This Row],[App]],Table2[],3,0),"open")</f>
        <v>ok</v>
      </c>
      <c r="C9187" s="156" t="s">
        <v>369</v>
      </c>
      <c r="D9187" t="s">
        <v>11402</v>
      </c>
      <c r="E9187" s="154" t="s">
        <v>11699</v>
      </c>
      <c r="F9187" s="155" t="s">
        <v>11699</v>
      </c>
      <c r="G9187" s="154" t="s">
        <v>400</v>
      </c>
      <c r="H9187" s="155" t="str">
        <f>IF(Proc[[#This Row],[type]]="LFF (MDG-F)",MID(Proc[[#This Row],[Obj]],13,10),"")</f>
        <v/>
      </c>
      <c r="J9187" s="155" t="b">
        <f>Proc[[#This Row],[Requested]]=Proc[[#This Row],[CurrentParent]]</f>
        <v>1</v>
      </c>
      <c r="K9187" s="155" t="str">
        <f>IF(Proc[[#This Row],[Author]]="Marcela Urrego",VLOOKUP(LEFT(Proc[[#This Row],[Requested]],1),Table3[#All],2,0),VLOOKUP(Proc[[#This Row],[Author]],Table4[],2,0))</f>
        <v>HC</v>
      </c>
      <c r="L9187" s="155" t="s">
        <v>7801</v>
      </c>
      <c r="M9187" s="140">
        <v>46100</v>
      </c>
      <c r="N9187" s="140"/>
      <c r="O9187" s="140"/>
      <c r="P9187" s="140" t="str">
        <f ca="1">IF(Proc[[#This Row],[DaysAgeing]]&gt;5,"yep","on track")</f>
        <v>yep</v>
      </c>
      <c r="Q9187" s="2">
        <f ca="1">IF(Proc[[#This Row],[DateClosed]]="",ABS(NETWORKDAYS(Proc[[#This Row],[DateOpened]],TODAY()))-1,ABS(NETWORKDAYS(Proc[[#This Row],[DateOpened]],Proc[[#This Row],[DateClosed]]))-1)</f>
        <v>11</v>
      </c>
      <c r="R9187" s="140" t="s">
        <v>476</v>
      </c>
      <c r="S9187" s="155"/>
      <c r="T9187" s="155"/>
    </row>
    <row r="9188" spans="1:20" hidden="1">
      <c r="A9188" s="154" t="s">
        <v>10642</v>
      </c>
      <c r="B9188" s="155" t="str">
        <f>IFERROR(VLOOKUP(Proc[[#This Row],[App]],Table2[],3,0),"open")</f>
        <v>ok</v>
      </c>
      <c r="C9188" s="156" t="s">
        <v>369</v>
      </c>
      <c r="D9188" t="s">
        <v>11403</v>
      </c>
      <c r="E9188" s="154" t="s">
        <v>11699</v>
      </c>
      <c r="F9188" s="155" t="s">
        <v>11699</v>
      </c>
      <c r="G9188" s="154" t="s">
        <v>400</v>
      </c>
      <c r="H9188" s="155" t="str">
        <f>IF(Proc[[#This Row],[type]]="LFF (MDG-F)",MID(Proc[[#This Row],[Obj]],13,10),"")</f>
        <v/>
      </c>
      <c r="J9188" s="155" t="b">
        <f>Proc[[#This Row],[Requested]]=Proc[[#This Row],[CurrentParent]]</f>
        <v>1</v>
      </c>
      <c r="K9188" s="155" t="str">
        <f>IF(Proc[[#This Row],[Author]]="Marcela Urrego",VLOOKUP(LEFT(Proc[[#This Row],[Requested]],1),Table3[#All],2,0),VLOOKUP(Proc[[#This Row],[Author]],Table4[],2,0))</f>
        <v>HC</v>
      </c>
      <c r="L9188" s="155" t="s">
        <v>7801</v>
      </c>
      <c r="M9188" s="140">
        <v>46100</v>
      </c>
      <c r="N9188" s="140"/>
      <c r="O9188" s="140"/>
      <c r="P9188" s="140" t="str">
        <f ca="1">IF(Proc[[#This Row],[DaysAgeing]]&gt;5,"yep","on track")</f>
        <v>yep</v>
      </c>
      <c r="Q9188" s="2">
        <f ca="1">IF(Proc[[#This Row],[DateClosed]]="",ABS(NETWORKDAYS(Proc[[#This Row],[DateOpened]],TODAY()))-1,ABS(NETWORKDAYS(Proc[[#This Row],[DateOpened]],Proc[[#This Row],[DateClosed]]))-1)</f>
        <v>11</v>
      </c>
      <c r="R9188" s="140" t="s">
        <v>476</v>
      </c>
      <c r="S9188" s="155"/>
      <c r="T9188" s="155"/>
    </row>
    <row r="9189" spans="1:20" hidden="1">
      <c r="A9189" s="154" t="s">
        <v>10642</v>
      </c>
      <c r="B9189" s="155" t="str">
        <f>IFERROR(VLOOKUP(Proc[[#This Row],[App]],Table2[],3,0),"open")</f>
        <v>ok</v>
      </c>
      <c r="C9189" s="156" t="s">
        <v>369</v>
      </c>
      <c r="D9189" t="s">
        <v>11404</v>
      </c>
      <c r="E9189" s="154" t="s">
        <v>11699</v>
      </c>
      <c r="F9189" s="155" t="s">
        <v>11699</v>
      </c>
      <c r="G9189" s="154" t="s">
        <v>400</v>
      </c>
      <c r="H9189" s="155" t="str">
        <f>IF(Proc[[#This Row],[type]]="LFF (MDG-F)",MID(Proc[[#This Row],[Obj]],13,10),"")</f>
        <v/>
      </c>
      <c r="J9189" s="155" t="b">
        <f>Proc[[#This Row],[Requested]]=Proc[[#This Row],[CurrentParent]]</f>
        <v>1</v>
      </c>
      <c r="K9189" s="155" t="str">
        <f>IF(Proc[[#This Row],[Author]]="Marcela Urrego",VLOOKUP(LEFT(Proc[[#This Row],[Requested]],1),Table3[#All],2,0),VLOOKUP(Proc[[#This Row],[Author]],Table4[],2,0))</f>
        <v>HC</v>
      </c>
      <c r="L9189" s="155" t="s">
        <v>7801</v>
      </c>
      <c r="M9189" s="140">
        <v>46100</v>
      </c>
      <c r="N9189" s="140"/>
      <c r="O9189" s="140"/>
      <c r="P9189" s="140" t="str">
        <f ca="1">IF(Proc[[#This Row],[DaysAgeing]]&gt;5,"yep","on track")</f>
        <v>yep</v>
      </c>
      <c r="Q9189" s="2">
        <f ca="1">IF(Proc[[#This Row],[DateClosed]]="",ABS(NETWORKDAYS(Proc[[#This Row],[DateOpened]],TODAY()))-1,ABS(NETWORKDAYS(Proc[[#This Row],[DateOpened]],Proc[[#This Row],[DateClosed]]))-1)</f>
        <v>11</v>
      </c>
      <c r="R9189" s="140" t="s">
        <v>476</v>
      </c>
      <c r="S9189" s="155"/>
      <c r="T9189" s="155"/>
    </row>
    <row r="9190" spans="1:20" hidden="1">
      <c r="A9190" s="154" t="s">
        <v>10642</v>
      </c>
      <c r="B9190" s="155" t="str">
        <f>IFERROR(VLOOKUP(Proc[[#This Row],[App]],Table2[],3,0),"open")</f>
        <v>ok</v>
      </c>
      <c r="C9190" s="156" t="s">
        <v>369</v>
      </c>
      <c r="D9190" t="s">
        <v>11405</v>
      </c>
      <c r="E9190" s="154" t="s">
        <v>11699</v>
      </c>
      <c r="F9190" s="155" t="s">
        <v>11699</v>
      </c>
      <c r="G9190" s="154" t="s">
        <v>400</v>
      </c>
      <c r="H9190" s="155" t="str">
        <f>IF(Proc[[#This Row],[type]]="LFF (MDG-F)",MID(Proc[[#This Row],[Obj]],13,10),"")</f>
        <v/>
      </c>
      <c r="J9190" s="155" t="b">
        <f>Proc[[#This Row],[Requested]]=Proc[[#This Row],[CurrentParent]]</f>
        <v>1</v>
      </c>
      <c r="K9190" s="155" t="str">
        <f>IF(Proc[[#This Row],[Author]]="Marcela Urrego",VLOOKUP(LEFT(Proc[[#This Row],[Requested]],1),Table3[#All],2,0),VLOOKUP(Proc[[#This Row],[Author]],Table4[],2,0))</f>
        <v>HC</v>
      </c>
      <c r="L9190" s="155" t="s">
        <v>7801</v>
      </c>
      <c r="M9190" s="140">
        <v>46100</v>
      </c>
      <c r="N9190" s="140"/>
      <c r="O9190" s="140"/>
      <c r="P9190" s="140" t="str">
        <f ca="1">IF(Proc[[#This Row],[DaysAgeing]]&gt;5,"yep","on track")</f>
        <v>yep</v>
      </c>
      <c r="Q9190" s="2">
        <f ca="1">IF(Proc[[#This Row],[DateClosed]]="",ABS(NETWORKDAYS(Proc[[#This Row],[DateOpened]],TODAY()))-1,ABS(NETWORKDAYS(Proc[[#This Row],[DateOpened]],Proc[[#This Row],[DateClosed]]))-1)</f>
        <v>11</v>
      </c>
      <c r="R9190" s="140" t="s">
        <v>476</v>
      </c>
      <c r="S9190" s="155"/>
      <c r="T9190" s="155"/>
    </row>
    <row r="9191" spans="1:20" hidden="1">
      <c r="A9191" s="154" t="s">
        <v>10642</v>
      </c>
      <c r="B9191" s="155" t="str">
        <f>IFERROR(VLOOKUP(Proc[[#This Row],[App]],Table2[],3,0),"open")</f>
        <v>ok</v>
      </c>
      <c r="C9191" s="156" t="s">
        <v>369</v>
      </c>
      <c r="D9191" t="s">
        <v>11406</v>
      </c>
      <c r="E9191" s="154" t="s">
        <v>11699</v>
      </c>
      <c r="F9191" s="155" t="s">
        <v>11699</v>
      </c>
      <c r="G9191" s="154" t="s">
        <v>400</v>
      </c>
      <c r="H9191" s="155" t="str">
        <f>IF(Proc[[#This Row],[type]]="LFF (MDG-F)",MID(Proc[[#This Row],[Obj]],13,10),"")</f>
        <v/>
      </c>
      <c r="J9191" s="155" t="b">
        <f>Proc[[#This Row],[Requested]]=Proc[[#This Row],[CurrentParent]]</f>
        <v>1</v>
      </c>
      <c r="K9191" s="155" t="str">
        <f>IF(Proc[[#This Row],[Author]]="Marcela Urrego",VLOOKUP(LEFT(Proc[[#This Row],[Requested]],1),Table3[#All],2,0),VLOOKUP(Proc[[#This Row],[Author]],Table4[],2,0))</f>
        <v>HC</v>
      </c>
      <c r="L9191" s="155" t="s">
        <v>7801</v>
      </c>
      <c r="M9191" s="140">
        <v>46100</v>
      </c>
      <c r="N9191" s="140"/>
      <c r="O9191" s="140"/>
      <c r="P9191" s="140" t="str">
        <f ca="1">IF(Proc[[#This Row],[DaysAgeing]]&gt;5,"yep","on track")</f>
        <v>yep</v>
      </c>
      <c r="Q9191" s="2">
        <f ca="1">IF(Proc[[#This Row],[DateClosed]]="",ABS(NETWORKDAYS(Proc[[#This Row],[DateOpened]],TODAY()))-1,ABS(NETWORKDAYS(Proc[[#This Row],[DateOpened]],Proc[[#This Row],[DateClosed]]))-1)</f>
        <v>11</v>
      </c>
      <c r="R9191" s="140" t="s">
        <v>476</v>
      </c>
      <c r="S9191" s="155"/>
      <c r="T9191" s="155"/>
    </row>
    <row r="9192" spans="1:20" hidden="1">
      <c r="A9192" s="154" t="s">
        <v>10642</v>
      </c>
      <c r="B9192" s="155" t="str">
        <f>IFERROR(VLOOKUP(Proc[[#This Row],[App]],Table2[],3,0),"open")</f>
        <v>ok</v>
      </c>
      <c r="C9192" s="156" t="s">
        <v>369</v>
      </c>
      <c r="D9192" t="s">
        <v>11407</v>
      </c>
      <c r="E9192" s="154" t="s">
        <v>11699</v>
      </c>
      <c r="F9192" s="155" t="s">
        <v>11699</v>
      </c>
      <c r="G9192" s="154" t="s">
        <v>400</v>
      </c>
      <c r="H9192" s="155" t="str">
        <f>IF(Proc[[#This Row],[type]]="LFF (MDG-F)",MID(Proc[[#This Row],[Obj]],13,10),"")</f>
        <v/>
      </c>
      <c r="J9192" s="155" t="b">
        <f>Proc[[#This Row],[Requested]]=Proc[[#This Row],[CurrentParent]]</f>
        <v>1</v>
      </c>
      <c r="K9192" s="155" t="str">
        <f>IF(Proc[[#This Row],[Author]]="Marcela Urrego",VLOOKUP(LEFT(Proc[[#This Row],[Requested]],1),Table3[#All],2,0),VLOOKUP(Proc[[#This Row],[Author]],Table4[],2,0))</f>
        <v>HC</v>
      </c>
      <c r="L9192" s="155" t="s">
        <v>7801</v>
      </c>
      <c r="M9192" s="140">
        <v>46100</v>
      </c>
      <c r="N9192" s="140"/>
      <c r="O9192" s="140"/>
      <c r="P9192" s="140" t="str">
        <f ca="1">IF(Proc[[#This Row],[DaysAgeing]]&gt;5,"yep","on track")</f>
        <v>yep</v>
      </c>
      <c r="Q9192" s="2">
        <f ca="1">IF(Proc[[#This Row],[DateClosed]]="",ABS(NETWORKDAYS(Proc[[#This Row],[DateOpened]],TODAY()))-1,ABS(NETWORKDAYS(Proc[[#This Row],[DateOpened]],Proc[[#This Row],[DateClosed]]))-1)</f>
        <v>11</v>
      </c>
      <c r="R9192" s="140" t="s">
        <v>476</v>
      </c>
      <c r="S9192" s="155"/>
      <c r="T9192" s="155"/>
    </row>
    <row r="9193" spans="1:20" hidden="1">
      <c r="A9193" s="154" t="s">
        <v>10642</v>
      </c>
      <c r="B9193" s="155" t="str">
        <f>IFERROR(VLOOKUP(Proc[[#This Row],[App]],Table2[],3,0),"open")</f>
        <v>ok</v>
      </c>
      <c r="C9193" s="156" t="s">
        <v>369</v>
      </c>
      <c r="D9193" t="s">
        <v>11408</v>
      </c>
      <c r="E9193" s="154" t="s">
        <v>11699</v>
      </c>
      <c r="F9193" s="155" t="s">
        <v>11699</v>
      </c>
      <c r="G9193" s="154" t="s">
        <v>400</v>
      </c>
      <c r="H9193" s="155" t="str">
        <f>IF(Proc[[#This Row],[type]]="LFF (MDG-F)",MID(Proc[[#This Row],[Obj]],13,10),"")</f>
        <v/>
      </c>
      <c r="J9193" s="155" t="b">
        <f>Proc[[#This Row],[Requested]]=Proc[[#This Row],[CurrentParent]]</f>
        <v>1</v>
      </c>
      <c r="K9193" s="155" t="str">
        <f>IF(Proc[[#This Row],[Author]]="Marcela Urrego",VLOOKUP(LEFT(Proc[[#This Row],[Requested]],1),Table3[#All],2,0),VLOOKUP(Proc[[#This Row],[Author]],Table4[],2,0))</f>
        <v>HC</v>
      </c>
      <c r="L9193" s="155" t="s">
        <v>7801</v>
      </c>
      <c r="M9193" s="140">
        <v>46100</v>
      </c>
      <c r="N9193" s="140"/>
      <c r="O9193" s="140"/>
      <c r="P9193" s="140" t="str">
        <f ca="1">IF(Proc[[#This Row],[DaysAgeing]]&gt;5,"yep","on track")</f>
        <v>yep</v>
      </c>
      <c r="Q9193" s="2">
        <f ca="1">IF(Proc[[#This Row],[DateClosed]]="",ABS(NETWORKDAYS(Proc[[#This Row],[DateOpened]],TODAY()))-1,ABS(NETWORKDAYS(Proc[[#This Row],[DateOpened]],Proc[[#This Row],[DateClosed]]))-1)</f>
        <v>11</v>
      </c>
      <c r="R9193" s="140" t="s">
        <v>476</v>
      </c>
      <c r="S9193" s="155"/>
      <c r="T9193" s="155"/>
    </row>
    <row r="9194" spans="1:20" hidden="1">
      <c r="A9194" s="154" t="s">
        <v>10642</v>
      </c>
      <c r="B9194" s="155" t="str">
        <f>IFERROR(VLOOKUP(Proc[[#This Row],[App]],Table2[],3,0),"open")</f>
        <v>ok</v>
      </c>
      <c r="C9194" s="156" t="s">
        <v>369</v>
      </c>
      <c r="D9194" t="s">
        <v>11409</v>
      </c>
      <c r="E9194" s="154" t="s">
        <v>11699</v>
      </c>
      <c r="F9194" s="155" t="s">
        <v>11699</v>
      </c>
      <c r="G9194" s="154" t="s">
        <v>400</v>
      </c>
      <c r="H9194" s="155" t="str">
        <f>IF(Proc[[#This Row],[type]]="LFF (MDG-F)",MID(Proc[[#This Row],[Obj]],13,10),"")</f>
        <v/>
      </c>
      <c r="J9194" s="155" t="b">
        <f>Proc[[#This Row],[Requested]]=Proc[[#This Row],[CurrentParent]]</f>
        <v>1</v>
      </c>
      <c r="K9194" s="155" t="str">
        <f>IF(Proc[[#This Row],[Author]]="Marcela Urrego",VLOOKUP(LEFT(Proc[[#This Row],[Requested]],1),Table3[#All],2,0),VLOOKUP(Proc[[#This Row],[Author]],Table4[],2,0))</f>
        <v>HC</v>
      </c>
      <c r="L9194" s="155" t="s">
        <v>7801</v>
      </c>
      <c r="M9194" s="140">
        <v>46100</v>
      </c>
      <c r="N9194" s="140"/>
      <c r="O9194" s="140"/>
      <c r="P9194" s="140" t="str">
        <f ca="1">IF(Proc[[#This Row],[DaysAgeing]]&gt;5,"yep","on track")</f>
        <v>yep</v>
      </c>
      <c r="Q9194" s="2">
        <f ca="1">IF(Proc[[#This Row],[DateClosed]]="",ABS(NETWORKDAYS(Proc[[#This Row],[DateOpened]],TODAY()))-1,ABS(NETWORKDAYS(Proc[[#This Row],[DateOpened]],Proc[[#This Row],[DateClosed]]))-1)</f>
        <v>11</v>
      </c>
      <c r="R9194" s="140" t="s">
        <v>476</v>
      </c>
      <c r="S9194" s="155"/>
      <c r="T9194" s="155"/>
    </row>
    <row r="9195" spans="1:20" hidden="1">
      <c r="A9195" s="154" t="s">
        <v>10642</v>
      </c>
      <c r="B9195" s="155" t="str">
        <f>IFERROR(VLOOKUP(Proc[[#This Row],[App]],Table2[],3,0),"open")</f>
        <v>ok</v>
      </c>
      <c r="C9195" s="156" t="s">
        <v>369</v>
      </c>
      <c r="D9195" t="s">
        <v>11410</v>
      </c>
      <c r="E9195" s="154" t="s">
        <v>11699</v>
      </c>
      <c r="F9195" s="155" t="s">
        <v>11699</v>
      </c>
      <c r="G9195" s="154" t="s">
        <v>400</v>
      </c>
      <c r="H9195" s="155" t="str">
        <f>IF(Proc[[#This Row],[type]]="LFF (MDG-F)",MID(Proc[[#This Row],[Obj]],13,10),"")</f>
        <v/>
      </c>
      <c r="J9195" s="155" t="b">
        <f>Proc[[#This Row],[Requested]]=Proc[[#This Row],[CurrentParent]]</f>
        <v>1</v>
      </c>
      <c r="K9195" s="155" t="str">
        <f>IF(Proc[[#This Row],[Author]]="Marcela Urrego",VLOOKUP(LEFT(Proc[[#This Row],[Requested]],1),Table3[#All],2,0),VLOOKUP(Proc[[#This Row],[Author]],Table4[],2,0))</f>
        <v>HC</v>
      </c>
      <c r="L9195" s="155" t="s">
        <v>7801</v>
      </c>
      <c r="M9195" s="140">
        <v>46100</v>
      </c>
      <c r="N9195" s="140"/>
      <c r="O9195" s="140"/>
      <c r="P9195" s="140" t="str">
        <f ca="1">IF(Proc[[#This Row],[DaysAgeing]]&gt;5,"yep","on track")</f>
        <v>yep</v>
      </c>
      <c r="Q9195" s="2">
        <f ca="1">IF(Proc[[#This Row],[DateClosed]]="",ABS(NETWORKDAYS(Proc[[#This Row],[DateOpened]],TODAY()))-1,ABS(NETWORKDAYS(Proc[[#This Row],[DateOpened]],Proc[[#This Row],[DateClosed]]))-1)</f>
        <v>11</v>
      </c>
      <c r="R9195" s="140" t="s">
        <v>476</v>
      </c>
      <c r="S9195" s="155"/>
      <c r="T9195" s="155"/>
    </row>
    <row r="9196" spans="1:20" hidden="1">
      <c r="A9196" s="154" t="s">
        <v>10642</v>
      </c>
      <c r="B9196" s="155" t="str">
        <f>IFERROR(VLOOKUP(Proc[[#This Row],[App]],Table2[],3,0),"open")</f>
        <v>ok</v>
      </c>
      <c r="C9196" s="156" t="s">
        <v>369</v>
      </c>
      <c r="D9196" t="s">
        <v>11411</v>
      </c>
      <c r="E9196" s="154" t="s">
        <v>11699</v>
      </c>
      <c r="F9196" s="155" t="s">
        <v>11699</v>
      </c>
      <c r="G9196" s="154" t="s">
        <v>400</v>
      </c>
      <c r="H9196" s="155" t="str">
        <f>IF(Proc[[#This Row],[type]]="LFF (MDG-F)",MID(Proc[[#This Row],[Obj]],13,10),"")</f>
        <v/>
      </c>
      <c r="J9196" s="155" t="b">
        <f>Proc[[#This Row],[Requested]]=Proc[[#This Row],[CurrentParent]]</f>
        <v>1</v>
      </c>
      <c r="K9196" s="155" t="str">
        <f>IF(Proc[[#This Row],[Author]]="Marcela Urrego",VLOOKUP(LEFT(Proc[[#This Row],[Requested]],1),Table3[#All],2,0),VLOOKUP(Proc[[#This Row],[Author]],Table4[],2,0))</f>
        <v>HC</v>
      </c>
      <c r="L9196" s="155" t="s">
        <v>7801</v>
      </c>
      <c r="M9196" s="140">
        <v>46100</v>
      </c>
      <c r="N9196" s="140"/>
      <c r="O9196" s="140"/>
      <c r="P9196" s="140" t="str">
        <f ca="1">IF(Proc[[#This Row],[DaysAgeing]]&gt;5,"yep","on track")</f>
        <v>yep</v>
      </c>
      <c r="Q9196" s="2">
        <f ca="1">IF(Proc[[#This Row],[DateClosed]]="",ABS(NETWORKDAYS(Proc[[#This Row],[DateOpened]],TODAY()))-1,ABS(NETWORKDAYS(Proc[[#This Row],[DateOpened]],Proc[[#This Row],[DateClosed]]))-1)</f>
        <v>11</v>
      </c>
      <c r="R9196" s="140" t="s">
        <v>476</v>
      </c>
      <c r="S9196" s="155"/>
      <c r="T9196" s="155"/>
    </row>
    <row r="9197" spans="1:20" hidden="1">
      <c r="A9197" s="154" t="s">
        <v>10642</v>
      </c>
      <c r="B9197" s="155" t="str">
        <f>IFERROR(VLOOKUP(Proc[[#This Row],[App]],Table2[],3,0),"open")</f>
        <v>ok</v>
      </c>
      <c r="C9197" s="156" t="s">
        <v>369</v>
      </c>
      <c r="D9197" t="s">
        <v>11412</v>
      </c>
      <c r="E9197" s="154" t="s">
        <v>11699</v>
      </c>
      <c r="F9197" s="155" t="s">
        <v>11699</v>
      </c>
      <c r="G9197" s="154" t="s">
        <v>400</v>
      </c>
      <c r="H9197" s="155" t="str">
        <f>IF(Proc[[#This Row],[type]]="LFF (MDG-F)",MID(Proc[[#This Row],[Obj]],13,10),"")</f>
        <v/>
      </c>
      <c r="J9197" s="155" t="b">
        <f>Proc[[#This Row],[Requested]]=Proc[[#This Row],[CurrentParent]]</f>
        <v>1</v>
      </c>
      <c r="K9197" s="155" t="str">
        <f>IF(Proc[[#This Row],[Author]]="Marcela Urrego",VLOOKUP(LEFT(Proc[[#This Row],[Requested]],1),Table3[#All],2,0),VLOOKUP(Proc[[#This Row],[Author]],Table4[],2,0))</f>
        <v>HC</v>
      </c>
      <c r="L9197" s="155" t="s">
        <v>7801</v>
      </c>
      <c r="M9197" s="140">
        <v>46100</v>
      </c>
      <c r="N9197" s="140"/>
      <c r="O9197" s="140"/>
      <c r="P9197" s="140" t="str">
        <f ca="1">IF(Proc[[#This Row],[DaysAgeing]]&gt;5,"yep","on track")</f>
        <v>yep</v>
      </c>
      <c r="Q9197" s="2">
        <f ca="1">IF(Proc[[#This Row],[DateClosed]]="",ABS(NETWORKDAYS(Proc[[#This Row],[DateOpened]],TODAY()))-1,ABS(NETWORKDAYS(Proc[[#This Row],[DateOpened]],Proc[[#This Row],[DateClosed]]))-1)</f>
        <v>11</v>
      </c>
      <c r="R9197" s="140" t="s">
        <v>476</v>
      </c>
      <c r="S9197" s="155"/>
      <c r="T9197" s="155"/>
    </row>
    <row r="9198" spans="1:20" hidden="1">
      <c r="A9198" s="154" t="s">
        <v>10642</v>
      </c>
      <c r="B9198" s="155" t="str">
        <f>IFERROR(VLOOKUP(Proc[[#This Row],[App]],Table2[],3,0),"open")</f>
        <v>ok</v>
      </c>
      <c r="C9198" s="156" t="s">
        <v>369</v>
      </c>
      <c r="D9198" t="s">
        <v>11413</v>
      </c>
      <c r="E9198" s="154" t="s">
        <v>11699</v>
      </c>
      <c r="F9198" s="155" t="s">
        <v>11699</v>
      </c>
      <c r="G9198" s="154" t="s">
        <v>400</v>
      </c>
      <c r="H9198" s="155" t="str">
        <f>IF(Proc[[#This Row],[type]]="LFF (MDG-F)",MID(Proc[[#This Row],[Obj]],13,10),"")</f>
        <v/>
      </c>
      <c r="J9198" s="155" t="b">
        <f>Proc[[#This Row],[Requested]]=Proc[[#This Row],[CurrentParent]]</f>
        <v>1</v>
      </c>
      <c r="K9198" s="155" t="str">
        <f>IF(Proc[[#This Row],[Author]]="Marcela Urrego",VLOOKUP(LEFT(Proc[[#This Row],[Requested]],1),Table3[#All],2,0),VLOOKUP(Proc[[#This Row],[Author]],Table4[],2,0))</f>
        <v>HC</v>
      </c>
      <c r="L9198" s="155" t="s">
        <v>7801</v>
      </c>
      <c r="M9198" s="140">
        <v>46100</v>
      </c>
      <c r="N9198" s="140"/>
      <c r="O9198" s="140"/>
      <c r="P9198" s="140" t="str">
        <f ca="1">IF(Proc[[#This Row],[DaysAgeing]]&gt;5,"yep","on track")</f>
        <v>yep</v>
      </c>
      <c r="Q9198" s="2">
        <f ca="1">IF(Proc[[#This Row],[DateClosed]]="",ABS(NETWORKDAYS(Proc[[#This Row],[DateOpened]],TODAY()))-1,ABS(NETWORKDAYS(Proc[[#This Row],[DateOpened]],Proc[[#This Row],[DateClosed]]))-1)</f>
        <v>11</v>
      </c>
      <c r="R9198" s="140" t="s">
        <v>476</v>
      </c>
      <c r="S9198" s="155"/>
      <c r="T9198" s="155"/>
    </row>
    <row r="9199" spans="1:20" hidden="1">
      <c r="A9199" s="154" t="s">
        <v>10642</v>
      </c>
      <c r="B9199" s="155" t="str">
        <f>IFERROR(VLOOKUP(Proc[[#This Row],[App]],Table2[],3,0),"open")</f>
        <v>ok</v>
      </c>
      <c r="C9199" s="156" t="s">
        <v>369</v>
      </c>
      <c r="D9199" t="s">
        <v>11414</v>
      </c>
      <c r="E9199" s="154" t="s">
        <v>11699</v>
      </c>
      <c r="F9199" s="155" t="s">
        <v>11699</v>
      </c>
      <c r="G9199" s="154" t="s">
        <v>400</v>
      </c>
      <c r="H9199" s="155" t="str">
        <f>IF(Proc[[#This Row],[type]]="LFF (MDG-F)",MID(Proc[[#This Row],[Obj]],13,10),"")</f>
        <v/>
      </c>
      <c r="J9199" s="155" t="b">
        <f>Proc[[#This Row],[Requested]]=Proc[[#This Row],[CurrentParent]]</f>
        <v>1</v>
      </c>
      <c r="K9199" s="155" t="str">
        <f>IF(Proc[[#This Row],[Author]]="Marcela Urrego",VLOOKUP(LEFT(Proc[[#This Row],[Requested]],1),Table3[#All],2,0),VLOOKUP(Proc[[#This Row],[Author]],Table4[],2,0))</f>
        <v>HC</v>
      </c>
      <c r="L9199" s="155" t="s">
        <v>7801</v>
      </c>
      <c r="M9199" s="140">
        <v>46100</v>
      </c>
      <c r="N9199" s="140"/>
      <c r="O9199" s="140"/>
      <c r="P9199" s="140" t="str">
        <f ca="1">IF(Proc[[#This Row],[DaysAgeing]]&gt;5,"yep","on track")</f>
        <v>yep</v>
      </c>
      <c r="Q9199" s="2">
        <f ca="1">IF(Proc[[#This Row],[DateClosed]]="",ABS(NETWORKDAYS(Proc[[#This Row],[DateOpened]],TODAY()))-1,ABS(NETWORKDAYS(Proc[[#This Row],[DateOpened]],Proc[[#This Row],[DateClosed]]))-1)</f>
        <v>11</v>
      </c>
      <c r="R9199" s="140" t="s">
        <v>476</v>
      </c>
      <c r="S9199" s="155"/>
      <c r="T9199" s="155"/>
    </row>
    <row r="9200" spans="1:20" hidden="1">
      <c r="A9200" s="154" t="s">
        <v>10642</v>
      </c>
      <c r="B9200" s="155" t="str">
        <f>IFERROR(VLOOKUP(Proc[[#This Row],[App]],Table2[],3,0),"open")</f>
        <v>ok</v>
      </c>
      <c r="C9200" s="156" t="s">
        <v>369</v>
      </c>
      <c r="D9200" t="s">
        <v>11415</v>
      </c>
      <c r="E9200" s="154" t="s">
        <v>11699</v>
      </c>
      <c r="F9200" s="155" t="s">
        <v>11699</v>
      </c>
      <c r="G9200" s="154" t="s">
        <v>400</v>
      </c>
      <c r="H9200" s="155" t="str">
        <f>IF(Proc[[#This Row],[type]]="LFF (MDG-F)",MID(Proc[[#This Row],[Obj]],13,10),"")</f>
        <v/>
      </c>
      <c r="J9200" s="155" t="b">
        <f>Proc[[#This Row],[Requested]]=Proc[[#This Row],[CurrentParent]]</f>
        <v>1</v>
      </c>
      <c r="K9200" s="155" t="str">
        <f>IF(Proc[[#This Row],[Author]]="Marcela Urrego",VLOOKUP(LEFT(Proc[[#This Row],[Requested]],1),Table3[#All],2,0),VLOOKUP(Proc[[#This Row],[Author]],Table4[],2,0))</f>
        <v>HC</v>
      </c>
      <c r="L9200" s="155" t="s">
        <v>7801</v>
      </c>
      <c r="M9200" s="140">
        <v>46100</v>
      </c>
      <c r="N9200" s="140"/>
      <c r="O9200" s="140"/>
      <c r="P9200" s="140" t="str">
        <f ca="1">IF(Proc[[#This Row],[DaysAgeing]]&gt;5,"yep","on track")</f>
        <v>yep</v>
      </c>
      <c r="Q9200" s="2">
        <f ca="1">IF(Proc[[#This Row],[DateClosed]]="",ABS(NETWORKDAYS(Proc[[#This Row],[DateOpened]],TODAY()))-1,ABS(NETWORKDAYS(Proc[[#This Row],[DateOpened]],Proc[[#This Row],[DateClosed]]))-1)</f>
        <v>11</v>
      </c>
      <c r="R9200" s="140" t="s">
        <v>476</v>
      </c>
      <c r="S9200" s="155"/>
      <c r="T9200" s="155"/>
    </row>
    <row r="9201" spans="1:20" hidden="1">
      <c r="A9201" s="154" t="s">
        <v>10642</v>
      </c>
      <c r="B9201" s="155" t="str">
        <f>IFERROR(VLOOKUP(Proc[[#This Row],[App]],Table2[],3,0),"open")</f>
        <v>ok</v>
      </c>
      <c r="C9201" s="156" t="s">
        <v>369</v>
      </c>
      <c r="D9201" t="s">
        <v>11416</v>
      </c>
      <c r="E9201" s="154" t="s">
        <v>11699</v>
      </c>
      <c r="F9201" s="155" t="s">
        <v>11699</v>
      </c>
      <c r="G9201" s="154" t="s">
        <v>400</v>
      </c>
      <c r="H9201" s="155" t="str">
        <f>IF(Proc[[#This Row],[type]]="LFF (MDG-F)",MID(Proc[[#This Row],[Obj]],13,10),"")</f>
        <v/>
      </c>
      <c r="J9201" s="155" t="b">
        <f>Proc[[#This Row],[Requested]]=Proc[[#This Row],[CurrentParent]]</f>
        <v>1</v>
      </c>
      <c r="K9201" s="155" t="str">
        <f>IF(Proc[[#This Row],[Author]]="Marcela Urrego",VLOOKUP(LEFT(Proc[[#This Row],[Requested]],1),Table3[#All],2,0),VLOOKUP(Proc[[#This Row],[Author]],Table4[],2,0))</f>
        <v>HC</v>
      </c>
      <c r="L9201" s="155" t="s">
        <v>7801</v>
      </c>
      <c r="M9201" s="140">
        <v>46100</v>
      </c>
      <c r="N9201" s="140"/>
      <c r="O9201" s="140"/>
      <c r="P9201" s="140" t="str">
        <f ca="1">IF(Proc[[#This Row],[DaysAgeing]]&gt;5,"yep","on track")</f>
        <v>yep</v>
      </c>
      <c r="Q9201" s="2">
        <f ca="1">IF(Proc[[#This Row],[DateClosed]]="",ABS(NETWORKDAYS(Proc[[#This Row],[DateOpened]],TODAY()))-1,ABS(NETWORKDAYS(Proc[[#This Row],[DateOpened]],Proc[[#This Row],[DateClosed]]))-1)</f>
        <v>11</v>
      </c>
      <c r="R9201" s="140" t="s">
        <v>476</v>
      </c>
      <c r="S9201" s="155"/>
      <c r="T9201" s="155"/>
    </row>
    <row r="9202" spans="1:20" hidden="1">
      <c r="A9202" s="154" t="s">
        <v>10642</v>
      </c>
      <c r="B9202" s="155" t="str">
        <f>IFERROR(VLOOKUP(Proc[[#This Row],[App]],Table2[],3,0),"open")</f>
        <v>ok</v>
      </c>
      <c r="C9202" s="156" t="s">
        <v>369</v>
      </c>
      <c r="D9202" t="s">
        <v>11417</v>
      </c>
      <c r="E9202" s="154" t="s">
        <v>11699</v>
      </c>
      <c r="F9202" s="155" t="s">
        <v>11699</v>
      </c>
      <c r="G9202" s="154" t="s">
        <v>400</v>
      </c>
      <c r="H9202" s="155" t="str">
        <f>IF(Proc[[#This Row],[type]]="LFF (MDG-F)",MID(Proc[[#This Row],[Obj]],13,10),"")</f>
        <v/>
      </c>
      <c r="J9202" s="155" t="b">
        <f>Proc[[#This Row],[Requested]]=Proc[[#This Row],[CurrentParent]]</f>
        <v>1</v>
      </c>
      <c r="K9202" s="155" t="str">
        <f>IF(Proc[[#This Row],[Author]]="Marcela Urrego",VLOOKUP(LEFT(Proc[[#This Row],[Requested]],1),Table3[#All],2,0),VLOOKUP(Proc[[#This Row],[Author]],Table4[],2,0))</f>
        <v>HC</v>
      </c>
      <c r="L9202" s="155" t="s">
        <v>7801</v>
      </c>
      <c r="M9202" s="140">
        <v>46100</v>
      </c>
      <c r="N9202" s="140"/>
      <c r="O9202" s="140"/>
      <c r="P9202" s="140" t="str">
        <f ca="1">IF(Proc[[#This Row],[DaysAgeing]]&gt;5,"yep","on track")</f>
        <v>yep</v>
      </c>
      <c r="Q9202" s="2">
        <f ca="1">IF(Proc[[#This Row],[DateClosed]]="",ABS(NETWORKDAYS(Proc[[#This Row],[DateOpened]],TODAY()))-1,ABS(NETWORKDAYS(Proc[[#This Row],[DateOpened]],Proc[[#This Row],[DateClosed]]))-1)</f>
        <v>11</v>
      </c>
      <c r="R9202" s="140" t="s">
        <v>476</v>
      </c>
      <c r="S9202" s="155"/>
      <c r="T9202" s="155"/>
    </row>
    <row r="9203" spans="1:20" hidden="1">
      <c r="A9203" s="154" t="s">
        <v>10642</v>
      </c>
      <c r="B9203" s="155" t="str">
        <f>IFERROR(VLOOKUP(Proc[[#This Row],[App]],Table2[],3,0),"open")</f>
        <v>ok</v>
      </c>
      <c r="C9203" s="156" t="s">
        <v>369</v>
      </c>
      <c r="D9203" t="s">
        <v>11418</v>
      </c>
      <c r="E9203" s="154" t="s">
        <v>11699</v>
      </c>
      <c r="F9203" s="155" t="s">
        <v>11699</v>
      </c>
      <c r="G9203" s="154" t="s">
        <v>400</v>
      </c>
      <c r="H9203" s="155" t="str">
        <f>IF(Proc[[#This Row],[type]]="LFF (MDG-F)",MID(Proc[[#This Row],[Obj]],13,10),"")</f>
        <v/>
      </c>
      <c r="J9203" s="155" t="b">
        <f>Proc[[#This Row],[Requested]]=Proc[[#This Row],[CurrentParent]]</f>
        <v>1</v>
      </c>
      <c r="K9203" s="155" t="str">
        <f>IF(Proc[[#This Row],[Author]]="Marcela Urrego",VLOOKUP(LEFT(Proc[[#This Row],[Requested]],1),Table3[#All],2,0),VLOOKUP(Proc[[#This Row],[Author]],Table4[],2,0))</f>
        <v>HC</v>
      </c>
      <c r="L9203" s="155" t="s">
        <v>7801</v>
      </c>
      <c r="M9203" s="140">
        <v>46100</v>
      </c>
      <c r="N9203" s="140"/>
      <c r="O9203" s="140"/>
      <c r="P9203" s="140" t="str">
        <f ca="1">IF(Proc[[#This Row],[DaysAgeing]]&gt;5,"yep","on track")</f>
        <v>yep</v>
      </c>
      <c r="Q9203" s="2">
        <f ca="1">IF(Proc[[#This Row],[DateClosed]]="",ABS(NETWORKDAYS(Proc[[#This Row],[DateOpened]],TODAY()))-1,ABS(NETWORKDAYS(Proc[[#This Row],[DateOpened]],Proc[[#This Row],[DateClosed]]))-1)</f>
        <v>11</v>
      </c>
      <c r="R9203" s="140" t="s">
        <v>476</v>
      </c>
      <c r="S9203" s="155"/>
      <c r="T9203" s="155"/>
    </row>
    <row r="9204" spans="1:20" hidden="1">
      <c r="A9204" s="154" t="s">
        <v>10642</v>
      </c>
      <c r="B9204" s="155" t="str">
        <f>IFERROR(VLOOKUP(Proc[[#This Row],[App]],Table2[],3,0),"open")</f>
        <v>ok</v>
      </c>
      <c r="C9204" s="156" t="s">
        <v>369</v>
      </c>
      <c r="D9204" t="s">
        <v>11419</v>
      </c>
      <c r="E9204" s="154" t="s">
        <v>11699</v>
      </c>
      <c r="F9204" s="155" t="s">
        <v>11699</v>
      </c>
      <c r="G9204" s="154" t="s">
        <v>400</v>
      </c>
      <c r="H9204" s="155" t="str">
        <f>IF(Proc[[#This Row],[type]]="LFF (MDG-F)",MID(Proc[[#This Row],[Obj]],13,10),"")</f>
        <v/>
      </c>
      <c r="J9204" s="155" t="b">
        <f>Proc[[#This Row],[Requested]]=Proc[[#This Row],[CurrentParent]]</f>
        <v>1</v>
      </c>
      <c r="K9204" s="155" t="str">
        <f>IF(Proc[[#This Row],[Author]]="Marcela Urrego",VLOOKUP(LEFT(Proc[[#This Row],[Requested]],1),Table3[#All],2,0),VLOOKUP(Proc[[#This Row],[Author]],Table4[],2,0))</f>
        <v>HC</v>
      </c>
      <c r="L9204" s="155" t="s">
        <v>7801</v>
      </c>
      <c r="M9204" s="140">
        <v>46100</v>
      </c>
      <c r="N9204" s="140"/>
      <c r="O9204" s="140"/>
      <c r="P9204" s="140" t="str">
        <f ca="1">IF(Proc[[#This Row],[DaysAgeing]]&gt;5,"yep","on track")</f>
        <v>yep</v>
      </c>
      <c r="Q9204" s="2">
        <f ca="1">IF(Proc[[#This Row],[DateClosed]]="",ABS(NETWORKDAYS(Proc[[#This Row],[DateOpened]],TODAY()))-1,ABS(NETWORKDAYS(Proc[[#This Row],[DateOpened]],Proc[[#This Row],[DateClosed]]))-1)</f>
        <v>11</v>
      </c>
      <c r="R9204" s="140" t="s">
        <v>476</v>
      </c>
      <c r="S9204" s="155"/>
      <c r="T9204" s="155"/>
    </row>
    <row r="9205" spans="1:20" hidden="1">
      <c r="A9205" s="154" t="s">
        <v>10642</v>
      </c>
      <c r="B9205" s="155" t="str">
        <f>IFERROR(VLOOKUP(Proc[[#This Row],[App]],Table2[],3,0),"open")</f>
        <v>ok</v>
      </c>
      <c r="C9205" s="156" t="s">
        <v>369</v>
      </c>
      <c r="D9205" t="s">
        <v>11420</v>
      </c>
      <c r="E9205" s="154" t="s">
        <v>11699</v>
      </c>
      <c r="F9205" s="155" t="s">
        <v>11699</v>
      </c>
      <c r="G9205" s="154" t="s">
        <v>400</v>
      </c>
      <c r="H9205" s="155" t="str">
        <f>IF(Proc[[#This Row],[type]]="LFF (MDG-F)",MID(Proc[[#This Row],[Obj]],13,10),"")</f>
        <v/>
      </c>
      <c r="J9205" s="155" t="b">
        <f>Proc[[#This Row],[Requested]]=Proc[[#This Row],[CurrentParent]]</f>
        <v>1</v>
      </c>
      <c r="K9205" s="155" t="str">
        <f>IF(Proc[[#This Row],[Author]]="Marcela Urrego",VLOOKUP(LEFT(Proc[[#This Row],[Requested]],1),Table3[#All],2,0),VLOOKUP(Proc[[#This Row],[Author]],Table4[],2,0))</f>
        <v>HC</v>
      </c>
      <c r="L9205" s="155" t="s">
        <v>7801</v>
      </c>
      <c r="M9205" s="140">
        <v>46100</v>
      </c>
      <c r="N9205" s="140"/>
      <c r="O9205" s="140"/>
      <c r="P9205" s="140" t="str">
        <f ca="1">IF(Proc[[#This Row],[DaysAgeing]]&gt;5,"yep","on track")</f>
        <v>yep</v>
      </c>
      <c r="Q9205" s="2">
        <f ca="1">IF(Proc[[#This Row],[DateClosed]]="",ABS(NETWORKDAYS(Proc[[#This Row],[DateOpened]],TODAY()))-1,ABS(NETWORKDAYS(Proc[[#This Row],[DateOpened]],Proc[[#This Row],[DateClosed]]))-1)</f>
        <v>11</v>
      </c>
      <c r="R9205" s="140" t="s">
        <v>476</v>
      </c>
      <c r="S9205" s="155"/>
      <c r="T9205" s="155"/>
    </row>
    <row r="9206" spans="1:20" hidden="1">
      <c r="A9206" s="154" t="s">
        <v>10642</v>
      </c>
      <c r="B9206" s="155" t="str">
        <f>IFERROR(VLOOKUP(Proc[[#This Row],[App]],Table2[],3,0),"open")</f>
        <v>ok</v>
      </c>
      <c r="C9206" s="156" t="s">
        <v>369</v>
      </c>
      <c r="D9206" t="s">
        <v>11421</v>
      </c>
      <c r="E9206" s="154" t="s">
        <v>11699</v>
      </c>
      <c r="F9206" s="155" t="s">
        <v>11699</v>
      </c>
      <c r="G9206" s="154" t="s">
        <v>400</v>
      </c>
      <c r="H9206" s="155" t="str">
        <f>IF(Proc[[#This Row],[type]]="LFF (MDG-F)",MID(Proc[[#This Row],[Obj]],13,10),"")</f>
        <v/>
      </c>
      <c r="J9206" s="155" t="b">
        <f>Proc[[#This Row],[Requested]]=Proc[[#This Row],[CurrentParent]]</f>
        <v>1</v>
      </c>
      <c r="K9206" s="155" t="str">
        <f>IF(Proc[[#This Row],[Author]]="Marcela Urrego",VLOOKUP(LEFT(Proc[[#This Row],[Requested]],1),Table3[#All],2,0),VLOOKUP(Proc[[#This Row],[Author]],Table4[],2,0))</f>
        <v>HC</v>
      </c>
      <c r="L9206" s="155" t="s">
        <v>7801</v>
      </c>
      <c r="M9206" s="140">
        <v>46100</v>
      </c>
      <c r="N9206" s="140"/>
      <c r="O9206" s="140"/>
      <c r="P9206" s="140" t="str">
        <f ca="1">IF(Proc[[#This Row],[DaysAgeing]]&gt;5,"yep","on track")</f>
        <v>yep</v>
      </c>
      <c r="Q9206" s="2">
        <f ca="1">IF(Proc[[#This Row],[DateClosed]]="",ABS(NETWORKDAYS(Proc[[#This Row],[DateOpened]],TODAY()))-1,ABS(NETWORKDAYS(Proc[[#This Row],[DateOpened]],Proc[[#This Row],[DateClosed]]))-1)</f>
        <v>11</v>
      </c>
      <c r="R9206" s="140" t="s">
        <v>476</v>
      </c>
      <c r="S9206" s="155"/>
      <c r="T9206" s="155"/>
    </row>
    <row r="9207" spans="1:20" hidden="1">
      <c r="A9207" s="154" t="s">
        <v>10642</v>
      </c>
      <c r="B9207" s="155" t="str">
        <f>IFERROR(VLOOKUP(Proc[[#This Row],[App]],Table2[],3,0),"open")</f>
        <v>ok</v>
      </c>
      <c r="C9207" s="156" t="s">
        <v>369</v>
      </c>
      <c r="D9207" t="s">
        <v>11422</v>
      </c>
      <c r="E9207" s="154" t="s">
        <v>11699</v>
      </c>
      <c r="F9207" s="155" t="s">
        <v>11699</v>
      </c>
      <c r="G9207" s="154" t="s">
        <v>400</v>
      </c>
      <c r="H9207" s="155" t="str">
        <f>IF(Proc[[#This Row],[type]]="LFF (MDG-F)",MID(Proc[[#This Row],[Obj]],13,10),"")</f>
        <v/>
      </c>
      <c r="J9207" s="155" t="b">
        <f>Proc[[#This Row],[Requested]]=Proc[[#This Row],[CurrentParent]]</f>
        <v>1</v>
      </c>
      <c r="K9207" s="155" t="str">
        <f>IF(Proc[[#This Row],[Author]]="Marcela Urrego",VLOOKUP(LEFT(Proc[[#This Row],[Requested]],1),Table3[#All],2,0),VLOOKUP(Proc[[#This Row],[Author]],Table4[],2,0))</f>
        <v>HC</v>
      </c>
      <c r="L9207" s="155" t="s">
        <v>7801</v>
      </c>
      <c r="M9207" s="140">
        <v>46100</v>
      </c>
      <c r="N9207" s="140"/>
      <c r="O9207" s="140"/>
      <c r="P9207" s="140" t="str">
        <f ca="1">IF(Proc[[#This Row],[DaysAgeing]]&gt;5,"yep","on track")</f>
        <v>yep</v>
      </c>
      <c r="Q9207" s="2">
        <f ca="1">IF(Proc[[#This Row],[DateClosed]]="",ABS(NETWORKDAYS(Proc[[#This Row],[DateOpened]],TODAY()))-1,ABS(NETWORKDAYS(Proc[[#This Row],[DateOpened]],Proc[[#This Row],[DateClosed]]))-1)</f>
        <v>11</v>
      </c>
      <c r="R9207" s="140" t="s">
        <v>476</v>
      </c>
      <c r="S9207" s="155"/>
      <c r="T9207" s="155"/>
    </row>
    <row r="9208" spans="1:20" hidden="1">
      <c r="A9208" s="154" t="s">
        <v>10642</v>
      </c>
      <c r="B9208" s="155" t="str">
        <f>IFERROR(VLOOKUP(Proc[[#This Row],[App]],Table2[],3,0),"open")</f>
        <v>ok</v>
      </c>
      <c r="C9208" s="156" t="s">
        <v>369</v>
      </c>
      <c r="D9208" t="s">
        <v>11423</v>
      </c>
      <c r="E9208" s="154" t="s">
        <v>11699</v>
      </c>
      <c r="F9208" s="155" t="s">
        <v>11699</v>
      </c>
      <c r="G9208" s="154" t="s">
        <v>400</v>
      </c>
      <c r="H9208" s="155" t="str">
        <f>IF(Proc[[#This Row],[type]]="LFF (MDG-F)",MID(Proc[[#This Row],[Obj]],13,10),"")</f>
        <v/>
      </c>
      <c r="J9208" s="155" t="b">
        <f>Proc[[#This Row],[Requested]]=Proc[[#This Row],[CurrentParent]]</f>
        <v>1</v>
      </c>
      <c r="K9208" s="155" t="str">
        <f>IF(Proc[[#This Row],[Author]]="Marcela Urrego",VLOOKUP(LEFT(Proc[[#This Row],[Requested]],1),Table3[#All],2,0),VLOOKUP(Proc[[#This Row],[Author]],Table4[],2,0))</f>
        <v>HC</v>
      </c>
      <c r="L9208" s="155" t="s">
        <v>7801</v>
      </c>
      <c r="M9208" s="140">
        <v>46100</v>
      </c>
      <c r="N9208" s="140"/>
      <c r="O9208" s="140"/>
      <c r="P9208" s="140" t="str">
        <f ca="1">IF(Proc[[#This Row],[DaysAgeing]]&gt;5,"yep","on track")</f>
        <v>yep</v>
      </c>
      <c r="Q9208" s="2">
        <f ca="1">IF(Proc[[#This Row],[DateClosed]]="",ABS(NETWORKDAYS(Proc[[#This Row],[DateOpened]],TODAY()))-1,ABS(NETWORKDAYS(Proc[[#This Row],[DateOpened]],Proc[[#This Row],[DateClosed]]))-1)</f>
        <v>11</v>
      </c>
      <c r="R9208" s="140" t="s">
        <v>476</v>
      </c>
      <c r="S9208" s="155"/>
      <c r="T9208" s="155"/>
    </row>
    <row r="9209" spans="1:20" hidden="1">
      <c r="A9209" s="154" t="s">
        <v>10642</v>
      </c>
      <c r="B9209" s="155" t="str">
        <f>IFERROR(VLOOKUP(Proc[[#This Row],[App]],Table2[],3,0),"open")</f>
        <v>ok</v>
      </c>
      <c r="C9209" s="156" t="s">
        <v>369</v>
      </c>
      <c r="D9209" t="s">
        <v>11424</v>
      </c>
      <c r="E9209" s="154" t="s">
        <v>11699</v>
      </c>
      <c r="F9209" s="155" t="s">
        <v>11699</v>
      </c>
      <c r="G9209" s="154" t="s">
        <v>400</v>
      </c>
      <c r="H9209" s="155" t="str">
        <f>IF(Proc[[#This Row],[type]]="LFF (MDG-F)",MID(Proc[[#This Row],[Obj]],13,10),"")</f>
        <v/>
      </c>
      <c r="J9209" s="155" t="b">
        <f>Proc[[#This Row],[Requested]]=Proc[[#This Row],[CurrentParent]]</f>
        <v>1</v>
      </c>
      <c r="K9209" s="155" t="str">
        <f>IF(Proc[[#This Row],[Author]]="Marcela Urrego",VLOOKUP(LEFT(Proc[[#This Row],[Requested]],1),Table3[#All],2,0),VLOOKUP(Proc[[#This Row],[Author]],Table4[],2,0))</f>
        <v>HC</v>
      </c>
      <c r="L9209" s="155" t="s">
        <v>7801</v>
      </c>
      <c r="M9209" s="140">
        <v>46100</v>
      </c>
      <c r="N9209" s="140"/>
      <c r="O9209" s="140"/>
      <c r="P9209" s="140" t="str">
        <f ca="1">IF(Proc[[#This Row],[DaysAgeing]]&gt;5,"yep","on track")</f>
        <v>yep</v>
      </c>
      <c r="Q9209" s="2">
        <f ca="1">IF(Proc[[#This Row],[DateClosed]]="",ABS(NETWORKDAYS(Proc[[#This Row],[DateOpened]],TODAY()))-1,ABS(NETWORKDAYS(Proc[[#This Row],[DateOpened]],Proc[[#This Row],[DateClosed]]))-1)</f>
        <v>11</v>
      </c>
      <c r="R9209" s="140" t="s">
        <v>476</v>
      </c>
      <c r="S9209" s="155"/>
      <c r="T9209" s="155"/>
    </row>
    <row r="9210" spans="1:20" hidden="1">
      <c r="A9210" s="154" t="s">
        <v>10642</v>
      </c>
      <c r="B9210" s="155" t="str">
        <f>IFERROR(VLOOKUP(Proc[[#This Row],[App]],Table2[],3,0),"open")</f>
        <v>ok</v>
      </c>
      <c r="C9210" s="156" t="s">
        <v>369</v>
      </c>
      <c r="D9210" t="s">
        <v>11425</v>
      </c>
      <c r="E9210" s="154" t="s">
        <v>11699</v>
      </c>
      <c r="F9210" s="155" t="s">
        <v>11699</v>
      </c>
      <c r="G9210" s="154" t="s">
        <v>400</v>
      </c>
      <c r="H9210" s="155" t="str">
        <f>IF(Proc[[#This Row],[type]]="LFF (MDG-F)",MID(Proc[[#This Row],[Obj]],13,10),"")</f>
        <v/>
      </c>
      <c r="J9210" s="155" t="b">
        <f>Proc[[#This Row],[Requested]]=Proc[[#This Row],[CurrentParent]]</f>
        <v>1</v>
      </c>
      <c r="K9210" s="155" t="str">
        <f>IF(Proc[[#This Row],[Author]]="Marcela Urrego",VLOOKUP(LEFT(Proc[[#This Row],[Requested]],1),Table3[#All],2,0),VLOOKUP(Proc[[#This Row],[Author]],Table4[],2,0))</f>
        <v>HC</v>
      </c>
      <c r="L9210" s="155" t="s">
        <v>7801</v>
      </c>
      <c r="M9210" s="140">
        <v>46100</v>
      </c>
      <c r="N9210" s="140"/>
      <c r="O9210" s="140"/>
      <c r="P9210" s="140" t="str">
        <f ca="1">IF(Proc[[#This Row],[DaysAgeing]]&gt;5,"yep","on track")</f>
        <v>yep</v>
      </c>
      <c r="Q9210" s="2">
        <f ca="1">IF(Proc[[#This Row],[DateClosed]]="",ABS(NETWORKDAYS(Proc[[#This Row],[DateOpened]],TODAY()))-1,ABS(NETWORKDAYS(Proc[[#This Row],[DateOpened]],Proc[[#This Row],[DateClosed]]))-1)</f>
        <v>11</v>
      </c>
      <c r="R9210" s="140" t="s">
        <v>476</v>
      </c>
      <c r="S9210" s="155"/>
      <c r="T9210" s="155"/>
    </row>
    <row r="9211" spans="1:20" hidden="1">
      <c r="A9211" s="154" t="s">
        <v>10642</v>
      </c>
      <c r="B9211" s="155" t="str">
        <f>IFERROR(VLOOKUP(Proc[[#This Row],[App]],Table2[],3,0),"open")</f>
        <v>ok</v>
      </c>
      <c r="C9211" s="156" t="s">
        <v>369</v>
      </c>
      <c r="D9211" t="s">
        <v>11426</v>
      </c>
      <c r="E9211" s="154" t="s">
        <v>11699</v>
      </c>
      <c r="F9211" s="155" t="s">
        <v>11699</v>
      </c>
      <c r="G9211" s="154" t="s">
        <v>400</v>
      </c>
      <c r="H9211" s="155" t="str">
        <f>IF(Proc[[#This Row],[type]]="LFF (MDG-F)",MID(Proc[[#This Row],[Obj]],13,10),"")</f>
        <v/>
      </c>
      <c r="J9211" s="155" t="b">
        <f>Proc[[#This Row],[Requested]]=Proc[[#This Row],[CurrentParent]]</f>
        <v>1</v>
      </c>
      <c r="K9211" s="155" t="str">
        <f>IF(Proc[[#This Row],[Author]]="Marcela Urrego",VLOOKUP(LEFT(Proc[[#This Row],[Requested]],1),Table3[#All],2,0),VLOOKUP(Proc[[#This Row],[Author]],Table4[],2,0))</f>
        <v>HC</v>
      </c>
      <c r="L9211" s="155" t="s">
        <v>7801</v>
      </c>
      <c r="M9211" s="140">
        <v>46100</v>
      </c>
      <c r="N9211" s="140"/>
      <c r="O9211" s="140"/>
      <c r="P9211" s="140" t="str">
        <f ca="1">IF(Proc[[#This Row],[DaysAgeing]]&gt;5,"yep","on track")</f>
        <v>yep</v>
      </c>
      <c r="Q9211" s="2">
        <f ca="1">IF(Proc[[#This Row],[DateClosed]]="",ABS(NETWORKDAYS(Proc[[#This Row],[DateOpened]],TODAY()))-1,ABS(NETWORKDAYS(Proc[[#This Row],[DateOpened]],Proc[[#This Row],[DateClosed]]))-1)</f>
        <v>11</v>
      </c>
      <c r="R9211" s="140" t="s">
        <v>476</v>
      </c>
      <c r="S9211" s="155"/>
      <c r="T9211" s="155"/>
    </row>
    <row r="9212" spans="1:20" hidden="1">
      <c r="A9212" s="154" t="s">
        <v>10642</v>
      </c>
      <c r="B9212" s="155" t="str">
        <f>IFERROR(VLOOKUP(Proc[[#This Row],[App]],Table2[],3,0),"open")</f>
        <v>ok</v>
      </c>
      <c r="C9212" s="156" t="s">
        <v>369</v>
      </c>
      <c r="D9212" t="s">
        <v>11427</v>
      </c>
      <c r="E9212" s="154" t="s">
        <v>11699</v>
      </c>
      <c r="F9212" s="155" t="s">
        <v>11699</v>
      </c>
      <c r="G9212" s="154" t="s">
        <v>400</v>
      </c>
      <c r="H9212" s="155" t="str">
        <f>IF(Proc[[#This Row],[type]]="LFF (MDG-F)",MID(Proc[[#This Row],[Obj]],13,10),"")</f>
        <v/>
      </c>
      <c r="J9212" s="155" t="b">
        <f>Proc[[#This Row],[Requested]]=Proc[[#This Row],[CurrentParent]]</f>
        <v>1</v>
      </c>
      <c r="K9212" s="155" t="str">
        <f>IF(Proc[[#This Row],[Author]]="Marcela Urrego",VLOOKUP(LEFT(Proc[[#This Row],[Requested]],1),Table3[#All],2,0),VLOOKUP(Proc[[#This Row],[Author]],Table4[],2,0))</f>
        <v>HC</v>
      </c>
      <c r="L9212" s="155" t="s">
        <v>7801</v>
      </c>
      <c r="M9212" s="140">
        <v>46100</v>
      </c>
      <c r="N9212" s="140"/>
      <c r="O9212" s="140"/>
      <c r="P9212" s="140" t="str">
        <f ca="1">IF(Proc[[#This Row],[DaysAgeing]]&gt;5,"yep","on track")</f>
        <v>yep</v>
      </c>
      <c r="Q9212" s="2">
        <f ca="1">IF(Proc[[#This Row],[DateClosed]]="",ABS(NETWORKDAYS(Proc[[#This Row],[DateOpened]],TODAY()))-1,ABS(NETWORKDAYS(Proc[[#This Row],[DateOpened]],Proc[[#This Row],[DateClosed]]))-1)</f>
        <v>11</v>
      </c>
      <c r="R9212" s="140" t="s">
        <v>476</v>
      </c>
      <c r="S9212" s="155"/>
      <c r="T9212" s="155"/>
    </row>
    <row r="9213" spans="1:20" hidden="1">
      <c r="A9213" s="154" t="s">
        <v>10642</v>
      </c>
      <c r="B9213" s="155" t="str">
        <f>IFERROR(VLOOKUP(Proc[[#This Row],[App]],Table2[],3,0),"open")</f>
        <v>ok</v>
      </c>
      <c r="C9213" s="156" t="s">
        <v>369</v>
      </c>
      <c r="D9213" t="s">
        <v>11428</v>
      </c>
      <c r="E9213" s="154" t="s">
        <v>11699</v>
      </c>
      <c r="F9213" s="155" t="s">
        <v>11699</v>
      </c>
      <c r="G9213" s="154" t="s">
        <v>400</v>
      </c>
      <c r="H9213" s="155" t="str">
        <f>IF(Proc[[#This Row],[type]]="LFF (MDG-F)",MID(Proc[[#This Row],[Obj]],13,10),"")</f>
        <v/>
      </c>
      <c r="J9213" s="155" t="b">
        <f>Proc[[#This Row],[Requested]]=Proc[[#This Row],[CurrentParent]]</f>
        <v>1</v>
      </c>
      <c r="K9213" s="155" t="str">
        <f>IF(Proc[[#This Row],[Author]]="Marcela Urrego",VLOOKUP(LEFT(Proc[[#This Row],[Requested]],1),Table3[#All],2,0),VLOOKUP(Proc[[#This Row],[Author]],Table4[],2,0))</f>
        <v>HC</v>
      </c>
      <c r="L9213" s="155" t="s">
        <v>7801</v>
      </c>
      <c r="M9213" s="140">
        <v>46100</v>
      </c>
      <c r="N9213" s="140"/>
      <c r="O9213" s="140"/>
      <c r="P9213" s="140" t="str">
        <f ca="1">IF(Proc[[#This Row],[DaysAgeing]]&gt;5,"yep","on track")</f>
        <v>yep</v>
      </c>
      <c r="Q9213" s="2">
        <f ca="1">IF(Proc[[#This Row],[DateClosed]]="",ABS(NETWORKDAYS(Proc[[#This Row],[DateOpened]],TODAY()))-1,ABS(NETWORKDAYS(Proc[[#This Row],[DateOpened]],Proc[[#This Row],[DateClosed]]))-1)</f>
        <v>11</v>
      </c>
      <c r="R9213" s="140" t="s">
        <v>476</v>
      </c>
      <c r="S9213" s="155"/>
      <c r="T9213" s="155"/>
    </row>
    <row r="9214" spans="1:20" hidden="1">
      <c r="A9214" s="154" t="s">
        <v>10642</v>
      </c>
      <c r="B9214" s="155" t="str">
        <f>IFERROR(VLOOKUP(Proc[[#This Row],[App]],Table2[],3,0),"open")</f>
        <v>ok</v>
      </c>
      <c r="C9214" s="156" t="s">
        <v>369</v>
      </c>
      <c r="D9214" t="s">
        <v>11429</v>
      </c>
      <c r="E9214" s="154" t="s">
        <v>11699</v>
      </c>
      <c r="F9214" s="155" t="s">
        <v>11699</v>
      </c>
      <c r="G9214" s="154" t="s">
        <v>400</v>
      </c>
      <c r="H9214" s="155" t="str">
        <f>IF(Proc[[#This Row],[type]]="LFF (MDG-F)",MID(Proc[[#This Row],[Obj]],13,10),"")</f>
        <v/>
      </c>
      <c r="J9214" s="155" t="b">
        <f>Proc[[#This Row],[Requested]]=Proc[[#This Row],[CurrentParent]]</f>
        <v>1</v>
      </c>
      <c r="K9214" s="155" t="str">
        <f>IF(Proc[[#This Row],[Author]]="Marcela Urrego",VLOOKUP(LEFT(Proc[[#This Row],[Requested]],1),Table3[#All],2,0),VLOOKUP(Proc[[#This Row],[Author]],Table4[],2,0))</f>
        <v>HC</v>
      </c>
      <c r="L9214" s="155" t="s">
        <v>7801</v>
      </c>
      <c r="M9214" s="140">
        <v>46100</v>
      </c>
      <c r="N9214" s="140"/>
      <c r="O9214" s="140"/>
      <c r="P9214" s="140" t="str">
        <f ca="1">IF(Proc[[#This Row],[DaysAgeing]]&gt;5,"yep","on track")</f>
        <v>yep</v>
      </c>
      <c r="Q9214" s="2">
        <f ca="1">IF(Proc[[#This Row],[DateClosed]]="",ABS(NETWORKDAYS(Proc[[#This Row],[DateOpened]],TODAY()))-1,ABS(NETWORKDAYS(Proc[[#This Row],[DateOpened]],Proc[[#This Row],[DateClosed]]))-1)</f>
        <v>11</v>
      </c>
      <c r="R9214" s="140" t="s">
        <v>476</v>
      </c>
      <c r="S9214" s="155"/>
      <c r="T9214" s="155"/>
    </row>
    <row r="9215" spans="1:20" hidden="1">
      <c r="A9215" s="154" t="s">
        <v>10642</v>
      </c>
      <c r="B9215" s="155" t="str">
        <f>IFERROR(VLOOKUP(Proc[[#This Row],[App]],Table2[],3,0),"open")</f>
        <v>ok</v>
      </c>
      <c r="C9215" s="156" t="s">
        <v>369</v>
      </c>
      <c r="D9215" t="s">
        <v>11430</v>
      </c>
      <c r="E9215" s="154" t="s">
        <v>11699</v>
      </c>
      <c r="F9215" s="155" t="s">
        <v>11699</v>
      </c>
      <c r="G9215" s="154" t="s">
        <v>400</v>
      </c>
      <c r="H9215" s="155" t="str">
        <f>IF(Proc[[#This Row],[type]]="LFF (MDG-F)",MID(Proc[[#This Row],[Obj]],13,10),"")</f>
        <v/>
      </c>
      <c r="J9215" s="155" t="b">
        <f>Proc[[#This Row],[Requested]]=Proc[[#This Row],[CurrentParent]]</f>
        <v>1</v>
      </c>
      <c r="K9215" s="155" t="str">
        <f>IF(Proc[[#This Row],[Author]]="Marcela Urrego",VLOOKUP(LEFT(Proc[[#This Row],[Requested]],1),Table3[#All],2,0),VLOOKUP(Proc[[#This Row],[Author]],Table4[],2,0))</f>
        <v>HC</v>
      </c>
      <c r="L9215" s="155" t="s">
        <v>7801</v>
      </c>
      <c r="M9215" s="140">
        <v>46100</v>
      </c>
      <c r="N9215" s="140"/>
      <c r="O9215" s="140"/>
      <c r="P9215" s="140" t="str">
        <f ca="1">IF(Proc[[#This Row],[DaysAgeing]]&gt;5,"yep","on track")</f>
        <v>yep</v>
      </c>
      <c r="Q9215" s="2">
        <f ca="1">IF(Proc[[#This Row],[DateClosed]]="",ABS(NETWORKDAYS(Proc[[#This Row],[DateOpened]],TODAY()))-1,ABS(NETWORKDAYS(Proc[[#This Row],[DateOpened]],Proc[[#This Row],[DateClosed]]))-1)</f>
        <v>11</v>
      </c>
      <c r="R9215" s="140" t="s">
        <v>476</v>
      </c>
      <c r="S9215" s="155"/>
      <c r="T9215" s="155"/>
    </row>
    <row r="9216" spans="1:20" hidden="1">
      <c r="A9216" s="154" t="s">
        <v>10642</v>
      </c>
      <c r="B9216" s="155" t="str">
        <f>IFERROR(VLOOKUP(Proc[[#This Row],[App]],Table2[],3,0),"open")</f>
        <v>ok</v>
      </c>
      <c r="C9216" s="156" t="s">
        <v>369</v>
      </c>
      <c r="D9216" t="s">
        <v>11431</v>
      </c>
      <c r="E9216" s="154" t="s">
        <v>11699</v>
      </c>
      <c r="F9216" s="155" t="s">
        <v>11699</v>
      </c>
      <c r="G9216" s="154" t="s">
        <v>400</v>
      </c>
      <c r="H9216" s="155" t="str">
        <f>IF(Proc[[#This Row],[type]]="LFF (MDG-F)",MID(Proc[[#This Row],[Obj]],13,10),"")</f>
        <v/>
      </c>
      <c r="J9216" s="155" t="b">
        <f>Proc[[#This Row],[Requested]]=Proc[[#This Row],[CurrentParent]]</f>
        <v>1</v>
      </c>
      <c r="K9216" s="155" t="str">
        <f>IF(Proc[[#This Row],[Author]]="Marcela Urrego",VLOOKUP(LEFT(Proc[[#This Row],[Requested]],1),Table3[#All],2,0),VLOOKUP(Proc[[#This Row],[Author]],Table4[],2,0))</f>
        <v>HC</v>
      </c>
      <c r="L9216" s="155" t="s">
        <v>7801</v>
      </c>
      <c r="M9216" s="140">
        <v>46100</v>
      </c>
      <c r="N9216" s="140"/>
      <c r="O9216" s="140"/>
      <c r="P9216" s="140" t="str">
        <f ca="1">IF(Proc[[#This Row],[DaysAgeing]]&gt;5,"yep","on track")</f>
        <v>yep</v>
      </c>
      <c r="Q9216" s="2">
        <f ca="1">IF(Proc[[#This Row],[DateClosed]]="",ABS(NETWORKDAYS(Proc[[#This Row],[DateOpened]],TODAY()))-1,ABS(NETWORKDAYS(Proc[[#This Row],[DateOpened]],Proc[[#This Row],[DateClosed]]))-1)</f>
        <v>11</v>
      </c>
      <c r="R9216" s="140" t="s">
        <v>476</v>
      </c>
      <c r="S9216" s="155"/>
      <c r="T9216" s="155"/>
    </row>
    <row r="9217" spans="1:20" hidden="1">
      <c r="A9217" s="154" t="s">
        <v>10642</v>
      </c>
      <c r="B9217" s="155" t="str">
        <f>IFERROR(VLOOKUP(Proc[[#This Row],[App]],Table2[],3,0),"open")</f>
        <v>ok</v>
      </c>
      <c r="C9217" s="156" t="s">
        <v>369</v>
      </c>
      <c r="D9217" t="s">
        <v>11432</v>
      </c>
      <c r="E9217" s="154" t="s">
        <v>11699</v>
      </c>
      <c r="F9217" s="155" t="s">
        <v>11699</v>
      </c>
      <c r="G9217" s="154" t="s">
        <v>400</v>
      </c>
      <c r="H9217" s="155" t="str">
        <f>IF(Proc[[#This Row],[type]]="LFF (MDG-F)",MID(Proc[[#This Row],[Obj]],13,10),"")</f>
        <v/>
      </c>
      <c r="J9217" s="155" t="b">
        <f>Proc[[#This Row],[Requested]]=Proc[[#This Row],[CurrentParent]]</f>
        <v>1</v>
      </c>
      <c r="K9217" s="155" t="str">
        <f>IF(Proc[[#This Row],[Author]]="Marcela Urrego",VLOOKUP(LEFT(Proc[[#This Row],[Requested]],1),Table3[#All],2,0),VLOOKUP(Proc[[#This Row],[Author]],Table4[],2,0))</f>
        <v>HC</v>
      </c>
      <c r="L9217" s="155" t="s">
        <v>7801</v>
      </c>
      <c r="M9217" s="140">
        <v>46100</v>
      </c>
      <c r="N9217" s="140"/>
      <c r="O9217" s="140"/>
      <c r="P9217" s="140" t="str">
        <f ca="1">IF(Proc[[#This Row],[DaysAgeing]]&gt;5,"yep","on track")</f>
        <v>yep</v>
      </c>
      <c r="Q9217" s="2">
        <f ca="1">IF(Proc[[#This Row],[DateClosed]]="",ABS(NETWORKDAYS(Proc[[#This Row],[DateOpened]],TODAY()))-1,ABS(NETWORKDAYS(Proc[[#This Row],[DateOpened]],Proc[[#This Row],[DateClosed]]))-1)</f>
        <v>11</v>
      </c>
      <c r="R9217" s="140" t="s">
        <v>476</v>
      </c>
      <c r="S9217" s="155"/>
      <c r="T9217" s="155"/>
    </row>
    <row r="9218" spans="1:20" hidden="1">
      <c r="A9218" s="154" t="s">
        <v>10642</v>
      </c>
      <c r="B9218" s="155" t="str">
        <f>IFERROR(VLOOKUP(Proc[[#This Row],[App]],Table2[],3,0),"open")</f>
        <v>ok</v>
      </c>
      <c r="C9218" s="156" t="s">
        <v>369</v>
      </c>
      <c r="D9218" t="s">
        <v>11433</v>
      </c>
      <c r="E9218" s="154" t="s">
        <v>11699</v>
      </c>
      <c r="F9218" s="155" t="s">
        <v>11699</v>
      </c>
      <c r="G9218" s="154" t="s">
        <v>400</v>
      </c>
      <c r="H9218" s="155" t="str">
        <f>IF(Proc[[#This Row],[type]]="LFF (MDG-F)",MID(Proc[[#This Row],[Obj]],13,10),"")</f>
        <v/>
      </c>
      <c r="J9218" s="155" t="b">
        <f>Proc[[#This Row],[Requested]]=Proc[[#This Row],[CurrentParent]]</f>
        <v>1</v>
      </c>
      <c r="K9218" s="155" t="str">
        <f>IF(Proc[[#This Row],[Author]]="Marcela Urrego",VLOOKUP(LEFT(Proc[[#This Row],[Requested]],1),Table3[#All],2,0),VLOOKUP(Proc[[#This Row],[Author]],Table4[],2,0))</f>
        <v>HC</v>
      </c>
      <c r="L9218" s="155" t="s">
        <v>7801</v>
      </c>
      <c r="M9218" s="140">
        <v>46100</v>
      </c>
      <c r="N9218" s="140"/>
      <c r="O9218" s="140"/>
      <c r="P9218" s="140" t="str">
        <f ca="1">IF(Proc[[#This Row],[DaysAgeing]]&gt;5,"yep","on track")</f>
        <v>yep</v>
      </c>
      <c r="Q9218" s="2">
        <f ca="1">IF(Proc[[#This Row],[DateClosed]]="",ABS(NETWORKDAYS(Proc[[#This Row],[DateOpened]],TODAY()))-1,ABS(NETWORKDAYS(Proc[[#This Row],[DateOpened]],Proc[[#This Row],[DateClosed]]))-1)</f>
        <v>11</v>
      </c>
      <c r="R9218" s="140" t="s">
        <v>476</v>
      </c>
      <c r="S9218" s="155"/>
      <c r="T9218" s="155"/>
    </row>
    <row r="9219" spans="1:20" hidden="1">
      <c r="A9219" s="154" t="s">
        <v>10642</v>
      </c>
      <c r="B9219" s="155" t="str">
        <f>IFERROR(VLOOKUP(Proc[[#This Row],[App]],Table2[],3,0),"open")</f>
        <v>ok</v>
      </c>
      <c r="C9219" s="156" t="s">
        <v>369</v>
      </c>
      <c r="D9219" t="s">
        <v>11434</v>
      </c>
      <c r="E9219" s="154" t="s">
        <v>11699</v>
      </c>
      <c r="F9219" s="155" t="s">
        <v>11699</v>
      </c>
      <c r="G9219" s="154" t="s">
        <v>400</v>
      </c>
      <c r="H9219" s="155" t="str">
        <f>IF(Proc[[#This Row],[type]]="LFF (MDG-F)",MID(Proc[[#This Row],[Obj]],13,10),"")</f>
        <v/>
      </c>
      <c r="J9219" s="155" t="b">
        <f>Proc[[#This Row],[Requested]]=Proc[[#This Row],[CurrentParent]]</f>
        <v>1</v>
      </c>
      <c r="K9219" s="155" t="str">
        <f>IF(Proc[[#This Row],[Author]]="Marcela Urrego",VLOOKUP(LEFT(Proc[[#This Row],[Requested]],1),Table3[#All],2,0),VLOOKUP(Proc[[#This Row],[Author]],Table4[],2,0))</f>
        <v>HC</v>
      </c>
      <c r="L9219" s="155" t="s">
        <v>7801</v>
      </c>
      <c r="M9219" s="140">
        <v>46100</v>
      </c>
      <c r="N9219" s="140"/>
      <c r="O9219" s="140"/>
      <c r="P9219" s="140" t="str">
        <f ca="1">IF(Proc[[#This Row],[DaysAgeing]]&gt;5,"yep","on track")</f>
        <v>yep</v>
      </c>
      <c r="Q9219" s="2">
        <f ca="1">IF(Proc[[#This Row],[DateClosed]]="",ABS(NETWORKDAYS(Proc[[#This Row],[DateOpened]],TODAY()))-1,ABS(NETWORKDAYS(Proc[[#This Row],[DateOpened]],Proc[[#This Row],[DateClosed]]))-1)</f>
        <v>11</v>
      </c>
      <c r="R9219" s="140" t="s">
        <v>476</v>
      </c>
      <c r="S9219" s="155"/>
      <c r="T9219" s="155"/>
    </row>
    <row r="9220" spans="1:20" hidden="1">
      <c r="A9220" s="154" t="s">
        <v>10642</v>
      </c>
      <c r="B9220" s="155" t="str">
        <f>IFERROR(VLOOKUP(Proc[[#This Row],[App]],Table2[],3,0),"open")</f>
        <v>ok</v>
      </c>
      <c r="C9220" s="156" t="s">
        <v>369</v>
      </c>
      <c r="D9220" t="s">
        <v>11435</v>
      </c>
      <c r="E9220" s="154" t="s">
        <v>11699</v>
      </c>
      <c r="F9220" s="155" t="s">
        <v>11699</v>
      </c>
      <c r="G9220" s="154" t="s">
        <v>400</v>
      </c>
      <c r="H9220" s="155" t="str">
        <f>IF(Proc[[#This Row],[type]]="LFF (MDG-F)",MID(Proc[[#This Row],[Obj]],13,10),"")</f>
        <v/>
      </c>
      <c r="J9220" s="155" t="b">
        <f>Proc[[#This Row],[Requested]]=Proc[[#This Row],[CurrentParent]]</f>
        <v>1</v>
      </c>
      <c r="K9220" s="155" t="str">
        <f>IF(Proc[[#This Row],[Author]]="Marcela Urrego",VLOOKUP(LEFT(Proc[[#This Row],[Requested]],1),Table3[#All],2,0),VLOOKUP(Proc[[#This Row],[Author]],Table4[],2,0))</f>
        <v>HC</v>
      </c>
      <c r="L9220" s="155" t="s">
        <v>7801</v>
      </c>
      <c r="M9220" s="140">
        <v>46100</v>
      </c>
      <c r="N9220" s="140"/>
      <c r="O9220" s="140"/>
      <c r="P9220" s="140" t="str">
        <f ca="1">IF(Proc[[#This Row],[DaysAgeing]]&gt;5,"yep","on track")</f>
        <v>yep</v>
      </c>
      <c r="Q9220" s="2">
        <f ca="1">IF(Proc[[#This Row],[DateClosed]]="",ABS(NETWORKDAYS(Proc[[#This Row],[DateOpened]],TODAY()))-1,ABS(NETWORKDAYS(Proc[[#This Row],[DateOpened]],Proc[[#This Row],[DateClosed]]))-1)</f>
        <v>11</v>
      </c>
      <c r="R9220" s="140" t="s">
        <v>476</v>
      </c>
      <c r="S9220" s="155"/>
      <c r="T9220" s="155"/>
    </row>
    <row r="9221" spans="1:20" hidden="1">
      <c r="A9221" s="154" t="s">
        <v>10642</v>
      </c>
      <c r="B9221" s="155" t="str">
        <f>IFERROR(VLOOKUP(Proc[[#This Row],[App]],Table2[],3,0),"open")</f>
        <v>ok</v>
      </c>
      <c r="C9221" s="156" t="s">
        <v>369</v>
      </c>
      <c r="D9221" t="s">
        <v>11436</v>
      </c>
      <c r="E9221" s="154" t="s">
        <v>11699</v>
      </c>
      <c r="F9221" s="155" t="s">
        <v>11699</v>
      </c>
      <c r="G9221" s="154" t="s">
        <v>400</v>
      </c>
      <c r="H9221" s="155" t="str">
        <f>IF(Proc[[#This Row],[type]]="LFF (MDG-F)",MID(Proc[[#This Row],[Obj]],13,10),"")</f>
        <v/>
      </c>
      <c r="J9221" s="155" t="b">
        <f>Proc[[#This Row],[Requested]]=Proc[[#This Row],[CurrentParent]]</f>
        <v>1</v>
      </c>
      <c r="K9221" s="155" t="str">
        <f>IF(Proc[[#This Row],[Author]]="Marcela Urrego",VLOOKUP(LEFT(Proc[[#This Row],[Requested]],1),Table3[#All],2,0),VLOOKUP(Proc[[#This Row],[Author]],Table4[],2,0))</f>
        <v>HC</v>
      </c>
      <c r="L9221" s="155" t="s">
        <v>7801</v>
      </c>
      <c r="M9221" s="140">
        <v>46100</v>
      </c>
      <c r="N9221" s="140"/>
      <c r="O9221" s="140"/>
      <c r="P9221" s="140" t="str">
        <f ca="1">IF(Proc[[#This Row],[DaysAgeing]]&gt;5,"yep","on track")</f>
        <v>yep</v>
      </c>
      <c r="Q9221" s="2">
        <f ca="1">IF(Proc[[#This Row],[DateClosed]]="",ABS(NETWORKDAYS(Proc[[#This Row],[DateOpened]],TODAY()))-1,ABS(NETWORKDAYS(Proc[[#This Row],[DateOpened]],Proc[[#This Row],[DateClosed]]))-1)</f>
        <v>11</v>
      </c>
      <c r="R9221" s="140" t="s">
        <v>476</v>
      </c>
      <c r="S9221" s="155"/>
      <c r="T9221" s="155"/>
    </row>
    <row r="9222" spans="1:20" hidden="1">
      <c r="A9222" s="154" t="s">
        <v>10642</v>
      </c>
      <c r="B9222" s="155" t="str">
        <f>IFERROR(VLOOKUP(Proc[[#This Row],[App]],Table2[],3,0),"open")</f>
        <v>ok</v>
      </c>
      <c r="C9222" s="156" t="s">
        <v>369</v>
      </c>
      <c r="D9222" t="s">
        <v>11437</v>
      </c>
      <c r="E9222" s="154" t="s">
        <v>11699</v>
      </c>
      <c r="F9222" s="155" t="s">
        <v>11699</v>
      </c>
      <c r="G9222" s="154" t="s">
        <v>400</v>
      </c>
      <c r="H9222" s="155" t="str">
        <f>IF(Proc[[#This Row],[type]]="LFF (MDG-F)",MID(Proc[[#This Row],[Obj]],13,10),"")</f>
        <v/>
      </c>
      <c r="J9222" s="155" t="b">
        <f>Proc[[#This Row],[Requested]]=Proc[[#This Row],[CurrentParent]]</f>
        <v>1</v>
      </c>
      <c r="K9222" s="155" t="str">
        <f>IF(Proc[[#This Row],[Author]]="Marcela Urrego",VLOOKUP(LEFT(Proc[[#This Row],[Requested]],1),Table3[#All],2,0),VLOOKUP(Proc[[#This Row],[Author]],Table4[],2,0))</f>
        <v>HC</v>
      </c>
      <c r="L9222" s="155" t="s">
        <v>7801</v>
      </c>
      <c r="M9222" s="140">
        <v>46100</v>
      </c>
      <c r="N9222" s="140"/>
      <c r="O9222" s="140"/>
      <c r="P9222" s="140" t="str">
        <f ca="1">IF(Proc[[#This Row],[DaysAgeing]]&gt;5,"yep","on track")</f>
        <v>yep</v>
      </c>
      <c r="Q9222" s="2">
        <f ca="1">IF(Proc[[#This Row],[DateClosed]]="",ABS(NETWORKDAYS(Proc[[#This Row],[DateOpened]],TODAY()))-1,ABS(NETWORKDAYS(Proc[[#This Row],[DateOpened]],Proc[[#This Row],[DateClosed]]))-1)</f>
        <v>11</v>
      </c>
      <c r="R9222" s="140" t="s">
        <v>476</v>
      </c>
      <c r="S9222" s="155"/>
      <c r="T9222" s="155"/>
    </row>
    <row r="9223" spans="1:20" hidden="1">
      <c r="A9223" s="154" t="s">
        <v>10642</v>
      </c>
      <c r="B9223" s="155" t="str">
        <f>IFERROR(VLOOKUP(Proc[[#This Row],[App]],Table2[],3,0),"open")</f>
        <v>ok</v>
      </c>
      <c r="C9223" s="156" t="s">
        <v>369</v>
      </c>
      <c r="D9223" t="s">
        <v>11438</v>
      </c>
      <c r="E9223" s="154" t="s">
        <v>11699</v>
      </c>
      <c r="F9223" s="155" t="s">
        <v>11699</v>
      </c>
      <c r="G9223" s="154" t="s">
        <v>400</v>
      </c>
      <c r="H9223" s="155" t="str">
        <f>IF(Proc[[#This Row],[type]]="LFF (MDG-F)",MID(Proc[[#This Row],[Obj]],13,10),"")</f>
        <v/>
      </c>
      <c r="J9223" s="155" t="b">
        <f>Proc[[#This Row],[Requested]]=Proc[[#This Row],[CurrentParent]]</f>
        <v>1</v>
      </c>
      <c r="K9223" s="155" t="str">
        <f>IF(Proc[[#This Row],[Author]]="Marcela Urrego",VLOOKUP(LEFT(Proc[[#This Row],[Requested]],1),Table3[#All],2,0),VLOOKUP(Proc[[#This Row],[Author]],Table4[],2,0))</f>
        <v>HC</v>
      </c>
      <c r="L9223" s="155" t="s">
        <v>7801</v>
      </c>
      <c r="M9223" s="140">
        <v>46100</v>
      </c>
      <c r="N9223" s="140"/>
      <c r="O9223" s="140"/>
      <c r="P9223" s="140" t="str">
        <f ca="1">IF(Proc[[#This Row],[DaysAgeing]]&gt;5,"yep","on track")</f>
        <v>yep</v>
      </c>
      <c r="Q9223" s="2">
        <f ca="1">IF(Proc[[#This Row],[DateClosed]]="",ABS(NETWORKDAYS(Proc[[#This Row],[DateOpened]],TODAY()))-1,ABS(NETWORKDAYS(Proc[[#This Row],[DateOpened]],Proc[[#This Row],[DateClosed]]))-1)</f>
        <v>11</v>
      </c>
      <c r="R9223" s="140" t="s">
        <v>476</v>
      </c>
      <c r="S9223" s="155"/>
      <c r="T9223" s="155"/>
    </row>
    <row r="9224" spans="1:20" hidden="1">
      <c r="A9224" s="154" t="s">
        <v>10642</v>
      </c>
      <c r="B9224" s="155" t="str">
        <f>IFERROR(VLOOKUP(Proc[[#This Row],[App]],Table2[],3,0),"open")</f>
        <v>ok</v>
      </c>
      <c r="C9224" s="156" t="s">
        <v>369</v>
      </c>
      <c r="D9224" t="s">
        <v>11439</v>
      </c>
      <c r="E9224" s="154" t="s">
        <v>11699</v>
      </c>
      <c r="F9224" s="155" t="s">
        <v>11699</v>
      </c>
      <c r="G9224" s="154" t="s">
        <v>400</v>
      </c>
      <c r="H9224" s="155" t="str">
        <f>IF(Proc[[#This Row],[type]]="LFF (MDG-F)",MID(Proc[[#This Row],[Obj]],13,10),"")</f>
        <v/>
      </c>
      <c r="J9224" s="155" t="b">
        <f>Proc[[#This Row],[Requested]]=Proc[[#This Row],[CurrentParent]]</f>
        <v>1</v>
      </c>
      <c r="K9224" s="155" t="str">
        <f>IF(Proc[[#This Row],[Author]]="Marcela Urrego",VLOOKUP(LEFT(Proc[[#This Row],[Requested]],1),Table3[#All],2,0),VLOOKUP(Proc[[#This Row],[Author]],Table4[],2,0))</f>
        <v>HC</v>
      </c>
      <c r="L9224" s="155" t="s">
        <v>7801</v>
      </c>
      <c r="M9224" s="140">
        <v>46100</v>
      </c>
      <c r="N9224" s="140"/>
      <c r="O9224" s="140"/>
      <c r="P9224" s="140" t="str">
        <f ca="1">IF(Proc[[#This Row],[DaysAgeing]]&gt;5,"yep","on track")</f>
        <v>yep</v>
      </c>
      <c r="Q9224" s="2">
        <f ca="1">IF(Proc[[#This Row],[DateClosed]]="",ABS(NETWORKDAYS(Proc[[#This Row],[DateOpened]],TODAY()))-1,ABS(NETWORKDAYS(Proc[[#This Row],[DateOpened]],Proc[[#This Row],[DateClosed]]))-1)</f>
        <v>11</v>
      </c>
      <c r="R9224" s="140" t="s">
        <v>476</v>
      </c>
      <c r="S9224" s="155"/>
      <c r="T9224" s="155"/>
    </row>
    <row r="9225" spans="1:20" hidden="1">
      <c r="A9225" s="154" t="s">
        <v>10642</v>
      </c>
      <c r="B9225" s="155" t="str">
        <f>IFERROR(VLOOKUP(Proc[[#This Row],[App]],Table2[],3,0),"open")</f>
        <v>ok</v>
      </c>
      <c r="C9225" s="156" t="s">
        <v>369</v>
      </c>
      <c r="D9225" t="s">
        <v>11440</v>
      </c>
      <c r="E9225" s="154" t="s">
        <v>11699</v>
      </c>
      <c r="F9225" s="155" t="s">
        <v>11699</v>
      </c>
      <c r="G9225" s="154" t="s">
        <v>400</v>
      </c>
      <c r="H9225" s="155" t="str">
        <f>IF(Proc[[#This Row],[type]]="LFF (MDG-F)",MID(Proc[[#This Row],[Obj]],13,10),"")</f>
        <v/>
      </c>
      <c r="J9225" s="155" t="b">
        <f>Proc[[#This Row],[Requested]]=Proc[[#This Row],[CurrentParent]]</f>
        <v>1</v>
      </c>
      <c r="K9225" s="155" t="str">
        <f>IF(Proc[[#This Row],[Author]]="Marcela Urrego",VLOOKUP(LEFT(Proc[[#This Row],[Requested]],1),Table3[#All],2,0),VLOOKUP(Proc[[#This Row],[Author]],Table4[],2,0))</f>
        <v>HC</v>
      </c>
      <c r="L9225" s="155" t="s">
        <v>7801</v>
      </c>
      <c r="M9225" s="140">
        <v>46100</v>
      </c>
      <c r="N9225" s="140"/>
      <c r="O9225" s="140"/>
      <c r="P9225" s="140" t="str">
        <f ca="1">IF(Proc[[#This Row],[DaysAgeing]]&gt;5,"yep","on track")</f>
        <v>yep</v>
      </c>
      <c r="Q9225" s="2">
        <f ca="1">IF(Proc[[#This Row],[DateClosed]]="",ABS(NETWORKDAYS(Proc[[#This Row],[DateOpened]],TODAY()))-1,ABS(NETWORKDAYS(Proc[[#This Row],[DateOpened]],Proc[[#This Row],[DateClosed]]))-1)</f>
        <v>11</v>
      </c>
      <c r="R9225" s="140" t="s">
        <v>476</v>
      </c>
      <c r="S9225" s="155"/>
      <c r="T9225" s="155"/>
    </row>
    <row r="9226" spans="1:20" hidden="1">
      <c r="A9226" s="154" t="s">
        <v>10642</v>
      </c>
      <c r="B9226" s="155" t="str">
        <f>IFERROR(VLOOKUP(Proc[[#This Row],[App]],Table2[],3,0),"open")</f>
        <v>ok</v>
      </c>
      <c r="C9226" s="156" t="s">
        <v>369</v>
      </c>
      <c r="D9226" t="s">
        <v>11441</v>
      </c>
      <c r="E9226" s="154" t="s">
        <v>11699</v>
      </c>
      <c r="F9226" s="155" t="s">
        <v>11699</v>
      </c>
      <c r="G9226" s="154" t="s">
        <v>400</v>
      </c>
      <c r="H9226" s="155" t="str">
        <f>IF(Proc[[#This Row],[type]]="LFF (MDG-F)",MID(Proc[[#This Row],[Obj]],13,10),"")</f>
        <v/>
      </c>
      <c r="J9226" s="155" t="b">
        <f>Proc[[#This Row],[Requested]]=Proc[[#This Row],[CurrentParent]]</f>
        <v>1</v>
      </c>
      <c r="K9226" s="155" t="str">
        <f>IF(Proc[[#This Row],[Author]]="Marcela Urrego",VLOOKUP(LEFT(Proc[[#This Row],[Requested]],1),Table3[#All],2,0),VLOOKUP(Proc[[#This Row],[Author]],Table4[],2,0))</f>
        <v>HC</v>
      </c>
      <c r="L9226" s="155" t="s">
        <v>7801</v>
      </c>
      <c r="M9226" s="140">
        <v>46100</v>
      </c>
      <c r="N9226" s="140"/>
      <c r="O9226" s="140"/>
      <c r="P9226" s="140" t="str">
        <f ca="1">IF(Proc[[#This Row],[DaysAgeing]]&gt;5,"yep","on track")</f>
        <v>yep</v>
      </c>
      <c r="Q9226" s="2">
        <f ca="1">IF(Proc[[#This Row],[DateClosed]]="",ABS(NETWORKDAYS(Proc[[#This Row],[DateOpened]],TODAY()))-1,ABS(NETWORKDAYS(Proc[[#This Row],[DateOpened]],Proc[[#This Row],[DateClosed]]))-1)</f>
        <v>11</v>
      </c>
      <c r="R9226" s="140" t="s">
        <v>476</v>
      </c>
      <c r="S9226" s="155"/>
      <c r="T9226" s="155"/>
    </row>
    <row r="9227" spans="1:20" hidden="1">
      <c r="A9227" s="154" t="s">
        <v>10642</v>
      </c>
      <c r="B9227" s="155" t="str">
        <f>IFERROR(VLOOKUP(Proc[[#This Row],[App]],Table2[],3,0),"open")</f>
        <v>ok</v>
      </c>
      <c r="C9227" s="156" t="s">
        <v>369</v>
      </c>
      <c r="D9227" t="s">
        <v>11442</v>
      </c>
      <c r="E9227" s="154" t="s">
        <v>11699</v>
      </c>
      <c r="F9227" s="155" t="s">
        <v>11699</v>
      </c>
      <c r="G9227" s="154" t="s">
        <v>400</v>
      </c>
      <c r="H9227" s="155" t="str">
        <f>IF(Proc[[#This Row],[type]]="LFF (MDG-F)",MID(Proc[[#This Row],[Obj]],13,10),"")</f>
        <v/>
      </c>
      <c r="J9227" s="155" t="b">
        <f>Proc[[#This Row],[Requested]]=Proc[[#This Row],[CurrentParent]]</f>
        <v>1</v>
      </c>
      <c r="K9227" s="155" t="str">
        <f>IF(Proc[[#This Row],[Author]]="Marcela Urrego",VLOOKUP(LEFT(Proc[[#This Row],[Requested]],1),Table3[#All],2,0),VLOOKUP(Proc[[#This Row],[Author]],Table4[],2,0))</f>
        <v>HC</v>
      </c>
      <c r="L9227" s="155" t="s">
        <v>7801</v>
      </c>
      <c r="M9227" s="140">
        <v>46100</v>
      </c>
      <c r="N9227" s="140"/>
      <c r="O9227" s="140"/>
      <c r="P9227" s="140" t="str">
        <f ca="1">IF(Proc[[#This Row],[DaysAgeing]]&gt;5,"yep","on track")</f>
        <v>yep</v>
      </c>
      <c r="Q9227" s="2">
        <f ca="1">IF(Proc[[#This Row],[DateClosed]]="",ABS(NETWORKDAYS(Proc[[#This Row],[DateOpened]],TODAY()))-1,ABS(NETWORKDAYS(Proc[[#This Row],[DateOpened]],Proc[[#This Row],[DateClosed]]))-1)</f>
        <v>11</v>
      </c>
      <c r="R9227" s="140" t="s">
        <v>476</v>
      </c>
      <c r="S9227" s="155"/>
      <c r="T9227" s="155"/>
    </row>
    <row r="9228" spans="1:20" hidden="1">
      <c r="A9228" s="154" t="s">
        <v>10642</v>
      </c>
      <c r="B9228" s="155" t="str">
        <f>IFERROR(VLOOKUP(Proc[[#This Row],[App]],Table2[],3,0),"open")</f>
        <v>ok</v>
      </c>
      <c r="C9228" s="156" t="s">
        <v>369</v>
      </c>
      <c r="D9228" t="s">
        <v>11443</v>
      </c>
      <c r="E9228" s="154" t="s">
        <v>11699</v>
      </c>
      <c r="F9228" s="155" t="s">
        <v>11699</v>
      </c>
      <c r="G9228" s="154" t="s">
        <v>400</v>
      </c>
      <c r="H9228" s="155" t="str">
        <f>IF(Proc[[#This Row],[type]]="LFF (MDG-F)",MID(Proc[[#This Row],[Obj]],13,10),"")</f>
        <v/>
      </c>
      <c r="J9228" s="155" t="b">
        <f>Proc[[#This Row],[Requested]]=Proc[[#This Row],[CurrentParent]]</f>
        <v>1</v>
      </c>
      <c r="K9228" s="155" t="str">
        <f>IF(Proc[[#This Row],[Author]]="Marcela Urrego",VLOOKUP(LEFT(Proc[[#This Row],[Requested]],1),Table3[#All],2,0),VLOOKUP(Proc[[#This Row],[Author]],Table4[],2,0))</f>
        <v>HC</v>
      </c>
      <c r="L9228" s="155" t="s">
        <v>7801</v>
      </c>
      <c r="M9228" s="140">
        <v>46100</v>
      </c>
      <c r="N9228" s="140"/>
      <c r="O9228" s="140"/>
      <c r="P9228" s="140" t="str">
        <f ca="1">IF(Proc[[#This Row],[DaysAgeing]]&gt;5,"yep","on track")</f>
        <v>yep</v>
      </c>
      <c r="Q9228" s="2">
        <f ca="1">IF(Proc[[#This Row],[DateClosed]]="",ABS(NETWORKDAYS(Proc[[#This Row],[DateOpened]],TODAY()))-1,ABS(NETWORKDAYS(Proc[[#This Row],[DateOpened]],Proc[[#This Row],[DateClosed]]))-1)</f>
        <v>11</v>
      </c>
      <c r="R9228" s="140" t="s">
        <v>476</v>
      </c>
      <c r="S9228" s="155"/>
      <c r="T9228" s="155"/>
    </row>
    <row r="9229" spans="1:20" hidden="1">
      <c r="A9229" s="154" t="s">
        <v>10642</v>
      </c>
      <c r="B9229" s="155" t="str">
        <f>IFERROR(VLOOKUP(Proc[[#This Row],[App]],Table2[],3,0),"open")</f>
        <v>ok</v>
      </c>
      <c r="C9229" s="156" t="s">
        <v>369</v>
      </c>
      <c r="D9229" t="s">
        <v>11444</v>
      </c>
      <c r="E9229" s="154" t="s">
        <v>11699</v>
      </c>
      <c r="F9229" s="155" t="s">
        <v>11699</v>
      </c>
      <c r="G9229" s="154" t="s">
        <v>400</v>
      </c>
      <c r="H9229" s="155" t="str">
        <f>IF(Proc[[#This Row],[type]]="LFF (MDG-F)",MID(Proc[[#This Row],[Obj]],13,10),"")</f>
        <v/>
      </c>
      <c r="J9229" s="155" t="b">
        <f>Proc[[#This Row],[Requested]]=Proc[[#This Row],[CurrentParent]]</f>
        <v>1</v>
      </c>
      <c r="K9229" s="155" t="str">
        <f>IF(Proc[[#This Row],[Author]]="Marcela Urrego",VLOOKUP(LEFT(Proc[[#This Row],[Requested]],1),Table3[#All],2,0),VLOOKUP(Proc[[#This Row],[Author]],Table4[],2,0))</f>
        <v>HC</v>
      </c>
      <c r="L9229" s="155" t="s">
        <v>7801</v>
      </c>
      <c r="M9229" s="140">
        <v>46100</v>
      </c>
      <c r="N9229" s="140"/>
      <c r="O9229" s="140"/>
      <c r="P9229" s="140" t="str">
        <f ca="1">IF(Proc[[#This Row],[DaysAgeing]]&gt;5,"yep","on track")</f>
        <v>yep</v>
      </c>
      <c r="Q9229" s="2">
        <f ca="1">IF(Proc[[#This Row],[DateClosed]]="",ABS(NETWORKDAYS(Proc[[#This Row],[DateOpened]],TODAY()))-1,ABS(NETWORKDAYS(Proc[[#This Row],[DateOpened]],Proc[[#This Row],[DateClosed]]))-1)</f>
        <v>11</v>
      </c>
      <c r="R9229" s="140" t="s">
        <v>476</v>
      </c>
      <c r="S9229" s="155"/>
      <c r="T9229" s="155"/>
    </row>
    <row r="9230" spans="1:20" hidden="1">
      <c r="A9230" s="154" t="s">
        <v>10642</v>
      </c>
      <c r="B9230" s="155" t="str">
        <f>IFERROR(VLOOKUP(Proc[[#This Row],[App]],Table2[],3,0),"open")</f>
        <v>ok</v>
      </c>
      <c r="C9230" s="156" t="s">
        <v>369</v>
      </c>
      <c r="D9230" t="s">
        <v>11445</v>
      </c>
      <c r="E9230" s="154" t="s">
        <v>11699</v>
      </c>
      <c r="F9230" s="155" t="s">
        <v>11699</v>
      </c>
      <c r="G9230" s="154" t="s">
        <v>400</v>
      </c>
      <c r="H9230" s="155" t="str">
        <f>IF(Proc[[#This Row],[type]]="LFF (MDG-F)",MID(Proc[[#This Row],[Obj]],13,10),"")</f>
        <v/>
      </c>
      <c r="J9230" s="155" t="b">
        <f>Proc[[#This Row],[Requested]]=Proc[[#This Row],[CurrentParent]]</f>
        <v>1</v>
      </c>
      <c r="K9230" s="155" t="str">
        <f>IF(Proc[[#This Row],[Author]]="Marcela Urrego",VLOOKUP(LEFT(Proc[[#This Row],[Requested]],1),Table3[#All],2,0),VLOOKUP(Proc[[#This Row],[Author]],Table4[],2,0))</f>
        <v>HC</v>
      </c>
      <c r="L9230" s="155" t="s">
        <v>7801</v>
      </c>
      <c r="M9230" s="140">
        <v>46100</v>
      </c>
      <c r="N9230" s="140"/>
      <c r="O9230" s="140"/>
      <c r="P9230" s="140" t="str">
        <f ca="1">IF(Proc[[#This Row],[DaysAgeing]]&gt;5,"yep","on track")</f>
        <v>yep</v>
      </c>
      <c r="Q9230" s="2">
        <f ca="1">IF(Proc[[#This Row],[DateClosed]]="",ABS(NETWORKDAYS(Proc[[#This Row],[DateOpened]],TODAY()))-1,ABS(NETWORKDAYS(Proc[[#This Row],[DateOpened]],Proc[[#This Row],[DateClosed]]))-1)</f>
        <v>11</v>
      </c>
      <c r="R9230" s="140" t="s">
        <v>476</v>
      </c>
      <c r="S9230" s="155"/>
      <c r="T9230" s="155"/>
    </row>
    <row r="9231" spans="1:20" hidden="1">
      <c r="A9231" s="154" t="s">
        <v>10642</v>
      </c>
      <c r="B9231" s="155" t="str">
        <f>IFERROR(VLOOKUP(Proc[[#This Row],[App]],Table2[],3,0),"open")</f>
        <v>ok</v>
      </c>
      <c r="C9231" s="156" t="s">
        <v>369</v>
      </c>
      <c r="D9231" t="s">
        <v>11446</v>
      </c>
      <c r="E9231" s="154" t="s">
        <v>11699</v>
      </c>
      <c r="F9231" s="155" t="s">
        <v>11699</v>
      </c>
      <c r="G9231" s="154" t="s">
        <v>400</v>
      </c>
      <c r="H9231" s="155" t="str">
        <f>IF(Proc[[#This Row],[type]]="LFF (MDG-F)",MID(Proc[[#This Row],[Obj]],13,10),"")</f>
        <v/>
      </c>
      <c r="J9231" s="155" t="b">
        <f>Proc[[#This Row],[Requested]]=Proc[[#This Row],[CurrentParent]]</f>
        <v>1</v>
      </c>
      <c r="K9231" s="155" t="str">
        <f>IF(Proc[[#This Row],[Author]]="Marcela Urrego",VLOOKUP(LEFT(Proc[[#This Row],[Requested]],1),Table3[#All],2,0),VLOOKUP(Proc[[#This Row],[Author]],Table4[],2,0))</f>
        <v>HC</v>
      </c>
      <c r="L9231" s="155" t="s">
        <v>7801</v>
      </c>
      <c r="M9231" s="140">
        <v>46100</v>
      </c>
      <c r="N9231" s="140"/>
      <c r="O9231" s="140"/>
      <c r="P9231" s="140" t="str">
        <f ca="1">IF(Proc[[#This Row],[DaysAgeing]]&gt;5,"yep","on track")</f>
        <v>yep</v>
      </c>
      <c r="Q9231" s="2">
        <f ca="1">IF(Proc[[#This Row],[DateClosed]]="",ABS(NETWORKDAYS(Proc[[#This Row],[DateOpened]],TODAY()))-1,ABS(NETWORKDAYS(Proc[[#This Row],[DateOpened]],Proc[[#This Row],[DateClosed]]))-1)</f>
        <v>11</v>
      </c>
      <c r="R9231" s="140" t="s">
        <v>476</v>
      </c>
      <c r="S9231" s="155"/>
      <c r="T9231" s="155"/>
    </row>
    <row r="9232" spans="1:20" hidden="1">
      <c r="A9232" s="154" t="s">
        <v>10642</v>
      </c>
      <c r="B9232" s="155" t="str">
        <f>IFERROR(VLOOKUP(Proc[[#This Row],[App]],Table2[],3,0),"open")</f>
        <v>ok</v>
      </c>
      <c r="C9232" s="156" t="s">
        <v>369</v>
      </c>
      <c r="D9232" t="s">
        <v>11447</v>
      </c>
      <c r="E9232" s="154" t="s">
        <v>11699</v>
      </c>
      <c r="F9232" s="155" t="s">
        <v>11699</v>
      </c>
      <c r="G9232" s="154" t="s">
        <v>400</v>
      </c>
      <c r="H9232" s="155" t="str">
        <f>IF(Proc[[#This Row],[type]]="LFF (MDG-F)",MID(Proc[[#This Row],[Obj]],13,10),"")</f>
        <v/>
      </c>
      <c r="J9232" s="155" t="b">
        <f>Proc[[#This Row],[Requested]]=Proc[[#This Row],[CurrentParent]]</f>
        <v>1</v>
      </c>
      <c r="K9232" s="155" t="str">
        <f>IF(Proc[[#This Row],[Author]]="Marcela Urrego",VLOOKUP(LEFT(Proc[[#This Row],[Requested]],1),Table3[#All],2,0),VLOOKUP(Proc[[#This Row],[Author]],Table4[],2,0))</f>
        <v>HC</v>
      </c>
      <c r="L9232" s="155" t="s">
        <v>7801</v>
      </c>
      <c r="M9232" s="140">
        <v>46100</v>
      </c>
      <c r="N9232" s="140"/>
      <c r="O9232" s="140"/>
      <c r="P9232" s="140" t="str">
        <f ca="1">IF(Proc[[#This Row],[DaysAgeing]]&gt;5,"yep","on track")</f>
        <v>yep</v>
      </c>
      <c r="Q9232" s="2">
        <f ca="1">IF(Proc[[#This Row],[DateClosed]]="",ABS(NETWORKDAYS(Proc[[#This Row],[DateOpened]],TODAY()))-1,ABS(NETWORKDAYS(Proc[[#This Row],[DateOpened]],Proc[[#This Row],[DateClosed]]))-1)</f>
        <v>11</v>
      </c>
      <c r="R9232" s="140" t="s">
        <v>476</v>
      </c>
      <c r="S9232" s="155"/>
      <c r="T9232" s="155"/>
    </row>
    <row r="9233" spans="1:20" hidden="1">
      <c r="A9233" s="154" t="s">
        <v>10642</v>
      </c>
      <c r="B9233" s="155" t="str">
        <f>IFERROR(VLOOKUP(Proc[[#This Row],[App]],Table2[],3,0),"open")</f>
        <v>ok</v>
      </c>
      <c r="C9233" s="156" t="s">
        <v>369</v>
      </c>
      <c r="D9233" t="s">
        <v>11448</v>
      </c>
      <c r="E9233" s="154" t="s">
        <v>11699</v>
      </c>
      <c r="F9233" s="155" t="s">
        <v>11699</v>
      </c>
      <c r="G9233" s="154" t="s">
        <v>400</v>
      </c>
      <c r="H9233" s="155" t="str">
        <f>IF(Proc[[#This Row],[type]]="LFF (MDG-F)",MID(Proc[[#This Row],[Obj]],13,10),"")</f>
        <v/>
      </c>
      <c r="J9233" s="155" t="b">
        <f>Proc[[#This Row],[Requested]]=Proc[[#This Row],[CurrentParent]]</f>
        <v>1</v>
      </c>
      <c r="K9233" s="155" t="str">
        <f>IF(Proc[[#This Row],[Author]]="Marcela Urrego",VLOOKUP(LEFT(Proc[[#This Row],[Requested]],1),Table3[#All],2,0),VLOOKUP(Proc[[#This Row],[Author]],Table4[],2,0))</f>
        <v>HC</v>
      </c>
      <c r="L9233" s="155" t="s">
        <v>7801</v>
      </c>
      <c r="M9233" s="140">
        <v>46100</v>
      </c>
      <c r="N9233" s="140"/>
      <c r="O9233" s="140"/>
      <c r="P9233" s="140" t="str">
        <f ca="1">IF(Proc[[#This Row],[DaysAgeing]]&gt;5,"yep","on track")</f>
        <v>yep</v>
      </c>
      <c r="Q9233" s="2">
        <f ca="1">IF(Proc[[#This Row],[DateClosed]]="",ABS(NETWORKDAYS(Proc[[#This Row],[DateOpened]],TODAY()))-1,ABS(NETWORKDAYS(Proc[[#This Row],[DateOpened]],Proc[[#This Row],[DateClosed]]))-1)</f>
        <v>11</v>
      </c>
      <c r="R9233" s="140" t="s">
        <v>476</v>
      </c>
      <c r="S9233" s="155"/>
      <c r="T9233" s="155"/>
    </row>
    <row r="9234" spans="1:20" hidden="1">
      <c r="A9234" s="154" t="s">
        <v>10642</v>
      </c>
      <c r="B9234" s="155" t="str">
        <f>IFERROR(VLOOKUP(Proc[[#This Row],[App]],Table2[],3,0),"open")</f>
        <v>ok</v>
      </c>
      <c r="C9234" s="156" t="s">
        <v>369</v>
      </c>
      <c r="D9234" t="s">
        <v>11449</v>
      </c>
      <c r="E9234" s="154" t="s">
        <v>11699</v>
      </c>
      <c r="F9234" s="155" t="s">
        <v>11699</v>
      </c>
      <c r="G9234" s="154" t="s">
        <v>400</v>
      </c>
      <c r="H9234" s="155" t="str">
        <f>IF(Proc[[#This Row],[type]]="LFF (MDG-F)",MID(Proc[[#This Row],[Obj]],13,10),"")</f>
        <v/>
      </c>
      <c r="J9234" s="155" t="b">
        <f>Proc[[#This Row],[Requested]]=Proc[[#This Row],[CurrentParent]]</f>
        <v>1</v>
      </c>
      <c r="K9234" s="155" t="str">
        <f>IF(Proc[[#This Row],[Author]]="Marcela Urrego",VLOOKUP(LEFT(Proc[[#This Row],[Requested]],1),Table3[#All],2,0),VLOOKUP(Proc[[#This Row],[Author]],Table4[],2,0))</f>
        <v>HC</v>
      </c>
      <c r="L9234" s="155" t="s">
        <v>7801</v>
      </c>
      <c r="M9234" s="140">
        <v>46100</v>
      </c>
      <c r="N9234" s="140"/>
      <c r="O9234" s="140"/>
      <c r="P9234" s="140" t="str">
        <f ca="1">IF(Proc[[#This Row],[DaysAgeing]]&gt;5,"yep","on track")</f>
        <v>yep</v>
      </c>
      <c r="Q9234" s="2">
        <f ca="1">IF(Proc[[#This Row],[DateClosed]]="",ABS(NETWORKDAYS(Proc[[#This Row],[DateOpened]],TODAY()))-1,ABS(NETWORKDAYS(Proc[[#This Row],[DateOpened]],Proc[[#This Row],[DateClosed]]))-1)</f>
        <v>11</v>
      </c>
      <c r="R9234" s="140" t="s">
        <v>476</v>
      </c>
      <c r="S9234" s="155"/>
      <c r="T9234" s="155"/>
    </row>
    <row r="9235" spans="1:20" hidden="1">
      <c r="A9235" s="154" t="s">
        <v>10642</v>
      </c>
      <c r="B9235" s="155" t="str">
        <f>IFERROR(VLOOKUP(Proc[[#This Row],[App]],Table2[],3,0),"open")</f>
        <v>ok</v>
      </c>
      <c r="C9235" s="156" t="s">
        <v>369</v>
      </c>
      <c r="D9235" t="s">
        <v>11450</v>
      </c>
      <c r="E9235" s="154" t="s">
        <v>11699</v>
      </c>
      <c r="F9235" s="155" t="s">
        <v>11699</v>
      </c>
      <c r="G9235" s="154" t="s">
        <v>400</v>
      </c>
      <c r="H9235" s="155" t="str">
        <f>IF(Proc[[#This Row],[type]]="LFF (MDG-F)",MID(Proc[[#This Row],[Obj]],13,10),"")</f>
        <v/>
      </c>
      <c r="J9235" s="155" t="b">
        <f>Proc[[#This Row],[Requested]]=Proc[[#This Row],[CurrentParent]]</f>
        <v>1</v>
      </c>
      <c r="K9235" s="155" t="str">
        <f>IF(Proc[[#This Row],[Author]]="Marcela Urrego",VLOOKUP(LEFT(Proc[[#This Row],[Requested]],1),Table3[#All],2,0),VLOOKUP(Proc[[#This Row],[Author]],Table4[],2,0))</f>
        <v>HC</v>
      </c>
      <c r="L9235" s="155" t="s">
        <v>7801</v>
      </c>
      <c r="M9235" s="140">
        <v>46100</v>
      </c>
      <c r="N9235" s="140"/>
      <c r="O9235" s="140"/>
      <c r="P9235" s="140" t="str">
        <f ca="1">IF(Proc[[#This Row],[DaysAgeing]]&gt;5,"yep","on track")</f>
        <v>yep</v>
      </c>
      <c r="Q9235" s="2">
        <f ca="1">IF(Proc[[#This Row],[DateClosed]]="",ABS(NETWORKDAYS(Proc[[#This Row],[DateOpened]],TODAY()))-1,ABS(NETWORKDAYS(Proc[[#This Row],[DateOpened]],Proc[[#This Row],[DateClosed]]))-1)</f>
        <v>11</v>
      </c>
      <c r="R9235" s="140" t="s">
        <v>476</v>
      </c>
      <c r="S9235" s="155"/>
      <c r="T9235" s="155"/>
    </row>
    <row r="9236" spans="1:20" hidden="1">
      <c r="A9236" s="154" t="s">
        <v>10642</v>
      </c>
      <c r="B9236" s="155" t="str">
        <f>IFERROR(VLOOKUP(Proc[[#This Row],[App]],Table2[],3,0),"open")</f>
        <v>ok</v>
      </c>
      <c r="C9236" s="156" t="s">
        <v>369</v>
      </c>
      <c r="D9236" t="s">
        <v>11451</v>
      </c>
      <c r="E9236" s="154" t="s">
        <v>11699</v>
      </c>
      <c r="F9236" s="155" t="s">
        <v>11699</v>
      </c>
      <c r="G9236" s="154" t="s">
        <v>400</v>
      </c>
      <c r="H9236" s="155" t="str">
        <f>IF(Proc[[#This Row],[type]]="LFF (MDG-F)",MID(Proc[[#This Row],[Obj]],13,10),"")</f>
        <v/>
      </c>
      <c r="J9236" s="155" t="b">
        <f>Proc[[#This Row],[Requested]]=Proc[[#This Row],[CurrentParent]]</f>
        <v>1</v>
      </c>
      <c r="K9236" s="155" t="str">
        <f>IF(Proc[[#This Row],[Author]]="Marcela Urrego",VLOOKUP(LEFT(Proc[[#This Row],[Requested]],1),Table3[#All],2,0),VLOOKUP(Proc[[#This Row],[Author]],Table4[],2,0))</f>
        <v>HC</v>
      </c>
      <c r="L9236" s="155" t="s">
        <v>7801</v>
      </c>
      <c r="M9236" s="140">
        <v>46100</v>
      </c>
      <c r="N9236" s="140"/>
      <c r="O9236" s="140"/>
      <c r="P9236" s="140" t="str">
        <f ca="1">IF(Proc[[#This Row],[DaysAgeing]]&gt;5,"yep","on track")</f>
        <v>yep</v>
      </c>
      <c r="Q9236" s="2">
        <f ca="1">IF(Proc[[#This Row],[DateClosed]]="",ABS(NETWORKDAYS(Proc[[#This Row],[DateOpened]],TODAY()))-1,ABS(NETWORKDAYS(Proc[[#This Row],[DateOpened]],Proc[[#This Row],[DateClosed]]))-1)</f>
        <v>11</v>
      </c>
      <c r="R9236" s="140" t="s">
        <v>476</v>
      </c>
      <c r="S9236" s="155"/>
      <c r="T9236" s="155"/>
    </row>
    <row r="9237" spans="1:20" hidden="1">
      <c r="A9237" s="154" t="s">
        <v>10642</v>
      </c>
      <c r="B9237" s="155" t="str">
        <f>IFERROR(VLOOKUP(Proc[[#This Row],[App]],Table2[],3,0),"open")</f>
        <v>ok</v>
      </c>
      <c r="C9237" s="156" t="s">
        <v>369</v>
      </c>
      <c r="D9237" t="s">
        <v>11452</v>
      </c>
      <c r="E9237" s="154" t="s">
        <v>11699</v>
      </c>
      <c r="F9237" s="155" t="s">
        <v>11699</v>
      </c>
      <c r="G9237" s="154" t="s">
        <v>400</v>
      </c>
      <c r="H9237" s="155" t="str">
        <f>IF(Proc[[#This Row],[type]]="LFF (MDG-F)",MID(Proc[[#This Row],[Obj]],13,10),"")</f>
        <v/>
      </c>
      <c r="J9237" s="155" t="b">
        <f>Proc[[#This Row],[Requested]]=Proc[[#This Row],[CurrentParent]]</f>
        <v>1</v>
      </c>
      <c r="K9237" s="155" t="str">
        <f>IF(Proc[[#This Row],[Author]]="Marcela Urrego",VLOOKUP(LEFT(Proc[[#This Row],[Requested]],1),Table3[#All],2,0),VLOOKUP(Proc[[#This Row],[Author]],Table4[],2,0))</f>
        <v>HC</v>
      </c>
      <c r="L9237" s="155" t="s">
        <v>7801</v>
      </c>
      <c r="M9237" s="140">
        <v>46100</v>
      </c>
      <c r="N9237" s="140"/>
      <c r="O9237" s="140"/>
      <c r="P9237" s="140" t="str">
        <f ca="1">IF(Proc[[#This Row],[DaysAgeing]]&gt;5,"yep","on track")</f>
        <v>yep</v>
      </c>
      <c r="Q9237" s="2">
        <f ca="1">IF(Proc[[#This Row],[DateClosed]]="",ABS(NETWORKDAYS(Proc[[#This Row],[DateOpened]],TODAY()))-1,ABS(NETWORKDAYS(Proc[[#This Row],[DateOpened]],Proc[[#This Row],[DateClosed]]))-1)</f>
        <v>11</v>
      </c>
      <c r="R9237" s="140" t="s">
        <v>476</v>
      </c>
      <c r="S9237" s="155"/>
      <c r="T9237" s="155"/>
    </row>
    <row r="9238" spans="1:20" hidden="1">
      <c r="A9238" s="154" t="s">
        <v>10642</v>
      </c>
      <c r="B9238" s="155" t="str">
        <f>IFERROR(VLOOKUP(Proc[[#This Row],[App]],Table2[],3,0),"open")</f>
        <v>ok</v>
      </c>
      <c r="C9238" s="156" t="s">
        <v>369</v>
      </c>
      <c r="D9238" t="s">
        <v>11453</v>
      </c>
      <c r="E9238" s="154" t="s">
        <v>11699</v>
      </c>
      <c r="F9238" s="155" t="s">
        <v>11699</v>
      </c>
      <c r="G9238" s="154" t="s">
        <v>400</v>
      </c>
      <c r="H9238" s="155" t="str">
        <f>IF(Proc[[#This Row],[type]]="LFF (MDG-F)",MID(Proc[[#This Row],[Obj]],13,10),"")</f>
        <v/>
      </c>
      <c r="J9238" s="155" t="b">
        <f>Proc[[#This Row],[Requested]]=Proc[[#This Row],[CurrentParent]]</f>
        <v>1</v>
      </c>
      <c r="K9238" s="155" t="str">
        <f>IF(Proc[[#This Row],[Author]]="Marcela Urrego",VLOOKUP(LEFT(Proc[[#This Row],[Requested]],1),Table3[#All],2,0),VLOOKUP(Proc[[#This Row],[Author]],Table4[],2,0))</f>
        <v>HC</v>
      </c>
      <c r="L9238" s="155" t="s">
        <v>7801</v>
      </c>
      <c r="M9238" s="140">
        <v>46100</v>
      </c>
      <c r="N9238" s="140"/>
      <c r="O9238" s="140"/>
      <c r="P9238" s="140" t="str">
        <f ca="1">IF(Proc[[#This Row],[DaysAgeing]]&gt;5,"yep","on track")</f>
        <v>yep</v>
      </c>
      <c r="Q9238" s="2">
        <f ca="1">IF(Proc[[#This Row],[DateClosed]]="",ABS(NETWORKDAYS(Proc[[#This Row],[DateOpened]],TODAY()))-1,ABS(NETWORKDAYS(Proc[[#This Row],[DateOpened]],Proc[[#This Row],[DateClosed]]))-1)</f>
        <v>11</v>
      </c>
      <c r="R9238" s="140" t="s">
        <v>476</v>
      </c>
      <c r="S9238" s="155"/>
      <c r="T9238" s="155"/>
    </row>
    <row r="9239" spans="1:20" hidden="1">
      <c r="A9239" s="154" t="s">
        <v>10642</v>
      </c>
      <c r="B9239" s="155" t="str">
        <f>IFERROR(VLOOKUP(Proc[[#This Row],[App]],Table2[],3,0),"open")</f>
        <v>ok</v>
      </c>
      <c r="C9239" s="156" t="s">
        <v>369</v>
      </c>
      <c r="D9239" t="s">
        <v>11454</v>
      </c>
      <c r="E9239" s="154" t="s">
        <v>11699</v>
      </c>
      <c r="F9239" s="155" t="s">
        <v>11699</v>
      </c>
      <c r="G9239" s="154" t="s">
        <v>400</v>
      </c>
      <c r="H9239" s="155" t="str">
        <f>IF(Proc[[#This Row],[type]]="LFF (MDG-F)",MID(Proc[[#This Row],[Obj]],13,10),"")</f>
        <v/>
      </c>
      <c r="J9239" s="155" t="b">
        <f>Proc[[#This Row],[Requested]]=Proc[[#This Row],[CurrentParent]]</f>
        <v>1</v>
      </c>
      <c r="K9239" s="155" t="str">
        <f>IF(Proc[[#This Row],[Author]]="Marcela Urrego",VLOOKUP(LEFT(Proc[[#This Row],[Requested]],1),Table3[#All],2,0),VLOOKUP(Proc[[#This Row],[Author]],Table4[],2,0))</f>
        <v>HC</v>
      </c>
      <c r="L9239" s="155" t="s">
        <v>7801</v>
      </c>
      <c r="M9239" s="140">
        <v>46100</v>
      </c>
      <c r="N9239" s="140"/>
      <c r="O9239" s="140"/>
      <c r="P9239" s="140" t="str">
        <f ca="1">IF(Proc[[#This Row],[DaysAgeing]]&gt;5,"yep","on track")</f>
        <v>yep</v>
      </c>
      <c r="Q9239" s="2">
        <f ca="1">IF(Proc[[#This Row],[DateClosed]]="",ABS(NETWORKDAYS(Proc[[#This Row],[DateOpened]],TODAY()))-1,ABS(NETWORKDAYS(Proc[[#This Row],[DateOpened]],Proc[[#This Row],[DateClosed]]))-1)</f>
        <v>11</v>
      </c>
      <c r="R9239" s="140" t="s">
        <v>476</v>
      </c>
      <c r="S9239" s="155"/>
      <c r="T9239" s="155"/>
    </row>
    <row r="9240" spans="1:20" hidden="1">
      <c r="A9240" s="154" t="s">
        <v>10642</v>
      </c>
      <c r="B9240" s="155" t="str">
        <f>IFERROR(VLOOKUP(Proc[[#This Row],[App]],Table2[],3,0),"open")</f>
        <v>ok</v>
      </c>
      <c r="C9240" s="156" t="s">
        <v>369</v>
      </c>
      <c r="D9240" t="s">
        <v>11455</v>
      </c>
      <c r="E9240" s="154" t="s">
        <v>11699</v>
      </c>
      <c r="F9240" s="155" t="s">
        <v>11699</v>
      </c>
      <c r="G9240" s="154" t="s">
        <v>400</v>
      </c>
      <c r="H9240" s="155" t="str">
        <f>IF(Proc[[#This Row],[type]]="LFF (MDG-F)",MID(Proc[[#This Row],[Obj]],13,10),"")</f>
        <v/>
      </c>
      <c r="J9240" s="155" t="b">
        <f>Proc[[#This Row],[Requested]]=Proc[[#This Row],[CurrentParent]]</f>
        <v>1</v>
      </c>
      <c r="K9240" s="155" t="str">
        <f>IF(Proc[[#This Row],[Author]]="Marcela Urrego",VLOOKUP(LEFT(Proc[[#This Row],[Requested]],1),Table3[#All],2,0),VLOOKUP(Proc[[#This Row],[Author]],Table4[],2,0))</f>
        <v>HC</v>
      </c>
      <c r="L9240" s="155" t="s">
        <v>7801</v>
      </c>
      <c r="M9240" s="140">
        <v>46100</v>
      </c>
      <c r="N9240" s="140"/>
      <c r="O9240" s="140"/>
      <c r="P9240" s="140" t="str">
        <f ca="1">IF(Proc[[#This Row],[DaysAgeing]]&gt;5,"yep","on track")</f>
        <v>yep</v>
      </c>
      <c r="Q9240" s="2">
        <f ca="1">IF(Proc[[#This Row],[DateClosed]]="",ABS(NETWORKDAYS(Proc[[#This Row],[DateOpened]],TODAY()))-1,ABS(NETWORKDAYS(Proc[[#This Row],[DateOpened]],Proc[[#This Row],[DateClosed]]))-1)</f>
        <v>11</v>
      </c>
      <c r="R9240" s="140" t="s">
        <v>476</v>
      </c>
      <c r="S9240" s="155"/>
      <c r="T9240" s="155"/>
    </row>
    <row r="9241" spans="1:20" hidden="1">
      <c r="A9241" s="154" t="s">
        <v>10642</v>
      </c>
      <c r="B9241" s="155" t="str">
        <f>IFERROR(VLOOKUP(Proc[[#This Row],[App]],Table2[],3,0),"open")</f>
        <v>ok</v>
      </c>
      <c r="C9241" s="156" t="s">
        <v>369</v>
      </c>
      <c r="D9241" t="s">
        <v>11456</v>
      </c>
      <c r="E9241" s="154" t="s">
        <v>11699</v>
      </c>
      <c r="F9241" s="155" t="s">
        <v>11699</v>
      </c>
      <c r="G9241" s="154" t="s">
        <v>400</v>
      </c>
      <c r="H9241" s="155" t="str">
        <f>IF(Proc[[#This Row],[type]]="LFF (MDG-F)",MID(Proc[[#This Row],[Obj]],13,10),"")</f>
        <v/>
      </c>
      <c r="J9241" s="155" t="b">
        <f>Proc[[#This Row],[Requested]]=Proc[[#This Row],[CurrentParent]]</f>
        <v>1</v>
      </c>
      <c r="K9241" s="155" t="str">
        <f>IF(Proc[[#This Row],[Author]]="Marcela Urrego",VLOOKUP(LEFT(Proc[[#This Row],[Requested]],1),Table3[#All],2,0),VLOOKUP(Proc[[#This Row],[Author]],Table4[],2,0))</f>
        <v>HC</v>
      </c>
      <c r="L9241" s="155" t="s">
        <v>7801</v>
      </c>
      <c r="M9241" s="140">
        <v>46100</v>
      </c>
      <c r="N9241" s="140"/>
      <c r="O9241" s="140"/>
      <c r="P9241" s="140" t="str">
        <f ca="1">IF(Proc[[#This Row],[DaysAgeing]]&gt;5,"yep","on track")</f>
        <v>yep</v>
      </c>
      <c r="Q9241" s="2">
        <f ca="1">IF(Proc[[#This Row],[DateClosed]]="",ABS(NETWORKDAYS(Proc[[#This Row],[DateOpened]],TODAY()))-1,ABS(NETWORKDAYS(Proc[[#This Row],[DateOpened]],Proc[[#This Row],[DateClosed]]))-1)</f>
        <v>11</v>
      </c>
      <c r="R9241" s="140" t="s">
        <v>476</v>
      </c>
      <c r="S9241" s="155"/>
      <c r="T9241" s="155"/>
    </row>
    <row r="9242" spans="1:20" hidden="1">
      <c r="A9242" s="154" t="s">
        <v>10642</v>
      </c>
      <c r="B9242" s="155" t="str">
        <f>IFERROR(VLOOKUP(Proc[[#This Row],[App]],Table2[],3,0),"open")</f>
        <v>ok</v>
      </c>
      <c r="C9242" s="156" t="s">
        <v>369</v>
      </c>
      <c r="D9242" t="s">
        <v>11457</v>
      </c>
      <c r="E9242" s="154" t="s">
        <v>11699</v>
      </c>
      <c r="F9242" s="155" t="s">
        <v>11699</v>
      </c>
      <c r="G9242" s="154" t="s">
        <v>400</v>
      </c>
      <c r="H9242" s="155" t="str">
        <f>IF(Proc[[#This Row],[type]]="LFF (MDG-F)",MID(Proc[[#This Row],[Obj]],13,10),"")</f>
        <v/>
      </c>
      <c r="J9242" s="155" t="b">
        <f>Proc[[#This Row],[Requested]]=Proc[[#This Row],[CurrentParent]]</f>
        <v>1</v>
      </c>
      <c r="K9242" s="155" t="str">
        <f>IF(Proc[[#This Row],[Author]]="Marcela Urrego",VLOOKUP(LEFT(Proc[[#This Row],[Requested]],1),Table3[#All],2,0),VLOOKUP(Proc[[#This Row],[Author]],Table4[],2,0))</f>
        <v>HC</v>
      </c>
      <c r="L9242" s="155" t="s">
        <v>7801</v>
      </c>
      <c r="M9242" s="140">
        <v>46100</v>
      </c>
      <c r="N9242" s="140"/>
      <c r="O9242" s="140"/>
      <c r="P9242" s="140" t="str">
        <f ca="1">IF(Proc[[#This Row],[DaysAgeing]]&gt;5,"yep","on track")</f>
        <v>yep</v>
      </c>
      <c r="Q9242" s="2">
        <f ca="1">IF(Proc[[#This Row],[DateClosed]]="",ABS(NETWORKDAYS(Proc[[#This Row],[DateOpened]],TODAY()))-1,ABS(NETWORKDAYS(Proc[[#This Row],[DateOpened]],Proc[[#This Row],[DateClosed]]))-1)</f>
        <v>11</v>
      </c>
      <c r="R9242" s="140" t="s">
        <v>476</v>
      </c>
      <c r="S9242" s="155"/>
      <c r="T9242" s="155"/>
    </row>
    <row r="9243" spans="1:20" hidden="1">
      <c r="A9243" s="154" t="s">
        <v>10642</v>
      </c>
      <c r="B9243" s="155" t="str">
        <f>IFERROR(VLOOKUP(Proc[[#This Row],[App]],Table2[],3,0),"open")</f>
        <v>ok</v>
      </c>
      <c r="C9243" s="156" t="s">
        <v>369</v>
      </c>
      <c r="D9243" t="s">
        <v>11458</v>
      </c>
      <c r="E9243" s="154" t="s">
        <v>11699</v>
      </c>
      <c r="F9243" s="155" t="s">
        <v>11699</v>
      </c>
      <c r="G9243" s="154" t="s">
        <v>400</v>
      </c>
      <c r="H9243" s="155" t="str">
        <f>IF(Proc[[#This Row],[type]]="LFF (MDG-F)",MID(Proc[[#This Row],[Obj]],13,10),"")</f>
        <v/>
      </c>
      <c r="J9243" s="155" t="b">
        <f>Proc[[#This Row],[Requested]]=Proc[[#This Row],[CurrentParent]]</f>
        <v>1</v>
      </c>
      <c r="K9243" s="155" t="str">
        <f>IF(Proc[[#This Row],[Author]]="Marcela Urrego",VLOOKUP(LEFT(Proc[[#This Row],[Requested]],1),Table3[#All],2,0),VLOOKUP(Proc[[#This Row],[Author]],Table4[],2,0))</f>
        <v>HC</v>
      </c>
      <c r="L9243" s="155" t="s">
        <v>7801</v>
      </c>
      <c r="M9243" s="140">
        <v>46100</v>
      </c>
      <c r="N9243" s="140"/>
      <c r="O9243" s="140"/>
      <c r="P9243" s="140" t="str">
        <f ca="1">IF(Proc[[#This Row],[DaysAgeing]]&gt;5,"yep","on track")</f>
        <v>yep</v>
      </c>
      <c r="Q9243" s="2">
        <f ca="1">IF(Proc[[#This Row],[DateClosed]]="",ABS(NETWORKDAYS(Proc[[#This Row],[DateOpened]],TODAY()))-1,ABS(NETWORKDAYS(Proc[[#This Row],[DateOpened]],Proc[[#This Row],[DateClosed]]))-1)</f>
        <v>11</v>
      </c>
      <c r="R9243" s="140" t="s">
        <v>476</v>
      </c>
      <c r="S9243" s="155"/>
      <c r="T9243" s="155"/>
    </row>
    <row r="9244" spans="1:20" hidden="1">
      <c r="A9244" s="154" t="s">
        <v>10642</v>
      </c>
      <c r="B9244" s="155" t="str">
        <f>IFERROR(VLOOKUP(Proc[[#This Row],[App]],Table2[],3,0),"open")</f>
        <v>ok</v>
      </c>
      <c r="C9244" s="156" t="s">
        <v>369</v>
      </c>
      <c r="D9244" t="s">
        <v>11459</v>
      </c>
      <c r="E9244" s="154" t="s">
        <v>11699</v>
      </c>
      <c r="F9244" s="155" t="s">
        <v>11699</v>
      </c>
      <c r="G9244" s="154" t="s">
        <v>400</v>
      </c>
      <c r="H9244" s="155" t="str">
        <f>IF(Proc[[#This Row],[type]]="LFF (MDG-F)",MID(Proc[[#This Row],[Obj]],13,10),"")</f>
        <v/>
      </c>
      <c r="J9244" s="155" t="b">
        <f>Proc[[#This Row],[Requested]]=Proc[[#This Row],[CurrentParent]]</f>
        <v>1</v>
      </c>
      <c r="K9244" s="155" t="str">
        <f>IF(Proc[[#This Row],[Author]]="Marcela Urrego",VLOOKUP(LEFT(Proc[[#This Row],[Requested]],1),Table3[#All],2,0),VLOOKUP(Proc[[#This Row],[Author]],Table4[],2,0))</f>
        <v>HC</v>
      </c>
      <c r="L9244" s="155" t="s">
        <v>7801</v>
      </c>
      <c r="M9244" s="140">
        <v>46100</v>
      </c>
      <c r="N9244" s="140"/>
      <c r="O9244" s="140"/>
      <c r="P9244" s="140" t="str">
        <f ca="1">IF(Proc[[#This Row],[DaysAgeing]]&gt;5,"yep","on track")</f>
        <v>yep</v>
      </c>
      <c r="Q9244" s="2">
        <f ca="1">IF(Proc[[#This Row],[DateClosed]]="",ABS(NETWORKDAYS(Proc[[#This Row],[DateOpened]],TODAY()))-1,ABS(NETWORKDAYS(Proc[[#This Row],[DateOpened]],Proc[[#This Row],[DateClosed]]))-1)</f>
        <v>11</v>
      </c>
      <c r="R9244" s="140" t="s">
        <v>476</v>
      </c>
      <c r="S9244" s="155"/>
      <c r="T9244" s="155"/>
    </row>
    <row r="9245" spans="1:20" hidden="1">
      <c r="A9245" s="154" t="s">
        <v>10642</v>
      </c>
      <c r="B9245" s="155" t="str">
        <f>IFERROR(VLOOKUP(Proc[[#This Row],[App]],Table2[],3,0),"open")</f>
        <v>ok</v>
      </c>
      <c r="C9245" s="156" t="s">
        <v>369</v>
      </c>
      <c r="D9245" t="s">
        <v>11460</v>
      </c>
      <c r="E9245" s="154" t="s">
        <v>11699</v>
      </c>
      <c r="F9245" s="155" t="s">
        <v>11699</v>
      </c>
      <c r="G9245" s="154" t="s">
        <v>400</v>
      </c>
      <c r="H9245" s="155" t="str">
        <f>IF(Proc[[#This Row],[type]]="LFF (MDG-F)",MID(Proc[[#This Row],[Obj]],13,10),"")</f>
        <v/>
      </c>
      <c r="J9245" s="155" t="b">
        <f>Proc[[#This Row],[Requested]]=Proc[[#This Row],[CurrentParent]]</f>
        <v>1</v>
      </c>
      <c r="K9245" s="155" t="str">
        <f>IF(Proc[[#This Row],[Author]]="Marcela Urrego",VLOOKUP(LEFT(Proc[[#This Row],[Requested]],1),Table3[#All],2,0),VLOOKUP(Proc[[#This Row],[Author]],Table4[],2,0))</f>
        <v>HC</v>
      </c>
      <c r="L9245" s="155" t="s">
        <v>7801</v>
      </c>
      <c r="M9245" s="140">
        <v>46100</v>
      </c>
      <c r="N9245" s="140"/>
      <c r="O9245" s="140"/>
      <c r="P9245" s="140" t="str">
        <f ca="1">IF(Proc[[#This Row],[DaysAgeing]]&gt;5,"yep","on track")</f>
        <v>yep</v>
      </c>
      <c r="Q9245" s="2">
        <f ca="1">IF(Proc[[#This Row],[DateClosed]]="",ABS(NETWORKDAYS(Proc[[#This Row],[DateOpened]],TODAY()))-1,ABS(NETWORKDAYS(Proc[[#This Row],[DateOpened]],Proc[[#This Row],[DateClosed]]))-1)</f>
        <v>11</v>
      </c>
      <c r="R9245" s="140" t="s">
        <v>476</v>
      </c>
      <c r="S9245" s="155"/>
      <c r="T9245" s="155"/>
    </row>
    <row r="9246" spans="1:20" hidden="1">
      <c r="A9246" s="154" t="s">
        <v>10642</v>
      </c>
      <c r="B9246" s="155" t="str">
        <f>IFERROR(VLOOKUP(Proc[[#This Row],[App]],Table2[],3,0),"open")</f>
        <v>ok</v>
      </c>
      <c r="C9246" s="156" t="s">
        <v>369</v>
      </c>
      <c r="D9246" t="s">
        <v>11461</v>
      </c>
      <c r="E9246" s="154" t="s">
        <v>11699</v>
      </c>
      <c r="F9246" s="155" t="s">
        <v>11699</v>
      </c>
      <c r="G9246" s="154" t="s">
        <v>400</v>
      </c>
      <c r="H9246" s="155" t="str">
        <f>IF(Proc[[#This Row],[type]]="LFF (MDG-F)",MID(Proc[[#This Row],[Obj]],13,10),"")</f>
        <v/>
      </c>
      <c r="J9246" s="155" t="b">
        <f>Proc[[#This Row],[Requested]]=Proc[[#This Row],[CurrentParent]]</f>
        <v>1</v>
      </c>
      <c r="K9246" s="155" t="str">
        <f>IF(Proc[[#This Row],[Author]]="Marcela Urrego",VLOOKUP(LEFT(Proc[[#This Row],[Requested]],1),Table3[#All],2,0),VLOOKUP(Proc[[#This Row],[Author]],Table4[],2,0))</f>
        <v>HC</v>
      </c>
      <c r="L9246" s="155" t="s">
        <v>7801</v>
      </c>
      <c r="M9246" s="140">
        <v>46100</v>
      </c>
      <c r="N9246" s="140"/>
      <c r="O9246" s="140"/>
      <c r="P9246" s="140" t="str">
        <f ca="1">IF(Proc[[#This Row],[DaysAgeing]]&gt;5,"yep","on track")</f>
        <v>yep</v>
      </c>
      <c r="Q9246" s="2">
        <f ca="1">IF(Proc[[#This Row],[DateClosed]]="",ABS(NETWORKDAYS(Proc[[#This Row],[DateOpened]],TODAY()))-1,ABS(NETWORKDAYS(Proc[[#This Row],[DateOpened]],Proc[[#This Row],[DateClosed]]))-1)</f>
        <v>11</v>
      </c>
      <c r="R9246" s="140" t="s">
        <v>476</v>
      </c>
      <c r="S9246" s="155"/>
      <c r="T9246" s="155"/>
    </row>
    <row r="9247" spans="1:20" hidden="1">
      <c r="A9247" s="154" t="s">
        <v>10642</v>
      </c>
      <c r="B9247" s="155" t="str">
        <f>IFERROR(VLOOKUP(Proc[[#This Row],[App]],Table2[],3,0),"open")</f>
        <v>ok</v>
      </c>
      <c r="C9247" s="156" t="s">
        <v>369</v>
      </c>
      <c r="D9247" t="s">
        <v>11462</v>
      </c>
      <c r="E9247" s="154" t="s">
        <v>11699</v>
      </c>
      <c r="F9247" s="155" t="s">
        <v>11699</v>
      </c>
      <c r="G9247" s="154" t="s">
        <v>400</v>
      </c>
      <c r="H9247" s="155" t="str">
        <f>IF(Proc[[#This Row],[type]]="LFF (MDG-F)",MID(Proc[[#This Row],[Obj]],13,10),"")</f>
        <v/>
      </c>
      <c r="J9247" s="155" t="b">
        <f>Proc[[#This Row],[Requested]]=Proc[[#This Row],[CurrentParent]]</f>
        <v>1</v>
      </c>
      <c r="K9247" s="155" t="str">
        <f>IF(Proc[[#This Row],[Author]]="Marcela Urrego",VLOOKUP(LEFT(Proc[[#This Row],[Requested]],1),Table3[#All],2,0),VLOOKUP(Proc[[#This Row],[Author]],Table4[],2,0))</f>
        <v>HC</v>
      </c>
      <c r="L9247" s="155" t="s">
        <v>7801</v>
      </c>
      <c r="M9247" s="140">
        <v>46100</v>
      </c>
      <c r="N9247" s="140"/>
      <c r="O9247" s="140"/>
      <c r="P9247" s="140" t="str">
        <f ca="1">IF(Proc[[#This Row],[DaysAgeing]]&gt;5,"yep","on track")</f>
        <v>yep</v>
      </c>
      <c r="Q9247" s="2">
        <f ca="1">IF(Proc[[#This Row],[DateClosed]]="",ABS(NETWORKDAYS(Proc[[#This Row],[DateOpened]],TODAY()))-1,ABS(NETWORKDAYS(Proc[[#This Row],[DateOpened]],Proc[[#This Row],[DateClosed]]))-1)</f>
        <v>11</v>
      </c>
      <c r="R9247" s="140" t="s">
        <v>476</v>
      </c>
      <c r="S9247" s="155"/>
      <c r="T9247" s="155"/>
    </row>
    <row r="9248" spans="1:20" hidden="1">
      <c r="A9248" s="154" t="s">
        <v>10642</v>
      </c>
      <c r="B9248" s="155" t="str">
        <f>IFERROR(VLOOKUP(Proc[[#This Row],[App]],Table2[],3,0),"open")</f>
        <v>ok</v>
      </c>
      <c r="C9248" s="156" t="s">
        <v>369</v>
      </c>
      <c r="D9248" t="s">
        <v>11463</v>
      </c>
      <c r="E9248" s="154" t="s">
        <v>11699</v>
      </c>
      <c r="F9248" s="155" t="s">
        <v>11699</v>
      </c>
      <c r="G9248" s="154" t="s">
        <v>400</v>
      </c>
      <c r="H9248" s="155" t="str">
        <f>IF(Proc[[#This Row],[type]]="LFF (MDG-F)",MID(Proc[[#This Row],[Obj]],13,10),"")</f>
        <v/>
      </c>
      <c r="J9248" s="155" t="b">
        <f>Proc[[#This Row],[Requested]]=Proc[[#This Row],[CurrentParent]]</f>
        <v>1</v>
      </c>
      <c r="K9248" s="155" t="str">
        <f>IF(Proc[[#This Row],[Author]]="Marcela Urrego",VLOOKUP(LEFT(Proc[[#This Row],[Requested]],1),Table3[#All],2,0),VLOOKUP(Proc[[#This Row],[Author]],Table4[],2,0))</f>
        <v>HC</v>
      </c>
      <c r="L9248" s="155" t="s">
        <v>7801</v>
      </c>
      <c r="M9248" s="140">
        <v>46100</v>
      </c>
      <c r="N9248" s="140"/>
      <c r="O9248" s="140"/>
      <c r="P9248" s="140" t="str">
        <f ca="1">IF(Proc[[#This Row],[DaysAgeing]]&gt;5,"yep","on track")</f>
        <v>yep</v>
      </c>
      <c r="Q9248" s="2">
        <f ca="1">IF(Proc[[#This Row],[DateClosed]]="",ABS(NETWORKDAYS(Proc[[#This Row],[DateOpened]],TODAY()))-1,ABS(NETWORKDAYS(Proc[[#This Row],[DateOpened]],Proc[[#This Row],[DateClosed]]))-1)</f>
        <v>11</v>
      </c>
      <c r="R9248" s="140" t="s">
        <v>476</v>
      </c>
      <c r="S9248" s="155"/>
      <c r="T9248" s="155"/>
    </row>
    <row r="9249" spans="1:20" hidden="1">
      <c r="A9249" s="154" t="s">
        <v>10642</v>
      </c>
      <c r="B9249" s="155" t="str">
        <f>IFERROR(VLOOKUP(Proc[[#This Row],[App]],Table2[],3,0),"open")</f>
        <v>ok</v>
      </c>
      <c r="C9249" s="156" t="s">
        <v>369</v>
      </c>
      <c r="D9249" t="s">
        <v>11464</v>
      </c>
      <c r="E9249" s="154" t="s">
        <v>11699</v>
      </c>
      <c r="F9249" s="155" t="s">
        <v>11699</v>
      </c>
      <c r="G9249" s="154" t="s">
        <v>400</v>
      </c>
      <c r="H9249" s="155" t="str">
        <f>IF(Proc[[#This Row],[type]]="LFF (MDG-F)",MID(Proc[[#This Row],[Obj]],13,10),"")</f>
        <v/>
      </c>
      <c r="J9249" s="155" t="b">
        <f>Proc[[#This Row],[Requested]]=Proc[[#This Row],[CurrentParent]]</f>
        <v>1</v>
      </c>
      <c r="K9249" s="155" t="str">
        <f>IF(Proc[[#This Row],[Author]]="Marcela Urrego",VLOOKUP(LEFT(Proc[[#This Row],[Requested]],1),Table3[#All],2,0),VLOOKUP(Proc[[#This Row],[Author]],Table4[],2,0))</f>
        <v>HC</v>
      </c>
      <c r="L9249" s="155" t="s">
        <v>7801</v>
      </c>
      <c r="M9249" s="140">
        <v>46100</v>
      </c>
      <c r="N9249" s="140"/>
      <c r="O9249" s="140"/>
      <c r="P9249" s="140" t="str">
        <f ca="1">IF(Proc[[#This Row],[DaysAgeing]]&gt;5,"yep","on track")</f>
        <v>yep</v>
      </c>
      <c r="Q9249" s="2">
        <f ca="1">IF(Proc[[#This Row],[DateClosed]]="",ABS(NETWORKDAYS(Proc[[#This Row],[DateOpened]],TODAY()))-1,ABS(NETWORKDAYS(Proc[[#This Row],[DateOpened]],Proc[[#This Row],[DateClosed]]))-1)</f>
        <v>11</v>
      </c>
      <c r="R9249" s="140" t="s">
        <v>476</v>
      </c>
      <c r="S9249" s="155"/>
      <c r="T9249" s="155"/>
    </row>
    <row r="9250" spans="1:20" hidden="1">
      <c r="A9250" s="154" t="s">
        <v>10642</v>
      </c>
      <c r="B9250" s="155" t="str">
        <f>IFERROR(VLOOKUP(Proc[[#This Row],[App]],Table2[],3,0),"open")</f>
        <v>ok</v>
      </c>
      <c r="C9250" s="156" t="s">
        <v>369</v>
      </c>
      <c r="D9250" t="s">
        <v>11465</v>
      </c>
      <c r="E9250" s="154" t="s">
        <v>11699</v>
      </c>
      <c r="F9250" s="155" t="s">
        <v>11699</v>
      </c>
      <c r="G9250" s="154" t="s">
        <v>400</v>
      </c>
      <c r="H9250" s="155" t="str">
        <f>IF(Proc[[#This Row],[type]]="LFF (MDG-F)",MID(Proc[[#This Row],[Obj]],13,10),"")</f>
        <v/>
      </c>
      <c r="J9250" s="155" t="b">
        <f>Proc[[#This Row],[Requested]]=Proc[[#This Row],[CurrentParent]]</f>
        <v>1</v>
      </c>
      <c r="K9250" s="155" t="str">
        <f>IF(Proc[[#This Row],[Author]]="Marcela Urrego",VLOOKUP(LEFT(Proc[[#This Row],[Requested]],1),Table3[#All],2,0),VLOOKUP(Proc[[#This Row],[Author]],Table4[],2,0))</f>
        <v>HC</v>
      </c>
      <c r="L9250" s="155" t="s">
        <v>7801</v>
      </c>
      <c r="M9250" s="140">
        <v>46100</v>
      </c>
      <c r="N9250" s="140"/>
      <c r="O9250" s="140"/>
      <c r="P9250" s="140" t="str">
        <f ca="1">IF(Proc[[#This Row],[DaysAgeing]]&gt;5,"yep","on track")</f>
        <v>yep</v>
      </c>
      <c r="Q9250" s="2">
        <f ca="1">IF(Proc[[#This Row],[DateClosed]]="",ABS(NETWORKDAYS(Proc[[#This Row],[DateOpened]],TODAY()))-1,ABS(NETWORKDAYS(Proc[[#This Row],[DateOpened]],Proc[[#This Row],[DateClosed]]))-1)</f>
        <v>11</v>
      </c>
      <c r="R9250" s="140" t="s">
        <v>476</v>
      </c>
      <c r="S9250" s="155"/>
      <c r="T9250" s="155"/>
    </row>
    <row r="9251" spans="1:20" hidden="1">
      <c r="A9251" s="154" t="s">
        <v>10642</v>
      </c>
      <c r="B9251" s="155" t="str">
        <f>IFERROR(VLOOKUP(Proc[[#This Row],[App]],Table2[],3,0),"open")</f>
        <v>ok</v>
      </c>
      <c r="C9251" s="156" t="s">
        <v>369</v>
      </c>
      <c r="D9251" t="s">
        <v>11466</v>
      </c>
      <c r="E9251" s="154" t="s">
        <v>11699</v>
      </c>
      <c r="F9251" s="155" t="s">
        <v>11699</v>
      </c>
      <c r="G9251" s="154" t="s">
        <v>400</v>
      </c>
      <c r="H9251" s="155" t="str">
        <f>IF(Proc[[#This Row],[type]]="LFF (MDG-F)",MID(Proc[[#This Row],[Obj]],13,10),"")</f>
        <v/>
      </c>
      <c r="J9251" s="155" t="b">
        <f>Proc[[#This Row],[Requested]]=Proc[[#This Row],[CurrentParent]]</f>
        <v>1</v>
      </c>
      <c r="K9251" s="155" t="str">
        <f>IF(Proc[[#This Row],[Author]]="Marcela Urrego",VLOOKUP(LEFT(Proc[[#This Row],[Requested]],1),Table3[#All],2,0),VLOOKUP(Proc[[#This Row],[Author]],Table4[],2,0))</f>
        <v>HC</v>
      </c>
      <c r="L9251" s="155" t="s">
        <v>7801</v>
      </c>
      <c r="M9251" s="140">
        <v>46100</v>
      </c>
      <c r="N9251" s="140"/>
      <c r="O9251" s="140"/>
      <c r="P9251" s="140" t="str">
        <f ca="1">IF(Proc[[#This Row],[DaysAgeing]]&gt;5,"yep","on track")</f>
        <v>yep</v>
      </c>
      <c r="Q9251" s="2">
        <f ca="1">IF(Proc[[#This Row],[DateClosed]]="",ABS(NETWORKDAYS(Proc[[#This Row],[DateOpened]],TODAY()))-1,ABS(NETWORKDAYS(Proc[[#This Row],[DateOpened]],Proc[[#This Row],[DateClosed]]))-1)</f>
        <v>11</v>
      </c>
      <c r="R9251" s="140" t="s">
        <v>476</v>
      </c>
      <c r="S9251" s="155"/>
      <c r="T9251" s="155"/>
    </row>
    <row r="9252" spans="1:20" hidden="1">
      <c r="A9252" s="154" t="s">
        <v>10642</v>
      </c>
      <c r="B9252" s="155" t="str">
        <f>IFERROR(VLOOKUP(Proc[[#This Row],[App]],Table2[],3,0),"open")</f>
        <v>ok</v>
      </c>
      <c r="C9252" s="156" t="s">
        <v>369</v>
      </c>
      <c r="D9252" t="s">
        <v>11467</v>
      </c>
      <c r="E9252" s="154" t="s">
        <v>11699</v>
      </c>
      <c r="F9252" s="155" t="s">
        <v>11699</v>
      </c>
      <c r="G9252" s="154" t="s">
        <v>400</v>
      </c>
      <c r="H9252" s="155" t="str">
        <f>IF(Proc[[#This Row],[type]]="LFF (MDG-F)",MID(Proc[[#This Row],[Obj]],13,10),"")</f>
        <v/>
      </c>
      <c r="J9252" s="155" t="b">
        <f>Proc[[#This Row],[Requested]]=Proc[[#This Row],[CurrentParent]]</f>
        <v>1</v>
      </c>
      <c r="K9252" s="155" t="str">
        <f>IF(Proc[[#This Row],[Author]]="Marcela Urrego",VLOOKUP(LEFT(Proc[[#This Row],[Requested]],1),Table3[#All],2,0),VLOOKUP(Proc[[#This Row],[Author]],Table4[],2,0))</f>
        <v>HC</v>
      </c>
      <c r="L9252" s="155" t="s">
        <v>7801</v>
      </c>
      <c r="M9252" s="140">
        <v>46100</v>
      </c>
      <c r="N9252" s="140"/>
      <c r="O9252" s="140"/>
      <c r="P9252" s="140" t="str">
        <f ca="1">IF(Proc[[#This Row],[DaysAgeing]]&gt;5,"yep","on track")</f>
        <v>yep</v>
      </c>
      <c r="Q9252" s="2">
        <f ca="1">IF(Proc[[#This Row],[DateClosed]]="",ABS(NETWORKDAYS(Proc[[#This Row],[DateOpened]],TODAY()))-1,ABS(NETWORKDAYS(Proc[[#This Row],[DateOpened]],Proc[[#This Row],[DateClosed]]))-1)</f>
        <v>11</v>
      </c>
      <c r="R9252" s="140" t="s">
        <v>476</v>
      </c>
      <c r="S9252" s="155"/>
      <c r="T9252" s="155"/>
    </row>
    <row r="9253" spans="1:20" hidden="1">
      <c r="A9253" s="154" t="s">
        <v>10642</v>
      </c>
      <c r="B9253" s="155" t="str">
        <f>IFERROR(VLOOKUP(Proc[[#This Row],[App]],Table2[],3,0),"open")</f>
        <v>ok</v>
      </c>
      <c r="C9253" s="156" t="s">
        <v>369</v>
      </c>
      <c r="D9253" t="s">
        <v>11468</v>
      </c>
      <c r="E9253" s="154" t="s">
        <v>11699</v>
      </c>
      <c r="F9253" s="155" t="s">
        <v>11699</v>
      </c>
      <c r="G9253" s="154" t="s">
        <v>400</v>
      </c>
      <c r="H9253" s="155" t="str">
        <f>IF(Proc[[#This Row],[type]]="LFF (MDG-F)",MID(Proc[[#This Row],[Obj]],13,10),"")</f>
        <v/>
      </c>
      <c r="J9253" s="155" t="b">
        <f>Proc[[#This Row],[Requested]]=Proc[[#This Row],[CurrentParent]]</f>
        <v>1</v>
      </c>
      <c r="K9253" s="155" t="str">
        <f>IF(Proc[[#This Row],[Author]]="Marcela Urrego",VLOOKUP(LEFT(Proc[[#This Row],[Requested]],1),Table3[#All],2,0),VLOOKUP(Proc[[#This Row],[Author]],Table4[],2,0))</f>
        <v>HC</v>
      </c>
      <c r="L9253" s="155" t="s">
        <v>7801</v>
      </c>
      <c r="M9253" s="140">
        <v>46100</v>
      </c>
      <c r="N9253" s="140"/>
      <c r="O9253" s="140"/>
      <c r="P9253" s="140" t="str">
        <f ca="1">IF(Proc[[#This Row],[DaysAgeing]]&gt;5,"yep","on track")</f>
        <v>yep</v>
      </c>
      <c r="Q9253" s="2">
        <f ca="1">IF(Proc[[#This Row],[DateClosed]]="",ABS(NETWORKDAYS(Proc[[#This Row],[DateOpened]],TODAY()))-1,ABS(NETWORKDAYS(Proc[[#This Row],[DateOpened]],Proc[[#This Row],[DateClosed]]))-1)</f>
        <v>11</v>
      </c>
      <c r="R9253" s="140" t="s">
        <v>476</v>
      </c>
      <c r="S9253" s="155"/>
      <c r="T9253" s="155"/>
    </row>
    <row r="9254" spans="1:20" hidden="1">
      <c r="A9254" s="154" t="s">
        <v>10642</v>
      </c>
      <c r="B9254" s="155" t="str">
        <f>IFERROR(VLOOKUP(Proc[[#This Row],[App]],Table2[],3,0),"open")</f>
        <v>ok</v>
      </c>
      <c r="C9254" s="156" t="s">
        <v>369</v>
      </c>
      <c r="D9254" t="s">
        <v>11469</v>
      </c>
      <c r="E9254" s="154" t="s">
        <v>11699</v>
      </c>
      <c r="F9254" s="155" t="s">
        <v>11699</v>
      </c>
      <c r="G9254" s="154" t="s">
        <v>400</v>
      </c>
      <c r="H9254" s="155" t="str">
        <f>IF(Proc[[#This Row],[type]]="LFF (MDG-F)",MID(Proc[[#This Row],[Obj]],13,10),"")</f>
        <v/>
      </c>
      <c r="J9254" s="155" t="b">
        <f>Proc[[#This Row],[Requested]]=Proc[[#This Row],[CurrentParent]]</f>
        <v>1</v>
      </c>
      <c r="K9254" s="155" t="str">
        <f>IF(Proc[[#This Row],[Author]]="Marcela Urrego",VLOOKUP(LEFT(Proc[[#This Row],[Requested]],1),Table3[#All],2,0),VLOOKUP(Proc[[#This Row],[Author]],Table4[],2,0))</f>
        <v>HC</v>
      </c>
      <c r="L9254" s="155" t="s">
        <v>7801</v>
      </c>
      <c r="M9254" s="140">
        <v>46100</v>
      </c>
      <c r="N9254" s="140"/>
      <c r="O9254" s="140"/>
      <c r="P9254" s="140" t="str">
        <f ca="1">IF(Proc[[#This Row],[DaysAgeing]]&gt;5,"yep","on track")</f>
        <v>yep</v>
      </c>
      <c r="Q9254" s="2">
        <f ca="1">IF(Proc[[#This Row],[DateClosed]]="",ABS(NETWORKDAYS(Proc[[#This Row],[DateOpened]],TODAY()))-1,ABS(NETWORKDAYS(Proc[[#This Row],[DateOpened]],Proc[[#This Row],[DateClosed]]))-1)</f>
        <v>11</v>
      </c>
      <c r="R9254" s="140" t="s">
        <v>476</v>
      </c>
      <c r="S9254" s="155"/>
      <c r="T9254" s="155"/>
    </row>
    <row r="9255" spans="1:20" hidden="1">
      <c r="A9255" s="154" t="s">
        <v>10642</v>
      </c>
      <c r="B9255" s="155" t="str">
        <f>IFERROR(VLOOKUP(Proc[[#This Row],[App]],Table2[],3,0),"open")</f>
        <v>ok</v>
      </c>
      <c r="C9255" s="156" t="s">
        <v>369</v>
      </c>
      <c r="D9255" t="s">
        <v>11470</v>
      </c>
      <c r="E9255" s="154" t="s">
        <v>11699</v>
      </c>
      <c r="F9255" s="155" t="s">
        <v>11699</v>
      </c>
      <c r="G9255" s="154" t="s">
        <v>400</v>
      </c>
      <c r="H9255" s="155" t="str">
        <f>IF(Proc[[#This Row],[type]]="LFF (MDG-F)",MID(Proc[[#This Row],[Obj]],13,10),"")</f>
        <v/>
      </c>
      <c r="J9255" s="155" t="b">
        <f>Proc[[#This Row],[Requested]]=Proc[[#This Row],[CurrentParent]]</f>
        <v>1</v>
      </c>
      <c r="K9255" s="155" t="str">
        <f>IF(Proc[[#This Row],[Author]]="Marcela Urrego",VLOOKUP(LEFT(Proc[[#This Row],[Requested]],1),Table3[#All],2,0),VLOOKUP(Proc[[#This Row],[Author]],Table4[],2,0))</f>
        <v>HC</v>
      </c>
      <c r="L9255" s="155" t="s">
        <v>7801</v>
      </c>
      <c r="M9255" s="140">
        <v>46100</v>
      </c>
      <c r="N9255" s="140"/>
      <c r="O9255" s="140"/>
      <c r="P9255" s="140" t="str">
        <f ca="1">IF(Proc[[#This Row],[DaysAgeing]]&gt;5,"yep","on track")</f>
        <v>yep</v>
      </c>
      <c r="Q9255" s="2">
        <f ca="1">IF(Proc[[#This Row],[DateClosed]]="",ABS(NETWORKDAYS(Proc[[#This Row],[DateOpened]],TODAY()))-1,ABS(NETWORKDAYS(Proc[[#This Row],[DateOpened]],Proc[[#This Row],[DateClosed]]))-1)</f>
        <v>11</v>
      </c>
      <c r="R9255" s="140" t="s">
        <v>476</v>
      </c>
      <c r="S9255" s="155"/>
      <c r="T9255" s="155"/>
    </row>
    <row r="9256" spans="1:20" hidden="1">
      <c r="A9256" s="154" t="s">
        <v>10642</v>
      </c>
      <c r="B9256" s="155" t="str">
        <f>IFERROR(VLOOKUP(Proc[[#This Row],[App]],Table2[],3,0),"open")</f>
        <v>ok</v>
      </c>
      <c r="C9256" s="156" t="s">
        <v>369</v>
      </c>
      <c r="D9256" t="s">
        <v>11471</v>
      </c>
      <c r="E9256" s="154" t="s">
        <v>11699</v>
      </c>
      <c r="F9256" s="155" t="s">
        <v>11699</v>
      </c>
      <c r="G9256" s="154" t="s">
        <v>400</v>
      </c>
      <c r="H9256" s="155" t="str">
        <f>IF(Proc[[#This Row],[type]]="LFF (MDG-F)",MID(Proc[[#This Row],[Obj]],13,10),"")</f>
        <v/>
      </c>
      <c r="J9256" s="155" t="b">
        <f>Proc[[#This Row],[Requested]]=Proc[[#This Row],[CurrentParent]]</f>
        <v>1</v>
      </c>
      <c r="K9256" s="155" t="str">
        <f>IF(Proc[[#This Row],[Author]]="Marcela Urrego",VLOOKUP(LEFT(Proc[[#This Row],[Requested]],1),Table3[#All],2,0),VLOOKUP(Proc[[#This Row],[Author]],Table4[],2,0))</f>
        <v>HC</v>
      </c>
      <c r="L9256" s="155" t="s">
        <v>7801</v>
      </c>
      <c r="M9256" s="140">
        <v>46100</v>
      </c>
      <c r="N9256" s="140"/>
      <c r="O9256" s="140"/>
      <c r="P9256" s="140" t="str">
        <f ca="1">IF(Proc[[#This Row],[DaysAgeing]]&gt;5,"yep","on track")</f>
        <v>yep</v>
      </c>
      <c r="Q9256" s="2">
        <f ca="1">IF(Proc[[#This Row],[DateClosed]]="",ABS(NETWORKDAYS(Proc[[#This Row],[DateOpened]],TODAY()))-1,ABS(NETWORKDAYS(Proc[[#This Row],[DateOpened]],Proc[[#This Row],[DateClosed]]))-1)</f>
        <v>11</v>
      </c>
      <c r="R9256" s="140" t="s">
        <v>476</v>
      </c>
      <c r="S9256" s="155"/>
      <c r="T9256" s="155"/>
    </row>
    <row r="9257" spans="1:20" hidden="1">
      <c r="A9257" s="154" t="s">
        <v>10642</v>
      </c>
      <c r="B9257" s="155" t="str">
        <f>IFERROR(VLOOKUP(Proc[[#This Row],[App]],Table2[],3,0),"open")</f>
        <v>ok</v>
      </c>
      <c r="C9257" s="156" t="s">
        <v>369</v>
      </c>
      <c r="D9257" t="s">
        <v>11472</v>
      </c>
      <c r="E9257" s="154" t="s">
        <v>11699</v>
      </c>
      <c r="F9257" s="155" t="s">
        <v>11699</v>
      </c>
      <c r="G9257" s="154" t="s">
        <v>400</v>
      </c>
      <c r="H9257" s="155" t="str">
        <f>IF(Proc[[#This Row],[type]]="LFF (MDG-F)",MID(Proc[[#This Row],[Obj]],13,10),"")</f>
        <v/>
      </c>
      <c r="J9257" s="155" t="b">
        <f>Proc[[#This Row],[Requested]]=Proc[[#This Row],[CurrentParent]]</f>
        <v>1</v>
      </c>
      <c r="K9257" s="155" t="str">
        <f>IF(Proc[[#This Row],[Author]]="Marcela Urrego",VLOOKUP(LEFT(Proc[[#This Row],[Requested]],1),Table3[#All],2,0),VLOOKUP(Proc[[#This Row],[Author]],Table4[],2,0))</f>
        <v>HC</v>
      </c>
      <c r="L9257" s="155" t="s">
        <v>7801</v>
      </c>
      <c r="M9257" s="140">
        <v>46100</v>
      </c>
      <c r="N9257" s="140"/>
      <c r="O9257" s="140"/>
      <c r="P9257" s="140" t="str">
        <f ca="1">IF(Proc[[#This Row],[DaysAgeing]]&gt;5,"yep","on track")</f>
        <v>yep</v>
      </c>
      <c r="Q9257" s="2">
        <f ca="1">IF(Proc[[#This Row],[DateClosed]]="",ABS(NETWORKDAYS(Proc[[#This Row],[DateOpened]],TODAY()))-1,ABS(NETWORKDAYS(Proc[[#This Row],[DateOpened]],Proc[[#This Row],[DateClosed]]))-1)</f>
        <v>11</v>
      </c>
      <c r="R9257" s="140" t="s">
        <v>476</v>
      </c>
      <c r="S9257" s="155"/>
      <c r="T9257" s="155"/>
    </row>
    <row r="9258" spans="1:20" hidden="1">
      <c r="A9258" s="154" t="s">
        <v>10642</v>
      </c>
      <c r="B9258" s="155" t="str">
        <f>IFERROR(VLOOKUP(Proc[[#This Row],[App]],Table2[],3,0),"open")</f>
        <v>ok</v>
      </c>
      <c r="C9258" s="156" t="s">
        <v>369</v>
      </c>
      <c r="D9258" t="s">
        <v>11473</v>
      </c>
      <c r="E9258" s="154" t="s">
        <v>11699</v>
      </c>
      <c r="F9258" s="155" t="s">
        <v>11699</v>
      </c>
      <c r="G9258" s="154" t="s">
        <v>400</v>
      </c>
      <c r="H9258" s="155" t="str">
        <f>IF(Proc[[#This Row],[type]]="LFF (MDG-F)",MID(Proc[[#This Row],[Obj]],13,10),"")</f>
        <v/>
      </c>
      <c r="J9258" s="155" t="b">
        <f>Proc[[#This Row],[Requested]]=Proc[[#This Row],[CurrentParent]]</f>
        <v>1</v>
      </c>
      <c r="K9258" s="155" t="str">
        <f>IF(Proc[[#This Row],[Author]]="Marcela Urrego",VLOOKUP(LEFT(Proc[[#This Row],[Requested]],1),Table3[#All],2,0),VLOOKUP(Proc[[#This Row],[Author]],Table4[],2,0))</f>
        <v>HC</v>
      </c>
      <c r="L9258" s="155" t="s">
        <v>7801</v>
      </c>
      <c r="M9258" s="140">
        <v>46100</v>
      </c>
      <c r="N9258" s="140"/>
      <c r="O9258" s="140"/>
      <c r="P9258" s="140" t="str">
        <f ca="1">IF(Proc[[#This Row],[DaysAgeing]]&gt;5,"yep","on track")</f>
        <v>yep</v>
      </c>
      <c r="Q9258" s="2">
        <f ca="1">IF(Proc[[#This Row],[DateClosed]]="",ABS(NETWORKDAYS(Proc[[#This Row],[DateOpened]],TODAY()))-1,ABS(NETWORKDAYS(Proc[[#This Row],[DateOpened]],Proc[[#This Row],[DateClosed]]))-1)</f>
        <v>11</v>
      </c>
      <c r="R9258" s="140" t="s">
        <v>476</v>
      </c>
      <c r="S9258" s="155"/>
      <c r="T9258" s="155"/>
    </row>
    <row r="9259" spans="1:20" hidden="1">
      <c r="A9259" s="154" t="s">
        <v>10642</v>
      </c>
      <c r="B9259" s="155" t="str">
        <f>IFERROR(VLOOKUP(Proc[[#This Row],[App]],Table2[],3,0),"open")</f>
        <v>ok</v>
      </c>
      <c r="C9259" s="156" t="s">
        <v>369</v>
      </c>
      <c r="D9259" t="s">
        <v>11474</v>
      </c>
      <c r="E9259" s="154" t="s">
        <v>11699</v>
      </c>
      <c r="F9259" s="155" t="s">
        <v>11699</v>
      </c>
      <c r="G9259" s="154" t="s">
        <v>400</v>
      </c>
      <c r="H9259" s="155" t="str">
        <f>IF(Proc[[#This Row],[type]]="LFF (MDG-F)",MID(Proc[[#This Row],[Obj]],13,10),"")</f>
        <v/>
      </c>
      <c r="J9259" s="155" t="b">
        <f>Proc[[#This Row],[Requested]]=Proc[[#This Row],[CurrentParent]]</f>
        <v>1</v>
      </c>
      <c r="K9259" s="155" t="str">
        <f>IF(Proc[[#This Row],[Author]]="Marcela Urrego",VLOOKUP(LEFT(Proc[[#This Row],[Requested]],1),Table3[#All],2,0),VLOOKUP(Proc[[#This Row],[Author]],Table4[],2,0))</f>
        <v>HC</v>
      </c>
      <c r="L9259" s="155" t="s">
        <v>7801</v>
      </c>
      <c r="M9259" s="140">
        <v>46100</v>
      </c>
      <c r="N9259" s="140"/>
      <c r="O9259" s="140"/>
      <c r="P9259" s="140" t="str">
        <f ca="1">IF(Proc[[#This Row],[DaysAgeing]]&gt;5,"yep","on track")</f>
        <v>yep</v>
      </c>
      <c r="Q9259" s="2">
        <f ca="1">IF(Proc[[#This Row],[DateClosed]]="",ABS(NETWORKDAYS(Proc[[#This Row],[DateOpened]],TODAY()))-1,ABS(NETWORKDAYS(Proc[[#This Row],[DateOpened]],Proc[[#This Row],[DateClosed]]))-1)</f>
        <v>11</v>
      </c>
      <c r="R9259" s="140" t="s">
        <v>476</v>
      </c>
      <c r="S9259" s="155"/>
      <c r="T9259" s="155"/>
    </row>
    <row r="9260" spans="1:20" hidden="1">
      <c r="A9260" s="154" t="s">
        <v>10642</v>
      </c>
      <c r="B9260" s="155" t="str">
        <f>IFERROR(VLOOKUP(Proc[[#This Row],[App]],Table2[],3,0),"open")</f>
        <v>ok</v>
      </c>
      <c r="C9260" s="156" t="s">
        <v>369</v>
      </c>
      <c r="D9260" t="s">
        <v>11475</v>
      </c>
      <c r="E9260" s="154" t="s">
        <v>11699</v>
      </c>
      <c r="F9260" s="155" t="s">
        <v>11699</v>
      </c>
      <c r="G9260" s="154" t="s">
        <v>400</v>
      </c>
      <c r="H9260" s="155" t="str">
        <f>IF(Proc[[#This Row],[type]]="LFF (MDG-F)",MID(Proc[[#This Row],[Obj]],13,10),"")</f>
        <v/>
      </c>
      <c r="J9260" s="155" t="b">
        <f>Proc[[#This Row],[Requested]]=Proc[[#This Row],[CurrentParent]]</f>
        <v>1</v>
      </c>
      <c r="K9260" s="155" t="str">
        <f>IF(Proc[[#This Row],[Author]]="Marcela Urrego",VLOOKUP(LEFT(Proc[[#This Row],[Requested]],1),Table3[#All],2,0),VLOOKUP(Proc[[#This Row],[Author]],Table4[],2,0))</f>
        <v>HC</v>
      </c>
      <c r="L9260" s="155" t="s">
        <v>7801</v>
      </c>
      <c r="M9260" s="140">
        <v>46100</v>
      </c>
      <c r="N9260" s="140"/>
      <c r="O9260" s="140"/>
      <c r="P9260" s="140" t="str">
        <f ca="1">IF(Proc[[#This Row],[DaysAgeing]]&gt;5,"yep","on track")</f>
        <v>yep</v>
      </c>
      <c r="Q9260" s="2">
        <f ca="1">IF(Proc[[#This Row],[DateClosed]]="",ABS(NETWORKDAYS(Proc[[#This Row],[DateOpened]],TODAY()))-1,ABS(NETWORKDAYS(Proc[[#This Row],[DateOpened]],Proc[[#This Row],[DateClosed]]))-1)</f>
        <v>11</v>
      </c>
      <c r="R9260" s="140" t="s">
        <v>476</v>
      </c>
      <c r="S9260" s="155"/>
      <c r="T9260" s="155"/>
    </row>
    <row r="9261" spans="1:20" hidden="1">
      <c r="A9261" s="154" t="s">
        <v>10642</v>
      </c>
      <c r="B9261" s="155" t="str">
        <f>IFERROR(VLOOKUP(Proc[[#This Row],[App]],Table2[],3,0),"open")</f>
        <v>ok</v>
      </c>
      <c r="C9261" s="156" t="s">
        <v>369</v>
      </c>
      <c r="D9261" t="s">
        <v>11476</v>
      </c>
      <c r="E9261" s="154" t="s">
        <v>11699</v>
      </c>
      <c r="F9261" s="155" t="s">
        <v>11699</v>
      </c>
      <c r="G9261" s="154" t="s">
        <v>400</v>
      </c>
      <c r="H9261" s="155" t="str">
        <f>IF(Proc[[#This Row],[type]]="LFF (MDG-F)",MID(Proc[[#This Row],[Obj]],13,10),"")</f>
        <v/>
      </c>
      <c r="J9261" s="155" t="b">
        <f>Proc[[#This Row],[Requested]]=Proc[[#This Row],[CurrentParent]]</f>
        <v>1</v>
      </c>
      <c r="K9261" s="155" t="str">
        <f>IF(Proc[[#This Row],[Author]]="Marcela Urrego",VLOOKUP(LEFT(Proc[[#This Row],[Requested]],1),Table3[#All],2,0),VLOOKUP(Proc[[#This Row],[Author]],Table4[],2,0))</f>
        <v>HC</v>
      </c>
      <c r="L9261" s="155" t="s">
        <v>7801</v>
      </c>
      <c r="M9261" s="140">
        <v>46100</v>
      </c>
      <c r="N9261" s="140"/>
      <c r="O9261" s="140"/>
      <c r="P9261" s="140" t="str">
        <f ca="1">IF(Proc[[#This Row],[DaysAgeing]]&gt;5,"yep","on track")</f>
        <v>yep</v>
      </c>
      <c r="Q9261" s="2">
        <f ca="1">IF(Proc[[#This Row],[DateClosed]]="",ABS(NETWORKDAYS(Proc[[#This Row],[DateOpened]],TODAY()))-1,ABS(NETWORKDAYS(Proc[[#This Row],[DateOpened]],Proc[[#This Row],[DateClosed]]))-1)</f>
        <v>11</v>
      </c>
      <c r="R9261" s="140" t="s">
        <v>476</v>
      </c>
      <c r="S9261" s="155"/>
      <c r="T9261" s="155"/>
    </row>
    <row r="9262" spans="1:20" hidden="1">
      <c r="A9262" s="154" t="s">
        <v>10642</v>
      </c>
      <c r="B9262" s="155" t="str">
        <f>IFERROR(VLOOKUP(Proc[[#This Row],[App]],Table2[],3,0),"open")</f>
        <v>ok</v>
      </c>
      <c r="C9262" s="156" t="s">
        <v>369</v>
      </c>
      <c r="D9262" t="s">
        <v>11477</v>
      </c>
      <c r="E9262" s="154" t="s">
        <v>11699</v>
      </c>
      <c r="F9262" s="155" t="s">
        <v>11699</v>
      </c>
      <c r="G9262" s="154" t="s">
        <v>400</v>
      </c>
      <c r="H9262" s="155" t="str">
        <f>IF(Proc[[#This Row],[type]]="LFF (MDG-F)",MID(Proc[[#This Row],[Obj]],13,10),"")</f>
        <v/>
      </c>
      <c r="J9262" s="155" t="b">
        <f>Proc[[#This Row],[Requested]]=Proc[[#This Row],[CurrentParent]]</f>
        <v>1</v>
      </c>
      <c r="K9262" s="155" t="str">
        <f>IF(Proc[[#This Row],[Author]]="Marcela Urrego",VLOOKUP(LEFT(Proc[[#This Row],[Requested]],1),Table3[#All],2,0),VLOOKUP(Proc[[#This Row],[Author]],Table4[],2,0))</f>
        <v>HC</v>
      </c>
      <c r="L9262" s="155" t="s">
        <v>7801</v>
      </c>
      <c r="M9262" s="140">
        <v>46100</v>
      </c>
      <c r="N9262" s="140"/>
      <c r="O9262" s="140"/>
      <c r="P9262" s="140" t="str">
        <f ca="1">IF(Proc[[#This Row],[DaysAgeing]]&gt;5,"yep","on track")</f>
        <v>yep</v>
      </c>
      <c r="Q9262" s="2">
        <f ca="1">IF(Proc[[#This Row],[DateClosed]]="",ABS(NETWORKDAYS(Proc[[#This Row],[DateOpened]],TODAY()))-1,ABS(NETWORKDAYS(Proc[[#This Row],[DateOpened]],Proc[[#This Row],[DateClosed]]))-1)</f>
        <v>11</v>
      </c>
      <c r="R9262" s="140" t="s">
        <v>476</v>
      </c>
      <c r="S9262" s="155"/>
      <c r="T9262" s="155"/>
    </row>
    <row r="9263" spans="1:20" hidden="1">
      <c r="A9263" s="154" t="s">
        <v>10642</v>
      </c>
      <c r="B9263" s="155" t="str">
        <f>IFERROR(VLOOKUP(Proc[[#This Row],[App]],Table2[],3,0),"open")</f>
        <v>ok</v>
      </c>
      <c r="C9263" s="156" t="s">
        <v>369</v>
      </c>
      <c r="D9263" t="s">
        <v>11478</v>
      </c>
      <c r="E9263" s="154" t="s">
        <v>11699</v>
      </c>
      <c r="F9263" s="155" t="s">
        <v>11699</v>
      </c>
      <c r="G9263" s="154" t="s">
        <v>400</v>
      </c>
      <c r="H9263" s="155" t="str">
        <f>IF(Proc[[#This Row],[type]]="LFF (MDG-F)",MID(Proc[[#This Row],[Obj]],13,10),"")</f>
        <v/>
      </c>
      <c r="J9263" s="155" t="b">
        <f>Proc[[#This Row],[Requested]]=Proc[[#This Row],[CurrentParent]]</f>
        <v>1</v>
      </c>
      <c r="K9263" s="155" t="str">
        <f>IF(Proc[[#This Row],[Author]]="Marcela Urrego",VLOOKUP(LEFT(Proc[[#This Row],[Requested]],1),Table3[#All],2,0),VLOOKUP(Proc[[#This Row],[Author]],Table4[],2,0))</f>
        <v>HC</v>
      </c>
      <c r="L9263" s="155" t="s">
        <v>7801</v>
      </c>
      <c r="M9263" s="140">
        <v>46100</v>
      </c>
      <c r="N9263" s="140"/>
      <c r="O9263" s="140"/>
      <c r="P9263" s="140" t="str">
        <f ca="1">IF(Proc[[#This Row],[DaysAgeing]]&gt;5,"yep","on track")</f>
        <v>yep</v>
      </c>
      <c r="Q9263" s="2">
        <f ca="1">IF(Proc[[#This Row],[DateClosed]]="",ABS(NETWORKDAYS(Proc[[#This Row],[DateOpened]],TODAY()))-1,ABS(NETWORKDAYS(Proc[[#This Row],[DateOpened]],Proc[[#This Row],[DateClosed]]))-1)</f>
        <v>11</v>
      </c>
      <c r="R9263" s="140" t="s">
        <v>476</v>
      </c>
      <c r="S9263" s="155"/>
      <c r="T9263" s="155"/>
    </row>
    <row r="9264" spans="1:20" hidden="1">
      <c r="A9264" s="154" t="s">
        <v>10642</v>
      </c>
      <c r="B9264" s="155" t="str">
        <f>IFERROR(VLOOKUP(Proc[[#This Row],[App]],Table2[],3,0),"open")</f>
        <v>ok</v>
      </c>
      <c r="C9264" s="156" t="s">
        <v>369</v>
      </c>
      <c r="D9264" t="s">
        <v>11479</v>
      </c>
      <c r="E9264" s="154" t="s">
        <v>11699</v>
      </c>
      <c r="F9264" s="155" t="s">
        <v>11699</v>
      </c>
      <c r="G9264" s="154" t="s">
        <v>400</v>
      </c>
      <c r="H9264" s="155" t="str">
        <f>IF(Proc[[#This Row],[type]]="LFF (MDG-F)",MID(Proc[[#This Row],[Obj]],13,10),"")</f>
        <v/>
      </c>
      <c r="J9264" s="155" t="b">
        <f>Proc[[#This Row],[Requested]]=Proc[[#This Row],[CurrentParent]]</f>
        <v>1</v>
      </c>
      <c r="K9264" s="155" t="str">
        <f>IF(Proc[[#This Row],[Author]]="Marcela Urrego",VLOOKUP(LEFT(Proc[[#This Row],[Requested]],1),Table3[#All],2,0),VLOOKUP(Proc[[#This Row],[Author]],Table4[],2,0))</f>
        <v>HC</v>
      </c>
      <c r="L9264" s="155" t="s">
        <v>7801</v>
      </c>
      <c r="M9264" s="140">
        <v>46100</v>
      </c>
      <c r="N9264" s="140"/>
      <c r="O9264" s="140"/>
      <c r="P9264" s="140" t="str">
        <f ca="1">IF(Proc[[#This Row],[DaysAgeing]]&gt;5,"yep","on track")</f>
        <v>yep</v>
      </c>
      <c r="Q9264" s="2">
        <f ca="1">IF(Proc[[#This Row],[DateClosed]]="",ABS(NETWORKDAYS(Proc[[#This Row],[DateOpened]],TODAY()))-1,ABS(NETWORKDAYS(Proc[[#This Row],[DateOpened]],Proc[[#This Row],[DateClosed]]))-1)</f>
        <v>11</v>
      </c>
      <c r="R9264" s="140" t="s">
        <v>476</v>
      </c>
      <c r="S9264" s="155"/>
      <c r="T9264" s="155"/>
    </row>
    <row r="9265" spans="1:20" hidden="1">
      <c r="A9265" s="154" t="s">
        <v>10642</v>
      </c>
      <c r="B9265" s="155" t="str">
        <f>IFERROR(VLOOKUP(Proc[[#This Row],[App]],Table2[],3,0),"open")</f>
        <v>ok</v>
      </c>
      <c r="C9265" s="156" t="s">
        <v>369</v>
      </c>
      <c r="D9265" t="s">
        <v>11480</v>
      </c>
      <c r="E9265" s="154" t="s">
        <v>11699</v>
      </c>
      <c r="F9265" s="155" t="s">
        <v>11699</v>
      </c>
      <c r="G9265" s="154" t="s">
        <v>400</v>
      </c>
      <c r="H9265" s="155" t="str">
        <f>IF(Proc[[#This Row],[type]]="LFF (MDG-F)",MID(Proc[[#This Row],[Obj]],13,10),"")</f>
        <v/>
      </c>
      <c r="J9265" s="155" t="b">
        <f>Proc[[#This Row],[Requested]]=Proc[[#This Row],[CurrentParent]]</f>
        <v>1</v>
      </c>
      <c r="K9265" s="155" t="str">
        <f>IF(Proc[[#This Row],[Author]]="Marcela Urrego",VLOOKUP(LEFT(Proc[[#This Row],[Requested]],1),Table3[#All],2,0),VLOOKUP(Proc[[#This Row],[Author]],Table4[],2,0))</f>
        <v>HC</v>
      </c>
      <c r="L9265" s="155" t="s">
        <v>7801</v>
      </c>
      <c r="M9265" s="140">
        <v>46100</v>
      </c>
      <c r="N9265" s="140"/>
      <c r="O9265" s="140"/>
      <c r="P9265" s="140" t="str">
        <f ca="1">IF(Proc[[#This Row],[DaysAgeing]]&gt;5,"yep","on track")</f>
        <v>yep</v>
      </c>
      <c r="Q9265" s="2">
        <f ca="1">IF(Proc[[#This Row],[DateClosed]]="",ABS(NETWORKDAYS(Proc[[#This Row],[DateOpened]],TODAY()))-1,ABS(NETWORKDAYS(Proc[[#This Row],[DateOpened]],Proc[[#This Row],[DateClosed]]))-1)</f>
        <v>11</v>
      </c>
      <c r="R9265" s="140" t="s">
        <v>476</v>
      </c>
      <c r="S9265" s="155"/>
      <c r="T9265" s="155"/>
    </row>
    <row r="9266" spans="1:20" hidden="1">
      <c r="A9266" s="154" t="s">
        <v>10642</v>
      </c>
      <c r="B9266" s="155" t="str">
        <f>IFERROR(VLOOKUP(Proc[[#This Row],[App]],Table2[],3,0),"open")</f>
        <v>ok</v>
      </c>
      <c r="C9266" s="156" t="s">
        <v>369</v>
      </c>
      <c r="D9266" t="s">
        <v>11481</v>
      </c>
      <c r="E9266" s="154" t="s">
        <v>11699</v>
      </c>
      <c r="F9266" s="155" t="s">
        <v>11699</v>
      </c>
      <c r="G9266" s="154" t="s">
        <v>400</v>
      </c>
      <c r="H9266" s="155" t="str">
        <f>IF(Proc[[#This Row],[type]]="LFF (MDG-F)",MID(Proc[[#This Row],[Obj]],13,10),"")</f>
        <v/>
      </c>
      <c r="J9266" s="155" t="b">
        <f>Proc[[#This Row],[Requested]]=Proc[[#This Row],[CurrentParent]]</f>
        <v>1</v>
      </c>
      <c r="K9266" s="155" t="str">
        <f>IF(Proc[[#This Row],[Author]]="Marcela Urrego",VLOOKUP(LEFT(Proc[[#This Row],[Requested]],1),Table3[#All],2,0),VLOOKUP(Proc[[#This Row],[Author]],Table4[],2,0))</f>
        <v>HC</v>
      </c>
      <c r="L9266" s="155" t="s">
        <v>7801</v>
      </c>
      <c r="M9266" s="140">
        <v>46100</v>
      </c>
      <c r="N9266" s="140"/>
      <c r="O9266" s="140"/>
      <c r="P9266" s="140" t="str">
        <f ca="1">IF(Proc[[#This Row],[DaysAgeing]]&gt;5,"yep","on track")</f>
        <v>yep</v>
      </c>
      <c r="Q9266" s="2">
        <f ca="1">IF(Proc[[#This Row],[DateClosed]]="",ABS(NETWORKDAYS(Proc[[#This Row],[DateOpened]],TODAY()))-1,ABS(NETWORKDAYS(Proc[[#This Row],[DateOpened]],Proc[[#This Row],[DateClosed]]))-1)</f>
        <v>11</v>
      </c>
      <c r="R9266" s="140" t="s">
        <v>476</v>
      </c>
      <c r="S9266" s="155"/>
      <c r="T9266" s="155"/>
    </row>
    <row r="9267" spans="1:20" hidden="1">
      <c r="A9267" s="154" t="s">
        <v>10642</v>
      </c>
      <c r="B9267" s="155" t="str">
        <f>IFERROR(VLOOKUP(Proc[[#This Row],[App]],Table2[],3,0),"open")</f>
        <v>ok</v>
      </c>
      <c r="C9267" s="156" t="s">
        <v>369</v>
      </c>
      <c r="D9267" t="s">
        <v>11482</v>
      </c>
      <c r="E9267" s="154" t="s">
        <v>11699</v>
      </c>
      <c r="F9267" s="155" t="s">
        <v>11699</v>
      </c>
      <c r="G9267" s="154" t="s">
        <v>400</v>
      </c>
      <c r="H9267" s="155" t="str">
        <f>IF(Proc[[#This Row],[type]]="LFF (MDG-F)",MID(Proc[[#This Row],[Obj]],13,10),"")</f>
        <v/>
      </c>
      <c r="J9267" s="155" t="b">
        <f>Proc[[#This Row],[Requested]]=Proc[[#This Row],[CurrentParent]]</f>
        <v>1</v>
      </c>
      <c r="K9267" s="155" t="str">
        <f>IF(Proc[[#This Row],[Author]]="Marcela Urrego",VLOOKUP(LEFT(Proc[[#This Row],[Requested]],1),Table3[#All],2,0),VLOOKUP(Proc[[#This Row],[Author]],Table4[],2,0))</f>
        <v>HC</v>
      </c>
      <c r="L9267" s="155" t="s">
        <v>7801</v>
      </c>
      <c r="M9267" s="140">
        <v>46100</v>
      </c>
      <c r="N9267" s="140"/>
      <c r="O9267" s="140"/>
      <c r="P9267" s="140" t="str">
        <f ca="1">IF(Proc[[#This Row],[DaysAgeing]]&gt;5,"yep","on track")</f>
        <v>yep</v>
      </c>
      <c r="Q9267" s="2">
        <f ca="1">IF(Proc[[#This Row],[DateClosed]]="",ABS(NETWORKDAYS(Proc[[#This Row],[DateOpened]],TODAY()))-1,ABS(NETWORKDAYS(Proc[[#This Row],[DateOpened]],Proc[[#This Row],[DateClosed]]))-1)</f>
        <v>11</v>
      </c>
      <c r="R9267" s="140" t="s">
        <v>476</v>
      </c>
      <c r="S9267" s="155"/>
      <c r="T9267" s="155"/>
    </row>
    <row r="9268" spans="1:20" hidden="1">
      <c r="A9268" s="154" t="s">
        <v>10642</v>
      </c>
      <c r="B9268" s="155" t="str">
        <f>IFERROR(VLOOKUP(Proc[[#This Row],[App]],Table2[],3,0),"open")</f>
        <v>ok</v>
      </c>
      <c r="C9268" s="156" t="s">
        <v>369</v>
      </c>
      <c r="D9268" t="s">
        <v>11483</v>
      </c>
      <c r="E9268" s="154" t="s">
        <v>11699</v>
      </c>
      <c r="F9268" s="155" t="s">
        <v>11699</v>
      </c>
      <c r="G9268" s="154" t="s">
        <v>400</v>
      </c>
      <c r="H9268" s="155" t="str">
        <f>IF(Proc[[#This Row],[type]]="LFF (MDG-F)",MID(Proc[[#This Row],[Obj]],13,10),"")</f>
        <v/>
      </c>
      <c r="J9268" s="155" t="b">
        <f>Proc[[#This Row],[Requested]]=Proc[[#This Row],[CurrentParent]]</f>
        <v>1</v>
      </c>
      <c r="K9268" s="155" t="str">
        <f>IF(Proc[[#This Row],[Author]]="Marcela Urrego",VLOOKUP(LEFT(Proc[[#This Row],[Requested]],1),Table3[#All],2,0),VLOOKUP(Proc[[#This Row],[Author]],Table4[],2,0))</f>
        <v>HC</v>
      </c>
      <c r="L9268" s="155" t="s">
        <v>7801</v>
      </c>
      <c r="M9268" s="140">
        <v>46100</v>
      </c>
      <c r="N9268" s="140"/>
      <c r="O9268" s="140"/>
      <c r="P9268" s="140" t="str">
        <f ca="1">IF(Proc[[#This Row],[DaysAgeing]]&gt;5,"yep","on track")</f>
        <v>yep</v>
      </c>
      <c r="Q9268" s="2">
        <f ca="1">IF(Proc[[#This Row],[DateClosed]]="",ABS(NETWORKDAYS(Proc[[#This Row],[DateOpened]],TODAY()))-1,ABS(NETWORKDAYS(Proc[[#This Row],[DateOpened]],Proc[[#This Row],[DateClosed]]))-1)</f>
        <v>11</v>
      </c>
      <c r="R9268" s="140" t="s">
        <v>476</v>
      </c>
      <c r="S9268" s="155"/>
      <c r="T9268" s="155"/>
    </row>
    <row r="9269" spans="1:20" hidden="1">
      <c r="A9269" s="154" t="s">
        <v>10642</v>
      </c>
      <c r="B9269" s="155" t="str">
        <f>IFERROR(VLOOKUP(Proc[[#This Row],[App]],Table2[],3,0),"open")</f>
        <v>ok</v>
      </c>
      <c r="C9269" s="156" t="s">
        <v>369</v>
      </c>
      <c r="D9269" t="s">
        <v>11484</v>
      </c>
      <c r="E9269" s="154" t="s">
        <v>11699</v>
      </c>
      <c r="F9269" s="155" t="s">
        <v>11699</v>
      </c>
      <c r="G9269" s="154" t="s">
        <v>400</v>
      </c>
      <c r="H9269" s="155" t="str">
        <f>IF(Proc[[#This Row],[type]]="LFF (MDG-F)",MID(Proc[[#This Row],[Obj]],13,10),"")</f>
        <v/>
      </c>
      <c r="J9269" s="155" t="b">
        <f>Proc[[#This Row],[Requested]]=Proc[[#This Row],[CurrentParent]]</f>
        <v>1</v>
      </c>
      <c r="K9269" s="155" t="str">
        <f>IF(Proc[[#This Row],[Author]]="Marcela Urrego",VLOOKUP(LEFT(Proc[[#This Row],[Requested]],1),Table3[#All],2,0),VLOOKUP(Proc[[#This Row],[Author]],Table4[],2,0))</f>
        <v>HC</v>
      </c>
      <c r="L9269" s="155" t="s">
        <v>7801</v>
      </c>
      <c r="M9269" s="140">
        <v>46100</v>
      </c>
      <c r="N9269" s="140"/>
      <c r="O9269" s="140"/>
      <c r="P9269" s="140" t="str">
        <f ca="1">IF(Proc[[#This Row],[DaysAgeing]]&gt;5,"yep","on track")</f>
        <v>yep</v>
      </c>
      <c r="Q9269" s="2">
        <f ca="1">IF(Proc[[#This Row],[DateClosed]]="",ABS(NETWORKDAYS(Proc[[#This Row],[DateOpened]],TODAY()))-1,ABS(NETWORKDAYS(Proc[[#This Row],[DateOpened]],Proc[[#This Row],[DateClosed]]))-1)</f>
        <v>11</v>
      </c>
      <c r="R9269" s="140" t="s">
        <v>476</v>
      </c>
      <c r="S9269" s="155"/>
      <c r="T9269" s="155"/>
    </row>
    <row r="9270" spans="1:20" hidden="1">
      <c r="A9270" s="154" t="s">
        <v>10642</v>
      </c>
      <c r="B9270" s="155" t="str">
        <f>IFERROR(VLOOKUP(Proc[[#This Row],[App]],Table2[],3,0),"open")</f>
        <v>ok</v>
      </c>
      <c r="C9270" s="156" t="s">
        <v>369</v>
      </c>
      <c r="D9270" t="s">
        <v>11485</v>
      </c>
      <c r="E9270" s="154" t="s">
        <v>11699</v>
      </c>
      <c r="F9270" s="155" t="s">
        <v>11699</v>
      </c>
      <c r="G9270" s="154" t="s">
        <v>400</v>
      </c>
      <c r="H9270" s="155" t="str">
        <f>IF(Proc[[#This Row],[type]]="LFF (MDG-F)",MID(Proc[[#This Row],[Obj]],13,10),"")</f>
        <v/>
      </c>
      <c r="J9270" s="155" t="b">
        <f>Proc[[#This Row],[Requested]]=Proc[[#This Row],[CurrentParent]]</f>
        <v>1</v>
      </c>
      <c r="K9270" s="155" t="str">
        <f>IF(Proc[[#This Row],[Author]]="Marcela Urrego",VLOOKUP(LEFT(Proc[[#This Row],[Requested]],1),Table3[#All],2,0),VLOOKUP(Proc[[#This Row],[Author]],Table4[],2,0))</f>
        <v>HC</v>
      </c>
      <c r="L9270" s="155" t="s">
        <v>7801</v>
      </c>
      <c r="M9270" s="140">
        <v>46100</v>
      </c>
      <c r="N9270" s="140"/>
      <c r="O9270" s="140"/>
      <c r="P9270" s="140" t="str">
        <f ca="1">IF(Proc[[#This Row],[DaysAgeing]]&gt;5,"yep","on track")</f>
        <v>yep</v>
      </c>
      <c r="Q9270" s="2">
        <f ca="1">IF(Proc[[#This Row],[DateClosed]]="",ABS(NETWORKDAYS(Proc[[#This Row],[DateOpened]],TODAY()))-1,ABS(NETWORKDAYS(Proc[[#This Row],[DateOpened]],Proc[[#This Row],[DateClosed]]))-1)</f>
        <v>11</v>
      </c>
      <c r="R9270" s="140" t="s">
        <v>476</v>
      </c>
      <c r="S9270" s="155"/>
      <c r="T9270" s="155"/>
    </row>
    <row r="9271" spans="1:20" hidden="1">
      <c r="A9271" s="154" t="s">
        <v>10642</v>
      </c>
      <c r="B9271" s="155" t="str">
        <f>IFERROR(VLOOKUP(Proc[[#This Row],[App]],Table2[],3,0),"open")</f>
        <v>ok</v>
      </c>
      <c r="C9271" s="156" t="s">
        <v>369</v>
      </c>
      <c r="D9271" t="s">
        <v>11486</v>
      </c>
      <c r="E9271" s="154" t="s">
        <v>11699</v>
      </c>
      <c r="F9271" s="155" t="s">
        <v>11699</v>
      </c>
      <c r="G9271" s="154" t="s">
        <v>400</v>
      </c>
      <c r="H9271" s="155" t="str">
        <f>IF(Proc[[#This Row],[type]]="LFF (MDG-F)",MID(Proc[[#This Row],[Obj]],13,10),"")</f>
        <v/>
      </c>
      <c r="J9271" s="155" t="b">
        <f>Proc[[#This Row],[Requested]]=Proc[[#This Row],[CurrentParent]]</f>
        <v>1</v>
      </c>
      <c r="K9271" s="155" t="str">
        <f>IF(Proc[[#This Row],[Author]]="Marcela Urrego",VLOOKUP(LEFT(Proc[[#This Row],[Requested]],1),Table3[#All],2,0),VLOOKUP(Proc[[#This Row],[Author]],Table4[],2,0))</f>
        <v>HC</v>
      </c>
      <c r="L9271" s="155" t="s">
        <v>7801</v>
      </c>
      <c r="M9271" s="140">
        <v>46100</v>
      </c>
      <c r="N9271" s="140"/>
      <c r="O9271" s="140"/>
      <c r="P9271" s="140" t="str">
        <f ca="1">IF(Proc[[#This Row],[DaysAgeing]]&gt;5,"yep","on track")</f>
        <v>yep</v>
      </c>
      <c r="Q9271" s="2">
        <f ca="1">IF(Proc[[#This Row],[DateClosed]]="",ABS(NETWORKDAYS(Proc[[#This Row],[DateOpened]],TODAY()))-1,ABS(NETWORKDAYS(Proc[[#This Row],[DateOpened]],Proc[[#This Row],[DateClosed]]))-1)</f>
        <v>11</v>
      </c>
      <c r="R9271" s="140" t="s">
        <v>476</v>
      </c>
      <c r="S9271" s="155"/>
      <c r="T9271" s="155"/>
    </row>
    <row r="9272" spans="1:20" hidden="1">
      <c r="A9272" s="154" t="s">
        <v>10642</v>
      </c>
      <c r="B9272" s="155" t="str">
        <f>IFERROR(VLOOKUP(Proc[[#This Row],[App]],Table2[],3,0),"open")</f>
        <v>ok</v>
      </c>
      <c r="C9272" s="156" t="s">
        <v>369</v>
      </c>
      <c r="D9272" t="s">
        <v>11487</v>
      </c>
      <c r="E9272" s="154" t="s">
        <v>11699</v>
      </c>
      <c r="F9272" s="155" t="s">
        <v>11699</v>
      </c>
      <c r="G9272" s="154" t="s">
        <v>400</v>
      </c>
      <c r="H9272" s="155" t="str">
        <f>IF(Proc[[#This Row],[type]]="LFF (MDG-F)",MID(Proc[[#This Row],[Obj]],13,10),"")</f>
        <v/>
      </c>
      <c r="J9272" s="155" t="b">
        <f>Proc[[#This Row],[Requested]]=Proc[[#This Row],[CurrentParent]]</f>
        <v>1</v>
      </c>
      <c r="K9272" s="155" t="str">
        <f>IF(Proc[[#This Row],[Author]]="Marcela Urrego",VLOOKUP(LEFT(Proc[[#This Row],[Requested]],1),Table3[#All],2,0),VLOOKUP(Proc[[#This Row],[Author]],Table4[],2,0))</f>
        <v>HC</v>
      </c>
      <c r="L9272" s="155" t="s">
        <v>7801</v>
      </c>
      <c r="M9272" s="140">
        <v>46100</v>
      </c>
      <c r="N9272" s="140"/>
      <c r="O9272" s="140"/>
      <c r="P9272" s="140" t="str">
        <f ca="1">IF(Proc[[#This Row],[DaysAgeing]]&gt;5,"yep","on track")</f>
        <v>yep</v>
      </c>
      <c r="Q9272" s="2">
        <f ca="1">IF(Proc[[#This Row],[DateClosed]]="",ABS(NETWORKDAYS(Proc[[#This Row],[DateOpened]],TODAY()))-1,ABS(NETWORKDAYS(Proc[[#This Row],[DateOpened]],Proc[[#This Row],[DateClosed]]))-1)</f>
        <v>11</v>
      </c>
      <c r="R9272" s="140" t="s">
        <v>476</v>
      </c>
      <c r="S9272" s="155"/>
      <c r="T9272" s="155"/>
    </row>
    <row r="9273" spans="1:20" hidden="1">
      <c r="A9273" s="154" t="s">
        <v>10642</v>
      </c>
      <c r="B9273" s="155" t="str">
        <f>IFERROR(VLOOKUP(Proc[[#This Row],[App]],Table2[],3,0),"open")</f>
        <v>ok</v>
      </c>
      <c r="C9273" s="156" t="s">
        <v>369</v>
      </c>
      <c r="D9273" t="s">
        <v>11488</v>
      </c>
      <c r="E9273" s="154" t="s">
        <v>11699</v>
      </c>
      <c r="F9273" s="155" t="s">
        <v>11699</v>
      </c>
      <c r="G9273" s="154" t="s">
        <v>400</v>
      </c>
      <c r="H9273" s="155" t="str">
        <f>IF(Proc[[#This Row],[type]]="LFF (MDG-F)",MID(Proc[[#This Row],[Obj]],13,10),"")</f>
        <v/>
      </c>
      <c r="J9273" s="155" t="b">
        <f>Proc[[#This Row],[Requested]]=Proc[[#This Row],[CurrentParent]]</f>
        <v>1</v>
      </c>
      <c r="K9273" s="155" t="str">
        <f>IF(Proc[[#This Row],[Author]]="Marcela Urrego",VLOOKUP(LEFT(Proc[[#This Row],[Requested]],1),Table3[#All],2,0),VLOOKUP(Proc[[#This Row],[Author]],Table4[],2,0))</f>
        <v>HC</v>
      </c>
      <c r="L9273" s="155" t="s">
        <v>7801</v>
      </c>
      <c r="M9273" s="140">
        <v>46100</v>
      </c>
      <c r="N9273" s="140"/>
      <c r="O9273" s="140"/>
      <c r="P9273" s="140" t="str">
        <f ca="1">IF(Proc[[#This Row],[DaysAgeing]]&gt;5,"yep","on track")</f>
        <v>yep</v>
      </c>
      <c r="Q9273" s="2">
        <f ca="1">IF(Proc[[#This Row],[DateClosed]]="",ABS(NETWORKDAYS(Proc[[#This Row],[DateOpened]],TODAY()))-1,ABS(NETWORKDAYS(Proc[[#This Row],[DateOpened]],Proc[[#This Row],[DateClosed]]))-1)</f>
        <v>11</v>
      </c>
      <c r="R9273" s="140" t="s">
        <v>476</v>
      </c>
      <c r="S9273" s="155"/>
      <c r="T9273" s="155"/>
    </row>
    <row r="9274" spans="1:20" hidden="1">
      <c r="A9274" s="154" t="s">
        <v>10642</v>
      </c>
      <c r="B9274" s="155" t="str">
        <f>IFERROR(VLOOKUP(Proc[[#This Row],[App]],Table2[],3,0),"open")</f>
        <v>ok</v>
      </c>
      <c r="C9274" s="156" t="s">
        <v>369</v>
      </c>
      <c r="D9274" t="s">
        <v>11489</v>
      </c>
      <c r="E9274" s="154" t="s">
        <v>11699</v>
      </c>
      <c r="F9274" s="155" t="s">
        <v>11699</v>
      </c>
      <c r="G9274" s="154" t="s">
        <v>400</v>
      </c>
      <c r="H9274" s="155" t="str">
        <f>IF(Proc[[#This Row],[type]]="LFF (MDG-F)",MID(Proc[[#This Row],[Obj]],13,10),"")</f>
        <v/>
      </c>
      <c r="J9274" s="155" t="b">
        <f>Proc[[#This Row],[Requested]]=Proc[[#This Row],[CurrentParent]]</f>
        <v>1</v>
      </c>
      <c r="K9274" s="155" t="str">
        <f>IF(Proc[[#This Row],[Author]]="Marcela Urrego",VLOOKUP(LEFT(Proc[[#This Row],[Requested]],1),Table3[#All],2,0),VLOOKUP(Proc[[#This Row],[Author]],Table4[],2,0))</f>
        <v>HC</v>
      </c>
      <c r="L9274" s="155" t="s">
        <v>7801</v>
      </c>
      <c r="M9274" s="140">
        <v>46100</v>
      </c>
      <c r="N9274" s="140"/>
      <c r="O9274" s="140"/>
      <c r="P9274" s="140" t="str">
        <f ca="1">IF(Proc[[#This Row],[DaysAgeing]]&gt;5,"yep","on track")</f>
        <v>yep</v>
      </c>
      <c r="Q9274" s="2">
        <f ca="1">IF(Proc[[#This Row],[DateClosed]]="",ABS(NETWORKDAYS(Proc[[#This Row],[DateOpened]],TODAY()))-1,ABS(NETWORKDAYS(Proc[[#This Row],[DateOpened]],Proc[[#This Row],[DateClosed]]))-1)</f>
        <v>11</v>
      </c>
      <c r="R9274" s="140" t="s">
        <v>476</v>
      </c>
      <c r="S9274" s="155"/>
      <c r="T9274" s="155"/>
    </row>
    <row r="9275" spans="1:20" hidden="1">
      <c r="A9275" s="154" t="s">
        <v>10642</v>
      </c>
      <c r="B9275" s="155" t="str">
        <f>IFERROR(VLOOKUP(Proc[[#This Row],[App]],Table2[],3,0),"open")</f>
        <v>ok</v>
      </c>
      <c r="C9275" s="156" t="s">
        <v>369</v>
      </c>
      <c r="D9275" t="s">
        <v>11490</v>
      </c>
      <c r="E9275" s="154" t="s">
        <v>11699</v>
      </c>
      <c r="F9275" s="155" t="s">
        <v>11699</v>
      </c>
      <c r="G9275" s="154" t="s">
        <v>400</v>
      </c>
      <c r="H9275" s="155" t="str">
        <f>IF(Proc[[#This Row],[type]]="LFF (MDG-F)",MID(Proc[[#This Row],[Obj]],13,10),"")</f>
        <v/>
      </c>
      <c r="J9275" s="155" t="b">
        <f>Proc[[#This Row],[Requested]]=Proc[[#This Row],[CurrentParent]]</f>
        <v>1</v>
      </c>
      <c r="K9275" s="155" t="str">
        <f>IF(Proc[[#This Row],[Author]]="Marcela Urrego",VLOOKUP(LEFT(Proc[[#This Row],[Requested]],1),Table3[#All],2,0),VLOOKUP(Proc[[#This Row],[Author]],Table4[],2,0))</f>
        <v>HC</v>
      </c>
      <c r="L9275" s="155" t="s">
        <v>7801</v>
      </c>
      <c r="M9275" s="140">
        <v>46100</v>
      </c>
      <c r="N9275" s="140"/>
      <c r="O9275" s="140"/>
      <c r="P9275" s="140" t="str">
        <f ca="1">IF(Proc[[#This Row],[DaysAgeing]]&gt;5,"yep","on track")</f>
        <v>yep</v>
      </c>
      <c r="Q9275" s="2">
        <f ca="1">IF(Proc[[#This Row],[DateClosed]]="",ABS(NETWORKDAYS(Proc[[#This Row],[DateOpened]],TODAY()))-1,ABS(NETWORKDAYS(Proc[[#This Row],[DateOpened]],Proc[[#This Row],[DateClosed]]))-1)</f>
        <v>11</v>
      </c>
      <c r="R9275" s="140" t="s">
        <v>476</v>
      </c>
      <c r="S9275" s="155"/>
      <c r="T9275" s="155"/>
    </row>
    <row r="9276" spans="1:20" hidden="1">
      <c r="A9276" s="154" t="s">
        <v>10642</v>
      </c>
      <c r="B9276" s="155" t="str">
        <f>IFERROR(VLOOKUP(Proc[[#This Row],[App]],Table2[],3,0),"open")</f>
        <v>ok</v>
      </c>
      <c r="C9276" s="156" t="s">
        <v>369</v>
      </c>
      <c r="D9276" t="s">
        <v>11491</v>
      </c>
      <c r="E9276" s="154" t="s">
        <v>11699</v>
      </c>
      <c r="F9276" s="155" t="s">
        <v>11699</v>
      </c>
      <c r="G9276" s="154" t="s">
        <v>400</v>
      </c>
      <c r="H9276" s="155" t="str">
        <f>IF(Proc[[#This Row],[type]]="LFF (MDG-F)",MID(Proc[[#This Row],[Obj]],13,10),"")</f>
        <v/>
      </c>
      <c r="J9276" s="155" t="b">
        <f>Proc[[#This Row],[Requested]]=Proc[[#This Row],[CurrentParent]]</f>
        <v>1</v>
      </c>
      <c r="K9276" s="155" t="str">
        <f>IF(Proc[[#This Row],[Author]]="Marcela Urrego",VLOOKUP(LEFT(Proc[[#This Row],[Requested]],1),Table3[#All],2,0),VLOOKUP(Proc[[#This Row],[Author]],Table4[],2,0))</f>
        <v>HC</v>
      </c>
      <c r="L9276" s="155" t="s">
        <v>7801</v>
      </c>
      <c r="M9276" s="140">
        <v>46100</v>
      </c>
      <c r="N9276" s="140"/>
      <c r="O9276" s="140"/>
      <c r="P9276" s="140" t="str">
        <f ca="1">IF(Proc[[#This Row],[DaysAgeing]]&gt;5,"yep","on track")</f>
        <v>yep</v>
      </c>
      <c r="Q9276" s="2">
        <f ca="1">IF(Proc[[#This Row],[DateClosed]]="",ABS(NETWORKDAYS(Proc[[#This Row],[DateOpened]],TODAY()))-1,ABS(NETWORKDAYS(Proc[[#This Row],[DateOpened]],Proc[[#This Row],[DateClosed]]))-1)</f>
        <v>11</v>
      </c>
      <c r="R9276" s="140" t="s">
        <v>476</v>
      </c>
      <c r="S9276" s="155"/>
      <c r="T9276" s="155"/>
    </row>
    <row r="9277" spans="1:20" hidden="1">
      <c r="A9277" s="154" t="s">
        <v>10642</v>
      </c>
      <c r="B9277" s="155" t="str">
        <f>IFERROR(VLOOKUP(Proc[[#This Row],[App]],Table2[],3,0),"open")</f>
        <v>ok</v>
      </c>
      <c r="C9277" s="156" t="s">
        <v>369</v>
      </c>
      <c r="D9277" t="s">
        <v>11492</v>
      </c>
      <c r="E9277" s="154" t="s">
        <v>11699</v>
      </c>
      <c r="F9277" s="155" t="s">
        <v>11699</v>
      </c>
      <c r="G9277" s="154" t="s">
        <v>400</v>
      </c>
      <c r="H9277" s="155" t="str">
        <f>IF(Proc[[#This Row],[type]]="LFF (MDG-F)",MID(Proc[[#This Row],[Obj]],13,10),"")</f>
        <v/>
      </c>
      <c r="J9277" s="155" t="b">
        <f>Proc[[#This Row],[Requested]]=Proc[[#This Row],[CurrentParent]]</f>
        <v>1</v>
      </c>
      <c r="K9277" s="155" t="str">
        <f>IF(Proc[[#This Row],[Author]]="Marcela Urrego",VLOOKUP(LEFT(Proc[[#This Row],[Requested]],1),Table3[#All],2,0),VLOOKUP(Proc[[#This Row],[Author]],Table4[],2,0))</f>
        <v>HC</v>
      </c>
      <c r="L9277" s="155" t="s">
        <v>7801</v>
      </c>
      <c r="M9277" s="140">
        <v>46100</v>
      </c>
      <c r="N9277" s="140"/>
      <c r="O9277" s="140"/>
      <c r="P9277" s="140" t="str">
        <f ca="1">IF(Proc[[#This Row],[DaysAgeing]]&gt;5,"yep","on track")</f>
        <v>yep</v>
      </c>
      <c r="Q9277" s="2">
        <f ca="1">IF(Proc[[#This Row],[DateClosed]]="",ABS(NETWORKDAYS(Proc[[#This Row],[DateOpened]],TODAY()))-1,ABS(NETWORKDAYS(Proc[[#This Row],[DateOpened]],Proc[[#This Row],[DateClosed]]))-1)</f>
        <v>11</v>
      </c>
      <c r="R9277" s="140" t="s">
        <v>476</v>
      </c>
      <c r="S9277" s="155"/>
      <c r="T9277" s="155"/>
    </row>
    <row r="9278" spans="1:20" hidden="1">
      <c r="A9278" s="154" t="s">
        <v>10642</v>
      </c>
      <c r="B9278" s="155" t="str">
        <f>IFERROR(VLOOKUP(Proc[[#This Row],[App]],Table2[],3,0),"open")</f>
        <v>ok</v>
      </c>
      <c r="C9278" s="156" t="s">
        <v>369</v>
      </c>
      <c r="D9278" t="s">
        <v>11493</v>
      </c>
      <c r="E9278" s="154" t="s">
        <v>11699</v>
      </c>
      <c r="F9278" s="155" t="s">
        <v>11699</v>
      </c>
      <c r="G9278" s="154" t="s">
        <v>400</v>
      </c>
      <c r="H9278" s="155" t="str">
        <f>IF(Proc[[#This Row],[type]]="LFF (MDG-F)",MID(Proc[[#This Row],[Obj]],13,10),"")</f>
        <v/>
      </c>
      <c r="J9278" s="155" t="b">
        <f>Proc[[#This Row],[Requested]]=Proc[[#This Row],[CurrentParent]]</f>
        <v>1</v>
      </c>
      <c r="K9278" s="155" t="str">
        <f>IF(Proc[[#This Row],[Author]]="Marcela Urrego",VLOOKUP(LEFT(Proc[[#This Row],[Requested]],1),Table3[#All],2,0),VLOOKUP(Proc[[#This Row],[Author]],Table4[],2,0))</f>
        <v>HC</v>
      </c>
      <c r="L9278" s="155" t="s">
        <v>7801</v>
      </c>
      <c r="M9278" s="140">
        <v>46100</v>
      </c>
      <c r="N9278" s="140"/>
      <c r="O9278" s="140"/>
      <c r="P9278" s="140" t="str">
        <f ca="1">IF(Proc[[#This Row],[DaysAgeing]]&gt;5,"yep","on track")</f>
        <v>yep</v>
      </c>
      <c r="Q9278" s="2">
        <f ca="1">IF(Proc[[#This Row],[DateClosed]]="",ABS(NETWORKDAYS(Proc[[#This Row],[DateOpened]],TODAY()))-1,ABS(NETWORKDAYS(Proc[[#This Row],[DateOpened]],Proc[[#This Row],[DateClosed]]))-1)</f>
        <v>11</v>
      </c>
      <c r="R9278" s="140" t="s">
        <v>476</v>
      </c>
      <c r="S9278" s="155"/>
      <c r="T9278" s="155"/>
    </row>
    <row r="9279" spans="1:20" hidden="1">
      <c r="A9279" s="154" t="s">
        <v>10642</v>
      </c>
      <c r="B9279" s="155" t="str">
        <f>IFERROR(VLOOKUP(Proc[[#This Row],[App]],Table2[],3,0),"open")</f>
        <v>ok</v>
      </c>
      <c r="C9279" s="156" t="s">
        <v>369</v>
      </c>
      <c r="D9279" t="s">
        <v>11494</v>
      </c>
      <c r="E9279" s="154" t="s">
        <v>11699</v>
      </c>
      <c r="F9279" s="155" t="s">
        <v>11699</v>
      </c>
      <c r="G9279" s="154" t="s">
        <v>400</v>
      </c>
      <c r="H9279" s="155" t="str">
        <f>IF(Proc[[#This Row],[type]]="LFF (MDG-F)",MID(Proc[[#This Row],[Obj]],13,10),"")</f>
        <v/>
      </c>
      <c r="J9279" s="155" t="b">
        <f>Proc[[#This Row],[Requested]]=Proc[[#This Row],[CurrentParent]]</f>
        <v>1</v>
      </c>
      <c r="K9279" s="155" t="str">
        <f>IF(Proc[[#This Row],[Author]]="Marcela Urrego",VLOOKUP(LEFT(Proc[[#This Row],[Requested]],1),Table3[#All],2,0),VLOOKUP(Proc[[#This Row],[Author]],Table4[],2,0))</f>
        <v>HC</v>
      </c>
      <c r="L9279" s="155" t="s">
        <v>7801</v>
      </c>
      <c r="M9279" s="140">
        <v>46100</v>
      </c>
      <c r="N9279" s="140"/>
      <c r="O9279" s="140"/>
      <c r="P9279" s="140" t="str">
        <f ca="1">IF(Proc[[#This Row],[DaysAgeing]]&gt;5,"yep","on track")</f>
        <v>yep</v>
      </c>
      <c r="Q9279" s="2">
        <f ca="1">IF(Proc[[#This Row],[DateClosed]]="",ABS(NETWORKDAYS(Proc[[#This Row],[DateOpened]],TODAY()))-1,ABS(NETWORKDAYS(Proc[[#This Row],[DateOpened]],Proc[[#This Row],[DateClosed]]))-1)</f>
        <v>11</v>
      </c>
      <c r="R9279" s="140" t="s">
        <v>476</v>
      </c>
      <c r="S9279" s="155"/>
      <c r="T9279" s="155"/>
    </row>
    <row r="9280" spans="1:20" hidden="1">
      <c r="A9280" s="154" t="s">
        <v>10642</v>
      </c>
      <c r="B9280" s="155" t="str">
        <f>IFERROR(VLOOKUP(Proc[[#This Row],[App]],Table2[],3,0),"open")</f>
        <v>ok</v>
      </c>
      <c r="C9280" s="156" t="s">
        <v>369</v>
      </c>
      <c r="D9280" t="s">
        <v>11495</v>
      </c>
      <c r="E9280" s="154" t="s">
        <v>11699</v>
      </c>
      <c r="F9280" s="155" t="s">
        <v>11699</v>
      </c>
      <c r="G9280" s="154" t="s">
        <v>400</v>
      </c>
      <c r="H9280" s="155" t="str">
        <f>IF(Proc[[#This Row],[type]]="LFF (MDG-F)",MID(Proc[[#This Row],[Obj]],13,10),"")</f>
        <v/>
      </c>
      <c r="J9280" s="155" t="b">
        <f>Proc[[#This Row],[Requested]]=Proc[[#This Row],[CurrentParent]]</f>
        <v>1</v>
      </c>
      <c r="K9280" s="155" t="str">
        <f>IF(Proc[[#This Row],[Author]]="Marcela Urrego",VLOOKUP(LEFT(Proc[[#This Row],[Requested]],1),Table3[#All],2,0),VLOOKUP(Proc[[#This Row],[Author]],Table4[],2,0))</f>
        <v>HC</v>
      </c>
      <c r="L9280" s="155" t="s">
        <v>7801</v>
      </c>
      <c r="M9280" s="140">
        <v>46100</v>
      </c>
      <c r="N9280" s="140"/>
      <c r="O9280" s="140"/>
      <c r="P9280" s="140" t="str">
        <f ca="1">IF(Proc[[#This Row],[DaysAgeing]]&gt;5,"yep","on track")</f>
        <v>yep</v>
      </c>
      <c r="Q9280" s="2">
        <f ca="1">IF(Proc[[#This Row],[DateClosed]]="",ABS(NETWORKDAYS(Proc[[#This Row],[DateOpened]],TODAY()))-1,ABS(NETWORKDAYS(Proc[[#This Row],[DateOpened]],Proc[[#This Row],[DateClosed]]))-1)</f>
        <v>11</v>
      </c>
      <c r="R9280" s="140" t="s">
        <v>476</v>
      </c>
      <c r="S9280" s="155"/>
      <c r="T9280" s="155"/>
    </row>
    <row r="9281" spans="1:20" hidden="1">
      <c r="A9281" s="154" t="s">
        <v>10642</v>
      </c>
      <c r="B9281" s="155" t="str">
        <f>IFERROR(VLOOKUP(Proc[[#This Row],[App]],Table2[],3,0),"open")</f>
        <v>ok</v>
      </c>
      <c r="C9281" s="156" t="s">
        <v>369</v>
      </c>
      <c r="D9281" t="s">
        <v>11496</v>
      </c>
      <c r="E9281" s="154" t="s">
        <v>11699</v>
      </c>
      <c r="F9281" s="155" t="s">
        <v>11699</v>
      </c>
      <c r="G9281" s="154" t="s">
        <v>400</v>
      </c>
      <c r="H9281" s="155" t="str">
        <f>IF(Proc[[#This Row],[type]]="LFF (MDG-F)",MID(Proc[[#This Row],[Obj]],13,10),"")</f>
        <v/>
      </c>
      <c r="J9281" s="155" t="b">
        <f>Proc[[#This Row],[Requested]]=Proc[[#This Row],[CurrentParent]]</f>
        <v>1</v>
      </c>
      <c r="K9281" s="155" t="str">
        <f>IF(Proc[[#This Row],[Author]]="Marcela Urrego",VLOOKUP(LEFT(Proc[[#This Row],[Requested]],1),Table3[#All],2,0),VLOOKUP(Proc[[#This Row],[Author]],Table4[],2,0))</f>
        <v>HC</v>
      </c>
      <c r="L9281" s="155" t="s">
        <v>7801</v>
      </c>
      <c r="M9281" s="140">
        <v>46100</v>
      </c>
      <c r="N9281" s="140"/>
      <c r="O9281" s="140"/>
      <c r="P9281" s="140" t="str">
        <f ca="1">IF(Proc[[#This Row],[DaysAgeing]]&gt;5,"yep","on track")</f>
        <v>yep</v>
      </c>
      <c r="Q9281" s="2">
        <f ca="1">IF(Proc[[#This Row],[DateClosed]]="",ABS(NETWORKDAYS(Proc[[#This Row],[DateOpened]],TODAY()))-1,ABS(NETWORKDAYS(Proc[[#This Row],[DateOpened]],Proc[[#This Row],[DateClosed]]))-1)</f>
        <v>11</v>
      </c>
      <c r="R9281" s="140" t="s">
        <v>476</v>
      </c>
      <c r="S9281" s="155"/>
      <c r="T9281" s="155"/>
    </row>
    <row r="9282" spans="1:20" hidden="1">
      <c r="A9282" s="154" t="s">
        <v>10642</v>
      </c>
      <c r="B9282" s="155" t="str">
        <f>IFERROR(VLOOKUP(Proc[[#This Row],[App]],Table2[],3,0),"open")</f>
        <v>ok</v>
      </c>
      <c r="C9282" s="156" t="s">
        <v>369</v>
      </c>
      <c r="D9282" t="s">
        <v>11497</v>
      </c>
      <c r="E9282" s="154" t="s">
        <v>11699</v>
      </c>
      <c r="F9282" s="155" t="s">
        <v>11699</v>
      </c>
      <c r="G9282" s="154" t="s">
        <v>400</v>
      </c>
      <c r="H9282" s="155" t="str">
        <f>IF(Proc[[#This Row],[type]]="LFF (MDG-F)",MID(Proc[[#This Row],[Obj]],13,10),"")</f>
        <v/>
      </c>
      <c r="J9282" s="155" t="b">
        <f>Proc[[#This Row],[Requested]]=Proc[[#This Row],[CurrentParent]]</f>
        <v>1</v>
      </c>
      <c r="K9282" s="155" t="str">
        <f>IF(Proc[[#This Row],[Author]]="Marcela Urrego",VLOOKUP(LEFT(Proc[[#This Row],[Requested]],1),Table3[#All],2,0),VLOOKUP(Proc[[#This Row],[Author]],Table4[],2,0))</f>
        <v>HC</v>
      </c>
      <c r="L9282" s="155" t="s">
        <v>7801</v>
      </c>
      <c r="M9282" s="140">
        <v>46100</v>
      </c>
      <c r="N9282" s="140"/>
      <c r="O9282" s="140"/>
      <c r="P9282" s="140" t="str">
        <f ca="1">IF(Proc[[#This Row],[DaysAgeing]]&gt;5,"yep","on track")</f>
        <v>yep</v>
      </c>
      <c r="Q9282" s="2">
        <f ca="1">IF(Proc[[#This Row],[DateClosed]]="",ABS(NETWORKDAYS(Proc[[#This Row],[DateOpened]],TODAY()))-1,ABS(NETWORKDAYS(Proc[[#This Row],[DateOpened]],Proc[[#This Row],[DateClosed]]))-1)</f>
        <v>11</v>
      </c>
      <c r="R9282" s="140" t="s">
        <v>476</v>
      </c>
      <c r="S9282" s="155"/>
      <c r="T9282" s="155"/>
    </row>
    <row r="9283" spans="1:20" hidden="1">
      <c r="A9283" s="154" t="s">
        <v>10642</v>
      </c>
      <c r="B9283" s="155" t="str">
        <f>IFERROR(VLOOKUP(Proc[[#This Row],[App]],Table2[],3,0),"open")</f>
        <v>ok</v>
      </c>
      <c r="C9283" s="156" t="s">
        <v>369</v>
      </c>
      <c r="D9283" t="s">
        <v>11498</v>
      </c>
      <c r="E9283" s="154" t="s">
        <v>11699</v>
      </c>
      <c r="F9283" s="155" t="s">
        <v>11699</v>
      </c>
      <c r="G9283" s="154" t="s">
        <v>400</v>
      </c>
      <c r="H9283" s="155" t="str">
        <f>IF(Proc[[#This Row],[type]]="LFF (MDG-F)",MID(Proc[[#This Row],[Obj]],13,10),"")</f>
        <v/>
      </c>
      <c r="J9283" s="155" t="b">
        <f>Proc[[#This Row],[Requested]]=Proc[[#This Row],[CurrentParent]]</f>
        <v>1</v>
      </c>
      <c r="K9283" s="155" t="str">
        <f>IF(Proc[[#This Row],[Author]]="Marcela Urrego",VLOOKUP(LEFT(Proc[[#This Row],[Requested]],1),Table3[#All],2,0),VLOOKUP(Proc[[#This Row],[Author]],Table4[],2,0))</f>
        <v>HC</v>
      </c>
      <c r="L9283" s="155" t="s">
        <v>7801</v>
      </c>
      <c r="M9283" s="140">
        <v>46100</v>
      </c>
      <c r="N9283" s="140"/>
      <c r="O9283" s="140"/>
      <c r="P9283" s="140" t="str">
        <f ca="1">IF(Proc[[#This Row],[DaysAgeing]]&gt;5,"yep","on track")</f>
        <v>yep</v>
      </c>
      <c r="Q9283" s="2">
        <f ca="1">IF(Proc[[#This Row],[DateClosed]]="",ABS(NETWORKDAYS(Proc[[#This Row],[DateOpened]],TODAY()))-1,ABS(NETWORKDAYS(Proc[[#This Row],[DateOpened]],Proc[[#This Row],[DateClosed]]))-1)</f>
        <v>11</v>
      </c>
      <c r="R9283" s="140" t="s">
        <v>476</v>
      </c>
      <c r="S9283" s="155"/>
      <c r="T9283" s="155"/>
    </row>
    <row r="9284" spans="1:20" hidden="1">
      <c r="A9284" s="154" t="s">
        <v>10642</v>
      </c>
      <c r="B9284" s="155" t="str">
        <f>IFERROR(VLOOKUP(Proc[[#This Row],[App]],Table2[],3,0),"open")</f>
        <v>ok</v>
      </c>
      <c r="C9284" s="156" t="s">
        <v>369</v>
      </c>
      <c r="D9284" t="s">
        <v>11499</v>
      </c>
      <c r="E9284" s="154" t="s">
        <v>11699</v>
      </c>
      <c r="F9284" s="155" t="s">
        <v>11699</v>
      </c>
      <c r="G9284" s="154" t="s">
        <v>400</v>
      </c>
      <c r="H9284" s="155" t="str">
        <f>IF(Proc[[#This Row],[type]]="LFF (MDG-F)",MID(Proc[[#This Row],[Obj]],13,10),"")</f>
        <v/>
      </c>
      <c r="J9284" s="155" t="b">
        <f>Proc[[#This Row],[Requested]]=Proc[[#This Row],[CurrentParent]]</f>
        <v>1</v>
      </c>
      <c r="K9284" s="155" t="str">
        <f>IF(Proc[[#This Row],[Author]]="Marcela Urrego",VLOOKUP(LEFT(Proc[[#This Row],[Requested]],1),Table3[#All],2,0),VLOOKUP(Proc[[#This Row],[Author]],Table4[],2,0))</f>
        <v>HC</v>
      </c>
      <c r="L9284" s="155" t="s">
        <v>7801</v>
      </c>
      <c r="M9284" s="140">
        <v>46100</v>
      </c>
      <c r="N9284" s="140"/>
      <c r="O9284" s="140"/>
      <c r="P9284" s="140" t="str">
        <f ca="1">IF(Proc[[#This Row],[DaysAgeing]]&gt;5,"yep","on track")</f>
        <v>yep</v>
      </c>
      <c r="Q9284" s="2">
        <f ca="1">IF(Proc[[#This Row],[DateClosed]]="",ABS(NETWORKDAYS(Proc[[#This Row],[DateOpened]],TODAY()))-1,ABS(NETWORKDAYS(Proc[[#This Row],[DateOpened]],Proc[[#This Row],[DateClosed]]))-1)</f>
        <v>11</v>
      </c>
      <c r="R9284" s="140" t="s">
        <v>476</v>
      </c>
      <c r="S9284" s="155"/>
      <c r="T9284" s="155"/>
    </row>
    <row r="9285" spans="1:20" hidden="1">
      <c r="A9285" s="154" t="s">
        <v>10642</v>
      </c>
      <c r="B9285" s="155" t="str">
        <f>IFERROR(VLOOKUP(Proc[[#This Row],[App]],Table2[],3,0),"open")</f>
        <v>ok</v>
      </c>
      <c r="C9285" s="156" t="s">
        <v>369</v>
      </c>
      <c r="D9285" t="s">
        <v>11500</v>
      </c>
      <c r="E9285" s="154" t="s">
        <v>11699</v>
      </c>
      <c r="F9285" s="155" t="s">
        <v>11699</v>
      </c>
      <c r="G9285" s="154" t="s">
        <v>400</v>
      </c>
      <c r="H9285" s="155" t="str">
        <f>IF(Proc[[#This Row],[type]]="LFF (MDG-F)",MID(Proc[[#This Row],[Obj]],13,10),"")</f>
        <v/>
      </c>
      <c r="J9285" s="155" t="b">
        <f>Proc[[#This Row],[Requested]]=Proc[[#This Row],[CurrentParent]]</f>
        <v>1</v>
      </c>
      <c r="K9285" s="155" t="str">
        <f>IF(Proc[[#This Row],[Author]]="Marcela Urrego",VLOOKUP(LEFT(Proc[[#This Row],[Requested]],1),Table3[#All],2,0),VLOOKUP(Proc[[#This Row],[Author]],Table4[],2,0))</f>
        <v>HC</v>
      </c>
      <c r="L9285" s="155" t="s">
        <v>7801</v>
      </c>
      <c r="M9285" s="140">
        <v>46100</v>
      </c>
      <c r="N9285" s="140"/>
      <c r="O9285" s="140"/>
      <c r="P9285" s="140" t="str">
        <f ca="1">IF(Proc[[#This Row],[DaysAgeing]]&gt;5,"yep","on track")</f>
        <v>yep</v>
      </c>
      <c r="Q9285" s="2">
        <f ca="1">IF(Proc[[#This Row],[DateClosed]]="",ABS(NETWORKDAYS(Proc[[#This Row],[DateOpened]],TODAY()))-1,ABS(NETWORKDAYS(Proc[[#This Row],[DateOpened]],Proc[[#This Row],[DateClosed]]))-1)</f>
        <v>11</v>
      </c>
      <c r="R9285" s="140" t="s">
        <v>476</v>
      </c>
      <c r="S9285" s="155"/>
      <c r="T9285" s="155"/>
    </row>
    <row r="9286" spans="1:20" hidden="1">
      <c r="A9286" s="154" t="s">
        <v>10642</v>
      </c>
      <c r="B9286" s="155" t="str">
        <f>IFERROR(VLOOKUP(Proc[[#This Row],[App]],Table2[],3,0),"open")</f>
        <v>ok</v>
      </c>
      <c r="C9286" s="156" t="s">
        <v>369</v>
      </c>
      <c r="D9286" t="s">
        <v>11501</v>
      </c>
      <c r="E9286" s="154" t="s">
        <v>11699</v>
      </c>
      <c r="F9286" s="155" t="s">
        <v>11699</v>
      </c>
      <c r="G9286" s="154" t="s">
        <v>400</v>
      </c>
      <c r="H9286" s="155" t="str">
        <f>IF(Proc[[#This Row],[type]]="LFF (MDG-F)",MID(Proc[[#This Row],[Obj]],13,10),"")</f>
        <v/>
      </c>
      <c r="J9286" s="155" t="b">
        <f>Proc[[#This Row],[Requested]]=Proc[[#This Row],[CurrentParent]]</f>
        <v>1</v>
      </c>
      <c r="K9286" s="155" t="str">
        <f>IF(Proc[[#This Row],[Author]]="Marcela Urrego",VLOOKUP(LEFT(Proc[[#This Row],[Requested]],1),Table3[#All],2,0),VLOOKUP(Proc[[#This Row],[Author]],Table4[],2,0))</f>
        <v>HC</v>
      </c>
      <c r="L9286" s="155" t="s">
        <v>7801</v>
      </c>
      <c r="M9286" s="140">
        <v>46100</v>
      </c>
      <c r="N9286" s="140"/>
      <c r="O9286" s="140"/>
      <c r="P9286" s="140" t="str">
        <f ca="1">IF(Proc[[#This Row],[DaysAgeing]]&gt;5,"yep","on track")</f>
        <v>yep</v>
      </c>
      <c r="Q9286" s="2">
        <f ca="1">IF(Proc[[#This Row],[DateClosed]]="",ABS(NETWORKDAYS(Proc[[#This Row],[DateOpened]],TODAY()))-1,ABS(NETWORKDAYS(Proc[[#This Row],[DateOpened]],Proc[[#This Row],[DateClosed]]))-1)</f>
        <v>11</v>
      </c>
      <c r="R9286" s="140" t="s">
        <v>476</v>
      </c>
      <c r="S9286" s="155"/>
      <c r="T9286" s="155"/>
    </row>
    <row r="9287" spans="1:20" hidden="1">
      <c r="A9287" s="154" t="s">
        <v>10642</v>
      </c>
      <c r="B9287" s="155" t="str">
        <f>IFERROR(VLOOKUP(Proc[[#This Row],[App]],Table2[],3,0),"open")</f>
        <v>ok</v>
      </c>
      <c r="C9287" s="156" t="s">
        <v>369</v>
      </c>
      <c r="D9287" t="s">
        <v>11502</v>
      </c>
      <c r="E9287" s="154" t="s">
        <v>11699</v>
      </c>
      <c r="F9287" s="155" t="s">
        <v>11699</v>
      </c>
      <c r="G9287" s="154" t="s">
        <v>400</v>
      </c>
      <c r="H9287" s="155" t="str">
        <f>IF(Proc[[#This Row],[type]]="LFF (MDG-F)",MID(Proc[[#This Row],[Obj]],13,10),"")</f>
        <v/>
      </c>
      <c r="J9287" s="155" t="b">
        <f>Proc[[#This Row],[Requested]]=Proc[[#This Row],[CurrentParent]]</f>
        <v>1</v>
      </c>
      <c r="K9287" s="155" t="str">
        <f>IF(Proc[[#This Row],[Author]]="Marcela Urrego",VLOOKUP(LEFT(Proc[[#This Row],[Requested]],1),Table3[#All],2,0),VLOOKUP(Proc[[#This Row],[Author]],Table4[],2,0))</f>
        <v>HC</v>
      </c>
      <c r="L9287" s="155" t="s">
        <v>7801</v>
      </c>
      <c r="M9287" s="140">
        <v>46100</v>
      </c>
      <c r="N9287" s="140"/>
      <c r="O9287" s="140"/>
      <c r="P9287" s="140" t="str">
        <f ca="1">IF(Proc[[#This Row],[DaysAgeing]]&gt;5,"yep","on track")</f>
        <v>yep</v>
      </c>
      <c r="Q9287" s="2">
        <f ca="1">IF(Proc[[#This Row],[DateClosed]]="",ABS(NETWORKDAYS(Proc[[#This Row],[DateOpened]],TODAY()))-1,ABS(NETWORKDAYS(Proc[[#This Row],[DateOpened]],Proc[[#This Row],[DateClosed]]))-1)</f>
        <v>11</v>
      </c>
      <c r="R9287" s="140" t="s">
        <v>476</v>
      </c>
      <c r="S9287" s="155"/>
      <c r="T9287" s="155"/>
    </row>
    <row r="9288" spans="1:20" hidden="1">
      <c r="A9288" s="154" t="s">
        <v>10642</v>
      </c>
      <c r="B9288" s="155" t="str">
        <f>IFERROR(VLOOKUP(Proc[[#This Row],[App]],Table2[],3,0),"open")</f>
        <v>ok</v>
      </c>
      <c r="C9288" s="156" t="s">
        <v>369</v>
      </c>
      <c r="D9288" t="s">
        <v>11503</v>
      </c>
      <c r="E9288" s="154" t="s">
        <v>11699</v>
      </c>
      <c r="F9288" s="155" t="s">
        <v>11699</v>
      </c>
      <c r="G9288" s="154" t="s">
        <v>400</v>
      </c>
      <c r="H9288" s="155" t="str">
        <f>IF(Proc[[#This Row],[type]]="LFF (MDG-F)",MID(Proc[[#This Row],[Obj]],13,10),"")</f>
        <v/>
      </c>
      <c r="J9288" s="155" t="b">
        <f>Proc[[#This Row],[Requested]]=Proc[[#This Row],[CurrentParent]]</f>
        <v>1</v>
      </c>
      <c r="K9288" s="155" t="str">
        <f>IF(Proc[[#This Row],[Author]]="Marcela Urrego",VLOOKUP(LEFT(Proc[[#This Row],[Requested]],1),Table3[#All],2,0),VLOOKUP(Proc[[#This Row],[Author]],Table4[],2,0))</f>
        <v>HC</v>
      </c>
      <c r="L9288" s="155" t="s">
        <v>7801</v>
      </c>
      <c r="M9288" s="140">
        <v>46100</v>
      </c>
      <c r="N9288" s="140"/>
      <c r="O9288" s="140"/>
      <c r="P9288" s="140" t="str">
        <f ca="1">IF(Proc[[#This Row],[DaysAgeing]]&gt;5,"yep","on track")</f>
        <v>yep</v>
      </c>
      <c r="Q9288" s="2">
        <f ca="1">IF(Proc[[#This Row],[DateClosed]]="",ABS(NETWORKDAYS(Proc[[#This Row],[DateOpened]],TODAY()))-1,ABS(NETWORKDAYS(Proc[[#This Row],[DateOpened]],Proc[[#This Row],[DateClosed]]))-1)</f>
        <v>11</v>
      </c>
      <c r="R9288" s="140" t="s">
        <v>476</v>
      </c>
      <c r="S9288" s="155"/>
      <c r="T9288" s="155"/>
    </row>
    <row r="9289" spans="1:20" hidden="1">
      <c r="A9289" s="154" t="s">
        <v>10642</v>
      </c>
      <c r="B9289" s="155" t="str">
        <f>IFERROR(VLOOKUP(Proc[[#This Row],[App]],Table2[],3,0),"open")</f>
        <v>ok</v>
      </c>
      <c r="C9289" s="156" t="s">
        <v>369</v>
      </c>
      <c r="D9289" t="s">
        <v>11504</v>
      </c>
      <c r="E9289" s="154" t="s">
        <v>11699</v>
      </c>
      <c r="F9289" s="155" t="s">
        <v>11699</v>
      </c>
      <c r="G9289" s="154" t="s">
        <v>400</v>
      </c>
      <c r="H9289" s="155" t="str">
        <f>IF(Proc[[#This Row],[type]]="LFF (MDG-F)",MID(Proc[[#This Row],[Obj]],13,10),"")</f>
        <v/>
      </c>
      <c r="J9289" s="155" t="b">
        <f>Proc[[#This Row],[Requested]]=Proc[[#This Row],[CurrentParent]]</f>
        <v>1</v>
      </c>
      <c r="K9289" s="155" t="str">
        <f>IF(Proc[[#This Row],[Author]]="Marcela Urrego",VLOOKUP(LEFT(Proc[[#This Row],[Requested]],1),Table3[#All],2,0),VLOOKUP(Proc[[#This Row],[Author]],Table4[],2,0))</f>
        <v>HC</v>
      </c>
      <c r="L9289" s="155" t="s">
        <v>7801</v>
      </c>
      <c r="M9289" s="140">
        <v>46100</v>
      </c>
      <c r="N9289" s="140"/>
      <c r="O9289" s="140"/>
      <c r="P9289" s="140" t="str">
        <f ca="1">IF(Proc[[#This Row],[DaysAgeing]]&gt;5,"yep","on track")</f>
        <v>yep</v>
      </c>
      <c r="Q9289" s="2">
        <f ca="1">IF(Proc[[#This Row],[DateClosed]]="",ABS(NETWORKDAYS(Proc[[#This Row],[DateOpened]],TODAY()))-1,ABS(NETWORKDAYS(Proc[[#This Row],[DateOpened]],Proc[[#This Row],[DateClosed]]))-1)</f>
        <v>11</v>
      </c>
      <c r="R9289" s="140" t="s">
        <v>476</v>
      </c>
      <c r="S9289" s="155"/>
      <c r="T9289" s="155"/>
    </row>
    <row r="9290" spans="1:20" hidden="1">
      <c r="A9290" s="154" t="s">
        <v>10642</v>
      </c>
      <c r="B9290" s="155" t="str">
        <f>IFERROR(VLOOKUP(Proc[[#This Row],[App]],Table2[],3,0),"open")</f>
        <v>ok</v>
      </c>
      <c r="C9290" s="156" t="s">
        <v>369</v>
      </c>
      <c r="D9290" t="s">
        <v>11505</v>
      </c>
      <c r="E9290" s="154" t="s">
        <v>11699</v>
      </c>
      <c r="F9290" s="155" t="s">
        <v>11699</v>
      </c>
      <c r="G9290" s="154" t="s">
        <v>400</v>
      </c>
      <c r="H9290" s="155" t="str">
        <f>IF(Proc[[#This Row],[type]]="LFF (MDG-F)",MID(Proc[[#This Row],[Obj]],13,10),"")</f>
        <v/>
      </c>
      <c r="J9290" s="155" t="b">
        <f>Proc[[#This Row],[Requested]]=Proc[[#This Row],[CurrentParent]]</f>
        <v>1</v>
      </c>
      <c r="K9290" s="155" t="str">
        <f>IF(Proc[[#This Row],[Author]]="Marcela Urrego",VLOOKUP(LEFT(Proc[[#This Row],[Requested]],1),Table3[#All],2,0),VLOOKUP(Proc[[#This Row],[Author]],Table4[],2,0))</f>
        <v>HC</v>
      </c>
      <c r="L9290" s="155" t="s">
        <v>7801</v>
      </c>
      <c r="M9290" s="140">
        <v>46100</v>
      </c>
      <c r="N9290" s="140"/>
      <c r="O9290" s="140"/>
      <c r="P9290" s="140" t="str">
        <f ca="1">IF(Proc[[#This Row],[DaysAgeing]]&gt;5,"yep","on track")</f>
        <v>yep</v>
      </c>
      <c r="Q9290" s="2">
        <f ca="1">IF(Proc[[#This Row],[DateClosed]]="",ABS(NETWORKDAYS(Proc[[#This Row],[DateOpened]],TODAY()))-1,ABS(NETWORKDAYS(Proc[[#This Row],[DateOpened]],Proc[[#This Row],[DateClosed]]))-1)</f>
        <v>11</v>
      </c>
      <c r="R9290" s="140" t="s">
        <v>476</v>
      </c>
      <c r="S9290" s="155"/>
      <c r="T9290" s="155"/>
    </row>
    <row r="9291" spans="1:20" hidden="1">
      <c r="A9291" s="154" t="s">
        <v>10642</v>
      </c>
      <c r="B9291" s="155" t="str">
        <f>IFERROR(VLOOKUP(Proc[[#This Row],[App]],Table2[],3,0),"open")</f>
        <v>ok</v>
      </c>
      <c r="C9291" s="156" t="s">
        <v>369</v>
      </c>
      <c r="D9291" t="s">
        <v>11506</v>
      </c>
      <c r="E9291" s="154" t="s">
        <v>11699</v>
      </c>
      <c r="F9291" s="155" t="s">
        <v>11699</v>
      </c>
      <c r="G9291" s="154" t="s">
        <v>400</v>
      </c>
      <c r="H9291" s="155" t="str">
        <f>IF(Proc[[#This Row],[type]]="LFF (MDG-F)",MID(Proc[[#This Row],[Obj]],13,10),"")</f>
        <v/>
      </c>
      <c r="J9291" s="155" t="b">
        <f>Proc[[#This Row],[Requested]]=Proc[[#This Row],[CurrentParent]]</f>
        <v>1</v>
      </c>
      <c r="K9291" s="155" t="str">
        <f>IF(Proc[[#This Row],[Author]]="Marcela Urrego",VLOOKUP(LEFT(Proc[[#This Row],[Requested]],1),Table3[#All],2,0),VLOOKUP(Proc[[#This Row],[Author]],Table4[],2,0))</f>
        <v>HC</v>
      </c>
      <c r="L9291" s="155" t="s">
        <v>7801</v>
      </c>
      <c r="M9291" s="140">
        <v>46100</v>
      </c>
      <c r="N9291" s="140"/>
      <c r="O9291" s="140"/>
      <c r="P9291" s="140" t="str">
        <f ca="1">IF(Proc[[#This Row],[DaysAgeing]]&gt;5,"yep","on track")</f>
        <v>yep</v>
      </c>
      <c r="Q9291" s="2">
        <f ca="1">IF(Proc[[#This Row],[DateClosed]]="",ABS(NETWORKDAYS(Proc[[#This Row],[DateOpened]],TODAY()))-1,ABS(NETWORKDAYS(Proc[[#This Row],[DateOpened]],Proc[[#This Row],[DateClosed]]))-1)</f>
        <v>11</v>
      </c>
      <c r="R9291" s="140" t="s">
        <v>476</v>
      </c>
      <c r="S9291" s="155"/>
      <c r="T9291" s="155"/>
    </row>
    <row r="9292" spans="1:20" hidden="1">
      <c r="A9292" s="154" t="s">
        <v>10642</v>
      </c>
      <c r="B9292" s="155" t="str">
        <f>IFERROR(VLOOKUP(Proc[[#This Row],[App]],Table2[],3,0),"open")</f>
        <v>ok</v>
      </c>
      <c r="C9292" s="156" t="s">
        <v>369</v>
      </c>
      <c r="D9292" t="s">
        <v>11507</v>
      </c>
      <c r="E9292" s="154" t="s">
        <v>11699</v>
      </c>
      <c r="F9292" s="155" t="s">
        <v>11699</v>
      </c>
      <c r="G9292" s="154" t="s">
        <v>400</v>
      </c>
      <c r="H9292" s="155" t="str">
        <f>IF(Proc[[#This Row],[type]]="LFF (MDG-F)",MID(Proc[[#This Row],[Obj]],13,10),"")</f>
        <v/>
      </c>
      <c r="J9292" s="155" t="b">
        <f>Proc[[#This Row],[Requested]]=Proc[[#This Row],[CurrentParent]]</f>
        <v>1</v>
      </c>
      <c r="K9292" s="155" t="str">
        <f>IF(Proc[[#This Row],[Author]]="Marcela Urrego",VLOOKUP(LEFT(Proc[[#This Row],[Requested]],1),Table3[#All],2,0),VLOOKUP(Proc[[#This Row],[Author]],Table4[],2,0))</f>
        <v>HC</v>
      </c>
      <c r="L9292" s="155" t="s">
        <v>7801</v>
      </c>
      <c r="M9292" s="140">
        <v>46100</v>
      </c>
      <c r="N9292" s="140"/>
      <c r="O9292" s="140"/>
      <c r="P9292" s="140" t="str">
        <f ca="1">IF(Proc[[#This Row],[DaysAgeing]]&gt;5,"yep","on track")</f>
        <v>yep</v>
      </c>
      <c r="Q9292" s="2">
        <f ca="1">IF(Proc[[#This Row],[DateClosed]]="",ABS(NETWORKDAYS(Proc[[#This Row],[DateOpened]],TODAY()))-1,ABS(NETWORKDAYS(Proc[[#This Row],[DateOpened]],Proc[[#This Row],[DateClosed]]))-1)</f>
        <v>11</v>
      </c>
      <c r="R9292" s="140" t="s">
        <v>476</v>
      </c>
      <c r="S9292" s="155"/>
      <c r="T9292" s="155"/>
    </row>
    <row r="9293" spans="1:20" hidden="1">
      <c r="A9293" s="154" t="s">
        <v>10642</v>
      </c>
      <c r="B9293" s="155" t="str">
        <f>IFERROR(VLOOKUP(Proc[[#This Row],[App]],Table2[],3,0),"open")</f>
        <v>ok</v>
      </c>
      <c r="C9293" s="156" t="s">
        <v>369</v>
      </c>
      <c r="D9293" t="s">
        <v>11508</v>
      </c>
      <c r="E9293" s="154" t="s">
        <v>11699</v>
      </c>
      <c r="F9293" s="155" t="s">
        <v>11699</v>
      </c>
      <c r="G9293" s="154" t="s">
        <v>400</v>
      </c>
      <c r="H9293" s="155" t="str">
        <f>IF(Proc[[#This Row],[type]]="LFF (MDG-F)",MID(Proc[[#This Row],[Obj]],13,10),"")</f>
        <v/>
      </c>
      <c r="J9293" s="155" t="b">
        <f>Proc[[#This Row],[Requested]]=Proc[[#This Row],[CurrentParent]]</f>
        <v>1</v>
      </c>
      <c r="K9293" s="155" t="str">
        <f>IF(Proc[[#This Row],[Author]]="Marcela Urrego",VLOOKUP(LEFT(Proc[[#This Row],[Requested]],1),Table3[#All],2,0),VLOOKUP(Proc[[#This Row],[Author]],Table4[],2,0))</f>
        <v>HC</v>
      </c>
      <c r="L9293" s="155" t="s">
        <v>7801</v>
      </c>
      <c r="M9293" s="140">
        <v>46100</v>
      </c>
      <c r="N9293" s="140"/>
      <c r="O9293" s="140"/>
      <c r="P9293" s="140" t="str">
        <f ca="1">IF(Proc[[#This Row],[DaysAgeing]]&gt;5,"yep","on track")</f>
        <v>yep</v>
      </c>
      <c r="Q9293" s="2">
        <f ca="1">IF(Proc[[#This Row],[DateClosed]]="",ABS(NETWORKDAYS(Proc[[#This Row],[DateOpened]],TODAY()))-1,ABS(NETWORKDAYS(Proc[[#This Row],[DateOpened]],Proc[[#This Row],[DateClosed]]))-1)</f>
        <v>11</v>
      </c>
      <c r="R9293" s="140" t="s">
        <v>476</v>
      </c>
      <c r="S9293" s="155"/>
      <c r="T9293" s="155"/>
    </row>
    <row r="9294" spans="1:20" hidden="1">
      <c r="A9294" s="154" t="s">
        <v>10642</v>
      </c>
      <c r="B9294" s="155" t="str">
        <f>IFERROR(VLOOKUP(Proc[[#This Row],[App]],Table2[],3,0),"open")</f>
        <v>ok</v>
      </c>
      <c r="C9294" s="156" t="s">
        <v>369</v>
      </c>
      <c r="D9294" t="s">
        <v>11509</v>
      </c>
      <c r="E9294" s="154" t="s">
        <v>11699</v>
      </c>
      <c r="F9294" s="155" t="s">
        <v>11699</v>
      </c>
      <c r="G9294" s="154" t="s">
        <v>400</v>
      </c>
      <c r="H9294" s="155" t="str">
        <f>IF(Proc[[#This Row],[type]]="LFF (MDG-F)",MID(Proc[[#This Row],[Obj]],13,10),"")</f>
        <v/>
      </c>
      <c r="J9294" s="155" t="b">
        <f>Proc[[#This Row],[Requested]]=Proc[[#This Row],[CurrentParent]]</f>
        <v>1</v>
      </c>
      <c r="K9294" s="155" t="str">
        <f>IF(Proc[[#This Row],[Author]]="Marcela Urrego",VLOOKUP(LEFT(Proc[[#This Row],[Requested]],1),Table3[#All],2,0),VLOOKUP(Proc[[#This Row],[Author]],Table4[],2,0))</f>
        <v>HC</v>
      </c>
      <c r="L9294" s="155" t="s">
        <v>7801</v>
      </c>
      <c r="M9294" s="140">
        <v>46100</v>
      </c>
      <c r="N9294" s="140"/>
      <c r="O9294" s="140"/>
      <c r="P9294" s="140" t="str">
        <f ca="1">IF(Proc[[#This Row],[DaysAgeing]]&gt;5,"yep","on track")</f>
        <v>yep</v>
      </c>
      <c r="Q9294" s="2">
        <f ca="1">IF(Proc[[#This Row],[DateClosed]]="",ABS(NETWORKDAYS(Proc[[#This Row],[DateOpened]],TODAY()))-1,ABS(NETWORKDAYS(Proc[[#This Row],[DateOpened]],Proc[[#This Row],[DateClosed]]))-1)</f>
        <v>11</v>
      </c>
      <c r="R9294" s="140" t="s">
        <v>476</v>
      </c>
      <c r="S9294" s="155"/>
      <c r="T9294" s="155"/>
    </row>
    <row r="9295" spans="1:20" hidden="1">
      <c r="A9295" s="154" t="s">
        <v>10642</v>
      </c>
      <c r="B9295" s="155" t="str">
        <f>IFERROR(VLOOKUP(Proc[[#This Row],[App]],Table2[],3,0),"open")</f>
        <v>ok</v>
      </c>
      <c r="C9295" s="156" t="s">
        <v>369</v>
      </c>
      <c r="D9295" t="s">
        <v>11510</v>
      </c>
      <c r="E9295" s="154" t="s">
        <v>11699</v>
      </c>
      <c r="F9295" s="155" t="s">
        <v>11699</v>
      </c>
      <c r="G9295" s="154" t="s">
        <v>400</v>
      </c>
      <c r="H9295" s="155" t="str">
        <f>IF(Proc[[#This Row],[type]]="LFF (MDG-F)",MID(Proc[[#This Row],[Obj]],13,10),"")</f>
        <v/>
      </c>
      <c r="J9295" s="155" t="b">
        <f>Proc[[#This Row],[Requested]]=Proc[[#This Row],[CurrentParent]]</f>
        <v>1</v>
      </c>
      <c r="K9295" s="155" t="str">
        <f>IF(Proc[[#This Row],[Author]]="Marcela Urrego",VLOOKUP(LEFT(Proc[[#This Row],[Requested]],1),Table3[#All],2,0),VLOOKUP(Proc[[#This Row],[Author]],Table4[],2,0))</f>
        <v>HC</v>
      </c>
      <c r="L9295" s="155" t="s">
        <v>7801</v>
      </c>
      <c r="M9295" s="140">
        <v>46100</v>
      </c>
      <c r="N9295" s="140"/>
      <c r="O9295" s="140"/>
      <c r="P9295" s="140" t="str">
        <f ca="1">IF(Proc[[#This Row],[DaysAgeing]]&gt;5,"yep","on track")</f>
        <v>yep</v>
      </c>
      <c r="Q9295" s="2">
        <f ca="1">IF(Proc[[#This Row],[DateClosed]]="",ABS(NETWORKDAYS(Proc[[#This Row],[DateOpened]],TODAY()))-1,ABS(NETWORKDAYS(Proc[[#This Row],[DateOpened]],Proc[[#This Row],[DateClosed]]))-1)</f>
        <v>11</v>
      </c>
      <c r="R9295" s="140" t="s">
        <v>476</v>
      </c>
      <c r="S9295" s="155"/>
      <c r="T9295" s="155"/>
    </row>
    <row r="9296" spans="1:20" hidden="1">
      <c r="A9296" s="154" t="s">
        <v>10642</v>
      </c>
      <c r="B9296" s="155" t="str">
        <f>IFERROR(VLOOKUP(Proc[[#This Row],[App]],Table2[],3,0),"open")</f>
        <v>ok</v>
      </c>
      <c r="C9296" s="156" t="s">
        <v>369</v>
      </c>
      <c r="D9296" t="s">
        <v>11511</v>
      </c>
      <c r="E9296" s="154" t="s">
        <v>11699</v>
      </c>
      <c r="F9296" s="155" t="s">
        <v>11699</v>
      </c>
      <c r="G9296" s="154" t="s">
        <v>400</v>
      </c>
      <c r="H9296" s="155" t="str">
        <f>IF(Proc[[#This Row],[type]]="LFF (MDG-F)",MID(Proc[[#This Row],[Obj]],13,10),"")</f>
        <v/>
      </c>
      <c r="J9296" s="155" t="b">
        <f>Proc[[#This Row],[Requested]]=Proc[[#This Row],[CurrentParent]]</f>
        <v>1</v>
      </c>
      <c r="K9296" s="155" t="str">
        <f>IF(Proc[[#This Row],[Author]]="Marcela Urrego",VLOOKUP(LEFT(Proc[[#This Row],[Requested]],1),Table3[#All],2,0),VLOOKUP(Proc[[#This Row],[Author]],Table4[],2,0))</f>
        <v>HC</v>
      </c>
      <c r="L9296" s="155" t="s">
        <v>7801</v>
      </c>
      <c r="M9296" s="140">
        <v>46100</v>
      </c>
      <c r="N9296" s="140"/>
      <c r="O9296" s="140"/>
      <c r="P9296" s="140" t="str">
        <f ca="1">IF(Proc[[#This Row],[DaysAgeing]]&gt;5,"yep","on track")</f>
        <v>yep</v>
      </c>
      <c r="Q9296" s="2">
        <f ca="1">IF(Proc[[#This Row],[DateClosed]]="",ABS(NETWORKDAYS(Proc[[#This Row],[DateOpened]],TODAY()))-1,ABS(NETWORKDAYS(Proc[[#This Row],[DateOpened]],Proc[[#This Row],[DateClosed]]))-1)</f>
        <v>11</v>
      </c>
      <c r="R9296" s="140" t="s">
        <v>476</v>
      </c>
      <c r="S9296" s="155"/>
      <c r="T9296" s="155"/>
    </row>
    <row r="9297" spans="1:20" hidden="1">
      <c r="A9297" s="154" t="s">
        <v>10642</v>
      </c>
      <c r="B9297" s="155" t="str">
        <f>IFERROR(VLOOKUP(Proc[[#This Row],[App]],Table2[],3,0),"open")</f>
        <v>ok</v>
      </c>
      <c r="C9297" s="156" t="s">
        <v>369</v>
      </c>
      <c r="D9297" t="s">
        <v>11512</v>
      </c>
      <c r="E9297" s="154" t="s">
        <v>11699</v>
      </c>
      <c r="F9297" s="155" t="s">
        <v>11699</v>
      </c>
      <c r="G9297" s="154" t="s">
        <v>400</v>
      </c>
      <c r="H9297" s="155" t="str">
        <f>IF(Proc[[#This Row],[type]]="LFF (MDG-F)",MID(Proc[[#This Row],[Obj]],13,10),"")</f>
        <v/>
      </c>
      <c r="J9297" s="155" t="b">
        <f>Proc[[#This Row],[Requested]]=Proc[[#This Row],[CurrentParent]]</f>
        <v>1</v>
      </c>
      <c r="K9297" s="155" t="str">
        <f>IF(Proc[[#This Row],[Author]]="Marcela Urrego",VLOOKUP(LEFT(Proc[[#This Row],[Requested]],1),Table3[#All],2,0),VLOOKUP(Proc[[#This Row],[Author]],Table4[],2,0))</f>
        <v>HC</v>
      </c>
      <c r="L9297" s="155" t="s">
        <v>7801</v>
      </c>
      <c r="M9297" s="140">
        <v>46100</v>
      </c>
      <c r="N9297" s="140"/>
      <c r="O9297" s="140"/>
      <c r="P9297" s="140" t="str">
        <f ca="1">IF(Proc[[#This Row],[DaysAgeing]]&gt;5,"yep","on track")</f>
        <v>yep</v>
      </c>
      <c r="Q9297" s="2">
        <f ca="1">IF(Proc[[#This Row],[DateClosed]]="",ABS(NETWORKDAYS(Proc[[#This Row],[DateOpened]],TODAY()))-1,ABS(NETWORKDAYS(Proc[[#This Row],[DateOpened]],Proc[[#This Row],[DateClosed]]))-1)</f>
        <v>11</v>
      </c>
      <c r="R9297" s="140" t="s">
        <v>476</v>
      </c>
      <c r="S9297" s="155"/>
      <c r="T9297" s="155"/>
    </row>
    <row r="9298" spans="1:20" hidden="1">
      <c r="A9298" s="154" t="s">
        <v>10642</v>
      </c>
      <c r="B9298" s="155" t="str">
        <f>IFERROR(VLOOKUP(Proc[[#This Row],[App]],Table2[],3,0),"open")</f>
        <v>ok</v>
      </c>
      <c r="C9298" s="156" t="s">
        <v>369</v>
      </c>
      <c r="D9298" t="s">
        <v>11513</v>
      </c>
      <c r="E9298" s="154" t="s">
        <v>11699</v>
      </c>
      <c r="F9298" s="155" t="s">
        <v>11699</v>
      </c>
      <c r="G9298" s="154" t="s">
        <v>400</v>
      </c>
      <c r="H9298" s="155" t="str">
        <f>IF(Proc[[#This Row],[type]]="LFF (MDG-F)",MID(Proc[[#This Row],[Obj]],13,10),"")</f>
        <v/>
      </c>
      <c r="J9298" s="155" t="b">
        <f>Proc[[#This Row],[Requested]]=Proc[[#This Row],[CurrentParent]]</f>
        <v>1</v>
      </c>
      <c r="K9298" s="155" t="str">
        <f>IF(Proc[[#This Row],[Author]]="Marcela Urrego",VLOOKUP(LEFT(Proc[[#This Row],[Requested]],1),Table3[#All],2,0),VLOOKUP(Proc[[#This Row],[Author]],Table4[],2,0))</f>
        <v>HC</v>
      </c>
      <c r="L9298" s="155" t="s">
        <v>7801</v>
      </c>
      <c r="M9298" s="140">
        <v>46100</v>
      </c>
      <c r="N9298" s="140"/>
      <c r="O9298" s="140"/>
      <c r="P9298" s="140" t="str">
        <f ca="1">IF(Proc[[#This Row],[DaysAgeing]]&gt;5,"yep","on track")</f>
        <v>yep</v>
      </c>
      <c r="Q9298" s="2">
        <f ca="1">IF(Proc[[#This Row],[DateClosed]]="",ABS(NETWORKDAYS(Proc[[#This Row],[DateOpened]],TODAY()))-1,ABS(NETWORKDAYS(Proc[[#This Row],[DateOpened]],Proc[[#This Row],[DateClosed]]))-1)</f>
        <v>11</v>
      </c>
      <c r="R9298" s="140" t="s">
        <v>476</v>
      </c>
      <c r="S9298" s="155"/>
      <c r="T9298" s="155"/>
    </row>
    <row r="9299" spans="1:20" hidden="1">
      <c r="A9299" s="154" t="s">
        <v>10642</v>
      </c>
      <c r="B9299" s="155" t="str">
        <f>IFERROR(VLOOKUP(Proc[[#This Row],[App]],Table2[],3,0),"open")</f>
        <v>ok</v>
      </c>
      <c r="C9299" s="156" t="s">
        <v>369</v>
      </c>
      <c r="D9299" t="s">
        <v>11514</v>
      </c>
      <c r="E9299" s="154" t="s">
        <v>11699</v>
      </c>
      <c r="F9299" s="155" t="s">
        <v>11699</v>
      </c>
      <c r="G9299" s="154" t="s">
        <v>400</v>
      </c>
      <c r="H9299" s="155" t="str">
        <f>IF(Proc[[#This Row],[type]]="LFF (MDG-F)",MID(Proc[[#This Row],[Obj]],13,10),"")</f>
        <v/>
      </c>
      <c r="J9299" s="155" t="b">
        <f>Proc[[#This Row],[Requested]]=Proc[[#This Row],[CurrentParent]]</f>
        <v>1</v>
      </c>
      <c r="K9299" s="155" t="str">
        <f>IF(Proc[[#This Row],[Author]]="Marcela Urrego",VLOOKUP(LEFT(Proc[[#This Row],[Requested]],1),Table3[#All],2,0),VLOOKUP(Proc[[#This Row],[Author]],Table4[],2,0))</f>
        <v>HC</v>
      </c>
      <c r="L9299" s="155" t="s">
        <v>7801</v>
      </c>
      <c r="M9299" s="140">
        <v>46100</v>
      </c>
      <c r="N9299" s="140"/>
      <c r="O9299" s="140"/>
      <c r="P9299" s="140" t="str">
        <f ca="1">IF(Proc[[#This Row],[DaysAgeing]]&gt;5,"yep","on track")</f>
        <v>yep</v>
      </c>
      <c r="Q9299" s="2">
        <f ca="1">IF(Proc[[#This Row],[DateClosed]]="",ABS(NETWORKDAYS(Proc[[#This Row],[DateOpened]],TODAY()))-1,ABS(NETWORKDAYS(Proc[[#This Row],[DateOpened]],Proc[[#This Row],[DateClosed]]))-1)</f>
        <v>11</v>
      </c>
      <c r="R9299" s="140" t="s">
        <v>476</v>
      </c>
      <c r="S9299" s="155"/>
      <c r="T9299" s="155"/>
    </row>
    <row r="9300" spans="1:20" hidden="1">
      <c r="A9300" s="154" t="s">
        <v>10642</v>
      </c>
      <c r="B9300" s="155" t="str">
        <f>IFERROR(VLOOKUP(Proc[[#This Row],[App]],Table2[],3,0),"open")</f>
        <v>ok</v>
      </c>
      <c r="C9300" s="156" t="s">
        <v>369</v>
      </c>
      <c r="D9300" t="s">
        <v>11515</v>
      </c>
      <c r="E9300" s="154" t="s">
        <v>11699</v>
      </c>
      <c r="F9300" s="155" t="s">
        <v>11699</v>
      </c>
      <c r="G9300" s="154" t="s">
        <v>400</v>
      </c>
      <c r="H9300" s="155" t="str">
        <f>IF(Proc[[#This Row],[type]]="LFF (MDG-F)",MID(Proc[[#This Row],[Obj]],13,10),"")</f>
        <v/>
      </c>
      <c r="J9300" s="155" t="b">
        <f>Proc[[#This Row],[Requested]]=Proc[[#This Row],[CurrentParent]]</f>
        <v>1</v>
      </c>
      <c r="K9300" s="155" t="str">
        <f>IF(Proc[[#This Row],[Author]]="Marcela Urrego",VLOOKUP(LEFT(Proc[[#This Row],[Requested]],1),Table3[#All],2,0),VLOOKUP(Proc[[#This Row],[Author]],Table4[],2,0))</f>
        <v>HC</v>
      </c>
      <c r="L9300" s="155" t="s">
        <v>7801</v>
      </c>
      <c r="M9300" s="140">
        <v>46100</v>
      </c>
      <c r="N9300" s="140"/>
      <c r="O9300" s="140"/>
      <c r="P9300" s="140" t="str">
        <f ca="1">IF(Proc[[#This Row],[DaysAgeing]]&gt;5,"yep","on track")</f>
        <v>yep</v>
      </c>
      <c r="Q9300" s="2">
        <f ca="1">IF(Proc[[#This Row],[DateClosed]]="",ABS(NETWORKDAYS(Proc[[#This Row],[DateOpened]],TODAY()))-1,ABS(NETWORKDAYS(Proc[[#This Row],[DateOpened]],Proc[[#This Row],[DateClosed]]))-1)</f>
        <v>11</v>
      </c>
      <c r="R9300" s="140" t="s">
        <v>476</v>
      </c>
      <c r="S9300" s="155"/>
      <c r="T9300" s="155"/>
    </row>
    <row r="9301" spans="1:20" hidden="1">
      <c r="A9301" s="154" t="s">
        <v>10642</v>
      </c>
      <c r="B9301" s="155" t="str">
        <f>IFERROR(VLOOKUP(Proc[[#This Row],[App]],Table2[],3,0),"open")</f>
        <v>ok</v>
      </c>
      <c r="C9301" s="156" t="s">
        <v>369</v>
      </c>
      <c r="D9301" t="s">
        <v>11516</v>
      </c>
      <c r="E9301" s="154" t="s">
        <v>11699</v>
      </c>
      <c r="F9301" s="155" t="s">
        <v>11699</v>
      </c>
      <c r="G9301" s="154" t="s">
        <v>400</v>
      </c>
      <c r="H9301" s="155" t="str">
        <f>IF(Proc[[#This Row],[type]]="LFF (MDG-F)",MID(Proc[[#This Row],[Obj]],13,10),"")</f>
        <v/>
      </c>
      <c r="J9301" s="155" t="b">
        <f>Proc[[#This Row],[Requested]]=Proc[[#This Row],[CurrentParent]]</f>
        <v>1</v>
      </c>
      <c r="K9301" s="155" t="str">
        <f>IF(Proc[[#This Row],[Author]]="Marcela Urrego",VLOOKUP(LEFT(Proc[[#This Row],[Requested]],1),Table3[#All],2,0),VLOOKUP(Proc[[#This Row],[Author]],Table4[],2,0))</f>
        <v>HC</v>
      </c>
      <c r="L9301" s="155" t="s">
        <v>7801</v>
      </c>
      <c r="M9301" s="140">
        <v>46100</v>
      </c>
      <c r="N9301" s="140"/>
      <c r="O9301" s="140"/>
      <c r="P9301" s="140" t="str">
        <f ca="1">IF(Proc[[#This Row],[DaysAgeing]]&gt;5,"yep","on track")</f>
        <v>yep</v>
      </c>
      <c r="Q9301" s="2">
        <f ca="1">IF(Proc[[#This Row],[DateClosed]]="",ABS(NETWORKDAYS(Proc[[#This Row],[DateOpened]],TODAY()))-1,ABS(NETWORKDAYS(Proc[[#This Row],[DateOpened]],Proc[[#This Row],[DateClosed]]))-1)</f>
        <v>11</v>
      </c>
      <c r="R9301" s="140" t="s">
        <v>476</v>
      </c>
      <c r="S9301" s="155"/>
      <c r="T9301" s="155"/>
    </row>
    <row r="9302" spans="1:20" hidden="1">
      <c r="A9302" s="154" t="s">
        <v>10642</v>
      </c>
      <c r="B9302" s="155" t="str">
        <f>IFERROR(VLOOKUP(Proc[[#This Row],[App]],Table2[],3,0),"open")</f>
        <v>ok</v>
      </c>
      <c r="C9302" s="156" t="s">
        <v>369</v>
      </c>
      <c r="D9302" t="s">
        <v>11517</v>
      </c>
      <c r="E9302" s="154" t="s">
        <v>11699</v>
      </c>
      <c r="F9302" s="155" t="s">
        <v>11699</v>
      </c>
      <c r="G9302" s="154" t="s">
        <v>400</v>
      </c>
      <c r="H9302" s="155" t="str">
        <f>IF(Proc[[#This Row],[type]]="LFF (MDG-F)",MID(Proc[[#This Row],[Obj]],13,10),"")</f>
        <v/>
      </c>
      <c r="J9302" s="155" t="b">
        <f>Proc[[#This Row],[Requested]]=Proc[[#This Row],[CurrentParent]]</f>
        <v>1</v>
      </c>
      <c r="K9302" s="155" t="str">
        <f>IF(Proc[[#This Row],[Author]]="Marcela Urrego",VLOOKUP(LEFT(Proc[[#This Row],[Requested]],1),Table3[#All],2,0),VLOOKUP(Proc[[#This Row],[Author]],Table4[],2,0))</f>
        <v>HC</v>
      </c>
      <c r="L9302" s="155" t="s">
        <v>7801</v>
      </c>
      <c r="M9302" s="140">
        <v>46100</v>
      </c>
      <c r="N9302" s="140"/>
      <c r="O9302" s="140"/>
      <c r="P9302" s="140" t="str">
        <f ca="1">IF(Proc[[#This Row],[DaysAgeing]]&gt;5,"yep","on track")</f>
        <v>yep</v>
      </c>
      <c r="Q9302" s="2">
        <f ca="1">IF(Proc[[#This Row],[DateClosed]]="",ABS(NETWORKDAYS(Proc[[#This Row],[DateOpened]],TODAY()))-1,ABS(NETWORKDAYS(Proc[[#This Row],[DateOpened]],Proc[[#This Row],[DateClosed]]))-1)</f>
        <v>11</v>
      </c>
      <c r="R9302" s="140" t="s">
        <v>476</v>
      </c>
      <c r="S9302" s="155"/>
      <c r="T9302" s="155"/>
    </row>
    <row r="9303" spans="1:20" hidden="1">
      <c r="A9303" s="154" t="s">
        <v>10642</v>
      </c>
      <c r="B9303" s="155" t="str">
        <f>IFERROR(VLOOKUP(Proc[[#This Row],[App]],Table2[],3,0),"open")</f>
        <v>ok</v>
      </c>
      <c r="C9303" s="156" t="s">
        <v>369</v>
      </c>
      <c r="D9303" t="s">
        <v>11518</v>
      </c>
      <c r="E9303" s="154" t="s">
        <v>11699</v>
      </c>
      <c r="F9303" s="155" t="s">
        <v>11699</v>
      </c>
      <c r="G9303" s="154" t="s">
        <v>400</v>
      </c>
      <c r="H9303" s="155" t="str">
        <f>IF(Proc[[#This Row],[type]]="LFF (MDG-F)",MID(Proc[[#This Row],[Obj]],13,10),"")</f>
        <v/>
      </c>
      <c r="J9303" s="155" t="b">
        <f>Proc[[#This Row],[Requested]]=Proc[[#This Row],[CurrentParent]]</f>
        <v>1</v>
      </c>
      <c r="K9303" s="155" t="str">
        <f>IF(Proc[[#This Row],[Author]]="Marcela Urrego",VLOOKUP(LEFT(Proc[[#This Row],[Requested]],1),Table3[#All],2,0),VLOOKUP(Proc[[#This Row],[Author]],Table4[],2,0))</f>
        <v>HC</v>
      </c>
      <c r="L9303" s="155" t="s">
        <v>7801</v>
      </c>
      <c r="M9303" s="140">
        <v>46100</v>
      </c>
      <c r="N9303" s="140"/>
      <c r="O9303" s="140"/>
      <c r="P9303" s="140" t="str">
        <f ca="1">IF(Proc[[#This Row],[DaysAgeing]]&gt;5,"yep","on track")</f>
        <v>yep</v>
      </c>
      <c r="Q9303" s="2">
        <f ca="1">IF(Proc[[#This Row],[DateClosed]]="",ABS(NETWORKDAYS(Proc[[#This Row],[DateOpened]],TODAY()))-1,ABS(NETWORKDAYS(Proc[[#This Row],[DateOpened]],Proc[[#This Row],[DateClosed]]))-1)</f>
        <v>11</v>
      </c>
      <c r="R9303" s="140" t="s">
        <v>476</v>
      </c>
      <c r="S9303" s="155"/>
      <c r="T9303" s="155"/>
    </row>
    <row r="9304" spans="1:20" hidden="1">
      <c r="A9304" s="154" t="s">
        <v>10642</v>
      </c>
      <c r="B9304" s="155" t="str">
        <f>IFERROR(VLOOKUP(Proc[[#This Row],[App]],Table2[],3,0),"open")</f>
        <v>ok</v>
      </c>
      <c r="C9304" s="156" t="s">
        <v>369</v>
      </c>
      <c r="D9304" t="s">
        <v>11519</v>
      </c>
      <c r="E9304" s="154" t="s">
        <v>11699</v>
      </c>
      <c r="F9304" s="155" t="s">
        <v>11699</v>
      </c>
      <c r="G9304" s="154" t="s">
        <v>400</v>
      </c>
      <c r="H9304" s="155" t="str">
        <f>IF(Proc[[#This Row],[type]]="LFF (MDG-F)",MID(Proc[[#This Row],[Obj]],13,10),"")</f>
        <v/>
      </c>
      <c r="J9304" s="155" t="b">
        <f>Proc[[#This Row],[Requested]]=Proc[[#This Row],[CurrentParent]]</f>
        <v>1</v>
      </c>
      <c r="K9304" s="155" t="str">
        <f>IF(Proc[[#This Row],[Author]]="Marcela Urrego",VLOOKUP(LEFT(Proc[[#This Row],[Requested]],1),Table3[#All],2,0),VLOOKUP(Proc[[#This Row],[Author]],Table4[],2,0))</f>
        <v>HC</v>
      </c>
      <c r="L9304" s="155" t="s">
        <v>7801</v>
      </c>
      <c r="M9304" s="140">
        <v>46100</v>
      </c>
      <c r="N9304" s="140"/>
      <c r="O9304" s="140"/>
      <c r="P9304" s="140" t="str">
        <f ca="1">IF(Proc[[#This Row],[DaysAgeing]]&gt;5,"yep","on track")</f>
        <v>yep</v>
      </c>
      <c r="Q9304" s="2">
        <f ca="1">IF(Proc[[#This Row],[DateClosed]]="",ABS(NETWORKDAYS(Proc[[#This Row],[DateOpened]],TODAY()))-1,ABS(NETWORKDAYS(Proc[[#This Row],[DateOpened]],Proc[[#This Row],[DateClosed]]))-1)</f>
        <v>11</v>
      </c>
      <c r="R9304" s="140" t="s">
        <v>476</v>
      </c>
      <c r="S9304" s="155"/>
      <c r="T9304" s="155"/>
    </row>
    <row r="9305" spans="1:20" hidden="1">
      <c r="A9305" s="154" t="s">
        <v>10642</v>
      </c>
      <c r="B9305" s="155" t="str">
        <f>IFERROR(VLOOKUP(Proc[[#This Row],[App]],Table2[],3,0),"open")</f>
        <v>ok</v>
      </c>
      <c r="C9305" s="156" t="s">
        <v>369</v>
      </c>
      <c r="D9305" t="s">
        <v>11520</v>
      </c>
      <c r="E9305" s="154" t="s">
        <v>11699</v>
      </c>
      <c r="F9305" s="155" t="s">
        <v>11699</v>
      </c>
      <c r="G9305" s="154" t="s">
        <v>400</v>
      </c>
      <c r="H9305" s="155" t="str">
        <f>IF(Proc[[#This Row],[type]]="LFF (MDG-F)",MID(Proc[[#This Row],[Obj]],13,10),"")</f>
        <v/>
      </c>
      <c r="J9305" s="155" t="b">
        <f>Proc[[#This Row],[Requested]]=Proc[[#This Row],[CurrentParent]]</f>
        <v>1</v>
      </c>
      <c r="K9305" s="155" t="str">
        <f>IF(Proc[[#This Row],[Author]]="Marcela Urrego",VLOOKUP(LEFT(Proc[[#This Row],[Requested]],1),Table3[#All],2,0),VLOOKUP(Proc[[#This Row],[Author]],Table4[],2,0))</f>
        <v>HC</v>
      </c>
      <c r="L9305" s="155" t="s">
        <v>7801</v>
      </c>
      <c r="M9305" s="140">
        <v>46100</v>
      </c>
      <c r="N9305" s="140"/>
      <c r="O9305" s="140"/>
      <c r="P9305" s="140" t="str">
        <f ca="1">IF(Proc[[#This Row],[DaysAgeing]]&gt;5,"yep","on track")</f>
        <v>yep</v>
      </c>
      <c r="Q9305" s="2">
        <f ca="1">IF(Proc[[#This Row],[DateClosed]]="",ABS(NETWORKDAYS(Proc[[#This Row],[DateOpened]],TODAY()))-1,ABS(NETWORKDAYS(Proc[[#This Row],[DateOpened]],Proc[[#This Row],[DateClosed]]))-1)</f>
        <v>11</v>
      </c>
      <c r="R9305" s="140" t="s">
        <v>476</v>
      </c>
      <c r="S9305" s="155"/>
      <c r="T9305" s="155"/>
    </row>
    <row r="9306" spans="1:20" hidden="1">
      <c r="A9306" s="154" t="s">
        <v>10642</v>
      </c>
      <c r="B9306" s="155" t="str">
        <f>IFERROR(VLOOKUP(Proc[[#This Row],[App]],Table2[],3,0),"open")</f>
        <v>ok</v>
      </c>
      <c r="C9306" s="156" t="s">
        <v>369</v>
      </c>
      <c r="D9306" t="s">
        <v>11521</v>
      </c>
      <c r="E9306" s="154" t="s">
        <v>11699</v>
      </c>
      <c r="F9306" s="155" t="s">
        <v>11699</v>
      </c>
      <c r="G9306" s="154" t="s">
        <v>400</v>
      </c>
      <c r="H9306" s="155" t="str">
        <f>IF(Proc[[#This Row],[type]]="LFF (MDG-F)",MID(Proc[[#This Row],[Obj]],13,10),"")</f>
        <v/>
      </c>
      <c r="J9306" s="155" t="b">
        <f>Proc[[#This Row],[Requested]]=Proc[[#This Row],[CurrentParent]]</f>
        <v>1</v>
      </c>
      <c r="K9306" s="155" t="str">
        <f>IF(Proc[[#This Row],[Author]]="Marcela Urrego",VLOOKUP(LEFT(Proc[[#This Row],[Requested]],1),Table3[#All],2,0),VLOOKUP(Proc[[#This Row],[Author]],Table4[],2,0))</f>
        <v>HC</v>
      </c>
      <c r="L9306" s="155" t="s">
        <v>7801</v>
      </c>
      <c r="M9306" s="140">
        <v>46100</v>
      </c>
      <c r="N9306" s="140"/>
      <c r="O9306" s="140"/>
      <c r="P9306" s="140" t="str">
        <f ca="1">IF(Proc[[#This Row],[DaysAgeing]]&gt;5,"yep","on track")</f>
        <v>yep</v>
      </c>
      <c r="Q9306" s="2">
        <f ca="1">IF(Proc[[#This Row],[DateClosed]]="",ABS(NETWORKDAYS(Proc[[#This Row],[DateOpened]],TODAY()))-1,ABS(NETWORKDAYS(Proc[[#This Row],[DateOpened]],Proc[[#This Row],[DateClosed]]))-1)</f>
        <v>11</v>
      </c>
      <c r="R9306" s="140" t="s">
        <v>476</v>
      </c>
      <c r="S9306" s="155"/>
      <c r="T9306" s="155"/>
    </row>
    <row r="9307" spans="1:20" hidden="1">
      <c r="A9307" s="154" t="s">
        <v>10642</v>
      </c>
      <c r="B9307" s="155" t="str">
        <f>IFERROR(VLOOKUP(Proc[[#This Row],[App]],Table2[],3,0),"open")</f>
        <v>ok</v>
      </c>
      <c r="C9307" s="156" t="s">
        <v>369</v>
      </c>
      <c r="D9307" t="s">
        <v>11522</v>
      </c>
      <c r="E9307" s="154" t="s">
        <v>11699</v>
      </c>
      <c r="F9307" s="155" t="s">
        <v>11699</v>
      </c>
      <c r="G9307" s="154" t="s">
        <v>400</v>
      </c>
      <c r="H9307" s="155" t="str">
        <f>IF(Proc[[#This Row],[type]]="LFF (MDG-F)",MID(Proc[[#This Row],[Obj]],13,10),"")</f>
        <v/>
      </c>
      <c r="J9307" s="155" t="b">
        <f>Proc[[#This Row],[Requested]]=Proc[[#This Row],[CurrentParent]]</f>
        <v>1</v>
      </c>
      <c r="K9307" s="155" t="str">
        <f>IF(Proc[[#This Row],[Author]]="Marcela Urrego",VLOOKUP(LEFT(Proc[[#This Row],[Requested]],1),Table3[#All],2,0),VLOOKUP(Proc[[#This Row],[Author]],Table4[],2,0))</f>
        <v>HC</v>
      </c>
      <c r="L9307" s="155" t="s">
        <v>7801</v>
      </c>
      <c r="M9307" s="140">
        <v>46100</v>
      </c>
      <c r="N9307" s="140"/>
      <c r="O9307" s="140"/>
      <c r="P9307" s="140" t="str">
        <f ca="1">IF(Proc[[#This Row],[DaysAgeing]]&gt;5,"yep","on track")</f>
        <v>yep</v>
      </c>
      <c r="Q9307" s="2">
        <f ca="1">IF(Proc[[#This Row],[DateClosed]]="",ABS(NETWORKDAYS(Proc[[#This Row],[DateOpened]],TODAY()))-1,ABS(NETWORKDAYS(Proc[[#This Row],[DateOpened]],Proc[[#This Row],[DateClosed]]))-1)</f>
        <v>11</v>
      </c>
      <c r="R9307" s="140" t="s">
        <v>476</v>
      </c>
      <c r="S9307" s="155"/>
      <c r="T9307" s="155"/>
    </row>
    <row r="9308" spans="1:20" hidden="1">
      <c r="A9308" s="154" t="s">
        <v>10642</v>
      </c>
      <c r="B9308" s="155" t="str">
        <f>IFERROR(VLOOKUP(Proc[[#This Row],[App]],Table2[],3,0),"open")</f>
        <v>ok</v>
      </c>
      <c r="C9308" s="156" t="s">
        <v>369</v>
      </c>
      <c r="D9308" t="s">
        <v>11523</v>
      </c>
      <c r="E9308" s="154" t="s">
        <v>11699</v>
      </c>
      <c r="F9308" s="155" t="s">
        <v>11699</v>
      </c>
      <c r="G9308" s="154" t="s">
        <v>400</v>
      </c>
      <c r="H9308" s="155" t="str">
        <f>IF(Proc[[#This Row],[type]]="LFF (MDG-F)",MID(Proc[[#This Row],[Obj]],13,10),"")</f>
        <v/>
      </c>
      <c r="J9308" s="155" t="b">
        <f>Proc[[#This Row],[Requested]]=Proc[[#This Row],[CurrentParent]]</f>
        <v>1</v>
      </c>
      <c r="K9308" s="155" t="str">
        <f>IF(Proc[[#This Row],[Author]]="Marcela Urrego",VLOOKUP(LEFT(Proc[[#This Row],[Requested]],1),Table3[#All],2,0),VLOOKUP(Proc[[#This Row],[Author]],Table4[],2,0))</f>
        <v>HC</v>
      </c>
      <c r="L9308" s="155" t="s">
        <v>7801</v>
      </c>
      <c r="M9308" s="140">
        <v>46100</v>
      </c>
      <c r="N9308" s="140"/>
      <c r="O9308" s="140"/>
      <c r="P9308" s="140" t="str">
        <f ca="1">IF(Proc[[#This Row],[DaysAgeing]]&gt;5,"yep","on track")</f>
        <v>yep</v>
      </c>
      <c r="Q9308" s="2">
        <f ca="1">IF(Proc[[#This Row],[DateClosed]]="",ABS(NETWORKDAYS(Proc[[#This Row],[DateOpened]],TODAY()))-1,ABS(NETWORKDAYS(Proc[[#This Row],[DateOpened]],Proc[[#This Row],[DateClosed]]))-1)</f>
        <v>11</v>
      </c>
      <c r="R9308" s="140" t="s">
        <v>476</v>
      </c>
      <c r="S9308" s="155"/>
      <c r="T9308" s="155"/>
    </row>
    <row r="9309" spans="1:20" hidden="1">
      <c r="A9309" s="154" t="s">
        <v>10642</v>
      </c>
      <c r="B9309" s="155" t="str">
        <f>IFERROR(VLOOKUP(Proc[[#This Row],[App]],Table2[],3,0),"open")</f>
        <v>ok</v>
      </c>
      <c r="C9309" s="156" t="s">
        <v>369</v>
      </c>
      <c r="D9309" t="s">
        <v>11524</v>
      </c>
      <c r="E9309" s="154" t="s">
        <v>11699</v>
      </c>
      <c r="F9309" s="155" t="s">
        <v>11699</v>
      </c>
      <c r="G9309" s="154" t="s">
        <v>400</v>
      </c>
      <c r="H9309" s="155" t="str">
        <f>IF(Proc[[#This Row],[type]]="LFF (MDG-F)",MID(Proc[[#This Row],[Obj]],13,10),"")</f>
        <v/>
      </c>
      <c r="J9309" s="155" t="b">
        <f>Proc[[#This Row],[Requested]]=Proc[[#This Row],[CurrentParent]]</f>
        <v>1</v>
      </c>
      <c r="K9309" s="155" t="str">
        <f>IF(Proc[[#This Row],[Author]]="Marcela Urrego",VLOOKUP(LEFT(Proc[[#This Row],[Requested]],1),Table3[#All],2,0),VLOOKUP(Proc[[#This Row],[Author]],Table4[],2,0))</f>
        <v>HC</v>
      </c>
      <c r="L9309" s="155" t="s">
        <v>7801</v>
      </c>
      <c r="M9309" s="140">
        <v>46100</v>
      </c>
      <c r="N9309" s="140"/>
      <c r="O9309" s="140"/>
      <c r="P9309" s="140" t="str">
        <f ca="1">IF(Proc[[#This Row],[DaysAgeing]]&gt;5,"yep","on track")</f>
        <v>yep</v>
      </c>
      <c r="Q9309" s="2">
        <f ca="1">IF(Proc[[#This Row],[DateClosed]]="",ABS(NETWORKDAYS(Proc[[#This Row],[DateOpened]],TODAY()))-1,ABS(NETWORKDAYS(Proc[[#This Row],[DateOpened]],Proc[[#This Row],[DateClosed]]))-1)</f>
        <v>11</v>
      </c>
      <c r="R9309" s="140" t="s">
        <v>476</v>
      </c>
      <c r="S9309" s="155"/>
      <c r="T9309" s="155"/>
    </row>
    <row r="9310" spans="1:20" hidden="1">
      <c r="A9310" s="154" t="s">
        <v>10642</v>
      </c>
      <c r="B9310" s="155" t="str">
        <f>IFERROR(VLOOKUP(Proc[[#This Row],[App]],Table2[],3,0),"open")</f>
        <v>ok</v>
      </c>
      <c r="C9310" s="156" t="s">
        <v>369</v>
      </c>
      <c r="D9310" t="s">
        <v>11525</v>
      </c>
      <c r="E9310" s="154" t="s">
        <v>11699</v>
      </c>
      <c r="F9310" s="155" t="s">
        <v>11699</v>
      </c>
      <c r="G9310" s="154" t="s">
        <v>400</v>
      </c>
      <c r="H9310" s="155" t="str">
        <f>IF(Proc[[#This Row],[type]]="LFF (MDG-F)",MID(Proc[[#This Row],[Obj]],13,10),"")</f>
        <v/>
      </c>
      <c r="J9310" s="155" t="b">
        <f>Proc[[#This Row],[Requested]]=Proc[[#This Row],[CurrentParent]]</f>
        <v>1</v>
      </c>
      <c r="K9310" s="155" t="str">
        <f>IF(Proc[[#This Row],[Author]]="Marcela Urrego",VLOOKUP(LEFT(Proc[[#This Row],[Requested]],1),Table3[#All],2,0),VLOOKUP(Proc[[#This Row],[Author]],Table4[],2,0))</f>
        <v>HC</v>
      </c>
      <c r="L9310" s="155" t="s">
        <v>7801</v>
      </c>
      <c r="M9310" s="140">
        <v>46100</v>
      </c>
      <c r="N9310" s="140"/>
      <c r="O9310" s="140"/>
      <c r="P9310" s="140" t="str">
        <f ca="1">IF(Proc[[#This Row],[DaysAgeing]]&gt;5,"yep","on track")</f>
        <v>yep</v>
      </c>
      <c r="Q9310" s="2">
        <f ca="1">IF(Proc[[#This Row],[DateClosed]]="",ABS(NETWORKDAYS(Proc[[#This Row],[DateOpened]],TODAY()))-1,ABS(NETWORKDAYS(Proc[[#This Row],[DateOpened]],Proc[[#This Row],[DateClosed]]))-1)</f>
        <v>11</v>
      </c>
      <c r="R9310" s="140" t="s">
        <v>476</v>
      </c>
      <c r="S9310" s="155"/>
      <c r="T9310" s="155"/>
    </row>
    <row r="9311" spans="1:20" hidden="1">
      <c r="A9311" s="154" t="s">
        <v>10642</v>
      </c>
      <c r="B9311" s="155" t="str">
        <f>IFERROR(VLOOKUP(Proc[[#This Row],[App]],Table2[],3,0),"open")</f>
        <v>ok</v>
      </c>
      <c r="C9311" s="156" t="s">
        <v>369</v>
      </c>
      <c r="D9311" t="s">
        <v>11526</v>
      </c>
      <c r="E9311" s="154" t="s">
        <v>11699</v>
      </c>
      <c r="F9311" s="155" t="s">
        <v>11699</v>
      </c>
      <c r="G9311" s="154" t="s">
        <v>400</v>
      </c>
      <c r="H9311" s="155" t="str">
        <f>IF(Proc[[#This Row],[type]]="LFF (MDG-F)",MID(Proc[[#This Row],[Obj]],13,10),"")</f>
        <v/>
      </c>
      <c r="J9311" s="155" t="b">
        <f>Proc[[#This Row],[Requested]]=Proc[[#This Row],[CurrentParent]]</f>
        <v>1</v>
      </c>
      <c r="K9311" s="155" t="str">
        <f>IF(Proc[[#This Row],[Author]]="Marcela Urrego",VLOOKUP(LEFT(Proc[[#This Row],[Requested]],1),Table3[#All],2,0),VLOOKUP(Proc[[#This Row],[Author]],Table4[],2,0))</f>
        <v>HC</v>
      </c>
      <c r="L9311" s="155" t="s">
        <v>7801</v>
      </c>
      <c r="M9311" s="140">
        <v>46100</v>
      </c>
      <c r="N9311" s="140"/>
      <c r="O9311" s="140"/>
      <c r="P9311" s="140" t="str">
        <f ca="1">IF(Proc[[#This Row],[DaysAgeing]]&gt;5,"yep","on track")</f>
        <v>yep</v>
      </c>
      <c r="Q9311" s="2">
        <f ca="1">IF(Proc[[#This Row],[DateClosed]]="",ABS(NETWORKDAYS(Proc[[#This Row],[DateOpened]],TODAY()))-1,ABS(NETWORKDAYS(Proc[[#This Row],[DateOpened]],Proc[[#This Row],[DateClosed]]))-1)</f>
        <v>11</v>
      </c>
      <c r="R9311" s="140" t="s">
        <v>476</v>
      </c>
      <c r="S9311" s="155"/>
      <c r="T9311" s="155"/>
    </row>
    <row r="9312" spans="1:20" hidden="1">
      <c r="A9312" s="154" t="s">
        <v>10642</v>
      </c>
      <c r="B9312" s="155" t="str">
        <f>IFERROR(VLOOKUP(Proc[[#This Row],[App]],Table2[],3,0),"open")</f>
        <v>ok</v>
      </c>
      <c r="C9312" s="156" t="s">
        <v>369</v>
      </c>
      <c r="D9312" t="s">
        <v>11527</v>
      </c>
      <c r="E9312" s="154" t="s">
        <v>11699</v>
      </c>
      <c r="F9312" s="155" t="s">
        <v>11699</v>
      </c>
      <c r="G9312" s="154" t="s">
        <v>400</v>
      </c>
      <c r="H9312" s="155" t="str">
        <f>IF(Proc[[#This Row],[type]]="LFF (MDG-F)",MID(Proc[[#This Row],[Obj]],13,10),"")</f>
        <v/>
      </c>
      <c r="J9312" s="155" t="b">
        <f>Proc[[#This Row],[Requested]]=Proc[[#This Row],[CurrentParent]]</f>
        <v>1</v>
      </c>
      <c r="K9312" s="155" t="str">
        <f>IF(Proc[[#This Row],[Author]]="Marcela Urrego",VLOOKUP(LEFT(Proc[[#This Row],[Requested]],1),Table3[#All],2,0),VLOOKUP(Proc[[#This Row],[Author]],Table4[],2,0))</f>
        <v>HC</v>
      </c>
      <c r="L9312" s="155" t="s">
        <v>7801</v>
      </c>
      <c r="M9312" s="140">
        <v>46100</v>
      </c>
      <c r="N9312" s="140"/>
      <c r="O9312" s="140"/>
      <c r="P9312" s="140" t="str">
        <f ca="1">IF(Proc[[#This Row],[DaysAgeing]]&gt;5,"yep","on track")</f>
        <v>yep</v>
      </c>
      <c r="Q9312" s="2">
        <f ca="1">IF(Proc[[#This Row],[DateClosed]]="",ABS(NETWORKDAYS(Proc[[#This Row],[DateOpened]],TODAY()))-1,ABS(NETWORKDAYS(Proc[[#This Row],[DateOpened]],Proc[[#This Row],[DateClosed]]))-1)</f>
        <v>11</v>
      </c>
      <c r="R9312" s="140" t="s">
        <v>476</v>
      </c>
      <c r="S9312" s="155"/>
      <c r="T9312" s="155"/>
    </row>
    <row r="9313" spans="1:20" hidden="1">
      <c r="A9313" s="154" t="s">
        <v>10642</v>
      </c>
      <c r="B9313" s="155" t="str">
        <f>IFERROR(VLOOKUP(Proc[[#This Row],[App]],Table2[],3,0),"open")</f>
        <v>ok</v>
      </c>
      <c r="C9313" s="156" t="s">
        <v>369</v>
      </c>
      <c r="D9313" t="s">
        <v>11528</v>
      </c>
      <c r="E9313" s="154" t="s">
        <v>11699</v>
      </c>
      <c r="F9313" s="155" t="s">
        <v>11699</v>
      </c>
      <c r="G9313" s="154" t="s">
        <v>400</v>
      </c>
      <c r="H9313" s="155" t="str">
        <f>IF(Proc[[#This Row],[type]]="LFF (MDG-F)",MID(Proc[[#This Row],[Obj]],13,10),"")</f>
        <v/>
      </c>
      <c r="J9313" s="155" t="b">
        <f>Proc[[#This Row],[Requested]]=Proc[[#This Row],[CurrentParent]]</f>
        <v>1</v>
      </c>
      <c r="K9313" s="155" t="str">
        <f>IF(Proc[[#This Row],[Author]]="Marcela Urrego",VLOOKUP(LEFT(Proc[[#This Row],[Requested]],1),Table3[#All],2,0),VLOOKUP(Proc[[#This Row],[Author]],Table4[],2,0))</f>
        <v>HC</v>
      </c>
      <c r="L9313" s="155" t="s">
        <v>7801</v>
      </c>
      <c r="M9313" s="140">
        <v>46100</v>
      </c>
      <c r="N9313" s="140"/>
      <c r="O9313" s="140"/>
      <c r="P9313" s="140" t="str">
        <f ca="1">IF(Proc[[#This Row],[DaysAgeing]]&gt;5,"yep","on track")</f>
        <v>yep</v>
      </c>
      <c r="Q9313" s="2">
        <f ca="1">IF(Proc[[#This Row],[DateClosed]]="",ABS(NETWORKDAYS(Proc[[#This Row],[DateOpened]],TODAY()))-1,ABS(NETWORKDAYS(Proc[[#This Row],[DateOpened]],Proc[[#This Row],[DateClosed]]))-1)</f>
        <v>11</v>
      </c>
      <c r="R9313" s="140" t="s">
        <v>476</v>
      </c>
      <c r="S9313" s="155"/>
      <c r="T9313" s="155"/>
    </row>
    <row r="9314" spans="1:20" hidden="1">
      <c r="A9314" s="154" t="s">
        <v>10642</v>
      </c>
      <c r="B9314" s="155" t="str">
        <f>IFERROR(VLOOKUP(Proc[[#This Row],[App]],Table2[],3,0),"open")</f>
        <v>ok</v>
      </c>
      <c r="C9314" s="156" t="s">
        <v>369</v>
      </c>
      <c r="D9314" t="s">
        <v>11529</v>
      </c>
      <c r="E9314" s="154" t="s">
        <v>11699</v>
      </c>
      <c r="F9314" s="155" t="s">
        <v>11699</v>
      </c>
      <c r="G9314" s="154" t="s">
        <v>400</v>
      </c>
      <c r="H9314" s="155" t="str">
        <f>IF(Proc[[#This Row],[type]]="LFF (MDG-F)",MID(Proc[[#This Row],[Obj]],13,10),"")</f>
        <v/>
      </c>
      <c r="J9314" s="155" t="b">
        <f>Proc[[#This Row],[Requested]]=Proc[[#This Row],[CurrentParent]]</f>
        <v>1</v>
      </c>
      <c r="K9314" s="155" t="str">
        <f>IF(Proc[[#This Row],[Author]]="Marcela Urrego",VLOOKUP(LEFT(Proc[[#This Row],[Requested]],1),Table3[#All],2,0),VLOOKUP(Proc[[#This Row],[Author]],Table4[],2,0))</f>
        <v>HC</v>
      </c>
      <c r="L9314" s="155" t="s">
        <v>7801</v>
      </c>
      <c r="M9314" s="140">
        <v>46100</v>
      </c>
      <c r="N9314" s="140"/>
      <c r="O9314" s="140"/>
      <c r="P9314" s="140" t="str">
        <f ca="1">IF(Proc[[#This Row],[DaysAgeing]]&gt;5,"yep","on track")</f>
        <v>yep</v>
      </c>
      <c r="Q9314" s="2">
        <f ca="1">IF(Proc[[#This Row],[DateClosed]]="",ABS(NETWORKDAYS(Proc[[#This Row],[DateOpened]],TODAY()))-1,ABS(NETWORKDAYS(Proc[[#This Row],[DateOpened]],Proc[[#This Row],[DateClosed]]))-1)</f>
        <v>11</v>
      </c>
      <c r="R9314" s="140" t="s">
        <v>476</v>
      </c>
      <c r="S9314" s="155"/>
      <c r="T9314" s="155"/>
    </row>
    <row r="9315" spans="1:20" hidden="1">
      <c r="A9315" s="154" t="s">
        <v>10642</v>
      </c>
      <c r="B9315" s="155" t="str">
        <f>IFERROR(VLOOKUP(Proc[[#This Row],[App]],Table2[],3,0),"open")</f>
        <v>ok</v>
      </c>
      <c r="C9315" s="156" t="s">
        <v>369</v>
      </c>
      <c r="D9315" t="s">
        <v>11530</v>
      </c>
      <c r="E9315" s="154" t="s">
        <v>11699</v>
      </c>
      <c r="F9315" s="155" t="s">
        <v>11699</v>
      </c>
      <c r="G9315" s="154" t="s">
        <v>400</v>
      </c>
      <c r="H9315" s="155" t="str">
        <f>IF(Proc[[#This Row],[type]]="LFF (MDG-F)",MID(Proc[[#This Row],[Obj]],13,10),"")</f>
        <v/>
      </c>
      <c r="J9315" s="155" t="b">
        <f>Proc[[#This Row],[Requested]]=Proc[[#This Row],[CurrentParent]]</f>
        <v>1</v>
      </c>
      <c r="K9315" s="155" t="str">
        <f>IF(Proc[[#This Row],[Author]]="Marcela Urrego",VLOOKUP(LEFT(Proc[[#This Row],[Requested]],1),Table3[#All],2,0),VLOOKUP(Proc[[#This Row],[Author]],Table4[],2,0))</f>
        <v>HC</v>
      </c>
      <c r="L9315" s="155" t="s">
        <v>7801</v>
      </c>
      <c r="M9315" s="140">
        <v>46100</v>
      </c>
      <c r="N9315" s="140"/>
      <c r="O9315" s="140"/>
      <c r="P9315" s="140" t="str">
        <f ca="1">IF(Proc[[#This Row],[DaysAgeing]]&gt;5,"yep","on track")</f>
        <v>yep</v>
      </c>
      <c r="Q9315" s="2">
        <f ca="1">IF(Proc[[#This Row],[DateClosed]]="",ABS(NETWORKDAYS(Proc[[#This Row],[DateOpened]],TODAY()))-1,ABS(NETWORKDAYS(Proc[[#This Row],[DateOpened]],Proc[[#This Row],[DateClosed]]))-1)</f>
        <v>11</v>
      </c>
      <c r="R9315" s="140" t="s">
        <v>476</v>
      </c>
      <c r="S9315" s="155"/>
      <c r="T9315" s="155"/>
    </row>
    <row r="9316" spans="1:20" hidden="1">
      <c r="A9316" s="154" t="s">
        <v>10642</v>
      </c>
      <c r="B9316" s="155" t="str">
        <f>IFERROR(VLOOKUP(Proc[[#This Row],[App]],Table2[],3,0),"open")</f>
        <v>ok</v>
      </c>
      <c r="C9316" s="156" t="s">
        <v>369</v>
      </c>
      <c r="D9316" t="s">
        <v>11531</v>
      </c>
      <c r="E9316" s="154" t="s">
        <v>11699</v>
      </c>
      <c r="F9316" s="155" t="s">
        <v>11699</v>
      </c>
      <c r="G9316" s="154" t="s">
        <v>400</v>
      </c>
      <c r="H9316" s="155" t="str">
        <f>IF(Proc[[#This Row],[type]]="LFF (MDG-F)",MID(Proc[[#This Row],[Obj]],13,10),"")</f>
        <v/>
      </c>
      <c r="J9316" s="155" t="b">
        <f>Proc[[#This Row],[Requested]]=Proc[[#This Row],[CurrentParent]]</f>
        <v>1</v>
      </c>
      <c r="K9316" s="155" t="str">
        <f>IF(Proc[[#This Row],[Author]]="Marcela Urrego",VLOOKUP(LEFT(Proc[[#This Row],[Requested]],1),Table3[#All],2,0),VLOOKUP(Proc[[#This Row],[Author]],Table4[],2,0))</f>
        <v>HC</v>
      </c>
      <c r="L9316" s="155" t="s">
        <v>7801</v>
      </c>
      <c r="M9316" s="140">
        <v>46100</v>
      </c>
      <c r="N9316" s="140"/>
      <c r="O9316" s="140"/>
      <c r="P9316" s="140" t="str">
        <f ca="1">IF(Proc[[#This Row],[DaysAgeing]]&gt;5,"yep","on track")</f>
        <v>yep</v>
      </c>
      <c r="Q9316" s="2">
        <f ca="1">IF(Proc[[#This Row],[DateClosed]]="",ABS(NETWORKDAYS(Proc[[#This Row],[DateOpened]],TODAY()))-1,ABS(NETWORKDAYS(Proc[[#This Row],[DateOpened]],Proc[[#This Row],[DateClosed]]))-1)</f>
        <v>11</v>
      </c>
      <c r="R9316" s="140" t="s">
        <v>476</v>
      </c>
      <c r="S9316" s="155"/>
      <c r="T9316" s="155"/>
    </row>
    <row r="9317" spans="1:20" hidden="1">
      <c r="A9317" s="154" t="s">
        <v>10642</v>
      </c>
      <c r="B9317" s="155" t="str">
        <f>IFERROR(VLOOKUP(Proc[[#This Row],[App]],Table2[],3,0),"open")</f>
        <v>ok</v>
      </c>
      <c r="C9317" s="156" t="s">
        <v>369</v>
      </c>
      <c r="D9317" t="s">
        <v>11532</v>
      </c>
      <c r="E9317" s="154" t="s">
        <v>11699</v>
      </c>
      <c r="F9317" s="155" t="s">
        <v>11699</v>
      </c>
      <c r="G9317" s="154" t="s">
        <v>400</v>
      </c>
      <c r="H9317" s="155" t="str">
        <f>IF(Proc[[#This Row],[type]]="LFF (MDG-F)",MID(Proc[[#This Row],[Obj]],13,10),"")</f>
        <v/>
      </c>
      <c r="J9317" s="155" t="b">
        <f>Proc[[#This Row],[Requested]]=Proc[[#This Row],[CurrentParent]]</f>
        <v>1</v>
      </c>
      <c r="K9317" s="155" t="str">
        <f>IF(Proc[[#This Row],[Author]]="Marcela Urrego",VLOOKUP(LEFT(Proc[[#This Row],[Requested]],1),Table3[#All],2,0),VLOOKUP(Proc[[#This Row],[Author]],Table4[],2,0))</f>
        <v>HC</v>
      </c>
      <c r="L9317" s="155" t="s">
        <v>7801</v>
      </c>
      <c r="M9317" s="140">
        <v>46100</v>
      </c>
      <c r="N9317" s="140"/>
      <c r="O9317" s="140"/>
      <c r="P9317" s="140" t="str">
        <f ca="1">IF(Proc[[#This Row],[DaysAgeing]]&gt;5,"yep","on track")</f>
        <v>yep</v>
      </c>
      <c r="Q9317" s="2">
        <f ca="1">IF(Proc[[#This Row],[DateClosed]]="",ABS(NETWORKDAYS(Proc[[#This Row],[DateOpened]],TODAY()))-1,ABS(NETWORKDAYS(Proc[[#This Row],[DateOpened]],Proc[[#This Row],[DateClosed]]))-1)</f>
        <v>11</v>
      </c>
      <c r="R9317" s="140" t="s">
        <v>476</v>
      </c>
      <c r="S9317" s="155"/>
      <c r="T9317" s="155"/>
    </row>
    <row r="9318" spans="1:20" hidden="1">
      <c r="A9318" s="154" t="s">
        <v>10642</v>
      </c>
      <c r="B9318" s="155" t="str">
        <f>IFERROR(VLOOKUP(Proc[[#This Row],[App]],Table2[],3,0),"open")</f>
        <v>ok</v>
      </c>
      <c r="C9318" s="156" t="s">
        <v>369</v>
      </c>
      <c r="D9318" t="s">
        <v>11533</v>
      </c>
      <c r="E9318" s="154" t="s">
        <v>11699</v>
      </c>
      <c r="F9318" s="155" t="s">
        <v>11699</v>
      </c>
      <c r="G9318" s="154" t="s">
        <v>400</v>
      </c>
      <c r="H9318" s="155" t="str">
        <f>IF(Proc[[#This Row],[type]]="LFF (MDG-F)",MID(Proc[[#This Row],[Obj]],13,10),"")</f>
        <v/>
      </c>
      <c r="J9318" s="155" t="b">
        <f>Proc[[#This Row],[Requested]]=Proc[[#This Row],[CurrentParent]]</f>
        <v>1</v>
      </c>
      <c r="K9318" s="155" t="str">
        <f>IF(Proc[[#This Row],[Author]]="Marcela Urrego",VLOOKUP(LEFT(Proc[[#This Row],[Requested]],1),Table3[#All],2,0),VLOOKUP(Proc[[#This Row],[Author]],Table4[],2,0))</f>
        <v>HC</v>
      </c>
      <c r="L9318" s="155" t="s">
        <v>7801</v>
      </c>
      <c r="M9318" s="140">
        <v>46100</v>
      </c>
      <c r="N9318" s="140"/>
      <c r="O9318" s="140"/>
      <c r="P9318" s="140" t="str">
        <f ca="1">IF(Proc[[#This Row],[DaysAgeing]]&gt;5,"yep","on track")</f>
        <v>yep</v>
      </c>
      <c r="Q9318" s="2">
        <f ca="1">IF(Proc[[#This Row],[DateClosed]]="",ABS(NETWORKDAYS(Proc[[#This Row],[DateOpened]],TODAY()))-1,ABS(NETWORKDAYS(Proc[[#This Row],[DateOpened]],Proc[[#This Row],[DateClosed]]))-1)</f>
        <v>11</v>
      </c>
      <c r="R9318" s="140" t="s">
        <v>476</v>
      </c>
      <c r="S9318" s="155"/>
      <c r="T9318" s="155"/>
    </row>
    <row r="9319" spans="1:20" hidden="1">
      <c r="A9319" s="154" t="s">
        <v>10642</v>
      </c>
      <c r="B9319" s="155" t="str">
        <f>IFERROR(VLOOKUP(Proc[[#This Row],[App]],Table2[],3,0),"open")</f>
        <v>ok</v>
      </c>
      <c r="C9319" s="156" t="s">
        <v>369</v>
      </c>
      <c r="D9319" t="s">
        <v>11534</v>
      </c>
      <c r="E9319" s="154" t="s">
        <v>11699</v>
      </c>
      <c r="F9319" s="155" t="s">
        <v>11699</v>
      </c>
      <c r="G9319" s="154" t="s">
        <v>400</v>
      </c>
      <c r="H9319" s="155" t="str">
        <f>IF(Proc[[#This Row],[type]]="LFF (MDG-F)",MID(Proc[[#This Row],[Obj]],13,10),"")</f>
        <v/>
      </c>
      <c r="J9319" s="155" t="b">
        <f>Proc[[#This Row],[Requested]]=Proc[[#This Row],[CurrentParent]]</f>
        <v>1</v>
      </c>
      <c r="K9319" s="155" t="str">
        <f>IF(Proc[[#This Row],[Author]]="Marcela Urrego",VLOOKUP(LEFT(Proc[[#This Row],[Requested]],1),Table3[#All],2,0),VLOOKUP(Proc[[#This Row],[Author]],Table4[],2,0))</f>
        <v>HC</v>
      </c>
      <c r="L9319" s="155" t="s">
        <v>7801</v>
      </c>
      <c r="M9319" s="140">
        <v>46100</v>
      </c>
      <c r="N9319" s="140"/>
      <c r="O9319" s="140"/>
      <c r="P9319" s="140" t="str">
        <f ca="1">IF(Proc[[#This Row],[DaysAgeing]]&gt;5,"yep","on track")</f>
        <v>yep</v>
      </c>
      <c r="Q9319" s="2">
        <f ca="1">IF(Proc[[#This Row],[DateClosed]]="",ABS(NETWORKDAYS(Proc[[#This Row],[DateOpened]],TODAY()))-1,ABS(NETWORKDAYS(Proc[[#This Row],[DateOpened]],Proc[[#This Row],[DateClosed]]))-1)</f>
        <v>11</v>
      </c>
      <c r="R9319" s="140" t="s">
        <v>476</v>
      </c>
      <c r="S9319" s="155"/>
      <c r="T9319" s="155"/>
    </row>
    <row r="9320" spans="1:20" hidden="1">
      <c r="A9320" s="154" t="s">
        <v>10642</v>
      </c>
      <c r="B9320" s="155" t="str">
        <f>IFERROR(VLOOKUP(Proc[[#This Row],[App]],Table2[],3,0),"open")</f>
        <v>ok</v>
      </c>
      <c r="C9320" s="156" t="s">
        <v>369</v>
      </c>
      <c r="D9320" t="s">
        <v>11535</v>
      </c>
      <c r="E9320" s="154" t="s">
        <v>11699</v>
      </c>
      <c r="F9320" s="155" t="s">
        <v>11699</v>
      </c>
      <c r="G9320" s="154" t="s">
        <v>400</v>
      </c>
      <c r="H9320" s="155" t="str">
        <f>IF(Proc[[#This Row],[type]]="LFF (MDG-F)",MID(Proc[[#This Row],[Obj]],13,10),"")</f>
        <v/>
      </c>
      <c r="J9320" s="155" t="b">
        <f>Proc[[#This Row],[Requested]]=Proc[[#This Row],[CurrentParent]]</f>
        <v>1</v>
      </c>
      <c r="K9320" s="155" t="str">
        <f>IF(Proc[[#This Row],[Author]]="Marcela Urrego",VLOOKUP(LEFT(Proc[[#This Row],[Requested]],1),Table3[#All],2,0),VLOOKUP(Proc[[#This Row],[Author]],Table4[],2,0))</f>
        <v>HC</v>
      </c>
      <c r="L9320" s="155" t="s">
        <v>7801</v>
      </c>
      <c r="M9320" s="140">
        <v>46100</v>
      </c>
      <c r="N9320" s="140"/>
      <c r="O9320" s="140"/>
      <c r="P9320" s="140" t="str">
        <f ca="1">IF(Proc[[#This Row],[DaysAgeing]]&gt;5,"yep","on track")</f>
        <v>yep</v>
      </c>
      <c r="Q9320" s="2">
        <f ca="1">IF(Proc[[#This Row],[DateClosed]]="",ABS(NETWORKDAYS(Proc[[#This Row],[DateOpened]],TODAY()))-1,ABS(NETWORKDAYS(Proc[[#This Row],[DateOpened]],Proc[[#This Row],[DateClosed]]))-1)</f>
        <v>11</v>
      </c>
      <c r="R9320" s="140" t="s">
        <v>476</v>
      </c>
      <c r="S9320" s="155"/>
      <c r="T9320" s="155"/>
    </row>
    <row r="9321" spans="1:20" hidden="1">
      <c r="A9321" s="154" t="s">
        <v>10642</v>
      </c>
      <c r="B9321" s="155" t="str">
        <f>IFERROR(VLOOKUP(Proc[[#This Row],[App]],Table2[],3,0),"open")</f>
        <v>ok</v>
      </c>
      <c r="C9321" s="156" t="s">
        <v>369</v>
      </c>
      <c r="D9321" t="s">
        <v>11536</v>
      </c>
      <c r="E9321" s="154" t="s">
        <v>11699</v>
      </c>
      <c r="F9321" s="155" t="s">
        <v>11699</v>
      </c>
      <c r="G9321" s="154" t="s">
        <v>400</v>
      </c>
      <c r="H9321" s="155" t="str">
        <f>IF(Proc[[#This Row],[type]]="LFF (MDG-F)",MID(Proc[[#This Row],[Obj]],13,10),"")</f>
        <v/>
      </c>
      <c r="J9321" s="155" t="b">
        <f>Proc[[#This Row],[Requested]]=Proc[[#This Row],[CurrentParent]]</f>
        <v>1</v>
      </c>
      <c r="K9321" s="155" t="str">
        <f>IF(Proc[[#This Row],[Author]]="Marcela Urrego",VLOOKUP(LEFT(Proc[[#This Row],[Requested]],1),Table3[#All],2,0),VLOOKUP(Proc[[#This Row],[Author]],Table4[],2,0))</f>
        <v>HC</v>
      </c>
      <c r="L9321" s="155" t="s">
        <v>7801</v>
      </c>
      <c r="M9321" s="140">
        <v>46100</v>
      </c>
      <c r="N9321" s="140"/>
      <c r="O9321" s="140"/>
      <c r="P9321" s="140" t="str">
        <f ca="1">IF(Proc[[#This Row],[DaysAgeing]]&gt;5,"yep","on track")</f>
        <v>yep</v>
      </c>
      <c r="Q9321" s="2">
        <f ca="1">IF(Proc[[#This Row],[DateClosed]]="",ABS(NETWORKDAYS(Proc[[#This Row],[DateOpened]],TODAY()))-1,ABS(NETWORKDAYS(Proc[[#This Row],[DateOpened]],Proc[[#This Row],[DateClosed]]))-1)</f>
        <v>11</v>
      </c>
      <c r="R9321" s="140" t="s">
        <v>476</v>
      </c>
      <c r="S9321" s="155"/>
      <c r="T9321" s="155"/>
    </row>
    <row r="9322" spans="1:20" hidden="1">
      <c r="A9322" s="154" t="s">
        <v>10642</v>
      </c>
      <c r="B9322" s="155" t="str">
        <f>IFERROR(VLOOKUP(Proc[[#This Row],[App]],Table2[],3,0),"open")</f>
        <v>ok</v>
      </c>
      <c r="C9322" s="156" t="s">
        <v>369</v>
      </c>
      <c r="D9322" t="s">
        <v>11537</v>
      </c>
      <c r="E9322" s="154" t="s">
        <v>11699</v>
      </c>
      <c r="F9322" s="155" t="s">
        <v>11699</v>
      </c>
      <c r="G9322" s="154" t="s">
        <v>400</v>
      </c>
      <c r="H9322" s="155" t="str">
        <f>IF(Proc[[#This Row],[type]]="LFF (MDG-F)",MID(Proc[[#This Row],[Obj]],13,10),"")</f>
        <v/>
      </c>
      <c r="J9322" s="155" t="b">
        <f>Proc[[#This Row],[Requested]]=Proc[[#This Row],[CurrentParent]]</f>
        <v>1</v>
      </c>
      <c r="K9322" s="155" t="str">
        <f>IF(Proc[[#This Row],[Author]]="Marcela Urrego",VLOOKUP(LEFT(Proc[[#This Row],[Requested]],1),Table3[#All],2,0),VLOOKUP(Proc[[#This Row],[Author]],Table4[],2,0))</f>
        <v>HC</v>
      </c>
      <c r="L9322" s="155" t="s">
        <v>7801</v>
      </c>
      <c r="M9322" s="140">
        <v>46100</v>
      </c>
      <c r="N9322" s="140"/>
      <c r="O9322" s="140"/>
      <c r="P9322" s="140" t="str">
        <f ca="1">IF(Proc[[#This Row],[DaysAgeing]]&gt;5,"yep","on track")</f>
        <v>yep</v>
      </c>
      <c r="Q9322" s="2">
        <f ca="1">IF(Proc[[#This Row],[DateClosed]]="",ABS(NETWORKDAYS(Proc[[#This Row],[DateOpened]],TODAY()))-1,ABS(NETWORKDAYS(Proc[[#This Row],[DateOpened]],Proc[[#This Row],[DateClosed]]))-1)</f>
        <v>11</v>
      </c>
      <c r="R9322" s="140" t="s">
        <v>476</v>
      </c>
      <c r="S9322" s="155"/>
      <c r="T9322" s="155"/>
    </row>
    <row r="9323" spans="1:20" hidden="1">
      <c r="A9323" s="154" t="s">
        <v>10642</v>
      </c>
      <c r="B9323" s="155" t="str">
        <f>IFERROR(VLOOKUP(Proc[[#This Row],[App]],Table2[],3,0),"open")</f>
        <v>ok</v>
      </c>
      <c r="C9323" s="156" t="s">
        <v>369</v>
      </c>
      <c r="D9323" t="s">
        <v>11538</v>
      </c>
      <c r="E9323" s="154" t="s">
        <v>11699</v>
      </c>
      <c r="F9323" s="155" t="s">
        <v>11699</v>
      </c>
      <c r="G9323" s="154" t="s">
        <v>400</v>
      </c>
      <c r="H9323" s="155" t="str">
        <f>IF(Proc[[#This Row],[type]]="LFF (MDG-F)",MID(Proc[[#This Row],[Obj]],13,10),"")</f>
        <v/>
      </c>
      <c r="J9323" s="155" t="b">
        <f>Proc[[#This Row],[Requested]]=Proc[[#This Row],[CurrentParent]]</f>
        <v>1</v>
      </c>
      <c r="K9323" s="155" t="str">
        <f>IF(Proc[[#This Row],[Author]]="Marcela Urrego",VLOOKUP(LEFT(Proc[[#This Row],[Requested]],1),Table3[#All],2,0),VLOOKUP(Proc[[#This Row],[Author]],Table4[],2,0))</f>
        <v>HC</v>
      </c>
      <c r="L9323" s="155" t="s">
        <v>7801</v>
      </c>
      <c r="M9323" s="140">
        <v>46100</v>
      </c>
      <c r="N9323" s="140"/>
      <c r="O9323" s="140"/>
      <c r="P9323" s="140" t="str">
        <f ca="1">IF(Proc[[#This Row],[DaysAgeing]]&gt;5,"yep","on track")</f>
        <v>yep</v>
      </c>
      <c r="Q9323" s="2">
        <f ca="1">IF(Proc[[#This Row],[DateClosed]]="",ABS(NETWORKDAYS(Proc[[#This Row],[DateOpened]],TODAY()))-1,ABS(NETWORKDAYS(Proc[[#This Row],[DateOpened]],Proc[[#This Row],[DateClosed]]))-1)</f>
        <v>11</v>
      </c>
      <c r="R9323" s="140" t="s">
        <v>476</v>
      </c>
      <c r="S9323" s="155"/>
      <c r="T9323" s="155"/>
    </row>
    <row r="9324" spans="1:20" hidden="1">
      <c r="A9324" s="154" t="s">
        <v>10642</v>
      </c>
      <c r="B9324" s="155" t="str">
        <f>IFERROR(VLOOKUP(Proc[[#This Row],[App]],Table2[],3,0),"open")</f>
        <v>ok</v>
      </c>
      <c r="C9324" s="156" t="s">
        <v>369</v>
      </c>
      <c r="D9324" t="s">
        <v>11539</v>
      </c>
      <c r="E9324" s="154" t="s">
        <v>11699</v>
      </c>
      <c r="F9324" s="155" t="s">
        <v>11699</v>
      </c>
      <c r="G9324" s="154" t="s">
        <v>400</v>
      </c>
      <c r="H9324" s="155" t="str">
        <f>IF(Proc[[#This Row],[type]]="LFF (MDG-F)",MID(Proc[[#This Row],[Obj]],13,10),"")</f>
        <v/>
      </c>
      <c r="J9324" s="155" t="b">
        <f>Proc[[#This Row],[Requested]]=Proc[[#This Row],[CurrentParent]]</f>
        <v>1</v>
      </c>
      <c r="K9324" s="155" t="str">
        <f>IF(Proc[[#This Row],[Author]]="Marcela Urrego",VLOOKUP(LEFT(Proc[[#This Row],[Requested]],1),Table3[#All],2,0),VLOOKUP(Proc[[#This Row],[Author]],Table4[],2,0))</f>
        <v>HC</v>
      </c>
      <c r="L9324" s="155" t="s">
        <v>7801</v>
      </c>
      <c r="M9324" s="140">
        <v>46100</v>
      </c>
      <c r="N9324" s="140"/>
      <c r="O9324" s="140"/>
      <c r="P9324" s="140" t="str">
        <f ca="1">IF(Proc[[#This Row],[DaysAgeing]]&gt;5,"yep","on track")</f>
        <v>yep</v>
      </c>
      <c r="Q9324" s="2">
        <f ca="1">IF(Proc[[#This Row],[DateClosed]]="",ABS(NETWORKDAYS(Proc[[#This Row],[DateOpened]],TODAY()))-1,ABS(NETWORKDAYS(Proc[[#This Row],[DateOpened]],Proc[[#This Row],[DateClosed]]))-1)</f>
        <v>11</v>
      </c>
      <c r="R9324" s="140" t="s">
        <v>476</v>
      </c>
      <c r="S9324" s="155"/>
      <c r="T9324" s="155"/>
    </row>
    <row r="9325" spans="1:20" hidden="1">
      <c r="A9325" s="154" t="s">
        <v>10642</v>
      </c>
      <c r="B9325" s="155" t="str">
        <f>IFERROR(VLOOKUP(Proc[[#This Row],[App]],Table2[],3,0),"open")</f>
        <v>ok</v>
      </c>
      <c r="C9325" s="156" t="s">
        <v>369</v>
      </c>
      <c r="D9325" t="s">
        <v>11540</v>
      </c>
      <c r="E9325" s="154" t="s">
        <v>11699</v>
      </c>
      <c r="F9325" s="155" t="s">
        <v>11699</v>
      </c>
      <c r="G9325" s="154" t="s">
        <v>400</v>
      </c>
      <c r="H9325" s="155" t="str">
        <f>IF(Proc[[#This Row],[type]]="LFF (MDG-F)",MID(Proc[[#This Row],[Obj]],13,10),"")</f>
        <v/>
      </c>
      <c r="J9325" s="155" t="b">
        <f>Proc[[#This Row],[Requested]]=Proc[[#This Row],[CurrentParent]]</f>
        <v>1</v>
      </c>
      <c r="K9325" s="155" t="str">
        <f>IF(Proc[[#This Row],[Author]]="Marcela Urrego",VLOOKUP(LEFT(Proc[[#This Row],[Requested]],1),Table3[#All],2,0),VLOOKUP(Proc[[#This Row],[Author]],Table4[],2,0))</f>
        <v>HC</v>
      </c>
      <c r="L9325" s="155" t="s">
        <v>7801</v>
      </c>
      <c r="M9325" s="140">
        <v>46100</v>
      </c>
      <c r="N9325" s="140"/>
      <c r="O9325" s="140"/>
      <c r="P9325" s="140" t="str">
        <f ca="1">IF(Proc[[#This Row],[DaysAgeing]]&gt;5,"yep","on track")</f>
        <v>yep</v>
      </c>
      <c r="Q9325" s="2">
        <f ca="1">IF(Proc[[#This Row],[DateClosed]]="",ABS(NETWORKDAYS(Proc[[#This Row],[DateOpened]],TODAY()))-1,ABS(NETWORKDAYS(Proc[[#This Row],[DateOpened]],Proc[[#This Row],[DateClosed]]))-1)</f>
        <v>11</v>
      </c>
      <c r="R9325" s="140" t="s">
        <v>476</v>
      </c>
      <c r="S9325" s="155"/>
      <c r="T9325" s="155"/>
    </row>
    <row r="9326" spans="1:20" hidden="1">
      <c r="A9326" s="154" t="s">
        <v>10642</v>
      </c>
      <c r="B9326" s="155" t="str">
        <f>IFERROR(VLOOKUP(Proc[[#This Row],[App]],Table2[],3,0),"open")</f>
        <v>ok</v>
      </c>
      <c r="C9326" s="156" t="s">
        <v>369</v>
      </c>
      <c r="D9326" t="s">
        <v>11541</v>
      </c>
      <c r="E9326" s="154" t="s">
        <v>11699</v>
      </c>
      <c r="F9326" s="155" t="s">
        <v>11699</v>
      </c>
      <c r="G9326" s="154" t="s">
        <v>400</v>
      </c>
      <c r="H9326" s="155" t="str">
        <f>IF(Proc[[#This Row],[type]]="LFF (MDG-F)",MID(Proc[[#This Row],[Obj]],13,10),"")</f>
        <v/>
      </c>
      <c r="J9326" s="155" t="b">
        <f>Proc[[#This Row],[Requested]]=Proc[[#This Row],[CurrentParent]]</f>
        <v>1</v>
      </c>
      <c r="K9326" s="155" t="str">
        <f>IF(Proc[[#This Row],[Author]]="Marcela Urrego",VLOOKUP(LEFT(Proc[[#This Row],[Requested]],1),Table3[#All],2,0),VLOOKUP(Proc[[#This Row],[Author]],Table4[],2,0))</f>
        <v>HC</v>
      </c>
      <c r="L9326" s="155" t="s">
        <v>7801</v>
      </c>
      <c r="M9326" s="140">
        <v>46100</v>
      </c>
      <c r="N9326" s="140"/>
      <c r="O9326" s="140"/>
      <c r="P9326" s="140" t="str">
        <f ca="1">IF(Proc[[#This Row],[DaysAgeing]]&gt;5,"yep","on track")</f>
        <v>yep</v>
      </c>
      <c r="Q9326" s="2">
        <f ca="1">IF(Proc[[#This Row],[DateClosed]]="",ABS(NETWORKDAYS(Proc[[#This Row],[DateOpened]],TODAY()))-1,ABS(NETWORKDAYS(Proc[[#This Row],[DateOpened]],Proc[[#This Row],[DateClosed]]))-1)</f>
        <v>11</v>
      </c>
      <c r="R9326" s="140" t="s">
        <v>476</v>
      </c>
      <c r="S9326" s="155"/>
      <c r="T9326" s="155"/>
    </row>
    <row r="9327" spans="1:20" hidden="1">
      <c r="A9327" s="154" t="s">
        <v>10642</v>
      </c>
      <c r="B9327" s="155" t="str">
        <f>IFERROR(VLOOKUP(Proc[[#This Row],[App]],Table2[],3,0),"open")</f>
        <v>ok</v>
      </c>
      <c r="C9327" s="156" t="s">
        <v>369</v>
      </c>
      <c r="D9327" t="s">
        <v>11542</v>
      </c>
      <c r="E9327" s="154" t="s">
        <v>11699</v>
      </c>
      <c r="F9327" s="155" t="s">
        <v>11699</v>
      </c>
      <c r="G9327" s="154" t="s">
        <v>400</v>
      </c>
      <c r="H9327" s="155" t="str">
        <f>IF(Proc[[#This Row],[type]]="LFF (MDG-F)",MID(Proc[[#This Row],[Obj]],13,10),"")</f>
        <v/>
      </c>
      <c r="J9327" s="155" t="b">
        <f>Proc[[#This Row],[Requested]]=Proc[[#This Row],[CurrentParent]]</f>
        <v>1</v>
      </c>
      <c r="K9327" s="155" t="str">
        <f>IF(Proc[[#This Row],[Author]]="Marcela Urrego",VLOOKUP(LEFT(Proc[[#This Row],[Requested]],1),Table3[#All],2,0),VLOOKUP(Proc[[#This Row],[Author]],Table4[],2,0))</f>
        <v>HC</v>
      </c>
      <c r="L9327" s="155" t="s">
        <v>7801</v>
      </c>
      <c r="M9327" s="140">
        <v>46100</v>
      </c>
      <c r="N9327" s="140"/>
      <c r="O9327" s="140"/>
      <c r="P9327" s="140" t="str">
        <f ca="1">IF(Proc[[#This Row],[DaysAgeing]]&gt;5,"yep","on track")</f>
        <v>yep</v>
      </c>
      <c r="Q9327" s="2">
        <f ca="1">IF(Proc[[#This Row],[DateClosed]]="",ABS(NETWORKDAYS(Proc[[#This Row],[DateOpened]],TODAY()))-1,ABS(NETWORKDAYS(Proc[[#This Row],[DateOpened]],Proc[[#This Row],[DateClosed]]))-1)</f>
        <v>11</v>
      </c>
      <c r="R9327" s="140" t="s">
        <v>476</v>
      </c>
      <c r="S9327" s="155"/>
      <c r="T9327" s="155"/>
    </row>
    <row r="9328" spans="1:20" hidden="1">
      <c r="A9328" s="154" t="s">
        <v>10642</v>
      </c>
      <c r="B9328" s="155" t="str">
        <f>IFERROR(VLOOKUP(Proc[[#This Row],[App]],Table2[],3,0),"open")</f>
        <v>ok</v>
      </c>
      <c r="C9328" s="156" t="s">
        <v>369</v>
      </c>
      <c r="D9328" t="s">
        <v>11543</v>
      </c>
      <c r="E9328" s="154" t="s">
        <v>11699</v>
      </c>
      <c r="F9328" s="155" t="s">
        <v>11699</v>
      </c>
      <c r="G9328" s="154" t="s">
        <v>400</v>
      </c>
      <c r="H9328" s="155" t="str">
        <f>IF(Proc[[#This Row],[type]]="LFF (MDG-F)",MID(Proc[[#This Row],[Obj]],13,10),"")</f>
        <v/>
      </c>
      <c r="J9328" s="155" t="b">
        <f>Proc[[#This Row],[Requested]]=Proc[[#This Row],[CurrentParent]]</f>
        <v>1</v>
      </c>
      <c r="K9328" s="155" t="str">
        <f>IF(Proc[[#This Row],[Author]]="Marcela Urrego",VLOOKUP(LEFT(Proc[[#This Row],[Requested]],1),Table3[#All],2,0),VLOOKUP(Proc[[#This Row],[Author]],Table4[],2,0))</f>
        <v>HC</v>
      </c>
      <c r="L9328" s="155" t="s">
        <v>7801</v>
      </c>
      <c r="M9328" s="140">
        <v>46100</v>
      </c>
      <c r="N9328" s="140"/>
      <c r="O9328" s="140"/>
      <c r="P9328" s="140" t="str">
        <f ca="1">IF(Proc[[#This Row],[DaysAgeing]]&gt;5,"yep","on track")</f>
        <v>yep</v>
      </c>
      <c r="Q9328" s="2">
        <f ca="1">IF(Proc[[#This Row],[DateClosed]]="",ABS(NETWORKDAYS(Proc[[#This Row],[DateOpened]],TODAY()))-1,ABS(NETWORKDAYS(Proc[[#This Row],[DateOpened]],Proc[[#This Row],[DateClosed]]))-1)</f>
        <v>11</v>
      </c>
      <c r="R9328" s="140" t="s">
        <v>476</v>
      </c>
      <c r="S9328" s="155"/>
      <c r="T9328" s="155"/>
    </row>
    <row r="9329" spans="1:20" hidden="1">
      <c r="A9329" s="154" t="s">
        <v>10642</v>
      </c>
      <c r="B9329" s="155" t="str">
        <f>IFERROR(VLOOKUP(Proc[[#This Row],[App]],Table2[],3,0),"open")</f>
        <v>ok</v>
      </c>
      <c r="C9329" s="156" t="s">
        <v>369</v>
      </c>
      <c r="D9329" t="s">
        <v>11544</v>
      </c>
      <c r="E9329" s="154" t="s">
        <v>11699</v>
      </c>
      <c r="F9329" s="155" t="s">
        <v>11699</v>
      </c>
      <c r="G9329" s="154" t="s">
        <v>400</v>
      </c>
      <c r="H9329" s="155" t="str">
        <f>IF(Proc[[#This Row],[type]]="LFF (MDG-F)",MID(Proc[[#This Row],[Obj]],13,10),"")</f>
        <v/>
      </c>
      <c r="J9329" s="155" t="b">
        <f>Proc[[#This Row],[Requested]]=Proc[[#This Row],[CurrentParent]]</f>
        <v>1</v>
      </c>
      <c r="K9329" s="155" t="str">
        <f>IF(Proc[[#This Row],[Author]]="Marcela Urrego",VLOOKUP(LEFT(Proc[[#This Row],[Requested]],1),Table3[#All],2,0),VLOOKUP(Proc[[#This Row],[Author]],Table4[],2,0))</f>
        <v>HC</v>
      </c>
      <c r="L9329" s="155" t="s">
        <v>7801</v>
      </c>
      <c r="M9329" s="140">
        <v>46100</v>
      </c>
      <c r="N9329" s="140"/>
      <c r="O9329" s="140"/>
      <c r="P9329" s="140" t="str">
        <f ca="1">IF(Proc[[#This Row],[DaysAgeing]]&gt;5,"yep","on track")</f>
        <v>yep</v>
      </c>
      <c r="Q9329" s="2">
        <f ca="1">IF(Proc[[#This Row],[DateClosed]]="",ABS(NETWORKDAYS(Proc[[#This Row],[DateOpened]],TODAY()))-1,ABS(NETWORKDAYS(Proc[[#This Row],[DateOpened]],Proc[[#This Row],[DateClosed]]))-1)</f>
        <v>11</v>
      </c>
      <c r="R9329" s="140" t="s">
        <v>476</v>
      </c>
      <c r="S9329" s="155"/>
      <c r="T9329" s="155"/>
    </row>
    <row r="9330" spans="1:20" hidden="1">
      <c r="A9330" s="154" t="s">
        <v>10642</v>
      </c>
      <c r="B9330" s="155" t="str">
        <f>IFERROR(VLOOKUP(Proc[[#This Row],[App]],Table2[],3,0),"open")</f>
        <v>ok</v>
      </c>
      <c r="C9330" s="156" t="s">
        <v>369</v>
      </c>
      <c r="D9330" t="s">
        <v>11545</v>
      </c>
      <c r="E9330" s="154" t="s">
        <v>11699</v>
      </c>
      <c r="F9330" s="155" t="s">
        <v>11699</v>
      </c>
      <c r="G9330" s="154" t="s">
        <v>400</v>
      </c>
      <c r="H9330" s="155" t="str">
        <f>IF(Proc[[#This Row],[type]]="LFF (MDG-F)",MID(Proc[[#This Row],[Obj]],13,10),"")</f>
        <v/>
      </c>
      <c r="J9330" s="155" t="b">
        <f>Proc[[#This Row],[Requested]]=Proc[[#This Row],[CurrentParent]]</f>
        <v>1</v>
      </c>
      <c r="K9330" s="155" t="str">
        <f>IF(Proc[[#This Row],[Author]]="Marcela Urrego",VLOOKUP(LEFT(Proc[[#This Row],[Requested]],1),Table3[#All],2,0),VLOOKUP(Proc[[#This Row],[Author]],Table4[],2,0))</f>
        <v>HC</v>
      </c>
      <c r="L9330" s="155" t="s">
        <v>7801</v>
      </c>
      <c r="M9330" s="140">
        <v>46100</v>
      </c>
      <c r="N9330" s="140"/>
      <c r="O9330" s="140"/>
      <c r="P9330" s="140" t="str">
        <f ca="1">IF(Proc[[#This Row],[DaysAgeing]]&gt;5,"yep","on track")</f>
        <v>yep</v>
      </c>
      <c r="Q9330" s="2">
        <f ca="1">IF(Proc[[#This Row],[DateClosed]]="",ABS(NETWORKDAYS(Proc[[#This Row],[DateOpened]],TODAY()))-1,ABS(NETWORKDAYS(Proc[[#This Row],[DateOpened]],Proc[[#This Row],[DateClosed]]))-1)</f>
        <v>11</v>
      </c>
      <c r="R9330" s="140" t="s">
        <v>476</v>
      </c>
      <c r="S9330" s="155"/>
      <c r="T9330" s="155"/>
    </row>
    <row r="9331" spans="1:20" hidden="1">
      <c r="A9331" s="154" t="s">
        <v>10642</v>
      </c>
      <c r="B9331" s="155" t="str">
        <f>IFERROR(VLOOKUP(Proc[[#This Row],[App]],Table2[],3,0),"open")</f>
        <v>ok</v>
      </c>
      <c r="C9331" s="156" t="s">
        <v>369</v>
      </c>
      <c r="D9331" t="s">
        <v>11546</v>
      </c>
      <c r="E9331" s="154" t="s">
        <v>11699</v>
      </c>
      <c r="F9331" s="155" t="s">
        <v>11699</v>
      </c>
      <c r="G9331" s="154" t="s">
        <v>400</v>
      </c>
      <c r="H9331" s="155" t="str">
        <f>IF(Proc[[#This Row],[type]]="LFF (MDG-F)",MID(Proc[[#This Row],[Obj]],13,10),"")</f>
        <v/>
      </c>
      <c r="J9331" s="155" t="b">
        <f>Proc[[#This Row],[Requested]]=Proc[[#This Row],[CurrentParent]]</f>
        <v>1</v>
      </c>
      <c r="K9331" s="155" t="str">
        <f>IF(Proc[[#This Row],[Author]]="Marcela Urrego",VLOOKUP(LEFT(Proc[[#This Row],[Requested]],1),Table3[#All],2,0),VLOOKUP(Proc[[#This Row],[Author]],Table4[],2,0))</f>
        <v>HC</v>
      </c>
      <c r="L9331" s="155" t="s">
        <v>7801</v>
      </c>
      <c r="M9331" s="140">
        <v>46100</v>
      </c>
      <c r="N9331" s="140"/>
      <c r="O9331" s="140"/>
      <c r="P9331" s="140" t="str">
        <f ca="1">IF(Proc[[#This Row],[DaysAgeing]]&gt;5,"yep","on track")</f>
        <v>yep</v>
      </c>
      <c r="Q9331" s="2">
        <f ca="1">IF(Proc[[#This Row],[DateClosed]]="",ABS(NETWORKDAYS(Proc[[#This Row],[DateOpened]],TODAY()))-1,ABS(NETWORKDAYS(Proc[[#This Row],[DateOpened]],Proc[[#This Row],[DateClosed]]))-1)</f>
        <v>11</v>
      </c>
      <c r="R9331" s="140" t="s">
        <v>476</v>
      </c>
      <c r="S9331" s="155"/>
      <c r="T9331" s="155"/>
    </row>
    <row r="9332" spans="1:20" hidden="1">
      <c r="A9332" s="154" t="s">
        <v>10642</v>
      </c>
      <c r="B9332" s="155" t="str">
        <f>IFERROR(VLOOKUP(Proc[[#This Row],[App]],Table2[],3,0),"open")</f>
        <v>ok</v>
      </c>
      <c r="C9332" s="156" t="s">
        <v>369</v>
      </c>
      <c r="D9332" t="s">
        <v>11547</v>
      </c>
      <c r="E9332" s="154" t="s">
        <v>11699</v>
      </c>
      <c r="F9332" s="155" t="s">
        <v>11699</v>
      </c>
      <c r="G9332" s="154" t="s">
        <v>400</v>
      </c>
      <c r="H9332" s="155" t="str">
        <f>IF(Proc[[#This Row],[type]]="LFF (MDG-F)",MID(Proc[[#This Row],[Obj]],13,10),"")</f>
        <v/>
      </c>
      <c r="J9332" s="155" t="b">
        <f>Proc[[#This Row],[Requested]]=Proc[[#This Row],[CurrentParent]]</f>
        <v>1</v>
      </c>
      <c r="K9332" s="155" t="str">
        <f>IF(Proc[[#This Row],[Author]]="Marcela Urrego",VLOOKUP(LEFT(Proc[[#This Row],[Requested]],1),Table3[#All],2,0),VLOOKUP(Proc[[#This Row],[Author]],Table4[],2,0))</f>
        <v>HC</v>
      </c>
      <c r="L9332" s="155" t="s">
        <v>7801</v>
      </c>
      <c r="M9332" s="140">
        <v>46100</v>
      </c>
      <c r="N9332" s="140"/>
      <c r="O9332" s="140"/>
      <c r="P9332" s="140" t="str">
        <f ca="1">IF(Proc[[#This Row],[DaysAgeing]]&gt;5,"yep","on track")</f>
        <v>yep</v>
      </c>
      <c r="Q9332" s="2">
        <f ca="1">IF(Proc[[#This Row],[DateClosed]]="",ABS(NETWORKDAYS(Proc[[#This Row],[DateOpened]],TODAY()))-1,ABS(NETWORKDAYS(Proc[[#This Row],[DateOpened]],Proc[[#This Row],[DateClosed]]))-1)</f>
        <v>11</v>
      </c>
      <c r="R9332" s="140" t="s">
        <v>476</v>
      </c>
      <c r="S9332" s="155"/>
      <c r="T9332" s="155"/>
    </row>
    <row r="9333" spans="1:20" hidden="1">
      <c r="A9333" s="154" t="s">
        <v>10642</v>
      </c>
      <c r="B9333" s="155" t="str">
        <f>IFERROR(VLOOKUP(Proc[[#This Row],[App]],Table2[],3,0),"open")</f>
        <v>ok</v>
      </c>
      <c r="C9333" s="156" t="s">
        <v>369</v>
      </c>
      <c r="D9333" t="s">
        <v>11548</v>
      </c>
      <c r="E9333" s="154" t="s">
        <v>11699</v>
      </c>
      <c r="F9333" s="155" t="s">
        <v>11699</v>
      </c>
      <c r="G9333" s="154" t="s">
        <v>400</v>
      </c>
      <c r="H9333" s="155" t="str">
        <f>IF(Proc[[#This Row],[type]]="LFF (MDG-F)",MID(Proc[[#This Row],[Obj]],13,10),"")</f>
        <v/>
      </c>
      <c r="J9333" s="155" t="b">
        <f>Proc[[#This Row],[Requested]]=Proc[[#This Row],[CurrentParent]]</f>
        <v>1</v>
      </c>
      <c r="K9333" s="155" t="str">
        <f>IF(Proc[[#This Row],[Author]]="Marcela Urrego",VLOOKUP(LEFT(Proc[[#This Row],[Requested]],1),Table3[#All],2,0),VLOOKUP(Proc[[#This Row],[Author]],Table4[],2,0))</f>
        <v>HC</v>
      </c>
      <c r="L9333" s="155" t="s">
        <v>7801</v>
      </c>
      <c r="M9333" s="140">
        <v>46100</v>
      </c>
      <c r="N9333" s="140"/>
      <c r="O9333" s="140"/>
      <c r="P9333" s="140" t="str">
        <f ca="1">IF(Proc[[#This Row],[DaysAgeing]]&gt;5,"yep","on track")</f>
        <v>yep</v>
      </c>
      <c r="Q9333" s="2">
        <f ca="1">IF(Proc[[#This Row],[DateClosed]]="",ABS(NETWORKDAYS(Proc[[#This Row],[DateOpened]],TODAY()))-1,ABS(NETWORKDAYS(Proc[[#This Row],[DateOpened]],Proc[[#This Row],[DateClosed]]))-1)</f>
        <v>11</v>
      </c>
      <c r="R9333" s="140" t="s">
        <v>476</v>
      </c>
      <c r="S9333" s="155"/>
      <c r="T9333" s="155"/>
    </row>
    <row r="9334" spans="1:20" hidden="1">
      <c r="A9334" s="154" t="s">
        <v>10642</v>
      </c>
      <c r="B9334" s="155" t="str">
        <f>IFERROR(VLOOKUP(Proc[[#This Row],[App]],Table2[],3,0),"open")</f>
        <v>ok</v>
      </c>
      <c r="C9334" s="156" t="s">
        <v>369</v>
      </c>
      <c r="D9334" t="s">
        <v>11549</v>
      </c>
      <c r="E9334" s="154" t="s">
        <v>11699</v>
      </c>
      <c r="F9334" s="155" t="s">
        <v>11699</v>
      </c>
      <c r="G9334" s="154" t="s">
        <v>400</v>
      </c>
      <c r="H9334" s="155" t="str">
        <f>IF(Proc[[#This Row],[type]]="LFF (MDG-F)",MID(Proc[[#This Row],[Obj]],13,10),"")</f>
        <v/>
      </c>
      <c r="J9334" s="155" t="b">
        <f>Proc[[#This Row],[Requested]]=Proc[[#This Row],[CurrentParent]]</f>
        <v>1</v>
      </c>
      <c r="K9334" s="155" t="str">
        <f>IF(Proc[[#This Row],[Author]]="Marcela Urrego",VLOOKUP(LEFT(Proc[[#This Row],[Requested]],1),Table3[#All],2,0),VLOOKUP(Proc[[#This Row],[Author]],Table4[],2,0))</f>
        <v>HC</v>
      </c>
      <c r="L9334" s="155" t="s">
        <v>7801</v>
      </c>
      <c r="M9334" s="140">
        <v>46100</v>
      </c>
      <c r="N9334" s="140"/>
      <c r="O9334" s="140"/>
      <c r="P9334" s="140" t="str">
        <f ca="1">IF(Proc[[#This Row],[DaysAgeing]]&gt;5,"yep","on track")</f>
        <v>yep</v>
      </c>
      <c r="Q9334" s="2">
        <f ca="1">IF(Proc[[#This Row],[DateClosed]]="",ABS(NETWORKDAYS(Proc[[#This Row],[DateOpened]],TODAY()))-1,ABS(NETWORKDAYS(Proc[[#This Row],[DateOpened]],Proc[[#This Row],[DateClosed]]))-1)</f>
        <v>11</v>
      </c>
      <c r="R9334" s="140" t="s">
        <v>476</v>
      </c>
      <c r="S9334" s="155"/>
      <c r="T9334" s="155"/>
    </row>
    <row r="9335" spans="1:20" hidden="1">
      <c r="A9335" s="154" t="s">
        <v>10642</v>
      </c>
      <c r="B9335" s="155" t="str">
        <f>IFERROR(VLOOKUP(Proc[[#This Row],[App]],Table2[],3,0),"open")</f>
        <v>ok</v>
      </c>
      <c r="C9335" s="156" t="s">
        <v>369</v>
      </c>
      <c r="D9335" t="s">
        <v>11550</v>
      </c>
      <c r="E9335" s="154" t="s">
        <v>11699</v>
      </c>
      <c r="F9335" s="155" t="s">
        <v>11699</v>
      </c>
      <c r="G9335" s="154" t="s">
        <v>400</v>
      </c>
      <c r="H9335" s="155" t="str">
        <f>IF(Proc[[#This Row],[type]]="LFF (MDG-F)",MID(Proc[[#This Row],[Obj]],13,10),"")</f>
        <v/>
      </c>
      <c r="J9335" s="155" t="b">
        <f>Proc[[#This Row],[Requested]]=Proc[[#This Row],[CurrentParent]]</f>
        <v>1</v>
      </c>
      <c r="K9335" s="155" t="str">
        <f>IF(Proc[[#This Row],[Author]]="Marcela Urrego",VLOOKUP(LEFT(Proc[[#This Row],[Requested]],1),Table3[#All],2,0),VLOOKUP(Proc[[#This Row],[Author]],Table4[],2,0))</f>
        <v>HC</v>
      </c>
      <c r="L9335" s="155" t="s">
        <v>7801</v>
      </c>
      <c r="M9335" s="140">
        <v>46100</v>
      </c>
      <c r="N9335" s="140"/>
      <c r="O9335" s="140"/>
      <c r="P9335" s="140" t="str">
        <f ca="1">IF(Proc[[#This Row],[DaysAgeing]]&gt;5,"yep","on track")</f>
        <v>yep</v>
      </c>
      <c r="Q9335" s="2">
        <f ca="1">IF(Proc[[#This Row],[DateClosed]]="",ABS(NETWORKDAYS(Proc[[#This Row],[DateOpened]],TODAY()))-1,ABS(NETWORKDAYS(Proc[[#This Row],[DateOpened]],Proc[[#This Row],[DateClosed]]))-1)</f>
        <v>11</v>
      </c>
      <c r="R9335" s="140" t="s">
        <v>476</v>
      </c>
      <c r="S9335" s="155"/>
      <c r="T9335" s="155"/>
    </row>
    <row r="9336" spans="1:20" hidden="1">
      <c r="A9336" s="154" t="s">
        <v>10642</v>
      </c>
      <c r="B9336" s="155" t="str">
        <f>IFERROR(VLOOKUP(Proc[[#This Row],[App]],Table2[],3,0),"open")</f>
        <v>ok</v>
      </c>
      <c r="C9336" s="156" t="s">
        <v>369</v>
      </c>
      <c r="D9336" t="s">
        <v>11551</v>
      </c>
      <c r="E9336" s="154" t="s">
        <v>11699</v>
      </c>
      <c r="F9336" s="155" t="s">
        <v>11699</v>
      </c>
      <c r="G9336" s="154" t="s">
        <v>400</v>
      </c>
      <c r="H9336" s="155" t="str">
        <f>IF(Proc[[#This Row],[type]]="LFF (MDG-F)",MID(Proc[[#This Row],[Obj]],13,10),"")</f>
        <v/>
      </c>
      <c r="J9336" s="155" t="b">
        <f>Proc[[#This Row],[Requested]]=Proc[[#This Row],[CurrentParent]]</f>
        <v>1</v>
      </c>
      <c r="K9336" s="155" t="str">
        <f>IF(Proc[[#This Row],[Author]]="Marcela Urrego",VLOOKUP(LEFT(Proc[[#This Row],[Requested]],1),Table3[#All],2,0),VLOOKUP(Proc[[#This Row],[Author]],Table4[],2,0))</f>
        <v>HC</v>
      </c>
      <c r="L9336" s="155" t="s">
        <v>7801</v>
      </c>
      <c r="M9336" s="140">
        <v>46100</v>
      </c>
      <c r="N9336" s="140"/>
      <c r="O9336" s="140"/>
      <c r="P9336" s="140" t="str">
        <f ca="1">IF(Proc[[#This Row],[DaysAgeing]]&gt;5,"yep","on track")</f>
        <v>yep</v>
      </c>
      <c r="Q9336" s="2">
        <f ca="1">IF(Proc[[#This Row],[DateClosed]]="",ABS(NETWORKDAYS(Proc[[#This Row],[DateOpened]],TODAY()))-1,ABS(NETWORKDAYS(Proc[[#This Row],[DateOpened]],Proc[[#This Row],[DateClosed]]))-1)</f>
        <v>11</v>
      </c>
      <c r="R9336" s="140" t="s">
        <v>476</v>
      </c>
      <c r="S9336" s="155"/>
      <c r="T9336" s="155"/>
    </row>
    <row r="9337" spans="1:20" hidden="1">
      <c r="A9337" s="154" t="s">
        <v>10642</v>
      </c>
      <c r="B9337" s="155" t="str">
        <f>IFERROR(VLOOKUP(Proc[[#This Row],[App]],Table2[],3,0),"open")</f>
        <v>ok</v>
      </c>
      <c r="C9337" s="156" t="s">
        <v>369</v>
      </c>
      <c r="D9337" t="s">
        <v>11552</v>
      </c>
      <c r="E9337" s="154" t="s">
        <v>11699</v>
      </c>
      <c r="F9337" s="155" t="s">
        <v>11699</v>
      </c>
      <c r="G9337" s="154" t="s">
        <v>400</v>
      </c>
      <c r="H9337" s="155" t="str">
        <f>IF(Proc[[#This Row],[type]]="LFF (MDG-F)",MID(Proc[[#This Row],[Obj]],13,10),"")</f>
        <v/>
      </c>
      <c r="J9337" s="155" t="b">
        <f>Proc[[#This Row],[Requested]]=Proc[[#This Row],[CurrentParent]]</f>
        <v>1</v>
      </c>
      <c r="K9337" s="155" t="str">
        <f>IF(Proc[[#This Row],[Author]]="Marcela Urrego",VLOOKUP(LEFT(Proc[[#This Row],[Requested]],1),Table3[#All],2,0),VLOOKUP(Proc[[#This Row],[Author]],Table4[],2,0))</f>
        <v>HC</v>
      </c>
      <c r="L9337" s="155" t="s">
        <v>7801</v>
      </c>
      <c r="M9337" s="140">
        <v>46100</v>
      </c>
      <c r="N9337" s="140"/>
      <c r="O9337" s="140"/>
      <c r="P9337" s="140" t="str">
        <f ca="1">IF(Proc[[#This Row],[DaysAgeing]]&gt;5,"yep","on track")</f>
        <v>yep</v>
      </c>
      <c r="Q9337" s="2">
        <f ca="1">IF(Proc[[#This Row],[DateClosed]]="",ABS(NETWORKDAYS(Proc[[#This Row],[DateOpened]],TODAY()))-1,ABS(NETWORKDAYS(Proc[[#This Row],[DateOpened]],Proc[[#This Row],[DateClosed]]))-1)</f>
        <v>11</v>
      </c>
      <c r="R9337" s="140" t="s">
        <v>476</v>
      </c>
      <c r="S9337" s="155"/>
      <c r="T9337" s="155"/>
    </row>
    <row r="9338" spans="1:20" hidden="1">
      <c r="A9338" s="154" t="s">
        <v>10642</v>
      </c>
      <c r="B9338" s="155" t="str">
        <f>IFERROR(VLOOKUP(Proc[[#This Row],[App]],Table2[],3,0),"open")</f>
        <v>ok</v>
      </c>
      <c r="C9338" s="156" t="s">
        <v>369</v>
      </c>
      <c r="D9338" t="s">
        <v>11553</v>
      </c>
      <c r="E9338" s="154" t="s">
        <v>11699</v>
      </c>
      <c r="F9338" s="155" t="s">
        <v>11699</v>
      </c>
      <c r="G9338" s="154" t="s">
        <v>400</v>
      </c>
      <c r="H9338" s="155" t="str">
        <f>IF(Proc[[#This Row],[type]]="LFF (MDG-F)",MID(Proc[[#This Row],[Obj]],13,10),"")</f>
        <v/>
      </c>
      <c r="J9338" s="155" t="b">
        <f>Proc[[#This Row],[Requested]]=Proc[[#This Row],[CurrentParent]]</f>
        <v>1</v>
      </c>
      <c r="K9338" s="155" t="str">
        <f>IF(Proc[[#This Row],[Author]]="Marcela Urrego",VLOOKUP(LEFT(Proc[[#This Row],[Requested]],1),Table3[#All],2,0),VLOOKUP(Proc[[#This Row],[Author]],Table4[],2,0))</f>
        <v>HC</v>
      </c>
      <c r="L9338" s="155" t="s">
        <v>7801</v>
      </c>
      <c r="M9338" s="140">
        <v>46100</v>
      </c>
      <c r="N9338" s="140"/>
      <c r="O9338" s="140"/>
      <c r="P9338" s="140" t="str">
        <f ca="1">IF(Proc[[#This Row],[DaysAgeing]]&gt;5,"yep","on track")</f>
        <v>yep</v>
      </c>
      <c r="Q9338" s="2">
        <f ca="1">IF(Proc[[#This Row],[DateClosed]]="",ABS(NETWORKDAYS(Proc[[#This Row],[DateOpened]],TODAY()))-1,ABS(NETWORKDAYS(Proc[[#This Row],[DateOpened]],Proc[[#This Row],[DateClosed]]))-1)</f>
        <v>11</v>
      </c>
      <c r="R9338" s="140" t="s">
        <v>476</v>
      </c>
      <c r="S9338" s="155"/>
      <c r="T9338" s="155"/>
    </row>
    <row r="9339" spans="1:20" hidden="1">
      <c r="A9339" s="154" t="s">
        <v>10642</v>
      </c>
      <c r="B9339" s="155" t="str">
        <f>IFERROR(VLOOKUP(Proc[[#This Row],[App]],Table2[],3,0),"open")</f>
        <v>ok</v>
      </c>
      <c r="C9339" s="156" t="s">
        <v>369</v>
      </c>
      <c r="D9339" t="s">
        <v>11554</v>
      </c>
      <c r="E9339" s="154" t="s">
        <v>11699</v>
      </c>
      <c r="F9339" s="155" t="s">
        <v>11699</v>
      </c>
      <c r="G9339" s="154" t="s">
        <v>400</v>
      </c>
      <c r="H9339" s="155" t="str">
        <f>IF(Proc[[#This Row],[type]]="LFF (MDG-F)",MID(Proc[[#This Row],[Obj]],13,10),"")</f>
        <v/>
      </c>
      <c r="J9339" s="155" t="b">
        <f>Proc[[#This Row],[Requested]]=Proc[[#This Row],[CurrentParent]]</f>
        <v>1</v>
      </c>
      <c r="K9339" s="155" t="str">
        <f>IF(Proc[[#This Row],[Author]]="Marcela Urrego",VLOOKUP(LEFT(Proc[[#This Row],[Requested]],1),Table3[#All],2,0),VLOOKUP(Proc[[#This Row],[Author]],Table4[],2,0))</f>
        <v>HC</v>
      </c>
      <c r="L9339" s="155" t="s">
        <v>7801</v>
      </c>
      <c r="M9339" s="140">
        <v>46100</v>
      </c>
      <c r="N9339" s="140"/>
      <c r="O9339" s="140"/>
      <c r="P9339" s="140" t="str">
        <f ca="1">IF(Proc[[#This Row],[DaysAgeing]]&gt;5,"yep","on track")</f>
        <v>yep</v>
      </c>
      <c r="Q9339" s="2">
        <f ca="1">IF(Proc[[#This Row],[DateClosed]]="",ABS(NETWORKDAYS(Proc[[#This Row],[DateOpened]],TODAY()))-1,ABS(NETWORKDAYS(Proc[[#This Row],[DateOpened]],Proc[[#This Row],[DateClosed]]))-1)</f>
        <v>11</v>
      </c>
      <c r="R9339" s="140" t="s">
        <v>476</v>
      </c>
      <c r="S9339" s="155"/>
      <c r="T9339" s="155"/>
    </row>
    <row r="9340" spans="1:20" hidden="1">
      <c r="A9340" s="154" t="s">
        <v>10642</v>
      </c>
      <c r="B9340" s="155" t="str">
        <f>IFERROR(VLOOKUP(Proc[[#This Row],[App]],Table2[],3,0),"open")</f>
        <v>ok</v>
      </c>
      <c r="C9340" s="156" t="s">
        <v>369</v>
      </c>
      <c r="D9340" t="s">
        <v>11555</v>
      </c>
      <c r="E9340" s="154" t="s">
        <v>11699</v>
      </c>
      <c r="F9340" s="155" t="s">
        <v>11699</v>
      </c>
      <c r="G9340" s="154" t="s">
        <v>400</v>
      </c>
      <c r="H9340" s="155" t="str">
        <f>IF(Proc[[#This Row],[type]]="LFF (MDG-F)",MID(Proc[[#This Row],[Obj]],13,10),"")</f>
        <v/>
      </c>
      <c r="J9340" s="155" t="b">
        <f>Proc[[#This Row],[Requested]]=Proc[[#This Row],[CurrentParent]]</f>
        <v>1</v>
      </c>
      <c r="K9340" s="155" t="str">
        <f>IF(Proc[[#This Row],[Author]]="Marcela Urrego",VLOOKUP(LEFT(Proc[[#This Row],[Requested]],1),Table3[#All],2,0),VLOOKUP(Proc[[#This Row],[Author]],Table4[],2,0))</f>
        <v>HC</v>
      </c>
      <c r="L9340" s="155" t="s">
        <v>7801</v>
      </c>
      <c r="M9340" s="140">
        <v>46100</v>
      </c>
      <c r="N9340" s="140"/>
      <c r="O9340" s="140"/>
      <c r="P9340" s="140" t="str">
        <f ca="1">IF(Proc[[#This Row],[DaysAgeing]]&gt;5,"yep","on track")</f>
        <v>yep</v>
      </c>
      <c r="Q9340" s="2">
        <f ca="1">IF(Proc[[#This Row],[DateClosed]]="",ABS(NETWORKDAYS(Proc[[#This Row],[DateOpened]],TODAY()))-1,ABS(NETWORKDAYS(Proc[[#This Row],[DateOpened]],Proc[[#This Row],[DateClosed]]))-1)</f>
        <v>11</v>
      </c>
      <c r="R9340" s="140" t="s">
        <v>476</v>
      </c>
      <c r="S9340" s="155"/>
      <c r="T9340" s="155"/>
    </row>
    <row r="9341" spans="1:20" hidden="1">
      <c r="A9341" s="154" t="s">
        <v>10642</v>
      </c>
      <c r="B9341" s="155" t="str">
        <f>IFERROR(VLOOKUP(Proc[[#This Row],[App]],Table2[],3,0),"open")</f>
        <v>ok</v>
      </c>
      <c r="C9341" s="156" t="s">
        <v>369</v>
      </c>
      <c r="D9341" t="s">
        <v>11556</v>
      </c>
      <c r="E9341" s="154" t="s">
        <v>11699</v>
      </c>
      <c r="F9341" s="155" t="s">
        <v>11699</v>
      </c>
      <c r="G9341" s="154" t="s">
        <v>400</v>
      </c>
      <c r="H9341" s="155" t="str">
        <f>IF(Proc[[#This Row],[type]]="LFF (MDG-F)",MID(Proc[[#This Row],[Obj]],13,10),"")</f>
        <v/>
      </c>
      <c r="J9341" s="155" t="b">
        <f>Proc[[#This Row],[Requested]]=Proc[[#This Row],[CurrentParent]]</f>
        <v>1</v>
      </c>
      <c r="K9341" s="155" t="str">
        <f>IF(Proc[[#This Row],[Author]]="Marcela Urrego",VLOOKUP(LEFT(Proc[[#This Row],[Requested]],1),Table3[#All],2,0),VLOOKUP(Proc[[#This Row],[Author]],Table4[],2,0))</f>
        <v>HC</v>
      </c>
      <c r="L9341" s="155" t="s">
        <v>7801</v>
      </c>
      <c r="M9341" s="140">
        <v>46100</v>
      </c>
      <c r="N9341" s="140"/>
      <c r="O9341" s="140"/>
      <c r="P9341" s="140" t="str">
        <f ca="1">IF(Proc[[#This Row],[DaysAgeing]]&gt;5,"yep","on track")</f>
        <v>yep</v>
      </c>
      <c r="Q9341" s="2">
        <f ca="1">IF(Proc[[#This Row],[DateClosed]]="",ABS(NETWORKDAYS(Proc[[#This Row],[DateOpened]],TODAY()))-1,ABS(NETWORKDAYS(Proc[[#This Row],[DateOpened]],Proc[[#This Row],[DateClosed]]))-1)</f>
        <v>11</v>
      </c>
      <c r="R9341" s="140" t="s">
        <v>476</v>
      </c>
      <c r="S9341" s="155"/>
      <c r="T9341" s="155"/>
    </row>
    <row r="9342" spans="1:20" hidden="1">
      <c r="A9342" s="154" t="s">
        <v>10642</v>
      </c>
      <c r="B9342" s="155" t="str">
        <f>IFERROR(VLOOKUP(Proc[[#This Row],[App]],Table2[],3,0),"open")</f>
        <v>ok</v>
      </c>
      <c r="C9342" s="156" t="s">
        <v>369</v>
      </c>
      <c r="D9342" t="s">
        <v>11557</v>
      </c>
      <c r="E9342" s="154" t="s">
        <v>11699</v>
      </c>
      <c r="F9342" s="155" t="s">
        <v>11699</v>
      </c>
      <c r="G9342" s="154" t="s">
        <v>400</v>
      </c>
      <c r="H9342" s="155" t="str">
        <f>IF(Proc[[#This Row],[type]]="LFF (MDG-F)",MID(Proc[[#This Row],[Obj]],13,10),"")</f>
        <v/>
      </c>
      <c r="J9342" s="155" t="b">
        <f>Proc[[#This Row],[Requested]]=Proc[[#This Row],[CurrentParent]]</f>
        <v>1</v>
      </c>
      <c r="K9342" s="155" t="str">
        <f>IF(Proc[[#This Row],[Author]]="Marcela Urrego",VLOOKUP(LEFT(Proc[[#This Row],[Requested]],1),Table3[#All],2,0),VLOOKUP(Proc[[#This Row],[Author]],Table4[],2,0))</f>
        <v>HC</v>
      </c>
      <c r="L9342" s="155" t="s">
        <v>7801</v>
      </c>
      <c r="M9342" s="140">
        <v>46100</v>
      </c>
      <c r="N9342" s="140"/>
      <c r="O9342" s="140"/>
      <c r="P9342" s="140" t="str">
        <f ca="1">IF(Proc[[#This Row],[DaysAgeing]]&gt;5,"yep","on track")</f>
        <v>yep</v>
      </c>
      <c r="Q9342" s="2">
        <f ca="1">IF(Proc[[#This Row],[DateClosed]]="",ABS(NETWORKDAYS(Proc[[#This Row],[DateOpened]],TODAY()))-1,ABS(NETWORKDAYS(Proc[[#This Row],[DateOpened]],Proc[[#This Row],[DateClosed]]))-1)</f>
        <v>11</v>
      </c>
      <c r="R9342" s="140" t="s">
        <v>476</v>
      </c>
      <c r="S9342" s="155"/>
      <c r="T9342" s="155"/>
    </row>
    <row r="9343" spans="1:20" hidden="1">
      <c r="A9343" s="154" t="s">
        <v>10642</v>
      </c>
      <c r="B9343" s="155" t="str">
        <f>IFERROR(VLOOKUP(Proc[[#This Row],[App]],Table2[],3,0),"open")</f>
        <v>ok</v>
      </c>
      <c r="C9343" s="156" t="s">
        <v>369</v>
      </c>
      <c r="D9343" t="s">
        <v>11558</v>
      </c>
      <c r="E9343" s="154" t="s">
        <v>11699</v>
      </c>
      <c r="F9343" s="155" t="s">
        <v>11699</v>
      </c>
      <c r="G9343" s="154" t="s">
        <v>400</v>
      </c>
      <c r="H9343" s="155" t="str">
        <f>IF(Proc[[#This Row],[type]]="LFF (MDG-F)",MID(Proc[[#This Row],[Obj]],13,10),"")</f>
        <v/>
      </c>
      <c r="J9343" s="155" t="b">
        <f>Proc[[#This Row],[Requested]]=Proc[[#This Row],[CurrentParent]]</f>
        <v>1</v>
      </c>
      <c r="K9343" s="155" t="str">
        <f>IF(Proc[[#This Row],[Author]]="Marcela Urrego",VLOOKUP(LEFT(Proc[[#This Row],[Requested]],1),Table3[#All],2,0),VLOOKUP(Proc[[#This Row],[Author]],Table4[],2,0))</f>
        <v>HC</v>
      </c>
      <c r="L9343" s="155" t="s">
        <v>7801</v>
      </c>
      <c r="M9343" s="140">
        <v>46100</v>
      </c>
      <c r="N9343" s="140"/>
      <c r="O9343" s="140"/>
      <c r="P9343" s="140" t="str">
        <f ca="1">IF(Proc[[#This Row],[DaysAgeing]]&gt;5,"yep","on track")</f>
        <v>yep</v>
      </c>
      <c r="Q9343" s="2">
        <f ca="1">IF(Proc[[#This Row],[DateClosed]]="",ABS(NETWORKDAYS(Proc[[#This Row],[DateOpened]],TODAY()))-1,ABS(NETWORKDAYS(Proc[[#This Row],[DateOpened]],Proc[[#This Row],[DateClosed]]))-1)</f>
        <v>11</v>
      </c>
      <c r="R9343" s="140" t="s">
        <v>476</v>
      </c>
      <c r="S9343" s="155"/>
      <c r="T9343" s="155"/>
    </row>
    <row r="9344" spans="1:20" hidden="1">
      <c r="A9344" s="154" t="s">
        <v>10642</v>
      </c>
      <c r="B9344" s="155" t="str">
        <f>IFERROR(VLOOKUP(Proc[[#This Row],[App]],Table2[],3,0),"open")</f>
        <v>ok</v>
      </c>
      <c r="C9344" s="156" t="s">
        <v>369</v>
      </c>
      <c r="D9344" t="s">
        <v>11559</v>
      </c>
      <c r="E9344" s="154" t="s">
        <v>11699</v>
      </c>
      <c r="F9344" s="155" t="s">
        <v>11699</v>
      </c>
      <c r="G9344" s="154" t="s">
        <v>400</v>
      </c>
      <c r="H9344" s="155" t="str">
        <f>IF(Proc[[#This Row],[type]]="LFF (MDG-F)",MID(Proc[[#This Row],[Obj]],13,10),"")</f>
        <v/>
      </c>
      <c r="J9344" s="155" t="b">
        <f>Proc[[#This Row],[Requested]]=Proc[[#This Row],[CurrentParent]]</f>
        <v>1</v>
      </c>
      <c r="K9344" s="155" t="str">
        <f>IF(Proc[[#This Row],[Author]]="Marcela Urrego",VLOOKUP(LEFT(Proc[[#This Row],[Requested]],1),Table3[#All],2,0),VLOOKUP(Proc[[#This Row],[Author]],Table4[],2,0))</f>
        <v>HC</v>
      </c>
      <c r="L9344" s="155" t="s">
        <v>7801</v>
      </c>
      <c r="M9344" s="140">
        <v>46100</v>
      </c>
      <c r="N9344" s="140"/>
      <c r="O9344" s="140"/>
      <c r="P9344" s="140" t="str">
        <f ca="1">IF(Proc[[#This Row],[DaysAgeing]]&gt;5,"yep","on track")</f>
        <v>yep</v>
      </c>
      <c r="Q9344" s="2">
        <f ca="1">IF(Proc[[#This Row],[DateClosed]]="",ABS(NETWORKDAYS(Proc[[#This Row],[DateOpened]],TODAY()))-1,ABS(NETWORKDAYS(Proc[[#This Row],[DateOpened]],Proc[[#This Row],[DateClosed]]))-1)</f>
        <v>11</v>
      </c>
      <c r="R9344" s="140" t="s">
        <v>476</v>
      </c>
      <c r="S9344" s="155"/>
      <c r="T9344" s="155"/>
    </row>
    <row r="9345" spans="1:20" hidden="1">
      <c r="A9345" s="154" t="s">
        <v>10642</v>
      </c>
      <c r="B9345" s="155" t="str">
        <f>IFERROR(VLOOKUP(Proc[[#This Row],[App]],Table2[],3,0),"open")</f>
        <v>ok</v>
      </c>
      <c r="C9345" s="156" t="s">
        <v>369</v>
      </c>
      <c r="D9345" t="s">
        <v>11560</v>
      </c>
      <c r="E9345" s="154" t="s">
        <v>11699</v>
      </c>
      <c r="F9345" s="155" t="s">
        <v>11699</v>
      </c>
      <c r="G9345" s="154" t="s">
        <v>400</v>
      </c>
      <c r="H9345" s="155" t="str">
        <f>IF(Proc[[#This Row],[type]]="LFF (MDG-F)",MID(Proc[[#This Row],[Obj]],13,10),"")</f>
        <v/>
      </c>
      <c r="J9345" s="155" t="b">
        <f>Proc[[#This Row],[Requested]]=Proc[[#This Row],[CurrentParent]]</f>
        <v>1</v>
      </c>
      <c r="K9345" s="155" t="str">
        <f>IF(Proc[[#This Row],[Author]]="Marcela Urrego",VLOOKUP(LEFT(Proc[[#This Row],[Requested]],1),Table3[#All],2,0),VLOOKUP(Proc[[#This Row],[Author]],Table4[],2,0))</f>
        <v>HC</v>
      </c>
      <c r="L9345" s="155" t="s">
        <v>7801</v>
      </c>
      <c r="M9345" s="140">
        <v>46100</v>
      </c>
      <c r="N9345" s="140"/>
      <c r="O9345" s="140"/>
      <c r="P9345" s="140" t="str">
        <f ca="1">IF(Proc[[#This Row],[DaysAgeing]]&gt;5,"yep","on track")</f>
        <v>yep</v>
      </c>
      <c r="Q9345" s="2">
        <f ca="1">IF(Proc[[#This Row],[DateClosed]]="",ABS(NETWORKDAYS(Proc[[#This Row],[DateOpened]],TODAY()))-1,ABS(NETWORKDAYS(Proc[[#This Row],[DateOpened]],Proc[[#This Row],[DateClosed]]))-1)</f>
        <v>11</v>
      </c>
      <c r="R9345" s="140" t="s">
        <v>476</v>
      </c>
      <c r="S9345" s="155"/>
      <c r="T9345" s="155"/>
    </row>
    <row r="9346" spans="1:20" hidden="1">
      <c r="A9346" s="154" t="s">
        <v>10642</v>
      </c>
      <c r="B9346" s="155" t="str">
        <f>IFERROR(VLOOKUP(Proc[[#This Row],[App]],Table2[],3,0),"open")</f>
        <v>ok</v>
      </c>
      <c r="C9346" s="156" t="s">
        <v>369</v>
      </c>
      <c r="D9346" t="s">
        <v>11561</v>
      </c>
      <c r="E9346" s="154" t="s">
        <v>11699</v>
      </c>
      <c r="F9346" s="155" t="s">
        <v>11699</v>
      </c>
      <c r="G9346" s="154" t="s">
        <v>400</v>
      </c>
      <c r="H9346" s="155" t="str">
        <f>IF(Proc[[#This Row],[type]]="LFF (MDG-F)",MID(Proc[[#This Row],[Obj]],13,10),"")</f>
        <v/>
      </c>
      <c r="J9346" s="155" t="b">
        <f>Proc[[#This Row],[Requested]]=Proc[[#This Row],[CurrentParent]]</f>
        <v>1</v>
      </c>
      <c r="K9346" s="155" t="str">
        <f>IF(Proc[[#This Row],[Author]]="Marcela Urrego",VLOOKUP(LEFT(Proc[[#This Row],[Requested]],1),Table3[#All],2,0),VLOOKUP(Proc[[#This Row],[Author]],Table4[],2,0))</f>
        <v>HC</v>
      </c>
      <c r="L9346" s="155" t="s">
        <v>7801</v>
      </c>
      <c r="M9346" s="140">
        <v>46100</v>
      </c>
      <c r="N9346" s="140"/>
      <c r="O9346" s="140"/>
      <c r="P9346" s="140" t="str">
        <f ca="1">IF(Proc[[#This Row],[DaysAgeing]]&gt;5,"yep","on track")</f>
        <v>yep</v>
      </c>
      <c r="Q9346" s="2">
        <f ca="1">IF(Proc[[#This Row],[DateClosed]]="",ABS(NETWORKDAYS(Proc[[#This Row],[DateOpened]],TODAY()))-1,ABS(NETWORKDAYS(Proc[[#This Row],[DateOpened]],Proc[[#This Row],[DateClosed]]))-1)</f>
        <v>11</v>
      </c>
      <c r="R9346" s="140" t="s">
        <v>476</v>
      </c>
      <c r="S9346" s="155"/>
      <c r="T9346" s="155"/>
    </row>
    <row r="9347" spans="1:20" hidden="1">
      <c r="A9347" s="154" t="s">
        <v>10642</v>
      </c>
      <c r="B9347" s="155" t="str">
        <f>IFERROR(VLOOKUP(Proc[[#This Row],[App]],Table2[],3,0),"open")</f>
        <v>ok</v>
      </c>
      <c r="C9347" s="156" t="s">
        <v>369</v>
      </c>
      <c r="D9347" t="s">
        <v>11562</v>
      </c>
      <c r="E9347" s="154" t="s">
        <v>11699</v>
      </c>
      <c r="F9347" s="155" t="s">
        <v>11699</v>
      </c>
      <c r="G9347" s="154" t="s">
        <v>400</v>
      </c>
      <c r="H9347" s="155" t="str">
        <f>IF(Proc[[#This Row],[type]]="LFF (MDG-F)",MID(Proc[[#This Row],[Obj]],13,10),"")</f>
        <v/>
      </c>
      <c r="J9347" s="155" t="b">
        <f>Proc[[#This Row],[Requested]]=Proc[[#This Row],[CurrentParent]]</f>
        <v>1</v>
      </c>
      <c r="K9347" s="155" t="str">
        <f>IF(Proc[[#This Row],[Author]]="Marcela Urrego",VLOOKUP(LEFT(Proc[[#This Row],[Requested]],1),Table3[#All],2,0),VLOOKUP(Proc[[#This Row],[Author]],Table4[],2,0))</f>
        <v>HC</v>
      </c>
      <c r="L9347" s="155" t="s">
        <v>7801</v>
      </c>
      <c r="M9347" s="140">
        <v>46100</v>
      </c>
      <c r="N9347" s="140"/>
      <c r="O9347" s="140"/>
      <c r="P9347" s="140" t="str">
        <f ca="1">IF(Proc[[#This Row],[DaysAgeing]]&gt;5,"yep","on track")</f>
        <v>yep</v>
      </c>
      <c r="Q9347" s="2">
        <f ca="1">IF(Proc[[#This Row],[DateClosed]]="",ABS(NETWORKDAYS(Proc[[#This Row],[DateOpened]],TODAY()))-1,ABS(NETWORKDAYS(Proc[[#This Row],[DateOpened]],Proc[[#This Row],[DateClosed]]))-1)</f>
        <v>11</v>
      </c>
      <c r="R9347" s="140" t="s">
        <v>476</v>
      </c>
      <c r="S9347" s="155"/>
      <c r="T9347" s="155"/>
    </row>
    <row r="9348" spans="1:20" hidden="1">
      <c r="A9348" s="154" t="s">
        <v>10642</v>
      </c>
      <c r="B9348" s="155" t="str">
        <f>IFERROR(VLOOKUP(Proc[[#This Row],[App]],Table2[],3,0),"open")</f>
        <v>ok</v>
      </c>
      <c r="C9348" s="156" t="s">
        <v>369</v>
      </c>
      <c r="D9348" t="s">
        <v>11563</v>
      </c>
      <c r="E9348" s="154" t="s">
        <v>11699</v>
      </c>
      <c r="F9348" s="155" t="s">
        <v>11699</v>
      </c>
      <c r="G9348" s="154" t="s">
        <v>400</v>
      </c>
      <c r="H9348" s="155" t="str">
        <f>IF(Proc[[#This Row],[type]]="LFF (MDG-F)",MID(Proc[[#This Row],[Obj]],13,10),"")</f>
        <v/>
      </c>
      <c r="J9348" s="155" t="b">
        <f>Proc[[#This Row],[Requested]]=Proc[[#This Row],[CurrentParent]]</f>
        <v>1</v>
      </c>
      <c r="K9348" s="155" t="str">
        <f>IF(Proc[[#This Row],[Author]]="Marcela Urrego",VLOOKUP(LEFT(Proc[[#This Row],[Requested]],1),Table3[#All],2,0),VLOOKUP(Proc[[#This Row],[Author]],Table4[],2,0))</f>
        <v>HC</v>
      </c>
      <c r="L9348" s="155" t="s">
        <v>7801</v>
      </c>
      <c r="M9348" s="140">
        <v>46100</v>
      </c>
      <c r="N9348" s="140"/>
      <c r="O9348" s="140"/>
      <c r="P9348" s="140" t="str">
        <f ca="1">IF(Proc[[#This Row],[DaysAgeing]]&gt;5,"yep","on track")</f>
        <v>yep</v>
      </c>
      <c r="Q9348" s="2">
        <f ca="1">IF(Proc[[#This Row],[DateClosed]]="",ABS(NETWORKDAYS(Proc[[#This Row],[DateOpened]],TODAY()))-1,ABS(NETWORKDAYS(Proc[[#This Row],[DateOpened]],Proc[[#This Row],[DateClosed]]))-1)</f>
        <v>11</v>
      </c>
      <c r="R9348" s="140" t="s">
        <v>476</v>
      </c>
      <c r="S9348" s="155"/>
      <c r="T9348" s="155"/>
    </row>
    <row r="9349" spans="1:20" hidden="1">
      <c r="A9349" s="154" t="s">
        <v>10642</v>
      </c>
      <c r="B9349" s="155" t="str">
        <f>IFERROR(VLOOKUP(Proc[[#This Row],[App]],Table2[],3,0),"open")</f>
        <v>ok</v>
      </c>
      <c r="C9349" s="156" t="s">
        <v>369</v>
      </c>
      <c r="D9349" t="s">
        <v>11564</v>
      </c>
      <c r="E9349" s="154" t="s">
        <v>11699</v>
      </c>
      <c r="F9349" s="155" t="s">
        <v>11699</v>
      </c>
      <c r="G9349" s="154" t="s">
        <v>400</v>
      </c>
      <c r="H9349" s="155" t="str">
        <f>IF(Proc[[#This Row],[type]]="LFF (MDG-F)",MID(Proc[[#This Row],[Obj]],13,10),"")</f>
        <v/>
      </c>
      <c r="J9349" s="155" t="b">
        <f>Proc[[#This Row],[Requested]]=Proc[[#This Row],[CurrentParent]]</f>
        <v>1</v>
      </c>
      <c r="K9349" s="155" t="str">
        <f>IF(Proc[[#This Row],[Author]]="Marcela Urrego",VLOOKUP(LEFT(Proc[[#This Row],[Requested]],1),Table3[#All],2,0),VLOOKUP(Proc[[#This Row],[Author]],Table4[],2,0))</f>
        <v>HC</v>
      </c>
      <c r="L9349" s="155" t="s">
        <v>7801</v>
      </c>
      <c r="M9349" s="140">
        <v>46100</v>
      </c>
      <c r="N9349" s="140"/>
      <c r="O9349" s="140"/>
      <c r="P9349" s="140" t="str">
        <f ca="1">IF(Proc[[#This Row],[DaysAgeing]]&gt;5,"yep","on track")</f>
        <v>yep</v>
      </c>
      <c r="Q9349" s="2">
        <f ca="1">IF(Proc[[#This Row],[DateClosed]]="",ABS(NETWORKDAYS(Proc[[#This Row],[DateOpened]],TODAY()))-1,ABS(NETWORKDAYS(Proc[[#This Row],[DateOpened]],Proc[[#This Row],[DateClosed]]))-1)</f>
        <v>11</v>
      </c>
      <c r="R9349" s="140" t="s">
        <v>476</v>
      </c>
      <c r="S9349" s="155"/>
      <c r="T9349" s="155"/>
    </row>
    <row r="9350" spans="1:20" hidden="1">
      <c r="A9350" s="154" t="s">
        <v>10642</v>
      </c>
      <c r="B9350" s="155" t="str">
        <f>IFERROR(VLOOKUP(Proc[[#This Row],[App]],Table2[],3,0),"open")</f>
        <v>ok</v>
      </c>
      <c r="C9350" s="156" t="s">
        <v>369</v>
      </c>
      <c r="D9350" t="s">
        <v>11565</v>
      </c>
      <c r="E9350" s="154" t="s">
        <v>11699</v>
      </c>
      <c r="F9350" s="155" t="s">
        <v>11699</v>
      </c>
      <c r="G9350" s="154" t="s">
        <v>400</v>
      </c>
      <c r="H9350" s="155" t="str">
        <f>IF(Proc[[#This Row],[type]]="LFF (MDG-F)",MID(Proc[[#This Row],[Obj]],13,10),"")</f>
        <v/>
      </c>
      <c r="J9350" s="155" t="b">
        <f>Proc[[#This Row],[Requested]]=Proc[[#This Row],[CurrentParent]]</f>
        <v>1</v>
      </c>
      <c r="K9350" s="155" t="str">
        <f>IF(Proc[[#This Row],[Author]]="Marcela Urrego",VLOOKUP(LEFT(Proc[[#This Row],[Requested]],1),Table3[#All],2,0),VLOOKUP(Proc[[#This Row],[Author]],Table4[],2,0))</f>
        <v>HC</v>
      </c>
      <c r="L9350" s="155" t="s">
        <v>7801</v>
      </c>
      <c r="M9350" s="140">
        <v>46100</v>
      </c>
      <c r="N9350" s="140"/>
      <c r="O9350" s="140"/>
      <c r="P9350" s="140" t="str">
        <f ca="1">IF(Proc[[#This Row],[DaysAgeing]]&gt;5,"yep","on track")</f>
        <v>yep</v>
      </c>
      <c r="Q9350" s="2">
        <f ca="1">IF(Proc[[#This Row],[DateClosed]]="",ABS(NETWORKDAYS(Proc[[#This Row],[DateOpened]],TODAY()))-1,ABS(NETWORKDAYS(Proc[[#This Row],[DateOpened]],Proc[[#This Row],[DateClosed]]))-1)</f>
        <v>11</v>
      </c>
      <c r="R9350" s="140" t="s">
        <v>476</v>
      </c>
      <c r="S9350" s="155"/>
      <c r="T9350" s="155"/>
    </row>
    <row r="9351" spans="1:20" hidden="1">
      <c r="A9351" s="154" t="s">
        <v>10642</v>
      </c>
      <c r="B9351" s="155" t="str">
        <f>IFERROR(VLOOKUP(Proc[[#This Row],[App]],Table2[],3,0),"open")</f>
        <v>ok</v>
      </c>
      <c r="C9351" s="156" t="s">
        <v>369</v>
      </c>
      <c r="D9351" t="s">
        <v>11566</v>
      </c>
      <c r="E9351" s="154" t="s">
        <v>11699</v>
      </c>
      <c r="F9351" s="155" t="s">
        <v>11699</v>
      </c>
      <c r="G9351" s="154" t="s">
        <v>400</v>
      </c>
      <c r="H9351" s="155" t="str">
        <f>IF(Proc[[#This Row],[type]]="LFF (MDG-F)",MID(Proc[[#This Row],[Obj]],13,10),"")</f>
        <v/>
      </c>
      <c r="J9351" s="155" t="b">
        <f>Proc[[#This Row],[Requested]]=Proc[[#This Row],[CurrentParent]]</f>
        <v>1</v>
      </c>
      <c r="K9351" s="155" t="str">
        <f>IF(Proc[[#This Row],[Author]]="Marcela Urrego",VLOOKUP(LEFT(Proc[[#This Row],[Requested]],1),Table3[#All],2,0),VLOOKUP(Proc[[#This Row],[Author]],Table4[],2,0))</f>
        <v>HC</v>
      </c>
      <c r="L9351" s="155" t="s">
        <v>7801</v>
      </c>
      <c r="M9351" s="140">
        <v>46100</v>
      </c>
      <c r="N9351" s="140"/>
      <c r="O9351" s="140"/>
      <c r="P9351" s="140" t="str">
        <f ca="1">IF(Proc[[#This Row],[DaysAgeing]]&gt;5,"yep","on track")</f>
        <v>yep</v>
      </c>
      <c r="Q9351" s="2">
        <f ca="1">IF(Proc[[#This Row],[DateClosed]]="",ABS(NETWORKDAYS(Proc[[#This Row],[DateOpened]],TODAY()))-1,ABS(NETWORKDAYS(Proc[[#This Row],[DateOpened]],Proc[[#This Row],[DateClosed]]))-1)</f>
        <v>11</v>
      </c>
      <c r="R9351" s="140" t="s">
        <v>476</v>
      </c>
      <c r="S9351" s="155"/>
      <c r="T9351" s="155"/>
    </row>
    <row r="9352" spans="1:20" hidden="1">
      <c r="A9352" s="154" t="s">
        <v>10642</v>
      </c>
      <c r="B9352" s="155" t="str">
        <f>IFERROR(VLOOKUP(Proc[[#This Row],[App]],Table2[],3,0),"open")</f>
        <v>ok</v>
      </c>
      <c r="C9352" s="156" t="s">
        <v>369</v>
      </c>
      <c r="D9352" t="s">
        <v>11567</v>
      </c>
      <c r="E9352" s="154" t="s">
        <v>11699</v>
      </c>
      <c r="F9352" s="155" t="s">
        <v>11699</v>
      </c>
      <c r="G9352" s="154" t="s">
        <v>400</v>
      </c>
      <c r="H9352" s="155" t="str">
        <f>IF(Proc[[#This Row],[type]]="LFF (MDG-F)",MID(Proc[[#This Row],[Obj]],13,10),"")</f>
        <v/>
      </c>
      <c r="J9352" s="155" t="b">
        <f>Proc[[#This Row],[Requested]]=Proc[[#This Row],[CurrentParent]]</f>
        <v>1</v>
      </c>
      <c r="K9352" s="155" t="str">
        <f>IF(Proc[[#This Row],[Author]]="Marcela Urrego",VLOOKUP(LEFT(Proc[[#This Row],[Requested]],1),Table3[#All],2,0),VLOOKUP(Proc[[#This Row],[Author]],Table4[],2,0))</f>
        <v>HC</v>
      </c>
      <c r="L9352" s="155" t="s">
        <v>7801</v>
      </c>
      <c r="M9352" s="140">
        <v>46100</v>
      </c>
      <c r="N9352" s="140"/>
      <c r="O9352" s="140"/>
      <c r="P9352" s="140" t="str">
        <f ca="1">IF(Proc[[#This Row],[DaysAgeing]]&gt;5,"yep","on track")</f>
        <v>yep</v>
      </c>
      <c r="Q9352" s="2">
        <f ca="1">IF(Proc[[#This Row],[DateClosed]]="",ABS(NETWORKDAYS(Proc[[#This Row],[DateOpened]],TODAY()))-1,ABS(NETWORKDAYS(Proc[[#This Row],[DateOpened]],Proc[[#This Row],[DateClosed]]))-1)</f>
        <v>11</v>
      </c>
      <c r="R9352" s="140" t="s">
        <v>476</v>
      </c>
      <c r="S9352" s="155"/>
      <c r="T9352" s="155"/>
    </row>
    <row r="9353" spans="1:20" hidden="1">
      <c r="A9353" s="154" t="s">
        <v>10642</v>
      </c>
      <c r="B9353" s="155" t="str">
        <f>IFERROR(VLOOKUP(Proc[[#This Row],[App]],Table2[],3,0),"open")</f>
        <v>ok</v>
      </c>
      <c r="C9353" s="156" t="s">
        <v>369</v>
      </c>
      <c r="D9353" t="s">
        <v>11568</v>
      </c>
      <c r="E9353" s="154" t="s">
        <v>11699</v>
      </c>
      <c r="F9353" s="155" t="s">
        <v>11699</v>
      </c>
      <c r="G9353" s="154" t="s">
        <v>400</v>
      </c>
      <c r="H9353" s="155" t="str">
        <f>IF(Proc[[#This Row],[type]]="LFF (MDG-F)",MID(Proc[[#This Row],[Obj]],13,10),"")</f>
        <v/>
      </c>
      <c r="J9353" s="155" t="b">
        <f>Proc[[#This Row],[Requested]]=Proc[[#This Row],[CurrentParent]]</f>
        <v>1</v>
      </c>
      <c r="K9353" s="155" t="str">
        <f>IF(Proc[[#This Row],[Author]]="Marcela Urrego",VLOOKUP(LEFT(Proc[[#This Row],[Requested]],1),Table3[#All],2,0),VLOOKUP(Proc[[#This Row],[Author]],Table4[],2,0))</f>
        <v>HC</v>
      </c>
      <c r="L9353" s="155" t="s">
        <v>7801</v>
      </c>
      <c r="M9353" s="140">
        <v>46100</v>
      </c>
      <c r="N9353" s="140"/>
      <c r="O9353" s="140"/>
      <c r="P9353" s="140" t="str">
        <f ca="1">IF(Proc[[#This Row],[DaysAgeing]]&gt;5,"yep","on track")</f>
        <v>yep</v>
      </c>
      <c r="Q9353" s="2">
        <f ca="1">IF(Proc[[#This Row],[DateClosed]]="",ABS(NETWORKDAYS(Proc[[#This Row],[DateOpened]],TODAY()))-1,ABS(NETWORKDAYS(Proc[[#This Row],[DateOpened]],Proc[[#This Row],[DateClosed]]))-1)</f>
        <v>11</v>
      </c>
      <c r="R9353" s="140" t="s">
        <v>476</v>
      </c>
      <c r="S9353" s="155"/>
      <c r="T9353" s="155"/>
    </row>
    <row r="9354" spans="1:20" hidden="1">
      <c r="A9354" s="154" t="s">
        <v>10642</v>
      </c>
      <c r="B9354" s="155" t="str">
        <f>IFERROR(VLOOKUP(Proc[[#This Row],[App]],Table2[],3,0),"open")</f>
        <v>ok</v>
      </c>
      <c r="C9354" s="156" t="s">
        <v>369</v>
      </c>
      <c r="D9354" t="s">
        <v>11569</v>
      </c>
      <c r="E9354" s="154" t="s">
        <v>11699</v>
      </c>
      <c r="F9354" s="155" t="s">
        <v>11699</v>
      </c>
      <c r="G9354" s="154" t="s">
        <v>400</v>
      </c>
      <c r="H9354" s="155" t="str">
        <f>IF(Proc[[#This Row],[type]]="LFF (MDG-F)",MID(Proc[[#This Row],[Obj]],13,10),"")</f>
        <v/>
      </c>
      <c r="J9354" s="155" t="b">
        <f>Proc[[#This Row],[Requested]]=Proc[[#This Row],[CurrentParent]]</f>
        <v>1</v>
      </c>
      <c r="K9354" s="155" t="str">
        <f>IF(Proc[[#This Row],[Author]]="Marcela Urrego",VLOOKUP(LEFT(Proc[[#This Row],[Requested]],1),Table3[#All],2,0),VLOOKUP(Proc[[#This Row],[Author]],Table4[],2,0))</f>
        <v>HC</v>
      </c>
      <c r="L9354" s="155" t="s">
        <v>7801</v>
      </c>
      <c r="M9354" s="140">
        <v>46100</v>
      </c>
      <c r="N9354" s="140"/>
      <c r="O9354" s="140"/>
      <c r="P9354" s="140" t="str">
        <f ca="1">IF(Proc[[#This Row],[DaysAgeing]]&gt;5,"yep","on track")</f>
        <v>yep</v>
      </c>
      <c r="Q9354" s="2">
        <f ca="1">IF(Proc[[#This Row],[DateClosed]]="",ABS(NETWORKDAYS(Proc[[#This Row],[DateOpened]],TODAY()))-1,ABS(NETWORKDAYS(Proc[[#This Row],[DateOpened]],Proc[[#This Row],[DateClosed]]))-1)</f>
        <v>11</v>
      </c>
      <c r="R9354" s="140" t="s">
        <v>476</v>
      </c>
      <c r="S9354" s="155"/>
      <c r="T9354" s="155"/>
    </row>
    <row r="9355" spans="1:20" hidden="1">
      <c r="A9355" s="154" t="s">
        <v>10642</v>
      </c>
      <c r="B9355" s="155" t="str">
        <f>IFERROR(VLOOKUP(Proc[[#This Row],[App]],Table2[],3,0),"open")</f>
        <v>ok</v>
      </c>
      <c r="C9355" s="156" t="s">
        <v>369</v>
      </c>
      <c r="D9355" t="s">
        <v>11570</v>
      </c>
      <c r="E9355" s="154" t="s">
        <v>11699</v>
      </c>
      <c r="F9355" s="155" t="s">
        <v>11699</v>
      </c>
      <c r="G9355" s="154" t="s">
        <v>400</v>
      </c>
      <c r="H9355" s="155" t="str">
        <f>IF(Proc[[#This Row],[type]]="LFF (MDG-F)",MID(Proc[[#This Row],[Obj]],13,10),"")</f>
        <v/>
      </c>
      <c r="J9355" s="155" t="b">
        <f>Proc[[#This Row],[Requested]]=Proc[[#This Row],[CurrentParent]]</f>
        <v>1</v>
      </c>
      <c r="K9355" s="155" t="str">
        <f>IF(Proc[[#This Row],[Author]]="Marcela Urrego",VLOOKUP(LEFT(Proc[[#This Row],[Requested]],1),Table3[#All],2,0),VLOOKUP(Proc[[#This Row],[Author]],Table4[],2,0))</f>
        <v>HC</v>
      </c>
      <c r="L9355" s="155" t="s">
        <v>7801</v>
      </c>
      <c r="M9355" s="140">
        <v>46100</v>
      </c>
      <c r="N9355" s="140"/>
      <c r="O9355" s="140"/>
      <c r="P9355" s="140" t="str">
        <f ca="1">IF(Proc[[#This Row],[DaysAgeing]]&gt;5,"yep","on track")</f>
        <v>yep</v>
      </c>
      <c r="Q9355" s="2">
        <f ca="1">IF(Proc[[#This Row],[DateClosed]]="",ABS(NETWORKDAYS(Proc[[#This Row],[DateOpened]],TODAY()))-1,ABS(NETWORKDAYS(Proc[[#This Row],[DateOpened]],Proc[[#This Row],[DateClosed]]))-1)</f>
        <v>11</v>
      </c>
      <c r="R9355" s="140" t="s">
        <v>476</v>
      </c>
      <c r="S9355" s="155"/>
      <c r="T9355" s="155"/>
    </row>
    <row r="9356" spans="1:20" hidden="1">
      <c r="A9356" s="154" t="s">
        <v>10642</v>
      </c>
      <c r="B9356" s="155" t="str">
        <f>IFERROR(VLOOKUP(Proc[[#This Row],[App]],Table2[],3,0),"open")</f>
        <v>ok</v>
      </c>
      <c r="C9356" s="156" t="s">
        <v>369</v>
      </c>
      <c r="D9356" t="s">
        <v>11571</v>
      </c>
      <c r="E9356" s="154" t="s">
        <v>11699</v>
      </c>
      <c r="F9356" s="155" t="s">
        <v>11699</v>
      </c>
      <c r="G9356" s="154" t="s">
        <v>400</v>
      </c>
      <c r="H9356" s="155" t="str">
        <f>IF(Proc[[#This Row],[type]]="LFF (MDG-F)",MID(Proc[[#This Row],[Obj]],13,10),"")</f>
        <v/>
      </c>
      <c r="J9356" s="155" t="b">
        <f>Proc[[#This Row],[Requested]]=Proc[[#This Row],[CurrentParent]]</f>
        <v>1</v>
      </c>
      <c r="K9356" s="155" t="str">
        <f>IF(Proc[[#This Row],[Author]]="Marcela Urrego",VLOOKUP(LEFT(Proc[[#This Row],[Requested]],1),Table3[#All],2,0),VLOOKUP(Proc[[#This Row],[Author]],Table4[],2,0))</f>
        <v>HC</v>
      </c>
      <c r="L9356" s="155" t="s">
        <v>7801</v>
      </c>
      <c r="M9356" s="140">
        <v>46100</v>
      </c>
      <c r="N9356" s="140"/>
      <c r="O9356" s="140"/>
      <c r="P9356" s="140" t="str">
        <f ca="1">IF(Proc[[#This Row],[DaysAgeing]]&gt;5,"yep","on track")</f>
        <v>yep</v>
      </c>
      <c r="Q9356" s="2">
        <f ca="1">IF(Proc[[#This Row],[DateClosed]]="",ABS(NETWORKDAYS(Proc[[#This Row],[DateOpened]],TODAY()))-1,ABS(NETWORKDAYS(Proc[[#This Row],[DateOpened]],Proc[[#This Row],[DateClosed]]))-1)</f>
        <v>11</v>
      </c>
      <c r="R9356" s="140" t="s">
        <v>476</v>
      </c>
      <c r="S9356" s="155"/>
      <c r="T9356" s="155"/>
    </row>
    <row r="9357" spans="1:20" hidden="1">
      <c r="A9357" s="154" t="s">
        <v>10642</v>
      </c>
      <c r="B9357" s="155" t="str">
        <f>IFERROR(VLOOKUP(Proc[[#This Row],[App]],Table2[],3,0),"open")</f>
        <v>ok</v>
      </c>
      <c r="C9357" s="156" t="s">
        <v>369</v>
      </c>
      <c r="D9357" t="s">
        <v>11572</v>
      </c>
      <c r="E9357" s="154" t="s">
        <v>11699</v>
      </c>
      <c r="F9357" s="155" t="s">
        <v>11699</v>
      </c>
      <c r="G9357" s="154" t="s">
        <v>400</v>
      </c>
      <c r="H9357" s="155" t="str">
        <f>IF(Proc[[#This Row],[type]]="LFF (MDG-F)",MID(Proc[[#This Row],[Obj]],13,10),"")</f>
        <v/>
      </c>
      <c r="J9357" s="155" t="b">
        <f>Proc[[#This Row],[Requested]]=Proc[[#This Row],[CurrentParent]]</f>
        <v>1</v>
      </c>
      <c r="K9357" s="155" t="str">
        <f>IF(Proc[[#This Row],[Author]]="Marcela Urrego",VLOOKUP(LEFT(Proc[[#This Row],[Requested]],1),Table3[#All],2,0),VLOOKUP(Proc[[#This Row],[Author]],Table4[],2,0))</f>
        <v>HC</v>
      </c>
      <c r="L9357" s="155" t="s">
        <v>7801</v>
      </c>
      <c r="M9357" s="140">
        <v>46100</v>
      </c>
      <c r="N9357" s="140"/>
      <c r="O9357" s="140"/>
      <c r="P9357" s="140" t="str">
        <f ca="1">IF(Proc[[#This Row],[DaysAgeing]]&gt;5,"yep","on track")</f>
        <v>yep</v>
      </c>
      <c r="Q9357" s="2">
        <f ca="1">IF(Proc[[#This Row],[DateClosed]]="",ABS(NETWORKDAYS(Proc[[#This Row],[DateOpened]],TODAY()))-1,ABS(NETWORKDAYS(Proc[[#This Row],[DateOpened]],Proc[[#This Row],[DateClosed]]))-1)</f>
        <v>11</v>
      </c>
      <c r="R9357" s="140" t="s">
        <v>476</v>
      </c>
      <c r="S9357" s="155"/>
      <c r="T9357" s="155"/>
    </row>
    <row r="9358" spans="1:20" hidden="1">
      <c r="A9358" s="154" t="s">
        <v>10642</v>
      </c>
      <c r="B9358" s="155" t="str">
        <f>IFERROR(VLOOKUP(Proc[[#This Row],[App]],Table2[],3,0),"open")</f>
        <v>ok</v>
      </c>
      <c r="C9358" s="156" t="s">
        <v>369</v>
      </c>
      <c r="D9358" t="s">
        <v>11573</v>
      </c>
      <c r="E9358" s="154" t="s">
        <v>11699</v>
      </c>
      <c r="F9358" s="155" t="s">
        <v>11699</v>
      </c>
      <c r="G9358" s="154" t="s">
        <v>400</v>
      </c>
      <c r="H9358" s="155" t="str">
        <f>IF(Proc[[#This Row],[type]]="LFF (MDG-F)",MID(Proc[[#This Row],[Obj]],13,10),"")</f>
        <v/>
      </c>
      <c r="J9358" s="155" t="b">
        <f>Proc[[#This Row],[Requested]]=Proc[[#This Row],[CurrentParent]]</f>
        <v>1</v>
      </c>
      <c r="K9358" s="155" t="str">
        <f>IF(Proc[[#This Row],[Author]]="Marcela Urrego",VLOOKUP(LEFT(Proc[[#This Row],[Requested]],1),Table3[#All],2,0),VLOOKUP(Proc[[#This Row],[Author]],Table4[],2,0))</f>
        <v>HC</v>
      </c>
      <c r="L9358" s="155" t="s">
        <v>7801</v>
      </c>
      <c r="M9358" s="140">
        <v>46100</v>
      </c>
      <c r="N9358" s="140"/>
      <c r="O9358" s="140"/>
      <c r="P9358" s="140" t="str">
        <f ca="1">IF(Proc[[#This Row],[DaysAgeing]]&gt;5,"yep","on track")</f>
        <v>yep</v>
      </c>
      <c r="Q9358" s="2">
        <f ca="1">IF(Proc[[#This Row],[DateClosed]]="",ABS(NETWORKDAYS(Proc[[#This Row],[DateOpened]],TODAY()))-1,ABS(NETWORKDAYS(Proc[[#This Row],[DateOpened]],Proc[[#This Row],[DateClosed]]))-1)</f>
        <v>11</v>
      </c>
      <c r="R9358" s="140" t="s">
        <v>476</v>
      </c>
      <c r="S9358" s="155"/>
      <c r="T9358" s="155"/>
    </row>
    <row r="9359" spans="1:20" hidden="1">
      <c r="A9359" s="154" t="s">
        <v>10642</v>
      </c>
      <c r="B9359" s="155" t="str">
        <f>IFERROR(VLOOKUP(Proc[[#This Row],[App]],Table2[],3,0),"open")</f>
        <v>ok</v>
      </c>
      <c r="C9359" s="156" t="s">
        <v>369</v>
      </c>
      <c r="D9359" t="s">
        <v>11574</v>
      </c>
      <c r="E9359" s="154" t="s">
        <v>11699</v>
      </c>
      <c r="F9359" s="155" t="s">
        <v>11699</v>
      </c>
      <c r="G9359" s="154" t="s">
        <v>400</v>
      </c>
      <c r="H9359" s="155" t="str">
        <f>IF(Proc[[#This Row],[type]]="LFF (MDG-F)",MID(Proc[[#This Row],[Obj]],13,10),"")</f>
        <v/>
      </c>
      <c r="J9359" s="155" t="b">
        <f>Proc[[#This Row],[Requested]]=Proc[[#This Row],[CurrentParent]]</f>
        <v>1</v>
      </c>
      <c r="K9359" s="155" t="str">
        <f>IF(Proc[[#This Row],[Author]]="Marcela Urrego",VLOOKUP(LEFT(Proc[[#This Row],[Requested]],1),Table3[#All],2,0),VLOOKUP(Proc[[#This Row],[Author]],Table4[],2,0))</f>
        <v>HC</v>
      </c>
      <c r="L9359" s="155" t="s">
        <v>7801</v>
      </c>
      <c r="M9359" s="140">
        <v>46100</v>
      </c>
      <c r="N9359" s="140"/>
      <c r="O9359" s="140"/>
      <c r="P9359" s="140" t="str">
        <f ca="1">IF(Proc[[#This Row],[DaysAgeing]]&gt;5,"yep","on track")</f>
        <v>yep</v>
      </c>
      <c r="Q9359" s="2">
        <f ca="1">IF(Proc[[#This Row],[DateClosed]]="",ABS(NETWORKDAYS(Proc[[#This Row],[DateOpened]],TODAY()))-1,ABS(NETWORKDAYS(Proc[[#This Row],[DateOpened]],Proc[[#This Row],[DateClosed]]))-1)</f>
        <v>11</v>
      </c>
      <c r="R9359" s="140" t="s">
        <v>476</v>
      </c>
      <c r="S9359" s="155"/>
      <c r="T9359" s="155"/>
    </row>
    <row r="9360" spans="1:20" hidden="1">
      <c r="A9360" s="154" t="s">
        <v>10642</v>
      </c>
      <c r="B9360" s="155" t="str">
        <f>IFERROR(VLOOKUP(Proc[[#This Row],[App]],Table2[],3,0),"open")</f>
        <v>ok</v>
      </c>
      <c r="C9360" s="156" t="s">
        <v>369</v>
      </c>
      <c r="D9360" t="s">
        <v>11575</v>
      </c>
      <c r="E9360" s="154" t="s">
        <v>11699</v>
      </c>
      <c r="F9360" s="155" t="s">
        <v>11699</v>
      </c>
      <c r="G9360" s="154" t="s">
        <v>400</v>
      </c>
      <c r="H9360" s="155" t="str">
        <f>IF(Proc[[#This Row],[type]]="LFF (MDG-F)",MID(Proc[[#This Row],[Obj]],13,10),"")</f>
        <v/>
      </c>
      <c r="J9360" s="155" t="b">
        <f>Proc[[#This Row],[Requested]]=Proc[[#This Row],[CurrentParent]]</f>
        <v>1</v>
      </c>
      <c r="K9360" s="155" t="str">
        <f>IF(Proc[[#This Row],[Author]]="Marcela Urrego",VLOOKUP(LEFT(Proc[[#This Row],[Requested]],1),Table3[#All],2,0),VLOOKUP(Proc[[#This Row],[Author]],Table4[],2,0))</f>
        <v>HC</v>
      </c>
      <c r="L9360" s="155" t="s">
        <v>7801</v>
      </c>
      <c r="M9360" s="140">
        <v>46100</v>
      </c>
      <c r="N9360" s="140"/>
      <c r="O9360" s="140"/>
      <c r="P9360" s="140" t="str">
        <f ca="1">IF(Proc[[#This Row],[DaysAgeing]]&gt;5,"yep","on track")</f>
        <v>yep</v>
      </c>
      <c r="Q9360" s="2">
        <f ca="1">IF(Proc[[#This Row],[DateClosed]]="",ABS(NETWORKDAYS(Proc[[#This Row],[DateOpened]],TODAY()))-1,ABS(NETWORKDAYS(Proc[[#This Row],[DateOpened]],Proc[[#This Row],[DateClosed]]))-1)</f>
        <v>11</v>
      </c>
      <c r="R9360" s="140" t="s">
        <v>476</v>
      </c>
      <c r="S9360" s="155"/>
      <c r="T9360" s="155"/>
    </row>
    <row r="9361" spans="1:20" hidden="1">
      <c r="A9361" s="154" t="s">
        <v>10642</v>
      </c>
      <c r="B9361" s="155" t="str">
        <f>IFERROR(VLOOKUP(Proc[[#This Row],[App]],Table2[],3,0),"open")</f>
        <v>ok</v>
      </c>
      <c r="C9361" s="156" t="s">
        <v>369</v>
      </c>
      <c r="D9361" t="s">
        <v>11576</v>
      </c>
      <c r="E9361" s="154" t="s">
        <v>11699</v>
      </c>
      <c r="F9361" s="155" t="s">
        <v>11699</v>
      </c>
      <c r="G9361" s="154" t="s">
        <v>400</v>
      </c>
      <c r="H9361" s="155" t="str">
        <f>IF(Proc[[#This Row],[type]]="LFF (MDG-F)",MID(Proc[[#This Row],[Obj]],13,10),"")</f>
        <v/>
      </c>
      <c r="J9361" s="155" t="b">
        <f>Proc[[#This Row],[Requested]]=Proc[[#This Row],[CurrentParent]]</f>
        <v>1</v>
      </c>
      <c r="K9361" s="155" t="str">
        <f>IF(Proc[[#This Row],[Author]]="Marcela Urrego",VLOOKUP(LEFT(Proc[[#This Row],[Requested]],1),Table3[#All],2,0),VLOOKUP(Proc[[#This Row],[Author]],Table4[],2,0))</f>
        <v>HC</v>
      </c>
      <c r="L9361" s="155" t="s">
        <v>7801</v>
      </c>
      <c r="M9361" s="140">
        <v>46100</v>
      </c>
      <c r="N9361" s="140"/>
      <c r="O9361" s="140"/>
      <c r="P9361" s="140" t="str">
        <f ca="1">IF(Proc[[#This Row],[DaysAgeing]]&gt;5,"yep","on track")</f>
        <v>yep</v>
      </c>
      <c r="Q9361" s="2">
        <f ca="1">IF(Proc[[#This Row],[DateClosed]]="",ABS(NETWORKDAYS(Proc[[#This Row],[DateOpened]],TODAY()))-1,ABS(NETWORKDAYS(Proc[[#This Row],[DateOpened]],Proc[[#This Row],[DateClosed]]))-1)</f>
        <v>11</v>
      </c>
      <c r="R9361" s="140" t="s">
        <v>476</v>
      </c>
      <c r="S9361" s="155"/>
      <c r="T9361" s="155"/>
    </row>
    <row r="9362" spans="1:20" hidden="1">
      <c r="A9362" s="154" t="s">
        <v>10642</v>
      </c>
      <c r="B9362" s="155" t="str">
        <f>IFERROR(VLOOKUP(Proc[[#This Row],[App]],Table2[],3,0),"open")</f>
        <v>ok</v>
      </c>
      <c r="C9362" s="156" t="s">
        <v>369</v>
      </c>
      <c r="D9362" t="s">
        <v>11577</v>
      </c>
      <c r="E9362" s="154" t="s">
        <v>11699</v>
      </c>
      <c r="F9362" s="155" t="s">
        <v>11699</v>
      </c>
      <c r="G9362" s="154" t="s">
        <v>400</v>
      </c>
      <c r="H9362" s="155" t="str">
        <f>IF(Proc[[#This Row],[type]]="LFF (MDG-F)",MID(Proc[[#This Row],[Obj]],13,10),"")</f>
        <v/>
      </c>
      <c r="J9362" s="155" t="b">
        <f>Proc[[#This Row],[Requested]]=Proc[[#This Row],[CurrentParent]]</f>
        <v>1</v>
      </c>
      <c r="K9362" s="155" t="str">
        <f>IF(Proc[[#This Row],[Author]]="Marcela Urrego",VLOOKUP(LEFT(Proc[[#This Row],[Requested]],1),Table3[#All],2,0),VLOOKUP(Proc[[#This Row],[Author]],Table4[],2,0))</f>
        <v>HC</v>
      </c>
      <c r="L9362" s="155" t="s">
        <v>7801</v>
      </c>
      <c r="M9362" s="140">
        <v>46100</v>
      </c>
      <c r="N9362" s="140"/>
      <c r="O9362" s="140"/>
      <c r="P9362" s="140" t="str">
        <f ca="1">IF(Proc[[#This Row],[DaysAgeing]]&gt;5,"yep","on track")</f>
        <v>yep</v>
      </c>
      <c r="Q9362" s="2">
        <f ca="1">IF(Proc[[#This Row],[DateClosed]]="",ABS(NETWORKDAYS(Proc[[#This Row],[DateOpened]],TODAY()))-1,ABS(NETWORKDAYS(Proc[[#This Row],[DateOpened]],Proc[[#This Row],[DateClosed]]))-1)</f>
        <v>11</v>
      </c>
      <c r="R9362" s="140" t="s">
        <v>476</v>
      </c>
      <c r="S9362" s="155"/>
      <c r="T9362" s="155"/>
    </row>
    <row r="9363" spans="1:20" hidden="1">
      <c r="A9363" s="154" t="s">
        <v>10642</v>
      </c>
      <c r="B9363" s="155" t="str">
        <f>IFERROR(VLOOKUP(Proc[[#This Row],[App]],Table2[],3,0),"open")</f>
        <v>ok</v>
      </c>
      <c r="C9363" s="156" t="s">
        <v>369</v>
      </c>
      <c r="D9363" t="s">
        <v>11578</v>
      </c>
      <c r="E9363" s="154" t="s">
        <v>11699</v>
      </c>
      <c r="F9363" s="155" t="s">
        <v>11699</v>
      </c>
      <c r="G9363" s="154" t="s">
        <v>400</v>
      </c>
      <c r="H9363" s="155" t="str">
        <f>IF(Proc[[#This Row],[type]]="LFF (MDG-F)",MID(Proc[[#This Row],[Obj]],13,10),"")</f>
        <v/>
      </c>
      <c r="J9363" s="155" t="b">
        <f>Proc[[#This Row],[Requested]]=Proc[[#This Row],[CurrentParent]]</f>
        <v>1</v>
      </c>
      <c r="K9363" s="155" t="str">
        <f>IF(Proc[[#This Row],[Author]]="Marcela Urrego",VLOOKUP(LEFT(Proc[[#This Row],[Requested]],1),Table3[#All],2,0),VLOOKUP(Proc[[#This Row],[Author]],Table4[],2,0))</f>
        <v>HC</v>
      </c>
      <c r="L9363" s="155" t="s">
        <v>7801</v>
      </c>
      <c r="M9363" s="140">
        <v>46100</v>
      </c>
      <c r="N9363" s="140"/>
      <c r="O9363" s="140"/>
      <c r="P9363" s="140" t="str">
        <f ca="1">IF(Proc[[#This Row],[DaysAgeing]]&gt;5,"yep","on track")</f>
        <v>yep</v>
      </c>
      <c r="Q9363" s="2">
        <f ca="1">IF(Proc[[#This Row],[DateClosed]]="",ABS(NETWORKDAYS(Proc[[#This Row],[DateOpened]],TODAY()))-1,ABS(NETWORKDAYS(Proc[[#This Row],[DateOpened]],Proc[[#This Row],[DateClosed]]))-1)</f>
        <v>11</v>
      </c>
      <c r="R9363" s="140" t="s">
        <v>476</v>
      </c>
      <c r="S9363" s="155"/>
      <c r="T9363" s="155"/>
    </row>
    <row r="9364" spans="1:20" hidden="1">
      <c r="A9364" s="154" t="s">
        <v>10642</v>
      </c>
      <c r="B9364" s="155" t="str">
        <f>IFERROR(VLOOKUP(Proc[[#This Row],[App]],Table2[],3,0),"open")</f>
        <v>ok</v>
      </c>
      <c r="C9364" s="156" t="s">
        <v>369</v>
      </c>
      <c r="D9364" t="s">
        <v>11579</v>
      </c>
      <c r="E9364" s="154" t="s">
        <v>11699</v>
      </c>
      <c r="F9364" s="155" t="s">
        <v>11699</v>
      </c>
      <c r="G9364" s="154" t="s">
        <v>400</v>
      </c>
      <c r="H9364" s="155" t="str">
        <f>IF(Proc[[#This Row],[type]]="LFF (MDG-F)",MID(Proc[[#This Row],[Obj]],13,10),"")</f>
        <v/>
      </c>
      <c r="J9364" s="155" t="b">
        <f>Proc[[#This Row],[Requested]]=Proc[[#This Row],[CurrentParent]]</f>
        <v>1</v>
      </c>
      <c r="K9364" s="155" t="str">
        <f>IF(Proc[[#This Row],[Author]]="Marcela Urrego",VLOOKUP(LEFT(Proc[[#This Row],[Requested]],1),Table3[#All],2,0),VLOOKUP(Proc[[#This Row],[Author]],Table4[],2,0))</f>
        <v>HC</v>
      </c>
      <c r="L9364" s="155" t="s">
        <v>7801</v>
      </c>
      <c r="M9364" s="140">
        <v>46100</v>
      </c>
      <c r="N9364" s="140"/>
      <c r="O9364" s="140"/>
      <c r="P9364" s="140" t="str">
        <f ca="1">IF(Proc[[#This Row],[DaysAgeing]]&gt;5,"yep","on track")</f>
        <v>yep</v>
      </c>
      <c r="Q9364" s="2">
        <f ca="1">IF(Proc[[#This Row],[DateClosed]]="",ABS(NETWORKDAYS(Proc[[#This Row],[DateOpened]],TODAY()))-1,ABS(NETWORKDAYS(Proc[[#This Row],[DateOpened]],Proc[[#This Row],[DateClosed]]))-1)</f>
        <v>11</v>
      </c>
      <c r="R9364" s="140" t="s">
        <v>476</v>
      </c>
      <c r="S9364" s="155"/>
      <c r="T9364" s="155"/>
    </row>
    <row r="9365" spans="1:20" hidden="1">
      <c r="A9365" s="154" t="s">
        <v>10642</v>
      </c>
      <c r="B9365" s="155" t="str">
        <f>IFERROR(VLOOKUP(Proc[[#This Row],[App]],Table2[],3,0),"open")</f>
        <v>ok</v>
      </c>
      <c r="C9365" s="156" t="s">
        <v>369</v>
      </c>
      <c r="D9365" t="s">
        <v>11580</v>
      </c>
      <c r="E9365" s="154" t="s">
        <v>11699</v>
      </c>
      <c r="F9365" s="155" t="s">
        <v>11699</v>
      </c>
      <c r="G9365" s="154" t="s">
        <v>400</v>
      </c>
      <c r="H9365" s="155" t="str">
        <f>IF(Proc[[#This Row],[type]]="LFF (MDG-F)",MID(Proc[[#This Row],[Obj]],13,10),"")</f>
        <v/>
      </c>
      <c r="J9365" s="155" t="b">
        <f>Proc[[#This Row],[Requested]]=Proc[[#This Row],[CurrentParent]]</f>
        <v>1</v>
      </c>
      <c r="K9365" s="155" t="str">
        <f>IF(Proc[[#This Row],[Author]]="Marcela Urrego",VLOOKUP(LEFT(Proc[[#This Row],[Requested]],1),Table3[#All],2,0),VLOOKUP(Proc[[#This Row],[Author]],Table4[],2,0))</f>
        <v>HC</v>
      </c>
      <c r="L9365" s="155" t="s">
        <v>7801</v>
      </c>
      <c r="M9365" s="140">
        <v>46100</v>
      </c>
      <c r="N9365" s="140"/>
      <c r="O9365" s="140"/>
      <c r="P9365" s="140" t="str">
        <f ca="1">IF(Proc[[#This Row],[DaysAgeing]]&gt;5,"yep","on track")</f>
        <v>yep</v>
      </c>
      <c r="Q9365" s="2">
        <f ca="1">IF(Proc[[#This Row],[DateClosed]]="",ABS(NETWORKDAYS(Proc[[#This Row],[DateOpened]],TODAY()))-1,ABS(NETWORKDAYS(Proc[[#This Row],[DateOpened]],Proc[[#This Row],[DateClosed]]))-1)</f>
        <v>11</v>
      </c>
      <c r="R9365" s="140" t="s">
        <v>476</v>
      </c>
      <c r="S9365" s="155"/>
      <c r="T9365" s="155"/>
    </row>
    <row r="9366" spans="1:20" hidden="1">
      <c r="A9366" s="154" t="s">
        <v>10642</v>
      </c>
      <c r="B9366" s="155" t="str">
        <f>IFERROR(VLOOKUP(Proc[[#This Row],[App]],Table2[],3,0),"open")</f>
        <v>ok</v>
      </c>
      <c r="C9366" s="156" t="s">
        <v>369</v>
      </c>
      <c r="D9366" t="s">
        <v>11581</v>
      </c>
      <c r="E9366" s="154" t="s">
        <v>11699</v>
      </c>
      <c r="F9366" s="155" t="s">
        <v>11699</v>
      </c>
      <c r="G9366" s="154" t="s">
        <v>400</v>
      </c>
      <c r="H9366" s="155" t="str">
        <f>IF(Proc[[#This Row],[type]]="LFF (MDG-F)",MID(Proc[[#This Row],[Obj]],13,10),"")</f>
        <v/>
      </c>
      <c r="J9366" s="155" t="b">
        <f>Proc[[#This Row],[Requested]]=Proc[[#This Row],[CurrentParent]]</f>
        <v>1</v>
      </c>
      <c r="K9366" s="155" t="str">
        <f>IF(Proc[[#This Row],[Author]]="Marcela Urrego",VLOOKUP(LEFT(Proc[[#This Row],[Requested]],1),Table3[#All],2,0),VLOOKUP(Proc[[#This Row],[Author]],Table4[],2,0))</f>
        <v>HC</v>
      </c>
      <c r="L9366" s="155" t="s">
        <v>7801</v>
      </c>
      <c r="M9366" s="140">
        <v>46100</v>
      </c>
      <c r="N9366" s="140"/>
      <c r="O9366" s="140"/>
      <c r="P9366" s="140" t="str">
        <f ca="1">IF(Proc[[#This Row],[DaysAgeing]]&gt;5,"yep","on track")</f>
        <v>yep</v>
      </c>
      <c r="Q9366" s="2">
        <f ca="1">IF(Proc[[#This Row],[DateClosed]]="",ABS(NETWORKDAYS(Proc[[#This Row],[DateOpened]],TODAY()))-1,ABS(NETWORKDAYS(Proc[[#This Row],[DateOpened]],Proc[[#This Row],[DateClosed]]))-1)</f>
        <v>11</v>
      </c>
      <c r="R9366" s="140" t="s">
        <v>476</v>
      </c>
      <c r="S9366" s="155"/>
      <c r="T9366" s="155"/>
    </row>
    <row r="9367" spans="1:20" hidden="1">
      <c r="A9367" s="154" t="s">
        <v>10642</v>
      </c>
      <c r="B9367" s="155" t="str">
        <f>IFERROR(VLOOKUP(Proc[[#This Row],[App]],Table2[],3,0),"open")</f>
        <v>ok</v>
      </c>
      <c r="C9367" s="156" t="s">
        <v>369</v>
      </c>
      <c r="D9367" t="s">
        <v>11582</v>
      </c>
      <c r="E9367" s="154" t="s">
        <v>11699</v>
      </c>
      <c r="F9367" s="155" t="s">
        <v>11699</v>
      </c>
      <c r="G9367" s="154" t="s">
        <v>400</v>
      </c>
      <c r="H9367" s="155" t="str">
        <f>IF(Proc[[#This Row],[type]]="LFF (MDG-F)",MID(Proc[[#This Row],[Obj]],13,10),"")</f>
        <v/>
      </c>
      <c r="J9367" s="155" t="b">
        <f>Proc[[#This Row],[Requested]]=Proc[[#This Row],[CurrentParent]]</f>
        <v>1</v>
      </c>
      <c r="K9367" s="155" t="str">
        <f>IF(Proc[[#This Row],[Author]]="Marcela Urrego",VLOOKUP(LEFT(Proc[[#This Row],[Requested]],1),Table3[#All],2,0),VLOOKUP(Proc[[#This Row],[Author]],Table4[],2,0))</f>
        <v>HC</v>
      </c>
      <c r="L9367" s="155" t="s">
        <v>7801</v>
      </c>
      <c r="M9367" s="140">
        <v>46100</v>
      </c>
      <c r="N9367" s="140"/>
      <c r="O9367" s="140"/>
      <c r="P9367" s="140" t="str">
        <f ca="1">IF(Proc[[#This Row],[DaysAgeing]]&gt;5,"yep","on track")</f>
        <v>yep</v>
      </c>
      <c r="Q9367" s="2">
        <f ca="1">IF(Proc[[#This Row],[DateClosed]]="",ABS(NETWORKDAYS(Proc[[#This Row],[DateOpened]],TODAY()))-1,ABS(NETWORKDAYS(Proc[[#This Row],[DateOpened]],Proc[[#This Row],[DateClosed]]))-1)</f>
        <v>11</v>
      </c>
      <c r="R9367" s="140" t="s">
        <v>476</v>
      </c>
      <c r="S9367" s="155"/>
      <c r="T9367" s="155"/>
    </row>
    <row r="9368" spans="1:20" hidden="1">
      <c r="A9368" s="154" t="s">
        <v>10642</v>
      </c>
      <c r="B9368" s="155" t="str">
        <f>IFERROR(VLOOKUP(Proc[[#This Row],[App]],Table2[],3,0),"open")</f>
        <v>ok</v>
      </c>
      <c r="C9368" s="156" t="s">
        <v>369</v>
      </c>
      <c r="D9368" t="s">
        <v>11583</v>
      </c>
      <c r="E9368" s="154" t="s">
        <v>11699</v>
      </c>
      <c r="F9368" s="155" t="s">
        <v>11699</v>
      </c>
      <c r="G9368" s="154" t="s">
        <v>400</v>
      </c>
      <c r="H9368" s="155" t="str">
        <f>IF(Proc[[#This Row],[type]]="LFF (MDG-F)",MID(Proc[[#This Row],[Obj]],13,10),"")</f>
        <v/>
      </c>
      <c r="J9368" s="155" t="b">
        <f>Proc[[#This Row],[Requested]]=Proc[[#This Row],[CurrentParent]]</f>
        <v>1</v>
      </c>
      <c r="K9368" s="155" t="str">
        <f>IF(Proc[[#This Row],[Author]]="Marcela Urrego",VLOOKUP(LEFT(Proc[[#This Row],[Requested]],1),Table3[#All],2,0),VLOOKUP(Proc[[#This Row],[Author]],Table4[],2,0))</f>
        <v>HC</v>
      </c>
      <c r="L9368" s="155" t="s">
        <v>7801</v>
      </c>
      <c r="M9368" s="140">
        <v>46100</v>
      </c>
      <c r="N9368" s="140"/>
      <c r="O9368" s="140"/>
      <c r="P9368" s="140" t="str">
        <f ca="1">IF(Proc[[#This Row],[DaysAgeing]]&gt;5,"yep","on track")</f>
        <v>yep</v>
      </c>
      <c r="Q9368" s="2">
        <f ca="1">IF(Proc[[#This Row],[DateClosed]]="",ABS(NETWORKDAYS(Proc[[#This Row],[DateOpened]],TODAY()))-1,ABS(NETWORKDAYS(Proc[[#This Row],[DateOpened]],Proc[[#This Row],[DateClosed]]))-1)</f>
        <v>11</v>
      </c>
      <c r="R9368" s="140" t="s">
        <v>476</v>
      </c>
      <c r="S9368" s="155"/>
      <c r="T9368" s="155"/>
    </row>
    <row r="9369" spans="1:20" hidden="1">
      <c r="A9369" s="154" t="s">
        <v>10642</v>
      </c>
      <c r="B9369" s="155" t="str">
        <f>IFERROR(VLOOKUP(Proc[[#This Row],[App]],Table2[],3,0),"open")</f>
        <v>ok</v>
      </c>
      <c r="C9369" s="156" t="s">
        <v>369</v>
      </c>
      <c r="D9369" t="s">
        <v>11584</v>
      </c>
      <c r="E9369" s="154" t="s">
        <v>11699</v>
      </c>
      <c r="F9369" s="155" t="s">
        <v>11699</v>
      </c>
      <c r="G9369" s="154" t="s">
        <v>400</v>
      </c>
      <c r="H9369" s="155" t="str">
        <f>IF(Proc[[#This Row],[type]]="LFF (MDG-F)",MID(Proc[[#This Row],[Obj]],13,10),"")</f>
        <v/>
      </c>
      <c r="J9369" s="155" t="b">
        <f>Proc[[#This Row],[Requested]]=Proc[[#This Row],[CurrentParent]]</f>
        <v>1</v>
      </c>
      <c r="K9369" s="155" t="str">
        <f>IF(Proc[[#This Row],[Author]]="Marcela Urrego",VLOOKUP(LEFT(Proc[[#This Row],[Requested]],1),Table3[#All],2,0),VLOOKUP(Proc[[#This Row],[Author]],Table4[],2,0))</f>
        <v>HC</v>
      </c>
      <c r="L9369" s="155" t="s">
        <v>7801</v>
      </c>
      <c r="M9369" s="140">
        <v>46100</v>
      </c>
      <c r="N9369" s="140"/>
      <c r="O9369" s="140"/>
      <c r="P9369" s="140" t="str">
        <f ca="1">IF(Proc[[#This Row],[DaysAgeing]]&gt;5,"yep","on track")</f>
        <v>yep</v>
      </c>
      <c r="Q9369" s="2">
        <f ca="1">IF(Proc[[#This Row],[DateClosed]]="",ABS(NETWORKDAYS(Proc[[#This Row],[DateOpened]],TODAY()))-1,ABS(NETWORKDAYS(Proc[[#This Row],[DateOpened]],Proc[[#This Row],[DateClosed]]))-1)</f>
        <v>11</v>
      </c>
      <c r="R9369" s="140" t="s">
        <v>476</v>
      </c>
      <c r="S9369" s="155"/>
      <c r="T9369" s="155"/>
    </row>
    <row r="9370" spans="1:20" hidden="1">
      <c r="A9370" s="154" t="s">
        <v>10642</v>
      </c>
      <c r="B9370" s="155" t="str">
        <f>IFERROR(VLOOKUP(Proc[[#This Row],[App]],Table2[],3,0),"open")</f>
        <v>ok</v>
      </c>
      <c r="C9370" s="156" t="s">
        <v>369</v>
      </c>
      <c r="D9370" t="s">
        <v>11585</v>
      </c>
      <c r="E9370" s="154" t="s">
        <v>11699</v>
      </c>
      <c r="F9370" s="155" t="s">
        <v>11699</v>
      </c>
      <c r="G9370" s="154" t="s">
        <v>400</v>
      </c>
      <c r="H9370" s="155" t="str">
        <f>IF(Proc[[#This Row],[type]]="LFF (MDG-F)",MID(Proc[[#This Row],[Obj]],13,10),"")</f>
        <v/>
      </c>
      <c r="J9370" s="155" t="b">
        <f>Proc[[#This Row],[Requested]]=Proc[[#This Row],[CurrentParent]]</f>
        <v>1</v>
      </c>
      <c r="K9370" s="155" t="str">
        <f>IF(Proc[[#This Row],[Author]]="Marcela Urrego",VLOOKUP(LEFT(Proc[[#This Row],[Requested]],1),Table3[#All],2,0),VLOOKUP(Proc[[#This Row],[Author]],Table4[],2,0))</f>
        <v>HC</v>
      </c>
      <c r="L9370" s="155" t="s">
        <v>7801</v>
      </c>
      <c r="M9370" s="140">
        <v>46100</v>
      </c>
      <c r="N9370" s="140"/>
      <c r="O9370" s="140"/>
      <c r="P9370" s="140" t="str">
        <f ca="1">IF(Proc[[#This Row],[DaysAgeing]]&gt;5,"yep","on track")</f>
        <v>yep</v>
      </c>
      <c r="Q9370" s="2">
        <f ca="1">IF(Proc[[#This Row],[DateClosed]]="",ABS(NETWORKDAYS(Proc[[#This Row],[DateOpened]],TODAY()))-1,ABS(NETWORKDAYS(Proc[[#This Row],[DateOpened]],Proc[[#This Row],[DateClosed]]))-1)</f>
        <v>11</v>
      </c>
      <c r="R9370" s="140" t="s">
        <v>476</v>
      </c>
      <c r="S9370" s="155"/>
      <c r="T9370" s="155"/>
    </row>
    <row r="9371" spans="1:20" hidden="1">
      <c r="A9371" s="154" t="s">
        <v>10642</v>
      </c>
      <c r="B9371" s="155" t="str">
        <f>IFERROR(VLOOKUP(Proc[[#This Row],[App]],Table2[],3,0),"open")</f>
        <v>ok</v>
      </c>
      <c r="C9371" s="156" t="s">
        <v>369</v>
      </c>
      <c r="D9371" t="s">
        <v>11586</v>
      </c>
      <c r="E9371" s="154" t="s">
        <v>11699</v>
      </c>
      <c r="F9371" s="155" t="s">
        <v>11699</v>
      </c>
      <c r="G9371" s="154" t="s">
        <v>400</v>
      </c>
      <c r="H9371" s="155" t="str">
        <f>IF(Proc[[#This Row],[type]]="LFF (MDG-F)",MID(Proc[[#This Row],[Obj]],13,10),"")</f>
        <v/>
      </c>
      <c r="J9371" s="155" t="b">
        <f>Proc[[#This Row],[Requested]]=Proc[[#This Row],[CurrentParent]]</f>
        <v>1</v>
      </c>
      <c r="K9371" s="155" t="str">
        <f>IF(Proc[[#This Row],[Author]]="Marcela Urrego",VLOOKUP(LEFT(Proc[[#This Row],[Requested]],1),Table3[#All],2,0),VLOOKUP(Proc[[#This Row],[Author]],Table4[],2,0))</f>
        <v>HC</v>
      </c>
      <c r="L9371" s="155" t="s">
        <v>7801</v>
      </c>
      <c r="M9371" s="140">
        <v>46100</v>
      </c>
      <c r="N9371" s="140"/>
      <c r="O9371" s="140"/>
      <c r="P9371" s="140" t="str">
        <f ca="1">IF(Proc[[#This Row],[DaysAgeing]]&gt;5,"yep","on track")</f>
        <v>yep</v>
      </c>
      <c r="Q9371" s="2">
        <f ca="1">IF(Proc[[#This Row],[DateClosed]]="",ABS(NETWORKDAYS(Proc[[#This Row],[DateOpened]],TODAY()))-1,ABS(NETWORKDAYS(Proc[[#This Row],[DateOpened]],Proc[[#This Row],[DateClosed]]))-1)</f>
        <v>11</v>
      </c>
      <c r="R9371" s="140" t="s">
        <v>476</v>
      </c>
      <c r="S9371" s="155"/>
      <c r="T9371" s="155"/>
    </row>
    <row r="9372" spans="1:20" hidden="1">
      <c r="A9372" s="154" t="s">
        <v>10642</v>
      </c>
      <c r="B9372" s="155" t="str">
        <f>IFERROR(VLOOKUP(Proc[[#This Row],[App]],Table2[],3,0),"open")</f>
        <v>ok</v>
      </c>
      <c r="C9372" s="156" t="s">
        <v>369</v>
      </c>
      <c r="D9372" t="s">
        <v>11587</v>
      </c>
      <c r="E9372" s="154" t="s">
        <v>11699</v>
      </c>
      <c r="F9372" s="155" t="s">
        <v>11699</v>
      </c>
      <c r="G9372" s="154" t="s">
        <v>400</v>
      </c>
      <c r="H9372" s="155" t="str">
        <f>IF(Proc[[#This Row],[type]]="LFF (MDG-F)",MID(Proc[[#This Row],[Obj]],13,10),"")</f>
        <v/>
      </c>
      <c r="J9372" s="155" t="b">
        <f>Proc[[#This Row],[Requested]]=Proc[[#This Row],[CurrentParent]]</f>
        <v>1</v>
      </c>
      <c r="K9372" s="155" t="str">
        <f>IF(Proc[[#This Row],[Author]]="Marcela Urrego",VLOOKUP(LEFT(Proc[[#This Row],[Requested]],1),Table3[#All],2,0),VLOOKUP(Proc[[#This Row],[Author]],Table4[],2,0))</f>
        <v>HC</v>
      </c>
      <c r="L9372" s="155" t="s">
        <v>7801</v>
      </c>
      <c r="M9372" s="140">
        <v>46100</v>
      </c>
      <c r="N9372" s="140"/>
      <c r="O9372" s="140"/>
      <c r="P9372" s="140" t="str">
        <f ca="1">IF(Proc[[#This Row],[DaysAgeing]]&gt;5,"yep","on track")</f>
        <v>yep</v>
      </c>
      <c r="Q9372" s="2">
        <f ca="1">IF(Proc[[#This Row],[DateClosed]]="",ABS(NETWORKDAYS(Proc[[#This Row],[DateOpened]],TODAY()))-1,ABS(NETWORKDAYS(Proc[[#This Row],[DateOpened]],Proc[[#This Row],[DateClosed]]))-1)</f>
        <v>11</v>
      </c>
      <c r="R9372" s="140" t="s">
        <v>476</v>
      </c>
      <c r="S9372" s="155"/>
      <c r="T9372" s="155"/>
    </row>
    <row r="9373" spans="1:20" hidden="1">
      <c r="A9373" s="154" t="s">
        <v>10642</v>
      </c>
      <c r="B9373" s="155" t="str">
        <f>IFERROR(VLOOKUP(Proc[[#This Row],[App]],Table2[],3,0),"open")</f>
        <v>ok</v>
      </c>
      <c r="C9373" s="156" t="s">
        <v>369</v>
      </c>
      <c r="D9373" t="s">
        <v>11588</v>
      </c>
      <c r="E9373" s="154" t="s">
        <v>11699</v>
      </c>
      <c r="F9373" s="155" t="s">
        <v>11699</v>
      </c>
      <c r="G9373" s="154" t="s">
        <v>400</v>
      </c>
      <c r="H9373" s="155" t="str">
        <f>IF(Proc[[#This Row],[type]]="LFF (MDG-F)",MID(Proc[[#This Row],[Obj]],13,10),"")</f>
        <v/>
      </c>
      <c r="J9373" s="155" t="b">
        <f>Proc[[#This Row],[Requested]]=Proc[[#This Row],[CurrentParent]]</f>
        <v>1</v>
      </c>
      <c r="K9373" s="155" t="str">
        <f>IF(Proc[[#This Row],[Author]]="Marcela Urrego",VLOOKUP(LEFT(Proc[[#This Row],[Requested]],1),Table3[#All],2,0),VLOOKUP(Proc[[#This Row],[Author]],Table4[],2,0))</f>
        <v>HC</v>
      </c>
      <c r="L9373" s="155" t="s">
        <v>7801</v>
      </c>
      <c r="M9373" s="140">
        <v>46100</v>
      </c>
      <c r="N9373" s="140"/>
      <c r="O9373" s="140"/>
      <c r="P9373" s="140" t="str">
        <f ca="1">IF(Proc[[#This Row],[DaysAgeing]]&gt;5,"yep","on track")</f>
        <v>yep</v>
      </c>
      <c r="Q9373" s="2">
        <f ca="1">IF(Proc[[#This Row],[DateClosed]]="",ABS(NETWORKDAYS(Proc[[#This Row],[DateOpened]],TODAY()))-1,ABS(NETWORKDAYS(Proc[[#This Row],[DateOpened]],Proc[[#This Row],[DateClosed]]))-1)</f>
        <v>11</v>
      </c>
      <c r="R9373" s="140" t="s">
        <v>476</v>
      </c>
      <c r="S9373" s="155"/>
      <c r="T9373" s="155"/>
    </row>
    <row r="9374" spans="1:20" hidden="1">
      <c r="A9374" s="154" t="s">
        <v>10642</v>
      </c>
      <c r="B9374" s="155" t="str">
        <f>IFERROR(VLOOKUP(Proc[[#This Row],[App]],Table2[],3,0),"open")</f>
        <v>ok</v>
      </c>
      <c r="C9374" s="156" t="s">
        <v>369</v>
      </c>
      <c r="D9374" t="s">
        <v>11589</v>
      </c>
      <c r="E9374" s="154" t="s">
        <v>11699</v>
      </c>
      <c r="F9374" s="155" t="s">
        <v>11699</v>
      </c>
      <c r="G9374" s="154" t="s">
        <v>400</v>
      </c>
      <c r="H9374" s="155" t="str">
        <f>IF(Proc[[#This Row],[type]]="LFF (MDG-F)",MID(Proc[[#This Row],[Obj]],13,10),"")</f>
        <v/>
      </c>
      <c r="J9374" s="155" t="b">
        <f>Proc[[#This Row],[Requested]]=Proc[[#This Row],[CurrentParent]]</f>
        <v>1</v>
      </c>
      <c r="K9374" s="155" t="str">
        <f>IF(Proc[[#This Row],[Author]]="Marcela Urrego",VLOOKUP(LEFT(Proc[[#This Row],[Requested]],1),Table3[#All],2,0),VLOOKUP(Proc[[#This Row],[Author]],Table4[],2,0))</f>
        <v>HC</v>
      </c>
      <c r="L9374" s="155" t="s">
        <v>7801</v>
      </c>
      <c r="M9374" s="140">
        <v>46100</v>
      </c>
      <c r="N9374" s="140"/>
      <c r="O9374" s="140"/>
      <c r="P9374" s="140" t="str">
        <f ca="1">IF(Proc[[#This Row],[DaysAgeing]]&gt;5,"yep","on track")</f>
        <v>yep</v>
      </c>
      <c r="Q9374" s="2">
        <f ca="1">IF(Proc[[#This Row],[DateClosed]]="",ABS(NETWORKDAYS(Proc[[#This Row],[DateOpened]],TODAY()))-1,ABS(NETWORKDAYS(Proc[[#This Row],[DateOpened]],Proc[[#This Row],[DateClosed]]))-1)</f>
        <v>11</v>
      </c>
      <c r="R9374" s="140" t="s">
        <v>476</v>
      </c>
      <c r="S9374" s="155"/>
      <c r="T9374" s="155"/>
    </row>
    <row r="9375" spans="1:20" hidden="1">
      <c r="A9375" s="154" t="s">
        <v>10642</v>
      </c>
      <c r="B9375" s="155" t="str">
        <f>IFERROR(VLOOKUP(Proc[[#This Row],[App]],Table2[],3,0),"open")</f>
        <v>ok</v>
      </c>
      <c r="C9375" s="156" t="s">
        <v>369</v>
      </c>
      <c r="D9375" t="s">
        <v>11590</v>
      </c>
      <c r="E9375" s="154" t="s">
        <v>11699</v>
      </c>
      <c r="F9375" s="155" t="s">
        <v>11699</v>
      </c>
      <c r="G9375" s="154" t="s">
        <v>400</v>
      </c>
      <c r="H9375" s="155" t="str">
        <f>IF(Proc[[#This Row],[type]]="LFF (MDG-F)",MID(Proc[[#This Row],[Obj]],13,10),"")</f>
        <v/>
      </c>
      <c r="J9375" s="155" t="b">
        <f>Proc[[#This Row],[Requested]]=Proc[[#This Row],[CurrentParent]]</f>
        <v>1</v>
      </c>
      <c r="K9375" s="155" t="str">
        <f>IF(Proc[[#This Row],[Author]]="Marcela Urrego",VLOOKUP(LEFT(Proc[[#This Row],[Requested]],1),Table3[#All],2,0),VLOOKUP(Proc[[#This Row],[Author]],Table4[],2,0))</f>
        <v>HC</v>
      </c>
      <c r="L9375" s="155" t="s">
        <v>7801</v>
      </c>
      <c r="M9375" s="140">
        <v>46100</v>
      </c>
      <c r="N9375" s="140"/>
      <c r="O9375" s="140"/>
      <c r="P9375" s="140" t="str">
        <f ca="1">IF(Proc[[#This Row],[DaysAgeing]]&gt;5,"yep","on track")</f>
        <v>yep</v>
      </c>
      <c r="Q9375" s="2">
        <f ca="1">IF(Proc[[#This Row],[DateClosed]]="",ABS(NETWORKDAYS(Proc[[#This Row],[DateOpened]],TODAY()))-1,ABS(NETWORKDAYS(Proc[[#This Row],[DateOpened]],Proc[[#This Row],[DateClosed]]))-1)</f>
        <v>11</v>
      </c>
      <c r="R9375" s="140" t="s">
        <v>476</v>
      </c>
      <c r="S9375" s="155"/>
      <c r="T9375" s="155"/>
    </row>
    <row r="9376" spans="1:20" hidden="1">
      <c r="A9376" s="154" t="s">
        <v>10642</v>
      </c>
      <c r="B9376" s="155" t="str">
        <f>IFERROR(VLOOKUP(Proc[[#This Row],[App]],Table2[],3,0),"open")</f>
        <v>ok</v>
      </c>
      <c r="C9376" s="156" t="s">
        <v>369</v>
      </c>
      <c r="D9376" t="s">
        <v>11591</v>
      </c>
      <c r="E9376" s="154" t="s">
        <v>11699</v>
      </c>
      <c r="F9376" s="155" t="s">
        <v>11699</v>
      </c>
      <c r="G9376" s="154" t="s">
        <v>400</v>
      </c>
      <c r="H9376" s="155" t="str">
        <f>IF(Proc[[#This Row],[type]]="LFF (MDG-F)",MID(Proc[[#This Row],[Obj]],13,10),"")</f>
        <v/>
      </c>
      <c r="J9376" s="155" t="b">
        <f>Proc[[#This Row],[Requested]]=Proc[[#This Row],[CurrentParent]]</f>
        <v>1</v>
      </c>
      <c r="K9376" s="155" t="str">
        <f>IF(Proc[[#This Row],[Author]]="Marcela Urrego",VLOOKUP(LEFT(Proc[[#This Row],[Requested]],1),Table3[#All],2,0),VLOOKUP(Proc[[#This Row],[Author]],Table4[],2,0))</f>
        <v>HC</v>
      </c>
      <c r="L9376" s="155" t="s">
        <v>7801</v>
      </c>
      <c r="M9376" s="140">
        <v>46100</v>
      </c>
      <c r="N9376" s="140"/>
      <c r="O9376" s="140"/>
      <c r="P9376" s="140" t="str">
        <f ca="1">IF(Proc[[#This Row],[DaysAgeing]]&gt;5,"yep","on track")</f>
        <v>yep</v>
      </c>
      <c r="Q9376" s="2">
        <f ca="1">IF(Proc[[#This Row],[DateClosed]]="",ABS(NETWORKDAYS(Proc[[#This Row],[DateOpened]],TODAY()))-1,ABS(NETWORKDAYS(Proc[[#This Row],[DateOpened]],Proc[[#This Row],[DateClosed]]))-1)</f>
        <v>11</v>
      </c>
      <c r="R9376" s="140" t="s">
        <v>476</v>
      </c>
      <c r="S9376" s="155"/>
      <c r="T9376" s="155"/>
    </row>
    <row r="9377" spans="1:20" hidden="1">
      <c r="A9377" s="154" t="s">
        <v>10642</v>
      </c>
      <c r="B9377" s="155" t="str">
        <f>IFERROR(VLOOKUP(Proc[[#This Row],[App]],Table2[],3,0),"open")</f>
        <v>ok</v>
      </c>
      <c r="C9377" s="156" t="s">
        <v>369</v>
      </c>
      <c r="D9377" t="s">
        <v>11592</v>
      </c>
      <c r="E9377" s="154" t="s">
        <v>11699</v>
      </c>
      <c r="F9377" s="155" t="s">
        <v>11699</v>
      </c>
      <c r="G9377" s="154" t="s">
        <v>400</v>
      </c>
      <c r="H9377" s="155" t="str">
        <f>IF(Proc[[#This Row],[type]]="LFF (MDG-F)",MID(Proc[[#This Row],[Obj]],13,10),"")</f>
        <v/>
      </c>
      <c r="J9377" s="155" t="b">
        <f>Proc[[#This Row],[Requested]]=Proc[[#This Row],[CurrentParent]]</f>
        <v>1</v>
      </c>
      <c r="K9377" s="155" t="str">
        <f>IF(Proc[[#This Row],[Author]]="Marcela Urrego",VLOOKUP(LEFT(Proc[[#This Row],[Requested]],1),Table3[#All],2,0),VLOOKUP(Proc[[#This Row],[Author]],Table4[],2,0))</f>
        <v>HC</v>
      </c>
      <c r="L9377" s="155" t="s">
        <v>7801</v>
      </c>
      <c r="M9377" s="140">
        <v>46100</v>
      </c>
      <c r="N9377" s="140"/>
      <c r="O9377" s="140"/>
      <c r="P9377" s="140" t="str">
        <f ca="1">IF(Proc[[#This Row],[DaysAgeing]]&gt;5,"yep","on track")</f>
        <v>yep</v>
      </c>
      <c r="Q9377" s="2">
        <f ca="1">IF(Proc[[#This Row],[DateClosed]]="",ABS(NETWORKDAYS(Proc[[#This Row],[DateOpened]],TODAY()))-1,ABS(NETWORKDAYS(Proc[[#This Row],[DateOpened]],Proc[[#This Row],[DateClosed]]))-1)</f>
        <v>11</v>
      </c>
      <c r="R9377" s="140" t="s">
        <v>476</v>
      </c>
      <c r="S9377" s="155"/>
      <c r="T9377" s="155"/>
    </row>
    <row r="9378" spans="1:20" hidden="1">
      <c r="A9378" s="154" t="s">
        <v>10642</v>
      </c>
      <c r="B9378" s="155" t="str">
        <f>IFERROR(VLOOKUP(Proc[[#This Row],[App]],Table2[],3,0),"open")</f>
        <v>ok</v>
      </c>
      <c r="C9378" s="156" t="s">
        <v>369</v>
      </c>
      <c r="D9378" t="s">
        <v>11593</v>
      </c>
      <c r="E9378" s="154" t="s">
        <v>11699</v>
      </c>
      <c r="F9378" s="155" t="s">
        <v>11699</v>
      </c>
      <c r="G9378" s="154" t="s">
        <v>400</v>
      </c>
      <c r="H9378" s="155" t="str">
        <f>IF(Proc[[#This Row],[type]]="LFF (MDG-F)",MID(Proc[[#This Row],[Obj]],13,10),"")</f>
        <v/>
      </c>
      <c r="J9378" s="155" t="b">
        <f>Proc[[#This Row],[Requested]]=Proc[[#This Row],[CurrentParent]]</f>
        <v>1</v>
      </c>
      <c r="K9378" s="155" t="str">
        <f>IF(Proc[[#This Row],[Author]]="Marcela Urrego",VLOOKUP(LEFT(Proc[[#This Row],[Requested]],1),Table3[#All],2,0),VLOOKUP(Proc[[#This Row],[Author]],Table4[],2,0))</f>
        <v>HC</v>
      </c>
      <c r="L9378" s="155" t="s">
        <v>7801</v>
      </c>
      <c r="M9378" s="140">
        <v>46100</v>
      </c>
      <c r="N9378" s="140"/>
      <c r="O9378" s="140"/>
      <c r="P9378" s="140" t="str">
        <f ca="1">IF(Proc[[#This Row],[DaysAgeing]]&gt;5,"yep","on track")</f>
        <v>yep</v>
      </c>
      <c r="Q9378" s="2">
        <f ca="1">IF(Proc[[#This Row],[DateClosed]]="",ABS(NETWORKDAYS(Proc[[#This Row],[DateOpened]],TODAY()))-1,ABS(NETWORKDAYS(Proc[[#This Row],[DateOpened]],Proc[[#This Row],[DateClosed]]))-1)</f>
        <v>11</v>
      </c>
      <c r="R9378" s="140" t="s">
        <v>476</v>
      </c>
      <c r="S9378" s="155"/>
      <c r="T9378" s="155"/>
    </row>
    <row r="9379" spans="1:20" hidden="1">
      <c r="A9379" s="154" t="s">
        <v>10642</v>
      </c>
      <c r="B9379" s="155" t="str">
        <f>IFERROR(VLOOKUP(Proc[[#This Row],[App]],Table2[],3,0),"open")</f>
        <v>ok</v>
      </c>
      <c r="C9379" s="156" t="s">
        <v>369</v>
      </c>
      <c r="D9379" t="s">
        <v>11594</v>
      </c>
      <c r="E9379" s="154" t="s">
        <v>11699</v>
      </c>
      <c r="F9379" s="155" t="s">
        <v>11699</v>
      </c>
      <c r="G9379" s="154" t="s">
        <v>400</v>
      </c>
      <c r="H9379" s="155" t="str">
        <f>IF(Proc[[#This Row],[type]]="LFF (MDG-F)",MID(Proc[[#This Row],[Obj]],13,10),"")</f>
        <v/>
      </c>
      <c r="J9379" s="155" t="b">
        <f>Proc[[#This Row],[Requested]]=Proc[[#This Row],[CurrentParent]]</f>
        <v>1</v>
      </c>
      <c r="K9379" s="155" t="str">
        <f>IF(Proc[[#This Row],[Author]]="Marcela Urrego",VLOOKUP(LEFT(Proc[[#This Row],[Requested]],1),Table3[#All],2,0),VLOOKUP(Proc[[#This Row],[Author]],Table4[],2,0))</f>
        <v>HC</v>
      </c>
      <c r="L9379" s="155" t="s">
        <v>7801</v>
      </c>
      <c r="M9379" s="140">
        <v>46100</v>
      </c>
      <c r="N9379" s="140"/>
      <c r="O9379" s="140"/>
      <c r="P9379" s="140" t="str">
        <f ca="1">IF(Proc[[#This Row],[DaysAgeing]]&gt;5,"yep","on track")</f>
        <v>yep</v>
      </c>
      <c r="Q9379" s="2">
        <f ca="1">IF(Proc[[#This Row],[DateClosed]]="",ABS(NETWORKDAYS(Proc[[#This Row],[DateOpened]],TODAY()))-1,ABS(NETWORKDAYS(Proc[[#This Row],[DateOpened]],Proc[[#This Row],[DateClosed]]))-1)</f>
        <v>11</v>
      </c>
      <c r="R9379" s="140" t="s">
        <v>476</v>
      </c>
      <c r="S9379" s="155"/>
      <c r="T9379" s="155"/>
    </row>
    <row r="9380" spans="1:20" hidden="1">
      <c r="A9380" s="154" t="s">
        <v>10642</v>
      </c>
      <c r="B9380" s="155" t="str">
        <f>IFERROR(VLOOKUP(Proc[[#This Row],[App]],Table2[],3,0),"open")</f>
        <v>ok</v>
      </c>
      <c r="C9380" s="156" t="s">
        <v>369</v>
      </c>
      <c r="D9380" t="s">
        <v>11595</v>
      </c>
      <c r="E9380" s="154" t="s">
        <v>11699</v>
      </c>
      <c r="F9380" s="155" t="s">
        <v>11699</v>
      </c>
      <c r="G9380" s="154" t="s">
        <v>400</v>
      </c>
      <c r="H9380" s="155" t="str">
        <f>IF(Proc[[#This Row],[type]]="LFF (MDG-F)",MID(Proc[[#This Row],[Obj]],13,10),"")</f>
        <v/>
      </c>
      <c r="J9380" s="155" t="b">
        <f>Proc[[#This Row],[Requested]]=Proc[[#This Row],[CurrentParent]]</f>
        <v>1</v>
      </c>
      <c r="K9380" s="155" t="str">
        <f>IF(Proc[[#This Row],[Author]]="Marcela Urrego",VLOOKUP(LEFT(Proc[[#This Row],[Requested]],1),Table3[#All],2,0),VLOOKUP(Proc[[#This Row],[Author]],Table4[],2,0))</f>
        <v>HC</v>
      </c>
      <c r="L9380" s="155" t="s">
        <v>7801</v>
      </c>
      <c r="M9380" s="140">
        <v>46100</v>
      </c>
      <c r="N9380" s="140"/>
      <c r="O9380" s="140"/>
      <c r="P9380" s="140" t="str">
        <f ca="1">IF(Proc[[#This Row],[DaysAgeing]]&gt;5,"yep","on track")</f>
        <v>yep</v>
      </c>
      <c r="Q9380" s="2">
        <f ca="1">IF(Proc[[#This Row],[DateClosed]]="",ABS(NETWORKDAYS(Proc[[#This Row],[DateOpened]],TODAY()))-1,ABS(NETWORKDAYS(Proc[[#This Row],[DateOpened]],Proc[[#This Row],[DateClosed]]))-1)</f>
        <v>11</v>
      </c>
      <c r="R9380" s="140" t="s">
        <v>476</v>
      </c>
      <c r="S9380" s="155"/>
      <c r="T9380" s="155"/>
    </row>
    <row r="9381" spans="1:20" hidden="1">
      <c r="A9381" s="154" t="s">
        <v>10642</v>
      </c>
      <c r="B9381" s="155" t="str">
        <f>IFERROR(VLOOKUP(Proc[[#This Row],[App]],Table2[],3,0),"open")</f>
        <v>ok</v>
      </c>
      <c r="C9381" s="156" t="s">
        <v>369</v>
      </c>
      <c r="D9381" t="s">
        <v>11596</v>
      </c>
      <c r="E9381" s="154" t="s">
        <v>11699</v>
      </c>
      <c r="F9381" s="155" t="s">
        <v>11699</v>
      </c>
      <c r="G9381" s="154" t="s">
        <v>400</v>
      </c>
      <c r="H9381" s="155" t="str">
        <f>IF(Proc[[#This Row],[type]]="LFF (MDG-F)",MID(Proc[[#This Row],[Obj]],13,10),"")</f>
        <v/>
      </c>
      <c r="J9381" s="155" t="b">
        <f>Proc[[#This Row],[Requested]]=Proc[[#This Row],[CurrentParent]]</f>
        <v>1</v>
      </c>
      <c r="K9381" s="155" t="str">
        <f>IF(Proc[[#This Row],[Author]]="Marcela Urrego",VLOOKUP(LEFT(Proc[[#This Row],[Requested]],1),Table3[#All],2,0),VLOOKUP(Proc[[#This Row],[Author]],Table4[],2,0))</f>
        <v>HC</v>
      </c>
      <c r="L9381" s="155" t="s">
        <v>7801</v>
      </c>
      <c r="M9381" s="140">
        <v>46100</v>
      </c>
      <c r="N9381" s="140"/>
      <c r="O9381" s="140"/>
      <c r="P9381" s="140" t="str">
        <f ca="1">IF(Proc[[#This Row],[DaysAgeing]]&gt;5,"yep","on track")</f>
        <v>yep</v>
      </c>
      <c r="Q9381" s="2">
        <f ca="1">IF(Proc[[#This Row],[DateClosed]]="",ABS(NETWORKDAYS(Proc[[#This Row],[DateOpened]],TODAY()))-1,ABS(NETWORKDAYS(Proc[[#This Row],[DateOpened]],Proc[[#This Row],[DateClosed]]))-1)</f>
        <v>11</v>
      </c>
      <c r="R9381" s="140" t="s">
        <v>476</v>
      </c>
      <c r="S9381" s="155"/>
      <c r="T9381" s="155"/>
    </row>
    <row r="9382" spans="1:20" hidden="1">
      <c r="A9382" s="154" t="s">
        <v>10642</v>
      </c>
      <c r="B9382" s="155" t="str">
        <f>IFERROR(VLOOKUP(Proc[[#This Row],[App]],Table2[],3,0),"open")</f>
        <v>ok</v>
      </c>
      <c r="C9382" s="156" t="s">
        <v>369</v>
      </c>
      <c r="D9382" t="s">
        <v>11597</v>
      </c>
      <c r="E9382" s="154" t="s">
        <v>11699</v>
      </c>
      <c r="F9382" s="155" t="s">
        <v>11699</v>
      </c>
      <c r="G9382" s="154" t="s">
        <v>400</v>
      </c>
      <c r="H9382" s="155" t="str">
        <f>IF(Proc[[#This Row],[type]]="LFF (MDG-F)",MID(Proc[[#This Row],[Obj]],13,10),"")</f>
        <v/>
      </c>
      <c r="J9382" s="155" t="b">
        <f>Proc[[#This Row],[Requested]]=Proc[[#This Row],[CurrentParent]]</f>
        <v>1</v>
      </c>
      <c r="K9382" s="155" t="str">
        <f>IF(Proc[[#This Row],[Author]]="Marcela Urrego",VLOOKUP(LEFT(Proc[[#This Row],[Requested]],1),Table3[#All],2,0),VLOOKUP(Proc[[#This Row],[Author]],Table4[],2,0))</f>
        <v>HC</v>
      </c>
      <c r="L9382" s="155" t="s">
        <v>7801</v>
      </c>
      <c r="M9382" s="140">
        <v>46100</v>
      </c>
      <c r="N9382" s="140"/>
      <c r="O9382" s="140"/>
      <c r="P9382" s="140" t="str">
        <f ca="1">IF(Proc[[#This Row],[DaysAgeing]]&gt;5,"yep","on track")</f>
        <v>yep</v>
      </c>
      <c r="Q9382" s="2">
        <f ca="1">IF(Proc[[#This Row],[DateClosed]]="",ABS(NETWORKDAYS(Proc[[#This Row],[DateOpened]],TODAY()))-1,ABS(NETWORKDAYS(Proc[[#This Row],[DateOpened]],Proc[[#This Row],[DateClosed]]))-1)</f>
        <v>11</v>
      </c>
      <c r="R9382" s="140" t="s">
        <v>476</v>
      </c>
      <c r="S9382" s="155"/>
      <c r="T9382" s="155"/>
    </row>
    <row r="9383" spans="1:20" hidden="1">
      <c r="A9383" s="154" t="s">
        <v>10642</v>
      </c>
      <c r="B9383" s="155" t="str">
        <f>IFERROR(VLOOKUP(Proc[[#This Row],[App]],Table2[],3,0),"open")</f>
        <v>ok</v>
      </c>
      <c r="C9383" s="156" t="s">
        <v>369</v>
      </c>
      <c r="D9383" t="s">
        <v>11598</v>
      </c>
      <c r="E9383" s="154" t="s">
        <v>11699</v>
      </c>
      <c r="F9383" s="155" t="s">
        <v>11699</v>
      </c>
      <c r="G9383" s="154" t="s">
        <v>400</v>
      </c>
      <c r="H9383" s="155" t="str">
        <f>IF(Proc[[#This Row],[type]]="LFF (MDG-F)",MID(Proc[[#This Row],[Obj]],13,10),"")</f>
        <v/>
      </c>
      <c r="J9383" s="155" t="b">
        <f>Proc[[#This Row],[Requested]]=Proc[[#This Row],[CurrentParent]]</f>
        <v>1</v>
      </c>
      <c r="K9383" s="155" t="str">
        <f>IF(Proc[[#This Row],[Author]]="Marcela Urrego",VLOOKUP(LEFT(Proc[[#This Row],[Requested]],1),Table3[#All],2,0),VLOOKUP(Proc[[#This Row],[Author]],Table4[],2,0))</f>
        <v>HC</v>
      </c>
      <c r="L9383" s="155" t="s">
        <v>7801</v>
      </c>
      <c r="M9383" s="140">
        <v>46100</v>
      </c>
      <c r="N9383" s="140"/>
      <c r="O9383" s="140"/>
      <c r="P9383" s="140" t="str">
        <f ca="1">IF(Proc[[#This Row],[DaysAgeing]]&gt;5,"yep","on track")</f>
        <v>yep</v>
      </c>
      <c r="Q9383" s="2">
        <f ca="1">IF(Proc[[#This Row],[DateClosed]]="",ABS(NETWORKDAYS(Proc[[#This Row],[DateOpened]],TODAY()))-1,ABS(NETWORKDAYS(Proc[[#This Row],[DateOpened]],Proc[[#This Row],[DateClosed]]))-1)</f>
        <v>11</v>
      </c>
      <c r="R9383" s="140" t="s">
        <v>476</v>
      </c>
      <c r="S9383" s="155"/>
      <c r="T9383" s="155"/>
    </row>
    <row r="9384" spans="1:20" hidden="1">
      <c r="A9384" s="154" t="s">
        <v>10642</v>
      </c>
      <c r="B9384" s="155" t="str">
        <f>IFERROR(VLOOKUP(Proc[[#This Row],[App]],Table2[],3,0),"open")</f>
        <v>ok</v>
      </c>
      <c r="C9384" s="156" t="s">
        <v>369</v>
      </c>
      <c r="D9384" t="s">
        <v>11599</v>
      </c>
      <c r="E9384" s="154" t="s">
        <v>11699</v>
      </c>
      <c r="F9384" s="155" t="s">
        <v>11699</v>
      </c>
      <c r="G9384" s="154" t="s">
        <v>400</v>
      </c>
      <c r="H9384" s="155" t="str">
        <f>IF(Proc[[#This Row],[type]]="LFF (MDG-F)",MID(Proc[[#This Row],[Obj]],13,10),"")</f>
        <v/>
      </c>
      <c r="J9384" s="155" t="b">
        <f>Proc[[#This Row],[Requested]]=Proc[[#This Row],[CurrentParent]]</f>
        <v>1</v>
      </c>
      <c r="K9384" s="155" t="str">
        <f>IF(Proc[[#This Row],[Author]]="Marcela Urrego",VLOOKUP(LEFT(Proc[[#This Row],[Requested]],1),Table3[#All],2,0),VLOOKUP(Proc[[#This Row],[Author]],Table4[],2,0))</f>
        <v>HC</v>
      </c>
      <c r="L9384" s="155" t="s">
        <v>7801</v>
      </c>
      <c r="M9384" s="140">
        <v>46100</v>
      </c>
      <c r="N9384" s="140"/>
      <c r="O9384" s="140"/>
      <c r="P9384" s="140" t="str">
        <f ca="1">IF(Proc[[#This Row],[DaysAgeing]]&gt;5,"yep","on track")</f>
        <v>yep</v>
      </c>
      <c r="Q9384" s="2">
        <f ca="1">IF(Proc[[#This Row],[DateClosed]]="",ABS(NETWORKDAYS(Proc[[#This Row],[DateOpened]],TODAY()))-1,ABS(NETWORKDAYS(Proc[[#This Row],[DateOpened]],Proc[[#This Row],[DateClosed]]))-1)</f>
        <v>11</v>
      </c>
      <c r="R9384" s="140" t="s">
        <v>476</v>
      </c>
      <c r="S9384" s="155"/>
      <c r="T9384" s="155"/>
    </row>
    <row r="9385" spans="1:20" hidden="1">
      <c r="A9385" s="154" t="s">
        <v>10642</v>
      </c>
      <c r="B9385" s="155" t="str">
        <f>IFERROR(VLOOKUP(Proc[[#This Row],[App]],Table2[],3,0),"open")</f>
        <v>ok</v>
      </c>
      <c r="C9385" s="156" t="s">
        <v>369</v>
      </c>
      <c r="D9385" t="s">
        <v>11600</v>
      </c>
      <c r="E9385" s="154" t="s">
        <v>11699</v>
      </c>
      <c r="F9385" s="155" t="s">
        <v>11699</v>
      </c>
      <c r="G9385" s="154" t="s">
        <v>400</v>
      </c>
      <c r="H9385" s="155" t="str">
        <f>IF(Proc[[#This Row],[type]]="LFF (MDG-F)",MID(Proc[[#This Row],[Obj]],13,10),"")</f>
        <v/>
      </c>
      <c r="J9385" s="155" t="b">
        <f>Proc[[#This Row],[Requested]]=Proc[[#This Row],[CurrentParent]]</f>
        <v>1</v>
      </c>
      <c r="K9385" s="155" t="str">
        <f>IF(Proc[[#This Row],[Author]]="Marcela Urrego",VLOOKUP(LEFT(Proc[[#This Row],[Requested]],1),Table3[#All],2,0),VLOOKUP(Proc[[#This Row],[Author]],Table4[],2,0))</f>
        <v>HC</v>
      </c>
      <c r="L9385" s="155" t="s">
        <v>7801</v>
      </c>
      <c r="M9385" s="140">
        <v>46100</v>
      </c>
      <c r="N9385" s="140"/>
      <c r="O9385" s="140"/>
      <c r="P9385" s="140" t="str">
        <f ca="1">IF(Proc[[#This Row],[DaysAgeing]]&gt;5,"yep","on track")</f>
        <v>yep</v>
      </c>
      <c r="Q9385" s="2">
        <f ca="1">IF(Proc[[#This Row],[DateClosed]]="",ABS(NETWORKDAYS(Proc[[#This Row],[DateOpened]],TODAY()))-1,ABS(NETWORKDAYS(Proc[[#This Row],[DateOpened]],Proc[[#This Row],[DateClosed]]))-1)</f>
        <v>11</v>
      </c>
      <c r="R9385" s="140" t="s">
        <v>476</v>
      </c>
      <c r="S9385" s="155"/>
      <c r="T9385" s="155"/>
    </row>
    <row r="9386" spans="1:20" hidden="1">
      <c r="A9386" s="154" t="s">
        <v>10642</v>
      </c>
      <c r="B9386" s="155" t="str">
        <f>IFERROR(VLOOKUP(Proc[[#This Row],[App]],Table2[],3,0),"open")</f>
        <v>ok</v>
      </c>
      <c r="C9386" s="156" t="s">
        <v>369</v>
      </c>
      <c r="D9386" t="s">
        <v>11601</v>
      </c>
      <c r="E9386" s="154" t="s">
        <v>11699</v>
      </c>
      <c r="F9386" s="155" t="s">
        <v>11699</v>
      </c>
      <c r="G9386" s="154" t="s">
        <v>400</v>
      </c>
      <c r="H9386" s="155" t="str">
        <f>IF(Proc[[#This Row],[type]]="LFF (MDG-F)",MID(Proc[[#This Row],[Obj]],13,10),"")</f>
        <v/>
      </c>
      <c r="J9386" s="155" t="b">
        <f>Proc[[#This Row],[Requested]]=Proc[[#This Row],[CurrentParent]]</f>
        <v>1</v>
      </c>
      <c r="K9386" s="155" t="str">
        <f>IF(Proc[[#This Row],[Author]]="Marcela Urrego",VLOOKUP(LEFT(Proc[[#This Row],[Requested]],1),Table3[#All],2,0),VLOOKUP(Proc[[#This Row],[Author]],Table4[],2,0))</f>
        <v>HC</v>
      </c>
      <c r="L9386" s="155" t="s">
        <v>7801</v>
      </c>
      <c r="M9386" s="140">
        <v>46100</v>
      </c>
      <c r="N9386" s="140"/>
      <c r="O9386" s="140"/>
      <c r="P9386" s="140" t="str">
        <f ca="1">IF(Proc[[#This Row],[DaysAgeing]]&gt;5,"yep","on track")</f>
        <v>yep</v>
      </c>
      <c r="Q9386" s="2">
        <f ca="1">IF(Proc[[#This Row],[DateClosed]]="",ABS(NETWORKDAYS(Proc[[#This Row],[DateOpened]],TODAY()))-1,ABS(NETWORKDAYS(Proc[[#This Row],[DateOpened]],Proc[[#This Row],[DateClosed]]))-1)</f>
        <v>11</v>
      </c>
      <c r="R9386" s="140" t="s">
        <v>476</v>
      </c>
      <c r="S9386" s="155"/>
      <c r="T9386" s="155"/>
    </row>
    <row r="9387" spans="1:20" hidden="1">
      <c r="A9387" s="154" t="s">
        <v>10642</v>
      </c>
      <c r="B9387" s="155" t="str">
        <f>IFERROR(VLOOKUP(Proc[[#This Row],[App]],Table2[],3,0),"open")</f>
        <v>ok</v>
      </c>
      <c r="C9387" s="156" t="s">
        <v>369</v>
      </c>
      <c r="D9387" t="s">
        <v>11602</v>
      </c>
      <c r="E9387" s="154" t="s">
        <v>11699</v>
      </c>
      <c r="F9387" s="155" t="s">
        <v>11699</v>
      </c>
      <c r="G9387" s="154" t="s">
        <v>400</v>
      </c>
      <c r="H9387" s="155" t="str">
        <f>IF(Proc[[#This Row],[type]]="LFF (MDG-F)",MID(Proc[[#This Row],[Obj]],13,10),"")</f>
        <v/>
      </c>
      <c r="J9387" s="155" t="b">
        <f>Proc[[#This Row],[Requested]]=Proc[[#This Row],[CurrentParent]]</f>
        <v>1</v>
      </c>
      <c r="K9387" s="155" t="str">
        <f>IF(Proc[[#This Row],[Author]]="Marcela Urrego",VLOOKUP(LEFT(Proc[[#This Row],[Requested]],1),Table3[#All],2,0),VLOOKUP(Proc[[#This Row],[Author]],Table4[],2,0))</f>
        <v>HC</v>
      </c>
      <c r="L9387" s="155" t="s">
        <v>7801</v>
      </c>
      <c r="M9387" s="140">
        <v>46100</v>
      </c>
      <c r="N9387" s="140"/>
      <c r="O9387" s="140"/>
      <c r="P9387" s="140" t="str">
        <f ca="1">IF(Proc[[#This Row],[DaysAgeing]]&gt;5,"yep","on track")</f>
        <v>yep</v>
      </c>
      <c r="Q9387" s="2">
        <f ca="1">IF(Proc[[#This Row],[DateClosed]]="",ABS(NETWORKDAYS(Proc[[#This Row],[DateOpened]],TODAY()))-1,ABS(NETWORKDAYS(Proc[[#This Row],[DateOpened]],Proc[[#This Row],[DateClosed]]))-1)</f>
        <v>11</v>
      </c>
      <c r="R9387" s="140" t="s">
        <v>476</v>
      </c>
      <c r="S9387" s="155"/>
      <c r="T9387" s="155"/>
    </row>
    <row r="9388" spans="1:20" hidden="1">
      <c r="A9388" s="154" t="s">
        <v>10642</v>
      </c>
      <c r="B9388" s="155" t="str">
        <f>IFERROR(VLOOKUP(Proc[[#This Row],[App]],Table2[],3,0),"open")</f>
        <v>ok</v>
      </c>
      <c r="C9388" s="156" t="s">
        <v>369</v>
      </c>
      <c r="D9388" t="s">
        <v>11603</v>
      </c>
      <c r="E9388" s="154" t="s">
        <v>11699</v>
      </c>
      <c r="F9388" s="155" t="s">
        <v>11699</v>
      </c>
      <c r="G9388" s="154" t="s">
        <v>400</v>
      </c>
      <c r="H9388" s="155" t="str">
        <f>IF(Proc[[#This Row],[type]]="LFF (MDG-F)",MID(Proc[[#This Row],[Obj]],13,10),"")</f>
        <v/>
      </c>
      <c r="J9388" s="155" t="b">
        <f>Proc[[#This Row],[Requested]]=Proc[[#This Row],[CurrentParent]]</f>
        <v>1</v>
      </c>
      <c r="K9388" s="155" t="str">
        <f>IF(Proc[[#This Row],[Author]]="Marcela Urrego",VLOOKUP(LEFT(Proc[[#This Row],[Requested]],1),Table3[#All],2,0),VLOOKUP(Proc[[#This Row],[Author]],Table4[],2,0))</f>
        <v>HC</v>
      </c>
      <c r="L9388" s="155" t="s">
        <v>7801</v>
      </c>
      <c r="M9388" s="140">
        <v>46100</v>
      </c>
      <c r="N9388" s="140"/>
      <c r="O9388" s="140"/>
      <c r="P9388" s="140" t="str">
        <f ca="1">IF(Proc[[#This Row],[DaysAgeing]]&gt;5,"yep","on track")</f>
        <v>yep</v>
      </c>
      <c r="Q9388" s="2">
        <f ca="1">IF(Proc[[#This Row],[DateClosed]]="",ABS(NETWORKDAYS(Proc[[#This Row],[DateOpened]],TODAY()))-1,ABS(NETWORKDAYS(Proc[[#This Row],[DateOpened]],Proc[[#This Row],[DateClosed]]))-1)</f>
        <v>11</v>
      </c>
      <c r="R9388" s="140" t="s">
        <v>476</v>
      </c>
      <c r="S9388" s="155"/>
      <c r="T9388" s="155"/>
    </row>
    <row r="9389" spans="1:20" hidden="1">
      <c r="A9389" s="154" t="s">
        <v>10642</v>
      </c>
      <c r="B9389" s="155" t="str">
        <f>IFERROR(VLOOKUP(Proc[[#This Row],[App]],Table2[],3,0),"open")</f>
        <v>ok</v>
      </c>
      <c r="C9389" s="156" t="s">
        <v>369</v>
      </c>
      <c r="D9389" t="s">
        <v>11604</v>
      </c>
      <c r="E9389" s="154" t="s">
        <v>11699</v>
      </c>
      <c r="F9389" s="155" t="s">
        <v>11699</v>
      </c>
      <c r="G9389" s="154" t="s">
        <v>400</v>
      </c>
      <c r="H9389" s="155" t="str">
        <f>IF(Proc[[#This Row],[type]]="LFF (MDG-F)",MID(Proc[[#This Row],[Obj]],13,10),"")</f>
        <v/>
      </c>
      <c r="J9389" s="155" t="b">
        <f>Proc[[#This Row],[Requested]]=Proc[[#This Row],[CurrentParent]]</f>
        <v>1</v>
      </c>
      <c r="K9389" s="155" t="str">
        <f>IF(Proc[[#This Row],[Author]]="Marcela Urrego",VLOOKUP(LEFT(Proc[[#This Row],[Requested]],1),Table3[#All],2,0),VLOOKUP(Proc[[#This Row],[Author]],Table4[],2,0))</f>
        <v>HC</v>
      </c>
      <c r="L9389" s="155" t="s">
        <v>7801</v>
      </c>
      <c r="M9389" s="140">
        <v>46100</v>
      </c>
      <c r="N9389" s="140"/>
      <c r="O9389" s="140"/>
      <c r="P9389" s="140" t="str">
        <f ca="1">IF(Proc[[#This Row],[DaysAgeing]]&gt;5,"yep","on track")</f>
        <v>yep</v>
      </c>
      <c r="Q9389" s="2">
        <f ca="1">IF(Proc[[#This Row],[DateClosed]]="",ABS(NETWORKDAYS(Proc[[#This Row],[DateOpened]],TODAY()))-1,ABS(NETWORKDAYS(Proc[[#This Row],[DateOpened]],Proc[[#This Row],[DateClosed]]))-1)</f>
        <v>11</v>
      </c>
      <c r="R9389" s="140" t="s">
        <v>476</v>
      </c>
      <c r="S9389" s="155"/>
      <c r="T9389" s="155"/>
    </row>
    <row r="9390" spans="1:20" hidden="1">
      <c r="A9390" s="154" t="s">
        <v>10642</v>
      </c>
      <c r="B9390" s="155" t="str">
        <f>IFERROR(VLOOKUP(Proc[[#This Row],[App]],Table2[],3,0),"open")</f>
        <v>ok</v>
      </c>
      <c r="C9390" s="156" t="s">
        <v>369</v>
      </c>
      <c r="D9390" t="s">
        <v>11605</v>
      </c>
      <c r="E9390" s="154" t="s">
        <v>11699</v>
      </c>
      <c r="F9390" s="155" t="s">
        <v>11699</v>
      </c>
      <c r="G9390" s="154" t="s">
        <v>400</v>
      </c>
      <c r="H9390" s="155" t="str">
        <f>IF(Proc[[#This Row],[type]]="LFF (MDG-F)",MID(Proc[[#This Row],[Obj]],13,10),"")</f>
        <v/>
      </c>
      <c r="J9390" s="155" t="b">
        <f>Proc[[#This Row],[Requested]]=Proc[[#This Row],[CurrentParent]]</f>
        <v>1</v>
      </c>
      <c r="K9390" s="155" t="str">
        <f>IF(Proc[[#This Row],[Author]]="Marcela Urrego",VLOOKUP(LEFT(Proc[[#This Row],[Requested]],1),Table3[#All],2,0),VLOOKUP(Proc[[#This Row],[Author]],Table4[],2,0))</f>
        <v>HC</v>
      </c>
      <c r="L9390" s="155" t="s">
        <v>7801</v>
      </c>
      <c r="M9390" s="140">
        <v>46100</v>
      </c>
      <c r="N9390" s="140"/>
      <c r="O9390" s="140"/>
      <c r="P9390" s="140" t="str">
        <f ca="1">IF(Proc[[#This Row],[DaysAgeing]]&gt;5,"yep","on track")</f>
        <v>yep</v>
      </c>
      <c r="Q9390" s="2">
        <f ca="1">IF(Proc[[#This Row],[DateClosed]]="",ABS(NETWORKDAYS(Proc[[#This Row],[DateOpened]],TODAY()))-1,ABS(NETWORKDAYS(Proc[[#This Row],[DateOpened]],Proc[[#This Row],[DateClosed]]))-1)</f>
        <v>11</v>
      </c>
      <c r="R9390" s="140" t="s">
        <v>476</v>
      </c>
      <c r="S9390" s="155"/>
      <c r="T9390" s="155"/>
    </row>
    <row r="9391" spans="1:20" hidden="1">
      <c r="A9391" s="154" t="s">
        <v>10642</v>
      </c>
      <c r="B9391" s="155" t="str">
        <f>IFERROR(VLOOKUP(Proc[[#This Row],[App]],Table2[],3,0),"open")</f>
        <v>ok</v>
      </c>
      <c r="C9391" s="156" t="s">
        <v>369</v>
      </c>
      <c r="D9391" t="s">
        <v>11606</v>
      </c>
      <c r="E9391" s="154" t="s">
        <v>11699</v>
      </c>
      <c r="F9391" s="155" t="s">
        <v>11699</v>
      </c>
      <c r="G9391" s="154" t="s">
        <v>400</v>
      </c>
      <c r="H9391" s="155" t="str">
        <f>IF(Proc[[#This Row],[type]]="LFF (MDG-F)",MID(Proc[[#This Row],[Obj]],13,10),"")</f>
        <v/>
      </c>
      <c r="J9391" s="155" t="b">
        <f>Proc[[#This Row],[Requested]]=Proc[[#This Row],[CurrentParent]]</f>
        <v>1</v>
      </c>
      <c r="K9391" s="155" t="str">
        <f>IF(Proc[[#This Row],[Author]]="Marcela Urrego",VLOOKUP(LEFT(Proc[[#This Row],[Requested]],1),Table3[#All],2,0),VLOOKUP(Proc[[#This Row],[Author]],Table4[],2,0))</f>
        <v>HC</v>
      </c>
      <c r="L9391" s="155" t="s">
        <v>7801</v>
      </c>
      <c r="M9391" s="140">
        <v>46100</v>
      </c>
      <c r="N9391" s="140"/>
      <c r="O9391" s="140"/>
      <c r="P9391" s="140" t="str">
        <f ca="1">IF(Proc[[#This Row],[DaysAgeing]]&gt;5,"yep","on track")</f>
        <v>yep</v>
      </c>
      <c r="Q9391" s="2">
        <f ca="1">IF(Proc[[#This Row],[DateClosed]]="",ABS(NETWORKDAYS(Proc[[#This Row],[DateOpened]],TODAY()))-1,ABS(NETWORKDAYS(Proc[[#This Row],[DateOpened]],Proc[[#This Row],[DateClosed]]))-1)</f>
        <v>11</v>
      </c>
      <c r="R9391" s="140" t="s">
        <v>476</v>
      </c>
      <c r="S9391" s="155"/>
      <c r="T9391" s="155"/>
    </row>
    <row r="9392" spans="1:20" hidden="1">
      <c r="A9392" s="154" t="s">
        <v>10642</v>
      </c>
      <c r="B9392" s="155" t="str">
        <f>IFERROR(VLOOKUP(Proc[[#This Row],[App]],Table2[],3,0),"open")</f>
        <v>ok</v>
      </c>
      <c r="C9392" s="156" t="s">
        <v>369</v>
      </c>
      <c r="D9392" t="s">
        <v>11607</v>
      </c>
      <c r="E9392" s="154" t="s">
        <v>11699</v>
      </c>
      <c r="F9392" s="155" t="s">
        <v>11699</v>
      </c>
      <c r="G9392" s="154" t="s">
        <v>400</v>
      </c>
      <c r="H9392" s="155" t="str">
        <f>IF(Proc[[#This Row],[type]]="LFF (MDG-F)",MID(Proc[[#This Row],[Obj]],13,10),"")</f>
        <v/>
      </c>
      <c r="J9392" s="155" t="b">
        <f>Proc[[#This Row],[Requested]]=Proc[[#This Row],[CurrentParent]]</f>
        <v>1</v>
      </c>
      <c r="K9392" s="155" t="str">
        <f>IF(Proc[[#This Row],[Author]]="Marcela Urrego",VLOOKUP(LEFT(Proc[[#This Row],[Requested]],1),Table3[#All],2,0),VLOOKUP(Proc[[#This Row],[Author]],Table4[],2,0))</f>
        <v>HC</v>
      </c>
      <c r="L9392" s="155" t="s">
        <v>7801</v>
      </c>
      <c r="M9392" s="140">
        <v>46100</v>
      </c>
      <c r="N9392" s="140"/>
      <c r="O9392" s="140"/>
      <c r="P9392" s="140" t="str">
        <f ca="1">IF(Proc[[#This Row],[DaysAgeing]]&gt;5,"yep","on track")</f>
        <v>yep</v>
      </c>
      <c r="Q9392" s="2">
        <f ca="1">IF(Proc[[#This Row],[DateClosed]]="",ABS(NETWORKDAYS(Proc[[#This Row],[DateOpened]],TODAY()))-1,ABS(NETWORKDAYS(Proc[[#This Row],[DateOpened]],Proc[[#This Row],[DateClosed]]))-1)</f>
        <v>11</v>
      </c>
      <c r="R9392" s="140" t="s">
        <v>476</v>
      </c>
      <c r="S9392" s="155"/>
      <c r="T9392" s="155"/>
    </row>
    <row r="9393" spans="1:20" hidden="1">
      <c r="A9393" s="154" t="s">
        <v>10642</v>
      </c>
      <c r="B9393" s="155" t="str">
        <f>IFERROR(VLOOKUP(Proc[[#This Row],[App]],Table2[],3,0),"open")</f>
        <v>ok</v>
      </c>
      <c r="C9393" s="156" t="s">
        <v>369</v>
      </c>
      <c r="D9393" t="s">
        <v>11608</v>
      </c>
      <c r="E9393" s="154" t="s">
        <v>11699</v>
      </c>
      <c r="F9393" s="155" t="s">
        <v>11699</v>
      </c>
      <c r="G9393" s="154" t="s">
        <v>400</v>
      </c>
      <c r="H9393" s="155" t="str">
        <f>IF(Proc[[#This Row],[type]]="LFF (MDG-F)",MID(Proc[[#This Row],[Obj]],13,10),"")</f>
        <v/>
      </c>
      <c r="J9393" s="155" t="b">
        <f>Proc[[#This Row],[Requested]]=Proc[[#This Row],[CurrentParent]]</f>
        <v>1</v>
      </c>
      <c r="K9393" s="155" t="str">
        <f>IF(Proc[[#This Row],[Author]]="Marcela Urrego",VLOOKUP(LEFT(Proc[[#This Row],[Requested]],1),Table3[#All],2,0),VLOOKUP(Proc[[#This Row],[Author]],Table4[],2,0))</f>
        <v>HC</v>
      </c>
      <c r="L9393" s="155" t="s">
        <v>7801</v>
      </c>
      <c r="M9393" s="140">
        <v>46100</v>
      </c>
      <c r="N9393" s="140"/>
      <c r="O9393" s="140"/>
      <c r="P9393" s="140" t="str">
        <f ca="1">IF(Proc[[#This Row],[DaysAgeing]]&gt;5,"yep","on track")</f>
        <v>yep</v>
      </c>
      <c r="Q9393" s="2">
        <f ca="1">IF(Proc[[#This Row],[DateClosed]]="",ABS(NETWORKDAYS(Proc[[#This Row],[DateOpened]],TODAY()))-1,ABS(NETWORKDAYS(Proc[[#This Row],[DateOpened]],Proc[[#This Row],[DateClosed]]))-1)</f>
        <v>11</v>
      </c>
      <c r="R9393" s="140" t="s">
        <v>476</v>
      </c>
      <c r="S9393" s="155"/>
      <c r="T9393" s="155"/>
    </row>
    <row r="9394" spans="1:20" hidden="1">
      <c r="A9394" s="154" t="s">
        <v>10642</v>
      </c>
      <c r="B9394" s="155" t="str">
        <f>IFERROR(VLOOKUP(Proc[[#This Row],[App]],Table2[],3,0),"open")</f>
        <v>ok</v>
      </c>
      <c r="C9394" s="156" t="s">
        <v>369</v>
      </c>
      <c r="D9394" t="s">
        <v>11609</v>
      </c>
      <c r="E9394" s="154" t="s">
        <v>11699</v>
      </c>
      <c r="F9394" s="155" t="s">
        <v>11699</v>
      </c>
      <c r="G9394" s="154" t="s">
        <v>400</v>
      </c>
      <c r="H9394" s="155" t="str">
        <f>IF(Proc[[#This Row],[type]]="LFF (MDG-F)",MID(Proc[[#This Row],[Obj]],13,10),"")</f>
        <v/>
      </c>
      <c r="J9394" s="155" t="b">
        <f>Proc[[#This Row],[Requested]]=Proc[[#This Row],[CurrentParent]]</f>
        <v>1</v>
      </c>
      <c r="K9394" s="155" t="str">
        <f>IF(Proc[[#This Row],[Author]]="Marcela Urrego",VLOOKUP(LEFT(Proc[[#This Row],[Requested]],1),Table3[#All],2,0),VLOOKUP(Proc[[#This Row],[Author]],Table4[],2,0))</f>
        <v>HC</v>
      </c>
      <c r="L9394" s="155" t="s">
        <v>7801</v>
      </c>
      <c r="M9394" s="140">
        <v>46100</v>
      </c>
      <c r="N9394" s="140"/>
      <c r="O9394" s="140"/>
      <c r="P9394" s="140" t="str">
        <f ca="1">IF(Proc[[#This Row],[DaysAgeing]]&gt;5,"yep","on track")</f>
        <v>yep</v>
      </c>
      <c r="Q9394" s="2">
        <f ca="1">IF(Proc[[#This Row],[DateClosed]]="",ABS(NETWORKDAYS(Proc[[#This Row],[DateOpened]],TODAY()))-1,ABS(NETWORKDAYS(Proc[[#This Row],[DateOpened]],Proc[[#This Row],[DateClosed]]))-1)</f>
        <v>11</v>
      </c>
      <c r="R9394" s="140" t="s">
        <v>476</v>
      </c>
      <c r="S9394" s="155"/>
      <c r="T9394" s="155"/>
    </row>
    <row r="9395" spans="1:20" hidden="1">
      <c r="A9395" s="154" t="s">
        <v>10642</v>
      </c>
      <c r="B9395" s="155" t="str">
        <f>IFERROR(VLOOKUP(Proc[[#This Row],[App]],Table2[],3,0),"open")</f>
        <v>ok</v>
      </c>
      <c r="C9395" s="156" t="s">
        <v>369</v>
      </c>
      <c r="D9395" t="s">
        <v>11610</v>
      </c>
      <c r="E9395" s="154" t="s">
        <v>11699</v>
      </c>
      <c r="F9395" s="155" t="s">
        <v>11699</v>
      </c>
      <c r="G9395" s="154" t="s">
        <v>400</v>
      </c>
      <c r="H9395" s="155" t="str">
        <f>IF(Proc[[#This Row],[type]]="LFF (MDG-F)",MID(Proc[[#This Row],[Obj]],13,10),"")</f>
        <v/>
      </c>
      <c r="J9395" s="155" t="b">
        <f>Proc[[#This Row],[Requested]]=Proc[[#This Row],[CurrentParent]]</f>
        <v>1</v>
      </c>
      <c r="K9395" s="155" t="str">
        <f>IF(Proc[[#This Row],[Author]]="Marcela Urrego",VLOOKUP(LEFT(Proc[[#This Row],[Requested]],1),Table3[#All],2,0),VLOOKUP(Proc[[#This Row],[Author]],Table4[],2,0))</f>
        <v>HC</v>
      </c>
      <c r="L9395" s="155" t="s">
        <v>7801</v>
      </c>
      <c r="M9395" s="140">
        <v>46100</v>
      </c>
      <c r="N9395" s="140"/>
      <c r="O9395" s="140"/>
      <c r="P9395" s="140" t="str">
        <f ca="1">IF(Proc[[#This Row],[DaysAgeing]]&gt;5,"yep","on track")</f>
        <v>yep</v>
      </c>
      <c r="Q9395" s="2">
        <f ca="1">IF(Proc[[#This Row],[DateClosed]]="",ABS(NETWORKDAYS(Proc[[#This Row],[DateOpened]],TODAY()))-1,ABS(NETWORKDAYS(Proc[[#This Row],[DateOpened]],Proc[[#This Row],[DateClosed]]))-1)</f>
        <v>11</v>
      </c>
      <c r="R9395" s="140" t="s">
        <v>476</v>
      </c>
      <c r="S9395" s="155"/>
      <c r="T9395" s="155"/>
    </row>
    <row r="9396" spans="1:20" hidden="1">
      <c r="A9396" s="154" t="s">
        <v>10642</v>
      </c>
      <c r="B9396" s="155" t="str">
        <f>IFERROR(VLOOKUP(Proc[[#This Row],[App]],Table2[],3,0),"open")</f>
        <v>ok</v>
      </c>
      <c r="C9396" s="156" t="s">
        <v>369</v>
      </c>
      <c r="D9396" t="s">
        <v>11611</v>
      </c>
      <c r="E9396" s="154" t="s">
        <v>11699</v>
      </c>
      <c r="F9396" s="155" t="s">
        <v>11699</v>
      </c>
      <c r="G9396" s="154" t="s">
        <v>400</v>
      </c>
      <c r="H9396" s="155" t="str">
        <f>IF(Proc[[#This Row],[type]]="LFF (MDG-F)",MID(Proc[[#This Row],[Obj]],13,10),"")</f>
        <v/>
      </c>
      <c r="J9396" s="155" t="b">
        <f>Proc[[#This Row],[Requested]]=Proc[[#This Row],[CurrentParent]]</f>
        <v>1</v>
      </c>
      <c r="K9396" s="155" t="str">
        <f>IF(Proc[[#This Row],[Author]]="Marcela Urrego",VLOOKUP(LEFT(Proc[[#This Row],[Requested]],1),Table3[#All],2,0),VLOOKUP(Proc[[#This Row],[Author]],Table4[],2,0))</f>
        <v>HC</v>
      </c>
      <c r="L9396" s="155" t="s">
        <v>7801</v>
      </c>
      <c r="M9396" s="140">
        <v>46100</v>
      </c>
      <c r="N9396" s="140"/>
      <c r="O9396" s="140"/>
      <c r="P9396" s="140" t="str">
        <f ca="1">IF(Proc[[#This Row],[DaysAgeing]]&gt;5,"yep","on track")</f>
        <v>yep</v>
      </c>
      <c r="Q9396" s="2">
        <f ca="1">IF(Proc[[#This Row],[DateClosed]]="",ABS(NETWORKDAYS(Proc[[#This Row],[DateOpened]],TODAY()))-1,ABS(NETWORKDAYS(Proc[[#This Row],[DateOpened]],Proc[[#This Row],[DateClosed]]))-1)</f>
        <v>11</v>
      </c>
      <c r="R9396" s="140" t="s">
        <v>476</v>
      </c>
      <c r="S9396" s="155"/>
      <c r="T9396" s="155"/>
    </row>
    <row r="9397" spans="1:20" hidden="1">
      <c r="A9397" s="154" t="s">
        <v>10642</v>
      </c>
      <c r="B9397" s="155" t="str">
        <f>IFERROR(VLOOKUP(Proc[[#This Row],[App]],Table2[],3,0),"open")</f>
        <v>ok</v>
      </c>
      <c r="C9397" s="156" t="s">
        <v>369</v>
      </c>
      <c r="D9397" t="s">
        <v>11612</v>
      </c>
      <c r="E9397" s="154" t="s">
        <v>11699</v>
      </c>
      <c r="F9397" s="155" t="s">
        <v>11699</v>
      </c>
      <c r="G9397" s="154" t="s">
        <v>400</v>
      </c>
      <c r="H9397" s="155" t="str">
        <f>IF(Proc[[#This Row],[type]]="LFF (MDG-F)",MID(Proc[[#This Row],[Obj]],13,10),"")</f>
        <v/>
      </c>
      <c r="J9397" s="155" t="b">
        <f>Proc[[#This Row],[Requested]]=Proc[[#This Row],[CurrentParent]]</f>
        <v>1</v>
      </c>
      <c r="K9397" s="155" t="str">
        <f>IF(Proc[[#This Row],[Author]]="Marcela Urrego",VLOOKUP(LEFT(Proc[[#This Row],[Requested]],1),Table3[#All],2,0),VLOOKUP(Proc[[#This Row],[Author]],Table4[],2,0))</f>
        <v>HC</v>
      </c>
      <c r="L9397" s="155" t="s">
        <v>7801</v>
      </c>
      <c r="M9397" s="140">
        <v>46100</v>
      </c>
      <c r="N9397" s="140"/>
      <c r="O9397" s="140"/>
      <c r="P9397" s="140" t="str">
        <f ca="1">IF(Proc[[#This Row],[DaysAgeing]]&gt;5,"yep","on track")</f>
        <v>yep</v>
      </c>
      <c r="Q9397" s="2">
        <f ca="1">IF(Proc[[#This Row],[DateClosed]]="",ABS(NETWORKDAYS(Proc[[#This Row],[DateOpened]],TODAY()))-1,ABS(NETWORKDAYS(Proc[[#This Row],[DateOpened]],Proc[[#This Row],[DateClosed]]))-1)</f>
        <v>11</v>
      </c>
      <c r="R9397" s="140" t="s">
        <v>476</v>
      </c>
      <c r="S9397" s="155"/>
      <c r="T9397" s="155"/>
    </row>
    <row r="9398" spans="1:20" hidden="1">
      <c r="A9398" s="154" t="s">
        <v>10642</v>
      </c>
      <c r="B9398" s="155" t="str">
        <f>IFERROR(VLOOKUP(Proc[[#This Row],[App]],Table2[],3,0),"open")</f>
        <v>ok</v>
      </c>
      <c r="C9398" s="156" t="s">
        <v>369</v>
      </c>
      <c r="D9398" t="s">
        <v>11613</v>
      </c>
      <c r="E9398" s="154" t="s">
        <v>11699</v>
      </c>
      <c r="F9398" s="155" t="s">
        <v>11699</v>
      </c>
      <c r="G9398" s="154" t="s">
        <v>400</v>
      </c>
      <c r="H9398" s="155" t="str">
        <f>IF(Proc[[#This Row],[type]]="LFF (MDG-F)",MID(Proc[[#This Row],[Obj]],13,10),"")</f>
        <v/>
      </c>
      <c r="J9398" s="155" t="b">
        <f>Proc[[#This Row],[Requested]]=Proc[[#This Row],[CurrentParent]]</f>
        <v>1</v>
      </c>
      <c r="K9398" s="155" t="str">
        <f>IF(Proc[[#This Row],[Author]]="Marcela Urrego",VLOOKUP(LEFT(Proc[[#This Row],[Requested]],1),Table3[#All],2,0),VLOOKUP(Proc[[#This Row],[Author]],Table4[],2,0))</f>
        <v>HC</v>
      </c>
      <c r="L9398" s="155" t="s">
        <v>7801</v>
      </c>
      <c r="M9398" s="140">
        <v>46100</v>
      </c>
      <c r="N9398" s="140"/>
      <c r="O9398" s="140"/>
      <c r="P9398" s="140" t="str">
        <f ca="1">IF(Proc[[#This Row],[DaysAgeing]]&gt;5,"yep","on track")</f>
        <v>yep</v>
      </c>
      <c r="Q9398" s="2">
        <f ca="1">IF(Proc[[#This Row],[DateClosed]]="",ABS(NETWORKDAYS(Proc[[#This Row],[DateOpened]],TODAY()))-1,ABS(NETWORKDAYS(Proc[[#This Row],[DateOpened]],Proc[[#This Row],[DateClosed]]))-1)</f>
        <v>11</v>
      </c>
      <c r="R9398" s="140" t="s">
        <v>476</v>
      </c>
      <c r="S9398" s="155"/>
      <c r="T9398" s="155"/>
    </row>
    <row r="9399" spans="1:20" hidden="1">
      <c r="A9399" s="154" t="s">
        <v>10642</v>
      </c>
      <c r="B9399" s="155" t="str">
        <f>IFERROR(VLOOKUP(Proc[[#This Row],[App]],Table2[],3,0),"open")</f>
        <v>ok</v>
      </c>
      <c r="C9399" s="156" t="s">
        <v>369</v>
      </c>
      <c r="D9399" t="s">
        <v>11614</v>
      </c>
      <c r="E9399" s="154" t="s">
        <v>11699</v>
      </c>
      <c r="F9399" s="155" t="s">
        <v>11699</v>
      </c>
      <c r="G9399" s="154" t="s">
        <v>400</v>
      </c>
      <c r="H9399" s="155" t="str">
        <f>IF(Proc[[#This Row],[type]]="LFF (MDG-F)",MID(Proc[[#This Row],[Obj]],13,10),"")</f>
        <v/>
      </c>
      <c r="J9399" s="155" t="b">
        <f>Proc[[#This Row],[Requested]]=Proc[[#This Row],[CurrentParent]]</f>
        <v>1</v>
      </c>
      <c r="K9399" s="155" t="str">
        <f>IF(Proc[[#This Row],[Author]]="Marcela Urrego",VLOOKUP(LEFT(Proc[[#This Row],[Requested]],1),Table3[#All],2,0),VLOOKUP(Proc[[#This Row],[Author]],Table4[],2,0))</f>
        <v>HC</v>
      </c>
      <c r="L9399" s="155" t="s">
        <v>7801</v>
      </c>
      <c r="M9399" s="140">
        <v>46100</v>
      </c>
      <c r="N9399" s="140"/>
      <c r="O9399" s="140"/>
      <c r="P9399" s="140" t="str">
        <f ca="1">IF(Proc[[#This Row],[DaysAgeing]]&gt;5,"yep","on track")</f>
        <v>yep</v>
      </c>
      <c r="Q9399" s="2">
        <f ca="1">IF(Proc[[#This Row],[DateClosed]]="",ABS(NETWORKDAYS(Proc[[#This Row],[DateOpened]],TODAY()))-1,ABS(NETWORKDAYS(Proc[[#This Row],[DateOpened]],Proc[[#This Row],[DateClosed]]))-1)</f>
        <v>11</v>
      </c>
      <c r="R9399" s="140" t="s">
        <v>476</v>
      </c>
      <c r="S9399" s="155"/>
      <c r="T9399" s="155"/>
    </row>
    <row r="9400" spans="1:20" hidden="1">
      <c r="A9400" s="154" t="s">
        <v>10642</v>
      </c>
      <c r="B9400" s="155" t="str">
        <f>IFERROR(VLOOKUP(Proc[[#This Row],[App]],Table2[],3,0),"open")</f>
        <v>ok</v>
      </c>
      <c r="C9400" s="156" t="s">
        <v>369</v>
      </c>
      <c r="D9400" t="s">
        <v>11615</v>
      </c>
      <c r="E9400" s="154" t="s">
        <v>11699</v>
      </c>
      <c r="F9400" s="155" t="s">
        <v>11699</v>
      </c>
      <c r="G9400" s="154" t="s">
        <v>400</v>
      </c>
      <c r="H9400" s="155" t="str">
        <f>IF(Proc[[#This Row],[type]]="LFF (MDG-F)",MID(Proc[[#This Row],[Obj]],13,10),"")</f>
        <v/>
      </c>
      <c r="J9400" s="155" t="b">
        <f>Proc[[#This Row],[Requested]]=Proc[[#This Row],[CurrentParent]]</f>
        <v>1</v>
      </c>
      <c r="K9400" s="155" t="str">
        <f>IF(Proc[[#This Row],[Author]]="Marcela Urrego",VLOOKUP(LEFT(Proc[[#This Row],[Requested]],1),Table3[#All],2,0),VLOOKUP(Proc[[#This Row],[Author]],Table4[],2,0))</f>
        <v>HC</v>
      </c>
      <c r="L9400" s="155" t="s">
        <v>7801</v>
      </c>
      <c r="M9400" s="140">
        <v>46100</v>
      </c>
      <c r="N9400" s="140"/>
      <c r="O9400" s="140"/>
      <c r="P9400" s="140" t="str">
        <f ca="1">IF(Proc[[#This Row],[DaysAgeing]]&gt;5,"yep","on track")</f>
        <v>yep</v>
      </c>
      <c r="Q9400" s="2">
        <f ca="1">IF(Proc[[#This Row],[DateClosed]]="",ABS(NETWORKDAYS(Proc[[#This Row],[DateOpened]],TODAY()))-1,ABS(NETWORKDAYS(Proc[[#This Row],[DateOpened]],Proc[[#This Row],[DateClosed]]))-1)</f>
        <v>11</v>
      </c>
      <c r="R9400" s="140" t="s">
        <v>476</v>
      </c>
      <c r="S9400" s="155"/>
      <c r="T9400" s="155"/>
    </row>
    <row r="9401" spans="1:20" hidden="1">
      <c r="A9401" s="154" t="s">
        <v>10642</v>
      </c>
      <c r="B9401" s="155" t="str">
        <f>IFERROR(VLOOKUP(Proc[[#This Row],[App]],Table2[],3,0),"open")</f>
        <v>ok</v>
      </c>
      <c r="C9401" s="156" t="s">
        <v>369</v>
      </c>
      <c r="D9401" t="s">
        <v>11616</v>
      </c>
      <c r="E9401" s="154" t="s">
        <v>11699</v>
      </c>
      <c r="F9401" s="155" t="s">
        <v>11699</v>
      </c>
      <c r="G9401" s="154" t="s">
        <v>400</v>
      </c>
      <c r="H9401" s="155" t="str">
        <f>IF(Proc[[#This Row],[type]]="LFF (MDG-F)",MID(Proc[[#This Row],[Obj]],13,10),"")</f>
        <v/>
      </c>
      <c r="J9401" s="155" t="b">
        <f>Proc[[#This Row],[Requested]]=Proc[[#This Row],[CurrentParent]]</f>
        <v>1</v>
      </c>
      <c r="K9401" s="155" t="str">
        <f>IF(Proc[[#This Row],[Author]]="Marcela Urrego",VLOOKUP(LEFT(Proc[[#This Row],[Requested]],1),Table3[#All],2,0),VLOOKUP(Proc[[#This Row],[Author]],Table4[],2,0))</f>
        <v>HC</v>
      </c>
      <c r="L9401" s="155" t="s">
        <v>7801</v>
      </c>
      <c r="M9401" s="140">
        <v>46100</v>
      </c>
      <c r="N9401" s="140"/>
      <c r="O9401" s="140"/>
      <c r="P9401" s="140" t="str">
        <f ca="1">IF(Proc[[#This Row],[DaysAgeing]]&gt;5,"yep","on track")</f>
        <v>yep</v>
      </c>
      <c r="Q9401" s="2">
        <f ca="1">IF(Proc[[#This Row],[DateClosed]]="",ABS(NETWORKDAYS(Proc[[#This Row],[DateOpened]],TODAY()))-1,ABS(NETWORKDAYS(Proc[[#This Row],[DateOpened]],Proc[[#This Row],[DateClosed]]))-1)</f>
        <v>11</v>
      </c>
      <c r="R9401" s="140" t="s">
        <v>476</v>
      </c>
      <c r="S9401" s="155"/>
      <c r="T9401" s="155"/>
    </row>
    <row r="9402" spans="1:20" hidden="1">
      <c r="A9402" s="154" t="s">
        <v>10642</v>
      </c>
      <c r="B9402" s="155" t="str">
        <f>IFERROR(VLOOKUP(Proc[[#This Row],[App]],Table2[],3,0),"open")</f>
        <v>ok</v>
      </c>
      <c r="C9402" s="156" t="s">
        <v>369</v>
      </c>
      <c r="D9402" t="s">
        <v>11617</v>
      </c>
      <c r="E9402" s="154" t="s">
        <v>11699</v>
      </c>
      <c r="F9402" s="155" t="s">
        <v>11699</v>
      </c>
      <c r="G9402" s="154" t="s">
        <v>400</v>
      </c>
      <c r="H9402" s="155" t="str">
        <f>IF(Proc[[#This Row],[type]]="LFF (MDG-F)",MID(Proc[[#This Row],[Obj]],13,10),"")</f>
        <v/>
      </c>
      <c r="J9402" s="155" t="b">
        <f>Proc[[#This Row],[Requested]]=Proc[[#This Row],[CurrentParent]]</f>
        <v>1</v>
      </c>
      <c r="K9402" s="155" t="str">
        <f>IF(Proc[[#This Row],[Author]]="Marcela Urrego",VLOOKUP(LEFT(Proc[[#This Row],[Requested]],1),Table3[#All],2,0),VLOOKUP(Proc[[#This Row],[Author]],Table4[],2,0))</f>
        <v>HC</v>
      </c>
      <c r="L9402" s="155" t="s">
        <v>7801</v>
      </c>
      <c r="M9402" s="140">
        <v>46100</v>
      </c>
      <c r="N9402" s="140"/>
      <c r="O9402" s="140"/>
      <c r="P9402" s="140" t="str">
        <f ca="1">IF(Proc[[#This Row],[DaysAgeing]]&gt;5,"yep","on track")</f>
        <v>yep</v>
      </c>
      <c r="Q9402" s="2">
        <f ca="1">IF(Proc[[#This Row],[DateClosed]]="",ABS(NETWORKDAYS(Proc[[#This Row],[DateOpened]],TODAY()))-1,ABS(NETWORKDAYS(Proc[[#This Row],[DateOpened]],Proc[[#This Row],[DateClosed]]))-1)</f>
        <v>11</v>
      </c>
      <c r="R9402" s="140" t="s">
        <v>476</v>
      </c>
      <c r="S9402" s="155"/>
      <c r="T9402" s="155"/>
    </row>
    <row r="9403" spans="1:20" hidden="1">
      <c r="A9403" s="154" t="s">
        <v>10642</v>
      </c>
      <c r="B9403" s="155" t="str">
        <f>IFERROR(VLOOKUP(Proc[[#This Row],[App]],Table2[],3,0),"open")</f>
        <v>ok</v>
      </c>
      <c r="C9403" s="156" t="s">
        <v>369</v>
      </c>
      <c r="D9403" t="s">
        <v>11618</v>
      </c>
      <c r="E9403" s="154" t="s">
        <v>11699</v>
      </c>
      <c r="F9403" s="155" t="s">
        <v>11699</v>
      </c>
      <c r="G9403" s="154" t="s">
        <v>400</v>
      </c>
      <c r="H9403" s="155" t="str">
        <f>IF(Proc[[#This Row],[type]]="LFF (MDG-F)",MID(Proc[[#This Row],[Obj]],13,10),"")</f>
        <v/>
      </c>
      <c r="J9403" s="155" t="b">
        <f>Proc[[#This Row],[Requested]]=Proc[[#This Row],[CurrentParent]]</f>
        <v>1</v>
      </c>
      <c r="K9403" s="155" t="str">
        <f>IF(Proc[[#This Row],[Author]]="Marcela Urrego",VLOOKUP(LEFT(Proc[[#This Row],[Requested]],1),Table3[#All],2,0),VLOOKUP(Proc[[#This Row],[Author]],Table4[],2,0))</f>
        <v>HC</v>
      </c>
      <c r="L9403" s="155" t="s">
        <v>7801</v>
      </c>
      <c r="M9403" s="140">
        <v>46100</v>
      </c>
      <c r="N9403" s="140"/>
      <c r="O9403" s="140"/>
      <c r="P9403" s="140" t="str">
        <f ca="1">IF(Proc[[#This Row],[DaysAgeing]]&gt;5,"yep","on track")</f>
        <v>yep</v>
      </c>
      <c r="Q9403" s="2">
        <f ca="1">IF(Proc[[#This Row],[DateClosed]]="",ABS(NETWORKDAYS(Proc[[#This Row],[DateOpened]],TODAY()))-1,ABS(NETWORKDAYS(Proc[[#This Row],[DateOpened]],Proc[[#This Row],[DateClosed]]))-1)</f>
        <v>11</v>
      </c>
      <c r="R9403" s="140" t="s">
        <v>476</v>
      </c>
      <c r="S9403" s="155"/>
      <c r="T9403" s="155"/>
    </row>
    <row r="9404" spans="1:20" hidden="1">
      <c r="A9404" s="154" t="s">
        <v>10642</v>
      </c>
      <c r="B9404" s="155" t="str">
        <f>IFERROR(VLOOKUP(Proc[[#This Row],[App]],Table2[],3,0),"open")</f>
        <v>ok</v>
      </c>
      <c r="C9404" s="156" t="s">
        <v>369</v>
      </c>
      <c r="D9404" t="s">
        <v>11619</v>
      </c>
      <c r="E9404" s="154" t="s">
        <v>11699</v>
      </c>
      <c r="F9404" s="155" t="s">
        <v>11699</v>
      </c>
      <c r="G9404" s="154" t="s">
        <v>400</v>
      </c>
      <c r="H9404" s="155" t="str">
        <f>IF(Proc[[#This Row],[type]]="LFF (MDG-F)",MID(Proc[[#This Row],[Obj]],13,10),"")</f>
        <v/>
      </c>
      <c r="J9404" s="155" t="b">
        <f>Proc[[#This Row],[Requested]]=Proc[[#This Row],[CurrentParent]]</f>
        <v>1</v>
      </c>
      <c r="K9404" s="155" t="str">
        <f>IF(Proc[[#This Row],[Author]]="Marcela Urrego",VLOOKUP(LEFT(Proc[[#This Row],[Requested]],1),Table3[#All],2,0),VLOOKUP(Proc[[#This Row],[Author]],Table4[],2,0))</f>
        <v>HC</v>
      </c>
      <c r="L9404" s="155" t="s">
        <v>7801</v>
      </c>
      <c r="M9404" s="140">
        <v>46100</v>
      </c>
      <c r="N9404" s="140"/>
      <c r="O9404" s="140"/>
      <c r="P9404" s="140" t="str">
        <f ca="1">IF(Proc[[#This Row],[DaysAgeing]]&gt;5,"yep","on track")</f>
        <v>yep</v>
      </c>
      <c r="Q9404" s="2">
        <f ca="1">IF(Proc[[#This Row],[DateClosed]]="",ABS(NETWORKDAYS(Proc[[#This Row],[DateOpened]],TODAY()))-1,ABS(NETWORKDAYS(Proc[[#This Row],[DateOpened]],Proc[[#This Row],[DateClosed]]))-1)</f>
        <v>11</v>
      </c>
      <c r="R9404" s="140" t="s">
        <v>476</v>
      </c>
      <c r="S9404" s="155"/>
      <c r="T9404" s="155"/>
    </row>
    <row r="9405" spans="1:20" hidden="1">
      <c r="A9405" s="154" t="s">
        <v>10642</v>
      </c>
      <c r="B9405" s="155" t="str">
        <f>IFERROR(VLOOKUP(Proc[[#This Row],[App]],Table2[],3,0),"open")</f>
        <v>ok</v>
      </c>
      <c r="C9405" s="156" t="s">
        <v>369</v>
      </c>
      <c r="D9405" t="s">
        <v>11620</v>
      </c>
      <c r="E9405" s="154" t="s">
        <v>11699</v>
      </c>
      <c r="F9405" s="155" t="s">
        <v>11699</v>
      </c>
      <c r="G9405" s="154" t="s">
        <v>400</v>
      </c>
      <c r="H9405" s="155" t="str">
        <f>IF(Proc[[#This Row],[type]]="LFF (MDG-F)",MID(Proc[[#This Row],[Obj]],13,10),"")</f>
        <v/>
      </c>
      <c r="J9405" s="155" t="b">
        <f>Proc[[#This Row],[Requested]]=Proc[[#This Row],[CurrentParent]]</f>
        <v>1</v>
      </c>
      <c r="K9405" s="155" t="str">
        <f>IF(Proc[[#This Row],[Author]]="Marcela Urrego",VLOOKUP(LEFT(Proc[[#This Row],[Requested]],1),Table3[#All],2,0),VLOOKUP(Proc[[#This Row],[Author]],Table4[],2,0))</f>
        <v>HC</v>
      </c>
      <c r="L9405" s="155" t="s">
        <v>7801</v>
      </c>
      <c r="M9405" s="140">
        <v>46100</v>
      </c>
      <c r="N9405" s="140"/>
      <c r="O9405" s="140"/>
      <c r="P9405" s="140" t="str">
        <f ca="1">IF(Proc[[#This Row],[DaysAgeing]]&gt;5,"yep","on track")</f>
        <v>yep</v>
      </c>
      <c r="Q9405" s="2">
        <f ca="1">IF(Proc[[#This Row],[DateClosed]]="",ABS(NETWORKDAYS(Proc[[#This Row],[DateOpened]],TODAY()))-1,ABS(NETWORKDAYS(Proc[[#This Row],[DateOpened]],Proc[[#This Row],[DateClosed]]))-1)</f>
        <v>11</v>
      </c>
      <c r="R9405" s="140" t="s">
        <v>476</v>
      </c>
      <c r="S9405" s="155"/>
      <c r="T9405" s="155"/>
    </row>
    <row r="9406" spans="1:20" hidden="1">
      <c r="A9406" s="154" t="s">
        <v>10642</v>
      </c>
      <c r="B9406" s="155" t="str">
        <f>IFERROR(VLOOKUP(Proc[[#This Row],[App]],Table2[],3,0),"open")</f>
        <v>ok</v>
      </c>
      <c r="C9406" s="156" t="s">
        <v>369</v>
      </c>
      <c r="D9406" t="s">
        <v>11621</v>
      </c>
      <c r="E9406" s="154" t="s">
        <v>11699</v>
      </c>
      <c r="F9406" s="155" t="s">
        <v>11699</v>
      </c>
      <c r="G9406" s="154" t="s">
        <v>400</v>
      </c>
      <c r="H9406" s="155" t="str">
        <f>IF(Proc[[#This Row],[type]]="LFF (MDG-F)",MID(Proc[[#This Row],[Obj]],13,10),"")</f>
        <v/>
      </c>
      <c r="J9406" s="155" t="b">
        <f>Proc[[#This Row],[Requested]]=Proc[[#This Row],[CurrentParent]]</f>
        <v>1</v>
      </c>
      <c r="K9406" s="155" t="str">
        <f>IF(Proc[[#This Row],[Author]]="Marcela Urrego",VLOOKUP(LEFT(Proc[[#This Row],[Requested]],1),Table3[#All],2,0),VLOOKUP(Proc[[#This Row],[Author]],Table4[],2,0))</f>
        <v>HC</v>
      </c>
      <c r="L9406" s="155" t="s">
        <v>7801</v>
      </c>
      <c r="M9406" s="140">
        <v>46100</v>
      </c>
      <c r="N9406" s="140"/>
      <c r="O9406" s="140"/>
      <c r="P9406" s="140" t="str">
        <f ca="1">IF(Proc[[#This Row],[DaysAgeing]]&gt;5,"yep","on track")</f>
        <v>yep</v>
      </c>
      <c r="Q9406" s="2">
        <f ca="1">IF(Proc[[#This Row],[DateClosed]]="",ABS(NETWORKDAYS(Proc[[#This Row],[DateOpened]],TODAY()))-1,ABS(NETWORKDAYS(Proc[[#This Row],[DateOpened]],Proc[[#This Row],[DateClosed]]))-1)</f>
        <v>11</v>
      </c>
      <c r="R9406" s="140" t="s">
        <v>476</v>
      </c>
      <c r="S9406" s="155"/>
      <c r="T9406" s="155"/>
    </row>
    <row r="9407" spans="1:20" hidden="1">
      <c r="A9407" s="154" t="s">
        <v>10642</v>
      </c>
      <c r="B9407" s="155" t="str">
        <f>IFERROR(VLOOKUP(Proc[[#This Row],[App]],Table2[],3,0),"open")</f>
        <v>ok</v>
      </c>
      <c r="C9407" s="156" t="s">
        <v>369</v>
      </c>
      <c r="D9407" t="s">
        <v>11622</v>
      </c>
      <c r="E9407" s="154" t="s">
        <v>11699</v>
      </c>
      <c r="F9407" s="155" t="s">
        <v>11699</v>
      </c>
      <c r="G9407" s="154" t="s">
        <v>400</v>
      </c>
      <c r="H9407" s="155" t="str">
        <f>IF(Proc[[#This Row],[type]]="LFF (MDG-F)",MID(Proc[[#This Row],[Obj]],13,10),"")</f>
        <v/>
      </c>
      <c r="J9407" s="155" t="b">
        <f>Proc[[#This Row],[Requested]]=Proc[[#This Row],[CurrentParent]]</f>
        <v>1</v>
      </c>
      <c r="K9407" s="155" t="str">
        <f>IF(Proc[[#This Row],[Author]]="Marcela Urrego",VLOOKUP(LEFT(Proc[[#This Row],[Requested]],1),Table3[#All],2,0),VLOOKUP(Proc[[#This Row],[Author]],Table4[],2,0))</f>
        <v>HC</v>
      </c>
      <c r="L9407" s="155" t="s">
        <v>7801</v>
      </c>
      <c r="M9407" s="140">
        <v>46100</v>
      </c>
      <c r="N9407" s="140"/>
      <c r="O9407" s="140"/>
      <c r="P9407" s="140" t="str">
        <f ca="1">IF(Proc[[#This Row],[DaysAgeing]]&gt;5,"yep","on track")</f>
        <v>yep</v>
      </c>
      <c r="Q9407" s="2">
        <f ca="1">IF(Proc[[#This Row],[DateClosed]]="",ABS(NETWORKDAYS(Proc[[#This Row],[DateOpened]],TODAY()))-1,ABS(NETWORKDAYS(Proc[[#This Row],[DateOpened]],Proc[[#This Row],[DateClosed]]))-1)</f>
        <v>11</v>
      </c>
      <c r="R9407" s="140" t="s">
        <v>476</v>
      </c>
      <c r="S9407" s="155"/>
      <c r="T9407" s="155"/>
    </row>
    <row r="9408" spans="1:20" hidden="1">
      <c r="A9408" s="154" t="s">
        <v>10642</v>
      </c>
      <c r="B9408" s="155" t="str">
        <f>IFERROR(VLOOKUP(Proc[[#This Row],[App]],Table2[],3,0),"open")</f>
        <v>ok</v>
      </c>
      <c r="C9408" s="156" t="s">
        <v>369</v>
      </c>
      <c r="D9408" t="s">
        <v>11623</v>
      </c>
      <c r="E9408" s="154" t="s">
        <v>11699</v>
      </c>
      <c r="F9408" s="155" t="s">
        <v>11699</v>
      </c>
      <c r="G9408" s="154" t="s">
        <v>400</v>
      </c>
      <c r="H9408" s="155" t="str">
        <f>IF(Proc[[#This Row],[type]]="LFF (MDG-F)",MID(Proc[[#This Row],[Obj]],13,10),"")</f>
        <v/>
      </c>
      <c r="J9408" s="155" t="b">
        <f>Proc[[#This Row],[Requested]]=Proc[[#This Row],[CurrentParent]]</f>
        <v>1</v>
      </c>
      <c r="K9408" s="155" t="str">
        <f>IF(Proc[[#This Row],[Author]]="Marcela Urrego",VLOOKUP(LEFT(Proc[[#This Row],[Requested]],1),Table3[#All],2,0),VLOOKUP(Proc[[#This Row],[Author]],Table4[],2,0))</f>
        <v>HC</v>
      </c>
      <c r="L9408" s="155" t="s">
        <v>7801</v>
      </c>
      <c r="M9408" s="140">
        <v>46100</v>
      </c>
      <c r="N9408" s="140"/>
      <c r="O9408" s="140"/>
      <c r="P9408" s="140" t="str">
        <f ca="1">IF(Proc[[#This Row],[DaysAgeing]]&gt;5,"yep","on track")</f>
        <v>yep</v>
      </c>
      <c r="Q9408" s="2">
        <f ca="1">IF(Proc[[#This Row],[DateClosed]]="",ABS(NETWORKDAYS(Proc[[#This Row],[DateOpened]],TODAY()))-1,ABS(NETWORKDAYS(Proc[[#This Row],[DateOpened]],Proc[[#This Row],[DateClosed]]))-1)</f>
        <v>11</v>
      </c>
      <c r="R9408" s="140" t="s">
        <v>476</v>
      </c>
      <c r="S9408" s="155"/>
      <c r="T9408" s="155"/>
    </row>
    <row r="9409" spans="1:20" hidden="1">
      <c r="A9409" s="154" t="s">
        <v>10642</v>
      </c>
      <c r="B9409" s="155" t="str">
        <f>IFERROR(VLOOKUP(Proc[[#This Row],[App]],Table2[],3,0),"open")</f>
        <v>ok</v>
      </c>
      <c r="C9409" s="156" t="s">
        <v>369</v>
      </c>
      <c r="D9409" t="s">
        <v>11624</v>
      </c>
      <c r="E9409" s="154" t="s">
        <v>11699</v>
      </c>
      <c r="F9409" s="155" t="s">
        <v>11699</v>
      </c>
      <c r="G9409" s="154" t="s">
        <v>400</v>
      </c>
      <c r="H9409" s="155" t="str">
        <f>IF(Proc[[#This Row],[type]]="LFF (MDG-F)",MID(Proc[[#This Row],[Obj]],13,10),"")</f>
        <v/>
      </c>
      <c r="J9409" s="155" t="b">
        <f>Proc[[#This Row],[Requested]]=Proc[[#This Row],[CurrentParent]]</f>
        <v>1</v>
      </c>
      <c r="K9409" s="155" t="str">
        <f>IF(Proc[[#This Row],[Author]]="Marcela Urrego",VLOOKUP(LEFT(Proc[[#This Row],[Requested]],1),Table3[#All],2,0),VLOOKUP(Proc[[#This Row],[Author]],Table4[],2,0))</f>
        <v>HC</v>
      </c>
      <c r="L9409" s="155" t="s">
        <v>7801</v>
      </c>
      <c r="M9409" s="140">
        <v>46100</v>
      </c>
      <c r="N9409" s="140"/>
      <c r="O9409" s="140"/>
      <c r="P9409" s="140" t="str">
        <f ca="1">IF(Proc[[#This Row],[DaysAgeing]]&gt;5,"yep","on track")</f>
        <v>yep</v>
      </c>
      <c r="Q9409" s="2">
        <f ca="1">IF(Proc[[#This Row],[DateClosed]]="",ABS(NETWORKDAYS(Proc[[#This Row],[DateOpened]],TODAY()))-1,ABS(NETWORKDAYS(Proc[[#This Row],[DateOpened]],Proc[[#This Row],[DateClosed]]))-1)</f>
        <v>11</v>
      </c>
      <c r="R9409" s="140" t="s">
        <v>476</v>
      </c>
      <c r="S9409" s="155"/>
      <c r="T9409" s="155"/>
    </row>
    <row r="9410" spans="1:20" hidden="1">
      <c r="A9410" s="154" t="s">
        <v>10642</v>
      </c>
      <c r="B9410" s="155" t="str">
        <f>IFERROR(VLOOKUP(Proc[[#This Row],[App]],Table2[],3,0),"open")</f>
        <v>ok</v>
      </c>
      <c r="C9410" s="156" t="s">
        <v>369</v>
      </c>
      <c r="D9410" t="s">
        <v>11625</v>
      </c>
      <c r="E9410" s="154" t="s">
        <v>11699</v>
      </c>
      <c r="F9410" s="155" t="s">
        <v>11699</v>
      </c>
      <c r="G9410" s="154" t="s">
        <v>400</v>
      </c>
      <c r="H9410" s="155" t="str">
        <f>IF(Proc[[#This Row],[type]]="LFF (MDG-F)",MID(Proc[[#This Row],[Obj]],13,10),"")</f>
        <v/>
      </c>
      <c r="J9410" s="155" t="b">
        <f>Proc[[#This Row],[Requested]]=Proc[[#This Row],[CurrentParent]]</f>
        <v>1</v>
      </c>
      <c r="K9410" s="155" t="str">
        <f>IF(Proc[[#This Row],[Author]]="Marcela Urrego",VLOOKUP(LEFT(Proc[[#This Row],[Requested]],1),Table3[#All],2,0),VLOOKUP(Proc[[#This Row],[Author]],Table4[],2,0))</f>
        <v>HC</v>
      </c>
      <c r="L9410" s="155" t="s">
        <v>7801</v>
      </c>
      <c r="M9410" s="140">
        <v>46100</v>
      </c>
      <c r="N9410" s="140"/>
      <c r="O9410" s="140"/>
      <c r="P9410" s="140" t="str">
        <f ca="1">IF(Proc[[#This Row],[DaysAgeing]]&gt;5,"yep","on track")</f>
        <v>yep</v>
      </c>
      <c r="Q9410" s="2">
        <f ca="1">IF(Proc[[#This Row],[DateClosed]]="",ABS(NETWORKDAYS(Proc[[#This Row],[DateOpened]],TODAY()))-1,ABS(NETWORKDAYS(Proc[[#This Row],[DateOpened]],Proc[[#This Row],[DateClosed]]))-1)</f>
        <v>11</v>
      </c>
      <c r="R9410" s="140" t="s">
        <v>476</v>
      </c>
      <c r="S9410" s="155"/>
      <c r="T9410" s="155"/>
    </row>
    <row r="9411" spans="1:20" hidden="1">
      <c r="A9411" s="154" t="s">
        <v>10642</v>
      </c>
      <c r="B9411" s="155" t="str">
        <f>IFERROR(VLOOKUP(Proc[[#This Row],[App]],Table2[],3,0),"open")</f>
        <v>ok</v>
      </c>
      <c r="C9411" s="156" t="s">
        <v>369</v>
      </c>
      <c r="D9411" t="s">
        <v>11626</v>
      </c>
      <c r="E9411" s="154" t="s">
        <v>11699</v>
      </c>
      <c r="F9411" s="155" t="s">
        <v>11699</v>
      </c>
      <c r="G9411" s="154" t="s">
        <v>400</v>
      </c>
      <c r="H9411" s="155" t="str">
        <f>IF(Proc[[#This Row],[type]]="LFF (MDG-F)",MID(Proc[[#This Row],[Obj]],13,10),"")</f>
        <v/>
      </c>
      <c r="J9411" s="155" t="b">
        <f>Proc[[#This Row],[Requested]]=Proc[[#This Row],[CurrentParent]]</f>
        <v>1</v>
      </c>
      <c r="K9411" s="155" t="str">
        <f>IF(Proc[[#This Row],[Author]]="Marcela Urrego",VLOOKUP(LEFT(Proc[[#This Row],[Requested]],1),Table3[#All],2,0),VLOOKUP(Proc[[#This Row],[Author]],Table4[],2,0))</f>
        <v>HC</v>
      </c>
      <c r="L9411" s="155" t="s">
        <v>7801</v>
      </c>
      <c r="M9411" s="140">
        <v>46100</v>
      </c>
      <c r="N9411" s="140"/>
      <c r="O9411" s="140"/>
      <c r="P9411" s="140" t="str">
        <f ca="1">IF(Proc[[#This Row],[DaysAgeing]]&gt;5,"yep","on track")</f>
        <v>yep</v>
      </c>
      <c r="Q9411" s="2">
        <f ca="1">IF(Proc[[#This Row],[DateClosed]]="",ABS(NETWORKDAYS(Proc[[#This Row],[DateOpened]],TODAY()))-1,ABS(NETWORKDAYS(Proc[[#This Row],[DateOpened]],Proc[[#This Row],[DateClosed]]))-1)</f>
        <v>11</v>
      </c>
      <c r="R9411" s="140" t="s">
        <v>476</v>
      </c>
      <c r="S9411" s="155"/>
      <c r="T9411" s="155"/>
    </row>
    <row r="9412" spans="1:20" hidden="1">
      <c r="A9412" s="154" t="s">
        <v>10642</v>
      </c>
      <c r="B9412" s="155" t="str">
        <f>IFERROR(VLOOKUP(Proc[[#This Row],[App]],Table2[],3,0),"open")</f>
        <v>ok</v>
      </c>
      <c r="C9412" s="156" t="s">
        <v>369</v>
      </c>
      <c r="D9412" t="s">
        <v>11627</v>
      </c>
      <c r="E9412" s="154" t="s">
        <v>11699</v>
      </c>
      <c r="F9412" s="155" t="s">
        <v>11699</v>
      </c>
      <c r="G9412" s="154" t="s">
        <v>400</v>
      </c>
      <c r="H9412" s="155" t="str">
        <f>IF(Proc[[#This Row],[type]]="LFF (MDG-F)",MID(Proc[[#This Row],[Obj]],13,10),"")</f>
        <v/>
      </c>
      <c r="J9412" s="155" t="b">
        <f>Proc[[#This Row],[Requested]]=Proc[[#This Row],[CurrentParent]]</f>
        <v>1</v>
      </c>
      <c r="K9412" s="155" t="str">
        <f>IF(Proc[[#This Row],[Author]]="Marcela Urrego",VLOOKUP(LEFT(Proc[[#This Row],[Requested]],1),Table3[#All],2,0),VLOOKUP(Proc[[#This Row],[Author]],Table4[],2,0))</f>
        <v>HC</v>
      </c>
      <c r="L9412" s="155" t="s">
        <v>7801</v>
      </c>
      <c r="M9412" s="140">
        <v>46100</v>
      </c>
      <c r="N9412" s="140"/>
      <c r="O9412" s="140"/>
      <c r="P9412" s="140" t="str">
        <f ca="1">IF(Proc[[#This Row],[DaysAgeing]]&gt;5,"yep","on track")</f>
        <v>yep</v>
      </c>
      <c r="Q9412" s="2">
        <f ca="1">IF(Proc[[#This Row],[DateClosed]]="",ABS(NETWORKDAYS(Proc[[#This Row],[DateOpened]],TODAY()))-1,ABS(NETWORKDAYS(Proc[[#This Row],[DateOpened]],Proc[[#This Row],[DateClosed]]))-1)</f>
        <v>11</v>
      </c>
      <c r="R9412" s="140" t="s">
        <v>476</v>
      </c>
      <c r="S9412" s="155"/>
      <c r="T9412" s="155"/>
    </row>
    <row r="9413" spans="1:20" hidden="1">
      <c r="A9413" s="154" t="s">
        <v>10642</v>
      </c>
      <c r="B9413" s="155" t="str">
        <f>IFERROR(VLOOKUP(Proc[[#This Row],[App]],Table2[],3,0),"open")</f>
        <v>ok</v>
      </c>
      <c r="C9413" s="156" t="s">
        <v>369</v>
      </c>
      <c r="D9413" t="s">
        <v>11628</v>
      </c>
      <c r="E9413" s="154" t="s">
        <v>11699</v>
      </c>
      <c r="F9413" s="155" t="s">
        <v>11699</v>
      </c>
      <c r="G9413" s="154" t="s">
        <v>400</v>
      </c>
      <c r="H9413" s="155" t="str">
        <f>IF(Proc[[#This Row],[type]]="LFF (MDG-F)",MID(Proc[[#This Row],[Obj]],13,10),"")</f>
        <v/>
      </c>
      <c r="J9413" s="155" t="b">
        <f>Proc[[#This Row],[Requested]]=Proc[[#This Row],[CurrentParent]]</f>
        <v>1</v>
      </c>
      <c r="K9413" s="155" t="str">
        <f>IF(Proc[[#This Row],[Author]]="Marcela Urrego",VLOOKUP(LEFT(Proc[[#This Row],[Requested]],1),Table3[#All],2,0),VLOOKUP(Proc[[#This Row],[Author]],Table4[],2,0))</f>
        <v>HC</v>
      </c>
      <c r="L9413" s="155" t="s">
        <v>7801</v>
      </c>
      <c r="M9413" s="140">
        <v>46100</v>
      </c>
      <c r="N9413" s="140"/>
      <c r="O9413" s="140"/>
      <c r="P9413" s="140" t="str">
        <f ca="1">IF(Proc[[#This Row],[DaysAgeing]]&gt;5,"yep","on track")</f>
        <v>yep</v>
      </c>
      <c r="Q9413" s="2">
        <f ca="1">IF(Proc[[#This Row],[DateClosed]]="",ABS(NETWORKDAYS(Proc[[#This Row],[DateOpened]],TODAY()))-1,ABS(NETWORKDAYS(Proc[[#This Row],[DateOpened]],Proc[[#This Row],[DateClosed]]))-1)</f>
        <v>11</v>
      </c>
      <c r="R9413" s="140" t="s">
        <v>476</v>
      </c>
      <c r="S9413" s="155"/>
      <c r="T9413" s="155"/>
    </row>
    <row r="9414" spans="1:20" hidden="1">
      <c r="A9414" s="154" t="s">
        <v>10642</v>
      </c>
      <c r="B9414" s="155" t="str">
        <f>IFERROR(VLOOKUP(Proc[[#This Row],[App]],Table2[],3,0),"open")</f>
        <v>ok</v>
      </c>
      <c r="C9414" s="156" t="s">
        <v>369</v>
      </c>
      <c r="D9414" t="s">
        <v>11629</v>
      </c>
      <c r="E9414" s="154" t="s">
        <v>11699</v>
      </c>
      <c r="F9414" s="155" t="s">
        <v>11699</v>
      </c>
      <c r="G9414" s="154" t="s">
        <v>400</v>
      </c>
      <c r="H9414" s="155" t="str">
        <f>IF(Proc[[#This Row],[type]]="LFF (MDG-F)",MID(Proc[[#This Row],[Obj]],13,10),"")</f>
        <v/>
      </c>
      <c r="J9414" s="155" t="b">
        <f>Proc[[#This Row],[Requested]]=Proc[[#This Row],[CurrentParent]]</f>
        <v>1</v>
      </c>
      <c r="K9414" s="155" t="str">
        <f>IF(Proc[[#This Row],[Author]]="Marcela Urrego",VLOOKUP(LEFT(Proc[[#This Row],[Requested]],1),Table3[#All],2,0),VLOOKUP(Proc[[#This Row],[Author]],Table4[],2,0))</f>
        <v>HC</v>
      </c>
      <c r="L9414" s="155" t="s">
        <v>7801</v>
      </c>
      <c r="M9414" s="140">
        <v>46100</v>
      </c>
      <c r="N9414" s="140"/>
      <c r="O9414" s="140"/>
      <c r="P9414" s="140" t="str">
        <f ca="1">IF(Proc[[#This Row],[DaysAgeing]]&gt;5,"yep","on track")</f>
        <v>yep</v>
      </c>
      <c r="Q9414" s="2">
        <f ca="1">IF(Proc[[#This Row],[DateClosed]]="",ABS(NETWORKDAYS(Proc[[#This Row],[DateOpened]],TODAY()))-1,ABS(NETWORKDAYS(Proc[[#This Row],[DateOpened]],Proc[[#This Row],[DateClosed]]))-1)</f>
        <v>11</v>
      </c>
      <c r="R9414" s="140" t="s">
        <v>476</v>
      </c>
      <c r="S9414" s="155"/>
      <c r="T9414" s="155"/>
    </row>
    <row r="9415" spans="1:20" hidden="1">
      <c r="A9415" s="154" t="s">
        <v>10642</v>
      </c>
      <c r="B9415" s="155" t="str">
        <f>IFERROR(VLOOKUP(Proc[[#This Row],[App]],Table2[],3,0),"open")</f>
        <v>ok</v>
      </c>
      <c r="C9415" s="156" t="s">
        <v>369</v>
      </c>
      <c r="D9415" t="s">
        <v>11630</v>
      </c>
      <c r="E9415" s="154" t="s">
        <v>11699</v>
      </c>
      <c r="F9415" s="155" t="s">
        <v>11699</v>
      </c>
      <c r="G9415" s="154" t="s">
        <v>400</v>
      </c>
      <c r="H9415" s="155" t="str">
        <f>IF(Proc[[#This Row],[type]]="LFF (MDG-F)",MID(Proc[[#This Row],[Obj]],13,10),"")</f>
        <v/>
      </c>
      <c r="J9415" s="155" t="b">
        <f>Proc[[#This Row],[Requested]]=Proc[[#This Row],[CurrentParent]]</f>
        <v>1</v>
      </c>
      <c r="K9415" s="155" t="str">
        <f>IF(Proc[[#This Row],[Author]]="Marcela Urrego",VLOOKUP(LEFT(Proc[[#This Row],[Requested]],1),Table3[#All],2,0),VLOOKUP(Proc[[#This Row],[Author]],Table4[],2,0))</f>
        <v>HC</v>
      </c>
      <c r="L9415" s="155" t="s">
        <v>7801</v>
      </c>
      <c r="M9415" s="140">
        <v>46100</v>
      </c>
      <c r="N9415" s="140"/>
      <c r="O9415" s="140"/>
      <c r="P9415" s="140" t="str">
        <f ca="1">IF(Proc[[#This Row],[DaysAgeing]]&gt;5,"yep","on track")</f>
        <v>yep</v>
      </c>
      <c r="Q9415" s="2">
        <f ca="1">IF(Proc[[#This Row],[DateClosed]]="",ABS(NETWORKDAYS(Proc[[#This Row],[DateOpened]],TODAY()))-1,ABS(NETWORKDAYS(Proc[[#This Row],[DateOpened]],Proc[[#This Row],[DateClosed]]))-1)</f>
        <v>11</v>
      </c>
      <c r="R9415" s="140" t="s">
        <v>476</v>
      </c>
      <c r="S9415" s="155"/>
      <c r="T9415" s="155"/>
    </row>
    <row r="9416" spans="1:20" hidden="1">
      <c r="A9416" s="154" t="s">
        <v>10642</v>
      </c>
      <c r="B9416" s="155" t="str">
        <f>IFERROR(VLOOKUP(Proc[[#This Row],[App]],Table2[],3,0),"open")</f>
        <v>ok</v>
      </c>
      <c r="C9416" s="156" t="s">
        <v>369</v>
      </c>
      <c r="D9416" t="s">
        <v>11631</v>
      </c>
      <c r="E9416" s="154" t="s">
        <v>11699</v>
      </c>
      <c r="F9416" s="155" t="s">
        <v>11699</v>
      </c>
      <c r="G9416" s="154" t="s">
        <v>400</v>
      </c>
      <c r="H9416" s="155" t="str">
        <f>IF(Proc[[#This Row],[type]]="LFF (MDG-F)",MID(Proc[[#This Row],[Obj]],13,10),"")</f>
        <v/>
      </c>
      <c r="J9416" s="155" t="b">
        <f>Proc[[#This Row],[Requested]]=Proc[[#This Row],[CurrentParent]]</f>
        <v>1</v>
      </c>
      <c r="K9416" s="155" t="str">
        <f>IF(Proc[[#This Row],[Author]]="Marcela Urrego",VLOOKUP(LEFT(Proc[[#This Row],[Requested]],1),Table3[#All],2,0),VLOOKUP(Proc[[#This Row],[Author]],Table4[],2,0))</f>
        <v>HC</v>
      </c>
      <c r="L9416" s="155" t="s">
        <v>7801</v>
      </c>
      <c r="M9416" s="140">
        <v>46100</v>
      </c>
      <c r="N9416" s="140"/>
      <c r="O9416" s="140"/>
      <c r="P9416" s="140" t="str">
        <f ca="1">IF(Proc[[#This Row],[DaysAgeing]]&gt;5,"yep","on track")</f>
        <v>yep</v>
      </c>
      <c r="Q9416" s="2">
        <f ca="1">IF(Proc[[#This Row],[DateClosed]]="",ABS(NETWORKDAYS(Proc[[#This Row],[DateOpened]],TODAY()))-1,ABS(NETWORKDAYS(Proc[[#This Row],[DateOpened]],Proc[[#This Row],[DateClosed]]))-1)</f>
        <v>11</v>
      </c>
      <c r="R9416" s="140" t="s">
        <v>476</v>
      </c>
      <c r="S9416" s="155"/>
      <c r="T9416" s="155"/>
    </row>
    <row r="9417" spans="1:20" hidden="1">
      <c r="A9417" s="154" t="s">
        <v>10642</v>
      </c>
      <c r="B9417" s="155" t="str">
        <f>IFERROR(VLOOKUP(Proc[[#This Row],[App]],Table2[],3,0),"open")</f>
        <v>ok</v>
      </c>
      <c r="C9417" s="156" t="s">
        <v>369</v>
      </c>
      <c r="D9417" t="s">
        <v>11632</v>
      </c>
      <c r="E9417" s="154" t="s">
        <v>11699</v>
      </c>
      <c r="F9417" s="155" t="s">
        <v>11699</v>
      </c>
      <c r="G9417" s="154" t="s">
        <v>400</v>
      </c>
      <c r="H9417" s="155" t="str">
        <f>IF(Proc[[#This Row],[type]]="LFF (MDG-F)",MID(Proc[[#This Row],[Obj]],13,10),"")</f>
        <v/>
      </c>
      <c r="J9417" s="155" t="b">
        <f>Proc[[#This Row],[Requested]]=Proc[[#This Row],[CurrentParent]]</f>
        <v>1</v>
      </c>
      <c r="K9417" s="155" t="str">
        <f>IF(Proc[[#This Row],[Author]]="Marcela Urrego",VLOOKUP(LEFT(Proc[[#This Row],[Requested]],1),Table3[#All],2,0),VLOOKUP(Proc[[#This Row],[Author]],Table4[],2,0))</f>
        <v>HC</v>
      </c>
      <c r="L9417" s="155" t="s">
        <v>7801</v>
      </c>
      <c r="M9417" s="140">
        <v>46100</v>
      </c>
      <c r="N9417" s="140"/>
      <c r="O9417" s="140"/>
      <c r="P9417" s="140" t="str">
        <f ca="1">IF(Proc[[#This Row],[DaysAgeing]]&gt;5,"yep","on track")</f>
        <v>yep</v>
      </c>
      <c r="Q9417" s="2">
        <f ca="1">IF(Proc[[#This Row],[DateClosed]]="",ABS(NETWORKDAYS(Proc[[#This Row],[DateOpened]],TODAY()))-1,ABS(NETWORKDAYS(Proc[[#This Row],[DateOpened]],Proc[[#This Row],[DateClosed]]))-1)</f>
        <v>11</v>
      </c>
      <c r="R9417" s="140" t="s">
        <v>476</v>
      </c>
      <c r="S9417" s="155"/>
      <c r="T9417" s="155"/>
    </row>
    <row r="9418" spans="1:20" hidden="1">
      <c r="A9418" s="154" t="s">
        <v>10642</v>
      </c>
      <c r="B9418" s="155" t="str">
        <f>IFERROR(VLOOKUP(Proc[[#This Row],[App]],Table2[],3,0),"open")</f>
        <v>ok</v>
      </c>
      <c r="C9418" s="156" t="s">
        <v>369</v>
      </c>
      <c r="D9418" t="s">
        <v>11633</v>
      </c>
      <c r="E9418" s="154" t="s">
        <v>11699</v>
      </c>
      <c r="F9418" s="155" t="s">
        <v>11699</v>
      </c>
      <c r="G9418" s="154" t="s">
        <v>400</v>
      </c>
      <c r="H9418" s="155" t="str">
        <f>IF(Proc[[#This Row],[type]]="LFF (MDG-F)",MID(Proc[[#This Row],[Obj]],13,10),"")</f>
        <v/>
      </c>
      <c r="J9418" s="155" t="b">
        <f>Proc[[#This Row],[Requested]]=Proc[[#This Row],[CurrentParent]]</f>
        <v>1</v>
      </c>
      <c r="K9418" s="155" t="str">
        <f>IF(Proc[[#This Row],[Author]]="Marcela Urrego",VLOOKUP(LEFT(Proc[[#This Row],[Requested]],1),Table3[#All],2,0),VLOOKUP(Proc[[#This Row],[Author]],Table4[],2,0))</f>
        <v>HC</v>
      </c>
      <c r="L9418" s="155" t="s">
        <v>7801</v>
      </c>
      <c r="M9418" s="140">
        <v>46100</v>
      </c>
      <c r="N9418" s="140"/>
      <c r="O9418" s="140"/>
      <c r="P9418" s="140" t="str">
        <f ca="1">IF(Proc[[#This Row],[DaysAgeing]]&gt;5,"yep","on track")</f>
        <v>yep</v>
      </c>
      <c r="Q9418" s="2">
        <f ca="1">IF(Proc[[#This Row],[DateClosed]]="",ABS(NETWORKDAYS(Proc[[#This Row],[DateOpened]],TODAY()))-1,ABS(NETWORKDAYS(Proc[[#This Row],[DateOpened]],Proc[[#This Row],[DateClosed]]))-1)</f>
        <v>11</v>
      </c>
      <c r="R9418" s="140" t="s">
        <v>476</v>
      </c>
      <c r="S9418" s="155"/>
      <c r="T9418" s="155"/>
    </row>
    <row r="9419" spans="1:20" hidden="1">
      <c r="A9419" s="154" t="s">
        <v>10642</v>
      </c>
      <c r="B9419" s="155" t="str">
        <f>IFERROR(VLOOKUP(Proc[[#This Row],[App]],Table2[],3,0),"open")</f>
        <v>ok</v>
      </c>
      <c r="C9419" s="156" t="s">
        <v>369</v>
      </c>
      <c r="D9419" t="s">
        <v>11634</v>
      </c>
      <c r="E9419" s="154" t="s">
        <v>11699</v>
      </c>
      <c r="F9419" s="155" t="s">
        <v>11699</v>
      </c>
      <c r="G9419" s="154" t="s">
        <v>400</v>
      </c>
      <c r="H9419" s="155" t="str">
        <f>IF(Proc[[#This Row],[type]]="LFF (MDG-F)",MID(Proc[[#This Row],[Obj]],13,10),"")</f>
        <v/>
      </c>
      <c r="J9419" s="155" t="b">
        <f>Proc[[#This Row],[Requested]]=Proc[[#This Row],[CurrentParent]]</f>
        <v>1</v>
      </c>
      <c r="K9419" s="155" t="str">
        <f>IF(Proc[[#This Row],[Author]]="Marcela Urrego",VLOOKUP(LEFT(Proc[[#This Row],[Requested]],1),Table3[#All],2,0),VLOOKUP(Proc[[#This Row],[Author]],Table4[],2,0))</f>
        <v>HC</v>
      </c>
      <c r="L9419" s="155" t="s">
        <v>7801</v>
      </c>
      <c r="M9419" s="140">
        <v>46100</v>
      </c>
      <c r="N9419" s="140"/>
      <c r="O9419" s="140"/>
      <c r="P9419" s="140" t="str">
        <f ca="1">IF(Proc[[#This Row],[DaysAgeing]]&gt;5,"yep","on track")</f>
        <v>yep</v>
      </c>
      <c r="Q9419" s="2">
        <f ca="1">IF(Proc[[#This Row],[DateClosed]]="",ABS(NETWORKDAYS(Proc[[#This Row],[DateOpened]],TODAY()))-1,ABS(NETWORKDAYS(Proc[[#This Row],[DateOpened]],Proc[[#This Row],[DateClosed]]))-1)</f>
        <v>11</v>
      </c>
      <c r="R9419" s="140" t="s">
        <v>476</v>
      </c>
      <c r="S9419" s="155"/>
      <c r="T9419" s="155"/>
    </row>
    <row r="9420" spans="1:20" hidden="1">
      <c r="A9420" s="154" t="s">
        <v>10642</v>
      </c>
      <c r="B9420" s="155" t="str">
        <f>IFERROR(VLOOKUP(Proc[[#This Row],[App]],Table2[],3,0),"open")</f>
        <v>ok</v>
      </c>
      <c r="C9420" s="156" t="s">
        <v>369</v>
      </c>
      <c r="D9420" t="s">
        <v>11635</v>
      </c>
      <c r="E9420" s="154" t="s">
        <v>11699</v>
      </c>
      <c r="F9420" s="155" t="s">
        <v>11699</v>
      </c>
      <c r="G9420" s="154" t="s">
        <v>400</v>
      </c>
      <c r="H9420" s="155" t="str">
        <f>IF(Proc[[#This Row],[type]]="LFF (MDG-F)",MID(Proc[[#This Row],[Obj]],13,10),"")</f>
        <v/>
      </c>
      <c r="J9420" s="155" t="b">
        <f>Proc[[#This Row],[Requested]]=Proc[[#This Row],[CurrentParent]]</f>
        <v>1</v>
      </c>
      <c r="K9420" s="155" t="str">
        <f>IF(Proc[[#This Row],[Author]]="Marcela Urrego",VLOOKUP(LEFT(Proc[[#This Row],[Requested]],1),Table3[#All],2,0),VLOOKUP(Proc[[#This Row],[Author]],Table4[],2,0))</f>
        <v>HC</v>
      </c>
      <c r="L9420" s="155" t="s">
        <v>7801</v>
      </c>
      <c r="M9420" s="140">
        <v>46100</v>
      </c>
      <c r="N9420" s="140"/>
      <c r="O9420" s="140"/>
      <c r="P9420" s="140" t="str">
        <f ca="1">IF(Proc[[#This Row],[DaysAgeing]]&gt;5,"yep","on track")</f>
        <v>yep</v>
      </c>
      <c r="Q9420" s="2">
        <f ca="1">IF(Proc[[#This Row],[DateClosed]]="",ABS(NETWORKDAYS(Proc[[#This Row],[DateOpened]],TODAY()))-1,ABS(NETWORKDAYS(Proc[[#This Row],[DateOpened]],Proc[[#This Row],[DateClosed]]))-1)</f>
        <v>11</v>
      </c>
      <c r="R9420" s="140" t="s">
        <v>476</v>
      </c>
      <c r="S9420" s="155"/>
      <c r="T9420" s="155"/>
    </row>
    <row r="9421" spans="1:20" hidden="1">
      <c r="A9421" s="154" t="s">
        <v>10642</v>
      </c>
      <c r="B9421" s="155" t="str">
        <f>IFERROR(VLOOKUP(Proc[[#This Row],[App]],Table2[],3,0),"open")</f>
        <v>ok</v>
      </c>
      <c r="C9421" s="156" t="s">
        <v>369</v>
      </c>
      <c r="D9421" t="s">
        <v>11636</v>
      </c>
      <c r="E9421" s="154" t="s">
        <v>11699</v>
      </c>
      <c r="F9421" s="155" t="s">
        <v>11699</v>
      </c>
      <c r="G9421" s="154" t="s">
        <v>400</v>
      </c>
      <c r="H9421" s="155" t="str">
        <f>IF(Proc[[#This Row],[type]]="LFF (MDG-F)",MID(Proc[[#This Row],[Obj]],13,10),"")</f>
        <v/>
      </c>
      <c r="J9421" s="155" t="b">
        <f>Proc[[#This Row],[Requested]]=Proc[[#This Row],[CurrentParent]]</f>
        <v>1</v>
      </c>
      <c r="K9421" s="155" t="str">
        <f>IF(Proc[[#This Row],[Author]]="Marcela Urrego",VLOOKUP(LEFT(Proc[[#This Row],[Requested]],1),Table3[#All],2,0),VLOOKUP(Proc[[#This Row],[Author]],Table4[],2,0))</f>
        <v>HC</v>
      </c>
      <c r="L9421" s="155" t="s">
        <v>7801</v>
      </c>
      <c r="M9421" s="140">
        <v>46100</v>
      </c>
      <c r="N9421" s="140"/>
      <c r="O9421" s="140"/>
      <c r="P9421" s="140" t="str">
        <f ca="1">IF(Proc[[#This Row],[DaysAgeing]]&gt;5,"yep","on track")</f>
        <v>yep</v>
      </c>
      <c r="Q9421" s="2">
        <f ca="1">IF(Proc[[#This Row],[DateClosed]]="",ABS(NETWORKDAYS(Proc[[#This Row],[DateOpened]],TODAY()))-1,ABS(NETWORKDAYS(Proc[[#This Row],[DateOpened]],Proc[[#This Row],[DateClosed]]))-1)</f>
        <v>11</v>
      </c>
      <c r="R9421" s="140" t="s">
        <v>476</v>
      </c>
      <c r="S9421" s="155"/>
      <c r="T9421" s="155"/>
    </row>
    <row r="9422" spans="1:20" hidden="1">
      <c r="A9422" s="154" t="s">
        <v>10642</v>
      </c>
      <c r="B9422" s="155" t="str">
        <f>IFERROR(VLOOKUP(Proc[[#This Row],[App]],Table2[],3,0),"open")</f>
        <v>ok</v>
      </c>
      <c r="C9422" s="156" t="s">
        <v>369</v>
      </c>
      <c r="D9422" t="s">
        <v>11637</v>
      </c>
      <c r="E9422" s="154" t="s">
        <v>11699</v>
      </c>
      <c r="F9422" s="155" t="s">
        <v>11699</v>
      </c>
      <c r="G9422" s="154" t="s">
        <v>400</v>
      </c>
      <c r="H9422" s="155" t="str">
        <f>IF(Proc[[#This Row],[type]]="LFF (MDG-F)",MID(Proc[[#This Row],[Obj]],13,10),"")</f>
        <v/>
      </c>
      <c r="J9422" s="155" t="b">
        <f>Proc[[#This Row],[Requested]]=Proc[[#This Row],[CurrentParent]]</f>
        <v>1</v>
      </c>
      <c r="K9422" s="155" t="str">
        <f>IF(Proc[[#This Row],[Author]]="Marcela Urrego",VLOOKUP(LEFT(Proc[[#This Row],[Requested]],1),Table3[#All],2,0),VLOOKUP(Proc[[#This Row],[Author]],Table4[],2,0))</f>
        <v>HC</v>
      </c>
      <c r="L9422" s="155" t="s">
        <v>7801</v>
      </c>
      <c r="M9422" s="140">
        <v>46100</v>
      </c>
      <c r="N9422" s="140"/>
      <c r="O9422" s="140"/>
      <c r="P9422" s="140" t="str">
        <f ca="1">IF(Proc[[#This Row],[DaysAgeing]]&gt;5,"yep","on track")</f>
        <v>yep</v>
      </c>
      <c r="Q9422" s="2">
        <f ca="1">IF(Proc[[#This Row],[DateClosed]]="",ABS(NETWORKDAYS(Proc[[#This Row],[DateOpened]],TODAY()))-1,ABS(NETWORKDAYS(Proc[[#This Row],[DateOpened]],Proc[[#This Row],[DateClosed]]))-1)</f>
        <v>11</v>
      </c>
      <c r="R9422" s="140" t="s">
        <v>476</v>
      </c>
      <c r="S9422" s="155"/>
      <c r="T9422" s="155"/>
    </row>
    <row r="9423" spans="1:20" hidden="1">
      <c r="A9423" s="154" t="s">
        <v>10642</v>
      </c>
      <c r="B9423" s="155" t="str">
        <f>IFERROR(VLOOKUP(Proc[[#This Row],[App]],Table2[],3,0),"open")</f>
        <v>ok</v>
      </c>
      <c r="C9423" s="156" t="s">
        <v>369</v>
      </c>
      <c r="D9423" t="s">
        <v>11638</v>
      </c>
      <c r="E9423" s="154" t="s">
        <v>11699</v>
      </c>
      <c r="F9423" s="155" t="s">
        <v>11699</v>
      </c>
      <c r="G9423" s="154" t="s">
        <v>400</v>
      </c>
      <c r="H9423" s="155" t="str">
        <f>IF(Proc[[#This Row],[type]]="LFF (MDG-F)",MID(Proc[[#This Row],[Obj]],13,10),"")</f>
        <v/>
      </c>
      <c r="J9423" s="155" t="b">
        <f>Proc[[#This Row],[Requested]]=Proc[[#This Row],[CurrentParent]]</f>
        <v>1</v>
      </c>
      <c r="K9423" s="155" t="str">
        <f>IF(Proc[[#This Row],[Author]]="Marcela Urrego",VLOOKUP(LEFT(Proc[[#This Row],[Requested]],1),Table3[#All],2,0),VLOOKUP(Proc[[#This Row],[Author]],Table4[],2,0))</f>
        <v>HC</v>
      </c>
      <c r="L9423" s="155" t="s">
        <v>7801</v>
      </c>
      <c r="M9423" s="140">
        <v>46100</v>
      </c>
      <c r="N9423" s="140"/>
      <c r="O9423" s="140"/>
      <c r="P9423" s="140" t="str">
        <f ca="1">IF(Proc[[#This Row],[DaysAgeing]]&gt;5,"yep","on track")</f>
        <v>yep</v>
      </c>
      <c r="Q9423" s="2">
        <f ca="1">IF(Proc[[#This Row],[DateClosed]]="",ABS(NETWORKDAYS(Proc[[#This Row],[DateOpened]],TODAY()))-1,ABS(NETWORKDAYS(Proc[[#This Row],[DateOpened]],Proc[[#This Row],[DateClosed]]))-1)</f>
        <v>11</v>
      </c>
      <c r="R9423" s="140" t="s">
        <v>476</v>
      </c>
      <c r="S9423" s="155"/>
      <c r="T9423" s="155"/>
    </row>
    <row r="9424" spans="1:20" hidden="1">
      <c r="A9424" s="154" t="s">
        <v>10642</v>
      </c>
      <c r="B9424" s="155" t="str">
        <f>IFERROR(VLOOKUP(Proc[[#This Row],[App]],Table2[],3,0),"open")</f>
        <v>ok</v>
      </c>
      <c r="C9424" s="156" t="s">
        <v>369</v>
      </c>
      <c r="D9424" t="s">
        <v>11639</v>
      </c>
      <c r="E9424" s="154" t="s">
        <v>11699</v>
      </c>
      <c r="F9424" s="155" t="s">
        <v>11699</v>
      </c>
      <c r="G9424" s="154" t="s">
        <v>400</v>
      </c>
      <c r="H9424" s="155" t="str">
        <f>IF(Proc[[#This Row],[type]]="LFF (MDG-F)",MID(Proc[[#This Row],[Obj]],13,10),"")</f>
        <v/>
      </c>
      <c r="J9424" s="155" t="b">
        <f>Proc[[#This Row],[Requested]]=Proc[[#This Row],[CurrentParent]]</f>
        <v>1</v>
      </c>
      <c r="K9424" s="155" t="str">
        <f>IF(Proc[[#This Row],[Author]]="Marcela Urrego",VLOOKUP(LEFT(Proc[[#This Row],[Requested]],1),Table3[#All],2,0),VLOOKUP(Proc[[#This Row],[Author]],Table4[],2,0))</f>
        <v>HC</v>
      </c>
      <c r="L9424" s="155" t="s">
        <v>7801</v>
      </c>
      <c r="M9424" s="140">
        <v>46100</v>
      </c>
      <c r="N9424" s="140"/>
      <c r="O9424" s="140"/>
      <c r="P9424" s="140" t="str">
        <f ca="1">IF(Proc[[#This Row],[DaysAgeing]]&gt;5,"yep","on track")</f>
        <v>yep</v>
      </c>
      <c r="Q9424" s="2">
        <f ca="1">IF(Proc[[#This Row],[DateClosed]]="",ABS(NETWORKDAYS(Proc[[#This Row],[DateOpened]],TODAY()))-1,ABS(NETWORKDAYS(Proc[[#This Row],[DateOpened]],Proc[[#This Row],[DateClosed]]))-1)</f>
        <v>11</v>
      </c>
      <c r="R9424" s="140" t="s">
        <v>476</v>
      </c>
      <c r="S9424" s="155"/>
      <c r="T9424" s="155"/>
    </row>
    <row r="9425" spans="1:20" hidden="1">
      <c r="A9425" s="154" t="s">
        <v>10642</v>
      </c>
      <c r="B9425" s="155" t="str">
        <f>IFERROR(VLOOKUP(Proc[[#This Row],[App]],Table2[],3,0),"open")</f>
        <v>ok</v>
      </c>
      <c r="C9425" s="156" t="s">
        <v>369</v>
      </c>
      <c r="D9425" t="s">
        <v>11640</v>
      </c>
      <c r="E9425" s="154" t="s">
        <v>11699</v>
      </c>
      <c r="F9425" s="155" t="s">
        <v>11699</v>
      </c>
      <c r="G9425" s="154" t="s">
        <v>400</v>
      </c>
      <c r="H9425" s="155" t="str">
        <f>IF(Proc[[#This Row],[type]]="LFF (MDG-F)",MID(Proc[[#This Row],[Obj]],13,10),"")</f>
        <v/>
      </c>
      <c r="J9425" s="155" t="b">
        <f>Proc[[#This Row],[Requested]]=Proc[[#This Row],[CurrentParent]]</f>
        <v>1</v>
      </c>
      <c r="K9425" s="155" t="str">
        <f>IF(Proc[[#This Row],[Author]]="Marcela Urrego",VLOOKUP(LEFT(Proc[[#This Row],[Requested]],1),Table3[#All],2,0),VLOOKUP(Proc[[#This Row],[Author]],Table4[],2,0))</f>
        <v>HC</v>
      </c>
      <c r="L9425" s="155" t="s">
        <v>7801</v>
      </c>
      <c r="M9425" s="140">
        <v>46100</v>
      </c>
      <c r="N9425" s="140"/>
      <c r="O9425" s="140"/>
      <c r="P9425" s="140" t="str">
        <f ca="1">IF(Proc[[#This Row],[DaysAgeing]]&gt;5,"yep","on track")</f>
        <v>yep</v>
      </c>
      <c r="Q9425" s="2">
        <f ca="1">IF(Proc[[#This Row],[DateClosed]]="",ABS(NETWORKDAYS(Proc[[#This Row],[DateOpened]],TODAY()))-1,ABS(NETWORKDAYS(Proc[[#This Row],[DateOpened]],Proc[[#This Row],[DateClosed]]))-1)</f>
        <v>11</v>
      </c>
      <c r="R9425" s="140" t="s">
        <v>476</v>
      </c>
      <c r="S9425" s="155"/>
      <c r="T9425" s="155"/>
    </row>
    <row r="9426" spans="1:20" hidden="1">
      <c r="A9426" s="154" t="s">
        <v>10642</v>
      </c>
      <c r="B9426" s="155" t="str">
        <f>IFERROR(VLOOKUP(Proc[[#This Row],[App]],Table2[],3,0),"open")</f>
        <v>ok</v>
      </c>
      <c r="C9426" s="156" t="s">
        <v>369</v>
      </c>
      <c r="D9426" t="s">
        <v>11641</v>
      </c>
      <c r="E9426" s="154" t="s">
        <v>11699</v>
      </c>
      <c r="F9426" s="155" t="s">
        <v>11699</v>
      </c>
      <c r="G9426" s="154" t="s">
        <v>400</v>
      </c>
      <c r="H9426" s="155" t="str">
        <f>IF(Proc[[#This Row],[type]]="LFF (MDG-F)",MID(Proc[[#This Row],[Obj]],13,10),"")</f>
        <v/>
      </c>
      <c r="J9426" s="155" t="b">
        <f>Proc[[#This Row],[Requested]]=Proc[[#This Row],[CurrentParent]]</f>
        <v>1</v>
      </c>
      <c r="K9426" s="155" t="str">
        <f>IF(Proc[[#This Row],[Author]]="Marcela Urrego",VLOOKUP(LEFT(Proc[[#This Row],[Requested]],1),Table3[#All],2,0),VLOOKUP(Proc[[#This Row],[Author]],Table4[],2,0))</f>
        <v>HC</v>
      </c>
      <c r="L9426" s="155" t="s">
        <v>7801</v>
      </c>
      <c r="M9426" s="140">
        <v>46100</v>
      </c>
      <c r="N9426" s="140"/>
      <c r="O9426" s="140"/>
      <c r="P9426" s="140" t="str">
        <f ca="1">IF(Proc[[#This Row],[DaysAgeing]]&gt;5,"yep","on track")</f>
        <v>yep</v>
      </c>
      <c r="Q9426" s="2">
        <f ca="1">IF(Proc[[#This Row],[DateClosed]]="",ABS(NETWORKDAYS(Proc[[#This Row],[DateOpened]],TODAY()))-1,ABS(NETWORKDAYS(Proc[[#This Row],[DateOpened]],Proc[[#This Row],[DateClosed]]))-1)</f>
        <v>11</v>
      </c>
      <c r="R9426" s="140" t="s">
        <v>476</v>
      </c>
      <c r="S9426" s="155"/>
      <c r="T9426" s="155"/>
    </row>
    <row r="9427" spans="1:20" hidden="1">
      <c r="A9427" s="154" t="s">
        <v>10642</v>
      </c>
      <c r="B9427" s="155" t="str">
        <f>IFERROR(VLOOKUP(Proc[[#This Row],[App]],Table2[],3,0),"open")</f>
        <v>ok</v>
      </c>
      <c r="C9427" s="156" t="s">
        <v>369</v>
      </c>
      <c r="D9427" t="s">
        <v>11642</v>
      </c>
      <c r="E9427" s="154" t="s">
        <v>11699</v>
      </c>
      <c r="F9427" s="155" t="s">
        <v>11699</v>
      </c>
      <c r="G9427" s="154" t="s">
        <v>400</v>
      </c>
      <c r="H9427" s="155" t="str">
        <f>IF(Proc[[#This Row],[type]]="LFF (MDG-F)",MID(Proc[[#This Row],[Obj]],13,10),"")</f>
        <v/>
      </c>
      <c r="J9427" s="155" t="b">
        <f>Proc[[#This Row],[Requested]]=Proc[[#This Row],[CurrentParent]]</f>
        <v>1</v>
      </c>
      <c r="K9427" s="155" t="str">
        <f>IF(Proc[[#This Row],[Author]]="Marcela Urrego",VLOOKUP(LEFT(Proc[[#This Row],[Requested]],1),Table3[#All],2,0),VLOOKUP(Proc[[#This Row],[Author]],Table4[],2,0))</f>
        <v>HC</v>
      </c>
      <c r="L9427" s="155" t="s">
        <v>7801</v>
      </c>
      <c r="M9427" s="140">
        <v>46100</v>
      </c>
      <c r="N9427" s="140"/>
      <c r="O9427" s="140"/>
      <c r="P9427" s="140" t="str">
        <f ca="1">IF(Proc[[#This Row],[DaysAgeing]]&gt;5,"yep","on track")</f>
        <v>yep</v>
      </c>
      <c r="Q9427" s="2">
        <f ca="1">IF(Proc[[#This Row],[DateClosed]]="",ABS(NETWORKDAYS(Proc[[#This Row],[DateOpened]],TODAY()))-1,ABS(NETWORKDAYS(Proc[[#This Row],[DateOpened]],Proc[[#This Row],[DateClosed]]))-1)</f>
        <v>11</v>
      </c>
      <c r="R9427" s="140" t="s">
        <v>476</v>
      </c>
      <c r="S9427" s="155"/>
      <c r="T9427" s="155"/>
    </row>
    <row r="9428" spans="1:20" hidden="1">
      <c r="A9428" s="154" t="s">
        <v>10642</v>
      </c>
      <c r="B9428" s="155" t="str">
        <f>IFERROR(VLOOKUP(Proc[[#This Row],[App]],Table2[],3,0),"open")</f>
        <v>ok</v>
      </c>
      <c r="C9428" s="156" t="s">
        <v>369</v>
      </c>
      <c r="D9428" t="s">
        <v>11643</v>
      </c>
      <c r="E9428" s="154" t="s">
        <v>11699</v>
      </c>
      <c r="F9428" s="155" t="s">
        <v>11699</v>
      </c>
      <c r="G9428" s="154" t="s">
        <v>400</v>
      </c>
      <c r="H9428" s="155" t="str">
        <f>IF(Proc[[#This Row],[type]]="LFF (MDG-F)",MID(Proc[[#This Row],[Obj]],13,10),"")</f>
        <v/>
      </c>
      <c r="J9428" s="155" t="b">
        <f>Proc[[#This Row],[Requested]]=Proc[[#This Row],[CurrentParent]]</f>
        <v>1</v>
      </c>
      <c r="K9428" s="155" t="str">
        <f>IF(Proc[[#This Row],[Author]]="Marcela Urrego",VLOOKUP(LEFT(Proc[[#This Row],[Requested]],1),Table3[#All],2,0),VLOOKUP(Proc[[#This Row],[Author]],Table4[],2,0))</f>
        <v>HC</v>
      </c>
      <c r="L9428" s="155" t="s">
        <v>7801</v>
      </c>
      <c r="M9428" s="140">
        <v>46100</v>
      </c>
      <c r="N9428" s="140"/>
      <c r="O9428" s="140"/>
      <c r="P9428" s="140" t="str">
        <f ca="1">IF(Proc[[#This Row],[DaysAgeing]]&gt;5,"yep","on track")</f>
        <v>yep</v>
      </c>
      <c r="Q9428" s="2">
        <f ca="1">IF(Proc[[#This Row],[DateClosed]]="",ABS(NETWORKDAYS(Proc[[#This Row],[DateOpened]],TODAY()))-1,ABS(NETWORKDAYS(Proc[[#This Row],[DateOpened]],Proc[[#This Row],[DateClosed]]))-1)</f>
        <v>11</v>
      </c>
      <c r="R9428" s="140" t="s">
        <v>476</v>
      </c>
      <c r="S9428" s="155"/>
      <c r="T9428" s="155"/>
    </row>
    <row r="9429" spans="1:20" hidden="1">
      <c r="A9429" s="154" t="s">
        <v>10642</v>
      </c>
      <c r="B9429" s="155" t="str">
        <f>IFERROR(VLOOKUP(Proc[[#This Row],[App]],Table2[],3,0),"open")</f>
        <v>ok</v>
      </c>
      <c r="C9429" s="156" t="s">
        <v>369</v>
      </c>
      <c r="D9429" t="s">
        <v>11644</v>
      </c>
      <c r="E9429" s="154" t="s">
        <v>11699</v>
      </c>
      <c r="F9429" s="155" t="s">
        <v>11699</v>
      </c>
      <c r="G9429" s="154" t="s">
        <v>400</v>
      </c>
      <c r="H9429" s="155" t="str">
        <f>IF(Proc[[#This Row],[type]]="LFF (MDG-F)",MID(Proc[[#This Row],[Obj]],13,10),"")</f>
        <v/>
      </c>
      <c r="J9429" s="155" t="b">
        <f>Proc[[#This Row],[Requested]]=Proc[[#This Row],[CurrentParent]]</f>
        <v>1</v>
      </c>
      <c r="K9429" s="155" t="str">
        <f>IF(Proc[[#This Row],[Author]]="Marcela Urrego",VLOOKUP(LEFT(Proc[[#This Row],[Requested]],1),Table3[#All],2,0),VLOOKUP(Proc[[#This Row],[Author]],Table4[],2,0))</f>
        <v>HC</v>
      </c>
      <c r="L9429" s="155" t="s">
        <v>7801</v>
      </c>
      <c r="M9429" s="140">
        <v>46100</v>
      </c>
      <c r="N9429" s="140"/>
      <c r="O9429" s="140"/>
      <c r="P9429" s="140" t="str">
        <f ca="1">IF(Proc[[#This Row],[DaysAgeing]]&gt;5,"yep","on track")</f>
        <v>yep</v>
      </c>
      <c r="Q9429" s="2">
        <f ca="1">IF(Proc[[#This Row],[DateClosed]]="",ABS(NETWORKDAYS(Proc[[#This Row],[DateOpened]],TODAY()))-1,ABS(NETWORKDAYS(Proc[[#This Row],[DateOpened]],Proc[[#This Row],[DateClosed]]))-1)</f>
        <v>11</v>
      </c>
      <c r="R9429" s="140" t="s">
        <v>476</v>
      </c>
      <c r="S9429" s="155"/>
      <c r="T9429" s="155"/>
    </row>
    <row r="9430" spans="1:20" hidden="1">
      <c r="A9430" s="154" t="s">
        <v>10642</v>
      </c>
      <c r="B9430" s="155" t="str">
        <f>IFERROR(VLOOKUP(Proc[[#This Row],[App]],Table2[],3,0),"open")</f>
        <v>ok</v>
      </c>
      <c r="C9430" s="156" t="s">
        <v>369</v>
      </c>
      <c r="D9430" t="s">
        <v>11645</v>
      </c>
      <c r="E9430" s="154" t="s">
        <v>11699</v>
      </c>
      <c r="F9430" s="155" t="s">
        <v>11699</v>
      </c>
      <c r="G9430" s="154" t="s">
        <v>400</v>
      </c>
      <c r="H9430" s="155" t="str">
        <f>IF(Proc[[#This Row],[type]]="LFF (MDG-F)",MID(Proc[[#This Row],[Obj]],13,10),"")</f>
        <v/>
      </c>
      <c r="J9430" s="155" t="b">
        <f>Proc[[#This Row],[Requested]]=Proc[[#This Row],[CurrentParent]]</f>
        <v>1</v>
      </c>
      <c r="K9430" s="155" t="str">
        <f>IF(Proc[[#This Row],[Author]]="Marcela Urrego",VLOOKUP(LEFT(Proc[[#This Row],[Requested]],1),Table3[#All],2,0),VLOOKUP(Proc[[#This Row],[Author]],Table4[],2,0))</f>
        <v>HC</v>
      </c>
      <c r="L9430" s="155" t="s">
        <v>7801</v>
      </c>
      <c r="M9430" s="140">
        <v>46100</v>
      </c>
      <c r="N9430" s="140"/>
      <c r="O9430" s="140"/>
      <c r="P9430" s="140" t="str">
        <f ca="1">IF(Proc[[#This Row],[DaysAgeing]]&gt;5,"yep","on track")</f>
        <v>yep</v>
      </c>
      <c r="Q9430" s="2">
        <f ca="1">IF(Proc[[#This Row],[DateClosed]]="",ABS(NETWORKDAYS(Proc[[#This Row],[DateOpened]],TODAY()))-1,ABS(NETWORKDAYS(Proc[[#This Row],[DateOpened]],Proc[[#This Row],[DateClosed]]))-1)</f>
        <v>11</v>
      </c>
      <c r="R9430" s="140" t="s">
        <v>476</v>
      </c>
      <c r="S9430" s="155"/>
      <c r="T9430" s="155"/>
    </row>
    <row r="9431" spans="1:20" hidden="1">
      <c r="A9431" s="154" t="s">
        <v>10642</v>
      </c>
      <c r="B9431" s="155" t="str">
        <f>IFERROR(VLOOKUP(Proc[[#This Row],[App]],Table2[],3,0),"open")</f>
        <v>ok</v>
      </c>
      <c r="C9431" s="156" t="s">
        <v>369</v>
      </c>
      <c r="D9431" t="s">
        <v>11646</v>
      </c>
      <c r="E9431" s="154" t="s">
        <v>11699</v>
      </c>
      <c r="F9431" s="155" t="s">
        <v>11699</v>
      </c>
      <c r="G9431" s="154" t="s">
        <v>400</v>
      </c>
      <c r="H9431" s="155" t="str">
        <f>IF(Proc[[#This Row],[type]]="LFF (MDG-F)",MID(Proc[[#This Row],[Obj]],13,10),"")</f>
        <v/>
      </c>
      <c r="J9431" s="155" t="b">
        <f>Proc[[#This Row],[Requested]]=Proc[[#This Row],[CurrentParent]]</f>
        <v>1</v>
      </c>
      <c r="K9431" s="155" t="str">
        <f>IF(Proc[[#This Row],[Author]]="Marcela Urrego",VLOOKUP(LEFT(Proc[[#This Row],[Requested]],1),Table3[#All],2,0),VLOOKUP(Proc[[#This Row],[Author]],Table4[],2,0))</f>
        <v>HC</v>
      </c>
      <c r="L9431" s="155" t="s">
        <v>7801</v>
      </c>
      <c r="M9431" s="140">
        <v>46100</v>
      </c>
      <c r="N9431" s="140"/>
      <c r="O9431" s="140"/>
      <c r="P9431" s="140" t="str">
        <f ca="1">IF(Proc[[#This Row],[DaysAgeing]]&gt;5,"yep","on track")</f>
        <v>yep</v>
      </c>
      <c r="Q9431" s="2">
        <f ca="1">IF(Proc[[#This Row],[DateClosed]]="",ABS(NETWORKDAYS(Proc[[#This Row],[DateOpened]],TODAY()))-1,ABS(NETWORKDAYS(Proc[[#This Row],[DateOpened]],Proc[[#This Row],[DateClosed]]))-1)</f>
        <v>11</v>
      </c>
      <c r="R9431" s="140" t="s">
        <v>476</v>
      </c>
      <c r="S9431" s="155"/>
      <c r="T9431" s="155"/>
    </row>
    <row r="9432" spans="1:20" hidden="1">
      <c r="A9432" s="154" t="s">
        <v>10642</v>
      </c>
      <c r="B9432" s="155" t="str">
        <f>IFERROR(VLOOKUP(Proc[[#This Row],[App]],Table2[],3,0),"open")</f>
        <v>ok</v>
      </c>
      <c r="C9432" s="156" t="s">
        <v>369</v>
      </c>
      <c r="D9432" t="s">
        <v>11647</v>
      </c>
      <c r="E9432" s="154" t="s">
        <v>11699</v>
      </c>
      <c r="F9432" s="155" t="s">
        <v>11699</v>
      </c>
      <c r="G9432" s="154" t="s">
        <v>400</v>
      </c>
      <c r="H9432" s="155" t="str">
        <f>IF(Proc[[#This Row],[type]]="LFF (MDG-F)",MID(Proc[[#This Row],[Obj]],13,10),"")</f>
        <v/>
      </c>
      <c r="J9432" s="155" t="b">
        <f>Proc[[#This Row],[Requested]]=Proc[[#This Row],[CurrentParent]]</f>
        <v>1</v>
      </c>
      <c r="K9432" s="155" t="str">
        <f>IF(Proc[[#This Row],[Author]]="Marcela Urrego",VLOOKUP(LEFT(Proc[[#This Row],[Requested]],1),Table3[#All],2,0),VLOOKUP(Proc[[#This Row],[Author]],Table4[],2,0))</f>
        <v>HC</v>
      </c>
      <c r="L9432" s="155" t="s">
        <v>7801</v>
      </c>
      <c r="M9432" s="140">
        <v>46100</v>
      </c>
      <c r="N9432" s="140"/>
      <c r="O9432" s="140"/>
      <c r="P9432" s="140" t="str">
        <f ca="1">IF(Proc[[#This Row],[DaysAgeing]]&gt;5,"yep","on track")</f>
        <v>yep</v>
      </c>
      <c r="Q9432" s="2">
        <f ca="1">IF(Proc[[#This Row],[DateClosed]]="",ABS(NETWORKDAYS(Proc[[#This Row],[DateOpened]],TODAY()))-1,ABS(NETWORKDAYS(Proc[[#This Row],[DateOpened]],Proc[[#This Row],[DateClosed]]))-1)</f>
        <v>11</v>
      </c>
      <c r="R9432" s="140" t="s">
        <v>476</v>
      </c>
      <c r="S9432" s="155"/>
      <c r="T9432" s="155"/>
    </row>
    <row r="9433" spans="1:20" hidden="1">
      <c r="A9433" s="154" t="s">
        <v>10642</v>
      </c>
      <c r="B9433" s="155" t="str">
        <f>IFERROR(VLOOKUP(Proc[[#This Row],[App]],Table2[],3,0),"open")</f>
        <v>ok</v>
      </c>
      <c r="C9433" s="156" t="s">
        <v>369</v>
      </c>
      <c r="D9433" t="s">
        <v>11648</v>
      </c>
      <c r="E9433" s="154" t="s">
        <v>11699</v>
      </c>
      <c r="F9433" s="155" t="s">
        <v>11699</v>
      </c>
      <c r="G9433" s="154" t="s">
        <v>400</v>
      </c>
      <c r="H9433" s="155" t="str">
        <f>IF(Proc[[#This Row],[type]]="LFF (MDG-F)",MID(Proc[[#This Row],[Obj]],13,10),"")</f>
        <v/>
      </c>
      <c r="J9433" s="155" t="b">
        <f>Proc[[#This Row],[Requested]]=Proc[[#This Row],[CurrentParent]]</f>
        <v>1</v>
      </c>
      <c r="K9433" s="155" t="str">
        <f>IF(Proc[[#This Row],[Author]]="Marcela Urrego",VLOOKUP(LEFT(Proc[[#This Row],[Requested]],1),Table3[#All],2,0),VLOOKUP(Proc[[#This Row],[Author]],Table4[],2,0))</f>
        <v>HC</v>
      </c>
      <c r="L9433" s="155" t="s">
        <v>7801</v>
      </c>
      <c r="M9433" s="140">
        <v>46100</v>
      </c>
      <c r="N9433" s="140"/>
      <c r="O9433" s="140"/>
      <c r="P9433" s="140" t="str">
        <f ca="1">IF(Proc[[#This Row],[DaysAgeing]]&gt;5,"yep","on track")</f>
        <v>yep</v>
      </c>
      <c r="Q9433" s="2">
        <f ca="1">IF(Proc[[#This Row],[DateClosed]]="",ABS(NETWORKDAYS(Proc[[#This Row],[DateOpened]],TODAY()))-1,ABS(NETWORKDAYS(Proc[[#This Row],[DateOpened]],Proc[[#This Row],[DateClosed]]))-1)</f>
        <v>11</v>
      </c>
      <c r="R9433" s="140" t="s">
        <v>476</v>
      </c>
      <c r="S9433" s="155"/>
      <c r="T9433" s="155"/>
    </row>
    <row r="9434" spans="1:20" hidden="1">
      <c r="A9434" s="154" t="s">
        <v>10642</v>
      </c>
      <c r="B9434" s="155" t="str">
        <f>IFERROR(VLOOKUP(Proc[[#This Row],[App]],Table2[],3,0),"open")</f>
        <v>ok</v>
      </c>
      <c r="C9434" s="156" t="s">
        <v>369</v>
      </c>
      <c r="D9434" t="s">
        <v>11649</v>
      </c>
      <c r="E9434" s="154" t="s">
        <v>11699</v>
      </c>
      <c r="F9434" s="155" t="s">
        <v>11699</v>
      </c>
      <c r="G9434" s="154" t="s">
        <v>400</v>
      </c>
      <c r="H9434" s="155" t="str">
        <f>IF(Proc[[#This Row],[type]]="LFF (MDG-F)",MID(Proc[[#This Row],[Obj]],13,10),"")</f>
        <v/>
      </c>
      <c r="J9434" s="155" t="b">
        <f>Proc[[#This Row],[Requested]]=Proc[[#This Row],[CurrentParent]]</f>
        <v>1</v>
      </c>
      <c r="K9434" s="155" t="str">
        <f>IF(Proc[[#This Row],[Author]]="Marcela Urrego",VLOOKUP(LEFT(Proc[[#This Row],[Requested]],1),Table3[#All],2,0),VLOOKUP(Proc[[#This Row],[Author]],Table4[],2,0))</f>
        <v>HC</v>
      </c>
      <c r="L9434" s="155" t="s">
        <v>7801</v>
      </c>
      <c r="M9434" s="140">
        <v>46100</v>
      </c>
      <c r="N9434" s="140"/>
      <c r="O9434" s="140"/>
      <c r="P9434" s="140" t="str">
        <f ca="1">IF(Proc[[#This Row],[DaysAgeing]]&gt;5,"yep","on track")</f>
        <v>yep</v>
      </c>
      <c r="Q9434" s="2">
        <f ca="1">IF(Proc[[#This Row],[DateClosed]]="",ABS(NETWORKDAYS(Proc[[#This Row],[DateOpened]],TODAY()))-1,ABS(NETWORKDAYS(Proc[[#This Row],[DateOpened]],Proc[[#This Row],[DateClosed]]))-1)</f>
        <v>11</v>
      </c>
      <c r="R9434" s="140" t="s">
        <v>476</v>
      </c>
      <c r="S9434" s="155"/>
      <c r="T9434" s="155"/>
    </row>
    <row r="9435" spans="1:20" hidden="1">
      <c r="A9435" s="154" t="s">
        <v>10642</v>
      </c>
      <c r="B9435" s="155" t="str">
        <f>IFERROR(VLOOKUP(Proc[[#This Row],[App]],Table2[],3,0),"open")</f>
        <v>ok</v>
      </c>
      <c r="C9435" s="156" t="s">
        <v>369</v>
      </c>
      <c r="D9435" t="s">
        <v>11650</v>
      </c>
      <c r="E9435" s="154" t="s">
        <v>11699</v>
      </c>
      <c r="F9435" s="155" t="s">
        <v>11699</v>
      </c>
      <c r="G9435" s="154" t="s">
        <v>400</v>
      </c>
      <c r="H9435" s="155" t="str">
        <f>IF(Proc[[#This Row],[type]]="LFF (MDG-F)",MID(Proc[[#This Row],[Obj]],13,10),"")</f>
        <v/>
      </c>
      <c r="J9435" s="155" t="b">
        <f>Proc[[#This Row],[Requested]]=Proc[[#This Row],[CurrentParent]]</f>
        <v>1</v>
      </c>
      <c r="K9435" s="155" t="str">
        <f>IF(Proc[[#This Row],[Author]]="Marcela Urrego",VLOOKUP(LEFT(Proc[[#This Row],[Requested]],1),Table3[#All],2,0),VLOOKUP(Proc[[#This Row],[Author]],Table4[],2,0))</f>
        <v>HC</v>
      </c>
      <c r="L9435" s="155" t="s">
        <v>7801</v>
      </c>
      <c r="M9435" s="140">
        <v>46100</v>
      </c>
      <c r="N9435" s="140"/>
      <c r="O9435" s="140"/>
      <c r="P9435" s="140" t="str">
        <f ca="1">IF(Proc[[#This Row],[DaysAgeing]]&gt;5,"yep","on track")</f>
        <v>yep</v>
      </c>
      <c r="Q9435" s="2">
        <f ca="1">IF(Proc[[#This Row],[DateClosed]]="",ABS(NETWORKDAYS(Proc[[#This Row],[DateOpened]],TODAY()))-1,ABS(NETWORKDAYS(Proc[[#This Row],[DateOpened]],Proc[[#This Row],[DateClosed]]))-1)</f>
        <v>11</v>
      </c>
      <c r="R9435" s="140" t="s">
        <v>476</v>
      </c>
      <c r="S9435" s="155"/>
      <c r="T9435" s="155"/>
    </row>
    <row r="9436" spans="1:20" hidden="1">
      <c r="A9436" s="154" t="s">
        <v>10642</v>
      </c>
      <c r="B9436" s="155" t="str">
        <f>IFERROR(VLOOKUP(Proc[[#This Row],[App]],Table2[],3,0),"open")</f>
        <v>ok</v>
      </c>
      <c r="C9436" s="156" t="s">
        <v>369</v>
      </c>
      <c r="D9436" t="s">
        <v>11651</v>
      </c>
      <c r="E9436" s="154" t="s">
        <v>11699</v>
      </c>
      <c r="F9436" s="155" t="s">
        <v>11699</v>
      </c>
      <c r="G9436" s="154" t="s">
        <v>400</v>
      </c>
      <c r="H9436" s="155" t="str">
        <f>IF(Proc[[#This Row],[type]]="LFF (MDG-F)",MID(Proc[[#This Row],[Obj]],13,10),"")</f>
        <v/>
      </c>
      <c r="J9436" s="155" t="b">
        <f>Proc[[#This Row],[Requested]]=Proc[[#This Row],[CurrentParent]]</f>
        <v>1</v>
      </c>
      <c r="K9436" s="155" t="str">
        <f>IF(Proc[[#This Row],[Author]]="Marcela Urrego",VLOOKUP(LEFT(Proc[[#This Row],[Requested]],1),Table3[#All],2,0),VLOOKUP(Proc[[#This Row],[Author]],Table4[],2,0))</f>
        <v>HC</v>
      </c>
      <c r="L9436" s="155" t="s">
        <v>7801</v>
      </c>
      <c r="M9436" s="140">
        <v>46100</v>
      </c>
      <c r="N9436" s="140"/>
      <c r="O9436" s="140"/>
      <c r="P9436" s="140" t="str">
        <f ca="1">IF(Proc[[#This Row],[DaysAgeing]]&gt;5,"yep","on track")</f>
        <v>yep</v>
      </c>
      <c r="Q9436" s="2">
        <f ca="1">IF(Proc[[#This Row],[DateClosed]]="",ABS(NETWORKDAYS(Proc[[#This Row],[DateOpened]],TODAY()))-1,ABS(NETWORKDAYS(Proc[[#This Row],[DateOpened]],Proc[[#This Row],[DateClosed]]))-1)</f>
        <v>11</v>
      </c>
      <c r="R9436" s="140" t="s">
        <v>476</v>
      </c>
      <c r="S9436" s="155"/>
      <c r="T9436" s="155"/>
    </row>
    <row r="9437" spans="1:20" hidden="1">
      <c r="A9437" s="154" t="s">
        <v>10642</v>
      </c>
      <c r="B9437" s="155" t="str">
        <f>IFERROR(VLOOKUP(Proc[[#This Row],[App]],Table2[],3,0),"open")</f>
        <v>ok</v>
      </c>
      <c r="C9437" s="156" t="s">
        <v>369</v>
      </c>
      <c r="D9437" t="s">
        <v>11652</v>
      </c>
      <c r="E9437" s="154" t="s">
        <v>11699</v>
      </c>
      <c r="F9437" s="155" t="s">
        <v>11699</v>
      </c>
      <c r="G9437" s="154" t="s">
        <v>400</v>
      </c>
      <c r="H9437" s="155" t="str">
        <f>IF(Proc[[#This Row],[type]]="LFF (MDG-F)",MID(Proc[[#This Row],[Obj]],13,10),"")</f>
        <v/>
      </c>
      <c r="J9437" s="155" t="b">
        <f>Proc[[#This Row],[Requested]]=Proc[[#This Row],[CurrentParent]]</f>
        <v>1</v>
      </c>
      <c r="K9437" s="155" t="str">
        <f>IF(Proc[[#This Row],[Author]]="Marcela Urrego",VLOOKUP(LEFT(Proc[[#This Row],[Requested]],1),Table3[#All],2,0),VLOOKUP(Proc[[#This Row],[Author]],Table4[],2,0))</f>
        <v>HC</v>
      </c>
      <c r="L9437" s="155" t="s">
        <v>7801</v>
      </c>
      <c r="M9437" s="140">
        <v>46100</v>
      </c>
      <c r="N9437" s="140"/>
      <c r="O9437" s="140"/>
      <c r="P9437" s="140" t="str">
        <f ca="1">IF(Proc[[#This Row],[DaysAgeing]]&gt;5,"yep","on track")</f>
        <v>yep</v>
      </c>
      <c r="Q9437" s="2">
        <f ca="1">IF(Proc[[#This Row],[DateClosed]]="",ABS(NETWORKDAYS(Proc[[#This Row],[DateOpened]],TODAY()))-1,ABS(NETWORKDAYS(Proc[[#This Row],[DateOpened]],Proc[[#This Row],[DateClosed]]))-1)</f>
        <v>11</v>
      </c>
      <c r="R9437" s="140" t="s">
        <v>476</v>
      </c>
      <c r="S9437" s="155"/>
      <c r="T9437" s="155"/>
    </row>
    <row r="9438" spans="1:20" hidden="1">
      <c r="A9438" s="154" t="s">
        <v>10642</v>
      </c>
      <c r="B9438" s="155" t="str">
        <f>IFERROR(VLOOKUP(Proc[[#This Row],[App]],Table2[],3,0),"open")</f>
        <v>ok</v>
      </c>
      <c r="C9438" s="156" t="s">
        <v>369</v>
      </c>
      <c r="D9438" t="s">
        <v>11653</v>
      </c>
      <c r="E9438" s="154" t="s">
        <v>11699</v>
      </c>
      <c r="F9438" s="155" t="s">
        <v>11699</v>
      </c>
      <c r="G9438" s="154" t="s">
        <v>400</v>
      </c>
      <c r="H9438" s="155" t="str">
        <f>IF(Proc[[#This Row],[type]]="LFF (MDG-F)",MID(Proc[[#This Row],[Obj]],13,10),"")</f>
        <v/>
      </c>
      <c r="J9438" s="155" t="b">
        <f>Proc[[#This Row],[Requested]]=Proc[[#This Row],[CurrentParent]]</f>
        <v>1</v>
      </c>
      <c r="K9438" s="155" t="str">
        <f>IF(Proc[[#This Row],[Author]]="Marcela Urrego",VLOOKUP(LEFT(Proc[[#This Row],[Requested]],1),Table3[#All],2,0),VLOOKUP(Proc[[#This Row],[Author]],Table4[],2,0))</f>
        <v>HC</v>
      </c>
      <c r="L9438" s="155" t="s">
        <v>7801</v>
      </c>
      <c r="M9438" s="140">
        <v>46100</v>
      </c>
      <c r="N9438" s="140"/>
      <c r="O9438" s="140"/>
      <c r="P9438" s="140" t="str">
        <f ca="1">IF(Proc[[#This Row],[DaysAgeing]]&gt;5,"yep","on track")</f>
        <v>yep</v>
      </c>
      <c r="Q9438" s="2">
        <f ca="1">IF(Proc[[#This Row],[DateClosed]]="",ABS(NETWORKDAYS(Proc[[#This Row],[DateOpened]],TODAY()))-1,ABS(NETWORKDAYS(Proc[[#This Row],[DateOpened]],Proc[[#This Row],[DateClosed]]))-1)</f>
        <v>11</v>
      </c>
      <c r="R9438" s="140" t="s">
        <v>476</v>
      </c>
      <c r="S9438" s="155"/>
      <c r="T9438" s="155"/>
    </row>
    <row r="9439" spans="1:20" hidden="1">
      <c r="A9439" s="154" t="s">
        <v>10642</v>
      </c>
      <c r="B9439" s="155" t="str">
        <f>IFERROR(VLOOKUP(Proc[[#This Row],[App]],Table2[],3,0),"open")</f>
        <v>ok</v>
      </c>
      <c r="C9439" s="156" t="s">
        <v>369</v>
      </c>
      <c r="D9439" t="s">
        <v>11654</v>
      </c>
      <c r="E9439" s="154" t="s">
        <v>11699</v>
      </c>
      <c r="F9439" s="155" t="s">
        <v>11699</v>
      </c>
      <c r="G9439" s="154" t="s">
        <v>400</v>
      </c>
      <c r="H9439" s="155" t="str">
        <f>IF(Proc[[#This Row],[type]]="LFF (MDG-F)",MID(Proc[[#This Row],[Obj]],13,10),"")</f>
        <v/>
      </c>
      <c r="J9439" s="155" t="b">
        <f>Proc[[#This Row],[Requested]]=Proc[[#This Row],[CurrentParent]]</f>
        <v>1</v>
      </c>
      <c r="K9439" s="155" t="str">
        <f>IF(Proc[[#This Row],[Author]]="Marcela Urrego",VLOOKUP(LEFT(Proc[[#This Row],[Requested]],1),Table3[#All],2,0),VLOOKUP(Proc[[#This Row],[Author]],Table4[],2,0))</f>
        <v>HC</v>
      </c>
      <c r="L9439" s="155" t="s">
        <v>7801</v>
      </c>
      <c r="M9439" s="140">
        <v>46100</v>
      </c>
      <c r="N9439" s="140"/>
      <c r="O9439" s="140"/>
      <c r="P9439" s="140" t="str">
        <f ca="1">IF(Proc[[#This Row],[DaysAgeing]]&gt;5,"yep","on track")</f>
        <v>yep</v>
      </c>
      <c r="Q9439" s="2">
        <f ca="1">IF(Proc[[#This Row],[DateClosed]]="",ABS(NETWORKDAYS(Proc[[#This Row],[DateOpened]],TODAY()))-1,ABS(NETWORKDAYS(Proc[[#This Row],[DateOpened]],Proc[[#This Row],[DateClosed]]))-1)</f>
        <v>11</v>
      </c>
      <c r="R9439" s="140" t="s">
        <v>476</v>
      </c>
      <c r="S9439" s="155"/>
      <c r="T9439" s="155"/>
    </row>
    <row r="9440" spans="1:20" hidden="1">
      <c r="A9440" s="154" t="s">
        <v>10642</v>
      </c>
      <c r="B9440" s="155" t="str">
        <f>IFERROR(VLOOKUP(Proc[[#This Row],[App]],Table2[],3,0),"open")</f>
        <v>ok</v>
      </c>
      <c r="C9440" s="156" t="s">
        <v>369</v>
      </c>
      <c r="D9440" t="s">
        <v>11655</v>
      </c>
      <c r="E9440" s="154" t="s">
        <v>11699</v>
      </c>
      <c r="F9440" s="155" t="s">
        <v>11699</v>
      </c>
      <c r="G9440" s="154" t="s">
        <v>400</v>
      </c>
      <c r="H9440" s="155" t="str">
        <f>IF(Proc[[#This Row],[type]]="LFF (MDG-F)",MID(Proc[[#This Row],[Obj]],13,10),"")</f>
        <v/>
      </c>
      <c r="J9440" s="155" t="b">
        <f>Proc[[#This Row],[Requested]]=Proc[[#This Row],[CurrentParent]]</f>
        <v>1</v>
      </c>
      <c r="K9440" s="155" t="str">
        <f>IF(Proc[[#This Row],[Author]]="Marcela Urrego",VLOOKUP(LEFT(Proc[[#This Row],[Requested]],1),Table3[#All],2,0),VLOOKUP(Proc[[#This Row],[Author]],Table4[],2,0))</f>
        <v>HC</v>
      </c>
      <c r="L9440" s="155" t="s">
        <v>7801</v>
      </c>
      <c r="M9440" s="140">
        <v>46100</v>
      </c>
      <c r="N9440" s="140"/>
      <c r="O9440" s="140"/>
      <c r="P9440" s="140" t="str">
        <f ca="1">IF(Proc[[#This Row],[DaysAgeing]]&gt;5,"yep","on track")</f>
        <v>yep</v>
      </c>
      <c r="Q9440" s="2">
        <f ca="1">IF(Proc[[#This Row],[DateClosed]]="",ABS(NETWORKDAYS(Proc[[#This Row],[DateOpened]],TODAY()))-1,ABS(NETWORKDAYS(Proc[[#This Row],[DateOpened]],Proc[[#This Row],[DateClosed]]))-1)</f>
        <v>11</v>
      </c>
      <c r="R9440" s="140" t="s">
        <v>476</v>
      </c>
      <c r="S9440" s="155"/>
      <c r="T9440" s="155"/>
    </row>
    <row r="9441" spans="1:20" hidden="1">
      <c r="A9441" s="154" t="s">
        <v>10642</v>
      </c>
      <c r="B9441" s="155" t="str">
        <f>IFERROR(VLOOKUP(Proc[[#This Row],[App]],Table2[],3,0),"open")</f>
        <v>ok</v>
      </c>
      <c r="C9441" s="156" t="s">
        <v>369</v>
      </c>
      <c r="D9441" t="s">
        <v>11656</v>
      </c>
      <c r="E9441" s="154" t="s">
        <v>11699</v>
      </c>
      <c r="F9441" s="155" t="s">
        <v>11699</v>
      </c>
      <c r="G9441" s="154" t="s">
        <v>400</v>
      </c>
      <c r="H9441" s="155" t="str">
        <f>IF(Proc[[#This Row],[type]]="LFF (MDG-F)",MID(Proc[[#This Row],[Obj]],13,10),"")</f>
        <v/>
      </c>
      <c r="J9441" s="155" t="b">
        <f>Proc[[#This Row],[Requested]]=Proc[[#This Row],[CurrentParent]]</f>
        <v>1</v>
      </c>
      <c r="K9441" s="155" t="str">
        <f>IF(Proc[[#This Row],[Author]]="Marcela Urrego",VLOOKUP(LEFT(Proc[[#This Row],[Requested]],1),Table3[#All],2,0),VLOOKUP(Proc[[#This Row],[Author]],Table4[],2,0))</f>
        <v>HC</v>
      </c>
      <c r="L9441" s="155" t="s">
        <v>7801</v>
      </c>
      <c r="M9441" s="140">
        <v>46100</v>
      </c>
      <c r="N9441" s="140"/>
      <c r="O9441" s="140"/>
      <c r="P9441" s="140" t="str">
        <f ca="1">IF(Proc[[#This Row],[DaysAgeing]]&gt;5,"yep","on track")</f>
        <v>yep</v>
      </c>
      <c r="Q9441" s="2">
        <f ca="1">IF(Proc[[#This Row],[DateClosed]]="",ABS(NETWORKDAYS(Proc[[#This Row],[DateOpened]],TODAY()))-1,ABS(NETWORKDAYS(Proc[[#This Row],[DateOpened]],Proc[[#This Row],[DateClosed]]))-1)</f>
        <v>11</v>
      </c>
      <c r="R9441" s="140" t="s">
        <v>476</v>
      </c>
      <c r="S9441" s="155"/>
      <c r="T9441" s="155"/>
    </row>
    <row r="9442" spans="1:20" hidden="1">
      <c r="A9442" s="154" t="s">
        <v>10642</v>
      </c>
      <c r="B9442" s="155" t="str">
        <f>IFERROR(VLOOKUP(Proc[[#This Row],[App]],Table2[],3,0),"open")</f>
        <v>ok</v>
      </c>
      <c r="C9442" s="156" t="s">
        <v>369</v>
      </c>
      <c r="D9442" t="s">
        <v>11657</v>
      </c>
      <c r="E9442" s="154" t="s">
        <v>11699</v>
      </c>
      <c r="F9442" s="155" t="s">
        <v>11699</v>
      </c>
      <c r="G9442" s="154" t="s">
        <v>400</v>
      </c>
      <c r="H9442" s="155" t="str">
        <f>IF(Proc[[#This Row],[type]]="LFF (MDG-F)",MID(Proc[[#This Row],[Obj]],13,10),"")</f>
        <v/>
      </c>
      <c r="J9442" s="155" t="b">
        <f>Proc[[#This Row],[Requested]]=Proc[[#This Row],[CurrentParent]]</f>
        <v>1</v>
      </c>
      <c r="K9442" s="155" t="str">
        <f>IF(Proc[[#This Row],[Author]]="Marcela Urrego",VLOOKUP(LEFT(Proc[[#This Row],[Requested]],1),Table3[#All],2,0),VLOOKUP(Proc[[#This Row],[Author]],Table4[],2,0))</f>
        <v>HC</v>
      </c>
      <c r="L9442" s="155" t="s">
        <v>7801</v>
      </c>
      <c r="M9442" s="140">
        <v>46100</v>
      </c>
      <c r="N9442" s="140"/>
      <c r="O9442" s="140"/>
      <c r="P9442" s="140" t="str">
        <f ca="1">IF(Proc[[#This Row],[DaysAgeing]]&gt;5,"yep","on track")</f>
        <v>yep</v>
      </c>
      <c r="Q9442" s="2">
        <f ca="1">IF(Proc[[#This Row],[DateClosed]]="",ABS(NETWORKDAYS(Proc[[#This Row],[DateOpened]],TODAY()))-1,ABS(NETWORKDAYS(Proc[[#This Row],[DateOpened]],Proc[[#This Row],[DateClosed]]))-1)</f>
        <v>11</v>
      </c>
      <c r="R9442" s="140" t="s">
        <v>476</v>
      </c>
      <c r="S9442" s="155"/>
      <c r="T9442" s="155"/>
    </row>
    <row r="9443" spans="1:20" hidden="1">
      <c r="A9443" s="154" t="s">
        <v>10642</v>
      </c>
      <c r="B9443" s="155" t="str">
        <f>IFERROR(VLOOKUP(Proc[[#This Row],[App]],Table2[],3,0),"open")</f>
        <v>ok</v>
      </c>
      <c r="C9443" s="156" t="s">
        <v>369</v>
      </c>
      <c r="D9443" t="s">
        <v>11658</v>
      </c>
      <c r="E9443" s="154" t="s">
        <v>11699</v>
      </c>
      <c r="F9443" s="155" t="s">
        <v>11699</v>
      </c>
      <c r="G9443" s="154" t="s">
        <v>400</v>
      </c>
      <c r="H9443" s="155" t="str">
        <f>IF(Proc[[#This Row],[type]]="LFF (MDG-F)",MID(Proc[[#This Row],[Obj]],13,10),"")</f>
        <v/>
      </c>
      <c r="J9443" s="155" t="b">
        <f>Proc[[#This Row],[Requested]]=Proc[[#This Row],[CurrentParent]]</f>
        <v>1</v>
      </c>
      <c r="K9443" s="155" t="str">
        <f>IF(Proc[[#This Row],[Author]]="Marcela Urrego",VLOOKUP(LEFT(Proc[[#This Row],[Requested]],1),Table3[#All],2,0),VLOOKUP(Proc[[#This Row],[Author]],Table4[],2,0))</f>
        <v>HC</v>
      </c>
      <c r="L9443" s="155" t="s">
        <v>7801</v>
      </c>
      <c r="M9443" s="140">
        <v>46100</v>
      </c>
      <c r="N9443" s="140"/>
      <c r="O9443" s="140"/>
      <c r="P9443" s="140" t="str">
        <f ca="1">IF(Proc[[#This Row],[DaysAgeing]]&gt;5,"yep","on track")</f>
        <v>yep</v>
      </c>
      <c r="Q9443" s="2">
        <f ca="1">IF(Proc[[#This Row],[DateClosed]]="",ABS(NETWORKDAYS(Proc[[#This Row],[DateOpened]],TODAY()))-1,ABS(NETWORKDAYS(Proc[[#This Row],[DateOpened]],Proc[[#This Row],[DateClosed]]))-1)</f>
        <v>11</v>
      </c>
      <c r="R9443" s="140" t="s">
        <v>476</v>
      </c>
      <c r="S9443" s="155"/>
      <c r="T9443" s="155"/>
    </row>
    <row r="9444" spans="1:20" hidden="1">
      <c r="A9444" s="154" t="s">
        <v>10642</v>
      </c>
      <c r="B9444" s="155" t="str">
        <f>IFERROR(VLOOKUP(Proc[[#This Row],[App]],Table2[],3,0),"open")</f>
        <v>ok</v>
      </c>
      <c r="C9444" s="156" t="s">
        <v>369</v>
      </c>
      <c r="D9444" t="s">
        <v>11659</v>
      </c>
      <c r="E9444" s="154" t="s">
        <v>11699</v>
      </c>
      <c r="F9444" s="155" t="s">
        <v>11699</v>
      </c>
      <c r="G9444" s="154" t="s">
        <v>400</v>
      </c>
      <c r="H9444" s="155" t="str">
        <f>IF(Proc[[#This Row],[type]]="LFF (MDG-F)",MID(Proc[[#This Row],[Obj]],13,10),"")</f>
        <v/>
      </c>
      <c r="J9444" s="155" t="b">
        <f>Proc[[#This Row],[Requested]]=Proc[[#This Row],[CurrentParent]]</f>
        <v>1</v>
      </c>
      <c r="K9444" s="155" t="str">
        <f>IF(Proc[[#This Row],[Author]]="Marcela Urrego",VLOOKUP(LEFT(Proc[[#This Row],[Requested]],1),Table3[#All],2,0),VLOOKUP(Proc[[#This Row],[Author]],Table4[],2,0))</f>
        <v>HC</v>
      </c>
      <c r="L9444" s="155" t="s">
        <v>7801</v>
      </c>
      <c r="M9444" s="140">
        <v>46100</v>
      </c>
      <c r="N9444" s="140"/>
      <c r="O9444" s="140"/>
      <c r="P9444" s="140" t="str">
        <f ca="1">IF(Proc[[#This Row],[DaysAgeing]]&gt;5,"yep","on track")</f>
        <v>yep</v>
      </c>
      <c r="Q9444" s="2">
        <f ca="1">IF(Proc[[#This Row],[DateClosed]]="",ABS(NETWORKDAYS(Proc[[#This Row],[DateOpened]],TODAY()))-1,ABS(NETWORKDAYS(Proc[[#This Row],[DateOpened]],Proc[[#This Row],[DateClosed]]))-1)</f>
        <v>11</v>
      </c>
      <c r="R9444" s="140" t="s">
        <v>476</v>
      </c>
      <c r="S9444" s="155"/>
      <c r="T9444" s="155"/>
    </row>
    <row r="9445" spans="1:20" hidden="1">
      <c r="A9445" s="154" t="s">
        <v>10642</v>
      </c>
      <c r="B9445" s="155" t="str">
        <f>IFERROR(VLOOKUP(Proc[[#This Row],[App]],Table2[],3,0),"open")</f>
        <v>ok</v>
      </c>
      <c r="C9445" s="156" t="s">
        <v>369</v>
      </c>
      <c r="D9445" t="s">
        <v>11660</v>
      </c>
      <c r="E9445" s="154" t="s">
        <v>11699</v>
      </c>
      <c r="F9445" s="155" t="s">
        <v>11699</v>
      </c>
      <c r="G9445" s="154" t="s">
        <v>400</v>
      </c>
      <c r="H9445" s="155" t="str">
        <f>IF(Proc[[#This Row],[type]]="LFF (MDG-F)",MID(Proc[[#This Row],[Obj]],13,10),"")</f>
        <v/>
      </c>
      <c r="J9445" s="155" t="b">
        <f>Proc[[#This Row],[Requested]]=Proc[[#This Row],[CurrentParent]]</f>
        <v>1</v>
      </c>
      <c r="K9445" s="155" t="str">
        <f>IF(Proc[[#This Row],[Author]]="Marcela Urrego",VLOOKUP(LEFT(Proc[[#This Row],[Requested]],1),Table3[#All],2,0),VLOOKUP(Proc[[#This Row],[Author]],Table4[],2,0))</f>
        <v>HC</v>
      </c>
      <c r="L9445" s="155" t="s">
        <v>7801</v>
      </c>
      <c r="M9445" s="140">
        <v>46100</v>
      </c>
      <c r="N9445" s="140"/>
      <c r="O9445" s="140"/>
      <c r="P9445" s="140" t="str">
        <f ca="1">IF(Proc[[#This Row],[DaysAgeing]]&gt;5,"yep","on track")</f>
        <v>yep</v>
      </c>
      <c r="Q9445" s="2">
        <f ca="1">IF(Proc[[#This Row],[DateClosed]]="",ABS(NETWORKDAYS(Proc[[#This Row],[DateOpened]],TODAY()))-1,ABS(NETWORKDAYS(Proc[[#This Row],[DateOpened]],Proc[[#This Row],[DateClosed]]))-1)</f>
        <v>11</v>
      </c>
      <c r="R9445" s="140" t="s">
        <v>476</v>
      </c>
      <c r="S9445" s="155"/>
      <c r="T9445" s="155"/>
    </row>
    <row r="9446" spans="1:20" hidden="1">
      <c r="A9446" s="154" t="s">
        <v>10642</v>
      </c>
      <c r="B9446" s="155" t="str">
        <f>IFERROR(VLOOKUP(Proc[[#This Row],[App]],Table2[],3,0),"open")</f>
        <v>ok</v>
      </c>
      <c r="C9446" s="156" t="s">
        <v>369</v>
      </c>
      <c r="D9446" t="s">
        <v>11661</v>
      </c>
      <c r="E9446" s="154" t="s">
        <v>11699</v>
      </c>
      <c r="F9446" s="155" t="s">
        <v>11699</v>
      </c>
      <c r="G9446" s="154" t="s">
        <v>400</v>
      </c>
      <c r="H9446" s="155" t="str">
        <f>IF(Proc[[#This Row],[type]]="LFF (MDG-F)",MID(Proc[[#This Row],[Obj]],13,10),"")</f>
        <v/>
      </c>
      <c r="J9446" s="155" t="b">
        <f>Proc[[#This Row],[Requested]]=Proc[[#This Row],[CurrentParent]]</f>
        <v>1</v>
      </c>
      <c r="K9446" s="155" t="str">
        <f>IF(Proc[[#This Row],[Author]]="Marcela Urrego",VLOOKUP(LEFT(Proc[[#This Row],[Requested]],1),Table3[#All],2,0),VLOOKUP(Proc[[#This Row],[Author]],Table4[],2,0))</f>
        <v>HC</v>
      </c>
      <c r="L9446" s="155" t="s">
        <v>7801</v>
      </c>
      <c r="M9446" s="140">
        <v>46100</v>
      </c>
      <c r="N9446" s="140"/>
      <c r="O9446" s="140"/>
      <c r="P9446" s="140" t="str">
        <f ca="1">IF(Proc[[#This Row],[DaysAgeing]]&gt;5,"yep","on track")</f>
        <v>yep</v>
      </c>
      <c r="Q9446" s="2">
        <f ca="1">IF(Proc[[#This Row],[DateClosed]]="",ABS(NETWORKDAYS(Proc[[#This Row],[DateOpened]],TODAY()))-1,ABS(NETWORKDAYS(Proc[[#This Row],[DateOpened]],Proc[[#This Row],[DateClosed]]))-1)</f>
        <v>11</v>
      </c>
      <c r="R9446" s="140" t="s">
        <v>476</v>
      </c>
      <c r="S9446" s="155"/>
      <c r="T9446" s="155"/>
    </row>
    <row r="9447" spans="1:20" hidden="1">
      <c r="A9447" s="154" t="s">
        <v>10642</v>
      </c>
      <c r="B9447" s="155" t="str">
        <f>IFERROR(VLOOKUP(Proc[[#This Row],[App]],Table2[],3,0),"open")</f>
        <v>ok</v>
      </c>
      <c r="C9447" s="156" t="s">
        <v>369</v>
      </c>
      <c r="D9447" t="s">
        <v>11662</v>
      </c>
      <c r="E9447" s="154" t="s">
        <v>11699</v>
      </c>
      <c r="F9447" s="155" t="s">
        <v>11699</v>
      </c>
      <c r="G9447" s="154" t="s">
        <v>400</v>
      </c>
      <c r="H9447" s="155" t="str">
        <f>IF(Proc[[#This Row],[type]]="LFF (MDG-F)",MID(Proc[[#This Row],[Obj]],13,10),"")</f>
        <v/>
      </c>
      <c r="J9447" s="155" t="b">
        <f>Proc[[#This Row],[Requested]]=Proc[[#This Row],[CurrentParent]]</f>
        <v>1</v>
      </c>
      <c r="K9447" s="155" t="str">
        <f>IF(Proc[[#This Row],[Author]]="Marcela Urrego",VLOOKUP(LEFT(Proc[[#This Row],[Requested]],1),Table3[#All],2,0),VLOOKUP(Proc[[#This Row],[Author]],Table4[],2,0))</f>
        <v>HC</v>
      </c>
      <c r="L9447" s="155" t="s">
        <v>7801</v>
      </c>
      <c r="M9447" s="140">
        <v>46100</v>
      </c>
      <c r="N9447" s="140"/>
      <c r="O9447" s="140"/>
      <c r="P9447" s="140" t="str">
        <f ca="1">IF(Proc[[#This Row],[DaysAgeing]]&gt;5,"yep","on track")</f>
        <v>yep</v>
      </c>
      <c r="Q9447" s="2">
        <f ca="1">IF(Proc[[#This Row],[DateClosed]]="",ABS(NETWORKDAYS(Proc[[#This Row],[DateOpened]],TODAY()))-1,ABS(NETWORKDAYS(Proc[[#This Row],[DateOpened]],Proc[[#This Row],[DateClosed]]))-1)</f>
        <v>11</v>
      </c>
      <c r="R9447" s="140" t="s">
        <v>476</v>
      </c>
      <c r="S9447" s="155"/>
      <c r="T9447" s="155"/>
    </row>
    <row r="9448" spans="1:20" hidden="1">
      <c r="A9448" s="154" t="s">
        <v>10642</v>
      </c>
      <c r="B9448" s="155" t="str">
        <f>IFERROR(VLOOKUP(Proc[[#This Row],[App]],Table2[],3,0),"open")</f>
        <v>ok</v>
      </c>
      <c r="C9448" s="156" t="s">
        <v>369</v>
      </c>
      <c r="D9448" t="s">
        <v>11663</v>
      </c>
      <c r="E9448" s="154" t="s">
        <v>11699</v>
      </c>
      <c r="F9448" s="155" t="s">
        <v>11699</v>
      </c>
      <c r="G9448" s="154" t="s">
        <v>400</v>
      </c>
      <c r="H9448" s="155" t="str">
        <f>IF(Proc[[#This Row],[type]]="LFF (MDG-F)",MID(Proc[[#This Row],[Obj]],13,10),"")</f>
        <v/>
      </c>
      <c r="J9448" s="155" t="b">
        <f>Proc[[#This Row],[Requested]]=Proc[[#This Row],[CurrentParent]]</f>
        <v>1</v>
      </c>
      <c r="K9448" s="155" t="str">
        <f>IF(Proc[[#This Row],[Author]]="Marcela Urrego",VLOOKUP(LEFT(Proc[[#This Row],[Requested]],1),Table3[#All],2,0),VLOOKUP(Proc[[#This Row],[Author]],Table4[],2,0))</f>
        <v>HC</v>
      </c>
      <c r="L9448" s="155" t="s">
        <v>7801</v>
      </c>
      <c r="M9448" s="140">
        <v>46100</v>
      </c>
      <c r="N9448" s="140"/>
      <c r="O9448" s="140"/>
      <c r="P9448" s="140" t="str">
        <f ca="1">IF(Proc[[#This Row],[DaysAgeing]]&gt;5,"yep","on track")</f>
        <v>yep</v>
      </c>
      <c r="Q9448" s="2">
        <f ca="1">IF(Proc[[#This Row],[DateClosed]]="",ABS(NETWORKDAYS(Proc[[#This Row],[DateOpened]],TODAY()))-1,ABS(NETWORKDAYS(Proc[[#This Row],[DateOpened]],Proc[[#This Row],[DateClosed]]))-1)</f>
        <v>11</v>
      </c>
      <c r="R9448" s="140" t="s">
        <v>476</v>
      </c>
      <c r="S9448" s="155"/>
      <c r="T9448" s="155"/>
    </row>
    <row r="9449" spans="1:20" hidden="1">
      <c r="A9449" s="154" t="s">
        <v>10642</v>
      </c>
      <c r="B9449" s="155" t="str">
        <f>IFERROR(VLOOKUP(Proc[[#This Row],[App]],Table2[],3,0),"open")</f>
        <v>ok</v>
      </c>
      <c r="C9449" s="156" t="s">
        <v>369</v>
      </c>
      <c r="D9449" t="s">
        <v>11664</v>
      </c>
      <c r="E9449" s="154" t="s">
        <v>11699</v>
      </c>
      <c r="F9449" s="155" t="s">
        <v>11699</v>
      </c>
      <c r="G9449" s="154" t="s">
        <v>400</v>
      </c>
      <c r="H9449" s="155" t="str">
        <f>IF(Proc[[#This Row],[type]]="LFF (MDG-F)",MID(Proc[[#This Row],[Obj]],13,10),"")</f>
        <v/>
      </c>
      <c r="J9449" s="155" t="b">
        <f>Proc[[#This Row],[Requested]]=Proc[[#This Row],[CurrentParent]]</f>
        <v>1</v>
      </c>
      <c r="K9449" s="155" t="str">
        <f>IF(Proc[[#This Row],[Author]]="Marcela Urrego",VLOOKUP(LEFT(Proc[[#This Row],[Requested]],1),Table3[#All],2,0),VLOOKUP(Proc[[#This Row],[Author]],Table4[],2,0))</f>
        <v>HC</v>
      </c>
      <c r="L9449" s="155" t="s">
        <v>7801</v>
      </c>
      <c r="M9449" s="140">
        <v>46100</v>
      </c>
      <c r="N9449" s="140"/>
      <c r="O9449" s="140"/>
      <c r="P9449" s="140" t="str">
        <f ca="1">IF(Proc[[#This Row],[DaysAgeing]]&gt;5,"yep","on track")</f>
        <v>yep</v>
      </c>
      <c r="Q9449" s="2">
        <f ca="1">IF(Proc[[#This Row],[DateClosed]]="",ABS(NETWORKDAYS(Proc[[#This Row],[DateOpened]],TODAY()))-1,ABS(NETWORKDAYS(Proc[[#This Row],[DateOpened]],Proc[[#This Row],[DateClosed]]))-1)</f>
        <v>11</v>
      </c>
      <c r="R9449" s="140" t="s">
        <v>476</v>
      </c>
      <c r="S9449" s="155"/>
      <c r="T9449" s="155"/>
    </row>
    <row r="9450" spans="1:20" hidden="1">
      <c r="A9450" s="154" t="s">
        <v>10642</v>
      </c>
      <c r="B9450" s="155" t="str">
        <f>IFERROR(VLOOKUP(Proc[[#This Row],[App]],Table2[],3,0),"open")</f>
        <v>ok</v>
      </c>
      <c r="C9450" s="156" t="s">
        <v>369</v>
      </c>
      <c r="D9450" t="s">
        <v>11665</v>
      </c>
      <c r="E9450" s="154" t="s">
        <v>11699</v>
      </c>
      <c r="F9450" s="155" t="s">
        <v>11699</v>
      </c>
      <c r="G9450" s="154" t="s">
        <v>400</v>
      </c>
      <c r="H9450" s="155" t="str">
        <f>IF(Proc[[#This Row],[type]]="LFF (MDG-F)",MID(Proc[[#This Row],[Obj]],13,10),"")</f>
        <v/>
      </c>
      <c r="J9450" s="155" t="b">
        <f>Proc[[#This Row],[Requested]]=Proc[[#This Row],[CurrentParent]]</f>
        <v>1</v>
      </c>
      <c r="K9450" s="155" t="str">
        <f>IF(Proc[[#This Row],[Author]]="Marcela Urrego",VLOOKUP(LEFT(Proc[[#This Row],[Requested]],1),Table3[#All],2,0),VLOOKUP(Proc[[#This Row],[Author]],Table4[],2,0))</f>
        <v>HC</v>
      </c>
      <c r="L9450" s="155" t="s">
        <v>7801</v>
      </c>
      <c r="M9450" s="140">
        <v>46100</v>
      </c>
      <c r="N9450" s="140"/>
      <c r="O9450" s="140"/>
      <c r="P9450" s="140" t="str">
        <f ca="1">IF(Proc[[#This Row],[DaysAgeing]]&gt;5,"yep","on track")</f>
        <v>yep</v>
      </c>
      <c r="Q9450" s="2">
        <f ca="1">IF(Proc[[#This Row],[DateClosed]]="",ABS(NETWORKDAYS(Proc[[#This Row],[DateOpened]],TODAY()))-1,ABS(NETWORKDAYS(Proc[[#This Row],[DateOpened]],Proc[[#This Row],[DateClosed]]))-1)</f>
        <v>11</v>
      </c>
      <c r="R9450" s="140" t="s">
        <v>476</v>
      </c>
      <c r="S9450" s="155"/>
      <c r="T9450" s="155"/>
    </row>
    <row r="9451" spans="1:20" hidden="1">
      <c r="A9451" s="154" t="s">
        <v>10642</v>
      </c>
      <c r="B9451" s="155" t="str">
        <f>IFERROR(VLOOKUP(Proc[[#This Row],[App]],Table2[],3,0),"open")</f>
        <v>ok</v>
      </c>
      <c r="C9451" s="156" t="s">
        <v>369</v>
      </c>
      <c r="D9451" t="s">
        <v>11666</v>
      </c>
      <c r="E9451" s="154" t="s">
        <v>11699</v>
      </c>
      <c r="F9451" s="155" t="s">
        <v>11699</v>
      </c>
      <c r="G9451" s="154" t="s">
        <v>400</v>
      </c>
      <c r="H9451" s="155" t="str">
        <f>IF(Proc[[#This Row],[type]]="LFF (MDG-F)",MID(Proc[[#This Row],[Obj]],13,10),"")</f>
        <v/>
      </c>
      <c r="J9451" s="155" t="b">
        <f>Proc[[#This Row],[Requested]]=Proc[[#This Row],[CurrentParent]]</f>
        <v>1</v>
      </c>
      <c r="K9451" s="155" t="str">
        <f>IF(Proc[[#This Row],[Author]]="Marcela Urrego",VLOOKUP(LEFT(Proc[[#This Row],[Requested]],1),Table3[#All],2,0),VLOOKUP(Proc[[#This Row],[Author]],Table4[],2,0))</f>
        <v>HC</v>
      </c>
      <c r="L9451" s="155" t="s">
        <v>7801</v>
      </c>
      <c r="M9451" s="140">
        <v>46100</v>
      </c>
      <c r="N9451" s="140"/>
      <c r="O9451" s="140"/>
      <c r="P9451" s="140" t="str">
        <f ca="1">IF(Proc[[#This Row],[DaysAgeing]]&gt;5,"yep","on track")</f>
        <v>yep</v>
      </c>
      <c r="Q9451" s="2">
        <f ca="1">IF(Proc[[#This Row],[DateClosed]]="",ABS(NETWORKDAYS(Proc[[#This Row],[DateOpened]],TODAY()))-1,ABS(NETWORKDAYS(Proc[[#This Row],[DateOpened]],Proc[[#This Row],[DateClosed]]))-1)</f>
        <v>11</v>
      </c>
      <c r="R9451" s="140" t="s">
        <v>476</v>
      </c>
      <c r="S9451" s="155"/>
      <c r="T9451" s="155"/>
    </row>
    <row r="9452" spans="1:20" hidden="1">
      <c r="A9452" s="154" t="s">
        <v>10642</v>
      </c>
      <c r="B9452" s="155" t="str">
        <f>IFERROR(VLOOKUP(Proc[[#This Row],[App]],Table2[],3,0),"open")</f>
        <v>ok</v>
      </c>
      <c r="C9452" s="156" t="s">
        <v>369</v>
      </c>
      <c r="D9452" t="s">
        <v>11667</v>
      </c>
      <c r="E9452" s="154" t="s">
        <v>11699</v>
      </c>
      <c r="F9452" s="155" t="s">
        <v>11699</v>
      </c>
      <c r="G9452" s="154" t="s">
        <v>400</v>
      </c>
      <c r="H9452" s="155" t="str">
        <f>IF(Proc[[#This Row],[type]]="LFF (MDG-F)",MID(Proc[[#This Row],[Obj]],13,10),"")</f>
        <v/>
      </c>
      <c r="J9452" s="155" t="b">
        <f>Proc[[#This Row],[Requested]]=Proc[[#This Row],[CurrentParent]]</f>
        <v>1</v>
      </c>
      <c r="K9452" s="155" t="str">
        <f>IF(Proc[[#This Row],[Author]]="Marcela Urrego",VLOOKUP(LEFT(Proc[[#This Row],[Requested]],1),Table3[#All],2,0),VLOOKUP(Proc[[#This Row],[Author]],Table4[],2,0))</f>
        <v>HC</v>
      </c>
      <c r="L9452" s="155" t="s">
        <v>7801</v>
      </c>
      <c r="M9452" s="140">
        <v>46100</v>
      </c>
      <c r="N9452" s="140"/>
      <c r="O9452" s="140"/>
      <c r="P9452" s="140" t="str">
        <f ca="1">IF(Proc[[#This Row],[DaysAgeing]]&gt;5,"yep","on track")</f>
        <v>yep</v>
      </c>
      <c r="Q9452" s="2">
        <f ca="1">IF(Proc[[#This Row],[DateClosed]]="",ABS(NETWORKDAYS(Proc[[#This Row],[DateOpened]],TODAY()))-1,ABS(NETWORKDAYS(Proc[[#This Row],[DateOpened]],Proc[[#This Row],[DateClosed]]))-1)</f>
        <v>11</v>
      </c>
      <c r="R9452" s="140" t="s">
        <v>476</v>
      </c>
      <c r="S9452" s="155"/>
      <c r="T9452" s="155"/>
    </row>
    <row r="9453" spans="1:20" hidden="1">
      <c r="A9453" s="154" t="s">
        <v>10642</v>
      </c>
      <c r="B9453" s="155" t="str">
        <f>IFERROR(VLOOKUP(Proc[[#This Row],[App]],Table2[],3,0),"open")</f>
        <v>ok</v>
      </c>
      <c r="C9453" s="156" t="s">
        <v>369</v>
      </c>
      <c r="D9453" t="s">
        <v>11668</v>
      </c>
      <c r="E9453" s="154" t="s">
        <v>11699</v>
      </c>
      <c r="F9453" s="155" t="s">
        <v>11699</v>
      </c>
      <c r="G9453" s="154" t="s">
        <v>400</v>
      </c>
      <c r="H9453" s="155" t="str">
        <f>IF(Proc[[#This Row],[type]]="LFF (MDG-F)",MID(Proc[[#This Row],[Obj]],13,10),"")</f>
        <v/>
      </c>
      <c r="J9453" s="155" t="b">
        <f>Proc[[#This Row],[Requested]]=Proc[[#This Row],[CurrentParent]]</f>
        <v>1</v>
      </c>
      <c r="K9453" s="155" t="str">
        <f>IF(Proc[[#This Row],[Author]]="Marcela Urrego",VLOOKUP(LEFT(Proc[[#This Row],[Requested]],1),Table3[#All],2,0),VLOOKUP(Proc[[#This Row],[Author]],Table4[],2,0))</f>
        <v>HC</v>
      </c>
      <c r="L9453" s="155" t="s">
        <v>7801</v>
      </c>
      <c r="M9453" s="140">
        <v>46100</v>
      </c>
      <c r="N9453" s="140"/>
      <c r="O9453" s="140"/>
      <c r="P9453" s="140" t="str">
        <f ca="1">IF(Proc[[#This Row],[DaysAgeing]]&gt;5,"yep","on track")</f>
        <v>yep</v>
      </c>
      <c r="Q9453" s="2">
        <f ca="1">IF(Proc[[#This Row],[DateClosed]]="",ABS(NETWORKDAYS(Proc[[#This Row],[DateOpened]],TODAY()))-1,ABS(NETWORKDAYS(Proc[[#This Row],[DateOpened]],Proc[[#This Row],[DateClosed]]))-1)</f>
        <v>11</v>
      </c>
      <c r="R9453" s="140" t="s">
        <v>476</v>
      </c>
      <c r="S9453" s="155"/>
      <c r="T9453" s="155"/>
    </row>
    <row r="9454" spans="1:20" hidden="1">
      <c r="A9454" s="154" t="s">
        <v>10642</v>
      </c>
      <c r="B9454" s="155" t="str">
        <f>IFERROR(VLOOKUP(Proc[[#This Row],[App]],Table2[],3,0),"open")</f>
        <v>ok</v>
      </c>
      <c r="C9454" s="156" t="s">
        <v>369</v>
      </c>
      <c r="D9454" t="s">
        <v>11669</v>
      </c>
      <c r="E9454" s="154" t="s">
        <v>11699</v>
      </c>
      <c r="F9454" s="155" t="s">
        <v>11699</v>
      </c>
      <c r="G9454" s="154" t="s">
        <v>400</v>
      </c>
      <c r="H9454" s="155" t="str">
        <f>IF(Proc[[#This Row],[type]]="LFF (MDG-F)",MID(Proc[[#This Row],[Obj]],13,10),"")</f>
        <v/>
      </c>
      <c r="J9454" s="155" t="b">
        <f>Proc[[#This Row],[Requested]]=Proc[[#This Row],[CurrentParent]]</f>
        <v>1</v>
      </c>
      <c r="K9454" s="155" t="str">
        <f>IF(Proc[[#This Row],[Author]]="Marcela Urrego",VLOOKUP(LEFT(Proc[[#This Row],[Requested]],1),Table3[#All],2,0),VLOOKUP(Proc[[#This Row],[Author]],Table4[],2,0))</f>
        <v>HC</v>
      </c>
      <c r="L9454" s="155" t="s">
        <v>7801</v>
      </c>
      <c r="M9454" s="140">
        <v>46100</v>
      </c>
      <c r="N9454" s="140"/>
      <c r="O9454" s="140"/>
      <c r="P9454" s="140" t="str">
        <f ca="1">IF(Proc[[#This Row],[DaysAgeing]]&gt;5,"yep","on track")</f>
        <v>yep</v>
      </c>
      <c r="Q9454" s="2">
        <f ca="1">IF(Proc[[#This Row],[DateClosed]]="",ABS(NETWORKDAYS(Proc[[#This Row],[DateOpened]],TODAY()))-1,ABS(NETWORKDAYS(Proc[[#This Row],[DateOpened]],Proc[[#This Row],[DateClosed]]))-1)</f>
        <v>11</v>
      </c>
      <c r="R9454" s="140" t="s">
        <v>476</v>
      </c>
      <c r="S9454" s="155"/>
      <c r="T9454" s="155"/>
    </row>
    <row r="9455" spans="1:20" hidden="1">
      <c r="A9455" s="154" t="s">
        <v>10642</v>
      </c>
      <c r="B9455" s="155" t="str">
        <f>IFERROR(VLOOKUP(Proc[[#This Row],[App]],Table2[],3,0),"open")</f>
        <v>ok</v>
      </c>
      <c r="C9455" s="156" t="s">
        <v>369</v>
      </c>
      <c r="D9455" t="s">
        <v>11670</v>
      </c>
      <c r="E9455" s="154" t="s">
        <v>11699</v>
      </c>
      <c r="F9455" s="155" t="s">
        <v>11699</v>
      </c>
      <c r="G9455" s="154" t="s">
        <v>400</v>
      </c>
      <c r="H9455" s="155" t="str">
        <f>IF(Proc[[#This Row],[type]]="LFF (MDG-F)",MID(Proc[[#This Row],[Obj]],13,10),"")</f>
        <v/>
      </c>
      <c r="J9455" s="155" t="b">
        <f>Proc[[#This Row],[Requested]]=Proc[[#This Row],[CurrentParent]]</f>
        <v>1</v>
      </c>
      <c r="K9455" s="155" t="str">
        <f>IF(Proc[[#This Row],[Author]]="Marcela Urrego",VLOOKUP(LEFT(Proc[[#This Row],[Requested]],1),Table3[#All],2,0),VLOOKUP(Proc[[#This Row],[Author]],Table4[],2,0))</f>
        <v>HC</v>
      </c>
      <c r="L9455" s="155" t="s">
        <v>7801</v>
      </c>
      <c r="M9455" s="140">
        <v>46100</v>
      </c>
      <c r="N9455" s="140"/>
      <c r="O9455" s="140"/>
      <c r="P9455" s="140" t="str">
        <f ca="1">IF(Proc[[#This Row],[DaysAgeing]]&gt;5,"yep","on track")</f>
        <v>yep</v>
      </c>
      <c r="Q9455" s="2">
        <f ca="1">IF(Proc[[#This Row],[DateClosed]]="",ABS(NETWORKDAYS(Proc[[#This Row],[DateOpened]],TODAY()))-1,ABS(NETWORKDAYS(Proc[[#This Row],[DateOpened]],Proc[[#This Row],[DateClosed]]))-1)</f>
        <v>11</v>
      </c>
      <c r="R9455" s="140" t="s">
        <v>476</v>
      </c>
      <c r="S9455" s="155"/>
      <c r="T9455" s="155"/>
    </row>
    <row r="9456" spans="1:20" hidden="1">
      <c r="A9456" s="154" t="s">
        <v>10642</v>
      </c>
      <c r="B9456" s="155" t="str">
        <f>IFERROR(VLOOKUP(Proc[[#This Row],[App]],Table2[],3,0),"open")</f>
        <v>ok</v>
      </c>
      <c r="C9456" s="156" t="s">
        <v>369</v>
      </c>
      <c r="D9456" t="s">
        <v>11671</v>
      </c>
      <c r="E9456" s="154" t="s">
        <v>11699</v>
      </c>
      <c r="F9456" s="155" t="s">
        <v>11699</v>
      </c>
      <c r="G9456" s="154" t="s">
        <v>400</v>
      </c>
      <c r="H9456" s="155" t="str">
        <f>IF(Proc[[#This Row],[type]]="LFF (MDG-F)",MID(Proc[[#This Row],[Obj]],13,10),"")</f>
        <v/>
      </c>
      <c r="J9456" s="155" t="b">
        <f>Proc[[#This Row],[Requested]]=Proc[[#This Row],[CurrentParent]]</f>
        <v>1</v>
      </c>
      <c r="K9456" s="155" t="str">
        <f>IF(Proc[[#This Row],[Author]]="Marcela Urrego",VLOOKUP(LEFT(Proc[[#This Row],[Requested]],1),Table3[#All],2,0),VLOOKUP(Proc[[#This Row],[Author]],Table4[],2,0))</f>
        <v>HC</v>
      </c>
      <c r="L9456" s="155" t="s">
        <v>7801</v>
      </c>
      <c r="M9456" s="140">
        <v>46100</v>
      </c>
      <c r="N9456" s="140"/>
      <c r="O9456" s="140"/>
      <c r="P9456" s="140" t="str">
        <f ca="1">IF(Proc[[#This Row],[DaysAgeing]]&gt;5,"yep","on track")</f>
        <v>yep</v>
      </c>
      <c r="Q9456" s="2">
        <f ca="1">IF(Proc[[#This Row],[DateClosed]]="",ABS(NETWORKDAYS(Proc[[#This Row],[DateOpened]],TODAY()))-1,ABS(NETWORKDAYS(Proc[[#This Row],[DateOpened]],Proc[[#This Row],[DateClosed]]))-1)</f>
        <v>11</v>
      </c>
      <c r="R9456" s="140" t="s">
        <v>476</v>
      </c>
      <c r="S9456" s="155"/>
      <c r="T9456" s="155"/>
    </row>
    <row r="9457" spans="1:20" hidden="1">
      <c r="A9457" s="154" t="s">
        <v>10642</v>
      </c>
      <c r="B9457" s="155" t="str">
        <f>IFERROR(VLOOKUP(Proc[[#This Row],[App]],Table2[],3,0),"open")</f>
        <v>ok</v>
      </c>
      <c r="C9457" s="156" t="s">
        <v>369</v>
      </c>
      <c r="D9457" t="s">
        <v>11672</v>
      </c>
      <c r="E9457" s="154" t="s">
        <v>11699</v>
      </c>
      <c r="F9457" s="155" t="s">
        <v>11699</v>
      </c>
      <c r="G9457" s="154" t="s">
        <v>400</v>
      </c>
      <c r="H9457" s="155" t="str">
        <f>IF(Proc[[#This Row],[type]]="LFF (MDG-F)",MID(Proc[[#This Row],[Obj]],13,10),"")</f>
        <v/>
      </c>
      <c r="J9457" s="155" t="b">
        <f>Proc[[#This Row],[Requested]]=Proc[[#This Row],[CurrentParent]]</f>
        <v>1</v>
      </c>
      <c r="K9457" s="155" t="str">
        <f>IF(Proc[[#This Row],[Author]]="Marcela Urrego",VLOOKUP(LEFT(Proc[[#This Row],[Requested]],1),Table3[#All],2,0),VLOOKUP(Proc[[#This Row],[Author]],Table4[],2,0))</f>
        <v>HC</v>
      </c>
      <c r="L9457" s="155" t="s">
        <v>7801</v>
      </c>
      <c r="M9457" s="140">
        <v>46100</v>
      </c>
      <c r="N9457" s="140"/>
      <c r="O9457" s="140"/>
      <c r="P9457" s="140" t="str">
        <f ca="1">IF(Proc[[#This Row],[DaysAgeing]]&gt;5,"yep","on track")</f>
        <v>yep</v>
      </c>
      <c r="Q9457" s="2">
        <f ca="1">IF(Proc[[#This Row],[DateClosed]]="",ABS(NETWORKDAYS(Proc[[#This Row],[DateOpened]],TODAY()))-1,ABS(NETWORKDAYS(Proc[[#This Row],[DateOpened]],Proc[[#This Row],[DateClosed]]))-1)</f>
        <v>11</v>
      </c>
      <c r="R9457" s="140" t="s">
        <v>476</v>
      </c>
      <c r="S9457" s="155"/>
      <c r="T9457" s="155"/>
    </row>
    <row r="9458" spans="1:20" hidden="1">
      <c r="A9458" s="154" t="s">
        <v>10642</v>
      </c>
      <c r="B9458" s="155" t="str">
        <f>IFERROR(VLOOKUP(Proc[[#This Row],[App]],Table2[],3,0),"open")</f>
        <v>ok</v>
      </c>
      <c r="C9458" s="156" t="s">
        <v>369</v>
      </c>
      <c r="D9458" t="s">
        <v>11673</v>
      </c>
      <c r="E9458" s="154" t="s">
        <v>11699</v>
      </c>
      <c r="F9458" s="155" t="s">
        <v>11699</v>
      </c>
      <c r="G9458" s="154" t="s">
        <v>400</v>
      </c>
      <c r="H9458" s="155" t="str">
        <f>IF(Proc[[#This Row],[type]]="LFF (MDG-F)",MID(Proc[[#This Row],[Obj]],13,10),"")</f>
        <v/>
      </c>
      <c r="J9458" s="155" t="b">
        <f>Proc[[#This Row],[Requested]]=Proc[[#This Row],[CurrentParent]]</f>
        <v>1</v>
      </c>
      <c r="K9458" s="155" t="str">
        <f>IF(Proc[[#This Row],[Author]]="Marcela Urrego",VLOOKUP(LEFT(Proc[[#This Row],[Requested]],1),Table3[#All],2,0),VLOOKUP(Proc[[#This Row],[Author]],Table4[],2,0))</f>
        <v>HC</v>
      </c>
      <c r="L9458" s="155" t="s">
        <v>7801</v>
      </c>
      <c r="M9458" s="140">
        <v>46100</v>
      </c>
      <c r="N9458" s="140"/>
      <c r="O9458" s="140"/>
      <c r="P9458" s="140" t="str">
        <f ca="1">IF(Proc[[#This Row],[DaysAgeing]]&gt;5,"yep","on track")</f>
        <v>yep</v>
      </c>
      <c r="Q9458" s="2">
        <f ca="1">IF(Proc[[#This Row],[DateClosed]]="",ABS(NETWORKDAYS(Proc[[#This Row],[DateOpened]],TODAY()))-1,ABS(NETWORKDAYS(Proc[[#This Row],[DateOpened]],Proc[[#This Row],[DateClosed]]))-1)</f>
        <v>11</v>
      </c>
      <c r="R9458" s="140" t="s">
        <v>476</v>
      </c>
      <c r="S9458" s="155"/>
      <c r="T9458" s="155"/>
    </row>
    <row r="9459" spans="1:20" hidden="1">
      <c r="A9459" s="154" t="s">
        <v>10642</v>
      </c>
      <c r="B9459" s="155" t="str">
        <f>IFERROR(VLOOKUP(Proc[[#This Row],[App]],Table2[],3,0),"open")</f>
        <v>ok</v>
      </c>
      <c r="C9459" s="156" t="s">
        <v>369</v>
      </c>
      <c r="D9459" t="s">
        <v>11674</v>
      </c>
      <c r="E9459" s="154" t="s">
        <v>11699</v>
      </c>
      <c r="F9459" s="155" t="s">
        <v>11699</v>
      </c>
      <c r="G9459" s="154" t="s">
        <v>400</v>
      </c>
      <c r="H9459" s="155" t="str">
        <f>IF(Proc[[#This Row],[type]]="LFF (MDG-F)",MID(Proc[[#This Row],[Obj]],13,10),"")</f>
        <v/>
      </c>
      <c r="J9459" s="155" t="b">
        <f>Proc[[#This Row],[Requested]]=Proc[[#This Row],[CurrentParent]]</f>
        <v>1</v>
      </c>
      <c r="K9459" s="155" t="str">
        <f>IF(Proc[[#This Row],[Author]]="Marcela Urrego",VLOOKUP(LEFT(Proc[[#This Row],[Requested]],1),Table3[#All],2,0),VLOOKUP(Proc[[#This Row],[Author]],Table4[],2,0))</f>
        <v>HC</v>
      </c>
      <c r="L9459" s="155" t="s">
        <v>7801</v>
      </c>
      <c r="M9459" s="140">
        <v>46100</v>
      </c>
      <c r="N9459" s="140"/>
      <c r="O9459" s="140"/>
      <c r="P9459" s="140" t="str">
        <f ca="1">IF(Proc[[#This Row],[DaysAgeing]]&gt;5,"yep","on track")</f>
        <v>yep</v>
      </c>
      <c r="Q9459" s="2">
        <f ca="1">IF(Proc[[#This Row],[DateClosed]]="",ABS(NETWORKDAYS(Proc[[#This Row],[DateOpened]],TODAY()))-1,ABS(NETWORKDAYS(Proc[[#This Row],[DateOpened]],Proc[[#This Row],[DateClosed]]))-1)</f>
        <v>11</v>
      </c>
      <c r="R9459" s="140" t="s">
        <v>476</v>
      </c>
      <c r="S9459" s="155"/>
      <c r="T9459" s="155"/>
    </row>
    <row r="9460" spans="1:20" hidden="1">
      <c r="A9460" s="154" t="s">
        <v>10642</v>
      </c>
      <c r="B9460" s="155" t="str">
        <f>IFERROR(VLOOKUP(Proc[[#This Row],[App]],Table2[],3,0),"open")</f>
        <v>ok</v>
      </c>
      <c r="C9460" s="156" t="s">
        <v>369</v>
      </c>
      <c r="D9460" t="s">
        <v>11675</v>
      </c>
      <c r="E9460" s="154" t="s">
        <v>11699</v>
      </c>
      <c r="F9460" s="155" t="s">
        <v>11699</v>
      </c>
      <c r="G9460" s="154" t="s">
        <v>400</v>
      </c>
      <c r="H9460" s="155" t="str">
        <f>IF(Proc[[#This Row],[type]]="LFF (MDG-F)",MID(Proc[[#This Row],[Obj]],13,10),"")</f>
        <v/>
      </c>
      <c r="J9460" s="155" t="b">
        <f>Proc[[#This Row],[Requested]]=Proc[[#This Row],[CurrentParent]]</f>
        <v>1</v>
      </c>
      <c r="K9460" s="155" t="str">
        <f>IF(Proc[[#This Row],[Author]]="Marcela Urrego",VLOOKUP(LEFT(Proc[[#This Row],[Requested]],1),Table3[#All],2,0),VLOOKUP(Proc[[#This Row],[Author]],Table4[],2,0))</f>
        <v>HC</v>
      </c>
      <c r="L9460" s="155" t="s">
        <v>7801</v>
      </c>
      <c r="M9460" s="140">
        <v>46100</v>
      </c>
      <c r="N9460" s="140"/>
      <c r="O9460" s="140"/>
      <c r="P9460" s="140" t="str">
        <f ca="1">IF(Proc[[#This Row],[DaysAgeing]]&gt;5,"yep","on track")</f>
        <v>yep</v>
      </c>
      <c r="Q9460" s="2">
        <f ca="1">IF(Proc[[#This Row],[DateClosed]]="",ABS(NETWORKDAYS(Proc[[#This Row],[DateOpened]],TODAY()))-1,ABS(NETWORKDAYS(Proc[[#This Row],[DateOpened]],Proc[[#This Row],[DateClosed]]))-1)</f>
        <v>11</v>
      </c>
      <c r="R9460" s="140" t="s">
        <v>476</v>
      </c>
      <c r="S9460" s="155"/>
      <c r="T9460" s="155"/>
    </row>
    <row r="9461" spans="1:20" hidden="1">
      <c r="A9461" s="154" t="s">
        <v>10642</v>
      </c>
      <c r="B9461" s="155" t="str">
        <f>IFERROR(VLOOKUP(Proc[[#This Row],[App]],Table2[],3,0),"open")</f>
        <v>ok</v>
      </c>
      <c r="C9461" s="156" t="s">
        <v>369</v>
      </c>
      <c r="D9461" t="s">
        <v>11676</v>
      </c>
      <c r="E9461" s="154" t="s">
        <v>11699</v>
      </c>
      <c r="F9461" s="155" t="s">
        <v>11699</v>
      </c>
      <c r="G9461" s="154" t="s">
        <v>400</v>
      </c>
      <c r="H9461" s="155" t="str">
        <f>IF(Proc[[#This Row],[type]]="LFF (MDG-F)",MID(Proc[[#This Row],[Obj]],13,10),"")</f>
        <v/>
      </c>
      <c r="J9461" s="155" t="b">
        <f>Proc[[#This Row],[Requested]]=Proc[[#This Row],[CurrentParent]]</f>
        <v>1</v>
      </c>
      <c r="K9461" s="155" t="str">
        <f>IF(Proc[[#This Row],[Author]]="Marcela Urrego",VLOOKUP(LEFT(Proc[[#This Row],[Requested]],1),Table3[#All],2,0),VLOOKUP(Proc[[#This Row],[Author]],Table4[],2,0))</f>
        <v>HC</v>
      </c>
      <c r="L9461" s="155" t="s">
        <v>7801</v>
      </c>
      <c r="M9461" s="140">
        <v>46100</v>
      </c>
      <c r="N9461" s="140"/>
      <c r="O9461" s="140"/>
      <c r="P9461" s="140" t="str">
        <f ca="1">IF(Proc[[#This Row],[DaysAgeing]]&gt;5,"yep","on track")</f>
        <v>yep</v>
      </c>
      <c r="Q9461" s="2">
        <f ca="1">IF(Proc[[#This Row],[DateClosed]]="",ABS(NETWORKDAYS(Proc[[#This Row],[DateOpened]],TODAY()))-1,ABS(NETWORKDAYS(Proc[[#This Row],[DateOpened]],Proc[[#This Row],[DateClosed]]))-1)</f>
        <v>11</v>
      </c>
      <c r="R9461" s="140" t="s">
        <v>476</v>
      </c>
      <c r="S9461" s="155"/>
      <c r="T9461" s="155"/>
    </row>
    <row r="9462" spans="1:20" hidden="1">
      <c r="A9462" s="154" t="s">
        <v>10642</v>
      </c>
      <c r="B9462" s="155" t="str">
        <f>IFERROR(VLOOKUP(Proc[[#This Row],[App]],Table2[],3,0),"open")</f>
        <v>ok</v>
      </c>
      <c r="C9462" s="156" t="s">
        <v>369</v>
      </c>
      <c r="D9462" t="s">
        <v>11677</v>
      </c>
      <c r="E9462" s="154" t="s">
        <v>11699</v>
      </c>
      <c r="F9462" s="155" t="s">
        <v>11699</v>
      </c>
      <c r="G9462" s="154" t="s">
        <v>400</v>
      </c>
      <c r="H9462" s="155" t="str">
        <f>IF(Proc[[#This Row],[type]]="LFF (MDG-F)",MID(Proc[[#This Row],[Obj]],13,10),"")</f>
        <v/>
      </c>
      <c r="J9462" s="155" t="b">
        <f>Proc[[#This Row],[Requested]]=Proc[[#This Row],[CurrentParent]]</f>
        <v>1</v>
      </c>
      <c r="K9462" s="155" t="str">
        <f>IF(Proc[[#This Row],[Author]]="Marcela Urrego",VLOOKUP(LEFT(Proc[[#This Row],[Requested]],1),Table3[#All],2,0),VLOOKUP(Proc[[#This Row],[Author]],Table4[],2,0))</f>
        <v>HC</v>
      </c>
      <c r="L9462" s="155" t="s">
        <v>7801</v>
      </c>
      <c r="M9462" s="140">
        <v>46100</v>
      </c>
      <c r="N9462" s="140"/>
      <c r="O9462" s="140"/>
      <c r="P9462" s="140" t="str">
        <f ca="1">IF(Proc[[#This Row],[DaysAgeing]]&gt;5,"yep","on track")</f>
        <v>yep</v>
      </c>
      <c r="Q9462" s="2">
        <f ca="1">IF(Proc[[#This Row],[DateClosed]]="",ABS(NETWORKDAYS(Proc[[#This Row],[DateOpened]],TODAY()))-1,ABS(NETWORKDAYS(Proc[[#This Row],[DateOpened]],Proc[[#This Row],[DateClosed]]))-1)</f>
        <v>11</v>
      </c>
      <c r="R9462" s="140" t="s">
        <v>476</v>
      </c>
      <c r="S9462" s="155"/>
      <c r="T9462" s="155"/>
    </row>
    <row r="9463" spans="1:20" hidden="1">
      <c r="A9463" s="154" t="s">
        <v>10642</v>
      </c>
      <c r="B9463" s="155" t="str">
        <f>IFERROR(VLOOKUP(Proc[[#This Row],[App]],Table2[],3,0),"open")</f>
        <v>ok</v>
      </c>
      <c r="C9463" s="156" t="s">
        <v>369</v>
      </c>
      <c r="D9463" t="s">
        <v>11678</v>
      </c>
      <c r="E9463" s="154" t="s">
        <v>11699</v>
      </c>
      <c r="F9463" s="155" t="s">
        <v>11699</v>
      </c>
      <c r="G9463" s="154" t="s">
        <v>400</v>
      </c>
      <c r="H9463" s="155" t="str">
        <f>IF(Proc[[#This Row],[type]]="LFF (MDG-F)",MID(Proc[[#This Row],[Obj]],13,10),"")</f>
        <v/>
      </c>
      <c r="J9463" s="155" t="b">
        <f>Proc[[#This Row],[Requested]]=Proc[[#This Row],[CurrentParent]]</f>
        <v>1</v>
      </c>
      <c r="K9463" s="155" t="str">
        <f>IF(Proc[[#This Row],[Author]]="Marcela Urrego",VLOOKUP(LEFT(Proc[[#This Row],[Requested]],1),Table3[#All],2,0),VLOOKUP(Proc[[#This Row],[Author]],Table4[],2,0))</f>
        <v>HC</v>
      </c>
      <c r="L9463" s="155" t="s">
        <v>7801</v>
      </c>
      <c r="M9463" s="140">
        <v>46100</v>
      </c>
      <c r="N9463" s="140"/>
      <c r="O9463" s="140"/>
      <c r="P9463" s="140" t="str">
        <f ca="1">IF(Proc[[#This Row],[DaysAgeing]]&gt;5,"yep","on track")</f>
        <v>yep</v>
      </c>
      <c r="Q9463" s="2">
        <f ca="1">IF(Proc[[#This Row],[DateClosed]]="",ABS(NETWORKDAYS(Proc[[#This Row],[DateOpened]],TODAY()))-1,ABS(NETWORKDAYS(Proc[[#This Row],[DateOpened]],Proc[[#This Row],[DateClosed]]))-1)</f>
        <v>11</v>
      </c>
      <c r="R9463" s="140" t="s">
        <v>476</v>
      </c>
      <c r="S9463" s="155"/>
      <c r="T9463" s="155"/>
    </row>
    <row r="9464" spans="1:20" hidden="1">
      <c r="A9464" s="154" t="s">
        <v>10642</v>
      </c>
      <c r="B9464" s="155" t="str">
        <f>IFERROR(VLOOKUP(Proc[[#This Row],[App]],Table2[],3,0),"open")</f>
        <v>ok</v>
      </c>
      <c r="C9464" s="156" t="s">
        <v>369</v>
      </c>
      <c r="D9464" t="s">
        <v>11679</v>
      </c>
      <c r="E9464" s="154" t="s">
        <v>11699</v>
      </c>
      <c r="F9464" s="155" t="s">
        <v>11699</v>
      </c>
      <c r="G9464" s="154" t="s">
        <v>400</v>
      </c>
      <c r="H9464" s="155" t="str">
        <f>IF(Proc[[#This Row],[type]]="LFF (MDG-F)",MID(Proc[[#This Row],[Obj]],13,10),"")</f>
        <v/>
      </c>
      <c r="J9464" s="155" t="b">
        <f>Proc[[#This Row],[Requested]]=Proc[[#This Row],[CurrentParent]]</f>
        <v>1</v>
      </c>
      <c r="K9464" s="155" t="str">
        <f>IF(Proc[[#This Row],[Author]]="Marcela Urrego",VLOOKUP(LEFT(Proc[[#This Row],[Requested]],1),Table3[#All],2,0),VLOOKUP(Proc[[#This Row],[Author]],Table4[],2,0))</f>
        <v>HC</v>
      </c>
      <c r="L9464" s="155" t="s">
        <v>7801</v>
      </c>
      <c r="M9464" s="140">
        <v>46100</v>
      </c>
      <c r="N9464" s="140"/>
      <c r="O9464" s="140"/>
      <c r="P9464" s="140" t="str">
        <f ca="1">IF(Proc[[#This Row],[DaysAgeing]]&gt;5,"yep","on track")</f>
        <v>yep</v>
      </c>
      <c r="Q9464" s="2">
        <f ca="1">IF(Proc[[#This Row],[DateClosed]]="",ABS(NETWORKDAYS(Proc[[#This Row],[DateOpened]],TODAY()))-1,ABS(NETWORKDAYS(Proc[[#This Row],[DateOpened]],Proc[[#This Row],[DateClosed]]))-1)</f>
        <v>11</v>
      </c>
      <c r="R9464" s="140" t="s">
        <v>476</v>
      </c>
      <c r="S9464" s="155"/>
      <c r="T9464" s="155"/>
    </row>
    <row r="9465" spans="1:20" hidden="1">
      <c r="A9465" s="154" t="s">
        <v>10642</v>
      </c>
      <c r="B9465" s="155" t="str">
        <f>IFERROR(VLOOKUP(Proc[[#This Row],[App]],Table2[],3,0),"open")</f>
        <v>ok</v>
      </c>
      <c r="C9465" s="156" t="s">
        <v>369</v>
      </c>
      <c r="D9465" t="s">
        <v>11680</v>
      </c>
      <c r="E9465" s="154" t="s">
        <v>11699</v>
      </c>
      <c r="F9465" s="155" t="s">
        <v>11699</v>
      </c>
      <c r="G9465" s="154" t="s">
        <v>400</v>
      </c>
      <c r="H9465" s="155" t="str">
        <f>IF(Proc[[#This Row],[type]]="LFF (MDG-F)",MID(Proc[[#This Row],[Obj]],13,10),"")</f>
        <v/>
      </c>
      <c r="J9465" s="155" t="b">
        <f>Proc[[#This Row],[Requested]]=Proc[[#This Row],[CurrentParent]]</f>
        <v>1</v>
      </c>
      <c r="K9465" s="155" t="str">
        <f>IF(Proc[[#This Row],[Author]]="Marcela Urrego",VLOOKUP(LEFT(Proc[[#This Row],[Requested]],1),Table3[#All],2,0),VLOOKUP(Proc[[#This Row],[Author]],Table4[],2,0))</f>
        <v>HC</v>
      </c>
      <c r="L9465" s="155" t="s">
        <v>7801</v>
      </c>
      <c r="M9465" s="140">
        <v>46100</v>
      </c>
      <c r="N9465" s="140"/>
      <c r="O9465" s="140"/>
      <c r="P9465" s="140" t="str">
        <f ca="1">IF(Proc[[#This Row],[DaysAgeing]]&gt;5,"yep","on track")</f>
        <v>yep</v>
      </c>
      <c r="Q9465" s="2">
        <f ca="1">IF(Proc[[#This Row],[DateClosed]]="",ABS(NETWORKDAYS(Proc[[#This Row],[DateOpened]],TODAY()))-1,ABS(NETWORKDAYS(Proc[[#This Row],[DateOpened]],Proc[[#This Row],[DateClosed]]))-1)</f>
        <v>11</v>
      </c>
      <c r="R9465" s="140" t="s">
        <v>476</v>
      </c>
      <c r="S9465" s="155"/>
      <c r="T9465" s="155"/>
    </row>
    <row r="9466" spans="1:20" hidden="1">
      <c r="A9466" s="154" t="s">
        <v>10642</v>
      </c>
      <c r="B9466" s="155" t="str">
        <f>IFERROR(VLOOKUP(Proc[[#This Row],[App]],Table2[],3,0),"open")</f>
        <v>ok</v>
      </c>
      <c r="C9466" s="156" t="s">
        <v>369</v>
      </c>
      <c r="D9466" t="s">
        <v>11681</v>
      </c>
      <c r="E9466" s="154" t="s">
        <v>11699</v>
      </c>
      <c r="F9466" s="155" t="s">
        <v>11699</v>
      </c>
      <c r="G9466" s="154" t="s">
        <v>400</v>
      </c>
      <c r="H9466" s="155" t="str">
        <f>IF(Proc[[#This Row],[type]]="LFF (MDG-F)",MID(Proc[[#This Row],[Obj]],13,10),"")</f>
        <v/>
      </c>
      <c r="J9466" s="155" t="b">
        <f>Proc[[#This Row],[Requested]]=Proc[[#This Row],[CurrentParent]]</f>
        <v>1</v>
      </c>
      <c r="K9466" s="155" t="str">
        <f>IF(Proc[[#This Row],[Author]]="Marcela Urrego",VLOOKUP(LEFT(Proc[[#This Row],[Requested]],1),Table3[#All],2,0),VLOOKUP(Proc[[#This Row],[Author]],Table4[],2,0))</f>
        <v>HC</v>
      </c>
      <c r="L9466" s="155" t="s">
        <v>7801</v>
      </c>
      <c r="M9466" s="140">
        <v>46100</v>
      </c>
      <c r="N9466" s="140"/>
      <c r="O9466" s="140"/>
      <c r="P9466" s="140" t="str">
        <f ca="1">IF(Proc[[#This Row],[DaysAgeing]]&gt;5,"yep","on track")</f>
        <v>yep</v>
      </c>
      <c r="Q9466" s="2">
        <f ca="1">IF(Proc[[#This Row],[DateClosed]]="",ABS(NETWORKDAYS(Proc[[#This Row],[DateOpened]],TODAY()))-1,ABS(NETWORKDAYS(Proc[[#This Row],[DateOpened]],Proc[[#This Row],[DateClosed]]))-1)</f>
        <v>11</v>
      </c>
      <c r="R9466" s="140" t="s">
        <v>476</v>
      </c>
      <c r="S9466" s="155"/>
      <c r="T9466" s="155"/>
    </row>
    <row r="9467" spans="1:20" hidden="1">
      <c r="A9467" s="154" t="s">
        <v>10642</v>
      </c>
      <c r="B9467" s="155" t="str">
        <f>IFERROR(VLOOKUP(Proc[[#This Row],[App]],Table2[],3,0),"open")</f>
        <v>ok</v>
      </c>
      <c r="C9467" s="156" t="s">
        <v>369</v>
      </c>
      <c r="D9467" t="s">
        <v>11682</v>
      </c>
      <c r="E9467" s="154" t="s">
        <v>11699</v>
      </c>
      <c r="F9467" s="155" t="s">
        <v>11699</v>
      </c>
      <c r="G9467" s="154" t="s">
        <v>400</v>
      </c>
      <c r="H9467" s="155" t="str">
        <f>IF(Proc[[#This Row],[type]]="LFF (MDG-F)",MID(Proc[[#This Row],[Obj]],13,10),"")</f>
        <v/>
      </c>
      <c r="J9467" s="155" t="b">
        <f>Proc[[#This Row],[Requested]]=Proc[[#This Row],[CurrentParent]]</f>
        <v>1</v>
      </c>
      <c r="K9467" s="155" t="str">
        <f>IF(Proc[[#This Row],[Author]]="Marcela Urrego",VLOOKUP(LEFT(Proc[[#This Row],[Requested]],1),Table3[#All],2,0),VLOOKUP(Proc[[#This Row],[Author]],Table4[],2,0))</f>
        <v>HC</v>
      </c>
      <c r="L9467" s="155" t="s">
        <v>7801</v>
      </c>
      <c r="M9467" s="140">
        <v>46100</v>
      </c>
      <c r="N9467" s="140"/>
      <c r="O9467" s="140"/>
      <c r="P9467" s="140" t="str">
        <f ca="1">IF(Proc[[#This Row],[DaysAgeing]]&gt;5,"yep","on track")</f>
        <v>yep</v>
      </c>
      <c r="Q9467" s="2">
        <f ca="1">IF(Proc[[#This Row],[DateClosed]]="",ABS(NETWORKDAYS(Proc[[#This Row],[DateOpened]],TODAY()))-1,ABS(NETWORKDAYS(Proc[[#This Row],[DateOpened]],Proc[[#This Row],[DateClosed]]))-1)</f>
        <v>11</v>
      </c>
      <c r="R9467" s="140" t="s">
        <v>476</v>
      </c>
      <c r="S9467" s="155"/>
      <c r="T9467" s="155"/>
    </row>
    <row r="9468" spans="1:20" hidden="1">
      <c r="A9468" s="154" t="s">
        <v>10642</v>
      </c>
      <c r="B9468" s="155" t="str">
        <f>IFERROR(VLOOKUP(Proc[[#This Row],[App]],Table2[],3,0),"open")</f>
        <v>ok</v>
      </c>
      <c r="C9468" s="156" t="s">
        <v>369</v>
      </c>
      <c r="D9468" t="s">
        <v>11683</v>
      </c>
      <c r="E9468" s="154" t="s">
        <v>11699</v>
      </c>
      <c r="F9468" s="155" t="s">
        <v>11699</v>
      </c>
      <c r="G9468" s="154" t="s">
        <v>400</v>
      </c>
      <c r="H9468" s="155" t="str">
        <f>IF(Proc[[#This Row],[type]]="LFF (MDG-F)",MID(Proc[[#This Row],[Obj]],13,10),"")</f>
        <v/>
      </c>
      <c r="J9468" s="155" t="b">
        <f>Proc[[#This Row],[Requested]]=Proc[[#This Row],[CurrentParent]]</f>
        <v>1</v>
      </c>
      <c r="K9468" s="155" t="str">
        <f>IF(Proc[[#This Row],[Author]]="Marcela Urrego",VLOOKUP(LEFT(Proc[[#This Row],[Requested]],1),Table3[#All],2,0),VLOOKUP(Proc[[#This Row],[Author]],Table4[],2,0))</f>
        <v>HC</v>
      </c>
      <c r="L9468" s="155" t="s">
        <v>7801</v>
      </c>
      <c r="M9468" s="140">
        <v>46100</v>
      </c>
      <c r="N9468" s="140"/>
      <c r="O9468" s="140"/>
      <c r="P9468" s="140" t="str">
        <f ca="1">IF(Proc[[#This Row],[DaysAgeing]]&gt;5,"yep","on track")</f>
        <v>yep</v>
      </c>
      <c r="Q9468" s="2">
        <f ca="1">IF(Proc[[#This Row],[DateClosed]]="",ABS(NETWORKDAYS(Proc[[#This Row],[DateOpened]],TODAY()))-1,ABS(NETWORKDAYS(Proc[[#This Row],[DateOpened]],Proc[[#This Row],[DateClosed]]))-1)</f>
        <v>11</v>
      </c>
      <c r="R9468" s="140" t="s">
        <v>476</v>
      </c>
      <c r="S9468" s="155"/>
      <c r="T9468" s="155"/>
    </row>
    <row r="9469" spans="1:20" hidden="1">
      <c r="A9469" s="154" t="s">
        <v>10642</v>
      </c>
      <c r="B9469" s="155" t="str">
        <f>IFERROR(VLOOKUP(Proc[[#This Row],[App]],Table2[],3,0),"open")</f>
        <v>ok</v>
      </c>
      <c r="C9469" s="156" t="s">
        <v>369</v>
      </c>
      <c r="D9469" t="s">
        <v>11684</v>
      </c>
      <c r="E9469" s="154" t="s">
        <v>11699</v>
      </c>
      <c r="F9469" s="155" t="s">
        <v>11699</v>
      </c>
      <c r="G9469" s="154" t="s">
        <v>400</v>
      </c>
      <c r="H9469" s="155" t="str">
        <f>IF(Proc[[#This Row],[type]]="LFF (MDG-F)",MID(Proc[[#This Row],[Obj]],13,10),"")</f>
        <v/>
      </c>
      <c r="J9469" s="155" t="b">
        <f>Proc[[#This Row],[Requested]]=Proc[[#This Row],[CurrentParent]]</f>
        <v>1</v>
      </c>
      <c r="K9469" s="155" t="str">
        <f>IF(Proc[[#This Row],[Author]]="Marcela Urrego",VLOOKUP(LEFT(Proc[[#This Row],[Requested]],1),Table3[#All],2,0),VLOOKUP(Proc[[#This Row],[Author]],Table4[],2,0))</f>
        <v>HC</v>
      </c>
      <c r="L9469" s="155" t="s">
        <v>7801</v>
      </c>
      <c r="M9469" s="140">
        <v>46100</v>
      </c>
      <c r="N9469" s="140"/>
      <c r="O9469" s="140"/>
      <c r="P9469" s="140" t="str">
        <f ca="1">IF(Proc[[#This Row],[DaysAgeing]]&gt;5,"yep","on track")</f>
        <v>yep</v>
      </c>
      <c r="Q9469" s="2">
        <f ca="1">IF(Proc[[#This Row],[DateClosed]]="",ABS(NETWORKDAYS(Proc[[#This Row],[DateOpened]],TODAY()))-1,ABS(NETWORKDAYS(Proc[[#This Row],[DateOpened]],Proc[[#This Row],[DateClosed]]))-1)</f>
        <v>11</v>
      </c>
      <c r="R9469" s="140" t="s">
        <v>476</v>
      </c>
      <c r="S9469" s="155"/>
      <c r="T9469" s="155"/>
    </row>
    <row r="9470" spans="1:20" hidden="1">
      <c r="A9470" s="154" t="s">
        <v>10642</v>
      </c>
      <c r="B9470" s="155" t="str">
        <f>IFERROR(VLOOKUP(Proc[[#This Row],[App]],Table2[],3,0),"open")</f>
        <v>ok</v>
      </c>
      <c r="C9470" s="156" t="s">
        <v>369</v>
      </c>
      <c r="D9470" t="s">
        <v>11685</v>
      </c>
      <c r="E9470" s="154" t="s">
        <v>11699</v>
      </c>
      <c r="F9470" s="155" t="s">
        <v>11699</v>
      </c>
      <c r="G9470" s="154" t="s">
        <v>400</v>
      </c>
      <c r="H9470" s="155" t="str">
        <f>IF(Proc[[#This Row],[type]]="LFF (MDG-F)",MID(Proc[[#This Row],[Obj]],13,10),"")</f>
        <v/>
      </c>
      <c r="J9470" s="155" t="b">
        <f>Proc[[#This Row],[Requested]]=Proc[[#This Row],[CurrentParent]]</f>
        <v>1</v>
      </c>
      <c r="K9470" s="155" t="str">
        <f>IF(Proc[[#This Row],[Author]]="Marcela Urrego",VLOOKUP(LEFT(Proc[[#This Row],[Requested]],1),Table3[#All],2,0),VLOOKUP(Proc[[#This Row],[Author]],Table4[],2,0))</f>
        <v>HC</v>
      </c>
      <c r="L9470" s="155" t="s">
        <v>7801</v>
      </c>
      <c r="M9470" s="140">
        <v>46100</v>
      </c>
      <c r="N9470" s="140"/>
      <c r="O9470" s="140"/>
      <c r="P9470" s="140" t="str">
        <f ca="1">IF(Proc[[#This Row],[DaysAgeing]]&gt;5,"yep","on track")</f>
        <v>yep</v>
      </c>
      <c r="Q9470" s="2">
        <f ca="1">IF(Proc[[#This Row],[DateClosed]]="",ABS(NETWORKDAYS(Proc[[#This Row],[DateOpened]],TODAY()))-1,ABS(NETWORKDAYS(Proc[[#This Row],[DateOpened]],Proc[[#This Row],[DateClosed]]))-1)</f>
        <v>11</v>
      </c>
      <c r="R9470" s="140" t="s">
        <v>476</v>
      </c>
      <c r="S9470" s="155"/>
      <c r="T9470" s="155"/>
    </row>
    <row r="9471" spans="1:20" hidden="1">
      <c r="A9471" s="154" t="s">
        <v>10642</v>
      </c>
      <c r="B9471" s="155" t="str">
        <f>IFERROR(VLOOKUP(Proc[[#This Row],[App]],Table2[],3,0),"open")</f>
        <v>ok</v>
      </c>
      <c r="C9471" s="156" t="s">
        <v>369</v>
      </c>
      <c r="D9471" t="s">
        <v>11686</v>
      </c>
      <c r="E9471" s="154" t="s">
        <v>11699</v>
      </c>
      <c r="F9471" s="155" t="s">
        <v>11699</v>
      </c>
      <c r="G9471" s="154" t="s">
        <v>400</v>
      </c>
      <c r="H9471" s="155" t="str">
        <f>IF(Proc[[#This Row],[type]]="LFF (MDG-F)",MID(Proc[[#This Row],[Obj]],13,10),"")</f>
        <v/>
      </c>
      <c r="J9471" s="155" t="b">
        <f>Proc[[#This Row],[Requested]]=Proc[[#This Row],[CurrentParent]]</f>
        <v>1</v>
      </c>
      <c r="K9471" s="155" t="str">
        <f>IF(Proc[[#This Row],[Author]]="Marcela Urrego",VLOOKUP(LEFT(Proc[[#This Row],[Requested]],1),Table3[#All],2,0),VLOOKUP(Proc[[#This Row],[Author]],Table4[],2,0))</f>
        <v>HC</v>
      </c>
      <c r="L9471" s="155" t="s">
        <v>7801</v>
      </c>
      <c r="M9471" s="140">
        <v>46100</v>
      </c>
      <c r="N9471" s="140"/>
      <c r="O9471" s="140"/>
      <c r="P9471" s="140" t="str">
        <f ca="1">IF(Proc[[#This Row],[DaysAgeing]]&gt;5,"yep","on track")</f>
        <v>yep</v>
      </c>
      <c r="Q9471" s="2">
        <f ca="1">IF(Proc[[#This Row],[DateClosed]]="",ABS(NETWORKDAYS(Proc[[#This Row],[DateOpened]],TODAY()))-1,ABS(NETWORKDAYS(Proc[[#This Row],[DateOpened]],Proc[[#This Row],[DateClosed]]))-1)</f>
        <v>11</v>
      </c>
      <c r="R9471" s="140" t="s">
        <v>476</v>
      </c>
      <c r="S9471" s="155"/>
      <c r="T9471" s="155"/>
    </row>
    <row r="9472" spans="1:20" hidden="1">
      <c r="A9472" s="154" t="s">
        <v>10642</v>
      </c>
      <c r="B9472" s="155" t="str">
        <f>IFERROR(VLOOKUP(Proc[[#This Row],[App]],Table2[],3,0),"open")</f>
        <v>ok</v>
      </c>
      <c r="C9472" s="156" t="s">
        <v>369</v>
      </c>
      <c r="D9472" t="s">
        <v>11687</v>
      </c>
      <c r="E9472" s="154" t="s">
        <v>11699</v>
      </c>
      <c r="F9472" s="155" t="s">
        <v>11699</v>
      </c>
      <c r="G9472" s="154" t="s">
        <v>400</v>
      </c>
      <c r="H9472" s="155" t="str">
        <f>IF(Proc[[#This Row],[type]]="LFF (MDG-F)",MID(Proc[[#This Row],[Obj]],13,10),"")</f>
        <v/>
      </c>
      <c r="J9472" s="155" t="b">
        <f>Proc[[#This Row],[Requested]]=Proc[[#This Row],[CurrentParent]]</f>
        <v>1</v>
      </c>
      <c r="K9472" s="155" t="str">
        <f>IF(Proc[[#This Row],[Author]]="Marcela Urrego",VLOOKUP(LEFT(Proc[[#This Row],[Requested]],1),Table3[#All],2,0),VLOOKUP(Proc[[#This Row],[Author]],Table4[],2,0))</f>
        <v>HC</v>
      </c>
      <c r="L9472" s="155" t="s">
        <v>7801</v>
      </c>
      <c r="M9472" s="140">
        <v>46100</v>
      </c>
      <c r="N9472" s="140"/>
      <c r="O9472" s="140"/>
      <c r="P9472" s="140" t="str">
        <f ca="1">IF(Proc[[#This Row],[DaysAgeing]]&gt;5,"yep","on track")</f>
        <v>yep</v>
      </c>
      <c r="Q9472" s="2">
        <f ca="1">IF(Proc[[#This Row],[DateClosed]]="",ABS(NETWORKDAYS(Proc[[#This Row],[DateOpened]],TODAY()))-1,ABS(NETWORKDAYS(Proc[[#This Row],[DateOpened]],Proc[[#This Row],[DateClosed]]))-1)</f>
        <v>11</v>
      </c>
      <c r="R9472" s="140" t="s">
        <v>476</v>
      </c>
      <c r="S9472" s="155"/>
      <c r="T9472" s="155"/>
    </row>
    <row r="9473" spans="1:20" hidden="1">
      <c r="A9473" s="154" t="s">
        <v>10642</v>
      </c>
      <c r="B9473" s="155" t="str">
        <f>IFERROR(VLOOKUP(Proc[[#This Row],[App]],Table2[],3,0),"open")</f>
        <v>ok</v>
      </c>
      <c r="C9473" s="156" t="s">
        <v>369</v>
      </c>
      <c r="D9473" t="s">
        <v>11688</v>
      </c>
      <c r="E9473" s="154" t="s">
        <v>11699</v>
      </c>
      <c r="F9473" s="155" t="s">
        <v>11699</v>
      </c>
      <c r="G9473" s="154" t="s">
        <v>400</v>
      </c>
      <c r="H9473" s="155" t="str">
        <f>IF(Proc[[#This Row],[type]]="LFF (MDG-F)",MID(Proc[[#This Row],[Obj]],13,10),"")</f>
        <v/>
      </c>
      <c r="J9473" s="155" t="b">
        <f>Proc[[#This Row],[Requested]]=Proc[[#This Row],[CurrentParent]]</f>
        <v>1</v>
      </c>
      <c r="K9473" s="155" t="str">
        <f>IF(Proc[[#This Row],[Author]]="Marcela Urrego",VLOOKUP(LEFT(Proc[[#This Row],[Requested]],1),Table3[#All],2,0),VLOOKUP(Proc[[#This Row],[Author]],Table4[],2,0))</f>
        <v>HC</v>
      </c>
      <c r="L9473" s="155" t="s">
        <v>7801</v>
      </c>
      <c r="M9473" s="140">
        <v>46100</v>
      </c>
      <c r="N9473" s="140"/>
      <c r="O9473" s="140"/>
      <c r="P9473" s="140" t="str">
        <f ca="1">IF(Proc[[#This Row],[DaysAgeing]]&gt;5,"yep","on track")</f>
        <v>yep</v>
      </c>
      <c r="Q9473" s="2">
        <f ca="1">IF(Proc[[#This Row],[DateClosed]]="",ABS(NETWORKDAYS(Proc[[#This Row],[DateOpened]],TODAY()))-1,ABS(NETWORKDAYS(Proc[[#This Row],[DateOpened]],Proc[[#This Row],[DateClosed]]))-1)</f>
        <v>11</v>
      </c>
      <c r="R9473" s="140" t="s">
        <v>476</v>
      </c>
      <c r="S9473" s="155"/>
      <c r="T9473" s="155"/>
    </row>
    <row r="9474" spans="1:20" hidden="1">
      <c r="A9474" s="154" t="s">
        <v>10642</v>
      </c>
      <c r="B9474" s="155" t="str">
        <f>IFERROR(VLOOKUP(Proc[[#This Row],[App]],Table2[],3,0),"open")</f>
        <v>ok</v>
      </c>
      <c r="C9474" s="156" t="s">
        <v>369</v>
      </c>
      <c r="D9474" t="s">
        <v>11689</v>
      </c>
      <c r="E9474" s="154" t="s">
        <v>11699</v>
      </c>
      <c r="F9474" s="155" t="s">
        <v>11699</v>
      </c>
      <c r="G9474" s="154" t="s">
        <v>400</v>
      </c>
      <c r="H9474" s="155" t="str">
        <f>IF(Proc[[#This Row],[type]]="LFF (MDG-F)",MID(Proc[[#This Row],[Obj]],13,10),"")</f>
        <v/>
      </c>
      <c r="J9474" s="155" t="b">
        <f>Proc[[#This Row],[Requested]]=Proc[[#This Row],[CurrentParent]]</f>
        <v>1</v>
      </c>
      <c r="K9474" s="155" t="str">
        <f>IF(Proc[[#This Row],[Author]]="Marcela Urrego",VLOOKUP(LEFT(Proc[[#This Row],[Requested]],1),Table3[#All],2,0),VLOOKUP(Proc[[#This Row],[Author]],Table4[],2,0))</f>
        <v>HC</v>
      </c>
      <c r="L9474" s="155" t="s">
        <v>7801</v>
      </c>
      <c r="M9474" s="140">
        <v>46100</v>
      </c>
      <c r="N9474" s="140"/>
      <c r="O9474" s="140"/>
      <c r="P9474" s="140" t="str">
        <f ca="1">IF(Proc[[#This Row],[DaysAgeing]]&gt;5,"yep","on track")</f>
        <v>yep</v>
      </c>
      <c r="Q9474" s="2">
        <f ca="1">IF(Proc[[#This Row],[DateClosed]]="",ABS(NETWORKDAYS(Proc[[#This Row],[DateOpened]],TODAY()))-1,ABS(NETWORKDAYS(Proc[[#This Row],[DateOpened]],Proc[[#This Row],[DateClosed]]))-1)</f>
        <v>11</v>
      </c>
      <c r="R9474" s="140" t="s">
        <v>476</v>
      </c>
      <c r="S9474" s="155"/>
      <c r="T9474" s="155"/>
    </row>
    <row r="9475" spans="1:20" hidden="1">
      <c r="A9475" s="154" t="s">
        <v>10642</v>
      </c>
      <c r="B9475" s="155" t="str">
        <f>IFERROR(VLOOKUP(Proc[[#This Row],[App]],Table2[],3,0),"open")</f>
        <v>ok</v>
      </c>
      <c r="C9475" s="156" t="s">
        <v>369</v>
      </c>
      <c r="D9475" t="s">
        <v>11690</v>
      </c>
      <c r="E9475" s="154" t="s">
        <v>11699</v>
      </c>
      <c r="F9475" s="155" t="s">
        <v>11699</v>
      </c>
      <c r="G9475" s="154" t="s">
        <v>400</v>
      </c>
      <c r="H9475" s="155" t="str">
        <f>IF(Proc[[#This Row],[type]]="LFF (MDG-F)",MID(Proc[[#This Row],[Obj]],13,10),"")</f>
        <v/>
      </c>
      <c r="J9475" s="155" t="b">
        <f>Proc[[#This Row],[Requested]]=Proc[[#This Row],[CurrentParent]]</f>
        <v>1</v>
      </c>
      <c r="K9475" s="155" t="str">
        <f>IF(Proc[[#This Row],[Author]]="Marcela Urrego",VLOOKUP(LEFT(Proc[[#This Row],[Requested]],1),Table3[#All],2,0),VLOOKUP(Proc[[#This Row],[Author]],Table4[],2,0))</f>
        <v>HC</v>
      </c>
      <c r="L9475" s="155" t="s">
        <v>7801</v>
      </c>
      <c r="M9475" s="140">
        <v>46100</v>
      </c>
      <c r="N9475" s="140"/>
      <c r="O9475" s="140"/>
      <c r="P9475" s="140" t="str">
        <f ca="1">IF(Proc[[#This Row],[DaysAgeing]]&gt;5,"yep","on track")</f>
        <v>yep</v>
      </c>
      <c r="Q9475" s="2">
        <f ca="1">IF(Proc[[#This Row],[DateClosed]]="",ABS(NETWORKDAYS(Proc[[#This Row],[DateOpened]],TODAY()))-1,ABS(NETWORKDAYS(Proc[[#This Row],[DateOpened]],Proc[[#This Row],[DateClosed]]))-1)</f>
        <v>11</v>
      </c>
      <c r="R9475" s="140" t="s">
        <v>476</v>
      </c>
      <c r="S9475" s="155"/>
      <c r="T9475" s="155"/>
    </row>
    <row r="9476" spans="1:20" hidden="1">
      <c r="A9476" s="154" t="s">
        <v>10642</v>
      </c>
      <c r="B9476" s="155" t="str">
        <f>IFERROR(VLOOKUP(Proc[[#This Row],[App]],Table2[],3,0),"open")</f>
        <v>ok</v>
      </c>
      <c r="C9476" s="156" t="s">
        <v>369</v>
      </c>
      <c r="D9476" t="s">
        <v>11691</v>
      </c>
      <c r="E9476" s="154" t="s">
        <v>11699</v>
      </c>
      <c r="F9476" s="155" t="s">
        <v>11699</v>
      </c>
      <c r="G9476" s="154" t="s">
        <v>400</v>
      </c>
      <c r="H9476" s="155" t="str">
        <f>IF(Proc[[#This Row],[type]]="LFF (MDG-F)",MID(Proc[[#This Row],[Obj]],13,10),"")</f>
        <v/>
      </c>
      <c r="J9476" s="155" t="b">
        <f>Proc[[#This Row],[Requested]]=Proc[[#This Row],[CurrentParent]]</f>
        <v>1</v>
      </c>
      <c r="K9476" s="155" t="str">
        <f>IF(Proc[[#This Row],[Author]]="Marcela Urrego",VLOOKUP(LEFT(Proc[[#This Row],[Requested]],1),Table3[#All],2,0),VLOOKUP(Proc[[#This Row],[Author]],Table4[],2,0))</f>
        <v>HC</v>
      </c>
      <c r="L9476" s="155" t="s">
        <v>7801</v>
      </c>
      <c r="M9476" s="140">
        <v>46100</v>
      </c>
      <c r="N9476" s="140"/>
      <c r="O9476" s="140"/>
      <c r="P9476" s="140" t="str">
        <f ca="1">IF(Proc[[#This Row],[DaysAgeing]]&gt;5,"yep","on track")</f>
        <v>yep</v>
      </c>
      <c r="Q9476" s="2">
        <f ca="1">IF(Proc[[#This Row],[DateClosed]]="",ABS(NETWORKDAYS(Proc[[#This Row],[DateOpened]],TODAY()))-1,ABS(NETWORKDAYS(Proc[[#This Row],[DateOpened]],Proc[[#This Row],[DateClosed]]))-1)</f>
        <v>11</v>
      </c>
      <c r="R9476" s="140" t="s">
        <v>476</v>
      </c>
      <c r="S9476" s="155"/>
      <c r="T9476" s="155"/>
    </row>
    <row r="9477" spans="1:20" hidden="1">
      <c r="A9477" s="154" t="s">
        <v>10642</v>
      </c>
      <c r="B9477" s="155" t="str">
        <f>IFERROR(VLOOKUP(Proc[[#This Row],[App]],Table2[],3,0),"open")</f>
        <v>ok</v>
      </c>
      <c r="C9477" s="156" t="s">
        <v>369</v>
      </c>
      <c r="D9477" t="s">
        <v>11692</v>
      </c>
      <c r="E9477" s="154" t="s">
        <v>11699</v>
      </c>
      <c r="F9477" s="155" t="s">
        <v>11699</v>
      </c>
      <c r="G9477" s="154" t="s">
        <v>400</v>
      </c>
      <c r="H9477" s="155" t="str">
        <f>IF(Proc[[#This Row],[type]]="LFF (MDG-F)",MID(Proc[[#This Row],[Obj]],13,10),"")</f>
        <v/>
      </c>
      <c r="J9477" s="155" t="b">
        <f>Proc[[#This Row],[Requested]]=Proc[[#This Row],[CurrentParent]]</f>
        <v>1</v>
      </c>
      <c r="K9477" s="155" t="str">
        <f>IF(Proc[[#This Row],[Author]]="Marcela Urrego",VLOOKUP(LEFT(Proc[[#This Row],[Requested]],1),Table3[#All],2,0),VLOOKUP(Proc[[#This Row],[Author]],Table4[],2,0))</f>
        <v>HC</v>
      </c>
      <c r="L9477" s="155" t="s">
        <v>7801</v>
      </c>
      <c r="M9477" s="140">
        <v>46100</v>
      </c>
      <c r="N9477" s="140"/>
      <c r="O9477" s="140"/>
      <c r="P9477" s="140" t="str">
        <f ca="1">IF(Proc[[#This Row],[DaysAgeing]]&gt;5,"yep","on track")</f>
        <v>yep</v>
      </c>
      <c r="Q9477" s="2">
        <f ca="1">IF(Proc[[#This Row],[DateClosed]]="",ABS(NETWORKDAYS(Proc[[#This Row],[DateOpened]],TODAY()))-1,ABS(NETWORKDAYS(Proc[[#This Row],[DateOpened]],Proc[[#This Row],[DateClosed]]))-1)</f>
        <v>11</v>
      </c>
      <c r="R9477" s="140" t="s">
        <v>476</v>
      </c>
      <c r="S9477" s="155"/>
      <c r="T9477" s="155"/>
    </row>
    <row r="9478" spans="1:20" hidden="1">
      <c r="A9478" s="154" t="s">
        <v>10642</v>
      </c>
      <c r="B9478" s="155" t="str">
        <f>IFERROR(VLOOKUP(Proc[[#This Row],[App]],Table2[],3,0),"open")</f>
        <v>ok</v>
      </c>
      <c r="C9478" s="156" t="s">
        <v>369</v>
      </c>
      <c r="D9478" t="s">
        <v>11693</v>
      </c>
      <c r="E9478" s="154" t="s">
        <v>11699</v>
      </c>
      <c r="F9478" s="155" t="s">
        <v>11699</v>
      </c>
      <c r="G9478" s="154" t="s">
        <v>400</v>
      </c>
      <c r="H9478" s="155" t="str">
        <f>IF(Proc[[#This Row],[type]]="LFF (MDG-F)",MID(Proc[[#This Row],[Obj]],13,10),"")</f>
        <v/>
      </c>
      <c r="J9478" s="155" t="b">
        <f>Proc[[#This Row],[Requested]]=Proc[[#This Row],[CurrentParent]]</f>
        <v>1</v>
      </c>
      <c r="K9478" s="155" t="str">
        <f>IF(Proc[[#This Row],[Author]]="Marcela Urrego",VLOOKUP(LEFT(Proc[[#This Row],[Requested]],1),Table3[#All],2,0),VLOOKUP(Proc[[#This Row],[Author]],Table4[],2,0))</f>
        <v>HC</v>
      </c>
      <c r="L9478" s="155" t="s">
        <v>7801</v>
      </c>
      <c r="M9478" s="140">
        <v>46100</v>
      </c>
      <c r="N9478" s="140"/>
      <c r="O9478" s="140"/>
      <c r="P9478" s="140" t="str">
        <f ca="1">IF(Proc[[#This Row],[DaysAgeing]]&gt;5,"yep","on track")</f>
        <v>yep</v>
      </c>
      <c r="Q9478" s="2">
        <f ca="1">IF(Proc[[#This Row],[DateClosed]]="",ABS(NETWORKDAYS(Proc[[#This Row],[DateOpened]],TODAY()))-1,ABS(NETWORKDAYS(Proc[[#This Row],[DateOpened]],Proc[[#This Row],[DateClosed]]))-1)</f>
        <v>11</v>
      </c>
      <c r="R9478" s="140" t="s">
        <v>476</v>
      </c>
      <c r="S9478" s="155"/>
      <c r="T9478" s="155"/>
    </row>
    <row r="9479" spans="1:20" hidden="1">
      <c r="A9479" s="154" t="s">
        <v>10642</v>
      </c>
      <c r="B9479" s="155" t="str">
        <f>IFERROR(VLOOKUP(Proc[[#This Row],[App]],Table2[],3,0),"open")</f>
        <v>ok</v>
      </c>
      <c r="C9479" s="156" t="s">
        <v>369</v>
      </c>
      <c r="D9479" t="s">
        <v>11694</v>
      </c>
      <c r="E9479" s="154" t="s">
        <v>11699</v>
      </c>
      <c r="F9479" s="155" t="s">
        <v>11699</v>
      </c>
      <c r="G9479" s="154" t="s">
        <v>400</v>
      </c>
      <c r="H9479" s="155" t="str">
        <f>IF(Proc[[#This Row],[type]]="LFF (MDG-F)",MID(Proc[[#This Row],[Obj]],13,10),"")</f>
        <v/>
      </c>
      <c r="J9479" s="155" t="b">
        <f>Proc[[#This Row],[Requested]]=Proc[[#This Row],[CurrentParent]]</f>
        <v>1</v>
      </c>
      <c r="K9479" s="155" t="str">
        <f>IF(Proc[[#This Row],[Author]]="Marcela Urrego",VLOOKUP(LEFT(Proc[[#This Row],[Requested]],1),Table3[#All],2,0),VLOOKUP(Proc[[#This Row],[Author]],Table4[],2,0))</f>
        <v>HC</v>
      </c>
      <c r="L9479" s="155" t="s">
        <v>7801</v>
      </c>
      <c r="M9479" s="140">
        <v>46100</v>
      </c>
      <c r="N9479" s="140"/>
      <c r="O9479" s="140"/>
      <c r="P9479" s="140" t="str">
        <f ca="1">IF(Proc[[#This Row],[DaysAgeing]]&gt;5,"yep","on track")</f>
        <v>yep</v>
      </c>
      <c r="Q9479" s="2">
        <f ca="1">IF(Proc[[#This Row],[DateClosed]]="",ABS(NETWORKDAYS(Proc[[#This Row],[DateOpened]],TODAY()))-1,ABS(NETWORKDAYS(Proc[[#This Row],[DateOpened]],Proc[[#This Row],[DateClosed]]))-1)</f>
        <v>11</v>
      </c>
      <c r="R9479" s="140" t="s">
        <v>476</v>
      </c>
      <c r="S9479" s="155"/>
      <c r="T9479" s="155"/>
    </row>
    <row r="9480" spans="1:20" hidden="1">
      <c r="A9480" s="154" t="s">
        <v>10642</v>
      </c>
      <c r="B9480" s="155" t="str">
        <f>IFERROR(VLOOKUP(Proc[[#This Row],[App]],Table2[],3,0),"open")</f>
        <v>ok</v>
      </c>
      <c r="C9480" s="156" t="s">
        <v>369</v>
      </c>
      <c r="D9480" t="s">
        <v>11695</v>
      </c>
      <c r="E9480" s="154" t="s">
        <v>11699</v>
      </c>
      <c r="F9480" s="155" t="s">
        <v>11699</v>
      </c>
      <c r="G9480" s="154" t="s">
        <v>400</v>
      </c>
      <c r="H9480" s="155" t="str">
        <f>IF(Proc[[#This Row],[type]]="LFF (MDG-F)",MID(Proc[[#This Row],[Obj]],13,10),"")</f>
        <v/>
      </c>
      <c r="J9480" s="155" t="b">
        <f>Proc[[#This Row],[Requested]]=Proc[[#This Row],[CurrentParent]]</f>
        <v>1</v>
      </c>
      <c r="K9480" s="155" t="str">
        <f>IF(Proc[[#This Row],[Author]]="Marcela Urrego",VLOOKUP(LEFT(Proc[[#This Row],[Requested]],1),Table3[#All],2,0),VLOOKUP(Proc[[#This Row],[Author]],Table4[],2,0))</f>
        <v>HC</v>
      </c>
      <c r="L9480" s="155" t="s">
        <v>7801</v>
      </c>
      <c r="M9480" s="140">
        <v>46100</v>
      </c>
      <c r="N9480" s="140"/>
      <c r="O9480" s="140"/>
      <c r="P9480" s="140" t="str">
        <f ca="1">IF(Proc[[#This Row],[DaysAgeing]]&gt;5,"yep","on track")</f>
        <v>yep</v>
      </c>
      <c r="Q9480" s="2">
        <f ca="1">IF(Proc[[#This Row],[DateClosed]]="",ABS(NETWORKDAYS(Proc[[#This Row],[DateOpened]],TODAY()))-1,ABS(NETWORKDAYS(Proc[[#This Row],[DateOpened]],Proc[[#This Row],[DateClosed]]))-1)</f>
        <v>11</v>
      </c>
      <c r="R9480" s="140" t="s">
        <v>476</v>
      </c>
      <c r="S9480" s="155"/>
      <c r="T9480" s="155"/>
    </row>
    <row r="9481" spans="1:20" hidden="1">
      <c r="A9481" s="154" t="s">
        <v>10642</v>
      </c>
      <c r="B9481" s="155" t="str">
        <f>IFERROR(VLOOKUP(Proc[[#This Row],[App]],Table2[],3,0),"open")</f>
        <v>ok</v>
      </c>
      <c r="C9481" s="156" t="s">
        <v>369</v>
      </c>
      <c r="D9481" t="s">
        <v>11696</v>
      </c>
      <c r="E9481" s="154" t="s">
        <v>11699</v>
      </c>
      <c r="F9481" s="155" t="s">
        <v>11699</v>
      </c>
      <c r="G9481" s="154" t="s">
        <v>400</v>
      </c>
      <c r="H9481" s="155" t="str">
        <f>IF(Proc[[#This Row],[type]]="LFF (MDG-F)",MID(Proc[[#This Row],[Obj]],13,10),"")</f>
        <v/>
      </c>
      <c r="J9481" s="155" t="b">
        <f>Proc[[#This Row],[Requested]]=Proc[[#This Row],[CurrentParent]]</f>
        <v>1</v>
      </c>
      <c r="K9481" s="155" t="str">
        <f>IF(Proc[[#This Row],[Author]]="Marcela Urrego",VLOOKUP(LEFT(Proc[[#This Row],[Requested]],1),Table3[#All],2,0),VLOOKUP(Proc[[#This Row],[Author]],Table4[],2,0))</f>
        <v>HC</v>
      </c>
      <c r="L9481" s="155" t="s">
        <v>7801</v>
      </c>
      <c r="M9481" s="140">
        <v>46100</v>
      </c>
      <c r="N9481" s="140"/>
      <c r="O9481" s="140"/>
      <c r="P9481" s="140" t="str">
        <f ca="1">IF(Proc[[#This Row],[DaysAgeing]]&gt;5,"yep","on track")</f>
        <v>yep</v>
      </c>
      <c r="Q9481" s="2">
        <f ca="1">IF(Proc[[#This Row],[DateClosed]]="",ABS(NETWORKDAYS(Proc[[#This Row],[DateOpened]],TODAY()))-1,ABS(NETWORKDAYS(Proc[[#This Row],[DateOpened]],Proc[[#This Row],[DateClosed]]))-1)</f>
        <v>11</v>
      </c>
      <c r="R9481" s="140" t="s">
        <v>476</v>
      </c>
      <c r="S9481" s="155"/>
      <c r="T9481" s="155"/>
    </row>
    <row r="9482" spans="1:20" hidden="1">
      <c r="A9482" s="154" t="s">
        <v>10642</v>
      </c>
      <c r="B9482" s="155" t="str">
        <f>IFERROR(VLOOKUP(Proc[[#This Row],[App]],Table2[],3,0),"open")</f>
        <v>ok</v>
      </c>
      <c r="C9482" s="156" t="s">
        <v>369</v>
      </c>
      <c r="D9482" t="s">
        <v>11697</v>
      </c>
      <c r="E9482" s="154" t="s">
        <v>11699</v>
      </c>
      <c r="F9482" s="155" t="s">
        <v>11699</v>
      </c>
      <c r="G9482" s="154" t="s">
        <v>400</v>
      </c>
      <c r="H9482" s="155" t="str">
        <f>IF(Proc[[#This Row],[type]]="LFF (MDG-F)",MID(Proc[[#This Row],[Obj]],13,10),"")</f>
        <v/>
      </c>
      <c r="J9482" s="155" t="b">
        <f>Proc[[#This Row],[Requested]]=Proc[[#This Row],[CurrentParent]]</f>
        <v>1</v>
      </c>
      <c r="K9482" s="155" t="str">
        <f>IF(Proc[[#This Row],[Author]]="Marcela Urrego",VLOOKUP(LEFT(Proc[[#This Row],[Requested]],1),Table3[#All],2,0),VLOOKUP(Proc[[#This Row],[Author]],Table4[],2,0))</f>
        <v>HC</v>
      </c>
      <c r="L9482" s="155" t="s">
        <v>7801</v>
      </c>
      <c r="M9482" s="140">
        <v>46100</v>
      </c>
      <c r="N9482" s="140"/>
      <c r="O9482" s="140"/>
      <c r="P9482" s="140" t="str">
        <f ca="1">IF(Proc[[#This Row],[DaysAgeing]]&gt;5,"yep","on track")</f>
        <v>yep</v>
      </c>
      <c r="Q9482" s="2">
        <f ca="1">IF(Proc[[#This Row],[DateClosed]]="",ABS(NETWORKDAYS(Proc[[#This Row],[DateOpened]],TODAY()))-1,ABS(NETWORKDAYS(Proc[[#This Row],[DateOpened]],Proc[[#This Row],[DateClosed]]))-1)</f>
        <v>11</v>
      </c>
      <c r="R9482" s="140" t="s">
        <v>476</v>
      </c>
      <c r="S9482" s="155"/>
      <c r="T9482" s="155"/>
    </row>
    <row r="9483" spans="1:20" hidden="1">
      <c r="A9483" s="154" t="s">
        <v>10642</v>
      </c>
      <c r="B9483" s="155" t="str">
        <f>IFERROR(VLOOKUP(Proc[[#This Row],[App]],Table2[],3,0),"open")</f>
        <v>ok</v>
      </c>
      <c r="C9483" s="156" t="s">
        <v>369</v>
      </c>
      <c r="D9483" t="s">
        <v>11698</v>
      </c>
      <c r="E9483" s="154" t="s">
        <v>11699</v>
      </c>
      <c r="F9483" s="155" t="s">
        <v>11699</v>
      </c>
      <c r="G9483" s="154" t="s">
        <v>400</v>
      </c>
      <c r="H9483" s="155" t="str">
        <f>IF(Proc[[#This Row],[type]]="LFF (MDG-F)",MID(Proc[[#This Row],[Obj]],13,10),"")</f>
        <v/>
      </c>
      <c r="J9483" s="155" t="b">
        <f>Proc[[#This Row],[Requested]]=Proc[[#This Row],[CurrentParent]]</f>
        <v>1</v>
      </c>
      <c r="K9483" s="155" t="str">
        <f>IF(Proc[[#This Row],[Author]]="Marcela Urrego",VLOOKUP(LEFT(Proc[[#This Row],[Requested]],1),Table3[#All],2,0),VLOOKUP(Proc[[#This Row],[Author]],Table4[],2,0))</f>
        <v>HC</v>
      </c>
      <c r="L9483" s="155" t="s">
        <v>7801</v>
      </c>
      <c r="M9483" s="140">
        <v>46100</v>
      </c>
      <c r="N9483" s="140"/>
      <c r="O9483" s="140"/>
      <c r="P9483" s="140" t="str">
        <f ca="1">IF(Proc[[#This Row],[DaysAgeing]]&gt;5,"yep","on track")</f>
        <v>yep</v>
      </c>
      <c r="Q9483" s="2">
        <f ca="1">IF(Proc[[#This Row],[DateClosed]]="",ABS(NETWORKDAYS(Proc[[#This Row],[DateOpened]],TODAY()))-1,ABS(NETWORKDAYS(Proc[[#This Row],[DateOpened]],Proc[[#This Row],[DateClosed]]))-1)</f>
        <v>11</v>
      </c>
      <c r="R9483" s="140" t="s">
        <v>476</v>
      </c>
      <c r="S9483" s="155"/>
      <c r="T9483" s="155"/>
    </row>
    <row r="9484" spans="1:20" hidden="1">
      <c r="A9484" t="s">
        <v>11700</v>
      </c>
      <c r="B9484" s="155" t="str">
        <f>IFERROR(VLOOKUP(Proc[[#This Row],[App]],Table2[],3,0),"open")</f>
        <v>ok</v>
      </c>
      <c r="C9484" s="156" t="s">
        <v>369</v>
      </c>
      <c r="D9484" t="s">
        <v>11701</v>
      </c>
      <c r="E9484" t="s">
        <v>2192</v>
      </c>
      <c r="F9484" s="155" t="s">
        <v>2192</v>
      </c>
      <c r="G9484" t="s">
        <v>406</v>
      </c>
      <c r="H9484" s="155" t="str">
        <f>IF(Proc[[#This Row],[type]]="LFF (MDG-F)",MID(Proc[[#This Row],[Obj]],13,10),"")</f>
        <v>EE50C00001</v>
      </c>
      <c r="J9484" s="155" t="b">
        <f>Proc[[#This Row],[Requested]]=Proc[[#This Row],[CurrentParent]]</f>
        <v>1</v>
      </c>
      <c r="K9484" s="155" t="str">
        <f>IF(Proc[[#This Row],[Author]]="Marcela Urrego",VLOOKUP(LEFT(Proc[[#This Row],[Requested]],1),Table3[#All],2,0),VLOOKUP(Proc[[#This Row],[Author]],Table4[],2,0))</f>
        <v>HC</v>
      </c>
      <c r="L9484" s="155" t="s">
        <v>7801</v>
      </c>
      <c r="M9484" s="140">
        <v>46100</v>
      </c>
      <c r="N9484" s="140"/>
      <c r="O9484" s="140"/>
      <c r="P9484" s="140" t="str">
        <f ca="1">IF(Proc[[#This Row],[DaysAgeing]]&gt;5,"yep","on track")</f>
        <v>yep</v>
      </c>
      <c r="Q9484" s="2">
        <f ca="1">IF(Proc[[#This Row],[DateClosed]]="",ABS(NETWORKDAYS(Proc[[#This Row],[DateOpened]],TODAY()))-1,ABS(NETWORKDAYS(Proc[[#This Row],[DateOpened]],Proc[[#This Row],[DateClosed]]))-1)</f>
        <v>11</v>
      </c>
      <c r="R9484" s="140" t="s">
        <v>476</v>
      </c>
      <c r="S9484" s="155"/>
      <c r="T9484" s="155"/>
    </row>
    <row r="9485" spans="1:20" hidden="1">
      <c r="A9485" s="154" t="s">
        <v>11700</v>
      </c>
      <c r="B9485" s="155" t="str">
        <f>IFERROR(VLOOKUP(Proc[[#This Row],[App]],Table2[],3,0),"open")</f>
        <v>ok</v>
      </c>
      <c r="C9485" s="156" t="s">
        <v>369</v>
      </c>
      <c r="D9485" t="s">
        <v>11702</v>
      </c>
      <c r="E9485" s="154" t="s">
        <v>2192</v>
      </c>
      <c r="F9485" s="155" t="s">
        <v>2192</v>
      </c>
      <c r="G9485" s="154" t="s">
        <v>406</v>
      </c>
      <c r="H9485" s="155" t="str">
        <f>IF(Proc[[#This Row],[type]]="LFF (MDG-F)",MID(Proc[[#This Row],[Obj]],13,10),"")</f>
        <v>EE50C00002</v>
      </c>
      <c r="J9485" s="155" t="b">
        <f>Proc[[#This Row],[Requested]]=Proc[[#This Row],[CurrentParent]]</f>
        <v>1</v>
      </c>
      <c r="K9485" s="155" t="str">
        <f>IF(Proc[[#This Row],[Author]]="Marcela Urrego",VLOOKUP(LEFT(Proc[[#This Row],[Requested]],1),Table3[#All],2,0),VLOOKUP(Proc[[#This Row],[Author]],Table4[],2,0))</f>
        <v>HC</v>
      </c>
      <c r="L9485" s="155" t="s">
        <v>7801</v>
      </c>
      <c r="M9485" s="140">
        <v>46100</v>
      </c>
      <c r="N9485" s="140"/>
      <c r="O9485" s="140"/>
      <c r="P9485" s="140" t="str">
        <f ca="1">IF(Proc[[#This Row],[DaysAgeing]]&gt;5,"yep","on track")</f>
        <v>yep</v>
      </c>
      <c r="Q9485" s="2">
        <f ca="1">IF(Proc[[#This Row],[DateClosed]]="",ABS(NETWORKDAYS(Proc[[#This Row],[DateOpened]],TODAY()))-1,ABS(NETWORKDAYS(Proc[[#This Row],[DateOpened]],Proc[[#This Row],[DateClosed]]))-1)</f>
        <v>11</v>
      </c>
      <c r="R9485" s="140" t="s">
        <v>476</v>
      </c>
      <c r="S9485" s="155"/>
      <c r="T9485" s="155"/>
    </row>
    <row r="9486" spans="1:20" hidden="1">
      <c r="A9486" s="154" t="s">
        <v>11700</v>
      </c>
      <c r="B9486" s="155" t="str">
        <f>IFERROR(VLOOKUP(Proc[[#This Row],[App]],Table2[],3,0),"open")</f>
        <v>ok</v>
      </c>
      <c r="C9486" s="156" t="s">
        <v>369</v>
      </c>
      <c r="D9486" t="s">
        <v>11703</v>
      </c>
      <c r="E9486" s="154" t="s">
        <v>2192</v>
      </c>
      <c r="F9486" s="155" t="s">
        <v>2192</v>
      </c>
      <c r="G9486" s="154" t="s">
        <v>406</v>
      </c>
      <c r="H9486" s="155" t="str">
        <f>IF(Proc[[#This Row],[type]]="LFF (MDG-F)",MID(Proc[[#This Row],[Obj]],13,10),"")</f>
        <v>EE50L80000</v>
      </c>
      <c r="J9486" s="155" t="b">
        <f>Proc[[#This Row],[Requested]]=Proc[[#This Row],[CurrentParent]]</f>
        <v>1</v>
      </c>
      <c r="K9486" s="155" t="str">
        <f>IF(Proc[[#This Row],[Author]]="Marcela Urrego",VLOOKUP(LEFT(Proc[[#This Row],[Requested]],1),Table3[#All],2,0),VLOOKUP(Proc[[#This Row],[Author]],Table4[],2,0))</f>
        <v>HC</v>
      </c>
      <c r="L9486" s="155" t="s">
        <v>7801</v>
      </c>
      <c r="M9486" s="140">
        <v>46100</v>
      </c>
      <c r="N9486" s="140"/>
      <c r="O9486" s="140"/>
      <c r="P9486" s="140" t="str">
        <f ca="1">IF(Proc[[#This Row],[DaysAgeing]]&gt;5,"yep","on track")</f>
        <v>yep</v>
      </c>
      <c r="Q9486" s="2">
        <f ca="1">IF(Proc[[#This Row],[DateClosed]]="",ABS(NETWORKDAYS(Proc[[#This Row],[DateOpened]],TODAY()))-1,ABS(NETWORKDAYS(Proc[[#This Row],[DateOpened]],Proc[[#This Row],[DateClosed]]))-1)</f>
        <v>11</v>
      </c>
      <c r="R9486" s="140" t="s">
        <v>476</v>
      </c>
      <c r="S9486" s="155"/>
      <c r="T9486" s="155"/>
    </row>
    <row r="9487" spans="1:20" hidden="1">
      <c r="A9487" s="154" t="s">
        <v>11700</v>
      </c>
      <c r="B9487" s="155" t="str">
        <f>IFERROR(VLOOKUP(Proc[[#This Row],[App]],Table2[],3,0),"open")</f>
        <v>ok</v>
      </c>
      <c r="C9487" s="156" t="s">
        <v>369</v>
      </c>
      <c r="D9487" t="s">
        <v>11704</v>
      </c>
      <c r="E9487" s="154" t="s">
        <v>2192</v>
      </c>
      <c r="F9487" s="155" t="s">
        <v>2192</v>
      </c>
      <c r="G9487" s="154" t="s">
        <v>406</v>
      </c>
      <c r="H9487" s="155" t="str">
        <f>IF(Proc[[#This Row],[type]]="LFF (MDG-F)",MID(Proc[[#This Row],[Obj]],13,10),"")</f>
        <v>EE50C00006</v>
      </c>
      <c r="J9487" s="155" t="b">
        <f>Proc[[#This Row],[Requested]]=Proc[[#This Row],[CurrentParent]]</f>
        <v>1</v>
      </c>
      <c r="K9487" s="155" t="str">
        <f>IF(Proc[[#This Row],[Author]]="Marcela Urrego",VLOOKUP(LEFT(Proc[[#This Row],[Requested]],1),Table3[#All],2,0),VLOOKUP(Proc[[#This Row],[Author]],Table4[],2,0))</f>
        <v>HC</v>
      </c>
      <c r="L9487" s="155" t="s">
        <v>7801</v>
      </c>
      <c r="M9487" s="140">
        <v>46100</v>
      </c>
      <c r="N9487" s="140"/>
      <c r="O9487" s="140"/>
      <c r="P9487" s="140" t="str">
        <f ca="1">IF(Proc[[#This Row],[DaysAgeing]]&gt;5,"yep","on track")</f>
        <v>yep</v>
      </c>
      <c r="Q9487" s="2">
        <f ca="1">IF(Proc[[#This Row],[DateClosed]]="",ABS(NETWORKDAYS(Proc[[#This Row],[DateOpened]],TODAY()))-1,ABS(NETWORKDAYS(Proc[[#This Row],[DateOpened]],Proc[[#This Row],[DateClosed]]))-1)</f>
        <v>11</v>
      </c>
      <c r="R9487" s="140" t="s">
        <v>476</v>
      </c>
      <c r="S9487" s="155"/>
      <c r="T9487" s="155"/>
    </row>
    <row r="9488" spans="1:20" hidden="1">
      <c r="A9488" s="154" t="s">
        <v>11700</v>
      </c>
      <c r="B9488" s="155" t="str">
        <f>IFERROR(VLOOKUP(Proc[[#This Row],[App]],Table2[],3,0),"open")</f>
        <v>ok</v>
      </c>
      <c r="C9488" s="156" t="s">
        <v>369</v>
      </c>
      <c r="D9488" t="s">
        <v>11705</v>
      </c>
      <c r="E9488" s="154" t="s">
        <v>2192</v>
      </c>
      <c r="F9488" s="155" t="s">
        <v>2192</v>
      </c>
      <c r="G9488" s="154" t="s">
        <v>406</v>
      </c>
      <c r="H9488" s="155" t="str">
        <f>IF(Proc[[#This Row],[type]]="LFF (MDG-F)",MID(Proc[[#This Row],[Obj]],13,10),"")</f>
        <v>EE50C00003</v>
      </c>
      <c r="J9488" s="155" t="b">
        <f>Proc[[#This Row],[Requested]]=Proc[[#This Row],[CurrentParent]]</f>
        <v>1</v>
      </c>
      <c r="K9488" s="155" t="str">
        <f>IF(Proc[[#This Row],[Author]]="Marcela Urrego",VLOOKUP(LEFT(Proc[[#This Row],[Requested]],1),Table3[#All],2,0),VLOOKUP(Proc[[#This Row],[Author]],Table4[],2,0))</f>
        <v>HC</v>
      </c>
      <c r="L9488" s="155" t="s">
        <v>7801</v>
      </c>
      <c r="M9488" s="140">
        <v>46100</v>
      </c>
      <c r="N9488" s="140"/>
      <c r="O9488" s="140"/>
      <c r="P9488" s="140" t="str">
        <f ca="1">IF(Proc[[#This Row],[DaysAgeing]]&gt;5,"yep","on track")</f>
        <v>yep</v>
      </c>
      <c r="Q9488" s="2">
        <f ca="1">IF(Proc[[#This Row],[DateClosed]]="",ABS(NETWORKDAYS(Proc[[#This Row],[DateOpened]],TODAY()))-1,ABS(NETWORKDAYS(Proc[[#This Row],[DateOpened]],Proc[[#This Row],[DateClosed]]))-1)</f>
        <v>11</v>
      </c>
      <c r="R9488" s="140" t="s">
        <v>476</v>
      </c>
      <c r="S9488" s="155"/>
      <c r="T9488" s="155"/>
    </row>
    <row r="9489" spans="1:20" hidden="1">
      <c r="A9489" s="154" t="s">
        <v>11700</v>
      </c>
      <c r="B9489" s="155" t="str">
        <f>IFERROR(VLOOKUP(Proc[[#This Row],[App]],Table2[],3,0),"open")</f>
        <v>ok</v>
      </c>
      <c r="C9489" s="156" t="s">
        <v>369</v>
      </c>
      <c r="D9489" t="s">
        <v>11706</v>
      </c>
      <c r="E9489" s="154" t="s">
        <v>2192</v>
      </c>
      <c r="F9489" s="155" t="s">
        <v>2192</v>
      </c>
      <c r="G9489" s="154" t="s">
        <v>406</v>
      </c>
      <c r="H9489" s="155" t="str">
        <f>IF(Proc[[#This Row],[type]]="LFF (MDG-F)",MID(Proc[[#This Row],[Obj]],13,10),"")</f>
        <v>EE50R00001</v>
      </c>
      <c r="J9489" s="155" t="b">
        <f>Proc[[#This Row],[Requested]]=Proc[[#This Row],[CurrentParent]]</f>
        <v>1</v>
      </c>
      <c r="K9489" s="155" t="str">
        <f>IF(Proc[[#This Row],[Author]]="Marcela Urrego",VLOOKUP(LEFT(Proc[[#This Row],[Requested]],1),Table3[#All],2,0),VLOOKUP(Proc[[#This Row],[Author]],Table4[],2,0))</f>
        <v>HC</v>
      </c>
      <c r="L9489" s="155" t="s">
        <v>7801</v>
      </c>
      <c r="M9489" s="140">
        <v>46100</v>
      </c>
      <c r="N9489" s="140"/>
      <c r="O9489" s="140"/>
      <c r="P9489" s="140" t="str">
        <f ca="1">IF(Proc[[#This Row],[DaysAgeing]]&gt;5,"yep","on track")</f>
        <v>yep</v>
      </c>
      <c r="Q9489" s="2">
        <f ca="1">IF(Proc[[#This Row],[DateClosed]]="",ABS(NETWORKDAYS(Proc[[#This Row],[DateOpened]],TODAY()))-1,ABS(NETWORKDAYS(Proc[[#This Row],[DateOpened]],Proc[[#This Row],[DateClosed]]))-1)</f>
        <v>11</v>
      </c>
      <c r="R9489" s="140" t="s">
        <v>476</v>
      </c>
      <c r="S9489" s="155"/>
      <c r="T9489" s="155"/>
    </row>
    <row r="9490" spans="1:20" hidden="1">
      <c r="A9490" t="s">
        <v>11707</v>
      </c>
      <c r="B9490" s="155" t="str">
        <f>IFERROR(VLOOKUP(Proc[[#This Row],[App]],Table2[],3,0),"open")</f>
        <v>ok</v>
      </c>
      <c r="C9490" s="156" t="s">
        <v>377</v>
      </c>
      <c r="D9490" s="156" t="s">
        <v>11708</v>
      </c>
      <c r="E9490" t="s">
        <v>4774</v>
      </c>
      <c r="F9490" s="155" t="e">
        <v>#N/A</v>
      </c>
      <c r="G9490" t="s">
        <v>400</v>
      </c>
      <c r="H9490" s="155" t="str">
        <f>IF(Proc[[#This Row],[type]]="LFF (MDG-F)",MID(Proc[[#This Row],[Obj]],13,10),"")</f>
        <v/>
      </c>
      <c r="J9490" s="155" t="e">
        <f>Proc[[#This Row],[Requested]]=Proc[[#This Row],[CurrentParent]]</f>
        <v>#N/A</v>
      </c>
      <c r="K9490" s="155" t="str">
        <f>IF(Proc[[#This Row],[Author]]="Marcela Urrego",VLOOKUP(LEFT(Proc[[#This Row],[Requested]],1),Table3[#All],2,0),VLOOKUP(Proc[[#This Row],[Author]],Table4[],2,0))</f>
        <v>HC</v>
      </c>
      <c r="L9490" s="155" t="s">
        <v>7801</v>
      </c>
      <c r="M9490" s="140">
        <v>46100</v>
      </c>
      <c r="N9490" s="140"/>
      <c r="O9490" s="140"/>
      <c r="P9490" s="140" t="str">
        <f ca="1">IF(Proc[[#This Row],[DaysAgeing]]&gt;5,"yep","on track")</f>
        <v>yep</v>
      </c>
      <c r="Q9490" s="2">
        <f ca="1">IF(Proc[[#This Row],[DateClosed]]="",ABS(NETWORKDAYS(Proc[[#This Row],[DateOpened]],TODAY()))-1,ABS(NETWORKDAYS(Proc[[#This Row],[DateOpened]],Proc[[#This Row],[DateClosed]]))-1)</f>
        <v>11</v>
      </c>
      <c r="R9490" s="140" t="s">
        <v>1005</v>
      </c>
      <c r="S9490" s="155"/>
      <c r="T9490" s="155"/>
    </row>
    <row r="9491" spans="1:20" hidden="1">
      <c r="A9491" s="154" t="s">
        <v>11707</v>
      </c>
      <c r="B9491" s="155" t="str">
        <f>IFERROR(VLOOKUP(Proc[[#This Row],[App]],Table2[],3,0),"open")</f>
        <v>ok</v>
      </c>
      <c r="C9491" s="154" t="s">
        <v>377</v>
      </c>
      <c r="D9491" s="156" t="s">
        <v>11709</v>
      </c>
      <c r="E9491" s="154" t="s">
        <v>4774</v>
      </c>
      <c r="F9491" s="155" t="e">
        <v>#N/A</v>
      </c>
      <c r="G9491" s="154" t="s">
        <v>400</v>
      </c>
      <c r="H9491" s="155" t="str">
        <f>IF(Proc[[#This Row],[type]]="LFF (MDG-F)",MID(Proc[[#This Row],[Obj]],13,10),"")</f>
        <v/>
      </c>
      <c r="J9491" s="155" t="e">
        <f>Proc[[#This Row],[Requested]]=Proc[[#This Row],[CurrentParent]]</f>
        <v>#N/A</v>
      </c>
      <c r="K9491" s="155" t="str">
        <f>IF(Proc[[#This Row],[Author]]="Marcela Urrego",VLOOKUP(LEFT(Proc[[#This Row],[Requested]],1),Table3[#All],2,0),VLOOKUP(Proc[[#This Row],[Author]],Table4[],2,0))</f>
        <v>HC</v>
      </c>
      <c r="L9491" s="155" t="s">
        <v>7801</v>
      </c>
      <c r="M9491" s="140">
        <v>46100</v>
      </c>
      <c r="N9491" s="140"/>
      <c r="O9491" s="140"/>
      <c r="P9491" s="140" t="str">
        <f ca="1">IF(Proc[[#This Row],[DaysAgeing]]&gt;5,"yep","on track")</f>
        <v>yep</v>
      </c>
      <c r="Q9491" s="2">
        <f ca="1">IF(Proc[[#This Row],[DateClosed]]="",ABS(NETWORKDAYS(Proc[[#This Row],[DateOpened]],TODAY()))-1,ABS(NETWORKDAYS(Proc[[#This Row],[DateOpened]],Proc[[#This Row],[DateClosed]]))-1)</f>
        <v>11</v>
      </c>
      <c r="R9491" s="140" t="s">
        <v>1005</v>
      </c>
      <c r="S9491" s="155"/>
      <c r="T9491" s="155"/>
    </row>
    <row r="9492" spans="1:20" hidden="1">
      <c r="A9492" t="s">
        <v>11710</v>
      </c>
      <c r="B9492" s="155" t="str">
        <f>IFERROR(VLOOKUP(Proc[[#This Row],[App]],Table2[],3,0),"open")</f>
        <v>ok</v>
      </c>
      <c r="C9492" s="156" t="s">
        <v>369</v>
      </c>
      <c r="D9492" t="s">
        <v>10545</v>
      </c>
      <c r="E9492" t="s">
        <v>3083</v>
      </c>
      <c r="F9492" s="155" t="s">
        <v>3083</v>
      </c>
      <c r="G9492" s="154" t="s">
        <v>400</v>
      </c>
      <c r="H9492" s="155" t="str">
        <f>IF(Proc[[#This Row],[type]]="LFF (MDG-F)",MID(Proc[[#This Row],[Obj]],13,10),"")</f>
        <v/>
      </c>
      <c r="J9492" s="155" t="b">
        <f>Proc[[#This Row],[Requested]]=Proc[[#This Row],[CurrentParent]]</f>
        <v>1</v>
      </c>
      <c r="K9492" s="155" t="str">
        <f>IF(Proc[[#This Row],[Author]]="Marcela Urrego",VLOOKUP(LEFT(Proc[[#This Row],[Requested]],1),Table3[#All],2,0),VLOOKUP(Proc[[#This Row],[Author]],Table4[],2,0))</f>
        <v>MGF</v>
      </c>
      <c r="L9492" s="155" t="s">
        <v>7801</v>
      </c>
      <c r="M9492" s="140">
        <v>46100</v>
      </c>
      <c r="N9492" s="140"/>
      <c r="O9492" s="140"/>
      <c r="P9492" s="140" t="str">
        <f ca="1">IF(Proc[[#This Row],[DaysAgeing]]&gt;5,"yep","on track")</f>
        <v>yep</v>
      </c>
      <c r="Q9492" s="2">
        <f ca="1">IF(Proc[[#This Row],[DateClosed]]="",ABS(NETWORKDAYS(Proc[[#This Row],[DateOpened]],TODAY()))-1,ABS(NETWORKDAYS(Proc[[#This Row],[DateOpened]],Proc[[#This Row],[DateClosed]]))-1)</f>
        <v>11</v>
      </c>
      <c r="R9492" s="140" t="s">
        <v>5992</v>
      </c>
      <c r="S9492" s="155"/>
      <c r="T9492" s="155"/>
    </row>
    <row r="9493" spans="1:20" hidden="1">
      <c r="A9493" s="154" t="s">
        <v>11710</v>
      </c>
      <c r="B9493" s="155" t="str">
        <f>IFERROR(VLOOKUP(Proc[[#This Row],[App]],Table2[],3,0),"open")</f>
        <v>ok</v>
      </c>
      <c r="C9493" s="156" t="s">
        <v>691</v>
      </c>
      <c r="D9493" t="s">
        <v>11711</v>
      </c>
      <c r="E9493" t="s">
        <v>1576</v>
      </c>
      <c r="F9493" s="155" t="s">
        <v>11732</v>
      </c>
      <c r="G9493" s="154" t="s">
        <v>406</v>
      </c>
      <c r="H9493" s="155" t="str">
        <f>IF(Proc[[#This Row],[type]]="LFF (MDG-F)",MID(Proc[[#This Row],[Obj]],13,10),"")</f>
        <v>CN90GIT308</v>
      </c>
      <c r="J9493" s="155" t="b">
        <f>Proc[[#This Row],[Requested]]=Proc[[#This Row],[CurrentParent]]</f>
        <v>0</v>
      </c>
      <c r="K9493" s="155" t="str">
        <f>IF(Proc[[#This Row],[Author]]="Marcela Urrego",VLOOKUP(LEFT(Proc[[#This Row],[Requested]],1),Table3[#All],2,0),VLOOKUP(Proc[[#This Row],[Author]],Table4[],2,0))</f>
        <v>MGF</v>
      </c>
      <c r="L9493" s="155" t="s">
        <v>7801</v>
      </c>
      <c r="M9493" s="140">
        <v>46100</v>
      </c>
      <c r="N9493" s="140"/>
      <c r="O9493" s="140"/>
      <c r="P9493" s="140" t="str">
        <f ca="1">IF(Proc[[#This Row],[DaysAgeing]]&gt;5,"yep","on track")</f>
        <v>yep</v>
      </c>
      <c r="Q9493" s="2">
        <f ca="1">IF(Proc[[#This Row],[DateClosed]]="",ABS(NETWORKDAYS(Proc[[#This Row],[DateOpened]],TODAY()))-1,ABS(NETWORKDAYS(Proc[[#This Row],[DateOpened]],Proc[[#This Row],[DateClosed]]))-1)</f>
        <v>11</v>
      </c>
      <c r="R9493" s="140" t="s">
        <v>5992</v>
      </c>
      <c r="S9493" s="155"/>
      <c r="T9493" s="155"/>
    </row>
    <row r="9494" spans="1:20" hidden="1">
      <c r="A9494" s="154" t="s">
        <v>11710</v>
      </c>
      <c r="B9494" s="155" t="str">
        <f>IFERROR(VLOOKUP(Proc[[#This Row],[App]],Table2[],3,0),"open")</f>
        <v>ok</v>
      </c>
      <c r="C9494" s="156" t="s">
        <v>369</v>
      </c>
      <c r="D9494" t="s">
        <v>11712</v>
      </c>
      <c r="E9494" t="s">
        <v>11720</v>
      </c>
      <c r="F9494" s="155" t="s">
        <v>11720</v>
      </c>
      <c r="G9494" s="154" t="s">
        <v>406</v>
      </c>
      <c r="H9494" s="155" t="str">
        <f>IF(Proc[[#This Row],[type]]="LFF (MDG-F)",MID(Proc[[#This Row],[Obj]],13,10),"")</f>
        <v>NL50GIT20I</v>
      </c>
      <c r="J9494" s="155" t="b">
        <f>Proc[[#This Row],[Requested]]=Proc[[#This Row],[CurrentParent]]</f>
        <v>1</v>
      </c>
      <c r="K9494" s="155" t="str">
        <f>IF(Proc[[#This Row],[Author]]="Marcela Urrego",VLOOKUP(LEFT(Proc[[#This Row],[Requested]],1),Table3[#All],2,0),VLOOKUP(Proc[[#This Row],[Author]],Table4[],2,0))</f>
        <v>MGF</v>
      </c>
      <c r="L9494" s="155" t="s">
        <v>7801</v>
      </c>
      <c r="M9494" s="140">
        <v>46100</v>
      </c>
      <c r="N9494" s="140"/>
      <c r="O9494" s="140"/>
      <c r="P9494" s="140" t="str">
        <f ca="1">IF(Proc[[#This Row],[DaysAgeing]]&gt;5,"yep","on track")</f>
        <v>yep</v>
      </c>
      <c r="Q9494" s="2">
        <f ca="1">IF(Proc[[#This Row],[DateClosed]]="",ABS(NETWORKDAYS(Proc[[#This Row],[DateOpened]],TODAY()))-1,ABS(NETWORKDAYS(Proc[[#This Row],[DateOpened]],Proc[[#This Row],[DateClosed]]))-1)</f>
        <v>11</v>
      </c>
      <c r="R9494" s="140" t="s">
        <v>5992</v>
      </c>
      <c r="S9494" s="155"/>
      <c r="T9494" s="155"/>
    </row>
    <row r="9495" spans="1:20" hidden="1">
      <c r="A9495" s="154" t="s">
        <v>11710</v>
      </c>
      <c r="B9495" s="155" t="str">
        <f>IFERROR(VLOOKUP(Proc[[#This Row],[App]],Table2[],3,0),"open")</f>
        <v>ok</v>
      </c>
      <c r="C9495" s="156" t="s">
        <v>369</v>
      </c>
      <c r="D9495" t="s">
        <v>3449</v>
      </c>
      <c r="E9495" t="s">
        <v>3083</v>
      </c>
      <c r="F9495" s="155" t="s">
        <v>3083</v>
      </c>
      <c r="G9495" s="154" t="s">
        <v>400</v>
      </c>
      <c r="H9495" s="155" t="str">
        <f>IF(Proc[[#This Row],[type]]="LFF (MDG-F)",MID(Proc[[#This Row],[Obj]],13,10),"")</f>
        <v/>
      </c>
      <c r="J9495" s="155" t="b">
        <f>Proc[[#This Row],[Requested]]=Proc[[#This Row],[CurrentParent]]</f>
        <v>1</v>
      </c>
      <c r="K9495" s="155" t="str">
        <f>IF(Proc[[#This Row],[Author]]="Marcela Urrego",VLOOKUP(LEFT(Proc[[#This Row],[Requested]],1),Table3[#All],2,0),VLOOKUP(Proc[[#This Row],[Author]],Table4[],2,0))</f>
        <v>MGF</v>
      </c>
      <c r="L9495" s="155" t="s">
        <v>7801</v>
      </c>
      <c r="M9495" s="140">
        <v>46100</v>
      </c>
      <c r="N9495" s="140"/>
      <c r="O9495" s="140"/>
      <c r="P9495" s="140" t="str">
        <f ca="1">IF(Proc[[#This Row],[DaysAgeing]]&gt;5,"yep","on track")</f>
        <v>yep</v>
      </c>
      <c r="Q9495" s="2">
        <f ca="1">IF(Proc[[#This Row],[DateClosed]]="",ABS(NETWORKDAYS(Proc[[#This Row],[DateOpened]],TODAY()))-1,ABS(NETWORKDAYS(Proc[[#This Row],[DateOpened]],Proc[[#This Row],[DateClosed]]))-1)</f>
        <v>11</v>
      </c>
      <c r="R9495" s="140" t="s">
        <v>5992</v>
      </c>
      <c r="S9495" s="155"/>
      <c r="T9495" s="155"/>
    </row>
    <row r="9496" spans="1:20" hidden="1">
      <c r="A9496" s="154" t="s">
        <v>11710</v>
      </c>
      <c r="B9496" s="155" t="str">
        <f>IFERROR(VLOOKUP(Proc[[#This Row],[App]],Table2[],3,0),"open")</f>
        <v>ok</v>
      </c>
      <c r="C9496" s="156" t="s">
        <v>369</v>
      </c>
      <c r="D9496" t="s">
        <v>1842</v>
      </c>
      <c r="E9496" t="s">
        <v>660</v>
      </c>
      <c r="F9496" s="155" t="s">
        <v>660</v>
      </c>
      <c r="G9496" s="154" t="s">
        <v>400</v>
      </c>
      <c r="H9496" s="155" t="str">
        <f>IF(Proc[[#This Row],[type]]="LFF (MDG-F)",MID(Proc[[#This Row],[Obj]],13,10),"")</f>
        <v/>
      </c>
      <c r="J9496" s="155" t="b">
        <f>Proc[[#This Row],[Requested]]=Proc[[#This Row],[CurrentParent]]</f>
        <v>1</v>
      </c>
      <c r="K9496" s="155" t="str">
        <f>IF(Proc[[#This Row],[Author]]="Marcela Urrego",VLOOKUP(LEFT(Proc[[#This Row],[Requested]],1),Table3[#All],2,0),VLOOKUP(Proc[[#This Row],[Author]],Table4[],2,0))</f>
        <v>MGF</v>
      </c>
      <c r="L9496" s="155" t="s">
        <v>7801</v>
      </c>
      <c r="M9496" s="140">
        <v>46100</v>
      </c>
      <c r="N9496" s="140"/>
      <c r="O9496" s="140"/>
      <c r="P9496" s="140" t="str">
        <f ca="1">IF(Proc[[#This Row],[DaysAgeing]]&gt;5,"yep","on track")</f>
        <v>yep</v>
      </c>
      <c r="Q9496" s="2">
        <f ca="1">IF(Proc[[#This Row],[DateClosed]]="",ABS(NETWORKDAYS(Proc[[#This Row],[DateOpened]],TODAY()))-1,ABS(NETWORKDAYS(Proc[[#This Row],[DateOpened]],Proc[[#This Row],[DateClosed]]))-1)</f>
        <v>11</v>
      </c>
      <c r="R9496" s="140" t="s">
        <v>5992</v>
      </c>
      <c r="S9496" s="155"/>
      <c r="T9496" s="155"/>
    </row>
    <row r="9497" spans="1:20" hidden="1">
      <c r="A9497" s="154" t="s">
        <v>11710</v>
      </c>
      <c r="B9497" s="155" t="str">
        <f>IFERROR(VLOOKUP(Proc[[#This Row],[App]],Table2[],3,0),"open")</f>
        <v>ok</v>
      </c>
      <c r="C9497" s="156" t="s">
        <v>369</v>
      </c>
      <c r="D9497" t="s">
        <v>11713</v>
      </c>
      <c r="E9497" t="s">
        <v>660</v>
      </c>
      <c r="F9497" s="155" t="s">
        <v>660</v>
      </c>
      <c r="G9497" s="154" t="s">
        <v>406</v>
      </c>
      <c r="H9497" s="155" t="str">
        <f>IF(Proc[[#This Row],[type]]="LFF (MDG-F)",MID(Proc[[#This Row],[Obj]],13,10),"")</f>
        <v>DE10678100</v>
      </c>
      <c r="J9497" s="155" t="b">
        <f>Proc[[#This Row],[Requested]]=Proc[[#This Row],[CurrentParent]]</f>
        <v>1</v>
      </c>
      <c r="K9497" s="155" t="str">
        <f>IF(Proc[[#This Row],[Author]]="Marcela Urrego",VLOOKUP(LEFT(Proc[[#This Row],[Requested]],1),Table3[#All],2,0),VLOOKUP(Proc[[#This Row],[Author]],Table4[],2,0))</f>
        <v>MGF</v>
      </c>
      <c r="L9497" s="155" t="s">
        <v>7801</v>
      </c>
      <c r="M9497" s="140">
        <v>46100</v>
      </c>
      <c r="N9497" s="140"/>
      <c r="O9497" s="140"/>
      <c r="P9497" s="140" t="str">
        <f ca="1">IF(Proc[[#This Row],[DaysAgeing]]&gt;5,"yep","on track")</f>
        <v>yep</v>
      </c>
      <c r="Q9497" s="2">
        <f ca="1">IF(Proc[[#This Row],[DateClosed]]="",ABS(NETWORKDAYS(Proc[[#This Row],[DateOpened]],TODAY()))-1,ABS(NETWORKDAYS(Proc[[#This Row],[DateOpened]],Proc[[#This Row],[DateClosed]]))-1)</f>
        <v>11</v>
      </c>
      <c r="R9497" s="140" t="s">
        <v>5992</v>
      </c>
      <c r="S9497" s="155"/>
      <c r="T9497" s="155"/>
    </row>
    <row r="9498" spans="1:20" hidden="1">
      <c r="A9498" s="154" t="s">
        <v>11710</v>
      </c>
      <c r="B9498" s="155" t="str">
        <f>IFERROR(VLOOKUP(Proc[[#This Row],[App]],Table2[],3,0),"open")</f>
        <v>ok</v>
      </c>
      <c r="C9498" s="156" t="s">
        <v>369</v>
      </c>
      <c r="D9498" t="s">
        <v>11714</v>
      </c>
      <c r="E9498" t="s">
        <v>1584</v>
      </c>
      <c r="F9498" s="155" t="s">
        <v>1584</v>
      </c>
      <c r="G9498" s="154" t="s">
        <v>406</v>
      </c>
      <c r="H9498" s="155" t="str">
        <f>IF(Proc[[#This Row],[type]]="LFF (MDG-F)",MID(Proc[[#This Row],[Obj]],13,10),"")</f>
        <v>DE10Y30006</v>
      </c>
      <c r="J9498" s="155" t="b">
        <f>Proc[[#This Row],[Requested]]=Proc[[#This Row],[CurrentParent]]</f>
        <v>1</v>
      </c>
      <c r="K9498" s="155" t="str">
        <f>IF(Proc[[#This Row],[Author]]="Marcela Urrego",VLOOKUP(LEFT(Proc[[#This Row],[Requested]],1),Table3[#All],2,0),VLOOKUP(Proc[[#This Row],[Author]],Table4[],2,0))</f>
        <v>MGF</v>
      </c>
      <c r="L9498" s="155" t="s">
        <v>7801</v>
      </c>
      <c r="M9498" s="140">
        <v>46100</v>
      </c>
      <c r="N9498" s="140"/>
      <c r="O9498" s="140"/>
      <c r="P9498" s="140" t="str">
        <f ca="1">IF(Proc[[#This Row],[DaysAgeing]]&gt;5,"yep","on track")</f>
        <v>yep</v>
      </c>
      <c r="Q9498" s="2">
        <f ca="1">IF(Proc[[#This Row],[DateClosed]]="",ABS(NETWORKDAYS(Proc[[#This Row],[DateOpened]],TODAY()))-1,ABS(NETWORKDAYS(Proc[[#This Row],[DateOpened]],Proc[[#This Row],[DateClosed]]))-1)</f>
        <v>11</v>
      </c>
      <c r="R9498" s="140" t="s">
        <v>5992</v>
      </c>
      <c r="S9498" s="155"/>
      <c r="T9498" s="155"/>
    </row>
    <row r="9499" spans="1:20" hidden="1">
      <c r="A9499" s="154" t="s">
        <v>11710</v>
      </c>
      <c r="B9499" s="155" t="str">
        <f>IFERROR(VLOOKUP(Proc[[#This Row],[App]],Table2[],3,0),"open")</f>
        <v>ok</v>
      </c>
      <c r="C9499" s="156" t="s">
        <v>369</v>
      </c>
      <c r="D9499" t="s">
        <v>11715</v>
      </c>
      <c r="E9499" t="s">
        <v>1584</v>
      </c>
      <c r="F9499" s="155" t="s">
        <v>1584</v>
      </c>
      <c r="G9499" s="154" t="s">
        <v>406</v>
      </c>
      <c r="H9499" s="155" t="str">
        <f>IF(Proc[[#This Row],[type]]="LFF (MDG-F)",MID(Proc[[#This Row],[Obj]],13,10),"")</f>
        <v>DE10Y30005</v>
      </c>
      <c r="J9499" s="155" t="b">
        <f>Proc[[#This Row],[Requested]]=Proc[[#This Row],[CurrentParent]]</f>
        <v>1</v>
      </c>
      <c r="K9499" s="155" t="str">
        <f>IF(Proc[[#This Row],[Author]]="Marcela Urrego",VLOOKUP(LEFT(Proc[[#This Row],[Requested]],1),Table3[#All],2,0),VLOOKUP(Proc[[#This Row],[Author]],Table4[],2,0))</f>
        <v>MGF</v>
      </c>
      <c r="L9499" s="155" t="s">
        <v>7801</v>
      </c>
      <c r="M9499" s="140">
        <v>46100</v>
      </c>
      <c r="N9499" s="140"/>
      <c r="O9499" s="140"/>
      <c r="P9499" s="140" t="str">
        <f ca="1">IF(Proc[[#This Row],[DaysAgeing]]&gt;5,"yep","on track")</f>
        <v>yep</v>
      </c>
      <c r="Q9499" s="2">
        <f ca="1">IF(Proc[[#This Row],[DateClosed]]="",ABS(NETWORKDAYS(Proc[[#This Row],[DateOpened]],TODAY()))-1,ABS(NETWORKDAYS(Proc[[#This Row],[DateOpened]],Proc[[#This Row],[DateClosed]]))-1)</f>
        <v>11</v>
      </c>
      <c r="R9499" s="140" t="s">
        <v>5992</v>
      </c>
      <c r="S9499" s="155"/>
      <c r="T9499" s="155"/>
    </row>
    <row r="9500" spans="1:20" hidden="1">
      <c r="A9500" s="154" t="s">
        <v>11710</v>
      </c>
      <c r="B9500" s="155" t="str">
        <f>IFERROR(VLOOKUP(Proc[[#This Row],[App]],Table2[],3,0),"open")</f>
        <v>ok</v>
      </c>
      <c r="C9500" s="156" t="s">
        <v>369</v>
      </c>
      <c r="D9500" t="s">
        <v>11716</v>
      </c>
      <c r="E9500" t="s">
        <v>1584</v>
      </c>
      <c r="F9500" s="155" t="s">
        <v>1584</v>
      </c>
      <c r="G9500" s="154" t="s">
        <v>406</v>
      </c>
      <c r="H9500" s="155" t="str">
        <f>IF(Proc[[#This Row],[type]]="LFF (MDG-F)",MID(Proc[[#This Row],[Obj]],13,10),"")</f>
        <v>DE10Y30004</v>
      </c>
      <c r="J9500" s="155" t="b">
        <f>Proc[[#This Row],[Requested]]=Proc[[#This Row],[CurrentParent]]</f>
        <v>1</v>
      </c>
      <c r="K9500" s="155" t="str">
        <f>IF(Proc[[#This Row],[Author]]="Marcela Urrego",VLOOKUP(LEFT(Proc[[#This Row],[Requested]],1),Table3[#All],2,0),VLOOKUP(Proc[[#This Row],[Author]],Table4[],2,0))</f>
        <v>MGF</v>
      </c>
      <c r="L9500" s="155" t="s">
        <v>7801</v>
      </c>
      <c r="M9500" s="140">
        <v>46100</v>
      </c>
      <c r="N9500" s="140"/>
      <c r="O9500" s="140"/>
      <c r="P9500" s="140" t="str">
        <f ca="1">IF(Proc[[#This Row],[DaysAgeing]]&gt;5,"yep","on track")</f>
        <v>yep</v>
      </c>
      <c r="Q9500" s="2">
        <f ca="1">IF(Proc[[#This Row],[DateClosed]]="",ABS(NETWORKDAYS(Proc[[#This Row],[DateOpened]],TODAY()))-1,ABS(NETWORKDAYS(Proc[[#This Row],[DateOpened]],Proc[[#This Row],[DateClosed]]))-1)</f>
        <v>11</v>
      </c>
      <c r="R9500" s="140" t="s">
        <v>5992</v>
      </c>
      <c r="S9500" s="155"/>
      <c r="T9500" s="155"/>
    </row>
    <row r="9501" spans="1:20" hidden="1">
      <c r="A9501" s="154" t="s">
        <v>11710</v>
      </c>
      <c r="B9501" s="155" t="str">
        <f>IFERROR(VLOOKUP(Proc[[#This Row],[App]],Table2[],3,0),"open")</f>
        <v>ok</v>
      </c>
      <c r="C9501" s="156" t="s">
        <v>369</v>
      </c>
      <c r="D9501" t="s">
        <v>11717</v>
      </c>
      <c r="E9501" t="s">
        <v>1584</v>
      </c>
      <c r="F9501" s="155" t="s">
        <v>1584</v>
      </c>
      <c r="G9501" s="154" t="s">
        <v>406</v>
      </c>
      <c r="H9501" s="155" t="str">
        <f>IF(Proc[[#This Row],[type]]="LFF (MDG-F)",MID(Proc[[#This Row],[Obj]],13,10),"")</f>
        <v>DE10Y30003</v>
      </c>
      <c r="J9501" s="155" t="b">
        <f>Proc[[#This Row],[Requested]]=Proc[[#This Row],[CurrentParent]]</f>
        <v>1</v>
      </c>
      <c r="K9501" s="155" t="str">
        <f>IF(Proc[[#This Row],[Author]]="Marcela Urrego",VLOOKUP(LEFT(Proc[[#This Row],[Requested]],1),Table3[#All],2,0),VLOOKUP(Proc[[#This Row],[Author]],Table4[],2,0))</f>
        <v>MGF</v>
      </c>
      <c r="L9501" s="155" t="s">
        <v>7801</v>
      </c>
      <c r="M9501" s="140">
        <v>46100</v>
      </c>
      <c r="N9501" s="140"/>
      <c r="O9501" s="140"/>
      <c r="P9501" s="140" t="str">
        <f ca="1">IF(Proc[[#This Row],[DaysAgeing]]&gt;5,"yep","on track")</f>
        <v>yep</v>
      </c>
      <c r="Q9501" s="2">
        <f ca="1">IF(Proc[[#This Row],[DateClosed]]="",ABS(NETWORKDAYS(Proc[[#This Row],[DateOpened]],TODAY()))-1,ABS(NETWORKDAYS(Proc[[#This Row],[DateOpened]],Proc[[#This Row],[DateClosed]]))-1)</f>
        <v>11</v>
      </c>
      <c r="R9501" s="140" t="s">
        <v>5992</v>
      </c>
      <c r="S9501" s="155"/>
      <c r="T9501" s="155"/>
    </row>
    <row r="9502" spans="1:20" hidden="1">
      <c r="A9502" s="154" t="s">
        <v>11710</v>
      </c>
      <c r="B9502" s="155" t="str">
        <f>IFERROR(VLOOKUP(Proc[[#This Row],[App]],Table2[],3,0),"open")</f>
        <v>ok</v>
      </c>
      <c r="C9502" s="156" t="s">
        <v>369</v>
      </c>
      <c r="D9502" t="s">
        <v>10549</v>
      </c>
      <c r="E9502" t="s">
        <v>3083</v>
      </c>
      <c r="F9502" s="155" t="s">
        <v>3083</v>
      </c>
      <c r="G9502" s="154" t="s">
        <v>406</v>
      </c>
      <c r="H9502" s="155" t="str">
        <f>IF(Proc[[#This Row],[type]]="LFF (MDG-F)",MID(Proc[[#This Row],[Obj]],13,10),"")</f>
        <v>DE10533710</v>
      </c>
      <c r="J9502" s="155" t="b">
        <f>Proc[[#This Row],[Requested]]=Proc[[#This Row],[CurrentParent]]</f>
        <v>1</v>
      </c>
      <c r="K9502" s="155" t="str">
        <f>IF(Proc[[#This Row],[Author]]="Marcela Urrego",VLOOKUP(LEFT(Proc[[#This Row],[Requested]],1),Table3[#All],2,0),VLOOKUP(Proc[[#This Row],[Author]],Table4[],2,0))</f>
        <v>MGF</v>
      </c>
      <c r="L9502" s="155" t="s">
        <v>7801</v>
      </c>
      <c r="M9502" s="140">
        <v>46100</v>
      </c>
      <c r="N9502" s="140"/>
      <c r="O9502" s="140"/>
      <c r="P9502" s="140" t="str">
        <f ca="1">IF(Proc[[#This Row],[DaysAgeing]]&gt;5,"yep","on track")</f>
        <v>yep</v>
      </c>
      <c r="Q9502" s="2">
        <f ca="1">IF(Proc[[#This Row],[DateClosed]]="",ABS(NETWORKDAYS(Proc[[#This Row],[DateOpened]],TODAY()))-1,ABS(NETWORKDAYS(Proc[[#This Row],[DateOpened]],Proc[[#This Row],[DateClosed]]))-1)</f>
        <v>11</v>
      </c>
      <c r="R9502" s="140" t="s">
        <v>5992</v>
      </c>
      <c r="S9502" s="155"/>
      <c r="T9502" s="155"/>
    </row>
    <row r="9503" spans="1:20" hidden="1">
      <c r="A9503" s="154" t="s">
        <v>11710</v>
      </c>
      <c r="B9503" s="155" t="str">
        <f>IFERROR(VLOOKUP(Proc[[#This Row],[App]],Table2[],3,0),"open")</f>
        <v>ok</v>
      </c>
      <c r="C9503" s="156" t="s">
        <v>369</v>
      </c>
      <c r="D9503" t="s">
        <v>10550</v>
      </c>
      <c r="E9503" t="s">
        <v>3083</v>
      </c>
      <c r="F9503" s="155" t="s">
        <v>3083</v>
      </c>
      <c r="G9503" s="154" t="s">
        <v>406</v>
      </c>
      <c r="H9503" s="155" t="str">
        <f>IF(Proc[[#This Row],[type]]="LFF (MDG-F)",MID(Proc[[#This Row],[Obj]],13,10),"")</f>
        <v>DE10533711</v>
      </c>
      <c r="J9503" s="155" t="b">
        <f>Proc[[#This Row],[Requested]]=Proc[[#This Row],[CurrentParent]]</f>
        <v>1</v>
      </c>
      <c r="K9503" s="155" t="str">
        <f>IF(Proc[[#This Row],[Author]]="Marcela Urrego",VLOOKUP(LEFT(Proc[[#This Row],[Requested]],1),Table3[#All],2,0),VLOOKUP(Proc[[#This Row],[Author]],Table4[],2,0))</f>
        <v>MGF</v>
      </c>
      <c r="L9503" s="155" t="s">
        <v>7801</v>
      </c>
      <c r="M9503" s="140">
        <v>46100</v>
      </c>
      <c r="N9503" s="140"/>
      <c r="O9503" s="140"/>
      <c r="P9503" s="140" t="str">
        <f ca="1">IF(Proc[[#This Row],[DaysAgeing]]&gt;5,"yep","on track")</f>
        <v>yep</v>
      </c>
      <c r="Q9503" s="2">
        <f ca="1">IF(Proc[[#This Row],[DateClosed]]="",ABS(NETWORKDAYS(Proc[[#This Row],[DateOpened]],TODAY()))-1,ABS(NETWORKDAYS(Proc[[#This Row],[DateOpened]],Proc[[#This Row],[DateClosed]]))-1)</f>
        <v>11</v>
      </c>
      <c r="R9503" s="140" t="s">
        <v>5992</v>
      </c>
      <c r="S9503" s="155"/>
      <c r="T9503" s="155"/>
    </row>
    <row r="9504" spans="1:20" hidden="1">
      <c r="A9504" s="154" t="s">
        <v>11710</v>
      </c>
      <c r="B9504" s="155" t="str">
        <f>IFERROR(VLOOKUP(Proc[[#This Row],[App]],Table2[],3,0),"open")</f>
        <v>ok</v>
      </c>
      <c r="C9504" s="156" t="s">
        <v>369</v>
      </c>
      <c r="D9504" t="s">
        <v>11718</v>
      </c>
      <c r="E9504" t="s">
        <v>3083</v>
      </c>
      <c r="F9504" s="156" t="s">
        <v>3083</v>
      </c>
      <c r="G9504" s="154" t="s">
        <v>400</v>
      </c>
      <c r="H9504" s="155" t="str">
        <f>IF(Proc[[#This Row],[type]]="LFF (MDG-F)",MID(Proc[[#This Row],[Obj]],13,10),"")</f>
        <v/>
      </c>
      <c r="J9504" s="155" t="b">
        <f>Proc[[#This Row],[Requested]]=Proc[[#This Row],[CurrentParent]]</f>
        <v>1</v>
      </c>
      <c r="K9504" s="155" t="str">
        <f>IF(Proc[[#This Row],[Author]]="Marcela Urrego",VLOOKUP(LEFT(Proc[[#This Row],[Requested]],1),Table3[#All],2,0),VLOOKUP(Proc[[#This Row],[Author]],Table4[],2,0))</f>
        <v>MGF</v>
      </c>
      <c r="L9504" s="155" t="s">
        <v>7801</v>
      </c>
      <c r="M9504" s="140">
        <v>46100</v>
      </c>
      <c r="N9504" s="140"/>
      <c r="O9504" s="140"/>
      <c r="P9504" s="140" t="str">
        <f ca="1">IF(Proc[[#This Row],[DaysAgeing]]&gt;5,"yep","on track")</f>
        <v>yep</v>
      </c>
      <c r="Q9504" s="2">
        <f ca="1">IF(Proc[[#This Row],[DateClosed]]="",ABS(NETWORKDAYS(Proc[[#This Row],[DateOpened]],TODAY()))-1,ABS(NETWORKDAYS(Proc[[#This Row],[DateOpened]],Proc[[#This Row],[DateClosed]]))-1)</f>
        <v>11</v>
      </c>
      <c r="R9504" s="140" t="s">
        <v>5992</v>
      </c>
      <c r="S9504" s="155"/>
      <c r="T9504" s="155"/>
    </row>
    <row r="9505" spans="1:20" hidden="1">
      <c r="A9505" s="154" t="s">
        <v>11710</v>
      </c>
      <c r="B9505" s="155" t="str">
        <f>IFERROR(VLOOKUP(Proc[[#This Row],[App]],Table2[],3,0),"open")</f>
        <v>ok</v>
      </c>
      <c r="C9505" s="156" t="s">
        <v>691</v>
      </c>
      <c r="D9505" t="s">
        <v>11719</v>
      </c>
      <c r="E9505" t="s">
        <v>427</v>
      </c>
      <c r="F9505" s="155" t="s">
        <v>11812</v>
      </c>
      <c r="G9505" s="154" t="s">
        <v>406</v>
      </c>
      <c r="H9505" s="155" t="str">
        <f>IF(Proc[[#This Row],[type]]="LFF (MDG-F)",MID(Proc[[#This Row],[Obj]],13,10),"")</f>
        <v>2025GIT021</v>
      </c>
      <c r="J9505" s="155" t="b">
        <f>Proc[[#This Row],[Requested]]=Proc[[#This Row],[CurrentParent]]</f>
        <v>0</v>
      </c>
      <c r="K9505" s="155" t="str">
        <f>IF(Proc[[#This Row],[Author]]="Marcela Urrego",VLOOKUP(LEFT(Proc[[#This Row],[Requested]],1),Table3[#All],2,0),VLOOKUP(Proc[[#This Row],[Author]],Table4[],2,0))</f>
        <v>MGF</v>
      </c>
      <c r="L9505" s="155" t="s">
        <v>7801</v>
      </c>
      <c r="M9505" s="140">
        <v>46100</v>
      </c>
      <c r="N9505" s="140"/>
      <c r="O9505" s="140"/>
      <c r="P9505" s="140" t="str">
        <f ca="1">IF(Proc[[#This Row],[DaysAgeing]]&gt;5,"yep","on track")</f>
        <v>yep</v>
      </c>
      <c r="Q9505" s="2">
        <f ca="1">IF(Proc[[#This Row],[DateClosed]]="",ABS(NETWORKDAYS(Proc[[#This Row],[DateOpened]],TODAY()))-1,ABS(NETWORKDAYS(Proc[[#This Row],[DateOpened]],Proc[[#This Row],[DateClosed]]))-1)</f>
        <v>11</v>
      </c>
      <c r="R9505" s="140" t="s">
        <v>5992</v>
      </c>
      <c r="S9505" s="155"/>
      <c r="T9505" s="155"/>
    </row>
    <row r="9506" spans="1:20" hidden="1">
      <c r="A9506" s="154" t="s">
        <v>11710</v>
      </c>
      <c r="B9506" s="155" t="str">
        <f>IFERROR(VLOOKUP(Proc[[#This Row],[App]],Table2[],3,0),"open")</f>
        <v>ok</v>
      </c>
      <c r="C9506" s="156" t="s">
        <v>369</v>
      </c>
      <c r="D9506" t="s">
        <v>10155</v>
      </c>
      <c r="E9506" t="s">
        <v>4358</v>
      </c>
      <c r="F9506" s="155" t="s">
        <v>4358</v>
      </c>
      <c r="G9506" s="154" t="s">
        <v>400</v>
      </c>
      <c r="H9506" s="155" t="str">
        <f>IF(Proc[[#This Row],[type]]="LFF (MDG-F)",MID(Proc[[#This Row],[Obj]],13,10),"")</f>
        <v/>
      </c>
      <c r="J9506" s="155" t="b">
        <f>Proc[[#This Row],[Requested]]=Proc[[#This Row],[CurrentParent]]</f>
        <v>1</v>
      </c>
      <c r="K9506" s="155" t="str">
        <f>IF(Proc[[#This Row],[Author]]="Marcela Urrego",VLOOKUP(LEFT(Proc[[#This Row],[Requested]],1),Table3[#All],2,0),VLOOKUP(Proc[[#This Row],[Author]],Table4[],2,0))</f>
        <v>MGF</v>
      </c>
      <c r="L9506" s="155" t="s">
        <v>7801</v>
      </c>
      <c r="M9506" s="140">
        <v>46100</v>
      </c>
      <c r="N9506" s="140"/>
      <c r="O9506" s="140"/>
      <c r="P9506" s="140" t="str">
        <f ca="1">IF(Proc[[#This Row],[DaysAgeing]]&gt;5,"yep","on track")</f>
        <v>yep</v>
      </c>
      <c r="Q9506" s="2">
        <f ca="1">IF(Proc[[#This Row],[DateClosed]]="",ABS(NETWORKDAYS(Proc[[#This Row],[DateOpened]],TODAY()))-1,ABS(NETWORKDAYS(Proc[[#This Row],[DateOpened]],Proc[[#This Row],[DateClosed]]))-1)</f>
        <v>11</v>
      </c>
      <c r="R9506" s="140" t="s">
        <v>5992</v>
      </c>
      <c r="S9506" s="155"/>
      <c r="T9506" s="155"/>
    </row>
    <row r="9507" spans="1:20" hidden="1">
      <c r="A9507" s="154" t="s">
        <v>11710</v>
      </c>
      <c r="B9507" s="155" t="str">
        <f>IFERROR(VLOOKUP(Proc[[#This Row],[App]],Table2[],3,0),"open")</f>
        <v>ok</v>
      </c>
      <c r="C9507" s="156" t="s">
        <v>369</v>
      </c>
      <c r="D9507" t="s">
        <v>10546</v>
      </c>
      <c r="E9507" t="s">
        <v>3083</v>
      </c>
      <c r="F9507" s="155" t="s">
        <v>3083</v>
      </c>
      <c r="G9507" s="154" t="s">
        <v>406</v>
      </c>
      <c r="H9507" s="155" t="str">
        <f>IF(Proc[[#This Row],[type]]="LFF (MDG-F)",MID(Proc[[#This Row],[Obj]],13,10),"")</f>
        <v>2123GIT210</v>
      </c>
      <c r="J9507" s="155" t="b">
        <f>Proc[[#This Row],[Requested]]=Proc[[#This Row],[CurrentParent]]</f>
        <v>1</v>
      </c>
      <c r="K9507" s="155" t="str">
        <f>IF(Proc[[#This Row],[Author]]="Marcela Urrego",VLOOKUP(LEFT(Proc[[#This Row],[Requested]],1),Table3[#All],2,0),VLOOKUP(Proc[[#This Row],[Author]],Table4[],2,0))</f>
        <v>MGF</v>
      </c>
      <c r="L9507" s="155" t="s">
        <v>7801</v>
      </c>
      <c r="M9507" s="140">
        <v>46100</v>
      </c>
      <c r="N9507" s="140"/>
      <c r="O9507" s="140"/>
      <c r="P9507" s="140" t="str">
        <f ca="1">IF(Proc[[#This Row],[DaysAgeing]]&gt;5,"yep","on track")</f>
        <v>yep</v>
      </c>
      <c r="Q9507" s="2">
        <f ca="1">IF(Proc[[#This Row],[DateClosed]]="",ABS(NETWORKDAYS(Proc[[#This Row],[DateOpened]],TODAY()))-1,ABS(NETWORKDAYS(Proc[[#This Row],[DateOpened]],Proc[[#This Row],[DateClosed]]))-1)</f>
        <v>11</v>
      </c>
      <c r="R9507" s="140" t="s">
        <v>5992</v>
      </c>
      <c r="S9507" s="155"/>
      <c r="T9507" s="155"/>
    </row>
    <row r="9508" spans="1:20" hidden="1">
      <c r="A9508" s="154" t="s">
        <v>11710</v>
      </c>
      <c r="B9508" s="155" t="str">
        <f>IFERROR(VLOOKUP(Proc[[#This Row],[App]],Table2[],3,0),"open")</f>
        <v>ok</v>
      </c>
      <c r="C9508" s="156" t="s">
        <v>369</v>
      </c>
      <c r="D9508" t="s">
        <v>10547</v>
      </c>
      <c r="E9508" t="s">
        <v>3083</v>
      </c>
      <c r="F9508" s="155" t="s">
        <v>3083</v>
      </c>
      <c r="G9508" s="154" t="s">
        <v>406</v>
      </c>
      <c r="H9508" s="155" t="str">
        <f>IF(Proc[[#This Row],[type]]="LFF (MDG-F)",MID(Proc[[#This Row],[Obj]],13,10),"")</f>
        <v>2123GIT095</v>
      </c>
      <c r="J9508" s="155" t="b">
        <f>Proc[[#This Row],[Requested]]=Proc[[#This Row],[CurrentParent]]</f>
        <v>1</v>
      </c>
      <c r="K9508" s="155" t="str">
        <f>IF(Proc[[#This Row],[Author]]="Marcela Urrego",VLOOKUP(LEFT(Proc[[#This Row],[Requested]],1),Table3[#All],2,0),VLOOKUP(Proc[[#This Row],[Author]],Table4[],2,0))</f>
        <v>MGF</v>
      </c>
      <c r="L9508" s="155" t="s">
        <v>7801</v>
      </c>
      <c r="M9508" s="140">
        <v>46100</v>
      </c>
      <c r="N9508" s="140"/>
      <c r="O9508" s="140"/>
      <c r="P9508" s="140" t="str">
        <f ca="1">IF(Proc[[#This Row],[DaysAgeing]]&gt;5,"yep","on track")</f>
        <v>yep</v>
      </c>
      <c r="Q9508" s="2">
        <f ca="1">IF(Proc[[#This Row],[DateClosed]]="",ABS(NETWORKDAYS(Proc[[#This Row],[DateOpened]],TODAY()))-1,ABS(NETWORKDAYS(Proc[[#This Row],[DateOpened]],Proc[[#This Row],[DateClosed]]))-1)</f>
        <v>11</v>
      </c>
      <c r="R9508" s="140" t="s">
        <v>5992</v>
      </c>
      <c r="S9508" s="155"/>
      <c r="T9508" s="155"/>
    </row>
    <row r="9509" spans="1:20" hidden="1">
      <c r="A9509" s="154" t="s">
        <v>11710</v>
      </c>
      <c r="B9509" s="155" t="str">
        <f>IFERROR(VLOOKUP(Proc[[#This Row],[App]],Table2[],3,0),"open")</f>
        <v>ok</v>
      </c>
      <c r="C9509" s="156" t="s">
        <v>369</v>
      </c>
      <c r="D9509" t="s">
        <v>1843</v>
      </c>
      <c r="E9509" t="s">
        <v>660</v>
      </c>
      <c r="F9509" s="155" t="s">
        <v>660</v>
      </c>
      <c r="G9509" s="154" t="s">
        <v>406</v>
      </c>
      <c r="H9509" s="155" t="str">
        <f>IF(Proc[[#This Row],[type]]="LFF (MDG-F)",MID(Proc[[#This Row],[Obj]],13,10),"")</f>
        <v>2123GIT130</v>
      </c>
      <c r="J9509" s="155" t="b">
        <f>Proc[[#This Row],[Requested]]=Proc[[#This Row],[CurrentParent]]</f>
        <v>1</v>
      </c>
      <c r="K9509" s="155" t="str">
        <f>IF(Proc[[#This Row],[Author]]="Marcela Urrego",VLOOKUP(LEFT(Proc[[#This Row],[Requested]],1),Table3[#All],2,0),VLOOKUP(Proc[[#This Row],[Author]],Table4[],2,0))</f>
        <v>MGF</v>
      </c>
      <c r="L9509" s="155" t="s">
        <v>7801</v>
      </c>
      <c r="M9509" s="140">
        <v>46100</v>
      </c>
      <c r="N9509" s="140"/>
      <c r="O9509" s="140"/>
      <c r="P9509" s="140" t="str">
        <f ca="1">IF(Proc[[#This Row],[DaysAgeing]]&gt;5,"yep","on track")</f>
        <v>yep</v>
      </c>
      <c r="Q9509" s="2">
        <f ca="1">IF(Proc[[#This Row],[DateClosed]]="",ABS(NETWORKDAYS(Proc[[#This Row],[DateOpened]],TODAY()))-1,ABS(NETWORKDAYS(Proc[[#This Row],[DateOpened]],Proc[[#This Row],[DateClosed]]))-1)</f>
        <v>11</v>
      </c>
      <c r="R9509" s="140" t="s">
        <v>5992</v>
      </c>
      <c r="S9509" s="155"/>
      <c r="T9509" s="155"/>
    </row>
    <row r="9510" spans="1:20" hidden="1">
      <c r="A9510" s="154" t="s">
        <v>11710</v>
      </c>
      <c r="B9510" s="155" t="str">
        <f>IFERROR(VLOOKUP(Proc[[#This Row],[App]],Table2[],3,0),"open")</f>
        <v>ok</v>
      </c>
      <c r="C9510" s="156" t="s">
        <v>369</v>
      </c>
      <c r="D9510" t="s">
        <v>10548</v>
      </c>
      <c r="E9510" t="s">
        <v>3083</v>
      </c>
      <c r="F9510" s="155" t="s">
        <v>3083</v>
      </c>
      <c r="G9510" s="154" t="s">
        <v>406</v>
      </c>
      <c r="H9510" s="155" t="str">
        <f>IF(Proc[[#This Row],[type]]="LFF (MDG-F)",MID(Proc[[#This Row],[Obj]],13,10),"")</f>
        <v>JP02GIT050</v>
      </c>
      <c r="J9510" s="155" t="b">
        <f>Proc[[#This Row],[Requested]]=Proc[[#This Row],[CurrentParent]]</f>
        <v>1</v>
      </c>
      <c r="K9510" s="155" t="str">
        <f>IF(Proc[[#This Row],[Author]]="Marcela Urrego",VLOOKUP(LEFT(Proc[[#This Row],[Requested]],1),Table3[#All],2,0),VLOOKUP(Proc[[#This Row],[Author]],Table4[],2,0))</f>
        <v>MGF</v>
      </c>
      <c r="L9510" s="155" t="s">
        <v>7801</v>
      </c>
      <c r="M9510" s="140">
        <v>46100</v>
      </c>
      <c r="N9510" s="140"/>
      <c r="O9510" s="140"/>
      <c r="P9510" s="140" t="str">
        <f ca="1">IF(Proc[[#This Row],[DaysAgeing]]&gt;5,"yep","on track")</f>
        <v>yep</v>
      </c>
      <c r="Q9510" s="2">
        <f ca="1">IF(Proc[[#This Row],[DateClosed]]="",ABS(NETWORKDAYS(Proc[[#This Row],[DateOpened]],TODAY()))-1,ABS(NETWORKDAYS(Proc[[#This Row],[DateOpened]],Proc[[#This Row],[DateClosed]]))-1)</f>
        <v>11</v>
      </c>
      <c r="R9510" s="140" t="s">
        <v>5992</v>
      </c>
      <c r="S9510" s="155"/>
      <c r="T9510" s="155"/>
    </row>
    <row r="9511" spans="1:20" hidden="1">
      <c r="A9511" s="154" t="s">
        <v>11710</v>
      </c>
      <c r="B9511" s="155" t="str">
        <f>IFERROR(VLOOKUP(Proc[[#This Row],[App]],Table2[],3,0),"open")</f>
        <v>ok</v>
      </c>
      <c r="C9511" s="156" t="s">
        <v>369</v>
      </c>
      <c r="D9511" t="s">
        <v>10551</v>
      </c>
      <c r="E9511" t="s">
        <v>3083</v>
      </c>
      <c r="F9511" s="155" t="s">
        <v>3083</v>
      </c>
      <c r="G9511" s="154" t="s">
        <v>406</v>
      </c>
      <c r="H9511" s="155" t="str">
        <f>IF(Proc[[#This Row],[type]]="LFF (MDG-F)",MID(Proc[[#This Row],[Obj]],13,10),"")</f>
        <v>NL10GIT95M</v>
      </c>
      <c r="J9511" s="155" t="b">
        <f>Proc[[#This Row],[Requested]]=Proc[[#This Row],[CurrentParent]]</f>
        <v>1</v>
      </c>
      <c r="K9511" s="155" t="str">
        <f>IF(Proc[[#This Row],[Author]]="Marcela Urrego",VLOOKUP(LEFT(Proc[[#This Row],[Requested]],1),Table3[#All],2,0),VLOOKUP(Proc[[#This Row],[Author]],Table4[],2,0))</f>
        <v>MGF</v>
      </c>
      <c r="L9511" s="155" t="s">
        <v>7801</v>
      </c>
      <c r="M9511" s="140">
        <v>46100</v>
      </c>
      <c r="N9511" s="140"/>
      <c r="O9511" s="140"/>
      <c r="P9511" s="140" t="str">
        <f ca="1">IF(Proc[[#This Row],[DaysAgeing]]&gt;5,"yep","on track")</f>
        <v>yep</v>
      </c>
      <c r="Q9511" s="2">
        <f ca="1">IF(Proc[[#This Row],[DateClosed]]="",ABS(NETWORKDAYS(Proc[[#This Row],[DateOpened]],TODAY()))-1,ABS(NETWORKDAYS(Proc[[#This Row],[DateOpened]],Proc[[#This Row],[DateClosed]]))-1)</f>
        <v>11</v>
      </c>
      <c r="R9511" s="140" t="s">
        <v>5992</v>
      </c>
      <c r="S9511" s="155"/>
      <c r="T9511" s="155"/>
    </row>
    <row r="9512" spans="1:20" hidden="1">
      <c r="A9512" t="s">
        <v>11721</v>
      </c>
      <c r="B9512" s="155" t="str">
        <f>IFERROR(VLOOKUP(Proc[[#This Row],[App]],Table2[],3,0),"open")</f>
        <v>ok</v>
      </c>
      <c r="C9512" s="156" t="s">
        <v>369</v>
      </c>
      <c r="D9512" t="s">
        <v>11722</v>
      </c>
      <c r="E9512" t="s">
        <v>1227</v>
      </c>
      <c r="F9512" s="155" t="s">
        <v>1227</v>
      </c>
      <c r="G9512" s="154" t="s">
        <v>400</v>
      </c>
      <c r="H9512" s="155" t="str">
        <f>IF(Proc[[#This Row],[type]]="LFF (MDG-F)",MID(Proc[[#This Row],[Obj]],13,10),"")</f>
        <v/>
      </c>
      <c r="J9512" s="155" t="b">
        <f>Proc[[#This Row],[Requested]]=Proc[[#This Row],[CurrentParent]]</f>
        <v>1</v>
      </c>
      <c r="K9512" s="155" t="str">
        <f>IF(Proc[[#This Row],[Author]]="Marcela Urrego",VLOOKUP(LEFT(Proc[[#This Row],[Requested]],1),Table3[#All],2,0),VLOOKUP(Proc[[#This Row],[Author]],Table4[],2,0))</f>
        <v>LS</v>
      </c>
      <c r="L9512" s="155" t="s">
        <v>7801</v>
      </c>
      <c r="M9512" s="140">
        <v>46100</v>
      </c>
      <c r="N9512" s="140"/>
      <c r="O9512" s="140"/>
      <c r="P9512" s="140" t="str">
        <f ca="1">IF(Proc[[#This Row],[DaysAgeing]]&gt;5,"yep","on track")</f>
        <v>yep</v>
      </c>
      <c r="Q9512" s="2">
        <f ca="1">IF(Proc[[#This Row],[DateClosed]]="",ABS(NETWORKDAYS(Proc[[#This Row],[DateOpened]],TODAY()))-1,ABS(NETWORKDAYS(Proc[[#This Row],[DateOpened]],Proc[[#This Row],[DateClosed]]))-1)</f>
        <v>11</v>
      </c>
      <c r="R9512" s="140" t="s">
        <v>488</v>
      </c>
      <c r="S9512" s="155"/>
      <c r="T9512" s="155"/>
    </row>
    <row r="9513" spans="1:20" hidden="1">
      <c r="A9513" s="154" t="s">
        <v>11721</v>
      </c>
      <c r="B9513" s="155" t="str">
        <f>IFERROR(VLOOKUP(Proc[[#This Row],[App]],Table2[],3,0),"open")</f>
        <v>ok</v>
      </c>
      <c r="C9513" s="156" t="s">
        <v>369</v>
      </c>
      <c r="D9513" t="s">
        <v>11723</v>
      </c>
      <c r="E9513" t="s">
        <v>1839</v>
      </c>
      <c r="F9513" s="155" t="s">
        <v>1839</v>
      </c>
      <c r="G9513" s="154" t="s">
        <v>400</v>
      </c>
      <c r="H9513" s="155" t="str">
        <f>IF(Proc[[#This Row],[type]]="LFF (MDG-F)",MID(Proc[[#This Row],[Obj]],13,10),"")</f>
        <v/>
      </c>
      <c r="J9513" s="155" t="b">
        <f>Proc[[#This Row],[Requested]]=Proc[[#This Row],[CurrentParent]]</f>
        <v>1</v>
      </c>
      <c r="K9513" s="155" t="str">
        <f>IF(Proc[[#This Row],[Author]]="Marcela Urrego",VLOOKUP(LEFT(Proc[[#This Row],[Requested]],1),Table3[#All],2,0),VLOOKUP(Proc[[#This Row],[Author]],Table4[],2,0))</f>
        <v>LS</v>
      </c>
      <c r="L9513" s="155" t="s">
        <v>7801</v>
      </c>
      <c r="M9513" s="140">
        <v>46100</v>
      </c>
      <c r="N9513" s="140"/>
      <c r="O9513" s="140"/>
      <c r="P9513" s="140" t="str">
        <f ca="1">IF(Proc[[#This Row],[DaysAgeing]]&gt;5,"yep","on track")</f>
        <v>yep</v>
      </c>
      <c r="Q9513" s="2">
        <f ca="1">IF(Proc[[#This Row],[DateClosed]]="",ABS(NETWORKDAYS(Proc[[#This Row],[DateOpened]],TODAY()))-1,ABS(NETWORKDAYS(Proc[[#This Row],[DateOpened]],Proc[[#This Row],[DateClosed]]))-1)</f>
        <v>11</v>
      </c>
      <c r="R9513" s="140" t="s">
        <v>488</v>
      </c>
      <c r="S9513" s="155"/>
      <c r="T9513" s="155"/>
    </row>
    <row r="9514" spans="1:20" hidden="1">
      <c r="A9514" s="154" t="s">
        <v>11721</v>
      </c>
      <c r="B9514" s="155" t="str">
        <f>IFERROR(VLOOKUP(Proc[[#This Row],[App]],Table2[],3,0),"open")</f>
        <v>ok</v>
      </c>
      <c r="C9514" s="156" t="s">
        <v>369</v>
      </c>
      <c r="D9514" t="s">
        <v>11724</v>
      </c>
      <c r="E9514" t="s">
        <v>1839</v>
      </c>
      <c r="F9514" s="155" t="s">
        <v>1839</v>
      </c>
      <c r="G9514" s="154" t="s">
        <v>400</v>
      </c>
      <c r="H9514" s="155" t="str">
        <f>IF(Proc[[#This Row],[type]]="LFF (MDG-F)",MID(Proc[[#This Row],[Obj]],13,10),"")</f>
        <v/>
      </c>
      <c r="J9514" s="155" t="b">
        <f>Proc[[#This Row],[Requested]]=Proc[[#This Row],[CurrentParent]]</f>
        <v>1</v>
      </c>
      <c r="K9514" s="155" t="str">
        <f>IF(Proc[[#This Row],[Author]]="Marcela Urrego",VLOOKUP(LEFT(Proc[[#This Row],[Requested]],1),Table3[#All],2,0),VLOOKUP(Proc[[#This Row],[Author]],Table4[],2,0))</f>
        <v>LS</v>
      </c>
      <c r="L9514" s="155" t="s">
        <v>7801</v>
      </c>
      <c r="M9514" s="140">
        <v>46100</v>
      </c>
      <c r="N9514" s="140"/>
      <c r="O9514" s="140"/>
      <c r="P9514" s="140" t="str">
        <f ca="1">IF(Proc[[#This Row],[DaysAgeing]]&gt;5,"yep","on track")</f>
        <v>yep</v>
      </c>
      <c r="Q9514" s="2">
        <f ca="1">IF(Proc[[#This Row],[DateClosed]]="",ABS(NETWORKDAYS(Proc[[#This Row],[DateOpened]],TODAY()))-1,ABS(NETWORKDAYS(Proc[[#This Row],[DateOpened]],Proc[[#This Row],[DateClosed]]))-1)</f>
        <v>11</v>
      </c>
      <c r="R9514" s="140" t="s">
        <v>488</v>
      </c>
      <c r="S9514" s="155"/>
      <c r="T9514" s="155"/>
    </row>
    <row r="9515" spans="1:20" hidden="1">
      <c r="A9515" s="154" t="s">
        <v>11721</v>
      </c>
      <c r="B9515" s="155" t="str">
        <f>IFERROR(VLOOKUP(Proc[[#This Row],[App]],Table2[],3,0),"open")</f>
        <v>ok</v>
      </c>
      <c r="C9515" s="156" t="s">
        <v>369</v>
      </c>
      <c r="D9515" t="s">
        <v>11725</v>
      </c>
      <c r="E9515" t="s">
        <v>1839</v>
      </c>
      <c r="F9515" s="155" t="s">
        <v>1839</v>
      </c>
      <c r="G9515" s="154" t="s">
        <v>400</v>
      </c>
      <c r="H9515" s="155" t="str">
        <f>IF(Proc[[#This Row],[type]]="LFF (MDG-F)",MID(Proc[[#This Row],[Obj]],13,10),"")</f>
        <v/>
      </c>
      <c r="J9515" s="155" t="b">
        <f>Proc[[#This Row],[Requested]]=Proc[[#This Row],[CurrentParent]]</f>
        <v>1</v>
      </c>
      <c r="K9515" s="155" t="str">
        <f>IF(Proc[[#This Row],[Author]]="Marcela Urrego",VLOOKUP(LEFT(Proc[[#This Row],[Requested]],1),Table3[#All],2,0),VLOOKUP(Proc[[#This Row],[Author]],Table4[],2,0))</f>
        <v>LS</v>
      </c>
      <c r="L9515" s="155" t="s">
        <v>7801</v>
      </c>
      <c r="M9515" s="140">
        <v>46100</v>
      </c>
      <c r="N9515" s="140"/>
      <c r="O9515" s="140"/>
      <c r="P9515" s="140" t="str">
        <f ca="1">IF(Proc[[#This Row],[DaysAgeing]]&gt;5,"yep","on track")</f>
        <v>yep</v>
      </c>
      <c r="Q9515" s="2">
        <f ca="1">IF(Proc[[#This Row],[DateClosed]]="",ABS(NETWORKDAYS(Proc[[#This Row],[DateOpened]],TODAY()))-1,ABS(NETWORKDAYS(Proc[[#This Row],[DateOpened]],Proc[[#This Row],[DateClosed]]))-1)</f>
        <v>11</v>
      </c>
      <c r="R9515" s="140" t="s">
        <v>488</v>
      </c>
      <c r="S9515" s="155"/>
      <c r="T9515" s="155"/>
    </row>
    <row r="9516" spans="1:20" hidden="1">
      <c r="A9516" s="154" t="s">
        <v>11721</v>
      </c>
      <c r="B9516" s="155" t="str">
        <f>IFERROR(VLOOKUP(Proc[[#This Row],[App]],Table2[],3,0),"open")</f>
        <v>ok</v>
      </c>
      <c r="C9516" s="156" t="s">
        <v>369</v>
      </c>
      <c r="D9516" t="s">
        <v>11726</v>
      </c>
      <c r="E9516" t="s">
        <v>1838</v>
      </c>
      <c r="F9516" s="155" t="s">
        <v>1838</v>
      </c>
      <c r="G9516" s="154" t="s">
        <v>400</v>
      </c>
      <c r="H9516" s="155" t="str">
        <f>IF(Proc[[#This Row],[type]]="LFF (MDG-F)",MID(Proc[[#This Row],[Obj]],13,10),"")</f>
        <v/>
      </c>
      <c r="J9516" s="155" t="b">
        <f>Proc[[#This Row],[Requested]]=Proc[[#This Row],[CurrentParent]]</f>
        <v>1</v>
      </c>
      <c r="K9516" s="155" t="str">
        <f>IF(Proc[[#This Row],[Author]]="Marcela Urrego",VLOOKUP(LEFT(Proc[[#This Row],[Requested]],1),Table3[#All],2,0),VLOOKUP(Proc[[#This Row],[Author]],Table4[],2,0))</f>
        <v>LS</v>
      </c>
      <c r="L9516" s="155" t="s">
        <v>7801</v>
      </c>
      <c r="M9516" s="140">
        <v>46100</v>
      </c>
      <c r="N9516" s="140"/>
      <c r="O9516" s="140"/>
      <c r="P9516" s="140" t="str">
        <f ca="1">IF(Proc[[#This Row],[DaysAgeing]]&gt;5,"yep","on track")</f>
        <v>yep</v>
      </c>
      <c r="Q9516" s="2">
        <f ca="1">IF(Proc[[#This Row],[DateClosed]]="",ABS(NETWORKDAYS(Proc[[#This Row],[DateOpened]],TODAY()))-1,ABS(NETWORKDAYS(Proc[[#This Row],[DateOpened]],Proc[[#This Row],[DateClosed]]))-1)</f>
        <v>11</v>
      </c>
      <c r="R9516" s="140" t="s">
        <v>488</v>
      </c>
      <c r="S9516" s="155"/>
      <c r="T9516" s="155"/>
    </row>
    <row r="9517" spans="1:20" hidden="1">
      <c r="A9517" s="154" t="s">
        <v>11721</v>
      </c>
      <c r="B9517" s="155" t="str">
        <f>IFERROR(VLOOKUP(Proc[[#This Row],[App]],Table2[],3,0),"open")</f>
        <v>ok</v>
      </c>
      <c r="C9517" s="156" t="s">
        <v>369</v>
      </c>
      <c r="D9517" t="s">
        <v>11727</v>
      </c>
      <c r="E9517" t="s">
        <v>1838</v>
      </c>
      <c r="F9517" s="155" t="s">
        <v>1838</v>
      </c>
      <c r="G9517" s="154" t="s">
        <v>400</v>
      </c>
      <c r="H9517" s="155" t="str">
        <f>IF(Proc[[#This Row],[type]]="LFF (MDG-F)",MID(Proc[[#This Row],[Obj]],13,10),"")</f>
        <v/>
      </c>
      <c r="J9517" s="155" t="b">
        <f>Proc[[#This Row],[Requested]]=Proc[[#This Row],[CurrentParent]]</f>
        <v>1</v>
      </c>
      <c r="K9517" s="155" t="str">
        <f>IF(Proc[[#This Row],[Author]]="Marcela Urrego",VLOOKUP(LEFT(Proc[[#This Row],[Requested]],1),Table3[#All],2,0),VLOOKUP(Proc[[#This Row],[Author]],Table4[],2,0))</f>
        <v>LS</v>
      </c>
      <c r="L9517" s="155" t="s">
        <v>7801</v>
      </c>
      <c r="M9517" s="140">
        <v>46100</v>
      </c>
      <c r="N9517" s="140"/>
      <c r="O9517" s="140"/>
      <c r="P9517" s="140" t="str">
        <f ca="1">IF(Proc[[#This Row],[DaysAgeing]]&gt;5,"yep","on track")</f>
        <v>yep</v>
      </c>
      <c r="Q9517" s="2">
        <f ca="1">IF(Proc[[#This Row],[DateClosed]]="",ABS(NETWORKDAYS(Proc[[#This Row],[DateOpened]],TODAY()))-1,ABS(NETWORKDAYS(Proc[[#This Row],[DateOpened]],Proc[[#This Row],[DateClosed]]))-1)</f>
        <v>11</v>
      </c>
      <c r="R9517" s="140" t="s">
        <v>488</v>
      </c>
      <c r="S9517" s="155"/>
      <c r="T9517" s="155"/>
    </row>
    <row r="9518" spans="1:20" hidden="1">
      <c r="A9518" s="154" t="s">
        <v>11721</v>
      </c>
      <c r="B9518" s="155" t="str">
        <f>IFERROR(VLOOKUP(Proc[[#This Row],[App]],Table2[],3,0),"open")</f>
        <v>ok</v>
      </c>
      <c r="C9518" s="156" t="s">
        <v>369</v>
      </c>
      <c r="D9518" t="s">
        <v>11728</v>
      </c>
      <c r="E9518" t="s">
        <v>1838</v>
      </c>
      <c r="F9518" s="155" t="s">
        <v>1838</v>
      </c>
      <c r="G9518" s="154" t="s">
        <v>400</v>
      </c>
      <c r="H9518" s="155" t="str">
        <f>IF(Proc[[#This Row],[type]]="LFF (MDG-F)",MID(Proc[[#This Row],[Obj]],13,10),"")</f>
        <v/>
      </c>
      <c r="J9518" s="155" t="b">
        <f>Proc[[#This Row],[Requested]]=Proc[[#This Row],[CurrentParent]]</f>
        <v>1</v>
      </c>
      <c r="K9518" s="155" t="str">
        <f>IF(Proc[[#This Row],[Author]]="Marcela Urrego",VLOOKUP(LEFT(Proc[[#This Row],[Requested]],1),Table3[#All],2,0),VLOOKUP(Proc[[#This Row],[Author]],Table4[],2,0))</f>
        <v>LS</v>
      </c>
      <c r="L9518" s="155" t="s">
        <v>7801</v>
      </c>
      <c r="M9518" s="140">
        <v>46100</v>
      </c>
      <c r="N9518" s="140"/>
      <c r="O9518" s="140"/>
      <c r="P9518" s="140" t="str">
        <f ca="1">IF(Proc[[#This Row],[DaysAgeing]]&gt;5,"yep","on track")</f>
        <v>yep</v>
      </c>
      <c r="Q9518" s="2">
        <f ca="1">IF(Proc[[#This Row],[DateClosed]]="",ABS(NETWORKDAYS(Proc[[#This Row],[DateOpened]],TODAY()))-1,ABS(NETWORKDAYS(Proc[[#This Row],[DateOpened]],Proc[[#This Row],[DateClosed]]))-1)</f>
        <v>11</v>
      </c>
      <c r="R9518" s="140" t="s">
        <v>488</v>
      </c>
      <c r="S9518" s="155"/>
      <c r="T9518" s="155"/>
    </row>
    <row r="9519" spans="1:20" hidden="1">
      <c r="A9519" s="154" t="s">
        <v>11721</v>
      </c>
      <c r="B9519" s="155" t="str">
        <f>IFERROR(VLOOKUP(Proc[[#This Row],[App]],Table2[],3,0),"open")</f>
        <v>ok</v>
      </c>
      <c r="C9519" s="156" t="s">
        <v>369</v>
      </c>
      <c r="D9519" t="s">
        <v>11729</v>
      </c>
      <c r="E9519" t="s">
        <v>1837</v>
      </c>
      <c r="F9519" s="155" t="s">
        <v>1837</v>
      </c>
      <c r="G9519" s="154" t="s">
        <v>400</v>
      </c>
      <c r="H9519" s="155" t="str">
        <f>IF(Proc[[#This Row],[type]]="LFF (MDG-F)",MID(Proc[[#This Row],[Obj]],13,10),"")</f>
        <v/>
      </c>
      <c r="J9519" s="155" t="b">
        <f>Proc[[#This Row],[Requested]]=Proc[[#This Row],[CurrentParent]]</f>
        <v>1</v>
      </c>
      <c r="K9519" s="155" t="str">
        <f>IF(Proc[[#This Row],[Author]]="Marcela Urrego",VLOOKUP(LEFT(Proc[[#This Row],[Requested]],1),Table3[#All],2,0),VLOOKUP(Proc[[#This Row],[Author]],Table4[],2,0))</f>
        <v>LS</v>
      </c>
      <c r="L9519" s="155" t="s">
        <v>7801</v>
      </c>
      <c r="M9519" s="140">
        <v>46100</v>
      </c>
      <c r="N9519" s="140"/>
      <c r="O9519" s="140"/>
      <c r="P9519" s="140" t="str">
        <f ca="1">IF(Proc[[#This Row],[DaysAgeing]]&gt;5,"yep","on track")</f>
        <v>yep</v>
      </c>
      <c r="Q9519" s="2">
        <f ca="1">IF(Proc[[#This Row],[DateClosed]]="",ABS(NETWORKDAYS(Proc[[#This Row],[DateOpened]],TODAY()))-1,ABS(NETWORKDAYS(Proc[[#This Row],[DateOpened]],Proc[[#This Row],[DateClosed]]))-1)</f>
        <v>11</v>
      </c>
      <c r="R9519" s="140" t="s">
        <v>488</v>
      </c>
      <c r="S9519" s="155"/>
      <c r="T9519" s="155"/>
    </row>
    <row r="9520" spans="1:20" hidden="1">
      <c r="A9520" s="154" t="s">
        <v>11721</v>
      </c>
      <c r="B9520" s="155" t="str">
        <f>IFERROR(VLOOKUP(Proc[[#This Row],[App]],Table2[],3,0),"open")</f>
        <v>ok</v>
      </c>
      <c r="C9520" s="156" t="s">
        <v>369</v>
      </c>
      <c r="D9520" t="s">
        <v>11730</v>
      </c>
      <c r="E9520" t="s">
        <v>2415</v>
      </c>
      <c r="F9520" s="155" t="s">
        <v>2415</v>
      </c>
      <c r="G9520" s="154" t="s">
        <v>400</v>
      </c>
      <c r="H9520" s="155" t="str">
        <f>IF(Proc[[#This Row],[type]]="LFF (MDG-F)",MID(Proc[[#This Row],[Obj]],13,10),"")</f>
        <v/>
      </c>
      <c r="J9520" s="155" t="b">
        <f>Proc[[#This Row],[Requested]]=Proc[[#This Row],[CurrentParent]]</f>
        <v>1</v>
      </c>
      <c r="K9520" s="155" t="str">
        <f>IF(Proc[[#This Row],[Author]]="Marcela Urrego",VLOOKUP(LEFT(Proc[[#This Row],[Requested]],1),Table3[#All],2,0),VLOOKUP(Proc[[#This Row],[Author]],Table4[],2,0))</f>
        <v>LS</v>
      </c>
      <c r="L9520" s="155" t="s">
        <v>7801</v>
      </c>
      <c r="M9520" s="140">
        <v>46100</v>
      </c>
      <c r="N9520" s="140"/>
      <c r="O9520" s="140"/>
      <c r="P9520" s="140" t="str">
        <f ca="1">IF(Proc[[#This Row],[DaysAgeing]]&gt;5,"yep","on track")</f>
        <v>yep</v>
      </c>
      <c r="Q9520" s="2">
        <f ca="1">IF(Proc[[#This Row],[DateClosed]]="",ABS(NETWORKDAYS(Proc[[#This Row],[DateOpened]],TODAY()))-1,ABS(NETWORKDAYS(Proc[[#This Row],[DateOpened]],Proc[[#This Row],[DateClosed]]))-1)</f>
        <v>11</v>
      </c>
      <c r="R9520" s="140" t="s">
        <v>488</v>
      </c>
      <c r="S9520" s="155"/>
      <c r="T9520" s="155"/>
    </row>
    <row r="9521" spans="1:20" hidden="1">
      <c r="A9521" t="s">
        <v>11740</v>
      </c>
      <c r="B9521" s="155" t="str">
        <f>IFERROR(VLOOKUP(Proc[[#This Row],[App]],Table2[],3,0),"open")</f>
        <v>ok</v>
      </c>
      <c r="C9521" s="156" t="s">
        <v>369</v>
      </c>
      <c r="D9521" t="s">
        <v>11741</v>
      </c>
      <c r="E9521" t="s">
        <v>7171</v>
      </c>
      <c r="F9521" s="155" t="s">
        <v>7171</v>
      </c>
      <c r="G9521" s="156" t="s">
        <v>400</v>
      </c>
      <c r="H9521" s="155" t="str">
        <f>IF(Proc[[#This Row],[type]]="LFF (MDG-F)",MID(Proc[[#This Row],[Obj]],13,10),"")</f>
        <v/>
      </c>
      <c r="J9521" s="155" t="b">
        <f>Proc[[#This Row],[Requested]]=Proc[[#This Row],[CurrentParent]]</f>
        <v>1</v>
      </c>
      <c r="K9521" s="155" t="str">
        <f>IF(Proc[[#This Row],[Author]]="Marcela Urrego",VLOOKUP(LEFT(Proc[[#This Row],[Requested]],1),Table3[#All],2,0),VLOOKUP(Proc[[#This Row],[Author]],Table4[],2,0))</f>
        <v>LS?</v>
      </c>
      <c r="L9521" s="155" t="s">
        <v>7801</v>
      </c>
      <c r="M9521" s="140">
        <v>46101</v>
      </c>
      <c r="N9521" s="140"/>
      <c r="O9521" s="140"/>
      <c r="P9521" s="140" t="str">
        <f ca="1">IF(Proc[[#This Row],[DaysAgeing]]&gt;5,"yep","on track")</f>
        <v>yep</v>
      </c>
      <c r="Q9521" s="2">
        <f ca="1">IF(Proc[[#This Row],[DateClosed]]="",ABS(NETWORKDAYS(Proc[[#This Row],[DateOpened]],TODAY()))-1,ABS(NETWORKDAYS(Proc[[#This Row],[DateOpened]],Proc[[#This Row],[DateClosed]]))-1)</f>
        <v>10</v>
      </c>
      <c r="R9521" s="140" t="s">
        <v>4887</v>
      </c>
      <c r="S9521" s="155"/>
      <c r="T9521" s="155"/>
    </row>
    <row r="9522" spans="1:20" hidden="1">
      <c r="A9522" s="156" t="s">
        <v>11740</v>
      </c>
      <c r="B9522" s="155" t="str">
        <f>IFERROR(VLOOKUP(Proc[[#This Row],[App]],Table2[],3,0),"open")</f>
        <v>ok</v>
      </c>
      <c r="C9522" s="156" t="s">
        <v>369</v>
      </c>
      <c r="D9522" t="s">
        <v>11742</v>
      </c>
      <c r="E9522" t="s">
        <v>4740</v>
      </c>
      <c r="F9522" s="155" t="s">
        <v>4740</v>
      </c>
      <c r="G9522" s="156" t="s">
        <v>400</v>
      </c>
      <c r="H9522" s="155" t="str">
        <f>IF(Proc[[#This Row],[type]]="LFF (MDG-F)",MID(Proc[[#This Row],[Obj]],13,10),"")</f>
        <v/>
      </c>
      <c r="J9522" s="155" t="b">
        <f>Proc[[#This Row],[Requested]]=Proc[[#This Row],[CurrentParent]]</f>
        <v>1</v>
      </c>
      <c r="K9522" s="155" t="str">
        <f>IF(Proc[[#This Row],[Author]]="Marcela Urrego",VLOOKUP(LEFT(Proc[[#This Row],[Requested]],1),Table3[#All],2,0),VLOOKUP(Proc[[#This Row],[Author]],Table4[],2,0))</f>
        <v>LS?</v>
      </c>
      <c r="L9522" s="155" t="s">
        <v>7801</v>
      </c>
      <c r="M9522" s="140">
        <v>46101</v>
      </c>
      <c r="N9522" s="140"/>
      <c r="O9522" s="140"/>
      <c r="P9522" s="140" t="str">
        <f ca="1">IF(Proc[[#This Row],[DaysAgeing]]&gt;5,"yep","on track")</f>
        <v>yep</v>
      </c>
      <c r="Q9522" s="2">
        <f ca="1">IF(Proc[[#This Row],[DateClosed]]="",ABS(NETWORKDAYS(Proc[[#This Row],[DateOpened]],TODAY()))-1,ABS(NETWORKDAYS(Proc[[#This Row],[DateOpened]],Proc[[#This Row],[DateClosed]]))-1)</f>
        <v>10</v>
      </c>
      <c r="R9522" s="140" t="s">
        <v>4887</v>
      </c>
      <c r="S9522" s="155"/>
      <c r="T9522" s="155"/>
    </row>
    <row r="9523" spans="1:20" hidden="1">
      <c r="A9523" s="156" t="s">
        <v>11740</v>
      </c>
      <c r="B9523" s="155" t="str">
        <f>IFERROR(VLOOKUP(Proc[[#This Row],[App]],Table2[],3,0),"open")</f>
        <v>ok</v>
      </c>
      <c r="C9523" s="156" t="s">
        <v>369</v>
      </c>
      <c r="D9523" t="s">
        <v>11743</v>
      </c>
      <c r="E9523" t="s">
        <v>555</v>
      </c>
      <c r="F9523" s="155" t="s">
        <v>555</v>
      </c>
      <c r="G9523" s="156" t="s">
        <v>400</v>
      </c>
      <c r="H9523" s="155" t="str">
        <f>IF(Proc[[#This Row],[type]]="LFF (MDG-F)",MID(Proc[[#This Row],[Obj]],13,10),"")</f>
        <v/>
      </c>
      <c r="J9523" s="155" t="b">
        <f>Proc[[#This Row],[Requested]]=Proc[[#This Row],[CurrentParent]]</f>
        <v>1</v>
      </c>
      <c r="K9523" s="155" t="str">
        <f>IF(Proc[[#This Row],[Author]]="Marcela Urrego",VLOOKUP(LEFT(Proc[[#This Row],[Requested]],1),Table3[#All],2,0),VLOOKUP(Proc[[#This Row],[Author]],Table4[],2,0))</f>
        <v>LS?</v>
      </c>
      <c r="L9523" s="155" t="s">
        <v>7801</v>
      </c>
      <c r="M9523" s="140">
        <v>46101</v>
      </c>
      <c r="N9523" s="140"/>
      <c r="O9523" s="140"/>
      <c r="P9523" s="140" t="str">
        <f ca="1">IF(Proc[[#This Row],[DaysAgeing]]&gt;5,"yep","on track")</f>
        <v>yep</v>
      </c>
      <c r="Q9523" s="2">
        <f ca="1">IF(Proc[[#This Row],[DateClosed]]="",ABS(NETWORKDAYS(Proc[[#This Row],[DateOpened]],TODAY()))-1,ABS(NETWORKDAYS(Proc[[#This Row],[DateOpened]],Proc[[#This Row],[DateClosed]]))-1)</f>
        <v>10</v>
      </c>
      <c r="R9523" s="140" t="s">
        <v>4887</v>
      </c>
      <c r="S9523" s="155"/>
      <c r="T9523" s="155"/>
    </row>
    <row r="9524" spans="1:20" hidden="1">
      <c r="A9524" s="156" t="s">
        <v>11740</v>
      </c>
      <c r="B9524" s="155" t="str">
        <f>IFERROR(VLOOKUP(Proc[[#This Row],[App]],Table2[],3,0),"open")</f>
        <v>ok</v>
      </c>
      <c r="C9524" s="156" t="s">
        <v>369</v>
      </c>
      <c r="D9524" t="s">
        <v>11744</v>
      </c>
      <c r="E9524" t="s">
        <v>4374</v>
      </c>
      <c r="F9524" s="155" t="s">
        <v>4374</v>
      </c>
      <c r="G9524" s="156" t="s">
        <v>400</v>
      </c>
      <c r="H9524" s="155" t="str">
        <f>IF(Proc[[#This Row],[type]]="LFF (MDG-F)",MID(Proc[[#This Row],[Obj]],13,10),"")</f>
        <v/>
      </c>
      <c r="J9524" s="155" t="b">
        <f>Proc[[#This Row],[Requested]]=Proc[[#This Row],[CurrentParent]]</f>
        <v>1</v>
      </c>
      <c r="K9524" s="155" t="str">
        <f>IF(Proc[[#This Row],[Author]]="Marcela Urrego",VLOOKUP(LEFT(Proc[[#This Row],[Requested]],1),Table3[#All],2,0),VLOOKUP(Proc[[#This Row],[Author]],Table4[],2,0))</f>
        <v>LS?</v>
      </c>
      <c r="L9524" s="155" t="s">
        <v>7801</v>
      </c>
      <c r="M9524" s="140">
        <v>46101</v>
      </c>
      <c r="N9524" s="140"/>
      <c r="O9524" s="140"/>
      <c r="P9524" s="140" t="str">
        <f ca="1">IF(Proc[[#This Row],[DaysAgeing]]&gt;5,"yep","on track")</f>
        <v>yep</v>
      </c>
      <c r="Q9524" s="2">
        <f ca="1">IF(Proc[[#This Row],[DateClosed]]="",ABS(NETWORKDAYS(Proc[[#This Row],[DateOpened]],TODAY()))-1,ABS(NETWORKDAYS(Proc[[#This Row],[DateOpened]],Proc[[#This Row],[DateClosed]]))-1)</f>
        <v>10</v>
      </c>
      <c r="R9524" s="140" t="s">
        <v>4887</v>
      </c>
      <c r="S9524" s="155"/>
      <c r="T9524" s="155"/>
    </row>
    <row r="9525" spans="1:20" hidden="1">
      <c r="A9525" t="s">
        <v>11745</v>
      </c>
      <c r="B9525" s="155" t="str">
        <f>IFERROR(VLOOKUP(Proc[[#This Row],[App]],Table2[],3,0),"open")</f>
        <v>ok</v>
      </c>
      <c r="C9525" s="156" t="s">
        <v>691</v>
      </c>
      <c r="D9525" t="s">
        <v>10638</v>
      </c>
      <c r="E9525" t="s">
        <v>10640</v>
      </c>
      <c r="F9525" s="155"/>
      <c r="G9525" s="156" t="s">
        <v>400</v>
      </c>
      <c r="H9525" s="155" t="str">
        <f>IF(Proc[[#This Row],[type]]="LFF (MDG-F)",MID(Proc[[#This Row],[Obj]],13,10),"")</f>
        <v/>
      </c>
      <c r="J9525" s="155" t="b">
        <f>Proc[[#This Row],[Requested]]=Proc[[#This Row],[CurrentParent]]</f>
        <v>0</v>
      </c>
      <c r="K9525" s="155" t="str">
        <f>IF(Proc[[#This Row],[Author]]="Marcela Urrego",VLOOKUP(LEFT(Proc[[#This Row],[Requested]],1),Table3[#All],2,0),VLOOKUP(Proc[[#This Row],[Author]],Table4[],2,0))</f>
        <v>HC</v>
      </c>
      <c r="L9525" s="155" t="s">
        <v>7801</v>
      </c>
      <c r="M9525" s="140">
        <v>46101</v>
      </c>
      <c r="N9525" s="140"/>
      <c r="O9525" s="140"/>
      <c r="P9525" s="140" t="str">
        <f ca="1">IF(Proc[[#This Row],[DaysAgeing]]&gt;5,"yep","on track")</f>
        <v>yep</v>
      </c>
      <c r="Q9525" s="2">
        <f ca="1">IF(Proc[[#This Row],[DateClosed]]="",ABS(NETWORKDAYS(Proc[[#This Row],[DateOpened]],TODAY()))-1,ABS(NETWORKDAYS(Proc[[#This Row],[DateOpened]],Proc[[#This Row],[DateClosed]]))-1)</f>
        <v>10</v>
      </c>
      <c r="R9525" s="140" t="s">
        <v>5381</v>
      </c>
      <c r="S9525" s="155"/>
      <c r="T9525" s="155"/>
    </row>
    <row r="9526" spans="1:20" hidden="1">
      <c r="A9526" s="156" t="s">
        <v>11745</v>
      </c>
      <c r="B9526" s="155" t="str">
        <f>IFERROR(VLOOKUP(Proc[[#This Row],[App]],Table2[],3,0),"open")</f>
        <v>ok</v>
      </c>
      <c r="C9526" s="156" t="s">
        <v>369</v>
      </c>
      <c r="D9526" t="s">
        <v>10639</v>
      </c>
      <c r="E9526" t="s">
        <v>10640</v>
      </c>
      <c r="F9526" s="155" t="s">
        <v>10640</v>
      </c>
      <c r="G9526" s="156" t="s">
        <v>400</v>
      </c>
      <c r="H9526" s="155" t="str">
        <f>IF(Proc[[#This Row],[type]]="LFF (MDG-F)",MID(Proc[[#This Row],[Obj]],13,10),"")</f>
        <v/>
      </c>
      <c r="J9526" s="155" t="b">
        <f>Proc[[#This Row],[Requested]]=Proc[[#This Row],[CurrentParent]]</f>
        <v>1</v>
      </c>
      <c r="K9526" s="155" t="str">
        <f>IF(Proc[[#This Row],[Author]]="Marcela Urrego",VLOOKUP(LEFT(Proc[[#This Row],[Requested]],1),Table3[#All],2,0),VLOOKUP(Proc[[#This Row],[Author]],Table4[],2,0))</f>
        <v>HC</v>
      </c>
      <c r="L9526" s="155" t="s">
        <v>7801</v>
      </c>
      <c r="M9526" s="140">
        <v>46101</v>
      </c>
      <c r="N9526" s="140"/>
      <c r="O9526" s="140"/>
      <c r="P9526" s="140" t="str">
        <f ca="1">IF(Proc[[#This Row],[DaysAgeing]]&gt;5,"yep","on track")</f>
        <v>yep</v>
      </c>
      <c r="Q9526" s="2">
        <f ca="1">IF(Proc[[#This Row],[DateClosed]]="",ABS(NETWORKDAYS(Proc[[#This Row],[DateOpened]],TODAY()))-1,ABS(NETWORKDAYS(Proc[[#This Row],[DateOpened]],Proc[[#This Row],[DateClosed]]))-1)</f>
        <v>10</v>
      </c>
      <c r="R9526" s="140" t="s">
        <v>5381</v>
      </c>
      <c r="S9526" s="155"/>
      <c r="T9526" s="155"/>
    </row>
    <row r="9527" spans="1:20" hidden="1">
      <c r="A9527" t="s">
        <v>11762</v>
      </c>
      <c r="B9527" s="155" t="str">
        <f>IFERROR(VLOOKUP(Proc[[#This Row],[App]],Table2[],3,0),"open")</f>
        <v>ok</v>
      </c>
      <c r="C9527" s="156" t="s">
        <v>369</v>
      </c>
      <c r="D9527" t="s">
        <v>11746</v>
      </c>
      <c r="E9527" t="s">
        <v>11761</v>
      </c>
      <c r="F9527" s="155" t="s">
        <v>11761</v>
      </c>
      <c r="G9527" s="156" t="s">
        <v>400</v>
      </c>
      <c r="H9527" s="155" t="str">
        <f>IF(Proc[[#This Row],[type]]="LFF (MDG-F)",MID(Proc[[#This Row],[Obj]],13,10),"")</f>
        <v/>
      </c>
      <c r="J9527" s="155" t="b">
        <f>Proc[[#This Row],[Requested]]=Proc[[#This Row],[CurrentParent]]</f>
        <v>1</v>
      </c>
      <c r="K9527" s="155" t="str">
        <f>IF(Proc[[#This Row],[Author]]="Marcela Urrego",VLOOKUP(LEFT(Proc[[#This Row],[Requested]],1),Table3[#All],2,0),VLOOKUP(Proc[[#This Row],[Author]],Table4[],2,0))</f>
        <v>MGF</v>
      </c>
      <c r="L9527" s="155" t="s">
        <v>7801</v>
      </c>
      <c r="M9527" s="140">
        <v>46101</v>
      </c>
      <c r="N9527" s="140"/>
      <c r="O9527" s="140"/>
      <c r="P9527" s="140" t="str">
        <f ca="1">IF(Proc[[#This Row],[DaysAgeing]]&gt;5,"yep","on track")</f>
        <v>yep</v>
      </c>
      <c r="Q9527" s="2">
        <f ca="1">IF(Proc[[#This Row],[DateClosed]]="",ABS(NETWORKDAYS(Proc[[#This Row],[DateOpened]],TODAY()))-1,ABS(NETWORKDAYS(Proc[[#This Row],[DateOpened]],Proc[[#This Row],[DateClosed]]))-1)</f>
        <v>10</v>
      </c>
      <c r="R9527" s="140" t="s">
        <v>514</v>
      </c>
      <c r="S9527" s="155"/>
      <c r="T9527" s="155"/>
    </row>
    <row r="9528" spans="1:20" hidden="1">
      <c r="A9528" s="156" t="s">
        <v>11762</v>
      </c>
      <c r="B9528" s="155" t="str">
        <f>IFERROR(VLOOKUP(Proc[[#This Row],[App]],Table2[],3,0),"open")</f>
        <v>ok</v>
      </c>
      <c r="C9528" s="156" t="s">
        <v>369</v>
      </c>
      <c r="D9528" t="s">
        <v>11747</v>
      </c>
      <c r="E9528" t="s">
        <v>11761</v>
      </c>
      <c r="F9528" s="155" t="s">
        <v>11761</v>
      </c>
      <c r="G9528" s="156" t="s">
        <v>400</v>
      </c>
      <c r="H9528" s="155" t="str">
        <f>IF(Proc[[#This Row],[type]]="LFF (MDG-F)",MID(Proc[[#This Row],[Obj]],13,10),"")</f>
        <v/>
      </c>
      <c r="J9528" s="155" t="b">
        <f>Proc[[#This Row],[Requested]]=Proc[[#This Row],[CurrentParent]]</f>
        <v>1</v>
      </c>
      <c r="K9528" s="155" t="str">
        <f>IF(Proc[[#This Row],[Author]]="Marcela Urrego",VLOOKUP(LEFT(Proc[[#This Row],[Requested]],1),Table3[#All],2,0),VLOOKUP(Proc[[#This Row],[Author]],Table4[],2,0))</f>
        <v>MGF</v>
      </c>
      <c r="L9528" s="155" t="s">
        <v>7801</v>
      </c>
      <c r="M9528" s="140">
        <v>46101</v>
      </c>
      <c r="N9528" s="140"/>
      <c r="O9528" s="140"/>
      <c r="P9528" s="140" t="str">
        <f ca="1">IF(Proc[[#This Row],[DaysAgeing]]&gt;5,"yep","on track")</f>
        <v>yep</v>
      </c>
      <c r="Q9528" s="2">
        <f ca="1">IF(Proc[[#This Row],[DateClosed]]="",ABS(NETWORKDAYS(Proc[[#This Row],[DateOpened]],TODAY()))-1,ABS(NETWORKDAYS(Proc[[#This Row],[DateOpened]],Proc[[#This Row],[DateClosed]]))-1)</f>
        <v>10</v>
      </c>
      <c r="R9528" s="140" t="s">
        <v>514</v>
      </c>
      <c r="S9528" s="155"/>
      <c r="T9528" s="155"/>
    </row>
    <row r="9529" spans="1:20" hidden="1">
      <c r="A9529" s="156" t="s">
        <v>11762</v>
      </c>
      <c r="B9529" s="155" t="str">
        <f>IFERROR(VLOOKUP(Proc[[#This Row],[App]],Table2[],3,0),"open")</f>
        <v>ok</v>
      </c>
      <c r="C9529" s="156" t="s">
        <v>369</v>
      </c>
      <c r="D9529" t="s">
        <v>11748</v>
      </c>
      <c r="E9529" t="s">
        <v>11761</v>
      </c>
      <c r="F9529" s="155" t="s">
        <v>11761</v>
      </c>
      <c r="G9529" s="156" t="s">
        <v>400</v>
      </c>
      <c r="H9529" s="155" t="str">
        <f>IF(Proc[[#This Row],[type]]="LFF (MDG-F)",MID(Proc[[#This Row],[Obj]],13,10),"")</f>
        <v/>
      </c>
      <c r="J9529" s="155" t="b">
        <f>Proc[[#This Row],[Requested]]=Proc[[#This Row],[CurrentParent]]</f>
        <v>1</v>
      </c>
      <c r="K9529" s="155" t="str">
        <f>IF(Proc[[#This Row],[Author]]="Marcela Urrego",VLOOKUP(LEFT(Proc[[#This Row],[Requested]],1),Table3[#All],2,0),VLOOKUP(Proc[[#This Row],[Author]],Table4[],2,0))</f>
        <v>MGF</v>
      </c>
      <c r="L9529" s="155" t="s">
        <v>7801</v>
      </c>
      <c r="M9529" s="140">
        <v>46101</v>
      </c>
      <c r="N9529" s="140"/>
      <c r="O9529" s="140"/>
      <c r="P9529" s="140" t="str">
        <f ca="1">IF(Proc[[#This Row],[DaysAgeing]]&gt;5,"yep","on track")</f>
        <v>yep</v>
      </c>
      <c r="Q9529" s="2">
        <f ca="1">IF(Proc[[#This Row],[DateClosed]]="",ABS(NETWORKDAYS(Proc[[#This Row],[DateOpened]],TODAY()))-1,ABS(NETWORKDAYS(Proc[[#This Row],[DateOpened]],Proc[[#This Row],[DateClosed]]))-1)</f>
        <v>10</v>
      </c>
      <c r="R9529" s="140" t="s">
        <v>514</v>
      </c>
      <c r="S9529" s="155"/>
      <c r="T9529" s="155"/>
    </row>
    <row r="9530" spans="1:20" hidden="1">
      <c r="A9530" s="156" t="s">
        <v>11762</v>
      </c>
      <c r="B9530" s="155" t="str">
        <f>IFERROR(VLOOKUP(Proc[[#This Row],[App]],Table2[],3,0),"open")</f>
        <v>ok</v>
      </c>
      <c r="C9530" s="156" t="s">
        <v>369</v>
      </c>
      <c r="D9530" t="s">
        <v>11749</v>
      </c>
      <c r="E9530" t="s">
        <v>11761</v>
      </c>
      <c r="F9530" s="155" t="s">
        <v>11761</v>
      </c>
      <c r="G9530" s="156" t="s">
        <v>400</v>
      </c>
      <c r="H9530" s="155" t="str">
        <f>IF(Proc[[#This Row],[type]]="LFF (MDG-F)",MID(Proc[[#This Row],[Obj]],13,10),"")</f>
        <v/>
      </c>
      <c r="J9530" s="155" t="b">
        <f>Proc[[#This Row],[Requested]]=Proc[[#This Row],[CurrentParent]]</f>
        <v>1</v>
      </c>
      <c r="K9530" s="155" t="str">
        <f>IF(Proc[[#This Row],[Author]]="Marcela Urrego",VLOOKUP(LEFT(Proc[[#This Row],[Requested]],1),Table3[#All],2,0),VLOOKUP(Proc[[#This Row],[Author]],Table4[],2,0))</f>
        <v>MGF</v>
      </c>
      <c r="L9530" s="155" t="s">
        <v>7801</v>
      </c>
      <c r="M9530" s="140">
        <v>46101</v>
      </c>
      <c r="N9530" s="140"/>
      <c r="O9530" s="140"/>
      <c r="P9530" s="140" t="str">
        <f ca="1">IF(Proc[[#This Row],[DaysAgeing]]&gt;5,"yep","on track")</f>
        <v>yep</v>
      </c>
      <c r="Q9530" s="2">
        <f ca="1">IF(Proc[[#This Row],[DateClosed]]="",ABS(NETWORKDAYS(Proc[[#This Row],[DateOpened]],TODAY()))-1,ABS(NETWORKDAYS(Proc[[#This Row],[DateOpened]],Proc[[#This Row],[DateClosed]]))-1)</f>
        <v>10</v>
      </c>
      <c r="R9530" s="140" t="s">
        <v>514</v>
      </c>
      <c r="S9530" s="155"/>
      <c r="T9530" s="155"/>
    </row>
    <row r="9531" spans="1:20" hidden="1">
      <c r="A9531" s="156" t="s">
        <v>11762</v>
      </c>
      <c r="B9531" s="155" t="str">
        <f>IFERROR(VLOOKUP(Proc[[#This Row],[App]],Table2[],3,0),"open")</f>
        <v>ok</v>
      </c>
      <c r="C9531" s="156" t="s">
        <v>369</v>
      </c>
      <c r="D9531" t="s">
        <v>11750</v>
      </c>
      <c r="E9531" t="s">
        <v>11761</v>
      </c>
      <c r="F9531" s="155" t="s">
        <v>11761</v>
      </c>
      <c r="G9531" s="156" t="s">
        <v>400</v>
      </c>
      <c r="H9531" s="155" t="str">
        <f>IF(Proc[[#This Row],[type]]="LFF (MDG-F)",MID(Proc[[#This Row],[Obj]],13,10),"")</f>
        <v/>
      </c>
      <c r="J9531" s="155" t="b">
        <f>Proc[[#This Row],[Requested]]=Proc[[#This Row],[CurrentParent]]</f>
        <v>1</v>
      </c>
      <c r="K9531" s="155" t="str">
        <f>IF(Proc[[#This Row],[Author]]="Marcela Urrego",VLOOKUP(LEFT(Proc[[#This Row],[Requested]],1),Table3[#All],2,0),VLOOKUP(Proc[[#This Row],[Author]],Table4[],2,0))</f>
        <v>MGF</v>
      </c>
      <c r="L9531" s="155" t="s">
        <v>7801</v>
      </c>
      <c r="M9531" s="140">
        <v>46101</v>
      </c>
      <c r="N9531" s="140"/>
      <c r="O9531" s="140"/>
      <c r="P9531" s="140" t="str">
        <f ca="1">IF(Proc[[#This Row],[DaysAgeing]]&gt;5,"yep","on track")</f>
        <v>yep</v>
      </c>
      <c r="Q9531" s="2">
        <f ca="1">IF(Proc[[#This Row],[DateClosed]]="",ABS(NETWORKDAYS(Proc[[#This Row],[DateOpened]],TODAY()))-1,ABS(NETWORKDAYS(Proc[[#This Row],[DateOpened]],Proc[[#This Row],[DateClosed]]))-1)</f>
        <v>10</v>
      </c>
      <c r="R9531" s="140" t="s">
        <v>514</v>
      </c>
      <c r="S9531" s="155"/>
      <c r="T9531" s="155"/>
    </row>
    <row r="9532" spans="1:20" hidden="1">
      <c r="A9532" s="156" t="s">
        <v>11762</v>
      </c>
      <c r="B9532" s="155" t="str">
        <f>IFERROR(VLOOKUP(Proc[[#This Row],[App]],Table2[],3,0),"open")</f>
        <v>ok</v>
      </c>
      <c r="C9532" s="156" t="s">
        <v>369</v>
      </c>
      <c r="D9532" t="s">
        <v>11751</v>
      </c>
      <c r="E9532" t="s">
        <v>11761</v>
      </c>
      <c r="F9532" s="155" t="s">
        <v>11761</v>
      </c>
      <c r="G9532" s="156" t="s">
        <v>406</v>
      </c>
      <c r="H9532" s="155" t="str">
        <f>IF(Proc[[#This Row],[type]]="LFF (MDG-F)",MID(Proc[[#This Row],[Obj]],13,10),"")</f>
        <v>DE10689009</v>
      </c>
      <c r="J9532" s="155" t="b">
        <f>Proc[[#This Row],[Requested]]=Proc[[#This Row],[CurrentParent]]</f>
        <v>1</v>
      </c>
      <c r="K9532" s="155" t="str">
        <f>IF(Proc[[#This Row],[Author]]="Marcela Urrego",VLOOKUP(LEFT(Proc[[#This Row],[Requested]],1),Table3[#All],2,0),VLOOKUP(Proc[[#This Row],[Author]],Table4[],2,0))</f>
        <v>MGF</v>
      </c>
      <c r="L9532" s="155" t="s">
        <v>7801</v>
      </c>
      <c r="M9532" s="140">
        <v>46101</v>
      </c>
      <c r="N9532" s="140"/>
      <c r="O9532" s="140"/>
      <c r="P9532" s="140" t="str">
        <f ca="1">IF(Proc[[#This Row],[DaysAgeing]]&gt;5,"yep","on track")</f>
        <v>yep</v>
      </c>
      <c r="Q9532" s="2">
        <f ca="1">IF(Proc[[#This Row],[DateClosed]]="",ABS(NETWORKDAYS(Proc[[#This Row],[DateOpened]],TODAY()))-1,ABS(NETWORKDAYS(Proc[[#This Row],[DateOpened]],Proc[[#This Row],[DateClosed]]))-1)</f>
        <v>10</v>
      </c>
      <c r="R9532" s="140" t="s">
        <v>514</v>
      </c>
      <c r="S9532" s="155"/>
      <c r="T9532" s="155"/>
    </row>
    <row r="9533" spans="1:20" hidden="1">
      <c r="A9533" s="156" t="s">
        <v>11762</v>
      </c>
      <c r="B9533" s="155" t="str">
        <f>IFERROR(VLOOKUP(Proc[[#This Row],[App]],Table2[],3,0),"open")</f>
        <v>ok</v>
      </c>
      <c r="C9533" s="156" t="s">
        <v>369</v>
      </c>
      <c r="D9533" t="s">
        <v>11752</v>
      </c>
      <c r="E9533" t="s">
        <v>11761</v>
      </c>
      <c r="F9533" s="155" t="s">
        <v>11761</v>
      </c>
      <c r="G9533" s="156" t="s">
        <v>400</v>
      </c>
      <c r="H9533" s="155" t="str">
        <f>IF(Proc[[#This Row],[type]]="LFF (MDG-F)",MID(Proc[[#This Row],[Obj]],13,10),"")</f>
        <v/>
      </c>
      <c r="J9533" s="155" t="b">
        <f>Proc[[#This Row],[Requested]]=Proc[[#This Row],[CurrentParent]]</f>
        <v>1</v>
      </c>
      <c r="K9533" s="155" t="str">
        <f>IF(Proc[[#This Row],[Author]]="Marcela Urrego",VLOOKUP(LEFT(Proc[[#This Row],[Requested]],1),Table3[#All],2,0),VLOOKUP(Proc[[#This Row],[Author]],Table4[],2,0))</f>
        <v>MGF</v>
      </c>
      <c r="L9533" s="155" t="s">
        <v>7801</v>
      </c>
      <c r="M9533" s="140">
        <v>46101</v>
      </c>
      <c r="N9533" s="140"/>
      <c r="O9533" s="140"/>
      <c r="P9533" s="140" t="str">
        <f ca="1">IF(Proc[[#This Row],[DaysAgeing]]&gt;5,"yep","on track")</f>
        <v>yep</v>
      </c>
      <c r="Q9533" s="2">
        <f ca="1">IF(Proc[[#This Row],[DateClosed]]="",ABS(NETWORKDAYS(Proc[[#This Row],[DateOpened]],TODAY()))-1,ABS(NETWORKDAYS(Proc[[#This Row],[DateOpened]],Proc[[#This Row],[DateClosed]]))-1)</f>
        <v>10</v>
      </c>
      <c r="R9533" s="140" t="s">
        <v>514</v>
      </c>
      <c r="S9533" s="155"/>
      <c r="T9533" s="155"/>
    </row>
    <row r="9534" spans="1:20" hidden="1">
      <c r="A9534" s="156" t="s">
        <v>11762</v>
      </c>
      <c r="B9534" s="155" t="str">
        <f>IFERROR(VLOOKUP(Proc[[#This Row],[App]],Table2[],3,0),"open")</f>
        <v>ok</v>
      </c>
      <c r="C9534" s="156" t="s">
        <v>369</v>
      </c>
      <c r="D9534" t="s">
        <v>11753</v>
      </c>
      <c r="E9534" t="s">
        <v>11761</v>
      </c>
      <c r="F9534" s="155" t="s">
        <v>11761</v>
      </c>
      <c r="G9534" s="156" t="s">
        <v>400</v>
      </c>
      <c r="H9534" s="155" t="str">
        <f>IF(Proc[[#This Row],[type]]="LFF (MDG-F)",MID(Proc[[#This Row],[Obj]],13,10),"")</f>
        <v/>
      </c>
      <c r="J9534" s="155" t="b">
        <f>Proc[[#This Row],[Requested]]=Proc[[#This Row],[CurrentParent]]</f>
        <v>1</v>
      </c>
      <c r="K9534" s="155" t="str">
        <f>IF(Proc[[#This Row],[Author]]="Marcela Urrego",VLOOKUP(LEFT(Proc[[#This Row],[Requested]],1),Table3[#All],2,0),VLOOKUP(Proc[[#This Row],[Author]],Table4[],2,0))</f>
        <v>MGF</v>
      </c>
      <c r="L9534" s="155" t="s">
        <v>7801</v>
      </c>
      <c r="M9534" s="140">
        <v>46101</v>
      </c>
      <c r="N9534" s="140"/>
      <c r="O9534" s="140"/>
      <c r="P9534" s="140" t="str">
        <f ca="1">IF(Proc[[#This Row],[DaysAgeing]]&gt;5,"yep","on track")</f>
        <v>yep</v>
      </c>
      <c r="Q9534" s="2">
        <f ca="1">IF(Proc[[#This Row],[DateClosed]]="",ABS(NETWORKDAYS(Proc[[#This Row],[DateOpened]],TODAY()))-1,ABS(NETWORKDAYS(Proc[[#This Row],[DateOpened]],Proc[[#This Row],[DateClosed]]))-1)</f>
        <v>10</v>
      </c>
      <c r="R9534" s="140" t="s">
        <v>514</v>
      </c>
      <c r="S9534" s="155"/>
      <c r="T9534" s="155"/>
    </row>
    <row r="9535" spans="1:20" hidden="1">
      <c r="A9535" s="156" t="s">
        <v>11762</v>
      </c>
      <c r="B9535" s="155" t="str">
        <f>IFERROR(VLOOKUP(Proc[[#This Row],[App]],Table2[],3,0),"open")</f>
        <v>ok</v>
      </c>
      <c r="C9535" s="156" t="s">
        <v>369</v>
      </c>
      <c r="D9535" t="s">
        <v>11754</v>
      </c>
      <c r="E9535" t="s">
        <v>11761</v>
      </c>
      <c r="F9535" s="155" t="s">
        <v>11761</v>
      </c>
      <c r="G9535" s="156" t="s">
        <v>406</v>
      </c>
      <c r="H9535" s="155" t="str">
        <f>IF(Proc[[#This Row],[type]]="LFF (MDG-F)",MID(Proc[[#This Row],[Obj]],13,10),"")</f>
        <v>DE10513200</v>
      </c>
      <c r="J9535" s="155" t="b">
        <f>Proc[[#This Row],[Requested]]=Proc[[#This Row],[CurrentParent]]</f>
        <v>1</v>
      </c>
      <c r="K9535" s="155" t="str">
        <f>IF(Proc[[#This Row],[Author]]="Marcela Urrego",VLOOKUP(LEFT(Proc[[#This Row],[Requested]],1),Table3[#All],2,0),VLOOKUP(Proc[[#This Row],[Author]],Table4[],2,0))</f>
        <v>MGF</v>
      </c>
      <c r="L9535" s="155" t="s">
        <v>7801</v>
      </c>
      <c r="M9535" s="140">
        <v>46101</v>
      </c>
      <c r="N9535" s="140"/>
      <c r="O9535" s="140"/>
      <c r="P9535" s="140" t="str">
        <f ca="1">IF(Proc[[#This Row],[DaysAgeing]]&gt;5,"yep","on track")</f>
        <v>yep</v>
      </c>
      <c r="Q9535" s="2">
        <f ca="1">IF(Proc[[#This Row],[DateClosed]]="",ABS(NETWORKDAYS(Proc[[#This Row],[DateOpened]],TODAY()))-1,ABS(NETWORKDAYS(Proc[[#This Row],[DateOpened]],Proc[[#This Row],[DateClosed]]))-1)</f>
        <v>10</v>
      </c>
      <c r="R9535" s="140" t="s">
        <v>514</v>
      </c>
      <c r="S9535" s="155"/>
      <c r="T9535" s="155"/>
    </row>
    <row r="9536" spans="1:20" hidden="1">
      <c r="A9536" s="156" t="s">
        <v>11762</v>
      </c>
      <c r="B9536" s="155" t="str">
        <f>IFERROR(VLOOKUP(Proc[[#This Row],[App]],Table2[],3,0),"open")</f>
        <v>ok</v>
      </c>
      <c r="C9536" s="156" t="s">
        <v>369</v>
      </c>
      <c r="D9536" t="s">
        <v>11755</v>
      </c>
      <c r="E9536" t="s">
        <v>11761</v>
      </c>
      <c r="F9536" s="155" t="s">
        <v>11761</v>
      </c>
      <c r="G9536" s="156" t="s">
        <v>406</v>
      </c>
      <c r="H9536" s="155" t="str">
        <f>IF(Proc[[#This Row],[type]]="LFF (MDG-F)",MID(Proc[[#This Row],[Obj]],13,10),"")</f>
        <v>DE10660203</v>
      </c>
      <c r="J9536" s="155" t="b">
        <f>Proc[[#This Row],[Requested]]=Proc[[#This Row],[CurrentParent]]</f>
        <v>1</v>
      </c>
      <c r="K9536" s="155" t="str">
        <f>IF(Proc[[#This Row],[Author]]="Marcela Urrego",VLOOKUP(LEFT(Proc[[#This Row],[Requested]],1),Table3[#All],2,0),VLOOKUP(Proc[[#This Row],[Author]],Table4[],2,0))</f>
        <v>MGF</v>
      </c>
      <c r="L9536" s="155" t="s">
        <v>7801</v>
      </c>
      <c r="M9536" s="140">
        <v>46101</v>
      </c>
      <c r="N9536" s="140"/>
      <c r="O9536" s="140"/>
      <c r="P9536" s="140" t="str">
        <f ca="1">IF(Proc[[#This Row],[DaysAgeing]]&gt;5,"yep","on track")</f>
        <v>yep</v>
      </c>
      <c r="Q9536" s="2">
        <f ca="1">IF(Proc[[#This Row],[DateClosed]]="",ABS(NETWORKDAYS(Proc[[#This Row],[DateOpened]],TODAY()))-1,ABS(NETWORKDAYS(Proc[[#This Row],[DateOpened]],Proc[[#This Row],[DateClosed]]))-1)</f>
        <v>10</v>
      </c>
      <c r="R9536" s="140" t="s">
        <v>514</v>
      </c>
      <c r="S9536" s="155"/>
      <c r="T9536" s="155"/>
    </row>
    <row r="9537" spans="1:20" hidden="1">
      <c r="A9537" s="156" t="s">
        <v>11762</v>
      </c>
      <c r="B9537" s="155" t="str">
        <f>IFERROR(VLOOKUP(Proc[[#This Row],[App]],Table2[],3,0),"open")</f>
        <v>ok</v>
      </c>
      <c r="C9537" s="156" t="s">
        <v>369</v>
      </c>
      <c r="D9537" t="s">
        <v>11756</v>
      </c>
      <c r="E9537" t="s">
        <v>11761</v>
      </c>
      <c r="F9537" s="155" t="s">
        <v>11761</v>
      </c>
      <c r="G9537" s="156" t="s">
        <v>406</v>
      </c>
      <c r="H9537" s="155" t="str">
        <f>IF(Proc[[#This Row],[type]]="LFF (MDG-F)",MID(Proc[[#This Row],[Obj]],13,10),"")</f>
        <v>ES50Z03701</v>
      </c>
      <c r="J9537" s="155" t="b">
        <f>Proc[[#This Row],[Requested]]=Proc[[#This Row],[CurrentParent]]</f>
        <v>1</v>
      </c>
      <c r="K9537" s="155" t="str">
        <f>IF(Proc[[#This Row],[Author]]="Marcela Urrego",VLOOKUP(LEFT(Proc[[#This Row],[Requested]],1),Table3[#All],2,0),VLOOKUP(Proc[[#This Row],[Author]],Table4[],2,0))</f>
        <v>MGF</v>
      </c>
      <c r="L9537" s="155" t="s">
        <v>7801</v>
      </c>
      <c r="M9537" s="140">
        <v>46101</v>
      </c>
      <c r="N9537" s="140"/>
      <c r="O9537" s="140"/>
      <c r="P9537" s="140" t="str">
        <f ca="1">IF(Proc[[#This Row],[DaysAgeing]]&gt;5,"yep","on track")</f>
        <v>yep</v>
      </c>
      <c r="Q9537" s="2">
        <f ca="1">IF(Proc[[#This Row],[DateClosed]]="",ABS(NETWORKDAYS(Proc[[#This Row],[DateOpened]],TODAY()))-1,ABS(NETWORKDAYS(Proc[[#This Row],[DateOpened]],Proc[[#This Row],[DateClosed]]))-1)</f>
        <v>10</v>
      </c>
      <c r="R9537" s="140" t="s">
        <v>514</v>
      </c>
      <c r="S9537" s="155"/>
      <c r="T9537" s="155"/>
    </row>
    <row r="9538" spans="1:20" hidden="1">
      <c r="A9538" s="156" t="s">
        <v>11762</v>
      </c>
      <c r="B9538" s="155" t="str">
        <f>IFERROR(VLOOKUP(Proc[[#This Row],[App]],Table2[],3,0),"open")</f>
        <v>ok</v>
      </c>
      <c r="C9538" s="156" t="s">
        <v>369</v>
      </c>
      <c r="D9538" t="s">
        <v>11757</v>
      </c>
      <c r="E9538" t="s">
        <v>11761</v>
      </c>
      <c r="F9538" s="155" t="s">
        <v>11761</v>
      </c>
      <c r="G9538" s="156" t="s">
        <v>406</v>
      </c>
      <c r="H9538" s="155" t="str">
        <f>IF(Proc[[#This Row],[type]]="LFF (MDG-F)",MID(Proc[[#This Row],[Obj]],13,10),"")</f>
        <v>ES50Z03702</v>
      </c>
      <c r="J9538" s="155" t="b">
        <f>Proc[[#This Row],[Requested]]=Proc[[#This Row],[CurrentParent]]</f>
        <v>1</v>
      </c>
      <c r="K9538" s="155" t="str">
        <f>IF(Proc[[#This Row],[Author]]="Marcela Urrego",VLOOKUP(LEFT(Proc[[#This Row],[Requested]],1),Table3[#All],2,0),VLOOKUP(Proc[[#This Row],[Author]],Table4[],2,0))</f>
        <v>MGF</v>
      </c>
      <c r="L9538" s="155" t="s">
        <v>7801</v>
      </c>
      <c r="M9538" s="140">
        <v>46101</v>
      </c>
      <c r="N9538" s="140"/>
      <c r="O9538" s="140"/>
      <c r="P9538" s="140" t="str">
        <f ca="1">IF(Proc[[#This Row],[DaysAgeing]]&gt;5,"yep","on track")</f>
        <v>yep</v>
      </c>
      <c r="Q9538" s="2">
        <f ca="1">IF(Proc[[#This Row],[DateClosed]]="",ABS(NETWORKDAYS(Proc[[#This Row],[DateOpened]],TODAY()))-1,ABS(NETWORKDAYS(Proc[[#This Row],[DateOpened]],Proc[[#This Row],[DateClosed]]))-1)</f>
        <v>10</v>
      </c>
      <c r="R9538" s="140" t="s">
        <v>514</v>
      </c>
      <c r="S9538" s="155"/>
      <c r="T9538" s="155"/>
    </row>
    <row r="9539" spans="1:20" hidden="1">
      <c r="A9539" s="156" t="s">
        <v>11762</v>
      </c>
      <c r="B9539" s="155" t="str">
        <f>IFERROR(VLOOKUP(Proc[[#This Row],[App]],Table2[],3,0),"open")</f>
        <v>ok</v>
      </c>
      <c r="C9539" s="156" t="s">
        <v>369</v>
      </c>
      <c r="D9539" t="s">
        <v>11758</v>
      </c>
      <c r="E9539" t="s">
        <v>11761</v>
      </c>
      <c r="F9539" s="155" t="s">
        <v>11761</v>
      </c>
      <c r="G9539" s="156" t="s">
        <v>406</v>
      </c>
      <c r="H9539" s="155" t="str">
        <f>IF(Proc[[#This Row],[type]]="LFF (MDG-F)",MID(Proc[[#This Row],[Obj]],13,10),"")</f>
        <v>ES50Z03703</v>
      </c>
      <c r="J9539" s="155" t="b">
        <f>Proc[[#This Row],[Requested]]=Proc[[#This Row],[CurrentParent]]</f>
        <v>1</v>
      </c>
      <c r="K9539" s="155" t="str">
        <f>IF(Proc[[#This Row],[Author]]="Marcela Urrego",VLOOKUP(LEFT(Proc[[#This Row],[Requested]],1),Table3[#All],2,0),VLOOKUP(Proc[[#This Row],[Author]],Table4[],2,0))</f>
        <v>MGF</v>
      </c>
      <c r="L9539" s="155" t="s">
        <v>7801</v>
      </c>
      <c r="M9539" s="140">
        <v>46101</v>
      </c>
      <c r="N9539" s="140"/>
      <c r="O9539" s="140"/>
      <c r="P9539" s="140" t="str">
        <f ca="1">IF(Proc[[#This Row],[DaysAgeing]]&gt;5,"yep","on track")</f>
        <v>yep</v>
      </c>
      <c r="Q9539" s="2">
        <f ca="1">IF(Proc[[#This Row],[DateClosed]]="",ABS(NETWORKDAYS(Proc[[#This Row],[DateOpened]],TODAY()))-1,ABS(NETWORKDAYS(Proc[[#This Row],[DateOpened]],Proc[[#This Row],[DateClosed]]))-1)</f>
        <v>10</v>
      </c>
      <c r="R9539" s="140" t="s">
        <v>514</v>
      </c>
      <c r="S9539" s="155"/>
      <c r="T9539" s="155"/>
    </row>
    <row r="9540" spans="1:20" hidden="1">
      <c r="A9540" s="156" t="s">
        <v>11762</v>
      </c>
      <c r="B9540" s="155" t="str">
        <f>IFERROR(VLOOKUP(Proc[[#This Row],[App]],Table2[],3,0),"open")</f>
        <v>ok</v>
      </c>
      <c r="C9540" s="156" t="s">
        <v>369</v>
      </c>
      <c r="D9540" t="s">
        <v>11759</v>
      </c>
      <c r="E9540" t="s">
        <v>11761</v>
      </c>
      <c r="F9540" s="155" t="s">
        <v>11761</v>
      </c>
      <c r="G9540" s="156" t="s">
        <v>406</v>
      </c>
      <c r="H9540" s="155" t="str">
        <f>IF(Proc[[#This Row],[type]]="LFF (MDG-F)",MID(Proc[[#This Row],[Obj]],13,10),"")</f>
        <v>ES50Z03704</v>
      </c>
      <c r="J9540" s="155" t="b">
        <f>Proc[[#This Row],[Requested]]=Proc[[#This Row],[CurrentParent]]</f>
        <v>1</v>
      </c>
      <c r="K9540" s="155" t="str">
        <f>IF(Proc[[#This Row],[Author]]="Marcela Urrego",VLOOKUP(LEFT(Proc[[#This Row],[Requested]],1),Table3[#All],2,0),VLOOKUP(Proc[[#This Row],[Author]],Table4[],2,0))</f>
        <v>MGF</v>
      </c>
      <c r="L9540" s="155" t="s">
        <v>7801</v>
      </c>
      <c r="M9540" s="140">
        <v>46101</v>
      </c>
      <c r="N9540" s="140"/>
      <c r="O9540" s="140"/>
      <c r="P9540" s="140" t="str">
        <f ca="1">IF(Proc[[#This Row],[DaysAgeing]]&gt;5,"yep","on track")</f>
        <v>yep</v>
      </c>
      <c r="Q9540" s="2">
        <f ca="1">IF(Proc[[#This Row],[DateClosed]]="",ABS(NETWORKDAYS(Proc[[#This Row],[DateOpened]],TODAY()))-1,ABS(NETWORKDAYS(Proc[[#This Row],[DateOpened]],Proc[[#This Row],[DateClosed]]))-1)</f>
        <v>10</v>
      </c>
      <c r="R9540" s="140" t="s">
        <v>514</v>
      </c>
      <c r="S9540" s="155"/>
      <c r="T9540" s="155"/>
    </row>
    <row r="9541" spans="1:20" hidden="1">
      <c r="A9541" s="156" t="s">
        <v>11762</v>
      </c>
      <c r="B9541" s="155" t="str">
        <f>IFERROR(VLOOKUP(Proc[[#This Row],[App]],Table2[],3,0),"open")</f>
        <v>ok</v>
      </c>
      <c r="C9541" s="156" t="s">
        <v>369</v>
      </c>
      <c r="D9541" t="s">
        <v>11760</v>
      </c>
      <c r="E9541" t="s">
        <v>11761</v>
      </c>
      <c r="F9541" s="155" t="s">
        <v>11761</v>
      </c>
      <c r="G9541" s="156" t="s">
        <v>400</v>
      </c>
      <c r="H9541" s="155" t="str">
        <f>IF(Proc[[#This Row],[type]]="LFF (MDG-F)",MID(Proc[[#This Row],[Obj]],13,10),"")</f>
        <v/>
      </c>
      <c r="J9541" s="155" t="b">
        <f>Proc[[#This Row],[Requested]]=Proc[[#This Row],[CurrentParent]]</f>
        <v>1</v>
      </c>
      <c r="K9541" s="155" t="str">
        <f>IF(Proc[[#This Row],[Author]]="Marcela Urrego",VLOOKUP(LEFT(Proc[[#This Row],[Requested]],1),Table3[#All],2,0),VLOOKUP(Proc[[#This Row],[Author]],Table4[],2,0))</f>
        <v>MGF</v>
      </c>
      <c r="L9541" s="155" t="s">
        <v>7801</v>
      </c>
      <c r="M9541" s="140">
        <v>46101</v>
      </c>
      <c r="N9541" s="140"/>
      <c r="O9541" s="140"/>
      <c r="P9541" s="140" t="str">
        <f ca="1">IF(Proc[[#This Row],[DaysAgeing]]&gt;5,"yep","on track")</f>
        <v>yep</v>
      </c>
      <c r="Q9541" s="2">
        <f ca="1">IF(Proc[[#This Row],[DateClosed]]="",ABS(NETWORKDAYS(Proc[[#This Row],[DateOpened]],TODAY()))-1,ABS(NETWORKDAYS(Proc[[#This Row],[DateOpened]],Proc[[#This Row],[DateClosed]]))-1)</f>
        <v>10</v>
      </c>
      <c r="R9541" s="140" t="s">
        <v>514</v>
      </c>
      <c r="S9541" s="155"/>
      <c r="T9541" s="155"/>
    </row>
    <row r="9542" spans="1:20" hidden="1">
      <c r="A9542" t="s">
        <v>11763</v>
      </c>
      <c r="B9542" s="155" t="str">
        <f>IFERROR(VLOOKUP(Proc[[#This Row],[App]],Table2[],3,0),"open")</f>
        <v>ok</v>
      </c>
      <c r="C9542" s="156" t="s">
        <v>369</v>
      </c>
      <c r="D9542" t="s">
        <v>11764</v>
      </c>
      <c r="E9542" t="s">
        <v>11804</v>
      </c>
      <c r="F9542" s="155" t="s">
        <v>11804</v>
      </c>
      <c r="G9542" s="156" t="s">
        <v>400</v>
      </c>
      <c r="H9542" s="155" t="str">
        <f>IF(Proc[[#This Row],[type]]="LFF (MDG-F)",MID(Proc[[#This Row],[Obj]],13,10),"")</f>
        <v/>
      </c>
      <c r="J9542" s="155" t="b">
        <f>Proc[[#This Row],[Requested]]=Proc[[#This Row],[CurrentParent]]</f>
        <v>1</v>
      </c>
      <c r="K9542" s="155" t="str">
        <f>IF(Proc[[#This Row],[Author]]="Marcela Urrego",VLOOKUP(LEFT(Proc[[#This Row],[Requested]],1),Table3[#All],2,0),VLOOKUP(Proc[[#This Row],[Author]],Table4[],2,0))</f>
        <v>HC</v>
      </c>
      <c r="L9542" s="155" t="s">
        <v>7801</v>
      </c>
      <c r="M9542" s="140">
        <v>46101</v>
      </c>
      <c r="N9542" s="140"/>
      <c r="O9542" s="140"/>
      <c r="P9542" s="140" t="str">
        <f ca="1">IF(Proc[[#This Row],[DaysAgeing]]&gt;5,"yep","on track")</f>
        <v>yep</v>
      </c>
      <c r="Q9542" s="2">
        <f ca="1">IF(Proc[[#This Row],[DateClosed]]="",ABS(NETWORKDAYS(Proc[[#This Row],[DateOpened]],TODAY()))-1,ABS(NETWORKDAYS(Proc[[#This Row],[DateOpened]],Proc[[#This Row],[DateClosed]]))-1)</f>
        <v>10</v>
      </c>
      <c r="R9542" s="140" t="s">
        <v>7402</v>
      </c>
      <c r="S9542" s="155"/>
      <c r="T9542" s="155"/>
    </row>
    <row r="9543" spans="1:20" hidden="1">
      <c r="A9543" s="156" t="s">
        <v>11763</v>
      </c>
      <c r="B9543" s="155" t="str">
        <f>IFERROR(VLOOKUP(Proc[[#This Row],[App]],Table2[],3,0),"open")</f>
        <v>ok</v>
      </c>
      <c r="C9543" s="156" t="s">
        <v>369</v>
      </c>
      <c r="D9543" t="s">
        <v>11765</v>
      </c>
      <c r="E9543" s="156" t="s">
        <v>11804</v>
      </c>
      <c r="F9543" s="155" t="s">
        <v>11804</v>
      </c>
      <c r="G9543" s="156" t="s">
        <v>400</v>
      </c>
      <c r="H9543" s="155" t="str">
        <f>IF(Proc[[#This Row],[type]]="LFF (MDG-F)",MID(Proc[[#This Row],[Obj]],13,10),"")</f>
        <v/>
      </c>
      <c r="J9543" s="155" t="b">
        <f>Proc[[#This Row],[Requested]]=Proc[[#This Row],[CurrentParent]]</f>
        <v>1</v>
      </c>
      <c r="K9543" s="155" t="str">
        <f>IF(Proc[[#This Row],[Author]]="Marcela Urrego",VLOOKUP(LEFT(Proc[[#This Row],[Requested]],1),Table3[#All],2,0),VLOOKUP(Proc[[#This Row],[Author]],Table4[],2,0))</f>
        <v>HC</v>
      </c>
      <c r="L9543" s="155" t="s">
        <v>7801</v>
      </c>
      <c r="M9543" s="140">
        <v>46101</v>
      </c>
      <c r="N9543" s="140"/>
      <c r="O9543" s="140"/>
      <c r="P9543" s="140" t="str">
        <f ca="1">IF(Proc[[#This Row],[DaysAgeing]]&gt;5,"yep","on track")</f>
        <v>yep</v>
      </c>
      <c r="Q9543" s="2">
        <f ca="1">IF(Proc[[#This Row],[DateClosed]]="",ABS(NETWORKDAYS(Proc[[#This Row],[DateOpened]],TODAY()))-1,ABS(NETWORKDAYS(Proc[[#This Row],[DateOpened]],Proc[[#This Row],[DateClosed]]))-1)</f>
        <v>10</v>
      </c>
      <c r="R9543" s="140" t="s">
        <v>7402</v>
      </c>
      <c r="S9543" s="155"/>
      <c r="T9543" s="155"/>
    </row>
    <row r="9544" spans="1:20" hidden="1">
      <c r="A9544" s="156" t="s">
        <v>11763</v>
      </c>
      <c r="B9544" s="155" t="str">
        <f>IFERROR(VLOOKUP(Proc[[#This Row],[App]],Table2[],3,0),"open")</f>
        <v>ok</v>
      </c>
      <c r="C9544" s="156" t="s">
        <v>369</v>
      </c>
      <c r="D9544" t="s">
        <v>11766</v>
      </c>
      <c r="E9544" s="156" t="s">
        <v>11804</v>
      </c>
      <c r="F9544" s="155" t="s">
        <v>11804</v>
      </c>
      <c r="G9544" s="156" t="s">
        <v>400</v>
      </c>
      <c r="H9544" s="155" t="str">
        <f>IF(Proc[[#This Row],[type]]="LFF (MDG-F)",MID(Proc[[#This Row],[Obj]],13,10),"")</f>
        <v/>
      </c>
      <c r="J9544" s="155" t="b">
        <f>Proc[[#This Row],[Requested]]=Proc[[#This Row],[CurrentParent]]</f>
        <v>1</v>
      </c>
      <c r="K9544" s="155" t="str">
        <f>IF(Proc[[#This Row],[Author]]="Marcela Urrego",VLOOKUP(LEFT(Proc[[#This Row],[Requested]],1),Table3[#All],2,0),VLOOKUP(Proc[[#This Row],[Author]],Table4[],2,0))</f>
        <v>HC</v>
      </c>
      <c r="L9544" s="155" t="s">
        <v>7801</v>
      </c>
      <c r="M9544" s="140">
        <v>46101</v>
      </c>
      <c r="N9544" s="140"/>
      <c r="O9544" s="140"/>
      <c r="P9544" s="140" t="str">
        <f ca="1">IF(Proc[[#This Row],[DaysAgeing]]&gt;5,"yep","on track")</f>
        <v>yep</v>
      </c>
      <c r="Q9544" s="2">
        <f ca="1">IF(Proc[[#This Row],[DateClosed]]="",ABS(NETWORKDAYS(Proc[[#This Row],[DateOpened]],TODAY()))-1,ABS(NETWORKDAYS(Proc[[#This Row],[DateOpened]],Proc[[#This Row],[DateClosed]]))-1)</f>
        <v>10</v>
      </c>
      <c r="R9544" s="140" t="s">
        <v>7402</v>
      </c>
      <c r="S9544" s="155"/>
      <c r="T9544" s="155"/>
    </row>
    <row r="9545" spans="1:20" hidden="1">
      <c r="A9545" s="156" t="s">
        <v>11763</v>
      </c>
      <c r="B9545" s="155" t="str">
        <f>IFERROR(VLOOKUP(Proc[[#This Row],[App]],Table2[],3,0),"open")</f>
        <v>ok</v>
      </c>
      <c r="C9545" s="156" t="s">
        <v>369</v>
      </c>
      <c r="D9545" t="s">
        <v>11767</v>
      </c>
      <c r="E9545" t="s">
        <v>11805</v>
      </c>
      <c r="F9545" s="155" t="s">
        <v>11805</v>
      </c>
      <c r="G9545" s="156" t="s">
        <v>400</v>
      </c>
      <c r="H9545" s="155" t="str">
        <f>IF(Proc[[#This Row],[type]]="LFF (MDG-F)",MID(Proc[[#This Row],[Obj]],13,10),"")</f>
        <v/>
      </c>
      <c r="J9545" s="155" t="b">
        <f>Proc[[#This Row],[Requested]]=Proc[[#This Row],[CurrentParent]]</f>
        <v>1</v>
      </c>
      <c r="K9545" s="155" t="str">
        <f>IF(Proc[[#This Row],[Author]]="Marcela Urrego",VLOOKUP(LEFT(Proc[[#This Row],[Requested]],1),Table3[#All],2,0),VLOOKUP(Proc[[#This Row],[Author]],Table4[],2,0))</f>
        <v>HC</v>
      </c>
      <c r="L9545" s="155" t="s">
        <v>7801</v>
      </c>
      <c r="M9545" s="140">
        <v>46101</v>
      </c>
      <c r="N9545" s="140"/>
      <c r="O9545" s="140"/>
      <c r="P9545" s="140" t="str">
        <f ca="1">IF(Proc[[#This Row],[DaysAgeing]]&gt;5,"yep","on track")</f>
        <v>yep</v>
      </c>
      <c r="Q9545" s="2">
        <f ca="1">IF(Proc[[#This Row],[DateClosed]]="",ABS(NETWORKDAYS(Proc[[#This Row],[DateOpened]],TODAY()))-1,ABS(NETWORKDAYS(Proc[[#This Row],[DateOpened]],Proc[[#This Row],[DateClosed]]))-1)</f>
        <v>10</v>
      </c>
      <c r="R9545" s="140" t="s">
        <v>7402</v>
      </c>
      <c r="S9545" s="155"/>
      <c r="T9545" s="155"/>
    </row>
    <row r="9546" spans="1:20" hidden="1">
      <c r="A9546" s="156" t="s">
        <v>11763</v>
      </c>
      <c r="B9546" s="155" t="str">
        <f>IFERROR(VLOOKUP(Proc[[#This Row],[App]],Table2[],3,0),"open")</f>
        <v>ok</v>
      </c>
      <c r="C9546" s="156" t="s">
        <v>369</v>
      </c>
      <c r="D9546" t="s">
        <v>11768</v>
      </c>
      <c r="E9546" t="s">
        <v>5057</v>
      </c>
      <c r="F9546" s="155" t="s">
        <v>5057</v>
      </c>
      <c r="G9546" s="156" t="s">
        <v>400</v>
      </c>
      <c r="H9546" s="155" t="str">
        <f>IF(Proc[[#This Row],[type]]="LFF (MDG-F)",MID(Proc[[#This Row],[Obj]],13,10),"")</f>
        <v/>
      </c>
      <c r="J9546" s="155" t="b">
        <f>Proc[[#This Row],[Requested]]=Proc[[#This Row],[CurrentParent]]</f>
        <v>1</v>
      </c>
      <c r="K9546" s="155" t="str">
        <f>IF(Proc[[#This Row],[Author]]="Marcela Urrego",VLOOKUP(LEFT(Proc[[#This Row],[Requested]],1),Table3[#All],2,0),VLOOKUP(Proc[[#This Row],[Author]],Table4[],2,0))</f>
        <v>HC</v>
      </c>
      <c r="L9546" s="155" t="s">
        <v>7801</v>
      </c>
      <c r="M9546" s="140">
        <v>46101</v>
      </c>
      <c r="N9546" s="140"/>
      <c r="O9546" s="140"/>
      <c r="P9546" s="140" t="str">
        <f ca="1">IF(Proc[[#This Row],[DaysAgeing]]&gt;5,"yep","on track")</f>
        <v>yep</v>
      </c>
      <c r="Q9546" s="2">
        <f ca="1">IF(Proc[[#This Row],[DateClosed]]="",ABS(NETWORKDAYS(Proc[[#This Row],[DateOpened]],TODAY()))-1,ABS(NETWORKDAYS(Proc[[#This Row],[DateOpened]],Proc[[#This Row],[DateClosed]]))-1)</f>
        <v>10</v>
      </c>
      <c r="R9546" s="140" t="s">
        <v>7402</v>
      </c>
      <c r="S9546" s="155"/>
      <c r="T9546" s="155"/>
    </row>
    <row r="9547" spans="1:20" hidden="1">
      <c r="A9547" s="156" t="s">
        <v>11763</v>
      </c>
      <c r="B9547" s="155" t="str">
        <f>IFERROR(VLOOKUP(Proc[[#This Row],[App]],Table2[],3,0),"open")</f>
        <v>ok</v>
      </c>
      <c r="C9547" s="156" t="s">
        <v>369</v>
      </c>
      <c r="D9547" t="s">
        <v>11769</v>
      </c>
      <c r="E9547" t="s">
        <v>11806</v>
      </c>
      <c r="F9547" s="155" t="s">
        <v>11806</v>
      </c>
      <c r="G9547" s="156" t="s">
        <v>400</v>
      </c>
      <c r="H9547" s="155" t="str">
        <f>IF(Proc[[#This Row],[type]]="LFF (MDG-F)",MID(Proc[[#This Row],[Obj]],13,10),"")</f>
        <v/>
      </c>
      <c r="J9547" s="155" t="b">
        <f>Proc[[#This Row],[Requested]]=Proc[[#This Row],[CurrentParent]]</f>
        <v>1</v>
      </c>
      <c r="K9547" s="155" t="str">
        <f>IF(Proc[[#This Row],[Author]]="Marcela Urrego",VLOOKUP(LEFT(Proc[[#This Row],[Requested]],1),Table3[#All],2,0),VLOOKUP(Proc[[#This Row],[Author]],Table4[],2,0))</f>
        <v>HC</v>
      </c>
      <c r="L9547" s="155" t="s">
        <v>7801</v>
      </c>
      <c r="M9547" s="140">
        <v>46101</v>
      </c>
      <c r="N9547" s="140"/>
      <c r="O9547" s="140"/>
      <c r="P9547" s="140" t="str">
        <f ca="1">IF(Proc[[#This Row],[DaysAgeing]]&gt;5,"yep","on track")</f>
        <v>yep</v>
      </c>
      <c r="Q9547" s="2">
        <f ca="1">IF(Proc[[#This Row],[DateClosed]]="",ABS(NETWORKDAYS(Proc[[#This Row],[DateOpened]],TODAY()))-1,ABS(NETWORKDAYS(Proc[[#This Row],[DateOpened]],Proc[[#This Row],[DateClosed]]))-1)</f>
        <v>10</v>
      </c>
      <c r="R9547" s="140" t="s">
        <v>7402</v>
      </c>
      <c r="S9547" s="155"/>
      <c r="T9547" s="155"/>
    </row>
    <row r="9548" spans="1:20" hidden="1">
      <c r="A9548" s="156" t="s">
        <v>11763</v>
      </c>
      <c r="B9548" s="155" t="str">
        <f>IFERROR(VLOOKUP(Proc[[#This Row],[App]],Table2[],3,0),"open")</f>
        <v>ok</v>
      </c>
      <c r="C9548" s="156" t="s">
        <v>369</v>
      </c>
      <c r="D9548" t="s">
        <v>11770</v>
      </c>
      <c r="E9548" t="s">
        <v>5058</v>
      </c>
      <c r="F9548" s="155" t="s">
        <v>5058</v>
      </c>
      <c r="G9548" s="156" t="s">
        <v>400</v>
      </c>
      <c r="H9548" s="155" t="str">
        <f>IF(Proc[[#This Row],[type]]="LFF (MDG-F)",MID(Proc[[#This Row],[Obj]],13,10),"")</f>
        <v/>
      </c>
      <c r="J9548" s="155" t="b">
        <f>Proc[[#This Row],[Requested]]=Proc[[#This Row],[CurrentParent]]</f>
        <v>1</v>
      </c>
      <c r="K9548" s="155" t="str">
        <f>IF(Proc[[#This Row],[Author]]="Marcela Urrego",VLOOKUP(LEFT(Proc[[#This Row],[Requested]],1),Table3[#All],2,0),VLOOKUP(Proc[[#This Row],[Author]],Table4[],2,0))</f>
        <v>HC</v>
      </c>
      <c r="L9548" s="155" t="s">
        <v>7801</v>
      </c>
      <c r="M9548" s="140">
        <v>46101</v>
      </c>
      <c r="N9548" s="140"/>
      <c r="O9548" s="140"/>
      <c r="P9548" s="140" t="str">
        <f ca="1">IF(Proc[[#This Row],[DaysAgeing]]&gt;5,"yep","on track")</f>
        <v>yep</v>
      </c>
      <c r="Q9548" s="2">
        <f ca="1">IF(Proc[[#This Row],[DateClosed]]="",ABS(NETWORKDAYS(Proc[[#This Row],[DateOpened]],TODAY()))-1,ABS(NETWORKDAYS(Proc[[#This Row],[DateOpened]],Proc[[#This Row],[DateClosed]]))-1)</f>
        <v>10</v>
      </c>
      <c r="R9548" s="140" t="s">
        <v>7402</v>
      </c>
      <c r="S9548" s="155"/>
      <c r="T9548" s="155"/>
    </row>
    <row r="9549" spans="1:20" hidden="1">
      <c r="A9549" s="156" t="s">
        <v>11763</v>
      </c>
      <c r="B9549" s="155" t="str">
        <f>IFERROR(VLOOKUP(Proc[[#This Row],[App]],Table2[],3,0),"open")</f>
        <v>ok</v>
      </c>
      <c r="C9549" s="156" t="s">
        <v>369</v>
      </c>
      <c r="D9549" t="s">
        <v>11771</v>
      </c>
      <c r="E9549" t="s">
        <v>11807</v>
      </c>
      <c r="F9549" s="155" t="s">
        <v>11807</v>
      </c>
      <c r="G9549" s="156" t="s">
        <v>400</v>
      </c>
      <c r="H9549" s="155" t="str">
        <f>IF(Proc[[#This Row],[type]]="LFF (MDG-F)",MID(Proc[[#This Row],[Obj]],13,10),"")</f>
        <v/>
      </c>
      <c r="J9549" s="155" t="b">
        <f>Proc[[#This Row],[Requested]]=Proc[[#This Row],[CurrentParent]]</f>
        <v>1</v>
      </c>
      <c r="K9549" s="155" t="str">
        <f>IF(Proc[[#This Row],[Author]]="Marcela Urrego",VLOOKUP(LEFT(Proc[[#This Row],[Requested]],1),Table3[#All],2,0),VLOOKUP(Proc[[#This Row],[Author]],Table4[],2,0))</f>
        <v>HC</v>
      </c>
      <c r="L9549" s="155" t="s">
        <v>7801</v>
      </c>
      <c r="M9549" s="140">
        <v>46101</v>
      </c>
      <c r="N9549" s="140"/>
      <c r="O9549" s="140"/>
      <c r="P9549" s="140" t="str">
        <f ca="1">IF(Proc[[#This Row],[DaysAgeing]]&gt;5,"yep","on track")</f>
        <v>yep</v>
      </c>
      <c r="Q9549" s="2">
        <f ca="1">IF(Proc[[#This Row],[DateClosed]]="",ABS(NETWORKDAYS(Proc[[#This Row],[DateOpened]],TODAY()))-1,ABS(NETWORKDAYS(Proc[[#This Row],[DateOpened]],Proc[[#This Row],[DateClosed]]))-1)</f>
        <v>10</v>
      </c>
      <c r="R9549" s="140" t="s">
        <v>7402</v>
      </c>
      <c r="S9549" s="155"/>
      <c r="T9549" s="155"/>
    </row>
    <row r="9550" spans="1:20" hidden="1">
      <c r="A9550" s="156" t="s">
        <v>11763</v>
      </c>
      <c r="B9550" s="155" t="str">
        <f>IFERROR(VLOOKUP(Proc[[#This Row],[App]],Table2[],3,0),"open")</f>
        <v>ok</v>
      </c>
      <c r="C9550" s="156" t="s">
        <v>403</v>
      </c>
      <c r="D9550" t="s">
        <v>11772</v>
      </c>
      <c r="E9550" t="s">
        <v>2337</v>
      </c>
      <c r="F9550" s="155" t="s">
        <v>11795</v>
      </c>
      <c r="G9550" s="156" t="s">
        <v>400</v>
      </c>
      <c r="H9550" s="155" t="str">
        <f>IF(Proc[[#This Row],[type]]="LFF (MDG-F)",MID(Proc[[#This Row],[Obj]],13,10),"")</f>
        <v/>
      </c>
      <c r="J9550" s="155" t="b">
        <f>Proc[[#This Row],[Requested]]=Proc[[#This Row],[CurrentParent]]</f>
        <v>0</v>
      </c>
      <c r="K9550" s="155" t="str">
        <f>IF(Proc[[#This Row],[Author]]="Marcela Urrego",VLOOKUP(LEFT(Proc[[#This Row],[Requested]],1),Table3[#All],2,0),VLOOKUP(Proc[[#This Row],[Author]],Table4[],2,0))</f>
        <v>HC</v>
      </c>
      <c r="L9550" s="155" t="s">
        <v>7801</v>
      </c>
      <c r="M9550" s="140">
        <v>46101</v>
      </c>
      <c r="N9550" s="140"/>
      <c r="O9550" s="140"/>
      <c r="P9550" s="140" t="str">
        <f ca="1">IF(Proc[[#This Row],[DaysAgeing]]&gt;5,"yep","on track")</f>
        <v>yep</v>
      </c>
      <c r="Q9550" s="2">
        <f ca="1">IF(Proc[[#This Row],[DateClosed]]="",ABS(NETWORKDAYS(Proc[[#This Row],[DateOpened]],TODAY()))-1,ABS(NETWORKDAYS(Proc[[#This Row],[DateOpened]],Proc[[#This Row],[DateClosed]]))-1)</f>
        <v>10</v>
      </c>
      <c r="R9550" s="140" t="s">
        <v>7402</v>
      </c>
      <c r="S9550" s="155"/>
      <c r="T9550" s="155"/>
    </row>
    <row r="9551" spans="1:20" hidden="1">
      <c r="A9551" s="156" t="s">
        <v>11763</v>
      </c>
      <c r="B9551" s="155" t="str">
        <f>IFERROR(VLOOKUP(Proc[[#This Row],[App]],Table2[],3,0),"open")</f>
        <v>ok</v>
      </c>
      <c r="C9551" s="156" t="s">
        <v>369</v>
      </c>
      <c r="D9551" t="s">
        <v>11773</v>
      </c>
      <c r="E9551" t="s">
        <v>2882</v>
      </c>
      <c r="F9551" s="155" t="s">
        <v>2882</v>
      </c>
      <c r="G9551" s="156" t="s">
        <v>400</v>
      </c>
      <c r="H9551" s="155" t="str">
        <f>IF(Proc[[#This Row],[type]]="LFF (MDG-F)",MID(Proc[[#This Row],[Obj]],13,10),"")</f>
        <v/>
      </c>
      <c r="J9551" s="155" t="b">
        <f>Proc[[#This Row],[Requested]]=Proc[[#This Row],[CurrentParent]]</f>
        <v>1</v>
      </c>
      <c r="K9551" s="155" t="str">
        <f>IF(Proc[[#This Row],[Author]]="Marcela Urrego",VLOOKUP(LEFT(Proc[[#This Row],[Requested]],1),Table3[#All],2,0),VLOOKUP(Proc[[#This Row],[Author]],Table4[],2,0))</f>
        <v>HC</v>
      </c>
      <c r="L9551" s="155" t="s">
        <v>7801</v>
      </c>
      <c r="M9551" s="140">
        <v>46101</v>
      </c>
      <c r="N9551" s="140"/>
      <c r="O9551" s="140"/>
      <c r="P9551" s="140" t="str">
        <f ca="1">IF(Proc[[#This Row],[DaysAgeing]]&gt;5,"yep","on track")</f>
        <v>yep</v>
      </c>
      <c r="Q9551" s="2">
        <f ca="1">IF(Proc[[#This Row],[DateClosed]]="",ABS(NETWORKDAYS(Proc[[#This Row],[DateOpened]],TODAY()))-1,ABS(NETWORKDAYS(Proc[[#This Row],[DateOpened]],Proc[[#This Row],[DateClosed]]))-1)</f>
        <v>10</v>
      </c>
      <c r="R9551" s="140" t="s">
        <v>7402</v>
      </c>
      <c r="S9551" s="155"/>
      <c r="T9551" s="155"/>
    </row>
    <row r="9552" spans="1:20" hidden="1">
      <c r="A9552" s="156" t="s">
        <v>11763</v>
      </c>
      <c r="B9552" s="155" t="str">
        <f>IFERROR(VLOOKUP(Proc[[#This Row],[App]],Table2[],3,0),"open")</f>
        <v>ok</v>
      </c>
      <c r="C9552" s="156" t="s">
        <v>369</v>
      </c>
      <c r="D9552" t="s">
        <v>11774</v>
      </c>
      <c r="E9552" t="s">
        <v>11808</v>
      </c>
      <c r="F9552" s="155" t="s">
        <v>11808</v>
      </c>
      <c r="G9552" s="156" t="s">
        <v>400</v>
      </c>
      <c r="H9552" s="155" t="str">
        <f>IF(Proc[[#This Row],[type]]="LFF (MDG-F)",MID(Proc[[#This Row],[Obj]],13,10),"")</f>
        <v/>
      </c>
      <c r="J9552" s="155" t="b">
        <f>Proc[[#This Row],[Requested]]=Proc[[#This Row],[CurrentParent]]</f>
        <v>1</v>
      </c>
      <c r="K9552" s="155" t="str">
        <f>IF(Proc[[#This Row],[Author]]="Marcela Urrego",VLOOKUP(LEFT(Proc[[#This Row],[Requested]],1),Table3[#All],2,0),VLOOKUP(Proc[[#This Row],[Author]],Table4[],2,0))</f>
        <v>HC</v>
      </c>
      <c r="L9552" s="155" t="s">
        <v>7801</v>
      </c>
      <c r="M9552" s="140">
        <v>46101</v>
      </c>
      <c r="N9552" s="140"/>
      <c r="O9552" s="140"/>
      <c r="P9552" s="140" t="str">
        <f ca="1">IF(Proc[[#This Row],[DaysAgeing]]&gt;5,"yep","on track")</f>
        <v>yep</v>
      </c>
      <c r="Q9552" s="2">
        <f ca="1">IF(Proc[[#This Row],[DateClosed]]="",ABS(NETWORKDAYS(Proc[[#This Row],[DateOpened]],TODAY()))-1,ABS(NETWORKDAYS(Proc[[#This Row],[DateOpened]],Proc[[#This Row],[DateClosed]]))-1)</f>
        <v>10</v>
      </c>
      <c r="R9552" s="140" t="s">
        <v>7402</v>
      </c>
      <c r="S9552" s="155"/>
      <c r="T9552" s="155"/>
    </row>
    <row r="9553" spans="1:20" hidden="1">
      <c r="A9553" s="156" t="s">
        <v>11763</v>
      </c>
      <c r="B9553" s="155" t="str">
        <f>IFERROR(VLOOKUP(Proc[[#This Row],[App]],Table2[],3,0),"open")</f>
        <v>ok</v>
      </c>
      <c r="C9553" s="156" t="s">
        <v>369</v>
      </c>
      <c r="D9553" t="s">
        <v>11775</v>
      </c>
      <c r="E9553" t="s">
        <v>2337</v>
      </c>
      <c r="F9553" s="155" t="s">
        <v>2337</v>
      </c>
      <c r="G9553" s="156" t="s">
        <v>400</v>
      </c>
      <c r="H9553" s="155" t="str">
        <f>IF(Proc[[#This Row],[type]]="LFF (MDG-F)",MID(Proc[[#This Row],[Obj]],13,10),"")</f>
        <v/>
      </c>
      <c r="J9553" s="155" t="b">
        <f>Proc[[#This Row],[Requested]]=Proc[[#This Row],[CurrentParent]]</f>
        <v>1</v>
      </c>
      <c r="K9553" s="155" t="str">
        <f>IF(Proc[[#This Row],[Author]]="Marcela Urrego",VLOOKUP(LEFT(Proc[[#This Row],[Requested]],1),Table3[#All],2,0),VLOOKUP(Proc[[#This Row],[Author]],Table4[],2,0))</f>
        <v>HC</v>
      </c>
      <c r="L9553" s="155" t="s">
        <v>7801</v>
      </c>
      <c r="M9553" s="140">
        <v>46101</v>
      </c>
      <c r="N9553" s="140"/>
      <c r="O9553" s="140"/>
      <c r="P9553" s="140" t="str">
        <f ca="1">IF(Proc[[#This Row],[DaysAgeing]]&gt;5,"yep","on track")</f>
        <v>yep</v>
      </c>
      <c r="Q9553" s="2">
        <f ca="1">IF(Proc[[#This Row],[DateClosed]]="",ABS(NETWORKDAYS(Proc[[#This Row],[DateOpened]],TODAY()))-1,ABS(NETWORKDAYS(Proc[[#This Row],[DateOpened]],Proc[[#This Row],[DateClosed]]))-1)</f>
        <v>10</v>
      </c>
      <c r="R9553" s="140" t="s">
        <v>7402</v>
      </c>
      <c r="S9553" s="155"/>
      <c r="T9553" s="155"/>
    </row>
    <row r="9554" spans="1:20" hidden="1">
      <c r="A9554" s="156" t="s">
        <v>11763</v>
      </c>
      <c r="B9554" s="155" t="str">
        <f>IFERROR(VLOOKUP(Proc[[#This Row],[App]],Table2[],3,0),"open")</f>
        <v>ok</v>
      </c>
      <c r="C9554" s="156" t="s">
        <v>369</v>
      </c>
      <c r="D9554" t="s">
        <v>11776</v>
      </c>
      <c r="E9554" t="s">
        <v>11810</v>
      </c>
      <c r="F9554" s="155" t="s">
        <v>11810</v>
      </c>
      <c r="G9554" s="156" t="s">
        <v>400</v>
      </c>
      <c r="H9554" s="155" t="str">
        <f>IF(Proc[[#This Row],[type]]="LFF (MDG-F)",MID(Proc[[#This Row],[Obj]],13,10),"")</f>
        <v/>
      </c>
      <c r="J9554" s="155" t="b">
        <f>Proc[[#This Row],[Requested]]=Proc[[#This Row],[CurrentParent]]</f>
        <v>1</v>
      </c>
      <c r="K9554" s="155" t="str">
        <f>IF(Proc[[#This Row],[Author]]="Marcela Urrego",VLOOKUP(LEFT(Proc[[#This Row],[Requested]],1),Table3[#All],2,0),VLOOKUP(Proc[[#This Row],[Author]],Table4[],2,0))</f>
        <v>HC</v>
      </c>
      <c r="L9554" s="155" t="s">
        <v>7801</v>
      </c>
      <c r="M9554" s="140">
        <v>46101</v>
      </c>
      <c r="N9554" s="140"/>
      <c r="O9554" s="140"/>
      <c r="P9554" s="140" t="str">
        <f ca="1">IF(Proc[[#This Row],[DaysAgeing]]&gt;5,"yep","on track")</f>
        <v>yep</v>
      </c>
      <c r="Q9554" s="2">
        <f ca="1">IF(Proc[[#This Row],[DateClosed]]="",ABS(NETWORKDAYS(Proc[[#This Row],[DateOpened]],TODAY()))-1,ABS(NETWORKDAYS(Proc[[#This Row],[DateOpened]],Proc[[#This Row],[DateClosed]]))-1)</f>
        <v>10</v>
      </c>
      <c r="R9554" s="140" t="s">
        <v>7402</v>
      </c>
      <c r="S9554" s="155"/>
      <c r="T9554" s="155"/>
    </row>
    <row r="9555" spans="1:20" hidden="1">
      <c r="A9555" s="156" t="s">
        <v>11763</v>
      </c>
      <c r="B9555" s="155" t="str">
        <f>IFERROR(VLOOKUP(Proc[[#This Row],[App]],Table2[],3,0),"open")</f>
        <v>ok</v>
      </c>
      <c r="C9555" s="156" t="s">
        <v>369</v>
      </c>
      <c r="D9555" t="s">
        <v>11777</v>
      </c>
      <c r="E9555" t="s">
        <v>2882</v>
      </c>
      <c r="F9555" s="155" t="s">
        <v>2882</v>
      </c>
      <c r="G9555" s="156" t="s">
        <v>400</v>
      </c>
      <c r="H9555" s="155" t="str">
        <f>IF(Proc[[#This Row],[type]]="LFF (MDG-F)",MID(Proc[[#This Row],[Obj]],13,10),"")</f>
        <v/>
      </c>
      <c r="J9555" s="155" t="b">
        <f>Proc[[#This Row],[Requested]]=Proc[[#This Row],[CurrentParent]]</f>
        <v>1</v>
      </c>
      <c r="K9555" s="155" t="str">
        <f>IF(Proc[[#This Row],[Author]]="Marcela Urrego",VLOOKUP(LEFT(Proc[[#This Row],[Requested]],1),Table3[#All],2,0),VLOOKUP(Proc[[#This Row],[Author]],Table4[],2,0))</f>
        <v>HC</v>
      </c>
      <c r="L9555" s="155" t="s">
        <v>7801</v>
      </c>
      <c r="M9555" s="140">
        <v>46101</v>
      </c>
      <c r="N9555" s="140"/>
      <c r="O9555" s="140"/>
      <c r="P9555" s="140" t="str">
        <f ca="1">IF(Proc[[#This Row],[DaysAgeing]]&gt;5,"yep","on track")</f>
        <v>yep</v>
      </c>
      <c r="Q9555" s="2">
        <f ca="1">IF(Proc[[#This Row],[DateClosed]]="",ABS(NETWORKDAYS(Proc[[#This Row],[DateOpened]],TODAY()))-1,ABS(NETWORKDAYS(Proc[[#This Row],[DateOpened]],Proc[[#This Row],[DateClosed]]))-1)</f>
        <v>10</v>
      </c>
      <c r="R9555" s="140" t="s">
        <v>7402</v>
      </c>
      <c r="S9555" s="155"/>
      <c r="T9555" s="155"/>
    </row>
    <row r="9556" spans="1:20" hidden="1">
      <c r="A9556" s="156" t="s">
        <v>11763</v>
      </c>
      <c r="B9556" s="155" t="str">
        <f>IFERROR(VLOOKUP(Proc[[#This Row],[App]],Table2[],3,0),"open")</f>
        <v>ok</v>
      </c>
      <c r="C9556" s="156" t="s">
        <v>369</v>
      </c>
      <c r="D9556" t="s">
        <v>11778</v>
      </c>
      <c r="E9556" s="156" t="s">
        <v>2882</v>
      </c>
      <c r="F9556" s="155" t="s">
        <v>2882</v>
      </c>
      <c r="G9556" s="156" t="s">
        <v>400</v>
      </c>
      <c r="H9556" s="155" t="str">
        <f>IF(Proc[[#This Row],[type]]="LFF (MDG-F)",MID(Proc[[#This Row],[Obj]],13,10),"")</f>
        <v/>
      </c>
      <c r="J9556" s="155" t="b">
        <f>Proc[[#This Row],[Requested]]=Proc[[#This Row],[CurrentParent]]</f>
        <v>1</v>
      </c>
      <c r="K9556" s="155" t="str">
        <f>IF(Proc[[#This Row],[Author]]="Marcela Urrego",VLOOKUP(LEFT(Proc[[#This Row],[Requested]],1),Table3[#All],2,0),VLOOKUP(Proc[[#This Row],[Author]],Table4[],2,0))</f>
        <v>HC</v>
      </c>
      <c r="L9556" s="155" t="s">
        <v>7801</v>
      </c>
      <c r="M9556" s="140">
        <v>46101</v>
      </c>
      <c r="N9556" s="140"/>
      <c r="O9556" s="140"/>
      <c r="P9556" s="140" t="str">
        <f ca="1">IF(Proc[[#This Row],[DaysAgeing]]&gt;5,"yep","on track")</f>
        <v>yep</v>
      </c>
      <c r="Q9556" s="2">
        <f ca="1">IF(Proc[[#This Row],[DateClosed]]="",ABS(NETWORKDAYS(Proc[[#This Row],[DateOpened]],TODAY()))-1,ABS(NETWORKDAYS(Proc[[#This Row],[DateOpened]],Proc[[#This Row],[DateClosed]]))-1)</f>
        <v>10</v>
      </c>
      <c r="R9556" s="140" t="s">
        <v>7402</v>
      </c>
      <c r="S9556" s="155"/>
      <c r="T9556" s="155"/>
    </row>
    <row r="9557" spans="1:20" hidden="1">
      <c r="A9557" s="156" t="s">
        <v>11763</v>
      </c>
      <c r="B9557" s="155" t="str">
        <f>IFERROR(VLOOKUP(Proc[[#This Row],[App]],Table2[],3,0),"open")</f>
        <v>ok</v>
      </c>
      <c r="C9557" s="156" t="s">
        <v>369</v>
      </c>
      <c r="D9557" t="s">
        <v>11779</v>
      </c>
      <c r="E9557" t="s">
        <v>11809</v>
      </c>
      <c r="F9557" s="155" t="s">
        <v>11809</v>
      </c>
      <c r="G9557" s="156" t="s">
        <v>400</v>
      </c>
      <c r="H9557" s="155" t="str">
        <f>IF(Proc[[#This Row],[type]]="LFF (MDG-F)",MID(Proc[[#This Row],[Obj]],13,10),"")</f>
        <v/>
      </c>
      <c r="J9557" s="155" t="b">
        <f>Proc[[#This Row],[Requested]]=Proc[[#This Row],[CurrentParent]]</f>
        <v>1</v>
      </c>
      <c r="K9557" s="155" t="str">
        <f>IF(Proc[[#This Row],[Author]]="Marcela Urrego",VLOOKUP(LEFT(Proc[[#This Row],[Requested]],1),Table3[#All],2,0),VLOOKUP(Proc[[#This Row],[Author]],Table4[],2,0))</f>
        <v>HC</v>
      </c>
      <c r="L9557" s="155" t="s">
        <v>7801</v>
      </c>
      <c r="M9557" s="140">
        <v>46101</v>
      </c>
      <c r="N9557" s="140"/>
      <c r="O9557" s="140"/>
      <c r="P9557" s="140" t="str">
        <f ca="1">IF(Proc[[#This Row],[DaysAgeing]]&gt;5,"yep","on track")</f>
        <v>yep</v>
      </c>
      <c r="Q9557" s="2">
        <f ca="1">IF(Proc[[#This Row],[DateClosed]]="",ABS(NETWORKDAYS(Proc[[#This Row],[DateOpened]],TODAY()))-1,ABS(NETWORKDAYS(Proc[[#This Row],[DateOpened]],Proc[[#This Row],[DateClosed]]))-1)</f>
        <v>10</v>
      </c>
      <c r="R9557" s="140" t="s">
        <v>7402</v>
      </c>
      <c r="S9557" s="155"/>
      <c r="T9557" s="155"/>
    </row>
    <row r="9558" spans="1:20" hidden="1">
      <c r="A9558" s="156" t="s">
        <v>11763</v>
      </c>
      <c r="B9558" s="155" t="str">
        <f>IFERROR(VLOOKUP(Proc[[#This Row],[App]],Table2[],3,0),"open")</f>
        <v>ok</v>
      </c>
      <c r="C9558" s="156" t="s">
        <v>369</v>
      </c>
      <c r="D9558" t="s">
        <v>11780</v>
      </c>
      <c r="E9558" t="s">
        <v>11804</v>
      </c>
      <c r="F9558" s="155" t="s">
        <v>11804</v>
      </c>
      <c r="G9558" s="156" t="s">
        <v>400</v>
      </c>
      <c r="H9558" s="155" t="str">
        <f>IF(Proc[[#This Row],[type]]="LFF (MDG-F)",MID(Proc[[#This Row],[Obj]],13,10),"")</f>
        <v/>
      </c>
      <c r="J9558" s="155" t="b">
        <f>Proc[[#This Row],[Requested]]=Proc[[#This Row],[CurrentParent]]</f>
        <v>1</v>
      </c>
      <c r="K9558" s="155" t="str">
        <f>IF(Proc[[#This Row],[Author]]="Marcela Urrego",VLOOKUP(LEFT(Proc[[#This Row],[Requested]],1),Table3[#All],2,0),VLOOKUP(Proc[[#This Row],[Author]],Table4[],2,0))</f>
        <v>HC</v>
      </c>
      <c r="L9558" s="155" t="s">
        <v>7801</v>
      </c>
      <c r="M9558" s="140">
        <v>46101</v>
      </c>
      <c r="N9558" s="140"/>
      <c r="O9558" s="140"/>
      <c r="P9558" s="140" t="str">
        <f ca="1">IF(Proc[[#This Row],[DaysAgeing]]&gt;5,"yep","on track")</f>
        <v>yep</v>
      </c>
      <c r="Q9558" s="2">
        <f ca="1">IF(Proc[[#This Row],[DateClosed]]="",ABS(NETWORKDAYS(Proc[[#This Row],[DateOpened]],TODAY()))-1,ABS(NETWORKDAYS(Proc[[#This Row],[DateOpened]],Proc[[#This Row],[DateClosed]]))-1)</f>
        <v>10</v>
      </c>
      <c r="R9558" s="140" t="s">
        <v>7402</v>
      </c>
      <c r="S9558" s="155"/>
      <c r="T9558" s="155"/>
    </row>
    <row r="9559" spans="1:20" hidden="1">
      <c r="A9559" s="156" t="s">
        <v>11763</v>
      </c>
      <c r="B9559" s="155" t="str">
        <f>IFERROR(VLOOKUP(Proc[[#This Row],[App]],Table2[],3,0),"open")</f>
        <v>ok</v>
      </c>
      <c r="C9559" s="156" t="s">
        <v>369</v>
      </c>
      <c r="D9559" t="s">
        <v>11781</v>
      </c>
      <c r="E9559" t="s">
        <v>2882</v>
      </c>
      <c r="F9559" s="155" t="s">
        <v>2882</v>
      </c>
      <c r="G9559" s="156" t="s">
        <v>400</v>
      </c>
      <c r="H9559" s="155" t="str">
        <f>IF(Proc[[#This Row],[type]]="LFF (MDG-F)",MID(Proc[[#This Row],[Obj]],13,10),"")</f>
        <v/>
      </c>
      <c r="J9559" s="155" t="b">
        <f>Proc[[#This Row],[Requested]]=Proc[[#This Row],[CurrentParent]]</f>
        <v>1</v>
      </c>
      <c r="K9559" s="155" t="str">
        <f>IF(Proc[[#This Row],[Author]]="Marcela Urrego",VLOOKUP(LEFT(Proc[[#This Row],[Requested]],1),Table3[#All],2,0),VLOOKUP(Proc[[#This Row],[Author]],Table4[],2,0))</f>
        <v>HC</v>
      </c>
      <c r="L9559" s="155" t="s">
        <v>7801</v>
      </c>
      <c r="M9559" s="140">
        <v>46101</v>
      </c>
      <c r="N9559" s="140"/>
      <c r="O9559" s="140"/>
      <c r="P9559" s="140" t="str">
        <f ca="1">IF(Proc[[#This Row],[DaysAgeing]]&gt;5,"yep","on track")</f>
        <v>yep</v>
      </c>
      <c r="Q9559" s="2">
        <f ca="1">IF(Proc[[#This Row],[DateClosed]]="",ABS(NETWORKDAYS(Proc[[#This Row],[DateOpened]],TODAY()))-1,ABS(NETWORKDAYS(Proc[[#This Row],[DateOpened]],Proc[[#This Row],[DateClosed]]))-1)</f>
        <v>10</v>
      </c>
      <c r="R9559" s="140" t="s">
        <v>7402</v>
      </c>
      <c r="S9559" s="155"/>
      <c r="T9559" s="155"/>
    </row>
    <row r="9560" spans="1:20" hidden="1">
      <c r="A9560" s="156" t="s">
        <v>11763</v>
      </c>
      <c r="B9560" s="155" t="str">
        <f>IFERROR(VLOOKUP(Proc[[#This Row],[App]],Table2[],3,0),"open")</f>
        <v>ok</v>
      </c>
      <c r="C9560" s="156" t="s">
        <v>369</v>
      </c>
      <c r="D9560" t="s">
        <v>11782</v>
      </c>
      <c r="E9560" t="s">
        <v>2834</v>
      </c>
      <c r="F9560" s="155" t="s">
        <v>2834</v>
      </c>
      <c r="G9560" s="156" t="s">
        <v>400</v>
      </c>
      <c r="H9560" s="155" t="str">
        <f>IF(Proc[[#This Row],[type]]="LFF (MDG-F)",MID(Proc[[#This Row],[Obj]],13,10),"")</f>
        <v/>
      </c>
      <c r="J9560" s="155" t="b">
        <f>Proc[[#This Row],[Requested]]=Proc[[#This Row],[CurrentParent]]</f>
        <v>1</v>
      </c>
      <c r="K9560" s="155" t="str">
        <f>IF(Proc[[#This Row],[Author]]="Marcela Urrego",VLOOKUP(LEFT(Proc[[#This Row],[Requested]],1),Table3[#All],2,0),VLOOKUP(Proc[[#This Row],[Author]],Table4[],2,0))</f>
        <v>HC</v>
      </c>
      <c r="L9560" s="155" t="s">
        <v>7801</v>
      </c>
      <c r="M9560" s="140">
        <v>46101</v>
      </c>
      <c r="N9560" s="140"/>
      <c r="O9560" s="140"/>
      <c r="P9560" s="140" t="str">
        <f ca="1">IF(Proc[[#This Row],[DaysAgeing]]&gt;5,"yep","on track")</f>
        <v>yep</v>
      </c>
      <c r="Q9560" s="2">
        <f ca="1">IF(Proc[[#This Row],[DateClosed]]="",ABS(NETWORKDAYS(Proc[[#This Row],[DateOpened]],TODAY()))-1,ABS(NETWORKDAYS(Proc[[#This Row],[DateOpened]],Proc[[#This Row],[DateClosed]]))-1)</f>
        <v>10</v>
      </c>
      <c r="R9560" s="140" t="s">
        <v>7402</v>
      </c>
      <c r="S9560" s="155"/>
      <c r="T9560" s="155"/>
    </row>
    <row r="9561" spans="1:20" hidden="1">
      <c r="A9561" s="156" t="s">
        <v>11763</v>
      </c>
      <c r="B9561" s="155" t="str">
        <f>IFERROR(VLOOKUP(Proc[[#This Row],[App]],Table2[],3,0),"open")</f>
        <v>ok</v>
      </c>
      <c r="C9561" s="156" t="s">
        <v>369</v>
      </c>
      <c r="D9561" t="s">
        <v>11783</v>
      </c>
      <c r="E9561" t="s">
        <v>11809</v>
      </c>
      <c r="F9561" s="155" t="s">
        <v>11809</v>
      </c>
      <c r="G9561" s="156" t="s">
        <v>400</v>
      </c>
      <c r="H9561" s="155" t="str">
        <f>IF(Proc[[#This Row],[type]]="LFF (MDG-F)",MID(Proc[[#This Row],[Obj]],13,10),"")</f>
        <v/>
      </c>
      <c r="J9561" s="155" t="b">
        <f>Proc[[#This Row],[Requested]]=Proc[[#This Row],[CurrentParent]]</f>
        <v>1</v>
      </c>
      <c r="K9561" s="155" t="str">
        <f>IF(Proc[[#This Row],[Author]]="Marcela Urrego",VLOOKUP(LEFT(Proc[[#This Row],[Requested]],1),Table3[#All],2,0),VLOOKUP(Proc[[#This Row],[Author]],Table4[],2,0))</f>
        <v>HC</v>
      </c>
      <c r="L9561" s="155" t="s">
        <v>7801</v>
      </c>
      <c r="M9561" s="140">
        <v>46101</v>
      </c>
      <c r="N9561" s="140"/>
      <c r="O9561" s="140"/>
      <c r="P9561" s="140" t="str">
        <f ca="1">IF(Proc[[#This Row],[DaysAgeing]]&gt;5,"yep","on track")</f>
        <v>yep</v>
      </c>
      <c r="Q9561" s="2">
        <f ca="1">IF(Proc[[#This Row],[DateClosed]]="",ABS(NETWORKDAYS(Proc[[#This Row],[DateOpened]],TODAY()))-1,ABS(NETWORKDAYS(Proc[[#This Row],[DateOpened]],Proc[[#This Row],[DateClosed]]))-1)</f>
        <v>10</v>
      </c>
      <c r="R9561" s="140" t="s">
        <v>7402</v>
      </c>
      <c r="S9561" s="155"/>
      <c r="T9561" s="155"/>
    </row>
    <row r="9562" spans="1:20" hidden="1">
      <c r="A9562" s="156" t="s">
        <v>11763</v>
      </c>
      <c r="B9562" s="155" t="str">
        <f>IFERROR(VLOOKUP(Proc[[#This Row],[App]],Table2[],3,0),"open")</f>
        <v>ok</v>
      </c>
      <c r="C9562" s="156" t="s">
        <v>369</v>
      </c>
      <c r="D9562" t="s">
        <v>11784</v>
      </c>
      <c r="E9562" t="s">
        <v>2882</v>
      </c>
      <c r="F9562" s="155" t="s">
        <v>2882</v>
      </c>
      <c r="G9562" s="156" t="s">
        <v>400</v>
      </c>
      <c r="H9562" s="155" t="str">
        <f>IF(Proc[[#This Row],[type]]="LFF (MDG-F)",MID(Proc[[#This Row],[Obj]],13,10),"")</f>
        <v/>
      </c>
      <c r="J9562" s="155" t="b">
        <f>Proc[[#This Row],[Requested]]=Proc[[#This Row],[CurrentParent]]</f>
        <v>1</v>
      </c>
      <c r="K9562" s="155" t="str">
        <f>IF(Proc[[#This Row],[Author]]="Marcela Urrego",VLOOKUP(LEFT(Proc[[#This Row],[Requested]],1),Table3[#All],2,0),VLOOKUP(Proc[[#This Row],[Author]],Table4[],2,0))</f>
        <v>HC</v>
      </c>
      <c r="L9562" s="155" t="s">
        <v>7801</v>
      </c>
      <c r="M9562" s="140">
        <v>46101</v>
      </c>
      <c r="N9562" s="140"/>
      <c r="O9562" s="140"/>
      <c r="P9562" s="140" t="str">
        <f ca="1">IF(Proc[[#This Row],[DaysAgeing]]&gt;5,"yep","on track")</f>
        <v>yep</v>
      </c>
      <c r="Q9562" s="2">
        <f ca="1">IF(Proc[[#This Row],[DateClosed]]="",ABS(NETWORKDAYS(Proc[[#This Row],[DateOpened]],TODAY()))-1,ABS(NETWORKDAYS(Proc[[#This Row],[DateOpened]],Proc[[#This Row],[DateClosed]]))-1)</f>
        <v>10</v>
      </c>
      <c r="R9562" s="140" t="s">
        <v>7402</v>
      </c>
      <c r="S9562" s="155"/>
      <c r="T9562" s="155"/>
    </row>
    <row r="9563" spans="1:20" hidden="1">
      <c r="A9563" s="156" t="s">
        <v>11763</v>
      </c>
      <c r="B9563" s="155" t="str">
        <f>IFERROR(VLOOKUP(Proc[[#This Row],[App]],Table2[],3,0),"open")</f>
        <v>ok</v>
      </c>
      <c r="C9563" s="156" t="s">
        <v>369</v>
      </c>
      <c r="D9563" t="s">
        <v>11785</v>
      </c>
      <c r="E9563" t="s">
        <v>11811</v>
      </c>
      <c r="F9563" s="155" t="s">
        <v>11811</v>
      </c>
      <c r="G9563" s="156" t="s">
        <v>400</v>
      </c>
      <c r="H9563" s="155" t="str">
        <f>IF(Proc[[#This Row],[type]]="LFF (MDG-F)",MID(Proc[[#This Row],[Obj]],13,10),"")</f>
        <v/>
      </c>
      <c r="J9563" s="155" t="b">
        <f>Proc[[#This Row],[Requested]]=Proc[[#This Row],[CurrentParent]]</f>
        <v>1</v>
      </c>
      <c r="K9563" s="155" t="str">
        <f>IF(Proc[[#This Row],[Author]]="Marcela Urrego",VLOOKUP(LEFT(Proc[[#This Row],[Requested]],1),Table3[#All],2,0),VLOOKUP(Proc[[#This Row],[Author]],Table4[],2,0))</f>
        <v>HC</v>
      </c>
      <c r="L9563" s="155" t="s">
        <v>7801</v>
      </c>
      <c r="M9563" s="140">
        <v>46101</v>
      </c>
      <c r="N9563" s="140"/>
      <c r="O9563" s="140"/>
      <c r="P9563" s="140" t="str">
        <f ca="1">IF(Proc[[#This Row],[DaysAgeing]]&gt;5,"yep","on track")</f>
        <v>yep</v>
      </c>
      <c r="Q9563" s="2">
        <f ca="1">IF(Proc[[#This Row],[DateClosed]]="",ABS(NETWORKDAYS(Proc[[#This Row],[DateOpened]],TODAY()))-1,ABS(NETWORKDAYS(Proc[[#This Row],[DateOpened]],Proc[[#This Row],[DateClosed]]))-1)</f>
        <v>10</v>
      </c>
      <c r="R9563" s="140" t="s">
        <v>7402</v>
      </c>
      <c r="S9563" s="155"/>
      <c r="T9563" s="155"/>
    </row>
    <row r="9564" spans="1:20" hidden="1">
      <c r="A9564" t="s">
        <v>11786</v>
      </c>
      <c r="B9564" s="155" t="str">
        <f>IFERROR(VLOOKUP(Proc[[#This Row],[App]],Table2[],3,0),"open")</f>
        <v>ok</v>
      </c>
      <c r="C9564" s="156" t="s">
        <v>369</v>
      </c>
      <c r="D9564" t="s">
        <v>11787</v>
      </c>
      <c r="E9564" t="s">
        <v>11792</v>
      </c>
      <c r="F9564" s="155" t="s">
        <v>11792</v>
      </c>
      <c r="G9564" t="s">
        <v>406</v>
      </c>
      <c r="H9564" s="155" t="str">
        <f>IF(Proc[[#This Row],[type]]="LFF (MDG-F)",MID(Proc[[#This Row],[Obj]],13,10),"")</f>
        <v>CN60TNNA01</v>
      </c>
      <c r="J9564" s="155" t="b">
        <f>Proc[[#This Row],[Requested]]=Proc[[#This Row],[CurrentParent]]</f>
        <v>1</v>
      </c>
      <c r="K9564" s="155" t="str">
        <f>IF(Proc[[#This Row],[Author]]="Marcela Urrego",VLOOKUP(LEFT(Proc[[#This Row],[Requested]],1),Table3[#All],2,0),VLOOKUP(Proc[[#This Row],[Author]],Table4[],2,0))</f>
        <v>HC</v>
      </c>
      <c r="L9564" s="155" t="s">
        <v>7801</v>
      </c>
      <c r="M9564" s="140">
        <v>46101</v>
      </c>
      <c r="N9564" s="140"/>
      <c r="O9564" s="140"/>
      <c r="P9564" s="140" t="str">
        <f ca="1">IF(Proc[[#This Row],[DaysAgeing]]&gt;5,"yep","on track")</f>
        <v>yep</v>
      </c>
      <c r="Q9564" s="2">
        <f ca="1">IF(Proc[[#This Row],[DateClosed]]="",ABS(NETWORKDAYS(Proc[[#This Row],[DateOpened]],TODAY()))-1,ABS(NETWORKDAYS(Proc[[#This Row],[DateOpened]],Proc[[#This Row],[DateClosed]]))-1)</f>
        <v>10</v>
      </c>
      <c r="R9564" s="140" t="s">
        <v>7402</v>
      </c>
      <c r="S9564" s="155"/>
      <c r="T9564" s="155"/>
    </row>
    <row r="9565" spans="1:20" hidden="1">
      <c r="A9565" s="156" t="s">
        <v>11786</v>
      </c>
      <c r="B9565" s="155" t="str">
        <f>IFERROR(VLOOKUP(Proc[[#This Row],[App]],Table2[],3,0),"open")</f>
        <v>ok</v>
      </c>
      <c r="C9565" s="156" t="s">
        <v>369</v>
      </c>
      <c r="D9565" t="s">
        <v>11788</v>
      </c>
      <c r="E9565" t="s">
        <v>11793</v>
      </c>
      <c r="F9565" s="155" t="s">
        <v>11793</v>
      </c>
      <c r="G9565" s="156" t="s">
        <v>400</v>
      </c>
      <c r="H9565" s="155" t="str">
        <f>IF(Proc[[#This Row],[type]]="LFF (MDG-F)",MID(Proc[[#This Row],[Obj]],13,10),"")</f>
        <v/>
      </c>
      <c r="J9565" s="155" t="b">
        <f>Proc[[#This Row],[Requested]]=Proc[[#This Row],[CurrentParent]]</f>
        <v>1</v>
      </c>
      <c r="K9565" s="155" t="str">
        <f>IF(Proc[[#This Row],[Author]]="Marcela Urrego",VLOOKUP(LEFT(Proc[[#This Row],[Requested]],1),Table3[#All],2,0),VLOOKUP(Proc[[#This Row],[Author]],Table4[],2,0))</f>
        <v>HC</v>
      </c>
      <c r="L9565" s="155" t="s">
        <v>7801</v>
      </c>
      <c r="M9565" s="140">
        <v>46101</v>
      </c>
      <c r="N9565" s="140"/>
      <c r="O9565" s="140"/>
      <c r="P9565" s="140" t="str">
        <f ca="1">IF(Proc[[#This Row],[DaysAgeing]]&gt;5,"yep","on track")</f>
        <v>yep</v>
      </c>
      <c r="Q9565" s="2">
        <f ca="1">IF(Proc[[#This Row],[DateClosed]]="",ABS(NETWORKDAYS(Proc[[#This Row],[DateOpened]],TODAY()))-1,ABS(NETWORKDAYS(Proc[[#This Row],[DateOpened]],Proc[[#This Row],[DateClosed]]))-1)</f>
        <v>10</v>
      </c>
      <c r="R9565" s="140" t="s">
        <v>7402</v>
      </c>
      <c r="S9565" s="155"/>
      <c r="T9565" s="155"/>
    </row>
    <row r="9566" spans="1:20" hidden="1">
      <c r="A9566" s="156" t="s">
        <v>11786</v>
      </c>
      <c r="B9566" s="155" t="str">
        <f>IFERROR(VLOOKUP(Proc[[#This Row],[App]],Table2[],3,0),"open")</f>
        <v>ok</v>
      </c>
      <c r="C9566" s="156" t="s">
        <v>369</v>
      </c>
      <c r="D9566" t="s">
        <v>11789</v>
      </c>
      <c r="E9566" t="s">
        <v>11794</v>
      </c>
      <c r="F9566" s="155" t="s">
        <v>11794</v>
      </c>
      <c r="G9566" s="156" t="s">
        <v>400</v>
      </c>
      <c r="H9566" s="155" t="str">
        <f>IF(Proc[[#This Row],[type]]="LFF (MDG-F)",MID(Proc[[#This Row],[Obj]],13,10),"")</f>
        <v/>
      </c>
      <c r="J9566" s="155" t="b">
        <f>Proc[[#This Row],[Requested]]=Proc[[#This Row],[CurrentParent]]</f>
        <v>1</v>
      </c>
      <c r="K9566" s="155" t="str">
        <f>IF(Proc[[#This Row],[Author]]="Marcela Urrego",VLOOKUP(LEFT(Proc[[#This Row],[Requested]],1),Table3[#All],2,0),VLOOKUP(Proc[[#This Row],[Author]],Table4[],2,0))</f>
        <v>HC</v>
      </c>
      <c r="L9566" s="155" t="s">
        <v>7801</v>
      </c>
      <c r="M9566" s="140">
        <v>46101</v>
      </c>
      <c r="N9566" s="140"/>
      <c r="O9566" s="140"/>
      <c r="P9566" s="140" t="str">
        <f ca="1">IF(Proc[[#This Row],[DaysAgeing]]&gt;5,"yep","on track")</f>
        <v>yep</v>
      </c>
      <c r="Q9566" s="2">
        <f ca="1">IF(Proc[[#This Row],[DateClosed]]="",ABS(NETWORKDAYS(Proc[[#This Row],[DateOpened]],TODAY()))-1,ABS(NETWORKDAYS(Proc[[#This Row],[DateOpened]],Proc[[#This Row],[DateClosed]]))-1)</f>
        <v>10</v>
      </c>
      <c r="R9566" s="140" t="s">
        <v>7402</v>
      </c>
      <c r="S9566" s="155"/>
      <c r="T9566" s="155"/>
    </row>
    <row r="9567" spans="1:20" hidden="1">
      <c r="A9567" s="156" t="s">
        <v>11786</v>
      </c>
      <c r="B9567" s="155" t="str">
        <f>IFERROR(VLOOKUP(Proc[[#This Row],[App]],Table2[],3,0),"open")</f>
        <v>ok</v>
      </c>
      <c r="C9567" s="156" t="s">
        <v>369</v>
      </c>
      <c r="D9567" t="s">
        <v>11790</v>
      </c>
      <c r="E9567" t="s">
        <v>1874</v>
      </c>
      <c r="F9567" s="155" t="s">
        <v>1874</v>
      </c>
      <c r="G9567" s="156" t="s">
        <v>400</v>
      </c>
      <c r="H9567" s="155" t="str">
        <f>IF(Proc[[#This Row],[type]]="LFF (MDG-F)",MID(Proc[[#This Row],[Obj]],13,10),"")</f>
        <v/>
      </c>
      <c r="J9567" s="155" t="b">
        <f>Proc[[#This Row],[Requested]]=Proc[[#This Row],[CurrentParent]]</f>
        <v>1</v>
      </c>
      <c r="K9567" s="155" t="str">
        <f>IF(Proc[[#This Row],[Author]]="Marcela Urrego",VLOOKUP(LEFT(Proc[[#This Row],[Requested]],1),Table3[#All],2,0),VLOOKUP(Proc[[#This Row],[Author]],Table4[],2,0))</f>
        <v>HC</v>
      </c>
      <c r="L9567" s="155" t="s">
        <v>7801</v>
      </c>
      <c r="M9567" s="140">
        <v>46101</v>
      </c>
      <c r="N9567" s="140"/>
      <c r="O9567" s="140"/>
      <c r="P9567" s="140" t="str">
        <f ca="1">IF(Proc[[#This Row],[DaysAgeing]]&gt;5,"yep","on track")</f>
        <v>yep</v>
      </c>
      <c r="Q9567" s="2">
        <f ca="1">IF(Proc[[#This Row],[DateClosed]]="",ABS(NETWORKDAYS(Proc[[#This Row],[DateOpened]],TODAY()))-1,ABS(NETWORKDAYS(Proc[[#This Row],[DateOpened]],Proc[[#This Row],[DateClosed]]))-1)</f>
        <v>10</v>
      </c>
      <c r="R9567" s="140" t="s">
        <v>7402</v>
      </c>
      <c r="S9567" s="155"/>
      <c r="T9567" s="155"/>
    </row>
    <row r="9568" spans="1:20" hidden="1">
      <c r="A9568" s="156" t="s">
        <v>11786</v>
      </c>
      <c r="B9568" s="155" t="str">
        <f>IFERROR(VLOOKUP(Proc[[#This Row],[App]],Table2[],3,0),"open")</f>
        <v>ok</v>
      </c>
      <c r="C9568" s="156" t="s">
        <v>369</v>
      </c>
      <c r="D9568" t="s">
        <v>11772</v>
      </c>
      <c r="E9568" t="s">
        <v>11795</v>
      </c>
      <c r="F9568" s="155" t="s">
        <v>11795</v>
      </c>
      <c r="G9568" s="156" t="s">
        <v>400</v>
      </c>
      <c r="H9568" s="155" t="str">
        <f>IF(Proc[[#This Row],[type]]="LFF (MDG-F)",MID(Proc[[#This Row],[Obj]],13,10),"")</f>
        <v/>
      </c>
      <c r="J9568" s="155" t="b">
        <f>Proc[[#This Row],[Requested]]=Proc[[#This Row],[CurrentParent]]</f>
        <v>1</v>
      </c>
      <c r="K9568" s="155" t="str">
        <f>IF(Proc[[#This Row],[Author]]="Marcela Urrego",VLOOKUP(LEFT(Proc[[#This Row],[Requested]],1),Table3[#All],2,0),VLOOKUP(Proc[[#This Row],[Author]],Table4[],2,0))</f>
        <v>HC</v>
      </c>
      <c r="L9568" s="155" t="s">
        <v>7801</v>
      </c>
      <c r="M9568" s="140">
        <v>46101</v>
      </c>
      <c r="N9568" s="140"/>
      <c r="O9568" s="140"/>
      <c r="P9568" s="140" t="str">
        <f ca="1">IF(Proc[[#This Row],[DaysAgeing]]&gt;5,"yep","on track")</f>
        <v>yep</v>
      </c>
      <c r="Q9568" s="2">
        <f ca="1">IF(Proc[[#This Row],[DateClosed]]="",ABS(NETWORKDAYS(Proc[[#This Row],[DateOpened]],TODAY()))-1,ABS(NETWORKDAYS(Proc[[#This Row],[DateOpened]],Proc[[#This Row],[DateClosed]]))-1)</f>
        <v>10</v>
      </c>
      <c r="R9568" s="140" t="s">
        <v>7402</v>
      </c>
      <c r="S9568" s="155"/>
      <c r="T9568" s="155"/>
    </row>
    <row r="9569" spans="1:20" hidden="1">
      <c r="A9569" s="156" t="s">
        <v>11786</v>
      </c>
      <c r="B9569" s="155" t="str">
        <f>IFERROR(VLOOKUP(Proc[[#This Row],[App]],Table2[],3,0),"open")</f>
        <v>ok</v>
      </c>
      <c r="C9569" s="156" t="s">
        <v>369</v>
      </c>
      <c r="D9569" t="s">
        <v>11791</v>
      </c>
      <c r="E9569" t="s">
        <v>11731</v>
      </c>
      <c r="F9569" s="155" t="s">
        <v>11731</v>
      </c>
      <c r="G9569" s="156" t="s">
        <v>400</v>
      </c>
      <c r="H9569" s="155" t="str">
        <f>IF(Proc[[#This Row],[type]]="LFF (MDG-F)",MID(Proc[[#This Row],[Obj]],13,10),"")</f>
        <v/>
      </c>
      <c r="J9569" s="155" t="b">
        <f>Proc[[#This Row],[Requested]]=Proc[[#This Row],[CurrentParent]]</f>
        <v>1</v>
      </c>
      <c r="K9569" s="155" t="str">
        <f>IF(Proc[[#This Row],[Author]]="Marcela Urrego",VLOOKUP(LEFT(Proc[[#This Row],[Requested]],1),Table3[#All],2,0),VLOOKUP(Proc[[#This Row],[Author]],Table4[],2,0))</f>
        <v>HC</v>
      </c>
      <c r="L9569" s="155" t="s">
        <v>7801</v>
      </c>
      <c r="M9569" s="140">
        <v>46101</v>
      </c>
      <c r="N9569" s="140"/>
      <c r="O9569" s="140"/>
      <c r="P9569" s="140" t="str">
        <f ca="1">IF(Proc[[#This Row],[DaysAgeing]]&gt;5,"yep","on track")</f>
        <v>yep</v>
      </c>
      <c r="Q9569" s="2">
        <f ca="1">IF(Proc[[#This Row],[DateClosed]]="",ABS(NETWORKDAYS(Proc[[#This Row],[DateOpened]],TODAY()))-1,ABS(NETWORKDAYS(Proc[[#This Row],[DateOpened]],Proc[[#This Row],[DateClosed]]))-1)</f>
        <v>10</v>
      </c>
      <c r="R9569" s="140" t="s">
        <v>7402</v>
      </c>
      <c r="S9569" s="155"/>
      <c r="T9569" s="155"/>
    </row>
    <row r="9570" spans="1:20" hidden="1">
      <c r="A9570" t="s">
        <v>11796</v>
      </c>
      <c r="B9570" s="155" t="str">
        <f>IFERROR(VLOOKUP(Proc[[#This Row],[App]],Table2[],3,0),"open")</f>
        <v>ok</v>
      </c>
      <c r="C9570" s="156" t="s">
        <v>369</v>
      </c>
      <c r="D9570" t="s">
        <v>11797</v>
      </c>
      <c r="E9570" t="s">
        <v>11801</v>
      </c>
      <c r="F9570" s="155" t="s">
        <v>11801</v>
      </c>
      <c r="G9570" s="156" t="s">
        <v>400</v>
      </c>
      <c r="H9570" s="155" t="str">
        <f>IF(Proc[[#This Row],[type]]="LFF (MDG-F)",MID(Proc[[#This Row],[Obj]],13,10),"")</f>
        <v/>
      </c>
      <c r="J9570" s="155" t="b">
        <f>Proc[[#This Row],[Requested]]=Proc[[#This Row],[CurrentParent]]</f>
        <v>1</v>
      </c>
      <c r="K9570" s="155" t="str">
        <f>IF(Proc[[#This Row],[Author]]="Marcela Urrego",VLOOKUP(LEFT(Proc[[#This Row],[Requested]],1),Table3[#All],2,0),VLOOKUP(Proc[[#This Row],[Author]],Table4[],2,0))</f>
        <v>HC</v>
      </c>
      <c r="L9570" s="155" t="s">
        <v>7801</v>
      </c>
      <c r="M9570" s="140">
        <v>46101</v>
      </c>
      <c r="N9570" s="140"/>
      <c r="O9570" s="140"/>
      <c r="P9570" s="140" t="str">
        <f ca="1">IF(Proc[[#This Row],[DaysAgeing]]&gt;5,"yep","on track")</f>
        <v>yep</v>
      </c>
      <c r="Q9570" s="2">
        <f ca="1">IF(Proc[[#This Row],[DateClosed]]="",ABS(NETWORKDAYS(Proc[[#This Row],[DateOpened]],TODAY()))-1,ABS(NETWORKDAYS(Proc[[#This Row],[DateOpened]],Proc[[#This Row],[DateClosed]]))-1)</f>
        <v>10</v>
      </c>
      <c r="R9570" s="140" t="s">
        <v>7402</v>
      </c>
      <c r="S9570" s="155"/>
      <c r="T9570" s="155"/>
    </row>
    <row r="9571" spans="1:20" hidden="1">
      <c r="A9571" s="156" t="s">
        <v>11796</v>
      </c>
      <c r="B9571" s="155" t="str">
        <f>IFERROR(VLOOKUP(Proc[[#This Row],[App]],Table2[],3,0),"open")</f>
        <v>ok</v>
      </c>
      <c r="C9571" s="156" t="s">
        <v>369</v>
      </c>
      <c r="D9571" t="s">
        <v>11798</v>
      </c>
      <c r="E9571" s="156" t="s">
        <v>11801</v>
      </c>
      <c r="F9571" s="155" t="s">
        <v>11801</v>
      </c>
      <c r="G9571" s="156" t="s">
        <v>400</v>
      </c>
      <c r="H9571" s="155" t="str">
        <f>IF(Proc[[#This Row],[type]]="LFF (MDG-F)",MID(Proc[[#This Row],[Obj]],13,10),"")</f>
        <v/>
      </c>
      <c r="J9571" s="155" t="b">
        <f>Proc[[#This Row],[Requested]]=Proc[[#This Row],[CurrentParent]]</f>
        <v>1</v>
      </c>
      <c r="K9571" s="155" t="str">
        <f>IF(Proc[[#This Row],[Author]]="Marcela Urrego",VLOOKUP(LEFT(Proc[[#This Row],[Requested]],1),Table3[#All],2,0),VLOOKUP(Proc[[#This Row],[Author]],Table4[],2,0))</f>
        <v>HC</v>
      </c>
      <c r="L9571" s="155" t="s">
        <v>7801</v>
      </c>
      <c r="M9571" s="140">
        <v>46101</v>
      </c>
      <c r="N9571" s="140"/>
      <c r="O9571" s="140"/>
      <c r="P9571" s="140" t="str">
        <f ca="1">IF(Proc[[#This Row],[DaysAgeing]]&gt;5,"yep","on track")</f>
        <v>yep</v>
      </c>
      <c r="Q9571" s="2">
        <f ca="1">IF(Proc[[#This Row],[DateClosed]]="",ABS(NETWORKDAYS(Proc[[#This Row],[DateOpened]],TODAY()))-1,ABS(NETWORKDAYS(Proc[[#This Row],[DateOpened]],Proc[[#This Row],[DateClosed]]))-1)</f>
        <v>10</v>
      </c>
      <c r="R9571" s="140" t="s">
        <v>7402</v>
      </c>
      <c r="S9571" s="155"/>
      <c r="T9571" s="155"/>
    </row>
    <row r="9572" spans="1:20" hidden="1">
      <c r="A9572" s="156" t="s">
        <v>11796</v>
      </c>
      <c r="B9572" s="155" t="str">
        <f>IFERROR(VLOOKUP(Proc[[#This Row],[App]],Table2[],3,0),"open")</f>
        <v>ok</v>
      </c>
      <c r="C9572" s="156" t="s">
        <v>369</v>
      </c>
      <c r="D9572" t="s">
        <v>11799</v>
      </c>
      <c r="E9572" t="s">
        <v>11802</v>
      </c>
      <c r="F9572" s="155" t="s">
        <v>11802</v>
      </c>
      <c r="G9572" s="156" t="s">
        <v>400</v>
      </c>
      <c r="H9572" s="155" t="str">
        <f>IF(Proc[[#This Row],[type]]="LFF (MDG-F)",MID(Proc[[#This Row],[Obj]],13,10),"")</f>
        <v/>
      </c>
      <c r="J9572" s="155" t="b">
        <f>Proc[[#This Row],[Requested]]=Proc[[#This Row],[CurrentParent]]</f>
        <v>1</v>
      </c>
      <c r="K9572" s="155" t="str">
        <f>IF(Proc[[#This Row],[Author]]="Marcela Urrego",VLOOKUP(LEFT(Proc[[#This Row],[Requested]],1),Table3[#All],2,0),VLOOKUP(Proc[[#This Row],[Author]],Table4[],2,0))</f>
        <v>HC</v>
      </c>
      <c r="L9572" s="155" t="s">
        <v>7801</v>
      </c>
      <c r="M9572" s="140">
        <v>46101</v>
      </c>
      <c r="N9572" s="140"/>
      <c r="O9572" s="140"/>
      <c r="P9572" s="140" t="str">
        <f ca="1">IF(Proc[[#This Row],[DaysAgeing]]&gt;5,"yep","on track")</f>
        <v>yep</v>
      </c>
      <c r="Q9572" s="2">
        <f ca="1">IF(Proc[[#This Row],[DateClosed]]="",ABS(NETWORKDAYS(Proc[[#This Row],[DateOpened]],TODAY()))-1,ABS(NETWORKDAYS(Proc[[#This Row],[DateOpened]],Proc[[#This Row],[DateClosed]]))-1)</f>
        <v>10</v>
      </c>
      <c r="R9572" s="140" t="s">
        <v>7402</v>
      </c>
      <c r="S9572" s="155"/>
      <c r="T9572" s="155"/>
    </row>
    <row r="9573" spans="1:20" hidden="1">
      <c r="A9573" s="156" t="s">
        <v>11796</v>
      </c>
      <c r="B9573" s="155" t="str">
        <f>IFERROR(VLOOKUP(Proc[[#This Row],[App]],Table2[],3,0),"open")</f>
        <v>ok</v>
      </c>
      <c r="C9573" s="156" t="s">
        <v>369</v>
      </c>
      <c r="D9573" t="s">
        <v>11800</v>
      </c>
      <c r="E9573" t="s">
        <v>11803</v>
      </c>
      <c r="F9573" s="155" t="s">
        <v>11803</v>
      </c>
      <c r="G9573" s="156" t="s">
        <v>400</v>
      </c>
      <c r="H9573" s="155" t="str">
        <f>IF(Proc[[#This Row],[type]]="LFF (MDG-F)",MID(Proc[[#This Row],[Obj]],13,10),"")</f>
        <v/>
      </c>
      <c r="J9573" s="155" t="b">
        <f>Proc[[#This Row],[Requested]]=Proc[[#This Row],[CurrentParent]]</f>
        <v>1</v>
      </c>
      <c r="K9573" s="155" t="str">
        <f>IF(Proc[[#This Row],[Author]]="Marcela Urrego",VLOOKUP(LEFT(Proc[[#This Row],[Requested]],1),Table3[#All],2,0),VLOOKUP(Proc[[#This Row],[Author]],Table4[],2,0))</f>
        <v>HC</v>
      </c>
      <c r="L9573" s="155" t="s">
        <v>7801</v>
      </c>
      <c r="M9573" s="140">
        <v>46101</v>
      </c>
      <c r="N9573" s="140"/>
      <c r="O9573" s="140"/>
      <c r="P9573" s="140" t="str">
        <f ca="1">IF(Proc[[#This Row],[DaysAgeing]]&gt;5,"yep","on track")</f>
        <v>yep</v>
      </c>
      <c r="Q9573" s="2">
        <f ca="1">IF(Proc[[#This Row],[DateClosed]]="",ABS(NETWORKDAYS(Proc[[#This Row],[DateOpened]],TODAY()))-1,ABS(NETWORKDAYS(Proc[[#This Row],[DateOpened]],Proc[[#This Row],[DateClosed]]))-1)</f>
        <v>10</v>
      </c>
      <c r="R9573" s="140" t="s">
        <v>7402</v>
      </c>
      <c r="S9573" s="155"/>
      <c r="T9573" s="155"/>
    </row>
    <row r="9574" spans="1:20" hidden="1">
      <c r="A9574" t="s">
        <v>11813</v>
      </c>
      <c r="B9574" s="155" t="str">
        <f>IFERROR(VLOOKUP(Proc[[#This Row],[App]],Table2[],3,0),"open")</f>
        <v>ok</v>
      </c>
      <c r="C9574" t="s">
        <v>369</v>
      </c>
      <c r="D9574" t="s">
        <v>11814</v>
      </c>
      <c r="E9574" t="s">
        <v>11832</v>
      </c>
      <c r="F9574" s="155" t="s">
        <v>11832</v>
      </c>
      <c r="G9574" t="s">
        <v>406</v>
      </c>
      <c r="H9574" s="155" t="str">
        <f>IF(Proc[[#This Row],[type]]="LFF (MDG-F)",MID(Proc[[#This Row],[Obj]],13,10),"")</f>
        <v>DE50Y00002</v>
      </c>
      <c r="I9574" s="156"/>
      <c r="J9574" s="155" t="b">
        <f>Proc[[#This Row],[Requested]]=Proc[[#This Row],[CurrentParent]]</f>
        <v>1</v>
      </c>
      <c r="K9574" s="155" t="str">
        <f>IF(Proc[[#This Row],[Author]]="Marcela Urrego",VLOOKUP(LEFT(Proc[[#This Row],[Requested]],1),Table3[#All],2,0),VLOOKUP(Proc[[#This Row],[Author]],Table4[],2,0))</f>
        <v>HC</v>
      </c>
      <c r="L9574" s="155" t="s">
        <v>7801</v>
      </c>
      <c r="M9574" s="140">
        <v>46105</v>
      </c>
      <c r="N9574" s="140"/>
      <c r="O9574" s="140"/>
      <c r="P9574" s="140" t="str">
        <f ca="1">IF(Proc[[#This Row],[DaysAgeing]]&gt;5,"yep","on track")</f>
        <v>yep</v>
      </c>
      <c r="Q9574" s="2">
        <f ca="1">IF(Proc[[#This Row],[DateClosed]]="",ABS(NETWORKDAYS(Proc[[#This Row],[DateOpened]],TODAY()))-1,ABS(NETWORKDAYS(Proc[[#This Row],[DateOpened]],Proc[[#This Row],[DateClosed]]))-1)</f>
        <v>8</v>
      </c>
      <c r="R9574" s="140" t="s">
        <v>7402</v>
      </c>
      <c r="S9574" s="155"/>
      <c r="T9574" s="155"/>
    </row>
    <row r="9575" spans="1:20" hidden="1">
      <c r="A9575" s="156" t="s">
        <v>11813</v>
      </c>
      <c r="B9575" s="155" t="str">
        <f>IFERROR(VLOOKUP(Proc[[#This Row],[App]],Table2[],3,0),"open")</f>
        <v>ok</v>
      </c>
      <c r="C9575" s="156" t="s">
        <v>369</v>
      </c>
      <c r="D9575" t="s">
        <v>11815</v>
      </c>
      <c r="E9575" t="s">
        <v>11833</v>
      </c>
      <c r="F9575" s="155" t="s">
        <v>11833</v>
      </c>
      <c r="G9575" s="156" t="s">
        <v>406</v>
      </c>
      <c r="H9575" s="155" t="str">
        <f>IF(Proc[[#This Row],[type]]="LFF (MDG-F)",MID(Proc[[#This Row],[Obj]],13,10),"")</f>
        <v>DE10Y00003</v>
      </c>
      <c r="I9575" s="156"/>
      <c r="J9575" s="155" t="b">
        <f>Proc[[#This Row],[Requested]]=Proc[[#This Row],[CurrentParent]]</f>
        <v>1</v>
      </c>
      <c r="K9575" s="155" t="str">
        <f>IF(Proc[[#This Row],[Author]]="Marcela Urrego",VLOOKUP(LEFT(Proc[[#This Row],[Requested]],1),Table3[#All],2,0),VLOOKUP(Proc[[#This Row],[Author]],Table4[],2,0))</f>
        <v>HC</v>
      </c>
      <c r="L9575" s="155" t="s">
        <v>7801</v>
      </c>
      <c r="M9575" s="140">
        <v>46105</v>
      </c>
      <c r="N9575" s="140"/>
      <c r="O9575" s="140"/>
      <c r="P9575" s="140" t="str">
        <f ca="1">IF(Proc[[#This Row],[DaysAgeing]]&gt;5,"yep","on track")</f>
        <v>yep</v>
      </c>
      <c r="Q9575" s="2">
        <f ca="1">IF(Proc[[#This Row],[DateClosed]]="",ABS(NETWORKDAYS(Proc[[#This Row],[DateOpened]],TODAY()))-1,ABS(NETWORKDAYS(Proc[[#This Row],[DateOpened]],Proc[[#This Row],[DateClosed]]))-1)</f>
        <v>8</v>
      </c>
      <c r="R9575" s="140" t="s">
        <v>7402</v>
      </c>
      <c r="S9575" s="155"/>
      <c r="T9575" s="155"/>
    </row>
    <row r="9576" spans="1:20" hidden="1">
      <c r="A9576" s="156" t="s">
        <v>11813</v>
      </c>
      <c r="B9576" s="155" t="str">
        <f>IFERROR(VLOOKUP(Proc[[#This Row],[App]],Table2[],3,0),"open")</f>
        <v>ok</v>
      </c>
      <c r="C9576" s="156" t="s">
        <v>369</v>
      </c>
      <c r="D9576" t="s">
        <v>11816</v>
      </c>
      <c r="E9576" t="s">
        <v>11832</v>
      </c>
      <c r="F9576" s="155" t="s">
        <v>11832</v>
      </c>
      <c r="G9576" s="156" t="s">
        <v>406</v>
      </c>
      <c r="H9576" s="155" t="str">
        <f>IF(Proc[[#This Row],[type]]="LFF (MDG-F)",MID(Proc[[#This Row],[Obj]],13,10),"")</f>
        <v>DE10Y00004</v>
      </c>
      <c r="I9576" s="156"/>
      <c r="J9576" s="155" t="b">
        <f>Proc[[#This Row],[Requested]]=Proc[[#This Row],[CurrentParent]]</f>
        <v>1</v>
      </c>
      <c r="K9576" s="155" t="str">
        <f>IF(Proc[[#This Row],[Author]]="Marcela Urrego",VLOOKUP(LEFT(Proc[[#This Row],[Requested]],1),Table3[#All],2,0),VLOOKUP(Proc[[#This Row],[Author]],Table4[],2,0))</f>
        <v>HC</v>
      </c>
      <c r="L9576" s="155" t="s">
        <v>7801</v>
      </c>
      <c r="M9576" s="140">
        <v>46105</v>
      </c>
      <c r="N9576" s="140"/>
      <c r="O9576" s="140"/>
      <c r="P9576" s="140" t="str">
        <f ca="1">IF(Proc[[#This Row],[DaysAgeing]]&gt;5,"yep","on track")</f>
        <v>yep</v>
      </c>
      <c r="Q9576" s="2">
        <f ca="1">IF(Proc[[#This Row],[DateClosed]]="",ABS(NETWORKDAYS(Proc[[#This Row],[DateOpened]],TODAY()))-1,ABS(NETWORKDAYS(Proc[[#This Row],[DateOpened]],Proc[[#This Row],[DateClosed]]))-1)</f>
        <v>8</v>
      </c>
      <c r="R9576" s="140" t="s">
        <v>7402</v>
      </c>
      <c r="S9576" s="155"/>
      <c r="T9576" s="155"/>
    </row>
    <row r="9577" spans="1:20" hidden="1">
      <c r="A9577" s="156" t="s">
        <v>11813</v>
      </c>
      <c r="B9577" s="155" t="str">
        <f>IFERROR(VLOOKUP(Proc[[#This Row],[App]],Table2[],3,0),"open")</f>
        <v>ok</v>
      </c>
      <c r="C9577" s="156" t="s">
        <v>369</v>
      </c>
      <c r="D9577" t="s">
        <v>11817</v>
      </c>
      <c r="E9577" t="s">
        <v>11834</v>
      </c>
      <c r="F9577" s="155" t="s">
        <v>11834</v>
      </c>
      <c r="G9577" s="156" t="s">
        <v>406</v>
      </c>
      <c r="H9577" s="155" t="str">
        <f>IF(Proc[[#This Row],[type]]="LFF (MDG-F)",MID(Proc[[#This Row],[Obj]],13,10),"")</f>
        <v>CH75R06003</v>
      </c>
      <c r="I9577" s="156"/>
      <c r="J9577" s="155" t="b">
        <f>Proc[[#This Row],[Requested]]=Proc[[#This Row],[CurrentParent]]</f>
        <v>1</v>
      </c>
      <c r="K9577" s="155" t="str">
        <f>IF(Proc[[#This Row],[Author]]="Marcela Urrego",VLOOKUP(LEFT(Proc[[#This Row],[Requested]],1),Table3[#All],2,0),VLOOKUP(Proc[[#This Row],[Author]],Table4[],2,0))</f>
        <v>HC</v>
      </c>
      <c r="L9577" s="155" t="s">
        <v>7801</v>
      </c>
      <c r="M9577" s="140">
        <v>46105</v>
      </c>
      <c r="N9577" s="140"/>
      <c r="O9577" s="140"/>
      <c r="P9577" s="140" t="str">
        <f ca="1">IF(Proc[[#This Row],[DaysAgeing]]&gt;5,"yep","on track")</f>
        <v>yep</v>
      </c>
      <c r="Q9577" s="2">
        <f ca="1">IF(Proc[[#This Row],[DateClosed]]="",ABS(NETWORKDAYS(Proc[[#This Row],[DateOpened]],TODAY()))-1,ABS(NETWORKDAYS(Proc[[#This Row],[DateOpened]],Proc[[#This Row],[DateClosed]]))-1)</f>
        <v>8</v>
      </c>
      <c r="R9577" s="140" t="s">
        <v>7402</v>
      </c>
      <c r="S9577" s="155"/>
      <c r="T9577" s="155"/>
    </row>
    <row r="9578" spans="1:20" hidden="1">
      <c r="A9578" s="156" t="s">
        <v>11813</v>
      </c>
      <c r="B9578" s="155" t="str">
        <f>IFERROR(VLOOKUP(Proc[[#This Row],[App]],Table2[],3,0),"open")</f>
        <v>ok</v>
      </c>
      <c r="C9578" s="156" t="s">
        <v>369</v>
      </c>
      <c r="D9578" t="s">
        <v>11818</v>
      </c>
      <c r="E9578" t="s">
        <v>4710</v>
      </c>
      <c r="F9578" s="155" t="s">
        <v>4710</v>
      </c>
      <c r="G9578" s="156" t="s">
        <v>406</v>
      </c>
      <c r="H9578" s="155" t="str">
        <f>IF(Proc[[#This Row],[type]]="LFF (MDG-F)",MID(Proc[[#This Row],[Obj]],13,10),"")</f>
        <v>AT50R06003</v>
      </c>
      <c r="I9578" s="156"/>
      <c r="J9578" s="155" t="b">
        <f>Proc[[#This Row],[Requested]]=Proc[[#This Row],[CurrentParent]]</f>
        <v>1</v>
      </c>
      <c r="K9578" s="155" t="str">
        <f>IF(Proc[[#This Row],[Author]]="Marcela Urrego",VLOOKUP(LEFT(Proc[[#This Row],[Requested]],1),Table3[#All],2,0),VLOOKUP(Proc[[#This Row],[Author]],Table4[],2,0))</f>
        <v>HC</v>
      </c>
      <c r="L9578" s="155" t="s">
        <v>7801</v>
      </c>
      <c r="M9578" s="140">
        <v>46105</v>
      </c>
      <c r="N9578" s="140"/>
      <c r="O9578" s="140"/>
      <c r="P9578" s="140" t="str">
        <f ca="1">IF(Proc[[#This Row],[DaysAgeing]]&gt;5,"yep","on track")</f>
        <v>yep</v>
      </c>
      <c r="Q9578" s="2">
        <f ca="1">IF(Proc[[#This Row],[DateClosed]]="",ABS(NETWORKDAYS(Proc[[#This Row],[DateOpened]],TODAY()))-1,ABS(NETWORKDAYS(Proc[[#This Row],[DateOpened]],Proc[[#This Row],[DateClosed]]))-1)</f>
        <v>8</v>
      </c>
      <c r="R9578" s="140" t="s">
        <v>7402</v>
      </c>
      <c r="S9578" s="155"/>
      <c r="T9578" s="155"/>
    </row>
    <row r="9579" spans="1:20" hidden="1">
      <c r="A9579" s="156" t="s">
        <v>11813</v>
      </c>
      <c r="B9579" s="155" t="str">
        <f>IFERROR(VLOOKUP(Proc[[#This Row],[App]],Table2[],3,0),"open")</f>
        <v>ok</v>
      </c>
      <c r="C9579" s="156" t="s">
        <v>369</v>
      </c>
      <c r="D9579" t="s">
        <v>11819</v>
      </c>
      <c r="E9579" t="s">
        <v>11835</v>
      </c>
      <c r="F9579" s="155" t="s">
        <v>11835</v>
      </c>
      <c r="G9579" s="156" t="s">
        <v>406</v>
      </c>
      <c r="H9579" s="155" t="str">
        <f>IF(Proc[[#This Row],[type]]="LFF (MDG-F)",MID(Proc[[#This Row],[Obj]],13,10),"")</f>
        <v>BE50C06001</v>
      </c>
      <c r="I9579" s="156"/>
      <c r="J9579" s="155" t="b">
        <f>Proc[[#This Row],[Requested]]=Proc[[#This Row],[CurrentParent]]</f>
        <v>1</v>
      </c>
      <c r="K9579" s="155" t="str">
        <f>IF(Proc[[#This Row],[Author]]="Marcela Urrego",VLOOKUP(LEFT(Proc[[#This Row],[Requested]],1),Table3[#All],2,0),VLOOKUP(Proc[[#This Row],[Author]],Table4[],2,0))</f>
        <v>HC</v>
      </c>
      <c r="L9579" s="155" t="s">
        <v>7801</v>
      </c>
      <c r="M9579" s="140">
        <v>46105</v>
      </c>
      <c r="N9579" s="140"/>
      <c r="O9579" s="140"/>
      <c r="P9579" s="140" t="str">
        <f ca="1">IF(Proc[[#This Row],[DaysAgeing]]&gt;5,"yep","on track")</f>
        <v>yep</v>
      </c>
      <c r="Q9579" s="2">
        <f ca="1">IF(Proc[[#This Row],[DateClosed]]="",ABS(NETWORKDAYS(Proc[[#This Row],[DateOpened]],TODAY()))-1,ABS(NETWORKDAYS(Proc[[#This Row],[DateOpened]],Proc[[#This Row],[DateClosed]]))-1)</f>
        <v>8</v>
      </c>
      <c r="R9579" s="140" t="s">
        <v>7402</v>
      </c>
      <c r="S9579" s="155"/>
      <c r="T9579" s="155"/>
    </row>
    <row r="9580" spans="1:20" hidden="1">
      <c r="A9580" s="156" t="s">
        <v>11813</v>
      </c>
      <c r="B9580" s="155" t="str">
        <f>IFERROR(VLOOKUP(Proc[[#This Row],[App]],Table2[],3,0),"open")</f>
        <v>ok</v>
      </c>
      <c r="C9580" s="156" t="s">
        <v>369</v>
      </c>
      <c r="D9580" t="s">
        <v>11820</v>
      </c>
      <c r="E9580" t="s">
        <v>11836</v>
      </c>
      <c r="F9580" s="155" t="s">
        <v>11836</v>
      </c>
      <c r="G9580" s="156" t="s">
        <v>406</v>
      </c>
      <c r="H9580" s="155" t="str">
        <f>IF(Proc[[#This Row],[type]]="LFF (MDG-F)",MID(Proc[[#This Row],[Obj]],13,10),"")</f>
        <v>BE50C06002</v>
      </c>
      <c r="I9580" s="156"/>
      <c r="J9580" s="155" t="b">
        <f>Proc[[#This Row],[Requested]]=Proc[[#This Row],[CurrentParent]]</f>
        <v>1</v>
      </c>
      <c r="K9580" s="155" t="str">
        <f>IF(Proc[[#This Row],[Author]]="Marcela Urrego",VLOOKUP(LEFT(Proc[[#This Row],[Requested]],1),Table3[#All],2,0),VLOOKUP(Proc[[#This Row],[Author]],Table4[],2,0))</f>
        <v>HC</v>
      </c>
      <c r="L9580" s="155" t="s">
        <v>7801</v>
      </c>
      <c r="M9580" s="140">
        <v>46105</v>
      </c>
      <c r="N9580" s="140"/>
      <c r="O9580" s="140"/>
      <c r="P9580" s="140" t="str">
        <f ca="1">IF(Proc[[#This Row],[DaysAgeing]]&gt;5,"yep","on track")</f>
        <v>yep</v>
      </c>
      <c r="Q9580" s="2">
        <f ca="1">IF(Proc[[#This Row],[DateClosed]]="",ABS(NETWORKDAYS(Proc[[#This Row],[DateOpened]],TODAY()))-1,ABS(NETWORKDAYS(Proc[[#This Row],[DateOpened]],Proc[[#This Row],[DateClosed]]))-1)</f>
        <v>8</v>
      </c>
      <c r="R9580" s="140" t="s">
        <v>7402</v>
      </c>
      <c r="S9580" s="155"/>
      <c r="T9580" s="155"/>
    </row>
    <row r="9581" spans="1:20" hidden="1">
      <c r="A9581" s="156" t="s">
        <v>11813</v>
      </c>
      <c r="B9581" s="155" t="str">
        <f>IFERROR(VLOOKUP(Proc[[#This Row],[App]],Table2[],3,0),"open")</f>
        <v>ok</v>
      </c>
      <c r="C9581" s="156" t="s">
        <v>369</v>
      </c>
      <c r="D9581" t="s">
        <v>11821</v>
      </c>
      <c r="E9581" t="s">
        <v>11837</v>
      </c>
      <c r="F9581" s="155" t="s">
        <v>11837</v>
      </c>
      <c r="G9581" s="156" t="s">
        <v>406</v>
      </c>
      <c r="H9581" s="155" t="str">
        <f>IF(Proc[[#This Row],[type]]="LFF (MDG-F)",MID(Proc[[#This Row],[Obj]],13,10),"")</f>
        <v>BE50R06003</v>
      </c>
      <c r="I9581" s="156"/>
      <c r="J9581" s="155" t="b">
        <f>Proc[[#This Row],[Requested]]=Proc[[#This Row],[CurrentParent]]</f>
        <v>1</v>
      </c>
      <c r="K9581" s="155" t="str">
        <f>IF(Proc[[#This Row],[Author]]="Marcela Urrego",VLOOKUP(LEFT(Proc[[#This Row],[Requested]],1),Table3[#All],2,0),VLOOKUP(Proc[[#This Row],[Author]],Table4[],2,0))</f>
        <v>HC</v>
      </c>
      <c r="L9581" s="155" t="s">
        <v>7801</v>
      </c>
      <c r="M9581" s="140">
        <v>46105</v>
      </c>
      <c r="N9581" s="140"/>
      <c r="O9581" s="140"/>
      <c r="P9581" s="140" t="str">
        <f ca="1">IF(Proc[[#This Row],[DaysAgeing]]&gt;5,"yep","on track")</f>
        <v>yep</v>
      </c>
      <c r="Q9581" s="2">
        <f ca="1">IF(Proc[[#This Row],[DateClosed]]="",ABS(NETWORKDAYS(Proc[[#This Row],[DateOpened]],TODAY()))-1,ABS(NETWORKDAYS(Proc[[#This Row],[DateOpened]],Proc[[#This Row],[DateClosed]]))-1)</f>
        <v>8</v>
      </c>
      <c r="R9581" s="140" t="s">
        <v>7402</v>
      </c>
      <c r="S9581" s="155"/>
      <c r="T9581" s="155"/>
    </row>
    <row r="9582" spans="1:20" hidden="1">
      <c r="A9582" s="156" t="s">
        <v>11813</v>
      </c>
      <c r="B9582" s="155" t="str">
        <f>IFERROR(VLOOKUP(Proc[[#This Row],[App]],Table2[],3,0),"open")</f>
        <v>ok</v>
      </c>
      <c r="C9582" s="156" t="s">
        <v>369</v>
      </c>
      <c r="D9582" t="s">
        <v>11822</v>
      </c>
      <c r="E9582" t="s">
        <v>11838</v>
      </c>
      <c r="F9582" s="155" t="s">
        <v>11838</v>
      </c>
      <c r="G9582" s="156" t="s">
        <v>406</v>
      </c>
      <c r="H9582" s="155" t="str">
        <f>IF(Proc[[#This Row],[type]]="LFF (MDG-F)",MID(Proc[[#This Row],[Obj]],13,10),"")</f>
        <v>CH75C06002</v>
      </c>
      <c r="I9582" s="156"/>
      <c r="J9582" s="155" t="b">
        <f>Proc[[#This Row],[Requested]]=Proc[[#This Row],[CurrentParent]]</f>
        <v>1</v>
      </c>
      <c r="K9582" s="155" t="str">
        <f>IF(Proc[[#This Row],[Author]]="Marcela Urrego",VLOOKUP(LEFT(Proc[[#This Row],[Requested]],1),Table3[#All],2,0),VLOOKUP(Proc[[#This Row],[Author]],Table4[],2,0))</f>
        <v>HC</v>
      </c>
      <c r="L9582" s="155" t="s">
        <v>7801</v>
      </c>
      <c r="M9582" s="140">
        <v>46105</v>
      </c>
      <c r="N9582" s="140"/>
      <c r="O9582" s="140"/>
      <c r="P9582" s="140" t="str">
        <f ca="1">IF(Proc[[#This Row],[DaysAgeing]]&gt;5,"yep","on track")</f>
        <v>yep</v>
      </c>
      <c r="Q9582" s="2">
        <f ca="1">IF(Proc[[#This Row],[DateClosed]]="",ABS(NETWORKDAYS(Proc[[#This Row],[DateOpened]],TODAY()))-1,ABS(NETWORKDAYS(Proc[[#This Row],[DateOpened]],Proc[[#This Row],[DateClosed]]))-1)</f>
        <v>8</v>
      </c>
      <c r="R9582" s="140" t="s">
        <v>7402</v>
      </c>
      <c r="S9582" s="155"/>
      <c r="T9582" s="155"/>
    </row>
    <row r="9583" spans="1:20" hidden="1">
      <c r="A9583" s="156" t="s">
        <v>11813</v>
      </c>
      <c r="B9583" s="155" t="str">
        <f>IFERROR(VLOOKUP(Proc[[#This Row],[App]],Table2[],3,0),"open")</f>
        <v>ok</v>
      </c>
      <c r="C9583" s="156" t="s">
        <v>369</v>
      </c>
      <c r="D9583" t="s">
        <v>11823</v>
      </c>
      <c r="E9583" t="s">
        <v>11839</v>
      </c>
      <c r="F9583" s="155" t="s">
        <v>11839</v>
      </c>
      <c r="G9583" s="156" t="s">
        <v>406</v>
      </c>
      <c r="H9583" s="155" t="str">
        <f>IF(Proc[[#This Row],[type]]="LFF (MDG-F)",MID(Proc[[#This Row],[Obj]],13,10),"")</f>
        <v>DE10Y00006</v>
      </c>
      <c r="I9583" s="156"/>
      <c r="J9583" s="155" t="b">
        <f>Proc[[#This Row],[Requested]]=Proc[[#This Row],[CurrentParent]]</f>
        <v>1</v>
      </c>
      <c r="K9583" s="155" t="str">
        <f>IF(Proc[[#This Row],[Author]]="Marcela Urrego",VLOOKUP(LEFT(Proc[[#This Row],[Requested]],1),Table3[#All],2,0),VLOOKUP(Proc[[#This Row],[Author]],Table4[],2,0))</f>
        <v>HC</v>
      </c>
      <c r="L9583" s="155" t="s">
        <v>7801</v>
      </c>
      <c r="M9583" s="140">
        <v>46105</v>
      </c>
      <c r="N9583" s="140"/>
      <c r="O9583" s="140"/>
      <c r="P9583" s="140" t="str">
        <f ca="1">IF(Proc[[#This Row],[DaysAgeing]]&gt;5,"yep","on track")</f>
        <v>yep</v>
      </c>
      <c r="Q9583" s="2">
        <f ca="1">IF(Proc[[#This Row],[DateClosed]]="",ABS(NETWORKDAYS(Proc[[#This Row],[DateOpened]],TODAY()))-1,ABS(NETWORKDAYS(Proc[[#This Row],[DateOpened]],Proc[[#This Row],[DateClosed]]))-1)</f>
        <v>8</v>
      </c>
      <c r="R9583" s="140" t="s">
        <v>7402</v>
      </c>
      <c r="S9583" s="155"/>
      <c r="T9583" s="155"/>
    </row>
    <row r="9584" spans="1:20" hidden="1">
      <c r="A9584" s="156" t="s">
        <v>11813</v>
      </c>
      <c r="B9584" s="155" t="str">
        <f>IFERROR(VLOOKUP(Proc[[#This Row],[App]],Table2[],3,0),"open")</f>
        <v>ok</v>
      </c>
      <c r="C9584" s="156" t="s">
        <v>369</v>
      </c>
      <c r="D9584" t="s">
        <v>11824</v>
      </c>
      <c r="E9584" t="s">
        <v>11840</v>
      </c>
      <c r="F9584" s="155" t="s">
        <v>11840</v>
      </c>
      <c r="G9584" s="156" t="s">
        <v>406</v>
      </c>
      <c r="H9584" s="155" t="str">
        <f>IF(Proc[[#This Row],[type]]="LFF (MDG-F)",MID(Proc[[#This Row],[Obj]],13,10),"")</f>
        <v>DE10Z03201</v>
      </c>
      <c r="I9584" s="156"/>
      <c r="J9584" s="155" t="b">
        <f>Proc[[#This Row],[Requested]]=Proc[[#This Row],[CurrentParent]]</f>
        <v>1</v>
      </c>
      <c r="K9584" s="155" t="str">
        <f>IF(Proc[[#This Row],[Author]]="Marcela Urrego",VLOOKUP(LEFT(Proc[[#This Row],[Requested]],1),Table3[#All],2,0),VLOOKUP(Proc[[#This Row],[Author]],Table4[],2,0))</f>
        <v>HC</v>
      </c>
      <c r="L9584" s="155" t="s">
        <v>7801</v>
      </c>
      <c r="M9584" s="140">
        <v>46105</v>
      </c>
      <c r="N9584" s="140"/>
      <c r="O9584" s="140"/>
      <c r="P9584" s="140" t="str">
        <f ca="1">IF(Proc[[#This Row],[DaysAgeing]]&gt;5,"yep","on track")</f>
        <v>yep</v>
      </c>
      <c r="Q9584" s="2">
        <f ca="1">IF(Proc[[#This Row],[DateClosed]]="",ABS(NETWORKDAYS(Proc[[#This Row],[DateOpened]],TODAY()))-1,ABS(NETWORKDAYS(Proc[[#This Row],[DateOpened]],Proc[[#This Row],[DateClosed]]))-1)</f>
        <v>8</v>
      </c>
      <c r="R9584" s="140" t="s">
        <v>7402</v>
      </c>
      <c r="S9584" s="155"/>
      <c r="T9584" s="155"/>
    </row>
    <row r="9585" spans="1:20" hidden="1">
      <c r="A9585" s="156" t="s">
        <v>11813</v>
      </c>
      <c r="B9585" s="155" t="str">
        <f>IFERROR(VLOOKUP(Proc[[#This Row],[App]],Table2[],3,0),"open")</f>
        <v>ok</v>
      </c>
      <c r="C9585" s="156" t="s">
        <v>369</v>
      </c>
      <c r="D9585" t="s">
        <v>11825</v>
      </c>
      <c r="E9585" t="s">
        <v>11841</v>
      </c>
      <c r="F9585" s="155" t="s">
        <v>11841</v>
      </c>
      <c r="G9585" s="156" t="s">
        <v>406</v>
      </c>
      <c r="H9585" s="155" t="str">
        <f>IF(Proc[[#This Row],[type]]="LFF (MDG-F)",MID(Proc[[#This Row],[Obj]],13,10),"")</f>
        <v>NL50C06001</v>
      </c>
      <c r="I9585" s="156"/>
      <c r="J9585" s="155" t="b">
        <f>Proc[[#This Row],[Requested]]=Proc[[#This Row],[CurrentParent]]</f>
        <v>1</v>
      </c>
      <c r="K9585" s="155" t="str">
        <f>IF(Proc[[#This Row],[Author]]="Marcela Urrego",VLOOKUP(LEFT(Proc[[#This Row],[Requested]],1),Table3[#All],2,0),VLOOKUP(Proc[[#This Row],[Author]],Table4[],2,0))</f>
        <v>HC</v>
      </c>
      <c r="L9585" s="155" t="s">
        <v>7801</v>
      </c>
      <c r="M9585" s="140">
        <v>46105</v>
      </c>
      <c r="N9585" s="140"/>
      <c r="O9585" s="140"/>
      <c r="P9585" s="140" t="str">
        <f ca="1">IF(Proc[[#This Row],[DaysAgeing]]&gt;5,"yep","on track")</f>
        <v>yep</v>
      </c>
      <c r="Q9585" s="2">
        <f ca="1">IF(Proc[[#This Row],[DateClosed]]="",ABS(NETWORKDAYS(Proc[[#This Row],[DateOpened]],TODAY()))-1,ABS(NETWORKDAYS(Proc[[#This Row],[DateOpened]],Proc[[#This Row],[DateClosed]]))-1)</f>
        <v>8</v>
      </c>
      <c r="R9585" s="140" t="s">
        <v>7402</v>
      </c>
      <c r="S9585" s="155"/>
      <c r="T9585" s="155"/>
    </row>
    <row r="9586" spans="1:20" hidden="1">
      <c r="A9586" s="156" t="s">
        <v>11813</v>
      </c>
      <c r="B9586" s="155" t="str">
        <f>IFERROR(VLOOKUP(Proc[[#This Row],[App]],Table2[],3,0),"open")</f>
        <v>ok</v>
      </c>
      <c r="C9586" s="156" t="s">
        <v>369</v>
      </c>
      <c r="D9586" t="s">
        <v>11826</v>
      </c>
      <c r="E9586" t="s">
        <v>11842</v>
      </c>
      <c r="F9586" s="155" t="s">
        <v>11842</v>
      </c>
      <c r="G9586" s="156" t="s">
        <v>406</v>
      </c>
      <c r="H9586" s="155" t="str">
        <f>IF(Proc[[#This Row],[type]]="LFF (MDG-F)",MID(Proc[[#This Row],[Obj]],13,10),"")</f>
        <v>NL50C06002</v>
      </c>
      <c r="I9586" s="156"/>
      <c r="J9586" s="155" t="b">
        <f>Proc[[#This Row],[Requested]]=Proc[[#This Row],[CurrentParent]]</f>
        <v>1</v>
      </c>
      <c r="K9586" s="155" t="str">
        <f>IF(Proc[[#This Row],[Author]]="Marcela Urrego",VLOOKUP(LEFT(Proc[[#This Row],[Requested]],1),Table3[#All],2,0),VLOOKUP(Proc[[#This Row],[Author]],Table4[],2,0))</f>
        <v>HC</v>
      </c>
      <c r="L9586" s="155" t="s">
        <v>7801</v>
      </c>
      <c r="M9586" s="140">
        <v>46105</v>
      </c>
      <c r="N9586" s="140"/>
      <c r="O9586" s="140"/>
      <c r="P9586" s="140" t="str">
        <f ca="1">IF(Proc[[#This Row],[DaysAgeing]]&gt;5,"yep","on track")</f>
        <v>yep</v>
      </c>
      <c r="Q9586" s="2">
        <f ca="1">IF(Proc[[#This Row],[DateClosed]]="",ABS(NETWORKDAYS(Proc[[#This Row],[DateOpened]],TODAY()))-1,ABS(NETWORKDAYS(Proc[[#This Row],[DateOpened]],Proc[[#This Row],[DateClosed]]))-1)</f>
        <v>8</v>
      </c>
      <c r="R9586" s="140" t="s">
        <v>7402</v>
      </c>
      <c r="S9586" s="155"/>
      <c r="T9586" s="155"/>
    </row>
    <row r="9587" spans="1:20" hidden="1">
      <c r="A9587" s="156" t="s">
        <v>11813</v>
      </c>
      <c r="B9587" s="155" t="str">
        <f>IFERROR(VLOOKUP(Proc[[#This Row],[App]],Table2[],3,0),"open")</f>
        <v>ok</v>
      </c>
      <c r="C9587" s="156" t="s">
        <v>369</v>
      </c>
      <c r="D9587" t="s">
        <v>11827</v>
      </c>
      <c r="E9587" t="s">
        <v>11843</v>
      </c>
      <c r="F9587" s="155" t="s">
        <v>11843</v>
      </c>
      <c r="G9587" s="156" t="s">
        <v>406</v>
      </c>
      <c r="H9587" s="155" t="str">
        <f>IF(Proc[[#This Row],[type]]="LFF (MDG-F)",MID(Proc[[#This Row],[Obj]],13,10),"")</f>
        <v>NL50R06003</v>
      </c>
      <c r="I9587" s="156"/>
      <c r="J9587" s="155" t="b">
        <f>Proc[[#This Row],[Requested]]=Proc[[#This Row],[CurrentParent]]</f>
        <v>1</v>
      </c>
      <c r="K9587" s="155" t="str">
        <f>IF(Proc[[#This Row],[Author]]="Marcela Urrego",VLOOKUP(LEFT(Proc[[#This Row],[Requested]],1),Table3[#All],2,0),VLOOKUP(Proc[[#This Row],[Author]],Table4[],2,0))</f>
        <v>HC</v>
      </c>
      <c r="L9587" s="155" t="s">
        <v>7801</v>
      </c>
      <c r="M9587" s="140">
        <v>46105</v>
      </c>
      <c r="N9587" s="140"/>
      <c r="O9587" s="140"/>
      <c r="P9587" s="140" t="str">
        <f ca="1">IF(Proc[[#This Row],[DaysAgeing]]&gt;5,"yep","on track")</f>
        <v>yep</v>
      </c>
      <c r="Q9587" s="2">
        <f ca="1">IF(Proc[[#This Row],[DateClosed]]="",ABS(NETWORKDAYS(Proc[[#This Row],[DateOpened]],TODAY()))-1,ABS(NETWORKDAYS(Proc[[#This Row],[DateOpened]],Proc[[#This Row],[DateClosed]]))-1)</f>
        <v>8</v>
      </c>
      <c r="R9587" s="140" t="s">
        <v>7402</v>
      </c>
      <c r="S9587" s="155"/>
      <c r="T9587" s="155"/>
    </row>
    <row r="9588" spans="1:20" hidden="1">
      <c r="A9588" s="156" t="s">
        <v>11813</v>
      </c>
      <c r="B9588" s="155" t="str">
        <f>IFERROR(VLOOKUP(Proc[[#This Row],[App]],Table2[],3,0),"open")</f>
        <v>ok</v>
      </c>
      <c r="C9588" s="156" t="s">
        <v>369</v>
      </c>
      <c r="D9588" t="s">
        <v>11828</v>
      </c>
      <c r="E9588" t="s">
        <v>7451</v>
      </c>
      <c r="F9588" s="155" t="s">
        <v>7451</v>
      </c>
      <c r="G9588" t="s">
        <v>400</v>
      </c>
      <c r="H9588" s="155" t="str">
        <f>IF(Proc[[#This Row],[type]]="LFF (MDG-F)",MID(Proc[[#This Row],[Obj]],13,10),"")</f>
        <v/>
      </c>
      <c r="I9588" s="156"/>
      <c r="J9588" s="155" t="b">
        <f>Proc[[#This Row],[Requested]]=Proc[[#This Row],[CurrentParent]]</f>
        <v>1</v>
      </c>
      <c r="K9588" s="155" t="str">
        <f>IF(Proc[[#This Row],[Author]]="Marcela Urrego",VLOOKUP(LEFT(Proc[[#This Row],[Requested]],1),Table3[#All],2,0),VLOOKUP(Proc[[#This Row],[Author]],Table4[],2,0))</f>
        <v>HC</v>
      </c>
      <c r="L9588" s="155" t="s">
        <v>7801</v>
      </c>
      <c r="M9588" s="140">
        <v>46105</v>
      </c>
      <c r="N9588" s="140"/>
      <c r="O9588" s="140"/>
      <c r="P9588" s="140" t="str">
        <f ca="1">IF(Proc[[#This Row],[DaysAgeing]]&gt;5,"yep","on track")</f>
        <v>yep</v>
      </c>
      <c r="Q9588" s="2">
        <f ca="1">IF(Proc[[#This Row],[DateClosed]]="",ABS(NETWORKDAYS(Proc[[#This Row],[DateOpened]],TODAY()))-1,ABS(NETWORKDAYS(Proc[[#This Row],[DateOpened]],Proc[[#This Row],[DateClosed]]))-1)</f>
        <v>8</v>
      </c>
      <c r="R9588" s="140" t="s">
        <v>7402</v>
      </c>
      <c r="S9588" s="155"/>
      <c r="T9588" s="155"/>
    </row>
    <row r="9589" spans="1:20" hidden="1">
      <c r="A9589" s="156" t="s">
        <v>11813</v>
      </c>
      <c r="B9589" s="155" t="str">
        <f>IFERROR(VLOOKUP(Proc[[#This Row],[App]],Table2[],3,0),"open")</f>
        <v>ok</v>
      </c>
      <c r="C9589" s="156" t="s">
        <v>369</v>
      </c>
      <c r="D9589" t="s">
        <v>11829</v>
      </c>
      <c r="E9589" t="s">
        <v>7451</v>
      </c>
      <c r="F9589" s="155" t="s">
        <v>7451</v>
      </c>
      <c r="G9589" s="156" t="s">
        <v>400</v>
      </c>
      <c r="H9589" s="155" t="str">
        <f>IF(Proc[[#This Row],[type]]="LFF (MDG-F)",MID(Proc[[#This Row],[Obj]],13,10),"")</f>
        <v/>
      </c>
      <c r="I9589" s="156"/>
      <c r="J9589" s="155" t="b">
        <f>Proc[[#This Row],[Requested]]=Proc[[#This Row],[CurrentParent]]</f>
        <v>1</v>
      </c>
      <c r="K9589" s="155" t="str">
        <f>IF(Proc[[#This Row],[Author]]="Marcela Urrego",VLOOKUP(LEFT(Proc[[#This Row],[Requested]],1),Table3[#All],2,0),VLOOKUP(Proc[[#This Row],[Author]],Table4[],2,0))</f>
        <v>HC</v>
      </c>
      <c r="L9589" s="155" t="s">
        <v>7801</v>
      </c>
      <c r="M9589" s="140">
        <v>46105</v>
      </c>
      <c r="N9589" s="140"/>
      <c r="O9589" s="140"/>
      <c r="P9589" s="140" t="str">
        <f ca="1">IF(Proc[[#This Row],[DaysAgeing]]&gt;5,"yep","on track")</f>
        <v>yep</v>
      </c>
      <c r="Q9589" s="2">
        <f ca="1">IF(Proc[[#This Row],[DateClosed]]="",ABS(NETWORKDAYS(Proc[[#This Row],[DateOpened]],TODAY()))-1,ABS(NETWORKDAYS(Proc[[#This Row],[DateOpened]],Proc[[#This Row],[DateClosed]]))-1)</f>
        <v>8</v>
      </c>
      <c r="R9589" s="140" t="s">
        <v>7402</v>
      </c>
      <c r="S9589" s="155"/>
      <c r="T9589" s="155"/>
    </row>
    <row r="9590" spans="1:20" hidden="1">
      <c r="A9590" s="156" t="s">
        <v>11813</v>
      </c>
      <c r="B9590" s="155" t="str">
        <f>IFERROR(VLOOKUP(Proc[[#This Row],[App]],Table2[],3,0),"open")</f>
        <v>ok</v>
      </c>
      <c r="C9590" s="156" t="s">
        <v>369</v>
      </c>
      <c r="D9590" t="s">
        <v>11830</v>
      </c>
      <c r="E9590" t="s">
        <v>7451</v>
      </c>
      <c r="F9590" s="155" t="s">
        <v>7451</v>
      </c>
      <c r="G9590" s="156" t="s">
        <v>400</v>
      </c>
      <c r="H9590" s="155" t="str">
        <f>IF(Proc[[#This Row],[type]]="LFF (MDG-F)",MID(Proc[[#This Row],[Obj]],13,10),"")</f>
        <v/>
      </c>
      <c r="I9590" s="156"/>
      <c r="J9590" s="155" t="b">
        <f>Proc[[#This Row],[Requested]]=Proc[[#This Row],[CurrentParent]]</f>
        <v>1</v>
      </c>
      <c r="K9590" s="155" t="str">
        <f>IF(Proc[[#This Row],[Author]]="Marcela Urrego",VLOOKUP(LEFT(Proc[[#This Row],[Requested]],1),Table3[#All],2,0),VLOOKUP(Proc[[#This Row],[Author]],Table4[],2,0))</f>
        <v>HC</v>
      </c>
      <c r="L9590" s="155" t="s">
        <v>7801</v>
      </c>
      <c r="M9590" s="140">
        <v>46105</v>
      </c>
      <c r="N9590" s="140"/>
      <c r="O9590" s="140"/>
      <c r="P9590" s="140" t="str">
        <f ca="1">IF(Proc[[#This Row],[DaysAgeing]]&gt;5,"yep","on track")</f>
        <v>yep</v>
      </c>
      <c r="Q9590" s="2">
        <f ca="1">IF(Proc[[#This Row],[DateClosed]]="",ABS(NETWORKDAYS(Proc[[#This Row],[DateOpened]],TODAY()))-1,ABS(NETWORKDAYS(Proc[[#This Row],[DateOpened]],Proc[[#This Row],[DateClosed]]))-1)</f>
        <v>8</v>
      </c>
      <c r="R9590" s="140" t="s">
        <v>7402</v>
      </c>
      <c r="S9590" s="155"/>
      <c r="T9590" s="155"/>
    </row>
    <row r="9591" spans="1:20" hidden="1">
      <c r="A9591" s="156" t="s">
        <v>11813</v>
      </c>
      <c r="B9591" s="155" t="str">
        <f>IFERROR(VLOOKUP(Proc[[#This Row],[App]],Table2[],3,0),"open")</f>
        <v>ok</v>
      </c>
      <c r="C9591" s="156" t="s">
        <v>369</v>
      </c>
      <c r="D9591" t="s">
        <v>11831</v>
      </c>
      <c r="E9591" t="s">
        <v>1954</v>
      </c>
      <c r="F9591" s="155" t="s">
        <v>1954</v>
      </c>
      <c r="G9591" s="156" t="s">
        <v>400</v>
      </c>
      <c r="H9591" s="155" t="str">
        <f>IF(Proc[[#This Row],[type]]="LFF (MDG-F)",MID(Proc[[#This Row],[Obj]],13,10),"")</f>
        <v/>
      </c>
      <c r="I9591" s="156"/>
      <c r="J9591" s="155" t="b">
        <f>Proc[[#This Row],[Requested]]=Proc[[#This Row],[CurrentParent]]</f>
        <v>1</v>
      </c>
      <c r="K9591" s="155" t="str">
        <f>IF(Proc[[#This Row],[Author]]="Marcela Urrego",VLOOKUP(LEFT(Proc[[#This Row],[Requested]],1),Table3[#All],2,0),VLOOKUP(Proc[[#This Row],[Author]],Table4[],2,0))</f>
        <v>HC</v>
      </c>
      <c r="L9591" s="155" t="s">
        <v>7801</v>
      </c>
      <c r="M9591" s="140">
        <v>46105</v>
      </c>
      <c r="N9591" s="140"/>
      <c r="O9591" s="140"/>
      <c r="P9591" s="140" t="str">
        <f ca="1">IF(Proc[[#This Row],[DaysAgeing]]&gt;5,"yep","on track")</f>
        <v>yep</v>
      </c>
      <c r="Q9591" s="2">
        <f ca="1">IF(Proc[[#This Row],[DateClosed]]="",ABS(NETWORKDAYS(Proc[[#This Row],[DateOpened]],TODAY()))-1,ABS(NETWORKDAYS(Proc[[#This Row],[DateOpened]],Proc[[#This Row],[DateClosed]]))-1)</f>
        <v>8</v>
      </c>
      <c r="R9591" s="140" t="s">
        <v>7402</v>
      </c>
      <c r="S9591" s="155"/>
      <c r="T9591" s="155"/>
    </row>
    <row r="9592" spans="1:20" hidden="1">
      <c r="A9592" t="s">
        <v>11852</v>
      </c>
      <c r="B9592" s="155" t="str">
        <f>IFERROR(VLOOKUP(Proc[[#This Row],[App]],Table2[],3,0),"open")</f>
        <v>ok</v>
      </c>
      <c r="C9592" s="156" t="s">
        <v>369</v>
      </c>
      <c r="D9592" t="s">
        <v>11845</v>
      </c>
      <c r="E9592" t="s">
        <v>11699</v>
      </c>
      <c r="F9592" s="155" t="s">
        <v>11699</v>
      </c>
      <c r="G9592" s="156" t="s">
        <v>406</v>
      </c>
      <c r="H9592" s="155" t="str">
        <f>IF(Proc[[#This Row],[type]]="LFF (MDG-F)",MID(Proc[[#This Row],[Obj]],13,10),"")</f>
        <v>CH75OF0001</v>
      </c>
      <c r="I9592" s="156"/>
      <c r="J9592" s="155" t="b">
        <f>Proc[[#This Row],[Requested]]=Proc[[#This Row],[CurrentParent]]</f>
        <v>1</v>
      </c>
      <c r="K9592" s="155" t="str">
        <f>IF(Proc[[#This Row],[Author]]="Marcela Urrego",VLOOKUP(LEFT(Proc[[#This Row],[Requested]],1),Table3[#All],2,0),VLOOKUP(Proc[[#This Row],[Author]],Table4[],2,0))</f>
        <v>HC</v>
      </c>
      <c r="L9592" s="155" t="s">
        <v>7801</v>
      </c>
      <c r="M9592" s="140">
        <v>46105</v>
      </c>
      <c r="N9592" s="140"/>
      <c r="O9592" s="140"/>
      <c r="P9592" s="140" t="str">
        <f ca="1">IF(Proc[[#This Row],[DaysAgeing]]&gt;5,"yep","on track")</f>
        <v>yep</v>
      </c>
      <c r="Q9592" s="2">
        <f ca="1">IF(Proc[[#This Row],[DateClosed]]="",ABS(NETWORKDAYS(Proc[[#This Row],[DateOpened]],TODAY()))-1,ABS(NETWORKDAYS(Proc[[#This Row],[DateOpened]],Proc[[#This Row],[DateClosed]]))-1)</f>
        <v>8</v>
      </c>
      <c r="R9592" s="140" t="s">
        <v>7402</v>
      </c>
      <c r="S9592" s="155"/>
      <c r="T9592" s="155"/>
    </row>
    <row r="9593" spans="1:20" hidden="1">
      <c r="A9593" s="156" t="s">
        <v>11852</v>
      </c>
      <c r="B9593" s="155" t="str">
        <f>IFERROR(VLOOKUP(Proc[[#This Row],[App]],Table2[],3,0),"open")</f>
        <v>ok</v>
      </c>
      <c r="C9593" s="156" t="s">
        <v>369</v>
      </c>
      <c r="D9593" t="s">
        <v>11846</v>
      </c>
      <c r="E9593" t="s">
        <v>11699</v>
      </c>
      <c r="F9593" s="155" t="s">
        <v>11699</v>
      </c>
      <c r="G9593" s="156" t="s">
        <v>406</v>
      </c>
      <c r="H9593" s="155" t="str">
        <f>IF(Proc[[#This Row],[type]]="LFF (MDG-F)",MID(Proc[[#This Row],[Obj]],13,10),"")</f>
        <v>CZ50C00006</v>
      </c>
      <c r="I9593" s="156"/>
      <c r="J9593" s="155" t="b">
        <f>Proc[[#This Row],[Requested]]=Proc[[#This Row],[CurrentParent]]</f>
        <v>1</v>
      </c>
      <c r="K9593" s="155" t="str">
        <f>IF(Proc[[#This Row],[Author]]="Marcela Urrego",VLOOKUP(LEFT(Proc[[#This Row],[Requested]],1),Table3[#All],2,0),VLOOKUP(Proc[[#This Row],[Author]],Table4[],2,0))</f>
        <v>HC</v>
      </c>
      <c r="L9593" s="155" t="s">
        <v>7801</v>
      </c>
      <c r="M9593" s="140">
        <v>46105</v>
      </c>
      <c r="N9593" s="140"/>
      <c r="O9593" s="140"/>
      <c r="P9593" s="140" t="str">
        <f ca="1">IF(Proc[[#This Row],[DaysAgeing]]&gt;5,"yep","on track")</f>
        <v>yep</v>
      </c>
      <c r="Q9593" s="2">
        <f ca="1">IF(Proc[[#This Row],[DateClosed]]="",ABS(NETWORKDAYS(Proc[[#This Row],[DateOpened]],TODAY()))-1,ABS(NETWORKDAYS(Proc[[#This Row],[DateOpened]],Proc[[#This Row],[DateClosed]]))-1)</f>
        <v>8</v>
      </c>
      <c r="R9593" s="140" t="s">
        <v>7402</v>
      </c>
      <c r="S9593" s="155"/>
      <c r="T9593" s="155"/>
    </row>
    <row r="9594" spans="1:20" hidden="1">
      <c r="A9594" s="156" t="s">
        <v>11852</v>
      </c>
      <c r="B9594" s="155" t="str">
        <f>IFERROR(VLOOKUP(Proc[[#This Row],[App]],Table2[],3,0),"open")</f>
        <v>ok</v>
      </c>
      <c r="C9594" s="156" t="s">
        <v>369</v>
      </c>
      <c r="D9594" t="s">
        <v>11847</v>
      </c>
      <c r="E9594" t="s">
        <v>11699</v>
      </c>
      <c r="F9594" s="155" t="s">
        <v>11699</v>
      </c>
      <c r="G9594" s="156" t="s">
        <v>406</v>
      </c>
      <c r="H9594" s="155" t="str">
        <f>IF(Proc[[#This Row],[type]]="LFF (MDG-F)",MID(Proc[[#This Row],[Obj]],13,10),"")</f>
        <v>DE50C00003</v>
      </c>
      <c r="I9594" s="156"/>
      <c r="J9594" s="155" t="b">
        <f>Proc[[#This Row],[Requested]]=Proc[[#This Row],[CurrentParent]]</f>
        <v>1</v>
      </c>
      <c r="K9594" s="155" t="str">
        <f>IF(Proc[[#This Row],[Author]]="Marcela Urrego",VLOOKUP(LEFT(Proc[[#This Row],[Requested]],1),Table3[#All],2,0),VLOOKUP(Proc[[#This Row],[Author]],Table4[],2,0))</f>
        <v>HC</v>
      </c>
      <c r="L9594" s="155" t="s">
        <v>7801</v>
      </c>
      <c r="M9594" s="140">
        <v>46105</v>
      </c>
      <c r="N9594" s="140"/>
      <c r="O9594" s="140"/>
      <c r="P9594" s="140" t="str">
        <f ca="1">IF(Proc[[#This Row],[DaysAgeing]]&gt;5,"yep","on track")</f>
        <v>yep</v>
      </c>
      <c r="Q9594" s="2">
        <f ca="1">IF(Proc[[#This Row],[DateClosed]]="",ABS(NETWORKDAYS(Proc[[#This Row],[DateOpened]],TODAY()))-1,ABS(NETWORKDAYS(Proc[[#This Row],[DateOpened]],Proc[[#This Row],[DateClosed]]))-1)</f>
        <v>8</v>
      </c>
      <c r="R9594" s="140" t="s">
        <v>7402</v>
      </c>
      <c r="S9594" s="155"/>
      <c r="T9594" s="155"/>
    </row>
    <row r="9595" spans="1:20" hidden="1">
      <c r="A9595" s="156" t="s">
        <v>11852</v>
      </c>
      <c r="B9595" s="155" t="str">
        <f>IFERROR(VLOOKUP(Proc[[#This Row],[App]],Table2[],3,0),"open")</f>
        <v>ok</v>
      </c>
      <c r="C9595" s="156" t="s">
        <v>369</v>
      </c>
      <c r="D9595" t="s">
        <v>11848</v>
      </c>
      <c r="E9595" t="s">
        <v>11699</v>
      </c>
      <c r="F9595" s="155" t="s">
        <v>11699</v>
      </c>
      <c r="G9595" s="156" t="s">
        <v>406</v>
      </c>
      <c r="H9595" s="155" t="str">
        <f>IF(Proc[[#This Row],[type]]="LFF (MDG-F)",MID(Proc[[#This Row],[Obj]],13,10),"")</f>
        <v>DK50C00001</v>
      </c>
      <c r="I9595" s="156"/>
      <c r="J9595" s="155" t="b">
        <f>Proc[[#This Row],[Requested]]=Proc[[#This Row],[CurrentParent]]</f>
        <v>1</v>
      </c>
      <c r="K9595" s="155" t="str">
        <f>IF(Proc[[#This Row],[Author]]="Marcela Urrego",VLOOKUP(LEFT(Proc[[#This Row],[Requested]],1),Table3[#All],2,0),VLOOKUP(Proc[[#This Row],[Author]],Table4[],2,0))</f>
        <v>HC</v>
      </c>
      <c r="L9595" s="155" t="s">
        <v>7801</v>
      </c>
      <c r="M9595" s="140">
        <v>46105</v>
      </c>
      <c r="N9595" s="140"/>
      <c r="O9595" s="140"/>
      <c r="P9595" s="140" t="str">
        <f ca="1">IF(Proc[[#This Row],[DaysAgeing]]&gt;5,"yep","on track")</f>
        <v>yep</v>
      </c>
      <c r="Q9595" s="2">
        <f ca="1">IF(Proc[[#This Row],[DateClosed]]="",ABS(NETWORKDAYS(Proc[[#This Row],[DateOpened]],TODAY()))-1,ABS(NETWORKDAYS(Proc[[#This Row],[DateOpened]],Proc[[#This Row],[DateClosed]]))-1)</f>
        <v>8</v>
      </c>
      <c r="R9595" s="140" t="s">
        <v>7402</v>
      </c>
      <c r="S9595" s="155"/>
      <c r="T9595" s="155"/>
    </row>
    <row r="9596" spans="1:20" hidden="1">
      <c r="A9596" s="156" t="s">
        <v>11852</v>
      </c>
      <c r="B9596" s="155" t="str">
        <f>IFERROR(VLOOKUP(Proc[[#This Row],[App]],Table2[],3,0),"open")</f>
        <v>ok</v>
      </c>
      <c r="C9596" s="156" t="s">
        <v>369</v>
      </c>
      <c r="D9596" t="s">
        <v>11849</v>
      </c>
      <c r="E9596" t="s">
        <v>11699</v>
      </c>
      <c r="F9596" s="155" t="s">
        <v>11699</v>
      </c>
      <c r="G9596" s="156" t="s">
        <v>406</v>
      </c>
      <c r="H9596" s="155" t="str">
        <f>IF(Proc[[#This Row],[type]]="LFF (MDG-F)",MID(Proc[[#This Row],[Obj]],13,10),"")</f>
        <v>SE50C0000A</v>
      </c>
      <c r="I9596" s="156"/>
      <c r="J9596" s="155" t="b">
        <f>Proc[[#This Row],[Requested]]=Proc[[#This Row],[CurrentParent]]</f>
        <v>1</v>
      </c>
      <c r="K9596" s="155" t="str">
        <f>IF(Proc[[#This Row],[Author]]="Marcela Urrego",VLOOKUP(LEFT(Proc[[#This Row],[Requested]],1),Table3[#All],2,0),VLOOKUP(Proc[[#This Row],[Author]],Table4[],2,0))</f>
        <v>HC</v>
      </c>
      <c r="L9596" s="155" t="s">
        <v>7801</v>
      </c>
      <c r="M9596" s="140">
        <v>46105</v>
      </c>
      <c r="N9596" s="140"/>
      <c r="O9596" s="140"/>
      <c r="P9596" s="140" t="str">
        <f ca="1">IF(Proc[[#This Row],[DaysAgeing]]&gt;5,"yep","on track")</f>
        <v>yep</v>
      </c>
      <c r="Q9596" s="2">
        <f ca="1">IF(Proc[[#This Row],[DateClosed]]="",ABS(NETWORKDAYS(Proc[[#This Row],[DateOpened]],TODAY()))-1,ABS(NETWORKDAYS(Proc[[#This Row],[DateOpened]],Proc[[#This Row],[DateClosed]]))-1)</f>
        <v>8</v>
      </c>
      <c r="R9596" s="140" t="s">
        <v>7402</v>
      </c>
      <c r="S9596" s="155"/>
      <c r="T9596" s="155"/>
    </row>
    <row r="9597" spans="1:20" hidden="1">
      <c r="A9597" s="156" t="s">
        <v>11852</v>
      </c>
      <c r="B9597" s="155" t="str">
        <f>IFERROR(VLOOKUP(Proc[[#This Row],[App]],Table2[],3,0),"open")</f>
        <v>ok</v>
      </c>
      <c r="C9597" s="156" t="s">
        <v>369</v>
      </c>
      <c r="D9597" t="s">
        <v>12966</v>
      </c>
      <c r="E9597" t="s">
        <v>11699</v>
      </c>
      <c r="F9597" s="155" t="s">
        <v>11699</v>
      </c>
      <c r="G9597" s="156" t="s">
        <v>406</v>
      </c>
      <c r="H9597" s="155" t="str">
        <f>IF(Proc[[#This Row],[type]]="LFF (MDG-F)",MID(Proc[[#This Row],[Obj]],13,10),"")</f>
        <v>2125C00007</v>
      </c>
      <c r="I9597" s="156"/>
      <c r="J9597" s="155" t="b">
        <f>Proc[[#This Row],[Requested]]=Proc[[#This Row],[CurrentParent]]</f>
        <v>1</v>
      </c>
      <c r="K9597" s="155" t="str">
        <f>IF(Proc[[#This Row],[Author]]="Marcela Urrego",VLOOKUP(LEFT(Proc[[#This Row],[Requested]],1),Table3[#All],2,0),VLOOKUP(Proc[[#This Row],[Author]],Table4[],2,0))</f>
        <v>HC</v>
      </c>
      <c r="L9597" s="155" t="s">
        <v>7801</v>
      </c>
      <c r="M9597" s="140">
        <v>46105</v>
      </c>
      <c r="N9597" s="140"/>
      <c r="O9597" s="140"/>
      <c r="P9597" s="140" t="str">
        <f ca="1">IF(Proc[[#This Row],[DaysAgeing]]&gt;5,"yep","on track")</f>
        <v>yep</v>
      </c>
      <c r="Q9597" s="2">
        <f ca="1">IF(Proc[[#This Row],[DateClosed]]="",ABS(NETWORKDAYS(Proc[[#This Row],[DateOpened]],TODAY()))-1,ABS(NETWORKDAYS(Proc[[#This Row],[DateOpened]],Proc[[#This Row],[DateClosed]]))-1)</f>
        <v>8</v>
      </c>
      <c r="R9597" s="140" t="s">
        <v>7402</v>
      </c>
      <c r="S9597" s="155"/>
      <c r="T9597" s="155"/>
    </row>
    <row r="9598" spans="1:20" hidden="1">
      <c r="A9598" s="156" t="s">
        <v>11852</v>
      </c>
      <c r="B9598" s="155" t="str">
        <f>IFERROR(VLOOKUP(Proc[[#This Row],[App]],Table2[],3,0),"open")</f>
        <v>ok</v>
      </c>
      <c r="C9598" s="156" t="s">
        <v>369</v>
      </c>
      <c r="D9598" t="s">
        <v>11850</v>
      </c>
      <c r="E9598" t="s">
        <v>11699</v>
      </c>
      <c r="F9598" s="155" t="s">
        <v>11699</v>
      </c>
      <c r="G9598" s="156" t="s">
        <v>400</v>
      </c>
      <c r="H9598" s="155" t="str">
        <f>IF(Proc[[#This Row],[type]]="LFF (MDG-F)",MID(Proc[[#This Row],[Obj]],13,10),"")</f>
        <v/>
      </c>
      <c r="I9598" s="156"/>
      <c r="J9598" s="155" t="b">
        <f>Proc[[#This Row],[Requested]]=Proc[[#This Row],[CurrentParent]]</f>
        <v>1</v>
      </c>
      <c r="K9598" s="155" t="str">
        <f>IF(Proc[[#This Row],[Author]]="Marcela Urrego",VLOOKUP(LEFT(Proc[[#This Row],[Requested]],1),Table3[#All],2,0),VLOOKUP(Proc[[#This Row],[Author]],Table4[],2,0))</f>
        <v>HC</v>
      </c>
      <c r="L9598" s="155" t="s">
        <v>7801</v>
      </c>
      <c r="M9598" s="140">
        <v>46105</v>
      </c>
      <c r="N9598" s="140"/>
      <c r="O9598" s="140"/>
      <c r="P9598" s="140" t="str">
        <f ca="1">IF(Proc[[#This Row],[DaysAgeing]]&gt;5,"yep","on track")</f>
        <v>yep</v>
      </c>
      <c r="Q9598" s="2">
        <f ca="1">IF(Proc[[#This Row],[DateClosed]]="",ABS(NETWORKDAYS(Proc[[#This Row],[DateOpened]],TODAY()))-1,ABS(NETWORKDAYS(Proc[[#This Row],[DateOpened]],Proc[[#This Row],[DateClosed]]))-1)</f>
        <v>8</v>
      </c>
      <c r="R9598" s="140" t="s">
        <v>7402</v>
      </c>
      <c r="S9598" s="155"/>
      <c r="T9598" s="155"/>
    </row>
    <row r="9599" spans="1:20" hidden="1">
      <c r="A9599" s="156" t="s">
        <v>11852</v>
      </c>
      <c r="B9599" s="155" t="str">
        <f>IFERROR(VLOOKUP(Proc[[#This Row],[App]],Table2[],3,0),"open")</f>
        <v>ok</v>
      </c>
      <c r="C9599" s="156" t="s">
        <v>369</v>
      </c>
      <c r="D9599" t="s">
        <v>11851</v>
      </c>
      <c r="E9599" t="s">
        <v>11699</v>
      </c>
      <c r="F9599" s="155" t="s">
        <v>11699</v>
      </c>
      <c r="G9599" s="156" t="s">
        <v>400</v>
      </c>
      <c r="H9599" s="155" t="str">
        <f>IF(Proc[[#This Row],[type]]="LFF (MDG-F)",MID(Proc[[#This Row],[Obj]],13,10),"")</f>
        <v/>
      </c>
      <c r="I9599" s="156"/>
      <c r="J9599" s="155" t="b">
        <f>Proc[[#This Row],[Requested]]=Proc[[#This Row],[CurrentParent]]</f>
        <v>1</v>
      </c>
      <c r="K9599" s="155" t="str">
        <f>IF(Proc[[#This Row],[Author]]="Marcela Urrego",VLOOKUP(LEFT(Proc[[#This Row],[Requested]],1),Table3[#All],2,0),VLOOKUP(Proc[[#This Row],[Author]],Table4[],2,0))</f>
        <v>HC</v>
      </c>
      <c r="L9599" s="155" t="s">
        <v>7801</v>
      </c>
      <c r="M9599" s="140">
        <v>46105</v>
      </c>
      <c r="N9599" s="140"/>
      <c r="O9599" s="140"/>
      <c r="P9599" s="140" t="str">
        <f ca="1">IF(Proc[[#This Row],[DaysAgeing]]&gt;5,"yep","on track")</f>
        <v>yep</v>
      </c>
      <c r="Q9599" s="2">
        <f ca="1">IF(Proc[[#This Row],[DateClosed]]="",ABS(NETWORKDAYS(Proc[[#This Row],[DateOpened]],TODAY()))-1,ABS(NETWORKDAYS(Proc[[#This Row],[DateOpened]],Proc[[#This Row],[DateClosed]]))-1)</f>
        <v>8</v>
      </c>
      <c r="R9599" s="140" t="s">
        <v>7402</v>
      </c>
      <c r="S9599" s="155"/>
      <c r="T9599" s="155"/>
    </row>
    <row r="9600" spans="1:20" hidden="1">
      <c r="A9600" t="s">
        <v>11856</v>
      </c>
      <c r="B9600" s="155" t="str">
        <f>IFERROR(VLOOKUP(Proc[[#This Row],[App]],Table2[],3,0),"open")</f>
        <v>ok</v>
      </c>
      <c r="C9600" s="156" t="s">
        <v>377</v>
      </c>
      <c r="D9600" s="158" t="s">
        <v>11855</v>
      </c>
      <c r="E9600" s="159" t="s">
        <v>11863</v>
      </c>
      <c r="F9600" s="155"/>
      <c r="G9600" t="s">
        <v>400</v>
      </c>
      <c r="H9600" s="155" t="str">
        <f>IF(Proc[[#This Row],[type]]="LFF (MDG-F)",MID(Proc[[#This Row],[Obj]],13,10),"")</f>
        <v/>
      </c>
      <c r="I9600" s="156"/>
      <c r="J9600" s="155" t="b">
        <f>Proc[[#This Row],[Requested]]=Proc[[#This Row],[CurrentParent]]</f>
        <v>0</v>
      </c>
      <c r="K9600" s="155" t="str">
        <f>IF(Proc[[#This Row],[Author]]="Marcela Urrego",VLOOKUP(LEFT(Proc[[#This Row],[Requested]],1),Table3[#All],2,0),VLOOKUP(Proc[[#This Row],[Author]],Table4[],2,0))</f>
        <v>HC</v>
      </c>
      <c r="L9600" s="155" t="s">
        <v>7801</v>
      </c>
      <c r="M9600" s="140">
        <v>46105</v>
      </c>
      <c r="N9600" s="140"/>
      <c r="O9600" s="140"/>
      <c r="P9600" s="140" t="str">
        <f ca="1">IF(Proc[[#This Row],[DaysAgeing]]&gt;5,"yep","on track")</f>
        <v>yep</v>
      </c>
      <c r="Q9600" s="2">
        <f ca="1">IF(Proc[[#This Row],[DateClosed]]="",ABS(NETWORKDAYS(Proc[[#This Row],[DateOpened]],TODAY()))-1,ABS(NETWORKDAYS(Proc[[#This Row],[DateOpened]],Proc[[#This Row],[DateClosed]]))-1)</f>
        <v>8</v>
      </c>
      <c r="R9600" s="140" t="s">
        <v>7402</v>
      </c>
      <c r="S9600" s="155"/>
      <c r="T9600" s="155"/>
    </row>
    <row r="9601" spans="1:20" hidden="1">
      <c r="A9601" t="s">
        <v>11854</v>
      </c>
      <c r="B9601" s="155" t="str">
        <f>IFERROR(VLOOKUP(Proc[[#This Row],[App]],Table2[],3,0),"open")</f>
        <v>ok</v>
      </c>
      <c r="C9601" s="156" t="s">
        <v>369</v>
      </c>
      <c r="D9601" t="s">
        <v>7599</v>
      </c>
      <c r="E9601" t="s">
        <v>11853</v>
      </c>
      <c r="F9601" s="155" t="s">
        <v>11853</v>
      </c>
      <c r="G9601" s="156" t="s">
        <v>406</v>
      </c>
      <c r="H9601" s="155" t="str">
        <f>IF(Proc[[#This Row],[type]]="LFF (MDG-F)",MID(Proc[[#This Row],[Obj]],13,10),"")</f>
        <v>KR07C05001</v>
      </c>
      <c r="I9601" s="156"/>
      <c r="J9601" s="155" t="b">
        <f>Proc[[#This Row],[Requested]]=Proc[[#This Row],[CurrentParent]]</f>
        <v>1</v>
      </c>
      <c r="K9601" s="155" t="str">
        <f>IF(Proc[[#This Row],[Author]]="Marcela Urrego",VLOOKUP(LEFT(Proc[[#This Row],[Requested]],1),Table3[#All],2,0),VLOOKUP(Proc[[#This Row],[Author]],Table4[],2,0))</f>
        <v>HC</v>
      </c>
      <c r="L9601" s="155" t="s">
        <v>7801</v>
      </c>
      <c r="M9601" s="140">
        <v>46105</v>
      </c>
      <c r="N9601" s="140"/>
      <c r="O9601" s="140"/>
      <c r="P9601" s="140" t="str">
        <f ca="1">IF(Proc[[#This Row],[DaysAgeing]]&gt;5,"yep","on track")</f>
        <v>yep</v>
      </c>
      <c r="Q9601" s="2">
        <f ca="1">IF(Proc[[#This Row],[DateClosed]]="",ABS(NETWORKDAYS(Proc[[#This Row],[DateOpened]],TODAY()))-1,ABS(NETWORKDAYS(Proc[[#This Row],[DateOpened]],Proc[[#This Row],[DateClosed]]))-1)</f>
        <v>8</v>
      </c>
      <c r="R9601" s="140" t="s">
        <v>7402</v>
      </c>
      <c r="S9601" s="155"/>
      <c r="T9601" s="155"/>
    </row>
    <row r="9602" spans="1:20" hidden="1">
      <c r="A9602" t="s">
        <v>11857</v>
      </c>
      <c r="B9602" s="155" t="str">
        <f>IFERROR(VLOOKUP(Proc[[#This Row],[App]],Table2[],3,0),"open")</f>
        <v>ok</v>
      </c>
      <c r="C9602" s="156" t="s">
        <v>369</v>
      </c>
      <c r="D9602" t="s">
        <v>11858</v>
      </c>
      <c r="E9602" t="s">
        <v>11862</v>
      </c>
      <c r="F9602" s="155" t="s">
        <v>11862</v>
      </c>
      <c r="G9602" s="156" t="s">
        <v>406</v>
      </c>
      <c r="H9602" s="155" t="str">
        <f>IF(Proc[[#This Row],[type]]="LFF (MDG-F)",MID(Proc[[#This Row],[Obj]],13,10),"")</f>
        <v>CN50C07007</v>
      </c>
      <c r="I9602" s="156"/>
      <c r="J9602" s="155" t="b">
        <f>Proc[[#This Row],[Requested]]=Proc[[#This Row],[CurrentParent]]</f>
        <v>1</v>
      </c>
      <c r="K9602" s="155" t="str">
        <f>IF(Proc[[#This Row],[Author]]="Marcela Urrego",VLOOKUP(LEFT(Proc[[#This Row],[Requested]],1),Table3[#All],2,0),VLOOKUP(Proc[[#This Row],[Author]],Table4[],2,0))</f>
        <v>HC</v>
      </c>
      <c r="L9602" s="155" t="s">
        <v>7801</v>
      </c>
      <c r="M9602" s="140">
        <v>46105</v>
      </c>
      <c r="N9602" s="140"/>
      <c r="O9602" s="140"/>
      <c r="P9602" s="140" t="str">
        <f ca="1">IF(Proc[[#This Row],[DaysAgeing]]&gt;5,"yep","on track")</f>
        <v>yep</v>
      </c>
      <c r="Q9602" s="2">
        <f ca="1">IF(Proc[[#This Row],[DateClosed]]="",ABS(NETWORKDAYS(Proc[[#This Row],[DateOpened]],TODAY()))-1,ABS(NETWORKDAYS(Proc[[#This Row],[DateOpened]],Proc[[#This Row],[DateClosed]]))-1)</f>
        <v>8</v>
      </c>
      <c r="R9602" s="140" t="s">
        <v>7402</v>
      </c>
      <c r="S9602" s="155"/>
      <c r="T9602" s="155"/>
    </row>
    <row r="9603" spans="1:20" hidden="1">
      <c r="A9603" s="156" t="s">
        <v>11857</v>
      </c>
      <c r="B9603" s="155" t="str">
        <f>IFERROR(VLOOKUP(Proc[[#This Row],[App]],Table2[],3,0),"open")</f>
        <v>ok</v>
      </c>
      <c r="C9603" s="156" t="s">
        <v>369</v>
      </c>
      <c r="D9603" t="s">
        <v>11859</v>
      </c>
      <c r="E9603" t="s">
        <v>11862</v>
      </c>
      <c r="F9603" s="155" t="s">
        <v>11862</v>
      </c>
      <c r="G9603" s="156" t="s">
        <v>406</v>
      </c>
      <c r="H9603" s="155" t="str">
        <f>IF(Proc[[#This Row],[type]]="LFF (MDG-F)",MID(Proc[[#This Row],[Obj]],13,10),"")</f>
        <v>CN50C07700</v>
      </c>
      <c r="I9603" s="156"/>
      <c r="J9603" s="155" t="b">
        <f>Proc[[#This Row],[Requested]]=Proc[[#This Row],[CurrentParent]]</f>
        <v>1</v>
      </c>
      <c r="K9603" s="155" t="str">
        <f>IF(Proc[[#This Row],[Author]]="Marcela Urrego",VLOOKUP(LEFT(Proc[[#This Row],[Requested]],1),Table3[#All],2,0),VLOOKUP(Proc[[#This Row],[Author]],Table4[],2,0))</f>
        <v>HC</v>
      </c>
      <c r="L9603" s="155" t="s">
        <v>7801</v>
      </c>
      <c r="M9603" s="140">
        <v>46105</v>
      </c>
      <c r="N9603" s="140"/>
      <c r="O9603" s="140"/>
      <c r="P9603" s="140" t="str">
        <f ca="1">IF(Proc[[#This Row],[DaysAgeing]]&gt;5,"yep","on track")</f>
        <v>yep</v>
      </c>
      <c r="Q9603" s="2">
        <f ca="1">IF(Proc[[#This Row],[DateClosed]]="",ABS(NETWORKDAYS(Proc[[#This Row],[DateOpened]],TODAY()))-1,ABS(NETWORKDAYS(Proc[[#This Row],[DateOpened]],Proc[[#This Row],[DateClosed]]))-1)</f>
        <v>8</v>
      </c>
      <c r="R9603" s="140" t="s">
        <v>7402</v>
      </c>
      <c r="S9603" s="155"/>
      <c r="T9603" s="155"/>
    </row>
    <row r="9604" spans="1:20" hidden="1">
      <c r="A9604" s="156" t="s">
        <v>11857</v>
      </c>
      <c r="B9604" s="155" t="str">
        <f>IFERROR(VLOOKUP(Proc[[#This Row],[App]],Table2[],3,0),"open")</f>
        <v>ok</v>
      </c>
      <c r="C9604" s="156" t="s">
        <v>369</v>
      </c>
      <c r="D9604" t="s">
        <v>11860</v>
      </c>
      <c r="E9604" t="s">
        <v>11862</v>
      </c>
      <c r="F9604" s="155" t="s">
        <v>11862</v>
      </c>
      <c r="G9604" s="156" t="s">
        <v>406</v>
      </c>
      <c r="H9604" s="155" t="str">
        <f>IF(Proc[[#This Row],[type]]="LFF (MDG-F)",MID(Proc[[#This Row],[Obj]],13,10),"")</f>
        <v>CN50C07701</v>
      </c>
      <c r="I9604" s="156"/>
      <c r="J9604" s="155" t="b">
        <f>Proc[[#This Row],[Requested]]=Proc[[#This Row],[CurrentParent]]</f>
        <v>1</v>
      </c>
      <c r="K9604" s="155" t="str">
        <f>IF(Proc[[#This Row],[Author]]="Marcela Urrego",VLOOKUP(LEFT(Proc[[#This Row],[Requested]],1),Table3[#All],2,0),VLOOKUP(Proc[[#This Row],[Author]],Table4[],2,0))</f>
        <v>HC</v>
      </c>
      <c r="L9604" s="155" t="s">
        <v>7801</v>
      </c>
      <c r="M9604" s="140">
        <v>46105</v>
      </c>
      <c r="N9604" s="140"/>
      <c r="O9604" s="140"/>
      <c r="P9604" s="140" t="str">
        <f ca="1">IF(Proc[[#This Row],[DaysAgeing]]&gt;5,"yep","on track")</f>
        <v>yep</v>
      </c>
      <c r="Q9604" s="2">
        <f ca="1">IF(Proc[[#This Row],[DateClosed]]="",ABS(NETWORKDAYS(Proc[[#This Row],[DateOpened]],TODAY()))-1,ABS(NETWORKDAYS(Proc[[#This Row],[DateOpened]],Proc[[#This Row],[DateClosed]]))-1)</f>
        <v>8</v>
      </c>
      <c r="R9604" s="140" t="s">
        <v>7402</v>
      </c>
      <c r="S9604" s="155"/>
      <c r="T9604" s="155"/>
    </row>
    <row r="9605" spans="1:20" hidden="1">
      <c r="A9605" s="156" t="s">
        <v>11857</v>
      </c>
      <c r="B9605" s="155" t="str">
        <f>IFERROR(VLOOKUP(Proc[[#This Row],[App]],Table2[],3,0),"open")</f>
        <v>ok</v>
      </c>
      <c r="C9605" s="156" t="s">
        <v>369</v>
      </c>
      <c r="D9605" t="s">
        <v>11861</v>
      </c>
      <c r="E9605" t="s">
        <v>11862</v>
      </c>
      <c r="F9605" s="155" t="s">
        <v>11862</v>
      </c>
      <c r="G9605" s="156" t="s">
        <v>406</v>
      </c>
      <c r="H9605" s="155" t="str">
        <f>IF(Proc[[#This Row],[type]]="LFF (MDG-F)",MID(Proc[[#This Row],[Obj]],13,10),"")</f>
        <v>CN50C07702</v>
      </c>
      <c r="I9605" s="156"/>
      <c r="J9605" s="155" t="b">
        <f>Proc[[#This Row],[Requested]]=Proc[[#This Row],[CurrentParent]]</f>
        <v>1</v>
      </c>
      <c r="K9605" s="155" t="str">
        <f>IF(Proc[[#This Row],[Author]]="Marcela Urrego",VLOOKUP(LEFT(Proc[[#This Row],[Requested]],1),Table3[#All],2,0),VLOOKUP(Proc[[#This Row],[Author]],Table4[],2,0))</f>
        <v>HC</v>
      </c>
      <c r="L9605" s="155" t="s">
        <v>7801</v>
      </c>
      <c r="M9605" s="140">
        <v>46105</v>
      </c>
      <c r="N9605" s="140"/>
      <c r="O9605" s="140"/>
      <c r="P9605" s="140" t="str">
        <f ca="1">IF(Proc[[#This Row],[DaysAgeing]]&gt;5,"yep","on track")</f>
        <v>yep</v>
      </c>
      <c r="Q9605" s="2">
        <f ca="1">IF(Proc[[#This Row],[DateClosed]]="",ABS(NETWORKDAYS(Proc[[#This Row],[DateOpened]],TODAY()))-1,ABS(NETWORKDAYS(Proc[[#This Row],[DateOpened]],Proc[[#This Row],[DateClosed]]))-1)</f>
        <v>8</v>
      </c>
      <c r="R9605" s="140" t="s">
        <v>7402</v>
      </c>
      <c r="S9605" s="155"/>
      <c r="T9605" s="155"/>
    </row>
    <row r="9606" spans="1:20" hidden="1">
      <c r="A9606" t="s">
        <v>11864</v>
      </c>
      <c r="B9606" s="155" t="str">
        <f>IFERROR(VLOOKUP(Proc[[#This Row],[App]],Table2[],3,0),"open")</f>
        <v>ok</v>
      </c>
      <c r="C9606" s="156" t="s">
        <v>369</v>
      </c>
      <c r="D9606" t="s">
        <v>10561</v>
      </c>
      <c r="E9606" t="s">
        <v>11840</v>
      </c>
      <c r="F9606" s="155" t="s">
        <v>11840</v>
      </c>
      <c r="G9606" s="156" t="s">
        <v>400</v>
      </c>
      <c r="H9606" s="155" t="str">
        <f>IF(Proc[[#This Row],[type]]="LFF (MDG-F)",MID(Proc[[#This Row],[Obj]],13,10),"")</f>
        <v/>
      </c>
      <c r="I9606" s="156"/>
      <c r="J9606" s="155" t="b">
        <f>Proc[[#This Row],[Requested]]=Proc[[#This Row],[CurrentParent]]</f>
        <v>1</v>
      </c>
      <c r="K9606" s="155" t="str">
        <f>IF(Proc[[#This Row],[Author]]="Marcela Urrego",VLOOKUP(LEFT(Proc[[#This Row],[Requested]],1),Table3[#All],2,0),VLOOKUP(Proc[[#This Row],[Author]],Table4[],2,0))</f>
        <v>HC</v>
      </c>
      <c r="L9606" s="155" t="s">
        <v>7801</v>
      </c>
      <c r="M9606" s="140">
        <v>46105</v>
      </c>
      <c r="N9606" s="140"/>
      <c r="O9606" s="140"/>
      <c r="P9606" s="140" t="str">
        <f ca="1">IF(Proc[[#This Row],[DaysAgeing]]&gt;5,"yep","on track")</f>
        <v>yep</v>
      </c>
      <c r="Q9606" s="2">
        <f ca="1">IF(Proc[[#This Row],[DateClosed]]="",ABS(NETWORKDAYS(Proc[[#This Row],[DateOpened]],TODAY()))-1,ABS(NETWORKDAYS(Proc[[#This Row],[DateOpened]],Proc[[#This Row],[DateClosed]]))-1)</f>
        <v>8</v>
      </c>
      <c r="R9606" s="140" t="s">
        <v>5381</v>
      </c>
      <c r="S9606" s="155"/>
      <c r="T9606" s="155"/>
    </row>
    <row r="9607" spans="1:20" hidden="1">
      <c r="A9607" t="s">
        <v>11869</v>
      </c>
      <c r="B9607" s="155" t="str">
        <f>IFERROR(VLOOKUP(Proc[[#This Row],[App]],Table2[],3,0),"open")</f>
        <v>ok</v>
      </c>
      <c r="C9607" s="161" t="s">
        <v>369</v>
      </c>
      <c r="D9607" t="s">
        <v>11868</v>
      </c>
      <c r="E9607" t="s">
        <v>11872</v>
      </c>
      <c r="F9607" s="155" t="s">
        <v>12910</v>
      </c>
      <c r="G9607" t="s">
        <v>406</v>
      </c>
      <c r="H9607" s="155" t="str">
        <f>IF(Proc[[#This Row],[type]]="LFF (MDG-F)",MID(Proc[[#This Row],[Obj]],13,10),"")</f>
        <v>KR03TKPZ00</v>
      </c>
      <c r="I9607" s="156"/>
      <c r="J9607" s="155" t="b">
        <f>Proc[[#This Row],[Requested]]=Proc[[#This Row],[CurrentParent]]</f>
        <v>0</v>
      </c>
      <c r="K9607" s="155" t="e">
        <f>IF(Proc[[#This Row],[Author]]="Marcela Urrego",VLOOKUP(LEFT(Proc[[#This Row],[Requested]],1),Table3[#All],2,0),VLOOKUP(Proc[[#This Row],[Author]],Table4[],2,0))</f>
        <v>#N/A</v>
      </c>
      <c r="L9607" s="155" t="s">
        <v>7801</v>
      </c>
      <c r="M9607" s="140">
        <v>46106</v>
      </c>
      <c r="N9607" s="140"/>
      <c r="O9607" s="140"/>
      <c r="P9607" s="140" t="str">
        <f ca="1">IF(Proc[[#This Row],[DaysAgeing]]&gt;5,"yep","on track")</f>
        <v>yep</v>
      </c>
      <c r="Q9607" s="2">
        <f ca="1">IF(Proc[[#This Row],[DateClosed]]="",ABS(NETWORKDAYS(Proc[[#This Row],[DateOpened]],TODAY()))-1,ABS(NETWORKDAYS(Proc[[#This Row],[DateOpened]],Proc[[#This Row],[DateClosed]]))-1)</f>
        <v>7</v>
      </c>
      <c r="R9607" s="140" t="s">
        <v>11870</v>
      </c>
      <c r="S9607" s="155"/>
      <c r="T9607" s="155"/>
    </row>
    <row r="9608" spans="1:20" hidden="1">
      <c r="A9608" s="156" t="s">
        <v>11869</v>
      </c>
      <c r="B9608" s="155" t="str">
        <f>IFERROR(VLOOKUP(Proc[[#This Row],[App]],Table2[],3,0),"open")</f>
        <v>ok</v>
      </c>
      <c r="C9608" s="156" t="s">
        <v>369</v>
      </c>
      <c r="D9608" t="s">
        <v>11865</v>
      </c>
      <c r="E9608" t="s">
        <v>11873</v>
      </c>
      <c r="F9608" s="155" t="s">
        <v>11873</v>
      </c>
      <c r="G9608" t="s">
        <v>400</v>
      </c>
      <c r="H9608" s="155" t="str">
        <f>IF(Proc[[#This Row],[type]]="LFF (MDG-F)",MID(Proc[[#This Row],[Obj]],13,10),"")</f>
        <v/>
      </c>
      <c r="I9608" s="156"/>
      <c r="J9608" s="155" t="b">
        <f>Proc[[#This Row],[Requested]]=Proc[[#This Row],[CurrentParent]]</f>
        <v>1</v>
      </c>
      <c r="K9608" s="155" t="e">
        <f>IF(Proc[[#This Row],[Author]]="Marcela Urrego",VLOOKUP(LEFT(Proc[[#This Row],[Requested]],1),Table3[#All],2,0),VLOOKUP(Proc[[#This Row],[Author]],Table4[],2,0))</f>
        <v>#N/A</v>
      </c>
      <c r="L9608" s="155" t="s">
        <v>7801</v>
      </c>
      <c r="M9608" s="140">
        <v>46106</v>
      </c>
      <c r="N9608" s="140"/>
      <c r="O9608" s="140"/>
      <c r="P9608" s="140" t="str">
        <f ca="1">IF(Proc[[#This Row],[DaysAgeing]]&gt;5,"yep","on track")</f>
        <v>yep</v>
      </c>
      <c r="Q9608" s="2">
        <f ca="1">IF(Proc[[#This Row],[DateClosed]]="",ABS(NETWORKDAYS(Proc[[#This Row],[DateOpened]],TODAY()))-1,ABS(NETWORKDAYS(Proc[[#This Row],[DateOpened]],Proc[[#This Row],[DateClosed]]))-1)</f>
        <v>7</v>
      </c>
      <c r="R9608" s="140" t="s">
        <v>11870</v>
      </c>
      <c r="S9608" s="155"/>
      <c r="T9608" s="155"/>
    </row>
    <row r="9609" spans="1:20" hidden="1">
      <c r="A9609" s="156" t="s">
        <v>11869</v>
      </c>
      <c r="B9609" s="155" t="str">
        <f>IFERROR(VLOOKUP(Proc[[#This Row],[App]],Table2[],3,0),"open")</f>
        <v>ok</v>
      </c>
      <c r="C9609" s="156" t="s">
        <v>369</v>
      </c>
      <c r="D9609" t="s">
        <v>11866</v>
      </c>
      <c r="E9609" s="156" t="s">
        <v>11873</v>
      </c>
      <c r="F9609" s="155" t="s">
        <v>11873</v>
      </c>
      <c r="G9609" s="156" t="s">
        <v>400</v>
      </c>
      <c r="H9609" s="155" t="str">
        <f>IF(Proc[[#This Row],[type]]="LFF (MDG-F)",MID(Proc[[#This Row],[Obj]],13,10),"")</f>
        <v/>
      </c>
      <c r="I9609" s="156"/>
      <c r="J9609" s="155" t="b">
        <f>Proc[[#This Row],[Requested]]=Proc[[#This Row],[CurrentParent]]</f>
        <v>1</v>
      </c>
      <c r="K9609" s="155" t="e">
        <f>IF(Proc[[#This Row],[Author]]="Marcela Urrego",VLOOKUP(LEFT(Proc[[#This Row],[Requested]],1),Table3[#All],2,0),VLOOKUP(Proc[[#This Row],[Author]],Table4[],2,0))</f>
        <v>#N/A</v>
      </c>
      <c r="L9609" s="155" t="s">
        <v>7801</v>
      </c>
      <c r="M9609" s="140">
        <v>46106</v>
      </c>
      <c r="N9609" s="140"/>
      <c r="O9609" s="140"/>
      <c r="P9609" s="140" t="str">
        <f ca="1">IF(Proc[[#This Row],[DaysAgeing]]&gt;5,"yep","on track")</f>
        <v>yep</v>
      </c>
      <c r="Q9609" s="2">
        <f ca="1">IF(Proc[[#This Row],[DateClosed]]="",ABS(NETWORKDAYS(Proc[[#This Row],[DateOpened]],TODAY()))-1,ABS(NETWORKDAYS(Proc[[#This Row],[DateOpened]],Proc[[#This Row],[DateClosed]]))-1)</f>
        <v>7</v>
      </c>
      <c r="R9609" s="140" t="s">
        <v>11870</v>
      </c>
      <c r="S9609" s="155"/>
      <c r="T9609" s="155"/>
    </row>
    <row r="9610" spans="1:20" hidden="1">
      <c r="A9610" s="156" t="s">
        <v>11869</v>
      </c>
      <c r="B9610" s="155" t="str">
        <f>IFERROR(VLOOKUP(Proc[[#This Row],[App]],Table2[],3,0),"open")</f>
        <v>ok</v>
      </c>
      <c r="C9610" s="156" t="s">
        <v>369</v>
      </c>
      <c r="D9610" t="s">
        <v>11867</v>
      </c>
      <c r="E9610" s="156" t="s">
        <v>11873</v>
      </c>
      <c r="F9610" s="155" t="s">
        <v>11873</v>
      </c>
      <c r="G9610" s="156" t="s">
        <v>400</v>
      </c>
      <c r="H9610" s="155" t="str">
        <f>IF(Proc[[#This Row],[type]]="LFF (MDG-F)",MID(Proc[[#This Row],[Obj]],13,10),"")</f>
        <v/>
      </c>
      <c r="I9610" s="156"/>
      <c r="J9610" s="155" t="b">
        <f>Proc[[#This Row],[Requested]]=Proc[[#This Row],[CurrentParent]]</f>
        <v>1</v>
      </c>
      <c r="K9610" s="155" t="e">
        <f>IF(Proc[[#This Row],[Author]]="Marcela Urrego",VLOOKUP(LEFT(Proc[[#This Row],[Requested]],1),Table3[#All],2,0),VLOOKUP(Proc[[#This Row],[Author]],Table4[],2,0))</f>
        <v>#N/A</v>
      </c>
      <c r="L9610" s="155" t="s">
        <v>7801</v>
      </c>
      <c r="M9610" s="140">
        <v>46106</v>
      </c>
      <c r="N9610" s="140"/>
      <c r="O9610" s="140"/>
      <c r="P9610" s="140" t="str">
        <f ca="1">IF(Proc[[#This Row],[DaysAgeing]]&gt;5,"yep","on track")</f>
        <v>yep</v>
      </c>
      <c r="Q9610" s="2">
        <f ca="1">IF(Proc[[#This Row],[DateClosed]]="",ABS(NETWORKDAYS(Proc[[#This Row],[DateOpened]],TODAY()))-1,ABS(NETWORKDAYS(Proc[[#This Row],[DateOpened]],Proc[[#This Row],[DateClosed]]))-1)</f>
        <v>7</v>
      </c>
      <c r="R9610" s="140" t="s">
        <v>11870</v>
      </c>
      <c r="S9610" s="155"/>
      <c r="T9610" s="155"/>
    </row>
    <row r="9611" spans="1:20" hidden="1">
      <c r="A9611" t="s">
        <v>11871</v>
      </c>
      <c r="B9611" s="155" t="str">
        <f>IFERROR(VLOOKUP(Proc[[#This Row],[App]],Table2[],3,0),"open")</f>
        <v>ok</v>
      </c>
      <c r="C9611" s="156" t="s">
        <v>369</v>
      </c>
      <c r="D9611" t="s">
        <v>1665</v>
      </c>
      <c r="E9611" t="s">
        <v>4165</v>
      </c>
      <c r="F9611" s="155" t="s">
        <v>4165</v>
      </c>
      <c r="G9611" s="156" t="s">
        <v>400</v>
      </c>
      <c r="H9611" s="155" t="str">
        <f>IF(Proc[[#This Row],[type]]="LFF (MDG-F)",MID(Proc[[#This Row],[Obj]],13,10),"")</f>
        <v/>
      </c>
      <c r="I9611" s="156"/>
      <c r="J9611" s="155" t="b">
        <f>Proc[[#This Row],[Requested]]=Proc[[#This Row],[CurrentParent]]</f>
        <v>1</v>
      </c>
      <c r="K9611" s="155" t="str">
        <f>IF(Proc[[#This Row],[Author]]="Marcela Urrego",VLOOKUP(LEFT(Proc[[#This Row],[Requested]],1),Table3[#All],2,0),VLOOKUP(Proc[[#This Row],[Author]],Table4[],2,0))</f>
        <v>HC</v>
      </c>
      <c r="L9611" s="155" t="s">
        <v>7801</v>
      </c>
      <c r="M9611" s="140">
        <v>46106</v>
      </c>
      <c r="N9611" s="140"/>
      <c r="O9611" s="140"/>
      <c r="P9611" s="140" t="str">
        <f ca="1">IF(Proc[[#This Row],[DaysAgeing]]&gt;5,"yep","on track")</f>
        <v>yep</v>
      </c>
      <c r="Q9611" s="2">
        <f ca="1">IF(Proc[[#This Row],[DateClosed]]="",ABS(NETWORKDAYS(Proc[[#This Row],[DateOpened]],TODAY()))-1,ABS(NETWORKDAYS(Proc[[#This Row],[DateOpened]],Proc[[#This Row],[DateClosed]]))-1)</f>
        <v>7</v>
      </c>
      <c r="R9611" s="140" t="s">
        <v>476</v>
      </c>
      <c r="S9611" s="155"/>
      <c r="T9611" s="155"/>
    </row>
    <row r="9612" spans="1:20" hidden="1">
      <c r="A9612" t="s">
        <v>11874</v>
      </c>
      <c r="B9612" s="155" t="str">
        <f>IFERROR(VLOOKUP(Proc[[#This Row],[App]],Table2[],3,0),"open")</f>
        <v>ok</v>
      </c>
      <c r="C9612" s="156" t="s">
        <v>377</v>
      </c>
      <c r="D9612" t="s">
        <v>11875</v>
      </c>
      <c r="E9612" t="s">
        <v>11699</v>
      </c>
      <c r="F9612" s="155" t="s">
        <v>446</v>
      </c>
      <c r="G9612" s="156" t="s">
        <v>400</v>
      </c>
      <c r="H9612" s="155" t="str">
        <f>IF(Proc[[#This Row],[type]]="LFF (MDG-F)",MID(Proc[[#This Row],[Obj]],13,10),"")</f>
        <v/>
      </c>
      <c r="I9612" s="156"/>
      <c r="J9612" s="155" t="b">
        <f>Proc[[#This Row],[Requested]]=Proc[[#This Row],[CurrentParent]]</f>
        <v>0</v>
      </c>
      <c r="K9612" s="155" t="str">
        <f>IF(Proc[[#This Row],[Author]]="Marcela Urrego",VLOOKUP(LEFT(Proc[[#This Row],[Requested]],1),Table3[#All],2,0),VLOOKUP(Proc[[#This Row],[Author]],Table4[],2,0))</f>
        <v>HC</v>
      </c>
      <c r="L9612" s="155" t="s">
        <v>7801</v>
      </c>
      <c r="M9612" s="140">
        <v>46106</v>
      </c>
      <c r="N9612" s="140"/>
      <c r="O9612" s="140"/>
      <c r="P9612" s="140" t="str">
        <f ca="1">IF(Proc[[#This Row],[DaysAgeing]]&gt;5,"yep","on track")</f>
        <v>yep</v>
      </c>
      <c r="Q9612" s="2">
        <f ca="1">IF(Proc[[#This Row],[DateClosed]]="",ABS(NETWORKDAYS(Proc[[#This Row],[DateOpened]],TODAY()))-1,ABS(NETWORKDAYS(Proc[[#This Row],[DateOpened]],Proc[[#This Row],[DateClosed]]))-1)</f>
        <v>7</v>
      </c>
      <c r="R9612" s="140" t="s">
        <v>476</v>
      </c>
      <c r="S9612" s="155"/>
      <c r="T9612" s="155"/>
    </row>
    <row r="9613" spans="1:20" hidden="1">
      <c r="A9613" s="156" t="s">
        <v>11874</v>
      </c>
      <c r="B9613" s="155" t="str">
        <f>IFERROR(VLOOKUP(Proc[[#This Row],[App]],Table2[],3,0),"open")</f>
        <v>ok</v>
      </c>
      <c r="C9613" s="156" t="s">
        <v>377</v>
      </c>
      <c r="D9613" t="s">
        <v>11876</v>
      </c>
      <c r="E9613" t="s">
        <v>11699</v>
      </c>
      <c r="F9613" s="155" t="s">
        <v>446</v>
      </c>
      <c r="G9613" s="156" t="s">
        <v>400</v>
      </c>
      <c r="H9613" s="155" t="str">
        <f>IF(Proc[[#This Row],[type]]="LFF (MDG-F)",MID(Proc[[#This Row],[Obj]],13,10),"")</f>
        <v/>
      </c>
      <c r="I9613" s="156"/>
      <c r="J9613" s="155" t="b">
        <f>Proc[[#This Row],[Requested]]=Proc[[#This Row],[CurrentParent]]</f>
        <v>0</v>
      </c>
      <c r="K9613" s="155" t="str">
        <f>IF(Proc[[#This Row],[Author]]="Marcela Urrego",VLOOKUP(LEFT(Proc[[#This Row],[Requested]],1),Table3[#All],2,0),VLOOKUP(Proc[[#This Row],[Author]],Table4[],2,0))</f>
        <v>HC</v>
      </c>
      <c r="L9613" s="155" t="s">
        <v>7801</v>
      </c>
      <c r="M9613" s="140">
        <v>46106</v>
      </c>
      <c r="N9613" s="140"/>
      <c r="O9613" s="140"/>
      <c r="P9613" s="140" t="str">
        <f ca="1">IF(Proc[[#This Row],[DaysAgeing]]&gt;5,"yep","on track")</f>
        <v>yep</v>
      </c>
      <c r="Q9613" s="2">
        <f ca="1">IF(Proc[[#This Row],[DateClosed]]="",ABS(NETWORKDAYS(Proc[[#This Row],[DateOpened]],TODAY()))-1,ABS(NETWORKDAYS(Proc[[#This Row],[DateOpened]],Proc[[#This Row],[DateClosed]]))-1)</f>
        <v>7</v>
      </c>
      <c r="R9613" s="140" t="s">
        <v>476</v>
      </c>
      <c r="S9613" s="155"/>
      <c r="T9613" s="155"/>
    </row>
    <row r="9614" spans="1:20" hidden="1">
      <c r="A9614" s="156" t="s">
        <v>11874</v>
      </c>
      <c r="B9614" s="155" t="str">
        <f>IFERROR(VLOOKUP(Proc[[#This Row],[App]],Table2[],3,0),"open")</f>
        <v>ok</v>
      </c>
      <c r="C9614" s="156" t="s">
        <v>377</v>
      </c>
      <c r="D9614" t="s">
        <v>11877</v>
      </c>
      <c r="E9614" t="s">
        <v>11699</v>
      </c>
      <c r="F9614" s="155" t="s">
        <v>446</v>
      </c>
      <c r="G9614" s="156" t="s">
        <v>400</v>
      </c>
      <c r="H9614" s="155" t="str">
        <f>IF(Proc[[#This Row],[type]]="LFF (MDG-F)",MID(Proc[[#This Row],[Obj]],13,10),"")</f>
        <v/>
      </c>
      <c r="I9614" s="156"/>
      <c r="J9614" s="155" t="b">
        <f>Proc[[#This Row],[Requested]]=Proc[[#This Row],[CurrentParent]]</f>
        <v>0</v>
      </c>
      <c r="K9614" s="155" t="str">
        <f>IF(Proc[[#This Row],[Author]]="Marcela Urrego",VLOOKUP(LEFT(Proc[[#This Row],[Requested]],1),Table3[#All],2,0),VLOOKUP(Proc[[#This Row],[Author]],Table4[],2,0))</f>
        <v>HC</v>
      </c>
      <c r="L9614" s="155" t="s">
        <v>7801</v>
      </c>
      <c r="M9614" s="140">
        <v>46106</v>
      </c>
      <c r="N9614" s="140"/>
      <c r="O9614" s="140"/>
      <c r="P9614" s="140" t="str">
        <f ca="1">IF(Proc[[#This Row],[DaysAgeing]]&gt;5,"yep","on track")</f>
        <v>yep</v>
      </c>
      <c r="Q9614" s="2">
        <f ca="1">IF(Proc[[#This Row],[DateClosed]]="",ABS(NETWORKDAYS(Proc[[#This Row],[DateOpened]],TODAY()))-1,ABS(NETWORKDAYS(Proc[[#This Row],[DateOpened]],Proc[[#This Row],[DateClosed]]))-1)</f>
        <v>7</v>
      </c>
      <c r="R9614" s="140" t="s">
        <v>476</v>
      </c>
      <c r="S9614" s="155"/>
      <c r="T9614" s="155"/>
    </row>
    <row r="9615" spans="1:20" hidden="1">
      <c r="A9615" s="156" t="s">
        <v>11874</v>
      </c>
      <c r="B9615" s="155" t="str">
        <f>IFERROR(VLOOKUP(Proc[[#This Row],[App]],Table2[],3,0),"open")</f>
        <v>ok</v>
      </c>
      <c r="C9615" s="156" t="s">
        <v>369</v>
      </c>
      <c r="D9615" t="s">
        <v>11878</v>
      </c>
      <c r="E9615" t="s">
        <v>11699</v>
      </c>
      <c r="F9615" s="155" t="s">
        <v>11699</v>
      </c>
      <c r="G9615" s="156" t="s">
        <v>400</v>
      </c>
      <c r="H9615" s="155" t="str">
        <f>IF(Proc[[#This Row],[type]]="LFF (MDG-F)",MID(Proc[[#This Row],[Obj]],13,10),"")</f>
        <v/>
      </c>
      <c r="I9615" s="156"/>
      <c r="J9615" s="155" t="b">
        <f>Proc[[#This Row],[Requested]]=Proc[[#This Row],[CurrentParent]]</f>
        <v>1</v>
      </c>
      <c r="K9615" s="155" t="str">
        <f>IF(Proc[[#This Row],[Author]]="Marcela Urrego",VLOOKUP(LEFT(Proc[[#This Row],[Requested]],1),Table3[#All],2,0),VLOOKUP(Proc[[#This Row],[Author]],Table4[],2,0))</f>
        <v>HC</v>
      </c>
      <c r="L9615" s="155" t="s">
        <v>7801</v>
      </c>
      <c r="M9615" s="140">
        <v>46106</v>
      </c>
      <c r="N9615" s="140"/>
      <c r="O9615" s="140"/>
      <c r="P9615" s="140" t="str">
        <f ca="1">IF(Proc[[#This Row],[DaysAgeing]]&gt;5,"yep","on track")</f>
        <v>yep</v>
      </c>
      <c r="Q9615" s="2">
        <f ca="1">IF(Proc[[#This Row],[DateClosed]]="",ABS(NETWORKDAYS(Proc[[#This Row],[DateOpened]],TODAY()))-1,ABS(NETWORKDAYS(Proc[[#This Row],[DateOpened]],Proc[[#This Row],[DateClosed]]))-1)</f>
        <v>7</v>
      </c>
      <c r="R9615" s="140" t="s">
        <v>476</v>
      </c>
      <c r="S9615" s="155"/>
      <c r="T9615" s="155"/>
    </row>
    <row r="9616" spans="1:20" hidden="1">
      <c r="A9616" s="156" t="s">
        <v>11874</v>
      </c>
      <c r="B9616" s="155" t="str">
        <f>IFERROR(VLOOKUP(Proc[[#This Row],[App]],Table2[],3,0),"open")</f>
        <v>ok</v>
      </c>
      <c r="C9616" s="156" t="s">
        <v>377</v>
      </c>
      <c r="D9616" t="s">
        <v>11879</v>
      </c>
      <c r="E9616" t="s">
        <v>11699</v>
      </c>
      <c r="F9616" s="155" t="s">
        <v>12911</v>
      </c>
      <c r="G9616" s="156" t="s">
        <v>400</v>
      </c>
      <c r="H9616" s="155" t="str">
        <f>IF(Proc[[#This Row],[type]]="LFF (MDG-F)",MID(Proc[[#This Row],[Obj]],13,10),"")</f>
        <v/>
      </c>
      <c r="I9616" s="156"/>
      <c r="J9616" s="155" t="b">
        <f>Proc[[#This Row],[Requested]]=Proc[[#This Row],[CurrentParent]]</f>
        <v>0</v>
      </c>
      <c r="K9616" s="155" t="str">
        <f>IF(Proc[[#This Row],[Author]]="Marcela Urrego",VLOOKUP(LEFT(Proc[[#This Row],[Requested]],1),Table3[#All],2,0),VLOOKUP(Proc[[#This Row],[Author]],Table4[],2,0))</f>
        <v>HC</v>
      </c>
      <c r="L9616" s="155" t="s">
        <v>7801</v>
      </c>
      <c r="M9616" s="140">
        <v>46106</v>
      </c>
      <c r="N9616" s="140"/>
      <c r="O9616" s="140"/>
      <c r="P9616" s="140" t="str">
        <f ca="1">IF(Proc[[#This Row],[DaysAgeing]]&gt;5,"yep","on track")</f>
        <v>yep</v>
      </c>
      <c r="Q9616" s="2">
        <f ca="1">IF(Proc[[#This Row],[DateClosed]]="",ABS(NETWORKDAYS(Proc[[#This Row],[DateOpened]],TODAY()))-1,ABS(NETWORKDAYS(Proc[[#This Row],[DateOpened]],Proc[[#This Row],[DateClosed]]))-1)</f>
        <v>7</v>
      </c>
      <c r="R9616" s="140" t="s">
        <v>476</v>
      </c>
      <c r="S9616" s="155"/>
      <c r="T9616" s="155"/>
    </row>
    <row r="9617" spans="1:20" hidden="1">
      <c r="A9617" s="156" t="s">
        <v>11874</v>
      </c>
      <c r="B9617" s="155" t="str">
        <f>IFERROR(VLOOKUP(Proc[[#This Row],[App]],Table2[],3,0),"open")</f>
        <v>ok</v>
      </c>
      <c r="C9617" s="156" t="s">
        <v>377</v>
      </c>
      <c r="D9617" t="s">
        <v>11880</v>
      </c>
      <c r="E9617" t="s">
        <v>11699</v>
      </c>
      <c r="F9617" s="155" t="s">
        <v>12912</v>
      </c>
      <c r="G9617" s="156" t="s">
        <v>400</v>
      </c>
      <c r="H9617" s="155" t="str">
        <f>IF(Proc[[#This Row],[type]]="LFF (MDG-F)",MID(Proc[[#This Row],[Obj]],13,10),"")</f>
        <v/>
      </c>
      <c r="I9617" s="156"/>
      <c r="J9617" s="155" t="b">
        <f>Proc[[#This Row],[Requested]]=Proc[[#This Row],[CurrentParent]]</f>
        <v>0</v>
      </c>
      <c r="K9617" s="155" t="str">
        <f>IF(Proc[[#This Row],[Author]]="Marcela Urrego",VLOOKUP(LEFT(Proc[[#This Row],[Requested]],1),Table3[#All],2,0),VLOOKUP(Proc[[#This Row],[Author]],Table4[],2,0))</f>
        <v>HC</v>
      </c>
      <c r="L9617" s="155" t="s">
        <v>7801</v>
      </c>
      <c r="M9617" s="140">
        <v>46106</v>
      </c>
      <c r="N9617" s="140"/>
      <c r="O9617" s="140"/>
      <c r="P9617" s="140" t="str">
        <f ca="1">IF(Proc[[#This Row],[DaysAgeing]]&gt;5,"yep","on track")</f>
        <v>yep</v>
      </c>
      <c r="Q9617" s="2">
        <f ca="1">IF(Proc[[#This Row],[DateClosed]]="",ABS(NETWORKDAYS(Proc[[#This Row],[DateOpened]],TODAY()))-1,ABS(NETWORKDAYS(Proc[[#This Row],[DateOpened]],Proc[[#This Row],[DateClosed]]))-1)</f>
        <v>7</v>
      </c>
      <c r="R9617" s="140" t="s">
        <v>476</v>
      </c>
      <c r="S9617" s="155"/>
      <c r="T9617" s="155"/>
    </row>
    <row r="9618" spans="1:20" hidden="1">
      <c r="A9618" s="156" t="s">
        <v>11874</v>
      </c>
      <c r="B9618" s="155" t="str">
        <f>IFERROR(VLOOKUP(Proc[[#This Row],[App]],Table2[],3,0),"open")</f>
        <v>ok</v>
      </c>
      <c r="C9618" s="156" t="s">
        <v>369</v>
      </c>
      <c r="D9618" t="s">
        <v>11881</v>
      </c>
      <c r="E9618" t="s">
        <v>11699</v>
      </c>
      <c r="F9618" s="155" t="s">
        <v>11699</v>
      </c>
      <c r="G9618" s="156" t="s">
        <v>400</v>
      </c>
      <c r="H9618" s="155" t="str">
        <f>IF(Proc[[#This Row],[type]]="LFF (MDG-F)",MID(Proc[[#This Row],[Obj]],13,10),"")</f>
        <v/>
      </c>
      <c r="I9618" s="156"/>
      <c r="J9618" s="155" t="b">
        <f>Proc[[#This Row],[Requested]]=Proc[[#This Row],[CurrentParent]]</f>
        <v>1</v>
      </c>
      <c r="K9618" s="155" t="str">
        <f>IF(Proc[[#This Row],[Author]]="Marcela Urrego",VLOOKUP(LEFT(Proc[[#This Row],[Requested]],1),Table3[#All],2,0),VLOOKUP(Proc[[#This Row],[Author]],Table4[],2,0))</f>
        <v>HC</v>
      </c>
      <c r="L9618" s="155" t="s">
        <v>7801</v>
      </c>
      <c r="M9618" s="140">
        <v>46106</v>
      </c>
      <c r="N9618" s="140"/>
      <c r="O9618" s="140"/>
      <c r="P9618" s="140" t="str">
        <f ca="1">IF(Proc[[#This Row],[DaysAgeing]]&gt;5,"yep","on track")</f>
        <v>yep</v>
      </c>
      <c r="Q9618" s="2">
        <f ca="1">IF(Proc[[#This Row],[DateClosed]]="",ABS(NETWORKDAYS(Proc[[#This Row],[DateOpened]],TODAY()))-1,ABS(NETWORKDAYS(Proc[[#This Row],[DateOpened]],Proc[[#This Row],[DateClosed]]))-1)</f>
        <v>7</v>
      </c>
      <c r="R9618" s="140" t="s">
        <v>476</v>
      </c>
      <c r="S9618" s="155"/>
      <c r="T9618" s="155"/>
    </row>
    <row r="9619" spans="1:20" hidden="1">
      <c r="A9619" s="156" t="s">
        <v>11874</v>
      </c>
      <c r="B9619" s="155" t="str">
        <f>IFERROR(VLOOKUP(Proc[[#This Row],[App]],Table2[],3,0),"open")</f>
        <v>ok</v>
      </c>
      <c r="C9619" s="156" t="s">
        <v>377</v>
      </c>
      <c r="D9619" t="s">
        <v>11882</v>
      </c>
      <c r="E9619" t="s">
        <v>11699</v>
      </c>
      <c r="F9619" s="155" t="s">
        <v>12911</v>
      </c>
      <c r="G9619" s="156" t="s">
        <v>400</v>
      </c>
      <c r="H9619" s="155" t="str">
        <f>IF(Proc[[#This Row],[type]]="LFF (MDG-F)",MID(Proc[[#This Row],[Obj]],13,10),"")</f>
        <v/>
      </c>
      <c r="I9619" s="156"/>
      <c r="J9619" s="155" t="b">
        <f>Proc[[#This Row],[Requested]]=Proc[[#This Row],[CurrentParent]]</f>
        <v>0</v>
      </c>
      <c r="K9619" s="155" t="str">
        <f>IF(Proc[[#This Row],[Author]]="Marcela Urrego",VLOOKUP(LEFT(Proc[[#This Row],[Requested]],1),Table3[#All],2,0),VLOOKUP(Proc[[#This Row],[Author]],Table4[],2,0))</f>
        <v>HC</v>
      </c>
      <c r="L9619" s="155" t="s">
        <v>7801</v>
      </c>
      <c r="M9619" s="140">
        <v>46106</v>
      </c>
      <c r="N9619" s="140"/>
      <c r="O9619" s="140"/>
      <c r="P9619" s="140" t="str">
        <f ca="1">IF(Proc[[#This Row],[DaysAgeing]]&gt;5,"yep","on track")</f>
        <v>yep</v>
      </c>
      <c r="Q9619" s="2">
        <f ca="1">IF(Proc[[#This Row],[DateClosed]]="",ABS(NETWORKDAYS(Proc[[#This Row],[DateOpened]],TODAY()))-1,ABS(NETWORKDAYS(Proc[[#This Row],[DateOpened]],Proc[[#This Row],[DateClosed]]))-1)</f>
        <v>7</v>
      </c>
      <c r="R9619" s="140" t="s">
        <v>476</v>
      </c>
      <c r="S9619" s="155"/>
      <c r="T9619" s="155"/>
    </row>
    <row r="9620" spans="1:20" hidden="1">
      <c r="A9620" s="156" t="s">
        <v>11874</v>
      </c>
      <c r="B9620" s="155" t="str">
        <f>IFERROR(VLOOKUP(Proc[[#This Row],[App]],Table2[],3,0),"open")</f>
        <v>ok</v>
      </c>
      <c r="C9620" s="156" t="s">
        <v>377</v>
      </c>
      <c r="D9620" t="s">
        <v>11883</v>
      </c>
      <c r="E9620" t="s">
        <v>11699</v>
      </c>
      <c r="F9620" s="155" t="s">
        <v>12913</v>
      </c>
      <c r="G9620" s="156" t="s">
        <v>400</v>
      </c>
      <c r="H9620" s="155" t="str">
        <f>IF(Proc[[#This Row],[type]]="LFF (MDG-F)",MID(Proc[[#This Row],[Obj]],13,10),"")</f>
        <v/>
      </c>
      <c r="I9620" s="156"/>
      <c r="J9620" s="155" t="b">
        <f>Proc[[#This Row],[Requested]]=Proc[[#This Row],[CurrentParent]]</f>
        <v>0</v>
      </c>
      <c r="K9620" s="155" t="str">
        <f>IF(Proc[[#This Row],[Author]]="Marcela Urrego",VLOOKUP(LEFT(Proc[[#This Row],[Requested]],1),Table3[#All],2,0),VLOOKUP(Proc[[#This Row],[Author]],Table4[],2,0))</f>
        <v>HC</v>
      </c>
      <c r="L9620" s="155" t="s">
        <v>7801</v>
      </c>
      <c r="M9620" s="140">
        <v>46106</v>
      </c>
      <c r="N9620" s="140"/>
      <c r="O9620" s="140"/>
      <c r="P9620" s="140" t="str">
        <f ca="1">IF(Proc[[#This Row],[DaysAgeing]]&gt;5,"yep","on track")</f>
        <v>yep</v>
      </c>
      <c r="Q9620" s="2">
        <f ca="1">IF(Proc[[#This Row],[DateClosed]]="",ABS(NETWORKDAYS(Proc[[#This Row],[DateOpened]],TODAY()))-1,ABS(NETWORKDAYS(Proc[[#This Row],[DateOpened]],Proc[[#This Row],[DateClosed]]))-1)</f>
        <v>7</v>
      </c>
      <c r="R9620" s="140" t="s">
        <v>476</v>
      </c>
      <c r="S9620" s="155"/>
      <c r="T9620" s="155"/>
    </row>
    <row r="9621" spans="1:20" hidden="1">
      <c r="A9621" s="156" t="s">
        <v>11874</v>
      </c>
      <c r="B9621" s="155" t="str">
        <f>IFERROR(VLOOKUP(Proc[[#This Row],[App]],Table2[],3,0),"open")</f>
        <v>ok</v>
      </c>
      <c r="C9621" s="156" t="s">
        <v>377</v>
      </c>
      <c r="D9621" t="s">
        <v>11884</v>
      </c>
      <c r="E9621" t="s">
        <v>11699</v>
      </c>
      <c r="F9621" s="155" t="s">
        <v>12913</v>
      </c>
      <c r="G9621" s="156" t="s">
        <v>400</v>
      </c>
      <c r="H9621" s="155" t="str">
        <f>IF(Proc[[#This Row],[type]]="LFF (MDG-F)",MID(Proc[[#This Row],[Obj]],13,10),"")</f>
        <v/>
      </c>
      <c r="I9621" s="156"/>
      <c r="J9621" s="155" t="b">
        <f>Proc[[#This Row],[Requested]]=Proc[[#This Row],[CurrentParent]]</f>
        <v>0</v>
      </c>
      <c r="K9621" s="155" t="str">
        <f>IF(Proc[[#This Row],[Author]]="Marcela Urrego",VLOOKUP(LEFT(Proc[[#This Row],[Requested]],1),Table3[#All],2,0),VLOOKUP(Proc[[#This Row],[Author]],Table4[],2,0))</f>
        <v>HC</v>
      </c>
      <c r="L9621" s="155" t="s">
        <v>7801</v>
      </c>
      <c r="M9621" s="140">
        <v>46106</v>
      </c>
      <c r="N9621" s="140"/>
      <c r="O9621" s="140"/>
      <c r="P9621" s="140" t="str">
        <f ca="1">IF(Proc[[#This Row],[DaysAgeing]]&gt;5,"yep","on track")</f>
        <v>yep</v>
      </c>
      <c r="Q9621" s="2">
        <f ca="1">IF(Proc[[#This Row],[DateClosed]]="",ABS(NETWORKDAYS(Proc[[#This Row],[DateOpened]],TODAY()))-1,ABS(NETWORKDAYS(Proc[[#This Row],[DateOpened]],Proc[[#This Row],[DateClosed]]))-1)</f>
        <v>7</v>
      </c>
      <c r="R9621" s="140" t="s">
        <v>476</v>
      </c>
      <c r="S9621" s="155"/>
      <c r="T9621" s="155"/>
    </row>
    <row r="9622" spans="1:20" hidden="1">
      <c r="A9622" s="156" t="s">
        <v>11874</v>
      </c>
      <c r="B9622" s="155" t="str">
        <f>IFERROR(VLOOKUP(Proc[[#This Row],[App]],Table2[],3,0),"open")</f>
        <v>ok</v>
      </c>
      <c r="C9622" s="156" t="s">
        <v>377</v>
      </c>
      <c r="D9622" t="s">
        <v>11885</v>
      </c>
      <c r="E9622" t="s">
        <v>11699</v>
      </c>
      <c r="F9622" s="155" t="s">
        <v>12914</v>
      </c>
      <c r="G9622" s="156" t="s">
        <v>400</v>
      </c>
      <c r="H9622" s="155" t="str">
        <f>IF(Proc[[#This Row],[type]]="LFF (MDG-F)",MID(Proc[[#This Row],[Obj]],13,10),"")</f>
        <v/>
      </c>
      <c r="I9622" s="156"/>
      <c r="J9622" s="155" t="b">
        <f>Proc[[#This Row],[Requested]]=Proc[[#This Row],[CurrentParent]]</f>
        <v>0</v>
      </c>
      <c r="K9622" s="155" t="str">
        <f>IF(Proc[[#This Row],[Author]]="Marcela Urrego",VLOOKUP(LEFT(Proc[[#This Row],[Requested]],1),Table3[#All],2,0),VLOOKUP(Proc[[#This Row],[Author]],Table4[],2,0))</f>
        <v>HC</v>
      </c>
      <c r="L9622" s="155" t="s">
        <v>7801</v>
      </c>
      <c r="M9622" s="140">
        <v>46106</v>
      </c>
      <c r="N9622" s="140"/>
      <c r="O9622" s="140"/>
      <c r="P9622" s="140" t="str">
        <f ca="1">IF(Proc[[#This Row],[DaysAgeing]]&gt;5,"yep","on track")</f>
        <v>yep</v>
      </c>
      <c r="Q9622" s="2">
        <f ca="1">IF(Proc[[#This Row],[DateClosed]]="",ABS(NETWORKDAYS(Proc[[#This Row],[DateOpened]],TODAY()))-1,ABS(NETWORKDAYS(Proc[[#This Row],[DateOpened]],Proc[[#This Row],[DateClosed]]))-1)</f>
        <v>7</v>
      </c>
      <c r="R9622" s="140" t="s">
        <v>476</v>
      </c>
      <c r="S9622" s="155"/>
      <c r="T9622" s="155"/>
    </row>
    <row r="9623" spans="1:20" hidden="1">
      <c r="A9623" s="156" t="s">
        <v>11874</v>
      </c>
      <c r="B9623" s="155" t="str">
        <f>IFERROR(VLOOKUP(Proc[[#This Row],[App]],Table2[],3,0),"open")</f>
        <v>ok</v>
      </c>
      <c r="C9623" s="156" t="s">
        <v>377</v>
      </c>
      <c r="D9623" t="s">
        <v>11886</v>
      </c>
      <c r="E9623" t="s">
        <v>11699</v>
      </c>
      <c r="F9623" s="155" t="s">
        <v>12915</v>
      </c>
      <c r="G9623" s="156" t="s">
        <v>400</v>
      </c>
      <c r="H9623" s="155" t="str">
        <f>IF(Proc[[#This Row],[type]]="LFF (MDG-F)",MID(Proc[[#This Row],[Obj]],13,10),"")</f>
        <v/>
      </c>
      <c r="I9623" s="156"/>
      <c r="J9623" s="155" t="b">
        <f>Proc[[#This Row],[Requested]]=Proc[[#This Row],[CurrentParent]]</f>
        <v>0</v>
      </c>
      <c r="K9623" s="155" t="str">
        <f>IF(Proc[[#This Row],[Author]]="Marcela Urrego",VLOOKUP(LEFT(Proc[[#This Row],[Requested]],1),Table3[#All],2,0),VLOOKUP(Proc[[#This Row],[Author]],Table4[],2,0))</f>
        <v>HC</v>
      </c>
      <c r="L9623" s="155" t="s">
        <v>7801</v>
      </c>
      <c r="M9623" s="140">
        <v>46106</v>
      </c>
      <c r="N9623" s="140"/>
      <c r="O9623" s="140"/>
      <c r="P9623" s="140" t="str">
        <f ca="1">IF(Proc[[#This Row],[DaysAgeing]]&gt;5,"yep","on track")</f>
        <v>yep</v>
      </c>
      <c r="Q9623" s="2">
        <f ca="1">IF(Proc[[#This Row],[DateClosed]]="",ABS(NETWORKDAYS(Proc[[#This Row],[DateOpened]],TODAY()))-1,ABS(NETWORKDAYS(Proc[[#This Row],[DateOpened]],Proc[[#This Row],[DateClosed]]))-1)</f>
        <v>7</v>
      </c>
      <c r="R9623" s="140" t="s">
        <v>476</v>
      </c>
      <c r="S9623" s="155"/>
      <c r="T9623" s="155"/>
    </row>
    <row r="9624" spans="1:20" hidden="1">
      <c r="A9624" s="156" t="s">
        <v>11874</v>
      </c>
      <c r="B9624" s="155" t="str">
        <f>IFERROR(VLOOKUP(Proc[[#This Row],[App]],Table2[],3,0),"open")</f>
        <v>ok</v>
      </c>
      <c r="C9624" s="156" t="s">
        <v>377</v>
      </c>
      <c r="D9624" t="s">
        <v>11887</v>
      </c>
      <c r="E9624" t="s">
        <v>11699</v>
      </c>
      <c r="F9624" s="155" t="s">
        <v>12916</v>
      </c>
      <c r="G9624" s="156" t="s">
        <v>400</v>
      </c>
      <c r="H9624" s="155" t="str">
        <f>IF(Proc[[#This Row],[type]]="LFF (MDG-F)",MID(Proc[[#This Row],[Obj]],13,10),"")</f>
        <v/>
      </c>
      <c r="I9624" s="156"/>
      <c r="J9624" s="155" t="b">
        <f>Proc[[#This Row],[Requested]]=Proc[[#This Row],[CurrentParent]]</f>
        <v>0</v>
      </c>
      <c r="K9624" s="155" t="str">
        <f>IF(Proc[[#This Row],[Author]]="Marcela Urrego",VLOOKUP(LEFT(Proc[[#This Row],[Requested]],1),Table3[#All],2,0),VLOOKUP(Proc[[#This Row],[Author]],Table4[],2,0))</f>
        <v>HC</v>
      </c>
      <c r="L9624" s="155" t="s">
        <v>7801</v>
      </c>
      <c r="M9624" s="140">
        <v>46106</v>
      </c>
      <c r="N9624" s="140"/>
      <c r="O9624" s="140"/>
      <c r="P9624" s="140" t="str">
        <f ca="1">IF(Proc[[#This Row],[DaysAgeing]]&gt;5,"yep","on track")</f>
        <v>yep</v>
      </c>
      <c r="Q9624" s="2">
        <f ca="1">IF(Proc[[#This Row],[DateClosed]]="",ABS(NETWORKDAYS(Proc[[#This Row],[DateOpened]],TODAY()))-1,ABS(NETWORKDAYS(Proc[[#This Row],[DateOpened]],Proc[[#This Row],[DateClosed]]))-1)</f>
        <v>7</v>
      </c>
      <c r="R9624" s="140" t="s">
        <v>476</v>
      </c>
      <c r="S9624" s="155"/>
      <c r="T9624" s="155"/>
    </row>
    <row r="9625" spans="1:20" hidden="1">
      <c r="A9625" s="156" t="s">
        <v>11874</v>
      </c>
      <c r="B9625" s="155" t="str">
        <f>IFERROR(VLOOKUP(Proc[[#This Row],[App]],Table2[],3,0),"open")</f>
        <v>ok</v>
      </c>
      <c r="C9625" s="156" t="s">
        <v>377</v>
      </c>
      <c r="D9625" t="s">
        <v>11888</v>
      </c>
      <c r="E9625" t="s">
        <v>11699</v>
      </c>
      <c r="F9625" s="155" t="s">
        <v>12917</v>
      </c>
      <c r="G9625" s="156" t="s">
        <v>400</v>
      </c>
      <c r="H9625" s="155" t="str">
        <f>IF(Proc[[#This Row],[type]]="LFF (MDG-F)",MID(Proc[[#This Row],[Obj]],13,10),"")</f>
        <v/>
      </c>
      <c r="I9625" s="156"/>
      <c r="J9625" s="155" t="b">
        <f>Proc[[#This Row],[Requested]]=Proc[[#This Row],[CurrentParent]]</f>
        <v>0</v>
      </c>
      <c r="K9625" s="155" t="str">
        <f>IF(Proc[[#This Row],[Author]]="Marcela Urrego",VLOOKUP(LEFT(Proc[[#This Row],[Requested]],1),Table3[#All],2,0),VLOOKUP(Proc[[#This Row],[Author]],Table4[],2,0))</f>
        <v>HC</v>
      </c>
      <c r="L9625" s="155" t="s">
        <v>7801</v>
      </c>
      <c r="M9625" s="140">
        <v>46106</v>
      </c>
      <c r="N9625" s="140"/>
      <c r="O9625" s="140"/>
      <c r="P9625" s="140" t="str">
        <f ca="1">IF(Proc[[#This Row],[DaysAgeing]]&gt;5,"yep","on track")</f>
        <v>yep</v>
      </c>
      <c r="Q9625" s="2">
        <f ca="1">IF(Proc[[#This Row],[DateClosed]]="",ABS(NETWORKDAYS(Proc[[#This Row],[DateOpened]],TODAY()))-1,ABS(NETWORKDAYS(Proc[[#This Row],[DateOpened]],Proc[[#This Row],[DateClosed]]))-1)</f>
        <v>7</v>
      </c>
      <c r="R9625" s="140" t="s">
        <v>476</v>
      </c>
      <c r="S9625" s="155"/>
      <c r="T9625" s="155"/>
    </row>
    <row r="9626" spans="1:20" hidden="1">
      <c r="A9626" s="156" t="s">
        <v>11874</v>
      </c>
      <c r="B9626" s="155" t="str">
        <f>IFERROR(VLOOKUP(Proc[[#This Row],[App]],Table2[],3,0),"open")</f>
        <v>ok</v>
      </c>
      <c r="C9626" s="156" t="s">
        <v>377</v>
      </c>
      <c r="D9626" t="s">
        <v>11889</v>
      </c>
      <c r="E9626" t="s">
        <v>11699</v>
      </c>
      <c r="F9626" s="155" t="s">
        <v>12918</v>
      </c>
      <c r="G9626" s="156" t="s">
        <v>400</v>
      </c>
      <c r="H9626" s="155" t="str">
        <f>IF(Proc[[#This Row],[type]]="LFF (MDG-F)",MID(Proc[[#This Row],[Obj]],13,10),"")</f>
        <v/>
      </c>
      <c r="I9626" s="156"/>
      <c r="J9626" s="155" t="b">
        <f>Proc[[#This Row],[Requested]]=Proc[[#This Row],[CurrentParent]]</f>
        <v>0</v>
      </c>
      <c r="K9626" s="155" t="str">
        <f>IF(Proc[[#This Row],[Author]]="Marcela Urrego",VLOOKUP(LEFT(Proc[[#This Row],[Requested]],1),Table3[#All],2,0),VLOOKUP(Proc[[#This Row],[Author]],Table4[],2,0))</f>
        <v>HC</v>
      </c>
      <c r="L9626" s="155" t="s">
        <v>7801</v>
      </c>
      <c r="M9626" s="140">
        <v>46106</v>
      </c>
      <c r="N9626" s="140"/>
      <c r="O9626" s="140"/>
      <c r="P9626" s="140" t="str">
        <f ca="1">IF(Proc[[#This Row],[DaysAgeing]]&gt;5,"yep","on track")</f>
        <v>yep</v>
      </c>
      <c r="Q9626" s="2">
        <f ca="1">IF(Proc[[#This Row],[DateClosed]]="",ABS(NETWORKDAYS(Proc[[#This Row],[DateOpened]],TODAY()))-1,ABS(NETWORKDAYS(Proc[[#This Row],[DateOpened]],Proc[[#This Row],[DateClosed]]))-1)</f>
        <v>7</v>
      </c>
      <c r="R9626" s="140" t="s">
        <v>476</v>
      </c>
      <c r="S9626" s="155"/>
      <c r="T9626" s="155"/>
    </row>
    <row r="9627" spans="1:20" hidden="1">
      <c r="A9627" s="156" t="s">
        <v>11874</v>
      </c>
      <c r="B9627" s="155" t="str">
        <f>IFERROR(VLOOKUP(Proc[[#This Row],[App]],Table2[],3,0),"open")</f>
        <v>ok</v>
      </c>
      <c r="C9627" s="156" t="s">
        <v>377</v>
      </c>
      <c r="D9627" t="s">
        <v>11890</v>
      </c>
      <c r="E9627" t="s">
        <v>11699</v>
      </c>
      <c r="F9627" s="155" t="s">
        <v>12919</v>
      </c>
      <c r="G9627" s="156" t="s">
        <v>400</v>
      </c>
      <c r="H9627" s="155" t="str">
        <f>IF(Proc[[#This Row],[type]]="LFF (MDG-F)",MID(Proc[[#This Row],[Obj]],13,10),"")</f>
        <v/>
      </c>
      <c r="I9627" s="156"/>
      <c r="J9627" s="155" t="b">
        <f>Proc[[#This Row],[Requested]]=Proc[[#This Row],[CurrentParent]]</f>
        <v>0</v>
      </c>
      <c r="K9627" s="155" t="str">
        <f>IF(Proc[[#This Row],[Author]]="Marcela Urrego",VLOOKUP(LEFT(Proc[[#This Row],[Requested]],1),Table3[#All],2,0),VLOOKUP(Proc[[#This Row],[Author]],Table4[],2,0))</f>
        <v>HC</v>
      </c>
      <c r="L9627" s="155" t="s">
        <v>7801</v>
      </c>
      <c r="M9627" s="140">
        <v>46106</v>
      </c>
      <c r="N9627" s="140"/>
      <c r="O9627" s="140"/>
      <c r="P9627" s="140" t="str">
        <f ca="1">IF(Proc[[#This Row],[DaysAgeing]]&gt;5,"yep","on track")</f>
        <v>yep</v>
      </c>
      <c r="Q9627" s="2">
        <f ca="1">IF(Proc[[#This Row],[DateClosed]]="",ABS(NETWORKDAYS(Proc[[#This Row],[DateOpened]],TODAY()))-1,ABS(NETWORKDAYS(Proc[[#This Row],[DateOpened]],Proc[[#This Row],[DateClosed]]))-1)</f>
        <v>7</v>
      </c>
      <c r="R9627" s="140" t="s">
        <v>476</v>
      </c>
      <c r="S9627" s="155"/>
      <c r="T9627" s="155"/>
    </row>
    <row r="9628" spans="1:20" hidden="1">
      <c r="A9628" s="156" t="s">
        <v>11874</v>
      </c>
      <c r="B9628" s="155" t="str">
        <f>IFERROR(VLOOKUP(Proc[[#This Row],[App]],Table2[],3,0),"open")</f>
        <v>ok</v>
      </c>
      <c r="C9628" s="156" t="s">
        <v>377</v>
      </c>
      <c r="D9628" t="s">
        <v>11891</v>
      </c>
      <c r="E9628" t="s">
        <v>11699</v>
      </c>
      <c r="F9628" s="155" t="s">
        <v>12920</v>
      </c>
      <c r="G9628" s="156" t="s">
        <v>400</v>
      </c>
      <c r="H9628" s="155" t="str">
        <f>IF(Proc[[#This Row],[type]]="LFF (MDG-F)",MID(Proc[[#This Row],[Obj]],13,10),"")</f>
        <v/>
      </c>
      <c r="I9628" s="156"/>
      <c r="J9628" s="155" t="b">
        <f>Proc[[#This Row],[Requested]]=Proc[[#This Row],[CurrentParent]]</f>
        <v>0</v>
      </c>
      <c r="K9628" s="155" t="str">
        <f>IF(Proc[[#This Row],[Author]]="Marcela Urrego",VLOOKUP(LEFT(Proc[[#This Row],[Requested]],1),Table3[#All],2,0),VLOOKUP(Proc[[#This Row],[Author]],Table4[],2,0))</f>
        <v>HC</v>
      </c>
      <c r="L9628" s="155" t="s">
        <v>7801</v>
      </c>
      <c r="M9628" s="140">
        <v>46106</v>
      </c>
      <c r="N9628" s="140"/>
      <c r="O9628" s="140"/>
      <c r="P9628" s="140" t="str">
        <f ca="1">IF(Proc[[#This Row],[DaysAgeing]]&gt;5,"yep","on track")</f>
        <v>yep</v>
      </c>
      <c r="Q9628" s="2">
        <f ca="1">IF(Proc[[#This Row],[DateClosed]]="",ABS(NETWORKDAYS(Proc[[#This Row],[DateOpened]],TODAY()))-1,ABS(NETWORKDAYS(Proc[[#This Row],[DateOpened]],Proc[[#This Row],[DateClosed]]))-1)</f>
        <v>7</v>
      </c>
      <c r="R9628" s="140" t="s">
        <v>476</v>
      </c>
      <c r="S9628" s="155"/>
      <c r="T9628" s="155"/>
    </row>
    <row r="9629" spans="1:20" hidden="1">
      <c r="A9629" s="156" t="s">
        <v>11874</v>
      </c>
      <c r="B9629" s="155" t="str">
        <f>IFERROR(VLOOKUP(Proc[[#This Row],[App]],Table2[],3,0),"open")</f>
        <v>ok</v>
      </c>
      <c r="C9629" s="156" t="s">
        <v>377</v>
      </c>
      <c r="D9629" t="s">
        <v>11892</v>
      </c>
      <c r="E9629" t="s">
        <v>11699</v>
      </c>
      <c r="F9629" s="155" t="s">
        <v>12920</v>
      </c>
      <c r="G9629" s="156" t="s">
        <v>400</v>
      </c>
      <c r="H9629" s="155" t="str">
        <f>IF(Proc[[#This Row],[type]]="LFF (MDG-F)",MID(Proc[[#This Row],[Obj]],13,10),"")</f>
        <v/>
      </c>
      <c r="I9629" s="156"/>
      <c r="J9629" s="155" t="b">
        <f>Proc[[#This Row],[Requested]]=Proc[[#This Row],[CurrentParent]]</f>
        <v>0</v>
      </c>
      <c r="K9629" s="155" t="str">
        <f>IF(Proc[[#This Row],[Author]]="Marcela Urrego",VLOOKUP(LEFT(Proc[[#This Row],[Requested]],1),Table3[#All],2,0),VLOOKUP(Proc[[#This Row],[Author]],Table4[],2,0))</f>
        <v>HC</v>
      </c>
      <c r="L9629" s="155" t="s">
        <v>7801</v>
      </c>
      <c r="M9629" s="140">
        <v>46106</v>
      </c>
      <c r="N9629" s="140"/>
      <c r="O9629" s="140"/>
      <c r="P9629" s="140" t="str">
        <f ca="1">IF(Proc[[#This Row],[DaysAgeing]]&gt;5,"yep","on track")</f>
        <v>yep</v>
      </c>
      <c r="Q9629" s="2">
        <f ca="1">IF(Proc[[#This Row],[DateClosed]]="",ABS(NETWORKDAYS(Proc[[#This Row],[DateOpened]],TODAY()))-1,ABS(NETWORKDAYS(Proc[[#This Row],[DateOpened]],Proc[[#This Row],[DateClosed]]))-1)</f>
        <v>7</v>
      </c>
      <c r="R9629" s="140" t="s">
        <v>476</v>
      </c>
      <c r="S9629" s="155"/>
      <c r="T9629" s="155"/>
    </row>
    <row r="9630" spans="1:20" hidden="1">
      <c r="A9630" s="156" t="s">
        <v>11874</v>
      </c>
      <c r="B9630" s="155" t="str">
        <f>IFERROR(VLOOKUP(Proc[[#This Row],[App]],Table2[],3,0),"open")</f>
        <v>ok</v>
      </c>
      <c r="C9630" s="156" t="s">
        <v>377</v>
      </c>
      <c r="D9630" t="s">
        <v>11893</v>
      </c>
      <c r="E9630" t="s">
        <v>11699</v>
      </c>
      <c r="F9630" s="155" t="s">
        <v>12921</v>
      </c>
      <c r="G9630" s="156" t="s">
        <v>400</v>
      </c>
      <c r="H9630" s="155" t="str">
        <f>IF(Proc[[#This Row],[type]]="LFF (MDG-F)",MID(Proc[[#This Row],[Obj]],13,10),"")</f>
        <v/>
      </c>
      <c r="I9630" s="156"/>
      <c r="J9630" s="155" t="b">
        <f>Proc[[#This Row],[Requested]]=Proc[[#This Row],[CurrentParent]]</f>
        <v>0</v>
      </c>
      <c r="K9630" s="155" t="str">
        <f>IF(Proc[[#This Row],[Author]]="Marcela Urrego",VLOOKUP(LEFT(Proc[[#This Row],[Requested]],1),Table3[#All],2,0),VLOOKUP(Proc[[#This Row],[Author]],Table4[],2,0))</f>
        <v>HC</v>
      </c>
      <c r="L9630" s="155" t="s">
        <v>7801</v>
      </c>
      <c r="M9630" s="140">
        <v>46106</v>
      </c>
      <c r="N9630" s="140"/>
      <c r="O9630" s="140"/>
      <c r="P9630" s="140" t="str">
        <f ca="1">IF(Proc[[#This Row],[DaysAgeing]]&gt;5,"yep","on track")</f>
        <v>yep</v>
      </c>
      <c r="Q9630" s="2">
        <f ca="1">IF(Proc[[#This Row],[DateClosed]]="",ABS(NETWORKDAYS(Proc[[#This Row],[DateOpened]],TODAY()))-1,ABS(NETWORKDAYS(Proc[[#This Row],[DateOpened]],Proc[[#This Row],[DateClosed]]))-1)</f>
        <v>7</v>
      </c>
      <c r="R9630" s="140" t="s">
        <v>476</v>
      </c>
      <c r="S9630" s="155"/>
      <c r="T9630" s="155"/>
    </row>
    <row r="9631" spans="1:20" hidden="1">
      <c r="A9631" s="156" t="s">
        <v>11874</v>
      </c>
      <c r="B9631" s="155" t="str">
        <f>IFERROR(VLOOKUP(Proc[[#This Row],[App]],Table2[],3,0),"open")</f>
        <v>ok</v>
      </c>
      <c r="C9631" s="156" t="s">
        <v>377</v>
      </c>
      <c r="D9631" t="s">
        <v>11894</v>
      </c>
      <c r="E9631" t="s">
        <v>11699</v>
      </c>
      <c r="F9631" s="155" t="s">
        <v>12922</v>
      </c>
      <c r="G9631" s="156" t="s">
        <v>400</v>
      </c>
      <c r="H9631" s="155" t="str">
        <f>IF(Proc[[#This Row],[type]]="LFF (MDG-F)",MID(Proc[[#This Row],[Obj]],13,10),"")</f>
        <v/>
      </c>
      <c r="I9631" s="156"/>
      <c r="J9631" s="155" t="b">
        <f>Proc[[#This Row],[Requested]]=Proc[[#This Row],[CurrentParent]]</f>
        <v>0</v>
      </c>
      <c r="K9631" s="155" t="str">
        <f>IF(Proc[[#This Row],[Author]]="Marcela Urrego",VLOOKUP(LEFT(Proc[[#This Row],[Requested]],1),Table3[#All],2,0),VLOOKUP(Proc[[#This Row],[Author]],Table4[],2,0))</f>
        <v>HC</v>
      </c>
      <c r="L9631" s="155" t="s">
        <v>7801</v>
      </c>
      <c r="M9631" s="140">
        <v>46106</v>
      </c>
      <c r="N9631" s="140"/>
      <c r="O9631" s="140"/>
      <c r="P9631" s="140" t="str">
        <f ca="1">IF(Proc[[#This Row],[DaysAgeing]]&gt;5,"yep","on track")</f>
        <v>yep</v>
      </c>
      <c r="Q9631" s="2">
        <f ca="1">IF(Proc[[#This Row],[DateClosed]]="",ABS(NETWORKDAYS(Proc[[#This Row],[DateOpened]],TODAY()))-1,ABS(NETWORKDAYS(Proc[[#This Row],[DateOpened]],Proc[[#This Row],[DateClosed]]))-1)</f>
        <v>7</v>
      </c>
      <c r="R9631" s="140" t="s">
        <v>476</v>
      </c>
      <c r="S9631" s="155"/>
      <c r="T9631" s="155"/>
    </row>
    <row r="9632" spans="1:20" hidden="1">
      <c r="A9632" s="156" t="s">
        <v>11874</v>
      </c>
      <c r="B9632" s="155" t="str">
        <f>IFERROR(VLOOKUP(Proc[[#This Row],[App]],Table2[],3,0),"open")</f>
        <v>ok</v>
      </c>
      <c r="C9632" s="156" t="s">
        <v>377</v>
      </c>
      <c r="D9632" t="s">
        <v>11895</v>
      </c>
      <c r="E9632" t="s">
        <v>11699</v>
      </c>
      <c r="F9632" s="155" t="s">
        <v>12923</v>
      </c>
      <c r="G9632" s="156" t="s">
        <v>400</v>
      </c>
      <c r="H9632" s="155" t="str">
        <f>IF(Proc[[#This Row],[type]]="LFF (MDG-F)",MID(Proc[[#This Row],[Obj]],13,10),"")</f>
        <v/>
      </c>
      <c r="I9632" s="156"/>
      <c r="J9632" s="155" t="b">
        <f>Proc[[#This Row],[Requested]]=Proc[[#This Row],[CurrentParent]]</f>
        <v>0</v>
      </c>
      <c r="K9632" s="155" t="str">
        <f>IF(Proc[[#This Row],[Author]]="Marcela Urrego",VLOOKUP(LEFT(Proc[[#This Row],[Requested]],1),Table3[#All],2,0),VLOOKUP(Proc[[#This Row],[Author]],Table4[],2,0))</f>
        <v>HC</v>
      </c>
      <c r="L9632" s="155" t="s">
        <v>7801</v>
      </c>
      <c r="M9632" s="140">
        <v>46106</v>
      </c>
      <c r="N9632" s="140"/>
      <c r="O9632" s="140"/>
      <c r="P9632" s="140" t="str">
        <f ca="1">IF(Proc[[#This Row],[DaysAgeing]]&gt;5,"yep","on track")</f>
        <v>yep</v>
      </c>
      <c r="Q9632" s="2">
        <f ca="1">IF(Proc[[#This Row],[DateClosed]]="",ABS(NETWORKDAYS(Proc[[#This Row],[DateOpened]],TODAY()))-1,ABS(NETWORKDAYS(Proc[[#This Row],[DateOpened]],Proc[[#This Row],[DateClosed]]))-1)</f>
        <v>7</v>
      </c>
      <c r="R9632" s="140" t="s">
        <v>476</v>
      </c>
      <c r="S9632" s="155"/>
      <c r="T9632" s="155"/>
    </row>
    <row r="9633" spans="1:20" hidden="1">
      <c r="A9633" s="156" t="s">
        <v>11874</v>
      </c>
      <c r="B9633" s="155" t="str">
        <f>IFERROR(VLOOKUP(Proc[[#This Row],[App]],Table2[],3,0),"open")</f>
        <v>ok</v>
      </c>
      <c r="C9633" s="156" t="s">
        <v>377</v>
      </c>
      <c r="D9633" t="s">
        <v>11896</v>
      </c>
      <c r="E9633" t="s">
        <v>11699</v>
      </c>
      <c r="F9633" s="155" t="s">
        <v>12924</v>
      </c>
      <c r="G9633" s="156" t="s">
        <v>400</v>
      </c>
      <c r="H9633" s="155" t="str">
        <f>IF(Proc[[#This Row],[type]]="LFF (MDG-F)",MID(Proc[[#This Row],[Obj]],13,10),"")</f>
        <v/>
      </c>
      <c r="I9633" s="156"/>
      <c r="J9633" s="155" t="b">
        <f>Proc[[#This Row],[Requested]]=Proc[[#This Row],[CurrentParent]]</f>
        <v>0</v>
      </c>
      <c r="K9633" s="155" t="str">
        <f>IF(Proc[[#This Row],[Author]]="Marcela Urrego",VLOOKUP(LEFT(Proc[[#This Row],[Requested]],1),Table3[#All],2,0),VLOOKUP(Proc[[#This Row],[Author]],Table4[],2,0))</f>
        <v>HC</v>
      </c>
      <c r="L9633" s="155" t="s">
        <v>7801</v>
      </c>
      <c r="M9633" s="140">
        <v>46106</v>
      </c>
      <c r="N9633" s="140"/>
      <c r="O9633" s="140"/>
      <c r="P9633" s="140" t="str">
        <f ca="1">IF(Proc[[#This Row],[DaysAgeing]]&gt;5,"yep","on track")</f>
        <v>yep</v>
      </c>
      <c r="Q9633" s="2">
        <f ca="1">IF(Proc[[#This Row],[DateClosed]]="",ABS(NETWORKDAYS(Proc[[#This Row],[DateOpened]],TODAY()))-1,ABS(NETWORKDAYS(Proc[[#This Row],[DateOpened]],Proc[[#This Row],[DateClosed]]))-1)</f>
        <v>7</v>
      </c>
      <c r="R9633" s="140" t="s">
        <v>476</v>
      </c>
      <c r="S9633" s="155"/>
      <c r="T9633" s="155"/>
    </row>
    <row r="9634" spans="1:20" hidden="1">
      <c r="A9634" s="156" t="s">
        <v>11874</v>
      </c>
      <c r="B9634" s="155" t="str">
        <f>IFERROR(VLOOKUP(Proc[[#This Row],[App]],Table2[],3,0),"open")</f>
        <v>ok</v>
      </c>
      <c r="C9634" s="156" t="s">
        <v>377</v>
      </c>
      <c r="D9634" t="s">
        <v>11897</v>
      </c>
      <c r="E9634" t="s">
        <v>11699</v>
      </c>
      <c r="F9634" s="155" t="s">
        <v>12925</v>
      </c>
      <c r="G9634" s="156" t="s">
        <v>400</v>
      </c>
      <c r="H9634" s="155" t="str">
        <f>IF(Proc[[#This Row],[type]]="LFF (MDG-F)",MID(Proc[[#This Row],[Obj]],13,10),"")</f>
        <v/>
      </c>
      <c r="I9634" s="156"/>
      <c r="J9634" s="155" t="b">
        <f>Proc[[#This Row],[Requested]]=Proc[[#This Row],[CurrentParent]]</f>
        <v>0</v>
      </c>
      <c r="K9634" s="155" t="str">
        <f>IF(Proc[[#This Row],[Author]]="Marcela Urrego",VLOOKUP(LEFT(Proc[[#This Row],[Requested]],1),Table3[#All],2,0),VLOOKUP(Proc[[#This Row],[Author]],Table4[],2,0))</f>
        <v>HC</v>
      </c>
      <c r="L9634" s="155" t="s">
        <v>7801</v>
      </c>
      <c r="M9634" s="140">
        <v>46106</v>
      </c>
      <c r="N9634" s="140"/>
      <c r="O9634" s="140"/>
      <c r="P9634" s="140" t="str">
        <f ca="1">IF(Proc[[#This Row],[DaysAgeing]]&gt;5,"yep","on track")</f>
        <v>yep</v>
      </c>
      <c r="Q9634" s="2">
        <f ca="1">IF(Proc[[#This Row],[DateClosed]]="",ABS(NETWORKDAYS(Proc[[#This Row],[DateOpened]],TODAY()))-1,ABS(NETWORKDAYS(Proc[[#This Row],[DateOpened]],Proc[[#This Row],[DateClosed]]))-1)</f>
        <v>7</v>
      </c>
      <c r="R9634" s="140" t="s">
        <v>476</v>
      </c>
      <c r="S9634" s="155"/>
      <c r="T9634" s="155"/>
    </row>
    <row r="9635" spans="1:20" hidden="1">
      <c r="A9635" s="156" t="s">
        <v>11874</v>
      </c>
      <c r="B9635" s="155" t="str">
        <f>IFERROR(VLOOKUP(Proc[[#This Row],[App]],Table2[],3,0),"open")</f>
        <v>ok</v>
      </c>
      <c r="C9635" s="156" t="s">
        <v>377</v>
      </c>
      <c r="D9635" t="s">
        <v>11898</v>
      </c>
      <c r="E9635" t="s">
        <v>11699</v>
      </c>
      <c r="F9635" s="155" t="s">
        <v>12926</v>
      </c>
      <c r="G9635" s="156" t="s">
        <v>400</v>
      </c>
      <c r="H9635" s="155" t="str">
        <f>IF(Proc[[#This Row],[type]]="LFF (MDG-F)",MID(Proc[[#This Row],[Obj]],13,10),"")</f>
        <v/>
      </c>
      <c r="I9635" s="156"/>
      <c r="J9635" s="155" t="b">
        <f>Proc[[#This Row],[Requested]]=Proc[[#This Row],[CurrentParent]]</f>
        <v>0</v>
      </c>
      <c r="K9635" s="155" t="str">
        <f>IF(Proc[[#This Row],[Author]]="Marcela Urrego",VLOOKUP(LEFT(Proc[[#This Row],[Requested]],1),Table3[#All],2,0),VLOOKUP(Proc[[#This Row],[Author]],Table4[],2,0))</f>
        <v>HC</v>
      </c>
      <c r="L9635" s="155" t="s">
        <v>7801</v>
      </c>
      <c r="M9635" s="140">
        <v>46106</v>
      </c>
      <c r="N9635" s="140"/>
      <c r="O9635" s="140"/>
      <c r="P9635" s="140" t="str">
        <f ca="1">IF(Proc[[#This Row],[DaysAgeing]]&gt;5,"yep","on track")</f>
        <v>yep</v>
      </c>
      <c r="Q9635" s="2">
        <f ca="1">IF(Proc[[#This Row],[DateClosed]]="",ABS(NETWORKDAYS(Proc[[#This Row],[DateOpened]],TODAY()))-1,ABS(NETWORKDAYS(Proc[[#This Row],[DateOpened]],Proc[[#This Row],[DateClosed]]))-1)</f>
        <v>7</v>
      </c>
      <c r="R9635" s="140" t="s">
        <v>476</v>
      </c>
      <c r="S9635" s="155"/>
      <c r="T9635" s="155"/>
    </row>
    <row r="9636" spans="1:20" hidden="1">
      <c r="A9636" s="156" t="s">
        <v>11874</v>
      </c>
      <c r="B9636" s="155" t="str">
        <f>IFERROR(VLOOKUP(Proc[[#This Row],[App]],Table2[],3,0),"open")</f>
        <v>ok</v>
      </c>
      <c r="C9636" s="156" t="s">
        <v>377</v>
      </c>
      <c r="D9636" t="s">
        <v>11899</v>
      </c>
      <c r="E9636" t="s">
        <v>11699</v>
      </c>
      <c r="F9636" s="155" t="s">
        <v>12927</v>
      </c>
      <c r="G9636" s="156" t="s">
        <v>400</v>
      </c>
      <c r="H9636" s="155" t="str">
        <f>IF(Proc[[#This Row],[type]]="LFF (MDG-F)",MID(Proc[[#This Row],[Obj]],13,10),"")</f>
        <v/>
      </c>
      <c r="I9636" s="156"/>
      <c r="J9636" s="155" t="b">
        <f>Proc[[#This Row],[Requested]]=Proc[[#This Row],[CurrentParent]]</f>
        <v>0</v>
      </c>
      <c r="K9636" s="155" t="str">
        <f>IF(Proc[[#This Row],[Author]]="Marcela Urrego",VLOOKUP(LEFT(Proc[[#This Row],[Requested]],1),Table3[#All],2,0),VLOOKUP(Proc[[#This Row],[Author]],Table4[],2,0))</f>
        <v>HC</v>
      </c>
      <c r="L9636" s="155" t="s">
        <v>7801</v>
      </c>
      <c r="M9636" s="140">
        <v>46106</v>
      </c>
      <c r="N9636" s="140"/>
      <c r="O9636" s="140"/>
      <c r="P9636" s="140" t="str">
        <f ca="1">IF(Proc[[#This Row],[DaysAgeing]]&gt;5,"yep","on track")</f>
        <v>yep</v>
      </c>
      <c r="Q9636" s="2">
        <f ca="1">IF(Proc[[#This Row],[DateClosed]]="",ABS(NETWORKDAYS(Proc[[#This Row],[DateOpened]],TODAY()))-1,ABS(NETWORKDAYS(Proc[[#This Row],[DateOpened]],Proc[[#This Row],[DateClosed]]))-1)</f>
        <v>7</v>
      </c>
      <c r="R9636" s="140" t="s">
        <v>476</v>
      </c>
      <c r="S9636" s="155"/>
      <c r="T9636" s="155"/>
    </row>
    <row r="9637" spans="1:20" hidden="1">
      <c r="A9637" s="156" t="s">
        <v>11874</v>
      </c>
      <c r="B9637" s="155" t="str">
        <f>IFERROR(VLOOKUP(Proc[[#This Row],[App]],Table2[],3,0),"open")</f>
        <v>ok</v>
      </c>
      <c r="C9637" s="156" t="s">
        <v>377</v>
      </c>
      <c r="D9637" t="s">
        <v>11900</v>
      </c>
      <c r="E9637" t="s">
        <v>11699</v>
      </c>
      <c r="F9637" s="155" t="s">
        <v>12928</v>
      </c>
      <c r="G9637" s="156" t="s">
        <v>400</v>
      </c>
      <c r="H9637" s="155" t="str">
        <f>IF(Proc[[#This Row],[type]]="LFF (MDG-F)",MID(Proc[[#This Row],[Obj]],13,10),"")</f>
        <v/>
      </c>
      <c r="I9637" s="156"/>
      <c r="J9637" s="155" t="b">
        <f>Proc[[#This Row],[Requested]]=Proc[[#This Row],[CurrentParent]]</f>
        <v>0</v>
      </c>
      <c r="K9637" s="155" t="str">
        <f>IF(Proc[[#This Row],[Author]]="Marcela Urrego",VLOOKUP(LEFT(Proc[[#This Row],[Requested]],1),Table3[#All],2,0),VLOOKUP(Proc[[#This Row],[Author]],Table4[],2,0))</f>
        <v>HC</v>
      </c>
      <c r="L9637" s="155" t="s">
        <v>7801</v>
      </c>
      <c r="M9637" s="140">
        <v>46106</v>
      </c>
      <c r="N9637" s="140"/>
      <c r="O9637" s="140"/>
      <c r="P9637" s="140" t="str">
        <f ca="1">IF(Proc[[#This Row],[DaysAgeing]]&gt;5,"yep","on track")</f>
        <v>yep</v>
      </c>
      <c r="Q9637" s="2">
        <f ca="1">IF(Proc[[#This Row],[DateClosed]]="",ABS(NETWORKDAYS(Proc[[#This Row],[DateOpened]],TODAY()))-1,ABS(NETWORKDAYS(Proc[[#This Row],[DateOpened]],Proc[[#This Row],[DateClosed]]))-1)</f>
        <v>7</v>
      </c>
      <c r="R9637" s="140" t="s">
        <v>476</v>
      </c>
      <c r="S9637" s="155"/>
      <c r="T9637" s="155"/>
    </row>
    <row r="9638" spans="1:20" hidden="1">
      <c r="A9638" s="156" t="s">
        <v>11874</v>
      </c>
      <c r="B9638" s="155" t="str">
        <f>IFERROR(VLOOKUP(Proc[[#This Row],[App]],Table2[],3,0),"open")</f>
        <v>ok</v>
      </c>
      <c r="C9638" s="156" t="s">
        <v>377</v>
      </c>
      <c r="D9638" t="s">
        <v>11901</v>
      </c>
      <c r="E9638" t="s">
        <v>11699</v>
      </c>
      <c r="F9638" s="155" t="s">
        <v>12929</v>
      </c>
      <c r="G9638" s="156" t="s">
        <v>400</v>
      </c>
      <c r="H9638" s="155" t="str">
        <f>IF(Proc[[#This Row],[type]]="LFF (MDG-F)",MID(Proc[[#This Row],[Obj]],13,10),"")</f>
        <v/>
      </c>
      <c r="I9638" s="156"/>
      <c r="J9638" s="155" t="b">
        <f>Proc[[#This Row],[Requested]]=Proc[[#This Row],[CurrentParent]]</f>
        <v>0</v>
      </c>
      <c r="K9638" s="155" t="str">
        <f>IF(Proc[[#This Row],[Author]]="Marcela Urrego",VLOOKUP(LEFT(Proc[[#This Row],[Requested]],1),Table3[#All],2,0),VLOOKUP(Proc[[#This Row],[Author]],Table4[],2,0))</f>
        <v>HC</v>
      </c>
      <c r="L9638" s="155" t="s">
        <v>7801</v>
      </c>
      <c r="M9638" s="140">
        <v>46106</v>
      </c>
      <c r="N9638" s="140"/>
      <c r="O9638" s="140"/>
      <c r="P9638" s="140" t="str">
        <f ca="1">IF(Proc[[#This Row],[DaysAgeing]]&gt;5,"yep","on track")</f>
        <v>yep</v>
      </c>
      <c r="Q9638" s="2">
        <f ca="1">IF(Proc[[#This Row],[DateClosed]]="",ABS(NETWORKDAYS(Proc[[#This Row],[DateOpened]],TODAY()))-1,ABS(NETWORKDAYS(Proc[[#This Row],[DateOpened]],Proc[[#This Row],[DateClosed]]))-1)</f>
        <v>7</v>
      </c>
      <c r="R9638" s="140" t="s">
        <v>476</v>
      </c>
      <c r="S9638" s="155"/>
      <c r="T9638" s="155"/>
    </row>
    <row r="9639" spans="1:20" hidden="1">
      <c r="A9639" s="156" t="s">
        <v>11874</v>
      </c>
      <c r="B9639" s="155" t="str">
        <f>IFERROR(VLOOKUP(Proc[[#This Row],[App]],Table2[],3,0),"open")</f>
        <v>ok</v>
      </c>
      <c r="C9639" s="156" t="s">
        <v>377</v>
      </c>
      <c r="D9639" t="s">
        <v>11902</v>
      </c>
      <c r="E9639" t="s">
        <v>11699</v>
      </c>
      <c r="F9639" s="155" t="s">
        <v>12930</v>
      </c>
      <c r="G9639" s="156" t="s">
        <v>400</v>
      </c>
      <c r="H9639" s="155" t="str">
        <f>IF(Proc[[#This Row],[type]]="LFF (MDG-F)",MID(Proc[[#This Row],[Obj]],13,10),"")</f>
        <v/>
      </c>
      <c r="I9639" s="156"/>
      <c r="J9639" s="155" t="b">
        <f>Proc[[#This Row],[Requested]]=Proc[[#This Row],[CurrentParent]]</f>
        <v>0</v>
      </c>
      <c r="K9639" s="155" t="str">
        <f>IF(Proc[[#This Row],[Author]]="Marcela Urrego",VLOOKUP(LEFT(Proc[[#This Row],[Requested]],1),Table3[#All],2,0),VLOOKUP(Proc[[#This Row],[Author]],Table4[],2,0))</f>
        <v>HC</v>
      </c>
      <c r="L9639" s="155" t="s">
        <v>7801</v>
      </c>
      <c r="M9639" s="140">
        <v>46106</v>
      </c>
      <c r="N9639" s="140"/>
      <c r="O9639" s="140"/>
      <c r="P9639" s="140" t="str">
        <f ca="1">IF(Proc[[#This Row],[DaysAgeing]]&gt;5,"yep","on track")</f>
        <v>yep</v>
      </c>
      <c r="Q9639" s="2">
        <f ca="1">IF(Proc[[#This Row],[DateClosed]]="",ABS(NETWORKDAYS(Proc[[#This Row],[DateOpened]],TODAY()))-1,ABS(NETWORKDAYS(Proc[[#This Row],[DateOpened]],Proc[[#This Row],[DateClosed]]))-1)</f>
        <v>7</v>
      </c>
      <c r="R9639" s="140" t="s">
        <v>476</v>
      </c>
      <c r="S9639" s="155"/>
      <c r="T9639" s="155"/>
    </row>
    <row r="9640" spans="1:20" hidden="1">
      <c r="A9640" s="156" t="s">
        <v>11874</v>
      </c>
      <c r="B9640" s="155" t="str">
        <f>IFERROR(VLOOKUP(Proc[[#This Row],[App]],Table2[],3,0),"open")</f>
        <v>ok</v>
      </c>
      <c r="C9640" s="156" t="s">
        <v>377</v>
      </c>
      <c r="D9640" t="s">
        <v>11903</v>
      </c>
      <c r="E9640" t="s">
        <v>11699</v>
      </c>
      <c r="F9640" s="155" t="s">
        <v>12931</v>
      </c>
      <c r="G9640" s="156" t="s">
        <v>400</v>
      </c>
      <c r="H9640" s="155" t="str">
        <f>IF(Proc[[#This Row],[type]]="LFF (MDG-F)",MID(Proc[[#This Row],[Obj]],13,10),"")</f>
        <v/>
      </c>
      <c r="I9640" s="156"/>
      <c r="J9640" s="155" t="b">
        <f>Proc[[#This Row],[Requested]]=Proc[[#This Row],[CurrentParent]]</f>
        <v>0</v>
      </c>
      <c r="K9640" s="155" t="str">
        <f>IF(Proc[[#This Row],[Author]]="Marcela Urrego",VLOOKUP(LEFT(Proc[[#This Row],[Requested]],1),Table3[#All],2,0),VLOOKUP(Proc[[#This Row],[Author]],Table4[],2,0))</f>
        <v>HC</v>
      </c>
      <c r="L9640" s="155" t="s">
        <v>7801</v>
      </c>
      <c r="M9640" s="140">
        <v>46106</v>
      </c>
      <c r="N9640" s="140"/>
      <c r="O9640" s="140"/>
      <c r="P9640" s="140" t="str">
        <f ca="1">IF(Proc[[#This Row],[DaysAgeing]]&gt;5,"yep","on track")</f>
        <v>yep</v>
      </c>
      <c r="Q9640" s="2">
        <f ca="1">IF(Proc[[#This Row],[DateClosed]]="",ABS(NETWORKDAYS(Proc[[#This Row],[DateOpened]],TODAY()))-1,ABS(NETWORKDAYS(Proc[[#This Row],[DateOpened]],Proc[[#This Row],[DateClosed]]))-1)</f>
        <v>7</v>
      </c>
      <c r="R9640" s="140" t="s">
        <v>476</v>
      </c>
      <c r="S9640" s="155"/>
      <c r="T9640" s="155"/>
    </row>
    <row r="9641" spans="1:20" hidden="1">
      <c r="A9641" s="156" t="s">
        <v>11874</v>
      </c>
      <c r="B9641" s="155" t="str">
        <f>IFERROR(VLOOKUP(Proc[[#This Row],[App]],Table2[],3,0),"open")</f>
        <v>ok</v>
      </c>
      <c r="C9641" s="156" t="s">
        <v>377</v>
      </c>
      <c r="D9641" t="s">
        <v>11904</v>
      </c>
      <c r="E9641" t="s">
        <v>11699</v>
      </c>
      <c r="F9641" s="155" t="s">
        <v>12931</v>
      </c>
      <c r="G9641" s="156" t="s">
        <v>400</v>
      </c>
      <c r="H9641" s="155" t="str">
        <f>IF(Proc[[#This Row],[type]]="LFF (MDG-F)",MID(Proc[[#This Row],[Obj]],13,10),"")</f>
        <v/>
      </c>
      <c r="I9641" s="156"/>
      <c r="J9641" s="155" t="b">
        <f>Proc[[#This Row],[Requested]]=Proc[[#This Row],[CurrentParent]]</f>
        <v>0</v>
      </c>
      <c r="K9641" s="155" t="str">
        <f>IF(Proc[[#This Row],[Author]]="Marcela Urrego",VLOOKUP(LEFT(Proc[[#This Row],[Requested]],1),Table3[#All],2,0),VLOOKUP(Proc[[#This Row],[Author]],Table4[],2,0))</f>
        <v>HC</v>
      </c>
      <c r="L9641" s="155" t="s">
        <v>7801</v>
      </c>
      <c r="M9641" s="140">
        <v>46106</v>
      </c>
      <c r="N9641" s="140"/>
      <c r="O9641" s="140"/>
      <c r="P9641" s="140" t="str">
        <f ca="1">IF(Proc[[#This Row],[DaysAgeing]]&gt;5,"yep","on track")</f>
        <v>yep</v>
      </c>
      <c r="Q9641" s="2">
        <f ca="1">IF(Proc[[#This Row],[DateClosed]]="",ABS(NETWORKDAYS(Proc[[#This Row],[DateOpened]],TODAY()))-1,ABS(NETWORKDAYS(Proc[[#This Row],[DateOpened]],Proc[[#This Row],[DateClosed]]))-1)</f>
        <v>7</v>
      </c>
      <c r="R9641" s="140" t="s">
        <v>476</v>
      </c>
      <c r="S9641" s="155"/>
      <c r="T9641" s="155"/>
    </row>
    <row r="9642" spans="1:20" hidden="1">
      <c r="A9642" s="156" t="s">
        <v>11874</v>
      </c>
      <c r="B9642" s="155" t="str">
        <f>IFERROR(VLOOKUP(Proc[[#This Row],[App]],Table2[],3,0),"open")</f>
        <v>ok</v>
      </c>
      <c r="C9642" s="156" t="s">
        <v>377</v>
      </c>
      <c r="D9642" t="s">
        <v>11905</v>
      </c>
      <c r="E9642" t="s">
        <v>11699</v>
      </c>
      <c r="F9642" s="155" t="s">
        <v>12932</v>
      </c>
      <c r="G9642" s="156" t="s">
        <v>400</v>
      </c>
      <c r="H9642" s="155" t="str">
        <f>IF(Proc[[#This Row],[type]]="LFF (MDG-F)",MID(Proc[[#This Row],[Obj]],13,10),"")</f>
        <v/>
      </c>
      <c r="I9642" s="156"/>
      <c r="J9642" s="155" t="b">
        <f>Proc[[#This Row],[Requested]]=Proc[[#This Row],[CurrentParent]]</f>
        <v>0</v>
      </c>
      <c r="K9642" s="155" t="str">
        <f>IF(Proc[[#This Row],[Author]]="Marcela Urrego",VLOOKUP(LEFT(Proc[[#This Row],[Requested]],1),Table3[#All],2,0),VLOOKUP(Proc[[#This Row],[Author]],Table4[],2,0))</f>
        <v>HC</v>
      </c>
      <c r="L9642" s="155" t="s">
        <v>7801</v>
      </c>
      <c r="M9642" s="140">
        <v>46106</v>
      </c>
      <c r="N9642" s="140"/>
      <c r="O9642" s="140"/>
      <c r="P9642" s="140" t="str">
        <f ca="1">IF(Proc[[#This Row],[DaysAgeing]]&gt;5,"yep","on track")</f>
        <v>yep</v>
      </c>
      <c r="Q9642" s="2">
        <f ca="1">IF(Proc[[#This Row],[DateClosed]]="",ABS(NETWORKDAYS(Proc[[#This Row],[DateOpened]],TODAY()))-1,ABS(NETWORKDAYS(Proc[[#This Row],[DateOpened]],Proc[[#This Row],[DateClosed]]))-1)</f>
        <v>7</v>
      </c>
      <c r="R9642" s="140" t="s">
        <v>476</v>
      </c>
      <c r="S9642" s="155"/>
      <c r="T9642" s="155"/>
    </row>
    <row r="9643" spans="1:20" hidden="1">
      <c r="A9643" s="156" t="s">
        <v>11874</v>
      </c>
      <c r="B9643" s="155" t="str">
        <f>IFERROR(VLOOKUP(Proc[[#This Row],[App]],Table2[],3,0),"open")</f>
        <v>ok</v>
      </c>
      <c r="C9643" s="156" t="s">
        <v>377</v>
      </c>
      <c r="D9643" t="s">
        <v>11906</v>
      </c>
      <c r="E9643" t="s">
        <v>11699</v>
      </c>
      <c r="F9643" s="155" t="s">
        <v>12933</v>
      </c>
      <c r="G9643" s="156" t="s">
        <v>400</v>
      </c>
      <c r="H9643" s="155" t="str">
        <f>IF(Proc[[#This Row],[type]]="LFF (MDG-F)",MID(Proc[[#This Row],[Obj]],13,10),"")</f>
        <v/>
      </c>
      <c r="I9643" s="156"/>
      <c r="J9643" s="155" t="b">
        <f>Proc[[#This Row],[Requested]]=Proc[[#This Row],[CurrentParent]]</f>
        <v>0</v>
      </c>
      <c r="K9643" s="155" t="str">
        <f>IF(Proc[[#This Row],[Author]]="Marcela Urrego",VLOOKUP(LEFT(Proc[[#This Row],[Requested]],1),Table3[#All],2,0),VLOOKUP(Proc[[#This Row],[Author]],Table4[],2,0))</f>
        <v>HC</v>
      </c>
      <c r="L9643" s="155" t="s">
        <v>7801</v>
      </c>
      <c r="M9643" s="140">
        <v>46106</v>
      </c>
      <c r="N9643" s="140"/>
      <c r="O9643" s="140"/>
      <c r="P9643" s="140" t="str">
        <f ca="1">IF(Proc[[#This Row],[DaysAgeing]]&gt;5,"yep","on track")</f>
        <v>yep</v>
      </c>
      <c r="Q9643" s="2">
        <f ca="1">IF(Proc[[#This Row],[DateClosed]]="",ABS(NETWORKDAYS(Proc[[#This Row],[DateOpened]],TODAY()))-1,ABS(NETWORKDAYS(Proc[[#This Row],[DateOpened]],Proc[[#This Row],[DateClosed]]))-1)</f>
        <v>7</v>
      </c>
      <c r="R9643" s="140" t="s">
        <v>476</v>
      </c>
      <c r="S9643" s="155"/>
      <c r="T9643" s="155"/>
    </row>
    <row r="9644" spans="1:20" hidden="1">
      <c r="A9644" s="156" t="s">
        <v>11874</v>
      </c>
      <c r="B9644" s="155" t="str">
        <f>IFERROR(VLOOKUP(Proc[[#This Row],[App]],Table2[],3,0),"open")</f>
        <v>ok</v>
      </c>
      <c r="C9644" s="156" t="s">
        <v>377</v>
      </c>
      <c r="D9644" t="s">
        <v>11907</v>
      </c>
      <c r="E9644" t="s">
        <v>11699</v>
      </c>
      <c r="F9644" s="155" t="s">
        <v>12934</v>
      </c>
      <c r="G9644" s="156" t="s">
        <v>400</v>
      </c>
      <c r="H9644" s="155" t="str">
        <f>IF(Proc[[#This Row],[type]]="LFF (MDG-F)",MID(Proc[[#This Row],[Obj]],13,10),"")</f>
        <v/>
      </c>
      <c r="I9644" s="156"/>
      <c r="J9644" s="155" t="b">
        <f>Proc[[#This Row],[Requested]]=Proc[[#This Row],[CurrentParent]]</f>
        <v>0</v>
      </c>
      <c r="K9644" s="155" t="str">
        <f>IF(Proc[[#This Row],[Author]]="Marcela Urrego",VLOOKUP(LEFT(Proc[[#This Row],[Requested]],1),Table3[#All],2,0),VLOOKUP(Proc[[#This Row],[Author]],Table4[],2,0))</f>
        <v>HC</v>
      </c>
      <c r="L9644" s="155" t="s">
        <v>7801</v>
      </c>
      <c r="M9644" s="140">
        <v>46106</v>
      </c>
      <c r="N9644" s="140"/>
      <c r="O9644" s="140"/>
      <c r="P9644" s="140" t="str">
        <f ca="1">IF(Proc[[#This Row],[DaysAgeing]]&gt;5,"yep","on track")</f>
        <v>yep</v>
      </c>
      <c r="Q9644" s="2">
        <f ca="1">IF(Proc[[#This Row],[DateClosed]]="",ABS(NETWORKDAYS(Proc[[#This Row],[DateOpened]],TODAY()))-1,ABS(NETWORKDAYS(Proc[[#This Row],[DateOpened]],Proc[[#This Row],[DateClosed]]))-1)</f>
        <v>7</v>
      </c>
      <c r="R9644" s="140" t="s">
        <v>476</v>
      </c>
      <c r="S9644" s="155"/>
      <c r="T9644" s="155"/>
    </row>
    <row r="9645" spans="1:20" hidden="1">
      <c r="A9645" s="156" t="s">
        <v>11874</v>
      </c>
      <c r="B9645" s="155" t="str">
        <f>IFERROR(VLOOKUP(Proc[[#This Row],[App]],Table2[],3,0),"open")</f>
        <v>ok</v>
      </c>
      <c r="C9645" s="156" t="s">
        <v>377</v>
      </c>
      <c r="D9645" t="s">
        <v>11908</v>
      </c>
      <c r="E9645" t="s">
        <v>11699</v>
      </c>
      <c r="F9645" s="155" t="s">
        <v>12935</v>
      </c>
      <c r="G9645" s="156" t="s">
        <v>400</v>
      </c>
      <c r="H9645" s="155" t="str">
        <f>IF(Proc[[#This Row],[type]]="LFF (MDG-F)",MID(Proc[[#This Row],[Obj]],13,10),"")</f>
        <v/>
      </c>
      <c r="I9645" s="156"/>
      <c r="J9645" s="155" t="b">
        <f>Proc[[#This Row],[Requested]]=Proc[[#This Row],[CurrentParent]]</f>
        <v>0</v>
      </c>
      <c r="K9645" s="155" t="str">
        <f>IF(Proc[[#This Row],[Author]]="Marcela Urrego",VLOOKUP(LEFT(Proc[[#This Row],[Requested]],1),Table3[#All],2,0),VLOOKUP(Proc[[#This Row],[Author]],Table4[],2,0))</f>
        <v>HC</v>
      </c>
      <c r="L9645" s="155" t="s">
        <v>7801</v>
      </c>
      <c r="M9645" s="140">
        <v>46106</v>
      </c>
      <c r="N9645" s="140"/>
      <c r="O9645" s="140"/>
      <c r="P9645" s="140" t="str">
        <f ca="1">IF(Proc[[#This Row],[DaysAgeing]]&gt;5,"yep","on track")</f>
        <v>yep</v>
      </c>
      <c r="Q9645" s="2">
        <f ca="1">IF(Proc[[#This Row],[DateClosed]]="",ABS(NETWORKDAYS(Proc[[#This Row],[DateOpened]],TODAY()))-1,ABS(NETWORKDAYS(Proc[[#This Row],[DateOpened]],Proc[[#This Row],[DateClosed]]))-1)</f>
        <v>7</v>
      </c>
      <c r="R9645" s="140" t="s">
        <v>476</v>
      </c>
      <c r="S9645" s="155"/>
      <c r="T9645" s="155"/>
    </row>
    <row r="9646" spans="1:20" hidden="1">
      <c r="A9646" s="156" t="s">
        <v>11874</v>
      </c>
      <c r="B9646" s="155" t="str">
        <f>IFERROR(VLOOKUP(Proc[[#This Row],[App]],Table2[],3,0),"open")</f>
        <v>ok</v>
      </c>
      <c r="C9646" s="156" t="s">
        <v>377</v>
      </c>
      <c r="D9646" t="s">
        <v>11909</v>
      </c>
      <c r="E9646" t="s">
        <v>11699</v>
      </c>
      <c r="F9646" s="155" t="s">
        <v>12936</v>
      </c>
      <c r="G9646" s="156" t="s">
        <v>400</v>
      </c>
      <c r="H9646" s="155" t="str">
        <f>IF(Proc[[#This Row],[type]]="LFF (MDG-F)",MID(Proc[[#This Row],[Obj]],13,10),"")</f>
        <v/>
      </c>
      <c r="I9646" s="156"/>
      <c r="J9646" s="155" t="b">
        <f>Proc[[#This Row],[Requested]]=Proc[[#This Row],[CurrentParent]]</f>
        <v>0</v>
      </c>
      <c r="K9646" s="155" t="str">
        <f>IF(Proc[[#This Row],[Author]]="Marcela Urrego",VLOOKUP(LEFT(Proc[[#This Row],[Requested]],1),Table3[#All],2,0),VLOOKUP(Proc[[#This Row],[Author]],Table4[],2,0))</f>
        <v>HC</v>
      </c>
      <c r="L9646" s="155" t="s">
        <v>7801</v>
      </c>
      <c r="M9646" s="140">
        <v>46106</v>
      </c>
      <c r="N9646" s="140"/>
      <c r="O9646" s="140"/>
      <c r="P9646" s="140" t="str">
        <f ca="1">IF(Proc[[#This Row],[DaysAgeing]]&gt;5,"yep","on track")</f>
        <v>yep</v>
      </c>
      <c r="Q9646" s="2">
        <f ca="1">IF(Proc[[#This Row],[DateClosed]]="",ABS(NETWORKDAYS(Proc[[#This Row],[DateOpened]],TODAY()))-1,ABS(NETWORKDAYS(Proc[[#This Row],[DateOpened]],Proc[[#This Row],[DateClosed]]))-1)</f>
        <v>7</v>
      </c>
      <c r="R9646" s="140" t="s">
        <v>476</v>
      </c>
      <c r="S9646" s="155"/>
      <c r="T9646" s="155"/>
    </row>
    <row r="9647" spans="1:20" hidden="1">
      <c r="A9647" s="156" t="s">
        <v>11874</v>
      </c>
      <c r="B9647" s="155" t="str">
        <f>IFERROR(VLOOKUP(Proc[[#This Row],[App]],Table2[],3,0),"open")</f>
        <v>ok</v>
      </c>
      <c r="C9647" s="156" t="s">
        <v>377</v>
      </c>
      <c r="D9647" t="s">
        <v>11910</v>
      </c>
      <c r="E9647" t="s">
        <v>11699</v>
      </c>
      <c r="F9647" s="155" t="s">
        <v>12937</v>
      </c>
      <c r="G9647" s="156" t="s">
        <v>400</v>
      </c>
      <c r="H9647" s="155" t="str">
        <f>IF(Proc[[#This Row],[type]]="LFF (MDG-F)",MID(Proc[[#This Row],[Obj]],13,10),"")</f>
        <v/>
      </c>
      <c r="I9647" s="156"/>
      <c r="J9647" s="155" t="b">
        <f>Proc[[#This Row],[Requested]]=Proc[[#This Row],[CurrentParent]]</f>
        <v>0</v>
      </c>
      <c r="K9647" s="155" t="str">
        <f>IF(Proc[[#This Row],[Author]]="Marcela Urrego",VLOOKUP(LEFT(Proc[[#This Row],[Requested]],1),Table3[#All],2,0),VLOOKUP(Proc[[#This Row],[Author]],Table4[],2,0))</f>
        <v>HC</v>
      </c>
      <c r="L9647" s="155" t="s">
        <v>7801</v>
      </c>
      <c r="M9647" s="140">
        <v>46106</v>
      </c>
      <c r="N9647" s="140"/>
      <c r="O9647" s="140"/>
      <c r="P9647" s="140" t="str">
        <f ca="1">IF(Proc[[#This Row],[DaysAgeing]]&gt;5,"yep","on track")</f>
        <v>yep</v>
      </c>
      <c r="Q9647" s="2">
        <f ca="1">IF(Proc[[#This Row],[DateClosed]]="",ABS(NETWORKDAYS(Proc[[#This Row],[DateOpened]],TODAY()))-1,ABS(NETWORKDAYS(Proc[[#This Row],[DateOpened]],Proc[[#This Row],[DateClosed]]))-1)</f>
        <v>7</v>
      </c>
      <c r="R9647" s="140" t="s">
        <v>476</v>
      </c>
      <c r="S9647" s="155"/>
      <c r="T9647" s="155"/>
    </row>
    <row r="9648" spans="1:20" hidden="1">
      <c r="A9648" s="156" t="s">
        <v>11874</v>
      </c>
      <c r="B9648" s="155" t="str">
        <f>IFERROR(VLOOKUP(Proc[[#This Row],[App]],Table2[],3,0),"open")</f>
        <v>ok</v>
      </c>
      <c r="C9648" s="156" t="s">
        <v>377</v>
      </c>
      <c r="D9648" t="s">
        <v>11911</v>
      </c>
      <c r="E9648" t="s">
        <v>11699</v>
      </c>
      <c r="F9648" s="155" t="s">
        <v>12938</v>
      </c>
      <c r="G9648" s="156" t="s">
        <v>400</v>
      </c>
      <c r="H9648" s="155" t="str">
        <f>IF(Proc[[#This Row],[type]]="LFF (MDG-F)",MID(Proc[[#This Row],[Obj]],13,10),"")</f>
        <v/>
      </c>
      <c r="I9648" s="156"/>
      <c r="J9648" s="155" t="b">
        <f>Proc[[#This Row],[Requested]]=Proc[[#This Row],[CurrentParent]]</f>
        <v>0</v>
      </c>
      <c r="K9648" s="155" t="str">
        <f>IF(Proc[[#This Row],[Author]]="Marcela Urrego",VLOOKUP(LEFT(Proc[[#This Row],[Requested]],1),Table3[#All],2,0),VLOOKUP(Proc[[#This Row],[Author]],Table4[],2,0))</f>
        <v>HC</v>
      </c>
      <c r="L9648" s="155" t="s">
        <v>7801</v>
      </c>
      <c r="M9648" s="140">
        <v>46106</v>
      </c>
      <c r="N9648" s="140"/>
      <c r="O9648" s="140"/>
      <c r="P9648" s="140" t="str">
        <f ca="1">IF(Proc[[#This Row],[DaysAgeing]]&gt;5,"yep","on track")</f>
        <v>yep</v>
      </c>
      <c r="Q9648" s="2">
        <f ca="1">IF(Proc[[#This Row],[DateClosed]]="",ABS(NETWORKDAYS(Proc[[#This Row],[DateOpened]],TODAY()))-1,ABS(NETWORKDAYS(Proc[[#This Row],[DateOpened]],Proc[[#This Row],[DateClosed]]))-1)</f>
        <v>7</v>
      </c>
      <c r="R9648" s="140" t="s">
        <v>476</v>
      </c>
      <c r="S9648" s="155"/>
      <c r="T9648" s="155"/>
    </row>
    <row r="9649" spans="1:20" hidden="1">
      <c r="A9649" s="156" t="s">
        <v>11874</v>
      </c>
      <c r="B9649" s="155" t="str">
        <f>IFERROR(VLOOKUP(Proc[[#This Row],[App]],Table2[],3,0),"open")</f>
        <v>ok</v>
      </c>
      <c r="C9649" s="156" t="s">
        <v>369</v>
      </c>
      <c r="D9649" t="s">
        <v>11912</v>
      </c>
      <c r="E9649" t="s">
        <v>11699</v>
      </c>
      <c r="F9649" s="155" t="s">
        <v>11699</v>
      </c>
      <c r="G9649" s="156" t="s">
        <v>400</v>
      </c>
      <c r="H9649" s="155" t="str">
        <f>IF(Proc[[#This Row],[type]]="LFF (MDG-F)",MID(Proc[[#This Row],[Obj]],13,10),"")</f>
        <v/>
      </c>
      <c r="I9649" s="156"/>
      <c r="J9649" s="155" t="b">
        <f>Proc[[#This Row],[Requested]]=Proc[[#This Row],[CurrentParent]]</f>
        <v>1</v>
      </c>
      <c r="K9649" s="155" t="str">
        <f>IF(Proc[[#This Row],[Author]]="Marcela Urrego",VLOOKUP(LEFT(Proc[[#This Row],[Requested]],1),Table3[#All],2,0),VLOOKUP(Proc[[#This Row],[Author]],Table4[],2,0))</f>
        <v>HC</v>
      </c>
      <c r="L9649" s="155" t="s">
        <v>7801</v>
      </c>
      <c r="M9649" s="140">
        <v>46106</v>
      </c>
      <c r="N9649" s="140"/>
      <c r="O9649" s="140"/>
      <c r="P9649" s="140" t="str">
        <f ca="1">IF(Proc[[#This Row],[DaysAgeing]]&gt;5,"yep","on track")</f>
        <v>yep</v>
      </c>
      <c r="Q9649" s="2">
        <f ca="1">IF(Proc[[#This Row],[DateClosed]]="",ABS(NETWORKDAYS(Proc[[#This Row],[DateOpened]],TODAY()))-1,ABS(NETWORKDAYS(Proc[[#This Row],[DateOpened]],Proc[[#This Row],[DateClosed]]))-1)</f>
        <v>7</v>
      </c>
      <c r="R9649" s="140" t="s">
        <v>476</v>
      </c>
      <c r="S9649" s="155"/>
      <c r="T9649" s="155"/>
    </row>
    <row r="9650" spans="1:20" hidden="1">
      <c r="A9650" s="156" t="s">
        <v>11874</v>
      </c>
      <c r="B9650" s="155" t="str">
        <f>IFERROR(VLOOKUP(Proc[[#This Row],[App]],Table2[],3,0),"open")</f>
        <v>ok</v>
      </c>
      <c r="C9650" s="156" t="s">
        <v>369</v>
      </c>
      <c r="D9650" t="s">
        <v>11913</v>
      </c>
      <c r="E9650" t="s">
        <v>11699</v>
      </c>
      <c r="F9650" s="155" t="s">
        <v>11699</v>
      </c>
      <c r="G9650" s="156" t="s">
        <v>400</v>
      </c>
      <c r="H9650" s="155" t="str">
        <f>IF(Proc[[#This Row],[type]]="LFF (MDG-F)",MID(Proc[[#This Row],[Obj]],13,10),"")</f>
        <v/>
      </c>
      <c r="I9650" s="156"/>
      <c r="J9650" s="155" t="b">
        <f>Proc[[#This Row],[Requested]]=Proc[[#This Row],[CurrentParent]]</f>
        <v>1</v>
      </c>
      <c r="K9650" s="155" t="str">
        <f>IF(Proc[[#This Row],[Author]]="Marcela Urrego",VLOOKUP(LEFT(Proc[[#This Row],[Requested]],1),Table3[#All],2,0),VLOOKUP(Proc[[#This Row],[Author]],Table4[],2,0))</f>
        <v>HC</v>
      </c>
      <c r="L9650" s="155" t="s">
        <v>7801</v>
      </c>
      <c r="M9650" s="140">
        <v>46106</v>
      </c>
      <c r="N9650" s="140"/>
      <c r="O9650" s="140"/>
      <c r="P9650" s="140" t="str">
        <f ca="1">IF(Proc[[#This Row],[DaysAgeing]]&gt;5,"yep","on track")</f>
        <v>yep</v>
      </c>
      <c r="Q9650" s="2">
        <f ca="1">IF(Proc[[#This Row],[DateClosed]]="",ABS(NETWORKDAYS(Proc[[#This Row],[DateOpened]],TODAY()))-1,ABS(NETWORKDAYS(Proc[[#This Row],[DateOpened]],Proc[[#This Row],[DateClosed]]))-1)</f>
        <v>7</v>
      </c>
      <c r="R9650" s="140" t="s">
        <v>476</v>
      </c>
      <c r="S9650" s="155"/>
      <c r="T9650" s="155"/>
    </row>
    <row r="9651" spans="1:20" hidden="1">
      <c r="A9651" s="156" t="s">
        <v>11874</v>
      </c>
      <c r="B9651" s="155" t="str">
        <f>IFERROR(VLOOKUP(Proc[[#This Row],[App]],Table2[],3,0),"open")</f>
        <v>ok</v>
      </c>
      <c r="C9651" s="156" t="s">
        <v>377</v>
      </c>
      <c r="D9651" t="s">
        <v>11914</v>
      </c>
      <c r="E9651" t="s">
        <v>11699</v>
      </c>
      <c r="F9651" s="155" t="s">
        <v>12938</v>
      </c>
      <c r="G9651" s="156" t="s">
        <v>400</v>
      </c>
      <c r="H9651" s="155" t="str">
        <f>IF(Proc[[#This Row],[type]]="LFF (MDG-F)",MID(Proc[[#This Row],[Obj]],13,10),"")</f>
        <v/>
      </c>
      <c r="I9651" s="156"/>
      <c r="J9651" s="155" t="b">
        <f>Proc[[#This Row],[Requested]]=Proc[[#This Row],[CurrentParent]]</f>
        <v>0</v>
      </c>
      <c r="K9651" s="155" t="str">
        <f>IF(Proc[[#This Row],[Author]]="Marcela Urrego",VLOOKUP(LEFT(Proc[[#This Row],[Requested]],1),Table3[#All],2,0),VLOOKUP(Proc[[#This Row],[Author]],Table4[],2,0))</f>
        <v>HC</v>
      </c>
      <c r="L9651" s="155" t="s">
        <v>7801</v>
      </c>
      <c r="M9651" s="140">
        <v>46106</v>
      </c>
      <c r="N9651" s="140"/>
      <c r="O9651" s="140"/>
      <c r="P9651" s="140" t="str">
        <f ca="1">IF(Proc[[#This Row],[DaysAgeing]]&gt;5,"yep","on track")</f>
        <v>yep</v>
      </c>
      <c r="Q9651" s="2">
        <f ca="1">IF(Proc[[#This Row],[DateClosed]]="",ABS(NETWORKDAYS(Proc[[#This Row],[DateOpened]],TODAY()))-1,ABS(NETWORKDAYS(Proc[[#This Row],[DateOpened]],Proc[[#This Row],[DateClosed]]))-1)</f>
        <v>7</v>
      </c>
      <c r="R9651" s="140" t="s">
        <v>476</v>
      </c>
      <c r="S9651" s="155"/>
      <c r="T9651" s="155"/>
    </row>
    <row r="9652" spans="1:20" hidden="1">
      <c r="A9652" s="156" t="s">
        <v>11874</v>
      </c>
      <c r="B9652" s="155" t="str">
        <f>IFERROR(VLOOKUP(Proc[[#This Row],[App]],Table2[],3,0),"open")</f>
        <v>ok</v>
      </c>
      <c r="C9652" s="156" t="s">
        <v>377</v>
      </c>
      <c r="D9652" t="s">
        <v>11915</v>
      </c>
      <c r="E9652" t="s">
        <v>11699</v>
      </c>
      <c r="F9652" s="155" t="s">
        <v>12939</v>
      </c>
      <c r="G9652" s="156" t="s">
        <v>400</v>
      </c>
      <c r="H9652" s="155" t="str">
        <f>IF(Proc[[#This Row],[type]]="LFF (MDG-F)",MID(Proc[[#This Row],[Obj]],13,10),"")</f>
        <v/>
      </c>
      <c r="I9652" s="156"/>
      <c r="J9652" s="155" t="b">
        <f>Proc[[#This Row],[Requested]]=Proc[[#This Row],[CurrentParent]]</f>
        <v>0</v>
      </c>
      <c r="K9652" s="155" t="str">
        <f>IF(Proc[[#This Row],[Author]]="Marcela Urrego",VLOOKUP(LEFT(Proc[[#This Row],[Requested]],1),Table3[#All],2,0),VLOOKUP(Proc[[#This Row],[Author]],Table4[],2,0))</f>
        <v>HC</v>
      </c>
      <c r="L9652" s="155" t="s">
        <v>7801</v>
      </c>
      <c r="M9652" s="140">
        <v>46106</v>
      </c>
      <c r="N9652" s="140"/>
      <c r="O9652" s="140"/>
      <c r="P9652" s="140" t="str">
        <f ca="1">IF(Proc[[#This Row],[DaysAgeing]]&gt;5,"yep","on track")</f>
        <v>yep</v>
      </c>
      <c r="Q9652" s="2">
        <f ca="1">IF(Proc[[#This Row],[DateClosed]]="",ABS(NETWORKDAYS(Proc[[#This Row],[DateOpened]],TODAY()))-1,ABS(NETWORKDAYS(Proc[[#This Row],[DateOpened]],Proc[[#This Row],[DateClosed]]))-1)</f>
        <v>7</v>
      </c>
      <c r="R9652" s="140" t="s">
        <v>476</v>
      </c>
      <c r="S9652" s="155"/>
      <c r="T9652" s="155"/>
    </row>
    <row r="9653" spans="1:20" hidden="1">
      <c r="A9653" s="156" t="s">
        <v>11874</v>
      </c>
      <c r="B9653" s="155" t="str">
        <f>IFERROR(VLOOKUP(Proc[[#This Row],[App]],Table2[],3,0),"open")</f>
        <v>ok</v>
      </c>
      <c r="C9653" s="156" t="s">
        <v>369</v>
      </c>
      <c r="D9653" t="s">
        <v>11916</v>
      </c>
      <c r="E9653" t="s">
        <v>11699</v>
      </c>
      <c r="F9653" s="155" t="s">
        <v>11699</v>
      </c>
      <c r="G9653" s="156" t="s">
        <v>400</v>
      </c>
      <c r="H9653" s="155" t="str">
        <f>IF(Proc[[#This Row],[type]]="LFF (MDG-F)",MID(Proc[[#This Row],[Obj]],13,10),"")</f>
        <v/>
      </c>
      <c r="I9653" s="156"/>
      <c r="J9653" s="155" t="b">
        <f>Proc[[#This Row],[Requested]]=Proc[[#This Row],[CurrentParent]]</f>
        <v>1</v>
      </c>
      <c r="K9653" s="155" t="str">
        <f>IF(Proc[[#This Row],[Author]]="Marcela Urrego",VLOOKUP(LEFT(Proc[[#This Row],[Requested]],1),Table3[#All],2,0),VLOOKUP(Proc[[#This Row],[Author]],Table4[],2,0))</f>
        <v>HC</v>
      </c>
      <c r="L9653" s="155" t="s">
        <v>7801</v>
      </c>
      <c r="M9653" s="140">
        <v>46106</v>
      </c>
      <c r="N9653" s="140"/>
      <c r="O9653" s="140"/>
      <c r="P9653" s="140" t="str">
        <f ca="1">IF(Proc[[#This Row],[DaysAgeing]]&gt;5,"yep","on track")</f>
        <v>yep</v>
      </c>
      <c r="Q9653" s="2">
        <f ca="1">IF(Proc[[#This Row],[DateClosed]]="",ABS(NETWORKDAYS(Proc[[#This Row],[DateOpened]],TODAY()))-1,ABS(NETWORKDAYS(Proc[[#This Row],[DateOpened]],Proc[[#This Row],[DateClosed]]))-1)</f>
        <v>7</v>
      </c>
      <c r="R9653" s="140" t="s">
        <v>476</v>
      </c>
      <c r="S9653" s="155"/>
      <c r="T9653" s="155"/>
    </row>
    <row r="9654" spans="1:20" hidden="1">
      <c r="A9654" s="156" t="s">
        <v>11874</v>
      </c>
      <c r="B9654" s="155" t="str">
        <f>IFERROR(VLOOKUP(Proc[[#This Row],[App]],Table2[],3,0),"open")</f>
        <v>ok</v>
      </c>
      <c r="C9654" s="156" t="s">
        <v>377</v>
      </c>
      <c r="D9654" t="s">
        <v>11917</v>
      </c>
      <c r="E9654" t="s">
        <v>11699</v>
      </c>
      <c r="F9654" s="155" t="s">
        <v>12940</v>
      </c>
      <c r="G9654" s="156" t="s">
        <v>400</v>
      </c>
      <c r="H9654" s="155" t="str">
        <f>IF(Proc[[#This Row],[type]]="LFF (MDG-F)",MID(Proc[[#This Row],[Obj]],13,10),"")</f>
        <v/>
      </c>
      <c r="I9654" s="156"/>
      <c r="J9654" s="155" t="b">
        <f>Proc[[#This Row],[Requested]]=Proc[[#This Row],[CurrentParent]]</f>
        <v>0</v>
      </c>
      <c r="K9654" s="155" t="str">
        <f>IF(Proc[[#This Row],[Author]]="Marcela Urrego",VLOOKUP(LEFT(Proc[[#This Row],[Requested]],1),Table3[#All],2,0),VLOOKUP(Proc[[#This Row],[Author]],Table4[],2,0))</f>
        <v>HC</v>
      </c>
      <c r="L9654" s="155" t="s">
        <v>7801</v>
      </c>
      <c r="M9654" s="140">
        <v>46106</v>
      </c>
      <c r="N9654" s="140"/>
      <c r="O9654" s="140"/>
      <c r="P9654" s="140" t="str">
        <f ca="1">IF(Proc[[#This Row],[DaysAgeing]]&gt;5,"yep","on track")</f>
        <v>yep</v>
      </c>
      <c r="Q9654" s="2">
        <f ca="1">IF(Proc[[#This Row],[DateClosed]]="",ABS(NETWORKDAYS(Proc[[#This Row],[DateOpened]],TODAY()))-1,ABS(NETWORKDAYS(Proc[[#This Row],[DateOpened]],Proc[[#This Row],[DateClosed]]))-1)</f>
        <v>7</v>
      </c>
      <c r="R9654" s="140" t="s">
        <v>476</v>
      </c>
      <c r="S9654" s="155"/>
      <c r="T9654" s="155"/>
    </row>
    <row r="9655" spans="1:20" hidden="1">
      <c r="A9655" s="156" t="s">
        <v>11874</v>
      </c>
      <c r="B9655" s="155" t="str">
        <f>IFERROR(VLOOKUP(Proc[[#This Row],[App]],Table2[],3,0),"open")</f>
        <v>ok</v>
      </c>
      <c r="C9655" s="156" t="s">
        <v>377</v>
      </c>
      <c r="D9655" t="s">
        <v>11918</v>
      </c>
      <c r="E9655" t="s">
        <v>11699</v>
      </c>
      <c r="F9655" s="155" t="s">
        <v>12941</v>
      </c>
      <c r="G9655" s="156" t="s">
        <v>400</v>
      </c>
      <c r="H9655" s="155" t="str">
        <f>IF(Proc[[#This Row],[type]]="LFF (MDG-F)",MID(Proc[[#This Row],[Obj]],13,10),"")</f>
        <v/>
      </c>
      <c r="I9655" s="156"/>
      <c r="J9655" s="155" t="b">
        <f>Proc[[#This Row],[Requested]]=Proc[[#This Row],[CurrentParent]]</f>
        <v>0</v>
      </c>
      <c r="K9655" s="155" t="str">
        <f>IF(Proc[[#This Row],[Author]]="Marcela Urrego",VLOOKUP(LEFT(Proc[[#This Row],[Requested]],1),Table3[#All],2,0),VLOOKUP(Proc[[#This Row],[Author]],Table4[],2,0))</f>
        <v>HC</v>
      </c>
      <c r="L9655" s="155" t="s">
        <v>7801</v>
      </c>
      <c r="M9655" s="140">
        <v>46106</v>
      </c>
      <c r="N9655" s="140"/>
      <c r="O9655" s="140"/>
      <c r="P9655" s="140" t="str">
        <f ca="1">IF(Proc[[#This Row],[DaysAgeing]]&gt;5,"yep","on track")</f>
        <v>yep</v>
      </c>
      <c r="Q9655" s="2">
        <f ca="1">IF(Proc[[#This Row],[DateClosed]]="",ABS(NETWORKDAYS(Proc[[#This Row],[DateOpened]],TODAY()))-1,ABS(NETWORKDAYS(Proc[[#This Row],[DateOpened]],Proc[[#This Row],[DateClosed]]))-1)</f>
        <v>7</v>
      </c>
      <c r="R9655" s="140" t="s">
        <v>476</v>
      </c>
      <c r="S9655" s="155"/>
      <c r="T9655" s="155"/>
    </row>
    <row r="9656" spans="1:20" hidden="1">
      <c r="A9656" s="156" t="s">
        <v>11874</v>
      </c>
      <c r="B9656" s="155" t="str">
        <f>IFERROR(VLOOKUP(Proc[[#This Row],[App]],Table2[],3,0),"open")</f>
        <v>ok</v>
      </c>
      <c r="C9656" s="156" t="s">
        <v>377</v>
      </c>
      <c r="D9656" t="s">
        <v>11919</v>
      </c>
      <c r="E9656" t="s">
        <v>11699</v>
      </c>
      <c r="F9656" s="155" t="s">
        <v>12942</v>
      </c>
      <c r="G9656" s="156" t="s">
        <v>400</v>
      </c>
      <c r="H9656" s="155" t="str">
        <f>IF(Proc[[#This Row],[type]]="LFF (MDG-F)",MID(Proc[[#This Row],[Obj]],13,10),"")</f>
        <v/>
      </c>
      <c r="I9656" s="156"/>
      <c r="J9656" s="155" t="b">
        <f>Proc[[#This Row],[Requested]]=Proc[[#This Row],[CurrentParent]]</f>
        <v>0</v>
      </c>
      <c r="K9656" s="155" t="str">
        <f>IF(Proc[[#This Row],[Author]]="Marcela Urrego",VLOOKUP(LEFT(Proc[[#This Row],[Requested]],1),Table3[#All],2,0),VLOOKUP(Proc[[#This Row],[Author]],Table4[],2,0))</f>
        <v>HC</v>
      </c>
      <c r="L9656" s="155" t="s">
        <v>7801</v>
      </c>
      <c r="M9656" s="140">
        <v>46106</v>
      </c>
      <c r="N9656" s="140"/>
      <c r="O9656" s="140"/>
      <c r="P9656" s="140" t="str">
        <f ca="1">IF(Proc[[#This Row],[DaysAgeing]]&gt;5,"yep","on track")</f>
        <v>yep</v>
      </c>
      <c r="Q9656" s="2">
        <f ca="1">IF(Proc[[#This Row],[DateClosed]]="",ABS(NETWORKDAYS(Proc[[#This Row],[DateOpened]],TODAY()))-1,ABS(NETWORKDAYS(Proc[[#This Row],[DateOpened]],Proc[[#This Row],[DateClosed]]))-1)</f>
        <v>7</v>
      </c>
      <c r="R9656" s="140" t="s">
        <v>476</v>
      </c>
      <c r="S9656" s="155"/>
      <c r="T9656" s="155"/>
    </row>
    <row r="9657" spans="1:20" hidden="1">
      <c r="A9657" s="156" t="s">
        <v>11874</v>
      </c>
      <c r="B9657" s="155" t="str">
        <f>IFERROR(VLOOKUP(Proc[[#This Row],[App]],Table2[],3,0),"open")</f>
        <v>ok</v>
      </c>
      <c r="C9657" s="156" t="s">
        <v>377</v>
      </c>
      <c r="D9657" t="s">
        <v>11920</v>
      </c>
      <c r="E9657" t="s">
        <v>11699</v>
      </c>
      <c r="F9657" s="155" t="s">
        <v>12943</v>
      </c>
      <c r="G9657" s="156" t="s">
        <v>400</v>
      </c>
      <c r="H9657" s="155" t="str">
        <f>IF(Proc[[#This Row],[type]]="LFF (MDG-F)",MID(Proc[[#This Row],[Obj]],13,10),"")</f>
        <v/>
      </c>
      <c r="I9657" s="156"/>
      <c r="J9657" s="155" t="b">
        <f>Proc[[#This Row],[Requested]]=Proc[[#This Row],[CurrentParent]]</f>
        <v>0</v>
      </c>
      <c r="K9657" s="155" t="str">
        <f>IF(Proc[[#This Row],[Author]]="Marcela Urrego",VLOOKUP(LEFT(Proc[[#This Row],[Requested]],1),Table3[#All],2,0),VLOOKUP(Proc[[#This Row],[Author]],Table4[],2,0))</f>
        <v>HC</v>
      </c>
      <c r="L9657" s="155" t="s">
        <v>7801</v>
      </c>
      <c r="M9657" s="140">
        <v>46106</v>
      </c>
      <c r="N9657" s="140"/>
      <c r="O9657" s="140"/>
      <c r="P9657" s="140" t="str">
        <f ca="1">IF(Proc[[#This Row],[DaysAgeing]]&gt;5,"yep","on track")</f>
        <v>yep</v>
      </c>
      <c r="Q9657" s="2">
        <f ca="1">IF(Proc[[#This Row],[DateClosed]]="",ABS(NETWORKDAYS(Proc[[#This Row],[DateOpened]],TODAY()))-1,ABS(NETWORKDAYS(Proc[[#This Row],[DateOpened]],Proc[[#This Row],[DateClosed]]))-1)</f>
        <v>7</v>
      </c>
      <c r="R9657" s="140" t="s">
        <v>476</v>
      </c>
      <c r="S9657" s="155"/>
      <c r="T9657" s="155"/>
    </row>
    <row r="9658" spans="1:20" hidden="1">
      <c r="A9658" s="156" t="s">
        <v>11874</v>
      </c>
      <c r="B9658" s="155" t="str">
        <f>IFERROR(VLOOKUP(Proc[[#This Row],[App]],Table2[],3,0),"open")</f>
        <v>ok</v>
      </c>
      <c r="C9658" s="156" t="s">
        <v>369</v>
      </c>
      <c r="D9658" t="s">
        <v>11921</v>
      </c>
      <c r="E9658" t="s">
        <v>11699</v>
      </c>
      <c r="F9658" s="155" t="s">
        <v>11699</v>
      </c>
      <c r="G9658" s="156" t="s">
        <v>400</v>
      </c>
      <c r="H9658" s="155" t="str">
        <f>IF(Proc[[#This Row],[type]]="LFF (MDG-F)",MID(Proc[[#This Row],[Obj]],13,10),"")</f>
        <v/>
      </c>
      <c r="I9658" s="156"/>
      <c r="J9658" s="155" t="b">
        <f>Proc[[#This Row],[Requested]]=Proc[[#This Row],[CurrentParent]]</f>
        <v>1</v>
      </c>
      <c r="K9658" s="155" t="str">
        <f>IF(Proc[[#This Row],[Author]]="Marcela Urrego",VLOOKUP(LEFT(Proc[[#This Row],[Requested]],1),Table3[#All],2,0),VLOOKUP(Proc[[#This Row],[Author]],Table4[],2,0))</f>
        <v>HC</v>
      </c>
      <c r="L9658" s="155" t="s">
        <v>7801</v>
      </c>
      <c r="M9658" s="140">
        <v>46106</v>
      </c>
      <c r="N9658" s="140"/>
      <c r="O9658" s="140"/>
      <c r="P9658" s="140" t="str">
        <f ca="1">IF(Proc[[#This Row],[DaysAgeing]]&gt;5,"yep","on track")</f>
        <v>yep</v>
      </c>
      <c r="Q9658" s="2">
        <f ca="1">IF(Proc[[#This Row],[DateClosed]]="",ABS(NETWORKDAYS(Proc[[#This Row],[DateOpened]],TODAY()))-1,ABS(NETWORKDAYS(Proc[[#This Row],[DateOpened]],Proc[[#This Row],[DateClosed]]))-1)</f>
        <v>7</v>
      </c>
      <c r="R9658" s="140" t="s">
        <v>476</v>
      </c>
      <c r="S9658" s="155"/>
      <c r="T9658" s="155"/>
    </row>
    <row r="9659" spans="1:20" hidden="1">
      <c r="A9659" s="156" t="s">
        <v>11874</v>
      </c>
      <c r="B9659" s="155" t="str">
        <f>IFERROR(VLOOKUP(Proc[[#This Row],[App]],Table2[],3,0),"open")</f>
        <v>ok</v>
      </c>
      <c r="C9659" s="156" t="s">
        <v>369</v>
      </c>
      <c r="D9659" t="s">
        <v>11922</v>
      </c>
      <c r="E9659" t="s">
        <v>11699</v>
      </c>
      <c r="F9659" s="155" t="s">
        <v>11699</v>
      </c>
      <c r="G9659" s="156" t="s">
        <v>400</v>
      </c>
      <c r="H9659" s="155" t="str">
        <f>IF(Proc[[#This Row],[type]]="LFF (MDG-F)",MID(Proc[[#This Row],[Obj]],13,10),"")</f>
        <v/>
      </c>
      <c r="I9659" s="156"/>
      <c r="J9659" s="155" t="b">
        <f>Proc[[#This Row],[Requested]]=Proc[[#This Row],[CurrentParent]]</f>
        <v>1</v>
      </c>
      <c r="K9659" s="155" t="str">
        <f>IF(Proc[[#This Row],[Author]]="Marcela Urrego",VLOOKUP(LEFT(Proc[[#This Row],[Requested]],1),Table3[#All],2,0),VLOOKUP(Proc[[#This Row],[Author]],Table4[],2,0))</f>
        <v>HC</v>
      </c>
      <c r="L9659" s="155" t="s">
        <v>7801</v>
      </c>
      <c r="M9659" s="140">
        <v>46106</v>
      </c>
      <c r="N9659" s="140"/>
      <c r="O9659" s="140"/>
      <c r="P9659" s="140" t="str">
        <f ca="1">IF(Proc[[#This Row],[DaysAgeing]]&gt;5,"yep","on track")</f>
        <v>yep</v>
      </c>
      <c r="Q9659" s="2">
        <f ca="1">IF(Proc[[#This Row],[DateClosed]]="",ABS(NETWORKDAYS(Proc[[#This Row],[DateOpened]],TODAY()))-1,ABS(NETWORKDAYS(Proc[[#This Row],[DateOpened]],Proc[[#This Row],[DateClosed]]))-1)</f>
        <v>7</v>
      </c>
      <c r="R9659" s="140" t="s">
        <v>476</v>
      </c>
      <c r="S9659" s="155"/>
      <c r="T9659" s="155"/>
    </row>
    <row r="9660" spans="1:20" hidden="1">
      <c r="A9660" s="156" t="s">
        <v>11874</v>
      </c>
      <c r="B9660" s="155" t="str">
        <f>IFERROR(VLOOKUP(Proc[[#This Row],[App]],Table2[],3,0),"open")</f>
        <v>ok</v>
      </c>
      <c r="C9660" s="156" t="s">
        <v>377</v>
      </c>
      <c r="D9660" t="s">
        <v>11923</v>
      </c>
      <c r="E9660" t="s">
        <v>11699</v>
      </c>
      <c r="F9660" s="155" t="s">
        <v>12944</v>
      </c>
      <c r="G9660" s="156" t="s">
        <v>400</v>
      </c>
      <c r="H9660" s="155" t="str">
        <f>IF(Proc[[#This Row],[type]]="LFF (MDG-F)",MID(Proc[[#This Row],[Obj]],13,10),"")</f>
        <v/>
      </c>
      <c r="I9660" s="156"/>
      <c r="J9660" s="155" t="b">
        <f>Proc[[#This Row],[Requested]]=Proc[[#This Row],[CurrentParent]]</f>
        <v>0</v>
      </c>
      <c r="K9660" s="155" t="str">
        <f>IF(Proc[[#This Row],[Author]]="Marcela Urrego",VLOOKUP(LEFT(Proc[[#This Row],[Requested]],1),Table3[#All],2,0),VLOOKUP(Proc[[#This Row],[Author]],Table4[],2,0))</f>
        <v>HC</v>
      </c>
      <c r="L9660" s="155" t="s">
        <v>7801</v>
      </c>
      <c r="M9660" s="140">
        <v>46106</v>
      </c>
      <c r="N9660" s="140"/>
      <c r="O9660" s="140"/>
      <c r="P9660" s="140" t="str">
        <f ca="1">IF(Proc[[#This Row],[DaysAgeing]]&gt;5,"yep","on track")</f>
        <v>yep</v>
      </c>
      <c r="Q9660" s="2">
        <f ca="1">IF(Proc[[#This Row],[DateClosed]]="",ABS(NETWORKDAYS(Proc[[#This Row],[DateOpened]],TODAY()))-1,ABS(NETWORKDAYS(Proc[[#This Row],[DateOpened]],Proc[[#This Row],[DateClosed]]))-1)</f>
        <v>7</v>
      </c>
      <c r="R9660" s="140" t="s">
        <v>476</v>
      </c>
      <c r="S9660" s="155"/>
      <c r="T9660" s="155"/>
    </row>
    <row r="9661" spans="1:20" hidden="1">
      <c r="A9661" s="156" t="s">
        <v>11874</v>
      </c>
      <c r="B9661" s="155" t="str">
        <f>IFERROR(VLOOKUP(Proc[[#This Row],[App]],Table2[],3,0),"open")</f>
        <v>ok</v>
      </c>
      <c r="C9661" s="156" t="s">
        <v>377</v>
      </c>
      <c r="D9661" t="s">
        <v>11924</v>
      </c>
      <c r="E9661" t="s">
        <v>11699</v>
      </c>
      <c r="F9661" s="155" t="s">
        <v>12945</v>
      </c>
      <c r="G9661" s="156" t="s">
        <v>400</v>
      </c>
      <c r="H9661" s="155" t="str">
        <f>IF(Proc[[#This Row],[type]]="LFF (MDG-F)",MID(Proc[[#This Row],[Obj]],13,10),"")</f>
        <v/>
      </c>
      <c r="I9661" s="156"/>
      <c r="J9661" s="155" t="b">
        <f>Proc[[#This Row],[Requested]]=Proc[[#This Row],[CurrentParent]]</f>
        <v>0</v>
      </c>
      <c r="K9661" s="155" t="str">
        <f>IF(Proc[[#This Row],[Author]]="Marcela Urrego",VLOOKUP(LEFT(Proc[[#This Row],[Requested]],1),Table3[#All],2,0),VLOOKUP(Proc[[#This Row],[Author]],Table4[],2,0))</f>
        <v>HC</v>
      </c>
      <c r="L9661" s="155" t="s">
        <v>7801</v>
      </c>
      <c r="M9661" s="140">
        <v>46106</v>
      </c>
      <c r="N9661" s="140"/>
      <c r="O9661" s="140"/>
      <c r="P9661" s="140" t="str">
        <f ca="1">IF(Proc[[#This Row],[DaysAgeing]]&gt;5,"yep","on track")</f>
        <v>yep</v>
      </c>
      <c r="Q9661" s="2">
        <f ca="1">IF(Proc[[#This Row],[DateClosed]]="",ABS(NETWORKDAYS(Proc[[#This Row],[DateOpened]],TODAY()))-1,ABS(NETWORKDAYS(Proc[[#This Row],[DateOpened]],Proc[[#This Row],[DateClosed]]))-1)</f>
        <v>7</v>
      </c>
      <c r="R9661" s="140" t="s">
        <v>476</v>
      </c>
      <c r="S9661" s="155"/>
      <c r="T9661" s="155"/>
    </row>
    <row r="9662" spans="1:20" hidden="1">
      <c r="A9662" s="156" t="s">
        <v>11874</v>
      </c>
      <c r="B9662" s="155" t="str">
        <f>IFERROR(VLOOKUP(Proc[[#This Row],[App]],Table2[],3,0),"open")</f>
        <v>ok</v>
      </c>
      <c r="C9662" s="156" t="s">
        <v>377</v>
      </c>
      <c r="D9662" t="s">
        <v>11925</v>
      </c>
      <c r="E9662" t="s">
        <v>11699</v>
      </c>
      <c r="F9662" s="155" t="s">
        <v>12946</v>
      </c>
      <c r="G9662" s="156" t="s">
        <v>400</v>
      </c>
      <c r="H9662" s="155" t="str">
        <f>IF(Proc[[#This Row],[type]]="LFF (MDG-F)",MID(Proc[[#This Row],[Obj]],13,10),"")</f>
        <v/>
      </c>
      <c r="I9662" s="156"/>
      <c r="J9662" s="155" t="b">
        <f>Proc[[#This Row],[Requested]]=Proc[[#This Row],[CurrentParent]]</f>
        <v>0</v>
      </c>
      <c r="K9662" s="155" t="str">
        <f>IF(Proc[[#This Row],[Author]]="Marcela Urrego",VLOOKUP(LEFT(Proc[[#This Row],[Requested]],1),Table3[#All],2,0),VLOOKUP(Proc[[#This Row],[Author]],Table4[],2,0))</f>
        <v>HC</v>
      </c>
      <c r="L9662" s="155" t="s">
        <v>7801</v>
      </c>
      <c r="M9662" s="140">
        <v>46106</v>
      </c>
      <c r="N9662" s="140"/>
      <c r="O9662" s="140"/>
      <c r="P9662" s="140" t="str">
        <f ca="1">IF(Proc[[#This Row],[DaysAgeing]]&gt;5,"yep","on track")</f>
        <v>yep</v>
      </c>
      <c r="Q9662" s="2">
        <f ca="1">IF(Proc[[#This Row],[DateClosed]]="",ABS(NETWORKDAYS(Proc[[#This Row],[DateOpened]],TODAY()))-1,ABS(NETWORKDAYS(Proc[[#This Row],[DateOpened]],Proc[[#This Row],[DateClosed]]))-1)</f>
        <v>7</v>
      </c>
      <c r="R9662" s="140" t="s">
        <v>476</v>
      </c>
      <c r="S9662" s="155"/>
      <c r="T9662" s="155"/>
    </row>
    <row r="9663" spans="1:20" hidden="1">
      <c r="A9663" s="156" t="s">
        <v>11874</v>
      </c>
      <c r="B9663" s="155" t="str">
        <f>IFERROR(VLOOKUP(Proc[[#This Row],[App]],Table2[],3,0),"open")</f>
        <v>ok</v>
      </c>
      <c r="C9663" s="156" t="s">
        <v>377</v>
      </c>
      <c r="D9663" t="s">
        <v>11926</v>
      </c>
      <c r="E9663" t="s">
        <v>11699</v>
      </c>
      <c r="F9663" s="155" t="s">
        <v>12947</v>
      </c>
      <c r="G9663" s="156" t="s">
        <v>400</v>
      </c>
      <c r="H9663" s="155" t="str">
        <f>IF(Proc[[#This Row],[type]]="LFF (MDG-F)",MID(Proc[[#This Row],[Obj]],13,10),"")</f>
        <v/>
      </c>
      <c r="I9663" s="156"/>
      <c r="J9663" s="155" t="b">
        <f>Proc[[#This Row],[Requested]]=Proc[[#This Row],[CurrentParent]]</f>
        <v>0</v>
      </c>
      <c r="K9663" s="155" t="str">
        <f>IF(Proc[[#This Row],[Author]]="Marcela Urrego",VLOOKUP(LEFT(Proc[[#This Row],[Requested]],1),Table3[#All],2,0),VLOOKUP(Proc[[#This Row],[Author]],Table4[],2,0))</f>
        <v>HC</v>
      </c>
      <c r="L9663" s="155" t="s">
        <v>7801</v>
      </c>
      <c r="M9663" s="140">
        <v>46106</v>
      </c>
      <c r="N9663" s="140"/>
      <c r="O9663" s="140"/>
      <c r="P9663" s="140" t="str">
        <f ca="1">IF(Proc[[#This Row],[DaysAgeing]]&gt;5,"yep","on track")</f>
        <v>yep</v>
      </c>
      <c r="Q9663" s="2">
        <f ca="1">IF(Proc[[#This Row],[DateClosed]]="",ABS(NETWORKDAYS(Proc[[#This Row],[DateOpened]],TODAY()))-1,ABS(NETWORKDAYS(Proc[[#This Row],[DateOpened]],Proc[[#This Row],[DateClosed]]))-1)</f>
        <v>7</v>
      </c>
      <c r="R9663" s="140" t="s">
        <v>476</v>
      </c>
      <c r="S9663" s="155"/>
      <c r="T9663" s="155"/>
    </row>
    <row r="9664" spans="1:20" hidden="1">
      <c r="A9664" s="156" t="s">
        <v>11874</v>
      </c>
      <c r="B9664" s="155" t="str">
        <f>IFERROR(VLOOKUP(Proc[[#This Row],[App]],Table2[],3,0),"open")</f>
        <v>ok</v>
      </c>
      <c r="C9664" s="156" t="s">
        <v>377</v>
      </c>
      <c r="D9664" t="s">
        <v>11927</v>
      </c>
      <c r="E9664" t="s">
        <v>11699</v>
      </c>
      <c r="F9664" s="155" t="s">
        <v>12948</v>
      </c>
      <c r="G9664" s="156" t="s">
        <v>400</v>
      </c>
      <c r="H9664" s="155" t="str">
        <f>IF(Proc[[#This Row],[type]]="LFF (MDG-F)",MID(Proc[[#This Row],[Obj]],13,10),"")</f>
        <v/>
      </c>
      <c r="I9664" s="156"/>
      <c r="J9664" s="155" t="b">
        <f>Proc[[#This Row],[Requested]]=Proc[[#This Row],[CurrentParent]]</f>
        <v>0</v>
      </c>
      <c r="K9664" s="155" t="str">
        <f>IF(Proc[[#This Row],[Author]]="Marcela Urrego",VLOOKUP(LEFT(Proc[[#This Row],[Requested]],1),Table3[#All],2,0),VLOOKUP(Proc[[#This Row],[Author]],Table4[],2,0))</f>
        <v>HC</v>
      </c>
      <c r="L9664" s="155" t="s">
        <v>7801</v>
      </c>
      <c r="M9664" s="140">
        <v>46106</v>
      </c>
      <c r="N9664" s="140"/>
      <c r="O9664" s="140"/>
      <c r="P9664" s="140" t="str">
        <f ca="1">IF(Proc[[#This Row],[DaysAgeing]]&gt;5,"yep","on track")</f>
        <v>yep</v>
      </c>
      <c r="Q9664" s="2">
        <f ca="1">IF(Proc[[#This Row],[DateClosed]]="",ABS(NETWORKDAYS(Proc[[#This Row],[DateOpened]],TODAY()))-1,ABS(NETWORKDAYS(Proc[[#This Row],[DateOpened]],Proc[[#This Row],[DateClosed]]))-1)</f>
        <v>7</v>
      </c>
      <c r="R9664" s="140" t="s">
        <v>476</v>
      </c>
      <c r="S9664" s="155"/>
      <c r="T9664" s="155"/>
    </row>
    <row r="9665" spans="1:20" hidden="1">
      <c r="A9665" s="156" t="s">
        <v>11874</v>
      </c>
      <c r="B9665" s="155" t="str">
        <f>IFERROR(VLOOKUP(Proc[[#This Row],[App]],Table2[],3,0),"open")</f>
        <v>ok</v>
      </c>
      <c r="C9665" s="156" t="s">
        <v>377</v>
      </c>
      <c r="D9665" t="s">
        <v>11928</v>
      </c>
      <c r="E9665" t="s">
        <v>11699</v>
      </c>
      <c r="F9665" s="155" t="s">
        <v>12949</v>
      </c>
      <c r="G9665" s="156" t="s">
        <v>400</v>
      </c>
      <c r="H9665" s="155" t="str">
        <f>IF(Proc[[#This Row],[type]]="LFF (MDG-F)",MID(Proc[[#This Row],[Obj]],13,10),"")</f>
        <v/>
      </c>
      <c r="I9665" s="156"/>
      <c r="J9665" s="155" t="b">
        <f>Proc[[#This Row],[Requested]]=Proc[[#This Row],[CurrentParent]]</f>
        <v>0</v>
      </c>
      <c r="K9665" s="155" t="str">
        <f>IF(Proc[[#This Row],[Author]]="Marcela Urrego",VLOOKUP(LEFT(Proc[[#This Row],[Requested]],1),Table3[#All],2,0),VLOOKUP(Proc[[#This Row],[Author]],Table4[],2,0))</f>
        <v>HC</v>
      </c>
      <c r="L9665" s="155" t="s">
        <v>7801</v>
      </c>
      <c r="M9665" s="140">
        <v>46106</v>
      </c>
      <c r="N9665" s="140"/>
      <c r="O9665" s="140"/>
      <c r="P9665" s="140" t="str">
        <f ca="1">IF(Proc[[#This Row],[DaysAgeing]]&gt;5,"yep","on track")</f>
        <v>yep</v>
      </c>
      <c r="Q9665" s="2">
        <f ca="1">IF(Proc[[#This Row],[DateClosed]]="",ABS(NETWORKDAYS(Proc[[#This Row],[DateOpened]],TODAY()))-1,ABS(NETWORKDAYS(Proc[[#This Row],[DateOpened]],Proc[[#This Row],[DateClosed]]))-1)</f>
        <v>7</v>
      </c>
      <c r="R9665" s="140" t="s">
        <v>476</v>
      </c>
      <c r="S9665" s="155"/>
      <c r="T9665" s="155"/>
    </row>
    <row r="9666" spans="1:20" hidden="1">
      <c r="A9666" s="156" t="s">
        <v>11874</v>
      </c>
      <c r="B9666" s="155" t="str">
        <f>IFERROR(VLOOKUP(Proc[[#This Row],[App]],Table2[],3,0),"open")</f>
        <v>ok</v>
      </c>
      <c r="C9666" s="156" t="s">
        <v>377</v>
      </c>
      <c r="D9666" t="s">
        <v>11929</v>
      </c>
      <c r="E9666" t="s">
        <v>11699</v>
      </c>
      <c r="F9666" s="155" t="s">
        <v>12950</v>
      </c>
      <c r="G9666" s="156" t="s">
        <v>400</v>
      </c>
      <c r="H9666" s="155" t="str">
        <f>IF(Proc[[#This Row],[type]]="LFF (MDG-F)",MID(Proc[[#This Row],[Obj]],13,10),"")</f>
        <v/>
      </c>
      <c r="I9666" s="156"/>
      <c r="J9666" s="155" t="b">
        <f>Proc[[#This Row],[Requested]]=Proc[[#This Row],[CurrentParent]]</f>
        <v>0</v>
      </c>
      <c r="K9666" s="155" t="str">
        <f>IF(Proc[[#This Row],[Author]]="Marcela Urrego",VLOOKUP(LEFT(Proc[[#This Row],[Requested]],1),Table3[#All],2,0),VLOOKUP(Proc[[#This Row],[Author]],Table4[],2,0))</f>
        <v>HC</v>
      </c>
      <c r="L9666" s="155" t="s">
        <v>7801</v>
      </c>
      <c r="M9666" s="140">
        <v>46106</v>
      </c>
      <c r="N9666" s="140"/>
      <c r="O9666" s="140"/>
      <c r="P9666" s="140" t="str">
        <f ca="1">IF(Proc[[#This Row],[DaysAgeing]]&gt;5,"yep","on track")</f>
        <v>yep</v>
      </c>
      <c r="Q9666" s="2">
        <f ca="1">IF(Proc[[#This Row],[DateClosed]]="",ABS(NETWORKDAYS(Proc[[#This Row],[DateOpened]],TODAY()))-1,ABS(NETWORKDAYS(Proc[[#This Row],[DateOpened]],Proc[[#This Row],[DateClosed]]))-1)</f>
        <v>7</v>
      </c>
      <c r="R9666" s="140" t="s">
        <v>476</v>
      </c>
      <c r="S9666" s="155"/>
      <c r="T9666" s="155"/>
    </row>
    <row r="9667" spans="1:20" hidden="1">
      <c r="A9667" s="156" t="s">
        <v>11874</v>
      </c>
      <c r="B9667" s="155" t="str">
        <f>IFERROR(VLOOKUP(Proc[[#This Row],[App]],Table2[],3,0),"open")</f>
        <v>ok</v>
      </c>
      <c r="C9667" s="156" t="s">
        <v>377</v>
      </c>
      <c r="D9667" t="s">
        <v>11930</v>
      </c>
      <c r="E9667" t="s">
        <v>11699</v>
      </c>
      <c r="F9667" s="155" t="s">
        <v>12951</v>
      </c>
      <c r="G9667" s="156" t="s">
        <v>400</v>
      </c>
      <c r="H9667" s="155" t="str">
        <f>IF(Proc[[#This Row],[type]]="LFF (MDG-F)",MID(Proc[[#This Row],[Obj]],13,10),"")</f>
        <v/>
      </c>
      <c r="I9667" s="156"/>
      <c r="J9667" s="155" t="b">
        <f>Proc[[#This Row],[Requested]]=Proc[[#This Row],[CurrentParent]]</f>
        <v>0</v>
      </c>
      <c r="K9667" s="155" t="str">
        <f>IF(Proc[[#This Row],[Author]]="Marcela Urrego",VLOOKUP(LEFT(Proc[[#This Row],[Requested]],1),Table3[#All],2,0),VLOOKUP(Proc[[#This Row],[Author]],Table4[],2,0))</f>
        <v>HC</v>
      </c>
      <c r="L9667" s="155" t="s">
        <v>7801</v>
      </c>
      <c r="M9667" s="140">
        <v>46106</v>
      </c>
      <c r="N9667" s="140"/>
      <c r="O9667" s="140"/>
      <c r="P9667" s="140" t="str">
        <f ca="1">IF(Proc[[#This Row],[DaysAgeing]]&gt;5,"yep","on track")</f>
        <v>yep</v>
      </c>
      <c r="Q9667" s="2">
        <f ca="1">IF(Proc[[#This Row],[DateClosed]]="",ABS(NETWORKDAYS(Proc[[#This Row],[DateOpened]],TODAY()))-1,ABS(NETWORKDAYS(Proc[[#This Row],[DateOpened]],Proc[[#This Row],[DateClosed]]))-1)</f>
        <v>7</v>
      </c>
      <c r="R9667" s="140" t="s">
        <v>476</v>
      </c>
      <c r="S9667" s="155"/>
      <c r="T9667" s="155"/>
    </row>
    <row r="9668" spans="1:20" hidden="1">
      <c r="A9668" s="156" t="s">
        <v>11874</v>
      </c>
      <c r="B9668" s="155" t="str">
        <f>IFERROR(VLOOKUP(Proc[[#This Row],[App]],Table2[],3,0),"open")</f>
        <v>ok</v>
      </c>
      <c r="C9668" s="156" t="s">
        <v>377</v>
      </c>
      <c r="D9668" t="s">
        <v>11931</v>
      </c>
      <c r="E9668" t="s">
        <v>11699</v>
      </c>
      <c r="F9668" s="155" t="s">
        <v>12952</v>
      </c>
      <c r="G9668" s="156" t="s">
        <v>400</v>
      </c>
      <c r="H9668" s="155" t="str">
        <f>IF(Proc[[#This Row],[type]]="LFF (MDG-F)",MID(Proc[[#This Row],[Obj]],13,10),"")</f>
        <v/>
      </c>
      <c r="I9668" s="156"/>
      <c r="J9668" s="155" t="b">
        <f>Proc[[#This Row],[Requested]]=Proc[[#This Row],[CurrentParent]]</f>
        <v>0</v>
      </c>
      <c r="K9668" s="155" t="str">
        <f>IF(Proc[[#This Row],[Author]]="Marcela Urrego",VLOOKUP(LEFT(Proc[[#This Row],[Requested]],1),Table3[#All],2,0),VLOOKUP(Proc[[#This Row],[Author]],Table4[],2,0))</f>
        <v>HC</v>
      </c>
      <c r="L9668" s="155" t="s">
        <v>7801</v>
      </c>
      <c r="M9668" s="140">
        <v>46106</v>
      </c>
      <c r="N9668" s="140"/>
      <c r="O9668" s="140"/>
      <c r="P9668" s="140" t="str">
        <f ca="1">IF(Proc[[#This Row],[DaysAgeing]]&gt;5,"yep","on track")</f>
        <v>yep</v>
      </c>
      <c r="Q9668" s="2">
        <f ca="1">IF(Proc[[#This Row],[DateClosed]]="",ABS(NETWORKDAYS(Proc[[#This Row],[DateOpened]],TODAY()))-1,ABS(NETWORKDAYS(Proc[[#This Row],[DateOpened]],Proc[[#This Row],[DateClosed]]))-1)</f>
        <v>7</v>
      </c>
      <c r="R9668" s="140" t="s">
        <v>476</v>
      </c>
      <c r="S9668" s="155"/>
      <c r="T9668" s="155"/>
    </row>
    <row r="9669" spans="1:20" hidden="1">
      <c r="A9669" s="156" t="s">
        <v>11874</v>
      </c>
      <c r="B9669" s="155" t="str">
        <f>IFERROR(VLOOKUP(Proc[[#This Row],[App]],Table2[],3,0),"open")</f>
        <v>ok</v>
      </c>
      <c r="C9669" s="156" t="s">
        <v>377</v>
      </c>
      <c r="D9669" t="s">
        <v>11932</v>
      </c>
      <c r="E9669" t="s">
        <v>11699</v>
      </c>
      <c r="F9669" s="155" t="s">
        <v>12953</v>
      </c>
      <c r="G9669" s="156" t="s">
        <v>400</v>
      </c>
      <c r="H9669" s="155" t="str">
        <f>IF(Proc[[#This Row],[type]]="LFF (MDG-F)",MID(Proc[[#This Row],[Obj]],13,10),"")</f>
        <v/>
      </c>
      <c r="I9669" s="156"/>
      <c r="J9669" s="155" t="b">
        <f>Proc[[#This Row],[Requested]]=Proc[[#This Row],[CurrentParent]]</f>
        <v>0</v>
      </c>
      <c r="K9669" s="155" t="str">
        <f>IF(Proc[[#This Row],[Author]]="Marcela Urrego",VLOOKUP(LEFT(Proc[[#This Row],[Requested]],1),Table3[#All],2,0),VLOOKUP(Proc[[#This Row],[Author]],Table4[],2,0))</f>
        <v>HC</v>
      </c>
      <c r="L9669" s="155" t="s">
        <v>7801</v>
      </c>
      <c r="M9669" s="140">
        <v>46106</v>
      </c>
      <c r="N9669" s="140"/>
      <c r="O9669" s="140"/>
      <c r="P9669" s="140" t="str">
        <f ca="1">IF(Proc[[#This Row],[DaysAgeing]]&gt;5,"yep","on track")</f>
        <v>yep</v>
      </c>
      <c r="Q9669" s="2">
        <f ca="1">IF(Proc[[#This Row],[DateClosed]]="",ABS(NETWORKDAYS(Proc[[#This Row],[DateOpened]],TODAY()))-1,ABS(NETWORKDAYS(Proc[[#This Row],[DateOpened]],Proc[[#This Row],[DateClosed]]))-1)</f>
        <v>7</v>
      </c>
      <c r="R9669" s="140" t="s">
        <v>476</v>
      </c>
      <c r="S9669" s="155"/>
      <c r="T9669" s="155"/>
    </row>
    <row r="9670" spans="1:20" hidden="1">
      <c r="A9670" s="156" t="s">
        <v>11874</v>
      </c>
      <c r="B9670" s="155" t="str">
        <f>IFERROR(VLOOKUP(Proc[[#This Row],[App]],Table2[],3,0),"open")</f>
        <v>ok</v>
      </c>
      <c r="C9670" s="156" t="s">
        <v>377</v>
      </c>
      <c r="D9670" t="s">
        <v>11933</v>
      </c>
      <c r="E9670" t="s">
        <v>11699</v>
      </c>
      <c r="F9670" s="155" t="s">
        <v>12954</v>
      </c>
      <c r="G9670" s="156" t="s">
        <v>400</v>
      </c>
      <c r="H9670" s="155" t="str">
        <f>IF(Proc[[#This Row],[type]]="LFF (MDG-F)",MID(Proc[[#This Row],[Obj]],13,10),"")</f>
        <v/>
      </c>
      <c r="I9670" s="156"/>
      <c r="J9670" s="155" t="b">
        <f>Proc[[#This Row],[Requested]]=Proc[[#This Row],[CurrentParent]]</f>
        <v>0</v>
      </c>
      <c r="K9670" s="155" t="str">
        <f>IF(Proc[[#This Row],[Author]]="Marcela Urrego",VLOOKUP(LEFT(Proc[[#This Row],[Requested]],1),Table3[#All],2,0),VLOOKUP(Proc[[#This Row],[Author]],Table4[],2,0))</f>
        <v>HC</v>
      </c>
      <c r="L9670" s="155" t="s">
        <v>7801</v>
      </c>
      <c r="M9670" s="140">
        <v>46106</v>
      </c>
      <c r="N9670" s="140"/>
      <c r="O9670" s="140"/>
      <c r="P9670" s="140" t="str">
        <f ca="1">IF(Proc[[#This Row],[DaysAgeing]]&gt;5,"yep","on track")</f>
        <v>yep</v>
      </c>
      <c r="Q9670" s="2">
        <f ca="1">IF(Proc[[#This Row],[DateClosed]]="",ABS(NETWORKDAYS(Proc[[#This Row],[DateOpened]],TODAY()))-1,ABS(NETWORKDAYS(Proc[[#This Row],[DateOpened]],Proc[[#This Row],[DateClosed]]))-1)</f>
        <v>7</v>
      </c>
      <c r="R9670" s="140" t="s">
        <v>476</v>
      </c>
      <c r="S9670" s="155"/>
      <c r="T9670" s="155"/>
    </row>
    <row r="9671" spans="1:20" hidden="1">
      <c r="A9671" s="156" t="s">
        <v>11874</v>
      </c>
      <c r="B9671" s="155" t="str">
        <f>IFERROR(VLOOKUP(Proc[[#This Row],[App]],Table2[],3,0),"open")</f>
        <v>ok</v>
      </c>
      <c r="C9671" s="156" t="s">
        <v>377</v>
      </c>
      <c r="D9671" t="s">
        <v>11934</v>
      </c>
      <c r="E9671" t="s">
        <v>11699</v>
      </c>
      <c r="F9671" s="155" t="s">
        <v>12955</v>
      </c>
      <c r="G9671" s="156" t="s">
        <v>400</v>
      </c>
      <c r="H9671" s="155" t="str">
        <f>IF(Proc[[#This Row],[type]]="LFF (MDG-F)",MID(Proc[[#This Row],[Obj]],13,10),"")</f>
        <v/>
      </c>
      <c r="I9671" s="156"/>
      <c r="J9671" s="155" t="b">
        <f>Proc[[#This Row],[Requested]]=Proc[[#This Row],[CurrentParent]]</f>
        <v>0</v>
      </c>
      <c r="K9671" s="155" t="str">
        <f>IF(Proc[[#This Row],[Author]]="Marcela Urrego",VLOOKUP(LEFT(Proc[[#This Row],[Requested]],1),Table3[#All],2,0),VLOOKUP(Proc[[#This Row],[Author]],Table4[],2,0))</f>
        <v>HC</v>
      </c>
      <c r="L9671" s="155" t="s">
        <v>7801</v>
      </c>
      <c r="M9671" s="140">
        <v>46106</v>
      </c>
      <c r="N9671" s="140"/>
      <c r="O9671" s="140"/>
      <c r="P9671" s="140" t="str">
        <f ca="1">IF(Proc[[#This Row],[DaysAgeing]]&gt;5,"yep","on track")</f>
        <v>yep</v>
      </c>
      <c r="Q9671" s="2">
        <f ca="1">IF(Proc[[#This Row],[DateClosed]]="",ABS(NETWORKDAYS(Proc[[#This Row],[DateOpened]],TODAY()))-1,ABS(NETWORKDAYS(Proc[[#This Row],[DateOpened]],Proc[[#This Row],[DateClosed]]))-1)</f>
        <v>7</v>
      </c>
      <c r="R9671" s="140" t="s">
        <v>476</v>
      </c>
      <c r="S9671" s="155"/>
      <c r="T9671" s="155"/>
    </row>
    <row r="9672" spans="1:20" hidden="1">
      <c r="A9672" s="156" t="s">
        <v>11874</v>
      </c>
      <c r="B9672" s="155" t="str">
        <f>IFERROR(VLOOKUP(Proc[[#This Row],[App]],Table2[],3,0),"open")</f>
        <v>ok</v>
      </c>
      <c r="C9672" s="156" t="s">
        <v>377</v>
      </c>
      <c r="D9672" t="s">
        <v>11935</v>
      </c>
      <c r="E9672" t="s">
        <v>11699</v>
      </c>
      <c r="F9672" s="155" t="s">
        <v>12956</v>
      </c>
      <c r="G9672" s="156" t="s">
        <v>400</v>
      </c>
      <c r="H9672" s="155" t="str">
        <f>IF(Proc[[#This Row],[type]]="LFF (MDG-F)",MID(Proc[[#This Row],[Obj]],13,10),"")</f>
        <v/>
      </c>
      <c r="I9672" s="156"/>
      <c r="J9672" s="155" t="b">
        <f>Proc[[#This Row],[Requested]]=Proc[[#This Row],[CurrentParent]]</f>
        <v>0</v>
      </c>
      <c r="K9672" s="155" t="str">
        <f>IF(Proc[[#This Row],[Author]]="Marcela Urrego",VLOOKUP(LEFT(Proc[[#This Row],[Requested]],1),Table3[#All],2,0),VLOOKUP(Proc[[#This Row],[Author]],Table4[],2,0))</f>
        <v>HC</v>
      </c>
      <c r="L9672" s="155" t="s">
        <v>7801</v>
      </c>
      <c r="M9672" s="140">
        <v>46106</v>
      </c>
      <c r="N9672" s="140"/>
      <c r="O9672" s="140"/>
      <c r="P9672" s="140" t="str">
        <f ca="1">IF(Proc[[#This Row],[DaysAgeing]]&gt;5,"yep","on track")</f>
        <v>yep</v>
      </c>
      <c r="Q9672" s="2">
        <f ca="1">IF(Proc[[#This Row],[DateClosed]]="",ABS(NETWORKDAYS(Proc[[#This Row],[DateOpened]],TODAY()))-1,ABS(NETWORKDAYS(Proc[[#This Row],[DateOpened]],Proc[[#This Row],[DateClosed]]))-1)</f>
        <v>7</v>
      </c>
      <c r="R9672" s="140" t="s">
        <v>476</v>
      </c>
      <c r="S9672" s="155"/>
      <c r="T9672" s="155"/>
    </row>
    <row r="9673" spans="1:20" hidden="1">
      <c r="A9673" s="156" t="s">
        <v>11874</v>
      </c>
      <c r="B9673" s="155" t="str">
        <f>IFERROR(VLOOKUP(Proc[[#This Row],[App]],Table2[],3,0),"open")</f>
        <v>ok</v>
      </c>
      <c r="C9673" s="156" t="s">
        <v>377</v>
      </c>
      <c r="D9673" t="s">
        <v>11936</v>
      </c>
      <c r="E9673" t="s">
        <v>11699</v>
      </c>
      <c r="F9673" s="155" t="s">
        <v>12957</v>
      </c>
      <c r="G9673" s="156" t="s">
        <v>400</v>
      </c>
      <c r="H9673" s="155" t="str">
        <f>IF(Proc[[#This Row],[type]]="LFF (MDG-F)",MID(Proc[[#This Row],[Obj]],13,10),"")</f>
        <v/>
      </c>
      <c r="I9673" s="156"/>
      <c r="J9673" s="155" t="b">
        <f>Proc[[#This Row],[Requested]]=Proc[[#This Row],[CurrentParent]]</f>
        <v>0</v>
      </c>
      <c r="K9673" s="155" t="str">
        <f>IF(Proc[[#This Row],[Author]]="Marcela Urrego",VLOOKUP(LEFT(Proc[[#This Row],[Requested]],1),Table3[#All],2,0),VLOOKUP(Proc[[#This Row],[Author]],Table4[],2,0))</f>
        <v>HC</v>
      </c>
      <c r="L9673" s="155" t="s">
        <v>7801</v>
      </c>
      <c r="M9673" s="140">
        <v>46106</v>
      </c>
      <c r="N9673" s="140"/>
      <c r="O9673" s="140"/>
      <c r="P9673" s="140" t="str">
        <f ca="1">IF(Proc[[#This Row],[DaysAgeing]]&gt;5,"yep","on track")</f>
        <v>yep</v>
      </c>
      <c r="Q9673" s="2">
        <f ca="1">IF(Proc[[#This Row],[DateClosed]]="",ABS(NETWORKDAYS(Proc[[#This Row],[DateOpened]],TODAY()))-1,ABS(NETWORKDAYS(Proc[[#This Row],[DateOpened]],Proc[[#This Row],[DateClosed]]))-1)</f>
        <v>7</v>
      </c>
      <c r="R9673" s="140" t="s">
        <v>476</v>
      </c>
      <c r="S9673" s="155"/>
      <c r="T9673" s="155"/>
    </row>
    <row r="9674" spans="1:20" hidden="1">
      <c r="A9674" s="156" t="s">
        <v>11874</v>
      </c>
      <c r="B9674" s="155" t="str">
        <f>IFERROR(VLOOKUP(Proc[[#This Row],[App]],Table2[],3,0),"open")</f>
        <v>ok</v>
      </c>
      <c r="C9674" s="156" t="s">
        <v>377</v>
      </c>
      <c r="D9674" t="s">
        <v>11937</v>
      </c>
      <c r="E9674" t="s">
        <v>11699</v>
      </c>
      <c r="F9674" s="155" t="s">
        <v>12956</v>
      </c>
      <c r="G9674" s="156" t="s">
        <v>400</v>
      </c>
      <c r="H9674" s="155" t="str">
        <f>IF(Proc[[#This Row],[type]]="LFF (MDG-F)",MID(Proc[[#This Row],[Obj]],13,10),"")</f>
        <v/>
      </c>
      <c r="I9674" s="156"/>
      <c r="J9674" s="155" t="b">
        <f>Proc[[#This Row],[Requested]]=Proc[[#This Row],[CurrentParent]]</f>
        <v>0</v>
      </c>
      <c r="K9674" s="155" t="str">
        <f>IF(Proc[[#This Row],[Author]]="Marcela Urrego",VLOOKUP(LEFT(Proc[[#This Row],[Requested]],1),Table3[#All],2,0),VLOOKUP(Proc[[#This Row],[Author]],Table4[],2,0))</f>
        <v>HC</v>
      </c>
      <c r="L9674" s="155" t="s">
        <v>7801</v>
      </c>
      <c r="M9674" s="140">
        <v>46106</v>
      </c>
      <c r="N9674" s="140"/>
      <c r="O9674" s="140"/>
      <c r="P9674" s="140" t="str">
        <f ca="1">IF(Proc[[#This Row],[DaysAgeing]]&gt;5,"yep","on track")</f>
        <v>yep</v>
      </c>
      <c r="Q9674" s="2">
        <f ca="1">IF(Proc[[#This Row],[DateClosed]]="",ABS(NETWORKDAYS(Proc[[#This Row],[DateOpened]],TODAY()))-1,ABS(NETWORKDAYS(Proc[[#This Row],[DateOpened]],Proc[[#This Row],[DateClosed]]))-1)</f>
        <v>7</v>
      </c>
      <c r="R9674" s="140" t="s">
        <v>476</v>
      </c>
      <c r="S9674" s="155"/>
      <c r="T9674" s="155"/>
    </row>
    <row r="9675" spans="1:20" hidden="1">
      <c r="A9675" s="156" t="s">
        <v>11874</v>
      </c>
      <c r="B9675" s="155" t="str">
        <f>IFERROR(VLOOKUP(Proc[[#This Row],[App]],Table2[],3,0),"open")</f>
        <v>ok</v>
      </c>
      <c r="C9675" s="156" t="s">
        <v>377</v>
      </c>
      <c r="D9675" t="s">
        <v>11938</v>
      </c>
      <c r="E9675" t="s">
        <v>11699</v>
      </c>
      <c r="F9675" s="155" t="s">
        <v>12958</v>
      </c>
      <c r="G9675" s="156" t="s">
        <v>400</v>
      </c>
      <c r="H9675" s="155" t="str">
        <f>IF(Proc[[#This Row],[type]]="LFF (MDG-F)",MID(Proc[[#This Row],[Obj]],13,10),"")</f>
        <v/>
      </c>
      <c r="I9675" s="156"/>
      <c r="J9675" s="155" t="b">
        <f>Proc[[#This Row],[Requested]]=Proc[[#This Row],[CurrentParent]]</f>
        <v>0</v>
      </c>
      <c r="K9675" s="155" t="str">
        <f>IF(Proc[[#This Row],[Author]]="Marcela Urrego",VLOOKUP(LEFT(Proc[[#This Row],[Requested]],1),Table3[#All],2,0),VLOOKUP(Proc[[#This Row],[Author]],Table4[],2,0))</f>
        <v>HC</v>
      </c>
      <c r="L9675" s="155" t="s">
        <v>7801</v>
      </c>
      <c r="M9675" s="140">
        <v>46106</v>
      </c>
      <c r="N9675" s="140"/>
      <c r="O9675" s="140"/>
      <c r="P9675" s="140" t="str">
        <f ca="1">IF(Proc[[#This Row],[DaysAgeing]]&gt;5,"yep","on track")</f>
        <v>yep</v>
      </c>
      <c r="Q9675" s="2">
        <f ca="1">IF(Proc[[#This Row],[DateClosed]]="",ABS(NETWORKDAYS(Proc[[#This Row],[DateOpened]],TODAY()))-1,ABS(NETWORKDAYS(Proc[[#This Row],[DateOpened]],Proc[[#This Row],[DateClosed]]))-1)</f>
        <v>7</v>
      </c>
      <c r="R9675" s="140" t="s">
        <v>476</v>
      </c>
      <c r="S9675" s="155"/>
      <c r="T9675" s="155"/>
    </row>
    <row r="9676" spans="1:20" hidden="1">
      <c r="A9676" s="156" t="s">
        <v>11874</v>
      </c>
      <c r="B9676" s="155" t="str">
        <f>IFERROR(VLOOKUP(Proc[[#This Row],[App]],Table2[],3,0),"open")</f>
        <v>ok</v>
      </c>
      <c r="C9676" s="156" t="s">
        <v>377</v>
      </c>
      <c r="D9676" t="s">
        <v>11939</v>
      </c>
      <c r="E9676" t="s">
        <v>11699</v>
      </c>
      <c r="F9676" s="155" t="s">
        <v>12956</v>
      </c>
      <c r="G9676" s="156" t="s">
        <v>400</v>
      </c>
      <c r="H9676" s="155" t="str">
        <f>IF(Proc[[#This Row],[type]]="LFF (MDG-F)",MID(Proc[[#This Row],[Obj]],13,10),"")</f>
        <v/>
      </c>
      <c r="I9676" s="156"/>
      <c r="J9676" s="155" t="b">
        <f>Proc[[#This Row],[Requested]]=Proc[[#This Row],[CurrentParent]]</f>
        <v>0</v>
      </c>
      <c r="K9676" s="155" t="str">
        <f>IF(Proc[[#This Row],[Author]]="Marcela Urrego",VLOOKUP(LEFT(Proc[[#This Row],[Requested]],1),Table3[#All],2,0),VLOOKUP(Proc[[#This Row],[Author]],Table4[],2,0))</f>
        <v>HC</v>
      </c>
      <c r="L9676" s="155" t="s">
        <v>7801</v>
      </c>
      <c r="M9676" s="140">
        <v>46106</v>
      </c>
      <c r="N9676" s="140"/>
      <c r="O9676" s="140"/>
      <c r="P9676" s="140" t="str">
        <f ca="1">IF(Proc[[#This Row],[DaysAgeing]]&gt;5,"yep","on track")</f>
        <v>yep</v>
      </c>
      <c r="Q9676" s="2">
        <f ca="1">IF(Proc[[#This Row],[DateClosed]]="",ABS(NETWORKDAYS(Proc[[#This Row],[DateOpened]],TODAY()))-1,ABS(NETWORKDAYS(Proc[[#This Row],[DateOpened]],Proc[[#This Row],[DateClosed]]))-1)</f>
        <v>7</v>
      </c>
      <c r="R9676" s="140" t="s">
        <v>476</v>
      </c>
      <c r="S9676" s="155"/>
      <c r="T9676" s="155"/>
    </row>
    <row r="9677" spans="1:20" hidden="1">
      <c r="A9677" s="156" t="s">
        <v>11874</v>
      </c>
      <c r="B9677" s="155" t="str">
        <f>IFERROR(VLOOKUP(Proc[[#This Row],[App]],Table2[],3,0),"open")</f>
        <v>ok</v>
      </c>
      <c r="C9677" s="156" t="s">
        <v>377</v>
      </c>
      <c r="D9677" t="s">
        <v>11940</v>
      </c>
      <c r="E9677" t="s">
        <v>11699</v>
      </c>
      <c r="F9677" s="155" t="s">
        <v>12959</v>
      </c>
      <c r="G9677" s="156" t="s">
        <v>400</v>
      </c>
      <c r="H9677" s="155" t="str">
        <f>IF(Proc[[#This Row],[type]]="LFF (MDG-F)",MID(Proc[[#This Row],[Obj]],13,10),"")</f>
        <v/>
      </c>
      <c r="I9677" s="156"/>
      <c r="J9677" s="155" t="b">
        <f>Proc[[#This Row],[Requested]]=Proc[[#This Row],[CurrentParent]]</f>
        <v>0</v>
      </c>
      <c r="K9677" s="155" t="str">
        <f>IF(Proc[[#This Row],[Author]]="Marcela Urrego",VLOOKUP(LEFT(Proc[[#This Row],[Requested]],1),Table3[#All],2,0),VLOOKUP(Proc[[#This Row],[Author]],Table4[],2,0))</f>
        <v>HC</v>
      </c>
      <c r="L9677" s="155" t="s">
        <v>7801</v>
      </c>
      <c r="M9677" s="140">
        <v>46106</v>
      </c>
      <c r="N9677" s="140"/>
      <c r="O9677" s="140"/>
      <c r="P9677" s="140" t="str">
        <f ca="1">IF(Proc[[#This Row],[DaysAgeing]]&gt;5,"yep","on track")</f>
        <v>yep</v>
      </c>
      <c r="Q9677" s="2">
        <f ca="1">IF(Proc[[#This Row],[DateClosed]]="",ABS(NETWORKDAYS(Proc[[#This Row],[DateOpened]],TODAY()))-1,ABS(NETWORKDAYS(Proc[[#This Row],[DateOpened]],Proc[[#This Row],[DateClosed]]))-1)</f>
        <v>7</v>
      </c>
      <c r="R9677" s="140" t="s">
        <v>476</v>
      </c>
      <c r="S9677" s="155"/>
      <c r="T9677" s="155"/>
    </row>
    <row r="9678" spans="1:20" hidden="1">
      <c r="A9678" s="156" t="s">
        <v>11874</v>
      </c>
      <c r="B9678" s="155" t="str">
        <f>IFERROR(VLOOKUP(Proc[[#This Row],[App]],Table2[],3,0),"open")</f>
        <v>ok</v>
      </c>
      <c r="C9678" s="156" t="s">
        <v>377</v>
      </c>
      <c r="D9678" t="s">
        <v>11941</v>
      </c>
      <c r="E9678" t="s">
        <v>11699</v>
      </c>
      <c r="F9678" s="155" t="s">
        <v>12960</v>
      </c>
      <c r="G9678" s="156" t="s">
        <v>400</v>
      </c>
      <c r="H9678" s="155" t="str">
        <f>IF(Proc[[#This Row],[type]]="LFF (MDG-F)",MID(Proc[[#This Row],[Obj]],13,10),"")</f>
        <v/>
      </c>
      <c r="I9678" s="156"/>
      <c r="J9678" s="155" t="b">
        <f>Proc[[#This Row],[Requested]]=Proc[[#This Row],[CurrentParent]]</f>
        <v>0</v>
      </c>
      <c r="K9678" s="155" t="str">
        <f>IF(Proc[[#This Row],[Author]]="Marcela Urrego",VLOOKUP(LEFT(Proc[[#This Row],[Requested]],1),Table3[#All],2,0),VLOOKUP(Proc[[#This Row],[Author]],Table4[],2,0))</f>
        <v>HC</v>
      </c>
      <c r="L9678" s="155" t="s">
        <v>7801</v>
      </c>
      <c r="M9678" s="140">
        <v>46106</v>
      </c>
      <c r="N9678" s="140"/>
      <c r="O9678" s="140"/>
      <c r="P9678" s="140" t="str">
        <f ca="1">IF(Proc[[#This Row],[DaysAgeing]]&gt;5,"yep","on track")</f>
        <v>yep</v>
      </c>
      <c r="Q9678" s="2">
        <f ca="1">IF(Proc[[#This Row],[DateClosed]]="",ABS(NETWORKDAYS(Proc[[#This Row],[DateOpened]],TODAY()))-1,ABS(NETWORKDAYS(Proc[[#This Row],[DateOpened]],Proc[[#This Row],[DateClosed]]))-1)</f>
        <v>7</v>
      </c>
      <c r="R9678" s="140" t="s">
        <v>476</v>
      </c>
      <c r="S9678" s="155"/>
      <c r="T9678" s="155"/>
    </row>
    <row r="9679" spans="1:20" hidden="1">
      <c r="A9679" s="156" t="s">
        <v>11874</v>
      </c>
      <c r="B9679" s="155" t="str">
        <f>IFERROR(VLOOKUP(Proc[[#This Row],[App]],Table2[],3,0),"open")</f>
        <v>ok</v>
      </c>
      <c r="C9679" s="156" t="s">
        <v>377</v>
      </c>
      <c r="D9679" t="s">
        <v>11942</v>
      </c>
      <c r="E9679" t="s">
        <v>11699</v>
      </c>
      <c r="F9679" s="155" t="s">
        <v>12961</v>
      </c>
      <c r="G9679" s="156" t="s">
        <v>400</v>
      </c>
      <c r="H9679" s="155" t="str">
        <f>IF(Proc[[#This Row],[type]]="LFF (MDG-F)",MID(Proc[[#This Row],[Obj]],13,10),"")</f>
        <v/>
      </c>
      <c r="I9679" s="156"/>
      <c r="J9679" s="155" t="b">
        <f>Proc[[#This Row],[Requested]]=Proc[[#This Row],[CurrentParent]]</f>
        <v>0</v>
      </c>
      <c r="K9679" s="155" t="str">
        <f>IF(Proc[[#This Row],[Author]]="Marcela Urrego",VLOOKUP(LEFT(Proc[[#This Row],[Requested]],1),Table3[#All],2,0),VLOOKUP(Proc[[#This Row],[Author]],Table4[],2,0))</f>
        <v>HC</v>
      </c>
      <c r="L9679" s="155" t="s">
        <v>7801</v>
      </c>
      <c r="M9679" s="140">
        <v>46106</v>
      </c>
      <c r="N9679" s="140"/>
      <c r="O9679" s="140"/>
      <c r="P9679" s="140" t="str">
        <f ca="1">IF(Proc[[#This Row],[DaysAgeing]]&gt;5,"yep","on track")</f>
        <v>yep</v>
      </c>
      <c r="Q9679" s="2">
        <f ca="1">IF(Proc[[#This Row],[DateClosed]]="",ABS(NETWORKDAYS(Proc[[#This Row],[DateOpened]],TODAY()))-1,ABS(NETWORKDAYS(Proc[[#This Row],[DateOpened]],Proc[[#This Row],[DateClosed]]))-1)</f>
        <v>7</v>
      </c>
      <c r="R9679" s="140" t="s">
        <v>476</v>
      </c>
      <c r="S9679" s="155"/>
      <c r="T9679" s="155"/>
    </row>
    <row r="9680" spans="1:20" hidden="1">
      <c r="A9680" s="156" t="s">
        <v>11874</v>
      </c>
      <c r="B9680" s="155" t="str">
        <f>IFERROR(VLOOKUP(Proc[[#This Row],[App]],Table2[],3,0),"open")</f>
        <v>ok</v>
      </c>
      <c r="C9680" s="156" t="s">
        <v>377</v>
      </c>
      <c r="D9680" t="s">
        <v>11943</v>
      </c>
      <c r="E9680" t="s">
        <v>11699</v>
      </c>
      <c r="F9680" s="155" t="s">
        <v>12962</v>
      </c>
      <c r="G9680" s="156" t="s">
        <v>400</v>
      </c>
      <c r="H9680" s="155" t="str">
        <f>IF(Proc[[#This Row],[type]]="LFF (MDG-F)",MID(Proc[[#This Row],[Obj]],13,10),"")</f>
        <v/>
      </c>
      <c r="I9680" s="156"/>
      <c r="J9680" s="155" t="b">
        <f>Proc[[#This Row],[Requested]]=Proc[[#This Row],[CurrentParent]]</f>
        <v>0</v>
      </c>
      <c r="K9680" s="155" t="str">
        <f>IF(Proc[[#This Row],[Author]]="Marcela Urrego",VLOOKUP(LEFT(Proc[[#This Row],[Requested]],1),Table3[#All],2,0),VLOOKUP(Proc[[#This Row],[Author]],Table4[],2,0))</f>
        <v>HC</v>
      </c>
      <c r="L9680" s="155" t="s">
        <v>7801</v>
      </c>
      <c r="M9680" s="140">
        <v>46106</v>
      </c>
      <c r="N9680" s="140"/>
      <c r="O9680" s="140"/>
      <c r="P9680" s="140" t="str">
        <f ca="1">IF(Proc[[#This Row],[DaysAgeing]]&gt;5,"yep","on track")</f>
        <v>yep</v>
      </c>
      <c r="Q9680" s="2">
        <f ca="1">IF(Proc[[#This Row],[DateClosed]]="",ABS(NETWORKDAYS(Proc[[#This Row],[DateOpened]],TODAY()))-1,ABS(NETWORKDAYS(Proc[[#This Row],[DateOpened]],Proc[[#This Row],[DateClosed]]))-1)</f>
        <v>7</v>
      </c>
      <c r="R9680" s="140" t="s">
        <v>476</v>
      </c>
      <c r="S9680" s="155"/>
      <c r="T9680" s="155"/>
    </row>
    <row r="9681" spans="1:20" hidden="1">
      <c r="A9681" s="156" t="s">
        <v>11874</v>
      </c>
      <c r="B9681" s="155" t="str">
        <f>IFERROR(VLOOKUP(Proc[[#This Row],[App]],Table2[],3,0),"open")</f>
        <v>ok</v>
      </c>
      <c r="C9681" s="156" t="s">
        <v>377</v>
      </c>
      <c r="D9681" t="s">
        <v>11944</v>
      </c>
      <c r="E9681" t="s">
        <v>11699</v>
      </c>
      <c r="F9681" s="155" t="s">
        <v>12963</v>
      </c>
      <c r="G9681" s="156" t="s">
        <v>400</v>
      </c>
      <c r="H9681" s="155" t="str">
        <f>IF(Proc[[#This Row],[type]]="LFF (MDG-F)",MID(Proc[[#This Row],[Obj]],13,10),"")</f>
        <v/>
      </c>
      <c r="I9681" s="156"/>
      <c r="J9681" s="155" t="b">
        <f>Proc[[#This Row],[Requested]]=Proc[[#This Row],[CurrentParent]]</f>
        <v>0</v>
      </c>
      <c r="K9681" s="155" t="str">
        <f>IF(Proc[[#This Row],[Author]]="Marcela Urrego",VLOOKUP(LEFT(Proc[[#This Row],[Requested]],1),Table3[#All],2,0),VLOOKUP(Proc[[#This Row],[Author]],Table4[],2,0))</f>
        <v>HC</v>
      </c>
      <c r="L9681" s="155" t="s">
        <v>7801</v>
      </c>
      <c r="M9681" s="140">
        <v>46106</v>
      </c>
      <c r="N9681" s="140"/>
      <c r="O9681" s="140"/>
      <c r="P9681" s="140" t="str">
        <f ca="1">IF(Proc[[#This Row],[DaysAgeing]]&gt;5,"yep","on track")</f>
        <v>yep</v>
      </c>
      <c r="Q9681" s="2">
        <f ca="1">IF(Proc[[#This Row],[DateClosed]]="",ABS(NETWORKDAYS(Proc[[#This Row],[DateOpened]],TODAY()))-1,ABS(NETWORKDAYS(Proc[[#This Row],[DateOpened]],Proc[[#This Row],[DateClosed]]))-1)</f>
        <v>7</v>
      </c>
      <c r="R9681" s="140" t="s">
        <v>476</v>
      </c>
      <c r="S9681" s="155"/>
      <c r="T9681" s="155"/>
    </row>
    <row r="9682" spans="1:20" hidden="1">
      <c r="A9682" s="156" t="s">
        <v>11874</v>
      </c>
      <c r="B9682" s="155" t="str">
        <f>IFERROR(VLOOKUP(Proc[[#This Row],[App]],Table2[],3,0),"open")</f>
        <v>ok</v>
      </c>
      <c r="C9682" s="156" t="s">
        <v>377</v>
      </c>
      <c r="D9682" t="s">
        <v>11945</v>
      </c>
      <c r="E9682" t="s">
        <v>11699</v>
      </c>
      <c r="F9682" s="155" t="s">
        <v>12964</v>
      </c>
      <c r="G9682" s="156" t="s">
        <v>400</v>
      </c>
      <c r="H9682" s="155" t="str">
        <f>IF(Proc[[#This Row],[type]]="LFF (MDG-F)",MID(Proc[[#This Row],[Obj]],13,10),"")</f>
        <v/>
      </c>
      <c r="I9682" s="156"/>
      <c r="J9682" s="155" t="b">
        <f>Proc[[#This Row],[Requested]]=Proc[[#This Row],[CurrentParent]]</f>
        <v>0</v>
      </c>
      <c r="K9682" s="155" t="str">
        <f>IF(Proc[[#This Row],[Author]]="Marcela Urrego",VLOOKUP(LEFT(Proc[[#This Row],[Requested]],1),Table3[#All],2,0),VLOOKUP(Proc[[#This Row],[Author]],Table4[],2,0))</f>
        <v>HC</v>
      </c>
      <c r="L9682" s="155" t="s">
        <v>7801</v>
      </c>
      <c r="M9682" s="140">
        <v>46106</v>
      </c>
      <c r="N9682" s="140"/>
      <c r="O9682" s="140"/>
      <c r="P9682" s="140" t="str">
        <f ca="1">IF(Proc[[#This Row],[DaysAgeing]]&gt;5,"yep","on track")</f>
        <v>yep</v>
      </c>
      <c r="Q9682" s="2">
        <f ca="1">IF(Proc[[#This Row],[DateClosed]]="",ABS(NETWORKDAYS(Proc[[#This Row],[DateOpened]],TODAY()))-1,ABS(NETWORKDAYS(Proc[[#This Row],[DateOpened]],Proc[[#This Row],[DateClosed]]))-1)</f>
        <v>7</v>
      </c>
      <c r="R9682" s="140" t="s">
        <v>476</v>
      </c>
      <c r="S9682" s="155"/>
      <c r="T9682" s="155"/>
    </row>
    <row r="9683" spans="1:20" hidden="1">
      <c r="A9683" s="156" t="s">
        <v>11874</v>
      </c>
      <c r="B9683" s="155" t="str">
        <f>IFERROR(VLOOKUP(Proc[[#This Row],[App]],Table2[],3,0),"open")</f>
        <v>ok</v>
      </c>
      <c r="C9683" s="156" t="s">
        <v>377</v>
      </c>
      <c r="D9683" t="s">
        <v>11946</v>
      </c>
      <c r="E9683" t="s">
        <v>11699</v>
      </c>
      <c r="F9683" s="155" t="s">
        <v>12965</v>
      </c>
      <c r="G9683" s="156" t="s">
        <v>400</v>
      </c>
      <c r="H9683" s="155" t="str">
        <f>IF(Proc[[#This Row],[type]]="LFF (MDG-F)",MID(Proc[[#This Row],[Obj]],13,10),"")</f>
        <v/>
      </c>
      <c r="I9683" s="156"/>
      <c r="J9683" s="155" t="b">
        <f>Proc[[#This Row],[Requested]]=Proc[[#This Row],[CurrentParent]]</f>
        <v>0</v>
      </c>
      <c r="K9683" s="155" t="str">
        <f>IF(Proc[[#This Row],[Author]]="Marcela Urrego",VLOOKUP(LEFT(Proc[[#This Row],[Requested]],1),Table3[#All],2,0),VLOOKUP(Proc[[#This Row],[Author]],Table4[],2,0))</f>
        <v>HC</v>
      </c>
      <c r="L9683" s="155" t="s">
        <v>7801</v>
      </c>
      <c r="M9683" s="140">
        <v>46106</v>
      </c>
      <c r="N9683" s="140"/>
      <c r="O9683" s="140"/>
      <c r="P9683" s="140" t="str">
        <f ca="1">IF(Proc[[#This Row],[DaysAgeing]]&gt;5,"yep","on track")</f>
        <v>yep</v>
      </c>
      <c r="Q9683" s="2">
        <f ca="1">IF(Proc[[#This Row],[DateClosed]]="",ABS(NETWORKDAYS(Proc[[#This Row],[DateOpened]],TODAY()))-1,ABS(NETWORKDAYS(Proc[[#This Row],[DateOpened]],Proc[[#This Row],[DateClosed]]))-1)</f>
        <v>7</v>
      </c>
      <c r="R9683" s="140" t="s">
        <v>476</v>
      </c>
      <c r="S9683" s="155"/>
      <c r="T9683" s="155"/>
    </row>
    <row r="9684" spans="1:20" hidden="1">
      <c r="A9684" s="156" t="s">
        <v>11874</v>
      </c>
      <c r="B9684" s="155" t="str">
        <f>IFERROR(VLOOKUP(Proc[[#This Row],[App]],Table2[],3,0),"open")</f>
        <v>ok</v>
      </c>
      <c r="C9684" s="156" t="s">
        <v>369</v>
      </c>
      <c r="D9684" t="s">
        <v>11947</v>
      </c>
      <c r="E9684" t="s">
        <v>11699</v>
      </c>
      <c r="F9684" s="155" t="s">
        <v>11699</v>
      </c>
      <c r="G9684" s="156" t="s">
        <v>400</v>
      </c>
      <c r="H9684" s="155" t="str">
        <f>IF(Proc[[#This Row],[type]]="LFF (MDG-F)",MID(Proc[[#This Row],[Obj]],13,10),"")</f>
        <v/>
      </c>
      <c r="I9684" s="156"/>
      <c r="J9684" s="155" t="b">
        <f>Proc[[#This Row],[Requested]]=Proc[[#This Row],[CurrentParent]]</f>
        <v>1</v>
      </c>
      <c r="K9684" s="155" t="str">
        <f>IF(Proc[[#This Row],[Author]]="Marcela Urrego",VLOOKUP(LEFT(Proc[[#This Row],[Requested]],1),Table3[#All],2,0),VLOOKUP(Proc[[#This Row],[Author]],Table4[],2,0))</f>
        <v>HC</v>
      </c>
      <c r="L9684" s="155" t="s">
        <v>7801</v>
      </c>
      <c r="M9684" s="140">
        <v>46106</v>
      </c>
      <c r="N9684" s="140"/>
      <c r="O9684" s="140"/>
      <c r="P9684" s="140" t="str">
        <f ca="1">IF(Proc[[#This Row],[DaysAgeing]]&gt;5,"yep","on track")</f>
        <v>yep</v>
      </c>
      <c r="Q9684" s="2">
        <f ca="1">IF(Proc[[#This Row],[DateClosed]]="",ABS(NETWORKDAYS(Proc[[#This Row],[DateOpened]],TODAY()))-1,ABS(NETWORKDAYS(Proc[[#This Row],[DateOpened]],Proc[[#This Row],[DateClosed]]))-1)</f>
        <v>7</v>
      </c>
      <c r="R9684" s="140" t="s">
        <v>476</v>
      </c>
      <c r="S9684" s="155"/>
      <c r="T9684" s="155"/>
    </row>
    <row r="9685" spans="1:20" hidden="1">
      <c r="A9685" s="156" t="s">
        <v>11874</v>
      </c>
      <c r="B9685" s="155" t="str">
        <f>IFERROR(VLOOKUP(Proc[[#This Row],[App]],Table2[],3,0),"open")</f>
        <v>ok</v>
      </c>
      <c r="C9685" s="156" t="s">
        <v>369</v>
      </c>
      <c r="D9685" t="s">
        <v>11948</v>
      </c>
      <c r="E9685" t="s">
        <v>11699</v>
      </c>
      <c r="F9685" s="155" t="s">
        <v>11699</v>
      </c>
      <c r="G9685" s="156" t="s">
        <v>400</v>
      </c>
      <c r="H9685" s="155" t="str">
        <f>IF(Proc[[#This Row],[type]]="LFF (MDG-F)",MID(Proc[[#This Row],[Obj]],13,10),"")</f>
        <v/>
      </c>
      <c r="I9685" s="156"/>
      <c r="J9685" s="155" t="b">
        <f>Proc[[#This Row],[Requested]]=Proc[[#This Row],[CurrentParent]]</f>
        <v>1</v>
      </c>
      <c r="K9685" s="155" t="str">
        <f>IF(Proc[[#This Row],[Author]]="Marcela Urrego",VLOOKUP(LEFT(Proc[[#This Row],[Requested]],1),Table3[#All],2,0),VLOOKUP(Proc[[#This Row],[Author]],Table4[],2,0))</f>
        <v>HC</v>
      </c>
      <c r="L9685" s="155" t="s">
        <v>7801</v>
      </c>
      <c r="M9685" s="140">
        <v>46106</v>
      </c>
      <c r="N9685" s="140"/>
      <c r="O9685" s="140"/>
      <c r="P9685" s="140" t="str">
        <f ca="1">IF(Proc[[#This Row],[DaysAgeing]]&gt;5,"yep","on track")</f>
        <v>yep</v>
      </c>
      <c r="Q9685" s="2">
        <f ca="1">IF(Proc[[#This Row],[DateClosed]]="",ABS(NETWORKDAYS(Proc[[#This Row],[DateOpened]],TODAY()))-1,ABS(NETWORKDAYS(Proc[[#This Row],[DateOpened]],Proc[[#This Row],[DateClosed]]))-1)</f>
        <v>7</v>
      </c>
      <c r="R9685" s="140" t="s">
        <v>476</v>
      </c>
      <c r="S9685" s="155"/>
      <c r="T9685" s="155"/>
    </row>
    <row r="9686" spans="1:20" hidden="1">
      <c r="A9686" s="156" t="s">
        <v>11874</v>
      </c>
      <c r="B9686" s="155" t="str">
        <f>IFERROR(VLOOKUP(Proc[[#This Row],[App]],Table2[],3,0),"open")</f>
        <v>ok</v>
      </c>
      <c r="C9686" s="156" t="s">
        <v>369</v>
      </c>
      <c r="D9686" t="s">
        <v>11949</v>
      </c>
      <c r="E9686" t="s">
        <v>11699</v>
      </c>
      <c r="F9686" s="155" t="s">
        <v>11699</v>
      </c>
      <c r="G9686" s="156" t="s">
        <v>400</v>
      </c>
      <c r="H9686" s="155" t="str">
        <f>IF(Proc[[#This Row],[type]]="LFF (MDG-F)",MID(Proc[[#This Row],[Obj]],13,10),"")</f>
        <v/>
      </c>
      <c r="I9686" s="156"/>
      <c r="J9686" s="155" t="b">
        <f>Proc[[#This Row],[Requested]]=Proc[[#This Row],[CurrentParent]]</f>
        <v>1</v>
      </c>
      <c r="K9686" s="155" t="str">
        <f>IF(Proc[[#This Row],[Author]]="Marcela Urrego",VLOOKUP(LEFT(Proc[[#This Row],[Requested]],1),Table3[#All],2,0),VLOOKUP(Proc[[#This Row],[Author]],Table4[],2,0))</f>
        <v>HC</v>
      </c>
      <c r="L9686" s="155" t="s">
        <v>7801</v>
      </c>
      <c r="M9686" s="140">
        <v>46106</v>
      </c>
      <c r="N9686" s="140"/>
      <c r="O9686" s="140"/>
      <c r="P9686" s="140" t="str">
        <f ca="1">IF(Proc[[#This Row],[DaysAgeing]]&gt;5,"yep","on track")</f>
        <v>yep</v>
      </c>
      <c r="Q9686" s="2">
        <f ca="1">IF(Proc[[#This Row],[DateClosed]]="",ABS(NETWORKDAYS(Proc[[#This Row],[DateOpened]],TODAY()))-1,ABS(NETWORKDAYS(Proc[[#This Row],[DateOpened]],Proc[[#This Row],[DateClosed]]))-1)</f>
        <v>7</v>
      </c>
      <c r="R9686" s="140" t="s">
        <v>476</v>
      </c>
      <c r="S9686" s="155"/>
      <c r="T9686" s="155"/>
    </row>
    <row r="9687" spans="1:20" hidden="1">
      <c r="A9687" s="156" t="s">
        <v>11874</v>
      </c>
      <c r="B9687" s="155" t="str">
        <f>IFERROR(VLOOKUP(Proc[[#This Row],[App]],Table2[],3,0),"open")</f>
        <v>ok</v>
      </c>
      <c r="C9687" s="156" t="s">
        <v>369</v>
      </c>
      <c r="D9687" t="s">
        <v>11950</v>
      </c>
      <c r="E9687" t="s">
        <v>11699</v>
      </c>
      <c r="F9687" s="155" t="s">
        <v>11699</v>
      </c>
      <c r="G9687" s="156" t="s">
        <v>400</v>
      </c>
      <c r="H9687" s="155" t="str">
        <f>IF(Proc[[#This Row],[type]]="LFF (MDG-F)",MID(Proc[[#This Row],[Obj]],13,10),"")</f>
        <v/>
      </c>
      <c r="I9687" s="156"/>
      <c r="J9687" s="155" t="b">
        <f>Proc[[#This Row],[Requested]]=Proc[[#This Row],[CurrentParent]]</f>
        <v>1</v>
      </c>
      <c r="K9687" s="155" t="str">
        <f>IF(Proc[[#This Row],[Author]]="Marcela Urrego",VLOOKUP(LEFT(Proc[[#This Row],[Requested]],1),Table3[#All],2,0),VLOOKUP(Proc[[#This Row],[Author]],Table4[],2,0))</f>
        <v>HC</v>
      </c>
      <c r="L9687" s="155" t="s">
        <v>7801</v>
      </c>
      <c r="M9687" s="140">
        <v>46106</v>
      </c>
      <c r="N9687" s="140"/>
      <c r="O9687" s="140"/>
      <c r="P9687" s="140" t="str">
        <f ca="1">IF(Proc[[#This Row],[DaysAgeing]]&gt;5,"yep","on track")</f>
        <v>yep</v>
      </c>
      <c r="Q9687" s="2">
        <f ca="1">IF(Proc[[#This Row],[DateClosed]]="",ABS(NETWORKDAYS(Proc[[#This Row],[DateOpened]],TODAY()))-1,ABS(NETWORKDAYS(Proc[[#This Row],[DateOpened]],Proc[[#This Row],[DateClosed]]))-1)</f>
        <v>7</v>
      </c>
      <c r="R9687" s="140" t="s">
        <v>476</v>
      </c>
      <c r="S9687" s="155"/>
      <c r="T9687" s="155"/>
    </row>
    <row r="9688" spans="1:20" hidden="1">
      <c r="A9688" s="156" t="s">
        <v>11874</v>
      </c>
      <c r="B9688" s="155" t="str">
        <f>IFERROR(VLOOKUP(Proc[[#This Row],[App]],Table2[],3,0),"open")</f>
        <v>ok</v>
      </c>
      <c r="C9688" s="156" t="s">
        <v>369</v>
      </c>
      <c r="D9688" t="s">
        <v>11951</v>
      </c>
      <c r="E9688" t="s">
        <v>11699</v>
      </c>
      <c r="F9688" s="155" t="s">
        <v>11699</v>
      </c>
      <c r="G9688" s="156" t="s">
        <v>400</v>
      </c>
      <c r="H9688" s="155" t="str">
        <f>IF(Proc[[#This Row],[type]]="LFF (MDG-F)",MID(Proc[[#This Row],[Obj]],13,10),"")</f>
        <v/>
      </c>
      <c r="I9688" s="156"/>
      <c r="J9688" s="155" t="b">
        <f>Proc[[#This Row],[Requested]]=Proc[[#This Row],[CurrentParent]]</f>
        <v>1</v>
      </c>
      <c r="K9688" s="155" t="str">
        <f>IF(Proc[[#This Row],[Author]]="Marcela Urrego",VLOOKUP(LEFT(Proc[[#This Row],[Requested]],1),Table3[#All],2,0),VLOOKUP(Proc[[#This Row],[Author]],Table4[],2,0))</f>
        <v>HC</v>
      </c>
      <c r="L9688" s="155" t="s">
        <v>7801</v>
      </c>
      <c r="M9688" s="140">
        <v>46106</v>
      </c>
      <c r="N9688" s="140"/>
      <c r="O9688" s="140"/>
      <c r="P9688" s="140" t="str">
        <f ca="1">IF(Proc[[#This Row],[DaysAgeing]]&gt;5,"yep","on track")</f>
        <v>yep</v>
      </c>
      <c r="Q9688" s="2">
        <f ca="1">IF(Proc[[#This Row],[DateClosed]]="",ABS(NETWORKDAYS(Proc[[#This Row],[DateOpened]],TODAY()))-1,ABS(NETWORKDAYS(Proc[[#This Row],[DateOpened]],Proc[[#This Row],[DateClosed]]))-1)</f>
        <v>7</v>
      </c>
      <c r="R9688" s="140" t="s">
        <v>476</v>
      </c>
      <c r="S9688" s="155"/>
      <c r="T9688" s="155"/>
    </row>
    <row r="9689" spans="1:20" hidden="1">
      <c r="A9689" s="156" t="s">
        <v>11874</v>
      </c>
      <c r="B9689" s="155" t="str">
        <f>IFERROR(VLOOKUP(Proc[[#This Row],[App]],Table2[],3,0),"open")</f>
        <v>ok</v>
      </c>
      <c r="C9689" s="156" t="s">
        <v>369</v>
      </c>
      <c r="D9689" t="s">
        <v>11952</v>
      </c>
      <c r="E9689" t="s">
        <v>11699</v>
      </c>
      <c r="F9689" s="155" t="s">
        <v>11699</v>
      </c>
      <c r="G9689" s="156" t="s">
        <v>400</v>
      </c>
      <c r="H9689" s="155" t="str">
        <f>IF(Proc[[#This Row],[type]]="LFF (MDG-F)",MID(Proc[[#This Row],[Obj]],13,10),"")</f>
        <v/>
      </c>
      <c r="I9689" s="156"/>
      <c r="J9689" s="155" t="b">
        <f>Proc[[#This Row],[Requested]]=Proc[[#This Row],[CurrentParent]]</f>
        <v>1</v>
      </c>
      <c r="K9689" s="155" t="str">
        <f>IF(Proc[[#This Row],[Author]]="Marcela Urrego",VLOOKUP(LEFT(Proc[[#This Row],[Requested]],1),Table3[#All],2,0),VLOOKUP(Proc[[#This Row],[Author]],Table4[],2,0))</f>
        <v>HC</v>
      </c>
      <c r="L9689" s="155" t="s">
        <v>7801</v>
      </c>
      <c r="M9689" s="140">
        <v>46106</v>
      </c>
      <c r="N9689" s="140"/>
      <c r="O9689" s="140"/>
      <c r="P9689" s="140" t="str">
        <f ca="1">IF(Proc[[#This Row],[DaysAgeing]]&gt;5,"yep","on track")</f>
        <v>yep</v>
      </c>
      <c r="Q9689" s="2">
        <f ca="1">IF(Proc[[#This Row],[DateClosed]]="",ABS(NETWORKDAYS(Proc[[#This Row],[DateOpened]],TODAY()))-1,ABS(NETWORKDAYS(Proc[[#This Row],[DateOpened]],Proc[[#This Row],[DateClosed]]))-1)</f>
        <v>7</v>
      </c>
      <c r="R9689" s="140" t="s">
        <v>476</v>
      </c>
      <c r="S9689" s="155"/>
      <c r="T9689" s="155"/>
    </row>
    <row r="9690" spans="1:20" hidden="1">
      <c r="A9690" s="156" t="s">
        <v>11874</v>
      </c>
      <c r="B9690" s="155" t="str">
        <f>IFERROR(VLOOKUP(Proc[[#This Row],[App]],Table2[],3,0),"open")</f>
        <v>ok</v>
      </c>
      <c r="C9690" s="156" t="s">
        <v>369</v>
      </c>
      <c r="D9690" t="s">
        <v>11953</v>
      </c>
      <c r="E9690" t="s">
        <v>11699</v>
      </c>
      <c r="F9690" s="155" t="s">
        <v>11699</v>
      </c>
      <c r="G9690" s="156" t="s">
        <v>400</v>
      </c>
      <c r="H9690" s="155" t="str">
        <f>IF(Proc[[#This Row],[type]]="LFF (MDG-F)",MID(Proc[[#This Row],[Obj]],13,10),"")</f>
        <v/>
      </c>
      <c r="I9690" s="156"/>
      <c r="J9690" s="155" t="b">
        <f>Proc[[#This Row],[Requested]]=Proc[[#This Row],[CurrentParent]]</f>
        <v>1</v>
      </c>
      <c r="K9690" s="155" t="str">
        <f>IF(Proc[[#This Row],[Author]]="Marcela Urrego",VLOOKUP(LEFT(Proc[[#This Row],[Requested]],1),Table3[#All],2,0),VLOOKUP(Proc[[#This Row],[Author]],Table4[],2,0))</f>
        <v>HC</v>
      </c>
      <c r="L9690" s="155" t="s">
        <v>7801</v>
      </c>
      <c r="M9690" s="140">
        <v>46106</v>
      </c>
      <c r="N9690" s="140"/>
      <c r="O9690" s="140"/>
      <c r="P9690" s="140" t="str">
        <f ca="1">IF(Proc[[#This Row],[DaysAgeing]]&gt;5,"yep","on track")</f>
        <v>yep</v>
      </c>
      <c r="Q9690" s="2">
        <f ca="1">IF(Proc[[#This Row],[DateClosed]]="",ABS(NETWORKDAYS(Proc[[#This Row],[DateOpened]],TODAY()))-1,ABS(NETWORKDAYS(Proc[[#This Row],[DateOpened]],Proc[[#This Row],[DateClosed]]))-1)</f>
        <v>7</v>
      </c>
      <c r="R9690" s="140" t="s">
        <v>476</v>
      </c>
      <c r="S9690" s="155"/>
      <c r="T9690" s="155"/>
    </row>
    <row r="9691" spans="1:20" hidden="1">
      <c r="A9691" s="156" t="s">
        <v>11874</v>
      </c>
      <c r="B9691" s="155" t="str">
        <f>IFERROR(VLOOKUP(Proc[[#This Row],[App]],Table2[],3,0),"open")</f>
        <v>ok</v>
      </c>
      <c r="C9691" s="156" t="s">
        <v>369</v>
      </c>
      <c r="D9691" t="s">
        <v>11954</v>
      </c>
      <c r="E9691" t="s">
        <v>11699</v>
      </c>
      <c r="F9691" s="155" t="s">
        <v>11699</v>
      </c>
      <c r="G9691" s="156" t="s">
        <v>400</v>
      </c>
      <c r="H9691" s="155" t="str">
        <f>IF(Proc[[#This Row],[type]]="LFF (MDG-F)",MID(Proc[[#This Row],[Obj]],13,10),"")</f>
        <v/>
      </c>
      <c r="I9691" s="156"/>
      <c r="J9691" s="155" t="b">
        <f>Proc[[#This Row],[Requested]]=Proc[[#This Row],[CurrentParent]]</f>
        <v>1</v>
      </c>
      <c r="K9691" s="155" t="str">
        <f>IF(Proc[[#This Row],[Author]]="Marcela Urrego",VLOOKUP(LEFT(Proc[[#This Row],[Requested]],1),Table3[#All],2,0),VLOOKUP(Proc[[#This Row],[Author]],Table4[],2,0))</f>
        <v>HC</v>
      </c>
      <c r="L9691" s="155" t="s">
        <v>7801</v>
      </c>
      <c r="M9691" s="140">
        <v>46106</v>
      </c>
      <c r="N9691" s="140"/>
      <c r="O9691" s="140"/>
      <c r="P9691" s="140" t="str">
        <f ca="1">IF(Proc[[#This Row],[DaysAgeing]]&gt;5,"yep","on track")</f>
        <v>yep</v>
      </c>
      <c r="Q9691" s="2">
        <f ca="1">IF(Proc[[#This Row],[DateClosed]]="",ABS(NETWORKDAYS(Proc[[#This Row],[DateOpened]],TODAY()))-1,ABS(NETWORKDAYS(Proc[[#This Row],[DateOpened]],Proc[[#This Row],[DateClosed]]))-1)</f>
        <v>7</v>
      </c>
      <c r="R9691" s="140" t="s">
        <v>476</v>
      </c>
      <c r="S9691" s="155"/>
      <c r="T9691" s="155"/>
    </row>
    <row r="9692" spans="1:20" hidden="1">
      <c r="A9692" s="156" t="s">
        <v>11874</v>
      </c>
      <c r="B9692" s="155" t="str">
        <f>IFERROR(VLOOKUP(Proc[[#This Row],[App]],Table2[],3,0),"open")</f>
        <v>ok</v>
      </c>
      <c r="C9692" s="156" t="s">
        <v>369</v>
      </c>
      <c r="D9692" t="s">
        <v>11955</v>
      </c>
      <c r="E9692" t="s">
        <v>11699</v>
      </c>
      <c r="F9692" s="155" t="s">
        <v>11699</v>
      </c>
      <c r="G9692" s="156" t="s">
        <v>400</v>
      </c>
      <c r="H9692" s="155" t="str">
        <f>IF(Proc[[#This Row],[type]]="LFF (MDG-F)",MID(Proc[[#This Row],[Obj]],13,10),"")</f>
        <v/>
      </c>
      <c r="I9692" s="156"/>
      <c r="J9692" s="155" t="b">
        <f>Proc[[#This Row],[Requested]]=Proc[[#This Row],[CurrentParent]]</f>
        <v>1</v>
      </c>
      <c r="K9692" s="155" t="str">
        <f>IF(Proc[[#This Row],[Author]]="Marcela Urrego",VLOOKUP(LEFT(Proc[[#This Row],[Requested]],1),Table3[#All],2,0),VLOOKUP(Proc[[#This Row],[Author]],Table4[],2,0))</f>
        <v>HC</v>
      </c>
      <c r="L9692" s="155" t="s">
        <v>7801</v>
      </c>
      <c r="M9692" s="140">
        <v>46106</v>
      </c>
      <c r="N9692" s="140"/>
      <c r="O9692" s="140"/>
      <c r="P9692" s="140" t="str">
        <f ca="1">IF(Proc[[#This Row],[DaysAgeing]]&gt;5,"yep","on track")</f>
        <v>yep</v>
      </c>
      <c r="Q9692" s="2">
        <f ca="1">IF(Proc[[#This Row],[DateClosed]]="",ABS(NETWORKDAYS(Proc[[#This Row],[DateOpened]],TODAY()))-1,ABS(NETWORKDAYS(Proc[[#This Row],[DateOpened]],Proc[[#This Row],[DateClosed]]))-1)</f>
        <v>7</v>
      </c>
      <c r="R9692" s="140" t="s">
        <v>476</v>
      </c>
      <c r="S9692" s="155"/>
      <c r="T9692" s="155"/>
    </row>
    <row r="9693" spans="1:20" hidden="1">
      <c r="A9693" s="156" t="s">
        <v>11874</v>
      </c>
      <c r="B9693" s="155" t="str">
        <f>IFERROR(VLOOKUP(Proc[[#This Row],[App]],Table2[],3,0),"open")</f>
        <v>ok</v>
      </c>
      <c r="C9693" s="156" t="s">
        <v>369</v>
      </c>
      <c r="D9693" t="s">
        <v>11956</v>
      </c>
      <c r="E9693" t="s">
        <v>11699</v>
      </c>
      <c r="F9693" s="155" t="s">
        <v>11699</v>
      </c>
      <c r="G9693" s="156" t="s">
        <v>400</v>
      </c>
      <c r="H9693" s="155" t="str">
        <f>IF(Proc[[#This Row],[type]]="LFF (MDG-F)",MID(Proc[[#This Row],[Obj]],13,10),"")</f>
        <v/>
      </c>
      <c r="I9693" s="156"/>
      <c r="J9693" s="155" t="b">
        <f>Proc[[#This Row],[Requested]]=Proc[[#This Row],[CurrentParent]]</f>
        <v>1</v>
      </c>
      <c r="K9693" s="155" t="str">
        <f>IF(Proc[[#This Row],[Author]]="Marcela Urrego",VLOOKUP(LEFT(Proc[[#This Row],[Requested]],1),Table3[#All],2,0),VLOOKUP(Proc[[#This Row],[Author]],Table4[],2,0))</f>
        <v>HC</v>
      </c>
      <c r="L9693" s="155" t="s">
        <v>7801</v>
      </c>
      <c r="M9693" s="140">
        <v>46106</v>
      </c>
      <c r="N9693" s="140"/>
      <c r="O9693" s="140"/>
      <c r="P9693" s="140" t="str">
        <f ca="1">IF(Proc[[#This Row],[DaysAgeing]]&gt;5,"yep","on track")</f>
        <v>yep</v>
      </c>
      <c r="Q9693" s="2">
        <f ca="1">IF(Proc[[#This Row],[DateClosed]]="",ABS(NETWORKDAYS(Proc[[#This Row],[DateOpened]],TODAY()))-1,ABS(NETWORKDAYS(Proc[[#This Row],[DateOpened]],Proc[[#This Row],[DateClosed]]))-1)</f>
        <v>7</v>
      </c>
      <c r="R9693" s="140" t="s">
        <v>476</v>
      </c>
      <c r="S9693" s="155"/>
      <c r="T9693" s="155"/>
    </row>
    <row r="9694" spans="1:20" hidden="1">
      <c r="A9694" s="156" t="s">
        <v>11874</v>
      </c>
      <c r="B9694" s="155" t="str">
        <f>IFERROR(VLOOKUP(Proc[[#This Row],[App]],Table2[],3,0),"open")</f>
        <v>ok</v>
      </c>
      <c r="C9694" s="156" t="s">
        <v>369</v>
      </c>
      <c r="D9694" t="s">
        <v>11957</v>
      </c>
      <c r="E9694" t="s">
        <v>11699</v>
      </c>
      <c r="F9694" s="155" t="s">
        <v>11699</v>
      </c>
      <c r="G9694" s="156" t="s">
        <v>400</v>
      </c>
      <c r="H9694" s="155" t="str">
        <f>IF(Proc[[#This Row],[type]]="LFF (MDG-F)",MID(Proc[[#This Row],[Obj]],13,10),"")</f>
        <v/>
      </c>
      <c r="I9694" s="156"/>
      <c r="J9694" s="155" t="b">
        <f>Proc[[#This Row],[Requested]]=Proc[[#This Row],[CurrentParent]]</f>
        <v>1</v>
      </c>
      <c r="K9694" s="155" t="str">
        <f>IF(Proc[[#This Row],[Author]]="Marcela Urrego",VLOOKUP(LEFT(Proc[[#This Row],[Requested]],1),Table3[#All],2,0),VLOOKUP(Proc[[#This Row],[Author]],Table4[],2,0))</f>
        <v>HC</v>
      </c>
      <c r="L9694" s="155" t="s">
        <v>7801</v>
      </c>
      <c r="M9694" s="140">
        <v>46106</v>
      </c>
      <c r="N9694" s="140"/>
      <c r="O9694" s="140"/>
      <c r="P9694" s="140" t="str">
        <f ca="1">IF(Proc[[#This Row],[DaysAgeing]]&gt;5,"yep","on track")</f>
        <v>yep</v>
      </c>
      <c r="Q9694" s="2">
        <f ca="1">IF(Proc[[#This Row],[DateClosed]]="",ABS(NETWORKDAYS(Proc[[#This Row],[DateOpened]],TODAY()))-1,ABS(NETWORKDAYS(Proc[[#This Row],[DateOpened]],Proc[[#This Row],[DateClosed]]))-1)</f>
        <v>7</v>
      </c>
      <c r="R9694" s="140" t="s">
        <v>476</v>
      </c>
      <c r="S9694" s="155"/>
      <c r="T9694" s="155"/>
    </row>
    <row r="9695" spans="1:20" hidden="1">
      <c r="A9695" s="156" t="s">
        <v>11874</v>
      </c>
      <c r="B9695" s="155" t="str">
        <f>IFERROR(VLOOKUP(Proc[[#This Row],[App]],Table2[],3,0),"open")</f>
        <v>ok</v>
      </c>
      <c r="C9695" s="156" t="s">
        <v>369</v>
      </c>
      <c r="D9695" t="s">
        <v>11958</v>
      </c>
      <c r="E9695" t="s">
        <v>11699</v>
      </c>
      <c r="F9695" s="155" t="s">
        <v>11699</v>
      </c>
      <c r="G9695" s="156" t="s">
        <v>400</v>
      </c>
      <c r="H9695" s="155" t="str">
        <f>IF(Proc[[#This Row],[type]]="LFF (MDG-F)",MID(Proc[[#This Row],[Obj]],13,10),"")</f>
        <v/>
      </c>
      <c r="I9695" s="156"/>
      <c r="J9695" s="155" t="b">
        <f>Proc[[#This Row],[Requested]]=Proc[[#This Row],[CurrentParent]]</f>
        <v>1</v>
      </c>
      <c r="K9695" s="155" t="str">
        <f>IF(Proc[[#This Row],[Author]]="Marcela Urrego",VLOOKUP(LEFT(Proc[[#This Row],[Requested]],1),Table3[#All],2,0),VLOOKUP(Proc[[#This Row],[Author]],Table4[],2,0))</f>
        <v>HC</v>
      </c>
      <c r="L9695" s="155" t="s">
        <v>7801</v>
      </c>
      <c r="M9695" s="140">
        <v>46106</v>
      </c>
      <c r="N9695" s="140"/>
      <c r="O9695" s="140"/>
      <c r="P9695" s="140" t="str">
        <f ca="1">IF(Proc[[#This Row],[DaysAgeing]]&gt;5,"yep","on track")</f>
        <v>yep</v>
      </c>
      <c r="Q9695" s="2">
        <f ca="1">IF(Proc[[#This Row],[DateClosed]]="",ABS(NETWORKDAYS(Proc[[#This Row],[DateOpened]],TODAY()))-1,ABS(NETWORKDAYS(Proc[[#This Row],[DateOpened]],Proc[[#This Row],[DateClosed]]))-1)</f>
        <v>7</v>
      </c>
      <c r="R9695" s="140" t="s">
        <v>476</v>
      </c>
      <c r="S9695" s="155"/>
      <c r="T9695" s="155"/>
    </row>
    <row r="9696" spans="1:20" hidden="1">
      <c r="A9696" s="156" t="s">
        <v>11874</v>
      </c>
      <c r="B9696" s="155" t="str">
        <f>IFERROR(VLOOKUP(Proc[[#This Row],[App]],Table2[],3,0),"open")</f>
        <v>ok</v>
      </c>
      <c r="C9696" s="156" t="s">
        <v>369</v>
      </c>
      <c r="D9696" t="s">
        <v>11959</v>
      </c>
      <c r="E9696" t="s">
        <v>11699</v>
      </c>
      <c r="F9696" s="155" t="s">
        <v>11699</v>
      </c>
      <c r="G9696" s="156" t="s">
        <v>400</v>
      </c>
      <c r="H9696" s="155" t="str">
        <f>IF(Proc[[#This Row],[type]]="LFF (MDG-F)",MID(Proc[[#This Row],[Obj]],13,10),"")</f>
        <v/>
      </c>
      <c r="I9696" s="156"/>
      <c r="J9696" s="155" t="b">
        <f>Proc[[#This Row],[Requested]]=Proc[[#This Row],[CurrentParent]]</f>
        <v>1</v>
      </c>
      <c r="K9696" s="155" t="str">
        <f>IF(Proc[[#This Row],[Author]]="Marcela Urrego",VLOOKUP(LEFT(Proc[[#This Row],[Requested]],1),Table3[#All],2,0),VLOOKUP(Proc[[#This Row],[Author]],Table4[],2,0))</f>
        <v>HC</v>
      </c>
      <c r="L9696" s="155" t="s">
        <v>7801</v>
      </c>
      <c r="M9696" s="140">
        <v>46106</v>
      </c>
      <c r="N9696" s="140"/>
      <c r="O9696" s="140"/>
      <c r="P9696" s="140" t="str">
        <f ca="1">IF(Proc[[#This Row],[DaysAgeing]]&gt;5,"yep","on track")</f>
        <v>yep</v>
      </c>
      <c r="Q9696" s="2">
        <f ca="1">IF(Proc[[#This Row],[DateClosed]]="",ABS(NETWORKDAYS(Proc[[#This Row],[DateOpened]],TODAY()))-1,ABS(NETWORKDAYS(Proc[[#This Row],[DateOpened]],Proc[[#This Row],[DateClosed]]))-1)</f>
        <v>7</v>
      </c>
      <c r="R9696" s="140" t="s">
        <v>476</v>
      </c>
      <c r="S9696" s="155"/>
      <c r="T9696" s="155"/>
    </row>
    <row r="9697" spans="1:20" hidden="1">
      <c r="A9697" s="156" t="s">
        <v>11874</v>
      </c>
      <c r="B9697" s="155" t="str">
        <f>IFERROR(VLOOKUP(Proc[[#This Row],[App]],Table2[],3,0),"open")</f>
        <v>ok</v>
      </c>
      <c r="C9697" s="156" t="s">
        <v>369</v>
      </c>
      <c r="D9697" t="s">
        <v>11960</v>
      </c>
      <c r="E9697" t="s">
        <v>11699</v>
      </c>
      <c r="F9697" s="155" t="s">
        <v>11699</v>
      </c>
      <c r="G9697" s="156" t="s">
        <v>400</v>
      </c>
      <c r="H9697" s="155" t="str">
        <f>IF(Proc[[#This Row],[type]]="LFF (MDG-F)",MID(Proc[[#This Row],[Obj]],13,10),"")</f>
        <v/>
      </c>
      <c r="I9697" s="156"/>
      <c r="J9697" s="155" t="b">
        <f>Proc[[#This Row],[Requested]]=Proc[[#This Row],[CurrentParent]]</f>
        <v>1</v>
      </c>
      <c r="K9697" s="155" t="str">
        <f>IF(Proc[[#This Row],[Author]]="Marcela Urrego",VLOOKUP(LEFT(Proc[[#This Row],[Requested]],1),Table3[#All],2,0),VLOOKUP(Proc[[#This Row],[Author]],Table4[],2,0))</f>
        <v>HC</v>
      </c>
      <c r="L9697" s="155" t="s">
        <v>7801</v>
      </c>
      <c r="M9697" s="140">
        <v>46106</v>
      </c>
      <c r="N9697" s="140"/>
      <c r="O9697" s="140"/>
      <c r="P9697" s="140" t="str">
        <f ca="1">IF(Proc[[#This Row],[DaysAgeing]]&gt;5,"yep","on track")</f>
        <v>yep</v>
      </c>
      <c r="Q9697" s="2">
        <f ca="1">IF(Proc[[#This Row],[DateClosed]]="",ABS(NETWORKDAYS(Proc[[#This Row],[DateOpened]],TODAY()))-1,ABS(NETWORKDAYS(Proc[[#This Row],[DateOpened]],Proc[[#This Row],[DateClosed]]))-1)</f>
        <v>7</v>
      </c>
      <c r="R9697" s="140" t="s">
        <v>476</v>
      </c>
      <c r="S9697" s="155"/>
      <c r="T9697" s="155"/>
    </row>
    <row r="9698" spans="1:20" hidden="1">
      <c r="A9698" s="156" t="s">
        <v>11874</v>
      </c>
      <c r="B9698" s="155" t="str">
        <f>IFERROR(VLOOKUP(Proc[[#This Row],[App]],Table2[],3,0),"open")</f>
        <v>ok</v>
      </c>
      <c r="C9698" s="156" t="s">
        <v>369</v>
      </c>
      <c r="D9698" t="s">
        <v>11961</v>
      </c>
      <c r="E9698" t="s">
        <v>11699</v>
      </c>
      <c r="F9698" s="155" t="s">
        <v>11699</v>
      </c>
      <c r="G9698" s="156" t="s">
        <v>400</v>
      </c>
      <c r="H9698" s="155" t="str">
        <f>IF(Proc[[#This Row],[type]]="LFF (MDG-F)",MID(Proc[[#This Row],[Obj]],13,10),"")</f>
        <v/>
      </c>
      <c r="I9698" s="156"/>
      <c r="J9698" s="155" t="b">
        <f>Proc[[#This Row],[Requested]]=Proc[[#This Row],[CurrentParent]]</f>
        <v>1</v>
      </c>
      <c r="K9698" s="155" t="str">
        <f>IF(Proc[[#This Row],[Author]]="Marcela Urrego",VLOOKUP(LEFT(Proc[[#This Row],[Requested]],1),Table3[#All],2,0),VLOOKUP(Proc[[#This Row],[Author]],Table4[],2,0))</f>
        <v>HC</v>
      </c>
      <c r="L9698" s="155" t="s">
        <v>7801</v>
      </c>
      <c r="M9698" s="140">
        <v>46106</v>
      </c>
      <c r="N9698" s="140"/>
      <c r="O9698" s="140"/>
      <c r="P9698" s="140" t="str">
        <f ca="1">IF(Proc[[#This Row],[DaysAgeing]]&gt;5,"yep","on track")</f>
        <v>yep</v>
      </c>
      <c r="Q9698" s="2">
        <f ca="1">IF(Proc[[#This Row],[DateClosed]]="",ABS(NETWORKDAYS(Proc[[#This Row],[DateOpened]],TODAY()))-1,ABS(NETWORKDAYS(Proc[[#This Row],[DateOpened]],Proc[[#This Row],[DateClosed]]))-1)</f>
        <v>7</v>
      </c>
      <c r="R9698" s="140" t="s">
        <v>476</v>
      </c>
      <c r="S9698" s="155"/>
      <c r="T9698" s="155"/>
    </row>
    <row r="9699" spans="1:20" hidden="1">
      <c r="A9699" s="156" t="s">
        <v>11874</v>
      </c>
      <c r="B9699" s="155" t="str">
        <f>IFERROR(VLOOKUP(Proc[[#This Row],[App]],Table2[],3,0),"open")</f>
        <v>ok</v>
      </c>
      <c r="C9699" s="156" t="s">
        <v>369</v>
      </c>
      <c r="D9699" t="s">
        <v>11962</v>
      </c>
      <c r="E9699" t="s">
        <v>11699</v>
      </c>
      <c r="F9699" s="155" t="s">
        <v>11699</v>
      </c>
      <c r="G9699" s="156" t="s">
        <v>400</v>
      </c>
      <c r="H9699" s="155" t="str">
        <f>IF(Proc[[#This Row],[type]]="LFF (MDG-F)",MID(Proc[[#This Row],[Obj]],13,10),"")</f>
        <v/>
      </c>
      <c r="I9699" s="156"/>
      <c r="J9699" s="155" t="b">
        <f>Proc[[#This Row],[Requested]]=Proc[[#This Row],[CurrentParent]]</f>
        <v>1</v>
      </c>
      <c r="K9699" s="155" t="str">
        <f>IF(Proc[[#This Row],[Author]]="Marcela Urrego",VLOOKUP(LEFT(Proc[[#This Row],[Requested]],1),Table3[#All],2,0),VLOOKUP(Proc[[#This Row],[Author]],Table4[],2,0))</f>
        <v>HC</v>
      </c>
      <c r="L9699" s="155" t="s">
        <v>7801</v>
      </c>
      <c r="M9699" s="140">
        <v>46106</v>
      </c>
      <c r="N9699" s="140"/>
      <c r="O9699" s="140"/>
      <c r="P9699" s="140" t="str">
        <f ca="1">IF(Proc[[#This Row],[DaysAgeing]]&gt;5,"yep","on track")</f>
        <v>yep</v>
      </c>
      <c r="Q9699" s="2">
        <f ca="1">IF(Proc[[#This Row],[DateClosed]]="",ABS(NETWORKDAYS(Proc[[#This Row],[DateOpened]],TODAY()))-1,ABS(NETWORKDAYS(Proc[[#This Row],[DateOpened]],Proc[[#This Row],[DateClosed]]))-1)</f>
        <v>7</v>
      </c>
      <c r="R9699" s="140" t="s">
        <v>476</v>
      </c>
      <c r="S9699" s="155"/>
      <c r="T9699" s="155"/>
    </row>
    <row r="9700" spans="1:20" hidden="1">
      <c r="A9700" s="156" t="s">
        <v>11874</v>
      </c>
      <c r="B9700" s="155" t="str">
        <f>IFERROR(VLOOKUP(Proc[[#This Row],[App]],Table2[],3,0),"open")</f>
        <v>ok</v>
      </c>
      <c r="C9700" s="156" t="s">
        <v>369</v>
      </c>
      <c r="D9700" t="s">
        <v>11963</v>
      </c>
      <c r="E9700" t="s">
        <v>11699</v>
      </c>
      <c r="F9700" s="155" t="s">
        <v>11699</v>
      </c>
      <c r="G9700" s="156" t="s">
        <v>400</v>
      </c>
      <c r="H9700" s="155" t="str">
        <f>IF(Proc[[#This Row],[type]]="LFF (MDG-F)",MID(Proc[[#This Row],[Obj]],13,10),"")</f>
        <v/>
      </c>
      <c r="I9700" s="156"/>
      <c r="J9700" s="155" t="b">
        <f>Proc[[#This Row],[Requested]]=Proc[[#This Row],[CurrentParent]]</f>
        <v>1</v>
      </c>
      <c r="K9700" s="155" t="str">
        <f>IF(Proc[[#This Row],[Author]]="Marcela Urrego",VLOOKUP(LEFT(Proc[[#This Row],[Requested]],1),Table3[#All],2,0),VLOOKUP(Proc[[#This Row],[Author]],Table4[],2,0))</f>
        <v>HC</v>
      </c>
      <c r="L9700" s="155" t="s">
        <v>7801</v>
      </c>
      <c r="M9700" s="140">
        <v>46106</v>
      </c>
      <c r="N9700" s="140"/>
      <c r="O9700" s="140"/>
      <c r="P9700" s="140" t="str">
        <f ca="1">IF(Proc[[#This Row],[DaysAgeing]]&gt;5,"yep","on track")</f>
        <v>yep</v>
      </c>
      <c r="Q9700" s="2">
        <f ca="1">IF(Proc[[#This Row],[DateClosed]]="",ABS(NETWORKDAYS(Proc[[#This Row],[DateOpened]],TODAY()))-1,ABS(NETWORKDAYS(Proc[[#This Row],[DateOpened]],Proc[[#This Row],[DateClosed]]))-1)</f>
        <v>7</v>
      </c>
      <c r="R9700" s="140" t="s">
        <v>476</v>
      </c>
      <c r="S9700" s="155"/>
      <c r="T9700" s="155"/>
    </row>
    <row r="9701" spans="1:20" hidden="1">
      <c r="A9701" s="156" t="s">
        <v>11874</v>
      </c>
      <c r="B9701" s="155" t="str">
        <f>IFERROR(VLOOKUP(Proc[[#This Row],[App]],Table2[],3,0),"open")</f>
        <v>ok</v>
      </c>
      <c r="C9701" s="156" t="s">
        <v>369</v>
      </c>
      <c r="D9701" t="s">
        <v>11964</v>
      </c>
      <c r="E9701" t="s">
        <v>11699</v>
      </c>
      <c r="F9701" s="155" t="s">
        <v>11699</v>
      </c>
      <c r="G9701" s="156" t="s">
        <v>400</v>
      </c>
      <c r="H9701" s="155" t="str">
        <f>IF(Proc[[#This Row],[type]]="LFF (MDG-F)",MID(Proc[[#This Row],[Obj]],13,10),"")</f>
        <v/>
      </c>
      <c r="I9701" s="156"/>
      <c r="J9701" s="155" t="b">
        <f>Proc[[#This Row],[Requested]]=Proc[[#This Row],[CurrentParent]]</f>
        <v>1</v>
      </c>
      <c r="K9701" s="155" t="str">
        <f>IF(Proc[[#This Row],[Author]]="Marcela Urrego",VLOOKUP(LEFT(Proc[[#This Row],[Requested]],1),Table3[#All],2,0),VLOOKUP(Proc[[#This Row],[Author]],Table4[],2,0))</f>
        <v>HC</v>
      </c>
      <c r="L9701" s="155" t="s">
        <v>7801</v>
      </c>
      <c r="M9701" s="140">
        <v>46106</v>
      </c>
      <c r="N9701" s="140"/>
      <c r="O9701" s="140"/>
      <c r="P9701" s="140" t="str">
        <f ca="1">IF(Proc[[#This Row],[DaysAgeing]]&gt;5,"yep","on track")</f>
        <v>yep</v>
      </c>
      <c r="Q9701" s="2">
        <f ca="1">IF(Proc[[#This Row],[DateClosed]]="",ABS(NETWORKDAYS(Proc[[#This Row],[DateOpened]],TODAY()))-1,ABS(NETWORKDAYS(Proc[[#This Row],[DateOpened]],Proc[[#This Row],[DateClosed]]))-1)</f>
        <v>7</v>
      </c>
      <c r="R9701" s="140" t="s">
        <v>476</v>
      </c>
      <c r="S9701" s="155"/>
      <c r="T9701" s="155"/>
    </row>
    <row r="9702" spans="1:20" hidden="1">
      <c r="A9702" s="156" t="s">
        <v>11874</v>
      </c>
      <c r="B9702" s="155" t="str">
        <f>IFERROR(VLOOKUP(Proc[[#This Row],[App]],Table2[],3,0),"open")</f>
        <v>ok</v>
      </c>
      <c r="C9702" s="156" t="s">
        <v>369</v>
      </c>
      <c r="D9702" t="s">
        <v>11965</v>
      </c>
      <c r="E9702" t="s">
        <v>11699</v>
      </c>
      <c r="F9702" s="155" t="s">
        <v>11699</v>
      </c>
      <c r="G9702" s="156" t="s">
        <v>400</v>
      </c>
      <c r="H9702" s="155" t="str">
        <f>IF(Proc[[#This Row],[type]]="LFF (MDG-F)",MID(Proc[[#This Row],[Obj]],13,10),"")</f>
        <v/>
      </c>
      <c r="I9702" s="156"/>
      <c r="J9702" s="155" t="b">
        <f>Proc[[#This Row],[Requested]]=Proc[[#This Row],[CurrentParent]]</f>
        <v>1</v>
      </c>
      <c r="K9702" s="155" t="str">
        <f>IF(Proc[[#This Row],[Author]]="Marcela Urrego",VLOOKUP(LEFT(Proc[[#This Row],[Requested]],1),Table3[#All],2,0),VLOOKUP(Proc[[#This Row],[Author]],Table4[],2,0))</f>
        <v>HC</v>
      </c>
      <c r="L9702" s="155" t="s">
        <v>7801</v>
      </c>
      <c r="M9702" s="140">
        <v>46106</v>
      </c>
      <c r="N9702" s="140"/>
      <c r="O9702" s="140"/>
      <c r="P9702" s="140" t="str">
        <f ca="1">IF(Proc[[#This Row],[DaysAgeing]]&gt;5,"yep","on track")</f>
        <v>yep</v>
      </c>
      <c r="Q9702" s="2">
        <f ca="1">IF(Proc[[#This Row],[DateClosed]]="",ABS(NETWORKDAYS(Proc[[#This Row],[DateOpened]],TODAY()))-1,ABS(NETWORKDAYS(Proc[[#This Row],[DateOpened]],Proc[[#This Row],[DateClosed]]))-1)</f>
        <v>7</v>
      </c>
      <c r="R9702" s="140" t="s">
        <v>476</v>
      </c>
      <c r="S9702" s="155"/>
      <c r="T9702" s="155"/>
    </row>
    <row r="9703" spans="1:20" hidden="1">
      <c r="A9703" s="156" t="s">
        <v>11874</v>
      </c>
      <c r="B9703" s="155" t="str">
        <f>IFERROR(VLOOKUP(Proc[[#This Row],[App]],Table2[],3,0),"open")</f>
        <v>ok</v>
      </c>
      <c r="C9703" s="156" t="s">
        <v>369</v>
      </c>
      <c r="D9703" t="s">
        <v>11966</v>
      </c>
      <c r="E9703" t="s">
        <v>11699</v>
      </c>
      <c r="F9703" s="155" t="s">
        <v>11699</v>
      </c>
      <c r="G9703" s="156" t="s">
        <v>400</v>
      </c>
      <c r="H9703" s="155" t="str">
        <f>IF(Proc[[#This Row],[type]]="LFF (MDG-F)",MID(Proc[[#This Row],[Obj]],13,10),"")</f>
        <v/>
      </c>
      <c r="I9703" s="156"/>
      <c r="J9703" s="155" t="b">
        <f>Proc[[#This Row],[Requested]]=Proc[[#This Row],[CurrentParent]]</f>
        <v>1</v>
      </c>
      <c r="K9703" s="155" t="str">
        <f>IF(Proc[[#This Row],[Author]]="Marcela Urrego",VLOOKUP(LEFT(Proc[[#This Row],[Requested]],1),Table3[#All],2,0),VLOOKUP(Proc[[#This Row],[Author]],Table4[],2,0))</f>
        <v>HC</v>
      </c>
      <c r="L9703" s="155" t="s">
        <v>7801</v>
      </c>
      <c r="M9703" s="140">
        <v>46106</v>
      </c>
      <c r="N9703" s="140"/>
      <c r="O9703" s="140"/>
      <c r="P9703" s="140" t="str">
        <f ca="1">IF(Proc[[#This Row],[DaysAgeing]]&gt;5,"yep","on track")</f>
        <v>yep</v>
      </c>
      <c r="Q9703" s="2">
        <f ca="1">IF(Proc[[#This Row],[DateClosed]]="",ABS(NETWORKDAYS(Proc[[#This Row],[DateOpened]],TODAY()))-1,ABS(NETWORKDAYS(Proc[[#This Row],[DateOpened]],Proc[[#This Row],[DateClosed]]))-1)</f>
        <v>7</v>
      </c>
      <c r="R9703" s="140" t="s">
        <v>476</v>
      </c>
      <c r="S9703" s="155"/>
      <c r="T9703" s="155"/>
    </row>
    <row r="9704" spans="1:20" hidden="1">
      <c r="A9704" s="156" t="s">
        <v>11874</v>
      </c>
      <c r="B9704" s="155" t="str">
        <f>IFERROR(VLOOKUP(Proc[[#This Row],[App]],Table2[],3,0),"open")</f>
        <v>ok</v>
      </c>
      <c r="C9704" s="156" t="s">
        <v>369</v>
      </c>
      <c r="D9704" t="s">
        <v>11967</v>
      </c>
      <c r="E9704" t="s">
        <v>11699</v>
      </c>
      <c r="F9704" s="155" t="s">
        <v>11699</v>
      </c>
      <c r="G9704" s="156" t="s">
        <v>400</v>
      </c>
      <c r="H9704" s="155" t="str">
        <f>IF(Proc[[#This Row],[type]]="LFF (MDG-F)",MID(Proc[[#This Row],[Obj]],13,10),"")</f>
        <v/>
      </c>
      <c r="I9704" s="156"/>
      <c r="J9704" s="155" t="b">
        <f>Proc[[#This Row],[Requested]]=Proc[[#This Row],[CurrentParent]]</f>
        <v>1</v>
      </c>
      <c r="K9704" s="155" t="str">
        <f>IF(Proc[[#This Row],[Author]]="Marcela Urrego",VLOOKUP(LEFT(Proc[[#This Row],[Requested]],1),Table3[#All],2,0),VLOOKUP(Proc[[#This Row],[Author]],Table4[],2,0))</f>
        <v>HC</v>
      </c>
      <c r="L9704" s="155" t="s">
        <v>7801</v>
      </c>
      <c r="M9704" s="140">
        <v>46106</v>
      </c>
      <c r="N9704" s="140"/>
      <c r="O9704" s="140"/>
      <c r="P9704" s="140" t="str">
        <f ca="1">IF(Proc[[#This Row],[DaysAgeing]]&gt;5,"yep","on track")</f>
        <v>yep</v>
      </c>
      <c r="Q9704" s="2">
        <f ca="1">IF(Proc[[#This Row],[DateClosed]]="",ABS(NETWORKDAYS(Proc[[#This Row],[DateOpened]],TODAY()))-1,ABS(NETWORKDAYS(Proc[[#This Row],[DateOpened]],Proc[[#This Row],[DateClosed]]))-1)</f>
        <v>7</v>
      </c>
      <c r="R9704" s="140" t="s">
        <v>476</v>
      </c>
      <c r="S9704" s="155"/>
      <c r="T9704" s="155"/>
    </row>
    <row r="9705" spans="1:20" hidden="1">
      <c r="A9705" s="156" t="s">
        <v>11874</v>
      </c>
      <c r="B9705" s="155" t="str">
        <f>IFERROR(VLOOKUP(Proc[[#This Row],[App]],Table2[],3,0),"open")</f>
        <v>ok</v>
      </c>
      <c r="C9705" s="156" t="s">
        <v>369</v>
      </c>
      <c r="D9705" t="s">
        <v>11968</v>
      </c>
      <c r="E9705" t="s">
        <v>11699</v>
      </c>
      <c r="F9705" s="155" t="s">
        <v>11699</v>
      </c>
      <c r="G9705" s="156" t="s">
        <v>400</v>
      </c>
      <c r="H9705" s="155" t="str">
        <f>IF(Proc[[#This Row],[type]]="LFF (MDG-F)",MID(Proc[[#This Row],[Obj]],13,10),"")</f>
        <v/>
      </c>
      <c r="I9705" s="156"/>
      <c r="J9705" s="155" t="b">
        <f>Proc[[#This Row],[Requested]]=Proc[[#This Row],[CurrentParent]]</f>
        <v>1</v>
      </c>
      <c r="K9705" s="155" t="str">
        <f>IF(Proc[[#This Row],[Author]]="Marcela Urrego",VLOOKUP(LEFT(Proc[[#This Row],[Requested]],1),Table3[#All],2,0),VLOOKUP(Proc[[#This Row],[Author]],Table4[],2,0))</f>
        <v>HC</v>
      </c>
      <c r="L9705" s="155" t="s">
        <v>7801</v>
      </c>
      <c r="M9705" s="140">
        <v>46106</v>
      </c>
      <c r="N9705" s="140"/>
      <c r="O9705" s="140"/>
      <c r="P9705" s="140" t="str">
        <f ca="1">IF(Proc[[#This Row],[DaysAgeing]]&gt;5,"yep","on track")</f>
        <v>yep</v>
      </c>
      <c r="Q9705" s="2">
        <f ca="1">IF(Proc[[#This Row],[DateClosed]]="",ABS(NETWORKDAYS(Proc[[#This Row],[DateOpened]],TODAY()))-1,ABS(NETWORKDAYS(Proc[[#This Row],[DateOpened]],Proc[[#This Row],[DateClosed]]))-1)</f>
        <v>7</v>
      </c>
      <c r="R9705" s="140" t="s">
        <v>476</v>
      </c>
      <c r="S9705" s="155"/>
      <c r="T9705" s="155"/>
    </row>
    <row r="9706" spans="1:20" hidden="1">
      <c r="A9706" s="156" t="s">
        <v>11874</v>
      </c>
      <c r="B9706" s="155" t="str">
        <f>IFERROR(VLOOKUP(Proc[[#This Row],[App]],Table2[],3,0),"open")</f>
        <v>ok</v>
      </c>
      <c r="C9706" s="156" t="s">
        <v>369</v>
      </c>
      <c r="D9706" t="s">
        <v>11969</v>
      </c>
      <c r="E9706" t="s">
        <v>11699</v>
      </c>
      <c r="F9706" s="155" t="s">
        <v>11699</v>
      </c>
      <c r="G9706" s="156" t="s">
        <v>400</v>
      </c>
      <c r="H9706" s="155" t="str">
        <f>IF(Proc[[#This Row],[type]]="LFF (MDG-F)",MID(Proc[[#This Row],[Obj]],13,10),"")</f>
        <v/>
      </c>
      <c r="I9706" s="156"/>
      <c r="J9706" s="155" t="b">
        <f>Proc[[#This Row],[Requested]]=Proc[[#This Row],[CurrentParent]]</f>
        <v>1</v>
      </c>
      <c r="K9706" s="155" t="str">
        <f>IF(Proc[[#This Row],[Author]]="Marcela Urrego",VLOOKUP(LEFT(Proc[[#This Row],[Requested]],1),Table3[#All],2,0),VLOOKUP(Proc[[#This Row],[Author]],Table4[],2,0))</f>
        <v>HC</v>
      </c>
      <c r="L9706" s="155" t="s">
        <v>7801</v>
      </c>
      <c r="M9706" s="140">
        <v>46106</v>
      </c>
      <c r="N9706" s="140"/>
      <c r="O9706" s="140"/>
      <c r="P9706" s="140" t="str">
        <f ca="1">IF(Proc[[#This Row],[DaysAgeing]]&gt;5,"yep","on track")</f>
        <v>yep</v>
      </c>
      <c r="Q9706" s="2">
        <f ca="1">IF(Proc[[#This Row],[DateClosed]]="",ABS(NETWORKDAYS(Proc[[#This Row],[DateOpened]],TODAY()))-1,ABS(NETWORKDAYS(Proc[[#This Row],[DateOpened]],Proc[[#This Row],[DateClosed]]))-1)</f>
        <v>7</v>
      </c>
      <c r="R9706" s="140" t="s">
        <v>476</v>
      </c>
      <c r="S9706" s="155"/>
      <c r="T9706" s="155"/>
    </row>
    <row r="9707" spans="1:20" hidden="1">
      <c r="A9707" s="156" t="s">
        <v>11874</v>
      </c>
      <c r="B9707" s="155" t="str">
        <f>IFERROR(VLOOKUP(Proc[[#This Row],[App]],Table2[],3,0),"open")</f>
        <v>ok</v>
      </c>
      <c r="C9707" s="156" t="s">
        <v>369</v>
      </c>
      <c r="D9707" t="s">
        <v>11970</v>
      </c>
      <c r="E9707" t="s">
        <v>11699</v>
      </c>
      <c r="F9707" s="155" t="s">
        <v>11699</v>
      </c>
      <c r="G9707" s="156" t="s">
        <v>400</v>
      </c>
      <c r="H9707" s="155" t="str">
        <f>IF(Proc[[#This Row],[type]]="LFF (MDG-F)",MID(Proc[[#This Row],[Obj]],13,10),"")</f>
        <v/>
      </c>
      <c r="I9707" s="156"/>
      <c r="J9707" s="155" t="b">
        <f>Proc[[#This Row],[Requested]]=Proc[[#This Row],[CurrentParent]]</f>
        <v>1</v>
      </c>
      <c r="K9707" s="155" t="str">
        <f>IF(Proc[[#This Row],[Author]]="Marcela Urrego",VLOOKUP(LEFT(Proc[[#This Row],[Requested]],1),Table3[#All],2,0),VLOOKUP(Proc[[#This Row],[Author]],Table4[],2,0))</f>
        <v>HC</v>
      </c>
      <c r="L9707" s="155" t="s">
        <v>7801</v>
      </c>
      <c r="M9707" s="140">
        <v>46106</v>
      </c>
      <c r="N9707" s="140"/>
      <c r="O9707" s="140"/>
      <c r="P9707" s="140" t="str">
        <f ca="1">IF(Proc[[#This Row],[DaysAgeing]]&gt;5,"yep","on track")</f>
        <v>yep</v>
      </c>
      <c r="Q9707" s="2">
        <f ca="1">IF(Proc[[#This Row],[DateClosed]]="",ABS(NETWORKDAYS(Proc[[#This Row],[DateOpened]],TODAY()))-1,ABS(NETWORKDAYS(Proc[[#This Row],[DateOpened]],Proc[[#This Row],[DateClosed]]))-1)</f>
        <v>7</v>
      </c>
      <c r="R9707" s="140" t="s">
        <v>476</v>
      </c>
      <c r="S9707" s="155"/>
      <c r="T9707" s="155"/>
    </row>
    <row r="9708" spans="1:20" hidden="1">
      <c r="A9708" s="156" t="s">
        <v>11874</v>
      </c>
      <c r="B9708" s="155" t="str">
        <f>IFERROR(VLOOKUP(Proc[[#This Row],[App]],Table2[],3,0),"open")</f>
        <v>ok</v>
      </c>
      <c r="C9708" s="156" t="s">
        <v>369</v>
      </c>
      <c r="D9708" t="s">
        <v>11971</v>
      </c>
      <c r="E9708" t="s">
        <v>11699</v>
      </c>
      <c r="F9708" s="155" t="s">
        <v>11699</v>
      </c>
      <c r="G9708" s="156" t="s">
        <v>400</v>
      </c>
      <c r="H9708" s="155" t="str">
        <f>IF(Proc[[#This Row],[type]]="LFF (MDG-F)",MID(Proc[[#This Row],[Obj]],13,10),"")</f>
        <v/>
      </c>
      <c r="I9708" s="156"/>
      <c r="J9708" s="155" t="b">
        <f>Proc[[#This Row],[Requested]]=Proc[[#This Row],[CurrentParent]]</f>
        <v>1</v>
      </c>
      <c r="K9708" s="155" t="str">
        <f>IF(Proc[[#This Row],[Author]]="Marcela Urrego",VLOOKUP(LEFT(Proc[[#This Row],[Requested]],1),Table3[#All],2,0),VLOOKUP(Proc[[#This Row],[Author]],Table4[],2,0))</f>
        <v>HC</v>
      </c>
      <c r="L9708" s="155" t="s">
        <v>7801</v>
      </c>
      <c r="M9708" s="140">
        <v>46106</v>
      </c>
      <c r="N9708" s="140"/>
      <c r="O9708" s="140"/>
      <c r="P9708" s="140" t="str">
        <f ca="1">IF(Proc[[#This Row],[DaysAgeing]]&gt;5,"yep","on track")</f>
        <v>yep</v>
      </c>
      <c r="Q9708" s="2">
        <f ca="1">IF(Proc[[#This Row],[DateClosed]]="",ABS(NETWORKDAYS(Proc[[#This Row],[DateOpened]],TODAY()))-1,ABS(NETWORKDAYS(Proc[[#This Row],[DateOpened]],Proc[[#This Row],[DateClosed]]))-1)</f>
        <v>7</v>
      </c>
      <c r="R9708" s="140" t="s">
        <v>476</v>
      </c>
      <c r="S9708" s="155"/>
      <c r="T9708" s="155"/>
    </row>
    <row r="9709" spans="1:20" hidden="1">
      <c r="A9709" s="156" t="s">
        <v>11874</v>
      </c>
      <c r="B9709" s="155" t="str">
        <f>IFERROR(VLOOKUP(Proc[[#This Row],[App]],Table2[],3,0),"open")</f>
        <v>ok</v>
      </c>
      <c r="C9709" s="156" t="s">
        <v>369</v>
      </c>
      <c r="D9709" t="s">
        <v>11972</v>
      </c>
      <c r="E9709" t="s">
        <v>11699</v>
      </c>
      <c r="F9709" s="155" t="s">
        <v>11699</v>
      </c>
      <c r="G9709" s="156" t="s">
        <v>400</v>
      </c>
      <c r="H9709" s="155" t="str">
        <f>IF(Proc[[#This Row],[type]]="LFF (MDG-F)",MID(Proc[[#This Row],[Obj]],13,10),"")</f>
        <v/>
      </c>
      <c r="I9709" s="156"/>
      <c r="J9709" s="155" t="b">
        <f>Proc[[#This Row],[Requested]]=Proc[[#This Row],[CurrentParent]]</f>
        <v>1</v>
      </c>
      <c r="K9709" s="155" t="str">
        <f>IF(Proc[[#This Row],[Author]]="Marcela Urrego",VLOOKUP(LEFT(Proc[[#This Row],[Requested]],1),Table3[#All],2,0),VLOOKUP(Proc[[#This Row],[Author]],Table4[],2,0))</f>
        <v>HC</v>
      </c>
      <c r="L9709" s="155" t="s">
        <v>7801</v>
      </c>
      <c r="M9709" s="140">
        <v>46106</v>
      </c>
      <c r="N9709" s="140"/>
      <c r="O9709" s="140"/>
      <c r="P9709" s="140" t="str">
        <f ca="1">IF(Proc[[#This Row],[DaysAgeing]]&gt;5,"yep","on track")</f>
        <v>yep</v>
      </c>
      <c r="Q9709" s="2">
        <f ca="1">IF(Proc[[#This Row],[DateClosed]]="",ABS(NETWORKDAYS(Proc[[#This Row],[DateOpened]],TODAY()))-1,ABS(NETWORKDAYS(Proc[[#This Row],[DateOpened]],Proc[[#This Row],[DateClosed]]))-1)</f>
        <v>7</v>
      </c>
      <c r="R9709" s="140" t="s">
        <v>476</v>
      </c>
      <c r="S9709" s="155"/>
      <c r="T9709" s="155"/>
    </row>
    <row r="9710" spans="1:20" hidden="1">
      <c r="A9710" s="156" t="s">
        <v>11874</v>
      </c>
      <c r="B9710" s="155" t="str">
        <f>IFERROR(VLOOKUP(Proc[[#This Row],[App]],Table2[],3,0),"open")</f>
        <v>ok</v>
      </c>
      <c r="C9710" s="156" t="s">
        <v>369</v>
      </c>
      <c r="D9710" t="s">
        <v>11973</v>
      </c>
      <c r="E9710" t="s">
        <v>11699</v>
      </c>
      <c r="F9710" s="155" t="s">
        <v>11699</v>
      </c>
      <c r="G9710" s="156" t="s">
        <v>400</v>
      </c>
      <c r="H9710" s="155" t="str">
        <f>IF(Proc[[#This Row],[type]]="LFF (MDG-F)",MID(Proc[[#This Row],[Obj]],13,10),"")</f>
        <v/>
      </c>
      <c r="I9710" s="156"/>
      <c r="J9710" s="155" t="b">
        <f>Proc[[#This Row],[Requested]]=Proc[[#This Row],[CurrentParent]]</f>
        <v>1</v>
      </c>
      <c r="K9710" s="155" t="str">
        <f>IF(Proc[[#This Row],[Author]]="Marcela Urrego",VLOOKUP(LEFT(Proc[[#This Row],[Requested]],1),Table3[#All],2,0),VLOOKUP(Proc[[#This Row],[Author]],Table4[],2,0))</f>
        <v>HC</v>
      </c>
      <c r="L9710" s="155" t="s">
        <v>7801</v>
      </c>
      <c r="M9710" s="140">
        <v>46106</v>
      </c>
      <c r="N9710" s="140"/>
      <c r="O9710" s="140"/>
      <c r="P9710" s="140" t="str">
        <f ca="1">IF(Proc[[#This Row],[DaysAgeing]]&gt;5,"yep","on track")</f>
        <v>yep</v>
      </c>
      <c r="Q9710" s="2">
        <f ca="1">IF(Proc[[#This Row],[DateClosed]]="",ABS(NETWORKDAYS(Proc[[#This Row],[DateOpened]],TODAY()))-1,ABS(NETWORKDAYS(Proc[[#This Row],[DateOpened]],Proc[[#This Row],[DateClosed]]))-1)</f>
        <v>7</v>
      </c>
      <c r="R9710" s="140" t="s">
        <v>476</v>
      </c>
      <c r="S9710" s="155"/>
      <c r="T9710" s="155"/>
    </row>
    <row r="9711" spans="1:20" hidden="1">
      <c r="A9711" s="156" t="s">
        <v>11874</v>
      </c>
      <c r="B9711" s="155" t="str">
        <f>IFERROR(VLOOKUP(Proc[[#This Row],[App]],Table2[],3,0),"open")</f>
        <v>ok</v>
      </c>
      <c r="C9711" s="156" t="s">
        <v>369</v>
      </c>
      <c r="D9711" t="s">
        <v>11974</v>
      </c>
      <c r="E9711" t="s">
        <v>11699</v>
      </c>
      <c r="F9711" s="155" t="s">
        <v>11699</v>
      </c>
      <c r="G9711" s="156" t="s">
        <v>400</v>
      </c>
      <c r="H9711" s="155" t="str">
        <f>IF(Proc[[#This Row],[type]]="LFF (MDG-F)",MID(Proc[[#This Row],[Obj]],13,10),"")</f>
        <v/>
      </c>
      <c r="I9711" s="156"/>
      <c r="J9711" s="155" t="b">
        <f>Proc[[#This Row],[Requested]]=Proc[[#This Row],[CurrentParent]]</f>
        <v>1</v>
      </c>
      <c r="K9711" s="155" t="str">
        <f>IF(Proc[[#This Row],[Author]]="Marcela Urrego",VLOOKUP(LEFT(Proc[[#This Row],[Requested]],1),Table3[#All],2,0),VLOOKUP(Proc[[#This Row],[Author]],Table4[],2,0))</f>
        <v>HC</v>
      </c>
      <c r="L9711" s="155" t="s">
        <v>7801</v>
      </c>
      <c r="M9711" s="140">
        <v>46106</v>
      </c>
      <c r="N9711" s="140"/>
      <c r="O9711" s="140"/>
      <c r="P9711" s="140" t="str">
        <f ca="1">IF(Proc[[#This Row],[DaysAgeing]]&gt;5,"yep","on track")</f>
        <v>yep</v>
      </c>
      <c r="Q9711" s="2">
        <f ca="1">IF(Proc[[#This Row],[DateClosed]]="",ABS(NETWORKDAYS(Proc[[#This Row],[DateOpened]],TODAY()))-1,ABS(NETWORKDAYS(Proc[[#This Row],[DateOpened]],Proc[[#This Row],[DateClosed]]))-1)</f>
        <v>7</v>
      </c>
      <c r="R9711" s="140" t="s">
        <v>476</v>
      </c>
      <c r="S9711" s="155"/>
      <c r="T9711" s="155"/>
    </row>
    <row r="9712" spans="1:20" hidden="1">
      <c r="A9712" s="156" t="s">
        <v>11874</v>
      </c>
      <c r="B9712" s="155" t="str">
        <f>IFERROR(VLOOKUP(Proc[[#This Row],[App]],Table2[],3,0),"open")</f>
        <v>ok</v>
      </c>
      <c r="C9712" s="156" t="s">
        <v>369</v>
      </c>
      <c r="D9712" t="s">
        <v>11975</v>
      </c>
      <c r="E9712" t="s">
        <v>11699</v>
      </c>
      <c r="F9712" s="155" t="s">
        <v>11699</v>
      </c>
      <c r="G9712" s="156" t="s">
        <v>400</v>
      </c>
      <c r="H9712" s="155" t="str">
        <f>IF(Proc[[#This Row],[type]]="LFF (MDG-F)",MID(Proc[[#This Row],[Obj]],13,10),"")</f>
        <v/>
      </c>
      <c r="I9712" s="156"/>
      <c r="J9712" s="155" t="b">
        <f>Proc[[#This Row],[Requested]]=Proc[[#This Row],[CurrentParent]]</f>
        <v>1</v>
      </c>
      <c r="K9712" s="155" t="str">
        <f>IF(Proc[[#This Row],[Author]]="Marcela Urrego",VLOOKUP(LEFT(Proc[[#This Row],[Requested]],1),Table3[#All],2,0),VLOOKUP(Proc[[#This Row],[Author]],Table4[],2,0))</f>
        <v>HC</v>
      </c>
      <c r="L9712" s="155" t="s">
        <v>7801</v>
      </c>
      <c r="M9712" s="140">
        <v>46106</v>
      </c>
      <c r="N9712" s="140"/>
      <c r="O9712" s="140"/>
      <c r="P9712" s="140" t="str">
        <f ca="1">IF(Proc[[#This Row],[DaysAgeing]]&gt;5,"yep","on track")</f>
        <v>yep</v>
      </c>
      <c r="Q9712" s="2">
        <f ca="1">IF(Proc[[#This Row],[DateClosed]]="",ABS(NETWORKDAYS(Proc[[#This Row],[DateOpened]],TODAY()))-1,ABS(NETWORKDAYS(Proc[[#This Row],[DateOpened]],Proc[[#This Row],[DateClosed]]))-1)</f>
        <v>7</v>
      </c>
      <c r="R9712" s="140" t="s">
        <v>476</v>
      </c>
      <c r="S9712" s="155"/>
      <c r="T9712" s="155"/>
    </row>
    <row r="9713" spans="1:20" hidden="1">
      <c r="A9713" s="156" t="s">
        <v>11874</v>
      </c>
      <c r="B9713" s="155" t="str">
        <f>IFERROR(VLOOKUP(Proc[[#This Row],[App]],Table2[],3,0),"open")</f>
        <v>ok</v>
      </c>
      <c r="C9713" s="156" t="s">
        <v>369</v>
      </c>
      <c r="D9713" t="s">
        <v>11976</v>
      </c>
      <c r="E9713" t="s">
        <v>11699</v>
      </c>
      <c r="F9713" s="155" t="s">
        <v>11699</v>
      </c>
      <c r="G9713" s="156" t="s">
        <v>400</v>
      </c>
      <c r="H9713" s="155" t="str">
        <f>IF(Proc[[#This Row],[type]]="LFF (MDG-F)",MID(Proc[[#This Row],[Obj]],13,10),"")</f>
        <v/>
      </c>
      <c r="I9713" s="156"/>
      <c r="J9713" s="155" t="b">
        <f>Proc[[#This Row],[Requested]]=Proc[[#This Row],[CurrentParent]]</f>
        <v>1</v>
      </c>
      <c r="K9713" s="155" t="str">
        <f>IF(Proc[[#This Row],[Author]]="Marcela Urrego",VLOOKUP(LEFT(Proc[[#This Row],[Requested]],1),Table3[#All],2,0),VLOOKUP(Proc[[#This Row],[Author]],Table4[],2,0))</f>
        <v>HC</v>
      </c>
      <c r="L9713" s="155" t="s">
        <v>7801</v>
      </c>
      <c r="M9713" s="140">
        <v>46106</v>
      </c>
      <c r="N9713" s="140"/>
      <c r="O9713" s="140"/>
      <c r="P9713" s="140" t="str">
        <f ca="1">IF(Proc[[#This Row],[DaysAgeing]]&gt;5,"yep","on track")</f>
        <v>yep</v>
      </c>
      <c r="Q9713" s="2">
        <f ca="1">IF(Proc[[#This Row],[DateClosed]]="",ABS(NETWORKDAYS(Proc[[#This Row],[DateOpened]],TODAY()))-1,ABS(NETWORKDAYS(Proc[[#This Row],[DateOpened]],Proc[[#This Row],[DateClosed]]))-1)</f>
        <v>7</v>
      </c>
      <c r="R9713" s="140" t="s">
        <v>476</v>
      </c>
      <c r="S9713" s="155"/>
      <c r="T9713" s="155"/>
    </row>
    <row r="9714" spans="1:20" hidden="1">
      <c r="A9714" s="156" t="s">
        <v>11874</v>
      </c>
      <c r="B9714" s="155" t="str">
        <f>IFERROR(VLOOKUP(Proc[[#This Row],[App]],Table2[],3,0),"open")</f>
        <v>ok</v>
      </c>
      <c r="C9714" s="156" t="s">
        <v>369</v>
      </c>
      <c r="D9714" t="s">
        <v>11977</v>
      </c>
      <c r="E9714" t="s">
        <v>11699</v>
      </c>
      <c r="F9714" s="155" t="s">
        <v>11699</v>
      </c>
      <c r="G9714" s="156" t="s">
        <v>400</v>
      </c>
      <c r="H9714" s="155" t="str">
        <f>IF(Proc[[#This Row],[type]]="LFF (MDG-F)",MID(Proc[[#This Row],[Obj]],13,10),"")</f>
        <v/>
      </c>
      <c r="I9714" s="156"/>
      <c r="J9714" s="155" t="b">
        <f>Proc[[#This Row],[Requested]]=Proc[[#This Row],[CurrentParent]]</f>
        <v>1</v>
      </c>
      <c r="K9714" s="155" t="str">
        <f>IF(Proc[[#This Row],[Author]]="Marcela Urrego",VLOOKUP(LEFT(Proc[[#This Row],[Requested]],1),Table3[#All],2,0),VLOOKUP(Proc[[#This Row],[Author]],Table4[],2,0))</f>
        <v>HC</v>
      </c>
      <c r="L9714" s="155" t="s">
        <v>7801</v>
      </c>
      <c r="M9714" s="140">
        <v>46106</v>
      </c>
      <c r="N9714" s="140"/>
      <c r="O9714" s="140"/>
      <c r="P9714" s="140" t="str">
        <f ca="1">IF(Proc[[#This Row],[DaysAgeing]]&gt;5,"yep","on track")</f>
        <v>yep</v>
      </c>
      <c r="Q9714" s="2">
        <f ca="1">IF(Proc[[#This Row],[DateClosed]]="",ABS(NETWORKDAYS(Proc[[#This Row],[DateOpened]],TODAY()))-1,ABS(NETWORKDAYS(Proc[[#This Row],[DateOpened]],Proc[[#This Row],[DateClosed]]))-1)</f>
        <v>7</v>
      </c>
      <c r="R9714" s="140" t="s">
        <v>476</v>
      </c>
      <c r="S9714" s="155"/>
      <c r="T9714" s="155"/>
    </row>
    <row r="9715" spans="1:20" hidden="1">
      <c r="A9715" s="156" t="s">
        <v>11874</v>
      </c>
      <c r="B9715" s="155" t="str">
        <f>IFERROR(VLOOKUP(Proc[[#This Row],[App]],Table2[],3,0),"open")</f>
        <v>ok</v>
      </c>
      <c r="C9715" s="156" t="s">
        <v>369</v>
      </c>
      <c r="D9715" t="s">
        <v>11978</v>
      </c>
      <c r="E9715" t="s">
        <v>11699</v>
      </c>
      <c r="F9715" s="155" t="s">
        <v>11699</v>
      </c>
      <c r="G9715" s="156" t="s">
        <v>400</v>
      </c>
      <c r="H9715" s="155" t="str">
        <f>IF(Proc[[#This Row],[type]]="LFF (MDG-F)",MID(Proc[[#This Row],[Obj]],13,10),"")</f>
        <v/>
      </c>
      <c r="I9715" s="156"/>
      <c r="J9715" s="155" t="b">
        <f>Proc[[#This Row],[Requested]]=Proc[[#This Row],[CurrentParent]]</f>
        <v>1</v>
      </c>
      <c r="K9715" s="155" t="str">
        <f>IF(Proc[[#This Row],[Author]]="Marcela Urrego",VLOOKUP(LEFT(Proc[[#This Row],[Requested]],1),Table3[#All],2,0),VLOOKUP(Proc[[#This Row],[Author]],Table4[],2,0))</f>
        <v>HC</v>
      </c>
      <c r="L9715" s="155" t="s">
        <v>7801</v>
      </c>
      <c r="M9715" s="140">
        <v>46106</v>
      </c>
      <c r="N9715" s="140"/>
      <c r="O9715" s="140"/>
      <c r="P9715" s="140" t="str">
        <f ca="1">IF(Proc[[#This Row],[DaysAgeing]]&gt;5,"yep","on track")</f>
        <v>yep</v>
      </c>
      <c r="Q9715" s="2">
        <f ca="1">IF(Proc[[#This Row],[DateClosed]]="",ABS(NETWORKDAYS(Proc[[#This Row],[DateOpened]],TODAY()))-1,ABS(NETWORKDAYS(Proc[[#This Row],[DateOpened]],Proc[[#This Row],[DateClosed]]))-1)</f>
        <v>7</v>
      </c>
      <c r="R9715" s="140" t="s">
        <v>476</v>
      </c>
      <c r="S9715" s="155"/>
      <c r="T9715" s="155"/>
    </row>
    <row r="9716" spans="1:20" hidden="1">
      <c r="A9716" s="156" t="s">
        <v>11874</v>
      </c>
      <c r="B9716" s="155" t="str">
        <f>IFERROR(VLOOKUP(Proc[[#This Row],[App]],Table2[],3,0),"open")</f>
        <v>ok</v>
      </c>
      <c r="C9716" s="156" t="s">
        <v>369</v>
      </c>
      <c r="D9716" t="s">
        <v>11979</v>
      </c>
      <c r="E9716" t="s">
        <v>11699</v>
      </c>
      <c r="F9716" s="155" t="s">
        <v>11699</v>
      </c>
      <c r="G9716" s="156" t="s">
        <v>400</v>
      </c>
      <c r="H9716" s="155" t="str">
        <f>IF(Proc[[#This Row],[type]]="LFF (MDG-F)",MID(Proc[[#This Row],[Obj]],13,10),"")</f>
        <v/>
      </c>
      <c r="I9716" s="156"/>
      <c r="J9716" s="155" t="b">
        <f>Proc[[#This Row],[Requested]]=Proc[[#This Row],[CurrentParent]]</f>
        <v>1</v>
      </c>
      <c r="K9716" s="155" t="str">
        <f>IF(Proc[[#This Row],[Author]]="Marcela Urrego",VLOOKUP(LEFT(Proc[[#This Row],[Requested]],1),Table3[#All],2,0),VLOOKUP(Proc[[#This Row],[Author]],Table4[],2,0))</f>
        <v>HC</v>
      </c>
      <c r="L9716" s="155" t="s">
        <v>7801</v>
      </c>
      <c r="M9716" s="140">
        <v>46106</v>
      </c>
      <c r="N9716" s="140"/>
      <c r="O9716" s="140"/>
      <c r="P9716" s="140" t="str">
        <f ca="1">IF(Proc[[#This Row],[DaysAgeing]]&gt;5,"yep","on track")</f>
        <v>yep</v>
      </c>
      <c r="Q9716" s="2">
        <f ca="1">IF(Proc[[#This Row],[DateClosed]]="",ABS(NETWORKDAYS(Proc[[#This Row],[DateOpened]],TODAY()))-1,ABS(NETWORKDAYS(Proc[[#This Row],[DateOpened]],Proc[[#This Row],[DateClosed]]))-1)</f>
        <v>7</v>
      </c>
      <c r="R9716" s="140" t="s">
        <v>476</v>
      </c>
      <c r="S9716" s="155"/>
      <c r="T9716" s="155"/>
    </row>
    <row r="9717" spans="1:20" hidden="1">
      <c r="A9717" s="156" t="s">
        <v>11874</v>
      </c>
      <c r="B9717" s="155" t="str">
        <f>IFERROR(VLOOKUP(Proc[[#This Row],[App]],Table2[],3,0),"open")</f>
        <v>ok</v>
      </c>
      <c r="C9717" s="156" t="s">
        <v>369</v>
      </c>
      <c r="D9717" t="s">
        <v>11980</v>
      </c>
      <c r="E9717" t="s">
        <v>11699</v>
      </c>
      <c r="F9717" s="155" t="s">
        <v>11699</v>
      </c>
      <c r="G9717" s="156" t="s">
        <v>400</v>
      </c>
      <c r="H9717" s="155" t="str">
        <f>IF(Proc[[#This Row],[type]]="LFF (MDG-F)",MID(Proc[[#This Row],[Obj]],13,10),"")</f>
        <v/>
      </c>
      <c r="I9717" s="156"/>
      <c r="J9717" s="155" t="b">
        <f>Proc[[#This Row],[Requested]]=Proc[[#This Row],[CurrentParent]]</f>
        <v>1</v>
      </c>
      <c r="K9717" s="155" t="str">
        <f>IF(Proc[[#This Row],[Author]]="Marcela Urrego",VLOOKUP(LEFT(Proc[[#This Row],[Requested]],1),Table3[#All],2,0),VLOOKUP(Proc[[#This Row],[Author]],Table4[],2,0))</f>
        <v>HC</v>
      </c>
      <c r="L9717" s="155" t="s">
        <v>7801</v>
      </c>
      <c r="M9717" s="140">
        <v>46106</v>
      </c>
      <c r="N9717" s="140"/>
      <c r="O9717" s="140"/>
      <c r="P9717" s="140" t="str">
        <f ca="1">IF(Proc[[#This Row],[DaysAgeing]]&gt;5,"yep","on track")</f>
        <v>yep</v>
      </c>
      <c r="Q9717" s="2">
        <f ca="1">IF(Proc[[#This Row],[DateClosed]]="",ABS(NETWORKDAYS(Proc[[#This Row],[DateOpened]],TODAY()))-1,ABS(NETWORKDAYS(Proc[[#This Row],[DateOpened]],Proc[[#This Row],[DateClosed]]))-1)</f>
        <v>7</v>
      </c>
      <c r="R9717" s="140" t="s">
        <v>476</v>
      </c>
      <c r="S9717" s="155"/>
      <c r="T9717" s="155"/>
    </row>
    <row r="9718" spans="1:20" hidden="1">
      <c r="A9718" s="156" t="s">
        <v>11874</v>
      </c>
      <c r="B9718" s="155" t="str">
        <f>IFERROR(VLOOKUP(Proc[[#This Row],[App]],Table2[],3,0),"open")</f>
        <v>ok</v>
      </c>
      <c r="C9718" s="156" t="s">
        <v>369</v>
      </c>
      <c r="D9718" t="s">
        <v>11981</v>
      </c>
      <c r="E9718" t="s">
        <v>11699</v>
      </c>
      <c r="F9718" s="155" t="s">
        <v>11699</v>
      </c>
      <c r="G9718" s="156" t="s">
        <v>400</v>
      </c>
      <c r="H9718" s="155" t="str">
        <f>IF(Proc[[#This Row],[type]]="LFF (MDG-F)",MID(Proc[[#This Row],[Obj]],13,10),"")</f>
        <v/>
      </c>
      <c r="I9718" s="156"/>
      <c r="J9718" s="155" t="b">
        <f>Proc[[#This Row],[Requested]]=Proc[[#This Row],[CurrentParent]]</f>
        <v>1</v>
      </c>
      <c r="K9718" s="155" t="str">
        <f>IF(Proc[[#This Row],[Author]]="Marcela Urrego",VLOOKUP(LEFT(Proc[[#This Row],[Requested]],1),Table3[#All],2,0),VLOOKUP(Proc[[#This Row],[Author]],Table4[],2,0))</f>
        <v>HC</v>
      </c>
      <c r="L9718" s="155" t="s">
        <v>7801</v>
      </c>
      <c r="M9718" s="140">
        <v>46106</v>
      </c>
      <c r="N9718" s="140"/>
      <c r="O9718" s="140"/>
      <c r="P9718" s="140" t="str">
        <f ca="1">IF(Proc[[#This Row],[DaysAgeing]]&gt;5,"yep","on track")</f>
        <v>yep</v>
      </c>
      <c r="Q9718" s="2">
        <f ca="1">IF(Proc[[#This Row],[DateClosed]]="",ABS(NETWORKDAYS(Proc[[#This Row],[DateOpened]],TODAY()))-1,ABS(NETWORKDAYS(Proc[[#This Row],[DateOpened]],Proc[[#This Row],[DateClosed]]))-1)</f>
        <v>7</v>
      </c>
      <c r="R9718" s="140" t="s">
        <v>476</v>
      </c>
      <c r="S9718" s="155"/>
      <c r="T9718" s="155"/>
    </row>
    <row r="9719" spans="1:20" hidden="1">
      <c r="A9719" s="156" t="s">
        <v>11874</v>
      </c>
      <c r="B9719" s="155" t="str">
        <f>IFERROR(VLOOKUP(Proc[[#This Row],[App]],Table2[],3,0),"open")</f>
        <v>ok</v>
      </c>
      <c r="C9719" s="156" t="s">
        <v>369</v>
      </c>
      <c r="D9719" t="s">
        <v>11982</v>
      </c>
      <c r="E9719" t="s">
        <v>11699</v>
      </c>
      <c r="F9719" s="155" t="s">
        <v>11699</v>
      </c>
      <c r="G9719" s="156" t="s">
        <v>400</v>
      </c>
      <c r="H9719" s="155" t="str">
        <f>IF(Proc[[#This Row],[type]]="LFF (MDG-F)",MID(Proc[[#This Row],[Obj]],13,10),"")</f>
        <v/>
      </c>
      <c r="I9719" s="156"/>
      <c r="J9719" s="155" t="b">
        <f>Proc[[#This Row],[Requested]]=Proc[[#This Row],[CurrentParent]]</f>
        <v>1</v>
      </c>
      <c r="K9719" s="155" t="str">
        <f>IF(Proc[[#This Row],[Author]]="Marcela Urrego",VLOOKUP(LEFT(Proc[[#This Row],[Requested]],1),Table3[#All],2,0),VLOOKUP(Proc[[#This Row],[Author]],Table4[],2,0))</f>
        <v>HC</v>
      </c>
      <c r="L9719" s="155" t="s">
        <v>7801</v>
      </c>
      <c r="M9719" s="140">
        <v>46106</v>
      </c>
      <c r="N9719" s="140"/>
      <c r="O9719" s="140"/>
      <c r="P9719" s="140" t="str">
        <f ca="1">IF(Proc[[#This Row],[DaysAgeing]]&gt;5,"yep","on track")</f>
        <v>yep</v>
      </c>
      <c r="Q9719" s="2">
        <f ca="1">IF(Proc[[#This Row],[DateClosed]]="",ABS(NETWORKDAYS(Proc[[#This Row],[DateOpened]],TODAY()))-1,ABS(NETWORKDAYS(Proc[[#This Row],[DateOpened]],Proc[[#This Row],[DateClosed]]))-1)</f>
        <v>7</v>
      </c>
      <c r="R9719" s="140" t="s">
        <v>476</v>
      </c>
      <c r="S9719" s="155"/>
      <c r="T9719" s="155"/>
    </row>
    <row r="9720" spans="1:20" hidden="1">
      <c r="A9720" s="156" t="s">
        <v>11874</v>
      </c>
      <c r="B9720" s="155" t="str">
        <f>IFERROR(VLOOKUP(Proc[[#This Row],[App]],Table2[],3,0),"open")</f>
        <v>ok</v>
      </c>
      <c r="C9720" s="156" t="s">
        <v>369</v>
      </c>
      <c r="D9720" t="s">
        <v>11983</v>
      </c>
      <c r="E9720" t="s">
        <v>11699</v>
      </c>
      <c r="F9720" s="155" t="s">
        <v>11699</v>
      </c>
      <c r="G9720" s="156" t="s">
        <v>400</v>
      </c>
      <c r="H9720" s="155" t="str">
        <f>IF(Proc[[#This Row],[type]]="LFF (MDG-F)",MID(Proc[[#This Row],[Obj]],13,10),"")</f>
        <v/>
      </c>
      <c r="I9720" s="156"/>
      <c r="J9720" s="155" t="b">
        <f>Proc[[#This Row],[Requested]]=Proc[[#This Row],[CurrentParent]]</f>
        <v>1</v>
      </c>
      <c r="K9720" s="155" t="str">
        <f>IF(Proc[[#This Row],[Author]]="Marcela Urrego",VLOOKUP(LEFT(Proc[[#This Row],[Requested]],1),Table3[#All],2,0),VLOOKUP(Proc[[#This Row],[Author]],Table4[],2,0))</f>
        <v>HC</v>
      </c>
      <c r="L9720" s="155" t="s">
        <v>7801</v>
      </c>
      <c r="M9720" s="140">
        <v>46106</v>
      </c>
      <c r="N9720" s="140"/>
      <c r="O9720" s="140"/>
      <c r="P9720" s="140" t="str">
        <f ca="1">IF(Proc[[#This Row],[DaysAgeing]]&gt;5,"yep","on track")</f>
        <v>yep</v>
      </c>
      <c r="Q9720" s="2">
        <f ca="1">IF(Proc[[#This Row],[DateClosed]]="",ABS(NETWORKDAYS(Proc[[#This Row],[DateOpened]],TODAY()))-1,ABS(NETWORKDAYS(Proc[[#This Row],[DateOpened]],Proc[[#This Row],[DateClosed]]))-1)</f>
        <v>7</v>
      </c>
      <c r="R9720" s="140" t="s">
        <v>476</v>
      </c>
      <c r="S9720" s="155"/>
      <c r="T9720" s="155"/>
    </row>
    <row r="9721" spans="1:20" hidden="1">
      <c r="A9721" s="156" t="s">
        <v>11874</v>
      </c>
      <c r="B9721" s="155" t="str">
        <f>IFERROR(VLOOKUP(Proc[[#This Row],[App]],Table2[],3,0),"open")</f>
        <v>ok</v>
      </c>
      <c r="C9721" s="156" t="s">
        <v>369</v>
      </c>
      <c r="D9721" t="s">
        <v>11984</v>
      </c>
      <c r="E9721" t="s">
        <v>11699</v>
      </c>
      <c r="F9721" s="155" t="s">
        <v>11699</v>
      </c>
      <c r="G9721" s="156" t="s">
        <v>400</v>
      </c>
      <c r="H9721" s="155" t="str">
        <f>IF(Proc[[#This Row],[type]]="LFF (MDG-F)",MID(Proc[[#This Row],[Obj]],13,10),"")</f>
        <v/>
      </c>
      <c r="I9721" s="156"/>
      <c r="J9721" s="155" t="b">
        <f>Proc[[#This Row],[Requested]]=Proc[[#This Row],[CurrentParent]]</f>
        <v>1</v>
      </c>
      <c r="K9721" s="155" t="str">
        <f>IF(Proc[[#This Row],[Author]]="Marcela Urrego",VLOOKUP(LEFT(Proc[[#This Row],[Requested]],1),Table3[#All],2,0),VLOOKUP(Proc[[#This Row],[Author]],Table4[],2,0))</f>
        <v>HC</v>
      </c>
      <c r="L9721" s="155" t="s">
        <v>7801</v>
      </c>
      <c r="M9721" s="140">
        <v>46106</v>
      </c>
      <c r="N9721" s="140"/>
      <c r="O9721" s="140"/>
      <c r="P9721" s="140" t="str">
        <f ca="1">IF(Proc[[#This Row],[DaysAgeing]]&gt;5,"yep","on track")</f>
        <v>yep</v>
      </c>
      <c r="Q9721" s="2">
        <f ca="1">IF(Proc[[#This Row],[DateClosed]]="",ABS(NETWORKDAYS(Proc[[#This Row],[DateOpened]],TODAY()))-1,ABS(NETWORKDAYS(Proc[[#This Row],[DateOpened]],Proc[[#This Row],[DateClosed]]))-1)</f>
        <v>7</v>
      </c>
      <c r="R9721" s="140" t="s">
        <v>476</v>
      </c>
      <c r="S9721" s="155"/>
      <c r="T9721" s="155"/>
    </row>
    <row r="9722" spans="1:20" hidden="1">
      <c r="A9722" s="156" t="s">
        <v>11874</v>
      </c>
      <c r="B9722" s="155" t="str">
        <f>IFERROR(VLOOKUP(Proc[[#This Row],[App]],Table2[],3,0),"open")</f>
        <v>ok</v>
      </c>
      <c r="C9722" s="156" t="s">
        <v>369</v>
      </c>
      <c r="D9722" t="s">
        <v>11985</v>
      </c>
      <c r="E9722" t="s">
        <v>11699</v>
      </c>
      <c r="F9722" s="155" t="s">
        <v>11699</v>
      </c>
      <c r="G9722" s="156" t="s">
        <v>400</v>
      </c>
      <c r="H9722" s="155" t="str">
        <f>IF(Proc[[#This Row],[type]]="LFF (MDG-F)",MID(Proc[[#This Row],[Obj]],13,10),"")</f>
        <v/>
      </c>
      <c r="I9722" s="156"/>
      <c r="J9722" s="155" t="b">
        <f>Proc[[#This Row],[Requested]]=Proc[[#This Row],[CurrentParent]]</f>
        <v>1</v>
      </c>
      <c r="K9722" s="155" t="str">
        <f>IF(Proc[[#This Row],[Author]]="Marcela Urrego",VLOOKUP(LEFT(Proc[[#This Row],[Requested]],1),Table3[#All],2,0),VLOOKUP(Proc[[#This Row],[Author]],Table4[],2,0))</f>
        <v>HC</v>
      </c>
      <c r="L9722" s="155" t="s">
        <v>7801</v>
      </c>
      <c r="M9722" s="140">
        <v>46106</v>
      </c>
      <c r="N9722" s="140"/>
      <c r="O9722" s="140"/>
      <c r="P9722" s="140" t="str">
        <f ca="1">IF(Proc[[#This Row],[DaysAgeing]]&gt;5,"yep","on track")</f>
        <v>yep</v>
      </c>
      <c r="Q9722" s="2">
        <f ca="1">IF(Proc[[#This Row],[DateClosed]]="",ABS(NETWORKDAYS(Proc[[#This Row],[DateOpened]],TODAY()))-1,ABS(NETWORKDAYS(Proc[[#This Row],[DateOpened]],Proc[[#This Row],[DateClosed]]))-1)</f>
        <v>7</v>
      </c>
      <c r="R9722" s="140" t="s">
        <v>476</v>
      </c>
      <c r="S9722" s="155"/>
      <c r="T9722" s="155"/>
    </row>
    <row r="9723" spans="1:20" hidden="1">
      <c r="A9723" s="156" t="s">
        <v>11874</v>
      </c>
      <c r="B9723" s="155" t="str">
        <f>IFERROR(VLOOKUP(Proc[[#This Row],[App]],Table2[],3,0),"open")</f>
        <v>ok</v>
      </c>
      <c r="C9723" s="156" t="s">
        <v>369</v>
      </c>
      <c r="D9723" t="s">
        <v>11986</v>
      </c>
      <c r="E9723" t="s">
        <v>11699</v>
      </c>
      <c r="F9723" s="155" t="s">
        <v>11699</v>
      </c>
      <c r="G9723" s="156" t="s">
        <v>400</v>
      </c>
      <c r="H9723" s="155" t="str">
        <f>IF(Proc[[#This Row],[type]]="LFF (MDG-F)",MID(Proc[[#This Row],[Obj]],13,10),"")</f>
        <v/>
      </c>
      <c r="I9723" s="156"/>
      <c r="J9723" s="155" t="b">
        <f>Proc[[#This Row],[Requested]]=Proc[[#This Row],[CurrentParent]]</f>
        <v>1</v>
      </c>
      <c r="K9723" s="155" t="str">
        <f>IF(Proc[[#This Row],[Author]]="Marcela Urrego",VLOOKUP(LEFT(Proc[[#This Row],[Requested]],1),Table3[#All],2,0),VLOOKUP(Proc[[#This Row],[Author]],Table4[],2,0))</f>
        <v>HC</v>
      </c>
      <c r="L9723" s="155" t="s">
        <v>7801</v>
      </c>
      <c r="M9723" s="140">
        <v>46106</v>
      </c>
      <c r="N9723" s="140"/>
      <c r="O9723" s="140"/>
      <c r="P9723" s="140" t="str">
        <f ca="1">IF(Proc[[#This Row],[DaysAgeing]]&gt;5,"yep","on track")</f>
        <v>yep</v>
      </c>
      <c r="Q9723" s="2">
        <f ca="1">IF(Proc[[#This Row],[DateClosed]]="",ABS(NETWORKDAYS(Proc[[#This Row],[DateOpened]],TODAY()))-1,ABS(NETWORKDAYS(Proc[[#This Row],[DateOpened]],Proc[[#This Row],[DateClosed]]))-1)</f>
        <v>7</v>
      </c>
      <c r="R9723" s="140" t="s">
        <v>476</v>
      </c>
      <c r="S9723" s="155"/>
      <c r="T9723" s="155"/>
    </row>
    <row r="9724" spans="1:20" hidden="1">
      <c r="A9724" s="156" t="s">
        <v>11874</v>
      </c>
      <c r="B9724" s="155" t="str">
        <f>IFERROR(VLOOKUP(Proc[[#This Row],[App]],Table2[],3,0),"open")</f>
        <v>ok</v>
      </c>
      <c r="C9724" s="156" t="s">
        <v>369</v>
      </c>
      <c r="D9724" t="s">
        <v>11987</v>
      </c>
      <c r="E9724" t="s">
        <v>11699</v>
      </c>
      <c r="F9724" s="155" t="s">
        <v>11699</v>
      </c>
      <c r="G9724" s="156" t="s">
        <v>400</v>
      </c>
      <c r="H9724" s="155" t="str">
        <f>IF(Proc[[#This Row],[type]]="LFF (MDG-F)",MID(Proc[[#This Row],[Obj]],13,10),"")</f>
        <v/>
      </c>
      <c r="I9724" s="156"/>
      <c r="J9724" s="155" t="b">
        <f>Proc[[#This Row],[Requested]]=Proc[[#This Row],[CurrentParent]]</f>
        <v>1</v>
      </c>
      <c r="K9724" s="155" t="str">
        <f>IF(Proc[[#This Row],[Author]]="Marcela Urrego",VLOOKUP(LEFT(Proc[[#This Row],[Requested]],1),Table3[#All],2,0),VLOOKUP(Proc[[#This Row],[Author]],Table4[],2,0))</f>
        <v>HC</v>
      </c>
      <c r="L9724" s="155" t="s">
        <v>7801</v>
      </c>
      <c r="M9724" s="140">
        <v>46106</v>
      </c>
      <c r="N9724" s="140"/>
      <c r="O9724" s="140"/>
      <c r="P9724" s="140" t="str">
        <f ca="1">IF(Proc[[#This Row],[DaysAgeing]]&gt;5,"yep","on track")</f>
        <v>yep</v>
      </c>
      <c r="Q9724" s="2">
        <f ca="1">IF(Proc[[#This Row],[DateClosed]]="",ABS(NETWORKDAYS(Proc[[#This Row],[DateOpened]],TODAY()))-1,ABS(NETWORKDAYS(Proc[[#This Row],[DateOpened]],Proc[[#This Row],[DateClosed]]))-1)</f>
        <v>7</v>
      </c>
      <c r="R9724" s="140" t="s">
        <v>476</v>
      </c>
      <c r="S9724" s="155"/>
      <c r="T9724" s="155"/>
    </row>
    <row r="9725" spans="1:20" hidden="1">
      <c r="A9725" s="156" t="s">
        <v>11874</v>
      </c>
      <c r="B9725" s="155" t="str">
        <f>IFERROR(VLOOKUP(Proc[[#This Row],[App]],Table2[],3,0),"open")</f>
        <v>ok</v>
      </c>
      <c r="C9725" s="156" t="s">
        <v>369</v>
      </c>
      <c r="D9725" t="s">
        <v>11988</v>
      </c>
      <c r="E9725" t="s">
        <v>11699</v>
      </c>
      <c r="F9725" s="155" t="s">
        <v>11699</v>
      </c>
      <c r="G9725" s="156" t="s">
        <v>400</v>
      </c>
      <c r="H9725" s="155" t="str">
        <f>IF(Proc[[#This Row],[type]]="LFF (MDG-F)",MID(Proc[[#This Row],[Obj]],13,10),"")</f>
        <v/>
      </c>
      <c r="I9725" s="156"/>
      <c r="J9725" s="155" t="b">
        <f>Proc[[#This Row],[Requested]]=Proc[[#This Row],[CurrentParent]]</f>
        <v>1</v>
      </c>
      <c r="K9725" s="155" t="str">
        <f>IF(Proc[[#This Row],[Author]]="Marcela Urrego",VLOOKUP(LEFT(Proc[[#This Row],[Requested]],1),Table3[#All],2,0),VLOOKUP(Proc[[#This Row],[Author]],Table4[],2,0))</f>
        <v>HC</v>
      </c>
      <c r="L9725" s="155" t="s">
        <v>7801</v>
      </c>
      <c r="M9725" s="140">
        <v>46106</v>
      </c>
      <c r="N9725" s="140"/>
      <c r="O9725" s="140"/>
      <c r="P9725" s="140" t="str">
        <f ca="1">IF(Proc[[#This Row],[DaysAgeing]]&gt;5,"yep","on track")</f>
        <v>yep</v>
      </c>
      <c r="Q9725" s="2">
        <f ca="1">IF(Proc[[#This Row],[DateClosed]]="",ABS(NETWORKDAYS(Proc[[#This Row],[DateOpened]],TODAY()))-1,ABS(NETWORKDAYS(Proc[[#This Row],[DateOpened]],Proc[[#This Row],[DateClosed]]))-1)</f>
        <v>7</v>
      </c>
      <c r="R9725" s="140" t="s">
        <v>476</v>
      </c>
      <c r="S9725" s="155"/>
      <c r="T9725" s="155"/>
    </row>
    <row r="9726" spans="1:20" hidden="1">
      <c r="A9726" s="156" t="s">
        <v>11874</v>
      </c>
      <c r="B9726" s="155" t="str">
        <f>IFERROR(VLOOKUP(Proc[[#This Row],[App]],Table2[],3,0),"open")</f>
        <v>ok</v>
      </c>
      <c r="C9726" s="156" t="s">
        <v>369</v>
      </c>
      <c r="D9726" t="s">
        <v>11989</v>
      </c>
      <c r="E9726" t="s">
        <v>11699</v>
      </c>
      <c r="F9726" s="155" t="s">
        <v>11699</v>
      </c>
      <c r="G9726" s="156" t="s">
        <v>400</v>
      </c>
      <c r="H9726" s="155" t="str">
        <f>IF(Proc[[#This Row],[type]]="LFF (MDG-F)",MID(Proc[[#This Row],[Obj]],13,10),"")</f>
        <v/>
      </c>
      <c r="I9726" s="156"/>
      <c r="J9726" s="155" t="b">
        <f>Proc[[#This Row],[Requested]]=Proc[[#This Row],[CurrentParent]]</f>
        <v>1</v>
      </c>
      <c r="K9726" s="155" t="str">
        <f>IF(Proc[[#This Row],[Author]]="Marcela Urrego",VLOOKUP(LEFT(Proc[[#This Row],[Requested]],1),Table3[#All],2,0),VLOOKUP(Proc[[#This Row],[Author]],Table4[],2,0))</f>
        <v>HC</v>
      </c>
      <c r="L9726" s="155" t="s">
        <v>7801</v>
      </c>
      <c r="M9726" s="140">
        <v>46106</v>
      </c>
      <c r="N9726" s="140"/>
      <c r="O9726" s="140"/>
      <c r="P9726" s="140" t="str">
        <f ca="1">IF(Proc[[#This Row],[DaysAgeing]]&gt;5,"yep","on track")</f>
        <v>yep</v>
      </c>
      <c r="Q9726" s="2">
        <f ca="1">IF(Proc[[#This Row],[DateClosed]]="",ABS(NETWORKDAYS(Proc[[#This Row],[DateOpened]],TODAY()))-1,ABS(NETWORKDAYS(Proc[[#This Row],[DateOpened]],Proc[[#This Row],[DateClosed]]))-1)</f>
        <v>7</v>
      </c>
      <c r="R9726" s="140" t="s">
        <v>476</v>
      </c>
      <c r="S9726" s="155"/>
      <c r="T9726" s="155"/>
    </row>
    <row r="9727" spans="1:20" hidden="1">
      <c r="A9727" s="156" t="s">
        <v>11874</v>
      </c>
      <c r="B9727" s="155" t="str">
        <f>IFERROR(VLOOKUP(Proc[[#This Row],[App]],Table2[],3,0),"open")</f>
        <v>ok</v>
      </c>
      <c r="C9727" s="156" t="s">
        <v>369</v>
      </c>
      <c r="D9727" t="s">
        <v>11990</v>
      </c>
      <c r="E9727" t="s">
        <v>11699</v>
      </c>
      <c r="F9727" s="155" t="s">
        <v>11699</v>
      </c>
      <c r="G9727" s="156" t="s">
        <v>400</v>
      </c>
      <c r="H9727" s="155" t="str">
        <f>IF(Proc[[#This Row],[type]]="LFF (MDG-F)",MID(Proc[[#This Row],[Obj]],13,10),"")</f>
        <v/>
      </c>
      <c r="I9727" s="156"/>
      <c r="J9727" s="155" t="b">
        <f>Proc[[#This Row],[Requested]]=Proc[[#This Row],[CurrentParent]]</f>
        <v>1</v>
      </c>
      <c r="K9727" s="155" t="str">
        <f>IF(Proc[[#This Row],[Author]]="Marcela Urrego",VLOOKUP(LEFT(Proc[[#This Row],[Requested]],1),Table3[#All],2,0),VLOOKUP(Proc[[#This Row],[Author]],Table4[],2,0))</f>
        <v>HC</v>
      </c>
      <c r="L9727" s="155" t="s">
        <v>7801</v>
      </c>
      <c r="M9727" s="140">
        <v>46106</v>
      </c>
      <c r="N9727" s="140"/>
      <c r="O9727" s="140"/>
      <c r="P9727" s="140" t="str">
        <f ca="1">IF(Proc[[#This Row],[DaysAgeing]]&gt;5,"yep","on track")</f>
        <v>yep</v>
      </c>
      <c r="Q9727" s="2">
        <f ca="1">IF(Proc[[#This Row],[DateClosed]]="",ABS(NETWORKDAYS(Proc[[#This Row],[DateOpened]],TODAY()))-1,ABS(NETWORKDAYS(Proc[[#This Row],[DateOpened]],Proc[[#This Row],[DateClosed]]))-1)</f>
        <v>7</v>
      </c>
      <c r="R9727" s="140" t="s">
        <v>476</v>
      </c>
      <c r="S9727" s="155"/>
      <c r="T9727" s="155"/>
    </row>
    <row r="9728" spans="1:20" hidden="1">
      <c r="A9728" s="156" t="s">
        <v>11874</v>
      </c>
      <c r="B9728" s="155" t="str">
        <f>IFERROR(VLOOKUP(Proc[[#This Row],[App]],Table2[],3,0),"open")</f>
        <v>ok</v>
      </c>
      <c r="C9728" s="156" t="s">
        <v>369</v>
      </c>
      <c r="D9728" t="s">
        <v>11991</v>
      </c>
      <c r="E9728" t="s">
        <v>11699</v>
      </c>
      <c r="F9728" s="155" t="s">
        <v>11699</v>
      </c>
      <c r="G9728" s="156" t="s">
        <v>400</v>
      </c>
      <c r="H9728" s="155" t="str">
        <f>IF(Proc[[#This Row],[type]]="LFF (MDG-F)",MID(Proc[[#This Row],[Obj]],13,10),"")</f>
        <v/>
      </c>
      <c r="I9728" s="156"/>
      <c r="J9728" s="155" t="b">
        <f>Proc[[#This Row],[Requested]]=Proc[[#This Row],[CurrentParent]]</f>
        <v>1</v>
      </c>
      <c r="K9728" s="155" t="str">
        <f>IF(Proc[[#This Row],[Author]]="Marcela Urrego",VLOOKUP(LEFT(Proc[[#This Row],[Requested]],1),Table3[#All],2,0),VLOOKUP(Proc[[#This Row],[Author]],Table4[],2,0))</f>
        <v>HC</v>
      </c>
      <c r="L9728" s="155" t="s">
        <v>7801</v>
      </c>
      <c r="M9728" s="140">
        <v>46106</v>
      </c>
      <c r="N9728" s="140"/>
      <c r="O9728" s="140"/>
      <c r="P9728" s="140" t="str">
        <f ca="1">IF(Proc[[#This Row],[DaysAgeing]]&gt;5,"yep","on track")</f>
        <v>yep</v>
      </c>
      <c r="Q9728" s="2">
        <f ca="1">IF(Proc[[#This Row],[DateClosed]]="",ABS(NETWORKDAYS(Proc[[#This Row],[DateOpened]],TODAY()))-1,ABS(NETWORKDAYS(Proc[[#This Row],[DateOpened]],Proc[[#This Row],[DateClosed]]))-1)</f>
        <v>7</v>
      </c>
      <c r="R9728" s="140" t="s">
        <v>476</v>
      </c>
      <c r="S9728" s="155"/>
      <c r="T9728" s="155"/>
    </row>
    <row r="9729" spans="1:20" hidden="1">
      <c r="A9729" s="156" t="s">
        <v>11874</v>
      </c>
      <c r="B9729" s="155" t="str">
        <f>IFERROR(VLOOKUP(Proc[[#This Row],[App]],Table2[],3,0),"open")</f>
        <v>ok</v>
      </c>
      <c r="C9729" s="156" t="s">
        <v>369</v>
      </c>
      <c r="D9729" t="s">
        <v>11992</v>
      </c>
      <c r="E9729" t="s">
        <v>11699</v>
      </c>
      <c r="F9729" s="155" t="s">
        <v>11699</v>
      </c>
      <c r="G9729" s="156" t="s">
        <v>400</v>
      </c>
      <c r="H9729" s="155" t="str">
        <f>IF(Proc[[#This Row],[type]]="LFF (MDG-F)",MID(Proc[[#This Row],[Obj]],13,10),"")</f>
        <v/>
      </c>
      <c r="I9729" s="156"/>
      <c r="J9729" s="155" t="b">
        <f>Proc[[#This Row],[Requested]]=Proc[[#This Row],[CurrentParent]]</f>
        <v>1</v>
      </c>
      <c r="K9729" s="155" t="str">
        <f>IF(Proc[[#This Row],[Author]]="Marcela Urrego",VLOOKUP(LEFT(Proc[[#This Row],[Requested]],1),Table3[#All],2,0),VLOOKUP(Proc[[#This Row],[Author]],Table4[],2,0))</f>
        <v>HC</v>
      </c>
      <c r="L9729" s="155" t="s">
        <v>7801</v>
      </c>
      <c r="M9729" s="140">
        <v>46106</v>
      </c>
      <c r="N9729" s="140"/>
      <c r="O9729" s="140"/>
      <c r="P9729" s="140" t="str">
        <f ca="1">IF(Proc[[#This Row],[DaysAgeing]]&gt;5,"yep","on track")</f>
        <v>yep</v>
      </c>
      <c r="Q9729" s="2">
        <f ca="1">IF(Proc[[#This Row],[DateClosed]]="",ABS(NETWORKDAYS(Proc[[#This Row],[DateOpened]],TODAY()))-1,ABS(NETWORKDAYS(Proc[[#This Row],[DateOpened]],Proc[[#This Row],[DateClosed]]))-1)</f>
        <v>7</v>
      </c>
      <c r="R9729" s="140" t="s">
        <v>476</v>
      </c>
      <c r="S9729" s="155"/>
      <c r="T9729" s="155"/>
    </row>
    <row r="9730" spans="1:20" hidden="1">
      <c r="A9730" s="156" t="s">
        <v>11874</v>
      </c>
      <c r="B9730" s="155" t="str">
        <f>IFERROR(VLOOKUP(Proc[[#This Row],[App]],Table2[],3,0),"open")</f>
        <v>ok</v>
      </c>
      <c r="C9730" s="156" t="s">
        <v>369</v>
      </c>
      <c r="D9730" t="s">
        <v>11993</v>
      </c>
      <c r="E9730" t="s">
        <v>11699</v>
      </c>
      <c r="F9730" s="155" t="s">
        <v>11699</v>
      </c>
      <c r="G9730" s="156" t="s">
        <v>400</v>
      </c>
      <c r="H9730" s="155" t="str">
        <f>IF(Proc[[#This Row],[type]]="LFF (MDG-F)",MID(Proc[[#This Row],[Obj]],13,10),"")</f>
        <v/>
      </c>
      <c r="I9730" s="156"/>
      <c r="J9730" s="155" t="b">
        <f>Proc[[#This Row],[Requested]]=Proc[[#This Row],[CurrentParent]]</f>
        <v>1</v>
      </c>
      <c r="K9730" s="155" t="str">
        <f>IF(Proc[[#This Row],[Author]]="Marcela Urrego",VLOOKUP(LEFT(Proc[[#This Row],[Requested]],1),Table3[#All],2,0),VLOOKUP(Proc[[#This Row],[Author]],Table4[],2,0))</f>
        <v>HC</v>
      </c>
      <c r="L9730" s="155" t="s">
        <v>7801</v>
      </c>
      <c r="M9730" s="140">
        <v>46106</v>
      </c>
      <c r="N9730" s="140"/>
      <c r="O9730" s="140"/>
      <c r="P9730" s="140" t="str">
        <f ca="1">IF(Proc[[#This Row],[DaysAgeing]]&gt;5,"yep","on track")</f>
        <v>yep</v>
      </c>
      <c r="Q9730" s="2">
        <f ca="1">IF(Proc[[#This Row],[DateClosed]]="",ABS(NETWORKDAYS(Proc[[#This Row],[DateOpened]],TODAY()))-1,ABS(NETWORKDAYS(Proc[[#This Row],[DateOpened]],Proc[[#This Row],[DateClosed]]))-1)</f>
        <v>7</v>
      </c>
      <c r="R9730" s="140" t="s">
        <v>476</v>
      </c>
      <c r="S9730" s="155"/>
      <c r="T9730" s="155"/>
    </row>
    <row r="9731" spans="1:20" hidden="1">
      <c r="A9731" s="156" t="s">
        <v>11874</v>
      </c>
      <c r="B9731" s="155" t="str">
        <f>IFERROR(VLOOKUP(Proc[[#This Row],[App]],Table2[],3,0),"open")</f>
        <v>ok</v>
      </c>
      <c r="C9731" s="156" t="s">
        <v>369</v>
      </c>
      <c r="D9731" t="s">
        <v>11994</v>
      </c>
      <c r="E9731" t="s">
        <v>11699</v>
      </c>
      <c r="F9731" s="155" t="s">
        <v>11699</v>
      </c>
      <c r="G9731" s="156" t="s">
        <v>400</v>
      </c>
      <c r="H9731" s="155" t="str">
        <f>IF(Proc[[#This Row],[type]]="LFF (MDG-F)",MID(Proc[[#This Row],[Obj]],13,10),"")</f>
        <v/>
      </c>
      <c r="I9731" s="156"/>
      <c r="J9731" s="155" t="b">
        <f>Proc[[#This Row],[Requested]]=Proc[[#This Row],[CurrentParent]]</f>
        <v>1</v>
      </c>
      <c r="K9731" s="155" t="str">
        <f>IF(Proc[[#This Row],[Author]]="Marcela Urrego",VLOOKUP(LEFT(Proc[[#This Row],[Requested]],1),Table3[#All],2,0),VLOOKUP(Proc[[#This Row],[Author]],Table4[],2,0))</f>
        <v>HC</v>
      </c>
      <c r="L9731" s="155" t="s">
        <v>7801</v>
      </c>
      <c r="M9731" s="140">
        <v>46106</v>
      </c>
      <c r="N9731" s="140"/>
      <c r="O9731" s="140"/>
      <c r="P9731" s="140" t="str">
        <f ca="1">IF(Proc[[#This Row],[DaysAgeing]]&gt;5,"yep","on track")</f>
        <v>yep</v>
      </c>
      <c r="Q9731" s="2">
        <f ca="1">IF(Proc[[#This Row],[DateClosed]]="",ABS(NETWORKDAYS(Proc[[#This Row],[DateOpened]],TODAY()))-1,ABS(NETWORKDAYS(Proc[[#This Row],[DateOpened]],Proc[[#This Row],[DateClosed]]))-1)</f>
        <v>7</v>
      </c>
      <c r="R9731" s="140" t="s">
        <v>476</v>
      </c>
      <c r="S9731" s="155"/>
      <c r="T9731" s="155"/>
    </row>
    <row r="9732" spans="1:20" hidden="1">
      <c r="A9732" s="156" t="s">
        <v>11874</v>
      </c>
      <c r="B9732" s="155" t="str">
        <f>IFERROR(VLOOKUP(Proc[[#This Row],[App]],Table2[],3,0),"open")</f>
        <v>ok</v>
      </c>
      <c r="C9732" s="156" t="s">
        <v>369</v>
      </c>
      <c r="D9732" t="s">
        <v>11995</v>
      </c>
      <c r="E9732" t="s">
        <v>11699</v>
      </c>
      <c r="F9732" s="155" t="s">
        <v>11699</v>
      </c>
      <c r="G9732" s="156" t="s">
        <v>400</v>
      </c>
      <c r="H9732" s="155" t="str">
        <f>IF(Proc[[#This Row],[type]]="LFF (MDG-F)",MID(Proc[[#This Row],[Obj]],13,10),"")</f>
        <v/>
      </c>
      <c r="I9732" s="156"/>
      <c r="J9732" s="155" t="b">
        <f>Proc[[#This Row],[Requested]]=Proc[[#This Row],[CurrentParent]]</f>
        <v>1</v>
      </c>
      <c r="K9732" s="155" t="str">
        <f>IF(Proc[[#This Row],[Author]]="Marcela Urrego",VLOOKUP(LEFT(Proc[[#This Row],[Requested]],1),Table3[#All],2,0),VLOOKUP(Proc[[#This Row],[Author]],Table4[],2,0))</f>
        <v>HC</v>
      </c>
      <c r="L9732" s="155" t="s">
        <v>7801</v>
      </c>
      <c r="M9732" s="140">
        <v>46106</v>
      </c>
      <c r="N9732" s="140"/>
      <c r="O9732" s="140"/>
      <c r="P9732" s="140" t="str">
        <f ca="1">IF(Proc[[#This Row],[DaysAgeing]]&gt;5,"yep","on track")</f>
        <v>yep</v>
      </c>
      <c r="Q9732" s="2">
        <f ca="1">IF(Proc[[#This Row],[DateClosed]]="",ABS(NETWORKDAYS(Proc[[#This Row],[DateOpened]],TODAY()))-1,ABS(NETWORKDAYS(Proc[[#This Row],[DateOpened]],Proc[[#This Row],[DateClosed]]))-1)</f>
        <v>7</v>
      </c>
      <c r="R9732" s="140" t="s">
        <v>476</v>
      </c>
      <c r="S9732" s="155"/>
      <c r="T9732" s="155"/>
    </row>
    <row r="9733" spans="1:20" hidden="1">
      <c r="A9733" s="156" t="s">
        <v>11874</v>
      </c>
      <c r="B9733" s="155" t="str">
        <f>IFERROR(VLOOKUP(Proc[[#This Row],[App]],Table2[],3,0),"open")</f>
        <v>ok</v>
      </c>
      <c r="C9733" s="156" t="s">
        <v>369</v>
      </c>
      <c r="D9733" t="s">
        <v>11996</v>
      </c>
      <c r="E9733" t="s">
        <v>11699</v>
      </c>
      <c r="F9733" s="155" t="s">
        <v>11699</v>
      </c>
      <c r="G9733" s="156" t="s">
        <v>400</v>
      </c>
      <c r="H9733" s="155" t="str">
        <f>IF(Proc[[#This Row],[type]]="LFF (MDG-F)",MID(Proc[[#This Row],[Obj]],13,10),"")</f>
        <v/>
      </c>
      <c r="I9733" s="156"/>
      <c r="J9733" s="155" t="b">
        <f>Proc[[#This Row],[Requested]]=Proc[[#This Row],[CurrentParent]]</f>
        <v>1</v>
      </c>
      <c r="K9733" s="155" t="str">
        <f>IF(Proc[[#This Row],[Author]]="Marcela Urrego",VLOOKUP(LEFT(Proc[[#This Row],[Requested]],1),Table3[#All],2,0),VLOOKUP(Proc[[#This Row],[Author]],Table4[],2,0))</f>
        <v>HC</v>
      </c>
      <c r="L9733" s="155" t="s">
        <v>7801</v>
      </c>
      <c r="M9733" s="140">
        <v>46106</v>
      </c>
      <c r="N9733" s="140"/>
      <c r="O9733" s="140"/>
      <c r="P9733" s="140" t="str">
        <f ca="1">IF(Proc[[#This Row],[DaysAgeing]]&gt;5,"yep","on track")</f>
        <v>yep</v>
      </c>
      <c r="Q9733" s="2">
        <f ca="1">IF(Proc[[#This Row],[DateClosed]]="",ABS(NETWORKDAYS(Proc[[#This Row],[DateOpened]],TODAY()))-1,ABS(NETWORKDAYS(Proc[[#This Row],[DateOpened]],Proc[[#This Row],[DateClosed]]))-1)</f>
        <v>7</v>
      </c>
      <c r="R9733" s="140" t="s">
        <v>476</v>
      </c>
      <c r="S9733" s="155"/>
      <c r="T9733" s="155"/>
    </row>
    <row r="9734" spans="1:20" hidden="1">
      <c r="A9734" s="156" t="s">
        <v>11874</v>
      </c>
      <c r="B9734" s="155" t="str">
        <f>IFERROR(VLOOKUP(Proc[[#This Row],[App]],Table2[],3,0),"open")</f>
        <v>ok</v>
      </c>
      <c r="C9734" s="156" t="s">
        <v>369</v>
      </c>
      <c r="D9734" t="s">
        <v>11997</v>
      </c>
      <c r="E9734" t="s">
        <v>11699</v>
      </c>
      <c r="F9734" s="155" t="s">
        <v>11699</v>
      </c>
      <c r="G9734" s="156" t="s">
        <v>400</v>
      </c>
      <c r="H9734" s="155" t="str">
        <f>IF(Proc[[#This Row],[type]]="LFF (MDG-F)",MID(Proc[[#This Row],[Obj]],13,10),"")</f>
        <v/>
      </c>
      <c r="I9734" s="156"/>
      <c r="J9734" s="155" t="b">
        <f>Proc[[#This Row],[Requested]]=Proc[[#This Row],[CurrentParent]]</f>
        <v>1</v>
      </c>
      <c r="K9734" s="155" t="str">
        <f>IF(Proc[[#This Row],[Author]]="Marcela Urrego",VLOOKUP(LEFT(Proc[[#This Row],[Requested]],1),Table3[#All],2,0),VLOOKUP(Proc[[#This Row],[Author]],Table4[],2,0))</f>
        <v>HC</v>
      </c>
      <c r="L9734" s="155" t="s">
        <v>7801</v>
      </c>
      <c r="M9734" s="140">
        <v>46106</v>
      </c>
      <c r="N9734" s="140"/>
      <c r="O9734" s="140"/>
      <c r="P9734" s="140" t="str">
        <f ca="1">IF(Proc[[#This Row],[DaysAgeing]]&gt;5,"yep","on track")</f>
        <v>yep</v>
      </c>
      <c r="Q9734" s="2">
        <f ca="1">IF(Proc[[#This Row],[DateClosed]]="",ABS(NETWORKDAYS(Proc[[#This Row],[DateOpened]],TODAY()))-1,ABS(NETWORKDAYS(Proc[[#This Row],[DateOpened]],Proc[[#This Row],[DateClosed]]))-1)</f>
        <v>7</v>
      </c>
      <c r="R9734" s="140" t="s">
        <v>476</v>
      </c>
      <c r="S9734" s="155"/>
      <c r="T9734" s="155"/>
    </row>
    <row r="9735" spans="1:20" hidden="1">
      <c r="A9735" s="156" t="s">
        <v>11874</v>
      </c>
      <c r="B9735" s="155" t="str">
        <f>IFERROR(VLOOKUP(Proc[[#This Row],[App]],Table2[],3,0),"open")</f>
        <v>ok</v>
      </c>
      <c r="C9735" s="156" t="s">
        <v>369</v>
      </c>
      <c r="D9735" t="s">
        <v>11998</v>
      </c>
      <c r="E9735" t="s">
        <v>11699</v>
      </c>
      <c r="F9735" s="155" t="s">
        <v>11699</v>
      </c>
      <c r="G9735" s="156" t="s">
        <v>400</v>
      </c>
      <c r="H9735" s="155" t="str">
        <f>IF(Proc[[#This Row],[type]]="LFF (MDG-F)",MID(Proc[[#This Row],[Obj]],13,10),"")</f>
        <v/>
      </c>
      <c r="I9735" s="156"/>
      <c r="J9735" s="155" t="b">
        <f>Proc[[#This Row],[Requested]]=Proc[[#This Row],[CurrentParent]]</f>
        <v>1</v>
      </c>
      <c r="K9735" s="155" t="str">
        <f>IF(Proc[[#This Row],[Author]]="Marcela Urrego",VLOOKUP(LEFT(Proc[[#This Row],[Requested]],1),Table3[#All],2,0),VLOOKUP(Proc[[#This Row],[Author]],Table4[],2,0))</f>
        <v>HC</v>
      </c>
      <c r="L9735" s="155" t="s">
        <v>7801</v>
      </c>
      <c r="M9735" s="140">
        <v>46106</v>
      </c>
      <c r="N9735" s="140"/>
      <c r="O9735" s="140"/>
      <c r="P9735" s="140" t="str">
        <f ca="1">IF(Proc[[#This Row],[DaysAgeing]]&gt;5,"yep","on track")</f>
        <v>yep</v>
      </c>
      <c r="Q9735" s="2">
        <f ca="1">IF(Proc[[#This Row],[DateClosed]]="",ABS(NETWORKDAYS(Proc[[#This Row],[DateOpened]],TODAY()))-1,ABS(NETWORKDAYS(Proc[[#This Row],[DateOpened]],Proc[[#This Row],[DateClosed]]))-1)</f>
        <v>7</v>
      </c>
      <c r="R9735" s="140" t="s">
        <v>476</v>
      </c>
      <c r="S9735" s="155"/>
      <c r="T9735" s="155"/>
    </row>
    <row r="9736" spans="1:20" hidden="1">
      <c r="A9736" s="156" t="s">
        <v>11874</v>
      </c>
      <c r="B9736" s="155" t="str">
        <f>IFERROR(VLOOKUP(Proc[[#This Row],[App]],Table2[],3,0),"open")</f>
        <v>ok</v>
      </c>
      <c r="C9736" s="156" t="s">
        <v>369</v>
      </c>
      <c r="D9736" t="s">
        <v>11999</v>
      </c>
      <c r="E9736" t="s">
        <v>11699</v>
      </c>
      <c r="F9736" s="155" t="s">
        <v>11699</v>
      </c>
      <c r="G9736" s="156" t="s">
        <v>400</v>
      </c>
      <c r="H9736" s="155" t="str">
        <f>IF(Proc[[#This Row],[type]]="LFF (MDG-F)",MID(Proc[[#This Row],[Obj]],13,10),"")</f>
        <v/>
      </c>
      <c r="I9736" s="156"/>
      <c r="J9736" s="155" t="b">
        <f>Proc[[#This Row],[Requested]]=Proc[[#This Row],[CurrentParent]]</f>
        <v>1</v>
      </c>
      <c r="K9736" s="155" t="str">
        <f>IF(Proc[[#This Row],[Author]]="Marcela Urrego",VLOOKUP(LEFT(Proc[[#This Row],[Requested]],1),Table3[#All],2,0),VLOOKUP(Proc[[#This Row],[Author]],Table4[],2,0))</f>
        <v>HC</v>
      </c>
      <c r="L9736" s="155" t="s">
        <v>7801</v>
      </c>
      <c r="M9736" s="140">
        <v>46106</v>
      </c>
      <c r="N9736" s="140"/>
      <c r="O9736" s="140"/>
      <c r="P9736" s="140" t="str">
        <f ca="1">IF(Proc[[#This Row],[DaysAgeing]]&gt;5,"yep","on track")</f>
        <v>yep</v>
      </c>
      <c r="Q9736" s="2">
        <f ca="1">IF(Proc[[#This Row],[DateClosed]]="",ABS(NETWORKDAYS(Proc[[#This Row],[DateOpened]],TODAY()))-1,ABS(NETWORKDAYS(Proc[[#This Row],[DateOpened]],Proc[[#This Row],[DateClosed]]))-1)</f>
        <v>7</v>
      </c>
      <c r="R9736" s="140" t="s">
        <v>476</v>
      </c>
      <c r="S9736" s="155"/>
      <c r="T9736" s="155"/>
    </row>
    <row r="9737" spans="1:20" hidden="1">
      <c r="A9737" s="156" t="s">
        <v>11874</v>
      </c>
      <c r="B9737" s="155" t="str">
        <f>IFERROR(VLOOKUP(Proc[[#This Row],[App]],Table2[],3,0),"open")</f>
        <v>ok</v>
      </c>
      <c r="C9737" s="156" t="s">
        <v>369</v>
      </c>
      <c r="D9737" t="s">
        <v>12000</v>
      </c>
      <c r="E9737" t="s">
        <v>11699</v>
      </c>
      <c r="F9737" s="155" t="s">
        <v>11699</v>
      </c>
      <c r="G9737" s="156" t="s">
        <v>400</v>
      </c>
      <c r="H9737" s="155" t="str">
        <f>IF(Proc[[#This Row],[type]]="LFF (MDG-F)",MID(Proc[[#This Row],[Obj]],13,10),"")</f>
        <v/>
      </c>
      <c r="I9737" s="156"/>
      <c r="J9737" s="155" t="b">
        <f>Proc[[#This Row],[Requested]]=Proc[[#This Row],[CurrentParent]]</f>
        <v>1</v>
      </c>
      <c r="K9737" s="155" t="str">
        <f>IF(Proc[[#This Row],[Author]]="Marcela Urrego",VLOOKUP(LEFT(Proc[[#This Row],[Requested]],1),Table3[#All],2,0),VLOOKUP(Proc[[#This Row],[Author]],Table4[],2,0))</f>
        <v>HC</v>
      </c>
      <c r="L9737" s="155" t="s">
        <v>7801</v>
      </c>
      <c r="M9737" s="140">
        <v>46106</v>
      </c>
      <c r="N9737" s="140"/>
      <c r="O9737" s="140"/>
      <c r="P9737" s="140" t="str">
        <f ca="1">IF(Proc[[#This Row],[DaysAgeing]]&gt;5,"yep","on track")</f>
        <v>yep</v>
      </c>
      <c r="Q9737" s="2">
        <f ca="1">IF(Proc[[#This Row],[DateClosed]]="",ABS(NETWORKDAYS(Proc[[#This Row],[DateOpened]],TODAY()))-1,ABS(NETWORKDAYS(Proc[[#This Row],[DateOpened]],Proc[[#This Row],[DateClosed]]))-1)</f>
        <v>7</v>
      </c>
      <c r="R9737" s="140" t="s">
        <v>476</v>
      </c>
      <c r="S9737" s="155"/>
      <c r="T9737" s="155"/>
    </row>
    <row r="9738" spans="1:20" hidden="1">
      <c r="A9738" s="156" t="s">
        <v>11874</v>
      </c>
      <c r="B9738" s="155" t="str">
        <f>IFERROR(VLOOKUP(Proc[[#This Row],[App]],Table2[],3,0),"open")</f>
        <v>ok</v>
      </c>
      <c r="C9738" s="156" t="s">
        <v>369</v>
      </c>
      <c r="D9738" t="s">
        <v>12001</v>
      </c>
      <c r="E9738" t="s">
        <v>11699</v>
      </c>
      <c r="F9738" s="155" t="s">
        <v>11699</v>
      </c>
      <c r="G9738" s="156" t="s">
        <v>400</v>
      </c>
      <c r="H9738" s="155" t="str">
        <f>IF(Proc[[#This Row],[type]]="LFF (MDG-F)",MID(Proc[[#This Row],[Obj]],13,10),"")</f>
        <v/>
      </c>
      <c r="I9738" s="156"/>
      <c r="J9738" s="155" t="b">
        <f>Proc[[#This Row],[Requested]]=Proc[[#This Row],[CurrentParent]]</f>
        <v>1</v>
      </c>
      <c r="K9738" s="155" t="str">
        <f>IF(Proc[[#This Row],[Author]]="Marcela Urrego",VLOOKUP(LEFT(Proc[[#This Row],[Requested]],1),Table3[#All],2,0),VLOOKUP(Proc[[#This Row],[Author]],Table4[],2,0))</f>
        <v>HC</v>
      </c>
      <c r="L9738" s="155" t="s">
        <v>7801</v>
      </c>
      <c r="M9738" s="140">
        <v>46106</v>
      </c>
      <c r="N9738" s="140"/>
      <c r="O9738" s="140"/>
      <c r="P9738" s="140" t="str">
        <f ca="1">IF(Proc[[#This Row],[DaysAgeing]]&gt;5,"yep","on track")</f>
        <v>yep</v>
      </c>
      <c r="Q9738" s="2">
        <f ca="1">IF(Proc[[#This Row],[DateClosed]]="",ABS(NETWORKDAYS(Proc[[#This Row],[DateOpened]],TODAY()))-1,ABS(NETWORKDAYS(Proc[[#This Row],[DateOpened]],Proc[[#This Row],[DateClosed]]))-1)</f>
        <v>7</v>
      </c>
      <c r="R9738" s="140" t="s">
        <v>476</v>
      </c>
      <c r="S9738" s="155"/>
      <c r="T9738" s="155"/>
    </row>
    <row r="9739" spans="1:20" hidden="1">
      <c r="A9739" s="156" t="s">
        <v>11874</v>
      </c>
      <c r="B9739" s="155" t="str">
        <f>IFERROR(VLOOKUP(Proc[[#This Row],[App]],Table2[],3,0),"open")</f>
        <v>ok</v>
      </c>
      <c r="C9739" s="156" t="s">
        <v>369</v>
      </c>
      <c r="D9739" t="s">
        <v>12002</v>
      </c>
      <c r="E9739" t="s">
        <v>11699</v>
      </c>
      <c r="F9739" s="155" t="s">
        <v>11699</v>
      </c>
      <c r="G9739" s="156" t="s">
        <v>400</v>
      </c>
      <c r="H9739" s="155" t="str">
        <f>IF(Proc[[#This Row],[type]]="LFF (MDG-F)",MID(Proc[[#This Row],[Obj]],13,10),"")</f>
        <v/>
      </c>
      <c r="I9739" s="156"/>
      <c r="J9739" s="155" t="b">
        <f>Proc[[#This Row],[Requested]]=Proc[[#This Row],[CurrentParent]]</f>
        <v>1</v>
      </c>
      <c r="K9739" s="155" t="str">
        <f>IF(Proc[[#This Row],[Author]]="Marcela Urrego",VLOOKUP(LEFT(Proc[[#This Row],[Requested]],1),Table3[#All],2,0),VLOOKUP(Proc[[#This Row],[Author]],Table4[],2,0))</f>
        <v>HC</v>
      </c>
      <c r="L9739" s="155" t="s">
        <v>7801</v>
      </c>
      <c r="M9739" s="140">
        <v>46106</v>
      </c>
      <c r="N9739" s="140"/>
      <c r="O9739" s="140"/>
      <c r="P9739" s="140" t="str">
        <f ca="1">IF(Proc[[#This Row],[DaysAgeing]]&gt;5,"yep","on track")</f>
        <v>yep</v>
      </c>
      <c r="Q9739" s="2">
        <f ca="1">IF(Proc[[#This Row],[DateClosed]]="",ABS(NETWORKDAYS(Proc[[#This Row],[DateOpened]],TODAY()))-1,ABS(NETWORKDAYS(Proc[[#This Row],[DateOpened]],Proc[[#This Row],[DateClosed]]))-1)</f>
        <v>7</v>
      </c>
      <c r="R9739" s="140" t="s">
        <v>476</v>
      </c>
      <c r="S9739" s="155"/>
      <c r="T9739" s="155"/>
    </row>
    <row r="9740" spans="1:20" hidden="1">
      <c r="A9740" s="156" t="s">
        <v>11874</v>
      </c>
      <c r="B9740" s="155" t="str">
        <f>IFERROR(VLOOKUP(Proc[[#This Row],[App]],Table2[],3,0),"open")</f>
        <v>ok</v>
      </c>
      <c r="C9740" s="156" t="s">
        <v>369</v>
      </c>
      <c r="D9740" t="s">
        <v>12003</v>
      </c>
      <c r="E9740" t="s">
        <v>11699</v>
      </c>
      <c r="F9740" s="155" t="s">
        <v>11699</v>
      </c>
      <c r="G9740" s="156" t="s">
        <v>400</v>
      </c>
      <c r="H9740" s="155" t="str">
        <f>IF(Proc[[#This Row],[type]]="LFF (MDG-F)",MID(Proc[[#This Row],[Obj]],13,10),"")</f>
        <v/>
      </c>
      <c r="I9740" s="156"/>
      <c r="J9740" s="155" t="b">
        <f>Proc[[#This Row],[Requested]]=Proc[[#This Row],[CurrentParent]]</f>
        <v>1</v>
      </c>
      <c r="K9740" s="155" t="str">
        <f>IF(Proc[[#This Row],[Author]]="Marcela Urrego",VLOOKUP(LEFT(Proc[[#This Row],[Requested]],1),Table3[#All],2,0),VLOOKUP(Proc[[#This Row],[Author]],Table4[],2,0))</f>
        <v>HC</v>
      </c>
      <c r="L9740" s="155" t="s">
        <v>7801</v>
      </c>
      <c r="M9740" s="140">
        <v>46106</v>
      </c>
      <c r="N9740" s="140"/>
      <c r="O9740" s="140"/>
      <c r="P9740" s="140" t="str">
        <f ca="1">IF(Proc[[#This Row],[DaysAgeing]]&gt;5,"yep","on track")</f>
        <v>yep</v>
      </c>
      <c r="Q9740" s="2">
        <f ca="1">IF(Proc[[#This Row],[DateClosed]]="",ABS(NETWORKDAYS(Proc[[#This Row],[DateOpened]],TODAY()))-1,ABS(NETWORKDAYS(Proc[[#This Row],[DateOpened]],Proc[[#This Row],[DateClosed]]))-1)</f>
        <v>7</v>
      </c>
      <c r="R9740" s="140" t="s">
        <v>476</v>
      </c>
      <c r="S9740" s="155"/>
      <c r="T9740" s="155"/>
    </row>
    <row r="9741" spans="1:20" hidden="1">
      <c r="A9741" s="156" t="s">
        <v>11874</v>
      </c>
      <c r="B9741" s="155" t="str">
        <f>IFERROR(VLOOKUP(Proc[[#This Row],[App]],Table2[],3,0),"open")</f>
        <v>ok</v>
      </c>
      <c r="C9741" s="156" t="s">
        <v>369</v>
      </c>
      <c r="D9741" t="s">
        <v>12004</v>
      </c>
      <c r="E9741" t="s">
        <v>11699</v>
      </c>
      <c r="F9741" s="155" t="s">
        <v>11699</v>
      </c>
      <c r="G9741" s="156" t="s">
        <v>400</v>
      </c>
      <c r="H9741" s="155" t="str">
        <f>IF(Proc[[#This Row],[type]]="LFF (MDG-F)",MID(Proc[[#This Row],[Obj]],13,10),"")</f>
        <v/>
      </c>
      <c r="I9741" s="156"/>
      <c r="J9741" s="155" t="b">
        <f>Proc[[#This Row],[Requested]]=Proc[[#This Row],[CurrentParent]]</f>
        <v>1</v>
      </c>
      <c r="K9741" s="155" t="str">
        <f>IF(Proc[[#This Row],[Author]]="Marcela Urrego",VLOOKUP(LEFT(Proc[[#This Row],[Requested]],1),Table3[#All],2,0),VLOOKUP(Proc[[#This Row],[Author]],Table4[],2,0))</f>
        <v>HC</v>
      </c>
      <c r="L9741" s="155" t="s">
        <v>7801</v>
      </c>
      <c r="M9741" s="140">
        <v>46106</v>
      </c>
      <c r="N9741" s="140"/>
      <c r="O9741" s="140"/>
      <c r="P9741" s="140" t="str">
        <f ca="1">IF(Proc[[#This Row],[DaysAgeing]]&gt;5,"yep","on track")</f>
        <v>yep</v>
      </c>
      <c r="Q9741" s="2">
        <f ca="1">IF(Proc[[#This Row],[DateClosed]]="",ABS(NETWORKDAYS(Proc[[#This Row],[DateOpened]],TODAY()))-1,ABS(NETWORKDAYS(Proc[[#This Row],[DateOpened]],Proc[[#This Row],[DateClosed]]))-1)</f>
        <v>7</v>
      </c>
      <c r="R9741" s="140" t="s">
        <v>476</v>
      </c>
      <c r="S9741" s="155"/>
      <c r="T9741" s="155"/>
    </row>
    <row r="9742" spans="1:20" hidden="1">
      <c r="A9742" s="156" t="s">
        <v>11874</v>
      </c>
      <c r="B9742" s="155" t="str">
        <f>IFERROR(VLOOKUP(Proc[[#This Row],[App]],Table2[],3,0),"open")</f>
        <v>ok</v>
      </c>
      <c r="C9742" s="156" t="s">
        <v>369</v>
      </c>
      <c r="D9742" t="s">
        <v>12005</v>
      </c>
      <c r="E9742" t="s">
        <v>11699</v>
      </c>
      <c r="F9742" s="155" t="s">
        <v>11699</v>
      </c>
      <c r="G9742" s="156" t="s">
        <v>400</v>
      </c>
      <c r="H9742" s="155" t="str">
        <f>IF(Proc[[#This Row],[type]]="LFF (MDG-F)",MID(Proc[[#This Row],[Obj]],13,10),"")</f>
        <v/>
      </c>
      <c r="I9742" s="156"/>
      <c r="J9742" s="155" t="b">
        <f>Proc[[#This Row],[Requested]]=Proc[[#This Row],[CurrentParent]]</f>
        <v>1</v>
      </c>
      <c r="K9742" s="155" t="str">
        <f>IF(Proc[[#This Row],[Author]]="Marcela Urrego",VLOOKUP(LEFT(Proc[[#This Row],[Requested]],1),Table3[#All],2,0),VLOOKUP(Proc[[#This Row],[Author]],Table4[],2,0))</f>
        <v>HC</v>
      </c>
      <c r="L9742" s="155" t="s">
        <v>7801</v>
      </c>
      <c r="M9742" s="140">
        <v>46106</v>
      </c>
      <c r="N9742" s="140"/>
      <c r="O9742" s="140"/>
      <c r="P9742" s="140" t="str">
        <f ca="1">IF(Proc[[#This Row],[DaysAgeing]]&gt;5,"yep","on track")</f>
        <v>yep</v>
      </c>
      <c r="Q9742" s="2">
        <f ca="1">IF(Proc[[#This Row],[DateClosed]]="",ABS(NETWORKDAYS(Proc[[#This Row],[DateOpened]],TODAY()))-1,ABS(NETWORKDAYS(Proc[[#This Row],[DateOpened]],Proc[[#This Row],[DateClosed]]))-1)</f>
        <v>7</v>
      </c>
      <c r="R9742" s="140" t="s">
        <v>476</v>
      </c>
      <c r="S9742" s="155"/>
      <c r="T9742" s="155"/>
    </row>
    <row r="9743" spans="1:20" hidden="1">
      <c r="A9743" s="156" t="s">
        <v>11874</v>
      </c>
      <c r="B9743" s="155" t="str">
        <f>IFERROR(VLOOKUP(Proc[[#This Row],[App]],Table2[],3,0),"open")</f>
        <v>ok</v>
      </c>
      <c r="C9743" s="156" t="s">
        <v>369</v>
      </c>
      <c r="D9743" t="s">
        <v>12006</v>
      </c>
      <c r="E9743" t="s">
        <v>11699</v>
      </c>
      <c r="F9743" s="155" t="s">
        <v>11699</v>
      </c>
      <c r="G9743" s="156" t="s">
        <v>400</v>
      </c>
      <c r="H9743" s="155" t="str">
        <f>IF(Proc[[#This Row],[type]]="LFF (MDG-F)",MID(Proc[[#This Row],[Obj]],13,10),"")</f>
        <v/>
      </c>
      <c r="I9743" s="156"/>
      <c r="J9743" s="155" t="b">
        <f>Proc[[#This Row],[Requested]]=Proc[[#This Row],[CurrentParent]]</f>
        <v>1</v>
      </c>
      <c r="K9743" s="155" t="str">
        <f>IF(Proc[[#This Row],[Author]]="Marcela Urrego",VLOOKUP(LEFT(Proc[[#This Row],[Requested]],1),Table3[#All],2,0),VLOOKUP(Proc[[#This Row],[Author]],Table4[],2,0))</f>
        <v>HC</v>
      </c>
      <c r="L9743" s="155" t="s">
        <v>7801</v>
      </c>
      <c r="M9743" s="140">
        <v>46106</v>
      </c>
      <c r="N9743" s="140"/>
      <c r="O9743" s="140"/>
      <c r="P9743" s="140" t="str">
        <f ca="1">IF(Proc[[#This Row],[DaysAgeing]]&gt;5,"yep","on track")</f>
        <v>yep</v>
      </c>
      <c r="Q9743" s="2">
        <f ca="1">IF(Proc[[#This Row],[DateClosed]]="",ABS(NETWORKDAYS(Proc[[#This Row],[DateOpened]],TODAY()))-1,ABS(NETWORKDAYS(Proc[[#This Row],[DateOpened]],Proc[[#This Row],[DateClosed]]))-1)</f>
        <v>7</v>
      </c>
      <c r="R9743" s="140" t="s">
        <v>476</v>
      </c>
      <c r="S9743" s="155"/>
      <c r="T9743" s="155"/>
    </row>
    <row r="9744" spans="1:20" hidden="1">
      <c r="A9744" s="156" t="s">
        <v>11874</v>
      </c>
      <c r="B9744" s="155" t="str">
        <f>IFERROR(VLOOKUP(Proc[[#This Row],[App]],Table2[],3,0),"open")</f>
        <v>ok</v>
      </c>
      <c r="C9744" s="156" t="s">
        <v>369</v>
      </c>
      <c r="D9744" t="s">
        <v>12007</v>
      </c>
      <c r="E9744" t="s">
        <v>11699</v>
      </c>
      <c r="F9744" s="155" t="s">
        <v>11699</v>
      </c>
      <c r="G9744" s="156" t="s">
        <v>400</v>
      </c>
      <c r="H9744" s="155" t="str">
        <f>IF(Proc[[#This Row],[type]]="LFF (MDG-F)",MID(Proc[[#This Row],[Obj]],13,10),"")</f>
        <v/>
      </c>
      <c r="I9744" s="156"/>
      <c r="J9744" s="155" t="b">
        <f>Proc[[#This Row],[Requested]]=Proc[[#This Row],[CurrentParent]]</f>
        <v>1</v>
      </c>
      <c r="K9744" s="155" t="str">
        <f>IF(Proc[[#This Row],[Author]]="Marcela Urrego",VLOOKUP(LEFT(Proc[[#This Row],[Requested]],1),Table3[#All],2,0),VLOOKUP(Proc[[#This Row],[Author]],Table4[],2,0))</f>
        <v>HC</v>
      </c>
      <c r="L9744" s="155" t="s">
        <v>7801</v>
      </c>
      <c r="M9744" s="140">
        <v>46106</v>
      </c>
      <c r="N9744" s="140"/>
      <c r="O9744" s="140"/>
      <c r="P9744" s="140" t="str">
        <f ca="1">IF(Proc[[#This Row],[DaysAgeing]]&gt;5,"yep","on track")</f>
        <v>yep</v>
      </c>
      <c r="Q9744" s="2">
        <f ca="1">IF(Proc[[#This Row],[DateClosed]]="",ABS(NETWORKDAYS(Proc[[#This Row],[DateOpened]],TODAY()))-1,ABS(NETWORKDAYS(Proc[[#This Row],[DateOpened]],Proc[[#This Row],[DateClosed]]))-1)</f>
        <v>7</v>
      </c>
      <c r="R9744" s="140" t="s">
        <v>476</v>
      </c>
      <c r="S9744" s="155"/>
      <c r="T9744" s="155"/>
    </row>
    <row r="9745" spans="1:20" hidden="1">
      <c r="A9745" s="156" t="s">
        <v>11874</v>
      </c>
      <c r="B9745" s="155" t="str">
        <f>IFERROR(VLOOKUP(Proc[[#This Row],[App]],Table2[],3,0),"open")</f>
        <v>ok</v>
      </c>
      <c r="C9745" s="156" t="s">
        <v>369</v>
      </c>
      <c r="D9745" t="s">
        <v>12008</v>
      </c>
      <c r="E9745" t="s">
        <v>11699</v>
      </c>
      <c r="F9745" s="155" t="s">
        <v>11699</v>
      </c>
      <c r="G9745" s="156" t="s">
        <v>400</v>
      </c>
      <c r="H9745" s="155" t="str">
        <f>IF(Proc[[#This Row],[type]]="LFF (MDG-F)",MID(Proc[[#This Row],[Obj]],13,10),"")</f>
        <v/>
      </c>
      <c r="I9745" s="156"/>
      <c r="J9745" s="155" t="b">
        <f>Proc[[#This Row],[Requested]]=Proc[[#This Row],[CurrentParent]]</f>
        <v>1</v>
      </c>
      <c r="K9745" s="155" t="str">
        <f>IF(Proc[[#This Row],[Author]]="Marcela Urrego",VLOOKUP(LEFT(Proc[[#This Row],[Requested]],1),Table3[#All],2,0),VLOOKUP(Proc[[#This Row],[Author]],Table4[],2,0))</f>
        <v>HC</v>
      </c>
      <c r="L9745" s="155" t="s">
        <v>7801</v>
      </c>
      <c r="M9745" s="140">
        <v>46106</v>
      </c>
      <c r="N9745" s="140"/>
      <c r="O9745" s="140"/>
      <c r="P9745" s="140" t="str">
        <f ca="1">IF(Proc[[#This Row],[DaysAgeing]]&gt;5,"yep","on track")</f>
        <v>yep</v>
      </c>
      <c r="Q9745" s="2">
        <f ca="1">IF(Proc[[#This Row],[DateClosed]]="",ABS(NETWORKDAYS(Proc[[#This Row],[DateOpened]],TODAY()))-1,ABS(NETWORKDAYS(Proc[[#This Row],[DateOpened]],Proc[[#This Row],[DateClosed]]))-1)</f>
        <v>7</v>
      </c>
      <c r="R9745" s="140" t="s">
        <v>476</v>
      </c>
      <c r="S9745" s="155"/>
      <c r="T9745" s="155"/>
    </row>
    <row r="9746" spans="1:20" hidden="1">
      <c r="A9746" s="156" t="s">
        <v>11874</v>
      </c>
      <c r="B9746" s="155" t="str">
        <f>IFERROR(VLOOKUP(Proc[[#This Row],[App]],Table2[],3,0),"open")</f>
        <v>ok</v>
      </c>
      <c r="C9746" s="156" t="s">
        <v>369</v>
      </c>
      <c r="D9746" t="s">
        <v>12009</v>
      </c>
      <c r="E9746" t="s">
        <v>11699</v>
      </c>
      <c r="F9746" s="155" t="s">
        <v>11699</v>
      </c>
      <c r="G9746" s="156" t="s">
        <v>400</v>
      </c>
      <c r="H9746" s="155" t="str">
        <f>IF(Proc[[#This Row],[type]]="LFF (MDG-F)",MID(Proc[[#This Row],[Obj]],13,10),"")</f>
        <v/>
      </c>
      <c r="I9746" s="156"/>
      <c r="J9746" s="155" t="b">
        <f>Proc[[#This Row],[Requested]]=Proc[[#This Row],[CurrentParent]]</f>
        <v>1</v>
      </c>
      <c r="K9746" s="155" t="str">
        <f>IF(Proc[[#This Row],[Author]]="Marcela Urrego",VLOOKUP(LEFT(Proc[[#This Row],[Requested]],1),Table3[#All],2,0),VLOOKUP(Proc[[#This Row],[Author]],Table4[],2,0))</f>
        <v>HC</v>
      </c>
      <c r="L9746" s="155" t="s">
        <v>7801</v>
      </c>
      <c r="M9746" s="140">
        <v>46106</v>
      </c>
      <c r="N9746" s="140"/>
      <c r="O9746" s="140"/>
      <c r="P9746" s="140" t="str">
        <f ca="1">IF(Proc[[#This Row],[DaysAgeing]]&gt;5,"yep","on track")</f>
        <v>yep</v>
      </c>
      <c r="Q9746" s="2">
        <f ca="1">IF(Proc[[#This Row],[DateClosed]]="",ABS(NETWORKDAYS(Proc[[#This Row],[DateOpened]],TODAY()))-1,ABS(NETWORKDAYS(Proc[[#This Row],[DateOpened]],Proc[[#This Row],[DateClosed]]))-1)</f>
        <v>7</v>
      </c>
      <c r="R9746" s="140" t="s">
        <v>476</v>
      </c>
      <c r="S9746" s="155"/>
      <c r="T9746" s="155"/>
    </row>
    <row r="9747" spans="1:20" hidden="1">
      <c r="A9747" s="156" t="s">
        <v>11874</v>
      </c>
      <c r="B9747" s="155" t="str">
        <f>IFERROR(VLOOKUP(Proc[[#This Row],[App]],Table2[],3,0),"open")</f>
        <v>ok</v>
      </c>
      <c r="C9747" s="156" t="s">
        <v>369</v>
      </c>
      <c r="D9747" t="s">
        <v>12010</v>
      </c>
      <c r="E9747" t="s">
        <v>11699</v>
      </c>
      <c r="F9747" s="155" t="s">
        <v>11699</v>
      </c>
      <c r="G9747" s="156" t="s">
        <v>400</v>
      </c>
      <c r="H9747" s="155" t="str">
        <f>IF(Proc[[#This Row],[type]]="LFF (MDG-F)",MID(Proc[[#This Row],[Obj]],13,10),"")</f>
        <v/>
      </c>
      <c r="I9747" s="156"/>
      <c r="J9747" s="155" t="b">
        <f>Proc[[#This Row],[Requested]]=Proc[[#This Row],[CurrentParent]]</f>
        <v>1</v>
      </c>
      <c r="K9747" s="155" t="str">
        <f>IF(Proc[[#This Row],[Author]]="Marcela Urrego",VLOOKUP(LEFT(Proc[[#This Row],[Requested]],1),Table3[#All],2,0),VLOOKUP(Proc[[#This Row],[Author]],Table4[],2,0))</f>
        <v>HC</v>
      </c>
      <c r="L9747" s="155" t="s">
        <v>7801</v>
      </c>
      <c r="M9747" s="140">
        <v>46106</v>
      </c>
      <c r="N9747" s="140"/>
      <c r="O9747" s="140"/>
      <c r="P9747" s="140" t="str">
        <f ca="1">IF(Proc[[#This Row],[DaysAgeing]]&gt;5,"yep","on track")</f>
        <v>yep</v>
      </c>
      <c r="Q9747" s="2">
        <f ca="1">IF(Proc[[#This Row],[DateClosed]]="",ABS(NETWORKDAYS(Proc[[#This Row],[DateOpened]],TODAY()))-1,ABS(NETWORKDAYS(Proc[[#This Row],[DateOpened]],Proc[[#This Row],[DateClosed]]))-1)</f>
        <v>7</v>
      </c>
      <c r="R9747" s="140" t="s">
        <v>476</v>
      </c>
      <c r="S9747" s="155"/>
      <c r="T9747" s="155"/>
    </row>
    <row r="9748" spans="1:20" hidden="1">
      <c r="A9748" s="156" t="s">
        <v>11874</v>
      </c>
      <c r="B9748" s="155" t="str">
        <f>IFERROR(VLOOKUP(Proc[[#This Row],[App]],Table2[],3,0),"open")</f>
        <v>ok</v>
      </c>
      <c r="C9748" s="156" t="s">
        <v>369</v>
      </c>
      <c r="D9748" t="s">
        <v>12011</v>
      </c>
      <c r="E9748" t="s">
        <v>11699</v>
      </c>
      <c r="F9748" s="155" t="s">
        <v>11699</v>
      </c>
      <c r="G9748" s="156" t="s">
        <v>400</v>
      </c>
      <c r="H9748" s="155" t="str">
        <f>IF(Proc[[#This Row],[type]]="LFF (MDG-F)",MID(Proc[[#This Row],[Obj]],13,10),"")</f>
        <v/>
      </c>
      <c r="I9748" s="156"/>
      <c r="J9748" s="155" t="b">
        <f>Proc[[#This Row],[Requested]]=Proc[[#This Row],[CurrentParent]]</f>
        <v>1</v>
      </c>
      <c r="K9748" s="155" t="str">
        <f>IF(Proc[[#This Row],[Author]]="Marcela Urrego",VLOOKUP(LEFT(Proc[[#This Row],[Requested]],1),Table3[#All],2,0),VLOOKUP(Proc[[#This Row],[Author]],Table4[],2,0))</f>
        <v>HC</v>
      </c>
      <c r="L9748" s="155" t="s">
        <v>7801</v>
      </c>
      <c r="M9748" s="140">
        <v>46106</v>
      </c>
      <c r="N9748" s="140"/>
      <c r="O9748" s="140"/>
      <c r="P9748" s="140" t="str">
        <f ca="1">IF(Proc[[#This Row],[DaysAgeing]]&gt;5,"yep","on track")</f>
        <v>yep</v>
      </c>
      <c r="Q9748" s="2">
        <f ca="1">IF(Proc[[#This Row],[DateClosed]]="",ABS(NETWORKDAYS(Proc[[#This Row],[DateOpened]],TODAY()))-1,ABS(NETWORKDAYS(Proc[[#This Row],[DateOpened]],Proc[[#This Row],[DateClosed]]))-1)</f>
        <v>7</v>
      </c>
      <c r="R9748" s="140" t="s">
        <v>476</v>
      </c>
      <c r="S9748" s="155"/>
      <c r="T9748" s="155"/>
    </row>
    <row r="9749" spans="1:20" hidden="1">
      <c r="A9749" s="156" t="s">
        <v>11874</v>
      </c>
      <c r="B9749" s="155" t="str">
        <f>IFERROR(VLOOKUP(Proc[[#This Row],[App]],Table2[],3,0),"open")</f>
        <v>ok</v>
      </c>
      <c r="C9749" s="156" t="s">
        <v>369</v>
      </c>
      <c r="D9749" t="s">
        <v>12012</v>
      </c>
      <c r="E9749" t="s">
        <v>11699</v>
      </c>
      <c r="F9749" s="155" t="s">
        <v>11699</v>
      </c>
      <c r="G9749" s="156" t="s">
        <v>400</v>
      </c>
      <c r="H9749" s="155" t="str">
        <f>IF(Proc[[#This Row],[type]]="LFF (MDG-F)",MID(Proc[[#This Row],[Obj]],13,10),"")</f>
        <v/>
      </c>
      <c r="I9749" s="156"/>
      <c r="J9749" s="155" t="b">
        <f>Proc[[#This Row],[Requested]]=Proc[[#This Row],[CurrentParent]]</f>
        <v>1</v>
      </c>
      <c r="K9749" s="155" t="str">
        <f>IF(Proc[[#This Row],[Author]]="Marcela Urrego",VLOOKUP(LEFT(Proc[[#This Row],[Requested]],1),Table3[#All],2,0),VLOOKUP(Proc[[#This Row],[Author]],Table4[],2,0))</f>
        <v>HC</v>
      </c>
      <c r="L9749" s="155" t="s">
        <v>7801</v>
      </c>
      <c r="M9749" s="140">
        <v>46106</v>
      </c>
      <c r="N9749" s="140"/>
      <c r="O9749" s="140"/>
      <c r="P9749" s="140" t="str">
        <f ca="1">IF(Proc[[#This Row],[DaysAgeing]]&gt;5,"yep","on track")</f>
        <v>yep</v>
      </c>
      <c r="Q9749" s="2">
        <f ca="1">IF(Proc[[#This Row],[DateClosed]]="",ABS(NETWORKDAYS(Proc[[#This Row],[DateOpened]],TODAY()))-1,ABS(NETWORKDAYS(Proc[[#This Row],[DateOpened]],Proc[[#This Row],[DateClosed]]))-1)</f>
        <v>7</v>
      </c>
      <c r="R9749" s="140" t="s">
        <v>476</v>
      </c>
      <c r="S9749" s="155"/>
      <c r="T9749" s="155"/>
    </row>
    <row r="9750" spans="1:20" hidden="1">
      <c r="A9750" s="156" t="s">
        <v>11874</v>
      </c>
      <c r="B9750" s="155" t="str">
        <f>IFERROR(VLOOKUP(Proc[[#This Row],[App]],Table2[],3,0),"open")</f>
        <v>ok</v>
      </c>
      <c r="C9750" s="156" t="s">
        <v>369</v>
      </c>
      <c r="D9750" t="s">
        <v>12013</v>
      </c>
      <c r="E9750" t="s">
        <v>11699</v>
      </c>
      <c r="F9750" s="155" t="s">
        <v>11699</v>
      </c>
      <c r="G9750" s="156" t="s">
        <v>400</v>
      </c>
      <c r="H9750" s="155" t="str">
        <f>IF(Proc[[#This Row],[type]]="LFF (MDG-F)",MID(Proc[[#This Row],[Obj]],13,10),"")</f>
        <v/>
      </c>
      <c r="I9750" s="156"/>
      <c r="J9750" s="155" t="b">
        <f>Proc[[#This Row],[Requested]]=Proc[[#This Row],[CurrentParent]]</f>
        <v>1</v>
      </c>
      <c r="K9750" s="155" t="str">
        <f>IF(Proc[[#This Row],[Author]]="Marcela Urrego",VLOOKUP(LEFT(Proc[[#This Row],[Requested]],1),Table3[#All],2,0),VLOOKUP(Proc[[#This Row],[Author]],Table4[],2,0))</f>
        <v>HC</v>
      </c>
      <c r="L9750" s="155" t="s">
        <v>7801</v>
      </c>
      <c r="M9750" s="140">
        <v>46106</v>
      </c>
      <c r="N9750" s="140"/>
      <c r="O9750" s="140"/>
      <c r="P9750" s="140" t="str">
        <f ca="1">IF(Proc[[#This Row],[DaysAgeing]]&gt;5,"yep","on track")</f>
        <v>yep</v>
      </c>
      <c r="Q9750" s="2">
        <f ca="1">IF(Proc[[#This Row],[DateClosed]]="",ABS(NETWORKDAYS(Proc[[#This Row],[DateOpened]],TODAY()))-1,ABS(NETWORKDAYS(Proc[[#This Row],[DateOpened]],Proc[[#This Row],[DateClosed]]))-1)</f>
        <v>7</v>
      </c>
      <c r="R9750" s="140" t="s">
        <v>476</v>
      </c>
      <c r="S9750" s="155"/>
      <c r="T9750" s="155"/>
    </row>
    <row r="9751" spans="1:20" hidden="1">
      <c r="A9751" s="156" t="s">
        <v>11874</v>
      </c>
      <c r="B9751" s="155" t="str">
        <f>IFERROR(VLOOKUP(Proc[[#This Row],[App]],Table2[],3,0),"open")</f>
        <v>ok</v>
      </c>
      <c r="C9751" s="156" t="s">
        <v>369</v>
      </c>
      <c r="D9751" t="s">
        <v>12014</v>
      </c>
      <c r="E9751" t="s">
        <v>11699</v>
      </c>
      <c r="F9751" s="155" t="s">
        <v>11699</v>
      </c>
      <c r="G9751" s="156" t="s">
        <v>400</v>
      </c>
      <c r="H9751" s="155" t="str">
        <f>IF(Proc[[#This Row],[type]]="LFF (MDG-F)",MID(Proc[[#This Row],[Obj]],13,10),"")</f>
        <v/>
      </c>
      <c r="I9751" s="156"/>
      <c r="J9751" s="155" t="b">
        <f>Proc[[#This Row],[Requested]]=Proc[[#This Row],[CurrentParent]]</f>
        <v>1</v>
      </c>
      <c r="K9751" s="155" t="str">
        <f>IF(Proc[[#This Row],[Author]]="Marcela Urrego",VLOOKUP(LEFT(Proc[[#This Row],[Requested]],1),Table3[#All],2,0),VLOOKUP(Proc[[#This Row],[Author]],Table4[],2,0))</f>
        <v>HC</v>
      </c>
      <c r="L9751" s="155" t="s">
        <v>7801</v>
      </c>
      <c r="M9751" s="140">
        <v>46106</v>
      </c>
      <c r="N9751" s="140"/>
      <c r="O9751" s="140"/>
      <c r="P9751" s="140" t="str">
        <f ca="1">IF(Proc[[#This Row],[DaysAgeing]]&gt;5,"yep","on track")</f>
        <v>yep</v>
      </c>
      <c r="Q9751" s="2">
        <f ca="1">IF(Proc[[#This Row],[DateClosed]]="",ABS(NETWORKDAYS(Proc[[#This Row],[DateOpened]],TODAY()))-1,ABS(NETWORKDAYS(Proc[[#This Row],[DateOpened]],Proc[[#This Row],[DateClosed]]))-1)</f>
        <v>7</v>
      </c>
      <c r="R9751" s="140" t="s">
        <v>476</v>
      </c>
      <c r="S9751" s="155"/>
      <c r="T9751" s="155"/>
    </row>
    <row r="9752" spans="1:20" hidden="1">
      <c r="A9752" s="156" t="s">
        <v>11874</v>
      </c>
      <c r="B9752" s="155" t="str">
        <f>IFERROR(VLOOKUP(Proc[[#This Row],[App]],Table2[],3,0),"open")</f>
        <v>ok</v>
      </c>
      <c r="C9752" s="156" t="s">
        <v>369</v>
      </c>
      <c r="D9752" t="s">
        <v>12015</v>
      </c>
      <c r="E9752" t="s">
        <v>11699</v>
      </c>
      <c r="F9752" s="155" t="s">
        <v>11699</v>
      </c>
      <c r="G9752" s="156" t="s">
        <v>400</v>
      </c>
      <c r="H9752" s="155" t="str">
        <f>IF(Proc[[#This Row],[type]]="LFF (MDG-F)",MID(Proc[[#This Row],[Obj]],13,10),"")</f>
        <v/>
      </c>
      <c r="I9752" s="156"/>
      <c r="J9752" s="155" t="b">
        <f>Proc[[#This Row],[Requested]]=Proc[[#This Row],[CurrentParent]]</f>
        <v>1</v>
      </c>
      <c r="K9752" s="155" t="str">
        <f>IF(Proc[[#This Row],[Author]]="Marcela Urrego",VLOOKUP(LEFT(Proc[[#This Row],[Requested]],1),Table3[#All],2,0),VLOOKUP(Proc[[#This Row],[Author]],Table4[],2,0))</f>
        <v>HC</v>
      </c>
      <c r="L9752" s="155" t="s">
        <v>7801</v>
      </c>
      <c r="M9752" s="140">
        <v>46106</v>
      </c>
      <c r="N9752" s="140"/>
      <c r="O9752" s="140"/>
      <c r="P9752" s="140" t="str">
        <f ca="1">IF(Proc[[#This Row],[DaysAgeing]]&gt;5,"yep","on track")</f>
        <v>yep</v>
      </c>
      <c r="Q9752" s="2">
        <f ca="1">IF(Proc[[#This Row],[DateClosed]]="",ABS(NETWORKDAYS(Proc[[#This Row],[DateOpened]],TODAY()))-1,ABS(NETWORKDAYS(Proc[[#This Row],[DateOpened]],Proc[[#This Row],[DateClosed]]))-1)</f>
        <v>7</v>
      </c>
      <c r="R9752" s="140" t="s">
        <v>476</v>
      </c>
      <c r="S9752" s="155"/>
      <c r="T9752" s="155"/>
    </row>
    <row r="9753" spans="1:20" hidden="1">
      <c r="A9753" s="156" t="s">
        <v>11874</v>
      </c>
      <c r="B9753" s="155" t="str">
        <f>IFERROR(VLOOKUP(Proc[[#This Row],[App]],Table2[],3,0),"open")</f>
        <v>ok</v>
      </c>
      <c r="C9753" s="156" t="s">
        <v>369</v>
      </c>
      <c r="D9753" t="s">
        <v>12016</v>
      </c>
      <c r="E9753" t="s">
        <v>11699</v>
      </c>
      <c r="F9753" s="155" t="s">
        <v>11699</v>
      </c>
      <c r="G9753" s="156" t="s">
        <v>400</v>
      </c>
      <c r="H9753" s="155" t="str">
        <f>IF(Proc[[#This Row],[type]]="LFF (MDG-F)",MID(Proc[[#This Row],[Obj]],13,10),"")</f>
        <v/>
      </c>
      <c r="I9753" s="156"/>
      <c r="J9753" s="155" t="b">
        <f>Proc[[#This Row],[Requested]]=Proc[[#This Row],[CurrentParent]]</f>
        <v>1</v>
      </c>
      <c r="K9753" s="155" t="str">
        <f>IF(Proc[[#This Row],[Author]]="Marcela Urrego",VLOOKUP(LEFT(Proc[[#This Row],[Requested]],1),Table3[#All],2,0),VLOOKUP(Proc[[#This Row],[Author]],Table4[],2,0))</f>
        <v>HC</v>
      </c>
      <c r="L9753" s="155" t="s">
        <v>7801</v>
      </c>
      <c r="M9753" s="140">
        <v>46106</v>
      </c>
      <c r="N9753" s="140"/>
      <c r="O9753" s="140"/>
      <c r="P9753" s="140" t="str">
        <f ca="1">IF(Proc[[#This Row],[DaysAgeing]]&gt;5,"yep","on track")</f>
        <v>yep</v>
      </c>
      <c r="Q9753" s="2">
        <f ca="1">IF(Proc[[#This Row],[DateClosed]]="",ABS(NETWORKDAYS(Proc[[#This Row],[DateOpened]],TODAY()))-1,ABS(NETWORKDAYS(Proc[[#This Row],[DateOpened]],Proc[[#This Row],[DateClosed]]))-1)</f>
        <v>7</v>
      </c>
      <c r="R9753" s="140" t="s">
        <v>476</v>
      </c>
      <c r="S9753" s="155"/>
      <c r="T9753" s="155"/>
    </row>
    <row r="9754" spans="1:20" hidden="1">
      <c r="A9754" s="156" t="s">
        <v>11874</v>
      </c>
      <c r="B9754" s="155" t="str">
        <f>IFERROR(VLOOKUP(Proc[[#This Row],[App]],Table2[],3,0),"open")</f>
        <v>ok</v>
      </c>
      <c r="C9754" s="156" t="s">
        <v>369</v>
      </c>
      <c r="D9754" t="s">
        <v>12017</v>
      </c>
      <c r="E9754" t="s">
        <v>11699</v>
      </c>
      <c r="F9754" s="155" t="s">
        <v>11699</v>
      </c>
      <c r="G9754" s="156" t="s">
        <v>400</v>
      </c>
      <c r="H9754" s="155" t="str">
        <f>IF(Proc[[#This Row],[type]]="LFF (MDG-F)",MID(Proc[[#This Row],[Obj]],13,10),"")</f>
        <v/>
      </c>
      <c r="I9754" s="156"/>
      <c r="J9754" s="155" t="b">
        <f>Proc[[#This Row],[Requested]]=Proc[[#This Row],[CurrentParent]]</f>
        <v>1</v>
      </c>
      <c r="K9754" s="155" t="str">
        <f>IF(Proc[[#This Row],[Author]]="Marcela Urrego",VLOOKUP(LEFT(Proc[[#This Row],[Requested]],1),Table3[#All],2,0),VLOOKUP(Proc[[#This Row],[Author]],Table4[],2,0))</f>
        <v>HC</v>
      </c>
      <c r="L9754" s="155" t="s">
        <v>7801</v>
      </c>
      <c r="M9754" s="140">
        <v>46106</v>
      </c>
      <c r="N9754" s="140"/>
      <c r="O9754" s="140"/>
      <c r="P9754" s="140" t="str">
        <f ca="1">IF(Proc[[#This Row],[DaysAgeing]]&gt;5,"yep","on track")</f>
        <v>yep</v>
      </c>
      <c r="Q9754" s="2">
        <f ca="1">IF(Proc[[#This Row],[DateClosed]]="",ABS(NETWORKDAYS(Proc[[#This Row],[DateOpened]],TODAY()))-1,ABS(NETWORKDAYS(Proc[[#This Row],[DateOpened]],Proc[[#This Row],[DateClosed]]))-1)</f>
        <v>7</v>
      </c>
      <c r="R9754" s="140" t="s">
        <v>476</v>
      </c>
      <c r="S9754" s="155"/>
      <c r="T9754" s="155"/>
    </row>
    <row r="9755" spans="1:20" hidden="1">
      <c r="A9755" s="156" t="s">
        <v>11874</v>
      </c>
      <c r="B9755" s="155" t="str">
        <f>IFERROR(VLOOKUP(Proc[[#This Row],[App]],Table2[],3,0),"open")</f>
        <v>ok</v>
      </c>
      <c r="C9755" s="156" t="s">
        <v>369</v>
      </c>
      <c r="D9755" t="s">
        <v>12018</v>
      </c>
      <c r="E9755" t="s">
        <v>11699</v>
      </c>
      <c r="F9755" s="155" t="s">
        <v>11699</v>
      </c>
      <c r="G9755" s="156" t="s">
        <v>400</v>
      </c>
      <c r="H9755" s="155" t="str">
        <f>IF(Proc[[#This Row],[type]]="LFF (MDG-F)",MID(Proc[[#This Row],[Obj]],13,10),"")</f>
        <v/>
      </c>
      <c r="I9755" s="156"/>
      <c r="J9755" s="155" t="b">
        <f>Proc[[#This Row],[Requested]]=Proc[[#This Row],[CurrentParent]]</f>
        <v>1</v>
      </c>
      <c r="K9755" s="155" t="str">
        <f>IF(Proc[[#This Row],[Author]]="Marcela Urrego",VLOOKUP(LEFT(Proc[[#This Row],[Requested]],1),Table3[#All],2,0),VLOOKUP(Proc[[#This Row],[Author]],Table4[],2,0))</f>
        <v>HC</v>
      </c>
      <c r="L9755" s="155" t="s">
        <v>7801</v>
      </c>
      <c r="M9755" s="140">
        <v>46106</v>
      </c>
      <c r="N9755" s="140"/>
      <c r="O9755" s="140"/>
      <c r="P9755" s="140" t="str">
        <f ca="1">IF(Proc[[#This Row],[DaysAgeing]]&gt;5,"yep","on track")</f>
        <v>yep</v>
      </c>
      <c r="Q9755" s="2">
        <f ca="1">IF(Proc[[#This Row],[DateClosed]]="",ABS(NETWORKDAYS(Proc[[#This Row],[DateOpened]],TODAY()))-1,ABS(NETWORKDAYS(Proc[[#This Row],[DateOpened]],Proc[[#This Row],[DateClosed]]))-1)</f>
        <v>7</v>
      </c>
      <c r="R9755" s="140" t="s">
        <v>476</v>
      </c>
      <c r="S9755" s="155"/>
      <c r="T9755" s="155"/>
    </row>
    <row r="9756" spans="1:20" hidden="1">
      <c r="A9756" s="156" t="s">
        <v>11874</v>
      </c>
      <c r="B9756" s="155" t="str">
        <f>IFERROR(VLOOKUP(Proc[[#This Row],[App]],Table2[],3,0),"open")</f>
        <v>ok</v>
      </c>
      <c r="C9756" s="156" t="s">
        <v>369</v>
      </c>
      <c r="D9756" t="s">
        <v>12019</v>
      </c>
      <c r="E9756" t="s">
        <v>11699</v>
      </c>
      <c r="F9756" s="155" t="s">
        <v>11699</v>
      </c>
      <c r="G9756" s="156" t="s">
        <v>400</v>
      </c>
      <c r="H9756" s="155" t="str">
        <f>IF(Proc[[#This Row],[type]]="LFF (MDG-F)",MID(Proc[[#This Row],[Obj]],13,10),"")</f>
        <v/>
      </c>
      <c r="I9756" s="156"/>
      <c r="J9756" s="155" t="b">
        <f>Proc[[#This Row],[Requested]]=Proc[[#This Row],[CurrentParent]]</f>
        <v>1</v>
      </c>
      <c r="K9756" s="155" t="str">
        <f>IF(Proc[[#This Row],[Author]]="Marcela Urrego",VLOOKUP(LEFT(Proc[[#This Row],[Requested]],1),Table3[#All],2,0),VLOOKUP(Proc[[#This Row],[Author]],Table4[],2,0))</f>
        <v>HC</v>
      </c>
      <c r="L9756" s="155" t="s">
        <v>7801</v>
      </c>
      <c r="M9756" s="140">
        <v>46106</v>
      </c>
      <c r="N9756" s="140"/>
      <c r="O9756" s="140"/>
      <c r="P9756" s="140" t="str">
        <f ca="1">IF(Proc[[#This Row],[DaysAgeing]]&gt;5,"yep","on track")</f>
        <v>yep</v>
      </c>
      <c r="Q9756" s="2">
        <f ca="1">IF(Proc[[#This Row],[DateClosed]]="",ABS(NETWORKDAYS(Proc[[#This Row],[DateOpened]],TODAY()))-1,ABS(NETWORKDAYS(Proc[[#This Row],[DateOpened]],Proc[[#This Row],[DateClosed]]))-1)</f>
        <v>7</v>
      </c>
      <c r="R9756" s="140" t="s">
        <v>476</v>
      </c>
      <c r="S9756" s="155"/>
      <c r="T9756" s="155"/>
    </row>
    <row r="9757" spans="1:20" hidden="1">
      <c r="A9757" s="156" t="s">
        <v>11874</v>
      </c>
      <c r="B9757" s="155" t="str">
        <f>IFERROR(VLOOKUP(Proc[[#This Row],[App]],Table2[],3,0),"open")</f>
        <v>ok</v>
      </c>
      <c r="C9757" s="156" t="s">
        <v>369</v>
      </c>
      <c r="D9757" t="s">
        <v>12020</v>
      </c>
      <c r="E9757" t="s">
        <v>11699</v>
      </c>
      <c r="F9757" s="155" t="s">
        <v>11699</v>
      </c>
      <c r="G9757" s="156" t="s">
        <v>400</v>
      </c>
      <c r="H9757" s="155" t="str">
        <f>IF(Proc[[#This Row],[type]]="LFF (MDG-F)",MID(Proc[[#This Row],[Obj]],13,10),"")</f>
        <v/>
      </c>
      <c r="I9757" s="156"/>
      <c r="J9757" s="155" t="b">
        <f>Proc[[#This Row],[Requested]]=Proc[[#This Row],[CurrentParent]]</f>
        <v>1</v>
      </c>
      <c r="K9757" s="155" t="str">
        <f>IF(Proc[[#This Row],[Author]]="Marcela Urrego",VLOOKUP(LEFT(Proc[[#This Row],[Requested]],1),Table3[#All],2,0),VLOOKUP(Proc[[#This Row],[Author]],Table4[],2,0))</f>
        <v>HC</v>
      </c>
      <c r="L9757" s="155" t="s">
        <v>7801</v>
      </c>
      <c r="M9757" s="140">
        <v>46106</v>
      </c>
      <c r="N9757" s="140"/>
      <c r="O9757" s="140"/>
      <c r="P9757" s="140" t="str">
        <f ca="1">IF(Proc[[#This Row],[DaysAgeing]]&gt;5,"yep","on track")</f>
        <v>yep</v>
      </c>
      <c r="Q9757" s="2">
        <f ca="1">IF(Proc[[#This Row],[DateClosed]]="",ABS(NETWORKDAYS(Proc[[#This Row],[DateOpened]],TODAY()))-1,ABS(NETWORKDAYS(Proc[[#This Row],[DateOpened]],Proc[[#This Row],[DateClosed]]))-1)</f>
        <v>7</v>
      </c>
      <c r="R9757" s="140" t="s">
        <v>476</v>
      </c>
      <c r="S9757" s="155"/>
      <c r="T9757" s="155"/>
    </row>
    <row r="9758" spans="1:20" hidden="1">
      <c r="A9758" s="156" t="s">
        <v>11874</v>
      </c>
      <c r="B9758" s="155" t="str">
        <f>IFERROR(VLOOKUP(Proc[[#This Row],[App]],Table2[],3,0),"open")</f>
        <v>ok</v>
      </c>
      <c r="C9758" s="156" t="s">
        <v>369</v>
      </c>
      <c r="D9758" t="s">
        <v>12021</v>
      </c>
      <c r="E9758" t="s">
        <v>11699</v>
      </c>
      <c r="F9758" s="155" t="s">
        <v>11699</v>
      </c>
      <c r="G9758" s="156" t="s">
        <v>400</v>
      </c>
      <c r="H9758" s="155" t="str">
        <f>IF(Proc[[#This Row],[type]]="LFF (MDG-F)",MID(Proc[[#This Row],[Obj]],13,10),"")</f>
        <v/>
      </c>
      <c r="I9758" s="156"/>
      <c r="J9758" s="155" t="b">
        <f>Proc[[#This Row],[Requested]]=Proc[[#This Row],[CurrentParent]]</f>
        <v>1</v>
      </c>
      <c r="K9758" s="155" t="str">
        <f>IF(Proc[[#This Row],[Author]]="Marcela Urrego",VLOOKUP(LEFT(Proc[[#This Row],[Requested]],1),Table3[#All],2,0),VLOOKUP(Proc[[#This Row],[Author]],Table4[],2,0))</f>
        <v>HC</v>
      </c>
      <c r="L9758" s="155" t="s">
        <v>7801</v>
      </c>
      <c r="M9758" s="140">
        <v>46106</v>
      </c>
      <c r="N9758" s="140"/>
      <c r="O9758" s="140"/>
      <c r="P9758" s="140" t="str">
        <f ca="1">IF(Proc[[#This Row],[DaysAgeing]]&gt;5,"yep","on track")</f>
        <v>yep</v>
      </c>
      <c r="Q9758" s="2">
        <f ca="1">IF(Proc[[#This Row],[DateClosed]]="",ABS(NETWORKDAYS(Proc[[#This Row],[DateOpened]],TODAY()))-1,ABS(NETWORKDAYS(Proc[[#This Row],[DateOpened]],Proc[[#This Row],[DateClosed]]))-1)</f>
        <v>7</v>
      </c>
      <c r="R9758" s="140" t="s">
        <v>476</v>
      </c>
      <c r="S9758" s="155"/>
      <c r="T9758" s="155"/>
    </row>
    <row r="9759" spans="1:20" hidden="1">
      <c r="A9759" s="156" t="s">
        <v>11874</v>
      </c>
      <c r="B9759" s="155" t="str">
        <f>IFERROR(VLOOKUP(Proc[[#This Row],[App]],Table2[],3,0),"open")</f>
        <v>ok</v>
      </c>
      <c r="C9759" s="156" t="s">
        <v>369</v>
      </c>
      <c r="D9759" t="s">
        <v>12022</v>
      </c>
      <c r="E9759" t="s">
        <v>11699</v>
      </c>
      <c r="F9759" s="155" t="s">
        <v>11699</v>
      </c>
      <c r="G9759" s="156" t="s">
        <v>400</v>
      </c>
      <c r="H9759" s="155" t="str">
        <f>IF(Proc[[#This Row],[type]]="LFF (MDG-F)",MID(Proc[[#This Row],[Obj]],13,10),"")</f>
        <v/>
      </c>
      <c r="I9759" s="156"/>
      <c r="J9759" s="155" t="b">
        <f>Proc[[#This Row],[Requested]]=Proc[[#This Row],[CurrentParent]]</f>
        <v>1</v>
      </c>
      <c r="K9759" s="155" t="str">
        <f>IF(Proc[[#This Row],[Author]]="Marcela Urrego",VLOOKUP(LEFT(Proc[[#This Row],[Requested]],1),Table3[#All],2,0),VLOOKUP(Proc[[#This Row],[Author]],Table4[],2,0))</f>
        <v>HC</v>
      </c>
      <c r="L9759" s="155" t="s">
        <v>7801</v>
      </c>
      <c r="M9759" s="140">
        <v>46106</v>
      </c>
      <c r="N9759" s="140"/>
      <c r="O9759" s="140"/>
      <c r="P9759" s="140" t="str">
        <f ca="1">IF(Proc[[#This Row],[DaysAgeing]]&gt;5,"yep","on track")</f>
        <v>yep</v>
      </c>
      <c r="Q9759" s="2">
        <f ca="1">IF(Proc[[#This Row],[DateClosed]]="",ABS(NETWORKDAYS(Proc[[#This Row],[DateOpened]],TODAY()))-1,ABS(NETWORKDAYS(Proc[[#This Row],[DateOpened]],Proc[[#This Row],[DateClosed]]))-1)</f>
        <v>7</v>
      </c>
      <c r="R9759" s="140" t="s">
        <v>476</v>
      </c>
      <c r="S9759" s="155"/>
      <c r="T9759" s="155"/>
    </row>
    <row r="9760" spans="1:20" hidden="1">
      <c r="A9760" s="156" t="s">
        <v>11874</v>
      </c>
      <c r="B9760" s="155" t="str">
        <f>IFERROR(VLOOKUP(Proc[[#This Row],[App]],Table2[],3,0),"open")</f>
        <v>ok</v>
      </c>
      <c r="C9760" s="156" t="s">
        <v>369</v>
      </c>
      <c r="D9760" t="s">
        <v>12023</v>
      </c>
      <c r="E9760" t="s">
        <v>11699</v>
      </c>
      <c r="F9760" s="155" t="s">
        <v>11699</v>
      </c>
      <c r="G9760" s="156" t="s">
        <v>400</v>
      </c>
      <c r="H9760" s="155" t="str">
        <f>IF(Proc[[#This Row],[type]]="LFF (MDG-F)",MID(Proc[[#This Row],[Obj]],13,10),"")</f>
        <v/>
      </c>
      <c r="I9760" s="156"/>
      <c r="J9760" s="155" t="b">
        <f>Proc[[#This Row],[Requested]]=Proc[[#This Row],[CurrentParent]]</f>
        <v>1</v>
      </c>
      <c r="K9760" s="155" t="str">
        <f>IF(Proc[[#This Row],[Author]]="Marcela Urrego",VLOOKUP(LEFT(Proc[[#This Row],[Requested]],1),Table3[#All],2,0),VLOOKUP(Proc[[#This Row],[Author]],Table4[],2,0))</f>
        <v>HC</v>
      </c>
      <c r="L9760" s="155" t="s">
        <v>7801</v>
      </c>
      <c r="M9760" s="140">
        <v>46106</v>
      </c>
      <c r="N9760" s="140"/>
      <c r="O9760" s="140"/>
      <c r="P9760" s="140" t="str">
        <f ca="1">IF(Proc[[#This Row],[DaysAgeing]]&gt;5,"yep","on track")</f>
        <v>yep</v>
      </c>
      <c r="Q9760" s="2">
        <f ca="1">IF(Proc[[#This Row],[DateClosed]]="",ABS(NETWORKDAYS(Proc[[#This Row],[DateOpened]],TODAY()))-1,ABS(NETWORKDAYS(Proc[[#This Row],[DateOpened]],Proc[[#This Row],[DateClosed]]))-1)</f>
        <v>7</v>
      </c>
      <c r="R9760" s="140" t="s">
        <v>476</v>
      </c>
      <c r="S9760" s="155"/>
      <c r="T9760" s="155"/>
    </row>
    <row r="9761" spans="1:20" hidden="1">
      <c r="A9761" s="156" t="s">
        <v>11874</v>
      </c>
      <c r="B9761" s="155" t="str">
        <f>IFERROR(VLOOKUP(Proc[[#This Row],[App]],Table2[],3,0),"open")</f>
        <v>ok</v>
      </c>
      <c r="C9761" s="156" t="s">
        <v>369</v>
      </c>
      <c r="D9761" t="s">
        <v>12024</v>
      </c>
      <c r="E9761" t="s">
        <v>11699</v>
      </c>
      <c r="F9761" s="155" t="s">
        <v>11699</v>
      </c>
      <c r="G9761" s="156" t="s">
        <v>400</v>
      </c>
      <c r="H9761" s="155" t="str">
        <f>IF(Proc[[#This Row],[type]]="LFF (MDG-F)",MID(Proc[[#This Row],[Obj]],13,10),"")</f>
        <v/>
      </c>
      <c r="I9761" s="156"/>
      <c r="J9761" s="155" t="b">
        <f>Proc[[#This Row],[Requested]]=Proc[[#This Row],[CurrentParent]]</f>
        <v>1</v>
      </c>
      <c r="K9761" s="155" t="str">
        <f>IF(Proc[[#This Row],[Author]]="Marcela Urrego",VLOOKUP(LEFT(Proc[[#This Row],[Requested]],1),Table3[#All],2,0),VLOOKUP(Proc[[#This Row],[Author]],Table4[],2,0))</f>
        <v>HC</v>
      </c>
      <c r="L9761" s="155" t="s">
        <v>7801</v>
      </c>
      <c r="M9761" s="140">
        <v>46106</v>
      </c>
      <c r="N9761" s="140"/>
      <c r="O9761" s="140"/>
      <c r="P9761" s="140" t="str">
        <f ca="1">IF(Proc[[#This Row],[DaysAgeing]]&gt;5,"yep","on track")</f>
        <v>yep</v>
      </c>
      <c r="Q9761" s="2">
        <f ca="1">IF(Proc[[#This Row],[DateClosed]]="",ABS(NETWORKDAYS(Proc[[#This Row],[DateOpened]],TODAY()))-1,ABS(NETWORKDAYS(Proc[[#This Row],[DateOpened]],Proc[[#This Row],[DateClosed]]))-1)</f>
        <v>7</v>
      </c>
      <c r="R9761" s="140" t="s">
        <v>476</v>
      </c>
      <c r="S9761" s="155"/>
      <c r="T9761" s="155"/>
    </row>
    <row r="9762" spans="1:20" hidden="1">
      <c r="A9762" s="156" t="s">
        <v>11874</v>
      </c>
      <c r="B9762" s="155" t="str">
        <f>IFERROR(VLOOKUP(Proc[[#This Row],[App]],Table2[],3,0),"open")</f>
        <v>ok</v>
      </c>
      <c r="C9762" s="156" t="s">
        <v>369</v>
      </c>
      <c r="D9762" t="s">
        <v>12025</v>
      </c>
      <c r="E9762" t="s">
        <v>11699</v>
      </c>
      <c r="F9762" s="155" t="s">
        <v>11699</v>
      </c>
      <c r="G9762" s="156" t="s">
        <v>400</v>
      </c>
      <c r="H9762" s="155" t="str">
        <f>IF(Proc[[#This Row],[type]]="LFF (MDG-F)",MID(Proc[[#This Row],[Obj]],13,10),"")</f>
        <v/>
      </c>
      <c r="I9762" s="156"/>
      <c r="J9762" s="155" t="b">
        <f>Proc[[#This Row],[Requested]]=Proc[[#This Row],[CurrentParent]]</f>
        <v>1</v>
      </c>
      <c r="K9762" s="155" t="str">
        <f>IF(Proc[[#This Row],[Author]]="Marcela Urrego",VLOOKUP(LEFT(Proc[[#This Row],[Requested]],1),Table3[#All],2,0),VLOOKUP(Proc[[#This Row],[Author]],Table4[],2,0))</f>
        <v>HC</v>
      </c>
      <c r="L9762" s="155" t="s">
        <v>7801</v>
      </c>
      <c r="M9762" s="140">
        <v>46106</v>
      </c>
      <c r="N9762" s="140"/>
      <c r="O9762" s="140"/>
      <c r="P9762" s="140" t="str">
        <f ca="1">IF(Proc[[#This Row],[DaysAgeing]]&gt;5,"yep","on track")</f>
        <v>yep</v>
      </c>
      <c r="Q9762" s="2">
        <f ca="1">IF(Proc[[#This Row],[DateClosed]]="",ABS(NETWORKDAYS(Proc[[#This Row],[DateOpened]],TODAY()))-1,ABS(NETWORKDAYS(Proc[[#This Row],[DateOpened]],Proc[[#This Row],[DateClosed]]))-1)</f>
        <v>7</v>
      </c>
      <c r="R9762" s="140" t="s">
        <v>476</v>
      </c>
      <c r="S9762" s="155"/>
      <c r="T9762" s="155"/>
    </row>
    <row r="9763" spans="1:20" hidden="1">
      <c r="A9763" s="156" t="s">
        <v>11874</v>
      </c>
      <c r="B9763" s="155" t="str">
        <f>IFERROR(VLOOKUP(Proc[[#This Row],[App]],Table2[],3,0),"open")</f>
        <v>ok</v>
      </c>
      <c r="C9763" s="156" t="s">
        <v>369</v>
      </c>
      <c r="D9763" t="s">
        <v>12026</v>
      </c>
      <c r="E9763" t="s">
        <v>11699</v>
      </c>
      <c r="F9763" s="155" t="s">
        <v>11699</v>
      </c>
      <c r="G9763" s="156" t="s">
        <v>400</v>
      </c>
      <c r="H9763" s="155" t="str">
        <f>IF(Proc[[#This Row],[type]]="LFF (MDG-F)",MID(Proc[[#This Row],[Obj]],13,10),"")</f>
        <v/>
      </c>
      <c r="I9763" s="156"/>
      <c r="J9763" s="155" t="b">
        <f>Proc[[#This Row],[Requested]]=Proc[[#This Row],[CurrentParent]]</f>
        <v>1</v>
      </c>
      <c r="K9763" s="155" t="str">
        <f>IF(Proc[[#This Row],[Author]]="Marcela Urrego",VLOOKUP(LEFT(Proc[[#This Row],[Requested]],1),Table3[#All],2,0),VLOOKUP(Proc[[#This Row],[Author]],Table4[],2,0))</f>
        <v>HC</v>
      </c>
      <c r="L9763" s="155" t="s">
        <v>7801</v>
      </c>
      <c r="M9763" s="140">
        <v>46106</v>
      </c>
      <c r="N9763" s="140"/>
      <c r="O9763" s="140"/>
      <c r="P9763" s="140" t="str">
        <f ca="1">IF(Proc[[#This Row],[DaysAgeing]]&gt;5,"yep","on track")</f>
        <v>yep</v>
      </c>
      <c r="Q9763" s="2">
        <f ca="1">IF(Proc[[#This Row],[DateClosed]]="",ABS(NETWORKDAYS(Proc[[#This Row],[DateOpened]],TODAY()))-1,ABS(NETWORKDAYS(Proc[[#This Row],[DateOpened]],Proc[[#This Row],[DateClosed]]))-1)</f>
        <v>7</v>
      </c>
      <c r="R9763" s="140" t="s">
        <v>476</v>
      </c>
      <c r="S9763" s="155"/>
      <c r="T9763" s="155"/>
    </row>
    <row r="9764" spans="1:20" hidden="1">
      <c r="A9764" s="156" t="s">
        <v>11874</v>
      </c>
      <c r="B9764" s="155" t="str">
        <f>IFERROR(VLOOKUP(Proc[[#This Row],[App]],Table2[],3,0),"open")</f>
        <v>ok</v>
      </c>
      <c r="C9764" s="156" t="s">
        <v>369</v>
      </c>
      <c r="D9764" t="s">
        <v>12027</v>
      </c>
      <c r="E9764" t="s">
        <v>11699</v>
      </c>
      <c r="F9764" s="155" t="s">
        <v>11699</v>
      </c>
      <c r="G9764" s="156" t="s">
        <v>400</v>
      </c>
      <c r="H9764" s="155" t="str">
        <f>IF(Proc[[#This Row],[type]]="LFF (MDG-F)",MID(Proc[[#This Row],[Obj]],13,10),"")</f>
        <v/>
      </c>
      <c r="I9764" s="156"/>
      <c r="J9764" s="155" t="b">
        <f>Proc[[#This Row],[Requested]]=Proc[[#This Row],[CurrentParent]]</f>
        <v>1</v>
      </c>
      <c r="K9764" s="155" t="str">
        <f>IF(Proc[[#This Row],[Author]]="Marcela Urrego",VLOOKUP(LEFT(Proc[[#This Row],[Requested]],1),Table3[#All],2,0),VLOOKUP(Proc[[#This Row],[Author]],Table4[],2,0))</f>
        <v>HC</v>
      </c>
      <c r="L9764" s="155" t="s">
        <v>7801</v>
      </c>
      <c r="M9764" s="140">
        <v>46106</v>
      </c>
      <c r="N9764" s="140"/>
      <c r="O9764" s="140"/>
      <c r="P9764" s="140" t="str">
        <f ca="1">IF(Proc[[#This Row],[DaysAgeing]]&gt;5,"yep","on track")</f>
        <v>yep</v>
      </c>
      <c r="Q9764" s="2">
        <f ca="1">IF(Proc[[#This Row],[DateClosed]]="",ABS(NETWORKDAYS(Proc[[#This Row],[DateOpened]],TODAY()))-1,ABS(NETWORKDAYS(Proc[[#This Row],[DateOpened]],Proc[[#This Row],[DateClosed]]))-1)</f>
        <v>7</v>
      </c>
      <c r="R9764" s="140" t="s">
        <v>476</v>
      </c>
      <c r="S9764" s="155"/>
      <c r="T9764" s="155"/>
    </row>
    <row r="9765" spans="1:20" hidden="1">
      <c r="A9765" s="156" t="s">
        <v>11874</v>
      </c>
      <c r="B9765" s="155" t="str">
        <f>IFERROR(VLOOKUP(Proc[[#This Row],[App]],Table2[],3,0),"open")</f>
        <v>ok</v>
      </c>
      <c r="C9765" s="156" t="s">
        <v>369</v>
      </c>
      <c r="D9765" t="s">
        <v>12028</v>
      </c>
      <c r="E9765" t="s">
        <v>11699</v>
      </c>
      <c r="F9765" s="155" t="s">
        <v>11699</v>
      </c>
      <c r="G9765" s="156" t="s">
        <v>400</v>
      </c>
      <c r="H9765" s="155" t="str">
        <f>IF(Proc[[#This Row],[type]]="LFF (MDG-F)",MID(Proc[[#This Row],[Obj]],13,10),"")</f>
        <v/>
      </c>
      <c r="I9765" s="156"/>
      <c r="J9765" s="155" t="b">
        <f>Proc[[#This Row],[Requested]]=Proc[[#This Row],[CurrentParent]]</f>
        <v>1</v>
      </c>
      <c r="K9765" s="155" t="str">
        <f>IF(Proc[[#This Row],[Author]]="Marcela Urrego",VLOOKUP(LEFT(Proc[[#This Row],[Requested]],1),Table3[#All],2,0),VLOOKUP(Proc[[#This Row],[Author]],Table4[],2,0))</f>
        <v>HC</v>
      </c>
      <c r="L9765" s="155" t="s">
        <v>7801</v>
      </c>
      <c r="M9765" s="140">
        <v>46106</v>
      </c>
      <c r="N9765" s="140"/>
      <c r="O9765" s="140"/>
      <c r="P9765" s="140" t="str">
        <f ca="1">IF(Proc[[#This Row],[DaysAgeing]]&gt;5,"yep","on track")</f>
        <v>yep</v>
      </c>
      <c r="Q9765" s="2">
        <f ca="1">IF(Proc[[#This Row],[DateClosed]]="",ABS(NETWORKDAYS(Proc[[#This Row],[DateOpened]],TODAY()))-1,ABS(NETWORKDAYS(Proc[[#This Row],[DateOpened]],Proc[[#This Row],[DateClosed]]))-1)</f>
        <v>7</v>
      </c>
      <c r="R9765" s="140" t="s">
        <v>476</v>
      </c>
      <c r="S9765" s="155"/>
      <c r="T9765" s="155"/>
    </row>
    <row r="9766" spans="1:20" hidden="1">
      <c r="A9766" s="156" t="s">
        <v>11874</v>
      </c>
      <c r="B9766" s="155" t="str">
        <f>IFERROR(VLOOKUP(Proc[[#This Row],[App]],Table2[],3,0),"open")</f>
        <v>ok</v>
      </c>
      <c r="C9766" s="156" t="s">
        <v>369</v>
      </c>
      <c r="D9766" t="s">
        <v>12029</v>
      </c>
      <c r="E9766" t="s">
        <v>11699</v>
      </c>
      <c r="F9766" s="155" t="s">
        <v>11699</v>
      </c>
      <c r="G9766" s="156" t="s">
        <v>400</v>
      </c>
      <c r="H9766" s="155" t="str">
        <f>IF(Proc[[#This Row],[type]]="LFF (MDG-F)",MID(Proc[[#This Row],[Obj]],13,10),"")</f>
        <v/>
      </c>
      <c r="I9766" s="156"/>
      <c r="J9766" s="155" t="b">
        <f>Proc[[#This Row],[Requested]]=Proc[[#This Row],[CurrentParent]]</f>
        <v>1</v>
      </c>
      <c r="K9766" s="155" t="str">
        <f>IF(Proc[[#This Row],[Author]]="Marcela Urrego",VLOOKUP(LEFT(Proc[[#This Row],[Requested]],1),Table3[#All],2,0),VLOOKUP(Proc[[#This Row],[Author]],Table4[],2,0))</f>
        <v>HC</v>
      </c>
      <c r="L9766" s="155" t="s">
        <v>7801</v>
      </c>
      <c r="M9766" s="140">
        <v>46106</v>
      </c>
      <c r="N9766" s="140"/>
      <c r="O9766" s="140"/>
      <c r="P9766" s="140" t="str">
        <f ca="1">IF(Proc[[#This Row],[DaysAgeing]]&gt;5,"yep","on track")</f>
        <v>yep</v>
      </c>
      <c r="Q9766" s="2">
        <f ca="1">IF(Proc[[#This Row],[DateClosed]]="",ABS(NETWORKDAYS(Proc[[#This Row],[DateOpened]],TODAY()))-1,ABS(NETWORKDAYS(Proc[[#This Row],[DateOpened]],Proc[[#This Row],[DateClosed]]))-1)</f>
        <v>7</v>
      </c>
      <c r="R9766" s="140" t="s">
        <v>476</v>
      </c>
      <c r="S9766" s="155"/>
      <c r="T9766" s="155"/>
    </row>
    <row r="9767" spans="1:20" hidden="1">
      <c r="A9767" s="156" t="s">
        <v>11874</v>
      </c>
      <c r="B9767" s="155" t="str">
        <f>IFERROR(VLOOKUP(Proc[[#This Row],[App]],Table2[],3,0),"open")</f>
        <v>ok</v>
      </c>
      <c r="C9767" s="156" t="s">
        <v>369</v>
      </c>
      <c r="D9767" t="s">
        <v>12030</v>
      </c>
      <c r="E9767" t="s">
        <v>11699</v>
      </c>
      <c r="F9767" s="155" t="s">
        <v>11699</v>
      </c>
      <c r="G9767" s="156" t="s">
        <v>400</v>
      </c>
      <c r="H9767" s="155" t="str">
        <f>IF(Proc[[#This Row],[type]]="LFF (MDG-F)",MID(Proc[[#This Row],[Obj]],13,10),"")</f>
        <v/>
      </c>
      <c r="I9767" s="156"/>
      <c r="J9767" s="155" t="b">
        <f>Proc[[#This Row],[Requested]]=Proc[[#This Row],[CurrentParent]]</f>
        <v>1</v>
      </c>
      <c r="K9767" s="155" t="str">
        <f>IF(Proc[[#This Row],[Author]]="Marcela Urrego",VLOOKUP(LEFT(Proc[[#This Row],[Requested]],1),Table3[#All],2,0),VLOOKUP(Proc[[#This Row],[Author]],Table4[],2,0))</f>
        <v>HC</v>
      </c>
      <c r="L9767" s="155" t="s">
        <v>7801</v>
      </c>
      <c r="M9767" s="140">
        <v>46106</v>
      </c>
      <c r="N9767" s="140"/>
      <c r="O9767" s="140"/>
      <c r="P9767" s="140" t="str">
        <f ca="1">IF(Proc[[#This Row],[DaysAgeing]]&gt;5,"yep","on track")</f>
        <v>yep</v>
      </c>
      <c r="Q9767" s="2">
        <f ca="1">IF(Proc[[#This Row],[DateClosed]]="",ABS(NETWORKDAYS(Proc[[#This Row],[DateOpened]],TODAY()))-1,ABS(NETWORKDAYS(Proc[[#This Row],[DateOpened]],Proc[[#This Row],[DateClosed]]))-1)</f>
        <v>7</v>
      </c>
      <c r="R9767" s="140" t="s">
        <v>476</v>
      </c>
      <c r="S9767" s="155"/>
      <c r="T9767" s="155"/>
    </row>
    <row r="9768" spans="1:20" hidden="1">
      <c r="A9768" s="156" t="s">
        <v>11874</v>
      </c>
      <c r="B9768" s="155" t="str">
        <f>IFERROR(VLOOKUP(Proc[[#This Row],[App]],Table2[],3,0),"open")</f>
        <v>ok</v>
      </c>
      <c r="C9768" s="156" t="s">
        <v>369</v>
      </c>
      <c r="D9768" t="s">
        <v>12031</v>
      </c>
      <c r="E9768" t="s">
        <v>11699</v>
      </c>
      <c r="F9768" s="155" t="s">
        <v>11699</v>
      </c>
      <c r="G9768" s="156" t="s">
        <v>400</v>
      </c>
      <c r="H9768" s="155" t="str">
        <f>IF(Proc[[#This Row],[type]]="LFF (MDG-F)",MID(Proc[[#This Row],[Obj]],13,10),"")</f>
        <v/>
      </c>
      <c r="I9768" s="156"/>
      <c r="J9768" s="155" t="b">
        <f>Proc[[#This Row],[Requested]]=Proc[[#This Row],[CurrentParent]]</f>
        <v>1</v>
      </c>
      <c r="K9768" s="155" t="str">
        <f>IF(Proc[[#This Row],[Author]]="Marcela Urrego",VLOOKUP(LEFT(Proc[[#This Row],[Requested]],1),Table3[#All],2,0),VLOOKUP(Proc[[#This Row],[Author]],Table4[],2,0))</f>
        <v>HC</v>
      </c>
      <c r="L9768" s="155" t="s">
        <v>7801</v>
      </c>
      <c r="M9768" s="140">
        <v>46106</v>
      </c>
      <c r="N9768" s="140"/>
      <c r="O9768" s="140"/>
      <c r="P9768" s="140" t="str">
        <f ca="1">IF(Proc[[#This Row],[DaysAgeing]]&gt;5,"yep","on track")</f>
        <v>yep</v>
      </c>
      <c r="Q9768" s="2">
        <f ca="1">IF(Proc[[#This Row],[DateClosed]]="",ABS(NETWORKDAYS(Proc[[#This Row],[DateOpened]],TODAY()))-1,ABS(NETWORKDAYS(Proc[[#This Row],[DateOpened]],Proc[[#This Row],[DateClosed]]))-1)</f>
        <v>7</v>
      </c>
      <c r="R9768" s="140" t="s">
        <v>476</v>
      </c>
      <c r="S9768" s="155"/>
      <c r="T9768" s="155"/>
    </row>
    <row r="9769" spans="1:20" hidden="1">
      <c r="A9769" s="156" t="s">
        <v>11874</v>
      </c>
      <c r="B9769" s="155" t="str">
        <f>IFERROR(VLOOKUP(Proc[[#This Row],[App]],Table2[],3,0),"open")</f>
        <v>ok</v>
      </c>
      <c r="C9769" s="156" t="s">
        <v>369</v>
      </c>
      <c r="D9769" t="s">
        <v>12032</v>
      </c>
      <c r="E9769" t="s">
        <v>11699</v>
      </c>
      <c r="F9769" s="155" t="s">
        <v>11699</v>
      </c>
      <c r="G9769" s="156" t="s">
        <v>400</v>
      </c>
      <c r="H9769" s="155" t="str">
        <f>IF(Proc[[#This Row],[type]]="LFF (MDG-F)",MID(Proc[[#This Row],[Obj]],13,10),"")</f>
        <v/>
      </c>
      <c r="I9769" s="156"/>
      <c r="J9769" s="155" t="b">
        <f>Proc[[#This Row],[Requested]]=Proc[[#This Row],[CurrentParent]]</f>
        <v>1</v>
      </c>
      <c r="K9769" s="155" t="str">
        <f>IF(Proc[[#This Row],[Author]]="Marcela Urrego",VLOOKUP(LEFT(Proc[[#This Row],[Requested]],1),Table3[#All],2,0),VLOOKUP(Proc[[#This Row],[Author]],Table4[],2,0))</f>
        <v>HC</v>
      </c>
      <c r="L9769" s="155" t="s">
        <v>7801</v>
      </c>
      <c r="M9769" s="140">
        <v>46106</v>
      </c>
      <c r="N9769" s="140"/>
      <c r="O9769" s="140"/>
      <c r="P9769" s="140" t="str">
        <f ca="1">IF(Proc[[#This Row],[DaysAgeing]]&gt;5,"yep","on track")</f>
        <v>yep</v>
      </c>
      <c r="Q9769" s="2">
        <f ca="1">IF(Proc[[#This Row],[DateClosed]]="",ABS(NETWORKDAYS(Proc[[#This Row],[DateOpened]],TODAY()))-1,ABS(NETWORKDAYS(Proc[[#This Row],[DateOpened]],Proc[[#This Row],[DateClosed]]))-1)</f>
        <v>7</v>
      </c>
      <c r="R9769" s="140" t="s">
        <v>476</v>
      </c>
      <c r="S9769" s="155"/>
      <c r="T9769" s="155"/>
    </row>
    <row r="9770" spans="1:20" hidden="1">
      <c r="A9770" s="156" t="s">
        <v>11874</v>
      </c>
      <c r="B9770" s="155" t="str">
        <f>IFERROR(VLOOKUP(Proc[[#This Row],[App]],Table2[],3,0),"open")</f>
        <v>ok</v>
      </c>
      <c r="C9770" s="156" t="s">
        <v>369</v>
      </c>
      <c r="D9770" t="s">
        <v>12033</v>
      </c>
      <c r="E9770" t="s">
        <v>11699</v>
      </c>
      <c r="F9770" s="155" t="s">
        <v>11699</v>
      </c>
      <c r="G9770" s="156" t="s">
        <v>400</v>
      </c>
      <c r="H9770" s="155" t="str">
        <f>IF(Proc[[#This Row],[type]]="LFF (MDG-F)",MID(Proc[[#This Row],[Obj]],13,10),"")</f>
        <v/>
      </c>
      <c r="I9770" s="156"/>
      <c r="J9770" s="155" t="b">
        <f>Proc[[#This Row],[Requested]]=Proc[[#This Row],[CurrentParent]]</f>
        <v>1</v>
      </c>
      <c r="K9770" s="155" t="str">
        <f>IF(Proc[[#This Row],[Author]]="Marcela Urrego",VLOOKUP(LEFT(Proc[[#This Row],[Requested]],1),Table3[#All],2,0),VLOOKUP(Proc[[#This Row],[Author]],Table4[],2,0))</f>
        <v>HC</v>
      </c>
      <c r="L9770" s="155" t="s">
        <v>7801</v>
      </c>
      <c r="M9770" s="140">
        <v>46106</v>
      </c>
      <c r="N9770" s="140"/>
      <c r="O9770" s="140"/>
      <c r="P9770" s="140" t="str">
        <f ca="1">IF(Proc[[#This Row],[DaysAgeing]]&gt;5,"yep","on track")</f>
        <v>yep</v>
      </c>
      <c r="Q9770" s="2">
        <f ca="1">IF(Proc[[#This Row],[DateClosed]]="",ABS(NETWORKDAYS(Proc[[#This Row],[DateOpened]],TODAY()))-1,ABS(NETWORKDAYS(Proc[[#This Row],[DateOpened]],Proc[[#This Row],[DateClosed]]))-1)</f>
        <v>7</v>
      </c>
      <c r="R9770" s="140" t="s">
        <v>476</v>
      </c>
      <c r="S9770" s="155"/>
      <c r="T9770" s="155"/>
    </row>
    <row r="9771" spans="1:20" hidden="1">
      <c r="A9771" s="156" t="s">
        <v>11874</v>
      </c>
      <c r="B9771" s="155" t="str">
        <f>IFERROR(VLOOKUP(Proc[[#This Row],[App]],Table2[],3,0),"open")</f>
        <v>ok</v>
      </c>
      <c r="C9771" s="156" t="s">
        <v>369</v>
      </c>
      <c r="D9771" t="s">
        <v>12034</v>
      </c>
      <c r="E9771" t="s">
        <v>11699</v>
      </c>
      <c r="F9771" s="155" t="s">
        <v>11699</v>
      </c>
      <c r="G9771" s="156" t="s">
        <v>400</v>
      </c>
      <c r="H9771" s="155" t="str">
        <f>IF(Proc[[#This Row],[type]]="LFF (MDG-F)",MID(Proc[[#This Row],[Obj]],13,10),"")</f>
        <v/>
      </c>
      <c r="I9771" s="156"/>
      <c r="J9771" s="155" t="b">
        <f>Proc[[#This Row],[Requested]]=Proc[[#This Row],[CurrentParent]]</f>
        <v>1</v>
      </c>
      <c r="K9771" s="155" t="str">
        <f>IF(Proc[[#This Row],[Author]]="Marcela Urrego",VLOOKUP(LEFT(Proc[[#This Row],[Requested]],1),Table3[#All],2,0),VLOOKUP(Proc[[#This Row],[Author]],Table4[],2,0))</f>
        <v>HC</v>
      </c>
      <c r="L9771" s="155" t="s">
        <v>7801</v>
      </c>
      <c r="M9771" s="140">
        <v>46106</v>
      </c>
      <c r="N9771" s="140"/>
      <c r="O9771" s="140"/>
      <c r="P9771" s="140" t="str">
        <f ca="1">IF(Proc[[#This Row],[DaysAgeing]]&gt;5,"yep","on track")</f>
        <v>yep</v>
      </c>
      <c r="Q9771" s="2">
        <f ca="1">IF(Proc[[#This Row],[DateClosed]]="",ABS(NETWORKDAYS(Proc[[#This Row],[DateOpened]],TODAY()))-1,ABS(NETWORKDAYS(Proc[[#This Row],[DateOpened]],Proc[[#This Row],[DateClosed]]))-1)</f>
        <v>7</v>
      </c>
      <c r="R9771" s="140" t="s">
        <v>476</v>
      </c>
      <c r="S9771" s="155"/>
      <c r="T9771" s="155"/>
    </row>
    <row r="9772" spans="1:20" hidden="1">
      <c r="A9772" s="156" t="s">
        <v>11874</v>
      </c>
      <c r="B9772" s="155" t="str">
        <f>IFERROR(VLOOKUP(Proc[[#This Row],[App]],Table2[],3,0),"open")</f>
        <v>ok</v>
      </c>
      <c r="C9772" s="156" t="s">
        <v>369</v>
      </c>
      <c r="D9772" t="s">
        <v>12035</v>
      </c>
      <c r="E9772" t="s">
        <v>11699</v>
      </c>
      <c r="F9772" s="155" t="s">
        <v>11699</v>
      </c>
      <c r="G9772" s="156" t="s">
        <v>400</v>
      </c>
      <c r="H9772" s="155" t="str">
        <f>IF(Proc[[#This Row],[type]]="LFF (MDG-F)",MID(Proc[[#This Row],[Obj]],13,10),"")</f>
        <v/>
      </c>
      <c r="I9772" s="156"/>
      <c r="J9772" s="155" t="b">
        <f>Proc[[#This Row],[Requested]]=Proc[[#This Row],[CurrentParent]]</f>
        <v>1</v>
      </c>
      <c r="K9772" s="155" t="str">
        <f>IF(Proc[[#This Row],[Author]]="Marcela Urrego",VLOOKUP(LEFT(Proc[[#This Row],[Requested]],1),Table3[#All],2,0),VLOOKUP(Proc[[#This Row],[Author]],Table4[],2,0))</f>
        <v>HC</v>
      </c>
      <c r="L9772" s="155" t="s">
        <v>7801</v>
      </c>
      <c r="M9772" s="140">
        <v>46106</v>
      </c>
      <c r="N9772" s="140"/>
      <c r="O9772" s="140"/>
      <c r="P9772" s="140" t="str">
        <f ca="1">IF(Proc[[#This Row],[DaysAgeing]]&gt;5,"yep","on track")</f>
        <v>yep</v>
      </c>
      <c r="Q9772" s="2">
        <f ca="1">IF(Proc[[#This Row],[DateClosed]]="",ABS(NETWORKDAYS(Proc[[#This Row],[DateOpened]],TODAY()))-1,ABS(NETWORKDAYS(Proc[[#This Row],[DateOpened]],Proc[[#This Row],[DateClosed]]))-1)</f>
        <v>7</v>
      </c>
      <c r="R9772" s="140" t="s">
        <v>476</v>
      </c>
      <c r="S9772" s="155"/>
      <c r="T9772" s="155"/>
    </row>
    <row r="9773" spans="1:20" hidden="1">
      <c r="A9773" s="156" t="s">
        <v>11874</v>
      </c>
      <c r="B9773" s="155" t="str">
        <f>IFERROR(VLOOKUP(Proc[[#This Row],[App]],Table2[],3,0),"open")</f>
        <v>ok</v>
      </c>
      <c r="C9773" s="156" t="s">
        <v>369</v>
      </c>
      <c r="D9773" t="s">
        <v>12036</v>
      </c>
      <c r="E9773" t="s">
        <v>11699</v>
      </c>
      <c r="F9773" s="155" t="s">
        <v>11699</v>
      </c>
      <c r="G9773" s="156" t="s">
        <v>400</v>
      </c>
      <c r="H9773" s="155" t="str">
        <f>IF(Proc[[#This Row],[type]]="LFF (MDG-F)",MID(Proc[[#This Row],[Obj]],13,10),"")</f>
        <v/>
      </c>
      <c r="I9773" s="156"/>
      <c r="J9773" s="155" t="b">
        <f>Proc[[#This Row],[Requested]]=Proc[[#This Row],[CurrentParent]]</f>
        <v>1</v>
      </c>
      <c r="K9773" s="155" t="str">
        <f>IF(Proc[[#This Row],[Author]]="Marcela Urrego",VLOOKUP(LEFT(Proc[[#This Row],[Requested]],1),Table3[#All],2,0),VLOOKUP(Proc[[#This Row],[Author]],Table4[],2,0))</f>
        <v>HC</v>
      </c>
      <c r="L9773" s="155" t="s">
        <v>7801</v>
      </c>
      <c r="M9773" s="140">
        <v>46106</v>
      </c>
      <c r="N9773" s="140"/>
      <c r="O9773" s="140"/>
      <c r="P9773" s="140" t="str">
        <f ca="1">IF(Proc[[#This Row],[DaysAgeing]]&gt;5,"yep","on track")</f>
        <v>yep</v>
      </c>
      <c r="Q9773" s="2">
        <f ca="1">IF(Proc[[#This Row],[DateClosed]]="",ABS(NETWORKDAYS(Proc[[#This Row],[DateOpened]],TODAY()))-1,ABS(NETWORKDAYS(Proc[[#This Row],[DateOpened]],Proc[[#This Row],[DateClosed]]))-1)</f>
        <v>7</v>
      </c>
      <c r="R9773" s="140" t="s">
        <v>476</v>
      </c>
      <c r="S9773" s="155"/>
      <c r="T9773" s="155"/>
    </row>
    <row r="9774" spans="1:20" hidden="1">
      <c r="A9774" s="156" t="s">
        <v>11874</v>
      </c>
      <c r="B9774" s="155" t="str">
        <f>IFERROR(VLOOKUP(Proc[[#This Row],[App]],Table2[],3,0),"open")</f>
        <v>ok</v>
      </c>
      <c r="C9774" s="156" t="s">
        <v>369</v>
      </c>
      <c r="D9774" t="s">
        <v>12037</v>
      </c>
      <c r="E9774" t="s">
        <v>11699</v>
      </c>
      <c r="F9774" s="155" t="s">
        <v>11699</v>
      </c>
      <c r="G9774" s="156" t="s">
        <v>400</v>
      </c>
      <c r="H9774" s="155" t="str">
        <f>IF(Proc[[#This Row],[type]]="LFF (MDG-F)",MID(Proc[[#This Row],[Obj]],13,10),"")</f>
        <v/>
      </c>
      <c r="I9774" s="156"/>
      <c r="J9774" s="155" t="b">
        <f>Proc[[#This Row],[Requested]]=Proc[[#This Row],[CurrentParent]]</f>
        <v>1</v>
      </c>
      <c r="K9774" s="155" t="str">
        <f>IF(Proc[[#This Row],[Author]]="Marcela Urrego",VLOOKUP(LEFT(Proc[[#This Row],[Requested]],1),Table3[#All],2,0),VLOOKUP(Proc[[#This Row],[Author]],Table4[],2,0))</f>
        <v>HC</v>
      </c>
      <c r="L9774" s="155" t="s">
        <v>7801</v>
      </c>
      <c r="M9774" s="140">
        <v>46106</v>
      </c>
      <c r="N9774" s="140"/>
      <c r="O9774" s="140"/>
      <c r="P9774" s="140" t="str">
        <f ca="1">IF(Proc[[#This Row],[DaysAgeing]]&gt;5,"yep","on track")</f>
        <v>yep</v>
      </c>
      <c r="Q9774" s="2">
        <f ca="1">IF(Proc[[#This Row],[DateClosed]]="",ABS(NETWORKDAYS(Proc[[#This Row],[DateOpened]],TODAY()))-1,ABS(NETWORKDAYS(Proc[[#This Row],[DateOpened]],Proc[[#This Row],[DateClosed]]))-1)</f>
        <v>7</v>
      </c>
      <c r="R9774" s="140" t="s">
        <v>476</v>
      </c>
      <c r="S9774" s="155"/>
      <c r="T9774" s="155"/>
    </row>
    <row r="9775" spans="1:20" hidden="1">
      <c r="A9775" s="156" t="s">
        <v>11874</v>
      </c>
      <c r="B9775" s="155" t="str">
        <f>IFERROR(VLOOKUP(Proc[[#This Row],[App]],Table2[],3,0),"open")</f>
        <v>ok</v>
      </c>
      <c r="C9775" s="156" t="s">
        <v>369</v>
      </c>
      <c r="D9775" t="s">
        <v>12038</v>
      </c>
      <c r="E9775" t="s">
        <v>11699</v>
      </c>
      <c r="F9775" s="155" t="s">
        <v>11699</v>
      </c>
      <c r="G9775" s="156" t="s">
        <v>400</v>
      </c>
      <c r="H9775" s="155" t="str">
        <f>IF(Proc[[#This Row],[type]]="LFF (MDG-F)",MID(Proc[[#This Row],[Obj]],13,10),"")</f>
        <v/>
      </c>
      <c r="I9775" s="156"/>
      <c r="J9775" s="155" t="b">
        <f>Proc[[#This Row],[Requested]]=Proc[[#This Row],[CurrentParent]]</f>
        <v>1</v>
      </c>
      <c r="K9775" s="155" t="str">
        <f>IF(Proc[[#This Row],[Author]]="Marcela Urrego",VLOOKUP(LEFT(Proc[[#This Row],[Requested]],1),Table3[#All],2,0),VLOOKUP(Proc[[#This Row],[Author]],Table4[],2,0))</f>
        <v>HC</v>
      </c>
      <c r="L9775" s="155" t="s">
        <v>7801</v>
      </c>
      <c r="M9775" s="140">
        <v>46106</v>
      </c>
      <c r="N9775" s="140"/>
      <c r="O9775" s="140"/>
      <c r="P9775" s="140" t="str">
        <f ca="1">IF(Proc[[#This Row],[DaysAgeing]]&gt;5,"yep","on track")</f>
        <v>yep</v>
      </c>
      <c r="Q9775" s="2">
        <f ca="1">IF(Proc[[#This Row],[DateClosed]]="",ABS(NETWORKDAYS(Proc[[#This Row],[DateOpened]],TODAY()))-1,ABS(NETWORKDAYS(Proc[[#This Row],[DateOpened]],Proc[[#This Row],[DateClosed]]))-1)</f>
        <v>7</v>
      </c>
      <c r="R9775" s="140" t="s">
        <v>476</v>
      </c>
      <c r="S9775" s="155"/>
      <c r="T9775" s="155"/>
    </row>
    <row r="9776" spans="1:20" hidden="1">
      <c r="A9776" s="156" t="s">
        <v>11874</v>
      </c>
      <c r="B9776" s="155" t="str">
        <f>IFERROR(VLOOKUP(Proc[[#This Row],[App]],Table2[],3,0),"open")</f>
        <v>ok</v>
      </c>
      <c r="C9776" s="156" t="s">
        <v>369</v>
      </c>
      <c r="D9776" t="s">
        <v>12039</v>
      </c>
      <c r="E9776" t="s">
        <v>11699</v>
      </c>
      <c r="F9776" s="155" t="s">
        <v>11699</v>
      </c>
      <c r="G9776" s="156" t="s">
        <v>400</v>
      </c>
      <c r="H9776" s="155" t="str">
        <f>IF(Proc[[#This Row],[type]]="LFF (MDG-F)",MID(Proc[[#This Row],[Obj]],13,10),"")</f>
        <v/>
      </c>
      <c r="I9776" s="156"/>
      <c r="J9776" s="155" t="b">
        <f>Proc[[#This Row],[Requested]]=Proc[[#This Row],[CurrentParent]]</f>
        <v>1</v>
      </c>
      <c r="K9776" s="155" t="str">
        <f>IF(Proc[[#This Row],[Author]]="Marcela Urrego",VLOOKUP(LEFT(Proc[[#This Row],[Requested]],1),Table3[#All],2,0),VLOOKUP(Proc[[#This Row],[Author]],Table4[],2,0))</f>
        <v>HC</v>
      </c>
      <c r="L9776" s="155" t="s">
        <v>7801</v>
      </c>
      <c r="M9776" s="140">
        <v>46106</v>
      </c>
      <c r="N9776" s="140"/>
      <c r="O9776" s="140"/>
      <c r="P9776" s="140" t="str">
        <f ca="1">IF(Proc[[#This Row],[DaysAgeing]]&gt;5,"yep","on track")</f>
        <v>yep</v>
      </c>
      <c r="Q9776" s="2">
        <f ca="1">IF(Proc[[#This Row],[DateClosed]]="",ABS(NETWORKDAYS(Proc[[#This Row],[DateOpened]],TODAY()))-1,ABS(NETWORKDAYS(Proc[[#This Row],[DateOpened]],Proc[[#This Row],[DateClosed]]))-1)</f>
        <v>7</v>
      </c>
      <c r="R9776" s="140" t="s">
        <v>476</v>
      </c>
      <c r="S9776" s="155"/>
      <c r="T9776" s="155"/>
    </row>
    <row r="9777" spans="1:20" hidden="1">
      <c r="A9777" s="156" t="s">
        <v>11874</v>
      </c>
      <c r="B9777" s="155" t="str">
        <f>IFERROR(VLOOKUP(Proc[[#This Row],[App]],Table2[],3,0),"open")</f>
        <v>ok</v>
      </c>
      <c r="C9777" s="156" t="s">
        <v>369</v>
      </c>
      <c r="D9777" t="s">
        <v>12040</v>
      </c>
      <c r="E9777" t="s">
        <v>11699</v>
      </c>
      <c r="F9777" s="155" t="s">
        <v>11699</v>
      </c>
      <c r="G9777" s="156" t="s">
        <v>400</v>
      </c>
      <c r="H9777" s="155" t="str">
        <f>IF(Proc[[#This Row],[type]]="LFF (MDG-F)",MID(Proc[[#This Row],[Obj]],13,10),"")</f>
        <v/>
      </c>
      <c r="I9777" s="156"/>
      <c r="J9777" s="155" t="b">
        <f>Proc[[#This Row],[Requested]]=Proc[[#This Row],[CurrentParent]]</f>
        <v>1</v>
      </c>
      <c r="K9777" s="155" t="str">
        <f>IF(Proc[[#This Row],[Author]]="Marcela Urrego",VLOOKUP(LEFT(Proc[[#This Row],[Requested]],1),Table3[#All],2,0),VLOOKUP(Proc[[#This Row],[Author]],Table4[],2,0))</f>
        <v>HC</v>
      </c>
      <c r="L9777" s="155" t="s">
        <v>7801</v>
      </c>
      <c r="M9777" s="140">
        <v>46106</v>
      </c>
      <c r="N9777" s="140"/>
      <c r="O9777" s="140"/>
      <c r="P9777" s="140" t="str">
        <f ca="1">IF(Proc[[#This Row],[DaysAgeing]]&gt;5,"yep","on track")</f>
        <v>yep</v>
      </c>
      <c r="Q9777" s="2">
        <f ca="1">IF(Proc[[#This Row],[DateClosed]]="",ABS(NETWORKDAYS(Proc[[#This Row],[DateOpened]],TODAY()))-1,ABS(NETWORKDAYS(Proc[[#This Row],[DateOpened]],Proc[[#This Row],[DateClosed]]))-1)</f>
        <v>7</v>
      </c>
      <c r="R9777" s="140" t="s">
        <v>476</v>
      </c>
      <c r="S9777" s="155"/>
      <c r="T9777" s="155"/>
    </row>
    <row r="9778" spans="1:20" hidden="1">
      <c r="A9778" s="156" t="s">
        <v>11874</v>
      </c>
      <c r="B9778" s="155" t="str">
        <f>IFERROR(VLOOKUP(Proc[[#This Row],[App]],Table2[],3,0),"open")</f>
        <v>ok</v>
      </c>
      <c r="C9778" s="156" t="s">
        <v>369</v>
      </c>
      <c r="D9778" t="s">
        <v>12041</v>
      </c>
      <c r="E9778" t="s">
        <v>11699</v>
      </c>
      <c r="F9778" s="155" t="s">
        <v>11699</v>
      </c>
      <c r="G9778" s="156" t="s">
        <v>400</v>
      </c>
      <c r="H9778" s="155" t="str">
        <f>IF(Proc[[#This Row],[type]]="LFF (MDG-F)",MID(Proc[[#This Row],[Obj]],13,10),"")</f>
        <v/>
      </c>
      <c r="I9778" s="156"/>
      <c r="J9778" s="155" t="b">
        <f>Proc[[#This Row],[Requested]]=Proc[[#This Row],[CurrentParent]]</f>
        <v>1</v>
      </c>
      <c r="K9778" s="155" t="str">
        <f>IF(Proc[[#This Row],[Author]]="Marcela Urrego",VLOOKUP(LEFT(Proc[[#This Row],[Requested]],1),Table3[#All],2,0),VLOOKUP(Proc[[#This Row],[Author]],Table4[],2,0))</f>
        <v>HC</v>
      </c>
      <c r="L9778" s="155" t="s">
        <v>7801</v>
      </c>
      <c r="M9778" s="140">
        <v>46106</v>
      </c>
      <c r="N9778" s="140"/>
      <c r="O9778" s="140"/>
      <c r="P9778" s="140" t="str">
        <f ca="1">IF(Proc[[#This Row],[DaysAgeing]]&gt;5,"yep","on track")</f>
        <v>yep</v>
      </c>
      <c r="Q9778" s="2">
        <f ca="1">IF(Proc[[#This Row],[DateClosed]]="",ABS(NETWORKDAYS(Proc[[#This Row],[DateOpened]],TODAY()))-1,ABS(NETWORKDAYS(Proc[[#This Row],[DateOpened]],Proc[[#This Row],[DateClosed]]))-1)</f>
        <v>7</v>
      </c>
      <c r="R9778" s="140" t="s">
        <v>476</v>
      </c>
      <c r="S9778" s="155"/>
      <c r="T9778" s="155"/>
    </row>
    <row r="9779" spans="1:20" hidden="1">
      <c r="A9779" s="156" t="s">
        <v>11874</v>
      </c>
      <c r="B9779" s="155" t="str">
        <f>IFERROR(VLOOKUP(Proc[[#This Row],[App]],Table2[],3,0),"open")</f>
        <v>ok</v>
      </c>
      <c r="C9779" s="156" t="s">
        <v>369</v>
      </c>
      <c r="D9779" t="s">
        <v>12042</v>
      </c>
      <c r="E9779" t="s">
        <v>11699</v>
      </c>
      <c r="F9779" s="155" t="s">
        <v>11699</v>
      </c>
      <c r="G9779" s="156" t="s">
        <v>400</v>
      </c>
      <c r="H9779" s="155" t="str">
        <f>IF(Proc[[#This Row],[type]]="LFF (MDG-F)",MID(Proc[[#This Row],[Obj]],13,10),"")</f>
        <v/>
      </c>
      <c r="I9779" s="156"/>
      <c r="J9779" s="155" t="b">
        <f>Proc[[#This Row],[Requested]]=Proc[[#This Row],[CurrentParent]]</f>
        <v>1</v>
      </c>
      <c r="K9779" s="155" t="str">
        <f>IF(Proc[[#This Row],[Author]]="Marcela Urrego",VLOOKUP(LEFT(Proc[[#This Row],[Requested]],1),Table3[#All],2,0),VLOOKUP(Proc[[#This Row],[Author]],Table4[],2,0))</f>
        <v>HC</v>
      </c>
      <c r="L9779" s="155" t="s">
        <v>7801</v>
      </c>
      <c r="M9779" s="140">
        <v>46106</v>
      </c>
      <c r="N9779" s="140"/>
      <c r="O9779" s="140"/>
      <c r="P9779" s="140" t="str">
        <f ca="1">IF(Proc[[#This Row],[DaysAgeing]]&gt;5,"yep","on track")</f>
        <v>yep</v>
      </c>
      <c r="Q9779" s="2">
        <f ca="1">IF(Proc[[#This Row],[DateClosed]]="",ABS(NETWORKDAYS(Proc[[#This Row],[DateOpened]],TODAY()))-1,ABS(NETWORKDAYS(Proc[[#This Row],[DateOpened]],Proc[[#This Row],[DateClosed]]))-1)</f>
        <v>7</v>
      </c>
      <c r="R9779" s="140" t="s">
        <v>476</v>
      </c>
      <c r="S9779" s="155"/>
      <c r="T9779" s="155"/>
    </row>
    <row r="9780" spans="1:20" hidden="1">
      <c r="A9780" s="156" t="s">
        <v>11874</v>
      </c>
      <c r="B9780" s="155" t="str">
        <f>IFERROR(VLOOKUP(Proc[[#This Row],[App]],Table2[],3,0),"open")</f>
        <v>ok</v>
      </c>
      <c r="C9780" s="156" t="s">
        <v>369</v>
      </c>
      <c r="D9780" t="s">
        <v>12043</v>
      </c>
      <c r="E9780" t="s">
        <v>11699</v>
      </c>
      <c r="F9780" s="155" t="s">
        <v>11699</v>
      </c>
      <c r="G9780" s="156" t="s">
        <v>400</v>
      </c>
      <c r="H9780" s="155" t="str">
        <f>IF(Proc[[#This Row],[type]]="LFF (MDG-F)",MID(Proc[[#This Row],[Obj]],13,10),"")</f>
        <v/>
      </c>
      <c r="I9780" s="156"/>
      <c r="J9780" s="155" t="b">
        <f>Proc[[#This Row],[Requested]]=Proc[[#This Row],[CurrentParent]]</f>
        <v>1</v>
      </c>
      <c r="K9780" s="155" t="str">
        <f>IF(Proc[[#This Row],[Author]]="Marcela Urrego",VLOOKUP(LEFT(Proc[[#This Row],[Requested]],1),Table3[#All],2,0),VLOOKUP(Proc[[#This Row],[Author]],Table4[],2,0))</f>
        <v>HC</v>
      </c>
      <c r="L9780" s="155" t="s">
        <v>7801</v>
      </c>
      <c r="M9780" s="140">
        <v>46106</v>
      </c>
      <c r="N9780" s="140"/>
      <c r="O9780" s="140"/>
      <c r="P9780" s="140" t="str">
        <f ca="1">IF(Proc[[#This Row],[DaysAgeing]]&gt;5,"yep","on track")</f>
        <v>yep</v>
      </c>
      <c r="Q9780" s="2">
        <f ca="1">IF(Proc[[#This Row],[DateClosed]]="",ABS(NETWORKDAYS(Proc[[#This Row],[DateOpened]],TODAY()))-1,ABS(NETWORKDAYS(Proc[[#This Row],[DateOpened]],Proc[[#This Row],[DateClosed]]))-1)</f>
        <v>7</v>
      </c>
      <c r="R9780" s="140" t="s">
        <v>476</v>
      </c>
      <c r="S9780" s="155"/>
      <c r="T9780" s="155"/>
    </row>
    <row r="9781" spans="1:20" hidden="1">
      <c r="A9781" s="156" t="s">
        <v>11874</v>
      </c>
      <c r="B9781" s="155" t="str">
        <f>IFERROR(VLOOKUP(Proc[[#This Row],[App]],Table2[],3,0),"open")</f>
        <v>ok</v>
      </c>
      <c r="C9781" s="156" t="s">
        <v>369</v>
      </c>
      <c r="D9781" t="s">
        <v>12044</v>
      </c>
      <c r="E9781" t="s">
        <v>11699</v>
      </c>
      <c r="F9781" s="155" t="s">
        <v>11699</v>
      </c>
      <c r="G9781" s="156" t="s">
        <v>400</v>
      </c>
      <c r="H9781" s="155" t="str">
        <f>IF(Proc[[#This Row],[type]]="LFF (MDG-F)",MID(Proc[[#This Row],[Obj]],13,10),"")</f>
        <v/>
      </c>
      <c r="I9781" s="156"/>
      <c r="J9781" s="155" t="b">
        <f>Proc[[#This Row],[Requested]]=Proc[[#This Row],[CurrentParent]]</f>
        <v>1</v>
      </c>
      <c r="K9781" s="155" t="str">
        <f>IF(Proc[[#This Row],[Author]]="Marcela Urrego",VLOOKUP(LEFT(Proc[[#This Row],[Requested]],1),Table3[#All],2,0),VLOOKUP(Proc[[#This Row],[Author]],Table4[],2,0))</f>
        <v>HC</v>
      </c>
      <c r="L9781" s="155" t="s">
        <v>7801</v>
      </c>
      <c r="M9781" s="140">
        <v>46106</v>
      </c>
      <c r="N9781" s="140"/>
      <c r="O9781" s="140"/>
      <c r="P9781" s="140" t="str">
        <f ca="1">IF(Proc[[#This Row],[DaysAgeing]]&gt;5,"yep","on track")</f>
        <v>yep</v>
      </c>
      <c r="Q9781" s="2">
        <f ca="1">IF(Proc[[#This Row],[DateClosed]]="",ABS(NETWORKDAYS(Proc[[#This Row],[DateOpened]],TODAY()))-1,ABS(NETWORKDAYS(Proc[[#This Row],[DateOpened]],Proc[[#This Row],[DateClosed]]))-1)</f>
        <v>7</v>
      </c>
      <c r="R9781" s="140" t="s">
        <v>476</v>
      </c>
      <c r="S9781" s="155"/>
      <c r="T9781" s="155"/>
    </row>
    <row r="9782" spans="1:20" hidden="1">
      <c r="A9782" s="156" t="s">
        <v>11874</v>
      </c>
      <c r="B9782" s="155" t="str">
        <f>IFERROR(VLOOKUP(Proc[[#This Row],[App]],Table2[],3,0),"open")</f>
        <v>ok</v>
      </c>
      <c r="C9782" s="156" t="s">
        <v>369</v>
      </c>
      <c r="D9782" t="s">
        <v>12045</v>
      </c>
      <c r="E9782" t="s">
        <v>11699</v>
      </c>
      <c r="F9782" s="155" t="s">
        <v>11699</v>
      </c>
      <c r="G9782" s="156" t="s">
        <v>400</v>
      </c>
      <c r="H9782" s="155" t="str">
        <f>IF(Proc[[#This Row],[type]]="LFF (MDG-F)",MID(Proc[[#This Row],[Obj]],13,10),"")</f>
        <v/>
      </c>
      <c r="I9782" s="156"/>
      <c r="J9782" s="155" t="b">
        <f>Proc[[#This Row],[Requested]]=Proc[[#This Row],[CurrentParent]]</f>
        <v>1</v>
      </c>
      <c r="K9782" s="155" t="str">
        <f>IF(Proc[[#This Row],[Author]]="Marcela Urrego",VLOOKUP(LEFT(Proc[[#This Row],[Requested]],1),Table3[#All],2,0),VLOOKUP(Proc[[#This Row],[Author]],Table4[],2,0))</f>
        <v>HC</v>
      </c>
      <c r="L9782" s="155" t="s">
        <v>7801</v>
      </c>
      <c r="M9782" s="140">
        <v>46106</v>
      </c>
      <c r="N9782" s="140"/>
      <c r="O9782" s="140"/>
      <c r="P9782" s="140" t="str">
        <f ca="1">IF(Proc[[#This Row],[DaysAgeing]]&gt;5,"yep","on track")</f>
        <v>yep</v>
      </c>
      <c r="Q9782" s="2">
        <f ca="1">IF(Proc[[#This Row],[DateClosed]]="",ABS(NETWORKDAYS(Proc[[#This Row],[DateOpened]],TODAY()))-1,ABS(NETWORKDAYS(Proc[[#This Row],[DateOpened]],Proc[[#This Row],[DateClosed]]))-1)</f>
        <v>7</v>
      </c>
      <c r="R9782" s="140" t="s">
        <v>476</v>
      </c>
      <c r="S9782" s="155"/>
      <c r="T9782" s="155"/>
    </row>
    <row r="9783" spans="1:20" hidden="1">
      <c r="A9783" s="156" t="s">
        <v>11874</v>
      </c>
      <c r="B9783" s="155" t="str">
        <f>IFERROR(VLOOKUP(Proc[[#This Row],[App]],Table2[],3,0),"open")</f>
        <v>ok</v>
      </c>
      <c r="C9783" s="156" t="s">
        <v>369</v>
      </c>
      <c r="D9783" t="s">
        <v>12046</v>
      </c>
      <c r="E9783" t="s">
        <v>11699</v>
      </c>
      <c r="F9783" s="155" t="s">
        <v>11699</v>
      </c>
      <c r="G9783" s="156" t="s">
        <v>400</v>
      </c>
      <c r="H9783" s="155" t="str">
        <f>IF(Proc[[#This Row],[type]]="LFF (MDG-F)",MID(Proc[[#This Row],[Obj]],13,10),"")</f>
        <v/>
      </c>
      <c r="I9783" s="156"/>
      <c r="J9783" s="155" t="b">
        <f>Proc[[#This Row],[Requested]]=Proc[[#This Row],[CurrentParent]]</f>
        <v>1</v>
      </c>
      <c r="K9783" s="155" t="str">
        <f>IF(Proc[[#This Row],[Author]]="Marcela Urrego",VLOOKUP(LEFT(Proc[[#This Row],[Requested]],1),Table3[#All],2,0),VLOOKUP(Proc[[#This Row],[Author]],Table4[],2,0))</f>
        <v>HC</v>
      </c>
      <c r="L9783" s="155" t="s">
        <v>7801</v>
      </c>
      <c r="M9783" s="140">
        <v>46106</v>
      </c>
      <c r="N9783" s="140"/>
      <c r="O9783" s="140"/>
      <c r="P9783" s="140" t="str">
        <f ca="1">IF(Proc[[#This Row],[DaysAgeing]]&gt;5,"yep","on track")</f>
        <v>yep</v>
      </c>
      <c r="Q9783" s="2">
        <f ca="1">IF(Proc[[#This Row],[DateClosed]]="",ABS(NETWORKDAYS(Proc[[#This Row],[DateOpened]],TODAY()))-1,ABS(NETWORKDAYS(Proc[[#This Row],[DateOpened]],Proc[[#This Row],[DateClosed]]))-1)</f>
        <v>7</v>
      </c>
      <c r="R9783" s="140" t="s">
        <v>476</v>
      </c>
      <c r="S9783" s="155"/>
      <c r="T9783" s="155"/>
    </row>
    <row r="9784" spans="1:20" hidden="1">
      <c r="A9784" s="156" t="s">
        <v>11874</v>
      </c>
      <c r="B9784" s="155" t="str">
        <f>IFERROR(VLOOKUP(Proc[[#This Row],[App]],Table2[],3,0),"open")</f>
        <v>ok</v>
      </c>
      <c r="C9784" s="156" t="s">
        <v>369</v>
      </c>
      <c r="D9784" t="s">
        <v>12047</v>
      </c>
      <c r="E9784" t="s">
        <v>11699</v>
      </c>
      <c r="F9784" s="155" t="s">
        <v>11699</v>
      </c>
      <c r="G9784" s="156" t="s">
        <v>400</v>
      </c>
      <c r="H9784" s="155" t="str">
        <f>IF(Proc[[#This Row],[type]]="LFF (MDG-F)",MID(Proc[[#This Row],[Obj]],13,10),"")</f>
        <v/>
      </c>
      <c r="I9784" s="156"/>
      <c r="J9784" s="155" t="b">
        <f>Proc[[#This Row],[Requested]]=Proc[[#This Row],[CurrentParent]]</f>
        <v>1</v>
      </c>
      <c r="K9784" s="155" t="str">
        <f>IF(Proc[[#This Row],[Author]]="Marcela Urrego",VLOOKUP(LEFT(Proc[[#This Row],[Requested]],1),Table3[#All],2,0),VLOOKUP(Proc[[#This Row],[Author]],Table4[],2,0))</f>
        <v>HC</v>
      </c>
      <c r="L9784" s="155" t="s">
        <v>7801</v>
      </c>
      <c r="M9784" s="140">
        <v>46106</v>
      </c>
      <c r="N9784" s="140"/>
      <c r="O9784" s="140"/>
      <c r="P9784" s="140" t="str">
        <f ca="1">IF(Proc[[#This Row],[DaysAgeing]]&gt;5,"yep","on track")</f>
        <v>yep</v>
      </c>
      <c r="Q9784" s="2">
        <f ca="1">IF(Proc[[#This Row],[DateClosed]]="",ABS(NETWORKDAYS(Proc[[#This Row],[DateOpened]],TODAY()))-1,ABS(NETWORKDAYS(Proc[[#This Row],[DateOpened]],Proc[[#This Row],[DateClosed]]))-1)</f>
        <v>7</v>
      </c>
      <c r="R9784" s="140" t="s">
        <v>476</v>
      </c>
      <c r="S9784" s="155"/>
      <c r="T9784" s="155"/>
    </row>
    <row r="9785" spans="1:20" hidden="1">
      <c r="A9785" s="156" t="s">
        <v>11874</v>
      </c>
      <c r="B9785" s="155" t="str">
        <f>IFERROR(VLOOKUP(Proc[[#This Row],[App]],Table2[],3,0),"open")</f>
        <v>ok</v>
      </c>
      <c r="C9785" s="156" t="s">
        <v>369</v>
      </c>
      <c r="D9785" t="s">
        <v>12048</v>
      </c>
      <c r="E9785" t="s">
        <v>11699</v>
      </c>
      <c r="F9785" s="155" t="s">
        <v>11699</v>
      </c>
      <c r="G9785" s="156" t="s">
        <v>400</v>
      </c>
      <c r="H9785" s="155" t="str">
        <f>IF(Proc[[#This Row],[type]]="LFF (MDG-F)",MID(Proc[[#This Row],[Obj]],13,10),"")</f>
        <v/>
      </c>
      <c r="I9785" s="156"/>
      <c r="J9785" s="155" t="b">
        <f>Proc[[#This Row],[Requested]]=Proc[[#This Row],[CurrentParent]]</f>
        <v>1</v>
      </c>
      <c r="K9785" s="155" t="str">
        <f>IF(Proc[[#This Row],[Author]]="Marcela Urrego",VLOOKUP(LEFT(Proc[[#This Row],[Requested]],1),Table3[#All],2,0),VLOOKUP(Proc[[#This Row],[Author]],Table4[],2,0))</f>
        <v>HC</v>
      </c>
      <c r="L9785" s="155" t="s">
        <v>7801</v>
      </c>
      <c r="M9785" s="140">
        <v>46106</v>
      </c>
      <c r="N9785" s="140"/>
      <c r="O9785" s="140"/>
      <c r="P9785" s="140" t="str">
        <f ca="1">IF(Proc[[#This Row],[DaysAgeing]]&gt;5,"yep","on track")</f>
        <v>yep</v>
      </c>
      <c r="Q9785" s="2">
        <f ca="1">IF(Proc[[#This Row],[DateClosed]]="",ABS(NETWORKDAYS(Proc[[#This Row],[DateOpened]],TODAY()))-1,ABS(NETWORKDAYS(Proc[[#This Row],[DateOpened]],Proc[[#This Row],[DateClosed]]))-1)</f>
        <v>7</v>
      </c>
      <c r="R9785" s="140" t="s">
        <v>476</v>
      </c>
      <c r="S9785" s="155"/>
      <c r="T9785" s="155"/>
    </row>
    <row r="9786" spans="1:20" hidden="1">
      <c r="A9786" s="156" t="s">
        <v>11874</v>
      </c>
      <c r="B9786" s="155" t="str">
        <f>IFERROR(VLOOKUP(Proc[[#This Row],[App]],Table2[],3,0),"open")</f>
        <v>ok</v>
      </c>
      <c r="C9786" s="156" t="s">
        <v>369</v>
      </c>
      <c r="D9786" t="s">
        <v>12049</v>
      </c>
      <c r="E9786" t="s">
        <v>11699</v>
      </c>
      <c r="F9786" s="155" t="s">
        <v>11699</v>
      </c>
      <c r="G9786" s="156" t="s">
        <v>400</v>
      </c>
      <c r="H9786" s="155" t="str">
        <f>IF(Proc[[#This Row],[type]]="LFF (MDG-F)",MID(Proc[[#This Row],[Obj]],13,10),"")</f>
        <v/>
      </c>
      <c r="I9786" s="156"/>
      <c r="J9786" s="155" t="b">
        <f>Proc[[#This Row],[Requested]]=Proc[[#This Row],[CurrentParent]]</f>
        <v>1</v>
      </c>
      <c r="K9786" s="155" t="str">
        <f>IF(Proc[[#This Row],[Author]]="Marcela Urrego",VLOOKUP(LEFT(Proc[[#This Row],[Requested]],1),Table3[#All],2,0),VLOOKUP(Proc[[#This Row],[Author]],Table4[],2,0))</f>
        <v>HC</v>
      </c>
      <c r="L9786" s="155" t="s">
        <v>7801</v>
      </c>
      <c r="M9786" s="140">
        <v>46106</v>
      </c>
      <c r="N9786" s="140"/>
      <c r="O9786" s="140"/>
      <c r="P9786" s="140" t="str">
        <f ca="1">IF(Proc[[#This Row],[DaysAgeing]]&gt;5,"yep","on track")</f>
        <v>yep</v>
      </c>
      <c r="Q9786" s="2">
        <f ca="1">IF(Proc[[#This Row],[DateClosed]]="",ABS(NETWORKDAYS(Proc[[#This Row],[DateOpened]],TODAY()))-1,ABS(NETWORKDAYS(Proc[[#This Row],[DateOpened]],Proc[[#This Row],[DateClosed]]))-1)</f>
        <v>7</v>
      </c>
      <c r="R9786" s="140" t="s">
        <v>476</v>
      </c>
      <c r="S9786" s="155"/>
      <c r="T9786" s="155"/>
    </row>
    <row r="9787" spans="1:20" hidden="1">
      <c r="A9787" s="156" t="s">
        <v>11874</v>
      </c>
      <c r="B9787" s="155" t="str">
        <f>IFERROR(VLOOKUP(Proc[[#This Row],[App]],Table2[],3,0),"open")</f>
        <v>ok</v>
      </c>
      <c r="C9787" s="156" t="s">
        <v>369</v>
      </c>
      <c r="D9787" t="s">
        <v>12050</v>
      </c>
      <c r="E9787" t="s">
        <v>11699</v>
      </c>
      <c r="F9787" s="155" t="s">
        <v>11699</v>
      </c>
      <c r="G9787" s="156" t="s">
        <v>400</v>
      </c>
      <c r="H9787" s="155" t="str">
        <f>IF(Proc[[#This Row],[type]]="LFF (MDG-F)",MID(Proc[[#This Row],[Obj]],13,10),"")</f>
        <v/>
      </c>
      <c r="I9787" s="156"/>
      <c r="J9787" s="155" t="b">
        <f>Proc[[#This Row],[Requested]]=Proc[[#This Row],[CurrentParent]]</f>
        <v>1</v>
      </c>
      <c r="K9787" s="155" t="str">
        <f>IF(Proc[[#This Row],[Author]]="Marcela Urrego",VLOOKUP(LEFT(Proc[[#This Row],[Requested]],1),Table3[#All],2,0),VLOOKUP(Proc[[#This Row],[Author]],Table4[],2,0))</f>
        <v>HC</v>
      </c>
      <c r="L9787" s="155" t="s">
        <v>7801</v>
      </c>
      <c r="M9787" s="140">
        <v>46106</v>
      </c>
      <c r="N9787" s="140"/>
      <c r="O9787" s="140"/>
      <c r="P9787" s="140" t="str">
        <f ca="1">IF(Proc[[#This Row],[DaysAgeing]]&gt;5,"yep","on track")</f>
        <v>yep</v>
      </c>
      <c r="Q9787" s="2">
        <f ca="1">IF(Proc[[#This Row],[DateClosed]]="",ABS(NETWORKDAYS(Proc[[#This Row],[DateOpened]],TODAY()))-1,ABS(NETWORKDAYS(Proc[[#This Row],[DateOpened]],Proc[[#This Row],[DateClosed]]))-1)</f>
        <v>7</v>
      </c>
      <c r="R9787" s="140" t="s">
        <v>476</v>
      </c>
      <c r="S9787" s="155"/>
      <c r="T9787" s="155"/>
    </row>
    <row r="9788" spans="1:20" hidden="1">
      <c r="A9788" s="156" t="s">
        <v>11874</v>
      </c>
      <c r="B9788" s="155" t="str">
        <f>IFERROR(VLOOKUP(Proc[[#This Row],[App]],Table2[],3,0),"open")</f>
        <v>ok</v>
      </c>
      <c r="C9788" s="156" t="s">
        <v>369</v>
      </c>
      <c r="D9788" t="s">
        <v>12051</v>
      </c>
      <c r="E9788" t="s">
        <v>11699</v>
      </c>
      <c r="F9788" s="155" t="s">
        <v>11699</v>
      </c>
      <c r="G9788" s="156" t="s">
        <v>400</v>
      </c>
      <c r="H9788" s="155" t="str">
        <f>IF(Proc[[#This Row],[type]]="LFF (MDG-F)",MID(Proc[[#This Row],[Obj]],13,10),"")</f>
        <v/>
      </c>
      <c r="I9788" s="156"/>
      <c r="J9788" s="155" t="b">
        <f>Proc[[#This Row],[Requested]]=Proc[[#This Row],[CurrentParent]]</f>
        <v>1</v>
      </c>
      <c r="K9788" s="155" t="str">
        <f>IF(Proc[[#This Row],[Author]]="Marcela Urrego",VLOOKUP(LEFT(Proc[[#This Row],[Requested]],1),Table3[#All],2,0),VLOOKUP(Proc[[#This Row],[Author]],Table4[],2,0))</f>
        <v>HC</v>
      </c>
      <c r="L9788" s="155" t="s">
        <v>7801</v>
      </c>
      <c r="M9788" s="140">
        <v>46106</v>
      </c>
      <c r="N9788" s="140"/>
      <c r="O9788" s="140"/>
      <c r="P9788" s="140" t="str">
        <f ca="1">IF(Proc[[#This Row],[DaysAgeing]]&gt;5,"yep","on track")</f>
        <v>yep</v>
      </c>
      <c r="Q9788" s="2">
        <f ca="1">IF(Proc[[#This Row],[DateClosed]]="",ABS(NETWORKDAYS(Proc[[#This Row],[DateOpened]],TODAY()))-1,ABS(NETWORKDAYS(Proc[[#This Row],[DateOpened]],Proc[[#This Row],[DateClosed]]))-1)</f>
        <v>7</v>
      </c>
      <c r="R9788" s="140" t="s">
        <v>476</v>
      </c>
      <c r="S9788" s="155"/>
      <c r="T9788" s="155"/>
    </row>
    <row r="9789" spans="1:20" hidden="1">
      <c r="A9789" s="156" t="s">
        <v>11874</v>
      </c>
      <c r="B9789" s="155" t="str">
        <f>IFERROR(VLOOKUP(Proc[[#This Row],[App]],Table2[],3,0),"open")</f>
        <v>ok</v>
      </c>
      <c r="C9789" s="156" t="s">
        <v>369</v>
      </c>
      <c r="D9789" t="s">
        <v>12052</v>
      </c>
      <c r="E9789" t="s">
        <v>11699</v>
      </c>
      <c r="F9789" s="155" t="s">
        <v>11699</v>
      </c>
      <c r="G9789" s="156" t="s">
        <v>400</v>
      </c>
      <c r="H9789" s="155" t="str">
        <f>IF(Proc[[#This Row],[type]]="LFF (MDG-F)",MID(Proc[[#This Row],[Obj]],13,10),"")</f>
        <v/>
      </c>
      <c r="I9789" s="156"/>
      <c r="J9789" s="155" t="b">
        <f>Proc[[#This Row],[Requested]]=Proc[[#This Row],[CurrentParent]]</f>
        <v>1</v>
      </c>
      <c r="K9789" s="155" t="str">
        <f>IF(Proc[[#This Row],[Author]]="Marcela Urrego",VLOOKUP(LEFT(Proc[[#This Row],[Requested]],1),Table3[#All],2,0),VLOOKUP(Proc[[#This Row],[Author]],Table4[],2,0))</f>
        <v>HC</v>
      </c>
      <c r="L9789" s="155" t="s">
        <v>7801</v>
      </c>
      <c r="M9789" s="140">
        <v>46106</v>
      </c>
      <c r="N9789" s="140"/>
      <c r="O9789" s="140"/>
      <c r="P9789" s="140" t="str">
        <f ca="1">IF(Proc[[#This Row],[DaysAgeing]]&gt;5,"yep","on track")</f>
        <v>yep</v>
      </c>
      <c r="Q9789" s="2">
        <f ca="1">IF(Proc[[#This Row],[DateClosed]]="",ABS(NETWORKDAYS(Proc[[#This Row],[DateOpened]],TODAY()))-1,ABS(NETWORKDAYS(Proc[[#This Row],[DateOpened]],Proc[[#This Row],[DateClosed]]))-1)</f>
        <v>7</v>
      </c>
      <c r="R9789" s="140" t="s">
        <v>476</v>
      </c>
      <c r="S9789" s="155"/>
      <c r="T9789" s="155"/>
    </row>
    <row r="9790" spans="1:20" hidden="1">
      <c r="A9790" s="156" t="s">
        <v>11874</v>
      </c>
      <c r="B9790" s="155" t="str">
        <f>IFERROR(VLOOKUP(Proc[[#This Row],[App]],Table2[],3,0),"open")</f>
        <v>ok</v>
      </c>
      <c r="C9790" s="156" t="s">
        <v>369</v>
      </c>
      <c r="D9790" t="s">
        <v>12053</v>
      </c>
      <c r="E9790" t="s">
        <v>11699</v>
      </c>
      <c r="F9790" s="155" t="s">
        <v>11699</v>
      </c>
      <c r="G9790" s="156" t="s">
        <v>400</v>
      </c>
      <c r="H9790" s="155" t="str">
        <f>IF(Proc[[#This Row],[type]]="LFF (MDG-F)",MID(Proc[[#This Row],[Obj]],13,10),"")</f>
        <v/>
      </c>
      <c r="I9790" s="156"/>
      <c r="J9790" s="155" t="b">
        <f>Proc[[#This Row],[Requested]]=Proc[[#This Row],[CurrentParent]]</f>
        <v>1</v>
      </c>
      <c r="K9790" s="155" t="str">
        <f>IF(Proc[[#This Row],[Author]]="Marcela Urrego",VLOOKUP(LEFT(Proc[[#This Row],[Requested]],1),Table3[#All],2,0),VLOOKUP(Proc[[#This Row],[Author]],Table4[],2,0))</f>
        <v>HC</v>
      </c>
      <c r="L9790" s="155" t="s">
        <v>7801</v>
      </c>
      <c r="M9790" s="140">
        <v>46106</v>
      </c>
      <c r="N9790" s="140"/>
      <c r="O9790" s="140"/>
      <c r="P9790" s="140" t="str">
        <f ca="1">IF(Proc[[#This Row],[DaysAgeing]]&gt;5,"yep","on track")</f>
        <v>yep</v>
      </c>
      <c r="Q9790" s="2">
        <f ca="1">IF(Proc[[#This Row],[DateClosed]]="",ABS(NETWORKDAYS(Proc[[#This Row],[DateOpened]],TODAY()))-1,ABS(NETWORKDAYS(Proc[[#This Row],[DateOpened]],Proc[[#This Row],[DateClosed]]))-1)</f>
        <v>7</v>
      </c>
      <c r="R9790" s="140" t="s">
        <v>476</v>
      </c>
      <c r="S9790" s="155"/>
      <c r="T9790" s="155"/>
    </row>
    <row r="9791" spans="1:20" hidden="1">
      <c r="A9791" s="156" t="s">
        <v>11874</v>
      </c>
      <c r="B9791" s="155" t="str">
        <f>IFERROR(VLOOKUP(Proc[[#This Row],[App]],Table2[],3,0),"open")</f>
        <v>ok</v>
      </c>
      <c r="C9791" s="156" t="s">
        <v>369</v>
      </c>
      <c r="D9791" t="s">
        <v>12054</v>
      </c>
      <c r="E9791" t="s">
        <v>11699</v>
      </c>
      <c r="F9791" s="155" t="s">
        <v>11699</v>
      </c>
      <c r="G9791" s="156" t="s">
        <v>400</v>
      </c>
      <c r="H9791" s="155" t="str">
        <f>IF(Proc[[#This Row],[type]]="LFF (MDG-F)",MID(Proc[[#This Row],[Obj]],13,10),"")</f>
        <v/>
      </c>
      <c r="I9791" s="156"/>
      <c r="J9791" s="155" t="b">
        <f>Proc[[#This Row],[Requested]]=Proc[[#This Row],[CurrentParent]]</f>
        <v>1</v>
      </c>
      <c r="K9791" s="155" t="str">
        <f>IF(Proc[[#This Row],[Author]]="Marcela Urrego",VLOOKUP(LEFT(Proc[[#This Row],[Requested]],1),Table3[#All],2,0),VLOOKUP(Proc[[#This Row],[Author]],Table4[],2,0))</f>
        <v>HC</v>
      </c>
      <c r="L9791" s="155" t="s">
        <v>7801</v>
      </c>
      <c r="M9791" s="140">
        <v>46106</v>
      </c>
      <c r="N9791" s="140"/>
      <c r="O9791" s="140"/>
      <c r="P9791" s="140" t="str">
        <f ca="1">IF(Proc[[#This Row],[DaysAgeing]]&gt;5,"yep","on track")</f>
        <v>yep</v>
      </c>
      <c r="Q9791" s="2">
        <f ca="1">IF(Proc[[#This Row],[DateClosed]]="",ABS(NETWORKDAYS(Proc[[#This Row],[DateOpened]],TODAY()))-1,ABS(NETWORKDAYS(Proc[[#This Row],[DateOpened]],Proc[[#This Row],[DateClosed]]))-1)</f>
        <v>7</v>
      </c>
      <c r="R9791" s="140" t="s">
        <v>476</v>
      </c>
      <c r="S9791" s="155"/>
      <c r="T9791" s="155"/>
    </row>
    <row r="9792" spans="1:20" hidden="1">
      <c r="A9792" s="156" t="s">
        <v>11874</v>
      </c>
      <c r="B9792" s="155" t="str">
        <f>IFERROR(VLOOKUP(Proc[[#This Row],[App]],Table2[],3,0),"open")</f>
        <v>ok</v>
      </c>
      <c r="C9792" s="156" t="s">
        <v>369</v>
      </c>
      <c r="D9792" t="s">
        <v>12055</v>
      </c>
      <c r="E9792" t="s">
        <v>11699</v>
      </c>
      <c r="F9792" s="155" t="s">
        <v>11699</v>
      </c>
      <c r="G9792" s="156" t="s">
        <v>400</v>
      </c>
      <c r="H9792" s="155" t="str">
        <f>IF(Proc[[#This Row],[type]]="LFF (MDG-F)",MID(Proc[[#This Row],[Obj]],13,10),"")</f>
        <v/>
      </c>
      <c r="I9792" s="156"/>
      <c r="J9792" s="155" t="b">
        <f>Proc[[#This Row],[Requested]]=Proc[[#This Row],[CurrentParent]]</f>
        <v>1</v>
      </c>
      <c r="K9792" s="155" t="str">
        <f>IF(Proc[[#This Row],[Author]]="Marcela Urrego",VLOOKUP(LEFT(Proc[[#This Row],[Requested]],1),Table3[#All],2,0),VLOOKUP(Proc[[#This Row],[Author]],Table4[],2,0))</f>
        <v>HC</v>
      </c>
      <c r="L9792" s="155" t="s">
        <v>7801</v>
      </c>
      <c r="M9792" s="140">
        <v>46106</v>
      </c>
      <c r="N9792" s="140"/>
      <c r="O9792" s="140"/>
      <c r="P9792" s="140" t="str">
        <f ca="1">IF(Proc[[#This Row],[DaysAgeing]]&gt;5,"yep","on track")</f>
        <v>yep</v>
      </c>
      <c r="Q9792" s="2">
        <f ca="1">IF(Proc[[#This Row],[DateClosed]]="",ABS(NETWORKDAYS(Proc[[#This Row],[DateOpened]],TODAY()))-1,ABS(NETWORKDAYS(Proc[[#This Row],[DateOpened]],Proc[[#This Row],[DateClosed]]))-1)</f>
        <v>7</v>
      </c>
      <c r="R9792" s="140" t="s">
        <v>476</v>
      </c>
      <c r="S9792" s="155"/>
      <c r="T9792" s="155"/>
    </row>
    <row r="9793" spans="1:20" hidden="1">
      <c r="A9793" s="156" t="s">
        <v>11874</v>
      </c>
      <c r="B9793" s="155" t="str">
        <f>IFERROR(VLOOKUP(Proc[[#This Row],[App]],Table2[],3,0),"open")</f>
        <v>ok</v>
      </c>
      <c r="C9793" s="156" t="s">
        <v>369</v>
      </c>
      <c r="D9793" t="s">
        <v>12056</v>
      </c>
      <c r="E9793" t="s">
        <v>11699</v>
      </c>
      <c r="F9793" s="155" t="s">
        <v>11699</v>
      </c>
      <c r="G9793" s="156" t="s">
        <v>400</v>
      </c>
      <c r="H9793" s="155" t="str">
        <f>IF(Proc[[#This Row],[type]]="LFF (MDG-F)",MID(Proc[[#This Row],[Obj]],13,10),"")</f>
        <v/>
      </c>
      <c r="I9793" s="156"/>
      <c r="J9793" s="155" t="b">
        <f>Proc[[#This Row],[Requested]]=Proc[[#This Row],[CurrentParent]]</f>
        <v>1</v>
      </c>
      <c r="K9793" s="155" t="str">
        <f>IF(Proc[[#This Row],[Author]]="Marcela Urrego",VLOOKUP(LEFT(Proc[[#This Row],[Requested]],1),Table3[#All],2,0),VLOOKUP(Proc[[#This Row],[Author]],Table4[],2,0))</f>
        <v>HC</v>
      </c>
      <c r="L9793" s="155" t="s">
        <v>7801</v>
      </c>
      <c r="M9793" s="140">
        <v>46106</v>
      </c>
      <c r="N9793" s="140"/>
      <c r="O9793" s="140"/>
      <c r="P9793" s="140" t="str">
        <f ca="1">IF(Proc[[#This Row],[DaysAgeing]]&gt;5,"yep","on track")</f>
        <v>yep</v>
      </c>
      <c r="Q9793" s="2">
        <f ca="1">IF(Proc[[#This Row],[DateClosed]]="",ABS(NETWORKDAYS(Proc[[#This Row],[DateOpened]],TODAY()))-1,ABS(NETWORKDAYS(Proc[[#This Row],[DateOpened]],Proc[[#This Row],[DateClosed]]))-1)</f>
        <v>7</v>
      </c>
      <c r="R9793" s="140" t="s">
        <v>476</v>
      </c>
      <c r="S9793" s="155"/>
      <c r="T9793" s="155"/>
    </row>
    <row r="9794" spans="1:20" hidden="1">
      <c r="A9794" s="156" t="s">
        <v>11874</v>
      </c>
      <c r="B9794" s="155" t="str">
        <f>IFERROR(VLOOKUP(Proc[[#This Row],[App]],Table2[],3,0),"open")</f>
        <v>ok</v>
      </c>
      <c r="C9794" s="156" t="s">
        <v>369</v>
      </c>
      <c r="D9794" t="s">
        <v>12057</v>
      </c>
      <c r="E9794" t="s">
        <v>11699</v>
      </c>
      <c r="F9794" s="155" t="s">
        <v>11699</v>
      </c>
      <c r="G9794" s="156" t="s">
        <v>400</v>
      </c>
      <c r="H9794" s="155" t="str">
        <f>IF(Proc[[#This Row],[type]]="LFF (MDG-F)",MID(Proc[[#This Row],[Obj]],13,10),"")</f>
        <v/>
      </c>
      <c r="I9794" s="156"/>
      <c r="J9794" s="155" t="b">
        <f>Proc[[#This Row],[Requested]]=Proc[[#This Row],[CurrentParent]]</f>
        <v>1</v>
      </c>
      <c r="K9794" s="155" t="str">
        <f>IF(Proc[[#This Row],[Author]]="Marcela Urrego",VLOOKUP(LEFT(Proc[[#This Row],[Requested]],1),Table3[#All],2,0),VLOOKUP(Proc[[#This Row],[Author]],Table4[],2,0))</f>
        <v>HC</v>
      </c>
      <c r="L9794" s="155" t="s">
        <v>7801</v>
      </c>
      <c r="M9794" s="140">
        <v>46106</v>
      </c>
      <c r="N9794" s="140"/>
      <c r="O9794" s="140"/>
      <c r="P9794" s="140" t="str">
        <f ca="1">IF(Proc[[#This Row],[DaysAgeing]]&gt;5,"yep","on track")</f>
        <v>yep</v>
      </c>
      <c r="Q9794" s="2">
        <f ca="1">IF(Proc[[#This Row],[DateClosed]]="",ABS(NETWORKDAYS(Proc[[#This Row],[DateOpened]],TODAY()))-1,ABS(NETWORKDAYS(Proc[[#This Row],[DateOpened]],Proc[[#This Row],[DateClosed]]))-1)</f>
        <v>7</v>
      </c>
      <c r="R9794" s="140" t="s">
        <v>476</v>
      </c>
      <c r="S9794" s="155"/>
      <c r="T9794" s="155"/>
    </row>
    <row r="9795" spans="1:20" hidden="1">
      <c r="A9795" s="156" t="s">
        <v>11874</v>
      </c>
      <c r="B9795" s="155" t="str">
        <f>IFERROR(VLOOKUP(Proc[[#This Row],[App]],Table2[],3,0),"open")</f>
        <v>ok</v>
      </c>
      <c r="C9795" s="156" t="s">
        <v>369</v>
      </c>
      <c r="D9795" t="s">
        <v>12058</v>
      </c>
      <c r="E9795" t="s">
        <v>11699</v>
      </c>
      <c r="F9795" s="155" t="s">
        <v>11699</v>
      </c>
      <c r="G9795" s="156" t="s">
        <v>400</v>
      </c>
      <c r="H9795" s="155" t="str">
        <f>IF(Proc[[#This Row],[type]]="LFF (MDG-F)",MID(Proc[[#This Row],[Obj]],13,10),"")</f>
        <v/>
      </c>
      <c r="I9795" s="156"/>
      <c r="J9795" s="155" t="b">
        <f>Proc[[#This Row],[Requested]]=Proc[[#This Row],[CurrentParent]]</f>
        <v>1</v>
      </c>
      <c r="K9795" s="155" t="str">
        <f>IF(Proc[[#This Row],[Author]]="Marcela Urrego",VLOOKUP(LEFT(Proc[[#This Row],[Requested]],1),Table3[#All],2,0),VLOOKUP(Proc[[#This Row],[Author]],Table4[],2,0))</f>
        <v>HC</v>
      </c>
      <c r="L9795" s="155" t="s">
        <v>7801</v>
      </c>
      <c r="M9795" s="140">
        <v>46106</v>
      </c>
      <c r="N9795" s="140"/>
      <c r="O9795" s="140"/>
      <c r="P9795" s="140" t="str">
        <f ca="1">IF(Proc[[#This Row],[DaysAgeing]]&gt;5,"yep","on track")</f>
        <v>yep</v>
      </c>
      <c r="Q9795" s="2">
        <f ca="1">IF(Proc[[#This Row],[DateClosed]]="",ABS(NETWORKDAYS(Proc[[#This Row],[DateOpened]],TODAY()))-1,ABS(NETWORKDAYS(Proc[[#This Row],[DateOpened]],Proc[[#This Row],[DateClosed]]))-1)</f>
        <v>7</v>
      </c>
      <c r="R9795" s="140" t="s">
        <v>476</v>
      </c>
      <c r="S9795" s="155"/>
      <c r="T9795" s="155"/>
    </row>
    <row r="9796" spans="1:20" hidden="1">
      <c r="A9796" s="156" t="s">
        <v>11874</v>
      </c>
      <c r="B9796" s="155" t="str">
        <f>IFERROR(VLOOKUP(Proc[[#This Row],[App]],Table2[],3,0),"open")</f>
        <v>ok</v>
      </c>
      <c r="C9796" s="156" t="s">
        <v>369</v>
      </c>
      <c r="D9796" t="s">
        <v>12059</v>
      </c>
      <c r="E9796" t="s">
        <v>11699</v>
      </c>
      <c r="F9796" s="155" t="s">
        <v>11699</v>
      </c>
      <c r="G9796" s="156" t="s">
        <v>400</v>
      </c>
      <c r="H9796" s="155" t="str">
        <f>IF(Proc[[#This Row],[type]]="LFF (MDG-F)",MID(Proc[[#This Row],[Obj]],13,10),"")</f>
        <v/>
      </c>
      <c r="I9796" s="156"/>
      <c r="J9796" s="155" t="b">
        <f>Proc[[#This Row],[Requested]]=Proc[[#This Row],[CurrentParent]]</f>
        <v>1</v>
      </c>
      <c r="K9796" s="155" t="str">
        <f>IF(Proc[[#This Row],[Author]]="Marcela Urrego",VLOOKUP(LEFT(Proc[[#This Row],[Requested]],1),Table3[#All],2,0),VLOOKUP(Proc[[#This Row],[Author]],Table4[],2,0))</f>
        <v>HC</v>
      </c>
      <c r="L9796" s="155" t="s">
        <v>7801</v>
      </c>
      <c r="M9796" s="140">
        <v>46106</v>
      </c>
      <c r="N9796" s="140"/>
      <c r="O9796" s="140"/>
      <c r="P9796" s="140" t="str">
        <f ca="1">IF(Proc[[#This Row],[DaysAgeing]]&gt;5,"yep","on track")</f>
        <v>yep</v>
      </c>
      <c r="Q9796" s="2">
        <f ca="1">IF(Proc[[#This Row],[DateClosed]]="",ABS(NETWORKDAYS(Proc[[#This Row],[DateOpened]],TODAY()))-1,ABS(NETWORKDAYS(Proc[[#This Row],[DateOpened]],Proc[[#This Row],[DateClosed]]))-1)</f>
        <v>7</v>
      </c>
      <c r="R9796" s="140" t="s">
        <v>476</v>
      </c>
      <c r="S9796" s="155"/>
      <c r="T9796" s="155"/>
    </row>
    <row r="9797" spans="1:20" hidden="1">
      <c r="A9797" s="156" t="s">
        <v>11874</v>
      </c>
      <c r="B9797" s="155" t="str">
        <f>IFERROR(VLOOKUP(Proc[[#This Row],[App]],Table2[],3,0),"open")</f>
        <v>ok</v>
      </c>
      <c r="C9797" s="156" t="s">
        <v>369</v>
      </c>
      <c r="D9797" t="s">
        <v>12060</v>
      </c>
      <c r="E9797" t="s">
        <v>11699</v>
      </c>
      <c r="F9797" s="155" t="s">
        <v>11699</v>
      </c>
      <c r="G9797" s="156" t="s">
        <v>400</v>
      </c>
      <c r="H9797" s="155" t="str">
        <f>IF(Proc[[#This Row],[type]]="LFF (MDG-F)",MID(Proc[[#This Row],[Obj]],13,10),"")</f>
        <v/>
      </c>
      <c r="I9797" s="156"/>
      <c r="J9797" s="155" t="b">
        <f>Proc[[#This Row],[Requested]]=Proc[[#This Row],[CurrentParent]]</f>
        <v>1</v>
      </c>
      <c r="K9797" s="155" t="str">
        <f>IF(Proc[[#This Row],[Author]]="Marcela Urrego",VLOOKUP(LEFT(Proc[[#This Row],[Requested]],1),Table3[#All],2,0),VLOOKUP(Proc[[#This Row],[Author]],Table4[],2,0))</f>
        <v>HC</v>
      </c>
      <c r="L9797" s="155" t="s">
        <v>7801</v>
      </c>
      <c r="M9797" s="140">
        <v>46106</v>
      </c>
      <c r="N9797" s="140"/>
      <c r="O9797" s="140"/>
      <c r="P9797" s="140" t="str">
        <f ca="1">IF(Proc[[#This Row],[DaysAgeing]]&gt;5,"yep","on track")</f>
        <v>yep</v>
      </c>
      <c r="Q9797" s="2">
        <f ca="1">IF(Proc[[#This Row],[DateClosed]]="",ABS(NETWORKDAYS(Proc[[#This Row],[DateOpened]],TODAY()))-1,ABS(NETWORKDAYS(Proc[[#This Row],[DateOpened]],Proc[[#This Row],[DateClosed]]))-1)</f>
        <v>7</v>
      </c>
      <c r="R9797" s="140" t="s">
        <v>476</v>
      </c>
      <c r="S9797" s="155"/>
      <c r="T9797" s="155"/>
    </row>
    <row r="9798" spans="1:20" hidden="1">
      <c r="A9798" s="156" t="s">
        <v>11874</v>
      </c>
      <c r="B9798" s="155" t="str">
        <f>IFERROR(VLOOKUP(Proc[[#This Row],[App]],Table2[],3,0),"open")</f>
        <v>ok</v>
      </c>
      <c r="C9798" s="156" t="s">
        <v>369</v>
      </c>
      <c r="D9798" t="s">
        <v>12061</v>
      </c>
      <c r="E9798" t="s">
        <v>11699</v>
      </c>
      <c r="F9798" s="155" t="s">
        <v>11699</v>
      </c>
      <c r="G9798" s="156" t="s">
        <v>400</v>
      </c>
      <c r="H9798" s="155" t="str">
        <f>IF(Proc[[#This Row],[type]]="LFF (MDG-F)",MID(Proc[[#This Row],[Obj]],13,10),"")</f>
        <v/>
      </c>
      <c r="I9798" s="156"/>
      <c r="J9798" s="155" t="b">
        <f>Proc[[#This Row],[Requested]]=Proc[[#This Row],[CurrentParent]]</f>
        <v>1</v>
      </c>
      <c r="K9798" s="155" t="str">
        <f>IF(Proc[[#This Row],[Author]]="Marcela Urrego",VLOOKUP(LEFT(Proc[[#This Row],[Requested]],1),Table3[#All],2,0),VLOOKUP(Proc[[#This Row],[Author]],Table4[],2,0))</f>
        <v>HC</v>
      </c>
      <c r="L9798" s="155" t="s">
        <v>7801</v>
      </c>
      <c r="M9798" s="140">
        <v>46106</v>
      </c>
      <c r="N9798" s="140"/>
      <c r="O9798" s="140"/>
      <c r="P9798" s="140" t="str">
        <f ca="1">IF(Proc[[#This Row],[DaysAgeing]]&gt;5,"yep","on track")</f>
        <v>yep</v>
      </c>
      <c r="Q9798" s="2">
        <f ca="1">IF(Proc[[#This Row],[DateClosed]]="",ABS(NETWORKDAYS(Proc[[#This Row],[DateOpened]],TODAY()))-1,ABS(NETWORKDAYS(Proc[[#This Row],[DateOpened]],Proc[[#This Row],[DateClosed]]))-1)</f>
        <v>7</v>
      </c>
      <c r="R9798" s="140" t="s">
        <v>476</v>
      </c>
      <c r="S9798" s="155"/>
      <c r="T9798" s="155"/>
    </row>
    <row r="9799" spans="1:20" hidden="1">
      <c r="A9799" s="156" t="s">
        <v>11874</v>
      </c>
      <c r="B9799" s="155" t="str">
        <f>IFERROR(VLOOKUP(Proc[[#This Row],[App]],Table2[],3,0),"open")</f>
        <v>ok</v>
      </c>
      <c r="C9799" s="156" t="s">
        <v>369</v>
      </c>
      <c r="D9799" t="s">
        <v>12062</v>
      </c>
      <c r="E9799" t="s">
        <v>11699</v>
      </c>
      <c r="F9799" s="155" t="s">
        <v>11699</v>
      </c>
      <c r="G9799" s="156" t="s">
        <v>400</v>
      </c>
      <c r="H9799" s="155" t="str">
        <f>IF(Proc[[#This Row],[type]]="LFF (MDG-F)",MID(Proc[[#This Row],[Obj]],13,10),"")</f>
        <v/>
      </c>
      <c r="I9799" s="156"/>
      <c r="J9799" s="155" t="b">
        <f>Proc[[#This Row],[Requested]]=Proc[[#This Row],[CurrentParent]]</f>
        <v>1</v>
      </c>
      <c r="K9799" s="155" t="str">
        <f>IF(Proc[[#This Row],[Author]]="Marcela Urrego",VLOOKUP(LEFT(Proc[[#This Row],[Requested]],1),Table3[#All],2,0),VLOOKUP(Proc[[#This Row],[Author]],Table4[],2,0))</f>
        <v>HC</v>
      </c>
      <c r="L9799" s="155" t="s">
        <v>7801</v>
      </c>
      <c r="M9799" s="140">
        <v>46106</v>
      </c>
      <c r="N9799" s="140"/>
      <c r="O9799" s="140"/>
      <c r="P9799" s="140" t="str">
        <f ca="1">IF(Proc[[#This Row],[DaysAgeing]]&gt;5,"yep","on track")</f>
        <v>yep</v>
      </c>
      <c r="Q9799" s="2">
        <f ca="1">IF(Proc[[#This Row],[DateClosed]]="",ABS(NETWORKDAYS(Proc[[#This Row],[DateOpened]],TODAY()))-1,ABS(NETWORKDAYS(Proc[[#This Row],[DateOpened]],Proc[[#This Row],[DateClosed]]))-1)</f>
        <v>7</v>
      </c>
      <c r="R9799" s="140" t="s">
        <v>476</v>
      </c>
      <c r="S9799" s="155"/>
      <c r="T9799" s="155"/>
    </row>
    <row r="9800" spans="1:20" hidden="1">
      <c r="A9800" s="156" t="s">
        <v>11874</v>
      </c>
      <c r="B9800" s="155" t="str">
        <f>IFERROR(VLOOKUP(Proc[[#This Row],[App]],Table2[],3,0),"open")</f>
        <v>ok</v>
      </c>
      <c r="C9800" s="156" t="s">
        <v>369</v>
      </c>
      <c r="D9800" t="s">
        <v>12063</v>
      </c>
      <c r="E9800" t="s">
        <v>11699</v>
      </c>
      <c r="F9800" s="155" t="s">
        <v>11699</v>
      </c>
      <c r="G9800" s="156" t="s">
        <v>400</v>
      </c>
      <c r="H9800" s="155" t="str">
        <f>IF(Proc[[#This Row],[type]]="LFF (MDG-F)",MID(Proc[[#This Row],[Obj]],13,10),"")</f>
        <v/>
      </c>
      <c r="I9800" s="156"/>
      <c r="J9800" s="155" t="b">
        <f>Proc[[#This Row],[Requested]]=Proc[[#This Row],[CurrentParent]]</f>
        <v>1</v>
      </c>
      <c r="K9800" s="155" t="str">
        <f>IF(Proc[[#This Row],[Author]]="Marcela Urrego",VLOOKUP(LEFT(Proc[[#This Row],[Requested]],1),Table3[#All],2,0),VLOOKUP(Proc[[#This Row],[Author]],Table4[],2,0))</f>
        <v>HC</v>
      </c>
      <c r="L9800" s="155" t="s">
        <v>7801</v>
      </c>
      <c r="M9800" s="140">
        <v>46106</v>
      </c>
      <c r="N9800" s="140"/>
      <c r="O9800" s="140"/>
      <c r="P9800" s="140" t="str">
        <f ca="1">IF(Proc[[#This Row],[DaysAgeing]]&gt;5,"yep","on track")</f>
        <v>yep</v>
      </c>
      <c r="Q9800" s="2">
        <f ca="1">IF(Proc[[#This Row],[DateClosed]]="",ABS(NETWORKDAYS(Proc[[#This Row],[DateOpened]],TODAY()))-1,ABS(NETWORKDAYS(Proc[[#This Row],[DateOpened]],Proc[[#This Row],[DateClosed]]))-1)</f>
        <v>7</v>
      </c>
      <c r="R9800" s="140" t="s">
        <v>476</v>
      </c>
      <c r="S9800" s="155"/>
      <c r="T9800" s="155"/>
    </row>
    <row r="9801" spans="1:20" hidden="1">
      <c r="A9801" s="156" t="s">
        <v>11874</v>
      </c>
      <c r="B9801" s="155" t="str">
        <f>IFERROR(VLOOKUP(Proc[[#This Row],[App]],Table2[],3,0),"open")</f>
        <v>ok</v>
      </c>
      <c r="C9801" s="156" t="s">
        <v>369</v>
      </c>
      <c r="D9801" t="s">
        <v>12064</v>
      </c>
      <c r="E9801" t="s">
        <v>11699</v>
      </c>
      <c r="F9801" s="155" t="s">
        <v>11699</v>
      </c>
      <c r="G9801" s="156" t="s">
        <v>400</v>
      </c>
      <c r="H9801" s="155" t="str">
        <f>IF(Proc[[#This Row],[type]]="LFF (MDG-F)",MID(Proc[[#This Row],[Obj]],13,10),"")</f>
        <v/>
      </c>
      <c r="I9801" s="156"/>
      <c r="J9801" s="155" t="b">
        <f>Proc[[#This Row],[Requested]]=Proc[[#This Row],[CurrentParent]]</f>
        <v>1</v>
      </c>
      <c r="K9801" s="155" t="str">
        <f>IF(Proc[[#This Row],[Author]]="Marcela Urrego",VLOOKUP(LEFT(Proc[[#This Row],[Requested]],1),Table3[#All],2,0),VLOOKUP(Proc[[#This Row],[Author]],Table4[],2,0))</f>
        <v>HC</v>
      </c>
      <c r="L9801" s="155" t="s">
        <v>7801</v>
      </c>
      <c r="M9801" s="140">
        <v>46106</v>
      </c>
      <c r="N9801" s="140"/>
      <c r="O9801" s="140"/>
      <c r="P9801" s="140" t="str">
        <f ca="1">IF(Proc[[#This Row],[DaysAgeing]]&gt;5,"yep","on track")</f>
        <v>yep</v>
      </c>
      <c r="Q9801" s="2">
        <f ca="1">IF(Proc[[#This Row],[DateClosed]]="",ABS(NETWORKDAYS(Proc[[#This Row],[DateOpened]],TODAY()))-1,ABS(NETWORKDAYS(Proc[[#This Row],[DateOpened]],Proc[[#This Row],[DateClosed]]))-1)</f>
        <v>7</v>
      </c>
      <c r="R9801" s="140" t="s">
        <v>476</v>
      </c>
      <c r="S9801" s="155"/>
      <c r="T9801" s="155"/>
    </row>
    <row r="9802" spans="1:20" hidden="1">
      <c r="A9802" s="156" t="s">
        <v>11874</v>
      </c>
      <c r="B9802" s="155" t="str">
        <f>IFERROR(VLOOKUP(Proc[[#This Row],[App]],Table2[],3,0),"open")</f>
        <v>ok</v>
      </c>
      <c r="C9802" s="156" t="s">
        <v>369</v>
      </c>
      <c r="D9802" t="s">
        <v>12065</v>
      </c>
      <c r="E9802" t="s">
        <v>11699</v>
      </c>
      <c r="F9802" s="155" t="s">
        <v>11699</v>
      </c>
      <c r="G9802" s="156" t="s">
        <v>400</v>
      </c>
      <c r="H9802" s="155" t="str">
        <f>IF(Proc[[#This Row],[type]]="LFF (MDG-F)",MID(Proc[[#This Row],[Obj]],13,10),"")</f>
        <v/>
      </c>
      <c r="I9802" s="156"/>
      <c r="J9802" s="155" t="b">
        <f>Proc[[#This Row],[Requested]]=Proc[[#This Row],[CurrentParent]]</f>
        <v>1</v>
      </c>
      <c r="K9802" s="155" t="str">
        <f>IF(Proc[[#This Row],[Author]]="Marcela Urrego",VLOOKUP(LEFT(Proc[[#This Row],[Requested]],1),Table3[#All],2,0),VLOOKUP(Proc[[#This Row],[Author]],Table4[],2,0))</f>
        <v>HC</v>
      </c>
      <c r="L9802" s="155" t="s">
        <v>7801</v>
      </c>
      <c r="M9802" s="140">
        <v>46106</v>
      </c>
      <c r="N9802" s="140"/>
      <c r="O9802" s="140"/>
      <c r="P9802" s="140" t="str">
        <f ca="1">IF(Proc[[#This Row],[DaysAgeing]]&gt;5,"yep","on track")</f>
        <v>yep</v>
      </c>
      <c r="Q9802" s="2">
        <f ca="1">IF(Proc[[#This Row],[DateClosed]]="",ABS(NETWORKDAYS(Proc[[#This Row],[DateOpened]],TODAY()))-1,ABS(NETWORKDAYS(Proc[[#This Row],[DateOpened]],Proc[[#This Row],[DateClosed]]))-1)</f>
        <v>7</v>
      </c>
      <c r="R9802" s="140" t="s">
        <v>476</v>
      </c>
      <c r="S9802" s="155"/>
      <c r="T9802" s="155"/>
    </row>
    <row r="9803" spans="1:20" hidden="1">
      <c r="A9803" s="156" t="s">
        <v>11874</v>
      </c>
      <c r="B9803" s="155" t="str">
        <f>IFERROR(VLOOKUP(Proc[[#This Row],[App]],Table2[],3,0),"open")</f>
        <v>ok</v>
      </c>
      <c r="C9803" s="156" t="s">
        <v>369</v>
      </c>
      <c r="D9803" t="s">
        <v>12066</v>
      </c>
      <c r="E9803" t="s">
        <v>11699</v>
      </c>
      <c r="F9803" s="155" t="s">
        <v>11699</v>
      </c>
      <c r="G9803" s="156" t="s">
        <v>400</v>
      </c>
      <c r="H9803" s="155" t="str">
        <f>IF(Proc[[#This Row],[type]]="LFF (MDG-F)",MID(Proc[[#This Row],[Obj]],13,10),"")</f>
        <v/>
      </c>
      <c r="I9803" s="156"/>
      <c r="J9803" s="155" t="b">
        <f>Proc[[#This Row],[Requested]]=Proc[[#This Row],[CurrentParent]]</f>
        <v>1</v>
      </c>
      <c r="K9803" s="155" t="str">
        <f>IF(Proc[[#This Row],[Author]]="Marcela Urrego",VLOOKUP(LEFT(Proc[[#This Row],[Requested]],1),Table3[#All],2,0),VLOOKUP(Proc[[#This Row],[Author]],Table4[],2,0))</f>
        <v>HC</v>
      </c>
      <c r="L9803" s="155" t="s">
        <v>7801</v>
      </c>
      <c r="M9803" s="140">
        <v>46106</v>
      </c>
      <c r="N9803" s="140"/>
      <c r="O9803" s="140"/>
      <c r="P9803" s="140" t="str">
        <f ca="1">IF(Proc[[#This Row],[DaysAgeing]]&gt;5,"yep","on track")</f>
        <v>yep</v>
      </c>
      <c r="Q9803" s="2">
        <f ca="1">IF(Proc[[#This Row],[DateClosed]]="",ABS(NETWORKDAYS(Proc[[#This Row],[DateOpened]],TODAY()))-1,ABS(NETWORKDAYS(Proc[[#This Row],[DateOpened]],Proc[[#This Row],[DateClosed]]))-1)</f>
        <v>7</v>
      </c>
      <c r="R9803" s="140" t="s">
        <v>476</v>
      </c>
      <c r="S9803" s="155"/>
      <c r="T9803" s="155"/>
    </row>
    <row r="9804" spans="1:20" hidden="1">
      <c r="A9804" s="156" t="s">
        <v>11874</v>
      </c>
      <c r="B9804" s="155" t="str">
        <f>IFERROR(VLOOKUP(Proc[[#This Row],[App]],Table2[],3,0),"open")</f>
        <v>ok</v>
      </c>
      <c r="C9804" s="156" t="s">
        <v>369</v>
      </c>
      <c r="D9804" t="s">
        <v>12067</v>
      </c>
      <c r="E9804" t="s">
        <v>11699</v>
      </c>
      <c r="F9804" s="155" t="s">
        <v>11699</v>
      </c>
      <c r="G9804" s="156" t="s">
        <v>400</v>
      </c>
      <c r="H9804" s="155" t="str">
        <f>IF(Proc[[#This Row],[type]]="LFF (MDG-F)",MID(Proc[[#This Row],[Obj]],13,10),"")</f>
        <v/>
      </c>
      <c r="I9804" s="156"/>
      <c r="J9804" s="155" t="b">
        <f>Proc[[#This Row],[Requested]]=Proc[[#This Row],[CurrentParent]]</f>
        <v>1</v>
      </c>
      <c r="K9804" s="155" t="str">
        <f>IF(Proc[[#This Row],[Author]]="Marcela Urrego",VLOOKUP(LEFT(Proc[[#This Row],[Requested]],1),Table3[#All],2,0),VLOOKUP(Proc[[#This Row],[Author]],Table4[],2,0))</f>
        <v>HC</v>
      </c>
      <c r="L9804" s="155" t="s">
        <v>7801</v>
      </c>
      <c r="M9804" s="140">
        <v>46106</v>
      </c>
      <c r="N9804" s="140"/>
      <c r="O9804" s="140"/>
      <c r="P9804" s="140" t="str">
        <f ca="1">IF(Proc[[#This Row],[DaysAgeing]]&gt;5,"yep","on track")</f>
        <v>yep</v>
      </c>
      <c r="Q9804" s="2">
        <f ca="1">IF(Proc[[#This Row],[DateClosed]]="",ABS(NETWORKDAYS(Proc[[#This Row],[DateOpened]],TODAY()))-1,ABS(NETWORKDAYS(Proc[[#This Row],[DateOpened]],Proc[[#This Row],[DateClosed]]))-1)</f>
        <v>7</v>
      </c>
      <c r="R9804" s="140" t="s">
        <v>476</v>
      </c>
      <c r="S9804" s="155"/>
      <c r="T9804" s="155"/>
    </row>
    <row r="9805" spans="1:20" hidden="1">
      <c r="A9805" s="156" t="s">
        <v>11874</v>
      </c>
      <c r="B9805" s="155" t="str">
        <f>IFERROR(VLOOKUP(Proc[[#This Row],[App]],Table2[],3,0),"open")</f>
        <v>ok</v>
      </c>
      <c r="C9805" s="156" t="s">
        <v>369</v>
      </c>
      <c r="D9805" t="s">
        <v>12068</v>
      </c>
      <c r="E9805" t="s">
        <v>11699</v>
      </c>
      <c r="F9805" s="155" t="s">
        <v>11699</v>
      </c>
      <c r="G9805" s="156" t="s">
        <v>400</v>
      </c>
      <c r="H9805" s="155" t="str">
        <f>IF(Proc[[#This Row],[type]]="LFF (MDG-F)",MID(Proc[[#This Row],[Obj]],13,10),"")</f>
        <v/>
      </c>
      <c r="I9805" s="156"/>
      <c r="J9805" s="155" t="b">
        <f>Proc[[#This Row],[Requested]]=Proc[[#This Row],[CurrentParent]]</f>
        <v>1</v>
      </c>
      <c r="K9805" s="155" t="str">
        <f>IF(Proc[[#This Row],[Author]]="Marcela Urrego",VLOOKUP(LEFT(Proc[[#This Row],[Requested]],1),Table3[#All],2,0),VLOOKUP(Proc[[#This Row],[Author]],Table4[],2,0))</f>
        <v>HC</v>
      </c>
      <c r="L9805" s="155" t="s">
        <v>7801</v>
      </c>
      <c r="M9805" s="140">
        <v>46106</v>
      </c>
      <c r="N9805" s="140"/>
      <c r="O9805" s="140"/>
      <c r="P9805" s="140" t="str">
        <f ca="1">IF(Proc[[#This Row],[DaysAgeing]]&gt;5,"yep","on track")</f>
        <v>yep</v>
      </c>
      <c r="Q9805" s="2">
        <f ca="1">IF(Proc[[#This Row],[DateClosed]]="",ABS(NETWORKDAYS(Proc[[#This Row],[DateOpened]],TODAY()))-1,ABS(NETWORKDAYS(Proc[[#This Row],[DateOpened]],Proc[[#This Row],[DateClosed]]))-1)</f>
        <v>7</v>
      </c>
      <c r="R9805" s="140" t="s">
        <v>476</v>
      </c>
      <c r="S9805" s="155"/>
      <c r="T9805" s="155"/>
    </row>
    <row r="9806" spans="1:20" hidden="1">
      <c r="A9806" s="156" t="s">
        <v>11874</v>
      </c>
      <c r="B9806" s="155" t="str">
        <f>IFERROR(VLOOKUP(Proc[[#This Row],[App]],Table2[],3,0),"open")</f>
        <v>ok</v>
      </c>
      <c r="C9806" s="156" t="s">
        <v>369</v>
      </c>
      <c r="D9806" t="s">
        <v>12069</v>
      </c>
      <c r="E9806" t="s">
        <v>11699</v>
      </c>
      <c r="F9806" s="155" t="s">
        <v>11699</v>
      </c>
      <c r="G9806" s="156" t="s">
        <v>400</v>
      </c>
      <c r="H9806" s="155" t="str">
        <f>IF(Proc[[#This Row],[type]]="LFF (MDG-F)",MID(Proc[[#This Row],[Obj]],13,10),"")</f>
        <v/>
      </c>
      <c r="I9806" s="156"/>
      <c r="J9806" s="155" t="b">
        <f>Proc[[#This Row],[Requested]]=Proc[[#This Row],[CurrentParent]]</f>
        <v>1</v>
      </c>
      <c r="K9806" s="155" t="str">
        <f>IF(Proc[[#This Row],[Author]]="Marcela Urrego",VLOOKUP(LEFT(Proc[[#This Row],[Requested]],1),Table3[#All],2,0),VLOOKUP(Proc[[#This Row],[Author]],Table4[],2,0))</f>
        <v>HC</v>
      </c>
      <c r="L9806" s="155" t="s">
        <v>7801</v>
      </c>
      <c r="M9806" s="140">
        <v>46106</v>
      </c>
      <c r="N9806" s="140"/>
      <c r="O9806" s="140"/>
      <c r="P9806" s="140" t="str">
        <f ca="1">IF(Proc[[#This Row],[DaysAgeing]]&gt;5,"yep","on track")</f>
        <v>yep</v>
      </c>
      <c r="Q9806" s="2">
        <f ca="1">IF(Proc[[#This Row],[DateClosed]]="",ABS(NETWORKDAYS(Proc[[#This Row],[DateOpened]],TODAY()))-1,ABS(NETWORKDAYS(Proc[[#This Row],[DateOpened]],Proc[[#This Row],[DateClosed]]))-1)</f>
        <v>7</v>
      </c>
      <c r="R9806" s="140" t="s">
        <v>476</v>
      </c>
      <c r="S9806" s="155"/>
      <c r="T9806" s="155"/>
    </row>
    <row r="9807" spans="1:20" hidden="1">
      <c r="A9807" s="156" t="s">
        <v>11874</v>
      </c>
      <c r="B9807" s="155" t="str">
        <f>IFERROR(VLOOKUP(Proc[[#This Row],[App]],Table2[],3,0),"open")</f>
        <v>ok</v>
      </c>
      <c r="C9807" s="156" t="s">
        <v>369</v>
      </c>
      <c r="D9807" t="s">
        <v>12070</v>
      </c>
      <c r="E9807" t="s">
        <v>11699</v>
      </c>
      <c r="F9807" s="155" t="s">
        <v>11699</v>
      </c>
      <c r="G9807" s="156" t="s">
        <v>400</v>
      </c>
      <c r="H9807" s="155" t="str">
        <f>IF(Proc[[#This Row],[type]]="LFF (MDG-F)",MID(Proc[[#This Row],[Obj]],13,10),"")</f>
        <v/>
      </c>
      <c r="I9807" s="156"/>
      <c r="J9807" s="155" t="b">
        <f>Proc[[#This Row],[Requested]]=Proc[[#This Row],[CurrentParent]]</f>
        <v>1</v>
      </c>
      <c r="K9807" s="155" t="str">
        <f>IF(Proc[[#This Row],[Author]]="Marcela Urrego",VLOOKUP(LEFT(Proc[[#This Row],[Requested]],1),Table3[#All],2,0),VLOOKUP(Proc[[#This Row],[Author]],Table4[],2,0))</f>
        <v>HC</v>
      </c>
      <c r="L9807" s="155" t="s">
        <v>7801</v>
      </c>
      <c r="M9807" s="140">
        <v>46106</v>
      </c>
      <c r="N9807" s="140"/>
      <c r="O9807" s="140"/>
      <c r="P9807" s="140" t="str">
        <f ca="1">IF(Proc[[#This Row],[DaysAgeing]]&gt;5,"yep","on track")</f>
        <v>yep</v>
      </c>
      <c r="Q9807" s="2">
        <f ca="1">IF(Proc[[#This Row],[DateClosed]]="",ABS(NETWORKDAYS(Proc[[#This Row],[DateOpened]],TODAY()))-1,ABS(NETWORKDAYS(Proc[[#This Row],[DateOpened]],Proc[[#This Row],[DateClosed]]))-1)</f>
        <v>7</v>
      </c>
      <c r="R9807" s="140" t="s">
        <v>476</v>
      </c>
      <c r="S9807" s="155"/>
      <c r="T9807" s="155"/>
    </row>
    <row r="9808" spans="1:20" hidden="1">
      <c r="A9808" s="156" t="s">
        <v>11874</v>
      </c>
      <c r="B9808" s="155" t="str">
        <f>IFERROR(VLOOKUP(Proc[[#This Row],[App]],Table2[],3,0),"open")</f>
        <v>ok</v>
      </c>
      <c r="C9808" s="156" t="s">
        <v>369</v>
      </c>
      <c r="D9808" t="s">
        <v>12071</v>
      </c>
      <c r="E9808" t="s">
        <v>11699</v>
      </c>
      <c r="F9808" s="155" t="s">
        <v>11699</v>
      </c>
      <c r="G9808" s="156" t="s">
        <v>400</v>
      </c>
      <c r="H9808" s="155" t="str">
        <f>IF(Proc[[#This Row],[type]]="LFF (MDG-F)",MID(Proc[[#This Row],[Obj]],13,10),"")</f>
        <v/>
      </c>
      <c r="I9808" s="156"/>
      <c r="J9808" s="155" t="b">
        <f>Proc[[#This Row],[Requested]]=Proc[[#This Row],[CurrentParent]]</f>
        <v>1</v>
      </c>
      <c r="K9808" s="155" t="str">
        <f>IF(Proc[[#This Row],[Author]]="Marcela Urrego",VLOOKUP(LEFT(Proc[[#This Row],[Requested]],1),Table3[#All],2,0),VLOOKUP(Proc[[#This Row],[Author]],Table4[],2,0))</f>
        <v>HC</v>
      </c>
      <c r="L9808" s="155" t="s">
        <v>7801</v>
      </c>
      <c r="M9808" s="140">
        <v>46106</v>
      </c>
      <c r="N9808" s="140"/>
      <c r="O9808" s="140"/>
      <c r="P9808" s="140" t="str">
        <f ca="1">IF(Proc[[#This Row],[DaysAgeing]]&gt;5,"yep","on track")</f>
        <v>yep</v>
      </c>
      <c r="Q9808" s="2">
        <f ca="1">IF(Proc[[#This Row],[DateClosed]]="",ABS(NETWORKDAYS(Proc[[#This Row],[DateOpened]],TODAY()))-1,ABS(NETWORKDAYS(Proc[[#This Row],[DateOpened]],Proc[[#This Row],[DateClosed]]))-1)</f>
        <v>7</v>
      </c>
      <c r="R9808" s="140" t="s">
        <v>476</v>
      </c>
      <c r="S9808" s="155"/>
      <c r="T9808" s="155"/>
    </row>
    <row r="9809" spans="1:20" hidden="1">
      <c r="A9809" s="156" t="s">
        <v>11874</v>
      </c>
      <c r="B9809" s="155" t="str">
        <f>IFERROR(VLOOKUP(Proc[[#This Row],[App]],Table2[],3,0),"open")</f>
        <v>ok</v>
      </c>
      <c r="C9809" s="156" t="s">
        <v>369</v>
      </c>
      <c r="D9809" t="s">
        <v>12072</v>
      </c>
      <c r="E9809" t="s">
        <v>11699</v>
      </c>
      <c r="F9809" s="155" t="s">
        <v>11699</v>
      </c>
      <c r="G9809" s="156" t="s">
        <v>400</v>
      </c>
      <c r="H9809" s="155" t="str">
        <f>IF(Proc[[#This Row],[type]]="LFF (MDG-F)",MID(Proc[[#This Row],[Obj]],13,10),"")</f>
        <v/>
      </c>
      <c r="I9809" s="156"/>
      <c r="J9809" s="155" t="b">
        <f>Proc[[#This Row],[Requested]]=Proc[[#This Row],[CurrentParent]]</f>
        <v>1</v>
      </c>
      <c r="K9809" s="155" t="str">
        <f>IF(Proc[[#This Row],[Author]]="Marcela Urrego",VLOOKUP(LEFT(Proc[[#This Row],[Requested]],1),Table3[#All],2,0),VLOOKUP(Proc[[#This Row],[Author]],Table4[],2,0))</f>
        <v>HC</v>
      </c>
      <c r="L9809" s="155" t="s">
        <v>7801</v>
      </c>
      <c r="M9809" s="140">
        <v>46106</v>
      </c>
      <c r="N9809" s="140"/>
      <c r="O9809" s="140"/>
      <c r="P9809" s="140" t="str">
        <f ca="1">IF(Proc[[#This Row],[DaysAgeing]]&gt;5,"yep","on track")</f>
        <v>yep</v>
      </c>
      <c r="Q9809" s="2">
        <f ca="1">IF(Proc[[#This Row],[DateClosed]]="",ABS(NETWORKDAYS(Proc[[#This Row],[DateOpened]],TODAY()))-1,ABS(NETWORKDAYS(Proc[[#This Row],[DateOpened]],Proc[[#This Row],[DateClosed]]))-1)</f>
        <v>7</v>
      </c>
      <c r="R9809" s="140" t="s">
        <v>476</v>
      </c>
      <c r="S9809" s="155"/>
      <c r="T9809" s="155"/>
    </row>
    <row r="9810" spans="1:20" hidden="1">
      <c r="A9810" s="156" t="s">
        <v>11874</v>
      </c>
      <c r="B9810" s="155" t="str">
        <f>IFERROR(VLOOKUP(Proc[[#This Row],[App]],Table2[],3,0),"open")</f>
        <v>ok</v>
      </c>
      <c r="C9810" s="156" t="s">
        <v>369</v>
      </c>
      <c r="D9810" t="s">
        <v>12073</v>
      </c>
      <c r="E9810" t="s">
        <v>11699</v>
      </c>
      <c r="F9810" s="155" t="s">
        <v>11699</v>
      </c>
      <c r="G9810" s="156" t="s">
        <v>400</v>
      </c>
      <c r="H9810" s="155" t="str">
        <f>IF(Proc[[#This Row],[type]]="LFF (MDG-F)",MID(Proc[[#This Row],[Obj]],13,10),"")</f>
        <v/>
      </c>
      <c r="I9810" s="156"/>
      <c r="J9810" s="155" t="b">
        <f>Proc[[#This Row],[Requested]]=Proc[[#This Row],[CurrentParent]]</f>
        <v>1</v>
      </c>
      <c r="K9810" s="155" t="str">
        <f>IF(Proc[[#This Row],[Author]]="Marcela Urrego",VLOOKUP(LEFT(Proc[[#This Row],[Requested]],1),Table3[#All],2,0),VLOOKUP(Proc[[#This Row],[Author]],Table4[],2,0))</f>
        <v>HC</v>
      </c>
      <c r="L9810" s="155" t="s">
        <v>7801</v>
      </c>
      <c r="M9810" s="140">
        <v>46106</v>
      </c>
      <c r="N9810" s="140"/>
      <c r="O9810" s="140"/>
      <c r="P9810" s="140" t="str">
        <f ca="1">IF(Proc[[#This Row],[DaysAgeing]]&gt;5,"yep","on track")</f>
        <v>yep</v>
      </c>
      <c r="Q9810" s="2">
        <f ca="1">IF(Proc[[#This Row],[DateClosed]]="",ABS(NETWORKDAYS(Proc[[#This Row],[DateOpened]],TODAY()))-1,ABS(NETWORKDAYS(Proc[[#This Row],[DateOpened]],Proc[[#This Row],[DateClosed]]))-1)</f>
        <v>7</v>
      </c>
      <c r="R9810" s="140" t="s">
        <v>476</v>
      </c>
      <c r="S9810" s="155"/>
      <c r="T9810" s="155"/>
    </row>
    <row r="9811" spans="1:20" hidden="1">
      <c r="A9811" s="156" t="s">
        <v>11874</v>
      </c>
      <c r="B9811" s="155" t="str">
        <f>IFERROR(VLOOKUP(Proc[[#This Row],[App]],Table2[],3,0),"open")</f>
        <v>ok</v>
      </c>
      <c r="C9811" s="156" t="s">
        <v>369</v>
      </c>
      <c r="D9811" t="s">
        <v>12074</v>
      </c>
      <c r="E9811" t="s">
        <v>11699</v>
      </c>
      <c r="F9811" s="155" t="s">
        <v>11699</v>
      </c>
      <c r="G9811" s="156" t="s">
        <v>400</v>
      </c>
      <c r="H9811" s="155" t="str">
        <f>IF(Proc[[#This Row],[type]]="LFF (MDG-F)",MID(Proc[[#This Row],[Obj]],13,10),"")</f>
        <v/>
      </c>
      <c r="I9811" s="156"/>
      <c r="J9811" s="155" t="b">
        <f>Proc[[#This Row],[Requested]]=Proc[[#This Row],[CurrentParent]]</f>
        <v>1</v>
      </c>
      <c r="K9811" s="155" t="str">
        <f>IF(Proc[[#This Row],[Author]]="Marcela Urrego",VLOOKUP(LEFT(Proc[[#This Row],[Requested]],1),Table3[#All],2,0),VLOOKUP(Proc[[#This Row],[Author]],Table4[],2,0))</f>
        <v>HC</v>
      </c>
      <c r="L9811" s="155" t="s">
        <v>7801</v>
      </c>
      <c r="M9811" s="140">
        <v>46106</v>
      </c>
      <c r="N9811" s="140"/>
      <c r="O9811" s="140"/>
      <c r="P9811" s="140" t="str">
        <f ca="1">IF(Proc[[#This Row],[DaysAgeing]]&gt;5,"yep","on track")</f>
        <v>yep</v>
      </c>
      <c r="Q9811" s="2">
        <f ca="1">IF(Proc[[#This Row],[DateClosed]]="",ABS(NETWORKDAYS(Proc[[#This Row],[DateOpened]],TODAY()))-1,ABS(NETWORKDAYS(Proc[[#This Row],[DateOpened]],Proc[[#This Row],[DateClosed]]))-1)</f>
        <v>7</v>
      </c>
      <c r="R9811" s="140" t="s">
        <v>476</v>
      </c>
      <c r="S9811" s="155"/>
      <c r="T9811" s="155"/>
    </row>
    <row r="9812" spans="1:20" hidden="1">
      <c r="A9812" s="156" t="s">
        <v>11874</v>
      </c>
      <c r="B9812" s="155" t="str">
        <f>IFERROR(VLOOKUP(Proc[[#This Row],[App]],Table2[],3,0),"open")</f>
        <v>ok</v>
      </c>
      <c r="C9812" s="156" t="s">
        <v>369</v>
      </c>
      <c r="D9812" t="s">
        <v>12075</v>
      </c>
      <c r="E9812" t="s">
        <v>11699</v>
      </c>
      <c r="F9812" s="155" t="s">
        <v>11699</v>
      </c>
      <c r="G9812" s="156" t="s">
        <v>400</v>
      </c>
      <c r="H9812" s="155" t="str">
        <f>IF(Proc[[#This Row],[type]]="LFF (MDG-F)",MID(Proc[[#This Row],[Obj]],13,10),"")</f>
        <v/>
      </c>
      <c r="I9812" s="156"/>
      <c r="J9812" s="155" t="b">
        <f>Proc[[#This Row],[Requested]]=Proc[[#This Row],[CurrentParent]]</f>
        <v>1</v>
      </c>
      <c r="K9812" s="155" t="str">
        <f>IF(Proc[[#This Row],[Author]]="Marcela Urrego",VLOOKUP(LEFT(Proc[[#This Row],[Requested]],1),Table3[#All],2,0),VLOOKUP(Proc[[#This Row],[Author]],Table4[],2,0))</f>
        <v>HC</v>
      </c>
      <c r="L9812" s="155" t="s">
        <v>7801</v>
      </c>
      <c r="M9812" s="140">
        <v>46106</v>
      </c>
      <c r="N9812" s="140"/>
      <c r="O9812" s="140"/>
      <c r="P9812" s="140" t="str">
        <f ca="1">IF(Proc[[#This Row],[DaysAgeing]]&gt;5,"yep","on track")</f>
        <v>yep</v>
      </c>
      <c r="Q9812" s="2">
        <f ca="1">IF(Proc[[#This Row],[DateClosed]]="",ABS(NETWORKDAYS(Proc[[#This Row],[DateOpened]],TODAY()))-1,ABS(NETWORKDAYS(Proc[[#This Row],[DateOpened]],Proc[[#This Row],[DateClosed]]))-1)</f>
        <v>7</v>
      </c>
      <c r="R9812" s="140" t="s">
        <v>476</v>
      </c>
      <c r="S9812" s="155"/>
      <c r="T9812" s="155"/>
    </row>
    <row r="9813" spans="1:20" hidden="1">
      <c r="A9813" s="156" t="s">
        <v>11874</v>
      </c>
      <c r="B9813" s="155" t="str">
        <f>IFERROR(VLOOKUP(Proc[[#This Row],[App]],Table2[],3,0),"open")</f>
        <v>ok</v>
      </c>
      <c r="C9813" s="156" t="s">
        <v>369</v>
      </c>
      <c r="D9813" t="s">
        <v>12076</v>
      </c>
      <c r="E9813" t="s">
        <v>11699</v>
      </c>
      <c r="F9813" s="155" t="s">
        <v>11699</v>
      </c>
      <c r="G9813" s="156" t="s">
        <v>400</v>
      </c>
      <c r="H9813" s="155" t="str">
        <f>IF(Proc[[#This Row],[type]]="LFF (MDG-F)",MID(Proc[[#This Row],[Obj]],13,10),"")</f>
        <v/>
      </c>
      <c r="I9813" s="156"/>
      <c r="J9813" s="155" t="b">
        <f>Proc[[#This Row],[Requested]]=Proc[[#This Row],[CurrentParent]]</f>
        <v>1</v>
      </c>
      <c r="K9813" s="155" t="str">
        <f>IF(Proc[[#This Row],[Author]]="Marcela Urrego",VLOOKUP(LEFT(Proc[[#This Row],[Requested]],1),Table3[#All],2,0),VLOOKUP(Proc[[#This Row],[Author]],Table4[],2,0))</f>
        <v>HC</v>
      </c>
      <c r="L9813" s="155" t="s">
        <v>7801</v>
      </c>
      <c r="M9813" s="140">
        <v>46106</v>
      </c>
      <c r="N9813" s="140"/>
      <c r="O9813" s="140"/>
      <c r="P9813" s="140" t="str">
        <f ca="1">IF(Proc[[#This Row],[DaysAgeing]]&gt;5,"yep","on track")</f>
        <v>yep</v>
      </c>
      <c r="Q9813" s="2">
        <f ca="1">IF(Proc[[#This Row],[DateClosed]]="",ABS(NETWORKDAYS(Proc[[#This Row],[DateOpened]],TODAY()))-1,ABS(NETWORKDAYS(Proc[[#This Row],[DateOpened]],Proc[[#This Row],[DateClosed]]))-1)</f>
        <v>7</v>
      </c>
      <c r="R9813" s="140" t="s">
        <v>476</v>
      </c>
      <c r="S9813" s="155"/>
      <c r="T9813" s="155"/>
    </row>
    <row r="9814" spans="1:20" hidden="1">
      <c r="A9814" s="156" t="s">
        <v>11874</v>
      </c>
      <c r="B9814" s="155" t="str">
        <f>IFERROR(VLOOKUP(Proc[[#This Row],[App]],Table2[],3,0),"open")</f>
        <v>ok</v>
      </c>
      <c r="C9814" s="156" t="s">
        <v>369</v>
      </c>
      <c r="D9814" t="s">
        <v>12077</v>
      </c>
      <c r="E9814" t="s">
        <v>11699</v>
      </c>
      <c r="F9814" s="155" t="s">
        <v>11699</v>
      </c>
      <c r="G9814" s="156" t="s">
        <v>400</v>
      </c>
      <c r="H9814" s="155" t="str">
        <f>IF(Proc[[#This Row],[type]]="LFF (MDG-F)",MID(Proc[[#This Row],[Obj]],13,10),"")</f>
        <v/>
      </c>
      <c r="I9814" s="156"/>
      <c r="J9814" s="155" t="b">
        <f>Proc[[#This Row],[Requested]]=Proc[[#This Row],[CurrentParent]]</f>
        <v>1</v>
      </c>
      <c r="K9814" s="155" t="str">
        <f>IF(Proc[[#This Row],[Author]]="Marcela Urrego",VLOOKUP(LEFT(Proc[[#This Row],[Requested]],1),Table3[#All],2,0),VLOOKUP(Proc[[#This Row],[Author]],Table4[],2,0))</f>
        <v>HC</v>
      </c>
      <c r="L9814" s="155" t="s">
        <v>7801</v>
      </c>
      <c r="M9814" s="140">
        <v>46106</v>
      </c>
      <c r="N9814" s="140"/>
      <c r="O9814" s="140"/>
      <c r="P9814" s="140" t="str">
        <f ca="1">IF(Proc[[#This Row],[DaysAgeing]]&gt;5,"yep","on track")</f>
        <v>yep</v>
      </c>
      <c r="Q9814" s="2">
        <f ca="1">IF(Proc[[#This Row],[DateClosed]]="",ABS(NETWORKDAYS(Proc[[#This Row],[DateOpened]],TODAY()))-1,ABS(NETWORKDAYS(Proc[[#This Row],[DateOpened]],Proc[[#This Row],[DateClosed]]))-1)</f>
        <v>7</v>
      </c>
      <c r="R9814" s="140" t="s">
        <v>476</v>
      </c>
      <c r="S9814" s="155"/>
      <c r="T9814" s="155"/>
    </row>
    <row r="9815" spans="1:20" hidden="1">
      <c r="A9815" s="156" t="s">
        <v>11874</v>
      </c>
      <c r="B9815" s="155" t="str">
        <f>IFERROR(VLOOKUP(Proc[[#This Row],[App]],Table2[],3,0),"open")</f>
        <v>ok</v>
      </c>
      <c r="C9815" s="156" t="s">
        <v>369</v>
      </c>
      <c r="D9815" t="s">
        <v>12078</v>
      </c>
      <c r="E9815" t="s">
        <v>11699</v>
      </c>
      <c r="F9815" s="155" t="s">
        <v>11699</v>
      </c>
      <c r="G9815" s="156" t="s">
        <v>400</v>
      </c>
      <c r="H9815" s="155" t="str">
        <f>IF(Proc[[#This Row],[type]]="LFF (MDG-F)",MID(Proc[[#This Row],[Obj]],13,10),"")</f>
        <v/>
      </c>
      <c r="I9815" s="156"/>
      <c r="J9815" s="155" t="b">
        <f>Proc[[#This Row],[Requested]]=Proc[[#This Row],[CurrentParent]]</f>
        <v>1</v>
      </c>
      <c r="K9815" s="155" t="str">
        <f>IF(Proc[[#This Row],[Author]]="Marcela Urrego",VLOOKUP(LEFT(Proc[[#This Row],[Requested]],1),Table3[#All],2,0),VLOOKUP(Proc[[#This Row],[Author]],Table4[],2,0))</f>
        <v>HC</v>
      </c>
      <c r="L9815" s="155" t="s">
        <v>7801</v>
      </c>
      <c r="M9815" s="140">
        <v>46106</v>
      </c>
      <c r="N9815" s="140"/>
      <c r="O9815" s="140"/>
      <c r="P9815" s="140" t="str">
        <f ca="1">IF(Proc[[#This Row],[DaysAgeing]]&gt;5,"yep","on track")</f>
        <v>yep</v>
      </c>
      <c r="Q9815" s="2">
        <f ca="1">IF(Proc[[#This Row],[DateClosed]]="",ABS(NETWORKDAYS(Proc[[#This Row],[DateOpened]],TODAY()))-1,ABS(NETWORKDAYS(Proc[[#This Row],[DateOpened]],Proc[[#This Row],[DateClosed]]))-1)</f>
        <v>7</v>
      </c>
      <c r="R9815" s="140" t="s">
        <v>476</v>
      </c>
      <c r="S9815" s="155"/>
      <c r="T9815" s="155"/>
    </row>
    <row r="9816" spans="1:20" hidden="1">
      <c r="A9816" s="156" t="s">
        <v>11874</v>
      </c>
      <c r="B9816" s="155" t="str">
        <f>IFERROR(VLOOKUP(Proc[[#This Row],[App]],Table2[],3,0),"open")</f>
        <v>ok</v>
      </c>
      <c r="C9816" s="156" t="s">
        <v>369</v>
      </c>
      <c r="D9816" t="s">
        <v>12079</v>
      </c>
      <c r="E9816" t="s">
        <v>11699</v>
      </c>
      <c r="F9816" s="155" t="s">
        <v>11699</v>
      </c>
      <c r="G9816" s="156" t="s">
        <v>400</v>
      </c>
      <c r="H9816" s="155" t="str">
        <f>IF(Proc[[#This Row],[type]]="LFF (MDG-F)",MID(Proc[[#This Row],[Obj]],13,10),"")</f>
        <v/>
      </c>
      <c r="I9816" s="156"/>
      <c r="J9816" s="155" t="b">
        <f>Proc[[#This Row],[Requested]]=Proc[[#This Row],[CurrentParent]]</f>
        <v>1</v>
      </c>
      <c r="K9816" s="155" t="str">
        <f>IF(Proc[[#This Row],[Author]]="Marcela Urrego",VLOOKUP(LEFT(Proc[[#This Row],[Requested]],1),Table3[#All],2,0),VLOOKUP(Proc[[#This Row],[Author]],Table4[],2,0))</f>
        <v>HC</v>
      </c>
      <c r="L9816" s="155" t="s">
        <v>7801</v>
      </c>
      <c r="M9816" s="140">
        <v>46106</v>
      </c>
      <c r="N9816" s="140"/>
      <c r="O9816" s="140"/>
      <c r="P9816" s="140" t="str">
        <f ca="1">IF(Proc[[#This Row],[DaysAgeing]]&gt;5,"yep","on track")</f>
        <v>yep</v>
      </c>
      <c r="Q9816" s="2">
        <f ca="1">IF(Proc[[#This Row],[DateClosed]]="",ABS(NETWORKDAYS(Proc[[#This Row],[DateOpened]],TODAY()))-1,ABS(NETWORKDAYS(Proc[[#This Row],[DateOpened]],Proc[[#This Row],[DateClosed]]))-1)</f>
        <v>7</v>
      </c>
      <c r="R9816" s="140" t="s">
        <v>476</v>
      </c>
      <c r="S9816" s="155"/>
      <c r="T9816" s="155"/>
    </row>
    <row r="9817" spans="1:20" hidden="1">
      <c r="A9817" s="156" t="s">
        <v>11874</v>
      </c>
      <c r="B9817" s="155" t="str">
        <f>IFERROR(VLOOKUP(Proc[[#This Row],[App]],Table2[],3,0),"open")</f>
        <v>ok</v>
      </c>
      <c r="C9817" s="156" t="s">
        <v>369</v>
      </c>
      <c r="D9817" t="s">
        <v>12080</v>
      </c>
      <c r="E9817" t="s">
        <v>11699</v>
      </c>
      <c r="F9817" s="155" t="s">
        <v>11699</v>
      </c>
      <c r="G9817" s="156" t="s">
        <v>400</v>
      </c>
      <c r="H9817" s="155" t="str">
        <f>IF(Proc[[#This Row],[type]]="LFF (MDG-F)",MID(Proc[[#This Row],[Obj]],13,10),"")</f>
        <v/>
      </c>
      <c r="I9817" s="156"/>
      <c r="J9817" s="155" t="b">
        <f>Proc[[#This Row],[Requested]]=Proc[[#This Row],[CurrentParent]]</f>
        <v>1</v>
      </c>
      <c r="K9817" s="155" t="str">
        <f>IF(Proc[[#This Row],[Author]]="Marcela Urrego",VLOOKUP(LEFT(Proc[[#This Row],[Requested]],1),Table3[#All],2,0),VLOOKUP(Proc[[#This Row],[Author]],Table4[],2,0))</f>
        <v>HC</v>
      </c>
      <c r="L9817" s="155" t="s">
        <v>7801</v>
      </c>
      <c r="M9817" s="140">
        <v>46106</v>
      </c>
      <c r="N9817" s="140"/>
      <c r="O9817" s="140"/>
      <c r="P9817" s="140" t="str">
        <f ca="1">IF(Proc[[#This Row],[DaysAgeing]]&gt;5,"yep","on track")</f>
        <v>yep</v>
      </c>
      <c r="Q9817" s="2">
        <f ca="1">IF(Proc[[#This Row],[DateClosed]]="",ABS(NETWORKDAYS(Proc[[#This Row],[DateOpened]],TODAY()))-1,ABS(NETWORKDAYS(Proc[[#This Row],[DateOpened]],Proc[[#This Row],[DateClosed]]))-1)</f>
        <v>7</v>
      </c>
      <c r="R9817" s="140" t="s">
        <v>476</v>
      </c>
      <c r="S9817" s="155"/>
      <c r="T9817" s="155"/>
    </row>
    <row r="9818" spans="1:20" hidden="1">
      <c r="A9818" s="156" t="s">
        <v>11874</v>
      </c>
      <c r="B9818" s="155" t="str">
        <f>IFERROR(VLOOKUP(Proc[[#This Row],[App]],Table2[],3,0),"open")</f>
        <v>ok</v>
      </c>
      <c r="C9818" s="156" t="s">
        <v>369</v>
      </c>
      <c r="D9818" t="s">
        <v>12081</v>
      </c>
      <c r="E9818" t="s">
        <v>11699</v>
      </c>
      <c r="F9818" s="155" t="s">
        <v>11699</v>
      </c>
      <c r="G9818" s="156" t="s">
        <v>400</v>
      </c>
      <c r="H9818" s="155" t="str">
        <f>IF(Proc[[#This Row],[type]]="LFF (MDG-F)",MID(Proc[[#This Row],[Obj]],13,10),"")</f>
        <v/>
      </c>
      <c r="I9818" s="156"/>
      <c r="J9818" s="155" t="b">
        <f>Proc[[#This Row],[Requested]]=Proc[[#This Row],[CurrentParent]]</f>
        <v>1</v>
      </c>
      <c r="K9818" s="155" t="str">
        <f>IF(Proc[[#This Row],[Author]]="Marcela Urrego",VLOOKUP(LEFT(Proc[[#This Row],[Requested]],1),Table3[#All],2,0),VLOOKUP(Proc[[#This Row],[Author]],Table4[],2,0))</f>
        <v>HC</v>
      </c>
      <c r="L9818" s="155" t="s">
        <v>7801</v>
      </c>
      <c r="M9818" s="140">
        <v>46106</v>
      </c>
      <c r="N9818" s="140"/>
      <c r="O9818" s="140"/>
      <c r="P9818" s="140" t="str">
        <f ca="1">IF(Proc[[#This Row],[DaysAgeing]]&gt;5,"yep","on track")</f>
        <v>yep</v>
      </c>
      <c r="Q9818" s="2">
        <f ca="1">IF(Proc[[#This Row],[DateClosed]]="",ABS(NETWORKDAYS(Proc[[#This Row],[DateOpened]],TODAY()))-1,ABS(NETWORKDAYS(Proc[[#This Row],[DateOpened]],Proc[[#This Row],[DateClosed]]))-1)</f>
        <v>7</v>
      </c>
      <c r="R9818" s="140" t="s">
        <v>476</v>
      </c>
      <c r="S9818" s="155"/>
      <c r="T9818" s="155"/>
    </row>
    <row r="9819" spans="1:20" hidden="1">
      <c r="A9819" s="156" t="s">
        <v>11874</v>
      </c>
      <c r="B9819" s="155" t="str">
        <f>IFERROR(VLOOKUP(Proc[[#This Row],[App]],Table2[],3,0),"open")</f>
        <v>ok</v>
      </c>
      <c r="C9819" s="156" t="s">
        <v>369</v>
      </c>
      <c r="D9819" t="s">
        <v>12082</v>
      </c>
      <c r="E9819" t="s">
        <v>11699</v>
      </c>
      <c r="F9819" s="155" t="s">
        <v>11699</v>
      </c>
      <c r="G9819" s="156" t="s">
        <v>400</v>
      </c>
      <c r="H9819" s="155" t="str">
        <f>IF(Proc[[#This Row],[type]]="LFF (MDG-F)",MID(Proc[[#This Row],[Obj]],13,10),"")</f>
        <v/>
      </c>
      <c r="I9819" s="156"/>
      <c r="J9819" s="155" t="b">
        <f>Proc[[#This Row],[Requested]]=Proc[[#This Row],[CurrentParent]]</f>
        <v>1</v>
      </c>
      <c r="K9819" s="155" t="str">
        <f>IF(Proc[[#This Row],[Author]]="Marcela Urrego",VLOOKUP(LEFT(Proc[[#This Row],[Requested]],1),Table3[#All],2,0),VLOOKUP(Proc[[#This Row],[Author]],Table4[],2,0))</f>
        <v>HC</v>
      </c>
      <c r="L9819" s="155" t="s">
        <v>7801</v>
      </c>
      <c r="M9819" s="140">
        <v>46106</v>
      </c>
      <c r="N9819" s="140"/>
      <c r="O9819" s="140"/>
      <c r="P9819" s="140" t="str">
        <f ca="1">IF(Proc[[#This Row],[DaysAgeing]]&gt;5,"yep","on track")</f>
        <v>yep</v>
      </c>
      <c r="Q9819" s="2">
        <f ca="1">IF(Proc[[#This Row],[DateClosed]]="",ABS(NETWORKDAYS(Proc[[#This Row],[DateOpened]],TODAY()))-1,ABS(NETWORKDAYS(Proc[[#This Row],[DateOpened]],Proc[[#This Row],[DateClosed]]))-1)</f>
        <v>7</v>
      </c>
      <c r="R9819" s="140" t="s">
        <v>476</v>
      </c>
      <c r="S9819" s="155"/>
      <c r="T9819" s="155"/>
    </row>
    <row r="9820" spans="1:20" hidden="1">
      <c r="A9820" s="156" t="s">
        <v>11874</v>
      </c>
      <c r="B9820" s="155" t="str">
        <f>IFERROR(VLOOKUP(Proc[[#This Row],[App]],Table2[],3,0),"open")</f>
        <v>ok</v>
      </c>
      <c r="C9820" s="156" t="s">
        <v>369</v>
      </c>
      <c r="D9820" t="s">
        <v>12083</v>
      </c>
      <c r="E9820" t="s">
        <v>11699</v>
      </c>
      <c r="F9820" s="155" t="s">
        <v>11699</v>
      </c>
      <c r="G9820" s="156" t="s">
        <v>400</v>
      </c>
      <c r="H9820" s="155" t="str">
        <f>IF(Proc[[#This Row],[type]]="LFF (MDG-F)",MID(Proc[[#This Row],[Obj]],13,10),"")</f>
        <v/>
      </c>
      <c r="I9820" s="156"/>
      <c r="J9820" s="155" t="b">
        <f>Proc[[#This Row],[Requested]]=Proc[[#This Row],[CurrentParent]]</f>
        <v>1</v>
      </c>
      <c r="K9820" s="155" t="str">
        <f>IF(Proc[[#This Row],[Author]]="Marcela Urrego",VLOOKUP(LEFT(Proc[[#This Row],[Requested]],1),Table3[#All],2,0),VLOOKUP(Proc[[#This Row],[Author]],Table4[],2,0))</f>
        <v>HC</v>
      </c>
      <c r="L9820" s="155" t="s">
        <v>7801</v>
      </c>
      <c r="M9820" s="140">
        <v>46106</v>
      </c>
      <c r="N9820" s="140"/>
      <c r="O9820" s="140"/>
      <c r="P9820" s="140" t="str">
        <f ca="1">IF(Proc[[#This Row],[DaysAgeing]]&gt;5,"yep","on track")</f>
        <v>yep</v>
      </c>
      <c r="Q9820" s="2">
        <f ca="1">IF(Proc[[#This Row],[DateClosed]]="",ABS(NETWORKDAYS(Proc[[#This Row],[DateOpened]],TODAY()))-1,ABS(NETWORKDAYS(Proc[[#This Row],[DateOpened]],Proc[[#This Row],[DateClosed]]))-1)</f>
        <v>7</v>
      </c>
      <c r="R9820" s="140" t="s">
        <v>476</v>
      </c>
      <c r="S9820" s="155"/>
      <c r="T9820" s="155"/>
    </row>
    <row r="9821" spans="1:20" hidden="1">
      <c r="A9821" s="156" t="s">
        <v>11874</v>
      </c>
      <c r="B9821" s="155" t="str">
        <f>IFERROR(VLOOKUP(Proc[[#This Row],[App]],Table2[],3,0),"open")</f>
        <v>ok</v>
      </c>
      <c r="C9821" s="156" t="s">
        <v>369</v>
      </c>
      <c r="D9821" t="s">
        <v>12084</v>
      </c>
      <c r="E9821" t="s">
        <v>11699</v>
      </c>
      <c r="F9821" s="155" t="s">
        <v>11699</v>
      </c>
      <c r="G9821" s="156" t="s">
        <v>400</v>
      </c>
      <c r="H9821" s="155" t="str">
        <f>IF(Proc[[#This Row],[type]]="LFF (MDG-F)",MID(Proc[[#This Row],[Obj]],13,10),"")</f>
        <v/>
      </c>
      <c r="I9821" s="156"/>
      <c r="J9821" s="155" t="b">
        <f>Proc[[#This Row],[Requested]]=Proc[[#This Row],[CurrentParent]]</f>
        <v>1</v>
      </c>
      <c r="K9821" s="155" t="str">
        <f>IF(Proc[[#This Row],[Author]]="Marcela Urrego",VLOOKUP(LEFT(Proc[[#This Row],[Requested]],1),Table3[#All],2,0),VLOOKUP(Proc[[#This Row],[Author]],Table4[],2,0))</f>
        <v>HC</v>
      </c>
      <c r="L9821" s="155" t="s">
        <v>7801</v>
      </c>
      <c r="M9821" s="140">
        <v>46106</v>
      </c>
      <c r="N9821" s="140"/>
      <c r="O9821" s="140"/>
      <c r="P9821" s="140" t="str">
        <f ca="1">IF(Proc[[#This Row],[DaysAgeing]]&gt;5,"yep","on track")</f>
        <v>yep</v>
      </c>
      <c r="Q9821" s="2">
        <f ca="1">IF(Proc[[#This Row],[DateClosed]]="",ABS(NETWORKDAYS(Proc[[#This Row],[DateOpened]],TODAY()))-1,ABS(NETWORKDAYS(Proc[[#This Row],[DateOpened]],Proc[[#This Row],[DateClosed]]))-1)</f>
        <v>7</v>
      </c>
      <c r="R9821" s="140" t="s">
        <v>476</v>
      </c>
      <c r="S9821" s="155"/>
      <c r="T9821" s="155"/>
    </row>
    <row r="9822" spans="1:20" hidden="1">
      <c r="A9822" s="156" t="s">
        <v>11874</v>
      </c>
      <c r="B9822" s="155" t="str">
        <f>IFERROR(VLOOKUP(Proc[[#This Row],[App]],Table2[],3,0),"open")</f>
        <v>ok</v>
      </c>
      <c r="C9822" s="156" t="s">
        <v>369</v>
      </c>
      <c r="D9822" t="s">
        <v>12085</v>
      </c>
      <c r="E9822" t="s">
        <v>11699</v>
      </c>
      <c r="F9822" s="155" t="s">
        <v>11699</v>
      </c>
      <c r="G9822" s="156" t="s">
        <v>400</v>
      </c>
      <c r="H9822" s="155" t="str">
        <f>IF(Proc[[#This Row],[type]]="LFF (MDG-F)",MID(Proc[[#This Row],[Obj]],13,10),"")</f>
        <v/>
      </c>
      <c r="I9822" s="156"/>
      <c r="J9822" s="155" t="b">
        <f>Proc[[#This Row],[Requested]]=Proc[[#This Row],[CurrentParent]]</f>
        <v>1</v>
      </c>
      <c r="K9822" s="155" t="str">
        <f>IF(Proc[[#This Row],[Author]]="Marcela Urrego",VLOOKUP(LEFT(Proc[[#This Row],[Requested]],1),Table3[#All],2,0),VLOOKUP(Proc[[#This Row],[Author]],Table4[],2,0))</f>
        <v>HC</v>
      </c>
      <c r="L9822" s="155" t="s">
        <v>7801</v>
      </c>
      <c r="M9822" s="140">
        <v>46106</v>
      </c>
      <c r="N9822" s="140"/>
      <c r="O9822" s="140"/>
      <c r="P9822" s="140" t="str">
        <f ca="1">IF(Proc[[#This Row],[DaysAgeing]]&gt;5,"yep","on track")</f>
        <v>yep</v>
      </c>
      <c r="Q9822" s="2">
        <f ca="1">IF(Proc[[#This Row],[DateClosed]]="",ABS(NETWORKDAYS(Proc[[#This Row],[DateOpened]],TODAY()))-1,ABS(NETWORKDAYS(Proc[[#This Row],[DateOpened]],Proc[[#This Row],[DateClosed]]))-1)</f>
        <v>7</v>
      </c>
      <c r="R9822" s="140" t="s">
        <v>476</v>
      </c>
      <c r="S9822" s="155"/>
      <c r="T9822" s="155"/>
    </row>
    <row r="9823" spans="1:20" hidden="1">
      <c r="A9823" s="156" t="s">
        <v>11874</v>
      </c>
      <c r="B9823" s="155" t="str">
        <f>IFERROR(VLOOKUP(Proc[[#This Row],[App]],Table2[],3,0),"open")</f>
        <v>ok</v>
      </c>
      <c r="C9823" s="156" t="s">
        <v>369</v>
      </c>
      <c r="D9823" t="s">
        <v>12086</v>
      </c>
      <c r="E9823" t="s">
        <v>11699</v>
      </c>
      <c r="F9823" s="155" t="s">
        <v>11699</v>
      </c>
      <c r="G9823" s="156" t="s">
        <v>400</v>
      </c>
      <c r="H9823" s="155" t="str">
        <f>IF(Proc[[#This Row],[type]]="LFF (MDG-F)",MID(Proc[[#This Row],[Obj]],13,10),"")</f>
        <v/>
      </c>
      <c r="I9823" s="156"/>
      <c r="J9823" s="155" t="b">
        <f>Proc[[#This Row],[Requested]]=Proc[[#This Row],[CurrentParent]]</f>
        <v>1</v>
      </c>
      <c r="K9823" s="155" t="str">
        <f>IF(Proc[[#This Row],[Author]]="Marcela Urrego",VLOOKUP(LEFT(Proc[[#This Row],[Requested]],1),Table3[#All],2,0),VLOOKUP(Proc[[#This Row],[Author]],Table4[],2,0))</f>
        <v>HC</v>
      </c>
      <c r="L9823" s="155" t="s">
        <v>7801</v>
      </c>
      <c r="M9823" s="140">
        <v>46106</v>
      </c>
      <c r="N9823" s="140"/>
      <c r="O9823" s="140"/>
      <c r="P9823" s="140" t="str">
        <f ca="1">IF(Proc[[#This Row],[DaysAgeing]]&gt;5,"yep","on track")</f>
        <v>yep</v>
      </c>
      <c r="Q9823" s="2">
        <f ca="1">IF(Proc[[#This Row],[DateClosed]]="",ABS(NETWORKDAYS(Proc[[#This Row],[DateOpened]],TODAY()))-1,ABS(NETWORKDAYS(Proc[[#This Row],[DateOpened]],Proc[[#This Row],[DateClosed]]))-1)</f>
        <v>7</v>
      </c>
      <c r="R9823" s="140" t="s">
        <v>476</v>
      </c>
      <c r="S9823" s="155"/>
      <c r="T9823" s="155"/>
    </row>
    <row r="9824" spans="1:20" hidden="1">
      <c r="A9824" s="156" t="s">
        <v>11874</v>
      </c>
      <c r="B9824" s="155" t="str">
        <f>IFERROR(VLOOKUP(Proc[[#This Row],[App]],Table2[],3,0),"open")</f>
        <v>ok</v>
      </c>
      <c r="C9824" s="156" t="s">
        <v>369</v>
      </c>
      <c r="D9824" t="s">
        <v>12087</v>
      </c>
      <c r="E9824" t="s">
        <v>11699</v>
      </c>
      <c r="F9824" s="155" t="s">
        <v>11699</v>
      </c>
      <c r="G9824" s="156" t="s">
        <v>400</v>
      </c>
      <c r="H9824" s="155" t="str">
        <f>IF(Proc[[#This Row],[type]]="LFF (MDG-F)",MID(Proc[[#This Row],[Obj]],13,10),"")</f>
        <v/>
      </c>
      <c r="I9824" s="156"/>
      <c r="J9824" s="155" t="b">
        <f>Proc[[#This Row],[Requested]]=Proc[[#This Row],[CurrentParent]]</f>
        <v>1</v>
      </c>
      <c r="K9824" s="155" t="str">
        <f>IF(Proc[[#This Row],[Author]]="Marcela Urrego",VLOOKUP(LEFT(Proc[[#This Row],[Requested]],1),Table3[#All],2,0),VLOOKUP(Proc[[#This Row],[Author]],Table4[],2,0))</f>
        <v>HC</v>
      </c>
      <c r="L9824" s="155" t="s">
        <v>7801</v>
      </c>
      <c r="M9824" s="140">
        <v>46106</v>
      </c>
      <c r="N9824" s="140"/>
      <c r="O9824" s="140"/>
      <c r="P9824" s="140" t="str">
        <f ca="1">IF(Proc[[#This Row],[DaysAgeing]]&gt;5,"yep","on track")</f>
        <v>yep</v>
      </c>
      <c r="Q9824" s="2">
        <f ca="1">IF(Proc[[#This Row],[DateClosed]]="",ABS(NETWORKDAYS(Proc[[#This Row],[DateOpened]],TODAY()))-1,ABS(NETWORKDAYS(Proc[[#This Row],[DateOpened]],Proc[[#This Row],[DateClosed]]))-1)</f>
        <v>7</v>
      </c>
      <c r="R9824" s="140" t="s">
        <v>476</v>
      </c>
      <c r="S9824" s="155"/>
      <c r="T9824" s="155"/>
    </row>
    <row r="9825" spans="1:20" hidden="1">
      <c r="A9825" s="156" t="s">
        <v>11874</v>
      </c>
      <c r="B9825" s="155" t="str">
        <f>IFERROR(VLOOKUP(Proc[[#This Row],[App]],Table2[],3,0),"open")</f>
        <v>ok</v>
      </c>
      <c r="C9825" s="156" t="s">
        <v>369</v>
      </c>
      <c r="D9825" t="s">
        <v>12088</v>
      </c>
      <c r="E9825" t="s">
        <v>11699</v>
      </c>
      <c r="F9825" s="155" t="s">
        <v>11699</v>
      </c>
      <c r="G9825" s="156" t="s">
        <v>400</v>
      </c>
      <c r="H9825" s="155" t="str">
        <f>IF(Proc[[#This Row],[type]]="LFF (MDG-F)",MID(Proc[[#This Row],[Obj]],13,10),"")</f>
        <v/>
      </c>
      <c r="I9825" s="156"/>
      <c r="J9825" s="155" t="b">
        <f>Proc[[#This Row],[Requested]]=Proc[[#This Row],[CurrentParent]]</f>
        <v>1</v>
      </c>
      <c r="K9825" s="155" t="str">
        <f>IF(Proc[[#This Row],[Author]]="Marcela Urrego",VLOOKUP(LEFT(Proc[[#This Row],[Requested]],1),Table3[#All],2,0),VLOOKUP(Proc[[#This Row],[Author]],Table4[],2,0))</f>
        <v>HC</v>
      </c>
      <c r="L9825" s="155" t="s">
        <v>7801</v>
      </c>
      <c r="M9825" s="140">
        <v>46106</v>
      </c>
      <c r="N9825" s="140"/>
      <c r="O9825" s="140"/>
      <c r="P9825" s="140" t="str">
        <f ca="1">IF(Proc[[#This Row],[DaysAgeing]]&gt;5,"yep","on track")</f>
        <v>yep</v>
      </c>
      <c r="Q9825" s="2">
        <f ca="1">IF(Proc[[#This Row],[DateClosed]]="",ABS(NETWORKDAYS(Proc[[#This Row],[DateOpened]],TODAY()))-1,ABS(NETWORKDAYS(Proc[[#This Row],[DateOpened]],Proc[[#This Row],[DateClosed]]))-1)</f>
        <v>7</v>
      </c>
      <c r="R9825" s="140" t="s">
        <v>476</v>
      </c>
      <c r="S9825" s="155"/>
      <c r="T9825" s="155"/>
    </row>
    <row r="9826" spans="1:20" hidden="1">
      <c r="A9826" s="156" t="s">
        <v>11874</v>
      </c>
      <c r="B9826" s="155" t="str">
        <f>IFERROR(VLOOKUP(Proc[[#This Row],[App]],Table2[],3,0),"open")</f>
        <v>ok</v>
      </c>
      <c r="C9826" s="156" t="s">
        <v>369</v>
      </c>
      <c r="D9826" t="s">
        <v>12089</v>
      </c>
      <c r="E9826" t="s">
        <v>11699</v>
      </c>
      <c r="F9826" s="155" t="s">
        <v>11699</v>
      </c>
      <c r="G9826" s="156" t="s">
        <v>400</v>
      </c>
      <c r="H9826" s="155" t="str">
        <f>IF(Proc[[#This Row],[type]]="LFF (MDG-F)",MID(Proc[[#This Row],[Obj]],13,10),"")</f>
        <v/>
      </c>
      <c r="I9826" s="156"/>
      <c r="J9826" s="155" t="b">
        <f>Proc[[#This Row],[Requested]]=Proc[[#This Row],[CurrentParent]]</f>
        <v>1</v>
      </c>
      <c r="K9826" s="155" t="str">
        <f>IF(Proc[[#This Row],[Author]]="Marcela Urrego",VLOOKUP(LEFT(Proc[[#This Row],[Requested]],1),Table3[#All],2,0),VLOOKUP(Proc[[#This Row],[Author]],Table4[],2,0))</f>
        <v>HC</v>
      </c>
      <c r="L9826" s="155" t="s">
        <v>7801</v>
      </c>
      <c r="M9826" s="140">
        <v>46106</v>
      </c>
      <c r="N9826" s="140"/>
      <c r="O9826" s="140"/>
      <c r="P9826" s="140" t="str">
        <f ca="1">IF(Proc[[#This Row],[DaysAgeing]]&gt;5,"yep","on track")</f>
        <v>yep</v>
      </c>
      <c r="Q9826" s="2">
        <f ca="1">IF(Proc[[#This Row],[DateClosed]]="",ABS(NETWORKDAYS(Proc[[#This Row],[DateOpened]],TODAY()))-1,ABS(NETWORKDAYS(Proc[[#This Row],[DateOpened]],Proc[[#This Row],[DateClosed]]))-1)</f>
        <v>7</v>
      </c>
      <c r="R9826" s="140" t="s">
        <v>476</v>
      </c>
      <c r="S9826" s="155"/>
      <c r="T9826" s="155"/>
    </row>
    <row r="9827" spans="1:20" hidden="1">
      <c r="A9827" s="156" t="s">
        <v>11874</v>
      </c>
      <c r="B9827" s="155" t="str">
        <f>IFERROR(VLOOKUP(Proc[[#This Row],[App]],Table2[],3,0),"open")</f>
        <v>ok</v>
      </c>
      <c r="C9827" s="156" t="s">
        <v>369</v>
      </c>
      <c r="D9827" t="s">
        <v>12090</v>
      </c>
      <c r="E9827" t="s">
        <v>11699</v>
      </c>
      <c r="F9827" s="155" t="s">
        <v>11699</v>
      </c>
      <c r="G9827" s="156" t="s">
        <v>400</v>
      </c>
      <c r="H9827" s="155" t="str">
        <f>IF(Proc[[#This Row],[type]]="LFF (MDG-F)",MID(Proc[[#This Row],[Obj]],13,10),"")</f>
        <v/>
      </c>
      <c r="I9827" s="156"/>
      <c r="J9827" s="155" t="b">
        <f>Proc[[#This Row],[Requested]]=Proc[[#This Row],[CurrentParent]]</f>
        <v>1</v>
      </c>
      <c r="K9827" s="155" t="str">
        <f>IF(Proc[[#This Row],[Author]]="Marcela Urrego",VLOOKUP(LEFT(Proc[[#This Row],[Requested]],1),Table3[#All],2,0),VLOOKUP(Proc[[#This Row],[Author]],Table4[],2,0))</f>
        <v>HC</v>
      </c>
      <c r="L9827" s="155" t="s">
        <v>7801</v>
      </c>
      <c r="M9827" s="140">
        <v>46106</v>
      </c>
      <c r="N9827" s="140"/>
      <c r="O9827" s="140"/>
      <c r="P9827" s="140" t="str">
        <f ca="1">IF(Proc[[#This Row],[DaysAgeing]]&gt;5,"yep","on track")</f>
        <v>yep</v>
      </c>
      <c r="Q9827" s="2">
        <f ca="1">IF(Proc[[#This Row],[DateClosed]]="",ABS(NETWORKDAYS(Proc[[#This Row],[DateOpened]],TODAY()))-1,ABS(NETWORKDAYS(Proc[[#This Row],[DateOpened]],Proc[[#This Row],[DateClosed]]))-1)</f>
        <v>7</v>
      </c>
      <c r="R9827" s="140" t="s">
        <v>476</v>
      </c>
      <c r="S9827" s="155"/>
      <c r="T9827" s="155"/>
    </row>
    <row r="9828" spans="1:20" hidden="1">
      <c r="A9828" s="156" t="s">
        <v>11874</v>
      </c>
      <c r="B9828" s="155" t="str">
        <f>IFERROR(VLOOKUP(Proc[[#This Row],[App]],Table2[],3,0),"open")</f>
        <v>ok</v>
      </c>
      <c r="C9828" s="156" t="s">
        <v>369</v>
      </c>
      <c r="D9828" t="s">
        <v>12091</v>
      </c>
      <c r="E9828" t="s">
        <v>11699</v>
      </c>
      <c r="F9828" s="155" t="s">
        <v>11699</v>
      </c>
      <c r="G9828" s="156" t="s">
        <v>400</v>
      </c>
      <c r="H9828" s="155" t="str">
        <f>IF(Proc[[#This Row],[type]]="LFF (MDG-F)",MID(Proc[[#This Row],[Obj]],13,10),"")</f>
        <v/>
      </c>
      <c r="I9828" s="156"/>
      <c r="J9828" s="155" t="b">
        <f>Proc[[#This Row],[Requested]]=Proc[[#This Row],[CurrentParent]]</f>
        <v>1</v>
      </c>
      <c r="K9828" s="155" t="str">
        <f>IF(Proc[[#This Row],[Author]]="Marcela Urrego",VLOOKUP(LEFT(Proc[[#This Row],[Requested]],1),Table3[#All],2,0),VLOOKUP(Proc[[#This Row],[Author]],Table4[],2,0))</f>
        <v>HC</v>
      </c>
      <c r="L9828" s="155" t="s">
        <v>7801</v>
      </c>
      <c r="M9828" s="140">
        <v>46106</v>
      </c>
      <c r="N9828" s="140"/>
      <c r="O9828" s="140"/>
      <c r="P9828" s="140" t="str">
        <f ca="1">IF(Proc[[#This Row],[DaysAgeing]]&gt;5,"yep","on track")</f>
        <v>yep</v>
      </c>
      <c r="Q9828" s="2">
        <f ca="1">IF(Proc[[#This Row],[DateClosed]]="",ABS(NETWORKDAYS(Proc[[#This Row],[DateOpened]],TODAY()))-1,ABS(NETWORKDAYS(Proc[[#This Row],[DateOpened]],Proc[[#This Row],[DateClosed]]))-1)</f>
        <v>7</v>
      </c>
      <c r="R9828" s="140" t="s">
        <v>476</v>
      </c>
      <c r="S9828" s="155"/>
      <c r="T9828" s="155"/>
    </row>
    <row r="9829" spans="1:20" hidden="1">
      <c r="A9829" s="156" t="s">
        <v>11874</v>
      </c>
      <c r="B9829" s="155" t="str">
        <f>IFERROR(VLOOKUP(Proc[[#This Row],[App]],Table2[],3,0),"open")</f>
        <v>ok</v>
      </c>
      <c r="C9829" s="156" t="s">
        <v>369</v>
      </c>
      <c r="D9829" t="s">
        <v>12092</v>
      </c>
      <c r="E9829" t="s">
        <v>11699</v>
      </c>
      <c r="F9829" s="155" t="s">
        <v>11699</v>
      </c>
      <c r="G9829" s="156" t="s">
        <v>400</v>
      </c>
      <c r="H9829" s="155" t="str">
        <f>IF(Proc[[#This Row],[type]]="LFF (MDG-F)",MID(Proc[[#This Row],[Obj]],13,10),"")</f>
        <v/>
      </c>
      <c r="I9829" s="156"/>
      <c r="J9829" s="155" t="b">
        <f>Proc[[#This Row],[Requested]]=Proc[[#This Row],[CurrentParent]]</f>
        <v>1</v>
      </c>
      <c r="K9829" s="155" t="str">
        <f>IF(Proc[[#This Row],[Author]]="Marcela Urrego",VLOOKUP(LEFT(Proc[[#This Row],[Requested]],1),Table3[#All],2,0),VLOOKUP(Proc[[#This Row],[Author]],Table4[],2,0))</f>
        <v>HC</v>
      </c>
      <c r="L9829" s="155" t="s">
        <v>7801</v>
      </c>
      <c r="M9829" s="140">
        <v>46106</v>
      </c>
      <c r="N9829" s="140"/>
      <c r="O9829" s="140"/>
      <c r="P9829" s="140" t="str">
        <f ca="1">IF(Proc[[#This Row],[DaysAgeing]]&gt;5,"yep","on track")</f>
        <v>yep</v>
      </c>
      <c r="Q9829" s="2">
        <f ca="1">IF(Proc[[#This Row],[DateClosed]]="",ABS(NETWORKDAYS(Proc[[#This Row],[DateOpened]],TODAY()))-1,ABS(NETWORKDAYS(Proc[[#This Row],[DateOpened]],Proc[[#This Row],[DateClosed]]))-1)</f>
        <v>7</v>
      </c>
      <c r="R9829" s="140" t="s">
        <v>476</v>
      </c>
      <c r="S9829" s="155"/>
      <c r="T9829" s="155"/>
    </row>
    <row r="9830" spans="1:20" hidden="1">
      <c r="A9830" s="156" t="s">
        <v>11874</v>
      </c>
      <c r="B9830" s="155" t="str">
        <f>IFERROR(VLOOKUP(Proc[[#This Row],[App]],Table2[],3,0),"open")</f>
        <v>ok</v>
      </c>
      <c r="C9830" s="156" t="s">
        <v>369</v>
      </c>
      <c r="D9830" t="s">
        <v>12093</v>
      </c>
      <c r="E9830" t="s">
        <v>11699</v>
      </c>
      <c r="F9830" s="155" t="s">
        <v>11699</v>
      </c>
      <c r="G9830" s="156" t="s">
        <v>400</v>
      </c>
      <c r="H9830" s="155" t="str">
        <f>IF(Proc[[#This Row],[type]]="LFF (MDG-F)",MID(Proc[[#This Row],[Obj]],13,10),"")</f>
        <v/>
      </c>
      <c r="I9830" s="156"/>
      <c r="J9830" s="155" t="b">
        <f>Proc[[#This Row],[Requested]]=Proc[[#This Row],[CurrentParent]]</f>
        <v>1</v>
      </c>
      <c r="K9830" s="155" t="str">
        <f>IF(Proc[[#This Row],[Author]]="Marcela Urrego",VLOOKUP(LEFT(Proc[[#This Row],[Requested]],1),Table3[#All],2,0),VLOOKUP(Proc[[#This Row],[Author]],Table4[],2,0))</f>
        <v>HC</v>
      </c>
      <c r="L9830" s="155" t="s">
        <v>7801</v>
      </c>
      <c r="M9830" s="140">
        <v>46106</v>
      </c>
      <c r="N9830" s="140"/>
      <c r="O9830" s="140"/>
      <c r="P9830" s="140" t="str">
        <f ca="1">IF(Proc[[#This Row],[DaysAgeing]]&gt;5,"yep","on track")</f>
        <v>yep</v>
      </c>
      <c r="Q9830" s="2">
        <f ca="1">IF(Proc[[#This Row],[DateClosed]]="",ABS(NETWORKDAYS(Proc[[#This Row],[DateOpened]],TODAY()))-1,ABS(NETWORKDAYS(Proc[[#This Row],[DateOpened]],Proc[[#This Row],[DateClosed]]))-1)</f>
        <v>7</v>
      </c>
      <c r="R9830" s="140" t="s">
        <v>476</v>
      </c>
      <c r="S9830" s="155"/>
      <c r="T9830" s="155"/>
    </row>
    <row r="9831" spans="1:20" hidden="1">
      <c r="A9831" s="156" t="s">
        <v>11874</v>
      </c>
      <c r="B9831" s="155" t="str">
        <f>IFERROR(VLOOKUP(Proc[[#This Row],[App]],Table2[],3,0),"open")</f>
        <v>ok</v>
      </c>
      <c r="C9831" s="156" t="s">
        <v>369</v>
      </c>
      <c r="D9831" t="s">
        <v>12094</v>
      </c>
      <c r="E9831" t="s">
        <v>11699</v>
      </c>
      <c r="F9831" s="155" t="s">
        <v>11699</v>
      </c>
      <c r="G9831" s="156" t="s">
        <v>400</v>
      </c>
      <c r="H9831" s="155" t="str">
        <f>IF(Proc[[#This Row],[type]]="LFF (MDG-F)",MID(Proc[[#This Row],[Obj]],13,10),"")</f>
        <v/>
      </c>
      <c r="I9831" s="156"/>
      <c r="J9831" s="155" t="b">
        <f>Proc[[#This Row],[Requested]]=Proc[[#This Row],[CurrentParent]]</f>
        <v>1</v>
      </c>
      <c r="K9831" s="155" t="str">
        <f>IF(Proc[[#This Row],[Author]]="Marcela Urrego",VLOOKUP(LEFT(Proc[[#This Row],[Requested]],1),Table3[#All],2,0),VLOOKUP(Proc[[#This Row],[Author]],Table4[],2,0))</f>
        <v>HC</v>
      </c>
      <c r="L9831" s="155" t="s">
        <v>7801</v>
      </c>
      <c r="M9831" s="140">
        <v>46106</v>
      </c>
      <c r="N9831" s="140"/>
      <c r="O9831" s="140"/>
      <c r="P9831" s="140" t="str">
        <f ca="1">IF(Proc[[#This Row],[DaysAgeing]]&gt;5,"yep","on track")</f>
        <v>yep</v>
      </c>
      <c r="Q9831" s="2">
        <f ca="1">IF(Proc[[#This Row],[DateClosed]]="",ABS(NETWORKDAYS(Proc[[#This Row],[DateOpened]],TODAY()))-1,ABS(NETWORKDAYS(Proc[[#This Row],[DateOpened]],Proc[[#This Row],[DateClosed]]))-1)</f>
        <v>7</v>
      </c>
      <c r="R9831" s="140" t="s">
        <v>476</v>
      </c>
      <c r="S9831" s="155"/>
      <c r="T9831" s="155"/>
    </row>
    <row r="9832" spans="1:20" hidden="1">
      <c r="A9832" s="156" t="s">
        <v>11874</v>
      </c>
      <c r="B9832" s="155" t="str">
        <f>IFERROR(VLOOKUP(Proc[[#This Row],[App]],Table2[],3,0),"open")</f>
        <v>ok</v>
      </c>
      <c r="C9832" s="156" t="s">
        <v>369</v>
      </c>
      <c r="D9832" t="s">
        <v>12095</v>
      </c>
      <c r="E9832" t="s">
        <v>11699</v>
      </c>
      <c r="F9832" s="155" t="s">
        <v>11699</v>
      </c>
      <c r="G9832" s="156" t="s">
        <v>400</v>
      </c>
      <c r="H9832" s="155" t="str">
        <f>IF(Proc[[#This Row],[type]]="LFF (MDG-F)",MID(Proc[[#This Row],[Obj]],13,10),"")</f>
        <v/>
      </c>
      <c r="I9832" s="156"/>
      <c r="J9832" s="155" t="b">
        <f>Proc[[#This Row],[Requested]]=Proc[[#This Row],[CurrentParent]]</f>
        <v>1</v>
      </c>
      <c r="K9832" s="155" t="str">
        <f>IF(Proc[[#This Row],[Author]]="Marcela Urrego",VLOOKUP(LEFT(Proc[[#This Row],[Requested]],1),Table3[#All],2,0),VLOOKUP(Proc[[#This Row],[Author]],Table4[],2,0))</f>
        <v>HC</v>
      </c>
      <c r="L9832" s="155" t="s">
        <v>7801</v>
      </c>
      <c r="M9832" s="140">
        <v>46106</v>
      </c>
      <c r="N9832" s="140"/>
      <c r="O9832" s="140"/>
      <c r="P9832" s="140" t="str">
        <f ca="1">IF(Proc[[#This Row],[DaysAgeing]]&gt;5,"yep","on track")</f>
        <v>yep</v>
      </c>
      <c r="Q9832" s="2">
        <f ca="1">IF(Proc[[#This Row],[DateClosed]]="",ABS(NETWORKDAYS(Proc[[#This Row],[DateOpened]],TODAY()))-1,ABS(NETWORKDAYS(Proc[[#This Row],[DateOpened]],Proc[[#This Row],[DateClosed]]))-1)</f>
        <v>7</v>
      </c>
      <c r="R9832" s="140" t="s">
        <v>476</v>
      </c>
      <c r="S9832" s="155"/>
      <c r="T9832" s="155"/>
    </row>
    <row r="9833" spans="1:20" hidden="1">
      <c r="A9833" s="156" t="s">
        <v>11874</v>
      </c>
      <c r="B9833" s="155" t="str">
        <f>IFERROR(VLOOKUP(Proc[[#This Row],[App]],Table2[],3,0),"open")</f>
        <v>ok</v>
      </c>
      <c r="C9833" s="156" t="s">
        <v>369</v>
      </c>
      <c r="D9833" t="s">
        <v>12096</v>
      </c>
      <c r="E9833" t="s">
        <v>11699</v>
      </c>
      <c r="F9833" s="155" t="s">
        <v>11699</v>
      </c>
      <c r="G9833" s="156" t="s">
        <v>400</v>
      </c>
      <c r="H9833" s="155" t="str">
        <f>IF(Proc[[#This Row],[type]]="LFF (MDG-F)",MID(Proc[[#This Row],[Obj]],13,10),"")</f>
        <v/>
      </c>
      <c r="I9833" s="156"/>
      <c r="J9833" s="155" t="b">
        <f>Proc[[#This Row],[Requested]]=Proc[[#This Row],[CurrentParent]]</f>
        <v>1</v>
      </c>
      <c r="K9833" s="155" t="str">
        <f>IF(Proc[[#This Row],[Author]]="Marcela Urrego",VLOOKUP(LEFT(Proc[[#This Row],[Requested]],1),Table3[#All],2,0),VLOOKUP(Proc[[#This Row],[Author]],Table4[],2,0))</f>
        <v>HC</v>
      </c>
      <c r="L9833" s="155" t="s">
        <v>7801</v>
      </c>
      <c r="M9833" s="140">
        <v>46106</v>
      </c>
      <c r="N9833" s="140"/>
      <c r="O9833" s="140"/>
      <c r="P9833" s="140" t="str">
        <f ca="1">IF(Proc[[#This Row],[DaysAgeing]]&gt;5,"yep","on track")</f>
        <v>yep</v>
      </c>
      <c r="Q9833" s="2">
        <f ca="1">IF(Proc[[#This Row],[DateClosed]]="",ABS(NETWORKDAYS(Proc[[#This Row],[DateOpened]],TODAY()))-1,ABS(NETWORKDAYS(Proc[[#This Row],[DateOpened]],Proc[[#This Row],[DateClosed]]))-1)</f>
        <v>7</v>
      </c>
      <c r="R9833" s="140" t="s">
        <v>476</v>
      </c>
      <c r="S9833" s="155"/>
      <c r="T9833" s="155"/>
    </row>
    <row r="9834" spans="1:20" hidden="1">
      <c r="A9834" s="156" t="s">
        <v>11874</v>
      </c>
      <c r="B9834" s="155" t="str">
        <f>IFERROR(VLOOKUP(Proc[[#This Row],[App]],Table2[],3,0),"open")</f>
        <v>ok</v>
      </c>
      <c r="C9834" s="156" t="s">
        <v>369</v>
      </c>
      <c r="D9834" t="s">
        <v>12097</v>
      </c>
      <c r="E9834" t="s">
        <v>11699</v>
      </c>
      <c r="F9834" s="155" t="s">
        <v>11699</v>
      </c>
      <c r="G9834" s="156" t="s">
        <v>400</v>
      </c>
      <c r="H9834" s="155" t="str">
        <f>IF(Proc[[#This Row],[type]]="LFF (MDG-F)",MID(Proc[[#This Row],[Obj]],13,10),"")</f>
        <v/>
      </c>
      <c r="I9834" s="156"/>
      <c r="J9834" s="155" t="b">
        <f>Proc[[#This Row],[Requested]]=Proc[[#This Row],[CurrentParent]]</f>
        <v>1</v>
      </c>
      <c r="K9834" s="155" t="str">
        <f>IF(Proc[[#This Row],[Author]]="Marcela Urrego",VLOOKUP(LEFT(Proc[[#This Row],[Requested]],1),Table3[#All],2,0),VLOOKUP(Proc[[#This Row],[Author]],Table4[],2,0))</f>
        <v>HC</v>
      </c>
      <c r="L9834" s="155" t="s">
        <v>7801</v>
      </c>
      <c r="M9834" s="140">
        <v>46106</v>
      </c>
      <c r="N9834" s="140"/>
      <c r="O9834" s="140"/>
      <c r="P9834" s="140" t="str">
        <f ca="1">IF(Proc[[#This Row],[DaysAgeing]]&gt;5,"yep","on track")</f>
        <v>yep</v>
      </c>
      <c r="Q9834" s="2">
        <f ca="1">IF(Proc[[#This Row],[DateClosed]]="",ABS(NETWORKDAYS(Proc[[#This Row],[DateOpened]],TODAY()))-1,ABS(NETWORKDAYS(Proc[[#This Row],[DateOpened]],Proc[[#This Row],[DateClosed]]))-1)</f>
        <v>7</v>
      </c>
      <c r="R9834" s="140" t="s">
        <v>476</v>
      </c>
      <c r="S9834" s="155"/>
      <c r="T9834" s="155"/>
    </row>
    <row r="9835" spans="1:20" hidden="1">
      <c r="A9835" s="156" t="s">
        <v>11874</v>
      </c>
      <c r="B9835" s="155" t="str">
        <f>IFERROR(VLOOKUP(Proc[[#This Row],[App]],Table2[],3,0),"open")</f>
        <v>ok</v>
      </c>
      <c r="C9835" s="156" t="s">
        <v>369</v>
      </c>
      <c r="D9835" t="s">
        <v>12098</v>
      </c>
      <c r="E9835" t="s">
        <v>11699</v>
      </c>
      <c r="F9835" s="155" t="s">
        <v>11699</v>
      </c>
      <c r="G9835" s="156" t="s">
        <v>400</v>
      </c>
      <c r="H9835" s="155" t="str">
        <f>IF(Proc[[#This Row],[type]]="LFF (MDG-F)",MID(Proc[[#This Row],[Obj]],13,10),"")</f>
        <v/>
      </c>
      <c r="I9835" s="156"/>
      <c r="J9835" s="155" t="b">
        <f>Proc[[#This Row],[Requested]]=Proc[[#This Row],[CurrentParent]]</f>
        <v>1</v>
      </c>
      <c r="K9835" s="155" t="str">
        <f>IF(Proc[[#This Row],[Author]]="Marcela Urrego",VLOOKUP(LEFT(Proc[[#This Row],[Requested]],1),Table3[#All],2,0),VLOOKUP(Proc[[#This Row],[Author]],Table4[],2,0))</f>
        <v>HC</v>
      </c>
      <c r="L9835" s="155" t="s">
        <v>7801</v>
      </c>
      <c r="M9835" s="140">
        <v>46106</v>
      </c>
      <c r="N9835" s="140"/>
      <c r="O9835" s="140"/>
      <c r="P9835" s="140" t="str">
        <f ca="1">IF(Proc[[#This Row],[DaysAgeing]]&gt;5,"yep","on track")</f>
        <v>yep</v>
      </c>
      <c r="Q9835" s="2">
        <f ca="1">IF(Proc[[#This Row],[DateClosed]]="",ABS(NETWORKDAYS(Proc[[#This Row],[DateOpened]],TODAY()))-1,ABS(NETWORKDAYS(Proc[[#This Row],[DateOpened]],Proc[[#This Row],[DateClosed]]))-1)</f>
        <v>7</v>
      </c>
      <c r="R9835" s="140" t="s">
        <v>476</v>
      </c>
      <c r="S9835" s="155"/>
      <c r="T9835" s="155"/>
    </row>
    <row r="9836" spans="1:20" hidden="1">
      <c r="A9836" s="156" t="s">
        <v>11874</v>
      </c>
      <c r="B9836" s="155" t="str">
        <f>IFERROR(VLOOKUP(Proc[[#This Row],[App]],Table2[],3,0),"open")</f>
        <v>ok</v>
      </c>
      <c r="C9836" s="156" t="s">
        <v>369</v>
      </c>
      <c r="D9836" t="s">
        <v>12099</v>
      </c>
      <c r="E9836" t="s">
        <v>11699</v>
      </c>
      <c r="F9836" s="155" t="s">
        <v>11699</v>
      </c>
      <c r="G9836" s="156" t="s">
        <v>400</v>
      </c>
      <c r="H9836" s="155" t="str">
        <f>IF(Proc[[#This Row],[type]]="LFF (MDG-F)",MID(Proc[[#This Row],[Obj]],13,10),"")</f>
        <v/>
      </c>
      <c r="I9836" s="156"/>
      <c r="J9836" s="155" t="b">
        <f>Proc[[#This Row],[Requested]]=Proc[[#This Row],[CurrentParent]]</f>
        <v>1</v>
      </c>
      <c r="K9836" s="155" t="str">
        <f>IF(Proc[[#This Row],[Author]]="Marcela Urrego",VLOOKUP(LEFT(Proc[[#This Row],[Requested]],1),Table3[#All],2,0),VLOOKUP(Proc[[#This Row],[Author]],Table4[],2,0))</f>
        <v>HC</v>
      </c>
      <c r="L9836" s="155" t="s">
        <v>7801</v>
      </c>
      <c r="M9836" s="140">
        <v>46106</v>
      </c>
      <c r="N9836" s="140"/>
      <c r="O9836" s="140"/>
      <c r="P9836" s="140" t="str">
        <f ca="1">IF(Proc[[#This Row],[DaysAgeing]]&gt;5,"yep","on track")</f>
        <v>yep</v>
      </c>
      <c r="Q9836" s="2">
        <f ca="1">IF(Proc[[#This Row],[DateClosed]]="",ABS(NETWORKDAYS(Proc[[#This Row],[DateOpened]],TODAY()))-1,ABS(NETWORKDAYS(Proc[[#This Row],[DateOpened]],Proc[[#This Row],[DateClosed]]))-1)</f>
        <v>7</v>
      </c>
      <c r="R9836" s="140" t="s">
        <v>476</v>
      </c>
      <c r="S9836" s="155"/>
      <c r="T9836" s="155"/>
    </row>
    <row r="9837" spans="1:20" hidden="1">
      <c r="A9837" s="156" t="s">
        <v>11874</v>
      </c>
      <c r="B9837" s="155" t="str">
        <f>IFERROR(VLOOKUP(Proc[[#This Row],[App]],Table2[],3,0),"open")</f>
        <v>ok</v>
      </c>
      <c r="C9837" s="156" t="s">
        <v>369</v>
      </c>
      <c r="D9837" t="s">
        <v>12100</v>
      </c>
      <c r="E9837" t="s">
        <v>11699</v>
      </c>
      <c r="F9837" s="155" t="s">
        <v>11699</v>
      </c>
      <c r="G9837" s="156" t="s">
        <v>400</v>
      </c>
      <c r="H9837" s="155" t="str">
        <f>IF(Proc[[#This Row],[type]]="LFF (MDG-F)",MID(Proc[[#This Row],[Obj]],13,10),"")</f>
        <v/>
      </c>
      <c r="I9837" s="156"/>
      <c r="J9837" s="155" t="b">
        <f>Proc[[#This Row],[Requested]]=Proc[[#This Row],[CurrentParent]]</f>
        <v>1</v>
      </c>
      <c r="K9837" s="155" t="str">
        <f>IF(Proc[[#This Row],[Author]]="Marcela Urrego",VLOOKUP(LEFT(Proc[[#This Row],[Requested]],1),Table3[#All],2,0),VLOOKUP(Proc[[#This Row],[Author]],Table4[],2,0))</f>
        <v>HC</v>
      </c>
      <c r="L9837" s="155" t="s">
        <v>7801</v>
      </c>
      <c r="M9837" s="140">
        <v>46106</v>
      </c>
      <c r="N9837" s="140"/>
      <c r="O9837" s="140"/>
      <c r="P9837" s="140" t="str">
        <f ca="1">IF(Proc[[#This Row],[DaysAgeing]]&gt;5,"yep","on track")</f>
        <v>yep</v>
      </c>
      <c r="Q9837" s="2">
        <f ca="1">IF(Proc[[#This Row],[DateClosed]]="",ABS(NETWORKDAYS(Proc[[#This Row],[DateOpened]],TODAY()))-1,ABS(NETWORKDAYS(Proc[[#This Row],[DateOpened]],Proc[[#This Row],[DateClosed]]))-1)</f>
        <v>7</v>
      </c>
      <c r="R9837" s="140" t="s">
        <v>476</v>
      </c>
      <c r="S9837" s="155"/>
      <c r="T9837" s="155"/>
    </row>
    <row r="9838" spans="1:20" hidden="1">
      <c r="A9838" s="156" t="s">
        <v>11874</v>
      </c>
      <c r="B9838" s="155" t="str">
        <f>IFERROR(VLOOKUP(Proc[[#This Row],[App]],Table2[],3,0),"open")</f>
        <v>ok</v>
      </c>
      <c r="C9838" s="156" t="s">
        <v>369</v>
      </c>
      <c r="D9838" t="s">
        <v>12101</v>
      </c>
      <c r="E9838" t="s">
        <v>11699</v>
      </c>
      <c r="F9838" s="155" t="s">
        <v>11699</v>
      </c>
      <c r="G9838" s="156" t="s">
        <v>400</v>
      </c>
      <c r="H9838" s="155" t="str">
        <f>IF(Proc[[#This Row],[type]]="LFF (MDG-F)",MID(Proc[[#This Row],[Obj]],13,10),"")</f>
        <v/>
      </c>
      <c r="I9838" s="156"/>
      <c r="J9838" s="155" t="b">
        <f>Proc[[#This Row],[Requested]]=Proc[[#This Row],[CurrentParent]]</f>
        <v>1</v>
      </c>
      <c r="K9838" s="155" t="str">
        <f>IF(Proc[[#This Row],[Author]]="Marcela Urrego",VLOOKUP(LEFT(Proc[[#This Row],[Requested]],1),Table3[#All],2,0),VLOOKUP(Proc[[#This Row],[Author]],Table4[],2,0))</f>
        <v>HC</v>
      </c>
      <c r="L9838" s="155" t="s">
        <v>7801</v>
      </c>
      <c r="M9838" s="140">
        <v>46106</v>
      </c>
      <c r="N9838" s="140"/>
      <c r="O9838" s="140"/>
      <c r="P9838" s="140" t="str">
        <f ca="1">IF(Proc[[#This Row],[DaysAgeing]]&gt;5,"yep","on track")</f>
        <v>yep</v>
      </c>
      <c r="Q9838" s="2">
        <f ca="1">IF(Proc[[#This Row],[DateClosed]]="",ABS(NETWORKDAYS(Proc[[#This Row],[DateOpened]],TODAY()))-1,ABS(NETWORKDAYS(Proc[[#This Row],[DateOpened]],Proc[[#This Row],[DateClosed]]))-1)</f>
        <v>7</v>
      </c>
      <c r="R9838" s="140" t="s">
        <v>476</v>
      </c>
      <c r="S9838" s="155"/>
      <c r="T9838" s="155"/>
    </row>
    <row r="9839" spans="1:20" hidden="1">
      <c r="A9839" s="156" t="s">
        <v>11874</v>
      </c>
      <c r="B9839" s="155" t="str">
        <f>IFERROR(VLOOKUP(Proc[[#This Row],[App]],Table2[],3,0),"open")</f>
        <v>ok</v>
      </c>
      <c r="C9839" s="156" t="s">
        <v>369</v>
      </c>
      <c r="D9839" t="s">
        <v>12102</v>
      </c>
      <c r="E9839" t="s">
        <v>11699</v>
      </c>
      <c r="F9839" s="155" t="s">
        <v>11699</v>
      </c>
      <c r="G9839" s="156" t="s">
        <v>400</v>
      </c>
      <c r="H9839" s="155" t="str">
        <f>IF(Proc[[#This Row],[type]]="LFF (MDG-F)",MID(Proc[[#This Row],[Obj]],13,10),"")</f>
        <v/>
      </c>
      <c r="I9839" s="156"/>
      <c r="J9839" s="155" t="b">
        <f>Proc[[#This Row],[Requested]]=Proc[[#This Row],[CurrentParent]]</f>
        <v>1</v>
      </c>
      <c r="K9839" s="155" t="str">
        <f>IF(Proc[[#This Row],[Author]]="Marcela Urrego",VLOOKUP(LEFT(Proc[[#This Row],[Requested]],1),Table3[#All],2,0),VLOOKUP(Proc[[#This Row],[Author]],Table4[],2,0))</f>
        <v>HC</v>
      </c>
      <c r="L9839" s="155" t="s">
        <v>7801</v>
      </c>
      <c r="M9839" s="140">
        <v>46106</v>
      </c>
      <c r="N9839" s="140"/>
      <c r="O9839" s="140"/>
      <c r="P9839" s="140" t="str">
        <f ca="1">IF(Proc[[#This Row],[DaysAgeing]]&gt;5,"yep","on track")</f>
        <v>yep</v>
      </c>
      <c r="Q9839" s="2">
        <f ca="1">IF(Proc[[#This Row],[DateClosed]]="",ABS(NETWORKDAYS(Proc[[#This Row],[DateOpened]],TODAY()))-1,ABS(NETWORKDAYS(Proc[[#This Row],[DateOpened]],Proc[[#This Row],[DateClosed]]))-1)</f>
        <v>7</v>
      </c>
      <c r="R9839" s="140" t="s">
        <v>476</v>
      </c>
      <c r="S9839" s="155"/>
      <c r="T9839" s="155"/>
    </row>
    <row r="9840" spans="1:20" hidden="1">
      <c r="A9840" s="156" t="s">
        <v>11874</v>
      </c>
      <c r="B9840" s="155" t="str">
        <f>IFERROR(VLOOKUP(Proc[[#This Row],[App]],Table2[],3,0),"open")</f>
        <v>ok</v>
      </c>
      <c r="C9840" s="156" t="s">
        <v>369</v>
      </c>
      <c r="D9840" t="s">
        <v>12103</v>
      </c>
      <c r="E9840" t="s">
        <v>11699</v>
      </c>
      <c r="F9840" s="155" t="s">
        <v>11699</v>
      </c>
      <c r="G9840" s="156" t="s">
        <v>400</v>
      </c>
      <c r="H9840" s="155" t="str">
        <f>IF(Proc[[#This Row],[type]]="LFF (MDG-F)",MID(Proc[[#This Row],[Obj]],13,10),"")</f>
        <v/>
      </c>
      <c r="I9840" s="156"/>
      <c r="J9840" s="155" t="b">
        <f>Proc[[#This Row],[Requested]]=Proc[[#This Row],[CurrentParent]]</f>
        <v>1</v>
      </c>
      <c r="K9840" s="155" t="str">
        <f>IF(Proc[[#This Row],[Author]]="Marcela Urrego",VLOOKUP(LEFT(Proc[[#This Row],[Requested]],1),Table3[#All],2,0),VLOOKUP(Proc[[#This Row],[Author]],Table4[],2,0))</f>
        <v>HC</v>
      </c>
      <c r="L9840" s="155" t="s">
        <v>7801</v>
      </c>
      <c r="M9840" s="140">
        <v>46106</v>
      </c>
      <c r="N9840" s="140"/>
      <c r="O9840" s="140"/>
      <c r="P9840" s="140" t="str">
        <f ca="1">IF(Proc[[#This Row],[DaysAgeing]]&gt;5,"yep","on track")</f>
        <v>yep</v>
      </c>
      <c r="Q9840" s="2">
        <f ca="1">IF(Proc[[#This Row],[DateClosed]]="",ABS(NETWORKDAYS(Proc[[#This Row],[DateOpened]],TODAY()))-1,ABS(NETWORKDAYS(Proc[[#This Row],[DateOpened]],Proc[[#This Row],[DateClosed]]))-1)</f>
        <v>7</v>
      </c>
      <c r="R9840" s="140" t="s">
        <v>476</v>
      </c>
      <c r="S9840" s="155"/>
      <c r="T9840" s="155"/>
    </row>
    <row r="9841" spans="1:20" hidden="1">
      <c r="A9841" s="156" t="s">
        <v>11874</v>
      </c>
      <c r="B9841" s="155" t="str">
        <f>IFERROR(VLOOKUP(Proc[[#This Row],[App]],Table2[],3,0),"open")</f>
        <v>ok</v>
      </c>
      <c r="C9841" s="156" t="s">
        <v>369</v>
      </c>
      <c r="D9841" t="s">
        <v>12104</v>
      </c>
      <c r="E9841" t="s">
        <v>11699</v>
      </c>
      <c r="F9841" s="155" t="s">
        <v>11699</v>
      </c>
      <c r="G9841" s="156" t="s">
        <v>400</v>
      </c>
      <c r="H9841" s="155" t="str">
        <f>IF(Proc[[#This Row],[type]]="LFF (MDG-F)",MID(Proc[[#This Row],[Obj]],13,10),"")</f>
        <v/>
      </c>
      <c r="I9841" s="156"/>
      <c r="J9841" s="155" t="b">
        <f>Proc[[#This Row],[Requested]]=Proc[[#This Row],[CurrentParent]]</f>
        <v>1</v>
      </c>
      <c r="K9841" s="155" t="str">
        <f>IF(Proc[[#This Row],[Author]]="Marcela Urrego",VLOOKUP(LEFT(Proc[[#This Row],[Requested]],1),Table3[#All],2,0),VLOOKUP(Proc[[#This Row],[Author]],Table4[],2,0))</f>
        <v>HC</v>
      </c>
      <c r="L9841" s="155" t="s">
        <v>7801</v>
      </c>
      <c r="M9841" s="140">
        <v>46106</v>
      </c>
      <c r="N9841" s="140"/>
      <c r="O9841" s="140"/>
      <c r="P9841" s="140" t="str">
        <f ca="1">IF(Proc[[#This Row],[DaysAgeing]]&gt;5,"yep","on track")</f>
        <v>yep</v>
      </c>
      <c r="Q9841" s="2">
        <f ca="1">IF(Proc[[#This Row],[DateClosed]]="",ABS(NETWORKDAYS(Proc[[#This Row],[DateOpened]],TODAY()))-1,ABS(NETWORKDAYS(Proc[[#This Row],[DateOpened]],Proc[[#This Row],[DateClosed]]))-1)</f>
        <v>7</v>
      </c>
      <c r="R9841" s="140" t="s">
        <v>476</v>
      </c>
      <c r="S9841" s="155"/>
      <c r="T9841" s="155"/>
    </row>
    <row r="9842" spans="1:20" hidden="1">
      <c r="A9842" s="156" t="s">
        <v>11874</v>
      </c>
      <c r="B9842" s="155" t="str">
        <f>IFERROR(VLOOKUP(Proc[[#This Row],[App]],Table2[],3,0),"open")</f>
        <v>ok</v>
      </c>
      <c r="C9842" s="156" t="s">
        <v>369</v>
      </c>
      <c r="D9842" t="s">
        <v>12105</v>
      </c>
      <c r="E9842" t="s">
        <v>11699</v>
      </c>
      <c r="F9842" s="155" t="s">
        <v>11699</v>
      </c>
      <c r="G9842" s="156" t="s">
        <v>400</v>
      </c>
      <c r="H9842" s="155" t="str">
        <f>IF(Proc[[#This Row],[type]]="LFF (MDG-F)",MID(Proc[[#This Row],[Obj]],13,10),"")</f>
        <v/>
      </c>
      <c r="I9842" s="156"/>
      <c r="J9842" s="155" t="b">
        <f>Proc[[#This Row],[Requested]]=Proc[[#This Row],[CurrentParent]]</f>
        <v>1</v>
      </c>
      <c r="K9842" s="155" t="str">
        <f>IF(Proc[[#This Row],[Author]]="Marcela Urrego",VLOOKUP(LEFT(Proc[[#This Row],[Requested]],1),Table3[#All],2,0),VLOOKUP(Proc[[#This Row],[Author]],Table4[],2,0))</f>
        <v>HC</v>
      </c>
      <c r="L9842" s="155" t="s">
        <v>7801</v>
      </c>
      <c r="M9842" s="140">
        <v>46106</v>
      </c>
      <c r="N9842" s="140"/>
      <c r="O9842" s="140"/>
      <c r="P9842" s="140" t="str">
        <f ca="1">IF(Proc[[#This Row],[DaysAgeing]]&gt;5,"yep","on track")</f>
        <v>yep</v>
      </c>
      <c r="Q9842" s="2">
        <f ca="1">IF(Proc[[#This Row],[DateClosed]]="",ABS(NETWORKDAYS(Proc[[#This Row],[DateOpened]],TODAY()))-1,ABS(NETWORKDAYS(Proc[[#This Row],[DateOpened]],Proc[[#This Row],[DateClosed]]))-1)</f>
        <v>7</v>
      </c>
      <c r="R9842" s="140" t="s">
        <v>476</v>
      </c>
      <c r="S9842" s="155"/>
      <c r="T9842" s="155"/>
    </row>
    <row r="9843" spans="1:20" hidden="1">
      <c r="A9843" s="156" t="s">
        <v>11874</v>
      </c>
      <c r="B9843" s="155" t="str">
        <f>IFERROR(VLOOKUP(Proc[[#This Row],[App]],Table2[],3,0),"open")</f>
        <v>ok</v>
      </c>
      <c r="C9843" s="156" t="s">
        <v>369</v>
      </c>
      <c r="D9843" t="s">
        <v>12106</v>
      </c>
      <c r="E9843" t="s">
        <v>11699</v>
      </c>
      <c r="F9843" s="155" t="s">
        <v>11699</v>
      </c>
      <c r="G9843" s="156" t="s">
        <v>400</v>
      </c>
      <c r="H9843" s="155" t="str">
        <f>IF(Proc[[#This Row],[type]]="LFF (MDG-F)",MID(Proc[[#This Row],[Obj]],13,10),"")</f>
        <v/>
      </c>
      <c r="I9843" s="156"/>
      <c r="J9843" s="155" t="b">
        <f>Proc[[#This Row],[Requested]]=Proc[[#This Row],[CurrentParent]]</f>
        <v>1</v>
      </c>
      <c r="K9843" s="155" t="str">
        <f>IF(Proc[[#This Row],[Author]]="Marcela Urrego",VLOOKUP(LEFT(Proc[[#This Row],[Requested]],1),Table3[#All],2,0),VLOOKUP(Proc[[#This Row],[Author]],Table4[],2,0))</f>
        <v>HC</v>
      </c>
      <c r="L9843" s="155" t="s">
        <v>7801</v>
      </c>
      <c r="M9843" s="140">
        <v>46106</v>
      </c>
      <c r="N9843" s="140"/>
      <c r="O9843" s="140"/>
      <c r="P9843" s="140" t="str">
        <f ca="1">IF(Proc[[#This Row],[DaysAgeing]]&gt;5,"yep","on track")</f>
        <v>yep</v>
      </c>
      <c r="Q9843" s="2">
        <f ca="1">IF(Proc[[#This Row],[DateClosed]]="",ABS(NETWORKDAYS(Proc[[#This Row],[DateOpened]],TODAY()))-1,ABS(NETWORKDAYS(Proc[[#This Row],[DateOpened]],Proc[[#This Row],[DateClosed]]))-1)</f>
        <v>7</v>
      </c>
      <c r="R9843" s="140" t="s">
        <v>476</v>
      </c>
      <c r="S9843" s="155"/>
      <c r="T9843" s="155"/>
    </row>
    <row r="9844" spans="1:20" hidden="1">
      <c r="A9844" s="156" t="s">
        <v>11874</v>
      </c>
      <c r="B9844" s="155" t="str">
        <f>IFERROR(VLOOKUP(Proc[[#This Row],[App]],Table2[],3,0),"open")</f>
        <v>ok</v>
      </c>
      <c r="C9844" s="156" t="s">
        <v>369</v>
      </c>
      <c r="D9844" t="s">
        <v>12107</v>
      </c>
      <c r="E9844" t="s">
        <v>11699</v>
      </c>
      <c r="F9844" s="155" t="s">
        <v>11699</v>
      </c>
      <c r="G9844" s="156" t="s">
        <v>400</v>
      </c>
      <c r="H9844" s="155" t="str">
        <f>IF(Proc[[#This Row],[type]]="LFF (MDG-F)",MID(Proc[[#This Row],[Obj]],13,10),"")</f>
        <v/>
      </c>
      <c r="I9844" s="156"/>
      <c r="J9844" s="155" t="b">
        <f>Proc[[#This Row],[Requested]]=Proc[[#This Row],[CurrentParent]]</f>
        <v>1</v>
      </c>
      <c r="K9844" s="155" t="str">
        <f>IF(Proc[[#This Row],[Author]]="Marcela Urrego",VLOOKUP(LEFT(Proc[[#This Row],[Requested]],1),Table3[#All],2,0),VLOOKUP(Proc[[#This Row],[Author]],Table4[],2,0))</f>
        <v>HC</v>
      </c>
      <c r="L9844" s="155" t="s">
        <v>7801</v>
      </c>
      <c r="M9844" s="140">
        <v>46106</v>
      </c>
      <c r="N9844" s="140"/>
      <c r="O9844" s="140"/>
      <c r="P9844" s="140" t="str">
        <f ca="1">IF(Proc[[#This Row],[DaysAgeing]]&gt;5,"yep","on track")</f>
        <v>yep</v>
      </c>
      <c r="Q9844" s="2">
        <f ca="1">IF(Proc[[#This Row],[DateClosed]]="",ABS(NETWORKDAYS(Proc[[#This Row],[DateOpened]],TODAY()))-1,ABS(NETWORKDAYS(Proc[[#This Row],[DateOpened]],Proc[[#This Row],[DateClosed]]))-1)</f>
        <v>7</v>
      </c>
      <c r="R9844" s="140" t="s">
        <v>476</v>
      </c>
      <c r="S9844" s="155"/>
      <c r="T9844" s="155"/>
    </row>
    <row r="9845" spans="1:20" hidden="1">
      <c r="A9845" s="156" t="s">
        <v>11874</v>
      </c>
      <c r="B9845" s="155" t="str">
        <f>IFERROR(VLOOKUP(Proc[[#This Row],[App]],Table2[],3,0),"open")</f>
        <v>ok</v>
      </c>
      <c r="C9845" s="156" t="s">
        <v>369</v>
      </c>
      <c r="D9845" t="s">
        <v>12108</v>
      </c>
      <c r="E9845" t="s">
        <v>11699</v>
      </c>
      <c r="F9845" s="155" t="s">
        <v>11699</v>
      </c>
      <c r="G9845" s="156" t="s">
        <v>400</v>
      </c>
      <c r="H9845" s="155" t="str">
        <f>IF(Proc[[#This Row],[type]]="LFF (MDG-F)",MID(Proc[[#This Row],[Obj]],13,10),"")</f>
        <v/>
      </c>
      <c r="I9845" s="156"/>
      <c r="J9845" s="155" t="b">
        <f>Proc[[#This Row],[Requested]]=Proc[[#This Row],[CurrentParent]]</f>
        <v>1</v>
      </c>
      <c r="K9845" s="155" t="str">
        <f>IF(Proc[[#This Row],[Author]]="Marcela Urrego",VLOOKUP(LEFT(Proc[[#This Row],[Requested]],1),Table3[#All],2,0),VLOOKUP(Proc[[#This Row],[Author]],Table4[],2,0))</f>
        <v>HC</v>
      </c>
      <c r="L9845" s="155" t="s">
        <v>7801</v>
      </c>
      <c r="M9845" s="140">
        <v>46106</v>
      </c>
      <c r="N9845" s="140"/>
      <c r="O9845" s="140"/>
      <c r="P9845" s="140" t="str">
        <f ca="1">IF(Proc[[#This Row],[DaysAgeing]]&gt;5,"yep","on track")</f>
        <v>yep</v>
      </c>
      <c r="Q9845" s="2">
        <f ca="1">IF(Proc[[#This Row],[DateClosed]]="",ABS(NETWORKDAYS(Proc[[#This Row],[DateOpened]],TODAY()))-1,ABS(NETWORKDAYS(Proc[[#This Row],[DateOpened]],Proc[[#This Row],[DateClosed]]))-1)</f>
        <v>7</v>
      </c>
      <c r="R9845" s="140" t="s">
        <v>476</v>
      </c>
      <c r="S9845" s="155"/>
      <c r="T9845" s="155"/>
    </row>
    <row r="9846" spans="1:20" hidden="1">
      <c r="A9846" s="156" t="s">
        <v>11874</v>
      </c>
      <c r="B9846" s="155" t="str">
        <f>IFERROR(VLOOKUP(Proc[[#This Row],[App]],Table2[],3,0),"open")</f>
        <v>ok</v>
      </c>
      <c r="C9846" s="156" t="s">
        <v>369</v>
      </c>
      <c r="D9846" t="s">
        <v>12109</v>
      </c>
      <c r="E9846" t="s">
        <v>11699</v>
      </c>
      <c r="F9846" s="155" t="s">
        <v>11699</v>
      </c>
      <c r="G9846" s="156" t="s">
        <v>400</v>
      </c>
      <c r="H9846" s="155" t="str">
        <f>IF(Proc[[#This Row],[type]]="LFF (MDG-F)",MID(Proc[[#This Row],[Obj]],13,10),"")</f>
        <v/>
      </c>
      <c r="I9846" s="156"/>
      <c r="J9846" s="155" t="b">
        <f>Proc[[#This Row],[Requested]]=Proc[[#This Row],[CurrentParent]]</f>
        <v>1</v>
      </c>
      <c r="K9846" s="155" t="str">
        <f>IF(Proc[[#This Row],[Author]]="Marcela Urrego",VLOOKUP(LEFT(Proc[[#This Row],[Requested]],1),Table3[#All],2,0),VLOOKUP(Proc[[#This Row],[Author]],Table4[],2,0))</f>
        <v>HC</v>
      </c>
      <c r="L9846" s="155" t="s">
        <v>7801</v>
      </c>
      <c r="M9846" s="140">
        <v>46106</v>
      </c>
      <c r="N9846" s="140"/>
      <c r="O9846" s="140"/>
      <c r="P9846" s="140" t="str">
        <f ca="1">IF(Proc[[#This Row],[DaysAgeing]]&gt;5,"yep","on track")</f>
        <v>yep</v>
      </c>
      <c r="Q9846" s="2">
        <f ca="1">IF(Proc[[#This Row],[DateClosed]]="",ABS(NETWORKDAYS(Proc[[#This Row],[DateOpened]],TODAY()))-1,ABS(NETWORKDAYS(Proc[[#This Row],[DateOpened]],Proc[[#This Row],[DateClosed]]))-1)</f>
        <v>7</v>
      </c>
      <c r="R9846" s="140" t="s">
        <v>476</v>
      </c>
      <c r="S9846" s="155"/>
      <c r="T9846" s="155"/>
    </row>
    <row r="9847" spans="1:20" hidden="1">
      <c r="A9847" s="156" t="s">
        <v>11874</v>
      </c>
      <c r="B9847" s="155" t="str">
        <f>IFERROR(VLOOKUP(Proc[[#This Row],[App]],Table2[],3,0),"open")</f>
        <v>ok</v>
      </c>
      <c r="C9847" s="156" t="s">
        <v>369</v>
      </c>
      <c r="D9847" t="s">
        <v>12110</v>
      </c>
      <c r="E9847" t="s">
        <v>11699</v>
      </c>
      <c r="F9847" s="155" t="s">
        <v>11699</v>
      </c>
      <c r="G9847" s="156" t="s">
        <v>400</v>
      </c>
      <c r="H9847" s="155" t="str">
        <f>IF(Proc[[#This Row],[type]]="LFF (MDG-F)",MID(Proc[[#This Row],[Obj]],13,10),"")</f>
        <v/>
      </c>
      <c r="I9847" s="156"/>
      <c r="J9847" s="155" t="b">
        <f>Proc[[#This Row],[Requested]]=Proc[[#This Row],[CurrentParent]]</f>
        <v>1</v>
      </c>
      <c r="K9847" s="155" t="str">
        <f>IF(Proc[[#This Row],[Author]]="Marcela Urrego",VLOOKUP(LEFT(Proc[[#This Row],[Requested]],1),Table3[#All],2,0),VLOOKUP(Proc[[#This Row],[Author]],Table4[],2,0))</f>
        <v>HC</v>
      </c>
      <c r="L9847" s="155" t="s">
        <v>7801</v>
      </c>
      <c r="M9847" s="140">
        <v>46106</v>
      </c>
      <c r="N9847" s="140"/>
      <c r="O9847" s="140"/>
      <c r="P9847" s="140" t="str">
        <f ca="1">IF(Proc[[#This Row],[DaysAgeing]]&gt;5,"yep","on track")</f>
        <v>yep</v>
      </c>
      <c r="Q9847" s="2">
        <f ca="1">IF(Proc[[#This Row],[DateClosed]]="",ABS(NETWORKDAYS(Proc[[#This Row],[DateOpened]],TODAY()))-1,ABS(NETWORKDAYS(Proc[[#This Row],[DateOpened]],Proc[[#This Row],[DateClosed]]))-1)</f>
        <v>7</v>
      </c>
      <c r="R9847" s="140" t="s">
        <v>476</v>
      </c>
      <c r="S9847" s="155"/>
      <c r="T9847" s="155"/>
    </row>
    <row r="9848" spans="1:20" hidden="1">
      <c r="A9848" s="156" t="s">
        <v>11874</v>
      </c>
      <c r="B9848" s="155" t="str">
        <f>IFERROR(VLOOKUP(Proc[[#This Row],[App]],Table2[],3,0),"open")</f>
        <v>ok</v>
      </c>
      <c r="C9848" s="156" t="s">
        <v>369</v>
      </c>
      <c r="D9848" t="s">
        <v>12111</v>
      </c>
      <c r="E9848" t="s">
        <v>11699</v>
      </c>
      <c r="F9848" s="155" t="s">
        <v>11699</v>
      </c>
      <c r="G9848" s="156" t="s">
        <v>400</v>
      </c>
      <c r="H9848" s="155" t="str">
        <f>IF(Proc[[#This Row],[type]]="LFF (MDG-F)",MID(Proc[[#This Row],[Obj]],13,10),"")</f>
        <v/>
      </c>
      <c r="I9848" s="156"/>
      <c r="J9848" s="155" t="b">
        <f>Proc[[#This Row],[Requested]]=Proc[[#This Row],[CurrentParent]]</f>
        <v>1</v>
      </c>
      <c r="K9848" s="155" t="str">
        <f>IF(Proc[[#This Row],[Author]]="Marcela Urrego",VLOOKUP(LEFT(Proc[[#This Row],[Requested]],1),Table3[#All],2,0),VLOOKUP(Proc[[#This Row],[Author]],Table4[],2,0))</f>
        <v>HC</v>
      </c>
      <c r="L9848" s="155" t="s">
        <v>7801</v>
      </c>
      <c r="M9848" s="140">
        <v>46106</v>
      </c>
      <c r="N9848" s="140"/>
      <c r="O9848" s="140"/>
      <c r="P9848" s="140" t="str">
        <f ca="1">IF(Proc[[#This Row],[DaysAgeing]]&gt;5,"yep","on track")</f>
        <v>yep</v>
      </c>
      <c r="Q9848" s="2">
        <f ca="1">IF(Proc[[#This Row],[DateClosed]]="",ABS(NETWORKDAYS(Proc[[#This Row],[DateOpened]],TODAY()))-1,ABS(NETWORKDAYS(Proc[[#This Row],[DateOpened]],Proc[[#This Row],[DateClosed]]))-1)</f>
        <v>7</v>
      </c>
      <c r="R9848" s="140" t="s">
        <v>476</v>
      </c>
      <c r="S9848" s="155"/>
      <c r="T9848" s="155"/>
    </row>
    <row r="9849" spans="1:20" hidden="1">
      <c r="A9849" s="156" t="s">
        <v>11874</v>
      </c>
      <c r="B9849" s="155" t="str">
        <f>IFERROR(VLOOKUP(Proc[[#This Row],[App]],Table2[],3,0),"open")</f>
        <v>ok</v>
      </c>
      <c r="C9849" s="156" t="s">
        <v>369</v>
      </c>
      <c r="D9849" t="s">
        <v>12112</v>
      </c>
      <c r="E9849" t="s">
        <v>11699</v>
      </c>
      <c r="F9849" s="155" t="s">
        <v>11699</v>
      </c>
      <c r="G9849" s="156" t="s">
        <v>400</v>
      </c>
      <c r="H9849" s="155" t="str">
        <f>IF(Proc[[#This Row],[type]]="LFF (MDG-F)",MID(Proc[[#This Row],[Obj]],13,10),"")</f>
        <v/>
      </c>
      <c r="I9849" s="156"/>
      <c r="J9849" s="155" t="b">
        <f>Proc[[#This Row],[Requested]]=Proc[[#This Row],[CurrentParent]]</f>
        <v>1</v>
      </c>
      <c r="K9849" s="155" t="str">
        <f>IF(Proc[[#This Row],[Author]]="Marcela Urrego",VLOOKUP(LEFT(Proc[[#This Row],[Requested]],1),Table3[#All],2,0),VLOOKUP(Proc[[#This Row],[Author]],Table4[],2,0))</f>
        <v>HC</v>
      </c>
      <c r="L9849" s="155" t="s">
        <v>7801</v>
      </c>
      <c r="M9849" s="140">
        <v>46106</v>
      </c>
      <c r="N9849" s="140"/>
      <c r="O9849" s="140"/>
      <c r="P9849" s="140" t="str">
        <f ca="1">IF(Proc[[#This Row],[DaysAgeing]]&gt;5,"yep","on track")</f>
        <v>yep</v>
      </c>
      <c r="Q9849" s="2">
        <f ca="1">IF(Proc[[#This Row],[DateClosed]]="",ABS(NETWORKDAYS(Proc[[#This Row],[DateOpened]],TODAY()))-1,ABS(NETWORKDAYS(Proc[[#This Row],[DateOpened]],Proc[[#This Row],[DateClosed]]))-1)</f>
        <v>7</v>
      </c>
      <c r="R9849" s="140" t="s">
        <v>476</v>
      </c>
      <c r="S9849" s="155"/>
      <c r="T9849" s="155"/>
    </row>
    <row r="9850" spans="1:20" hidden="1">
      <c r="A9850" s="156" t="s">
        <v>11874</v>
      </c>
      <c r="B9850" s="155" t="str">
        <f>IFERROR(VLOOKUP(Proc[[#This Row],[App]],Table2[],3,0),"open")</f>
        <v>ok</v>
      </c>
      <c r="C9850" s="156" t="s">
        <v>369</v>
      </c>
      <c r="D9850" t="s">
        <v>12113</v>
      </c>
      <c r="E9850" t="s">
        <v>11699</v>
      </c>
      <c r="F9850" s="155" t="s">
        <v>11699</v>
      </c>
      <c r="G9850" s="156" t="s">
        <v>400</v>
      </c>
      <c r="H9850" s="155" t="str">
        <f>IF(Proc[[#This Row],[type]]="LFF (MDG-F)",MID(Proc[[#This Row],[Obj]],13,10),"")</f>
        <v/>
      </c>
      <c r="I9850" s="156"/>
      <c r="J9850" s="155" t="b">
        <f>Proc[[#This Row],[Requested]]=Proc[[#This Row],[CurrentParent]]</f>
        <v>1</v>
      </c>
      <c r="K9850" s="155" t="str">
        <f>IF(Proc[[#This Row],[Author]]="Marcela Urrego",VLOOKUP(LEFT(Proc[[#This Row],[Requested]],1),Table3[#All],2,0),VLOOKUP(Proc[[#This Row],[Author]],Table4[],2,0))</f>
        <v>HC</v>
      </c>
      <c r="L9850" s="155" t="s">
        <v>7801</v>
      </c>
      <c r="M9850" s="140">
        <v>46106</v>
      </c>
      <c r="N9850" s="140"/>
      <c r="O9850" s="140"/>
      <c r="P9850" s="140" t="str">
        <f ca="1">IF(Proc[[#This Row],[DaysAgeing]]&gt;5,"yep","on track")</f>
        <v>yep</v>
      </c>
      <c r="Q9850" s="2">
        <f ca="1">IF(Proc[[#This Row],[DateClosed]]="",ABS(NETWORKDAYS(Proc[[#This Row],[DateOpened]],TODAY()))-1,ABS(NETWORKDAYS(Proc[[#This Row],[DateOpened]],Proc[[#This Row],[DateClosed]]))-1)</f>
        <v>7</v>
      </c>
      <c r="R9850" s="140" t="s">
        <v>476</v>
      </c>
      <c r="S9850" s="155"/>
      <c r="T9850" s="155"/>
    </row>
    <row r="9851" spans="1:20" hidden="1">
      <c r="A9851" s="156" t="s">
        <v>11874</v>
      </c>
      <c r="B9851" s="155" t="str">
        <f>IFERROR(VLOOKUP(Proc[[#This Row],[App]],Table2[],3,0),"open")</f>
        <v>ok</v>
      </c>
      <c r="C9851" s="156" t="s">
        <v>369</v>
      </c>
      <c r="D9851" t="s">
        <v>12114</v>
      </c>
      <c r="E9851" t="s">
        <v>11699</v>
      </c>
      <c r="F9851" s="155" t="s">
        <v>11699</v>
      </c>
      <c r="G9851" s="156" t="s">
        <v>400</v>
      </c>
      <c r="H9851" s="155" t="str">
        <f>IF(Proc[[#This Row],[type]]="LFF (MDG-F)",MID(Proc[[#This Row],[Obj]],13,10),"")</f>
        <v/>
      </c>
      <c r="I9851" s="156"/>
      <c r="J9851" s="155" t="b">
        <f>Proc[[#This Row],[Requested]]=Proc[[#This Row],[CurrentParent]]</f>
        <v>1</v>
      </c>
      <c r="K9851" s="155" t="str">
        <f>IF(Proc[[#This Row],[Author]]="Marcela Urrego",VLOOKUP(LEFT(Proc[[#This Row],[Requested]],1),Table3[#All],2,0),VLOOKUP(Proc[[#This Row],[Author]],Table4[],2,0))</f>
        <v>HC</v>
      </c>
      <c r="L9851" s="155" t="s">
        <v>7801</v>
      </c>
      <c r="M9851" s="140">
        <v>46106</v>
      </c>
      <c r="N9851" s="140"/>
      <c r="O9851" s="140"/>
      <c r="P9851" s="140" t="str">
        <f ca="1">IF(Proc[[#This Row],[DaysAgeing]]&gt;5,"yep","on track")</f>
        <v>yep</v>
      </c>
      <c r="Q9851" s="2">
        <f ca="1">IF(Proc[[#This Row],[DateClosed]]="",ABS(NETWORKDAYS(Proc[[#This Row],[DateOpened]],TODAY()))-1,ABS(NETWORKDAYS(Proc[[#This Row],[DateOpened]],Proc[[#This Row],[DateClosed]]))-1)</f>
        <v>7</v>
      </c>
      <c r="R9851" s="140" t="s">
        <v>476</v>
      </c>
      <c r="S9851" s="155"/>
      <c r="T9851" s="155"/>
    </row>
    <row r="9852" spans="1:20" hidden="1">
      <c r="A9852" s="156" t="s">
        <v>11874</v>
      </c>
      <c r="B9852" s="155" t="str">
        <f>IFERROR(VLOOKUP(Proc[[#This Row],[App]],Table2[],3,0),"open")</f>
        <v>ok</v>
      </c>
      <c r="C9852" s="156" t="s">
        <v>369</v>
      </c>
      <c r="D9852" t="s">
        <v>12115</v>
      </c>
      <c r="E9852" t="s">
        <v>11699</v>
      </c>
      <c r="F9852" s="155" t="s">
        <v>11699</v>
      </c>
      <c r="G9852" s="156" t="s">
        <v>400</v>
      </c>
      <c r="H9852" s="155" t="str">
        <f>IF(Proc[[#This Row],[type]]="LFF (MDG-F)",MID(Proc[[#This Row],[Obj]],13,10),"")</f>
        <v/>
      </c>
      <c r="I9852" s="156"/>
      <c r="J9852" s="155" t="b">
        <f>Proc[[#This Row],[Requested]]=Proc[[#This Row],[CurrentParent]]</f>
        <v>1</v>
      </c>
      <c r="K9852" s="155" t="str">
        <f>IF(Proc[[#This Row],[Author]]="Marcela Urrego",VLOOKUP(LEFT(Proc[[#This Row],[Requested]],1),Table3[#All],2,0),VLOOKUP(Proc[[#This Row],[Author]],Table4[],2,0))</f>
        <v>HC</v>
      </c>
      <c r="L9852" s="155" t="s">
        <v>7801</v>
      </c>
      <c r="M9852" s="140">
        <v>46106</v>
      </c>
      <c r="N9852" s="140"/>
      <c r="O9852" s="140"/>
      <c r="P9852" s="140" t="str">
        <f ca="1">IF(Proc[[#This Row],[DaysAgeing]]&gt;5,"yep","on track")</f>
        <v>yep</v>
      </c>
      <c r="Q9852" s="2">
        <f ca="1">IF(Proc[[#This Row],[DateClosed]]="",ABS(NETWORKDAYS(Proc[[#This Row],[DateOpened]],TODAY()))-1,ABS(NETWORKDAYS(Proc[[#This Row],[DateOpened]],Proc[[#This Row],[DateClosed]]))-1)</f>
        <v>7</v>
      </c>
      <c r="R9852" s="140" t="s">
        <v>476</v>
      </c>
      <c r="S9852" s="155"/>
      <c r="T9852" s="155"/>
    </row>
    <row r="9853" spans="1:20" hidden="1">
      <c r="A9853" s="156" t="s">
        <v>11874</v>
      </c>
      <c r="B9853" s="155" t="str">
        <f>IFERROR(VLOOKUP(Proc[[#This Row],[App]],Table2[],3,0),"open")</f>
        <v>ok</v>
      </c>
      <c r="C9853" s="156" t="s">
        <v>369</v>
      </c>
      <c r="D9853" t="s">
        <v>12116</v>
      </c>
      <c r="E9853" t="s">
        <v>11699</v>
      </c>
      <c r="F9853" s="155" t="s">
        <v>11699</v>
      </c>
      <c r="G9853" s="156" t="s">
        <v>400</v>
      </c>
      <c r="H9853" s="155" t="str">
        <f>IF(Proc[[#This Row],[type]]="LFF (MDG-F)",MID(Proc[[#This Row],[Obj]],13,10),"")</f>
        <v/>
      </c>
      <c r="I9853" s="156"/>
      <c r="J9853" s="155" t="b">
        <f>Proc[[#This Row],[Requested]]=Proc[[#This Row],[CurrentParent]]</f>
        <v>1</v>
      </c>
      <c r="K9853" s="155" t="str">
        <f>IF(Proc[[#This Row],[Author]]="Marcela Urrego",VLOOKUP(LEFT(Proc[[#This Row],[Requested]],1),Table3[#All],2,0),VLOOKUP(Proc[[#This Row],[Author]],Table4[],2,0))</f>
        <v>HC</v>
      </c>
      <c r="L9853" s="155" t="s">
        <v>7801</v>
      </c>
      <c r="M9853" s="140">
        <v>46106</v>
      </c>
      <c r="N9853" s="140"/>
      <c r="O9853" s="140"/>
      <c r="P9853" s="140" t="str">
        <f ca="1">IF(Proc[[#This Row],[DaysAgeing]]&gt;5,"yep","on track")</f>
        <v>yep</v>
      </c>
      <c r="Q9853" s="2">
        <f ca="1">IF(Proc[[#This Row],[DateClosed]]="",ABS(NETWORKDAYS(Proc[[#This Row],[DateOpened]],TODAY()))-1,ABS(NETWORKDAYS(Proc[[#This Row],[DateOpened]],Proc[[#This Row],[DateClosed]]))-1)</f>
        <v>7</v>
      </c>
      <c r="R9853" s="140" t="s">
        <v>476</v>
      </c>
      <c r="S9853" s="155"/>
      <c r="T9853" s="155"/>
    </row>
    <row r="9854" spans="1:20" hidden="1">
      <c r="A9854" s="156" t="s">
        <v>11874</v>
      </c>
      <c r="B9854" s="155" t="str">
        <f>IFERROR(VLOOKUP(Proc[[#This Row],[App]],Table2[],3,0),"open")</f>
        <v>ok</v>
      </c>
      <c r="C9854" s="156" t="s">
        <v>369</v>
      </c>
      <c r="D9854" t="s">
        <v>12117</v>
      </c>
      <c r="E9854" t="s">
        <v>11699</v>
      </c>
      <c r="F9854" s="155" t="s">
        <v>11699</v>
      </c>
      <c r="G9854" s="156" t="s">
        <v>400</v>
      </c>
      <c r="H9854" s="155" t="str">
        <f>IF(Proc[[#This Row],[type]]="LFF (MDG-F)",MID(Proc[[#This Row],[Obj]],13,10),"")</f>
        <v/>
      </c>
      <c r="I9854" s="156"/>
      <c r="J9854" s="155" t="b">
        <f>Proc[[#This Row],[Requested]]=Proc[[#This Row],[CurrentParent]]</f>
        <v>1</v>
      </c>
      <c r="K9854" s="155" t="str">
        <f>IF(Proc[[#This Row],[Author]]="Marcela Urrego",VLOOKUP(LEFT(Proc[[#This Row],[Requested]],1),Table3[#All],2,0),VLOOKUP(Proc[[#This Row],[Author]],Table4[],2,0))</f>
        <v>HC</v>
      </c>
      <c r="L9854" s="155" t="s">
        <v>7801</v>
      </c>
      <c r="M9854" s="140">
        <v>46106</v>
      </c>
      <c r="N9854" s="140"/>
      <c r="O9854" s="140"/>
      <c r="P9854" s="140" t="str">
        <f ca="1">IF(Proc[[#This Row],[DaysAgeing]]&gt;5,"yep","on track")</f>
        <v>yep</v>
      </c>
      <c r="Q9854" s="2">
        <f ca="1">IF(Proc[[#This Row],[DateClosed]]="",ABS(NETWORKDAYS(Proc[[#This Row],[DateOpened]],TODAY()))-1,ABS(NETWORKDAYS(Proc[[#This Row],[DateOpened]],Proc[[#This Row],[DateClosed]]))-1)</f>
        <v>7</v>
      </c>
      <c r="R9854" s="140" t="s">
        <v>476</v>
      </c>
      <c r="S9854" s="155"/>
      <c r="T9854" s="155"/>
    </row>
    <row r="9855" spans="1:20" hidden="1">
      <c r="A9855" s="156" t="s">
        <v>11874</v>
      </c>
      <c r="B9855" s="155" t="str">
        <f>IFERROR(VLOOKUP(Proc[[#This Row],[App]],Table2[],3,0),"open")</f>
        <v>ok</v>
      </c>
      <c r="C9855" s="156" t="s">
        <v>369</v>
      </c>
      <c r="D9855" t="s">
        <v>12118</v>
      </c>
      <c r="E9855" t="s">
        <v>11699</v>
      </c>
      <c r="F9855" s="155" t="s">
        <v>11699</v>
      </c>
      <c r="G9855" s="156" t="s">
        <v>400</v>
      </c>
      <c r="H9855" s="155" t="str">
        <f>IF(Proc[[#This Row],[type]]="LFF (MDG-F)",MID(Proc[[#This Row],[Obj]],13,10),"")</f>
        <v/>
      </c>
      <c r="I9855" s="156"/>
      <c r="J9855" s="155" t="b">
        <f>Proc[[#This Row],[Requested]]=Proc[[#This Row],[CurrentParent]]</f>
        <v>1</v>
      </c>
      <c r="K9855" s="155" t="str">
        <f>IF(Proc[[#This Row],[Author]]="Marcela Urrego",VLOOKUP(LEFT(Proc[[#This Row],[Requested]],1),Table3[#All],2,0),VLOOKUP(Proc[[#This Row],[Author]],Table4[],2,0))</f>
        <v>HC</v>
      </c>
      <c r="L9855" s="155" t="s">
        <v>7801</v>
      </c>
      <c r="M9855" s="140">
        <v>46106</v>
      </c>
      <c r="N9855" s="140"/>
      <c r="O9855" s="140"/>
      <c r="P9855" s="140" t="str">
        <f ca="1">IF(Proc[[#This Row],[DaysAgeing]]&gt;5,"yep","on track")</f>
        <v>yep</v>
      </c>
      <c r="Q9855" s="2">
        <f ca="1">IF(Proc[[#This Row],[DateClosed]]="",ABS(NETWORKDAYS(Proc[[#This Row],[DateOpened]],TODAY()))-1,ABS(NETWORKDAYS(Proc[[#This Row],[DateOpened]],Proc[[#This Row],[DateClosed]]))-1)</f>
        <v>7</v>
      </c>
      <c r="R9855" s="140" t="s">
        <v>476</v>
      </c>
      <c r="S9855" s="155"/>
      <c r="T9855" s="155"/>
    </row>
    <row r="9856" spans="1:20" hidden="1">
      <c r="A9856" s="156" t="s">
        <v>11874</v>
      </c>
      <c r="B9856" s="155" t="str">
        <f>IFERROR(VLOOKUP(Proc[[#This Row],[App]],Table2[],3,0),"open")</f>
        <v>ok</v>
      </c>
      <c r="C9856" s="156" t="s">
        <v>369</v>
      </c>
      <c r="D9856" t="s">
        <v>12119</v>
      </c>
      <c r="E9856" t="s">
        <v>11699</v>
      </c>
      <c r="F9856" s="155" t="s">
        <v>11699</v>
      </c>
      <c r="G9856" s="156" t="s">
        <v>400</v>
      </c>
      <c r="H9856" s="155" t="str">
        <f>IF(Proc[[#This Row],[type]]="LFF (MDG-F)",MID(Proc[[#This Row],[Obj]],13,10),"")</f>
        <v/>
      </c>
      <c r="I9856" s="156"/>
      <c r="J9856" s="155" t="b">
        <f>Proc[[#This Row],[Requested]]=Proc[[#This Row],[CurrentParent]]</f>
        <v>1</v>
      </c>
      <c r="K9856" s="155" t="str">
        <f>IF(Proc[[#This Row],[Author]]="Marcela Urrego",VLOOKUP(LEFT(Proc[[#This Row],[Requested]],1),Table3[#All],2,0),VLOOKUP(Proc[[#This Row],[Author]],Table4[],2,0))</f>
        <v>HC</v>
      </c>
      <c r="L9856" s="155" t="s">
        <v>7801</v>
      </c>
      <c r="M9856" s="140">
        <v>46106</v>
      </c>
      <c r="N9856" s="140"/>
      <c r="O9856" s="140"/>
      <c r="P9856" s="140" t="str">
        <f ca="1">IF(Proc[[#This Row],[DaysAgeing]]&gt;5,"yep","on track")</f>
        <v>yep</v>
      </c>
      <c r="Q9856" s="2">
        <f ca="1">IF(Proc[[#This Row],[DateClosed]]="",ABS(NETWORKDAYS(Proc[[#This Row],[DateOpened]],TODAY()))-1,ABS(NETWORKDAYS(Proc[[#This Row],[DateOpened]],Proc[[#This Row],[DateClosed]]))-1)</f>
        <v>7</v>
      </c>
      <c r="R9856" s="140" t="s">
        <v>476</v>
      </c>
      <c r="S9856" s="155"/>
      <c r="T9856" s="155"/>
    </row>
    <row r="9857" spans="1:20" hidden="1">
      <c r="A9857" s="156" t="s">
        <v>11874</v>
      </c>
      <c r="B9857" s="155" t="str">
        <f>IFERROR(VLOOKUP(Proc[[#This Row],[App]],Table2[],3,0),"open")</f>
        <v>ok</v>
      </c>
      <c r="C9857" s="156" t="s">
        <v>369</v>
      </c>
      <c r="D9857" t="s">
        <v>12120</v>
      </c>
      <c r="E9857" t="s">
        <v>11699</v>
      </c>
      <c r="F9857" s="155" t="s">
        <v>11699</v>
      </c>
      <c r="G9857" s="156" t="s">
        <v>400</v>
      </c>
      <c r="H9857" s="155" t="str">
        <f>IF(Proc[[#This Row],[type]]="LFF (MDG-F)",MID(Proc[[#This Row],[Obj]],13,10),"")</f>
        <v/>
      </c>
      <c r="I9857" s="156"/>
      <c r="J9857" s="155" t="b">
        <f>Proc[[#This Row],[Requested]]=Proc[[#This Row],[CurrentParent]]</f>
        <v>1</v>
      </c>
      <c r="K9857" s="155" t="str">
        <f>IF(Proc[[#This Row],[Author]]="Marcela Urrego",VLOOKUP(LEFT(Proc[[#This Row],[Requested]],1),Table3[#All],2,0),VLOOKUP(Proc[[#This Row],[Author]],Table4[],2,0))</f>
        <v>HC</v>
      </c>
      <c r="L9857" s="155" t="s">
        <v>7801</v>
      </c>
      <c r="M9857" s="140">
        <v>46106</v>
      </c>
      <c r="N9857" s="140"/>
      <c r="O9857" s="140"/>
      <c r="P9857" s="140" t="str">
        <f ca="1">IF(Proc[[#This Row],[DaysAgeing]]&gt;5,"yep","on track")</f>
        <v>yep</v>
      </c>
      <c r="Q9857" s="2">
        <f ca="1">IF(Proc[[#This Row],[DateClosed]]="",ABS(NETWORKDAYS(Proc[[#This Row],[DateOpened]],TODAY()))-1,ABS(NETWORKDAYS(Proc[[#This Row],[DateOpened]],Proc[[#This Row],[DateClosed]]))-1)</f>
        <v>7</v>
      </c>
      <c r="R9857" s="140" t="s">
        <v>476</v>
      </c>
      <c r="S9857" s="155"/>
      <c r="T9857" s="155"/>
    </row>
    <row r="9858" spans="1:20" hidden="1">
      <c r="A9858" s="156" t="s">
        <v>11874</v>
      </c>
      <c r="B9858" s="155" t="str">
        <f>IFERROR(VLOOKUP(Proc[[#This Row],[App]],Table2[],3,0),"open")</f>
        <v>ok</v>
      </c>
      <c r="C9858" s="156" t="s">
        <v>369</v>
      </c>
      <c r="D9858" t="s">
        <v>12121</v>
      </c>
      <c r="E9858" t="s">
        <v>11699</v>
      </c>
      <c r="F9858" s="155" t="s">
        <v>11699</v>
      </c>
      <c r="G9858" s="156" t="s">
        <v>400</v>
      </c>
      <c r="H9858" s="155" t="str">
        <f>IF(Proc[[#This Row],[type]]="LFF (MDG-F)",MID(Proc[[#This Row],[Obj]],13,10),"")</f>
        <v/>
      </c>
      <c r="I9858" s="156"/>
      <c r="J9858" s="155" t="b">
        <f>Proc[[#This Row],[Requested]]=Proc[[#This Row],[CurrentParent]]</f>
        <v>1</v>
      </c>
      <c r="K9858" s="155" t="str">
        <f>IF(Proc[[#This Row],[Author]]="Marcela Urrego",VLOOKUP(LEFT(Proc[[#This Row],[Requested]],1),Table3[#All],2,0),VLOOKUP(Proc[[#This Row],[Author]],Table4[],2,0))</f>
        <v>HC</v>
      </c>
      <c r="L9858" s="155" t="s">
        <v>7801</v>
      </c>
      <c r="M9858" s="140">
        <v>46106</v>
      </c>
      <c r="N9858" s="140"/>
      <c r="O9858" s="140"/>
      <c r="P9858" s="140" t="str">
        <f ca="1">IF(Proc[[#This Row],[DaysAgeing]]&gt;5,"yep","on track")</f>
        <v>yep</v>
      </c>
      <c r="Q9858" s="2">
        <f ca="1">IF(Proc[[#This Row],[DateClosed]]="",ABS(NETWORKDAYS(Proc[[#This Row],[DateOpened]],TODAY()))-1,ABS(NETWORKDAYS(Proc[[#This Row],[DateOpened]],Proc[[#This Row],[DateClosed]]))-1)</f>
        <v>7</v>
      </c>
      <c r="R9858" s="140" t="s">
        <v>476</v>
      </c>
      <c r="S9858" s="155"/>
      <c r="T9858" s="155"/>
    </row>
    <row r="9859" spans="1:20" hidden="1">
      <c r="A9859" s="156" t="s">
        <v>11874</v>
      </c>
      <c r="B9859" s="155" t="str">
        <f>IFERROR(VLOOKUP(Proc[[#This Row],[App]],Table2[],3,0),"open")</f>
        <v>ok</v>
      </c>
      <c r="C9859" s="156" t="s">
        <v>369</v>
      </c>
      <c r="D9859" t="s">
        <v>12122</v>
      </c>
      <c r="E9859" t="s">
        <v>11699</v>
      </c>
      <c r="F9859" s="155" t="s">
        <v>11699</v>
      </c>
      <c r="G9859" s="156" t="s">
        <v>400</v>
      </c>
      <c r="H9859" s="155" t="str">
        <f>IF(Proc[[#This Row],[type]]="LFF (MDG-F)",MID(Proc[[#This Row],[Obj]],13,10),"")</f>
        <v/>
      </c>
      <c r="I9859" s="156"/>
      <c r="J9859" s="155" t="b">
        <f>Proc[[#This Row],[Requested]]=Proc[[#This Row],[CurrentParent]]</f>
        <v>1</v>
      </c>
      <c r="K9859" s="155" t="str">
        <f>IF(Proc[[#This Row],[Author]]="Marcela Urrego",VLOOKUP(LEFT(Proc[[#This Row],[Requested]],1),Table3[#All],2,0),VLOOKUP(Proc[[#This Row],[Author]],Table4[],2,0))</f>
        <v>HC</v>
      </c>
      <c r="L9859" s="155" t="s">
        <v>7801</v>
      </c>
      <c r="M9859" s="140">
        <v>46106</v>
      </c>
      <c r="N9859" s="140"/>
      <c r="O9859" s="140"/>
      <c r="P9859" s="140" t="str">
        <f ca="1">IF(Proc[[#This Row],[DaysAgeing]]&gt;5,"yep","on track")</f>
        <v>yep</v>
      </c>
      <c r="Q9859" s="2">
        <f ca="1">IF(Proc[[#This Row],[DateClosed]]="",ABS(NETWORKDAYS(Proc[[#This Row],[DateOpened]],TODAY()))-1,ABS(NETWORKDAYS(Proc[[#This Row],[DateOpened]],Proc[[#This Row],[DateClosed]]))-1)</f>
        <v>7</v>
      </c>
      <c r="R9859" s="140" t="s">
        <v>476</v>
      </c>
      <c r="S9859" s="155"/>
      <c r="T9859" s="155"/>
    </row>
    <row r="9860" spans="1:20" hidden="1">
      <c r="A9860" s="156" t="s">
        <v>11874</v>
      </c>
      <c r="B9860" s="155" t="str">
        <f>IFERROR(VLOOKUP(Proc[[#This Row],[App]],Table2[],3,0),"open")</f>
        <v>ok</v>
      </c>
      <c r="C9860" s="156" t="s">
        <v>369</v>
      </c>
      <c r="D9860" t="s">
        <v>12123</v>
      </c>
      <c r="E9860" t="s">
        <v>11699</v>
      </c>
      <c r="F9860" s="155" t="s">
        <v>11699</v>
      </c>
      <c r="G9860" s="156" t="s">
        <v>400</v>
      </c>
      <c r="H9860" s="155" t="str">
        <f>IF(Proc[[#This Row],[type]]="LFF (MDG-F)",MID(Proc[[#This Row],[Obj]],13,10),"")</f>
        <v/>
      </c>
      <c r="I9860" s="156"/>
      <c r="J9860" s="155" t="b">
        <f>Proc[[#This Row],[Requested]]=Proc[[#This Row],[CurrentParent]]</f>
        <v>1</v>
      </c>
      <c r="K9860" s="155" t="str">
        <f>IF(Proc[[#This Row],[Author]]="Marcela Urrego",VLOOKUP(LEFT(Proc[[#This Row],[Requested]],1),Table3[#All],2,0),VLOOKUP(Proc[[#This Row],[Author]],Table4[],2,0))</f>
        <v>HC</v>
      </c>
      <c r="L9860" s="155" t="s">
        <v>7801</v>
      </c>
      <c r="M9860" s="140">
        <v>46106</v>
      </c>
      <c r="N9860" s="140"/>
      <c r="O9860" s="140"/>
      <c r="P9860" s="140" t="str">
        <f ca="1">IF(Proc[[#This Row],[DaysAgeing]]&gt;5,"yep","on track")</f>
        <v>yep</v>
      </c>
      <c r="Q9860" s="2">
        <f ca="1">IF(Proc[[#This Row],[DateClosed]]="",ABS(NETWORKDAYS(Proc[[#This Row],[DateOpened]],TODAY()))-1,ABS(NETWORKDAYS(Proc[[#This Row],[DateOpened]],Proc[[#This Row],[DateClosed]]))-1)</f>
        <v>7</v>
      </c>
      <c r="R9860" s="140" t="s">
        <v>476</v>
      </c>
      <c r="S9860" s="155"/>
      <c r="T9860" s="155"/>
    </row>
    <row r="9861" spans="1:20" hidden="1">
      <c r="A9861" s="156" t="s">
        <v>11874</v>
      </c>
      <c r="B9861" s="155" t="str">
        <f>IFERROR(VLOOKUP(Proc[[#This Row],[App]],Table2[],3,0),"open")</f>
        <v>ok</v>
      </c>
      <c r="C9861" s="156" t="s">
        <v>369</v>
      </c>
      <c r="D9861" t="s">
        <v>12124</v>
      </c>
      <c r="E9861" t="s">
        <v>11699</v>
      </c>
      <c r="F9861" s="155" t="s">
        <v>11699</v>
      </c>
      <c r="G9861" s="156" t="s">
        <v>400</v>
      </c>
      <c r="H9861" s="155" t="str">
        <f>IF(Proc[[#This Row],[type]]="LFF (MDG-F)",MID(Proc[[#This Row],[Obj]],13,10),"")</f>
        <v/>
      </c>
      <c r="I9861" s="156"/>
      <c r="J9861" s="155" t="b">
        <f>Proc[[#This Row],[Requested]]=Proc[[#This Row],[CurrentParent]]</f>
        <v>1</v>
      </c>
      <c r="K9861" s="155" t="str">
        <f>IF(Proc[[#This Row],[Author]]="Marcela Urrego",VLOOKUP(LEFT(Proc[[#This Row],[Requested]],1),Table3[#All],2,0),VLOOKUP(Proc[[#This Row],[Author]],Table4[],2,0))</f>
        <v>HC</v>
      </c>
      <c r="L9861" s="155" t="s">
        <v>7801</v>
      </c>
      <c r="M9861" s="140">
        <v>46106</v>
      </c>
      <c r="N9861" s="140"/>
      <c r="O9861" s="140"/>
      <c r="P9861" s="140" t="str">
        <f ca="1">IF(Proc[[#This Row],[DaysAgeing]]&gt;5,"yep","on track")</f>
        <v>yep</v>
      </c>
      <c r="Q9861" s="2">
        <f ca="1">IF(Proc[[#This Row],[DateClosed]]="",ABS(NETWORKDAYS(Proc[[#This Row],[DateOpened]],TODAY()))-1,ABS(NETWORKDAYS(Proc[[#This Row],[DateOpened]],Proc[[#This Row],[DateClosed]]))-1)</f>
        <v>7</v>
      </c>
      <c r="R9861" s="140" t="s">
        <v>476</v>
      </c>
      <c r="S9861" s="155"/>
      <c r="T9861" s="155"/>
    </row>
    <row r="9862" spans="1:20" hidden="1">
      <c r="A9862" s="156" t="s">
        <v>11874</v>
      </c>
      <c r="B9862" s="155" t="str">
        <f>IFERROR(VLOOKUP(Proc[[#This Row],[App]],Table2[],3,0),"open")</f>
        <v>ok</v>
      </c>
      <c r="C9862" s="156" t="s">
        <v>369</v>
      </c>
      <c r="D9862" t="s">
        <v>12125</v>
      </c>
      <c r="E9862" t="s">
        <v>11699</v>
      </c>
      <c r="F9862" s="155" t="s">
        <v>11699</v>
      </c>
      <c r="G9862" s="156" t="s">
        <v>400</v>
      </c>
      <c r="H9862" s="155" t="str">
        <f>IF(Proc[[#This Row],[type]]="LFF (MDG-F)",MID(Proc[[#This Row],[Obj]],13,10),"")</f>
        <v/>
      </c>
      <c r="I9862" s="156"/>
      <c r="J9862" s="155" t="b">
        <f>Proc[[#This Row],[Requested]]=Proc[[#This Row],[CurrentParent]]</f>
        <v>1</v>
      </c>
      <c r="K9862" s="155" t="str">
        <f>IF(Proc[[#This Row],[Author]]="Marcela Urrego",VLOOKUP(LEFT(Proc[[#This Row],[Requested]],1),Table3[#All],2,0),VLOOKUP(Proc[[#This Row],[Author]],Table4[],2,0))</f>
        <v>HC</v>
      </c>
      <c r="L9862" s="155" t="s">
        <v>7801</v>
      </c>
      <c r="M9862" s="140">
        <v>46106</v>
      </c>
      <c r="N9862" s="140"/>
      <c r="O9862" s="140"/>
      <c r="P9862" s="140" t="str">
        <f ca="1">IF(Proc[[#This Row],[DaysAgeing]]&gt;5,"yep","on track")</f>
        <v>yep</v>
      </c>
      <c r="Q9862" s="2">
        <f ca="1">IF(Proc[[#This Row],[DateClosed]]="",ABS(NETWORKDAYS(Proc[[#This Row],[DateOpened]],TODAY()))-1,ABS(NETWORKDAYS(Proc[[#This Row],[DateOpened]],Proc[[#This Row],[DateClosed]]))-1)</f>
        <v>7</v>
      </c>
      <c r="R9862" s="140" t="s">
        <v>476</v>
      </c>
      <c r="S9862" s="155"/>
      <c r="T9862" s="155"/>
    </row>
    <row r="9863" spans="1:20" hidden="1">
      <c r="A9863" s="156" t="s">
        <v>11874</v>
      </c>
      <c r="B9863" s="155" t="str">
        <f>IFERROR(VLOOKUP(Proc[[#This Row],[App]],Table2[],3,0),"open")</f>
        <v>ok</v>
      </c>
      <c r="C9863" s="156" t="s">
        <v>369</v>
      </c>
      <c r="D9863" t="s">
        <v>12126</v>
      </c>
      <c r="E9863" t="s">
        <v>11699</v>
      </c>
      <c r="F9863" s="155" t="s">
        <v>11699</v>
      </c>
      <c r="G9863" s="156" t="s">
        <v>400</v>
      </c>
      <c r="H9863" s="155" t="str">
        <f>IF(Proc[[#This Row],[type]]="LFF (MDG-F)",MID(Proc[[#This Row],[Obj]],13,10),"")</f>
        <v/>
      </c>
      <c r="I9863" s="156"/>
      <c r="J9863" s="155" t="b">
        <f>Proc[[#This Row],[Requested]]=Proc[[#This Row],[CurrentParent]]</f>
        <v>1</v>
      </c>
      <c r="K9863" s="155" t="str">
        <f>IF(Proc[[#This Row],[Author]]="Marcela Urrego",VLOOKUP(LEFT(Proc[[#This Row],[Requested]],1),Table3[#All],2,0),VLOOKUP(Proc[[#This Row],[Author]],Table4[],2,0))</f>
        <v>HC</v>
      </c>
      <c r="L9863" s="155" t="s">
        <v>7801</v>
      </c>
      <c r="M9863" s="140">
        <v>46106</v>
      </c>
      <c r="N9863" s="140"/>
      <c r="O9863" s="140"/>
      <c r="P9863" s="140" t="str">
        <f ca="1">IF(Proc[[#This Row],[DaysAgeing]]&gt;5,"yep","on track")</f>
        <v>yep</v>
      </c>
      <c r="Q9863" s="2">
        <f ca="1">IF(Proc[[#This Row],[DateClosed]]="",ABS(NETWORKDAYS(Proc[[#This Row],[DateOpened]],TODAY()))-1,ABS(NETWORKDAYS(Proc[[#This Row],[DateOpened]],Proc[[#This Row],[DateClosed]]))-1)</f>
        <v>7</v>
      </c>
      <c r="R9863" s="140" t="s">
        <v>476</v>
      </c>
      <c r="S9863" s="155"/>
      <c r="T9863" s="155"/>
    </row>
    <row r="9864" spans="1:20" hidden="1">
      <c r="A9864" s="156" t="s">
        <v>11874</v>
      </c>
      <c r="B9864" s="155" t="str">
        <f>IFERROR(VLOOKUP(Proc[[#This Row],[App]],Table2[],3,0),"open")</f>
        <v>ok</v>
      </c>
      <c r="C9864" s="156" t="s">
        <v>369</v>
      </c>
      <c r="D9864" t="s">
        <v>12127</v>
      </c>
      <c r="E9864" t="s">
        <v>11699</v>
      </c>
      <c r="F9864" s="155" t="s">
        <v>11699</v>
      </c>
      <c r="G9864" s="156" t="s">
        <v>400</v>
      </c>
      <c r="H9864" s="155" t="str">
        <f>IF(Proc[[#This Row],[type]]="LFF (MDG-F)",MID(Proc[[#This Row],[Obj]],13,10),"")</f>
        <v/>
      </c>
      <c r="I9864" s="156"/>
      <c r="J9864" s="155" t="b">
        <f>Proc[[#This Row],[Requested]]=Proc[[#This Row],[CurrentParent]]</f>
        <v>1</v>
      </c>
      <c r="K9864" s="155" t="str">
        <f>IF(Proc[[#This Row],[Author]]="Marcela Urrego",VLOOKUP(LEFT(Proc[[#This Row],[Requested]],1),Table3[#All],2,0),VLOOKUP(Proc[[#This Row],[Author]],Table4[],2,0))</f>
        <v>HC</v>
      </c>
      <c r="L9864" s="155" t="s">
        <v>7801</v>
      </c>
      <c r="M9864" s="140">
        <v>46106</v>
      </c>
      <c r="N9864" s="140"/>
      <c r="O9864" s="140"/>
      <c r="P9864" s="140" t="str">
        <f ca="1">IF(Proc[[#This Row],[DaysAgeing]]&gt;5,"yep","on track")</f>
        <v>yep</v>
      </c>
      <c r="Q9864" s="2">
        <f ca="1">IF(Proc[[#This Row],[DateClosed]]="",ABS(NETWORKDAYS(Proc[[#This Row],[DateOpened]],TODAY()))-1,ABS(NETWORKDAYS(Proc[[#This Row],[DateOpened]],Proc[[#This Row],[DateClosed]]))-1)</f>
        <v>7</v>
      </c>
      <c r="R9864" s="140" t="s">
        <v>476</v>
      </c>
      <c r="S9864" s="155"/>
      <c r="T9864" s="155"/>
    </row>
    <row r="9865" spans="1:20" hidden="1">
      <c r="A9865" s="156" t="s">
        <v>11874</v>
      </c>
      <c r="B9865" s="155" t="str">
        <f>IFERROR(VLOOKUP(Proc[[#This Row],[App]],Table2[],3,0),"open")</f>
        <v>ok</v>
      </c>
      <c r="C9865" s="156" t="s">
        <v>369</v>
      </c>
      <c r="D9865" t="s">
        <v>12128</v>
      </c>
      <c r="E9865" t="s">
        <v>11699</v>
      </c>
      <c r="F9865" s="155" t="s">
        <v>11699</v>
      </c>
      <c r="G9865" s="156" t="s">
        <v>400</v>
      </c>
      <c r="H9865" s="155" t="str">
        <f>IF(Proc[[#This Row],[type]]="LFF (MDG-F)",MID(Proc[[#This Row],[Obj]],13,10),"")</f>
        <v/>
      </c>
      <c r="I9865" s="156"/>
      <c r="J9865" s="155" t="b">
        <f>Proc[[#This Row],[Requested]]=Proc[[#This Row],[CurrentParent]]</f>
        <v>1</v>
      </c>
      <c r="K9865" s="155" t="str">
        <f>IF(Proc[[#This Row],[Author]]="Marcela Urrego",VLOOKUP(LEFT(Proc[[#This Row],[Requested]],1),Table3[#All],2,0),VLOOKUP(Proc[[#This Row],[Author]],Table4[],2,0))</f>
        <v>HC</v>
      </c>
      <c r="L9865" s="155" t="s">
        <v>7801</v>
      </c>
      <c r="M9865" s="140">
        <v>46106</v>
      </c>
      <c r="N9865" s="140"/>
      <c r="O9865" s="140"/>
      <c r="P9865" s="140" t="str">
        <f ca="1">IF(Proc[[#This Row],[DaysAgeing]]&gt;5,"yep","on track")</f>
        <v>yep</v>
      </c>
      <c r="Q9865" s="2">
        <f ca="1">IF(Proc[[#This Row],[DateClosed]]="",ABS(NETWORKDAYS(Proc[[#This Row],[DateOpened]],TODAY()))-1,ABS(NETWORKDAYS(Proc[[#This Row],[DateOpened]],Proc[[#This Row],[DateClosed]]))-1)</f>
        <v>7</v>
      </c>
      <c r="R9865" s="140" t="s">
        <v>476</v>
      </c>
      <c r="S9865" s="155"/>
      <c r="T9865" s="155"/>
    </row>
    <row r="9866" spans="1:20" hidden="1">
      <c r="A9866" s="156" t="s">
        <v>11874</v>
      </c>
      <c r="B9866" s="155" t="str">
        <f>IFERROR(VLOOKUP(Proc[[#This Row],[App]],Table2[],3,0),"open")</f>
        <v>ok</v>
      </c>
      <c r="C9866" s="156" t="s">
        <v>369</v>
      </c>
      <c r="D9866" t="s">
        <v>12129</v>
      </c>
      <c r="E9866" t="s">
        <v>11699</v>
      </c>
      <c r="F9866" s="155" t="s">
        <v>11699</v>
      </c>
      <c r="G9866" s="156" t="s">
        <v>400</v>
      </c>
      <c r="H9866" s="155" t="str">
        <f>IF(Proc[[#This Row],[type]]="LFF (MDG-F)",MID(Proc[[#This Row],[Obj]],13,10),"")</f>
        <v/>
      </c>
      <c r="I9866" s="156"/>
      <c r="J9866" s="155" t="b">
        <f>Proc[[#This Row],[Requested]]=Proc[[#This Row],[CurrentParent]]</f>
        <v>1</v>
      </c>
      <c r="K9866" s="155" t="str">
        <f>IF(Proc[[#This Row],[Author]]="Marcela Urrego",VLOOKUP(LEFT(Proc[[#This Row],[Requested]],1),Table3[#All],2,0),VLOOKUP(Proc[[#This Row],[Author]],Table4[],2,0))</f>
        <v>HC</v>
      </c>
      <c r="L9866" s="155" t="s">
        <v>7801</v>
      </c>
      <c r="M9866" s="140">
        <v>46106</v>
      </c>
      <c r="N9866" s="140"/>
      <c r="O9866" s="140"/>
      <c r="P9866" s="140" t="str">
        <f ca="1">IF(Proc[[#This Row],[DaysAgeing]]&gt;5,"yep","on track")</f>
        <v>yep</v>
      </c>
      <c r="Q9866" s="2">
        <f ca="1">IF(Proc[[#This Row],[DateClosed]]="",ABS(NETWORKDAYS(Proc[[#This Row],[DateOpened]],TODAY()))-1,ABS(NETWORKDAYS(Proc[[#This Row],[DateOpened]],Proc[[#This Row],[DateClosed]]))-1)</f>
        <v>7</v>
      </c>
      <c r="R9866" s="140" t="s">
        <v>476</v>
      </c>
      <c r="S9866" s="155"/>
      <c r="T9866" s="155"/>
    </row>
    <row r="9867" spans="1:20" hidden="1">
      <c r="A9867" s="156" t="s">
        <v>11874</v>
      </c>
      <c r="B9867" s="155" t="str">
        <f>IFERROR(VLOOKUP(Proc[[#This Row],[App]],Table2[],3,0),"open")</f>
        <v>ok</v>
      </c>
      <c r="C9867" s="156" t="s">
        <v>369</v>
      </c>
      <c r="D9867" t="s">
        <v>12130</v>
      </c>
      <c r="E9867" t="s">
        <v>11699</v>
      </c>
      <c r="F9867" s="155" t="s">
        <v>11699</v>
      </c>
      <c r="G9867" s="156" t="s">
        <v>400</v>
      </c>
      <c r="H9867" s="155" t="str">
        <f>IF(Proc[[#This Row],[type]]="LFF (MDG-F)",MID(Proc[[#This Row],[Obj]],13,10),"")</f>
        <v/>
      </c>
      <c r="I9867" s="156"/>
      <c r="J9867" s="155" t="b">
        <f>Proc[[#This Row],[Requested]]=Proc[[#This Row],[CurrentParent]]</f>
        <v>1</v>
      </c>
      <c r="K9867" s="155" t="str">
        <f>IF(Proc[[#This Row],[Author]]="Marcela Urrego",VLOOKUP(LEFT(Proc[[#This Row],[Requested]],1),Table3[#All],2,0),VLOOKUP(Proc[[#This Row],[Author]],Table4[],2,0))</f>
        <v>HC</v>
      </c>
      <c r="L9867" s="155" t="s">
        <v>7801</v>
      </c>
      <c r="M9867" s="140">
        <v>46106</v>
      </c>
      <c r="N9867" s="140"/>
      <c r="O9867" s="140"/>
      <c r="P9867" s="140" t="str">
        <f ca="1">IF(Proc[[#This Row],[DaysAgeing]]&gt;5,"yep","on track")</f>
        <v>yep</v>
      </c>
      <c r="Q9867" s="2">
        <f ca="1">IF(Proc[[#This Row],[DateClosed]]="",ABS(NETWORKDAYS(Proc[[#This Row],[DateOpened]],TODAY()))-1,ABS(NETWORKDAYS(Proc[[#This Row],[DateOpened]],Proc[[#This Row],[DateClosed]]))-1)</f>
        <v>7</v>
      </c>
      <c r="R9867" s="140" t="s">
        <v>476</v>
      </c>
      <c r="S9867" s="155"/>
      <c r="T9867" s="155"/>
    </row>
    <row r="9868" spans="1:20" hidden="1">
      <c r="A9868" s="156" t="s">
        <v>11874</v>
      </c>
      <c r="B9868" s="155" t="str">
        <f>IFERROR(VLOOKUP(Proc[[#This Row],[App]],Table2[],3,0),"open")</f>
        <v>ok</v>
      </c>
      <c r="C9868" s="156" t="s">
        <v>369</v>
      </c>
      <c r="D9868" t="s">
        <v>12131</v>
      </c>
      <c r="E9868" t="s">
        <v>11699</v>
      </c>
      <c r="F9868" s="155" t="s">
        <v>11699</v>
      </c>
      <c r="G9868" s="156" t="s">
        <v>400</v>
      </c>
      <c r="H9868" s="155" t="str">
        <f>IF(Proc[[#This Row],[type]]="LFF (MDG-F)",MID(Proc[[#This Row],[Obj]],13,10),"")</f>
        <v/>
      </c>
      <c r="I9868" s="156"/>
      <c r="J9868" s="155" t="b">
        <f>Proc[[#This Row],[Requested]]=Proc[[#This Row],[CurrentParent]]</f>
        <v>1</v>
      </c>
      <c r="K9868" s="155" t="str">
        <f>IF(Proc[[#This Row],[Author]]="Marcela Urrego",VLOOKUP(LEFT(Proc[[#This Row],[Requested]],1),Table3[#All],2,0),VLOOKUP(Proc[[#This Row],[Author]],Table4[],2,0))</f>
        <v>HC</v>
      </c>
      <c r="L9868" s="155" t="s">
        <v>7801</v>
      </c>
      <c r="M9868" s="140">
        <v>46106</v>
      </c>
      <c r="N9868" s="140"/>
      <c r="O9868" s="140"/>
      <c r="P9868" s="140" t="str">
        <f ca="1">IF(Proc[[#This Row],[DaysAgeing]]&gt;5,"yep","on track")</f>
        <v>yep</v>
      </c>
      <c r="Q9868" s="2">
        <f ca="1">IF(Proc[[#This Row],[DateClosed]]="",ABS(NETWORKDAYS(Proc[[#This Row],[DateOpened]],TODAY()))-1,ABS(NETWORKDAYS(Proc[[#This Row],[DateOpened]],Proc[[#This Row],[DateClosed]]))-1)</f>
        <v>7</v>
      </c>
      <c r="R9868" s="140" t="s">
        <v>476</v>
      </c>
      <c r="S9868" s="155"/>
      <c r="T9868" s="155"/>
    </row>
    <row r="9869" spans="1:20" hidden="1">
      <c r="A9869" s="156" t="s">
        <v>11874</v>
      </c>
      <c r="B9869" s="155" t="str">
        <f>IFERROR(VLOOKUP(Proc[[#This Row],[App]],Table2[],3,0),"open")</f>
        <v>ok</v>
      </c>
      <c r="C9869" s="156" t="s">
        <v>369</v>
      </c>
      <c r="D9869" t="s">
        <v>12132</v>
      </c>
      <c r="E9869" t="s">
        <v>11699</v>
      </c>
      <c r="F9869" s="155" t="s">
        <v>11699</v>
      </c>
      <c r="G9869" s="156" t="s">
        <v>400</v>
      </c>
      <c r="H9869" s="155" t="str">
        <f>IF(Proc[[#This Row],[type]]="LFF (MDG-F)",MID(Proc[[#This Row],[Obj]],13,10),"")</f>
        <v/>
      </c>
      <c r="I9869" s="156"/>
      <c r="J9869" s="155" t="b">
        <f>Proc[[#This Row],[Requested]]=Proc[[#This Row],[CurrentParent]]</f>
        <v>1</v>
      </c>
      <c r="K9869" s="155" t="str">
        <f>IF(Proc[[#This Row],[Author]]="Marcela Urrego",VLOOKUP(LEFT(Proc[[#This Row],[Requested]],1),Table3[#All],2,0),VLOOKUP(Proc[[#This Row],[Author]],Table4[],2,0))</f>
        <v>HC</v>
      </c>
      <c r="L9869" s="155" t="s">
        <v>7801</v>
      </c>
      <c r="M9869" s="140">
        <v>46106</v>
      </c>
      <c r="N9869" s="140"/>
      <c r="O9869" s="140"/>
      <c r="P9869" s="140" t="str">
        <f ca="1">IF(Proc[[#This Row],[DaysAgeing]]&gt;5,"yep","on track")</f>
        <v>yep</v>
      </c>
      <c r="Q9869" s="2">
        <f ca="1">IF(Proc[[#This Row],[DateClosed]]="",ABS(NETWORKDAYS(Proc[[#This Row],[DateOpened]],TODAY()))-1,ABS(NETWORKDAYS(Proc[[#This Row],[DateOpened]],Proc[[#This Row],[DateClosed]]))-1)</f>
        <v>7</v>
      </c>
      <c r="R9869" s="140" t="s">
        <v>476</v>
      </c>
      <c r="S9869" s="155"/>
      <c r="T9869" s="155"/>
    </row>
    <row r="9870" spans="1:20" hidden="1">
      <c r="A9870" s="156" t="s">
        <v>11874</v>
      </c>
      <c r="B9870" s="155" t="str">
        <f>IFERROR(VLOOKUP(Proc[[#This Row],[App]],Table2[],3,0),"open")</f>
        <v>ok</v>
      </c>
      <c r="C9870" s="156" t="s">
        <v>369</v>
      </c>
      <c r="D9870" t="s">
        <v>12133</v>
      </c>
      <c r="E9870" t="s">
        <v>11699</v>
      </c>
      <c r="F9870" s="155" t="s">
        <v>11699</v>
      </c>
      <c r="G9870" s="156" t="s">
        <v>400</v>
      </c>
      <c r="H9870" s="155" t="str">
        <f>IF(Proc[[#This Row],[type]]="LFF (MDG-F)",MID(Proc[[#This Row],[Obj]],13,10),"")</f>
        <v/>
      </c>
      <c r="I9870" s="156"/>
      <c r="J9870" s="155" t="b">
        <f>Proc[[#This Row],[Requested]]=Proc[[#This Row],[CurrentParent]]</f>
        <v>1</v>
      </c>
      <c r="K9870" s="155" t="str">
        <f>IF(Proc[[#This Row],[Author]]="Marcela Urrego",VLOOKUP(LEFT(Proc[[#This Row],[Requested]],1),Table3[#All],2,0),VLOOKUP(Proc[[#This Row],[Author]],Table4[],2,0))</f>
        <v>HC</v>
      </c>
      <c r="L9870" s="155" t="s">
        <v>7801</v>
      </c>
      <c r="M9870" s="140">
        <v>46106</v>
      </c>
      <c r="N9870" s="140"/>
      <c r="O9870" s="140"/>
      <c r="P9870" s="140" t="str">
        <f ca="1">IF(Proc[[#This Row],[DaysAgeing]]&gt;5,"yep","on track")</f>
        <v>yep</v>
      </c>
      <c r="Q9870" s="2">
        <f ca="1">IF(Proc[[#This Row],[DateClosed]]="",ABS(NETWORKDAYS(Proc[[#This Row],[DateOpened]],TODAY()))-1,ABS(NETWORKDAYS(Proc[[#This Row],[DateOpened]],Proc[[#This Row],[DateClosed]]))-1)</f>
        <v>7</v>
      </c>
      <c r="R9870" s="140" t="s">
        <v>476</v>
      </c>
      <c r="S9870" s="155"/>
      <c r="T9870" s="155"/>
    </row>
    <row r="9871" spans="1:20" hidden="1">
      <c r="A9871" s="156" t="s">
        <v>11874</v>
      </c>
      <c r="B9871" s="155" t="str">
        <f>IFERROR(VLOOKUP(Proc[[#This Row],[App]],Table2[],3,0),"open")</f>
        <v>ok</v>
      </c>
      <c r="C9871" s="156" t="s">
        <v>369</v>
      </c>
      <c r="D9871" t="s">
        <v>12134</v>
      </c>
      <c r="E9871" t="s">
        <v>11699</v>
      </c>
      <c r="F9871" s="155" t="s">
        <v>11699</v>
      </c>
      <c r="G9871" s="156" t="s">
        <v>400</v>
      </c>
      <c r="H9871" s="155" t="str">
        <f>IF(Proc[[#This Row],[type]]="LFF (MDG-F)",MID(Proc[[#This Row],[Obj]],13,10),"")</f>
        <v/>
      </c>
      <c r="I9871" s="156"/>
      <c r="J9871" s="155" t="b">
        <f>Proc[[#This Row],[Requested]]=Proc[[#This Row],[CurrentParent]]</f>
        <v>1</v>
      </c>
      <c r="K9871" s="155" t="str">
        <f>IF(Proc[[#This Row],[Author]]="Marcela Urrego",VLOOKUP(LEFT(Proc[[#This Row],[Requested]],1),Table3[#All],2,0),VLOOKUP(Proc[[#This Row],[Author]],Table4[],2,0))</f>
        <v>HC</v>
      </c>
      <c r="L9871" s="155" t="s">
        <v>7801</v>
      </c>
      <c r="M9871" s="140">
        <v>46106</v>
      </c>
      <c r="N9871" s="140"/>
      <c r="O9871" s="140"/>
      <c r="P9871" s="140" t="str">
        <f ca="1">IF(Proc[[#This Row],[DaysAgeing]]&gt;5,"yep","on track")</f>
        <v>yep</v>
      </c>
      <c r="Q9871" s="2">
        <f ca="1">IF(Proc[[#This Row],[DateClosed]]="",ABS(NETWORKDAYS(Proc[[#This Row],[DateOpened]],TODAY()))-1,ABS(NETWORKDAYS(Proc[[#This Row],[DateOpened]],Proc[[#This Row],[DateClosed]]))-1)</f>
        <v>7</v>
      </c>
      <c r="R9871" s="140" t="s">
        <v>476</v>
      </c>
      <c r="S9871" s="155"/>
      <c r="T9871" s="155"/>
    </row>
    <row r="9872" spans="1:20" hidden="1">
      <c r="A9872" s="156" t="s">
        <v>11874</v>
      </c>
      <c r="B9872" s="155" t="str">
        <f>IFERROR(VLOOKUP(Proc[[#This Row],[App]],Table2[],3,0),"open")</f>
        <v>ok</v>
      </c>
      <c r="C9872" s="156" t="s">
        <v>369</v>
      </c>
      <c r="D9872" t="s">
        <v>12135</v>
      </c>
      <c r="E9872" t="s">
        <v>11699</v>
      </c>
      <c r="F9872" s="155" t="s">
        <v>11699</v>
      </c>
      <c r="G9872" s="156" t="s">
        <v>400</v>
      </c>
      <c r="H9872" s="155" t="str">
        <f>IF(Proc[[#This Row],[type]]="LFF (MDG-F)",MID(Proc[[#This Row],[Obj]],13,10),"")</f>
        <v/>
      </c>
      <c r="I9872" s="156"/>
      <c r="J9872" s="155" t="b">
        <f>Proc[[#This Row],[Requested]]=Proc[[#This Row],[CurrentParent]]</f>
        <v>1</v>
      </c>
      <c r="K9872" s="155" t="str">
        <f>IF(Proc[[#This Row],[Author]]="Marcela Urrego",VLOOKUP(LEFT(Proc[[#This Row],[Requested]],1),Table3[#All],2,0),VLOOKUP(Proc[[#This Row],[Author]],Table4[],2,0))</f>
        <v>HC</v>
      </c>
      <c r="L9872" s="155" t="s">
        <v>7801</v>
      </c>
      <c r="M9872" s="140">
        <v>46106</v>
      </c>
      <c r="N9872" s="140"/>
      <c r="O9872" s="140"/>
      <c r="P9872" s="140" t="str">
        <f ca="1">IF(Proc[[#This Row],[DaysAgeing]]&gt;5,"yep","on track")</f>
        <v>yep</v>
      </c>
      <c r="Q9872" s="2">
        <f ca="1">IF(Proc[[#This Row],[DateClosed]]="",ABS(NETWORKDAYS(Proc[[#This Row],[DateOpened]],TODAY()))-1,ABS(NETWORKDAYS(Proc[[#This Row],[DateOpened]],Proc[[#This Row],[DateClosed]]))-1)</f>
        <v>7</v>
      </c>
      <c r="R9872" s="140" t="s">
        <v>476</v>
      </c>
      <c r="S9872" s="155"/>
      <c r="T9872" s="155"/>
    </row>
    <row r="9873" spans="1:20" hidden="1">
      <c r="A9873" s="156" t="s">
        <v>11874</v>
      </c>
      <c r="B9873" s="155" t="str">
        <f>IFERROR(VLOOKUP(Proc[[#This Row],[App]],Table2[],3,0),"open")</f>
        <v>ok</v>
      </c>
      <c r="C9873" s="156" t="s">
        <v>369</v>
      </c>
      <c r="D9873" t="s">
        <v>12136</v>
      </c>
      <c r="E9873" t="s">
        <v>11699</v>
      </c>
      <c r="F9873" s="155" t="s">
        <v>11699</v>
      </c>
      <c r="G9873" s="156" t="s">
        <v>400</v>
      </c>
      <c r="H9873" s="155" t="str">
        <f>IF(Proc[[#This Row],[type]]="LFF (MDG-F)",MID(Proc[[#This Row],[Obj]],13,10),"")</f>
        <v/>
      </c>
      <c r="I9873" s="156"/>
      <c r="J9873" s="155" t="b">
        <f>Proc[[#This Row],[Requested]]=Proc[[#This Row],[CurrentParent]]</f>
        <v>1</v>
      </c>
      <c r="K9873" s="155" t="str">
        <f>IF(Proc[[#This Row],[Author]]="Marcela Urrego",VLOOKUP(LEFT(Proc[[#This Row],[Requested]],1),Table3[#All],2,0),VLOOKUP(Proc[[#This Row],[Author]],Table4[],2,0))</f>
        <v>HC</v>
      </c>
      <c r="L9873" s="155" t="s">
        <v>7801</v>
      </c>
      <c r="M9873" s="140">
        <v>46106</v>
      </c>
      <c r="N9873" s="140"/>
      <c r="O9873" s="140"/>
      <c r="P9873" s="140" t="str">
        <f ca="1">IF(Proc[[#This Row],[DaysAgeing]]&gt;5,"yep","on track")</f>
        <v>yep</v>
      </c>
      <c r="Q9873" s="2">
        <f ca="1">IF(Proc[[#This Row],[DateClosed]]="",ABS(NETWORKDAYS(Proc[[#This Row],[DateOpened]],TODAY()))-1,ABS(NETWORKDAYS(Proc[[#This Row],[DateOpened]],Proc[[#This Row],[DateClosed]]))-1)</f>
        <v>7</v>
      </c>
      <c r="R9873" s="140" t="s">
        <v>476</v>
      </c>
      <c r="S9873" s="155"/>
      <c r="T9873" s="155"/>
    </row>
    <row r="9874" spans="1:20" hidden="1">
      <c r="A9874" s="156" t="s">
        <v>11874</v>
      </c>
      <c r="B9874" s="155" t="str">
        <f>IFERROR(VLOOKUP(Proc[[#This Row],[App]],Table2[],3,0),"open")</f>
        <v>ok</v>
      </c>
      <c r="C9874" s="156" t="s">
        <v>369</v>
      </c>
      <c r="D9874" t="s">
        <v>12137</v>
      </c>
      <c r="E9874" t="s">
        <v>11699</v>
      </c>
      <c r="F9874" s="155" t="s">
        <v>11699</v>
      </c>
      <c r="G9874" s="156" t="s">
        <v>400</v>
      </c>
      <c r="H9874" s="155" t="str">
        <f>IF(Proc[[#This Row],[type]]="LFF (MDG-F)",MID(Proc[[#This Row],[Obj]],13,10),"")</f>
        <v/>
      </c>
      <c r="I9874" s="156"/>
      <c r="J9874" s="155" t="b">
        <f>Proc[[#This Row],[Requested]]=Proc[[#This Row],[CurrentParent]]</f>
        <v>1</v>
      </c>
      <c r="K9874" s="155" t="str">
        <f>IF(Proc[[#This Row],[Author]]="Marcela Urrego",VLOOKUP(LEFT(Proc[[#This Row],[Requested]],1),Table3[#All],2,0),VLOOKUP(Proc[[#This Row],[Author]],Table4[],2,0))</f>
        <v>HC</v>
      </c>
      <c r="L9874" s="155" t="s">
        <v>7801</v>
      </c>
      <c r="M9874" s="140">
        <v>46106</v>
      </c>
      <c r="N9874" s="140"/>
      <c r="O9874" s="140"/>
      <c r="P9874" s="140" t="str">
        <f ca="1">IF(Proc[[#This Row],[DaysAgeing]]&gt;5,"yep","on track")</f>
        <v>yep</v>
      </c>
      <c r="Q9874" s="2">
        <f ca="1">IF(Proc[[#This Row],[DateClosed]]="",ABS(NETWORKDAYS(Proc[[#This Row],[DateOpened]],TODAY()))-1,ABS(NETWORKDAYS(Proc[[#This Row],[DateOpened]],Proc[[#This Row],[DateClosed]]))-1)</f>
        <v>7</v>
      </c>
      <c r="R9874" s="140" t="s">
        <v>476</v>
      </c>
      <c r="S9874" s="155"/>
      <c r="T9874" s="155"/>
    </row>
    <row r="9875" spans="1:20" hidden="1">
      <c r="A9875" s="156" t="s">
        <v>11874</v>
      </c>
      <c r="B9875" s="155" t="str">
        <f>IFERROR(VLOOKUP(Proc[[#This Row],[App]],Table2[],3,0),"open")</f>
        <v>ok</v>
      </c>
      <c r="C9875" s="156" t="s">
        <v>369</v>
      </c>
      <c r="D9875" t="s">
        <v>12138</v>
      </c>
      <c r="E9875" t="s">
        <v>11699</v>
      </c>
      <c r="F9875" s="155" t="s">
        <v>11699</v>
      </c>
      <c r="G9875" s="156" t="s">
        <v>400</v>
      </c>
      <c r="H9875" s="155" t="str">
        <f>IF(Proc[[#This Row],[type]]="LFF (MDG-F)",MID(Proc[[#This Row],[Obj]],13,10),"")</f>
        <v/>
      </c>
      <c r="I9875" s="156"/>
      <c r="J9875" s="155" t="b">
        <f>Proc[[#This Row],[Requested]]=Proc[[#This Row],[CurrentParent]]</f>
        <v>1</v>
      </c>
      <c r="K9875" s="155" t="str">
        <f>IF(Proc[[#This Row],[Author]]="Marcela Urrego",VLOOKUP(LEFT(Proc[[#This Row],[Requested]],1),Table3[#All],2,0),VLOOKUP(Proc[[#This Row],[Author]],Table4[],2,0))</f>
        <v>HC</v>
      </c>
      <c r="L9875" s="155" t="s">
        <v>7801</v>
      </c>
      <c r="M9875" s="140">
        <v>46106</v>
      </c>
      <c r="N9875" s="140"/>
      <c r="O9875" s="140"/>
      <c r="P9875" s="140" t="str">
        <f ca="1">IF(Proc[[#This Row],[DaysAgeing]]&gt;5,"yep","on track")</f>
        <v>yep</v>
      </c>
      <c r="Q9875" s="2">
        <f ca="1">IF(Proc[[#This Row],[DateClosed]]="",ABS(NETWORKDAYS(Proc[[#This Row],[DateOpened]],TODAY()))-1,ABS(NETWORKDAYS(Proc[[#This Row],[DateOpened]],Proc[[#This Row],[DateClosed]]))-1)</f>
        <v>7</v>
      </c>
      <c r="R9875" s="140" t="s">
        <v>476</v>
      </c>
      <c r="S9875" s="155"/>
      <c r="T9875" s="155"/>
    </row>
    <row r="9876" spans="1:20" hidden="1">
      <c r="A9876" s="156" t="s">
        <v>11874</v>
      </c>
      <c r="B9876" s="155" t="str">
        <f>IFERROR(VLOOKUP(Proc[[#This Row],[App]],Table2[],3,0),"open")</f>
        <v>ok</v>
      </c>
      <c r="C9876" s="156" t="s">
        <v>369</v>
      </c>
      <c r="D9876" t="s">
        <v>12139</v>
      </c>
      <c r="E9876" t="s">
        <v>11699</v>
      </c>
      <c r="F9876" s="155" t="s">
        <v>11699</v>
      </c>
      <c r="G9876" s="156" t="s">
        <v>400</v>
      </c>
      <c r="H9876" s="155" t="str">
        <f>IF(Proc[[#This Row],[type]]="LFF (MDG-F)",MID(Proc[[#This Row],[Obj]],13,10),"")</f>
        <v/>
      </c>
      <c r="I9876" s="156"/>
      <c r="J9876" s="155" t="b">
        <f>Proc[[#This Row],[Requested]]=Proc[[#This Row],[CurrentParent]]</f>
        <v>1</v>
      </c>
      <c r="K9876" s="155" t="str">
        <f>IF(Proc[[#This Row],[Author]]="Marcela Urrego",VLOOKUP(LEFT(Proc[[#This Row],[Requested]],1),Table3[#All],2,0),VLOOKUP(Proc[[#This Row],[Author]],Table4[],2,0))</f>
        <v>HC</v>
      </c>
      <c r="L9876" s="155" t="s">
        <v>7801</v>
      </c>
      <c r="M9876" s="140">
        <v>46106</v>
      </c>
      <c r="N9876" s="140"/>
      <c r="O9876" s="140"/>
      <c r="P9876" s="140" t="str">
        <f ca="1">IF(Proc[[#This Row],[DaysAgeing]]&gt;5,"yep","on track")</f>
        <v>yep</v>
      </c>
      <c r="Q9876" s="2">
        <f ca="1">IF(Proc[[#This Row],[DateClosed]]="",ABS(NETWORKDAYS(Proc[[#This Row],[DateOpened]],TODAY()))-1,ABS(NETWORKDAYS(Proc[[#This Row],[DateOpened]],Proc[[#This Row],[DateClosed]]))-1)</f>
        <v>7</v>
      </c>
      <c r="R9876" s="140" t="s">
        <v>476</v>
      </c>
      <c r="S9876" s="155"/>
      <c r="T9876" s="155"/>
    </row>
    <row r="9877" spans="1:20" hidden="1">
      <c r="A9877" s="156" t="s">
        <v>11874</v>
      </c>
      <c r="B9877" s="155" t="str">
        <f>IFERROR(VLOOKUP(Proc[[#This Row],[App]],Table2[],3,0),"open")</f>
        <v>ok</v>
      </c>
      <c r="C9877" s="156" t="s">
        <v>369</v>
      </c>
      <c r="D9877" t="s">
        <v>12140</v>
      </c>
      <c r="E9877" t="s">
        <v>11699</v>
      </c>
      <c r="F9877" s="155" t="s">
        <v>11699</v>
      </c>
      <c r="G9877" s="156" t="s">
        <v>400</v>
      </c>
      <c r="H9877" s="155" t="str">
        <f>IF(Proc[[#This Row],[type]]="LFF (MDG-F)",MID(Proc[[#This Row],[Obj]],13,10),"")</f>
        <v/>
      </c>
      <c r="I9877" s="156"/>
      <c r="J9877" s="155" t="b">
        <f>Proc[[#This Row],[Requested]]=Proc[[#This Row],[CurrentParent]]</f>
        <v>1</v>
      </c>
      <c r="K9877" s="155" t="str">
        <f>IF(Proc[[#This Row],[Author]]="Marcela Urrego",VLOOKUP(LEFT(Proc[[#This Row],[Requested]],1),Table3[#All],2,0),VLOOKUP(Proc[[#This Row],[Author]],Table4[],2,0))</f>
        <v>HC</v>
      </c>
      <c r="L9877" s="155" t="s">
        <v>7801</v>
      </c>
      <c r="M9877" s="140">
        <v>46106</v>
      </c>
      <c r="N9877" s="140"/>
      <c r="O9877" s="140"/>
      <c r="P9877" s="140" t="str">
        <f ca="1">IF(Proc[[#This Row],[DaysAgeing]]&gt;5,"yep","on track")</f>
        <v>yep</v>
      </c>
      <c r="Q9877" s="2">
        <f ca="1">IF(Proc[[#This Row],[DateClosed]]="",ABS(NETWORKDAYS(Proc[[#This Row],[DateOpened]],TODAY()))-1,ABS(NETWORKDAYS(Proc[[#This Row],[DateOpened]],Proc[[#This Row],[DateClosed]]))-1)</f>
        <v>7</v>
      </c>
      <c r="R9877" s="140" t="s">
        <v>476</v>
      </c>
      <c r="S9877" s="155"/>
      <c r="T9877" s="155"/>
    </row>
    <row r="9878" spans="1:20" hidden="1">
      <c r="A9878" s="156" t="s">
        <v>11874</v>
      </c>
      <c r="B9878" s="155" t="str">
        <f>IFERROR(VLOOKUP(Proc[[#This Row],[App]],Table2[],3,0),"open")</f>
        <v>ok</v>
      </c>
      <c r="C9878" s="156" t="s">
        <v>369</v>
      </c>
      <c r="D9878" t="s">
        <v>12141</v>
      </c>
      <c r="E9878" t="s">
        <v>11699</v>
      </c>
      <c r="F9878" s="155" t="s">
        <v>11699</v>
      </c>
      <c r="G9878" s="156" t="s">
        <v>400</v>
      </c>
      <c r="H9878" s="155" t="str">
        <f>IF(Proc[[#This Row],[type]]="LFF (MDG-F)",MID(Proc[[#This Row],[Obj]],13,10),"")</f>
        <v/>
      </c>
      <c r="I9878" s="156"/>
      <c r="J9878" s="155" t="b">
        <f>Proc[[#This Row],[Requested]]=Proc[[#This Row],[CurrentParent]]</f>
        <v>1</v>
      </c>
      <c r="K9878" s="155" t="str">
        <f>IF(Proc[[#This Row],[Author]]="Marcela Urrego",VLOOKUP(LEFT(Proc[[#This Row],[Requested]],1),Table3[#All],2,0),VLOOKUP(Proc[[#This Row],[Author]],Table4[],2,0))</f>
        <v>HC</v>
      </c>
      <c r="L9878" s="155" t="s">
        <v>7801</v>
      </c>
      <c r="M9878" s="140">
        <v>46106</v>
      </c>
      <c r="N9878" s="140"/>
      <c r="O9878" s="140"/>
      <c r="P9878" s="140" t="str">
        <f ca="1">IF(Proc[[#This Row],[DaysAgeing]]&gt;5,"yep","on track")</f>
        <v>yep</v>
      </c>
      <c r="Q9878" s="2">
        <f ca="1">IF(Proc[[#This Row],[DateClosed]]="",ABS(NETWORKDAYS(Proc[[#This Row],[DateOpened]],TODAY()))-1,ABS(NETWORKDAYS(Proc[[#This Row],[DateOpened]],Proc[[#This Row],[DateClosed]]))-1)</f>
        <v>7</v>
      </c>
      <c r="R9878" s="140" t="s">
        <v>476</v>
      </c>
      <c r="S9878" s="155"/>
      <c r="T9878" s="155"/>
    </row>
    <row r="9879" spans="1:20" hidden="1">
      <c r="A9879" s="156" t="s">
        <v>11874</v>
      </c>
      <c r="B9879" s="155" t="str">
        <f>IFERROR(VLOOKUP(Proc[[#This Row],[App]],Table2[],3,0),"open")</f>
        <v>ok</v>
      </c>
      <c r="C9879" s="156" t="s">
        <v>369</v>
      </c>
      <c r="D9879" t="s">
        <v>12142</v>
      </c>
      <c r="E9879" t="s">
        <v>11699</v>
      </c>
      <c r="F9879" s="155" t="s">
        <v>11699</v>
      </c>
      <c r="G9879" s="156" t="s">
        <v>400</v>
      </c>
      <c r="H9879" s="155" t="str">
        <f>IF(Proc[[#This Row],[type]]="LFF (MDG-F)",MID(Proc[[#This Row],[Obj]],13,10),"")</f>
        <v/>
      </c>
      <c r="I9879" s="156"/>
      <c r="J9879" s="155" t="b">
        <f>Proc[[#This Row],[Requested]]=Proc[[#This Row],[CurrentParent]]</f>
        <v>1</v>
      </c>
      <c r="K9879" s="155" t="str">
        <f>IF(Proc[[#This Row],[Author]]="Marcela Urrego",VLOOKUP(LEFT(Proc[[#This Row],[Requested]],1),Table3[#All],2,0),VLOOKUP(Proc[[#This Row],[Author]],Table4[],2,0))</f>
        <v>HC</v>
      </c>
      <c r="L9879" s="155" t="s">
        <v>7801</v>
      </c>
      <c r="M9879" s="140">
        <v>46106</v>
      </c>
      <c r="N9879" s="140"/>
      <c r="O9879" s="140"/>
      <c r="P9879" s="140" t="str">
        <f ca="1">IF(Proc[[#This Row],[DaysAgeing]]&gt;5,"yep","on track")</f>
        <v>yep</v>
      </c>
      <c r="Q9879" s="2">
        <f ca="1">IF(Proc[[#This Row],[DateClosed]]="",ABS(NETWORKDAYS(Proc[[#This Row],[DateOpened]],TODAY()))-1,ABS(NETWORKDAYS(Proc[[#This Row],[DateOpened]],Proc[[#This Row],[DateClosed]]))-1)</f>
        <v>7</v>
      </c>
      <c r="R9879" s="140" t="s">
        <v>476</v>
      </c>
      <c r="S9879" s="155"/>
      <c r="T9879" s="155"/>
    </row>
    <row r="9880" spans="1:20" hidden="1">
      <c r="A9880" s="156" t="s">
        <v>11874</v>
      </c>
      <c r="B9880" s="155" t="str">
        <f>IFERROR(VLOOKUP(Proc[[#This Row],[App]],Table2[],3,0),"open")</f>
        <v>ok</v>
      </c>
      <c r="C9880" s="156" t="s">
        <v>369</v>
      </c>
      <c r="D9880" t="s">
        <v>12143</v>
      </c>
      <c r="E9880" t="s">
        <v>11699</v>
      </c>
      <c r="F9880" s="155" t="s">
        <v>11699</v>
      </c>
      <c r="G9880" s="156" t="s">
        <v>400</v>
      </c>
      <c r="H9880" s="155" t="str">
        <f>IF(Proc[[#This Row],[type]]="LFF (MDG-F)",MID(Proc[[#This Row],[Obj]],13,10),"")</f>
        <v/>
      </c>
      <c r="I9880" s="156"/>
      <c r="J9880" s="155" t="b">
        <f>Proc[[#This Row],[Requested]]=Proc[[#This Row],[CurrentParent]]</f>
        <v>1</v>
      </c>
      <c r="K9880" s="155" t="str">
        <f>IF(Proc[[#This Row],[Author]]="Marcela Urrego",VLOOKUP(LEFT(Proc[[#This Row],[Requested]],1),Table3[#All],2,0),VLOOKUP(Proc[[#This Row],[Author]],Table4[],2,0))</f>
        <v>HC</v>
      </c>
      <c r="L9880" s="155" t="s">
        <v>7801</v>
      </c>
      <c r="M9880" s="140">
        <v>46106</v>
      </c>
      <c r="N9880" s="140"/>
      <c r="O9880" s="140"/>
      <c r="P9880" s="140" t="str">
        <f ca="1">IF(Proc[[#This Row],[DaysAgeing]]&gt;5,"yep","on track")</f>
        <v>yep</v>
      </c>
      <c r="Q9880" s="2">
        <f ca="1">IF(Proc[[#This Row],[DateClosed]]="",ABS(NETWORKDAYS(Proc[[#This Row],[DateOpened]],TODAY()))-1,ABS(NETWORKDAYS(Proc[[#This Row],[DateOpened]],Proc[[#This Row],[DateClosed]]))-1)</f>
        <v>7</v>
      </c>
      <c r="R9880" s="140" t="s">
        <v>476</v>
      </c>
      <c r="S9880" s="155"/>
      <c r="T9880" s="155"/>
    </row>
    <row r="9881" spans="1:20" hidden="1">
      <c r="A9881" s="156" t="s">
        <v>11874</v>
      </c>
      <c r="B9881" s="155" t="str">
        <f>IFERROR(VLOOKUP(Proc[[#This Row],[App]],Table2[],3,0),"open")</f>
        <v>ok</v>
      </c>
      <c r="C9881" s="156" t="s">
        <v>369</v>
      </c>
      <c r="D9881" t="s">
        <v>12144</v>
      </c>
      <c r="E9881" t="s">
        <v>11699</v>
      </c>
      <c r="F9881" s="155" t="s">
        <v>11699</v>
      </c>
      <c r="G9881" s="156" t="s">
        <v>400</v>
      </c>
      <c r="H9881" s="155" t="str">
        <f>IF(Proc[[#This Row],[type]]="LFF (MDG-F)",MID(Proc[[#This Row],[Obj]],13,10),"")</f>
        <v/>
      </c>
      <c r="I9881" s="156"/>
      <c r="J9881" s="155" t="b">
        <f>Proc[[#This Row],[Requested]]=Proc[[#This Row],[CurrentParent]]</f>
        <v>1</v>
      </c>
      <c r="K9881" s="155" t="str">
        <f>IF(Proc[[#This Row],[Author]]="Marcela Urrego",VLOOKUP(LEFT(Proc[[#This Row],[Requested]],1),Table3[#All],2,0),VLOOKUP(Proc[[#This Row],[Author]],Table4[],2,0))</f>
        <v>HC</v>
      </c>
      <c r="L9881" s="155" t="s">
        <v>7801</v>
      </c>
      <c r="M9881" s="140">
        <v>46106</v>
      </c>
      <c r="N9881" s="140"/>
      <c r="O9881" s="140"/>
      <c r="P9881" s="140" t="str">
        <f ca="1">IF(Proc[[#This Row],[DaysAgeing]]&gt;5,"yep","on track")</f>
        <v>yep</v>
      </c>
      <c r="Q9881" s="2">
        <f ca="1">IF(Proc[[#This Row],[DateClosed]]="",ABS(NETWORKDAYS(Proc[[#This Row],[DateOpened]],TODAY()))-1,ABS(NETWORKDAYS(Proc[[#This Row],[DateOpened]],Proc[[#This Row],[DateClosed]]))-1)</f>
        <v>7</v>
      </c>
      <c r="R9881" s="140" t="s">
        <v>476</v>
      </c>
      <c r="S9881" s="155"/>
      <c r="T9881" s="155"/>
    </row>
    <row r="9882" spans="1:20" hidden="1">
      <c r="A9882" s="156" t="s">
        <v>11874</v>
      </c>
      <c r="B9882" s="155" t="str">
        <f>IFERROR(VLOOKUP(Proc[[#This Row],[App]],Table2[],3,0),"open")</f>
        <v>ok</v>
      </c>
      <c r="C9882" s="156" t="s">
        <v>369</v>
      </c>
      <c r="D9882" t="s">
        <v>12145</v>
      </c>
      <c r="E9882" t="s">
        <v>11699</v>
      </c>
      <c r="F9882" s="155" t="s">
        <v>11699</v>
      </c>
      <c r="G9882" s="156" t="s">
        <v>400</v>
      </c>
      <c r="H9882" s="155" t="str">
        <f>IF(Proc[[#This Row],[type]]="LFF (MDG-F)",MID(Proc[[#This Row],[Obj]],13,10),"")</f>
        <v/>
      </c>
      <c r="I9882" s="156"/>
      <c r="J9882" s="155" t="b">
        <f>Proc[[#This Row],[Requested]]=Proc[[#This Row],[CurrentParent]]</f>
        <v>1</v>
      </c>
      <c r="K9882" s="155" t="str">
        <f>IF(Proc[[#This Row],[Author]]="Marcela Urrego",VLOOKUP(LEFT(Proc[[#This Row],[Requested]],1),Table3[#All],2,0),VLOOKUP(Proc[[#This Row],[Author]],Table4[],2,0))</f>
        <v>HC</v>
      </c>
      <c r="L9882" s="155" t="s">
        <v>7801</v>
      </c>
      <c r="M9882" s="140">
        <v>46106</v>
      </c>
      <c r="N9882" s="140"/>
      <c r="O9882" s="140"/>
      <c r="P9882" s="140" t="str">
        <f ca="1">IF(Proc[[#This Row],[DaysAgeing]]&gt;5,"yep","on track")</f>
        <v>yep</v>
      </c>
      <c r="Q9882" s="2">
        <f ca="1">IF(Proc[[#This Row],[DateClosed]]="",ABS(NETWORKDAYS(Proc[[#This Row],[DateOpened]],TODAY()))-1,ABS(NETWORKDAYS(Proc[[#This Row],[DateOpened]],Proc[[#This Row],[DateClosed]]))-1)</f>
        <v>7</v>
      </c>
      <c r="R9882" s="140" t="s">
        <v>476</v>
      </c>
      <c r="S9882" s="155"/>
      <c r="T9882" s="155"/>
    </row>
    <row r="9883" spans="1:20" hidden="1">
      <c r="A9883" s="156" t="s">
        <v>11874</v>
      </c>
      <c r="B9883" s="155" t="str">
        <f>IFERROR(VLOOKUP(Proc[[#This Row],[App]],Table2[],3,0),"open")</f>
        <v>ok</v>
      </c>
      <c r="C9883" s="156" t="s">
        <v>369</v>
      </c>
      <c r="D9883" t="s">
        <v>12146</v>
      </c>
      <c r="E9883" t="s">
        <v>11699</v>
      </c>
      <c r="F9883" s="155" t="s">
        <v>11699</v>
      </c>
      <c r="G9883" s="156" t="s">
        <v>400</v>
      </c>
      <c r="H9883" s="155" t="str">
        <f>IF(Proc[[#This Row],[type]]="LFF (MDG-F)",MID(Proc[[#This Row],[Obj]],13,10),"")</f>
        <v/>
      </c>
      <c r="I9883" s="156"/>
      <c r="J9883" s="155" t="b">
        <f>Proc[[#This Row],[Requested]]=Proc[[#This Row],[CurrentParent]]</f>
        <v>1</v>
      </c>
      <c r="K9883" s="155" t="str">
        <f>IF(Proc[[#This Row],[Author]]="Marcela Urrego",VLOOKUP(LEFT(Proc[[#This Row],[Requested]],1),Table3[#All],2,0),VLOOKUP(Proc[[#This Row],[Author]],Table4[],2,0))</f>
        <v>HC</v>
      </c>
      <c r="L9883" s="155" t="s">
        <v>7801</v>
      </c>
      <c r="M9883" s="140">
        <v>46106</v>
      </c>
      <c r="N9883" s="140"/>
      <c r="O9883" s="140"/>
      <c r="P9883" s="140" t="str">
        <f ca="1">IF(Proc[[#This Row],[DaysAgeing]]&gt;5,"yep","on track")</f>
        <v>yep</v>
      </c>
      <c r="Q9883" s="2">
        <f ca="1">IF(Proc[[#This Row],[DateClosed]]="",ABS(NETWORKDAYS(Proc[[#This Row],[DateOpened]],TODAY()))-1,ABS(NETWORKDAYS(Proc[[#This Row],[DateOpened]],Proc[[#This Row],[DateClosed]]))-1)</f>
        <v>7</v>
      </c>
      <c r="R9883" s="140" t="s">
        <v>476</v>
      </c>
      <c r="S9883" s="155"/>
      <c r="T9883" s="155"/>
    </row>
    <row r="9884" spans="1:20" hidden="1">
      <c r="A9884" s="156" t="s">
        <v>11874</v>
      </c>
      <c r="B9884" s="155" t="str">
        <f>IFERROR(VLOOKUP(Proc[[#This Row],[App]],Table2[],3,0),"open")</f>
        <v>ok</v>
      </c>
      <c r="C9884" s="156" t="s">
        <v>369</v>
      </c>
      <c r="D9884" t="s">
        <v>12147</v>
      </c>
      <c r="E9884" t="s">
        <v>11699</v>
      </c>
      <c r="F9884" s="155" t="s">
        <v>11699</v>
      </c>
      <c r="G9884" s="156" t="s">
        <v>400</v>
      </c>
      <c r="H9884" s="155" t="str">
        <f>IF(Proc[[#This Row],[type]]="LFF (MDG-F)",MID(Proc[[#This Row],[Obj]],13,10),"")</f>
        <v/>
      </c>
      <c r="I9884" s="156"/>
      <c r="J9884" s="155" t="b">
        <f>Proc[[#This Row],[Requested]]=Proc[[#This Row],[CurrentParent]]</f>
        <v>1</v>
      </c>
      <c r="K9884" s="155" t="str">
        <f>IF(Proc[[#This Row],[Author]]="Marcela Urrego",VLOOKUP(LEFT(Proc[[#This Row],[Requested]],1),Table3[#All],2,0),VLOOKUP(Proc[[#This Row],[Author]],Table4[],2,0))</f>
        <v>HC</v>
      </c>
      <c r="L9884" s="155" t="s">
        <v>7801</v>
      </c>
      <c r="M9884" s="140">
        <v>46106</v>
      </c>
      <c r="N9884" s="140"/>
      <c r="O9884" s="140"/>
      <c r="P9884" s="140" t="str">
        <f ca="1">IF(Proc[[#This Row],[DaysAgeing]]&gt;5,"yep","on track")</f>
        <v>yep</v>
      </c>
      <c r="Q9884" s="2">
        <f ca="1">IF(Proc[[#This Row],[DateClosed]]="",ABS(NETWORKDAYS(Proc[[#This Row],[DateOpened]],TODAY()))-1,ABS(NETWORKDAYS(Proc[[#This Row],[DateOpened]],Proc[[#This Row],[DateClosed]]))-1)</f>
        <v>7</v>
      </c>
      <c r="R9884" s="140" t="s">
        <v>476</v>
      </c>
      <c r="S9884" s="155"/>
      <c r="T9884" s="155"/>
    </row>
    <row r="9885" spans="1:20" hidden="1">
      <c r="A9885" s="156" t="s">
        <v>11874</v>
      </c>
      <c r="B9885" s="155" t="str">
        <f>IFERROR(VLOOKUP(Proc[[#This Row],[App]],Table2[],3,0),"open")</f>
        <v>ok</v>
      </c>
      <c r="C9885" s="156" t="s">
        <v>369</v>
      </c>
      <c r="D9885" t="s">
        <v>12148</v>
      </c>
      <c r="E9885" t="s">
        <v>11699</v>
      </c>
      <c r="F9885" s="155" t="s">
        <v>11699</v>
      </c>
      <c r="G9885" s="156" t="s">
        <v>400</v>
      </c>
      <c r="H9885" s="155" t="str">
        <f>IF(Proc[[#This Row],[type]]="LFF (MDG-F)",MID(Proc[[#This Row],[Obj]],13,10),"")</f>
        <v/>
      </c>
      <c r="I9885" s="156"/>
      <c r="J9885" s="155" t="b">
        <f>Proc[[#This Row],[Requested]]=Proc[[#This Row],[CurrentParent]]</f>
        <v>1</v>
      </c>
      <c r="K9885" s="155" t="str">
        <f>IF(Proc[[#This Row],[Author]]="Marcela Urrego",VLOOKUP(LEFT(Proc[[#This Row],[Requested]],1),Table3[#All],2,0),VLOOKUP(Proc[[#This Row],[Author]],Table4[],2,0))</f>
        <v>HC</v>
      </c>
      <c r="L9885" s="155" t="s">
        <v>7801</v>
      </c>
      <c r="M9885" s="140">
        <v>46106</v>
      </c>
      <c r="N9885" s="140"/>
      <c r="O9885" s="140"/>
      <c r="P9885" s="140" t="str">
        <f ca="1">IF(Proc[[#This Row],[DaysAgeing]]&gt;5,"yep","on track")</f>
        <v>yep</v>
      </c>
      <c r="Q9885" s="2">
        <f ca="1">IF(Proc[[#This Row],[DateClosed]]="",ABS(NETWORKDAYS(Proc[[#This Row],[DateOpened]],TODAY()))-1,ABS(NETWORKDAYS(Proc[[#This Row],[DateOpened]],Proc[[#This Row],[DateClosed]]))-1)</f>
        <v>7</v>
      </c>
      <c r="R9885" s="140" t="s">
        <v>476</v>
      </c>
      <c r="S9885" s="155"/>
      <c r="T9885" s="155"/>
    </row>
    <row r="9886" spans="1:20" hidden="1">
      <c r="A9886" s="156" t="s">
        <v>11874</v>
      </c>
      <c r="B9886" s="155" t="str">
        <f>IFERROR(VLOOKUP(Proc[[#This Row],[App]],Table2[],3,0),"open")</f>
        <v>ok</v>
      </c>
      <c r="C9886" s="156" t="s">
        <v>369</v>
      </c>
      <c r="D9886" t="s">
        <v>12149</v>
      </c>
      <c r="E9886" t="s">
        <v>11699</v>
      </c>
      <c r="F9886" s="155" t="s">
        <v>11699</v>
      </c>
      <c r="G9886" s="156" t="s">
        <v>400</v>
      </c>
      <c r="H9886" s="155" t="str">
        <f>IF(Proc[[#This Row],[type]]="LFF (MDG-F)",MID(Proc[[#This Row],[Obj]],13,10),"")</f>
        <v/>
      </c>
      <c r="I9886" s="156"/>
      <c r="J9886" s="155" t="b">
        <f>Proc[[#This Row],[Requested]]=Proc[[#This Row],[CurrentParent]]</f>
        <v>1</v>
      </c>
      <c r="K9886" s="155" t="str">
        <f>IF(Proc[[#This Row],[Author]]="Marcela Urrego",VLOOKUP(LEFT(Proc[[#This Row],[Requested]],1),Table3[#All],2,0),VLOOKUP(Proc[[#This Row],[Author]],Table4[],2,0))</f>
        <v>HC</v>
      </c>
      <c r="L9886" s="155" t="s">
        <v>7801</v>
      </c>
      <c r="M9886" s="140">
        <v>46106</v>
      </c>
      <c r="N9886" s="140"/>
      <c r="O9886" s="140"/>
      <c r="P9886" s="140" t="str">
        <f ca="1">IF(Proc[[#This Row],[DaysAgeing]]&gt;5,"yep","on track")</f>
        <v>yep</v>
      </c>
      <c r="Q9886" s="2">
        <f ca="1">IF(Proc[[#This Row],[DateClosed]]="",ABS(NETWORKDAYS(Proc[[#This Row],[DateOpened]],TODAY()))-1,ABS(NETWORKDAYS(Proc[[#This Row],[DateOpened]],Proc[[#This Row],[DateClosed]]))-1)</f>
        <v>7</v>
      </c>
      <c r="R9886" s="140" t="s">
        <v>476</v>
      </c>
      <c r="S9886" s="155"/>
      <c r="T9886" s="155"/>
    </row>
    <row r="9887" spans="1:20" hidden="1">
      <c r="A9887" s="156" t="s">
        <v>11874</v>
      </c>
      <c r="B9887" s="155" t="str">
        <f>IFERROR(VLOOKUP(Proc[[#This Row],[App]],Table2[],3,0),"open")</f>
        <v>ok</v>
      </c>
      <c r="C9887" s="156" t="s">
        <v>369</v>
      </c>
      <c r="D9887" t="s">
        <v>12150</v>
      </c>
      <c r="E9887" t="s">
        <v>11699</v>
      </c>
      <c r="F9887" s="155" t="s">
        <v>11699</v>
      </c>
      <c r="G9887" s="156" t="s">
        <v>400</v>
      </c>
      <c r="H9887" s="155" t="str">
        <f>IF(Proc[[#This Row],[type]]="LFF (MDG-F)",MID(Proc[[#This Row],[Obj]],13,10),"")</f>
        <v/>
      </c>
      <c r="I9887" s="156"/>
      <c r="J9887" s="155" t="b">
        <f>Proc[[#This Row],[Requested]]=Proc[[#This Row],[CurrentParent]]</f>
        <v>1</v>
      </c>
      <c r="K9887" s="155" t="str">
        <f>IF(Proc[[#This Row],[Author]]="Marcela Urrego",VLOOKUP(LEFT(Proc[[#This Row],[Requested]],1),Table3[#All],2,0),VLOOKUP(Proc[[#This Row],[Author]],Table4[],2,0))</f>
        <v>HC</v>
      </c>
      <c r="L9887" s="155" t="s">
        <v>7801</v>
      </c>
      <c r="M9887" s="140">
        <v>46106</v>
      </c>
      <c r="N9887" s="140"/>
      <c r="O9887" s="140"/>
      <c r="P9887" s="140" t="str">
        <f ca="1">IF(Proc[[#This Row],[DaysAgeing]]&gt;5,"yep","on track")</f>
        <v>yep</v>
      </c>
      <c r="Q9887" s="2">
        <f ca="1">IF(Proc[[#This Row],[DateClosed]]="",ABS(NETWORKDAYS(Proc[[#This Row],[DateOpened]],TODAY()))-1,ABS(NETWORKDAYS(Proc[[#This Row],[DateOpened]],Proc[[#This Row],[DateClosed]]))-1)</f>
        <v>7</v>
      </c>
      <c r="R9887" s="140" t="s">
        <v>476</v>
      </c>
      <c r="S9887" s="155"/>
      <c r="T9887" s="155"/>
    </row>
    <row r="9888" spans="1:20" hidden="1">
      <c r="A9888" s="156" t="s">
        <v>11874</v>
      </c>
      <c r="B9888" s="155" t="str">
        <f>IFERROR(VLOOKUP(Proc[[#This Row],[App]],Table2[],3,0),"open")</f>
        <v>ok</v>
      </c>
      <c r="C9888" s="156" t="s">
        <v>369</v>
      </c>
      <c r="D9888" t="s">
        <v>12151</v>
      </c>
      <c r="E9888" t="s">
        <v>11699</v>
      </c>
      <c r="F9888" s="155" t="s">
        <v>11699</v>
      </c>
      <c r="G9888" s="156" t="s">
        <v>400</v>
      </c>
      <c r="H9888" s="155" t="str">
        <f>IF(Proc[[#This Row],[type]]="LFF (MDG-F)",MID(Proc[[#This Row],[Obj]],13,10),"")</f>
        <v/>
      </c>
      <c r="I9888" s="156"/>
      <c r="J9888" s="155" t="b">
        <f>Proc[[#This Row],[Requested]]=Proc[[#This Row],[CurrentParent]]</f>
        <v>1</v>
      </c>
      <c r="K9888" s="155" t="str">
        <f>IF(Proc[[#This Row],[Author]]="Marcela Urrego",VLOOKUP(LEFT(Proc[[#This Row],[Requested]],1),Table3[#All],2,0),VLOOKUP(Proc[[#This Row],[Author]],Table4[],2,0))</f>
        <v>HC</v>
      </c>
      <c r="L9888" s="155" t="s">
        <v>7801</v>
      </c>
      <c r="M9888" s="140">
        <v>46106</v>
      </c>
      <c r="N9888" s="140"/>
      <c r="O9888" s="140"/>
      <c r="P9888" s="140" t="str">
        <f ca="1">IF(Proc[[#This Row],[DaysAgeing]]&gt;5,"yep","on track")</f>
        <v>yep</v>
      </c>
      <c r="Q9888" s="2">
        <f ca="1">IF(Proc[[#This Row],[DateClosed]]="",ABS(NETWORKDAYS(Proc[[#This Row],[DateOpened]],TODAY()))-1,ABS(NETWORKDAYS(Proc[[#This Row],[DateOpened]],Proc[[#This Row],[DateClosed]]))-1)</f>
        <v>7</v>
      </c>
      <c r="R9888" s="140" t="s">
        <v>476</v>
      </c>
      <c r="S9888" s="155"/>
      <c r="T9888" s="155"/>
    </row>
    <row r="9889" spans="1:20" hidden="1">
      <c r="A9889" s="156" t="s">
        <v>11874</v>
      </c>
      <c r="B9889" s="155" t="str">
        <f>IFERROR(VLOOKUP(Proc[[#This Row],[App]],Table2[],3,0),"open")</f>
        <v>ok</v>
      </c>
      <c r="C9889" s="156" t="s">
        <v>369</v>
      </c>
      <c r="D9889" t="s">
        <v>12152</v>
      </c>
      <c r="E9889" t="s">
        <v>11699</v>
      </c>
      <c r="F9889" s="155" t="s">
        <v>11699</v>
      </c>
      <c r="G9889" s="156" t="s">
        <v>400</v>
      </c>
      <c r="H9889" s="155" t="str">
        <f>IF(Proc[[#This Row],[type]]="LFF (MDG-F)",MID(Proc[[#This Row],[Obj]],13,10),"")</f>
        <v/>
      </c>
      <c r="I9889" s="156"/>
      <c r="J9889" s="155" t="b">
        <f>Proc[[#This Row],[Requested]]=Proc[[#This Row],[CurrentParent]]</f>
        <v>1</v>
      </c>
      <c r="K9889" s="155" t="str">
        <f>IF(Proc[[#This Row],[Author]]="Marcela Urrego",VLOOKUP(LEFT(Proc[[#This Row],[Requested]],1),Table3[#All],2,0),VLOOKUP(Proc[[#This Row],[Author]],Table4[],2,0))</f>
        <v>HC</v>
      </c>
      <c r="L9889" s="155" t="s">
        <v>7801</v>
      </c>
      <c r="M9889" s="140">
        <v>46106</v>
      </c>
      <c r="N9889" s="140"/>
      <c r="O9889" s="140"/>
      <c r="P9889" s="140" t="str">
        <f ca="1">IF(Proc[[#This Row],[DaysAgeing]]&gt;5,"yep","on track")</f>
        <v>yep</v>
      </c>
      <c r="Q9889" s="2">
        <f ca="1">IF(Proc[[#This Row],[DateClosed]]="",ABS(NETWORKDAYS(Proc[[#This Row],[DateOpened]],TODAY()))-1,ABS(NETWORKDAYS(Proc[[#This Row],[DateOpened]],Proc[[#This Row],[DateClosed]]))-1)</f>
        <v>7</v>
      </c>
      <c r="R9889" s="140" t="s">
        <v>476</v>
      </c>
      <c r="S9889" s="155"/>
      <c r="T9889" s="155"/>
    </row>
    <row r="9890" spans="1:20" hidden="1">
      <c r="A9890" s="156" t="s">
        <v>11874</v>
      </c>
      <c r="B9890" s="155" t="str">
        <f>IFERROR(VLOOKUP(Proc[[#This Row],[App]],Table2[],3,0),"open")</f>
        <v>ok</v>
      </c>
      <c r="C9890" s="156" t="s">
        <v>369</v>
      </c>
      <c r="D9890" t="s">
        <v>12153</v>
      </c>
      <c r="E9890" t="s">
        <v>11699</v>
      </c>
      <c r="F9890" s="155" t="s">
        <v>11699</v>
      </c>
      <c r="G9890" s="156" t="s">
        <v>400</v>
      </c>
      <c r="H9890" s="155" t="str">
        <f>IF(Proc[[#This Row],[type]]="LFF (MDG-F)",MID(Proc[[#This Row],[Obj]],13,10),"")</f>
        <v/>
      </c>
      <c r="I9890" s="156"/>
      <c r="J9890" s="155" t="b">
        <f>Proc[[#This Row],[Requested]]=Proc[[#This Row],[CurrentParent]]</f>
        <v>1</v>
      </c>
      <c r="K9890" s="155" t="str">
        <f>IF(Proc[[#This Row],[Author]]="Marcela Urrego",VLOOKUP(LEFT(Proc[[#This Row],[Requested]],1),Table3[#All],2,0),VLOOKUP(Proc[[#This Row],[Author]],Table4[],2,0))</f>
        <v>HC</v>
      </c>
      <c r="L9890" s="155" t="s">
        <v>7801</v>
      </c>
      <c r="M9890" s="140">
        <v>46106</v>
      </c>
      <c r="N9890" s="140"/>
      <c r="O9890" s="140"/>
      <c r="P9890" s="140" t="str">
        <f ca="1">IF(Proc[[#This Row],[DaysAgeing]]&gt;5,"yep","on track")</f>
        <v>yep</v>
      </c>
      <c r="Q9890" s="2">
        <f ca="1">IF(Proc[[#This Row],[DateClosed]]="",ABS(NETWORKDAYS(Proc[[#This Row],[DateOpened]],TODAY()))-1,ABS(NETWORKDAYS(Proc[[#This Row],[DateOpened]],Proc[[#This Row],[DateClosed]]))-1)</f>
        <v>7</v>
      </c>
      <c r="R9890" s="140" t="s">
        <v>476</v>
      </c>
      <c r="S9890" s="155"/>
      <c r="T9890" s="155"/>
    </row>
    <row r="9891" spans="1:20" hidden="1">
      <c r="A9891" s="156" t="s">
        <v>11874</v>
      </c>
      <c r="B9891" s="155" t="str">
        <f>IFERROR(VLOOKUP(Proc[[#This Row],[App]],Table2[],3,0),"open")</f>
        <v>ok</v>
      </c>
      <c r="C9891" s="156" t="s">
        <v>369</v>
      </c>
      <c r="D9891" t="s">
        <v>12154</v>
      </c>
      <c r="E9891" t="s">
        <v>11699</v>
      </c>
      <c r="F9891" s="155" t="s">
        <v>11699</v>
      </c>
      <c r="G9891" s="156" t="s">
        <v>400</v>
      </c>
      <c r="H9891" s="155" t="str">
        <f>IF(Proc[[#This Row],[type]]="LFF (MDG-F)",MID(Proc[[#This Row],[Obj]],13,10),"")</f>
        <v/>
      </c>
      <c r="I9891" s="156"/>
      <c r="J9891" s="155" t="b">
        <f>Proc[[#This Row],[Requested]]=Proc[[#This Row],[CurrentParent]]</f>
        <v>1</v>
      </c>
      <c r="K9891" s="155" t="str">
        <f>IF(Proc[[#This Row],[Author]]="Marcela Urrego",VLOOKUP(LEFT(Proc[[#This Row],[Requested]],1),Table3[#All],2,0),VLOOKUP(Proc[[#This Row],[Author]],Table4[],2,0))</f>
        <v>HC</v>
      </c>
      <c r="L9891" s="155" t="s">
        <v>7801</v>
      </c>
      <c r="M9891" s="140">
        <v>46106</v>
      </c>
      <c r="N9891" s="140"/>
      <c r="O9891" s="140"/>
      <c r="P9891" s="140" t="str">
        <f ca="1">IF(Proc[[#This Row],[DaysAgeing]]&gt;5,"yep","on track")</f>
        <v>yep</v>
      </c>
      <c r="Q9891" s="2">
        <f ca="1">IF(Proc[[#This Row],[DateClosed]]="",ABS(NETWORKDAYS(Proc[[#This Row],[DateOpened]],TODAY()))-1,ABS(NETWORKDAYS(Proc[[#This Row],[DateOpened]],Proc[[#This Row],[DateClosed]]))-1)</f>
        <v>7</v>
      </c>
      <c r="R9891" s="140" t="s">
        <v>476</v>
      </c>
      <c r="S9891" s="155"/>
      <c r="T9891" s="155"/>
    </row>
    <row r="9892" spans="1:20" hidden="1">
      <c r="A9892" s="156" t="s">
        <v>11874</v>
      </c>
      <c r="B9892" s="155" t="str">
        <f>IFERROR(VLOOKUP(Proc[[#This Row],[App]],Table2[],3,0),"open")</f>
        <v>ok</v>
      </c>
      <c r="C9892" s="156" t="s">
        <v>369</v>
      </c>
      <c r="D9892" t="s">
        <v>12155</v>
      </c>
      <c r="E9892" t="s">
        <v>11699</v>
      </c>
      <c r="F9892" s="155" t="s">
        <v>11699</v>
      </c>
      <c r="G9892" s="156" t="s">
        <v>400</v>
      </c>
      <c r="H9892" s="155" t="str">
        <f>IF(Proc[[#This Row],[type]]="LFF (MDG-F)",MID(Proc[[#This Row],[Obj]],13,10),"")</f>
        <v/>
      </c>
      <c r="I9892" s="156"/>
      <c r="J9892" s="155" t="b">
        <f>Proc[[#This Row],[Requested]]=Proc[[#This Row],[CurrentParent]]</f>
        <v>1</v>
      </c>
      <c r="K9892" s="155" t="str">
        <f>IF(Proc[[#This Row],[Author]]="Marcela Urrego",VLOOKUP(LEFT(Proc[[#This Row],[Requested]],1),Table3[#All],2,0),VLOOKUP(Proc[[#This Row],[Author]],Table4[],2,0))</f>
        <v>HC</v>
      </c>
      <c r="L9892" s="155" t="s">
        <v>7801</v>
      </c>
      <c r="M9892" s="140">
        <v>46106</v>
      </c>
      <c r="N9892" s="140"/>
      <c r="O9892" s="140"/>
      <c r="P9892" s="140" t="str">
        <f ca="1">IF(Proc[[#This Row],[DaysAgeing]]&gt;5,"yep","on track")</f>
        <v>yep</v>
      </c>
      <c r="Q9892" s="2">
        <f ca="1">IF(Proc[[#This Row],[DateClosed]]="",ABS(NETWORKDAYS(Proc[[#This Row],[DateOpened]],TODAY()))-1,ABS(NETWORKDAYS(Proc[[#This Row],[DateOpened]],Proc[[#This Row],[DateClosed]]))-1)</f>
        <v>7</v>
      </c>
      <c r="R9892" s="140" t="s">
        <v>476</v>
      </c>
      <c r="S9892" s="155"/>
      <c r="T9892" s="155"/>
    </row>
    <row r="9893" spans="1:20" hidden="1">
      <c r="A9893" s="156" t="s">
        <v>11874</v>
      </c>
      <c r="B9893" s="155" t="str">
        <f>IFERROR(VLOOKUP(Proc[[#This Row],[App]],Table2[],3,0),"open")</f>
        <v>ok</v>
      </c>
      <c r="C9893" s="156" t="s">
        <v>369</v>
      </c>
      <c r="D9893" t="s">
        <v>12156</v>
      </c>
      <c r="E9893" t="s">
        <v>11699</v>
      </c>
      <c r="F9893" s="155" t="s">
        <v>11699</v>
      </c>
      <c r="G9893" s="156" t="s">
        <v>400</v>
      </c>
      <c r="H9893" s="155" t="str">
        <f>IF(Proc[[#This Row],[type]]="LFF (MDG-F)",MID(Proc[[#This Row],[Obj]],13,10),"")</f>
        <v/>
      </c>
      <c r="I9893" s="156"/>
      <c r="J9893" s="155" t="b">
        <f>Proc[[#This Row],[Requested]]=Proc[[#This Row],[CurrentParent]]</f>
        <v>1</v>
      </c>
      <c r="K9893" s="155" t="str">
        <f>IF(Proc[[#This Row],[Author]]="Marcela Urrego",VLOOKUP(LEFT(Proc[[#This Row],[Requested]],1),Table3[#All],2,0),VLOOKUP(Proc[[#This Row],[Author]],Table4[],2,0))</f>
        <v>HC</v>
      </c>
      <c r="L9893" s="155" t="s">
        <v>7801</v>
      </c>
      <c r="M9893" s="140">
        <v>46106</v>
      </c>
      <c r="N9893" s="140"/>
      <c r="O9893" s="140"/>
      <c r="P9893" s="140" t="str">
        <f ca="1">IF(Proc[[#This Row],[DaysAgeing]]&gt;5,"yep","on track")</f>
        <v>yep</v>
      </c>
      <c r="Q9893" s="2">
        <f ca="1">IF(Proc[[#This Row],[DateClosed]]="",ABS(NETWORKDAYS(Proc[[#This Row],[DateOpened]],TODAY()))-1,ABS(NETWORKDAYS(Proc[[#This Row],[DateOpened]],Proc[[#This Row],[DateClosed]]))-1)</f>
        <v>7</v>
      </c>
      <c r="R9893" s="140" t="s">
        <v>476</v>
      </c>
      <c r="S9893" s="155"/>
      <c r="T9893" s="155"/>
    </row>
    <row r="9894" spans="1:20" hidden="1">
      <c r="A9894" s="156" t="s">
        <v>11874</v>
      </c>
      <c r="B9894" s="155" t="str">
        <f>IFERROR(VLOOKUP(Proc[[#This Row],[App]],Table2[],3,0),"open")</f>
        <v>ok</v>
      </c>
      <c r="C9894" s="156" t="s">
        <v>369</v>
      </c>
      <c r="D9894" t="s">
        <v>12157</v>
      </c>
      <c r="E9894" t="s">
        <v>11699</v>
      </c>
      <c r="F9894" s="155" t="s">
        <v>11699</v>
      </c>
      <c r="G9894" s="156" t="s">
        <v>400</v>
      </c>
      <c r="H9894" s="155" t="str">
        <f>IF(Proc[[#This Row],[type]]="LFF (MDG-F)",MID(Proc[[#This Row],[Obj]],13,10),"")</f>
        <v/>
      </c>
      <c r="I9894" s="156"/>
      <c r="J9894" s="155" t="b">
        <f>Proc[[#This Row],[Requested]]=Proc[[#This Row],[CurrentParent]]</f>
        <v>1</v>
      </c>
      <c r="K9894" s="155" t="str">
        <f>IF(Proc[[#This Row],[Author]]="Marcela Urrego",VLOOKUP(LEFT(Proc[[#This Row],[Requested]],1),Table3[#All],2,0),VLOOKUP(Proc[[#This Row],[Author]],Table4[],2,0))</f>
        <v>HC</v>
      </c>
      <c r="L9894" s="155" t="s">
        <v>7801</v>
      </c>
      <c r="M9894" s="140">
        <v>46106</v>
      </c>
      <c r="N9894" s="140"/>
      <c r="O9894" s="140"/>
      <c r="P9894" s="140" t="str">
        <f ca="1">IF(Proc[[#This Row],[DaysAgeing]]&gt;5,"yep","on track")</f>
        <v>yep</v>
      </c>
      <c r="Q9894" s="2">
        <f ca="1">IF(Proc[[#This Row],[DateClosed]]="",ABS(NETWORKDAYS(Proc[[#This Row],[DateOpened]],TODAY()))-1,ABS(NETWORKDAYS(Proc[[#This Row],[DateOpened]],Proc[[#This Row],[DateClosed]]))-1)</f>
        <v>7</v>
      </c>
      <c r="R9894" s="140" t="s">
        <v>476</v>
      </c>
      <c r="S9894" s="155"/>
      <c r="T9894" s="155"/>
    </row>
    <row r="9895" spans="1:20" hidden="1">
      <c r="A9895" s="156" t="s">
        <v>11874</v>
      </c>
      <c r="B9895" s="155" t="str">
        <f>IFERROR(VLOOKUP(Proc[[#This Row],[App]],Table2[],3,0),"open")</f>
        <v>ok</v>
      </c>
      <c r="C9895" s="156" t="s">
        <v>369</v>
      </c>
      <c r="D9895" t="s">
        <v>12158</v>
      </c>
      <c r="E9895" t="s">
        <v>11699</v>
      </c>
      <c r="F9895" s="155" t="s">
        <v>11699</v>
      </c>
      <c r="G9895" s="156" t="s">
        <v>400</v>
      </c>
      <c r="H9895" s="155" t="str">
        <f>IF(Proc[[#This Row],[type]]="LFF (MDG-F)",MID(Proc[[#This Row],[Obj]],13,10),"")</f>
        <v/>
      </c>
      <c r="I9895" s="156"/>
      <c r="J9895" s="155" t="b">
        <f>Proc[[#This Row],[Requested]]=Proc[[#This Row],[CurrentParent]]</f>
        <v>1</v>
      </c>
      <c r="K9895" s="155" t="str">
        <f>IF(Proc[[#This Row],[Author]]="Marcela Urrego",VLOOKUP(LEFT(Proc[[#This Row],[Requested]],1),Table3[#All],2,0),VLOOKUP(Proc[[#This Row],[Author]],Table4[],2,0))</f>
        <v>HC</v>
      </c>
      <c r="L9895" s="155" t="s">
        <v>7801</v>
      </c>
      <c r="M9895" s="140">
        <v>46106</v>
      </c>
      <c r="N9895" s="140"/>
      <c r="O9895" s="140"/>
      <c r="P9895" s="140" t="str">
        <f ca="1">IF(Proc[[#This Row],[DaysAgeing]]&gt;5,"yep","on track")</f>
        <v>yep</v>
      </c>
      <c r="Q9895" s="2">
        <f ca="1">IF(Proc[[#This Row],[DateClosed]]="",ABS(NETWORKDAYS(Proc[[#This Row],[DateOpened]],TODAY()))-1,ABS(NETWORKDAYS(Proc[[#This Row],[DateOpened]],Proc[[#This Row],[DateClosed]]))-1)</f>
        <v>7</v>
      </c>
      <c r="R9895" s="140" t="s">
        <v>476</v>
      </c>
      <c r="S9895" s="155"/>
      <c r="T9895" s="155"/>
    </row>
    <row r="9896" spans="1:20" hidden="1">
      <c r="A9896" s="156" t="s">
        <v>11874</v>
      </c>
      <c r="B9896" s="155" t="str">
        <f>IFERROR(VLOOKUP(Proc[[#This Row],[App]],Table2[],3,0),"open")</f>
        <v>ok</v>
      </c>
      <c r="C9896" s="156" t="s">
        <v>369</v>
      </c>
      <c r="D9896" t="s">
        <v>12159</v>
      </c>
      <c r="E9896" t="s">
        <v>11699</v>
      </c>
      <c r="F9896" s="155" t="s">
        <v>11699</v>
      </c>
      <c r="G9896" s="156" t="s">
        <v>400</v>
      </c>
      <c r="H9896" s="155" t="str">
        <f>IF(Proc[[#This Row],[type]]="LFF (MDG-F)",MID(Proc[[#This Row],[Obj]],13,10),"")</f>
        <v/>
      </c>
      <c r="I9896" s="156"/>
      <c r="J9896" s="155" t="b">
        <f>Proc[[#This Row],[Requested]]=Proc[[#This Row],[CurrentParent]]</f>
        <v>1</v>
      </c>
      <c r="K9896" s="155" t="str">
        <f>IF(Proc[[#This Row],[Author]]="Marcela Urrego",VLOOKUP(LEFT(Proc[[#This Row],[Requested]],1),Table3[#All],2,0),VLOOKUP(Proc[[#This Row],[Author]],Table4[],2,0))</f>
        <v>HC</v>
      </c>
      <c r="L9896" s="155" t="s">
        <v>7801</v>
      </c>
      <c r="M9896" s="140">
        <v>46106</v>
      </c>
      <c r="N9896" s="140"/>
      <c r="O9896" s="140"/>
      <c r="P9896" s="140" t="str">
        <f ca="1">IF(Proc[[#This Row],[DaysAgeing]]&gt;5,"yep","on track")</f>
        <v>yep</v>
      </c>
      <c r="Q9896" s="2">
        <f ca="1">IF(Proc[[#This Row],[DateClosed]]="",ABS(NETWORKDAYS(Proc[[#This Row],[DateOpened]],TODAY()))-1,ABS(NETWORKDAYS(Proc[[#This Row],[DateOpened]],Proc[[#This Row],[DateClosed]]))-1)</f>
        <v>7</v>
      </c>
      <c r="R9896" s="140" t="s">
        <v>476</v>
      </c>
      <c r="S9896" s="155"/>
      <c r="T9896" s="155"/>
    </row>
    <row r="9897" spans="1:20" hidden="1">
      <c r="A9897" s="156" t="s">
        <v>11874</v>
      </c>
      <c r="B9897" s="155" t="str">
        <f>IFERROR(VLOOKUP(Proc[[#This Row],[App]],Table2[],3,0),"open")</f>
        <v>ok</v>
      </c>
      <c r="C9897" s="156" t="s">
        <v>369</v>
      </c>
      <c r="D9897" t="s">
        <v>12160</v>
      </c>
      <c r="E9897" t="s">
        <v>11699</v>
      </c>
      <c r="F9897" s="155" t="s">
        <v>11699</v>
      </c>
      <c r="G9897" s="156" t="s">
        <v>400</v>
      </c>
      <c r="H9897" s="155" t="str">
        <f>IF(Proc[[#This Row],[type]]="LFF (MDG-F)",MID(Proc[[#This Row],[Obj]],13,10),"")</f>
        <v/>
      </c>
      <c r="I9897" s="156"/>
      <c r="J9897" s="155" t="b">
        <f>Proc[[#This Row],[Requested]]=Proc[[#This Row],[CurrentParent]]</f>
        <v>1</v>
      </c>
      <c r="K9897" s="155" t="str">
        <f>IF(Proc[[#This Row],[Author]]="Marcela Urrego",VLOOKUP(LEFT(Proc[[#This Row],[Requested]],1),Table3[#All],2,0),VLOOKUP(Proc[[#This Row],[Author]],Table4[],2,0))</f>
        <v>HC</v>
      </c>
      <c r="L9897" s="155" t="s">
        <v>7801</v>
      </c>
      <c r="M9897" s="140">
        <v>46106</v>
      </c>
      <c r="N9897" s="140"/>
      <c r="O9897" s="140"/>
      <c r="P9897" s="140" t="str">
        <f ca="1">IF(Proc[[#This Row],[DaysAgeing]]&gt;5,"yep","on track")</f>
        <v>yep</v>
      </c>
      <c r="Q9897" s="2">
        <f ca="1">IF(Proc[[#This Row],[DateClosed]]="",ABS(NETWORKDAYS(Proc[[#This Row],[DateOpened]],TODAY()))-1,ABS(NETWORKDAYS(Proc[[#This Row],[DateOpened]],Proc[[#This Row],[DateClosed]]))-1)</f>
        <v>7</v>
      </c>
      <c r="R9897" s="140" t="s">
        <v>476</v>
      </c>
      <c r="S9897" s="155"/>
      <c r="T9897" s="155"/>
    </row>
    <row r="9898" spans="1:20" hidden="1">
      <c r="A9898" s="156" t="s">
        <v>11874</v>
      </c>
      <c r="B9898" s="155" t="str">
        <f>IFERROR(VLOOKUP(Proc[[#This Row],[App]],Table2[],3,0),"open")</f>
        <v>ok</v>
      </c>
      <c r="C9898" s="156" t="s">
        <v>369</v>
      </c>
      <c r="D9898" t="s">
        <v>12161</v>
      </c>
      <c r="E9898" t="s">
        <v>11699</v>
      </c>
      <c r="F9898" s="155" t="s">
        <v>11699</v>
      </c>
      <c r="G9898" s="156" t="s">
        <v>400</v>
      </c>
      <c r="H9898" s="155" t="str">
        <f>IF(Proc[[#This Row],[type]]="LFF (MDG-F)",MID(Proc[[#This Row],[Obj]],13,10),"")</f>
        <v/>
      </c>
      <c r="I9898" s="156"/>
      <c r="J9898" s="155" t="b">
        <f>Proc[[#This Row],[Requested]]=Proc[[#This Row],[CurrentParent]]</f>
        <v>1</v>
      </c>
      <c r="K9898" s="155" t="str">
        <f>IF(Proc[[#This Row],[Author]]="Marcela Urrego",VLOOKUP(LEFT(Proc[[#This Row],[Requested]],1),Table3[#All],2,0),VLOOKUP(Proc[[#This Row],[Author]],Table4[],2,0))</f>
        <v>HC</v>
      </c>
      <c r="L9898" s="155" t="s">
        <v>7801</v>
      </c>
      <c r="M9898" s="140">
        <v>46106</v>
      </c>
      <c r="N9898" s="140"/>
      <c r="O9898" s="140"/>
      <c r="P9898" s="140" t="str">
        <f ca="1">IF(Proc[[#This Row],[DaysAgeing]]&gt;5,"yep","on track")</f>
        <v>yep</v>
      </c>
      <c r="Q9898" s="2">
        <f ca="1">IF(Proc[[#This Row],[DateClosed]]="",ABS(NETWORKDAYS(Proc[[#This Row],[DateOpened]],TODAY()))-1,ABS(NETWORKDAYS(Proc[[#This Row],[DateOpened]],Proc[[#This Row],[DateClosed]]))-1)</f>
        <v>7</v>
      </c>
      <c r="R9898" s="140" t="s">
        <v>476</v>
      </c>
      <c r="S9898" s="155"/>
      <c r="T9898" s="155"/>
    </row>
    <row r="9899" spans="1:20" hidden="1">
      <c r="A9899" s="156" t="s">
        <v>11874</v>
      </c>
      <c r="B9899" s="155" t="str">
        <f>IFERROR(VLOOKUP(Proc[[#This Row],[App]],Table2[],3,0),"open")</f>
        <v>ok</v>
      </c>
      <c r="C9899" s="156" t="s">
        <v>369</v>
      </c>
      <c r="D9899" t="s">
        <v>12162</v>
      </c>
      <c r="E9899" t="s">
        <v>11699</v>
      </c>
      <c r="F9899" s="155" t="s">
        <v>11699</v>
      </c>
      <c r="G9899" s="156" t="s">
        <v>400</v>
      </c>
      <c r="H9899" s="155" t="str">
        <f>IF(Proc[[#This Row],[type]]="LFF (MDG-F)",MID(Proc[[#This Row],[Obj]],13,10),"")</f>
        <v/>
      </c>
      <c r="I9899" s="156"/>
      <c r="J9899" s="155" t="b">
        <f>Proc[[#This Row],[Requested]]=Proc[[#This Row],[CurrentParent]]</f>
        <v>1</v>
      </c>
      <c r="K9899" s="155" t="str">
        <f>IF(Proc[[#This Row],[Author]]="Marcela Urrego",VLOOKUP(LEFT(Proc[[#This Row],[Requested]],1),Table3[#All],2,0),VLOOKUP(Proc[[#This Row],[Author]],Table4[],2,0))</f>
        <v>HC</v>
      </c>
      <c r="L9899" s="155" t="s">
        <v>7801</v>
      </c>
      <c r="M9899" s="140">
        <v>46106</v>
      </c>
      <c r="N9899" s="140"/>
      <c r="O9899" s="140"/>
      <c r="P9899" s="140" t="str">
        <f ca="1">IF(Proc[[#This Row],[DaysAgeing]]&gt;5,"yep","on track")</f>
        <v>yep</v>
      </c>
      <c r="Q9899" s="2">
        <f ca="1">IF(Proc[[#This Row],[DateClosed]]="",ABS(NETWORKDAYS(Proc[[#This Row],[DateOpened]],TODAY()))-1,ABS(NETWORKDAYS(Proc[[#This Row],[DateOpened]],Proc[[#This Row],[DateClosed]]))-1)</f>
        <v>7</v>
      </c>
      <c r="R9899" s="140" t="s">
        <v>476</v>
      </c>
      <c r="S9899" s="155"/>
      <c r="T9899" s="155"/>
    </row>
    <row r="9900" spans="1:20" hidden="1">
      <c r="A9900" s="156" t="s">
        <v>11874</v>
      </c>
      <c r="B9900" s="155" t="str">
        <f>IFERROR(VLOOKUP(Proc[[#This Row],[App]],Table2[],3,0),"open")</f>
        <v>ok</v>
      </c>
      <c r="C9900" s="156" t="s">
        <v>369</v>
      </c>
      <c r="D9900" t="s">
        <v>12163</v>
      </c>
      <c r="E9900" t="s">
        <v>11699</v>
      </c>
      <c r="F9900" s="155" t="s">
        <v>11699</v>
      </c>
      <c r="G9900" s="156" t="s">
        <v>400</v>
      </c>
      <c r="H9900" s="155" t="str">
        <f>IF(Proc[[#This Row],[type]]="LFF (MDG-F)",MID(Proc[[#This Row],[Obj]],13,10),"")</f>
        <v/>
      </c>
      <c r="I9900" s="156"/>
      <c r="J9900" s="155" t="b">
        <f>Proc[[#This Row],[Requested]]=Proc[[#This Row],[CurrentParent]]</f>
        <v>1</v>
      </c>
      <c r="K9900" s="155" t="str">
        <f>IF(Proc[[#This Row],[Author]]="Marcela Urrego",VLOOKUP(LEFT(Proc[[#This Row],[Requested]],1),Table3[#All],2,0),VLOOKUP(Proc[[#This Row],[Author]],Table4[],2,0))</f>
        <v>HC</v>
      </c>
      <c r="L9900" s="155" t="s">
        <v>7801</v>
      </c>
      <c r="M9900" s="140">
        <v>46106</v>
      </c>
      <c r="N9900" s="140"/>
      <c r="O9900" s="140"/>
      <c r="P9900" s="140" t="str">
        <f ca="1">IF(Proc[[#This Row],[DaysAgeing]]&gt;5,"yep","on track")</f>
        <v>yep</v>
      </c>
      <c r="Q9900" s="2">
        <f ca="1">IF(Proc[[#This Row],[DateClosed]]="",ABS(NETWORKDAYS(Proc[[#This Row],[DateOpened]],TODAY()))-1,ABS(NETWORKDAYS(Proc[[#This Row],[DateOpened]],Proc[[#This Row],[DateClosed]]))-1)</f>
        <v>7</v>
      </c>
      <c r="R9900" s="140" t="s">
        <v>476</v>
      </c>
      <c r="S9900" s="155"/>
      <c r="T9900" s="155"/>
    </row>
    <row r="9901" spans="1:20" hidden="1">
      <c r="A9901" s="156" t="s">
        <v>11874</v>
      </c>
      <c r="B9901" s="155" t="str">
        <f>IFERROR(VLOOKUP(Proc[[#This Row],[App]],Table2[],3,0),"open")</f>
        <v>ok</v>
      </c>
      <c r="C9901" s="156" t="s">
        <v>369</v>
      </c>
      <c r="D9901" t="s">
        <v>12164</v>
      </c>
      <c r="E9901" t="s">
        <v>11699</v>
      </c>
      <c r="F9901" s="155" t="s">
        <v>11699</v>
      </c>
      <c r="G9901" s="156" t="s">
        <v>400</v>
      </c>
      <c r="H9901" s="155" t="str">
        <f>IF(Proc[[#This Row],[type]]="LFF (MDG-F)",MID(Proc[[#This Row],[Obj]],13,10),"")</f>
        <v/>
      </c>
      <c r="I9901" s="156"/>
      <c r="J9901" s="155" t="b">
        <f>Proc[[#This Row],[Requested]]=Proc[[#This Row],[CurrentParent]]</f>
        <v>1</v>
      </c>
      <c r="K9901" s="155" t="str">
        <f>IF(Proc[[#This Row],[Author]]="Marcela Urrego",VLOOKUP(LEFT(Proc[[#This Row],[Requested]],1),Table3[#All],2,0),VLOOKUP(Proc[[#This Row],[Author]],Table4[],2,0))</f>
        <v>HC</v>
      </c>
      <c r="L9901" s="155" t="s">
        <v>7801</v>
      </c>
      <c r="M9901" s="140">
        <v>46106</v>
      </c>
      <c r="N9901" s="140"/>
      <c r="O9901" s="140"/>
      <c r="P9901" s="140" t="str">
        <f ca="1">IF(Proc[[#This Row],[DaysAgeing]]&gt;5,"yep","on track")</f>
        <v>yep</v>
      </c>
      <c r="Q9901" s="2">
        <f ca="1">IF(Proc[[#This Row],[DateClosed]]="",ABS(NETWORKDAYS(Proc[[#This Row],[DateOpened]],TODAY()))-1,ABS(NETWORKDAYS(Proc[[#This Row],[DateOpened]],Proc[[#This Row],[DateClosed]]))-1)</f>
        <v>7</v>
      </c>
      <c r="R9901" s="140" t="s">
        <v>476</v>
      </c>
      <c r="S9901" s="155"/>
      <c r="T9901" s="155"/>
    </row>
    <row r="9902" spans="1:20" hidden="1">
      <c r="A9902" s="156" t="s">
        <v>11874</v>
      </c>
      <c r="B9902" s="155" t="str">
        <f>IFERROR(VLOOKUP(Proc[[#This Row],[App]],Table2[],3,0),"open")</f>
        <v>ok</v>
      </c>
      <c r="C9902" s="156" t="s">
        <v>369</v>
      </c>
      <c r="D9902" t="s">
        <v>12165</v>
      </c>
      <c r="E9902" t="s">
        <v>11699</v>
      </c>
      <c r="F9902" s="155" t="s">
        <v>11699</v>
      </c>
      <c r="G9902" s="156" t="s">
        <v>400</v>
      </c>
      <c r="H9902" s="155" t="str">
        <f>IF(Proc[[#This Row],[type]]="LFF (MDG-F)",MID(Proc[[#This Row],[Obj]],13,10),"")</f>
        <v/>
      </c>
      <c r="I9902" s="156"/>
      <c r="J9902" s="155" t="b">
        <f>Proc[[#This Row],[Requested]]=Proc[[#This Row],[CurrentParent]]</f>
        <v>1</v>
      </c>
      <c r="K9902" s="155" t="str">
        <f>IF(Proc[[#This Row],[Author]]="Marcela Urrego",VLOOKUP(LEFT(Proc[[#This Row],[Requested]],1),Table3[#All],2,0),VLOOKUP(Proc[[#This Row],[Author]],Table4[],2,0))</f>
        <v>HC</v>
      </c>
      <c r="L9902" s="155" t="s">
        <v>7801</v>
      </c>
      <c r="M9902" s="140">
        <v>46106</v>
      </c>
      <c r="N9902" s="140"/>
      <c r="O9902" s="140"/>
      <c r="P9902" s="140" t="str">
        <f ca="1">IF(Proc[[#This Row],[DaysAgeing]]&gt;5,"yep","on track")</f>
        <v>yep</v>
      </c>
      <c r="Q9902" s="2">
        <f ca="1">IF(Proc[[#This Row],[DateClosed]]="",ABS(NETWORKDAYS(Proc[[#This Row],[DateOpened]],TODAY()))-1,ABS(NETWORKDAYS(Proc[[#This Row],[DateOpened]],Proc[[#This Row],[DateClosed]]))-1)</f>
        <v>7</v>
      </c>
      <c r="R9902" s="140" t="s">
        <v>476</v>
      </c>
      <c r="S9902" s="155"/>
      <c r="T9902" s="155"/>
    </row>
    <row r="9903" spans="1:20" hidden="1">
      <c r="A9903" s="156" t="s">
        <v>11874</v>
      </c>
      <c r="B9903" s="155" t="str">
        <f>IFERROR(VLOOKUP(Proc[[#This Row],[App]],Table2[],3,0),"open")</f>
        <v>ok</v>
      </c>
      <c r="C9903" s="156" t="s">
        <v>369</v>
      </c>
      <c r="D9903" t="s">
        <v>12166</v>
      </c>
      <c r="E9903" t="s">
        <v>11699</v>
      </c>
      <c r="F9903" s="155" t="s">
        <v>11699</v>
      </c>
      <c r="G9903" s="156" t="s">
        <v>400</v>
      </c>
      <c r="H9903" s="155" t="str">
        <f>IF(Proc[[#This Row],[type]]="LFF (MDG-F)",MID(Proc[[#This Row],[Obj]],13,10),"")</f>
        <v/>
      </c>
      <c r="I9903" s="156"/>
      <c r="J9903" s="155" t="b">
        <f>Proc[[#This Row],[Requested]]=Proc[[#This Row],[CurrentParent]]</f>
        <v>1</v>
      </c>
      <c r="K9903" s="155" t="str">
        <f>IF(Proc[[#This Row],[Author]]="Marcela Urrego",VLOOKUP(LEFT(Proc[[#This Row],[Requested]],1),Table3[#All],2,0),VLOOKUP(Proc[[#This Row],[Author]],Table4[],2,0))</f>
        <v>HC</v>
      </c>
      <c r="L9903" s="155" t="s">
        <v>7801</v>
      </c>
      <c r="M9903" s="140">
        <v>46106</v>
      </c>
      <c r="N9903" s="140"/>
      <c r="O9903" s="140"/>
      <c r="P9903" s="140" t="str">
        <f ca="1">IF(Proc[[#This Row],[DaysAgeing]]&gt;5,"yep","on track")</f>
        <v>yep</v>
      </c>
      <c r="Q9903" s="2">
        <f ca="1">IF(Proc[[#This Row],[DateClosed]]="",ABS(NETWORKDAYS(Proc[[#This Row],[DateOpened]],TODAY()))-1,ABS(NETWORKDAYS(Proc[[#This Row],[DateOpened]],Proc[[#This Row],[DateClosed]]))-1)</f>
        <v>7</v>
      </c>
      <c r="R9903" s="140" t="s">
        <v>476</v>
      </c>
      <c r="S9903" s="155"/>
      <c r="T9903" s="155"/>
    </row>
    <row r="9904" spans="1:20" hidden="1">
      <c r="A9904" s="156" t="s">
        <v>11874</v>
      </c>
      <c r="B9904" s="155" t="str">
        <f>IFERROR(VLOOKUP(Proc[[#This Row],[App]],Table2[],3,0),"open")</f>
        <v>ok</v>
      </c>
      <c r="C9904" s="156" t="s">
        <v>369</v>
      </c>
      <c r="D9904" t="s">
        <v>12167</v>
      </c>
      <c r="E9904" t="s">
        <v>11699</v>
      </c>
      <c r="F9904" s="155" t="s">
        <v>11699</v>
      </c>
      <c r="G9904" s="156" t="s">
        <v>400</v>
      </c>
      <c r="H9904" s="155" t="str">
        <f>IF(Proc[[#This Row],[type]]="LFF (MDG-F)",MID(Proc[[#This Row],[Obj]],13,10),"")</f>
        <v/>
      </c>
      <c r="I9904" s="156"/>
      <c r="J9904" s="155" t="b">
        <f>Proc[[#This Row],[Requested]]=Proc[[#This Row],[CurrentParent]]</f>
        <v>1</v>
      </c>
      <c r="K9904" s="155" t="str">
        <f>IF(Proc[[#This Row],[Author]]="Marcela Urrego",VLOOKUP(LEFT(Proc[[#This Row],[Requested]],1),Table3[#All],2,0),VLOOKUP(Proc[[#This Row],[Author]],Table4[],2,0))</f>
        <v>HC</v>
      </c>
      <c r="L9904" s="155" t="s">
        <v>7801</v>
      </c>
      <c r="M9904" s="140">
        <v>46106</v>
      </c>
      <c r="N9904" s="140"/>
      <c r="O9904" s="140"/>
      <c r="P9904" s="140" t="str">
        <f ca="1">IF(Proc[[#This Row],[DaysAgeing]]&gt;5,"yep","on track")</f>
        <v>yep</v>
      </c>
      <c r="Q9904" s="2">
        <f ca="1">IF(Proc[[#This Row],[DateClosed]]="",ABS(NETWORKDAYS(Proc[[#This Row],[DateOpened]],TODAY()))-1,ABS(NETWORKDAYS(Proc[[#This Row],[DateOpened]],Proc[[#This Row],[DateClosed]]))-1)</f>
        <v>7</v>
      </c>
      <c r="R9904" s="140" t="s">
        <v>476</v>
      </c>
      <c r="S9904" s="155"/>
      <c r="T9904" s="155"/>
    </row>
    <row r="9905" spans="1:20" hidden="1">
      <c r="A9905" s="156" t="s">
        <v>11874</v>
      </c>
      <c r="B9905" s="155" t="str">
        <f>IFERROR(VLOOKUP(Proc[[#This Row],[App]],Table2[],3,0),"open")</f>
        <v>ok</v>
      </c>
      <c r="C9905" s="156" t="s">
        <v>369</v>
      </c>
      <c r="D9905" t="s">
        <v>12168</v>
      </c>
      <c r="E9905" t="s">
        <v>11699</v>
      </c>
      <c r="F9905" s="155" t="s">
        <v>11699</v>
      </c>
      <c r="G9905" s="156" t="s">
        <v>400</v>
      </c>
      <c r="H9905" s="155" t="str">
        <f>IF(Proc[[#This Row],[type]]="LFF (MDG-F)",MID(Proc[[#This Row],[Obj]],13,10),"")</f>
        <v/>
      </c>
      <c r="I9905" s="156"/>
      <c r="J9905" s="155" t="b">
        <f>Proc[[#This Row],[Requested]]=Proc[[#This Row],[CurrentParent]]</f>
        <v>1</v>
      </c>
      <c r="K9905" s="155" t="str">
        <f>IF(Proc[[#This Row],[Author]]="Marcela Urrego",VLOOKUP(LEFT(Proc[[#This Row],[Requested]],1),Table3[#All],2,0),VLOOKUP(Proc[[#This Row],[Author]],Table4[],2,0))</f>
        <v>HC</v>
      </c>
      <c r="L9905" s="155" t="s">
        <v>7801</v>
      </c>
      <c r="M9905" s="140">
        <v>46106</v>
      </c>
      <c r="N9905" s="140"/>
      <c r="O9905" s="140"/>
      <c r="P9905" s="140" t="str">
        <f ca="1">IF(Proc[[#This Row],[DaysAgeing]]&gt;5,"yep","on track")</f>
        <v>yep</v>
      </c>
      <c r="Q9905" s="2">
        <f ca="1">IF(Proc[[#This Row],[DateClosed]]="",ABS(NETWORKDAYS(Proc[[#This Row],[DateOpened]],TODAY()))-1,ABS(NETWORKDAYS(Proc[[#This Row],[DateOpened]],Proc[[#This Row],[DateClosed]]))-1)</f>
        <v>7</v>
      </c>
      <c r="R9905" s="140" t="s">
        <v>476</v>
      </c>
      <c r="S9905" s="155"/>
      <c r="T9905" s="155"/>
    </row>
    <row r="9906" spans="1:20" hidden="1">
      <c r="A9906" s="156" t="s">
        <v>11874</v>
      </c>
      <c r="B9906" s="155" t="str">
        <f>IFERROR(VLOOKUP(Proc[[#This Row],[App]],Table2[],3,0),"open")</f>
        <v>ok</v>
      </c>
      <c r="C9906" s="156" t="s">
        <v>369</v>
      </c>
      <c r="D9906" t="s">
        <v>12169</v>
      </c>
      <c r="E9906" t="s">
        <v>11699</v>
      </c>
      <c r="F9906" s="155" t="s">
        <v>11699</v>
      </c>
      <c r="G9906" s="156" t="s">
        <v>400</v>
      </c>
      <c r="H9906" s="155" t="str">
        <f>IF(Proc[[#This Row],[type]]="LFF (MDG-F)",MID(Proc[[#This Row],[Obj]],13,10),"")</f>
        <v/>
      </c>
      <c r="I9906" s="156"/>
      <c r="J9906" s="155" t="b">
        <f>Proc[[#This Row],[Requested]]=Proc[[#This Row],[CurrentParent]]</f>
        <v>1</v>
      </c>
      <c r="K9906" s="155" t="str">
        <f>IF(Proc[[#This Row],[Author]]="Marcela Urrego",VLOOKUP(LEFT(Proc[[#This Row],[Requested]],1),Table3[#All],2,0),VLOOKUP(Proc[[#This Row],[Author]],Table4[],2,0))</f>
        <v>HC</v>
      </c>
      <c r="L9906" s="155" t="s">
        <v>7801</v>
      </c>
      <c r="M9906" s="140">
        <v>46106</v>
      </c>
      <c r="N9906" s="140"/>
      <c r="O9906" s="140"/>
      <c r="P9906" s="140" t="str">
        <f ca="1">IF(Proc[[#This Row],[DaysAgeing]]&gt;5,"yep","on track")</f>
        <v>yep</v>
      </c>
      <c r="Q9906" s="2">
        <f ca="1">IF(Proc[[#This Row],[DateClosed]]="",ABS(NETWORKDAYS(Proc[[#This Row],[DateOpened]],TODAY()))-1,ABS(NETWORKDAYS(Proc[[#This Row],[DateOpened]],Proc[[#This Row],[DateClosed]]))-1)</f>
        <v>7</v>
      </c>
      <c r="R9906" s="140" t="s">
        <v>476</v>
      </c>
      <c r="S9906" s="155"/>
      <c r="T9906" s="155"/>
    </row>
    <row r="9907" spans="1:20" hidden="1">
      <c r="A9907" s="156" t="s">
        <v>11874</v>
      </c>
      <c r="B9907" s="155" t="str">
        <f>IFERROR(VLOOKUP(Proc[[#This Row],[App]],Table2[],3,0),"open")</f>
        <v>ok</v>
      </c>
      <c r="C9907" s="156" t="s">
        <v>369</v>
      </c>
      <c r="D9907" t="s">
        <v>12170</v>
      </c>
      <c r="E9907" t="s">
        <v>11699</v>
      </c>
      <c r="F9907" s="155" t="s">
        <v>11699</v>
      </c>
      <c r="G9907" s="156" t="s">
        <v>400</v>
      </c>
      <c r="H9907" s="155" t="str">
        <f>IF(Proc[[#This Row],[type]]="LFF (MDG-F)",MID(Proc[[#This Row],[Obj]],13,10),"")</f>
        <v/>
      </c>
      <c r="I9907" s="156"/>
      <c r="J9907" s="155" t="b">
        <f>Proc[[#This Row],[Requested]]=Proc[[#This Row],[CurrentParent]]</f>
        <v>1</v>
      </c>
      <c r="K9907" s="155" t="str">
        <f>IF(Proc[[#This Row],[Author]]="Marcela Urrego",VLOOKUP(LEFT(Proc[[#This Row],[Requested]],1),Table3[#All],2,0),VLOOKUP(Proc[[#This Row],[Author]],Table4[],2,0))</f>
        <v>HC</v>
      </c>
      <c r="L9907" s="155" t="s">
        <v>7801</v>
      </c>
      <c r="M9907" s="140">
        <v>46106</v>
      </c>
      <c r="N9907" s="140"/>
      <c r="O9907" s="140"/>
      <c r="P9907" s="140" t="str">
        <f ca="1">IF(Proc[[#This Row],[DaysAgeing]]&gt;5,"yep","on track")</f>
        <v>yep</v>
      </c>
      <c r="Q9907" s="2">
        <f ca="1">IF(Proc[[#This Row],[DateClosed]]="",ABS(NETWORKDAYS(Proc[[#This Row],[DateOpened]],TODAY()))-1,ABS(NETWORKDAYS(Proc[[#This Row],[DateOpened]],Proc[[#This Row],[DateClosed]]))-1)</f>
        <v>7</v>
      </c>
      <c r="R9907" s="140" t="s">
        <v>476</v>
      </c>
      <c r="S9907" s="155"/>
      <c r="T9907" s="155"/>
    </row>
    <row r="9908" spans="1:20" hidden="1">
      <c r="A9908" s="156" t="s">
        <v>11874</v>
      </c>
      <c r="B9908" s="155" t="str">
        <f>IFERROR(VLOOKUP(Proc[[#This Row],[App]],Table2[],3,0),"open")</f>
        <v>ok</v>
      </c>
      <c r="C9908" s="156" t="s">
        <v>369</v>
      </c>
      <c r="D9908" t="s">
        <v>12171</v>
      </c>
      <c r="E9908" t="s">
        <v>11699</v>
      </c>
      <c r="F9908" s="155" t="s">
        <v>11699</v>
      </c>
      <c r="G9908" s="156" t="s">
        <v>400</v>
      </c>
      <c r="H9908" s="155" t="str">
        <f>IF(Proc[[#This Row],[type]]="LFF (MDG-F)",MID(Proc[[#This Row],[Obj]],13,10),"")</f>
        <v/>
      </c>
      <c r="I9908" s="156"/>
      <c r="J9908" s="155" t="b">
        <f>Proc[[#This Row],[Requested]]=Proc[[#This Row],[CurrentParent]]</f>
        <v>1</v>
      </c>
      <c r="K9908" s="155" t="str">
        <f>IF(Proc[[#This Row],[Author]]="Marcela Urrego",VLOOKUP(LEFT(Proc[[#This Row],[Requested]],1),Table3[#All],2,0),VLOOKUP(Proc[[#This Row],[Author]],Table4[],2,0))</f>
        <v>HC</v>
      </c>
      <c r="L9908" s="155" t="s">
        <v>7801</v>
      </c>
      <c r="M9908" s="140">
        <v>46106</v>
      </c>
      <c r="N9908" s="140"/>
      <c r="O9908" s="140"/>
      <c r="P9908" s="140" t="str">
        <f ca="1">IF(Proc[[#This Row],[DaysAgeing]]&gt;5,"yep","on track")</f>
        <v>yep</v>
      </c>
      <c r="Q9908" s="2">
        <f ca="1">IF(Proc[[#This Row],[DateClosed]]="",ABS(NETWORKDAYS(Proc[[#This Row],[DateOpened]],TODAY()))-1,ABS(NETWORKDAYS(Proc[[#This Row],[DateOpened]],Proc[[#This Row],[DateClosed]]))-1)</f>
        <v>7</v>
      </c>
      <c r="R9908" s="140" t="s">
        <v>476</v>
      </c>
      <c r="S9908" s="155"/>
      <c r="T9908" s="155"/>
    </row>
    <row r="9909" spans="1:20" hidden="1">
      <c r="A9909" s="156" t="s">
        <v>11874</v>
      </c>
      <c r="B9909" s="155" t="str">
        <f>IFERROR(VLOOKUP(Proc[[#This Row],[App]],Table2[],3,0),"open")</f>
        <v>ok</v>
      </c>
      <c r="C9909" s="156" t="s">
        <v>369</v>
      </c>
      <c r="D9909" t="s">
        <v>12172</v>
      </c>
      <c r="E9909" t="s">
        <v>11699</v>
      </c>
      <c r="F9909" s="155" t="s">
        <v>11699</v>
      </c>
      <c r="G9909" s="156" t="s">
        <v>400</v>
      </c>
      <c r="H9909" s="155" t="str">
        <f>IF(Proc[[#This Row],[type]]="LFF (MDG-F)",MID(Proc[[#This Row],[Obj]],13,10),"")</f>
        <v/>
      </c>
      <c r="I9909" s="156"/>
      <c r="J9909" s="155" t="b">
        <f>Proc[[#This Row],[Requested]]=Proc[[#This Row],[CurrentParent]]</f>
        <v>1</v>
      </c>
      <c r="K9909" s="155" t="str">
        <f>IF(Proc[[#This Row],[Author]]="Marcela Urrego",VLOOKUP(LEFT(Proc[[#This Row],[Requested]],1),Table3[#All],2,0),VLOOKUP(Proc[[#This Row],[Author]],Table4[],2,0))</f>
        <v>HC</v>
      </c>
      <c r="L9909" s="155" t="s">
        <v>7801</v>
      </c>
      <c r="M9909" s="140">
        <v>46106</v>
      </c>
      <c r="N9909" s="140"/>
      <c r="O9909" s="140"/>
      <c r="P9909" s="140" t="str">
        <f ca="1">IF(Proc[[#This Row],[DaysAgeing]]&gt;5,"yep","on track")</f>
        <v>yep</v>
      </c>
      <c r="Q9909" s="2">
        <f ca="1">IF(Proc[[#This Row],[DateClosed]]="",ABS(NETWORKDAYS(Proc[[#This Row],[DateOpened]],TODAY()))-1,ABS(NETWORKDAYS(Proc[[#This Row],[DateOpened]],Proc[[#This Row],[DateClosed]]))-1)</f>
        <v>7</v>
      </c>
      <c r="R9909" s="140" t="s">
        <v>476</v>
      </c>
      <c r="S9909" s="155"/>
      <c r="T9909" s="155"/>
    </row>
    <row r="9910" spans="1:20" hidden="1">
      <c r="A9910" s="156" t="s">
        <v>11874</v>
      </c>
      <c r="B9910" s="155" t="str">
        <f>IFERROR(VLOOKUP(Proc[[#This Row],[App]],Table2[],3,0),"open")</f>
        <v>ok</v>
      </c>
      <c r="C9910" s="156" t="s">
        <v>369</v>
      </c>
      <c r="D9910" t="s">
        <v>12173</v>
      </c>
      <c r="E9910" t="s">
        <v>11699</v>
      </c>
      <c r="F9910" s="155" t="s">
        <v>11699</v>
      </c>
      <c r="G9910" s="156" t="s">
        <v>400</v>
      </c>
      <c r="H9910" s="155" t="str">
        <f>IF(Proc[[#This Row],[type]]="LFF (MDG-F)",MID(Proc[[#This Row],[Obj]],13,10),"")</f>
        <v/>
      </c>
      <c r="I9910" s="156"/>
      <c r="J9910" s="155" t="b">
        <f>Proc[[#This Row],[Requested]]=Proc[[#This Row],[CurrentParent]]</f>
        <v>1</v>
      </c>
      <c r="K9910" s="155" t="str">
        <f>IF(Proc[[#This Row],[Author]]="Marcela Urrego",VLOOKUP(LEFT(Proc[[#This Row],[Requested]],1),Table3[#All],2,0),VLOOKUP(Proc[[#This Row],[Author]],Table4[],2,0))</f>
        <v>HC</v>
      </c>
      <c r="L9910" s="155" t="s">
        <v>7801</v>
      </c>
      <c r="M9910" s="140">
        <v>46106</v>
      </c>
      <c r="N9910" s="140"/>
      <c r="O9910" s="140"/>
      <c r="P9910" s="140" t="str">
        <f ca="1">IF(Proc[[#This Row],[DaysAgeing]]&gt;5,"yep","on track")</f>
        <v>yep</v>
      </c>
      <c r="Q9910" s="2">
        <f ca="1">IF(Proc[[#This Row],[DateClosed]]="",ABS(NETWORKDAYS(Proc[[#This Row],[DateOpened]],TODAY()))-1,ABS(NETWORKDAYS(Proc[[#This Row],[DateOpened]],Proc[[#This Row],[DateClosed]]))-1)</f>
        <v>7</v>
      </c>
      <c r="R9910" s="140" t="s">
        <v>476</v>
      </c>
      <c r="S9910" s="155"/>
      <c r="T9910" s="155"/>
    </row>
    <row r="9911" spans="1:20" hidden="1">
      <c r="A9911" s="156" t="s">
        <v>11874</v>
      </c>
      <c r="B9911" s="155" t="str">
        <f>IFERROR(VLOOKUP(Proc[[#This Row],[App]],Table2[],3,0),"open")</f>
        <v>ok</v>
      </c>
      <c r="C9911" s="156" t="s">
        <v>369</v>
      </c>
      <c r="D9911" t="s">
        <v>12174</v>
      </c>
      <c r="E9911" t="s">
        <v>11699</v>
      </c>
      <c r="F9911" s="155" t="s">
        <v>11699</v>
      </c>
      <c r="G9911" s="156" t="s">
        <v>400</v>
      </c>
      <c r="H9911" s="155" t="str">
        <f>IF(Proc[[#This Row],[type]]="LFF (MDG-F)",MID(Proc[[#This Row],[Obj]],13,10),"")</f>
        <v/>
      </c>
      <c r="I9911" s="156"/>
      <c r="J9911" s="155" t="b">
        <f>Proc[[#This Row],[Requested]]=Proc[[#This Row],[CurrentParent]]</f>
        <v>1</v>
      </c>
      <c r="K9911" s="155" t="str">
        <f>IF(Proc[[#This Row],[Author]]="Marcela Urrego",VLOOKUP(LEFT(Proc[[#This Row],[Requested]],1),Table3[#All],2,0),VLOOKUP(Proc[[#This Row],[Author]],Table4[],2,0))</f>
        <v>HC</v>
      </c>
      <c r="L9911" s="155" t="s">
        <v>7801</v>
      </c>
      <c r="M9911" s="140">
        <v>46106</v>
      </c>
      <c r="N9911" s="140"/>
      <c r="O9911" s="140"/>
      <c r="P9911" s="140" t="str">
        <f ca="1">IF(Proc[[#This Row],[DaysAgeing]]&gt;5,"yep","on track")</f>
        <v>yep</v>
      </c>
      <c r="Q9911" s="2">
        <f ca="1">IF(Proc[[#This Row],[DateClosed]]="",ABS(NETWORKDAYS(Proc[[#This Row],[DateOpened]],TODAY()))-1,ABS(NETWORKDAYS(Proc[[#This Row],[DateOpened]],Proc[[#This Row],[DateClosed]]))-1)</f>
        <v>7</v>
      </c>
      <c r="R9911" s="140" t="s">
        <v>476</v>
      </c>
      <c r="S9911" s="155"/>
      <c r="T9911" s="155"/>
    </row>
    <row r="9912" spans="1:20" hidden="1">
      <c r="A9912" s="156" t="s">
        <v>11874</v>
      </c>
      <c r="B9912" s="155" t="str">
        <f>IFERROR(VLOOKUP(Proc[[#This Row],[App]],Table2[],3,0),"open")</f>
        <v>ok</v>
      </c>
      <c r="C9912" s="156" t="s">
        <v>369</v>
      </c>
      <c r="D9912" t="s">
        <v>12175</v>
      </c>
      <c r="E9912" t="s">
        <v>11699</v>
      </c>
      <c r="F9912" s="155" t="s">
        <v>11699</v>
      </c>
      <c r="G9912" s="156" t="s">
        <v>400</v>
      </c>
      <c r="H9912" s="155" t="str">
        <f>IF(Proc[[#This Row],[type]]="LFF (MDG-F)",MID(Proc[[#This Row],[Obj]],13,10),"")</f>
        <v/>
      </c>
      <c r="I9912" s="156"/>
      <c r="J9912" s="155" t="b">
        <f>Proc[[#This Row],[Requested]]=Proc[[#This Row],[CurrentParent]]</f>
        <v>1</v>
      </c>
      <c r="K9912" s="155" t="str">
        <f>IF(Proc[[#This Row],[Author]]="Marcela Urrego",VLOOKUP(LEFT(Proc[[#This Row],[Requested]],1),Table3[#All],2,0),VLOOKUP(Proc[[#This Row],[Author]],Table4[],2,0))</f>
        <v>HC</v>
      </c>
      <c r="L9912" s="155" t="s">
        <v>7801</v>
      </c>
      <c r="M9912" s="140">
        <v>46106</v>
      </c>
      <c r="N9912" s="140"/>
      <c r="O9912" s="140"/>
      <c r="P9912" s="140" t="str">
        <f ca="1">IF(Proc[[#This Row],[DaysAgeing]]&gt;5,"yep","on track")</f>
        <v>yep</v>
      </c>
      <c r="Q9912" s="2">
        <f ca="1">IF(Proc[[#This Row],[DateClosed]]="",ABS(NETWORKDAYS(Proc[[#This Row],[DateOpened]],TODAY()))-1,ABS(NETWORKDAYS(Proc[[#This Row],[DateOpened]],Proc[[#This Row],[DateClosed]]))-1)</f>
        <v>7</v>
      </c>
      <c r="R9912" s="140" t="s">
        <v>476</v>
      </c>
      <c r="S9912" s="155"/>
      <c r="T9912" s="155"/>
    </row>
    <row r="9913" spans="1:20" hidden="1">
      <c r="A9913" s="156" t="s">
        <v>11874</v>
      </c>
      <c r="B9913" s="155" t="str">
        <f>IFERROR(VLOOKUP(Proc[[#This Row],[App]],Table2[],3,0),"open")</f>
        <v>ok</v>
      </c>
      <c r="C9913" s="156" t="s">
        <v>369</v>
      </c>
      <c r="D9913" t="s">
        <v>12176</v>
      </c>
      <c r="E9913" t="s">
        <v>11699</v>
      </c>
      <c r="F9913" s="155" t="s">
        <v>11699</v>
      </c>
      <c r="G9913" s="156" t="s">
        <v>400</v>
      </c>
      <c r="H9913" s="155" t="str">
        <f>IF(Proc[[#This Row],[type]]="LFF (MDG-F)",MID(Proc[[#This Row],[Obj]],13,10),"")</f>
        <v/>
      </c>
      <c r="I9913" s="156"/>
      <c r="J9913" s="155" t="b">
        <f>Proc[[#This Row],[Requested]]=Proc[[#This Row],[CurrentParent]]</f>
        <v>1</v>
      </c>
      <c r="K9913" s="155" t="str">
        <f>IF(Proc[[#This Row],[Author]]="Marcela Urrego",VLOOKUP(LEFT(Proc[[#This Row],[Requested]],1),Table3[#All],2,0),VLOOKUP(Proc[[#This Row],[Author]],Table4[],2,0))</f>
        <v>HC</v>
      </c>
      <c r="L9913" s="155" t="s">
        <v>7801</v>
      </c>
      <c r="M9913" s="140">
        <v>46106</v>
      </c>
      <c r="N9913" s="140"/>
      <c r="O9913" s="140"/>
      <c r="P9913" s="140" t="str">
        <f ca="1">IF(Proc[[#This Row],[DaysAgeing]]&gt;5,"yep","on track")</f>
        <v>yep</v>
      </c>
      <c r="Q9913" s="2">
        <f ca="1">IF(Proc[[#This Row],[DateClosed]]="",ABS(NETWORKDAYS(Proc[[#This Row],[DateOpened]],TODAY()))-1,ABS(NETWORKDAYS(Proc[[#This Row],[DateOpened]],Proc[[#This Row],[DateClosed]]))-1)</f>
        <v>7</v>
      </c>
      <c r="R9913" s="140" t="s">
        <v>476</v>
      </c>
      <c r="S9913" s="155"/>
      <c r="T9913" s="155"/>
    </row>
    <row r="9914" spans="1:20" hidden="1">
      <c r="A9914" s="156" t="s">
        <v>11874</v>
      </c>
      <c r="B9914" s="155" t="str">
        <f>IFERROR(VLOOKUP(Proc[[#This Row],[App]],Table2[],3,0),"open")</f>
        <v>ok</v>
      </c>
      <c r="C9914" s="156" t="s">
        <v>369</v>
      </c>
      <c r="D9914" t="s">
        <v>12177</v>
      </c>
      <c r="E9914" t="s">
        <v>11699</v>
      </c>
      <c r="F9914" s="155" t="s">
        <v>11699</v>
      </c>
      <c r="G9914" s="156" t="s">
        <v>400</v>
      </c>
      <c r="H9914" s="155" t="str">
        <f>IF(Proc[[#This Row],[type]]="LFF (MDG-F)",MID(Proc[[#This Row],[Obj]],13,10),"")</f>
        <v/>
      </c>
      <c r="I9914" s="156"/>
      <c r="J9914" s="155" t="b">
        <f>Proc[[#This Row],[Requested]]=Proc[[#This Row],[CurrentParent]]</f>
        <v>1</v>
      </c>
      <c r="K9914" s="155" t="str">
        <f>IF(Proc[[#This Row],[Author]]="Marcela Urrego",VLOOKUP(LEFT(Proc[[#This Row],[Requested]],1),Table3[#All],2,0),VLOOKUP(Proc[[#This Row],[Author]],Table4[],2,0))</f>
        <v>HC</v>
      </c>
      <c r="L9914" s="155" t="s">
        <v>7801</v>
      </c>
      <c r="M9914" s="140">
        <v>46106</v>
      </c>
      <c r="N9914" s="140"/>
      <c r="O9914" s="140"/>
      <c r="P9914" s="140" t="str">
        <f ca="1">IF(Proc[[#This Row],[DaysAgeing]]&gt;5,"yep","on track")</f>
        <v>yep</v>
      </c>
      <c r="Q9914" s="2">
        <f ca="1">IF(Proc[[#This Row],[DateClosed]]="",ABS(NETWORKDAYS(Proc[[#This Row],[DateOpened]],TODAY()))-1,ABS(NETWORKDAYS(Proc[[#This Row],[DateOpened]],Proc[[#This Row],[DateClosed]]))-1)</f>
        <v>7</v>
      </c>
      <c r="R9914" s="140" t="s">
        <v>476</v>
      </c>
      <c r="S9914" s="155"/>
      <c r="T9914" s="155"/>
    </row>
    <row r="9915" spans="1:20" hidden="1">
      <c r="A9915" s="156" t="s">
        <v>11874</v>
      </c>
      <c r="B9915" s="155" t="str">
        <f>IFERROR(VLOOKUP(Proc[[#This Row],[App]],Table2[],3,0),"open")</f>
        <v>ok</v>
      </c>
      <c r="C9915" s="156" t="s">
        <v>369</v>
      </c>
      <c r="D9915" t="s">
        <v>12178</v>
      </c>
      <c r="E9915" t="s">
        <v>11699</v>
      </c>
      <c r="F9915" s="155" t="s">
        <v>11699</v>
      </c>
      <c r="G9915" s="156" t="s">
        <v>400</v>
      </c>
      <c r="H9915" s="155" t="str">
        <f>IF(Proc[[#This Row],[type]]="LFF (MDG-F)",MID(Proc[[#This Row],[Obj]],13,10),"")</f>
        <v/>
      </c>
      <c r="I9915" s="156"/>
      <c r="J9915" s="155" t="b">
        <f>Proc[[#This Row],[Requested]]=Proc[[#This Row],[CurrentParent]]</f>
        <v>1</v>
      </c>
      <c r="K9915" s="155" t="str">
        <f>IF(Proc[[#This Row],[Author]]="Marcela Urrego",VLOOKUP(LEFT(Proc[[#This Row],[Requested]],1),Table3[#All],2,0),VLOOKUP(Proc[[#This Row],[Author]],Table4[],2,0))</f>
        <v>HC</v>
      </c>
      <c r="L9915" s="155" t="s">
        <v>7801</v>
      </c>
      <c r="M9915" s="140">
        <v>46106</v>
      </c>
      <c r="N9915" s="140"/>
      <c r="O9915" s="140"/>
      <c r="P9915" s="140" t="str">
        <f ca="1">IF(Proc[[#This Row],[DaysAgeing]]&gt;5,"yep","on track")</f>
        <v>yep</v>
      </c>
      <c r="Q9915" s="2">
        <f ca="1">IF(Proc[[#This Row],[DateClosed]]="",ABS(NETWORKDAYS(Proc[[#This Row],[DateOpened]],TODAY()))-1,ABS(NETWORKDAYS(Proc[[#This Row],[DateOpened]],Proc[[#This Row],[DateClosed]]))-1)</f>
        <v>7</v>
      </c>
      <c r="R9915" s="140" t="s">
        <v>476</v>
      </c>
      <c r="S9915" s="155"/>
      <c r="T9915" s="155"/>
    </row>
    <row r="9916" spans="1:20" hidden="1">
      <c r="A9916" s="156" t="s">
        <v>11874</v>
      </c>
      <c r="B9916" s="155" t="str">
        <f>IFERROR(VLOOKUP(Proc[[#This Row],[App]],Table2[],3,0),"open")</f>
        <v>ok</v>
      </c>
      <c r="C9916" s="156" t="s">
        <v>369</v>
      </c>
      <c r="D9916" t="s">
        <v>12179</v>
      </c>
      <c r="E9916" t="s">
        <v>11699</v>
      </c>
      <c r="F9916" s="155" t="s">
        <v>11699</v>
      </c>
      <c r="G9916" s="156" t="s">
        <v>400</v>
      </c>
      <c r="H9916" s="155" t="str">
        <f>IF(Proc[[#This Row],[type]]="LFF (MDG-F)",MID(Proc[[#This Row],[Obj]],13,10),"")</f>
        <v/>
      </c>
      <c r="I9916" s="156"/>
      <c r="J9916" s="155" t="b">
        <f>Proc[[#This Row],[Requested]]=Proc[[#This Row],[CurrentParent]]</f>
        <v>1</v>
      </c>
      <c r="K9916" s="155" t="str">
        <f>IF(Proc[[#This Row],[Author]]="Marcela Urrego",VLOOKUP(LEFT(Proc[[#This Row],[Requested]],1),Table3[#All],2,0),VLOOKUP(Proc[[#This Row],[Author]],Table4[],2,0))</f>
        <v>HC</v>
      </c>
      <c r="L9916" s="155" t="s">
        <v>7801</v>
      </c>
      <c r="M9916" s="140">
        <v>46106</v>
      </c>
      <c r="N9916" s="140"/>
      <c r="O9916" s="140"/>
      <c r="P9916" s="140" t="str">
        <f ca="1">IF(Proc[[#This Row],[DaysAgeing]]&gt;5,"yep","on track")</f>
        <v>yep</v>
      </c>
      <c r="Q9916" s="2">
        <f ca="1">IF(Proc[[#This Row],[DateClosed]]="",ABS(NETWORKDAYS(Proc[[#This Row],[DateOpened]],TODAY()))-1,ABS(NETWORKDAYS(Proc[[#This Row],[DateOpened]],Proc[[#This Row],[DateClosed]]))-1)</f>
        <v>7</v>
      </c>
      <c r="R9916" s="140" t="s">
        <v>476</v>
      </c>
      <c r="S9916" s="155"/>
      <c r="T9916" s="155"/>
    </row>
    <row r="9917" spans="1:20" hidden="1">
      <c r="A9917" s="156" t="s">
        <v>11874</v>
      </c>
      <c r="B9917" s="155" t="str">
        <f>IFERROR(VLOOKUP(Proc[[#This Row],[App]],Table2[],3,0),"open")</f>
        <v>ok</v>
      </c>
      <c r="C9917" s="156" t="s">
        <v>369</v>
      </c>
      <c r="D9917" t="s">
        <v>12180</v>
      </c>
      <c r="E9917" t="s">
        <v>11699</v>
      </c>
      <c r="F9917" s="155" t="s">
        <v>11699</v>
      </c>
      <c r="G9917" s="156" t="s">
        <v>400</v>
      </c>
      <c r="H9917" s="155" t="str">
        <f>IF(Proc[[#This Row],[type]]="LFF (MDG-F)",MID(Proc[[#This Row],[Obj]],13,10),"")</f>
        <v/>
      </c>
      <c r="I9917" s="156"/>
      <c r="J9917" s="155" t="b">
        <f>Proc[[#This Row],[Requested]]=Proc[[#This Row],[CurrentParent]]</f>
        <v>1</v>
      </c>
      <c r="K9917" s="155" t="str">
        <f>IF(Proc[[#This Row],[Author]]="Marcela Urrego",VLOOKUP(LEFT(Proc[[#This Row],[Requested]],1),Table3[#All],2,0),VLOOKUP(Proc[[#This Row],[Author]],Table4[],2,0))</f>
        <v>HC</v>
      </c>
      <c r="L9917" s="155" t="s">
        <v>7801</v>
      </c>
      <c r="M9917" s="140">
        <v>46106</v>
      </c>
      <c r="N9917" s="140"/>
      <c r="O9917" s="140"/>
      <c r="P9917" s="140" t="str">
        <f ca="1">IF(Proc[[#This Row],[DaysAgeing]]&gt;5,"yep","on track")</f>
        <v>yep</v>
      </c>
      <c r="Q9917" s="2">
        <f ca="1">IF(Proc[[#This Row],[DateClosed]]="",ABS(NETWORKDAYS(Proc[[#This Row],[DateOpened]],TODAY()))-1,ABS(NETWORKDAYS(Proc[[#This Row],[DateOpened]],Proc[[#This Row],[DateClosed]]))-1)</f>
        <v>7</v>
      </c>
      <c r="R9917" s="140" t="s">
        <v>476</v>
      </c>
      <c r="S9917" s="155"/>
      <c r="T9917" s="155"/>
    </row>
    <row r="9918" spans="1:20" hidden="1">
      <c r="A9918" s="156" t="s">
        <v>11874</v>
      </c>
      <c r="B9918" s="155" t="str">
        <f>IFERROR(VLOOKUP(Proc[[#This Row],[App]],Table2[],3,0),"open")</f>
        <v>ok</v>
      </c>
      <c r="C9918" s="156" t="s">
        <v>369</v>
      </c>
      <c r="D9918" t="s">
        <v>12181</v>
      </c>
      <c r="E9918" t="s">
        <v>11699</v>
      </c>
      <c r="F9918" s="155" t="s">
        <v>11699</v>
      </c>
      <c r="G9918" s="156" t="s">
        <v>400</v>
      </c>
      <c r="H9918" s="155" t="str">
        <f>IF(Proc[[#This Row],[type]]="LFF (MDG-F)",MID(Proc[[#This Row],[Obj]],13,10),"")</f>
        <v/>
      </c>
      <c r="I9918" s="156"/>
      <c r="J9918" s="155" t="b">
        <f>Proc[[#This Row],[Requested]]=Proc[[#This Row],[CurrentParent]]</f>
        <v>1</v>
      </c>
      <c r="K9918" s="155" t="str">
        <f>IF(Proc[[#This Row],[Author]]="Marcela Urrego",VLOOKUP(LEFT(Proc[[#This Row],[Requested]],1),Table3[#All],2,0),VLOOKUP(Proc[[#This Row],[Author]],Table4[],2,0))</f>
        <v>HC</v>
      </c>
      <c r="L9918" s="155" t="s">
        <v>7801</v>
      </c>
      <c r="M9918" s="140">
        <v>46106</v>
      </c>
      <c r="N9918" s="140"/>
      <c r="O9918" s="140"/>
      <c r="P9918" s="140" t="str">
        <f ca="1">IF(Proc[[#This Row],[DaysAgeing]]&gt;5,"yep","on track")</f>
        <v>yep</v>
      </c>
      <c r="Q9918" s="2">
        <f ca="1">IF(Proc[[#This Row],[DateClosed]]="",ABS(NETWORKDAYS(Proc[[#This Row],[DateOpened]],TODAY()))-1,ABS(NETWORKDAYS(Proc[[#This Row],[DateOpened]],Proc[[#This Row],[DateClosed]]))-1)</f>
        <v>7</v>
      </c>
      <c r="R9918" s="140" t="s">
        <v>476</v>
      </c>
      <c r="S9918" s="155"/>
      <c r="T9918" s="155"/>
    </row>
    <row r="9919" spans="1:20" hidden="1">
      <c r="A9919" s="156" t="s">
        <v>11874</v>
      </c>
      <c r="B9919" s="155" t="str">
        <f>IFERROR(VLOOKUP(Proc[[#This Row],[App]],Table2[],3,0),"open")</f>
        <v>ok</v>
      </c>
      <c r="C9919" s="156" t="s">
        <v>369</v>
      </c>
      <c r="D9919" t="s">
        <v>12182</v>
      </c>
      <c r="E9919" t="s">
        <v>11699</v>
      </c>
      <c r="F9919" s="155" t="s">
        <v>11699</v>
      </c>
      <c r="G9919" s="156" t="s">
        <v>400</v>
      </c>
      <c r="H9919" s="155" t="str">
        <f>IF(Proc[[#This Row],[type]]="LFF (MDG-F)",MID(Proc[[#This Row],[Obj]],13,10),"")</f>
        <v/>
      </c>
      <c r="I9919" s="156"/>
      <c r="J9919" s="155" t="b">
        <f>Proc[[#This Row],[Requested]]=Proc[[#This Row],[CurrentParent]]</f>
        <v>1</v>
      </c>
      <c r="K9919" s="155" t="str">
        <f>IF(Proc[[#This Row],[Author]]="Marcela Urrego",VLOOKUP(LEFT(Proc[[#This Row],[Requested]],1),Table3[#All],2,0),VLOOKUP(Proc[[#This Row],[Author]],Table4[],2,0))</f>
        <v>HC</v>
      </c>
      <c r="L9919" s="155" t="s">
        <v>7801</v>
      </c>
      <c r="M9919" s="140">
        <v>46106</v>
      </c>
      <c r="N9919" s="140"/>
      <c r="O9919" s="140"/>
      <c r="P9919" s="140" t="str">
        <f ca="1">IF(Proc[[#This Row],[DaysAgeing]]&gt;5,"yep","on track")</f>
        <v>yep</v>
      </c>
      <c r="Q9919" s="2">
        <f ca="1">IF(Proc[[#This Row],[DateClosed]]="",ABS(NETWORKDAYS(Proc[[#This Row],[DateOpened]],TODAY()))-1,ABS(NETWORKDAYS(Proc[[#This Row],[DateOpened]],Proc[[#This Row],[DateClosed]]))-1)</f>
        <v>7</v>
      </c>
      <c r="R9919" s="140" t="s">
        <v>476</v>
      </c>
      <c r="S9919" s="155"/>
      <c r="T9919" s="155"/>
    </row>
    <row r="9920" spans="1:20" hidden="1">
      <c r="A9920" s="156" t="s">
        <v>11874</v>
      </c>
      <c r="B9920" s="155" t="str">
        <f>IFERROR(VLOOKUP(Proc[[#This Row],[App]],Table2[],3,0),"open")</f>
        <v>ok</v>
      </c>
      <c r="C9920" s="156" t="s">
        <v>369</v>
      </c>
      <c r="D9920" t="s">
        <v>12183</v>
      </c>
      <c r="E9920" t="s">
        <v>11699</v>
      </c>
      <c r="F9920" s="155" t="s">
        <v>11699</v>
      </c>
      <c r="G9920" s="156" t="s">
        <v>400</v>
      </c>
      <c r="H9920" s="155" t="str">
        <f>IF(Proc[[#This Row],[type]]="LFF (MDG-F)",MID(Proc[[#This Row],[Obj]],13,10),"")</f>
        <v/>
      </c>
      <c r="I9920" s="156"/>
      <c r="J9920" s="155" t="b">
        <f>Proc[[#This Row],[Requested]]=Proc[[#This Row],[CurrentParent]]</f>
        <v>1</v>
      </c>
      <c r="K9920" s="155" t="str">
        <f>IF(Proc[[#This Row],[Author]]="Marcela Urrego",VLOOKUP(LEFT(Proc[[#This Row],[Requested]],1),Table3[#All],2,0),VLOOKUP(Proc[[#This Row],[Author]],Table4[],2,0))</f>
        <v>HC</v>
      </c>
      <c r="L9920" s="155" t="s">
        <v>7801</v>
      </c>
      <c r="M9920" s="140">
        <v>46106</v>
      </c>
      <c r="N9920" s="140"/>
      <c r="O9920" s="140"/>
      <c r="P9920" s="140" t="str">
        <f ca="1">IF(Proc[[#This Row],[DaysAgeing]]&gt;5,"yep","on track")</f>
        <v>yep</v>
      </c>
      <c r="Q9920" s="2">
        <f ca="1">IF(Proc[[#This Row],[DateClosed]]="",ABS(NETWORKDAYS(Proc[[#This Row],[DateOpened]],TODAY()))-1,ABS(NETWORKDAYS(Proc[[#This Row],[DateOpened]],Proc[[#This Row],[DateClosed]]))-1)</f>
        <v>7</v>
      </c>
      <c r="R9920" s="140" t="s">
        <v>476</v>
      </c>
      <c r="S9920" s="155"/>
      <c r="T9920" s="155"/>
    </row>
    <row r="9921" spans="1:20" hidden="1">
      <c r="A9921" s="156" t="s">
        <v>11874</v>
      </c>
      <c r="B9921" s="155" t="str">
        <f>IFERROR(VLOOKUP(Proc[[#This Row],[App]],Table2[],3,0),"open")</f>
        <v>ok</v>
      </c>
      <c r="C9921" s="156" t="s">
        <v>369</v>
      </c>
      <c r="D9921" t="s">
        <v>12184</v>
      </c>
      <c r="E9921" t="s">
        <v>11699</v>
      </c>
      <c r="F9921" s="155" t="s">
        <v>11699</v>
      </c>
      <c r="G9921" s="156" t="s">
        <v>400</v>
      </c>
      <c r="H9921" s="155" t="str">
        <f>IF(Proc[[#This Row],[type]]="LFF (MDG-F)",MID(Proc[[#This Row],[Obj]],13,10),"")</f>
        <v/>
      </c>
      <c r="I9921" s="156"/>
      <c r="J9921" s="155" t="b">
        <f>Proc[[#This Row],[Requested]]=Proc[[#This Row],[CurrentParent]]</f>
        <v>1</v>
      </c>
      <c r="K9921" s="155" t="str">
        <f>IF(Proc[[#This Row],[Author]]="Marcela Urrego",VLOOKUP(LEFT(Proc[[#This Row],[Requested]],1),Table3[#All],2,0),VLOOKUP(Proc[[#This Row],[Author]],Table4[],2,0))</f>
        <v>HC</v>
      </c>
      <c r="L9921" s="155" t="s">
        <v>7801</v>
      </c>
      <c r="M9921" s="140">
        <v>46106</v>
      </c>
      <c r="N9921" s="140"/>
      <c r="O9921" s="140"/>
      <c r="P9921" s="140" t="str">
        <f ca="1">IF(Proc[[#This Row],[DaysAgeing]]&gt;5,"yep","on track")</f>
        <v>yep</v>
      </c>
      <c r="Q9921" s="2">
        <f ca="1">IF(Proc[[#This Row],[DateClosed]]="",ABS(NETWORKDAYS(Proc[[#This Row],[DateOpened]],TODAY()))-1,ABS(NETWORKDAYS(Proc[[#This Row],[DateOpened]],Proc[[#This Row],[DateClosed]]))-1)</f>
        <v>7</v>
      </c>
      <c r="R9921" s="140" t="s">
        <v>476</v>
      </c>
      <c r="S9921" s="155"/>
      <c r="T9921" s="155"/>
    </row>
    <row r="9922" spans="1:20" hidden="1">
      <c r="A9922" s="156" t="s">
        <v>11874</v>
      </c>
      <c r="B9922" s="155" t="str">
        <f>IFERROR(VLOOKUP(Proc[[#This Row],[App]],Table2[],3,0),"open")</f>
        <v>ok</v>
      </c>
      <c r="C9922" s="156" t="s">
        <v>369</v>
      </c>
      <c r="D9922" t="s">
        <v>12185</v>
      </c>
      <c r="E9922" t="s">
        <v>11699</v>
      </c>
      <c r="F9922" s="155" t="s">
        <v>11699</v>
      </c>
      <c r="G9922" s="156" t="s">
        <v>400</v>
      </c>
      <c r="H9922" s="155" t="str">
        <f>IF(Proc[[#This Row],[type]]="LFF (MDG-F)",MID(Proc[[#This Row],[Obj]],13,10),"")</f>
        <v/>
      </c>
      <c r="I9922" s="156"/>
      <c r="J9922" s="155" t="b">
        <f>Proc[[#This Row],[Requested]]=Proc[[#This Row],[CurrentParent]]</f>
        <v>1</v>
      </c>
      <c r="K9922" s="155" t="str">
        <f>IF(Proc[[#This Row],[Author]]="Marcela Urrego",VLOOKUP(LEFT(Proc[[#This Row],[Requested]],1),Table3[#All],2,0),VLOOKUP(Proc[[#This Row],[Author]],Table4[],2,0))</f>
        <v>HC</v>
      </c>
      <c r="L9922" s="155" t="s">
        <v>7801</v>
      </c>
      <c r="M9922" s="140">
        <v>46106</v>
      </c>
      <c r="N9922" s="140"/>
      <c r="O9922" s="140"/>
      <c r="P9922" s="140" t="str">
        <f ca="1">IF(Proc[[#This Row],[DaysAgeing]]&gt;5,"yep","on track")</f>
        <v>yep</v>
      </c>
      <c r="Q9922" s="2">
        <f ca="1">IF(Proc[[#This Row],[DateClosed]]="",ABS(NETWORKDAYS(Proc[[#This Row],[DateOpened]],TODAY()))-1,ABS(NETWORKDAYS(Proc[[#This Row],[DateOpened]],Proc[[#This Row],[DateClosed]]))-1)</f>
        <v>7</v>
      </c>
      <c r="R9922" s="140" t="s">
        <v>476</v>
      </c>
      <c r="S9922" s="155"/>
      <c r="T9922" s="155"/>
    </row>
    <row r="9923" spans="1:20" hidden="1">
      <c r="A9923" s="156" t="s">
        <v>11874</v>
      </c>
      <c r="B9923" s="155" t="str">
        <f>IFERROR(VLOOKUP(Proc[[#This Row],[App]],Table2[],3,0),"open")</f>
        <v>ok</v>
      </c>
      <c r="C9923" s="156" t="s">
        <v>369</v>
      </c>
      <c r="D9923" t="s">
        <v>12186</v>
      </c>
      <c r="E9923" t="s">
        <v>11699</v>
      </c>
      <c r="F9923" s="155" t="s">
        <v>11699</v>
      </c>
      <c r="G9923" s="156" t="s">
        <v>400</v>
      </c>
      <c r="H9923" s="155" t="str">
        <f>IF(Proc[[#This Row],[type]]="LFF (MDG-F)",MID(Proc[[#This Row],[Obj]],13,10),"")</f>
        <v/>
      </c>
      <c r="I9923" s="156"/>
      <c r="J9923" s="155" t="b">
        <f>Proc[[#This Row],[Requested]]=Proc[[#This Row],[CurrentParent]]</f>
        <v>1</v>
      </c>
      <c r="K9923" s="155" t="str">
        <f>IF(Proc[[#This Row],[Author]]="Marcela Urrego",VLOOKUP(LEFT(Proc[[#This Row],[Requested]],1),Table3[#All],2,0),VLOOKUP(Proc[[#This Row],[Author]],Table4[],2,0))</f>
        <v>HC</v>
      </c>
      <c r="L9923" s="155" t="s">
        <v>7801</v>
      </c>
      <c r="M9923" s="140">
        <v>46106</v>
      </c>
      <c r="N9923" s="140"/>
      <c r="O9923" s="140"/>
      <c r="P9923" s="140" t="str">
        <f ca="1">IF(Proc[[#This Row],[DaysAgeing]]&gt;5,"yep","on track")</f>
        <v>yep</v>
      </c>
      <c r="Q9923" s="2">
        <f ca="1">IF(Proc[[#This Row],[DateClosed]]="",ABS(NETWORKDAYS(Proc[[#This Row],[DateOpened]],TODAY()))-1,ABS(NETWORKDAYS(Proc[[#This Row],[DateOpened]],Proc[[#This Row],[DateClosed]]))-1)</f>
        <v>7</v>
      </c>
      <c r="R9923" s="140" t="s">
        <v>476</v>
      </c>
      <c r="S9923" s="155"/>
      <c r="T9923" s="155"/>
    </row>
    <row r="9924" spans="1:20" hidden="1">
      <c r="A9924" s="156" t="s">
        <v>11874</v>
      </c>
      <c r="B9924" s="155" t="str">
        <f>IFERROR(VLOOKUP(Proc[[#This Row],[App]],Table2[],3,0),"open")</f>
        <v>ok</v>
      </c>
      <c r="C9924" s="156" t="s">
        <v>369</v>
      </c>
      <c r="D9924" t="s">
        <v>12187</v>
      </c>
      <c r="E9924" t="s">
        <v>11699</v>
      </c>
      <c r="F9924" s="155" t="s">
        <v>11699</v>
      </c>
      <c r="G9924" s="156" t="s">
        <v>400</v>
      </c>
      <c r="H9924" s="155" t="str">
        <f>IF(Proc[[#This Row],[type]]="LFF (MDG-F)",MID(Proc[[#This Row],[Obj]],13,10),"")</f>
        <v/>
      </c>
      <c r="I9924" s="156"/>
      <c r="J9924" s="155" t="b">
        <f>Proc[[#This Row],[Requested]]=Proc[[#This Row],[CurrentParent]]</f>
        <v>1</v>
      </c>
      <c r="K9924" s="155" t="str">
        <f>IF(Proc[[#This Row],[Author]]="Marcela Urrego",VLOOKUP(LEFT(Proc[[#This Row],[Requested]],1),Table3[#All],2,0),VLOOKUP(Proc[[#This Row],[Author]],Table4[],2,0))</f>
        <v>HC</v>
      </c>
      <c r="L9924" s="155" t="s">
        <v>7801</v>
      </c>
      <c r="M9924" s="140">
        <v>46106</v>
      </c>
      <c r="N9924" s="140"/>
      <c r="O9924" s="140"/>
      <c r="P9924" s="140" t="str">
        <f ca="1">IF(Proc[[#This Row],[DaysAgeing]]&gt;5,"yep","on track")</f>
        <v>yep</v>
      </c>
      <c r="Q9924" s="2">
        <f ca="1">IF(Proc[[#This Row],[DateClosed]]="",ABS(NETWORKDAYS(Proc[[#This Row],[DateOpened]],TODAY()))-1,ABS(NETWORKDAYS(Proc[[#This Row],[DateOpened]],Proc[[#This Row],[DateClosed]]))-1)</f>
        <v>7</v>
      </c>
      <c r="R9924" s="140" t="s">
        <v>476</v>
      </c>
      <c r="S9924" s="155"/>
      <c r="T9924" s="155"/>
    </row>
    <row r="9925" spans="1:20" hidden="1">
      <c r="A9925" s="156" t="s">
        <v>11874</v>
      </c>
      <c r="B9925" s="155" t="str">
        <f>IFERROR(VLOOKUP(Proc[[#This Row],[App]],Table2[],3,0),"open")</f>
        <v>ok</v>
      </c>
      <c r="C9925" s="156" t="s">
        <v>369</v>
      </c>
      <c r="D9925" t="s">
        <v>12188</v>
      </c>
      <c r="E9925" t="s">
        <v>11699</v>
      </c>
      <c r="F9925" s="155" t="s">
        <v>11699</v>
      </c>
      <c r="G9925" s="156" t="s">
        <v>400</v>
      </c>
      <c r="H9925" s="155" t="str">
        <f>IF(Proc[[#This Row],[type]]="LFF (MDG-F)",MID(Proc[[#This Row],[Obj]],13,10),"")</f>
        <v/>
      </c>
      <c r="I9925" s="156"/>
      <c r="J9925" s="155" t="b">
        <f>Proc[[#This Row],[Requested]]=Proc[[#This Row],[CurrentParent]]</f>
        <v>1</v>
      </c>
      <c r="K9925" s="155" t="str">
        <f>IF(Proc[[#This Row],[Author]]="Marcela Urrego",VLOOKUP(LEFT(Proc[[#This Row],[Requested]],1),Table3[#All],2,0),VLOOKUP(Proc[[#This Row],[Author]],Table4[],2,0))</f>
        <v>HC</v>
      </c>
      <c r="L9925" s="155" t="s">
        <v>7801</v>
      </c>
      <c r="M9925" s="140">
        <v>46106</v>
      </c>
      <c r="N9925" s="140"/>
      <c r="O9925" s="140"/>
      <c r="P9925" s="140" t="str">
        <f ca="1">IF(Proc[[#This Row],[DaysAgeing]]&gt;5,"yep","on track")</f>
        <v>yep</v>
      </c>
      <c r="Q9925" s="2">
        <f ca="1">IF(Proc[[#This Row],[DateClosed]]="",ABS(NETWORKDAYS(Proc[[#This Row],[DateOpened]],TODAY()))-1,ABS(NETWORKDAYS(Proc[[#This Row],[DateOpened]],Proc[[#This Row],[DateClosed]]))-1)</f>
        <v>7</v>
      </c>
      <c r="R9925" s="140" t="s">
        <v>476</v>
      </c>
      <c r="S9925" s="155"/>
      <c r="T9925" s="155"/>
    </row>
    <row r="9926" spans="1:20" hidden="1">
      <c r="A9926" s="156" t="s">
        <v>11874</v>
      </c>
      <c r="B9926" s="155" t="str">
        <f>IFERROR(VLOOKUP(Proc[[#This Row],[App]],Table2[],3,0),"open")</f>
        <v>ok</v>
      </c>
      <c r="C9926" s="156" t="s">
        <v>369</v>
      </c>
      <c r="D9926" t="s">
        <v>12189</v>
      </c>
      <c r="E9926" t="s">
        <v>11699</v>
      </c>
      <c r="F9926" s="155" t="s">
        <v>11699</v>
      </c>
      <c r="G9926" s="156" t="s">
        <v>400</v>
      </c>
      <c r="H9926" s="155" t="str">
        <f>IF(Proc[[#This Row],[type]]="LFF (MDG-F)",MID(Proc[[#This Row],[Obj]],13,10),"")</f>
        <v/>
      </c>
      <c r="I9926" s="156"/>
      <c r="J9926" s="155" t="b">
        <f>Proc[[#This Row],[Requested]]=Proc[[#This Row],[CurrentParent]]</f>
        <v>1</v>
      </c>
      <c r="K9926" s="155" t="str">
        <f>IF(Proc[[#This Row],[Author]]="Marcela Urrego",VLOOKUP(LEFT(Proc[[#This Row],[Requested]],1),Table3[#All],2,0),VLOOKUP(Proc[[#This Row],[Author]],Table4[],2,0))</f>
        <v>HC</v>
      </c>
      <c r="L9926" s="155" t="s">
        <v>7801</v>
      </c>
      <c r="M9926" s="140">
        <v>46106</v>
      </c>
      <c r="N9926" s="140"/>
      <c r="O9926" s="140"/>
      <c r="P9926" s="140" t="str">
        <f ca="1">IF(Proc[[#This Row],[DaysAgeing]]&gt;5,"yep","on track")</f>
        <v>yep</v>
      </c>
      <c r="Q9926" s="2">
        <f ca="1">IF(Proc[[#This Row],[DateClosed]]="",ABS(NETWORKDAYS(Proc[[#This Row],[DateOpened]],TODAY()))-1,ABS(NETWORKDAYS(Proc[[#This Row],[DateOpened]],Proc[[#This Row],[DateClosed]]))-1)</f>
        <v>7</v>
      </c>
      <c r="R9926" s="140" t="s">
        <v>476</v>
      </c>
      <c r="S9926" s="155"/>
      <c r="T9926" s="155"/>
    </row>
    <row r="9927" spans="1:20" hidden="1">
      <c r="A9927" s="156" t="s">
        <v>11874</v>
      </c>
      <c r="B9927" s="155" t="str">
        <f>IFERROR(VLOOKUP(Proc[[#This Row],[App]],Table2[],3,0),"open")</f>
        <v>ok</v>
      </c>
      <c r="C9927" s="156" t="s">
        <v>369</v>
      </c>
      <c r="D9927" t="s">
        <v>12190</v>
      </c>
      <c r="E9927" t="s">
        <v>11699</v>
      </c>
      <c r="F9927" s="155" t="s">
        <v>11699</v>
      </c>
      <c r="G9927" s="156" t="s">
        <v>400</v>
      </c>
      <c r="H9927" s="155" t="str">
        <f>IF(Proc[[#This Row],[type]]="LFF (MDG-F)",MID(Proc[[#This Row],[Obj]],13,10),"")</f>
        <v/>
      </c>
      <c r="I9927" s="156"/>
      <c r="J9927" s="155" t="b">
        <f>Proc[[#This Row],[Requested]]=Proc[[#This Row],[CurrentParent]]</f>
        <v>1</v>
      </c>
      <c r="K9927" s="155" t="str">
        <f>IF(Proc[[#This Row],[Author]]="Marcela Urrego",VLOOKUP(LEFT(Proc[[#This Row],[Requested]],1),Table3[#All],2,0),VLOOKUP(Proc[[#This Row],[Author]],Table4[],2,0))</f>
        <v>HC</v>
      </c>
      <c r="L9927" s="155" t="s">
        <v>7801</v>
      </c>
      <c r="M9927" s="140">
        <v>46106</v>
      </c>
      <c r="N9927" s="140"/>
      <c r="O9927" s="140"/>
      <c r="P9927" s="140" t="str">
        <f ca="1">IF(Proc[[#This Row],[DaysAgeing]]&gt;5,"yep","on track")</f>
        <v>yep</v>
      </c>
      <c r="Q9927" s="2">
        <f ca="1">IF(Proc[[#This Row],[DateClosed]]="",ABS(NETWORKDAYS(Proc[[#This Row],[DateOpened]],TODAY()))-1,ABS(NETWORKDAYS(Proc[[#This Row],[DateOpened]],Proc[[#This Row],[DateClosed]]))-1)</f>
        <v>7</v>
      </c>
      <c r="R9927" s="140" t="s">
        <v>476</v>
      </c>
      <c r="S9927" s="155"/>
      <c r="T9927" s="155"/>
    </row>
    <row r="9928" spans="1:20" hidden="1">
      <c r="A9928" s="156" t="s">
        <v>11874</v>
      </c>
      <c r="B9928" s="155" t="str">
        <f>IFERROR(VLOOKUP(Proc[[#This Row],[App]],Table2[],3,0),"open")</f>
        <v>ok</v>
      </c>
      <c r="C9928" s="156" t="s">
        <v>369</v>
      </c>
      <c r="D9928" t="s">
        <v>12191</v>
      </c>
      <c r="E9928" t="s">
        <v>11699</v>
      </c>
      <c r="F9928" s="155" t="s">
        <v>11699</v>
      </c>
      <c r="G9928" s="156" t="s">
        <v>400</v>
      </c>
      <c r="H9928" s="155" t="str">
        <f>IF(Proc[[#This Row],[type]]="LFF (MDG-F)",MID(Proc[[#This Row],[Obj]],13,10),"")</f>
        <v/>
      </c>
      <c r="I9928" s="156"/>
      <c r="J9928" s="155" t="b">
        <f>Proc[[#This Row],[Requested]]=Proc[[#This Row],[CurrentParent]]</f>
        <v>1</v>
      </c>
      <c r="K9928" s="155" t="str">
        <f>IF(Proc[[#This Row],[Author]]="Marcela Urrego",VLOOKUP(LEFT(Proc[[#This Row],[Requested]],1),Table3[#All],2,0),VLOOKUP(Proc[[#This Row],[Author]],Table4[],2,0))</f>
        <v>HC</v>
      </c>
      <c r="L9928" s="155" t="s">
        <v>7801</v>
      </c>
      <c r="M9928" s="140">
        <v>46106</v>
      </c>
      <c r="N9928" s="140"/>
      <c r="O9928" s="140"/>
      <c r="P9928" s="140" t="str">
        <f ca="1">IF(Proc[[#This Row],[DaysAgeing]]&gt;5,"yep","on track")</f>
        <v>yep</v>
      </c>
      <c r="Q9928" s="2">
        <f ca="1">IF(Proc[[#This Row],[DateClosed]]="",ABS(NETWORKDAYS(Proc[[#This Row],[DateOpened]],TODAY()))-1,ABS(NETWORKDAYS(Proc[[#This Row],[DateOpened]],Proc[[#This Row],[DateClosed]]))-1)</f>
        <v>7</v>
      </c>
      <c r="R9928" s="140" t="s">
        <v>476</v>
      </c>
      <c r="S9928" s="155"/>
      <c r="T9928" s="155"/>
    </row>
    <row r="9929" spans="1:20" hidden="1">
      <c r="A9929" s="156" t="s">
        <v>11874</v>
      </c>
      <c r="B9929" s="155" t="str">
        <f>IFERROR(VLOOKUP(Proc[[#This Row],[App]],Table2[],3,0),"open")</f>
        <v>ok</v>
      </c>
      <c r="C9929" s="156" t="s">
        <v>369</v>
      </c>
      <c r="D9929" t="s">
        <v>12192</v>
      </c>
      <c r="E9929" t="s">
        <v>11699</v>
      </c>
      <c r="F9929" s="155" t="s">
        <v>11699</v>
      </c>
      <c r="G9929" s="156" t="s">
        <v>400</v>
      </c>
      <c r="H9929" s="155" t="str">
        <f>IF(Proc[[#This Row],[type]]="LFF (MDG-F)",MID(Proc[[#This Row],[Obj]],13,10),"")</f>
        <v/>
      </c>
      <c r="I9929" s="156"/>
      <c r="J9929" s="155" t="b">
        <f>Proc[[#This Row],[Requested]]=Proc[[#This Row],[CurrentParent]]</f>
        <v>1</v>
      </c>
      <c r="K9929" s="155" t="str">
        <f>IF(Proc[[#This Row],[Author]]="Marcela Urrego",VLOOKUP(LEFT(Proc[[#This Row],[Requested]],1),Table3[#All],2,0),VLOOKUP(Proc[[#This Row],[Author]],Table4[],2,0))</f>
        <v>HC</v>
      </c>
      <c r="L9929" s="155" t="s">
        <v>7801</v>
      </c>
      <c r="M9929" s="140">
        <v>46106</v>
      </c>
      <c r="N9929" s="140"/>
      <c r="O9929" s="140"/>
      <c r="P9929" s="140" t="str">
        <f ca="1">IF(Proc[[#This Row],[DaysAgeing]]&gt;5,"yep","on track")</f>
        <v>yep</v>
      </c>
      <c r="Q9929" s="2">
        <f ca="1">IF(Proc[[#This Row],[DateClosed]]="",ABS(NETWORKDAYS(Proc[[#This Row],[DateOpened]],TODAY()))-1,ABS(NETWORKDAYS(Proc[[#This Row],[DateOpened]],Proc[[#This Row],[DateClosed]]))-1)</f>
        <v>7</v>
      </c>
      <c r="R9929" s="140" t="s">
        <v>476</v>
      </c>
      <c r="S9929" s="155"/>
      <c r="T9929" s="155"/>
    </row>
    <row r="9930" spans="1:20" hidden="1">
      <c r="A9930" s="156" t="s">
        <v>11874</v>
      </c>
      <c r="B9930" s="155" t="str">
        <f>IFERROR(VLOOKUP(Proc[[#This Row],[App]],Table2[],3,0),"open")</f>
        <v>ok</v>
      </c>
      <c r="C9930" s="156" t="s">
        <v>369</v>
      </c>
      <c r="D9930" t="s">
        <v>12193</v>
      </c>
      <c r="E9930" t="s">
        <v>11699</v>
      </c>
      <c r="F9930" s="155" t="s">
        <v>11699</v>
      </c>
      <c r="G9930" s="156" t="s">
        <v>400</v>
      </c>
      <c r="H9930" s="155" t="str">
        <f>IF(Proc[[#This Row],[type]]="LFF (MDG-F)",MID(Proc[[#This Row],[Obj]],13,10),"")</f>
        <v/>
      </c>
      <c r="I9930" s="156"/>
      <c r="J9930" s="155" t="b">
        <f>Proc[[#This Row],[Requested]]=Proc[[#This Row],[CurrentParent]]</f>
        <v>1</v>
      </c>
      <c r="K9930" s="155" t="str">
        <f>IF(Proc[[#This Row],[Author]]="Marcela Urrego",VLOOKUP(LEFT(Proc[[#This Row],[Requested]],1),Table3[#All],2,0),VLOOKUP(Proc[[#This Row],[Author]],Table4[],2,0))</f>
        <v>HC</v>
      </c>
      <c r="L9930" s="155" t="s">
        <v>7801</v>
      </c>
      <c r="M9930" s="140">
        <v>46106</v>
      </c>
      <c r="N9930" s="140"/>
      <c r="O9930" s="140"/>
      <c r="P9930" s="140" t="str">
        <f ca="1">IF(Proc[[#This Row],[DaysAgeing]]&gt;5,"yep","on track")</f>
        <v>yep</v>
      </c>
      <c r="Q9930" s="2">
        <f ca="1">IF(Proc[[#This Row],[DateClosed]]="",ABS(NETWORKDAYS(Proc[[#This Row],[DateOpened]],TODAY()))-1,ABS(NETWORKDAYS(Proc[[#This Row],[DateOpened]],Proc[[#This Row],[DateClosed]]))-1)</f>
        <v>7</v>
      </c>
      <c r="R9930" s="140" t="s">
        <v>476</v>
      </c>
      <c r="S9930" s="155"/>
      <c r="T9930" s="155"/>
    </row>
    <row r="9931" spans="1:20" hidden="1">
      <c r="A9931" s="156" t="s">
        <v>11874</v>
      </c>
      <c r="B9931" s="155" t="str">
        <f>IFERROR(VLOOKUP(Proc[[#This Row],[App]],Table2[],3,0),"open")</f>
        <v>ok</v>
      </c>
      <c r="C9931" s="156" t="s">
        <v>369</v>
      </c>
      <c r="D9931" t="s">
        <v>12194</v>
      </c>
      <c r="E9931" t="s">
        <v>11699</v>
      </c>
      <c r="F9931" s="155" t="s">
        <v>11699</v>
      </c>
      <c r="G9931" s="156" t="s">
        <v>400</v>
      </c>
      <c r="H9931" s="155" t="str">
        <f>IF(Proc[[#This Row],[type]]="LFF (MDG-F)",MID(Proc[[#This Row],[Obj]],13,10),"")</f>
        <v/>
      </c>
      <c r="I9931" s="156"/>
      <c r="J9931" s="155" t="b">
        <f>Proc[[#This Row],[Requested]]=Proc[[#This Row],[CurrentParent]]</f>
        <v>1</v>
      </c>
      <c r="K9931" s="155" t="str">
        <f>IF(Proc[[#This Row],[Author]]="Marcela Urrego",VLOOKUP(LEFT(Proc[[#This Row],[Requested]],1),Table3[#All],2,0),VLOOKUP(Proc[[#This Row],[Author]],Table4[],2,0))</f>
        <v>HC</v>
      </c>
      <c r="L9931" s="155" t="s">
        <v>7801</v>
      </c>
      <c r="M9931" s="140">
        <v>46106</v>
      </c>
      <c r="N9931" s="140"/>
      <c r="O9931" s="140"/>
      <c r="P9931" s="140" t="str">
        <f ca="1">IF(Proc[[#This Row],[DaysAgeing]]&gt;5,"yep","on track")</f>
        <v>yep</v>
      </c>
      <c r="Q9931" s="2">
        <f ca="1">IF(Proc[[#This Row],[DateClosed]]="",ABS(NETWORKDAYS(Proc[[#This Row],[DateOpened]],TODAY()))-1,ABS(NETWORKDAYS(Proc[[#This Row],[DateOpened]],Proc[[#This Row],[DateClosed]]))-1)</f>
        <v>7</v>
      </c>
      <c r="R9931" s="140" t="s">
        <v>476</v>
      </c>
      <c r="S9931" s="155"/>
      <c r="T9931" s="155"/>
    </row>
    <row r="9932" spans="1:20" hidden="1">
      <c r="A9932" s="156" t="s">
        <v>11874</v>
      </c>
      <c r="B9932" s="155" t="str">
        <f>IFERROR(VLOOKUP(Proc[[#This Row],[App]],Table2[],3,0),"open")</f>
        <v>ok</v>
      </c>
      <c r="C9932" s="156" t="s">
        <v>369</v>
      </c>
      <c r="D9932" t="s">
        <v>12195</v>
      </c>
      <c r="E9932" t="s">
        <v>11699</v>
      </c>
      <c r="F9932" s="155" t="s">
        <v>11699</v>
      </c>
      <c r="G9932" s="156" t="s">
        <v>400</v>
      </c>
      <c r="H9932" s="155" t="str">
        <f>IF(Proc[[#This Row],[type]]="LFF (MDG-F)",MID(Proc[[#This Row],[Obj]],13,10),"")</f>
        <v/>
      </c>
      <c r="I9932" s="156"/>
      <c r="J9932" s="155" t="b">
        <f>Proc[[#This Row],[Requested]]=Proc[[#This Row],[CurrentParent]]</f>
        <v>1</v>
      </c>
      <c r="K9932" s="155" t="str">
        <f>IF(Proc[[#This Row],[Author]]="Marcela Urrego",VLOOKUP(LEFT(Proc[[#This Row],[Requested]],1),Table3[#All],2,0),VLOOKUP(Proc[[#This Row],[Author]],Table4[],2,0))</f>
        <v>HC</v>
      </c>
      <c r="L9932" s="155" t="s">
        <v>7801</v>
      </c>
      <c r="M9932" s="140">
        <v>46106</v>
      </c>
      <c r="N9932" s="140"/>
      <c r="O9932" s="140"/>
      <c r="P9932" s="140" t="str">
        <f ca="1">IF(Proc[[#This Row],[DaysAgeing]]&gt;5,"yep","on track")</f>
        <v>yep</v>
      </c>
      <c r="Q9932" s="2">
        <f ca="1">IF(Proc[[#This Row],[DateClosed]]="",ABS(NETWORKDAYS(Proc[[#This Row],[DateOpened]],TODAY()))-1,ABS(NETWORKDAYS(Proc[[#This Row],[DateOpened]],Proc[[#This Row],[DateClosed]]))-1)</f>
        <v>7</v>
      </c>
      <c r="R9932" s="140" t="s">
        <v>476</v>
      </c>
      <c r="S9932" s="155"/>
      <c r="T9932" s="155"/>
    </row>
    <row r="9933" spans="1:20" hidden="1">
      <c r="A9933" s="156" t="s">
        <v>11874</v>
      </c>
      <c r="B9933" s="155" t="str">
        <f>IFERROR(VLOOKUP(Proc[[#This Row],[App]],Table2[],3,0),"open")</f>
        <v>ok</v>
      </c>
      <c r="C9933" s="156" t="s">
        <v>369</v>
      </c>
      <c r="D9933" t="s">
        <v>12196</v>
      </c>
      <c r="E9933" t="s">
        <v>11699</v>
      </c>
      <c r="F9933" s="155" t="s">
        <v>11699</v>
      </c>
      <c r="G9933" s="156" t="s">
        <v>400</v>
      </c>
      <c r="H9933" s="155" t="str">
        <f>IF(Proc[[#This Row],[type]]="LFF (MDG-F)",MID(Proc[[#This Row],[Obj]],13,10),"")</f>
        <v/>
      </c>
      <c r="I9933" s="156"/>
      <c r="J9933" s="155" t="b">
        <f>Proc[[#This Row],[Requested]]=Proc[[#This Row],[CurrentParent]]</f>
        <v>1</v>
      </c>
      <c r="K9933" s="155" t="str">
        <f>IF(Proc[[#This Row],[Author]]="Marcela Urrego",VLOOKUP(LEFT(Proc[[#This Row],[Requested]],1),Table3[#All],2,0),VLOOKUP(Proc[[#This Row],[Author]],Table4[],2,0))</f>
        <v>HC</v>
      </c>
      <c r="L9933" s="155" t="s">
        <v>7801</v>
      </c>
      <c r="M9933" s="140">
        <v>46106</v>
      </c>
      <c r="N9933" s="140"/>
      <c r="O9933" s="140"/>
      <c r="P9933" s="140" t="str">
        <f ca="1">IF(Proc[[#This Row],[DaysAgeing]]&gt;5,"yep","on track")</f>
        <v>yep</v>
      </c>
      <c r="Q9933" s="2">
        <f ca="1">IF(Proc[[#This Row],[DateClosed]]="",ABS(NETWORKDAYS(Proc[[#This Row],[DateOpened]],TODAY()))-1,ABS(NETWORKDAYS(Proc[[#This Row],[DateOpened]],Proc[[#This Row],[DateClosed]]))-1)</f>
        <v>7</v>
      </c>
      <c r="R9933" s="140" t="s">
        <v>476</v>
      </c>
      <c r="S9933" s="155"/>
      <c r="T9933" s="155"/>
    </row>
    <row r="9934" spans="1:20" hidden="1">
      <c r="A9934" s="156" t="s">
        <v>11874</v>
      </c>
      <c r="B9934" s="155" t="str">
        <f>IFERROR(VLOOKUP(Proc[[#This Row],[App]],Table2[],3,0),"open")</f>
        <v>ok</v>
      </c>
      <c r="C9934" s="156" t="s">
        <v>369</v>
      </c>
      <c r="D9934" t="s">
        <v>12197</v>
      </c>
      <c r="E9934" t="s">
        <v>11699</v>
      </c>
      <c r="F9934" s="155" t="s">
        <v>11699</v>
      </c>
      <c r="G9934" s="156" t="s">
        <v>400</v>
      </c>
      <c r="H9934" s="155" t="str">
        <f>IF(Proc[[#This Row],[type]]="LFF (MDG-F)",MID(Proc[[#This Row],[Obj]],13,10),"")</f>
        <v/>
      </c>
      <c r="I9934" s="156"/>
      <c r="J9934" s="155" t="b">
        <f>Proc[[#This Row],[Requested]]=Proc[[#This Row],[CurrentParent]]</f>
        <v>1</v>
      </c>
      <c r="K9934" s="155" t="str">
        <f>IF(Proc[[#This Row],[Author]]="Marcela Urrego",VLOOKUP(LEFT(Proc[[#This Row],[Requested]],1),Table3[#All],2,0),VLOOKUP(Proc[[#This Row],[Author]],Table4[],2,0))</f>
        <v>HC</v>
      </c>
      <c r="L9934" s="155" t="s">
        <v>7801</v>
      </c>
      <c r="M9934" s="140">
        <v>46106</v>
      </c>
      <c r="N9934" s="140"/>
      <c r="O9934" s="140"/>
      <c r="P9934" s="140" t="str">
        <f ca="1">IF(Proc[[#This Row],[DaysAgeing]]&gt;5,"yep","on track")</f>
        <v>yep</v>
      </c>
      <c r="Q9934" s="2">
        <f ca="1">IF(Proc[[#This Row],[DateClosed]]="",ABS(NETWORKDAYS(Proc[[#This Row],[DateOpened]],TODAY()))-1,ABS(NETWORKDAYS(Proc[[#This Row],[DateOpened]],Proc[[#This Row],[DateClosed]]))-1)</f>
        <v>7</v>
      </c>
      <c r="R9934" s="140" t="s">
        <v>476</v>
      </c>
      <c r="S9934" s="155"/>
      <c r="T9934" s="155"/>
    </row>
    <row r="9935" spans="1:20" hidden="1">
      <c r="A9935" s="156" t="s">
        <v>11874</v>
      </c>
      <c r="B9935" s="155" t="str">
        <f>IFERROR(VLOOKUP(Proc[[#This Row],[App]],Table2[],3,0),"open")</f>
        <v>ok</v>
      </c>
      <c r="C9935" s="156" t="s">
        <v>369</v>
      </c>
      <c r="D9935" t="s">
        <v>12198</v>
      </c>
      <c r="E9935" t="s">
        <v>11699</v>
      </c>
      <c r="F9935" s="155" t="s">
        <v>11699</v>
      </c>
      <c r="G9935" s="156" t="s">
        <v>400</v>
      </c>
      <c r="H9935" s="155" t="str">
        <f>IF(Proc[[#This Row],[type]]="LFF (MDG-F)",MID(Proc[[#This Row],[Obj]],13,10),"")</f>
        <v/>
      </c>
      <c r="I9935" s="156"/>
      <c r="J9935" s="155" t="b">
        <f>Proc[[#This Row],[Requested]]=Proc[[#This Row],[CurrentParent]]</f>
        <v>1</v>
      </c>
      <c r="K9935" s="155" t="str">
        <f>IF(Proc[[#This Row],[Author]]="Marcela Urrego",VLOOKUP(LEFT(Proc[[#This Row],[Requested]],1),Table3[#All],2,0),VLOOKUP(Proc[[#This Row],[Author]],Table4[],2,0))</f>
        <v>HC</v>
      </c>
      <c r="L9935" s="155" t="s">
        <v>7801</v>
      </c>
      <c r="M9935" s="140">
        <v>46106</v>
      </c>
      <c r="N9935" s="140"/>
      <c r="O9935" s="140"/>
      <c r="P9935" s="140" t="str">
        <f ca="1">IF(Proc[[#This Row],[DaysAgeing]]&gt;5,"yep","on track")</f>
        <v>yep</v>
      </c>
      <c r="Q9935" s="2">
        <f ca="1">IF(Proc[[#This Row],[DateClosed]]="",ABS(NETWORKDAYS(Proc[[#This Row],[DateOpened]],TODAY()))-1,ABS(NETWORKDAYS(Proc[[#This Row],[DateOpened]],Proc[[#This Row],[DateClosed]]))-1)</f>
        <v>7</v>
      </c>
      <c r="R9935" s="140" t="s">
        <v>476</v>
      </c>
      <c r="S9935" s="155"/>
      <c r="T9935" s="155"/>
    </row>
    <row r="9936" spans="1:20" hidden="1">
      <c r="A9936" s="156" t="s">
        <v>11874</v>
      </c>
      <c r="B9936" s="155" t="str">
        <f>IFERROR(VLOOKUP(Proc[[#This Row],[App]],Table2[],3,0),"open")</f>
        <v>ok</v>
      </c>
      <c r="C9936" s="156" t="s">
        <v>369</v>
      </c>
      <c r="D9936" t="s">
        <v>12199</v>
      </c>
      <c r="E9936" t="s">
        <v>11699</v>
      </c>
      <c r="F9936" s="155" t="s">
        <v>11699</v>
      </c>
      <c r="G9936" s="156" t="s">
        <v>400</v>
      </c>
      <c r="H9936" s="155" t="str">
        <f>IF(Proc[[#This Row],[type]]="LFF (MDG-F)",MID(Proc[[#This Row],[Obj]],13,10),"")</f>
        <v/>
      </c>
      <c r="I9936" s="156"/>
      <c r="J9936" s="155" t="b">
        <f>Proc[[#This Row],[Requested]]=Proc[[#This Row],[CurrentParent]]</f>
        <v>1</v>
      </c>
      <c r="K9936" s="155" t="str">
        <f>IF(Proc[[#This Row],[Author]]="Marcela Urrego",VLOOKUP(LEFT(Proc[[#This Row],[Requested]],1),Table3[#All],2,0),VLOOKUP(Proc[[#This Row],[Author]],Table4[],2,0))</f>
        <v>HC</v>
      </c>
      <c r="L9936" s="155" t="s">
        <v>7801</v>
      </c>
      <c r="M9936" s="140">
        <v>46106</v>
      </c>
      <c r="N9936" s="140"/>
      <c r="O9936" s="140"/>
      <c r="P9936" s="140" t="str">
        <f ca="1">IF(Proc[[#This Row],[DaysAgeing]]&gt;5,"yep","on track")</f>
        <v>yep</v>
      </c>
      <c r="Q9936" s="2">
        <f ca="1">IF(Proc[[#This Row],[DateClosed]]="",ABS(NETWORKDAYS(Proc[[#This Row],[DateOpened]],TODAY()))-1,ABS(NETWORKDAYS(Proc[[#This Row],[DateOpened]],Proc[[#This Row],[DateClosed]]))-1)</f>
        <v>7</v>
      </c>
      <c r="R9936" s="140" t="s">
        <v>476</v>
      </c>
      <c r="S9936" s="155"/>
      <c r="T9936" s="155"/>
    </row>
    <row r="9937" spans="1:20" hidden="1">
      <c r="A9937" s="156" t="s">
        <v>11874</v>
      </c>
      <c r="B9937" s="155" t="str">
        <f>IFERROR(VLOOKUP(Proc[[#This Row],[App]],Table2[],3,0),"open")</f>
        <v>ok</v>
      </c>
      <c r="C9937" s="156" t="s">
        <v>369</v>
      </c>
      <c r="D9937" t="s">
        <v>12200</v>
      </c>
      <c r="E9937" t="s">
        <v>11699</v>
      </c>
      <c r="F9937" s="155" t="s">
        <v>11699</v>
      </c>
      <c r="G9937" s="156" t="s">
        <v>400</v>
      </c>
      <c r="H9937" s="155" t="str">
        <f>IF(Proc[[#This Row],[type]]="LFF (MDG-F)",MID(Proc[[#This Row],[Obj]],13,10),"")</f>
        <v/>
      </c>
      <c r="I9937" s="156"/>
      <c r="J9937" s="155" t="b">
        <f>Proc[[#This Row],[Requested]]=Proc[[#This Row],[CurrentParent]]</f>
        <v>1</v>
      </c>
      <c r="K9937" s="155" t="str">
        <f>IF(Proc[[#This Row],[Author]]="Marcela Urrego",VLOOKUP(LEFT(Proc[[#This Row],[Requested]],1),Table3[#All],2,0),VLOOKUP(Proc[[#This Row],[Author]],Table4[],2,0))</f>
        <v>HC</v>
      </c>
      <c r="L9937" s="155" t="s">
        <v>7801</v>
      </c>
      <c r="M9937" s="140">
        <v>46106</v>
      </c>
      <c r="N9937" s="140"/>
      <c r="O9937" s="140"/>
      <c r="P9937" s="140" t="str">
        <f ca="1">IF(Proc[[#This Row],[DaysAgeing]]&gt;5,"yep","on track")</f>
        <v>yep</v>
      </c>
      <c r="Q9937" s="2">
        <f ca="1">IF(Proc[[#This Row],[DateClosed]]="",ABS(NETWORKDAYS(Proc[[#This Row],[DateOpened]],TODAY()))-1,ABS(NETWORKDAYS(Proc[[#This Row],[DateOpened]],Proc[[#This Row],[DateClosed]]))-1)</f>
        <v>7</v>
      </c>
      <c r="R9937" s="140" t="s">
        <v>476</v>
      </c>
      <c r="S9937" s="155"/>
      <c r="T9937" s="155"/>
    </row>
    <row r="9938" spans="1:20" hidden="1">
      <c r="A9938" s="156" t="s">
        <v>11874</v>
      </c>
      <c r="B9938" s="155" t="str">
        <f>IFERROR(VLOOKUP(Proc[[#This Row],[App]],Table2[],3,0),"open")</f>
        <v>ok</v>
      </c>
      <c r="C9938" s="156" t="s">
        <v>369</v>
      </c>
      <c r="D9938" t="s">
        <v>12201</v>
      </c>
      <c r="E9938" t="s">
        <v>11699</v>
      </c>
      <c r="F9938" s="155" t="s">
        <v>11699</v>
      </c>
      <c r="G9938" s="156" t="s">
        <v>400</v>
      </c>
      <c r="H9938" s="155" t="str">
        <f>IF(Proc[[#This Row],[type]]="LFF (MDG-F)",MID(Proc[[#This Row],[Obj]],13,10),"")</f>
        <v/>
      </c>
      <c r="I9938" s="156"/>
      <c r="J9938" s="155" t="b">
        <f>Proc[[#This Row],[Requested]]=Proc[[#This Row],[CurrentParent]]</f>
        <v>1</v>
      </c>
      <c r="K9938" s="155" t="str">
        <f>IF(Proc[[#This Row],[Author]]="Marcela Urrego",VLOOKUP(LEFT(Proc[[#This Row],[Requested]],1),Table3[#All],2,0),VLOOKUP(Proc[[#This Row],[Author]],Table4[],2,0))</f>
        <v>HC</v>
      </c>
      <c r="L9938" s="155" t="s">
        <v>7801</v>
      </c>
      <c r="M9938" s="140">
        <v>46106</v>
      </c>
      <c r="N9938" s="140"/>
      <c r="O9938" s="140"/>
      <c r="P9938" s="140" t="str">
        <f ca="1">IF(Proc[[#This Row],[DaysAgeing]]&gt;5,"yep","on track")</f>
        <v>yep</v>
      </c>
      <c r="Q9938" s="2">
        <f ca="1">IF(Proc[[#This Row],[DateClosed]]="",ABS(NETWORKDAYS(Proc[[#This Row],[DateOpened]],TODAY()))-1,ABS(NETWORKDAYS(Proc[[#This Row],[DateOpened]],Proc[[#This Row],[DateClosed]]))-1)</f>
        <v>7</v>
      </c>
      <c r="R9938" s="140" t="s">
        <v>476</v>
      </c>
      <c r="S9938" s="155"/>
      <c r="T9938" s="155"/>
    </row>
    <row r="9939" spans="1:20" hidden="1">
      <c r="A9939" s="156" t="s">
        <v>11874</v>
      </c>
      <c r="B9939" s="155" t="str">
        <f>IFERROR(VLOOKUP(Proc[[#This Row],[App]],Table2[],3,0),"open")</f>
        <v>ok</v>
      </c>
      <c r="C9939" s="156" t="s">
        <v>369</v>
      </c>
      <c r="D9939" t="s">
        <v>12202</v>
      </c>
      <c r="E9939" t="s">
        <v>11699</v>
      </c>
      <c r="F9939" s="155" t="s">
        <v>11699</v>
      </c>
      <c r="G9939" s="156" t="s">
        <v>400</v>
      </c>
      <c r="H9939" s="155" t="str">
        <f>IF(Proc[[#This Row],[type]]="LFF (MDG-F)",MID(Proc[[#This Row],[Obj]],13,10),"")</f>
        <v/>
      </c>
      <c r="I9939" s="156"/>
      <c r="J9939" s="155" t="b">
        <f>Proc[[#This Row],[Requested]]=Proc[[#This Row],[CurrentParent]]</f>
        <v>1</v>
      </c>
      <c r="K9939" s="155" t="str">
        <f>IF(Proc[[#This Row],[Author]]="Marcela Urrego",VLOOKUP(LEFT(Proc[[#This Row],[Requested]],1),Table3[#All],2,0),VLOOKUP(Proc[[#This Row],[Author]],Table4[],2,0))</f>
        <v>HC</v>
      </c>
      <c r="L9939" s="155" t="s">
        <v>7801</v>
      </c>
      <c r="M9939" s="140">
        <v>46106</v>
      </c>
      <c r="N9939" s="140"/>
      <c r="O9939" s="140"/>
      <c r="P9939" s="140" t="str">
        <f ca="1">IF(Proc[[#This Row],[DaysAgeing]]&gt;5,"yep","on track")</f>
        <v>yep</v>
      </c>
      <c r="Q9939" s="2">
        <f ca="1">IF(Proc[[#This Row],[DateClosed]]="",ABS(NETWORKDAYS(Proc[[#This Row],[DateOpened]],TODAY()))-1,ABS(NETWORKDAYS(Proc[[#This Row],[DateOpened]],Proc[[#This Row],[DateClosed]]))-1)</f>
        <v>7</v>
      </c>
      <c r="R9939" s="140" t="s">
        <v>476</v>
      </c>
      <c r="S9939" s="155"/>
      <c r="T9939" s="155"/>
    </row>
    <row r="9940" spans="1:20" hidden="1">
      <c r="A9940" s="156" t="s">
        <v>11874</v>
      </c>
      <c r="B9940" s="155" t="str">
        <f>IFERROR(VLOOKUP(Proc[[#This Row],[App]],Table2[],3,0),"open")</f>
        <v>ok</v>
      </c>
      <c r="C9940" s="156" t="s">
        <v>369</v>
      </c>
      <c r="D9940" t="s">
        <v>12203</v>
      </c>
      <c r="E9940" t="s">
        <v>11699</v>
      </c>
      <c r="F9940" s="155" t="s">
        <v>11699</v>
      </c>
      <c r="G9940" s="156" t="s">
        <v>400</v>
      </c>
      <c r="H9940" s="155" t="str">
        <f>IF(Proc[[#This Row],[type]]="LFF (MDG-F)",MID(Proc[[#This Row],[Obj]],13,10),"")</f>
        <v/>
      </c>
      <c r="I9940" s="156"/>
      <c r="J9940" s="155" t="b">
        <f>Proc[[#This Row],[Requested]]=Proc[[#This Row],[CurrentParent]]</f>
        <v>1</v>
      </c>
      <c r="K9940" s="155" t="str">
        <f>IF(Proc[[#This Row],[Author]]="Marcela Urrego",VLOOKUP(LEFT(Proc[[#This Row],[Requested]],1),Table3[#All],2,0),VLOOKUP(Proc[[#This Row],[Author]],Table4[],2,0))</f>
        <v>HC</v>
      </c>
      <c r="L9940" s="155" t="s">
        <v>7801</v>
      </c>
      <c r="M9940" s="140">
        <v>46106</v>
      </c>
      <c r="N9940" s="140"/>
      <c r="O9940" s="140"/>
      <c r="P9940" s="140" t="str">
        <f ca="1">IF(Proc[[#This Row],[DaysAgeing]]&gt;5,"yep","on track")</f>
        <v>yep</v>
      </c>
      <c r="Q9940" s="2">
        <f ca="1">IF(Proc[[#This Row],[DateClosed]]="",ABS(NETWORKDAYS(Proc[[#This Row],[DateOpened]],TODAY()))-1,ABS(NETWORKDAYS(Proc[[#This Row],[DateOpened]],Proc[[#This Row],[DateClosed]]))-1)</f>
        <v>7</v>
      </c>
      <c r="R9940" s="140" t="s">
        <v>476</v>
      </c>
      <c r="S9940" s="155"/>
      <c r="T9940" s="155"/>
    </row>
    <row r="9941" spans="1:20" hidden="1">
      <c r="A9941" s="156" t="s">
        <v>11874</v>
      </c>
      <c r="B9941" s="155" t="str">
        <f>IFERROR(VLOOKUP(Proc[[#This Row],[App]],Table2[],3,0),"open")</f>
        <v>ok</v>
      </c>
      <c r="C9941" s="156" t="s">
        <v>369</v>
      </c>
      <c r="D9941" t="s">
        <v>12204</v>
      </c>
      <c r="E9941" t="s">
        <v>11699</v>
      </c>
      <c r="F9941" s="155" t="s">
        <v>11699</v>
      </c>
      <c r="G9941" s="156" t="s">
        <v>400</v>
      </c>
      <c r="H9941" s="155" t="str">
        <f>IF(Proc[[#This Row],[type]]="LFF (MDG-F)",MID(Proc[[#This Row],[Obj]],13,10),"")</f>
        <v/>
      </c>
      <c r="I9941" s="156"/>
      <c r="J9941" s="155" t="b">
        <f>Proc[[#This Row],[Requested]]=Proc[[#This Row],[CurrentParent]]</f>
        <v>1</v>
      </c>
      <c r="K9941" s="155" t="str">
        <f>IF(Proc[[#This Row],[Author]]="Marcela Urrego",VLOOKUP(LEFT(Proc[[#This Row],[Requested]],1),Table3[#All],2,0),VLOOKUP(Proc[[#This Row],[Author]],Table4[],2,0))</f>
        <v>HC</v>
      </c>
      <c r="L9941" s="155" t="s">
        <v>7801</v>
      </c>
      <c r="M9941" s="140">
        <v>46106</v>
      </c>
      <c r="N9941" s="140"/>
      <c r="O9941" s="140"/>
      <c r="P9941" s="140" t="str">
        <f ca="1">IF(Proc[[#This Row],[DaysAgeing]]&gt;5,"yep","on track")</f>
        <v>yep</v>
      </c>
      <c r="Q9941" s="2">
        <f ca="1">IF(Proc[[#This Row],[DateClosed]]="",ABS(NETWORKDAYS(Proc[[#This Row],[DateOpened]],TODAY()))-1,ABS(NETWORKDAYS(Proc[[#This Row],[DateOpened]],Proc[[#This Row],[DateClosed]]))-1)</f>
        <v>7</v>
      </c>
      <c r="R9941" s="140" t="s">
        <v>476</v>
      </c>
      <c r="S9941" s="155"/>
      <c r="T9941" s="155"/>
    </row>
    <row r="9942" spans="1:20" hidden="1">
      <c r="A9942" s="156" t="s">
        <v>11874</v>
      </c>
      <c r="B9942" s="155" t="str">
        <f>IFERROR(VLOOKUP(Proc[[#This Row],[App]],Table2[],3,0),"open")</f>
        <v>ok</v>
      </c>
      <c r="C9942" s="156" t="s">
        <v>369</v>
      </c>
      <c r="D9942" t="s">
        <v>12205</v>
      </c>
      <c r="E9942" t="s">
        <v>11699</v>
      </c>
      <c r="F9942" s="155" t="s">
        <v>11699</v>
      </c>
      <c r="G9942" s="156" t="s">
        <v>400</v>
      </c>
      <c r="H9942" s="155" t="str">
        <f>IF(Proc[[#This Row],[type]]="LFF (MDG-F)",MID(Proc[[#This Row],[Obj]],13,10),"")</f>
        <v/>
      </c>
      <c r="I9942" s="156"/>
      <c r="J9942" s="155" t="b">
        <f>Proc[[#This Row],[Requested]]=Proc[[#This Row],[CurrentParent]]</f>
        <v>1</v>
      </c>
      <c r="K9942" s="155" t="str">
        <f>IF(Proc[[#This Row],[Author]]="Marcela Urrego",VLOOKUP(LEFT(Proc[[#This Row],[Requested]],1),Table3[#All],2,0),VLOOKUP(Proc[[#This Row],[Author]],Table4[],2,0))</f>
        <v>HC</v>
      </c>
      <c r="L9942" s="155" t="s">
        <v>7801</v>
      </c>
      <c r="M9942" s="140">
        <v>46106</v>
      </c>
      <c r="N9942" s="140"/>
      <c r="O9942" s="140"/>
      <c r="P9942" s="140" t="str">
        <f ca="1">IF(Proc[[#This Row],[DaysAgeing]]&gt;5,"yep","on track")</f>
        <v>yep</v>
      </c>
      <c r="Q9942" s="2">
        <f ca="1">IF(Proc[[#This Row],[DateClosed]]="",ABS(NETWORKDAYS(Proc[[#This Row],[DateOpened]],TODAY()))-1,ABS(NETWORKDAYS(Proc[[#This Row],[DateOpened]],Proc[[#This Row],[DateClosed]]))-1)</f>
        <v>7</v>
      </c>
      <c r="R9942" s="140" t="s">
        <v>476</v>
      </c>
      <c r="S9942" s="155"/>
      <c r="T9942" s="155"/>
    </row>
    <row r="9943" spans="1:20" hidden="1">
      <c r="A9943" s="156" t="s">
        <v>11874</v>
      </c>
      <c r="B9943" s="155" t="str">
        <f>IFERROR(VLOOKUP(Proc[[#This Row],[App]],Table2[],3,0),"open")</f>
        <v>ok</v>
      </c>
      <c r="C9943" s="156" t="s">
        <v>369</v>
      </c>
      <c r="D9943" t="s">
        <v>12206</v>
      </c>
      <c r="E9943" t="s">
        <v>11699</v>
      </c>
      <c r="F9943" s="155" t="s">
        <v>11699</v>
      </c>
      <c r="G9943" s="156" t="s">
        <v>400</v>
      </c>
      <c r="H9943" s="155" t="str">
        <f>IF(Proc[[#This Row],[type]]="LFF (MDG-F)",MID(Proc[[#This Row],[Obj]],13,10),"")</f>
        <v/>
      </c>
      <c r="I9943" s="156"/>
      <c r="J9943" s="155" t="b">
        <f>Proc[[#This Row],[Requested]]=Proc[[#This Row],[CurrentParent]]</f>
        <v>1</v>
      </c>
      <c r="K9943" s="155" t="str">
        <f>IF(Proc[[#This Row],[Author]]="Marcela Urrego",VLOOKUP(LEFT(Proc[[#This Row],[Requested]],1),Table3[#All],2,0),VLOOKUP(Proc[[#This Row],[Author]],Table4[],2,0))</f>
        <v>HC</v>
      </c>
      <c r="L9943" s="155" t="s">
        <v>7801</v>
      </c>
      <c r="M9943" s="140">
        <v>46106</v>
      </c>
      <c r="N9943" s="140"/>
      <c r="O9943" s="140"/>
      <c r="P9943" s="140" t="str">
        <f ca="1">IF(Proc[[#This Row],[DaysAgeing]]&gt;5,"yep","on track")</f>
        <v>yep</v>
      </c>
      <c r="Q9943" s="2">
        <f ca="1">IF(Proc[[#This Row],[DateClosed]]="",ABS(NETWORKDAYS(Proc[[#This Row],[DateOpened]],TODAY()))-1,ABS(NETWORKDAYS(Proc[[#This Row],[DateOpened]],Proc[[#This Row],[DateClosed]]))-1)</f>
        <v>7</v>
      </c>
      <c r="R9943" s="140" t="s">
        <v>476</v>
      </c>
      <c r="S9943" s="155"/>
      <c r="T9943" s="155"/>
    </row>
    <row r="9944" spans="1:20" hidden="1">
      <c r="A9944" s="156" t="s">
        <v>11874</v>
      </c>
      <c r="B9944" s="155" t="str">
        <f>IFERROR(VLOOKUP(Proc[[#This Row],[App]],Table2[],3,0),"open")</f>
        <v>ok</v>
      </c>
      <c r="C9944" s="156" t="s">
        <v>369</v>
      </c>
      <c r="D9944" t="s">
        <v>12207</v>
      </c>
      <c r="E9944" t="s">
        <v>11699</v>
      </c>
      <c r="F9944" s="155" t="s">
        <v>11699</v>
      </c>
      <c r="G9944" s="156" t="s">
        <v>400</v>
      </c>
      <c r="H9944" s="155" t="str">
        <f>IF(Proc[[#This Row],[type]]="LFF (MDG-F)",MID(Proc[[#This Row],[Obj]],13,10),"")</f>
        <v/>
      </c>
      <c r="I9944" s="156"/>
      <c r="J9944" s="155" t="b">
        <f>Proc[[#This Row],[Requested]]=Proc[[#This Row],[CurrentParent]]</f>
        <v>1</v>
      </c>
      <c r="K9944" s="155" t="str">
        <f>IF(Proc[[#This Row],[Author]]="Marcela Urrego",VLOOKUP(LEFT(Proc[[#This Row],[Requested]],1),Table3[#All],2,0),VLOOKUP(Proc[[#This Row],[Author]],Table4[],2,0))</f>
        <v>HC</v>
      </c>
      <c r="L9944" s="155" t="s">
        <v>7801</v>
      </c>
      <c r="M9944" s="140">
        <v>46106</v>
      </c>
      <c r="N9944" s="140"/>
      <c r="O9944" s="140"/>
      <c r="P9944" s="140" t="str">
        <f ca="1">IF(Proc[[#This Row],[DaysAgeing]]&gt;5,"yep","on track")</f>
        <v>yep</v>
      </c>
      <c r="Q9944" s="2">
        <f ca="1">IF(Proc[[#This Row],[DateClosed]]="",ABS(NETWORKDAYS(Proc[[#This Row],[DateOpened]],TODAY()))-1,ABS(NETWORKDAYS(Proc[[#This Row],[DateOpened]],Proc[[#This Row],[DateClosed]]))-1)</f>
        <v>7</v>
      </c>
      <c r="R9944" s="140" t="s">
        <v>476</v>
      </c>
      <c r="S9944" s="155"/>
      <c r="T9944" s="155"/>
    </row>
    <row r="9945" spans="1:20" hidden="1">
      <c r="A9945" s="156" t="s">
        <v>11874</v>
      </c>
      <c r="B9945" s="155" t="str">
        <f>IFERROR(VLOOKUP(Proc[[#This Row],[App]],Table2[],3,0),"open")</f>
        <v>ok</v>
      </c>
      <c r="C9945" s="156" t="s">
        <v>369</v>
      </c>
      <c r="D9945" t="s">
        <v>12208</v>
      </c>
      <c r="E9945" t="s">
        <v>11699</v>
      </c>
      <c r="F9945" s="155" t="s">
        <v>11699</v>
      </c>
      <c r="G9945" s="156" t="s">
        <v>400</v>
      </c>
      <c r="H9945" s="155" t="str">
        <f>IF(Proc[[#This Row],[type]]="LFF (MDG-F)",MID(Proc[[#This Row],[Obj]],13,10),"")</f>
        <v/>
      </c>
      <c r="I9945" s="156"/>
      <c r="J9945" s="155" t="b">
        <f>Proc[[#This Row],[Requested]]=Proc[[#This Row],[CurrentParent]]</f>
        <v>1</v>
      </c>
      <c r="K9945" s="155" t="str">
        <f>IF(Proc[[#This Row],[Author]]="Marcela Urrego",VLOOKUP(LEFT(Proc[[#This Row],[Requested]],1),Table3[#All],2,0),VLOOKUP(Proc[[#This Row],[Author]],Table4[],2,0))</f>
        <v>HC</v>
      </c>
      <c r="L9945" s="155" t="s">
        <v>7801</v>
      </c>
      <c r="M9945" s="140">
        <v>46106</v>
      </c>
      <c r="N9945" s="140"/>
      <c r="O9945" s="140"/>
      <c r="P9945" s="140" t="str">
        <f ca="1">IF(Proc[[#This Row],[DaysAgeing]]&gt;5,"yep","on track")</f>
        <v>yep</v>
      </c>
      <c r="Q9945" s="2">
        <f ca="1">IF(Proc[[#This Row],[DateClosed]]="",ABS(NETWORKDAYS(Proc[[#This Row],[DateOpened]],TODAY()))-1,ABS(NETWORKDAYS(Proc[[#This Row],[DateOpened]],Proc[[#This Row],[DateClosed]]))-1)</f>
        <v>7</v>
      </c>
      <c r="R9945" s="140" t="s">
        <v>476</v>
      </c>
      <c r="S9945" s="155"/>
      <c r="T9945" s="155"/>
    </row>
    <row r="9946" spans="1:20" hidden="1">
      <c r="A9946" s="156" t="s">
        <v>11874</v>
      </c>
      <c r="B9946" s="155" t="str">
        <f>IFERROR(VLOOKUP(Proc[[#This Row],[App]],Table2[],3,0),"open")</f>
        <v>ok</v>
      </c>
      <c r="C9946" s="156" t="s">
        <v>369</v>
      </c>
      <c r="D9946" t="s">
        <v>12209</v>
      </c>
      <c r="E9946" t="s">
        <v>11699</v>
      </c>
      <c r="F9946" s="155" t="s">
        <v>11699</v>
      </c>
      <c r="G9946" s="156" t="s">
        <v>400</v>
      </c>
      <c r="H9946" s="155" t="str">
        <f>IF(Proc[[#This Row],[type]]="LFF (MDG-F)",MID(Proc[[#This Row],[Obj]],13,10),"")</f>
        <v/>
      </c>
      <c r="I9946" s="156"/>
      <c r="J9946" s="155" t="b">
        <f>Proc[[#This Row],[Requested]]=Proc[[#This Row],[CurrentParent]]</f>
        <v>1</v>
      </c>
      <c r="K9946" s="155" t="str">
        <f>IF(Proc[[#This Row],[Author]]="Marcela Urrego",VLOOKUP(LEFT(Proc[[#This Row],[Requested]],1),Table3[#All],2,0),VLOOKUP(Proc[[#This Row],[Author]],Table4[],2,0))</f>
        <v>HC</v>
      </c>
      <c r="L9946" s="155" t="s">
        <v>7801</v>
      </c>
      <c r="M9946" s="140">
        <v>46106</v>
      </c>
      <c r="N9946" s="140"/>
      <c r="O9946" s="140"/>
      <c r="P9946" s="140" t="str">
        <f ca="1">IF(Proc[[#This Row],[DaysAgeing]]&gt;5,"yep","on track")</f>
        <v>yep</v>
      </c>
      <c r="Q9946" s="2">
        <f ca="1">IF(Proc[[#This Row],[DateClosed]]="",ABS(NETWORKDAYS(Proc[[#This Row],[DateOpened]],TODAY()))-1,ABS(NETWORKDAYS(Proc[[#This Row],[DateOpened]],Proc[[#This Row],[DateClosed]]))-1)</f>
        <v>7</v>
      </c>
      <c r="R9946" s="140" t="s">
        <v>476</v>
      </c>
      <c r="S9946" s="155"/>
      <c r="T9946" s="155"/>
    </row>
    <row r="9947" spans="1:20" hidden="1">
      <c r="A9947" s="156" t="s">
        <v>11874</v>
      </c>
      <c r="B9947" s="155" t="str">
        <f>IFERROR(VLOOKUP(Proc[[#This Row],[App]],Table2[],3,0),"open")</f>
        <v>ok</v>
      </c>
      <c r="C9947" s="156" t="s">
        <v>369</v>
      </c>
      <c r="D9947" t="s">
        <v>12210</v>
      </c>
      <c r="E9947" t="s">
        <v>11699</v>
      </c>
      <c r="F9947" s="155" t="s">
        <v>11699</v>
      </c>
      <c r="G9947" s="156" t="s">
        <v>400</v>
      </c>
      <c r="H9947" s="155" t="str">
        <f>IF(Proc[[#This Row],[type]]="LFF (MDG-F)",MID(Proc[[#This Row],[Obj]],13,10),"")</f>
        <v/>
      </c>
      <c r="I9947" s="156"/>
      <c r="J9947" s="155" t="b">
        <f>Proc[[#This Row],[Requested]]=Proc[[#This Row],[CurrentParent]]</f>
        <v>1</v>
      </c>
      <c r="K9947" s="155" t="str">
        <f>IF(Proc[[#This Row],[Author]]="Marcela Urrego",VLOOKUP(LEFT(Proc[[#This Row],[Requested]],1),Table3[#All],2,0),VLOOKUP(Proc[[#This Row],[Author]],Table4[],2,0))</f>
        <v>HC</v>
      </c>
      <c r="L9947" s="155" t="s">
        <v>7801</v>
      </c>
      <c r="M9947" s="140">
        <v>46106</v>
      </c>
      <c r="N9947" s="140"/>
      <c r="O9947" s="140"/>
      <c r="P9947" s="140" t="str">
        <f ca="1">IF(Proc[[#This Row],[DaysAgeing]]&gt;5,"yep","on track")</f>
        <v>yep</v>
      </c>
      <c r="Q9947" s="2">
        <f ca="1">IF(Proc[[#This Row],[DateClosed]]="",ABS(NETWORKDAYS(Proc[[#This Row],[DateOpened]],TODAY()))-1,ABS(NETWORKDAYS(Proc[[#This Row],[DateOpened]],Proc[[#This Row],[DateClosed]]))-1)</f>
        <v>7</v>
      </c>
      <c r="R9947" s="140" t="s">
        <v>476</v>
      </c>
      <c r="S9947" s="155"/>
      <c r="T9947" s="155"/>
    </row>
    <row r="9948" spans="1:20" hidden="1">
      <c r="A9948" s="156" t="s">
        <v>11874</v>
      </c>
      <c r="B9948" s="155" t="str">
        <f>IFERROR(VLOOKUP(Proc[[#This Row],[App]],Table2[],3,0),"open")</f>
        <v>ok</v>
      </c>
      <c r="C9948" s="156" t="s">
        <v>369</v>
      </c>
      <c r="D9948" t="s">
        <v>12211</v>
      </c>
      <c r="E9948" t="s">
        <v>11699</v>
      </c>
      <c r="F9948" s="155" t="s">
        <v>11699</v>
      </c>
      <c r="G9948" s="156" t="s">
        <v>400</v>
      </c>
      <c r="H9948" s="155" t="str">
        <f>IF(Proc[[#This Row],[type]]="LFF (MDG-F)",MID(Proc[[#This Row],[Obj]],13,10),"")</f>
        <v/>
      </c>
      <c r="I9948" s="156"/>
      <c r="J9948" s="155" t="b">
        <f>Proc[[#This Row],[Requested]]=Proc[[#This Row],[CurrentParent]]</f>
        <v>1</v>
      </c>
      <c r="K9948" s="155" t="str">
        <f>IF(Proc[[#This Row],[Author]]="Marcela Urrego",VLOOKUP(LEFT(Proc[[#This Row],[Requested]],1),Table3[#All],2,0),VLOOKUP(Proc[[#This Row],[Author]],Table4[],2,0))</f>
        <v>HC</v>
      </c>
      <c r="L9948" s="155" t="s">
        <v>7801</v>
      </c>
      <c r="M9948" s="140">
        <v>46106</v>
      </c>
      <c r="N9948" s="140"/>
      <c r="O9948" s="140"/>
      <c r="P9948" s="140" t="str">
        <f ca="1">IF(Proc[[#This Row],[DaysAgeing]]&gt;5,"yep","on track")</f>
        <v>yep</v>
      </c>
      <c r="Q9948" s="2">
        <f ca="1">IF(Proc[[#This Row],[DateClosed]]="",ABS(NETWORKDAYS(Proc[[#This Row],[DateOpened]],TODAY()))-1,ABS(NETWORKDAYS(Proc[[#This Row],[DateOpened]],Proc[[#This Row],[DateClosed]]))-1)</f>
        <v>7</v>
      </c>
      <c r="R9948" s="140" t="s">
        <v>476</v>
      </c>
      <c r="S9948" s="155"/>
      <c r="T9948" s="155"/>
    </row>
    <row r="9949" spans="1:20" hidden="1">
      <c r="A9949" s="156" t="s">
        <v>11874</v>
      </c>
      <c r="B9949" s="155" t="str">
        <f>IFERROR(VLOOKUP(Proc[[#This Row],[App]],Table2[],3,0),"open")</f>
        <v>ok</v>
      </c>
      <c r="C9949" s="156" t="s">
        <v>369</v>
      </c>
      <c r="D9949" t="s">
        <v>12212</v>
      </c>
      <c r="E9949" t="s">
        <v>11699</v>
      </c>
      <c r="F9949" s="155" t="s">
        <v>11699</v>
      </c>
      <c r="G9949" s="156" t="s">
        <v>400</v>
      </c>
      <c r="H9949" s="155" t="str">
        <f>IF(Proc[[#This Row],[type]]="LFF (MDG-F)",MID(Proc[[#This Row],[Obj]],13,10),"")</f>
        <v/>
      </c>
      <c r="I9949" s="156"/>
      <c r="J9949" s="155" t="b">
        <f>Proc[[#This Row],[Requested]]=Proc[[#This Row],[CurrentParent]]</f>
        <v>1</v>
      </c>
      <c r="K9949" s="155" t="str">
        <f>IF(Proc[[#This Row],[Author]]="Marcela Urrego",VLOOKUP(LEFT(Proc[[#This Row],[Requested]],1),Table3[#All],2,0),VLOOKUP(Proc[[#This Row],[Author]],Table4[],2,0))</f>
        <v>HC</v>
      </c>
      <c r="L9949" s="155" t="s">
        <v>7801</v>
      </c>
      <c r="M9949" s="140">
        <v>46106</v>
      </c>
      <c r="N9949" s="140"/>
      <c r="O9949" s="140"/>
      <c r="P9949" s="140" t="str">
        <f ca="1">IF(Proc[[#This Row],[DaysAgeing]]&gt;5,"yep","on track")</f>
        <v>yep</v>
      </c>
      <c r="Q9949" s="2">
        <f ca="1">IF(Proc[[#This Row],[DateClosed]]="",ABS(NETWORKDAYS(Proc[[#This Row],[DateOpened]],TODAY()))-1,ABS(NETWORKDAYS(Proc[[#This Row],[DateOpened]],Proc[[#This Row],[DateClosed]]))-1)</f>
        <v>7</v>
      </c>
      <c r="R9949" s="140" t="s">
        <v>476</v>
      </c>
      <c r="S9949" s="155"/>
      <c r="T9949" s="155"/>
    </row>
    <row r="9950" spans="1:20" hidden="1">
      <c r="A9950" s="156" t="s">
        <v>11874</v>
      </c>
      <c r="B9950" s="155" t="str">
        <f>IFERROR(VLOOKUP(Proc[[#This Row],[App]],Table2[],3,0),"open")</f>
        <v>ok</v>
      </c>
      <c r="C9950" s="156" t="s">
        <v>369</v>
      </c>
      <c r="D9950" t="s">
        <v>12213</v>
      </c>
      <c r="E9950" t="s">
        <v>11699</v>
      </c>
      <c r="F9950" s="155" t="s">
        <v>11699</v>
      </c>
      <c r="G9950" s="156" t="s">
        <v>400</v>
      </c>
      <c r="H9950" s="155" t="str">
        <f>IF(Proc[[#This Row],[type]]="LFF (MDG-F)",MID(Proc[[#This Row],[Obj]],13,10),"")</f>
        <v/>
      </c>
      <c r="I9950" s="156"/>
      <c r="J9950" s="155" t="b">
        <f>Proc[[#This Row],[Requested]]=Proc[[#This Row],[CurrentParent]]</f>
        <v>1</v>
      </c>
      <c r="K9950" s="155" t="str">
        <f>IF(Proc[[#This Row],[Author]]="Marcela Urrego",VLOOKUP(LEFT(Proc[[#This Row],[Requested]],1),Table3[#All],2,0),VLOOKUP(Proc[[#This Row],[Author]],Table4[],2,0))</f>
        <v>HC</v>
      </c>
      <c r="L9950" s="155" t="s">
        <v>7801</v>
      </c>
      <c r="M9950" s="140">
        <v>46106</v>
      </c>
      <c r="N9950" s="140"/>
      <c r="O9950" s="140"/>
      <c r="P9950" s="140" t="str">
        <f ca="1">IF(Proc[[#This Row],[DaysAgeing]]&gt;5,"yep","on track")</f>
        <v>yep</v>
      </c>
      <c r="Q9950" s="2">
        <f ca="1">IF(Proc[[#This Row],[DateClosed]]="",ABS(NETWORKDAYS(Proc[[#This Row],[DateOpened]],TODAY()))-1,ABS(NETWORKDAYS(Proc[[#This Row],[DateOpened]],Proc[[#This Row],[DateClosed]]))-1)</f>
        <v>7</v>
      </c>
      <c r="R9950" s="140" t="s">
        <v>476</v>
      </c>
      <c r="S9950" s="155"/>
      <c r="T9950" s="155"/>
    </row>
    <row r="9951" spans="1:20" hidden="1">
      <c r="A9951" s="156" t="s">
        <v>11874</v>
      </c>
      <c r="B9951" s="155" t="str">
        <f>IFERROR(VLOOKUP(Proc[[#This Row],[App]],Table2[],3,0),"open")</f>
        <v>ok</v>
      </c>
      <c r="C9951" s="156" t="s">
        <v>369</v>
      </c>
      <c r="D9951" t="s">
        <v>12214</v>
      </c>
      <c r="E9951" t="s">
        <v>11699</v>
      </c>
      <c r="F9951" s="155" t="s">
        <v>11699</v>
      </c>
      <c r="G9951" s="156" t="s">
        <v>400</v>
      </c>
      <c r="H9951" s="155" t="str">
        <f>IF(Proc[[#This Row],[type]]="LFF (MDG-F)",MID(Proc[[#This Row],[Obj]],13,10),"")</f>
        <v/>
      </c>
      <c r="I9951" s="156"/>
      <c r="J9951" s="155" t="b">
        <f>Proc[[#This Row],[Requested]]=Proc[[#This Row],[CurrentParent]]</f>
        <v>1</v>
      </c>
      <c r="K9951" s="155" t="str">
        <f>IF(Proc[[#This Row],[Author]]="Marcela Urrego",VLOOKUP(LEFT(Proc[[#This Row],[Requested]],1),Table3[#All],2,0),VLOOKUP(Proc[[#This Row],[Author]],Table4[],2,0))</f>
        <v>HC</v>
      </c>
      <c r="L9951" s="155" t="s">
        <v>7801</v>
      </c>
      <c r="M9951" s="140">
        <v>46106</v>
      </c>
      <c r="N9951" s="140"/>
      <c r="O9951" s="140"/>
      <c r="P9951" s="140" t="str">
        <f ca="1">IF(Proc[[#This Row],[DaysAgeing]]&gt;5,"yep","on track")</f>
        <v>yep</v>
      </c>
      <c r="Q9951" s="2">
        <f ca="1">IF(Proc[[#This Row],[DateClosed]]="",ABS(NETWORKDAYS(Proc[[#This Row],[DateOpened]],TODAY()))-1,ABS(NETWORKDAYS(Proc[[#This Row],[DateOpened]],Proc[[#This Row],[DateClosed]]))-1)</f>
        <v>7</v>
      </c>
      <c r="R9951" s="140" t="s">
        <v>476</v>
      </c>
      <c r="S9951" s="155"/>
      <c r="T9951" s="155"/>
    </row>
    <row r="9952" spans="1:20" hidden="1">
      <c r="A9952" s="156" t="s">
        <v>11874</v>
      </c>
      <c r="B9952" s="155" t="str">
        <f>IFERROR(VLOOKUP(Proc[[#This Row],[App]],Table2[],3,0),"open")</f>
        <v>ok</v>
      </c>
      <c r="C9952" s="156" t="s">
        <v>369</v>
      </c>
      <c r="D9952" t="s">
        <v>12215</v>
      </c>
      <c r="E9952" t="s">
        <v>11699</v>
      </c>
      <c r="F9952" s="155" t="s">
        <v>11699</v>
      </c>
      <c r="G9952" s="156" t="s">
        <v>400</v>
      </c>
      <c r="H9952" s="155" t="str">
        <f>IF(Proc[[#This Row],[type]]="LFF (MDG-F)",MID(Proc[[#This Row],[Obj]],13,10),"")</f>
        <v/>
      </c>
      <c r="I9952" s="156"/>
      <c r="J9952" s="155" t="b">
        <f>Proc[[#This Row],[Requested]]=Proc[[#This Row],[CurrentParent]]</f>
        <v>1</v>
      </c>
      <c r="K9952" s="155" t="str">
        <f>IF(Proc[[#This Row],[Author]]="Marcela Urrego",VLOOKUP(LEFT(Proc[[#This Row],[Requested]],1),Table3[#All],2,0),VLOOKUP(Proc[[#This Row],[Author]],Table4[],2,0))</f>
        <v>HC</v>
      </c>
      <c r="L9952" s="155" t="s">
        <v>7801</v>
      </c>
      <c r="M9952" s="140">
        <v>46106</v>
      </c>
      <c r="N9952" s="140"/>
      <c r="O9952" s="140"/>
      <c r="P9952" s="140" t="str">
        <f ca="1">IF(Proc[[#This Row],[DaysAgeing]]&gt;5,"yep","on track")</f>
        <v>yep</v>
      </c>
      <c r="Q9952" s="2">
        <f ca="1">IF(Proc[[#This Row],[DateClosed]]="",ABS(NETWORKDAYS(Proc[[#This Row],[DateOpened]],TODAY()))-1,ABS(NETWORKDAYS(Proc[[#This Row],[DateOpened]],Proc[[#This Row],[DateClosed]]))-1)</f>
        <v>7</v>
      </c>
      <c r="R9952" s="140" t="s">
        <v>476</v>
      </c>
      <c r="S9952" s="155"/>
      <c r="T9952" s="155"/>
    </row>
    <row r="9953" spans="1:20" hidden="1">
      <c r="A9953" s="156" t="s">
        <v>11874</v>
      </c>
      <c r="B9953" s="155" t="str">
        <f>IFERROR(VLOOKUP(Proc[[#This Row],[App]],Table2[],3,0),"open")</f>
        <v>ok</v>
      </c>
      <c r="C9953" s="156" t="s">
        <v>369</v>
      </c>
      <c r="D9953" t="s">
        <v>12216</v>
      </c>
      <c r="E9953" t="s">
        <v>11699</v>
      </c>
      <c r="F9953" s="155" t="s">
        <v>11699</v>
      </c>
      <c r="G9953" s="156" t="s">
        <v>400</v>
      </c>
      <c r="H9953" s="155" t="str">
        <f>IF(Proc[[#This Row],[type]]="LFF (MDG-F)",MID(Proc[[#This Row],[Obj]],13,10),"")</f>
        <v/>
      </c>
      <c r="I9953" s="156"/>
      <c r="J9953" s="155" t="b">
        <f>Proc[[#This Row],[Requested]]=Proc[[#This Row],[CurrentParent]]</f>
        <v>1</v>
      </c>
      <c r="K9953" s="155" t="str">
        <f>IF(Proc[[#This Row],[Author]]="Marcela Urrego",VLOOKUP(LEFT(Proc[[#This Row],[Requested]],1),Table3[#All],2,0),VLOOKUP(Proc[[#This Row],[Author]],Table4[],2,0))</f>
        <v>HC</v>
      </c>
      <c r="L9953" s="155" t="s">
        <v>7801</v>
      </c>
      <c r="M9953" s="140">
        <v>46106</v>
      </c>
      <c r="N9953" s="140"/>
      <c r="O9953" s="140"/>
      <c r="P9953" s="140" t="str">
        <f ca="1">IF(Proc[[#This Row],[DaysAgeing]]&gt;5,"yep","on track")</f>
        <v>yep</v>
      </c>
      <c r="Q9953" s="2">
        <f ca="1">IF(Proc[[#This Row],[DateClosed]]="",ABS(NETWORKDAYS(Proc[[#This Row],[DateOpened]],TODAY()))-1,ABS(NETWORKDAYS(Proc[[#This Row],[DateOpened]],Proc[[#This Row],[DateClosed]]))-1)</f>
        <v>7</v>
      </c>
      <c r="R9953" s="140" t="s">
        <v>476</v>
      </c>
      <c r="S9953" s="155"/>
      <c r="T9953" s="155"/>
    </row>
    <row r="9954" spans="1:20" hidden="1">
      <c r="A9954" s="156" t="s">
        <v>11874</v>
      </c>
      <c r="B9954" s="155" t="str">
        <f>IFERROR(VLOOKUP(Proc[[#This Row],[App]],Table2[],3,0),"open")</f>
        <v>ok</v>
      </c>
      <c r="C9954" s="156" t="s">
        <v>369</v>
      </c>
      <c r="D9954" t="s">
        <v>12217</v>
      </c>
      <c r="E9954" t="s">
        <v>11699</v>
      </c>
      <c r="F9954" s="155" t="s">
        <v>11699</v>
      </c>
      <c r="G9954" s="156" t="s">
        <v>400</v>
      </c>
      <c r="H9954" s="155" t="str">
        <f>IF(Proc[[#This Row],[type]]="LFF (MDG-F)",MID(Proc[[#This Row],[Obj]],13,10),"")</f>
        <v/>
      </c>
      <c r="I9954" s="156"/>
      <c r="J9954" s="155" t="b">
        <f>Proc[[#This Row],[Requested]]=Proc[[#This Row],[CurrentParent]]</f>
        <v>1</v>
      </c>
      <c r="K9954" s="155" t="str">
        <f>IF(Proc[[#This Row],[Author]]="Marcela Urrego",VLOOKUP(LEFT(Proc[[#This Row],[Requested]],1),Table3[#All],2,0),VLOOKUP(Proc[[#This Row],[Author]],Table4[],2,0))</f>
        <v>HC</v>
      </c>
      <c r="L9954" s="155" t="s">
        <v>7801</v>
      </c>
      <c r="M9954" s="140">
        <v>46106</v>
      </c>
      <c r="N9954" s="140"/>
      <c r="O9954" s="140"/>
      <c r="P9954" s="140" t="str">
        <f ca="1">IF(Proc[[#This Row],[DaysAgeing]]&gt;5,"yep","on track")</f>
        <v>yep</v>
      </c>
      <c r="Q9954" s="2">
        <f ca="1">IF(Proc[[#This Row],[DateClosed]]="",ABS(NETWORKDAYS(Proc[[#This Row],[DateOpened]],TODAY()))-1,ABS(NETWORKDAYS(Proc[[#This Row],[DateOpened]],Proc[[#This Row],[DateClosed]]))-1)</f>
        <v>7</v>
      </c>
      <c r="R9954" s="140" t="s">
        <v>476</v>
      </c>
      <c r="S9954" s="155"/>
      <c r="T9954" s="155"/>
    </row>
    <row r="9955" spans="1:20" hidden="1">
      <c r="A9955" s="156" t="s">
        <v>11874</v>
      </c>
      <c r="B9955" s="155" t="str">
        <f>IFERROR(VLOOKUP(Proc[[#This Row],[App]],Table2[],3,0),"open")</f>
        <v>ok</v>
      </c>
      <c r="C9955" s="156" t="s">
        <v>369</v>
      </c>
      <c r="D9955" t="s">
        <v>12218</v>
      </c>
      <c r="E9955" t="s">
        <v>11699</v>
      </c>
      <c r="F9955" s="155" t="s">
        <v>11699</v>
      </c>
      <c r="G9955" s="156" t="s">
        <v>400</v>
      </c>
      <c r="H9955" s="155" t="str">
        <f>IF(Proc[[#This Row],[type]]="LFF (MDG-F)",MID(Proc[[#This Row],[Obj]],13,10),"")</f>
        <v/>
      </c>
      <c r="I9955" s="156"/>
      <c r="J9955" s="155" t="b">
        <f>Proc[[#This Row],[Requested]]=Proc[[#This Row],[CurrentParent]]</f>
        <v>1</v>
      </c>
      <c r="K9955" s="155" t="str">
        <f>IF(Proc[[#This Row],[Author]]="Marcela Urrego",VLOOKUP(LEFT(Proc[[#This Row],[Requested]],1),Table3[#All],2,0),VLOOKUP(Proc[[#This Row],[Author]],Table4[],2,0))</f>
        <v>HC</v>
      </c>
      <c r="L9955" s="155" t="s">
        <v>7801</v>
      </c>
      <c r="M9955" s="140">
        <v>46106</v>
      </c>
      <c r="N9955" s="140"/>
      <c r="O9955" s="140"/>
      <c r="P9955" s="140" t="str">
        <f ca="1">IF(Proc[[#This Row],[DaysAgeing]]&gt;5,"yep","on track")</f>
        <v>yep</v>
      </c>
      <c r="Q9955" s="2">
        <f ca="1">IF(Proc[[#This Row],[DateClosed]]="",ABS(NETWORKDAYS(Proc[[#This Row],[DateOpened]],TODAY()))-1,ABS(NETWORKDAYS(Proc[[#This Row],[DateOpened]],Proc[[#This Row],[DateClosed]]))-1)</f>
        <v>7</v>
      </c>
      <c r="R9955" s="140" t="s">
        <v>476</v>
      </c>
      <c r="S9955" s="155"/>
      <c r="T9955" s="155"/>
    </row>
    <row r="9956" spans="1:20" hidden="1">
      <c r="A9956" s="156" t="s">
        <v>11874</v>
      </c>
      <c r="B9956" s="155" t="str">
        <f>IFERROR(VLOOKUP(Proc[[#This Row],[App]],Table2[],3,0),"open")</f>
        <v>ok</v>
      </c>
      <c r="C9956" s="156" t="s">
        <v>369</v>
      </c>
      <c r="D9956" t="s">
        <v>12219</v>
      </c>
      <c r="E9956" t="s">
        <v>11699</v>
      </c>
      <c r="F9956" s="155" t="s">
        <v>11699</v>
      </c>
      <c r="G9956" s="156" t="s">
        <v>400</v>
      </c>
      <c r="H9956" s="155" t="str">
        <f>IF(Proc[[#This Row],[type]]="LFF (MDG-F)",MID(Proc[[#This Row],[Obj]],13,10),"")</f>
        <v/>
      </c>
      <c r="I9956" s="156"/>
      <c r="J9956" s="155" t="b">
        <f>Proc[[#This Row],[Requested]]=Proc[[#This Row],[CurrentParent]]</f>
        <v>1</v>
      </c>
      <c r="K9956" s="155" t="str">
        <f>IF(Proc[[#This Row],[Author]]="Marcela Urrego",VLOOKUP(LEFT(Proc[[#This Row],[Requested]],1),Table3[#All],2,0),VLOOKUP(Proc[[#This Row],[Author]],Table4[],2,0))</f>
        <v>HC</v>
      </c>
      <c r="L9956" s="155" t="s">
        <v>7801</v>
      </c>
      <c r="M9956" s="140">
        <v>46106</v>
      </c>
      <c r="N9956" s="140"/>
      <c r="O9956" s="140"/>
      <c r="P9956" s="140" t="str">
        <f ca="1">IF(Proc[[#This Row],[DaysAgeing]]&gt;5,"yep","on track")</f>
        <v>yep</v>
      </c>
      <c r="Q9956" s="2">
        <f ca="1">IF(Proc[[#This Row],[DateClosed]]="",ABS(NETWORKDAYS(Proc[[#This Row],[DateOpened]],TODAY()))-1,ABS(NETWORKDAYS(Proc[[#This Row],[DateOpened]],Proc[[#This Row],[DateClosed]]))-1)</f>
        <v>7</v>
      </c>
      <c r="R9956" s="140" t="s">
        <v>476</v>
      </c>
      <c r="S9956" s="155"/>
      <c r="T9956" s="155"/>
    </row>
    <row r="9957" spans="1:20" hidden="1">
      <c r="A9957" s="156" t="s">
        <v>11874</v>
      </c>
      <c r="B9957" s="155" t="str">
        <f>IFERROR(VLOOKUP(Proc[[#This Row],[App]],Table2[],3,0),"open")</f>
        <v>ok</v>
      </c>
      <c r="C9957" s="156" t="s">
        <v>369</v>
      </c>
      <c r="D9957" t="s">
        <v>12220</v>
      </c>
      <c r="E9957" t="s">
        <v>11699</v>
      </c>
      <c r="F9957" s="155" t="s">
        <v>11699</v>
      </c>
      <c r="G9957" s="156" t="s">
        <v>400</v>
      </c>
      <c r="H9957" s="155" t="str">
        <f>IF(Proc[[#This Row],[type]]="LFF (MDG-F)",MID(Proc[[#This Row],[Obj]],13,10),"")</f>
        <v/>
      </c>
      <c r="I9957" s="156"/>
      <c r="J9957" s="155" t="b">
        <f>Proc[[#This Row],[Requested]]=Proc[[#This Row],[CurrentParent]]</f>
        <v>1</v>
      </c>
      <c r="K9957" s="155" t="str">
        <f>IF(Proc[[#This Row],[Author]]="Marcela Urrego",VLOOKUP(LEFT(Proc[[#This Row],[Requested]],1),Table3[#All],2,0),VLOOKUP(Proc[[#This Row],[Author]],Table4[],2,0))</f>
        <v>HC</v>
      </c>
      <c r="L9957" s="155" t="s">
        <v>7801</v>
      </c>
      <c r="M9957" s="140">
        <v>46106</v>
      </c>
      <c r="N9957" s="140"/>
      <c r="O9957" s="140"/>
      <c r="P9957" s="140" t="str">
        <f ca="1">IF(Proc[[#This Row],[DaysAgeing]]&gt;5,"yep","on track")</f>
        <v>yep</v>
      </c>
      <c r="Q9957" s="2">
        <f ca="1">IF(Proc[[#This Row],[DateClosed]]="",ABS(NETWORKDAYS(Proc[[#This Row],[DateOpened]],TODAY()))-1,ABS(NETWORKDAYS(Proc[[#This Row],[DateOpened]],Proc[[#This Row],[DateClosed]]))-1)</f>
        <v>7</v>
      </c>
      <c r="R9957" s="140" t="s">
        <v>476</v>
      </c>
      <c r="S9957" s="155"/>
      <c r="T9957" s="155"/>
    </row>
    <row r="9958" spans="1:20" hidden="1">
      <c r="A9958" s="156" t="s">
        <v>11874</v>
      </c>
      <c r="B9958" s="155" t="str">
        <f>IFERROR(VLOOKUP(Proc[[#This Row],[App]],Table2[],3,0),"open")</f>
        <v>ok</v>
      </c>
      <c r="C9958" s="156" t="s">
        <v>369</v>
      </c>
      <c r="D9958" t="s">
        <v>12221</v>
      </c>
      <c r="E9958" t="s">
        <v>11699</v>
      </c>
      <c r="F9958" s="155" t="s">
        <v>11699</v>
      </c>
      <c r="G9958" s="156" t="s">
        <v>400</v>
      </c>
      <c r="H9958" s="155" t="str">
        <f>IF(Proc[[#This Row],[type]]="LFF (MDG-F)",MID(Proc[[#This Row],[Obj]],13,10),"")</f>
        <v/>
      </c>
      <c r="I9958" s="156"/>
      <c r="J9958" s="155" t="b">
        <f>Proc[[#This Row],[Requested]]=Proc[[#This Row],[CurrentParent]]</f>
        <v>1</v>
      </c>
      <c r="K9958" s="155" t="str">
        <f>IF(Proc[[#This Row],[Author]]="Marcela Urrego",VLOOKUP(LEFT(Proc[[#This Row],[Requested]],1),Table3[#All],2,0),VLOOKUP(Proc[[#This Row],[Author]],Table4[],2,0))</f>
        <v>HC</v>
      </c>
      <c r="L9958" s="155" t="s">
        <v>7801</v>
      </c>
      <c r="M9958" s="140">
        <v>46106</v>
      </c>
      <c r="N9958" s="140"/>
      <c r="O9958" s="140"/>
      <c r="P9958" s="140" t="str">
        <f ca="1">IF(Proc[[#This Row],[DaysAgeing]]&gt;5,"yep","on track")</f>
        <v>yep</v>
      </c>
      <c r="Q9958" s="2">
        <f ca="1">IF(Proc[[#This Row],[DateClosed]]="",ABS(NETWORKDAYS(Proc[[#This Row],[DateOpened]],TODAY()))-1,ABS(NETWORKDAYS(Proc[[#This Row],[DateOpened]],Proc[[#This Row],[DateClosed]]))-1)</f>
        <v>7</v>
      </c>
      <c r="R9958" s="140" t="s">
        <v>476</v>
      </c>
      <c r="S9958" s="155"/>
      <c r="T9958" s="155"/>
    </row>
    <row r="9959" spans="1:20" hidden="1">
      <c r="A9959" s="156" t="s">
        <v>11874</v>
      </c>
      <c r="B9959" s="155" t="str">
        <f>IFERROR(VLOOKUP(Proc[[#This Row],[App]],Table2[],3,0),"open")</f>
        <v>ok</v>
      </c>
      <c r="C9959" s="156" t="s">
        <v>369</v>
      </c>
      <c r="D9959" t="s">
        <v>12222</v>
      </c>
      <c r="E9959" t="s">
        <v>11699</v>
      </c>
      <c r="F9959" s="155" t="s">
        <v>11699</v>
      </c>
      <c r="G9959" s="156" t="s">
        <v>400</v>
      </c>
      <c r="H9959" s="155" t="str">
        <f>IF(Proc[[#This Row],[type]]="LFF (MDG-F)",MID(Proc[[#This Row],[Obj]],13,10),"")</f>
        <v/>
      </c>
      <c r="I9959" s="156"/>
      <c r="J9959" s="155" t="b">
        <f>Proc[[#This Row],[Requested]]=Proc[[#This Row],[CurrentParent]]</f>
        <v>1</v>
      </c>
      <c r="K9959" s="155" t="str">
        <f>IF(Proc[[#This Row],[Author]]="Marcela Urrego",VLOOKUP(LEFT(Proc[[#This Row],[Requested]],1),Table3[#All],2,0),VLOOKUP(Proc[[#This Row],[Author]],Table4[],2,0))</f>
        <v>HC</v>
      </c>
      <c r="L9959" s="155" t="s">
        <v>7801</v>
      </c>
      <c r="M9959" s="140">
        <v>46106</v>
      </c>
      <c r="N9959" s="140"/>
      <c r="O9959" s="140"/>
      <c r="P9959" s="140" t="str">
        <f ca="1">IF(Proc[[#This Row],[DaysAgeing]]&gt;5,"yep","on track")</f>
        <v>yep</v>
      </c>
      <c r="Q9959" s="2">
        <f ca="1">IF(Proc[[#This Row],[DateClosed]]="",ABS(NETWORKDAYS(Proc[[#This Row],[DateOpened]],TODAY()))-1,ABS(NETWORKDAYS(Proc[[#This Row],[DateOpened]],Proc[[#This Row],[DateClosed]]))-1)</f>
        <v>7</v>
      </c>
      <c r="R9959" s="140" t="s">
        <v>476</v>
      </c>
      <c r="S9959" s="155"/>
      <c r="T9959" s="155"/>
    </row>
    <row r="9960" spans="1:20" hidden="1">
      <c r="A9960" s="156" t="s">
        <v>11874</v>
      </c>
      <c r="B9960" s="155" t="str">
        <f>IFERROR(VLOOKUP(Proc[[#This Row],[App]],Table2[],3,0),"open")</f>
        <v>ok</v>
      </c>
      <c r="C9960" s="156" t="s">
        <v>369</v>
      </c>
      <c r="D9960" t="s">
        <v>12223</v>
      </c>
      <c r="E9960" t="s">
        <v>11699</v>
      </c>
      <c r="F9960" s="155" t="s">
        <v>11699</v>
      </c>
      <c r="G9960" s="156" t="s">
        <v>400</v>
      </c>
      <c r="H9960" s="155" t="str">
        <f>IF(Proc[[#This Row],[type]]="LFF (MDG-F)",MID(Proc[[#This Row],[Obj]],13,10),"")</f>
        <v/>
      </c>
      <c r="I9960" s="156"/>
      <c r="J9960" s="155" t="b">
        <f>Proc[[#This Row],[Requested]]=Proc[[#This Row],[CurrentParent]]</f>
        <v>1</v>
      </c>
      <c r="K9960" s="155" t="str">
        <f>IF(Proc[[#This Row],[Author]]="Marcela Urrego",VLOOKUP(LEFT(Proc[[#This Row],[Requested]],1),Table3[#All],2,0),VLOOKUP(Proc[[#This Row],[Author]],Table4[],2,0))</f>
        <v>HC</v>
      </c>
      <c r="L9960" s="155" t="s">
        <v>7801</v>
      </c>
      <c r="M9960" s="140">
        <v>46106</v>
      </c>
      <c r="N9960" s="140"/>
      <c r="O9960" s="140"/>
      <c r="P9960" s="140" t="str">
        <f ca="1">IF(Proc[[#This Row],[DaysAgeing]]&gt;5,"yep","on track")</f>
        <v>yep</v>
      </c>
      <c r="Q9960" s="2">
        <f ca="1">IF(Proc[[#This Row],[DateClosed]]="",ABS(NETWORKDAYS(Proc[[#This Row],[DateOpened]],TODAY()))-1,ABS(NETWORKDAYS(Proc[[#This Row],[DateOpened]],Proc[[#This Row],[DateClosed]]))-1)</f>
        <v>7</v>
      </c>
      <c r="R9960" s="140" t="s">
        <v>476</v>
      </c>
      <c r="S9960" s="155"/>
      <c r="T9960" s="155"/>
    </row>
    <row r="9961" spans="1:20" hidden="1">
      <c r="A9961" s="156" t="s">
        <v>11874</v>
      </c>
      <c r="B9961" s="155" t="str">
        <f>IFERROR(VLOOKUP(Proc[[#This Row],[App]],Table2[],3,0),"open")</f>
        <v>ok</v>
      </c>
      <c r="C9961" s="156" t="s">
        <v>369</v>
      </c>
      <c r="D9961" t="s">
        <v>12224</v>
      </c>
      <c r="E9961" t="s">
        <v>11699</v>
      </c>
      <c r="F9961" s="155" t="s">
        <v>11699</v>
      </c>
      <c r="G9961" s="156" t="s">
        <v>400</v>
      </c>
      <c r="H9961" s="155" t="str">
        <f>IF(Proc[[#This Row],[type]]="LFF (MDG-F)",MID(Proc[[#This Row],[Obj]],13,10),"")</f>
        <v/>
      </c>
      <c r="I9961" s="156"/>
      <c r="J9961" s="155" t="b">
        <f>Proc[[#This Row],[Requested]]=Proc[[#This Row],[CurrentParent]]</f>
        <v>1</v>
      </c>
      <c r="K9961" s="155" t="str">
        <f>IF(Proc[[#This Row],[Author]]="Marcela Urrego",VLOOKUP(LEFT(Proc[[#This Row],[Requested]],1),Table3[#All],2,0),VLOOKUP(Proc[[#This Row],[Author]],Table4[],2,0))</f>
        <v>HC</v>
      </c>
      <c r="L9961" s="155" t="s">
        <v>7801</v>
      </c>
      <c r="M9961" s="140">
        <v>46106</v>
      </c>
      <c r="N9961" s="140"/>
      <c r="O9961" s="140"/>
      <c r="P9961" s="140" t="str">
        <f ca="1">IF(Proc[[#This Row],[DaysAgeing]]&gt;5,"yep","on track")</f>
        <v>yep</v>
      </c>
      <c r="Q9961" s="2">
        <f ca="1">IF(Proc[[#This Row],[DateClosed]]="",ABS(NETWORKDAYS(Proc[[#This Row],[DateOpened]],TODAY()))-1,ABS(NETWORKDAYS(Proc[[#This Row],[DateOpened]],Proc[[#This Row],[DateClosed]]))-1)</f>
        <v>7</v>
      </c>
      <c r="R9961" s="140" t="s">
        <v>476</v>
      </c>
      <c r="S9961" s="155"/>
      <c r="T9961" s="155"/>
    </row>
    <row r="9962" spans="1:20" hidden="1">
      <c r="A9962" s="156" t="s">
        <v>11874</v>
      </c>
      <c r="B9962" s="155" t="str">
        <f>IFERROR(VLOOKUP(Proc[[#This Row],[App]],Table2[],3,0),"open")</f>
        <v>ok</v>
      </c>
      <c r="C9962" s="156" t="s">
        <v>369</v>
      </c>
      <c r="D9962" t="s">
        <v>12225</v>
      </c>
      <c r="E9962" t="s">
        <v>11699</v>
      </c>
      <c r="F9962" s="155" t="s">
        <v>11699</v>
      </c>
      <c r="G9962" s="156" t="s">
        <v>400</v>
      </c>
      <c r="H9962" s="155" t="str">
        <f>IF(Proc[[#This Row],[type]]="LFF (MDG-F)",MID(Proc[[#This Row],[Obj]],13,10),"")</f>
        <v/>
      </c>
      <c r="I9962" s="156"/>
      <c r="J9962" s="155" t="b">
        <f>Proc[[#This Row],[Requested]]=Proc[[#This Row],[CurrentParent]]</f>
        <v>1</v>
      </c>
      <c r="K9962" s="155" t="str">
        <f>IF(Proc[[#This Row],[Author]]="Marcela Urrego",VLOOKUP(LEFT(Proc[[#This Row],[Requested]],1),Table3[#All],2,0),VLOOKUP(Proc[[#This Row],[Author]],Table4[],2,0))</f>
        <v>HC</v>
      </c>
      <c r="L9962" s="155" t="s">
        <v>7801</v>
      </c>
      <c r="M9962" s="140">
        <v>46106</v>
      </c>
      <c r="N9962" s="140"/>
      <c r="O9962" s="140"/>
      <c r="P9962" s="140" t="str">
        <f ca="1">IF(Proc[[#This Row],[DaysAgeing]]&gt;5,"yep","on track")</f>
        <v>yep</v>
      </c>
      <c r="Q9962" s="2">
        <f ca="1">IF(Proc[[#This Row],[DateClosed]]="",ABS(NETWORKDAYS(Proc[[#This Row],[DateOpened]],TODAY()))-1,ABS(NETWORKDAYS(Proc[[#This Row],[DateOpened]],Proc[[#This Row],[DateClosed]]))-1)</f>
        <v>7</v>
      </c>
      <c r="R9962" s="140" t="s">
        <v>476</v>
      </c>
      <c r="S9962" s="155"/>
      <c r="T9962" s="155"/>
    </row>
    <row r="9963" spans="1:20" hidden="1">
      <c r="A9963" s="156" t="s">
        <v>11874</v>
      </c>
      <c r="B9963" s="155" t="str">
        <f>IFERROR(VLOOKUP(Proc[[#This Row],[App]],Table2[],3,0),"open")</f>
        <v>ok</v>
      </c>
      <c r="C9963" s="156" t="s">
        <v>369</v>
      </c>
      <c r="D9963" t="s">
        <v>12226</v>
      </c>
      <c r="E9963" t="s">
        <v>11699</v>
      </c>
      <c r="F9963" s="155" t="s">
        <v>11699</v>
      </c>
      <c r="G9963" s="156" t="s">
        <v>400</v>
      </c>
      <c r="H9963" s="155" t="str">
        <f>IF(Proc[[#This Row],[type]]="LFF (MDG-F)",MID(Proc[[#This Row],[Obj]],13,10),"")</f>
        <v/>
      </c>
      <c r="I9963" s="156"/>
      <c r="J9963" s="155" t="b">
        <f>Proc[[#This Row],[Requested]]=Proc[[#This Row],[CurrentParent]]</f>
        <v>1</v>
      </c>
      <c r="K9963" s="155" t="str">
        <f>IF(Proc[[#This Row],[Author]]="Marcela Urrego",VLOOKUP(LEFT(Proc[[#This Row],[Requested]],1),Table3[#All],2,0),VLOOKUP(Proc[[#This Row],[Author]],Table4[],2,0))</f>
        <v>HC</v>
      </c>
      <c r="L9963" s="155" t="s">
        <v>7801</v>
      </c>
      <c r="M9963" s="140">
        <v>46106</v>
      </c>
      <c r="N9963" s="140"/>
      <c r="O9963" s="140"/>
      <c r="P9963" s="140" t="str">
        <f ca="1">IF(Proc[[#This Row],[DaysAgeing]]&gt;5,"yep","on track")</f>
        <v>yep</v>
      </c>
      <c r="Q9963" s="2">
        <f ca="1">IF(Proc[[#This Row],[DateClosed]]="",ABS(NETWORKDAYS(Proc[[#This Row],[DateOpened]],TODAY()))-1,ABS(NETWORKDAYS(Proc[[#This Row],[DateOpened]],Proc[[#This Row],[DateClosed]]))-1)</f>
        <v>7</v>
      </c>
      <c r="R9963" s="140" t="s">
        <v>476</v>
      </c>
      <c r="S9963" s="155"/>
      <c r="T9963" s="155"/>
    </row>
    <row r="9964" spans="1:20" hidden="1">
      <c r="A9964" s="156" t="s">
        <v>11874</v>
      </c>
      <c r="B9964" s="155" t="str">
        <f>IFERROR(VLOOKUP(Proc[[#This Row],[App]],Table2[],3,0),"open")</f>
        <v>ok</v>
      </c>
      <c r="C9964" s="156" t="s">
        <v>369</v>
      </c>
      <c r="D9964" t="s">
        <v>12227</v>
      </c>
      <c r="E9964" t="s">
        <v>11699</v>
      </c>
      <c r="F9964" s="155" t="s">
        <v>11699</v>
      </c>
      <c r="G9964" s="156" t="s">
        <v>400</v>
      </c>
      <c r="H9964" s="155" t="str">
        <f>IF(Proc[[#This Row],[type]]="LFF (MDG-F)",MID(Proc[[#This Row],[Obj]],13,10),"")</f>
        <v/>
      </c>
      <c r="I9964" s="156"/>
      <c r="J9964" s="155" t="b">
        <f>Proc[[#This Row],[Requested]]=Proc[[#This Row],[CurrentParent]]</f>
        <v>1</v>
      </c>
      <c r="K9964" s="155" t="str">
        <f>IF(Proc[[#This Row],[Author]]="Marcela Urrego",VLOOKUP(LEFT(Proc[[#This Row],[Requested]],1),Table3[#All],2,0),VLOOKUP(Proc[[#This Row],[Author]],Table4[],2,0))</f>
        <v>HC</v>
      </c>
      <c r="L9964" s="155" t="s">
        <v>7801</v>
      </c>
      <c r="M9964" s="140">
        <v>46106</v>
      </c>
      <c r="N9964" s="140"/>
      <c r="O9964" s="140"/>
      <c r="P9964" s="140" t="str">
        <f ca="1">IF(Proc[[#This Row],[DaysAgeing]]&gt;5,"yep","on track")</f>
        <v>yep</v>
      </c>
      <c r="Q9964" s="2">
        <f ca="1">IF(Proc[[#This Row],[DateClosed]]="",ABS(NETWORKDAYS(Proc[[#This Row],[DateOpened]],TODAY()))-1,ABS(NETWORKDAYS(Proc[[#This Row],[DateOpened]],Proc[[#This Row],[DateClosed]]))-1)</f>
        <v>7</v>
      </c>
      <c r="R9964" s="140" t="s">
        <v>476</v>
      </c>
      <c r="S9964" s="155"/>
      <c r="T9964" s="155"/>
    </row>
    <row r="9965" spans="1:20" hidden="1">
      <c r="A9965" s="156" t="s">
        <v>11874</v>
      </c>
      <c r="B9965" s="155" t="str">
        <f>IFERROR(VLOOKUP(Proc[[#This Row],[App]],Table2[],3,0),"open")</f>
        <v>ok</v>
      </c>
      <c r="C9965" s="156" t="s">
        <v>369</v>
      </c>
      <c r="D9965" t="s">
        <v>12228</v>
      </c>
      <c r="E9965" t="s">
        <v>11699</v>
      </c>
      <c r="F9965" s="155" t="s">
        <v>11699</v>
      </c>
      <c r="G9965" s="156" t="s">
        <v>400</v>
      </c>
      <c r="H9965" s="155" t="str">
        <f>IF(Proc[[#This Row],[type]]="LFF (MDG-F)",MID(Proc[[#This Row],[Obj]],13,10),"")</f>
        <v/>
      </c>
      <c r="I9965" s="156"/>
      <c r="J9965" s="155" t="b">
        <f>Proc[[#This Row],[Requested]]=Proc[[#This Row],[CurrentParent]]</f>
        <v>1</v>
      </c>
      <c r="K9965" s="155" t="str">
        <f>IF(Proc[[#This Row],[Author]]="Marcela Urrego",VLOOKUP(LEFT(Proc[[#This Row],[Requested]],1),Table3[#All],2,0),VLOOKUP(Proc[[#This Row],[Author]],Table4[],2,0))</f>
        <v>HC</v>
      </c>
      <c r="L9965" s="155" t="s">
        <v>7801</v>
      </c>
      <c r="M9965" s="140">
        <v>46106</v>
      </c>
      <c r="N9965" s="140"/>
      <c r="O9965" s="140"/>
      <c r="P9965" s="140" t="str">
        <f ca="1">IF(Proc[[#This Row],[DaysAgeing]]&gt;5,"yep","on track")</f>
        <v>yep</v>
      </c>
      <c r="Q9965" s="2">
        <f ca="1">IF(Proc[[#This Row],[DateClosed]]="",ABS(NETWORKDAYS(Proc[[#This Row],[DateOpened]],TODAY()))-1,ABS(NETWORKDAYS(Proc[[#This Row],[DateOpened]],Proc[[#This Row],[DateClosed]]))-1)</f>
        <v>7</v>
      </c>
      <c r="R9965" s="140" t="s">
        <v>476</v>
      </c>
      <c r="S9965" s="155"/>
      <c r="T9965" s="155"/>
    </row>
    <row r="9966" spans="1:20" hidden="1">
      <c r="A9966" s="156" t="s">
        <v>11874</v>
      </c>
      <c r="B9966" s="155" t="str">
        <f>IFERROR(VLOOKUP(Proc[[#This Row],[App]],Table2[],3,0),"open")</f>
        <v>ok</v>
      </c>
      <c r="C9966" s="156" t="s">
        <v>369</v>
      </c>
      <c r="D9966" t="s">
        <v>12229</v>
      </c>
      <c r="E9966" t="s">
        <v>11699</v>
      </c>
      <c r="F9966" s="155" t="s">
        <v>11699</v>
      </c>
      <c r="G9966" s="156" t="s">
        <v>400</v>
      </c>
      <c r="H9966" s="155" t="str">
        <f>IF(Proc[[#This Row],[type]]="LFF (MDG-F)",MID(Proc[[#This Row],[Obj]],13,10),"")</f>
        <v/>
      </c>
      <c r="I9966" s="156"/>
      <c r="J9966" s="155" t="b">
        <f>Proc[[#This Row],[Requested]]=Proc[[#This Row],[CurrentParent]]</f>
        <v>1</v>
      </c>
      <c r="K9966" s="155" t="str">
        <f>IF(Proc[[#This Row],[Author]]="Marcela Urrego",VLOOKUP(LEFT(Proc[[#This Row],[Requested]],1),Table3[#All],2,0),VLOOKUP(Proc[[#This Row],[Author]],Table4[],2,0))</f>
        <v>HC</v>
      </c>
      <c r="L9966" s="155" t="s">
        <v>7801</v>
      </c>
      <c r="M9966" s="140">
        <v>46106</v>
      </c>
      <c r="N9966" s="140"/>
      <c r="O9966" s="140"/>
      <c r="P9966" s="140" t="str">
        <f ca="1">IF(Proc[[#This Row],[DaysAgeing]]&gt;5,"yep","on track")</f>
        <v>yep</v>
      </c>
      <c r="Q9966" s="2">
        <f ca="1">IF(Proc[[#This Row],[DateClosed]]="",ABS(NETWORKDAYS(Proc[[#This Row],[DateOpened]],TODAY()))-1,ABS(NETWORKDAYS(Proc[[#This Row],[DateOpened]],Proc[[#This Row],[DateClosed]]))-1)</f>
        <v>7</v>
      </c>
      <c r="R9966" s="140" t="s">
        <v>476</v>
      </c>
      <c r="S9966" s="155"/>
      <c r="T9966" s="155"/>
    </row>
    <row r="9967" spans="1:20" hidden="1">
      <c r="A9967" s="156" t="s">
        <v>11874</v>
      </c>
      <c r="B9967" s="155" t="str">
        <f>IFERROR(VLOOKUP(Proc[[#This Row],[App]],Table2[],3,0),"open")</f>
        <v>ok</v>
      </c>
      <c r="C9967" s="156" t="s">
        <v>369</v>
      </c>
      <c r="D9967" t="s">
        <v>12230</v>
      </c>
      <c r="E9967" t="s">
        <v>11699</v>
      </c>
      <c r="F9967" s="155" t="s">
        <v>11699</v>
      </c>
      <c r="G9967" s="156" t="s">
        <v>400</v>
      </c>
      <c r="H9967" s="155" t="str">
        <f>IF(Proc[[#This Row],[type]]="LFF (MDG-F)",MID(Proc[[#This Row],[Obj]],13,10),"")</f>
        <v/>
      </c>
      <c r="I9967" s="156"/>
      <c r="J9967" s="155" t="b">
        <f>Proc[[#This Row],[Requested]]=Proc[[#This Row],[CurrentParent]]</f>
        <v>1</v>
      </c>
      <c r="K9967" s="155" t="str">
        <f>IF(Proc[[#This Row],[Author]]="Marcela Urrego",VLOOKUP(LEFT(Proc[[#This Row],[Requested]],1),Table3[#All],2,0),VLOOKUP(Proc[[#This Row],[Author]],Table4[],2,0))</f>
        <v>HC</v>
      </c>
      <c r="L9967" s="155" t="s">
        <v>7801</v>
      </c>
      <c r="M9967" s="140">
        <v>46106</v>
      </c>
      <c r="N9967" s="140"/>
      <c r="O9967" s="140"/>
      <c r="P9967" s="140" t="str">
        <f ca="1">IF(Proc[[#This Row],[DaysAgeing]]&gt;5,"yep","on track")</f>
        <v>yep</v>
      </c>
      <c r="Q9967" s="2">
        <f ca="1">IF(Proc[[#This Row],[DateClosed]]="",ABS(NETWORKDAYS(Proc[[#This Row],[DateOpened]],TODAY()))-1,ABS(NETWORKDAYS(Proc[[#This Row],[DateOpened]],Proc[[#This Row],[DateClosed]]))-1)</f>
        <v>7</v>
      </c>
      <c r="R9967" s="140" t="s">
        <v>476</v>
      </c>
      <c r="S9967" s="155"/>
      <c r="T9967" s="155"/>
    </row>
    <row r="9968" spans="1:20" hidden="1">
      <c r="A9968" s="156" t="s">
        <v>11874</v>
      </c>
      <c r="B9968" s="155" t="str">
        <f>IFERROR(VLOOKUP(Proc[[#This Row],[App]],Table2[],3,0),"open")</f>
        <v>ok</v>
      </c>
      <c r="C9968" s="156" t="s">
        <v>369</v>
      </c>
      <c r="D9968" t="s">
        <v>12231</v>
      </c>
      <c r="E9968" t="s">
        <v>11699</v>
      </c>
      <c r="F9968" s="155" t="s">
        <v>11699</v>
      </c>
      <c r="G9968" s="156" t="s">
        <v>400</v>
      </c>
      <c r="H9968" s="155" t="str">
        <f>IF(Proc[[#This Row],[type]]="LFF (MDG-F)",MID(Proc[[#This Row],[Obj]],13,10),"")</f>
        <v/>
      </c>
      <c r="I9968" s="156"/>
      <c r="J9968" s="155" t="b">
        <f>Proc[[#This Row],[Requested]]=Proc[[#This Row],[CurrentParent]]</f>
        <v>1</v>
      </c>
      <c r="K9968" s="155" t="str">
        <f>IF(Proc[[#This Row],[Author]]="Marcela Urrego",VLOOKUP(LEFT(Proc[[#This Row],[Requested]],1),Table3[#All],2,0),VLOOKUP(Proc[[#This Row],[Author]],Table4[],2,0))</f>
        <v>HC</v>
      </c>
      <c r="L9968" s="155" t="s">
        <v>7801</v>
      </c>
      <c r="M9968" s="140">
        <v>46106</v>
      </c>
      <c r="N9968" s="140"/>
      <c r="O9968" s="140"/>
      <c r="P9968" s="140" t="str">
        <f ca="1">IF(Proc[[#This Row],[DaysAgeing]]&gt;5,"yep","on track")</f>
        <v>yep</v>
      </c>
      <c r="Q9968" s="2">
        <f ca="1">IF(Proc[[#This Row],[DateClosed]]="",ABS(NETWORKDAYS(Proc[[#This Row],[DateOpened]],TODAY()))-1,ABS(NETWORKDAYS(Proc[[#This Row],[DateOpened]],Proc[[#This Row],[DateClosed]]))-1)</f>
        <v>7</v>
      </c>
      <c r="R9968" s="140" t="s">
        <v>476</v>
      </c>
      <c r="S9968" s="155"/>
      <c r="T9968" s="155"/>
    </row>
    <row r="9969" spans="1:20" hidden="1">
      <c r="A9969" s="156" t="s">
        <v>11874</v>
      </c>
      <c r="B9969" s="155" t="str">
        <f>IFERROR(VLOOKUP(Proc[[#This Row],[App]],Table2[],3,0),"open")</f>
        <v>ok</v>
      </c>
      <c r="C9969" s="156" t="s">
        <v>369</v>
      </c>
      <c r="D9969" t="s">
        <v>12232</v>
      </c>
      <c r="E9969" t="s">
        <v>11699</v>
      </c>
      <c r="F9969" s="155" t="s">
        <v>11699</v>
      </c>
      <c r="G9969" s="156" t="s">
        <v>400</v>
      </c>
      <c r="H9969" s="155" t="str">
        <f>IF(Proc[[#This Row],[type]]="LFF (MDG-F)",MID(Proc[[#This Row],[Obj]],13,10),"")</f>
        <v/>
      </c>
      <c r="I9969" s="156"/>
      <c r="J9969" s="155" t="b">
        <f>Proc[[#This Row],[Requested]]=Proc[[#This Row],[CurrentParent]]</f>
        <v>1</v>
      </c>
      <c r="K9969" s="155" t="str">
        <f>IF(Proc[[#This Row],[Author]]="Marcela Urrego",VLOOKUP(LEFT(Proc[[#This Row],[Requested]],1),Table3[#All],2,0),VLOOKUP(Proc[[#This Row],[Author]],Table4[],2,0))</f>
        <v>HC</v>
      </c>
      <c r="L9969" s="155" t="s">
        <v>7801</v>
      </c>
      <c r="M9969" s="140">
        <v>46106</v>
      </c>
      <c r="N9969" s="140"/>
      <c r="O9969" s="140"/>
      <c r="P9969" s="140" t="str">
        <f ca="1">IF(Proc[[#This Row],[DaysAgeing]]&gt;5,"yep","on track")</f>
        <v>yep</v>
      </c>
      <c r="Q9969" s="2">
        <f ca="1">IF(Proc[[#This Row],[DateClosed]]="",ABS(NETWORKDAYS(Proc[[#This Row],[DateOpened]],TODAY()))-1,ABS(NETWORKDAYS(Proc[[#This Row],[DateOpened]],Proc[[#This Row],[DateClosed]]))-1)</f>
        <v>7</v>
      </c>
      <c r="R9969" s="140" t="s">
        <v>476</v>
      </c>
      <c r="S9969" s="155"/>
      <c r="T9969" s="155"/>
    </row>
    <row r="9970" spans="1:20" hidden="1">
      <c r="A9970" s="156" t="s">
        <v>11874</v>
      </c>
      <c r="B9970" s="155" t="str">
        <f>IFERROR(VLOOKUP(Proc[[#This Row],[App]],Table2[],3,0),"open")</f>
        <v>ok</v>
      </c>
      <c r="C9970" s="156" t="s">
        <v>369</v>
      </c>
      <c r="D9970" t="s">
        <v>12233</v>
      </c>
      <c r="E9970" t="s">
        <v>11699</v>
      </c>
      <c r="F9970" s="155" t="s">
        <v>11699</v>
      </c>
      <c r="G9970" s="156" t="s">
        <v>400</v>
      </c>
      <c r="H9970" s="155" t="str">
        <f>IF(Proc[[#This Row],[type]]="LFF (MDG-F)",MID(Proc[[#This Row],[Obj]],13,10),"")</f>
        <v/>
      </c>
      <c r="I9970" s="156"/>
      <c r="J9970" s="155" t="b">
        <f>Proc[[#This Row],[Requested]]=Proc[[#This Row],[CurrentParent]]</f>
        <v>1</v>
      </c>
      <c r="K9970" s="155" t="str">
        <f>IF(Proc[[#This Row],[Author]]="Marcela Urrego",VLOOKUP(LEFT(Proc[[#This Row],[Requested]],1),Table3[#All],2,0),VLOOKUP(Proc[[#This Row],[Author]],Table4[],2,0))</f>
        <v>HC</v>
      </c>
      <c r="L9970" s="155" t="s">
        <v>7801</v>
      </c>
      <c r="M9970" s="140">
        <v>46106</v>
      </c>
      <c r="N9970" s="140"/>
      <c r="O9970" s="140"/>
      <c r="P9970" s="140" t="str">
        <f ca="1">IF(Proc[[#This Row],[DaysAgeing]]&gt;5,"yep","on track")</f>
        <v>yep</v>
      </c>
      <c r="Q9970" s="2">
        <f ca="1">IF(Proc[[#This Row],[DateClosed]]="",ABS(NETWORKDAYS(Proc[[#This Row],[DateOpened]],TODAY()))-1,ABS(NETWORKDAYS(Proc[[#This Row],[DateOpened]],Proc[[#This Row],[DateClosed]]))-1)</f>
        <v>7</v>
      </c>
      <c r="R9970" s="140" t="s">
        <v>476</v>
      </c>
      <c r="S9970" s="155"/>
      <c r="T9970" s="155"/>
    </row>
    <row r="9971" spans="1:20" hidden="1">
      <c r="A9971" s="156" t="s">
        <v>11874</v>
      </c>
      <c r="B9971" s="155" t="str">
        <f>IFERROR(VLOOKUP(Proc[[#This Row],[App]],Table2[],3,0),"open")</f>
        <v>ok</v>
      </c>
      <c r="C9971" s="156" t="s">
        <v>369</v>
      </c>
      <c r="D9971" t="s">
        <v>12234</v>
      </c>
      <c r="E9971" t="s">
        <v>11699</v>
      </c>
      <c r="F9971" s="155" t="s">
        <v>11699</v>
      </c>
      <c r="G9971" s="156" t="s">
        <v>400</v>
      </c>
      <c r="H9971" s="155" t="str">
        <f>IF(Proc[[#This Row],[type]]="LFF (MDG-F)",MID(Proc[[#This Row],[Obj]],13,10),"")</f>
        <v/>
      </c>
      <c r="I9971" s="156"/>
      <c r="J9971" s="155" t="b">
        <f>Proc[[#This Row],[Requested]]=Proc[[#This Row],[CurrentParent]]</f>
        <v>1</v>
      </c>
      <c r="K9971" s="155" t="str">
        <f>IF(Proc[[#This Row],[Author]]="Marcela Urrego",VLOOKUP(LEFT(Proc[[#This Row],[Requested]],1),Table3[#All],2,0),VLOOKUP(Proc[[#This Row],[Author]],Table4[],2,0))</f>
        <v>HC</v>
      </c>
      <c r="L9971" s="155" t="s">
        <v>7801</v>
      </c>
      <c r="M9971" s="140">
        <v>46106</v>
      </c>
      <c r="N9971" s="140"/>
      <c r="O9971" s="140"/>
      <c r="P9971" s="140" t="str">
        <f ca="1">IF(Proc[[#This Row],[DaysAgeing]]&gt;5,"yep","on track")</f>
        <v>yep</v>
      </c>
      <c r="Q9971" s="2">
        <f ca="1">IF(Proc[[#This Row],[DateClosed]]="",ABS(NETWORKDAYS(Proc[[#This Row],[DateOpened]],TODAY()))-1,ABS(NETWORKDAYS(Proc[[#This Row],[DateOpened]],Proc[[#This Row],[DateClosed]]))-1)</f>
        <v>7</v>
      </c>
      <c r="R9971" s="140" t="s">
        <v>476</v>
      </c>
      <c r="S9971" s="155"/>
      <c r="T9971" s="155"/>
    </row>
    <row r="9972" spans="1:20" hidden="1">
      <c r="A9972" s="156" t="s">
        <v>11874</v>
      </c>
      <c r="B9972" s="155" t="str">
        <f>IFERROR(VLOOKUP(Proc[[#This Row],[App]],Table2[],3,0),"open")</f>
        <v>ok</v>
      </c>
      <c r="C9972" s="156" t="s">
        <v>369</v>
      </c>
      <c r="D9972" t="s">
        <v>12235</v>
      </c>
      <c r="E9972" t="s">
        <v>11699</v>
      </c>
      <c r="F9972" s="155" t="s">
        <v>11699</v>
      </c>
      <c r="G9972" s="156" t="s">
        <v>400</v>
      </c>
      <c r="H9972" s="155" t="str">
        <f>IF(Proc[[#This Row],[type]]="LFF (MDG-F)",MID(Proc[[#This Row],[Obj]],13,10),"")</f>
        <v/>
      </c>
      <c r="I9972" s="156"/>
      <c r="J9972" s="155" t="b">
        <f>Proc[[#This Row],[Requested]]=Proc[[#This Row],[CurrentParent]]</f>
        <v>1</v>
      </c>
      <c r="K9972" s="155" t="str">
        <f>IF(Proc[[#This Row],[Author]]="Marcela Urrego",VLOOKUP(LEFT(Proc[[#This Row],[Requested]],1),Table3[#All],2,0),VLOOKUP(Proc[[#This Row],[Author]],Table4[],2,0))</f>
        <v>HC</v>
      </c>
      <c r="L9972" s="155" t="s">
        <v>7801</v>
      </c>
      <c r="M9972" s="140">
        <v>46106</v>
      </c>
      <c r="N9972" s="140"/>
      <c r="O9972" s="140"/>
      <c r="P9972" s="140" t="str">
        <f ca="1">IF(Proc[[#This Row],[DaysAgeing]]&gt;5,"yep","on track")</f>
        <v>yep</v>
      </c>
      <c r="Q9972" s="2">
        <f ca="1">IF(Proc[[#This Row],[DateClosed]]="",ABS(NETWORKDAYS(Proc[[#This Row],[DateOpened]],TODAY()))-1,ABS(NETWORKDAYS(Proc[[#This Row],[DateOpened]],Proc[[#This Row],[DateClosed]]))-1)</f>
        <v>7</v>
      </c>
      <c r="R9972" s="140" t="s">
        <v>476</v>
      </c>
      <c r="S9972" s="155"/>
      <c r="T9972" s="155"/>
    </row>
    <row r="9973" spans="1:20" hidden="1">
      <c r="A9973" s="156" t="s">
        <v>11874</v>
      </c>
      <c r="B9973" s="155" t="str">
        <f>IFERROR(VLOOKUP(Proc[[#This Row],[App]],Table2[],3,0),"open")</f>
        <v>ok</v>
      </c>
      <c r="C9973" s="156" t="s">
        <v>369</v>
      </c>
      <c r="D9973" t="s">
        <v>12236</v>
      </c>
      <c r="E9973" t="s">
        <v>11699</v>
      </c>
      <c r="F9973" s="155" t="s">
        <v>11699</v>
      </c>
      <c r="G9973" s="156" t="s">
        <v>400</v>
      </c>
      <c r="H9973" s="155" t="str">
        <f>IF(Proc[[#This Row],[type]]="LFF (MDG-F)",MID(Proc[[#This Row],[Obj]],13,10),"")</f>
        <v/>
      </c>
      <c r="I9973" s="156"/>
      <c r="J9973" s="155" t="b">
        <f>Proc[[#This Row],[Requested]]=Proc[[#This Row],[CurrentParent]]</f>
        <v>1</v>
      </c>
      <c r="K9973" s="155" t="str">
        <f>IF(Proc[[#This Row],[Author]]="Marcela Urrego",VLOOKUP(LEFT(Proc[[#This Row],[Requested]],1),Table3[#All],2,0),VLOOKUP(Proc[[#This Row],[Author]],Table4[],2,0))</f>
        <v>HC</v>
      </c>
      <c r="L9973" s="155" t="s">
        <v>7801</v>
      </c>
      <c r="M9973" s="140">
        <v>46106</v>
      </c>
      <c r="N9973" s="140"/>
      <c r="O9973" s="140"/>
      <c r="P9973" s="140" t="str">
        <f ca="1">IF(Proc[[#This Row],[DaysAgeing]]&gt;5,"yep","on track")</f>
        <v>yep</v>
      </c>
      <c r="Q9973" s="2">
        <f ca="1">IF(Proc[[#This Row],[DateClosed]]="",ABS(NETWORKDAYS(Proc[[#This Row],[DateOpened]],TODAY()))-1,ABS(NETWORKDAYS(Proc[[#This Row],[DateOpened]],Proc[[#This Row],[DateClosed]]))-1)</f>
        <v>7</v>
      </c>
      <c r="R9973" s="140" t="s">
        <v>476</v>
      </c>
      <c r="S9973" s="155"/>
      <c r="T9973" s="155"/>
    </row>
    <row r="9974" spans="1:20" hidden="1">
      <c r="A9974" s="156" t="s">
        <v>11874</v>
      </c>
      <c r="B9974" s="155" t="str">
        <f>IFERROR(VLOOKUP(Proc[[#This Row],[App]],Table2[],3,0),"open")</f>
        <v>ok</v>
      </c>
      <c r="C9974" s="156" t="s">
        <v>369</v>
      </c>
      <c r="D9974" t="s">
        <v>12237</v>
      </c>
      <c r="E9974" t="s">
        <v>11699</v>
      </c>
      <c r="F9974" s="155" t="s">
        <v>11699</v>
      </c>
      <c r="G9974" s="156" t="s">
        <v>400</v>
      </c>
      <c r="H9974" s="155" t="str">
        <f>IF(Proc[[#This Row],[type]]="LFF (MDG-F)",MID(Proc[[#This Row],[Obj]],13,10),"")</f>
        <v/>
      </c>
      <c r="I9974" s="156"/>
      <c r="J9974" s="155" t="b">
        <f>Proc[[#This Row],[Requested]]=Proc[[#This Row],[CurrentParent]]</f>
        <v>1</v>
      </c>
      <c r="K9974" s="155" t="str">
        <f>IF(Proc[[#This Row],[Author]]="Marcela Urrego",VLOOKUP(LEFT(Proc[[#This Row],[Requested]],1),Table3[#All],2,0),VLOOKUP(Proc[[#This Row],[Author]],Table4[],2,0))</f>
        <v>HC</v>
      </c>
      <c r="L9974" s="155" t="s">
        <v>7801</v>
      </c>
      <c r="M9974" s="140">
        <v>46106</v>
      </c>
      <c r="N9974" s="140"/>
      <c r="O9974" s="140"/>
      <c r="P9974" s="140" t="str">
        <f ca="1">IF(Proc[[#This Row],[DaysAgeing]]&gt;5,"yep","on track")</f>
        <v>yep</v>
      </c>
      <c r="Q9974" s="2">
        <f ca="1">IF(Proc[[#This Row],[DateClosed]]="",ABS(NETWORKDAYS(Proc[[#This Row],[DateOpened]],TODAY()))-1,ABS(NETWORKDAYS(Proc[[#This Row],[DateOpened]],Proc[[#This Row],[DateClosed]]))-1)</f>
        <v>7</v>
      </c>
      <c r="R9974" s="140" t="s">
        <v>476</v>
      </c>
      <c r="S9974" s="155"/>
      <c r="T9974" s="155"/>
    </row>
    <row r="9975" spans="1:20" hidden="1">
      <c r="A9975" s="156" t="s">
        <v>11874</v>
      </c>
      <c r="B9975" s="155" t="str">
        <f>IFERROR(VLOOKUP(Proc[[#This Row],[App]],Table2[],3,0),"open")</f>
        <v>ok</v>
      </c>
      <c r="C9975" s="156" t="s">
        <v>369</v>
      </c>
      <c r="D9975" t="s">
        <v>12238</v>
      </c>
      <c r="E9975" t="s">
        <v>11699</v>
      </c>
      <c r="F9975" s="155" t="s">
        <v>11699</v>
      </c>
      <c r="G9975" s="156" t="s">
        <v>400</v>
      </c>
      <c r="H9975" s="155" t="str">
        <f>IF(Proc[[#This Row],[type]]="LFF (MDG-F)",MID(Proc[[#This Row],[Obj]],13,10),"")</f>
        <v/>
      </c>
      <c r="I9975" s="156"/>
      <c r="J9975" s="155" t="b">
        <f>Proc[[#This Row],[Requested]]=Proc[[#This Row],[CurrentParent]]</f>
        <v>1</v>
      </c>
      <c r="K9975" s="155" t="str">
        <f>IF(Proc[[#This Row],[Author]]="Marcela Urrego",VLOOKUP(LEFT(Proc[[#This Row],[Requested]],1),Table3[#All],2,0),VLOOKUP(Proc[[#This Row],[Author]],Table4[],2,0))</f>
        <v>HC</v>
      </c>
      <c r="L9975" s="155" t="s">
        <v>7801</v>
      </c>
      <c r="M9975" s="140">
        <v>46106</v>
      </c>
      <c r="N9975" s="140"/>
      <c r="O9975" s="140"/>
      <c r="P9975" s="140" t="str">
        <f ca="1">IF(Proc[[#This Row],[DaysAgeing]]&gt;5,"yep","on track")</f>
        <v>yep</v>
      </c>
      <c r="Q9975" s="2">
        <f ca="1">IF(Proc[[#This Row],[DateClosed]]="",ABS(NETWORKDAYS(Proc[[#This Row],[DateOpened]],TODAY()))-1,ABS(NETWORKDAYS(Proc[[#This Row],[DateOpened]],Proc[[#This Row],[DateClosed]]))-1)</f>
        <v>7</v>
      </c>
      <c r="R9975" s="140" t="s">
        <v>476</v>
      </c>
      <c r="S9975" s="155"/>
      <c r="T9975" s="155"/>
    </row>
    <row r="9976" spans="1:20" hidden="1">
      <c r="A9976" s="156" t="s">
        <v>11874</v>
      </c>
      <c r="B9976" s="155" t="str">
        <f>IFERROR(VLOOKUP(Proc[[#This Row],[App]],Table2[],3,0),"open")</f>
        <v>ok</v>
      </c>
      <c r="C9976" s="156" t="s">
        <v>369</v>
      </c>
      <c r="D9976" t="s">
        <v>12239</v>
      </c>
      <c r="E9976" t="s">
        <v>11699</v>
      </c>
      <c r="F9976" s="155" t="s">
        <v>11699</v>
      </c>
      <c r="G9976" s="156" t="s">
        <v>400</v>
      </c>
      <c r="H9976" s="155" t="str">
        <f>IF(Proc[[#This Row],[type]]="LFF (MDG-F)",MID(Proc[[#This Row],[Obj]],13,10),"")</f>
        <v/>
      </c>
      <c r="I9976" s="156"/>
      <c r="J9976" s="155" t="b">
        <f>Proc[[#This Row],[Requested]]=Proc[[#This Row],[CurrentParent]]</f>
        <v>1</v>
      </c>
      <c r="K9976" s="155" t="str">
        <f>IF(Proc[[#This Row],[Author]]="Marcela Urrego",VLOOKUP(LEFT(Proc[[#This Row],[Requested]],1),Table3[#All],2,0),VLOOKUP(Proc[[#This Row],[Author]],Table4[],2,0))</f>
        <v>HC</v>
      </c>
      <c r="L9976" s="155" t="s">
        <v>7801</v>
      </c>
      <c r="M9976" s="140">
        <v>46106</v>
      </c>
      <c r="N9976" s="140"/>
      <c r="O9976" s="140"/>
      <c r="P9976" s="140" t="str">
        <f ca="1">IF(Proc[[#This Row],[DaysAgeing]]&gt;5,"yep","on track")</f>
        <v>yep</v>
      </c>
      <c r="Q9976" s="2">
        <f ca="1">IF(Proc[[#This Row],[DateClosed]]="",ABS(NETWORKDAYS(Proc[[#This Row],[DateOpened]],TODAY()))-1,ABS(NETWORKDAYS(Proc[[#This Row],[DateOpened]],Proc[[#This Row],[DateClosed]]))-1)</f>
        <v>7</v>
      </c>
      <c r="R9976" s="140" t="s">
        <v>476</v>
      </c>
      <c r="S9976" s="155"/>
      <c r="T9976" s="155"/>
    </row>
    <row r="9977" spans="1:20" hidden="1">
      <c r="A9977" s="156" t="s">
        <v>11874</v>
      </c>
      <c r="B9977" s="155" t="str">
        <f>IFERROR(VLOOKUP(Proc[[#This Row],[App]],Table2[],3,0),"open")</f>
        <v>ok</v>
      </c>
      <c r="C9977" s="156" t="s">
        <v>369</v>
      </c>
      <c r="D9977" t="s">
        <v>12240</v>
      </c>
      <c r="E9977" t="s">
        <v>11699</v>
      </c>
      <c r="F9977" s="155" t="s">
        <v>11699</v>
      </c>
      <c r="G9977" s="156" t="s">
        <v>400</v>
      </c>
      <c r="H9977" s="155" t="str">
        <f>IF(Proc[[#This Row],[type]]="LFF (MDG-F)",MID(Proc[[#This Row],[Obj]],13,10),"")</f>
        <v/>
      </c>
      <c r="I9977" s="156"/>
      <c r="J9977" s="155" t="b">
        <f>Proc[[#This Row],[Requested]]=Proc[[#This Row],[CurrentParent]]</f>
        <v>1</v>
      </c>
      <c r="K9977" s="155" t="str">
        <f>IF(Proc[[#This Row],[Author]]="Marcela Urrego",VLOOKUP(LEFT(Proc[[#This Row],[Requested]],1),Table3[#All],2,0),VLOOKUP(Proc[[#This Row],[Author]],Table4[],2,0))</f>
        <v>HC</v>
      </c>
      <c r="L9977" s="155" t="s">
        <v>7801</v>
      </c>
      <c r="M9977" s="140">
        <v>46106</v>
      </c>
      <c r="N9977" s="140"/>
      <c r="O9977" s="140"/>
      <c r="P9977" s="140" t="str">
        <f ca="1">IF(Proc[[#This Row],[DaysAgeing]]&gt;5,"yep","on track")</f>
        <v>yep</v>
      </c>
      <c r="Q9977" s="2">
        <f ca="1">IF(Proc[[#This Row],[DateClosed]]="",ABS(NETWORKDAYS(Proc[[#This Row],[DateOpened]],TODAY()))-1,ABS(NETWORKDAYS(Proc[[#This Row],[DateOpened]],Proc[[#This Row],[DateClosed]]))-1)</f>
        <v>7</v>
      </c>
      <c r="R9977" s="140" t="s">
        <v>476</v>
      </c>
      <c r="S9977" s="155"/>
      <c r="T9977" s="155"/>
    </row>
    <row r="9978" spans="1:20" hidden="1">
      <c r="A9978" s="156" t="s">
        <v>11874</v>
      </c>
      <c r="B9978" s="155" t="str">
        <f>IFERROR(VLOOKUP(Proc[[#This Row],[App]],Table2[],3,0),"open")</f>
        <v>ok</v>
      </c>
      <c r="C9978" s="156" t="s">
        <v>369</v>
      </c>
      <c r="D9978" t="s">
        <v>12241</v>
      </c>
      <c r="E9978" t="s">
        <v>11699</v>
      </c>
      <c r="F9978" s="155" t="s">
        <v>11699</v>
      </c>
      <c r="G9978" s="156" t="s">
        <v>400</v>
      </c>
      <c r="H9978" s="155" t="str">
        <f>IF(Proc[[#This Row],[type]]="LFF (MDG-F)",MID(Proc[[#This Row],[Obj]],13,10),"")</f>
        <v/>
      </c>
      <c r="I9978" s="156"/>
      <c r="J9978" s="155" t="b">
        <f>Proc[[#This Row],[Requested]]=Proc[[#This Row],[CurrentParent]]</f>
        <v>1</v>
      </c>
      <c r="K9978" s="155" t="str">
        <f>IF(Proc[[#This Row],[Author]]="Marcela Urrego",VLOOKUP(LEFT(Proc[[#This Row],[Requested]],1),Table3[#All],2,0),VLOOKUP(Proc[[#This Row],[Author]],Table4[],2,0))</f>
        <v>HC</v>
      </c>
      <c r="L9978" s="155" t="s">
        <v>7801</v>
      </c>
      <c r="M9978" s="140">
        <v>46106</v>
      </c>
      <c r="N9978" s="140"/>
      <c r="O9978" s="140"/>
      <c r="P9978" s="140" t="str">
        <f ca="1">IF(Proc[[#This Row],[DaysAgeing]]&gt;5,"yep","on track")</f>
        <v>yep</v>
      </c>
      <c r="Q9978" s="2">
        <f ca="1">IF(Proc[[#This Row],[DateClosed]]="",ABS(NETWORKDAYS(Proc[[#This Row],[DateOpened]],TODAY()))-1,ABS(NETWORKDAYS(Proc[[#This Row],[DateOpened]],Proc[[#This Row],[DateClosed]]))-1)</f>
        <v>7</v>
      </c>
      <c r="R9978" s="140" t="s">
        <v>476</v>
      </c>
      <c r="S9978" s="155"/>
      <c r="T9978" s="155"/>
    </row>
    <row r="9979" spans="1:20" hidden="1">
      <c r="A9979" s="156" t="s">
        <v>11874</v>
      </c>
      <c r="B9979" s="155" t="str">
        <f>IFERROR(VLOOKUP(Proc[[#This Row],[App]],Table2[],3,0),"open")</f>
        <v>ok</v>
      </c>
      <c r="C9979" s="156" t="s">
        <v>369</v>
      </c>
      <c r="D9979" t="s">
        <v>12242</v>
      </c>
      <c r="E9979" t="s">
        <v>11699</v>
      </c>
      <c r="F9979" s="155" t="s">
        <v>11699</v>
      </c>
      <c r="G9979" s="156" t="s">
        <v>400</v>
      </c>
      <c r="H9979" s="155" t="str">
        <f>IF(Proc[[#This Row],[type]]="LFF (MDG-F)",MID(Proc[[#This Row],[Obj]],13,10),"")</f>
        <v/>
      </c>
      <c r="I9979" s="156"/>
      <c r="J9979" s="155" t="b">
        <f>Proc[[#This Row],[Requested]]=Proc[[#This Row],[CurrentParent]]</f>
        <v>1</v>
      </c>
      <c r="K9979" s="155" t="str">
        <f>IF(Proc[[#This Row],[Author]]="Marcela Urrego",VLOOKUP(LEFT(Proc[[#This Row],[Requested]],1),Table3[#All],2,0),VLOOKUP(Proc[[#This Row],[Author]],Table4[],2,0))</f>
        <v>HC</v>
      </c>
      <c r="L9979" s="155" t="s">
        <v>7801</v>
      </c>
      <c r="M9979" s="140">
        <v>46106</v>
      </c>
      <c r="N9979" s="140"/>
      <c r="O9979" s="140"/>
      <c r="P9979" s="140" t="str">
        <f ca="1">IF(Proc[[#This Row],[DaysAgeing]]&gt;5,"yep","on track")</f>
        <v>yep</v>
      </c>
      <c r="Q9979" s="2">
        <f ca="1">IF(Proc[[#This Row],[DateClosed]]="",ABS(NETWORKDAYS(Proc[[#This Row],[DateOpened]],TODAY()))-1,ABS(NETWORKDAYS(Proc[[#This Row],[DateOpened]],Proc[[#This Row],[DateClosed]]))-1)</f>
        <v>7</v>
      </c>
      <c r="R9979" s="140" t="s">
        <v>476</v>
      </c>
      <c r="S9979" s="155"/>
      <c r="T9979" s="155"/>
    </row>
    <row r="9980" spans="1:20" hidden="1">
      <c r="A9980" s="156" t="s">
        <v>11874</v>
      </c>
      <c r="B9980" s="155" t="str">
        <f>IFERROR(VLOOKUP(Proc[[#This Row],[App]],Table2[],3,0),"open")</f>
        <v>ok</v>
      </c>
      <c r="C9980" s="156" t="s">
        <v>369</v>
      </c>
      <c r="D9980" t="s">
        <v>12243</v>
      </c>
      <c r="E9980" t="s">
        <v>11699</v>
      </c>
      <c r="F9980" s="155" t="s">
        <v>11699</v>
      </c>
      <c r="G9980" s="156" t="s">
        <v>400</v>
      </c>
      <c r="H9980" s="155" t="str">
        <f>IF(Proc[[#This Row],[type]]="LFF (MDG-F)",MID(Proc[[#This Row],[Obj]],13,10),"")</f>
        <v/>
      </c>
      <c r="I9980" s="156"/>
      <c r="J9980" s="155" t="b">
        <f>Proc[[#This Row],[Requested]]=Proc[[#This Row],[CurrentParent]]</f>
        <v>1</v>
      </c>
      <c r="K9980" s="155" t="str">
        <f>IF(Proc[[#This Row],[Author]]="Marcela Urrego",VLOOKUP(LEFT(Proc[[#This Row],[Requested]],1),Table3[#All],2,0),VLOOKUP(Proc[[#This Row],[Author]],Table4[],2,0))</f>
        <v>HC</v>
      </c>
      <c r="L9980" s="155" t="s">
        <v>7801</v>
      </c>
      <c r="M9980" s="140">
        <v>46106</v>
      </c>
      <c r="N9980" s="140"/>
      <c r="O9980" s="140"/>
      <c r="P9980" s="140" t="str">
        <f ca="1">IF(Proc[[#This Row],[DaysAgeing]]&gt;5,"yep","on track")</f>
        <v>yep</v>
      </c>
      <c r="Q9980" s="2">
        <f ca="1">IF(Proc[[#This Row],[DateClosed]]="",ABS(NETWORKDAYS(Proc[[#This Row],[DateOpened]],TODAY()))-1,ABS(NETWORKDAYS(Proc[[#This Row],[DateOpened]],Proc[[#This Row],[DateClosed]]))-1)</f>
        <v>7</v>
      </c>
      <c r="R9980" s="140" t="s">
        <v>476</v>
      </c>
      <c r="S9980" s="155"/>
      <c r="T9980" s="155"/>
    </row>
    <row r="9981" spans="1:20" hidden="1">
      <c r="A9981" s="156" t="s">
        <v>11874</v>
      </c>
      <c r="B9981" s="155" t="str">
        <f>IFERROR(VLOOKUP(Proc[[#This Row],[App]],Table2[],3,0),"open")</f>
        <v>ok</v>
      </c>
      <c r="C9981" s="156" t="s">
        <v>369</v>
      </c>
      <c r="D9981" t="s">
        <v>12244</v>
      </c>
      <c r="E9981" t="s">
        <v>11699</v>
      </c>
      <c r="F9981" s="155" t="s">
        <v>11699</v>
      </c>
      <c r="G9981" s="156" t="s">
        <v>400</v>
      </c>
      <c r="H9981" s="155" t="str">
        <f>IF(Proc[[#This Row],[type]]="LFF (MDG-F)",MID(Proc[[#This Row],[Obj]],13,10),"")</f>
        <v/>
      </c>
      <c r="I9981" s="156"/>
      <c r="J9981" s="155" t="b">
        <f>Proc[[#This Row],[Requested]]=Proc[[#This Row],[CurrentParent]]</f>
        <v>1</v>
      </c>
      <c r="K9981" s="155" t="str">
        <f>IF(Proc[[#This Row],[Author]]="Marcela Urrego",VLOOKUP(LEFT(Proc[[#This Row],[Requested]],1),Table3[#All],2,0),VLOOKUP(Proc[[#This Row],[Author]],Table4[],2,0))</f>
        <v>HC</v>
      </c>
      <c r="L9981" s="155" t="s">
        <v>7801</v>
      </c>
      <c r="M9981" s="140">
        <v>46106</v>
      </c>
      <c r="N9981" s="140"/>
      <c r="O9981" s="140"/>
      <c r="P9981" s="140" t="str">
        <f ca="1">IF(Proc[[#This Row],[DaysAgeing]]&gt;5,"yep","on track")</f>
        <v>yep</v>
      </c>
      <c r="Q9981" s="2">
        <f ca="1">IF(Proc[[#This Row],[DateClosed]]="",ABS(NETWORKDAYS(Proc[[#This Row],[DateOpened]],TODAY()))-1,ABS(NETWORKDAYS(Proc[[#This Row],[DateOpened]],Proc[[#This Row],[DateClosed]]))-1)</f>
        <v>7</v>
      </c>
      <c r="R9981" s="140" t="s">
        <v>476</v>
      </c>
      <c r="S9981" s="155"/>
      <c r="T9981" s="155"/>
    </row>
    <row r="9982" spans="1:20" hidden="1">
      <c r="A9982" s="156" t="s">
        <v>11874</v>
      </c>
      <c r="B9982" s="155" t="str">
        <f>IFERROR(VLOOKUP(Proc[[#This Row],[App]],Table2[],3,0),"open")</f>
        <v>ok</v>
      </c>
      <c r="C9982" s="156" t="s">
        <v>369</v>
      </c>
      <c r="D9982" t="s">
        <v>12245</v>
      </c>
      <c r="E9982" t="s">
        <v>11699</v>
      </c>
      <c r="F9982" s="155" t="s">
        <v>11699</v>
      </c>
      <c r="G9982" s="156" t="s">
        <v>400</v>
      </c>
      <c r="H9982" s="155" t="str">
        <f>IF(Proc[[#This Row],[type]]="LFF (MDG-F)",MID(Proc[[#This Row],[Obj]],13,10),"")</f>
        <v/>
      </c>
      <c r="I9982" s="156"/>
      <c r="J9982" s="155" t="b">
        <f>Proc[[#This Row],[Requested]]=Proc[[#This Row],[CurrentParent]]</f>
        <v>1</v>
      </c>
      <c r="K9982" s="155" t="str">
        <f>IF(Proc[[#This Row],[Author]]="Marcela Urrego",VLOOKUP(LEFT(Proc[[#This Row],[Requested]],1),Table3[#All],2,0),VLOOKUP(Proc[[#This Row],[Author]],Table4[],2,0))</f>
        <v>HC</v>
      </c>
      <c r="L9982" s="155" t="s">
        <v>7801</v>
      </c>
      <c r="M9982" s="140">
        <v>46106</v>
      </c>
      <c r="N9982" s="140"/>
      <c r="O9982" s="140"/>
      <c r="P9982" s="140" t="str">
        <f ca="1">IF(Proc[[#This Row],[DaysAgeing]]&gt;5,"yep","on track")</f>
        <v>yep</v>
      </c>
      <c r="Q9982" s="2">
        <f ca="1">IF(Proc[[#This Row],[DateClosed]]="",ABS(NETWORKDAYS(Proc[[#This Row],[DateOpened]],TODAY()))-1,ABS(NETWORKDAYS(Proc[[#This Row],[DateOpened]],Proc[[#This Row],[DateClosed]]))-1)</f>
        <v>7</v>
      </c>
      <c r="R9982" s="140" t="s">
        <v>476</v>
      </c>
      <c r="S9982" s="155"/>
      <c r="T9982" s="155"/>
    </row>
    <row r="9983" spans="1:20" hidden="1">
      <c r="A9983" s="156" t="s">
        <v>11874</v>
      </c>
      <c r="B9983" s="155" t="str">
        <f>IFERROR(VLOOKUP(Proc[[#This Row],[App]],Table2[],3,0),"open")</f>
        <v>ok</v>
      </c>
      <c r="C9983" s="156" t="s">
        <v>369</v>
      </c>
      <c r="D9983" t="s">
        <v>12246</v>
      </c>
      <c r="E9983" t="s">
        <v>11699</v>
      </c>
      <c r="F9983" s="155" t="s">
        <v>11699</v>
      </c>
      <c r="G9983" s="156" t="s">
        <v>400</v>
      </c>
      <c r="H9983" s="155" t="str">
        <f>IF(Proc[[#This Row],[type]]="LFF (MDG-F)",MID(Proc[[#This Row],[Obj]],13,10),"")</f>
        <v/>
      </c>
      <c r="I9983" s="156"/>
      <c r="J9983" s="155" t="b">
        <f>Proc[[#This Row],[Requested]]=Proc[[#This Row],[CurrentParent]]</f>
        <v>1</v>
      </c>
      <c r="K9983" s="155" t="str">
        <f>IF(Proc[[#This Row],[Author]]="Marcela Urrego",VLOOKUP(LEFT(Proc[[#This Row],[Requested]],1),Table3[#All],2,0),VLOOKUP(Proc[[#This Row],[Author]],Table4[],2,0))</f>
        <v>HC</v>
      </c>
      <c r="L9983" s="155" t="s">
        <v>7801</v>
      </c>
      <c r="M9983" s="140">
        <v>46106</v>
      </c>
      <c r="N9983" s="140"/>
      <c r="O9983" s="140"/>
      <c r="P9983" s="140" t="str">
        <f ca="1">IF(Proc[[#This Row],[DaysAgeing]]&gt;5,"yep","on track")</f>
        <v>yep</v>
      </c>
      <c r="Q9983" s="2">
        <f ca="1">IF(Proc[[#This Row],[DateClosed]]="",ABS(NETWORKDAYS(Proc[[#This Row],[DateOpened]],TODAY()))-1,ABS(NETWORKDAYS(Proc[[#This Row],[DateOpened]],Proc[[#This Row],[DateClosed]]))-1)</f>
        <v>7</v>
      </c>
      <c r="R9983" s="140" t="s">
        <v>476</v>
      </c>
      <c r="S9983" s="155"/>
      <c r="T9983" s="155"/>
    </row>
    <row r="9984" spans="1:20" hidden="1">
      <c r="A9984" s="156" t="s">
        <v>11874</v>
      </c>
      <c r="B9984" s="155" t="str">
        <f>IFERROR(VLOOKUP(Proc[[#This Row],[App]],Table2[],3,0),"open")</f>
        <v>ok</v>
      </c>
      <c r="C9984" s="156" t="s">
        <v>369</v>
      </c>
      <c r="D9984" t="s">
        <v>12247</v>
      </c>
      <c r="E9984" t="s">
        <v>11699</v>
      </c>
      <c r="F9984" s="155" t="s">
        <v>11699</v>
      </c>
      <c r="G9984" s="156" t="s">
        <v>400</v>
      </c>
      <c r="H9984" s="155" t="str">
        <f>IF(Proc[[#This Row],[type]]="LFF (MDG-F)",MID(Proc[[#This Row],[Obj]],13,10),"")</f>
        <v/>
      </c>
      <c r="I9984" s="156"/>
      <c r="J9984" s="155" t="b">
        <f>Proc[[#This Row],[Requested]]=Proc[[#This Row],[CurrentParent]]</f>
        <v>1</v>
      </c>
      <c r="K9984" s="155" t="str">
        <f>IF(Proc[[#This Row],[Author]]="Marcela Urrego",VLOOKUP(LEFT(Proc[[#This Row],[Requested]],1),Table3[#All],2,0),VLOOKUP(Proc[[#This Row],[Author]],Table4[],2,0))</f>
        <v>HC</v>
      </c>
      <c r="L9984" s="155" t="s">
        <v>7801</v>
      </c>
      <c r="M9984" s="140">
        <v>46106</v>
      </c>
      <c r="N9984" s="140"/>
      <c r="O9984" s="140"/>
      <c r="P9984" s="140" t="str">
        <f ca="1">IF(Proc[[#This Row],[DaysAgeing]]&gt;5,"yep","on track")</f>
        <v>yep</v>
      </c>
      <c r="Q9984" s="2">
        <f ca="1">IF(Proc[[#This Row],[DateClosed]]="",ABS(NETWORKDAYS(Proc[[#This Row],[DateOpened]],TODAY()))-1,ABS(NETWORKDAYS(Proc[[#This Row],[DateOpened]],Proc[[#This Row],[DateClosed]]))-1)</f>
        <v>7</v>
      </c>
      <c r="R9984" s="140" t="s">
        <v>476</v>
      </c>
      <c r="S9984" s="155"/>
      <c r="T9984" s="155"/>
    </row>
    <row r="9985" spans="1:20" hidden="1">
      <c r="A9985" s="156" t="s">
        <v>11874</v>
      </c>
      <c r="B9985" s="155" t="str">
        <f>IFERROR(VLOOKUP(Proc[[#This Row],[App]],Table2[],3,0),"open")</f>
        <v>ok</v>
      </c>
      <c r="C9985" s="156" t="s">
        <v>369</v>
      </c>
      <c r="D9985" t="s">
        <v>12248</v>
      </c>
      <c r="E9985" t="s">
        <v>11699</v>
      </c>
      <c r="F9985" s="155" t="s">
        <v>11699</v>
      </c>
      <c r="G9985" s="156" t="s">
        <v>400</v>
      </c>
      <c r="H9985" s="155" t="str">
        <f>IF(Proc[[#This Row],[type]]="LFF (MDG-F)",MID(Proc[[#This Row],[Obj]],13,10),"")</f>
        <v/>
      </c>
      <c r="I9985" s="156"/>
      <c r="J9985" s="155" t="b">
        <f>Proc[[#This Row],[Requested]]=Proc[[#This Row],[CurrentParent]]</f>
        <v>1</v>
      </c>
      <c r="K9985" s="155" t="str">
        <f>IF(Proc[[#This Row],[Author]]="Marcela Urrego",VLOOKUP(LEFT(Proc[[#This Row],[Requested]],1),Table3[#All],2,0),VLOOKUP(Proc[[#This Row],[Author]],Table4[],2,0))</f>
        <v>HC</v>
      </c>
      <c r="L9985" s="155" t="s">
        <v>7801</v>
      </c>
      <c r="M9985" s="140">
        <v>46106</v>
      </c>
      <c r="N9985" s="140"/>
      <c r="O9985" s="140"/>
      <c r="P9985" s="140" t="str">
        <f ca="1">IF(Proc[[#This Row],[DaysAgeing]]&gt;5,"yep","on track")</f>
        <v>yep</v>
      </c>
      <c r="Q9985" s="2">
        <f ca="1">IF(Proc[[#This Row],[DateClosed]]="",ABS(NETWORKDAYS(Proc[[#This Row],[DateOpened]],TODAY()))-1,ABS(NETWORKDAYS(Proc[[#This Row],[DateOpened]],Proc[[#This Row],[DateClosed]]))-1)</f>
        <v>7</v>
      </c>
      <c r="R9985" s="140" t="s">
        <v>476</v>
      </c>
      <c r="S9985" s="155"/>
      <c r="T9985" s="155"/>
    </row>
    <row r="9986" spans="1:20" hidden="1">
      <c r="A9986" s="156" t="s">
        <v>11874</v>
      </c>
      <c r="B9986" s="155" t="str">
        <f>IFERROR(VLOOKUP(Proc[[#This Row],[App]],Table2[],3,0),"open")</f>
        <v>ok</v>
      </c>
      <c r="C9986" s="156" t="s">
        <v>369</v>
      </c>
      <c r="D9986" t="s">
        <v>12249</v>
      </c>
      <c r="E9986" t="s">
        <v>11699</v>
      </c>
      <c r="F9986" s="155" t="s">
        <v>11699</v>
      </c>
      <c r="G9986" s="156" t="s">
        <v>400</v>
      </c>
      <c r="H9986" s="155" t="str">
        <f>IF(Proc[[#This Row],[type]]="LFF (MDG-F)",MID(Proc[[#This Row],[Obj]],13,10),"")</f>
        <v/>
      </c>
      <c r="I9986" s="156"/>
      <c r="J9986" s="155" t="b">
        <f>Proc[[#This Row],[Requested]]=Proc[[#This Row],[CurrentParent]]</f>
        <v>1</v>
      </c>
      <c r="K9986" s="155" t="str">
        <f>IF(Proc[[#This Row],[Author]]="Marcela Urrego",VLOOKUP(LEFT(Proc[[#This Row],[Requested]],1),Table3[#All],2,0),VLOOKUP(Proc[[#This Row],[Author]],Table4[],2,0))</f>
        <v>HC</v>
      </c>
      <c r="L9986" s="155" t="s">
        <v>7801</v>
      </c>
      <c r="M9986" s="140">
        <v>46106</v>
      </c>
      <c r="N9986" s="140"/>
      <c r="O9986" s="140"/>
      <c r="P9986" s="140" t="str">
        <f ca="1">IF(Proc[[#This Row],[DaysAgeing]]&gt;5,"yep","on track")</f>
        <v>yep</v>
      </c>
      <c r="Q9986" s="2">
        <f ca="1">IF(Proc[[#This Row],[DateClosed]]="",ABS(NETWORKDAYS(Proc[[#This Row],[DateOpened]],TODAY()))-1,ABS(NETWORKDAYS(Proc[[#This Row],[DateOpened]],Proc[[#This Row],[DateClosed]]))-1)</f>
        <v>7</v>
      </c>
      <c r="R9986" s="140" t="s">
        <v>476</v>
      </c>
      <c r="S9986" s="155"/>
      <c r="T9986" s="155"/>
    </row>
    <row r="9987" spans="1:20" hidden="1">
      <c r="A9987" s="156" t="s">
        <v>11874</v>
      </c>
      <c r="B9987" s="155" t="str">
        <f>IFERROR(VLOOKUP(Proc[[#This Row],[App]],Table2[],3,0),"open")</f>
        <v>ok</v>
      </c>
      <c r="C9987" s="156" t="s">
        <v>369</v>
      </c>
      <c r="D9987" t="s">
        <v>12250</v>
      </c>
      <c r="E9987" t="s">
        <v>11699</v>
      </c>
      <c r="F9987" s="155" t="s">
        <v>11699</v>
      </c>
      <c r="G9987" s="156" t="s">
        <v>400</v>
      </c>
      <c r="H9987" s="155" t="str">
        <f>IF(Proc[[#This Row],[type]]="LFF (MDG-F)",MID(Proc[[#This Row],[Obj]],13,10),"")</f>
        <v/>
      </c>
      <c r="I9987" s="156"/>
      <c r="J9987" s="155" t="b">
        <f>Proc[[#This Row],[Requested]]=Proc[[#This Row],[CurrentParent]]</f>
        <v>1</v>
      </c>
      <c r="K9987" s="155" t="str">
        <f>IF(Proc[[#This Row],[Author]]="Marcela Urrego",VLOOKUP(LEFT(Proc[[#This Row],[Requested]],1),Table3[#All],2,0),VLOOKUP(Proc[[#This Row],[Author]],Table4[],2,0))</f>
        <v>HC</v>
      </c>
      <c r="L9987" s="155" t="s">
        <v>7801</v>
      </c>
      <c r="M9987" s="140">
        <v>46106</v>
      </c>
      <c r="N9987" s="140"/>
      <c r="O9987" s="140"/>
      <c r="P9987" s="140" t="str">
        <f ca="1">IF(Proc[[#This Row],[DaysAgeing]]&gt;5,"yep","on track")</f>
        <v>yep</v>
      </c>
      <c r="Q9987" s="2">
        <f ca="1">IF(Proc[[#This Row],[DateClosed]]="",ABS(NETWORKDAYS(Proc[[#This Row],[DateOpened]],TODAY()))-1,ABS(NETWORKDAYS(Proc[[#This Row],[DateOpened]],Proc[[#This Row],[DateClosed]]))-1)</f>
        <v>7</v>
      </c>
      <c r="R9987" s="140" t="s">
        <v>476</v>
      </c>
      <c r="S9987" s="155"/>
      <c r="T9987" s="155"/>
    </row>
    <row r="9988" spans="1:20" hidden="1">
      <c r="A9988" s="156" t="s">
        <v>11874</v>
      </c>
      <c r="B9988" s="155" t="str">
        <f>IFERROR(VLOOKUP(Proc[[#This Row],[App]],Table2[],3,0),"open")</f>
        <v>ok</v>
      </c>
      <c r="C9988" s="156" t="s">
        <v>369</v>
      </c>
      <c r="D9988" t="s">
        <v>12251</v>
      </c>
      <c r="E9988" t="s">
        <v>11699</v>
      </c>
      <c r="F9988" s="155" t="s">
        <v>11699</v>
      </c>
      <c r="G9988" s="156" t="s">
        <v>400</v>
      </c>
      <c r="H9988" s="155" t="str">
        <f>IF(Proc[[#This Row],[type]]="LFF (MDG-F)",MID(Proc[[#This Row],[Obj]],13,10),"")</f>
        <v/>
      </c>
      <c r="I9988" s="156"/>
      <c r="J9988" s="155" t="b">
        <f>Proc[[#This Row],[Requested]]=Proc[[#This Row],[CurrentParent]]</f>
        <v>1</v>
      </c>
      <c r="K9988" s="155" t="str">
        <f>IF(Proc[[#This Row],[Author]]="Marcela Urrego",VLOOKUP(LEFT(Proc[[#This Row],[Requested]],1),Table3[#All],2,0),VLOOKUP(Proc[[#This Row],[Author]],Table4[],2,0))</f>
        <v>HC</v>
      </c>
      <c r="L9988" s="155" t="s">
        <v>7801</v>
      </c>
      <c r="M9988" s="140">
        <v>46106</v>
      </c>
      <c r="N9988" s="140"/>
      <c r="O9988" s="140"/>
      <c r="P9988" s="140" t="str">
        <f ca="1">IF(Proc[[#This Row],[DaysAgeing]]&gt;5,"yep","on track")</f>
        <v>yep</v>
      </c>
      <c r="Q9988" s="2">
        <f ca="1">IF(Proc[[#This Row],[DateClosed]]="",ABS(NETWORKDAYS(Proc[[#This Row],[DateOpened]],TODAY()))-1,ABS(NETWORKDAYS(Proc[[#This Row],[DateOpened]],Proc[[#This Row],[DateClosed]]))-1)</f>
        <v>7</v>
      </c>
      <c r="R9988" s="140" t="s">
        <v>476</v>
      </c>
      <c r="S9988" s="155"/>
      <c r="T9988" s="155"/>
    </row>
    <row r="9989" spans="1:20" hidden="1">
      <c r="A9989" s="156" t="s">
        <v>11874</v>
      </c>
      <c r="B9989" s="155" t="str">
        <f>IFERROR(VLOOKUP(Proc[[#This Row],[App]],Table2[],3,0),"open")</f>
        <v>ok</v>
      </c>
      <c r="C9989" s="156" t="s">
        <v>369</v>
      </c>
      <c r="D9989" t="s">
        <v>12252</v>
      </c>
      <c r="E9989" t="s">
        <v>11699</v>
      </c>
      <c r="F9989" s="155" t="s">
        <v>11699</v>
      </c>
      <c r="G9989" s="156" t="s">
        <v>400</v>
      </c>
      <c r="H9989" s="155" t="str">
        <f>IF(Proc[[#This Row],[type]]="LFF (MDG-F)",MID(Proc[[#This Row],[Obj]],13,10),"")</f>
        <v/>
      </c>
      <c r="I9989" s="156"/>
      <c r="J9989" s="155" t="b">
        <f>Proc[[#This Row],[Requested]]=Proc[[#This Row],[CurrentParent]]</f>
        <v>1</v>
      </c>
      <c r="K9989" s="155" t="str">
        <f>IF(Proc[[#This Row],[Author]]="Marcela Urrego",VLOOKUP(LEFT(Proc[[#This Row],[Requested]],1),Table3[#All],2,0),VLOOKUP(Proc[[#This Row],[Author]],Table4[],2,0))</f>
        <v>HC</v>
      </c>
      <c r="L9989" s="155" t="s">
        <v>7801</v>
      </c>
      <c r="M9989" s="140">
        <v>46106</v>
      </c>
      <c r="N9989" s="140"/>
      <c r="O9989" s="140"/>
      <c r="P9989" s="140" t="str">
        <f ca="1">IF(Proc[[#This Row],[DaysAgeing]]&gt;5,"yep","on track")</f>
        <v>yep</v>
      </c>
      <c r="Q9989" s="2">
        <f ca="1">IF(Proc[[#This Row],[DateClosed]]="",ABS(NETWORKDAYS(Proc[[#This Row],[DateOpened]],TODAY()))-1,ABS(NETWORKDAYS(Proc[[#This Row],[DateOpened]],Proc[[#This Row],[DateClosed]]))-1)</f>
        <v>7</v>
      </c>
      <c r="R9989" s="140" t="s">
        <v>476</v>
      </c>
      <c r="S9989" s="155"/>
      <c r="T9989" s="155"/>
    </row>
    <row r="9990" spans="1:20" hidden="1">
      <c r="A9990" s="156" t="s">
        <v>11874</v>
      </c>
      <c r="B9990" s="155" t="str">
        <f>IFERROR(VLOOKUP(Proc[[#This Row],[App]],Table2[],3,0),"open")</f>
        <v>ok</v>
      </c>
      <c r="C9990" s="156" t="s">
        <v>369</v>
      </c>
      <c r="D9990" t="s">
        <v>12253</v>
      </c>
      <c r="E9990" t="s">
        <v>11699</v>
      </c>
      <c r="F9990" s="155" t="s">
        <v>11699</v>
      </c>
      <c r="G9990" s="156" t="s">
        <v>400</v>
      </c>
      <c r="H9990" s="155" t="str">
        <f>IF(Proc[[#This Row],[type]]="LFF (MDG-F)",MID(Proc[[#This Row],[Obj]],13,10),"")</f>
        <v/>
      </c>
      <c r="I9990" s="156"/>
      <c r="J9990" s="155" t="b">
        <f>Proc[[#This Row],[Requested]]=Proc[[#This Row],[CurrentParent]]</f>
        <v>1</v>
      </c>
      <c r="K9990" s="155" t="str">
        <f>IF(Proc[[#This Row],[Author]]="Marcela Urrego",VLOOKUP(LEFT(Proc[[#This Row],[Requested]],1),Table3[#All],2,0),VLOOKUP(Proc[[#This Row],[Author]],Table4[],2,0))</f>
        <v>HC</v>
      </c>
      <c r="L9990" s="155" t="s">
        <v>7801</v>
      </c>
      <c r="M9990" s="140">
        <v>46106</v>
      </c>
      <c r="N9990" s="140"/>
      <c r="O9990" s="140"/>
      <c r="P9990" s="140" t="str">
        <f ca="1">IF(Proc[[#This Row],[DaysAgeing]]&gt;5,"yep","on track")</f>
        <v>yep</v>
      </c>
      <c r="Q9990" s="2">
        <f ca="1">IF(Proc[[#This Row],[DateClosed]]="",ABS(NETWORKDAYS(Proc[[#This Row],[DateOpened]],TODAY()))-1,ABS(NETWORKDAYS(Proc[[#This Row],[DateOpened]],Proc[[#This Row],[DateClosed]]))-1)</f>
        <v>7</v>
      </c>
      <c r="R9990" s="140" t="s">
        <v>476</v>
      </c>
      <c r="S9990" s="155"/>
      <c r="T9990" s="155"/>
    </row>
    <row r="9991" spans="1:20" hidden="1">
      <c r="A9991" s="156" t="s">
        <v>11874</v>
      </c>
      <c r="B9991" s="155" t="str">
        <f>IFERROR(VLOOKUP(Proc[[#This Row],[App]],Table2[],3,0),"open")</f>
        <v>ok</v>
      </c>
      <c r="C9991" s="156" t="s">
        <v>369</v>
      </c>
      <c r="D9991" t="s">
        <v>12254</v>
      </c>
      <c r="E9991" t="s">
        <v>11699</v>
      </c>
      <c r="F9991" s="155" t="s">
        <v>11699</v>
      </c>
      <c r="G9991" s="156" t="s">
        <v>400</v>
      </c>
      <c r="H9991" s="155" t="str">
        <f>IF(Proc[[#This Row],[type]]="LFF (MDG-F)",MID(Proc[[#This Row],[Obj]],13,10),"")</f>
        <v/>
      </c>
      <c r="I9991" s="156"/>
      <c r="J9991" s="155" t="b">
        <f>Proc[[#This Row],[Requested]]=Proc[[#This Row],[CurrentParent]]</f>
        <v>1</v>
      </c>
      <c r="K9991" s="155" t="str">
        <f>IF(Proc[[#This Row],[Author]]="Marcela Urrego",VLOOKUP(LEFT(Proc[[#This Row],[Requested]],1),Table3[#All],2,0),VLOOKUP(Proc[[#This Row],[Author]],Table4[],2,0))</f>
        <v>HC</v>
      </c>
      <c r="L9991" s="155" t="s">
        <v>7801</v>
      </c>
      <c r="M9991" s="140">
        <v>46106</v>
      </c>
      <c r="N9991" s="140"/>
      <c r="O9991" s="140"/>
      <c r="P9991" s="140" t="str">
        <f ca="1">IF(Proc[[#This Row],[DaysAgeing]]&gt;5,"yep","on track")</f>
        <v>yep</v>
      </c>
      <c r="Q9991" s="2">
        <f ca="1">IF(Proc[[#This Row],[DateClosed]]="",ABS(NETWORKDAYS(Proc[[#This Row],[DateOpened]],TODAY()))-1,ABS(NETWORKDAYS(Proc[[#This Row],[DateOpened]],Proc[[#This Row],[DateClosed]]))-1)</f>
        <v>7</v>
      </c>
      <c r="R9991" s="140" t="s">
        <v>476</v>
      </c>
      <c r="S9991" s="155"/>
      <c r="T9991" s="155"/>
    </row>
    <row r="9992" spans="1:20" hidden="1">
      <c r="A9992" s="156" t="s">
        <v>11874</v>
      </c>
      <c r="B9992" s="155" t="str">
        <f>IFERROR(VLOOKUP(Proc[[#This Row],[App]],Table2[],3,0),"open")</f>
        <v>ok</v>
      </c>
      <c r="C9992" s="156" t="s">
        <v>369</v>
      </c>
      <c r="D9992" t="s">
        <v>12255</v>
      </c>
      <c r="E9992" t="s">
        <v>11699</v>
      </c>
      <c r="F9992" s="155" t="s">
        <v>11699</v>
      </c>
      <c r="G9992" s="156" t="s">
        <v>400</v>
      </c>
      <c r="H9992" s="155" t="str">
        <f>IF(Proc[[#This Row],[type]]="LFF (MDG-F)",MID(Proc[[#This Row],[Obj]],13,10),"")</f>
        <v/>
      </c>
      <c r="I9992" s="156"/>
      <c r="J9992" s="155" t="b">
        <f>Proc[[#This Row],[Requested]]=Proc[[#This Row],[CurrentParent]]</f>
        <v>1</v>
      </c>
      <c r="K9992" s="155" t="str">
        <f>IF(Proc[[#This Row],[Author]]="Marcela Urrego",VLOOKUP(LEFT(Proc[[#This Row],[Requested]],1),Table3[#All],2,0),VLOOKUP(Proc[[#This Row],[Author]],Table4[],2,0))</f>
        <v>HC</v>
      </c>
      <c r="L9992" s="155" t="s">
        <v>7801</v>
      </c>
      <c r="M9992" s="140">
        <v>46106</v>
      </c>
      <c r="N9992" s="140"/>
      <c r="O9992" s="140"/>
      <c r="P9992" s="140" t="str">
        <f ca="1">IF(Proc[[#This Row],[DaysAgeing]]&gt;5,"yep","on track")</f>
        <v>yep</v>
      </c>
      <c r="Q9992" s="2">
        <f ca="1">IF(Proc[[#This Row],[DateClosed]]="",ABS(NETWORKDAYS(Proc[[#This Row],[DateOpened]],TODAY()))-1,ABS(NETWORKDAYS(Proc[[#This Row],[DateOpened]],Proc[[#This Row],[DateClosed]]))-1)</f>
        <v>7</v>
      </c>
      <c r="R9992" s="140" t="s">
        <v>476</v>
      </c>
      <c r="S9992" s="155"/>
      <c r="T9992" s="155"/>
    </row>
    <row r="9993" spans="1:20" hidden="1">
      <c r="A9993" s="156" t="s">
        <v>11874</v>
      </c>
      <c r="B9993" s="155" t="str">
        <f>IFERROR(VLOOKUP(Proc[[#This Row],[App]],Table2[],3,0),"open")</f>
        <v>ok</v>
      </c>
      <c r="C9993" s="156" t="s">
        <v>369</v>
      </c>
      <c r="D9993" t="s">
        <v>12256</v>
      </c>
      <c r="E9993" t="s">
        <v>11699</v>
      </c>
      <c r="F9993" s="155" t="s">
        <v>11699</v>
      </c>
      <c r="G9993" s="156" t="s">
        <v>400</v>
      </c>
      <c r="H9993" s="155" t="str">
        <f>IF(Proc[[#This Row],[type]]="LFF (MDG-F)",MID(Proc[[#This Row],[Obj]],13,10),"")</f>
        <v/>
      </c>
      <c r="I9993" s="156"/>
      <c r="J9993" s="155" t="b">
        <f>Proc[[#This Row],[Requested]]=Proc[[#This Row],[CurrentParent]]</f>
        <v>1</v>
      </c>
      <c r="K9993" s="155" t="str">
        <f>IF(Proc[[#This Row],[Author]]="Marcela Urrego",VLOOKUP(LEFT(Proc[[#This Row],[Requested]],1),Table3[#All],2,0),VLOOKUP(Proc[[#This Row],[Author]],Table4[],2,0))</f>
        <v>HC</v>
      </c>
      <c r="L9993" s="155" t="s">
        <v>7801</v>
      </c>
      <c r="M9993" s="140">
        <v>46106</v>
      </c>
      <c r="N9993" s="140"/>
      <c r="O9993" s="140"/>
      <c r="P9993" s="140" t="str">
        <f ca="1">IF(Proc[[#This Row],[DaysAgeing]]&gt;5,"yep","on track")</f>
        <v>yep</v>
      </c>
      <c r="Q9993" s="2">
        <f ca="1">IF(Proc[[#This Row],[DateClosed]]="",ABS(NETWORKDAYS(Proc[[#This Row],[DateOpened]],TODAY()))-1,ABS(NETWORKDAYS(Proc[[#This Row],[DateOpened]],Proc[[#This Row],[DateClosed]]))-1)</f>
        <v>7</v>
      </c>
      <c r="R9993" s="140" t="s">
        <v>476</v>
      </c>
      <c r="S9993" s="155"/>
      <c r="T9993" s="155"/>
    </row>
    <row r="9994" spans="1:20" hidden="1">
      <c r="A9994" s="156" t="s">
        <v>11874</v>
      </c>
      <c r="B9994" s="155" t="str">
        <f>IFERROR(VLOOKUP(Proc[[#This Row],[App]],Table2[],3,0),"open")</f>
        <v>ok</v>
      </c>
      <c r="C9994" s="156" t="s">
        <v>369</v>
      </c>
      <c r="D9994" t="s">
        <v>12257</v>
      </c>
      <c r="E9994" t="s">
        <v>11699</v>
      </c>
      <c r="F9994" s="155" t="s">
        <v>11699</v>
      </c>
      <c r="G9994" s="156" t="s">
        <v>400</v>
      </c>
      <c r="H9994" s="155" t="str">
        <f>IF(Proc[[#This Row],[type]]="LFF (MDG-F)",MID(Proc[[#This Row],[Obj]],13,10),"")</f>
        <v/>
      </c>
      <c r="I9994" s="156"/>
      <c r="J9994" s="155" t="b">
        <f>Proc[[#This Row],[Requested]]=Proc[[#This Row],[CurrentParent]]</f>
        <v>1</v>
      </c>
      <c r="K9994" s="155" t="str">
        <f>IF(Proc[[#This Row],[Author]]="Marcela Urrego",VLOOKUP(LEFT(Proc[[#This Row],[Requested]],1),Table3[#All],2,0),VLOOKUP(Proc[[#This Row],[Author]],Table4[],2,0))</f>
        <v>HC</v>
      </c>
      <c r="L9994" s="155" t="s">
        <v>7801</v>
      </c>
      <c r="M9994" s="140">
        <v>46106</v>
      </c>
      <c r="N9994" s="140"/>
      <c r="O9994" s="140"/>
      <c r="P9994" s="140" t="str">
        <f ca="1">IF(Proc[[#This Row],[DaysAgeing]]&gt;5,"yep","on track")</f>
        <v>yep</v>
      </c>
      <c r="Q9994" s="2">
        <f ca="1">IF(Proc[[#This Row],[DateClosed]]="",ABS(NETWORKDAYS(Proc[[#This Row],[DateOpened]],TODAY()))-1,ABS(NETWORKDAYS(Proc[[#This Row],[DateOpened]],Proc[[#This Row],[DateClosed]]))-1)</f>
        <v>7</v>
      </c>
      <c r="R9994" s="140" t="s">
        <v>476</v>
      </c>
      <c r="S9994" s="155"/>
      <c r="T9994" s="155"/>
    </row>
    <row r="9995" spans="1:20" hidden="1">
      <c r="A9995" s="156" t="s">
        <v>11874</v>
      </c>
      <c r="B9995" s="155" t="str">
        <f>IFERROR(VLOOKUP(Proc[[#This Row],[App]],Table2[],3,0),"open")</f>
        <v>ok</v>
      </c>
      <c r="C9995" s="156" t="s">
        <v>369</v>
      </c>
      <c r="D9995" t="s">
        <v>12258</v>
      </c>
      <c r="E9995" t="s">
        <v>11699</v>
      </c>
      <c r="F9995" s="155" t="s">
        <v>11699</v>
      </c>
      <c r="G9995" s="156" t="s">
        <v>400</v>
      </c>
      <c r="H9995" s="155" t="str">
        <f>IF(Proc[[#This Row],[type]]="LFF (MDG-F)",MID(Proc[[#This Row],[Obj]],13,10),"")</f>
        <v/>
      </c>
      <c r="I9995" s="156"/>
      <c r="J9995" s="155" t="b">
        <f>Proc[[#This Row],[Requested]]=Proc[[#This Row],[CurrentParent]]</f>
        <v>1</v>
      </c>
      <c r="K9995" s="155" t="str">
        <f>IF(Proc[[#This Row],[Author]]="Marcela Urrego",VLOOKUP(LEFT(Proc[[#This Row],[Requested]],1),Table3[#All],2,0),VLOOKUP(Proc[[#This Row],[Author]],Table4[],2,0))</f>
        <v>HC</v>
      </c>
      <c r="L9995" s="155" t="s">
        <v>7801</v>
      </c>
      <c r="M9995" s="140">
        <v>46106</v>
      </c>
      <c r="N9995" s="140"/>
      <c r="O9995" s="140"/>
      <c r="P9995" s="140" t="str">
        <f ca="1">IF(Proc[[#This Row],[DaysAgeing]]&gt;5,"yep","on track")</f>
        <v>yep</v>
      </c>
      <c r="Q9995" s="2">
        <f ca="1">IF(Proc[[#This Row],[DateClosed]]="",ABS(NETWORKDAYS(Proc[[#This Row],[DateOpened]],TODAY()))-1,ABS(NETWORKDAYS(Proc[[#This Row],[DateOpened]],Proc[[#This Row],[DateClosed]]))-1)</f>
        <v>7</v>
      </c>
      <c r="R9995" s="140" t="s">
        <v>476</v>
      </c>
      <c r="S9995" s="155"/>
      <c r="T9995" s="155"/>
    </row>
    <row r="9996" spans="1:20" hidden="1">
      <c r="A9996" s="156" t="s">
        <v>11874</v>
      </c>
      <c r="B9996" s="155" t="str">
        <f>IFERROR(VLOOKUP(Proc[[#This Row],[App]],Table2[],3,0),"open")</f>
        <v>ok</v>
      </c>
      <c r="C9996" s="156" t="s">
        <v>369</v>
      </c>
      <c r="D9996" t="s">
        <v>12259</v>
      </c>
      <c r="E9996" t="s">
        <v>11699</v>
      </c>
      <c r="F9996" s="155" t="s">
        <v>11699</v>
      </c>
      <c r="G9996" s="156" t="s">
        <v>400</v>
      </c>
      <c r="H9996" s="155" t="str">
        <f>IF(Proc[[#This Row],[type]]="LFF (MDG-F)",MID(Proc[[#This Row],[Obj]],13,10),"")</f>
        <v/>
      </c>
      <c r="I9996" s="156"/>
      <c r="J9996" s="155" t="b">
        <f>Proc[[#This Row],[Requested]]=Proc[[#This Row],[CurrentParent]]</f>
        <v>1</v>
      </c>
      <c r="K9996" s="155" t="str">
        <f>IF(Proc[[#This Row],[Author]]="Marcela Urrego",VLOOKUP(LEFT(Proc[[#This Row],[Requested]],1),Table3[#All],2,0),VLOOKUP(Proc[[#This Row],[Author]],Table4[],2,0))</f>
        <v>HC</v>
      </c>
      <c r="L9996" s="155" t="s">
        <v>7801</v>
      </c>
      <c r="M9996" s="140">
        <v>46106</v>
      </c>
      <c r="N9996" s="140"/>
      <c r="O9996" s="140"/>
      <c r="P9996" s="140" t="str">
        <f ca="1">IF(Proc[[#This Row],[DaysAgeing]]&gt;5,"yep","on track")</f>
        <v>yep</v>
      </c>
      <c r="Q9996" s="2">
        <f ca="1">IF(Proc[[#This Row],[DateClosed]]="",ABS(NETWORKDAYS(Proc[[#This Row],[DateOpened]],TODAY()))-1,ABS(NETWORKDAYS(Proc[[#This Row],[DateOpened]],Proc[[#This Row],[DateClosed]]))-1)</f>
        <v>7</v>
      </c>
      <c r="R9996" s="140" t="s">
        <v>476</v>
      </c>
      <c r="S9996" s="155"/>
      <c r="T9996" s="155"/>
    </row>
    <row r="9997" spans="1:20" hidden="1">
      <c r="A9997" s="156" t="s">
        <v>11874</v>
      </c>
      <c r="B9997" s="155" t="str">
        <f>IFERROR(VLOOKUP(Proc[[#This Row],[App]],Table2[],3,0),"open")</f>
        <v>ok</v>
      </c>
      <c r="C9997" s="156" t="s">
        <v>369</v>
      </c>
      <c r="D9997" t="s">
        <v>12260</v>
      </c>
      <c r="E9997" t="s">
        <v>11699</v>
      </c>
      <c r="F9997" s="155" t="s">
        <v>11699</v>
      </c>
      <c r="G9997" s="156" t="s">
        <v>400</v>
      </c>
      <c r="H9997" s="155" t="str">
        <f>IF(Proc[[#This Row],[type]]="LFF (MDG-F)",MID(Proc[[#This Row],[Obj]],13,10),"")</f>
        <v/>
      </c>
      <c r="I9997" s="156"/>
      <c r="J9997" s="155" t="b">
        <f>Proc[[#This Row],[Requested]]=Proc[[#This Row],[CurrentParent]]</f>
        <v>1</v>
      </c>
      <c r="K9997" s="155" t="str">
        <f>IF(Proc[[#This Row],[Author]]="Marcela Urrego",VLOOKUP(LEFT(Proc[[#This Row],[Requested]],1),Table3[#All],2,0),VLOOKUP(Proc[[#This Row],[Author]],Table4[],2,0))</f>
        <v>HC</v>
      </c>
      <c r="L9997" s="155" t="s">
        <v>7801</v>
      </c>
      <c r="M9997" s="140">
        <v>46106</v>
      </c>
      <c r="N9997" s="140"/>
      <c r="O9997" s="140"/>
      <c r="P9997" s="140" t="str">
        <f ca="1">IF(Proc[[#This Row],[DaysAgeing]]&gt;5,"yep","on track")</f>
        <v>yep</v>
      </c>
      <c r="Q9997" s="2">
        <f ca="1">IF(Proc[[#This Row],[DateClosed]]="",ABS(NETWORKDAYS(Proc[[#This Row],[DateOpened]],TODAY()))-1,ABS(NETWORKDAYS(Proc[[#This Row],[DateOpened]],Proc[[#This Row],[DateClosed]]))-1)</f>
        <v>7</v>
      </c>
      <c r="R9997" s="140" t="s">
        <v>476</v>
      </c>
      <c r="S9997" s="155"/>
      <c r="T9997" s="155"/>
    </row>
    <row r="9998" spans="1:20" hidden="1">
      <c r="A9998" s="156" t="s">
        <v>11874</v>
      </c>
      <c r="B9998" s="155" t="str">
        <f>IFERROR(VLOOKUP(Proc[[#This Row],[App]],Table2[],3,0),"open")</f>
        <v>ok</v>
      </c>
      <c r="C9998" s="156" t="s">
        <v>369</v>
      </c>
      <c r="D9998" t="s">
        <v>12261</v>
      </c>
      <c r="E9998" t="s">
        <v>11699</v>
      </c>
      <c r="F9998" s="155" t="s">
        <v>11699</v>
      </c>
      <c r="G9998" s="156" t="s">
        <v>400</v>
      </c>
      <c r="H9998" s="155" t="str">
        <f>IF(Proc[[#This Row],[type]]="LFF (MDG-F)",MID(Proc[[#This Row],[Obj]],13,10),"")</f>
        <v/>
      </c>
      <c r="I9998" s="156"/>
      <c r="J9998" s="155" t="b">
        <f>Proc[[#This Row],[Requested]]=Proc[[#This Row],[CurrentParent]]</f>
        <v>1</v>
      </c>
      <c r="K9998" s="155" t="str">
        <f>IF(Proc[[#This Row],[Author]]="Marcela Urrego",VLOOKUP(LEFT(Proc[[#This Row],[Requested]],1),Table3[#All],2,0),VLOOKUP(Proc[[#This Row],[Author]],Table4[],2,0))</f>
        <v>HC</v>
      </c>
      <c r="L9998" s="155" t="s">
        <v>7801</v>
      </c>
      <c r="M9998" s="140">
        <v>46106</v>
      </c>
      <c r="N9998" s="140"/>
      <c r="O9998" s="140"/>
      <c r="P9998" s="140" t="str">
        <f ca="1">IF(Proc[[#This Row],[DaysAgeing]]&gt;5,"yep","on track")</f>
        <v>yep</v>
      </c>
      <c r="Q9998" s="2">
        <f ca="1">IF(Proc[[#This Row],[DateClosed]]="",ABS(NETWORKDAYS(Proc[[#This Row],[DateOpened]],TODAY()))-1,ABS(NETWORKDAYS(Proc[[#This Row],[DateOpened]],Proc[[#This Row],[DateClosed]]))-1)</f>
        <v>7</v>
      </c>
      <c r="R9998" s="140" t="s">
        <v>476</v>
      </c>
      <c r="S9998" s="155"/>
      <c r="T9998" s="155"/>
    </row>
    <row r="9999" spans="1:20" hidden="1">
      <c r="A9999" s="156" t="s">
        <v>11874</v>
      </c>
      <c r="B9999" s="155" t="str">
        <f>IFERROR(VLOOKUP(Proc[[#This Row],[App]],Table2[],3,0),"open")</f>
        <v>ok</v>
      </c>
      <c r="C9999" s="156" t="s">
        <v>369</v>
      </c>
      <c r="D9999" t="s">
        <v>12262</v>
      </c>
      <c r="E9999" t="s">
        <v>11699</v>
      </c>
      <c r="F9999" s="155" t="s">
        <v>11699</v>
      </c>
      <c r="G9999" s="156" t="s">
        <v>400</v>
      </c>
      <c r="H9999" s="155" t="str">
        <f>IF(Proc[[#This Row],[type]]="LFF (MDG-F)",MID(Proc[[#This Row],[Obj]],13,10),"")</f>
        <v/>
      </c>
      <c r="I9999" s="156"/>
      <c r="J9999" s="155" t="b">
        <f>Proc[[#This Row],[Requested]]=Proc[[#This Row],[CurrentParent]]</f>
        <v>1</v>
      </c>
      <c r="K9999" s="155" t="str">
        <f>IF(Proc[[#This Row],[Author]]="Marcela Urrego",VLOOKUP(LEFT(Proc[[#This Row],[Requested]],1),Table3[#All],2,0),VLOOKUP(Proc[[#This Row],[Author]],Table4[],2,0))</f>
        <v>HC</v>
      </c>
      <c r="L9999" s="155" t="s">
        <v>7801</v>
      </c>
      <c r="M9999" s="140">
        <v>46106</v>
      </c>
      <c r="N9999" s="140"/>
      <c r="O9999" s="140"/>
      <c r="P9999" s="140" t="str">
        <f ca="1">IF(Proc[[#This Row],[DaysAgeing]]&gt;5,"yep","on track")</f>
        <v>yep</v>
      </c>
      <c r="Q9999" s="2">
        <f ca="1">IF(Proc[[#This Row],[DateClosed]]="",ABS(NETWORKDAYS(Proc[[#This Row],[DateOpened]],TODAY()))-1,ABS(NETWORKDAYS(Proc[[#This Row],[DateOpened]],Proc[[#This Row],[DateClosed]]))-1)</f>
        <v>7</v>
      </c>
      <c r="R9999" s="140" t="s">
        <v>476</v>
      </c>
      <c r="S9999" s="155"/>
      <c r="T9999" s="155"/>
    </row>
    <row r="10000" spans="1:20" hidden="1">
      <c r="A10000" s="156" t="s">
        <v>11874</v>
      </c>
      <c r="B10000" s="155" t="str">
        <f>IFERROR(VLOOKUP(Proc[[#This Row],[App]],Table2[],3,0),"open")</f>
        <v>ok</v>
      </c>
      <c r="C10000" s="156" t="s">
        <v>369</v>
      </c>
      <c r="D10000" t="s">
        <v>12263</v>
      </c>
      <c r="E10000" t="s">
        <v>11699</v>
      </c>
      <c r="F10000" s="155" t="s">
        <v>11699</v>
      </c>
      <c r="G10000" s="156" t="s">
        <v>400</v>
      </c>
      <c r="H10000" s="155" t="str">
        <f>IF(Proc[[#This Row],[type]]="LFF (MDG-F)",MID(Proc[[#This Row],[Obj]],13,10),"")</f>
        <v/>
      </c>
      <c r="I10000" s="156"/>
      <c r="J10000" s="155" t="b">
        <f>Proc[[#This Row],[Requested]]=Proc[[#This Row],[CurrentParent]]</f>
        <v>1</v>
      </c>
      <c r="K10000" s="155" t="str">
        <f>IF(Proc[[#This Row],[Author]]="Marcela Urrego",VLOOKUP(LEFT(Proc[[#This Row],[Requested]],1),Table3[#All],2,0),VLOOKUP(Proc[[#This Row],[Author]],Table4[],2,0))</f>
        <v>HC</v>
      </c>
      <c r="L10000" s="155" t="s">
        <v>7801</v>
      </c>
      <c r="M10000" s="140">
        <v>46106</v>
      </c>
      <c r="N10000" s="140"/>
      <c r="O10000" s="140"/>
      <c r="P10000" s="140" t="str">
        <f ca="1">IF(Proc[[#This Row],[DaysAgeing]]&gt;5,"yep","on track")</f>
        <v>yep</v>
      </c>
      <c r="Q10000" s="2">
        <f ca="1">IF(Proc[[#This Row],[DateClosed]]="",ABS(NETWORKDAYS(Proc[[#This Row],[DateOpened]],TODAY()))-1,ABS(NETWORKDAYS(Proc[[#This Row],[DateOpened]],Proc[[#This Row],[DateClosed]]))-1)</f>
        <v>7</v>
      </c>
      <c r="R10000" s="140" t="s">
        <v>476</v>
      </c>
      <c r="S10000" s="155"/>
      <c r="T10000" s="155"/>
    </row>
    <row r="10001" spans="1:20" hidden="1">
      <c r="A10001" s="156" t="s">
        <v>11874</v>
      </c>
      <c r="B10001" s="155" t="str">
        <f>IFERROR(VLOOKUP(Proc[[#This Row],[App]],Table2[],3,0),"open")</f>
        <v>ok</v>
      </c>
      <c r="C10001" s="156" t="s">
        <v>369</v>
      </c>
      <c r="D10001" t="s">
        <v>12264</v>
      </c>
      <c r="E10001" t="s">
        <v>11699</v>
      </c>
      <c r="F10001" s="155" t="s">
        <v>11699</v>
      </c>
      <c r="G10001" s="156" t="s">
        <v>400</v>
      </c>
      <c r="H10001" s="155" t="str">
        <f>IF(Proc[[#This Row],[type]]="LFF (MDG-F)",MID(Proc[[#This Row],[Obj]],13,10),"")</f>
        <v/>
      </c>
      <c r="I10001" s="156"/>
      <c r="J10001" s="155" t="b">
        <f>Proc[[#This Row],[Requested]]=Proc[[#This Row],[CurrentParent]]</f>
        <v>1</v>
      </c>
      <c r="K10001" s="155" t="str">
        <f>IF(Proc[[#This Row],[Author]]="Marcela Urrego",VLOOKUP(LEFT(Proc[[#This Row],[Requested]],1),Table3[#All],2,0),VLOOKUP(Proc[[#This Row],[Author]],Table4[],2,0))</f>
        <v>HC</v>
      </c>
      <c r="L10001" s="155" t="s">
        <v>7801</v>
      </c>
      <c r="M10001" s="140">
        <v>46106</v>
      </c>
      <c r="N10001" s="140"/>
      <c r="O10001" s="140"/>
      <c r="P10001" s="140" t="str">
        <f ca="1">IF(Proc[[#This Row],[DaysAgeing]]&gt;5,"yep","on track")</f>
        <v>yep</v>
      </c>
      <c r="Q10001" s="2">
        <f ca="1">IF(Proc[[#This Row],[DateClosed]]="",ABS(NETWORKDAYS(Proc[[#This Row],[DateOpened]],TODAY()))-1,ABS(NETWORKDAYS(Proc[[#This Row],[DateOpened]],Proc[[#This Row],[DateClosed]]))-1)</f>
        <v>7</v>
      </c>
      <c r="R10001" s="140" t="s">
        <v>476</v>
      </c>
      <c r="S10001" s="155"/>
      <c r="T10001" s="155"/>
    </row>
    <row r="10002" spans="1:20" hidden="1">
      <c r="A10002" s="156" t="s">
        <v>11874</v>
      </c>
      <c r="B10002" s="155" t="str">
        <f>IFERROR(VLOOKUP(Proc[[#This Row],[App]],Table2[],3,0),"open")</f>
        <v>ok</v>
      </c>
      <c r="C10002" s="156" t="s">
        <v>369</v>
      </c>
      <c r="D10002" t="s">
        <v>12265</v>
      </c>
      <c r="E10002" t="s">
        <v>11699</v>
      </c>
      <c r="F10002" s="155" t="s">
        <v>11699</v>
      </c>
      <c r="G10002" s="156" t="s">
        <v>400</v>
      </c>
      <c r="H10002" s="155" t="str">
        <f>IF(Proc[[#This Row],[type]]="LFF (MDG-F)",MID(Proc[[#This Row],[Obj]],13,10),"")</f>
        <v/>
      </c>
      <c r="I10002" s="156"/>
      <c r="J10002" s="155" t="b">
        <f>Proc[[#This Row],[Requested]]=Proc[[#This Row],[CurrentParent]]</f>
        <v>1</v>
      </c>
      <c r="K10002" s="155" t="str">
        <f>IF(Proc[[#This Row],[Author]]="Marcela Urrego",VLOOKUP(LEFT(Proc[[#This Row],[Requested]],1),Table3[#All],2,0),VLOOKUP(Proc[[#This Row],[Author]],Table4[],2,0))</f>
        <v>HC</v>
      </c>
      <c r="L10002" s="155" t="s">
        <v>7801</v>
      </c>
      <c r="M10002" s="140">
        <v>46106</v>
      </c>
      <c r="N10002" s="140"/>
      <c r="O10002" s="140"/>
      <c r="P10002" s="140" t="str">
        <f ca="1">IF(Proc[[#This Row],[DaysAgeing]]&gt;5,"yep","on track")</f>
        <v>yep</v>
      </c>
      <c r="Q10002" s="2">
        <f ca="1">IF(Proc[[#This Row],[DateClosed]]="",ABS(NETWORKDAYS(Proc[[#This Row],[DateOpened]],TODAY()))-1,ABS(NETWORKDAYS(Proc[[#This Row],[DateOpened]],Proc[[#This Row],[DateClosed]]))-1)</f>
        <v>7</v>
      </c>
      <c r="R10002" s="140" t="s">
        <v>476</v>
      </c>
      <c r="S10002" s="155"/>
      <c r="T10002" s="155"/>
    </row>
    <row r="10003" spans="1:20" hidden="1">
      <c r="A10003" s="156" t="s">
        <v>11874</v>
      </c>
      <c r="B10003" s="155" t="str">
        <f>IFERROR(VLOOKUP(Proc[[#This Row],[App]],Table2[],3,0),"open")</f>
        <v>ok</v>
      </c>
      <c r="C10003" s="156" t="s">
        <v>369</v>
      </c>
      <c r="D10003" t="s">
        <v>12266</v>
      </c>
      <c r="E10003" t="s">
        <v>11699</v>
      </c>
      <c r="F10003" s="155" t="s">
        <v>11699</v>
      </c>
      <c r="G10003" s="156" t="s">
        <v>400</v>
      </c>
      <c r="H10003" s="155" t="str">
        <f>IF(Proc[[#This Row],[type]]="LFF (MDG-F)",MID(Proc[[#This Row],[Obj]],13,10),"")</f>
        <v/>
      </c>
      <c r="I10003" s="156"/>
      <c r="J10003" s="155" t="b">
        <f>Proc[[#This Row],[Requested]]=Proc[[#This Row],[CurrentParent]]</f>
        <v>1</v>
      </c>
      <c r="K10003" s="155" t="str">
        <f>IF(Proc[[#This Row],[Author]]="Marcela Urrego",VLOOKUP(LEFT(Proc[[#This Row],[Requested]],1),Table3[#All],2,0),VLOOKUP(Proc[[#This Row],[Author]],Table4[],2,0))</f>
        <v>HC</v>
      </c>
      <c r="L10003" s="155" t="s">
        <v>7801</v>
      </c>
      <c r="M10003" s="140">
        <v>46106</v>
      </c>
      <c r="N10003" s="140"/>
      <c r="O10003" s="140"/>
      <c r="P10003" s="140" t="str">
        <f ca="1">IF(Proc[[#This Row],[DaysAgeing]]&gt;5,"yep","on track")</f>
        <v>yep</v>
      </c>
      <c r="Q10003" s="2">
        <f ca="1">IF(Proc[[#This Row],[DateClosed]]="",ABS(NETWORKDAYS(Proc[[#This Row],[DateOpened]],TODAY()))-1,ABS(NETWORKDAYS(Proc[[#This Row],[DateOpened]],Proc[[#This Row],[DateClosed]]))-1)</f>
        <v>7</v>
      </c>
      <c r="R10003" s="140" t="s">
        <v>476</v>
      </c>
      <c r="S10003" s="155"/>
      <c r="T10003" s="155"/>
    </row>
    <row r="10004" spans="1:20" hidden="1">
      <c r="A10004" s="156" t="s">
        <v>11874</v>
      </c>
      <c r="B10004" s="155" t="str">
        <f>IFERROR(VLOOKUP(Proc[[#This Row],[App]],Table2[],3,0),"open")</f>
        <v>ok</v>
      </c>
      <c r="C10004" s="156" t="s">
        <v>369</v>
      </c>
      <c r="D10004" t="s">
        <v>12267</v>
      </c>
      <c r="E10004" t="s">
        <v>11699</v>
      </c>
      <c r="F10004" s="155" t="s">
        <v>11699</v>
      </c>
      <c r="G10004" s="156" t="s">
        <v>400</v>
      </c>
      <c r="H10004" s="155" t="str">
        <f>IF(Proc[[#This Row],[type]]="LFF (MDG-F)",MID(Proc[[#This Row],[Obj]],13,10),"")</f>
        <v/>
      </c>
      <c r="I10004" s="156"/>
      <c r="J10004" s="155" t="b">
        <f>Proc[[#This Row],[Requested]]=Proc[[#This Row],[CurrentParent]]</f>
        <v>1</v>
      </c>
      <c r="K10004" s="155" t="str">
        <f>IF(Proc[[#This Row],[Author]]="Marcela Urrego",VLOOKUP(LEFT(Proc[[#This Row],[Requested]],1),Table3[#All],2,0),VLOOKUP(Proc[[#This Row],[Author]],Table4[],2,0))</f>
        <v>HC</v>
      </c>
      <c r="L10004" s="155" t="s">
        <v>7801</v>
      </c>
      <c r="M10004" s="140">
        <v>46106</v>
      </c>
      <c r="N10004" s="140"/>
      <c r="O10004" s="140"/>
      <c r="P10004" s="140" t="str">
        <f ca="1">IF(Proc[[#This Row],[DaysAgeing]]&gt;5,"yep","on track")</f>
        <v>yep</v>
      </c>
      <c r="Q10004" s="2">
        <f ca="1">IF(Proc[[#This Row],[DateClosed]]="",ABS(NETWORKDAYS(Proc[[#This Row],[DateOpened]],TODAY()))-1,ABS(NETWORKDAYS(Proc[[#This Row],[DateOpened]],Proc[[#This Row],[DateClosed]]))-1)</f>
        <v>7</v>
      </c>
      <c r="R10004" s="140" t="s">
        <v>476</v>
      </c>
      <c r="S10004" s="155"/>
      <c r="T10004" s="155"/>
    </row>
    <row r="10005" spans="1:20" hidden="1">
      <c r="A10005" s="156" t="s">
        <v>11874</v>
      </c>
      <c r="B10005" s="155" t="str">
        <f>IFERROR(VLOOKUP(Proc[[#This Row],[App]],Table2[],3,0),"open")</f>
        <v>ok</v>
      </c>
      <c r="C10005" s="156" t="s">
        <v>369</v>
      </c>
      <c r="D10005" t="s">
        <v>12268</v>
      </c>
      <c r="E10005" t="s">
        <v>11699</v>
      </c>
      <c r="F10005" s="155" t="s">
        <v>11699</v>
      </c>
      <c r="G10005" s="156" t="s">
        <v>400</v>
      </c>
      <c r="H10005" s="155" t="str">
        <f>IF(Proc[[#This Row],[type]]="LFF (MDG-F)",MID(Proc[[#This Row],[Obj]],13,10),"")</f>
        <v/>
      </c>
      <c r="I10005" s="156"/>
      <c r="J10005" s="155" t="b">
        <f>Proc[[#This Row],[Requested]]=Proc[[#This Row],[CurrentParent]]</f>
        <v>1</v>
      </c>
      <c r="K10005" s="155" t="str">
        <f>IF(Proc[[#This Row],[Author]]="Marcela Urrego",VLOOKUP(LEFT(Proc[[#This Row],[Requested]],1),Table3[#All],2,0),VLOOKUP(Proc[[#This Row],[Author]],Table4[],2,0))</f>
        <v>HC</v>
      </c>
      <c r="L10005" s="155" t="s">
        <v>7801</v>
      </c>
      <c r="M10005" s="140">
        <v>46106</v>
      </c>
      <c r="N10005" s="140"/>
      <c r="O10005" s="140"/>
      <c r="P10005" s="140" t="str">
        <f ca="1">IF(Proc[[#This Row],[DaysAgeing]]&gt;5,"yep","on track")</f>
        <v>yep</v>
      </c>
      <c r="Q10005" s="2">
        <f ca="1">IF(Proc[[#This Row],[DateClosed]]="",ABS(NETWORKDAYS(Proc[[#This Row],[DateOpened]],TODAY()))-1,ABS(NETWORKDAYS(Proc[[#This Row],[DateOpened]],Proc[[#This Row],[DateClosed]]))-1)</f>
        <v>7</v>
      </c>
      <c r="R10005" s="140" t="s">
        <v>476</v>
      </c>
      <c r="S10005" s="155"/>
      <c r="T10005" s="155"/>
    </row>
    <row r="10006" spans="1:20" hidden="1">
      <c r="A10006" s="156" t="s">
        <v>11874</v>
      </c>
      <c r="B10006" s="155" t="str">
        <f>IFERROR(VLOOKUP(Proc[[#This Row],[App]],Table2[],3,0),"open")</f>
        <v>ok</v>
      </c>
      <c r="C10006" s="156" t="s">
        <v>369</v>
      </c>
      <c r="D10006" t="s">
        <v>12269</v>
      </c>
      <c r="E10006" t="s">
        <v>11699</v>
      </c>
      <c r="F10006" s="155" t="s">
        <v>11699</v>
      </c>
      <c r="G10006" s="156" t="s">
        <v>400</v>
      </c>
      <c r="H10006" s="155" t="str">
        <f>IF(Proc[[#This Row],[type]]="LFF (MDG-F)",MID(Proc[[#This Row],[Obj]],13,10),"")</f>
        <v/>
      </c>
      <c r="I10006" s="156"/>
      <c r="J10006" s="155" t="b">
        <f>Proc[[#This Row],[Requested]]=Proc[[#This Row],[CurrentParent]]</f>
        <v>1</v>
      </c>
      <c r="K10006" s="155" t="str">
        <f>IF(Proc[[#This Row],[Author]]="Marcela Urrego",VLOOKUP(LEFT(Proc[[#This Row],[Requested]],1),Table3[#All],2,0),VLOOKUP(Proc[[#This Row],[Author]],Table4[],2,0))</f>
        <v>HC</v>
      </c>
      <c r="L10006" s="155" t="s">
        <v>7801</v>
      </c>
      <c r="M10006" s="140">
        <v>46106</v>
      </c>
      <c r="N10006" s="140"/>
      <c r="O10006" s="140"/>
      <c r="P10006" s="140" t="str">
        <f ca="1">IF(Proc[[#This Row],[DaysAgeing]]&gt;5,"yep","on track")</f>
        <v>yep</v>
      </c>
      <c r="Q10006" s="2">
        <f ca="1">IF(Proc[[#This Row],[DateClosed]]="",ABS(NETWORKDAYS(Proc[[#This Row],[DateOpened]],TODAY()))-1,ABS(NETWORKDAYS(Proc[[#This Row],[DateOpened]],Proc[[#This Row],[DateClosed]]))-1)</f>
        <v>7</v>
      </c>
      <c r="R10006" s="140" t="s">
        <v>476</v>
      </c>
      <c r="S10006" s="155"/>
      <c r="T10006" s="155"/>
    </row>
    <row r="10007" spans="1:20" hidden="1">
      <c r="A10007" s="156" t="s">
        <v>11874</v>
      </c>
      <c r="B10007" s="155" t="str">
        <f>IFERROR(VLOOKUP(Proc[[#This Row],[App]],Table2[],3,0),"open")</f>
        <v>ok</v>
      </c>
      <c r="C10007" s="156" t="s">
        <v>369</v>
      </c>
      <c r="D10007" t="s">
        <v>12270</v>
      </c>
      <c r="E10007" t="s">
        <v>11699</v>
      </c>
      <c r="F10007" s="155" t="s">
        <v>11699</v>
      </c>
      <c r="G10007" s="156" t="s">
        <v>400</v>
      </c>
      <c r="H10007" s="155" t="str">
        <f>IF(Proc[[#This Row],[type]]="LFF (MDG-F)",MID(Proc[[#This Row],[Obj]],13,10),"")</f>
        <v/>
      </c>
      <c r="I10007" s="156"/>
      <c r="J10007" s="155" t="b">
        <f>Proc[[#This Row],[Requested]]=Proc[[#This Row],[CurrentParent]]</f>
        <v>1</v>
      </c>
      <c r="K10007" s="155" t="str">
        <f>IF(Proc[[#This Row],[Author]]="Marcela Urrego",VLOOKUP(LEFT(Proc[[#This Row],[Requested]],1),Table3[#All],2,0),VLOOKUP(Proc[[#This Row],[Author]],Table4[],2,0))</f>
        <v>HC</v>
      </c>
      <c r="L10007" s="155" t="s">
        <v>7801</v>
      </c>
      <c r="M10007" s="140">
        <v>46106</v>
      </c>
      <c r="N10007" s="140"/>
      <c r="O10007" s="140"/>
      <c r="P10007" s="140" t="str">
        <f ca="1">IF(Proc[[#This Row],[DaysAgeing]]&gt;5,"yep","on track")</f>
        <v>yep</v>
      </c>
      <c r="Q10007" s="2">
        <f ca="1">IF(Proc[[#This Row],[DateClosed]]="",ABS(NETWORKDAYS(Proc[[#This Row],[DateOpened]],TODAY()))-1,ABS(NETWORKDAYS(Proc[[#This Row],[DateOpened]],Proc[[#This Row],[DateClosed]]))-1)</f>
        <v>7</v>
      </c>
      <c r="R10007" s="140" t="s">
        <v>476</v>
      </c>
      <c r="S10007" s="155"/>
      <c r="T10007" s="155"/>
    </row>
    <row r="10008" spans="1:20" hidden="1">
      <c r="A10008" s="156" t="s">
        <v>11874</v>
      </c>
      <c r="B10008" s="155" t="str">
        <f>IFERROR(VLOOKUP(Proc[[#This Row],[App]],Table2[],3,0),"open")</f>
        <v>ok</v>
      </c>
      <c r="C10008" s="156" t="s">
        <v>369</v>
      </c>
      <c r="D10008" t="s">
        <v>12271</v>
      </c>
      <c r="E10008" t="s">
        <v>11699</v>
      </c>
      <c r="F10008" s="155" t="s">
        <v>11699</v>
      </c>
      <c r="G10008" s="156" t="s">
        <v>400</v>
      </c>
      <c r="H10008" s="155" t="str">
        <f>IF(Proc[[#This Row],[type]]="LFF (MDG-F)",MID(Proc[[#This Row],[Obj]],13,10),"")</f>
        <v/>
      </c>
      <c r="I10008" s="156"/>
      <c r="J10008" s="155" t="b">
        <f>Proc[[#This Row],[Requested]]=Proc[[#This Row],[CurrentParent]]</f>
        <v>1</v>
      </c>
      <c r="K10008" s="155" t="str">
        <f>IF(Proc[[#This Row],[Author]]="Marcela Urrego",VLOOKUP(LEFT(Proc[[#This Row],[Requested]],1),Table3[#All],2,0),VLOOKUP(Proc[[#This Row],[Author]],Table4[],2,0))</f>
        <v>HC</v>
      </c>
      <c r="L10008" s="155" t="s">
        <v>7801</v>
      </c>
      <c r="M10008" s="140">
        <v>46106</v>
      </c>
      <c r="N10008" s="140"/>
      <c r="O10008" s="140"/>
      <c r="P10008" s="140" t="str">
        <f ca="1">IF(Proc[[#This Row],[DaysAgeing]]&gt;5,"yep","on track")</f>
        <v>yep</v>
      </c>
      <c r="Q10008" s="2">
        <f ca="1">IF(Proc[[#This Row],[DateClosed]]="",ABS(NETWORKDAYS(Proc[[#This Row],[DateOpened]],TODAY()))-1,ABS(NETWORKDAYS(Proc[[#This Row],[DateOpened]],Proc[[#This Row],[DateClosed]]))-1)</f>
        <v>7</v>
      </c>
      <c r="R10008" s="140" t="s">
        <v>476</v>
      </c>
      <c r="S10008" s="155"/>
      <c r="T10008" s="155"/>
    </row>
    <row r="10009" spans="1:20" hidden="1">
      <c r="A10009" s="156" t="s">
        <v>11874</v>
      </c>
      <c r="B10009" s="155" t="str">
        <f>IFERROR(VLOOKUP(Proc[[#This Row],[App]],Table2[],3,0),"open")</f>
        <v>ok</v>
      </c>
      <c r="C10009" s="156" t="s">
        <v>369</v>
      </c>
      <c r="D10009" t="s">
        <v>12272</v>
      </c>
      <c r="E10009" t="s">
        <v>11699</v>
      </c>
      <c r="F10009" s="155" t="s">
        <v>11699</v>
      </c>
      <c r="G10009" s="156" t="s">
        <v>400</v>
      </c>
      <c r="H10009" s="155" t="str">
        <f>IF(Proc[[#This Row],[type]]="LFF (MDG-F)",MID(Proc[[#This Row],[Obj]],13,10),"")</f>
        <v/>
      </c>
      <c r="I10009" s="156"/>
      <c r="J10009" s="155" t="b">
        <f>Proc[[#This Row],[Requested]]=Proc[[#This Row],[CurrentParent]]</f>
        <v>1</v>
      </c>
      <c r="K10009" s="155" t="str">
        <f>IF(Proc[[#This Row],[Author]]="Marcela Urrego",VLOOKUP(LEFT(Proc[[#This Row],[Requested]],1),Table3[#All],2,0),VLOOKUP(Proc[[#This Row],[Author]],Table4[],2,0))</f>
        <v>HC</v>
      </c>
      <c r="L10009" s="155" t="s">
        <v>7801</v>
      </c>
      <c r="M10009" s="140">
        <v>46106</v>
      </c>
      <c r="N10009" s="140"/>
      <c r="O10009" s="140"/>
      <c r="P10009" s="140" t="str">
        <f ca="1">IF(Proc[[#This Row],[DaysAgeing]]&gt;5,"yep","on track")</f>
        <v>yep</v>
      </c>
      <c r="Q10009" s="2">
        <f ca="1">IF(Proc[[#This Row],[DateClosed]]="",ABS(NETWORKDAYS(Proc[[#This Row],[DateOpened]],TODAY()))-1,ABS(NETWORKDAYS(Proc[[#This Row],[DateOpened]],Proc[[#This Row],[DateClosed]]))-1)</f>
        <v>7</v>
      </c>
      <c r="R10009" s="140" t="s">
        <v>476</v>
      </c>
      <c r="S10009" s="155"/>
      <c r="T10009" s="155"/>
    </row>
    <row r="10010" spans="1:20" hidden="1">
      <c r="A10010" s="156" t="s">
        <v>11874</v>
      </c>
      <c r="B10010" s="155" t="str">
        <f>IFERROR(VLOOKUP(Proc[[#This Row],[App]],Table2[],3,0),"open")</f>
        <v>ok</v>
      </c>
      <c r="C10010" s="156" t="s">
        <v>369</v>
      </c>
      <c r="D10010" t="s">
        <v>12273</v>
      </c>
      <c r="E10010" t="s">
        <v>11699</v>
      </c>
      <c r="F10010" s="155" t="s">
        <v>11699</v>
      </c>
      <c r="G10010" s="156" t="s">
        <v>400</v>
      </c>
      <c r="H10010" s="155" t="str">
        <f>IF(Proc[[#This Row],[type]]="LFF (MDG-F)",MID(Proc[[#This Row],[Obj]],13,10),"")</f>
        <v/>
      </c>
      <c r="I10010" s="156"/>
      <c r="J10010" s="155" t="b">
        <f>Proc[[#This Row],[Requested]]=Proc[[#This Row],[CurrentParent]]</f>
        <v>1</v>
      </c>
      <c r="K10010" s="155" t="str">
        <f>IF(Proc[[#This Row],[Author]]="Marcela Urrego",VLOOKUP(LEFT(Proc[[#This Row],[Requested]],1),Table3[#All],2,0),VLOOKUP(Proc[[#This Row],[Author]],Table4[],2,0))</f>
        <v>HC</v>
      </c>
      <c r="L10010" s="155" t="s">
        <v>7801</v>
      </c>
      <c r="M10010" s="140">
        <v>46106</v>
      </c>
      <c r="N10010" s="140"/>
      <c r="O10010" s="140"/>
      <c r="P10010" s="140" t="str">
        <f ca="1">IF(Proc[[#This Row],[DaysAgeing]]&gt;5,"yep","on track")</f>
        <v>yep</v>
      </c>
      <c r="Q10010" s="2">
        <f ca="1">IF(Proc[[#This Row],[DateClosed]]="",ABS(NETWORKDAYS(Proc[[#This Row],[DateOpened]],TODAY()))-1,ABS(NETWORKDAYS(Proc[[#This Row],[DateOpened]],Proc[[#This Row],[DateClosed]]))-1)</f>
        <v>7</v>
      </c>
      <c r="R10010" s="140" t="s">
        <v>476</v>
      </c>
      <c r="S10010" s="155"/>
      <c r="T10010" s="155"/>
    </row>
    <row r="10011" spans="1:20" hidden="1">
      <c r="A10011" s="156" t="s">
        <v>11874</v>
      </c>
      <c r="B10011" s="155" t="str">
        <f>IFERROR(VLOOKUP(Proc[[#This Row],[App]],Table2[],3,0),"open")</f>
        <v>ok</v>
      </c>
      <c r="C10011" s="156" t="s">
        <v>369</v>
      </c>
      <c r="D10011" t="s">
        <v>12274</v>
      </c>
      <c r="E10011" t="s">
        <v>11699</v>
      </c>
      <c r="F10011" s="155" t="s">
        <v>11699</v>
      </c>
      <c r="G10011" s="156" t="s">
        <v>400</v>
      </c>
      <c r="H10011" s="155" t="str">
        <f>IF(Proc[[#This Row],[type]]="LFF (MDG-F)",MID(Proc[[#This Row],[Obj]],13,10),"")</f>
        <v/>
      </c>
      <c r="I10011" s="156"/>
      <c r="J10011" s="155" t="b">
        <f>Proc[[#This Row],[Requested]]=Proc[[#This Row],[CurrentParent]]</f>
        <v>1</v>
      </c>
      <c r="K10011" s="155" t="str">
        <f>IF(Proc[[#This Row],[Author]]="Marcela Urrego",VLOOKUP(LEFT(Proc[[#This Row],[Requested]],1),Table3[#All],2,0),VLOOKUP(Proc[[#This Row],[Author]],Table4[],2,0))</f>
        <v>HC</v>
      </c>
      <c r="L10011" s="155" t="s">
        <v>7801</v>
      </c>
      <c r="M10011" s="140">
        <v>46106</v>
      </c>
      <c r="N10011" s="140"/>
      <c r="O10011" s="140"/>
      <c r="P10011" s="140" t="str">
        <f ca="1">IF(Proc[[#This Row],[DaysAgeing]]&gt;5,"yep","on track")</f>
        <v>yep</v>
      </c>
      <c r="Q10011" s="2">
        <f ca="1">IF(Proc[[#This Row],[DateClosed]]="",ABS(NETWORKDAYS(Proc[[#This Row],[DateOpened]],TODAY()))-1,ABS(NETWORKDAYS(Proc[[#This Row],[DateOpened]],Proc[[#This Row],[DateClosed]]))-1)</f>
        <v>7</v>
      </c>
      <c r="R10011" s="140" t="s">
        <v>476</v>
      </c>
      <c r="S10011" s="155"/>
      <c r="T10011" s="155"/>
    </row>
    <row r="10012" spans="1:20" hidden="1">
      <c r="A10012" s="156" t="s">
        <v>11874</v>
      </c>
      <c r="B10012" s="155" t="str">
        <f>IFERROR(VLOOKUP(Proc[[#This Row],[App]],Table2[],3,0),"open")</f>
        <v>ok</v>
      </c>
      <c r="C10012" s="156" t="s">
        <v>369</v>
      </c>
      <c r="D10012" t="s">
        <v>12275</v>
      </c>
      <c r="E10012" t="s">
        <v>11699</v>
      </c>
      <c r="F10012" s="155" t="s">
        <v>11699</v>
      </c>
      <c r="G10012" s="156" t="s">
        <v>400</v>
      </c>
      <c r="H10012" s="155" t="str">
        <f>IF(Proc[[#This Row],[type]]="LFF (MDG-F)",MID(Proc[[#This Row],[Obj]],13,10),"")</f>
        <v/>
      </c>
      <c r="I10012" s="156"/>
      <c r="J10012" s="155" t="b">
        <f>Proc[[#This Row],[Requested]]=Proc[[#This Row],[CurrentParent]]</f>
        <v>1</v>
      </c>
      <c r="K10012" s="155" t="str">
        <f>IF(Proc[[#This Row],[Author]]="Marcela Urrego",VLOOKUP(LEFT(Proc[[#This Row],[Requested]],1),Table3[#All],2,0),VLOOKUP(Proc[[#This Row],[Author]],Table4[],2,0))</f>
        <v>HC</v>
      </c>
      <c r="L10012" s="155" t="s">
        <v>7801</v>
      </c>
      <c r="M10012" s="140">
        <v>46106</v>
      </c>
      <c r="N10012" s="140"/>
      <c r="O10012" s="140"/>
      <c r="P10012" s="140" t="str">
        <f ca="1">IF(Proc[[#This Row],[DaysAgeing]]&gt;5,"yep","on track")</f>
        <v>yep</v>
      </c>
      <c r="Q10012" s="2">
        <f ca="1">IF(Proc[[#This Row],[DateClosed]]="",ABS(NETWORKDAYS(Proc[[#This Row],[DateOpened]],TODAY()))-1,ABS(NETWORKDAYS(Proc[[#This Row],[DateOpened]],Proc[[#This Row],[DateClosed]]))-1)</f>
        <v>7</v>
      </c>
      <c r="R10012" s="140" t="s">
        <v>476</v>
      </c>
      <c r="S10012" s="155"/>
      <c r="T10012" s="155"/>
    </row>
    <row r="10013" spans="1:20" hidden="1">
      <c r="A10013" s="156" t="s">
        <v>11874</v>
      </c>
      <c r="B10013" s="155" t="str">
        <f>IFERROR(VLOOKUP(Proc[[#This Row],[App]],Table2[],3,0),"open")</f>
        <v>ok</v>
      </c>
      <c r="C10013" s="156" t="s">
        <v>369</v>
      </c>
      <c r="D10013" t="s">
        <v>12276</v>
      </c>
      <c r="E10013" t="s">
        <v>11699</v>
      </c>
      <c r="F10013" s="155" t="s">
        <v>11699</v>
      </c>
      <c r="G10013" s="156" t="s">
        <v>400</v>
      </c>
      <c r="H10013" s="155" t="str">
        <f>IF(Proc[[#This Row],[type]]="LFF (MDG-F)",MID(Proc[[#This Row],[Obj]],13,10),"")</f>
        <v/>
      </c>
      <c r="I10013" s="156"/>
      <c r="J10013" s="155" t="b">
        <f>Proc[[#This Row],[Requested]]=Proc[[#This Row],[CurrentParent]]</f>
        <v>1</v>
      </c>
      <c r="K10013" s="155" t="str">
        <f>IF(Proc[[#This Row],[Author]]="Marcela Urrego",VLOOKUP(LEFT(Proc[[#This Row],[Requested]],1),Table3[#All],2,0),VLOOKUP(Proc[[#This Row],[Author]],Table4[],2,0))</f>
        <v>HC</v>
      </c>
      <c r="L10013" s="155" t="s">
        <v>7801</v>
      </c>
      <c r="M10013" s="140">
        <v>46106</v>
      </c>
      <c r="N10013" s="140"/>
      <c r="O10013" s="140"/>
      <c r="P10013" s="140" t="str">
        <f ca="1">IF(Proc[[#This Row],[DaysAgeing]]&gt;5,"yep","on track")</f>
        <v>yep</v>
      </c>
      <c r="Q10013" s="2">
        <f ca="1">IF(Proc[[#This Row],[DateClosed]]="",ABS(NETWORKDAYS(Proc[[#This Row],[DateOpened]],TODAY()))-1,ABS(NETWORKDAYS(Proc[[#This Row],[DateOpened]],Proc[[#This Row],[DateClosed]]))-1)</f>
        <v>7</v>
      </c>
      <c r="R10013" s="140" t="s">
        <v>476</v>
      </c>
      <c r="S10013" s="155"/>
      <c r="T10013" s="155"/>
    </row>
    <row r="10014" spans="1:20" hidden="1">
      <c r="A10014" s="156" t="s">
        <v>11874</v>
      </c>
      <c r="B10014" s="155" t="str">
        <f>IFERROR(VLOOKUP(Proc[[#This Row],[App]],Table2[],3,0),"open")</f>
        <v>ok</v>
      </c>
      <c r="C10014" s="156" t="s">
        <v>369</v>
      </c>
      <c r="D10014" t="s">
        <v>12277</v>
      </c>
      <c r="E10014" t="s">
        <v>11699</v>
      </c>
      <c r="F10014" s="155" t="s">
        <v>11699</v>
      </c>
      <c r="G10014" s="156" t="s">
        <v>400</v>
      </c>
      <c r="H10014" s="155" t="str">
        <f>IF(Proc[[#This Row],[type]]="LFF (MDG-F)",MID(Proc[[#This Row],[Obj]],13,10),"")</f>
        <v/>
      </c>
      <c r="I10014" s="156"/>
      <c r="J10014" s="155" t="b">
        <f>Proc[[#This Row],[Requested]]=Proc[[#This Row],[CurrentParent]]</f>
        <v>1</v>
      </c>
      <c r="K10014" s="155" t="str">
        <f>IF(Proc[[#This Row],[Author]]="Marcela Urrego",VLOOKUP(LEFT(Proc[[#This Row],[Requested]],1),Table3[#All],2,0),VLOOKUP(Proc[[#This Row],[Author]],Table4[],2,0))</f>
        <v>HC</v>
      </c>
      <c r="L10014" s="155" t="s">
        <v>7801</v>
      </c>
      <c r="M10014" s="140">
        <v>46106</v>
      </c>
      <c r="N10014" s="140"/>
      <c r="O10014" s="140"/>
      <c r="P10014" s="140" t="str">
        <f ca="1">IF(Proc[[#This Row],[DaysAgeing]]&gt;5,"yep","on track")</f>
        <v>yep</v>
      </c>
      <c r="Q10014" s="2">
        <f ca="1">IF(Proc[[#This Row],[DateClosed]]="",ABS(NETWORKDAYS(Proc[[#This Row],[DateOpened]],TODAY()))-1,ABS(NETWORKDAYS(Proc[[#This Row],[DateOpened]],Proc[[#This Row],[DateClosed]]))-1)</f>
        <v>7</v>
      </c>
      <c r="R10014" s="140" t="s">
        <v>476</v>
      </c>
      <c r="S10014" s="155"/>
      <c r="T10014" s="155"/>
    </row>
    <row r="10015" spans="1:20" hidden="1">
      <c r="A10015" s="156" t="s">
        <v>11874</v>
      </c>
      <c r="B10015" s="155" t="str">
        <f>IFERROR(VLOOKUP(Proc[[#This Row],[App]],Table2[],3,0),"open")</f>
        <v>ok</v>
      </c>
      <c r="C10015" s="156" t="s">
        <v>369</v>
      </c>
      <c r="D10015" t="s">
        <v>12278</v>
      </c>
      <c r="E10015" t="s">
        <v>11699</v>
      </c>
      <c r="F10015" s="155" t="s">
        <v>11699</v>
      </c>
      <c r="G10015" s="156" t="s">
        <v>400</v>
      </c>
      <c r="H10015" s="155" t="str">
        <f>IF(Proc[[#This Row],[type]]="LFF (MDG-F)",MID(Proc[[#This Row],[Obj]],13,10),"")</f>
        <v/>
      </c>
      <c r="I10015" s="156"/>
      <c r="J10015" s="155" t="b">
        <f>Proc[[#This Row],[Requested]]=Proc[[#This Row],[CurrentParent]]</f>
        <v>1</v>
      </c>
      <c r="K10015" s="155" t="str">
        <f>IF(Proc[[#This Row],[Author]]="Marcela Urrego",VLOOKUP(LEFT(Proc[[#This Row],[Requested]],1),Table3[#All],2,0),VLOOKUP(Proc[[#This Row],[Author]],Table4[],2,0))</f>
        <v>HC</v>
      </c>
      <c r="L10015" s="155" t="s">
        <v>7801</v>
      </c>
      <c r="M10015" s="140">
        <v>46106</v>
      </c>
      <c r="N10015" s="140"/>
      <c r="O10015" s="140"/>
      <c r="P10015" s="140" t="str">
        <f ca="1">IF(Proc[[#This Row],[DaysAgeing]]&gt;5,"yep","on track")</f>
        <v>yep</v>
      </c>
      <c r="Q10015" s="2">
        <f ca="1">IF(Proc[[#This Row],[DateClosed]]="",ABS(NETWORKDAYS(Proc[[#This Row],[DateOpened]],TODAY()))-1,ABS(NETWORKDAYS(Proc[[#This Row],[DateOpened]],Proc[[#This Row],[DateClosed]]))-1)</f>
        <v>7</v>
      </c>
      <c r="R10015" s="140" t="s">
        <v>476</v>
      </c>
      <c r="S10015" s="155"/>
      <c r="T10015" s="155"/>
    </row>
    <row r="10016" spans="1:20" hidden="1">
      <c r="A10016" s="156" t="s">
        <v>11874</v>
      </c>
      <c r="B10016" s="155" t="str">
        <f>IFERROR(VLOOKUP(Proc[[#This Row],[App]],Table2[],3,0),"open")</f>
        <v>ok</v>
      </c>
      <c r="C10016" s="156" t="s">
        <v>369</v>
      </c>
      <c r="D10016" t="s">
        <v>12279</v>
      </c>
      <c r="E10016" t="s">
        <v>11699</v>
      </c>
      <c r="F10016" s="155" t="s">
        <v>11699</v>
      </c>
      <c r="G10016" s="156" t="s">
        <v>400</v>
      </c>
      <c r="H10016" s="155" t="str">
        <f>IF(Proc[[#This Row],[type]]="LFF (MDG-F)",MID(Proc[[#This Row],[Obj]],13,10),"")</f>
        <v/>
      </c>
      <c r="I10016" s="156"/>
      <c r="J10016" s="155" t="b">
        <f>Proc[[#This Row],[Requested]]=Proc[[#This Row],[CurrentParent]]</f>
        <v>1</v>
      </c>
      <c r="K10016" s="155" t="str">
        <f>IF(Proc[[#This Row],[Author]]="Marcela Urrego",VLOOKUP(LEFT(Proc[[#This Row],[Requested]],1),Table3[#All],2,0),VLOOKUP(Proc[[#This Row],[Author]],Table4[],2,0))</f>
        <v>HC</v>
      </c>
      <c r="L10016" s="155" t="s">
        <v>7801</v>
      </c>
      <c r="M10016" s="140">
        <v>46106</v>
      </c>
      <c r="N10016" s="140"/>
      <c r="O10016" s="140"/>
      <c r="P10016" s="140" t="str">
        <f ca="1">IF(Proc[[#This Row],[DaysAgeing]]&gt;5,"yep","on track")</f>
        <v>yep</v>
      </c>
      <c r="Q10016" s="2">
        <f ca="1">IF(Proc[[#This Row],[DateClosed]]="",ABS(NETWORKDAYS(Proc[[#This Row],[DateOpened]],TODAY()))-1,ABS(NETWORKDAYS(Proc[[#This Row],[DateOpened]],Proc[[#This Row],[DateClosed]]))-1)</f>
        <v>7</v>
      </c>
      <c r="R10016" s="140" t="s">
        <v>476</v>
      </c>
      <c r="S10016" s="155"/>
      <c r="T10016" s="155"/>
    </row>
    <row r="10017" spans="1:20" hidden="1">
      <c r="A10017" s="156" t="s">
        <v>11874</v>
      </c>
      <c r="B10017" s="155" t="str">
        <f>IFERROR(VLOOKUP(Proc[[#This Row],[App]],Table2[],3,0),"open")</f>
        <v>ok</v>
      </c>
      <c r="C10017" s="156" t="s">
        <v>369</v>
      </c>
      <c r="D10017" t="s">
        <v>12280</v>
      </c>
      <c r="E10017" t="s">
        <v>11699</v>
      </c>
      <c r="F10017" s="155" t="s">
        <v>11699</v>
      </c>
      <c r="G10017" s="156" t="s">
        <v>400</v>
      </c>
      <c r="H10017" s="155" t="str">
        <f>IF(Proc[[#This Row],[type]]="LFF (MDG-F)",MID(Proc[[#This Row],[Obj]],13,10),"")</f>
        <v/>
      </c>
      <c r="I10017" s="156"/>
      <c r="J10017" s="155" t="b">
        <f>Proc[[#This Row],[Requested]]=Proc[[#This Row],[CurrentParent]]</f>
        <v>1</v>
      </c>
      <c r="K10017" s="155" t="str">
        <f>IF(Proc[[#This Row],[Author]]="Marcela Urrego",VLOOKUP(LEFT(Proc[[#This Row],[Requested]],1),Table3[#All],2,0),VLOOKUP(Proc[[#This Row],[Author]],Table4[],2,0))</f>
        <v>HC</v>
      </c>
      <c r="L10017" s="155" t="s">
        <v>7801</v>
      </c>
      <c r="M10017" s="140">
        <v>46106</v>
      </c>
      <c r="N10017" s="140"/>
      <c r="O10017" s="140"/>
      <c r="P10017" s="140" t="str">
        <f ca="1">IF(Proc[[#This Row],[DaysAgeing]]&gt;5,"yep","on track")</f>
        <v>yep</v>
      </c>
      <c r="Q10017" s="2">
        <f ca="1">IF(Proc[[#This Row],[DateClosed]]="",ABS(NETWORKDAYS(Proc[[#This Row],[DateOpened]],TODAY()))-1,ABS(NETWORKDAYS(Proc[[#This Row],[DateOpened]],Proc[[#This Row],[DateClosed]]))-1)</f>
        <v>7</v>
      </c>
      <c r="R10017" s="140" t="s">
        <v>476</v>
      </c>
      <c r="S10017" s="155"/>
      <c r="T10017" s="155"/>
    </row>
    <row r="10018" spans="1:20" hidden="1">
      <c r="A10018" s="156" t="s">
        <v>11874</v>
      </c>
      <c r="B10018" s="155" t="str">
        <f>IFERROR(VLOOKUP(Proc[[#This Row],[App]],Table2[],3,0),"open")</f>
        <v>ok</v>
      </c>
      <c r="C10018" s="156" t="s">
        <v>369</v>
      </c>
      <c r="D10018" t="s">
        <v>12281</v>
      </c>
      <c r="E10018" t="s">
        <v>11699</v>
      </c>
      <c r="F10018" s="155" t="s">
        <v>11699</v>
      </c>
      <c r="G10018" s="156" t="s">
        <v>400</v>
      </c>
      <c r="H10018" s="155" t="str">
        <f>IF(Proc[[#This Row],[type]]="LFF (MDG-F)",MID(Proc[[#This Row],[Obj]],13,10),"")</f>
        <v/>
      </c>
      <c r="I10018" s="156"/>
      <c r="J10018" s="155" t="b">
        <f>Proc[[#This Row],[Requested]]=Proc[[#This Row],[CurrentParent]]</f>
        <v>1</v>
      </c>
      <c r="K10018" s="155" t="str">
        <f>IF(Proc[[#This Row],[Author]]="Marcela Urrego",VLOOKUP(LEFT(Proc[[#This Row],[Requested]],1),Table3[#All],2,0),VLOOKUP(Proc[[#This Row],[Author]],Table4[],2,0))</f>
        <v>HC</v>
      </c>
      <c r="L10018" s="155" t="s">
        <v>7801</v>
      </c>
      <c r="M10018" s="140">
        <v>46106</v>
      </c>
      <c r="N10018" s="140"/>
      <c r="O10018" s="140"/>
      <c r="P10018" s="140" t="str">
        <f ca="1">IF(Proc[[#This Row],[DaysAgeing]]&gt;5,"yep","on track")</f>
        <v>yep</v>
      </c>
      <c r="Q10018" s="2">
        <f ca="1">IF(Proc[[#This Row],[DateClosed]]="",ABS(NETWORKDAYS(Proc[[#This Row],[DateOpened]],TODAY()))-1,ABS(NETWORKDAYS(Proc[[#This Row],[DateOpened]],Proc[[#This Row],[DateClosed]]))-1)</f>
        <v>7</v>
      </c>
      <c r="R10018" s="140" t="s">
        <v>476</v>
      </c>
      <c r="S10018" s="155"/>
      <c r="T10018" s="155"/>
    </row>
    <row r="10019" spans="1:20" hidden="1">
      <c r="A10019" s="156" t="s">
        <v>11874</v>
      </c>
      <c r="B10019" s="155" t="str">
        <f>IFERROR(VLOOKUP(Proc[[#This Row],[App]],Table2[],3,0),"open")</f>
        <v>ok</v>
      </c>
      <c r="C10019" s="156" t="s">
        <v>369</v>
      </c>
      <c r="D10019" t="s">
        <v>12282</v>
      </c>
      <c r="E10019" t="s">
        <v>11699</v>
      </c>
      <c r="F10019" s="155" t="s">
        <v>11699</v>
      </c>
      <c r="G10019" s="156" t="s">
        <v>400</v>
      </c>
      <c r="H10019" s="155" t="str">
        <f>IF(Proc[[#This Row],[type]]="LFF (MDG-F)",MID(Proc[[#This Row],[Obj]],13,10),"")</f>
        <v/>
      </c>
      <c r="I10019" s="156"/>
      <c r="J10019" s="155" t="b">
        <f>Proc[[#This Row],[Requested]]=Proc[[#This Row],[CurrentParent]]</f>
        <v>1</v>
      </c>
      <c r="K10019" s="155" t="str">
        <f>IF(Proc[[#This Row],[Author]]="Marcela Urrego",VLOOKUP(LEFT(Proc[[#This Row],[Requested]],1),Table3[#All],2,0),VLOOKUP(Proc[[#This Row],[Author]],Table4[],2,0))</f>
        <v>HC</v>
      </c>
      <c r="L10019" s="155" t="s">
        <v>7801</v>
      </c>
      <c r="M10019" s="140">
        <v>46106</v>
      </c>
      <c r="N10019" s="140"/>
      <c r="O10019" s="140"/>
      <c r="P10019" s="140" t="str">
        <f ca="1">IF(Proc[[#This Row],[DaysAgeing]]&gt;5,"yep","on track")</f>
        <v>yep</v>
      </c>
      <c r="Q10019" s="2">
        <f ca="1">IF(Proc[[#This Row],[DateClosed]]="",ABS(NETWORKDAYS(Proc[[#This Row],[DateOpened]],TODAY()))-1,ABS(NETWORKDAYS(Proc[[#This Row],[DateOpened]],Proc[[#This Row],[DateClosed]]))-1)</f>
        <v>7</v>
      </c>
      <c r="R10019" s="140" t="s">
        <v>476</v>
      </c>
      <c r="S10019" s="155"/>
      <c r="T10019" s="155"/>
    </row>
    <row r="10020" spans="1:20" hidden="1">
      <c r="A10020" s="156" t="s">
        <v>11874</v>
      </c>
      <c r="B10020" s="155" t="str">
        <f>IFERROR(VLOOKUP(Proc[[#This Row],[App]],Table2[],3,0),"open")</f>
        <v>ok</v>
      </c>
      <c r="C10020" s="156" t="s">
        <v>369</v>
      </c>
      <c r="D10020" t="s">
        <v>12283</v>
      </c>
      <c r="E10020" t="s">
        <v>11699</v>
      </c>
      <c r="F10020" s="155" t="s">
        <v>11699</v>
      </c>
      <c r="G10020" s="156" t="s">
        <v>400</v>
      </c>
      <c r="H10020" s="155" t="str">
        <f>IF(Proc[[#This Row],[type]]="LFF (MDG-F)",MID(Proc[[#This Row],[Obj]],13,10),"")</f>
        <v/>
      </c>
      <c r="I10020" s="156"/>
      <c r="J10020" s="155" t="b">
        <f>Proc[[#This Row],[Requested]]=Proc[[#This Row],[CurrentParent]]</f>
        <v>1</v>
      </c>
      <c r="K10020" s="155" t="str">
        <f>IF(Proc[[#This Row],[Author]]="Marcela Urrego",VLOOKUP(LEFT(Proc[[#This Row],[Requested]],1),Table3[#All],2,0),VLOOKUP(Proc[[#This Row],[Author]],Table4[],2,0))</f>
        <v>HC</v>
      </c>
      <c r="L10020" s="155" t="s">
        <v>7801</v>
      </c>
      <c r="M10020" s="140">
        <v>46106</v>
      </c>
      <c r="N10020" s="140"/>
      <c r="O10020" s="140"/>
      <c r="P10020" s="140" t="str">
        <f ca="1">IF(Proc[[#This Row],[DaysAgeing]]&gt;5,"yep","on track")</f>
        <v>yep</v>
      </c>
      <c r="Q10020" s="2">
        <f ca="1">IF(Proc[[#This Row],[DateClosed]]="",ABS(NETWORKDAYS(Proc[[#This Row],[DateOpened]],TODAY()))-1,ABS(NETWORKDAYS(Proc[[#This Row],[DateOpened]],Proc[[#This Row],[DateClosed]]))-1)</f>
        <v>7</v>
      </c>
      <c r="R10020" s="140" t="s">
        <v>476</v>
      </c>
      <c r="S10020" s="155"/>
      <c r="T10020" s="155"/>
    </row>
    <row r="10021" spans="1:20" hidden="1">
      <c r="A10021" s="156" t="s">
        <v>11874</v>
      </c>
      <c r="B10021" s="155" t="str">
        <f>IFERROR(VLOOKUP(Proc[[#This Row],[App]],Table2[],3,0),"open")</f>
        <v>ok</v>
      </c>
      <c r="C10021" s="156" t="s">
        <v>369</v>
      </c>
      <c r="D10021" t="s">
        <v>12284</v>
      </c>
      <c r="E10021" t="s">
        <v>11699</v>
      </c>
      <c r="F10021" s="155" t="s">
        <v>11699</v>
      </c>
      <c r="G10021" s="156" t="s">
        <v>400</v>
      </c>
      <c r="H10021" s="155" t="str">
        <f>IF(Proc[[#This Row],[type]]="LFF (MDG-F)",MID(Proc[[#This Row],[Obj]],13,10),"")</f>
        <v/>
      </c>
      <c r="I10021" s="156"/>
      <c r="J10021" s="155" t="b">
        <f>Proc[[#This Row],[Requested]]=Proc[[#This Row],[CurrentParent]]</f>
        <v>1</v>
      </c>
      <c r="K10021" s="155" t="str">
        <f>IF(Proc[[#This Row],[Author]]="Marcela Urrego",VLOOKUP(LEFT(Proc[[#This Row],[Requested]],1),Table3[#All],2,0),VLOOKUP(Proc[[#This Row],[Author]],Table4[],2,0))</f>
        <v>HC</v>
      </c>
      <c r="L10021" s="155" t="s">
        <v>7801</v>
      </c>
      <c r="M10021" s="140">
        <v>46106</v>
      </c>
      <c r="N10021" s="140"/>
      <c r="O10021" s="140"/>
      <c r="P10021" s="140" t="str">
        <f ca="1">IF(Proc[[#This Row],[DaysAgeing]]&gt;5,"yep","on track")</f>
        <v>yep</v>
      </c>
      <c r="Q10021" s="2">
        <f ca="1">IF(Proc[[#This Row],[DateClosed]]="",ABS(NETWORKDAYS(Proc[[#This Row],[DateOpened]],TODAY()))-1,ABS(NETWORKDAYS(Proc[[#This Row],[DateOpened]],Proc[[#This Row],[DateClosed]]))-1)</f>
        <v>7</v>
      </c>
      <c r="R10021" s="140" t="s">
        <v>476</v>
      </c>
      <c r="S10021" s="155"/>
      <c r="T10021" s="155"/>
    </row>
    <row r="10022" spans="1:20" hidden="1">
      <c r="A10022" s="156" t="s">
        <v>11874</v>
      </c>
      <c r="B10022" s="155" t="str">
        <f>IFERROR(VLOOKUP(Proc[[#This Row],[App]],Table2[],3,0),"open")</f>
        <v>ok</v>
      </c>
      <c r="C10022" s="156" t="s">
        <v>369</v>
      </c>
      <c r="D10022" t="s">
        <v>12285</v>
      </c>
      <c r="E10022" t="s">
        <v>11699</v>
      </c>
      <c r="F10022" s="155" t="s">
        <v>11699</v>
      </c>
      <c r="G10022" s="156" t="s">
        <v>400</v>
      </c>
      <c r="H10022" s="155" t="str">
        <f>IF(Proc[[#This Row],[type]]="LFF (MDG-F)",MID(Proc[[#This Row],[Obj]],13,10),"")</f>
        <v/>
      </c>
      <c r="I10022" s="156"/>
      <c r="J10022" s="155" t="b">
        <f>Proc[[#This Row],[Requested]]=Proc[[#This Row],[CurrentParent]]</f>
        <v>1</v>
      </c>
      <c r="K10022" s="155" t="str">
        <f>IF(Proc[[#This Row],[Author]]="Marcela Urrego",VLOOKUP(LEFT(Proc[[#This Row],[Requested]],1),Table3[#All],2,0),VLOOKUP(Proc[[#This Row],[Author]],Table4[],2,0))</f>
        <v>HC</v>
      </c>
      <c r="L10022" s="155" t="s">
        <v>7801</v>
      </c>
      <c r="M10022" s="140">
        <v>46106</v>
      </c>
      <c r="N10022" s="140"/>
      <c r="O10022" s="140"/>
      <c r="P10022" s="140" t="str">
        <f ca="1">IF(Proc[[#This Row],[DaysAgeing]]&gt;5,"yep","on track")</f>
        <v>yep</v>
      </c>
      <c r="Q10022" s="2">
        <f ca="1">IF(Proc[[#This Row],[DateClosed]]="",ABS(NETWORKDAYS(Proc[[#This Row],[DateOpened]],TODAY()))-1,ABS(NETWORKDAYS(Proc[[#This Row],[DateOpened]],Proc[[#This Row],[DateClosed]]))-1)</f>
        <v>7</v>
      </c>
      <c r="R10022" s="140" t="s">
        <v>476</v>
      </c>
      <c r="S10022" s="155"/>
      <c r="T10022" s="155"/>
    </row>
    <row r="10023" spans="1:20" hidden="1">
      <c r="A10023" s="156" t="s">
        <v>11874</v>
      </c>
      <c r="B10023" s="155" t="str">
        <f>IFERROR(VLOOKUP(Proc[[#This Row],[App]],Table2[],3,0),"open")</f>
        <v>ok</v>
      </c>
      <c r="C10023" s="156" t="s">
        <v>369</v>
      </c>
      <c r="D10023" t="s">
        <v>12286</v>
      </c>
      <c r="E10023" t="s">
        <v>11699</v>
      </c>
      <c r="F10023" s="155" t="s">
        <v>11699</v>
      </c>
      <c r="G10023" s="156" t="s">
        <v>400</v>
      </c>
      <c r="H10023" s="155" t="str">
        <f>IF(Proc[[#This Row],[type]]="LFF (MDG-F)",MID(Proc[[#This Row],[Obj]],13,10),"")</f>
        <v/>
      </c>
      <c r="I10023" s="156"/>
      <c r="J10023" s="155" t="b">
        <f>Proc[[#This Row],[Requested]]=Proc[[#This Row],[CurrentParent]]</f>
        <v>1</v>
      </c>
      <c r="K10023" s="155" t="str">
        <f>IF(Proc[[#This Row],[Author]]="Marcela Urrego",VLOOKUP(LEFT(Proc[[#This Row],[Requested]],1),Table3[#All],2,0),VLOOKUP(Proc[[#This Row],[Author]],Table4[],2,0))</f>
        <v>HC</v>
      </c>
      <c r="L10023" s="155" t="s">
        <v>7801</v>
      </c>
      <c r="M10023" s="140">
        <v>46106</v>
      </c>
      <c r="N10023" s="140"/>
      <c r="O10023" s="140"/>
      <c r="P10023" s="140" t="str">
        <f ca="1">IF(Proc[[#This Row],[DaysAgeing]]&gt;5,"yep","on track")</f>
        <v>yep</v>
      </c>
      <c r="Q10023" s="2">
        <f ca="1">IF(Proc[[#This Row],[DateClosed]]="",ABS(NETWORKDAYS(Proc[[#This Row],[DateOpened]],TODAY()))-1,ABS(NETWORKDAYS(Proc[[#This Row],[DateOpened]],Proc[[#This Row],[DateClosed]]))-1)</f>
        <v>7</v>
      </c>
      <c r="R10023" s="140" t="s">
        <v>476</v>
      </c>
      <c r="S10023" s="155"/>
      <c r="T10023" s="155"/>
    </row>
    <row r="10024" spans="1:20" hidden="1">
      <c r="A10024" s="156" t="s">
        <v>11874</v>
      </c>
      <c r="B10024" s="155" t="str">
        <f>IFERROR(VLOOKUP(Proc[[#This Row],[App]],Table2[],3,0),"open")</f>
        <v>ok</v>
      </c>
      <c r="C10024" s="156" t="s">
        <v>369</v>
      </c>
      <c r="D10024" t="s">
        <v>12287</v>
      </c>
      <c r="E10024" t="s">
        <v>11699</v>
      </c>
      <c r="F10024" s="155" t="s">
        <v>11699</v>
      </c>
      <c r="G10024" s="156" t="s">
        <v>400</v>
      </c>
      <c r="H10024" s="155" t="str">
        <f>IF(Proc[[#This Row],[type]]="LFF (MDG-F)",MID(Proc[[#This Row],[Obj]],13,10),"")</f>
        <v/>
      </c>
      <c r="I10024" s="156"/>
      <c r="J10024" s="155" t="b">
        <f>Proc[[#This Row],[Requested]]=Proc[[#This Row],[CurrentParent]]</f>
        <v>1</v>
      </c>
      <c r="K10024" s="155" t="str">
        <f>IF(Proc[[#This Row],[Author]]="Marcela Urrego",VLOOKUP(LEFT(Proc[[#This Row],[Requested]],1),Table3[#All],2,0),VLOOKUP(Proc[[#This Row],[Author]],Table4[],2,0))</f>
        <v>HC</v>
      </c>
      <c r="L10024" s="155" t="s">
        <v>7801</v>
      </c>
      <c r="M10024" s="140">
        <v>46106</v>
      </c>
      <c r="N10024" s="140"/>
      <c r="O10024" s="140"/>
      <c r="P10024" s="140" t="str">
        <f ca="1">IF(Proc[[#This Row],[DaysAgeing]]&gt;5,"yep","on track")</f>
        <v>yep</v>
      </c>
      <c r="Q10024" s="2">
        <f ca="1">IF(Proc[[#This Row],[DateClosed]]="",ABS(NETWORKDAYS(Proc[[#This Row],[DateOpened]],TODAY()))-1,ABS(NETWORKDAYS(Proc[[#This Row],[DateOpened]],Proc[[#This Row],[DateClosed]]))-1)</f>
        <v>7</v>
      </c>
      <c r="R10024" s="140" t="s">
        <v>476</v>
      </c>
      <c r="S10024" s="155"/>
      <c r="T10024" s="155"/>
    </row>
    <row r="10025" spans="1:20" hidden="1">
      <c r="A10025" s="156" t="s">
        <v>11874</v>
      </c>
      <c r="B10025" s="155" t="str">
        <f>IFERROR(VLOOKUP(Proc[[#This Row],[App]],Table2[],3,0),"open")</f>
        <v>ok</v>
      </c>
      <c r="C10025" s="156" t="s">
        <v>369</v>
      </c>
      <c r="D10025" t="s">
        <v>12288</v>
      </c>
      <c r="E10025" t="s">
        <v>11699</v>
      </c>
      <c r="F10025" s="155" t="s">
        <v>11699</v>
      </c>
      <c r="G10025" s="156" t="s">
        <v>400</v>
      </c>
      <c r="H10025" s="155" t="str">
        <f>IF(Proc[[#This Row],[type]]="LFF (MDG-F)",MID(Proc[[#This Row],[Obj]],13,10),"")</f>
        <v/>
      </c>
      <c r="I10025" s="156"/>
      <c r="J10025" s="155" t="b">
        <f>Proc[[#This Row],[Requested]]=Proc[[#This Row],[CurrentParent]]</f>
        <v>1</v>
      </c>
      <c r="K10025" s="155" t="str">
        <f>IF(Proc[[#This Row],[Author]]="Marcela Urrego",VLOOKUP(LEFT(Proc[[#This Row],[Requested]],1),Table3[#All],2,0),VLOOKUP(Proc[[#This Row],[Author]],Table4[],2,0))</f>
        <v>HC</v>
      </c>
      <c r="L10025" s="155" t="s">
        <v>7801</v>
      </c>
      <c r="M10025" s="140">
        <v>46106</v>
      </c>
      <c r="N10025" s="140"/>
      <c r="O10025" s="140"/>
      <c r="P10025" s="140" t="str">
        <f ca="1">IF(Proc[[#This Row],[DaysAgeing]]&gt;5,"yep","on track")</f>
        <v>yep</v>
      </c>
      <c r="Q10025" s="2">
        <f ca="1">IF(Proc[[#This Row],[DateClosed]]="",ABS(NETWORKDAYS(Proc[[#This Row],[DateOpened]],TODAY()))-1,ABS(NETWORKDAYS(Proc[[#This Row],[DateOpened]],Proc[[#This Row],[DateClosed]]))-1)</f>
        <v>7</v>
      </c>
      <c r="R10025" s="140" t="s">
        <v>476</v>
      </c>
      <c r="S10025" s="155"/>
      <c r="T10025" s="155"/>
    </row>
    <row r="10026" spans="1:20" hidden="1">
      <c r="A10026" s="156" t="s">
        <v>11874</v>
      </c>
      <c r="B10026" s="155" t="str">
        <f>IFERROR(VLOOKUP(Proc[[#This Row],[App]],Table2[],3,0),"open")</f>
        <v>ok</v>
      </c>
      <c r="C10026" s="156" t="s">
        <v>369</v>
      </c>
      <c r="D10026" t="s">
        <v>12289</v>
      </c>
      <c r="E10026" t="s">
        <v>11699</v>
      </c>
      <c r="F10026" s="155" t="s">
        <v>11699</v>
      </c>
      <c r="G10026" s="156" t="s">
        <v>400</v>
      </c>
      <c r="H10026" s="155" t="str">
        <f>IF(Proc[[#This Row],[type]]="LFF (MDG-F)",MID(Proc[[#This Row],[Obj]],13,10),"")</f>
        <v/>
      </c>
      <c r="I10026" s="156"/>
      <c r="J10026" s="155" t="b">
        <f>Proc[[#This Row],[Requested]]=Proc[[#This Row],[CurrentParent]]</f>
        <v>1</v>
      </c>
      <c r="K10026" s="155" t="str">
        <f>IF(Proc[[#This Row],[Author]]="Marcela Urrego",VLOOKUP(LEFT(Proc[[#This Row],[Requested]],1),Table3[#All],2,0),VLOOKUP(Proc[[#This Row],[Author]],Table4[],2,0))</f>
        <v>HC</v>
      </c>
      <c r="L10026" s="155" t="s">
        <v>7801</v>
      </c>
      <c r="M10026" s="140">
        <v>46106</v>
      </c>
      <c r="N10026" s="140"/>
      <c r="O10026" s="140"/>
      <c r="P10026" s="140" t="str">
        <f ca="1">IF(Proc[[#This Row],[DaysAgeing]]&gt;5,"yep","on track")</f>
        <v>yep</v>
      </c>
      <c r="Q10026" s="2">
        <f ca="1">IF(Proc[[#This Row],[DateClosed]]="",ABS(NETWORKDAYS(Proc[[#This Row],[DateOpened]],TODAY()))-1,ABS(NETWORKDAYS(Proc[[#This Row],[DateOpened]],Proc[[#This Row],[DateClosed]]))-1)</f>
        <v>7</v>
      </c>
      <c r="R10026" s="140" t="s">
        <v>476</v>
      </c>
      <c r="S10026" s="155"/>
      <c r="T10026" s="155"/>
    </row>
    <row r="10027" spans="1:20" hidden="1">
      <c r="A10027" s="156" t="s">
        <v>11874</v>
      </c>
      <c r="B10027" s="155" t="str">
        <f>IFERROR(VLOOKUP(Proc[[#This Row],[App]],Table2[],3,0),"open")</f>
        <v>ok</v>
      </c>
      <c r="C10027" s="156" t="s">
        <v>369</v>
      </c>
      <c r="D10027" t="s">
        <v>12290</v>
      </c>
      <c r="E10027" t="s">
        <v>11699</v>
      </c>
      <c r="F10027" s="155" t="s">
        <v>11699</v>
      </c>
      <c r="G10027" s="156" t="s">
        <v>400</v>
      </c>
      <c r="H10027" s="155" t="str">
        <f>IF(Proc[[#This Row],[type]]="LFF (MDG-F)",MID(Proc[[#This Row],[Obj]],13,10),"")</f>
        <v/>
      </c>
      <c r="I10027" s="156"/>
      <c r="J10027" s="155" t="b">
        <f>Proc[[#This Row],[Requested]]=Proc[[#This Row],[CurrentParent]]</f>
        <v>1</v>
      </c>
      <c r="K10027" s="155" t="str">
        <f>IF(Proc[[#This Row],[Author]]="Marcela Urrego",VLOOKUP(LEFT(Proc[[#This Row],[Requested]],1),Table3[#All],2,0),VLOOKUP(Proc[[#This Row],[Author]],Table4[],2,0))</f>
        <v>HC</v>
      </c>
      <c r="L10027" s="155" t="s">
        <v>7801</v>
      </c>
      <c r="M10027" s="140">
        <v>46106</v>
      </c>
      <c r="N10027" s="140"/>
      <c r="O10027" s="140"/>
      <c r="P10027" s="140" t="str">
        <f ca="1">IF(Proc[[#This Row],[DaysAgeing]]&gt;5,"yep","on track")</f>
        <v>yep</v>
      </c>
      <c r="Q10027" s="2">
        <f ca="1">IF(Proc[[#This Row],[DateClosed]]="",ABS(NETWORKDAYS(Proc[[#This Row],[DateOpened]],TODAY()))-1,ABS(NETWORKDAYS(Proc[[#This Row],[DateOpened]],Proc[[#This Row],[DateClosed]]))-1)</f>
        <v>7</v>
      </c>
      <c r="R10027" s="140" t="s">
        <v>476</v>
      </c>
      <c r="S10027" s="155"/>
      <c r="T10027" s="155"/>
    </row>
    <row r="10028" spans="1:20" hidden="1">
      <c r="A10028" s="156" t="s">
        <v>11874</v>
      </c>
      <c r="B10028" s="155" t="str">
        <f>IFERROR(VLOOKUP(Proc[[#This Row],[App]],Table2[],3,0),"open")</f>
        <v>ok</v>
      </c>
      <c r="C10028" s="156" t="s">
        <v>369</v>
      </c>
      <c r="D10028" t="s">
        <v>12291</v>
      </c>
      <c r="E10028" t="s">
        <v>11699</v>
      </c>
      <c r="F10028" s="155" t="s">
        <v>11699</v>
      </c>
      <c r="G10028" s="156" t="s">
        <v>400</v>
      </c>
      <c r="H10028" s="155" t="str">
        <f>IF(Proc[[#This Row],[type]]="LFF (MDG-F)",MID(Proc[[#This Row],[Obj]],13,10),"")</f>
        <v/>
      </c>
      <c r="I10028" s="156"/>
      <c r="J10028" s="155" t="b">
        <f>Proc[[#This Row],[Requested]]=Proc[[#This Row],[CurrentParent]]</f>
        <v>1</v>
      </c>
      <c r="K10028" s="155" t="str">
        <f>IF(Proc[[#This Row],[Author]]="Marcela Urrego",VLOOKUP(LEFT(Proc[[#This Row],[Requested]],1),Table3[#All],2,0),VLOOKUP(Proc[[#This Row],[Author]],Table4[],2,0))</f>
        <v>HC</v>
      </c>
      <c r="L10028" s="155" t="s">
        <v>7801</v>
      </c>
      <c r="M10028" s="140">
        <v>46106</v>
      </c>
      <c r="N10028" s="140"/>
      <c r="O10028" s="140"/>
      <c r="P10028" s="140" t="str">
        <f ca="1">IF(Proc[[#This Row],[DaysAgeing]]&gt;5,"yep","on track")</f>
        <v>yep</v>
      </c>
      <c r="Q10028" s="2">
        <f ca="1">IF(Proc[[#This Row],[DateClosed]]="",ABS(NETWORKDAYS(Proc[[#This Row],[DateOpened]],TODAY()))-1,ABS(NETWORKDAYS(Proc[[#This Row],[DateOpened]],Proc[[#This Row],[DateClosed]]))-1)</f>
        <v>7</v>
      </c>
      <c r="R10028" s="140" t="s">
        <v>476</v>
      </c>
      <c r="S10028" s="155"/>
      <c r="T10028" s="155"/>
    </row>
    <row r="10029" spans="1:20" hidden="1">
      <c r="A10029" s="156" t="s">
        <v>11874</v>
      </c>
      <c r="B10029" s="155" t="str">
        <f>IFERROR(VLOOKUP(Proc[[#This Row],[App]],Table2[],3,0),"open")</f>
        <v>ok</v>
      </c>
      <c r="C10029" s="156" t="s">
        <v>369</v>
      </c>
      <c r="D10029" t="s">
        <v>12292</v>
      </c>
      <c r="E10029" t="s">
        <v>11699</v>
      </c>
      <c r="F10029" s="155" t="s">
        <v>11699</v>
      </c>
      <c r="G10029" s="156" t="s">
        <v>400</v>
      </c>
      <c r="H10029" s="155" t="str">
        <f>IF(Proc[[#This Row],[type]]="LFF (MDG-F)",MID(Proc[[#This Row],[Obj]],13,10),"")</f>
        <v/>
      </c>
      <c r="I10029" s="156"/>
      <c r="J10029" s="155" t="b">
        <f>Proc[[#This Row],[Requested]]=Proc[[#This Row],[CurrentParent]]</f>
        <v>1</v>
      </c>
      <c r="K10029" s="155" t="str">
        <f>IF(Proc[[#This Row],[Author]]="Marcela Urrego",VLOOKUP(LEFT(Proc[[#This Row],[Requested]],1),Table3[#All],2,0),VLOOKUP(Proc[[#This Row],[Author]],Table4[],2,0))</f>
        <v>HC</v>
      </c>
      <c r="L10029" s="155" t="s">
        <v>7801</v>
      </c>
      <c r="M10029" s="140">
        <v>46106</v>
      </c>
      <c r="N10029" s="140"/>
      <c r="O10029" s="140"/>
      <c r="P10029" s="140" t="str">
        <f ca="1">IF(Proc[[#This Row],[DaysAgeing]]&gt;5,"yep","on track")</f>
        <v>yep</v>
      </c>
      <c r="Q10029" s="2">
        <f ca="1">IF(Proc[[#This Row],[DateClosed]]="",ABS(NETWORKDAYS(Proc[[#This Row],[DateOpened]],TODAY()))-1,ABS(NETWORKDAYS(Proc[[#This Row],[DateOpened]],Proc[[#This Row],[DateClosed]]))-1)</f>
        <v>7</v>
      </c>
      <c r="R10029" s="140" t="s">
        <v>476</v>
      </c>
      <c r="S10029" s="155"/>
      <c r="T10029" s="155"/>
    </row>
    <row r="10030" spans="1:20" hidden="1">
      <c r="A10030" s="156" t="s">
        <v>11874</v>
      </c>
      <c r="B10030" s="155" t="str">
        <f>IFERROR(VLOOKUP(Proc[[#This Row],[App]],Table2[],3,0),"open")</f>
        <v>ok</v>
      </c>
      <c r="C10030" s="156" t="s">
        <v>369</v>
      </c>
      <c r="D10030" t="s">
        <v>12293</v>
      </c>
      <c r="E10030" t="s">
        <v>11699</v>
      </c>
      <c r="F10030" s="155" t="s">
        <v>11699</v>
      </c>
      <c r="G10030" s="156" t="s">
        <v>400</v>
      </c>
      <c r="H10030" s="155" t="str">
        <f>IF(Proc[[#This Row],[type]]="LFF (MDG-F)",MID(Proc[[#This Row],[Obj]],13,10),"")</f>
        <v/>
      </c>
      <c r="I10030" s="156"/>
      <c r="J10030" s="155" t="b">
        <f>Proc[[#This Row],[Requested]]=Proc[[#This Row],[CurrentParent]]</f>
        <v>1</v>
      </c>
      <c r="K10030" s="155" t="str">
        <f>IF(Proc[[#This Row],[Author]]="Marcela Urrego",VLOOKUP(LEFT(Proc[[#This Row],[Requested]],1),Table3[#All],2,0),VLOOKUP(Proc[[#This Row],[Author]],Table4[],2,0))</f>
        <v>HC</v>
      </c>
      <c r="L10030" s="155" t="s">
        <v>7801</v>
      </c>
      <c r="M10030" s="140">
        <v>46106</v>
      </c>
      <c r="N10030" s="140"/>
      <c r="O10030" s="140"/>
      <c r="P10030" s="140" t="str">
        <f ca="1">IF(Proc[[#This Row],[DaysAgeing]]&gt;5,"yep","on track")</f>
        <v>yep</v>
      </c>
      <c r="Q10030" s="2">
        <f ca="1">IF(Proc[[#This Row],[DateClosed]]="",ABS(NETWORKDAYS(Proc[[#This Row],[DateOpened]],TODAY()))-1,ABS(NETWORKDAYS(Proc[[#This Row],[DateOpened]],Proc[[#This Row],[DateClosed]]))-1)</f>
        <v>7</v>
      </c>
      <c r="R10030" s="140" t="s">
        <v>476</v>
      </c>
      <c r="S10030" s="155"/>
      <c r="T10030" s="155"/>
    </row>
    <row r="10031" spans="1:20" hidden="1">
      <c r="A10031" s="156" t="s">
        <v>11874</v>
      </c>
      <c r="B10031" s="155" t="str">
        <f>IFERROR(VLOOKUP(Proc[[#This Row],[App]],Table2[],3,0),"open")</f>
        <v>ok</v>
      </c>
      <c r="C10031" s="156" t="s">
        <v>369</v>
      </c>
      <c r="D10031" t="s">
        <v>12294</v>
      </c>
      <c r="E10031" t="s">
        <v>11699</v>
      </c>
      <c r="F10031" s="155" t="s">
        <v>11699</v>
      </c>
      <c r="G10031" s="156" t="s">
        <v>400</v>
      </c>
      <c r="H10031" s="155" t="str">
        <f>IF(Proc[[#This Row],[type]]="LFF (MDG-F)",MID(Proc[[#This Row],[Obj]],13,10),"")</f>
        <v/>
      </c>
      <c r="I10031" s="156"/>
      <c r="J10031" s="155" t="b">
        <f>Proc[[#This Row],[Requested]]=Proc[[#This Row],[CurrentParent]]</f>
        <v>1</v>
      </c>
      <c r="K10031" s="155" t="str">
        <f>IF(Proc[[#This Row],[Author]]="Marcela Urrego",VLOOKUP(LEFT(Proc[[#This Row],[Requested]],1),Table3[#All],2,0),VLOOKUP(Proc[[#This Row],[Author]],Table4[],2,0))</f>
        <v>HC</v>
      </c>
      <c r="L10031" s="155" t="s">
        <v>7801</v>
      </c>
      <c r="M10031" s="140">
        <v>46106</v>
      </c>
      <c r="N10031" s="140"/>
      <c r="O10031" s="140"/>
      <c r="P10031" s="140" t="str">
        <f ca="1">IF(Proc[[#This Row],[DaysAgeing]]&gt;5,"yep","on track")</f>
        <v>yep</v>
      </c>
      <c r="Q10031" s="2">
        <f ca="1">IF(Proc[[#This Row],[DateClosed]]="",ABS(NETWORKDAYS(Proc[[#This Row],[DateOpened]],TODAY()))-1,ABS(NETWORKDAYS(Proc[[#This Row],[DateOpened]],Proc[[#This Row],[DateClosed]]))-1)</f>
        <v>7</v>
      </c>
      <c r="R10031" s="140" t="s">
        <v>476</v>
      </c>
      <c r="S10031" s="155"/>
      <c r="T10031" s="155"/>
    </row>
    <row r="10032" spans="1:20" hidden="1">
      <c r="A10032" s="156" t="s">
        <v>11874</v>
      </c>
      <c r="B10032" s="155" t="str">
        <f>IFERROR(VLOOKUP(Proc[[#This Row],[App]],Table2[],3,0),"open")</f>
        <v>ok</v>
      </c>
      <c r="C10032" s="156" t="s">
        <v>369</v>
      </c>
      <c r="D10032" t="s">
        <v>12295</v>
      </c>
      <c r="E10032" t="s">
        <v>11699</v>
      </c>
      <c r="F10032" s="155" t="s">
        <v>11699</v>
      </c>
      <c r="G10032" s="156" t="s">
        <v>400</v>
      </c>
      <c r="H10032" s="155" t="str">
        <f>IF(Proc[[#This Row],[type]]="LFF (MDG-F)",MID(Proc[[#This Row],[Obj]],13,10),"")</f>
        <v/>
      </c>
      <c r="I10032" s="156"/>
      <c r="J10032" s="155" t="b">
        <f>Proc[[#This Row],[Requested]]=Proc[[#This Row],[CurrentParent]]</f>
        <v>1</v>
      </c>
      <c r="K10032" s="155" t="str">
        <f>IF(Proc[[#This Row],[Author]]="Marcela Urrego",VLOOKUP(LEFT(Proc[[#This Row],[Requested]],1),Table3[#All],2,0),VLOOKUP(Proc[[#This Row],[Author]],Table4[],2,0))</f>
        <v>HC</v>
      </c>
      <c r="L10032" s="155" t="s">
        <v>7801</v>
      </c>
      <c r="M10032" s="140">
        <v>46106</v>
      </c>
      <c r="N10032" s="140"/>
      <c r="O10032" s="140"/>
      <c r="P10032" s="140" t="str">
        <f ca="1">IF(Proc[[#This Row],[DaysAgeing]]&gt;5,"yep","on track")</f>
        <v>yep</v>
      </c>
      <c r="Q10032" s="2">
        <f ca="1">IF(Proc[[#This Row],[DateClosed]]="",ABS(NETWORKDAYS(Proc[[#This Row],[DateOpened]],TODAY()))-1,ABS(NETWORKDAYS(Proc[[#This Row],[DateOpened]],Proc[[#This Row],[DateClosed]]))-1)</f>
        <v>7</v>
      </c>
      <c r="R10032" s="140" t="s">
        <v>476</v>
      </c>
      <c r="S10032" s="155"/>
      <c r="T10032" s="155"/>
    </row>
    <row r="10033" spans="1:20" hidden="1">
      <c r="A10033" s="156" t="s">
        <v>11874</v>
      </c>
      <c r="B10033" s="155" t="str">
        <f>IFERROR(VLOOKUP(Proc[[#This Row],[App]],Table2[],3,0),"open")</f>
        <v>ok</v>
      </c>
      <c r="C10033" s="156" t="s">
        <v>369</v>
      </c>
      <c r="D10033" t="s">
        <v>12296</v>
      </c>
      <c r="E10033" t="s">
        <v>11699</v>
      </c>
      <c r="F10033" s="155" t="s">
        <v>11699</v>
      </c>
      <c r="G10033" s="156" t="s">
        <v>400</v>
      </c>
      <c r="H10033" s="155" t="str">
        <f>IF(Proc[[#This Row],[type]]="LFF (MDG-F)",MID(Proc[[#This Row],[Obj]],13,10),"")</f>
        <v/>
      </c>
      <c r="I10033" s="156"/>
      <c r="J10033" s="155" t="b">
        <f>Proc[[#This Row],[Requested]]=Proc[[#This Row],[CurrentParent]]</f>
        <v>1</v>
      </c>
      <c r="K10033" s="155" t="str">
        <f>IF(Proc[[#This Row],[Author]]="Marcela Urrego",VLOOKUP(LEFT(Proc[[#This Row],[Requested]],1),Table3[#All],2,0),VLOOKUP(Proc[[#This Row],[Author]],Table4[],2,0))</f>
        <v>HC</v>
      </c>
      <c r="L10033" s="155" t="s">
        <v>7801</v>
      </c>
      <c r="M10033" s="140">
        <v>46106</v>
      </c>
      <c r="N10033" s="140"/>
      <c r="O10033" s="140"/>
      <c r="P10033" s="140" t="str">
        <f ca="1">IF(Proc[[#This Row],[DaysAgeing]]&gt;5,"yep","on track")</f>
        <v>yep</v>
      </c>
      <c r="Q10033" s="2">
        <f ca="1">IF(Proc[[#This Row],[DateClosed]]="",ABS(NETWORKDAYS(Proc[[#This Row],[DateOpened]],TODAY()))-1,ABS(NETWORKDAYS(Proc[[#This Row],[DateOpened]],Proc[[#This Row],[DateClosed]]))-1)</f>
        <v>7</v>
      </c>
      <c r="R10033" s="140" t="s">
        <v>476</v>
      </c>
      <c r="S10033" s="155"/>
      <c r="T10033" s="155"/>
    </row>
    <row r="10034" spans="1:20" hidden="1">
      <c r="A10034" s="156" t="s">
        <v>11874</v>
      </c>
      <c r="B10034" s="155" t="str">
        <f>IFERROR(VLOOKUP(Proc[[#This Row],[App]],Table2[],3,0),"open")</f>
        <v>ok</v>
      </c>
      <c r="C10034" s="156" t="s">
        <v>369</v>
      </c>
      <c r="D10034" t="s">
        <v>12297</v>
      </c>
      <c r="E10034" t="s">
        <v>11699</v>
      </c>
      <c r="F10034" s="155" t="s">
        <v>11699</v>
      </c>
      <c r="G10034" s="156" t="s">
        <v>400</v>
      </c>
      <c r="H10034" s="155" t="str">
        <f>IF(Proc[[#This Row],[type]]="LFF (MDG-F)",MID(Proc[[#This Row],[Obj]],13,10),"")</f>
        <v/>
      </c>
      <c r="I10034" s="156"/>
      <c r="J10034" s="155" t="b">
        <f>Proc[[#This Row],[Requested]]=Proc[[#This Row],[CurrentParent]]</f>
        <v>1</v>
      </c>
      <c r="K10034" s="155" t="str">
        <f>IF(Proc[[#This Row],[Author]]="Marcela Urrego",VLOOKUP(LEFT(Proc[[#This Row],[Requested]],1),Table3[#All],2,0),VLOOKUP(Proc[[#This Row],[Author]],Table4[],2,0))</f>
        <v>HC</v>
      </c>
      <c r="L10034" s="155" t="s">
        <v>7801</v>
      </c>
      <c r="M10034" s="140">
        <v>46106</v>
      </c>
      <c r="N10034" s="140"/>
      <c r="O10034" s="140"/>
      <c r="P10034" s="140" t="str">
        <f ca="1">IF(Proc[[#This Row],[DaysAgeing]]&gt;5,"yep","on track")</f>
        <v>yep</v>
      </c>
      <c r="Q10034" s="2">
        <f ca="1">IF(Proc[[#This Row],[DateClosed]]="",ABS(NETWORKDAYS(Proc[[#This Row],[DateOpened]],TODAY()))-1,ABS(NETWORKDAYS(Proc[[#This Row],[DateOpened]],Proc[[#This Row],[DateClosed]]))-1)</f>
        <v>7</v>
      </c>
      <c r="R10034" s="140" t="s">
        <v>476</v>
      </c>
      <c r="S10034" s="155"/>
      <c r="T10034" s="155"/>
    </row>
    <row r="10035" spans="1:20" hidden="1">
      <c r="A10035" s="156" t="s">
        <v>11874</v>
      </c>
      <c r="B10035" s="155" t="str">
        <f>IFERROR(VLOOKUP(Proc[[#This Row],[App]],Table2[],3,0),"open")</f>
        <v>ok</v>
      </c>
      <c r="C10035" s="156" t="s">
        <v>369</v>
      </c>
      <c r="D10035" t="s">
        <v>12298</v>
      </c>
      <c r="E10035" t="s">
        <v>11699</v>
      </c>
      <c r="F10035" s="155" t="s">
        <v>11699</v>
      </c>
      <c r="G10035" s="156" t="s">
        <v>400</v>
      </c>
      <c r="H10035" s="155" t="str">
        <f>IF(Proc[[#This Row],[type]]="LFF (MDG-F)",MID(Proc[[#This Row],[Obj]],13,10),"")</f>
        <v/>
      </c>
      <c r="I10035" s="156"/>
      <c r="J10035" s="155" t="b">
        <f>Proc[[#This Row],[Requested]]=Proc[[#This Row],[CurrentParent]]</f>
        <v>1</v>
      </c>
      <c r="K10035" s="155" t="str">
        <f>IF(Proc[[#This Row],[Author]]="Marcela Urrego",VLOOKUP(LEFT(Proc[[#This Row],[Requested]],1),Table3[#All],2,0),VLOOKUP(Proc[[#This Row],[Author]],Table4[],2,0))</f>
        <v>HC</v>
      </c>
      <c r="L10035" s="155" t="s">
        <v>7801</v>
      </c>
      <c r="M10035" s="140">
        <v>46106</v>
      </c>
      <c r="N10035" s="140"/>
      <c r="O10035" s="140"/>
      <c r="P10035" s="140" t="str">
        <f ca="1">IF(Proc[[#This Row],[DaysAgeing]]&gt;5,"yep","on track")</f>
        <v>yep</v>
      </c>
      <c r="Q10035" s="2">
        <f ca="1">IF(Proc[[#This Row],[DateClosed]]="",ABS(NETWORKDAYS(Proc[[#This Row],[DateOpened]],TODAY()))-1,ABS(NETWORKDAYS(Proc[[#This Row],[DateOpened]],Proc[[#This Row],[DateClosed]]))-1)</f>
        <v>7</v>
      </c>
      <c r="R10035" s="140" t="s">
        <v>476</v>
      </c>
      <c r="S10035" s="155"/>
      <c r="T10035" s="155"/>
    </row>
    <row r="10036" spans="1:20" hidden="1">
      <c r="A10036" s="156" t="s">
        <v>11874</v>
      </c>
      <c r="B10036" s="155" t="str">
        <f>IFERROR(VLOOKUP(Proc[[#This Row],[App]],Table2[],3,0),"open")</f>
        <v>ok</v>
      </c>
      <c r="C10036" s="156" t="s">
        <v>369</v>
      </c>
      <c r="D10036" t="s">
        <v>12299</v>
      </c>
      <c r="E10036" t="s">
        <v>11699</v>
      </c>
      <c r="F10036" s="155" t="s">
        <v>11699</v>
      </c>
      <c r="G10036" s="156" t="s">
        <v>400</v>
      </c>
      <c r="H10036" s="155" t="str">
        <f>IF(Proc[[#This Row],[type]]="LFF (MDG-F)",MID(Proc[[#This Row],[Obj]],13,10),"")</f>
        <v/>
      </c>
      <c r="I10036" s="156"/>
      <c r="J10036" s="155" t="b">
        <f>Proc[[#This Row],[Requested]]=Proc[[#This Row],[CurrentParent]]</f>
        <v>1</v>
      </c>
      <c r="K10036" s="155" t="str">
        <f>IF(Proc[[#This Row],[Author]]="Marcela Urrego",VLOOKUP(LEFT(Proc[[#This Row],[Requested]],1),Table3[#All],2,0),VLOOKUP(Proc[[#This Row],[Author]],Table4[],2,0))</f>
        <v>HC</v>
      </c>
      <c r="L10036" s="155" t="s">
        <v>7801</v>
      </c>
      <c r="M10036" s="140">
        <v>46106</v>
      </c>
      <c r="N10036" s="140"/>
      <c r="O10036" s="140"/>
      <c r="P10036" s="140" t="str">
        <f ca="1">IF(Proc[[#This Row],[DaysAgeing]]&gt;5,"yep","on track")</f>
        <v>yep</v>
      </c>
      <c r="Q10036" s="2">
        <f ca="1">IF(Proc[[#This Row],[DateClosed]]="",ABS(NETWORKDAYS(Proc[[#This Row],[DateOpened]],TODAY()))-1,ABS(NETWORKDAYS(Proc[[#This Row],[DateOpened]],Proc[[#This Row],[DateClosed]]))-1)</f>
        <v>7</v>
      </c>
      <c r="R10036" s="140" t="s">
        <v>476</v>
      </c>
      <c r="S10036" s="155"/>
      <c r="T10036" s="155"/>
    </row>
    <row r="10037" spans="1:20" hidden="1">
      <c r="A10037" s="156" t="s">
        <v>11874</v>
      </c>
      <c r="B10037" s="155" t="str">
        <f>IFERROR(VLOOKUP(Proc[[#This Row],[App]],Table2[],3,0),"open")</f>
        <v>ok</v>
      </c>
      <c r="C10037" s="156" t="s">
        <v>369</v>
      </c>
      <c r="D10037" t="s">
        <v>12300</v>
      </c>
      <c r="E10037" t="s">
        <v>11699</v>
      </c>
      <c r="F10037" s="155" t="s">
        <v>11699</v>
      </c>
      <c r="G10037" s="156" t="s">
        <v>400</v>
      </c>
      <c r="H10037" s="155" t="str">
        <f>IF(Proc[[#This Row],[type]]="LFF (MDG-F)",MID(Proc[[#This Row],[Obj]],13,10),"")</f>
        <v/>
      </c>
      <c r="I10037" s="156"/>
      <c r="J10037" s="155" t="b">
        <f>Proc[[#This Row],[Requested]]=Proc[[#This Row],[CurrentParent]]</f>
        <v>1</v>
      </c>
      <c r="K10037" s="155" t="str">
        <f>IF(Proc[[#This Row],[Author]]="Marcela Urrego",VLOOKUP(LEFT(Proc[[#This Row],[Requested]],1),Table3[#All],2,0),VLOOKUP(Proc[[#This Row],[Author]],Table4[],2,0))</f>
        <v>HC</v>
      </c>
      <c r="L10037" s="155" t="s">
        <v>7801</v>
      </c>
      <c r="M10037" s="140">
        <v>46106</v>
      </c>
      <c r="N10037" s="140"/>
      <c r="O10037" s="140"/>
      <c r="P10037" s="140" t="str">
        <f ca="1">IF(Proc[[#This Row],[DaysAgeing]]&gt;5,"yep","on track")</f>
        <v>yep</v>
      </c>
      <c r="Q10037" s="2">
        <f ca="1">IF(Proc[[#This Row],[DateClosed]]="",ABS(NETWORKDAYS(Proc[[#This Row],[DateOpened]],TODAY()))-1,ABS(NETWORKDAYS(Proc[[#This Row],[DateOpened]],Proc[[#This Row],[DateClosed]]))-1)</f>
        <v>7</v>
      </c>
      <c r="R10037" s="140" t="s">
        <v>476</v>
      </c>
      <c r="S10037" s="155"/>
      <c r="T10037" s="155"/>
    </row>
    <row r="10038" spans="1:20" hidden="1">
      <c r="A10038" s="156" t="s">
        <v>11874</v>
      </c>
      <c r="B10038" s="155" t="str">
        <f>IFERROR(VLOOKUP(Proc[[#This Row],[App]],Table2[],3,0),"open")</f>
        <v>ok</v>
      </c>
      <c r="C10038" s="156" t="s">
        <v>369</v>
      </c>
      <c r="D10038" t="s">
        <v>12301</v>
      </c>
      <c r="E10038" t="s">
        <v>11699</v>
      </c>
      <c r="F10038" s="155" t="s">
        <v>11699</v>
      </c>
      <c r="G10038" s="156" t="s">
        <v>400</v>
      </c>
      <c r="H10038" s="155" t="str">
        <f>IF(Proc[[#This Row],[type]]="LFF (MDG-F)",MID(Proc[[#This Row],[Obj]],13,10),"")</f>
        <v/>
      </c>
      <c r="I10038" s="156"/>
      <c r="J10038" s="155" t="b">
        <f>Proc[[#This Row],[Requested]]=Proc[[#This Row],[CurrentParent]]</f>
        <v>1</v>
      </c>
      <c r="K10038" s="155" t="str">
        <f>IF(Proc[[#This Row],[Author]]="Marcela Urrego",VLOOKUP(LEFT(Proc[[#This Row],[Requested]],1),Table3[#All],2,0),VLOOKUP(Proc[[#This Row],[Author]],Table4[],2,0))</f>
        <v>HC</v>
      </c>
      <c r="L10038" s="155" t="s">
        <v>7801</v>
      </c>
      <c r="M10038" s="140">
        <v>46106</v>
      </c>
      <c r="N10038" s="140"/>
      <c r="O10038" s="140"/>
      <c r="P10038" s="140" t="str">
        <f ca="1">IF(Proc[[#This Row],[DaysAgeing]]&gt;5,"yep","on track")</f>
        <v>yep</v>
      </c>
      <c r="Q10038" s="2">
        <f ca="1">IF(Proc[[#This Row],[DateClosed]]="",ABS(NETWORKDAYS(Proc[[#This Row],[DateOpened]],TODAY()))-1,ABS(NETWORKDAYS(Proc[[#This Row],[DateOpened]],Proc[[#This Row],[DateClosed]]))-1)</f>
        <v>7</v>
      </c>
      <c r="R10038" s="140" t="s">
        <v>476</v>
      </c>
      <c r="S10038" s="155"/>
      <c r="T10038" s="155"/>
    </row>
    <row r="10039" spans="1:20" hidden="1">
      <c r="A10039" s="156" t="s">
        <v>11874</v>
      </c>
      <c r="B10039" s="155" t="str">
        <f>IFERROR(VLOOKUP(Proc[[#This Row],[App]],Table2[],3,0),"open")</f>
        <v>ok</v>
      </c>
      <c r="C10039" s="156" t="s">
        <v>369</v>
      </c>
      <c r="D10039" t="s">
        <v>12302</v>
      </c>
      <c r="E10039" t="s">
        <v>11699</v>
      </c>
      <c r="F10039" s="155" t="s">
        <v>11699</v>
      </c>
      <c r="G10039" s="156" t="s">
        <v>400</v>
      </c>
      <c r="H10039" s="155" t="str">
        <f>IF(Proc[[#This Row],[type]]="LFF (MDG-F)",MID(Proc[[#This Row],[Obj]],13,10),"")</f>
        <v/>
      </c>
      <c r="I10039" s="156"/>
      <c r="J10039" s="155" t="b">
        <f>Proc[[#This Row],[Requested]]=Proc[[#This Row],[CurrentParent]]</f>
        <v>1</v>
      </c>
      <c r="K10039" s="155" t="str">
        <f>IF(Proc[[#This Row],[Author]]="Marcela Urrego",VLOOKUP(LEFT(Proc[[#This Row],[Requested]],1),Table3[#All],2,0),VLOOKUP(Proc[[#This Row],[Author]],Table4[],2,0))</f>
        <v>HC</v>
      </c>
      <c r="L10039" s="155" t="s">
        <v>7801</v>
      </c>
      <c r="M10039" s="140">
        <v>46106</v>
      </c>
      <c r="N10039" s="140"/>
      <c r="O10039" s="140"/>
      <c r="P10039" s="140" t="str">
        <f ca="1">IF(Proc[[#This Row],[DaysAgeing]]&gt;5,"yep","on track")</f>
        <v>yep</v>
      </c>
      <c r="Q10039" s="2">
        <f ca="1">IF(Proc[[#This Row],[DateClosed]]="",ABS(NETWORKDAYS(Proc[[#This Row],[DateOpened]],TODAY()))-1,ABS(NETWORKDAYS(Proc[[#This Row],[DateOpened]],Proc[[#This Row],[DateClosed]]))-1)</f>
        <v>7</v>
      </c>
      <c r="R10039" s="140" t="s">
        <v>476</v>
      </c>
      <c r="S10039" s="155"/>
      <c r="T10039" s="155"/>
    </row>
    <row r="10040" spans="1:20" hidden="1">
      <c r="A10040" s="156" t="s">
        <v>11874</v>
      </c>
      <c r="B10040" s="155" t="str">
        <f>IFERROR(VLOOKUP(Proc[[#This Row],[App]],Table2[],3,0),"open")</f>
        <v>ok</v>
      </c>
      <c r="C10040" s="156" t="s">
        <v>369</v>
      </c>
      <c r="D10040" t="s">
        <v>12303</v>
      </c>
      <c r="E10040" t="s">
        <v>11699</v>
      </c>
      <c r="F10040" s="155" t="s">
        <v>11699</v>
      </c>
      <c r="G10040" s="156" t="s">
        <v>400</v>
      </c>
      <c r="H10040" s="155" t="str">
        <f>IF(Proc[[#This Row],[type]]="LFF (MDG-F)",MID(Proc[[#This Row],[Obj]],13,10),"")</f>
        <v/>
      </c>
      <c r="I10040" s="156"/>
      <c r="J10040" s="155" t="b">
        <f>Proc[[#This Row],[Requested]]=Proc[[#This Row],[CurrentParent]]</f>
        <v>1</v>
      </c>
      <c r="K10040" s="155" t="str">
        <f>IF(Proc[[#This Row],[Author]]="Marcela Urrego",VLOOKUP(LEFT(Proc[[#This Row],[Requested]],1),Table3[#All],2,0),VLOOKUP(Proc[[#This Row],[Author]],Table4[],2,0))</f>
        <v>HC</v>
      </c>
      <c r="L10040" s="155" t="s">
        <v>7801</v>
      </c>
      <c r="M10040" s="140">
        <v>46106</v>
      </c>
      <c r="N10040" s="140"/>
      <c r="O10040" s="140"/>
      <c r="P10040" s="140" t="str">
        <f ca="1">IF(Proc[[#This Row],[DaysAgeing]]&gt;5,"yep","on track")</f>
        <v>yep</v>
      </c>
      <c r="Q10040" s="2">
        <f ca="1">IF(Proc[[#This Row],[DateClosed]]="",ABS(NETWORKDAYS(Proc[[#This Row],[DateOpened]],TODAY()))-1,ABS(NETWORKDAYS(Proc[[#This Row],[DateOpened]],Proc[[#This Row],[DateClosed]]))-1)</f>
        <v>7</v>
      </c>
      <c r="R10040" s="140" t="s">
        <v>476</v>
      </c>
      <c r="S10040" s="155"/>
      <c r="T10040" s="155"/>
    </row>
    <row r="10041" spans="1:20" hidden="1">
      <c r="A10041" s="156" t="s">
        <v>11874</v>
      </c>
      <c r="B10041" s="155" t="str">
        <f>IFERROR(VLOOKUP(Proc[[#This Row],[App]],Table2[],3,0),"open")</f>
        <v>ok</v>
      </c>
      <c r="C10041" s="156" t="s">
        <v>369</v>
      </c>
      <c r="D10041" t="s">
        <v>12304</v>
      </c>
      <c r="E10041" t="s">
        <v>11699</v>
      </c>
      <c r="F10041" s="155" t="s">
        <v>11699</v>
      </c>
      <c r="G10041" s="156" t="s">
        <v>400</v>
      </c>
      <c r="H10041" s="155" t="str">
        <f>IF(Proc[[#This Row],[type]]="LFF (MDG-F)",MID(Proc[[#This Row],[Obj]],13,10),"")</f>
        <v/>
      </c>
      <c r="I10041" s="156"/>
      <c r="J10041" s="155" t="b">
        <f>Proc[[#This Row],[Requested]]=Proc[[#This Row],[CurrentParent]]</f>
        <v>1</v>
      </c>
      <c r="K10041" s="155" t="str">
        <f>IF(Proc[[#This Row],[Author]]="Marcela Urrego",VLOOKUP(LEFT(Proc[[#This Row],[Requested]],1),Table3[#All],2,0),VLOOKUP(Proc[[#This Row],[Author]],Table4[],2,0))</f>
        <v>HC</v>
      </c>
      <c r="L10041" s="155" t="s">
        <v>7801</v>
      </c>
      <c r="M10041" s="140">
        <v>46106</v>
      </c>
      <c r="N10041" s="140"/>
      <c r="O10041" s="140"/>
      <c r="P10041" s="140" t="str">
        <f ca="1">IF(Proc[[#This Row],[DaysAgeing]]&gt;5,"yep","on track")</f>
        <v>yep</v>
      </c>
      <c r="Q10041" s="2">
        <f ca="1">IF(Proc[[#This Row],[DateClosed]]="",ABS(NETWORKDAYS(Proc[[#This Row],[DateOpened]],TODAY()))-1,ABS(NETWORKDAYS(Proc[[#This Row],[DateOpened]],Proc[[#This Row],[DateClosed]]))-1)</f>
        <v>7</v>
      </c>
      <c r="R10041" s="140" t="s">
        <v>476</v>
      </c>
      <c r="S10041" s="155"/>
      <c r="T10041" s="155"/>
    </row>
    <row r="10042" spans="1:20" hidden="1">
      <c r="A10042" s="156" t="s">
        <v>11874</v>
      </c>
      <c r="B10042" s="155" t="str">
        <f>IFERROR(VLOOKUP(Proc[[#This Row],[App]],Table2[],3,0),"open")</f>
        <v>ok</v>
      </c>
      <c r="C10042" s="156" t="s">
        <v>369</v>
      </c>
      <c r="D10042" t="s">
        <v>12305</v>
      </c>
      <c r="E10042" t="s">
        <v>11699</v>
      </c>
      <c r="F10042" s="155" t="s">
        <v>11699</v>
      </c>
      <c r="G10042" s="156" t="s">
        <v>400</v>
      </c>
      <c r="H10042" s="155" t="str">
        <f>IF(Proc[[#This Row],[type]]="LFF (MDG-F)",MID(Proc[[#This Row],[Obj]],13,10),"")</f>
        <v/>
      </c>
      <c r="I10042" s="156"/>
      <c r="J10042" s="155" t="b">
        <f>Proc[[#This Row],[Requested]]=Proc[[#This Row],[CurrentParent]]</f>
        <v>1</v>
      </c>
      <c r="K10042" s="155" t="str">
        <f>IF(Proc[[#This Row],[Author]]="Marcela Urrego",VLOOKUP(LEFT(Proc[[#This Row],[Requested]],1),Table3[#All],2,0),VLOOKUP(Proc[[#This Row],[Author]],Table4[],2,0))</f>
        <v>HC</v>
      </c>
      <c r="L10042" s="155" t="s">
        <v>7801</v>
      </c>
      <c r="M10042" s="140">
        <v>46106</v>
      </c>
      <c r="N10042" s="140"/>
      <c r="O10042" s="140"/>
      <c r="P10042" s="140" t="str">
        <f ca="1">IF(Proc[[#This Row],[DaysAgeing]]&gt;5,"yep","on track")</f>
        <v>yep</v>
      </c>
      <c r="Q10042" s="2">
        <f ca="1">IF(Proc[[#This Row],[DateClosed]]="",ABS(NETWORKDAYS(Proc[[#This Row],[DateOpened]],TODAY()))-1,ABS(NETWORKDAYS(Proc[[#This Row],[DateOpened]],Proc[[#This Row],[DateClosed]]))-1)</f>
        <v>7</v>
      </c>
      <c r="R10042" s="140" t="s">
        <v>476</v>
      </c>
      <c r="S10042" s="155"/>
      <c r="T10042" s="155"/>
    </row>
    <row r="10043" spans="1:20" hidden="1">
      <c r="A10043" s="156" t="s">
        <v>11874</v>
      </c>
      <c r="B10043" s="155" t="str">
        <f>IFERROR(VLOOKUP(Proc[[#This Row],[App]],Table2[],3,0),"open")</f>
        <v>ok</v>
      </c>
      <c r="C10043" s="156" t="s">
        <v>369</v>
      </c>
      <c r="D10043" t="s">
        <v>12306</v>
      </c>
      <c r="E10043" t="s">
        <v>11699</v>
      </c>
      <c r="F10043" s="155" t="s">
        <v>11699</v>
      </c>
      <c r="G10043" s="156" t="s">
        <v>400</v>
      </c>
      <c r="H10043" s="155" t="str">
        <f>IF(Proc[[#This Row],[type]]="LFF (MDG-F)",MID(Proc[[#This Row],[Obj]],13,10),"")</f>
        <v/>
      </c>
      <c r="I10043" s="156"/>
      <c r="J10043" s="155" t="b">
        <f>Proc[[#This Row],[Requested]]=Proc[[#This Row],[CurrentParent]]</f>
        <v>1</v>
      </c>
      <c r="K10043" s="155" t="str">
        <f>IF(Proc[[#This Row],[Author]]="Marcela Urrego",VLOOKUP(LEFT(Proc[[#This Row],[Requested]],1),Table3[#All],2,0),VLOOKUP(Proc[[#This Row],[Author]],Table4[],2,0))</f>
        <v>HC</v>
      </c>
      <c r="L10043" s="155" t="s">
        <v>7801</v>
      </c>
      <c r="M10043" s="140">
        <v>46106</v>
      </c>
      <c r="N10043" s="140"/>
      <c r="O10043" s="140"/>
      <c r="P10043" s="140" t="str">
        <f ca="1">IF(Proc[[#This Row],[DaysAgeing]]&gt;5,"yep","on track")</f>
        <v>yep</v>
      </c>
      <c r="Q10043" s="2">
        <f ca="1">IF(Proc[[#This Row],[DateClosed]]="",ABS(NETWORKDAYS(Proc[[#This Row],[DateOpened]],TODAY()))-1,ABS(NETWORKDAYS(Proc[[#This Row],[DateOpened]],Proc[[#This Row],[DateClosed]]))-1)</f>
        <v>7</v>
      </c>
      <c r="R10043" s="140" t="s">
        <v>476</v>
      </c>
      <c r="S10043" s="155"/>
      <c r="T10043" s="155"/>
    </row>
    <row r="10044" spans="1:20" hidden="1">
      <c r="A10044" s="156" t="s">
        <v>11874</v>
      </c>
      <c r="B10044" s="155" t="str">
        <f>IFERROR(VLOOKUP(Proc[[#This Row],[App]],Table2[],3,0),"open")</f>
        <v>ok</v>
      </c>
      <c r="C10044" s="156" t="s">
        <v>369</v>
      </c>
      <c r="D10044" t="s">
        <v>12307</v>
      </c>
      <c r="E10044" t="s">
        <v>11699</v>
      </c>
      <c r="F10044" s="155" t="s">
        <v>11699</v>
      </c>
      <c r="G10044" s="156" t="s">
        <v>400</v>
      </c>
      <c r="H10044" s="155" t="str">
        <f>IF(Proc[[#This Row],[type]]="LFF (MDG-F)",MID(Proc[[#This Row],[Obj]],13,10),"")</f>
        <v/>
      </c>
      <c r="I10044" s="156"/>
      <c r="J10044" s="155" t="b">
        <f>Proc[[#This Row],[Requested]]=Proc[[#This Row],[CurrentParent]]</f>
        <v>1</v>
      </c>
      <c r="K10044" s="155" t="str">
        <f>IF(Proc[[#This Row],[Author]]="Marcela Urrego",VLOOKUP(LEFT(Proc[[#This Row],[Requested]],1),Table3[#All],2,0),VLOOKUP(Proc[[#This Row],[Author]],Table4[],2,0))</f>
        <v>HC</v>
      </c>
      <c r="L10044" s="155" t="s">
        <v>7801</v>
      </c>
      <c r="M10044" s="140">
        <v>46106</v>
      </c>
      <c r="N10044" s="140"/>
      <c r="O10044" s="140"/>
      <c r="P10044" s="140" t="str">
        <f ca="1">IF(Proc[[#This Row],[DaysAgeing]]&gt;5,"yep","on track")</f>
        <v>yep</v>
      </c>
      <c r="Q10044" s="2">
        <f ca="1">IF(Proc[[#This Row],[DateClosed]]="",ABS(NETWORKDAYS(Proc[[#This Row],[DateOpened]],TODAY()))-1,ABS(NETWORKDAYS(Proc[[#This Row],[DateOpened]],Proc[[#This Row],[DateClosed]]))-1)</f>
        <v>7</v>
      </c>
      <c r="R10044" s="140" t="s">
        <v>476</v>
      </c>
      <c r="S10044" s="155"/>
      <c r="T10044" s="155"/>
    </row>
    <row r="10045" spans="1:20" hidden="1">
      <c r="A10045" s="156" t="s">
        <v>11874</v>
      </c>
      <c r="B10045" s="155" t="str">
        <f>IFERROR(VLOOKUP(Proc[[#This Row],[App]],Table2[],3,0),"open")</f>
        <v>ok</v>
      </c>
      <c r="C10045" s="156" t="s">
        <v>369</v>
      </c>
      <c r="D10045" t="s">
        <v>12308</v>
      </c>
      <c r="E10045" t="s">
        <v>11699</v>
      </c>
      <c r="F10045" s="155" t="s">
        <v>11699</v>
      </c>
      <c r="G10045" s="156" t="s">
        <v>400</v>
      </c>
      <c r="H10045" s="155" t="str">
        <f>IF(Proc[[#This Row],[type]]="LFF (MDG-F)",MID(Proc[[#This Row],[Obj]],13,10),"")</f>
        <v/>
      </c>
      <c r="I10045" s="156"/>
      <c r="J10045" s="155" t="b">
        <f>Proc[[#This Row],[Requested]]=Proc[[#This Row],[CurrentParent]]</f>
        <v>1</v>
      </c>
      <c r="K10045" s="155" t="str">
        <f>IF(Proc[[#This Row],[Author]]="Marcela Urrego",VLOOKUP(LEFT(Proc[[#This Row],[Requested]],1),Table3[#All],2,0),VLOOKUP(Proc[[#This Row],[Author]],Table4[],2,0))</f>
        <v>HC</v>
      </c>
      <c r="L10045" s="155" t="s">
        <v>7801</v>
      </c>
      <c r="M10045" s="140">
        <v>46106</v>
      </c>
      <c r="N10045" s="140"/>
      <c r="O10045" s="140"/>
      <c r="P10045" s="140" t="str">
        <f ca="1">IF(Proc[[#This Row],[DaysAgeing]]&gt;5,"yep","on track")</f>
        <v>yep</v>
      </c>
      <c r="Q10045" s="2">
        <f ca="1">IF(Proc[[#This Row],[DateClosed]]="",ABS(NETWORKDAYS(Proc[[#This Row],[DateOpened]],TODAY()))-1,ABS(NETWORKDAYS(Proc[[#This Row],[DateOpened]],Proc[[#This Row],[DateClosed]]))-1)</f>
        <v>7</v>
      </c>
      <c r="R10045" s="140" t="s">
        <v>476</v>
      </c>
      <c r="S10045" s="155"/>
      <c r="T10045" s="155"/>
    </row>
    <row r="10046" spans="1:20" hidden="1">
      <c r="A10046" s="156" t="s">
        <v>11874</v>
      </c>
      <c r="B10046" s="155" t="str">
        <f>IFERROR(VLOOKUP(Proc[[#This Row],[App]],Table2[],3,0),"open")</f>
        <v>ok</v>
      </c>
      <c r="C10046" s="156" t="s">
        <v>369</v>
      </c>
      <c r="D10046" t="s">
        <v>12309</v>
      </c>
      <c r="E10046" t="s">
        <v>11699</v>
      </c>
      <c r="F10046" s="155" t="s">
        <v>11699</v>
      </c>
      <c r="G10046" s="156" t="s">
        <v>400</v>
      </c>
      <c r="H10046" s="155" t="str">
        <f>IF(Proc[[#This Row],[type]]="LFF (MDG-F)",MID(Proc[[#This Row],[Obj]],13,10),"")</f>
        <v/>
      </c>
      <c r="I10046" s="156"/>
      <c r="J10046" s="155" t="b">
        <f>Proc[[#This Row],[Requested]]=Proc[[#This Row],[CurrentParent]]</f>
        <v>1</v>
      </c>
      <c r="K10046" s="155" t="str">
        <f>IF(Proc[[#This Row],[Author]]="Marcela Urrego",VLOOKUP(LEFT(Proc[[#This Row],[Requested]],1),Table3[#All],2,0),VLOOKUP(Proc[[#This Row],[Author]],Table4[],2,0))</f>
        <v>HC</v>
      </c>
      <c r="L10046" s="155" t="s">
        <v>7801</v>
      </c>
      <c r="M10046" s="140">
        <v>46106</v>
      </c>
      <c r="N10046" s="140"/>
      <c r="O10046" s="140"/>
      <c r="P10046" s="140" t="str">
        <f ca="1">IF(Proc[[#This Row],[DaysAgeing]]&gt;5,"yep","on track")</f>
        <v>yep</v>
      </c>
      <c r="Q10046" s="2">
        <f ca="1">IF(Proc[[#This Row],[DateClosed]]="",ABS(NETWORKDAYS(Proc[[#This Row],[DateOpened]],TODAY()))-1,ABS(NETWORKDAYS(Proc[[#This Row],[DateOpened]],Proc[[#This Row],[DateClosed]]))-1)</f>
        <v>7</v>
      </c>
      <c r="R10046" s="140" t="s">
        <v>476</v>
      </c>
      <c r="S10046" s="155"/>
      <c r="T10046" s="155"/>
    </row>
    <row r="10047" spans="1:20" hidden="1">
      <c r="A10047" s="156" t="s">
        <v>11874</v>
      </c>
      <c r="B10047" s="155" t="str">
        <f>IFERROR(VLOOKUP(Proc[[#This Row],[App]],Table2[],3,0),"open")</f>
        <v>ok</v>
      </c>
      <c r="C10047" s="156" t="s">
        <v>369</v>
      </c>
      <c r="D10047" t="s">
        <v>12310</v>
      </c>
      <c r="E10047" t="s">
        <v>11699</v>
      </c>
      <c r="F10047" s="155" t="s">
        <v>11699</v>
      </c>
      <c r="G10047" s="156" t="s">
        <v>400</v>
      </c>
      <c r="H10047" s="155" t="str">
        <f>IF(Proc[[#This Row],[type]]="LFF (MDG-F)",MID(Proc[[#This Row],[Obj]],13,10),"")</f>
        <v/>
      </c>
      <c r="I10047" s="156"/>
      <c r="J10047" s="155" t="b">
        <f>Proc[[#This Row],[Requested]]=Proc[[#This Row],[CurrentParent]]</f>
        <v>1</v>
      </c>
      <c r="K10047" s="155" t="str">
        <f>IF(Proc[[#This Row],[Author]]="Marcela Urrego",VLOOKUP(LEFT(Proc[[#This Row],[Requested]],1),Table3[#All],2,0),VLOOKUP(Proc[[#This Row],[Author]],Table4[],2,0))</f>
        <v>HC</v>
      </c>
      <c r="L10047" s="155" t="s">
        <v>7801</v>
      </c>
      <c r="M10047" s="140">
        <v>46106</v>
      </c>
      <c r="N10047" s="140"/>
      <c r="O10047" s="140"/>
      <c r="P10047" s="140" t="str">
        <f ca="1">IF(Proc[[#This Row],[DaysAgeing]]&gt;5,"yep","on track")</f>
        <v>yep</v>
      </c>
      <c r="Q10047" s="2">
        <f ca="1">IF(Proc[[#This Row],[DateClosed]]="",ABS(NETWORKDAYS(Proc[[#This Row],[DateOpened]],TODAY()))-1,ABS(NETWORKDAYS(Proc[[#This Row],[DateOpened]],Proc[[#This Row],[DateClosed]]))-1)</f>
        <v>7</v>
      </c>
      <c r="R10047" s="140" t="s">
        <v>476</v>
      </c>
      <c r="S10047" s="155"/>
      <c r="T10047" s="155"/>
    </row>
    <row r="10048" spans="1:20" hidden="1">
      <c r="A10048" s="156" t="s">
        <v>11874</v>
      </c>
      <c r="B10048" s="155" t="str">
        <f>IFERROR(VLOOKUP(Proc[[#This Row],[App]],Table2[],3,0),"open")</f>
        <v>ok</v>
      </c>
      <c r="C10048" s="156" t="s">
        <v>369</v>
      </c>
      <c r="D10048" t="s">
        <v>12311</v>
      </c>
      <c r="E10048" t="s">
        <v>11699</v>
      </c>
      <c r="F10048" s="155" t="s">
        <v>11699</v>
      </c>
      <c r="G10048" s="156" t="s">
        <v>400</v>
      </c>
      <c r="H10048" s="155" t="str">
        <f>IF(Proc[[#This Row],[type]]="LFF (MDG-F)",MID(Proc[[#This Row],[Obj]],13,10),"")</f>
        <v/>
      </c>
      <c r="I10048" s="156"/>
      <c r="J10048" s="155" t="b">
        <f>Proc[[#This Row],[Requested]]=Proc[[#This Row],[CurrentParent]]</f>
        <v>1</v>
      </c>
      <c r="K10048" s="155" t="str">
        <f>IF(Proc[[#This Row],[Author]]="Marcela Urrego",VLOOKUP(LEFT(Proc[[#This Row],[Requested]],1),Table3[#All],2,0),VLOOKUP(Proc[[#This Row],[Author]],Table4[],2,0))</f>
        <v>HC</v>
      </c>
      <c r="L10048" s="155" t="s">
        <v>7801</v>
      </c>
      <c r="M10048" s="140">
        <v>46106</v>
      </c>
      <c r="N10048" s="140"/>
      <c r="O10048" s="140"/>
      <c r="P10048" s="140" t="str">
        <f ca="1">IF(Proc[[#This Row],[DaysAgeing]]&gt;5,"yep","on track")</f>
        <v>yep</v>
      </c>
      <c r="Q10048" s="2">
        <f ca="1">IF(Proc[[#This Row],[DateClosed]]="",ABS(NETWORKDAYS(Proc[[#This Row],[DateOpened]],TODAY()))-1,ABS(NETWORKDAYS(Proc[[#This Row],[DateOpened]],Proc[[#This Row],[DateClosed]]))-1)</f>
        <v>7</v>
      </c>
      <c r="R10048" s="140" t="s">
        <v>476</v>
      </c>
      <c r="S10048" s="155"/>
      <c r="T10048" s="155"/>
    </row>
    <row r="10049" spans="1:20" hidden="1">
      <c r="A10049" s="156" t="s">
        <v>11874</v>
      </c>
      <c r="B10049" s="155" t="str">
        <f>IFERROR(VLOOKUP(Proc[[#This Row],[App]],Table2[],3,0),"open")</f>
        <v>ok</v>
      </c>
      <c r="C10049" s="156" t="s">
        <v>369</v>
      </c>
      <c r="D10049" t="s">
        <v>12312</v>
      </c>
      <c r="E10049" t="s">
        <v>11699</v>
      </c>
      <c r="F10049" s="155" t="s">
        <v>11699</v>
      </c>
      <c r="G10049" s="156" t="s">
        <v>400</v>
      </c>
      <c r="H10049" s="155" t="str">
        <f>IF(Proc[[#This Row],[type]]="LFF (MDG-F)",MID(Proc[[#This Row],[Obj]],13,10),"")</f>
        <v/>
      </c>
      <c r="I10049" s="156"/>
      <c r="J10049" s="155" t="b">
        <f>Proc[[#This Row],[Requested]]=Proc[[#This Row],[CurrentParent]]</f>
        <v>1</v>
      </c>
      <c r="K10049" s="155" t="str">
        <f>IF(Proc[[#This Row],[Author]]="Marcela Urrego",VLOOKUP(LEFT(Proc[[#This Row],[Requested]],1),Table3[#All],2,0),VLOOKUP(Proc[[#This Row],[Author]],Table4[],2,0))</f>
        <v>HC</v>
      </c>
      <c r="L10049" s="155" t="s">
        <v>7801</v>
      </c>
      <c r="M10049" s="140">
        <v>46106</v>
      </c>
      <c r="N10049" s="140"/>
      <c r="O10049" s="140"/>
      <c r="P10049" s="140" t="str">
        <f ca="1">IF(Proc[[#This Row],[DaysAgeing]]&gt;5,"yep","on track")</f>
        <v>yep</v>
      </c>
      <c r="Q10049" s="2">
        <f ca="1">IF(Proc[[#This Row],[DateClosed]]="",ABS(NETWORKDAYS(Proc[[#This Row],[DateOpened]],TODAY()))-1,ABS(NETWORKDAYS(Proc[[#This Row],[DateOpened]],Proc[[#This Row],[DateClosed]]))-1)</f>
        <v>7</v>
      </c>
      <c r="R10049" s="140" t="s">
        <v>476</v>
      </c>
      <c r="S10049" s="155"/>
      <c r="T10049" s="155"/>
    </row>
    <row r="10050" spans="1:20" hidden="1">
      <c r="A10050" s="156" t="s">
        <v>11874</v>
      </c>
      <c r="B10050" s="155" t="str">
        <f>IFERROR(VLOOKUP(Proc[[#This Row],[App]],Table2[],3,0),"open")</f>
        <v>ok</v>
      </c>
      <c r="C10050" s="156" t="s">
        <v>369</v>
      </c>
      <c r="D10050" t="s">
        <v>12313</v>
      </c>
      <c r="E10050" t="s">
        <v>11699</v>
      </c>
      <c r="F10050" s="155" t="s">
        <v>11699</v>
      </c>
      <c r="G10050" s="156" t="s">
        <v>400</v>
      </c>
      <c r="H10050" s="155" t="str">
        <f>IF(Proc[[#This Row],[type]]="LFF (MDG-F)",MID(Proc[[#This Row],[Obj]],13,10),"")</f>
        <v/>
      </c>
      <c r="I10050" s="156"/>
      <c r="J10050" s="155" t="b">
        <f>Proc[[#This Row],[Requested]]=Proc[[#This Row],[CurrentParent]]</f>
        <v>1</v>
      </c>
      <c r="K10050" s="155" t="str">
        <f>IF(Proc[[#This Row],[Author]]="Marcela Urrego",VLOOKUP(LEFT(Proc[[#This Row],[Requested]],1),Table3[#All],2,0),VLOOKUP(Proc[[#This Row],[Author]],Table4[],2,0))</f>
        <v>HC</v>
      </c>
      <c r="L10050" s="155" t="s">
        <v>7801</v>
      </c>
      <c r="M10050" s="140">
        <v>46106</v>
      </c>
      <c r="N10050" s="140"/>
      <c r="O10050" s="140"/>
      <c r="P10050" s="140" t="str">
        <f ca="1">IF(Proc[[#This Row],[DaysAgeing]]&gt;5,"yep","on track")</f>
        <v>yep</v>
      </c>
      <c r="Q10050" s="2">
        <f ca="1">IF(Proc[[#This Row],[DateClosed]]="",ABS(NETWORKDAYS(Proc[[#This Row],[DateOpened]],TODAY()))-1,ABS(NETWORKDAYS(Proc[[#This Row],[DateOpened]],Proc[[#This Row],[DateClosed]]))-1)</f>
        <v>7</v>
      </c>
      <c r="R10050" s="140" t="s">
        <v>476</v>
      </c>
      <c r="S10050" s="155"/>
      <c r="T10050" s="155"/>
    </row>
    <row r="10051" spans="1:20" hidden="1">
      <c r="A10051" s="156" t="s">
        <v>11874</v>
      </c>
      <c r="B10051" s="155" t="str">
        <f>IFERROR(VLOOKUP(Proc[[#This Row],[App]],Table2[],3,0),"open")</f>
        <v>ok</v>
      </c>
      <c r="C10051" s="156" t="s">
        <v>369</v>
      </c>
      <c r="D10051" t="s">
        <v>12314</v>
      </c>
      <c r="E10051" t="s">
        <v>11699</v>
      </c>
      <c r="F10051" s="155" t="s">
        <v>11699</v>
      </c>
      <c r="G10051" s="156" t="s">
        <v>400</v>
      </c>
      <c r="H10051" s="155" t="str">
        <f>IF(Proc[[#This Row],[type]]="LFF (MDG-F)",MID(Proc[[#This Row],[Obj]],13,10),"")</f>
        <v/>
      </c>
      <c r="I10051" s="156"/>
      <c r="J10051" s="155" t="b">
        <f>Proc[[#This Row],[Requested]]=Proc[[#This Row],[CurrentParent]]</f>
        <v>1</v>
      </c>
      <c r="K10051" s="155" t="str">
        <f>IF(Proc[[#This Row],[Author]]="Marcela Urrego",VLOOKUP(LEFT(Proc[[#This Row],[Requested]],1),Table3[#All],2,0),VLOOKUP(Proc[[#This Row],[Author]],Table4[],2,0))</f>
        <v>HC</v>
      </c>
      <c r="L10051" s="155" t="s">
        <v>7801</v>
      </c>
      <c r="M10051" s="140">
        <v>46106</v>
      </c>
      <c r="N10051" s="140"/>
      <c r="O10051" s="140"/>
      <c r="P10051" s="140" t="str">
        <f ca="1">IF(Proc[[#This Row],[DaysAgeing]]&gt;5,"yep","on track")</f>
        <v>yep</v>
      </c>
      <c r="Q10051" s="2">
        <f ca="1">IF(Proc[[#This Row],[DateClosed]]="",ABS(NETWORKDAYS(Proc[[#This Row],[DateOpened]],TODAY()))-1,ABS(NETWORKDAYS(Proc[[#This Row],[DateOpened]],Proc[[#This Row],[DateClosed]]))-1)</f>
        <v>7</v>
      </c>
      <c r="R10051" s="140" t="s">
        <v>476</v>
      </c>
      <c r="S10051" s="155"/>
      <c r="T10051" s="155"/>
    </row>
    <row r="10052" spans="1:20" hidden="1">
      <c r="A10052" s="156" t="s">
        <v>11874</v>
      </c>
      <c r="B10052" s="155" t="str">
        <f>IFERROR(VLOOKUP(Proc[[#This Row],[App]],Table2[],3,0),"open")</f>
        <v>ok</v>
      </c>
      <c r="C10052" s="156" t="s">
        <v>369</v>
      </c>
      <c r="D10052" t="s">
        <v>12315</v>
      </c>
      <c r="E10052" t="s">
        <v>11699</v>
      </c>
      <c r="F10052" s="155" t="s">
        <v>11699</v>
      </c>
      <c r="G10052" s="156" t="s">
        <v>400</v>
      </c>
      <c r="H10052" s="155" t="str">
        <f>IF(Proc[[#This Row],[type]]="LFF (MDG-F)",MID(Proc[[#This Row],[Obj]],13,10),"")</f>
        <v/>
      </c>
      <c r="I10052" s="156"/>
      <c r="J10052" s="155" t="b">
        <f>Proc[[#This Row],[Requested]]=Proc[[#This Row],[CurrentParent]]</f>
        <v>1</v>
      </c>
      <c r="K10052" s="155" t="str">
        <f>IF(Proc[[#This Row],[Author]]="Marcela Urrego",VLOOKUP(LEFT(Proc[[#This Row],[Requested]],1),Table3[#All],2,0),VLOOKUP(Proc[[#This Row],[Author]],Table4[],2,0))</f>
        <v>HC</v>
      </c>
      <c r="L10052" s="155" t="s">
        <v>7801</v>
      </c>
      <c r="M10052" s="140">
        <v>46106</v>
      </c>
      <c r="N10052" s="140"/>
      <c r="O10052" s="140"/>
      <c r="P10052" s="140" t="str">
        <f ca="1">IF(Proc[[#This Row],[DaysAgeing]]&gt;5,"yep","on track")</f>
        <v>yep</v>
      </c>
      <c r="Q10052" s="2">
        <f ca="1">IF(Proc[[#This Row],[DateClosed]]="",ABS(NETWORKDAYS(Proc[[#This Row],[DateOpened]],TODAY()))-1,ABS(NETWORKDAYS(Proc[[#This Row],[DateOpened]],Proc[[#This Row],[DateClosed]]))-1)</f>
        <v>7</v>
      </c>
      <c r="R10052" s="140" t="s">
        <v>476</v>
      </c>
      <c r="S10052" s="155"/>
      <c r="T10052" s="155"/>
    </row>
    <row r="10053" spans="1:20" hidden="1">
      <c r="A10053" s="156" t="s">
        <v>11874</v>
      </c>
      <c r="B10053" s="155" t="str">
        <f>IFERROR(VLOOKUP(Proc[[#This Row],[App]],Table2[],3,0),"open")</f>
        <v>ok</v>
      </c>
      <c r="C10053" s="156" t="s">
        <v>369</v>
      </c>
      <c r="D10053" t="s">
        <v>12316</v>
      </c>
      <c r="E10053" t="s">
        <v>11699</v>
      </c>
      <c r="F10053" s="155" t="s">
        <v>11699</v>
      </c>
      <c r="G10053" s="156" t="s">
        <v>400</v>
      </c>
      <c r="H10053" s="155" t="str">
        <f>IF(Proc[[#This Row],[type]]="LFF (MDG-F)",MID(Proc[[#This Row],[Obj]],13,10),"")</f>
        <v/>
      </c>
      <c r="I10053" s="156"/>
      <c r="J10053" s="155" t="b">
        <f>Proc[[#This Row],[Requested]]=Proc[[#This Row],[CurrentParent]]</f>
        <v>1</v>
      </c>
      <c r="K10053" s="155" t="str">
        <f>IF(Proc[[#This Row],[Author]]="Marcela Urrego",VLOOKUP(LEFT(Proc[[#This Row],[Requested]],1),Table3[#All],2,0),VLOOKUP(Proc[[#This Row],[Author]],Table4[],2,0))</f>
        <v>HC</v>
      </c>
      <c r="L10053" s="155" t="s">
        <v>7801</v>
      </c>
      <c r="M10053" s="140">
        <v>46106</v>
      </c>
      <c r="N10053" s="140"/>
      <c r="O10053" s="140"/>
      <c r="P10053" s="140" t="str">
        <f ca="1">IF(Proc[[#This Row],[DaysAgeing]]&gt;5,"yep","on track")</f>
        <v>yep</v>
      </c>
      <c r="Q10053" s="2">
        <f ca="1">IF(Proc[[#This Row],[DateClosed]]="",ABS(NETWORKDAYS(Proc[[#This Row],[DateOpened]],TODAY()))-1,ABS(NETWORKDAYS(Proc[[#This Row],[DateOpened]],Proc[[#This Row],[DateClosed]]))-1)</f>
        <v>7</v>
      </c>
      <c r="R10053" s="140" t="s">
        <v>476</v>
      </c>
      <c r="S10053" s="155"/>
      <c r="T10053" s="155"/>
    </row>
    <row r="10054" spans="1:20" hidden="1">
      <c r="A10054" s="156" t="s">
        <v>11874</v>
      </c>
      <c r="B10054" s="155" t="str">
        <f>IFERROR(VLOOKUP(Proc[[#This Row],[App]],Table2[],3,0),"open")</f>
        <v>ok</v>
      </c>
      <c r="C10054" s="156" t="s">
        <v>369</v>
      </c>
      <c r="D10054" t="s">
        <v>12317</v>
      </c>
      <c r="E10054" t="s">
        <v>11699</v>
      </c>
      <c r="F10054" s="155" t="s">
        <v>11699</v>
      </c>
      <c r="G10054" s="156" t="s">
        <v>400</v>
      </c>
      <c r="H10054" s="155" t="str">
        <f>IF(Proc[[#This Row],[type]]="LFF (MDG-F)",MID(Proc[[#This Row],[Obj]],13,10),"")</f>
        <v/>
      </c>
      <c r="I10054" s="156"/>
      <c r="J10054" s="155" t="b">
        <f>Proc[[#This Row],[Requested]]=Proc[[#This Row],[CurrentParent]]</f>
        <v>1</v>
      </c>
      <c r="K10054" s="155" t="str">
        <f>IF(Proc[[#This Row],[Author]]="Marcela Urrego",VLOOKUP(LEFT(Proc[[#This Row],[Requested]],1),Table3[#All],2,0),VLOOKUP(Proc[[#This Row],[Author]],Table4[],2,0))</f>
        <v>HC</v>
      </c>
      <c r="L10054" s="155" t="s">
        <v>7801</v>
      </c>
      <c r="M10054" s="140">
        <v>46106</v>
      </c>
      <c r="N10054" s="140"/>
      <c r="O10054" s="140"/>
      <c r="P10054" s="140" t="str">
        <f ca="1">IF(Proc[[#This Row],[DaysAgeing]]&gt;5,"yep","on track")</f>
        <v>yep</v>
      </c>
      <c r="Q10054" s="2">
        <f ca="1">IF(Proc[[#This Row],[DateClosed]]="",ABS(NETWORKDAYS(Proc[[#This Row],[DateOpened]],TODAY()))-1,ABS(NETWORKDAYS(Proc[[#This Row],[DateOpened]],Proc[[#This Row],[DateClosed]]))-1)</f>
        <v>7</v>
      </c>
      <c r="R10054" s="140" t="s">
        <v>476</v>
      </c>
      <c r="S10054" s="155"/>
      <c r="T10054" s="155"/>
    </row>
    <row r="10055" spans="1:20" hidden="1">
      <c r="A10055" s="156" t="s">
        <v>11874</v>
      </c>
      <c r="B10055" s="155" t="str">
        <f>IFERROR(VLOOKUP(Proc[[#This Row],[App]],Table2[],3,0),"open")</f>
        <v>ok</v>
      </c>
      <c r="C10055" s="156" t="s">
        <v>369</v>
      </c>
      <c r="D10055" t="s">
        <v>12318</v>
      </c>
      <c r="E10055" t="s">
        <v>11699</v>
      </c>
      <c r="F10055" s="155" t="s">
        <v>11699</v>
      </c>
      <c r="G10055" s="156" t="s">
        <v>400</v>
      </c>
      <c r="H10055" s="155" t="str">
        <f>IF(Proc[[#This Row],[type]]="LFF (MDG-F)",MID(Proc[[#This Row],[Obj]],13,10),"")</f>
        <v/>
      </c>
      <c r="I10055" s="156"/>
      <c r="J10055" s="155" t="b">
        <f>Proc[[#This Row],[Requested]]=Proc[[#This Row],[CurrentParent]]</f>
        <v>1</v>
      </c>
      <c r="K10055" s="155" t="str">
        <f>IF(Proc[[#This Row],[Author]]="Marcela Urrego",VLOOKUP(LEFT(Proc[[#This Row],[Requested]],1),Table3[#All],2,0),VLOOKUP(Proc[[#This Row],[Author]],Table4[],2,0))</f>
        <v>HC</v>
      </c>
      <c r="L10055" s="155" t="s">
        <v>7801</v>
      </c>
      <c r="M10055" s="140">
        <v>46106</v>
      </c>
      <c r="N10055" s="140"/>
      <c r="O10055" s="140"/>
      <c r="P10055" s="140" t="str">
        <f ca="1">IF(Proc[[#This Row],[DaysAgeing]]&gt;5,"yep","on track")</f>
        <v>yep</v>
      </c>
      <c r="Q10055" s="2">
        <f ca="1">IF(Proc[[#This Row],[DateClosed]]="",ABS(NETWORKDAYS(Proc[[#This Row],[DateOpened]],TODAY()))-1,ABS(NETWORKDAYS(Proc[[#This Row],[DateOpened]],Proc[[#This Row],[DateClosed]]))-1)</f>
        <v>7</v>
      </c>
      <c r="R10055" s="140" t="s">
        <v>476</v>
      </c>
      <c r="S10055" s="155"/>
      <c r="T10055" s="155"/>
    </row>
    <row r="10056" spans="1:20" hidden="1">
      <c r="A10056" s="156" t="s">
        <v>11874</v>
      </c>
      <c r="B10056" s="155" t="str">
        <f>IFERROR(VLOOKUP(Proc[[#This Row],[App]],Table2[],3,0),"open")</f>
        <v>ok</v>
      </c>
      <c r="C10056" s="156" t="s">
        <v>369</v>
      </c>
      <c r="D10056" t="s">
        <v>12319</v>
      </c>
      <c r="E10056" t="s">
        <v>11699</v>
      </c>
      <c r="F10056" s="155" t="s">
        <v>11699</v>
      </c>
      <c r="G10056" s="156" t="s">
        <v>400</v>
      </c>
      <c r="H10056" s="155" t="str">
        <f>IF(Proc[[#This Row],[type]]="LFF (MDG-F)",MID(Proc[[#This Row],[Obj]],13,10),"")</f>
        <v/>
      </c>
      <c r="I10056" s="156"/>
      <c r="J10056" s="155" t="b">
        <f>Proc[[#This Row],[Requested]]=Proc[[#This Row],[CurrentParent]]</f>
        <v>1</v>
      </c>
      <c r="K10056" s="155" t="str">
        <f>IF(Proc[[#This Row],[Author]]="Marcela Urrego",VLOOKUP(LEFT(Proc[[#This Row],[Requested]],1),Table3[#All],2,0),VLOOKUP(Proc[[#This Row],[Author]],Table4[],2,0))</f>
        <v>HC</v>
      </c>
      <c r="L10056" s="155" t="s">
        <v>7801</v>
      </c>
      <c r="M10056" s="140">
        <v>46106</v>
      </c>
      <c r="N10056" s="140"/>
      <c r="O10056" s="140"/>
      <c r="P10056" s="140" t="str">
        <f ca="1">IF(Proc[[#This Row],[DaysAgeing]]&gt;5,"yep","on track")</f>
        <v>yep</v>
      </c>
      <c r="Q10056" s="2">
        <f ca="1">IF(Proc[[#This Row],[DateClosed]]="",ABS(NETWORKDAYS(Proc[[#This Row],[DateOpened]],TODAY()))-1,ABS(NETWORKDAYS(Proc[[#This Row],[DateOpened]],Proc[[#This Row],[DateClosed]]))-1)</f>
        <v>7</v>
      </c>
      <c r="R10056" s="140" t="s">
        <v>476</v>
      </c>
      <c r="S10056" s="155"/>
      <c r="T10056" s="155"/>
    </row>
    <row r="10057" spans="1:20" hidden="1">
      <c r="A10057" s="156" t="s">
        <v>11874</v>
      </c>
      <c r="B10057" s="155" t="str">
        <f>IFERROR(VLOOKUP(Proc[[#This Row],[App]],Table2[],3,0),"open")</f>
        <v>ok</v>
      </c>
      <c r="C10057" s="156" t="s">
        <v>369</v>
      </c>
      <c r="D10057" t="s">
        <v>12320</v>
      </c>
      <c r="E10057" t="s">
        <v>11699</v>
      </c>
      <c r="F10057" s="155" t="s">
        <v>11699</v>
      </c>
      <c r="G10057" s="156" t="s">
        <v>400</v>
      </c>
      <c r="H10057" s="155" t="str">
        <f>IF(Proc[[#This Row],[type]]="LFF (MDG-F)",MID(Proc[[#This Row],[Obj]],13,10),"")</f>
        <v/>
      </c>
      <c r="I10057" s="156"/>
      <c r="J10057" s="155" t="b">
        <f>Proc[[#This Row],[Requested]]=Proc[[#This Row],[CurrentParent]]</f>
        <v>1</v>
      </c>
      <c r="K10057" s="155" t="str">
        <f>IF(Proc[[#This Row],[Author]]="Marcela Urrego",VLOOKUP(LEFT(Proc[[#This Row],[Requested]],1),Table3[#All],2,0),VLOOKUP(Proc[[#This Row],[Author]],Table4[],2,0))</f>
        <v>HC</v>
      </c>
      <c r="L10057" s="155" t="s">
        <v>7801</v>
      </c>
      <c r="M10057" s="140">
        <v>46106</v>
      </c>
      <c r="N10057" s="140"/>
      <c r="O10057" s="140"/>
      <c r="P10057" s="140" t="str">
        <f ca="1">IF(Proc[[#This Row],[DaysAgeing]]&gt;5,"yep","on track")</f>
        <v>yep</v>
      </c>
      <c r="Q10057" s="2">
        <f ca="1">IF(Proc[[#This Row],[DateClosed]]="",ABS(NETWORKDAYS(Proc[[#This Row],[DateOpened]],TODAY()))-1,ABS(NETWORKDAYS(Proc[[#This Row],[DateOpened]],Proc[[#This Row],[DateClosed]]))-1)</f>
        <v>7</v>
      </c>
      <c r="R10057" s="140" t="s">
        <v>476</v>
      </c>
      <c r="S10057" s="155"/>
      <c r="T10057" s="155"/>
    </row>
    <row r="10058" spans="1:20" hidden="1">
      <c r="A10058" s="156" t="s">
        <v>11874</v>
      </c>
      <c r="B10058" s="155" t="str">
        <f>IFERROR(VLOOKUP(Proc[[#This Row],[App]],Table2[],3,0),"open")</f>
        <v>ok</v>
      </c>
      <c r="C10058" s="156" t="s">
        <v>369</v>
      </c>
      <c r="D10058" t="s">
        <v>12321</v>
      </c>
      <c r="E10058" t="s">
        <v>11699</v>
      </c>
      <c r="F10058" s="155" t="s">
        <v>11699</v>
      </c>
      <c r="G10058" s="156" t="s">
        <v>400</v>
      </c>
      <c r="H10058" s="155" t="str">
        <f>IF(Proc[[#This Row],[type]]="LFF (MDG-F)",MID(Proc[[#This Row],[Obj]],13,10),"")</f>
        <v/>
      </c>
      <c r="I10058" s="156"/>
      <c r="J10058" s="155" t="b">
        <f>Proc[[#This Row],[Requested]]=Proc[[#This Row],[CurrentParent]]</f>
        <v>1</v>
      </c>
      <c r="K10058" s="155" t="str">
        <f>IF(Proc[[#This Row],[Author]]="Marcela Urrego",VLOOKUP(LEFT(Proc[[#This Row],[Requested]],1),Table3[#All],2,0),VLOOKUP(Proc[[#This Row],[Author]],Table4[],2,0))</f>
        <v>HC</v>
      </c>
      <c r="L10058" s="155" t="s">
        <v>7801</v>
      </c>
      <c r="M10058" s="140">
        <v>46106</v>
      </c>
      <c r="N10058" s="140"/>
      <c r="O10058" s="140"/>
      <c r="P10058" s="140" t="str">
        <f ca="1">IF(Proc[[#This Row],[DaysAgeing]]&gt;5,"yep","on track")</f>
        <v>yep</v>
      </c>
      <c r="Q10058" s="2">
        <f ca="1">IF(Proc[[#This Row],[DateClosed]]="",ABS(NETWORKDAYS(Proc[[#This Row],[DateOpened]],TODAY()))-1,ABS(NETWORKDAYS(Proc[[#This Row],[DateOpened]],Proc[[#This Row],[DateClosed]]))-1)</f>
        <v>7</v>
      </c>
      <c r="R10058" s="140" t="s">
        <v>476</v>
      </c>
      <c r="S10058" s="155"/>
      <c r="T10058" s="155"/>
    </row>
    <row r="10059" spans="1:20" hidden="1">
      <c r="A10059" s="156" t="s">
        <v>11874</v>
      </c>
      <c r="B10059" s="155" t="str">
        <f>IFERROR(VLOOKUP(Proc[[#This Row],[App]],Table2[],3,0),"open")</f>
        <v>ok</v>
      </c>
      <c r="C10059" s="156" t="s">
        <v>369</v>
      </c>
      <c r="D10059" t="s">
        <v>12322</v>
      </c>
      <c r="E10059" t="s">
        <v>11699</v>
      </c>
      <c r="F10059" s="155" t="s">
        <v>11699</v>
      </c>
      <c r="G10059" s="156" t="s">
        <v>400</v>
      </c>
      <c r="H10059" s="155" t="str">
        <f>IF(Proc[[#This Row],[type]]="LFF (MDG-F)",MID(Proc[[#This Row],[Obj]],13,10),"")</f>
        <v/>
      </c>
      <c r="I10059" s="156"/>
      <c r="J10059" s="155" t="b">
        <f>Proc[[#This Row],[Requested]]=Proc[[#This Row],[CurrentParent]]</f>
        <v>1</v>
      </c>
      <c r="K10059" s="155" t="str">
        <f>IF(Proc[[#This Row],[Author]]="Marcela Urrego",VLOOKUP(LEFT(Proc[[#This Row],[Requested]],1),Table3[#All],2,0),VLOOKUP(Proc[[#This Row],[Author]],Table4[],2,0))</f>
        <v>HC</v>
      </c>
      <c r="L10059" s="155" t="s">
        <v>7801</v>
      </c>
      <c r="M10059" s="140">
        <v>46106</v>
      </c>
      <c r="N10059" s="140"/>
      <c r="O10059" s="140"/>
      <c r="P10059" s="140" t="str">
        <f ca="1">IF(Proc[[#This Row],[DaysAgeing]]&gt;5,"yep","on track")</f>
        <v>yep</v>
      </c>
      <c r="Q10059" s="2">
        <f ca="1">IF(Proc[[#This Row],[DateClosed]]="",ABS(NETWORKDAYS(Proc[[#This Row],[DateOpened]],TODAY()))-1,ABS(NETWORKDAYS(Proc[[#This Row],[DateOpened]],Proc[[#This Row],[DateClosed]]))-1)</f>
        <v>7</v>
      </c>
      <c r="R10059" s="140" t="s">
        <v>476</v>
      </c>
      <c r="S10059" s="155"/>
      <c r="T10059" s="155"/>
    </row>
    <row r="10060" spans="1:20" hidden="1">
      <c r="A10060" s="156" t="s">
        <v>11874</v>
      </c>
      <c r="B10060" s="155" t="str">
        <f>IFERROR(VLOOKUP(Proc[[#This Row],[App]],Table2[],3,0),"open")</f>
        <v>ok</v>
      </c>
      <c r="C10060" s="156" t="s">
        <v>369</v>
      </c>
      <c r="D10060" t="s">
        <v>12323</v>
      </c>
      <c r="E10060" t="s">
        <v>11699</v>
      </c>
      <c r="F10060" s="155" t="s">
        <v>11699</v>
      </c>
      <c r="G10060" s="156" t="s">
        <v>400</v>
      </c>
      <c r="H10060" s="155" t="str">
        <f>IF(Proc[[#This Row],[type]]="LFF (MDG-F)",MID(Proc[[#This Row],[Obj]],13,10),"")</f>
        <v/>
      </c>
      <c r="I10060" s="156"/>
      <c r="J10060" s="155" t="b">
        <f>Proc[[#This Row],[Requested]]=Proc[[#This Row],[CurrentParent]]</f>
        <v>1</v>
      </c>
      <c r="K10060" s="155" t="str">
        <f>IF(Proc[[#This Row],[Author]]="Marcela Urrego",VLOOKUP(LEFT(Proc[[#This Row],[Requested]],1),Table3[#All],2,0),VLOOKUP(Proc[[#This Row],[Author]],Table4[],2,0))</f>
        <v>HC</v>
      </c>
      <c r="L10060" s="155" t="s">
        <v>7801</v>
      </c>
      <c r="M10060" s="140">
        <v>46106</v>
      </c>
      <c r="N10060" s="140"/>
      <c r="O10060" s="140"/>
      <c r="P10060" s="140" t="str">
        <f ca="1">IF(Proc[[#This Row],[DaysAgeing]]&gt;5,"yep","on track")</f>
        <v>yep</v>
      </c>
      <c r="Q10060" s="2">
        <f ca="1">IF(Proc[[#This Row],[DateClosed]]="",ABS(NETWORKDAYS(Proc[[#This Row],[DateOpened]],TODAY()))-1,ABS(NETWORKDAYS(Proc[[#This Row],[DateOpened]],Proc[[#This Row],[DateClosed]]))-1)</f>
        <v>7</v>
      </c>
      <c r="R10060" s="140" t="s">
        <v>476</v>
      </c>
      <c r="S10060" s="155"/>
      <c r="T10060" s="155"/>
    </row>
    <row r="10061" spans="1:20" hidden="1">
      <c r="A10061" s="156" t="s">
        <v>11874</v>
      </c>
      <c r="B10061" s="155" t="str">
        <f>IFERROR(VLOOKUP(Proc[[#This Row],[App]],Table2[],3,0),"open")</f>
        <v>ok</v>
      </c>
      <c r="C10061" s="156" t="s">
        <v>369</v>
      </c>
      <c r="D10061" t="s">
        <v>12324</v>
      </c>
      <c r="E10061" t="s">
        <v>11699</v>
      </c>
      <c r="F10061" s="155" t="s">
        <v>11699</v>
      </c>
      <c r="G10061" s="156" t="s">
        <v>400</v>
      </c>
      <c r="H10061" s="155" t="str">
        <f>IF(Proc[[#This Row],[type]]="LFF (MDG-F)",MID(Proc[[#This Row],[Obj]],13,10),"")</f>
        <v/>
      </c>
      <c r="I10061" s="156"/>
      <c r="J10061" s="155" t="b">
        <f>Proc[[#This Row],[Requested]]=Proc[[#This Row],[CurrentParent]]</f>
        <v>1</v>
      </c>
      <c r="K10061" s="155" t="str">
        <f>IF(Proc[[#This Row],[Author]]="Marcela Urrego",VLOOKUP(LEFT(Proc[[#This Row],[Requested]],1),Table3[#All],2,0),VLOOKUP(Proc[[#This Row],[Author]],Table4[],2,0))</f>
        <v>HC</v>
      </c>
      <c r="L10061" s="155" t="s">
        <v>7801</v>
      </c>
      <c r="M10061" s="140">
        <v>46106</v>
      </c>
      <c r="N10061" s="140"/>
      <c r="O10061" s="140"/>
      <c r="P10061" s="140" t="str">
        <f ca="1">IF(Proc[[#This Row],[DaysAgeing]]&gt;5,"yep","on track")</f>
        <v>yep</v>
      </c>
      <c r="Q10061" s="2">
        <f ca="1">IF(Proc[[#This Row],[DateClosed]]="",ABS(NETWORKDAYS(Proc[[#This Row],[DateOpened]],TODAY()))-1,ABS(NETWORKDAYS(Proc[[#This Row],[DateOpened]],Proc[[#This Row],[DateClosed]]))-1)</f>
        <v>7</v>
      </c>
      <c r="R10061" s="140" t="s">
        <v>476</v>
      </c>
      <c r="S10061" s="155"/>
      <c r="T10061" s="155"/>
    </row>
    <row r="10062" spans="1:20" hidden="1">
      <c r="A10062" s="156" t="s">
        <v>11874</v>
      </c>
      <c r="B10062" s="155" t="str">
        <f>IFERROR(VLOOKUP(Proc[[#This Row],[App]],Table2[],3,0),"open")</f>
        <v>ok</v>
      </c>
      <c r="C10062" s="156" t="s">
        <v>369</v>
      </c>
      <c r="D10062" t="s">
        <v>12325</v>
      </c>
      <c r="E10062" t="s">
        <v>11699</v>
      </c>
      <c r="F10062" s="155" t="s">
        <v>11699</v>
      </c>
      <c r="G10062" s="156" t="s">
        <v>400</v>
      </c>
      <c r="H10062" s="155" t="str">
        <f>IF(Proc[[#This Row],[type]]="LFF (MDG-F)",MID(Proc[[#This Row],[Obj]],13,10),"")</f>
        <v/>
      </c>
      <c r="I10062" s="156"/>
      <c r="J10062" s="155" t="b">
        <f>Proc[[#This Row],[Requested]]=Proc[[#This Row],[CurrentParent]]</f>
        <v>1</v>
      </c>
      <c r="K10062" s="155" t="str">
        <f>IF(Proc[[#This Row],[Author]]="Marcela Urrego",VLOOKUP(LEFT(Proc[[#This Row],[Requested]],1),Table3[#All],2,0),VLOOKUP(Proc[[#This Row],[Author]],Table4[],2,0))</f>
        <v>HC</v>
      </c>
      <c r="L10062" s="155" t="s">
        <v>7801</v>
      </c>
      <c r="M10062" s="140">
        <v>46106</v>
      </c>
      <c r="N10062" s="140"/>
      <c r="O10062" s="140"/>
      <c r="P10062" s="140" t="str">
        <f ca="1">IF(Proc[[#This Row],[DaysAgeing]]&gt;5,"yep","on track")</f>
        <v>yep</v>
      </c>
      <c r="Q10062" s="2">
        <f ca="1">IF(Proc[[#This Row],[DateClosed]]="",ABS(NETWORKDAYS(Proc[[#This Row],[DateOpened]],TODAY()))-1,ABS(NETWORKDAYS(Proc[[#This Row],[DateOpened]],Proc[[#This Row],[DateClosed]]))-1)</f>
        <v>7</v>
      </c>
      <c r="R10062" s="140" t="s">
        <v>476</v>
      </c>
      <c r="S10062" s="155"/>
      <c r="T10062" s="155"/>
    </row>
    <row r="10063" spans="1:20" hidden="1">
      <c r="A10063" s="156" t="s">
        <v>11874</v>
      </c>
      <c r="B10063" s="155" t="str">
        <f>IFERROR(VLOOKUP(Proc[[#This Row],[App]],Table2[],3,0),"open")</f>
        <v>ok</v>
      </c>
      <c r="C10063" s="156" t="s">
        <v>369</v>
      </c>
      <c r="D10063" t="s">
        <v>12326</v>
      </c>
      <c r="E10063" t="s">
        <v>11699</v>
      </c>
      <c r="F10063" s="155" t="s">
        <v>11699</v>
      </c>
      <c r="G10063" s="156" t="s">
        <v>400</v>
      </c>
      <c r="H10063" s="155" t="str">
        <f>IF(Proc[[#This Row],[type]]="LFF (MDG-F)",MID(Proc[[#This Row],[Obj]],13,10),"")</f>
        <v/>
      </c>
      <c r="I10063" s="156"/>
      <c r="J10063" s="155" t="b">
        <f>Proc[[#This Row],[Requested]]=Proc[[#This Row],[CurrentParent]]</f>
        <v>1</v>
      </c>
      <c r="K10063" s="155" t="str">
        <f>IF(Proc[[#This Row],[Author]]="Marcela Urrego",VLOOKUP(LEFT(Proc[[#This Row],[Requested]],1),Table3[#All],2,0),VLOOKUP(Proc[[#This Row],[Author]],Table4[],2,0))</f>
        <v>HC</v>
      </c>
      <c r="L10063" s="155" t="s">
        <v>7801</v>
      </c>
      <c r="M10063" s="140">
        <v>46106</v>
      </c>
      <c r="N10063" s="140"/>
      <c r="O10063" s="140"/>
      <c r="P10063" s="140" t="str">
        <f ca="1">IF(Proc[[#This Row],[DaysAgeing]]&gt;5,"yep","on track")</f>
        <v>yep</v>
      </c>
      <c r="Q10063" s="2">
        <f ca="1">IF(Proc[[#This Row],[DateClosed]]="",ABS(NETWORKDAYS(Proc[[#This Row],[DateOpened]],TODAY()))-1,ABS(NETWORKDAYS(Proc[[#This Row],[DateOpened]],Proc[[#This Row],[DateClosed]]))-1)</f>
        <v>7</v>
      </c>
      <c r="R10063" s="140" t="s">
        <v>476</v>
      </c>
      <c r="S10063" s="155"/>
      <c r="T10063" s="155"/>
    </row>
    <row r="10064" spans="1:20" hidden="1">
      <c r="A10064" s="156" t="s">
        <v>11874</v>
      </c>
      <c r="B10064" s="155" t="str">
        <f>IFERROR(VLOOKUP(Proc[[#This Row],[App]],Table2[],3,0),"open")</f>
        <v>ok</v>
      </c>
      <c r="C10064" s="156" t="s">
        <v>369</v>
      </c>
      <c r="D10064" t="s">
        <v>12327</v>
      </c>
      <c r="E10064" t="s">
        <v>11699</v>
      </c>
      <c r="F10064" s="155" t="s">
        <v>11699</v>
      </c>
      <c r="G10064" s="156" t="s">
        <v>400</v>
      </c>
      <c r="H10064" s="155" t="str">
        <f>IF(Proc[[#This Row],[type]]="LFF (MDG-F)",MID(Proc[[#This Row],[Obj]],13,10),"")</f>
        <v/>
      </c>
      <c r="I10064" s="156"/>
      <c r="J10064" s="155" t="b">
        <f>Proc[[#This Row],[Requested]]=Proc[[#This Row],[CurrentParent]]</f>
        <v>1</v>
      </c>
      <c r="K10064" s="155" t="str">
        <f>IF(Proc[[#This Row],[Author]]="Marcela Urrego",VLOOKUP(LEFT(Proc[[#This Row],[Requested]],1),Table3[#All],2,0),VLOOKUP(Proc[[#This Row],[Author]],Table4[],2,0))</f>
        <v>HC</v>
      </c>
      <c r="L10064" s="155" t="s">
        <v>7801</v>
      </c>
      <c r="M10064" s="140">
        <v>46106</v>
      </c>
      <c r="N10064" s="140"/>
      <c r="O10064" s="140"/>
      <c r="P10064" s="140" t="str">
        <f ca="1">IF(Proc[[#This Row],[DaysAgeing]]&gt;5,"yep","on track")</f>
        <v>yep</v>
      </c>
      <c r="Q10064" s="2">
        <f ca="1">IF(Proc[[#This Row],[DateClosed]]="",ABS(NETWORKDAYS(Proc[[#This Row],[DateOpened]],TODAY()))-1,ABS(NETWORKDAYS(Proc[[#This Row],[DateOpened]],Proc[[#This Row],[DateClosed]]))-1)</f>
        <v>7</v>
      </c>
      <c r="R10064" s="140" t="s">
        <v>476</v>
      </c>
      <c r="S10064" s="155"/>
      <c r="T10064" s="155"/>
    </row>
    <row r="10065" spans="1:20" hidden="1">
      <c r="A10065" s="156" t="s">
        <v>11874</v>
      </c>
      <c r="B10065" s="155" t="str">
        <f>IFERROR(VLOOKUP(Proc[[#This Row],[App]],Table2[],3,0),"open")</f>
        <v>ok</v>
      </c>
      <c r="C10065" s="156" t="s">
        <v>369</v>
      </c>
      <c r="D10065" t="s">
        <v>12328</v>
      </c>
      <c r="E10065" t="s">
        <v>11699</v>
      </c>
      <c r="F10065" s="155" t="s">
        <v>11699</v>
      </c>
      <c r="G10065" s="156" t="s">
        <v>400</v>
      </c>
      <c r="H10065" s="155" t="str">
        <f>IF(Proc[[#This Row],[type]]="LFF (MDG-F)",MID(Proc[[#This Row],[Obj]],13,10),"")</f>
        <v/>
      </c>
      <c r="I10065" s="156"/>
      <c r="J10065" s="155" t="b">
        <f>Proc[[#This Row],[Requested]]=Proc[[#This Row],[CurrentParent]]</f>
        <v>1</v>
      </c>
      <c r="K10065" s="155" t="str">
        <f>IF(Proc[[#This Row],[Author]]="Marcela Urrego",VLOOKUP(LEFT(Proc[[#This Row],[Requested]],1),Table3[#All],2,0),VLOOKUP(Proc[[#This Row],[Author]],Table4[],2,0))</f>
        <v>HC</v>
      </c>
      <c r="L10065" s="155" t="s">
        <v>7801</v>
      </c>
      <c r="M10065" s="140">
        <v>46106</v>
      </c>
      <c r="N10065" s="140"/>
      <c r="O10065" s="140"/>
      <c r="P10065" s="140" t="str">
        <f ca="1">IF(Proc[[#This Row],[DaysAgeing]]&gt;5,"yep","on track")</f>
        <v>yep</v>
      </c>
      <c r="Q10065" s="2">
        <f ca="1">IF(Proc[[#This Row],[DateClosed]]="",ABS(NETWORKDAYS(Proc[[#This Row],[DateOpened]],TODAY()))-1,ABS(NETWORKDAYS(Proc[[#This Row],[DateOpened]],Proc[[#This Row],[DateClosed]]))-1)</f>
        <v>7</v>
      </c>
      <c r="R10065" s="140" t="s">
        <v>476</v>
      </c>
      <c r="S10065" s="155"/>
      <c r="T10065" s="155"/>
    </row>
    <row r="10066" spans="1:20" hidden="1">
      <c r="A10066" s="156" t="s">
        <v>11874</v>
      </c>
      <c r="B10066" s="155" t="str">
        <f>IFERROR(VLOOKUP(Proc[[#This Row],[App]],Table2[],3,0),"open")</f>
        <v>ok</v>
      </c>
      <c r="C10066" s="156" t="s">
        <v>369</v>
      </c>
      <c r="D10066" t="s">
        <v>12329</v>
      </c>
      <c r="E10066" t="s">
        <v>11699</v>
      </c>
      <c r="F10066" s="155" t="s">
        <v>11699</v>
      </c>
      <c r="G10066" s="156" t="s">
        <v>400</v>
      </c>
      <c r="H10066" s="155" t="str">
        <f>IF(Proc[[#This Row],[type]]="LFF (MDG-F)",MID(Proc[[#This Row],[Obj]],13,10),"")</f>
        <v/>
      </c>
      <c r="I10066" s="156"/>
      <c r="J10066" s="155" t="b">
        <f>Proc[[#This Row],[Requested]]=Proc[[#This Row],[CurrentParent]]</f>
        <v>1</v>
      </c>
      <c r="K10066" s="155" t="str">
        <f>IF(Proc[[#This Row],[Author]]="Marcela Urrego",VLOOKUP(LEFT(Proc[[#This Row],[Requested]],1),Table3[#All],2,0),VLOOKUP(Proc[[#This Row],[Author]],Table4[],2,0))</f>
        <v>HC</v>
      </c>
      <c r="L10066" s="155" t="s">
        <v>7801</v>
      </c>
      <c r="M10066" s="140">
        <v>46106</v>
      </c>
      <c r="N10066" s="140"/>
      <c r="O10066" s="140"/>
      <c r="P10066" s="140" t="str">
        <f ca="1">IF(Proc[[#This Row],[DaysAgeing]]&gt;5,"yep","on track")</f>
        <v>yep</v>
      </c>
      <c r="Q10066" s="2">
        <f ca="1">IF(Proc[[#This Row],[DateClosed]]="",ABS(NETWORKDAYS(Proc[[#This Row],[DateOpened]],TODAY()))-1,ABS(NETWORKDAYS(Proc[[#This Row],[DateOpened]],Proc[[#This Row],[DateClosed]]))-1)</f>
        <v>7</v>
      </c>
      <c r="R10066" s="140" t="s">
        <v>476</v>
      </c>
      <c r="S10066" s="155"/>
      <c r="T10066" s="155"/>
    </row>
    <row r="10067" spans="1:20" hidden="1">
      <c r="A10067" s="156" t="s">
        <v>11874</v>
      </c>
      <c r="B10067" s="155" t="str">
        <f>IFERROR(VLOOKUP(Proc[[#This Row],[App]],Table2[],3,0),"open")</f>
        <v>ok</v>
      </c>
      <c r="C10067" s="156" t="s">
        <v>369</v>
      </c>
      <c r="D10067" t="s">
        <v>12330</v>
      </c>
      <c r="E10067" t="s">
        <v>11699</v>
      </c>
      <c r="F10067" s="155" t="s">
        <v>11699</v>
      </c>
      <c r="G10067" s="156" t="s">
        <v>400</v>
      </c>
      <c r="H10067" s="155" t="str">
        <f>IF(Proc[[#This Row],[type]]="LFF (MDG-F)",MID(Proc[[#This Row],[Obj]],13,10),"")</f>
        <v/>
      </c>
      <c r="I10067" s="156"/>
      <c r="J10067" s="155" t="b">
        <f>Proc[[#This Row],[Requested]]=Proc[[#This Row],[CurrentParent]]</f>
        <v>1</v>
      </c>
      <c r="K10067" s="155" t="str">
        <f>IF(Proc[[#This Row],[Author]]="Marcela Urrego",VLOOKUP(LEFT(Proc[[#This Row],[Requested]],1),Table3[#All],2,0),VLOOKUP(Proc[[#This Row],[Author]],Table4[],2,0))</f>
        <v>HC</v>
      </c>
      <c r="L10067" s="155" t="s">
        <v>7801</v>
      </c>
      <c r="M10067" s="140">
        <v>46106</v>
      </c>
      <c r="N10067" s="140"/>
      <c r="O10067" s="140"/>
      <c r="P10067" s="140" t="str">
        <f ca="1">IF(Proc[[#This Row],[DaysAgeing]]&gt;5,"yep","on track")</f>
        <v>yep</v>
      </c>
      <c r="Q10067" s="2">
        <f ca="1">IF(Proc[[#This Row],[DateClosed]]="",ABS(NETWORKDAYS(Proc[[#This Row],[DateOpened]],TODAY()))-1,ABS(NETWORKDAYS(Proc[[#This Row],[DateOpened]],Proc[[#This Row],[DateClosed]]))-1)</f>
        <v>7</v>
      </c>
      <c r="R10067" s="140" t="s">
        <v>476</v>
      </c>
      <c r="S10067" s="155"/>
      <c r="T10067" s="155"/>
    </row>
    <row r="10068" spans="1:20" hidden="1">
      <c r="A10068" s="156" t="s">
        <v>11874</v>
      </c>
      <c r="B10068" s="155" t="str">
        <f>IFERROR(VLOOKUP(Proc[[#This Row],[App]],Table2[],3,0),"open")</f>
        <v>ok</v>
      </c>
      <c r="C10068" s="156" t="s">
        <v>369</v>
      </c>
      <c r="D10068" t="s">
        <v>12331</v>
      </c>
      <c r="E10068" t="s">
        <v>11699</v>
      </c>
      <c r="F10068" s="155" t="s">
        <v>11699</v>
      </c>
      <c r="G10068" s="156" t="s">
        <v>400</v>
      </c>
      <c r="H10068" s="155" t="str">
        <f>IF(Proc[[#This Row],[type]]="LFF (MDG-F)",MID(Proc[[#This Row],[Obj]],13,10),"")</f>
        <v/>
      </c>
      <c r="I10068" s="156"/>
      <c r="J10068" s="155" t="b">
        <f>Proc[[#This Row],[Requested]]=Proc[[#This Row],[CurrentParent]]</f>
        <v>1</v>
      </c>
      <c r="K10068" s="155" t="str">
        <f>IF(Proc[[#This Row],[Author]]="Marcela Urrego",VLOOKUP(LEFT(Proc[[#This Row],[Requested]],1),Table3[#All],2,0),VLOOKUP(Proc[[#This Row],[Author]],Table4[],2,0))</f>
        <v>HC</v>
      </c>
      <c r="L10068" s="155" t="s">
        <v>7801</v>
      </c>
      <c r="M10068" s="140">
        <v>46106</v>
      </c>
      <c r="N10068" s="140"/>
      <c r="O10068" s="140"/>
      <c r="P10068" s="140" t="str">
        <f ca="1">IF(Proc[[#This Row],[DaysAgeing]]&gt;5,"yep","on track")</f>
        <v>yep</v>
      </c>
      <c r="Q10068" s="2">
        <f ca="1">IF(Proc[[#This Row],[DateClosed]]="",ABS(NETWORKDAYS(Proc[[#This Row],[DateOpened]],TODAY()))-1,ABS(NETWORKDAYS(Proc[[#This Row],[DateOpened]],Proc[[#This Row],[DateClosed]]))-1)</f>
        <v>7</v>
      </c>
      <c r="R10068" s="140" t="s">
        <v>476</v>
      </c>
      <c r="S10068" s="155"/>
      <c r="T10068" s="155"/>
    </row>
    <row r="10069" spans="1:20" hidden="1">
      <c r="A10069" s="156" t="s">
        <v>11874</v>
      </c>
      <c r="B10069" s="155" t="str">
        <f>IFERROR(VLOOKUP(Proc[[#This Row],[App]],Table2[],3,0),"open")</f>
        <v>ok</v>
      </c>
      <c r="C10069" s="156" t="s">
        <v>369</v>
      </c>
      <c r="D10069" t="s">
        <v>12332</v>
      </c>
      <c r="E10069" t="s">
        <v>11699</v>
      </c>
      <c r="F10069" s="155" t="s">
        <v>11699</v>
      </c>
      <c r="G10069" s="156" t="s">
        <v>400</v>
      </c>
      <c r="H10069" s="155" t="str">
        <f>IF(Proc[[#This Row],[type]]="LFF (MDG-F)",MID(Proc[[#This Row],[Obj]],13,10),"")</f>
        <v/>
      </c>
      <c r="I10069" s="156"/>
      <c r="J10069" s="155" t="b">
        <f>Proc[[#This Row],[Requested]]=Proc[[#This Row],[CurrentParent]]</f>
        <v>1</v>
      </c>
      <c r="K10069" s="155" t="str">
        <f>IF(Proc[[#This Row],[Author]]="Marcela Urrego",VLOOKUP(LEFT(Proc[[#This Row],[Requested]],1),Table3[#All],2,0),VLOOKUP(Proc[[#This Row],[Author]],Table4[],2,0))</f>
        <v>HC</v>
      </c>
      <c r="L10069" s="155" t="s">
        <v>7801</v>
      </c>
      <c r="M10069" s="140">
        <v>46106</v>
      </c>
      <c r="N10069" s="140"/>
      <c r="O10069" s="140"/>
      <c r="P10069" s="140" t="str">
        <f ca="1">IF(Proc[[#This Row],[DaysAgeing]]&gt;5,"yep","on track")</f>
        <v>yep</v>
      </c>
      <c r="Q10069" s="2">
        <f ca="1">IF(Proc[[#This Row],[DateClosed]]="",ABS(NETWORKDAYS(Proc[[#This Row],[DateOpened]],TODAY()))-1,ABS(NETWORKDAYS(Proc[[#This Row],[DateOpened]],Proc[[#This Row],[DateClosed]]))-1)</f>
        <v>7</v>
      </c>
      <c r="R10069" s="140" t="s">
        <v>476</v>
      </c>
      <c r="S10069" s="155"/>
      <c r="T10069" s="155"/>
    </row>
    <row r="10070" spans="1:20" hidden="1">
      <c r="A10070" s="156" t="s">
        <v>11874</v>
      </c>
      <c r="B10070" s="155" t="str">
        <f>IFERROR(VLOOKUP(Proc[[#This Row],[App]],Table2[],3,0),"open")</f>
        <v>ok</v>
      </c>
      <c r="C10070" s="156" t="s">
        <v>369</v>
      </c>
      <c r="D10070" t="s">
        <v>12333</v>
      </c>
      <c r="E10070" t="s">
        <v>11699</v>
      </c>
      <c r="F10070" s="155" t="s">
        <v>11699</v>
      </c>
      <c r="G10070" s="156" t="s">
        <v>400</v>
      </c>
      <c r="H10070" s="155" t="str">
        <f>IF(Proc[[#This Row],[type]]="LFF (MDG-F)",MID(Proc[[#This Row],[Obj]],13,10),"")</f>
        <v/>
      </c>
      <c r="I10070" s="156"/>
      <c r="J10070" s="155" t="b">
        <f>Proc[[#This Row],[Requested]]=Proc[[#This Row],[CurrentParent]]</f>
        <v>1</v>
      </c>
      <c r="K10070" s="155" t="str">
        <f>IF(Proc[[#This Row],[Author]]="Marcela Urrego",VLOOKUP(LEFT(Proc[[#This Row],[Requested]],1),Table3[#All],2,0),VLOOKUP(Proc[[#This Row],[Author]],Table4[],2,0))</f>
        <v>HC</v>
      </c>
      <c r="L10070" s="155" t="s">
        <v>7801</v>
      </c>
      <c r="M10070" s="140">
        <v>46106</v>
      </c>
      <c r="N10070" s="140"/>
      <c r="O10070" s="140"/>
      <c r="P10070" s="140" t="str">
        <f ca="1">IF(Proc[[#This Row],[DaysAgeing]]&gt;5,"yep","on track")</f>
        <v>yep</v>
      </c>
      <c r="Q10070" s="2">
        <f ca="1">IF(Proc[[#This Row],[DateClosed]]="",ABS(NETWORKDAYS(Proc[[#This Row],[DateOpened]],TODAY()))-1,ABS(NETWORKDAYS(Proc[[#This Row],[DateOpened]],Proc[[#This Row],[DateClosed]]))-1)</f>
        <v>7</v>
      </c>
      <c r="R10070" s="140" t="s">
        <v>476</v>
      </c>
      <c r="S10070" s="155"/>
      <c r="T10070" s="155"/>
    </row>
    <row r="10071" spans="1:20" hidden="1">
      <c r="A10071" s="156" t="s">
        <v>11874</v>
      </c>
      <c r="B10071" s="155" t="str">
        <f>IFERROR(VLOOKUP(Proc[[#This Row],[App]],Table2[],3,0),"open")</f>
        <v>ok</v>
      </c>
      <c r="C10071" s="156" t="s">
        <v>369</v>
      </c>
      <c r="D10071" t="s">
        <v>12334</v>
      </c>
      <c r="E10071" t="s">
        <v>11699</v>
      </c>
      <c r="F10071" s="155" t="s">
        <v>11699</v>
      </c>
      <c r="G10071" s="156" t="s">
        <v>400</v>
      </c>
      <c r="H10071" s="155" t="str">
        <f>IF(Proc[[#This Row],[type]]="LFF (MDG-F)",MID(Proc[[#This Row],[Obj]],13,10),"")</f>
        <v/>
      </c>
      <c r="I10071" s="156"/>
      <c r="J10071" s="155" t="b">
        <f>Proc[[#This Row],[Requested]]=Proc[[#This Row],[CurrentParent]]</f>
        <v>1</v>
      </c>
      <c r="K10071" s="155" t="str">
        <f>IF(Proc[[#This Row],[Author]]="Marcela Urrego",VLOOKUP(LEFT(Proc[[#This Row],[Requested]],1),Table3[#All],2,0),VLOOKUP(Proc[[#This Row],[Author]],Table4[],2,0))</f>
        <v>HC</v>
      </c>
      <c r="L10071" s="155" t="s">
        <v>7801</v>
      </c>
      <c r="M10071" s="140">
        <v>46106</v>
      </c>
      <c r="N10071" s="140"/>
      <c r="O10071" s="140"/>
      <c r="P10071" s="140" t="str">
        <f ca="1">IF(Proc[[#This Row],[DaysAgeing]]&gt;5,"yep","on track")</f>
        <v>yep</v>
      </c>
      <c r="Q10071" s="2">
        <f ca="1">IF(Proc[[#This Row],[DateClosed]]="",ABS(NETWORKDAYS(Proc[[#This Row],[DateOpened]],TODAY()))-1,ABS(NETWORKDAYS(Proc[[#This Row],[DateOpened]],Proc[[#This Row],[DateClosed]]))-1)</f>
        <v>7</v>
      </c>
      <c r="R10071" s="140" t="s">
        <v>476</v>
      </c>
      <c r="S10071" s="155"/>
      <c r="T10071" s="155"/>
    </row>
    <row r="10072" spans="1:20" hidden="1">
      <c r="A10072" s="156" t="s">
        <v>11874</v>
      </c>
      <c r="B10072" s="155" t="str">
        <f>IFERROR(VLOOKUP(Proc[[#This Row],[App]],Table2[],3,0),"open")</f>
        <v>ok</v>
      </c>
      <c r="C10072" s="156" t="s">
        <v>369</v>
      </c>
      <c r="D10072" t="s">
        <v>12335</v>
      </c>
      <c r="E10072" t="s">
        <v>11699</v>
      </c>
      <c r="F10072" s="155" t="s">
        <v>11699</v>
      </c>
      <c r="G10072" s="156" t="s">
        <v>400</v>
      </c>
      <c r="H10072" s="155" t="str">
        <f>IF(Proc[[#This Row],[type]]="LFF (MDG-F)",MID(Proc[[#This Row],[Obj]],13,10),"")</f>
        <v/>
      </c>
      <c r="I10072" s="156"/>
      <c r="J10072" s="155" t="b">
        <f>Proc[[#This Row],[Requested]]=Proc[[#This Row],[CurrentParent]]</f>
        <v>1</v>
      </c>
      <c r="K10072" s="155" t="str">
        <f>IF(Proc[[#This Row],[Author]]="Marcela Urrego",VLOOKUP(LEFT(Proc[[#This Row],[Requested]],1),Table3[#All],2,0),VLOOKUP(Proc[[#This Row],[Author]],Table4[],2,0))</f>
        <v>HC</v>
      </c>
      <c r="L10072" s="155" t="s">
        <v>7801</v>
      </c>
      <c r="M10072" s="140">
        <v>46106</v>
      </c>
      <c r="N10072" s="140"/>
      <c r="O10072" s="140"/>
      <c r="P10072" s="140" t="str">
        <f ca="1">IF(Proc[[#This Row],[DaysAgeing]]&gt;5,"yep","on track")</f>
        <v>yep</v>
      </c>
      <c r="Q10072" s="2">
        <f ca="1">IF(Proc[[#This Row],[DateClosed]]="",ABS(NETWORKDAYS(Proc[[#This Row],[DateOpened]],TODAY()))-1,ABS(NETWORKDAYS(Proc[[#This Row],[DateOpened]],Proc[[#This Row],[DateClosed]]))-1)</f>
        <v>7</v>
      </c>
      <c r="R10072" s="140" t="s">
        <v>476</v>
      </c>
      <c r="S10072" s="155"/>
      <c r="T10072" s="155"/>
    </row>
    <row r="10073" spans="1:20" hidden="1">
      <c r="A10073" s="156" t="s">
        <v>11874</v>
      </c>
      <c r="B10073" s="155" t="str">
        <f>IFERROR(VLOOKUP(Proc[[#This Row],[App]],Table2[],3,0),"open")</f>
        <v>ok</v>
      </c>
      <c r="C10073" s="156" t="s">
        <v>369</v>
      </c>
      <c r="D10073" t="s">
        <v>12336</v>
      </c>
      <c r="E10073" t="s">
        <v>11699</v>
      </c>
      <c r="F10073" s="155" t="s">
        <v>11699</v>
      </c>
      <c r="G10073" s="156" t="s">
        <v>400</v>
      </c>
      <c r="H10073" s="155" t="str">
        <f>IF(Proc[[#This Row],[type]]="LFF (MDG-F)",MID(Proc[[#This Row],[Obj]],13,10),"")</f>
        <v/>
      </c>
      <c r="I10073" s="156"/>
      <c r="J10073" s="155" t="b">
        <f>Proc[[#This Row],[Requested]]=Proc[[#This Row],[CurrentParent]]</f>
        <v>1</v>
      </c>
      <c r="K10073" s="155" t="str">
        <f>IF(Proc[[#This Row],[Author]]="Marcela Urrego",VLOOKUP(LEFT(Proc[[#This Row],[Requested]],1),Table3[#All],2,0),VLOOKUP(Proc[[#This Row],[Author]],Table4[],2,0))</f>
        <v>HC</v>
      </c>
      <c r="L10073" s="155" t="s">
        <v>7801</v>
      </c>
      <c r="M10073" s="140">
        <v>46106</v>
      </c>
      <c r="N10073" s="140"/>
      <c r="O10073" s="140"/>
      <c r="P10073" s="140" t="str">
        <f ca="1">IF(Proc[[#This Row],[DaysAgeing]]&gt;5,"yep","on track")</f>
        <v>yep</v>
      </c>
      <c r="Q10073" s="2">
        <f ca="1">IF(Proc[[#This Row],[DateClosed]]="",ABS(NETWORKDAYS(Proc[[#This Row],[DateOpened]],TODAY()))-1,ABS(NETWORKDAYS(Proc[[#This Row],[DateOpened]],Proc[[#This Row],[DateClosed]]))-1)</f>
        <v>7</v>
      </c>
      <c r="R10073" s="140" t="s">
        <v>476</v>
      </c>
      <c r="S10073" s="155"/>
      <c r="T10073" s="155"/>
    </row>
    <row r="10074" spans="1:20" hidden="1">
      <c r="A10074" s="156" t="s">
        <v>11874</v>
      </c>
      <c r="B10074" s="155" t="str">
        <f>IFERROR(VLOOKUP(Proc[[#This Row],[App]],Table2[],3,0),"open")</f>
        <v>ok</v>
      </c>
      <c r="C10074" s="156" t="s">
        <v>369</v>
      </c>
      <c r="D10074" t="s">
        <v>12337</v>
      </c>
      <c r="E10074" t="s">
        <v>11699</v>
      </c>
      <c r="F10074" s="155" t="s">
        <v>11699</v>
      </c>
      <c r="G10074" s="156" t="s">
        <v>400</v>
      </c>
      <c r="H10074" s="155" t="str">
        <f>IF(Proc[[#This Row],[type]]="LFF (MDG-F)",MID(Proc[[#This Row],[Obj]],13,10),"")</f>
        <v/>
      </c>
      <c r="I10074" s="156"/>
      <c r="J10074" s="155" t="b">
        <f>Proc[[#This Row],[Requested]]=Proc[[#This Row],[CurrentParent]]</f>
        <v>1</v>
      </c>
      <c r="K10074" s="155" t="str">
        <f>IF(Proc[[#This Row],[Author]]="Marcela Urrego",VLOOKUP(LEFT(Proc[[#This Row],[Requested]],1),Table3[#All],2,0),VLOOKUP(Proc[[#This Row],[Author]],Table4[],2,0))</f>
        <v>HC</v>
      </c>
      <c r="L10074" s="155" t="s">
        <v>7801</v>
      </c>
      <c r="M10074" s="140">
        <v>46106</v>
      </c>
      <c r="N10074" s="140"/>
      <c r="O10074" s="140"/>
      <c r="P10074" s="140" t="str">
        <f ca="1">IF(Proc[[#This Row],[DaysAgeing]]&gt;5,"yep","on track")</f>
        <v>yep</v>
      </c>
      <c r="Q10074" s="2">
        <f ca="1">IF(Proc[[#This Row],[DateClosed]]="",ABS(NETWORKDAYS(Proc[[#This Row],[DateOpened]],TODAY()))-1,ABS(NETWORKDAYS(Proc[[#This Row],[DateOpened]],Proc[[#This Row],[DateClosed]]))-1)</f>
        <v>7</v>
      </c>
      <c r="R10074" s="140" t="s">
        <v>476</v>
      </c>
      <c r="S10074" s="155"/>
      <c r="T10074" s="155"/>
    </row>
    <row r="10075" spans="1:20" hidden="1">
      <c r="A10075" s="156" t="s">
        <v>11874</v>
      </c>
      <c r="B10075" s="155" t="str">
        <f>IFERROR(VLOOKUP(Proc[[#This Row],[App]],Table2[],3,0),"open")</f>
        <v>ok</v>
      </c>
      <c r="C10075" s="156" t="s">
        <v>369</v>
      </c>
      <c r="D10075" t="s">
        <v>12338</v>
      </c>
      <c r="E10075" t="s">
        <v>11699</v>
      </c>
      <c r="F10075" s="155" t="s">
        <v>11699</v>
      </c>
      <c r="G10075" s="156" t="s">
        <v>400</v>
      </c>
      <c r="H10075" s="155" t="str">
        <f>IF(Proc[[#This Row],[type]]="LFF (MDG-F)",MID(Proc[[#This Row],[Obj]],13,10),"")</f>
        <v/>
      </c>
      <c r="I10075" s="156"/>
      <c r="J10075" s="155" t="b">
        <f>Proc[[#This Row],[Requested]]=Proc[[#This Row],[CurrentParent]]</f>
        <v>1</v>
      </c>
      <c r="K10075" s="155" t="str">
        <f>IF(Proc[[#This Row],[Author]]="Marcela Urrego",VLOOKUP(LEFT(Proc[[#This Row],[Requested]],1),Table3[#All],2,0),VLOOKUP(Proc[[#This Row],[Author]],Table4[],2,0))</f>
        <v>HC</v>
      </c>
      <c r="L10075" s="155" t="s">
        <v>7801</v>
      </c>
      <c r="M10075" s="140">
        <v>46106</v>
      </c>
      <c r="N10075" s="140"/>
      <c r="O10075" s="140"/>
      <c r="P10075" s="140" t="str">
        <f ca="1">IF(Proc[[#This Row],[DaysAgeing]]&gt;5,"yep","on track")</f>
        <v>yep</v>
      </c>
      <c r="Q10075" s="2">
        <f ca="1">IF(Proc[[#This Row],[DateClosed]]="",ABS(NETWORKDAYS(Proc[[#This Row],[DateOpened]],TODAY()))-1,ABS(NETWORKDAYS(Proc[[#This Row],[DateOpened]],Proc[[#This Row],[DateClosed]]))-1)</f>
        <v>7</v>
      </c>
      <c r="R10075" s="140" t="s">
        <v>476</v>
      </c>
      <c r="S10075" s="155"/>
      <c r="T10075" s="155"/>
    </row>
    <row r="10076" spans="1:20" hidden="1">
      <c r="A10076" s="156" t="s">
        <v>11874</v>
      </c>
      <c r="B10076" s="155" t="str">
        <f>IFERROR(VLOOKUP(Proc[[#This Row],[App]],Table2[],3,0),"open")</f>
        <v>ok</v>
      </c>
      <c r="C10076" s="156" t="s">
        <v>369</v>
      </c>
      <c r="D10076" t="s">
        <v>12339</v>
      </c>
      <c r="E10076" t="s">
        <v>11699</v>
      </c>
      <c r="F10076" s="155" t="s">
        <v>11699</v>
      </c>
      <c r="G10076" s="156" t="s">
        <v>400</v>
      </c>
      <c r="H10076" s="155" t="str">
        <f>IF(Proc[[#This Row],[type]]="LFF (MDG-F)",MID(Proc[[#This Row],[Obj]],13,10),"")</f>
        <v/>
      </c>
      <c r="I10076" s="156"/>
      <c r="J10076" s="155" t="b">
        <f>Proc[[#This Row],[Requested]]=Proc[[#This Row],[CurrentParent]]</f>
        <v>1</v>
      </c>
      <c r="K10076" s="155" t="str">
        <f>IF(Proc[[#This Row],[Author]]="Marcela Urrego",VLOOKUP(LEFT(Proc[[#This Row],[Requested]],1),Table3[#All],2,0),VLOOKUP(Proc[[#This Row],[Author]],Table4[],2,0))</f>
        <v>HC</v>
      </c>
      <c r="L10076" s="155" t="s">
        <v>7801</v>
      </c>
      <c r="M10076" s="140">
        <v>46106</v>
      </c>
      <c r="N10076" s="140"/>
      <c r="O10076" s="140"/>
      <c r="P10076" s="140" t="str">
        <f ca="1">IF(Proc[[#This Row],[DaysAgeing]]&gt;5,"yep","on track")</f>
        <v>yep</v>
      </c>
      <c r="Q10076" s="2">
        <f ca="1">IF(Proc[[#This Row],[DateClosed]]="",ABS(NETWORKDAYS(Proc[[#This Row],[DateOpened]],TODAY()))-1,ABS(NETWORKDAYS(Proc[[#This Row],[DateOpened]],Proc[[#This Row],[DateClosed]]))-1)</f>
        <v>7</v>
      </c>
      <c r="R10076" s="140" t="s">
        <v>476</v>
      </c>
      <c r="S10076" s="155"/>
      <c r="T10076" s="155"/>
    </row>
    <row r="10077" spans="1:20" hidden="1">
      <c r="A10077" s="156" t="s">
        <v>11874</v>
      </c>
      <c r="B10077" s="155" t="str">
        <f>IFERROR(VLOOKUP(Proc[[#This Row],[App]],Table2[],3,0),"open")</f>
        <v>ok</v>
      </c>
      <c r="C10077" s="156" t="s">
        <v>369</v>
      </c>
      <c r="D10077" t="s">
        <v>12340</v>
      </c>
      <c r="E10077" t="s">
        <v>11699</v>
      </c>
      <c r="F10077" s="155" t="s">
        <v>11699</v>
      </c>
      <c r="G10077" s="156" t="s">
        <v>400</v>
      </c>
      <c r="H10077" s="155" t="str">
        <f>IF(Proc[[#This Row],[type]]="LFF (MDG-F)",MID(Proc[[#This Row],[Obj]],13,10),"")</f>
        <v/>
      </c>
      <c r="I10077" s="156"/>
      <c r="J10077" s="155" t="b">
        <f>Proc[[#This Row],[Requested]]=Proc[[#This Row],[CurrentParent]]</f>
        <v>1</v>
      </c>
      <c r="K10077" s="155" t="str">
        <f>IF(Proc[[#This Row],[Author]]="Marcela Urrego",VLOOKUP(LEFT(Proc[[#This Row],[Requested]],1),Table3[#All],2,0),VLOOKUP(Proc[[#This Row],[Author]],Table4[],2,0))</f>
        <v>HC</v>
      </c>
      <c r="L10077" s="155" t="s">
        <v>7801</v>
      </c>
      <c r="M10077" s="140">
        <v>46106</v>
      </c>
      <c r="N10077" s="140"/>
      <c r="O10077" s="140"/>
      <c r="P10077" s="140" t="str">
        <f ca="1">IF(Proc[[#This Row],[DaysAgeing]]&gt;5,"yep","on track")</f>
        <v>yep</v>
      </c>
      <c r="Q10077" s="2">
        <f ca="1">IF(Proc[[#This Row],[DateClosed]]="",ABS(NETWORKDAYS(Proc[[#This Row],[DateOpened]],TODAY()))-1,ABS(NETWORKDAYS(Proc[[#This Row],[DateOpened]],Proc[[#This Row],[DateClosed]]))-1)</f>
        <v>7</v>
      </c>
      <c r="R10077" s="140" t="s">
        <v>476</v>
      </c>
      <c r="S10077" s="155"/>
      <c r="T10077" s="155"/>
    </row>
    <row r="10078" spans="1:20" hidden="1">
      <c r="A10078" s="156" t="s">
        <v>11874</v>
      </c>
      <c r="B10078" s="155" t="str">
        <f>IFERROR(VLOOKUP(Proc[[#This Row],[App]],Table2[],3,0),"open")</f>
        <v>ok</v>
      </c>
      <c r="C10078" s="156" t="s">
        <v>369</v>
      </c>
      <c r="D10078" t="s">
        <v>12341</v>
      </c>
      <c r="E10078" t="s">
        <v>11699</v>
      </c>
      <c r="F10078" s="155" t="s">
        <v>11699</v>
      </c>
      <c r="G10078" s="156" t="s">
        <v>400</v>
      </c>
      <c r="H10078" s="155" t="str">
        <f>IF(Proc[[#This Row],[type]]="LFF (MDG-F)",MID(Proc[[#This Row],[Obj]],13,10),"")</f>
        <v/>
      </c>
      <c r="I10078" s="156"/>
      <c r="J10078" s="155" t="b">
        <f>Proc[[#This Row],[Requested]]=Proc[[#This Row],[CurrentParent]]</f>
        <v>1</v>
      </c>
      <c r="K10078" s="155" t="str">
        <f>IF(Proc[[#This Row],[Author]]="Marcela Urrego",VLOOKUP(LEFT(Proc[[#This Row],[Requested]],1),Table3[#All],2,0),VLOOKUP(Proc[[#This Row],[Author]],Table4[],2,0))</f>
        <v>HC</v>
      </c>
      <c r="L10078" s="155" t="s">
        <v>7801</v>
      </c>
      <c r="M10078" s="140">
        <v>46106</v>
      </c>
      <c r="N10078" s="140"/>
      <c r="O10078" s="140"/>
      <c r="P10078" s="140" t="str">
        <f ca="1">IF(Proc[[#This Row],[DaysAgeing]]&gt;5,"yep","on track")</f>
        <v>yep</v>
      </c>
      <c r="Q10078" s="2">
        <f ca="1">IF(Proc[[#This Row],[DateClosed]]="",ABS(NETWORKDAYS(Proc[[#This Row],[DateOpened]],TODAY()))-1,ABS(NETWORKDAYS(Proc[[#This Row],[DateOpened]],Proc[[#This Row],[DateClosed]]))-1)</f>
        <v>7</v>
      </c>
      <c r="R10078" s="140" t="s">
        <v>476</v>
      </c>
      <c r="S10078" s="155"/>
      <c r="T10078" s="155"/>
    </row>
    <row r="10079" spans="1:20" hidden="1">
      <c r="A10079" s="156" t="s">
        <v>11874</v>
      </c>
      <c r="B10079" s="155" t="str">
        <f>IFERROR(VLOOKUP(Proc[[#This Row],[App]],Table2[],3,0),"open")</f>
        <v>ok</v>
      </c>
      <c r="C10079" s="156" t="s">
        <v>369</v>
      </c>
      <c r="D10079" t="s">
        <v>12342</v>
      </c>
      <c r="E10079" t="s">
        <v>11699</v>
      </c>
      <c r="F10079" s="155" t="s">
        <v>11699</v>
      </c>
      <c r="G10079" s="156" t="s">
        <v>400</v>
      </c>
      <c r="H10079" s="155" t="str">
        <f>IF(Proc[[#This Row],[type]]="LFF (MDG-F)",MID(Proc[[#This Row],[Obj]],13,10),"")</f>
        <v/>
      </c>
      <c r="I10079" s="156"/>
      <c r="J10079" s="155" t="b">
        <f>Proc[[#This Row],[Requested]]=Proc[[#This Row],[CurrentParent]]</f>
        <v>1</v>
      </c>
      <c r="K10079" s="155" t="str">
        <f>IF(Proc[[#This Row],[Author]]="Marcela Urrego",VLOOKUP(LEFT(Proc[[#This Row],[Requested]],1),Table3[#All],2,0),VLOOKUP(Proc[[#This Row],[Author]],Table4[],2,0))</f>
        <v>HC</v>
      </c>
      <c r="L10079" s="155" t="s">
        <v>7801</v>
      </c>
      <c r="M10079" s="140">
        <v>46106</v>
      </c>
      <c r="N10079" s="140"/>
      <c r="O10079" s="140"/>
      <c r="P10079" s="140" t="str">
        <f ca="1">IF(Proc[[#This Row],[DaysAgeing]]&gt;5,"yep","on track")</f>
        <v>yep</v>
      </c>
      <c r="Q10079" s="2">
        <f ca="1">IF(Proc[[#This Row],[DateClosed]]="",ABS(NETWORKDAYS(Proc[[#This Row],[DateOpened]],TODAY()))-1,ABS(NETWORKDAYS(Proc[[#This Row],[DateOpened]],Proc[[#This Row],[DateClosed]]))-1)</f>
        <v>7</v>
      </c>
      <c r="R10079" s="140" t="s">
        <v>476</v>
      </c>
      <c r="S10079" s="155"/>
      <c r="T10079" s="155"/>
    </row>
    <row r="10080" spans="1:20" hidden="1">
      <c r="A10080" s="156" t="s">
        <v>11874</v>
      </c>
      <c r="B10080" s="155" t="str">
        <f>IFERROR(VLOOKUP(Proc[[#This Row],[App]],Table2[],3,0),"open")</f>
        <v>ok</v>
      </c>
      <c r="C10080" s="156" t="s">
        <v>369</v>
      </c>
      <c r="D10080" t="s">
        <v>12343</v>
      </c>
      <c r="E10080" t="s">
        <v>11699</v>
      </c>
      <c r="F10080" s="155" t="s">
        <v>11699</v>
      </c>
      <c r="G10080" s="156" t="s">
        <v>400</v>
      </c>
      <c r="H10080" s="155" t="str">
        <f>IF(Proc[[#This Row],[type]]="LFF (MDG-F)",MID(Proc[[#This Row],[Obj]],13,10),"")</f>
        <v/>
      </c>
      <c r="I10080" s="156"/>
      <c r="J10080" s="155" t="b">
        <f>Proc[[#This Row],[Requested]]=Proc[[#This Row],[CurrentParent]]</f>
        <v>1</v>
      </c>
      <c r="K10080" s="155" t="str">
        <f>IF(Proc[[#This Row],[Author]]="Marcela Urrego",VLOOKUP(LEFT(Proc[[#This Row],[Requested]],1),Table3[#All],2,0),VLOOKUP(Proc[[#This Row],[Author]],Table4[],2,0))</f>
        <v>HC</v>
      </c>
      <c r="L10080" s="155" t="s">
        <v>7801</v>
      </c>
      <c r="M10080" s="140">
        <v>46106</v>
      </c>
      <c r="N10080" s="140"/>
      <c r="O10080" s="140"/>
      <c r="P10080" s="140" t="str">
        <f ca="1">IF(Proc[[#This Row],[DaysAgeing]]&gt;5,"yep","on track")</f>
        <v>yep</v>
      </c>
      <c r="Q10080" s="2">
        <f ca="1">IF(Proc[[#This Row],[DateClosed]]="",ABS(NETWORKDAYS(Proc[[#This Row],[DateOpened]],TODAY()))-1,ABS(NETWORKDAYS(Proc[[#This Row],[DateOpened]],Proc[[#This Row],[DateClosed]]))-1)</f>
        <v>7</v>
      </c>
      <c r="R10080" s="140" t="s">
        <v>476</v>
      </c>
      <c r="S10080" s="155"/>
      <c r="T10080" s="155"/>
    </row>
    <row r="10081" spans="1:20" hidden="1">
      <c r="A10081" s="156" t="s">
        <v>11874</v>
      </c>
      <c r="B10081" s="155" t="str">
        <f>IFERROR(VLOOKUP(Proc[[#This Row],[App]],Table2[],3,0),"open")</f>
        <v>ok</v>
      </c>
      <c r="C10081" s="156" t="s">
        <v>369</v>
      </c>
      <c r="D10081" t="s">
        <v>12344</v>
      </c>
      <c r="E10081" t="s">
        <v>11699</v>
      </c>
      <c r="F10081" s="155" t="s">
        <v>11699</v>
      </c>
      <c r="G10081" s="156" t="s">
        <v>400</v>
      </c>
      <c r="H10081" s="155" t="str">
        <f>IF(Proc[[#This Row],[type]]="LFF (MDG-F)",MID(Proc[[#This Row],[Obj]],13,10),"")</f>
        <v/>
      </c>
      <c r="I10081" s="156"/>
      <c r="J10081" s="155" t="b">
        <f>Proc[[#This Row],[Requested]]=Proc[[#This Row],[CurrentParent]]</f>
        <v>1</v>
      </c>
      <c r="K10081" s="155" t="str">
        <f>IF(Proc[[#This Row],[Author]]="Marcela Urrego",VLOOKUP(LEFT(Proc[[#This Row],[Requested]],1),Table3[#All],2,0),VLOOKUP(Proc[[#This Row],[Author]],Table4[],2,0))</f>
        <v>HC</v>
      </c>
      <c r="L10081" s="155" t="s">
        <v>7801</v>
      </c>
      <c r="M10081" s="140">
        <v>46106</v>
      </c>
      <c r="N10081" s="140"/>
      <c r="O10081" s="140"/>
      <c r="P10081" s="140" t="str">
        <f ca="1">IF(Proc[[#This Row],[DaysAgeing]]&gt;5,"yep","on track")</f>
        <v>yep</v>
      </c>
      <c r="Q10081" s="2">
        <f ca="1">IF(Proc[[#This Row],[DateClosed]]="",ABS(NETWORKDAYS(Proc[[#This Row],[DateOpened]],TODAY()))-1,ABS(NETWORKDAYS(Proc[[#This Row],[DateOpened]],Proc[[#This Row],[DateClosed]]))-1)</f>
        <v>7</v>
      </c>
      <c r="R10081" s="140" t="s">
        <v>476</v>
      </c>
      <c r="S10081" s="155"/>
      <c r="T10081" s="155"/>
    </row>
    <row r="10082" spans="1:20" hidden="1">
      <c r="A10082" s="156" t="s">
        <v>11874</v>
      </c>
      <c r="B10082" s="155" t="str">
        <f>IFERROR(VLOOKUP(Proc[[#This Row],[App]],Table2[],3,0),"open")</f>
        <v>ok</v>
      </c>
      <c r="C10082" s="156" t="s">
        <v>369</v>
      </c>
      <c r="D10082" t="s">
        <v>12345</v>
      </c>
      <c r="E10082" t="s">
        <v>11699</v>
      </c>
      <c r="F10082" s="155" t="s">
        <v>11699</v>
      </c>
      <c r="G10082" s="156" t="s">
        <v>400</v>
      </c>
      <c r="H10082" s="155" t="str">
        <f>IF(Proc[[#This Row],[type]]="LFF (MDG-F)",MID(Proc[[#This Row],[Obj]],13,10),"")</f>
        <v/>
      </c>
      <c r="I10082" s="156"/>
      <c r="J10082" s="155" t="b">
        <f>Proc[[#This Row],[Requested]]=Proc[[#This Row],[CurrentParent]]</f>
        <v>1</v>
      </c>
      <c r="K10082" s="155" t="str">
        <f>IF(Proc[[#This Row],[Author]]="Marcela Urrego",VLOOKUP(LEFT(Proc[[#This Row],[Requested]],1),Table3[#All],2,0),VLOOKUP(Proc[[#This Row],[Author]],Table4[],2,0))</f>
        <v>HC</v>
      </c>
      <c r="L10082" s="155" t="s">
        <v>7801</v>
      </c>
      <c r="M10082" s="140">
        <v>46106</v>
      </c>
      <c r="N10082" s="140"/>
      <c r="O10082" s="140"/>
      <c r="P10082" s="140" t="str">
        <f ca="1">IF(Proc[[#This Row],[DaysAgeing]]&gt;5,"yep","on track")</f>
        <v>yep</v>
      </c>
      <c r="Q10082" s="2">
        <f ca="1">IF(Proc[[#This Row],[DateClosed]]="",ABS(NETWORKDAYS(Proc[[#This Row],[DateOpened]],TODAY()))-1,ABS(NETWORKDAYS(Proc[[#This Row],[DateOpened]],Proc[[#This Row],[DateClosed]]))-1)</f>
        <v>7</v>
      </c>
      <c r="R10082" s="140" t="s">
        <v>476</v>
      </c>
      <c r="S10082" s="155"/>
      <c r="T10082" s="155"/>
    </row>
    <row r="10083" spans="1:20" hidden="1">
      <c r="A10083" s="156" t="s">
        <v>11874</v>
      </c>
      <c r="B10083" s="155" t="str">
        <f>IFERROR(VLOOKUP(Proc[[#This Row],[App]],Table2[],3,0),"open")</f>
        <v>ok</v>
      </c>
      <c r="C10083" s="156" t="s">
        <v>369</v>
      </c>
      <c r="D10083" t="s">
        <v>12346</v>
      </c>
      <c r="E10083" t="s">
        <v>11699</v>
      </c>
      <c r="F10083" s="155" t="s">
        <v>11699</v>
      </c>
      <c r="G10083" s="156" t="s">
        <v>400</v>
      </c>
      <c r="H10083" s="155" t="str">
        <f>IF(Proc[[#This Row],[type]]="LFF (MDG-F)",MID(Proc[[#This Row],[Obj]],13,10),"")</f>
        <v/>
      </c>
      <c r="I10083" s="156"/>
      <c r="J10083" s="155" t="b">
        <f>Proc[[#This Row],[Requested]]=Proc[[#This Row],[CurrentParent]]</f>
        <v>1</v>
      </c>
      <c r="K10083" s="155" t="str">
        <f>IF(Proc[[#This Row],[Author]]="Marcela Urrego",VLOOKUP(LEFT(Proc[[#This Row],[Requested]],1),Table3[#All],2,0),VLOOKUP(Proc[[#This Row],[Author]],Table4[],2,0))</f>
        <v>HC</v>
      </c>
      <c r="L10083" s="155" t="s">
        <v>7801</v>
      </c>
      <c r="M10083" s="140">
        <v>46106</v>
      </c>
      <c r="N10083" s="140"/>
      <c r="O10083" s="140"/>
      <c r="P10083" s="140" t="str">
        <f ca="1">IF(Proc[[#This Row],[DaysAgeing]]&gt;5,"yep","on track")</f>
        <v>yep</v>
      </c>
      <c r="Q10083" s="2">
        <f ca="1">IF(Proc[[#This Row],[DateClosed]]="",ABS(NETWORKDAYS(Proc[[#This Row],[DateOpened]],TODAY()))-1,ABS(NETWORKDAYS(Proc[[#This Row],[DateOpened]],Proc[[#This Row],[DateClosed]]))-1)</f>
        <v>7</v>
      </c>
      <c r="R10083" s="140" t="s">
        <v>476</v>
      </c>
      <c r="S10083" s="155"/>
      <c r="T10083" s="155"/>
    </row>
    <row r="10084" spans="1:20" hidden="1">
      <c r="A10084" s="156" t="s">
        <v>11874</v>
      </c>
      <c r="B10084" s="155" t="str">
        <f>IFERROR(VLOOKUP(Proc[[#This Row],[App]],Table2[],3,0),"open")</f>
        <v>ok</v>
      </c>
      <c r="C10084" s="156" t="s">
        <v>369</v>
      </c>
      <c r="D10084" t="s">
        <v>12347</v>
      </c>
      <c r="E10084" t="s">
        <v>11699</v>
      </c>
      <c r="F10084" s="155" t="s">
        <v>11699</v>
      </c>
      <c r="G10084" s="156" t="s">
        <v>400</v>
      </c>
      <c r="H10084" s="155" t="str">
        <f>IF(Proc[[#This Row],[type]]="LFF (MDG-F)",MID(Proc[[#This Row],[Obj]],13,10),"")</f>
        <v/>
      </c>
      <c r="I10084" s="156"/>
      <c r="J10084" s="155" t="b">
        <f>Proc[[#This Row],[Requested]]=Proc[[#This Row],[CurrentParent]]</f>
        <v>1</v>
      </c>
      <c r="K10084" s="155" t="str">
        <f>IF(Proc[[#This Row],[Author]]="Marcela Urrego",VLOOKUP(LEFT(Proc[[#This Row],[Requested]],1),Table3[#All],2,0),VLOOKUP(Proc[[#This Row],[Author]],Table4[],2,0))</f>
        <v>HC</v>
      </c>
      <c r="L10084" s="155" t="s">
        <v>7801</v>
      </c>
      <c r="M10084" s="140">
        <v>46106</v>
      </c>
      <c r="N10084" s="140"/>
      <c r="O10084" s="140"/>
      <c r="P10084" s="140" t="str">
        <f ca="1">IF(Proc[[#This Row],[DaysAgeing]]&gt;5,"yep","on track")</f>
        <v>yep</v>
      </c>
      <c r="Q10084" s="2">
        <f ca="1">IF(Proc[[#This Row],[DateClosed]]="",ABS(NETWORKDAYS(Proc[[#This Row],[DateOpened]],TODAY()))-1,ABS(NETWORKDAYS(Proc[[#This Row],[DateOpened]],Proc[[#This Row],[DateClosed]]))-1)</f>
        <v>7</v>
      </c>
      <c r="R10084" s="140" t="s">
        <v>476</v>
      </c>
      <c r="S10084" s="155"/>
      <c r="T10084" s="155"/>
    </row>
    <row r="10085" spans="1:20" hidden="1">
      <c r="A10085" s="156" t="s">
        <v>11874</v>
      </c>
      <c r="B10085" s="155" t="str">
        <f>IFERROR(VLOOKUP(Proc[[#This Row],[App]],Table2[],3,0),"open")</f>
        <v>ok</v>
      </c>
      <c r="C10085" s="156" t="s">
        <v>369</v>
      </c>
      <c r="D10085" t="s">
        <v>12348</v>
      </c>
      <c r="E10085" t="s">
        <v>11699</v>
      </c>
      <c r="F10085" s="155" t="s">
        <v>11699</v>
      </c>
      <c r="G10085" s="156" t="s">
        <v>400</v>
      </c>
      <c r="H10085" s="155" t="str">
        <f>IF(Proc[[#This Row],[type]]="LFF (MDG-F)",MID(Proc[[#This Row],[Obj]],13,10),"")</f>
        <v/>
      </c>
      <c r="I10085" s="156"/>
      <c r="J10085" s="155" t="b">
        <f>Proc[[#This Row],[Requested]]=Proc[[#This Row],[CurrentParent]]</f>
        <v>1</v>
      </c>
      <c r="K10085" s="155" t="str">
        <f>IF(Proc[[#This Row],[Author]]="Marcela Urrego",VLOOKUP(LEFT(Proc[[#This Row],[Requested]],1),Table3[#All],2,0),VLOOKUP(Proc[[#This Row],[Author]],Table4[],2,0))</f>
        <v>HC</v>
      </c>
      <c r="L10085" s="155" t="s">
        <v>7801</v>
      </c>
      <c r="M10085" s="140">
        <v>46106</v>
      </c>
      <c r="N10085" s="140"/>
      <c r="O10085" s="140"/>
      <c r="P10085" s="140" t="str">
        <f ca="1">IF(Proc[[#This Row],[DaysAgeing]]&gt;5,"yep","on track")</f>
        <v>yep</v>
      </c>
      <c r="Q10085" s="2">
        <f ca="1">IF(Proc[[#This Row],[DateClosed]]="",ABS(NETWORKDAYS(Proc[[#This Row],[DateOpened]],TODAY()))-1,ABS(NETWORKDAYS(Proc[[#This Row],[DateOpened]],Proc[[#This Row],[DateClosed]]))-1)</f>
        <v>7</v>
      </c>
      <c r="R10085" s="140" t="s">
        <v>476</v>
      </c>
      <c r="S10085" s="155"/>
      <c r="T10085" s="155"/>
    </row>
    <row r="10086" spans="1:20" hidden="1">
      <c r="A10086" s="156" t="s">
        <v>11874</v>
      </c>
      <c r="B10086" s="155" t="str">
        <f>IFERROR(VLOOKUP(Proc[[#This Row],[App]],Table2[],3,0),"open")</f>
        <v>ok</v>
      </c>
      <c r="C10086" s="156" t="s">
        <v>369</v>
      </c>
      <c r="D10086" t="s">
        <v>12349</v>
      </c>
      <c r="E10086" t="s">
        <v>11699</v>
      </c>
      <c r="F10086" s="155" t="s">
        <v>11699</v>
      </c>
      <c r="G10086" s="156" t="s">
        <v>400</v>
      </c>
      <c r="H10086" s="155" t="str">
        <f>IF(Proc[[#This Row],[type]]="LFF (MDG-F)",MID(Proc[[#This Row],[Obj]],13,10),"")</f>
        <v/>
      </c>
      <c r="I10086" s="156"/>
      <c r="J10086" s="155" t="b">
        <f>Proc[[#This Row],[Requested]]=Proc[[#This Row],[CurrentParent]]</f>
        <v>1</v>
      </c>
      <c r="K10086" s="155" t="str">
        <f>IF(Proc[[#This Row],[Author]]="Marcela Urrego",VLOOKUP(LEFT(Proc[[#This Row],[Requested]],1),Table3[#All],2,0),VLOOKUP(Proc[[#This Row],[Author]],Table4[],2,0))</f>
        <v>HC</v>
      </c>
      <c r="L10086" s="155" t="s">
        <v>7801</v>
      </c>
      <c r="M10086" s="140">
        <v>46106</v>
      </c>
      <c r="N10086" s="140"/>
      <c r="O10086" s="140"/>
      <c r="P10086" s="140" t="str">
        <f ca="1">IF(Proc[[#This Row],[DaysAgeing]]&gt;5,"yep","on track")</f>
        <v>yep</v>
      </c>
      <c r="Q10086" s="2">
        <f ca="1">IF(Proc[[#This Row],[DateClosed]]="",ABS(NETWORKDAYS(Proc[[#This Row],[DateOpened]],TODAY()))-1,ABS(NETWORKDAYS(Proc[[#This Row],[DateOpened]],Proc[[#This Row],[DateClosed]]))-1)</f>
        <v>7</v>
      </c>
      <c r="R10086" s="140" t="s">
        <v>476</v>
      </c>
      <c r="S10086" s="155"/>
      <c r="T10086" s="155"/>
    </row>
    <row r="10087" spans="1:20" hidden="1">
      <c r="A10087" s="156" t="s">
        <v>11874</v>
      </c>
      <c r="B10087" s="155" t="str">
        <f>IFERROR(VLOOKUP(Proc[[#This Row],[App]],Table2[],3,0),"open")</f>
        <v>ok</v>
      </c>
      <c r="C10087" s="156" t="s">
        <v>369</v>
      </c>
      <c r="D10087" t="s">
        <v>12350</v>
      </c>
      <c r="E10087" t="s">
        <v>11699</v>
      </c>
      <c r="F10087" s="155" t="s">
        <v>11699</v>
      </c>
      <c r="G10087" s="156" t="s">
        <v>400</v>
      </c>
      <c r="H10087" s="155" t="str">
        <f>IF(Proc[[#This Row],[type]]="LFF (MDG-F)",MID(Proc[[#This Row],[Obj]],13,10),"")</f>
        <v/>
      </c>
      <c r="I10087" s="156"/>
      <c r="J10087" s="155" t="b">
        <f>Proc[[#This Row],[Requested]]=Proc[[#This Row],[CurrentParent]]</f>
        <v>1</v>
      </c>
      <c r="K10087" s="155" t="str">
        <f>IF(Proc[[#This Row],[Author]]="Marcela Urrego",VLOOKUP(LEFT(Proc[[#This Row],[Requested]],1),Table3[#All],2,0),VLOOKUP(Proc[[#This Row],[Author]],Table4[],2,0))</f>
        <v>HC</v>
      </c>
      <c r="L10087" s="155" t="s">
        <v>7801</v>
      </c>
      <c r="M10087" s="140">
        <v>46106</v>
      </c>
      <c r="N10087" s="140"/>
      <c r="O10087" s="140"/>
      <c r="P10087" s="140" t="str">
        <f ca="1">IF(Proc[[#This Row],[DaysAgeing]]&gt;5,"yep","on track")</f>
        <v>yep</v>
      </c>
      <c r="Q10087" s="2">
        <f ca="1">IF(Proc[[#This Row],[DateClosed]]="",ABS(NETWORKDAYS(Proc[[#This Row],[DateOpened]],TODAY()))-1,ABS(NETWORKDAYS(Proc[[#This Row],[DateOpened]],Proc[[#This Row],[DateClosed]]))-1)</f>
        <v>7</v>
      </c>
      <c r="R10087" s="140" t="s">
        <v>476</v>
      </c>
      <c r="S10087" s="155"/>
      <c r="T10087" s="155"/>
    </row>
    <row r="10088" spans="1:20" hidden="1">
      <c r="A10088" s="156" t="s">
        <v>11874</v>
      </c>
      <c r="B10088" s="155" t="str">
        <f>IFERROR(VLOOKUP(Proc[[#This Row],[App]],Table2[],3,0),"open")</f>
        <v>ok</v>
      </c>
      <c r="C10088" s="156" t="s">
        <v>369</v>
      </c>
      <c r="D10088" t="s">
        <v>12351</v>
      </c>
      <c r="E10088" t="s">
        <v>11699</v>
      </c>
      <c r="F10088" s="155" t="s">
        <v>11699</v>
      </c>
      <c r="G10088" s="156" t="s">
        <v>400</v>
      </c>
      <c r="H10088" s="155" t="str">
        <f>IF(Proc[[#This Row],[type]]="LFF (MDG-F)",MID(Proc[[#This Row],[Obj]],13,10),"")</f>
        <v/>
      </c>
      <c r="I10088" s="156"/>
      <c r="J10088" s="155" t="b">
        <f>Proc[[#This Row],[Requested]]=Proc[[#This Row],[CurrentParent]]</f>
        <v>1</v>
      </c>
      <c r="K10088" s="155" t="str">
        <f>IF(Proc[[#This Row],[Author]]="Marcela Urrego",VLOOKUP(LEFT(Proc[[#This Row],[Requested]],1),Table3[#All],2,0),VLOOKUP(Proc[[#This Row],[Author]],Table4[],2,0))</f>
        <v>HC</v>
      </c>
      <c r="L10088" s="155" t="s">
        <v>7801</v>
      </c>
      <c r="M10088" s="140">
        <v>46106</v>
      </c>
      <c r="N10088" s="140"/>
      <c r="O10088" s="140"/>
      <c r="P10088" s="140" t="str">
        <f ca="1">IF(Proc[[#This Row],[DaysAgeing]]&gt;5,"yep","on track")</f>
        <v>yep</v>
      </c>
      <c r="Q10088" s="2">
        <f ca="1">IF(Proc[[#This Row],[DateClosed]]="",ABS(NETWORKDAYS(Proc[[#This Row],[DateOpened]],TODAY()))-1,ABS(NETWORKDAYS(Proc[[#This Row],[DateOpened]],Proc[[#This Row],[DateClosed]]))-1)</f>
        <v>7</v>
      </c>
      <c r="R10088" s="140" t="s">
        <v>476</v>
      </c>
      <c r="S10088" s="155"/>
      <c r="T10088" s="155"/>
    </row>
    <row r="10089" spans="1:20" hidden="1">
      <c r="A10089" s="156" t="s">
        <v>11874</v>
      </c>
      <c r="B10089" s="155" t="str">
        <f>IFERROR(VLOOKUP(Proc[[#This Row],[App]],Table2[],3,0),"open")</f>
        <v>ok</v>
      </c>
      <c r="C10089" s="156" t="s">
        <v>369</v>
      </c>
      <c r="D10089" t="s">
        <v>12352</v>
      </c>
      <c r="E10089" t="s">
        <v>11699</v>
      </c>
      <c r="F10089" s="155" t="s">
        <v>11699</v>
      </c>
      <c r="G10089" s="156" t="s">
        <v>400</v>
      </c>
      <c r="H10089" s="155" t="str">
        <f>IF(Proc[[#This Row],[type]]="LFF (MDG-F)",MID(Proc[[#This Row],[Obj]],13,10),"")</f>
        <v/>
      </c>
      <c r="I10089" s="156"/>
      <c r="J10089" s="155" t="b">
        <f>Proc[[#This Row],[Requested]]=Proc[[#This Row],[CurrentParent]]</f>
        <v>1</v>
      </c>
      <c r="K10089" s="155" t="str">
        <f>IF(Proc[[#This Row],[Author]]="Marcela Urrego",VLOOKUP(LEFT(Proc[[#This Row],[Requested]],1),Table3[#All],2,0),VLOOKUP(Proc[[#This Row],[Author]],Table4[],2,0))</f>
        <v>HC</v>
      </c>
      <c r="L10089" s="155" t="s">
        <v>7801</v>
      </c>
      <c r="M10089" s="140">
        <v>46106</v>
      </c>
      <c r="N10089" s="140"/>
      <c r="O10089" s="140"/>
      <c r="P10089" s="140" t="str">
        <f ca="1">IF(Proc[[#This Row],[DaysAgeing]]&gt;5,"yep","on track")</f>
        <v>yep</v>
      </c>
      <c r="Q10089" s="2">
        <f ca="1">IF(Proc[[#This Row],[DateClosed]]="",ABS(NETWORKDAYS(Proc[[#This Row],[DateOpened]],TODAY()))-1,ABS(NETWORKDAYS(Proc[[#This Row],[DateOpened]],Proc[[#This Row],[DateClosed]]))-1)</f>
        <v>7</v>
      </c>
      <c r="R10089" s="140" t="s">
        <v>476</v>
      </c>
      <c r="S10089" s="155"/>
      <c r="T10089" s="155"/>
    </row>
    <row r="10090" spans="1:20" hidden="1">
      <c r="A10090" s="156" t="s">
        <v>11874</v>
      </c>
      <c r="B10090" s="155" t="str">
        <f>IFERROR(VLOOKUP(Proc[[#This Row],[App]],Table2[],3,0),"open")</f>
        <v>ok</v>
      </c>
      <c r="C10090" s="156" t="s">
        <v>369</v>
      </c>
      <c r="D10090" t="s">
        <v>12353</v>
      </c>
      <c r="E10090" t="s">
        <v>11699</v>
      </c>
      <c r="F10090" s="155" t="s">
        <v>11699</v>
      </c>
      <c r="G10090" s="156" t="s">
        <v>400</v>
      </c>
      <c r="H10090" s="155" t="str">
        <f>IF(Proc[[#This Row],[type]]="LFF (MDG-F)",MID(Proc[[#This Row],[Obj]],13,10),"")</f>
        <v/>
      </c>
      <c r="I10090" s="156"/>
      <c r="J10090" s="155" t="b">
        <f>Proc[[#This Row],[Requested]]=Proc[[#This Row],[CurrentParent]]</f>
        <v>1</v>
      </c>
      <c r="K10090" s="155" t="str">
        <f>IF(Proc[[#This Row],[Author]]="Marcela Urrego",VLOOKUP(LEFT(Proc[[#This Row],[Requested]],1),Table3[#All],2,0),VLOOKUP(Proc[[#This Row],[Author]],Table4[],2,0))</f>
        <v>HC</v>
      </c>
      <c r="L10090" s="155" t="s">
        <v>7801</v>
      </c>
      <c r="M10090" s="140">
        <v>46106</v>
      </c>
      <c r="N10090" s="140"/>
      <c r="O10090" s="140"/>
      <c r="P10090" s="140" t="str">
        <f ca="1">IF(Proc[[#This Row],[DaysAgeing]]&gt;5,"yep","on track")</f>
        <v>yep</v>
      </c>
      <c r="Q10090" s="2">
        <f ca="1">IF(Proc[[#This Row],[DateClosed]]="",ABS(NETWORKDAYS(Proc[[#This Row],[DateOpened]],TODAY()))-1,ABS(NETWORKDAYS(Proc[[#This Row],[DateOpened]],Proc[[#This Row],[DateClosed]]))-1)</f>
        <v>7</v>
      </c>
      <c r="R10090" s="140" t="s">
        <v>476</v>
      </c>
      <c r="S10090" s="155"/>
      <c r="T10090" s="155"/>
    </row>
    <row r="10091" spans="1:20" hidden="1">
      <c r="A10091" s="156" t="s">
        <v>11874</v>
      </c>
      <c r="B10091" s="155" t="str">
        <f>IFERROR(VLOOKUP(Proc[[#This Row],[App]],Table2[],3,0),"open")</f>
        <v>ok</v>
      </c>
      <c r="C10091" s="156" t="s">
        <v>369</v>
      </c>
      <c r="D10091" t="s">
        <v>12354</v>
      </c>
      <c r="E10091" t="s">
        <v>11699</v>
      </c>
      <c r="F10091" s="155" t="s">
        <v>11699</v>
      </c>
      <c r="G10091" s="156" t="s">
        <v>400</v>
      </c>
      <c r="H10091" s="155" t="str">
        <f>IF(Proc[[#This Row],[type]]="LFF (MDG-F)",MID(Proc[[#This Row],[Obj]],13,10),"")</f>
        <v/>
      </c>
      <c r="I10091" s="156"/>
      <c r="J10091" s="155" t="b">
        <f>Proc[[#This Row],[Requested]]=Proc[[#This Row],[CurrentParent]]</f>
        <v>1</v>
      </c>
      <c r="K10091" s="155" t="str">
        <f>IF(Proc[[#This Row],[Author]]="Marcela Urrego",VLOOKUP(LEFT(Proc[[#This Row],[Requested]],1),Table3[#All],2,0),VLOOKUP(Proc[[#This Row],[Author]],Table4[],2,0))</f>
        <v>HC</v>
      </c>
      <c r="L10091" s="155" t="s">
        <v>7801</v>
      </c>
      <c r="M10091" s="140">
        <v>46106</v>
      </c>
      <c r="N10091" s="140"/>
      <c r="O10091" s="140"/>
      <c r="P10091" s="140" t="str">
        <f ca="1">IF(Proc[[#This Row],[DaysAgeing]]&gt;5,"yep","on track")</f>
        <v>yep</v>
      </c>
      <c r="Q10091" s="2">
        <f ca="1">IF(Proc[[#This Row],[DateClosed]]="",ABS(NETWORKDAYS(Proc[[#This Row],[DateOpened]],TODAY()))-1,ABS(NETWORKDAYS(Proc[[#This Row],[DateOpened]],Proc[[#This Row],[DateClosed]]))-1)</f>
        <v>7</v>
      </c>
      <c r="R10091" s="140" t="s">
        <v>476</v>
      </c>
      <c r="S10091" s="155"/>
      <c r="T10091" s="155"/>
    </row>
    <row r="10092" spans="1:20" hidden="1">
      <c r="A10092" s="156" t="s">
        <v>11874</v>
      </c>
      <c r="B10092" s="155" t="str">
        <f>IFERROR(VLOOKUP(Proc[[#This Row],[App]],Table2[],3,0),"open")</f>
        <v>ok</v>
      </c>
      <c r="C10092" s="156" t="s">
        <v>369</v>
      </c>
      <c r="D10092" t="s">
        <v>12355</v>
      </c>
      <c r="E10092" t="s">
        <v>11699</v>
      </c>
      <c r="F10092" s="155" t="s">
        <v>11699</v>
      </c>
      <c r="G10092" s="156" t="s">
        <v>400</v>
      </c>
      <c r="H10092" s="155" t="str">
        <f>IF(Proc[[#This Row],[type]]="LFF (MDG-F)",MID(Proc[[#This Row],[Obj]],13,10),"")</f>
        <v/>
      </c>
      <c r="I10092" s="156"/>
      <c r="J10092" s="155" t="b">
        <f>Proc[[#This Row],[Requested]]=Proc[[#This Row],[CurrentParent]]</f>
        <v>1</v>
      </c>
      <c r="K10092" s="155" t="str">
        <f>IF(Proc[[#This Row],[Author]]="Marcela Urrego",VLOOKUP(LEFT(Proc[[#This Row],[Requested]],1),Table3[#All],2,0),VLOOKUP(Proc[[#This Row],[Author]],Table4[],2,0))</f>
        <v>HC</v>
      </c>
      <c r="L10092" s="155" t="s">
        <v>7801</v>
      </c>
      <c r="M10092" s="140">
        <v>46106</v>
      </c>
      <c r="N10092" s="140"/>
      <c r="O10092" s="140"/>
      <c r="P10092" s="140" t="str">
        <f ca="1">IF(Proc[[#This Row],[DaysAgeing]]&gt;5,"yep","on track")</f>
        <v>yep</v>
      </c>
      <c r="Q10092" s="2">
        <f ca="1">IF(Proc[[#This Row],[DateClosed]]="",ABS(NETWORKDAYS(Proc[[#This Row],[DateOpened]],TODAY()))-1,ABS(NETWORKDAYS(Proc[[#This Row],[DateOpened]],Proc[[#This Row],[DateClosed]]))-1)</f>
        <v>7</v>
      </c>
      <c r="R10092" s="140" t="s">
        <v>476</v>
      </c>
      <c r="S10092" s="155"/>
      <c r="T10092" s="155"/>
    </row>
    <row r="10093" spans="1:20" hidden="1">
      <c r="A10093" s="156" t="s">
        <v>11874</v>
      </c>
      <c r="B10093" s="155" t="str">
        <f>IFERROR(VLOOKUP(Proc[[#This Row],[App]],Table2[],3,0),"open")</f>
        <v>ok</v>
      </c>
      <c r="C10093" s="156" t="s">
        <v>369</v>
      </c>
      <c r="D10093" t="s">
        <v>12356</v>
      </c>
      <c r="E10093" t="s">
        <v>11699</v>
      </c>
      <c r="F10093" s="155" t="s">
        <v>11699</v>
      </c>
      <c r="G10093" s="156" t="s">
        <v>400</v>
      </c>
      <c r="H10093" s="155" t="str">
        <f>IF(Proc[[#This Row],[type]]="LFF (MDG-F)",MID(Proc[[#This Row],[Obj]],13,10),"")</f>
        <v/>
      </c>
      <c r="I10093" s="156"/>
      <c r="J10093" s="155" t="b">
        <f>Proc[[#This Row],[Requested]]=Proc[[#This Row],[CurrentParent]]</f>
        <v>1</v>
      </c>
      <c r="K10093" s="155" t="str">
        <f>IF(Proc[[#This Row],[Author]]="Marcela Urrego",VLOOKUP(LEFT(Proc[[#This Row],[Requested]],1),Table3[#All],2,0),VLOOKUP(Proc[[#This Row],[Author]],Table4[],2,0))</f>
        <v>HC</v>
      </c>
      <c r="L10093" s="155" t="s">
        <v>7801</v>
      </c>
      <c r="M10093" s="140">
        <v>46106</v>
      </c>
      <c r="N10093" s="140"/>
      <c r="O10093" s="140"/>
      <c r="P10093" s="140" t="str">
        <f ca="1">IF(Proc[[#This Row],[DaysAgeing]]&gt;5,"yep","on track")</f>
        <v>yep</v>
      </c>
      <c r="Q10093" s="2">
        <f ca="1">IF(Proc[[#This Row],[DateClosed]]="",ABS(NETWORKDAYS(Proc[[#This Row],[DateOpened]],TODAY()))-1,ABS(NETWORKDAYS(Proc[[#This Row],[DateOpened]],Proc[[#This Row],[DateClosed]]))-1)</f>
        <v>7</v>
      </c>
      <c r="R10093" s="140" t="s">
        <v>476</v>
      </c>
      <c r="S10093" s="155"/>
      <c r="T10093" s="155"/>
    </row>
    <row r="10094" spans="1:20" hidden="1">
      <c r="A10094" s="156" t="s">
        <v>11874</v>
      </c>
      <c r="B10094" s="155" t="str">
        <f>IFERROR(VLOOKUP(Proc[[#This Row],[App]],Table2[],3,0),"open")</f>
        <v>ok</v>
      </c>
      <c r="C10094" s="156" t="s">
        <v>369</v>
      </c>
      <c r="D10094" t="s">
        <v>12357</v>
      </c>
      <c r="E10094" t="s">
        <v>11699</v>
      </c>
      <c r="F10094" s="155" t="s">
        <v>11699</v>
      </c>
      <c r="G10094" s="156" t="s">
        <v>400</v>
      </c>
      <c r="H10094" s="155" t="str">
        <f>IF(Proc[[#This Row],[type]]="LFF (MDG-F)",MID(Proc[[#This Row],[Obj]],13,10),"")</f>
        <v/>
      </c>
      <c r="I10094" s="156"/>
      <c r="J10094" s="155" t="b">
        <f>Proc[[#This Row],[Requested]]=Proc[[#This Row],[CurrentParent]]</f>
        <v>1</v>
      </c>
      <c r="K10094" s="155" t="str">
        <f>IF(Proc[[#This Row],[Author]]="Marcela Urrego",VLOOKUP(LEFT(Proc[[#This Row],[Requested]],1),Table3[#All],2,0),VLOOKUP(Proc[[#This Row],[Author]],Table4[],2,0))</f>
        <v>HC</v>
      </c>
      <c r="L10094" s="155" t="s">
        <v>7801</v>
      </c>
      <c r="M10094" s="140">
        <v>46106</v>
      </c>
      <c r="N10094" s="140"/>
      <c r="O10094" s="140"/>
      <c r="P10094" s="140" t="str">
        <f ca="1">IF(Proc[[#This Row],[DaysAgeing]]&gt;5,"yep","on track")</f>
        <v>yep</v>
      </c>
      <c r="Q10094" s="2">
        <f ca="1">IF(Proc[[#This Row],[DateClosed]]="",ABS(NETWORKDAYS(Proc[[#This Row],[DateOpened]],TODAY()))-1,ABS(NETWORKDAYS(Proc[[#This Row],[DateOpened]],Proc[[#This Row],[DateClosed]]))-1)</f>
        <v>7</v>
      </c>
      <c r="R10094" s="140" t="s">
        <v>476</v>
      </c>
      <c r="S10094" s="155"/>
      <c r="T10094" s="155"/>
    </row>
    <row r="10095" spans="1:20" hidden="1">
      <c r="A10095" s="156" t="s">
        <v>11874</v>
      </c>
      <c r="B10095" s="155" t="str">
        <f>IFERROR(VLOOKUP(Proc[[#This Row],[App]],Table2[],3,0),"open")</f>
        <v>ok</v>
      </c>
      <c r="C10095" s="156" t="s">
        <v>369</v>
      </c>
      <c r="D10095" t="s">
        <v>12358</v>
      </c>
      <c r="E10095" t="s">
        <v>11699</v>
      </c>
      <c r="F10095" s="155" t="s">
        <v>11699</v>
      </c>
      <c r="G10095" s="156" t="s">
        <v>400</v>
      </c>
      <c r="H10095" s="155" t="str">
        <f>IF(Proc[[#This Row],[type]]="LFF (MDG-F)",MID(Proc[[#This Row],[Obj]],13,10),"")</f>
        <v/>
      </c>
      <c r="I10095" s="156"/>
      <c r="J10095" s="155" t="b">
        <f>Proc[[#This Row],[Requested]]=Proc[[#This Row],[CurrentParent]]</f>
        <v>1</v>
      </c>
      <c r="K10095" s="155" t="str">
        <f>IF(Proc[[#This Row],[Author]]="Marcela Urrego",VLOOKUP(LEFT(Proc[[#This Row],[Requested]],1),Table3[#All],2,0),VLOOKUP(Proc[[#This Row],[Author]],Table4[],2,0))</f>
        <v>HC</v>
      </c>
      <c r="L10095" s="155" t="s">
        <v>7801</v>
      </c>
      <c r="M10095" s="140">
        <v>46106</v>
      </c>
      <c r="N10095" s="140"/>
      <c r="O10095" s="140"/>
      <c r="P10095" s="140" t="str">
        <f ca="1">IF(Proc[[#This Row],[DaysAgeing]]&gt;5,"yep","on track")</f>
        <v>yep</v>
      </c>
      <c r="Q10095" s="2">
        <f ca="1">IF(Proc[[#This Row],[DateClosed]]="",ABS(NETWORKDAYS(Proc[[#This Row],[DateOpened]],TODAY()))-1,ABS(NETWORKDAYS(Proc[[#This Row],[DateOpened]],Proc[[#This Row],[DateClosed]]))-1)</f>
        <v>7</v>
      </c>
      <c r="R10095" s="140" t="s">
        <v>476</v>
      </c>
      <c r="S10095" s="155"/>
      <c r="T10095" s="155"/>
    </row>
    <row r="10096" spans="1:20" hidden="1">
      <c r="A10096" s="156" t="s">
        <v>11874</v>
      </c>
      <c r="B10096" s="155" t="str">
        <f>IFERROR(VLOOKUP(Proc[[#This Row],[App]],Table2[],3,0),"open")</f>
        <v>ok</v>
      </c>
      <c r="C10096" s="156" t="s">
        <v>369</v>
      </c>
      <c r="D10096" t="s">
        <v>12359</v>
      </c>
      <c r="E10096" t="s">
        <v>11699</v>
      </c>
      <c r="F10096" s="155" t="s">
        <v>11699</v>
      </c>
      <c r="G10096" s="156" t="s">
        <v>400</v>
      </c>
      <c r="H10096" s="155" t="str">
        <f>IF(Proc[[#This Row],[type]]="LFF (MDG-F)",MID(Proc[[#This Row],[Obj]],13,10),"")</f>
        <v/>
      </c>
      <c r="I10096" s="156"/>
      <c r="J10096" s="155" t="b">
        <f>Proc[[#This Row],[Requested]]=Proc[[#This Row],[CurrentParent]]</f>
        <v>1</v>
      </c>
      <c r="K10096" s="155" t="str">
        <f>IF(Proc[[#This Row],[Author]]="Marcela Urrego",VLOOKUP(LEFT(Proc[[#This Row],[Requested]],1),Table3[#All],2,0),VLOOKUP(Proc[[#This Row],[Author]],Table4[],2,0))</f>
        <v>HC</v>
      </c>
      <c r="L10096" s="155" t="s">
        <v>7801</v>
      </c>
      <c r="M10096" s="140">
        <v>46106</v>
      </c>
      <c r="N10096" s="140"/>
      <c r="O10096" s="140"/>
      <c r="P10096" s="140" t="str">
        <f ca="1">IF(Proc[[#This Row],[DaysAgeing]]&gt;5,"yep","on track")</f>
        <v>yep</v>
      </c>
      <c r="Q10096" s="2">
        <f ca="1">IF(Proc[[#This Row],[DateClosed]]="",ABS(NETWORKDAYS(Proc[[#This Row],[DateOpened]],TODAY()))-1,ABS(NETWORKDAYS(Proc[[#This Row],[DateOpened]],Proc[[#This Row],[DateClosed]]))-1)</f>
        <v>7</v>
      </c>
      <c r="R10096" s="140" t="s">
        <v>476</v>
      </c>
      <c r="S10096" s="155"/>
      <c r="T10096" s="155"/>
    </row>
    <row r="10097" spans="1:20" hidden="1">
      <c r="A10097" s="156" t="s">
        <v>11874</v>
      </c>
      <c r="B10097" s="155" t="str">
        <f>IFERROR(VLOOKUP(Proc[[#This Row],[App]],Table2[],3,0),"open")</f>
        <v>ok</v>
      </c>
      <c r="C10097" s="156" t="s">
        <v>369</v>
      </c>
      <c r="D10097" t="s">
        <v>12360</v>
      </c>
      <c r="E10097" t="s">
        <v>11699</v>
      </c>
      <c r="F10097" s="155" t="s">
        <v>11699</v>
      </c>
      <c r="G10097" s="156" t="s">
        <v>400</v>
      </c>
      <c r="H10097" s="155" t="str">
        <f>IF(Proc[[#This Row],[type]]="LFF (MDG-F)",MID(Proc[[#This Row],[Obj]],13,10),"")</f>
        <v/>
      </c>
      <c r="I10097" s="156"/>
      <c r="J10097" s="155" t="b">
        <f>Proc[[#This Row],[Requested]]=Proc[[#This Row],[CurrentParent]]</f>
        <v>1</v>
      </c>
      <c r="K10097" s="155" t="str">
        <f>IF(Proc[[#This Row],[Author]]="Marcela Urrego",VLOOKUP(LEFT(Proc[[#This Row],[Requested]],1),Table3[#All],2,0),VLOOKUP(Proc[[#This Row],[Author]],Table4[],2,0))</f>
        <v>HC</v>
      </c>
      <c r="L10097" s="155" t="s">
        <v>7801</v>
      </c>
      <c r="M10097" s="140">
        <v>46106</v>
      </c>
      <c r="N10097" s="140"/>
      <c r="O10097" s="140"/>
      <c r="P10097" s="140" t="str">
        <f ca="1">IF(Proc[[#This Row],[DaysAgeing]]&gt;5,"yep","on track")</f>
        <v>yep</v>
      </c>
      <c r="Q10097" s="2">
        <f ca="1">IF(Proc[[#This Row],[DateClosed]]="",ABS(NETWORKDAYS(Proc[[#This Row],[DateOpened]],TODAY()))-1,ABS(NETWORKDAYS(Proc[[#This Row],[DateOpened]],Proc[[#This Row],[DateClosed]]))-1)</f>
        <v>7</v>
      </c>
      <c r="R10097" s="140" t="s">
        <v>476</v>
      </c>
      <c r="S10097" s="155"/>
      <c r="T10097" s="155"/>
    </row>
    <row r="10098" spans="1:20" hidden="1">
      <c r="A10098" s="156" t="s">
        <v>11874</v>
      </c>
      <c r="B10098" s="155" t="str">
        <f>IFERROR(VLOOKUP(Proc[[#This Row],[App]],Table2[],3,0),"open")</f>
        <v>ok</v>
      </c>
      <c r="C10098" s="156" t="s">
        <v>369</v>
      </c>
      <c r="D10098" t="s">
        <v>12361</v>
      </c>
      <c r="E10098" t="s">
        <v>11699</v>
      </c>
      <c r="F10098" s="155" t="s">
        <v>11699</v>
      </c>
      <c r="G10098" s="156" t="s">
        <v>400</v>
      </c>
      <c r="H10098" s="155" t="str">
        <f>IF(Proc[[#This Row],[type]]="LFF (MDG-F)",MID(Proc[[#This Row],[Obj]],13,10),"")</f>
        <v/>
      </c>
      <c r="I10098" s="156"/>
      <c r="J10098" s="155" t="b">
        <f>Proc[[#This Row],[Requested]]=Proc[[#This Row],[CurrentParent]]</f>
        <v>1</v>
      </c>
      <c r="K10098" s="155" t="str">
        <f>IF(Proc[[#This Row],[Author]]="Marcela Urrego",VLOOKUP(LEFT(Proc[[#This Row],[Requested]],1),Table3[#All],2,0),VLOOKUP(Proc[[#This Row],[Author]],Table4[],2,0))</f>
        <v>HC</v>
      </c>
      <c r="L10098" s="155" t="s">
        <v>7801</v>
      </c>
      <c r="M10098" s="140">
        <v>46106</v>
      </c>
      <c r="N10098" s="140"/>
      <c r="O10098" s="140"/>
      <c r="P10098" s="140" t="str">
        <f ca="1">IF(Proc[[#This Row],[DaysAgeing]]&gt;5,"yep","on track")</f>
        <v>yep</v>
      </c>
      <c r="Q10098" s="2">
        <f ca="1">IF(Proc[[#This Row],[DateClosed]]="",ABS(NETWORKDAYS(Proc[[#This Row],[DateOpened]],TODAY()))-1,ABS(NETWORKDAYS(Proc[[#This Row],[DateOpened]],Proc[[#This Row],[DateClosed]]))-1)</f>
        <v>7</v>
      </c>
      <c r="R10098" s="140" t="s">
        <v>476</v>
      </c>
      <c r="S10098" s="155"/>
      <c r="T10098" s="155"/>
    </row>
    <row r="10099" spans="1:20" hidden="1">
      <c r="A10099" s="156" t="s">
        <v>11874</v>
      </c>
      <c r="B10099" s="155" t="str">
        <f>IFERROR(VLOOKUP(Proc[[#This Row],[App]],Table2[],3,0),"open")</f>
        <v>ok</v>
      </c>
      <c r="C10099" s="156" t="s">
        <v>369</v>
      </c>
      <c r="D10099" t="s">
        <v>12362</v>
      </c>
      <c r="E10099" t="s">
        <v>11699</v>
      </c>
      <c r="F10099" s="155" t="s">
        <v>11699</v>
      </c>
      <c r="G10099" s="156" t="s">
        <v>400</v>
      </c>
      <c r="H10099" s="155" t="str">
        <f>IF(Proc[[#This Row],[type]]="LFF (MDG-F)",MID(Proc[[#This Row],[Obj]],13,10),"")</f>
        <v/>
      </c>
      <c r="I10099" s="156"/>
      <c r="J10099" s="155" t="b">
        <f>Proc[[#This Row],[Requested]]=Proc[[#This Row],[CurrentParent]]</f>
        <v>1</v>
      </c>
      <c r="K10099" s="155" t="str">
        <f>IF(Proc[[#This Row],[Author]]="Marcela Urrego",VLOOKUP(LEFT(Proc[[#This Row],[Requested]],1),Table3[#All],2,0),VLOOKUP(Proc[[#This Row],[Author]],Table4[],2,0))</f>
        <v>HC</v>
      </c>
      <c r="L10099" s="155" t="s">
        <v>7801</v>
      </c>
      <c r="M10099" s="140">
        <v>46106</v>
      </c>
      <c r="N10099" s="140"/>
      <c r="O10099" s="140"/>
      <c r="P10099" s="140" t="str">
        <f ca="1">IF(Proc[[#This Row],[DaysAgeing]]&gt;5,"yep","on track")</f>
        <v>yep</v>
      </c>
      <c r="Q10099" s="2">
        <f ca="1">IF(Proc[[#This Row],[DateClosed]]="",ABS(NETWORKDAYS(Proc[[#This Row],[DateOpened]],TODAY()))-1,ABS(NETWORKDAYS(Proc[[#This Row],[DateOpened]],Proc[[#This Row],[DateClosed]]))-1)</f>
        <v>7</v>
      </c>
      <c r="R10099" s="140" t="s">
        <v>476</v>
      </c>
      <c r="S10099" s="155"/>
      <c r="T10099" s="155"/>
    </row>
    <row r="10100" spans="1:20" hidden="1">
      <c r="A10100" s="156" t="s">
        <v>11874</v>
      </c>
      <c r="B10100" s="155" t="str">
        <f>IFERROR(VLOOKUP(Proc[[#This Row],[App]],Table2[],3,0),"open")</f>
        <v>ok</v>
      </c>
      <c r="C10100" s="156" t="s">
        <v>369</v>
      </c>
      <c r="D10100" t="s">
        <v>12363</v>
      </c>
      <c r="E10100" t="s">
        <v>11699</v>
      </c>
      <c r="F10100" s="155" t="s">
        <v>11699</v>
      </c>
      <c r="G10100" s="156" t="s">
        <v>400</v>
      </c>
      <c r="H10100" s="155" t="str">
        <f>IF(Proc[[#This Row],[type]]="LFF (MDG-F)",MID(Proc[[#This Row],[Obj]],13,10),"")</f>
        <v/>
      </c>
      <c r="I10100" s="156"/>
      <c r="J10100" s="155" t="b">
        <f>Proc[[#This Row],[Requested]]=Proc[[#This Row],[CurrentParent]]</f>
        <v>1</v>
      </c>
      <c r="K10100" s="155" t="str">
        <f>IF(Proc[[#This Row],[Author]]="Marcela Urrego",VLOOKUP(LEFT(Proc[[#This Row],[Requested]],1),Table3[#All],2,0),VLOOKUP(Proc[[#This Row],[Author]],Table4[],2,0))</f>
        <v>HC</v>
      </c>
      <c r="L10100" s="155" t="s">
        <v>7801</v>
      </c>
      <c r="M10100" s="140">
        <v>46106</v>
      </c>
      <c r="N10100" s="140"/>
      <c r="O10100" s="140"/>
      <c r="P10100" s="140" t="str">
        <f ca="1">IF(Proc[[#This Row],[DaysAgeing]]&gt;5,"yep","on track")</f>
        <v>yep</v>
      </c>
      <c r="Q10100" s="2">
        <f ca="1">IF(Proc[[#This Row],[DateClosed]]="",ABS(NETWORKDAYS(Proc[[#This Row],[DateOpened]],TODAY()))-1,ABS(NETWORKDAYS(Proc[[#This Row],[DateOpened]],Proc[[#This Row],[DateClosed]]))-1)</f>
        <v>7</v>
      </c>
      <c r="R10100" s="140" t="s">
        <v>476</v>
      </c>
      <c r="S10100" s="155"/>
      <c r="T10100" s="155"/>
    </row>
    <row r="10101" spans="1:20" hidden="1">
      <c r="A10101" s="156" t="s">
        <v>11874</v>
      </c>
      <c r="B10101" s="155" t="str">
        <f>IFERROR(VLOOKUP(Proc[[#This Row],[App]],Table2[],3,0),"open")</f>
        <v>ok</v>
      </c>
      <c r="C10101" s="156" t="s">
        <v>369</v>
      </c>
      <c r="D10101" t="s">
        <v>12364</v>
      </c>
      <c r="E10101" t="s">
        <v>11699</v>
      </c>
      <c r="F10101" s="155" t="s">
        <v>11699</v>
      </c>
      <c r="G10101" s="156" t="s">
        <v>400</v>
      </c>
      <c r="H10101" s="155" t="str">
        <f>IF(Proc[[#This Row],[type]]="LFF (MDG-F)",MID(Proc[[#This Row],[Obj]],13,10),"")</f>
        <v/>
      </c>
      <c r="I10101" s="156"/>
      <c r="J10101" s="155" t="b">
        <f>Proc[[#This Row],[Requested]]=Proc[[#This Row],[CurrentParent]]</f>
        <v>1</v>
      </c>
      <c r="K10101" s="155" t="str">
        <f>IF(Proc[[#This Row],[Author]]="Marcela Urrego",VLOOKUP(LEFT(Proc[[#This Row],[Requested]],1),Table3[#All],2,0),VLOOKUP(Proc[[#This Row],[Author]],Table4[],2,0))</f>
        <v>HC</v>
      </c>
      <c r="L10101" s="155" t="s">
        <v>7801</v>
      </c>
      <c r="M10101" s="140">
        <v>46106</v>
      </c>
      <c r="N10101" s="140"/>
      <c r="O10101" s="140"/>
      <c r="P10101" s="140" t="str">
        <f ca="1">IF(Proc[[#This Row],[DaysAgeing]]&gt;5,"yep","on track")</f>
        <v>yep</v>
      </c>
      <c r="Q10101" s="2">
        <f ca="1">IF(Proc[[#This Row],[DateClosed]]="",ABS(NETWORKDAYS(Proc[[#This Row],[DateOpened]],TODAY()))-1,ABS(NETWORKDAYS(Proc[[#This Row],[DateOpened]],Proc[[#This Row],[DateClosed]]))-1)</f>
        <v>7</v>
      </c>
      <c r="R10101" s="140" t="s">
        <v>476</v>
      </c>
      <c r="S10101" s="155"/>
      <c r="T10101" s="155"/>
    </row>
    <row r="10102" spans="1:20" hidden="1">
      <c r="A10102" s="156" t="s">
        <v>11874</v>
      </c>
      <c r="B10102" s="155" t="str">
        <f>IFERROR(VLOOKUP(Proc[[#This Row],[App]],Table2[],3,0),"open")</f>
        <v>ok</v>
      </c>
      <c r="C10102" s="156" t="s">
        <v>369</v>
      </c>
      <c r="D10102" t="s">
        <v>12365</v>
      </c>
      <c r="E10102" t="s">
        <v>11699</v>
      </c>
      <c r="F10102" s="155" t="s">
        <v>11699</v>
      </c>
      <c r="G10102" s="156" t="s">
        <v>400</v>
      </c>
      <c r="H10102" s="155" t="str">
        <f>IF(Proc[[#This Row],[type]]="LFF (MDG-F)",MID(Proc[[#This Row],[Obj]],13,10),"")</f>
        <v/>
      </c>
      <c r="I10102" s="156"/>
      <c r="J10102" s="155" t="b">
        <f>Proc[[#This Row],[Requested]]=Proc[[#This Row],[CurrentParent]]</f>
        <v>1</v>
      </c>
      <c r="K10102" s="155" t="str">
        <f>IF(Proc[[#This Row],[Author]]="Marcela Urrego",VLOOKUP(LEFT(Proc[[#This Row],[Requested]],1),Table3[#All],2,0),VLOOKUP(Proc[[#This Row],[Author]],Table4[],2,0))</f>
        <v>HC</v>
      </c>
      <c r="L10102" s="155" t="s">
        <v>7801</v>
      </c>
      <c r="M10102" s="140">
        <v>46106</v>
      </c>
      <c r="N10102" s="140"/>
      <c r="O10102" s="140"/>
      <c r="P10102" s="140" t="str">
        <f ca="1">IF(Proc[[#This Row],[DaysAgeing]]&gt;5,"yep","on track")</f>
        <v>yep</v>
      </c>
      <c r="Q10102" s="2">
        <f ca="1">IF(Proc[[#This Row],[DateClosed]]="",ABS(NETWORKDAYS(Proc[[#This Row],[DateOpened]],TODAY()))-1,ABS(NETWORKDAYS(Proc[[#This Row],[DateOpened]],Proc[[#This Row],[DateClosed]]))-1)</f>
        <v>7</v>
      </c>
      <c r="R10102" s="140" t="s">
        <v>476</v>
      </c>
      <c r="S10102" s="155"/>
      <c r="T10102" s="155"/>
    </row>
    <row r="10103" spans="1:20" hidden="1">
      <c r="A10103" s="156" t="s">
        <v>11874</v>
      </c>
      <c r="B10103" s="155" t="str">
        <f>IFERROR(VLOOKUP(Proc[[#This Row],[App]],Table2[],3,0),"open")</f>
        <v>ok</v>
      </c>
      <c r="C10103" s="156" t="s">
        <v>369</v>
      </c>
      <c r="D10103" t="s">
        <v>12366</v>
      </c>
      <c r="E10103" t="s">
        <v>11699</v>
      </c>
      <c r="F10103" s="155" t="s">
        <v>11699</v>
      </c>
      <c r="G10103" s="156" t="s">
        <v>400</v>
      </c>
      <c r="H10103" s="155" t="str">
        <f>IF(Proc[[#This Row],[type]]="LFF (MDG-F)",MID(Proc[[#This Row],[Obj]],13,10),"")</f>
        <v/>
      </c>
      <c r="I10103" s="156"/>
      <c r="J10103" s="155" t="b">
        <f>Proc[[#This Row],[Requested]]=Proc[[#This Row],[CurrentParent]]</f>
        <v>1</v>
      </c>
      <c r="K10103" s="155" t="str">
        <f>IF(Proc[[#This Row],[Author]]="Marcela Urrego",VLOOKUP(LEFT(Proc[[#This Row],[Requested]],1),Table3[#All],2,0),VLOOKUP(Proc[[#This Row],[Author]],Table4[],2,0))</f>
        <v>HC</v>
      </c>
      <c r="L10103" s="155" t="s">
        <v>7801</v>
      </c>
      <c r="M10103" s="140">
        <v>46106</v>
      </c>
      <c r="N10103" s="140"/>
      <c r="O10103" s="140"/>
      <c r="P10103" s="140" t="str">
        <f ca="1">IF(Proc[[#This Row],[DaysAgeing]]&gt;5,"yep","on track")</f>
        <v>yep</v>
      </c>
      <c r="Q10103" s="2">
        <f ca="1">IF(Proc[[#This Row],[DateClosed]]="",ABS(NETWORKDAYS(Proc[[#This Row],[DateOpened]],TODAY()))-1,ABS(NETWORKDAYS(Proc[[#This Row],[DateOpened]],Proc[[#This Row],[DateClosed]]))-1)</f>
        <v>7</v>
      </c>
      <c r="R10103" s="140" t="s">
        <v>476</v>
      </c>
      <c r="S10103" s="155"/>
      <c r="T10103" s="155"/>
    </row>
    <row r="10104" spans="1:20" hidden="1">
      <c r="A10104" s="156" t="s">
        <v>11874</v>
      </c>
      <c r="B10104" s="155" t="str">
        <f>IFERROR(VLOOKUP(Proc[[#This Row],[App]],Table2[],3,0),"open")</f>
        <v>ok</v>
      </c>
      <c r="C10104" s="156" t="s">
        <v>369</v>
      </c>
      <c r="D10104" t="s">
        <v>12367</v>
      </c>
      <c r="E10104" t="s">
        <v>11699</v>
      </c>
      <c r="F10104" s="155" t="s">
        <v>11699</v>
      </c>
      <c r="G10104" s="156" t="s">
        <v>400</v>
      </c>
      <c r="H10104" s="155" t="str">
        <f>IF(Proc[[#This Row],[type]]="LFF (MDG-F)",MID(Proc[[#This Row],[Obj]],13,10),"")</f>
        <v/>
      </c>
      <c r="I10104" s="156"/>
      <c r="J10104" s="155" t="b">
        <f>Proc[[#This Row],[Requested]]=Proc[[#This Row],[CurrentParent]]</f>
        <v>1</v>
      </c>
      <c r="K10104" s="155" t="str">
        <f>IF(Proc[[#This Row],[Author]]="Marcela Urrego",VLOOKUP(LEFT(Proc[[#This Row],[Requested]],1),Table3[#All],2,0),VLOOKUP(Proc[[#This Row],[Author]],Table4[],2,0))</f>
        <v>HC</v>
      </c>
      <c r="L10104" s="155" t="s">
        <v>7801</v>
      </c>
      <c r="M10104" s="140">
        <v>46106</v>
      </c>
      <c r="N10104" s="140"/>
      <c r="O10104" s="140"/>
      <c r="P10104" s="140" t="str">
        <f ca="1">IF(Proc[[#This Row],[DaysAgeing]]&gt;5,"yep","on track")</f>
        <v>yep</v>
      </c>
      <c r="Q10104" s="2">
        <f ca="1">IF(Proc[[#This Row],[DateClosed]]="",ABS(NETWORKDAYS(Proc[[#This Row],[DateOpened]],TODAY()))-1,ABS(NETWORKDAYS(Proc[[#This Row],[DateOpened]],Proc[[#This Row],[DateClosed]]))-1)</f>
        <v>7</v>
      </c>
      <c r="R10104" s="140" t="s">
        <v>476</v>
      </c>
      <c r="S10104" s="155"/>
      <c r="T10104" s="155"/>
    </row>
    <row r="10105" spans="1:20" hidden="1">
      <c r="A10105" s="156" t="s">
        <v>11874</v>
      </c>
      <c r="B10105" s="155" t="str">
        <f>IFERROR(VLOOKUP(Proc[[#This Row],[App]],Table2[],3,0),"open")</f>
        <v>ok</v>
      </c>
      <c r="C10105" s="156" t="s">
        <v>369</v>
      </c>
      <c r="D10105" t="s">
        <v>12368</v>
      </c>
      <c r="E10105" t="s">
        <v>11699</v>
      </c>
      <c r="F10105" s="155" t="s">
        <v>11699</v>
      </c>
      <c r="G10105" s="156" t="s">
        <v>400</v>
      </c>
      <c r="H10105" s="155" t="str">
        <f>IF(Proc[[#This Row],[type]]="LFF (MDG-F)",MID(Proc[[#This Row],[Obj]],13,10),"")</f>
        <v/>
      </c>
      <c r="I10105" s="156"/>
      <c r="J10105" s="155" t="b">
        <f>Proc[[#This Row],[Requested]]=Proc[[#This Row],[CurrentParent]]</f>
        <v>1</v>
      </c>
      <c r="K10105" s="155" t="str">
        <f>IF(Proc[[#This Row],[Author]]="Marcela Urrego",VLOOKUP(LEFT(Proc[[#This Row],[Requested]],1),Table3[#All],2,0),VLOOKUP(Proc[[#This Row],[Author]],Table4[],2,0))</f>
        <v>HC</v>
      </c>
      <c r="L10105" s="155" t="s">
        <v>7801</v>
      </c>
      <c r="M10105" s="140">
        <v>46106</v>
      </c>
      <c r="N10105" s="140"/>
      <c r="O10105" s="140"/>
      <c r="P10105" s="140" t="str">
        <f ca="1">IF(Proc[[#This Row],[DaysAgeing]]&gt;5,"yep","on track")</f>
        <v>yep</v>
      </c>
      <c r="Q10105" s="2">
        <f ca="1">IF(Proc[[#This Row],[DateClosed]]="",ABS(NETWORKDAYS(Proc[[#This Row],[DateOpened]],TODAY()))-1,ABS(NETWORKDAYS(Proc[[#This Row],[DateOpened]],Proc[[#This Row],[DateClosed]]))-1)</f>
        <v>7</v>
      </c>
      <c r="R10105" s="140" t="s">
        <v>476</v>
      </c>
      <c r="S10105" s="155"/>
      <c r="T10105" s="155"/>
    </row>
    <row r="10106" spans="1:20" hidden="1">
      <c r="A10106" s="156" t="s">
        <v>11874</v>
      </c>
      <c r="B10106" s="155" t="str">
        <f>IFERROR(VLOOKUP(Proc[[#This Row],[App]],Table2[],3,0),"open")</f>
        <v>ok</v>
      </c>
      <c r="C10106" s="156" t="s">
        <v>369</v>
      </c>
      <c r="D10106" t="s">
        <v>12369</v>
      </c>
      <c r="E10106" t="s">
        <v>11699</v>
      </c>
      <c r="F10106" s="155" t="s">
        <v>11699</v>
      </c>
      <c r="G10106" s="156" t="s">
        <v>400</v>
      </c>
      <c r="H10106" s="155" t="str">
        <f>IF(Proc[[#This Row],[type]]="LFF (MDG-F)",MID(Proc[[#This Row],[Obj]],13,10),"")</f>
        <v/>
      </c>
      <c r="I10106" s="156"/>
      <c r="J10106" s="155" t="b">
        <f>Proc[[#This Row],[Requested]]=Proc[[#This Row],[CurrentParent]]</f>
        <v>1</v>
      </c>
      <c r="K10106" s="155" t="str">
        <f>IF(Proc[[#This Row],[Author]]="Marcela Urrego",VLOOKUP(LEFT(Proc[[#This Row],[Requested]],1),Table3[#All],2,0),VLOOKUP(Proc[[#This Row],[Author]],Table4[],2,0))</f>
        <v>HC</v>
      </c>
      <c r="L10106" s="155" t="s">
        <v>7801</v>
      </c>
      <c r="M10106" s="140">
        <v>46106</v>
      </c>
      <c r="N10106" s="140"/>
      <c r="O10106" s="140"/>
      <c r="P10106" s="140" t="str">
        <f ca="1">IF(Proc[[#This Row],[DaysAgeing]]&gt;5,"yep","on track")</f>
        <v>yep</v>
      </c>
      <c r="Q10106" s="2">
        <f ca="1">IF(Proc[[#This Row],[DateClosed]]="",ABS(NETWORKDAYS(Proc[[#This Row],[DateOpened]],TODAY()))-1,ABS(NETWORKDAYS(Proc[[#This Row],[DateOpened]],Proc[[#This Row],[DateClosed]]))-1)</f>
        <v>7</v>
      </c>
      <c r="R10106" s="140" t="s">
        <v>476</v>
      </c>
      <c r="S10106" s="155"/>
      <c r="T10106" s="155"/>
    </row>
    <row r="10107" spans="1:20" hidden="1">
      <c r="A10107" s="156" t="s">
        <v>11874</v>
      </c>
      <c r="B10107" s="155" t="str">
        <f>IFERROR(VLOOKUP(Proc[[#This Row],[App]],Table2[],3,0),"open")</f>
        <v>ok</v>
      </c>
      <c r="C10107" s="156" t="s">
        <v>369</v>
      </c>
      <c r="D10107" t="s">
        <v>12370</v>
      </c>
      <c r="E10107" t="s">
        <v>11699</v>
      </c>
      <c r="F10107" s="155" t="s">
        <v>11699</v>
      </c>
      <c r="G10107" s="156" t="s">
        <v>400</v>
      </c>
      <c r="H10107" s="155" t="str">
        <f>IF(Proc[[#This Row],[type]]="LFF (MDG-F)",MID(Proc[[#This Row],[Obj]],13,10),"")</f>
        <v/>
      </c>
      <c r="I10107" s="156"/>
      <c r="J10107" s="155" t="b">
        <f>Proc[[#This Row],[Requested]]=Proc[[#This Row],[CurrentParent]]</f>
        <v>1</v>
      </c>
      <c r="K10107" s="155" t="str">
        <f>IF(Proc[[#This Row],[Author]]="Marcela Urrego",VLOOKUP(LEFT(Proc[[#This Row],[Requested]],1),Table3[#All],2,0),VLOOKUP(Proc[[#This Row],[Author]],Table4[],2,0))</f>
        <v>HC</v>
      </c>
      <c r="L10107" s="155" t="s">
        <v>7801</v>
      </c>
      <c r="M10107" s="140">
        <v>46106</v>
      </c>
      <c r="N10107" s="140"/>
      <c r="O10107" s="140"/>
      <c r="P10107" s="140" t="str">
        <f ca="1">IF(Proc[[#This Row],[DaysAgeing]]&gt;5,"yep","on track")</f>
        <v>yep</v>
      </c>
      <c r="Q10107" s="2">
        <f ca="1">IF(Proc[[#This Row],[DateClosed]]="",ABS(NETWORKDAYS(Proc[[#This Row],[DateOpened]],TODAY()))-1,ABS(NETWORKDAYS(Proc[[#This Row],[DateOpened]],Proc[[#This Row],[DateClosed]]))-1)</f>
        <v>7</v>
      </c>
      <c r="R10107" s="140" t="s">
        <v>476</v>
      </c>
      <c r="S10107" s="155"/>
      <c r="T10107" s="155"/>
    </row>
    <row r="10108" spans="1:20" hidden="1">
      <c r="A10108" s="156" t="s">
        <v>11874</v>
      </c>
      <c r="B10108" s="155" t="str">
        <f>IFERROR(VLOOKUP(Proc[[#This Row],[App]],Table2[],3,0),"open")</f>
        <v>ok</v>
      </c>
      <c r="C10108" s="156" t="s">
        <v>369</v>
      </c>
      <c r="D10108" t="s">
        <v>12371</v>
      </c>
      <c r="E10108" t="s">
        <v>11699</v>
      </c>
      <c r="F10108" s="155" t="s">
        <v>11699</v>
      </c>
      <c r="G10108" s="156" t="s">
        <v>400</v>
      </c>
      <c r="H10108" s="155" t="str">
        <f>IF(Proc[[#This Row],[type]]="LFF (MDG-F)",MID(Proc[[#This Row],[Obj]],13,10),"")</f>
        <v/>
      </c>
      <c r="I10108" s="156"/>
      <c r="J10108" s="155" t="b">
        <f>Proc[[#This Row],[Requested]]=Proc[[#This Row],[CurrentParent]]</f>
        <v>1</v>
      </c>
      <c r="K10108" s="155" t="str">
        <f>IF(Proc[[#This Row],[Author]]="Marcela Urrego",VLOOKUP(LEFT(Proc[[#This Row],[Requested]],1),Table3[#All],2,0),VLOOKUP(Proc[[#This Row],[Author]],Table4[],2,0))</f>
        <v>HC</v>
      </c>
      <c r="L10108" s="155" t="s">
        <v>7801</v>
      </c>
      <c r="M10108" s="140">
        <v>46106</v>
      </c>
      <c r="N10108" s="140"/>
      <c r="O10108" s="140"/>
      <c r="P10108" s="140" t="str">
        <f ca="1">IF(Proc[[#This Row],[DaysAgeing]]&gt;5,"yep","on track")</f>
        <v>yep</v>
      </c>
      <c r="Q10108" s="2">
        <f ca="1">IF(Proc[[#This Row],[DateClosed]]="",ABS(NETWORKDAYS(Proc[[#This Row],[DateOpened]],TODAY()))-1,ABS(NETWORKDAYS(Proc[[#This Row],[DateOpened]],Proc[[#This Row],[DateClosed]]))-1)</f>
        <v>7</v>
      </c>
      <c r="R10108" s="140" t="s">
        <v>476</v>
      </c>
      <c r="S10108" s="155"/>
      <c r="T10108" s="155"/>
    </row>
    <row r="10109" spans="1:20" hidden="1">
      <c r="A10109" s="156" t="s">
        <v>11874</v>
      </c>
      <c r="B10109" s="155" t="str">
        <f>IFERROR(VLOOKUP(Proc[[#This Row],[App]],Table2[],3,0),"open")</f>
        <v>ok</v>
      </c>
      <c r="C10109" s="156" t="s">
        <v>369</v>
      </c>
      <c r="D10109" t="s">
        <v>12372</v>
      </c>
      <c r="E10109" t="s">
        <v>11699</v>
      </c>
      <c r="F10109" s="155" t="s">
        <v>11699</v>
      </c>
      <c r="G10109" s="156" t="s">
        <v>400</v>
      </c>
      <c r="H10109" s="155" t="str">
        <f>IF(Proc[[#This Row],[type]]="LFF (MDG-F)",MID(Proc[[#This Row],[Obj]],13,10),"")</f>
        <v/>
      </c>
      <c r="I10109" s="156"/>
      <c r="J10109" s="155" t="b">
        <f>Proc[[#This Row],[Requested]]=Proc[[#This Row],[CurrentParent]]</f>
        <v>1</v>
      </c>
      <c r="K10109" s="155" t="str">
        <f>IF(Proc[[#This Row],[Author]]="Marcela Urrego",VLOOKUP(LEFT(Proc[[#This Row],[Requested]],1),Table3[#All],2,0),VLOOKUP(Proc[[#This Row],[Author]],Table4[],2,0))</f>
        <v>HC</v>
      </c>
      <c r="L10109" s="155" t="s">
        <v>7801</v>
      </c>
      <c r="M10109" s="140">
        <v>46106</v>
      </c>
      <c r="N10109" s="140"/>
      <c r="O10109" s="140"/>
      <c r="P10109" s="140" t="str">
        <f ca="1">IF(Proc[[#This Row],[DaysAgeing]]&gt;5,"yep","on track")</f>
        <v>yep</v>
      </c>
      <c r="Q10109" s="2">
        <f ca="1">IF(Proc[[#This Row],[DateClosed]]="",ABS(NETWORKDAYS(Proc[[#This Row],[DateOpened]],TODAY()))-1,ABS(NETWORKDAYS(Proc[[#This Row],[DateOpened]],Proc[[#This Row],[DateClosed]]))-1)</f>
        <v>7</v>
      </c>
      <c r="R10109" s="140" t="s">
        <v>476</v>
      </c>
      <c r="S10109" s="155"/>
      <c r="T10109" s="155"/>
    </row>
    <row r="10110" spans="1:20" hidden="1">
      <c r="A10110" s="156" t="s">
        <v>11874</v>
      </c>
      <c r="B10110" s="155" t="str">
        <f>IFERROR(VLOOKUP(Proc[[#This Row],[App]],Table2[],3,0),"open")</f>
        <v>ok</v>
      </c>
      <c r="C10110" s="156" t="s">
        <v>369</v>
      </c>
      <c r="D10110" t="s">
        <v>12373</v>
      </c>
      <c r="E10110" t="s">
        <v>11699</v>
      </c>
      <c r="F10110" s="155" t="s">
        <v>11699</v>
      </c>
      <c r="G10110" s="156" t="s">
        <v>400</v>
      </c>
      <c r="H10110" s="155" t="str">
        <f>IF(Proc[[#This Row],[type]]="LFF (MDG-F)",MID(Proc[[#This Row],[Obj]],13,10),"")</f>
        <v/>
      </c>
      <c r="I10110" s="156"/>
      <c r="J10110" s="155" t="b">
        <f>Proc[[#This Row],[Requested]]=Proc[[#This Row],[CurrentParent]]</f>
        <v>1</v>
      </c>
      <c r="K10110" s="155" t="str">
        <f>IF(Proc[[#This Row],[Author]]="Marcela Urrego",VLOOKUP(LEFT(Proc[[#This Row],[Requested]],1),Table3[#All],2,0),VLOOKUP(Proc[[#This Row],[Author]],Table4[],2,0))</f>
        <v>HC</v>
      </c>
      <c r="L10110" s="155" t="s">
        <v>7801</v>
      </c>
      <c r="M10110" s="140">
        <v>46106</v>
      </c>
      <c r="N10110" s="140"/>
      <c r="O10110" s="140"/>
      <c r="P10110" s="140" t="str">
        <f ca="1">IF(Proc[[#This Row],[DaysAgeing]]&gt;5,"yep","on track")</f>
        <v>yep</v>
      </c>
      <c r="Q10110" s="2">
        <f ca="1">IF(Proc[[#This Row],[DateClosed]]="",ABS(NETWORKDAYS(Proc[[#This Row],[DateOpened]],TODAY()))-1,ABS(NETWORKDAYS(Proc[[#This Row],[DateOpened]],Proc[[#This Row],[DateClosed]]))-1)</f>
        <v>7</v>
      </c>
      <c r="R10110" s="140" t="s">
        <v>476</v>
      </c>
      <c r="S10110" s="155"/>
      <c r="T10110" s="155"/>
    </row>
    <row r="10111" spans="1:20" hidden="1">
      <c r="A10111" s="156" t="s">
        <v>11874</v>
      </c>
      <c r="B10111" s="155" t="str">
        <f>IFERROR(VLOOKUP(Proc[[#This Row],[App]],Table2[],3,0),"open")</f>
        <v>ok</v>
      </c>
      <c r="C10111" s="156" t="s">
        <v>369</v>
      </c>
      <c r="D10111" t="s">
        <v>12374</v>
      </c>
      <c r="E10111" t="s">
        <v>11699</v>
      </c>
      <c r="F10111" s="155" t="s">
        <v>11699</v>
      </c>
      <c r="G10111" s="156" t="s">
        <v>400</v>
      </c>
      <c r="H10111" s="155" t="str">
        <f>IF(Proc[[#This Row],[type]]="LFF (MDG-F)",MID(Proc[[#This Row],[Obj]],13,10),"")</f>
        <v/>
      </c>
      <c r="I10111" s="156"/>
      <c r="J10111" s="155" t="b">
        <f>Proc[[#This Row],[Requested]]=Proc[[#This Row],[CurrentParent]]</f>
        <v>1</v>
      </c>
      <c r="K10111" s="155" t="str">
        <f>IF(Proc[[#This Row],[Author]]="Marcela Urrego",VLOOKUP(LEFT(Proc[[#This Row],[Requested]],1),Table3[#All],2,0),VLOOKUP(Proc[[#This Row],[Author]],Table4[],2,0))</f>
        <v>HC</v>
      </c>
      <c r="L10111" s="155" t="s">
        <v>7801</v>
      </c>
      <c r="M10111" s="140">
        <v>46106</v>
      </c>
      <c r="N10111" s="140"/>
      <c r="O10111" s="140"/>
      <c r="P10111" s="140" t="str">
        <f ca="1">IF(Proc[[#This Row],[DaysAgeing]]&gt;5,"yep","on track")</f>
        <v>yep</v>
      </c>
      <c r="Q10111" s="2">
        <f ca="1">IF(Proc[[#This Row],[DateClosed]]="",ABS(NETWORKDAYS(Proc[[#This Row],[DateOpened]],TODAY()))-1,ABS(NETWORKDAYS(Proc[[#This Row],[DateOpened]],Proc[[#This Row],[DateClosed]]))-1)</f>
        <v>7</v>
      </c>
      <c r="R10111" s="140" t="s">
        <v>476</v>
      </c>
      <c r="S10111" s="155"/>
      <c r="T10111" s="155"/>
    </row>
    <row r="10112" spans="1:20" hidden="1">
      <c r="A10112" s="156" t="s">
        <v>11874</v>
      </c>
      <c r="B10112" s="155" t="str">
        <f>IFERROR(VLOOKUP(Proc[[#This Row],[App]],Table2[],3,0),"open")</f>
        <v>ok</v>
      </c>
      <c r="C10112" s="156" t="s">
        <v>369</v>
      </c>
      <c r="D10112" t="s">
        <v>12375</v>
      </c>
      <c r="E10112" t="s">
        <v>11699</v>
      </c>
      <c r="F10112" s="155" t="s">
        <v>11699</v>
      </c>
      <c r="G10112" s="156" t="s">
        <v>400</v>
      </c>
      <c r="H10112" s="155" t="str">
        <f>IF(Proc[[#This Row],[type]]="LFF (MDG-F)",MID(Proc[[#This Row],[Obj]],13,10),"")</f>
        <v/>
      </c>
      <c r="I10112" s="156"/>
      <c r="J10112" s="155" t="b">
        <f>Proc[[#This Row],[Requested]]=Proc[[#This Row],[CurrentParent]]</f>
        <v>1</v>
      </c>
      <c r="K10112" s="155" t="str">
        <f>IF(Proc[[#This Row],[Author]]="Marcela Urrego",VLOOKUP(LEFT(Proc[[#This Row],[Requested]],1),Table3[#All],2,0),VLOOKUP(Proc[[#This Row],[Author]],Table4[],2,0))</f>
        <v>HC</v>
      </c>
      <c r="L10112" s="155" t="s">
        <v>7801</v>
      </c>
      <c r="M10112" s="140">
        <v>46106</v>
      </c>
      <c r="N10112" s="140"/>
      <c r="O10112" s="140"/>
      <c r="P10112" s="140" t="str">
        <f ca="1">IF(Proc[[#This Row],[DaysAgeing]]&gt;5,"yep","on track")</f>
        <v>yep</v>
      </c>
      <c r="Q10112" s="2">
        <f ca="1">IF(Proc[[#This Row],[DateClosed]]="",ABS(NETWORKDAYS(Proc[[#This Row],[DateOpened]],TODAY()))-1,ABS(NETWORKDAYS(Proc[[#This Row],[DateOpened]],Proc[[#This Row],[DateClosed]]))-1)</f>
        <v>7</v>
      </c>
      <c r="R10112" s="140" t="s">
        <v>476</v>
      </c>
      <c r="S10112" s="155"/>
      <c r="T10112" s="155"/>
    </row>
    <row r="10113" spans="1:20" hidden="1">
      <c r="A10113" s="156" t="s">
        <v>11874</v>
      </c>
      <c r="B10113" s="155" t="str">
        <f>IFERROR(VLOOKUP(Proc[[#This Row],[App]],Table2[],3,0),"open")</f>
        <v>ok</v>
      </c>
      <c r="C10113" s="156" t="s">
        <v>369</v>
      </c>
      <c r="D10113" t="s">
        <v>12376</v>
      </c>
      <c r="E10113" t="s">
        <v>11699</v>
      </c>
      <c r="F10113" s="155" t="s">
        <v>11699</v>
      </c>
      <c r="G10113" s="156" t="s">
        <v>400</v>
      </c>
      <c r="H10113" s="155" t="str">
        <f>IF(Proc[[#This Row],[type]]="LFF (MDG-F)",MID(Proc[[#This Row],[Obj]],13,10),"")</f>
        <v/>
      </c>
      <c r="I10113" s="156"/>
      <c r="J10113" s="155" t="b">
        <f>Proc[[#This Row],[Requested]]=Proc[[#This Row],[CurrentParent]]</f>
        <v>1</v>
      </c>
      <c r="K10113" s="155" t="str">
        <f>IF(Proc[[#This Row],[Author]]="Marcela Urrego",VLOOKUP(LEFT(Proc[[#This Row],[Requested]],1),Table3[#All],2,0),VLOOKUP(Proc[[#This Row],[Author]],Table4[],2,0))</f>
        <v>HC</v>
      </c>
      <c r="L10113" s="155" t="s">
        <v>7801</v>
      </c>
      <c r="M10113" s="140">
        <v>46106</v>
      </c>
      <c r="N10113" s="140"/>
      <c r="O10113" s="140"/>
      <c r="P10113" s="140" t="str">
        <f ca="1">IF(Proc[[#This Row],[DaysAgeing]]&gt;5,"yep","on track")</f>
        <v>yep</v>
      </c>
      <c r="Q10113" s="2">
        <f ca="1">IF(Proc[[#This Row],[DateClosed]]="",ABS(NETWORKDAYS(Proc[[#This Row],[DateOpened]],TODAY()))-1,ABS(NETWORKDAYS(Proc[[#This Row],[DateOpened]],Proc[[#This Row],[DateClosed]]))-1)</f>
        <v>7</v>
      </c>
      <c r="R10113" s="140" t="s">
        <v>476</v>
      </c>
      <c r="S10113" s="155"/>
      <c r="T10113" s="155"/>
    </row>
    <row r="10114" spans="1:20" hidden="1">
      <c r="A10114" s="156" t="s">
        <v>11874</v>
      </c>
      <c r="B10114" s="155" t="str">
        <f>IFERROR(VLOOKUP(Proc[[#This Row],[App]],Table2[],3,0),"open")</f>
        <v>ok</v>
      </c>
      <c r="C10114" s="156" t="s">
        <v>369</v>
      </c>
      <c r="D10114" t="s">
        <v>12377</v>
      </c>
      <c r="E10114" t="s">
        <v>11699</v>
      </c>
      <c r="F10114" s="155" t="s">
        <v>11699</v>
      </c>
      <c r="G10114" s="156" t="s">
        <v>400</v>
      </c>
      <c r="H10114" s="155" t="str">
        <f>IF(Proc[[#This Row],[type]]="LFF (MDG-F)",MID(Proc[[#This Row],[Obj]],13,10),"")</f>
        <v/>
      </c>
      <c r="I10114" s="156"/>
      <c r="J10114" s="155" t="b">
        <f>Proc[[#This Row],[Requested]]=Proc[[#This Row],[CurrentParent]]</f>
        <v>1</v>
      </c>
      <c r="K10114" s="155" t="str">
        <f>IF(Proc[[#This Row],[Author]]="Marcela Urrego",VLOOKUP(LEFT(Proc[[#This Row],[Requested]],1),Table3[#All],2,0),VLOOKUP(Proc[[#This Row],[Author]],Table4[],2,0))</f>
        <v>HC</v>
      </c>
      <c r="L10114" s="155" t="s">
        <v>7801</v>
      </c>
      <c r="M10114" s="140">
        <v>46106</v>
      </c>
      <c r="N10114" s="140"/>
      <c r="O10114" s="140"/>
      <c r="P10114" s="140" t="str">
        <f ca="1">IF(Proc[[#This Row],[DaysAgeing]]&gt;5,"yep","on track")</f>
        <v>yep</v>
      </c>
      <c r="Q10114" s="2">
        <f ca="1">IF(Proc[[#This Row],[DateClosed]]="",ABS(NETWORKDAYS(Proc[[#This Row],[DateOpened]],TODAY()))-1,ABS(NETWORKDAYS(Proc[[#This Row],[DateOpened]],Proc[[#This Row],[DateClosed]]))-1)</f>
        <v>7</v>
      </c>
      <c r="R10114" s="140" t="s">
        <v>476</v>
      </c>
      <c r="S10114" s="155"/>
      <c r="T10114" s="155"/>
    </row>
    <row r="10115" spans="1:20" hidden="1">
      <c r="A10115" s="156" t="s">
        <v>11874</v>
      </c>
      <c r="B10115" s="155" t="str">
        <f>IFERROR(VLOOKUP(Proc[[#This Row],[App]],Table2[],3,0),"open")</f>
        <v>ok</v>
      </c>
      <c r="C10115" s="156" t="s">
        <v>369</v>
      </c>
      <c r="D10115" t="s">
        <v>12378</v>
      </c>
      <c r="E10115" t="s">
        <v>11699</v>
      </c>
      <c r="F10115" s="155" t="s">
        <v>11699</v>
      </c>
      <c r="G10115" s="156" t="s">
        <v>400</v>
      </c>
      <c r="H10115" s="155" t="str">
        <f>IF(Proc[[#This Row],[type]]="LFF (MDG-F)",MID(Proc[[#This Row],[Obj]],13,10),"")</f>
        <v/>
      </c>
      <c r="I10115" s="156"/>
      <c r="J10115" s="155" t="b">
        <f>Proc[[#This Row],[Requested]]=Proc[[#This Row],[CurrentParent]]</f>
        <v>1</v>
      </c>
      <c r="K10115" s="155" t="str">
        <f>IF(Proc[[#This Row],[Author]]="Marcela Urrego",VLOOKUP(LEFT(Proc[[#This Row],[Requested]],1),Table3[#All],2,0),VLOOKUP(Proc[[#This Row],[Author]],Table4[],2,0))</f>
        <v>HC</v>
      </c>
      <c r="L10115" s="155" t="s">
        <v>7801</v>
      </c>
      <c r="M10115" s="140">
        <v>46106</v>
      </c>
      <c r="N10115" s="140"/>
      <c r="O10115" s="140"/>
      <c r="P10115" s="140" t="str">
        <f ca="1">IF(Proc[[#This Row],[DaysAgeing]]&gt;5,"yep","on track")</f>
        <v>yep</v>
      </c>
      <c r="Q10115" s="2">
        <f ca="1">IF(Proc[[#This Row],[DateClosed]]="",ABS(NETWORKDAYS(Proc[[#This Row],[DateOpened]],TODAY()))-1,ABS(NETWORKDAYS(Proc[[#This Row],[DateOpened]],Proc[[#This Row],[DateClosed]]))-1)</f>
        <v>7</v>
      </c>
      <c r="R10115" s="140" t="s">
        <v>476</v>
      </c>
      <c r="S10115" s="155"/>
      <c r="T10115" s="155"/>
    </row>
    <row r="10116" spans="1:20" hidden="1">
      <c r="A10116" s="156" t="s">
        <v>11874</v>
      </c>
      <c r="B10116" s="155" t="str">
        <f>IFERROR(VLOOKUP(Proc[[#This Row],[App]],Table2[],3,0),"open")</f>
        <v>ok</v>
      </c>
      <c r="C10116" s="156" t="s">
        <v>369</v>
      </c>
      <c r="D10116" t="s">
        <v>12379</v>
      </c>
      <c r="E10116" t="s">
        <v>11699</v>
      </c>
      <c r="F10116" s="155" t="s">
        <v>11699</v>
      </c>
      <c r="G10116" s="156" t="s">
        <v>400</v>
      </c>
      <c r="H10116" s="155" t="str">
        <f>IF(Proc[[#This Row],[type]]="LFF (MDG-F)",MID(Proc[[#This Row],[Obj]],13,10),"")</f>
        <v/>
      </c>
      <c r="I10116" s="156"/>
      <c r="J10116" s="155" t="b">
        <f>Proc[[#This Row],[Requested]]=Proc[[#This Row],[CurrentParent]]</f>
        <v>1</v>
      </c>
      <c r="K10116" s="155" t="str">
        <f>IF(Proc[[#This Row],[Author]]="Marcela Urrego",VLOOKUP(LEFT(Proc[[#This Row],[Requested]],1),Table3[#All],2,0),VLOOKUP(Proc[[#This Row],[Author]],Table4[],2,0))</f>
        <v>HC</v>
      </c>
      <c r="L10116" s="155" t="s">
        <v>7801</v>
      </c>
      <c r="M10116" s="140">
        <v>46106</v>
      </c>
      <c r="N10116" s="140"/>
      <c r="O10116" s="140"/>
      <c r="P10116" s="140" t="str">
        <f ca="1">IF(Proc[[#This Row],[DaysAgeing]]&gt;5,"yep","on track")</f>
        <v>yep</v>
      </c>
      <c r="Q10116" s="2">
        <f ca="1">IF(Proc[[#This Row],[DateClosed]]="",ABS(NETWORKDAYS(Proc[[#This Row],[DateOpened]],TODAY()))-1,ABS(NETWORKDAYS(Proc[[#This Row],[DateOpened]],Proc[[#This Row],[DateClosed]]))-1)</f>
        <v>7</v>
      </c>
      <c r="R10116" s="140" t="s">
        <v>476</v>
      </c>
      <c r="S10116" s="155"/>
      <c r="T10116" s="155"/>
    </row>
    <row r="10117" spans="1:20" hidden="1">
      <c r="A10117" s="156" t="s">
        <v>11874</v>
      </c>
      <c r="B10117" s="155" t="str">
        <f>IFERROR(VLOOKUP(Proc[[#This Row],[App]],Table2[],3,0),"open")</f>
        <v>ok</v>
      </c>
      <c r="C10117" s="156" t="s">
        <v>369</v>
      </c>
      <c r="D10117" t="s">
        <v>12380</v>
      </c>
      <c r="E10117" t="s">
        <v>11699</v>
      </c>
      <c r="F10117" s="155" t="s">
        <v>11699</v>
      </c>
      <c r="G10117" s="156" t="s">
        <v>400</v>
      </c>
      <c r="H10117" s="155" t="str">
        <f>IF(Proc[[#This Row],[type]]="LFF (MDG-F)",MID(Proc[[#This Row],[Obj]],13,10),"")</f>
        <v/>
      </c>
      <c r="I10117" s="156"/>
      <c r="J10117" s="155" t="b">
        <f>Proc[[#This Row],[Requested]]=Proc[[#This Row],[CurrentParent]]</f>
        <v>1</v>
      </c>
      <c r="K10117" s="155" t="str">
        <f>IF(Proc[[#This Row],[Author]]="Marcela Urrego",VLOOKUP(LEFT(Proc[[#This Row],[Requested]],1),Table3[#All],2,0),VLOOKUP(Proc[[#This Row],[Author]],Table4[],2,0))</f>
        <v>HC</v>
      </c>
      <c r="L10117" s="155" t="s">
        <v>7801</v>
      </c>
      <c r="M10117" s="140">
        <v>46106</v>
      </c>
      <c r="N10117" s="140"/>
      <c r="O10117" s="140"/>
      <c r="P10117" s="140" t="str">
        <f ca="1">IF(Proc[[#This Row],[DaysAgeing]]&gt;5,"yep","on track")</f>
        <v>yep</v>
      </c>
      <c r="Q10117" s="2">
        <f ca="1">IF(Proc[[#This Row],[DateClosed]]="",ABS(NETWORKDAYS(Proc[[#This Row],[DateOpened]],TODAY()))-1,ABS(NETWORKDAYS(Proc[[#This Row],[DateOpened]],Proc[[#This Row],[DateClosed]]))-1)</f>
        <v>7</v>
      </c>
      <c r="R10117" s="140" t="s">
        <v>476</v>
      </c>
      <c r="S10117" s="155"/>
      <c r="T10117" s="155"/>
    </row>
    <row r="10118" spans="1:20" hidden="1">
      <c r="A10118" s="156" t="s">
        <v>11874</v>
      </c>
      <c r="B10118" s="155" t="str">
        <f>IFERROR(VLOOKUP(Proc[[#This Row],[App]],Table2[],3,0),"open")</f>
        <v>ok</v>
      </c>
      <c r="C10118" s="156" t="s">
        <v>369</v>
      </c>
      <c r="D10118" t="s">
        <v>12381</v>
      </c>
      <c r="E10118" t="s">
        <v>11699</v>
      </c>
      <c r="F10118" s="155" t="s">
        <v>11699</v>
      </c>
      <c r="G10118" s="156" t="s">
        <v>400</v>
      </c>
      <c r="H10118" s="155" t="str">
        <f>IF(Proc[[#This Row],[type]]="LFF (MDG-F)",MID(Proc[[#This Row],[Obj]],13,10),"")</f>
        <v/>
      </c>
      <c r="I10118" s="156"/>
      <c r="J10118" s="155" t="b">
        <f>Proc[[#This Row],[Requested]]=Proc[[#This Row],[CurrentParent]]</f>
        <v>1</v>
      </c>
      <c r="K10118" s="155" t="str">
        <f>IF(Proc[[#This Row],[Author]]="Marcela Urrego",VLOOKUP(LEFT(Proc[[#This Row],[Requested]],1),Table3[#All],2,0),VLOOKUP(Proc[[#This Row],[Author]],Table4[],2,0))</f>
        <v>HC</v>
      </c>
      <c r="L10118" s="155" t="s">
        <v>7801</v>
      </c>
      <c r="M10118" s="140">
        <v>46106</v>
      </c>
      <c r="N10118" s="140"/>
      <c r="O10118" s="140"/>
      <c r="P10118" s="140" t="str">
        <f ca="1">IF(Proc[[#This Row],[DaysAgeing]]&gt;5,"yep","on track")</f>
        <v>yep</v>
      </c>
      <c r="Q10118" s="2">
        <f ca="1">IF(Proc[[#This Row],[DateClosed]]="",ABS(NETWORKDAYS(Proc[[#This Row],[DateOpened]],TODAY()))-1,ABS(NETWORKDAYS(Proc[[#This Row],[DateOpened]],Proc[[#This Row],[DateClosed]]))-1)</f>
        <v>7</v>
      </c>
      <c r="R10118" s="140" t="s">
        <v>476</v>
      </c>
      <c r="S10118" s="155"/>
      <c r="T10118" s="155"/>
    </row>
    <row r="10119" spans="1:20" hidden="1">
      <c r="A10119" s="156" t="s">
        <v>11874</v>
      </c>
      <c r="B10119" s="155" t="str">
        <f>IFERROR(VLOOKUP(Proc[[#This Row],[App]],Table2[],3,0),"open")</f>
        <v>ok</v>
      </c>
      <c r="C10119" s="156" t="s">
        <v>369</v>
      </c>
      <c r="D10119" t="s">
        <v>12382</v>
      </c>
      <c r="E10119" t="s">
        <v>11699</v>
      </c>
      <c r="F10119" s="155" t="s">
        <v>11699</v>
      </c>
      <c r="G10119" s="156" t="s">
        <v>400</v>
      </c>
      <c r="H10119" s="155" t="str">
        <f>IF(Proc[[#This Row],[type]]="LFF (MDG-F)",MID(Proc[[#This Row],[Obj]],13,10),"")</f>
        <v/>
      </c>
      <c r="I10119" s="156"/>
      <c r="J10119" s="155" t="b">
        <f>Proc[[#This Row],[Requested]]=Proc[[#This Row],[CurrentParent]]</f>
        <v>1</v>
      </c>
      <c r="K10119" s="155" t="str">
        <f>IF(Proc[[#This Row],[Author]]="Marcela Urrego",VLOOKUP(LEFT(Proc[[#This Row],[Requested]],1),Table3[#All],2,0),VLOOKUP(Proc[[#This Row],[Author]],Table4[],2,0))</f>
        <v>HC</v>
      </c>
      <c r="L10119" s="155" t="s">
        <v>7801</v>
      </c>
      <c r="M10119" s="140">
        <v>46106</v>
      </c>
      <c r="N10119" s="140"/>
      <c r="O10119" s="140"/>
      <c r="P10119" s="140" t="str">
        <f ca="1">IF(Proc[[#This Row],[DaysAgeing]]&gt;5,"yep","on track")</f>
        <v>yep</v>
      </c>
      <c r="Q10119" s="2">
        <f ca="1">IF(Proc[[#This Row],[DateClosed]]="",ABS(NETWORKDAYS(Proc[[#This Row],[DateOpened]],TODAY()))-1,ABS(NETWORKDAYS(Proc[[#This Row],[DateOpened]],Proc[[#This Row],[DateClosed]]))-1)</f>
        <v>7</v>
      </c>
      <c r="R10119" s="140" t="s">
        <v>476</v>
      </c>
      <c r="S10119" s="155"/>
      <c r="T10119" s="155"/>
    </row>
    <row r="10120" spans="1:20" hidden="1">
      <c r="A10120" s="156" t="s">
        <v>11874</v>
      </c>
      <c r="B10120" s="155" t="str">
        <f>IFERROR(VLOOKUP(Proc[[#This Row],[App]],Table2[],3,0),"open")</f>
        <v>ok</v>
      </c>
      <c r="C10120" s="156" t="s">
        <v>369</v>
      </c>
      <c r="D10120" t="s">
        <v>12383</v>
      </c>
      <c r="E10120" t="s">
        <v>11699</v>
      </c>
      <c r="F10120" s="155" t="s">
        <v>11699</v>
      </c>
      <c r="G10120" s="156" t="s">
        <v>400</v>
      </c>
      <c r="H10120" s="155" t="str">
        <f>IF(Proc[[#This Row],[type]]="LFF (MDG-F)",MID(Proc[[#This Row],[Obj]],13,10),"")</f>
        <v/>
      </c>
      <c r="I10120" s="156"/>
      <c r="J10120" s="155" t="b">
        <f>Proc[[#This Row],[Requested]]=Proc[[#This Row],[CurrentParent]]</f>
        <v>1</v>
      </c>
      <c r="K10120" s="155" t="str">
        <f>IF(Proc[[#This Row],[Author]]="Marcela Urrego",VLOOKUP(LEFT(Proc[[#This Row],[Requested]],1),Table3[#All],2,0),VLOOKUP(Proc[[#This Row],[Author]],Table4[],2,0))</f>
        <v>HC</v>
      </c>
      <c r="L10120" s="155" t="s">
        <v>7801</v>
      </c>
      <c r="M10120" s="140">
        <v>46106</v>
      </c>
      <c r="N10120" s="140"/>
      <c r="O10120" s="140"/>
      <c r="P10120" s="140" t="str">
        <f ca="1">IF(Proc[[#This Row],[DaysAgeing]]&gt;5,"yep","on track")</f>
        <v>yep</v>
      </c>
      <c r="Q10120" s="2">
        <f ca="1">IF(Proc[[#This Row],[DateClosed]]="",ABS(NETWORKDAYS(Proc[[#This Row],[DateOpened]],TODAY()))-1,ABS(NETWORKDAYS(Proc[[#This Row],[DateOpened]],Proc[[#This Row],[DateClosed]]))-1)</f>
        <v>7</v>
      </c>
      <c r="R10120" s="140" t="s">
        <v>476</v>
      </c>
      <c r="S10120" s="155"/>
      <c r="T10120" s="155"/>
    </row>
    <row r="10121" spans="1:20" hidden="1">
      <c r="A10121" s="156" t="s">
        <v>11874</v>
      </c>
      <c r="B10121" s="155" t="str">
        <f>IFERROR(VLOOKUP(Proc[[#This Row],[App]],Table2[],3,0),"open")</f>
        <v>ok</v>
      </c>
      <c r="C10121" s="156" t="s">
        <v>369</v>
      </c>
      <c r="D10121" t="s">
        <v>12384</v>
      </c>
      <c r="E10121" t="s">
        <v>11699</v>
      </c>
      <c r="F10121" s="155" t="s">
        <v>11699</v>
      </c>
      <c r="G10121" s="156" t="s">
        <v>400</v>
      </c>
      <c r="H10121" s="155" t="str">
        <f>IF(Proc[[#This Row],[type]]="LFF (MDG-F)",MID(Proc[[#This Row],[Obj]],13,10),"")</f>
        <v/>
      </c>
      <c r="I10121" s="156"/>
      <c r="J10121" s="155" t="b">
        <f>Proc[[#This Row],[Requested]]=Proc[[#This Row],[CurrentParent]]</f>
        <v>1</v>
      </c>
      <c r="K10121" s="155" t="str">
        <f>IF(Proc[[#This Row],[Author]]="Marcela Urrego",VLOOKUP(LEFT(Proc[[#This Row],[Requested]],1),Table3[#All],2,0),VLOOKUP(Proc[[#This Row],[Author]],Table4[],2,0))</f>
        <v>HC</v>
      </c>
      <c r="L10121" s="155" t="s">
        <v>7801</v>
      </c>
      <c r="M10121" s="140">
        <v>46106</v>
      </c>
      <c r="N10121" s="140"/>
      <c r="O10121" s="140"/>
      <c r="P10121" s="140" t="str">
        <f ca="1">IF(Proc[[#This Row],[DaysAgeing]]&gt;5,"yep","on track")</f>
        <v>yep</v>
      </c>
      <c r="Q10121" s="2">
        <f ca="1">IF(Proc[[#This Row],[DateClosed]]="",ABS(NETWORKDAYS(Proc[[#This Row],[DateOpened]],TODAY()))-1,ABS(NETWORKDAYS(Proc[[#This Row],[DateOpened]],Proc[[#This Row],[DateClosed]]))-1)</f>
        <v>7</v>
      </c>
      <c r="R10121" s="140" t="s">
        <v>476</v>
      </c>
      <c r="S10121" s="155"/>
      <c r="T10121" s="155"/>
    </row>
    <row r="10122" spans="1:20" hidden="1">
      <c r="A10122" s="156" t="s">
        <v>11874</v>
      </c>
      <c r="B10122" s="155" t="str">
        <f>IFERROR(VLOOKUP(Proc[[#This Row],[App]],Table2[],3,0),"open")</f>
        <v>ok</v>
      </c>
      <c r="C10122" s="156" t="s">
        <v>369</v>
      </c>
      <c r="D10122" t="s">
        <v>12385</v>
      </c>
      <c r="E10122" t="s">
        <v>11699</v>
      </c>
      <c r="F10122" s="155" t="s">
        <v>11699</v>
      </c>
      <c r="G10122" s="156" t="s">
        <v>400</v>
      </c>
      <c r="H10122" s="155" t="str">
        <f>IF(Proc[[#This Row],[type]]="LFF (MDG-F)",MID(Proc[[#This Row],[Obj]],13,10),"")</f>
        <v/>
      </c>
      <c r="I10122" s="156"/>
      <c r="J10122" s="155" t="b">
        <f>Proc[[#This Row],[Requested]]=Proc[[#This Row],[CurrentParent]]</f>
        <v>1</v>
      </c>
      <c r="K10122" s="155" t="str">
        <f>IF(Proc[[#This Row],[Author]]="Marcela Urrego",VLOOKUP(LEFT(Proc[[#This Row],[Requested]],1),Table3[#All],2,0),VLOOKUP(Proc[[#This Row],[Author]],Table4[],2,0))</f>
        <v>HC</v>
      </c>
      <c r="L10122" s="155" t="s">
        <v>7801</v>
      </c>
      <c r="M10122" s="140">
        <v>46106</v>
      </c>
      <c r="N10122" s="140"/>
      <c r="O10122" s="140"/>
      <c r="P10122" s="140" t="str">
        <f ca="1">IF(Proc[[#This Row],[DaysAgeing]]&gt;5,"yep","on track")</f>
        <v>yep</v>
      </c>
      <c r="Q10122" s="2">
        <f ca="1">IF(Proc[[#This Row],[DateClosed]]="",ABS(NETWORKDAYS(Proc[[#This Row],[DateOpened]],TODAY()))-1,ABS(NETWORKDAYS(Proc[[#This Row],[DateOpened]],Proc[[#This Row],[DateClosed]]))-1)</f>
        <v>7</v>
      </c>
      <c r="R10122" s="140" t="s">
        <v>476</v>
      </c>
      <c r="S10122" s="155"/>
      <c r="T10122" s="155"/>
    </row>
    <row r="10123" spans="1:20" hidden="1">
      <c r="A10123" s="156" t="s">
        <v>11874</v>
      </c>
      <c r="B10123" s="155" t="str">
        <f>IFERROR(VLOOKUP(Proc[[#This Row],[App]],Table2[],3,0),"open")</f>
        <v>ok</v>
      </c>
      <c r="C10123" s="156" t="s">
        <v>369</v>
      </c>
      <c r="D10123" t="s">
        <v>12386</v>
      </c>
      <c r="E10123" t="s">
        <v>11699</v>
      </c>
      <c r="F10123" s="155" t="s">
        <v>11699</v>
      </c>
      <c r="G10123" s="156" t="s">
        <v>400</v>
      </c>
      <c r="H10123" s="155" t="str">
        <f>IF(Proc[[#This Row],[type]]="LFF (MDG-F)",MID(Proc[[#This Row],[Obj]],13,10),"")</f>
        <v/>
      </c>
      <c r="I10123" s="156"/>
      <c r="J10123" s="155" t="b">
        <f>Proc[[#This Row],[Requested]]=Proc[[#This Row],[CurrentParent]]</f>
        <v>1</v>
      </c>
      <c r="K10123" s="155" t="str">
        <f>IF(Proc[[#This Row],[Author]]="Marcela Urrego",VLOOKUP(LEFT(Proc[[#This Row],[Requested]],1),Table3[#All],2,0),VLOOKUP(Proc[[#This Row],[Author]],Table4[],2,0))</f>
        <v>HC</v>
      </c>
      <c r="L10123" s="155" t="s">
        <v>7801</v>
      </c>
      <c r="M10123" s="140">
        <v>46106</v>
      </c>
      <c r="N10123" s="140"/>
      <c r="O10123" s="140"/>
      <c r="P10123" s="140" t="str">
        <f ca="1">IF(Proc[[#This Row],[DaysAgeing]]&gt;5,"yep","on track")</f>
        <v>yep</v>
      </c>
      <c r="Q10123" s="2">
        <f ca="1">IF(Proc[[#This Row],[DateClosed]]="",ABS(NETWORKDAYS(Proc[[#This Row],[DateOpened]],TODAY()))-1,ABS(NETWORKDAYS(Proc[[#This Row],[DateOpened]],Proc[[#This Row],[DateClosed]]))-1)</f>
        <v>7</v>
      </c>
      <c r="R10123" s="140" t="s">
        <v>476</v>
      </c>
      <c r="S10123" s="155"/>
      <c r="T10123" s="155"/>
    </row>
    <row r="10124" spans="1:20" hidden="1">
      <c r="A10124" s="156" t="s">
        <v>11874</v>
      </c>
      <c r="B10124" s="155" t="str">
        <f>IFERROR(VLOOKUP(Proc[[#This Row],[App]],Table2[],3,0),"open")</f>
        <v>ok</v>
      </c>
      <c r="C10124" s="156" t="s">
        <v>369</v>
      </c>
      <c r="D10124" t="s">
        <v>12387</v>
      </c>
      <c r="E10124" t="s">
        <v>11699</v>
      </c>
      <c r="F10124" s="155" t="s">
        <v>11699</v>
      </c>
      <c r="G10124" s="156" t="s">
        <v>400</v>
      </c>
      <c r="H10124" s="155" t="str">
        <f>IF(Proc[[#This Row],[type]]="LFF (MDG-F)",MID(Proc[[#This Row],[Obj]],13,10),"")</f>
        <v/>
      </c>
      <c r="I10124" s="156"/>
      <c r="J10124" s="155" t="b">
        <f>Proc[[#This Row],[Requested]]=Proc[[#This Row],[CurrentParent]]</f>
        <v>1</v>
      </c>
      <c r="K10124" s="155" t="str">
        <f>IF(Proc[[#This Row],[Author]]="Marcela Urrego",VLOOKUP(LEFT(Proc[[#This Row],[Requested]],1),Table3[#All],2,0),VLOOKUP(Proc[[#This Row],[Author]],Table4[],2,0))</f>
        <v>HC</v>
      </c>
      <c r="L10124" s="155" t="s">
        <v>7801</v>
      </c>
      <c r="M10124" s="140">
        <v>46106</v>
      </c>
      <c r="N10124" s="140"/>
      <c r="O10124" s="140"/>
      <c r="P10124" s="140" t="str">
        <f ca="1">IF(Proc[[#This Row],[DaysAgeing]]&gt;5,"yep","on track")</f>
        <v>yep</v>
      </c>
      <c r="Q10124" s="2">
        <f ca="1">IF(Proc[[#This Row],[DateClosed]]="",ABS(NETWORKDAYS(Proc[[#This Row],[DateOpened]],TODAY()))-1,ABS(NETWORKDAYS(Proc[[#This Row],[DateOpened]],Proc[[#This Row],[DateClosed]]))-1)</f>
        <v>7</v>
      </c>
      <c r="R10124" s="140" t="s">
        <v>476</v>
      </c>
      <c r="S10124" s="155"/>
      <c r="T10124" s="155"/>
    </row>
    <row r="10125" spans="1:20" hidden="1">
      <c r="A10125" s="156" t="s">
        <v>11874</v>
      </c>
      <c r="B10125" s="155" t="str">
        <f>IFERROR(VLOOKUP(Proc[[#This Row],[App]],Table2[],3,0),"open")</f>
        <v>ok</v>
      </c>
      <c r="C10125" s="156" t="s">
        <v>369</v>
      </c>
      <c r="D10125" t="s">
        <v>12388</v>
      </c>
      <c r="E10125" t="s">
        <v>11699</v>
      </c>
      <c r="F10125" s="155" t="s">
        <v>11699</v>
      </c>
      <c r="G10125" s="156" t="s">
        <v>400</v>
      </c>
      <c r="H10125" s="155" t="str">
        <f>IF(Proc[[#This Row],[type]]="LFF (MDG-F)",MID(Proc[[#This Row],[Obj]],13,10),"")</f>
        <v/>
      </c>
      <c r="I10125" s="156"/>
      <c r="J10125" s="155" t="b">
        <f>Proc[[#This Row],[Requested]]=Proc[[#This Row],[CurrentParent]]</f>
        <v>1</v>
      </c>
      <c r="K10125" s="155" t="str">
        <f>IF(Proc[[#This Row],[Author]]="Marcela Urrego",VLOOKUP(LEFT(Proc[[#This Row],[Requested]],1),Table3[#All],2,0),VLOOKUP(Proc[[#This Row],[Author]],Table4[],2,0))</f>
        <v>HC</v>
      </c>
      <c r="L10125" s="155" t="s">
        <v>7801</v>
      </c>
      <c r="M10125" s="140">
        <v>46106</v>
      </c>
      <c r="N10125" s="140"/>
      <c r="O10125" s="140"/>
      <c r="P10125" s="140" t="str">
        <f ca="1">IF(Proc[[#This Row],[DaysAgeing]]&gt;5,"yep","on track")</f>
        <v>yep</v>
      </c>
      <c r="Q10125" s="2">
        <f ca="1">IF(Proc[[#This Row],[DateClosed]]="",ABS(NETWORKDAYS(Proc[[#This Row],[DateOpened]],TODAY()))-1,ABS(NETWORKDAYS(Proc[[#This Row],[DateOpened]],Proc[[#This Row],[DateClosed]]))-1)</f>
        <v>7</v>
      </c>
      <c r="R10125" s="140" t="s">
        <v>476</v>
      </c>
      <c r="S10125" s="155"/>
      <c r="T10125" s="155"/>
    </row>
    <row r="10126" spans="1:20" hidden="1">
      <c r="A10126" s="156" t="s">
        <v>11874</v>
      </c>
      <c r="B10126" s="155" t="str">
        <f>IFERROR(VLOOKUP(Proc[[#This Row],[App]],Table2[],3,0),"open")</f>
        <v>ok</v>
      </c>
      <c r="C10126" s="156" t="s">
        <v>369</v>
      </c>
      <c r="D10126" t="s">
        <v>12389</v>
      </c>
      <c r="E10126" t="s">
        <v>11699</v>
      </c>
      <c r="F10126" s="155" t="s">
        <v>11699</v>
      </c>
      <c r="G10126" s="156" t="s">
        <v>400</v>
      </c>
      <c r="H10126" s="155" t="str">
        <f>IF(Proc[[#This Row],[type]]="LFF (MDG-F)",MID(Proc[[#This Row],[Obj]],13,10),"")</f>
        <v/>
      </c>
      <c r="I10126" s="156"/>
      <c r="J10126" s="155" t="b">
        <f>Proc[[#This Row],[Requested]]=Proc[[#This Row],[CurrentParent]]</f>
        <v>1</v>
      </c>
      <c r="K10126" s="155" t="str">
        <f>IF(Proc[[#This Row],[Author]]="Marcela Urrego",VLOOKUP(LEFT(Proc[[#This Row],[Requested]],1),Table3[#All],2,0),VLOOKUP(Proc[[#This Row],[Author]],Table4[],2,0))</f>
        <v>HC</v>
      </c>
      <c r="L10126" s="155" t="s">
        <v>7801</v>
      </c>
      <c r="M10126" s="140">
        <v>46106</v>
      </c>
      <c r="N10126" s="140"/>
      <c r="O10126" s="140"/>
      <c r="P10126" s="140" t="str">
        <f ca="1">IF(Proc[[#This Row],[DaysAgeing]]&gt;5,"yep","on track")</f>
        <v>yep</v>
      </c>
      <c r="Q10126" s="2">
        <f ca="1">IF(Proc[[#This Row],[DateClosed]]="",ABS(NETWORKDAYS(Proc[[#This Row],[DateOpened]],TODAY()))-1,ABS(NETWORKDAYS(Proc[[#This Row],[DateOpened]],Proc[[#This Row],[DateClosed]]))-1)</f>
        <v>7</v>
      </c>
      <c r="R10126" s="140" t="s">
        <v>476</v>
      </c>
      <c r="S10126" s="155"/>
      <c r="T10126" s="155"/>
    </row>
    <row r="10127" spans="1:20" hidden="1">
      <c r="A10127" s="156" t="s">
        <v>11874</v>
      </c>
      <c r="B10127" s="155" t="str">
        <f>IFERROR(VLOOKUP(Proc[[#This Row],[App]],Table2[],3,0),"open")</f>
        <v>ok</v>
      </c>
      <c r="C10127" s="156" t="s">
        <v>369</v>
      </c>
      <c r="D10127" t="s">
        <v>12390</v>
      </c>
      <c r="E10127" t="s">
        <v>11699</v>
      </c>
      <c r="F10127" s="155" t="s">
        <v>11699</v>
      </c>
      <c r="G10127" s="156" t="s">
        <v>400</v>
      </c>
      <c r="H10127" s="155" t="str">
        <f>IF(Proc[[#This Row],[type]]="LFF (MDG-F)",MID(Proc[[#This Row],[Obj]],13,10),"")</f>
        <v/>
      </c>
      <c r="I10127" s="156"/>
      <c r="J10127" s="155" t="b">
        <f>Proc[[#This Row],[Requested]]=Proc[[#This Row],[CurrentParent]]</f>
        <v>1</v>
      </c>
      <c r="K10127" s="155" t="str">
        <f>IF(Proc[[#This Row],[Author]]="Marcela Urrego",VLOOKUP(LEFT(Proc[[#This Row],[Requested]],1),Table3[#All],2,0),VLOOKUP(Proc[[#This Row],[Author]],Table4[],2,0))</f>
        <v>HC</v>
      </c>
      <c r="L10127" s="155" t="s">
        <v>7801</v>
      </c>
      <c r="M10127" s="140">
        <v>46106</v>
      </c>
      <c r="N10127" s="140"/>
      <c r="O10127" s="140"/>
      <c r="P10127" s="140" t="str">
        <f ca="1">IF(Proc[[#This Row],[DaysAgeing]]&gt;5,"yep","on track")</f>
        <v>yep</v>
      </c>
      <c r="Q10127" s="2">
        <f ca="1">IF(Proc[[#This Row],[DateClosed]]="",ABS(NETWORKDAYS(Proc[[#This Row],[DateOpened]],TODAY()))-1,ABS(NETWORKDAYS(Proc[[#This Row],[DateOpened]],Proc[[#This Row],[DateClosed]]))-1)</f>
        <v>7</v>
      </c>
      <c r="R10127" s="140" t="s">
        <v>476</v>
      </c>
      <c r="S10127" s="155"/>
      <c r="T10127" s="155"/>
    </row>
    <row r="10128" spans="1:20" hidden="1">
      <c r="A10128" s="156" t="s">
        <v>11874</v>
      </c>
      <c r="B10128" s="155" t="str">
        <f>IFERROR(VLOOKUP(Proc[[#This Row],[App]],Table2[],3,0),"open")</f>
        <v>ok</v>
      </c>
      <c r="C10128" s="156" t="s">
        <v>369</v>
      </c>
      <c r="D10128" t="s">
        <v>12391</v>
      </c>
      <c r="E10128" t="s">
        <v>11699</v>
      </c>
      <c r="F10128" s="155" t="s">
        <v>11699</v>
      </c>
      <c r="G10128" s="156" t="s">
        <v>400</v>
      </c>
      <c r="H10128" s="155" t="str">
        <f>IF(Proc[[#This Row],[type]]="LFF (MDG-F)",MID(Proc[[#This Row],[Obj]],13,10),"")</f>
        <v/>
      </c>
      <c r="I10128" s="156"/>
      <c r="J10128" s="155" t="b">
        <f>Proc[[#This Row],[Requested]]=Proc[[#This Row],[CurrentParent]]</f>
        <v>1</v>
      </c>
      <c r="K10128" s="155" t="str">
        <f>IF(Proc[[#This Row],[Author]]="Marcela Urrego",VLOOKUP(LEFT(Proc[[#This Row],[Requested]],1),Table3[#All],2,0),VLOOKUP(Proc[[#This Row],[Author]],Table4[],2,0))</f>
        <v>HC</v>
      </c>
      <c r="L10128" s="155" t="s">
        <v>7801</v>
      </c>
      <c r="M10128" s="140">
        <v>46106</v>
      </c>
      <c r="N10128" s="140"/>
      <c r="O10128" s="140"/>
      <c r="P10128" s="140" t="str">
        <f ca="1">IF(Proc[[#This Row],[DaysAgeing]]&gt;5,"yep","on track")</f>
        <v>yep</v>
      </c>
      <c r="Q10128" s="2">
        <f ca="1">IF(Proc[[#This Row],[DateClosed]]="",ABS(NETWORKDAYS(Proc[[#This Row],[DateOpened]],TODAY()))-1,ABS(NETWORKDAYS(Proc[[#This Row],[DateOpened]],Proc[[#This Row],[DateClosed]]))-1)</f>
        <v>7</v>
      </c>
      <c r="R10128" s="140" t="s">
        <v>476</v>
      </c>
      <c r="S10128" s="155"/>
      <c r="T10128" s="155"/>
    </row>
    <row r="10129" spans="1:20" hidden="1">
      <c r="A10129" s="156" t="s">
        <v>11874</v>
      </c>
      <c r="B10129" s="155" t="str">
        <f>IFERROR(VLOOKUP(Proc[[#This Row],[App]],Table2[],3,0),"open")</f>
        <v>ok</v>
      </c>
      <c r="C10129" s="156" t="s">
        <v>369</v>
      </c>
      <c r="D10129" t="s">
        <v>12392</v>
      </c>
      <c r="E10129" t="s">
        <v>11699</v>
      </c>
      <c r="F10129" s="155" t="s">
        <v>11699</v>
      </c>
      <c r="G10129" s="156" t="s">
        <v>400</v>
      </c>
      <c r="H10129" s="155" t="str">
        <f>IF(Proc[[#This Row],[type]]="LFF (MDG-F)",MID(Proc[[#This Row],[Obj]],13,10),"")</f>
        <v/>
      </c>
      <c r="I10129" s="156"/>
      <c r="J10129" s="155" t="b">
        <f>Proc[[#This Row],[Requested]]=Proc[[#This Row],[CurrentParent]]</f>
        <v>1</v>
      </c>
      <c r="K10129" s="155" t="str">
        <f>IF(Proc[[#This Row],[Author]]="Marcela Urrego",VLOOKUP(LEFT(Proc[[#This Row],[Requested]],1),Table3[#All],2,0),VLOOKUP(Proc[[#This Row],[Author]],Table4[],2,0))</f>
        <v>HC</v>
      </c>
      <c r="L10129" s="155" t="s">
        <v>7801</v>
      </c>
      <c r="M10129" s="140">
        <v>46106</v>
      </c>
      <c r="N10129" s="140"/>
      <c r="O10129" s="140"/>
      <c r="P10129" s="140" t="str">
        <f ca="1">IF(Proc[[#This Row],[DaysAgeing]]&gt;5,"yep","on track")</f>
        <v>yep</v>
      </c>
      <c r="Q10129" s="2">
        <f ca="1">IF(Proc[[#This Row],[DateClosed]]="",ABS(NETWORKDAYS(Proc[[#This Row],[DateOpened]],TODAY()))-1,ABS(NETWORKDAYS(Proc[[#This Row],[DateOpened]],Proc[[#This Row],[DateClosed]]))-1)</f>
        <v>7</v>
      </c>
      <c r="R10129" s="140" t="s">
        <v>476</v>
      </c>
      <c r="S10129" s="155"/>
      <c r="T10129" s="155"/>
    </row>
    <row r="10130" spans="1:20" hidden="1">
      <c r="A10130" s="156" t="s">
        <v>11874</v>
      </c>
      <c r="B10130" s="155" t="str">
        <f>IFERROR(VLOOKUP(Proc[[#This Row],[App]],Table2[],3,0),"open")</f>
        <v>ok</v>
      </c>
      <c r="C10130" s="156" t="s">
        <v>369</v>
      </c>
      <c r="D10130" t="s">
        <v>12393</v>
      </c>
      <c r="E10130" t="s">
        <v>11699</v>
      </c>
      <c r="F10130" s="155" t="s">
        <v>11699</v>
      </c>
      <c r="G10130" s="156" t="s">
        <v>400</v>
      </c>
      <c r="H10130" s="155" t="str">
        <f>IF(Proc[[#This Row],[type]]="LFF (MDG-F)",MID(Proc[[#This Row],[Obj]],13,10),"")</f>
        <v/>
      </c>
      <c r="I10130" s="156"/>
      <c r="J10130" s="155" t="b">
        <f>Proc[[#This Row],[Requested]]=Proc[[#This Row],[CurrentParent]]</f>
        <v>1</v>
      </c>
      <c r="K10130" s="155" t="str">
        <f>IF(Proc[[#This Row],[Author]]="Marcela Urrego",VLOOKUP(LEFT(Proc[[#This Row],[Requested]],1),Table3[#All],2,0),VLOOKUP(Proc[[#This Row],[Author]],Table4[],2,0))</f>
        <v>HC</v>
      </c>
      <c r="L10130" s="155" t="s">
        <v>7801</v>
      </c>
      <c r="M10130" s="140">
        <v>46106</v>
      </c>
      <c r="N10130" s="140"/>
      <c r="O10130" s="140"/>
      <c r="P10130" s="140" t="str">
        <f ca="1">IF(Proc[[#This Row],[DaysAgeing]]&gt;5,"yep","on track")</f>
        <v>yep</v>
      </c>
      <c r="Q10130" s="2">
        <f ca="1">IF(Proc[[#This Row],[DateClosed]]="",ABS(NETWORKDAYS(Proc[[#This Row],[DateOpened]],TODAY()))-1,ABS(NETWORKDAYS(Proc[[#This Row],[DateOpened]],Proc[[#This Row],[DateClosed]]))-1)</f>
        <v>7</v>
      </c>
      <c r="R10130" s="140" t="s">
        <v>476</v>
      </c>
      <c r="S10130" s="155"/>
      <c r="T10130" s="155"/>
    </row>
    <row r="10131" spans="1:20" hidden="1">
      <c r="A10131" s="156" t="s">
        <v>11874</v>
      </c>
      <c r="B10131" s="155" t="str">
        <f>IFERROR(VLOOKUP(Proc[[#This Row],[App]],Table2[],3,0),"open")</f>
        <v>ok</v>
      </c>
      <c r="C10131" s="156" t="s">
        <v>369</v>
      </c>
      <c r="D10131" t="s">
        <v>12394</v>
      </c>
      <c r="E10131" t="s">
        <v>11699</v>
      </c>
      <c r="F10131" s="155" t="s">
        <v>11699</v>
      </c>
      <c r="G10131" s="156" t="s">
        <v>400</v>
      </c>
      <c r="H10131" s="155" t="str">
        <f>IF(Proc[[#This Row],[type]]="LFF (MDG-F)",MID(Proc[[#This Row],[Obj]],13,10),"")</f>
        <v/>
      </c>
      <c r="I10131" s="156"/>
      <c r="J10131" s="155" t="b">
        <f>Proc[[#This Row],[Requested]]=Proc[[#This Row],[CurrentParent]]</f>
        <v>1</v>
      </c>
      <c r="K10131" s="155" t="str">
        <f>IF(Proc[[#This Row],[Author]]="Marcela Urrego",VLOOKUP(LEFT(Proc[[#This Row],[Requested]],1),Table3[#All],2,0),VLOOKUP(Proc[[#This Row],[Author]],Table4[],2,0))</f>
        <v>HC</v>
      </c>
      <c r="L10131" s="155" t="s">
        <v>7801</v>
      </c>
      <c r="M10131" s="140">
        <v>46106</v>
      </c>
      <c r="N10131" s="140"/>
      <c r="O10131" s="140"/>
      <c r="P10131" s="140" t="str">
        <f ca="1">IF(Proc[[#This Row],[DaysAgeing]]&gt;5,"yep","on track")</f>
        <v>yep</v>
      </c>
      <c r="Q10131" s="2">
        <f ca="1">IF(Proc[[#This Row],[DateClosed]]="",ABS(NETWORKDAYS(Proc[[#This Row],[DateOpened]],TODAY()))-1,ABS(NETWORKDAYS(Proc[[#This Row],[DateOpened]],Proc[[#This Row],[DateClosed]]))-1)</f>
        <v>7</v>
      </c>
      <c r="R10131" s="140" t="s">
        <v>476</v>
      </c>
      <c r="S10131" s="155"/>
      <c r="T10131" s="155"/>
    </row>
    <row r="10132" spans="1:20" hidden="1">
      <c r="A10132" s="156" t="s">
        <v>11874</v>
      </c>
      <c r="B10132" s="155" t="str">
        <f>IFERROR(VLOOKUP(Proc[[#This Row],[App]],Table2[],3,0),"open")</f>
        <v>ok</v>
      </c>
      <c r="C10132" s="156" t="s">
        <v>369</v>
      </c>
      <c r="D10132" t="s">
        <v>12395</v>
      </c>
      <c r="E10132" t="s">
        <v>11699</v>
      </c>
      <c r="F10132" s="155" t="s">
        <v>11699</v>
      </c>
      <c r="G10132" s="156" t="s">
        <v>400</v>
      </c>
      <c r="H10132" s="155" t="str">
        <f>IF(Proc[[#This Row],[type]]="LFF (MDG-F)",MID(Proc[[#This Row],[Obj]],13,10),"")</f>
        <v/>
      </c>
      <c r="I10132" s="156"/>
      <c r="J10132" s="155" t="b">
        <f>Proc[[#This Row],[Requested]]=Proc[[#This Row],[CurrentParent]]</f>
        <v>1</v>
      </c>
      <c r="K10132" s="155" t="str">
        <f>IF(Proc[[#This Row],[Author]]="Marcela Urrego",VLOOKUP(LEFT(Proc[[#This Row],[Requested]],1),Table3[#All],2,0),VLOOKUP(Proc[[#This Row],[Author]],Table4[],2,0))</f>
        <v>HC</v>
      </c>
      <c r="L10132" s="155" t="s">
        <v>7801</v>
      </c>
      <c r="M10132" s="140">
        <v>46106</v>
      </c>
      <c r="N10132" s="140"/>
      <c r="O10132" s="140"/>
      <c r="P10132" s="140" t="str">
        <f ca="1">IF(Proc[[#This Row],[DaysAgeing]]&gt;5,"yep","on track")</f>
        <v>yep</v>
      </c>
      <c r="Q10132" s="2">
        <f ca="1">IF(Proc[[#This Row],[DateClosed]]="",ABS(NETWORKDAYS(Proc[[#This Row],[DateOpened]],TODAY()))-1,ABS(NETWORKDAYS(Proc[[#This Row],[DateOpened]],Proc[[#This Row],[DateClosed]]))-1)</f>
        <v>7</v>
      </c>
      <c r="R10132" s="140" t="s">
        <v>476</v>
      </c>
      <c r="S10132" s="155"/>
      <c r="T10132" s="155"/>
    </row>
    <row r="10133" spans="1:20" hidden="1">
      <c r="A10133" s="156" t="s">
        <v>11874</v>
      </c>
      <c r="B10133" s="155" t="str">
        <f>IFERROR(VLOOKUP(Proc[[#This Row],[App]],Table2[],3,0),"open")</f>
        <v>ok</v>
      </c>
      <c r="C10133" s="156" t="s">
        <v>369</v>
      </c>
      <c r="D10133" t="s">
        <v>12396</v>
      </c>
      <c r="E10133" t="s">
        <v>11699</v>
      </c>
      <c r="F10133" s="155" t="s">
        <v>11699</v>
      </c>
      <c r="G10133" s="156" t="s">
        <v>400</v>
      </c>
      <c r="H10133" s="155" t="str">
        <f>IF(Proc[[#This Row],[type]]="LFF (MDG-F)",MID(Proc[[#This Row],[Obj]],13,10),"")</f>
        <v/>
      </c>
      <c r="I10133" s="156"/>
      <c r="J10133" s="155" t="b">
        <f>Proc[[#This Row],[Requested]]=Proc[[#This Row],[CurrentParent]]</f>
        <v>1</v>
      </c>
      <c r="K10133" s="155" t="str">
        <f>IF(Proc[[#This Row],[Author]]="Marcela Urrego",VLOOKUP(LEFT(Proc[[#This Row],[Requested]],1),Table3[#All],2,0),VLOOKUP(Proc[[#This Row],[Author]],Table4[],2,0))</f>
        <v>HC</v>
      </c>
      <c r="L10133" s="155" t="s">
        <v>7801</v>
      </c>
      <c r="M10133" s="140">
        <v>46106</v>
      </c>
      <c r="N10133" s="140"/>
      <c r="O10133" s="140"/>
      <c r="P10133" s="140" t="str">
        <f ca="1">IF(Proc[[#This Row],[DaysAgeing]]&gt;5,"yep","on track")</f>
        <v>yep</v>
      </c>
      <c r="Q10133" s="2">
        <f ca="1">IF(Proc[[#This Row],[DateClosed]]="",ABS(NETWORKDAYS(Proc[[#This Row],[DateOpened]],TODAY()))-1,ABS(NETWORKDAYS(Proc[[#This Row],[DateOpened]],Proc[[#This Row],[DateClosed]]))-1)</f>
        <v>7</v>
      </c>
      <c r="R10133" s="140" t="s">
        <v>476</v>
      </c>
      <c r="S10133" s="155"/>
      <c r="T10133" s="155"/>
    </row>
    <row r="10134" spans="1:20" hidden="1">
      <c r="A10134" s="156" t="s">
        <v>11874</v>
      </c>
      <c r="B10134" s="155" t="str">
        <f>IFERROR(VLOOKUP(Proc[[#This Row],[App]],Table2[],3,0),"open")</f>
        <v>ok</v>
      </c>
      <c r="C10134" s="156" t="s">
        <v>369</v>
      </c>
      <c r="D10134" t="s">
        <v>12397</v>
      </c>
      <c r="E10134" t="s">
        <v>11699</v>
      </c>
      <c r="F10134" s="155" t="s">
        <v>11699</v>
      </c>
      <c r="G10134" s="156" t="s">
        <v>400</v>
      </c>
      <c r="H10134" s="155" t="str">
        <f>IF(Proc[[#This Row],[type]]="LFF (MDG-F)",MID(Proc[[#This Row],[Obj]],13,10),"")</f>
        <v/>
      </c>
      <c r="I10134" s="156"/>
      <c r="J10134" s="155" t="b">
        <f>Proc[[#This Row],[Requested]]=Proc[[#This Row],[CurrentParent]]</f>
        <v>1</v>
      </c>
      <c r="K10134" s="155" t="str">
        <f>IF(Proc[[#This Row],[Author]]="Marcela Urrego",VLOOKUP(LEFT(Proc[[#This Row],[Requested]],1),Table3[#All],2,0),VLOOKUP(Proc[[#This Row],[Author]],Table4[],2,0))</f>
        <v>HC</v>
      </c>
      <c r="L10134" s="155" t="s">
        <v>7801</v>
      </c>
      <c r="M10134" s="140">
        <v>46106</v>
      </c>
      <c r="N10134" s="140"/>
      <c r="O10134" s="140"/>
      <c r="P10134" s="140" t="str">
        <f ca="1">IF(Proc[[#This Row],[DaysAgeing]]&gt;5,"yep","on track")</f>
        <v>yep</v>
      </c>
      <c r="Q10134" s="2">
        <f ca="1">IF(Proc[[#This Row],[DateClosed]]="",ABS(NETWORKDAYS(Proc[[#This Row],[DateOpened]],TODAY()))-1,ABS(NETWORKDAYS(Proc[[#This Row],[DateOpened]],Proc[[#This Row],[DateClosed]]))-1)</f>
        <v>7</v>
      </c>
      <c r="R10134" s="140" t="s">
        <v>476</v>
      </c>
      <c r="S10134" s="155"/>
      <c r="T10134" s="155"/>
    </row>
    <row r="10135" spans="1:20" hidden="1">
      <c r="A10135" s="156" t="s">
        <v>11874</v>
      </c>
      <c r="B10135" s="155" t="str">
        <f>IFERROR(VLOOKUP(Proc[[#This Row],[App]],Table2[],3,0),"open")</f>
        <v>ok</v>
      </c>
      <c r="C10135" s="156" t="s">
        <v>369</v>
      </c>
      <c r="D10135" t="s">
        <v>12398</v>
      </c>
      <c r="E10135" t="s">
        <v>11699</v>
      </c>
      <c r="F10135" s="155" t="s">
        <v>11699</v>
      </c>
      <c r="G10135" s="156" t="s">
        <v>400</v>
      </c>
      <c r="H10135" s="155" t="str">
        <f>IF(Proc[[#This Row],[type]]="LFF (MDG-F)",MID(Proc[[#This Row],[Obj]],13,10),"")</f>
        <v/>
      </c>
      <c r="I10135" s="156"/>
      <c r="J10135" s="155" t="b">
        <f>Proc[[#This Row],[Requested]]=Proc[[#This Row],[CurrentParent]]</f>
        <v>1</v>
      </c>
      <c r="K10135" s="155" t="str">
        <f>IF(Proc[[#This Row],[Author]]="Marcela Urrego",VLOOKUP(LEFT(Proc[[#This Row],[Requested]],1),Table3[#All],2,0),VLOOKUP(Proc[[#This Row],[Author]],Table4[],2,0))</f>
        <v>HC</v>
      </c>
      <c r="L10135" s="155" t="s">
        <v>7801</v>
      </c>
      <c r="M10135" s="140">
        <v>46106</v>
      </c>
      <c r="N10135" s="140"/>
      <c r="O10135" s="140"/>
      <c r="P10135" s="140" t="str">
        <f ca="1">IF(Proc[[#This Row],[DaysAgeing]]&gt;5,"yep","on track")</f>
        <v>yep</v>
      </c>
      <c r="Q10135" s="2">
        <f ca="1">IF(Proc[[#This Row],[DateClosed]]="",ABS(NETWORKDAYS(Proc[[#This Row],[DateOpened]],TODAY()))-1,ABS(NETWORKDAYS(Proc[[#This Row],[DateOpened]],Proc[[#This Row],[DateClosed]]))-1)</f>
        <v>7</v>
      </c>
      <c r="R10135" s="140" t="s">
        <v>476</v>
      </c>
      <c r="S10135" s="155"/>
      <c r="T10135" s="155"/>
    </row>
    <row r="10136" spans="1:20" hidden="1">
      <c r="A10136" s="156" t="s">
        <v>11874</v>
      </c>
      <c r="B10136" s="155" t="str">
        <f>IFERROR(VLOOKUP(Proc[[#This Row],[App]],Table2[],3,0),"open")</f>
        <v>ok</v>
      </c>
      <c r="C10136" s="156" t="s">
        <v>369</v>
      </c>
      <c r="D10136" t="s">
        <v>12399</v>
      </c>
      <c r="E10136" t="s">
        <v>11699</v>
      </c>
      <c r="F10136" s="155" t="s">
        <v>11699</v>
      </c>
      <c r="G10136" s="156" t="s">
        <v>400</v>
      </c>
      <c r="H10136" s="155" t="str">
        <f>IF(Proc[[#This Row],[type]]="LFF (MDG-F)",MID(Proc[[#This Row],[Obj]],13,10),"")</f>
        <v/>
      </c>
      <c r="I10136" s="156"/>
      <c r="J10136" s="155" t="b">
        <f>Proc[[#This Row],[Requested]]=Proc[[#This Row],[CurrentParent]]</f>
        <v>1</v>
      </c>
      <c r="K10136" s="155" t="str">
        <f>IF(Proc[[#This Row],[Author]]="Marcela Urrego",VLOOKUP(LEFT(Proc[[#This Row],[Requested]],1),Table3[#All],2,0),VLOOKUP(Proc[[#This Row],[Author]],Table4[],2,0))</f>
        <v>HC</v>
      </c>
      <c r="L10136" s="155" t="s">
        <v>7801</v>
      </c>
      <c r="M10136" s="140">
        <v>46106</v>
      </c>
      <c r="N10136" s="140"/>
      <c r="O10136" s="140"/>
      <c r="P10136" s="140" t="str">
        <f ca="1">IF(Proc[[#This Row],[DaysAgeing]]&gt;5,"yep","on track")</f>
        <v>yep</v>
      </c>
      <c r="Q10136" s="2">
        <f ca="1">IF(Proc[[#This Row],[DateClosed]]="",ABS(NETWORKDAYS(Proc[[#This Row],[DateOpened]],TODAY()))-1,ABS(NETWORKDAYS(Proc[[#This Row],[DateOpened]],Proc[[#This Row],[DateClosed]]))-1)</f>
        <v>7</v>
      </c>
      <c r="R10136" s="140" t="s">
        <v>476</v>
      </c>
      <c r="S10136" s="155"/>
      <c r="T10136" s="155"/>
    </row>
    <row r="10137" spans="1:20" hidden="1">
      <c r="A10137" s="156" t="s">
        <v>11874</v>
      </c>
      <c r="B10137" s="155" t="str">
        <f>IFERROR(VLOOKUP(Proc[[#This Row],[App]],Table2[],3,0),"open")</f>
        <v>ok</v>
      </c>
      <c r="C10137" s="156" t="s">
        <v>369</v>
      </c>
      <c r="D10137" t="s">
        <v>12400</v>
      </c>
      <c r="E10137" t="s">
        <v>11699</v>
      </c>
      <c r="F10137" s="155" t="s">
        <v>11699</v>
      </c>
      <c r="G10137" s="156" t="s">
        <v>400</v>
      </c>
      <c r="H10137" s="155" t="str">
        <f>IF(Proc[[#This Row],[type]]="LFF (MDG-F)",MID(Proc[[#This Row],[Obj]],13,10),"")</f>
        <v/>
      </c>
      <c r="I10137" s="156"/>
      <c r="J10137" s="155" t="b">
        <f>Proc[[#This Row],[Requested]]=Proc[[#This Row],[CurrentParent]]</f>
        <v>1</v>
      </c>
      <c r="K10137" s="155" t="str">
        <f>IF(Proc[[#This Row],[Author]]="Marcela Urrego",VLOOKUP(LEFT(Proc[[#This Row],[Requested]],1),Table3[#All],2,0),VLOOKUP(Proc[[#This Row],[Author]],Table4[],2,0))</f>
        <v>HC</v>
      </c>
      <c r="L10137" s="155" t="s">
        <v>7801</v>
      </c>
      <c r="M10137" s="140">
        <v>46106</v>
      </c>
      <c r="N10137" s="140"/>
      <c r="O10137" s="140"/>
      <c r="P10137" s="140" t="str">
        <f ca="1">IF(Proc[[#This Row],[DaysAgeing]]&gt;5,"yep","on track")</f>
        <v>yep</v>
      </c>
      <c r="Q10137" s="2">
        <f ca="1">IF(Proc[[#This Row],[DateClosed]]="",ABS(NETWORKDAYS(Proc[[#This Row],[DateOpened]],TODAY()))-1,ABS(NETWORKDAYS(Proc[[#This Row],[DateOpened]],Proc[[#This Row],[DateClosed]]))-1)</f>
        <v>7</v>
      </c>
      <c r="R10137" s="140" t="s">
        <v>476</v>
      </c>
      <c r="S10137" s="155"/>
      <c r="T10137" s="155"/>
    </row>
    <row r="10138" spans="1:20" hidden="1">
      <c r="A10138" s="156" t="s">
        <v>11874</v>
      </c>
      <c r="B10138" s="155" t="str">
        <f>IFERROR(VLOOKUP(Proc[[#This Row],[App]],Table2[],3,0),"open")</f>
        <v>ok</v>
      </c>
      <c r="C10138" s="156" t="s">
        <v>369</v>
      </c>
      <c r="D10138" t="s">
        <v>12401</v>
      </c>
      <c r="E10138" t="s">
        <v>11699</v>
      </c>
      <c r="F10138" s="155" t="s">
        <v>11699</v>
      </c>
      <c r="G10138" s="156" t="s">
        <v>400</v>
      </c>
      <c r="H10138" s="155" t="str">
        <f>IF(Proc[[#This Row],[type]]="LFF (MDG-F)",MID(Proc[[#This Row],[Obj]],13,10),"")</f>
        <v/>
      </c>
      <c r="I10138" s="156"/>
      <c r="J10138" s="155" t="b">
        <f>Proc[[#This Row],[Requested]]=Proc[[#This Row],[CurrentParent]]</f>
        <v>1</v>
      </c>
      <c r="K10138" s="155" t="str">
        <f>IF(Proc[[#This Row],[Author]]="Marcela Urrego",VLOOKUP(LEFT(Proc[[#This Row],[Requested]],1),Table3[#All],2,0),VLOOKUP(Proc[[#This Row],[Author]],Table4[],2,0))</f>
        <v>HC</v>
      </c>
      <c r="L10138" s="155" t="s">
        <v>7801</v>
      </c>
      <c r="M10138" s="140">
        <v>46106</v>
      </c>
      <c r="N10138" s="140"/>
      <c r="O10138" s="140"/>
      <c r="P10138" s="140" t="str">
        <f ca="1">IF(Proc[[#This Row],[DaysAgeing]]&gt;5,"yep","on track")</f>
        <v>yep</v>
      </c>
      <c r="Q10138" s="2">
        <f ca="1">IF(Proc[[#This Row],[DateClosed]]="",ABS(NETWORKDAYS(Proc[[#This Row],[DateOpened]],TODAY()))-1,ABS(NETWORKDAYS(Proc[[#This Row],[DateOpened]],Proc[[#This Row],[DateClosed]]))-1)</f>
        <v>7</v>
      </c>
      <c r="R10138" s="140" t="s">
        <v>476</v>
      </c>
      <c r="S10138" s="155"/>
      <c r="T10138" s="155"/>
    </row>
    <row r="10139" spans="1:20" hidden="1">
      <c r="A10139" s="156" t="s">
        <v>11874</v>
      </c>
      <c r="B10139" s="155" t="str">
        <f>IFERROR(VLOOKUP(Proc[[#This Row],[App]],Table2[],3,0),"open")</f>
        <v>ok</v>
      </c>
      <c r="C10139" s="156" t="s">
        <v>369</v>
      </c>
      <c r="D10139" t="s">
        <v>12402</v>
      </c>
      <c r="E10139" t="s">
        <v>11699</v>
      </c>
      <c r="F10139" s="155" t="s">
        <v>11699</v>
      </c>
      <c r="G10139" s="156" t="s">
        <v>400</v>
      </c>
      <c r="H10139" s="155" t="str">
        <f>IF(Proc[[#This Row],[type]]="LFF (MDG-F)",MID(Proc[[#This Row],[Obj]],13,10),"")</f>
        <v/>
      </c>
      <c r="I10139" s="156"/>
      <c r="J10139" s="155" t="b">
        <f>Proc[[#This Row],[Requested]]=Proc[[#This Row],[CurrentParent]]</f>
        <v>1</v>
      </c>
      <c r="K10139" s="155" t="str">
        <f>IF(Proc[[#This Row],[Author]]="Marcela Urrego",VLOOKUP(LEFT(Proc[[#This Row],[Requested]],1),Table3[#All],2,0),VLOOKUP(Proc[[#This Row],[Author]],Table4[],2,0))</f>
        <v>HC</v>
      </c>
      <c r="L10139" s="155" t="s">
        <v>7801</v>
      </c>
      <c r="M10139" s="140">
        <v>46106</v>
      </c>
      <c r="N10139" s="140"/>
      <c r="O10139" s="140"/>
      <c r="P10139" s="140" t="str">
        <f ca="1">IF(Proc[[#This Row],[DaysAgeing]]&gt;5,"yep","on track")</f>
        <v>yep</v>
      </c>
      <c r="Q10139" s="2">
        <f ca="1">IF(Proc[[#This Row],[DateClosed]]="",ABS(NETWORKDAYS(Proc[[#This Row],[DateOpened]],TODAY()))-1,ABS(NETWORKDAYS(Proc[[#This Row],[DateOpened]],Proc[[#This Row],[DateClosed]]))-1)</f>
        <v>7</v>
      </c>
      <c r="R10139" s="140" t="s">
        <v>476</v>
      </c>
      <c r="S10139" s="155"/>
      <c r="T10139" s="155"/>
    </row>
    <row r="10140" spans="1:20" hidden="1">
      <c r="A10140" s="156" t="s">
        <v>11874</v>
      </c>
      <c r="B10140" s="155" t="str">
        <f>IFERROR(VLOOKUP(Proc[[#This Row],[App]],Table2[],3,0),"open")</f>
        <v>ok</v>
      </c>
      <c r="C10140" s="156" t="s">
        <v>369</v>
      </c>
      <c r="D10140" t="s">
        <v>12403</v>
      </c>
      <c r="E10140" t="s">
        <v>11699</v>
      </c>
      <c r="F10140" s="155" t="s">
        <v>11699</v>
      </c>
      <c r="G10140" s="156" t="s">
        <v>400</v>
      </c>
      <c r="H10140" s="155" t="str">
        <f>IF(Proc[[#This Row],[type]]="LFF (MDG-F)",MID(Proc[[#This Row],[Obj]],13,10),"")</f>
        <v/>
      </c>
      <c r="I10140" s="156"/>
      <c r="J10140" s="155" t="b">
        <f>Proc[[#This Row],[Requested]]=Proc[[#This Row],[CurrentParent]]</f>
        <v>1</v>
      </c>
      <c r="K10140" s="155" t="str">
        <f>IF(Proc[[#This Row],[Author]]="Marcela Urrego",VLOOKUP(LEFT(Proc[[#This Row],[Requested]],1),Table3[#All],2,0),VLOOKUP(Proc[[#This Row],[Author]],Table4[],2,0))</f>
        <v>HC</v>
      </c>
      <c r="L10140" s="155" t="s">
        <v>7801</v>
      </c>
      <c r="M10140" s="140">
        <v>46106</v>
      </c>
      <c r="N10140" s="140"/>
      <c r="O10140" s="140"/>
      <c r="P10140" s="140" t="str">
        <f ca="1">IF(Proc[[#This Row],[DaysAgeing]]&gt;5,"yep","on track")</f>
        <v>yep</v>
      </c>
      <c r="Q10140" s="2">
        <f ca="1">IF(Proc[[#This Row],[DateClosed]]="",ABS(NETWORKDAYS(Proc[[#This Row],[DateOpened]],TODAY()))-1,ABS(NETWORKDAYS(Proc[[#This Row],[DateOpened]],Proc[[#This Row],[DateClosed]]))-1)</f>
        <v>7</v>
      </c>
      <c r="R10140" s="140" t="s">
        <v>476</v>
      </c>
      <c r="S10140" s="155"/>
      <c r="T10140" s="155"/>
    </row>
    <row r="10141" spans="1:20" hidden="1">
      <c r="A10141" s="156" t="s">
        <v>11874</v>
      </c>
      <c r="B10141" s="155" t="str">
        <f>IFERROR(VLOOKUP(Proc[[#This Row],[App]],Table2[],3,0),"open")</f>
        <v>ok</v>
      </c>
      <c r="C10141" s="156" t="s">
        <v>369</v>
      </c>
      <c r="D10141" t="s">
        <v>12404</v>
      </c>
      <c r="E10141" t="s">
        <v>11699</v>
      </c>
      <c r="F10141" s="155" t="s">
        <v>11699</v>
      </c>
      <c r="G10141" s="156" t="s">
        <v>400</v>
      </c>
      <c r="H10141" s="155" t="str">
        <f>IF(Proc[[#This Row],[type]]="LFF (MDG-F)",MID(Proc[[#This Row],[Obj]],13,10),"")</f>
        <v/>
      </c>
      <c r="I10141" s="156"/>
      <c r="J10141" s="155" t="b">
        <f>Proc[[#This Row],[Requested]]=Proc[[#This Row],[CurrentParent]]</f>
        <v>1</v>
      </c>
      <c r="K10141" s="155" t="str">
        <f>IF(Proc[[#This Row],[Author]]="Marcela Urrego",VLOOKUP(LEFT(Proc[[#This Row],[Requested]],1),Table3[#All],2,0),VLOOKUP(Proc[[#This Row],[Author]],Table4[],2,0))</f>
        <v>HC</v>
      </c>
      <c r="L10141" s="155" t="s">
        <v>7801</v>
      </c>
      <c r="M10141" s="140">
        <v>46106</v>
      </c>
      <c r="N10141" s="140"/>
      <c r="O10141" s="140"/>
      <c r="P10141" s="140" t="str">
        <f ca="1">IF(Proc[[#This Row],[DaysAgeing]]&gt;5,"yep","on track")</f>
        <v>yep</v>
      </c>
      <c r="Q10141" s="2">
        <f ca="1">IF(Proc[[#This Row],[DateClosed]]="",ABS(NETWORKDAYS(Proc[[#This Row],[DateOpened]],TODAY()))-1,ABS(NETWORKDAYS(Proc[[#This Row],[DateOpened]],Proc[[#This Row],[DateClosed]]))-1)</f>
        <v>7</v>
      </c>
      <c r="R10141" s="140" t="s">
        <v>476</v>
      </c>
      <c r="S10141" s="155"/>
      <c r="T10141" s="155"/>
    </row>
    <row r="10142" spans="1:20" hidden="1">
      <c r="A10142" s="156" t="s">
        <v>11874</v>
      </c>
      <c r="B10142" s="155" t="str">
        <f>IFERROR(VLOOKUP(Proc[[#This Row],[App]],Table2[],3,0),"open")</f>
        <v>ok</v>
      </c>
      <c r="C10142" s="156" t="s">
        <v>369</v>
      </c>
      <c r="D10142" t="s">
        <v>12405</v>
      </c>
      <c r="E10142" t="s">
        <v>11699</v>
      </c>
      <c r="F10142" s="155" t="s">
        <v>11699</v>
      </c>
      <c r="G10142" s="156" t="s">
        <v>400</v>
      </c>
      <c r="H10142" s="155" t="str">
        <f>IF(Proc[[#This Row],[type]]="LFF (MDG-F)",MID(Proc[[#This Row],[Obj]],13,10),"")</f>
        <v/>
      </c>
      <c r="I10142" s="156"/>
      <c r="J10142" s="155" t="b">
        <f>Proc[[#This Row],[Requested]]=Proc[[#This Row],[CurrentParent]]</f>
        <v>1</v>
      </c>
      <c r="K10142" s="155" t="str">
        <f>IF(Proc[[#This Row],[Author]]="Marcela Urrego",VLOOKUP(LEFT(Proc[[#This Row],[Requested]],1),Table3[#All],2,0),VLOOKUP(Proc[[#This Row],[Author]],Table4[],2,0))</f>
        <v>HC</v>
      </c>
      <c r="L10142" s="155" t="s">
        <v>7801</v>
      </c>
      <c r="M10142" s="140">
        <v>46106</v>
      </c>
      <c r="N10142" s="140"/>
      <c r="O10142" s="140"/>
      <c r="P10142" s="140" t="str">
        <f ca="1">IF(Proc[[#This Row],[DaysAgeing]]&gt;5,"yep","on track")</f>
        <v>yep</v>
      </c>
      <c r="Q10142" s="2">
        <f ca="1">IF(Proc[[#This Row],[DateClosed]]="",ABS(NETWORKDAYS(Proc[[#This Row],[DateOpened]],TODAY()))-1,ABS(NETWORKDAYS(Proc[[#This Row],[DateOpened]],Proc[[#This Row],[DateClosed]]))-1)</f>
        <v>7</v>
      </c>
      <c r="R10142" s="140" t="s">
        <v>476</v>
      </c>
      <c r="S10142" s="155"/>
      <c r="T10142" s="155"/>
    </row>
    <row r="10143" spans="1:20" hidden="1">
      <c r="A10143" s="156" t="s">
        <v>11874</v>
      </c>
      <c r="B10143" s="155" t="str">
        <f>IFERROR(VLOOKUP(Proc[[#This Row],[App]],Table2[],3,0),"open")</f>
        <v>ok</v>
      </c>
      <c r="C10143" s="156" t="s">
        <v>369</v>
      </c>
      <c r="D10143" t="s">
        <v>12406</v>
      </c>
      <c r="E10143" t="s">
        <v>11699</v>
      </c>
      <c r="F10143" s="155" t="s">
        <v>11699</v>
      </c>
      <c r="G10143" s="156" t="s">
        <v>400</v>
      </c>
      <c r="H10143" s="155" t="str">
        <f>IF(Proc[[#This Row],[type]]="LFF (MDG-F)",MID(Proc[[#This Row],[Obj]],13,10),"")</f>
        <v/>
      </c>
      <c r="I10143" s="156"/>
      <c r="J10143" s="155" t="b">
        <f>Proc[[#This Row],[Requested]]=Proc[[#This Row],[CurrentParent]]</f>
        <v>1</v>
      </c>
      <c r="K10143" s="155" t="str">
        <f>IF(Proc[[#This Row],[Author]]="Marcela Urrego",VLOOKUP(LEFT(Proc[[#This Row],[Requested]],1),Table3[#All],2,0),VLOOKUP(Proc[[#This Row],[Author]],Table4[],2,0))</f>
        <v>HC</v>
      </c>
      <c r="L10143" s="155" t="s">
        <v>7801</v>
      </c>
      <c r="M10143" s="140">
        <v>46106</v>
      </c>
      <c r="N10143" s="140"/>
      <c r="O10143" s="140"/>
      <c r="P10143" s="140" t="str">
        <f ca="1">IF(Proc[[#This Row],[DaysAgeing]]&gt;5,"yep","on track")</f>
        <v>yep</v>
      </c>
      <c r="Q10143" s="2">
        <f ca="1">IF(Proc[[#This Row],[DateClosed]]="",ABS(NETWORKDAYS(Proc[[#This Row],[DateOpened]],TODAY()))-1,ABS(NETWORKDAYS(Proc[[#This Row],[DateOpened]],Proc[[#This Row],[DateClosed]]))-1)</f>
        <v>7</v>
      </c>
      <c r="R10143" s="140" t="s">
        <v>476</v>
      </c>
      <c r="S10143" s="155"/>
      <c r="T10143" s="155"/>
    </row>
    <row r="10144" spans="1:20" hidden="1">
      <c r="A10144" s="156" t="s">
        <v>11874</v>
      </c>
      <c r="B10144" s="155" t="str">
        <f>IFERROR(VLOOKUP(Proc[[#This Row],[App]],Table2[],3,0),"open")</f>
        <v>ok</v>
      </c>
      <c r="C10144" s="156" t="s">
        <v>369</v>
      </c>
      <c r="D10144" t="s">
        <v>12407</v>
      </c>
      <c r="E10144" t="s">
        <v>11699</v>
      </c>
      <c r="F10144" s="155" t="s">
        <v>11699</v>
      </c>
      <c r="G10144" s="156" t="s">
        <v>400</v>
      </c>
      <c r="H10144" s="155" t="str">
        <f>IF(Proc[[#This Row],[type]]="LFF (MDG-F)",MID(Proc[[#This Row],[Obj]],13,10),"")</f>
        <v/>
      </c>
      <c r="I10144" s="156"/>
      <c r="J10144" s="155" t="b">
        <f>Proc[[#This Row],[Requested]]=Proc[[#This Row],[CurrentParent]]</f>
        <v>1</v>
      </c>
      <c r="K10144" s="155" t="str">
        <f>IF(Proc[[#This Row],[Author]]="Marcela Urrego",VLOOKUP(LEFT(Proc[[#This Row],[Requested]],1),Table3[#All],2,0),VLOOKUP(Proc[[#This Row],[Author]],Table4[],2,0))</f>
        <v>HC</v>
      </c>
      <c r="L10144" s="155" t="s">
        <v>7801</v>
      </c>
      <c r="M10144" s="140">
        <v>46106</v>
      </c>
      <c r="N10144" s="140"/>
      <c r="O10144" s="140"/>
      <c r="P10144" s="140" t="str">
        <f ca="1">IF(Proc[[#This Row],[DaysAgeing]]&gt;5,"yep","on track")</f>
        <v>yep</v>
      </c>
      <c r="Q10144" s="2">
        <f ca="1">IF(Proc[[#This Row],[DateClosed]]="",ABS(NETWORKDAYS(Proc[[#This Row],[DateOpened]],TODAY()))-1,ABS(NETWORKDAYS(Proc[[#This Row],[DateOpened]],Proc[[#This Row],[DateClosed]]))-1)</f>
        <v>7</v>
      </c>
      <c r="R10144" s="140" t="s">
        <v>476</v>
      </c>
      <c r="S10144" s="155"/>
      <c r="T10144" s="155"/>
    </row>
    <row r="10145" spans="1:20" hidden="1">
      <c r="A10145" s="156" t="s">
        <v>11874</v>
      </c>
      <c r="B10145" s="155" t="str">
        <f>IFERROR(VLOOKUP(Proc[[#This Row],[App]],Table2[],3,0),"open")</f>
        <v>ok</v>
      </c>
      <c r="C10145" s="156" t="s">
        <v>369</v>
      </c>
      <c r="D10145" t="s">
        <v>12408</v>
      </c>
      <c r="E10145" t="s">
        <v>11699</v>
      </c>
      <c r="F10145" s="155" t="s">
        <v>11699</v>
      </c>
      <c r="G10145" s="156" t="s">
        <v>400</v>
      </c>
      <c r="H10145" s="155" t="str">
        <f>IF(Proc[[#This Row],[type]]="LFF (MDG-F)",MID(Proc[[#This Row],[Obj]],13,10),"")</f>
        <v/>
      </c>
      <c r="I10145" s="156"/>
      <c r="J10145" s="155" t="b">
        <f>Proc[[#This Row],[Requested]]=Proc[[#This Row],[CurrentParent]]</f>
        <v>1</v>
      </c>
      <c r="K10145" s="155" t="str">
        <f>IF(Proc[[#This Row],[Author]]="Marcela Urrego",VLOOKUP(LEFT(Proc[[#This Row],[Requested]],1),Table3[#All],2,0),VLOOKUP(Proc[[#This Row],[Author]],Table4[],2,0))</f>
        <v>HC</v>
      </c>
      <c r="L10145" s="155" t="s">
        <v>7801</v>
      </c>
      <c r="M10145" s="140">
        <v>46106</v>
      </c>
      <c r="N10145" s="140"/>
      <c r="O10145" s="140"/>
      <c r="P10145" s="140" t="str">
        <f ca="1">IF(Proc[[#This Row],[DaysAgeing]]&gt;5,"yep","on track")</f>
        <v>yep</v>
      </c>
      <c r="Q10145" s="2">
        <f ca="1">IF(Proc[[#This Row],[DateClosed]]="",ABS(NETWORKDAYS(Proc[[#This Row],[DateOpened]],TODAY()))-1,ABS(NETWORKDAYS(Proc[[#This Row],[DateOpened]],Proc[[#This Row],[DateClosed]]))-1)</f>
        <v>7</v>
      </c>
      <c r="R10145" s="140" t="s">
        <v>476</v>
      </c>
      <c r="S10145" s="155"/>
      <c r="T10145" s="155"/>
    </row>
    <row r="10146" spans="1:20" hidden="1">
      <c r="A10146" s="156" t="s">
        <v>11874</v>
      </c>
      <c r="B10146" s="155" t="str">
        <f>IFERROR(VLOOKUP(Proc[[#This Row],[App]],Table2[],3,0),"open")</f>
        <v>ok</v>
      </c>
      <c r="C10146" s="156" t="s">
        <v>369</v>
      </c>
      <c r="D10146" t="s">
        <v>12409</v>
      </c>
      <c r="E10146" t="s">
        <v>11699</v>
      </c>
      <c r="F10146" s="155" t="s">
        <v>11699</v>
      </c>
      <c r="G10146" s="156" t="s">
        <v>400</v>
      </c>
      <c r="H10146" s="155" t="str">
        <f>IF(Proc[[#This Row],[type]]="LFF (MDG-F)",MID(Proc[[#This Row],[Obj]],13,10),"")</f>
        <v/>
      </c>
      <c r="I10146" s="156"/>
      <c r="J10146" s="155" t="b">
        <f>Proc[[#This Row],[Requested]]=Proc[[#This Row],[CurrentParent]]</f>
        <v>1</v>
      </c>
      <c r="K10146" s="155" t="str">
        <f>IF(Proc[[#This Row],[Author]]="Marcela Urrego",VLOOKUP(LEFT(Proc[[#This Row],[Requested]],1),Table3[#All],2,0),VLOOKUP(Proc[[#This Row],[Author]],Table4[],2,0))</f>
        <v>HC</v>
      </c>
      <c r="L10146" s="155" t="s">
        <v>7801</v>
      </c>
      <c r="M10146" s="140">
        <v>46106</v>
      </c>
      <c r="N10146" s="140"/>
      <c r="O10146" s="140"/>
      <c r="P10146" s="140" t="str">
        <f ca="1">IF(Proc[[#This Row],[DaysAgeing]]&gt;5,"yep","on track")</f>
        <v>yep</v>
      </c>
      <c r="Q10146" s="2">
        <f ca="1">IF(Proc[[#This Row],[DateClosed]]="",ABS(NETWORKDAYS(Proc[[#This Row],[DateOpened]],TODAY()))-1,ABS(NETWORKDAYS(Proc[[#This Row],[DateOpened]],Proc[[#This Row],[DateClosed]]))-1)</f>
        <v>7</v>
      </c>
      <c r="R10146" s="140" t="s">
        <v>476</v>
      </c>
      <c r="S10146" s="155"/>
      <c r="T10146" s="155"/>
    </row>
    <row r="10147" spans="1:20" hidden="1">
      <c r="A10147" s="156" t="s">
        <v>11874</v>
      </c>
      <c r="B10147" s="155" t="str">
        <f>IFERROR(VLOOKUP(Proc[[#This Row],[App]],Table2[],3,0),"open")</f>
        <v>ok</v>
      </c>
      <c r="C10147" s="156" t="s">
        <v>369</v>
      </c>
      <c r="D10147" t="s">
        <v>12410</v>
      </c>
      <c r="E10147" t="s">
        <v>11699</v>
      </c>
      <c r="F10147" s="155" t="s">
        <v>11699</v>
      </c>
      <c r="G10147" s="156" t="s">
        <v>400</v>
      </c>
      <c r="H10147" s="155" t="str">
        <f>IF(Proc[[#This Row],[type]]="LFF (MDG-F)",MID(Proc[[#This Row],[Obj]],13,10),"")</f>
        <v/>
      </c>
      <c r="I10147" s="156"/>
      <c r="J10147" s="155" t="b">
        <f>Proc[[#This Row],[Requested]]=Proc[[#This Row],[CurrentParent]]</f>
        <v>1</v>
      </c>
      <c r="K10147" s="155" t="str">
        <f>IF(Proc[[#This Row],[Author]]="Marcela Urrego",VLOOKUP(LEFT(Proc[[#This Row],[Requested]],1),Table3[#All],2,0),VLOOKUP(Proc[[#This Row],[Author]],Table4[],2,0))</f>
        <v>HC</v>
      </c>
      <c r="L10147" s="155" t="s">
        <v>7801</v>
      </c>
      <c r="M10147" s="140">
        <v>46106</v>
      </c>
      <c r="N10147" s="140"/>
      <c r="O10147" s="140"/>
      <c r="P10147" s="140" t="str">
        <f ca="1">IF(Proc[[#This Row],[DaysAgeing]]&gt;5,"yep","on track")</f>
        <v>yep</v>
      </c>
      <c r="Q10147" s="2">
        <f ca="1">IF(Proc[[#This Row],[DateClosed]]="",ABS(NETWORKDAYS(Proc[[#This Row],[DateOpened]],TODAY()))-1,ABS(NETWORKDAYS(Proc[[#This Row],[DateOpened]],Proc[[#This Row],[DateClosed]]))-1)</f>
        <v>7</v>
      </c>
      <c r="R10147" s="140" t="s">
        <v>476</v>
      </c>
      <c r="S10147" s="155"/>
      <c r="T10147" s="155"/>
    </row>
    <row r="10148" spans="1:20" hidden="1">
      <c r="A10148" s="156" t="s">
        <v>11874</v>
      </c>
      <c r="B10148" s="155" t="str">
        <f>IFERROR(VLOOKUP(Proc[[#This Row],[App]],Table2[],3,0),"open")</f>
        <v>ok</v>
      </c>
      <c r="C10148" s="156" t="s">
        <v>369</v>
      </c>
      <c r="D10148" t="s">
        <v>12411</v>
      </c>
      <c r="E10148" t="s">
        <v>11699</v>
      </c>
      <c r="F10148" s="155" t="s">
        <v>11699</v>
      </c>
      <c r="G10148" s="156" t="s">
        <v>400</v>
      </c>
      <c r="H10148" s="155" t="str">
        <f>IF(Proc[[#This Row],[type]]="LFF (MDG-F)",MID(Proc[[#This Row],[Obj]],13,10),"")</f>
        <v/>
      </c>
      <c r="I10148" s="156"/>
      <c r="J10148" s="155" t="b">
        <f>Proc[[#This Row],[Requested]]=Proc[[#This Row],[CurrentParent]]</f>
        <v>1</v>
      </c>
      <c r="K10148" s="155" t="str">
        <f>IF(Proc[[#This Row],[Author]]="Marcela Urrego",VLOOKUP(LEFT(Proc[[#This Row],[Requested]],1),Table3[#All],2,0),VLOOKUP(Proc[[#This Row],[Author]],Table4[],2,0))</f>
        <v>HC</v>
      </c>
      <c r="L10148" s="155" t="s">
        <v>7801</v>
      </c>
      <c r="M10148" s="140">
        <v>46106</v>
      </c>
      <c r="N10148" s="140"/>
      <c r="O10148" s="140"/>
      <c r="P10148" s="140" t="str">
        <f ca="1">IF(Proc[[#This Row],[DaysAgeing]]&gt;5,"yep","on track")</f>
        <v>yep</v>
      </c>
      <c r="Q10148" s="2">
        <f ca="1">IF(Proc[[#This Row],[DateClosed]]="",ABS(NETWORKDAYS(Proc[[#This Row],[DateOpened]],TODAY()))-1,ABS(NETWORKDAYS(Proc[[#This Row],[DateOpened]],Proc[[#This Row],[DateClosed]]))-1)</f>
        <v>7</v>
      </c>
      <c r="R10148" s="140" t="s">
        <v>476</v>
      </c>
      <c r="S10148" s="155"/>
      <c r="T10148" s="155"/>
    </row>
    <row r="10149" spans="1:20" hidden="1">
      <c r="A10149" s="156" t="s">
        <v>11874</v>
      </c>
      <c r="B10149" s="155" t="str">
        <f>IFERROR(VLOOKUP(Proc[[#This Row],[App]],Table2[],3,0),"open")</f>
        <v>ok</v>
      </c>
      <c r="C10149" s="156" t="s">
        <v>369</v>
      </c>
      <c r="D10149" t="s">
        <v>12412</v>
      </c>
      <c r="E10149" t="s">
        <v>11699</v>
      </c>
      <c r="F10149" s="155" t="s">
        <v>11699</v>
      </c>
      <c r="G10149" s="156" t="s">
        <v>400</v>
      </c>
      <c r="H10149" s="155" t="str">
        <f>IF(Proc[[#This Row],[type]]="LFF (MDG-F)",MID(Proc[[#This Row],[Obj]],13,10),"")</f>
        <v/>
      </c>
      <c r="I10149" s="156"/>
      <c r="J10149" s="155" t="b">
        <f>Proc[[#This Row],[Requested]]=Proc[[#This Row],[CurrentParent]]</f>
        <v>1</v>
      </c>
      <c r="K10149" s="155" t="str">
        <f>IF(Proc[[#This Row],[Author]]="Marcela Urrego",VLOOKUP(LEFT(Proc[[#This Row],[Requested]],1),Table3[#All],2,0),VLOOKUP(Proc[[#This Row],[Author]],Table4[],2,0))</f>
        <v>HC</v>
      </c>
      <c r="L10149" s="155" t="s">
        <v>7801</v>
      </c>
      <c r="M10149" s="140">
        <v>46106</v>
      </c>
      <c r="N10149" s="140"/>
      <c r="O10149" s="140"/>
      <c r="P10149" s="140" t="str">
        <f ca="1">IF(Proc[[#This Row],[DaysAgeing]]&gt;5,"yep","on track")</f>
        <v>yep</v>
      </c>
      <c r="Q10149" s="2">
        <f ca="1">IF(Proc[[#This Row],[DateClosed]]="",ABS(NETWORKDAYS(Proc[[#This Row],[DateOpened]],TODAY()))-1,ABS(NETWORKDAYS(Proc[[#This Row],[DateOpened]],Proc[[#This Row],[DateClosed]]))-1)</f>
        <v>7</v>
      </c>
      <c r="R10149" s="140" t="s">
        <v>476</v>
      </c>
      <c r="S10149" s="155"/>
      <c r="T10149" s="155"/>
    </row>
    <row r="10150" spans="1:20" hidden="1">
      <c r="A10150" s="156" t="s">
        <v>11874</v>
      </c>
      <c r="B10150" s="155" t="str">
        <f>IFERROR(VLOOKUP(Proc[[#This Row],[App]],Table2[],3,0),"open")</f>
        <v>ok</v>
      </c>
      <c r="C10150" s="156" t="s">
        <v>369</v>
      </c>
      <c r="D10150" t="s">
        <v>12413</v>
      </c>
      <c r="E10150" t="s">
        <v>11699</v>
      </c>
      <c r="F10150" s="155" t="s">
        <v>11699</v>
      </c>
      <c r="G10150" s="156" t="s">
        <v>400</v>
      </c>
      <c r="H10150" s="155" t="str">
        <f>IF(Proc[[#This Row],[type]]="LFF (MDG-F)",MID(Proc[[#This Row],[Obj]],13,10),"")</f>
        <v/>
      </c>
      <c r="I10150" s="156"/>
      <c r="J10150" s="155" t="b">
        <f>Proc[[#This Row],[Requested]]=Proc[[#This Row],[CurrentParent]]</f>
        <v>1</v>
      </c>
      <c r="K10150" s="155" t="str">
        <f>IF(Proc[[#This Row],[Author]]="Marcela Urrego",VLOOKUP(LEFT(Proc[[#This Row],[Requested]],1),Table3[#All],2,0),VLOOKUP(Proc[[#This Row],[Author]],Table4[],2,0))</f>
        <v>HC</v>
      </c>
      <c r="L10150" s="155" t="s">
        <v>7801</v>
      </c>
      <c r="M10150" s="140">
        <v>46106</v>
      </c>
      <c r="N10150" s="140"/>
      <c r="O10150" s="140"/>
      <c r="P10150" s="140" t="str">
        <f ca="1">IF(Proc[[#This Row],[DaysAgeing]]&gt;5,"yep","on track")</f>
        <v>yep</v>
      </c>
      <c r="Q10150" s="2">
        <f ca="1">IF(Proc[[#This Row],[DateClosed]]="",ABS(NETWORKDAYS(Proc[[#This Row],[DateOpened]],TODAY()))-1,ABS(NETWORKDAYS(Proc[[#This Row],[DateOpened]],Proc[[#This Row],[DateClosed]]))-1)</f>
        <v>7</v>
      </c>
      <c r="R10150" s="140" t="s">
        <v>476</v>
      </c>
      <c r="S10150" s="155"/>
      <c r="T10150" s="155"/>
    </row>
    <row r="10151" spans="1:20" hidden="1">
      <c r="A10151" s="156" t="s">
        <v>11874</v>
      </c>
      <c r="B10151" s="155" t="str">
        <f>IFERROR(VLOOKUP(Proc[[#This Row],[App]],Table2[],3,0),"open")</f>
        <v>ok</v>
      </c>
      <c r="C10151" s="156" t="s">
        <v>369</v>
      </c>
      <c r="D10151" t="s">
        <v>12414</v>
      </c>
      <c r="E10151" t="s">
        <v>11699</v>
      </c>
      <c r="F10151" s="155" t="s">
        <v>11699</v>
      </c>
      <c r="G10151" s="156" t="s">
        <v>400</v>
      </c>
      <c r="H10151" s="155" t="str">
        <f>IF(Proc[[#This Row],[type]]="LFF (MDG-F)",MID(Proc[[#This Row],[Obj]],13,10),"")</f>
        <v/>
      </c>
      <c r="I10151" s="156"/>
      <c r="J10151" s="155" t="b">
        <f>Proc[[#This Row],[Requested]]=Proc[[#This Row],[CurrentParent]]</f>
        <v>1</v>
      </c>
      <c r="K10151" s="155" t="str">
        <f>IF(Proc[[#This Row],[Author]]="Marcela Urrego",VLOOKUP(LEFT(Proc[[#This Row],[Requested]],1),Table3[#All],2,0),VLOOKUP(Proc[[#This Row],[Author]],Table4[],2,0))</f>
        <v>HC</v>
      </c>
      <c r="L10151" s="155" t="s">
        <v>7801</v>
      </c>
      <c r="M10151" s="140">
        <v>46106</v>
      </c>
      <c r="N10151" s="140"/>
      <c r="O10151" s="140"/>
      <c r="P10151" s="140" t="str">
        <f ca="1">IF(Proc[[#This Row],[DaysAgeing]]&gt;5,"yep","on track")</f>
        <v>yep</v>
      </c>
      <c r="Q10151" s="2">
        <f ca="1">IF(Proc[[#This Row],[DateClosed]]="",ABS(NETWORKDAYS(Proc[[#This Row],[DateOpened]],TODAY()))-1,ABS(NETWORKDAYS(Proc[[#This Row],[DateOpened]],Proc[[#This Row],[DateClosed]]))-1)</f>
        <v>7</v>
      </c>
      <c r="R10151" s="140" t="s">
        <v>476</v>
      </c>
      <c r="S10151" s="155"/>
      <c r="T10151" s="155"/>
    </row>
    <row r="10152" spans="1:20" hidden="1">
      <c r="A10152" s="156" t="s">
        <v>11874</v>
      </c>
      <c r="B10152" s="155" t="str">
        <f>IFERROR(VLOOKUP(Proc[[#This Row],[App]],Table2[],3,0),"open")</f>
        <v>ok</v>
      </c>
      <c r="C10152" s="156" t="s">
        <v>369</v>
      </c>
      <c r="D10152" t="s">
        <v>12415</v>
      </c>
      <c r="E10152" t="s">
        <v>11699</v>
      </c>
      <c r="F10152" s="155" t="s">
        <v>11699</v>
      </c>
      <c r="G10152" s="156" t="s">
        <v>400</v>
      </c>
      <c r="H10152" s="155" t="str">
        <f>IF(Proc[[#This Row],[type]]="LFF (MDG-F)",MID(Proc[[#This Row],[Obj]],13,10),"")</f>
        <v/>
      </c>
      <c r="I10152" s="156"/>
      <c r="J10152" s="155" t="b">
        <f>Proc[[#This Row],[Requested]]=Proc[[#This Row],[CurrentParent]]</f>
        <v>1</v>
      </c>
      <c r="K10152" s="155" t="str">
        <f>IF(Proc[[#This Row],[Author]]="Marcela Urrego",VLOOKUP(LEFT(Proc[[#This Row],[Requested]],1),Table3[#All],2,0),VLOOKUP(Proc[[#This Row],[Author]],Table4[],2,0))</f>
        <v>HC</v>
      </c>
      <c r="L10152" s="155" t="s">
        <v>7801</v>
      </c>
      <c r="M10152" s="140">
        <v>46106</v>
      </c>
      <c r="N10152" s="140"/>
      <c r="O10152" s="140"/>
      <c r="P10152" s="140" t="str">
        <f ca="1">IF(Proc[[#This Row],[DaysAgeing]]&gt;5,"yep","on track")</f>
        <v>yep</v>
      </c>
      <c r="Q10152" s="2">
        <f ca="1">IF(Proc[[#This Row],[DateClosed]]="",ABS(NETWORKDAYS(Proc[[#This Row],[DateOpened]],TODAY()))-1,ABS(NETWORKDAYS(Proc[[#This Row],[DateOpened]],Proc[[#This Row],[DateClosed]]))-1)</f>
        <v>7</v>
      </c>
      <c r="R10152" s="140" t="s">
        <v>476</v>
      </c>
      <c r="S10152" s="155"/>
      <c r="T10152" s="155"/>
    </row>
    <row r="10153" spans="1:20" hidden="1">
      <c r="A10153" s="156" t="s">
        <v>11874</v>
      </c>
      <c r="B10153" s="155" t="str">
        <f>IFERROR(VLOOKUP(Proc[[#This Row],[App]],Table2[],3,0),"open")</f>
        <v>ok</v>
      </c>
      <c r="C10153" s="156" t="s">
        <v>369</v>
      </c>
      <c r="D10153" t="s">
        <v>12416</v>
      </c>
      <c r="E10153" t="s">
        <v>11699</v>
      </c>
      <c r="F10153" s="155" t="s">
        <v>11699</v>
      </c>
      <c r="G10153" s="156" t="s">
        <v>400</v>
      </c>
      <c r="H10153" s="155" t="str">
        <f>IF(Proc[[#This Row],[type]]="LFF (MDG-F)",MID(Proc[[#This Row],[Obj]],13,10),"")</f>
        <v/>
      </c>
      <c r="I10153" s="156"/>
      <c r="J10153" s="155" t="b">
        <f>Proc[[#This Row],[Requested]]=Proc[[#This Row],[CurrentParent]]</f>
        <v>1</v>
      </c>
      <c r="K10153" s="155" t="str">
        <f>IF(Proc[[#This Row],[Author]]="Marcela Urrego",VLOOKUP(LEFT(Proc[[#This Row],[Requested]],1),Table3[#All],2,0),VLOOKUP(Proc[[#This Row],[Author]],Table4[],2,0))</f>
        <v>HC</v>
      </c>
      <c r="L10153" s="155" t="s">
        <v>7801</v>
      </c>
      <c r="M10153" s="140">
        <v>46106</v>
      </c>
      <c r="N10153" s="140"/>
      <c r="O10153" s="140"/>
      <c r="P10153" s="140" t="str">
        <f ca="1">IF(Proc[[#This Row],[DaysAgeing]]&gt;5,"yep","on track")</f>
        <v>yep</v>
      </c>
      <c r="Q10153" s="2">
        <f ca="1">IF(Proc[[#This Row],[DateClosed]]="",ABS(NETWORKDAYS(Proc[[#This Row],[DateOpened]],TODAY()))-1,ABS(NETWORKDAYS(Proc[[#This Row],[DateOpened]],Proc[[#This Row],[DateClosed]]))-1)</f>
        <v>7</v>
      </c>
      <c r="R10153" s="140" t="s">
        <v>476</v>
      </c>
      <c r="S10153" s="155"/>
      <c r="T10153" s="155"/>
    </row>
    <row r="10154" spans="1:20" hidden="1">
      <c r="A10154" s="156" t="s">
        <v>11874</v>
      </c>
      <c r="B10154" s="155" t="str">
        <f>IFERROR(VLOOKUP(Proc[[#This Row],[App]],Table2[],3,0),"open")</f>
        <v>ok</v>
      </c>
      <c r="C10154" s="156" t="s">
        <v>369</v>
      </c>
      <c r="D10154" t="s">
        <v>12417</v>
      </c>
      <c r="E10154" t="s">
        <v>11699</v>
      </c>
      <c r="F10154" s="155" t="s">
        <v>11699</v>
      </c>
      <c r="G10154" s="156" t="s">
        <v>400</v>
      </c>
      <c r="H10154" s="155" t="str">
        <f>IF(Proc[[#This Row],[type]]="LFF (MDG-F)",MID(Proc[[#This Row],[Obj]],13,10),"")</f>
        <v/>
      </c>
      <c r="I10154" s="156"/>
      <c r="J10154" s="155" t="b">
        <f>Proc[[#This Row],[Requested]]=Proc[[#This Row],[CurrentParent]]</f>
        <v>1</v>
      </c>
      <c r="K10154" s="155" t="str">
        <f>IF(Proc[[#This Row],[Author]]="Marcela Urrego",VLOOKUP(LEFT(Proc[[#This Row],[Requested]],1),Table3[#All],2,0),VLOOKUP(Proc[[#This Row],[Author]],Table4[],2,0))</f>
        <v>HC</v>
      </c>
      <c r="L10154" s="155" t="s">
        <v>7801</v>
      </c>
      <c r="M10154" s="140">
        <v>46106</v>
      </c>
      <c r="N10154" s="140"/>
      <c r="O10154" s="140"/>
      <c r="P10154" s="140" t="str">
        <f ca="1">IF(Proc[[#This Row],[DaysAgeing]]&gt;5,"yep","on track")</f>
        <v>yep</v>
      </c>
      <c r="Q10154" s="2">
        <f ca="1">IF(Proc[[#This Row],[DateClosed]]="",ABS(NETWORKDAYS(Proc[[#This Row],[DateOpened]],TODAY()))-1,ABS(NETWORKDAYS(Proc[[#This Row],[DateOpened]],Proc[[#This Row],[DateClosed]]))-1)</f>
        <v>7</v>
      </c>
      <c r="R10154" s="140" t="s">
        <v>476</v>
      </c>
      <c r="S10154" s="155"/>
      <c r="T10154" s="155"/>
    </row>
    <row r="10155" spans="1:20" hidden="1">
      <c r="A10155" s="156" t="s">
        <v>11874</v>
      </c>
      <c r="B10155" s="155" t="str">
        <f>IFERROR(VLOOKUP(Proc[[#This Row],[App]],Table2[],3,0),"open")</f>
        <v>ok</v>
      </c>
      <c r="C10155" s="156" t="s">
        <v>369</v>
      </c>
      <c r="D10155" t="s">
        <v>12418</v>
      </c>
      <c r="E10155" t="s">
        <v>11699</v>
      </c>
      <c r="F10155" s="155" t="s">
        <v>11699</v>
      </c>
      <c r="G10155" s="156" t="s">
        <v>400</v>
      </c>
      <c r="H10155" s="155" t="str">
        <f>IF(Proc[[#This Row],[type]]="LFF (MDG-F)",MID(Proc[[#This Row],[Obj]],13,10),"")</f>
        <v/>
      </c>
      <c r="I10155" s="156"/>
      <c r="J10155" s="155" t="b">
        <f>Proc[[#This Row],[Requested]]=Proc[[#This Row],[CurrentParent]]</f>
        <v>1</v>
      </c>
      <c r="K10155" s="155" t="str">
        <f>IF(Proc[[#This Row],[Author]]="Marcela Urrego",VLOOKUP(LEFT(Proc[[#This Row],[Requested]],1),Table3[#All],2,0),VLOOKUP(Proc[[#This Row],[Author]],Table4[],2,0))</f>
        <v>HC</v>
      </c>
      <c r="L10155" s="155" t="s">
        <v>7801</v>
      </c>
      <c r="M10155" s="140">
        <v>46106</v>
      </c>
      <c r="N10155" s="140"/>
      <c r="O10155" s="140"/>
      <c r="P10155" s="140" t="str">
        <f ca="1">IF(Proc[[#This Row],[DaysAgeing]]&gt;5,"yep","on track")</f>
        <v>yep</v>
      </c>
      <c r="Q10155" s="2">
        <f ca="1">IF(Proc[[#This Row],[DateClosed]]="",ABS(NETWORKDAYS(Proc[[#This Row],[DateOpened]],TODAY()))-1,ABS(NETWORKDAYS(Proc[[#This Row],[DateOpened]],Proc[[#This Row],[DateClosed]]))-1)</f>
        <v>7</v>
      </c>
      <c r="R10155" s="140" t="s">
        <v>476</v>
      </c>
      <c r="S10155" s="155"/>
      <c r="T10155" s="155"/>
    </row>
    <row r="10156" spans="1:20" hidden="1">
      <c r="A10156" s="156" t="s">
        <v>11874</v>
      </c>
      <c r="B10156" s="155" t="str">
        <f>IFERROR(VLOOKUP(Proc[[#This Row],[App]],Table2[],3,0),"open")</f>
        <v>ok</v>
      </c>
      <c r="C10156" s="156" t="s">
        <v>369</v>
      </c>
      <c r="D10156" t="s">
        <v>12419</v>
      </c>
      <c r="E10156" t="s">
        <v>11699</v>
      </c>
      <c r="F10156" s="155" t="s">
        <v>11699</v>
      </c>
      <c r="G10156" s="156" t="s">
        <v>400</v>
      </c>
      <c r="H10156" s="155" t="str">
        <f>IF(Proc[[#This Row],[type]]="LFF (MDG-F)",MID(Proc[[#This Row],[Obj]],13,10),"")</f>
        <v/>
      </c>
      <c r="I10156" s="156"/>
      <c r="J10156" s="155" t="b">
        <f>Proc[[#This Row],[Requested]]=Proc[[#This Row],[CurrentParent]]</f>
        <v>1</v>
      </c>
      <c r="K10156" s="155" t="str">
        <f>IF(Proc[[#This Row],[Author]]="Marcela Urrego",VLOOKUP(LEFT(Proc[[#This Row],[Requested]],1),Table3[#All],2,0),VLOOKUP(Proc[[#This Row],[Author]],Table4[],2,0))</f>
        <v>HC</v>
      </c>
      <c r="L10156" s="155" t="s">
        <v>7801</v>
      </c>
      <c r="M10156" s="140">
        <v>46106</v>
      </c>
      <c r="N10156" s="140"/>
      <c r="O10156" s="140"/>
      <c r="P10156" s="140" t="str">
        <f ca="1">IF(Proc[[#This Row],[DaysAgeing]]&gt;5,"yep","on track")</f>
        <v>yep</v>
      </c>
      <c r="Q10156" s="2">
        <f ca="1">IF(Proc[[#This Row],[DateClosed]]="",ABS(NETWORKDAYS(Proc[[#This Row],[DateOpened]],TODAY()))-1,ABS(NETWORKDAYS(Proc[[#This Row],[DateOpened]],Proc[[#This Row],[DateClosed]]))-1)</f>
        <v>7</v>
      </c>
      <c r="R10156" s="140" t="s">
        <v>476</v>
      </c>
      <c r="S10156" s="155"/>
      <c r="T10156" s="155"/>
    </row>
    <row r="10157" spans="1:20" hidden="1">
      <c r="A10157" s="156" t="s">
        <v>11874</v>
      </c>
      <c r="B10157" s="155" t="str">
        <f>IFERROR(VLOOKUP(Proc[[#This Row],[App]],Table2[],3,0),"open")</f>
        <v>ok</v>
      </c>
      <c r="C10157" s="156" t="s">
        <v>369</v>
      </c>
      <c r="D10157" t="s">
        <v>12420</v>
      </c>
      <c r="E10157" t="s">
        <v>11699</v>
      </c>
      <c r="F10157" s="155" t="s">
        <v>11699</v>
      </c>
      <c r="G10157" s="156" t="s">
        <v>400</v>
      </c>
      <c r="H10157" s="155" t="str">
        <f>IF(Proc[[#This Row],[type]]="LFF (MDG-F)",MID(Proc[[#This Row],[Obj]],13,10),"")</f>
        <v/>
      </c>
      <c r="I10157" s="156"/>
      <c r="J10157" s="155" t="b">
        <f>Proc[[#This Row],[Requested]]=Proc[[#This Row],[CurrentParent]]</f>
        <v>1</v>
      </c>
      <c r="K10157" s="155" t="str">
        <f>IF(Proc[[#This Row],[Author]]="Marcela Urrego",VLOOKUP(LEFT(Proc[[#This Row],[Requested]],1),Table3[#All],2,0),VLOOKUP(Proc[[#This Row],[Author]],Table4[],2,0))</f>
        <v>HC</v>
      </c>
      <c r="L10157" s="155" t="s">
        <v>7801</v>
      </c>
      <c r="M10157" s="140">
        <v>46106</v>
      </c>
      <c r="N10157" s="140"/>
      <c r="O10157" s="140"/>
      <c r="P10157" s="140" t="str">
        <f ca="1">IF(Proc[[#This Row],[DaysAgeing]]&gt;5,"yep","on track")</f>
        <v>yep</v>
      </c>
      <c r="Q10157" s="2">
        <f ca="1">IF(Proc[[#This Row],[DateClosed]]="",ABS(NETWORKDAYS(Proc[[#This Row],[DateOpened]],TODAY()))-1,ABS(NETWORKDAYS(Proc[[#This Row],[DateOpened]],Proc[[#This Row],[DateClosed]]))-1)</f>
        <v>7</v>
      </c>
      <c r="R10157" s="140" t="s">
        <v>476</v>
      </c>
      <c r="S10157" s="155"/>
      <c r="T10157" s="155"/>
    </row>
    <row r="10158" spans="1:20" hidden="1">
      <c r="A10158" s="156" t="s">
        <v>11874</v>
      </c>
      <c r="B10158" s="155" t="str">
        <f>IFERROR(VLOOKUP(Proc[[#This Row],[App]],Table2[],3,0),"open")</f>
        <v>ok</v>
      </c>
      <c r="C10158" s="156" t="s">
        <v>369</v>
      </c>
      <c r="D10158" t="s">
        <v>12421</v>
      </c>
      <c r="E10158" t="s">
        <v>11699</v>
      </c>
      <c r="F10158" s="155" t="s">
        <v>11699</v>
      </c>
      <c r="G10158" s="156" t="s">
        <v>400</v>
      </c>
      <c r="H10158" s="155" t="str">
        <f>IF(Proc[[#This Row],[type]]="LFF (MDG-F)",MID(Proc[[#This Row],[Obj]],13,10),"")</f>
        <v/>
      </c>
      <c r="I10158" s="156"/>
      <c r="J10158" s="155" t="b">
        <f>Proc[[#This Row],[Requested]]=Proc[[#This Row],[CurrentParent]]</f>
        <v>1</v>
      </c>
      <c r="K10158" s="155" t="str">
        <f>IF(Proc[[#This Row],[Author]]="Marcela Urrego",VLOOKUP(LEFT(Proc[[#This Row],[Requested]],1),Table3[#All],2,0),VLOOKUP(Proc[[#This Row],[Author]],Table4[],2,0))</f>
        <v>HC</v>
      </c>
      <c r="L10158" s="155" t="s">
        <v>7801</v>
      </c>
      <c r="M10158" s="140">
        <v>46106</v>
      </c>
      <c r="N10158" s="140"/>
      <c r="O10158" s="140"/>
      <c r="P10158" s="140" t="str">
        <f ca="1">IF(Proc[[#This Row],[DaysAgeing]]&gt;5,"yep","on track")</f>
        <v>yep</v>
      </c>
      <c r="Q10158" s="2">
        <f ca="1">IF(Proc[[#This Row],[DateClosed]]="",ABS(NETWORKDAYS(Proc[[#This Row],[DateOpened]],TODAY()))-1,ABS(NETWORKDAYS(Proc[[#This Row],[DateOpened]],Proc[[#This Row],[DateClosed]]))-1)</f>
        <v>7</v>
      </c>
      <c r="R10158" s="140" t="s">
        <v>476</v>
      </c>
      <c r="S10158" s="155"/>
      <c r="T10158" s="155"/>
    </row>
    <row r="10159" spans="1:20" hidden="1">
      <c r="A10159" s="156" t="s">
        <v>11874</v>
      </c>
      <c r="B10159" s="155" t="str">
        <f>IFERROR(VLOOKUP(Proc[[#This Row],[App]],Table2[],3,0),"open")</f>
        <v>ok</v>
      </c>
      <c r="C10159" s="156" t="s">
        <v>369</v>
      </c>
      <c r="D10159" t="s">
        <v>12422</v>
      </c>
      <c r="E10159" t="s">
        <v>11699</v>
      </c>
      <c r="F10159" s="155" t="s">
        <v>11699</v>
      </c>
      <c r="G10159" s="156" t="s">
        <v>400</v>
      </c>
      <c r="H10159" s="155" t="str">
        <f>IF(Proc[[#This Row],[type]]="LFF (MDG-F)",MID(Proc[[#This Row],[Obj]],13,10),"")</f>
        <v/>
      </c>
      <c r="I10159" s="156"/>
      <c r="J10159" s="155" t="b">
        <f>Proc[[#This Row],[Requested]]=Proc[[#This Row],[CurrentParent]]</f>
        <v>1</v>
      </c>
      <c r="K10159" s="155" t="str">
        <f>IF(Proc[[#This Row],[Author]]="Marcela Urrego",VLOOKUP(LEFT(Proc[[#This Row],[Requested]],1),Table3[#All],2,0),VLOOKUP(Proc[[#This Row],[Author]],Table4[],2,0))</f>
        <v>HC</v>
      </c>
      <c r="L10159" s="155" t="s">
        <v>7801</v>
      </c>
      <c r="M10159" s="140">
        <v>46106</v>
      </c>
      <c r="N10159" s="140"/>
      <c r="O10159" s="140"/>
      <c r="P10159" s="140" t="str">
        <f ca="1">IF(Proc[[#This Row],[DaysAgeing]]&gt;5,"yep","on track")</f>
        <v>yep</v>
      </c>
      <c r="Q10159" s="2">
        <f ca="1">IF(Proc[[#This Row],[DateClosed]]="",ABS(NETWORKDAYS(Proc[[#This Row],[DateOpened]],TODAY()))-1,ABS(NETWORKDAYS(Proc[[#This Row],[DateOpened]],Proc[[#This Row],[DateClosed]]))-1)</f>
        <v>7</v>
      </c>
      <c r="R10159" s="140" t="s">
        <v>476</v>
      </c>
      <c r="S10159" s="155"/>
      <c r="T10159" s="155"/>
    </row>
    <row r="10160" spans="1:20" hidden="1">
      <c r="A10160" s="156" t="s">
        <v>11874</v>
      </c>
      <c r="B10160" s="155" t="str">
        <f>IFERROR(VLOOKUP(Proc[[#This Row],[App]],Table2[],3,0),"open")</f>
        <v>ok</v>
      </c>
      <c r="C10160" s="156" t="s">
        <v>369</v>
      </c>
      <c r="D10160" t="s">
        <v>12423</v>
      </c>
      <c r="E10160" t="s">
        <v>11699</v>
      </c>
      <c r="F10160" s="155" t="s">
        <v>11699</v>
      </c>
      <c r="G10160" s="156" t="s">
        <v>400</v>
      </c>
      <c r="H10160" s="155" t="str">
        <f>IF(Proc[[#This Row],[type]]="LFF (MDG-F)",MID(Proc[[#This Row],[Obj]],13,10),"")</f>
        <v/>
      </c>
      <c r="I10160" s="156"/>
      <c r="J10160" s="155" t="b">
        <f>Proc[[#This Row],[Requested]]=Proc[[#This Row],[CurrentParent]]</f>
        <v>1</v>
      </c>
      <c r="K10160" s="155" t="str">
        <f>IF(Proc[[#This Row],[Author]]="Marcela Urrego",VLOOKUP(LEFT(Proc[[#This Row],[Requested]],1),Table3[#All],2,0),VLOOKUP(Proc[[#This Row],[Author]],Table4[],2,0))</f>
        <v>HC</v>
      </c>
      <c r="L10160" s="155" t="s">
        <v>7801</v>
      </c>
      <c r="M10160" s="140">
        <v>46106</v>
      </c>
      <c r="N10160" s="140"/>
      <c r="O10160" s="140"/>
      <c r="P10160" s="140" t="str">
        <f ca="1">IF(Proc[[#This Row],[DaysAgeing]]&gt;5,"yep","on track")</f>
        <v>yep</v>
      </c>
      <c r="Q10160" s="2">
        <f ca="1">IF(Proc[[#This Row],[DateClosed]]="",ABS(NETWORKDAYS(Proc[[#This Row],[DateOpened]],TODAY()))-1,ABS(NETWORKDAYS(Proc[[#This Row],[DateOpened]],Proc[[#This Row],[DateClosed]]))-1)</f>
        <v>7</v>
      </c>
      <c r="R10160" s="140" t="s">
        <v>476</v>
      </c>
      <c r="S10160" s="155"/>
      <c r="T10160" s="155"/>
    </row>
    <row r="10161" spans="1:20" hidden="1">
      <c r="A10161" s="156" t="s">
        <v>11874</v>
      </c>
      <c r="B10161" s="155" t="str">
        <f>IFERROR(VLOOKUP(Proc[[#This Row],[App]],Table2[],3,0),"open")</f>
        <v>ok</v>
      </c>
      <c r="C10161" s="156" t="s">
        <v>369</v>
      </c>
      <c r="D10161" t="s">
        <v>12424</v>
      </c>
      <c r="E10161" t="s">
        <v>11699</v>
      </c>
      <c r="F10161" s="155" t="s">
        <v>11699</v>
      </c>
      <c r="G10161" s="156" t="s">
        <v>400</v>
      </c>
      <c r="H10161" s="155" t="str">
        <f>IF(Proc[[#This Row],[type]]="LFF (MDG-F)",MID(Proc[[#This Row],[Obj]],13,10),"")</f>
        <v/>
      </c>
      <c r="I10161" s="156"/>
      <c r="J10161" s="155" t="b">
        <f>Proc[[#This Row],[Requested]]=Proc[[#This Row],[CurrentParent]]</f>
        <v>1</v>
      </c>
      <c r="K10161" s="155" t="str">
        <f>IF(Proc[[#This Row],[Author]]="Marcela Urrego",VLOOKUP(LEFT(Proc[[#This Row],[Requested]],1),Table3[#All],2,0),VLOOKUP(Proc[[#This Row],[Author]],Table4[],2,0))</f>
        <v>HC</v>
      </c>
      <c r="L10161" s="155" t="s">
        <v>7801</v>
      </c>
      <c r="M10161" s="140">
        <v>46106</v>
      </c>
      <c r="N10161" s="140"/>
      <c r="O10161" s="140"/>
      <c r="P10161" s="140" t="str">
        <f ca="1">IF(Proc[[#This Row],[DaysAgeing]]&gt;5,"yep","on track")</f>
        <v>yep</v>
      </c>
      <c r="Q10161" s="2">
        <f ca="1">IF(Proc[[#This Row],[DateClosed]]="",ABS(NETWORKDAYS(Proc[[#This Row],[DateOpened]],TODAY()))-1,ABS(NETWORKDAYS(Proc[[#This Row],[DateOpened]],Proc[[#This Row],[DateClosed]]))-1)</f>
        <v>7</v>
      </c>
      <c r="R10161" s="140" t="s">
        <v>476</v>
      </c>
      <c r="S10161" s="155"/>
      <c r="T10161" s="155"/>
    </row>
    <row r="10162" spans="1:20" hidden="1">
      <c r="A10162" s="156" t="s">
        <v>11874</v>
      </c>
      <c r="B10162" s="155" t="str">
        <f>IFERROR(VLOOKUP(Proc[[#This Row],[App]],Table2[],3,0),"open")</f>
        <v>ok</v>
      </c>
      <c r="C10162" s="156" t="s">
        <v>369</v>
      </c>
      <c r="D10162" t="s">
        <v>12425</v>
      </c>
      <c r="E10162" t="s">
        <v>11699</v>
      </c>
      <c r="F10162" s="155" t="s">
        <v>11699</v>
      </c>
      <c r="G10162" s="156" t="s">
        <v>400</v>
      </c>
      <c r="H10162" s="155" t="str">
        <f>IF(Proc[[#This Row],[type]]="LFF (MDG-F)",MID(Proc[[#This Row],[Obj]],13,10),"")</f>
        <v/>
      </c>
      <c r="I10162" s="156"/>
      <c r="J10162" s="155" t="b">
        <f>Proc[[#This Row],[Requested]]=Proc[[#This Row],[CurrentParent]]</f>
        <v>1</v>
      </c>
      <c r="K10162" s="155" t="str">
        <f>IF(Proc[[#This Row],[Author]]="Marcela Urrego",VLOOKUP(LEFT(Proc[[#This Row],[Requested]],1),Table3[#All],2,0),VLOOKUP(Proc[[#This Row],[Author]],Table4[],2,0))</f>
        <v>HC</v>
      </c>
      <c r="L10162" s="155" t="s">
        <v>7801</v>
      </c>
      <c r="M10162" s="140">
        <v>46106</v>
      </c>
      <c r="N10162" s="140"/>
      <c r="O10162" s="140"/>
      <c r="P10162" s="140" t="str">
        <f ca="1">IF(Proc[[#This Row],[DaysAgeing]]&gt;5,"yep","on track")</f>
        <v>yep</v>
      </c>
      <c r="Q10162" s="2">
        <f ca="1">IF(Proc[[#This Row],[DateClosed]]="",ABS(NETWORKDAYS(Proc[[#This Row],[DateOpened]],TODAY()))-1,ABS(NETWORKDAYS(Proc[[#This Row],[DateOpened]],Proc[[#This Row],[DateClosed]]))-1)</f>
        <v>7</v>
      </c>
      <c r="R10162" s="140" t="s">
        <v>476</v>
      </c>
      <c r="S10162" s="155"/>
      <c r="T10162" s="155"/>
    </row>
    <row r="10163" spans="1:20" hidden="1">
      <c r="A10163" s="156" t="s">
        <v>11874</v>
      </c>
      <c r="B10163" s="155" t="str">
        <f>IFERROR(VLOOKUP(Proc[[#This Row],[App]],Table2[],3,0),"open")</f>
        <v>ok</v>
      </c>
      <c r="C10163" s="156" t="s">
        <v>369</v>
      </c>
      <c r="D10163" t="s">
        <v>12426</v>
      </c>
      <c r="E10163" t="s">
        <v>11699</v>
      </c>
      <c r="F10163" s="155" t="s">
        <v>11699</v>
      </c>
      <c r="G10163" s="156" t="s">
        <v>400</v>
      </c>
      <c r="H10163" s="155" t="str">
        <f>IF(Proc[[#This Row],[type]]="LFF (MDG-F)",MID(Proc[[#This Row],[Obj]],13,10),"")</f>
        <v/>
      </c>
      <c r="I10163" s="156"/>
      <c r="J10163" s="155" t="b">
        <f>Proc[[#This Row],[Requested]]=Proc[[#This Row],[CurrentParent]]</f>
        <v>1</v>
      </c>
      <c r="K10163" s="155" t="str">
        <f>IF(Proc[[#This Row],[Author]]="Marcela Urrego",VLOOKUP(LEFT(Proc[[#This Row],[Requested]],1),Table3[#All],2,0),VLOOKUP(Proc[[#This Row],[Author]],Table4[],2,0))</f>
        <v>HC</v>
      </c>
      <c r="L10163" s="155" t="s">
        <v>7801</v>
      </c>
      <c r="M10163" s="140">
        <v>46106</v>
      </c>
      <c r="N10163" s="140"/>
      <c r="O10163" s="140"/>
      <c r="P10163" s="140" t="str">
        <f ca="1">IF(Proc[[#This Row],[DaysAgeing]]&gt;5,"yep","on track")</f>
        <v>yep</v>
      </c>
      <c r="Q10163" s="2">
        <f ca="1">IF(Proc[[#This Row],[DateClosed]]="",ABS(NETWORKDAYS(Proc[[#This Row],[DateOpened]],TODAY()))-1,ABS(NETWORKDAYS(Proc[[#This Row],[DateOpened]],Proc[[#This Row],[DateClosed]]))-1)</f>
        <v>7</v>
      </c>
      <c r="R10163" s="140" t="s">
        <v>476</v>
      </c>
      <c r="S10163" s="155"/>
      <c r="T10163" s="155"/>
    </row>
    <row r="10164" spans="1:20" hidden="1">
      <c r="A10164" s="156" t="s">
        <v>11874</v>
      </c>
      <c r="B10164" s="155" t="str">
        <f>IFERROR(VLOOKUP(Proc[[#This Row],[App]],Table2[],3,0),"open")</f>
        <v>ok</v>
      </c>
      <c r="C10164" s="156" t="s">
        <v>369</v>
      </c>
      <c r="D10164" t="s">
        <v>12427</v>
      </c>
      <c r="E10164" t="s">
        <v>11699</v>
      </c>
      <c r="F10164" s="155" t="s">
        <v>11699</v>
      </c>
      <c r="G10164" s="156" t="s">
        <v>400</v>
      </c>
      <c r="H10164" s="155" t="str">
        <f>IF(Proc[[#This Row],[type]]="LFF (MDG-F)",MID(Proc[[#This Row],[Obj]],13,10),"")</f>
        <v/>
      </c>
      <c r="I10164" s="156"/>
      <c r="J10164" s="155" t="b">
        <f>Proc[[#This Row],[Requested]]=Proc[[#This Row],[CurrentParent]]</f>
        <v>1</v>
      </c>
      <c r="K10164" s="155" t="str">
        <f>IF(Proc[[#This Row],[Author]]="Marcela Urrego",VLOOKUP(LEFT(Proc[[#This Row],[Requested]],1),Table3[#All],2,0),VLOOKUP(Proc[[#This Row],[Author]],Table4[],2,0))</f>
        <v>HC</v>
      </c>
      <c r="L10164" s="155" t="s">
        <v>7801</v>
      </c>
      <c r="M10164" s="140">
        <v>46106</v>
      </c>
      <c r="N10164" s="140"/>
      <c r="O10164" s="140"/>
      <c r="P10164" s="140" t="str">
        <f ca="1">IF(Proc[[#This Row],[DaysAgeing]]&gt;5,"yep","on track")</f>
        <v>yep</v>
      </c>
      <c r="Q10164" s="2">
        <f ca="1">IF(Proc[[#This Row],[DateClosed]]="",ABS(NETWORKDAYS(Proc[[#This Row],[DateOpened]],TODAY()))-1,ABS(NETWORKDAYS(Proc[[#This Row],[DateOpened]],Proc[[#This Row],[DateClosed]]))-1)</f>
        <v>7</v>
      </c>
      <c r="R10164" s="140" t="s">
        <v>476</v>
      </c>
      <c r="S10164" s="155"/>
      <c r="T10164" s="155"/>
    </row>
    <row r="10165" spans="1:20" hidden="1">
      <c r="A10165" s="156" t="s">
        <v>11874</v>
      </c>
      <c r="B10165" s="155" t="str">
        <f>IFERROR(VLOOKUP(Proc[[#This Row],[App]],Table2[],3,0),"open")</f>
        <v>ok</v>
      </c>
      <c r="C10165" s="156" t="s">
        <v>369</v>
      </c>
      <c r="D10165" t="s">
        <v>12428</v>
      </c>
      <c r="E10165" t="s">
        <v>11699</v>
      </c>
      <c r="F10165" s="155" t="s">
        <v>11699</v>
      </c>
      <c r="G10165" s="156" t="s">
        <v>400</v>
      </c>
      <c r="H10165" s="155" t="str">
        <f>IF(Proc[[#This Row],[type]]="LFF (MDG-F)",MID(Proc[[#This Row],[Obj]],13,10),"")</f>
        <v/>
      </c>
      <c r="I10165" s="156"/>
      <c r="J10165" s="155" t="b">
        <f>Proc[[#This Row],[Requested]]=Proc[[#This Row],[CurrentParent]]</f>
        <v>1</v>
      </c>
      <c r="K10165" s="155" t="str">
        <f>IF(Proc[[#This Row],[Author]]="Marcela Urrego",VLOOKUP(LEFT(Proc[[#This Row],[Requested]],1),Table3[#All],2,0),VLOOKUP(Proc[[#This Row],[Author]],Table4[],2,0))</f>
        <v>HC</v>
      </c>
      <c r="L10165" s="155" t="s">
        <v>7801</v>
      </c>
      <c r="M10165" s="140">
        <v>46106</v>
      </c>
      <c r="N10165" s="140"/>
      <c r="O10165" s="140"/>
      <c r="P10165" s="140" t="str">
        <f ca="1">IF(Proc[[#This Row],[DaysAgeing]]&gt;5,"yep","on track")</f>
        <v>yep</v>
      </c>
      <c r="Q10165" s="2">
        <f ca="1">IF(Proc[[#This Row],[DateClosed]]="",ABS(NETWORKDAYS(Proc[[#This Row],[DateOpened]],TODAY()))-1,ABS(NETWORKDAYS(Proc[[#This Row],[DateOpened]],Proc[[#This Row],[DateClosed]]))-1)</f>
        <v>7</v>
      </c>
      <c r="R10165" s="140" t="s">
        <v>476</v>
      </c>
      <c r="S10165" s="155"/>
      <c r="T10165" s="155"/>
    </row>
    <row r="10166" spans="1:20" hidden="1">
      <c r="A10166" s="156" t="s">
        <v>11874</v>
      </c>
      <c r="B10166" s="155" t="str">
        <f>IFERROR(VLOOKUP(Proc[[#This Row],[App]],Table2[],3,0),"open")</f>
        <v>ok</v>
      </c>
      <c r="C10166" s="156" t="s">
        <v>369</v>
      </c>
      <c r="D10166" t="s">
        <v>12429</v>
      </c>
      <c r="E10166" t="s">
        <v>11699</v>
      </c>
      <c r="F10166" s="155" t="s">
        <v>11699</v>
      </c>
      <c r="G10166" s="156" t="s">
        <v>400</v>
      </c>
      <c r="H10166" s="155" t="str">
        <f>IF(Proc[[#This Row],[type]]="LFF (MDG-F)",MID(Proc[[#This Row],[Obj]],13,10),"")</f>
        <v/>
      </c>
      <c r="I10166" s="156"/>
      <c r="J10166" s="155" t="b">
        <f>Proc[[#This Row],[Requested]]=Proc[[#This Row],[CurrentParent]]</f>
        <v>1</v>
      </c>
      <c r="K10166" s="155" t="str">
        <f>IF(Proc[[#This Row],[Author]]="Marcela Urrego",VLOOKUP(LEFT(Proc[[#This Row],[Requested]],1),Table3[#All],2,0),VLOOKUP(Proc[[#This Row],[Author]],Table4[],2,0))</f>
        <v>HC</v>
      </c>
      <c r="L10166" s="155" t="s">
        <v>7801</v>
      </c>
      <c r="M10166" s="140">
        <v>46106</v>
      </c>
      <c r="N10166" s="140"/>
      <c r="O10166" s="140"/>
      <c r="P10166" s="140" t="str">
        <f ca="1">IF(Proc[[#This Row],[DaysAgeing]]&gt;5,"yep","on track")</f>
        <v>yep</v>
      </c>
      <c r="Q10166" s="2">
        <f ca="1">IF(Proc[[#This Row],[DateClosed]]="",ABS(NETWORKDAYS(Proc[[#This Row],[DateOpened]],TODAY()))-1,ABS(NETWORKDAYS(Proc[[#This Row],[DateOpened]],Proc[[#This Row],[DateClosed]]))-1)</f>
        <v>7</v>
      </c>
      <c r="R10166" s="140" t="s">
        <v>476</v>
      </c>
      <c r="S10166" s="155"/>
      <c r="T10166" s="155"/>
    </row>
    <row r="10167" spans="1:20" hidden="1">
      <c r="A10167" s="156" t="s">
        <v>11874</v>
      </c>
      <c r="B10167" s="155" t="str">
        <f>IFERROR(VLOOKUP(Proc[[#This Row],[App]],Table2[],3,0),"open")</f>
        <v>ok</v>
      </c>
      <c r="C10167" s="156" t="s">
        <v>369</v>
      </c>
      <c r="D10167" t="s">
        <v>12430</v>
      </c>
      <c r="E10167" t="s">
        <v>11699</v>
      </c>
      <c r="F10167" s="155" t="s">
        <v>11699</v>
      </c>
      <c r="G10167" s="156" t="s">
        <v>400</v>
      </c>
      <c r="H10167" s="155" t="str">
        <f>IF(Proc[[#This Row],[type]]="LFF (MDG-F)",MID(Proc[[#This Row],[Obj]],13,10),"")</f>
        <v/>
      </c>
      <c r="I10167" s="156"/>
      <c r="J10167" s="155" t="b">
        <f>Proc[[#This Row],[Requested]]=Proc[[#This Row],[CurrentParent]]</f>
        <v>1</v>
      </c>
      <c r="K10167" s="155" t="str">
        <f>IF(Proc[[#This Row],[Author]]="Marcela Urrego",VLOOKUP(LEFT(Proc[[#This Row],[Requested]],1),Table3[#All],2,0),VLOOKUP(Proc[[#This Row],[Author]],Table4[],2,0))</f>
        <v>HC</v>
      </c>
      <c r="L10167" s="155" t="s">
        <v>7801</v>
      </c>
      <c r="M10167" s="140">
        <v>46106</v>
      </c>
      <c r="N10167" s="140"/>
      <c r="O10167" s="140"/>
      <c r="P10167" s="140" t="str">
        <f ca="1">IF(Proc[[#This Row],[DaysAgeing]]&gt;5,"yep","on track")</f>
        <v>yep</v>
      </c>
      <c r="Q10167" s="2">
        <f ca="1">IF(Proc[[#This Row],[DateClosed]]="",ABS(NETWORKDAYS(Proc[[#This Row],[DateOpened]],TODAY()))-1,ABS(NETWORKDAYS(Proc[[#This Row],[DateOpened]],Proc[[#This Row],[DateClosed]]))-1)</f>
        <v>7</v>
      </c>
      <c r="R10167" s="140" t="s">
        <v>476</v>
      </c>
      <c r="S10167" s="155"/>
      <c r="T10167" s="155"/>
    </row>
    <row r="10168" spans="1:20" hidden="1">
      <c r="A10168" s="156" t="s">
        <v>11874</v>
      </c>
      <c r="B10168" s="155" t="str">
        <f>IFERROR(VLOOKUP(Proc[[#This Row],[App]],Table2[],3,0),"open")</f>
        <v>ok</v>
      </c>
      <c r="C10168" s="156" t="s">
        <v>369</v>
      </c>
      <c r="D10168" t="s">
        <v>12431</v>
      </c>
      <c r="E10168" t="s">
        <v>11699</v>
      </c>
      <c r="F10168" s="155" t="s">
        <v>11699</v>
      </c>
      <c r="G10168" s="156" t="s">
        <v>400</v>
      </c>
      <c r="H10168" s="155" t="str">
        <f>IF(Proc[[#This Row],[type]]="LFF (MDG-F)",MID(Proc[[#This Row],[Obj]],13,10),"")</f>
        <v/>
      </c>
      <c r="I10168" s="156"/>
      <c r="J10168" s="155" t="b">
        <f>Proc[[#This Row],[Requested]]=Proc[[#This Row],[CurrentParent]]</f>
        <v>1</v>
      </c>
      <c r="K10168" s="155" t="str">
        <f>IF(Proc[[#This Row],[Author]]="Marcela Urrego",VLOOKUP(LEFT(Proc[[#This Row],[Requested]],1),Table3[#All],2,0),VLOOKUP(Proc[[#This Row],[Author]],Table4[],2,0))</f>
        <v>HC</v>
      </c>
      <c r="L10168" s="155" t="s">
        <v>7801</v>
      </c>
      <c r="M10168" s="140">
        <v>46106</v>
      </c>
      <c r="N10168" s="140"/>
      <c r="O10168" s="140"/>
      <c r="P10168" s="140" t="str">
        <f ca="1">IF(Proc[[#This Row],[DaysAgeing]]&gt;5,"yep","on track")</f>
        <v>yep</v>
      </c>
      <c r="Q10168" s="2">
        <f ca="1">IF(Proc[[#This Row],[DateClosed]]="",ABS(NETWORKDAYS(Proc[[#This Row],[DateOpened]],TODAY()))-1,ABS(NETWORKDAYS(Proc[[#This Row],[DateOpened]],Proc[[#This Row],[DateClosed]]))-1)</f>
        <v>7</v>
      </c>
      <c r="R10168" s="140" t="s">
        <v>476</v>
      </c>
      <c r="S10168" s="155"/>
      <c r="T10168" s="155"/>
    </row>
    <row r="10169" spans="1:20" hidden="1">
      <c r="A10169" s="156" t="s">
        <v>11874</v>
      </c>
      <c r="B10169" s="155" t="str">
        <f>IFERROR(VLOOKUP(Proc[[#This Row],[App]],Table2[],3,0),"open")</f>
        <v>ok</v>
      </c>
      <c r="C10169" s="156" t="s">
        <v>369</v>
      </c>
      <c r="D10169" t="s">
        <v>12432</v>
      </c>
      <c r="E10169" t="s">
        <v>11699</v>
      </c>
      <c r="F10169" s="155" t="s">
        <v>11699</v>
      </c>
      <c r="G10169" s="156" t="s">
        <v>400</v>
      </c>
      <c r="H10169" s="155" t="str">
        <f>IF(Proc[[#This Row],[type]]="LFF (MDG-F)",MID(Proc[[#This Row],[Obj]],13,10),"")</f>
        <v/>
      </c>
      <c r="I10169" s="156"/>
      <c r="J10169" s="155" t="b">
        <f>Proc[[#This Row],[Requested]]=Proc[[#This Row],[CurrentParent]]</f>
        <v>1</v>
      </c>
      <c r="K10169" s="155" t="str">
        <f>IF(Proc[[#This Row],[Author]]="Marcela Urrego",VLOOKUP(LEFT(Proc[[#This Row],[Requested]],1),Table3[#All],2,0),VLOOKUP(Proc[[#This Row],[Author]],Table4[],2,0))</f>
        <v>HC</v>
      </c>
      <c r="L10169" s="155" t="s">
        <v>7801</v>
      </c>
      <c r="M10169" s="140">
        <v>46106</v>
      </c>
      <c r="N10169" s="140"/>
      <c r="O10169" s="140"/>
      <c r="P10169" s="140" t="str">
        <f ca="1">IF(Proc[[#This Row],[DaysAgeing]]&gt;5,"yep","on track")</f>
        <v>yep</v>
      </c>
      <c r="Q10169" s="2">
        <f ca="1">IF(Proc[[#This Row],[DateClosed]]="",ABS(NETWORKDAYS(Proc[[#This Row],[DateOpened]],TODAY()))-1,ABS(NETWORKDAYS(Proc[[#This Row],[DateOpened]],Proc[[#This Row],[DateClosed]]))-1)</f>
        <v>7</v>
      </c>
      <c r="R10169" s="140" t="s">
        <v>476</v>
      </c>
      <c r="S10169" s="155"/>
      <c r="T10169" s="155"/>
    </row>
    <row r="10170" spans="1:20" hidden="1">
      <c r="A10170" s="156" t="s">
        <v>11874</v>
      </c>
      <c r="B10170" s="155" t="str">
        <f>IFERROR(VLOOKUP(Proc[[#This Row],[App]],Table2[],3,0),"open")</f>
        <v>ok</v>
      </c>
      <c r="C10170" s="156" t="s">
        <v>369</v>
      </c>
      <c r="D10170" t="s">
        <v>12433</v>
      </c>
      <c r="E10170" t="s">
        <v>11699</v>
      </c>
      <c r="F10170" s="155" t="s">
        <v>11699</v>
      </c>
      <c r="G10170" s="156" t="s">
        <v>400</v>
      </c>
      <c r="H10170" s="155" t="str">
        <f>IF(Proc[[#This Row],[type]]="LFF (MDG-F)",MID(Proc[[#This Row],[Obj]],13,10),"")</f>
        <v/>
      </c>
      <c r="I10170" s="156"/>
      <c r="J10170" s="155" t="b">
        <f>Proc[[#This Row],[Requested]]=Proc[[#This Row],[CurrentParent]]</f>
        <v>1</v>
      </c>
      <c r="K10170" s="155" t="str">
        <f>IF(Proc[[#This Row],[Author]]="Marcela Urrego",VLOOKUP(LEFT(Proc[[#This Row],[Requested]],1),Table3[#All],2,0),VLOOKUP(Proc[[#This Row],[Author]],Table4[],2,0))</f>
        <v>HC</v>
      </c>
      <c r="L10170" s="155" t="s">
        <v>7801</v>
      </c>
      <c r="M10170" s="140">
        <v>46106</v>
      </c>
      <c r="N10170" s="140"/>
      <c r="O10170" s="140"/>
      <c r="P10170" s="140" t="str">
        <f ca="1">IF(Proc[[#This Row],[DaysAgeing]]&gt;5,"yep","on track")</f>
        <v>yep</v>
      </c>
      <c r="Q10170" s="2">
        <f ca="1">IF(Proc[[#This Row],[DateClosed]]="",ABS(NETWORKDAYS(Proc[[#This Row],[DateOpened]],TODAY()))-1,ABS(NETWORKDAYS(Proc[[#This Row],[DateOpened]],Proc[[#This Row],[DateClosed]]))-1)</f>
        <v>7</v>
      </c>
      <c r="R10170" s="140" t="s">
        <v>476</v>
      </c>
      <c r="S10170" s="155"/>
      <c r="T10170" s="155"/>
    </row>
    <row r="10171" spans="1:20" hidden="1">
      <c r="A10171" s="156" t="s">
        <v>11874</v>
      </c>
      <c r="B10171" s="155" t="str">
        <f>IFERROR(VLOOKUP(Proc[[#This Row],[App]],Table2[],3,0),"open")</f>
        <v>ok</v>
      </c>
      <c r="C10171" s="156" t="s">
        <v>369</v>
      </c>
      <c r="D10171" t="s">
        <v>12434</v>
      </c>
      <c r="E10171" t="s">
        <v>11699</v>
      </c>
      <c r="F10171" s="155" t="s">
        <v>11699</v>
      </c>
      <c r="G10171" s="156" t="s">
        <v>400</v>
      </c>
      <c r="H10171" s="155" t="str">
        <f>IF(Proc[[#This Row],[type]]="LFF (MDG-F)",MID(Proc[[#This Row],[Obj]],13,10),"")</f>
        <v/>
      </c>
      <c r="I10171" s="156"/>
      <c r="J10171" s="155" t="b">
        <f>Proc[[#This Row],[Requested]]=Proc[[#This Row],[CurrentParent]]</f>
        <v>1</v>
      </c>
      <c r="K10171" s="155" t="str">
        <f>IF(Proc[[#This Row],[Author]]="Marcela Urrego",VLOOKUP(LEFT(Proc[[#This Row],[Requested]],1),Table3[#All],2,0),VLOOKUP(Proc[[#This Row],[Author]],Table4[],2,0))</f>
        <v>HC</v>
      </c>
      <c r="L10171" s="155" t="s">
        <v>7801</v>
      </c>
      <c r="M10171" s="140">
        <v>46106</v>
      </c>
      <c r="N10171" s="140"/>
      <c r="O10171" s="140"/>
      <c r="P10171" s="140" t="str">
        <f ca="1">IF(Proc[[#This Row],[DaysAgeing]]&gt;5,"yep","on track")</f>
        <v>yep</v>
      </c>
      <c r="Q10171" s="2">
        <f ca="1">IF(Proc[[#This Row],[DateClosed]]="",ABS(NETWORKDAYS(Proc[[#This Row],[DateOpened]],TODAY()))-1,ABS(NETWORKDAYS(Proc[[#This Row],[DateOpened]],Proc[[#This Row],[DateClosed]]))-1)</f>
        <v>7</v>
      </c>
      <c r="R10171" s="140" t="s">
        <v>476</v>
      </c>
      <c r="S10171" s="155"/>
      <c r="T10171" s="155"/>
    </row>
    <row r="10172" spans="1:20" hidden="1">
      <c r="A10172" s="156" t="s">
        <v>11874</v>
      </c>
      <c r="B10172" s="155" t="str">
        <f>IFERROR(VLOOKUP(Proc[[#This Row],[App]],Table2[],3,0),"open")</f>
        <v>ok</v>
      </c>
      <c r="C10172" s="156" t="s">
        <v>369</v>
      </c>
      <c r="D10172" t="s">
        <v>12435</v>
      </c>
      <c r="E10172" t="s">
        <v>11699</v>
      </c>
      <c r="F10172" s="155" t="s">
        <v>11699</v>
      </c>
      <c r="G10172" s="156" t="s">
        <v>400</v>
      </c>
      <c r="H10172" s="155" t="str">
        <f>IF(Proc[[#This Row],[type]]="LFF (MDG-F)",MID(Proc[[#This Row],[Obj]],13,10),"")</f>
        <v/>
      </c>
      <c r="I10172" s="156"/>
      <c r="J10172" s="155" t="b">
        <f>Proc[[#This Row],[Requested]]=Proc[[#This Row],[CurrentParent]]</f>
        <v>1</v>
      </c>
      <c r="K10172" s="155" t="str">
        <f>IF(Proc[[#This Row],[Author]]="Marcela Urrego",VLOOKUP(LEFT(Proc[[#This Row],[Requested]],1),Table3[#All],2,0),VLOOKUP(Proc[[#This Row],[Author]],Table4[],2,0))</f>
        <v>HC</v>
      </c>
      <c r="L10172" s="155" t="s">
        <v>7801</v>
      </c>
      <c r="M10172" s="140">
        <v>46106</v>
      </c>
      <c r="N10172" s="140"/>
      <c r="O10172" s="140"/>
      <c r="P10172" s="140" t="str">
        <f ca="1">IF(Proc[[#This Row],[DaysAgeing]]&gt;5,"yep","on track")</f>
        <v>yep</v>
      </c>
      <c r="Q10172" s="2">
        <f ca="1">IF(Proc[[#This Row],[DateClosed]]="",ABS(NETWORKDAYS(Proc[[#This Row],[DateOpened]],TODAY()))-1,ABS(NETWORKDAYS(Proc[[#This Row],[DateOpened]],Proc[[#This Row],[DateClosed]]))-1)</f>
        <v>7</v>
      </c>
      <c r="R10172" s="140" t="s">
        <v>476</v>
      </c>
      <c r="S10172" s="155"/>
      <c r="T10172" s="155"/>
    </row>
    <row r="10173" spans="1:20" hidden="1">
      <c r="A10173" s="156" t="s">
        <v>11874</v>
      </c>
      <c r="B10173" s="155" t="str">
        <f>IFERROR(VLOOKUP(Proc[[#This Row],[App]],Table2[],3,0),"open")</f>
        <v>ok</v>
      </c>
      <c r="C10173" s="156" t="s">
        <v>369</v>
      </c>
      <c r="D10173" t="s">
        <v>12436</v>
      </c>
      <c r="E10173" t="s">
        <v>11699</v>
      </c>
      <c r="F10173" s="155" t="s">
        <v>11699</v>
      </c>
      <c r="G10173" s="156" t="s">
        <v>400</v>
      </c>
      <c r="H10173" s="155" t="str">
        <f>IF(Proc[[#This Row],[type]]="LFF (MDG-F)",MID(Proc[[#This Row],[Obj]],13,10),"")</f>
        <v/>
      </c>
      <c r="I10173" s="156"/>
      <c r="J10173" s="155" t="b">
        <f>Proc[[#This Row],[Requested]]=Proc[[#This Row],[CurrentParent]]</f>
        <v>1</v>
      </c>
      <c r="K10173" s="155" t="str">
        <f>IF(Proc[[#This Row],[Author]]="Marcela Urrego",VLOOKUP(LEFT(Proc[[#This Row],[Requested]],1),Table3[#All],2,0),VLOOKUP(Proc[[#This Row],[Author]],Table4[],2,0))</f>
        <v>HC</v>
      </c>
      <c r="L10173" s="155" t="s">
        <v>7801</v>
      </c>
      <c r="M10173" s="140">
        <v>46106</v>
      </c>
      <c r="N10173" s="140"/>
      <c r="O10173" s="140"/>
      <c r="P10173" s="140" t="str">
        <f ca="1">IF(Proc[[#This Row],[DaysAgeing]]&gt;5,"yep","on track")</f>
        <v>yep</v>
      </c>
      <c r="Q10173" s="2">
        <f ca="1">IF(Proc[[#This Row],[DateClosed]]="",ABS(NETWORKDAYS(Proc[[#This Row],[DateOpened]],TODAY()))-1,ABS(NETWORKDAYS(Proc[[#This Row],[DateOpened]],Proc[[#This Row],[DateClosed]]))-1)</f>
        <v>7</v>
      </c>
      <c r="R10173" s="140" t="s">
        <v>476</v>
      </c>
      <c r="S10173" s="155"/>
      <c r="T10173" s="155"/>
    </row>
    <row r="10174" spans="1:20" hidden="1">
      <c r="A10174" s="156" t="s">
        <v>11874</v>
      </c>
      <c r="B10174" s="155" t="str">
        <f>IFERROR(VLOOKUP(Proc[[#This Row],[App]],Table2[],3,0),"open")</f>
        <v>ok</v>
      </c>
      <c r="C10174" s="156" t="s">
        <v>369</v>
      </c>
      <c r="D10174" t="s">
        <v>12437</v>
      </c>
      <c r="E10174" t="s">
        <v>11699</v>
      </c>
      <c r="F10174" s="155" t="s">
        <v>11699</v>
      </c>
      <c r="G10174" s="156" t="s">
        <v>400</v>
      </c>
      <c r="H10174" s="155" t="str">
        <f>IF(Proc[[#This Row],[type]]="LFF (MDG-F)",MID(Proc[[#This Row],[Obj]],13,10),"")</f>
        <v/>
      </c>
      <c r="I10174" s="156"/>
      <c r="J10174" s="155" t="b">
        <f>Proc[[#This Row],[Requested]]=Proc[[#This Row],[CurrentParent]]</f>
        <v>1</v>
      </c>
      <c r="K10174" s="155" t="str">
        <f>IF(Proc[[#This Row],[Author]]="Marcela Urrego",VLOOKUP(LEFT(Proc[[#This Row],[Requested]],1),Table3[#All],2,0),VLOOKUP(Proc[[#This Row],[Author]],Table4[],2,0))</f>
        <v>HC</v>
      </c>
      <c r="L10174" s="155" t="s">
        <v>7801</v>
      </c>
      <c r="M10174" s="140">
        <v>46106</v>
      </c>
      <c r="N10174" s="140"/>
      <c r="O10174" s="140"/>
      <c r="P10174" s="140" t="str">
        <f ca="1">IF(Proc[[#This Row],[DaysAgeing]]&gt;5,"yep","on track")</f>
        <v>yep</v>
      </c>
      <c r="Q10174" s="2">
        <f ca="1">IF(Proc[[#This Row],[DateClosed]]="",ABS(NETWORKDAYS(Proc[[#This Row],[DateOpened]],TODAY()))-1,ABS(NETWORKDAYS(Proc[[#This Row],[DateOpened]],Proc[[#This Row],[DateClosed]]))-1)</f>
        <v>7</v>
      </c>
      <c r="R10174" s="140" t="s">
        <v>476</v>
      </c>
      <c r="S10174" s="155"/>
      <c r="T10174" s="155"/>
    </row>
    <row r="10175" spans="1:20" hidden="1">
      <c r="A10175" s="156" t="s">
        <v>11874</v>
      </c>
      <c r="B10175" s="155" t="str">
        <f>IFERROR(VLOOKUP(Proc[[#This Row],[App]],Table2[],3,0),"open")</f>
        <v>ok</v>
      </c>
      <c r="C10175" s="156" t="s">
        <v>369</v>
      </c>
      <c r="D10175" t="s">
        <v>12438</v>
      </c>
      <c r="E10175" t="s">
        <v>11699</v>
      </c>
      <c r="F10175" s="155" t="s">
        <v>11699</v>
      </c>
      <c r="G10175" s="156" t="s">
        <v>400</v>
      </c>
      <c r="H10175" s="155" t="str">
        <f>IF(Proc[[#This Row],[type]]="LFF (MDG-F)",MID(Proc[[#This Row],[Obj]],13,10),"")</f>
        <v/>
      </c>
      <c r="I10175" s="156"/>
      <c r="J10175" s="155" t="b">
        <f>Proc[[#This Row],[Requested]]=Proc[[#This Row],[CurrentParent]]</f>
        <v>1</v>
      </c>
      <c r="K10175" s="155" t="str">
        <f>IF(Proc[[#This Row],[Author]]="Marcela Urrego",VLOOKUP(LEFT(Proc[[#This Row],[Requested]],1),Table3[#All],2,0),VLOOKUP(Proc[[#This Row],[Author]],Table4[],2,0))</f>
        <v>HC</v>
      </c>
      <c r="L10175" s="155" t="s">
        <v>7801</v>
      </c>
      <c r="M10175" s="140">
        <v>46106</v>
      </c>
      <c r="N10175" s="140"/>
      <c r="O10175" s="140"/>
      <c r="P10175" s="140" t="str">
        <f ca="1">IF(Proc[[#This Row],[DaysAgeing]]&gt;5,"yep","on track")</f>
        <v>yep</v>
      </c>
      <c r="Q10175" s="2">
        <f ca="1">IF(Proc[[#This Row],[DateClosed]]="",ABS(NETWORKDAYS(Proc[[#This Row],[DateOpened]],TODAY()))-1,ABS(NETWORKDAYS(Proc[[#This Row],[DateOpened]],Proc[[#This Row],[DateClosed]]))-1)</f>
        <v>7</v>
      </c>
      <c r="R10175" s="140" t="s">
        <v>476</v>
      </c>
      <c r="S10175" s="155"/>
      <c r="T10175" s="155"/>
    </row>
    <row r="10176" spans="1:20" hidden="1">
      <c r="A10176" s="156" t="s">
        <v>11874</v>
      </c>
      <c r="B10176" s="155" t="str">
        <f>IFERROR(VLOOKUP(Proc[[#This Row],[App]],Table2[],3,0),"open")</f>
        <v>ok</v>
      </c>
      <c r="C10176" s="156" t="s">
        <v>369</v>
      </c>
      <c r="D10176" t="s">
        <v>12439</v>
      </c>
      <c r="E10176" t="s">
        <v>11699</v>
      </c>
      <c r="F10176" s="155" t="s">
        <v>11699</v>
      </c>
      <c r="G10176" s="156" t="s">
        <v>400</v>
      </c>
      <c r="H10176" s="155" t="str">
        <f>IF(Proc[[#This Row],[type]]="LFF (MDG-F)",MID(Proc[[#This Row],[Obj]],13,10),"")</f>
        <v/>
      </c>
      <c r="I10176" s="156"/>
      <c r="J10176" s="155" t="b">
        <f>Proc[[#This Row],[Requested]]=Proc[[#This Row],[CurrentParent]]</f>
        <v>1</v>
      </c>
      <c r="K10176" s="155" t="str">
        <f>IF(Proc[[#This Row],[Author]]="Marcela Urrego",VLOOKUP(LEFT(Proc[[#This Row],[Requested]],1),Table3[#All],2,0),VLOOKUP(Proc[[#This Row],[Author]],Table4[],2,0))</f>
        <v>HC</v>
      </c>
      <c r="L10176" s="155" t="s">
        <v>7801</v>
      </c>
      <c r="M10176" s="140">
        <v>46106</v>
      </c>
      <c r="N10176" s="140"/>
      <c r="O10176" s="140"/>
      <c r="P10176" s="140" t="str">
        <f ca="1">IF(Proc[[#This Row],[DaysAgeing]]&gt;5,"yep","on track")</f>
        <v>yep</v>
      </c>
      <c r="Q10176" s="2">
        <f ca="1">IF(Proc[[#This Row],[DateClosed]]="",ABS(NETWORKDAYS(Proc[[#This Row],[DateOpened]],TODAY()))-1,ABS(NETWORKDAYS(Proc[[#This Row],[DateOpened]],Proc[[#This Row],[DateClosed]]))-1)</f>
        <v>7</v>
      </c>
      <c r="R10176" s="140" t="s">
        <v>476</v>
      </c>
      <c r="S10176" s="155"/>
      <c r="T10176" s="155"/>
    </row>
    <row r="10177" spans="1:20" hidden="1">
      <c r="A10177" s="156" t="s">
        <v>11874</v>
      </c>
      <c r="B10177" s="155" t="str">
        <f>IFERROR(VLOOKUP(Proc[[#This Row],[App]],Table2[],3,0),"open")</f>
        <v>ok</v>
      </c>
      <c r="C10177" s="156" t="s">
        <v>369</v>
      </c>
      <c r="D10177" t="s">
        <v>12440</v>
      </c>
      <c r="E10177" t="s">
        <v>11699</v>
      </c>
      <c r="F10177" s="155" t="s">
        <v>11699</v>
      </c>
      <c r="G10177" s="156" t="s">
        <v>400</v>
      </c>
      <c r="H10177" s="155" t="str">
        <f>IF(Proc[[#This Row],[type]]="LFF (MDG-F)",MID(Proc[[#This Row],[Obj]],13,10),"")</f>
        <v/>
      </c>
      <c r="I10177" s="156"/>
      <c r="J10177" s="155" t="b">
        <f>Proc[[#This Row],[Requested]]=Proc[[#This Row],[CurrentParent]]</f>
        <v>1</v>
      </c>
      <c r="K10177" s="155" t="str">
        <f>IF(Proc[[#This Row],[Author]]="Marcela Urrego",VLOOKUP(LEFT(Proc[[#This Row],[Requested]],1),Table3[#All],2,0),VLOOKUP(Proc[[#This Row],[Author]],Table4[],2,0))</f>
        <v>HC</v>
      </c>
      <c r="L10177" s="155" t="s">
        <v>7801</v>
      </c>
      <c r="M10177" s="140">
        <v>46106</v>
      </c>
      <c r="N10177" s="140"/>
      <c r="O10177" s="140"/>
      <c r="P10177" s="140" t="str">
        <f ca="1">IF(Proc[[#This Row],[DaysAgeing]]&gt;5,"yep","on track")</f>
        <v>yep</v>
      </c>
      <c r="Q10177" s="2">
        <f ca="1">IF(Proc[[#This Row],[DateClosed]]="",ABS(NETWORKDAYS(Proc[[#This Row],[DateOpened]],TODAY()))-1,ABS(NETWORKDAYS(Proc[[#This Row],[DateOpened]],Proc[[#This Row],[DateClosed]]))-1)</f>
        <v>7</v>
      </c>
      <c r="R10177" s="140" t="s">
        <v>476</v>
      </c>
      <c r="S10177" s="155"/>
      <c r="T10177" s="155"/>
    </row>
    <row r="10178" spans="1:20" hidden="1">
      <c r="A10178" s="156" t="s">
        <v>11874</v>
      </c>
      <c r="B10178" s="155" t="str">
        <f>IFERROR(VLOOKUP(Proc[[#This Row],[App]],Table2[],3,0),"open")</f>
        <v>ok</v>
      </c>
      <c r="C10178" s="156" t="s">
        <v>369</v>
      </c>
      <c r="D10178" t="s">
        <v>12441</v>
      </c>
      <c r="E10178" t="s">
        <v>11699</v>
      </c>
      <c r="F10178" s="155" t="s">
        <v>11699</v>
      </c>
      <c r="G10178" s="156" t="s">
        <v>400</v>
      </c>
      <c r="H10178" s="155" t="str">
        <f>IF(Proc[[#This Row],[type]]="LFF (MDG-F)",MID(Proc[[#This Row],[Obj]],13,10),"")</f>
        <v/>
      </c>
      <c r="I10178" s="156"/>
      <c r="J10178" s="155" t="b">
        <f>Proc[[#This Row],[Requested]]=Proc[[#This Row],[CurrentParent]]</f>
        <v>1</v>
      </c>
      <c r="K10178" s="155" t="str">
        <f>IF(Proc[[#This Row],[Author]]="Marcela Urrego",VLOOKUP(LEFT(Proc[[#This Row],[Requested]],1),Table3[#All],2,0),VLOOKUP(Proc[[#This Row],[Author]],Table4[],2,0))</f>
        <v>HC</v>
      </c>
      <c r="L10178" s="155" t="s">
        <v>7801</v>
      </c>
      <c r="M10178" s="140">
        <v>46106</v>
      </c>
      <c r="N10178" s="140"/>
      <c r="O10178" s="140"/>
      <c r="P10178" s="140" t="str">
        <f ca="1">IF(Proc[[#This Row],[DaysAgeing]]&gt;5,"yep","on track")</f>
        <v>yep</v>
      </c>
      <c r="Q10178" s="2">
        <f ca="1">IF(Proc[[#This Row],[DateClosed]]="",ABS(NETWORKDAYS(Proc[[#This Row],[DateOpened]],TODAY()))-1,ABS(NETWORKDAYS(Proc[[#This Row],[DateOpened]],Proc[[#This Row],[DateClosed]]))-1)</f>
        <v>7</v>
      </c>
      <c r="R10178" s="140" t="s">
        <v>476</v>
      </c>
      <c r="S10178" s="155"/>
      <c r="T10178" s="155"/>
    </row>
    <row r="10179" spans="1:20" hidden="1">
      <c r="A10179" s="156" t="s">
        <v>11874</v>
      </c>
      <c r="B10179" s="155" t="str">
        <f>IFERROR(VLOOKUP(Proc[[#This Row],[App]],Table2[],3,0),"open")</f>
        <v>ok</v>
      </c>
      <c r="C10179" s="156" t="s">
        <v>369</v>
      </c>
      <c r="D10179" t="s">
        <v>12442</v>
      </c>
      <c r="E10179" t="s">
        <v>11699</v>
      </c>
      <c r="F10179" s="155" t="s">
        <v>11699</v>
      </c>
      <c r="G10179" s="156" t="s">
        <v>400</v>
      </c>
      <c r="H10179" s="155" t="str">
        <f>IF(Proc[[#This Row],[type]]="LFF (MDG-F)",MID(Proc[[#This Row],[Obj]],13,10),"")</f>
        <v/>
      </c>
      <c r="I10179" s="156"/>
      <c r="J10179" s="155" t="b">
        <f>Proc[[#This Row],[Requested]]=Proc[[#This Row],[CurrentParent]]</f>
        <v>1</v>
      </c>
      <c r="K10179" s="155" t="str">
        <f>IF(Proc[[#This Row],[Author]]="Marcela Urrego",VLOOKUP(LEFT(Proc[[#This Row],[Requested]],1),Table3[#All],2,0),VLOOKUP(Proc[[#This Row],[Author]],Table4[],2,0))</f>
        <v>HC</v>
      </c>
      <c r="L10179" s="155" t="s">
        <v>7801</v>
      </c>
      <c r="M10179" s="140">
        <v>46106</v>
      </c>
      <c r="N10179" s="140"/>
      <c r="O10179" s="140"/>
      <c r="P10179" s="140" t="str">
        <f ca="1">IF(Proc[[#This Row],[DaysAgeing]]&gt;5,"yep","on track")</f>
        <v>yep</v>
      </c>
      <c r="Q10179" s="2">
        <f ca="1">IF(Proc[[#This Row],[DateClosed]]="",ABS(NETWORKDAYS(Proc[[#This Row],[DateOpened]],TODAY()))-1,ABS(NETWORKDAYS(Proc[[#This Row],[DateOpened]],Proc[[#This Row],[DateClosed]]))-1)</f>
        <v>7</v>
      </c>
      <c r="R10179" s="140" t="s">
        <v>476</v>
      </c>
      <c r="S10179" s="155"/>
      <c r="T10179" s="155"/>
    </row>
    <row r="10180" spans="1:20" hidden="1">
      <c r="A10180" s="156" t="s">
        <v>11874</v>
      </c>
      <c r="B10180" s="155" t="str">
        <f>IFERROR(VLOOKUP(Proc[[#This Row],[App]],Table2[],3,0),"open")</f>
        <v>ok</v>
      </c>
      <c r="C10180" s="156" t="s">
        <v>369</v>
      </c>
      <c r="D10180" t="s">
        <v>12443</v>
      </c>
      <c r="E10180" t="s">
        <v>11699</v>
      </c>
      <c r="F10180" s="155" t="s">
        <v>11699</v>
      </c>
      <c r="G10180" s="156" t="s">
        <v>400</v>
      </c>
      <c r="H10180" s="155" t="str">
        <f>IF(Proc[[#This Row],[type]]="LFF (MDG-F)",MID(Proc[[#This Row],[Obj]],13,10),"")</f>
        <v/>
      </c>
      <c r="I10180" s="156"/>
      <c r="J10180" s="155" t="b">
        <f>Proc[[#This Row],[Requested]]=Proc[[#This Row],[CurrentParent]]</f>
        <v>1</v>
      </c>
      <c r="K10180" s="155" t="str">
        <f>IF(Proc[[#This Row],[Author]]="Marcela Urrego",VLOOKUP(LEFT(Proc[[#This Row],[Requested]],1),Table3[#All],2,0),VLOOKUP(Proc[[#This Row],[Author]],Table4[],2,0))</f>
        <v>HC</v>
      </c>
      <c r="L10180" s="155" t="s">
        <v>7801</v>
      </c>
      <c r="M10180" s="140">
        <v>46106</v>
      </c>
      <c r="N10180" s="140"/>
      <c r="O10180" s="140"/>
      <c r="P10180" s="140" t="str">
        <f ca="1">IF(Proc[[#This Row],[DaysAgeing]]&gt;5,"yep","on track")</f>
        <v>yep</v>
      </c>
      <c r="Q10180" s="2">
        <f ca="1">IF(Proc[[#This Row],[DateClosed]]="",ABS(NETWORKDAYS(Proc[[#This Row],[DateOpened]],TODAY()))-1,ABS(NETWORKDAYS(Proc[[#This Row],[DateOpened]],Proc[[#This Row],[DateClosed]]))-1)</f>
        <v>7</v>
      </c>
      <c r="R10180" s="140" t="s">
        <v>476</v>
      </c>
      <c r="S10180" s="155"/>
      <c r="T10180" s="155"/>
    </row>
    <row r="10181" spans="1:20" hidden="1">
      <c r="A10181" s="156" t="s">
        <v>11874</v>
      </c>
      <c r="B10181" s="155" t="str">
        <f>IFERROR(VLOOKUP(Proc[[#This Row],[App]],Table2[],3,0),"open")</f>
        <v>ok</v>
      </c>
      <c r="C10181" s="156" t="s">
        <v>369</v>
      </c>
      <c r="D10181" t="s">
        <v>12444</v>
      </c>
      <c r="E10181" t="s">
        <v>11699</v>
      </c>
      <c r="F10181" s="155" t="s">
        <v>11699</v>
      </c>
      <c r="G10181" s="156" t="s">
        <v>400</v>
      </c>
      <c r="H10181" s="155" t="str">
        <f>IF(Proc[[#This Row],[type]]="LFF (MDG-F)",MID(Proc[[#This Row],[Obj]],13,10),"")</f>
        <v/>
      </c>
      <c r="I10181" s="156"/>
      <c r="J10181" s="155" t="b">
        <f>Proc[[#This Row],[Requested]]=Proc[[#This Row],[CurrentParent]]</f>
        <v>1</v>
      </c>
      <c r="K10181" s="155" t="str">
        <f>IF(Proc[[#This Row],[Author]]="Marcela Urrego",VLOOKUP(LEFT(Proc[[#This Row],[Requested]],1),Table3[#All],2,0),VLOOKUP(Proc[[#This Row],[Author]],Table4[],2,0))</f>
        <v>HC</v>
      </c>
      <c r="L10181" s="155" t="s">
        <v>7801</v>
      </c>
      <c r="M10181" s="140">
        <v>46106</v>
      </c>
      <c r="N10181" s="140"/>
      <c r="O10181" s="140"/>
      <c r="P10181" s="140" t="str">
        <f ca="1">IF(Proc[[#This Row],[DaysAgeing]]&gt;5,"yep","on track")</f>
        <v>yep</v>
      </c>
      <c r="Q10181" s="2">
        <f ca="1">IF(Proc[[#This Row],[DateClosed]]="",ABS(NETWORKDAYS(Proc[[#This Row],[DateOpened]],TODAY()))-1,ABS(NETWORKDAYS(Proc[[#This Row],[DateOpened]],Proc[[#This Row],[DateClosed]]))-1)</f>
        <v>7</v>
      </c>
      <c r="R10181" s="140" t="s">
        <v>476</v>
      </c>
      <c r="S10181" s="155"/>
      <c r="T10181" s="155"/>
    </row>
    <row r="10182" spans="1:20" hidden="1">
      <c r="A10182" s="156" t="s">
        <v>11874</v>
      </c>
      <c r="B10182" s="155" t="str">
        <f>IFERROR(VLOOKUP(Proc[[#This Row],[App]],Table2[],3,0),"open")</f>
        <v>ok</v>
      </c>
      <c r="C10182" s="156" t="s">
        <v>369</v>
      </c>
      <c r="D10182" t="s">
        <v>12445</v>
      </c>
      <c r="E10182" t="s">
        <v>11699</v>
      </c>
      <c r="F10182" s="155" t="s">
        <v>11699</v>
      </c>
      <c r="G10182" s="156" t="s">
        <v>400</v>
      </c>
      <c r="H10182" s="155" t="str">
        <f>IF(Proc[[#This Row],[type]]="LFF (MDG-F)",MID(Proc[[#This Row],[Obj]],13,10),"")</f>
        <v/>
      </c>
      <c r="I10182" s="156"/>
      <c r="J10182" s="155" t="b">
        <f>Proc[[#This Row],[Requested]]=Proc[[#This Row],[CurrentParent]]</f>
        <v>1</v>
      </c>
      <c r="K10182" s="155" t="str">
        <f>IF(Proc[[#This Row],[Author]]="Marcela Urrego",VLOOKUP(LEFT(Proc[[#This Row],[Requested]],1),Table3[#All],2,0),VLOOKUP(Proc[[#This Row],[Author]],Table4[],2,0))</f>
        <v>HC</v>
      </c>
      <c r="L10182" s="155" t="s">
        <v>7801</v>
      </c>
      <c r="M10182" s="140">
        <v>46106</v>
      </c>
      <c r="N10182" s="140"/>
      <c r="O10182" s="140"/>
      <c r="P10182" s="140" t="str">
        <f ca="1">IF(Proc[[#This Row],[DaysAgeing]]&gt;5,"yep","on track")</f>
        <v>yep</v>
      </c>
      <c r="Q10182" s="2">
        <f ca="1">IF(Proc[[#This Row],[DateClosed]]="",ABS(NETWORKDAYS(Proc[[#This Row],[DateOpened]],TODAY()))-1,ABS(NETWORKDAYS(Proc[[#This Row],[DateOpened]],Proc[[#This Row],[DateClosed]]))-1)</f>
        <v>7</v>
      </c>
      <c r="R10182" s="140" t="s">
        <v>476</v>
      </c>
      <c r="S10182" s="155"/>
      <c r="T10182" s="155"/>
    </row>
    <row r="10183" spans="1:20" hidden="1">
      <c r="A10183" s="156" t="s">
        <v>11874</v>
      </c>
      <c r="B10183" s="155" t="str">
        <f>IFERROR(VLOOKUP(Proc[[#This Row],[App]],Table2[],3,0),"open")</f>
        <v>ok</v>
      </c>
      <c r="C10183" s="156" t="s">
        <v>369</v>
      </c>
      <c r="D10183" t="s">
        <v>12446</v>
      </c>
      <c r="E10183" t="s">
        <v>11699</v>
      </c>
      <c r="F10183" s="155" t="s">
        <v>11699</v>
      </c>
      <c r="G10183" s="156" t="s">
        <v>400</v>
      </c>
      <c r="H10183" s="155" t="str">
        <f>IF(Proc[[#This Row],[type]]="LFF (MDG-F)",MID(Proc[[#This Row],[Obj]],13,10),"")</f>
        <v/>
      </c>
      <c r="I10183" s="156"/>
      <c r="J10183" s="155" t="b">
        <f>Proc[[#This Row],[Requested]]=Proc[[#This Row],[CurrentParent]]</f>
        <v>1</v>
      </c>
      <c r="K10183" s="155" t="str">
        <f>IF(Proc[[#This Row],[Author]]="Marcela Urrego",VLOOKUP(LEFT(Proc[[#This Row],[Requested]],1),Table3[#All],2,0),VLOOKUP(Proc[[#This Row],[Author]],Table4[],2,0))</f>
        <v>HC</v>
      </c>
      <c r="L10183" s="155" t="s">
        <v>7801</v>
      </c>
      <c r="M10183" s="140">
        <v>46106</v>
      </c>
      <c r="N10183" s="140"/>
      <c r="O10183" s="140"/>
      <c r="P10183" s="140" t="str">
        <f ca="1">IF(Proc[[#This Row],[DaysAgeing]]&gt;5,"yep","on track")</f>
        <v>yep</v>
      </c>
      <c r="Q10183" s="2">
        <f ca="1">IF(Proc[[#This Row],[DateClosed]]="",ABS(NETWORKDAYS(Proc[[#This Row],[DateOpened]],TODAY()))-1,ABS(NETWORKDAYS(Proc[[#This Row],[DateOpened]],Proc[[#This Row],[DateClosed]]))-1)</f>
        <v>7</v>
      </c>
      <c r="R10183" s="140" t="s">
        <v>476</v>
      </c>
      <c r="S10183" s="155"/>
      <c r="T10183" s="155"/>
    </row>
    <row r="10184" spans="1:20" hidden="1">
      <c r="A10184" s="156" t="s">
        <v>11874</v>
      </c>
      <c r="B10184" s="155" t="str">
        <f>IFERROR(VLOOKUP(Proc[[#This Row],[App]],Table2[],3,0),"open")</f>
        <v>ok</v>
      </c>
      <c r="C10184" s="156" t="s">
        <v>369</v>
      </c>
      <c r="D10184" t="s">
        <v>12447</v>
      </c>
      <c r="E10184" t="s">
        <v>11699</v>
      </c>
      <c r="F10184" s="155" t="s">
        <v>11699</v>
      </c>
      <c r="G10184" s="156" t="s">
        <v>400</v>
      </c>
      <c r="H10184" s="155" t="str">
        <f>IF(Proc[[#This Row],[type]]="LFF (MDG-F)",MID(Proc[[#This Row],[Obj]],13,10),"")</f>
        <v/>
      </c>
      <c r="I10184" s="156"/>
      <c r="J10184" s="155" t="b">
        <f>Proc[[#This Row],[Requested]]=Proc[[#This Row],[CurrentParent]]</f>
        <v>1</v>
      </c>
      <c r="K10184" s="155" t="str">
        <f>IF(Proc[[#This Row],[Author]]="Marcela Urrego",VLOOKUP(LEFT(Proc[[#This Row],[Requested]],1),Table3[#All],2,0),VLOOKUP(Proc[[#This Row],[Author]],Table4[],2,0))</f>
        <v>HC</v>
      </c>
      <c r="L10184" s="155" t="s">
        <v>7801</v>
      </c>
      <c r="M10184" s="140">
        <v>46106</v>
      </c>
      <c r="N10184" s="140"/>
      <c r="O10184" s="140"/>
      <c r="P10184" s="140" t="str">
        <f ca="1">IF(Proc[[#This Row],[DaysAgeing]]&gt;5,"yep","on track")</f>
        <v>yep</v>
      </c>
      <c r="Q10184" s="2">
        <f ca="1">IF(Proc[[#This Row],[DateClosed]]="",ABS(NETWORKDAYS(Proc[[#This Row],[DateOpened]],TODAY()))-1,ABS(NETWORKDAYS(Proc[[#This Row],[DateOpened]],Proc[[#This Row],[DateClosed]]))-1)</f>
        <v>7</v>
      </c>
      <c r="R10184" s="140" t="s">
        <v>476</v>
      </c>
      <c r="S10184" s="155"/>
      <c r="T10184" s="155"/>
    </row>
    <row r="10185" spans="1:20" hidden="1">
      <c r="A10185" s="156" t="s">
        <v>11874</v>
      </c>
      <c r="B10185" s="155" t="str">
        <f>IFERROR(VLOOKUP(Proc[[#This Row],[App]],Table2[],3,0),"open")</f>
        <v>ok</v>
      </c>
      <c r="C10185" s="156" t="s">
        <v>369</v>
      </c>
      <c r="D10185" t="s">
        <v>12448</v>
      </c>
      <c r="E10185" t="s">
        <v>11699</v>
      </c>
      <c r="F10185" s="155" t="s">
        <v>11699</v>
      </c>
      <c r="G10185" s="156" t="s">
        <v>400</v>
      </c>
      <c r="H10185" s="155" t="str">
        <f>IF(Proc[[#This Row],[type]]="LFF (MDG-F)",MID(Proc[[#This Row],[Obj]],13,10),"")</f>
        <v/>
      </c>
      <c r="I10185" s="156"/>
      <c r="J10185" s="155" t="b">
        <f>Proc[[#This Row],[Requested]]=Proc[[#This Row],[CurrentParent]]</f>
        <v>1</v>
      </c>
      <c r="K10185" s="155" t="str">
        <f>IF(Proc[[#This Row],[Author]]="Marcela Urrego",VLOOKUP(LEFT(Proc[[#This Row],[Requested]],1),Table3[#All],2,0),VLOOKUP(Proc[[#This Row],[Author]],Table4[],2,0))</f>
        <v>HC</v>
      </c>
      <c r="L10185" s="155" t="s">
        <v>7801</v>
      </c>
      <c r="M10185" s="140">
        <v>46106</v>
      </c>
      <c r="N10185" s="140"/>
      <c r="O10185" s="140"/>
      <c r="P10185" s="140" t="str">
        <f ca="1">IF(Proc[[#This Row],[DaysAgeing]]&gt;5,"yep","on track")</f>
        <v>yep</v>
      </c>
      <c r="Q10185" s="2">
        <f ca="1">IF(Proc[[#This Row],[DateClosed]]="",ABS(NETWORKDAYS(Proc[[#This Row],[DateOpened]],TODAY()))-1,ABS(NETWORKDAYS(Proc[[#This Row],[DateOpened]],Proc[[#This Row],[DateClosed]]))-1)</f>
        <v>7</v>
      </c>
      <c r="R10185" s="140" t="s">
        <v>476</v>
      </c>
      <c r="S10185" s="155"/>
      <c r="T10185" s="155"/>
    </row>
    <row r="10186" spans="1:20" hidden="1">
      <c r="A10186" s="156" t="s">
        <v>11874</v>
      </c>
      <c r="B10186" s="155" t="str">
        <f>IFERROR(VLOOKUP(Proc[[#This Row],[App]],Table2[],3,0),"open")</f>
        <v>ok</v>
      </c>
      <c r="C10186" s="156" t="s">
        <v>369</v>
      </c>
      <c r="D10186" t="s">
        <v>12449</v>
      </c>
      <c r="E10186" t="s">
        <v>11699</v>
      </c>
      <c r="F10186" s="155" t="s">
        <v>11699</v>
      </c>
      <c r="G10186" s="156" t="s">
        <v>400</v>
      </c>
      <c r="H10186" s="155" t="str">
        <f>IF(Proc[[#This Row],[type]]="LFF (MDG-F)",MID(Proc[[#This Row],[Obj]],13,10),"")</f>
        <v/>
      </c>
      <c r="I10186" s="156"/>
      <c r="J10186" s="155" t="b">
        <f>Proc[[#This Row],[Requested]]=Proc[[#This Row],[CurrentParent]]</f>
        <v>1</v>
      </c>
      <c r="K10186" s="155" t="str">
        <f>IF(Proc[[#This Row],[Author]]="Marcela Urrego",VLOOKUP(LEFT(Proc[[#This Row],[Requested]],1),Table3[#All],2,0),VLOOKUP(Proc[[#This Row],[Author]],Table4[],2,0))</f>
        <v>HC</v>
      </c>
      <c r="L10186" s="155" t="s">
        <v>7801</v>
      </c>
      <c r="M10186" s="140">
        <v>46106</v>
      </c>
      <c r="N10186" s="140"/>
      <c r="O10186" s="140"/>
      <c r="P10186" s="140" t="str">
        <f ca="1">IF(Proc[[#This Row],[DaysAgeing]]&gt;5,"yep","on track")</f>
        <v>yep</v>
      </c>
      <c r="Q10186" s="2">
        <f ca="1">IF(Proc[[#This Row],[DateClosed]]="",ABS(NETWORKDAYS(Proc[[#This Row],[DateOpened]],TODAY()))-1,ABS(NETWORKDAYS(Proc[[#This Row],[DateOpened]],Proc[[#This Row],[DateClosed]]))-1)</f>
        <v>7</v>
      </c>
      <c r="R10186" s="140" t="s">
        <v>476</v>
      </c>
      <c r="S10186" s="155"/>
      <c r="T10186" s="155"/>
    </row>
    <row r="10187" spans="1:20" hidden="1">
      <c r="A10187" s="156" t="s">
        <v>11874</v>
      </c>
      <c r="B10187" s="155" t="str">
        <f>IFERROR(VLOOKUP(Proc[[#This Row],[App]],Table2[],3,0),"open")</f>
        <v>ok</v>
      </c>
      <c r="C10187" s="156" t="s">
        <v>369</v>
      </c>
      <c r="D10187" t="s">
        <v>12450</v>
      </c>
      <c r="E10187" t="s">
        <v>11699</v>
      </c>
      <c r="F10187" s="155" t="s">
        <v>11699</v>
      </c>
      <c r="G10187" s="156" t="s">
        <v>400</v>
      </c>
      <c r="H10187" s="155" t="str">
        <f>IF(Proc[[#This Row],[type]]="LFF (MDG-F)",MID(Proc[[#This Row],[Obj]],13,10),"")</f>
        <v/>
      </c>
      <c r="I10187" s="156"/>
      <c r="J10187" s="155" t="b">
        <f>Proc[[#This Row],[Requested]]=Proc[[#This Row],[CurrentParent]]</f>
        <v>1</v>
      </c>
      <c r="K10187" s="155" t="str">
        <f>IF(Proc[[#This Row],[Author]]="Marcela Urrego",VLOOKUP(LEFT(Proc[[#This Row],[Requested]],1),Table3[#All],2,0),VLOOKUP(Proc[[#This Row],[Author]],Table4[],2,0))</f>
        <v>HC</v>
      </c>
      <c r="L10187" s="155" t="s">
        <v>7801</v>
      </c>
      <c r="M10187" s="140">
        <v>46106</v>
      </c>
      <c r="N10187" s="140"/>
      <c r="O10187" s="140"/>
      <c r="P10187" s="140" t="str">
        <f ca="1">IF(Proc[[#This Row],[DaysAgeing]]&gt;5,"yep","on track")</f>
        <v>yep</v>
      </c>
      <c r="Q10187" s="2">
        <f ca="1">IF(Proc[[#This Row],[DateClosed]]="",ABS(NETWORKDAYS(Proc[[#This Row],[DateOpened]],TODAY()))-1,ABS(NETWORKDAYS(Proc[[#This Row],[DateOpened]],Proc[[#This Row],[DateClosed]]))-1)</f>
        <v>7</v>
      </c>
      <c r="R10187" s="140" t="s">
        <v>476</v>
      </c>
      <c r="S10187" s="155"/>
      <c r="T10187" s="155"/>
    </row>
    <row r="10188" spans="1:20" hidden="1">
      <c r="A10188" s="156" t="s">
        <v>11874</v>
      </c>
      <c r="B10188" s="155" t="str">
        <f>IFERROR(VLOOKUP(Proc[[#This Row],[App]],Table2[],3,0),"open")</f>
        <v>ok</v>
      </c>
      <c r="C10188" s="156" t="s">
        <v>369</v>
      </c>
      <c r="D10188" t="s">
        <v>12451</v>
      </c>
      <c r="E10188" t="s">
        <v>11699</v>
      </c>
      <c r="F10188" s="155" t="s">
        <v>11699</v>
      </c>
      <c r="G10188" s="156" t="s">
        <v>400</v>
      </c>
      <c r="H10188" s="155" t="str">
        <f>IF(Proc[[#This Row],[type]]="LFF (MDG-F)",MID(Proc[[#This Row],[Obj]],13,10),"")</f>
        <v/>
      </c>
      <c r="I10188" s="156"/>
      <c r="J10188" s="155" t="b">
        <f>Proc[[#This Row],[Requested]]=Proc[[#This Row],[CurrentParent]]</f>
        <v>1</v>
      </c>
      <c r="K10188" s="155" t="str">
        <f>IF(Proc[[#This Row],[Author]]="Marcela Urrego",VLOOKUP(LEFT(Proc[[#This Row],[Requested]],1),Table3[#All],2,0),VLOOKUP(Proc[[#This Row],[Author]],Table4[],2,0))</f>
        <v>HC</v>
      </c>
      <c r="L10188" s="155" t="s">
        <v>7801</v>
      </c>
      <c r="M10188" s="140">
        <v>46106</v>
      </c>
      <c r="N10188" s="140"/>
      <c r="O10188" s="140"/>
      <c r="P10188" s="140" t="str">
        <f ca="1">IF(Proc[[#This Row],[DaysAgeing]]&gt;5,"yep","on track")</f>
        <v>yep</v>
      </c>
      <c r="Q10188" s="2">
        <f ca="1">IF(Proc[[#This Row],[DateClosed]]="",ABS(NETWORKDAYS(Proc[[#This Row],[DateOpened]],TODAY()))-1,ABS(NETWORKDAYS(Proc[[#This Row],[DateOpened]],Proc[[#This Row],[DateClosed]]))-1)</f>
        <v>7</v>
      </c>
      <c r="R10188" s="140" t="s">
        <v>476</v>
      </c>
      <c r="S10188" s="155"/>
      <c r="T10188" s="155"/>
    </row>
    <row r="10189" spans="1:20" hidden="1">
      <c r="A10189" s="156" t="s">
        <v>11874</v>
      </c>
      <c r="B10189" s="155" t="str">
        <f>IFERROR(VLOOKUP(Proc[[#This Row],[App]],Table2[],3,0),"open")</f>
        <v>ok</v>
      </c>
      <c r="C10189" s="156" t="s">
        <v>369</v>
      </c>
      <c r="D10189" t="s">
        <v>12452</v>
      </c>
      <c r="E10189" t="s">
        <v>11699</v>
      </c>
      <c r="F10189" s="155" t="s">
        <v>11699</v>
      </c>
      <c r="G10189" s="156" t="s">
        <v>400</v>
      </c>
      <c r="H10189" s="155" t="str">
        <f>IF(Proc[[#This Row],[type]]="LFF (MDG-F)",MID(Proc[[#This Row],[Obj]],13,10),"")</f>
        <v/>
      </c>
      <c r="I10189" s="156"/>
      <c r="J10189" s="155" t="b">
        <f>Proc[[#This Row],[Requested]]=Proc[[#This Row],[CurrentParent]]</f>
        <v>1</v>
      </c>
      <c r="K10189" s="155" t="str">
        <f>IF(Proc[[#This Row],[Author]]="Marcela Urrego",VLOOKUP(LEFT(Proc[[#This Row],[Requested]],1),Table3[#All],2,0),VLOOKUP(Proc[[#This Row],[Author]],Table4[],2,0))</f>
        <v>HC</v>
      </c>
      <c r="L10189" s="155" t="s">
        <v>7801</v>
      </c>
      <c r="M10189" s="140">
        <v>46106</v>
      </c>
      <c r="N10189" s="140"/>
      <c r="O10189" s="140"/>
      <c r="P10189" s="140" t="str">
        <f ca="1">IF(Proc[[#This Row],[DaysAgeing]]&gt;5,"yep","on track")</f>
        <v>yep</v>
      </c>
      <c r="Q10189" s="2">
        <f ca="1">IF(Proc[[#This Row],[DateClosed]]="",ABS(NETWORKDAYS(Proc[[#This Row],[DateOpened]],TODAY()))-1,ABS(NETWORKDAYS(Proc[[#This Row],[DateOpened]],Proc[[#This Row],[DateClosed]]))-1)</f>
        <v>7</v>
      </c>
      <c r="R10189" s="140" t="s">
        <v>476</v>
      </c>
      <c r="S10189" s="155"/>
      <c r="T10189" s="155"/>
    </row>
    <row r="10190" spans="1:20" hidden="1">
      <c r="A10190" s="156" t="s">
        <v>11874</v>
      </c>
      <c r="B10190" s="155" t="str">
        <f>IFERROR(VLOOKUP(Proc[[#This Row],[App]],Table2[],3,0),"open")</f>
        <v>ok</v>
      </c>
      <c r="C10190" s="156" t="s">
        <v>369</v>
      </c>
      <c r="D10190" t="s">
        <v>12453</v>
      </c>
      <c r="E10190" t="s">
        <v>11699</v>
      </c>
      <c r="F10190" s="155" t="s">
        <v>11699</v>
      </c>
      <c r="G10190" s="156" t="s">
        <v>400</v>
      </c>
      <c r="H10190" s="155" t="str">
        <f>IF(Proc[[#This Row],[type]]="LFF (MDG-F)",MID(Proc[[#This Row],[Obj]],13,10),"")</f>
        <v/>
      </c>
      <c r="I10190" s="156"/>
      <c r="J10190" s="155" t="b">
        <f>Proc[[#This Row],[Requested]]=Proc[[#This Row],[CurrentParent]]</f>
        <v>1</v>
      </c>
      <c r="K10190" s="155" t="str">
        <f>IF(Proc[[#This Row],[Author]]="Marcela Urrego",VLOOKUP(LEFT(Proc[[#This Row],[Requested]],1),Table3[#All],2,0),VLOOKUP(Proc[[#This Row],[Author]],Table4[],2,0))</f>
        <v>HC</v>
      </c>
      <c r="L10190" s="155" t="s">
        <v>7801</v>
      </c>
      <c r="M10190" s="140">
        <v>46106</v>
      </c>
      <c r="N10190" s="140"/>
      <c r="O10190" s="140"/>
      <c r="P10190" s="140" t="str">
        <f ca="1">IF(Proc[[#This Row],[DaysAgeing]]&gt;5,"yep","on track")</f>
        <v>yep</v>
      </c>
      <c r="Q10190" s="2">
        <f ca="1">IF(Proc[[#This Row],[DateClosed]]="",ABS(NETWORKDAYS(Proc[[#This Row],[DateOpened]],TODAY()))-1,ABS(NETWORKDAYS(Proc[[#This Row],[DateOpened]],Proc[[#This Row],[DateClosed]]))-1)</f>
        <v>7</v>
      </c>
      <c r="R10190" s="140" t="s">
        <v>476</v>
      </c>
      <c r="S10190" s="155"/>
      <c r="T10190" s="155"/>
    </row>
    <row r="10191" spans="1:20" hidden="1">
      <c r="A10191" s="156" t="s">
        <v>11874</v>
      </c>
      <c r="B10191" s="155" t="str">
        <f>IFERROR(VLOOKUP(Proc[[#This Row],[App]],Table2[],3,0),"open")</f>
        <v>ok</v>
      </c>
      <c r="C10191" s="156" t="s">
        <v>369</v>
      </c>
      <c r="D10191" t="s">
        <v>12454</v>
      </c>
      <c r="E10191" t="s">
        <v>11699</v>
      </c>
      <c r="F10191" s="155" t="s">
        <v>11699</v>
      </c>
      <c r="G10191" s="156" t="s">
        <v>400</v>
      </c>
      <c r="H10191" s="155" t="str">
        <f>IF(Proc[[#This Row],[type]]="LFF (MDG-F)",MID(Proc[[#This Row],[Obj]],13,10),"")</f>
        <v/>
      </c>
      <c r="I10191" s="156"/>
      <c r="J10191" s="155" t="b">
        <f>Proc[[#This Row],[Requested]]=Proc[[#This Row],[CurrentParent]]</f>
        <v>1</v>
      </c>
      <c r="K10191" s="155" t="str">
        <f>IF(Proc[[#This Row],[Author]]="Marcela Urrego",VLOOKUP(LEFT(Proc[[#This Row],[Requested]],1),Table3[#All],2,0),VLOOKUP(Proc[[#This Row],[Author]],Table4[],2,0))</f>
        <v>HC</v>
      </c>
      <c r="L10191" s="155" t="s">
        <v>7801</v>
      </c>
      <c r="M10191" s="140">
        <v>46106</v>
      </c>
      <c r="N10191" s="140"/>
      <c r="O10191" s="140"/>
      <c r="P10191" s="140" t="str">
        <f ca="1">IF(Proc[[#This Row],[DaysAgeing]]&gt;5,"yep","on track")</f>
        <v>yep</v>
      </c>
      <c r="Q10191" s="2">
        <f ca="1">IF(Proc[[#This Row],[DateClosed]]="",ABS(NETWORKDAYS(Proc[[#This Row],[DateOpened]],TODAY()))-1,ABS(NETWORKDAYS(Proc[[#This Row],[DateOpened]],Proc[[#This Row],[DateClosed]]))-1)</f>
        <v>7</v>
      </c>
      <c r="R10191" s="140" t="s">
        <v>476</v>
      </c>
      <c r="S10191" s="155"/>
      <c r="T10191" s="155"/>
    </row>
    <row r="10192" spans="1:20" hidden="1">
      <c r="A10192" s="156" t="s">
        <v>11874</v>
      </c>
      <c r="B10192" s="155" t="str">
        <f>IFERROR(VLOOKUP(Proc[[#This Row],[App]],Table2[],3,0),"open")</f>
        <v>ok</v>
      </c>
      <c r="C10192" s="156" t="s">
        <v>369</v>
      </c>
      <c r="D10192" t="s">
        <v>12455</v>
      </c>
      <c r="E10192" t="s">
        <v>11699</v>
      </c>
      <c r="F10192" s="155" t="s">
        <v>11699</v>
      </c>
      <c r="G10192" s="156" t="s">
        <v>400</v>
      </c>
      <c r="H10192" s="155" t="str">
        <f>IF(Proc[[#This Row],[type]]="LFF (MDG-F)",MID(Proc[[#This Row],[Obj]],13,10),"")</f>
        <v/>
      </c>
      <c r="I10192" s="156"/>
      <c r="J10192" s="155" t="b">
        <f>Proc[[#This Row],[Requested]]=Proc[[#This Row],[CurrentParent]]</f>
        <v>1</v>
      </c>
      <c r="K10192" s="155" t="str">
        <f>IF(Proc[[#This Row],[Author]]="Marcela Urrego",VLOOKUP(LEFT(Proc[[#This Row],[Requested]],1),Table3[#All],2,0),VLOOKUP(Proc[[#This Row],[Author]],Table4[],2,0))</f>
        <v>HC</v>
      </c>
      <c r="L10192" s="155" t="s">
        <v>7801</v>
      </c>
      <c r="M10192" s="140">
        <v>46106</v>
      </c>
      <c r="N10192" s="140"/>
      <c r="O10192" s="140"/>
      <c r="P10192" s="140" t="str">
        <f ca="1">IF(Proc[[#This Row],[DaysAgeing]]&gt;5,"yep","on track")</f>
        <v>yep</v>
      </c>
      <c r="Q10192" s="2">
        <f ca="1">IF(Proc[[#This Row],[DateClosed]]="",ABS(NETWORKDAYS(Proc[[#This Row],[DateOpened]],TODAY()))-1,ABS(NETWORKDAYS(Proc[[#This Row],[DateOpened]],Proc[[#This Row],[DateClosed]]))-1)</f>
        <v>7</v>
      </c>
      <c r="R10192" s="140" t="s">
        <v>476</v>
      </c>
      <c r="S10192" s="155"/>
      <c r="T10192" s="155"/>
    </row>
    <row r="10193" spans="1:20" hidden="1">
      <c r="A10193" s="156" t="s">
        <v>11874</v>
      </c>
      <c r="B10193" s="155" t="str">
        <f>IFERROR(VLOOKUP(Proc[[#This Row],[App]],Table2[],3,0),"open")</f>
        <v>ok</v>
      </c>
      <c r="C10193" s="156" t="s">
        <v>369</v>
      </c>
      <c r="D10193" t="s">
        <v>12456</v>
      </c>
      <c r="E10193" t="s">
        <v>11699</v>
      </c>
      <c r="F10193" s="155" t="s">
        <v>11699</v>
      </c>
      <c r="G10193" s="156" t="s">
        <v>400</v>
      </c>
      <c r="H10193" s="155" t="str">
        <f>IF(Proc[[#This Row],[type]]="LFF (MDG-F)",MID(Proc[[#This Row],[Obj]],13,10),"")</f>
        <v/>
      </c>
      <c r="I10193" s="156"/>
      <c r="J10193" s="155" t="b">
        <f>Proc[[#This Row],[Requested]]=Proc[[#This Row],[CurrentParent]]</f>
        <v>1</v>
      </c>
      <c r="K10193" s="155" t="str">
        <f>IF(Proc[[#This Row],[Author]]="Marcela Urrego",VLOOKUP(LEFT(Proc[[#This Row],[Requested]],1),Table3[#All],2,0),VLOOKUP(Proc[[#This Row],[Author]],Table4[],2,0))</f>
        <v>HC</v>
      </c>
      <c r="L10193" s="155" t="s">
        <v>7801</v>
      </c>
      <c r="M10193" s="140">
        <v>46106</v>
      </c>
      <c r="N10193" s="140"/>
      <c r="O10193" s="140"/>
      <c r="P10193" s="140" t="str">
        <f ca="1">IF(Proc[[#This Row],[DaysAgeing]]&gt;5,"yep","on track")</f>
        <v>yep</v>
      </c>
      <c r="Q10193" s="2">
        <f ca="1">IF(Proc[[#This Row],[DateClosed]]="",ABS(NETWORKDAYS(Proc[[#This Row],[DateOpened]],TODAY()))-1,ABS(NETWORKDAYS(Proc[[#This Row],[DateOpened]],Proc[[#This Row],[DateClosed]]))-1)</f>
        <v>7</v>
      </c>
      <c r="R10193" s="140" t="s">
        <v>476</v>
      </c>
      <c r="S10193" s="155"/>
      <c r="T10193" s="155"/>
    </row>
    <row r="10194" spans="1:20" hidden="1">
      <c r="A10194" s="156" t="s">
        <v>11874</v>
      </c>
      <c r="B10194" s="155" t="str">
        <f>IFERROR(VLOOKUP(Proc[[#This Row],[App]],Table2[],3,0),"open")</f>
        <v>ok</v>
      </c>
      <c r="C10194" s="156" t="s">
        <v>369</v>
      </c>
      <c r="D10194" t="s">
        <v>12457</v>
      </c>
      <c r="E10194" t="s">
        <v>11699</v>
      </c>
      <c r="F10194" s="155" t="s">
        <v>11699</v>
      </c>
      <c r="G10194" s="156" t="s">
        <v>400</v>
      </c>
      <c r="H10194" s="155" t="str">
        <f>IF(Proc[[#This Row],[type]]="LFF (MDG-F)",MID(Proc[[#This Row],[Obj]],13,10),"")</f>
        <v/>
      </c>
      <c r="I10194" s="156"/>
      <c r="J10194" s="155" t="b">
        <f>Proc[[#This Row],[Requested]]=Proc[[#This Row],[CurrentParent]]</f>
        <v>1</v>
      </c>
      <c r="K10194" s="155" t="str">
        <f>IF(Proc[[#This Row],[Author]]="Marcela Urrego",VLOOKUP(LEFT(Proc[[#This Row],[Requested]],1),Table3[#All],2,0),VLOOKUP(Proc[[#This Row],[Author]],Table4[],2,0))</f>
        <v>HC</v>
      </c>
      <c r="L10194" s="155" t="s">
        <v>7801</v>
      </c>
      <c r="M10194" s="140">
        <v>46106</v>
      </c>
      <c r="N10194" s="140"/>
      <c r="O10194" s="140"/>
      <c r="P10194" s="140" t="str">
        <f ca="1">IF(Proc[[#This Row],[DaysAgeing]]&gt;5,"yep","on track")</f>
        <v>yep</v>
      </c>
      <c r="Q10194" s="2">
        <f ca="1">IF(Proc[[#This Row],[DateClosed]]="",ABS(NETWORKDAYS(Proc[[#This Row],[DateOpened]],TODAY()))-1,ABS(NETWORKDAYS(Proc[[#This Row],[DateOpened]],Proc[[#This Row],[DateClosed]]))-1)</f>
        <v>7</v>
      </c>
      <c r="R10194" s="140" t="s">
        <v>476</v>
      </c>
      <c r="S10194" s="155"/>
      <c r="T10194" s="155"/>
    </row>
    <row r="10195" spans="1:20" hidden="1">
      <c r="A10195" s="156" t="s">
        <v>11874</v>
      </c>
      <c r="B10195" s="155" t="str">
        <f>IFERROR(VLOOKUP(Proc[[#This Row],[App]],Table2[],3,0),"open")</f>
        <v>ok</v>
      </c>
      <c r="C10195" s="156" t="s">
        <v>369</v>
      </c>
      <c r="D10195" t="s">
        <v>12458</v>
      </c>
      <c r="E10195" t="s">
        <v>11699</v>
      </c>
      <c r="F10195" s="155" t="s">
        <v>11699</v>
      </c>
      <c r="G10195" s="156" t="s">
        <v>400</v>
      </c>
      <c r="H10195" s="155" t="str">
        <f>IF(Proc[[#This Row],[type]]="LFF (MDG-F)",MID(Proc[[#This Row],[Obj]],13,10),"")</f>
        <v/>
      </c>
      <c r="I10195" s="156"/>
      <c r="J10195" s="155" t="b">
        <f>Proc[[#This Row],[Requested]]=Proc[[#This Row],[CurrentParent]]</f>
        <v>1</v>
      </c>
      <c r="K10195" s="155" t="str">
        <f>IF(Proc[[#This Row],[Author]]="Marcela Urrego",VLOOKUP(LEFT(Proc[[#This Row],[Requested]],1),Table3[#All],2,0),VLOOKUP(Proc[[#This Row],[Author]],Table4[],2,0))</f>
        <v>HC</v>
      </c>
      <c r="L10195" s="155" t="s">
        <v>7801</v>
      </c>
      <c r="M10195" s="140">
        <v>46106</v>
      </c>
      <c r="N10195" s="140"/>
      <c r="O10195" s="140"/>
      <c r="P10195" s="140" t="str">
        <f ca="1">IF(Proc[[#This Row],[DaysAgeing]]&gt;5,"yep","on track")</f>
        <v>yep</v>
      </c>
      <c r="Q10195" s="2">
        <f ca="1">IF(Proc[[#This Row],[DateClosed]]="",ABS(NETWORKDAYS(Proc[[#This Row],[DateOpened]],TODAY()))-1,ABS(NETWORKDAYS(Proc[[#This Row],[DateOpened]],Proc[[#This Row],[DateClosed]]))-1)</f>
        <v>7</v>
      </c>
      <c r="R10195" s="140" t="s">
        <v>476</v>
      </c>
      <c r="S10195" s="155"/>
      <c r="T10195" s="155"/>
    </row>
    <row r="10196" spans="1:20" hidden="1">
      <c r="A10196" s="156" t="s">
        <v>11874</v>
      </c>
      <c r="B10196" s="155" t="str">
        <f>IFERROR(VLOOKUP(Proc[[#This Row],[App]],Table2[],3,0),"open")</f>
        <v>ok</v>
      </c>
      <c r="C10196" s="156" t="s">
        <v>369</v>
      </c>
      <c r="D10196" t="s">
        <v>12459</v>
      </c>
      <c r="E10196" t="s">
        <v>11699</v>
      </c>
      <c r="F10196" s="155" t="s">
        <v>11699</v>
      </c>
      <c r="G10196" s="156" t="s">
        <v>400</v>
      </c>
      <c r="H10196" s="155" t="str">
        <f>IF(Proc[[#This Row],[type]]="LFF (MDG-F)",MID(Proc[[#This Row],[Obj]],13,10),"")</f>
        <v/>
      </c>
      <c r="I10196" s="156"/>
      <c r="J10196" s="155" t="b">
        <f>Proc[[#This Row],[Requested]]=Proc[[#This Row],[CurrentParent]]</f>
        <v>1</v>
      </c>
      <c r="K10196" s="155" t="str">
        <f>IF(Proc[[#This Row],[Author]]="Marcela Urrego",VLOOKUP(LEFT(Proc[[#This Row],[Requested]],1),Table3[#All],2,0),VLOOKUP(Proc[[#This Row],[Author]],Table4[],2,0))</f>
        <v>HC</v>
      </c>
      <c r="L10196" s="155" t="s">
        <v>7801</v>
      </c>
      <c r="M10196" s="140">
        <v>46106</v>
      </c>
      <c r="N10196" s="140"/>
      <c r="O10196" s="140"/>
      <c r="P10196" s="140" t="str">
        <f ca="1">IF(Proc[[#This Row],[DaysAgeing]]&gt;5,"yep","on track")</f>
        <v>yep</v>
      </c>
      <c r="Q10196" s="2">
        <f ca="1">IF(Proc[[#This Row],[DateClosed]]="",ABS(NETWORKDAYS(Proc[[#This Row],[DateOpened]],TODAY()))-1,ABS(NETWORKDAYS(Proc[[#This Row],[DateOpened]],Proc[[#This Row],[DateClosed]]))-1)</f>
        <v>7</v>
      </c>
      <c r="R10196" s="140" t="s">
        <v>476</v>
      </c>
      <c r="S10196" s="155"/>
      <c r="T10196" s="155"/>
    </row>
    <row r="10197" spans="1:20" hidden="1">
      <c r="A10197" s="156" t="s">
        <v>11874</v>
      </c>
      <c r="B10197" s="155" t="str">
        <f>IFERROR(VLOOKUP(Proc[[#This Row],[App]],Table2[],3,0),"open")</f>
        <v>ok</v>
      </c>
      <c r="C10197" s="156" t="s">
        <v>369</v>
      </c>
      <c r="D10197" t="s">
        <v>12460</v>
      </c>
      <c r="E10197" t="s">
        <v>11699</v>
      </c>
      <c r="F10197" s="155" t="s">
        <v>11699</v>
      </c>
      <c r="G10197" s="156" t="s">
        <v>400</v>
      </c>
      <c r="H10197" s="155" t="str">
        <f>IF(Proc[[#This Row],[type]]="LFF (MDG-F)",MID(Proc[[#This Row],[Obj]],13,10),"")</f>
        <v/>
      </c>
      <c r="I10197" s="156"/>
      <c r="J10197" s="155" t="b">
        <f>Proc[[#This Row],[Requested]]=Proc[[#This Row],[CurrentParent]]</f>
        <v>1</v>
      </c>
      <c r="K10197" s="155" t="str">
        <f>IF(Proc[[#This Row],[Author]]="Marcela Urrego",VLOOKUP(LEFT(Proc[[#This Row],[Requested]],1),Table3[#All],2,0),VLOOKUP(Proc[[#This Row],[Author]],Table4[],2,0))</f>
        <v>HC</v>
      </c>
      <c r="L10197" s="155" t="s">
        <v>7801</v>
      </c>
      <c r="M10197" s="140">
        <v>46106</v>
      </c>
      <c r="N10197" s="140"/>
      <c r="O10197" s="140"/>
      <c r="P10197" s="140" t="str">
        <f ca="1">IF(Proc[[#This Row],[DaysAgeing]]&gt;5,"yep","on track")</f>
        <v>yep</v>
      </c>
      <c r="Q10197" s="2">
        <f ca="1">IF(Proc[[#This Row],[DateClosed]]="",ABS(NETWORKDAYS(Proc[[#This Row],[DateOpened]],TODAY()))-1,ABS(NETWORKDAYS(Proc[[#This Row],[DateOpened]],Proc[[#This Row],[DateClosed]]))-1)</f>
        <v>7</v>
      </c>
      <c r="R10197" s="140" t="s">
        <v>476</v>
      </c>
      <c r="S10197" s="155"/>
      <c r="T10197" s="155"/>
    </row>
    <row r="10198" spans="1:20" hidden="1">
      <c r="A10198" s="156" t="s">
        <v>11874</v>
      </c>
      <c r="B10198" s="155" t="str">
        <f>IFERROR(VLOOKUP(Proc[[#This Row],[App]],Table2[],3,0),"open")</f>
        <v>ok</v>
      </c>
      <c r="C10198" s="156" t="s">
        <v>369</v>
      </c>
      <c r="D10198" t="s">
        <v>12461</v>
      </c>
      <c r="E10198" t="s">
        <v>11699</v>
      </c>
      <c r="F10198" s="155" t="s">
        <v>11699</v>
      </c>
      <c r="G10198" s="156" t="s">
        <v>400</v>
      </c>
      <c r="H10198" s="155" t="str">
        <f>IF(Proc[[#This Row],[type]]="LFF (MDG-F)",MID(Proc[[#This Row],[Obj]],13,10),"")</f>
        <v/>
      </c>
      <c r="I10198" s="156"/>
      <c r="J10198" s="155" t="b">
        <f>Proc[[#This Row],[Requested]]=Proc[[#This Row],[CurrentParent]]</f>
        <v>1</v>
      </c>
      <c r="K10198" s="155" t="str">
        <f>IF(Proc[[#This Row],[Author]]="Marcela Urrego",VLOOKUP(LEFT(Proc[[#This Row],[Requested]],1),Table3[#All],2,0),VLOOKUP(Proc[[#This Row],[Author]],Table4[],2,0))</f>
        <v>HC</v>
      </c>
      <c r="L10198" s="155" t="s">
        <v>7801</v>
      </c>
      <c r="M10198" s="140">
        <v>46106</v>
      </c>
      <c r="N10198" s="140"/>
      <c r="O10198" s="140"/>
      <c r="P10198" s="140" t="str">
        <f ca="1">IF(Proc[[#This Row],[DaysAgeing]]&gt;5,"yep","on track")</f>
        <v>yep</v>
      </c>
      <c r="Q10198" s="2">
        <f ca="1">IF(Proc[[#This Row],[DateClosed]]="",ABS(NETWORKDAYS(Proc[[#This Row],[DateOpened]],TODAY()))-1,ABS(NETWORKDAYS(Proc[[#This Row],[DateOpened]],Proc[[#This Row],[DateClosed]]))-1)</f>
        <v>7</v>
      </c>
      <c r="R10198" s="140" t="s">
        <v>476</v>
      </c>
      <c r="S10198" s="155"/>
      <c r="T10198" s="155"/>
    </row>
    <row r="10199" spans="1:20" hidden="1">
      <c r="A10199" s="156" t="s">
        <v>11874</v>
      </c>
      <c r="B10199" s="155" t="str">
        <f>IFERROR(VLOOKUP(Proc[[#This Row],[App]],Table2[],3,0),"open")</f>
        <v>ok</v>
      </c>
      <c r="C10199" s="156" t="s">
        <v>369</v>
      </c>
      <c r="D10199" t="s">
        <v>12462</v>
      </c>
      <c r="E10199" t="s">
        <v>11699</v>
      </c>
      <c r="F10199" s="155" t="s">
        <v>11699</v>
      </c>
      <c r="G10199" s="156" t="s">
        <v>400</v>
      </c>
      <c r="H10199" s="155" t="str">
        <f>IF(Proc[[#This Row],[type]]="LFF (MDG-F)",MID(Proc[[#This Row],[Obj]],13,10),"")</f>
        <v/>
      </c>
      <c r="I10199" s="156"/>
      <c r="J10199" s="155" t="b">
        <f>Proc[[#This Row],[Requested]]=Proc[[#This Row],[CurrentParent]]</f>
        <v>1</v>
      </c>
      <c r="K10199" s="155" t="str">
        <f>IF(Proc[[#This Row],[Author]]="Marcela Urrego",VLOOKUP(LEFT(Proc[[#This Row],[Requested]],1),Table3[#All],2,0),VLOOKUP(Proc[[#This Row],[Author]],Table4[],2,0))</f>
        <v>HC</v>
      </c>
      <c r="L10199" s="155" t="s">
        <v>7801</v>
      </c>
      <c r="M10199" s="140">
        <v>46106</v>
      </c>
      <c r="N10199" s="140"/>
      <c r="O10199" s="140"/>
      <c r="P10199" s="140" t="str">
        <f ca="1">IF(Proc[[#This Row],[DaysAgeing]]&gt;5,"yep","on track")</f>
        <v>yep</v>
      </c>
      <c r="Q10199" s="2">
        <f ca="1">IF(Proc[[#This Row],[DateClosed]]="",ABS(NETWORKDAYS(Proc[[#This Row],[DateOpened]],TODAY()))-1,ABS(NETWORKDAYS(Proc[[#This Row],[DateOpened]],Proc[[#This Row],[DateClosed]]))-1)</f>
        <v>7</v>
      </c>
      <c r="R10199" s="140" t="s">
        <v>476</v>
      </c>
      <c r="S10199" s="155"/>
      <c r="T10199" s="155"/>
    </row>
    <row r="10200" spans="1:20" hidden="1">
      <c r="A10200" s="156" t="s">
        <v>11874</v>
      </c>
      <c r="B10200" s="155" t="str">
        <f>IFERROR(VLOOKUP(Proc[[#This Row],[App]],Table2[],3,0),"open")</f>
        <v>ok</v>
      </c>
      <c r="C10200" s="156" t="s">
        <v>369</v>
      </c>
      <c r="D10200" t="s">
        <v>12463</v>
      </c>
      <c r="E10200" t="s">
        <v>11699</v>
      </c>
      <c r="F10200" s="155" t="s">
        <v>11699</v>
      </c>
      <c r="G10200" s="156" t="s">
        <v>400</v>
      </c>
      <c r="H10200" s="155" t="str">
        <f>IF(Proc[[#This Row],[type]]="LFF (MDG-F)",MID(Proc[[#This Row],[Obj]],13,10),"")</f>
        <v/>
      </c>
      <c r="I10200" s="156"/>
      <c r="J10200" s="155" t="b">
        <f>Proc[[#This Row],[Requested]]=Proc[[#This Row],[CurrentParent]]</f>
        <v>1</v>
      </c>
      <c r="K10200" s="155" t="str">
        <f>IF(Proc[[#This Row],[Author]]="Marcela Urrego",VLOOKUP(LEFT(Proc[[#This Row],[Requested]],1),Table3[#All],2,0),VLOOKUP(Proc[[#This Row],[Author]],Table4[],2,0))</f>
        <v>HC</v>
      </c>
      <c r="L10200" s="155" t="s">
        <v>7801</v>
      </c>
      <c r="M10200" s="140">
        <v>46106</v>
      </c>
      <c r="N10200" s="140"/>
      <c r="O10200" s="140"/>
      <c r="P10200" s="140" t="str">
        <f ca="1">IF(Proc[[#This Row],[DaysAgeing]]&gt;5,"yep","on track")</f>
        <v>yep</v>
      </c>
      <c r="Q10200" s="2">
        <f ca="1">IF(Proc[[#This Row],[DateClosed]]="",ABS(NETWORKDAYS(Proc[[#This Row],[DateOpened]],TODAY()))-1,ABS(NETWORKDAYS(Proc[[#This Row],[DateOpened]],Proc[[#This Row],[DateClosed]]))-1)</f>
        <v>7</v>
      </c>
      <c r="R10200" s="140" t="s">
        <v>476</v>
      </c>
      <c r="S10200" s="155"/>
      <c r="T10200" s="155"/>
    </row>
    <row r="10201" spans="1:20" hidden="1">
      <c r="A10201" s="156" t="s">
        <v>11874</v>
      </c>
      <c r="B10201" s="155" t="str">
        <f>IFERROR(VLOOKUP(Proc[[#This Row],[App]],Table2[],3,0),"open")</f>
        <v>ok</v>
      </c>
      <c r="C10201" s="156" t="s">
        <v>369</v>
      </c>
      <c r="D10201" t="s">
        <v>12464</v>
      </c>
      <c r="E10201" t="s">
        <v>11699</v>
      </c>
      <c r="F10201" s="155" t="s">
        <v>11699</v>
      </c>
      <c r="G10201" s="156" t="s">
        <v>400</v>
      </c>
      <c r="H10201" s="155" t="str">
        <f>IF(Proc[[#This Row],[type]]="LFF (MDG-F)",MID(Proc[[#This Row],[Obj]],13,10),"")</f>
        <v/>
      </c>
      <c r="I10201" s="156"/>
      <c r="J10201" s="155" t="b">
        <f>Proc[[#This Row],[Requested]]=Proc[[#This Row],[CurrentParent]]</f>
        <v>1</v>
      </c>
      <c r="K10201" s="155" t="str">
        <f>IF(Proc[[#This Row],[Author]]="Marcela Urrego",VLOOKUP(LEFT(Proc[[#This Row],[Requested]],1),Table3[#All],2,0),VLOOKUP(Proc[[#This Row],[Author]],Table4[],2,0))</f>
        <v>HC</v>
      </c>
      <c r="L10201" s="155" t="s">
        <v>7801</v>
      </c>
      <c r="M10201" s="140">
        <v>46106</v>
      </c>
      <c r="N10201" s="140"/>
      <c r="O10201" s="140"/>
      <c r="P10201" s="140" t="str">
        <f ca="1">IF(Proc[[#This Row],[DaysAgeing]]&gt;5,"yep","on track")</f>
        <v>yep</v>
      </c>
      <c r="Q10201" s="2">
        <f ca="1">IF(Proc[[#This Row],[DateClosed]]="",ABS(NETWORKDAYS(Proc[[#This Row],[DateOpened]],TODAY()))-1,ABS(NETWORKDAYS(Proc[[#This Row],[DateOpened]],Proc[[#This Row],[DateClosed]]))-1)</f>
        <v>7</v>
      </c>
      <c r="R10201" s="140" t="s">
        <v>476</v>
      </c>
      <c r="S10201" s="155"/>
      <c r="T10201" s="155"/>
    </row>
    <row r="10202" spans="1:20" hidden="1">
      <c r="A10202" s="156" t="s">
        <v>11874</v>
      </c>
      <c r="B10202" s="155" t="str">
        <f>IFERROR(VLOOKUP(Proc[[#This Row],[App]],Table2[],3,0),"open")</f>
        <v>ok</v>
      </c>
      <c r="C10202" s="156" t="s">
        <v>369</v>
      </c>
      <c r="D10202" t="s">
        <v>12465</v>
      </c>
      <c r="E10202" t="s">
        <v>11699</v>
      </c>
      <c r="F10202" s="155" t="s">
        <v>11699</v>
      </c>
      <c r="G10202" s="156" t="s">
        <v>400</v>
      </c>
      <c r="H10202" s="155" t="str">
        <f>IF(Proc[[#This Row],[type]]="LFF (MDG-F)",MID(Proc[[#This Row],[Obj]],13,10),"")</f>
        <v/>
      </c>
      <c r="I10202" s="156"/>
      <c r="J10202" s="155" t="b">
        <f>Proc[[#This Row],[Requested]]=Proc[[#This Row],[CurrentParent]]</f>
        <v>1</v>
      </c>
      <c r="K10202" s="155" t="str">
        <f>IF(Proc[[#This Row],[Author]]="Marcela Urrego",VLOOKUP(LEFT(Proc[[#This Row],[Requested]],1),Table3[#All],2,0),VLOOKUP(Proc[[#This Row],[Author]],Table4[],2,0))</f>
        <v>HC</v>
      </c>
      <c r="L10202" s="155" t="s">
        <v>7801</v>
      </c>
      <c r="M10202" s="140">
        <v>46106</v>
      </c>
      <c r="N10202" s="140"/>
      <c r="O10202" s="140"/>
      <c r="P10202" s="140" t="str">
        <f ca="1">IF(Proc[[#This Row],[DaysAgeing]]&gt;5,"yep","on track")</f>
        <v>yep</v>
      </c>
      <c r="Q10202" s="2">
        <f ca="1">IF(Proc[[#This Row],[DateClosed]]="",ABS(NETWORKDAYS(Proc[[#This Row],[DateOpened]],TODAY()))-1,ABS(NETWORKDAYS(Proc[[#This Row],[DateOpened]],Proc[[#This Row],[DateClosed]]))-1)</f>
        <v>7</v>
      </c>
      <c r="R10202" s="140" t="s">
        <v>476</v>
      </c>
      <c r="S10202" s="155"/>
      <c r="T10202" s="155"/>
    </row>
    <row r="10203" spans="1:20" hidden="1">
      <c r="A10203" s="156" t="s">
        <v>11874</v>
      </c>
      <c r="B10203" s="155" t="str">
        <f>IFERROR(VLOOKUP(Proc[[#This Row],[App]],Table2[],3,0),"open")</f>
        <v>ok</v>
      </c>
      <c r="C10203" s="156" t="s">
        <v>369</v>
      </c>
      <c r="D10203" t="s">
        <v>12466</v>
      </c>
      <c r="E10203" t="s">
        <v>11699</v>
      </c>
      <c r="F10203" s="155" t="s">
        <v>11699</v>
      </c>
      <c r="G10203" s="156" t="s">
        <v>400</v>
      </c>
      <c r="H10203" s="155" t="str">
        <f>IF(Proc[[#This Row],[type]]="LFF (MDG-F)",MID(Proc[[#This Row],[Obj]],13,10),"")</f>
        <v/>
      </c>
      <c r="I10203" s="156"/>
      <c r="J10203" s="155" t="b">
        <f>Proc[[#This Row],[Requested]]=Proc[[#This Row],[CurrentParent]]</f>
        <v>1</v>
      </c>
      <c r="K10203" s="155" t="str">
        <f>IF(Proc[[#This Row],[Author]]="Marcela Urrego",VLOOKUP(LEFT(Proc[[#This Row],[Requested]],1),Table3[#All],2,0),VLOOKUP(Proc[[#This Row],[Author]],Table4[],2,0))</f>
        <v>HC</v>
      </c>
      <c r="L10203" s="155" t="s">
        <v>7801</v>
      </c>
      <c r="M10203" s="140">
        <v>46106</v>
      </c>
      <c r="N10203" s="140"/>
      <c r="O10203" s="140"/>
      <c r="P10203" s="140" t="str">
        <f ca="1">IF(Proc[[#This Row],[DaysAgeing]]&gt;5,"yep","on track")</f>
        <v>yep</v>
      </c>
      <c r="Q10203" s="2">
        <f ca="1">IF(Proc[[#This Row],[DateClosed]]="",ABS(NETWORKDAYS(Proc[[#This Row],[DateOpened]],TODAY()))-1,ABS(NETWORKDAYS(Proc[[#This Row],[DateOpened]],Proc[[#This Row],[DateClosed]]))-1)</f>
        <v>7</v>
      </c>
      <c r="R10203" s="140" t="s">
        <v>476</v>
      </c>
      <c r="S10203" s="155"/>
      <c r="T10203" s="155"/>
    </row>
    <row r="10204" spans="1:20" hidden="1">
      <c r="A10204" s="156" t="s">
        <v>11874</v>
      </c>
      <c r="B10204" s="155" t="str">
        <f>IFERROR(VLOOKUP(Proc[[#This Row],[App]],Table2[],3,0),"open")</f>
        <v>ok</v>
      </c>
      <c r="C10204" s="156" t="s">
        <v>369</v>
      </c>
      <c r="D10204" t="s">
        <v>12467</v>
      </c>
      <c r="E10204" t="s">
        <v>11699</v>
      </c>
      <c r="F10204" s="155" t="s">
        <v>11699</v>
      </c>
      <c r="G10204" s="156" t="s">
        <v>400</v>
      </c>
      <c r="H10204" s="155" t="str">
        <f>IF(Proc[[#This Row],[type]]="LFF (MDG-F)",MID(Proc[[#This Row],[Obj]],13,10),"")</f>
        <v/>
      </c>
      <c r="I10204" s="156"/>
      <c r="J10204" s="155" t="b">
        <f>Proc[[#This Row],[Requested]]=Proc[[#This Row],[CurrentParent]]</f>
        <v>1</v>
      </c>
      <c r="K10204" s="155" t="str">
        <f>IF(Proc[[#This Row],[Author]]="Marcela Urrego",VLOOKUP(LEFT(Proc[[#This Row],[Requested]],1),Table3[#All],2,0),VLOOKUP(Proc[[#This Row],[Author]],Table4[],2,0))</f>
        <v>HC</v>
      </c>
      <c r="L10204" s="155" t="s">
        <v>7801</v>
      </c>
      <c r="M10204" s="140">
        <v>46106</v>
      </c>
      <c r="N10204" s="140"/>
      <c r="O10204" s="140"/>
      <c r="P10204" s="140" t="str">
        <f ca="1">IF(Proc[[#This Row],[DaysAgeing]]&gt;5,"yep","on track")</f>
        <v>yep</v>
      </c>
      <c r="Q10204" s="2">
        <f ca="1">IF(Proc[[#This Row],[DateClosed]]="",ABS(NETWORKDAYS(Proc[[#This Row],[DateOpened]],TODAY()))-1,ABS(NETWORKDAYS(Proc[[#This Row],[DateOpened]],Proc[[#This Row],[DateClosed]]))-1)</f>
        <v>7</v>
      </c>
      <c r="R10204" s="140" t="s">
        <v>476</v>
      </c>
      <c r="S10204" s="155"/>
      <c r="T10204" s="155"/>
    </row>
    <row r="10205" spans="1:20" hidden="1">
      <c r="A10205" s="156" t="s">
        <v>11874</v>
      </c>
      <c r="B10205" s="155" t="str">
        <f>IFERROR(VLOOKUP(Proc[[#This Row],[App]],Table2[],3,0),"open")</f>
        <v>ok</v>
      </c>
      <c r="C10205" s="156" t="s">
        <v>369</v>
      </c>
      <c r="D10205" t="s">
        <v>12468</v>
      </c>
      <c r="E10205" t="s">
        <v>11699</v>
      </c>
      <c r="F10205" s="155" t="s">
        <v>11699</v>
      </c>
      <c r="G10205" s="156" t="s">
        <v>400</v>
      </c>
      <c r="H10205" s="155" t="str">
        <f>IF(Proc[[#This Row],[type]]="LFF (MDG-F)",MID(Proc[[#This Row],[Obj]],13,10),"")</f>
        <v/>
      </c>
      <c r="I10205" s="156"/>
      <c r="J10205" s="155" t="b">
        <f>Proc[[#This Row],[Requested]]=Proc[[#This Row],[CurrentParent]]</f>
        <v>1</v>
      </c>
      <c r="K10205" s="155" t="str">
        <f>IF(Proc[[#This Row],[Author]]="Marcela Urrego",VLOOKUP(LEFT(Proc[[#This Row],[Requested]],1),Table3[#All],2,0),VLOOKUP(Proc[[#This Row],[Author]],Table4[],2,0))</f>
        <v>HC</v>
      </c>
      <c r="L10205" s="155" t="s">
        <v>7801</v>
      </c>
      <c r="M10205" s="140">
        <v>46106</v>
      </c>
      <c r="N10205" s="140"/>
      <c r="O10205" s="140"/>
      <c r="P10205" s="140" t="str">
        <f ca="1">IF(Proc[[#This Row],[DaysAgeing]]&gt;5,"yep","on track")</f>
        <v>yep</v>
      </c>
      <c r="Q10205" s="2">
        <f ca="1">IF(Proc[[#This Row],[DateClosed]]="",ABS(NETWORKDAYS(Proc[[#This Row],[DateOpened]],TODAY()))-1,ABS(NETWORKDAYS(Proc[[#This Row],[DateOpened]],Proc[[#This Row],[DateClosed]]))-1)</f>
        <v>7</v>
      </c>
      <c r="R10205" s="140" t="s">
        <v>476</v>
      </c>
      <c r="S10205" s="155"/>
      <c r="T10205" s="155"/>
    </row>
    <row r="10206" spans="1:20" hidden="1">
      <c r="A10206" s="156" t="s">
        <v>11874</v>
      </c>
      <c r="B10206" s="155" t="str">
        <f>IFERROR(VLOOKUP(Proc[[#This Row],[App]],Table2[],3,0),"open")</f>
        <v>ok</v>
      </c>
      <c r="C10206" s="156" t="s">
        <v>369</v>
      </c>
      <c r="D10206" t="s">
        <v>12469</v>
      </c>
      <c r="E10206" t="s">
        <v>11699</v>
      </c>
      <c r="F10206" s="155" t="s">
        <v>11699</v>
      </c>
      <c r="G10206" s="156" t="s">
        <v>400</v>
      </c>
      <c r="H10206" s="155" t="str">
        <f>IF(Proc[[#This Row],[type]]="LFF (MDG-F)",MID(Proc[[#This Row],[Obj]],13,10),"")</f>
        <v/>
      </c>
      <c r="I10206" s="156"/>
      <c r="J10206" s="155" t="b">
        <f>Proc[[#This Row],[Requested]]=Proc[[#This Row],[CurrentParent]]</f>
        <v>1</v>
      </c>
      <c r="K10206" s="155" t="str">
        <f>IF(Proc[[#This Row],[Author]]="Marcela Urrego",VLOOKUP(LEFT(Proc[[#This Row],[Requested]],1),Table3[#All],2,0),VLOOKUP(Proc[[#This Row],[Author]],Table4[],2,0))</f>
        <v>HC</v>
      </c>
      <c r="L10206" s="155" t="s">
        <v>7801</v>
      </c>
      <c r="M10206" s="140">
        <v>46106</v>
      </c>
      <c r="N10206" s="140"/>
      <c r="O10206" s="140"/>
      <c r="P10206" s="140" t="str">
        <f ca="1">IF(Proc[[#This Row],[DaysAgeing]]&gt;5,"yep","on track")</f>
        <v>yep</v>
      </c>
      <c r="Q10206" s="2">
        <f ca="1">IF(Proc[[#This Row],[DateClosed]]="",ABS(NETWORKDAYS(Proc[[#This Row],[DateOpened]],TODAY()))-1,ABS(NETWORKDAYS(Proc[[#This Row],[DateOpened]],Proc[[#This Row],[DateClosed]]))-1)</f>
        <v>7</v>
      </c>
      <c r="R10206" s="140" t="s">
        <v>476</v>
      </c>
      <c r="S10206" s="155"/>
      <c r="T10206" s="155"/>
    </row>
    <row r="10207" spans="1:20" hidden="1">
      <c r="A10207" s="156" t="s">
        <v>11874</v>
      </c>
      <c r="B10207" s="155" t="str">
        <f>IFERROR(VLOOKUP(Proc[[#This Row],[App]],Table2[],3,0),"open")</f>
        <v>ok</v>
      </c>
      <c r="C10207" s="156" t="s">
        <v>369</v>
      </c>
      <c r="D10207" t="s">
        <v>12470</v>
      </c>
      <c r="E10207" t="s">
        <v>11699</v>
      </c>
      <c r="F10207" s="155" t="s">
        <v>11699</v>
      </c>
      <c r="G10207" s="156" t="s">
        <v>400</v>
      </c>
      <c r="H10207" s="155" t="str">
        <f>IF(Proc[[#This Row],[type]]="LFF (MDG-F)",MID(Proc[[#This Row],[Obj]],13,10),"")</f>
        <v/>
      </c>
      <c r="I10207" s="156"/>
      <c r="J10207" s="155" t="b">
        <f>Proc[[#This Row],[Requested]]=Proc[[#This Row],[CurrentParent]]</f>
        <v>1</v>
      </c>
      <c r="K10207" s="155" t="str">
        <f>IF(Proc[[#This Row],[Author]]="Marcela Urrego",VLOOKUP(LEFT(Proc[[#This Row],[Requested]],1),Table3[#All],2,0),VLOOKUP(Proc[[#This Row],[Author]],Table4[],2,0))</f>
        <v>HC</v>
      </c>
      <c r="L10207" s="155" t="s">
        <v>7801</v>
      </c>
      <c r="M10207" s="140">
        <v>46106</v>
      </c>
      <c r="N10207" s="140"/>
      <c r="O10207" s="140"/>
      <c r="P10207" s="140" t="str">
        <f ca="1">IF(Proc[[#This Row],[DaysAgeing]]&gt;5,"yep","on track")</f>
        <v>yep</v>
      </c>
      <c r="Q10207" s="2">
        <f ca="1">IF(Proc[[#This Row],[DateClosed]]="",ABS(NETWORKDAYS(Proc[[#This Row],[DateOpened]],TODAY()))-1,ABS(NETWORKDAYS(Proc[[#This Row],[DateOpened]],Proc[[#This Row],[DateClosed]]))-1)</f>
        <v>7</v>
      </c>
      <c r="R10207" s="140" t="s">
        <v>476</v>
      </c>
      <c r="S10207" s="155"/>
      <c r="T10207" s="155"/>
    </row>
    <row r="10208" spans="1:20" hidden="1">
      <c r="A10208" s="156" t="s">
        <v>11874</v>
      </c>
      <c r="B10208" s="155" t="str">
        <f>IFERROR(VLOOKUP(Proc[[#This Row],[App]],Table2[],3,0),"open")</f>
        <v>ok</v>
      </c>
      <c r="C10208" s="156" t="s">
        <v>369</v>
      </c>
      <c r="D10208" t="s">
        <v>12471</v>
      </c>
      <c r="E10208" t="s">
        <v>11699</v>
      </c>
      <c r="F10208" s="155" t="s">
        <v>11699</v>
      </c>
      <c r="G10208" s="156" t="s">
        <v>400</v>
      </c>
      <c r="H10208" s="155" t="str">
        <f>IF(Proc[[#This Row],[type]]="LFF (MDG-F)",MID(Proc[[#This Row],[Obj]],13,10),"")</f>
        <v/>
      </c>
      <c r="I10208" s="156"/>
      <c r="J10208" s="155" t="b">
        <f>Proc[[#This Row],[Requested]]=Proc[[#This Row],[CurrentParent]]</f>
        <v>1</v>
      </c>
      <c r="K10208" s="155" t="str">
        <f>IF(Proc[[#This Row],[Author]]="Marcela Urrego",VLOOKUP(LEFT(Proc[[#This Row],[Requested]],1),Table3[#All],2,0),VLOOKUP(Proc[[#This Row],[Author]],Table4[],2,0))</f>
        <v>HC</v>
      </c>
      <c r="L10208" s="155" t="s">
        <v>7801</v>
      </c>
      <c r="M10208" s="140">
        <v>46106</v>
      </c>
      <c r="N10208" s="140"/>
      <c r="O10208" s="140"/>
      <c r="P10208" s="140" t="str">
        <f ca="1">IF(Proc[[#This Row],[DaysAgeing]]&gt;5,"yep","on track")</f>
        <v>yep</v>
      </c>
      <c r="Q10208" s="2">
        <f ca="1">IF(Proc[[#This Row],[DateClosed]]="",ABS(NETWORKDAYS(Proc[[#This Row],[DateOpened]],TODAY()))-1,ABS(NETWORKDAYS(Proc[[#This Row],[DateOpened]],Proc[[#This Row],[DateClosed]]))-1)</f>
        <v>7</v>
      </c>
      <c r="R10208" s="140" t="s">
        <v>476</v>
      </c>
      <c r="S10208" s="155"/>
      <c r="T10208" s="155"/>
    </row>
    <row r="10209" spans="1:20" hidden="1">
      <c r="A10209" s="156" t="s">
        <v>11874</v>
      </c>
      <c r="B10209" s="155" t="str">
        <f>IFERROR(VLOOKUP(Proc[[#This Row],[App]],Table2[],3,0),"open")</f>
        <v>ok</v>
      </c>
      <c r="C10209" s="156" t="s">
        <v>369</v>
      </c>
      <c r="D10209" t="s">
        <v>12472</v>
      </c>
      <c r="E10209" t="s">
        <v>11699</v>
      </c>
      <c r="F10209" s="155" t="s">
        <v>11699</v>
      </c>
      <c r="G10209" s="156" t="s">
        <v>400</v>
      </c>
      <c r="H10209" s="155" t="str">
        <f>IF(Proc[[#This Row],[type]]="LFF (MDG-F)",MID(Proc[[#This Row],[Obj]],13,10),"")</f>
        <v/>
      </c>
      <c r="I10209" s="156"/>
      <c r="J10209" s="155" t="b">
        <f>Proc[[#This Row],[Requested]]=Proc[[#This Row],[CurrentParent]]</f>
        <v>1</v>
      </c>
      <c r="K10209" s="155" t="str">
        <f>IF(Proc[[#This Row],[Author]]="Marcela Urrego",VLOOKUP(LEFT(Proc[[#This Row],[Requested]],1),Table3[#All],2,0),VLOOKUP(Proc[[#This Row],[Author]],Table4[],2,0))</f>
        <v>HC</v>
      </c>
      <c r="L10209" s="155" t="s">
        <v>7801</v>
      </c>
      <c r="M10209" s="140">
        <v>46106</v>
      </c>
      <c r="N10209" s="140"/>
      <c r="O10209" s="140"/>
      <c r="P10209" s="140" t="str">
        <f ca="1">IF(Proc[[#This Row],[DaysAgeing]]&gt;5,"yep","on track")</f>
        <v>yep</v>
      </c>
      <c r="Q10209" s="2">
        <f ca="1">IF(Proc[[#This Row],[DateClosed]]="",ABS(NETWORKDAYS(Proc[[#This Row],[DateOpened]],TODAY()))-1,ABS(NETWORKDAYS(Proc[[#This Row],[DateOpened]],Proc[[#This Row],[DateClosed]]))-1)</f>
        <v>7</v>
      </c>
      <c r="R10209" s="140" t="s">
        <v>476</v>
      </c>
      <c r="S10209" s="155"/>
      <c r="T10209" s="155"/>
    </row>
    <row r="10210" spans="1:20" hidden="1">
      <c r="A10210" s="156" t="s">
        <v>11874</v>
      </c>
      <c r="B10210" s="155" t="str">
        <f>IFERROR(VLOOKUP(Proc[[#This Row],[App]],Table2[],3,0),"open")</f>
        <v>ok</v>
      </c>
      <c r="C10210" s="156" t="s">
        <v>369</v>
      </c>
      <c r="D10210" t="s">
        <v>12473</v>
      </c>
      <c r="E10210" t="s">
        <v>11699</v>
      </c>
      <c r="F10210" s="155" t="s">
        <v>11699</v>
      </c>
      <c r="G10210" s="156" t="s">
        <v>400</v>
      </c>
      <c r="H10210" s="155" t="str">
        <f>IF(Proc[[#This Row],[type]]="LFF (MDG-F)",MID(Proc[[#This Row],[Obj]],13,10),"")</f>
        <v/>
      </c>
      <c r="I10210" s="156"/>
      <c r="J10210" s="155" t="b">
        <f>Proc[[#This Row],[Requested]]=Proc[[#This Row],[CurrentParent]]</f>
        <v>1</v>
      </c>
      <c r="K10210" s="155" t="str">
        <f>IF(Proc[[#This Row],[Author]]="Marcela Urrego",VLOOKUP(LEFT(Proc[[#This Row],[Requested]],1),Table3[#All],2,0),VLOOKUP(Proc[[#This Row],[Author]],Table4[],2,0))</f>
        <v>HC</v>
      </c>
      <c r="L10210" s="155" t="s">
        <v>7801</v>
      </c>
      <c r="M10210" s="140">
        <v>46106</v>
      </c>
      <c r="N10210" s="140"/>
      <c r="O10210" s="140"/>
      <c r="P10210" s="140" t="str">
        <f ca="1">IF(Proc[[#This Row],[DaysAgeing]]&gt;5,"yep","on track")</f>
        <v>yep</v>
      </c>
      <c r="Q10210" s="2">
        <f ca="1">IF(Proc[[#This Row],[DateClosed]]="",ABS(NETWORKDAYS(Proc[[#This Row],[DateOpened]],TODAY()))-1,ABS(NETWORKDAYS(Proc[[#This Row],[DateOpened]],Proc[[#This Row],[DateClosed]]))-1)</f>
        <v>7</v>
      </c>
      <c r="R10210" s="140" t="s">
        <v>476</v>
      </c>
      <c r="S10210" s="155"/>
      <c r="T10210" s="155"/>
    </row>
    <row r="10211" spans="1:20" hidden="1">
      <c r="A10211" s="156" t="s">
        <v>11874</v>
      </c>
      <c r="B10211" s="155" t="str">
        <f>IFERROR(VLOOKUP(Proc[[#This Row],[App]],Table2[],3,0),"open")</f>
        <v>ok</v>
      </c>
      <c r="C10211" s="156" t="s">
        <v>369</v>
      </c>
      <c r="D10211" t="s">
        <v>12474</v>
      </c>
      <c r="E10211" t="s">
        <v>11699</v>
      </c>
      <c r="F10211" s="155" t="s">
        <v>11699</v>
      </c>
      <c r="G10211" s="156" t="s">
        <v>400</v>
      </c>
      <c r="H10211" s="155" t="str">
        <f>IF(Proc[[#This Row],[type]]="LFF (MDG-F)",MID(Proc[[#This Row],[Obj]],13,10),"")</f>
        <v/>
      </c>
      <c r="I10211" s="156"/>
      <c r="J10211" s="155" t="b">
        <f>Proc[[#This Row],[Requested]]=Proc[[#This Row],[CurrentParent]]</f>
        <v>1</v>
      </c>
      <c r="K10211" s="155" t="str">
        <f>IF(Proc[[#This Row],[Author]]="Marcela Urrego",VLOOKUP(LEFT(Proc[[#This Row],[Requested]],1),Table3[#All],2,0),VLOOKUP(Proc[[#This Row],[Author]],Table4[],2,0))</f>
        <v>HC</v>
      </c>
      <c r="L10211" s="155" t="s">
        <v>7801</v>
      </c>
      <c r="M10211" s="140">
        <v>46106</v>
      </c>
      <c r="N10211" s="140"/>
      <c r="O10211" s="140"/>
      <c r="P10211" s="140" t="str">
        <f ca="1">IF(Proc[[#This Row],[DaysAgeing]]&gt;5,"yep","on track")</f>
        <v>yep</v>
      </c>
      <c r="Q10211" s="2">
        <f ca="1">IF(Proc[[#This Row],[DateClosed]]="",ABS(NETWORKDAYS(Proc[[#This Row],[DateOpened]],TODAY()))-1,ABS(NETWORKDAYS(Proc[[#This Row],[DateOpened]],Proc[[#This Row],[DateClosed]]))-1)</f>
        <v>7</v>
      </c>
      <c r="R10211" s="140" t="s">
        <v>476</v>
      </c>
      <c r="S10211" s="155"/>
      <c r="T10211" s="155"/>
    </row>
    <row r="10212" spans="1:20" hidden="1">
      <c r="A10212" s="156" t="s">
        <v>11874</v>
      </c>
      <c r="B10212" s="155" t="str">
        <f>IFERROR(VLOOKUP(Proc[[#This Row],[App]],Table2[],3,0),"open")</f>
        <v>ok</v>
      </c>
      <c r="C10212" s="156" t="s">
        <v>369</v>
      </c>
      <c r="D10212" t="s">
        <v>12475</v>
      </c>
      <c r="E10212" t="s">
        <v>11699</v>
      </c>
      <c r="F10212" s="155" t="s">
        <v>11699</v>
      </c>
      <c r="G10212" s="156" t="s">
        <v>400</v>
      </c>
      <c r="H10212" s="155" t="str">
        <f>IF(Proc[[#This Row],[type]]="LFF (MDG-F)",MID(Proc[[#This Row],[Obj]],13,10),"")</f>
        <v/>
      </c>
      <c r="I10212" s="156"/>
      <c r="J10212" s="155" t="b">
        <f>Proc[[#This Row],[Requested]]=Proc[[#This Row],[CurrentParent]]</f>
        <v>1</v>
      </c>
      <c r="K10212" s="155" t="str">
        <f>IF(Proc[[#This Row],[Author]]="Marcela Urrego",VLOOKUP(LEFT(Proc[[#This Row],[Requested]],1),Table3[#All],2,0),VLOOKUP(Proc[[#This Row],[Author]],Table4[],2,0))</f>
        <v>HC</v>
      </c>
      <c r="L10212" s="155" t="s">
        <v>7801</v>
      </c>
      <c r="M10212" s="140">
        <v>46106</v>
      </c>
      <c r="N10212" s="140"/>
      <c r="O10212" s="140"/>
      <c r="P10212" s="140" t="str">
        <f ca="1">IF(Proc[[#This Row],[DaysAgeing]]&gt;5,"yep","on track")</f>
        <v>yep</v>
      </c>
      <c r="Q10212" s="2">
        <f ca="1">IF(Proc[[#This Row],[DateClosed]]="",ABS(NETWORKDAYS(Proc[[#This Row],[DateOpened]],TODAY()))-1,ABS(NETWORKDAYS(Proc[[#This Row],[DateOpened]],Proc[[#This Row],[DateClosed]]))-1)</f>
        <v>7</v>
      </c>
      <c r="R10212" s="140" t="s">
        <v>476</v>
      </c>
      <c r="S10212" s="155"/>
      <c r="T10212" s="155"/>
    </row>
    <row r="10213" spans="1:20" hidden="1">
      <c r="A10213" s="156" t="s">
        <v>11874</v>
      </c>
      <c r="B10213" s="155" t="str">
        <f>IFERROR(VLOOKUP(Proc[[#This Row],[App]],Table2[],3,0),"open")</f>
        <v>ok</v>
      </c>
      <c r="C10213" s="156" t="s">
        <v>369</v>
      </c>
      <c r="D10213" t="s">
        <v>12476</v>
      </c>
      <c r="E10213" t="s">
        <v>11699</v>
      </c>
      <c r="F10213" s="155" t="s">
        <v>11699</v>
      </c>
      <c r="G10213" s="156" t="s">
        <v>400</v>
      </c>
      <c r="H10213" s="155" t="str">
        <f>IF(Proc[[#This Row],[type]]="LFF (MDG-F)",MID(Proc[[#This Row],[Obj]],13,10),"")</f>
        <v/>
      </c>
      <c r="I10213" s="156"/>
      <c r="J10213" s="155" t="b">
        <f>Proc[[#This Row],[Requested]]=Proc[[#This Row],[CurrentParent]]</f>
        <v>1</v>
      </c>
      <c r="K10213" s="155" t="str">
        <f>IF(Proc[[#This Row],[Author]]="Marcela Urrego",VLOOKUP(LEFT(Proc[[#This Row],[Requested]],1),Table3[#All],2,0),VLOOKUP(Proc[[#This Row],[Author]],Table4[],2,0))</f>
        <v>HC</v>
      </c>
      <c r="L10213" s="155" t="s">
        <v>7801</v>
      </c>
      <c r="M10213" s="140">
        <v>46106</v>
      </c>
      <c r="N10213" s="140"/>
      <c r="O10213" s="140"/>
      <c r="P10213" s="140" t="str">
        <f ca="1">IF(Proc[[#This Row],[DaysAgeing]]&gt;5,"yep","on track")</f>
        <v>yep</v>
      </c>
      <c r="Q10213" s="2">
        <f ca="1">IF(Proc[[#This Row],[DateClosed]]="",ABS(NETWORKDAYS(Proc[[#This Row],[DateOpened]],TODAY()))-1,ABS(NETWORKDAYS(Proc[[#This Row],[DateOpened]],Proc[[#This Row],[DateClosed]]))-1)</f>
        <v>7</v>
      </c>
      <c r="R10213" s="140" t="s">
        <v>476</v>
      </c>
      <c r="S10213" s="155"/>
      <c r="T10213" s="155"/>
    </row>
    <row r="10214" spans="1:20" hidden="1">
      <c r="A10214" s="156" t="s">
        <v>11874</v>
      </c>
      <c r="B10214" s="155" t="str">
        <f>IFERROR(VLOOKUP(Proc[[#This Row],[App]],Table2[],3,0),"open")</f>
        <v>ok</v>
      </c>
      <c r="C10214" s="156" t="s">
        <v>369</v>
      </c>
      <c r="D10214" t="s">
        <v>12477</v>
      </c>
      <c r="E10214" t="s">
        <v>11699</v>
      </c>
      <c r="F10214" s="155" t="s">
        <v>11699</v>
      </c>
      <c r="G10214" s="156" t="s">
        <v>400</v>
      </c>
      <c r="H10214" s="155" t="str">
        <f>IF(Proc[[#This Row],[type]]="LFF (MDG-F)",MID(Proc[[#This Row],[Obj]],13,10),"")</f>
        <v/>
      </c>
      <c r="I10214" s="156"/>
      <c r="J10214" s="155" t="b">
        <f>Proc[[#This Row],[Requested]]=Proc[[#This Row],[CurrentParent]]</f>
        <v>1</v>
      </c>
      <c r="K10214" s="155" t="str">
        <f>IF(Proc[[#This Row],[Author]]="Marcela Urrego",VLOOKUP(LEFT(Proc[[#This Row],[Requested]],1),Table3[#All],2,0),VLOOKUP(Proc[[#This Row],[Author]],Table4[],2,0))</f>
        <v>HC</v>
      </c>
      <c r="L10214" s="155" t="s">
        <v>7801</v>
      </c>
      <c r="M10214" s="140">
        <v>46106</v>
      </c>
      <c r="N10214" s="140"/>
      <c r="O10214" s="140"/>
      <c r="P10214" s="140" t="str">
        <f ca="1">IF(Proc[[#This Row],[DaysAgeing]]&gt;5,"yep","on track")</f>
        <v>yep</v>
      </c>
      <c r="Q10214" s="2">
        <f ca="1">IF(Proc[[#This Row],[DateClosed]]="",ABS(NETWORKDAYS(Proc[[#This Row],[DateOpened]],TODAY()))-1,ABS(NETWORKDAYS(Proc[[#This Row],[DateOpened]],Proc[[#This Row],[DateClosed]]))-1)</f>
        <v>7</v>
      </c>
      <c r="R10214" s="140" t="s">
        <v>476</v>
      </c>
      <c r="S10214" s="155"/>
      <c r="T10214" s="155"/>
    </row>
    <row r="10215" spans="1:20" hidden="1">
      <c r="A10215" s="156" t="s">
        <v>11874</v>
      </c>
      <c r="B10215" s="155" t="str">
        <f>IFERROR(VLOOKUP(Proc[[#This Row],[App]],Table2[],3,0),"open")</f>
        <v>ok</v>
      </c>
      <c r="C10215" s="156" t="s">
        <v>369</v>
      </c>
      <c r="D10215" t="s">
        <v>12478</v>
      </c>
      <c r="E10215" t="s">
        <v>11699</v>
      </c>
      <c r="F10215" s="155" t="s">
        <v>11699</v>
      </c>
      <c r="G10215" s="156" t="s">
        <v>400</v>
      </c>
      <c r="H10215" s="155" t="str">
        <f>IF(Proc[[#This Row],[type]]="LFF (MDG-F)",MID(Proc[[#This Row],[Obj]],13,10),"")</f>
        <v/>
      </c>
      <c r="I10215" s="156"/>
      <c r="J10215" s="155" t="b">
        <f>Proc[[#This Row],[Requested]]=Proc[[#This Row],[CurrentParent]]</f>
        <v>1</v>
      </c>
      <c r="K10215" s="155" t="str">
        <f>IF(Proc[[#This Row],[Author]]="Marcela Urrego",VLOOKUP(LEFT(Proc[[#This Row],[Requested]],1),Table3[#All],2,0),VLOOKUP(Proc[[#This Row],[Author]],Table4[],2,0))</f>
        <v>HC</v>
      </c>
      <c r="L10215" s="155" t="s">
        <v>7801</v>
      </c>
      <c r="M10215" s="140">
        <v>46106</v>
      </c>
      <c r="N10215" s="140"/>
      <c r="O10215" s="140"/>
      <c r="P10215" s="140" t="str">
        <f ca="1">IF(Proc[[#This Row],[DaysAgeing]]&gt;5,"yep","on track")</f>
        <v>yep</v>
      </c>
      <c r="Q10215" s="2">
        <f ca="1">IF(Proc[[#This Row],[DateClosed]]="",ABS(NETWORKDAYS(Proc[[#This Row],[DateOpened]],TODAY()))-1,ABS(NETWORKDAYS(Proc[[#This Row],[DateOpened]],Proc[[#This Row],[DateClosed]]))-1)</f>
        <v>7</v>
      </c>
      <c r="R10215" s="140" t="s">
        <v>476</v>
      </c>
      <c r="S10215" s="155"/>
      <c r="T10215" s="155"/>
    </row>
    <row r="10216" spans="1:20" hidden="1">
      <c r="A10216" s="156" t="s">
        <v>11874</v>
      </c>
      <c r="B10216" s="155" t="str">
        <f>IFERROR(VLOOKUP(Proc[[#This Row],[App]],Table2[],3,0),"open")</f>
        <v>ok</v>
      </c>
      <c r="C10216" s="156" t="s">
        <v>369</v>
      </c>
      <c r="D10216" t="s">
        <v>12479</v>
      </c>
      <c r="E10216" t="s">
        <v>11699</v>
      </c>
      <c r="F10216" s="155" t="s">
        <v>11699</v>
      </c>
      <c r="G10216" s="156" t="s">
        <v>400</v>
      </c>
      <c r="H10216" s="155" t="str">
        <f>IF(Proc[[#This Row],[type]]="LFF (MDG-F)",MID(Proc[[#This Row],[Obj]],13,10),"")</f>
        <v/>
      </c>
      <c r="I10216" s="156"/>
      <c r="J10216" s="155" t="b">
        <f>Proc[[#This Row],[Requested]]=Proc[[#This Row],[CurrentParent]]</f>
        <v>1</v>
      </c>
      <c r="K10216" s="155" t="str">
        <f>IF(Proc[[#This Row],[Author]]="Marcela Urrego",VLOOKUP(LEFT(Proc[[#This Row],[Requested]],1),Table3[#All],2,0),VLOOKUP(Proc[[#This Row],[Author]],Table4[],2,0))</f>
        <v>HC</v>
      </c>
      <c r="L10216" s="155" t="s">
        <v>7801</v>
      </c>
      <c r="M10216" s="140">
        <v>46106</v>
      </c>
      <c r="N10216" s="140"/>
      <c r="O10216" s="140"/>
      <c r="P10216" s="140" t="str">
        <f ca="1">IF(Proc[[#This Row],[DaysAgeing]]&gt;5,"yep","on track")</f>
        <v>yep</v>
      </c>
      <c r="Q10216" s="2">
        <f ca="1">IF(Proc[[#This Row],[DateClosed]]="",ABS(NETWORKDAYS(Proc[[#This Row],[DateOpened]],TODAY()))-1,ABS(NETWORKDAYS(Proc[[#This Row],[DateOpened]],Proc[[#This Row],[DateClosed]]))-1)</f>
        <v>7</v>
      </c>
      <c r="R10216" s="140" t="s">
        <v>476</v>
      </c>
      <c r="S10216" s="155"/>
      <c r="T10216" s="155"/>
    </row>
    <row r="10217" spans="1:20" hidden="1">
      <c r="A10217" s="156" t="s">
        <v>11874</v>
      </c>
      <c r="B10217" s="155" t="str">
        <f>IFERROR(VLOOKUP(Proc[[#This Row],[App]],Table2[],3,0),"open")</f>
        <v>ok</v>
      </c>
      <c r="C10217" s="156" t="s">
        <v>369</v>
      </c>
      <c r="D10217" t="s">
        <v>12480</v>
      </c>
      <c r="E10217" t="s">
        <v>11699</v>
      </c>
      <c r="F10217" s="155" t="s">
        <v>11699</v>
      </c>
      <c r="G10217" s="156" t="s">
        <v>400</v>
      </c>
      <c r="H10217" s="155" t="str">
        <f>IF(Proc[[#This Row],[type]]="LFF (MDG-F)",MID(Proc[[#This Row],[Obj]],13,10),"")</f>
        <v/>
      </c>
      <c r="I10217" s="156"/>
      <c r="J10217" s="155" t="b">
        <f>Proc[[#This Row],[Requested]]=Proc[[#This Row],[CurrentParent]]</f>
        <v>1</v>
      </c>
      <c r="K10217" s="155" t="str">
        <f>IF(Proc[[#This Row],[Author]]="Marcela Urrego",VLOOKUP(LEFT(Proc[[#This Row],[Requested]],1),Table3[#All],2,0),VLOOKUP(Proc[[#This Row],[Author]],Table4[],2,0))</f>
        <v>HC</v>
      </c>
      <c r="L10217" s="155" t="s">
        <v>7801</v>
      </c>
      <c r="M10217" s="140">
        <v>46106</v>
      </c>
      <c r="N10217" s="140"/>
      <c r="O10217" s="140"/>
      <c r="P10217" s="140" t="str">
        <f ca="1">IF(Proc[[#This Row],[DaysAgeing]]&gt;5,"yep","on track")</f>
        <v>yep</v>
      </c>
      <c r="Q10217" s="2">
        <f ca="1">IF(Proc[[#This Row],[DateClosed]]="",ABS(NETWORKDAYS(Proc[[#This Row],[DateOpened]],TODAY()))-1,ABS(NETWORKDAYS(Proc[[#This Row],[DateOpened]],Proc[[#This Row],[DateClosed]]))-1)</f>
        <v>7</v>
      </c>
      <c r="R10217" s="140" t="s">
        <v>476</v>
      </c>
      <c r="S10217" s="155"/>
      <c r="T10217" s="155"/>
    </row>
    <row r="10218" spans="1:20" hidden="1">
      <c r="A10218" s="156" t="s">
        <v>11874</v>
      </c>
      <c r="B10218" s="155" t="str">
        <f>IFERROR(VLOOKUP(Proc[[#This Row],[App]],Table2[],3,0),"open")</f>
        <v>ok</v>
      </c>
      <c r="C10218" s="156" t="s">
        <v>369</v>
      </c>
      <c r="D10218" t="s">
        <v>12481</v>
      </c>
      <c r="E10218" t="s">
        <v>11699</v>
      </c>
      <c r="F10218" s="155" t="s">
        <v>11699</v>
      </c>
      <c r="G10218" s="156" t="s">
        <v>400</v>
      </c>
      <c r="H10218" s="155" t="str">
        <f>IF(Proc[[#This Row],[type]]="LFF (MDG-F)",MID(Proc[[#This Row],[Obj]],13,10),"")</f>
        <v/>
      </c>
      <c r="I10218" s="156"/>
      <c r="J10218" s="155" t="b">
        <f>Proc[[#This Row],[Requested]]=Proc[[#This Row],[CurrentParent]]</f>
        <v>1</v>
      </c>
      <c r="K10218" s="155" t="str">
        <f>IF(Proc[[#This Row],[Author]]="Marcela Urrego",VLOOKUP(LEFT(Proc[[#This Row],[Requested]],1),Table3[#All],2,0),VLOOKUP(Proc[[#This Row],[Author]],Table4[],2,0))</f>
        <v>HC</v>
      </c>
      <c r="L10218" s="155" t="s">
        <v>7801</v>
      </c>
      <c r="M10218" s="140">
        <v>46106</v>
      </c>
      <c r="N10218" s="140"/>
      <c r="O10218" s="140"/>
      <c r="P10218" s="140" t="str">
        <f ca="1">IF(Proc[[#This Row],[DaysAgeing]]&gt;5,"yep","on track")</f>
        <v>yep</v>
      </c>
      <c r="Q10218" s="2">
        <f ca="1">IF(Proc[[#This Row],[DateClosed]]="",ABS(NETWORKDAYS(Proc[[#This Row],[DateOpened]],TODAY()))-1,ABS(NETWORKDAYS(Proc[[#This Row],[DateOpened]],Proc[[#This Row],[DateClosed]]))-1)</f>
        <v>7</v>
      </c>
      <c r="R10218" s="140" t="s">
        <v>476</v>
      </c>
      <c r="S10218" s="155"/>
      <c r="T10218" s="155"/>
    </row>
    <row r="10219" spans="1:20" hidden="1">
      <c r="A10219" s="156" t="s">
        <v>11874</v>
      </c>
      <c r="B10219" s="155" t="str">
        <f>IFERROR(VLOOKUP(Proc[[#This Row],[App]],Table2[],3,0),"open")</f>
        <v>ok</v>
      </c>
      <c r="C10219" s="156" t="s">
        <v>369</v>
      </c>
      <c r="D10219" t="s">
        <v>12482</v>
      </c>
      <c r="E10219" t="s">
        <v>11699</v>
      </c>
      <c r="F10219" s="155" t="s">
        <v>11699</v>
      </c>
      <c r="G10219" s="156" t="s">
        <v>400</v>
      </c>
      <c r="H10219" s="155" t="str">
        <f>IF(Proc[[#This Row],[type]]="LFF (MDG-F)",MID(Proc[[#This Row],[Obj]],13,10),"")</f>
        <v/>
      </c>
      <c r="I10219" s="156"/>
      <c r="J10219" s="155" t="b">
        <f>Proc[[#This Row],[Requested]]=Proc[[#This Row],[CurrentParent]]</f>
        <v>1</v>
      </c>
      <c r="K10219" s="155" t="str">
        <f>IF(Proc[[#This Row],[Author]]="Marcela Urrego",VLOOKUP(LEFT(Proc[[#This Row],[Requested]],1),Table3[#All],2,0),VLOOKUP(Proc[[#This Row],[Author]],Table4[],2,0))</f>
        <v>HC</v>
      </c>
      <c r="L10219" s="155" t="s">
        <v>7801</v>
      </c>
      <c r="M10219" s="140">
        <v>46106</v>
      </c>
      <c r="N10219" s="140"/>
      <c r="O10219" s="140"/>
      <c r="P10219" s="140" t="str">
        <f ca="1">IF(Proc[[#This Row],[DaysAgeing]]&gt;5,"yep","on track")</f>
        <v>yep</v>
      </c>
      <c r="Q10219" s="2">
        <f ca="1">IF(Proc[[#This Row],[DateClosed]]="",ABS(NETWORKDAYS(Proc[[#This Row],[DateOpened]],TODAY()))-1,ABS(NETWORKDAYS(Proc[[#This Row],[DateOpened]],Proc[[#This Row],[DateClosed]]))-1)</f>
        <v>7</v>
      </c>
      <c r="R10219" s="140" t="s">
        <v>476</v>
      </c>
      <c r="S10219" s="155"/>
      <c r="T10219" s="155"/>
    </row>
    <row r="10220" spans="1:20" hidden="1">
      <c r="A10220" s="156" t="s">
        <v>11874</v>
      </c>
      <c r="B10220" s="155" t="str">
        <f>IFERROR(VLOOKUP(Proc[[#This Row],[App]],Table2[],3,0),"open")</f>
        <v>ok</v>
      </c>
      <c r="C10220" s="156" t="s">
        <v>369</v>
      </c>
      <c r="D10220" t="s">
        <v>12483</v>
      </c>
      <c r="E10220" t="s">
        <v>11699</v>
      </c>
      <c r="F10220" s="155" t="s">
        <v>11699</v>
      </c>
      <c r="G10220" s="156" t="s">
        <v>400</v>
      </c>
      <c r="H10220" s="155" t="str">
        <f>IF(Proc[[#This Row],[type]]="LFF (MDG-F)",MID(Proc[[#This Row],[Obj]],13,10),"")</f>
        <v/>
      </c>
      <c r="I10220" s="156"/>
      <c r="J10220" s="155" t="b">
        <f>Proc[[#This Row],[Requested]]=Proc[[#This Row],[CurrentParent]]</f>
        <v>1</v>
      </c>
      <c r="K10220" s="155" t="str">
        <f>IF(Proc[[#This Row],[Author]]="Marcela Urrego",VLOOKUP(LEFT(Proc[[#This Row],[Requested]],1),Table3[#All],2,0),VLOOKUP(Proc[[#This Row],[Author]],Table4[],2,0))</f>
        <v>HC</v>
      </c>
      <c r="L10220" s="155" t="s">
        <v>7801</v>
      </c>
      <c r="M10220" s="140">
        <v>46106</v>
      </c>
      <c r="N10220" s="140"/>
      <c r="O10220" s="140"/>
      <c r="P10220" s="140" t="str">
        <f ca="1">IF(Proc[[#This Row],[DaysAgeing]]&gt;5,"yep","on track")</f>
        <v>yep</v>
      </c>
      <c r="Q10220" s="2">
        <f ca="1">IF(Proc[[#This Row],[DateClosed]]="",ABS(NETWORKDAYS(Proc[[#This Row],[DateOpened]],TODAY()))-1,ABS(NETWORKDAYS(Proc[[#This Row],[DateOpened]],Proc[[#This Row],[DateClosed]]))-1)</f>
        <v>7</v>
      </c>
      <c r="R10220" s="140" t="s">
        <v>476</v>
      </c>
      <c r="S10220" s="155"/>
      <c r="T10220" s="155"/>
    </row>
    <row r="10221" spans="1:20" hidden="1">
      <c r="A10221" s="156" t="s">
        <v>11874</v>
      </c>
      <c r="B10221" s="155" t="str">
        <f>IFERROR(VLOOKUP(Proc[[#This Row],[App]],Table2[],3,0),"open")</f>
        <v>ok</v>
      </c>
      <c r="C10221" s="156" t="s">
        <v>369</v>
      </c>
      <c r="D10221" t="s">
        <v>12484</v>
      </c>
      <c r="E10221" t="s">
        <v>11699</v>
      </c>
      <c r="F10221" s="155" t="s">
        <v>11699</v>
      </c>
      <c r="G10221" s="156" t="s">
        <v>400</v>
      </c>
      <c r="H10221" s="155" t="str">
        <f>IF(Proc[[#This Row],[type]]="LFF (MDG-F)",MID(Proc[[#This Row],[Obj]],13,10),"")</f>
        <v/>
      </c>
      <c r="I10221" s="156"/>
      <c r="J10221" s="155" t="b">
        <f>Proc[[#This Row],[Requested]]=Proc[[#This Row],[CurrentParent]]</f>
        <v>1</v>
      </c>
      <c r="K10221" s="155" t="str">
        <f>IF(Proc[[#This Row],[Author]]="Marcela Urrego",VLOOKUP(LEFT(Proc[[#This Row],[Requested]],1),Table3[#All],2,0),VLOOKUP(Proc[[#This Row],[Author]],Table4[],2,0))</f>
        <v>HC</v>
      </c>
      <c r="L10221" s="155" t="s">
        <v>7801</v>
      </c>
      <c r="M10221" s="140">
        <v>46106</v>
      </c>
      <c r="N10221" s="140"/>
      <c r="O10221" s="140"/>
      <c r="P10221" s="140" t="str">
        <f ca="1">IF(Proc[[#This Row],[DaysAgeing]]&gt;5,"yep","on track")</f>
        <v>yep</v>
      </c>
      <c r="Q10221" s="2">
        <f ca="1">IF(Proc[[#This Row],[DateClosed]]="",ABS(NETWORKDAYS(Proc[[#This Row],[DateOpened]],TODAY()))-1,ABS(NETWORKDAYS(Proc[[#This Row],[DateOpened]],Proc[[#This Row],[DateClosed]]))-1)</f>
        <v>7</v>
      </c>
      <c r="R10221" s="140" t="s">
        <v>476</v>
      </c>
      <c r="S10221" s="155"/>
      <c r="T10221" s="155"/>
    </row>
    <row r="10222" spans="1:20" hidden="1">
      <c r="A10222" s="156" t="s">
        <v>11874</v>
      </c>
      <c r="B10222" s="155" t="str">
        <f>IFERROR(VLOOKUP(Proc[[#This Row],[App]],Table2[],3,0),"open")</f>
        <v>ok</v>
      </c>
      <c r="C10222" s="156" t="s">
        <v>369</v>
      </c>
      <c r="D10222" t="s">
        <v>12485</v>
      </c>
      <c r="E10222" t="s">
        <v>11699</v>
      </c>
      <c r="F10222" s="155" t="s">
        <v>11699</v>
      </c>
      <c r="G10222" s="156" t="s">
        <v>400</v>
      </c>
      <c r="H10222" s="155" t="str">
        <f>IF(Proc[[#This Row],[type]]="LFF (MDG-F)",MID(Proc[[#This Row],[Obj]],13,10),"")</f>
        <v/>
      </c>
      <c r="I10222" s="156"/>
      <c r="J10222" s="155" t="b">
        <f>Proc[[#This Row],[Requested]]=Proc[[#This Row],[CurrentParent]]</f>
        <v>1</v>
      </c>
      <c r="K10222" s="155" t="str">
        <f>IF(Proc[[#This Row],[Author]]="Marcela Urrego",VLOOKUP(LEFT(Proc[[#This Row],[Requested]],1),Table3[#All],2,0),VLOOKUP(Proc[[#This Row],[Author]],Table4[],2,0))</f>
        <v>HC</v>
      </c>
      <c r="L10222" s="155" t="s">
        <v>7801</v>
      </c>
      <c r="M10222" s="140">
        <v>46106</v>
      </c>
      <c r="N10222" s="140"/>
      <c r="O10222" s="140"/>
      <c r="P10222" s="140" t="str">
        <f ca="1">IF(Proc[[#This Row],[DaysAgeing]]&gt;5,"yep","on track")</f>
        <v>yep</v>
      </c>
      <c r="Q10222" s="2">
        <f ca="1">IF(Proc[[#This Row],[DateClosed]]="",ABS(NETWORKDAYS(Proc[[#This Row],[DateOpened]],TODAY()))-1,ABS(NETWORKDAYS(Proc[[#This Row],[DateOpened]],Proc[[#This Row],[DateClosed]]))-1)</f>
        <v>7</v>
      </c>
      <c r="R10222" s="140" t="s">
        <v>476</v>
      </c>
      <c r="S10222" s="155"/>
      <c r="T10222" s="155"/>
    </row>
    <row r="10223" spans="1:20" hidden="1">
      <c r="A10223" s="156" t="s">
        <v>11874</v>
      </c>
      <c r="B10223" s="155" t="str">
        <f>IFERROR(VLOOKUP(Proc[[#This Row],[App]],Table2[],3,0),"open")</f>
        <v>ok</v>
      </c>
      <c r="C10223" s="156" t="s">
        <v>369</v>
      </c>
      <c r="D10223" t="s">
        <v>12486</v>
      </c>
      <c r="E10223" t="s">
        <v>11699</v>
      </c>
      <c r="F10223" s="155" t="s">
        <v>11699</v>
      </c>
      <c r="G10223" s="156" t="s">
        <v>400</v>
      </c>
      <c r="H10223" s="155" t="str">
        <f>IF(Proc[[#This Row],[type]]="LFF (MDG-F)",MID(Proc[[#This Row],[Obj]],13,10),"")</f>
        <v/>
      </c>
      <c r="I10223" s="156"/>
      <c r="J10223" s="155" t="b">
        <f>Proc[[#This Row],[Requested]]=Proc[[#This Row],[CurrentParent]]</f>
        <v>1</v>
      </c>
      <c r="K10223" s="155" t="str">
        <f>IF(Proc[[#This Row],[Author]]="Marcela Urrego",VLOOKUP(LEFT(Proc[[#This Row],[Requested]],1),Table3[#All],2,0),VLOOKUP(Proc[[#This Row],[Author]],Table4[],2,0))</f>
        <v>HC</v>
      </c>
      <c r="L10223" s="155" t="s">
        <v>7801</v>
      </c>
      <c r="M10223" s="140">
        <v>46106</v>
      </c>
      <c r="N10223" s="140"/>
      <c r="O10223" s="140"/>
      <c r="P10223" s="140" t="str">
        <f ca="1">IF(Proc[[#This Row],[DaysAgeing]]&gt;5,"yep","on track")</f>
        <v>yep</v>
      </c>
      <c r="Q10223" s="2">
        <f ca="1">IF(Proc[[#This Row],[DateClosed]]="",ABS(NETWORKDAYS(Proc[[#This Row],[DateOpened]],TODAY()))-1,ABS(NETWORKDAYS(Proc[[#This Row],[DateOpened]],Proc[[#This Row],[DateClosed]]))-1)</f>
        <v>7</v>
      </c>
      <c r="R10223" s="140" t="s">
        <v>476</v>
      </c>
      <c r="S10223" s="155"/>
      <c r="T10223" s="155"/>
    </row>
    <row r="10224" spans="1:20" hidden="1">
      <c r="A10224" s="156" t="s">
        <v>11874</v>
      </c>
      <c r="B10224" s="155" t="str">
        <f>IFERROR(VLOOKUP(Proc[[#This Row],[App]],Table2[],3,0),"open")</f>
        <v>ok</v>
      </c>
      <c r="C10224" s="156" t="s">
        <v>369</v>
      </c>
      <c r="D10224" t="s">
        <v>12487</v>
      </c>
      <c r="E10224" t="s">
        <v>11699</v>
      </c>
      <c r="F10224" s="155" t="s">
        <v>11699</v>
      </c>
      <c r="G10224" s="156" t="s">
        <v>400</v>
      </c>
      <c r="H10224" s="155" t="str">
        <f>IF(Proc[[#This Row],[type]]="LFF (MDG-F)",MID(Proc[[#This Row],[Obj]],13,10),"")</f>
        <v/>
      </c>
      <c r="I10224" s="156"/>
      <c r="J10224" s="155" t="b">
        <f>Proc[[#This Row],[Requested]]=Proc[[#This Row],[CurrentParent]]</f>
        <v>1</v>
      </c>
      <c r="K10224" s="155" t="str">
        <f>IF(Proc[[#This Row],[Author]]="Marcela Urrego",VLOOKUP(LEFT(Proc[[#This Row],[Requested]],1),Table3[#All],2,0),VLOOKUP(Proc[[#This Row],[Author]],Table4[],2,0))</f>
        <v>HC</v>
      </c>
      <c r="L10224" s="155" t="s">
        <v>7801</v>
      </c>
      <c r="M10224" s="140">
        <v>46106</v>
      </c>
      <c r="N10224" s="140"/>
      <c r="O10224" s="140"/>
      <c r="P10224" s="140" t="str">
        <f ca="1">IF(Proc[[#This Row],[DaysAgeing]]&gt;5,"yep","on track")</f>
        <v>yep</v>
      </c>
      <c r="Q10224" s="2">
        <f ca="1">IF(Proc[[#This Row],[DateClosed]]="",ABS(NETWORKDAYS(Proc[[#This Row],[DateOpened]],TODAY()))-1,ABS(NETWORKDAYS(Proc[[#This Row],[DateOpened]],Proc[[#This Row],[DateClosed]]))-1)</f>
        <v>7</v>
      </c>
      <c r="R10224" s="140" t="s">
        <v>476</v>
      </c>
      <c r="S10224" s="155"/>
      <c r="T10224" s="155"/>
    </row>
    <row r="10225" spans="1:20" hidden="1">
      <c r="A10225" s="156" t="s">
        <v>11874</v>
      </c>
      <c r="B10225" s="155" t="str">
        <f>IFERROR(VLOOKUP(Proc[[#This Row],[App]],Table2[],3,0),"open")</f>
        <v>ok</v>
      </c>
      <c r="C10225" s="156" t="s">
        <v>369</v>
      </c>
      <c r="D10225" t="s">
        <v>12488</v>
      </c>
      <c r="E10225" t="s">
        <v>11699</v>
      </c>
      <c r="F10225" s="155" t="s">
        <v>11699</v>
      </c>
      <c r="G10225" s="156" t="s">
        <v>400</v>
      </c>
      <c r="H10225" s="155" t="str">
        <f>IF(Proc[[#This Row],[type]]="LFF (MDG-F)",MID(Proc[[#This Row],[Obj]],13,10),"")</f>
        <v/>
      </c>
      <c r="I10225" s="156"/>
      <c r="J10225" s="155" t="b">
        <f>Proc[[#This Row],[Requested]]=Proc[[#This Row],[CurrentParent]]</f>
        <v>1</v>
      </c>
      <c r="K10225" s="155" t="str">
        <f>IF(Proc[[#This Row],[Author]]="Marcela Urrego",VLOOKUP(LEFT(Proc[[#This Row],[Requested]],1),Table3[#All],2,0),VLOOKUP(Proc[[#This Row],[Author]],Table4[],2,0))</f>
        <v>HC</v>
      </c>
      <c r="L10225" s="155" t="s">
        <v>7801</v>
      </c>
      <c r="M10225" s="140">
        <v>46106</v>
      </c>
      <c r="N10225" s="140"/>
      <c r="O10225" s="140"/>
      <c r="P10225" s="140" t="str">
        <f ca="1">IF(Proc[[#This Row],[DaysAgeing]]&gt;5,"yep","on track")</f>
        <v>yep</v>
      </c>
      <c r="Q10225" s="2">
        <f ca="1">IF(Proc[[#This Row],[DateClosed]]="",ABS(NETWORKDAYS(Proc[[#This Row],[DateOpened]],TODAY()))-1,ABS(NETWORKDAYS(Proc[[#This Row],[DateOpened]],Proc[[#This Row],[DateClosed]]))-1)</f>
        <v>7</v>
      </c>
      <c r="R10225" s="140" t="s">
        <v>476</v>
      </c>
      <c r="S10225" s="155"/>
      <c r="T10225" s="155"/>
    </row>
    <row r="10226" spans="1:20" hidden="1">
      <c r="A10226" s="156" t="s">
        <v>11874</v>
      </c>
      <c r="B10226" s="155" t="str">
        <f>IFERROR(VLOOKUP(Proc[[#This Row],[App]],Table2[],3,0),"open")</f>
        <v>ok</v>
      </c>
      <c r="C10226" s="156" t="s">
        <v>369</v>
      </c>
      <c r="D10226" t="s">
        <v>12489</v>
      </c>
      <c r="E10226" t="s">
        <v>11699</v>
      </c>
      <c r="F10226" s="155" t="s">
        <v>11699</v>
      </c>
      <c r="G10226" s="156" t="s">
        <v>400</v>
      </c>
      <c r="H10226" s="155" t="str">
        <f>IF(Proc[[#This Row],[type]]="LFF (MDG-F)",MID(Proc[[#This Row],[Obj]],13,10),"")</f>
        <v/>
      </c>
      <c r="I10226" s="156"/>
      <c r="J10226" s="155" t="b">
        <f>Proc[[#This Row],[Requested]]=Proc[[#This Row],[CurrentParent]]</f>
        <v>1</v>
      </c>
      <c r="K10226" s="155" t="str">
        <f>IF(Proc[[#This Row],[Author]]="Marcela Urrego",VLOOKUP(LEFT(Proc[[#This Row],[Requested]],1),Table3[#All],2,0),VLOOKUP(Proc[[#This Row],[Author]],Table4[],2,0))</f>
        <v>HC</v>
      </c>
      <c r="L10226" s="155" t="s">
        <v>7801</v>
      </c>
      <c r="M10226" s="140">
        <v>46106</v>
      </c>
      <c r="N10226" s="140"/>
      <c r="O10226" s="140"/>
      <c r="P10226" s="140" t="str">
        <f ca="1">IF(Proc[[#This Row],[DaysAgeing]]&gt;5,"yep","on track")</f>
        <v>yep</v>
      </c>
      <c r="Q10226" s="2">
        <f ca="1">IF(Proc[[#This Row],[DateClosed]]="",ABS(NETWORKDAYS(Proc[[#This Row],[DateOpened]],TODAY()))-1,ABS(NETWORKDAYS(Proc[[#This Row],[DateOpened]],Proc[[#This Row],[DateClosed]]))-1)</f>
        <v>7</v>
      </c>
      <c r="R10226" s="140" t="s">
        <v>476</v>
      </c>
      <c r="S10226" s="155"/>
      <c r="T10226" s="155"/>
    </row>
    <row r="10227" spans="1:20" hidden="1">
      <c r="A10227" s="156" t="s">
        <v>11874</v>
      </c>
      <c r="B10227" s="155" t="str">
        <f>IFERROR(VLOOKUP(Proc[[#This Row],[App]],Table2[],3,0),"open")</f>
        <v>ok</v>
      </c>
      <c r="C10227" s="156" t="s">
        <v>369</v>
      </c>
      <c r="D10227" t="s">
        <v>12490</v>
      </c>
      <c r="E10227" t="s">
        <v>11699</v>
      </c>
      <c r="F10227" s="155" t="s">
        <v>11699</v>
      </c>
      <c r="G10227" s="156" t="s">
        <v>400</v>
      </c>
      <c r="H10227" s="155" t="str">
        <f>IF(Proc[[#This Row],[type]]="LFF (MDG-F)",MID(Proc[[#This Row],[Obj]],13,10),"")</f>
        <v/>
      </c>
      <c r="I10227" s="156"/>
      <c r="J10227" s="155" t="b">
        <f>Proc[[#This Row],[Requested]]=Proc[[#This Row],[CurrentParent]]</f>
        <v>1</v>
      </c>
      <c r="K10227" s="155" t="str">
        <f>IF(Proc[[#This Row],[Author]]="Marcela Urrego",VLOOKUP(LEFT(Proc[[#This Row],[Requested]],1),Table3[#All],2,0),VLOOKUP(Proc[[#This Row],[Author]],Table4[],2,0))</f>
        <v>HC</v>
      </c>
      <c r="L10227" s="155" t="s">
        <v>7801</v>
      </c>
      <c r="M10227" s="140">
        <v>46106</v>
      </c>
      <c r="N10227" s="140"/>
      <c r="O10227" s="140"/>
      <c r="P10227" s="140" t="str">
        <f ca="1">IF(Proc[[#This Row],[DaysAgeing]]&gt;5,"yep","on track")</f>
        <v>yep</v>
      </c>
      <c r="Q10227" s="2">
        <f ca="1">IF(Proc[[#This Row],[DateClosed]]="",ABS(NETWORKDAYS(Proc[[#This Row],[DateOpened]],TODAY()))-1,ABS(NETWORKDAYS(Proc[[#This Row],[DateOpened]],Proc[[#This Row],[DateClosed]]))-1)</f>
        <v>7</v>
      </c>
      <c r="R10227" s="140" t="s">
        <v>476</v>
      </c>
      <c r="S10227" s="155"/>
      <c r="T10227" s="155"/>
    </row>
    <row r="10228" spans="1:20" hidden="1">
      <c r="A10228" s="156" t="s">
        <v>11874</v>
      </c>
      <c r="B10228" s="155" t="str">
        <f>IFERROR(VLOOKUP(Proc[[#This Row],[App]],Table2[],3,0),"open")</f>
        <v>ok</v>
      </c>
      <c r="C10228" s="156" t="s">
        <v>369</v>
      </c>
      <c r="D10228" t="s">
        <v>12491</v>
      </c>
      <c r="E10228" t="s">
        <v>11699</v>
      </c>
      <c r="F10228" s="155" t="s">
        <v>11699</v>
      </c>
      <c r="G10228" s="156" t="s">
        <v>400</v>
      </c>
      <c r="H10228" s="155" t="str">
        <f>IF(Proc[[#This Row],[type]]="LFF (MDG-F)",MID(Proc[[#This Row],[Obj]],13,10),"")</f>
        <v/>
      </c>
      <c r="I10228" s="156"/>
      <c r="J10228" s="155" t="b">
        <f>Proc[[#This Row],[Requested]]=Proc[[#This Row],[CurrentParent]]</f>
        <v>1</v>
      </c>
      <c r="K10228" s="155" t="str">
        <f>IF(Proc[[#This Row],[Author]]="Marcela Urrego",VLOOKUP(LEFT(Proc[[#This Row],[Requested]],1),Table3[#All],2,0),VLOOKUP(Proc[[#This Row],[Author]],Table4[],2,0))</f>
        <v>HC</v>
      </c>
      <c r="L10228" s="155" t="s">
        <v>7801</v>
      </c>
      <c r="M10228" s="140">
        <v>46106</v>
      </c>
      <c r="N10228" s="140"/>
      <c r="O10228" s="140"/>
      <c r="P10228" s="140" t="str">
        <f ca="1">IF(Proc[[#This Row],[DaysAgeing]]&gt;5,"yep","on track")</f>
        <v>yep</v>
      </c>
      <c r="Q10228" s="2">
        <f ca="1">IF(Proc[[#This Row],[DateClosed]]="",ABS(NETWORKDAYS(Proc[[#This Row],[DateOpened]],TODAY()))-1,ABS(NETWORKDAYS(Proc[[#This Row],[DateOpened]],Proc[[#This Row],[DateClosed]]))-1)</f>
        <v>7</v>
      </c>
      <c r="R10228" s="140" t="s">
        <v>476</v>
      </c>
      <c r="S10228" s="155"/>
      <c r="T10228" s="155"/>
    </row>
    <row r="10229" spans="1:20" hidden="1">
      <c r="A10229" s="156" t="s">
        <v>11874</v>
      </c>
      <c r="B10229" s="155" t="str">
        <f>IFERROR(VLOOKUP(Proc[[#This Row],[App]],Table2[],3,0),"open")</f>
        <v>ok</v>
      </c>
      <c r="C10229" s="156" t="s">
        <v>369</v>
      </c>
      <c r="D10229" t="s">
        <v>12492</v>
      </c>
      <c r="E10229" t="s">
        <v>11699</v>
      </c>
      <c r="F10229" s="155" t="s">
        <v>11699</v>
      </c>
      <c r="G10229" s="156" t="s">
        <v>400</v>
      </c>
      <c r="H10229" s="155" t="str">
        <f>IF(Proc[[#This Row],[type]]="LFF (MDG-F)",MID(Proc[[#This Row],[Obj]],13,10),"")</f>
        <v/>
      </c>
      <c r="I10229" s="156"/>
      <c r="J10229" s="155" t="b">
        <f>Proc[[#This Row],[Requested]]=Proc[[#This Row],[CurrentParent]]</f>
        <v>1</v>
      </c>
      <c r="K10229" s="155" t="str">
        <f>IF(Proc[[#This Row],[Author]]="Marcela Urrego",VLOOKUP(LEFT(Proc[[#This Row],[Requested]],1),Table3[#All],2,0),VLOOKUP(Proc[[#This Row],[Author]],Table4[],2,0))</f>
        <v>HC</v>
      </c>
      <c r="L10229" s="155" t="s">
        <v>7801</v>
      </c>
      <c r="M10229" s="140">
        <v>46106</v>
      </c>
      <c r="N10229" s="140"/>
      <c r="O10229" s="140"/>
      <c r="P10229" s="140" t="str">
        <f ca="1">IF(Proc[[#This Row],[DaysAgeing]]&gt;5,"yep","on track")</f>
        <v>yep</v>
      </c>
      <c r="Q10229" s="2">
        <f ca="1">IF(Proc[[#This Row],[DateClosed]]="",ABS(NETWORKDAYS(Proc[[#This Row],[DateOpened]],TODAY()))-1,ABS(NETWORKDAYS(Proc[[#This Row],[DateOpened]],Proc[[#This Row],[DateClosed]]))-1)</f>
        <v>7</v>
      </c>
      <c r="R10229" s="140" t="s">
        <v>476</v>
      </c>
      <c r="S10229" s="155"/>
      <c r="T10229" s="155"/>
    </row>
    <row r="10230" spans="1:20" hidden="1">
      <c r="A10230" s="156" t="s">
        <v>11874</v>
      </c>
      <c r="B10230" s="155" t="str">
        <f>IFERROR(VLOOKUP(Proc[[#This Row],[App]],Table2[],3,0),"open")</f>
        <v>ok</v>
      </c>
      <c r="C10230" s="156" t="s">
        <v>369</v>
      </c>
      <c r="D10230" t="s">
        <v>12493</v>
      </c>
      <c r="E10230" t="s">
        <v>11699</v>
      </c>
      <c r="F10230" s="155" t="s">
        <v>11699</v>
      </c>
      <c r="G10230" s="156" t="s">
        <v>400</v>
      </c>
      <c r="H10230" s="155" t="str">
        <f>IF(Proc[[#This Row],[type]]="LFF (MDG-F)",MID(Proc[[#This Row],[Obj]],13,10),"")</f>
        <v/>
      </c>
      <c r="I10230" s="156"/>
      <c r="J10230" s="155" t="b">
        <f>Proc[[#This Row],[Requested]]=Proc[[#This Row],[CurrentParent]]</f>
        <v>1</v>
      </c>
      <c r="K10230" s="155" t="str">
        <f>IF(Proc[[#This Row],[Author]]="Marcela Urrego",VLOOKUP(LEFT(Proc[[#This Row],[Requested]],1),Table3[#All],2,0),VLOOKUP(Proc[[#This Row],[Author]],Table4[],2,0))</f>
        <v>HC</v>
      </c>
      <c r="L10230" s="155" t="s">
        <v>7801</v>
      </c>
      <c r="M10230" s="140">
        <v>46106</v>
      </c>
      <c r="N10230" s="140"/>
      <c r="O10230" s="140"/>
      <c r="P10230" s="140" t="str">
        <f ca="1">IF(Proc[[#This Row],[DaysAgeing]]&gt;5,"yep","on track")</f>
        <v>yep</v>
      </c>
      <c r="Q10230" s="2">
        <f ca="1">IF(Proc[[#This Row],[DateClosed]]="",ABS(NETWORKDAYS(Proc[[#This Row],[DateOpened]],TODAY()))-1,ABS(NETWORKDAYS(Proc[[#This Row],[DateOpened]],Proc[[#This Row],[DateClosed]]))-1)</f>
        <v>7</v>
      </c>
      <c r="R10230" s="140" t="s">
        <v>476</v>
      </c>
      <c r="S10230" s="155"/>
      <c r="T10230" s="155"/>
    </row>
    <row r="10231" spans="1:20" hidden="1">
      <c r="A10231" s="156" t="s">
        <v>11874</v>
      </c>
      <c r="B10231" s="155" t="str">
        <f>IFERROR(VLOOKUP(Proc[[#This Row],[App]],Table2[],3,0),"open")</f>
        <v>ok</v>
      </c>
      <c r="C10231" s="156" t="s">
        <v>369</v>
      </c>
      <c r="D10231" t="s">
        <v>12494</v>
      </c>
      <c r="E10231" t="s">
        <v>11699</v>
      </c>
      <c r="F10231" s="155" t="s">
        <v>11699</v>
      </c>
      <c r="G10231" s="156" t="s">
        <v>400</v>
      </c>
      <c r="H10231" s="155" t="str">
        <f>IF(Proc[[#This Row],[type]]="LFF (MDG-F)",MID(Proc[[#This Row],[Obj]],13,10),"")</f>
        <v/>
      </c>
      <c r="I10231" s="156"/>
      <c r="J10231" s="155" t="b">
        <f>Proc[[#This Row],[Requested]]=Proc[[#This Row],[CurrentParent]]</f>
        <v>1</v>
      </c>
      <c r="K10231" s="155" t="str">
        <f>IF(Proc[[#This Row],[Author]]="Marcela Urrego",VLOOKUP(LEFT(Proc[[#This Row],[Requested]],1),Table3[#All],2,0),VLOOKUP(Proc[[#This Row],[Author]],Table4[],2,0))</f>
        <v>HC</v>
      </c>
      <c r="L10231" s="155" t="s">
        <v>7801</v>
      </c>
      <c r="M10231" s="140">
        <v>46106</v>
      </c>
      <c r="N10231" s="140"/>
      <c r="O10231" s="140"/>
      <c r="P10231" s="140" t="str">
        <f ca="1">IF(Proc[[#This Row],[DaysAgeing]]&gt;5,"yep","on track")</f>
        <v>yep</v>
      </c>
      <c r="Q10231" s="2">
        <f ca="1">IF(Proc[[#This Row],[DateClosed]]="",ABS(NETWORKDAYS(Proc[[#This Row],[DateOpened]],TODAY()))-1,ABS(NETWORKDAYS(Proc[[#This Row],[DateOpened]],Proc[[#This Row],[DateClosed]]))-1)</f>
        <v>7</v>
      </c>
      <c r="R10231" s="140" t="s">
        <v>476</v>
      </c>
      <c r="S10231" s="155"/>
      <c r="T10231" s="155"/>
    </row>
    <row r="10232" spans="1:20" hidden="1">
      <c r="A10232" s="156" t="s">
        <v>11874</v>
      </c>
      <c r="B10232" s="155" t="str">
        <f>IFERROR(VLOOKUP(Proc[[#This Row],[App]],Table2[],3,0),"open")</f>
        <v>ok</v>
      </c>
      <c r="C10232" s="156" t="s">
        <v>369</v>
      </c>
      <c r="D10232" t="s">
        <v>12495</v>
      </c>
      <c r="E10232" t="s">
        <v>11699</v>
      </c>
      <c r="F10232" s="155" t="s">
        <v>11699</v>
      </c>
      <c r="G10232" s="156" t="s">
        <v>400</v>
      </c>
      <c r="H10232" s="155" t="str">
        <f>IF(Proc[[#This Row],[type]]="LFF (MDG-F)",MID(Proc[[#This Row],[Obj]],13,10),"")</f>
        <v/>
      </c>
      <c r="I10232" s="156"/>
      <c r="J10232" s="155" t="b">
        <f>Proc[[#This Row],[Requested]]=Proc[[#This Row],[CurrentParent]]</f>
        <v>1</v>
      </c>
      <c r="K10232" s="155" t="str">
        <f>IF(Proc[[#This Row],[Author]]="Marcela Urrego",VLOOKUP(LEFT(Proc[[#This Row],[Requested]],1),Table3[#All],2,0),VLOOKUP(Proc[[#This Row],[Author]],Table4[],2,0))</f>
        <v>HC</v>
      </c>
      <c r="L10232" s="155" t="s">
        <v>7801</v>
      </c>
      <c r="M10232" s="140">
        <v>46106</v>
      </c>
      <c r="N10232" s="140"/>
      <c r="O10232" s="140"/>
      <c r="P10232" s="140" t="str">
        <f ca="1">IF(Proc[[#This Row],[DaysAgeing]]&gt;5,"yep","on track")</f>
        <v>yep</v>
      </c>
      <c r="Q10232" s="2">
        <f ca="1">IF(Proc[[#This Row],[DateClosed]]="",ABS(NETWORKDAYS(Proc[[#This Row],[DateOpened]],TODAY()))-1,ABS(NETWORKDAYS(Proc[[#This Row],[DateOpened]],Proc[[#This Row],[DateClosed]]))-1)</f>
        <v>7</v>
      </c>
      <c r="R10232" s="140" t="s">
        <v>476</v>
      </c>
      <c r="S10232" s="155"/>
      <c r="T10232" s="155"/>
    </row>
    <row r="10233" spans="1:20" hidden="1">
      <c r="A10233" s="156" t="s">
        <v>11874</v>
      </c>
      <c r="B10233" s="155" t="str">
        <f>IFERROR(VLOOKUP(Proc[[#This Row],[App]],Table2[],3,0),"open")</f>
        <v>ok</v>
      </c>
      <c r="C10233" s="156" t="s">
        <v>369</v>
      </c>
      <c r="D10233" t="s">
        <v>12496</v>
      </c>
      <c r="E10233" t="s">
        <v>11699</v>
      </c>
      <c r="F10233" s="155" t="s">
        <v>11699</v>
      </c>
      <c r="G10233" s="156" t="s">
        <v>400</v>
      </c>
      <c r="H10233" s="155" t="str">
        <f>IF(Proc[[#This Row],[type]]="LFF (MDG-F)",MID(Proc[[#This Row],[Obj]],13,10),"")</f>
        <v/>
      </c>
      <c r="I10233" s="156"/>
      <c r="J10233" s="155" t="b">
        <f>Proc[[#This Row],[Requested]]=Proc[[#This Row],[CurrentParent]]</f>
        <v>1</v>
      </c>
      <c r="K10233" s="155" t="str">
        <f>IF(Proc[[#This Row],[Author]]="Marcela Urrego",VLOOKUP(LEFT(Proc[[#This Row],[Requested]],1),Table3[#All],2,0),VLOOKUP(Proc[[#This Row],[Author]],Table4[],2,0))</f>
        <v>HC</v>
      </c>
      <c r="L10233" s="155" t="s">
        <v>7801</v>
      </c>
      <c r="M10233" s="140">
        <v>46106</v>
      </c>
      <c r="N10233" s="140"/>
      <c r="O10233" s="140"/>
      <c r="P10233" s="140" t="str">
        <f ca="1">IF(Proc[[#This Row],[DaysAgeing]]&gt;5,"yep","on track")</f>
        <v>yep</v>
      </c>
      <c r="Q10233" s="2">
        <f ca="1">IF(Proc[[#This Row],[DateClosed]]="",ABS(NETWORKDAYS(Proc[[#This Row],[DateOpened]],TODAY()))-1,ABS(NETWORKDAYS(Proc[[#This Row],[DateOpened]],Proc[[#This Row],[DateClosed]]))-1)</f>
        <v>7</v>
      </c>
      <c r="R10233" s="140" t="s">
        <v>476</v>
      </c>
      <c r="S10233" s="155"/>
      <c r="T10233" s="155"/>
    </row>
    <row r="10234" spans="1:20" hidden="1">
      <c r="A10234" s="156" t="s">
        <v>11874</v>
      </c>
      <c r="B10234" s="155" t="str">
        <f>IFERROR(VLOOKUP(Proc[[#This Row],[App]],Table2[],3,0),"open")</f>
        <v>ok</v>
      </c>
      <c r="C10234" s="156" t="s">
        <v>369</v>
      </c>
      <c r="D10234" t="s">
        <v>12497</v>
      </c>
      <c r="E10234" t="s">
        <v>11699</v>
      </c>
      <c r="F10234" s="155" t="s">
        <v>11699</v>
      </c>
      <c r="G10234" s="156" t="s">
        <v>400</v>
      </c>
      <c r="H10234" s="155" t="str">
        <f>IF(Proc[[#This Row],[type]]="LFF (MDG-F)",MID(Proc[[#This Row],[Obj]],13,10),"")</f>
        <v/>
      </c>
      <c r="I10234" s="156"/>
      <c r="J10234" s="155" t="b">
        <f>Proc[[#This Row],[Requested]]=Proc[[#This Row],[CurrentParent]]</f>
        <v>1</v>
      </c>
      <c r="K10234" s="155" t="str">
        <f>IF(Proc[[#This Row],[Author]]="Marcela Urrego",VLOOKUP(LEFT(Proc[[#This Row],[Requested]],1),Table3[#All],2,0),VLOOKUP(Proc[[#This Row],[Author]],Table4[],2,0))</f>
        <v>HC</v>
      </c>
      <c r="L10234" s="155" t="s">
        <v>7801</v>
      </c>
      <c r="M10234" s="140">
        <v>46106</v>
      </c>
      <c r="N10234" s="140"/>
      <c r="O10234" s="140"/>
      <c r="P10234" s="140" t="str">
        <f ca="1">IF(Proc[[#This Row],[DaysAgeing]]&gt;5,"yep","on track")</f>
        <v>yep</v>
      </c>
      <c r="Q10234" s="2">
        <f ca="1">IF(Proc[[#This Row],[DateClosed]]="",ABS(NETWORKDAYS(Proc[[#This Row],[DateOpened]],TODAY()))-1,ABS(NETWORKDAYS(Proc[[#This Row],[DateOpened]],Proc[[#This Row],[DateClosed]]))-1)</f>
        <v>7</v>
      </c>
      <c r="R10234" s="140" t="s">
        <v>476</v>
      </c>
      <c r="S10234" s="155"/>
      <c r="T10234" s="155"/>
    </row>
    <row r="10235" spans="1:20" hidden="1">
      <c r="A10235" s="156" t="s">
        <v>11874</v>
      </c>
      <c r="B10235" s="155" t="str">
        <f>IFERROR(VLOOKUP(Proc[[#This Row],[App]],Table2[],3,0),"open")</f>
        <v>ok</v>
      </c>
      <c r="C10235" s="156" t="s">
        <v>369</v>
      </c>
      <c r="D10235" t="s">
        <v>12498</v>
      </c>
      <c r="E10235" t="s">
        <v>11699</v>
      </c>
      <c r="F10235" s="155" t="s">
        <v>11699</v>
      </c>
      <c r="G10235" s="156" t="s">
        <v>400</v>
      </c>
      <c r="H10235" s="155" t="str">
        <f>IF(Proc[[#This Row],[type]]="LFF (MDG-F)",MID(Proc[[#This Row],[Obj]],13,10),"")</f>
        <v/>
      </c>
      <c r="I10235" s="156"/>
      <c r="J10235" s="155" t="b">
        <f>Proc[[#This Row],[Requested]]=Proc[[#This Row],[CurrentParent]]</f>
        <v>1</v>
      </c>
      <c r="K10235" s="155" t="str">
        <f>IF(Proc[[#This Row],[Author]]="Marcela Urrego",VLOOKUP(LEFT(Proc[[#This Row],[Requested]],1),Table3[#All],2,0),VLOOKUP(Proc[[#This Row],[Author]],Table4[],2,0))</f>
        <v>HC</v>
      </c>
      <c r="L10235" s="155" t="s">
        <v>7801</v>
      </c>
      <c r="M10235" s="140">
        <v>46106</v>
      </c>
      <c r="N10235" s="140"/>
      <c r="O10235" s="140"/>
      <c r="P10235" s="140" t="str">
        <f ca="1">IF(Proc[[#This Row],[DaysAgeing]]&gt;5,"yep","on track")</f>
        <v>yep</v>
      </c>
      <c r="Q10235" s="2">
        <f ca="1">IF(Proc[[#This Row],[DateClosed]]="",ABS(NETWORKDAYS(Proc[[#This Row],[DateOpened]],TODAY()))-1,ABS(NETWORKDAYS(Proc[[#This Row],[DateOpened]],Proc[[#This Row],[DateClosed]]))-1)</f>
        <v>7</v>
      </c>
      <c r="R10235" s="140" t="s">
        <v>476</v>
      </c>
      <c r="S10235" s="155"/>
      <c r="T10235" s="155"/>
    </row>
    <row r="10236" spans="1:20" hidden="1">
      <c r="A10236" s="156" t="s">
        <v>11874</v>
      </c>
      <c r="B10236" s="155" t="str">
        <f>IFERROR(VLOOKUP(Proc[[#This Row],[App]],Table2[],3,0),"open")</f>
        <v>ok</v>
      </c>
      <c r="C10236" s="156" t="s">
        <v>369</v>
      </c>
      <c r="D10236" t="s">
        <v>12499</v>
      </c>
      <c r="E10236" t="s">
        <v>11699</v>
      </c>
      <c r="F10236" s="155" t="s">
        <v>11699</v>
      </c>
      <c r="G10236" s="156" t="s">
        <v>400</v>
      </c>
      <c r="H10236" s="155" t="str">
        <f>IF(Proc[[#This Row],[type]]="LFF (MDG-F)",MID(Proc[[#This Row],[Obj]],13,10),"")</f>
        <v/>
      </c>
      <c r="I10236" s="156"/>
      <c r="J10236" s="155" t="b">
        <f>Proc[[#This Row],[Requested]]=Proc[[#This Row],[CurrentParent]]</f>
        <v>1</v>
      </c>
      <c r="K10236" s="155" t="str">
        <f>IF(Proc[[#This Row],[Author]]="Marcela Urrego",VLOOKUP(LEFT(Proc[[#This Row],[Requested]],1),Table3[#All],2,0),VLOOKUP(Proc[[#This Row],[Author]],Table4[],2,0))</f>
        <v>HC</v>
      </c>
      <c r="L10236" s="155" t="s">
        <v>7801</v>
      </c>
      <c r="M10236" s="140">
        <v>46106</v>
      </c>
      <c r="N10236" s="140"/>
      <c r="O10236" s="140"/>
      <c r="P10236" s="140" t="str">
        <f ca="1">IF(Proc[[#This Row],[DaysAgeing]]&gt;5,"yep","on track")</f>
        <v>yep</v>
      </c>
      <c r="Q10236" s="2">
        <f ca="1">IF(Proc[[#This Row],[DateClosed]]="",ABS(NETWORKDAYS(Proc[[#This Row],[DateOpened]],TODAY()))-1,ABS(NETWORKDAYS(Proc[[#This Row],[DateOpened]],Proc[[#This Row],[DateClosed]]))-1)</f>
        <v>7</v>
      </c>
      <c r="R10236" s="140" t="s">
        <v>476</v>
      </c>
      <c r="S10236" s="155"/>
      <c r="T10236" s="155"/>
    </row>
    <row r="10237" spans="1:20" hidden="1">
      <c r="A10237" s="156" t="s">
        <v>11874</v>
      </c>
      <c r="B10237" s="155" t="str">
        <f>IFERROR(VLOOKUP(Proc[[#This Row],[App]],Table2[],3,0),"open")</f>
        <v>ok</v>
      </c>
      <c r="C10237" s="156" t="s">
        <v>369</v>
      </c>
      <c r="D10237" t="s">
        <v>12500</v>
      </c>
      <c r="E10237" t="s">
        <v>11699</v>
      </c>
      <c r="F10237" s="155" t="s">
        <v>11699</v>
      </c>
      <c r="G10237" s="156" t="s">
        <v>400</v>
      </c>
      <c r="H10237" s="155" t="str">
        <f>IF(Proc[[#This Row],[type]]="LFF (MDG-F)",MID(Proc[[#This Row],[Obj]],13,10),"")</f>
        <v/>
      </c>
      <c r="I10237" s="156"/>
      <c r="J10237" s="155" t="b">
        <f>Proc[[#This Row],[Requested]]=Proc[[#This Row],[CurrentParent]]</f>
        <v>1</v>
      </c>
      <c r="K10237" s="155" t="str">
        <f>IF(Proc[[#This Row],[Author]]="Marcela Urrego",VLOOKUP(LEFT(Proc[[#This Row],[Requested]],1),Table3[#All],2,0),VLOOKUP(Proc[[#This Row],[Author]],Table4[],2,0))</f>
        <v>HC</v>
      </c>
      <c r="L10237" s="155" t="s">
        <v>7801</v>
      </c>
      <c r="M10237" s="140">
        <v>46106</v>
      </c>
      <c r="N10237" s="140"/>
      <c r="O10237" s="140"/>
      <c r="P10237" s="140" t="str">
        <f ca="1">IF(Proc[[#This Row],[DaysAgeing]]&gt;5,"yep","on track")</f>
        <v>yep</v>
      </c>
      <c r="Q10237" s="2">
        <f ca="1">IF(Proc[[#This Row],[DateClosed]]="",ABS(NETWORKDAYS(Proc[[#This Row],[DateOpened]],TODAY()))-1,ABS(NETWORKDAYS(Proc[[#This Row],[DateOpened]],Proc[[#This Row],[DateClosed]]))-1)</f>
        <v>7</v>
      </c>
      <c r="R10237" s="140" t="s">
        <v>476</v>
      </c>
      <c r="S10237" s="155"/>
      <c r="T10237" s="155"/>
    </row>
    <row r="10238" spans="1:20" hidden="1">
      <c r="A10238" s="156" t="s">
        <v>11874</v>
      </c>
      <c r="B10238" s="155" t="str">
        <f>IFERROR(VLOOKUP(Proc[[#This Row],[App]],Table2[],3,0),"open")</f>
        <v>ok</v>
      </c>
      <c r="C10238" s="156" t="s">
        <v>369</v>
      </c>
      <c r="D10238" t="s">
        <v>12501</v>
      </c>
      <c r="E10238" t="s">
        <v>11699</v>
      </c>
      <c r="F10238" s="155" t="s">
        <v>11699</v>
      </c>
      <c r="G10238" s="156" t="s">
        <v>400</v>
      </c>
      <c r="H10238" s="155" t="str">
        <f>IF(Proc[[#This Row],[type]]="LFF (MDG-F)",MID(Proc[[#This Row],[Obj]],13,10),"")</f>
        <v/>
      </c>
      <c r="I10238" s="156"/>
      <c r="J10238" s="155" t="b">
        <f>Proc[[#This Row],[Requested]]=Proc[[#This Row],[CurrentParent]]</f>
        <v>1</v>
      </c>
      <c r="K10238" s="155" t="str">
        <f>IF(Proc[[#This Row],[Author]]="Marcela Urrego",VLOOKUP(LEFT(Proc[[#This Row],[Requested]],1),Table3[#All],2,0),VLOOKUP(Proc[[#This Row],[Author]],Table4[],2,0))</f>
        <v>HC</v>
      </c>
      <c r="L10238" s="155" t="s">
        <v>7801</v>
      </c>
      <c r="M10238" s="140">
        <v>46106</v>
      </c>
      <c r="N10238" s="140"/>
      <c r="O10238" s="140"/>
      <c r="P10238" s="140" t="str">
        <f ca="1">IF(Proc[[#This Row],[DaysAgeing]]&gt;5,"yep","on track")</f>
        <v>yep</v>
      </c>
      <c r="Q10238" s="2">
        <f ca="1">IF(Proc[[#This Row],[DateClosed]]="",ABS(NETWORKDAYS(Proc[[#This Row],[DateOpened]],TODAY()))-1,ABS(NETWORKDAYS(Proc[[#This Row],[DateOpened]],Proc[[#This Row],[DateClosed]]))-1)</f>
        <v>7</v>
      </c>
      <c r="R10238" s="140" t="s">
        <v>476</v>
      </c>
      <c r="S10238" s="155"/>
      <c r="T10238" s="155"/>
    </row>
    <row r="10239" spans="1:20" hidden="1">
      <c r="A10239" s="156" t="s">
        <v>11874</v>
      </c>
      <c r="B10239" s="155" t="str">
        <f>IFERROR(VLOOKUP(Proc[[#This Row],[App]],Table2[],3,0),"open")</f>
        <v>ok</v>
      </c>
      <c r="C10239" s="156" t="s">
        <v>369</v>
      </c>
      <c r="D10239" t="s">
        <v>12502</v>
      </c>
      <c r="E10239" t="s">
        <v>11699</v>
      </c>
      <c r="F10239" s="155" t="s">
        <v>11699</v>
      </c>
      <c r="G10239" s="156" t="s">
        <v>400</v>
      </c>
      <c r="H10239" s="155" t="str">
        <f>IF(Proc[[#This Row],[type]]="LFF (MDG-F)",MID(Proc[[#This Row],[Obj]],13,10),"")</f>
        <v/>
      </c>
      <c r="I10239" s="156"/>
      <c r="J10239" s="155" t="b">
        <f>Proc[[#This Row],[Requested]]=Proc[[#This Row],[CurrentParent]]</f>
        <v>1</v>
      </c>
      <c r="K10239" s="155" t="str">
        <f>IF(Proc[[#This Row],[Author]]="Marcela Urrego",VLOOKUP(LEFT(Proc[[#This Row],[Requested]],1),Table3[#All],2,0),VLOOKUP(Proc[[#This Row],[Author]],Table4[],2,0))</f>
        <v>HC</v>
      </c>
      <c r="L10239" s="155" t="s">
        <v>7801</v>
      </c>
      <c r="M10239" s="140">
        <v>46106</v>
      </c>
      <c r="N10239" s="140"/>
      <c r="O10239" s="140"/>
      <c r="P10239" s="140" t="str">
        <f ca="1">IF(Proc[[#This Row],[DaysAgeing]]&gt;5,"yep","on track")</f>
        <v>yep</v>
      </c>
      <c r="Q10239" s="2">
        <f ca="1">IF(Proc[[#This Row],[DateClosed]]="",ABS(NETWORKDAYS(Proc[[#This Row],[DateOpened]],TODAY()))-1,ABS(NETWORKDAYS(Proc[[#This Row],[DateOpened]],Proc[[#This Row],[DateClosed]]))-1)</f>
        <v>7</v>
      </c>
      <c r="R10239" s="140" t="s">
        <v>476</v>
      </c>
      <c r="S10239" s="155"/>
      <c r="T10239" s="155"/>
    </row>
    <row r="10240" spans="1:20" hidden="1">
      <c r="A10240" s="156" t="s">
        <v>11874</v>
      </c>
      <c r="B10240" s="155" t="str">
        <f>IFERROR(VLOOKUP(Proc[[#This Row],[App]],Table2[],3,0),"open")</f>
        <v>ok</v>
      </c>
      <c r="C10240" s="156" t="s">
        <v>369</v>
      </c>
      <c r="D10240" t="s">
        <v>12503</v>
      </c>
      <c r="E10240" t="s">
        <v>11699</v>
      </c>
      <c r="F10240" s="155" t="s">
        <v>11699</v>
      </c>
      <c r="G10240" s="156" t="s">
        <v>400</v>
      </c>
      <c r="H10240" s="155" t="str">
        <f>IF(Proc[[#This Row],[type]]="LFF (MDG-F)",MID(Proc[[#This Row],[Obj]],13,10),"")</f>
        <v/>
      </c>
      <c r="I10240" s="156"/>
      <c r="J10240" s="155" t="b">
        <f>Proc[[#This Row],[Requested]]=Proc[[#This Row],[CurrentParent]]</f>
        <v>1</v>
      </c>
      <c r="K10240" s="155" t="str">
        <f>IF(Proc[[#This Row],[Author]]="Marcela Urrego",VLOOKUP(LEFT(Proc[[#This Row],[Requested]],1),Table3[#All],2,0),VLOOKUP(Proc[[#This Row],[Author]],Table4[],2,0))</f>
        <v>HC</v>
      </c>
      <c r="L10240" s="155" t="s">
        <v>7801</v>
      </c>
      <c r="M10240" s="140">
        <v>46106</v>
      </c>
      <c r="N10240" s="140"/>
      <c r="O10240" s="140"/>
      <c r="P10240" s="140" t="str">
        <f ca="1">IF(Proc[[#This Row],[DaysAgeing]]&gt;5,"yep","on track")</f>
        <v>yep</v>
      </c>
      <c r="Q10240" s="2">
        <f ca="1">IF(Proc[[#This Row],[DateClosed]]="",ABS(NETWORKDAYS(Proc[[#This Row],[DateOpened]],TODAY()))-1,ABS(NETWORKDAYS(Proc[[#This Row],[DateOpened]],Proc[[#This Row],[DateClosed]]))-1)</f>
        <v>7</v>
      </c>
      <c r="R10240" s="140" t="s">
        <v>476</v>
      </c>
      <c r="S10240" s="155"/>
      <c r="T10240" s="155"/>
    </row>
    <row r="10241" spans="1:20" hidden="1">
      <c r="A10241" s="156" t="s">
        <v>11874</v>
      </c>
      <c r="B10241" s="155" t="str">
        <f>IFERROR(VLOOKUP(Proc[[#This Row],[App]],Table2[],3,0),"open")</f>
        <v>ok</v>
      </c>
      <c r="C10241" s="156" t="s">
        <v>369</v>
      </c>
      <c r="D10241" t="s">
        <v>12504</v>
      </c>
      <c r="E10241" t="s">
        <v>11699</v>
      </c>
      <c r="F10241" s="155" t="s">
        <v>11699</v>
      </c>
      <c r="G10241" s="156" t="s">
        <v>400</v>
      </c>
      <c r="H10241" s="155" t="str">
        <f>IF(Proc[[#This Row],[type]]="LFF (MDG-F)",MID(Proc[[#This Row],[Obj]],13,10),"")</f>
        <v/>
      </c>
      <c r="I10241" s="156"/>
      <c r="J10241" s="155" t="b">
        <f>Proc[[#This Row],[Requested]]=Proc[[#This Row],[CurrentParent]]</f>
        <v>1</v>
      </c>
      <c r="K10241" s="155" t="str">
        <f>IF(Proc[[#This Row],[Author]]="Marcela Urrego",VLOOKUP(LEFT(Proc[[#This Row],[Requested]],1),Table3[#All],2,0),VLOOKUP(Proc[[#This Row],[Author]],Table4[],2,0))</f>
        <v>HC</v>
      </c>
      <c r="L10241" s="155" t="s">
        <v>7801</v>
      </c>
      <c r="M10241" s="140">
        <v>46106</v>
      </c>
      <c r="N10241" s="140"/>
      <c r="O10241" s="140"/>
      <c r="P10241" s="140" t="str">
        <f ca="1">IF(Proc[[#This Row],[DaysAgeing]]&gt;5,"yep","on track")</f>
        <v>yep</v>
      </c>
      <c r="Q10241" s="2">
        <f ca="1">IF(Proc[[#This Row],[DateClosed]]="",ABS(NETWORKDAYS(Proc[[#This Row],[DateOpened]],TODAY()))-1,ABS(NETWORKDAYS(Proc[[#This Row],[DateOpened]],Proc[[#This Row],[DateClosed]]))-1)</f>
        <v>7</v>
      </c>
      <c r="R10241" s="140" t="s">
        <v>476</v>
      </c>
      <c r="S10241" s="155"/>
      <c r="T10241" s="155"/>
    </row>
    <row r="10242" spans="1:20" hidden="1">
      <c r="A10242" s="156" t="s">
        <v>11874</v>
      </c>
      <c r="B10242" s="155" t="str">
        <f>IFERROR(VLOOKUP(Proc[[#This Row],[App]],Table2[],3,0),"open")</f>
        <v>ok</v>
      </c>
      <c r="C10242" s="156" t="s">
        <v>369</v>
      </c>
      <c r="D10242" t="s">
        <v>12505</v>
      </c>
      <c r="E10242" t="s">
        <v>11699</v>
      </c>
      <c r="F10242" s="155" t="s">
        <v>11699</v>
      </c>
      <c r="G10242" s="156" t="s">
        <v>400</v>
      </c>
      <c r="H10242" s="155" t="str">
        <f>IF(Proc[[#This Row],[type]]="LFF (MDG-F)",MID(Proc[[#This Row],[Obj]],13,10),"")</f>
        <v/>
      </c>
      <c r="I10242" s="156"/>
      <c r="J10242" s="155" t="b">
        <f>Proc[[#This Row],[Requested]]=Proc[[#This Row],[CurrentParent]]</f>
        <v>1</v>
      </c>
      <c r="K10242" s="155" t="str">
        <f>IF(Proc[[#This Row],[Author]]="Marcela Urrego",VLOOKUP(LEFT(Proc[[#This Row],[Requested]],1),Table3[#All],2,0),VLOOKUP(Proc[[#This Row],[Author]],Table4[],2,0))</f>
        <v>HC</v>
      </c>
      <c r="L10242" s="155" t="s">
        <v>7801</v>
      </c>
      <c r="M10242" s="140">
        <v>46106</v>
      </c>
      <c r="N10242" s="140"/>
      <c r="O10242" s="140"/>
      <c r="P10242" s="140" t="str">
        <f ca="1">IF(Proc[[#This Row],[DaysAgeing]]&gt;5,"yep","on track")</f>
        <v>yep</v>
      </c>
      <c r="Q10242" s="2">
        <f ca="1">IF(Proc[[#This Row],[DateClosed]]="",ABS(NETWORKDAYS(Proc[[#This Row],[DateOpened]],TODAY()))-1,ABS(NETWORKDAYS(Proc[[#This Row],[DateOpened]],Proc[[#This Row],[DateClosed]]))-1)</f>
        <v>7</v>
      </c>
      <c r="R10242" s="140" t="s">
        <v>476</v>
      </c>
      <c r="S10242" s="155"/>
      <c r="T10242" s="155"/>
    </row>
    <row r="10243" spans="1:20" hidden="1">
      <c r="A10243" s="156" t="s">
        <v>11874</v>
      </c>
      <c r="B10243" s="155" t="str">
        <f>IFERROR(VLOOKUP(Proc[[#This Row],[App]],Table2[],3,0),"open")</f>
        <v>ok</v>
      </c>
      <c r="C10243" s="156" t="s">
        <v>369</v>
      </c>
      <c r="D10243" t="s">
        <v>12506</v>
      </c>
      <c r="E10243" t="s">
        <v>11699</v>
      </c>
      <c r="F10243" s="155" t="s">
        <v>11699</v>
      </c>
      <c r="G10243" s="156" t="s">
        <v>400</v>
      </c>
      <c r="H10243" s="155" t="str">
        <f>IF(Proc[[#This Row],[type]]="LFF (MDG-F)",MID(Proc[[#This Row],[Obj]],13,10),"")</f>
        <v/>
      </c>
      <c r="I10243" s="156"/>
      <c r="J10243" s="155" t="b">
        <f>Proc[[#This Row],[Requested]]=Proc[[#This Row],[CurrentParent]]</f>
        <v>1</v>
      </c>
      <c r="K10243" s="155" t="str">
        <f>IF(Proc[[#This Row],[Author]]="Marcela Urrego",VLOOKUP(LEFT(Proc[[#This Row],[Requested]],1),Table3[#All],2,0),VLOOKUP(Proc[[#This Row],[Author]],Table4[],2,0))</f>
        <v>HC</v>
      </c>
      <c r="L10243" s="155" t="s">
        <v>7801</v>
      </c>
      <c r="M10243" s="140">
        <v>46106</v>
      </c>
      <c r="N10243" s="140"/>
      <c r="O10243" s="140"/>
      <c r="P10243" s="140" t="str">
        <f ca="1">IF(Proc[[#This Row],[DaysAgeing]]&gt;5,"yep","on track")</f>
        <v>yep</v>
      </c>
      <c r="Q10243" s="2">
        <f ca="1">IF(Proc[[#This Row],[DateClosed]]="",ABS(NETWORKDAYS(Proc[[#This Row],[DateOpened]],TODAY()))-1,ABS(NETWORKDAYS(Proc[[#This Row],[DateOpened]],Proc[[#This Row],[DateClosed]]))-1)</f>
        <v>7</v>
      </c>
      <c r="R10243" s="140" t="s">
        <v>476</v>
      </c>
      <c r="S10243" s="155"/>
      <c r="T10243" s="155"/>
    </row>
    <row r="10244" spans="1:20" hidden="1">
      <c r="A10244" s="156" t="s">
        <v>11874</v>
      </c>
      <c r="B10244" s="155" t="str">
        <f>IFERROR(VLOOKUP(Proc[[#This Row],[App]],Table2[],3,0),"open")</f>
        <v>ok</v>
      </c>
      <c r="C10244" s="156" t="s">
        <v>369</v>
      </c>
      <c r="D10244" t="s">
        <v>12507</v>
      </c>
      <c r="E10244" t="s">
        <v>11699</v>
      </c>
      <c r="F10244" s="155" t="s">
        <v>11699</v>
      </c>
      <c r="G10244" s="156" t="s">
        <v>400</v>
      </c>
      <c r="H10244" s="155" t="str">
        <f>IF(Proc[[#This Row],[type]]="LFF (MDG-F)",MID(Proc[[#This Row],[Obj]],13,10),"")</f>
        <v/>
      </c>
      <c r="I10244" s="156"/>
      <c r="J10244" s="155" t="b">
        <f>Proc[[#This Row],[Requested]]=Proc[[#This Row],[CurrentParent]]</f>
        <v>1</v>
      </c>
      <c r="K10244" s="155" t="str">
        <f>IF(Proc[[#This Row],[Author]]="Marcela Urrego",VLOOKUP(LEFT(Proc[[#This Row],[Requested]],1),Table3[#All],2,0),VLOOKUP(Proc[[#This Row],[Author]],Table4[],2,0))</f>
        <v>HC</v>
      </c>
      <c r="L10244" s="155" t="s">
        <v>7801</v>
      </c>
      <c r="M10244" s="140">
        <v>46106</v>
      </c>
      <c r="N10244" s="140"/>
      <c r="O10244" s="140"/>
      <c r="P10244" s="140" t="str">
        <f ca="1">IF(Proc[[#This Row],[DaysAgeing]]&gt;5,"yep","on track")</f>
        <v>yep</v>
      </c>
      <c r="Q10244" s="2">
        <f ca="1">IF(Proc[[#This Row],[DateClosed]]="",ABS(NETWORKDAYS(Proc[[#This Row],[DateOpened]],TODAY()))-1,ABS(NETWORKDAYS(Proc[[#This Row],[DateOpened]],Proc[[#This Row],[DateClosed]]))-1)</f>
        <v>7</v>
      </c>
      <c r="R10244" s="140" t="s">
        <v>476</v>
      </c>
      <c r="S10244" s="155"/>
      <c r="T10244" s="155"/>
    </row>
    <row r="10245" spans="1:20" hidden="1">
      <c r="A10245" s="156" t="s">
        <v>11874</v>
      </c>
      <c r="B10245" s="155" t="str">
        <f>IFERROR(VLOOKUP(Proc[[#This Row],[App]],Table2[],3,0),"open")</f>
        <v>ok</v>
      </c>
      <c r="C10245" s="156" t="s">
        <v>369</v>
      </c>
      <c r="D10245" t="s">
        <v>12508</v>
      </c>
      <c r="E10245" t="s">
        <v>11699</v>
      </c>
      <c r="F10245" s="155" t="s">
        <v>11699</v>
      </c>
      <c r="G10245" s="156" t="s">
        <v>400</v>
      </c>
      <c r="H10245" s="155" t="str">
        <f>IF(Proc[[#This Row],[type]]="LFF (MDG-F)",MID(Proc[[#This Row],[Obj]],13,10),"")</f>
        <v/>
      </c>
      <c r="I10245" s="156"/>
      <c r="J10245" s="155" t="b">
        <f>Proc[[#This Row],[Requested]]=Proc[[#This Row],[CurrentParent]]</f>
        <v>1</v>
      </c>
      <c r="K10245" s="155" t="str">
        <f>IF(Proc[[#This Row],[Author]]="Marcela Urrego",VLOOKUP(LEFT(Proc[[#This Row],[Requested]],1),Table3[#All],2,0),VLOOKUP(Proc[[#This Row],[Author]],Table4[],2,0))</f>
        <v>HC</v>
      </c>
      <c r="L10245" s="155" t="s">
        <v>7801</v>
      </c>
      <c r="M10245" s="140">
        <v>46106</v>
      </c>
      <c r="N10245" s="140"/>
      <c r="O10245" s="140"/>
      <c r="P10245" s="140" t="str">
        <f ca="1">IF(Proc[[#This Row],[DaysAgeing]]&gt;5,"yep","on track")</f>
        <v>yep</v>
      </c>
      <c r="Q10245" s="2">
        <f ca="1">IF(Proc[[#This Row],[DateClosed]]="",ABS(NETWORKDAYS(Proc[[#This Row],[DateOpened]],TODAY()))-1,ABS(NETWORKDAYS(Proc[[#This Row],[DateOpened]],Proc[[#This Row],[DateClosed]]))-1)</f>
        <v>7</v>
      </c>
      <c r="R10245" s="140" t="s">
        <v>476</v>
      </c>
      <c r="S10245" s="155"/>
      <c r="T10245" s="155"/>
    </row>
    <row r="10246" spans="1:20" hidden="1">
      <c r="A10246" s="156" t="s">
        <v>11874</v>
      </c>
      <c r="B10246" s="155" t="str">
        <f>IFERROR(VLOOKUP(Proc[[#This Row],[App]],Table2[],3,0),"open")</f>
        <v>ok</v>
      </c>
      <c r="C10246" s="156" t="s">
        <v>369</v>
      </c>
      <c r="D10246" t="s">
        <v>12509</v>
      </c>
      <c r="E10246" t="s">
        <v>11699</v>
      </c>
      <c r="F10246" s="155" t="s">
        <v>11699</v>
      </c>
      <c r="G10246" s="156" t="s">
        <v>400</v>
      </c>
      <c r="H10246" s="155" t="str">
        <f>IF(Proc[[#This Row],[type]]="LFF (MDG-F)",MID(Proc[[#This Row],[Obj]],13,10),"")</f>
        <v/>
      </c>
      <c r="I10246" s="156"/>
      <c r="J10246" s="155" t="b">
        <f>Proc[[#This Row],[Requested]]=Proc[[#This Row],[CurrentParent]]</f>
        <v>1</v>
      </c>
      <c r="K10246" s="155" t="str">
        <f>IF(Proc[[#This Row],[Author]]="Marcela Urrego",VLOOKUP(LEFT(Proc[[#This Row],[Requested]],1),Table3[#All],2,0),VLOOKUP(Proc[[#This Row],[Author]],Table4[],2,0))</f>
        <v>HC</v>
      </c>
      <c r="L10246" s="155" t="s">
        <v>7801</v>
      </c>
      <c r="M10246" s="140">
        <v>46106</v>
      </c>
      <c r="N10246" s="140"/>
      <c r="O10246" s="140"/>
      <c r="P10246" s="140" t="str">
        <f ca="1">IF(Proc[[#This Row],[DaysAgeing]]&gt;5,"yep","on track")</f>
        <v>yep</v>
      </c>
      <c r="Q10246" s="2">
        <f ca="1">IF(Proc[[#This Row],[DateClosed]]="",ABS(NETWORKDAYS(Proc[[#This Row],[DateOpened]],TODAY()))-1,ABS(NETWORKDAYS(Proc[[#This Row],[DateOpened]],Proc[[#This Row],[DateClosed]]))-1)</f>
        <v>7</v>
      </c>
      <c r="R10246" s="140" t="s">
        <v>476</v>
      </c>
      <c r="S10246" s="155"/>
      <c r="T10246" s="155"/>
    </row>
    <row r="10247" spans="1:20" hidden="1">
      <c r="A10247" s="156" t="s">
        <v>11874</v>
      </c>
      <c r="B10247" s="155" t="str">
        <f>IFERROR(VLOOKUP(Proc[[#This Row],[App]],Table2[],3,0),"open")</f>
        <v>ok</v>
      </c>
      <c r="C10247" s="156" t="s">
        <v>369</v>
      </c>
      <c r="D10247" t="s">
        <v>12510</v>
      </c>
      <c r="E10247" t="s">
        <v>11699</v>
      </c>
      <c r="F10247" s="155" t="s">
        <v>11699</v>
      </c>
      <c r="G10247" s="156" t="s">
        <v>400</v>
      </c>
      <c r="H10247" s="155" t="str">
        <f>IF(Proc[[#This Row],[type]]="LFF (MDG-F)",MID(Proc[[#This Row],[Obj]],13,10),"")</f>
        <v/>
      </c>
      <c r="I10247" s="156"/>
      <c r="J10247" s="155" t="b">
        <f>Proc[[#This Row],[Requested]]=Proc[[#This Row],[CurrentParent]]</f>
        <v>1</v>
      </c>
      <c r="K10247" s="155" t="str">
        <f>IF(Proc[[#This Row],[Author]]="Marcela Urrego",VLOOKUP(LEFT(Proc[[#This Row],[Requested]],1),Table3[#All],2,0),VLOOKUP(Proc[[#This Row],[Author]],Table4[],2,0))</f>
        <v>HC</v>
      </c>
      <c r="L10247" s="155" t="s">
        <v>7801</v>
      </c>
      <c r="M10247" s="140">
        <v>46106</v>
      </c>
      <c r="N10247" s="140"/>
      <c r="O10247" s="140"/>
      <c r="P10247" s="140" t="str">
        <f ca="1">IF(Proc[[#This Row],[DaysAgeing]]&gt;5,"yep","on track")</f>
        <v>yep</v>
      </c>
      <c r="Q10247" s="2">
        <f ca="1">IF(Proc[[#This Row],[DateClosed]]="",ABS(NETWORKDAYS(Proc[[#This Row],[DateOpened]],TODAY()))-1,ABS(NETWORKDAYS(Proc[[#This Row],[DateOpened]],Proc[[#This Row],[DateClosed]]))-1)</f>
        <v>7</v>
      </c>
      <c r="R10247" s="140" t="s">
        <v>476</v>
      </c>
      <c r="S10247" s="155"/>
      <c r="T10247" s="155"/>
    </row>
    <row r="10248" spans="1:20" hidden="1">
      <c r="A10248" s="156" t="s">
        <v>11874</v>
      </c>
      <c r="B10248" s="155" t="str">
        <f>IFERROR(VLOOKUP(Proc[[#This Row],[App]],Table2[],3,0),"open")</f>
        <v>ok</v>
      </c>
      <c r="C10248" s="156" t="s">
        <v>369</v>
      </c>
      <c r="D10248" t="s">
        <v>12511</v>
      </c>
      <c r="E10248" t="s">
        <v>11699</v>
      </c>
      <c r="F10248" s="155" t="s">
        <v>11699</v>
      </c>
      <c r="G10248" s="156" t="s">
        <v>400</v>
      </c>
      <c r="H10248" s="155" t="str">
        <f>IF(Proc[[#This Row],[type]]="LFF (MDG-F)",MID(Proc[[#This Row],[Obj]],13,10),"")</f>
        <v/>
      </c>
      <c r="I10248" s="156"/>
      <c r="J10248" s="155" t="b">
        <f>Proc[[#This Row],[Requested]]=Proc[[#This Row],[CurrentParent]]</f>
        <v>1</v>
      </c>
      <c r="K10248" s="155" t="str">
        <f>IF(Proc[[#This Row],[Author]]="Marcela Urrego",VLOOKUP(LEFT(Proc[[#This Row],[Requested]],1),Table3[#All],2,0),VLOOKUP(Proc[[#This Row],[Author]],Table4[],2,0))</f>
        <v>HC</v>
      </c>
      <c r="L10248" s="155" t="s">
        <v>7801</v>
      </c>
      <c r="M10248" s="140">
        <v>46106</v>
      </c>
      <c r="N10248" s="140"/>
      <c r="O10248" s="140"/>
      <c r="P10248" s="140" t="str">
        <f ca="1">IF(Proc[[#This Row],[DaysAgeing]]&gt;5,"yep","on track")</f>
        <v>yep</v>
      </c>
      <c r="Q10248" s="2">
        <f ca="1">IF(Proc[[#This Row],[DateClosed]]="",ABS(NETWORKDAYS(Proc[[#This Row],[DateOpened]],TODAY()))-1,ABS(NETWORKDAYS(Proc[[#This Row],[DateOpened]],Proc[[#This Row],[DateClosed]]))-1)</f>
        <v>7</v>
      </c>
      <c r="R10248" s="140" t="s">
        <v>476</v>
      </c>
      <c r="S10248" s="155"/>
      <c r="T10248" s="155"/>
    </row>
    <row r="10249" spans="1:20" hidden="1">
      <c r="A10249" s="156" t="s">
        <v>11874</v>
      </c>
      <c r="B10249" s="155" t="str">
        <f>IFERROR(VLOOKUP(Proc[[#This Row],[App]],Table2[],3,0),"open")</f>
        <v>ok</v>
      </c>
      <c r="C10249" s="156" t="s">
        <v>369</v>
      </c>
      <c r="D10249" t="s">
        <v>12512</v>
      </c>
      <c r="E10249" t="s">
        <v>11699</v>
      </c>
      <c r="F10249" s="155" t="s">
        <v>11699</v>
      </c>
      <c r="G10249" s="156" t="s">
        <v>400</v>
      </c>
      <c r="H10249" s="155" t="str">
        <f>IF(Proc[[#This Row],[type]]="LFF (MDG-F)",MID(Proc[[#This Row],[Obj]],13,10),"")</f>
        <v/>
      </c>
      <c r="I10249" s="156"/>
      <c r="J10249" s="155" t="b">
        <f>Proc[[#This Row],[Requested]]=Proc[[#This Row],[CurrentParent]]</f>
        <v>1</v>
      </c>
      <c r="K10249" s="155" t="str">
        <f>IF(Proc[[#This Row],[Author]]="Marcela Urrego",VLOOKUP(LEFT(Proc[[#This Row],[Requested]],1),Table3[#All],2,0),VLOOKUP(Proc[[#This Row],[Author]],Table4[],2,0))</f>
        <v>HC</v>
      </c>
      <c r="L10249" s="155" t="s">
        <v>7801</v>
      </c>
      <c r="M10249" s="140">
        <v>46106</v>
      </c>
      <c r="N10249" s="140"/>
      <c r="O10249" s="140"/>
      <c r="P10249" s="140" t="str">
        <f ca="1">IF(Proc[[#This Row],[DaysAgeing]]&gt;5,"yep","on track")</f>
        <v>yep</v>
      </c>
      <c r="Q10249" s="2">
        <f ca="1">IF(Proc[[#This Row],[DateClosed]]="",ABS(NETWORKDAYS(Proc[[#This Row],[DateOpened]],TODAY()))-1,ABS(NETWORKDAYS(Proc[[#This Row],[DateOpened]],Proc[[#This Row],[DateClosed]]))-1)</f>
        <v>7</v>
      </c>
      <c r="R10249" s="140" t="s">
        <v>476</v>
      </c>
      <c r="S10249" s="155"/>
      <c r="T10249" s="155"/>
    </row>
    <row r="10250" spans="1:20" hidden="1">
      <c r="A10250" s="156" t="s">
        <v>11874</v>
      </c>
      <c r="B10250" s="155" t="str">
        <f>IFERROR(VLOOKUP(Proc[[#This Row],[App]],Table2[],3,0),"open")</f>
        <v>ok</v>
      </c>
      <c r="C10250" s="156" t="s">
        <v>369</v>
      </c>
      <c r="D10250" t="s">
        <v>12513</v>
      </c>
      <c r="E10250" t="s">
        <v>11699</v>
      </c>
      <c r="F10250" s="155" t="s">
        <v>11699</v>
      </c>
      <c r="G10250" s="156" t="s">
        <v>400</v>
      </c>
      <c r="H10250" s="155" t="str">
        <f>IF(Proc[[#This Row],[type]]="LFF (MDG-F)",MID(Proc[[#This Row],[Obj]],13,10),"")</f>
        <v/>
      </c>
      <c r="I10250" s="156"/>
      <c r="J10250" s="155" t="b">
        <f>Proc[[#This Row],[Requested]]=Proc[[#This Row],[CurrentParent]]</f>
        <v>1</v>
      </c>
      <c r="K10250" s="155" t="str">
        <f>IF(Proc[[#This Row],[Author]]="Marcela Urrego",VLOOKUP(LEFT(Proc[[#This Row],[Requested]],1),Table3[#All],2,0),VLOOKUP(Proc[[#This Row],[Author]],Table4[],2,0))</f>
        <v>HC</v>
      </c>
      <c r="L10250" s="155" t="s">
        <v>7801</v>
      </c>
      <c r="M10250" s="140">
        <v>46106</v>
      </c>
      <c r="N10250" s="140"/>
      <c r="O10250" s="140"/>
      <c r="P10250" s="140" t="str">
        <f ca="1">IF(Proc[[#This Row],[DaysAgeing]]&gt;5,"yep","on track")</f>
        <v>yep</v>
      </c>
      <c r="Q10250" s="2">
        <f ca="1">IF(Proc[[#This Row],[DateClosed]]="",ABS(NETWORKDAYS(Proc[[#This Row],[DateOpened]],TODAY()))-1,ABS(NETWORKDAYS(Proc[[#This Row],[DateOpened]],Proc[[#This Row],[DateClosed]]))-1)</f>
        <v>7</v>
      </c>
      <c r="R10250" s="140" t="s">
        <v>476</v>
      </c>
      <c r="S10250" s="155"/>
      <c r="T10250" s="155"/>
    </row>
    <row r="10251" spans="1:20" hidden="1">
      <c r="A10251" s="156" t="s">
        <v>11874</v>
      </c>
      <c r="B10251" s="155" t="str">
        <f>IFERROR(VLOOKUP(Proc[[#This Row],[App]],Table2[],3,0),"open")</f>
        <v>ok</v>
      </c>
      <c r="C10251" s="156" t="s">
        <v>369</v>
      </c>
      <c r="D10251" t="s">
        <v>12514</v>
      </c>
      <c r="E10251" t="s">
        <v>11699</v>
      </c>
      <c r="F10251" s="155" t="s">
        <v>11699</v>
      </c>
      <c r="G10251" s="156" t="s">
        <v>400</v>
      </c>
      <c r="H10251" s="155" t="str">
        <f>IF(Proc[[#This Row],[type]]="LFF (MDG-F)",MID(Proc[[#This Row],[Obj]],13,10),"")</f>
        <v/>
      </c>
      <c r="I10251" s="156"/>
      <c r="J10251" s="155" t="b">
        <f>Proc[[#This Row],[Requested]]=Proc[[#This Row],[CurrentParent]]</f>
        <v>1</v>
      </c>
      <c r="K10251" s="155" t="str">
        <f>IF(Proc[[#This Row],[Author]]="Marcela Urrego",VLOOKUP(LEFT(Proc[[#This Row],[Requested]],1),Table3[#All],2,0),VLOOKUP(Proc[[#This Row],[Author]],Table4[],2,0))</f>
        <v>HC</v>
      </c>
      <c r="L10251" s="155" t="s">
        <v>7801</v>
      </c>
      <c r="M10251" s="140">
        <v>46106</v>
      </c>
      <c r="N10251" s="140"/>
      <c r="O10251" s="140"/>
      <c r="P10251" s="140" t="str">
        <f ca="1">IF(Proc[[#This Row],[DaysAgeing]]&gt;5,"yep","on track")</f>
        <v>yep</v>
      </c>
      <c r="Q10251" s="2">
        <f ca="1">IF(Proc[[#This Row],[DateClosed]]="",ABS(NETWORKDAYS(Proc[[#This Row],[DateOpened]],TODAY()))-1,ABS(NETWORKDAYS(Proc[[#This Row],[DateOpened]],Proc[[#This Row],[DateClosed]]))-1)</f>
        <v>7</v>
      </c>
      <c r="R10251" s="140" t="s">
        <v>476</v>
      </c>
      <c r="S10251" s="155"/>
      <c r="T10251" s="155"/>
    </row>
    <row r="10252" spans="1:20" hidden="1">
      <c r="A10252" s="156" t="s">
        <v>11874</v>
      </c>
      <c r="B10252" s="155" t="str">
        <f>IFERROR(VLOOKUP(Proc[[#This Row],[App]],Table2[],3,0),"open")</f>
        <v>ok</v>
      </c>
      <c r="C10252" s="156" t="s">
        <v>369</v>
      </c>
      <c r="D10252" t="s">
        <v>12515</v>
      </c>
      <c r="E10252" t="s">
        <v>11699</v>
      </c>
      <c r="F10252" s="155" t="s">
        <v>11699</v>
      </c>
      <c r="G10252" s="156" t="s">
        <v>400</v>
      </c>
      <c r="H10252" s="155" t="str">
        <f>IF(Proc[[#This Row],[type]]="LFF (MDG-F)",MID(Proc[[#This Row],[Obj]],13,10),"")</f>
        <v/>
      </c>
      <c r="I10252" s="156"/>
      <c r="J10252" s="155" t="b">
        <f>Proc[[#This Row],[Requested]]=Proc[[#This Row],[CurrentParent]]</f>
        <v>1</v>
      </c>
      <c r="K10252" s="155" t="str">
        <f>IF(Proc[[#This Row],[Author]]="Marcela Urrego",VLOOKUP(LEFT(Proc[[#This Row],[Requested]],1),Table3[#All],2,0),VLOOKUP(Proc[[#This Row],[Author]],Table4[],2,0))</f>
        <v>HC</v>
      </c>
      <c r="L10252" s="155" t="s">
        <v>7801</v>
      </c>
      <c r="M10252" s="140">
        <v>46106</v>
      </c>
      <c r="N10252" s="140"/>
      <c r="O10252" s="140"/>
      <c r="P10252" s="140" t="str">
        <f ca="1">IF(Proc[[#This Row],[DaysAgeing]]&gt;5,"yep","on track")</f>
        <v>yep</v>
      </c>
      <c r="Q10252" s="2">
        <f ca="1">IF(Proc[[#This Row],[DateClosed]]="",ABS(NETWORKDAYS(Proc[[#This Row],[DateOpened]],TODAY()))-1,ABS(NETWORKDAYS(Proc[[#This Row],[DateOpened]],Proc[[#This Row],[DateClosed]]))-1)</f>
        <v>7</v>
      </c>
      <c r="R10252" s="140" t="s">
        <v>476</v>
      </c>
      <c r="S10252" s="155"/>
      <c r="T10252" s="155"/>
    </row>
    <row r="10253" spans="1:20" hidden="1">
      <c r="A10253" s="156" t="s">
        <v>11874</v>
      </c>
      <c r="B10253" s="155" t="str">
        <f>IFERROR(VLOOKUP(Proc[[#This Row],[App]],Table2[],3,0),"open")</f>
        <v>ok</v>
      </c>
      <c r="C10253" s="156" t="s">
        <v>369</v>
      </c>
      <c r="D10253" t="s">
        <v>12516</v>
      </c>
      <c r="E10253" t="s">
        <v>11699</v>
      </c>
      <c r="F10253" s="155" t="s">
        <v>11699</v>
      </c>
      <c r="G10253" s="156" t="s">
        <v>400</v>
      </c>
      <c r="H10253" s="155" t="str">
        <f>IF(Proc[[#This Row],[type]]="LFF (MDG-F)",MID(Proc[[#This Row],[Obj]],13,10),"")</f>
        <v/>
      </c>
      <c r="I10253" s="156"/>
      <c r="J10253" s="155" t="b">
        <f>Proc[[#This Row],[Requested]]=Proc[[#This Row],[CurrentParent]]</f>
        <v>1</v>
      </c>
      <c r="K10253" s="155" t="str">
        <f>IF(Proc[[#This Row],[Author]]="Marcela Urrego",VLOOKUP(LEFT(Proc[[#This Row],[Requested]],1),Table3[#All],2,0),VLOOKUP(Proc[[#This Row],[Author]],Table4[],2,0))</f>
        <v>HC</v>
      </c>
      <c r="L10253" s="155" t="s">
        <v>7801</v>
      </c>
      <c r="M10253" s="140">
        <v>46106</v>
      </c>
      <c r="N10253" s="140"/>
      <c r="O10253" s="140"/>
      <c r="P10253" s="140" t="str">
        <f ca="1">IF(Proc[[#This Row],[DaysAgeing]]&gt;5,"yep","on track")</f>
        <v>yep</v>
      </c>
      <c r="Q10253" s="2">
        <f ca="1">IF(Proc[[#This Row],[DateClosed]]="",ABS(NETWORKDAYS(Proc[[#This Row],[DateOpened]],TODAY()))-1,ABS(NETWORKDAYS(Proc[[#This Row],[DateOpened]],Proc[[#This Row],[DateClosed]]))-1)</f>
        <v>7</v>
      </c>
      <c r="R10253" s="140" t="s">
        <v>476</v>
      </c>
      <c r="S10253" s="155"/>
      <c r="T10253" s="155"/>
    </row>
    <row r="10254" spans="1:20" hidden="1">
      <c r="A10254" s="156" t="s">
        <v>11874</v>
      </c>
      <c r="B10254" s="155" t="str">
        <f>IFERROR(VLOOKUP(Proc[[#This Row],[App]],Table2[],3,0),"open")</f>
        <v>ok</v>
      </c>
      <c r="C10254" s="156" t="s">
        <v>369</v>
      </c>
      <c r="D10254" t="s">
        <v>12517</v>
      </c>
      <c r="E10254" t="s">
        <v>11699</v>
      </c>
      <c r="F10254" s="155" t="s">
        <v>11699</v>
      </c>
      <c r="G10254" s="156" t="s">
        <v>400</v>
      </c>
      <c r="H10254" s="155" t="str">
        <f>IF(Proc[[#This Row],[type]]="LFF (MDG-F)",MID(Proc[[#This Row],[Obj]],13,10),"")</f>
        <v/>
      </c>
      <c r="I10254" s="156"/>
      <c r="J10254" s="155" t="b">
        <f>Proc[[#This Row],[Requested]]=Proc[[#This Row],[CurrentParent]]</f>
        <v>1</v>
      </c>
      <c r="K10254" s="155" t="str">
        <f>IF(Proc[[#This Row],[Author]]="Marcela Urrego",VLOOKUP(LEFT(Proc[[#This Row],[Requested]],1),Table3[#All],2,0),VLOOKUP(Proc[[#This Row],[Author]],Table4[],2,0))</f>
        <v>HC</v>
      </c>
      <c r="L10254" s="155" t="s">
        <v>7801</v>
      </c>
      <c r="M10254" s="140">
        <v>46106</v>
      </c>
      <c r="N10254" s="140"/>
      <c r="O10254" s="140"/>
      <c r="P10254" s="140" t="str">
        <f ca="1">IF(Proc[[#This Row],[DaysAgeing]]&gt;5,"yep","on track")</f>
        <v>yep</v>
      </c>
      <c r="Q10254" s="2">
        <f ca="1">IF(Proc[[#This Row],[DateClosed]]="",ABS(NETWORKDAYS(Proc[[#This Row],[DateOpened]],TODAY()))-1,ABS(NETWORKDAYS(Proc[[#This Row],[DateOpened]],Proc[[#This Row],[DateClosed]]))-1)</f>
        <v>7</v>
      </c>
      <c r="R10254" s="140" t="s">
        <v>476</v>
      </c>
      <c r="S10254" s="155"/>
      <c r="T10254" s="155"/>
    </row>
    <row r="10255" spans="1:20" hidden="1">
      <c r="A10255" s="156" t="s">
        <v>11874</v>
      </c>
      <c r="B10255" s="155" t="str">
        <f>IFERROR(VLOOKUP(Proc[[#This Row],[App]],Table2[],3,0),"open")</f>
        <v>ok</v>
      </c>
      <c r="C10255" s="156" t="s">
        <v>369</v>
      </c>
      <c r="D10255" t="s">
        <v>12518</v>
      </c>
      <c r="E10255" t="s">
        <v>11699</v>
      </c>
      <c r="F10255" s="155" t="s">
        <v>11699</v>
      </c>
      <c r="G10255" s="156" t="s">
        <v>400</v>
      </c>
      <c r="H10255" s="155" t="str">
        <f>IF(Proc[[#This Row],[type]]="LFF (MDG-F)",MID(Proc[[#This Row],[Obj]],13,10),"")</f>
        <v/>
      </c>
      <c r="I10255" s="156"/>
      <c r="J10255" s="155" t="b">
        <f>Proc[[#This Row],[Requested]]=Proc[[#This Row],[CurrentParent]]</f>
        <v>1</v>
      </c>
      <c r="K10255" s="155" t="str">
        <f>IF(Proc[[#This Row],[Author]]="Marcela Urrego",VLOOKUP(LEFT(Proc[[#This Row],[Requested]],1),Table3[#All],2,0),VLOOKUP(Proc[[#This Row],[Author]],Table4[],2,0))</f>
        <v>HC</v>
      </c>
      <c r="L10255" s="155" t="s">
        <v>7801</v>
      </c>
      <c r="M10255" s="140">
        <v>46106</v>
      </c>
      <c r="N10255" s="140"/>
      <c r="O10255" s="140"/>
      <c r="P10255" s="140" t="str">
        <f ca="1">IF(Proc[[#This Row],[DaysAgeing]]&gt;5,"yep","on track")</f>
        <v>yep</v>
      </c>
      <c r="Q10255" s="2">
        <f ca="1">IF(Proc[[#This Row],[DateClosed]]="",ABS(NETWORKDAYS(Proc[[#This Row],[DateOpened]],TODAY()))-1,ABS(NETWORKDAYS(Proc[[#This Row],[DateOpened]],Proc[[#This Row],[DateClosed]]))-1)</f>
        <v>7</v>
      </c>
      <c r="R10255" s="140" t="s">
        <v>476</v>
      </c>
      <c r="S10255" s="155"/>
      <c r="T10255" s="155"/>
    </row>
    <row r="10256" spans="1:20" hidden="1">
      <c r="A10256" s="156" t="s">
        <v>11874</v>
      </c>
      <c r="B10256" s="155" t="str">
        <f>IFERROR(VLOOKUP(Proc[[#This Row],[App]],Table2[],3,0),"open")</f>
        <v>ok</v>
      </c>
      <c r="C10256" s="156" t="s">
        <v>369</v>
      </c>
      <c r="D10256" t="s">
        <v>12519</v>
      </c>
      <c r="E10256" t="s">
        <v>11699</v>
      </c>
      <c r="F10256" s="155" t="s">
        <v>11699</v>
      </c>
      <c r="G10256" s="156" t="s">
        <v>400</v>
      </c>
      <c r="H10256" s="155" t="str">
        <f>IF(Proc[[#This Row],[type]]="LFF (MDG-F)",MID(Proc[[#This Row],[Obj]],13,10),"")</f>
        <v/>
      </c>
      <c r="I10256" s="156"/>
      <c r="J10256" s="155" t="b">
        <f>Proc[[#This Row],[Requested]]=Proc[[#This Row],[CurrentParent]]</f>
        <v>1</v>
      </c>
      <c r="K10256" s="155" t="str">
        <f>IF(Proc[[#This Row],[Author]]="Marcela Urrego",VLOOKUP(LEFT(Proc[[#This Row],[Requested]],1),Table3[#All],2,0),VLOOKUP(Proc[[#This Row],[Author]],Table4[],2,0))</f>
        <v>HC</v>
      </c>
      <c r="L10256" s="155" t="s">
        <v>7801</v>
      </c>
      <c r="M10256" s="140">
        <v>46106</v>
      </c>
      <c r="N10256" s="140"/>
      <c r="O10256" s="140"/>
      <c r="P10256" s="140" t="str">
        <f ca="1">IF(Proc[[#This Row],[DaysAgeing]]&gt;5,"yep","on track")</f>
        <v>yep</v>
      </c>
      <c r="Q10256" s="2">
        <f ca="1">IF(Proc[[#This Row],[DateClosed]]="",ABS(NETWORKDAYS(Proc[[#This Row],[DateOpened]],TODAY()))-1,ABS(NETWORKDAYS(Proc[[#This Row],[DateOpened]],Proc[[#This Row],[DateClosed]]))-1)</f>
        <v>7</v>
      </c>
      <c r="R10256" s="140" t="s">
        <v>476</v>
      </c>
      <c r="S10256" s="155"/>
      <c r="T10256" s="155"/>
    </row>
    <row r="10257" spans="1:20" hidden="1">
      <c r="A10257" s="156" t="s">
        <v>11874</v>
      </c>
      <c r="B10257" s="155" t="str">
        <f>IFERROR(VLOOKUP(Proc[[#This Row],[App]],Table2[],3,0),"open")</f>
        <v>ok</v>
      </c>
      <c r="C10257" s="156" t="s">
        <v>369</v>
      </c>
      <c r="D10257" t="s">
        <v>12520</v>
      </c>
      <c r="E10257" t="s">
        <v>11699</v>
      </c>
      <c r="F10257" s="155" t="s">
        <v>11699</v>
      </c>
      <c r="G10257" s="156" t="s">
        <v>400</v>
      </c>
      <c r="H10257" s="155" t="str">
        <f>IF(Proc[[#This Row],[type]]="LFF (MDG-F)",MID(Proc[[#This Row],[Obj]],13,10),"")</f>
        <v/>
      </c>
      <c r="I10257" s="156"/>
      <c r="J10257" s="155" t="b">
        <f>Proc[[#This Row],[Requested]]=Proc[[#This Row],[CurrentParent]]</f>
        <v>1</v>
      </c>
      <c r="K10257" s="155" t="str">
        <f>IF(Proc[[#This Row],[Author]]="Marcela Urrego",VLOOKUP(LEFT(Proc[[#This Row],[Requested]],1),Table3[#All],2,0),VLOOKUP(Proc[[#This Row],[Author]],Table4[],2,0))</f>
        <v>HC</v>
      </c>
      <c r="L10257" s="155" t="s">
        <v>7801</v>
      </c>
      <c r="M10257" s="140">
        <v>46106</v>
      </c>
      <c r="N10257" s="140"/>
      <c r="O10257" s="140"/>
      <c r="P10257" s="140" t="str">
        <f ca="1">IF(Proc[[#This Row],[DaysAgeing]]&gt;5,"yep","on track")</f>
        <v>yep</v>
      </c>
      <c r="Q10257" s="2">
        <f ca="1">IF(Proc[[#This Row],[DateClosed]]="",ABS(NETWORKDAYS(Proc[[#This Row],[DateOpened]],TODAY()))-1,ABS(NETWORKDAYS(Proc[[#This Row],[DateOpened]],Proc[[#This Row],[DateClosed]]))-1)</f>
        <v>7</v>
      </c>
      <c r="R10257" s="140" t="s">
        <v>476</v>
      </c>
      <c r="S10257" s="155"/>
      <c r="T10257" s="155"/>
    </row>
    <row r="10258" spans="1:20" hidden="1">
      <c r="A10258" s="156" t="s">
        <v>11874</v>
      </c>
      <c r="B10258" s="155" t="str">
        <f>IFERROR(VLOOKUP(Proc[[#This Row],[App]],Table2[],3,0),"open")</f>
        <v>ok</v>
      </c>
      <c r="C10258" s="156" t="s">
        <v>369</v>
      </c>
      <c r="D10258" t="s">
        <v>12521</v>
      </c>
      <c r="E10258" t="s">
        <v>11699</v>
      </c>
      <c r="F10258" s="155" t="s">
        <v>11699</v>
      </c>
      <c r="G10258" s="156" t="s">
        <v>400</v>
      </c>
      <c r="H10258" s="155" t="str">
        <f>IF(Proc[[#This Row],[type]]="LFF (MDG-F)",MID(Proc[[#This Row],[Obj]],13,10),"")</f>
        <v/>
      </c>
      <c r="I10258" s="156"/>
      <c r="J10258" s="155" t="b">
        <f>Proc[[#This Row],[Requested]]=Proc[[#This Row],[CurrentParent]]</f>
        <v>1</v>
      </c>
      <c r="K10258" s="155" t="str">
        <f>IF(Proc[[#This Row],[Author]]="Marcela Urrego",VLOOKUP(LEFT(Proc[[#This Row],[Requested]],1),Table3[#All],2,0),VLOOKUP(Proc[[#This Row],[Author]],Table4[],2,0))</f>
        <v>HC</v>
      </c>
      <c r="L10258" s="155" t="s">
        <v>7801</v>
      </c>
      <c r="M10258" s="140">
        <v>46106</v>
      </c>
      <c r="N10258" s="140"/>
      <c r="O10258" s="140"/>
      <c r="P10258" s="140" t="str">
        <f ca="1">IF(Proc[[#This Row],[DaysAgeing]]&gt;5,"yep","on track")</f>
        <v>yep</v>
      </c>
      <c r="Q10258" s="2">
        <f ca="1">IF(Proc[[#This Row],[DateClosed]]="",ABS(NETWORKDAYS(Proc[[#This Row],[DateOpened]],TODAY()))-1,ABS(NETWORKDAYS(Proc[[#This Row],[DateOpened]],Proc[[#This Row],[DateClosed]]))-1)</f>
        <v>7</v>
      </c>
      <c r="R10258" s="140" t="s">
        <v>476</v>
      </c>
      <c r="S10258" s="155"/>
      <c r="T10258" s="155"/>
    </row>
    <row r="10259" spans="1:20" hidden="1">
      <c r="A10259" s="156" t="s">
        <v>11874</v>
      </c>
      <c r="B10259" s="155" t="str">
        <f>IFERROR(VLOOKUP(Proc[[#This Row],[App]],Table2[],3,0),"open")</f>
        <v>ok</v>
      </c>
      <c r="C10259" s="156" t="s">
        <v>369</v>
      </c>
      <c r="D10259" t="s">
        <v>12522</v>
      </c>
      <c r="E10259" t="s">
        <v>11699</v>
      </c>
      <c r="F10259" s="155" t="s">
        <v>11699</v>
      </c>
      <c r="G10259" s="156" t="s">
        <v>400</v>
      </c>
      <c r="H10259" s="155" t="str">
        <f>IF(Proc[[#This Row],[type]]="LFF (MDG-F)",MID(Proc[[#This Row],[Obj]],13,10),"")</f>
        <v/>
      </c>
      <c r="I10259" s="156"/>
      <c r="J10259" s="155" t="b">
        <f>Proc[[#This Row],[Requested]]=Proc[[#This Row],[CurrentParent]]</f>
        <v>1</v>
      </c>
      <c r="K10259" s="155" t="str">
        <f>IF(Proc[[#This Row],[Author]]="Marcela Urrego",VLOOKUP(LEFT(Proc[[#This Row],[Requested]],1),Table3[#All],2,0),VLOOKUP(Proc[[#This Row],[Author]],Table4[],2,0))</f>
        <v>HC</v>
      </c>
      <c r="L10259" s="155" t="s">
        <v>7801</v>
      </c>
      <c r="M10259" s="140">
        <v>46106</v>
      </c>
      <c r="N10259" s="140"/>
      <c r="O10259" s="140"/>
      <c r="P10259" s="140" t="str">
        <f ca="1">IF(Proc[[#This Row],[DaysAgeing]]&gt;5,"yep","on track")</f>
        <v>yep</v>
      </c>
      <c r="Q10259" s="2">
        <f ca="1">IF(Proc[[#This Row],[DateClosed]]="",ABS(NETWORKDAYS(Proc[[#This Row],[DateOpened]],TODAY()))-1,ABS(NETWORKDAYS(Proc[[#This Row],[DateOpened]],Proc[[#This Row],[DateClosed]]))-1)</f>
        <v>7</v>
      </c>
      <c r="R10259" s="140" t="s">
        <v>476</v>
      </c>
      <c r="S10259" s="155"/>
      <c r="T10259" s="155"/>
    </row>
    <row r="10260" spans="1:20" hidden="1">
      <c r="A10260" s="156" t="s">
        <v>11874</v>
      </c>
      <c r="B10260" s="155" t="str">
        <f>IFERROR(VLOOKUP(Proc[[#This Row],[App]],Table2[],3,0),"open")</f>
        <v>ok</v>
      </c>
      <c r="C10260" s="156" t="s">
        <v>369</v>
      </c>
      <c r="D10260" t="s">
        <v>12523</v>
      </c>
      <c r="E10260" t="s">
        <v>11699</v>
      </c>
      <c r="F10260" s="155" t="s">
        <v>11699</v>
      </c>
      <c r="G10260" s="156" t="s">
        <v>400</v>
      </c>
      <c r="H10260" s="155" t="str">
        <f>IF(Proc[[#This Row],[type]]="LFF (MDG-F)",MID(Proc[[#This Row],[Obj]],13,10),"")</f>
        <v/>
      </c>
      <c r="I10260" s="156"/>
      <c r="J10260" s="155" t="b">
        <f>Proc[[#This Row],[Requested]]=Proc[[#This Row],[CurrentParent]]</f>
        <v>1</v>
      </c>
      <c r="K10260" s="155" t="str">
        <f>IF(Proc[[#This Row],[Author]]="Marcela Urrego",VLOOKUP(LEFT(Proc[[#This Row],[Requested]],1),Table3[#All],2,0),VLOOKUP(Proc[[#This Row],[Author]],Table4[],2,0))</f>
        <v>HC</v>
      </c>
      <c r="L10260" s="155" t="s">
        <v>7801</v>
      </c>
      <c r="M10260" s="140">
        <v>46106</v>
      </c>
      <c r="N10260" s="140"/>
      <c r="O10260" s="140"/>
      <c r="P10260" s="140" t="str">
        <f ca="1">IF(Proc[[#This Row],[DaysAgeing]]&gt;5,"yep","on track")</f>
        <v>yep</v>
      </c>
      <c r="Q10260" s="2">
        <f ca="1">IF(Proc[[#This Row],[DateClosed]]="",ABS(NETWORKDAYS(Proc[[#This Row],[DateOpened]],TODAY()))-1,ABS(NETWORKDAYS(Proc[[#This Row],[DateOpened]],Proc[[#This Row],[DateClosed]]))-1)</f>
        <v>7</v>
      </c>
      <c r="R10260" s="140" t="s">
        <v>476</v>
      </c>
      <c r="S10260" s="155"/>
      <c r="T10260" s="155"/>
    </row>
    <row r="10261" spans="1:20" hidden="1">
      <c r="A10261" s="156" t="s">
        <v>11874</v>
      </c>
      <c r="B10261" s="155" t="str">
        <f>IFERROR(VLOOKUP(Proc[[#This Row],[App]],Table2[],3,0),"open")</f>
        <v>ok</v>
      </c>
      <c r="C10261" s="156" t="s">
        <v>369</v>
      </c>
      <c r="D10261" t="s">
        <v>12524</v>
      </c>
      <c r="E10261" t="s">
        <v>11699</v>
      </c>
      <c r="F10261" s="155" t="s">
        <v>11699</v>
      </c>
      <c r="G10261" s="156" t="s">
        <v>400</v>
      </c>
      <c r="H10261" s="155" t="str">
        <f>IF(Proc[[#This Row],[type]]="LFF (MDG-F)",MID(Proc[[#This Row],[Obj]],13,10),"")</f>
        <v/>
      </c>
      <c r="I10261" s="156"/>
      <c r="J10261" s="155" t="b">
        <f>Proc[[#This Row],[Requested]]=Proc[[#This Row],[CurrentParent]]</f>
        <v>1</v>
      </c>
      <c r="K10261" s="155" t="str">
        <f>IF(Proc[[#This Row],[Author]]="Marcela Urrego",VLOOKUP(LEFT(Proc[[#This Row],[Requested]],1),Table3[#All],2,0),VLOOKUP(Proc[[#This Row],[Author]],Table4[],2,0))</f>
        <v>HC</v>
      </c>
      <c r="L10261" s="155" t="s">
        <v>7801</v>
      </c>
      <c r="M10261" s="140">
        <v>46106</v>
      </c>
      <c r="N10261" s="140"/>
      <c r="O10261" s="140"/>
      <c r="P10261" s="140" t="str">
        <f ca="1">IF(Proc[[#This Row],[DaysAgeing]]&gt;5,"yep","on track")</f>
        <v>yep</v>
      </c>
      <c r="Q10261" s="2">
        <f ca="1">IF(Proc[[#This Row],[DateClosed]]="",ABS(NETWORKDAYS(Proc[[#This Row],[DateOpened]],TODAY()))-1,ABS(NETWORKDAYS(Proc[[#This Row],[DateOpened]],Proc[[#This Row],[DateClosed]]))-1)</f>
        <v>7</v>
      </c>
      <c r="R10261" s="140" t="s">
        <v>476</v>
      </c>
      <c r="S10261" s="155"/>
      <c r="T10261" s="155"/>
    </row>
    <row r="10262" spans="1:20" hidden="1">
      <c r="A10262" s="156" t="s">
        <v>11874</v>
      </c>
      <c r="B10262" s="155" t="str">
        <f>IFERROR(VLOOKUP(Proc[[#This Row],[App]],Table2[],3,0),"open")</f>
        <v>ok</v>
      </c>
      <c r="C10262" s="156" t="s">
        <v>369</v>
      </c>
      <c r="D10262" t="s">
        <v>12525</v>
      </c>
      <c r="E10262" t="s">
        <v>11699</v>
      </c>
      <c r="F10262" s="155" t="s">
        <v>11699</v>
      </c>
      <c r="G10262" s="156" t="s">
        <v>400</v>
      </c>
      <c r="H10262" s="155" t="str">
        <f>IF(Proc[[#This Row],[type]]="LFF (MDG-F)",MID(Proc[[#This Row],[Obj]],13,10),"")</f>
        <v/>
      </c>
      <c r="I10262" s="156"/>
      <c r="J10262" s="155" t="b">
        <f>Proc[[#This Row],[Requested]]=Proc[[#This Row],[CurrentParent]]</f>
        <v>1</v>
      </c>
      <c r="K10262" s="155" t="str">
        <f>IF(Proc[[#This Row],[Author]]="Marcela Urrego",VLOOKUP(LEFT(Proc[[#This Row],[Requested]],1),Table3[#All],2,0),VLOOKUP(Proc[[#This Row],[Author]],Table4[],2,0))</f>
        <v>HC</v>
      </c>
      <c r="L10262" s="155" t="s">
        <v>7801</v>
      </c>
      <c r="M10262" s="140">
        <v>46106</v>
      </c>
      <c r="N10262" s="140"/>
      <c r="O10262" s="140"/>
      <c r="P10262" s="140" t="str">
        <f ca="1">IF(Proc[[#This Row],[DaysAgeing]]&gt;5,"yep","on track")</f>
        <v>yep</v>
      </c>
      <c r="Q10262" s="2">
        <f ca="1">IF(Proc[[#This Row],[DateClosed]]="",ABS(NETWORKDAYS(Proc[[#This Row],[DateOpened]],TODAY()))-1,ABS(NETWORKDAYS(Proc[[#This Row],[DateOpened]],Proc[[#This Row],[DateClosed]]))-1)</f>
        <v>7</v>
      </c>
      <c r="R10262" s="140" t="s">
        <v>476</v>
      </c>
      <c r="S10262" s="155"/>
      <c r="T10262" s="155"/>
    </row>
    <row r="10263" spans="1:20" hidden="1">
      <c r="A10263" s="156" t="s">
        <v>11874</v>
      </c>
      <c r="B10263" s="155" t="str">
        <f>IFERROR(VLOOKUP(Proc[[#This Row],[App]],Table2[],3,0),"open")</f>
        <v>ok</v>
      </c>
      <c r="C10263" s="156" t="s">
        <v>369</v>
      </c>
      <c r="D10263" t="s">
        <v>12526</v>
      </c>
      <c r="E10263" t="s">
        <v>11699</v>
      </c>
      <c r="F10263" s="155" t="s">
        <v>11699</v>
      </c>
      <c r="G10263" s="156" t="s">
        <v>400</v>
      </c>
      <c r="H10263" s="155" t="str">
        <f>IF(Proc[[#This Row],[type]]="LFF (MDG-F)",MID(Proc[[#This Row],[Obj]],13,10),"")</f>
        <v/>
      </c>
      <c r="I10263" s="156"/>
      <c r="J10263" s="155" t="b">
        <f>Proc[[#This Row],[Requested]]=Proc[[#This Row],[CurrentParent]]</f>
        <v>1</v>
      </c>
      <c r="K10263" s="155" t="str">
        <f>IF(Proc[[#This Row],[Author]]="Marcela Urrego",VLOOKUP(LEFT(Proc[[#This Row],[Requested]],1),Table3[#All],2,0),VLOOKUP(Proc[[#This Row],[Author]],Table4[],2,0))</f>
        <v>HC</v>
      </c>
      <c r="L10263" s="155" t="s">
        <v>7801</v>
      </c>
      <c r="M10263" s="140">
        <v>46106</v>
      </c>
      <c r="N10263" s="140"/>
      <c r="O10263" s="140"/>
      <c r="P10263" s="140" t="str">
        <f ca="1">IF(Proc[[#This Row],[DaysAgeing]]&gt;5,"yep","on track")</f>
        <v>yep</v>
      </c>
      <c r="Q10263" s="2">
        <f ca="1">IF(Proc[[#This Row],[DateClosed]]="",ABS(NETWORKDAYS(Proc[[#This Row],[DateOpened]],TODAY()))-1,ABS(NETWORKDAYS(Proc[[#This Row],[DateOpened]],Proc[[#This Row],[DateClosed]]))-1)</f>
        <v>7</v>
      </c>
      <c r="R10263" s="140" t="s">
        <v>476</v>
      </c>
      <c r="S10263" s="155"/>
      <c r="T10263" s="155"/>
    </row>
    <row r="10264" spans="1:20" hidden="1">
      <c r="A10264" s="156" t="s">
        <v>11874</v>
      </c>
      <c r="B10264" s="155" t="str">
        <f>IFERROR(VLOOKUP(Proc[[#This Row],[App]],Table2[],3,0),"open")</f>
        <v>ok</v>
      </c>
      <c r="C10264" s="156" t="s">
        <v>369</v>
      </c>
      <c r="D10264" t="s">
        <v>12527</v>
      </c>
      <c r="E10264" t="s">
        <v>11699</v>
      </c>
      <c r="F10264" s="155" t="s">
        <v>11699</v>
      </c>
      <c r="G10264" s="156" t="s">
        <v>400</v>
      </c>
      <c r="H10264" s="155" t="str">
        <f>IF(Proc[[#This Row],[type]]="LFF (MDG-F)",MID(Proc[[#This Row],[Obj]],13,10),"")</f>
        <v/>
      </c>
      <c r="I10264" s="156"/>
      <c r="J10264" s="155" t="b">
        <f>Proc[[#This Row],[Requested]]=Proc[[#This Row],[CurrentParent]]</f>
        <v>1</v>
      </c>
      <c r="K10264" s="155" t="str">
        <f>IF(Proc[[#This Row],[Author]]="Marcela Urrego",VLOOKUP(LEFT(Proc[[#This Row],[Requested]],1),Table3[#All],2,0),VLOOKUP(Proc[[#This Row],[Author]],Table4[],2,0))</f>
        <v>HC</v>
      </c>
      <c r="L10264" s="155" t="s">
        <v>7801</v>
      </c>
      <c r="M10264" s="140">
        <v>46106</v>
      </c>
      <c r="N10264" s="140"/>
      <c r="O10264" s="140"/>
      <c r="P10264" s="140" t="str">
        <f ca="1">IF(Proc[[#This Row],[DaysAgeing]]&gt;5,"yep","on track")</f>
        <v>yep</v>
      </c>
      <c r="Q10264" s="2">
        <f ca="1">IF(Proc[[#This Row],[DateClosed]]="",ABS(NETWORKDAYS(Proc[[#This Row],[DateOpened]],TODAY()))-1,ABS(NETWORKDAYS(Proc[[#This Row],[DateOpened]],Proc[[#This Row],[DateClosed]]))-1)</f>
        <v>7</v>
      </c>
      <c r="R10264" s="140" t="s">
        <v>476</v>
      </c>
      <c r="S10264" s="155"/>
      <c r="T10264" s="155"/>
    </row>
    <row r="10265" spans="1:20" hidden="1">
      <c r="A10265" s="156" t="s">
        <v>11874</v>
      </c>
      <c r="B10265" s="155" t="str">
        <f>IFERROR(VLOOKUP(Proc[[#This Row],[App]],Table2[],3,0),"open")</f>
        <v>ok</v>
      </c>
      <c r="C10265" s="156" t="s">
        <v>369</v>
      </c>
      <c r="D10265" t="s">
        <v>12528</v>
      </c>
      <c r="E10265" t="s">
        <v>11699</v>
      </c>
      <c r="F10265" s="155" t="s">
        <v>11699</v>
      </c>
      <c r="G10265" s="156" t="s">
        <v>400</v>
      </c>
      <c r="H10265" s="155" t="str">
        <f>IF(Proc[[#This Row],[type]]="LFF (MDG-F)",MID(Proc[[#This Row],[Obj]],13,10),"")</f>
        <v/>
      </c>
      <c r="I10265" s="156"/>
      <c r="J10265" s="155" t="b">
        <f>Proc[[#This Row],[Requested]]=Proc[[#This Row],[CurrentParent]]</f>
        <v>1</v>
      </c>
      <c r="K10265" s="155" t="str">
        <f>IF(Proc[[#This Row],[Author]]="Marcela Urrego",VLOOKUP(LEFT(Proc[[#This Row],[Requested]],1),Table3[#All],2,0),VLOOKUP(Proc[[#This Row],[Author]],Table4[],2,0))</f>
        <v>HC</v>
      </c>
      <c r="L10265" s="155" t="s">
        <v>7801</v>
      </c>
      <c r="M10265" s="140">
        <v>46106</v>
      </c>
      <c r="N10265" s="140"/>
      <c r="O10265" s="140"/>
      <c r="P10265" s="140" t="str">
        <f ca="1">IF(Proc[[#This Row],[DaysAgeing]]&gt;5,"yep","on track")</f>
        <v>yep</v>
      </c>
      <c r="Q10265" s="2">
        <f ca="1">IF(Proc[[#This Row],[DateClosed]]="",ABS(NETWORKDAYS(Proc[[#This Row],[DateOpened]],TODAY()))-1,ABS(NETWORKDAYS(Proc[[#This Row],[DateOpened]],Proc[[#This Row],[DateClosed]]))-1)</f>
        <v>7</v>
      </c>
      <c r="R10265" s="140" t="s">
        <v>476</v>
      </c>
      <c r="S10265" s="155"/>
      <c r="T10265" s="155"/>
    </row>
    <row r="10266" spans="1:20" hidden="1">
      <c r="A10266" s="156" t="s">
        <v>11874</v>
      </c>
      <c r="B10266" s="155" t="str">
        <f>IFERROR(VLOOKUP(Proc[[#This Row],[App]],Table2[],3,0),"open")</f>
        <v>ok</v>
      </c>
      <c r="C10266" s="156" t="s">
        <v>369</v>
      </c>
      <c r="D10266" t="s">
        <v>12529</v>
      </c>
      <c r="E10266" t="s">
        <v>11699</v>
      </c>
      <c r="F10266" s="155" t="s">
        <v>11699</v>
      </c>
      <c r="G10266" s="156" t="s">
        <v>400</v>
      </c>
      <c r="H10266" s="155" t="str">
        <f>IF(Proc[[#This Row],[type]]="LFF (MDG-F)",MID(Proc[[#This Row],[Obj]],13,10),"")</f>
        <v/>
      </c>
      <c r="I10266" s="156"/>
      <c r="J10266" s="155" t="b">
        <f>Proc[[#This Row],[Requested]]=Proc[[#This Row],[CurrentParent]]</f>
        <v>1</v>
      </c>
      <c r="K10266" s="155" t="str">
        <f>IF(Proc[[#This Row],[Author]]="Marcela Urrego",VLOOKUP(LEFT(Proc[[#This Row],[Requested]],1),Table3[#All],2,0),VLOOKUP(Proc[[#This Row],[Author]],Table4[],2,0))</f>
        <v>HC</v>
      </c>
      <c r="L10266" s="155" t="s">
        <v>7801</v>
      </c>
      <c r="M10266" s="140">
        <v>46106</v>
      </c>
      <c r="N10266" s="140"/>
      <c r="O10266" s="140"/>
      <c r="P10266" s="140" t="str">
        <f ca="1">IF(Proc[[#This Row],[DaysAgeing]]&gt;5,"yep","on track")</f>
        <v>yep</v>
      </c>
      <c r="Q10266" s="2">
        <f ca="1">IF(Proc[[#This Row],[DateClosed]]="",ABS(NETWORKDAYS(Proc[[#This Row],[DateOpened]],TODAY()))-1,ABS(NETWORKDAYS(Proc[[#This Row],[DateOpened]],Proc[[#This Row],[DateClosed]]))-1)</f>
        <v>7</v>
      </c>
      <c r="R10266" s="140" t="s">
        <v>476</v>
      </c>
      <c r="S10266" s="155"/>
      <c r="T10266" s="155"/>
    </row>
    <row r="10267" spans="1:20" hidden="1">
      <c r="A10267" s="156" t="s">
        <v>11874</v>
      </c>
      <c r="B10267" s="155" t="str">
        <f>IFERROR(VLOOKUP(Proc[[#This Row],[App]],Table2[],3,0),"open")</f>
        <v>ok</v>
      </c>
      <c r="C10267" s="156" t="s">
        <v>369</v>
      </c>
      <c r="D10267" t="s">
        <v>12530</v>
      </c>
      <c r="E10267" t="s">
        <v>11699</v>
      </c>
      <c r="F10267" s="155" t="s">
        <v>11699</v>
      </c>
      <c r="G10267" s="156" t="s">
        <v>400</v>
      </c>
      <c r="H10267" s="155" t="str">
        <f>IF(Proc[[#This Row],[type]]="LFF (MDG-F)",MID(Proc[[#This Row],[Obj]],13,10),"")</f>
        <v/>
      </c>
      <c r="I10267" s="156"/>
      <c r="J10267" s="155" t="b">
        <f>Proc[[#This Row],[Requested]]=Proc[[#This Row],[CurrentParent]]</f>
        <v>1</v>
      </c>
      <c r="K10267" s="155" t="str">
        <f>IF(Proc[[#This Row],[Author]]="Marcela Urrego",VLOOKUP(LEFT(Proc[[#This Row],[Requested]],1),Table3[#All],2,0),VLOOKUP(Proc[[#This Row],[Author]],Table4[],2,0))</f>
        <v>HC</v>
      </c>
      <c r="L10267" s="155" t="s">
        <v>7801</v>
      </c>
      <c r="M10267" s="140">
        <v>46106</v>
      </c>
      <c r="N10267" s="140"/>
      <c r="O10267" s="140"/>
      <c r="P10267" s="140" t="str">
        <f ca="1">IF(Proc[[#This Row],[DaysAgeing]]&gt;5,"yep","on track")</f>
        <v>yep</v>
      </c>
      <c r="Q10267" s="2">
        <f ca="1">IF(Proc[[#This Row],[DateClosed]]="",ABS(NETWORKDAYS(Proc[[#This Row],[DateOpened]],TODAY()))-1,ABS(NETWORKDAYS(Proc[[#This Row],[DateOpened]],Proc[[#This Row],[DateClosed]]))-1)</f>
        <v>7</v>
      </c>
      <c r="R10267" s="140" t="s">
        <v>476</v>
      </c>
      <c r="S10267" s="155"/>
      <c r="T10267" s="155"/>
    </row>
    <row r="10268" spans="1:20" hidden="1">
      <c r="A10268" s="156" t="s">
        <v>11874</v>
      </c>
      <c r="B10268" s="155" t="str">
        <f>IFERROR(VLOOKUP(Proc[[#This Row],[App]],Table2[],3,0),"open")</f>
        <v>ok</v>
      </c>
      <c r="C10268" s="156" t="s">
        <v>369</v>
      </c>
      <c r="D10268" t="s">
        <v>12531</v>
      </c>
      <c r="E10268" t="s">
        <v>11699</v>
      </c>
      <c r="F10268" s="155" t="s">
        <v>11699</v>
      </c>
      <c r="G10268" s="156" t="s">
        <v>400</v>
      </c>
      <c r="H10268" s="155" t="str">
        <f>IF(Proc[[#This Row],[type]]="LFF (MDG-F)",MID(Proc[[#This Row],[Obj]],13,10),"")</f>
        <v/>
      </c>
      <c r="I10268" s="156"/>
      <c r="J10268" s="155" t="b">
        <f>Proc[[#This Row],[Requested]]=Proc[[#This Row],[CurrentParent]]</f>
        <v>1</v>
      </c>
      <c r="K10268" s="155" t="str">
        <f>IF(Proc[[#This Row],[Author]]="Marcela Urrego",VLOOKUP(LEFT(Proc[[#This Row],[Requested]],1),Table3[#All],2,0),VLOOKUP(Proc[[#This Row],[Author]],Table4[],2,0))</f>
        <v>HC</v>
      </c>
      <c r="L10268" s="155" t="s">
        <v>7801</v>
      </c>
      <c r="M10268" s="140">
        <v>46106</v>
      </c>
      <c r="N10268" s="140"/>
      <c r="O10268" s="140"/>
      <c r="P10268" s="140" t="str">
        <f ca="1">IF(Proc[[#This Row],[DaysAgeing]]&gt;5,"yep","on track")</f>
        <v>yep</v>
      </c>
      <c r="Q10268" s="2">
        <f ca="1">IF(Proc[[#This Row],[DateClosed]]="",ABS(NETWORKDAYS(Proc[[#This Row],[DateOpened]],TODAY()))-1,ABS(NETWORKDAYS(Proc[[#This Row],[DateOpened]],Proc[[#This Row],[DateClosed]]))-1)</f>
        <v>7</v>
      </c>
      <c r="R10268" s="140" t="s">
        <v>476</v>
      </c>
      <c r="S10268" s="155"/>
      <c r="T10268" s="155"/>
    </row>
    <row r="10269" spans="1:20" hidden="1">
      <c r="A10269" s="156" t="s">
        <v>11874</v>
      </c>
      <c r="B10269" s="155" t="str">
        <f>IFERROR(VLOOKUP(Proc[[#This Row],[App]],Table2[],3,0),"open")</f>
        <v>ok</v>
      </c>
      <c r="C10269" s="156" t="s">
        <v>369</v>
      </c>
      <c r="D10269" t="s">
        <v>12532</v>
      </c>
      <c r="E10269" t="s">
        <v>11699</v>
      </c>
      <c r="F10269" s="155" t="s">
        <v>11699</v>
      </c>
      <c r="G10269" s="156" t="s">
        <v>400</v>
      </c>
      <c r="H10269" s="155" t="str">
        <f>IF(Proc[[#This Row],[type]]="LFF (MDG-F)",MID(Proc[[#This Row],[Obj]],13,10),"")</f>
        <v/>
      </c>
      <c r="I10269" s="156"/>
      <c r="J10269" s="155" t="b">
        <f>Proc[[#This Row],[Requested]]=Proc[[#This Row],[CurrentParent]]</f>
        <v>1</v>
      </c>
      <c r="K10269" s="155" t="str">
        <f>IF(Proc[[#This Row],[Author]]="Marcela Urrego",VLOOKUP(LEFT(Proc[[#This Row],[Requested]],1),Table3[#All],2,0),VLOOKUP(Proc[[#This Row],[Author]],Table4[],2,0))</f>
        <v>HC</v>
      </c>
      <c r="L10269" s="155" t="s">
        <v>7801</v>
      </c>
      <c r="M10269" s="140">
        <v>46106</v>
      </c>
      <c r="N10269" s="140"/>
      <c r="O10269" s="140"/>
      <c r="P10269" s="140" t="str">
        <f ca="1">IF(Proc[[#This Row],[DaysAgeing]]&gt;5,"yep","on track")</f>
        <v>yep</v>
      </c>
      <c r="Q10269" s="2">
        <f ca="1">IF(Proc[[#This Row],[DateClosed]]="",ABS(NETWORKDAYS(Proc[[#This Row],[DateOpened]],TODAY()))-1,ABS(NETWORKDAYS(Proc[[#This Row],[DateOpened]],Proc[[#This Row],[DateClosed]]))-1)</f>
        <v>7</v>
      </c>
      <c r="R10269" s="140" t="s">
        <v>476</v>
      </c>
      <c r="S10269" s="155"/>
      <c r="T10269" s="155"/>
    </row>
    <row r="10270" spans="1:20" hidden="1">
      <c r="A10270" s="156" t="s">
        <v>11874</v>
      </c>
      <c r="B10270" s="155" t="str">
        <f>IFERROR(VLOOKUP(Proc[[#This Row],[App]],Table2[],3,0),"open")</f>
        <v>ok</v>
      </c>
      <c r="C10270" s="156" t="s">
        <v>369</v>
      </c>
      <c r="D10270" t="s">
        <v>12533</v>
      </c>
      <c r="E10270" t="s">
        <v>11699</v>
      </c>
      <c r="F10270" s="155" t="s">
        <v>11699</v>
      </c>
      <c r="G10270" s="156" t="s">
        <v>400</v>
      </c>
      <c r="H10270" s="155" t="str">
        <f>IF(Proc[[#This Row],[type]]="LFF (MDG-F)",MID(Proc[[#This Row],[Obj]],13,10),"")</f>
        <v/>
      </c>
      <c r="I10270" s="156"/>
      <c r="J10270" s="155" t="b">
        <f>Proc[[#This Row],[Requested]]=Proc[[#This Row],[CurrentParent]]</f>
        <v>1</v>
      </c>
      <c r="K10270" s="155" t="str">
        <f>IF(Proc[[#This Row],[Author]]="Marcela Urrego",VLOOKUP(LEFT(Proc[[#This Row],[Requested]],1),Table3[#All],2,0),VLOOKUP(Proc[[#This Row],[Author]],Table4[],2,0))</f>
        <v>HC</v>
      </c>
      <c r="L10270" s="155" t="s">
        <v>7801</v>
      </c>
      <c r="M10270" s="140">
        <v>46106</v>
      </c>
      <c r="N10270" s="140"/>
      <c r="O10270" s="140"/>
      <c r="P10270" s="140" t="str">
        <f ca="1">IF(Proc[[#This Row],[DaysAgeing]]&gt;5,"yep","on track")</f>
        <v>yep</v>
      </c>
      <c r="Q10270" s="2">
        <f ca="1">IF(Proc[[#This Row],[DateClosed]]="",ABS(NETWORKDAYS(Proc[[#This Row],[DateOpened]],TODAY()))-1,ABS(NETWORKDAYS(Proc[[#This Row],[DateOpened]],Proc[[#This Row],[DateClosed]]))-1)</f>
        <v>7</v>
      </c>
      <c r="R10270" s="140" t="s">
        <v>476</v>
      </c>
      <c r="S10270" s="155"/>
      <c r="T10270" s="155"/>
    </row>
    <row r="10271" spans="1:20" hidden="1">
      <c r="A10271" s="156" t="s">
        <v>11874</v>
      </c>
      <c r="B10271" s="155" t="str">
        <f>IFERROR(VLOOKUP(Proc[[#This Row],[App]],Table2[],3,0),"open")</f>
        <v>ok</v>
      </c>
      <c r="C10271" s="156" t="s">
        <v>369</v>
      </c>
      <c r="D10271" t="s">
        <v>12534</v>
      </c>
      <c r="E10271" t="s">
        <v>11699</v>
      </c>
      <c r="F10271" s="155" t="s">
        <v>11699</v>
      </c>
      <c r="G10271" s="156" t="s">
        <v>400</v>
      </c>
      <c r="H10271" s="155" t="str">
        <f>IF(Proc[[#This Row],[type]]="LFF (MDG-F)",MID(Proc[[#This Row],[Obj]],13,10),"")</f>
        <v/>
      </c>
      <c r="I10271" s="156"/>
      <c r="J10271" s="155" t="b">
        <f>Proc[[#This Row],[Requested]]=Proc[[#This Row],[CurrentParent]]</f>
        <v>1</v>
      </c>
      <c r="K10271" s="155" t="str">
        <f>IF(Proc[[#This Row],[Author]]="Marcela Urrego",VLOOKUP(LEFT(Proc[[#This Row],[Requested]],1),Table3[#All],2,0),VLOOKUP(Proc[[#This Row],[Author]],Table4[],2,0))</f>
        <v>HC</v>
      </c>
      <c r="L10271" s="155" t="s">
        <v>7801</v>
      </c>
      <c r="M10271" s="140">
        <v>46106</v>
      </c>
      <c r="N10271" s="140"/>
      <c r="O10271" s="140"/>
      <c r="P10271" s="140" t="str">
        <f ca="1">IF(Proc[[#This Row],[DaysAgeing]]&gt;5,"yep","on track")</f>
        <v>yep</v>
      </c>
      <c r="Q10271" s="2">
        <f ca="1">IF(Proc[[#This Row],[DateClosed]]="",ABS(NETWORKDAYS(Proc[[#This Row],[DateOpened]],TODAY()))-1,ABS(NETWORKDAYS(Proc[[#This Row],[DateOpened]],Proc[[#This Row],[DateClosed]]))-1)</f>
        <v>7</v>
      </c>
      <c r="R10271" s="140" t="s">
        <v>476</v>
      </c>
      <c r="S10271" s="155"/>
      <c r="T10271" s="155"/>
    </row>
    <row r="10272" spans="1:20" hidden="1">
      <c r="A10272" s="156" t="s">
        <v>11874</v>
      </c>
      <c r="B10272" s="155" t="str">
        <f>IFERROR(VLOOKUP(Proc[[#This Row],[App]],Table2[],3,0),"open")</f>
        <v>ok</v>
      </c>
      <c r="C10272" s="156" t="s">
        <v>369</v>
      </c>
      <c r="D10272" t="s">
        <v>12535</v>
      </c>
      <c r="E10272" t="s">
        <v>11699</v>
      </c>
      <c r="F10272" s="155" t="s">
        <v>11699</v>
      </c>
      <c r="G10272" s="156" t="s">
        <v>400</v>
      </c>
      <c r="H10272" s="155" t="str">
        <f>IF(Proc[[#This Row],[type]]="LFF (MDG-F)",MID(Proc[[#This Row],[Obj]],13,10),"")</f>
        <v/>
      </c>
      <c r="I10272" s="156"/>
      <c r="J10272" s="155" t="b">
        <f>Proc[[#This Row],[Requested]]=Proc[[#This Row],[CurrentParent]]</f>
        <v>1</v>
      </c>
      <c r="K10272" s="155" t="str">
        <f>IF(Proc[[#This Row],[Author]]="Marcela Urrego",VLOOKUP(LEFT(Proc[[#This Row],[Requested]],1),Table3[#All],2,0),VLOOKUP(Proc[[#This Row],[Author]],Table4[],2,0))</f>
        <v>HC</v>
      </c>
      <c r="L10272" s="155" t="s">
        <v>7801</v>
      </c>
      <c r="M10272" s="140">
        <v>46106</v>
      </c>
      <c r="N10272" s="140"/>
      <c r="O10272" s="140"/>
      <c r="P10272" s="140" t="str">
        <f ca="1">IF(Proc[[#This Row],[DaysAgeing]]&gt;5,"yep","on track")</f>
        <v>yep</v>
      </c>
      <c r="Q10272" s="2">
        <f ca="1">IF(Proc[[#This Row],[DateClosed]]="",ABS(NETWORKDAYS(Proc[[#This Row],[DateOpened]],TODAY()))-1,ABS(NETWORKDAYS(Proc[[#This Row],[DateOpened]],Proc[[#This Row],[DateClosed]]))-1)</f>
        <v>7</v>
      </c>
      <c r="R10272" s="140" t="s">
        <v>476</v>
      </c>
      <c r="S10272" s="155"/>
      <c r="T10272" s="155"/>
    </row>
    <row r="10273" spans="1:20" hidden="1">
      <c r="A10273" s="156" t="s">
        <v>11874</v>
      </c>
      <c r="B10273" s="155" t="str">
        <f>IFERROR(VLOOKUP(Proc[[#This Row],[App]],Table2[],3,0),"open")</f>
        <v>ok</v>
      </c>
      <c r="C10273" s="156" t="s">
        <v>369</v>
      </c>
      <c r="D10273" t="s">
        <v>12536</v>
      </c>
      <c r="E10273" t="s">
        <v>11699</v>
      </c>
      <c r="F10273" s="155" t="s">
        <v>11699</v>
      </c>
      <c r="G10273" s="156" t="s">
        <v>400</v>
      </c>
      <c r="H10273" s="155" t="str">
        <f>IF(Proc[[#This Row],[type]]="LFF (MDG-F)",MID(Proc[[#This Row],[Obj]],13,10),"")</f>
        <v/>
      </c>
      <c r="I10273" s="156"/>
      <c r="J10273" s="155" t="b">
        <f>Proc[[#This Row],[Requested]]=Proc[[#This Row],[CurrentParent]]</f>
        <v>1</v>
      </c>
      <c r="K10273" s="155" t="str">
        <f>IF(Proc[[#This Row],[Author]]="Marcela Urrego",VLOOKUP(LEFT(Proc[[#This Row],[Requested]],1),Table3[#All],2,0),VLOOKUP(Proc[[#This Row],[Author]],Table4[],2,0))</f>
        <v>HC</v>
      </c>
      <c r="L10273" s="155" t="s">
        <v>7801</v>
      </c>
      <c r="M10273" s="140">
        <v>46106</v>
      </c>
      <c r="N10273" s="140"/>
      <c r="O10273" s="140"/>
      <c r="P10273" s="140" t="str">
        <f ca="1">IF(Proc[[#This Row],[DaysAgeing]]&gt;5,"yep","on track")</f>
        <v>yep</v>
      </c>
      <c r="Q10273" s="2">
        <f ca="1">IF(Proc[[#This Row],[DateClosed]]="",ABS(NETWORKDAYS(Proc[[#This Row],[DateOpened]],TODAY()))-1,ABS(NETWORKDAYS(Proc[[#This Row],[DateOpened]],Proc[[#This Row],[DateClosed]]))-1)</f>
        <v>7</v>
      </c>
      <c r="R10273" s="140" t="s">
        <v>476</v>
      </c>
      <c r="S10273" s="155"/>
      <c r="T10273" s="155"/>
    </row>
    <row r="10274" spans="1:20" hidden="1">
      <c r="A10274" s="156" t="s">
        <v>11874</v>
      </c>
      <c r="B10274" s="155" t="str">
        <f>IFERROR(VLOOKUP(Proc[[#This Row],[App]],Table2[],3,0),"open")</f>
        <v>ok</v>
      </c>
      <c r="C10274" s="156" t="s">
        <v>369</v>
      </c>
      <c r="D10274" t="s">
        <v>12537</v>
      </c>
      <c r="E10274" t="s">
        <v>11699</v>
      </c>
      <c r="F10274" s="155" t="s">
        <v>11699</v>
      </c>
      <c r="G10274" s="156" t="s">
        <v>400</v>
      </c>
      <c r="H10274" s="155" t="str">
        <f>IF(Proc[[#This Row],[type]]="LFF (MDG-F)",MID(Proc[[#This Row],[Obj]],13,10),"")</f>
        <v/>
      </c>
      <c r="I10274" s="156"/>
      <c r="J10274" s="155" t="b">
        <f>Proc[[#This Row],[Requested]]=Proc[[#This Row],[CurrentParent]]</f>
        <v>1</v>
      </c>
      <c r="K10274" s="155" t="str">
        <f>IF(Proc[[#This Row],[Author]]="Marcela Urrego",VLOOKUP(LEFT(Proc[[#This Row],[Requested]],1),Table3[#All],2,0),VLOOKUP(Proc[[#This Row],[Author]],Table4[],2,0))</f>
        <v>HC</v>
      </c>
      <c r="L10274" s="155" t="s">
        <v>7801</v>
      </c>
      <c r="M10274" s="140">
        <v>46106</v>
      </c>
      <c r="N10274" s="140"/>
      <c r="O10274" s="140"/>
      <c r="P10274" s="140" t="str">
        <f ca="1">IF(Proc[[#This Row],[DaysAgeing]]&gt;5,"yep","on track")</f>
        <v>yep</v>
      </c>
      <c r="Q10274" s="2">
        <f ca="1">IF(Proc[[#This Row],[DateClosed]]="",ABS(NETWORKDAYS(Proc[[#This Row],[DateOpened]],TODAY()))-1,ABS(NETWORKDAYS(Proc[[#This Row],[DateOpened]],Proc[[#This Row],[DateClosed]]))-1)</f>
        <v>7</v>
      </c>
      <c r="R10274" s="140" t="s">
        <v>476</v>
      </c>
      <c r="S10274" s="155"/>
      <c r="T10274" s="155"/>
    </row>
    <row r="10275" spans="1:20" hidden="1">
      <c r="A10275" s="156" t="s">
        <v>11874</v>
      </c>
      <c r="B10275" s="155" t="str">
        <f>IFERROR(VLOOKUP(Proc[[#This Row],[App]],Table2[],3,0),"open")</f>
        <v>ok</v>
      </c>
      <c r="C10275" s="156" t="s">
        <v>369</v>
      </c>
      <c r="D10275" t="s">
        <v>12538</v>
      </c>
      <c r="E10275" t="s">
        <v>11699</v>
      </c>
      <c r="F10275" s="155" t="s">
        <v>11699</v>
      </c>
      <c r="G10275" s="156" t="s">
        <v>400</v>
      </c>
      <c r="H10275" s="155" t="str">
        <f>IF(Proc[[#This Row],[type]]="LFF (MDG-F)",MID(Proc[[#This Row],[Obj]],13,10),"")</f>
        <v/>
      </c>
      <c r="I10275" s="156"/>
      <c r="J10275" s="155" t="b">
        <f>Proc[[#This Row],[Requested]]=Proc[[#This Row],[CurrentParent]]</f>
        <v>1</v>
      </c>
      <c r="K10275" s="155" t="str">
        <f>IF(Proc[[#This Row],[Author]]="Marcela Urrego",VLOOKUP(LEFT(Proc[[#This Row],[Requested]],1),Table3[#All],2,0),VLOOKUP(Proc[[#This Row],[Author]],Table4[],2,0))</f>
        <v>HC</v>
      </c>
      <c r="L10275" s="155" t="s">
        <v>7801</v>
      </c>
      <c r="M10275" s="140">
        <v>46106</v>
      </c>
      <c r="N10275" s="140"/>
      <c r="O10275" s="140"/>
      <c r="P10275" s="140" t="str">
        <f ca="1">IF(Proc[[#This Row],[DaysAgeing]]&gt;5,"yep","on track")</f>
        <v>yep</v>
      </c>
      <c r="Q10275" s="2">
        <f ca="1">IF(Proc[[#This Row],[DateClosed]]="",ABS(NETWORKDAYS(Proc[[#This Row],[DateOpened]],TODAY()))-1,ABS(NETWORKDAYS(Proc[[#This Row],[DateOpened]],Proc[[#This Row],[DateClosed]]))-1)</f>
        <v>7</v>
      </c>
      <c r="R10275" s="140" t="s">
        <v>476</v>
      </c>
      <c r="S10275" s="155"/>
      <c r="T10275" s="155"/>
    </row>
    <row r="10276" spans="1:20" hidden="1">
      <c r="A10276" s="156" t="s">
        <v>11874</v>
      </c>
      <c r="B10276" s="155" t="str">
        <f>IFERROR(VLOOKUP(Proc[[#This Row],[App]],Table2[],3,0),"open")</f>
        <v>ok</v>
      </c>
      <c r="C10276" s="156" t="s">
        <v>369</v>
      </c>
      <c r="D10276" t="s">
        <v>12539</v>
      </c>
      <c r="E10276" t="s">
        <v>11699</v>
      </c>
      <c r="F10276" s="155" t="s">
        <v>11699</v>
      </c>
      <c r="G10276" s="156" t="s">
        <v>400</v>
      </c>
      <c r="H10276" s="155" t="str">
        <f>IF(Proc[[#This Row],[type]]="LFF (MDG-F)",MID(Proc[[#This Row],[Obj]],13,10),"")</f>
        <v/>
      </c>
      <c r="I10276" s="156"/>
      <c r="J10276" s="155" t="b">
        <f>Proc[[#This Row],[Requested]]=Proc[[#This Row],[CurrentParent]]</f>
        <v>1</v>
      </c>
      <c r="K10276" s="155" t="str">
        <f>IF(Proc[[#This Row],[Author]]="Marcela Urrego",VLOOKUP(LEFT(Proc[[#This Row],[Requested]],1),Table3[#All],2,0),VLOOKUP(Proc[[#This Row],[Author]],Table4[],2,0))</f>
        <v>HC</v>
      </c>
      <c r="L10276" s="155" t="s">
        <v>7801</v>
      </c>
      <c r="M10276" s="140">
        <v>46106</v>
      </c>
      <c r="N10276" s="140"/>
      <c r="O10276" s="140"/>
      <c r="P10276" s="140" t="str">
        <f ca="1">IF(Proc[[#This Row],[DaysAgeing]]&gt;5,"yep","on track")</f>
        <v>yep</v>
      </c>
      <c r="Q10276" s="2">
        <f ca="1">IF(Proc[[#This Row],[DateClosed]]="",ABS(NETWORKDAYS(Proc[[#This Row],[DateOpened]],TODAY()))-1,ABS(NETWORKDAYS(Proc[[#This Row],[DateOpened]],Proc[[#This Row],[DateClosed]]))-1)</f>
        <v>7</v>
      </c>
      <c r="R10276" s="140" t="s">
        <v>476</v>
      </c>
      <c r="S10276" s="155"/>
      <c r="T10276" s="155"/>
    </row>
    <row r="10277" spans="1:20" hidden="1">
      <c r="A10277" s="156" t="s">
        <v>11874</v>
      </c>
      <c r="B10277" s="155" t="str">
        <f>IFERROR(VLOOKUP(Proc[[#This Row],[App]],Table2[],3,0),"open")</f>
        <v>ok</v>
      </c>
      <c r="C10277" s="156" t="s">
        <v>369</v>
      </c>
      <c r="D10277" t="s">
        <v>12540</v>
      </c>
      <c r="E10277" t="s">
        <v>11699</v>
      </c>
      <c r="F10277" s="155" t="s">
        <v>11699</v>
      </c>
      <c r="G10277" s="156" t="s">
        <v>400</v>
      </c>
      <c r="H10277" s="155" t="str">
        <f>IF(Proc[[#This Row],[type]]="LFF (MDG-F)",MID(Proc[[#This Row],[Obj]],13,10),"")</f>
        <v/>
      </c>
      <c r="I10277" s="156"/>
      <c r="J10277" s="155" t="b">
        <f>Proc[[#This Row],[Requested]]=Proc[[#This Row],[CurrentParent]]</f>
        <v>1</v>
      </c>
      <c r="K10277" s="155" t="str">
        <f>IF(Proc[[#This Row],[Author]]="Marcela Urrego",VLOOKUP(LEFT(Proc[[#This Row],[Requested]],1),Table3[#All],2,0),VLOOKUP(Proc[[#This Row],[Author]],Table4[],2,0))</f>
        <v>HC</v>
      </c>
      <c r="L10277" s="155" t="s">
        <v>7801</v>
      </c>
      <c r="M10277" s="140">
        <v>46106</v>
      </c>
      <c r="N10277" s="140"/>
      <c r="O10277" s="140"/>
      <c r="P10277" s="140" t="str">
        <f ca="1">IF(Proc[[#This Row],[DaysAgeing]]&gt;5,"yep","on track")</f>
        <v>yep</v>
      </c>
      <c r="Q10277" s="2">
        <f ca="1">IF(Proc[[#This Row],[DateClosed]]="",ABS(NETWORKDAYS(Proc[[#This Row],[DateOpened]],TODAY()))-1,ABS(NETWORKDAYS(Proc[[#This Row],[DateOpened]],Proc[[#This Row],[DateClosed]]))-1)</f>
        <v>7</v>
      </c>
      <c r="R10277" s="140" t="s">
        <v>476</v>
      </c>
      <c r="S10277" s="155"/>
      <c r="T10277" s="155"/>
    </row>
    <row r="10278" spans="1:20" hidden="1">
      <c r="A10278" s="156" t="s">
        <v>11874</v>
      </c>
      <c r="B10278" s="155" t="str">
        <f>IFERROR(VLOOKUP(Proc[[#This Row],[App]],Table2[],3,0),"open")</f>
        <v>ok</v>
      </c>
      <c r="C10278" s="156" t="s">
        <v>369</v>
      </c>
      <c r="D10278" t="s">
        <v>12541</v>
      </c>
      <c r="E10278" t="s">
        <v>11699</v>
      </c>
      <c r="F10278" s="155" t="s">
        <v>11699</v>
      </c>
      <c r="G10278" s="156" t="s">
        <v>400</v>
      </c>
      <c r="H10278" s="155" t="str">
        <f>IF(Proc[[#This Row],[type]]="LFF (MDG-F)",MID(Proc[[#This Row],[Obj]],13,10),"")</f>
        <v/>
      </c>
      <c r="I10278" s="156"/>
      <c r="J10278" s="155" t="b">
        <f>Proc[[#This Row],[Requested]]=Proc[[#This Row],[CurrentParent]]</f>
        <v>1</v>
      </c>
      <c r="K10278" s="155" t="str">
        <f>IF(Proc[[#This Row],[Author]]="Marcela Urrego",VLOOKUP(LEFT(Proc[[#This Row],[Requested]],1),Table3[#All],2,0),VLOOKUP(Proc[[#This Row],[Author]],Table4[],2,0))</f>
        <v>HC</v>
      </c>
      <c r="L10278" s="155" t="s">
        <v>7801</v>
      </c>
      <c r="M10278" s="140">
        <v>46106</v>
      </c>
      <c r="N10278" s="140"/>
      <c r="O10278" s="140"/>
      <c r="P10278" s="140" t="str">
        <f ca="1">IF(Proc[[#This Row],[DaysAgeing]]&gt;5,"yep","on track")</f>
        <v>yep</v>
      </c>
      <c r="Q10278" s="2">
        <f ca="1">IF(Proc[[#This Row],[DateClosed]]="",ABS(NETWORKDAYS(Proc[[#This Row],[DateOpened]],TODAY()))-1,ABS(NETWORKDAYS(Proc[[#This Row],[DateOpened]],Proc[[#This Row],[DateClosed]]))-1)</f>
        <v>7</v>
      </c>
      <c r="R10278" s="140" t="s">
        <v>476</v>
      </c>
      <c r="S10278" s="155"/>
      <c r="T10278" s="155"/>
    </row>
    <row r="10279" spans="1:20" hidden="1">
      <c r="A10279" s="156" t="s">
        <v>11874</v>
      </c>
      <c r="B10279" s="155" t="str">
        <f>IFERROR(VLOOKUP(Proc[[#This Row],[App]],Table2[],3,0),"open")</f>
        <v>ok</v>
      </c>
      <c r="C10279" s="156" t="s">
        <v>369</v>
      </c>
      <c r="D10279" t="s">
        <v>12542</v>
      </c>
      <c r="E10279" t="s">
        <v>11699</v>
      </c>
      <c r="F10279" s="155" t="s">
        <v>11699</v>
      </c>
      <c r="G10279" s="156" t="s">
        <v>400</v>
      </c>
      <c r="H10279" s="155" t="str">
        <f>IF(Proc[[#This Row],[type]]="LFF (MDG-F)",MID(Proc[[#This Row],[Obj]],13,10),"")</f>
        <v/>
      </c>
      <c r="I10279" s="156"/>
      <c r="J10279" s="155" t="b">
        <f>Proc[[#This Row],[Requested]]=Proc[[#This Row],[CurrentParent]]</f>
        <v>1</v>
      </c>
      <c r="K10279" s="155" t="str">
        <f>IF(Proc[[#This Row],[Author]]="Marcela Urrego",VLOOKUP(LEFT(Proc[[#This Row],[Requested]],1),Table3[#All],2,0),VLOOKUP(Proc[[#This Row],[Author]],Table4[],2,0))</f>
        <v>HC</v>
      </c>
      <c r="L10279" s="155" t="s">
        <v>7801</v>
      </c>
      <c r="M10279" s="140">
        <v>46106</v>
      </c>
      <c r="N10279" s="140"/>
      <c r="O10279" s="140"/>
      <c r="P10279" s="140" t="str">
        <f ca="1">IF(Proc[[#This Row],[DaysAgeing]]&gt;5,"yep","on track")</f>
        <v>yep</v>
      </c>
      <c r="Q10279" s="2">
        <f ca="1">IF(Proc[[#This Row],[DateClosed]]="",ABS(NETWORKDAYS(Proc[[#This Row],[DateOpened]],TODAY()))-1,ABS(NETWORKDAYS(Proc[[#This Row],[DateOpened]],Proc[[#This Row],[DateClosed]]))-1)</f>
        <v>7</v>
      </c>
      <c r="R10279" s="140" t="s">
        <v>476</v>
      </c>
      <c r="S10279" s="155"/>
      <c r="T10279" s="155"/>
    </row>
    <row r="10280" spans="1:20" hidden="1">
      <c r="A10280" s="156" t="s">
        <v>11874</v>
      </c>
      <c r="B10280" s="155" t="str">
        <f>IFERROR(VLOOKUP(Proc[[#This Row],[App]],Table2[],3,0),"open")</f>
        <v>ok</v>
      </c>
      <c r="C10280" s="156" t="s">
        <v>369</v>
      </c>
      <c r="D10280" t="s">
        <v>12543</v>
      </c>
      <c r="E10280" t="s">
        <v>11699</v>
      </c>
      <c r="F10280" s="155" t="s">
        <v>11699</v>
      </c>
      <c r="G10280" s="156" t="s">
        <v>400</v>
      </c>
      <c r="H10280" s="155" t="str">
        <f>IF(Proc[[#This Row],[type]]="LFF (MDG-F)",MID(Proc[[#This Row],[Obj]],13,10),"")</f>
        <v/>
      </c>
      <c r="I10280" s="156"/>
      <c r="J10280" s="155" t="b">
        <f>Proc[[#This Row],[Requested]]=Proc[[#This Row],[CurrentParent]]</f>
        <v>1</v>
      </c>
      <c r="K10280" s="155" t="str">
        <f>IF(Proc[[#This Row],[Author]]="Marcela Urrego",VLOOKUP(LEFT(Proc[[#This Row],[Requested]],1),Table3[#All],2,0),VLOOKUP(Proc[[#This Row],[Author]],Table4[],2,0))</f>
        <v>HC</v>
      </c>
      <c r="L10280" s="155" t="s">
        <v>7801</v>
      </c>
      <c r="M10280" s="140">
        <v>46106</v>
      </c>
      <c r="N10280" s="140"/>
      <c r="O10280" s="140"/>
      <c r="P10280" s="140" t="str">
        <f ca="1">IF(Proc[[#This Row],[DaysAgeing]]&gt;5,"yep","on track")</f>
        <v>yep</v>
      </c>
      <c r="Q10280" s="2">
        <f ca="1">IF(Proc[[#This Row],[DateClosed]]="",ABS(NETWORKDAYS(Proc[[#This Row],[DateOpened]],TODAY()))-1,ABS(NETWORKDAYS(Proc[[#This Row],[DateOpened]],Proc[[#This Row],[DateClosed]]))-1)</f>
        <v>7</v>
      </c>
      <c r="R10280" s="140" t="s">
        <v>476</v>
      </c>
      <c r="S10280" s="155"/>
      <c r="T10280" s="155"/>
    </row>
    <row r="10281" spans="1:20" hidden="1">
      <c r="A10281" s="156" t="s">
        <v>11874</v>
      </c>
      <c r="B10281" s="155" t="str">
        <f>IFERROR(VLOOKUP(Proc[[#This Row],[App]],Table2[],3,0),"open")</f>
        <v>ok</v>
      </c>
      <c r="C10281" s="156" t="s">
        <v>369</v>
      </c>
      <c r="D10281" t="s">
        <v>12544</v>
      </c>
      <c r="E10281" t="s">
        <v>11699</v>
      </c>
      <c r="F10281" s="155" t="s">
        <v>11699</v>
      </c>
      <c r="G10281" s="156" t="s">
        <v>400</v>
      </c>
      <c r="H10281" s="155" t="str">
        <f>IF(Proc[[#This Row],[type]]="LFF (MDG-F)",MID(Proc[[#This Row],[Obj]],13,10),"")</f>
        <v/>
      </c>
      <c r="I10281" s="156"/>
      <c r="J10281" s="155" t="b">
        <f>Proc[[#This Row],[Requested]]=Proc[[#This Row],[CurrentParent]]</f>
        <v>1</v>
      </c>
      <c r="K10281" s="155" t="str">
        <f>IF(Proc[[#This Row],[Author]]="Marcela Urrego",VLOOKUP(LEFT(Proc[[#This Row],[Requested]],1),Table3[#All],2,0),VLOOKUP(Proc[[#This Row],[Author]],Table4[],2,0))</f>
        <v>HC</v>
      </c>
      <c r="L10281" s="155" t="s">
        <v>7801</v>
      </c>
      <c r="M10281" s="140">
        <v>46106</v>
      </c>
      <c r="N10281" s="140"/>
      <c r="O10281" s="140"/>
      <c r="P10281" s="140" t="str">
        <f ca="1">IF(Proc[[#This Row],[DaysAgeing]]&gt;5,"yep","on track")</f>
        <v>yep</v>
      </c>
      <c r="Q10281" s="2">
        <f ca="1">IF(Proc[[#This Row],[DateClosed]]="",ABS(NETWORKDAYS(Proc[[#This Row],[DateOpened]],TODAY()))-1,ABS(NETWORKDAYS(Proc[[#This Row],[DateOpened]],Proc[[#This Row],[DateClosed]]))-1)</f>
        <v>7</v>
      </c>
      <c r="R10281" s="140" t="s">
        <v>476</v>
      </c>
      <c r="S10281" s="155"/>
      <c r="T10281" s="155"/>
    </row>
    <row r="10282" spans="1:20" hidden="1">
      <c r="A10282" s="156" t="s">
        <v>11874</v>
      </c>
      <c r="B10282" s="155" t="str">
        <f>IFERROR(VLOOKUP(Proc[[#This Row],[App]],Table2[],3,0),"open")</f>
        <v>ok</v>
      </c>
      <c r="C10282" s="156" t="s">
        <v>369</v>
      </c>
      <c r="D10282" t="s">
        <v>12545</v>
      </c>
      <c r="E10282" t="s">
        <v>11699</v>
      </c>
      <c r="F10282" s="155" t="s">
        <v>11699</v>
      </c>
      <c r="G10282" s="156" t="s">
        <v>400</v>
      </c>
      <c r="H10282" s="155" t="str">
        <f>IF(Proc[[#This Row],[type]]="LFF (MDG-F)",MID(Proc[[#This Row],[Obj]],13,10),"")</f>
        <v/>
      </c>
      <c r="I10282" s="156"/>
      <c r="J10282" s="155" t="b">
        <f>Proc[[#This Row],[Requested]]=Proc[[#This Row],[CurrentParent]]</f>
        <v>1</v>
      </c>
      <c r="K10282" s="155" t="str">
        <f>IF(Proc[[#This Row],[Author]]="Marcela Urrego",VLOOKUP(LEFT(Proc[[#This Row],[Requested]],1),Table3[#All],2,0),VLOOKUP(Proc[[#This Row],[Author]],Table4[],2,0))</f>
        <v>HC</v>
      </c>
      <c r="L10282" s="155" t="s">
        <v>7801</v>
      </c>
      <c r="M10282" s="140">
        <v>46106</v>
      </c>
      <c r="N10282" s="140"/>
      <c r="O10282" s="140"/>
      <c r="P10282" s="140" t="str">
        <f ca="1">IF(Proc[[#This Row],[DaysAgeing]]&gt;5,"yep","on track")</f>
        <v>yep</v>
      </c>
      <c r="Q10282" s="2">
        <f ca="1">IF(Proc[[#This Row],[DateClosed]]="",ABS(NETWORKDAYS(Proc[[#This Row],[DateOpened]],TODAY()))-1,ABS(NETWORKDAYS(Proc[[#This Row],[DateOpened]],Proc[[#This Row],[DateClosed]]))-1)</f>
        <v>7</v>
      </c>
      <c r="R10282" s="140" t="s">
        <v>476</v>
      </c>
      <c r="S10282" s="155"/>
      <c r="T10282" s="155"/>
    </row>
    <row r="10283" spans="1:20" hidden="1">
      <c r="A10283" s="156" t="s">
        <v>11874</v>
      </c>
      <c r="B10283" s="155" t="str">
        <f>IFERROR(VLOOKUP(Proc[[#This Row],[App]],Table2[],3,0),"open")</f>
        <v>ok</v>
      </c>
      <c r="C10283" s="156" t="s">
        <v>369</v>
      </c>
      <c r="D10283" t="s">
        <v>12546</v>
      </c>
      <c r="E10283" t="s">
        <v>11699</v>
      </c>
      <c r="F10283" s="155" t="s">
        <v>11699</v>
      </c>
      <c r="G10283" s="156" t="s">
        <v>400</v>
      </c>
      <c r="H10283" s="155" t="str">
        <f>IF(Proc[[#This Row],[type]]="LFF (MDG-F)",MID(Proc[[#This Row],[Obj]],13,10),"")</f>
        <v/>
      </c>
      <c r="I10283" s="156"/>
      <c r="J10283" s="155" t="b">
        <f>Proc[[#This Row],[Requested]]=Proc[[#This Row],[CurrentParent]]</f>
        <v>1</v>
      </c>
      <c r="K10283" s="155" t="str">
        <f>IF(Proc[[#This Row],[Author]]="Marcela Urrego",VLOOKUP(LEFT(Proc[[#This Row],[Requested]],1),Table3[#All],2,0),VLOOKUP(Proc[[#This Row],[Author]],Table4[],2,0))</f>
        <v>HC</v>
      </c>
      <c r="L10283" s="155" t="s">
        <v>7801</v>
      </c>
      <c r="M10283" s="140">
        <v>46106</v>
      </c>
      <c r="N10283" s="140"/>
      <c r="O10283" s="140"/>
      <c r="P10283" s="140" t="str">
        <f ca="1">IF(Proc[[#This Row],[DaysAgeing]]&gt;5,"yep","on track")</f>
        <v>yep</v>
      </c>
      <c r="Q10283" s="2">
        <f ca="1">IF(Proc[[#This Row],[DateClosed]]="",ABS(NETWORKDAYS(Proc[[#This Row],[DateOpened]],TODAY()))-1,ABS(NETWORKDAYS(Proc[[#This Row],[DateOpened]],Proc[[#This Row],[DateClosed]]))-1)</f>
        <v>7</v>
      </c>
      <c r="R10283" s="140" t="s">
        <v>476</v>
      </c>
      <c r="S10283" s="155"/>
      <c r="T10283" s="155"/>
    </row>
    <row r="10284" spans="1:20" hidden="1">
      <c r="A10284" s="156" t="s">
        <v>11874</v>
      </c>
      <c r="B10284" s="155" t="str">
        <f>IFERROR(VLOOKUP(Proc[[#This Row],[App]],Table2[],3,0),"open")</f>
        <v>ok</v>
      </c>
      <c r="C10284" s="156" t="s">
        <v>369</v>
      </c>
      <c r="D10284" t="s">
        <v>12547</v>
      </c>
      <c r="E10284" t="s">
        <v>11699</v>
      </c>
      <c r="F10284" s="155" t="s">
        <v>11699</v>
      </c>
      <c r="G10284" s="156" t="s">
        <v>400</v>
      </c>
      <c r="H10284" s="155" t="str">
        <f>IF(Proc[[#This Row],[type]]="LFF (MDG-F)",MID(Proc[[#This Row],[Obj]],13,10),"")</f>
        <v/>
      </c>
      <c r="I10284" s="156"/>
      <c r="J10284" s="155" t="b">
        <f>Proc[[#This Row],[Requested]]=Proc[[#This Row],[CurrentParent]]</f>
        <v>1</v>
      </c>
      <c r="K10284" s="155" t="str">
        <f>IF(Proc[[#This Row],[Author]]="Marcela Urrego",VLOOKUP(LEFT(Proc[[#This Row],[Requested]],1),Table3[#All],2,0),VLOOKUP(Proc[[#This Row],[Author]],Table4[],2,0))</f>
        <v>HC</v>
      </c>
      <c r="L10284" s="155" t="s">
        <v>7801</v>
      </c>
      <c r="M10284" s="140">
        <v>46106</v>
      </c>
      <c r="N10284" s="140"/>
      <c r="O10284" s="140"/>
      <c r="P10284" s="140" t="str">
        <f ca="1">IF(Proc[[#This Row],[DaysAgeing]]&gt;5,"yep","on track")</f>
        <v>yep</v>
      </c>
      <c r="Q10284" s="2">
        <f ca="1">IF(Proc[[#This Row],[DateClosed]]="",ABS(NETWORKDAYS(Proc[[#This Row],[DateOpened]],TODAY()))-1,ABS(NETWORKDAYS(Proc[[#This Row],[DateOpened]],Proc[[#This Row],[DateClosed]]))-1)</f>
        <v>7</v>
      </c>
      <c r="R10284" s="140" t="s">
        <v>476</v>
      </c>
      <c r="S10284" s="155"/>
      <c r="T10284" s="155"/>
    </row>
    <row r="10285" spans="1:20" hidden="1">
      <c r="A10285" s="156" t="s">
        <v>11874</v>
      </c>
      <c r="B10285" s="155" t="str">
        <f>IFERROR(VLOOKUP(Proc[[#This Row],[App]],Table2[],3,0),"open")</f>
        <v>ok</v>
      </c>
      <c r="C10285" s="156" t="s">
        <v>369</v>
      </c>
      <c r="D10285" t="s">
        <v>12548</v>
      </c>
      <c r="E10285" t="s">
        <v>11699</v>
      </c>
      <c r="F10285" s="155" t="s">
        <v>11699</v>
      </c>
      <c r="G10285" s="156" t="s">
        <v>400</v>
      </c>
      <c r="H10285" s="155" t="str">
        <f>IF(Proc[[#This Row],[type]]="LFF (MDG-F)",MID(Proc[[#This Row],[Obj]],13,10),"")</f>
        <v/>
      </c>
      <c r="I10285" s="156"/>
      <c r="J10285" s="155" t="b">
        <f>Proc[[#This Row],[Requested]]=Proc[[#This Row],[CurrentParent]]</f>
        <v>1</v>
      </c>
      <c r="K10285" s="155" t="str">
        <f>IF(Proc[[#This Row],[Author]]="Marcela Urrego",VLOOKUP(LEFT(Proc[[#This Row],[Requested]],1),Table3[#All],2,0),VLOOKUP(Proc[[#This Row],[Author]],Table4[],2,0))</f>
        <v>HC</v>
      </c>
      <c r="L10285" s="155" t="s">
        <v>7801</v>
      </c>
      <c r="M10285" s="140">
        <v>46106</v>
      </c>
      <c r="N10285" s="140"/>
      <c r="O10285" s="140"/>
      <c r="P10285" s="140" t="str">
        <f ca="1">IF(Proc[[#This Row],[DaysAgeing]]&gt;5,"yep","on track")</f>
        <v>yep</v>
      </c>
      <c r="Q10285" s="2">
        <f ca="1">IF(Proc[[#This Row],[DateClosed]]="",ABS(NETWORKDAYS(Proc[[#This Row],[DateOpened]],TODAY()))-1,ABS(NETWORKDAYS(Proc[[#This Row],[DateOpened]],Proc[[#This Row],[DateClosed]]))-1)</f>
        <v>7</v>
      </c>
      <c r="R10285" s="140" t="s">
        <v>476</v>
      </c>
      <c r="S10285" s="155"/>
      <c r="T10285" s="155"/>
    </row>
    <row r="10286" spans="1:20" hidden="1">
      <c r="A10286" s="156" t="s">
        <v>11874</v>
      </c>
      <c r="B10286" s="155" t="str">
        <f>IFERROR(VLOOKUP(Proc[[#This Row],[App]],Table2[],3,0),"open")</f>
        <v>ok</v>
      </c>
      <c r="C10286" s="156" t="s">
        <v>369</v>
      </c>
      <c r="D10286" t="s">
        <v>12549</v>
      </c>
      <c r="E10286" t="s">
        <v>11699</v>
      </c>
      <c r="F10286" s="155" t="s">
        <v>11699</v>
      </c>
      <c r="G10286" s="156" t="s">
        <v>400</v>
      </c>
      <c r="H10286" s="155" t="str">
        <f>IF(Proc[[#This Row],[type]]="LFF (MDG-F)",MID(Proc[[#This Row],[Obj]],13,10),"")</f>
        <v/>
      </c>
      <c r="I10286" s="156"/>
      <c r="J10286" s="155" t="b">
        <f>Proc[[#This Row],[Requested]]=Proc[[#This Row],[CurrentParent]]</f>
        <v>1</v>
      </c>
      <c r="K10286" s="155" t="str">
        <f>IF(Proc[[#This Row],[Author]]="Marcela Urrego",VLOOKUP(LEFT(Proc[[#This Row],[Requested]],1),Table3[#All],2,0),VLOOKUP(Proc[[#This Row],[Author]],Table4[],2,0))</f>
        <v>HC</v>
      </c>
      <c r="L10286" s="155" t="s">
        <v>7801</v>
      </c>
      <c r="M10286" s="140">
        <v>46106</v>
      </c>
      <c r="N10286" s="140"/>
      <c r="O10286" s="140"/>
      <c r="P10286" s="140" t="str">
        <f ca="1">IF(Proc[[#This Row],[DaysAgeing]]&gt;5,"yep","on track")</f>
        <v>yep</v>
      </c>
      <c r="Q10286" s="2">
        <f ca="1">IF(Proc[[#This Row],[DateClosed]]="",ABS(NETWORKDAYS(Proc[[#This Row],[DateOpened]],TODAY()))-1,ABS(NETWORKDAYS(Proc[[#This Row],[DateOpened]],Proc[[#This Row],[DateClosed]]))-1)</f>
        <v>7</v>
      </c>
      <c r="R10286" s="140" t="s">
        <v>476</v>
      </c>
      <c r="S10286" s="155"/>
      <c r="T10286" s="155"/>
    </row>
    <row r="10287" spans="1:20" hidden="1">
      <c r="A10287" s="156" t="s">
        <v>11874</v>
      </c>
      <c r="B10287" s="155" t="str">
        <f>IFERROR(VLOOKUP(Proc[[#This Row],[App]],Table2[],3,0),"open")</f>
        <v>ok</v>
      </c>
      <c r="C10287" s="156" t="s">
        <v>369</v>
      </c>
      <c r="D10287" t="s">
        <v>12550</v>
      </c>
      <c r="E10287" t="s">
        <v>11699</v>
      </c>
      <c r="F10287" s="155" t="s">
        <v>11699</v>
      </c>
      <c r="G10287" s="156" t="s">
        <v>400</v>
      </c>
      <c r="H10287" s="155" t="str">
        <f>IF(Proc[[#This Row],[type]]="LFF (MDG-F)",MID(Proc[[#This Row],[Obj]],13,10),"")</f>
        <v/>
      </c>
      <c r="I10287" s="156"/>
      <c r="J10287" s="155" t="b">
        <f>Proc[[#This Row],[Requested]]=Proc[[#This Row],[CurrentParent]]</f>
        <v>1</v>
      </c>
      <c r="K10287" s="155" t="str">
        <f>IF(Proc[[#This Row],[Author]]="Marcela Urrego",VLOOKUP(LEFT(Proc[[#This Row],[Requested]],1),Table3[#All],2,0),VLOOKUP(Proc[[#This Row],[Author]],Table4[],2,0))</f>
        <v>HC</v>
      </c>
      <c r="L10287" s="155" t="s">
        <v>7801</v>
      </c>
      <c r="M10287" s="140">
        <v>46106</v>
      </c>
      <c r="N10287" s="140"/>
      <c r="O10287" s="140"/>
      <c r="P10287" s="140" t="str">
        <f ca="1">IF(Proc[[#This Row],[DaysAgeing]]&gt;5,"yep","on track")</f>
        <v>yep</v>
      </c>
      <c r="Q10287" s="2">
        <f ca="1">IF(Proc[[#This Row],[DateClosed]]="",ABS(NETWORKDAYS(Proc[[#This Row],[DateOpened]],TODAY()))-1,ABS(NETWORKDAYS(Proc[[#This Row],[DateOpened]],Proc[[#This Row],[DateClosed]]))-1)</f>
        <v>7</v>
      </c>
      <c r="R10287" s="140" t="s">
        <v>476</v>
      </c>
      <c r="S10287" s="155"/>
      <c r="T10287" s="155"/>
    </row>
    <row r="10288" spans="1:20" hidden="1">
      <c r="A10288" s="156" t="s">
        <v>11874</v>
      </c>
      <c r="B10288" s="155" t="str">
        <f>IFERROR(VLOOKUP(Proc[[#This Row],[App]],Table2[],3,0),"open")</f>
        <v>ok</v>
      </c>
      <c r="C10288" s="156" t="s">
        <v>369</v>
      </c>
      <c r="D10288" t="s">
        <v>12551</v>
      </c>
      <c r="E10288" t="s">
        <v>11699</v>
      </c>
      <c r="F10288" s="155" t="s">
        <v>11699</v>
      </c>
      <c r="G10288" s="156" t="s">
        <v>400</v>
      </c>
      <c r="H10288" s="155" t="str">
        <f>IF(Proc[[#This Row],[type]]="LFF (MDG-F)",MID(Proc[[#This Row],[Obj]],13,10),"")</f>
        <v/>
      </c>
      <c r="I10288" s="156"/>
      <c r="J10288" s="155" t="b">
        <f>Proc[[#This Row],[Requested]]=Proc[[#This Row],[CurrentParent]]</f>
        <v>1</v>
      </c>
      <c r="K10288" s="155" t="str">
        <f>IF(Proc[[#This Row],[Author]]="Marcela Urrego",VLOOKUP(LEFT(Proc[[#This Row],[Requested]],1),Table3[#All],2,0),VLOOKUP(Proc[[#This Row],[Author]],Table4[],2,0))</f>
        <v>HC</v>
      </c>
      <c r="L10288" s="155" t="s">
        <v>7801</v>
      </c>
      <c r="M10288" s="140">
        <v>46106</v>
      </c>
      <c r="N10288" s="140"/>
      <c r="O10288" s="140"/>
      <c r="P10288" s="140" t="str">
        <f ca="1">IF(Proc[[#This Row],[DaysAgeing]]&gt;5,"yep","on track")</f>
        <v>yep</v>
      </c>
      <c r="Q10288" s="2">
        <f ca="1">IF(Proc[[#This Row],[DateClosed]]="",ABS(NETWORKDAYS(Proc[[#This Row],[DateOpened]],TODAY()))-1,ABS(NETWORKDAYS(Proc[[#This Row],[DateOpened]],Proc[[#This Row],[DateClosed]]))-1)</f>
        <v>7</v>
      </c>
      <c r="R10288" s="140" t="s">
        <v>476</v>
      </c>
      <c r="S10288" s="155"/>
      <c r="T10288" s="155"/>
    </row>
    <row r="10289" spans="1:20" hidden="1">
      <c r="A10289" s="156" t="s">
        <v>11874</v>
      </c>
      <c r="B10289" s="155" t="str">
        <f>IFERROR(VLOOKUP(Proc[[#This Row],[App]],Table2[],3,0),"open")</f>
        <v>ok</v>
      </c>
      <c r="C10289" s="156" t="s">
        <v>369</v>
      </c>
      <c r="D10289" t="s">
        <v>12552</v>
      </c>
      <c r="E10289" t="s">
        <v>11699</v>
      </c>
      <c r="F10289" s="155" t="s">
        <v>11699</v>
      </c>
      <c r="G10289" s="156" t="s">
        <v>400</v>
      </c>
      <c r="H10289" s="155" t="str">
        <f>IF(Proc[[#This Row],[type]]="LFF (MDG-F)",MID(Proc[[#This Row],[Obj]],13,10),"")</f>
        <v/>
      </c>
      <c r="I10289" s="156"/>
      <c r="J10289" s="155" t="b">
        <f>Proc[[#This Row],[Requested]]=Proc[[#This Row],[CurrentParent]]</f>
        <v>1</v>
      </c>
      <c r="K10289" s="155" t="str">
        <f>IF(Proc[[#This Row],[Author]]="Marcela Urrego",VLOOKUP(LEFT(Proc[[#This Row],[Requested]],1),Table3[#All],2,0),VLOOKUP(Proc[[#This Row],[Author]],Table4[],2,0))</f>
        <v>HC</v>
      </c>
      <c r="L10289" s="155" t="s">
        <v>7801</v>
      </c>
      <c r="M10289" s="140">
        <v>46106</v>
      </c>
      <c r="N10289" s="140"/>
      <c r="O10289" s="140"/>
      <c r="P10289" s="140" t="str">
        <f ca="1">IF(Proc[[#This Row],[DaysAgeing]]&gt;5,"yep","on track")</f>
        <v>yep</v>
      </c>
      <c r="Q10289" s="2">
        <f ca="1">IF(Proc[[#This Row],[DateClosed]]="",ABS(NETWORKDAYS(Proc[[#This Row],[DateOpened]],TODAY()))-1,ABS(NETWORKDAYS(Proc[[#This Row],[DateOpened]],Proc[[#This Row],[DateClosed]]))-1)</f>
        <v>7</v>
      </c>
      <c r="R10289" s="140" t="s">
        <v>476</v>
      </c>
      <c r="S10289" s="155"/>
      <c r="T10289" s="155"/>
    </row>
    <row r="10290" spans="1:20" hidden="1">
      <c r="A10290" s="156" t="s">
        <v>11874</v>
      </c>
      <c r="B10290" s="155" t="str">
        <f>IFERROR(VLOOKUP(Proc[[#This Row],[App]],Table2[],3,0),"open")</f>
        <v>ok</v>
      </c>
      <c r="C10290" s="156" t="s">
        <v>369</v>
      </c>
      <c r="D10290" t="s">
        <v>12553</v>
      </c>
      <c r="E10290" t="s">
        <v>11699</v>
      </c>
      <c r="F10290" s="155" t="s">
        <v>11699</v>
      </c>
      <c r="G10290" s="156" t="s">
        <v>400</v>
      </c>
      <c r="H10290" s="155" t="str">
        <f>IF(Proc[[#This Row],[type]]="LFF (MDG-F)",MID(Proc[[#This Row],[Obj]],13,10),"")</f>
        <v/>
      </c>
      <c r="I10290" s="156"/>
      <c r="J10290" s="155" t="b">
        <f>Proc[[#This Row],[Requested]]=Proc[[#This Row],[CurrentParent]]</f>
        <v>1</v>
      </c>
      <c r="K10290" s="155" t="str">
        <f>IF(Proc[[#This Row],[Author]]="Marcela Urrego",VLOOKUP(LEFT(Proc[[#This Row],[Requested]],1),Table3[#All],2,0),VLOOKUP(Proc[[#This Row],[Author]],Table4[],2,0))</f>
        <v>HC</v>
      </c>
      <c r="L10290" s="155" t="s">
        <v>7801</v>
      </c>
      <c r="M10290" s="140">
        <v>46106</v>
      </c>
      <c r="N10290" s="140"/>
      <c r="O10290" s="140"/>
      <c r="P10290" s="140" t="str">
        <f ca="1">IF(Proc[[#This Row],[DaysAgeing]]&gt;5,"yep","on track")</f>
        <v>yep</v>
      </c>
      <c r="Q10290" s="2">
        <f ca="1">IF(Proc[[#This Row],[DateClosed]]="",ABS(NETWORKDAYS(Proc[[#This Row],[DateOpened]],TODAY()))-1,ABS(NETWORKDAYS(Proc[[#This Row],[DateOpened]],Proc[[#This Row],[DateClosed]]))-1)</f>
        <v>7</v>
      </c>
      <c r="R10290" s="140" t="s">
        <v>476</v>
      </c>
      <c r="S10290" s="155"/>
      <c r="T10290" s="155"/>
    </row>
    <row r="10291" spans="1:20" hidden="1">
      <c r="A10291" s="156" t="s">
        <v>11874</v>
      </c>
      <c r="B10291" s="155" t="str">
        <f>IFERROR(VLOOKUP(Proc[[#This Row],[App]],Table2[],3,0),"open")</f>
        <v>ok</v>
      </c>
      <c r="C10291" s="156" t="s">
        <v>369</v>
      </c>
      <c r="D10291" t="s">
        <v>12554</v>
      </c>
      <c r="E10291" t="s">
        <v>11699</v>
      </c>
      <c r="F10291" s="155" t="s">
        <v>11699</v>
      </c>
      <c r="G10291" s="156" t="s">
        <v>400</v>
      </c>
      <c r="H10291" s="155" t="str">
        <f>IF(Proc[[#This Row],[type]]="LFF (MDG-F)",MID(Proc[[#This Row],[Obj]],13,10),"")</f>
        <v/>
      </c>
      <c r="I10291" s="156"/>
      <c r="J10291" s="155" t="b">
        <f>Proc[[#This Row],[Requested]]=Proc[[#This Row],[CurrentParent]]</f>
        <v>1</v>
      </c>
      <c r="K10291" s="155" t="str">
        <f>IF(Proc[[#This Row],[Author]]="Marcela Urrego",VLOOKUP(LEFT(Proc[[#This Row],[Requested]],1),Table3[#All],2,0),VLOOKUP(Proc[[#This Row],[Author]],Table4[],2,0))</f>
        <v>HC</v>
      </c>
      <c r="L10291" s="155" t="s">
        <v>7801</v>
      </c>
      <c r="M10291" s="140">
        <v>46106</v>
      </c>
      <c r="N10291" s="140"/>
      <c r="O10291" s="140"/>
      <c r="P10291" s="140" t="str">
        <f ca="1">IF(Proc[[#This Row],[DaysAgeing]]&gt;5,"yep","on track")</f>
        <v>yep</v>
      </c>
      <c r="Q10291" s="2">
        <f ca="1">IF(Proc[[#This Row],[DateClosed]]="",ABS(NETWORKDAYS(Proc[[#This Row],[DateOpened]],TODAY()))-1,ABS(NETWORKDAYS(Proc[[#This Row],[DateOpened]],Proc[[#This Row],[DateClosed]]))-1)</f>
        <v>7</v>
      </c>
      <c r="R10291" s="140" t="s">
        <v>476</v>
      </c>
      <c r="S10291" s="155"/>
      <c r="T10291" s="155"/>
    </row>
    <row r="10292" spans="1:20" hidden="1">
      <c r="A10292" s="156" t="s">
        <v>11874</v>
      </c>
      <c r="B10292" s="155" t="str">
        <f>IFERROR(VLOOKUP(Proc[[#This Row],[App]],Table2[],3,0),"open")</f>
        <v>ok</v>
      </c>
      <c r="C10292" s="156" t="s">
        <v>369</v>
      </c>
      <c r="D10292" t="s">
        <v>12555</v>
      </c>
      <c r="E10292" t="s">
        <v>11699</v>
      </c>
      <c r="F10292" s="155" t="s">
        <v>11699</v>
      </c>
      <c r="G10292" s="156" t="s">
        <v>400</v>
      </c>
      <c r="H10292" s="155" t="str">
        <f>IF(Proc[[#This Row],[type]]="LFF (MDG-F)",MID(Proc[[#This Row],[Obj]],13,10),"")</f>
        <v/>
      </c>
      <c r="I10292" s="156"/>
      <c r="J10292" s="155" t="b">
        <f>Proc[[#This Row],[Requested]]=Proc[[#This Row],[CurrentParent]]</f>
        <v>1</v>
      </c>
      <c r="K10292" s="155" t="str">
        <f>IF(Proc[[#This Row],[Author]]="Marcela Urrego",VLOOKUP(LEFT(Proc[[#This Row],[Requested]],1),Table3[#All],2,0),VLOOKUP(Proc[[#This Row],[Author]],Table4[],2,0))</f>
        <v>HC</v>
      </c>
      <c r="L10292" s="155" t="s">
        <v>7801</v>
      </c>
      <c r="M10292" s="140">
        <v>46106</v>
      </c>
      <c r="N10292" s="140"/>
      <c r="O10292" s="140"/>
      <c r="P10292" s="140" t="str">
        <f ca="1">IF(Proc[[#This Row],[DaysAgeing]]&gt;5,"yep","on track")</f>
        <v>yep</v>
      </c>
      <c r="Q10292" s="2">
        <f ca="1">IF(Proc[[#This Row],[DateClosed]]="",ABS(NETWORKDAYS(Proc[[#This Row],[DateOpened]],TODAY()))-1,ABS(NETWORKDAYS(Proc[[#This Row],[DateOpened]],Proc[[#This Row],[DateClosed]]))-1)</f>
        <v>7</v>
      </c>
      <c r="R10292" s="140" t="s">
        <v>476</v>
      </c>
      <c r="S10292" s="155"/>
      <c r="T10292" s="155"/>
    </row>
    <row r="10293" spans="1:20" hidden="1">
      <c r="A10293" s="156" t="s">
        <v>11874</v>
      </c>
      <c r="B10293" s="155" t="str">
        <f>IFERROR(VLOOKUP(Proc[[#This Row],[App]],Table2[],3,0),"open")</f>
        <v>ok</v>
      </c>
      <c r="C10293" s="156" t="s">
        <v>369</v>
      </c>
      <c r="D10293" t="s">
        <v>12556</v>
      </c>
      <c r="E10293" t="s">
        <v>11699</v>
      </c>
      <c r="F10293" s="155" t="s">
        <v>11699</v>
      </c>
      <c r="G10293" s="156" t="s">
        <v>400</v>
      </c>
      <c r="H10293" s="155" t="str">
        <f>IF(Proc[[#This Row],[type]]="LFF (MDG-F)",MID(Proc[[#This Row],[Obj]],13,10),"")</f>
        <v/>
      </c>
      <c r="I10293" s="156"/>
      <c r="J10293" s="155" t="b">
        <f>Proc[[#This Row],[Requested]]=Proc[[#This Row],[CurrentParent]]</f>
        <v>1</v>
      </c>
      <c r="K10293" s="155" t="str">
        <f>IF(Proc[[#This Row],[Author]]="Marcela Urrego",VLOOKUP(LEFT(Proc[[#This Row],[Requested]],1),Table3[#All],2,0),VLOOKUP(Proc[[#This Row],[Author]],Table4[],2,0))</f>
        <v>HC</v>
      </c>
      <c r="L10293" s="155" t="s">
        <v>7801</v>
      </c>
      <c r="M10293" s="140">
        <v>46106</v>
      </c>
      <c r="N10293" s="140"/>
      <c r="O10293" s="140"/>
      <c r="P10293" s="140" t="str">
        <f ca="1">IF(Proc[[#This Row],[DaysAgeing]]&gt;5,"yep","on track")</f>
        <v>yep</v>
      </c>
      <c r="Q10293" s="2">
        <f ca="1">IF(Proc[[#This Row],[DateClosed]]="",ABS(NETWORKDAYS(Proc[[#This Row],[DateOpened]],TODAY()))-1,ABS(NETWORKDAYS(Proc[[#This Row],[DateOpened]],Proc[[#This Row],[DateClosed]]))-1)</f>
        <v>7</v>
      </c>
      <c r="R10293" s="140" t="s">
        <v>476</v>
      </c>
      <c r="S10293" s="155"/>
      <c r="T10293" s="155"/>
    </row>
    <row r="10294" spans="1:20" hidden="1">
      <c r="A10294" s="156" t="s">
        <v>11874</v>
      </c>
      <c r="B10294" s="155" t="str">
        <f>IFERROR(VLOOKUP(Proc[[#This Row],[App]],Table2[],3,0),"open")</f>
        <v>ok</v>
      </c>
      <c r="C10294" s="156" t="s">
        <v>369</v>
      </c>
      <c r="D10294" t="s">
        <v>12557</v>
      </c>
      <c r="E10294" t="s">
        <v>11699</v>
      </c>
      <c r="F10294" s="155" t="s">
        <v>11699</v>
      </c>
      <c r="G10294" s="156" t="s">
        <v>400</v>
      </c>
      <c r="H10294" s="155" t="str">
        <f>IF(Proc[[#This Row],[type]]="LFF (MDG-F)",MID(Proc[[#This Row],[Obj]],13,10),"")</f>
        <v/>
      </c>
      <c r="I10294" s="156"/>
      <c r="J10294" s="155" t="b">
        <f>Proc[[#This Row],[Requested]]=Proc[[#This Row],[CurrentParent]]</f>
        <v>1</v>
      </c>
      <c r="K10294" s="155" t="str">
        <f>IF(Proc[[#This Row],[Author]]="Marcela Urrego",VLOOKUP(LEFT(Proc[[#This Row],[Requested]],1),Table3[#All],2,0),VLOOKUP(Proc[[#This Row],[Author]],Table4[],2,0))</f>
        <v>HC</v>
      </c>
      <c r="L10294" s="155" t="s">
        <v>7801</v>
      </c>
      <c r="M10294" s="140">
        <v>46106</v>
      </c>
      <c r="N10294" s="140"/>
      <c r="O10294" s="140"/>
      <c r="P10294" s="140" t="str">
        <f ca="1">IF(Proc[[#This Row],[DaysAgeing]]&gt;5,"yep","on track")</f>
        <v>yep</v>
      </c>
      <c r="Q10294" s="2">
        <f ca="1">IF(Proc[[#This Row],[DateClosed]]="",ABS(NETWORKDAYS(Proc[[#This Row],[DateOpened]],TODAY()))-1,ABS(NETWORKDAYS(Proc[[#This Row],[DateOpened]],Proc[[#This Row],[DateClosed]]))-1)</f>
        <v>7</v>
      </c>
      <c r="R10294" s="140" t="s">
        <v>476</v>
      </c>
      <c r="S10294" s="155"/>
      <c r="T10294" s="155"/>
    </row>
    <row r="10295" spans="1:20" hidden="1">
      <c r="A10295" s="156" t="s">
        <v>11874</v>
      </c>
      <c r="B10295" s="155" t="str">
        <f>IFERROR(VLOOKUP(Proc[[#This Row],[App]],Table2[],3,0),"open")</f>
        <v>ok</v>
      </c>
      <c r="C10295" s="156" t="s">
        <v>369</v>
      </c>
      <c r="D10295" t="s">
        <v>12558</v>
      </c>
      <c r="E10295" t="s">
        <v>11699</v>
      </c>
      <c r="F10295" s="155" t="s">
        <v>11699</v>
      </c>
      <c r="G10295" s="156" t="s">
        <v>400</v>
      </c>
      <c r="H10295" s="155" t="str">
        <f>IF(Proc[[#This Row],[type]]="LFF (MDG-F)",MID(Proc[[#This Row],[Obj]],13,10),"")</f>
        <v/>
      </c>
      <c r="I10295" s="156"/>
      <c r="J10295" s="155" t="b">
        <f>Proc[[#This Row],[Requested]]=Proc[[#This Row],[CurrentParent]]</f>
        <v>1</v>
      </c>
      <c r="K10295" s="155" t="str">
        <f>IF(Proc[[#This Row],[Author]]="Marcela Urrego",VLOOKUP(LEFT(Proc[[#This Row],[Requested]],1),Table3[#All],2,0),VLOOKUP(Proc[[#This Row],[Author]],Table4[],2,0))</f>
        <v>HC</v>
      </c>
      <c r="L10295" s="155" t="s">
        <v>7801</v>
      </c>
      <c r="M10295" s="140">
        <v>46106</v>
      </c>
      <c r="N10295" s="140"/>
      <c r="O10295" s="140"/>
      <c r="P10295" s="140" t="str">
        <f ca="1">IF(Proc[[#This Row],[DaysAgeing]]&gt;5,"yep","on track")</f>
        <v>yep</v>
      </c>
      <c r="Q10295" s="2">
        <f ca="1">IF(Proc[[#This Row],[DateClosed]]="",ABS(NETWORKDAYS(Proc[[#This Row],[DateOpened]],TODAY()))-1,ABS(NETWORKDAYS(Proc[[#This Row],[DateOpened]],Proc[[#This Row],[DateClosed]]))-1)</f>
        <v>7</v>
      </c>
      <c r="R10295" s="140" t="s">
        <v>476</v>
      </c>
      <c r="S10295" s="155"/>
      <c r="T10295" s="155"/>
    </row>
    <row r="10296" spans="1:20" hidden="1">
      <c r="A10296" s="156" t="s">
        <v>11874</v>
      </c>
      <c r="B10296" s="155" t="str">
        <f>IFERROR(VLOOKUP(Proc[[#This Row],[App]],Table2[],3,0),"open")</f>
        <v>ok</v>
      </c>
      <c r="C10296" s="156" t="s">
        <v>369</v>
      </c>
      <c r="D10296" t="s">
        <v>12559</v>
      </c>
      <c r="E10296" t="s">
        <v>11699</v>
      </c>
      <c r="F10296" s="155" t="s">
        <v>11699</v>
      </c>
      <c r="G10296" s="156" t="s">
        <v>400</v>
      </c>
      <c r="H10296" s="155" t="str">
        <f>IF(Proc[[#This Row],[type]]="LFF (MDG-F)",MID(Proc[[#This Row],[Obj]],13,10),"")</f>
        <v/>
      </c>
      <c r="I10296" s="156"/>
      <c r="J10296" s="155" t="b">
        <f>Proc[[#This Row],[Requested]]=Proc[[#This Row],[CurrentParent]]</f>
        <v>1</v>
      </c>
      <c r="K10296" s="155" t="str">
        <f>IF(Proc[[#This Row],[Author]]="Marcela Urrego",VLOOKUP(LEFT(Proc[[#This Row],[Requested]],1),Table3[#All],2,0),VLOOKUP(Proc[[#This Row],[Author]],Table4[],2,0))</f>
        <v>HC</v>
      </c>
      <c r="L10296" s="155" t="s">
        <v>7801</v>
      </c>
      <c r="M10296" s="140">
        <v>46106</v>
      </c>
      <c r="N10296" s="140"/>
      <c r="O10296" s="140"/>
      <c r="P10296" s="140" t="str">
        <f ca="1">IF(Proc[[#This Row],[DaysAgeing]]&gt;5,"yep","on track")</f>
        <v>yep</v>
      </c>
      <c r="Q10296" s="2">
        <f ca="1">IF(Proc[[#This Row],[DateClosed]]="",ABS(NETWORKDAYS(Proc[[#This Row],[DateOpened]],TODAY()))-1,ABS(NETWORKDAYS(Proc[[#This Row],[DateOpened]],Proc[[#This Row],[DateClosed]]))-1)</f>
        <v>7</v>
      </c>
      <c r="R10296" s="140" t="s">
        <v>476</v>
      </c>
      <c r="S10296" s="155"/>
      <c r="T10296" s="155"/>
    </row>
    <row r="10297" spans="1:20" hidden="1">
      <c r="A10297" s="156" t="s">
        <v>11874</v>
      </c>
      <c r="B10297" s="155" t="str">
        <f>IFERROR(VLOOKUP(Proc[[#This Row],[App]],Table2[],3,0),"open")</f>
        <v>ok</v>
      </c>
      <c r="C10297" s="156" t="s">
        <v>369</v>
      </c>
      <c r="D10297" t="s">
        <v>12560</v>
      </c>
      <c r="E10297" t="s">
        <v>11699</v>
      </c>
      <c r="F10297" s="155" t="s">
        <v>11699</v>
      </c>
      <c r="G10297" s="156" t="s">
        <v>400</v>
      </c>
      <c r="H10297" s="155" t="str">
        <f>IF(Proc[[#This Row],[type]]="LFF (MDG-F)",MID(Proc[[#This Row],[Obj]],13,10),"")</f>
        <v/>
      </c>
      <c r="I10297" s="156"/>
      <c r="J10297" s="155" t="b">
        <f>Proc[[#This Row],[Requested]]=Proc[[#This Row],[CurrentParent]]</f>
        <v>1</v>
      </c>
      <c r="K10297" s="155" t="str">
        <f>IF(Proc[[#This Row],[Author]]="Marcela Urrego",VLOOKUP(LEFT(Proc[[#This Row],[Requested]],1),Table3[#All],2,0),VLOOKUP(Proc[[#This Row],[Author]],Table4[],2,0))</f>
        <v>HC</v>
      </c>
      <c r="L10297" s="155" t="s">
        <v>7801</v>
      </c>
      <c r="M10297" s="140">
        <v>46106</v>
      </c>
      <c r="N10297" s="140"/>
      <c r="O10297" s="140"/>
      <c r="P10297" s="140" t="str">
        <f ca="1">IF(Proc[[#This Row],[DaysAgeing]]&gt;5,"yep","on track")</f>
        <v>yep</v>
      </c>
      <c r="Q10297" s="2">
        <f ca="1">IF(Proc[[#This Row],[DateClosed]]="",ABS(NETWORKDAYS(Proc[[#This Row],[DateOpened]],TODAY()))-1,ABS(NETWORKDAYS(Proc[[#This Row],[DateOpened]],Proc[[#This Row],[DateClosed]]))-1)</f>
        <v>7</v>
      </c>
      <c r="R10297" s="140" t="s">
        <v>476</v>
      </c>
      <c r="S10297" s="155"/>
      <c r="T10297" s="155"/>
    </row>
    <row r="10298" spans="1:20" hidden="1">
      <c r="A10298" s="156" t="s">
        <v>11874</v>
      </c>
      <c r="B10298" s="155" t="str">
        <f>IFERROR(VLOOKUP(Proc[[#This Row],[App]],Table2[],3,0),"open")</f>
        <v>ok</v>
      </c>
      <c r="C10298" s="156" t="s">
        <v>369</v>
      </c>
      <c r="D10298" t="s">
        <v>12561</v>
      </c>
      <c r="E10298" t="s">
        <v>11699</v>
      </c>
      <c r="F10298" s="155" t="s">
        <v>11699</v>
      </c>
      <c r="G10298" s="156" t="s">
        <v>400</v>
      </c>
      <c r="H10298" s="155" t="str">
        <f>IF(Proc[[#This Row],[type]]="LFF (MDG-F)",MID(Proc[[#This Row],[Obj]],13,10),"")</f>
        <v/>
      </c>
      <c r="I10298" s="156"/>
      <c r="J10298" s="155" t="b">
        <f>Proc[[#This Row],[Requested]]=Proc[[#This Row],[CurrentParent]]</f>
        <v>1</v>
      </c>
      <c r="K10298" s="155" t="str">
        <f>IF(Proc[[#This Row],[Author]]="Marcela Urrego",VLOOKUP(LEFT(Proc[[#This Row],[Requested]],1),Table3[#All],2,0),VLOOKUP(Proc[[#This Row],[Author]],Table4[],2,0))</f>
        <v>HC</v>
      </c>
      <c r="L10298" s="155" t="s">
        <v>7801</v>
      </c>
      <c r="M10298" s="140">
        <v>46106</v>
      </c>
      <c r="N10298" s="140"/>
      <c r="O10298" s="140"/>
      <c r="P10298" s="140" t="str">
        <f ca="1">IF(Proc[[#This Row],[DaysAgeing]]&gt;5,"yep","on track")</f>
        <v>yep</v>
      </c>
      <c r="Q10298" s="2">
        <f ca="1">IF(Proc[[#This Row],[DateClosed]]="",ABS(NETWORKDAYS(Proc[[#This Row],[DateOpened]],TODAY()))-1,ABS(NETWORKDAYS(Proc[[#This Row],[DateOpened]],Proc[[#This Row],[DateClosed]]))-1)</f>
        <v>7</v>
      </c>
      <c r="R10298" s="140" t="s">
        <v>476</v>
      </c>
      <c r="S10298" s="155"/>
      <c r="T10298" s="155"/>
    </row>
    <row r="10299" spans="1:20" hidden="1">
      <c r="A10299" s="156" t="s">
        <v>11874</v>
      </c>
      <c r="B10299" s="155" t="str">
        <f>IFERROR(VLOOKUP(Proc[[#This Row],[App]],Table2[],3,0),"open")</f>
        <v>ok</v>
      </c>
      <c r="C10299" s="156" t="s">
        <v>369</v>
      </c>
      <c r="D10299" t="s">
        <v>12562</v>
      </c>
      <c r="E10299" t="s">
        <v>11699</v>
      </c>
      <c r="F10299" s="155" t="s">
        <v>11699</v>
      </c>
      <c r="G10299" s="156" t="s">
        <v>400</v>
      </c>
      <c r="H10299" s="155" t="str">
        <f>IF(Proc[[#This Row],[type]]="LFF (MDG-F)",MID(Proc[[#This Row],[Obj]],13,10),"")</f>
        <v/>
      </c>
      <c r="I10299" s="156"/>
      <c r="J10299" s="155" t="b">
        <f>Proc[[#This Row],[Requested]]=Proc[[#This Row],[CurrentParent]]</f>
        <v>1</v>
      </c>
      <c r="K10299" s="155" t="str">
        <f>IF(Proc[[#This Row],[Author]]="Marcela Urrego",VLOOKUP(LEFT(Proc[[#This Row],[Requested]],1),Table3[#All],2,0),VLOOKUP(Proc[[#This Row],[Author]],Table4[],2,0))</f>
        <v>HC</v>
      </c>
      <c r="L10299" s="155" t="s">
        <v>7801</v>
      </c>
      <c r="M10299" s="140">
        <v>46106</v>
      </c>
      <c r="N10299" s="140"/>
      <c r="O10299" s="140"/>
      <c r="P10299" s="140" t="str">
        <f ca="1">IF(Proc[[#This Row],[DaysAgeing]]&gt;5,"yep","on track")</f>
        <v>yep</v>
      </c>
      <c r="Q10299" s="2">
        <f ca="1">IF(Proc[[#This Row],[DateClosed]]="",ABS(NETWORKDAYS(Proc[[#This Row],[DateOpened]],TODAY()))-1,ABS(NETWORKDAYS(Proc[[#This Row],[DateOpened]],Proc[[#This Row],[DateClosed]]))-1)</f>
        <v>7</v>
      </c>
      <c r="R10299" s="140" t="s">
        <v>476</v>
      </c>
      <c r="S10299" s="155"/>
      <c r="T10299" s="155"/>
    </row>
    <row r="10300" spans="1:20" hidden="1">
      <c r="A10300" s="156" t="s">
        <v>11874</v>
      </c>
      <c r="B10300" s="155" t="str">
        <f>IFERROR(VLOOKUP(Proc[[#This Row],[App]],Table2[],3,0),"open")</f>
        <v>ok</v>
      </c>
      <c r="C10300" s="156" t="s">
        <v>369</v>
      </c>
      <c r="D10300" t="s">
        <v>12563</v>
      </c>
      <c r="E10300" t="s">
        <v>11699</v>
      </c>
      <c r="F10300" s="155" t="s">
        <v>11699</v>
      </c>
      <c r="G10300" s="156" t="s">
        <v>400</v>
      </c>
      <c r="H10300" s="155" t="str">
        <f>IF(Proc[[#This Row],[type]]="LFF (MDG-F)",MID(Proc[[#This Row],[Obj]],13,10),"")</f>
        <v/>
      </c>
      <c r="I10300" s="156"/>
      <c r="J10300" s="155" t="b">
        <f>Proc[[#This Row],[Requested]]=Proc[[#This Row],[CurrentParent]]</f>
        <v>1</v>
      </c>
      <c r="K10300" s="155" t="str">
        <f>IF(Proc[[#This Row],[Author]]="Marcela Urrego",VLOOKUP(LEFT(Proc[[#This Row],[Requested]],1),Table3[#All],2,0),VLOOKUP(Proc[[#This Row],[Author]],Table4[],2,0))</f>
        <v>HC</v>
      </c>
      <c r="L10300" s="155" t="s">
        <v>7801</v>
      </c>
      <c r="M10300" s="140">
        <v>46106</v>
      </c>
      <c r="N10300" s="140"/>
      <c r="O10300" s="140"/>
      <c r="P10300" s="140" t="str">
        <f ca="1">IF(Proc[[#This Row],[DaysAgeing]]&gt;5,"yep","on track")</f>
        <v>yep</v>
      </c>
      <c r="Q10300" s="2">
        <f ca="1">IF(Proc[[#This Row],[DateClosed]]="",ABS(NETWORKDAYS(Proc[[#This Row],[DateOpened]],TODAY()))-1,ABS(NETWORKDAYS(Proc[[#This Row],[DateOpened]],Proc[[#This Row],[DateClosed]]))-1)</f>
        <v>7</v>
      </c>
      <c r="R10300" s="140" t="s">
        <v>476</v>
      </c>
      <c r="S10300" s="155"/>
      <c r="T10300" s="155"/>
    </row>
    <row r="10301" spans="1:20" hidden="1">
      <c r="A10301" s="156" t="s">
        <v>11874</v>
      </c>
      <c r="B10301" s="155" t="str">
        <f>IFERROR(VLOOKUP(Proc[[#This Row],[App]],Table2[],3,0),"open")</f>
        <v>ok</v>
      </c>
      <c r="C10301" s="156" t="s">
        <v>369</v>
      </c>
      <c r="D10301" t="s">
        <v>12564</v>
      </c>
      <c r="E10301" t="s">
        <v>11699</v>
      </c>
      <c r="F10301" s="155" t="s">
        <v>11699</v>
      </c>
      <c r="G10301" s="156" t="s">
        <v>400</v>
      </c>
      <c r="H10301" s="155" t="str">
        <f>IF(Proc[[#This Row],[type]]="LFF (MDG-F)",MID(Proc[[#This Row],[Obj]],13,10),"")</f>
        <v/>
      </c>
      <c r="I10301" s="156"/>
      <c r="J10301" s="155" t="b">
        <f>Proc[[#This Row],[Requested]]=Proc[[#This Row],[CurrentParent]]</f>
        <v>1</v>
      </c>
      <c r="K10301" s="155" t="str">
        <f>IF(Proc[[#This Row],[Author]]="Marcela Urrego",VLOOKUP(LEFT(Proc[[#This Row],[Requested]],1),Table3[#All],2,0),VLOOKUP(Proc[[#This Row],[Author]],Table4[],2,0))</f>
        <v>HC</v>
      </c>
      <c r="L10301" s="155" t="s">
        <v>7801</v>
      </c>
      <c r="M10301" s="140">
        <v>46106</v>
      </c>
      <c r="N10301" s="140"/>
      <c r="O10301" s="140"/>
      <c r="P10301" s="140" t="str">
        <f ca="1">IF(Proc[[#This Row],[DaysAgeing]]&gt;5,"yep","on track")</f>
        <v>yep</v>
      </c>
      <c r="Q10301" s="2">
        <f ca="1">IF(Proc[[#This Row],[DateClosed]]="",ABS(NETWORKDAYS(Proc[[#This Row],[DateOpened]],TODAY()))-1,ABS(NETWORKDAYS(Proc[[#This Row],[DateOpened]],Proc[[#This Row],[DateClosed]]))-1)</f>
        <v>7</v>
      </c>
      <c r="R10301" s="140" t="s">
        <v>476</v>
      </c>
      <c r="S10301" s="155"/>
      <c r="T10301" s="155"/>
    </row>
    <row r="10302" spans="1:20" hidden="1">
      <c r="A10302" s="156" t="s">
        <v>11874</v>
      </c>
      <c r="B10302" s="155" t="str">
        <f>IFERROR(VLOOKUP(Proc[[#This Row],[App]],Table2[],3,0),"open")</f>
        <v>ok</v>
      </c>
      <c r="C10302" s="156" t="s">
        <v>369</v>
      </c>
      <c r="D10302" t="s">
        <v>12565</v>
      </c>
      <c r="E10302" t="s">
        <v>11699</v>
      </c>
      <c r="F10302" s="155" t="s">
        <v>11699</v>
      </c>
      <c r="G10302" s="156" t="s">
        <v>400</v>
      </c>
      <c r="H10302" s="155" t="str">
        <f>IF(Proc[[#This Row],[type]]="LFF (MDG-F)",MID(Proc[[#This Row],[Obj]],13,10),"")</f>
        <v/>
      </c>
      <c r="I10302" s="156"/>
      <c r="J10302" s="155" t="b">
        <f>Proc[[#This Row],[Requested]]=Proc[[#This Row],[CurrentParent]]</f>
        <v>1</v>
      </c>
      <c r="K10302" s="155" t="str">
        <f>IF(Proc[[#This Row],[Author]]="Marcela Urrego",VLOOKUP(LEFT(Proc[[#This Row],[Requested]],1),Table3[#All],2,0),VLOOKUP(Proc[[#This Row],[Author]],Table4[],2,0))</f>
        <v>HC</v>
      </c>
      <c r="L10302" s="155" t="s">
        <v>7801</v>
      </c>
      <c r="M10302" s="140">
        <v>46106</v>
      </c>
      <c r="N10302" s="140"/>
      <c r="O10302" s="140"/>
      <c r="P10302" s="140" t="str">
        <f ca="1">IF(Proc[[#This Row],[DaysAgeing]]&gt;5,"yep","on track")</f>
        <v>yep</v>
      </c>
      <c r="Q10302" s="2">
        <f ca="1">IF(Proc[[#This Row],[DateClosed]]="",ABS(NETWORKDAYS(Proc[[#This Row],[DateOpened]],TODAY()))-1,ABS(NETWORKDAYS(Proc[[#This Row],[DateOpened]],Proc[[#This Row],[DateClosed]]))-1)</f>
        <v>7</v>
      </c>
      <c r="R10302" s="140" t="s">
        <v>476</v>
      </c>
      <c r="S10302" s="155"/>
      <c r="T10302" s="155"/>
    </row>
    <row r="10303" spans="1:20" hidden="1">
      <c r="A10303" s="156" t="s">
        <v>11874</v>
      </c>
      <c r="B10303" s="155" t="str">
        <f>IFERROR(VLOOKUP(Proc[[#This Row],[App]],Table2[],3,0),"open")</f>
        <v>ok</v>
      </c>
      <c r="C10303" s="156" t="s">
        <v>369</v>
      </c>
      <c r="D10303" t="s">
        <v>12566</v>
      </c>
      <c r="E10303" t="s">
        <v>11699</v>
      </c>
      <c r="F10303" s="155" t="s">
        <v>11699</v>
      </c>
      <c r="G10303" s="156" t="s">
        <v>400</v>
      </c>
      <c r="H10303" s="155" t="str">
        <f>IF(Proc[[#This Row],[type]]="LFF (MDG-F)",MID(Proc[[#This Row],[Obj]],13,10),"")</f>
        <v/>
      </c>
      <c r="I10303" s="156"/>
      <c r="J10303" s="155" t="b">
        <f>Proc[[#This Row],[Requested]]=Proc[[#This Row],[CurrentParent]]</f>
        <v>1</v>
      </c>
      <c r="K10303" s="155" t="str">
        <f>IF(Proc[[#This Row],[Author]]="Marcela Urrego",VLOOKUP(LEFT(Proc[[#This Row],[Requested]],1),Table3[#All],2,0),VLOOKUP(Proc[[#This Row],[Author]],Table4[],2,0))</f>
        <v>HC</v>
      </c>
      <c r="L10303" s="155" t="s">
        <v>7801</v>
      </c>
      <c r="M10303" s="140">
        <v>46106</v>
      </c>
      <c r="N10303" s="140"/>
      <c r="O10303" s="140"/>
      <c r="P10303" s="140" t="str">
        <f ca="1">IF(Proc[[#This Row],[DaysAgeing]]&gt;5,"yep","on track")</f>
        <v>yep</v>
      </c>
      <c r="Q10303" s="2">
        <f ca="1">IF(Proc[[#This Row],[DateClosed]]="",ABS(NETWORKDAYS(Proc[[#This Row],[DateOpened]],TODAY()))-1,ABS(NETWORKDAYS(Proc[[#This Row],[DateOpened]],Proc[[#This Row],[DateClosed]]))-1)</f>
        <v>7</v>
      </c>
      <c r="R10303" s="140" t="s">
        <v>476</v>
      </c>
      <c r="S10303" s="155"/>
      <c r="T10303" s="155"/>
    </row>
    <row r="10304" spans="1:20" hidden="1">
      <c r="A10304" s="156" t="s">
        <v>11874</v>
      </c>
      <c r="B10304" s="155" t="str">
        <f>IFERROR(VLOOKUP(Proc[[#This Row],[App]],Table2[],3,0),"open")</f>
        <v>ok</v>
      </c>
      <c r="C10304" s="156" t="s">
        <v>369</v>
      </c>
      <c r="D10304" t="s">
        <v>12567</v>
      </c>
      <c r="E10304" t="s">
        <v>11699</v>
      </c>
      <c r="F10304" s="155" t="s">
        <v>11699</v>
      </c>
      <c r="G10304" s="156" t="s">
        <v>400</v>
      </c>
      <c r="H10304" s="155" t="str">
        <f>IF(Proc[[#This Row],[type]]="LFF (MDG-F)",MID(Proc[[#This Row],[Obj]],13,10),"")</f>
        <v/>
      </c>
      <c r="I10304" s="156"/>
      <c r="J10304" s="155" t="b">
        <f>Proc[[#This Row],[Requested]]=Proc[[#This Row],[CurrentParent]]</f>
        <v>1</v>
      </c>
      <c r="K10304" s="155" t="str">
        <f>IF(Proc[[#This Row],[Author]]="Marcela Urrego",VLOOKUP(LEFT(Proc[[#This Row],[Requested]],1),Table3[#All],2,0),VLOOKUP(Proc[[#This Row],[Author]],Table4[],2,0))</f>
        <v>HC</v>
      </c>
      <c r="L10304" s="155" t="s">
        <v>7801</v>
      </c>
      <c r="M10304" s="140">
        <v>46106</v>
      </c>
      <c r="N10304" s="140"/>
      <c r="O10304" s="140"/>
      <c r="P10304" s="140" t="str">
        <f ca="1">IF(Proc[[#This Row],[DaysAgeing]]&gt;5,"yep","on track")</f>
        <v>yep</v>
      </c>
      <c r="Q10304" s="2">
        <f ca="1">IF(Proc[[#This Row],[DateClosed]]="",ABS(NETWORKDAYS(Proc[[#This Row],[DateOpened]],TODAY()))-1,ABS(NETWORKDAYS(Proc[[#This Row],[DateOpened]],Proc[[#This Row],[DateClosed]]))-1)</f>
        <v>7</v>
      </c>
      <c r="R10304" s="140" t="s">
        <v>476</v>
      </c>
      <c r="S10304" s="155"/>
      <c r="T10304" s="155"/>
    </row>
    <row r="10305" spans="1:20" hidden="1">
      <c r="A10305" s="156" t="s">
        <v>11874</v>
      </c>
      <c r="B10305" s="155" t="str">
        <f>IFERROR(VLOOKUP(Proc[[#This Row],[App]],Table2[],3,0),"open")</f>
        <v>ok</v>
      </c>
      <c r="C10305" s="156" t="s">
        <v>369</v>
      </c>
      <c r="D10305" t="s">
        <v>12568</v>
      </c>
      <c r="E10305" t="s">
        <v>11699</v>
      </c>
      <c r="F10305" s="155" t="s">
        <v>11699</v>
      </c>
      <c r="G10305" s="156" t="s">
        <v>400</v>
      </c>
      <c r="H10305" s="155" t="str">
        <f>IF(Proc[[#This Row],[type]]="LFF (MDG-F)",MID(Proc[[#This Row],[Obj]],13,10),"")</f>
        <v/>
      </c>
      <c r="I10305" s="156"/>
      <c r="J10305" s="155" t="b">
        <f>Proc[[#This Row],[Requested]]=Proc[[#This Row],[CurrentParent]]</f>
        <v>1</v>
      </c>
      <c r="K10305" s="155" t="str">
        <f>IF(Proc[[#This Row],[Author]]="Marcela Urrego",VLOOKUP(LEFT(Proc[[#This Row],[Requested]],1),Table3[#All],2,0),VLOOKUP(Proc[[#This Row],[Author]],Table4[],2,0))</f>
        <v>HC</v>
      </c>
      <c r="L10305" s="155" t="s">
        <v>7801</v>
      </c>
      <c r="M10305" s="140">
        <v>46106</v>
      </c>
      <c r="N10305" s="140"/>
      <c r="O10305" s="140"/>
      <c r="P10305" s="140" t="str">
        <f ca="1">IF(Proc[[#This Row],[DaysAgeing]]&gt;5,"yep","on track")</f>
        <v>yep</v>
      </c>
      <c r="Q10305" s="2">
        <f ca="1">IF(Proc[[#This Row],[DateClosed]]="",ABS(NETWORKDAYS(Proc[[#This Row],[DateOpened]],TODAY()))-1,ABS(NETWORKDAYS(Proc[[#This Row],[DateOpened]],Proc[[#This Row],[DateClosed]]))-1)</f>
        <v>7</v>
      </c>
      <c r="R10305" s="140" t="s">
        <v>476</v>
      </c>
      <c r="S10305" s="155"/>
      <c r="T10305" s="155"/>
    </row>
    <row r="10306" spans="1:20" hidden="1">
      <c r="A10306" s="156" t="s">
        <v>11874</v>
      </c>
      <c r="B10306" s="155" t="str">
        <f>IFERROR(VLOOKUP(Proc[[#This Row],[App]],Table2[],3,0),"open")</f>
        <v>ok</v>
      </c>
      <c r="C10306" s="156" t="s">
        <v>369</v>
      </c>
      <c r="D10306" t="s">
        <v>12569</v>
      </c>
      <c r="E10306" t="s">
        <v>11699</v>
      </c>
      <c r="F10306" s="155" t="s">
        <v>11699</v>
      </c>
      <c r="G10306" s="156" t="s">
        <v>400</v>
      </c>
      <c r="H10306" s="155" t="str">
        <f>IF(Proc[[#This Row],[type]]="LFF (MDG-F)",MID(Proc[[#This Row],[Obj]],13,10),"")</f>
        <v/>
      </c>
      <c r="I10306" s="156"/>
      <c r="J10306" s="155" t="b">
        <f>Proc[[#This Row],[Requested]]=Proc[[#This Row],[CurrentParent]]</f>
        <v>1</v>
      </c>
      <c r="K10306" s="155" t="str">
        <f>IF(Proc[[#This Row],[Author]]="Marcela Urrego",VLOOKUP(LEFT(Proc[[#This Row],[Requested]],1),Table3[#All],2,0),VLOOKUP(Proc[[#This Row],[Author]],Table4[],2,0))</f>
        <v>HC</v>
      </c>
      <c r="L10306" s="155" t="s">
        <v>7801</v>
      </c>
      <c r="M10306" s="140">
        <v>46106</v>
      </c>
      <c r="N10306" s="140"/>
      <c r="O10306" s="140"/>
      <c r="P10306" s="140" t="str">
        <f ca="1">IF(Proc[[#This Row],[DaysAgeing]]&gt;5,"yep","on track")</f>
        <v>yep</v>
      </c>
      <c r="Q10306" s="2">
        <f ca="1">IF(Proc[[#This Row],[DateClosed]]="",ABS(NETWORKDAYS(Proc[[#This Row],[DateOpened]],TODAY()))-1,ABS(NETWORKDAYS(Proc[[#This Row],[DateOpened]],Proc[[#This Row],[DateClosed]]))-1)</f>
        <v>7</v>
      </c>
      <c r="R10306" s="140" t="s">
        <v>476</v>
      </c>
      <c r="S10306" s="155"/>
      <c r="T10306" s="155"/>
    </row>
    <row r="10307" spans="1:20" hidden="1">
      <c r="A10307" s="156" t="s">
        <v>11874</v>
      </c>
      <c r="B10307" s="155" t="str">
        <f>IFERROR(VLOOKUP(Proc[[#This Row],[App]],Table2[],3,0),"open")</f>
        <v>ok</v>
      </c>
      <c r="C10307" s="156" t="s">
        <v>369</v>
      </c>
      <c r="D10307" t="s">
        <v>12570</v>
      </c>
      <c r="E10307" t="s">
        <v>11699</v>
      </c>
      <c r="F10307" s="155" t="s">
        <v>11699</v>
      </c>
      <c r="G10307" s="156" t="s">
        <v>400</v>
      </c>
      <c r="H10307" s="155" t="str">
        <f>IF(Proc[[#This Row],[type]]="LFF (MDG-F)",MID(Proc[[#This Row],[Obj]],13,10),"")</f>
        <v/>
      </c>
      <c r="I10307" s="156"/>
      <c r="J10307" s="155" t="b">
        <f>Proc[[#This Row],[Requested]]=Proc[[#This Row],[CurrentParent]]</f>
        <v>1</v>
      </c>
      <c r="K10307" s="155" t="str">
        <f>IF(Proc[[#This Row],[Author]]="Marcela Urrego",VLOOKUP(LEFT(Proc[[#This Row],[Requested]],1),Table3[#All],2,0),VLOOKUP(Proc[[#This Row],[Author]],Table4[],2,0))</f>
        <v>HC</v>
      </c>
      <c r="L10307" s="155" t="s">
        <v>7801</v>
      </c>
      <c r="M10307" s="140">
        <v>46106</v>
      </c>
      <c r="N10307" s="140"/>
      <c r="O10307" s="140"/>
      <c r="P10307" s="140" t="str">
        <f ca="1">IF(Proc[[#This Row],[DaysAgeing]]&gt;5,"yep","on track")</f>
        <v>yep</v>
      </c>
      <c r="Q10307" s="2">
        <f ca="1">IF(Proc[[#This Row],[DateClosed]]="",ABS(NETWORKDAYS(Proc[[#This Row],[DateOpened]],TODAY()))-1,ABS(NETWORKDAYS(Proc[[#This Row],[DateOpened]],Proc[[#This Row],[DateClosed]]))-1)</f>
        <v>7</v>
      </c>
      <c r="R10307" s="140" t="s">
        <v>476</v>
      </c>
      <c r="S10307" s="155"/>
      <c r="T10307" s="155"/>
    </row>
    <row r="10308" spans="1:20" hidden="1">
      <c r="A10308" s="156" t="s">
        <v>11874</v>
      </c>
      <c r="B10308" s="155" t="str">
        <f>IFERROR(VLOOKUP(Proc[[#This Row],[App]],Table2[],3,0),"open")</f>
        <v>ok</v>
      </c>
      <c r="C10308" s="156" t="s">
        <v>369</v>
      </c>
      <c r="D10308" t="s">
        <v>12571</v>
      </c>
      <c r="E10308" t="s">
        <v>11699</v>
      </c>
      <c r="F10308" s="155" t="s">
        <v>11699</v>
      </c>
      <c r="G10308" s="156" t="s">
        <v>400</v>
      </c>
      <c r="H10308" s="155" t="str">
        <f>IF(Proc[[#This Row],[type]]="LFF (MDG-F)",MID(Proc[[#This Row],[Obj]],13,10),"")</f>
        <v/>
      </c>
      <c r="I10308" s="156"/>
      <c r="J10308" s="155" t="b">
        <f>Proc[[#This Row],[Requested]]=Proc[[#This Row],[CurrentParent]]</f>
        <v>1</v>
      </c>
      <c r="K10308" s="155" t="str">
        <f>IF(Proc[[#This Row],[Author]]="Marcela Urrego",VLOOKUP(LEFT(Proc[[#This Row],[Requested]],1),Table3[#All],2,0),VLOOKUP(Proc[[#This Row],[Author]],Table4[],2,0))</f>
        <v>HC</v>
      </c>
      <c r="L10308" s="155" t="s">
        <v>7801</v>
      </c>
      <c r="M10308" s="140">
        <v>46106</v>
      </c>
      <c r="N10308" s="140"/>
      <c r="O10308" s="140"/>
      <c r="P10308" s="140" t="str">
        <f ca="1">IF(Proc[[#This Row],[DaysAgeing]]&gt;5,"yep","on track")</f>
        <v>yep</v>
      </c>
      <c r="Q10308" s="2">
        <f ca="1">IF(Proc[[#This Row],[DateClosed]]="",ABS(NETWORKDAYS(Proc[[#This Row],[DateOpened]],TODAY()))-1,ABS(NETWORKDAYS(Proc[[#This Row],[DateOpened]],Proc[[#This Row],[DateClosed]]))-1)</f>
        <v>7</v>
      </c>
      <c r="R10308" s="140" t="s">
        <v>476</v>
      </c>
      <c r="S10308" s="155"/>
      <c r="T10308" s="155"/>
    </row>
    <row r="10309" spans="1:20" hidden="1">
      <c r="A10309" s="156" t="s">
        <v>11874</v>
      </c>
      <c r="B10309" s="155" t="str">
        <f>IFERROR(VLOOKUP(Proc[[#This Row],[App]],Table2[],3,0),"open")</f>
        <v>ok</v>
      </c>
      <c r="C10309" s="156" t="s">
        <v>369</v>
      </c>
      <c r="D10309" t="s">
        <v>12572</v>
      </c>
      <c r="E10309" t="s">
        <v>11699</v>
      </c>
      <c r="F10309" s="155" t="s">
        <v>11699</v>
      </c>
      <c r="G10309" s="156" t="s">
        <v>400</v>
      </c>
      <c r="H10309" s="155" t="str">
        <f>IF(Proc[[#This Row],[type]]="LFF (MDG-F)",MID(Proc[[#This Row],[Obj]],13,10),"")</f>
        <v/>
      </c>
      <c r="I10309" s="156"/>
      <c r="J10309" s="155" t="b">
        <f>Proc[[#This Row],[Requested]]=Proc[[#This Row],[CurrentParent]]</f>
        <v>1</v>
      </c>
      <c r="K10309" s="155" t="str">
        <f>IF(Proc[[#This Row],[Author]]="Marcela Urrego",VLOOKUP(LEFT(Proc[[#This Row],[Requested]],1),Table3[#All],2,0),VLOOKUP(Proc[[#This Row],[Author]],Table4[],2,0))</f>
        <v>HC</v>
      </c>
      <c r="L10309" s="155" t="s">
        <v>7801</v>
      </c>
      <c r="M10309" s="140">
        <v>46106</v>
      </c>
      <c r="N10309" s="140"/>
      <c r="O10309" s="140"/>
      <c r="P10309" s="140" t="str">
        <f ca="1">IF(Proc[[#This Row],[DaysAgeing]]&gt;5,"yep","on track")</f>
        <v>yep</v>
      </c>
      <c r="Q10309" s="2">
        <f ca="1">IF(Proc[[#This Row],[DateClosed]]="",ABS(NETWORKDAYS(Proc[[#This Row],[DateOpened]],TODAY()))-1,ABS(NETWORKDAYS(Proc[[#This Row],[DateOpened]],Proc[[#This Row],[DateClosed]]))-1)</f>
        <v>7</v>
      </c>
      <c r="R10309" s="140" t="s">
        <v>476</v>
      </c>
      <c r="S10309" s="155"/>
      <c r="T10309" s="155"/>
    </row>
    <row r="10310" spans="1:20" hidden="1">
      <c r="A10310" s="156" t="s">
        <v>11874</v>
      </c>
      <c r="B10310" s="155" t="str">
        <f>IFERROR(VLOOKUP(Proc[[#This Row],[App]],Table2[],3,0),"open")</f>
        <v>ok</v>
      </c>
      <c r="C10310" s="156" t="s">
        <v>369</v>
      </c>
      <c r="D10310" t="s">
        <v>12573</v>
      </c>
      <c r="E10310" t="s">
        <v>11699</v>
      </c>
      <c r="F10310" s="155" t="s">
        <v>11699</v>
      </c>
      <c r="G10310" s="156" t="s">
        <v>400</v>
      </c>
      <c r="H10310" s="155" t="str">
        <f>IF(Proc[[#This Row],[type]]="LFF (MDG-F)",MID(Proc[[#This Row],[Obj]],13,10),"")</f>
        <v/>
      </c>
      <c r="I10310" s="156"/>
      <c r="J10310" s="155" t="b">
        <f>Proc[[#This Row],[Requested]]=Proc[[#This Row],[CurrentParent]]</f>
        <v>1</v>
      </c>
      <c r="K10310" s="155" t="str">
        <f>IF(Proc[[#This Row],[Author]]="Marcela Urrego",VLOOKUP(LEFT(Proc[[#This Row],[Requested]],1),Table3[#All],2,0),VLOOKUP(Proc[[#This Row],[Author]],Table4[],2,0))</f>
        <v>HC</v>
      </c>
      <c r="L10310" s="155" t="s">
        <v>7801</v>
      </c>
      <c r="M10310" s="140">
        <v>46106</v>
      </c>
      <c r="N10310" s="140"/>
      <c r="O10310" s="140"/>
      <c r="P10310" s="140" t="str">
        <f ca="1">IF(Proc[[#This Row],[DaysAgeing]]&gt;5,"yep","on track")</f>
        <v>yep</v>
      </c>
      <c r="Q10310" s="2">
        <f ca="1">IF(Proc[[#This Row],[DateClosed]]="",ABS(NETWORKDAYS(Proc[[#This Row],[DateOpened]],TODAY()))-1,ABS(NETWORKDAYS(Proc[[#This Row],[DateOpened]],Proc[[#This Row],[DateClosed]]))-1)</f>
        <v>7</v>
      </c>
      <c r="R10310" s="140" t="s">
        <v>476</v>
      </c>
      <c r="S10310" s="155"/>
      <c r="T10310" s="155"/>
    </row>
    <row r="10311" spans="1:20" hidden="1">
      <c r="A10311" s="156" t="s">
        <v>11874</v>
      </c>
      <c r="B10311" s="155" t="str">
        <f>IFERROR(VLOOKUP(Proc[[#This Row],[App]],Table2[],3,0),"open")</f>
        <v>ok</v>
      </c>
      <c r="C10311" s="156" t="s">
        <v>369</v>
      </c>
      <c r="D10311" t="s">
        <v>12574</v>
      </c>
      <c r="E10311" t="s">
        <v>11699</v>
      </c>
      <c r="F10311" s="155" t="s">
        <v>11699</v>
      </c>
      <c r="G10311" s="156" t="s">
        <v>400</v>
      </c>
      <c r="H10311" s="155" t="str">
        <f>IF(Proc[[#This Row],[type]]="LFF (MDG-F)",MID(Proc[[#This Row],[Obj]],13,10),"")</f>
        <v/>
      </c>
      <c r="I10311" s="156"/>
      <c r="J10311" s="155" t="b">
        <f>Proc[[#This Row],[Requested]]=Proc[[#This Row],[CurrentParent]]</f>
        <v>1</v>
      </c>
      <c r="K10311" s="155" t="str">
        <f>IF(Proc[[#This Row],[Author]]="Marcela Urrego",VLOOKUP(LEFT(Proc[[#This Row],[Requested]],1),Table3[#All],2,0),VLOOKUP(Proc[[#This Row],[Author]],Table4[],2,0))</f>
        <v>HC</v>
      </c>
      <c r="L10311" s="155" t="s">
        <v>7801</v>
      </c>
      <c r="M10311" s="140">
        <v>46106</v>
      </c>
      <c r="N10311" s="140"/>
      <c r="O10311" s="140"/>
      <c r="P10311" s="140" t="str">
        <f ca="1">IF(Proc[[#This Row],[DaysAgeing]]&gt;5,"yep","on track")</f>
        <v>yep</v>
      </c>
      <c r="Q10311" s="2">
        <f ca="1">IF(Proc[[#This Row],[DateClosed]]="",ABS(NETWORKDAYS(Proc[[#This Row],[DateOpened]],TODAY()))-1,ABS(NETWORKDAYS(Proc[[#This Row],[DateOpened]],Proc[[#This Row],[DateClosed]]))-1)</f>
        <v>7</v>
      </c>
      <c r="R10311" s="140" t="s">
        <v>476</v>
      </c>
      <c r="S10311" s="155"/>
      <c r="T10311" s="155"/>
    </row>
    <row r="10312" spans="1:20" hidden="1">
      <c r="A10312" s="156" t="s">
        <v>11874</v>
      </c>
      <c r="B10312" s="155" t="str">
        <f>IFERROR(VLOOKUP(Proc[[#This Row],[App]],Table2[],3,0),"open")</f>
        <v>ok</v>
      </c>
      <c r="C10312" s="156" t="s">
        <v>369</v>
      </c>
      <c r="D10312" t="s">
        <v>12575</v>
      </c>
      <c r="E10312" t="s">
        <v>11699</v>
      </c>
      <c r="F10312" s="155" t="s">
        <v>11699</v>
      </c>
      <c r="G10312" s="156" t="s">
        <v>400</v>
      </c>
      <c r="H10312" s="155" t="str">
        <f>IF(Proc[[#This Row],[type]]="LFF (MDG-F)",MID(Proc[[#This Row],[Obj]],13,10),"")</f>
        <v/>
      </c>
      <c r="I10312" s="156"/>
      <c r="J10312" s="155" t="b">
        <f>Proc[[#This Row],[Requested]]=Proc[[#This Row],[CurrentParent]]</f>
        <v>1</v>
      </c>
      <c r="K10312" s="155" t="str">
        <f>IF(Proc[[#This Row],[Author]]="Marcela Urrego",VLOOKUP(LEFT(Proc[[#This Row],[Requested]],1),Table3[#All],2,0),VLOOKUP(Proc[[#This Row],[Author]],Table4[],2,0))</f>
        <v>HC</v>
      </c>
      <c r="L10312" s="155" t="s">
        <v>7801</v>
      </c>
      <c r="M10312" s="140">
        <v>46106</v>
      </c>
      <c r="N10312" s="140"/>
      <c r="O10312" s="140"/>
      <c r="P10312" s="140" t="str">
        <f ca="1">IF(Proc[[#This Row],[DaysAgeing]]&gt;5,"yep","on track")</f>
        <v>yep</v>
      </c>
      <c r="Q10312" s="2">
        <f ca="1">IF(Proc[[#This Row],[DateClosed]]="",ABS(NETWORKDAYS(Proc[[#This Row],[DateOpened]],TODAY()))-1,ABS(NETWORKDAYS(Proc[[#This Row],[DateOpened]],Proc[[#This Row],[DateClosed]]))-1)</f>
        <v>7</v>
      </c>
      <c r="R10312" s="140" t="s">
        <v>476</v>
      </c>
      <c r="S10312" s="155"/>
      <c r="T10312" s="155"/>
    </row>
    <row r="10313" spans="1:20" hidden="1">
      <c r="A10313" s="156" t="s">
        <v>11874</v>
      </c>
      <c r="B10313" s="155" t="str">
        <f>IFERROR(VLOOKUP(Proc[[#This Row],[App]],Table2[],3,0),"open")</f>
        <v>ok</v>
      </c>
      <c r="C10313" s="156" t="s">
        <v>369</v>
      </c>
      <c r="D10313" t="s">
        <v>12576</v>
      </c>
      <c r="E10313" t="s">
        <v>11699</v>
      </c>
      <c r="F10313" s="155" t="s">
        <v>11699</v>
      </c>
      <c r="G10313" s="156" t="s">
        <v>400</v>
      </c>
      <c r="H10313" s="155" t="str">
        <f>IF(Proc[[#This Row],[type]]="LFF (MDG-F)",MID(Proc[[#This Row],[Obj]],13,10),"")</f>
        <v/>
      </c>
      <c r="I10313" s="156"/>
      <c r="J10313" s="155" t="b">
        <f>Proc[[#This Row],[Requested]]=Proc[[#This Row],[CurrentParent]]</f>
        <v>1</v>
      </c>
      <c r="K10313" s="155" t="str">
        <f>IF(Proc[[#This Row],[Author]]="Marcela Urrego",VLOOKUP(LEFT(Proc[[#This Row],[Requested]],1),Table3[#All],2,0),VLOOKUP(Proc[[#This Row],[Author]],Table4[],2,0))</f>
        <v>HC</v>
      </c>
      <c r="L10313" s="155" t="s">
        <v>7801</v>
      </c>
      <c r="M10313" s="140">
        <v>46106</v>
      </c>
      <c r="N10313" s="140"/>
      <c r="O10313" s="140"/>
      <c r="P10313" s="140" t="str">
        <f ca="1">IF(Proc[[#This Row],[DaysAgeing]]&gt;5,"yep","on track")</f>
        <v>yep</v>
      </c>
      <c r="Q10313" s="2">
        <f ca="1">IF(Proc[[#This Row],[DateClosed]]="",ABS(NETWORKDAYS(Proc[[#This Row],[DateOpened]],TODAY()))-1,ABS(NETWORKDAYS(Proc[[#This Row],[DateOpened]],Proc[[#This Row],[DateClosed]]))-1)</f>
        <v>7</v>
      </c>
      <c r="R10313" s="140" t="s">
        <v>476</v>
      </c>
      <c r="S10313" s="155"/>
      <c r="T10313" s="155"/>
    </row>
    <row r="10314" spans="1:20" hidden="1">
      <c r="A10314" s="156" t="s">
        <v>11874</v>
      </c>
      <c r="B10314" s="155" t="str">
        <f>IFERROR(VLOOKUP(Proc[[#This Row],[App]],Table2[],3,0),"open")</f>
        <v>ok</v>
      </c>
      <c r="C10314" s="156" t="s">
        <v>369</v>
      </c>
      <c r="D10314" t="s">
        <v>12577</v>
      </c>
      <c r="E10314" t="s">
        <v>11699</v>
      </c>
      <c r="F10314" s="155" t="s">
        <v>11699</v>
      </c>
      <c r="G10314" s="156" t="s">
        <v>400</v>
      </c>
      <c r="H10314" s="155" t="str">
        <f>IF(Proc[[#This Row],[type]]="LFF (MDG-F)",MID(Proc[[#This Row],[Obj]],13,10),"")</f>
        <v/>
      </c>
      <c r="I10314" s="156"/>
      <c r="J10314" s="155" t="b">
        <f>Proc[[#This Row],[Requested]]=Proc[[#This Row],[CurrentParent]]</f>
        <v>1</v>
      </c>
      <c r="K10314" s="155" t="str">
        <f>IF(Proc[[#This Row],[Author]]="Marcela Urrego",VLOOKUP(LEFT(Proc[[#This Row],[Requested]],1),Table3[#All],2,0),VLOOKUP(Proc[[#This Row],[Author]],Table4[],2,0))</f>
        <v>HC</v>
      </c>
      <c r="L10314" s="155" t="s">
        <v>7801</v>
      </c>
      <c r="M10314" s="140">
        <v>46106</v>
      </c>
      <c r="N10314" s="140"/>
      <c r="O10314" s="140"/>
      <c r="P10314" s="140" t="str">
        <f ca="1">IF(Proc[[#This Row],[DaysAgeing]]&gt;5,"yep","on track")</f>
        <v>yep</v>
      </c>
      <c r="Q10314" s="2">
        <f ca="1">IF(Proc[[#This Row],[DateClosed]]="",ABS(NETWORKDAYS(Proc[[#This Row],[DateOpened]],TODAY()))-1,ABS(NETWORKDAYS(Proc[[#This Row],[DateOpened]],Proc[[#This Row],[DateClosed]]))-1)</f>
        <v>7</v>
      </c>
      <c r="R10314" s="140" t="s">
        <v>476</v>
      </c>
      <c r="S10314" s="155"/>
      <c r="T10314" s="155"/>
    </row>
    <row r="10315" spans="1:20" hidden="1">
      <c r="A10315" s="156" t="s">
        <v>11874</v>
      </c>
      <c r="B10315" s="155" t="str">
        <f>IFERROR(VLOOKUP(Proc[[#This Row],[App]],Table2[],3,0),"open")</f>
        <v>ok</v>
      </c>
      <c r="C10315" s="156" t="s">
        <v>369</v>
      </c>
      <c r="D10315" t="s">
        <v>12578</v>
      </c>
      <c r="E10315" t="s">
        <v>11699</v>
      </c>
      <c r="F10315" s="155" t="s">
        <v>11699</v>
      </c>
      <c r="G10315" s="156" t="s">
        <v>400</v>
      </c>
      <c r="H10315" s="155" t="str">
        <f>IF(Proc[[#This Row],[type]]="LFF (MDG-F)",MID(Proc[[#This Row],[Obj]],13,10),"")</f>
        <v/>
      </c>
      <c r="I10315" s="156"/>
      <c r="J10315" s="155" t="b">
        <f>Proc[[#This Row],[Requested]]=Proc[[#This Row],[CurrentParent]]</f>
        <v>1</v>
      </c>
      <c r="K10315" s="155" t="str">
        <f>IF(Proc[[#This Row],[Author]]="Marcela Urrego",VLOOKUP(LEFT(Proc[[#This Row],[Requested]],1),Table3[#All],2,0),VLOOKUP(Proc[[#This Row],[Author]],Table4[],2,0))</f>
        <v>HC</v>
      </c>
      <c r="L10315" s="155" t="s">
        <v>7801</v>
      </c>
      <c r="M10315" s="140">
        <v>46106</v>
      </c>
      <c r="N10315" s="140"/>
      <c r="O10315" s="140"/>
      <c r="P10315" s="140" t="str">
        <f ca="1">IF(Proc[[#This Row],[DaysAgeing]]&gt;5,"yep","on track")</f>
        <v>yep</v>
      </c>
      <c r="Q10315" s="2">
        <f ca="1">IF(Proc[[#This Row],[DateClosed]]="",ABS(NETWORKDAYS(Proc[[#This Row],[DateOpened]],TODAY()))-1,ABS(NETWORKDAYS(Proc[[#This Row],[DateOpened]],Proc[[#This Row],[DateClosed]]))-1)</f>
        <v>7</v>
      </c>
      <c r="R10315" s="140" t="s">
        <v>476</v>
      </c>
      <c r="S10315" s="155"/>
      <c r="T10315" s="155"/>
    </row>
    <row r="10316" spans="1:20" hidden="1">
      <c r="A10316" s="156" t="s">
        <v>11874</v>
      </c>
      <c r="B10316" s="155" t="str">
        <f>IFERROR(VLOOKUP(Proc[[#This Row],[App]],Table2[],3,0),"open")</f>
        <v>ok</v>
      </c>
      <c r="C10316" s="156" t="s">
        <v>369</v>
      </c>
      <c r="D10316" t="s">
        <v>12579</v>
      </c>
      <c r="E10316" t="s">
        <v>11699</v>
      </c>
      <c r="F10316" s="155" t="s">
        <v>11699</v>
      </c>
      <c r="G10316" s="156" t="s">
        <v>400</v>
      </c>
      <c r="H10316" s="155" t="str">
        <f>IF(Proc[[#This Row],[type]]="LFF (MDG-F)",MID(Proc[[#This Row],[Obj]],13,10),"")</f>
        <v/>
      </c>
      <c r="I10316" s="156"/>
      <c r="J10316" s="155" t="b">
        <f>Proc[[#This Row],[Requested]]=Proc[[#This Row],[CurrentParent]]</f>
        <v>1</v>
      </c>
      <c r="K10316" s="155" t="str">
        <f>IF(Proc[[#This Row],[Author]]="Marcela Urrego",VLOOKUP(LEFT(Proc[[#This Row],[Requested]],1),Table3[#All],2,0),VLOOKUP(Proc[[#This Row],[Author]],Table4[],2,0))</f>
        <v>HC</v>
      </c>
      <c r="L10316" s="155" t="s">
        <v>7801</v>
      </c>
      <c r="M10316" s="140">
        <v>46106</v>
      </c>
      <c r="N10316" s="140"/>
      <c r="O10316" s="140"/>
      <c r="P10316" s="140" t="str">
        <f ca="1">IF(Proc[[#This Row],[DaysAgeing]]&gt;5,"yep","on track")</f>
        <v>yep</v>
      </c>
      <c r="Q10316" s="2">
        <f ca="1">IF(Proc[[#This Row],[DateClosed]]="",ABS(NETWORKDAYS(Proc[[#This Row],[DateOpened]],TODAY()))-1,ABS(NETWORKDAYS(Proc[[#This Row],[DateOpened]],Proc[[#This Row],[DateClosed]]))-1)</f>
        <v>7</v>
      </c>
      <c r="R10316" s="140" t="s">
        <v>476</v>
      </c>
      <c r="S10316" s="155"/>
      <c r="T10316" s="155"/>
    </row>
    <row r="10317" spans="1:20" hidden="1">
      <c r="A10317" s="156" t="s">
        <v>11874</v>
      </c>
      <c r="B10317" s="155" t="str">
        <f>IFERROR(VLOOKUP(Proc[[#This Row],[App]],Table2[],3,0),"open")</f>
        <v>ok</v>
      </c>
      <c r="C10317" s="156" t="s">
        <v>369</v>
      </c>
      <c r="D10317" t="s">
        <v>12580</v>
      </c>
      <c r="E10317" t="s">
        <v>11699</v>
      </c>
      <c r="F10317" s="155" t="s">
        <v>11699</v>
      </c>
      <c r="G10317" s="156" t="s">
        <v>400</v>
      </c>
      <c r="H10317" s="155" t="str">
        <f>IF(Proc[[#This Row],[type]]="LFF (MDG-F)",MID(Proc[[#This Row],[Obj]],13,10),"")</f>
        <v/>
      </c>
      <c r="I10317" s="156"/>
      <c r="J10317" s="155" t="b">
        <f>Proc[[#This Row],[Requested]]=Proc[[#This Row],[CurrentParent]]</f>
        <v>1</v>
      </c>
      <c r="K10317" s="155" t="str">
        <f>IF(Proc[[#This Row],[Author]]="Marcela Urrego",VLOOKUP(LEFT(Proc[[#This Row],[Requested]],1),Table3[#All],2,0),VLOOKUP(Proc[[#This Row],[Author]],Table4[],2,0))</f>
        <v>HC</v>
      </c>
      <c r="L10317" s="155" t="s">
        <v>7801</v>
      </c>
      <c r="M10317" s="140">
        <v>46106</v>
      </c>
      <c r="N10317" s="140"/>
      <c r="O10317" s="140"/>
      <c r="P10317" s="140" t="str">
        <f ca="1">IF(Proc[[#This Row],[DaysAgeing]]&gt;5,"yep","on track")</f>
        <v>yep</v>
      </c>
      <c r="Q10317" s="2">
        <f ca="1">IF(Proc[[#This Row],[DateClosed]]="",ABS(NETWORKDAYS(Proc[[#This Row],[DateOpened]],TODAY()))-1,ABS(NETWORKDAYS(Proc[[#This Row],[DateOpened]],Proc[[#This Row],[DateClosed]]))-1)</f>
        <v>7</v>
      </c>
      <c r="R10317" s="140" t="s">
        <v>476</v>
      </c>
      <c r="S10317" s="155"/>
      <c r="T10317" s="155"/>
    </row>
    <row r="10318" spans="1:20" hidden="1">
      <c r="A10318" s="156" t="s">
        <v>11874</v>
      </c>
      <c r="B10318" s="155" t="str">
        <f>IFERROR(VLOOKUP(Proc[[#This Row],[App]],Table2[],3,0),"open")</f>
        <v>ok</v>
      </c>
      <c r="C10318" s="156" t="s">
        <v>369</v>
      </c>
      <c r="D10318" t="s">
        <v>12581</v>
      </c>
      <c r="E10318" t="s">
        <v>11699</v>
      </c>
      <c r="F10318" s="155" t="s">
        <v>11699</v>
      </c>
      <c r="G10318" s="156" t="s">
        <v>400</v>
      </c>
      <c r="H10318" s="155" t="str">
        <f>IF(Proc[[#This Row],[type]]="LFF (MDG-F)",MID(Proc[[#This Row],[Obj]],13,10),"")</f>
        <v/>
      </c>
      <c r="I10318" s="156"/>
      <c r="J10318" s="155" t="b">
        <f>Proc[[#This Row],[Requested]]=Proc[[#This Row],[CurrentParent]]</f>
        <v>1</v>
      </c>
      <c r="K10318" s="155" t="str">
        <f>IF(Proc[[#This Row],[Author]]="Marcela Urrego",VLOOKUP(LEFT(Proc[[#This Row],[Requested]],1),Table3[#All],2,0),VLOOKUP(Proc[[#This Row],[Author]],Table4[],2,0))</f>
        <v>HC</v>
      </c>
      <c r="L10318" s="155" t="s">
        <v>7801</v>
      </c>
      <c r="M10318" s="140">
        <v>46106</v>
      </c>
      <c r="N10318" s="140"/>
      <c r="O10318" s="140"/>
      <c r="P10318" s="140" t="str">
        <f ca="1">IF(Proc[[#This Row],[DaysAgeing]]&gt;5,"yep","on track")</f>
        <v>yep</v>
      </c>
      <c r="Q10318" s="2">
        <f ca="1">IF(Proc[[#This Row],[DateClosed]]="",ABS(NETWORKDAYS(Proc[[#This Row],[DateOpened]],TODAY()))-1,ABS(NETWORKDAYS(Proc[[#This Row],[DateOpened]],Proc[[#This Row],[DateClosed]]))-1)</f>
        <v>7</v>
      </c>
      <c r="R10318" s="140" t="s">
        <v>476</v>
      </c>
      <c r="S10318" s="155"/>
      <c r="T10318" s="155"/>
    </row>
    <row r="10319" spans="1:20" hidden="1">
      <c r="A10319" s="156" t="s">
        <v>11874</v>
      </c>
      <c r="B10319" s="155" t="str">
        <f>IFERROR(VLOOKUP(Proc[[#This Row],[App]],Table2[],3,0),"open")</f>
        <v>ok</v>
      </c>
      <c r="C10319" s="156" t="s">
        <v>369</v>
      </c>
      <c r="D10319" t="s">
        <v>12582</v>
      </c>
      <c r="E10319" t="s">
        <v>11699</v>
      </c>
      <c r="F10319" s="155" t="s">
        <v>11699</v>
      </c>
      <c r="G10319" s="156" t="s">
        <v>400</v>
      </c>
      <c r="H10319" s="155" t="str">
        <f>IF(Proc[[#This Row],[type]]="LFF (MDG-F)",MID(Proc[[#This Row],[Obj]],13,10),"")</f>
        <v/>
      </c>
      <c r="I10319" s="156"/>
      <c r="J10319" s="155" t="b">
        <f>Proc[[#This Row],[Requested]]=Proc[[#This Row],[CurrentParent]]</f>
        <v>1</v>
      </c>
      <c r="K10319" s="155" t="str">
        <f>IF(Proc[[#This Row],[Author]]="Marcela Urrego",VLOOKUP(LEFT(Proc[[#This Row],[Requested]],1),Table3[#All],2,0),VLOOKUP(Proc[[#This Row],[Author]],Table4[],2,0))</f>
        <v>HC</v>
      </c>
      <c r="L10319" s="155" t="s">
        <v>7801</v>
      </c>
      <c r="M10319" s="140">
        <v>46106</v>
      </c>
      <c r="N10319" s="140"/>
      <c r="O10319" s="140"/>
      <c r="P10319" s="140" t="str">
        <f ca="1">IF(Proc[[#This Row],[DaysAgeing]]&gt;5,"yep","on track")</f>
        <v>yep</v>
      </c>
      <c r="Q10319" s="2">
        <f ca="1">IF(Proc[[#This Row],[DateClosed]]="",ABS(NETWORKDAYS(Proc[[#This Row],[DateOpened]],TODAY()))-1,ABS(NETWORKDAYS(Proc[[#This Row],[DateOpened]],Proc[[#This Row],[DateClosed]]))-1)</f>
        <v>7</v>
      </c>
      <c r="R10319" s="140" t="s">
        <v>476</v>
      </c>
      <c r="S10319" s="155"/>
      <c r="T10319" s="155"/>
    </row>
    <row r="10320" spans="1:20" hidden="1">
      <c r="A10320" s="156" t="s">
        <v>11874</v>
      </c>
      <c r="B10320" s="155" t="str">
        <f>IFERROR(VLOOKUP(Proc[[#This Row],[App]],Table2[],3,0),"open")</f>
        <v>ok</v>
      </c>
      <c r="C10320" s="156" t="s">
        <v>369</v>
      </c>
      <c r="D10320" t="s">
        <v>12583</v>
      </c>
      <c r="E10320" t="s">
        <v>11699</v>
      </c>
      <c r="F10320" s="155" t="s">
        <v>11699</v>
      </c>
      <c r="G10320" s="156" t="s">
        <v>400</v>
      </c>
      <c r="H10320" s="155" t="str">
        <f>IF(Proc[[#This Row],[type]]="LFF (MDG-F)",MID(Proc[[#This Row],[Obj]],13,10),"")</f>
        <v/>
      </c>
      <c r="I10320" s="156"/>
      <c r="J10320" s="155" t="b">
        <f>Proc[[#This Row],[Requested]]=Proc[[#This Row],[CurrentParent]]</f>
        <v>1</v>
      </c>
      <c r="K10320" s="155" t="str">
        <f>IF(Proc[[#This Row],[Author]]="Marcela Urrego",VLOOKUP(LEFT(Proc[[#This Row],[Requested]],1),Table3[#All],2,0),VLOOKUP(Proc[[#This Row],[Author]],Table4[],2,0))</f>
        <v>HC</v>
      </c>
      <c r="L10320" s="155" t="s">
        <v>7801</v>
      </c>
      <c r="M10320" s="140">
        <v>46106</v>
      </c>
      <c r="N10320" s="140"/>
      <c r="O10320" s="140"/>
      <c r="P10320" s="140" t="str">
        <f ca="1">IF(Proc[[#This Row],[DaysAgeing]]&gt;5,"yep","on track")</f>
        <v>yep</v>
      </c>
      <c r="Q10320" s="2">
        <f ca="1">IF(Proc[[#This Row],[DateClosed]]="",ABS(NETWORKDAYS(Proc[[#This Row],[DateOpened]],TODAY()))-1,ABS(NETWORKDAYS(Proc[[#This Row],[DateOpened]],Proc[[#This Row],[DateClosed]]))-1)</f>
        <v>7</v>
      </c>
      <c r="R10320" s="140" t="s">
        <v>476</v>
      </c>
      <c r="S10320" s="155"/>
      <c r="T10320" s="155"/>
    </row>
    <row r="10321" spans="1:20" hidden="1">
      <c r="A10321" s="156" t="s">
        <v>11874</v>
      </c>
      <c r="B10321" s="155" t="str">
        <f>IFERROR(VLOOKUP(Proc[[#This Row],[App]],Table2[],3,0),"open")</f>
        <v>ok</v>
      </c>
      <c r="C10321" s="156" t="s">
        <v>369</v>
      </c>
      <c r="D10321" t="s">
        <v>12584</v>
      </c>
      <c r="E10321" t="s">
        <v>11699</v>
      </c>
      <c r="F10321" s="155" t="s">
        <v>11699</v>
      </c>
      <c r="G10321" s="156" t="s">
        <v>400</v>
      </c>
      <c r="H10321" s="155" t="str">
        <f>IF(Proc[[#This Row],[type]]="LFF (MDG-F)",MID(Proc[[#This Row],[Obj]],13,10),"")</f>
        <v/>
      </c>
      <c r="I10321" s="156"/>
      <c r="J10321" s="155" t="b">
        <f>Proc[[#This Row],[Requested]]=Proc[[#This Row],[CurrentParent]]</f>
        <v>1</v>
      </c>
      <c r="K10321" s="155" t="str">
        <f>IF(Proc[[#This Row],[Author]]="Marcela Urrego",VLOOKUP(LEFT(Proc[[#This Row],[Requested]],1),Table3[#All],2,0),VLOOKUP(Proc[[#This Row],[Author]],Table4[],2,0))</f>
        <v>HC</v>
      </c>
      <c r="L10321" s="155" t="s">
        <v>7801</v>
      </c>
      <c r="M10321" s="140">
        <v>46106</v>
      </c>
      <c r="N10321" s="140"/>
      <c r="O10321" s="140"/>
      <c r="P10321" s="140" t="str">
        <f ca="1">IF(Proc[[#This Row],[DaysAgeing]]&gt;5,"yep","on track")</f>
        <v>yep</v>
      </c>
      <c r="Q10321" s="2">
        <f ca="1">IF(Proc[[#This Row],[DateClosed]]="",ABS(NETWORKDAYS(Proc[[#This Row],[DateOpened]],TODAY()))-1,ABS(NETWORKDAYS(Proc[[#This Row],[DateOpened]],Proc[[#This Row],[DateClosed]]))-1)</f>
        <v>7</v>
      </c>
      <c r="R10321" s="140" t="s">
        <v>476</v>
      </c>
      <c r="S10321" s="155"/>
      <c r="T10321" s="155"/>
    </row>
    <row r="10322" spans="1:20" hidden="1">
      <c r="A10322" s="156" t="s">
        <v>11874</v>
      </c>
      <c r="B10322" s="155" t="str">
        <f>IFERROR(VLOOKUP(Proc[[#This Row],[App]],Table2[],3,0),"open")</f>
        <v>ok</v>
      </c>
      <c r="C10322" s="156" t="s">
        <v>369</v>
      </c>
      <c r="D10322" t="s">
        <v>12585</v>
      </c>
      <c r="E10322" t="s">
        <v>11699</v>
      </c>
      <c r="F10322" s="155" t="s">
        <v>11699</v>
      </c>
      <c r="G10322" s="156" t="s">
        <v>400</v>
      </c>
      <c r="H10322" s="155" t="str">
        <f>IF(Proc[[#This Row],[type]]="LFF (MDG-F)",MID(Proc[[#This Row],[Obj]],13,10),"")</f>
        <v/>
      </c>
      <c r="I10322" s="156"/>
      <c r="J10322" s="155" t="b">
        <f>Proc[[#This Row],[Requested]]=Proc[[#This Row],[CurrentParent]]</f>
        <v>1</v>
      </c>
      <c r="K10322" s="155" t="str">
        <f>IF(Proc[[#This Row],[Author]]="Marcela Urrego",VLOOKUP(LEFT(Proc[[#This Row],[Requested]],1),Table3[#All],2,0),VLOOKUP(Proc[[#This Row],[Author]],Table4[],2,0))</f>
        <v>HC</v>
      </c>
      <c r="L10322" s="155" t="s">
        <v>7801</v>
      </c>
      <c r="M10322" s="140">
        <v>46106</v>
      </c>
      <c r="N10322" s="140"/>
      <c r="O10322" s="140"/>
      <c r="P10322" s="140" t="str">
        <f ca="1">IF(Proc[[#This Row],[DaysAgeing]]&gt;5,"yep","on track")</f>
        <v>yep</v>
      </c>
      <c r="Q10322" s="2">
        <f ca="1">IF(Proc[[#This Row],[DateClosed]]="",ABS(NETWORKDAYS(Proc[[#This Row],[DateOpened]],TODAY()))-1,ABS(NETWORKDAYS(Proc[[#This Row],[DateOpened]],Proc[[#This Row],[DateClosed]]))-1)</f>
        <v>7</v>
      </c>
      <c r="R10322" s="140" t="s">
        <v>476</v>
      </c>
      <c r="S10322" s="155"/>
      <c r="T10322" s="155"/>
    </row>
    <row r="10323" spans="1:20" hidden="1">
      <c r="A10323" s="156" t="s">
        <v>11874</v>
      </c>
      <c r="B10323" s="155" t="str">
        <f>IFERROR(VLOOKUP(Proc[[#This Row],[App]],Table2[],3,0),"open")</f>
        <v>ok</v>
      </c>
      <c r="C10323" s="156" t="s">
        <v>369</v>
      </c>
      <c r="D10323" t="s">
        <v>12586</v>
      </c>
      <c r="E10323" t="s">
        <v>11699</v>
      </c>
      <c r="F10323" s="155" t="s">
        <v>11699</v>
      </c>
      <c r="G10323" s="156" t="s">
        <v>400</v>
      </c>
      <c r="H10323" s="155" t="str">
        <f>IF(Proc[[#This Row],[type]]="LFF (MDG-F)",MID(Proc[[#This Row],[Obj]],13,10),"")</f>
        <v/>
      </c>
      <c r="I10323" s="156"/>
      <c r="J10323" s="155" t="b">
        <f>Proc[[#This Row],[Requested]]=Proc[[#This Row],[CurrentParent]]</f>
        <v>1</v>
      </c>
      <c r="K10323" s="155" t="str">
        <f>IF(Proc[[#This Row],[Author]]="Marcela Urrego",VLOOKUP(LEFT(Proc[[#This Row],[Requested]],1),Table3[#All],2,0),VLOOKUP(Proc[[#This Row],[Author]],Table4[],2,0))</f>
        <v>HC</v>
      </c>
      <c r="L10323" s="155" t="s">
        <v>7801</v>
      </c>
      <c r="M10323" s="140">
        <v>46106</v>
      </c>
      <c r="N10323" s="140"/>
      <c r="O10323" s="140"/>
      <c r="P10323" s="140" t="str">
        <f ca="1">IF(Proc[[#This Row],[DaysAgeing]]&gt;5,"yep","on track")</f>
        <v>yep</v>
      </c>
      <c r="Q10323" s="2">
        <f ca="1">IF(Proc[[#This Row],[DateClosed]]="",ABS(NETWORKDAYS(Proc[[#This Row],[DateOpened]],TODAY()))-1,ABS(NETWORKDAYS(Proc[[#This Row],[DateOpened]],Proc[[#This Row],[DateClosed]]))-1)</f>
        <v>7</v>
      </c>
      <c r="R10323" s="140" t="s">
        <v>476</v>
      </c>
      <c r="S10323" s="155"/>
      <c r="T10323" s="155"/>
    </row>
    <row r="10324" spans="1:20" hidden="1">
      <c r="A10324" s="156" t="s">
        <v>11874</v>
      </c>
      <c r="B10324" s="155" t="str">
        <f>IFERROR(VLOOKUP(Proc[[#This Row],[App]],Table2[],3,0),"open")</f>
        <v>ok</v>
      </c>
      <c r="C10324" s="156" t="s">
        <v>369</v>
      </c>
      <c r="D10324" t="s">
        <v>12587</v>
      </c>
      <c r="E10324" t="s">
        <v>11699</v>
      </c>
      <c r="F10324" s="155" t="s">
        <v>11699</v>
      </c>
      <c r="G10324" s="156" t="s">
        <v>400</v>
      </c>
      <c r="H10324" s="155" t="str">
        <f>IF(Proc[[#This Row],[type]]="LFF (MDG-F)",MID(Proc[[#This Row],[Obj]],13,10),"")</f>
        <v/>
      </c>
      <c r="I10324" s="156"/>
      <c r="J10324" s="155" t="b">
        <f>Proc[[#This Row],[Requested]]=Proc[[#This Row],[CurrentParent]]</f>
        <v>1</v>
      </c>
      <c r="K10324" s="155" t="str">
        <f>IF(Proc[[#This Row],[Author]]="Marcela Urrego",VLOOKUP(LEFT(Proc[[#This Row],[Requested]],1),Table3[#All],2,0),VLOOKUP(Proc[[#This Row],[Author]],Table4[],2,0))</f>
        <v>HC</v>
      </c>
      <c r="L10324" s="155" t="s">
        <v>7801</v>
      </c>
      <c r="M10324" s="140">
        <v>46106</v>
      </c>
      <c r="N10324" s="140"/>
      <c r="O10324" s="140"/>
      <c r="P10324" s="140" t="str">
        <f ca="1">IF(Proc[[#This Row],[DaysAgeing]]&gt;5,"yep","on track")</f>
        <v>yep</v>
      </c>
      <c r="Q10324" s="2">
        <f ca="1">IF(Proc[[#This Row],[DateClosed]]="",ABS(NETWORKDAYS(Proc[[#This Row],[DateOpened]],TODAY()))-1,ABS(NETWORKDAYS(Proc[[#This Row],[DateOpened]],Proc[[#This Row],[DateClosed]]))-1)</f>
        <v>7</v>
      </c>
      <c r="R10324" s="140" t="s">
        <v>476</v>
      </c>
      <c r="S10324" s="155"/>
      <c r="T10324" s="155"/>
    </row>
    <row r="10325" spans="1:20" hidden="1">
      <c r="A10325" s="156" t="s">
        <v>11874</v>
      </c>
      <c r="B10325" s="155" t="str">
        <f>IFERROR(VLOOKUP(Proc[[#This Row],[App]],Table2[],3,0),"open")</f>
        <v>ok</v>
      </c>
      <c r="C10325" s="156" t="s">
        <v>369</v>
      </c>
      <c r="D10325" t="s">
        <v>12588</v>
      </c>
      <c r="E10325" t="s">
        <v>11699</v>
      </c>
      <c r="F10325" s="155" t="s">
        <v>11699</v>
      </c>
      <c r="G10325" s="156" t="s">
        <v>400</v>
      </c>
      <c r="H10325" s="155" t="str">
        <f>IF(Proc[[#This Row],[type]]="LFF (MDG-F)",MID(Proc[[#This Row],[Obj]],13,10),"")</f>
        <v/>
      </c>
      <c r="I10325" s="156"/>
      <c r="J10325" s="155" t="b">
        <f>Proc[[#This Row],[Requested]]=Proc[[#This Row],[CurrentParent]]</f>
        <v>1</v>
      </c>
      <c r="K10325" s="155" t="str">
        <f>IF(Proc[[#This Row],[Author]]="Marcela Urrego",VLOOKUP(LEFT(Proc[[#This Row],[Requested]],1),Table3[#All],2,0),VLOOKUP(Proc[[#This Row],[Author]],Table4[],2,0))</f>
        <v>HC</v>
      </c>
      <c r="L10325" s="155" t="s">
        <v>7801</v>
      </c>
      <c r="M10325" s="140">
        <v>46106</v>
      </c>
      <c r="N10325" s="140"/>
      <c r="O10325" s="140"/>
      <c r="P10325" s="140" t="str">
        <f ca="1">IF(Proc[[#This Row],[DaysAgeing]]&gt;5,"yep","on track")</f>
        <v>yep</v>
      </c>
      <c r="Q10325" s="2">
        <f ca="1">IF(Proc[[#This Row],[DateClosed]]="",ABS(NETWORKDAYS(Proc[[#This Row],[DateOpened]],TODAY()))-1,ABS(NETWORKDAYS(Proc[[#This Row],[DateOpened]],Proc[[#This Row],[DateClosed]]))-1)</f>
        <v>7</v>
      </c>
      <c r="R10325" s="140" t="s">
        <v>476</v>
      </c>
      <c r="S10325" s="155"/>
      <c r="T10325" s="155"/>
    </row>
    <row r="10326" spans="1:20" hidden="1">
      <c r="A10326" s="156" t="s">
        <v>11874</v>
      </c>
      <c r="B10326" s="155" t="str">
        <f>IFERROR(VLOOKUP(Proc[[#This Row],[App]],Table2[],3,0),"open")</f>
        <v>ok</v>
      </c>
      <c r="C10326" s="156" t="s">
        <v>369</v>
      </c>
      <c r="D10326" t="s">
        <v>12589</v>
      </c>
      <c r="E10326" t="s">
        <v>11699</v>
      </c>
      <c r="F10326" s="155" t="s">
        <v>11699</v>
      </c>
      <c r="G10326" s="156" t="s">
        <v>400</v>
      </c>
      <c r="H10326" s="155" t="str">
        <f>IF(Proc[[#This Row],[type]]="LFF (MDG-F)",MID(Proc[[#This Row],[Obj]],13,10),"")</f>
        <v/>
      </c>
      <c r="I10326" s="156"/>
      <c r="J10326" s="155" t="b">
        <f>Proc[[#This Row],[Requested]]=Proc[[#This Row],[CurrentParent]]</f>
        <v>1</v>
      </c>
      <c r="K10326" s="155" t="str">
        <f>IF(Proc[[#This Row],[Author]]="Marcela Urrego",VLOOKUP(LEFT(Proc[[#This Row],[Requested]],1),Table3[#All],2,0),VLOOKUP(Proc[[#This Row],[Author]],Table4[],2,0))</f>
        <v>HC</v>
      </c>
      <c r="L10326" s="155" t="s">
        <v>7801</v>
      </c>
      <c r="M10326" s="140">
        <v>46106</v>
      </c>
      <c r="N10326" s="140"/>
      <c r="O10326" s="140"/>
      <c r="P10326" s="140" t="str">
        <f ca="1">IF(Proc[[#This Row],[DaysAgeing]]&gt;5,"yep","on track")</f>
        <v>yep</v>
      </c>
      <c r="Q10326" s="2">
        <f ca="1">IF(Proc[[#This Row],[DateClosed]]="",ABS(NETWORKDAYS(Proc[[#This Row],[DateOpened]],TODAY()))-1,ABS(NETWORKDAYS(Proc[[#This Row],[DateOpened]],Proc[[#This Row],[DateClosed]]))-1)</f>
        <v>7</v>
      </c>
      <c r="R10326" s="140" t="s">
        <v>476</v>
      </c>
      <c r="S10326" s="155"/>
      <c r="T10326" s="155"/>
    </row>
    <row r="10327" spans="1:20" hidden="1">
      <c r="A10327" s="156" t="s">
        <v>11874</v>
      </c>
      <c r="B10327" s="155" t="str">
        <f>IFERROR(VLOOKUP(Proc[[#This Row],[App]],Table2[],3,0),"open")</f>
        <v>ok</v>
      </c>
      <c r="C10327" s="156" t="s">
        <v>369</v>
      </c>
      <c r="D10327" t="s">
        <v>12590</v>
      </c>
      <c r="E10327" t="s">
        <v>11699</v>
      </c>
      <c r="F10327" s="155" t="s">
        <v>11699</v>
      </c>
      <c r="G10327" s="156" t="s">
        <v>400</v>
      </c>
      <c r="H10327" s="155" t="str">
        <f>IF(Proc[[#This Row],[type]]="LFF (MDG-F)",MID(Proc[[#This Row],[Obj]],13,10),"")</f>
        <v/>
      </c>
      <c r="I10327" s="156"/>
      <c r="J10327" s="155" t="b">
        <f>Proc[[#This Row],[Requested]]=Proc[[#This Row],[CurrentParent]]</f>
        <v>1</v>
      </c>
      <c r="K10327" s="155" t="str">
        <f>IF(Proc[[#This Row],[Author]]="Marcela Urrego",VLOOKUP(LEFT(Proc[[#This Row],[Requested]],1),Table3[#All],2,0),VLOOKUP(Proc[[#This Row],[Author]],Table4[],2,0))</f>
        <v>HC</v>
      </c>
      <c r="L10327" s="155" t="s">
        <v>7801</v>
      </c>
      <c r="M10327" s="140">
        <v>46106</v>
      </c>
      <c r="N10327" s="140"/>
      <c r="O10327" s="140"/>
      <c r="P10327" s="140" t="str">
        <f ca="1">IF(Proc[[#This Row],[DaysAgeing]]&gt;5,"yep","on track")</f>
        <v>yep</v>
      </c>
      <c r="Q10327" s="2">
        <f ca="1">IF(Proc[[#This Row],[DateClosed]]="",ABS(NETWORKDAYS(Proc[[#This Row],[DateOpened]],TODAY()))-1,ABS(NETWORKDAYS(Proc[[#This Row],[DateOpened]],Proc[[#This Row],[DateClosed]]))-1)</f>
        <v>7</v>
      </c>
      <c r="R10327" s="140" t="s">
        <v>476</v>
      </c>
      <c r="S10327" s="155"/>
      <c r="T10327" s="155"/>
    </row>
    <row r="10328" spans="1:20" hidden="1">
      <c r="A10328" s="156" t="s">
        <v>11874</v>
      </c>
      <c r="B10328" s="155" t="str">
        <f>IFERROR(VLOOKUP(Proc[[#This Row],[App]],Table2[],3,0),"open")</f>
        <v>ok</v>
      </c>
      <c r="C10328" s="156" t="s">
        <v>369</v>
      </c>
      <c r="D10328" t="s">
        <v>12591</v>
      </c>
      <c r="E10328" t="s">
        <v>11699</v>
      </c>
      <c r="F10328" s="155" t="s">
        <v>11699</v>
      </c>
      <c r="G10328" s="156" t="s">
        <v>400</v>
      </c>
      <c r="H10328" s="155" t="str">
        <f>IF(Proc[[#This Row],[type]]="LFF (MDG-F)",MID(Proc[[#This Row],[Obj]],13,10),"")</f>
        <v/>
      </c>
      <c r="I10328" s="156"/>
      <c r="J10328" s="155" t="b">
        <f>Proc[[#This Row],[Requested]]=Proc[[#This Row],[CurrentParent]]</f>
        <v>1</v>
      </c>
      <c r="K10328" s="155" t="str">
        <f>IF(Proc[[#This Row],[Author]]="Marcela Urrego",VLOOKUP(LEFT(Proc[[#This Row],[Requested]],1),Table3[#All],2,0),VLOOKUP(Proc[[#This Row],[Author]],Table4[],2,0))</f>
        <v>HC</v>
      </c>
      <c r="L10328" s="155" t="s">
        <v>7801</v>
      </c>
      <c r="M10328" s="140">
        <v>46106</v>
      </c>
      <c r="N10328" s="140"/>
      <c r="O10328" s="140"/>
      <c r="P10328" s="140" t="str">
        <f ca="1">IF(Proc[[#This Row],[DaysAgeing]]&gt;5,"yep","on track")</f>
        <v>yep</v>
      </c>
      <c r="Q10328" s="2">
        <f ca="1">IF(Proc[[#This Row],[DateClosed]]="",ABS(NETWORKDAYS(Proc[[#This Row],[DateOpened]],TODAY()))-1,ABS(NETWORKDAYS(Proc[[#This Row],[DateOpened]],Proc[[#This Row],[DateClosed]]))-1)</f>
        <v>7</v>
      </c>
      <c r="R10328" s="140" t="s">
        <v>476</v>
      </c>
      <c r="S10328" s="155"/>
      <c r="T10328" s="155"/>
    </row>
    <row r="10329" spans="1:20" hidden="1">
      <c r="A10329" s="156" t="s">
        <v>11874</v>
      </c>
      <c r="B10329" s="155" t="str">
        <f>IFERROR(VLOOKUP(Proc[[#This Row],[App]],Table2[],3,0),"open")</f>
        <v>ok</v>
      </c>
      <c r="C10329" s="156" t="s">
        <v>369</v>
      </c>
      <c r="D10329" t="s">
        <v>12592</v>
      </c>
      <c r="E10329" t="s">
        <v>11699</v>
      </c>
      <c r="F10329" s="155" t="s">
        <v>11699</v>
      </c>
      <c r="G10329" s="156" t="s">
        <v>400</v>
      </c>
      <c r="H10329" s="155" t="str">
        <f>IF(Proc[[#This Row],[type]]="LFF (MDG-F)",MID(Proc[[#This Row],[Obj]],13,10),"")</f>
        <v/>
      </c>
      <c r="I10329" s="156"/>
      <c r="J10329" s="155" t="b">
        <f>Proc[[#This Row],[Requested]]=Proc[[#This Row],[CurrentParent]]</f>
        <v>1</v>
      </c>
      <c r="K10329" s="155" t="str">
        <f>IF(Proc[[#This Row],[Author]]="Marcela Urrego",VLOOKUP(LEFT(Proc[[#This Row],[Requested]],1),Table3[#All],2,0),VLOOKUP(Proc[[#This Row],[Author]],Table4[],2,0))</f>
        <v>HC</v>
      </c>
      <c r="L10329" s="155" t="s">
        <v>7801</v>
      </c>
      <c r="M10329" s="140">
        <v>46106</v>
      </c>
      <c r="N10329" s="140"/>
      <c r="O10329" s="140"/>
      <c r="P10329" s="140" t="str">
        <f ca="1">IF(Proc[[#This Row],[DaysAgeing]]&gt;5,"yep","on track")</f>
        <v>yep</v>
      </c>
      <c r="Q10329" s="2">
        <f ca="1">IF(Proc[[#This Row],[DateClosed]]="",ABS(NETWORKDAYS(Proc[[#This Row],[DateOpened]],TODAY()))-1,ABS(NETWORKDAYS(Proc[[#This Row],[DateOpened]],Proc[[#This Row],[DateClosed]]))-1)</f>
        <v>7</v>
      </c>
      <c r="R10329" s="140" t="s">
        <v>476</v>
      </c>
      <c r="S10329" s="155"/>
      <c r="T10329" s="155"/>
    </row>
    <row r="10330" spans="1:20" hidden="1">
      <c r="A10330" s="156" t="s">
        <v>11874</v>
      </c>
      <c r="B10330" s="155" t="str">
        <f>IFERROR(VLOOKUP(Proc[[#This Row],[App]],Table2[],3,0),"open")</f>
        <v>ok</v>
      </c>
      <c r="C10330" s="156" t="s">
        <v>369</v>
      </c>
      <c r="D10330" t="s">
        <v>12593</v>
      </c>
      <c r="E10330" t="s">
        <v>11699</v>
      </c>
      <c r="F10330" s="155" t="s">
        <v>11699</v>
      </c>
      <c r="G10330" s="156" t="s">
        <v>400</v>
      </c>
      <c r="H10330" s="155" t="str">
        <f>IF(Proc[[#This Row],[type]]="LFF (MDG-F)",MID(Proc[[#This Row],[Obj]],13,10),"")</f>
        <v/>
      </c>
      <c r="I10330" s="156"/>
      <c r="J10330" s="155" t="b">
        <f>Proc[[#This Row],[Requested]]=Proc[[#This Row],[CurrentParent]]</f>
        <v>1</v>
      </c>
      <c r="K10330" s="155" t="str">
        <f>IF(Proc[[#This Row],[Author]]="Marcela Urrego",VLOOKUP(LEFT(Proc[[#This Row],[Requested]],1),Table3[#All],2,0),VLOOKUP(Proc[[#This Row],[Author]],Table4[],2,0))</f>
        <v>HC</v>
      </c>
      <c r="L10330" s="155" t="s">
        <v>7801</v>
      </c>
      <c r="M10330" s="140">
        <v>46106</v>
      </c>
      <c r="N10330" s="140"/>
      <c r="O10330" s="140"/>
      <c r="P10330" s="140" t="str">
        <f ca="1">IF(Proc[[#This Row],[DaysAgeing]]&gt;5,"yep","on track")</f>
        <v>yep</v>
      </c>
      <c r="Q10330" s="2">
        <f ca="1">IF(Proc[[#This Row],[DateClosed]]="",ABS(NETWORKDAYS(Proc[[#This Row],[DateOpened]],TODAY()))-1,ABS(NETWORKDAYS(Proc[[#This Row],[DateOpened]],Proc[[#This Row],[DateClosed]]))-1)</f>
        <v>7</v>
      </c>
      <c r="R10330" s="140" t="s">
        <v>476</v>
      </c>
      <c r="S10330" s="155"/>
      <c r="T10330" s="155"/>
    </row>
    <row r="10331" spans="1:20" hidden="1">
      <c r="A10331" s="156" t="s">
        <v>11874</v>
      </c>
      <c r="B10331" s="155" t="str">
        <f>IFERROR(VLOOKUP(Proc[[#This Row],[App]],Table2[],3,0),"open")</f>
        <v>ok</v>
      </c>
      <c r="C10331" s="156" t="s">
        <v>369</v>
      </c>
      <c r="D10331" t="s">
        <v>12594</v>
      </c>
      <c r="E10331" t="s">
        <v>11699</v>
      </c>
      <c r="F10331" s="155" t="s">
        <v>11699</v>
      </c>
      <c r="G10331" s="156" t="s">
        <v>400</v>
      </c>
      <c r="H10331" s="155" t="str">
        <f>IF(Proc[[#This Row],[type]]="LFF (MDG-F)",MID(Proc[[#This Row],[Obj]],13,10),"")</f>
        <v/>
      </c>
      <c r="I10331" s="156"/>
      <c r="J10331" s="155" t="b">
        <f>Proc[[#This Row],[Requested]]=Proc[[#This Row],[CurrentParent]]</f>
        <v>1</v>
      </c>
      <c r="K10331" s="155" t="str">
        <f>IF(Proc[[#This Row],[Author]]="Marcela Urrego",VLOOKUP(LEFT(Proc[[#This Row],[Requested]],1),Table3[#All],2,0),VLOOKUP(Proc[[#This Row],[Author]],Table4[],2,0))</f>
        <v>HC</v>
      </c>
      <c r="L10331" s="155" t="s">
        <v>7801</v>
      </c>
      <c r="M10331" s="140">
        <v>46106</v>
      </c>
      <c r="N10331" s="140"/>
      <c r="O10331" s="140"/>
      <c r="P10331" s="140" t="str">
        <f ca="1">IF(Proc[[#This Row],[DaysAgeing]]&gt;5,"yep","on track")</f>
        <v>yep</v>
      </c>
      <c r="Q10331" s="2">
        <f ca="1">IF(Proc[[#This Row],[DateClosed]]="",ABS(NETWORKDAYS(Proc[[#This Row],[DateOpened]],TODAY()))-1,ABS(NETWORKDAYS(Proc[[#This Row],[DateOpened]],Proc[[#This Row],[DateClosed]]))-1)</f>
        <v>7</v>
      </c>
      <c r="R10331" s="140" t="s">
        <v>476</v>
      </c>
      <c r="S10331" s="155"/>
      <c r="T10331" s="155"/>
    </row>
    <row r="10332" spans="1:20" hidden="1">
      <c r="A10332" s="156" t="s">
        <v>11874</v>
      </c>
      <c r="B10332" s="155" t="str">
        <f>IFERROR(VLOOKUP(Proc[[#This Row],[App]],Table2[],3,0),"open")</f>
        <v>ok</v>
      </c>
      <c r="C10332" s="156" t="s">
        <v>369</v>
      </c>
      <c r="D10332" t="s">
        <v>12595</v>
      </c>
      <c r="E10332" t="s">
        <v>11699</v>
      </c>
      <c r="F10332" s="155" t="s">
        <v>11699</v>
      </c>
      <c r="G10332" s="156" t="s">
        <v>400</v>
      </c>
      <c r="H10332" s="155" t="str">
        <f>IF(Proc[[#This Row],[type]]="LFF (MDG-F)",MID(Proc[[#This Row],[Obj]],13,10),"")</f>
        <v/>
      </c>
      <c r="I10332" s="156"/>
      <c r="J10332" s="155" t="b">
        <f>Proc[[#This Row],[Requested]]=Proc[[#This Row],[CurrentParent]]</f>
        <v>1</v>
      </c>
      <c r="K10332" s="155" t="str">
        <f>IF(Proc[[#This Row],[Author]]="Marcela Urrego",VLOOKUP(LEFT(Proc[[#This Row],[Requested]],1),Table3[#All],2,0),VLOOKUP(Proc[[#This Row],[Author]],Table4[],2,0))</f>
        <v>HC</v>
      </c>
      <c r="L10332" s="155" t="s">
        <v>7801</v>
      </c>
      <c r="M10332" s="140">
        <v>46106</v>
      </c>
      <c r="N10332" s="140"/>
      <c r="O10332" s="140"/>
      <c r="P10332" s="140" t="str">
        <f ca="1">IF(Proc[[#This Row],[DaysAgeing]]&gt;5,"yep","on track")</f>
        <v>yep</v>
      </c>
      <c r="Q10332" s="2">
        <f ca="1">IF(Proc[[#This Row],[DateClosed]]="",ABS(NETWORKDAYS(Proc[[#This Row],[DateOpened]],TODAY()))-1,ABS(NETWORKDAYS(Proc[[#This Row],[DateOpened]],Proc[[#This Row],[DateClosed]]))-1)</f>
        <v>7</v>
      </c>
      <c r="R10332" s="140" t="s">
        <v>476</v>
      </c>
      <c r="S10332" s="155"/>
      <c r="T10332" s="155"/>
    </row>
    <row r="10333" spans="1:20" hidden="1">
      <c r="A10333" s="156" t="s">
        <v>11874</v>
      </c>
      <c r="B10333" s="155" t="str">
        <f>IFERROR(VLOOKUP(Proc[[#This Row],[App]],Table2[],3,0),"open")</f>
        <v>ok</v>
      </c>
      <c r="C10333" s="156" t="s">
        <v>369</v>
      </c>
      <c r="D10333" t="s">
        <v>12596</v>
      </c>
      <c r="E10333" t="s">
        <v>11699</v>
      </c>
      <c r="F10333" s="155" t="s">
        <v>11699</v>
      </c>
      <c r="G10333" s="156" t="s">
        <v>400</v>
      </c>
      <c r="H10333" s="155" t="str">
        <f>IF(Proc[[#This Row],[type]]="LFF (MDG-F)",MID(Proc[[#This Row],[Obj]],13,10),"")</f>
        <v/>
      </c>
      <c r="I10333" s="156"/>
      <c r="J10333" s="155" t="b">
        <f>Proc[[#This Row],[Requested]]=Proc[[#This Row],[CurrentParent]]</f>
        <v>1</v>
      </c>
      <c r="K10333" s="155" t="str">
        <f>IF(Proc[[#This Row],[Author]]="Marcela Urrego",VLOOKUP(LEFT(Proc[[#This Row],[Requested]],1),Table3[#All],2,0),VLOOKUP(Proc[[#This Row],[Author]],Table4[],2,0))</f>
        <v>HC</v>
      </c>
      <c r="L10333" s="155" t="s">
        <v>7801</v>
      </c>
      <c r="M10333" s="140">
        <v>46106</v>
      </c>
      <c r="N10333" s="140"/>
      <c r="O10333" s="140"/>
      <c r="P10333" s="140" t="str">
        <f ca="1">IF(Proc[[#This Row],[DaysAgeing]]&gt;5,"yep","on track")</f>
        <v>yep</v>
      </c>
      <c r="Q10333" s="2">
        <f ca="1">IF(Proc[[#This Row],[DateClosed]]="",ABS(NETWORKDAYS(Proc[[#This Row],[DateOpened]],TODAY()))-1,ABS(NETWORKDAYS(Proc[[#This Row],[DateOpened]],Proc[[#This Row],[DateClosed]]))-1)</f>
        <v>7</v>
      </c>
      <c r="R10333" s="140" t="s">
        <v>476</v>
      </c>
      <c r="S10333" s="155"/>
      <c r="T10333" s="155"/>
    </row>
    <row r="10334" spans="1:20" hidden="1">
      <c r="A10334" s="156" t="s">
        <v>11874</v>
      </c>
      <c r="B10334" s="155" t="str">
        <f>IFERROR(VLOOKUP(Proc[[#This Row],[App]],Table2[],3,0),"open")</f>
        <v>ok</v>
      </c>
      <c r="C10334" s="156" t="s">
        <v>369</v>
      </c>
      <c r="D10334" t="s">
        <v>12597</v>
      </c>
      <c r="E10334" t="s">
        <v>11699</v>
      </c>
      <c r="F10334" s="155" t="s">
        <v>11699</v>
      </c>
      <c r="G10334" s="156" t="s">
        <v>400</v>
      </c>
      <c r="H10334" s="155" t="str">
        <f>IF(Proc[[#This Row],[type]]="LFF (MDG-F)",MID(Proc[[#This Row],[Obj]],13,10),"")</f>
        <v/>
      </c>
      <c r="I10334" s="156"/>
      <c r="J10334" s="155" t="b">
        <f>Proc[[#This Row],[Requested]]=Proc[[#This Row],[CurrentParent]]</f>
        <v>1</v>
      </c>
      <c r="K10334" s="155" t="str">
        <f>IF(Proc[[#This Row],[Author]]="Marcela Urrego",VLOOKUP(LEFT(Proc[[#This Row],[Requested]],1),Table3[#All],2,0),VLOOKUP(Proc[[#This Row],[Author]],Table4[],2,0))</f>
        <v>HC</v>
      </c>
      <c r="L10334" s="155" t="s">
        <v>7801</v>
      </c>
      <c r="M10334" s="140">
        <v>46106</v>
      </c>
      <c r="N10334" s="140"/>
      <c r="O10334" s="140"/>
      <c r="P10334" s="140" t="str">
        <f ca="1">IF(Proc[[#This Row],[DaysAgeing]]&gt;5,"yep","on track")</f>
        <v>yep</v>
      </c>
      <c r="Q10334" s="2">
        <f ca="1">IF(Proc[[#This Row],[DateClosed]]="",ABS(NETWORKDAYS(Proc[[#This Row],[DateOpened]],TODAY()))-1,ABS(NETWORKDAYS(Proc[[#This Row],[DateOpened]],Proc[[#This Row],[DateClosed]]))-1)</f>
        <v>7</v>
      </c>
      <c r="R10334" s="140" t="s">
        <v>476</v>
      </c>
      <c r="S10334" s="155"/>
      <c r="T10334" s="155"/>
    </row>
    <row r="10335" spans="1:20" hidden="1">
      <c r="A10335" s="156" t="s">
        <v>11874</v>
      </c>
      <c r="B10335" s="155" t="str">
        <f>IFERROR(VLOOKUP(Proc[[#This Row],[App]],Table2[],3,0),"open")</f>
        <v>ok</v>
      </c>
      <c r="C10335" s="156" t="s">
        <v>369</v>
      </c>
      <c r="D10335" t="s">
        <v>12598</v>
      </c>
      <c r="E10335" t="s">
        <v>11699</v>
      </c>
      <c r="F10335" s="155" t="s">
        <v>11699</v>
      </c>
      <c r="G10335" s="156" t="s">
        <v>400</v>
      </c>
      <c r="H10335" s="155" t="str">
        <f>IF(Proc[[#This Row],[type]]="LFF (MDG-F)",MID(Proc[[#This Row],[Obj]],13,10),"")</f>
        <v/>
      </c>
      <c r="I10335" s="156"/>
      <c r="J10335" s="155" t="b">
        <f>Proc[[#This Row],[Requested]]=Proc[[#This Row],[CurrentParent]]</f>
        <v>1</v>
      </c>
      <c r="K10335" s="155" t="str">
        <f>IF(Proc[[#This Row],[Author]]="Marcela Urrego",VLOOKUP(LEFT(Proc[[#This Row],[Requested]],1),Table3[#All],2,0),VLOOKUP(Proc[[#This Row],[Author]],Table4[],2,0))</f>
        <v>HC</v>
      </c>
      <c r="L10335" s="155" t="s">
        <v>7801</v>
      </c>
      <c r="M10335" s="140">
        <v>46106</v>
      </c>
      <c r="N10335" s="140"/>
      <c r="O10335" s="140"/>
      <c r="P10335" s="140" t="str">
        <f ca="1">IF(Proc[[#This Row],[DaysAgeing]]&gt;5,"yep","on track")</f>
        <v>yep</v>
      </c>
      <c r="Q10335" s="2">
        <f ca="1">IF(Proc[[#This Row],[DateClosed]]="",ABS(NETWORKDAYS(Proc[[#This Row],[DateOpened]],TODAY()))-1,ABS(NETWORKDAYS(Proc[[#This Row],[DateOpened]],Proc[[#This Row],[DateClosed]]))-1)</f>
        <v>7</v>
      </c>
      <c r="R10335" s="140" t="s">
        <v>476</v>
      </c>
      <c r="S10335" s="155"/>
      <c r="T10335" s="155"/>
    </row>
    <row r="10336" spans="1:20" hidden="1">
      <c r="A10336" s="156" t="s">
        <v>11874</v>
      </c>
      <c r="B10336" s="155" t="str">
        <f>IFERROR(VLOOKUP(Proc[[#This Row],[App]],Table2[],3,0),"open")</f>
        <v>ok</v>
      </c>
      <c r="C10336" s="156" t="s">
        <v>369</v>
      </c>
      <c r="D10336" t="s">
        <v>12599</v>
      </c>
      <c r="E10336" t="s">
        <v>11699</v>
      </c>
      <c r="F10336" s="155" t="s">
        <v>11699</v>
      </c>
      <c r="G10336" s="156" t="s">
        <v>400</v>
      </c>
      <c r="H10336" s="155" t="str">
        <f>IF(Proc[[#This Row],[type]]="LFF (MDG-F)",MID(Proc[[#This Row],[Obj]],13,10),"")</f>
        <v/>
      </c>
      <c r="I10336" s="156"/>
      <c r="J10336" s="155" t="b">
        <f>Proc[[#This Row],[Requested]]=Proc[[#This Row],[CurrentParent]]</f>
        <v>1</v>
      </c>
      <c r="K10336" s="155" t="str">
        <f>IF(Proc[[#This Row],[Author]]="Marcela Urrego",VLOOKUP(LEFT(Proc[[#This Row],[Requested]],1),Table3[#All],2,0),VLOOKUP(Proc[[#This Row],[Author]],Table4[],2,0))</f>
        <v>HC</v>
      </c>
      <c r="L10336" s="155" t="s">
        <v>7801</v>
      </c>
      <c r="M10336" s="140">
        <v>46106</v>
      </c>
      <c r="N10336" s="140"/>
      <c r="O10336" s="140"/>
      <c r="P10336" s="140" t="str">
        <f ca="1">IF(Proc[[#This Row],[DaysAgeing]]&gt;5,"yep","on track")</f>
        <v>yep</v>
      </c>
      <c r="Q10336" s="2">
        <f ca="1">IF(Proc[[#This Row],[DateClosed]]="",ABS(NETWORKDAYS(Proc[[#This Row],[DateOpened]],TODAY()))-1,ABS(NETWORKDAYS(Proc[[#This Row],[DateOpened]],Proc[[#This Row],[DateClosed]]))-1)</f>
        <v>7</v>
      </c>
      <c r="R10336" s="140" t="s">
        <v>476</v>
      </c>
      <c r="S10336" s="155"/>
      <c r="T10336" s="155"/>
    </row>
    <row r="10337" spans="1:20" hidden="1">
      <c r="A10337" s="156" t="s">
        <v>11874</v>
      </c>
      <c r="B10337" s="155" t="str">
        <f>IFERROR(VLOOKUP(Proc[[#This Row],[App]],Table2[],3,0),"open")</f>
        <v>ok</v>
      </c>
      <c r="C10337" s="156" t="s">
        <v>369</v>
      </c>
      <c r="D10337" t="s">
        <v>12600</v>
      </c>
      <c r="E10337" t="s">
        <v>11699</v>
      </c>
      <c r="F10337" s="155" t="s">
        <v>11699</v>
      </c>
      <c r="G10337" s="156" t="s">
        <v>400</v>
      </c>
      <c r="H10337" s="155" t="str">
        <f>IF(Proc[[#This Row],[type]]="LFF (MDG-F)",MID(Proc[[#This Row],[Obj]],13,10),"")</f>
        <v/>
      </c>
      <c r="I10337" s="156"/>
      <c r="J10337" s="155" t="b">
        <f>Proc[[#This Row],[Requested]]=Proc[[#This Row],[CurrentParent]]</f>
        <v>1</v>
      </c>
      <c r="K10337" s="155" t="str">
        <f>IF(Proc[[#This Row],[Author]]="Marcela Urrego",VLOOKUP(LEFT(Proc[[#This Row],[Requested]],1),Table3[#All],2,0),VLOOKUP(Proc[[#This Row],[Author]],Table4[],2,0))</f>
        <v>HC</v>
      </c>
      <c r="L10337" s="155" t="s">
        <v>7801</v>
      </c>
      <c r="M10337" s="140">
        <v>46106</v>
      </c>
      <c r="N10337" s="140"/>
      <c r="O10337" s="140"/>
      <c r="P10337" s="140" t="str">
        <f ca="1">IF(Proc[[#This Row],[DaysAgeing]]&gt;5,"yep","on track")</f>
        <v>yep</v>
      </c>
      <c r="Q10337" s="2">
        <f ca="1">IF(Proc[[#This Row],[DateClosed]]="",ABS(NETWORKDAYS(Proc[[#This Row],[DateOpened]],TODAY()))-1,ABS(NETWORKDAYS(Proc[[#This Row],[DateOpened]],Proc[[#This Row],[DateClosed]]))-1)</f>
        <v>7</v>
      </c>
      <c r="R10337" s="140" t="s">
        <v>476</v>
      </c>
      <c r="S10337" s="155"/>
      <c r="T10337" s="155"/>
    </row>
    <row r="10338" spans="1:20" hidden="1">
      <c r="A10338" s="156" t="s">
        <v>11874</v>
      </c>
      <c r="B10338" s="155" t="str">
        <f>IFERROR(VLOOKUP(Proc[[#This Row],[App]],Table2[],3,0),"open")</f>
        <v>ok</v>
      </c>
      <c r="C10338" s="156" t="s">
        <v>369</v>
      </c>
      <c r="D10338" t="s">
        <v>12601</v>
      </c>
      <c r="E10338" t="s">
        <v>11699</v>
      </c>
      <c r="F10338" s="155" t="s">
        <v>11699</v>
      </c>
      <c r="G10338" s="156" t="s">
        <v>400</v>
      </c>
      <c r="H10338" s="155" t="str">
        <f>IF(Proc[[#This Row],[type]]="LFF (MDG-F)",MID(Proc[[#This Row],[Obj]],13,10),"")</f>
        <v/>
      </c>
      <c r="I10338" s="156"/>
      <c r="J10338" s="155" t="b">
        <f>Proc[[#This Row],[Requested]]=Proc[[#This Row],[CurrentParent]]</f>
        <v>1</v>
      </c>
      <c r="K10338" s="155" t="str">
        <f>IF(Proc[[#This Row],[Author]]="Marcela Urrego",VLOOKUP(LEFT(Proc[[#This Row],[Requested]],1),Table3[#All],2,0),VLOOKUP(Proc[[#This Row],[Author]],Table4[],2,0))</f>
        <v>HC</v>
      </c>
      <c r="L10338" s="155" t="s">
        <v>7801</v>
      </c>
      <c r="M10338" s="140">
        <v>46106</v>
      </c>
      <c r="N10338" s="140"/>
      <c r="O10338" s="140"/>
      <c r="P10338" s="140" t="str">
        <f ca="1">IF(Proc[[#This Row],[DaysAgeing]]&gt;5,"yep","on track")</f>
        <v>yep</v>
      </c>
      <c r="Q10338" s="2">
        <f ca="1">IF(Proc[[#This Row],[DateClosed]]="",ABS(NETWORKDAYS(Proc[[#This Row],[DateOpened]],TODAY()))-1,ABS(NETWORKDAYS(Proc[[#This Row],[DateOpened]],Proc[[#This Row],[DateClosed]]))-1)</f>
        <v>7</v>
      </c>
      <c r="R10338" s="140" t="s">
        <v>476</v>
      </c>
      <c r="S10338" s="155"/>
      <c r="T10338" s="155"/>
    </row>
    <row r="10339" spans="1:20" hidden="1">
      <c r="A10339" s="156" t="s">
        <v>11874</v>
      </c>
      <c r="B10339" s="155" t="str">
        <f>IFERROR(VLOOKUP(Proc[[#This Row],[App]],Table2[],3,0),"open")</f>
        <v>ok</v>
      </c>
      <c r="C10339" s="156" t="s">
        <v>369</v>
      </c>
      <c r="D10339" t="s">
        <v>12602</v>
      </c>
      <c r="E10339" t="s">
        <v>11699</v>
      </c>
      <c r="F10339" s="155" t="s">
        <v>11699</v>
      </c>
      <c r="G10339" s="156" t="s">
        <v>400</v>
      </c>
      <c r="H10339" s="155" t="str">
        <f>IF(Proc[[#This Row],[type]]="LFF (MDG-F)",MID(Proc[[#This Row],[Obj]],13,10),"")</f>
        <v/>
      </c>
      <c r="I10339" s="156"/>
      <c r="J10339" s="155" t="b">
        <f>Proc[[#This Row],[Requested]]=Proc[[#This Row],[CurrentParent]]</f>
        <v>1</v>
      </c>
      <c r="K10339" s="155" t="str">
        <f>IF(Proc[[#This Row],[Author]]="Marcela Urrego",VLOOKUP(LEFT(Proc[[#This Row],[Requested]],1),Table3[#All],2,0),VLOOKUP(Proc[[#This Row],[Author]],Table4[],2,0))</f>
        <v>HC</v>
      </c>
      <c r="L10339" s="155" t="s">
        <v>7801</v>
      </c>
      <c r="M10339" s="140">
        <v>46106</v>
      </c>
      <c r="N10339" s="140"/>
      <c r="O10339" s="140"/>
      <c r="P10339" s="140" t="str">
        <f ca="1">IF(Proc[[#This Row],[DaysAgeing]]&gt;5,"yep","on track")</f>
        <v>yep</v>
      </c>
      <c r="Q10339" s="2">
        <f ca="1">IF(Proc[[#This Row],[DateClosed]]="",ABS(NETWORKDAYS(Proc[[#This Row],[DateOpened]],TODAY()))-1,ABS(NETWORKDAYS(Proc[[#This Row],[DateOpened]],Proc[[#This Row],[DateClosed]]))-1)</f>
        <v>7</v>
      </c>
      <c r="R10339" s="140" t="s">
        <v>476</v>
      </c>
      <c r="S10339" s="155"/>
      <c r="T10339" s="155"/>
    </row>
    <row r="10340" spans="1:20" hidden="1">
      <c r="A10340" s="156" t="s">
        <v>11874</v>
      </c>
      <c r="B10340" s="155" t="str">
        <f>IFERROR(VLOOKUP(Proc[[#This Row],[App]],Table2[],3,0),"open")</f>
        <v>ok</v>
      </c>
      <c r="C10340" s="156" t="s">
        <v>369</v>
      </c>
      <c r="D10340" t="s">
        <v>12603</v>
      </c>
      <c r="E10340" t="s">
        <v>11699</v>
      </c>
      <c r="F10340" s="155" t="s">
        <v>11699</v>
      </c>
      <c r="G10340" s="156" t="s">
        <v>400</v>
      </c>
      <c r="H10340" s="155" t="str">
        <f>IF(Proc[[#This Row],[type]]="LFF (MDG-F)",MID(Proc[[#This Row],[Obj]],13,10),"")</f>
        <v/>
      </c>
      <c r="I10340" s="156"/>
      <c r="J10340" s="155" t="b">
        <f>Proc[[#This Row],[Requested]]=Proc[[#This Row],[CurrentParent]]</f>
        <v>1</v>
      </c>
      <c r="K10340" s="155" t="str">
        <f>IF(Proc[[#This Row],[Author]]="Marcela Urrego",VLOOKUP(LEFT(Proc[[#This Row],[Requested]],1),Table3[#All],2,0),VLOOKUP(Proc[[#This Row],[Author]],Table4[],2,0))</f>
        <v>HC</v>
      </c>
      <c r="L10340" s="155" t="s">
        <v>7801</v>
      </c>
      <c r="M10340" s="140">
        <v>46106</v>
      </c>
      <c r="N10340" s="140"/>
      <c r="O10340" s="140"/>
      <c r="P10340" s="140" t="str">
        <f ca="1">IF(Proc[[#This Row],[DaysAgeing]]&gt;5,"yep","on track")</f>
        <v>yep</v>
      </c>
      <c r="Q10340" s="2">
        <f ca="1">IF(Proc[[#This Row],[DateClosed]]="",ABS(NETWORKDAYS(Proc[[#This Row],[DateOpened]],TODAY()))-1,ABS(NETWORKDAYS(Proc[[#This Row],[DateOpened]],Proc[[#This Row],[DateClosed]]))-1)</f>
        <v>7</v>
      </c>
      <c r="R10340" s="140" t="s">
        <v>476</v>
      </c>
      <c r="S10340" s="155"/>
      <c r="T10340" s="155"/>
    </row>
    <row r="10341" spans="1:20" hidden="1">
      <c r="A10341" s="156" t="s">
        <v>11874</v>
      </c>
      <c r="B10341" s="155" t="str">
        <f>IFERROR(VLOOKUP(Proc[[#This Row],[App]],Table2[],3,0),"open")</f>
        <v>ok</v>
      </c>
      <c r="C10341" s="156" t="s">
        <v>369</v>
      </c>
      <c r="D10341" t="s">
        <v>12604</v>
      </c>
      <c r="E10341" t="s">
        <v>11699</v>
      </c>
      <c r="F10341" s="155" t="s">
        <v>11699</v>
      </c>
      <c r="G10341" s="156" t="s">
        <v>400</v>
      </c>
      <c r="H10341" s="155" t="str">
        <f>IF(Proc[[#This Row],[type]]="LFF (MDG-F)",MID(Proc[[#This Row],[Obj]],13,10),"")</f>
        <v/>
      </c>
      <c r="I10341" s="156"/>
      <c r="J10341" s="155" t="b">
        <f>Proc[[#This Row],[Requested]]=Proc[[#This Row],[CurrentParent]]</f>
        <v>1</v>
      </c>
      <c r="K10341" s="155" t="str">
        <f>IF(Proc[[#This Row],[Author]]="Marcela Urrego",VLOOKUP(LEFT(Proc[[#This Row],[Requested]],1),Table3[#All],2,0),VLOOKUP(Proc[[#This Row],[Author]],Table4[],2,0))</f>
        <v>HC</v>
      </c>
      <c r="L10341" s="155" t="s">
        <v>7801</v>
      </c>
      <c r="M10341" s="140">
        <v>46106</v>
      </c>
      <c r="N10341" s="140"/>
      <c r="O10341" s="140"/>
      <c r="P10341" s="140" t="str">
        <f ca="1">IF(Proc[[#This Row],[DaysAgeing]]&gt;5,"yep","on track")</f>
        <v>yep</v>
      </c>
      <c r="Q10341" s="2">
        <f ca="1">IF(Proc[[#This Row],[DateClosed]]="",ABS(NETWORKDAYS(Proc[[#This Row],[DateOpened]],TODAY()))-1,ABS(NETWORKDAYS(Proc[[#This Row],[DateOpened]],Proc[[#This Row],[DateClosed]]))-1)</f>
        <v>7</v>
      </c>
      <c r="R10341" s="140" t="s">
        <v>476</v>
      </c>
      <c r="S10341" s="155"/>
      <c r="T10341" s="155"/>
    </row>
    <row r="10342" spans="1:20" hidden="1">
      <c r="A10342" s="156" t="s">
        <v>11874</v>
      </c>
      <c r="B10342" s="155" t="str">
        <f>IFERROR(VLOOKUP(Proc[[#This Row],[App]],Table2[],3,0),"open")</f>
        <v>ok</v>
      </c>
      <c r="C10342" s="156" t="s">
        <v>369</v>
      </c>
      <c r="D10342" t="s">
        <v>12605</v>
      </c>
      <c r="E10342" t="s">
        <v>11699</v>
      </c>
      <c r="F10342" s="155" t="s">
        <v>11699</v>
      </c>
      <c r="G10342" s="156" t="s">
        <v>400</v>
      </c>
      <c r="H10342" s="155" t="str">
        <f>IF(Proc[[#This Row],[type]]="LFF (MDG-F)",MID(Proc[[#This Row],[Obj]],13,10),"")</f>
        <v/>
      </c>
      <c r="I10342" s="156"/>
      <c r="J10342" s="155" t="b">
        <f>Proc[[#This Row],[Requested]]=Proc[[#This Row],[CurrentParent]]</f>
        <v>1</v>
      </c>
      <c r="K10342" s="155" t="str">
        <f>IF(Proc[[#This Row],[Author]]="Marcela Urrego",VLOOKUP(LEFT(Proc[[#This Row],[Requested]],1),Table3[#All],2,0),VLOOKUP(Proc[[#This Row],[Author]],Table4[],2,0))</f>
        <v>HC</v>
      </c>
      <c r="L10342" s="155" t="s">
        <v>7801</v>
      </c>
      <c r="M10342" s="140">
        <v>46106</v>
      </c>
      <c r="N10342" s="140"/>
      <c r="O10342" s="140"/>
      <c r="P10342" s="140" t="str">
        <f ca="1">IF(Proc[[#This Row],[DaysAgeing]]&gt;5,"yep","on track")</f>
        <v>yep</v>
      </c>
      <c r="Q10342" s="2">
        <f ca="1">IF(Proc[[#This Row],[DateClosed]]="",ABS(NETWORKDAYS(Proc[[#This Row],[DateOpened]],TODAY()))-1,ABS(NETWORKDAYS(Proc[[#This Row],[DateOpened]],Proc[[#This Row],[DateClosed]]))-1)</f>
        <v>7</v>
      </c>
      <c r="R10342" s="140" t="s">
        <v>476</v>
      </c>
      <c r="S10342" s="155"/>
      <c r="T10342" s="155"/>
    </row>
    <row r="10343" spans="1:20" hidden="1">
      <c r="A10343" s="156" t="s">
        <v>11874</v>
      </c>
      <c r="B10343" s="155" t="str">
        <f>IFERROR(VLOOKUP(Proc[[#This Row],[App]],Table2[],3,0),"open")</f>
        <v>ok</v>
      </c>
      <c r="C10343" s="156" t="s">
        <v>369</v>
      </c>
      <c r="D10343" t="s">
        <v>12606</v>
      </c>
      <c r="E10343" t="s">
        <v>11699</v>
      </c>
      <c r="F10343" s="155" t="s">
        <v>11699</v>
      </c>
      <c r="G10343" s="156" t="s">
        <v>400</v>
      </c>
      <c r="H10343" s="155" t="str">
        <f>IF(Proc[[#This Row],[type]]="LFF (MDG-F)",MID(Proc[[#This Row],[Obj]],13,10),"")</f>
        <v/>
      </c>
      <c r="I10343" s="156"/>
      <c r="J10343" s="155" t="b">
        <f>Proc[[#This Row],[Requested]]=Proc[[#This Row],[CurrentParent]]</f>
        <v>1</v>
      </c>
      <c r="K10343" s="155" t="str">
        <f>IF(Proc[[#This Row],[Author]]="Marcela Urrego",VLOOKUP(LEFT(Proc[[#This Row],[Requested]],1),Table3[#All],2,0),VLOOKUP(Proc[[#This Row],[Author]],Table4[],2,0))</f>
        <v>HC</v>
      </c>
      <c r="L10343" s="155" t="s">
        <v>7801</v>
      </c>
      <c r="M10343" s="140">
        <v>46106</v>
      </c>
      <c r="N10343" s="140"/>
      <c r="O10343" s="140"/>
      <c r="P10343" s="140" t="str">
        <f ca="1">IF(Proc[[#This Row],[DaysAgeing]]&gt;5,"yep","on track")</f>
        <v>yep</v>
      </c>
      <c r="Q10343" s="2">
        <f ca="1">IF(Proc[[#This Row],[DateClosed]]="",ABS(NETWORKDAYS(Proc[[#This Row],[DateOpened]],TODAY()))-1,ABS(NETWORKDAYS(Proc[[#This Row],[DateOpened]],Proc[[#This Row],[DateClosed]]))-1)</f>
        <v>7</v>
      </c>
      <c r="R10343" s="140" t="s">
        <v>476</v>
      </c>
      <c r="S10343" s="155"/>
      <c r="T10343" s="155"/>
    </row>
    <row r="10344" spans="1:20" hidden="1">
      <c r="A10344" s="156" t="s">
        <v>11874</v>
      </c>
      <c r="B10344" s="155" t="str">
        <f>IFERROR(VLOOKUP(Proc[[#This Row],[App]],Table2[],3,0),"open")</f>
        <v>ok</v>
      </c>
      <c r="C10344" s="156" t="s">
        <v>369</v>
      </c>
      <c r="D10344" t="s">
        <v>12607</v>
      </c>
      <c r="E10344" t="s">
        <v>11699</v>
      </c>
      <c r="F10344" s="155" t="s">
        <v>11699</v>
      </c>
      <c r="G10344" s="156" t="s">
        <v>400</v>
      </c>
      <c r="H10344" s="155" t="str">
        <f>IF(Proc[[#This Row],[type]]="LFF (MDG-F)",MID(Proc[[#This Row],[Obj]],13,10),"")</f>
        <v/>
      </c>
      <c r="I10344" s="156"/>
      <c r="J10344" s="155" t="b">
        <f>Proc[[#This Row],[Requested]]=Proc[[#This Row],[CurrentParent]]</f>
        <v>1</v>
      </c>
      <c r="K10344" s="155" t="str">
        <f>IF(Proc[[#This Row],[Author]]="Marcela Urrego",VLOOKUP(LEFT(Proc[[#This Row],[Requested]],1),Table3[#All],2,0),VLOOKUP(Proc[[#This Row],[Author]],Table4[],2,0))</f>
        <v>HC</v>
      </c>
      <c r="L10344" s="155" t="s">
        <v>7801</v>
      </c>
      <c r="M10344" s="140">
        <v>46106</v>
      </c>
      <c r="N10344" s="140"/>
      <c r="O10344" s="140"/>
      <c r="P10344" s="140" t="str">
        <f ca="1">IF(Proc[[#This Row],[DaysAgeing]]&gt;5,"yep","on track")</f>
        <v>yep</v>
      </c>
      <c r="Q10344" s="2">
        <f ca="1">IF(Proc[[#This Row],[DateClosed]]="",ABS(NETWORKDAYS(Proc[[#This Row],[DateOpened]],TODAY()))-1,ABS(NETWORKDAYS(Proc[[#This Row],[DateOpened]],Proc[[#This Row],[DateClosed]]))-1)</f>
        <v>7</v>
      </c>
      <c r="R10344" s="140" t="s">
        <v>476</v>
      </c>
      <c r="S10344" s="155"/>
      <c r="T10344" s="155"/>
    </row>
    <row r="10345" spans="1:20" hidden="1">
      <c r="A10345" s="156" t="s">
        <v>11874</v>
      </c>
      <c r="B10345" s="155" t="str">
        <f>IFERROR(VLOOKUP(Proc[[#This Row],[App]],Table2[],3,0),"open")</f>
        <v>ok</v>
      </c>
      <c r="C10345" s="156" t="s">
        <v>369</v>
      </c>
      <c r="D10345" t="s">
        <v>12608</v>
      </c>
      <c r="E10345" t="s">
        <v>11699</v>
      </c>
      <c r="F10345" s="155" t="s">
        <v>11699</v>
      </c>
      <c r="G10345" s="156" t="s">
        <v>400</v>
      </c>
      <c r="H10345" s="155" t="str">
        <f>IF(Proc[[#This Row],[type]]="LFF (MDG-F)",MID(Proc[[#This Row],[Obj]],13,10),"")</f>
        <v/>
      </c>
      <c r="I10345" s="156"/>
      <c r="J10345" s="155" t="b">
        <f>Proc[[#This Row],[Requested]]=Proc[[#This Row],[CurrentParent]]</f>
        <v>1</v>
      </c>
      <c r="K10345" s="155" t="str">
        <f>IF(Proc[[#This Row],[Author]]="Marcela Urrego",VLOOKUP(LEFT(Proc[[#This Row],[Requested]],1),Table3[#All],2,0),VLOOKUP(Proc[[#This Row],[Author]],Table4[],2,0))</f>
        <v>HC</v>
      </c>
      <c r="L10345" s="155" t="s">
        <v>7801</v>
      </c>
      <c r="M10345" s="140">
        <v>46106</v>
      </c>
      <c r="N10345" s="140"/>
      <c r="O10345" s="140"/>
      <c r="P10345" s="140" t="str">
        <f ca="1">IF(Proc[[#This Row],[DaysAgeing]]&gt;5,"yep","on track")</f>
        <v>yep</v>
      </c>
      <c r="Q10345" s="2">
        <f ca="1">IF(Proc[[#This Row],[DateClosed]]="",ABS(NETWORKDAYS(Proc[[#This Row],[DateOpened]],TODAY()))-1,ABS(NETWORKDAYS(Proc[[#This Row],[DateOpened]],Proc[[#This Row],[DateClosed]]))-1)</f>
        <v>7</v>
      </c>
      <c r="R10345" s="140" t="s">
        <v>476</v>
      </c>
      <c r="S10345" s="155"/>
      <c r="T10345" s="155"/>
    </row>
    <row r="10346" spans="1:20" hidden="1">
      <c r="A10346" s="156" t="s">
        <v>11874</v>
      </c>
      <c r="B10346" s="155" t="str">
        <f>IFERROR(VLOOKUP(Proc[[#This Row],[App]],Table2[],3,0),"open")</f>
        <v>ok</v>
      </c>
      <c r="C10346" s="156" t="s">
        <v>369</v>
      </c>
      <c r="D10346" t="s">
        <v>12609</v>
      </c>
      <c r="E10346" t="s">
        <v>11699</v>
      </c>
      <c r="F10346" s="155" t="s">
        <v>11699</v>
      </c>
      <c r="G10346" s="156" t="s">
        <v>400</v>
      </c>
      <c r="H10346" s="155" t="str">
        <f>IF(Proc[[#This Row],[type]]="LFF (MDG-F)",MID(Proc[[#This Row],[Obj]],13,10),"")</f>
        <v/>
      </c>
      <c r="I10346" s="156"/>
      <c r="J10346" s="155" t="b">
        <f>Proc[[#This Row],[Requested]]=Proc[[#This Row],[CurrentParent]]</f>
        <v>1</v>
      </c>
      <c r="K10346" s="155" t="str">
        <f>IF(Proc[[#This Row],[Author]]="Marcela Urrego",VLOOKUP(LEFT(Proc[[#This Row],[Requested]],1),Table3[#All],2,0),VLOOKUP(Proc[[#This Row],[Author]],Table4[],2,0))</f>
        <v>HC</v>
      </c>
      <c r="L10346" s="155" t="s">
        <v>7801</v>
      </c>
      <c r="M10346" s="140">
        <v>46106</v>
      </c>
      <c r="N10346" s="140"/>
      <c r="O10346" s="140"/>
      <c r="P10346" s="140" t="str">
        <f ca="1">IF(Proc[[#This Row],[DaysAgeing]]&gt;5,"yep","on track")</f>
        <v>yep</v>
      </c>
      <c r="Q10346" s="2">
        <f ca="1">IF(Proc[[#This Row],[DateClosed]]="",ABS(NETWORKDAYS(Proc[[#This Row],[DateOpened]],TODAY()))-1,ABS(NETWORKDAYS(Proc[[#This Row],[DateOpened]],Proc[[#This Row],[DateClosed]]))-1)</f>
        <v>7</v>
      </c>
      <c r="R10346" s="140" t="s">
        <v>476</v>
      </c>
      <c r="S10346" s="155"/>
      <c r="T10346" s="155"/>
    </row>
    <row r="10347" spans="1:20" hidden="1">
      <c r="A10347" s="156" t="s">
        <v>11874</v>
      </c>
      <c r="B10347" s="155" t="str">
        <f>IFERROR(VLOOKUP(Proc[[#This Row],[App]],Table2[],3,0),"open")</f>
        <v>ok</v>
      </c>
      <c r="C10347" s="156" t="s">
        <v>369</v>
      </c>
      <c r="D10347" t="s">
        <v>12610</v>
      </c>
      <c r="E10347" t="s">
        <v>11699</v>
      </c>
      <c r="F10347" s="155" t="s">
        <v>11699</v>
      </c>
      <c r="G10347" s="156" t="s">
        <v>400</v>
      </c>
      <c r="H10347" s="155" t="str">
        <f>IF(Proc[[#This Row],[type]]="LFF (MDG-F)",MID(Proc[[#This Row],[Obj]],13,10),"")</f>
        <v/>
      </c>
      <c r="I10347" s="156"/>
      <c r="J10347" s="155" t="b">
        <f>Proc[[#This Row],[Requested]]=Proc[[#This Row],[CurrentParent]]</f>
        <v>1</v>
      </c>
      <c r="K10347" s="155" t="str">
        <f>IF(Proc[[#This Row],[Author]]="Marcela Urrego",VLOOKUP(LEFT(Proc[[#This Row],[Requested]],1),Table3[#All],2,0),VLOOKUP(Proc[[#This Row],[Author]],Table4[],2,0))</f>
        <v>HC</v>
      </c>
      <c r="L10347" s="155" t="s">
        <v>7801</v>
      </c>
      <c r="M10347" s="140">
        <v>46106</v>
      </c>
      <c r="N10347" s="140"/>
      <c r="O10347" s="140"/>
      <c r="P10347" s="140" t="str">
        <f ca="1">IF(Proc[[#This Row],[DaysAgeing]]&gt;5,"yep","on track")</f>
        <v>yep</v>
      </c>
      <c r="Q10347" s="2">
        <f ca="1">IF(Proc[[#This Row],[DateClosed]]="",ABS(NETWORKDAYS(Proc[[#This Row],[DateOpened]],TODAY()))-1,ABS(NETWORKDAYS(Proc[[#This Row],[DateOpened]],Proc[[#This Row],[DateClosed]]))-1)</f>
        <v>7</v>
      </c>
      <c r="R10347" s="140" t="s">
        <v>476</v>
      </c>
      <c r="S10347" s="155"/>
      <c r="T10347" s="155"/>
    </row>
    <row r="10348" spans="1:20" hidden="1">
      <c r="A10348" s="156" t="s">
        <v>11874</v>
      </c>
      <c r="B10348" s="155" t="str">
        <f>IFERROR(VLOOKUP(Proc[[#This Row],[App]],Table2[],3,0),"open")</f>
        <v>ok</v>
      </c>
      <c r="C10348" s="156" t="s">
        <v>369</v>
      </c>
      <c r="D10348" t="s">
        <v>12611</v>
      </c>
      <c r="E10348" t="s">
        <v>11699</v>
      </c>
      <c r="F10348" s="155" t="s">
        <v>11699</v>
      </c>
      <c r="G10348" s="156" t="s">
        <v>400</v>
      </c>
      <c r="H10348" s="155" t="str">
        <f>IF(Proc[[#This Row],[type]]="LFF (MDG-F)",MID(Proc[[#This Row],[Obj]],13,10),"")</f>
        <v/>
      </c>
      <c r="I10348" s="156"/>
      <c r="J10348" s="155" t="b">
        <f>Proc[[#This Row],[Requested]]=Proc[[#This Row],[CurrentParent]]</f>
        <v>1</v>
      </c>
      <c r="K10348" s="155" t="str">
        <f>IF(Proc[[#This Row],[Author]]="Marcela Urrego",VLOOKUP(LEFT(Proc[[#This Row],[Requested]],1),Table3[#All],2,0),VLOOKUP(Proc[[#This Row],[Author]],Table4[],2,0))</f>
        <v>HC</v>
      </c>
      <c r="L10348" s="155" t="s">
        <v>7801</v>
      </c>
      <c r="M10348" s="140">
        <v>46106</v>
      </c>
      <c r="N10348" s="140"/>
      <c r="O10348" s="140"/>
      <c r="P10348" s="140" t="str">
        <f ca="1">IF(Proc[[#This Row],[DaysAgeing]]&gt;5,"yep","on track")</f>
        <v>yep</v>
      </c>
      <c r="Q10348" s="2">
        <f ca="1">IF(Proc[[#This Row],[DateClosed]]="",ABS(NETWORKDAYS(Proc[[#This Row],[DateOpened]],TODAY()))-1,ABS(NETWORKDAYS(Proc[[#This Row],[DateOpened]],Proc[[#This Row],[DateClosed]]))-1)</f>
        <v>7</v>
      </c>
      <c r="R10348" s="140" t="s">
        <v>476</v>
      </c>
      <c r="S10348" s="155"/>
      <c r="T10348" s="155"/>
    </row>
    <row r="10349" spans="1:20" hidden="1">
      <c r="A10349" s="156" t="s">
        <v>11874</v>
      </c>
      <c r="B10349" s="155" t="str">
        <f>IFERROR(VLOOKUP(Proc[[#This Row],[App]],Table2[],3,0),"open")</f>
        <v>ok</v>
      </c>
      <c r="C10349" s="156" t="s">
        <v>369</v>
      </c>
      <c r="D10349" t="s">
        <v>12612</v>
      </c>
      <c r="E10349" t="s">
        <v>11699</v>
      </c>
      <c r="F10349" s="155" t="s">
        <v>11699</v>
      </c>
      <c r="G10349" s="156" t="s">
        <v>400</v>
      </c>
      <c r="H10349" s="155" t="str">
        <f>IF(Proc[[#This Row],[type]]="LFF (MDG-F)",MID(Proc[[#This Row],[Obj]],13,10),"")</f>
        <v/>
      </c>
      <c r="I10349" s="156"/>
      <c r="J10349" s="155" t="b">
        <f>Proc[[#This Row],[Requested]]=Proc[[#This Row],[CurrentParent]]</f>
        <v>1</v>
      </c>
      <c r="K10349" s="155" t="str">
        <f>IF(Proc[[#This Row],[Author]]="Marcela Urrego",VLOOKUP(LEFT(Proc[[#This Row],[Requested]],1),Table3[#All],2,0),VLOOKUP(Proc[[#This Row],[Author]],Table4[],2,0))</f>
        <v>HC</v>
      </c>
      <c r="L10349" s="155" t="s">
        <v>7801</v>
      </c>
      <c r="M10349" s="140">
        <v>46106</v>
      </c>
      <c r="N10349" s="140"/>
      <c r="O10349" s="140"/>
      <c r="P10349" s="140" t="str">
        <f ca="1">IF(Proc[[#This Row],[DaysAgeing]]&gt;5,"yep","on track")</f>
        <v>yep</v>
      </c>
      <c r="Q10349" s="2">
        <f ca="1">IF(Proc[[#This Row],[DateClosed]]="",ABS(NETWORKDAYS(Proc[[#This Row],[DateOpened]],TODAY()))-1,ABS(NETWORKDAYS(Proc[[#This Row],[DateOpened]],Proc[[#This Row],[DateClosed]]))-1)</f>
        <v>7</v>
      </c>
      <c r="R10349" s="140" t="s">
        <v>476</v>
      </c>
      <c r="S10349" s="155"/>
      <c r="T10349" s="155"/>
    </row>
    <row r="10350" spans="1:20" hidden="1">
      <c r="A10350" s="156" t="s">
        <v>11874</v>
      </c>
      <c r="B10350" s="155" t="str">
        <f>IFERROR(VLOOKUP(Proc[[#This Row],[App]],Table2[],3,0),"open")</f>
        <v>ok</v>
      </c>
      <c r="C10350" s="156" t="s">
        <v>369</v>
      </c>
      <c r="D10350" t="s">
        <v>12613</v>
      </c>
      <c r="E10350" t="s">
        <v>11699</v>
      </c>
      <c r="F10350" s="155" t="s">
        <v>11699</v>
      </c>
      <c r="G10350" s="156" t="s">
        <v>400</v>
      </c>
      <c r="H10350" s="155" t="str">
        <f>IF(Proc[[#This Row],[type]]="LFF (MDG-F)",MID(Proc[[#This Row],[Obj]],13,10),"")</f>
        <v/>
      </c>
      <c r="I10350" s="156"/>
      <c r="J10350" s="155" t="b">
        <f>Proc[[#This Row],[Requested]]=Proc[[#This Row],[CurrentParent]]</f>
        <v>1</v>
      </c>
      <c r="K10350" s="155" t="str">
        <f>IF(Proc[[#This Row],[Author]]="Marcela Urrego",VLOOKUP(LEFT(Proc[[#This Row],[Requested]],1),Table3[#All],2,0),VLOOKUP(Proc[[#This Row],[Author]],Table4[],2,0))</f>
        <v>HC</v>
      </c>
      <c r="L10350" s="155" t="s">
        <v>7801</v>
      </c>
      <c r="M10350" s="140">
        <v>46106</v>
      </c>
      <c r="N10350" s="140"/>
      <c r="O10350" s="140"/>
      <c r="P10350" s="140" t="str">
        <f ca="1">IF(Proc[[#This Row],[DaysAgeing]]&gt;5,"yep","on track")</f>
        <v>yep</v>
      </c>
      <c r="Q10350" s="2">
        <f ca="1">IF(Proc[[#This Row],[DateClosed]]="",ABS(NETWORKDAYS(Proc[[#This Row],[DateOpened]],TODAY()))-1,ABS(NETWORKDAYS(Proc[[#This Row],[DateOpened]],Proc[[#This Row],[DateClosed]]))-1)</f>
        <v>7</v>
      </c>
      <c r="R10350" s="140" t="s">
        <v>476</v>
      </c>
      <c r="S10350" s="155"/>
      <c r="T10350" s="155"/>
    </row>
    <row r="10351" spans="1:20" hidden="1">
      <c r="A10351" s="156" t="s">
        <v>11874</v>
      </c>
      <c r="B10351" s="155" t="str">
        <f>IFERROR(VLOOKUP(Proc[[#This Row],[App]],Table2[],3,0),"open")</f>
        <v>ok</v>
      </c>
      <c r="C10351" s="156" t="s">
        <v>369</v>
      </c>
      <c r="D10351" t="s">
        <v>12614</v>
      </c>
      <c r="E10351" t="s">
        <v>11699</v>
      </c>
      <c r="F10351" s="155" t="s">
        <v>11699</v>
      </c>
      <c r="G10351" s="156" t="s">
        <v>400</v>
      </c>
      <c r="H10351" s="155" t="str">
        <f>IF(Proc[[#This Row],[type]]="LFF (MDG-F)",MID(Proc[[#This Row],[Obj]],13,10),"")</f>
        <v/>
      </c>
      <c r="I10351" s="156"/>
      <c r="J10351" s="155" t="b">
        <f>Proc[[#This Row],[Requested]]=Proc[[#This Row],[CurrentParent]]</f>
        <v>1</v>
      </c>
      <c r="K10351" s="155" t="str">
        <f>IF(Proc[[#This Row],[Author]]="Marcela Urrego",VLOOKUP(LEFT(Proc[[#This Row],[Requested]],1),Table3[#All],2,0),VLOOKUP(Proc[[#This Row],[Author]],Table4[],2,0))</f>
        <v>HC</v>
      </c>
      <c r="L10351" s="155" t="s">
        <v>7801</v>
      </c>
      <c r="M10351" s="140">
        <v>46106</v>
      </c>
      <c r="N10351" s="140"/>
      <c r="O10351" s="140"/>
      <c r="P10351" s="140" t="str">
        <f ca="1">IF(Proc[[#This Row],[DaysAgeing]]&gt;5,"yep","on track")</f>
        <v>yep</v>
      </c>
      <c r="Q10351" s="2">
        <f ca="1">IF(Proc[[#This Row],[DateClosed]]="",ABS(NETWORKDAYS(Proc[[#This Row],[DateOpened]],TODAY()))-1,ABS(NETWORKDAYS(Proc[[#This Row],[DateOpened]],Proc[[#This Row],[DateClosed]]))-1)</f>
        <v>7</v>
      </c>
      <c r="R10351" s="140" t="s">
        <v>476</v>
      </c>
      <c r="S10351" s="155"/>
      <c r="T10351" s="155"/>
    </row>
    <row r="10352" spans="1:20" hidden="1">
      <c r="A10352" s="156" t="s">
        <v>11874</v>
      </c>
      <c r="B10352" s="155" t="str">
        <f>IFERROR(VLOOKUP(Proc[[#This Row],[App]],Table2[],3,0),"open")</f>
        <v>ok</v>
      </c>
      <c r="C10352" s="156" t="s">
        <v>369</v>
      </c>
      <c r="D10352" t="s">
        <v>12615</v>
      </c>
      <c r="E10352" t="s">
        <v>11699</v>
      </c>
      <c r="F10352" s="155" t="s">
        <v>11699</v>
      </c>
      <c r="G10352" s="156" t="s">
        <v>400</v>
      </c>
      <c r="H10352" s="155" t="str">
        <f>IF(Proc[[#This Row],[type]]="LFF (MDG-F)",MID(Proc[[#This Row],[Obj]],13,10),"")</f>
        <v/>
      </c>
      <c r="I10352" s="156"/>
      <c r="J10352" s="155" t="b">
        <f>Proc[[#This Row],[Requested]]=Proc[[#This Row],[CurrentParent]]</f>
        <v>1</v>
      </c>
      <c r="K10352" s="155" t="str">
        <f>IF(Proc[[#This Row],[Author]]="Marcela Urrego",VLOOKUP(LEFT(Proc[[#This Row],[Requested]],1),Table3[#All],2,0),VLOOKUP(Proc[[#This Row],[Author]],Table4[],2,0))</f>
        <v>HC</v>
      </c>
      <c r="L10352" s="155" t="s">
        <v>7801</v>
      </c>
      <c r="M10352" s="140">
        <v>46106</v>
      </c>
      <c r="N10352" s="140"/>
      <c r="O10352" s="140"/>
      <c r="P10352" s="140" t="str">
        <f ca="1">IF(Proc[[#This Row],[DaysAgeing]]&gt;5,"yep","on track")</f>
        <v>yep</v>
      </c>
      <c r="Q10352" s="2">
        <f ca="1">IF(Proc[[#This Row],[DateClosed]]="",ABS(NETWORKDAYS(Proc[[#This Row],[DateOpened]],TODAY()))-1,ABS(NETWORKDAYS(Proc[[#This Row],[DateOpened]],Proc[[#This Row],[DateClosed]]))-1)</f>
        <v>7</v>
      </c>
      <c r="R10352" s="140" t="s">
        <v>476</v>
      </c>
      <c r="S10352" s="155"/>
      <c r="T10352" s="155"/>
    </row>
    <row r="10353" spans="1:20" hidden="1">
      <c r="A10353" s="156" t="s">
        <v>11874</v>
      </c>
      <c r="B10353" s="155" t="str">
        <f>IFERROR(VLOOKUP(Proc[[#This Row],[App]],Table2[],3,0),"open")</f>
        <v>ok</v>
      </c>
      <c r="C10353" s="156" t="s">
        <v>369</v>
      </c>
      <c r="D10353" t="s">
        <v>12616</v>
      </c>
      <c r="E10353" t="s">
        <v>11699</v>
      </c>
      <c r="F10353" s="155" t="s">
        <v>11699</v>
      </c>
      <c r="G10353" s="156" t="s">
        <v>400</v>
      </c>
      <c r="H10353" s="155" t="str">
        <f>IF(Proc[[#This Row],[type]]="LFF (MDG-F)",MID(Proc[[#This Row],[Obj]],13,10),"")</f>
        <v/>
      </c>
      <c r="I10353" s="156"/>
      <c r="J10353" s="155" t="b">
        <f>Proc[[#This Row],[Requested]]=Proc[[#This Row],[CurrentParent]]</f>
        <v>1</v>
      </c>
      <c r="K10353" s="155" t="str">
        <f>IF(Proc[[#This Row],[Author]]="Marcela Urrego",VLOOKUP(LEFT(Proc[[#This Row],[Requested]],1),Table3[#All],2,0),VLOOKUP(Proc[[#This Row],[Author]],Table4[],2,0))</f>
        <v>HC</v>
      </c>
      <c r="L10353" s="155" t="s">
        <v>7801</v>
      </c>
      <c r="M10353" s="140">
        <v>46106</v>
      </c>
      <c r="N10353" s="140"/>
      <c r="O10353" s="140"/>
      <c r="P10353" s="140" t="str">
        <f ca="1">IF(Proc[[#This Row],[DaysAgeing]]&gt;5,"yep","on track")</f>
        <v>yep</v>
      </c>
      <c r="Q10353" s="2">
        <f ca="1">IF(Proc[[#This Row],[DateClosed]]="",ABS(NETWORKDAYS(Proc[[#This Row],[DateOpened]],TODAY()))-1,ABS(NETWORKDAYS(Proc[[#This Row],[DateOpened]],Proc[[#This Row],[DateClosed]]))-1)</f>
        <v>7</v>
      </c>
      <c r="R10353" s="140" t="s">
        <v>476</v>
      </c>
      <c r="S10353" s="155"/>
      <c r="T10353" s="155"/>
    </row>
    <row r="10354" spans="1:20" hidden="1">
      <c r="A10354" s="156" t="s">
        <v>11874</v>
      </c>
      <c r="B10354" s="155" t="str">
        <f>IFERROR(VLOOKUP(Proc[[#This Row],[App]],Table2[],3,0),"open")</f>
        <v>ok</v>
      </c>
      <c r="C10354" s="156" t="s">
        <v>369</v>
      </c>
      <c r="D10354" t="s">
        <v>12617</v>
      </c>
      <c r="E10354" t="s">
        <v>11699</v>
      </c>
      <c r="F10354" s="155" t="s">
        <v>11699</v>
      </c>
      <c r="G10354" s="156" t="s">
        <v>400</v>
      </c>
      <c r="H10354" s="155" t="str">
        <f>IF(Proc[[#This Row],[type]]="LFF (MDG-F)",MID(Proc[[#This Row],[Obj]],13,10),"")</f>
        <v/>
      </c>
      <c r="I10354" s="156"/>
      <c r="J10354" s="155" t="b">
        <f>Proc[[#This Row],[Requested]]=Proc[[#This Row],[CurrentParent]]</f>
        <v>1</v>
      </c>
      <c r="K10354" s="155" t="str">
        <f>IF(Proc[[#This Row],[Author]]="Marcela Urrego",VLOOKUP(LEFT(Proc[[#This Row],[Requested]],1),Table3[#All],2,0),VLOOKUP(Proc[[#This Row],[Author]],Table4[],2,0))</f>
        <v>HC</v>
      </c>
      <c r="L10354" s="155" t="s">
        <v>7801</v>
      </c>
      <c r="M10354" s="140">
        <v>46106</v>
      </c>
      <c r="N10354" s="140"/>
      <c r="O10354" s="140"/>
      <c r="P10354" s="140" t="str">
        <f ca="1">IF(Proc[[#This Row],[DaysAgeing]]&gt;5,"yep","on track")</f>
        <v>yep</v>
      </c>
      <c r="Q10354" s="2">
        <f ca="1">IF(Proc[[#This Row],[DateClosed]]="",ABS(NETWORKDAYS(Proc[[#This Row],[DateOpened]],TODAY()))-1,ABS(NETWORKDAYS(Proc[[#This Row],[DateOpened]],Proc[[#This Row],[DateClosed]]))-1)</f>
        <v>7</v>
      </c>
      <c r="R10354" s="140" t="s">
        <v>476</v>
      </c>
      <c r="S10354" s="155"/>
      <c r="T10354" s="155"/>
    </row>
    <row r="10355" spans="1:20" hidden="1">
      <c r="A10355" s="156" t="s">
        <v>11874</v>
      </c>
      <c r="B10355" s="155" t="str">
        <f>IFERROR(VLOOKUP(Proc[[#This Row],[App]],Table2[],3,0),"open")</f>
        <v>ok</v>
      </c>
      <c r="C10355" s="156" t="s">
        <v>369</v>
      </c>
      <c r="D10355" t="s">
        <v>12618</v>
      </c>
      <c r="E10355" t="s">
        <v>11699</v>
      </c>
      <c r="F10355" s="155" t="s">
        <v>11699</v>
      </c>
      <c r="G10355" s="156" t="s">
        <v>400</v>
      </c>
      <c r="H10355" s="155" t="str">
        <f>IF(Proc[[#This Row],[type]]="LFF (MDG-F)",MID(Proc[[#This Row],[Obj]],13,10),"")</f>
        <v/>
      </c>
      <c r="I10355" s="156"/>
      <c r="J10355" s="155" t="b">
        <f>Proc[[#This Row],[Requested]]=Proc[[#This Row],[CurrentParent]]</f>
        <v>1</v>
      </c>
      <c r="K10355" s="155" t="str">
        <f>IF(Proc[[#This Row],[Author]]="Marcela Urrego",VLOOKUP(LEFT(Proc[[#This Row],[Requested]],1),Table3[#All],2,0),VLOOKUP(Proc[[#This Row],[Author]],Table4[],2,0))</f>
        <v>HC</v>
      </c>
      <c r="L10355" s="155" t="s">
        <v>7801</v>
      </c>
      <c r="M10355" s="140">
        <v>46106</v>
      </c>
      <c r="N10355" s="140"/>
      <c r="O10355" s="140"/>
      <c r="P10355" s="140" t="str">
        <f ca="1">IF(Proc[[#This Row],[DaysAgeing]]&gt;5,"yep","on track")</f>
        <v>yep</v>
      </c>
      <c r="Q10355" s="2">
        <f ca="1">IF(Proc[[#This Row],[DateClosed]]="",ABS(NETWORKDAYS(Proc[[#This Row],[DateOpened]],TODAY()))-1,ABS(NETWORKDAYS(Proc[[#This Row],[DateOpened]],Proc[[#This Row],[DateClosed]]))-1)</f>
        <v>7</v>
      </c>
      <c r="R10355" s="140" t="s">
        <v>476</v>
      </c>
      <c r="S10355" s="155"/>
      <c r="T10355" s="155"/>
    </row>
    <row r="10356" spans="1:20" hidden="1">
      <c r="A10356" s="156" t="s">
        <v>11874</v>
      </c>
      <c r="B10356" s="155" t="str">
        <f>IFERROR(VLOOKUP(Proc[[#This Row],[App]],Table2[],3,0),"open")</f>
        <v>ok</v>
      </c>
      <c r="C10356" s="156" t="s">
        <v>369</v>
      </c>
      <c r="D10356" t="s">
        <v>12619</v>
      </c>
      <c r="E10356" t="s">
        <v>11699</v>
      </c>
      <c r="F10356" s="155" t="s">
        <v>11699</v>
      </c>
      <c r="G10356" s="156" t="s">
        <v>400</v>
      </c>
      <c r="H10356" s="155" t="str">
        <f>IF(Proc[[#This Row],[type]]="LFF (MDG-F)",MID(Proc[[#This Row],[Obj]],13,10),"")</f>
        <v/>
      </c>
      <c r="I10356" s="156"/>
      <c r="J10356" s="155" t="b">
        <f>Proc[[#This Row],[Requested]]=Proc[[#This Row],[CurrentParent]]</f>
        <v>1</v>
      </c>
      <c r="K10356" s="155" t="str">
        <f>IF(Proc[[#This Row],[Author]]="Marcela Urrego",VLOOKUP(LEFT(Proc[[#This Row],[Requested]],1),Table3[#All],2,0),VLOOKUP(Proc[[#This Row],[Author]],Table4[],2,0))</f>
        <v>HC</v>
      </c>
      <c r="L10356" s="155" t="s">
        <v>7801</v>
      </c>
      <c r="M10356" s="140">
        <v>46106</v>
      </c>
      <c r="N10356" s="140"/>
      <c r="O10356" s="140"/>
      <c r="P10356" s="140" t="str">
        <f ca="1">IF(Proc[[#This Row],[DaysAgeing]]&gt;5,"yep","on track")</f>
        <v>yep</v>
      </c>
      <c r="Q10356" s="2">
        <f ca="1">IF(Proc[[#This Row],[DateClosed]]="",ABS(NETWORKDAYS(Proc[[#This Row],[DateOpened]],TODAY()))-1,ABS(NETWORKDAYS(Proc[[#This Row],[DateOpened]],Proc[[#This Row],[DateClosed]]))-1)</f>
        <v>7</v>
      </c>
      <c r="R10356" s="140" t="s">
        <v>476</v>
      </c>
      <c r="S10356" s="155"/>
      <c r="T10356" s="155"/>
    </row>
    <row r="10357" spans="1:20" hidden="1">
      <c r="A10357" s="156" t="s">
        <v>11874</v>
      </c>
      <c r="B10357" s="155" t="str">
        <f>IFERROR(VLOOKUP(Proc[[#This Row],[App]],Table2[],3,0),"open")</f>
        <v>ok</v>
      </c>
      <c r="C10357" s="156" t="s">
        <v>369</v>
      </c>
      <c r="D10357" t="s">
        <v>12620</v>
      </c>
      <c r="E10357" t="s">
        <v>11699</v>
      </c>
      <c r="F10357" s="155" t="s">
        <v>11699</v>
      </c>
      <c r="G10357" s="156" t="s">
        <v>400</v>
      </c>
      <c r="H10357" s="155" t="str">
        <f>IF(Proc[[#This Row],[type]]="LFF (MDG-F)",MID(Proc[[#This Row],[Obj]],13,10),"")</f>
        <v/>
      </c>
      <c r="I10357" s="156"/>
      <c r="J10357" s="155" t="b">
        <f>Proc[[#This Row],[Requested]]=Proc[[#This Row],[CurrentParent]]</f>
        <v>1</v>
      </c>
      <c r="K10357" s="155" t="str">
        <f>IF(Proc[[#This Row],[Author]]="Marcela Urrego",VLOOKUP(LEFT(Proc[[#This Row],[Requested]],1),Table3[#All],2,0),VLOOKUP(Proc[[#This Row],[Author]],Table4[],2,0))</f>
        <v>HC</v>
      </c>
      <c r="L10357" s="155" t="s">
        <v>7801</v>
      </c>
      <c r="M10357" s="140">
        <v>46106</v>
      </c>
      <c r="N10357" s="140"/>
      <c r="O10357" s="140"/>
      <c r="P10357" s="140" t="str">
        <f ca="1">IF(Proc[[#This Row],[DaysAgeing]]&gt;5,"yep","on track")</f>
        <v>yep</v>
      </c>
      <c r="Q10357" s="2">
        <f ca="1">IF(Proc[[#This Row],[DateClosed]]="",ABS(NETWORKDAYS(Proc[[#This Row],[DateOpened]],TODAY()))-1,ABS(NETWORKDAYS(Proc[[#This Row],[DateOpened]],Proc[[#This Row],[DateClosed]]))-1)</f>
        <v>7</v>
      </c>
      <c r="R10357" s="140" t="s">
        <v>476</v>
      </c>
      <c r="S10357" s="155"/>
      <c r="T10357" s="155"/>
    </row>
    <row r="10358" spans="1:20" hidden="1">
      <c r="A10358" s="156" t="s">
        <v>11874</v>
      </c>
      <c r="B10358" s="155" t="str">
        <f>IFERROR(VLOOKUP(Proc[[#This Row],[App]],Table2[],3,0),"open")</f>
        <v>ok</v>
      </c>
      <c r="C10358" s="156" t="s">
        <v>369</v>
      </c>
      <c r="D10358" t="s">
        <v>12621</v>
      </c>
      <c r="E10358" t="s">
        <v>11699</v>
      </c>
      <c r="F10358" s="155" t="s">
        <v>11699</v>
      </c>
      <c r="G10358" s="156" t="s">
        <v>400</v>
      </c>
      <c r="H10358" s="155" t="str">
        <f>IF(Proc[[#This Row],[type]]="LFF (MDG-F)",MID(Proc[[#This Row],[Obj]],13,10),"")</f>
        <v/>
      </c>
      <c r="I10358" s="156"/>
      <c r="J10358" s="155" t="b">
        <f>Proc[[#This Row],[Requested]]=Proc[[#This Row],[CurrentParent]]</f>
        <v>1</v>
      </c>
      <c r="K10358" s="155" t="str">
        <f>IF(Proc[[#This Row],[Author]]="Marcela Urrego",VLOOKUP(LEFT(Proc[[#This Row],[Requested]],1),Table3[#All],2,0),VLOOKUP(Proc[[#This Row],[Author]],Table4[],2,0))</f>
        <v>HC</v>
      </c>
      <c r="L10358" s="155" t="s">
        <v>7801</v>
      </c>
      <c r="M10358" s="140">
        <v>46106</v>
      </c>
      <c r="N10358" s="140"/>
      <c r="O10358" s="140"/>
      <c r="P10358" s="140" t="str">
        <f ca="1">IF(Proc[[#This Row],[DaysAgeing]]&gt;5,"yep","on track")</f>
        <v>yep</v>
      </c>
      <c r="Q10358" s="2">
        <f ca="1">IF(Proc[[#This Row],[DateClosed]]="",ABS(NETWORKDAYS(Proc[[#This Row],[DateOpened]],TODAY()))-1,ABS(NETWORKDAYS(Proc[[#This Row],[DateOpened]],Proc[[#This Row],[DateClosed]]))-1)</f>
        <v>7</v>
      </c>
      <c r="R10358" s="140" t="s">
        <v>476</v>
      </c>
      <c r="S10358" s="155"/>
      <c r="T10358" s="155"/>
    </row>
    <row r="10359" spans="1:20" hidden="1">
      <c r="A10359" s="156" t="s">
        <v>11874</v>
      </c>
      <c r="B10359" s="155" t="str">
        <f>IFERROR(VLOOKUP(Proc[[#This Row],[App]],Table2[],3,0),"open")</f>
        <v>ok</v>
      </c>
      <c r="C10359" s="156" t="s">
        <v>369</v>
      </c>
      <c r="D10359" t="s">
        <v>12622</v>
      </c>
      <c r="E10359" t="s">
        <v>11699</v>
      </c>
      <c r="F10359" s="155" t="s">
        <v>11699</v>
      </c>
      <c r="G10359" s="156" t="s">
        <v>400</v>
      </c>
      <c r="H10359" s="155" t="str">
        <f>IF(Proc[[#This Row],[type]]="LFF (MDG-F)",MID(Proc[[#This Row],[Obj]],13,10),"")</f>
        <v/>
      </c>
      <c r="I10359" s="156"/>
      <c r="J10359" s="155" t="b">
        <f>Proc[[#This Row],[Requested]]=Proc[[#This Row],[CurrentParent]]</f>
        <v>1</v>
      </c>
      <c r="K10359" s="155" t="str">
        <f>IF(Proc[[#This Row],[Author]]="Marcela Urrego",VLOOKUP(LEFT(Proc[[#This Row],[Requested]],1),Table3[#All],2,0),VLOOKUP(Proc[[#This Row],[Author]],Table4[],2,0))</f>
        <v>HC</v>
      </c>
      <c r="L10359" s="155" t="s">
        <v>7801</v>
      </c>
      <c r="M10359" s="140">
        <v>46106</v>
      </c>
      <c r="N10359" s="140"/>
      <c r="O10359" s="140"/>
      <c r="P10359" s="140" t="str">
        <f ca="1">IF(Proc[[#This Row],[DaysAgeing]]&gt;5,"yep","on track")</f>
        <v>yep</v>
      </c>
      <c r="Q10359" s="2">
        <f ca="1">IF(Proc[[#This Row],[DateClosed]]="",ABS(NETWORKDAYS(Proc[[#This Row],[DateOpened]],TODAY()))-1,ABS(NETWORKDAYS(Proc[[#This Row],[DateOpened]],Proc[[#This Row],[DateClosed]]))-1)</f>
        <v>7</v>
      </c>
      <c r="R10359" s="140" t="s">
        <v>476</v>
      </c>
      <c r="S10359" s="155"/>
      <c r="T10359" s="155"/>
    </row>
    <row r="10360" spans="1:20" hidden="1">
      <c r="A10360" s="156" t="s">
        <v>11874</v>
      </c>
      <c r="B10360" s="155" t="str">
        <f>IFERROR(VLOOKUP(Proc[[#This Row],[App]],Table2[],3,0),"open")</f>
        <v>ok</v>
      </c>
      <c r="C10360" s="156" t="s">
        <v>369</v>
      </c>
      <c r="D10360" t="s">
        <v>12623</v>
      </c>
      <c r="E10360" t="s">
        <v>11699</v>
      </c>
      <c r="F10360" s="155" t="s">
        <v>11699</v>
      </c>
      <c r="G10360" s="156" t="s">
        <v>400</v>
      </c>
      <c r="H10360" s="155" t="str">
        <f>IF(Proc[[#This Row],[type]]="LFF (MDG-F)",MID(Proc[[#This Row],[Obj]],13,10),"")</f>
        <v/>
      </c>
      <c r="I10360" s="156"/>
      <c r="J10360" s="155" t="b">
        <f>Proc[[#This Row],[Requested]]=Proc[[#This Row],[CurrentParent]]</f>
        <v>1</v>
      </c>
      <c r="K10360" s="155" t="str">
        <f>IF(Proc[[#This Row],[Author]]="Marcela Urrego",VLOOKUP(LEFT(Proc[[#This Row],[Requested]],1),Table3[#All],2,0),VLOOKUP(Proc[[#This Row],[Author]],Table4[],2,0))</f>
        <v>HC</v>
      </c>
      <c r="L10360" s="155" t="s">
        <v>7801</v>
      </c>
      <c r="M10360" s="140">
        <v>46106</v>
      </c>
      <c r="N10360" s="140"/>
      <c r="O10360" s="140"/>
      <c r="P10360" s="140" t="str">
        <f ca="1">IF(Proc[[#This Row],[DaysAgeing]]&gt;5,"yep","on track")</f>
        <v>yep</v>
      </c>
      <c r="Q10360" s="2">
        <f ca="1">IF(Proc[[#This Row],[DateClosed]]="",ABS(NETWORKDAYS(Proc[[#This Row],[DateOpened]],TODAY()))-1,ABS(NETWORKDAYS(Proc[[#This Row],[DateOpened]],Proc[[#This Row],[DateClosed]]))-1)</f>
        <v>7</v>
      </c>
      <c r="R10360" s="140" t="s">
        <v>476</v>
      </c>
      <c r="S10360" s="155"/>
      <c r="T10360" s="155"/>
    </row>
    <row r="10361" spans="1:20" hidden="1">
      <c r="A10361" s="156" t="s">
        <v>11874</v>
      </c>
      <c r="B10361" s="155" t="str">
        <f>IFERROR(VLOOKUP(Proc[[#This Row],[App]],Table2[],3,0),"open")</f>
        <v>ok</v>
      </c>
      <c r="C10361" s="156" t="s">
        <v>369</v>
      </c>
      <c r="D10361" t="s">
        <v>12624</v>
      </c>
      <c r="E10361" t="s">
        <v>11699</v>
      </c>
      <c r="F10361" s="155" t="s">
        <v>11699</v>
      </c>
      <c r="G10361" s="156" t="s">
        <v>400</v>
      </c>
      <c r="H10361" s="155" t="str">
        <f>IF(Proc[[#This Row],[type]]="LFF (MDG-F)",MID(Proc[[#This Row],[Obj]],13,10),"")</f>
        <v/>
      </c>
      <c r="I10361" s="156"/>
      <c r="J10361" s="155" t="b">
        <f>Proc[[#This Row],[Requested]]=Proc[[#This Row],[CurrentParent]]</f>
        <v>1</v>
      </c>
      <c r="K10361" s="155" t="str">
        <f>IF(Proc[[#This Row],[Author]]="Marcela Urrego",VLOOKUP(LEFT(Proc[[#This Row],[Requested]],1),Table3[#All],2,0),VLOOKUP(Proc[[#This Row],[Author]],Table4[],2,0))</f>
        <v>HC</v>
      </c>
      <c r="L10361" s="155" t="s">
        <v>7801</v>
      </c>
      <c r="M10361" s="140">
        <v>46106</v>
      </c>
      <c r="N10361" s="140"/>
      <c r="O10361" s="140"/>
      <c r="P10361" s="140" t="str">
        <f ca="1">IF(Proc[[#This Row],[DaysAgeing]]&gt;5,"yep","on track")</f>
        <v>yep</v>
      </c>
      <c r="Q10361" s="2">
        <f ca="1">IF(Proc[[#This Row],[DateClosed]]="",ABS(NETWORKDAYS(Proc[[#This Row],[DateOpened]],TODAY()))-1,ABS(NETWORKDAYS(Proc[[#This Row],[DateOpened]],Proc[[#This Row],[DateClosed]]))-1)</f>
        <v>7</v>
      </c>
      <c r="R10361" s="140" t="s">
        <v>476</v>
      </c>
      <c r="S10361" s="155"/>
      <c r="T10361" s="155"/>
    </row>
    <row r="10362" spans="1:20" hidden="1">
      <c r="A10362" s="156" t="s">
        <v>11874</v>
      </c>
      <c r="B10362" s="155" t="str">
        <f>IFERROR(VLOOKUP(Proc[[#This Row],[App]],Table2[],3,0),"open")</f>
        <v>ok</v>
      </c>
      <c r="C10362" s="156" t="s">
        <v>369</v>
      </c>
      <c r="D10362" t="s">
        <v>12625</v>
      </c>
      <c r="E10362" t="s">
        <v>11699</v>
      </c>
      <c r="F10362" s="155" t="s">
        <v>11699</v>
      </c>
      <c r="G10362" s="156" t="s">
        <v>400</v>
      </c>
      <c r="H10362" s="155" t="str">
        <f>IF(Proc[[#This Row],[type]]="LFF (MDG-F)",MID(Proc[[#This Row],[Obj]],13,10),"")</f>
        <v/>
      </c>
      <c r="I10362" s="156"/>
      <c r="J10362" s="155" t="b">
        <f>Proc[[#This Row],[Requested]]=Proc[[#This Row],[CurrentParent]]</f>
        <v>1</v>
      </c>
      <c r="K10362" s="155" t="str">
        <f>IF(Proc[[#This Row],[Author]]="Marcela Urrego",VLOOKUP(LEFT(Proc[[#This Row],[Requested]],1),Table3[#All],2,0),VLOOKUP(Proc[[#This Row],[Author]],Table4[],2,0))</f>
        <v>HC</v>
      </c>
      <c r="L10362" s="155" t="s">
        <v>7801</v>
      </c>
      <c r="M10362" s="140">
        <v>46106</v>
      </c>
      <c r="N10362" s="140"/>
      <c r="O10362" s="140"/>
      <c r="P10362" s="140" t="str">
        <f ca="1">IF(Proc[[#This Row],[DaysAgeing]]&gt;5,"yep","on track")</f>
        <v>yep</v>
      </c>
      <c r="Q10362" s="2">
        <f ca="1">IF(Proc[[#This Row],[DateClosed]]="",ABS(NETWORKDAYS(Proc[[#This Row],[DateOpened]],TODAY()))-1,ABS(NETWORKDAYS(Proc[[#This Row],[DateOpened]],Proc[[#This Row],[DateClosed]]))-1)</f>
        <v>7</v>
      </c>
      <c r="R10362" s="140" t="s">
        <v>476</v>
      </c>
      <c r="S10362" s="155"/>
      <c r="T10362" s="155"/>
    </row>
    <row r="10363" spans="1:20" hidden="1">
      <c r="A10363" s="156" t="s">
        <v>11874</v>
      </c>
      <c r="B10363" s="155" t="str">
        <f>IFERROR(VLOOKUP(Proc[[#This Row],[App]],Table2[],3,0),"open")</f>
        <v>ok</v>
      </c>
      <c r="C10363" s="156" t="s">
        <v>369</v>
      </c>
      <c r="D10363" t="s">
        <v>12626</v>
      </c>
      <c r="E10363" t="s">
        <v>11699</v>
      </c>
      <c r="F10363" s="155" t="s">
        <v>11699</v>
      </c>
      <c r="G10363" s="156" t="s">
        <v>400</v>
      </c>
      <c r="H10363" s="155" t="str">
        <f>IF(Proc[[#This Row],[type]]="LFF (MDG-F)",MID(Proc[[#This Row],[Obj]],13,10),"")</f>
        <v/>
      </c>
      <c r="I10363" s="156"/>
      <c r="J10363" s="155" t="b">
        <f>Proc[[#This Row],[Requested]]=Proc[[#This Row],[CurrentParent]]</f>
        <v>1</v>
      </c>
      <c r="K10363" s="155" t="str">
        <f>IF(Proc[[#This Row],[Author]]="Marcela Urrego",VLOOKUP(LEFT(Proc[[#This Row],[Requested]],1),Table3[#All],2,0),VLOOKUP(Proc[[#This Row],[Author]],Table4[],2,0))</f>
        <v>HC</v>
      </c>
      <c r="L10363" s="155" t="s">
        <v>7801</v>
      </c>
      <c r="M10363" s="140">
        <v>46106</v>
      </c>
      <c r="N10363" s="140"/>
      <c r="O10363" s="140"/>
      <c r="P10363" s="140" t="str">
        <f ca="1">IF(Proc[[#This Row],[DaysAgeing]]&gt;5,"yep","on track")</f>
        <v>yep</v>
      </c>
      <c r="Q10363" s="2">
        <f ca="1">IF(Proc[[#This Row],[DateClosed]]="",ABS(NETWORKDAYS(Proc[[#This Row],[DateOpened]],TODAY()))-1,ABS(NETWORKDAYS(Proc[[#This Row],[DateOpened]],Proc[[#This Row],[DateClosed]]))-1)</f>
        <v>7</v>
      </c>
      <c r="R10363" s="140" t="s">
        <v>476</v>
      </c>
      <c r="S10363" s="155"/>
      <c r="T10363" s="155"/>
    </row>
    <row r="10364" spans="1:20" hidden="1">
      <c r="A10364" s="156" t="s">
        <v>11874</v>
      </c>
      <c r="B10364" s="155" t="str">
        <f>IFERROR(VLOOKUP(Proc[[#This Row],[App]],Table2[],3,0),"open")</f>
        <v>ok</v>
      </c>
      <c r="C10364" s="156" t="s">
        <v>369</v>
      </c>
      <c r="D10364" t="s">
        <v>12627</v>
      </c>
      <c r="E10364" t="s">
        <v>11699</v>
      </c>
      <c r="F10364" s="155" t="s">
        <v>11699</v>
      </c>
      <c r="G10364" s="156" t="s">
        <v>400</v>
      </c>
      <c r="H10364" s="155" t="str">
        <f>IF(Proc[[#This Row],[type]]="LFF (MDG-F)",MID(Proc[[#This Row],[Obj]],13,10),"")</f>
        <v/>
      </c>
      <c r="I10364" s="156"/>
      <c r="J10364" s="155" t="b">
        <f>Proc[[#This Row],[Requested]]=Proc[[#This Row],[CurrentParent]]</f>
        <v>1</v>
      </c>
      <c r="K10364" s="155" t="str">
        <f>IF(Proc[[#This Row],[Author]]="Marcela Urrego",VLOOKUP(LEFT(Proc[[#This Row],[Requested]],1),Table3[#All],2,0),VLOOKUP(Proc[[#This Row],[Author]],Table4[],2,0))</f>
        <v>HC</v>
      </c>
      <c r="L10364" s="155" t="s">
        <v>7801</v>
      </c>
      <c r="M10364" s="140">
        <v>46106</v>
      </c>
      <c r="N10364" s="140"/>
      <c r="O10364" s="140"/>
      <c r="P10364" s="140" t="str">
        <f ca="1">IF(Proc[[#This Row],[DaysAgeing]]&gt;5,"yep","on track")</f>
        <v>yep</v>
      </c>
      <c r="Q10364" s="2">
        <f ca="1">IF(Proc[[#This Row],[DateClosed]]="",ABS(NETWORKDAYS(Proc[[#This Row],[DateOpened]],TODAY()))-1,ABS(NETWORKDAYS(Proc[[#This Row],[DateOpened]],Proc[[#This Row],[DateClosed]]))-1)</f>
        <v>7</v>
      </c>
      <c r="R10364" s="140" t="s">
        <v>476</v>
      </c>
      <c r="S10364" s="155"/>
      <c r="T10364" s="155"/>
    </row>
    <row r="10365" spans="1:20" hidden="1">
      <c r="A10365" s="156" t="s">
        <v>11874</v>
      </c>
      <c r="B10365" s="155" t="str">
        <f>IFERROR(VLOOKUP(Proc[[#This Row],[App]],Table2[],3,0),"open")</f>
        <v>ok</v>
      </c>
      <c r="C10365" s="156" t="s">
        <v>369</v>
      </c>
      <c r="D10365" t="s">
        <v>12628</v>
      </c>
      <c r="E10365" t="s">
        <v>11699</v>
      </c>
      <c r="F10365" s="155" t="s">
        <v>11699</v>
      </c>
      <c r="G10365" s="156" t="s">
        <v>400</v>
      </c>
      <c r="H10365" s="155" t="str">
        <f>IF(Proc[[#This Row],[type]]="LFF (MDG-F)",MID(Proc[[#This Row],[Obj]],13,10),"")</f>
        <v/>
      </c>
      <c r="I10365" s="156"/>
      <c r="J10365" s="155" t="b">
        <f>Proc[[#This Row],[Requested]]=Proc[[#This Row],[CurrentParent]]</f>
        <v>1</v>
      </c>
      <c r="K10365" s="155" t="str">
        <f>IF(Proc[[#This Row],[Author]]="Marcela Urrego",VLOOKUP(LEFT(Proc[[#This Row],[Requested]],1),Table3[#All],2,0),VLOOKUP(Proc[[#This Row],[Author]],Table4[],2,0))</f>
        <v>HC</v>
      </c>
      <c r="L10365" s="155" t="s">
        <v>7801</v>
      </c>
      <c r="M10365" s="140">
        <v>46106</v>
      </c>
      <c r="N10365" s="140"/>
      <c r="O10365" s="140"/>
      <c r="P10365" s="140" t="str">
        <f ca="1">IF(Proc[[#This Row],[DaysAgeing]]&gt;5,"yep","on track")</f>
        <v>yep</v>
      </c>
      <c r="Q10365" s="2">
        <f ca="1">IF(Proc[[#This Row],[DateClosed]]="",ABS(NETWORKDAYS(Proc[[#This Row],[DateOpened]],TODAY()))-1,ABS(NETWORKDAYS(Proc[[#This Row],[DateOpened]],Proc[[#This Row],[DateClosed]]))-1)</f>
        <v>7</v>
      </c>
      <c r="R10365" s="140" t="s">
        <v>476</v>
      </c>
      <c r="S10365" s="155"/>
      <c r="T10365" s="155"/>
    </row>
    <row r="10366" spans="1:20" hidden="1">
      <c r="A10366" s="156" t="s">
        <v>11874</v>
      </c>
      <c r="B10366" s="155" t="str">
        <f>IFERROR(VLOOKUP(Proc[[#This Row],[App]],Table2[],3,0),"open")</f>
        <v>ok</v>
      </c>
      <c r="C10366" s="156" t="s">
        <v>369</v>
      </c>
      <c r="D10366" t="s">
        <v>12629</v>
      </c>
      <c r="E10366" t="s">
        <v>11699</v>
      </c>
      <c r="F10366" s="155" t="s">
        <v>11699</v>
      </c>
      <c r="G10366" s="156" t="s">
        <v>400</v>
      </c>
      <c r="H10366" s="155" t="str">
        <f>IF(Proc[[#This Row],[type]]="LFF (MDG-F)",MID(Proc[[#This Row],[Obj]],13,10),"")</f>
        <v/>
      </c>
      <c r="I10366" s="156"/>
      <c r="J10366" s="155" t="b">
        <f>Proc[[#This Row],[Requested]]=Proc[[#This Row],[CurrentParent]]</f>
        <v>1</v>
      </c>
      <c r="K10366" s="155" t="str">
        <f>IF(Proc[[#This Row],[Author]]="Marcela Urrego",VLOOKUP(LEFT(Proc[[#This Row],[Requested]],1),Table3[#All],2,0),VLOOKUP(Proc[[#This Row],[Author]],Table4[],2,0))</f>
        <v>HC</v>
      </c>
      <c r="L10366" s="155" t="s">
        <v>7801</v>
      </c>
      <c r="M10366" s="140">
        <v>46106</v>
      </c>
      <c r="N10366" s="140"/>
      <c r="O10366" s="140"/>
      <c r="P10366" s="140" t="str">
        <f ca="1">IF(Proc[[#This Row],[DaysAgeing]]&gt;5,"yep","on track")</f>
        <v>yep</v>
      </c>
      <c r="Q10366" s="2">
        <f ca="1">IF(Proc[[#This Row],[DateClosed]]="",ABS(NETWORKDAYS(Proc[[#This Row],[DateOpened]],TODAY()))-1,ABS(NETWORKDAYS(Proc[[#This Row],[DateOpened]],Proc[[#This Row],[DateClosed]]))-1)</f>
        <v>7</v>
      </c>
      <c r="R10366" s="140" t="s">
        <v>476</v>
      </c>
      <c r="S10366" s="155"/>
      <c r="T10366" s="155"/>
    </row>
    <row r="10367" spans="1:20" hidden="1">
      <c r="A10367" s="156" t="s">
        <v>11874</v>
      </c>
      <c r="B10367" s="155" t="str">
        <f>IFERROR(VLOOKUP(Proc[[#This Row],[App]],Table2[],3,0),"open")</f>
        <v>ok</v>
      </c>
      <c r="C10367" s="156" t="s">
        <v>369</v>
      </c>
      <c r="D10367" t="s">
        <v>12630</v>
      </c>
      <c r="E10367" t="s">
        <v>11699</v>
      </c>
      <c r="F10367" s="155" t="s">
        <v>11699</v>
      </c>
      <c r="G10367" s="156" t="s">
        <v>400</v>
      </c>
      <c r="H10367" s="155" t="str">
        <f>IF(Proc[[#This Row],[type]]="LFF (MDG-F)",MID(Proc[[#This Row],[Obj]],13,10),"")</f>
        <v/>
      </c>
      <c r="I10367" s="156"/>
      <c r="J10367" s="155" t="b">
        <f>Proc[[#This Row],[Requested]]=Proc[[#This Row],[CurrentParent]]</f>
        <v>1</v>
      </c>
      <c r="K10367" s="155" t="str">
        <f>IF(Proc[[#This Row],[Author]]="Marcela Urrego",VLOOKUP(LEFT(Proc[[#This Row],[Requested]],1),Table3[#All],2,0),VLOOKUP(Proc[[#This Row],[Author]],Table4[],2,0))</f>
        <v>HC</v>
      </c>
      <c r="L10367" s="155" t="s">
        <v>7801</v>
      </c>
      <c r="M10367" s="140">
        <v>46106</v>
      </c>
      <c r="N10367" s="140"/>
      <c r="O10367" s="140"/>
      <c r="P10367" s="140" t="str">
        <f ca="1">IF(Proc[[#This Row],[DaysAgeing]]&gt;5,"yep","on track")</f>
        <v>yep</v>
      </c>
      <c r="Q10367" s="2">
        <f ca="1">IF(Proc[[#This Row],[DateClosed]]="",ABS(NETWORKDAYS(Proc[[#This Row],[DateOpened]],TODAY()))-1,ABS(NETWORKDAYS(Proc[[#This Row],[DateOpened]],Proc[[#This Row],[DateClosed]]))-1)</f>
        <v>7</v>
      </c>
      <c r="R10367" s="140" t="s">
        <v>476</v>
      </c>
      <c r="S10367" s="155"/>
      <c r="T10367" s="155"/>
    </row>
    <row r="10368" spans="1:20" hidden="1">
      <c r="A10368" s="156" t="s">
        <v>11874</v>
      </c>
      <c r="B10368" s="155" t="str">
        <f>IFERROR(VLOOKUP(Proc[[#This Row],[App]],Table2[],3,0),"open")</f>
        <v>ok</v>
      </c>
      <c r="C10368" s="156" t="s">
        <v>369</v>
      </c>
      <c r="D10368" t="s">
        <v>12631</v>
      </c>
      <c r="E10368" t="s">
        <v>11699</v>
      </c>
      <c r="F10368" s="155" t="s">
        <v>11699</v>
      </c>
      <c r="G10368" s="156" t="s">
        <v>400</v>
      </c>
      <c r="H10368" s="155" t="str">
        <f>IF(Proc[[#This Row],[type]]="LFF (MDG-F)",MID(Proc[[#This Row],[Obj]],13,10),"")</f>
        <v/>
      </c>
      <c r="I10368" s="156"/>
      <c r="J10368" s="155" t="b">
        <f>Proc[[#This Row],[Requested]]=Proc[[#This Row],[CurrentParent]]</f>
        <v>1</v>
      </c>
      <c r="K10368" s="155" t="str">
        <f>IF(Proc[[#This Row],[Author]]="Marcela Urrego",VLOOKUP(LEFT(Proc[[#This Row],[Requested]],1),Table3[#All],2,0),VLOOKUP(Proc[[#This Row],[Author]],Table4[],2,0))</f>
        <v>HC</v>
      </c>
      <c r="L10368" s="155" t="s">
        <v>7801</v>
      </c>
      <c r="M10368" s="140">
        <v>46106</v>
      </c>
      <c r="N10368" s="140"/>
      <c r="O10368" s="140"/>
      <c r="P10368" s="140" t="str">
        <f ca="1">IF(Proc[[#This Row],[DaysAgeing]]&gt;5,"yep","on track")</f>
        <v>yep</v>
      </c>
      <c r="Q10368" s="2">
        <f ca="1">IF(Proc[[#This Row],[DateClosed]]="",ABS(NETWORKDAYS(Proc[[#This Row],[DateOpened]],TODAY()))-1,ABS(NETWORKDAYS(Proc[[#This Row],[DateOpened]],Proc[[#This Row],[DateClosed]]))-1)</f>
        <v>7</v>
      </c>
      <c r="R10368" s="140" t="s">
        <v>476</v>
      </c>
      <c r="S10368" s="155"/>
      <c r="T10368" s="155"/>
    </row>
    <row r="10369" spans="1:20" hidden="1">
      <c r="A10369" s="156" t="s">
        <v>11874</v>
      </c>
      <c r="B10369" s="155" t="str">
        <f>IFERROR(VLOOKUP(Proc[[#This Row],[App]],Table2[],3,0),"open")</f>
        <v>ok</v>
      </c>
      <c r="C10369" s="156" t="s">
        <v>369</v>
      </c>
      <c r="D10369" t="s">
        <v>12632</v>
      </c>
      <c r="E10369" t="s">
        <v>11699</v>
      </c>
      <c r="F10369" s="155" t="s">
        <v>11699</v>
      </c>
      <c r="G10369" s="156" t="s">
        <v>400</v>
      </c>
      <c r="H10369" s="155" t="str">
        <f>IF(Proc[[#This Row],[type]]="LFF (MDG-F)",MID(Proc[[#This Row],[Obj]],13,10),"")</f>
        <v/>
      </c>
      <c r="I10369" s="156"/>
      <c r="J10369" s="155" t="b">
        <f>Proc[[#This Row],[Requested]]=Proc[[#This Row],[CurrentParent]]</f>
        <v>1</v>
      </c>
      <c r="K10369" s="155" t="str">
        <f>IF(Proc[[#This Row],[Author]]="Marcela Urrego",VLOOKUP(LEFT(Proc[[#This Row],[Requested]],1),Table3[#All],2,0),VLOOKUP(Proc[[#This Row],[Author]],Table4[],2,0))</f>
        <v>HC</v>
      </c>
      <c r="L10369" s="155" t="s">
        <v>7801</v>
      </c>
      <c r="M10369" s="140">
        <v>46106</v>
      </c>
      <c r="N10369" s="140"/>
      <c r="O10369" s="140"/>
      <c r="P10369" s="140" t="str">
        <f ca="1">IF(Proc[[#This Row],[DaysAgeing]]&gt;5,"yep","on track")</f>
        <v>yep</v>
      </c>
      <c r="Q10369" s="2">
        <f ca="1">IF(Proc[[#This Row],[DateClosed]]="",ABS(NETWORKDAYS(Proc[[#This Row],[DateOpened]],TODAY()))-1,ABS(NETWORKDAYS(Proc[[#This Row],[DateOpened]],Proc[[#This Row],[DateClosed]]))-1)</f>
        <v>7</v>
      </c>
      <c r="R10369" s="140" t="s">
        <v>476</v>
      </c>
      <c r="S10369" s="155"/>
      <c r="T10369" s="155"/>
    </row>
    <row r="10370" spans="1:20" hidden="1">
      <c r="A10370" s="156" t="s">
        <v>11874</v>
      </c>
      <c r="B10370" s="155" t="str">
        <f>IFERROR(VLOOKUP(Proc[[#This Row],[App]],Table2[],3,0),"open")</f>
        <v>ok</v>
      </c>
      <c r="C10370" s="156" t="s">
        <v>369</v>
      </c>
      <c r="D10370" t="s">
        <v>12633</v>
      </c>
      <c r="E10370" t="s">
        <v>11699</v>
      </c>
      <c r="F10370" s="155" t="s">
        <v>11699</v>
      </c>
      <c r="G10370" s="156" t="s">
        <v>400</v>
      </c>
      <c r="H10370" s="155" t="str">
        <f>IF(Proc[[#This Row],[type]]="LFF (MDG-F)",MID(Proc[[#This Row],[Obj]],13,10),"")</f>
        <v/>
      </c>
      <c r="I10370" s="156"/>
      <c r="J10370" s="155" t="b">
        <f>Proc[[#This Row],[Requested]]=Proc[[#This Row],[CurrentParent]]</f>
        <v>1</v>
      </c>
      <c r="K10370" s="155" t="str">
        <f>IF(Proc[[#This Row],[Author]]="Marcela Urrego",VLOOKUP(LEFT(Proc[[#This Row],[Requested]],1),Table3[#All],2,0),VLOOKUP(Proc[[#This Row],[Author]],Table4[],2,0))</f>
        <v>HC</v>
      </c>
      <c r="L10370" s="155" t="s">
        <v>7801</v>
      </c>
      <c r="M10370" s="140">
        <v>46106</v>
      </c>
      <c r="N10370" s="140"/>
      <c r="O10370" s="140"/>
      <c r="P10370" s="140" t="str">
        <f ca="1">IF(Proc[[#This Row],[DaysAgeing]]&gt;5,"yep","on track")</f>
        <v>yep</v>
      </c>
      <c r="Q10370" s="2">
        <f ca="1">IF(Proc[[#This Row],[DateClosed]]="",ABS(NETWORKDAYS(Proc[[#This Row],[DateOpened]],TODAY()))-1,ABS(NETWORKDAYS(Proc[[#This Row],[DateOpened]],Proc[[#This Row],[DateClosed]]))-1)</f>
        <v>7</v>
      </c>
      <c r="R10370" s="140" t="s">
        <v>476</v>
      </c>
      <c r="S10370" s="155"/>
      <c r="T10370" s="155"/>
    </row>
    <row r="10371" spans="1:20" hidden="1">
      <c r="A10371" s="156" t="s">
        <v>11874</v>
      </c>
      <c r="B10371" s="155" t="str">
        <f>IFERROR(VLOOKUP(Proc[[#This Row],[App]],Table2[],3,0),"open")</f>
        <v>ok</v>
      </c>
      <c r="C10371" s="156" t="s">
        <v>369</v>
      </c>
      <c r="D10371" t="s">
        <v>12634</v>
      </c>
      <c r="E10371" t="s">
        <v>11699</v>
      </c>
      <c r="F10371" s="155" t="s">
        <v>11699</v>
      </c>
      <c r="G10371" s="156" t="s">
        <v>400</v>
      </c>
      <c r="H10371" s="155" t="str">
        <f>IF(Proc[[#This Row],[type]]="LFF (MDG-F)",MID(Proc[[#This Row],[Obj]],13,10),"")</f>
        <v/>
      </c>
      <c r="I10371" s="156"/>
      <c r="J10371" s="155" t="b">
        <f>Proc[[#This Row],[Requested]]=Proc[[#This Row],[CurrentParent]]</f>
        <v>1</v>
      </c>
      <c r="K10371" s="155" t="str">
        <f>IF(Proc[[#This Row],[Author]]="Marcela Urrego",VLOOKUP(LEFT(Proc[[#This Row],[Requested]],1),Table3[#All],2,0),VLOOKUP(Proc[[#This Row],[Author]],Table4[],2,0))</f>
        <v>HC</v>
      </c>
      <c r="L10371" s="155" t="s">
        <v>7801</v>
      </c>
      <c r="M10371" s="140">
        <v>46106</v>
      </c>
      <c r="N10371" s="140"/>
      <c r="O10371" s="140"/>
      <c r="P10371" s="140" t="str">
        <f ca="1">IF(Proc[[#This Row],[DaysAgeing]]&gt;5,"yep","on track")</f>
        <v>yep</v>
      </c>
      <c r="Q10371" s="2">
        <f ca="1">IF(Proc[[#This Row],[DateClosed]]="",ABS(NETWORKDAYS(Proc[[#This Row],[DateOpened]],TODAY()))-1,ABS(NETWORKDAYS(Proc[[#This Row],[DateOpened]],Proc[[#This Row],[DateClosed]]))-1)</f>
        <v>7</v>
      </c>
      <c r="R10371" s="140" t="s">
        <v>476</v>
      </c>
      <c r="S10371" s="155"/>
      <c r="T10371" s="155"/>
    </row>
    <row r="10372" spans="1:20" hidden="1">
      <c r="A10372" s="156" t="s">
        <v>11874</v>
      </c>
      <c r="B10372" s="155" t="str">
        <f>IFERROR(VLOOKUP(Proc[[#This Row],[App]],Table2[],3,0),"open")</f>
        <v>ok</v>
      </c>
      <c r="C10372" s="156" t="s">
        <v>369</v>
      </c>
      <c r="D10372" t="s">
        <v>12635</v>
      </c>
      <c r="E10372" t="s">
        <v>11699</v>
      </c>
      <c r="F10372" s="155" t="s">
        <v>11699</v>
      </c>
      <c r="G10372" s="156" t="s">
        <v>400</v>
      </c>
      <c r="H10372" s="155" t="str">
        <f>IF(Proc[[#This Row],[type]]="LFF (MDG-F)",MID(Proc[[#This Row],[Obj]],13,10),"")</f>
        <v/>
      </c>
      <c r="I10372" s="156"/>
      <c r="J10372" s="155" t="b">
        <f>Proc[[#This Row],[Requested]]=Proc[[#This Row],[CurrentParent]]</f>
        <v>1</v>
      </c>
      <c r="K10372" s="155" t="str">
        <f>IF(Proc[[#This Row],[Author]]="Marcela Urrego",VLOOKUP(LEFT(Proc[[#This Row],[Requested]],1),Table3[#All],2,0),VLOOKUP(Proc[[#This Row],[Author]],Table4[],2,0))</f>
        <v>HC</v>
      </c>
      <c r="L10372" s="155" t="s">
        <v>7801</v>
      </c>
      <c r="M10372" s="140">
        <v>46106</v>
      </c>
      <c r="N10372" s="140"/>
      <c r="O10372" s="140"/>
      <c r="P10372" s="140" t="str">
        <f ca="1">IF(Proc[[#This Row],[DaysAgeing]]&gt;5,"yep","on track")</f>
        <v>yep</v>
      </c>
      <c r="Q10372" s="2">
        <f ca="1">IF(Proc[[#This Row],[DateClosed]]="",ABS(NETWORKDAYS(Proc[[#This Row],[DateOpened]],TODAY()))-1,ABS(NETWORKDAYS(Proc[[#This Row],[DateOpened]],Proc[[#This Row],[DateClosed]]))-1)</f>
        <v>7</v>
      </c>
      <c r="R10372" s="140" t="s">
        <v>476</v>
      </c>
      <c r="S10372" s="155"/>
      <c r="T10372" s="155"/>
    </row>
    <row r="10373" spans="1:20" hidden="1">
      <c r="A10373" s="156" t="s">
        <v>11874</v>
      </c>
      <c r="B10373" s="155" t="str">
        <f>IFERROR(VLOOKUP(Proc[[#This Row],[App]],Table2[],3,0),"open")</f>
        <v>ok</v>
      </c>
      <c r="C10373" s="156" t="s">
        <v>369</v>
      </c>
      <c r="D10373" t="s">
        <v>12636</v>
      </c>
      <c r="E10373" t="s">
        <v>11699</v>
      </c>
      <c r="F10373" s="155" t="s">
        <v>11699</v>
      </c>
      <c r="G10373" s="156" t="s">
        <v>400</v>
      </c>
      <c r="H10373" s="155" t="str">
        <f>IF(Proc[[#This Row],[type]]="LFF (MDG-F)",MID(Proc[[#This Row],[Obj]],13,10),"")</f>
        <v/>
      </c>
      <c r="I10373" s="156"/>
      <c r="J10373" s="155" t="b">
        <f>Proc[[#This Row],[Requested]]=Proc[[#This Row],[CurrentParent]]</f>
        <v>1</v>
      </c>
      <c r="K10373" s="155" t="str">
        <f>IF(Proc[[#This Row],[Author]]="Marcela Urrego",VLOOKUP(LEFT(Proc[[#This Row],[Requested]],1),Table3[#All],2,0),VLOOKUP(Proc[[#This Row],[Author]],Table4[],2,0))</f>
        <v>HC</v>
      </c>
      <c r="L10373" s="155" t="s">
        <v>7801</v>
      </c>
      <c r="M10373" s="140">
        <v>46106</v>
      </c>
      <c r="N10373" s="140"/>
      <c r="O10373" s="140"/>
      <c r="P10373" s="140" t="str">
        <f ca="1">IF(Proc[[#This Row],[DaysAgeing]]&gt;5,"yep","on track")</f>
        <v>yep</v>
      </c>
      <c r="Q10373" s="2">
        <f ca="1">IF(Proc[[#This Row],[DateClosed]]="",ABS(NETWORKDAYS(Proc[[#This Row],[DateOpened]],TODAY()))-1,ABS(NETWORKDAYS(Proc[[#This Row],[DateOpened]],Proc[[#This Row],[DateClosed]]))-1)</f>
        <v>7</v>
      </c>
      <c r="R10373" s="140" t="s">
        <v>476</v>
      </c>
      <c r="S10373" s="155"/>
      <c r="T10373" s="155"/>
    </row>
    <row r="10374" spans="1:20" hidden="1">
      <c r="A10374" s="156" t="s">
        <v>11874</v>
      </c>
      <c r="B10374" s="155" t="str">
        <f>IFERROR(VLOOKUP(Proc[[#This Row],[App]],Table2[],3,0),"open")</f>
        <v>ok</v>
      </c>
      <c r="C10374" s="156" t="s">
        <v>369</v>
      </c>
      <c r="D10374" t="s">
        <v>12637</v>
      </c>
      <c r="E10374" t="s">
        <v>11699</v>
      </c>
      <c r="F10374" s="155" t="s">
        <v>11699</v>
      </c>
      <c r="G10374" s="156" t="s">
        <v>400</v>
      </c>
      <c r="H10374" s="155" t="str">
        <f>IF(Proc[[#This Row],[type]]="LFF (MDG-F)",MID(Proc[[#This Row],[Obj]],13,10),"")</f>
        <v/>
      </c>
      <c r="I10374" s="156"/>
      <c r="J10374" s="155" t="b">
        <f>Proc[[#This Row],[Requested]]=Proc[[#This Row],[CurrentParent]]</f>
        <v>1</v>
      </c>
      <c r="K10374" s="155" t="str">
        <f>IF(Proc[[#This Row],[Author]]="Marcela Urrego",VLOOKUP(LEFT(Proc[[#This Row],[Requested]],1),Table3[#All],2,0),VLOOKUP(Proc[[#This Row],[Author]],Table4[],2,0))</f>
        <v>HC</v>
      </c>
      <c r="L10374" s="155" t="s">
        <v>7801</v>
      </c>
      <c r="M10374" s="140">
        <v>46106</v>
      </c>
      <c r="N10374" s="140"/>
      <c r="O10374" s="140"/>
      <c r="P10374" s="140" t="str">
        <f ca="1">IF(Proc[[#This Row],[DaysAgeing]]&gt;5,"yep","on track")</f>
        <v>yep</v>
      </c>
      <c r="Q10374" s="2">
        <f ca="1">IF(Proc[[#This Row],[DateClosed]]="",ABS(NETWORKDAYS(Proc[[#This Row],[DateOpened]],TODAY()))-1,ABS(NETWORKDAYS(Proc[[#This Row],[DateOpened]],Proc[[#This Row],[DateClosed]]))-1)</f>
        <v>7</v>
      </c>
      <c r="R10374" s="140" t="s">
        <v>476</v>
      </c>
      <c r="S10374" s="155"/>
      <c r="T10374" s="155"/>
    </row>
    <row r="10375" spans="1:20" hidden="1">
      <c r="A10375" s="156" t="s">
        <v>11874</v>
      </c>
      <c r="B10375" s="155" t="str">
        <f>IFERROR(VLOOKUP(Proc[[#This Row],[App]],Table2[],3,0),"open")</f>
        <v>ok</v>
      </c>
      <c r="C10375" s="156" t="s">
        <v>369</v>
      </c>
      <c r="D10375" t="s">
        <v>12638</v>
      </c>
      <c r="E10375" t="s">
        <v>11699</v>
      </c>
      <c r="F10375" s="155" t="s">
        <v>11699</v>
      </c>
      <c r="G10375" s="156" t="s">
        <v>400</v>
      </c>
      <c r="H10375" s="155" t="str">
        <f>IF(Proc[[#This Row],[type]]="LFF (MDG-F)",MID(Proc[[#This Row],[Obj]],13,10),"")</f>
        <v/>
      </c>
      <c r="I10375" s="156"/>
      <c r="J10375" s="155" t="b">
        <f>Proc[[#This Row],[Requested]]=Proc[[#This Row],[CurrentParent]]</f>
        <v>1</v>
      </c>
      <c r="K10375" s="155" t="str">
        <f>IF(Proc[[#This Row],[Author]]="Marcela Urrego",VLOOKUP(LEFT(Proc[[#This Row],[Requested]],1),Table3[#All],2,0),VLOOKUP(Proc[[#This Row],[Author]],Table4[],2,0))</f>
        <v>HC</v>
      </c>
      <c r="L10375" s="155" t="s">
        <v>7801</v>
      </c>
      <c r="M10375" s="140">
        <v>46106</v>
      </c>
      <c r="N10375" s="140"/>
      <c r="O10375" s="140"/>
      <c r="P10375" s="140" t="str">
        <f ca="1">IF(Proc[[#This Row],[DaysAgeing]]&gt;5,"yep","on track")</f>
        <v>yep</v>
      </c>
      <c r="Q10375" s="2">
        <f ca="1">IF(Proc[[#This Row],[DateClosed]]="",ABS(NETWORKDAYS(Proc[[#This Row],[DateOpened]],TODAY()))-1,ABS(NETWORKDAYS(Proc[[#This Row],[DateOpened]],Proc[[#This Row],[DateClosed]]))-1)</f>
        <v>7</v>
      </c>
      <c r="R10375" s="140" t="s">
        <v>476</v>
      </c>
      <c r="S10375" s="155"/>
      <c r="T10375" s="155"/>
    </row>
    <row r="10376" spans="1:20" hidden="1">
      <c r="A10376" s="156" t="s">
        <v>11874</v>
      </c>
      <c r="B10376" s="155" t="str">
        <f>IFERROR(VLOOKUP(Proc[[#This Row],[App]],Table2[],3,0),"open")</f>
        <v>ok</v>
      </c>
      <c r="C10376" s="156" t="s">
        <v>369</v>
      </c>
      <c r="D10376" t="s">
        <v>12639</v>
      </c>
      <c r="E10376" t="s">
        <v>11699</v>
      </c>
      <c r="F10376" s="155" t="s">
        <v>11699</v>
      </c>
      <c r="G10376" s="156" t="s">
        <v>400</v>
      </c>
      <c r="H10376" s="155" t="str">
        <f>IF(Proc[[#This Row],[type]]="LFF (MDG-F)",MID(Proc[[#This Row],[Obj]],13,10),"")</f>
        <v/>
      </c>
      <c r="I10376" s="156"/>
      <c r="J10376" s="155" t="b">
        <f>Proc[[#This Row],[Requested]]=Proc[[#This Row],[CurrentParent]]</f>
        <v>1</v>
      </c>
      <c r="K10376" s="155" t="str">
        <f>IF(Proc[[#This Row],[Author]]="Marcela Urrego",VLOOKUP(LEFT(Proc[[#This Row],[Requested]],1),Table3[#All],2,0),VLOOKUP(Proc[[#This Row],[Author]],Table4[],2,0))</f>
        <v>HC</v>
      </c>
      <c r="L10376" s="155" t="s">
        <v>7801</v>
      </c>
      <c r="M10376" s="140">
        <v>46106</v>
      </c>
      <c r="N10376" s="140"/>
      <c r="O10376" s="140"/>
      <c r="P10376" s="140" t="str">
        <f ca="1">IF(Proc[[#This Row],[DaysAgeing]]&gt;5,"yep","on track")</f>
        <v>yep</v>
      </c>
      <c r="Q10376" s="2">
        <f ca="1">IF(Proc[[#This Row],[DateClosed]]="",ABS(NETWORKDAYS(Proc[[#This Row],[DateOpened]],TODAY()))-1,ABS(NETWORKDAYS(Proc[[#This Row],[DateOpened]],Proc[[#This Row],[DateClosed]]))-1)</f>
        <v>7</v>
      </c>
      <c r="R10376" s="140" t="s">
        <v>476</v>
      </c>
      <c r="S10376" s="155"/>
      <c r="T10376" s="155"/>
    </row>
    <row r="10377" spans="1:20" hidden="1">
      <c r="A10377" s="156" t="s">
        <v>11874</v>
      </c>
      <c r="B10377" s="155" t="str">
        <f>IFERROR(VLOOKUP(Proc[[#This Row],[App]],Table2[],3,0),"open")</f>
        <v>ok</v>
      </c>
      <c r="C10377" s="156" t="s">
        <v>369</v>
      </c>
      <c r="D10377" t="s">
        <v>12640</v>
      </c>
      <c r="E10377" t="s">
        <v>11699</v>
      </c>
      <c r="F10377" s="155" t="s">
        <v>11699</v>
      </c>
      <c r="G10377" s="156" t="s">
        <v>400</v>
      </c>
      <c r="H10377" s="155" t="str">
        <f>IF(Proc[[#This Row],[type]]="LFF (MDG-F)",MID(Proc[[#This Row],[Obj]],13,10),"")</f>
        <v/>
      </c>
      <c r="I10377" s="156"/>
      <c r="J10377" s="155" t="b">
        <f>Proc[[#This Row],[Requested]]=Proc[[#This Row],[CurrentParent]]</f>
        <v>1</v>
      </c>
      <c r="K10377" s="155" t="str">
        <f>IF(Proc[[#This Row],[Author]]="Marcela Urrego",VLOOKUP(LEFT(Proc[[#This Row],[Requested]],1),Table3[#All],2,0),VLOOKUP(Proc[[#This Row],[Author]],Table4[],2,0))</f>
        <v>HC</v>
      </c>
      <c r="L10377" s="155" t="s">
        <v>7801</v>
      </c>
      <c r="M10377" s="140">
        <v>46106</v>
      </c>
      <c r="N10377" s="140"/>
      <c r="O10377" s="140"/>
      <c r="P10377" s="140" t="str">
        <f ca="1">IF(Proc[[#This Row],[DaysAgeing]]&gt;5,"yep","on track")</f>
        <v>yep</v>
      </c>
      <c r="Q10377" s="2">
        <f ca="1">IF(Proc[[#This Row],[DateClosed]]="",ABS(NETWORKDAYS(Proc[[#This Row],[DateOpened]],TODAY()))-1,ABS(NETWORKDAYS(Proc[[#This Row],[DateOpened]],Proc[[#This Row],[DateClosed]]))-1)</f>
        <v>7</v>
      </c>
      <c r="R10377" s="140" t="s">
        <v>476</v>
      </c>
      <c r="S10377" s="155"/>
      <c r="T10377" s="155"/>
    </row>
    <row r="10378" spans="1:20" hidden="1">
      <c r="A10378" s="156" t="s">
        <v>11874</v>
      </c>
      <c r="B10378" s="155" t="str">
        <f>IFERROR(VLOOKUP(Proc[[#This Row],[App]],Table2[],3,0),"open")</f>
        <v>ok</v>
      </c>
      <c r="C10378" s="156" t="s">
        <v>369</v>
      </c>
      <c r="D10378" t="s">
        <v>12641</v>
      </c>
      <c r="E10378" t="s">
        <v>11699</v>
      </c>
      <c r="F10378" s="155" t="s">
        <v>11699</v>
      </c>
      <c r="G10378" s="156" t="s">
        <v>400</v>
      </c>
      <c r="H10378" s="155" t="str">
        <f>IF(Proc[[#This Row],[type]]="LFF (MDG-F)",MID(Proc[[#This Row],[Obj]],13,10),"")</f>
        <v/>
      </c>
      <c r="I10378" s="156"/>
      <c r="J10378" s="155" t="b">
        <f>Proc[[#This Row],[Requested]]=Proc[[#This Row],[CurrentParent]]</f>
        <v>1</v>
      </c>
      <c r="K10378" s="155" t="str">
        <f>IF(Proc[[#This Row],[Author]]="Marcela Urrego",VLOOKUP(LEFT(Proc[[#This Row],[Requested]],1),Table3[#All],2,0),VLOOKUP(Proc[[#This Row],[Author]],Table4[],2,0))</f>
        <v>HC</v>
      </c>
      <c r="L10378" s="155" t="s">
        <v>7801</v>
      </c>
      <c r="M10378" s="140">
        <v>46106</v>
      </c>
      <c r="N10378" s="140"/>
      <c r="O10378" s="140"/>
      <c r="P10378" s="140" t="str">
        <f ca="1">IF(Proc[[#This Row],[DaysAgeing]]&gt;5,"yep","on track")</f>
        <v>yep</v>
      </c>
      <c r="Q10378" s="2">
        <f ca="1">IF(Proc[[#This Row],[DateClosed]]="",ABS(NETWORKDAYS(Proc[[#This Row],[DateOpened]],TODAY()))-1,ABS(NETWORKDAYS(Proc[[#This Row],[DateOpened]],Proc[[#This Row],[DateClosed]]))-1)</f>
        <v>7</v>
      </c>
      <c r="R10378" s="140" t="s">
        <v>476</v>
      </c>
      <c r="S10378" s="155"/>
      <c r="T10378" s="155"/>
    </row>
    <row r="10379" spans="1:20" hidden="1">
      <c r="A10379" s="156" t="s">
        <v>11874</v>
      </c>
      <c r="B10379" s="155" t="str">
        <f>IFERROR(VLOOKUP(Proc[[#This Row],[App]],Table2[],3,0),"open")</f>
        <v>ok</v>
      </c>
      <c r="C10379" s="156" t="s">
        <v>369</v>
      </c>
      <c r="D10379" t="s">
        <v>12642</v>
      </c>
      <c r="E10379" t="s">
        <v>11699</v>
      </c>
      <c r="F10379" s="155" t="s">
        <v>11699</v>
      </c>
      <c r="G10379" s="156" t="s">
        <v>400</v>
      </c>
      <c r="H10379" s="155" t="str">
        <f>IF(Proc[[#This Row],[type]]="LFF (MDG-F)",MID(Proc[[#This Row],[Obj]],13,10),"")</f>
        <v/>
      </c>
      <c r="I10379" s="156"/>
      <c r="J10379" s="155" t="b">
        <f>Proc[[#This Row],[Requested]]=Proc[[#This Row],[CurrentParent]]</f>
        <v>1</v>
      </c>
      <c r="K10379" s="155" t="str">
        <f>IF(Proc[[#This Row],[Author]]="Marcela Urrego",VLOOKUP(LEFT(Proc[[#This Row],[Requested]],1),Table3[#All],2,0),VLOOKUP(Proc[[#This Row],[Author]],Table4[],2,0))</f>
        <v>HC</v>
      </c>
      <c r="L10379" s="155" t="s">
        <v>7801</v>
      </c>
      <c r="M10379" s="140">
        <v>46106</v>
      </c>
      <c r="N10379" s="140"/>
      <c r="O10379" s="140"/>
      <c r="P10379" s="140" t="str">
        <f ca="1">IF(Proc[[#This Row],[DaysAgeing]]&gt;5,"yep","on track")</f>
        <v>yep</v>
      </c>
      <c r="Q10379" s="2">
        <f ca="1">IF(Proc[[#This Row],[DateClosed]]="",ABS(NETWORKDAYS(Proc[[#This Row],[DateOpened]],TODAY()))-1,ABS(NETWORKDAYS(Proc[[#This Row],[DateOpened]],Proc[[#This Row],[DateClosed]]))-1)</f>
        <v>7</v>
      </c>
      <c r="R10379" s="140" t="s">
        <v>476</v>
      </c>
      <c r="S10379" s="155"/>
      <c r="T10379" s="155"/>
    </row>
    <row r="10380" spans="1:20" hidden="1">
      <c r="A10380" s="156" t="s">
        <v>11874</v>
      </c>
      <c r="B10380" s="155" t="str">
        <f>IFERROR(VLOOKUP(Proc[[#This Row],[App]],Table2[],3,0),"open")</f>
        <v>ok</v>
      </c>
      <c r="C10380" s="156" t="s">
        <v>369</v>
      </c>
      <c r="D10380" t="s">
        <v>12643</v>
      </c>
      <c r="E10380" t="s">
        <v>11699</v>
      </c>
      <c r="F10380" s="155" t="s">
        <v>11699</v>
      </c>
      <c r="G10380" s="156" t="s">
        <v>400</v>
      </c>
      <c r="H10380" s="155" t="str">
        <f>IF(Proc[[#This Row],[type]]="LFF (MDG-F)",MID(Proc[[#This Row],[Obj]],13,10),"")</f>
        <v/>
      </c>
      <c r="I10380" s="156"/>
      <c r="J10380" s="155" t="b">
        <f>Proc[[#This Row],[Requested]]=Proc[[#This Row],[CurrentParent]]</f>
        <v>1</v>
      </c>
      <c r="K10380" s="155" t="str">
        <f>IF(Proc[[#This Row],[Author]]="Marcela Urrego",VLOOKUP(LEFT(Proc[[#This Row],[Requested]],1),Table3[#All],2,0),VLOOKUP(Proc[[#This Row],[Author]],Table4[],2,0))</f>
        <v>HC</v>
      </c>
      <c r="L10380" s="155" t="s">
        <v>7801</v>
      </c>
      <c r="M10380" s="140">
        <v>46106</v>
      </c>
      <c r="N10380" s="140"/>
      <c r="O10380" s="140"/>
      <c r="P10380" s="140" t="str">
        <f ca="1">IF(Proc[[#This Row],[DaysAgeing]]&gt;5,"yep","on track")</f>
        <v>yep</v>
      </c>
      <c r="Q10380" s="2">
        <f ca="1">IF(Proc[[#This Row],[DateClosed]]="",ABS(NETWORKDAYS(Proc[[#This Row],[DateOpened]],TODAY()))-1,ABS(NETWORKDAYS(Proc[[#This Row],[DateOpened]],Proc[[#This Row],[DateClosed]]))-1)</f>
        <v>7</v>
      </c>
      <c r="R10380" s="140" t="s">
        <v>476</v>
      </c>
      <c r="S10380" s="155"/>
      <c r="T10380" s="155"/>
    </row>
    <row r="10381" spans="1:20" hidden="1">
      <c r="A10381" s="156" t="s">
        <v>11874</v>
      </c>
      <c r="B10381" s="155" t="str">
        <f>IFERROR(VLOOKUP(Proc[[#This Row],[App]],Table2[],3,0),"open")</f>
        <v>ok</v>
      </c>
      <c r="C10381" s="156" t="s">
        <v>369</v>
      </c>
      <c r="D10381" t="s">
        <v>12644</v>
      </c>
      <c r="E10381" t="s">
        <v>11699</v>
      </c>
      <c r="F10381" s="155" t="s">
        <v>11699</v>
      </c>
      <c r="G10381" s="156" t="s">
        <v>400</v>
      </c>
      <c r="H10381" s="155" t="str">
        <f>IF(Proc[[#This Row],[type]]="LFF (MDG-F)",MID(Proc[[#This Row],[Obj]],13,10),"")</f>
        <v/>
      </c>
      <c r="I10381" s="156"/>
      <c r="J10381" s="155" t="b">
        <f>Proc[[#This Row],[Requested]]=Proc[[#This Row],[CurrentParent]]</f>
        <v>1</v>
      </c>
      <c r="K10381" s="155" t="str">
        <f>IF(Proc[[#This Row],[Author]]="Marcela Urrego",VLOOKUP(LEFT(Proc[[#This Row],[Requested]],1),Table3[#All],2,0),VLOOKUP(Proc[[#This Row],[Author]],Table4[],2,0))</f>
        <v>HC</v>
      </c>
      <c r="L10381" s="155" t="s">
        <v>7801</v>
      </c>
      <c r="M10381" s="140">
        <v>46106</v>
      </c>
      <c r="N10381" s="140"/>
      <c r="O10381" s="140"/>
      <c r="P10381" s="140" t="str">
        <f ca="1">IF(Proc[[#This Row],[DaysAgeing]]&gt;5,"yep","on track")</f>
        <v>yep</v>
      </c>
      <c r="Q10381" s="2">
        <f ca="1">IF(Proc[[#This Row],[DateClosed]]="",ABS(NETWORKDAYS(Proc[[#This Row],[DateOpened]],TODAY()))-1,ABS(NETWORKDAYS(Proc[[#This Row],[DateOpened]],Proc[[#This Row],[DateClosed]]))-1)</f>
        <v>7</v>
      </c>
      <c r="R10381" s="140" t="s">
        <v>476</v>
      </c>
      <c r="S10381" s="155"/>
      <c r="T10381" s="155"/>
    </row>
    <row r="10382" spans="1:20" hidden="1">
      <c r="A10382" s="156" t="s">
        <v>11874</v>
      </c>
      <c r="B10382" s="155" t="str">
        <f>IFERROR(VLOOKUP(Proc[[#This Row],[App]],Table2[],3,0),"open")</f>
        <v>ok</v>
      </c>
      <c r="C10382" s="156" t="s">
        <v>369</v>
      </c>
      <c r="D10382" t="s">
        <v>12645</v>
      </c>
      <c r="E10382" t="s">
        <v>11699</v>
      </c>
      <c r="F10382" s="155" t="s">
        <v>11699</v>
      </c>
      <c r="G10382" s="156" t="s">
        <v>400</v>
      </c>
      <c r="H10382" s="155" t="str">
        <f>IF(Proc[[#This Row],[type]]="LFF (MDG-F)",MID(Proc[[#This Row],[Obj]],13,10),"")</f>
        <v/>
      </c>
      <c r="I10382" s="156"/>
      <c r="J10382" s="155" t="b">
        <f>Proc[[#This Row],[Requested]]=Proc[[#This Row],[CurrentParent]]</f>
        <v>1</v>
      </c>
      <c r="K10382" s="155" t="str">
        <f>IF(Proc[[#This Row],[Author]]="Marcela Urrego",VLOOKUP(LEFT(Proc[[#This Row],[Requested]],1),Table3[#All],2,0),VLOOKUP(Proc[[#This Row],[Author]],Table4[],2,0))</f>
        <v>HC</v>
      </c>
      <c r="L10382" s="155" t="s">
        <v>7801</v>
      </c>
      <c r="M10382" s="140">
        <v>46106</v>
      </c>
      <c r="N10382" s="140"/>
      <c r="O10382" s="140"/>
      <c r="P10382" s="140" t="str">
        <f ca="1">IF(Proc[[#This Row],[DaysAgeing]]&gt;5,"yep","on track")</f>
        <v>yep</v>
      </c>
      <c r="Q10382" s="2">
        <f ca="1">IF(Proc[[#This Row],[DateClosed]]="",ABS(NETWORKDAYS(Proc[[#This Row],[DateOpened]],TODAY()))-1,ABS(NETWORKDAYS(Proc[[#This Row],[DateOpened]],Proc[[#This Row],[DateClosed]]))-1)</f>
        <v>7</v>
      </c>
      <c r="R10382" s="140" t="s">
        <v>476</v>
      </c>
      <c r="S10382" s="155"/>
      <c r="T10382" s="155"/>
    </row>
    <row r="10383" spans="1:20" hidden="1">
      <c r="A10383" s="156" t="s">
        <v>11874</v>
      </c>
      <c r="B10383" s="155" t="str">
        <f>IFERROR(VLOOKUP(Proc[[#This Row],[App]],Table2[],3,0),"open")</f>
        <v>ok</v>
      </c>
      <c r="C10383" s="156" t="s">
        <v>369</v>
      </c>
      <c r="D10383" t="s">
        <v>12646</v>
      </c>
      <c r="E10383" t="s">
        <v>11699</v>
      </c>
      <c r="F10383" s="155" t="s">
        <v>11699</v>
      </c>
      <c r="G10383" s="156" t="s">
        <v>400</v>
      </c>
      <c r="H10383" s="155" t="str">
        <f>IF(Proc[[#This Row],[type]]="LFF (MDG-F)",MID(Proc[[#This Row],[Obj]],13,10),"")</f>
        <v/>
      </c>
      <c r="I10383" s="156"/>
      <c r="J10383" s="155" t="b">
        <f>Proc[[#This Row],[Requested]]=Proc[[#This Row],[CurrentParent]]</f>
        <v>1</v>
      </c>
      <c r="K10383" s="155" t="str">
        <f>IF(Proc[[#This Row],[Author]]="Marcela Urrego",VLOOKUP(LEFT(Proc[[#This Row],[Requested]],1),Table3[#All],2,0),VLOOKUP(Proc[[#This Row],[Author]],Table4[],2,0))</f>
        <v>HC</v>
      </c>
      <c r="L10383" s="155" t="s">
        <v>7801</v>
      </c>
      <c r="M10383" s="140">
        <v>46106</v>
      </c>
      <c r="N10383" s="140"/>
      <c r="O10383" s="140"/>
      <c r="P10383" s="140" t="str">
        <f ca="1">IF(Proc[[#This Row],[DaysAgeing]]&gt;5,"yep","on track")</f>
        <v>yep</v>
      </c>
      <c r="Q10383" s="2">
        <f ca="1">IF(Proc[[#This Row],[DateClosed]]="",ABS(NETWORKDAYS(Proc[[#This Row],[DateOpened]],TODAY()))-1,ABS(NETWORKDAYS(Proc[[#This Row],[DateOpened]],Proc[[#This Row],[DateClosed]]))-1)</f>
        <v>7</v>
      </c>
      <c r="R10383" s="140" t="s">
        <v>476</v>
      </c>
      <c r="S10383" s="155"/>
      <c r="T10383" s="155"/>
    </row>
    <row r="10384" spans="1:20" hidden="1">
      <c r="A10384" s="156" t="s">
        <v>11874</v>
      </c>
      <c r="B10384" s="155" t="str">
        <f>IFERROR(VLOOKUP(Proc[[#This Row],[App]],Table2[],3,0),"open")</f>
        <v>ok</v>
      </c>
      <c r="C10384" s="156" t="s">
        <v>369</v>
      </c>
      <c r="D10384" t="s">
        <v>12647</v>
      </c>
      <c r="E10384" t="s">
        <v>11699</v>
      </c>
      <c r="F10384" s="155" t="s">
        <v>11699</v>
      </c>
      <c r="G10384" s="156" t="s">
        <v>400</v>
      </c>
      <c r="H10384" s="155" t="str">
        <f>IF(Proc[[#This Row],[type]]="LFF (MDG-F)",MID(Proc[[#This Row],[Obj]],13,10),"")</f>
        <v/>
      </c>
      <c r="I10384" s="156"/>
      <c r="J10384" s="155" t="b">
        <f>Proc[[#This Row],[Requested]]=Proc[[#This Row],[CurrentParent]]</f>
        <v>1</v>
      </c>
      <c r="K10384" s="155" t="str">
        <f>IF(Proc[[#This Row],[Author]]="Marcela Urrego",VLOOKUP(LEFT(Proc[[#This Row],[Requested]],1),Table3[#All],2,0),VLOOKUP(Proc[[#This Row],[Author]],Table4[],2,0))</f>
        <v>HC</v>
      </c>
      <c r="L10384" s="155" t="s">
        <v>7801</v>
      </c>
      <c r="M10384" s="140">
        <v>46106</v>
      </c>
      <c r="N10384" s="140"/>
      <c r="O10384" s="140"/>
      <c r="P10384" s="140" t="str">
        <f ca="1">IF(Proc[[#This Row],[DaysAgeing]]&gt;5,"yep","on track")</f>
        <v>yep</v>
      </c>
      <c r="Q10384" s="2">
        <f ca="1">IF(Proc[[#This Row],[DateClosed]]="",ABS(NETWORKDAYS(Proc[[#This Row],[DateOpened]],TODAY()))-1,ABS(NETWORKDAYS(Proc[[#This Row],[DateOpened]],Proc[[#This Row],[DateClosed]]))-1)</f>
        <v>7</v>
      </c>
      <c r="R10384" s="140" t="s">
        <v>476</v>
      </c>
      <c r="S10384" s="155"/>
      <c r="T10384" s="155"/>
    </row>
    <row r="10385" spans="1:20" hidden="1">
      <c r="A10385" s="156" t="s">
        <v>11874</v>
      </c>
      <c r="B10385" s="155" t="str">
        <f>IFERROR(VLOOKUP(Proc[[#This Row],[App]],Table2[],3,0),"open")</f>
        <v>ok</v>
      </c>
      <c r="C10385" s="156" t="s">
        <v>369</v>
      </c>
      <c r="D10385" t="s">
        <v>12648</v>
      </c>
      <c r="E10385" t="s">
        <v>11699</v>
      </c>
      <c r="F10385" s="155" t="s">
        <v>11699</v>
      </c>
      <c r="G10385" s="156" t="s">
        <v>400</v>
      </c>
      <c r="H10385" s="155" t="str">
        <f>IF(Proc[[#This Row],[type]]="LFF (MDG-F)",MID(Proc[[#This Row],[Obj]],13,10),"")</f>
        <v/>
      </c>
      <c r="I10385" s="156"/>
      <c r="J10385" s="155" t="b">
        <f>Proc[[#This Row],[Requested]]=Proc[[#This Row],[CurrentParent]]</f>
        <v>1</v>
      </c>
      <c r="K10385" s="155" t="str">
        <f>IF(Proc[[#This Row],[Author]]="Marcela Urrego",VLOOKUP(LEFT(Proc[[#This Row],[Requested]],1),Table3[#All],2,0),VLOOKUP(Proc[[#This Row],[Author]],Table4[],2,0))</f>
        <v>HC</v>
      </c>
      <c r="L10385" s="155" t="s">
        <v>7801</v>
      </c>
      <c r="M10385" s="140">
        <v>46106</v>
      </c>
      <c r="N10385" s="140"/>
      <c r="O10385" s="140"/>
      <c r="P10385" s="140" t="str">
        <f ca="1">IF(Proc[[#This Row],[DaysAgeing]]&gt;5,"yep","on track")</f>
        <v>yep</v>
      </c>
      <c r="Q10385" s="2">
        <f ca="1">IF(Proc[[#This Row],[DateClosed]]="",ABS(NETWORKDAYS(Proc[[#This Row],[DateOpened]],TODAY()))-1,ABS(NETWORKDAYS(Proc[[#This Row],[DateOpened]],Proc[[#This Row],[DateClosed]]))-1)</f>
        <v>7</v>
      </c>
      <c r="R10385" s="140" t="s">
        <v>476</v>
      </c>
      <c r="S10385" s="155"/>
      <c r="T10385" s="155"/>
    </row>
    <row r="10386" spans="1:20" hidden="1">
      <c r="A10386" s="156" t="s">
        <v>11874</v>
      </c>
      <c r="B10386" s="155" t="str">
        <f>IFERROR(VLOOKUP(Proc[[#This Row],[App]],Table2[],3,0),"open")</f>
        <v>ok</v>
      </c>
      <c r="C10386" s="156" t="s">
        <v>369</v>
      </c>
      <c r="D10386" t="s">
        <v>12649</v>
      </c>
      <c r="E10386" t="s">
        <v>11699</v>
      </c>
      <c r="F10386" s="155" t="s">
        <v>11699</v>
      </c>
      <c r="G10386" s="156" t="s">
        <v>400</v>
      </c>
      <c r="H10386" s="155" t="str">
        <f>IF(Proc[[#This Row],[type]]="LFF (MDG-F)",MID(Proc[[#This Row],[Obj]],13,10),"")</f>
        <v/>
      </c>
      <c r="I10386" s="156"/>
      <c r="J10386" s="155" t="b">
        <f>Proc[[#This Row],[Requested]]=Proc[[#This Row],[CurrentParent]]</f>
        <v>1</v>
      </c>
      <c r="K10386" s="155" t="str">
        <f>IF(Proc[[#This Row],[Author]]="Marcela Urrego",VLOOKUP(LEFT(Proc[[#This Row],[Requested]],1),Table3[#All],2,0),VLOOKUP(Proc[[#This Row],[Author]],Table4[],2,0))</f>
        <v>HC</v>
      </c>
      <c r="L10386" s="155" t="s">
        <v>7801</v>
      </c>
      <c r="M10386" s="140">
        <v>46106</v>
      </c>
      <c r="N10386" s="140"/>
      <c r="O10386" s="140"/>
      <c r="P10386" s="140" t="str">
        <f ca="1">IF(Proc[[#This Row],[DaysAgeing]]&gt;5,"yep","on track")</f>
        <v>yep</v>
      </c>
      <c r="Q10386" s="2">
        <f ca="1">IF(Proc[[#This Row],[DateClosed]]="",ABS(NETWORKDAYS(Proc[[#This Row],[DateOpened]],TODAY()))-1,ABS(NETWORKDAYS(Proc[[#This Row],[DateOpened]],Proc[[#This Row],[DateClosed]]))-1)</f>
        <v>7</v>
      </c>
      <c r="R10386" s="140" t="s">
        <v>476</v>
      </c>
      <c r="S10386" s="155"/>
      <c r="T10386" s="155"/>
    </row>
    <row r="10387" spans="1:20" hidden="1">
      <c r="A10387" s="156" t="s">
        <v>11874</v>
      </c>
      <c r="B10387" s="155" t="str">
        <f>IFERROR(VLOOKUP(Proc[[#This Row],[App]],Table2[],3,0),"open")</f>
        <v>ok</v>
      </c>
      <c r="C10387" s="156" t="s">
        <v>369</v>
      </c>
      <c r="D10387" t="s">
        <v>12650</v>
      </c>
      <c r="E10387" t="s">
        <v>11699</v>
      </c>
      <c r="F10387" s="155" t="s">
        <v>11699</v>
      </c>
      <c r="G10387" s="156" t="s">
        <v>400</v>
      </c>
      <c r="H10387" s="155" t="str">
        <f>IF(Proc[[#This Row],[type]]="LFF (MDG-F)",MID(Proc[[#This Row],[Obj]],13,10),"")</f>
        <v/>
      </c>
      <c r="I10387" s="156"/>
      <c r="J10387" s="155" t="b">
        <f>Proc[[#This Row],[Requested]]=Proc[[#This Row],[CurrentParent]]</f>
        <v>1</v>
      </c>
      <c r="K10387" s="155" t="str">
        <f>IF(Proc[[#This Row],[Author]]="Marcela Urrego",VLOOKUP(LEFT(Proc[[#This Row],[Requested]],1),Table3[#All],2,0),VLOOKUP(Proc[[#This Row],[Author]],Table4[],2,0))</f>
        <v>HC</v>
      </c>
      <c r="L10387" s="155" t="s">
        <v>7801</v>
      </c>
      <c r="M10387" s="140">
        <v>46106</v>
      </c>
      <c r="N10387" s="140"/>
      <c r="O10387" s="140"/>
      <c r="P10387" s="140" t="str">
        <f ca="1">IF(Proc[[#This Row],[DaysAgeing]]&gt;5,"yep","on track")</f>
        <v>yep</v>
      </c>
      <c r="Q10387" s="2">
        <f ca="1">IF(Proc[[#This Row],[DateClosed]]="",ABS(NETWORKDAYS(Proc[[#This Row],[DateOpened]],TODAY()))-1,ABS(NETWORKDAYS(Proc[[#This Row],[DateOpened]],Proc[[#This Row],[DateClosed]]))-1)</f>
        <v>7</v>
      </c>
      <c r="R10387" s="140" t="s">
        <v>476</v>
      </c>
      <c r="S10387" s="155"/>
      <c r="T10387" s="155"/>
    </row>
    <row r="10388" spans="1:20" hidden="1">
      <c r="A10388" s="156" t="s">
        <v>11874</v>
      </c>
      <c r="B10388" s="155" t="str">
        <f>IFERROR(VLOOKUP(Proc[[#This Row],[App]],Table2[],3,0),"open")</f>
        <v>ok</v>
      </c>
      <c r="C10388" s="156" t="s">
        <v>369</v>
      </c>
      <c r="D10388" t="s">
        <v>12651</v>
      </c>
      <c r="E10388" t="s">
        <v>11699</v>
      </c>
      <c r="F10388" s="155" t="s">
        <v>11699</v>
      </c>
      <c r="G10388" s="156" t="s">
        <v>400</v>
      </c>
      <c r="H10388" s="155" t="str">
        <f>IF(Proc[[#This Row],[type]]="LFF (MDG-F)",MID(Proc[[#This Row],[Obj]],13,10),"")</f>
        <v/>
      </c>
      <c r="I10388" s="156"/>
      <c r="J10388" s="155" t="b">
        <f>Proc[[#This Row],[Requested]]=Proc[[#This Row],[CurrentParent]]</f>
        <v>1</v>
      </c>
      <c r="K10388" s="155" t="str">
        <f>IF(Proc[[#This Row],[Author]]="Marcela Urrego",VLOOKUP(LEFT(Proc[[#This Row],[Requested]],1),Table3[#All],2,0),VLOOKUP(Proc[[#This Row],[Author]],Table4[],2,0))</f>
        <v>HC</v>
      </c>
      <c r="L10388" s="155" t="s">
        <v>7801</v>
      </c>
      <c r="M10388" s="140">
        <v>46106</v>
      </c>
      <c r="N10388" s="140"/>
      <c r="O10388" s="140"/>
      <c r="P10388" s="140" t="str">
        <f ca="1">IF(Proc[[#This Row],[DaysAgeing]]&gt;5,"yep","on track")</f>
        <v>yep</v>
      </c>
      <c r="Q10388" s="2">
        <f ca="1">IF(Proc[[#This Row],[DateClosed]]="",ABS(NETWORKDAYS(Proc[[#This Row],[DateOpened]],TODAY()))-1,ABS(NETWORKDAYS(Proc[[#This Row],[DateOpened]],Proc[[#This Row],[DateClosed]]))-1)</f>
        <v>7</v>
      </c>
      <c r="R10388" s="140" t="s">
        <v>476</v>
      </c>
      <c r="S10388" s="155"/>
      <c r="T10388" s="155"/>
    </row>
    <row r="10389" spans="1:20" hidden="1">
      <c r="A10389" s="156" t="s">
        <v>11874</v>
      </c>
      <c r="B10389" s="155" t="str">
        <f>IFERROR(VLOOKUP(Proc[[#This Row],[App]],Table2[],3,0),"open")</f>
        <v>ok</v>
      </c>
      <c r="C10389" s="156" t="s">
        <v>369</v>
      </c>
      <c r="D10389" t="s">
        <v>12652</v>
      </c>
      <c r="E10389" t="s">
        <v>11699</v>
      </c>
      <c r="F10389" s="155" t="s">
        <v>11699</v>
      </c>
      <c r="G10389" s="156" t="s">
        <v>400</v>
      </c>
      <c r="H10389" s="155" t="str">
        <f>IF(Proc[[#This Row],[type]]="LFF (MDG-F)",MID(Proc[[#This Row],[Obj]],13,10),"")</f>
        <v/>
      </c>
      <c r="I10389" s="156"/>
      <c r="J10389" s="155" t="b">
        <f>Proc[[#This Row],[Requested]]=Proc[[#This Row],[CurrentParent]]</f>
        <v>1</v>
      </c>
      <c r="K10389" s="155" t="str">
        <f>IF(Proc[[#This Row],[Author]]="Marcela Urrego",VLOOKUP(LEFT(Proc[[#This Row],[Requested]],1),Table3[#All],2,0),VLOOKUP(Proc[[#This Row],[Author]],Table4[],2,0))</f>
        <v>HC</v>
      </c>
      <c r="L10389" s="155" t="s">
        <v>7801</v>
      </c>
      <c r="M10389" s="140">
        <v>46106</v>
      </c>
      <c r="N10389" s="140"/>
      <c r="O10389" s="140"/>
      <c r="P10389" s="140" t="str">
        <f ca="1">IF(Proc[[#This Row],[DaysAgeing]]&gt;5,"yep","on track")</f>
        <v>yep</v>
      </c>
      <c r="Q10389" s="2">
        <f ca="1">IF(Proc[[#This Row],[DateClosed]]="",ABS(NETWORKDAYS(Proc[[#This Row],[DateOpened]],TODAY()))-1,ABS(NETWORKDAYS(Proc[[#This Row],[DateOpened]],Proc[[#This Row],[DateClosed]]))-1)</f>
        <v>7</v>
      </c>
      <c r="R10389" s="140" t="s">
        <v>476</v>
      </c>
      <c r="S10389" s="155"/>
      <c r="T10389" s="155"/>
    </row>
    <row r="10390" spans="1:20" hidden="1">
      <c r="A10390" s="156" t="s">
        <v>11874</v>
      </c>
      <c r="B10390" s="155" t="str">
        <f>IFERROR(VLOOKUP(Proc[[#This Row],[App]],Table2[],3,0),"open")</f>
        <v>ok</v>
      </c>
      <c r="C10390" s="156" t="s">
        <v>369</v>
      </c>
      <c r="D10390" t="s">
        <v>12653</v>
      </c>
      <c r="E10390" t="s">
        <v>11699</v>
      </c>
      <c r="F10390" s="155" t="s">
        <v>11699</v>
      </c>
      <c r="G10390" s="156" t="s">
        <v>400</v>
      </c>
      <c r="H10390" s="155" t="str">
        <f>IF(Proc[[#This Row],[type]]="LFF (MDG-F)",MID(Proc[[#This Row],[Obj]],13,10),"")</f>
        <v/>
      </c>
      <c r="I10390" s="156"/>
      <c r="J10390" s="155" t="b">
        <f>Proc[[#This Row],[Requested]]=Proc[[#This Row],[CurrentParent]]</f>
        <v>1</v>
      </c>
      <c r="K10390" s="155" t="str">
        <f>IF(Proc[[#This Row],[Author]]="Marcela Urrego",VLOOKUP(LEFT(Proc[[#This Row],[Requested]],1),Table3[#All],2,0),VLOOKUP(Proc[[#This Row],[Author]],Table4[],2,0))</f>
        <v>HC</v>
      </c>
      <c r="L10390" s="155" t="s">
        <v>7801</v>
      </c>
      <c r="M10390" s="140">
        <v>46106</v>
      </c>
      <c r="N10390" s="140"/>
      <c r="O10390" s="140"/>
      <c r="P10390" s="140" t="str">
        <f ca="1">IF(Proc[[#This Row],[DaysAgeing]]&gt;5,"yep","on track")</f>
        <v>yep</v>
      </c>
      <c r="Q10390" s="2">
        <f ca="1">IF(Proc[[#This Row],[DateClosed]]="",ABS(NETWORKDAYS(Proc[[#This Row],[DateOpened]],TODAY()))-1,ABS(NETWORKDAYS(Proc[[#This Row],[DateOpened]],Proc[[#This Row],[DateClosed]]))-1)</f>
        <v>7</v>
      </c>
      <c r="R10390" s="140" t="s">
        <v>476</v>
      </c>
      <c r="S10390" s="155"/>
      <c r="T10390" s="155"/>
    </row>
    <row r="10391" spans="1:20" hidden="1">
      <c r="A10391" s="156" t="s">
        <v>11874</v>
      </c>
      <c r="B10391" s="155" t="str">
        <f>IFERROR(VLOOKUP(Proc[[#This Row],[App]],Table2[],3,0),"open")</f>
        <v>ok</v>
      </c>
      <c r="C10391" s="156" t="s">
        <v>369</v>
      </c>
      <c r="D10391" t="s">
        <v>12654</v>
      </c>
      <c r="E10391" t="s">
        <v>11699</v>
      </c>
      <c r="F10391" s="155" t="s">
        <v>11699</v>
      </c>
      <c r="G10391" s="156" t="s">
        <v>400</v>
      </c>
      <c r="H10391" s="155" t="str">
        <f>IF(Proc[[#This Row],[type]]="LFF (MDG-F)",MID(Proc[[#This Row],[Obj]],13,10),"")</f>
        <v/>
      </c>
      <c r="I10391" s="156"/>
      <c r="J10391" s="155" t="b">
        <f>Proc[[#This Row],[Requested]]=Proc[[#This Row],[CurrentParent]]</f>
        <v>1</v>
      </c>
      <c r="K10391" s="155" t="str">
        <f>IF(Proc[[#This Row],[Author]]="Marcela Urrego",VLOOKUP(LEFT(Proc[[#This Row],[Requested]],1),Table3[#All],2,0),VLOOKUP(Proc[[#This Row],[Author]],Table4[],2,0))</f>
        <v>HC</v>
      </c>
      <c r="L10391" s="155" t="s">
        <v>7801</v>
      </c>
      <c r="M10391" s="140">
        <v>46106</v>
      </c>
      <c r="N10391" s="140"/>
      <c r="O10391" s="140"/>
      <c r="P10391" s="140" t="str">
        <f ca="1">IF(Proc[[#This Row],[DaysAgeing]]&gt;5,"yep","on track")</f>
        <v>yep</v>
      </c>
      <c r="Q10391" s="2">
        <f ca="1">IF(Proc[[#This Row],[DateClosed]]="",ABS(NETWORKDAYS(Proc[[#This Row],[DateOpened]],TODAY()))-1,ABS(NETWORKDAYS(Proc[[#This Row],[DateOpened]],Proc[[#This Row],[DateClosed]]))-1)</f>
        <v>7</v>
      </c>
      <c r="R10391" s="140" t="s">
        <v>476</v>
      </c>
      <c r="S10391" s="155"/>
      <c r="T10391" s="155"/>
    </row>
    <row r="10392" spans="1:20" hidden="1">
      <c r="A10392" s="156" t="s">
        <v>11874</v>
      </c>
      <c r="B10392" s="155" t="str">
        <f>IFERROR(VLOOKUP(Proc[[#This Row],[App]],Table2[],3,0),"open")</f>
        <v>ok</v>
      </c>
      <c r="C10392" s="156" t="s">
        <v>369</v>
      </c>
      <c r="D10392" t="s">
        <v>12655</v>
      </c>
      <c r="E10392" t="s">
        <v>11699</v>
      </c>
      <c r="F10392" s="155" t="s">
        <v>11699</v>
      </c>
      <c r="G10392" s="156" t="s">
        <v>400</v>
      </c>
      <c r="H10392" s="155" t="str">
        <f>IF(Proc[[#This Row],[type]]="LFF (MDG-F)",MID(Proc[[#This Row],[Obj]],13,10),"")</f>
        <v/>
      </c>
      <c r="I10392" s="156"/>
      <c r="J10392" s="155" t="b">
        <f>Proc[[#This Row],[Requested]]=Proc[[#This Row],[CurrentParent]]</f>
        <v>1</v>
      </c>
      <c r="K10392" s="155" t="str">
        <f>IF(Proc[[#This Row],[Author]]="Marcela Urrego",VLOOKUP(LEFT(Proc[[#This Row],[Requested]],1),Table3[#All],2,0),VLOOKUP(Proc[[#This Row],[Author]],Table4[],2,0))</f>
        <v>HC</v>
      </c>
      <c r="L10392" s="155" t="s">
        <v>7801</v>
      </c>
      <c r="M10392" s="140">
        <v>46106</v>
      </c>
      <c r="N10392" s="140"/>
      <c r="O10392" s="140"/>
      <c r="P10392" s="140" t="str">
        <f ca="1">IF(Proc[[#This Row],[DaysAgeing]]&gt;5,"yep","on track")</f>
        <v>yep</v>
      </c>
      <c r="Q10392" s="2">
        <f ca="1">IF(Proc[[#This Row],[DateClosed]]="",ABS(NETWORKDAYS(Proc[[#This Row],[DateOpened]],TODAY()))-1,ABS(NETWORKDAYS(Proc[[#This Row],[DateOpened]],Proc[[#This Row],[DateClosed]]))-1)</f>
        <v>7</v>
      </c>
      <c r="R10392" s="140" t="s">
        <v>476</v>
      </c>
      <c r="S10392" s="155"/>
      <c r="T10392" s="155"/>
    </row>
    <row r="10393" spans="1:20" hidden="1">
      <c r="A10393" s="156" t="s">
        <v>11874</v>
      </c>
      <c r="B10393" s="155" t="str">
        <f>IFERROR(VLOOKUP(Proc[[#This Row],[App]],Table2[],3,0),"open")</f>
        <v>ok</v>
      </c>
      <c r="C10393" s="156" t="s">
        <v>369</v>
      </c>
      <c r="D10393" t="s">
        <v>12656</v>
      </c>
      <c r="E10393" t="s">
        <v>11699</v>
      </c>
      <c r="F10393" s="155" t="s">
        <v>11699</v>
      </c>
      <c r="G10393" s="156" t="s">
        <v>400</v>
      </c>
      <c r="H10393" s="155" t="str">
        <f>IF(Proc[[#This Row],[type]]="LFF (MDG-F)",MID(Proc[[#This Row],[Obj]],13,10),"")</f>
        <v/>
      </c>
      <c r="I10393" s="156"/>
      <c r="J10393" s="155" t="b">
        <f>Proc[[#This Row],[Requested]]=Proc[[#This Row],[CurrentParent]]</f>
        <v>1</v>
      </c>
      <c r="K10393" s="155" t="str">
        <f>IF(Proc[[#This Row],[Author]]="Marcela Urrego",VLOOKUP(LEFT(Proc[[#This Row],[Requested]],1),Table3[#All],2,0),VLOOKUP(Proc[[#This Row],[Author]],Table4[],2,0))</f>
        <v>HC</v>
      </c>
      <c r="L10393" s="155" t="s">
        <v>7801</v>
      </c>
      <c r="M10393" s="140">
        <v>46106</v>
      </c>
      <c r="N10393" s="140"/>
      <c r="O10393" s="140"/>
      <c r="P10393" s="140" t="str">
        <f ca="1">IF(Proc[[#This Row],[DaysAgeing]]&gt;5,"yep","on track")</f>
        <v>yep</v>
      </c>
      <c r="Q10393" s="2">
        <f ca="1">IF(Proc[[#This Row],[DateClosed]]="",ABS(NETWORKDAYS(Proc[[#This Row],[DateOpened]],TODAY()))-1,ABS(NETWORKDAYS(Proc[[#This Row],[DateOpened]],Proc[[#This Row],[DateClosed]]))-1)</f>
        <v>7</v>
      </c>
      <c r="R10393" s="140" t="s">
        <v>476</v>
      </c>
      <c r="S10393" s="155"/>
      <c r="T10393" s="155"/>
    </row>
    <row r="10394" spans="1:20" hidden="1">
      <c r="A10394" s="156" t="s">
        <v>11874</v>
      </c>
      <c r="B10394" s="155" t="str">
        <f>IFERROR(VLOOKUP(Proc[[#This Row],[App]],Table2[],3,0),"open")</f>
        <v>ok</v>
      </c>
      <c r="C10394" s="156" t="s">
        <v>369</v>
      </c>
      <c r="D10394" t="s">
        <v>12657</v>
      </c>
      <c r="E10394" t="s">
        <v>11699</v>
      </c>
      <c r="F10394" s="155" t="s">
        <v>11699</v>
      </c>
      <c r="G10394" s="156" t="s">
        <v>400</v>
      </c>
      <c r="H10394" s="155" t="str">
        <f>IF(Proc[[#This Row],[type]]="LFF (MDG-F)",MID(Proc[[#This Row],[Obj]],13,10),"")</f>
        <v/>
      </c>
      <c r="I10394" s="156"/>
      <c r="J10394" s="155" t="b">
        <f>Proc[[#This Row],[Requested]]=Proc[[#This Row],[CurrentParent]]</f>
        <v>1</v>
      </c>
      <c r="K10394" s="155" t="str">
        <f>IF(Proc[[#This Row],[Author]]="Marcela Urrego",VLOOKUP(LEFT(Proc[[#This Row],[Requested]],1),Table3[#All],2,0),VLOOKUP(Proc[[#This Row],[Author]],Table4[],2,0))</f>
        <v>HC</v>
      </c>
      <c r="L10394" s="155" t="s">
        <v>7801</v>
      </c>
      <c r="M10394" s="140">
        <v>46106</v>
      </c>
      <c r="N10394" s="140"/>
      <c r="O10394" s="140"/>
      <c r="P10394" s="140" t="str">
        <f ca="1">IF(Proc[[#This Row],[DaysAgeing]]&gt;5,"yep","on track")</f>
        <v>yep</v>
      </c>
      <c r="Q10394" s="2">
        <f ca="1">IF(Proc[[#This Row],[DateClosed]]="",ABS(NETWORKDAYS(Proc[[#This Row],[DateOpened]],TODAY()))-1,ABS(NETWORKDAYS(Proc[[#This Row],[DateOpened]],Proc[[#This Row],[DateClosed]]))-1)</f>
        <v>7</v>
      </c>
      <c r="R10394" s="140" t="s">
        <v>476</v>
      </c>
      <c r="S10394" s="155"/>
      <c r="T10394" s="155"/>
    </row>
    <row r="10395" spans="1:20" hidden="1">
      <c r="A10395" s="156" t="s">
        <v>11874</v>
      </c>
      <c r="B10395" s="155" t="str">
        <f>IFERROR(VLOOKUP(Proc[[#This Row],[App]],Table2[],3,0),"open")</f>
        <v>ok</v>
      </c>
      <c r="C10395" s="156" t="s">
        <v>369</v>
      </c>
      <c r="D10395" t="s">
        <v>12658</v>
      </c>
      <c r="E10395" t="s">
        <v>11699</v>
      </c>
      <c r="F10395" s="155" t="s">
        <v>11699</v>
      </c>
      <c r="G10395" s="156" t="s">
        <v>400</v>
      </c>
      <c r="H10395" s="155" t="str">
        <f>IF(Proc[[#This Row],[type]]="LFF (MDG-F)",MID(Proc[[#This Row],[Obj]],13,10),"")</f>
        <v/>
      </c>
      <c r="I10395" s="156"/>
      <c r="J10395" s="155" t="b">
        <f>Proc[[#This Row],[Requested]]=Proc[[#This Row],[CurrentParent]]</f>
        <v>1</v>
      </c>
      <c r="K10395" s="155" t="str">
        <f>IF(Proc[[#This Row],[Author]]="Marcela Urrego",VLOOKUP(LEFT(Proc[[#This Row],[Requested]],1),Table3[#All],2,0),VLOOKUP(Proc[[#This Row],[Author]],Table4[],2,0))</f>
        <v>HC</v>
      </c>
      <c r="L10395" s="155" t="s">
        <v>7801</v>
      </c>
      <c r="M10395" s="140">
        <v>46106</v>
      </c>
      <c r="N10395" s="140"/>
      <c r="O10395" s="140"/>
      <c r="P10395" s="140" t="str">
        <f ca="1">IF(Proc[[#This Row],[DaysAgeing]]&gt;5,"yep","on track")</f>
        <v>yep</v>
      </c>
      <c r="Q10395" s="2">
        <f ca="1">IF(Proc[[#This Row],[DateClosed]]="",ABS(NETWORKDAYS(Proc[[#This Row],[DateOpened]],TODAY()))-1,ABS(NETWORKDAYS(Proc[[#This Row],[DateOpened]],Proc[[#This Row],[DateClosed]]))-1)</f>
        <v>7</v>
      </c>
      <c r="R10395" s="140" t="s">
        <v>476</v>
      </c>
      <c r="S10395" s="155"/>
      <c r="T10395" s="155"/>
    </row>
    <row r="10396" spans="1:20" hidden="1">
      <c r="A10396" s="156" t="s">
        <v>11874</v>
      </c>
      <c r="B10396" s="155" t="str">
        <f>IFERROR(VLOOKUP(Proc[[#This Row],[App]],Table2[],3,0),"open")</f>
        <v>ok</v>
      </c>
      <c r="C10396" s="156" t="s">
        <v>369</v>
      </c>
      <c r="D10396" t="s">
        <v>12659</v>
      </c>
      <c r="E10396" t="s">
        <v>11699</v>
      </c>
      <c r="F10396" s="155" t="s">
        <v>11699</v>
      </c>
      <c r="G10396" s="156" t="s">
        <v>400</v>
      </c>
      <c r="H10396" s="155" t="str">
        <f>IF(Proc[[#This Row],[type]]="LFF (MDG-F)",MID(Proc[[#This Row],[Obj]],13,10),"")</f>
        <v/>
      </c>
      <c r="I10396" s="156"/>
      <c r="J10396" s="155" t="b">
        <f>Proc[[#This Row],[Requested]]=Proc[[#This Row],[CurrentParent]]</f>
        <v>1</v>
      </c>
      <c r="K10396" s="155" t="str">
        <f>IF(Proc[[#This Row],[Author]]="Marcela Urrego",VLOOKUP(LEFT(Proc[[#This Row],[Requested]],1),Table3[#All],2,0),VLOOKUP(Proc[[#This Row],[Author]],Table4[],2,0))</f>
        <v>HC</v>
      </c>
      <c r="L10396" s="155" t="s">
        <v>7801</v>
      </c>
      <c r="M10396" s="140">
        <v>46106</v>
      </c>
      <c r="N10396" s="140"/>
      <c r="O10396" s="140"/>
      <c r="P10396" s="140" t="str">
        <f ca="1">IF(Proc[[#This Row],[DaysAgeing]]&gt;5,"yep","on track")</f>
        <v>yep</v>
      </c>
      <c r="Q10396" s="2">
        <f ca="1">IF(Proc[[#This Row],[DateClosed]]="",ABS(NETWORKDAYS(Proc[[#This Row],[DateOpened]],TODAY()))-1,ABS(NETWORKDAYS(Proc[[#This Row],[DateOpened]],Proc[[#This Row],[DateClosed]]))-1)</f>
        <v>7</v>
      </c>
      <c r="R10396" s="140" t="s">
        <v>476</v>
      </c>
      <c r="S10396" s="155"/>
      <c r="T10396" s="155"/>
    </row>
    <row r="10397" spans="1:20" hidden="1">
      <c r="A10397" s="156" t="s">
        <v>11874</v>
      </c>
      <c r="B10397" s="155" t="str">
        <f>IFERROR(VLOOKUP(Proc[[#This Row],[App]],Table2[],3,0),"open")</f>
        <v>ok</v>
      </c>
      <c r="C10397" s="156" t="s">
        <v>369</v>
      </c>
      <c r="D10397" t="s">
        <v>12660</v>
      </c>
      <c r="E10397" t="s">
        <v>11699</v>
      </c>
      <c r="F10397" s="155" t="s">
        <v>11699</v>
      </c>
      <c r="G10397" s="156" t="s">
        <v>400</v>
      </c>
      <c r="H10397" s="155" t="str">
        <f>IF(Proc[[#This Row],[type]]="LFF (MDG-F)",MID(Proc[[#This Row],[Obj]],13,10),"")</f>
        <v/>
      </c>
      <c r="I10397" s="156"/>
      <c r="J10397" s="155" t="b">
        <f>Proc[[#This Row],[Requested]]=Proc[[#This Row],[CurrentParent]]</f>
        <v>1</v>
      </c>
      <c r="K10397" s="155" t="str">
        <f>IF(Proc[[#This Row],[Author]]="Marcela Urrego",VLOOKUP(LEFT(Proc[[#This Row],[Requested]],1),Table3[#All],2,0),VLOOKUP(Proc[[#This Row],[Author]],Table4[],2,0))</f>
        <v>HC</v>
      </c>
      <c r="L10397" s="155" t="s">
        <v>7801</v>
      </c>
      <c r="M10397" s="140">
        <v>46106</v>
      </c>
      <c r="N10397" s="140"/>
      <c r="O10397" s="140"/>
      <c r="P10397" s="140" t="str">
        <f ca="1">IF(Proc[[#This Row],[DaysAgeing]]&gt;5,"yep","on track")</f>
        <v>yep</v>
      </c>
      <c r="Q10397" s="2">
        <f ca="1">IF(Proc[[#This Row],[DateClosed]]="",ABS(NETWORKDAYS(Proc[[#This Row],[DateOpened]],TODAY()))-1,ABS(NETWORKDAYS(Proc[[#This Row],[DateOpened]],Proc[[#This Row],[DateClosed]]))-1)</f>
        <v>7</v>
      </c>
      <c r="R10397" s="140" t="s">
        <v>476</v>
      </c>
      <c r="S10397" s="155"/>
      <c r="T10397" s="155"/>
    </row>
    <row r="10398" spans="1:20" hidden="1">
      <c r="A10398" s="156" t="s">
        <v>11874</v>
      </c>
      <c r="B10398" s="155" t="str">
        <f>IFERROR(VLOOKUP(Proc[[#This Row],[App]],Table2[],3,0),"open")</f>
        <v>ok</v>
      </c>
      <c r="C10398" s="156" t="s">
        <v>369</v>
      </c>
      <c r="D10398" t="s">
        <v>12661</v>
      </c>
      <c r="E10398" t="s">
        <v>11699</v>
      </c>
      <c r="F10398" s="155" t="s">
        <v>11699</v>
      </c>
      <c r="G10398" s="156" t="s">
        <v>400</v>
      </c>
      <c r="H10398" s="155" t="str">
        <f>IF(Proc[[#This Row],[type]]="LFF (MDG-F)",MID(Proc[[#This Row],[Obj]],13,10),"")</f>
        <v/>
      </c>
      <c r="I10398" s="156"/>
      <c r="J10398" s="155" t="b">
        <f>Proc[[#This Row],[Requested]]=Proc[[#This Row],[CurrentParent]]</f>
        <v>1</v>
      </c>
      <c r="K10398" s="155" t="str">
        <f>IF(Proc[[#This Row],[Author]]="Marcela Urrego",VLOOKUP(LEFT(Proc[[#This Row],[Requested]],1),Table3[#All],2,0),VLOOKUP(Proc[[#This Row],[Author]],Table4[],2,0))</f>
        <v>HC</v>
      </c>
      <c r="L10398" s="155" t="s">
        <v>7801</v>
      </c>
      <c r="M10398" s="140">
        <v>46106</v>
      </c>
      <c r="N10398" s="140"/>
      <c r="O10398" s="140"/>
      <c r="P10398" s="140" t="str">
        <f ca="1">IF(Proc[[#This Row],[DaysAgeing]]&gt;5,"yep","on track")</f>
        <v>yep</v>
      </c>
      <c r="Q10398" s="2">
        <f ca="1">IF(Proc[[#This Row],[DateClosed]]="",ABS(NETWORKDAYS(Proc[[#This Row],[DateOpened]],TODAY()))-1,ABS(NETWORKDAYS(Proc[[#This Row],[DateOpened]],Proc[[#This Row],[DateClosed]]))-1)</f>
        <v>7</v>
      </c>
      <c r="R10398" s="140" t="s">
        <v>476</v>
      </c>
      <c r="S10398" s="155"/>
      <c r="T10398" s="155"/>
    </row>
    <row r="10399" spans="1:20" hidden="1">
      <c r="A10399" s="156" t="s">
        <v>11874</v>
      </c>
      <c r="B10399" s="155" t="str">
        <f>IFERROR(VLOOKUP(Proc[[#This Row],[App]],Table2[],3,0),"open")</f>
        <v>ok</v>
      </c>
      <c r="C10399" s="156" t="s">
        <v>369</v>
      </c>
      <c r="D10399" t="s">
        <v>12662</v>
      </c>
      <c r="E10399" t="s">
        <v>11699</v>
      </c>
      <c r="F10399" s="155" t="s">
        <v>11699</v>
      </c>
      <c r="G10399" s="156" t="s">
        <v>400</v>
      </c>
      <c r="H10399" s="155" t="str">
        <f>IF(Proc[[#This Row],[type]]="LFF (MDG-F)",MID(Proc[[#This Row],[Obj]],13,10),"")</f>
        <v/>
      </c>
      <c r="I10399" s="156"/>
      <c r="J10399" s="155" t="b">
        <f>Proc[[#This Row],[Requested]]=Proc[[#This Row],[CurrentParent]]</f>
        <v>1</v>
      </c>
      <c r="K10399" s="155" t="str">
        <f>IF(Proc[[#This Row],[Author]]="Marcela Urrego",VLOOKUP(LEFT(Proc[[#This Row],[Requested]],1),Table3[#All],2,0),VLOOKUP(Proc[[#This Row],[Author]],Table4[],2,0))</f>
        <v>HC</v>
      </c>
      <c r="L10399" s="155" t="s">
        <v>7801</v>
      </c>
      <c r="M10399" s="140">
        <v>46106</v>
      </c>
      <c r="N10399" s="140"/>
      <c r="O10399" s="140"/>
      <c r="P10399" s="140" t="str">
        <f ca="1">IF(Proc[[#This Row],[DaysAgeing]]&gt;5,"yep","on track")</f>
        <v>yep</v>
      </c>
      <c r="Q10399" s="2">
        <f ca="1">IF(Proc[[#This Row],[DateClosed]]="",ABS(NETWORKDAYS(Proc[[#This Row],[DateOpened]],TODAY()))-1,ABS(NETWORKDAYS(Proc[[#This Row],[DateOpened]],Proc[[#This Row],[DateClosed]]))-1)</f>
        <v>7</v>
      </c>
      <c r="R10399" s="140" t="s">
        <v>476</v>
      </c>
      <c r="S10399" s="155"/>
      <c r="T10399" s="155"/>
    </row>
    <row r="10400" spans="1:20" hidden="1">
      <c r="A10400" s="156" t="s">
        <v>11874</v>
      </c>
      <c r="B10400" s="155" t="str">
        <f>IFERROR(VLOOKUP(Proc[[#This Row],[App]],Table2[],3,0),"open")</f>
        <v>ok</v>
      </c>
      <c r="C10400" s="156" t="s">
        <v>369</v>
      </c>
      <c r="D10400" t="s">
        <v>12663</v>
      </c>
      <c r="E10400" t="s">
        <v>11699</v>
      </c>
      <c r="F10400" s="155" t="s">
        <v>11699</v>
      </c>
      <c r="G10400" s="156" t="s">
        <v>400</v>
      </c>
      <c r="H10400" s="155" t="str">
        <f>IF(Proc[[#This Row],[type]]="LFF (MDG-F)",MID(Proc[[#This Row],[Obj]],13,10),"")</f>
        <v/>
      </c>
      <c r="I10400" s="156"/>
      <c r="J10400" s="155" t="b">
        <f>Proc[[#This Row],[Requested]]=Proc[[#This Row],[CurrentParent]]</f>
        <v>1</v>
      </c>
      <c r="K10400" s="155" t="str">
        <f>IF(Proc[[#This Row],[Author]]="Marcela Urrego",VLOOKUP(LEFT(Proc[[#This Row],[Requested]],1),Table3[#All],2,0),VLOOKUP(Proc[[#This Row],[Author]],Table4[],2,0))</f>
        <v>HC</v>
      </c>
      <c r="L10400" s="155" t="s">
        <v>7801</v>
      </c>
      <c r="M10400" s="140">
        <v>46106</v>
      </c>
      <c r="N10400" s="140"/>
      <c r="O10400" s="140"/>
      <c r="P10400" s="140" t="str">
        <f ca="1">IF(Proc[[#This Row],[DaysAgeing]]&gt;5,"yep","on track")</f>
        <v>yep</v>
      </c>
      <c r="Q10400" s="2">
        <f ca="1">IF(Proc[[#This Row],[DateClosed]]="",ABS(NETWORKDAYS(Proc[[#This Row],[DateOpened]],TODAY()))-1,ABS(NETWORKDAYS(Proc[[#This Row],[DateOpened]],Proc[[#This Row],[DateClosed]]))-1)</f>
        <v>7</v>
      </c>
      <c r="R10400" s="140" t="s">
        <v>476</v>
      </c>
      <c r="S10400" s="155"/>
      <c r="T10400" s="155"/>
    </row>
    <row r="10401" spans="1:20" hidden="1">
      <c r="A10401" s="156" t="s">
        <v>11874</v>
      </c>
      <c r="B10401" s="155" t="str">
        <f>IFERROR(VLOOKUP(Proc[[#This Row],[App]],Table2[],3,0),"open")</f>
        <v>ok</v>
      </c>
      <c r="C10401" s="156" t="s">
        <v>369</v>
      </c>
      <c r="D10401" t="s">
        <v>12664</v>
      </c>
      <c r="E10401" t="s">
        <v>11699</v>
      </c>
      <c r="F10401" s="155" t="s">
        <v>11699</v>
      </c>
      <c r="G10401" s="156" t="s">
        <v>400</v>
      </c>
      <c r="H10401" s="155" t="str">
        <f>IF(Proc[[#This Row],[type]]="LFF (MDG-F)",MID(Proc[[#This Row],[Obj]],13,10),"")</f>
        <v/>
      </c>
      <c r="I10401" s="156"/>
      <c r="J10401" s="155" t="b">
        <f>Proc[[#This Row],[Requested]]=Proc[[#This Row],[CurrentParent]]</f>
        <v>1</v>
      </c>
      <c r="K10401" s="155" t="str">
        <f>IF(Proc[[#This Row],[Author]]="Marcela Urrego",VLOOKUP(LEFT(Proc[[#This Row],[Requested]],1),Table3[#All],2,0),VLOOKUP(Proc[[#This Row],[Author]],Table4[],2,0))</f>
        <v>HC</v>
      </c>
      <c r="L10401" s="155" t="s">
        <v>7801</v>
      </c>
      <c r="M10401" s="140">
        <v>46106</v>
      </c>
      <c r="N10401" s="140"/>
      <c r="O10401" s="140"/>
      <c r="P10401" s="140" t="str">
        <f ca="1">IF(Proc[[#This Row],[DaysAgeing]]&gt;5,"yep","on track")</f>
        <v>yep</v>
      </c>
      <c r="Q10401" s="2">
        <f ca="1">IF(Proc[[#This Row],[DateClosed]]="",ABS(NETWORKDAYS(Proc[[#This Row],[DateOpened]],TODAY()))-1,ABS(NETWORKDAYS(Proc[[#This Row],[DateOpened]],Proc[[#This Row],[DateClosed]]))-1)</f>
        <v>7</v>
      </c>
      <c r="R10401" s="140" t="s">
        <v>476</v>
      </c>
      <c r="S10401" s="155"/>
      <c r="T10401" s="155"/>
    </row>
    <row r="10402" spans="1:20" hidden="1">
      <c r="A10402" s="156" t="s">
        <v>11874</v>
      </c>
      <c r="B10402" s="155" t="str">
        <f>IFERROR(VLOOKUP(Proc[[#This Row],[App]],Table2[],3,0),"open")</f>
        <v>ok</v>
      </c>
      <c r="C10402" s="156" t="s">
        <v>369</v>
      </c>
      <c r="D10402" t="s">
        <v>12665</v>
      </c>
      <c r="E10402" t="s">
        <v>11699</v>
      </c>
      <c r="F10402" s="155" t="s">
        <v>11699</v>
      </c>
      <c r="G10402" s="156" t="s">
        <v>400</v>
      </c>
      <c r="H10402" s="155" t="str">
        <f>IF(Proc[[#This Row],[type]]="LFF (MDG-F)",MID(Proc[[#This Row],[Obj]],13,10),"")</f>
        <v/>
      </c>
      <c r="I10402" s="156"/>
      <c r="J10402" s="155" t="b">
        <f>Proc[[#This Row],[Requested]]=Proc[[#This Row],[CurrentParent]]</f>
        <v>1</v>
      </c>
      <c r="K10402" s="155" t="str">
        <f>IF(Proc[[#This Row],[Author]]="Marcela Urrego",VLOOKUP(LEFT(Proc[[#This Row],[Requested]],1),Table3[#All],2,0),VLOOKUP(Proc[[#This Row],[Author]],Table4[],2,0))</f>
        <v>HC</v>
      </c>
      <c r="L10402" s="155" t="s">
        <v>7801</v>
      </c>
      <c r="M10402" s="140">
        <v>46106</v>
      </c>
      <c r="N10402" s="140"/>
      <c r="O10402" s="140"/>
      <c r="P10402" s="140" t="str">
        <f ca="1">IF(Proc[[#This Row],[DaysAgeing]]&gt;5,"yep","on track")</f>
        <v>yep</v>
      </c>
      <c r="Q10402" s="2">
        <f ca="1">IF(Proc[[#This Row],[DateClosed]]="",ABS(NETWORKDAYS(Proc[[#This Row],[DateOpened]],TODAY()))-1,ABS(NETWORKDAYS(Proc[[#This Row],[DateOpened]],Proc[[#This Row],[DateClosed]]))-1)</f>
        <v>7</v>
      </c>
      <c r="R10402" s="140" t="s">
        <v>476</v>
      </c>
      <c r="S10402" s="155"/>
      <c r="T10402" s="155"/>
    </row>
    <row r="10403" spans="1:20" hidden="1">
      <c r="A10403" s="156" t="s">
        <v>11874</v>
      </c>
      <c r="B10403" s="155" t="str">
        <f>IFERROR(VLOOKUP(Proc[[#This Row],[App]],Table2[],3,0),"open")</f>
        <v>ok</v>
      </c>
      <c r="C10403" s="156" t="s">
        <v>369</v>
      </c>
      <c r="D10403" t="s">
        <v>12666</v>
      </c>
      <c r="E10403" t="s">
        <v>11699</v>
      </c>
      <c r="F10403" s="155" t="s">
        <v>11699</v>
      </c>
      <c r="G10403" s="156" t="s">
        <v>400</v>
      </c>
      <c r="H10403" s="155" t="str">
        <f>IF(Proc[[#This Row],[type]]="LFF (MDG-F)",MID(Proc[[#This Row],[Obj]],13,10),"")</f>
        <v/>
      </c>
      <c r="I10403" s="156"/>
      <c r="J10403" s="155" t="b">
        <f>Proc[[#This Row],[Requested]]=Proc[[#This Row],[CurrentParent]]</f>
        <v>1</v>
      </c>
      <c r="K10403" s="155" t="str">
        <f>IF(Proc[[#This Row],[Author]]="Marcela Urrego",VLOOKUP(LEFT(Proc[[#This Row],[Requested]],1),Table3[#All],2,0),VLOOKUP(Proc[[#This Row],[Author]],Table4[],2,0))</f>
        <v>HC</v>
      </c>
      <c r="L10403" s="155" t="s">
        <v>7801</v>
      </c>
      <c r="M10403" s="140">
        <v>46106</v>
      </c>
      <c r="N10403" s="140"/>
      <c r="O10403" s="140"/>
      <c r="P10403" s="140" t="str">
        <f ca="1">IF(Proc[[#This Row],[DaysAgeing]]&gt;5,"yep","on track")</f>
        <v>yep</v>
      </c>
      <c r="Q10403" s="2">
        <f ca="1">IF(Proc[[#This Row],[DateClosed]]="",ABS(NETWORKDAYS(Proc[[#This Row],[DateOpened]],TODAY()))-1,ABS(NETWORKDAYS(Proc[[#This Row],[DateOpened]],Proc[[#This Row],[DateClosed]]))-1)</f>
        <v>7</v>
      </c>
      <c r="R10403" s="140" t="s">
        <v>476</v>
      </c>
      <c r="S10403" s="155"/>
      <c r="T10403" s="155"/>
    </row>
    <row r="10404" spans="1:20" hidden="1">
      <c r="A10404" s="156" t="s">
        <v>11874</v>
      </c>
      <c r="B10404" s="155" t="str">
        <f>IFERROR(VLOOKUP(Proc[[#This Row],[App]],Table2[],3,0),"open")</f>
        <v>ok</v>
      </c>
      <c r="C10404" s="156" t="s">
        <v>369</v>
      </c>
      <c r="D10404" t="s">
        <v>12667</v>
      </c>
      <c r="E10404" t="s">
        <v>11699</v>
      </c>
      <c r="F10404" s="155" t="s">
        <v>11699</v>
      </c>
      <c r="G10404" s="156" t="s">
        <v>400</v>
      </c>
      <c r="H10404" s="155" t="str">
        <f>IF(Proc[[#This Row],[type]]="LFF (MDG-F)",MID(Proc[[#This Row],[Obj]],13,10),"")</f>
        <v/>
      </c>
      <c r="I10404" s="156"/>
      <c r="J10404" s="155" t="b">
        <f>Proc[[#This Row],[Requested]]=Proc[[#This Row],[CurrentParent]]</f>
        <v>1</v>
      </c>
      <c r="K10404" s="155" t="str">
        <f>IF(Proc[[#This Row],[Author]]="Marcela Urrego",VLOOKUP(LEFT(Proc[[#This Row],[Requested]],1),Table3[#All],2,0),VLOOKUP(Proc[[#This Row],[Author]],Table4[],2,0))</f>
        <v>HC</v>
      </c>
      <c r="L10404" s="155" t="s">
        <v>7801</v>
      </c>
      <c r="M10404" s="140">
        <v>46106</v>
      </c>
      <c r="N10404" s="140"/>
      <c r="O10404" s="140"/>
      <c r="P10404" s="140" t="str">
        <f ca="1">IF(Proc[[#This Row],[DaysAgeing]]&gt;5,"yep","on track")</f>
        <v>yep</v>
      </c>
      <c r="Q10404" s="2">
        <f ca="1">IF(Proc[[#This Row],[DateClosed]]="",ABS(NETWORKDAYS(Proc[[#This Row],[DateOpened]],TODAY()))-1,ABS(NETWORKDAYS(Proc[[#This Row],[DateOpened]],Proc[[#This Row],[DateClosed]]))-1)</f>
        <v>7</v>
      </c>
      <c r="R10404" s="140" t="s">
        <v>476</v>
      </c>
      <c r="S10404" s="155"/>
      <c r="T10404" s="155"/>
    </row>
    <row r="10405" spans="1:20" hidden="1">
      <c r="A10405" s="156" t="s">
        <v>11874</v>
      </c>
      <c r="B10405" s="155" t="str">
        <f>IFERROR(VLOOKUP(Proc[[#This Row],[App]],Table2[],3,0),"open")</f>
        <v>ok</v>
      </c>
      <c r="C10405" s="156" t="s">
        <v>369</v>
      </c>
      <c r="D10405" t="s">
        <v>12668</v>
      </c>
      <c r="E10405" t="s">
        <v>11699</v>
      </c>
      <c r="F10405" s="155" t="s">
        <v>11699</v>
      </c>
      <c r="G10405" s="156" t="s">
        <v>400</v>
      </c>
      <c r="H10405" s="155" t="str">
        <f>IF(Proc[[#This Row],[type]]="LFF (MDG-F)",MID(Proc[[#This Row],[Obj]],13,10),"")</f>
        <v/>
      </c>
      <c r="I10405" s="156"/>
      <c r="J10405" s="155" t="b">
        <f>Proc[[#This Row],[Requested]]=Proc[[#This Row],[CurrentParent]]</f>
        <v>1</v>
      </c>
      <c r="K10405" s="155" t="str">
        <f>IF(Proc[[#This Row],[Author]]="Marcela Urrego",VLOOKUP(LEFT(Proc[[#This Row],[Requested]],1),Table3[#All],2,0),VLOOKUP(Proc[[#This Row],[Author]],Table4[],2,0))</f>
        <v>HC</v>
      </c>
      <c r="L10405" s="155" t="s">
        <v>7801</v>
      </c>
      <c r="M10405" s="140">
        <v>46106</v>
      </c>
      <c r="N10405" s="140"/>
      <c r="O10405" s="140"/>
      <c r="P10405" s="140" t="str">
        <f ca="1">IF(Proc[[#This Row],[DaysAgeing]]&gt;5,"yep","on track")</f>
        <v>yep</v>
      </c>
      <c r="Q10405" s="2">
        <f ca="1">IF(Proc[[#This Row],[DateClosed]]="",ABS(NETWORKDAYS(Proc[[#This Row],[DateOpened]],TODAY()))-1,ABS(NETWORKDAYS(Proc[[#This Row],[DateOpened]],Proc[[#This Row],[DateClosed]]))-1)</f>
        <v>7</v>
      </c>
      <c r="R10405" s="140" t="s">
        <v>476</v>
      </c>
      <c r="S10405" s="155"/>
      <c r="T10405" s="155"/>
    </row>
    <row r="10406" spans="1:20" hidden="1">
      <c r="A10406" s="156" t="s">
        <v>11874</v>
      </c>
      <c r="B10406" s="155" t="str">
        <f>IFERROR(VLOOKUP(Proc[[#This Row],[App]],Table2[],3,0),"open")</f>
        <v>ok</v>
      </c>
      <c r="C10406" s="156" t="s">
        <v>369</v>
      </c>
      <c r="D10406" t="s">
        <v>12669</v>
      </c>
      <c r="E10406" t="s">
        <v>11699</v>
      </c>
      <c r="F10406" s="155" t="s">
        <v>11699</v>
      </c>
      <c r="G10406" s="156" t="s">
        <v>400</v>
      </c>
      <c r="H10406" s="155" t="str">
        <f>IF(Proc[[#This Row],[type]]="LFF (MDG-F)",MID(Proc[[#This Row],[Obj]],13,10),"")</f>
        <v/>
      </c>
      <c r="I10406" s="156"/>
      <c r="J10406" s="155" t="b">
        <f>Proc[[#This Row],[Requested]]=Proc[[#This Row],[CurrentParent]]</f>
        <v>1</v>
      </c>
      <c r="K10406" s="155" t="str">
        <f>IF(Proc[[#This Row],[Author]]="Marcela Urrego",VLOOKUP(LEFT(Proc[[#This Row],[Requested]],1),Table3[#All],2,0),VLOOKUP(Proc[[#This Row],[Author]],Table4[],2,0))</f>
        <v>HC</v>
      </c>
      <c r="L10406" s="155" t="s">
        <v>7801</v>
      </c>
      <c r="M10406" s="140">
        <v>46106</v>
      </c>
      <c r="N10406" s="140"/>
      <c r="O10406" s="140"/>
      <c r="P10406" s="140" t="str">
        <f ca="1">IF(Proc[[#This Row],[DaysAgeing]]&gt;5,"yep","on track")</f>
        <v>yep</v>
      </c>
      <c r="Q10406" s="2">
        <f ca="1">IF(Proc[[#This Row],[DateClosed]]="",ABS(NETWORKDAYS(Proc[[#This Row],[DateOpened]],TODAY()))-1,ABS(NETWORKDAYS(Proc[[#This Row],[DateOpened]],Proc[[#This Row],[DateClosed]]))-1)</f>
        <v>7</v>
      </c>
      <c r="R10406" s="140" t="s">
        <v>476</v>
      </c>
      <c r="S10406" s="155"/>
      <c r="T10406" s="155"/>
    </row>
    <row r="10407" spans="1:20" hidden="1">
      <c r="A10407" s="156" t="s">
        <v>11874</v>
      </c>
      <c r="B10407" s="155" t="str">
        <f>IFERROR(VLOOKUP(Proc[[#This Row],[App]],Table2[],3,0),"open")</f>
        <v>ok</v>
      </c>
      <c r="C10407" s="156" t="s">
        <v>369</v>
      </c>
      <c r="D10407" t="s">
        <v>12670</v>
      </c>
      <c r="E10407" t="s">
        <v>11699</v>
      </c>
      <c r="F10407" s="155" t="s">
        <v>11699</v>
      </c>
      <c r="G10407" s="156" t="s">
        <v>400</v>
      </c>
      <c r="H10407" s="155" t="str">
        <f>IF(Proc[[#This Row],[type]]="LFF (MDG-F)",MID(Proc[[#This Row],[Obj]],13,10),"")</f>
        <v/>
      </c>
      <c r="I10407" s="156"/>
      <c r="J10407" s="155" t="b">
        <f>Proc[[#This Row],[Requested]]=Proc[[#This Row],[CurrentParent]]</f>
        <v>1</v>
      </c>
      <c r="K10407" s="155" t="str">
        <f>IF(Proc[[#This Row],[Author]]="Marcela Urrego",VLOOKUP(LEFT(Proc[[#This Row],[Requested]],1),Table3[#All],2,0),VLOOKUP(Proc[[#This Row],[Author]],Table4[],2,0))</f>
        <v>HC</v>
      </c>
      <c r="L10407" s="155" t="s">
        <v>7801</v>
      </c>
      <c r="M10407" s="140">
        <v>46106</v>
      </c>
      <c r="N10407" s="140"/>
      <c r="O10407" s="140"/>
      <c r="P10407" s="140" t="str">
        <f ca="1">IF(Proc[[#This Row],[DaysAgeing]]&gt;5,"yep","on track")</f>
        <v>yep</v>
      </c>
      <c r="Q10407" s="2">
        <f ca="1">IF(Proc[[#This Row],[DateClosed]]="",ABS(NETWORKDAYS(Proc[[#This Row],[DateOpened]],TODAY()))-1,ABS(NETWORKDAYS(Proc[[#This Row],[DateOpened]],Proc[[#This Row],[DateClosed]]))-1)</f>
        <v>7</v>
      </c>
      <c r="R10407" s="140" t="s">
        <v>476</v>
      </c>
      <c r="S10407" s="155"/>
      <c r="T10407" s="155"/>
    </row>
    <row r="10408" spans="1:20" hidden="1">
      <c r="A10408" s="156" t="s">
        <v>11874</v>
      </c>
      <c r="B10408" s="155" t="str">
        <f>IFERROR(VLOOKUP(Proc[[#This Row],[App]],Table2[],3,0),"open")</f>
        <v>ok</v>
      </c>
      <c r="C10408" s="156" t="s">
        <v>369</v>
      </c>
      <c r="D10408" t="s">
        <v>12671</v>
      </c>
      <c r="E10408" t="s">
        <v>11699</v>
      </c>
      <c r="F10408" s="155" t="s">
        <v>11699</v>
      </c>
      <c r="G10408" s="156" t="s">
        <v>400</v>
      </c>
      <c r="H10408" s="155" t="str">
        <f>IF(Proc[[#This Row],[type]]="LFF (MDG-F)",MID(Proc[[#This Row],[Obj]],13,10),"")</f>
        <v/>
      </c>
      <c r="I10408" s="156"/>
      <c r="J10408" s="155" t="b">
        <f>Proc[[#This Row],[Requested]]=Proc[[#This Row],[CurrentParent]]</f>
        <v>1</v>
      </c>
      <c r="K10408" s="155" t="str">
        <f>IF(Proc[[#This Row],[Author]]="Marcela Urrego",VLOOKUP(LEFT(Proc[[#This Row],[Requested]],1),Table3[#All],2,0),VLOOKUP(Proc[[#This Row],[Author]],Table4[],2,0))</f>
        <v>HC</v>
      </c>
      <c r="L10408" s="155" t="s">
        <v>7801</v>
      </c>
      <c r="M10408" s="140">
        <v>46106</v>
      </c>
      <c r="N10408" s="140"/>
      <c r="O10408" s="140"/>
      <c r="P10408" s="140" t="str">
        <f ca="1">IF(Proc[[#This Row],[DaysAgeing]]&gt;5,"yep","on track")</f>
        <v>yep</v>
      </c>
      <c r="Q10408" s="2">
        <f ca="1">IF(Proc[[#This Row],[DateClosed]]="",ABS(NETWORKDAYS(Proc[[#This Row],[DateOpened]],TODAY()))-1,ABS(NETWORKDAYS(Proc[[#This Row],[DateOpened]],Proc[[#This Row],[DateClosed]]))-1)</f>
        <v>7</v>
      </c>
      <c r="R10408" s="140" t="s">
        <v>476</v>
      </c>
      <c r="S10408" s="155"/>
      <c r="T10408" s="155"/>
    </row>
    <row r="10409" spans="1:20" hidden="1">
      <c r="A10409" s="156" t="s">
        <v>11874</v>
      </c>
      <c r="B10409" s="155" t="str">
        <f>IFERROR(VLOOKUP(Proc[[#This Row],[App]],Table2[],3,0),"open")</f>
        <v>ok</v>
      </c>
      <c r="C10409" s="156" t="s">
        <v>369</v>
      </c>
      <c r="D10409" t="s">
        <v>12672</v>
      </c>
      <c r="E10409" t="s">
        <v>11699</v>
      </c>
      <c r="F10409" s="155" t="s">
        <v>11699</v>
      </c>
      <c r="G10409" s="156" t="s">
        <v>400</v>
      </c>
      <c r="H10409" s="155" t="str">
        <f>IF(Proc[[#This Row],[type]]="LFF (MDG-F)",MID(Proc[[#This Row],[Obj]],13,10),"")</f>
        <v/>
      </c>
      <c r="I10409" s="156"/>
      <c r="J10409" s="155" t="b">
        <f>Proc[[#This Row],[Requested]]=Proc[[#This Row],[CurrentParent]]</f>
        <v>1</v>
      </c>
      <c r="K10409" s="155" t="str">
        <f>IF(Proc[[#This Row],[Author]]="Marcela Urrego",VLOOKUP(LEFT(Proc[[#This Row],[Requested]],1),Table3[#All],2,0),VLOOKUP(Proc[[#This Row],[Author]],Table4[],2,0))</f>
        <v>HC</v>
      </c>
      <c r="L10409" s="155" t="s">
        <v>7801</v>
      </c>
      <c r="M10409" s="140">
        <v>46106</v>
      </c>
      <c r="N10409" s="140"/>
      <c r="O10409" s="140"/>
      <c r="P10409" s="140" t="str">
        <f ca="1">IF(Proc[[#This Row],[DaysAgeing]]&gt;5,"yep","on track")</f>
        <v>yep</v>
      </c>
      <c r="Q10409" s="2">
        <f ca="1">IF(Proc[[#This Row],[DateClosed]]="",ABS(NETWORKDAYS(Proc[[#This Row],[DateOpened]],TODAY()))-1,ABS(NETWORKDAYS(Proc[[#This Row],[DateOpened]],Proc[[#This Row],[DateClosed]]))-1)</f>
        <v>7</v>
      </c>
      <c r="R10409" s="140" t="s">
        <v>476</v>
      </c>
      <c r="S10409" s="155"/>
      <c r="T10409" s="155"/>
    </row>
    <row r="10410" spans="1:20" hidden="1">
      <c r="A10410" s="156" t="s">
        <v>11874</v>
      </c>
      <c r="B10410" s="155" t="str">
        <f>IFERROR(VLOOKUP(Proc[[#This Row],[App]],Table2[],3,0),"open")</f>
        <v>ok</v>
      </c>
      <c r="C10410" s="156" t="s">
        <v>369</v>
      </c>
      <c r="D10410" t="s">
        <v>12673</v>
      </c>
      <c r="E10410" t="s">
        <v>11699</v>
      </c>
      <c r="F10410" s="155" t="s">
        <v>11699</v>
      </c>
      <c r="G10410" s="156" t="s">
        <v>400</v>
      </c>
      <c r="H10410" s="155" t="str">
        <f>IF(Proc[[#This Row],[type]]="LFF (MDG-F)",MID(Proc[[#This Row],[Obj]],13,10),"")</f>
        <v/>
      </c>
      <c r="I10410" s="156"/>
      <c r="J10410" s="155" t="b">
        <f>Proc[[#This Row],[Requested]]=Proc[[#This Row],[CurrentParent]]</f>
        <v>1</v>
      </c>
      <c r="K10410" s="155" t="str">
        <f>IF(Proc[[#This Row],[Author]]="Marcela Urrego",VLOOKUP(LEFT(Proc[[#This Row],[Requested]],1),Table3[#All],2,0),VLOOKUP(Proc[[#This Row],[Author]],Table4[],2,0))</f>
        <v>HC</v>
      </c>
      <c r="L10410" s="155" t="s">
        <v>7801</v>
      </c>
      <c r="M10410" s="140">
        <v>46106</v>
      </c>
      <c r="N10410" s="140"/>
      <c r="O10410" s="140"/>
      <c r="P10410" s="140" t="str">
        <f ca="1">IF(Proc[[#This Row],[DaysAgeing]]&gt;5,"yep","on track")</f>
        <v>yep</v>
      </c>
      <c r="Q10410" s="2">
        <f ca="1">IF(Proc[[#This Row],[DateClosed]]="",ABS(NETWORKDAYS(Proc[[#This Row],[DateOpened]],TODAY()))-1,ABS(NETWORKDAYS(Proc[[#This Row],[DateOpened]],Proc[[#This Row],[DateClosed]]))-1)</f>
        <v>7</v>
      </c>
      <c r="R10410" s="140" t="s">
        <v>476</v>
      </c>
      <c r="S10410" s="155"/>
      <c r="T10410" s="155"/>
    </row>
    <row r="10411" spans="1:20" hidden="1">
      <c r="A10411" s="156" t="s">
        <v>11874</v>
      </c>
      <c r="B10411" s="155" t="str">
        <f>IFERROR(VLOOKUP(Proc[[#This Row],[App]],Table2[],3,0),"open")</f>
        <v>ok</v>
      </c>
      <c r="C10411" s="156" t="s">
        <v>369</v>
      </c>
      <c r="D10411" t="s">
        <v>12674</v>
      </c>
      <c r="E10411" t="s">
        <v>11699</v>
      </c>
      <c r="F10411" s="155" t="s">
        <v>11699</v>
      </c>
      <c r="G10411" s="156" t="s">
        <v>400</v>
      </c>
      <c r="H10411" s="155" t="str">
        <f>IF(Proc[[#This Row],[type]]="LFF (MDG-F)",MID(Proc[[#This Row],[Obj]],13,10),"")</f>
        <v/>
      </c>
      <c r="I10411" s="156"/>
      <c r="J10411" s="155" t="b">
        <f>Proc[[#This Row],[Requested]]=Proc[[#This Row],[CurrentParent]]</f>
        <v>1</v>
      </c>
      <c r="K10411" s="155" t="str">
        <f>IF(Proc[[#This Row],[Author]]="Marcela Urrego",VLOOKUP(LEFT(Proc[[#This Row],[Requested]],1),Table3[#All],2,0),VLOOKUP(Proc[[#This Row],[Author]],Table4[],2,0))</f>
        <v>HC</v>
      </c>
      <c r="L10411" s="155" t="s">
        <v>7801</v>
      </c>
      <c r="M10411" s="140">
        <v>46106</v>
      </c>
      <c r="N10411" s="140"/>
      <c r="O10411" s="140"/>
      <c r="P10411" s="140" t="str">
        <f ca="1">IF(Proc[[#This Row],[DaysAgeing]]&gt;5,"yep","on track")</f>
        <v>yep</v>
      </c>
      <c r="Q10411" s="2">
        <f ca="1">IF(Proc[[#This Row],[DateClosed]]="",ABS(NETWORKDAYS(Proc[[#This Row],[DateOpened]],TODAY()))-1,ABS(NETWORKDAYS(Proc[[#This Row],[DateOpened]],Proc[[#This Row],[DateClosed]]))-1)</f>
        <v>7</v>
      </c>
      <c r="R10411" s="140" t="s">
        <v>476</v>
      </c>
      <c r="S10411" s="155"/>
      <c r="T10411" s="155"/>
    </row>
    <row r="10412" spans="1:20" hidden="1">
      <c r="A10412" s="156" t="s">
        <v>11874</v>
      </c>
      <c r="B10412" s="155" t="str">
        <f>IFERROR(VLOOKUP(Proc[[#This Row],[App]],Table2[],3,0),"open")</f>
        <v>ok</v>
      </c>
      <c r="C10412" s="156" t="s">
        <v>369</v>
      </c>
      <c r="D10412" t="s">
        <v>12675</v>
      </c>
      <c r="E10412" t="s">
        <v>11699</v>
      </c>
      <c r="F10412" s="155" t="s">
        <v>11699</v>
      </c>
      <c r="G10412" s="156" t="s">
        <v>400</v>
      </c>
      <c r="H10412" s="155" t="str">
        <f>IF(Proc[[#This Row],[type]]="LFF (MDG-F)",MID(Proc[[#This Row],[Obj]],13,10),"")</f>
        <v/>
      </c>
      <c r="I10412" s="156"/>
      <c r="J10412" s="155" t="b">
        <f>Proc[[#This Row],[Requested]]=Proc[[#This Row],[CurrentParent]]</f>
        <v>1</v>
      </c>
      <c r="K10412" s="155" t="str">
        <f>IF(Proc[[#This Row],[Author]]="Marcela Urrego",VLOOKUP(LEFT(Proc[[#This Row],[Requested]],1),Table3[#All],2,0),VLOOKUP(Proc[[#This Row],[Author]],Table4[],2,0))</f>
        <v>HC</v>
      </c>
      <c r="L10412" s="155" t="s">
        <v>7801</v>
      </c>
      <c r="M10412" s="140">
        <v>46106</v>
      </c>
      <c r="N10412" s="140"/>
      <c r="O10412" s="140"/>
      <c r="P10412" s="140" t="str">
        <f ca="1">IF(Proc[[#This Row],[DaysAgeing]]&gt;5,"yep","on track")</f>
        <v>yep</v>
      </c>
      <c r="Q10412" s="2">
        <f ca="1">IF(Proc[[#This Row],[DateClosed]]="",ABS(NETWORKDAYS(Proc[[#This Row],[DateOpened]],TODAY()))-1,ABS(NETWORKDAYS(Proc[[#This Row],[DateOpened]],Proc[[#This Row],[DateClosed]]))-1)</f>
        <v>7</v>
      </c>
      <c r="R10412" s="140" t="s">
        <v>476</v>
      </c>
      <c r="S10412" s="155"/>
      <c r="T10412" s="155"/>
    </row>
    <row r="10413" spans="1:20" hidden="1">
      <c r="A10413" s="156" t="s">
        <v>11874</v>
      </c>
      <c r="B10413" s="155" t="str">
        <f>IFERROR(VLOOKUP(Proc[[#This Row],[App]],Table2[],3,0),"open")</f>
        <v>ok</v>
      </c>
      <c r="C10413" s="156" t="s">
        <v>369</v>
      </c>
      <c r="D10413" t="s">
        <v>12676</v>
      </c>
      <c r="E10413" t="s">
        <v>11699</v>
      </c>
      <c r="F10413" s="155" t="s">
        <v>11699</v>
      </c>
      <c r="G10413" s="156" t="s">
        <v>400</v>
      </c>
      <c r="H10413" s="155" t="str">
        <f>IF(Proc[[#This Row],[type]]="LFF (MDG-F)",MID(Proc[[#This Row],[Obj]],13,10),"")</f>
        <v/>
      </c>
      <c r="I10413" s="156"/>
      <c r="J10413" s="155" t="b">
        <f>Proc[[#This Row],[Requested]]=Proc[[#This Row],[CurrentParent]]</f>
        <v>1</v>
      </c>
      <c r="K10413" s="155" t="str">
        <f>IF(Proc[[#This Row],[Author]]="Marcela Urrego",VLOOKUP(LEFT(Proc[[#This Row],[Requested]],1),Table3[#All],2,0),VLOOKUP(Proc[[#This Row],[Author]],Table4[],2,0))</f>
        <v>HC</v>
      </c>
      <c r="L10413" s="155" t="s">
        <v>7801</v>
      </c>
      <c r="M10413" s="140">
        <v>46106</v>
      </c>
      <c r="N10413" s="140"/>
      <c r="O10413" s="140"/>
      <c r="P10413" s="140" t="str">
        <f ca="1">IF(Proc[[#This Row],[DaysAgeing]]&gt;5,"yep","on track")</f>
        <v>yep</v>
      </c>
      <c r="Q10413" s="2">
        <f ca="1">IF(Proc[[#This Row],[DateClosed]]="",ABS(NETWORKDAYS(Proc[[#This Row],[DateOpened]],TODAY()))-1,ABS(NETWORKDAYS(Proc[[#This Row],[DateOpened]],Proc[[#This Row],[DateClosed]]))-1)</f>
        <v>7</v>
      </c>
      <c r="R10413" s="140" t="s">
        <v>476</v>
      </c>
      <c r="S10413" s="155"/>
      <c r="T10413" s="155"/>
    </row>
    <row r="10414" spans="1:20" hidden="1">
      <c r="A10414" s="156" t="s">
        <v>11874</v>
      </c>
      <c r="B10414" s="155" t="str">
        <f>IFERROR(VLOOKUP(Proc[[#This Row],[App]],Table2[],3,0),"open")</f>
        <v>ok</v>
      </c>
      <c r="C10414" s="156" t="s">
        <v>369</v>
      </c>
      <c r="D10414" t="s">
        <v>12677</v>
      </c>
      <c r="E10414" t="s">
        <v>11699</v>
      </c>
      <c r="F10414" s="155" t="s">
        <v>11699</v>
      </c>
      <c r="G10414" s="156" t="s">
        <v>400</v>
      </c>
      <c r="H10414" s="155" t="str">
        <f>IF(Proc[[#This Row],[type]]="LFF (MDG-F)",MID(Proc[[#This Row],[Obj]],13,10),"")</f>
        <v/>
      </c>
      <c r="I10414" s="156"/>
      <c r="J10414" s="155" t="b">
        <f>Proc[[#This Row],[Requested]]=Proc[[#This Row],[CurrentParent]]</f>
        <v>1</v>
      </c>
      <c r="K10414" s="155" t="str">
        <f>IF(Proc[[#This Row],[Author]]="Marcela Urrego",VLOOKUP(LEFT(Proc[[#This Row],[Requested]],1),Table3[#All],2,0),VLOOKUP(Proc[[#This Row],[Author]],Table4[],2,0))</f>
        <v>HC</v>
      </c>
      <c r="L10414" s="155" t="s">
        <v>7801</v>
      </c>
      <c r="M10414" s="140">
        <v>46106</v>
      </c>
      <c r="N10414" s="140"/>
      <c r="O10414" s="140"/>
      <c r="P10414" s="140" t="str">
        <f ca="1">IF(Proc[[#This Row],[DaysAgeing]]&gt;5,"yep","on track")</f>
        <v>yep</v>
      </c>
      <c r="Q10414" s="2">
        <f ca="1">IF(Proc[[#This Row],[DateClosed]]="",ABS(NETWORKDAYS(Proc[[#This Row],[DateOpened]],TODAY()))-1,ABS(NETWORKDAYS(Proc[[#This Row],[DateOpened]],Proc[[#This Row],[DateClosed]]))-1)</f>
        <v>7</v>
      </c>
      <c r="R10414" s="140" t="s">
        <v>476</v>
      </c>
      <c r="S10414" s="155"/>
      <c r="T10414" s="155"/>
    </row>
    <row r="10415" spans="1:20" hidden="1">
      <c r="A10415" s="156" t="s">
        <v>11874</v>
      </c>
      <c r="B10415" s="155" t="str">
        <f>IFERROR(VLOOKUP(Proc[[#This Row],[App]],Table2[],3,0),"open")</f>
        <v>ok</v>
      </c>
      <c r="C10415" s="156" t="s">
        <v>369</v>
      </c>
      <c r="D10415" t="s">
        <v>12678</v>
      </c>
      <c r="E10415" t="s">
        <v>11699</v>
      </c>
      <c r="F10415" s="155" t="s">
        <v>11699</v>
      </c>
      <c r="G10415" s="156" t="s">
        <v>400</v>
      </c>
      <c r="H10415" s="155" t="str">
        <f>IF(Proc[[#This Row],[type]]="LFF (MDG-F)",MID(Proc[[#This Row],[Obj]],13,10),"")</f>
        <v/>
      </c>
      <c r="I10415" s="156"/>
      <c r="J10415" s="155" t="b">
        <f>Proc[[#This Row],[Requested]]=Proc[[#This Row],[CurrentParent]]</f>
        <v>1</v>
      </c>
      <c r="K10415" s="155" t="str">
        <f>IF(Proc[[#This Row],[Author]]="Marcela Urrego",VLOOKUP(LEFT(Proc[[#This Row],[Requested]],1),Table3[#All],2,0),VLOOKUP(Proc[[#This Row],[Author]],Table4[],2,0))</f>
        <v>HC</v>
      </c>
      <c r="L10415" s="155" t="s">
        <v>7801</v>
      </c>
      <c r="M10415" s="140">
        <v>46106</v>
      </c>
      <c r="N10415" s="140"/>
      <c r="O10415" s="140"/>
      <c r="P10415" s="140" t="str">
        <f ca="1">IF(Proc[[#This Row],[DaysAgeing]]&gt;5,"yep","on track")</f>
        <v>yep</v>
      </c>
      <c r="Q10415" s="2">
        <f ca="1">IF(Proc[[#This Row],[DateClosed]]="",ABS(NETWORKDAYS(Proc[[#This Row],[DateOpened]],TODAY()))-1,ABS(NETWORKDAYS(Proc[[#This Row],[DateOpened]],Proc[[#This Row],[DateClosed]]))-1)</f>
        <v>7</v>
      </c>
      <c r="R10415" s="140" t="s">
        <v>476</v>
      </c>
      <c r="S10415" s="155"/>
      <c r="T10415" s="155"/>
    </row>
    <row r="10416" spans="1:20" hidden="1">
      <c r="A10416" s="156" t="s">
        <v>11874</v>
      </c>
      <c r="B10416" s="155" t="str">
        <f>IFERROR(VLOOKUP(Proc[[#This Row],[App]],Table2[],3,0),"open")</f>
        <v>ok</v>
      </c>
      <c r="C10416" s="156" t="s">
        <v>369</v>
      </c>
      <c r="D10416" t="s">
        <v>12679</v>
      </c>
      <c r="E10416" t="s">
        <v>11699</v>
      </c>
      <c r="F10416" s="155" t="s">
        <v>11699</v>
      </c>
      <c r="G10416" s="156" t="s">
        <v>400</v>
      </c>
      <c r="H10416" s="155" t="str">
        <f>IF(Proc[[#This Row],[type]]="LFF (MDG-F)",MID(Proc[[#This Row],[Obj]],13,10),"")</f>
        <v/>
      </c>
      <c r="I10416" s="156"/>
      <c r="J10416" s="155" t="b">
        <f>Proc[[#This Row],[Requested]]=Proc[[#This Row],[CurrentParent]]</f>
        <v>1</v>
      </c>
      <c r="K10416" s="155" t="str">
        <f>IF(Proc[[#This Row],[Author]]="Marcela Urrego",VLOOKUP(LEFT(Proc[[#This Row],[Requested]],1),Table3[#All],2,0),VLOOKUP(Proc[[#This Row],[Author]],Table4[],2,0))</f>
        <v>HC</v>
      </c>
      <c r="L10416" s="155" t="s">
        <v>7801</v>
      </c>
      <c r="M10416" s="140">
        <v>46106</v>
      </c>
      <c r="N10416" s="140"/>
      <c r="O10416" s="140"/>
      <c r="P10416" s="140" t="str">
        <f ca="1">IF(Proc[[#This Row],[DaysAgeing]]&gt;5,"yep","on track")</f>
        <v>yep</v>
      </c>
      <c r="Q10416" s="2">
        <f ca="1">IF(Proc[[#This Row],[DateClosed]]="",ABS(NETWORKDAYS(Proc[[#This Row],[DateOpened]],TODAY()))-1,ABS(NETWORKDAYS(Proc[[#This Row],[DateOpened]],Proc[[#This Row],[DateClosed]]))-1)</f>
        <v>7</v>
      </c>
      <c r="R10416" s="140" t="s">
        <v>476</v>
      </c>
      <c r="S10416" s="155"/>
      <c r="T10416" s="155"/>
    </row>
    <row r="10417" spans="1:20" hidden="1">
      <c r="A10417" s="156" t="s">
        <v>11874</v>
      </c>
      <c r="B10417" s="155" t="str">
        <f>IFERROR(VLOOKUP(Proc[[#This Row],[App]],Table2[],3,0),"open")</f>
        <v>ok</v>
      </c>
      <c r="C10417" s="156" t="s">
        <v>369</v>
      </c>
      <c r="D10417" t="s">
        <v>12680</v>
      </c>
      <c r="E10417" t="s">
        <v>11699</v>
      </c>
      <c r="F10417" s="155" t="s">
        <v>11699</v>
      </c>
      <c r="G10417" s="156" t="s">
        <v>400</v>
      </c>
      <c r="H10417" s="155" t="str">
        <f>IF(Proc[[#This Row],[type]]="LFF (MDG-F)",MID(Proc[[#This Row],[Obj]],13,10),"")</f>
        <v/>
      </c>
      <c r="I10417" s="156"/>
      <c r="J10417" s="155" t="b">
        <f>Proc[[#This Row],[Requested]]=Proc[[#This Row],[CurrentParent]]</f>
        <v>1</v>
      </c>
      <c r="K10417" s="155" t="str">
        <f>IF(Proc[[#This Row],[Author]]="Marcela Urrego",VLOOKUP(LEFT(Proc[[#This Row],[Requested]],1),Table3[#All],2,0),VLOOKUP(Proc[[#This Row],[Author]],Table4[],2,0))</f>
        <v>HC</v>
      </c>
      <c r="L10417" s="155" t="s">
        <v>7801</v>
      </c>
      <c r="M10417" s="140">
        <v>46106</v>
      </c>
      <c r="N10417" s="140"/>
      <c r="O10417" s="140"/>
      <c r="P10417" s="140" t="str">
        <f ca="1">IF(Proc[[#This Row],[DaysAgeing]]&gt;5,"yep","on track")</f>
        <v>yep</v>
      </c>
      <c r="Q10417" s="2">
        <f ca="1">IF(Proc[[#This Row],[DateClosed]]="",ABS(NETWORKDAYS(Proc[[#This Row],[DateOpened]],TODAY()))-1,ABS(NETWORKDAYS(Proc[[#This Row],[DateOpened]],Proc[[#This Row],[DateClosed]]))-1)</f>
        <v>7</v>
      </c>
      <c r="R10417" s="140" t="s">
        <v>476</v>
      </c>
      <c r="S10417" s="155"/>
      <c r="T10417" s="155"/>
    </row>
    <row r="10418" spans="1:20" hidden="1">
      <c r="A10418" s="156" t="s">
        <v>11874</v>
      </c>
      <c r="B10418" s="155" t="str">
        <f>IFERROR(VLOOKUP(Proc[[#This Row],[App]],Table2[],3,0),"open")</f>
        <v>ok</v>
      </c>
      <c r="C10418" s="156" t="s">
        <v>369</v>
      </c>
      <c r="D10418" t="s">
        <v>12681</v>
      </c>
      <c r="E10418" t="s">
        <v>11699</v>
      </c>
      <c r="F10418" s="155" t="s">
        <v>11699</v>
      </c>
      <c r="G10418" s="156" t="s">
        <v>400</v>
      </c>
      <c r="H10418" s="155" t="str">
        <f>IF(Proc[[#This Row],[type]]="LFF (MDG-F)",MID(Proc[[#This Row],[Obj]],13,10),"")</f>
        <v/>
      </c>
      <c r="I10418" s="156"/>
      <c r="J10418" s="155" t="b">
        <f>Proc[[#This Row],[Requested]]=Proc[[#This Row],[CurrentParent]]</f>
        <v>1</v>
      </c>
      <c r="K10418" s="155" t="str">
        <f>IF(Proc[[#This Row],[Author]]="Marcela Urrego",VLOOKUP(LEFT(Proc[[#This Row],[Requested]],1),Table3[#All],2,0),VLOOKUP(Proc[[#This Row],[Author]],Table4[],2,0))</f>
        <v>HC</v>
      </c>
      <c r="L10418" s="155" t="s">
        <v>7801</v>
      </c>
      <c r="M10418" s="140">
        <v>46106</v>
      </c>
      <c r="N10418" s="140"/>
      <c r="O10418" s="140"/>
      <c r="P10418" s="140" t="str">
        <f ca="1">IF(Proc[[#This Row],[DaysAgeing]]&gt;5,"yep","on track")</f>
        <v>yep</v>
      </c>
      <c r="Q10418" s="2">
        <f ca="1">IF(Proc[[#This Row],[DateClosed]]="",ABS(NETWORKDAYS(Proc[[#This Row],[DateOpened]],TODAY()))-1,ABS(NETWORKDAYS(Proc[[#This Row],[DateOpened]],Proc[[#This Row],[DateClosed]]))-1)</f>
        <v>7</v>
      </c>
      <c r="R10418" s="140" t="s">
        <v>476</v>
      </c>
      <c r="S10418" s="155"/>
      <c r="T10418" s="155"/>
    </row>
    <row r="10419" spans="1:20" hidden="1">
      <c r="A10419" s="156" t="s">
        <v>11874</v>
      </c>
      <c r="B10419" s="155" t="str">
        <f>IFERROR(VLOOKUP(Proc[[#This Row],[App]],Table2[],3,0),"open")</f>
        <v>ok</v>
      </c>
      <c r="C10419" s="156" t="s">
        <v>369</v>
      </c>
      <c r="D10419" t="s">
        <v>12682</v>
      </c>
      <c r="E10419" t="s">
        <v>11699</v>
      </c>
      <c r="F10419" s="155" t="s">
        <v>11699</v>
      </c>
      <c r="G10419" s="156" t="s">
        <v>400</v>
      </c>
      <c r="H10419" s="155" t="str">
        <f>IF(Proc[[#This Row],[type]]="LFF (MDG-F)",MID(Proc[[#This Row],[Obj]],13,10),"")</f>
        <v/>
      </c>
      <c r="I10419" s="156"/>
      <c r="J10419" s="155" t="b">
        <f>Proc[[#This Row],[Requested]]=Proc[[#This Row],[CurrentParent]]</f>
        <v>1</v>
      </c>
      <c r="K10419" s="155" t="str">
        <f>IF(Proc[[#This Row],[Author]]="Marcela Urrego",VLOOKUP(LEFT(Proc[[#This Row],[Requested]],1),Table3[#All],2,0),VLOOKUP(Proc[[#This Row],[Author]],Table4[],2,0))</f>
        <v>HC</v>
      </c>
      <c r="L10419" s="155" t="s">
        <v>7801</v>
      </c>
      <c r="M10419" s="140">
        <v>46106</v>
      </c>
      <c r="N10419" s="140"/>
      <c r="O10419" s="140"/>
      <c r="P10419" s="140" t="str">
        <f ca="1">IF(Proc[[#This Row],[DaysAgeing]]&gt;5,"yep","on track")</f>
        <v>yep</v>
      </c>
      <c r="Q10419" s="2">
        <f ca="1">IF(Proc[[#This Row],[DateClosed]]="",ABS(NETWORKDAYS(Proc[[#This Row],[DateOpened]],TODAY()))-1,ABS(NETWORKDAYS(Proc[[#This Row],[DateOpened]],Proc[[#This Row],[DateClosed]]))-1)</f>
        <v>7</v>
      </c>
      <c r="R10419" s="140" t="s">
        <v>476</v>
      </c>
      <c r="S10419" s="155"/>
      <c r="T10419" s="155"/>
    </row>
    <row r="10420" spans="1:20" hidden="1">
      <c r="A10420" s="156" t="s">
        <v>11874</v>
      </c>
      <c r="B10420" s="155" t="str">
        <f>IFERROR(VLOOKUP(Proc[[#This Row],[App]],Table2[],3,0),"open")</f>
        <v>ok</v>
      </c>
      <c r="C10420" s="156" t="s">
        <v>369</v>
      </c>
      <c r="D10420" t="s">
        <v>12683</v>
      </c>
      <c r="E10420" t="s">
        <v>11699</v>
      </c>
      <c r="F10420" s="155" t="s">
        <v>11699</v>
      </c>
      <c r="G10420" s="156" t="s">
        <v>400</v>
      </c>
      <c r="H10420" s="155" t="str">
        <f>IF(Proc[[#This Row],[type]]="LFF (MDG-F)",MID(Proc[[#This Row],[Obj]],13,10),"")</f>
        <v/>
      </c>
      <c r="I10420" s="156"/>
      <c r="J10420" s="155" t="b">
        <f>Proc[[#This Row],[Requested]]=Proc[[#This Row],[CurrentParent]]</f>
        <v>1</v>
      </c>
      <c r="K10420" s="155" t="str">
        <f>IF(Proc[[#This Row],[Author]]="Marcela Urrego",VLOOKUP(LEFT(Proc[[#This Row],[Requested]],1),Table3[#All],2,0),VLOOKUP(Proc[[#This Row],[Author]],Table4[],2,0))</f>
        <v>HC</v>
      </c>
      <c r="L10420" s="155" t="s">
        <v>7801</v>
      </c>
      <c r="M10420" s="140">
        <v>46106</v>
      </c>
      <c r="N10420" s="140"/>
      <c r="O10420" s="140"/>
      <c r="P10420" s="140" t="str">
        <f ca="1">IF(Proc[[#This Row],[DaysAgeing]]&gt;5,"yep","on track")</f>
        <v>yep</v>
      </c>
      <c r="Q10420" s="2">
        <f ca="1">IF(Proc[[#This Row],[DateClosed]]="",ABS(NETWORKDAYS(Proc[[#This Row],[DateOpened]],TODAY()))-1,ABS(NETWORKDAYS(Proc[[#This Row],[DateOpened]],Proc[[#This Row],[DateClosed]]))-1)</f>
        <v>7</v>
      </c>
      <c r="R10420" s="140" t="s">
        <v>476</v>
      </c>
      <c r="S10420" s="155"/>
      <c r="T10420" s="155"/>
    </row>
    <row r="10421" spans="1:20" hidden="1">
      <c r="A10421" s="156" t="s">
        <v>11874</v>
      </c>
      <c r="B10421" s="155" t="str">
        <f>IFERROR(VLOOKUP(Proc[[#This Row],[App]],Table2[],3,0),"open")</f>
        <v>ok</v>
      </c>
      <c r="C10421" s="156" t="s">
        <v>369</v>
      </c>
      <c r="D10421" t="s">
        <v>12684</v>
      </c>
      <c r="E10421" t="s">
        <v>11699</v>
      </c>
      <c r="F10421" s="155" t="s">
        <v>11699</v>
      </c>
      <c r="G10421" s="156" t="s">
        <v>400</v>
      </c>
      <c r="H10421" s="155" t="str">
        <f>IF(Proc[[#This Row],[type]]="LFF (MDG-F)",MID(Proc[[#This Row],[Obj]],13,10),"")</f>
        <v/>
      </c>
      <c r="I10421" s="156"/>
      <c r="J10421" s="155" t="b">
        <f>Proc[[#This Row],[Requested]]=Proc[[#This Row],[CurrentParent]]</f>
        <v>1</v>
      </c>
      <c r="K10421" s="155" t="str">
        <f>IF(Proc[[#This Row],[Author]]="Marcela Urrego",VLOOKUP(LEFT(Proc[[#This Row],[Requested]],1),Table3[#All],2,0),VLOOKUP(Proc[[#This Row],[Author]],Table4[],2,0))</f>
        <v>HC</v>
      </c>
      <c r="L10421" s="155" t="s">
        <v>7801</v>
      </c>
      <c r="M10421" s="140">
        <v>46106</v>
      </c>
      <c r="N10421" s="140"/>
      <c r="O10421" s="140"/>
      <c r="P10421" s="140" t="str">
        <f ca="1">IF(Proc[[#This Row],[DaysAgeing]]&gt;5,"yep","on track")</f>
        <v>yep</v>
      </c>
      <c r="Q10421" s="2">
        <f ca="1">IF(Proc[[#This Row],[DateClosed]]="",ABS(NETWORKDAYS(Proc[[#This Row],[DateOpened]],TODAY()))-1,ABS(NETWORKDAYS(Proc[[#This Row],[DateOpened]],Proc[[#This Row],[DateClosed]]))-1)</f>
        <v>7</v>
      </c>
      <c r="R10421" s="140" t="s">
        <v>476</v>
      </c>
      <c r="S10421" s="155"/>
      <c r="T10421" s="155"/>
    </row>
    <row r="10422" spans="1:20" hidden="1">
      <c r="A10422" s="156" t="s">
        <v>11874</v>
      </c>
      <c r="B10422" s="155" t="str">
        <f>IFERROR(VLOOKUP(Proc[[#This Row],[App]],Table2[],3,0),"open")</f>
        <v>ok</v>
      </c>
      <c r="C10422" s="156" t="s">
        <v>369</v>
      </c>
      <c r="D10422" t="s">
        <v>12685</v>
      </c>
      <c r="E10422" t="s">
        <v>11699</v>
      </c>
      <c r="F10422" s="155" t="s">
        <v>11699</v>
      </c>
      <c r="G10422" s="156" t="s">
        <v>400</v>
      </c>
      <c r="H10422" s="155" t="str">
        <f>IF(Proc[[#This Row],[type]]="LFF (MDG-F)",MID(Proc[[#This Row],[Obj]],13,10),"")</f>
        <v/>
      </c>
      <c r="I10422" s="156"/>
      <c r="J10422" s="155" t="b">
        <f>Proc[[#This Row],[Requested]]=Proc[[#This Row],[CurrentParent]]</f>
        <v>1</v>
      </c>
      <c r="K10422" s="155" t="str">
        <f>IF(Proc[[#This Row],[Author]]="Marcela Urrego",VLOOKUP(LEFT(Proc[[#This Row],[Requested]],1),Table3[#All],2,0),VLOOKUP(Proc[[#This Row],[Author]],Table4[],2,0))</f>
        <v>HC</v>
      </c>
      <c r="L10422" s="155" t="s">
        <v>7801</v>
      </c>
      <c r="M10422" s="140">
        <v>46106</v>
      </c>
      <c r="N10422" s="140"/>
      <c r="O10422" s="140"/>
      <c r="P10422" s="140" t="str">
        <f ca="1">IF(Proc[[#This Row],[DaysAgeing]]&gt;5,"yep","on track")</f>
        <v>yep</v>
      </c>
      <c r="Q10422" s="2">
        <f ca="1">IF(Proc[[#This Row],[DateClosed]]="",ABS(NETWORKDAYS(Proc[[#This Row],[DateOpened]],TODAY()))-1,ABS(NETWORKDAYS(Proc[[#This Row],[DateOpened]],Proc[[#This Row],[DateClosed]]))-1)</f>
        <v>7</v>
      </c>
      <c r="R10422" s="140" t="s">
        <v>476</v>
      </c>
      <c r="S10422" s="155"/>
      <c r="T10422" s="155"/>
    </row>
    <row r="10423" spans="1:20" hidden="1">
      <c r="A10423" s="156" t="s">
        <v>11874</v>
      </c>
      <c r="B10423" s="155" t="str">
        <f>IFERROR(VLOOKUP(Proc[[#This Row],[App]],Table2[],3,0),"open")</f>
        <v>ok</v>
      </c>
      <c r="C10423" s="156" t="s">
        <v>369</v>
      </c>
      <c r="D10423" t="s">
        <v>12686</v>
      </c>
      <c r="E10423" t="s">
        <v>11699</v>
      </c>
      <c r="F10423" s="155" t="s">
        <v>11699</v>
      </c>
      <c r="G10423" s="156" t="s">
        <v>400</v>
      </c>
      <c r="H10423" s="155" t="str">
        <f>IF(Proc[[#This Row],[type]]="LFF (MDG-F)",MID(Proc[[#This Row],[Obj]],13,10),"")</f>
        <v/>
      </c>
      <c r="I10423" s="156"/>
      <c r="J10423" s="155" t="b">
        <f>Proc[[#This Row],[Requested]]=Proc[[#This Row],[CurrentParent]]</f>
        <v>1</v>
      </c>
      <c r="K10423" s="155" t="str">
        <f>IF(Proc[[#This Row],[Author]]="Marcela Urrego",VLOOKUP(LEFT(Proc[[#This Row],[Requested]],1),Table3[#All],2,0),VLOOKUP(Proc[[#This Row],[Author]],Table4[],2,0))</f>
        <v>HC</v>
      </c>
      <c r="L10423" s="155" t="s">
        <v>7801</v>
      </c>
      <c r="M10423" s="140">
        <v>46106</v>
      </c>
      <c r="N10423" s="140"/>
      <c r="O10423" s="140"/>
      <c r="P10423" s="140" t="str">
        <f ca="1">IF(Proc[[#This Row],[DaysAgeing]]&gt;5,"yep","on track")</f>
        <v>yep</v>
      </c>
      <c r="Q10423" s="2">
        <f ca="1">IF(Proc[[#This Row],[DateClosed]]="",ABS(NETWORKDAYS(Proc[[#This Row],[DateOpened]],TODAY()))-1,ABS(NETWORKDAYS(Proc[[#This Row],[DateOpened]],Proc[[#This Row],[DateClosed]]))-1)</f>
        <v>7</v>
      </c>
      <c r="R10423" s="140" t="s">
        <v>476</v>
      </c>
      <c r="S10423" s="155"/>
      <c r="T10423" s="155"/>
    </row>
    <row r="10424" spans="1:20" hidden="1">
      <c r="A10424" s="156" t="s">
        <v>11874</v>
      </c>
      <c r="B10424" s="155" t="str">
        <f>IFERROR(VLOOKUP(Proc[[#This Row],[App]],Table2[],3,0),"open")</f>
        <v>ok</v>
      </c>
      <c r="C10424" s="156" t="s">
        <v>369</v>
      </c>
      <c r="D10424" t="s">
        <v>12687</v>
      </c>
      <c r="E10424" t="s">
        <v>11699</v>
      </c>
      <c r="F10424" s="155" t="s">
        <v>11699</v>
      </c>
      <c r="G10424" s="156" t="s">
        <v>400</v>
      </c>
      <c r="H10424" s="155" t="str">
        <f>IF(Proc[[#This Row],[type]]="LFF (MDG-F)",MID(Proc[[#This Row],[Obj]],13,10),"")</f>
        <v/>
      </c>
      <c r="I10424" s="156"/>
      <c r="J10424" s="155" t="b">
        <f>Proc[[#This Row],[Requested]]=Proc[[#This Row],[CurrentParent]]</f>
        <v>1</v>
      </c>
      <c r="K10424" s="155" t="str">
        <f>IF(Proc[[#This Row],[Author]]="Marcela Urrego",VLOOKUP(LEFT(Proc[[#This Row],[Requested]],1),Table3[#All],2,0),VLOOKUP(Proc[[#This Row],[Author]],Table4[],2,0))</f>
        <v>HC</v>
      </c>
      <c r="L10424" s="155" t="s">
        <v>7801</v>
      </c>
      <c r="M10424" s="140">
        <v>46106</v>
      </c>
      <c r="N10424" s="140"/>
      <c r="O10424" s="140"/>
      <c r="P10424" s="140" t="str">
        <f ca="1">IF(Proc[[#This Row],[DaysAgeing]]&gt;5,"yep","on track")</f>
        <v>yep</v>
      </c>
      <c r="Q10424" s="2">
        <f ca="1">IF(Proc[[#This Row],[DateClosed]]="",ABS(NETWORKDAYS(Proc[[#This Row],[DateOpened]],TODAY()))-1,ABS(NETWORKDAYS(Proc[[#This Row],[DateOpened]],Proc[[#This Row],[DateClosed]]))-1)</f>
        <v>7</v>
      </c>
      <c r="R10424" s="140" t="s">
        <v>476</v>
      </c>
      <c r="S10424" s="155"/>
      <c r="T10424" s="155"/>
    </row>
    <row r="10425" spans="1:20" hidden="1">
      <c r="A10425" s="156" t="s">
        <v>11874</v>
      </c>
      <c r="B10425" s="155" t="str">
        <f>IFERROR(VLOOKUP(Proc[[#This Row],[App]],Table2[],3,0),"open")</f>
        <v>ok</v>
      </c>
      <c r="C10425" s="156" t="s">
        <v>369</v>
      </c>
      <c r="D10425" t="s">
        <v>12688</v>
      </c>
      <c r="E10425" t="s">
        <v>11699</v>
      </c>
      <c r="F10425" s="155" t="s">
        <v>11699</v>
      </c>
      <c r="G10425" s="156" t="s">
        <v>400</v>
      </c>
      <c r="H10425" s="155" t="str">
        <f>IF(Proc[[#This Row],[type]]="LFF (MDG-F)",MID(Proc[[#This Row],[Obj]],13,10),"")</f>
        <v/>
      </c>
      <c r="I10425" s="156"/>
      <c r="J10425" s="155" t="b">
        <f>Proc[[#This Row],[Requested]]=Proc[[#This Row],[CurrentParent]]</f>
        <v>1</v>
      </c>
      <c r="K10425" s="155" t="str">
        <f>IF(Proc[[#This Row],[Author]]="Marcela Urrego",VLOOKUP(LEFT(Proc[[#This Row],[Requested]],1),Table3[#All],2,0),VLOOKUP(Proc[[#This Row],[Author]],Table4[],2,0))</f>
        <v>HC</v>
      </c>
      <c r="L10425" s="155" t="s">
        <v>7801</v>
      </c>
      <c r="M10425" s="140">
        <v>46106</v>
      </c>
      <c r="N10425" s="140"/>
      <c r="O10425" s="140"/>
      <c r="P10425" s="140" t="str">
        <f ca="1">IF(Proc[[#This Row],[DaysAgeing]]&gt;5,"yep","on track")</f>
        <v>yep</v>
      </c>
      <c r="Q10425" s="2">
        <f ca="1">IF(Proc[[#This Row],[DateClosed]]="",ABS(NETWORKDAYS(Proc[[#This Row],[DateOpened]],TODAY()))-1,ABS(NETWORKDAYS(Proc[[#This Row],[DateOpened]],Proc[[#This Row],[DateClosed]]))-1)</f>
        <v>7</v>
      </c>
      <c r="R10425" s="140" t="s">
        <v>476</v>
      </c>
      <c r="S10425" s="155"/>
      <c r="T10425" s="155"/>
    </row>
    <row r="10426" spans="1:20" hidden="1">
      <c r="A10426" s="156" t="s">
        <v>11874</v>
      </c>
      <c r="B10426" s="155" t="str">
        <f>IFERROR(VLOOKUP(Proc[[#This Row],[App]],Table2[],3,0),"open")</f>
        <v>ok</v>
      </c>
      <c r="C10426" s="156" t="s">
        <v>369</v>
      </c>
      <c r="D10426" t="s">
        <v>12689</v>
      </c>
      <c r="E10426" t="s">
        <v>11699</v>
      </c>
      <c r="F10426" s="155" t="s">
        <v>11699</v>
      </c>
      <c r="G10426" s="156" t="s">
        <v>400</v>
      </c>
      <c r="H10426" s="155" t="str">
        <f>IF(Proc[[#This Row],[type]]="LFF (MDG-F)",MID(Proc[[#This Row],[Obj]],13,10),"")</f>
        <v/>
      </c>
      <c r="I10426" s="156"/>
      <c r="J10426" s="155" t="b">
        <f>Proc[[#This Row],[Requested]]=Proc[[#This Row],[CurrentParent]]</f>
        <v>1</v>
      </c>
      <c r="K10426" s="155" t="str">
        <f>IF(Proc[[#This Row],[Author]]="Marcela Urrego",VLOOKUP(LEFT(Proc[[#This Row],[Requested]],1),Table3[#All],2,0),VLOOKUP(Proc[[#This Row],[Author]],Table4[],2,0))</f>
        <v>HC</v>
      </c>
      <c r="L10426" s="155" t="s">
        <v>7801</v>
      </c>
      <c r="M10426" s="140">
        <v>46106</v>
      </c>
      <c r="N10426" s="140"/>
      <c r="O10426" s="140"/>
      <c r="P10426" s="140" t="str">
        <f ca="1">IF(Proc[[#This Row],[DaysAgeing]]&gt;5,"yep","on track")</f>
        <v>yep</v>
      </c>
      <c r="Q10426" s="2">
        <f ca="1">IF(Proc[[#This Row],[DateClosed]]="",ABS(NETWORKDAYS(Proc[[#This Row],[DateOpened]],TODAY()))-1,ABS(NETWORKDAYS(Proc[[#This Row],[DateOpened]],Proc[[#This Row],[DateClosed]]))-1)</f>
        <v>7</v>
      </c>
      <c r="R10426" s="140" t="s">
        <v>476</v>
      </c>
      <c r="S10426" s="155"/>
      <c r="T10426" s="155"/>
    </row>
    <row r="10427" spans="1:20" hidden="1">
      <c r="A10427" s="156" t="s">
        <v>11874</v>
      </c>
      <c r="B10427" s="155" t="str">
        <f>IFERROR(VLOOKUP(Proc[[#This Row],[App]],Table2[],3,0),"open")</f>
        <v>ok</v>
      </c>
      <c r="C10427" s="156" t="s">
        <v>369</v>
      </c>
      <c r="D10427" t="s">
        <v>12690</v>
      </c>
      <c r="E10427" t="s">
        <v>11699</v>
      </c>
      <c r="F10427" s="155" t="s">
        <v>11699</v>
      </c>
      <c r="G10427" s="156" t="s">
        <v>400</v>
      </c>
      <c r="H10427" s="155" t="str">
        <f>IF(Proc[[#This Row],[type]]="LFF (MDG-F)",MID(Proc[[#This Row],[Obj]],13,10),"")</f>
        <v/>
      </c>
      <c r="I10427" s="156"/>
      <c r="J10427" s="155" t="b">
        <f>Proc[[#This Row],[Requested]]=Proc[[#This Row],[CurrentParent]]</f>
        <v>1</v>
      </c>
      <c r="K10427" s="155" t="str">
        <f>IF(Proc[[#This Row],[Author]]="Marcela Urrego",VLOOKUP(LEFT(Proc[[#This Row],[Requested]],1),Table3[#All],2,0),VLOOKUP(Proc[[#This Row],[Author]],Table4[],2,0))</f>
        <v>HC</v>
      </c>
      <c r="L10427" s="155" t="s">
        <v>7801</v>
      </c>
      <c r="M10427" s="140">
        <v>46106</v>
      </c>
      <c r="N10427" s="140"/>
      <c r="O10427" s="140"/>
      <c r="P10427" s="140" t="str">
        <f ca="1">IF(Proc[[#This Row],[DaysAgeing]]&gt;5,"yep","on track")</f>
        <v>yep</v>
      </c>
      <c r="Q10427" s="2">
        <f ca="1">IF(Proc[[#This Row],[DateClosed]]="",ABS(NETWORKDAYS(Proc[[#This Row],[DateOpened]],TODAY()))-1,ABS(NETWORKDAYS(Proc[[#This Row],[DateOpened]],Proc[[#This Row],[DateClosed]]))-1)</f>
        <v>7</v>
      </c>
      <c r="R10427" s="140" t="s">
        <v>476</v>
      </c>
      <c r="S10427" s="155"/>
      <c r="T10427" s="155"/>
    </row>
    <row r="10428" spans="1:20" hidden="1">
      <c r="A10428" s="156" t="s">
        <v>11874</v>
      </c>
      <c r="B10428" s="155" t="str">
        <f>IFERROR(VLOOKUP(Proc[[#This Row],[App]],Table2[],3,0),"open")</f>
        <v>ok</v>
      </c>
      <c r="C10428" s="156" t="s">
        <v>369</v>
      </c>
      <c r="D10428" t="s">
        <v>12691</v>
      </c>
      <c r="E10428" t="s">
        <v>11699</v>
      </c>
      <c r="F10428" s="155" t="s">
        <v>11699</v>
      </c>
      <c r="G10428" s="156" t="s">
        <v>400</v>
      </c>
      <c r="H10428" s="155" t="str">
        <f>IF(Proc[[#This Row],[type]]="LFF (MDG-F)",MID(Proc[[#This Row],[Obj]],13,10),"")</f>
        <v/>
      </c>
      <c r="I10428" s="156"/>
      <c r="J10428" s="155" t="b">
        <f>Proc[[#This Row],[Requested]]=Proc[[#This Row],[CurrentParent]]</f>
        <v>1</v>
      </c>
      <c r="K10428" s="155" t="str">
        <f>IF(Proc[[#This Row],[Author]]="Marcela Urrego",VLOOKUP(LEFT(Proc[[#This Row],[Requested]],1),Table3[#All],2,0),VLOOKUP(Proc[[#This Row],[Author]],Table4[],2,0))</f>
        <v>HC</v>
      </c>
      <c r="L10428" s="155" t="s">
        <v>7801</v>
      </c>
      <c r="M10428" s="140">
        <v>46106</v>
      </c>
      <c r="N10428" s="140"/>
      <c r="O10428" s="140"/>
      <c r="P10428" s="140" t="str">
        <f ca="1">IF(Proc[[#This Row],[DaysAgeing]]&gt;5,"yep","on track")</f>
        <v>yep</v>
      </c>
      <c r="Q10428" s="2">
        <f ca="1">IF(Proc[[#This Row],[DateClosed]]="",ABS(NETWORKDAYS(Proc[[#This Row],[DateOpened]],TODAY()))-1,ABS(NETWORKDAYS(Proc[[#This Row],[DateOpened]],Proc[[#This Row],[DateClosed]]))-1)</f>
        <v>7</v>
      </c>
      <c r="R10428" s="140" t="s">
        <v>476</v>
      </c>
      <c r="S10428" s="155"/>
      <c r="T10428" s="155"/>
    </row>
    <row r="10429" spans="1:20" hidden="1">
      <c r="A10429" s="156" t="s">
        <v>11874</v>
      </c>
      <c r="B10429" s="155" t="str">
        <f>IFERROR(VLOOKUP(Proc[[#This Row],[App]],Table2[],3,0),"open")</f>
        <v>ok</v>
      </c>
      <c r="C10429" s="156" t="s">
        <v>369</v>
      </c>
      <c r="D10429" t="s">
        <v>12692</v>
      </c>
      <c r="E10429" t="s">
        <v>11699</v>
      </c>
      <c r="F10429" s="155" t="s">
        <v>11699</v>
      </c>
      <c r="G10429" s="156" t="s">
        <v>400</v>
      </c>
      <c r="H10429" s="155" t="str">
        <f>IF(Proc[[#This Row],[type]]="LFF (MDG-F)",MID(Proc[[#This Row],[Obj]],13,10),"")</f>
        <v/>
      </c>
      <c r="I10429" s="156"/>
      <c r="J10429" s="155" t="b">
        <f>Proc[[#This Row],[Requested]]=Proc[[#This Row],[CurrentParent]]</f>
        <v>1</v>
      </c>
      <c r="K10429" s="155" t="str">
        <f>IF(Proc[[#This Row],[Author]]="Marcela Urrego",VLOOKUP(LEFT(Proc[[#This Row],[Requested]],1),Table3[#All],2,0),VLOOKUP(Proc[[#This Row],[Author]],Table4[],2,0))</f>
        <v>HC</v>
      </c>
      <c r="L10429" s="155" t="s">
        <v>7801</v>
      </c>
      <c r="M10429" s="140">
        <v>46106</v>
      </c>
      <c r="N10429" s="140"/>
      <c r="O10429" s="140"/>
      <c r="P10429" s="140" t="str">
        <f ca="1">IF(Proc[[#This Row],[DaysAgeing]]&gt;5,"yep","on track")</f>
        <v>yep</v>
      </c>
      <c r="Q10429" s="2">
        <f ca="1">IF(Proc[[#This Row],[DateClosed]]="",ABS(NETWORKDAYS(Proc[[#This Row],[DateOpened]],TODAY()))-1,ABS(NETWORKDAYS(Proc[[#This Row],[DateOpened]],Proc[[#This Row],[DateClosed]]))-1)</f>
        <v>7</v>
      </c>
      <c r="R10429" s="140" t="s">
        <v>476</v>
      </c>
      <c r="S10429" s="155"/>
      <c r="T10429" s="155"/>
    </row>
    <row r="10430" spans="1:20" hidden="1">
      <c r="A10430" s="156" t="s">
        <v>11874</v>
      </c>
      <c r="B10430" s="155" t="str">
        <f>IFERROR(VLOOKUP(Proc[[#This Row],[App]],Table2[],3,0),"open")</f>
        <v>ok</v>
      </c>
      <c r="C10430" s="156" t="s">
        <v>369</v>
      </c>
      <c r="D10430" t="s">
        <v>12693</v>
      </c>
      <c r="E10430" t="s">
        <v>11699</v>
      </c>
      <c r="F10430" s="155" t="s">
        <v>11699</v>
      </c>
      <c r="G10430" s="156" t="s">
        <v>400</v>
      </c>
      <c r="H10430" s="155" t="str">
        <f>IF(Proc[[#This Row],[type]]="LFF (MDG-F)",MID(Proc[[#This Row],[Obj]],13,10),"")</f>
        <v/>
      </c>
      <c r="I10430" s="156"/>
      <c r="J10430" s="155" t="b">
        <f>Proc[[#This Row],[Requested]]=Proc[[#This Row],[CurrentParent]]</f>
        <v>1</v>
      </c>
      <c r="K10430" s="155" t="str">
        <f>IF(Proc[[#This Row],[Author]]="Marcela Urrego",VLOOKUP(LEFT(Proc[[#This Row],[Requested]],1),Table3[#All],2,0),VLOOKUP(Proc[[#This Row],[Author]],Table4[],2,0))</f>
        <v>HC</v>
      </c>
      <c r="L10430" s="155" t="s">
        <v>7801</v>
      </c>
      <c r="M10430" s="140">
        <v>46106</v>
      </c>
      <c r="N10430" s="140"/>
      <c r="O10430" s="140"/>
      <c r="P10430" s="140" t="str">
        <f ca="1">IF(Proc[[#This Row],[DaysAgeing]]&gt;5,"yep","on track")</f>
        <v>yep</v>
      </c>
      <c r="Q10430" s="2">
        <f ca="1">IF(Proc[[#This Row],[DateClosed]]="",ABS(NETWORKDAYS(Proc[[#This Row],[DateOpened]],TODAY()))-1,ABS(NETWORKDAYS(Proc[[#This Row],[DateOpened]],Proc[[#This Row],[DateClosed]]))-1)</f>
        <v>7</v>
      </c>
      <c r="R10430" s="140" t="s">
        <v>476</v>
      </c>
      <c r="S10430" s="155"/>
      <c r="T10430" s="155"/>
    </row>
    <row r="10431" spans="1:20" hidden="1">
      <c r="A10431" s="156" t="s">
        <v>11874</v>
      </c>
      <c r="B10431" s="155" t="str">
        <f>IFERROR(VLOOKUP(Proc[[#This Row],[App]],Table2[],3,0),"open")</f>
        <v>ok</v>
      </c>
      <c r="C10431" s="156" t="s">
        <v>369</v>
      </c>
      <c r="D10431" t="s">
        <v>12694</v>
      </c>
      <c r="E10431" t="s">
        <v>11699</v>
      </c>
      <c r="F10431" s="155" t="s">
        <v>11699</v>
      </c>
      <c r="G10431" s="156" t="s">
        <v>400</v>
      </c>
      <c r="H10431" s="155" t="str">
        <f>IF(Proc[[#This Row],[type]]="LFF (MDG-F)",MID(Proc[[#This Row],[Obj]],13,10),"")</f>
        <v/>
      </c>
      <c r="I10431" s="156"/>
      <c r="J10431" s="155" t="b">
        <f>Proc[[#This Row],[Requested]]=Proc[[#This Row],[CurrentParent]]</f>
        <v>1</v>
      </c>
      <c r="K10431" s="155" t="str">
        <f>IF(Proc[[#This Row],[Author]]="Marcela Urrego",VLOOKUP(LEFT(Proc[[#This Row],[Requested]],1),Table3[#All],2,0),VLOOKUP(Proc[[#This Row],[Author]],Table4[],2,0))</f>
        <v>HC</v>
      </c>
      <c r="L10431" s="155" t="s">
        <v>7801</v>
      </c>
      <c r="M10431" s="140">
        <v>46106</v>
      </c>
      <c r="N10431" s="140"/>
      <c r="O10431" s="140"/>
      <c r="P10431" s="140" t="str">
        <f ca="1">IF(Proc[[#This Row],[DaysAgeing]]&gt;5,"yep","on track")</f>
        <v>yep</v>
      </c>
      <c r="Q10431" s="2">
        <f ca="1">IF(Proc[[#This Row],[DateClosed]]="",ABS(NETWORKDAYS(Proc[[#This Row],[DateOpened]],TODAY()))-1,ABS(NETWORKDAYS(Proc[[#This Row],[DateOpened]],Proc[[#This Row],[DateClosed]]))-1)</f>
        <v>7</v>
      </c>
      <c r="R10431" s="140" t="s">
        <v>476</v>
      </c>
      <c r="S10431" s="155"/>
      <c r="T10431" s="155"/>
    </row>
    <row r="10432" spans="1:20" hidden="1">
      <c r="A10432" s="156" t="s">
        <v>11874</v>
      </c>
      <c r="B10432" s="155" t="str">
        <f>IFERROR(VLOOKUP(Proc[[#This Row],[App]],Table2[],3,0),"open")</f>
        <v>ok</v>
      </c>
      <c r="C10432" s="156" t="s">
        <v>369</v>
      </c>
      <c r="D10432" t="s">
        <v>12695</v>
      </c>
      <c r="E10432" t="s">
        <v>11699</v>
      </c>
      <c r="F10432" s="155" t="s">
        <v>11699</v>
      </c>
      <c r="G10432" s="156" t="s">
        <v>400</v>
      </c>
      <c r="H10432" s="155" t="str">
        <f>IF(Proc[[#This Row],[type]]="LFF (MDG-F)",MID(Proc[[#This Row],[Obj]],13,10),"")</f>
        <v/>
      </c>
      <c r="I10432" s="156"/>
      <c r="J10432" s="155" t="b">
        <f>Proc[[#This Row],[Requested]]=Proc[[#This Row],[CurrentParent]]</f>
        <v>1</v>
      </c>
      <c r="K10432" s="155" t="str">
        <f>IF(Proc[[#This Row],[Author]]="Marcela Urrego",VLOOKUP(LEFT(Proc[[#This Row],[Requested]],1),Table3[#All],2,0),VLOOKUP(Proc[[#This Row],[Author]],Table4[],2,0))</f>
        <v>HC</v>
      </c>
      <c r="L10432" s="155" t="s">
        <v>7801</v>
      </c>
      <c r="M10432" s="140">
        <v>46106</v>
      </c>
      <c r="N10432" s="140"/>
      <c r="O10432" s="140"/>
      <c r="P10432" s="140" t="str">
        <f ca="1">IF(Proc[[#This Row],[DaysAgeing]]&gt;5,"yep","on track")</f>
        <v>yep</v>
      </c>
      <c r="Q10432" s="2">
        <f ca="1">IF(Proc[[#This Row],[DateClosed]]="",ABS(NETWORKDAYS(Proc[[#This Row],[DateOpened]],TODAY()))-1,ABS(NETWORKDAYS(Proc[[#This Row],[DateOpened]],Proc[[#This Row],[DateClosed]]))-1)</f>
        <v>7</v>
      </c>
      <c r="R10432" s="140" t="s">
        <v>476</v>
      </c>
      <c r="S10432" s="155"/>
      <c r="T10432" s="155"/>
    </row>
    <row r="10433" spans="1:20" hidden="1">
      <c r="A10433" s="156" t="s">
        <v>11874</v>
      </c>
      <c r="B10433" s="155" t="str">
        <f>IFERROR(VLOOKUP(Proc[[#This Row],[App]],Table2[],3,0),"open")</f>
        <v>ok</v>
      </c>
      <c r="C10433" s="156" t="s">
        <v>369</v>
      </c>
      <c r="D10433" t="s">
        <v>12696</v>
      </c>
      <c r="E10433" t="s">
        <v>11699</v>
      </c>
      <c r="F10433" s="155" t="s">
        <v>11699</v>
      </c>
      <c r="G10433" s="156" t="s">
        <v>400</v>
      </c>
      <c r="H10433" s="155" t="str">
        <f>IF(Proc[[#This Row],[type]]="LFF (MDG-F)",MID(Proc[[#This Row],[Obj]],13,10),"")</f>
        <v/>
      </c>
      <c r="I10433" s="156"/>
      <c r="J10433" s="155" t="b">
        <f>Proc[[#This Row],[Requested]]=Proc[[#This Row],[CurrentParent]]</f>
        <v>1</v>
      </c>
      <c r="K10433" s="155" t="str">
        <f>IF(Proc[[#This Row],[Author]]="Marcela Urrego",VLOOKUP(LEFT(Proc[[#This Row],[Requested]],1),Table3[#All],2,0),VLOOKUP(Proc[[#This Row],[Author]],Table4[],2,0))</f>
        <v>HC</v>
      </c>
      <c r="L10433" s="155" t="s">
        <v>7801</v>
      </c>
      <c r="M10433" s="140">
        <v>46106</v>
      </c>
      <c r="N10433" s="140"/>
      <c r="O10433" s="140"/>
      <c r="P10433" s="140" t="str">
        <f ca="1">IF(Proc[[#This Row],[DaysAgeing]]&gt;5,"yep","on track")</f>
        <v>yep</v>
      </c>
      <c r="Q10433" s="2">
        <f ca="1">IF(Proc[[#This Row],[DateClosed]]="",ABS(NETWORKDAYS(Proc[[#This Row],[DateOpened]],TODAY()))-1,ABS(NETWORKDAYS(Proc[[#This Row],[DateOpened]],Proc[[#This Row],[DateClosed]]))-1)</f>
        <v>7</v>
      </c>
      <c r="R10433" s="140" t="s">
        <v>476</v>
      </c>
      <c r="S10433" s="155"/>
      <c r="T10433" s="155"/>
    </row>
    <row r="10434" spans="1:20" hidden="1">
      <c r="A10434" s="156" t="s">
        <v>11874</v>
      </c>
      <c r="B10434" s="155" t="str">
        <f>IFERROR(VLOOKUP(Proc[[#This Row],[App]],Table2[],3,0),"open")</f>
        <v>ok</v>
      </c>
      <c r="C10434" s="156" t="s">
        <v>369</v>
      </c>
      <c r="D10434" t="s">
        <v>12697</v>
      </c>
      <c r="E10434" t="s">
        <v>11699</v>
      </c>
      <c r="F10434" s="155" t="s">
        <v>11699</v>
      </c>
      <c r="G10434" s="156" t="s">
        <v>400</v>
      </c>
      <c r="H10434" s="155" t="str">
        <f>IF(Proc[[#This Row],[type]]="LFF (MDG-F)",MID(Proc[[#This Row],[Obj]],13,10),"")</f>
        <v/>
      </c>
      <c r="I10434" s="156"/>
      <c r="J10434" s="155" t="b">
        <f>Proc[[#This Row],[Requested]]=Proc[[#This Row],[CurrentParent]]</f>
        <v>1</v>
      </c>
      <c r="K10434" s="155" t="str">
        <f>IF(Proc[[#This Row],[Author]]="Marcela Urrego",VLOOKUP(LEFT(Proc[[#This Row],[Requested]],1),Table3[#All],2,0),VLOOKUP(Proc[[#This Row],[Author]],Table4[],2,0))</f>
        <v>HC</v>
      </c>
      <c r="L10434" s="155" t="s">
        <v>7801</v>
      </c>
      <c r="M10434" s="140">
        <v>46106</v>
      </c>
      <c r="N10434" s="140"/>
      <c r="O10434" s="140"/>
      <c r="P10434" s="140" t="str">
        <f ca="1">IF(Proc[[#This Row],[DaysAgeing]]&gt;5,"yep","on track")</f>
        <v>yep</v>
      </c>
      <c r="Q10434" s="2">
        <f ca="1">IF(Proc[[#This Row],[DateClosed]]="",ABS(NETWORKDAYS(Proc[[#This Row],[DateOpened]],TODAY()))-1,ABS(NETWORKDAYS(Proc[[#This Row],[DateOpened]],Proc[[#This Row],[DateClosed]]))-1)</f>
        <v>7</v>
      </c>
      <c r="R10434" s="140" t="s">
        <v>476</v>
      </c>
      <c r="S10434" s="155"/>
      <c r="T10434" s="155"/>
    </row>
    <row r="10435" spans="1:20" hidden="1">
      <c r="A10435" s="156" t="s">
        <v>11874</v>
      </c>
      <c r="B10435" s="155" t="str">
        <f>IFERROR(VLOOKUP(Proc[[#This Row],[App]],Table2[],3,0),"open")</f>
        <v>ok</v>
      </c>
      <c r="C10435" s="156" t="s">
        <v>369</v>
      </c>
      <c r="D10435" t="s">
        <v>12698</v>
      </c>
      <c r="E10435" t="s">
        <v>11699</v>
      </c>
      <c r="F10435" s="155" t="s">
        <v>11699</v>
      </c>
      <c r="G10435" s="156" t="s">
        <v>400</v>
      </c>
      <c r="H10435" s="155" t="str">
        <f>IF(Proc[[#This Row],[type]]="LFF (MDG-F)",MID(Proc[[#This Row],[Obj]],13,10),"")</f>
        <v/>
      </c>
      <c r="I10435" s="156"/>
      <c r="J10435" s="155" t="b">
        <f>Proc[[#This Row],[Requested]]=Proc[[#This Row],[CurrentParent]]</f>
        <v>1</v>
      </c>
      <c r="K10435" s="155" t="str">
        <f>IF(Proc[[#This Row],[Author]]="Marcela Urrego",VLOOKUP(LEFT(Proc[[#This Row],[Requested]],1),Table3[#All],2,0),VLOOKUP(Proc[[#This Row],[Author]],Table4[],2,0))</f>
        <v>HC</v>
      </c>
      <c r="L10435" s="155" t="s">
        <v>7801</v>
      </c>
      <c r="M10435" s="140">
        <v>46106</v>
      </c>
      <c r="N10435" s="140"/>
      <c r="O10435" s="140"/>
      <c r="P10435" s="140" t="str">
        <f ca="1">IF(Proc[[#This Row],[DaysAgeing]]&gt;5,"yep","on track")</f>
        <v>yep</v>
      </c>
      <c r="Q10435" s="2">
        <f ca="1">IF(Proc[[#This Row],[DateClosed]]="",ABS(NETWORKDAYS(Proc[[#This Row],[DateOpened]],TODAY()))-1,ABS(NETWORKDAYS(Proc[[#This Row],[DateOpened]],Proc[[#This Row],[DateClosed]]))-1)</f>
        <v>7</v>
      </c>
      <c r="R10435" s="140" t="s">
        <v>476</v>
      </c>
      <c r="S10435" s="155"/>
      <c r="T10435" s="155"/>
    </row>
    <row r="10436" spans="1:20" hidden="1">
      <c r="A10436" s="156" t="s">
        <v>11874</v>
      </c>
      <c r="B10436" s="155" t="str">
        <f>IFERROR(VLOOKUP(Proc[[#This Row],[App]],Table2[],3,0),"open")</f>
        <v>ok</v>
      </c>
      <c r="C10436" s="156" t="s">
        <v>369</v>
      </c>
      <c r="D10436" t="s">
        <v>12699</v>
      </c>
      <c r="E10436" t="s">
        <v>11699</v>
      </c>
      <c r="F10436" s="155" t="s">
        <v>11699</v>
      </c>
      <c r="G10436" s="156" t="s">
        <v>400</v>
      </c>
      <c r="H10436" s="155" t="str">
        <f>IF(Proc[[#This Row],[type]]="LFF (MDG-F)",MID(Proc[[#This Row],[Obj]],13,10),"")</f>
        <v/>
      </c>
      <c r="I10436" s="156"/>
      <c r="J10436" s="155" t="b">
        <f>Proc[[#This Row],[Requested]]=Proc[[#This Row],[CurrentParent]]</f>
        <v>1</v>
      </c>
      <c r="K10436" s="155" t="str">
        <f>IF(Proc[[#This Row],[Author]]="Marcela Urrego",VLOOKUP(LEFT(Proc[[#This Row],[Requested]],1),Table3[#All],2,0),VLOOKUP(Proc[[#This Row],[Author]],Table4[],2,0))</f>
        <v>HC</v>
      </c>
      <c r="L10436" s="155" t="s">
        <v>7801</v>
      </c>
      <c r="M10436" s="140">
        <v>46106</v>
      </c>
      <c r="N10436" s="140"/>
      <c r="O10436" s="140"/>
      <c r="P10436" s="140" t="str">
        <f ca="1">IF(Proc[[#This Row],[DaysAgeing]]&gt;5,"yep","on track")</f>
        <v>yep</v>
      </c>
      <c r="Q10436" s="2">
        <f ca="1">IF(Proc[[#This Row],[DateClosed]]="",ABS(NETWORKDAYS(Proc[[#This Row],[DateOpened]],TODAY()))-1,ABS(NETWORKDAYS(Proc[[#This Row],[DateOpened]],Proc[[#This Row],[DateClosed]]))-1)</f>
        <v>7</v>
      </c>
      <c r="R10436" s="140" t="s">
        <v>476</v>
      </c>
      <c r="S10436" s="155"/>
      <c r="T10436" s="155"/>
    </row>
    <row r="10437" spans="1:20" hidden="1">
      <c r="A10437" s="156" t="s">
        <v>11874</v>
      </c>
      <c r="B10437" s="155" t="str">
        <f>IFERROR(VLOOKUP(Proc[[#This Row],[App]],Table2[],3,0),"open")</f>
        <v>ok</v>
      </c>
      <c r="C10437" s="156" t="s">
        <v>369</v>
      </c>
      <c r="D10437" t="s">
        <v>12700</v>
      </c>
      <c r="E10437" t="s">
        <v>11699</v>
      </c>
      <c r="F10437" s="155" t="s">
        <v>11699</v>
      </c>
      <c r="G10437" s="156" t="s">
        <v>400</v>
      </c>
      <c r="H10437" s="155" t="str">
        <f>IF(Proc[[#This Row],[type]]="LFF (MDG-F)",MID(Proc[[#This Row],[Obj]],13,10),"")</f>
        <v/>
      </c>
      <c r="I10437" s="156"/>
      <c r="J10437" s="155" t="b">
        <f>Proc[[#This Row],[Requested]]=Proc[[#This Row],[CurrentParent]]</f>
        <v>1</v>
      </c>
      <c r="K10437" s="155" t="str">
        <f>IF(Proc[[#This Row],[Author]]="Marcela Urrego",VLOOKUP(LEFT(Proc[[#This Row],[Requested]],1),Table3[#All],2,0),VLOOKUP(Proc[[#This Row],[Author]],Table4[],2,0))</f>
        <v>HC</v>
      </c>
      <c r="L10437" s="155" t="s">
        <v>7801</v>
      </c>
      <c r="M10437" s="140">
        <v>46106</v>
      </c>
      <c r="N10437" s="140"/>
      <c r="O10437" s="140"/>
      <c r="P10437" s="140" t="str">
        <f ca="1">IF(Proc[[#This Row],[DaysAgeing]]&gt;5,"yep","on track")</f>
        <v>yep</v>
      </c>
      <c r="Q10437" s="2">
        <f ca="1">IF(Proc[[#This Row],[DateClosed]]="",ABS(NETWORKDAYS(Proc[[#This Row],[DateOpened]],TODAY()))-1,ABS(NETWORKDAYS(Proc[[#This Row],[DateOpened]],Proc[[#This Row],[DateClosed]]))-1)</f>
        <v>7</v>
      </c>
      <c r="R10437" s="140" t="s">
        <v>476</v>
      </c>
      <c r="S10437" s="155"/>
      <c r="T10437" s="155"/>
    </row>
    <row r="10438" spans="1:20" hidden="1">
      <c r="A10438" s="156" t="s">
        <v>11874</v>
      </c>
      <c r="B10438" s="155" t="str">
        <f>IFERROR(VLOOKUP(Proc[[#This Row],[App]],Table2[],3,0),"open")</f>
        <v>ok</v>
      </c>
      <c r="C10438" s="156" t="s">
        <v>369</v>
      </c>
      <c r="D10438" t="s">
        <v>12701</v>
      </c>
      <c r="E10438" t="s">
        <v>11699</v>
      </c>
      <c r="F10438" s="155" t="s">
        <v>11699</v>
      </c>
      <c r="G10438" s="156" t="s">
        <v>400</v>
      </c>
      <c r="H10438" s="155" t="str">
        <f>IF(Proc[[#This Row],[type]]="LFF (MDG-F)",MID(Proc[[#This Row],[Obj]],13,10),"")</f>
        <v/>
      </c>
      <c r="I10438" s="156"/>
      <c r="J10438" s="155" t="b">
        <f>Proc[[#This Row],[Requested]]=Proc[[#This Row],[CurrentParent]]</f>
        <v>1</v>
      </c>
      <c r="K10438" s="155" t="str">
        <f>IF(Proc[[#This Row],[Author]]="Marcela Urrego",VLOOKUP(LEFT(Proc[[#This Row],[Requested]],1),Table3[#All],2,0),VLOOKUP(Proc[[#This Row],[Author]],Table4[],2,0))</f>
        <v>HC</v>
      </c>
      <c r="L10438" s="155" t="s">
        <v>7801</v>
      </c>
      <c r="M10438" s="140">
        <v>46106</v>
      </c>
      <c r="N10438" s="140"/>
      <c r="O10438" s="140"/>
      <c r="P10438" s="140" t="str">
        <f ca="1">IF(Proc[[#This Row],[DaysAgeing]]&gt;5,"yep","on track")</f>
        <v>yep</v>
      </c>
      <c r="Q10438" s="2">
        <f ca="1">IF(Proc[[#This Row],[DateClosed]]="",ABS(NETWORKDAYS(Proc[[#This Row],[DateOpened]],TODAY()))-1,ABS(NETWORKDAYS(Proc[[#This Row],[DateOpened]],Proc[[#This Row],[DateClosed]]))-1)</f>
        <v>7</v>
      </c>
      <c r="R10438" s="140" t="s">
        <v>476</v>
      </c>
      <c r="S10438" s="155"/>
      <c r="T10438" s="155"/>
    </row>
    <row r="10439" spans="1:20" hidden="1">
      <c r="A10439" s="156" t="s">
        <v>11874</v>
      </c>
      <c r="B10439" s="155" t="str">
        <f>IFERROR(VLOOKUP(Proc[[#This Row],[App]],Table2[],3,0),"open")</f>
        <v>ok</v>
      </c>
      <c r="C10439" s="156" t="s">
        <v>369</v>
      </c>
      <c r="D10439" t="s">
        <v>12702</v>
      </c>
      <c r="E10439" t="s">
        <v>11699</v>
      </c>
      <c r="F10439" s="155" t="s">
        <v>11699</v>
      </c>
      <c r="G10439" s="156" t="s">
        <v>400</v>
      </c>
      <c r="H10439" s="155" t="str">
        <f>IF(Proc[[#This Row],[type]]="LFF (MDG-F)",MID(Proc[[#This Row],[Obj]],13,10),"")</f>
        <v/>
      </c>
      <c r="I10439" s="156"/>
      <c r="J10439" s="155" t="b">
        <f>Proc[[#This Row],[Requested]]=Proc[[#This Row],[CurrentParent]]</f>
        <v>1</v>
      </c>
      <c r="K10439" s="155" t="str">
        <f>IF(Proc[[#This Row],[Author]]="Marcela Urrego",VLOOKUP(LEFT(Proc[[#This Row],[Requested]],1),Table3[#All],2,0),VLOOKUP(Proc[[#This Row],[Author]],Table4[],2,0))</f>
        <v>HC</v>
      </c>
      <c r="L10439" s="155" t="s">
        <v>7801</v>
      </c>
      <c r="M10439" s="140">
        <v>46106</v>
      </c>
      <c r="N10439" s="140"/>
      <c r="O10439" s="140"/>
      <c r="P10439" s="140" t="str">
        <f ca="1">IF(Proc[[#This Row],[DaysAgeing]]&gt;5,"yep","on track")</f>
        <v>yep</v>
      </c>
      <c r="Q10439" s="2">
        <f ca="1">IF(Proc[[#This Row],[DateClosed]]="",ABS(NETWORKDAYS(Proc[[#This Row],[DateOpened]],TODAY()))-1,ABS(NETWORKDAYS(Proc[[#This Row],[DateOpened]],Proc[[#This Row],[DateClosed]]))-1)</f>
        <v>7</v>
      </c>
      <c r="R10439" s="140" t="s">
        <v>476</v>
      </c>
      <c r="S10439" s="155"/>
      <c r="T10439" s="155"/>
    </row>
    <row r="10440" spans="1:20" hidden="1">
      <c r="A10440" s="156" t="s">
        <v>11874</v>
      </c>
      <c r="B10440" s="155" t="str">
        <f>IFERROR(VLOOKUP(Proc[[#This Row],[App]],Table2[],3,0),"open")</f>
        <v>ok</v>
      </c>
      <c r="C10440" s="156" t="s">
        <v>369</v>
      </c>
      <c r="D10440" t="s">
        <v>12703</v>
      </c>
      <c r="E10440" t="s">
        <v>11699</v>
      </c>
      <c r="F10440" s="155" t="s">
        <v>11699</v>
      </c>
      <c r="G10440" s="156" t="s">
        <v>400</v>
      </c>
      <c r="H10440" s="155" t="str">
        <f>IF(Proc[[#This Row],[type]]="LFF (MDG-F)",MID(Proc[[#This Row],[Obj]],13,10),"")</f>
        <v/>
      </c>
      <c r="I10440" s="156"/>
      <c r="J10440" s="155" t="b">
        <f>Proc[[#This Row],[Requested]]=Proc[[#This Row],[CurrentParent]]</f>
        <v>1</v>
      </c>
      <c r="K10440" s="155" t="str">
        <f>IF(Proc[[#This Row],[Author]]="Marcela Urrego",VLOOKUP(LEFT(Proc[[#This Row],[Requested]],1),Table3[#All],2,0),VLOOKUP(Proc[[#This Row],[Author]],Table4[],2,0))</f>
        <v>HC</v>
      </c>
      <c r="L10440" s="155" t="s">
        <v>7801</v>
      </c>
      <c r="M10440" s="140">
        <v>46106</v>
      </c>
      <c r="N10440" s="140"/>
      <c r="O10440" s="140"/>
      <c r="P10440" s="140" t="str">
        <f ca="1">IF(Proc[[#This Row],[DaysAgeing]]&gt;5,"yep","on track")</f>
        <v>yep</v>
      </c>
      <c r="Q10440" s="2">
        <f ca="1">IF(Proc[[#This Row],[DateClosed]]="",ABS(NETWORKDAYS(Proc[[#This Row],[DateOpened]],TODAY()))-1,ABS(NETWORKDAYS(Proc[[#This Row],[DateOpened]],Proc[[#This Row],[DateClosed]]))-1)</f>
        <v>7</v>
      </c>
      <c r="R10440" s="140" t="s">
        <v>476</v>
      </c>
      <c r="S10440" s="155"/>
      <c r="T10440" s="155"/>
    </row>
    <row r="10441" spans="1:20" hidden="1">
      <c r="A10441" s="156" t="s">
        <v>11874</v>
      </c>
      <c r="B10441" s="155" t="str">
        <f>IFERROR(VLOOKUP(Proc[[#This Row],[App]],Table2[],3,0),"open")</f>
        <v>ok</v>
      </c>
      <c r="C10441" s="156" t="s">
        <v>369</v>
      </c>
      <c r="D10441" t="s">
        <v>12704</v>
      </c>
      <c r="E10441" t="s">
        <v>11699</v>
      </c>
      <c r="F10441" s="155" t="s">
        <v>11699</v>
      </c>
      <c r="G10441" s="156" t="s">
        <v>400</v>
      </c>
      <c r="H10441" s="155" t="str">
        <f>IF(Proc[[#This Row],[type]]="LFF (MDG-F)",MID(Proc[[#This Row],[Obj]],13,10),"")</f>
        <v/>
      </c>
      <c r="I10441" s="156"/>
      <c r="J10441" s="155" t="b">
        <f>Proc[[#This Row],[Requested]]=Proc[[#This Row],[CurrentParent]]</f>
        <v>1</v>
      </c>
      <c r="K10441" s="155" t="str">
        <f>IF(Proc[[#This Row],[Author]]="Marcela Urrego",VLOOKUP(LEFT(Proc[[#This Row],[Requested]],1),Table3[#All],2,0),VLOOKUP(Proc[[#This Row],[Author]],Table4[],2,0))</f>
        <v>HC</v>
      </c>
      <c r="L10441" s="155" t="s">
        <v>7801</v>
      </c>
      <c r="M10441" s="140">
        <v>46106</v>
      </c>
      <c r="N10441" s="140"/>
      <c r="O10441" s="140"/>
      <c r="P10441" s="140" t="str">
        <f ca="1">IF(Proc[[#This Row],[DaysAgeing]]&gt;5,"yep","on track")</f>
        <v>yep</v>
      </c>
      <c r="Q10441" s="2">
        <f ca="1">IF(Proc[[#This Row],[DateClosed]]="",ABS(NETWORKDAYS(Proc[[#This Row],[DateOpened]],TODAY()))-1,ABS(NETWORKDAYS(Proc[[#This Row],[DateOpened]],Proc[[#This Row],[DateClosed]]))-1)</f>
        <v>7</v>
      </c>
      <c r="R10441" s="140" t="s">
        <v>476</v>
      </c>
      <c r="S10441" s="155"/>
      <c r="T10441" s="155"/>
    </row>
    <row r="10442" spans="1:20" hidden="1">
      <c r="A10442" s="156" t="s">
        <v>11874</v>
      </c>
      <c r="B10442" s="155" t="str">
        <f>IFERROR(VLOOKUP(Proc[[#This Row],[App]],Table2[],3,0),"open")</f>
        <v>ok</v>
      </c>
      <c r="C10442" s="156" t="s">
        <v>369</v>
      </c>
      <c r="D10442" t="s">
        <v>12705</v>
      </c>
      <c r="E10442" t="s">
        <v>11699</v>
      </c>
      <c r="F10442" s="155" t="s">
        <v>11699</v>
      </c>
      <c r="G10442" s="156" t="s">
        <v>400</v>
      </c>
      <c r="H10442" s="155" t="str">
        <f>IF(Proc[[#This Row],[type]]="LFF (MDG-F)",MID(Proc[[#This Row],[Obj]],13,10),"")</f>
        <v/>
      </c>
      <c r="I10442" s="156"/>
      <c r="J10442" s="155" t="b">
        <f>Proc[[#This Row],[Requested]]=Proc[[#This Row],[CurrentParent]]</f>
        <v>1</v>
      </c>
      <c r="K10442" s="155" t="str">
        <f>IF(Proc[[#This Row],[Author]]="Marcela Urrego",VLOOKUP(LEFT(Proc[[#This Row],[Requested]],1),Table3[#All],2,0),VLOOKUP(Proc[[#This Row],[Author]],Table4[],2,0))</f>
        <v>HC</v>
      </c>
      <c r="L10442" s="155" t="s">
        <v>7801</v>
      </c>
      <c r="M10442" s="140">
        <v>46106</v>
      </c>
      <c r="N10442" s="140"/>
      <c r="O10442" s="140"/>
      <c r="P10442" s="140" t="str">
        <f ca="1">IF(Proc[[#This Row],[DaysAgeing]]&gt;5,"yep","on track")</f>
        <v>yep</v>
      </c>
      <c r="Q10442" s="2">
        <f ca="1">IF(Proc[[#This Row],[DateClosed]]="",ABS(NETWORKDAYS(Proc[[#This Row],[DateOpened]],TODAY()))-1,ABS(NETWORKDAYS(Proc[[#This Row],[DateOpened]],Proc[[#This Row],[DateClosed]]))-1)</f>
        <v>7</v>
      </c>
      <c r="R10442" s="140" t="s">
        <v>476</v>
      </c>
      <c r="S10442" s="155"/>
      <c r="T10442" s="155"/>
    </row>
    <row r="10443" spans="1:20" hidden="1">
      <c r="A10443" s="156" t="s">
        <v>11874</v>
      </c>
      <c r="B10443" s="155" t="str">
        <f>IFERROR(VLOOKUP(Proc[[#This Row],[App]],Table2[],3,0),"open")</f>
        <v>ok</v>
      </c>
      <c r="C10443" s="156" t="s">
        <v>369</v>
      </c>
      <c r="D10443" t="s">
        <v>12706</v>
      </c>
      <c r="E10443" t="s">
        <v>11699</v>
      </c>
      <c r="F10443" s="155" t="s">
        <v>11699</v>
      </c>
      <c r="G10443" s="156" t="s">
        <v>400</v>
      </c>
      <c r="H10443" s="155" t="str">
        <f>IF(Proc[[#This Row],[type]]="LFF (MDG-F)",MID(Proc[[#This Row],[Obj]],13,10),"")</f>
        <v/>
      </c>
      <c r="I10443" s="156"/>
      <c r="J10443" s="155" t="b">
        <f>Proc[[#This Row],[Requested]]=Proc[[#This Row],[CurrentParent]]</f>
        <v>1</v>
      </c>
      <c r="K10443" s="155" t="str">
        <f>IF(Proc[[#This Row],[Author]]="Marcela Urrego",VLOOKUP(LEFT(Proc[[#This Row],[Requested]],1),Table3[#All],2,0),VLOOKUP(Proc[[#This Row],[Author]],Table4[],2,0))</f>
        <v>HC</v>
      </c>
      <c r="L10443" s="155" t="s">
        <v>7801</v>
      </c>
      <c r="M10443" s="140">
        <v>46106</v>
      </c>
      <c r="N10443" s="140"/>
      <c r="O10443" s="140"/>
      <c r="P10443" s="140" t="str">
        <f ca="1">IF(Proc[[#This Row],[DaysAgeing]]&gt;5,"yep","on track")</f>
        <v>yep</v>
      </c>
      <c r="Q10443" s="2">
        <f ca="1">IF(Proc[[#This Row],[DateClosed]]="",ABS(NETWORKDAYS(Proc[[#This Row],[DateOpened]],TODAY()))-1,ABS(NETWORKDAYS(Proc[[#This Row],[DateOpened]],Proc[[#This Row],[DateClosed]]))-1)</f>
        <v>7</v>
      </c>
      <c r="R10443" s="140" t="s">
        <v>476</v>
      </c>
      <c r="S10443" s="155"/>
      <c r="T10443" s="155"/>
    </row>
    <row r="10444" spans="1:20" hidden="1">
      <c r="A10444" s="156" t="s">
        <v>11874</v>
      </c>
      <c r="B10444" s="155" t="str">
        <f>IFERROR(VLOOKUP(Proc[[#This Row],[App]],Table2[],3,0),"open")</f>
        <v>ok</v>
      </c>
      <c r="C10444" s="156" t="s">
        <v>369</v>
      </c>
      <c r="D10444" t="s">
        <v>12707</v>
      </c>
      <c r="E10444" t="s">
        <v>11699</v>
      </c>
      <c r="F10444" s="155" t="s">
        <v>11699</v>
      </c>
      <c r="G10444" s="156" t="s">
        <v>400</v>
      </c>
      <c r="H10444" s="155" t="str">
        <f>IF(Proc[[#This Row],[type]]="LFF (MDG-F)",MID(Proc[[#This Row],[Obj]],13,10),"")</f>
        <v/>
      </c>
      <c r="I10444" s="156"/>
      <c r="J10444" s="155" t="b">
        <f>Proc[[#This Row],[Requested]]=Proc[[#This Row],[CurrentParent]]</f>
        <v>1</v>
      </c>
      <c r="K10444" s="155" t="str">
        <f>IF(Proc[[#This Row],[Author]]="Marcela Urrego",VLOOKUP(LEFT(Proc[[#This Row],[Requested]],1),Table3[#All],2,0),VLOOKUP(Proc[[#This Row],[Author]],Table4[],2,0))</f>
        <v>HC</v>
      </c>
      <c r="L10444" s="155" t="s">
        <v>7801</v>
      </c>
      <c r="M10444" s="140">
        <v>46106</v>
      </c>
      <c r="N10444" s="140"/>
      <c r="O10444" s="140"/>
      <c r="P10444" s="140" t="str">
        <f ca="1">IF(Proc[[#This Row],[DaysAgeing]]&gt;5,"yep","on track")</f>
        <v>yep</v>
      </c>
      <c r="Q10444" s="2">
        <f ca="1">IF(Proc[[#This Row],[DateClosed]]="",ABS(NETWORKDAYS(Proc[[#This Row],[DateOpened]],TODAY()))-1,ABS(NETWORKDAYS(Proc[[#This Row],[DateOpened]],Proc[[#This Row],[DateClosed]]))-1)</f>
        <v>7</v>
      </c>
      <c r="R10444" s="140" t="s">
        <v>476</v>
      </c>
      <c r="S10444" s="155"/>
      <c r="T10444" s="155"/>
    </row>
    <row r="10445" spans="1:20" hidden="1">
      <c r="A10445" s="156" t="s">
        <v>11874</v>
      </c>
      <c r="B10445" s="155" t="str">
        <f>IFERROR(VLOOKUP(Proc[[#This Row],[App]],Table2[],3,0),"open")</f>
        <v>ok</v>
      </c>
      <c r="C10445" s="156" t="s">
        <v>369</v>
      </c>
      <c r="D10445" t="s">
        <v>12708</v>
      </c>
      <c r="E10445" t="s">
        <v>11699</v>
      </c>
      <c r="F10445" s="155" t="s">
        <v>11699</v>
      </c>
      <c r="G10445" s="156" t="s">
        <v>400</v>
      </c>
      <c r="H10445" s="155" t="str">
        <f>IF(Proc[[#This Row],[type]]="LFF (MDG-F)",MID(Proc[[#This Row],[Obj]],13,10),"")</f>
        <v/>
      </c>
      <c r="I10445" s="156"/>
      <c r="J10445" s="155" t="b">
        <f>Proc[[#This Row],[Requested]]=Proc[[#This Row],[CurrentParent]]</f>
        <v>1</v>
      </c>
      <c r="K10445" s="155" t="str">
        <f>IF(Proc[[#This Row],[Author]]="Marcela Urrego",VLOOKUP(LEFT(Proc[[#This Row],[Requested]],1),Table3[#All],2,0),VLOOKUP(Proc[[#This Row],[Author]],Table4[],2,0))</f>
        <v>HC</v>
      </c>
      <c r="L10445" s="155" t="s">
        <v>7801</v>
      </c>
      <c r="M10445" s="140">
        <v>46106</v>
      </c>
      <c r="N10445" s="140"/>
      <c r="O10445" s="140"/>
      <c r="P10445" s="140" t="str">
        <f ca="1">IF(Proc[[#This Row],[DaysAgeing]]&gt;5,"yep","on track")</f>
        <v>yep</v>
      </c>
      <c r="Q10445" s="2">
        <f ca="1">IF(Proc[[#This Row],[DateClosed]]="",ABS(NETWORKDAYS(Proc[[#This Row],[DateOpened]],TODAY()))-1,ABS(NETWORKDAYS(Proc[[#This Row],[DateOpened]],Proc[[#This Row],[DateClosed]]))-1)</f>
        <v>7</v>
      </c>
      <c r="R10445" s="140" t="s">
        <v>476</v>
      </c>
      <c r="S10445" s="155"/>
      <c r="T10445" s="155"/>
    </row>
    <row r="10446" spans="1:20" hidden="1">
      <c r="A10446" s="156" t="s">
        <v>11874</v>
      </c>
      <c r="B10446" s="155" t="str">
        <f>IFERROR(VLOOKUP(Proc[[#This Row],[App]],Table2[],3,0),"open")</f>
        <v>ok</v>
      </c>
      <c r="C10446" s="156" t="s">
        <v>369</v>
      </c>
      <c r="D10446" t="s">
        <v>12709</v>
      </c>
      <c r="E10446" t="s">
        <v>11699</v>
      </c>
      <c r="F10446" s="155" t="s">
        <v>11699</v>
      </c>
      <c r="G10446" s="156" t="s">
        <v>400</v>
      </c>
      <c r="H10446" s="155" t="str">
        <f>IF(Proc[[#This Row],[type]]="LFF (MDG-F)",MID(Proc[[#This Row],[Obj]],13,10),"")</f>
        <v/>
      </c>
      <c r="I10446" s="156"/>
      <c r="J10446" s="155" t="b">
        <f>Proc[[#This Row],[Requested]]=Proc[[#This Row],[CurrentParent]]</f>
        <v>1</v>
      </c>
      <c r="K10446" s="155" t="str">
        <f>IF(Proc[[#This Row],[Author]]="Marcela Urrego",VLOOKUP(LEFT(Proc[[#This Row],[Requested]],1),Table3[#All],2,0),VLOOKUP(Proc[[#This Row],[Author]],Table4[],2,0))</f>
        <v>HC</v>
      </c>
      <c r="L10446" s="155" t="s">
        <v>7801</v>
      </c>
      <c r="M10446" s="140">
        <v>46106</v>
      </c>
      <c r="N10446" s="140"/>
      <c r="O10446" s="140"/>
      <c r="P10446" s="140" t="str">
        <f ca="1">IF(Proc[[#This Row],[DaysAgeing]]&gt;5,"yep","on track")</f>
        <v>yep</v>
      </c>
      <c r="Q10446" s="2">
        <f ca="1">IF(Proc[[#This Row],[DateClosed]]="",ABS(NETWORKDAYS(Proc[[#This Row],[DateOpened]],TODAY()))-1,ABS(NETWORKDAYS(Proc[[#This Row],[DateOpened]],Proc[[#This Row],[DateClosed]]))-1)</f>
        <v>7</v>
      </c>
      <c r="R10446" s="140" t="s">
        <v>476</v>
      </c>
      <c r="S10446" s="155"/>
      <c r="T10446" s="155"/>
    </row>
    <row r="10447" spans="1:20" hidden="1">
      <c r="A10447" s="156" t="s">
        <v>11874</v>
      </c>
      <c r="B10447" s="155" t="str">
        <f>IFERROR(VLOOKUP(Proc[[#This Row],[App]],Table2[],3,0),"open")</f>
        <v>ok</v>
      </c>
      <c r="C10447" s="156" t="s">
        <v>369</v>
      </c>
      <c r="D10447" t="s">
        <v>12710</v>
      </c>
      <c r="E10447" t="s">
        <v>11699</v>
      </c>
      <c r="F10447" s="155" t="s">
        <v>11699</v>
      </c>
      <c r="G10447" s="156" t="s">
        <v>400</v>
      </c>
      <c r="H10447" s="155" t="str">
        <f>IF(Proc[[#This Row],[type]]="LFF (MDG-F)",MID(Proc[[#This Row],[Obj]],13,10),"")</f>
        <v/>
      </c>
      <c r="I10447" s="156"/>
      <c r="J10447" s="155" t="b">
        <f>Proc[[#This Row],[Requested]]=Proc[[#This Row],[CurrentParent]]</f>
        <v>1</v>
      </c>
      <c r="K10447" s="155" t="str">
        <f>IF(Proc[[#This Row],[Author]]="Marcela Urrego",VLOOKUP(LEFT(Proc[[#This Row],[Requested]],1),Table3[#All],2,0),VLOOKUP(Proc[[#This Row],[Author]],Table4[],2,0))</f>
        <v>HC</v>
      </c>
      <c r="L10447" s="155" t="s">
        <v>7801</v>
      </c>
      <c r="M10447" s="140">
        <v>46106</v>
      </c>
      <c r="N10447" s="140"/>
      <c r="O10447" s="140"/>
      <c r="P10447" s="140" t="str">
        <f ca="1">IF(Proc[[#This Row],[DaysAgeing]]&gt;5,"yep","on track")</f>
        <v>yep</v>
      </c>
      <c r="Q10447" s="2">
        <f ca="1">IF(Proc[[#This Row],[DateClosed]]="",ABS(NETWORKDAYS(Proc[[#This Row],[DateOpened]],TODAY()))-1,ABS(NETWORKDAYS(Proc[[#This Row],[DateOpened]],Proc[[#This Row],[DateClosed]]))-1)</f>
        <v>7</v>
      </c>
      <c r="R10447" s="140" t="s">
        <v>476</v>
      </c>
      <c r="S10447" s="155"/>
      <c r="T10447" s="155"/>
    </row>
    <row r="10448" spans="1:20" hidden="1">
      <c r="A10448" s="156" t="s">
        <v>11874</v>
      </c>
      <c r="B10448" s="155" t="str">
        <f>IFERROR(VLOOKUP(Proc[[#This Row],[App]],Table2[],3,0),"open")</f>
        <v>ok</v>
      </c>
      <c r="C10448" s="156" t="s">
        <v>369</v>
      </c>
      <c r="D10448" t="s">
        <v>12711</v>
      </c>
      <c r="E10448" t="s">
        <v>11699</v>
      </c>
      <c r="F10448" s="155" t="s">
        <v>11699</v>
      </c>
      <c r="G10448" s="156" t="s">
        <v>400</v>
      </c>
      <c r="H10448" s="155" t="str">
        <f>IF(Proc[[#This Row],[type]]="LFF (MDG-F)",MID(Proc[[#This Row],[Obj]],13,10),"")</f>
        <v/>
      </c>
      <c r="I10448" s="156"/>
      <c r="J10448" s="155" t="b">
        <f>Proc[[#This Row],[Requested]]=Proc[[#This Row],[CurrentParent]]</f>
        <v>1</v>
      </c>
      <c r="K10448" s="155" t="str">
        <f>IF(Proc[[#This Row],[Author]]="Marcela Urrego",VLOOKUP(LEFT(Proc[[#This Row],[Requested]],1),Table3[#All],2,0),VLOOKUP(Proc[[#This Row],[Author]],Table4[],2,0))</f>
        <v>HC</v>
      </c>
      <c r="L10448" s="155" t="s">
        <v>7801</v>
      </c>
      <c r="M10448" s="140">
        <v>46106</v>
      </c>
      <c r="N10448" s="140"/>
      <c r="O10448" s="140"/>
      <c r="P10448" s="140" t="str">
        <f ca="1">IF(Proc[[#This Row],[DaysAgeing]]&gt;5,"yep","on track")</f>
        <v>yep</v>
      </c>
      <c r="Q10448" s="2">
        <f ca="1">IF(Proc[[#This Row],[DateClosed]]="",ABS(NETWORKDAYS(Proc[[#This Row],[DateOpened]],TODAY()))-1,ABS(NETWORKDAYS(Proc[[#This Row],[DateOpened]],Proc[[#This Row],[DateClosed]]))-1)</f>
        <v>7</v>
      </c>
      <c r="R10448" s="140" t="s">
        <v>476</v>
      </c>
      <c r="S10448" s="155"/>
      <c r="T10448" s="155"/>
    </row>
    <row r="10449" spans="1:20" hidden="1">
      <c r="A10449" s="156" t="s">
        <v>11874</v>
      </c>
      <c r="B10449" s="155" t="str">
        <f>IFERROR(VLOOKUP(Proc[[#This Row],[App]],Table2[],3,0),"open")</f>
        <v>ok</v>
      </c>
      <c r="C10449" s="156" t="s">
        <v>369</v>
      </c>
      <c r="D10449" t="s">
        <v>12712</v>
      </c>
      <c r="E10449" t="s">
        <v>11699</v>
      </c>
      <c r="F10449" s="155" t="s">
        <v>11699</v>
      </c>
      <c r="G10449" s="156" t="s">
        <v>400</v>
      </c>
      <c r="H10449" s="155" t="str">
        <f>IF(Proc[[#This Row],[type]]="LFF (MDG-F)",MID(Proc[[#This Row],[Obj]],13,10),"")</f>
        <v/>
      </c>
      <c r="I10449" s="156"/>
      <c r="J10449" s="155" t="b">
        <f>Proc[[#This Row],[Requested]]=Proc[[#This Row],[CurrentParent]]</f>
        <v>1</v>
      </c>
      <c r="K10449" s="155" t="str">
        <f>IF(Proc[[#This Row],[Author]]="Marcela Urrego",VLOOKUP(LEFT(Proc[[#This Row],[Requested]],1),Table3[#All],2,0),VLOOKUP(Proc[[#This Row],[Author]],Table4[],2,0))</f>
        <v>HC</v>
      </c>
      <c r="L10449" s="155" t="s">
        <v>7801</v>
      </c>
      <c r="M10449" s="140">
        <v>46106</v>
      </c>
      <c r="N10449" s="140"/>
      <c r="O10449" s="140"/>
      <c r="P10449" s="140" t="str">
        <f ca="1">IF(Proc[[#This Row],[DaysAgeing]]&gt;5,"yep","on track")</f>
        <v>yep</v>
      </c>
      <c r="Q10449" s="2">
        <f ca="1">IF(Proc[[#This Row],[DateClosed]]="",ABS(NETWORKDAYS(Proc[[#This Row],[DateOpened]],TODAY()))-1,ABS(NETWORKDAYS(Proc[[#This Row],[DateOpened]],Proc[[#This Row],[DateClosed]]))-1)</f>
        <v>7</v>
      </c>
      <c r="R10449" s="140" t="s">
        <v>476</v>
      </c>
      <c r="S10449" s="155"/>
      <c r="T10449" s="155"/>
    </row>
    <row r="10450" spans="1:20" hidden="1">
      <c r="A10450" s="156" t="s">
        <v>11874</v>
      </c>
      <c r="B10450" s="155" t="str">
        <f>IFERROR(VLOOKUP(Proc[[#This Row],[App]],Table2[],3,0),"open")</f>
        <v>ok</v>
      </c>
      <c r="C10450" s="156" t="s">
        <v>369</v>
      </c>
      <c r="D10450" t="s">
        <v>12713</v>
      </c>
      <c r="E10450" t="s">
        <v>11699</v>
      </c>
      <c r="F10450" s="155" t="s">
        <v>11699</v>
      </c>
      <c r="G10450" s="156" t="s">
        <v>400</v>
      </c>
      <c r="H10450" s="155" t="str">
        <f>IF(Proc[[#This Row],[type]]="LFF (MDG-F)",MID(Proc[[#This Row],[Obj]],13,10),"")</f>
        <v/>
      </c>
      <c r="I10450" s="156"/>
      <c r="J10450" s="155" t="b">
        <f>Proc[[#This Row],[Requested]]=Proc[[#This Row],[CurrentParent]]</f>
        <v>1</v>
      </c>
      <c r="K10450" s="155" t="str">
        <f>IF(Proc[[#This Row],[Author]]="Marcela Urrego",VLOOKUP(LEFT(Proc[[#This Row],[Requested]],1),Table3[#All],2,0),VLOOKUP(Proc[[#This Row],[Author]],Table4[],2,0))</f>
        <v>HC</v>
      </c>
      <c r="L10450" s="155" t="s">
        <v>7801</v>
      </c>
      <c r="M10450" s="140">
        <v>46106</v>
      </c>
      <c r="N10450" s="140"/>
      <c r="O10450" s="140"/>
      <c r="P10450" s="140" t="str">
        <f ca="1">IF(Proc[[#This Row],[DaysAgeing]]&gt;5,"yep","on track")</f>
        <v>yep</v>
      </c>
      <c r="Q10450" s="2">
        <f ca="1">IF(Proc[[#This Row],[DateClosed]]="",ABS(NETWORKDAYS(Proc[[#This Row],[DateOpened]],TODAY()))-1,ABS(NETWORKDAYS(Proc[[#This Row],[DateOpened]],Proc[[#This Row],[DateClosed]]))-1)</f>
        <v>7</v>
      </c>
      <c r="R10450" s="140" t="s">
        <v>476</v>
      </c>
      <c r="S10450" s="155"/>
      <c r="T10450" s="155"/>
    </row>
    <row r="10451" spans="1:20" hidden="1">
      <c r="A10451" s="156" t="s">
        <v>11874</v>
      </c>
      <c r="B10451" s="155" t="str">
        <f>IFERROR(VLOOKUP(Proc[[#This Row],[App]],Table2[],3,0),"open")</f>
        <v>ok</v>
      </c>
      <c r="C10451" s="156" t="s">
        <v>369</v>
      </c>
      <c r="D10451" t="s">
        <v>12714</v>
      </c>
      <c r="E10451" t="s">
        <v>11699</v>
      </c>
      <c r="F10451" s="155" t="s">
        <v>11699</v>
      </c>
      <c r="G10451" s="156" t="s">
        <v>400</v>
      </c>
      <c r="H10451" s="155" t="str">
        <f>IF(Proc[[#This Row],[type]]="LFF (MDG-F)",MID(Proc[[#This Row],[Obj]],13,10),"")</f>
        <v/>
      </c>
      <c r="I10451" s="156"/>
      <c r="J10451" s="155" t="b">
        <f>Proc[[#This Row],[Requested]]=Proc[[#This Row],[CurrentParent]]</f>
        <v>1</v>
      </c>
      <c r="K10451" s="155" t="str">
        <f>IF(Proc[[#This Row],[Author]]="Marcela Urrego",VLOOKUP(LEFT(Proc[[#This Row],[Requested]],1),Table3[#All],2,0),VLOOKUP(Proc[[#This Row],[Author]],Table4[],2,0))</f>
        <v>HC</v>
      </c>
      <c r="L10451" s="155" t="s">
        <v>7801</v>
      </c>
      <c r="M10451" s="140">
        <v>46106</v>
      </c>
      <c r="N10451" s="140"/>
      <c r="O10451" s="140"/>
      <c r="P10451" s="140" t="str">
        <f ca="1">IF(Proc[[#This Row],[DaysAgeing]]&gt;5,"yep","on track")</f>
        <v>yep</v>
      </c>
      <c r="Q10451" s="2">
        <f ca="1">IF(Proc[[#This Row],[DateClosed]]="",ABS(NETWORKDAYS(Proc[[#This Row],[DateOpened]],TODAY()))-1,ABS(NETWORKDAYS(Proc[[#This Row],[DateOpened]],Proc[[#This Row],[DateClosed]]))-1)</f>
        <v>7</v>
      </c>
      <c r="R10451" s="140" t="s">
        <v>476</v>
      </c>
      <c r="S10451" s="155"/>
      <c r="T10451" s="155"/>
    </row>
    <row r="10452" spans="1:20" hidden="1">
      <c r="A10452" s="156" t="s">
        <v>11874</v>
      </c>
      <c r="B10452" s="155" t="str">
        <f>IFERROR(VLOOKUP(Proc[[#This Row],[App]],Table2[],3,0),"open")</f>
        <v>ok</v>
      </c>
      <c r="C10452" s="156" t="s">
        <v>369</v>
      </c>
      <c r="D10452" t="s">
        <v>12715</v>
      </c>
      <c r="E10452" t="s">
        <v>11699</v>
      </c>
      <c r="F10452" s="155" t="s">
        <v>11699</v>
      </c>
      <c r="G10452" s="156" t="s">
        <v>400</v>
      </c>
      <c r="H10452" s="155" t="str">
        <f>IF(Proc[[#This Row],[type]]="LFF (MDG-F)",MID(Proc[[#This Row],[Obj]],13,10),"")</f>
        <v/>
      </c>
      <c r="I10452" s="156"/>
      <c r="J10452" s="155" t="b">
        <f>Proc[[#This Row],[Requested]]=Proc[[#This Row],[CurrentParent]]</f>
        <v>1</v>
      </c>
      <c r="K10452" s="155" t="str">
        <f>IF(Proc[[#This Row],[Author]]="Marcela Urrego",VLOOKUP(LEFT(Proc[[#This Row],[Requested]],1),Table3[#All],2,0),VLOOKUP(Proc[[#This Row],[Author]],Table4[],2,0))</f>
        <v>HC</v>
      </c>
      <c r="L10452" s="155" t="s">
        <v>7801</v>
      </c>
      <c r="M10452" s="140">
        <v>46106</v>
      </c>
      <c r="N10452" s="140"/>
      <c r="O10452" s="140"/>
      <c r="P10452" s="140" t="str">
        <f ca="1">IF(Proc[[#This Row],[DaysAgeing]]&gt;5,"yep","on track")</f>
        <v>yep</v>
      </c>
      <c r="Q10452" s="2">
        <f ca="1">IF(Proc[[#This Row],[DateClosed]]="",ABS(NETWORKDAYS(Proc[[#This Row],[DateOpened]],TODAY()))-1,ABS(NETWORKDAYS(Proc[[#This Row],[DateOpened]],Proc[[#This Row],[DateClosed]]))-1)</f>
        <v>7</v>
      </c>
      <c r="R10452" s="140" t="s">
        <v>476</v>
      </c>
      <c r="S10452" s="155"/>
      <c r="T10452" s="155"/>
    </row>
    <row r="10453" spans="1:20" hidden="1">
      <c r="A10453" s="156" t="s">
        <v>11874</v>
      </c>
      <c r="B10453" s="155" t="str">
        <f>IFERROR(VLOOKUP(Proc[[#This Row],[App]],Table2[],3,0),"open")</f>
        <v>ok</v>
      </c>
      <c r="C10453" s="156" t="s">
        <v>369</v>
      </c>
      <c r="D10453" t="s">
        <v>12716</v>
      </c>
      <c r="E10453" t="s">
        <v>11699</v>
      </c>
      <c r="F10453" s="155" t="s">
        <v>11699</v>
      </c>
      <c r="G10453" s="156" t="s">
        <v>400</v>
      </c>
      <c r="H10453" s="155" t="str">
        <f>IF(Proc[[#This Row],[type]]="LFF (MDG-F)",MID(Proc[[#This Row],[Obj]],13,10),"")</f>
        <v/>
      </c>
      <c r="I10453" s="156"/>
      <c r="J10453" s="155" t="b">
        <f>Proc[[#This Row],[Requested]]=Proc[[#This Row],[CurrentParent]]</f>
        <v>1</v>
      </c>
      <c r="K10453" s="155" t="str">
        <f>IF(Proc[[#This Row],[Author]]="Marcela Urrego",VLOOKUP(LEFT(Proc[[#This Row],[Requested]],1),Table3[#All],2,0),VLOOKUP(Proc[[#This Row],[Author]],Table4[],2,0))</f>
        <v>HC</v>
      </c>
      <c r="L10453" s="155" t="s">
        <v>7801</v>
      </c>
      <c r="M10453" s="140">
        <v>46106</v>
      </c>
      <c r="N10453" s="140"/>
      <c r="O10453" s="140"/>
      <c r="P10453" s="140" t="str">
        <f ca="1">IF(Proc[[#This Row],[DaysAgeing]]&gt;5,"yep","on track")</f>
        <v>yep</v>
      </c>
      <c r="Q10453" s="2">
        <f ca="1">IF(Proc[[#This Row],[DateClosed]]="",ABS(NETWORKDAYS(Proc[[#This Row],[DateOpened]],TODAY()))-1,ABS(NETWORKDAYS(Proc[[#This Row],[DateOpened]],Proc[[#This Row],[DateClosed]]))-1)</f>
        <v>7</v>
      </c>
      <c r="R10453" s="140" t="s">
        <v>476</v>
      </c>
      <c r="S10453" s="155"/>
      <c r="T10453" s="155"/>
    </row>
    <row r="10454" spans="1:20" hidden="1">
      <c r="A10454" s="156" t="s">
        <v>11874</v>
      </c>
      <c r="B10454" s="155" t="str">
        <f>IFERROR(VLOOKUP(Proc[[#This Row],[App]],Table2[],3,0),"open")</f>
        <v>ok</v>
      </c>
      <c r="C10454" s="156" t="s">
        <v>369</v>
      </c>
      <c r="D10454" t="s">
        <v>12717</v>
      </c>
      <c r="E10454" t="s">
        <v>11699</v>
      </c>
      <c r="F10454" s="155" t="s">
        <v>11699</v>
      </c>
      <c r="G10454" s="156" t="s">
        <v>400</v>
      </c>
      <c r="H10454" s="155" t="str">
        <f>IF(Proc[[#This Row],[type]]="LFF (MDG-F)",MID(Proc[[#This Row],[Obj]],13,10),"")</f>
        <v/>
      </c>
      <c r="I10454" s="156"/>
      <c r="J10454" s="155" t="b">
        <f>Proc[[#This Row],[Requested]]=Proc[[#This Row],[CurrentParent]]</f>
        <v>1</v>
      </c>
      <c r="K10454" s="155" t="str">
        <f>IF(Proc[[#This Row],[Author]]="Marcela Urrego",VLOOKUP(LEFT(Proc[[#This Row],[Requested]],1),Table3[#All],2,0),VLOOKUP(Proc[[#This Row],[Author]],Table4[],2,0))</f>
        <v>HC</v>
      </c>
      <c r="L10454" s="155" t="s">
        <v>7801</v>
      </c>
      <c r="M10454" s="140">
        <v>46106</v>
      </c>
      <c r="N10454" s="140"/>
      <c r="O10454" s="140"/>
      <c r="P10454" s="140" t="str">
        <f ca="1">IF(Proc[[#This Row],[DaysAgeing]]&gt;5,"yep","on track")</f>
        <v>yep</v>
      </c>
      <c r="Q10454" s="2">
        <f ca="1">IF(Proc[[#This Row],[DateClosed]]="",ABS(NETWORKDAYS(Proc[[#This Row],[DateOpened]],TODAY()))-1,ABS(NETWORKDAYS(Proc[[#This Row],[DateOpened]],Proc[[#This Row],[DateClosed]]))-1)</f>
        <v>7</v>
      </c>
      <c r="R10454" s="140" t="s">
        <v>476</v>
      </c>
      <c r="S10454" s="155"/>
      <c r="T10454" s="155"/>
    </row>
    <row r="10455" spans="1:20" hidden="1">
      <c r="A10455" s="156" t="s">
        <v>11874</v>
      </c>
      <c r="B10455" s="155" t="str">
        <f>IFERROR(VLOOKUP(Proc[[#This Row],[App]],Table2[],3,0),"open")</f>
        <v>ok</v>
      </c>
      <c r="C10455" s="156" t="s">
        <v>369</v>
      </c>
      <c r="D10455" t="s">
        <v>12718</v>
      </c>
      <c r="E10455" t="s">
        <v>11699</v>
      </c>
      <c r="F10455" s="155" t="s">
        <v>11699</v>
      </c>
      <c r="G10455" s="156" t="s">
        <v>400</v>
      </c>
      <c r="H10455" s="155" t="str">
        <f>IF(Proc[[#This Row],[type]]="LFF (MDG-F)",MID(Proc[[#This Row],[Obj]],13,10),"")</f>
        <v/>
      </c>
      <c r="I10455" s="156"/>
      <c r="J10455" s="155" t="b">
        <f>Proc[[#This Row],[Requested]]=Proc[[#This Row],[CurrentParent]]</f>
        <v>1</v>
      </c>
      <c r="K10455" s="155" t="str">
        <f>IF(Proc[[#This Row],[Author]]="Marcela Urrego",VLOOKUP(LEFT(Proc[[#This Row],[Requested]],1),Table3[#All],2,0),VLOOKUP(Proc[[#This Row],[Author]],Table4[],2,0))</f>
        <v>HC</v>
      </c>
      <c r="L10455" s="155" t="s">
        <v>7801</v>
      </c>
      <c r="M10455" s="140">
        <v>46106</v>
      </c>
      <c r="N10455" s="140"/>
      <c r="O10455" s="140"/>
      <c r="P10455" s="140" t="str">
        <f ca="1">IF(Proc[[#This Row],[DaysAgeing]]&gt;5,"yep","on track")</f>
        <v>yep</v>
      </c>
      <c r="Q10455" s="2">
        <f ca="1">IF(Proc[[#This Row],[DateClosed]]="",ABS(NETWORKDAYS(Proc[[#This Row],[DateOpened]],TODAY()))-1,ABS(NETWORKDAYS(Proc[[#This Row],[DateOpened]],Proc[[#This Row],[DateClosed]]))-1)</f>
        <v>7</v>
      </c>
      <c r="R10455" s="140" t="s">
        <v>476</v>
      </c>
      <c r="S10455" s="155"/>
      <c r="T10455" s="155"/>
    </row>
    <row r="10456" spans="1:20" hidden="1">
      <c r="A10456" s="156" t="s">
        <v>11874</v>
      </c>
      <c r="B10456" s="155" t="str">
        <f>IFERROR(VLOOKUP(Proc[[#This Row],[App]],Table2[],3,0),"open")</f>
        <v>ok</v>
      </c>
      <c r="C10456" s="156" t="s">
        <v>369</v>
      </c>
      <c r="D10456" t="s">
        <v>12719</v>
      </c>
      <c r="E10456" t="s">
        <v>11699</v>
      </c>
      <c r="F10456" s="155" t="s">
        <v>11699</v>
      </c>
      <c r="G10456" s="156" t="s">
        <v>400</v>
      </c>
      <c r="H10456" s="155" t="str">
        <f>IF(Proc[[#This Row],[type]]="LFF (MDG-F)",MID(Proc[[#This Row],[Obj]],13,10),"")</f>
        <v/>
      </c>
      <c r="I10456" s="156"/>
      <c r="J10456" s="155" t="b">
        <f>Proc[[#This Row],[Requested]]=Proc[[#This Row],[CurrentParent]]</f>
        <v>1</v>
      </c>
      <c r="K10456" s="155" t="str">
        <f>IF(Proc[[#This Row],[Author]]="Marcela Urrego",VLOOKUP(LEFT(Proc[[#This Row],[Requested]],1),Table3[#All],2,0),VLOOKUP(Proc[[#This Row],[Author]],Table4[],2,0))</f>
        <v>HC</v>
      </c>
      <c r="L10456" s="155" t="s">
        <v>7801</v>
      </c>
      <c r="M10456" s="140">
        <v>46106</v>
      </c>
      <c r="N10456" s="140"/>
      <c r="O10456" s="140"/>
      <c r="P10456" s="140" t="str">
        <f ca="1">IF(Proc[[#This Row],[DaysAgeing]]&gt;5,"yep","on track")</f>
        <v>yep</v>
      </c>
      <c r="Q10456" s="2">
        <f ca="1">IF(Proc[[#This Row],[DateClosed]]="",ABS(NETWORKDAYS(Proc[[#This Row],[DateOpened]],TODAY()))-1,ABS(NETWORKDAYS(Proc[[#This Row],[DateOpened]],Proc[[#This Row],[DateClosed]]))-1)</f>
        <v>7</v>
      </c>
      <c r="R10456" s="140" t="s">
        <v>476</v>
      </c>
      <c r="S10456" s="155"/>
      <c r="T10456" s="155"/>
    </row>
    <row r="10457" spans="1:20" hidden="1">
      <c r="A10457" s="156" t="s">
        <v>11874</v>
      </c>
      <c r="B10457" s="155" t="str">
        <f>IFERROR(VLOOKUP(Proc[[#This Row],[App]],Table2[],3,0),"open")</f>
        <v>ok</v>
      </c>
      <c r="C10457" s="156" t="s">
        <v>369</v>
      </c>
      <c r="D10457" t="s">
        <v>12720</v>
      </c>
      <c r="E10457" t="s">
        <v>11699</v>
      </c>
      <c r="F10457" s="155" t="s">
        <v>11699</v>
      </c>
      <c r="G10457" s="156" t="s">
        <v>400</v>
      </c>
      <c r="H10457" s="155" t="str">
        <f>IF(Proc[[#This Row],[type]]="LFF (MDG-F)",MID(Proc[[#This Row],[Obj]],13,10),"")</f>
        <v/>
      </c>
      <c r="I10457" s="156"/>
      <c r="J10457" s="155" t="b">
        <f>Proc[[#This Row],[Requested]]=Proc[[#This Row],[CurrentParent]]</f>
        <v>1</v>
      </c>
      <c r="K10457" s="155" t="str">
        <f>IF(Proc[[#This Row],[Author]]="Marcela Urrego",VLOOKUP(LEFT(Proc[[#This Row],[Requested]],1),Table3[#All],2,0),VLOOKUP(Proc[[#This Row],[Author]],Table4[],2,0))</f>
        <v>HC</v>
      </c>
      <c r="L10457" s="155" t="s">
        <v>7801</v>
      </c>
      <c r="M10457" s="140">
        <v>46106</v>
      </c>
      <c r="N10457" s="140"/>
      <c r="O10457" s="140"/>
      <c r="P10457" s="140" t="str">
        <f ca="1">IF(Proc[[#This Row],[DaysAgeing]]&gt;5,"yep","on track")</f>
        <v>yep</v>
      </c>
      <c r="Q10457" s="2">
        <f ca="1">IF(Proc[[#This Row],[DateClosed]]="",ABS(NETWORKDAYS(Proc[[#This Row],[DateOpened]],TODAY()))-1,ABS(NETWORKDAYS(Proc[[#This Row],[DateOpened]],Proc[[#This Row],[DateClosed]]))-1)</f>
        <v>7</v>
      </c>
      <c r="R10457" s="140" t="s">
        <v>476</v>
      </c>
      <c r="S10457" s="155"/>
      <c r="T10457" s="155"/>
    </row>
    <row r="10458" spans="1:20" hidden="1">
      <c r="A10458" s="156" t="s">
        <v>11874</v>
      </c>
      <c r="B10458" s="155" t="str">
        <f>IFERROR(VLOOKUP(Proc[[#This Row],[App]],Table2[],3,0),"open")</f>
        <v>ok</v>
      </c>
      <c r="C10458" s="156" t="s">
        <v>369</v>
      </c>
      <c r="D10458" t="s">
        <v>12721</v>
      </c>
      <c r="E10458" t="s">
        <v>11699</v>
      </c>
      <c r="F10458" s="155" t="s">
        <v>11699</v>
      </c>
      <c r="G10458" s="156" t="s">
        <v>400</v>
      </c>
      <c r="H10458" s="155" t="str">
        <f>IF(Proc[[#This Row],[type]]="LFF (MDG-F)",MID(Proc[[#This Row],[Obj]],13,10),"")</f>
        <v/>
      </c>
      <c r="I10458" s="156"/>
      <c r="J10458" s="155" t="b">
        <f>Proc[[#This Row],[Requested]]=Proc[[#This Row],[CurrentParent]]</f>
        <v>1</v>
      </c>
      <c r="K10458" s="155" t="str">
        <f>IF(Proc[[#This Row],[Author]]="Marcela Urrego",VLOOKUP(LEFT(Proc[[#This Row],[Requested]],1),Table3[#All],2,0),VLOOKUP(Proc[[#This Row],[Author]],Table4[],2,0))</f>
        <v>HC</v>
      </c>
      <c r="L10458" s="155" t="s">
        <v>7801</v>
      </c>
      <c r="M10458" s="140">
        <v>46106</v>
      </c>
      <c r="N10458" s="140"/>
      <c r="O10458" s="140"/>
      <c r="P10458" s="140" t="str">
        <f ca="1">IF(Proc[[#This Row],[DaysAgeing]]&gt;5,"yep","on track")</f>
        <v>yep</v>
      </c>
      <c r="Q10458" s="2">
        <f ca="1">IF(Proc[[#This Row],[DateClosed]]="",ABS(NETWORKDAYS(Proc[[#This Row],[DateOpened]],TODAY()))-1,ABS(NETWORKDAYS(Proc[[#This Row],[DateOpened]],Proc[[#This Row],[DateClosed]]))-1)</f>
        <v>7</v>
      </c>
      <c r="R10458" s="140" t="s">
        <v>476</v>
      </c>
      <c r="S10458" s="155"/>
      <c r="T10458" s="155"/>
    </row>
    <row r="10459" spans="1:20" hidden="1">
      <c r="A10459" s="156" t="s">
        <v>11874</v>
      </c>
      <c r="B10459" s="155" t="str">
        <f>IFERROR(VLOOKUP(Proc[[#This Row],[App]],Table2[],3,0),"open")</f>
        <v>ok</v>
      </c>
      <c r="C10459" s="156" t="s">
        <v>369</v>
      </c>
      <c r="D10459" t="s">
        <v>12722</v>
      </c>
      <c r="E10459" t="s">
        <v>11699</v>
      </c>
      <c r="F10459" s="155" t="s">
        <v>11699</v>
      </c>
      <c r="G10459" s="156" t="s">
        <v>400</v>
      </c>
      <c r="H10459" s="155" t="str">
        <f>IF(Proc[[#This Row],[type]]="LFF (MDG-F)",MID(Proc[[#This Row],[Obj]],13,10),"")</f>
        <v/>
      </c>
      <c r="I10459" s="156"/>
      <c r="J10459" s="155" t="b">
        <f>Proc[[#This Row],[Requested]]=Proc[[#This Row],[CurrentParent]]</f>
        <v>1</v>
      </c>
      <c r="K10459" s="155" t="str">
        <f>IF(Proc[[#This Row],[Author]]="Marcela Urrego",VLOOKUP(LEFT(Proc[[#This Row],[Requested]],1),Table3[#All],2,0),VLOOKUP(Proc[[#This Row],[Author]],Table4[],2,0))</f>
        <v>HC</v>
      </c>
      <c r="L10459" s="155" t="s">
        <v>7801</v>
      </c>
      <c r="M10459" s="140">
        <v>46106</v>
      </c>
      <c r="N10459" s="140"/>
      <c r="O10459" s="140"/>
      <c r="P10459" s="140" t="str">
        <f ca="1">IF(Proc[[#This Row],[DaysAgeing]]&gt;5,"yep","on track")</f>
        <v>yep</v>
      </c>
      <c r="Q10459" s="2">
        <f ca="1">IF(Proc[[#This Row],[DateClosed]]="",ABS(NETWORKDAYS(Proc[[#This Row],[DateOpened]],TODAY()))-1,ABS(NETWORKDAYS(Proc[[#This Row],[DateOpened]],Proc[[#This Row],[DateClosed]]))-1)</f>
        <v>7</v>
      </c>
      <c r="R10459" s="140" t="s">
        <v>476</v>
      </c>
      <c r="S10459" s="155"/>
      <c r="T10459" s="155"/>
    </row>
    <row r="10460" spans="1:20" hidden="1">
      <c r="A10460" s="156" t="s">
        <v>11874</v>
      </c>
      <c r="B10460" s="155" t="str">
        <f>IFERROR(VLOOKUP(Proc[[#This Row],[App]],Table2[],3,0),"open")</f>
        <v>ok</v>
      </c>
      <c r="C10460" s="156" t="s">
        <v>369</v>
      </c>
      <c r="D10460" t="s">
        <v>12723</v>
      </c>
      <c r="E10460" t="s">
        <v>11699</v>
      </c>
      <c r="F10460" s="155" t="s">
        <v>11699</v>
      </c>
      <c r="G10460" s="156" t="s">
        <v>400</v>
      </c>
      <c r="H10460" s="155" t="str">
        <f>IF(Proc[[#This Row],[type]]="LFF (MDG-F)",MID(Proc[[#This Row],[Obj]],13,10),"")</f>
        <v/>
      </c>
      <c r="I10460" s="156"/>
      <c r="J10460" s="155" t="b">
        <f>Proc[[#This Row],[Requested]]=Proc[[#This Row],[CurrentParent]]</f>
        <v>1</v>
      </c>
      <c r="K10460" s="155" t="str">
        <f>IF(Proc[[#This Row],[Author]]="Marcela Urrego",VLOOKUP(LEFT(Proc[[#This Row],[Requested]],1),Table3[#All],2,0),VLOOKUP(Proc[[#This Row],[Author]],Table4[],2,0))</f>
        <v>HC</v>
      </c>
      <c r="L10460" s="155" t="s">
        <v>7801</v>
      </c>
      <c r="M10460" s="140">
        <v>46106</v>
      </c>
      <c r="N10460" s="140"/>
      <c r="O10460" s="140"/>
      <c r="P10460" s="140" t="str">
        <f ca="1">IF(Proc[[#This Row],[DaysAgeing]]&gt;5,"yep","on track")</f>
        <v>yep</v>
      </c>
      <c r="Q10460" s="2">
        <f ca="1">IF(Proc[[#This Row],[DateClosed]]="",ABS(NETWORKDAYS(Proc[[#This Row],[DateOpened]],TODAY()))-1,ABS(NETWORKDAYS(Proc[[#This Row],[DateOpened]],Proc[[#This Row],[DateClosed]]))-1)</f>
        <v>7</v>
      </c>
      <c r="R10460" s="140" t="s">
        <v>476</v>
      </c>
      <c r="S10460" s="155"/>
      <c r="T10460" s="155"/>
    </row>
    <row r="10461" spans="1:20" hidden="1">
      <c r="A10461" s="156" t="s">
        <v>11874</v>
      </c>
      <c r="B10461" s="155" t="str">
        <f>IFERROR(VLOOKUP(Proc[[#This Row],[App]],Table2[],3,0),"open")</f>
        <v>ok</v>
      </c>
      <c r="C10461" s="156" t="s">
        <v>369</v>
      </c>
      <c r="D10461" t="s">
        <v>12724</v>
      </c>
      <c r="E10461" t="s">
        <v>11699</v>
      </c>
      <c r="F10461" s="155" t="s">
        <v>11699</v>
      </c>
      <c r="G10461" s="156" t="s">
        <v>400</v>
      </c>
      <c r="H10461" s="155" t="str">
        <f>IF(Proc[[#This Row],[type]]="LFF (MDG-F)",MID(Proc[[#This Row],[Obj]],13,10),"")</f>
        <v/>
      </c>
      <c r="I10461" s="156"/>
      <c r="J10461" s="155" t="b">
        <f>Proc[[#This Row],[Requested]]=Proc[[#This Row],[CurrentParent]]</f>
        <v>1</v>
      </c>
      <c r="K10461" s="155" t="str">
        <f>IF(Proc[[#This Row],[Author]]="Marcela Urrego",VLOOKUP(LEFT(Proc[[#This Row],[Requested]],1),Table3[#All],2,0),VLOOKUP(Proc[[#This Row],[Author]],Table4[],2,0))</f>
        <v>HC</v>
      </c>
      <c r="L10461" s="155" t="s">
        <v>7801</v>
      </c>
      <c r="M10461" s="140">
        <v>46106</v>
      </c>
      <c r="N10461" s="140"/>
      <c r="O10461" s="140"/>
      <c r="P10461" s="140" t="str">
        <f ca="1">IF(Proc[[#This Row],[DaysAgeing]]&gt;5,"yep","on track")</f>
        <v>yep</v>
      </c>
      <c r="Q10461" s="2">
        <f ca="1">IF(Proc[[#This Row],[DateClosed]]="",ABS(NETWORKDAYS(Proc[[#This Row],[DateOpened]],TODAY()))-1,ABS(NETWORKDAYS(Proc[[#This Row],[DateOpened]],Proc[[#This Row],[DateClosed]]))-1)</f>
        <v>7</v>
      </c>
      <c r="R10461" s="140" t="s">
        <v>476</v>
      </c>
      <c r="S10461" s="155"/>
      <c r="T10461" s="155"/>
    </row>
    <row r="10462" spans="1:20" hidden="1">
      <c r="A10462" s="156" t="s">
        <v>11874</v>
      </c>
      <c r="B10462" s="155" t="str">
        <f>IFERROR(VLOOKUP(Proc[[#This Row],[App]],Table2[],3,0),"open")</f>
        <v>ok</v>
      </c>
      <c r="C10462" s="156" t="s">
        <v>369</v>
      </c>
      <c r="D10462" t="s">
        <v>12725</v>
      </c>
      <c r="E10462" t="s">
        <v>11699</v>
      </c>
      <c r="F10462" s="155" t="s">
        <v>11699</v>
      </c>
      <c r="G10462" s="156" t="s">
        <v>400</v>
      </c>
      <c r="H10462" s="155" t="str">
        <f>IF(Proc[[#This Row],[type]]="LFF (MDG-F)",MID(Proc[[#This Row],[Obj]],13,10),"")</f>
        <v/>
      </c>
      <c r="I10462" s="156"/>
      <c r="J10462" s="155" t="b">
        <f>Proc[[#This Row],[Requested]]=Proc[[#This Row],[CurrentParent]]</f>
        <v>1</v>
      </c>
      <c r="K10462" s="155" t="str">
        <f>IF(Proc[[#This Row],[Author]]="Marcela Urrego",VLOOKUP(LEFT(Proc[[#This Row],[Requested]],1),Table3[#All],2,0),VLOOKUP(Proc[[#This Row],[Author]],Table4[],2,0))</f>
        <v>HC</v>
      </c>
      <c r="L10462" s="155" t="s">
        <v>7801</v>
      </c>
      <c r="M10462" s="140">
        <v>46106</v>
      </c>
      <c r="N10462" s="140"/>
      <c r="O10462" s="140"/>
      <c r="P10462" s="140" t="str">
        <f ca="1">IF(Proc[[#This Row],[DaysAgeing]]&gt;5,"yep","on track")</f>
        <v>yep</v>
      </c>
      <c r="Q10462" s="2">
        <f ca="1">IF(Proc[[#This Row],[DateClosed]]="",ABS(NETWORKDAYS(Proc[[#This Row],[DateOpened]],TODAY()))-1,ABS(NETWORKDAYS(Proc[[#This Row],[DateOpened]],Proc[[#This Row],[DateClosed]]))-1)</f>
        <v>7</v>
      </c>
      <c r="R10462" s="140" t="s">
        <v>476</v>
      </c>
      <c r="S10462" s="155"/>
      <c r="T10462" s="155"/>
    </row>
    <row r="10463" spans="1:20" hidden="1">
      <c r="A10463" s="156" t="s">
        <v>11874</v>
      </c>
      <c r="B10463" s="155" t="str">
        <f>IFERROR(VLOOKUP(Proc[[#This Row],[App]],Table2[],3,0),"open")</f>
        <v>ok</v>
      </c>
      <c r="C10463" s="156" t="s">
        <v>369</v>
      </c>
      <c r="D10463" t="s">
        <v>12726</v>
      </c>
      <c r="E10463" t="s">
        <v>11699</v>
      </c>
      <c r="F10463" s="155" t="s">
        <v>11699</v>
      </c>
      <c r="G10463" s="156" t="s">
        <v>400</v>
      </c>
      <c r="H10463" s="155" t="str">
        <f>IF(Proc[[#This Row],[type]]="LFF (MDG-F)",MID(Proc[[#This Row],[Obj]],13,10),"")</f>
        <v/>
      </c>
      <c r="I10463" s="156"/>
      <c r="J10463" s="155" t="b">
        <f>Proc[[#This Row],[Requested]]=Proc[[#This Row],[CurrentParent]]</f>
        <v>1</v>
      </c>
      <c r="K10463" s="155" t="str">
        <f>IF(Proc[[#This Row],[Author]]="Marcela Urrego",VLOOKUP(LEFT(Proc[[#This Row],[Requested]],1),Table3[#All],2,0),VLOOKUP(Proc[[#This Row],[Author]],Table4[],2,0))</f>
        <v>HC</v>
      </c>
      <c r="L10463" s="155" t="s">
        <v>7801</v>
      </c>
      <c r="M10463" s="140">
        <v>46106</v>
      </c>
      <c r="N10463" s="140"/>
      <c r="O10463" s="140"/>
      <c r="P10463" s="140" t="str">
        <f ca="1">IF(Proc[[#This Row],[DaysAgeing]]&gt;5,"yep","on track")</f>
        <v>yep</v>
      </c>
      <c r="Q10463" s="2">
        <f ca="1">IF(Proc[[#This Row],[DateClosed]]="",ABS(NETWORKDAYS(Proc[[#This Row],[DateOpened]],TODAY()))-1,ABS(NETWORKDAYS(Proc[[#This Row],[DateOpened]],Proc[[#This Row],[DateClosed]]))-1)</f>
        <v>7</v>
      </c>
      <c r="R10463" s="140" t="s">
        <v>476</v>
      </c>
      <c r="S10463" s="155"/>
      <c r="T10463" s="155"/>
    </row>
    <row r="10464" spans="1:20" hidden="1">
      <c r="A10464" s="156" t="s">
        <v>11874</v>
      </c>
      <c r="B10464" s="155" t="str">
        <f>IFERROR(VLOOKUP(Proc[[#This Row],[App]],Table2[],3,0),"open")</f>
        <v>ok</v>
      </c>
      <c r="C10464" s="156" t="s">
        <v>369</v>
      </c>
      <c r="D10464" t="s">
        <v>12727</v>
      </c>
      <c r="E10464" t="s">
        <v>11699</v>
      </c>
      <c r="F10464" s="155" t="s">
        <v>11699</v>
      </c>
      <c r="G10464" s="156" t="s">
        <v>400</v>
      </c>
      <c r="H10464" s="155" t="str">
        <f>IF(Proc[[#This Row],[type]]="LFF (MDG-F)",MID(Proc[[#This Row],[Obj]],13,10),"")</f>
        <v/>
      </c>
      <c r="I10464" s="156"/>
      <c r="J10464" s="155" t="b">
        <f>Proc[[#This Row],[Requested]]=Proc[[#This Row],[CurrentParent]]</f>
        <v>1</v>
      </c>
      <c r="K10464" s="155" t="str">
        <f>IF(Proc[[#This Row],[Author]]="Marcela Urrego",VLOOKUP(LEFT(Proc[[#This Row],[Requested]],1),Table3[#All],2,0),VLOOKUP(Proc[[#This Row],[Author]],Table4[],2,0))</f>
        <v>HC</v>
      </c>
      <c r="L10464" s="155" t="s">
        <v>7801</v>
      </c>
      <c r="M10464" s="140">
        <v>46106</v>
      </c>
      <c r="N10464" s="140"/>
      <c r="O10464" s="140"/>
      <c r="P10464" s="140" t="str">
        <f ca="1">IF(Proc[[#This Row],[DaysAgeing]]&gt;5,"yep","on track")</f>
        <v>yep</v>
      </c>
      <c r="Q10464" s="2">
        <f ca="1">IF(Proc[[#This Row],[DateClosed]]="",ABS(NETWORKDAYS(Proc[[#This Row],[DateOpened]],TODAY()))-1,ABS(NETWORKDAYS(Proc[[#This Row],[DateOpened]],Proc[[#This Row],[DateClosed]]))-1)</f>
        <v>7</v>
      </c>
      <c r="R10464" s="140" t="s">
        <v>476</v>
      </c>
      <c r="S10464" s="155"/>
      <c r="T10464" s="155"/>
    </row>
    <row r="10465" spans="1:20" hidden="1">
      <c r="A10465" s="156" t="s">
        <v>11874</v>
      </c>
      <c r="B10465" s="155" t="str">
        <f>IFERROR(VLOOKUP(Proc[[#This Row],[App]],Table2[],3,0),"open")</f>
        <v>ok</v>
      </c>
      <c r="C10465" s="156" t="s">
        <v>369</v>
      </c>
      <c r="D10465" t="s">
        <v>12728</v>
      </c>
      <c r="E10465" t="s">
        <v>11699</v>
      </c>
      <c r="F10465" s="155" t="s">
        <v>11699</v>
      </c>
      <c r="G10465" s="156" t="s">
        <v>400</v>
      </c>
      <c r="H10465" s="155" t="str">
        <f>IF(Proc[[#This Row],[type]]="LFF (MDG-F)",MID(Proc[[#This Row],[Obj]],13,10),"")</f>
        <v/>
      </c>
      <c r="I10465" s="156"/>
      <c r="J10465" s="155" t="b">
        <f>Proc[[#This Row],[Requested]]=Proc[[#This Row],[CurrentParent]]</f>
        <v>1</v>
      </c>
      <c r="K10465" s="155" t="str">
        <f>IF(Proc[[#This Row],[Author]]="Marcela Urrego",VLOOKUP(LEFT(Proc[[#This Row],[Requested]],1),Table3[#All],2,0),VLOOKUP(Proc[[#This Row],[Author]],Table4[],2,0))</f>
        <v>HC</v>
      </c>
      <c r="L10465" s="155" t="s">
        <v>7801</v>
      </c>
      <c r="M10465" s="140">
        <v>46106</v>
      </c>
      <c r="N10465" s="140"/>
      <c r="O10465" s="140"/>
      <c r="P10465" s="140" t="str">
        <f ca="1">IF(Proc[[#This Row],[DaysAgeing]]&gt;5,"yep","on track")</f>
        <v>yep</v>
      </c>
      <c r="Q10465" s="2">
        <f ca="1">IF(Proc[[#This Row],[DateClosed]]="",ABS(NETWORKDAYS(Proc[[#This Row],[DateOpened]],TODAY()))-1,ABS(NETWORKDAYS(Proc[[#This Row],[DateOpened]],Proc[[#This Row],[DateClosed]]))-1)</f>
        <v>7</v>
      </c>
      <c r="R10465" s="140" t="s">
        <v>476</v>
      </c>
      <c r="S10465" s="155"/>
      <c r="T10465" s="155"/>
    </row>
    <row r="10466" spans="1:20" hidden="1">
      <c r="A10466" s="156" t="s">
        <v>11874</v>
      </c>
      <c r="B10466" s="155" t="str">
        <f>IFERROR(VLOOKUP(Proc[[#This Row],[App]],Table2[],3,0),"open")</f>
        <v>ok</v>
      </c>
      <c r="C10466" s="156" t="s">
        <v>369</v>
      </c>
      <c r="D10466" t="s">
        <v>12729</v>
      </c>
      <c r="E10466" t="s">
        <v>11699</v>
      </c>
      <c r="F10466" s="155" t="s">
        <v>11699</v>
      </c>
      <c r="G10466" s="156" t="s">
        <v>400</v>
      </c>
      <c r="H10466" s="155" t="str">
        <f>IF(Proc[[#This Row],[type]]="LFF (MDG-F)",MID(Proc[[#This Row],[Obj]],13,10),"")</f>
        <v/>
      </c>
      <c r="I10466" s="156"/>
      <c r="J10466" s="155" t="b">
        <f>Proc[[#This Row],[Requested]]=Proc[[#This Row],[CurrentParent]]</f>
        <v>1</v>
      </c>
      <c r="K10466" s="155" t="str">
        <f>IF(Proc[[#This Row],[Author]]="Marcela Urrego",VLOOKUP(LEFT(Proc[[#This Row],[Requested]],1),Table3[#All],2,0),VLOOKUP(Proc[[#This Row],[Author]],Table4[],2,0))</f>
        <v>HC</v>
      </c>
      <c r="L10466" s="155" t="s">
        <v>7801</v>
      </c>
      <c r="M10466" s="140">
        <v>46106</v>
      </c>
      <c r="N10466" s="140"/>
      <c r="O10466" s="140"/>
      <c r="P10466" s="140" t="str">
        <f ca="1">IF(Proc[[#This Row],[DaysAgeing]]&gt;5,"yep","on track")</f>
        <v>yep</v>
      </c>
      <c r="Q10466" s="2">
        <f ca="1">IF(Proc[[#This Row],[DateClosed]]="",ABS(NETWORKDAYS(Proc[[#This Row],[DateOpened]],TODAY()))-1,ABS(NETWORKDAYS(Proc[[#This Row],[DateOpened]],Proc[[#This Row],[DateClosed]]))-1)</f>
        <v>7</v>
      </c>
      <c r="R10466" s="140" t="s">
        <v>476</v>
      </c>
      <c r="S10466" s="155"/>
      <c r="T10466" s="155"/>
    </row>
    <row r="10467" spans="1:20" hidden="1">
      <c r="A10467" s="156" t="s">
        <v>11874</v>
      </c>
      <c r="B10467" s="155" t="str">
        <f>IFERROR(VLOOKUP(Proc[[#This Row],[App]],Table2[],3,0),"open")</f>
        <v>ok</v>
      </c>
      <c r="C10467" s="156" t="s">
        <v>369</v>
      </c>
      <c r="D10467" t="s">
        <v>12730</v>
      </c>
      <c r="E10467" t="s">
        <v>11699</v>
      </c>
      <c r="F10467" s="155" t="s">
        <v>11699</v>
      </c>
      <c r="G10467" s="156" t="s">
        <v>400</v>
      </c>
      <c r="H10467" s="155" t="str">
        <f>IF(Proc[[#This Row],[type]]="LFF (MDG-F)",MID(Proc[[#This Row],[Obj]],13,10),"")</f>
        <v/>
      </c>
      <c r="I10467" s="156"/>
      <c r="J10467" s="155" t="b">
        <f>Proc[[#This Row],[Requested]]=Proc[[#This Row],[CurrentParent]]</f>
        <v>1</v>
      </c>
      <c r="K10467" s="155" t="str">
        <f>IF(Proc[[#This Row],[Author]]="Marcela Urrego",VLOOKUP(LEFT(Proc[[#This Row],[Requested]],1),Table3[#All],2,0),VLOOKUP(Proc[[#This Row],[Author]],Table4[],2,0))</f>
        <v>HC</v>
      </c>
      <c r="L10467" s="155" t="s">
        <v>7801</v>
      </c>
      <c r="M10467" s="140">
        <v>46106</v>
      </c>
      <c r="N10467" s="140"/>
      <c r="O10467" s="140"/>
      <c r="P10467" s="140" t="str">
        <f ca="1">IF(Proc[[#This Row],[DaysAgeing]]&gt;5,"yep","on track")</f>
        <v>yep</v>
      </c>
      <c r="Q10467" s="2">
        <f ca="1">IF(Proc[[#This Row],[DateClosed]]="",ABS(NETWORKDAYS(Proc[[#This Row],[DateOpened]],TODAY()))-1,ABS(NETWORKDAYS(Proc[[#This Row],[DateOpened]],Proc[[#This Row],[DateClosed]]))-1)</f>
        <v>7</v>
      </c>
      <c r="R10467" s="140" t="s">
        <v>476</v>
      </c>
      <c r="S10467" s="155"/>
      <c r="T10467" s="155"/>
    </row>
    <row r="10468" spans="1:20" hidden="1">
      <c r="A10468" s="156" t="s">
        <v>11874</v>
      </c>
      <c r="B10468" s="155" t="str">
        <f>IFERROR(VLOOKUP(Proc[[#This Row],[App]],Table2[],3,0),"open")</f>
        <v>ok</v>
      </c>
      <c r="C10468" s="156" t="s">
        <v>369</v>
      </c>
      <c r="D10468" t="s">
        <v>12731</v>
      </c>
      <c r="E10468" t="s">
        <v>11699</v>
      </c>
      <c r="F10468" s="155" t="s">
        <v>11699</v>
      </c>
      <c r="G10468" s="156" t="s">
        <v>400</v>
      </c>
      <c r="H10468" s="155" t="str">
        <f>IF(Proc[[#This Row],[type]]="LFF (MDG-F)",MID(Proc[[#This Row],[Obj]],13,10),"")</f>
        <v/>
      </c>
      <c r="I10468" s="156"/>
      <c r="J10468" s="155" t="b">
        <f>Proc[[#This Row],[Requested]]=Proc[[#This Row],[CurrentParent]]</f>
        <v>1</v>
      </c>
      <c r="K10468" s="155" t="str">
        <f>IF(Proc[[#This Row],[Author]]="Marcela Urrego",VLOOKUP(LEFT(Proc[[#This Row],[Requested]],1),Table3[#All],2,0),VLOOKUP(Proc[[#This Row],[Author]],Table4[],2,0))</f>
        <v>HC</v>
      </c>
      <c r="L10468" s="155" t="s">
        <v>7801</v>
      </c>
      <c r="M10468" s="140">
        <v>46106</v>
      </c>
      <c r="N10468" s="140"/>
      <c r="O10468" s="140"/>
      <c r="P10468" s="140" t="str">
        <f ca="1">IF(Proc[[#This Row],[DaysAgeing]]&gt;5,"yep","on track")</f>
        <v>yep</v>
      </c>
      <c r="Q10468" s="2">
        <f ca="1">IF(Proc[[#This Row],[DateClosed]]="",ABS(NETWORKDAYS(Proc[[#This Row],[DateOpened]],TODAY()))-1,ABS(NETWORKDAYS(Proc[[#This Row],[DateOpened]],Proc[[#This Row],[DateClosed]]))-1)</f>
        <v>7</v>
      </c>
      <c r="R10468" s="140" t="s">
        <v>476</v>
      </c>
      <c r="S10468" s="155"/>
      <c r="T10468" s="155"/>
    </row>
    <row r="10469" spans="1:20" hidden="1">
      <c r="A10469" s="156" t="s">
        <v>11874</v>
      </c>
      <c r="B10469" s="155" t="str">
        <f>IFERROR(VLOOKUP(Proc[[#This Row],[App]],Table2[],3,0),"open")</f>
        <v>ok</v>
      </c>
      <c r="C10469" s="156" t="s">
        <v>369</v>
      </c>
      <c r="D10469" t="s">
        <v>12732</v>
      </c>
      <c r="E10469" t="s">
        <v>11699</v>
      </c>
      <c r="F10469" s="155" t="s">
        <v>11699</v>
      </c>
      <c r="G10469" s="156" t="s">
        <v>400</v>
      </c>
      <c r="H10469" s="155" t="str">
        <f>IF(Proc[[#This Row],[type]]="LFF (MDG-F)",MID(Proc[[#This Row],[Obj]],13,10),"")</f>
        <v/>
      </c>
      <c r="I10469" s="156"/>
      <c r="J10469" s="155" t="b">
        <f>Proc[[#This Row],[Requested]]=Proc[[#This Row],[CurrentParent]]</f>
        <v>1</v>
      </c>
      <c r="K10469" s="155" t="str">
        <f>IF(Proc[[#This Row],[Author]]="Marcela Urrego",VLOOKUP(LEFT(Proc[[#This Row],[Requested]],1),Table3[#All],2,0),VLOOKUP(Proc[[#This Row],[Author]],Table4[],2,0))</f>
        <v>HC</v>
      </c>
      <c r="L10469" s="155" t="s">
        <v>7801</v>
      </c>
      <c r="M10469" s="140">
        <v>46106</v>
      </c>
      <c r="N10469" s="140"/>
      <c r="O10469" s="140"/>
      <c r="P10469" s="140" t="str">
        <f ca="1">IF(Proc[[#This Row],[DaysAgeing]]&gt;5,"yep","on track")</f>
        <v>yep</v>
      </c>
      <c r="Q10469" s="2">
        <f ca="1">IF(Proc[[#This Row],[DateClosed]]="",ABS(NETWORKDAYS(Proc[[#This Row],[DateOpened]],TODAY()))-1,ABS(NETWORKDAYS(Proc[[#This Row],[DateOpened]],Proc[[#This Row],[DateClosed]]))-1)</f>
        <v>7</v>
      </c>
      <c r="R10469" s="140" t="s">
        <v>476</v>
      </c>
      <c r="S10469" s="155"/>
      <c r="T10469" s="155"/>
    </row>
    <row r="10470" spans="1:20" hidden="1">
      <c r="A10470" s="156" t="s">
        <v>11874</v>
      </c>
      <c r="B10470" s="155" t="str">
        <f>IFERROR(VLOOKUP(Proc[[#This Row],[App]],Table2[],3,0),"open")</f>
        <v>ok</v>
      </c>
      <c r="C10470" s="156" t="s">
        <v>369</v>
      </c>
      <c r="D10470" t="s">
        <v>12733</v>
      </c>
      <c r="E10470" t="s">
        <v>11699</v>
      </c>
      <c r="F10470" s="155" t="s">
        <v>11699</v>
      </c>
      <c r="G10470" s="156" t="s">
        <v>400</v>
      </c>
      <c r="H10470" s="155" t="str">
        <f>IF(Proc[[#This Row],[type]]="LFF (MDG-F)",MID(Proc[[#This Row],[Obj]],13,10),"")</f>
        <v/>
      </c>
      <c r="I10470" s="156"/>
      <c r="J10470" s="155" t="b">
        <f>Proc[[#This Row],[Requested]]=Proc[[#This Row],[CurrentParent]]</f>
        <v>1</v>
      </c>
      <c r="K10470" s="155" t="str">
        <f>IF(Proc[[#This Row],[Author]]="Marcela Urrego",VLOOKUP(LEFT(Proc[[#This Row],[Requested]],1),Table3[#All],2,0),VLOOKUP(Proc[[#This Row],[Author]],Table4[],2,0))</f>
        <v>HC</v>
      </c>
      <c r="L10470" s="155" t="s">
        <v>7801</v>
      </c>
      <c r="M10470" s="140">
        <v>46106</v>
      </c>
      <c r="N10470" s="140"/>
      <c r="O10470" s="140"/>
      <c r="P10470" s="140" t="str">
        <f ca="1">IF(Proc[[#This Row],[DaysAgeing]]&gt;5,"yep","on track")</f>
        <v>yep</v>
      </c>
      <c r="Q10470" s="2">
        <f ca="1">IF(Proc[[#This Row],[DateClosed]]="",ABS(NETWORKDAYS(Proc[[#This Row],[DateOpened]],TODAY()))-1,ABS(NETWORKDAYS(Proc[[#This Row],[DateOpened]],Proc[[#This Row],[DateClosed]]))-1)</f>
        <v>7</v>
      </c>
      <c r="R10470" s="140" t="s">
        <v>476</v>
      </c>
      <c r="S10470" s="155"/>
      <c r="T10470" s="155"/>
    </row>
    <row r="10471" spans="1:20" hidden="1">
      <c r="A10471" s="156" t="s">
        <v>11874</v>
      </c>
      <c r="B10471" s="155" t="str">
        <f>IFERROR(VLOOKUP(Proc[[#This Row],[App]],Table2[],3,0),"open")</f>
        <v>ok</v>
      </c>
      <c r="C10471" s="156" t="s">
        <v>369</v>
      </c>
      <c r="D10471" t="s">
        <v>12734</v>
      </c>
      <c r="E10471" t="s">
        <v>11699</v>
      </c>
      <c r="F10471" s="155" t="s">
        <v>11699</v>
      </c>
      <c r="G10471" s="156" t="s">
        <v>400</v>
      </c>
      <c r="H10471" s="155" t="str">
        <f>IF(Proc[[#This Row],[type]]="LFF (MDG-F)",MID(Proc[[#This Row],[Obj]],13,10),"")</f>
        <v/>
      </c>
      <c r="I10471" s="156"/>
      <c r="J10471" s="155" t="b">
        <f>Proc[[#This Row],[Requested]]=Proc[[#This Row],[CurrentParent]]</f>
        <v>1</v>
      </c>
      <c r="K10471" s="155" t="str">
        <f>IF(Proc[[#This Row],[Author]]="Marcela Urrego",VLOOKUP(LEFT(Proc[[#This Row],[Requested]],1),Table3[#All],2,0),VLOOKUP(Proc[[#This Row],[Author]],Table4[],2,0))</f>
        <v>HC</v>
      </c>
      <c r="L10471" s="155" t="s">
        <v>7801</v>
      </c>
      <c r="M10471" s="140">
        <v>46106</v>
      </c>
      <c r="N10471" s="140"/>
      <c r="O10471" s="140"/>
      <c r="P10471" s="140" t="str">
        <f ca="1">IF(Proc[[#This Row],[DaysAgeing]]&gt;5,"yep","on track")</f>
        <v>yep</v>
      </c>
      <c r="Q10471" s="2">
        <f ca="1">IF(Proc[[#This Row],[DateClosed]]="",ABS(NETWORKDAYS(Proc[[#This Row],[DateOpened]],TODAY()))-1,ABS(NETWORKDAYS(Proc[[#This Row],[DateOpened]],Proc[[#This Row],[DateClosed]]))-1)</f>
        <v>7</v>
      </c>
      <c r="R10471" s="140" t="s">
        <v>476</v>
      </c>
      <c r="S10471" s="155"/>
      <c r="T10471" s="155"/>
    </row>
    <row r="10472" spans="1:20" hidden="1">
      <c r="A10472" s="156" t="s">
        <v>11874</v>
      </c>
      <c r="B10472" s="155" t="str">
        <f>IFERROR(VLOOKUP(Proc[[#This Row],[App]],Table2[],3,0),"open")</f>
        <v>ok</v>
      </c>
      <c r="C10472" s="156" t="s">
        <v>369</v>
      </c>
      <c r="D10472" t="s">
        <v>12735</v>
      </c>
      <c r="E10472" t="s">
        <v>11699</v>
      </c>
      <c r="F10472" s="155" t="s">
        <v>11699</v>
      </c>
      <c r="G10472" s="156" t="s">
        <v>400</v>
      </c>
      <c r="H10472" s="155" t="str">
        <f>IF(Proc[[#This Row],[type]]="LFF (MDG-F)",MID(Proc[[#This Row],[Obj]],13,10),"")</f>
        <v/>
      </c>
      <c r="I10472" s="156"/>
      <c r="J10472" s="155" t="b">
        <f>Proc[[#This Row],[Requested]]=Proc[[#This Row],[CurrentParent]]</f>
        <v>1</v>
      </c>
      <c r="K10472" s="155" t="str">
        <f>IF(Proc[[#This Row],[Author]]="Marcela Urrego",VLOOKUP(LEFT(Proc[[#This Row],[Requested]],1),Table3[#All],2,0),VLOOKUP(Proc[[#This Row],[Author]],Table4[],2,0))</f>
        <v>HC</v>
      </c>
      <c r="L10472" s="155" t="s">
        <v>7801</v>
      </c>
      <c r="M10472" s="140">
        <v>46106</v>
      </c>
      <c r="N10472" s="140"/>
      <c r="O10472" s="140"/>
      <c r="P10472" s="140" t="str">
        <f ca="1">IF(Proc[[#This Row],[DaysAgeing]]&gt;5,"yep","on track")</f>
        <v>yep</v>
      </c>
      <c r="Q10472" s="2">
        <f ca="1">IF(Proc[[#This Row],[DateClosed]]="",ABS(NETWORKDAYS(Proc[[#This Row],[DateOpened]],TODAY()))-1,ABS(NETWORKDAYS(Proc[[#This Row],[DateOpened]],Proc[[#This Row],[DateClosed]]))-1)</f>
        <v>7</v>
      </c>
      <c r="R10472" s="140" t="s">
        <v>476</v>
      </c>
      <c r="S10472" s="155"/>
      <c r="T10472" s="155"/>
    </row>
    <row r="10473" spans="1:20" hidden="1">
      <c r="A10473" s="156" t="s">
        <v>11874</v>
      </c>
      <c r="B10473" s="155" t="str">
        <f>IFERROR(VLOOKUP(Proc[[#This Row],[App]],Table2[],3,0),"open")</f>
        <v>ok</v>
      </c>
      <c r="C10473" s="156" t="s">
        <v>369</v>
      </c>
      <c r="D10473" t="s">
        <v>12736</v>
      </c>
      <c r="E10473" t="s">
        <v>11699</v>
      </c>
      <c r="F10473" s="155" t="s">
        <v>11699</v>
      </c>
      <c r="G10473" s="156" t="s">
        <v>400</v>
      </c>
      <c r="H10473" s="155" t="str">
        <f>IF(Proc[[#This Row],[type]]="LFF (MDG-F)",MID(Proc[[#This Row],[Obj]],13,10),"")</f>
        <v/>
      </c>
      <c r="I10473" s="156"/>
      <c r="J10473" s="155" t="b">
        <f>Proc[[#This Row],[Requested]]=Proc[[#This Row],[CurrentParent]]</f>
        <v>1</v>
      </c>
      <c r="K10473" s="155" t="str">
        <f>IF(Proc[[#This Row],[Author]]="Marcela Urrego",VLOOKUP(LEFT(Proc[[#This Row],[Requested]],1),Table3[#All],2,0),VLOOKUP(Proc[[#This Row],[Author]],Table4[],2,0))</f>
        <v>HC</v>
      </c>
      <c r="L10473" s="155" t="s">
        <v>7801</v>
      </c>
      <c r="M10473" s="140">
        <v>46106</v>
      </c>
      <c r="N10473" s="140"/>
      <c r="O10473" s="140"/>
      <c r="P10473" s="140" t="str">
        <f ca="1">IF(Proc[[#This Row],[DaysAgeing]]&gt;5,"yep","on track")</f>
        <v>yep</v>
      </c>
      <c r="Q10473" s="2">
        <f ca="1">IF(Proc[[#This Row],[DateClosed]]="",ABS(NETWORKDAYS(Proc[[#This Row],[DateOpened]],TODAY()))-1,ABS(NETWORKDAYS(Proc[[#This Row],[DateOpened]],Proc[[#This Row],[DateClosed]]))-1)</f>
        <v>7</v>
      </c>
      <c r="R10473" s="140" t="s">
        <v>476</v>
      </c>
      <c r="S10473" s="155"/>
      <c r="T10473" s="155"/>
    </row>
    <row r="10474" spans="1:20" hidden="1">
      <c r="A10474" s="156" t="s">
        <v>11874</v>
      </c>
      <c r="B10474" s="155" t="str">
        <f>IFERROR(VLOOKUP(Proc[[#This Row],[App]],Table2[],3,0),"open")</f>
        <v>ok</v>
      </c>
      <c r="C10474" s="156" t="s">
        <v>369</v>
      </c>
      <c r="D10474" t="s">
        <v>12737</v>
      </c>
      <c r="E10474" t="s">
        <v>11699</v>
      </c>
      <c r="F10474" s="155" t="s">
        <v>11699</v>
      </c>
      <c r="G10474" s="156" t="s">
        <v>400</v>
      </c>
      <c r="H10474" s="155" t="str">
        <f>IF(Proc[[#This Row],[type]]="LFF (MDG-F)",MID(Proc[[#This Row],[Obj]],13,10),"")</f>
        <v/>
      </c>
      <c r="I10474" s="156"/>
      <c r="J10474" s="155" t="b">
        <f>Proc[[#This Row],[Requested]]=Proc[[#This Row],[CurrentParent]]</f>
        <v>1</v>
      </c>
      <c r="K10474" s="155" t="str">
        <f>IF(Proc[[#This Row],[Author]]="Marcela Urrego",VLOOKUP(LEFT(Proc[[#This Row],[Requested]],1),Table3[#All],2,0),VLOOKUP(Proc[[#This Row],[Author]],Table4[],2,0))</f>
        <v>HC</v>
      </c>
      <c r="L10474" s="155" t="s">
        <v>7801</v>
      </c>
      <c r="M10474" s="140">
        <v>46106</v>
      </c>
      <c r="N10474" s="140"/>
      <c r="O10474" s="140"/>
      <c r="P10474" s="140" t="str">
        <f ca="1">IF(Proc[[#This Row],[DaysAgeing]]&gt;5,"yep","on track")</f>
        <v>yep</v>
      </c>
      <c r="Q10474" s="2">
        <f ca="1">IF(Proc[[#This Row],[DateClosed]]="",ABS(NETWORKDAYS(Proc[[#This Row],[DateOpened]],TODAY()))-1,ABS(NETWORKDAYS(Proc[[#This Row],[DateOpened]],Proc[[#This Row],[DateClosed]]))-1)</f>
        <v>7</v>
      </c>
      <c r="R10474" s="140" t="s">
        <v>476</v>
      </c>
      <c r="S10474" s="155"/>
      <c r="T10474" s="155"/>
    </row>
    <row r="10475" spans="1:20" hidden="1">
      <c r="A10475" s="156" t="s">
        <v>11874</v>
      </c>
      <c r="B10475" s="155" t="str">
        <f>IFERROR(VLOOKUP(Proc[[#This Row],[App]],Table2[],3,0),"open")</f>
        <v>ok</v>
      </c>
      <c r="C10475" s="156" t="s">
        <v>369</v>
      </c>
      <c r="D10475" t="s">
        <v>12738</v>
      </c>
      <c r="E10475" t="s">
        <v>11699</v>
      </c>
      <c r="F10475" s="155" t="s">
        <v>11699</v>
      </c>
      <c r="G10475" s="156" t="s">
        <v>400</v>
      </c>
      <c r="H10475" s="155" t="str">
        <f>IF(Proc[[#This Row],[type]]="LFF (MDG-F)",MID(Proc[[#This Row],[Obj]],13,10),"")</f>
        <v/>
      </c>
      <c r="I10475" s="156"/>
      <c r="J10475" s="155" t="b">
        <f>Proc[[#This Row],[Requested]]=Proc[[#This Row],[CurrentParent]]</f>
        <v>1</v>
      </c>
      <c r="K10475" s="155" t="str">
        <f>IF(Proc[[#This Row],[Author]]="Marcela Urrego",VLOOKUP(LEFT(Proc[[#This Row],[Requested]],1),Table3[#All],2,0),VLOOKUP(Proc[[#This Row],[Author]],Table4[],2,0))</f>
        <v>HC</v>
      </c>
      <c r="L10475" s="155" t="s">
        <v>7801</v>
      </c>
      <c r="M10475" s="140">
        <v>46106</v>
      </c>
      <c r="N10475" s="140"/>
      <c r="O10475" s="140"/>
      <c r="P10475" s="140" t="str">
        <f ca="1">IF(Proc[[#This Row],[DaysAgeing]]&gt;5,"yep","on track")</f>
        <v>yep</v>
      </c>
      <c r="Q10475" s="2">
        <f ca="1">IF(Proc[[#This Row],[DateClosed]]="",ABS(NETWORKDAYS(Proc[[#This Row],[DateOpened]],TODAY()))-1,ABS(NETWORKDAYS(Proc[[#This Row],[DateOpened]],Proc[[#This Row],[DateClosed]]))-1)</f>
        <v>7</v>
      </c>
      <c r="R10475" s="140" t="s">
        <v>476</v>
      </c>
      <c r="S10475" s="155"/>
      <c r="T10475" s="155"/>
    </row>
    <row r="10476" spans="1:20" hidden="1">
      <c r="A10476" s="156" t="s">
        <v>11874</v>
      </c>
      <c r="B10476" s="155" t="str">
        <f>IFERROR(VLOOKUP(Proc[[#This Row],[App]],Table2[],3,0),"open")</f>
        <v>ok</v>
      </c>
      <c r="C10476" s="156" t="s">
        <v>369</v>
      </c>
      <c r="D10476" t="s">
        <v>12739</v>
      </c>
      <c r="E10476" t="s">
        <v>11699</v>
      </c>
      <c r="F10476" s="155" t="s">
        <v>11699</v>
      </c>
      <c r="G10476" s="156" t="s">
        <v>400</v>
      </c>
      <c r="H10476" s="155" t="str">
        <f>IF(Proc[[#This Row],[type]]="LFF (MDG-F)",MID(Proc[[#This Row],[Obj]],13,10),"")</f>
        <v/>
      </c>
      <c r="I10476" s="156"/>
      <c r="J10476" s="155" t="b">
        <f>Proc[[#This Row],[Requested]]=Proc[[#This Row],[CurrentParent]]</f>
        <v>1</v>
      </c>
      <c r="K10476" s="155" t="str">
        <f>IF(Proc[[#This Row],[Author]]="Marcela Urrego",VLOOKUP(LEFT(Proc[[#This Row],[Requested]],1),Table3[#All],2,0),VLOOKUP(Proc[[#This Row],[Author]],Table4[],2,0))</f>
        <v>HC</v>
      </c>
      <c r="L10476" s="155" t="s">
        <v>7801</v>
      </c>
      <c r="M10476" s="140">
        <v>46106</v>
      </c>
      <c r="N10476" s="140"/>
      <c r="O10476" s="140"/>
      <c r="P10476" s="140" t="str">
        <f ca="1">IF(Proc[[#This Row],[DaysAgeing]]&gt;5,"yep","on track")</f>
        <v>yep</v>
      </c>
      <c r="Q10476" s="2">
        <f ca="1">IF(Proc[[#This Row],[DateClosed]]="",ABS(NETWORKDAYS(Proc[[#This Row],[DateOpened]],TODAY()))-1,ABS(NETWORKDAYS(Proc[[#This Row],[DateOpened]],Proc[[#This Row],[DateClosed]]))-1)</f>
        <v>7</v>
      </c>
      <c r="R10476" s="140" t="s">
        <v>476</v>
      </c>
      <c r="S10476" s="155"/>
      <c r="T10476" s="155"/>
    </row>
    <row r="10477" spans="1:20" hidden="1">
      <c r="A10477" s="156" t="s">
        <v>11874</v>
      </c>
      <c r="B10477" s="155" t="str">
        <f>IFERROR(VLOOKUP(Proc[[#This Row],[App]],Table2[],3,0),"open")</f>
        <v>ok</v>
      </c>
      <c r="C10477" s="156" t="s">
        <v>369</v>
      </c>
      <c r="D10477" t="s">
        <v>12740</v>
      </c>
      <c r="E10477" t="s">
        <v>11699</v>
      </c>
      <c r="F10477" s="155" t="s">
        <v>11699</v>
      </c>
      <c r="G10477" s="156" t="s">
        <v>400</v>
      </c>
      <c r="H10477" s="155" t="str">
        <f>IF(Proc[[#This Row],[type]]="LFF (MDG-F)",MID(Proc[[#This Row],[Obj]],13,10),"")</f>
        <v/>
      </c>
      <c r="I10477" s="156"/>
      <c r="J10477" s="155" t="b">
        <f>Proc[[#This Row],[Requested]]=Proc[[#This Row],[CurrentParent]]</f>
        <v>1</v>
      </c>
      <c r="K10477" s="155" t="str">
        <f>IF(Proc[[#This Row],[Author]]="Marcela Urrego",VLOOKUP(LEFT(Proc[[#This Row],[Requested]],1),Table3[#All],2,0),VLOOKUP(Proc[[#This Row],[Author]],Table4[],2,0))</f>
        <v>HC</v>
      </c>
      <c r="L10477" s="155" t="s">
        <v>7801</v>
      </c>
      <c r="M10477" s="140">
        <v>46106</v>
      </c>
      <c r="N10477" s="140"/>
      <c r="O10477" s="140"/>
      <c r="P10477" s="140" t="str">
        <f ca="1">IF(Proc[[#This Row],[DaysAgeing]]&gt;5,"yep","on track")</f>
        <v>yep</v>
      </c>
      <c r="Q10477" s="2">
        <f ca="1">IF(Proc[[#This Row],[DateClosed]]="",ABS(NETWORKDAYS(Proc[[#This Row],[DateOpened]],TODAY()))-1,ABS(NETWORKDAYS(Proc[[#This Row],[DateOpened]],Proc[[#This Row],[DateClosed]]))-1)</f>
        <v>7</v>
      </c>
      <c r="R10477" s="140" t="s">
        <v>476</v>
      </c>
      <c r="S10477" s="155"/>
      <c r="T10477" s="155"/>
    </row>
    <row r="10478" spans="1:20" hidden="1">
      <c r="A10478" s="156" t="s">
        <v>11874</v>
      </c>
      <c r="B10478" s="155" t="str">
        <f>IFERROR(VLOOKUP(Proc[[#This Row],[App]],Table2[],3,0),"open")</f>
        <v>ok</v>
      </c>
      <c r="C10478" s="156" t="s">
        <v>369</v>
      </c>
      <c r="D10478" t="s">
        <v>12741</v>
      </c>
      <c r="E10478" t="s">
        <v>11699</v>
      </c>
      <c r="F10478" s="155" t="s">
        <v>11699</v>
      </c>
      <c r="G10478" s="156" t="s">
        <v>400</v>
      </c>
      <c r="H10478" s="155" t="str">
        <f>IF(Proc[[#This Row],[type]]="LFF (MDG-F)",MID(Proc[[#This Row],[Obj]],13,10),"")</f>
        <v/>
      </c>
      <c r="I10478" s="156"/>
      <c r="J10478" s="155" t="b">
        <f>Proc[[#This Row],[Requested]]=Proc[[#This Row],[CurrentParent]]</f>
        <v>1</v>
      </c>
      <c r="K10478" s="155" t="str">
        <f>IF(Proc[[#This Row],[Author]]="Marcela Urrego",VLOOKUP(LEFT(Proc[[#This Row],[Requested]],1),Table3[#All],2,0),VLOOKUP(Proc[[#This Row],[Author]],Table4[],2,0))</f>
        <v>HC</v>
      </c>
      <c r="L10478" s="155" t="s">
        <v>7801</v>
      </c>
      <c r="M10478" s="140">
        <v>46106</v>
      </c>
      <c r="N10478" s="140"/>
      <c r="O10478" s="140"/>
      <c r="P10478" s="140" t="str">
        <f ca="1">IF(Proc[[#This Row],[DaysAgeing]]&gt;5,"yep","on track")</f>
        <v>yep</v>
      </c>
      <c r="Q10478" s="2">
        <f ca="1">IF(Proc[[#This Row],[DateClosed]]="",ABS(NETWORKDAYS(Proc[[#This Row],[DateOpened]],TODAY()))-1,ABS(NETWORKDAYS(Proc[[#This Row],[DateOpened]],Proc[[#This Row],[DateClosed]]))-1)</f>
        <v>7</v>
      </c>
      <c r="R10478" s="140" t="s">
        <v>476</v>
      </c>
      <c r="S10478" s="155"/>
      <c r="T10478" s="155"/>
    </row>
    <row r="10479" spans="1:20" hidden="1">
      <c r="A10479" s="156" t="s">
        <v>11874</v>
      </c>
      <c r="B10479" s="155" t="str">
        <f>IFERROR(VLOOKUP(Proc[[#This Row],[App]],Table2[],3,0),"open")</f>
        <v>ok</v>
      </c>
      <c r="C10479" s="156" t="s">
        <v>369</v>
      </c>
      <c r="D10479" t="s">
        <v>12742</v>
      </c>
      <c r="E10479" t="s">
        <v>11699</v>
      </c>
      <c r="F10479" s="155" t="s">
        <v>11699</v>
      </c>
      <c r="G10479" s="156" t="s">
        <v>400</v>
      </c>
      <c r="H10479" s="155" t="str">
        <f>IF(Proc[[#This Row],[type]]="LFF (MDG-F)",MID(Proc[[#This Row],[Obj]],13,10),"")</f>
        <v/>
      </c>
      <c r="I10479" s="156"/>
      <c r="J10479" s="155" t="b">
        <f>Proc[[#This Row],[Requested]]=Proc[[#This Row],[CurrentParent]]</f>
        <v>1</v>
      </c>
      <c r="K10479" s="155" t="str">
        <f>IF(Proc[[#This Row],[Author]]="Marcela Urrego",VLOOKUP(LEFT(Proc[[#This Row],[Requested]],1),Table3[#All],2,0),VLOOKUP(Proc[[#This Row],[Author]],Table4[],2,0))</f>
        <v>HC</v>
      </c>
      <c r="L10479" s="155" t="s">
        <v>7801</v>
      </c>
      <c r="M10479" s="140">
        <v>46106</v>
      </c>
      <c r="N10479" s="140"/>
      <c r="O10479" s="140"/>
      <c r="P10479" s="140" t="str">
        <f ca="1">IF(Proc[[#This Row],[DaysAgeing]]&gt;5,"yep","on track")</f>
        <v>yep</v>
      </c>
      <c r="Q10479" s="2">
        <f ca="1">IF(Proc[[#This Row],[DateClosed]]="",ABS(NETWORKDAYS(Proc[[#This Row],[DateOpened]],TODAY()))-1,ABS(NETWORKDAYS(Proc[[#This Row],[DateOpened]],Proc[[#This Row],[DateClosed]]))-1)</f>
        <v>7</v>
      </c>
      <c r="R10479" s="140" t="s">
        <v>476</v>
      </c>
      <c r="S10479" s="155"/>
      <c r="T10479" s="155"/>
    </row>
    <row r="10480" spans="1:20" hidden="1">
      <c r="A10480" s="156" t="s">
        <v>11874</v>
      </c>
      <c r="B10480" s="155" t="str">
        <f>IFERROR(VLOOKUP(Proc[[#This Row],[App]],Table2[],3,0),"open")</f>
        <v>ok</v>
      </c>
      <c r="C10480" s="156" t="s">
        <v>369</v>
      </c>
      <c r="D10480" t="s">
        <v>12743</v>
      </c>
      <c r="E10480" t="s">
        <v>11699</v>
      </c>
      <c r="F10480" s="155" t="s">
        <v>11699</v>
      </c>
      <c r="G10480" s="156" t="s">
        <v>400</v>
      </c>
      <c r="H10480" s="155" t="str">
        <f>IF(Proc[[#This Row],[type]]="LFF (MDG-F)",MID(Proc[[#This Row],[Obj]],13,10),"")</f>
        <v/>
      </c>
      <c r="I10480" s="156"/>
      <c r="J10480" s="155" t="b">
        <f>Proc[[#This Row],[Requested]]=Proc[[#This Row],[CurrentParent]]</f>
        <v>1</v>
      </c>
      <c r="K10480" s="155" t="str">
        <f>IF(Proc[[#This Row],[Author]]="Marcela Urrego",VLOOKUP(LEFT(Proc[[#This Row],[Requested]],1),Table3[#All],2,0),VLOOKUP(Proc[[#This Row],[Author]],Table4[],2,0))</f>
        <v>HC</v>
      </c>
      <c r="L10480" s="155" t="s">
        <v>7801</v>
      </c>
      <c r="M10480" s="140">
        <v>46106</v>
      </c>
      <c r="N10480" s="140"/>
      <c r="O10480" s="140"/>
      <c r="P10480" s="140" t="str">
        <f ca="1">IF(Proc[[#This Row],[DaysAgeing]]&gt;5,"yep","on track")</f>
        <v>yep</v>
      </c>
      <c r="Q10480" s="2">
        <f ca="1">IF(Proc[[#This Row],[DateClosed]]="",ABS(NETWORKDAYS(Proc[[#This Row],[DateOpened]],TODAY()))-1,ABS(NETWORKDAYS(Proc[[#This Row],[DateOpened]],Proc[[#This Row],[DateClosed]]))-1)</f>
        <v>7</v>
      </c>
      <c r="R10480" s="140" t="s">
        <v>476</v>
      </c>
      <c r="S10480" s="155"/>
      <c r="T10480" s="155"/>
    </row>
    <row r="10481" spans="1:20" hidden="1">
      <c r="A10481" s="156" t="s">
        <v>11874</v>
      </c>
      <c r="B10481" s="155" t="str">
        <f>IFERROR(VLOOKUP(Proc[[#This Row],[App]],Table2[],3,0),"open")</f>
        <v>ok</v>
      </c>
      <c r="C10481" s="156" t="s">
        <v>369</v>
      </c>
      <c r="D10481" t="s">
        <v>12744</v>
      </c>
      <c r="E10481" t="s">
        <v>11699</v>
      </c>
      <c r="F10481" s="155" t="s">
        <v>11699</v>
      </c>
      <c r="G10481" s="156" t="s">
        <v>400</v>
      </c>
      <c r="H10481" s="155" t="str">
        <f>IF(Proc[[#This Row],[type]]="LFF (MDG-F)",MID(Proc[[#This Row],[Obj]],13,10),"")</f>
        <v/>
      </c>
      <c r="I10481" s="156"/>
      <c r="J10481" s="155" t="b">
        <f>Proc[[#This Row],[Requested]]=Proc[[#This Row],[CurrentParent]]</f>
        <v>1</v>
      </c>
      <c r="K10481" s="155" t="str">
        <f>IF(Proc[[#This Row],[Author]]="Marcela Urrego",VLOOKUP(LEFT(Proc[[#This Row],[Requested]],1),Table3[#All],2,0),VLOOKUP(Proc[[#This Row],[Author]],Table4[],2,0))</f>
        <v>HC</v>
      </c>
      <c r="L10481" s="155" t="s">
        <v>7801</v>
      </c>
      <c r="M10481" s="140">
        <v>46106</v>
      </c>
      <c r="N10481" s="140"/>
      <c r="O10481" s="140"/>
      <c r="P10481" s="140" t="str">
        <f ca="1">IF(Proc[[#This Row],[DaysAgeing]]&gt;5,"yep","on track")</f>
        <v>yep</v>
      </c>
      <c r="Q10481" s="2">
        <f ca="1">IF(Proc[[#This Row],[DateClosed]]="",ABS(NETWORKDAYS(Proc[[#This Row],[DateOpened]],TODAY()))-1,ABS(NETWORKDAYS(Proc[[#This Row],[DateOpened]],Proc[[#This Row],[DateClosed]]))-1)</f>
        <v>7</v>
      </c>
      <c r="R10481" s="140" t="s">
        <v>476</v>
      </c>
      <c r="S10481" s="155"/>
      <c r="T10481" s="155"/>
    </row>
    <row r="10482" spans="1:20" hidden="1">
      <c r="A10482" s="156" t="s">
        <v>11874</v>
      </c>
      <c r="B10482" s="155" t="str">
        <f>IFERROR(VLOOKUP(Proc[[#This Row],[App]],Table2[],3,0),"open")</f>
        <v>ok</v>
      </c>
      <c r="C10482" s="156" t="s">
        <v>369</v>
      </c>
      <c r="D10482" t="s">
        <v>12745</v>
      </c>
      <c r="E10482" t="s">
        <v>11699</v>
      </c>
      <c r="F10482" s="155" t="s">
        <v>11699</v>
      </c>
      <c r="G10482" s="156" t="s">
        <v>400</v>
      </c>
      <c r="H10482" s="155" t="str">
        <f>IF(Proc[[#This Row],[type]]="LFF (MDG-F)",MID(Proc[[#This Row],[Obj]],13,10),"")</f>
        <v/>
      </c>
      <c r="I10482" s="156"/>
      <c r="J10482" s="155" t="b">
        <f>Proc[[#This Row],[Requested]]=Proc[[#This Row],[CurrentParent]]</f>
        <v>1</v>
      </c>
      <c r="K10482" s="155" t="str">
        <f>IF(Proc[[#This Row],[Author]]="Marcela Urrego",VLOOKUP(LEFT(Proc[[#This Row],[Requested]],1),Table3[#All],2,0),VLOOKUP(Proc[[#This Row],[Author]],Table4[],2,0))</f>
        <v>HC</v>
      </c>
      <c r="L10482" s="155" t="s">
        <v>7801</v>
      </c>
      <c r="M10482" s="140">
        <v>46106</v>
      </c>
      <c r="N10482" s="140"/>
      <c r="O10482" s="140"/>
      <c r="P10482" s="140" t="str">
        <f ca="1">IF(Proc[[#This Row],[DaysAgeing]]&gt;5,"yep","on track")</f>
        <v>yep</v>
      </c>
      <c r="Q10482" s="2">
        <f ca="1">IF(Proc[[#This Row],[DateClosed]]="",ABS(NETWORKDAYS(Proc[[#This Row],[DateOpened]],TODAY()))-1,ABS(NETWORKDAYS(Proc[[#This Row],[DateOpened]],Proc[[#This Row],[DateClosed]]))-1)</f>
        <v>7</v>
      </c>
      <c r="R10482" s="140" t="s">
        <v>476</v>
      </c>
      <c r="S10482" s="155"/>
      <c r="T10482" s="155"/>
    </row>
    <row r="10483" spans="1:20" hidden="1">
      <c r="A10483" s="156" t="s">
        <v>11874</v>
      </c>
      <c r="B10483" s="155" t="str">
        <f>IFERROR(VLOOKUP(Proc[[#This Row],[App]],Table2[],3,0),"open")</f>
        <v>ok</v>
      </c>
      <c r="C10483" s="156" t="s">
        <v>369</v>
      </c>
      <c r="D10483" t="s">
        <v>12746</v>
      </c>
      <c r="E10483" t="s">
        <v>11699</v>
      </c>
      <c r="F10483" s="155" t="s">
        <v>11699</v>
      </c>
      <c r="G10483" s="156" t="s">
        <v>400</v>
      </c>
      <c r="H10483" s="155" t="str">
        <f>IF(Proc[[#This Row],[type]]="LFF (MDG-F)",MID(Proc[[#This Row],[Obj]],13,10),"")</f>
        <v/>
      </c>
      <c r="I10483" s="156"/>
      <c r="J10483" s="155" t="b">
        <f>Proc[[#This Row],[Requested]]=Proc[[#This Row],[CurrentParent]]</f>
        <v>1</v>
      </c>
      <c r="K10483" s="155" t="str">
        <f>IF(Proc[[#This Row],[Author]]="Marcela Urrego",VLOOKUP(LEFT(Proc[[#This Row],[Requested]],1),Table3[#All],2,0),VLOOKUP(Proc[[#This Row],[Author]],Table4[],2,0))</f>
        <v>HC</v>
      </c>
      <c r="L10483" s="155" t="s">
        <v>7801</v>
      </c>
      <c r="M10483" s="140">
        <v>46106</v>
      </c>
      <c r="N10483" s="140"/>
      <c r="O10483" s="140"/>
      <c r="P10483" s="140" t="str">
        <f ca="1">IF(Proc[[#This Row],[DaysAgeing]]&gt;5,"yep","on track")</f>
        <v>yep</v>
      </c>
      <c r="Q10483" s="2">
        <f ca="1">IF(Proc[[#This Row],[DateClosed]]="",ABS(NETWORKDAYS(Proc[[#This Row],[DateOpened]],TODAY()))-1,ABS(NETWORKDAYS(Proc[[#This Row],[DateOpened]],Proc[[#This Row],[DateClosed]]))-1)</f>
        <v>7</v>
      </c>
      <c r="R10483" s="140" t="s">
        <v>476</v>
      </c>
      <c r="S10483" s="155"/>
      <c r="T10483" s="155"/>
    </row>
    <row r="10484" spans="1:20" hidden="1">
      <c r="A10484" s="156" t="s">
        <v>11874</v>
      </c>
      <c r="B10484" s="155" t="str">
        <f>IFERROR(VLOOKUP(Proc[[#This Row],[App]],Table2[],3,0),"open")</f>
        <v>ok</v>
      </c>
      <c r="C10484" s="156" t="s">
        <v>369</v>
      </c>
      <c r="D10484" t="s">
        <v>12747</v>
      </c>
      <c r="E10484" t="s">
        <v>11699</v>
      </c>
      <c r="F10484" s="155" t="s">
        <v>11699</v>
      </c>
      <c r="G10484" s="156" t="s">
        <v>400</v>
      </c>
      <c r="H10484" s="155" t="str">
        <f>IF(Proc[[#This Row],[type]]="LFF (MDG-F)",MID(Proc[[#This Row],[Obj]],13,10),"")</f>
        <v/>
      </c>
      <c r="I10484" s="156"/>
      <c r="J10484" s="155" t="b">
        <f>Proc[[#This Row],[Requested]]=Proc[[#This Row],[CurrentParent]]</f>
        <v>1</v>
      </c>
      <c r="K10484" s="155" t="str">
        <f>IF(Proc[[#This Row],[Author]]="Marcela Urrego",VLOOKUP(LEFT(Proc[[#This Row],[Requested]],1),Table3[#All],2,0),VLOOKUP(Proc[[#This Row],[Author]],Table4[],2,0))</f>
        <v>HC</v>
      </c>
      <c r="L10484" s="155" t="s">
        <v>7801</v>
      </c>
      <c r="M10484" s="140">
        <v>46106</v>
      </c>
      <c r="N10484" s="140"/>
      <c r="O10484" s="140"/>
      <c r="P10484" s="140" t="str">
        <f ca="1">IF(Proc[[#This Row],[DaysAgeing]]&gt;5,"yep","on track")</f>
        <v>yep</v>
      </c>
      <c r="Q10484" s="2">
        <f ca="1">IF(Proc[[#This Row],[DateClosed]]="",ABS(NETWORKDAYS(Proc[[#This Row],[DateOpened]],TODAY()))-1,ABS(NETWORKDAYS(Proc[[#This Row],[DateOpened]],Proc[[#This Row],[DateClosed]]))-1)</f>
        <v>7</v>
      </c>
      <c r="R10484" s="140" t="s">
        <v>476</v>
      </c>
      <c r="S10484" s="155"/>
      <c r="T10484" s="155"/>
    </row>
    <row r="10485" spans="1:20" hidden="1">
      <c r="A10485" s="156" t="s">
        <v>11874</v>
      </c>
      <c r="B10485" s="155" t="str">
        <f>IFERROR(VLOOKUP(Proc[[#This Row],[App]],Table2[],3,0),"open")</f>
        <v>ok</v>
      </c>
      <c r="C10485" s="156" t="s">
        <v>369</v>
      </c>
      <c r="D10485" t="s">
        <v>12748</v>
      </c>
      <c r="E10485" t="s">
        <v>11699</v>
      </c>
      <c r="F10485" s="155" t="s">
        <v>11699</v>
      </c>
      <c r="G10485" s="156" t="s">
        <v>400</v>
      </c>
      <c r="H10485" s="155" t="str">
        <f>IF(Proc[[#This Row],[type]]="LFF (MDG-F)",MID(Proc[[#This Row],[Obj]],13,10),"")</f>
        <v/>
      </c>
      <c r="I10485" s="156"/>
      <c r="J10485" s="155" t="b">
        <f>Proc[[#This Row],[Requested]]=Proc[[#This Row],[CurrentParent]]</f>
        <v>1</v>
      </c>
      <c r="K10485" s="155" t="str">
        <f>IF(Proc[[#This Row],[Author]]="Marcela Urrego",VLOOKUP(LEFT(Proc[[#This Row],[Requested]],1),Table3[#All],2,0),VLOOKUP(Proc[[#This Row],[Author]],Table4[],2,0))</f>
        <v>HC</v>
      </c>
      <c r="L10485" s="155" t="s">
        <v>7801</v>
      </c>
      <c r="M10485" s="140">
        <v>46106</v>
      </c>
      <c r="N10485" s="140"/>
      <c r="O10485" s="140"/>
      <c r="P10485" s="140" t="str">
        <f ca="1">IF(Proc[[#This Row],[DaysAgeing]]&gt;5,"yep","on track")</f>
        <v>yep</v>
      </c>
      <c r="Q10485" s="2">
        <f ca="1">IF(Proc[[#This Row],[DateClosed]]="",ABS(NETWORKDAYS(Proc[[#This Row],[DateOpened]],TODAY()))-1,ABS(NETWORKDAYS(Proc[[#This Row],[DateOpened]],Proc[[#This Row],[DateClosed]]))-1)</f>
        <v>7</v>
      </c>
      <c r="R10485" s="140" t="s">
        <v>476</v>
      </c>
      <c r="S10485" s="155"/>
      <c r="T10485" s="155"/>
    </row>
    <row r="10486" spans="1:20" hidden="1">
      <c r="A10486" s="156" t="s">
        <v>11874</v>
      </c>
      <c r="B10486" s="155" t="str">
        <f>IFERROR(VLOOKUP(Proc[[#This Row],[App]],Table2[],3,0),"open")</f>
        <v>ok</v>
      </c>
      <c r="C10486" s="156" t="s">
        <v>369</v>
      </c>
      <c r="D10486" t="s">
        <v>12749</v>
      </c>
      <c r="E10486" t="s">
        <v>11699</v>
      </c>
      <c r="F10486" s="155" t="s">
        <v>11699</v>
      </c>
      <c r="G10486" s="156" t="s">
        <v>400</v>
      </c>
      <c r="H10486" s="155" t="str">
        <f>IF(Proc[[#This Row],[type]]="LFF (MDG-F)",MID(Proc[[#This Row],[Obj]],13,10),"")</f>
        <v/>
      </c>
      <c r="I10486" s="156"/>
      <c r="J10486" s="155" t="b">
        <f>Proc[[#This Row],[Requested]]=Proc[[#This Row],[CurrentParent]]</f>
        <v>1</v>
      </c>
      <c r="K10486" s="155" t="str">
        <f>IF(Proc[[#This Row],[Author]]="Marcela Urrego",VLOOKUP(LEFT(Proc[[#This Row],[Requested]],1),Table3[#All],2,0),VLOOKUP(Proc[[#This Row],[Author]],Table4[],2,0))</f>
        <v>HC</v>
      </c>
      <c r="L10486" s="155" t="s">
        <v>7801</v>
      </c>
      <c r="M10486" s="140">
        <v>46106</v>
      </c>
      <c r="N10486" s="140"/>
      <c r="O10486" s="140"/>
      <c r="P10486" s="140" t="str">
        <f ca="1">IF(Proc[[#This Row],[DaysAgeing]]&gt;5,"yep","on track")</f>
        <v>yep</v>
      </c>
      <c r="Q10486" s="2">
        <f ca="1">IF(Proc[[#This Row],[DateClosed]]="",ABS(NETWORKDAYS(Proc[[#This Row],[DateOpened]],TODAY()))-1,ABS(NETWORKDAYS(Proc[[#This Row],[DateOpened]],Proc[[#This Row],[DateClosed]]))-1)</f>
        <v>7</v>
      </c>
      <c r="R10486" s="140" t="s">
        <v>476</v>
      </c>
      <c r="S10486" s="155"/>
      <c r="T10486" s="155"/>
    </row>
    <row r="10487" spans="1:20" hidden="1">
      <c r="A10487" s="156" t="s">
        <v>11874</v>
      </c>
      <c r="B10487" s="155" t="str">
        <f>IFERROR(VLOOKUP(Proc[[#This Row],[App]],Table2[],3,0),"open")</f>
        <v>ok</v>
      </c>
      <c r="C10487" s="156" t="s">
        <v>369</v>
      </c>
      <c r="D10487" t="s">
        <v>12750</v>
      </c>
      <c r="E10487" t="s">
        <v>11699</v>
      </c>
      <c r="F10487" s="155" t="s">
        <v>11699</v>
      </c>
      <c r="G10487" s="156" t="s">
        <v>400</v>
      </c>
      <c r="H10487" s="155" t="str">
        <f>IF(Proc[[#This Row],[type]]="LFF (MDG-F)",MID(Proc[[#This Row],[Obj]],13,10),"")</f>
        <v/>
      </c>
      <c r="I10487" s="156"/>
      <c r="J10487" s="155" t="b">
        <f>Proc[[#This Row],[Requested]]=Proc[[#This Row],[CurrentParent]]</f>
        <v>1</v>
      </c>
      <c r="K10487" s="155" t="str">
        <f>IF(Proc[[#This Row],[Author]]="Marcela Urrego",VLOOKUP(LEFT(Proc[[#This Row],[Requested]],1),Table3[#All],2,0),VLOOKUP(Proc[[#This Row],[Author]],Table4[],2,0))</f>
        <v>HC</v>
      </c>
      <c r="L10487" s="155" t="s">
        <v>7801</v>
      </c>
      <c r="M10487" s="140">
        <v>46106</v>
      </c>
      <c r="N10487" s="140"/>
      <c r="O10487" s="140"/>
      <c r="P10487" s="140" t="str">
        <f ca="1">IF(Proc[[#This Row],[DaysAgeing]]&gt;5,"yep","on track")</f>
        <v>yep</v>
      </c>
      <c r="Q10487" s="2">
        <f ca="1">IF(Proc[[#This Row],[DateClosed]]="",ABS(NETWORKDAYS(Proc[[#This Row],[DateOpened]],TODAY()))-1,ABS(NETWORKDAYS(Proc[[#This Row],[DateOpened]],Proc[[#This Row],[DateClosed]]))-1)</f>
        <v>7</v>
      </c>
      <c r="R10487" s="140" t="s">
        <v>476</v>
      </c>
      <c r="S10487" s="155"/>
      <c r="T10487" s="155"/>
    </row>
    <row r="10488" spans="1:20" hidden="1">
      <c r="A10488" s="156" t="s">
        <v>11874</v>
      </c>
      <c r="B10488" s="155" t="str">
        <f>IFERROR(VLOOKUP(Proc[[#This Row],[App]],Table2[],3,0),"open")</f>
        <v>ok</v>
      </c>
      <c r="C10488" s="156" t="s">
        <v>369</v>
      </c>
      <c r="D10488" t="s">
        <v>12751</v>
      </c>
      <c r="E10488" t="s">
        <v>11699</v>
      </c>
      <c r="F10488" s="155" t="s">
        <v>11699</v>
      </c>
      <c r="G10488" s="156" t="s">
        <v>400</v>
      </c>
      <c r="H10488" s="155" t="str">
        <f>IF(Proc[[#This Row],[type]]="LFF (MDG-F)",MID(Proc[[#This Row],[Obj]],13,10),"")</f>
        <v/>
      </c>
      <c r="I10488" s="156"/>
      <c r="J10488" s="155" t="b">
        <f>Proc[[#This Row],[Requested]]=Proc[[#This Row],[CurrentParent]]</f>
        <v>1</v>
      </c>
      <c r="K10488" s="155" t="str">
        <f>IF(Proc[[#This Row],[Author]]="Marcela Urrego",VLOOKUP(LEFT(Proc[[#This Row],[Requested]],1),Table3[#All],2,0),VLOOKUP(Proc[[#This Row],[Author]],Table4[],2,0))</f>
        <v>HC</v>
      </c>
      <c r="L10488" s="155" t="s">
        <v>7801</v>
      </c>
      <c r="M10488" s="140">
        <v>46106</v>
      </c>
      <c r="N10488" s="140"/>
      <c r="O10488" s="140"/>
      <c r="P10488" s="140" t="str">
        <f ca="1">IF(Proc[[#This Row],[DaysAgeing]]&gt;5,"yep","on track")</f>
        <v>yep</v>
      </c>
      <c r="Q10488" s="2">
        <f ca="1">IF(Proc[[#This Row],[DateClosed]]="",ABS(NETWORKDAYS(Proc[[#This Row],[DateOpened]],TODAY()))-1,ABS(NETWORKDAYS(Proc[[#This Row],[DateOpened]],Proc[[#This Row],[DateClosed]]))-1)</f>
        <v>7</v>
      </c>
      <c r="R10488" s="140" t="s">
        <v>476</v>
      </c>
      <c r="S10488" s="155"/>
      <c r="T10488" s="155"/>
    </row>
    <row r="10489" spans="1:20" hidden="1">
      <c r="A10489" s="156" t="s">
        <v>11874</v>
      </c>
      <c r="B10489" s="155" t="str">
        <f>IFERROR(VLOOKUP(Proc[[#This Row],[App]],Table2[],3,0),"open")</f>
        <v>ok</v>
      </c>
      <c r="C10489" s="156" t="s">
        <v>369</v>
      </c>
      <c r="D10489" t="s">
        <v>12752</v>
      </c>
      <c r="E10489" t="s">
        <v>11699</v>
      </c>
      <c r="F10489" s="155" t="s">
        <v>11699</v>
      </c>
      <c r="G10489" s="156" t="s">
        <v>400</v>
      </c>
      <c r="H10489" s="155" t="str">
        <f>IF(Proc[[#This Row],[type]]="LFF (MDG-F)",MID(Proc[[#This Row],[Obj]],13,10),"")</f>
        <v/>
      </c>
      <c r="I10489" s="156"/>
      <c r="J10489" s="155" t="b">
        <f>Proc[[#This Row],[Requested]]=Proc[[#This Row],[CurrentParent]]</f>
        <v>1</v>
      </c>
      <c r="K10489" s="155" t="str">
        <f>IF(Proc[[#This Row],[Author]]="Marcela Urrego",VLOOKUP(LEFT(Proc[[#This Row],[Requested]],1),Table3[#All],2,0),VLOOKUP(Proc[[#This Row],[Author]],Table4[],2,0))</f>
        <v>HC</v>
      </c>
      <c r="L10489" s="155" t="s">
        <v>7801</v>
      </c>
      <c r="M10489" s="140">
        <v>46106</v>
      </c>
      <c r="N10489" s="140"/>
      <c r="O10489" s="140"/>
      <c r="P10489" s="140" t="str">
        <f ca="1">IF(Proc[[#This Row],[DaysAgeing]]&gt;5,"yep","on track")</f>
        <v>yep</v>
      </c>
      <c r="Q10489" s="2">
        <f ca="1">IF(Proc[[#This Row],[DateClosed]]="",ABS(NETWORKDAYS(Proc[[#This Row],[DateOpened]],TODAY()))-1,ABS(NETWORKDAYS(Proc[[#This Row],[DateOpened]],Proc[[#This Row],[DateClosed]]))-1)</f>
        <v>7</v>
      </c>
      <c r="R10489" s="140" t="s">
        <v>476</v>
      </c>
      <c r="S10489" s="155"/>
      <c r="T10489" s="155"/>
    </row>
    <row r="10490" spans="1:20" hidden="1">
      <c r="A10490" s="156" t="s">
        <v>11874</v>
      </c>
      <c r="B10490" s="155" t="str">
        <f>IFERROR(VLOOKUP(Proc[[#This Row],[App]],Table2[],3,0),"open")</f>
        <v>ok</v>
      </c>
      <c r="C10490" s="156" t="s">
        <v>369</v>
      </c>
      <c r="D10490" t="s">
        <v>12753</v>
      </c>
      <c r="E10490" t="s">
        <v>11699</v>
      </c>
      <c r="F10490" s="155" t="s">
        <v>11699</v>
      </c>
      <c r="G10490" s="156" t="s">
        <v>400</v>
      </c>
      <c r="H10490" s="155" t="str">
        <f>IF(Proc[[#This Row],[type]]="LFF (MDG-F)",MID(Proc[[#This Row],[Obj]],13,10),"")</f>
        <v/>
      </c>
      <c r="I10490" s="156"/>
      <c r="J10490" s="155" t="b">
        <f>Proc[[#This Row],[Requested]]=Proc[[#This Row],[CurrentParent]]</f>
        <v>1</v>
      </c>
      <c r="K10490" s="155" t="str">
        <f>IF(Proc[[#This Row],[Author]]="Marcela Urrego",VLOOKUP(LEFT(Proc[[#This Row],[Requested]],1),Table3[#All],2,0),VLOOKUP(Proc[[#This Row],[Author]],Table4[],2,0))</f>
        <v>HC</v>
      </c>
      <c r="L10490" s="155" t="s">
        <v>7801</v>
      </c>
      <c r="M10490" s="140">
        <v>46106</v>
      </c>
      <c r="N10490" s="140"/>
      <c r="O10490" s="140"/>
      <c r="P10490" s="140" t="str">
        <f ca="1">IF(Proc[[#This Row],[DaysAgeing]]&gt;5,"yep","on track")</f>
        <v>yep</v>
      </c>
      <c r="Q10490" s="2">
        <f ca="1">IF(Proc[[#This Row],[DateClosed]]="",ABS(NETWORKDAYS(Proc[[#This Row],[DateOpened]],TODAY()))-1,ABS(NETWORKDAYS(Proc[[#This Row],[DateOpened]],Proc[[#This Row],[DateClosed]]))-1)</f>
        <v>7</v>
      </c>
      <c r="R10490" s="140" t="s">
        <v>476</v>
      </c>
      <c r="S10490" s="155"/>
      <c r="T10490" s="155"/>
    </row>
    <row r="10491" spans="1:20" hidden="1">
      <c r="A10491" s="156" t="s">
        <v>11874</v>
      </c>
      <c r="B10491" s="155" t="str">
        <f>IFERROR(VLOOKUP(Proc[[#This Row],[App]],Table2[],3,0),"open")</f>
        <v>ok</v>
      </c>
      <c r="C10491" s="156" t="s">
        <v>369</v>
      </c>
      <c r="D10491" t="s">
        <v>12754</v>
      </c>
      <c r="E10491" t="s">
        <v>11699</v>
      </c>
      <c r="F10491" s="155" t="s">
        <v>11699</v>
      </c>
      <c r="G10491" s="156" t="s">
        <v>400</v>
      </c>
      <c r="H10491" s="155" t="str">
        <f>IF(Proc[[#This Row],[type]]="LFF (MDG-F)",MID(Proc[[#This Row],[Obj]],13,10),"")</f>
        <v/>
      </c>
      <c r="I10491" s="156"/>
      <c r="J10491" s="155" t="b">
        <f>Proc[[#This Row],[Requested]]=Proc[[#This Row],[CurrentParent]]</f>
        <v>1</v>
      </c>
      <c r="K10491" s="155" t="str">
        <f>IF(Proc[[#This Row],[Author]]="Marcela Urrego",VLOOKUP(LEFT(Proc[[#This Row],[Requested]],1),Table3[#All],2,0),VLOOKUP(Proc[[#This Row],[Author]],Table4[],2,0))</f>
        <v>HC</v>
      </c>
      <c r="L10491" s="155" t="s">
        <v>7801</v>
      </c>
      <c r="M10491" s="140">
        <v>46106</v>
      </c>
      <c r="N10491" s="140"/>
      <c r="O10491" s="140"/>
      <c r="P10491" s="140" t="str">
        <f ca="1">IF(Proc[[#This Row],[DaysAgeing]]&gt;5,"yep","on track")</f>
        <v>yep</v>
      </c>
      <c r="Q10491" s="2">
        <f ca="1">IF(Proc[[#This Row],[DateClosed]]="",ABS(NETWORKDAYS(Proc[[#This Row],[DateOpened]],TODAY()))-1,ABS(NETWORKDAYS(Proc[[#This Row],[DateOpened]],Proc[[#This Row],[DateClosed]]))-1)</f>
        <v>7</v>
      </c>
      <c r="R10491" s="140" t="s">
        <v>476</v>
      </c>
      <c r="S10491" s="155"/>
      <c r="T10491" s="155"/>
    </row>
    <row r="10492" spans="1:20" hidden="1">
      <c r="A10492" s="156" t="s">
        <v>11874</v>
      </c>
      <c r="B10492" s="155" t="str">
        <f>IFERROR(VLOOKUP(Proc[[#This Row],[App]],Table2[],3,0),"open")</f>
        <v>ok</v>
      </c>
      <c r="C10492" s="156" t="s">
        <v>369</v>
      </c>
      <c r="D10492" t="s">
        <v>12755</v>
      </c>
      <c r="E10492" t="s">
        <v>11699</v>
      </c>
      <c r="F10492" s="155" t="s">
        <v>11699</v>
      </c>
      <c r="G10492" s="156" t="s">
        <v>400</v>
      </c>
      <c r="H10492" s="155" t="str">
        <f>IF(Proc[[#This Row],[type]]="LFF (MDG-F)",MID(Proc[[#This Row],[Obj]],13,10),"")</f>
        <v/>
      </c>
      <c r="I10492" s="156"/>
      <c r="J10492" s="155" t="b">
        <f>Proc[[#This Row],[Requested]]=Proc[[#This Row],[CurrentParent]]</f>
        <v>1</v>
      </c>
      <c r="K10492" s="155" t="str">
        <f>IF(Proc[[#This Row],[Author]]="Marcela Urrego",VLOOKUP(LEFT(Proc[[#This Row],[Requested]],1),Table3[#All],2,0),VLOOKUP(Proc[[#This Row],[Author]],Table4[],2,0))</f>
        <v>HC</v>
      </c>
      <c r="L10492" s="155" t="s">
        <v>7801</v>
      </c>
      <c r="M10492" s="140">
        <v>46106</v>
      </c>
      <c r="N10492" s="140"/>
      <c r="O10492" s="140"/>
      <c r="P10492" s="140" t="str">
        <f ca="1">IF(Proc[[#This Row],[DaysAgeing]]&gt;5,"yep","on track")</f>
        <v>yep</v>
      </c>
      <c r="Q10492" s="2">
        <f ca="1">IF(Proc[[#This Row],[DateClosed]]="",ABS(NETWORKDAYS(Proc[[#This Row],[DateOpened]],TODAY()))-1,ABS(NETWORKDAYS(Proc[[#This Row],[DateOpened]],Proc[[#This Row],[DateClosed]]))-1)</f>
        <v>7</v>
      </c>
      <c r="R10492" s="140" t="s">
        <v>476</v>
      </c>
      <c r="S10492" s="155"/>
      <c r="T10492" s="155"/>
    </row>
    <row r="10493" spans="1:20" hidden="1">
      <c r="A10493" s="156" t="s">
        <v>11874</v>
      </c>
      <c r="B10493" s="155" t="str">
        <f>IFERROR(VLOOKUP(Proc[[#This Row],[App]],Table2[],3,0),"open")</f>
        <v>ok</v>
      </c>
      <c r="C10493" s="156" t="s">
        <v>369</v>
      </c>
      <c r="D10493" t="s">
        <v>12756</v>
      </c>
      <c r="E10493" t="s">
        <v>11699</v>
      </c>
      <c r="F10493" s="155" t="s">
        <v>11699</v>
      </c>
      <c r="G10493" s="156" t="s">
        <v>400</v>
      </c>
      <c r="H10493" s="155" t="str">
        <f>IF(Proc[[#This Row],[type]]="LFF (MDG-F)",MID(Proc[[#This Row],[Obj]],13,10),"")</f>
        <v/>
      </c>
      <c r="I10493" s="156"/>
      <c r="J10493" s="155" t="b">
        <f>Proc[[#This Row],[Requested]]=Proc[[#This Row],[CurrentParent]]</f>
        <v>1</v>
      </c>
      <c r="K10493" s="155" t="str">
        <f>IF(Proc[[#This Row],[Author]]="Marcela Urrego",VLOOKUP(LEFT(Proc[[#This Row],[Requested]],1),Table3[#All],2,0),VLOOKUP(Proc[[#This Row],[Author]],Table4[],2,0))</f>
        <v>HC</v>
      </c>
      <c r="L10493" s="155" t="s">
        <v>7801</v>
      </c>
      <c r="M10493" s="140">
        <v>46106</v>
      </c>
      <c r="N10493" s="140"/>
      <c r="O10493" s="140"/>
      <c r="P10493" s="140" t="str">
        <f ca="1">IF(Proc[[#This Row],[DaysAgeing]]&gt;5,"yep","on track")</f>
        <v>yep</v>
      </c>
      <c r="Q10493" s="2">
        <f ca="1">IF(Proc[[#This Row],[DateClosed]]="",ABS(NETWORKDAYS(Proc[[#This Row],[DateOpened]],TODAY()))-1,ABS(NETWORKDAYS(Proc[[#This Row],[DateOpened]],Proc[[#This Row],[DateClosed]]))-1)</f>
        <v>7</v>
      </c>
      <c r="R10493" s="140" t="s">
        <v>476</v>
      </c>
      <c r="S10493" s="155"/>
      <c r="T10493" s="155"/>
    </row>
    <row r="10494" spans="1:20" hidden="1">
      <c r="A10494" s="156" t="s">
        <v>11874</v>
      </c>
      <c r="B10494" s="155" t="str">
        <f>IFERROR(VLOOKUP(Proc[[#This Row],[App]],Table2[],3,0),"open")</f>
        <v>ok</v>
      </c>
      <c r="C10494" s="156" t="s">
        <v>369</v>
      </c>
      <c r="D10494" t="s">
        <v>12757</v>
      </c>
      <c r="E10494" t="s">
        <v>11699</v>
      </c>
      <c r="F10494" s="155" t="s">
        <v>11699</v>
      </c>
      <c r="G10494" s="156" t="s">
        <v>400</v>
      </c>
      <c r="H10494" s="155" t="str">
        <f>IF(Proc[[#This Row],[type]]="LFF (MDG-F)",MID(Proc[[#This Row],[Obj]],13,10),"")</f>
        <v/>
      </c>
      <c r="I10494" s="156"/>
      <c r="J10494" s="155" t="b">
        <f>Proc[[#This Row],[Requested]]=Proc[[#This Row],[CurrentParent]]</f>
        <v>1</v>
      </c>
      <c r="K10494" s="155" t="str">
        <f>IF(Proc[[#This Row],[Author]]="Marcela Urrego",VLOOKUP(LEFT(Proc[[#This Row],[Requested]],1),Table3[#All],2,0),VLOOKUP(Proc[[#This Row],[Author]],Table4[],2,0))</f>
        <v>HC</v>
      </c>
      <c r="L10494" s="155" t="s">
        <v>7801</v>
      </c>
      <c r="M10494" s="140">
        <v>46106</v>
      </c>
      <c r="N10494" s="140"/>
      <c r="O10494" s="140"/>
      <c r="P10494" s="140" t="str">
        <f ca="1">IF(Proc[[#This Row],[DaysAgeing]]&gt;5,"yep","on track")</f>
        <v>yep</v>
      </c>
      <c r="Q10494" s="2">
        <f ca="1">IF(Proc[[#This Row],[DateClosed]]="",ABS(NETWORKDAYS(Proc[[#This Row],[DateOpened]],TODAY()))-1,ABS(NETWORKDAYS(Proc[[#This Row],[DateOpened]],Proc[[#This Row],[DateClosed]]))-1)</f>
        <v>7</v>
      </c>
      <c r="R10494" s="140" t="s">
        <v>476</v>
      </c>
      <c r="S10494" s="155"/>
      <c r="T10494" s="155"/>
    </row>
    <row r="10495" spans="1:20" hidden="1">
      <c r="A10495" s="156" t="s">
        <v>11874</v>
      </c>
      <c r="B10495" s="155" t="str">
        <f>IFERROR(VLOOKUP(Proc[[#This Row],[App]],Table2[],3,0),"open")</f>
        <v>ok</v>
      </c>
      <c r="C10495" s="156" t="s">
        <v>369</v>
      </c>
      <c r="D10495" t="s">
        <v>12758</v>
      </c>
      <c r="E10495" t="s">
        <v>11699</v>
      </c>
      <c r="F10495" s="155" t="s">
        <v>11699</v>
      </c>
      <c r="G10495" s="156" t="s">
        <v>400</v>
      </c>
      <c r="H10495" s="155" t="str">
        <f>IF(Proc[[#This Row],[type]]="LFF (MDG-F)",MID(Proc[[#This Row],[Obj]],13,10),"")</f>
        <v/>
      </c>
      <c r="I10495" s="156"/>
      <c r="J10495" s="155" t="b">
        <f>Proc[[#This Row],[Requested]]=Proc[[#This Row],[CurrentParent]]</f>
        <v>1</v>
      </c>
      <c r="K10495" s="155" t="str">
        <f>IF(Proc[[#This Row],[Author]]="Marcela Urrego",VLOOKUP(LEFT(Proc[[#This Row],[Requested]],1),Table3[#All],2,0),VLOOKUP(Proc[[#This Row],[Author]],Table4[],2,0))</f>
        <v>HC</v>
      </c>
      <c r="L10495" s="155" t="s">
        <v>7801</v>
      </c>
      <c r="M10495" s="140">
        <v>46106</v>
      </c>
      <c r="N10495" s="140"/>
      <c r="O10495" s="140"/>
      <c r="P10495" s="140" t="str">
        <f ca="1">IF(Proc[[#This Row],[DaysAgeing]]&gt;5,"yep","on track")</f>
        <v>yep</v>
      </c>
      <c r="Q10495" s="2">
        <f ca="1">IF(Proc[[#This Row],[DateClosed]]="",ABS(NETWORKDAYS(Proc[[#This Row],[DateOpened]],TODAY()))-1,ABS(NETWORKDAYS(Proc[[#This Row],[DateOpened]],Proc[[#This Row],[DateClosed]]))-1)</f>
        <v>7</v>
      </c>
      <c r="R10495" s="140" t="s">
        <v>476</v>
      </c>
      <c r="S10495" s="155"/>
      <c r="T10495" s="155"/>
    </row>
    <row r="10496" spans="1:20" hidden="1">
      <c r="A10496" s="156" t="s">
        <v>11874</v>
      </c>
      <c r="B10496" s="155" t="str">
        <f>IFERROR(VLOOKUP(Proc[[#This Row],[App]],Table2[],3,0),"open")</f>
        <v>ok</v>
      </c>
      <c r="C10496" s="156" t="s">
        <v>369</v>
      </c>
      <c r="D10496" t="s">
        <v>12759</v>
      </c>
      <c r="E10496" t="s">
        <v>11699</v>
      </c>
      <c r="F10496" s="155" t="s">
        <v>11699</v>
      </c>
      <c r="G10496" s="156" t="s">
        <v>400</v>
      </c>
      <c r="H10496" s="155" t="str">
        <f>IF(Proc[[#This Row],[type]]="LFF (MDG-F)",MID(Proc[[#This Row],[Obj]],13,10),"")</f>
        <v/>
      </c>
      <c r="I10496" s="156"/>
      <c r="J10496" s="155" t="b">
        <f>Proc[[#This Row],[Requested]]=Proc[[#This Row],[CurrentParent]]</f>
        <v>1</v>
      </c>
      <c r="K10496" s="155" t="str">
        <f>IF(Proc[[#This Row],[Author]]="Marcela Urrego",VLOOKUP(LEFT(Proc[[#This Row],[Requested]],1),Table3[#All],2,0),VLOOKUP(Proc[[#This Row],[Author]],Table4[],2,0))</f>
        <v>HC</v>
      </c>
      <c r="L10496" s="155" t="s">
        <v>7801</v>
      </c>
      <c r="M10496" s="140">
        <v>46106</v>
      </c>
      <c r="N10496" s="140"/>
      <c r="O10496" s="140"/>
      <c r="P10496" s="140" t="str">
        <f ca="1">IF(Proc[[#This Row],[DaysAgeing]]&gt;5,"yep","on track")</f>
        <v>yep</v>
      </c>
      <c r="Q10496" s="2">
        <f ca="1">IF(Proc[[#This Row],[DateClosed]]="",ABS(NETWORKDAYS(Proc[[#This Row],[DateOpened]],TODAY()))-1,ABS(NETWORKDAYS(Proc[[#This Row],[DateOpened]],Proc[[#This Row],[DateClosed]]))-1)</f>
        <v>7</v>
      </c>
      <c r="R10496" s="140" t="s">
        <v>476</v>
      </c>
      <c r="S10496" s="155"/>
      <c r="T10496" s="155"/>
    </row>
    <row r="10497" spans="1:20" hidden="1">
      <c r="A10497" s="156" t="s">
        <v>11874</v>
      </c>
      <c r="B10497" s="155" t="str">
        <f>IFERROR(VLOOKUP(Proc[[#This Row],[App]],Table2[],3,0),"open")</f>
        <v>ok</v>
      </c>
      <c r="C10497" s="156" t="s">
        <v>369</v>
      </c>
      <c r="D10497" t="s">
        <v>12760</v>
      </c>
      <c r="E10497" t="s">
        <v>11699</v>
      </c>
      <c r="F10497" s="155" t="s">
        <v>11699</v>
      </c>
      <c r="G10497" s="156" t="s">
        <v>400</v>
      </c>
      <c r="H10497" s="155" t="str">
        <f>IF(Proc[[#This Row],[type]]="LFF (MDG-F)",MID(Proc[[#This Row],[Obj]],13,10),"")</f>
        <v/>
      </c>
      <c r="I10497" s="156"/>
      <c r="J10497" s="155" t="b">
        <f>Proc[[#This Row],[Requested]]=Proc[[#This Row],[CurrentParent]]</f>
        <v>1</v>
      </c>
      <c r="K10497" s="155" t="str">
        <f>IF(Proc[[#This Row],[Author]]="Marcela Urrego",VLOOKUP(LEFT(Proc[[#This Row],[Requested]],1),Table3[#All],2,0),VLOOKUP(Proc[[#This Row],[Author]],Table4[],2,0))</f>
        <v>HC</v>
      </c>
      <c r="L10497" s="155" t="s">
        <v>7801</v>
      </c>
      <c r="M10497" s="140">
        <v>46106</v>
      </c>
      <c r="N10497" s="140"/>
      <c r="O10497" s="140"/>
      <c r="P10497" s="140" t="str">
        <f ca="1">IF(Proc[[#This Row],[DaysAgeing]]&gt;5,"yep","on track")</f>
        <v>yep</v>
      </c>
      <c r="Q10497" s="2">
        <f ca="1">IF(Proc[[#This Row],[DateClosed]]="",ABS(NETWORKDAYS(Proc[[#This Row],[DateOpened]],TODAY()))-1,ABS(NETWORKDAYS(Proc[[#This Row],[DateOpened]],Proc[[#This Row],[DateClosed]]))-1)</f>
        <v>7</v>
      </c>
      <c r="R10497" s="140" t="s">
        <v>476</v>
      </c>
      <c r="S10497" s="155"/>
      <c r="T10497" s="155"/>
    </row>
    <row r="10498" spans="1:20" hidden="1">
      <c r="A10498" s="156" t="s">
        <v>11874</v>
      </c>
      <c r="B10498" s="155" t="str">
        <f>IFERROR(VLOOKUP(Proc[[#This Row],[App]],Table2[],3,0),"open")</f>
        <v>ok</v>
      </c>
      <c r="C10498" s="156" t="s">
        <v>369</v>
      </c>
      <c r="D10498" t="s">
        <v>12761</v>
      </c>
      <c r="E10498" t="s">
        <v>11699</v>
      </c>
      <c r="F10498" s="155" t="s">
        <v>11699</v>
      </c>
      <c r="G10498" s="156" t="s">
        <v>400</v>
      </c>
      <c r="H10498" s="155" t="str">
        <f>IF(Proc[[#This Row],[type]]="LFF (MDG-F)",MID(Proc[[#This Row],[Obj]],13,10),"")</f>
        <v/>
      </c>
      <c r="I10498" s="156"/>
      <c r="J10498" s="155" t="b">
        <f>Proc[[#This Row],[Requested]]=Proc[[#This Row],[CurrentParent]]</f>
        <v>1</v>
      </c>
      <c r="K10498" s="155" t="str">
        <f>IF(Proc[[#This Row],[Author]]="Marcela Urrego",VLOOKUP(LEFT(Proc[[#This Row],[Requested]],1),Table3[#All],2,0),VLOOKUP(Proc[[#This Row],[Author]],Table4[],2,0))</f>
        <v>HC</v>
      </c>
      <c r="L10498" s="155" t="s">
        <v>7801</v>
      </c>
      <c r="M10498" s="140">
        <v>46106</v>
      </c>
      <c r="N10498" s="140"/>
      <c r="O10498" s="140"/>
      <c r="P10498" s="140" t="str">
        <f ca="1">IF(Proc[[#This Row],[DaysAgeing]]&gt;5,"yep","on track")</f>
        <v>yep</v>
      </c>
      <c r="Q10498" s="2">
        <f ca="1">IF(Proc[[#This Row],[DateClosed]]="",ABS(NETWORKDAYS(Proc[[#This Row],[DateOpened]],TODAY()))-1,ABS(NETWORKDAYS(Proc[[#This Row],[DateOpened]],Proc[[#This Row],[DateClosed]]))-1)</f>
        <v>7</v>
      </c>
      <c r="R10498" s="140" t="s">
        <v>476</v>
      </c>
      <c r="S10498" s="155"/>
      <c r="T10498" s="155"/>
    </row>
    <row r="10499" spans="1:20" hidden="1">
      <c r="A10499" s="156" t="s">
        <v>11874</v>
      </c>
      <c r="B10499" s="155" t="str">
        <f>IFERROR(VLOOKUP(Proc[[#This Row],[App]],Table2[],3,0),"open")</f>
        <v>ok</v>
      </c>
      <c r="C10499" s="156" t="s">
        <v>369</v>
      </c>
      <c r="D10499" t="s">
        <v>12762</v>
      </c>
      <c r="E10499" t="s">
        <v>11699</v>
      </c>
      <c r="F10499" s="155" t="s">
        <v>11699</v>
      </c>
      <c r="G10499" s="156" t="s">
        <v>400</v>
      </c>
      <c r="H10499" s="155" t="str">
        <f>IF(Proc[[#This Row],[type]]="LFF (MDG-F)",MID(Proc[[#This Row],[Obj]],13,10),"")</f>
        <v/>
      </c>
      <c r="I10499" s="156"/>
      <c r="J10499" s="155" t="b">
        <f>Proc[[#This Row],[Requested]]=Proc[[#This Row],[CurrentParent]]</f>
        <v>1</v>
      </c>
      <c r="K10499" s="155" t="str">
        <f>IF(Proc[[#This Row],[Author]]="Marcela Urrego",VLOOKUP(LEFT(Proc[[#This Row],[Requested]],1),Table3[#All],2,0),VLOOKUP(Proc[[#This Row],[Author]],Table4[],2,0))</f>
        <v>HC</v>
      </c>
      <c r="L10499" s="155" t="s">
        <v>7801</v>
      </c>
      <c r="M10499" s="140">
        <v>46106</v>
      </c>
      <c r="N10499" s="140"/>
      <c r="O10499" s="140"/>
      <c r="P10499" s="140" t="str">
        <f ca="1">IF(Proc[[#This Row],[DaysAgeing]]&gt;5,"yep","on track")</f>
        <v>yep</v>
      </c>
      <c r="Q10499" s="2">
        <f ca="1">IF(Proc[[#This Row],[DateClosed]]="",ABS(NETWORKDAYS(Proc[[#This Row],[DateOpened]],TODAY()))-1,ABS(NETWORKDAYS(Proc[[#This Row],[DateOpened]],Proc[[#This Row],[DateClosed]]))-1)</f>
        <v>7</v>
      </c>
      <c r="R10499" s="140" t="s">
        <v>476</v>
      </c>
      <c r="S10499" s="155"/>
      <c r="T10499" s="155"/>
    </row>
    <row r="10500" spans="1:20" hidden="1">
      <c r="A10500" s="156" t="s">
        <v>11874</v>
      </c>
      <c r="B10500" s="155" t="str">
        <f>IFERROR(VLOOKUP(Proc[[#This Row],[App]],Table2[],3,0),"open")</f>
        <v>ok</v>
      </c>
      <c r="C10500" s="156" t="s">
        <v>369</v>
      </c>
      <c r="D10500" t="s">
        <v>12763</v>
      </c>
      <c r="E10500" t="s">
        <v>11699</v>
      </c>
      <c r="F10500" s="155" t="s">
        <v>11699</v>
      </c>
      <c r="G10500" s="156" t="s">
        <v>400</v>
      </c>
      <c r="H10500" s="155" t="str">
        <f>IF(Proc[[#This Row],[type]]="LFF (MDG-F)",MID(Proc[[#This Row],[Obj]],13,10),"")</f>
        <v/>
      </c>
      <c r="I10500" s="156"/>
      <c r="J10500" s="155" t="b">
        <f>Proc[[#This Row],[Requested]]=Proc[[#This Row],[CurrentParent]]</f>
        <v>1</v>
      </c>
      <c r="K10500" s="155" t="str">
        <f>IF(Proc[[#This Row],[Author]]="Marcela Urrego",VLOOKUP(LEFT(Proc[[#This Row],[Requested]],1),Table3[#All],2,0),VLOOKUP(Proc[[#This Row],[Author]],Table4[],2,0))</f>
        <v>HC</v>
      </c>
      <c r="L10500" s="155" t="s">
        <v>7801</v>
      </c>
      <c r="M10500" s="140">
        <v>46106</v>
      </c>
      <c r="N10500" s="140"/>
      <c r="O10500" s="140"/>
      <c r="P10500" s="140" t="str">
        <f ca="1">IF(Proc[[#This Row],[DaysAgeing]]&gt;5,"yep","on track")</f>
        <v>yep</v>
      </c>
      <c r="Q10500" s="2">
        <f ca="1">IF(Proc[[#This Row],[DateClosed]]="",ABS(NETWORKDAYS(Proc[[#This Row],[DateOpened]],TODAY()))-1,ABS(NETWORKDAYS(Proc[[#This Row],[DateOpened]],Proc[[#This Row],[DateClosed]]))-1)</f>
        <v>7</v>
      </c>
      <c r="R10500" s="140" t="s">
        <v>476</v>
      </c>
      <c r="S10500" s="155"/>
      <c r="T10500" s="155"/>
    </row>
    <row r="10501" spans="1:20" hidden="1">
      <c r="A10501" s="156" t="s">
        <v>11874</v>
      </c>
      <c r="B10501" s="155" t="str">
        <f>IFERROR(VLOOKUP(Proc[[#This Row],[App]],Table2[],3,0),"open")</f>
        <v>ok</v>
      </c>
      <c r="C10501" s="156" t="s">
        <v>369</v>
      </c>
      <c r="D10501" t="s">
        <v>12764</v>
      </c>
      <c r="E10501" t="s">
        <v>11699</v>
      </c>
      <c r="F10501" s="155" t="s">
        <v>11699</v>
      </c>
      <c r="G10501" s="156" t="s">
        <v>400</v>
      </c>
      <c r="H10501" s="155" t="str">
        <f>IF(Proc[[#This Row],[type]]="LFF (MDG-F)",MID(Proc[[#This Row],[Obj]],13,10),"")</f>
        <v/>
      </c>
      <c r="I10501" s="156"/>
      <c r="J10501" s="155" t="b">
        <f>Proc[[#This Row],[Requested]]=Proc[[#This Row],[CurrentParent]]</f>
        <v>1</v>
      </c>
      <c r="K10501" s="155" t="str">
        <f>IF(Proc[[#This Row],[Author]]="Marcela Urrego",VLOOKUP(LEFT(Proc[[#This Row],[Requested]],1),Table3[#All],2,0),VLOOKUP(Proc[[#This Row],[Author]],Table4[],2,0))</f>
        <v>HC</v>
      </c>
      <c r="L10501" s="155" t="s">
        <v>7801</v>
      </c>
      <c r="M10501" s="140">
        <v>46106</v>
      </c>
      <c r="N10501" s="140"/>
      <c r="O10501" s="140"/>
      <c r="P10501" s="140" t="str">
        <f ca="1">IF(Proc[[#This Row],[DaysAgeing]]&gt;5,"yep","on track")</f>
        <v>yep</v>
      </c>
      <c r="Q10501" s="2">
        <f ca="1">IF(Proc[[#This Row],[DateClosed]]="",ABS(NETWORKDAYS(Proc[[#This Row],[DateOpened]],TODAY()))-1,ABS(NETWORKDAYS(Proc[[#This Row],[DateOpened]],Proc[[#This Row],[DateClosed]]))-1)</f>
        <v>7</v>
      </c>
      <c r="R10501" s="140" t="s">
        <v>476</v>
      </c>
      <c r="S10501" s="155"/>
      <c r="T10501" s="155"/>
    </row>
    <row r="10502" spans="1:20" hidden="1">
      <c r="A10502" s="156" t="s">
        <v>11874</v>
      </c>
      <c r="B10502" s="155" t="str">
        <f>IFERROR(VLOOKUP(Proc[[#This Row],[App]],Table2[],3,0),"open")</f>
        <v>ok</v>
      </c>
      <c r="C10502" s="156" t="s">
        <v>369</v>
      </c>
      <c r="D10502" t="s">
        <v>12765</v>
      </c>
      <c r="E10502" t="s">
        <v>11699</v>
      </c>
      <c r="F10502" s="155" t="s">
        <v>11699</v>
      </c>
      <c r="G10502" s="156" t="s">
        <v>400</v>
      </c>
      <c r="H10502" s="155" t="str">
        <f>IF(Proc[[#This Row],[type]]="LFF (MDG-F)",MID(Proc[[#This Row],[Obj]],13,10),"")</f>
        <v/>
      </c>
      <c r="I10502" s="156"/>
      <c r="J10502" s="155" t="b">
        <f>Proc[[#This Row],[Requested]]=Proc[[#This Row],[CurrentParent]]</f>
        <v>1</v>
      </c>
      <c r="K10502" s="155" t="str">
        <f>IF(Proc[[#This Row],[Author]]="Marcela Urrego",VLOOKUP(LEFT(Proc[[#This Row],[Requested]],1),Table3[#All],2,0),VLOOKUP(Proc[[#This Row],[Author]],Table4[],2,0))</f>
        <v>HC</v>
      </c>
      <c r="L10502" s="155" t="s">
        <v>7801</v>
      </c>
      <c r="M10502" s="140">
        <v>46106</v>
      </c>
      <c r="N10502" s="140"/>
      <c r="O10502" s="140"/>
      <c r="P10502" s="140" t="str">
        <f ca="1">IF(Proc[[#This Row],[DaysAgeing]]&gt;5,"yep","on track")</f>
        <v>yep</v>
      </c>
      <c r="Q10502" s="2">
        <f ca="1">IF(Proc[[#This Row],[DateClosed]]="",ABS(NETWORKDAYS(Proc[[#This Row],[DateOpened]],TODAY()))-1,ABS(NETWORKDAYS(Proc[[#This Row],[DateOpened]],Proc[[#This Row],[DateClosed]]))-1)</f>
        <v>7</v>
      </c>
      <c r="R10502" s="140" t="s">
        <v>476</v>
      </c>
      <c r="S10502" s="155"/>
      <c r="T10502" s="155"/>
    </row>
    <row r="10503" spans="1:20" hidden="1">
      <c r="A10503" s="156" t="s">
        <v>11874</v>
      </c>
      <c r="B10503" s="155" t="str">
        <f>IFERROR(VLOOKUP(Proc[[#This Row],[App]],Table2[],3,0),"open")</f>
        <v>ok</v>
      </c>
      <c r="C10503" s="156" t="s">
        <v>369</v>
      </c>
      <c r="D10503" t="s">
        <v>12766</v>
      </c>
      <c r="E10503" t="s">
        <v>11699</v>
      </c>
      <c r="F10503" s="155" t="s">
        <v>11699</v>
      </c>
      <c r="G10503" s="156" t="s">
        <v>400</v>
      </c>
      <c r="H10503" s="155" t="str">
        <f>IF(Proc[[#This Row],[type]]="LFF (MDG-F)",MID(Proc[[#This Row],[Obj]],13,10),"")</f>
        <v/>
      </c>
      <c r="I10503" s="156"/>
      <c r="J10503" s="155" t="b">
        <f>Proc[[#This Row],[Requested]]=Proc[[#This Row],[CurrentParent]]</f>
        <v>1</v>
      </c>
      <c r="K10503" s="155" t="str">
        <f>IF(Proc[[#This Row],[Author]]="Marcela Urrego",VLOOKUP(LEFT(Proc[[#This Row],[Requested]],1),Table3[#All],2,0),VLOOKUP(Proc[[#This Row],[Author]],Table4[],2,0))</f>
        <v>HC</v>
      </c>
      <c r="L10503" s="155" t="s">
        <v>7801</v>
      </c>
      <c r="M10503" s="140">
        <v>46106</v>
      </c>
      <c r="N10503" s="140"/>
      <c r="O10503" s="140"/>
      <c r="P10503" s="140" t="str">
        <f ca="1">IF(Proc[[#This Row],[DaysAgeing]]&gt;5,"yep","on track")</f>
        <v>yep</v>
      </c>
      <c r="Q10503" s="2">
        <f ca="1">IF(Proc[[#This Row],[DateClosed]]="",ABS(NETWORKDAYS(Proc[[#This Row],[DateOpened]],TODAY()))-1,ABS(NETWORKDAYS(Proc[[#This Row],[DateOpened]],Proc[[#This Row],[DateClosed]]))-1)</f>
        <v>7</v>
      </c>
      <c r="R10503" s="140" t="s">
        <v>476</v>
      </c>
      <c r="S10503" s="155"/>
      <c r="T10503" s="155"/>
    </row>
    <row r="10504" spans="1:20" hidden="1">
      <c r="A10504" s="156" t="s">
        <v>11874</v>
      </c>
      <c r="B10504" s="155" t="str">
        <f>IFERROR(VLOOKUP(Proc[[#This Row],[App]],Table2[],3,0),"open")</f>
        <v>ok</v>
      </c>
      <c r="C10504" s="156" t="s">
        <v>369</v>
      </c>
      <c r="D10504" t="s">
        <v>12767</v>
      </c>
      <c r="E10504" t="s">
        <v>11699</v>
      </c>
      <c r="F10504" s="155" t="s">
        <v>11699</v>
      </c>
      <c r="G10504" s="156" t="s">
        <v>400</v>
      </c>
      <c r="H10504" s="155" t="str">
        <f>IF(Proc[[#This Row],[type]]="LFF (MDG-F)",MID(Proc[[#This Row],[Obj]],13,10),"")</f>
        <v/>
      </c>
      <c r="I10504" s="156"/>
      <c r="J10504" s="155" t="b">
        <f>Proc[[#This Row],[Requested]]=Proc[[#This Row],[CurrentParent]]</f>
        <v>1</v>
      </c>
      <c r="K10504" s="155" t="str">
        <f>IF(Proc[[#This Row],[Author]]="Marcela Urrego",VLOOKUP(LEFT(Proc[[#This Row],[Requested]],1),Table3[#All],2,0),VLOOKUP(Proc[[#This Row],[Author]],Table4[],2,0))</f>
        <v>HC</v>
      </c>
      <c r="L10504" s="155" t="s">
        <v>7801</v>
      </c>
      <c r="M10504" s="140">
        <v>46106</v>
      </c>
      <c r="N10504" s="140"/>
      <c r="O10504" s="140"/>
      <c r="P10504" s="140" t="str">
        <f ca="1">IF(Proc[[#This Row],[DaysAgeing]]&gt;5,"yep","on track")</f>
        <v>yep</v>
      </c>
      <c r="Q10504" s="2">
        <f ca="1">IF(Proc[[#This Row],[DateClosed]]="",ABS(NETWORKDAYS(Proc[[#This Row],[DateOpened]],TODAY()))-1,ABS(NETWORKDAYS(Proc[[#This Row],[DateOpened]],Proc[[#This Row],[DateClosed]]))-1)</f>
        <v>7</v>
      </c>
      <c r="R10504" s="140" t="s">
        <v>476</v>
      </c>
      <c r="S10504" s="155"/>
      <c r="T10504" s="155"/>
    </row>
    <row r="10505" spans="1:20" hidden="1">
      <c r="A10505" s="156" t="s">
        <v>11874</v>
      </c>
      <c r="B10505" s="155" t="str">
        <f>IFERROR(VLOOKUP(Proc[[#This Row],[App]],Table2[],3,0),"open")</f>
        <v>ok</v>
      </c>
      <c r="C10505" s="156" t="s">
        <v>369</v>
      </c>
      <c r="D10505" t="s">
        <v>12768</v>
      </c>
      <c r="E10505" t="s">
        <v>11699</v>
      </c>
      <c r="F10505" s="155" t="s">
        <v>11699</v>
      </c>
      <c r="G10505" s="156" t="s">
        <v>400</v>
      </c>
      <c r="H10505" s="155" t="str">
        <f>IF(Proc[[#This Row],[type]]="LFF (MDG-F)",MID(Proc[[#This Row],[Obj]],13,10),"")</f>
        <v/>
      </c>
      <c r="I10505" s="156"/>
      <c r="J10505" s="155" t="b">
        <f>Proc[[#This Row],[Requested]]=Proc[[#This Row],[CurrentParent]]</f>
        <v>1</v>
      </c>
      <c r="K10505" s="155" t="str">
        <f>IF(Proc[[#This Row],[Author]]="Marcela Urrego",VLOOKUP(LEFT(Proc[[#This Row],[Requested]],1),Table3[#All],2,0),VLOOKUP(Proc[[#This Row],[Author]],Table4[],2,0))</f>
        <v>HC</v>
      </c>
      <c r="L10505" s="155" t="s">
        <v>7801</v>
      </c>
      <c r="M10505" s="140">
        <v>46106</v>
      </c>
      <c r="N10505" s="140"/>
      <c r="O10505" s="140"/>
      <c r="P10505" s="140" t="str">
        <f ca="1">IF(Proc[[#This Row],[DaysAgeing]]&gt;5,"yep","on track")</f>
        <v>yep</v>
      </c>
      <c r="Q10505" s="2">
        <f ca="1">IF(Proc[[#This Row],[DateClosed]]="",ABS(NETWORKDAYS(Proc[[#This Row],[DateOpened]],TODAY()))-1,ABS(NETWORKDAYS(Proc[[#This Row],[DateOpened]],Proc[[#This Row],[DateClosed]]))-1)</f>
        <v>7</v>
      </c>
      <c r="R10505" s="140" t="s">
        <v>476</v>
      </c>
      <c r="S10505" s="155"/>
      <c r="T10505" s="155"/>
    </row>
    <row r="10506" spans="1:20" hidden="1">
      <c r="A10506" s="156" t="s">
        <v>11874</v>
      </c>
      <c r="B10506" s="155" t="str">
        <f>IFERROR(VLOOKUP(Proc[[#This Row],[App]],Table2[],3,0),"open")</f>
        <v>ok</v>
      </c>
      <c r="C10506" s="156" t="s">
        <v>369</v>
      </c>
      <c r="D10506" t="s">
        <v>12769</v>
      </c>
      <c r="E10506" t="s">
        <v>11699</v>
      </c>
      <c r="F10506" s="155" t="s">
        <v>11699</v>
      </c>
      <c r="G10506" s="156" t="s">
        <v>400</v>
      </c>
      <c r="H10506" s="155" t="str">
        <f>IF(Proc[[#This Row],[type]]="LFF (MDG-F)",MID(Proc[[#This Row],[Obj]],13,10),"")</f>
        <v/>
      </c>
      <c r="I10506" s="156"/>
      <c r="J10506" s="155" t="b">
        <f>Proc[[#This Row],[Requested]]=Proc[[#This Row],[CurrentParent]]</f>
        <v>1</v>
      </c>
      <c r="K10506" s="155" t="str">
        <f>IF(Proc[[#This Row],[Author]]="Marcela Urrego",VLOOKUP(LEFT(Proc[[#This Row],[Requested]],1),Table3[#All],2,0),VLOOKUP(Proc[[#This Row],[Author]],Table4[],2,0))</f>
        <v>HC</v>
      </c>
      <c r="L10506" s="155" t="s">
        <v>7801</v>
      </c>
      <c r="M10506" s="140">
        <v>46106</v>
      </c>
      <c r="N10506" s="140"/>
      <c r="O10506" s="140"/>
      <c r="P10506" s="140" t="str">
        <f ca="1">IF(Proc[[#This Row],[DaysAgeing]]&gt;5,"yep","on track")</f>
        <v>yep</v>
      </c>
      <c r="Q10506" s="2">
        <f ca="1">IF(Proc[[#This Row],[DateClosed]]="",ABS(NETWORKDAYS(Proc[[#This Row],[DateOpened]],TODAY()))-1,ABS(NETWORKDAYS(Proc[[#This Row],[DateOpened]],Proc[[#This Row],[DateClosed]]))-1)</f>
        <v>7</v>
      </c>
      <c r="R10506" s="140" t="s">
        <v>476</v>
      </c>
      <c r="S10506" s="155"/>
      <c r="T10506" s="155"/>
    </row>
    <row r="10507" spans="1:20" hidden="1">
      <c r="A10507" s="156" t="s">
        <v>11874</v>
      </c>
      <c r="B10507" s="155" t="str">
        <f>IFERROR(VLOOKUP(Proc[[#This Row],[App]],Table2[],3,0),"open")</f>
        <v>ok</v>
      </c>
      <c r="C10507" s="156" t="s">
        <v>369</v>
      </c>
      <c r="D10507" t="s">
        <v>12770</v>
      </c>
      <c r="E10507" t="s">
        <v>11699</v>
      </c>
      <c r="F10507" s="155" t="s">
        <v>11699</v>
      </c>
      <c r="G10507" s="156" t="s">
        <v>400</v>
      </c>
      <c r="H10507" s="155" t="str">
        <f>IF(Proc[[#This Row],[type]]="LFF (MDG-F)",MID(Proc[[#This Row],[Obj]],13,10),"")</f>
        <v/>
      </c>
      <c r="I10507" s="156"/>
      <c r="J10507" s="155" t="b">
        <f>Proc[[#This Row],[Requested]]=Proc[[#This Row],[CurrentParent]]</f>
        <v>1</v>
      </c>
      <c r="K10507" s="155" t="str">
        <f>IF(Proc[[#This Row],[Author]]="Marcela Urrego",VLOOKUP(LEFT(Proc[[#This Row],[Requested]],1),Table3[#All],2,0),VLOOKUP(Proc[[#This Row],[Author]],Table4[],2,0))</f>
        <v>HC</v>
      </c>
      <c r="L10507" s="155" t="s">
        <v>7801</v>
      </c>
      <c r="M10507" s="140">
        <v>46106</v>
      </c>
      <c r="N10507" s="140"/>
      <c r="O10507" s="140"/>
      <c r="P10507" s="140" t="str">
        <f ca="1">IF(Proc[[#This Row],[DaysAgeing]]&gt;5,"yep","on track")</f>
        <v>yep</v>
      </c>
      <c r="Q10507" s="2">
        <f ca="1">IF(Proc[[#This Row],[DateClosed]]="",ABS(NETWORKDAYS(Proc[[#This Row],[DateOpened]],TODAY()))-1,ABS(NETWORKDAYS(Proc[[#This Row],[DateOpened]],Proc[[#This Row],[DateClosed]]))-1)</f>
        <v>7</v>
      </c>
      <c r="R10507" s="140" t="s">
        <v>476</v>
      </c>
      <c r="S10507" s="155"/>
      <c r="T10507" s="155"/>
    </row>
    <row r="10508" spans="1:20" hidden="1">
      <c r="A10508" s="156" t="s">
        <v>11874</v>
      </c>
      <c r="B10508" s="155" t="str">
        <f>IFERROR(VLOOKUP(Proc[[#This Row],[App]],Table2[],3,0),"open")</f>
        <v>ok</v>
      </c>
      <c r="C10508" s="156" t="s">
        <v>369</v>
      </c>
      <c r="D10508" t="s">
        <v>12771</v>
      </c>
      <c r="E10508" t="s">
        <v>11699</v>
      </c>
      <c r="F10508" s="155" t="s">
        <v>11699</v>
      </c>
      <c r="G10508" s="156" t="s">
        <v>400</v>
      </c>
      <c r="H10508" s="155" t="str">
        <f>IF(Proc[[#This Row],[type]]="LFF (MDG-F)",MID(Proc[[#This Row],[Obj]],13,10),"")</f>
        <v/>
      </c>
      <c r="I10508" s="156"/>
      <c r="J10508" s="155" t="b">
        <f>Proc[[#This Row],[Requested]]=Proc[[#This Row],[CurrentParent]]</f>
        <v>1</v>
      </c>
      <c r="K10508" s="155" t="str">
        <f>IF(Proc[[#This Row],[Author]]="Marcela Urrego",VLOOKUP(LEFT(Proc[[#This Row],[Requested]],1),Table3[#All],2,0),VLOOKUP(Proc[[#This Row],[Author]],Table4[],2,0))</f>
        <v>HC</v>
      </c>
      <c r="L10508" s="155" t="s">
        <v>7801</v>
      </c>
      <c r="M10508" s="140">
        <v>46106</v>
      </c>
      <c r="N10508" s="140"/>
      <c r="O10508" s="140"/>
      <c r="P10508" s="140" t="str">
        <f ca="1">IF(Proc[[#This Row],[DaysAgeing]]&gt;5,"yep","on track")</f>
        <v>yep</v>
      </c>
      <c r="Q10508" s="2">
        <f ca="1">IF(Proc[[#This Row],[DateClosed]]="",ABS(NETWORKDAYS(Proc[[#This Row],[DateOpened]],TODAY()))-1,ABS(NETWORKDAYS(Proc[[#This Row],[DateOpened]],Proc[[#This Row],[DateClosed]]))-1)</f>
        <v>7</v>
      </c>
      <c r="R10508" s="140" t="s">
        <v>476</v>
      </c>
      <c r="S10508" s="155"/>
      <c r="T10508" s="155"/>
    </row>
    <row r="10509" spans="1:20" hidden="1">
      <c r="A10509" s="156" t="s">
        <v>11874</v>
      </c>
      <c r="B10509" s="155" t="str">
        <f>IFERROR(VLOOKUP(Proc[[#This Row],[App]],Table2[],3,0),"open")</f>
        <v>ok</v>
      </c>
      <c r="C10509" s="156" t="s">
        <v>369</v>
      </c>
      <c r="D10509" t="s">
        <v>12772</v>
      </c>
      <c r="E10509" t="s">
        <v>11699</v>
      </c>
      <c r="F10509" s="155" t="s">
        <v>11699</v>
      </c>
      <c r="G10509" s="156" t="s">
        <v>400</v>
      </c>
      <c r="H10509" s="155" t="str">
        <f>IF(Proc[[#This Row],[type]]="LFF (MDG-F)",MID(Proc[[#This Row],[Obj]],13,10),"")</f>
        <v/>
      </c>
      <c r="I10509" s="156"/>
      <c r="J10509" s="155" t="b">
        <f>Proc[[#This Row],[Requested]]=Proc[[#This Row],[CurrentParent]]</f>
        <v>1</v>
      </c>
      <c r="K10509" s="155" t="str">
        <f>IF(Proc[[#This Row],[Author]]="Marcela Urrego",VLOOKUP(LEFT(Proc[[#This Row],[Requested]],1),Table3[#All],2,0),VLOOKUP(Proc[[#This Row],[Author]],Table4[],2,0))</f>
        <v>HC</v>
      </c>
      <c r="L10509" s="155" t="s">
        <v>7801</v>
      </c>
      <c r="M10509" s="140">
        <v>46106</v>
      </c>
      <c r="N10509" s="140"/>
      <c r="O10509" s="140"/>
      <c r="P10509" s="140" t="str">
        <f ca="1">IF(Proc[[#This Row],[DaysAgeing]]&gt;5,"yep","on track")</f>
        <v>yep</v>
      </c>
      <c r="Q10509" s="2">
        <f ca="1">IF(Proc[[#This Row],[DateClosed]]="",ABS(NETWORKDAYS(Proc[[#This Row],[DateOpened]],TODAY()))-1,ABS(NETWORKDAYS(Proc[[#This Row],[DateOpened]],Proc[[#This Row],[DateClosed]]))-1)</f>
        <v>7</v>
      </c>
      <c r="R10509" s="140" t="s">
        <v>476</v>
      </c>
      <c r="S10509" s="155"/>
      <c r="T10509" s="155"/>
    </row>
    <row r="10510" spans="1:20" hidden="1">
      <c r="A10510" s="156" t="s">
        <v>11874</v>
      </c>
      <c r="B10510" s="155" t="str">
        <f>IFERROR(VLOOKUP(Proc[[#This Row],[App]],Table2[],3,0),"open")</f>
        <v>ok</v>
      </c>
      <c r="C10510" s="156" t="s">
        <v>369</v>
      </c>
      <c r="D10510" t="s">
        <v>12773</v>
      </c>
      <c r="E10510" t="s">
        <v>11699</v>
      </c>
      <c r="F10510" s="155" t="s">
        <v>11699</v>
      </c>
      <c r="G10510" s="156" t="s">
        <v>400</v>
      </c>
      <c r="H10510" s="155" t="str">
        <f>IF(Proc[[#This Row],[type]]="LFF (MDG-F)",MID(Proc[[#This Row],[Obj]],13,10),"")</f>
        <v/>
      </c>
      <c r="I10510" s="156"/>
      <c r="J10510" s="155" t="b">
        <f>Proc[[#This Row],[Requested]]=Proc[[#This Row],[CurrentParent]]</f>
        <v>1</v>
      </c>
      <c r="K10510" s="155" t="str">
        <f>IF(Proc[[#This Row],[Author]]="Marcela Urrego",VLOOKUP(LEFT(Proc[[#This Row],[Requested]],1),Table3[#All],2,0),VLOOKUP(Proc[[#This Row],[Author]],Table4[],2,0))</f>
        <v>HC</v>
      </c>
      <c r="L10510" s="155" t="s">
        <v>7801</v>
      </c>
      <c r="M10510" s="140">
        <v>46106</v>
      </c>
      <c r="N10510" s="140"/>
      <c r="O10510" s="140"/>
      <c r="P10510" s="140" t="str">
        <f ca="1">IF(Proc[[#This Row],[DaysAgeing]]&gt;5,"yep","on track")</f>
        <v>yep</v>
      </c>
      <c r="Q10510" s="2">
        <f ca="1">IF(Proc[[#This Row],[DateClosed]]="",ABS(NETWORKDAYS(Proc[[#This Row],[DateOpened]],TODAY()))-1,ABS(NETWORKDAYS(Proc[[#This Row],[DateOpened]],Proc[[#This Row],[DateClosed]]))-1)</f>
        <v>7</v>
      </c>
      <c r="R10510" s="140" t="s">
        <v>476</v>
      </c>
      <c r="S10510" s="155"/>
      <c r="T10510" s="155"/>
    </row>
    <row r="10511" spans="1:20" hidden="1">
      <c r="A10511" s="156" t="s">
        <v>11874</v>
      </c>
      <c r="B10511" s="155" t="str">
        <f>IFERROR(VLOOKUP(Proc[[#This Row],[App]],Table2[],3,0),"open")</f>
        <v>ok</v>
      </c>
      <c r="C10511" s="156" t="s">
        <v>369</v>
      </c>
      <c r="D10511" t="s">
        <v>12774</v>
      </c>
      <c r="E10511" t="s">
        <v>11699</v>
      </c>
      <c r="F10511" s="155" t="s">
        <v>11699</v>
      </c>
      <c r="G10511" s="156" t="s">
        <v>400</v>
      </c>
      <c r="H10511" s="155" t="str">
        <f>IF(Proc[[#This Row],[type]]="LFF (MDG-F)",MID(Proc[[#This Row],[Obj]],13,10),"")</f>
        <v/>
      </c>
      <c r="I10511" s="156"/>
      <c r="J10511" s="155" t="b">
        <f>Proc[[#This Row],[Requested]]=Proc[[#This Row],[CurrentParent]]</f>
        <v>1</v>
      </c>
      <c r="K10511" s="155" t="str">
        <f>IF(Proc[[#This Row],[Author]]="Marcela Urrego",VLOOKUP(LEFT(Proc[[#This Row],[Requested]],1),Table3[#All],2,0),VLOOKUP(Proc[[#This Row],[Author]],Table4[],2,0))</f>
        <v>HC</v>
      </c>
      <c r="L10511" s="155" t="s">
        <v>7801</v>
      </c>
      <c r="M10511" s="140">
        <v>46106</v>
      </c>
      <c r="N10511" s="140"/>
      <c r="O10511" s="140"/>
      <c r="P10511" s="140" t="str">
        <f ca="1">IF(Proc[[#This Row],[DaysAgeing]]&gt;5,"yep","on track")</f>
        <v>yep</v>
      </c>
      <c r="Q10511" s="2">
        <f ca="1">IF(Proc[[#This Row],[DateClosed]]="",ABS(NETWORKDAYS(Proc[[#This Row],[DateOpened]],TODAY()))-1,ABS(NETWORKDAYS(Proc[[#This Row],[DateOpened]],Proc[[#This Row],[DateClosed]]))-1)</f>
        <v>7</v>
      </c>
      <c r="R10511" s="140" t="s">
        <v>476</v>
      </c>
      <c r="S10511" s="155"/>
      <c r="T10511" s="155"/>
    </row>
    <row r="10512" spans="1:20" hidden="1">
      <c r="A10512" s="156" t="s">
        <v>11874</v>
      </c>
      <c r="B10512" s="155" t="str">
        <f>IFERROR(VLOOKUP(Proc[[#This Row],[App]],Table2[],3,0),"open")</f>
        <v>ok</v>
      </c>
      <c r="C10512" s="156" t="s">
        <v>369</v>
      </c>
      <c r="D10512" t="s">
        <v>12775</v>
      </c>
      <c r="E10512" t="s">
        <v>11699</v>
      </c>
      <c r="F10512" s="155" t="s">
        <v>11699</v>
      </c>
      <c r="G10512" s="156" t="s">
        <v>400</v>
      </c>
      <c r="H10512" s="155" t="str">
        <f>IF(Proc[[#This Row],[type]]="LFF (MDG-F)",MID(Proc[[#This Row],[Obj]],13,10),"")</f>
        <v/>
      </c>
      <c r="I10512" s="156"/>
      <c r="J10512" s="155" t="b">
        <f>Proc[[#This Row],[Requested]]=Proc[[#This Row],[CurrentParent]]</f>
        <v>1</v>
      </c>
      <c r="K10512" s="155" t="str">
        <f>IF(Proc[[#This Row],[Author]]="Marcela Urrego",VLOOKUP(LEFT(Proc[[#This Row],[Requested]],1),Table3[#All],2,0),VLOOKUP(Proc[[#This Row],[Author]],Table4[],2,0))</f>
        <v>HC</v>
      </c>
      <c r="L10512" s="155" t="s">
        <v>7801</v>
      </c>
      <c r="M10512" s="140">
        <v>46106</v>
      </c>
      <c r="N10512" s="140"/>
      <c r="O10512" s="140"/>
      <c r="P10512" s="140" t="str">
        <f ca="1">IF(Proc[[#This Row],[DaysAgeing]]&gt;5,"yep","on track")</f>
        <v>yep</v>
      </c>
      <c r="Q10512" s="2">
        <f ca="1">IF(Proc[[#This Row],[DateClosed]]="",ABS(NETWORKDAYS(Proc[[#This Row],[DateOpened]],TODAY()))-1,ABS(NETWORKDAYS(Proc[[#This Row],[DateOpened]],Proc[[#This Row],[DateClosed]]))-1)</f>
        <v>7</v>
      </c>
      <c r="R10512" s="140" t="s">
        <v>476</v>
      </c>
      <c r="S10512" s="155"/>
      <c r="T10512" s="155"/>
    </row>
    <row r="10513" spans="1:20" hidden="1">
      <c r="A10513" s="156" t="s">
        <v>11874</v>
      </c>
      <c r="B10513" s="155" t="str">
        <f>IFERROR(VLOOKUP(Proc[[#This Row],[App]],Table2[],3,0),"open")</f>
        <v>ok</v>
      </c>
      <c r="C10513" s="156" t="s">
        <v>369</v>
      </c>
      <c r="D10513" t="s">
        <v>12776</v>
      </c>
      <c r="E10513" t="s">
        <v>11699</v>
      </c>
      <c r="F10513" s="155" t="s">
        <v>11699</v>
      </c>
      <c r="G10513" s="156" t="s">
        <v>400</v>
      </c>
      <c r="H10513" s="155" t="str">
        <f>IF(Proc[[#This Row],[type]]="LFF (MDG-F)",MID(Proc[[#This Row],[Obj]],13,10),"")</f>
        <v/>
      </c>
      <c r="I10513" s="156"/>
      <c r="J10513" s="155" t="b">
        <f>Proc[[#This Row],[Requested]]=Proc[[#This Row],[CurrentParent]]</f>
        <v>1</v>
      </c>
      <c r="K10513" s="155" t="str">
        <f>IF(Proc[[#This Row],[Author]]="Marcela Urrego",VLOOKUP(LEFT(Proc[[#This Row],[Requested]],1),Table3[#All],2,0),VLOOKUP(Proc[[#This Row],[Author]],Table4[],2,0))</f>
        <v>HC</v>
      </c>
      <c r="L10513" s="155" t="s">
        <v>7801</v>
      </c>
      <c r="M10513" s="140">
        <v>46106</v>
      </c>
      <c r="N10513" s="140"/>
      <c r="O10513" s="140"/>
      <c r="P10513" s="140" t="str">
        <f ca="1">IF(Proc[[#This Row],[DaysAgeing]]&gt;5,"yep","on track")</f>
        <v>yep</v>
      </c>
      <c r="Q10513" s="2">
        <f ca="1">IF(Proc[[#This Row],[DateClosed]]="",ABS(NETWORKDAYS(Proc[[#This Row],[DateOpened]],TODAY()))-1,ABS(NETWORKDAYS(Proc[[#This Row],[DateOpened]],Proc[[#This Row],[DateClosed]]))-1)</f>
        <v>7</v>
      </c>
      <c r="R10513" s="140" t="s">
        <v>476</v>
      </c>
      <c r="S10513" s="155"/>
      <c r="T10513" s="155"/>
    </row>
    <row r="10514" spans="1:20" hidden="1">
      <c r="A10514" s="156" t="s">
        <v>11874</v>
      </c>
      <c r="B10514" s="155" t="str">
        <f>IFERROR(VLOOKUP(Proc[[#This Row],[App]],Table2[],3,0),"open")</f>
        <v>ok</v>
      </c>
      <c r="C10514" s="156" t="s">
        <v>369</v>
      </c>
      <c r="D10514" t="s">
        <v>12777</v>
      </c>
      <c r="E10514" t="s">
        <v>11699</v>
      </c>
      <c r="F10514" s="155" t="s">
        <v>11699</v>
      </c>
      <c r="G10514" s="156" t="s">
        <v>400</v>
      </c>
      <c r="H10514" s="155" t="str">
        <f>IF(Proc[[#This Row],[type]]="LFF (MDG-F)",MID(Proc[[#This Row],[Obj]],13,10),"")</f>
        <v/>
      </c>
      <c r="I10514" s="156"/>
      <c r="J10514" s="155" t="b">
        <f>Proc[[#This Row],[Requested]]=Proc[[#This Row],[CurrentParent]]</f>
        <v>1</v>
      </c>
      <c r="K10514" s="155" t="str">
        <f>IF(Proc[[#This Row],[Author]]="Marcela Urrego",VLOOKUP(LEFT(Proc[[#This Row],[Requested]],1),Table3[#All],2,0),VLOOKUP(Proc[[#This Row],[Author]],Table4[],2,0))</f>
        <v>HC</v>
      </c>
      <c r="L10514" s="155" t="s">
        <v>7801</v>
      </c>
      <c r="M10514" s="140">
        <v>46106</v>
      </c>
      <c r="N10514" s="140"/>
      <c r="O10514" s="140"/>
      <c r="P10514" s="140" t="str">
        <f ca="1">IF(Proc[[#This Row],[DaysAgeing]]&gt;5,"yep","on track")</f>
        <v>yep</v>
      </c>
      <c r="Q10514" s="2">
        <f ca="1">IF(Proc[[#This Row],[DateClosed]]="",ABS(NETWORKDAYS(Proc[[#This Row],[DateOpened]],TODAY()))-1,ABS(NETWORKDAYS(Proc[[#This Row],[DateOpened]],Proc[[#This Row],[DateClosed]]))-1)</f>
        <v>7</v>
      </c>
      <c r="R10514" s="140" t="s">
        <v>476</v>
      </c>
      <c r="S10514" s="155"/>
      <c r="T10514" s="155"/>
    </row>
    <row r="10515" spans="1:20" hidden="1">
      <c r="A10515" s="156" t="s">
        <v>11874</v>
      </c>
      <c r="B10515" s="155" t="str">
        <f>IFERROR(VLOOKUP(Proc[[#This Row],[App]],Table2[],3,0),"open")</f>
        <v>ok</v>
      </c>
      <c r="C10515" s="156" t="s">
        <v>369</v>
      </c>
      <c r="D10515" t="s">
        <v>12778</v>
      </c>
      <c r="E10515" t="s">
        <v>11699</v>
      </c>
      <c r="F10515" s="155" t="s">
        <v>11699</v>
      </c>
      <c r="G10515" s="156" t="s">
        <v>400</v>
      </c>
      <c r="H10515" s="155" t="str">
        <f>IF(Proc[[#This Row],[type]]="LFF (MDG-F)",MID(Proc[[#This Row],[Obj]],13,10),"")</f>
        <v/>
      </c>
      <c r="I10515" s="156"/>
      <c r="J10515" s="155" t="b">
        <f>Proc[[#This Row],[Requested]]=Proc[[#This Row],[CurrentParent]]</f>
        <v>1</v>
      </c>
      <c r="K10515" s="155" t="str">
        <f>IF(Proc[[#This Row],[Author]]="Marcela Urrego",VLOOKUP(LEFT(Proc[[#This Row],[Requested]],1),Table3[#All],2,0),VLOOKUP(Proc[[#This Row],[Author]],Table4[],2,0))</f>
        <v>HC</v>
      </c>
      <c r="L10515" s="155" t="s">
        <v>7801</v>
      </c>
      <c r="M10515" s="140">
        <v>46106</v>
      </c>
      <c r="N10515" s="140"/>
      <c r="O10515" s="140"/>
      <c r="P10515" s="140" t="str">
        <f ca="1">IF(Proc[[#This Row],[DaysAgeing]]&gt;5,"yep","on track")</f>
        <v>yep</v>
      </c>
      <c r="Q10515" s="2">
        <f ca="1">IF(Proc[[#This Row],[DateClosed]]="",ABS(NETWORKDAYS(Proc[[#This Row],[DateOpened]],TODAY()))-1,ABS(NETWORKDAYS(Proc[[#This Row],[DateOpened]],Proc[[#This Row],[DateClosed]]))-1)</f>
        <v>7</v>
      </c>
      <c r="R10515" s="140" t="s">
        <v>476</v>
      </c>
      <c r="S10515" s="155"/>
      <c r="T10515" s="155"/>
    </row>
    <row r="10516" spans="1:20" hidden="1">
      <c r="A10516" s="156" t="s">
        <v>11874</v>
      </c>
      <c r="B10516" s="155" t="str">
        <f>IFERROR(VLOOKUP(Proc[[#This Row],[App]],Table2[],3,0),"open")</f>
        <v>ok</v>
      </c>
      <c r="C10516" s="156" t="s">
        <v>369</v>
      </c>
      <c r="D10516" t="s">
        <v>12779</v>
      </c>
      <c r="E10516" t="s">
        <v>11699</v>
      </c>
      <c r="F10516" s="155" t="s">
        <v>11699</v>
      </c>
      <c r="G10516" s="156" t="s">
        <v>400</v>
      </c>
      <c r="H10516" s="155" t="str">
        <f>IF(Proc[[#This Row],[type]]="LFF (MDG-F)",MID(Proc[[#This Row],[Obj]],13,10),"")</f>
        <v/>
      </c>
      <c r="I10516" s="156"/>
      <c r="J10516" s="155" t="b">
        <f>Proc[[#This Row],[Requested]]=Proc[[#This Row],[CurrentParent]]</f>
        <v>1</v>
      </c>
      <c r="K10516" s="155" t="str">
        <f>IF(Proc[[#This Row],[Author]]="Marcela Urrego",VLOOKUP(LEFT(Proc[[#This Row],[Requested]],1),Table3[#All],2,0),VLOOKUP(Proc[[#This Row],[Author]],Table4[],2,0))</f>
        <v>HC</v>
      </c>
      <c r="L10516" s="155" t="s">
        <v>7801</v>
      </c>
      <c r="M10516" s="140">
        <v>46106</v>
      </c>
      <c r="N10516" s="140"/>
      <c r="O10516" s="140"/>
      <c r="P10516" s="140" t="str">
        <f ca="1">IF(Proc[[#This Row],[DaysAgeing]]&gt;5,"yep","on track")</f>
        <v>yep</v>
      </c>
      <c r="Q10516" s="2">
        <f ca="1">IF(Proc[[#This Row],[DateClosed]]="",ABS(NETWORKDAYS(Proc[[#This Row],[DateOpened]],TODAY()))-1,ABS(NETWORKDAYS(Proc[[#This Row],[DateOpened]],Proc[[#This Row],[DateClosed]]))-1)</f>
        <v>7</v>
      </c>
      <c r="R10516" s="140" t="s">
        <v>476</v>
      </c>
      <c r="S10516" s="155"/>
      <c r="T10516" s="155"/>
    </row>
    <row r="10517" spans="1:20" hidden="1">
      <c r="A10517" s="156" t="s">
        <v>11874</v>
      </c>
      <c r="B10517" s="155" t="str">
        <f>IFERROR(VLOOKUP(Proc[[#This Row],[App]],Table2[],3,0),"open")</f>
        <v>ok</v>
      </c>
      <c r="C10517" s="156" t="s">
        <v>369</v>
      </c>
      <c r="D10517" t="s">
        <v>12780</v>
      </c>
      <c r="E10517" t="s">
        <v>11699</v>
      </c>
      <c r="F10517" s="155" t="s">
        <v>11699</v>
      </c>
      <c r="G10517" s="156" t="s">
        <v>400</v>
      </c>
      <c r="H10517" s="155" t="str">
        <f>IF(Proc[[#This Row],[type]]="LFF (MDG-F)",MID(Proc[[#This Row],[Obj]],13,10),"")</f>
        <v/>
      </c>
      <c r="I10517" s="156"/>
      <c r="J10517" s="155" t="b">
        <f>Proc[[#This Row],[Requested]]=Proc[[#This Row],[CurrentParent]]</f>
        <v>1</v>
      </c>
      <c r="K10517" s="155" t="str">
        <f>IF(Proc[[#This Row],[Author]]="Marcela Urrego",VLOOKUP(LEFT(Proc[[#This Row],[Requested]],1),Table3[#All],2,0),VLOOKUP(Proc[[#This Row],[Author]],Table4[],2,0))</f>
        <v>HC</v>
      </c>
      <c r="L10517" s="155" t="s">
        <v>7801</v>
      </c>
      <c r="M10517" s="140">
        <v>46106</v>
      </c>
      <c r="N10517" s="140"/>
      <c r="O10517" s="140"/>
      <c r="P10517" s="140" t="str">
        <f ca="1">IF(Proc[[#This Row],[DaysAgeing]]&gt;5,"yep","on track")</f>
        <v>yep</v>
      </c>
      <c r="Q10517" s="2">
        <f ca="1">IF(Proc[[#This Row],[DateClosed]]="",ABS(NETWORKDAYS(Proc[[#This Row],[DateOpened]],TODAY()))-1,ABS(NETWORKDAYS(Proc[[#This Row],[DateOpened]],Proc[[#This Row],[DateClosed]]))-1)</f>
        <v>7</v>
      </c>
      <c r="R10517" s="140" t="s">
        <v>476</v>
      </c>
      <c r="S10517" s="155"/>
      <c r="T10517" s="155"/>
    </row>
    <row r="10518" spans="1:20" hidden="1">
      <c r="A10518" s="156" t="s">
        <v>11874</v>
      </c>
      <c r="B10518" s="155" t="str">
        <f>IFERROR(VLOOKUP(Proc[[#This Row],[App]],Table2[],3,0),"open")</f>
        <v>ok</v>
      </c>
      <c r="C10518" s="156" t="s">
        <v>369</v>
      </c>
      <c r="D10518" t="s">
        <v>12781</v>
      </c>
      <c r="E10518" t="s">
        <v>11699</v>
      </c>
      <c r="F10518" s="155" t="s">
        <v>11699</v>
      </c>
      <c r="G10518" s="156" t="s">
        <v>400</v>
      </c>
      <c r="H10518" s="155" t="str">
        <f>IF(Proc[[#This Row],[type]]="LFF (MDG-F)",MID(Proc[[#This Row],[Obj]],13,10),"")</f>
        <v/>
      </c>
      <c r="I10518" s="156"/>
      <c r="J10518" s="155" t="b">
        <f>Proc[[#This Row],[Requested]]=Proc[[#This Row],[CurrentParent]]</f>
        <v>1</v>
      </c>
      <c r="K10518" s="155" t="str">
        <f>IF(Proc[[#This Row],[Author]]="Marcela Urrego",VLOOKUP(LEFT(Proc[[#This Row],[Requested]],1),Table3[#All],2,0),VLOOKUP(Proc[[#This Row],[Author]],Table4[],2,0))</f>
        <v>HC</v>
      </c>
      <c r="L10518" s="155" t="s">
        <v>7801</v>
      </c>
      <c r="M10518" s="140">
        <v>46106</v>
      </c>
      <c r="N10518" s="140"/>
      <c r="O10518" s="140"/>
      <c r="P10518" s="140" t="str">
        <f ca="1">IF(Proc[[#This Row],[DaysAgeing]]&gt;5,"yep","on track")</f>
        <v>yep</v>
      </c>
      <c r="Q10518" s="2">
        <f ca="1">IF(Proc[[#This Row],[DateClosed]]="",ABS(NETWORKDAYS(Proc[[#This Row],[DateOpened]],TODAY()))-1,ABS(NETWORKDAYS(Proc[[#This Row],[DateOpened]],Proc[[#This Row],[DateClosed]]))-1)</f>
        <v>7</v>
      </c>
      <c r="R10518" s="140" t="s">
        <v>476</v>
      </c>
      <c r="S10518" s="155"/>
      <c r="T10518" s="155"/>
    </row>
    <row r="10519" spans="1:20" hidden="1">
      <c r="A10519" s="156" t="s">
        <v>11874</v>
      </c>
      <c r="B10519" s="155" t="str">
        <f>IFERROR(VLOOKUP(Proc[[#This Row],[App]],Table2[],3,0),"open")</f>
        <v>ok</v>
      </c>
      <c r="C10519" s="156" t="s">
        <v>369</v>
      </c>
      <c r="D10519" t="s">
        <v>12782</v>
      </c>
      <c r="E10519" t="s">
        <v>11699</v>
      </c>
      <c r="F10519" s="155" t="s">
        <v>11699</v>
      </c>
      <c r="G10519" s="156" t="s">
        <v>400</v>
      </c>
      <c r="H10519" s="155" t="str">
        <f>IF(Proc[[#This Row],[type]]="LFF (MDG-F)",MID(Proc[[#This Row],[Obj]],13,10),"")</f>
        <v/>
      </c>
      <c r="I10519" s="156"/>
      <c r="J10519" s="155" t="b">
        <f>Proc[[#This Row],[Requested]]=Proc[[#This Row],[CurrentParent]]</f>
        <v>1</v>
      </c>
      <c r="K10519" s="155" t="str">
        <f>IF(Proc[[#This Row],[Author]]="Marcela Urrego",VLOOKUP(LEFT(Proc[[#This Row],[Requested]],1),Table3[#All],2,0),VLOOKUP(Proc[[#This Row],[Author]],Table4[],2,0))</f>
        <v>HC</v>
      </c>
      <c r="L10519" s="155" t="s">
        <v>7801</v>
      </c>
      <c r="M10519" s="140">
        <v>46106</v>
      </c>
      <c r="N10519" s="140"/>
      <c r="O10519" s="140"/>
      <c r="P10519" s="140" t="str">
        <f ca="1">IF(Proc[[#This Row],[DaysAgeing]]&gt;5,"yep","on track")</f>
        <v>yep</v>
      </c>
      <c r="Q10519" s="2">
        <f ca="1">IF(Proc[[#This Row],[DateClosed]]="",ABS(NETWORKDAYS(Proc[[#This Row],[DateOpened]],TODAY()))-1,ABS(NETWORKDAYS(Proc[[#This Row],[DateOpened]],Proc[[#This Row],[DateClosed]]))-1)</f>
        <v>7</v>
      </c>
      <c r="R10519" s="140" t="s">
        <v>476</v>
      </c>
      <c r="S10519" s="155"/>
      <c r="T10519" s="155"/>
    </row>
    <row r="10520" spans="1:20" hidden="1">
      <c r="A10520" s="156" t="s">
        <v>11874</v>
      </c>
      <c r="B10520" s="155" t="str">
        <f>IFERROR(VLOOKUP(Proc[[#This Row],[App]],Table2[],3,0),"open")</f>
        <v>ok</v>
      </c>
      <c r="C10520" s="156" t="s">
        <v>369</v>
      </c>
      <c r="D10520" t="s">
        <v>12783</v>
      </c>
      <c r="E10520" t="s">
        <v>11699</v>
      </c>
      <c r="F10520" s="155" t="s">
        <v>11699</v>
      </c>
      <c r="G10520" s="156" t="s">
        <v>400</v>
      </c>
      <c r="H10520" s="155" t="str">
        <f>IF(Proc[[#This Row],[type]]="LFF (MDG-F)",MID(Proc[[#This Row],[Obj]],13,10),"")</f>
        <v/>
      </c>
      <c r="I10520" s="156"/>
      <c r="J10520" s="155" t="b">
        <f>Proc[[#This Row],[Requested]]=Proc[[#This Row],[CurrentParent]]</f>
        <v>1</v>
      </c>
      <c r="K10520" s="155" t="str">
        <f>IF(Proc[[#This Row],[Author]]="Marcela Urrego",VLOOKUP(LEFT(Proc[[#This Row],[Requested]],1),Table3[#All],2,0),VLOOKUP(Proc[[#This Row],[Author]],Table4[],2,0))</f>
        <v>HC</v>
      </c>
      <c r="L10520" s="155" t="s">
        <v>7801</v>
      </c>
      <c r="M10520" s="140">
        <v>46106</v>
      </c>
      <c r="N10520" s="140"/>
      <c r="O10520" s="140"/>
      <c r="P10520" s="140" t="str">
        <f ca="1">IF(Proc[[#This Row],[DaysAgeing]]&gt;5,"yep","on track")</f>
        <v>yep</v>
      </c>
      <c r="Q10520" s="2">
        <f ca="1">IF(Proc[[#This Row],[DateClosed]]="",ABS(NETWORKDAYS(Proc[[#This Row],[DateOpened]],TODAY()))-1,ABS(NETWORKDAYS(Proc[[#This Row],[DateOpened]],Proc[[#This Row],[DateClosed]]))-1)</f>
        <v>7</v>
      </c>
      <c r="R10520" s="140" t="s">
        <v>476</v>
      </c>
      <c r="S10520" s="155"/>
      <c r="T10520" s="155"/>
    </row>
    <row r="10521" spans="1:20" hidden="1">
      <c r="A10521" s="156" t="s">
        <v>11874</v>
      </c>
      <c r="B10521" s="155" t="str">
        <f>IFERROR(VLOOKUP(Proc[[#This Row],[App]],Table2[],3,0),"open")</f>
        <v>ok</v>
      </c>
      <c r="C10521" s="156" t="s">
        <v>369</v>
      </c>
      <c r="D10521" t="s">
        <v>12784</v>
      </c>
      <c r="E10521" t="s">
        <v>11699</v>
      </c>
      <c r="F10521" s="155" t="s">
        <v>11699</v>
      </c>
      <c r="G10521" s="156" t="s">
        <v>400</v>
      </c>
      <c r="H10521" s="155" t="str">
        <f>IF(Proc[[#This Row],[type]]="LFF (MDG-F)",MID(Proc[[#This Row],[Obj]],13,10),"")</f>
        <v/>
      </c>
      <c r="I10521" s="156"/>
      <c r="J10521" s="155" t="b">
        <f>Proc[[#This Row],[Requested]]=Proc[[#This Row],[CurrentParent]]</f>
        <v>1</v>
      </c>
      <c r="K10521" s="155" t="str">
        <f>IF(Proc[[#This Row],[Author]]="Marcela Urrego",VLOOKUP(LEFT(Proc[[#This Row],[Requested]],1),Table3[#All],2,0),VLOOKUP(Proc[[#This Row],[Author]],Table4[],2,0))</f>
        <v>HC</v>
      </c>
      <c r="L10521" s="155" t="s">
        <v>7801</v>
      </c>
      <c r="M10521" s="140">
        <v>46106</v>
      </c>
      <c r="N10521" s="140"/>
      <c r="O10521" s="140"/>
      <c r="P10521" s="140" t="str">
        <f ca="1">IF(Proc[[#This Row],[DaysAgeing]]&gt;5,"yep","on track")</f>
        <v>yep</v>
      </c>
      <c r="Q10521" s="2">
        <f ca="1">IF(Proc[[#This Row],[DateClosed]]="",ABS(NETWORKDAYS(Proc[[#This Row],[DateOpened]],TODAY()))-1,ABS(NETWORKDAYS(Proc[[#This Row],[DateOpened]],Proc[[#This Row],[DateClosed]]))-1)</f>
        <v>7</v>
      </c>
      <c r="R10521" s="140" t="s">
        <v>476</v>
      </c>
      <c r="S10521" s="155"/>
      <c r="T10521" s="155"/>
    </row>
    <row r="10522" spans="1:20" hidden="1">
      <c r="A10522" s="156" t="s">
        <v>11874</v>
      </c>
      <c r="B10522" s="155" t="str">
        <f>IFERROR(VLOOKUP(Proc[[#This Row],[App]],Table2[],3,0),"open")</f>
        <v>ok</v>
      </c>
      <c r="C10522" s="156" t="s">
        <v>369</v>
      </c>
      <c r="D10522" t="s">
        <v>12785</v>
      </c>
      <c r="E10522" t="s">
        <v>11699</v>
      </c>
      <c r="F10522" s="155" t="s">
        <v>11699</v>
      </c>
      <c r="G10522" s="156" t="s">
        <v>400</v>
      </c>
      <c r="H10522" s="155" t="str">
        <f>IF(Proc[[#This Row],[type]]="LFF (MDG-F)",MID(Proc[[#This Row],[Obj]],13,10),"")</f>
        <v/>
      </c>
      <c r="I10522" s="156"/>
      <c r="J10522" s="155" t="b">
        <f>Proc[[#This Row],[Requested]]=Proc[[#This Row],[CurrentParent]]</f>
        <v>1</v>
      </c>
      <c r="K10522" s="155" t="str">
        <f>IF(Proc[[#This Row],[Author]]="Marcela Urrego",VLOOKUP(LEFT(Proc[[#This Row],[Requested]],1),Table3[#All],2,0),VLOOKUP(Proc[[#This Row],[Author]],Table4[],2,0))</f>
        <v>HC</v>
      </c>
      <c r="L10522" s="155" t="s">
        <v>7801</v>
      </c>
      <c r="M10522" s="140">
        <v>46106</v>
      </c>
      <c r="N10522" s="140"/>
      <c r="O10522" s="140"/>
      <c r="P10522" s="140" t="str">
        <f ca="1">IF(Proc[[#This Row],[DaysAgeing]]&gt;5,"yep","on track")</f>
        <v>yep</v>
      </c>
      <c r="Q10522" s="2">
        <f ca="1">IF(Proc[[#This Row],[DateClosed]]="",ABS(NETWORKDAYS(Proc[[#This Row],[DateOpened]],TODAY()))-1,ABS(NETWORKDAYS(Proc[[#This Row],[DateOpened]],Proc[[#This Row],[DateClosed]]))-1)</f>
        <v>7</v>
      </c>
      <c r="R10522" s="140" t="s">
        <v>476</v>
      </c>
      <c r="S10522" s="155"/>
      <c r="T10522" s="155"/>
    </row>
    <row r="10523" spans="1:20" hidden="1">
      <c r="A10523" s="156" t="s">
        <v>11874</v>
      </c>
      <c r="B10523" s="155" t="str">
        <f>IFERROR(VLOOKUP(Proc[[#This Row],[App]],Table2[],3,0),"open")</f>
        <v>ok</v>
      </c>
      <c r="C10523" s="156" t="s">
        <v>369</v>
      </c>
      <c r="D10523" t="s">
        <v>12786</v>
      </c>
      <c r="E10523" t="s">
        <v>11699</v>
      </c>
      <c r="F10523" s="155" t="s">
        <v>11699</v>
      </c>
      <c r="G10523" s="156" t="s">
        <v>400</v>
      </c>
      <c r="H10523" s="155" t="str">
        <f>IF(Proc[[#This Row],[type]]="LFF (MDG-F)",MID(Proc[[#This Row],[Obj]],13,10),"")</f>
        <v/>
      </c>
      <c r="I10523" s="156"/>
      <c r="J10523" s="155" t="b">
        <f>Proc[[#This Row],[Requested]]=Proc[[#This Row],[CurrentParent]]</f>
        <v>1</v>
      </c>
      <c r="K10523" s="155" t="str">
        <f>IF(Proc[[#This Row],[Author]]="Marcela Urrego",VLOOKUP(LEFT(Proc[[#This Row],[Requested]],1),Table3[#All],2,0),VLOOKUP(Proc[[#This Row],[Author]],Table4[],2,0))</f>
        <v>HC</v>
      </c>
      <c r="L10523" s="155" t="s">
        <v>7801</v>
      </c>
      <c r="M10523" s="140">
        <v>46106</v>
      </c>
      <c r="N10523" s="140"/>
      <c r="O10523" s="140"/>
      <c r="P10523" s="140" t="str">
        <f ca="1">IF(Proc[[#This Row],[DaysAgeing]]&gt;5,"yep","on track")</f>
        <v>yep</v>
      </c>
      <c r="Q10523" s="2">
        <f ca="1">IF(Proc[[#This Row],[DateClosed]]="",ABS(NETWORKDAYS(Proc[[#This Row],[DateOpened]],TODAY()))-1,ABS(NETWORKDAYS(Proc[[#This Row],[DateOpened]],Proc[[#This Row],[DateClosed]]))-1)</f>
        <v>7</v>
      </c>
      <c r="R10523" s="140" t="s">
        <v>476</v>
      </c>
      <c r="S10523" s="155"/>
      <c r="T10523" s="155"/>
    </row>
    <row r="10524" spans="1:20" hidden="1">
      <c r="A10524" s="156" t="s">
        <v>11874</v>
      </c>
      <c r="B10524" s="155" t="str">
        <f>IFERROR(VLOOKUP(Proc[[#This Row],[App]],Table2[],3,0),"open")</f>
        <v>ok</v>
      </c>
      <c r="C10524" s="156" t="s">
        <v>369</v>
      </c>
      <c r="D10524" t="s">
        <v>12787</v>
      </c>
      <c r="E10524" t="s">
        <v>11699</v>
      </c>
      <c r="F10524" s="155" t="s">
        <v>11699</v>
      </c>
      <c r="G10524" s="156" t="s">
        <v>400</v>
      </c>
      <c r="H10524" s="155" t="str">
        <f>IF(Proc[[#This Row],[type]]="LFF (MDG-F)",MID(Proc[[#This Row],[Obj]],13,10),"")</f>
        <v/>
      </c>
      <c r="I10524" s="156"/>
      <c r="J10524" s="155" t="b">
        <f>Proc[[#This Row],[Requested]]=Proc[[#This Row],[CurrentParent]]</f>
        <v>1</v>
      </c>
      <c r="K10524" s="155" t="str">
        <f>IF(Proc[[#This Row],[Author]]="Marcela Urrego",VLOOKUP(LEFT(Proc[[#This Row],[Requested]],1),Table3[#All],2,0),VLOOKUP(Proc[[#This Row],[Author]],Table4[],2,0))</f>
        <v>HC</v>
      </c>
      <c r="L10524" s="155" t="s">
        <v>7801</v>
      </c>
      <c r="M10524" s="140">
        <v>46106</v>
      </c>
      <c r="N10524" s="140"/>
      <c r="O10524" s="140"/>
      <c r="P10524" s="140" t="str">
        <f ca="1">IF(Proc[[#This Row],[DaysAgeing]]&gt;5,"yep","on track")</f>
        <v>yep</v>
      </c>
      <c r="Q10524" s="2">
        <f ca="1">IF(Proc[[#This Row],[DateClosed]]="",ABS(NETWORKDAYS(Proc[[#This Row],[DateOpened]],TODAY()))-1,ABS(NETWORKDAYS(Proc[[#This Row],[DateOpened]],Proc[[#This Row],[DateClosed]]))-1)</f>
        <v>7</v>
      </c>
      <c r="R10524" s="140" t="s">
        <v>476</v>
      </c>
      <c r="S10524" s="155"/>
      <c r="T10524" s="155"/>
    </row>
    <row r="10525" spans="1:20" hidden="1">
      <c r="A10525" s="156" t="s">
        <v>11874</v>
      </c>
      <c r="B10525" s="155" t="str">
        <f>IFERROR(VLOOKUP(Proc[[#This Row],[App]],Table2[],3,0),"open")</f>
        <v>ok</v>
      </c>
      <c r="C10525" s="156" t="s">
        <v>369</v>
      </c>
      <c r="D10525" t="s">
        <v>12788</v>
      </c>
      <c r="E10525" t="s">
        <v>11699</v>
      </c>
      <c r="F10525" s="155" t="s">
        <v>11699</v>
      </c>
      <c r="G10525" s="156" t="s">
        <v>400</v>
      </c>
      <c r="H10525" s="155" t="str">
        <f>IF(Proc[[#This Row],[type]]="LFF (MDG-F)",MID(Proc[[#This Row],[Obj]],13,10),"")</f>
        <v/>
      </c>
      <c r="I10525" s="156"/>
      <c r="J10525" s="155" t="b">
        <f>Proc[[#This Row],[Requested]]=Proc[[#This Row],[CurrentParent]]</f>
        <v>1</v>
      </c>
      <c r="K10525" s="155" t="str">
        <f>IF(Proc[[#This Row],[Author]]="Marcela Urrego",VLOOKUP(LEFT(Proc[[#This Row],[Requested]],1),Table3[#All],2,0),VLOOKUP(Proc[[#This Row],[Author]],Table4[],2,0))</f>
        <v>HC</v>
      </c>
      <c r="L10525" s="155" t="s">
        <v>7801</v>
      </c>
      <c r="M10525" s="140">
        <v>46106</v>
      </c>
      <c r="N10525" s="140"/>
      <c r="O10525" s="140"/>
      <c r="P10525" s="140" t="str">
        <f ca="1">IF(Proc[[#This Row],[DaysAgeing]]&gt;5,"yep","on track")</f>
        <v>yep</v>
      </c>
      <c r="Q10525" s="2">
        <f ca="1">IF(Proc[[#This Row],[DateClosed]]="",ABS(NETWORKDAYS(Proc[[#This Row],[DateOpened]],TODAY()))-1,ABS(NETWORKDAYS(Proc[[#This Row],[DateOpened]],Proc[[#This Row],[DateClosed]]))-1)</f>
        <v>7</v>
      </c>
      <c r="R10525" s="140" t="s">
        <v>476</v>
      </c>
      <c r="S10525" s="155"/>
      <c r="T10525" s="155"/>
    </row>
    <row r="10526" spans="1:20" hidden="1">
      <c r="A10526" s="156" t="s">
        <v>11874</v>
      </c>
      <c r="B10526" s="155" t="str">
        <f>IFERROR(VLOOKUP(Proc[[#This Row],[App]],Table2[],3,0),"open")</f>
        <v>ok</v>
      </c>
      <c r="C10526" s="156" t="s">
        <v>369</v>
      </c>
      <c r="D10526" t="s">
        <v>12789</v>
      </c>
      <c r="E10526" t="s">
        <v>11699</v>
      </c>
      <c r="F10526" s="155" t="s">
        <v>11699</v>
      </c>
      <c r="G10526" s="156" t="s">
        <v>400</v>
      </c>
      <c r="H10526" s="155" t="str">
        <f>IF(Proc[[#This Row],[type]]="LFF (MDG-F)",MID(Proc[[#This Row],[Obj]],13,10),"")</f>
        <v/>
      </c>
      <c r="I10526" s="156"/>
      <c r="J10526" s="155" t="b">
        <f>Proc[[#This Row],[Requested]]=Proc[[#This Row],[CurrentParent]]</f>
        <v>1</v>
      </c>
      <c r="K10526" s="155" t="str">
        <f>IF(Proc[[#This Row],[Author]]="Marcela Urrego",VLOOKUP(LEFT(Proc[[#This Row],[Requested]],1),Table3[#All],2,0),VLOOKUP(Proc[[#This Row],[Author]],Table4[],2,0))</f>
        <v>HC</v>
      </c>
      <c r="L10526" s="155" t="s">
        <v>7801</v>
      </c>
      <c r="M10526" s="140">
        <v>46106</v>
      </c>
      <c r="N10526" s="140"/>
      <c r="O10526" s="140"/>
      <c r="P10526" s="140" t="str">
        <f ca="1">IF(Proc[[#This Row],[DaysAgeing]]&gt;5,"yep","on track")</f>
        <v>yep</v>
      </c>
      <c r="Q10526" s="2">
        <f ca="1">IF(Proc[[#This Row],[DateClosed]]="",ABS(NETWORKDAYS(Proc[[#This Row],[DateOpened]],TODAY()))-1,ABS(NETWORKDAYS(Proc[[#This Row],[DateOpened]],Proc[[#This Row],[DateClosed]]))-1)</f>
        <v>7</v>
      </c>
      <c r="R10526" s="140" t="s">
        <v>476</v>
      </c>
      <c r="S10526" s="155"/>
      <c r="T10526" s="155"/>
    </row>
    <row r="10527" spans="1:20" hidden="1">
      <c r="A10527" s="156" t="s">
        <v>11874</v>
      </c>
      <c r="B10527" s="155" t="str">
        <f>IFERROR(VLOOKUP(Proc[[#This Row],[App]],Table2[],3,0),"open")</f>
        <v>ok</v>
      </c>
      <c r="C10527" s="156" t="s">
        <v>369</v>
      </c>
      <c r="D10527" t="s">
        <v>12790</v>
      </c>
      <c r="E10527" t="s">
        <v>11699</v>
      </c>
      <c r="F10527" s="155" t="s">
        <v>11699</v>
      </c>
      <c r="G10527" s="156" t="s">
        <v>400</v>
      </c>
      <c r="H10527" s="155" t="str">
        <f>IF(Proc[[#This Row],[type]]="LFF (MDG-F)",MID(Proc[[#This Row],[Obj]],13,10),"")</f>
        <v/>
      </c>
      <c r="I10527" s="156"/>
      <c r="J10527" s="155" t="b">
        <f>Proc[[#This Row],[Requested]]=Proc[[#This Row],[CurrentParent]]</f>
        <v>1</v>
      </c>
      <c r="K10527" s="155" t="str">
        <f>IF(Proc[[#This Row],[Author]]="Marcela Urrego",VLOOKUP(LEFT(Proc[[#This Row],[Requested]],1),Table3[#All],2,0),VLOOKUP(Proc[[#This Row],[Author]],Table4[],2,0))</f>
        <v>HC</v>
      </c>
      <c r="L10527" s="155" t="s">
        <v>7801</v>
      </c>
      <c r="M10527" s="140">
        <v>46106</v>
      </c>
      <c r="N10527" s="140"/>
      <c r="O10527" s="140"/>
      <c r="P10527" s="140" t="str">
        <f ca="1">IF(Proc[[#This Row],[DaysAgeing]]&gt;5,"yep","on track")</f>
        <v>yep</v>
      </c>
      <c r="Q10527" s="2">
        <f ca="1">IF(Proc[[#This Row],[DateClosed]]="",ABS(NETWORKDAYS(Proc[[#This Row],[DateOpened]],TODAY()))-1,ABS(NETWORKDAYS(Proc[[#This Row],[DateOpened]],Proc[[#This Row],[DateClosed]]))-1)</f>
        <v>7</v>
      </c>
      <c r="R10527" s="140" t="s">
        <v>476</v>
      </c>
      <c r="S10527" s="155"/>
      <c r="T10527" s="155"/>
    </row>
    <row r="10528" spans="1:20" hidden="1">
      <c r="A10528" s="156" t="s">
        <v>11874</v>
      </c>
      <c r="B10528" s="155" t="str">
        <f>IFERROR(VLOOKUP(Proc[[#This Row],[App]],Table2[],3,0),"open")</f>
        <v>ok</v>
      </c>
      <c r="C10528" s="156" t="s">
        <v>369</v>
      </c>
      <c r="D10528" t="s">
        <v>12791</v>
      </c>
      <c r="E10528" t="s">
        <v>11699</v>
      </c>
      <c r="F10528" s="155" t="s">
        <v>11699</v>
      </c>
      <c r="G10528" s="156" t="s">
        <v>400</v>
      </c>
      <c r="H10528" s="155" t="str">
        <f>IF(Proc[[#This Row],[type]]="LFF (MDG-F)",MID(Proc[[#This Row],[Obj]],13,10),"")</f>
        <v/>
      </c>
      <c r="I10528" s="156"/>
      <c r="J10528" s="155" t="b">
        <f>Proc[[#This Row],[Requested]]=Proc[[#This Row],[CurrentParent]]</f>
        <v>1</v>
      </c>
      <c r="K10528" s="155" t="str">
        <f>IF(Proc[[#This Row],[Author]]="Marcela Urrego",VLOOKUP(LEFT(Proc[[#This Row],[Requested]],1),Table3[#All],2,0),VLOOKUP(Proc[[#This Row],[Author]],Table4[],2,0))</f>
        <v>HC</v>
      </c>
      <c r="L10528" s="155" t="s">
        <v>7801</v>
      </c>
      <c r="M10528" s="140">
        <v>46106</v>
      </c>
      <c r="N10528" s="140"/>
      <c r="O10528" s="140"/>
      <c r="P10528" s="140" t="str">
        <f ca="1">IF(Proc[[#This Row],[DaysAgeing]]&gt;5,"yep","on track")</f>
        <v>yep</v>
      </c>
      <c r="Q10528" s="2">
        <f ca="1">IF(Proc[[#This Row],[DateClosed]]="",ABS(NETWORKDAYS(Proc[[#This Row],[DateOpened]],TODAY()))-1,ABS(NETWORKDAYS(Proc[[#This Row],[DateOpened]],Proc[[#This Row],[DateClosed]]))-1)</f>
        <v>7</v>
      </c>
      <c r="R10528" s="140" t="s">
        <v>476</v>
      </c>
      <c r="S10528" s="155"/>
      <c r="T10528" s="155"/>
    </row>
    <row r="10529" spans="1:20" hidden="1">
      <c r="A10529" s="156" t="s">
        <v>11874</v>
      </c>
      <c r="B10529" s="155" t="str">
        <f>IFERROR(VLOOKUP(Proc[[#This Row],[App]],Table2[],3,0),"open")</f>
        <v>ok</v>
      </c>
      <c r="C10529" s="156" t="s">
        <v>369</v>
      </c>
      <c r="D10529" t="s">
        <v>12792</v>
      </c>
      <c r="E10529" t="s">
        <v>11699</v>
      </c>
      <c r="F10529" s="155" t="s">
        <v>11699</v>
      </c>
      <c r="G10529" s="156" t="s">
        <v>400</v>
      </c>
      <c r="H10529" s="155" t="str">
        <f>IF(Proc[[#This Row],[type]]="LFF (MDG-F)",MID(Proc[[#This Row],[Obj]],13,10),"")</f>
        <v/>
      </c>
      <c r="I10529" s="156"/>
      <c r="J10529" s="155" t="b">
        <f>Proc[[#This Row],[Requested]]=Proc[[#This Row],[CurrentParent]]</f>
        <v>1</v>
      </c>
      <c r="K10529" s="155" t="str">
        <f>IF(Proc[[#This Row],[Author]]="Marcela Urrego",VLOOKUP(LEFT(Proc[[#This Row],[Requested]],1),Table3[#All],2,0),VLOOKUP(Proc[[#This Row],[Author]],Table4[],2,0))</f>
        <v>HC</v>
      </c>
      <c r="L10529" s="155" t="s">
        <v>7801</v>
      </c>
      <c r="M10529" s="140">
        <v>46106</v>
      </c>
      <c r="N10529" s="140"/>
      <c r="O10529" s="140"/>
      <c r="P10529" s="140" t="str">
        <f ca="1">IF(Proc[[#This Row],[DaysAgeing]]&gt;5,"yep","on track")</f>
        <v>yep</v>
      </c>
      <c r="Q10529" s="2">
        <f ca="1">IF(Proc[[#This Row],[DateClosed]]="",ABS(NETWORKDAYS(Proc[[#This Row],[DateOpened]],TODAY()))-1,ABS(NETWORKDAYS(Proc[[#This Row],[DateOpened]],Proc[[#This Row],[DateClosed]]))-1)</f>
        <v>7</v>
      </c>
      <c r="R10529" s="140" t="s">
        <v>476</v>
      </c>
      <c r="S10529" s="155"/>
      <c r="T10529" s="155"/>
    </row>
    <row r="10530" spans="1:20" hidden="1">
      <c r="A10530" s="156" t="s">
        <v>11874</v>
      </c>
      <c r="B10530" s="155" t="str">
        <f>IFERROR(VLOOKUP(Proc[[#This Row],[App]],Table2[],3,0),"open")</f>
        <v>ok</v>
      </c>
      <c r="C10530" s="156" t="s">
        <v>369</v>
      </c>
      <c r="D10530" t="s">
        <v>12793</v>
      </c>
      <c r="E10530" t="s">
        <v>11699</v>
      </c>
      <c r="F10530" s="155" t="s">
        <v>11699</v>
      </c>
      <c r="G10530" s="156" t="s">
        <v>400</v>
      </c>
      <c r="H10530" s="155" t="str">
        <f>IF(Proc[[#This Row],[type]]="LFF (MDG-F)",MID(Proc[[#This Row],[Obj]],13,10),"")</f>
        <v/>
      </c>
      <c r="I10530" s="156"/>
      <c r="J10530" s="155" t="b">
        <f>Proc[[#This Row],[Requested]]=Proc[[#This Row],[CurrentParent]]</f>
        <v>1</v>
      </c>
      <c r="K10530" s="155" t="str">
        <f>IF(Proc[[#This Row],[Author]]="Marcela Urrego",VLOOKUP(LEFT(Proc[[#This Row],[Requested]],1),Table3[#All],2,0),VLOOKUP(Proc[[#This Row],[Author]],Table4[],2,0))</f>
        <v>HC</v>
      </c>
      <c r="L10530" s="155" t="s">
        <v>7801</v>
      </c>
      <c r="M10530" s="140">
        <v>46106</v>
      </c>
      <c r="N10530" s="140"/>
      <c r="O10530" s="140"/>
      <c r="P10530" s="140" t="str">
        <f ca="1">IF(Proc[[#This Row],[DaysAgeing]]&gt;5,"yep","on track")</f>
        <v>yep</v>
      </c>
      <c r="Q10530" s="2">
        <f ca="1">IF(Proc[[#This Row],[DateClosed]]="",ABS(NETWORKDAYS(Proc[[#This Row],[DateOpened]],TODAY()))-1,ABS(NETWORKDAYS(Proc[[#This Row],[DateOpened]],Proc[[#This Row],[DateClosed]]))-1)</f>
        <v>7</v>
      </c>
      <c r="R10530" s="140" t="s">
        <v>476</v>
      </c>
      <c r="S10530" s="155"/>
      <c r="T10530" s="155"/>
    </row>
    <row r="10531" spans="1:20" hidden="1">
      <c r="A10531" s="156" t="s">
        <v>11874</v>
      </c>
      <c r="B10531" s="155" t="str">
        <f>IFERROR(VLOOKUP(Proc[[#This Row],[App]],Table2[],3,0),"open")</f>
        <v>ok</v>
      </c>
      <c r="C10531" s="156" t="s">
        <v>369</v>
      </c>
      <c r="D10531" t="s">
        <v>12794</v>
      </c>
      <c r="E10531" t="s">
        <v>11699</v>
      </c>
      <c r="F10531" s="155" t="s">
        <v>11699</v>
      </c>
      <c r="G10531" s="156" t="s">
        <v>400</v>
      </c>
      <c r="H10531" s="155" t="str">
        <f>IF(Proc[[#This Row],[type]]="LFF (MDG-F)",MID(Proc[[#This Row],[Obj]],13,10),"")</f>
        <v/>
      </c>
      <c r="I10531" s="156"/>
      <c r="J10531" s="155" t="b">
        <f>Proc[[#This Row],[Requested]]=Proc[[#This Row],[CurrentParent]]</f>
        <v>1</v>
      </c>
      <c r="K10531" s="155" t="str">
        <f>IF(Proc[[#This Row],[Author]]="Marcela Urrego",VLOOKUP(LEFT(Proc[[#This Row],[Requested]],1),Table3[#All],2,0),VLOOKUP(Proc[[#This Row],[Author]],Table4[],2,0))</f>
        <v>HC</v>
      </c>
      <c r="L10531" s="155" t="s">
        <v>7801</v>
      </c>
      <c r="M10531" s="140">
        <v>46106</v>
      </c>
      <c r="N10531" s="140"/>
      <c r="O10531" s="140"/>
      <c r="P10531" s="140" t="str">
        <f ca="1">IF(Proc[[#This Row],[DaysAgeing]]&gt;5,"yep","on track")</f>
        <v>yep</v>
      </c>
      <c r="Q10531" s="2">
        <f ca="1">IF(Proc[[#This Row],[DateClosed]]="",ABS(NETWORKDAYS(Proc[[#This Row],[DateOpened]],TODAY()))-1,ABS(NETWORKDAYS(Proc[[#This Row],[DateOpened]],Proc[[#This Row],[DateClosed]]))-1)</f>
        <v>7</v>
      </c>
      <c r="R10531" s="140" t="s">
        <v>476</v>
      </c>
      <c r="S10531" s="155"/>
      <c r="T10531" s="155"/>
    </row>
    <row r="10532" spans="1:20" hidden="1">
      <c r="A10532" s="156" t="s">
        <v>11874</v>
      </c>
      <c r="B10532" s="155" t="str">
        <f>IFERROR(VLOOKUP(Proc[[#This Row],[App]],Table2[],3,0),"open")</f>
        <v>ok</v>
      </c>
      <c r="C10532" s="156" t="s">
        <v>369</v>
      </c>
      <c r="D10532" t="s">
        <v>12795</v>
      </c>
      <c r="E10532" t="s">
        <v>11699</v>
      </c>
      <c r="F10532" s="155" t="s">
        <v>11699</v>
      </c>
      <c r="G10532" s="156" t="s">
        <v>400</v>
      </c>
      <c r="H10532" s="155" t="str">
        <f>IF(Proc[[#This Row],[type]]="LFF (MDG-F)",MID(Proc[[#This Row],[Obj]],13,10),"")</f>
        <v/>
      </c>
      <c r="I10532" s="156"/>
      <c r="J10532" s="155" t="b">
        <f>Proc[[#This Row],[Requested]]=Proc[[#This Row],[CurrentParent]]</f>
        <v>1</v>
      </c>
      <c r="K10532" s="155" t="str">
        <f>IF(Proc[[#This Row],[Author]]="Marcela Urrego",VLOOKUP(LEFT(Proc[[#This Row],[Requested]],1),Table3[#All],2,0),VLOOKUP(Proc[[#This Row],[Author]],Table4[],2,0))</f>
        <v>HC</v>
      </c>
      <c r="L10532" s="155" t="s">
        <v>7801</v>
      </c>
      <c r="M10532" s="140">
        <v>46106</v>
      </c>
      <c r="N10532" s="140"/>
      <c r="O10532" s="140"/>
      <c r="P10532" s="140" t="str">
        <f ca="1">IF(Proc[[#This Row],[DaysAgeing]]&gt;5,"yep","on track")</f>
        <v>yep</v>
      </c>
      <c r="Q10532" s="2">
        <f ca="1">IF(Proc[[#This Row],[DateClosed]]="",ABS(NETWORKDAYS(Proc[[#This Row],[DateOpened]],TODAY()))-1,ABS(NETWORKDAYS(Proc[[#This Row],[DateOpened]],Proc[[#This Row],[DateClosed]]))-1)</f>
        <v>7</v>
      </c>
      <c r="R10532" s="140" t="s">
        <v>476</v>
      </c>
      <c r="S10532" s="155"/>
      <c r="T10532" s="155"/>
    </row>
    <row r="10533" spans="1:20" hidden="1">
      <c r="A10533" s="156" t="s">
        <v>11874</v>
      </c>
      <c r="B10533" s="155" t="str">
        <f>IFERROR(VLOOKUP(Proc[[#This Row],[App]],Table2[],3,0),"open")</f>
        <v>ok</v>
      </c>
      <c r="C10533" s="156" t="s">
        <v>369</v>
      </c>
      <c r="D10533" t="s">
        <v>12796</v>
      </c>
      <c r="E10533" t="s">
        <v>11699</v>
      </c>
      <c r="F10533" s="155" t="s">
        <v>11699</v>
      </c>
      <c r="G10533" s="156" t="s">
        <v>400</v>
      </c>
      <c r="H10533" s="155" t="str">
        <f>IF(Proc[[#This Row],[type]]="LFF (MDG-F)",MID(Proc[[#This Row],[Obj]],13,10),"")</f>
        <v/>
      </c>
      <c r="I10533" s="156"/>
      <c r="J10533" s="155" t="b">
        <f>Proc[[#This Row],[Requested]]=Proc[[#This Row],[CurrentParent]]</f>
        <v>1</v>
      </c>
      <c r="K10533" s="155" t="str">
        <f>IF(Proc[[#This Row],[Author]]="Marcela Urrego",VLOOKUP(LEFT(Proc[[#This Row],[Requested]],1),Table3[#All],2,0),VLOOKUP(Proc[[#This Row],[Author]],Table4[],2,0))</f>
        <v>HC</v>
      </c>
      <c r="L10533" s="155" t="s">
        <v>7801</v>
      </c>
      <c r="M10533" s="140">
        <v>46106</v>
      </c>
      <c r="N10533" s="140"/>
      <c r="O10533" s="140"/>
      <c r="P10533" s="140" t="str">
        <f ca="1">IF(Proc[[#This Row],[DaysAgeing]]&gt;5,"yep","on track")</f>
        <v>yep</v>
      </c>
      <c r="Q10533" s="2">
        <f ca="1">IF(Proc[[#This Row],[DateClosed]]="",ABS(NETWORKDAYS(Proc[[#This Row],[DateOpened]],TODAY()))-1,ABS(NETWORKDAYS(Proc[[#This Row],[DateOpened]],Proc[[#This Row],[DateClosed]]))-1)</f>
        <v>7</v>
      </c>
      <c r="R10533" s="140" t="s">
        <v>476</v>
      </c>
      <c r="S10533" s="155"/>
      <c r="T10533" s="155"/>
    </row>
    <row r="10534" spans="1:20" hidden="1">
      <c r="A10534" s="156" t="s">
        <v>11874</v>
      </c>
      <c r="B10534" s="155" t="str">
        <f>IFERROR(VLOOKUP(Proc[[#This Row],[App]],Table2[],3,0),"open")</f>
        <v>ok</v>
      </c>
      <c r="C10534" s="156" t="s">
        <v>369</v>
      </c>
      <c r="D10534" t="s">
        <v>12797</v>
      </c>
      <c r="E10534" t="s">
        <v>11699</v>
      </c>
      <c r="F10534" s="155" t="s">
        <v>11699</v>
      </c>
      <c r="G10534" s="156" t="s">
        <v>400</v>
      </c>
      <c r="H10534" s="155" t="str">
        <f>IF(Proc[[#This Row],[type]]="LFF (MDG-F)",MID(Proc[[#This Row],[Obj]],13,10),"")</f>
        <v/>
      </c>
      <c r="I10534" s="156"/>
      <c r="J10534" s="155" t="b">
        <f>Proc[[#This Row],[Requested]]=Proc[[#This Row],[CurrentParent]]</f>
        <v>1</v>
      </c>
      <c r="K10534" s="155" t="str">
        <f>IF(Proc[[#This Row],[Author]]="Marcela Urrego",VLOOKUP(LEFT(Proc[[#This Row],[Requested]],1),Table3[#All],2,0),VLOOKUP(Proc[[#This Row],[Author]],Table4[],2,0))</f>
        <v>HC</v>
      </c>
      <c r="L10534" s="155" t="s">
        <v>7801</v>
      </c>
      <c r="M10534" s="140">
        <v>46106</v>
      </c>
      <c r="N10534" s="140"/>
      <c r="O10534" s="140"/>
      <c r="P10534" s="140" t="str">
        <f ca="1">IF(Proc[[#This Row],[DaysAgeing]]&gt;5,"yep","on track")</f>
        <v>yep</v>
      </c>
      <c r="Q10534" s="2">
        <f ca="1">IF(Proc[[#This Row],[DateClosed]]="",ABS(NETWORKDAYS(Proc[[#This Row],[DateOpened]],TODAY()))-1,ABS(NETWORKDAYS(Proc[[#This Row],[DateOpened]],Proc[[#This Row],[DateClosed]]))-1)</f>
        <v>7</v>
      </c>
      <c r="R10534" s="140" t="s">
        <v>476</v>
      </c>
      <c r="S10534" s="155"/>
      <c r="T10534" s="155"/>
    </row>
    <row r="10535" spans="1:20" hidden="1">
      <c r="A10535" s="156" t="s">
        <v>11874</v>
      </c>
      <c r="B10535" s="155" t="str">
        <f>IFERROR(VLOOKUP(Proc[[#This Row],[App]],Table2[],3,0),"open")</f>
        <v>ok</v>
      </c>
      <c r="C10535" s="156" t="s">
        <v>369</v>
      </c>
      <c r="D10535" t="s">
        <v>12798</v>
      </c>
      <c r="E10535" t="s">
        <v>11699</v>
      </c>
      <c r="F10535" s="155" t="s">
        <v>11699</v>
      </c>
      <c r="G10535" s="156" t="s">
        <v>400</v>
      </c>
      <c r="H10535" s="155" t="str">
        <f>IF(Proc[[#This Row],[type]]="LFF (MDG-F)",MID(Proc[[#This Row],[Obj]],13,10),"")</f>
        <v/>
      </c>
      <c r="I10535" s="156"/>
      <c r="J10535" s="155" t="b">
        <f>Proc[[#This Row],[Requested]]=Proc[[#This Row],[CurrentParent]]</f>
        <v>1</v>
      </c>
      <c r="K10535" s="155" t="str">
        <f>IF(Proc[[#This Row],[Author]]="Marcela Urrego",VLOOKUP(LEFT(Proc[[#This Row],[Requested]],1),Table3[#All],2,0),VLOOKUP(Proc[[#This Row],[Author]],Table4[],2,0))</f>
        <v>HC</v>
      </c>
      <c r="L10535" s="155" t="s">
        <v>7801</v>
      </c>
      <c r="M10535" s="140">
        <v>46106</v>
      </c>
      <c r="N10535" s="140"/>
      <c r="O10535" s="140"/>
      <c r="P10535" s="140" t="str">
        <f ca="1">IF(Proc[[#This Row],[DaysAgeing]]&gt;5,"yep","on track")</f>
        <v>yep</v>
      </c>
      <c r="Q10535" s="2">
        <f ca="1">IF(Proc[[#This Row],[DateClosed]]="",ABS(NETWORKDAYS(Proc[[#This Row],[DateOpened]],TODAY()))-1,ABS(NETWORKDAYS(Proc[[#This Row],[DateOpened]],Proc[[#This Row],[DateClosed]]))-1)</f>
        <v>7</v>
      </c>
      <c r="R10535" s="140" t="s">
        <v>476</v>
      </c>
      <c r="S10535" s="155"/>
      <c r="T10535" s="155"/>
    </row>
    <row r="10536" spans="1:20" hidden="1">
      <c r="A10536" s="156" t="s">
        <v>11874</v>
      </c>
      <c r="B10536" s="155" t="str">
        <f>IFERROR(VLOOKUP(Proc[[#This Row],[App]],Table2[],3,0),"open")</f>
        <v>ok</v>
      </c>
      <c r="C10536" s="156" t="s">
        <v>369</v>
      </c>
      <c r="D10536" t="s">
        <v>12799</v>
      </c>
      <c r="E10536" t="s">
        <v>11699</v>
      </c>
      <c r="F10536" s="155" t="s">
        <v>11699</v>
      </c>
      <c r="G10536" s="156" t="s">
        <v>400</v>
      </c>
      <c r="H10536" s="155" t="str">
        <f>IF(Proc[[#This Row],[type]]="LFF (MDG-F)",MID(Proc[[#This Row],[Obj]],13,10),"")</f>
        <v/>
      </c>
      <c r="I10536" s="156"/>
      <c r="J10536" s="155" t="b">
        <f>Proc[[#This Row],[Requested]]=Proc[[#This Row],[CurrentParent]]</f>
        <v>1</v>
      </c>
      <c r="K10536" s="155" t="str">
        <f>IF(Proc[[#This Row],[Author]]="Marcela Urrego",VLOOKUP(LEFT(Proc[[#This Row],[Requested]],1),Table3[#All],2,0),VLOOKUP(Proc[[#This Row],[Author]],Table4[],2,0))</f>
        <v>HC</v>
      </c>
      <c r="L10536" s="155" t="s">
        <v>7801</v>
      </c>
      <c r="M10536" s="140">
        <v>46106</v>
      </c>
      <c r="N10536" s="140"/>
      <c r="O10536" s="140"/>
      <c r="P10536" s="140" t="str">
        <f ca="1">IF(Proc[[#This Row],[DaysAgeing]]&gt;5,"yep","on track")</f>
        <v>yep</v>
      </c>
      <c r="Q10536" s="2">
        <f ca="1">IF(Proc[[#This Row],[DateClosed]]="",ABS(NETWORKDAYS(Proc[[#This Row],[DateOpened]],TODAY()))-1,ABS(NETWORKDAYS(Proc[[#This Row],[DateOpened]],Proc[[#This Row],[DateClosed]]))-1)</f>
        <v>7</v>
      </c>
      <c r="R10536" s="140" t="s">
        <v>476</v>
      </c>
      <c r="S10536" s="155"/>
      <c r="T10536" s="155"/>
    </row>
    <row r="10537" spans="1:20" hidden="1">
      <c r="A10537" s="156" t="s">
        <v>11874</v>
      </c>
      <c r="B10537" s="155" t="str">
        <f>IFERROR(VLOOKUP(Proc[[#This Row],[App]],Table2[],3,0),"open")</f>
        <v>ok</v>
      </c>
      <c r="C10537" s="156" t="s">
        <v>369</v>
      </c>
      <c r="D10537" t="s">
        <v>12800</v>
      </c>
      <c r="E10537" t="s">
        <v>11699</v>
      </c>
      <c r="F10537" s="155" t="s">
        <v>11699</v>
      </c>
      <c r="G10537" s="156" t="s">
        <v>400</v>
      </c>
      <c r="H10537" s="155" t="str">
        <f>IF(Proc[[#This Row],[type]]="LFF (MDG-F)",MID(Proc[[#This Row],[Obj]],13,10),"")</f>
        <v/>
      </c>
      <c r="I10537" s="156"/>
      <c r="J10537" s="155" t="b">
        <f>Proc[[#This Row],[Requested]]=Proc[[#This Row],[CurrentParent]]</f>
        <v>1</v>
      </c>
      <c r="K10537" s="155" t="str">
        <f>IF(Proc[[#This Row],[Author]]="Marcela Urrego",VLOOKUP(LEFT(Proc[[#This Row],[Requested]],1),Table3[#All],2,0),VLOOKUP(Proc[[#This Row],[Author]],Table4[],2,0))</f>
        <v>HC</v>
      </c>
      <c r="L10537" s="155" t="s">
        <v>7801</v>
      </c>
      <c r="M10537" s="140">
        <v>46106</v>
      </c>
      <c r="N10537" s="140"/>
      <c r="O10537" s="140"/>
      <c r="P10537" s="140" t="str">
        <f ca="1">IF(Proc[[#This Row],[DaysAgeing]]&gt;5,"yep","on track")</f>
        <v>yep</v>
      </c>
      <c r="Q10537" s="2">
        <f ca="1">IF(Proc[[#This Row],[DateClosed]]="",ABS(NETWORKDAYS(Proc[[#This Row],[DateOpened]],TODAY()))-1,ABS(NETWORKDAYS(Proc[[#This Row],[DateOpened]],Proc[[#This Row],[DateClosed]]))-1)</f>
        <v>7</v>
      </c>
      <c r="R10537" s="140" t="s">
        <v>476</v>
      </c>
      <c r="S10537" s="155"/>
      <c r="T10537" s="155"/>
    </row>
    <row r="10538" spans="1:20" hidden="1">
      <c r="A10538" s="156" t="s">
        <v>11874</v>
      </c>
      <c r="B10538" s="155" t="str">
        <f>IFERROR(VLOOKUP(Proc[[#This Row],[App]],Table2[],3,0),"open")</f>
        <v>ok</v>
      </c>
      <c r="C10538" s="156" t="s">
        <v>369</v>
      </c>
      <c r="D10538" t="s">
        <v>12801</v>
      </c>
      <c r="E10538" t="s">
        <v>11699</v>
      </c>
      <c r="F10538" s="155" t="s">
        <v>11699</v>
      </c>
      <c r="G10538" s="156" t="s">
        <v>400</v>
      </c>
      <c r="H10538" s="155" t="str">
        <f>IF(Proc[[#This Row],[type]]="LFF (MDG-F)",MID(Proc[[#This Row],[Obj]],13,10),"")</f>
        <v/>
      </c>
      <c r="I10538" s="156"/>
      <c r="J10538" s="155" t="b">
        <f>Proc[[#This Row],[Requested]]=Proc[[#This Row],[CurrentParent]]</f>
        <v>1</v>
      </c>
      <c r="K10538" s="155" t="str">
        <f>IF(Proc[[#This Row],[Author]]="Marcela Urrego",VLOOKUP(LEFT(Proc[[#This Row],[Requested]],1),Table3[#All],2,0),VLOOKUP(Proc[[#This Row],[Author]],Table4[],2,0))</f>
        <v>HC</v>
      </c>
      <c r="L10538" s="155" t="s">
        <v>7801</v>
      </c>
      <c r="M10538" s="140">
        <v>46106</v>
      </c>
      <c r="N10538" s="140"/>
      <c r="O10538" s="140"/>
      <c r="P10538" s="140" t="str">
        <f ca="1">IF(Proc[[#This Row],[DaysAgeing]]&gt;5,"yep","on track")</f>
        <v>yep</v>
      </c>
      <c r="Q10538" s="2">
        <f ca="1">IF(Proc[[#This Row],[DateClosed]]="",ABS(NETWORKDAYS(Proc[[#This Row],[DateOpened]],TODAY()))-1,ABS(NETWORKDAYS(Proc[[#This Row],[DateOpened]],Proc[[#This Row],[DateClosed]]))-1)</f>
        <v>7</v>
      </c>
      <c r="R10538" s="140" t="s">
        <v>476</v>
      </c>
      <c r="S10538" s="155"/>
      <c r="T10538" s="155"/>
    </row>
    <row r="10539" spans="1:20" hidden="1">
      <c r="A10539" s="156" t="s">
        <v>11874</v>
      </c>
      <c r="B10539" s="155" t="str">
        <f>IFERROR(VLOOKUP(Proc[[#This Row],[App]],Table2[],3,0),"open")</f>
        <v>ok</v>
      </c>
      <c r="C10539" s="156" t="s">
        <v>369</v>
      </c>
      <c r="D10539" t="s">
        <v>12802</v>
      </c>
      <c r="E10539" t="s">
        <v>11699</v>
      </c>
      <c r="F10539" s="155" t="s">
        <v>11699</v>
      </c>
      <c r="G10539" s="156" t="s">
        <v>400</v>
      </c>
      <c r="H10539" s="155" t="str">
        <f>IF(Proc[[#This Row],[type]]="LFF (MDG-F)",MID(Proc[[#This Row],[Obj]],13,10),"")</f>
        <v/>
      </c>
      <c r="I10539" s="156"/>
      <c r="J10539" s="155" t="b">
        <f>Proc[[#This Row],[Requested]]=Proc[[#This Row],[CurrentParent]]</f>
        <v>1</v>
      </c>
      <c r="K10539" s="155" t="str">
        <f>IF(Proc[[#This Row],[Author]]="Marcela Urrego",VLOOKUP(LEFT(Proc[[#This Row],[Requested]],1),Table3[#All],2,0),VLOOKUP(Proc[[#This Row],[Author]],Table4[],2,0))</f>
        <v>HC</v>
      </c>
      <c r="L10539" s="155" t="s">
        <v>7801</v>
      </c>
      <c r="M10539" s="140">
        <v>46106</v>
      </c>
      <c r="N10539" s="140"/>
      <c r="O10539" s="140"/>
      <c r="P10539" s="140" t="str">
        <f ca="1">IF(Proc[[#This Row],[DaysAgeing]]&gt;5,"yep","on track")</f>
        <v>yep</v>
      </c>
      <c r="Q10539" s="2">
        <f ca="1">IF(Proc[[#This Row],[DateClosed]]="",ABS(NETWORKDAYS(Proc[[#This Row],[DateOpened]],TODAY()))-1,ABS(NETWORKDAYS(Proc[[#This Row],[DateOpened]],Proc[[#This Row],[DateClosed]]))-1)</f>
        <v>7</v>
      </c>
      <c r="R10539" s="140" t="s">
        <v>476</v>
      </c>
      <c r="S10539" s="155"/>
      <c r="T10539" s="155"/>
    </row>
    <row r="10540" spans="1:20" hidden="1">
      <c r="A10540" s="156" t="s">
        <v>11874</v>
      </c>
      <c r="B10540" s="155" t="str">
        <f>IFERROR(VLOOKUP(Proc[[#This Row],[App]],Table2[],3,0),"open")</f>
        <v>ok</v>
      </c>
      <c r="C10540" s="156" t="s">
        <v>369</v>
      </c>
      <c r="D10540" t="s">
        <v>12803</v>
      </c>
      <c r="E10540" t="s">
        <v>11699</v>
      </c>
      <c r="F10540" s="155" t="s">
        <v>11699</v>
      </c>
      <c r="G10540" s="156" t="s">
        <v>400</v>
      </c>
      <c r="H10540" s="155" t="str">
        <f>IF(Proc[[#This Row],[type]]="LFF (MDG-F)",MID(Proc[[#This Row],[Obj]],13,10),"")</f>
        <v/>
      </c>
      <c r="I10540" s="156"/>
      <c r="J10540" s="155" t="b">
        <f>Proc[[#This Row],[Requested]]=Proc[[#This Row],[CurrentParent]]</f>
        <v>1</v>
      </c>
      <c r="K10540" s="155" t="str">
        <f>IF(Proc[[#This Row],[Author]]="Marcela Urrego",VLOOKUP(LEFT(Proc[[#This Row],[Requested]],1),Table3[#All],2,0),VLOOKUP(Proc[[#This Row],[Author]],Table4[],2,0))</f>
        <v>HC</v>
      </c>
      <c r="L10540" s="155" t="s">
        <v>7801</v>
      </c>
      <c r="M10540" s="140">
        <v>46106</v>
      </c>
      <c r="N10540" s="140"/>
      <c r="O10540" s="140"/>
      <c r="P10540" s="140" t="str">
        <f ca="1">IF(Proc[[#This Row],[DaysAgeing]]&gt;5,"yep","on track")</f>
        <v>yep</v>
      </c>
      <c r="Q10540" s="2">
        <f ca="1">IF(Proc[[#This Row],[DateClosed]]="",ABS(NETWORKDAYS(Proc[[#This Row],[DateOpened]],TODAY()))-1,ABS(NETWORKDAYS(Proc[[#This Row],[DateOpened]],Proc[[#This Row],[DateClosed]]))-1)</f>
        <v>7</v>
      </c>
      <c r="R10540" s="140" t="s">
        <v>476</v>
      </c>
      <c r="S10540" s="155"/>
      <c r="T10540" s="155"/>
    </row>
    <row r="10541" spans="1:20" hidden="1">
      <c r="A10541" s="156" t="s">
        <v>11874</v>
      </c>
      <c r="B10541" s="155" t="str">
        <f>IFERROR(VLOOKUP(Proc[[#This Row],[App]],Table2[],3,0),"open")</f>
        <v>ok</v>
      </c>
      <c r="C10541" s="156" t="s">
        <v>369</v>
      </c>
      <c r="D10541" t="s">
        <v>12804</v>
      </c>
      <c r="E10541" t="s">
        <v>11699</v>
      </c>
      <c r="F10541" s="155" t="s">
        <v>11699</v>
      </c>
      <c r="G10541" s="156" t="s">
        <v>400</v>
      </c>
      <c r="H10541" s="155" t="str">
        <f>IF(Proc[[#This Row],[type]]="LFF (MDG-F)",MID(Proc[[#This Row],[Obj]],13,10),"")</f>
        <v/>
      </c>
      <c r="I10541" s="156"/>
      <c r="J10541" s="155" t="b">
        <f>Proc[[#This Row],[Requested]]=Proc[[#This Row],[CurrentParent]]</f>
        <v>1</v>
      </c>
      <c r="K10541" s="155" t="str">
        <f>IF(Proc[[#This Row],[Author]]="Marcela Urrego",VLOOKUP(LEFT(Proc[[#This Row],[Requested]],1),Table3[#All],2,0),VLOOKUP(Proc[[#This Row],[Author]],Table4[],2,0))</f>
        <v>HC</v>
      </c>
      <c r="L10541" s="155" t="s">
        <v>7801</v>
      </c>
      <c r="M10541" s="140">
        <v>46106</v>
      </c>
      <c r="N10541" s="140"/>
      <c r="O10541" s="140"/>
      <c r="P10541" s="140" t="str">
        <f ca="1">IF(Proc[[#This Row],[DaysAgeing]]&gt;5,"yep","on track")</f>
        <v>yep</v>
      </c>
      <c r="Q10541" s="2">
        <f ca="1">IF(Proc[[#This Row],[DateClosed]]="",ABS(NETWORKDAYS(Proc[[#This Row],[DateOpened]],TODAY()))-1,ABS(NETWORKDAYS(Proc[[#This Row],[DateOpened]],Proc[[#This Row],[DateClosed]]))-1)</f>
        <v>7</v>
      </c>
      <c r="R10541" s="140" t="s">
        <v>476</v>
      </c>
      <c r="S10541" s="155"/>
      <c r="T10541" s="155"/>
    </row>
    <row r="10542" spans="1:20" hidden="1">
      <c r="A10542" s="156" t="s">
        <v>11874</v>
      </c>
      <c r="B10542" s="155" t="str">
        <f>IFERROR(VLOOKUP(Proc[[#This Row],[App]],Table2[],3,0),"open")</f>
        <v>ok</v>
      </c>
      <c r="C10542" s="156" t="s">
        <v>369</v>
      </c>
      <c r="D10542" t="s">
        <v>12805</v>
      </c>
      <c r="E10542" t="s">
        <v>11699</v>
      </c>
      <c r="F10542" s="155" t="s">
        <v>11699</v>
      </c>
      <c r="G10542" s="156" t="s">
        <v>400</v>
      </c>
      <c r="H10542" s="155" t="str">
        <f>IF(Proc[[#This Row],[type]]="LFF (MDG-F)",MID(Proc[[#This Row],[Obj]],13,10),"")</f>
        <v/>
      </c>
      <c r="I10542" s="156"/>
      <c r="J10542" s="155" t="b">
        <f>Proc[[#This Row],[Requested]]=Proc[[#This Row],[CurrentParent]]</f>
        <v>1</v>
      </c>
      <c r="K10542" s="155" t="str">
        <f>IF(Proc[[#This Row],[Author]]="Marcela Urrego",VLOOKUP(LEFT(Proc[[#This Row],[Requested]],1),Table3[#All],2,0),VLOOKUP(Proc[[#This Row],[Author]],Table4[],2,0))</f>
        <v>HC</v>
      </c>
      <c r="L10542" s="155" t="s">
        <v>7801</v>
      </c>
      <c r="M10542" s="140">
        <v>46106</v>
      </c>
      <c r="N10542" s="140"/>
      <c r="O10542" s="140"/>
      <c r="P10542" s="140" t="str">
        <f ca="1">IF(Proc[[#This Row],[DaysAgeing]]&gt;5,"yep","on track")</f>
        <v>yep</v>
      </c>
      <c r="Q10542" s="2">
        <f ca="1">IF(Proc[[#This Row],[DateClosed]]="",ABS(NETWORKDAYS(Proc[[#This Row],[DateOpened]],TODAY()))-1,ABS(NETWORKDAYS(Proc[[#This Row],[DateOpened]],Proc[[#This Row],[DateClosed]]))-1)</f>
        <v>7</v>
      </c>
      <c r="R10542" s="140" t="s">
        <v>476</v>
      </c>
      <c r="S10542" s="155"/>
      <c r="T10542" s="155"/>
    </row>
    <row r="10543" spans="1:20" hidden="1">
      <c r="A10543" s="156" t="s">
        <v>11874</v>
      </c>
      <c r="B10543" s="155" t="str">
        <f>IFERROR(VLOOKUP(Proc[[#This Row],[App]],Table2[],3,0),"open")</f>
        <v>ok</v>
      </c>
      <c r="C10543" s="156" t="s">
        <v>369</v>
      </c>
      <c r="D10543" t="s">
        <v>12806</v>
      </c>
      <c r="E10543" t="s">
        <v>11699</v>
      </c>
      <c r="F10543" s="155" t="s">
        <v>11699</v>
      </c>
      <c r="G10543" s="156" t="s">
        <v>400</v>
      </c>
      <c r="H10543" s="155" t="str">
        <f>IF(Proc[[#This Row],[type]]="LFF (MDG-F)",MID(Proc[[#This Row],[Obj]],13,10),"")</f>
        <v/>
      </c>
      <c r="I10543" s="156"/>
      <c r="J10543" s="155" t="b">
        <f>Proc[[#This Row],[Requested]]=Proc[[#This Row],[CurrentParent]]</f>
        <v>1</v>
      </c>
      <c r="K10543" s="155" t="str">
        <f>IF(Proc[[#This Row],[Author]]="Marcela Urrego",VLOOKUP(LEFT(Proc[[#This Row],[Requested]],1),Table3[#All],2,0),VLOOKUP(Proc[[#This Row],[Author]],Table4[],2,0))</f>
        <v>HC</v>
      </c>
      <c r="L10543" s="155" t="s">
        <v>7801</v>
      </c>
      <c r="M10543" s="140">
        <v>46106</v>
      </c>
      <c r="N10543" s="140"/>
      <c r="O10543" s="140"/>
      <c r="P10543" s="140" t="str">
        <f ca="1">IF(Proc[[#This Row],[DaysAgeing]]&gt;5,"yep","on track")</f>
        <v>yep</v>
      </c>
      <c r="Q10543" s="2">
        <f ca="1">IF(Proc[[#This Row],[DateClosed]]="",ABS(NETWORKDAYS(Proc[[#This Row],[DateOpened]],TODAY()))-1,ABS(NETWORKDAYS(Proc[[#This Row],[DateOpened]],Proc[[#This Row],[DateClosed]]))-1)</f>
        <v>7</v>
      </c>
      <c r="R10543" s="140" t="s">
        <v>476</v>
      </c>
      <c r="S10543" s="155"/>
      <c r="T10543" s="155"/>
    </row>
    <row r="10544" spans="1:20" hidden="1">
      <c r="A10544" s="156" t="s">
        <v>11874</v>
      </c>
      <c r="B10544" s="155" t="str">
        <f>IFERROR(VLOOKUP(Proc[[#This Row],[App]],Table2[],3,0),"open")</f>
        <v>ok</v>
      </c>
      <c r="C10544" s="156" t="s">
        <v>369</v>
      </c>
      <c r="D10544" t="s">
        <v>12807</v>
      </c>
      <c r="E10544" t="s">
        <v>11699</v>
      </c>
      <c r="F10544" s="155" t="s">
        <v>11699</v>
      </c>
      <c r="G10544" s="156" t="s">
        <v>400</v>
      </c>
      <c r="H10544" s="155" t="str">
        <f>IF(Proc[[#This Row],[type]]="LFF (MDG-F)",MID(Proc[[#This Row],[Obj]],13,10),"")</f>
        <v/>
      </c>
      <c r="I10544" s="156"/>
      <c r="J10544" s="155" t="b">
        <f>Proc[[#This Row],[Requested]]=Proc[[#This Row],[CurrentParent]]</f>
        <v>1</v>
      </c>
      <c r="K10544" s="155" t="str">
        <f>IF(Proc[[#This Row],[Author]]="Marcela Urrego",VLOOKUP(LEFT(Proc[[#This Row],[Requested]],1),Table3[#All],2,0),VLOOKUP(Proc[[#This Row],[Author]],Table4[],2,0))</f>
        <v>HC</v>
      </c>
      <c r="L10544" s="155" t="s">
        <v>7801</v>
      </c>
      <c r="M10544" s="140">
        <v>46106</v>
      </c>
      <c r="N10544" s="140"/>
      <c r="O10544" s="140"/>
      <c r="P10544" s="140" t="str">
        <f ca="1">IF(Proc[[#This Row],[DaysAgeing]]&gt;5,"yep","on track")</f>
        <v>yep</v>
      </c>
      <c r="Q10544" s="2">
        <f ca="1">IF(Proc[[#This Row],[DateClosed]]="",ABS(NETWORKDAYS(Proc[[#This Row],[DateOpened]],TODAY()))-1,ABS(NETWORKDAYS(Proc[[#This Row],[DateOpened]],Proc[[#This Row],[DateClosed]]))-1)</f>
        <v>7</v>
      </c>
      <c r="R10544" s="140" t="s">
        <v>476</v>
      </c>
      <c r="S10544" s="155"/>
      <c r="T10544" s="155"/>
    </row>
    <row r="10545" spans="1:20" hidden="1">
      <c r="A10545" s="156" t="s">
        <v>11874</v>
      </c>
      <c r="B10545" s="155" t="str">
        <f>IFERROR(VLOOKUP(Proc[[#This Row],[App]],Table2[],3,0),"open")</f>
        <v>ok</v>
      </c>
      <c r="C10545" s="156" t="s">
        <v>369</v>
      </c>
      <c r="D10545" t="s">
        <v>12808</v>
      </c>
      <c r="E10545" t="s">
        <v>11699</v>
      </c>
      <c r="F10545" s="155" t="s">
        <v>11699</v>
      </c>
      <c r="G10545" s="156" t="s">
        <v>400</v>
      </c>
      <c r="H10545" s="155" t="str">
        <f>IF(Proc[[#This Row],[type]]="LFF (MDG-F)",MID(Proc[[#This Row],[Obj]],13,10),"")</f>
        <v/>
      </c>
      <c r="I10545" s="156"/>
      <c r="J10545" s="155" t="b">
        <f>Proc[[#This Row],[Requested]]=Proc[[#This Row],[CurrentParent]]</f>
        <v>1</v>
      </c>
      <c r="K10545" s="155" t="str">
        <f>IF(Proc[[#This Row],[Author]]="Marcela Urrego",VLOOKUP(LEFT(Proc[[#This Row],[Requested]],1),Table3[#All],2,0),VLOOKUP(Proc[[#This Row],[Author]],Table4[],2,0))</f>
        <v>HC</v>
      </c>
      <c r="L10545" s="155" t="s">
        <v>7801</v>
      </c>
      <c r="M10545" s="140">
        <v>46106</v>
      </c>
      <c r="N10545" s="140"/>
      <c r="O10545" s="140"/>
      <c r="P10545" s="140" t="str">
        <f ca="1">IF(Proc[[#This Row],[DaysAgeing]]&gt;5,"yep","on track")</f>
        <v>yep</v>
      </c>
      <c r="Q10545" s="2">
        <f ca="1">IF(Proc[[#This Row],[DateClosed]]="",ABS(NETWORKDAYS(Proc[[#This Row],[DateOpened]],TODAY()))-1,ABS(NETWORKDAYS(Proc[[#This Row],[DateOpened]],Proc[[#This Row],[DateClosed]]))-1)</f>
        <v>7</v>
      </c>
      <c r="R10545" s="140" t="s">
        <v>476</v>
      </c>
      <c r="S10545" s="155"/>
      <c r="T10545" s="155"/>
    </row>
    <row r="10546" spans="1:20" hidden="1">
      <c r="A10546" s="156" t="s">
        <v>11874</v>
      </c>
      <c r="B10546" s="155" t="str">
        <f>IFERROR(VLOOKUP(Proc[[#This Row],[App]],Table2[],3,0),"open")</f>
        <v>ok</v>
      </c>
      <c r="C10546" s="156" t="s">
        <v>369</v>
      </c>
      <c r="D10546" t="s">
        <v>12809</v>
      </c>
      <c r="E10546" t="s">
        <v>11699</v>
      </c>
      <c r="F10546" s="155" t="s">
        <v>11699</v>
      </c>
      <c r="G10546" s="156" t="s">
        <v>400</v>
      </c>
      <c r="H10546" s="155" t="str">
        <f>IF(Proc[[#This Row],[type]]="LFF (MDG-F)",MID(Proc[[#This Row],[Obj]],13,10),"")</f>
        <v/>
      </c>
      <c r="I10546" s="156"/>
      <c r="J10546" s="155" t="b">
        <f>Proc[[#This Row],[Requested]]=Proc[[#This Row],[CurrentParent]]</f>
        <v>1</v>
      </c>
      <c r="K10546" s="155" t="str">
        <f>IF(Proc[[#This Row],[Author]]="Marcela Urrego",VLOOKUP(LEFT(Proc[[#This Row],[Requested]],1),Table3[#All],2,0),VLOOKUP(Proc[[#This Row],[Author]],Table4[],2,0))</f>
        <v>HC</v>
      </c>
      <c r="L10546" s="155" t="s">
        <v>7801</v>
      </c>
      <c r="M10546" s="140">
        <v>46106</v>
      </c>
      <c r="N10546" s="140"/>
      <c r="O10546" s="140"/>
      <c r="P10546" s="140" t="str">
        <f ca="1">IF(Proc[[#This Row],[DaysAgeing]]&gt;5,"yep","on track")</f>
        <v>yep</v>
      </c>
      <c r="Q10546" s="2">
        <f ca="1">IF(Proc[[#This Row],[DateClosed]]="",ABS(NETWORKDAYS(Proc[[#This Row],[DateOpened]],TODAY()))-1,ABS(NETWORKDAYS(Proc[[#This Row],[DateOpened]],Proc[[#This Row],[DateClosed]]))-1)</f>
        <v>7</v>
      </c>
      <c r="R10546" s="140" t="s">
        <v>476</v>
      </c>
      <c r="S10546" s="155"/>
      <c r="T10546" s="155"/>
    </row>
    <row r="10547" spans="1:20" hidden="1">
      <c r="A10547" s="156" t="s">
        <v>11874</v>
      </c>
      <c r="B10547" s="155" t="str">
        <f>IFERROR(VLOOKUP(Proc[[#This Row],[App]],Table2[],3,0),"open")</f>
        <v>ok</v>
      </c>
      <c r="C10547" s="156" t="s">
        <v>369</v>
      </c>
      <c r="D10547" t="s">
        <v>12810</v>
      </c>
      <c r="E10547" t="s">
        <v>11699</v>
      </c>
      <c r="F10547" s="155" t="s">
        <v>11699</v>
      </c>
      <c r="G10547" s="156" t="s">
        <v>400</v>
      </c>
      <c r="H10547" s="155" t="str">
        <f>IF(Proc[[#This Row],[type]]="LFF (MDG-F)",MID(Proc[[#This Row],[Obj]],13,10),"")</f>
        <v/>
      </c>
      <c r="I10547" s="156"/>
      <c r="J10547" s="155" t="b">
        <f>Proc[[#This Row],[Requested]]=Proc[[#This Row],[CurrentParent]]</f>
        <v>1</v>
      </c>
      <c r="K10547" s="155" t="str">
        <f>IF(Proc[[#This Row],[Author]]="Marcela Urrego",VLOOKUP(LEFT(Proc[[#This Row],[Requested]],1),Table3[#All],2,0),VLOOKUP(Proc[[#This Row],[Author]],Table4[],2,0))</f>
        <v>HC</v>
      </c>
      <c r="L10547" s="155" t="s">
        <v>7801</v>
      </c>
      <c r="M10547" s="140">
        <v>46106</v>
      </c>
      <c r="N10547" s="140"/>
      <c r="O10547" s="140"/>
      <c r="P10547" s="140" t="str">
        <f ca="1">IF(Proc[[#This Row],[DaysAgeing]]&gt;5,"yep","on track")</f>
        <v>yep</v>
      </c>
      <c r="Q10547" s="2">
        <f ca="1">IF(Proc[[#This Row],[DateClosed]]="",ABS(NETWORKDAYS(Proc[[#This Row],[DateOpened]],TODAY()))-1,ABS(NETWORKDAYS(Proc[[#This Row],[DateOpened]],Proc[[#This Row],[DateClosed]]))-1)</f>
        <v>7</v>
      </c>
      <c r="R10547" s="140" t="s">
        <v>476</v>
      </c>
      <c r="S10547" s="155"/>
      <c r="T10547" s="155"/>
    </row>
    <row r="10548" spans="1:20" hidden="1">
      <c r="A10548" s="156" t="s">
        <v>11874</v>
      </c>
      <c r="B10548" s="155" t="str">
        <f>IFERROR(VLOOKUP(Proc[[#This Row],[App]],Table2[],3,0),"open")</f>
        <v>ok</v>
      </c>
      <c r="C10548" s="156" t="s">
        <v>369</v>
      </c>
      <c r="D10548" t="s">
        <v>12811</v>
      </c>
      <c r="E10548" t="s">
        <v>11699</v>
      </c>
      <c r="F10548" s="155" t="s">
        <v>11699</v>
      </c>
      <c r="G10548" s="156" t="s">
        <v>400</v>
      </c>
      <c r="H10548" s="155" t="str">
        <f>IF(Proc[[#This Row],[type]]="LFF (MDG-F)",MID(Proc[[#This Row],[Obj]],13,10),"")</f>
        <v/>
      </c>
      <c r="I10548" s="156"/>
      <c r="J10548" s="155" t="b">
        <f>Proc[[#This Row],[Requested]]=Proc[[#This Row],[CurrentParent]]</f>
        <v>1</v>
      </c>
      <c r="K10548" s="155" t="str">
        <f>IF(Proc[[#This Row],[Author]]="Marcela Urrego",VLOOKUP(LEFT(Proc[[#This Row],[Requested]],1),Table3[#All],2,0),VLOOKUP(Proc[[#This Row],[Author]],Table4[],2,0))</f>
        <v>HC</v>
      </c>
      <c r="L10548" s="155" t="s">
        <v>7801</v>
      </c>
      <c r="M10548" s="140">
        <v>46106</v>
      </c>
      <c r="N10548" s="140"/>
      <c r="O10548" s="140"/>
      <c r="P10548" s="140" t="str">
        <f ca="1">IF(Proc[[#This Row],[DaysAgeing]]&gt;5,"yep","on track")</f>
        <v>yep</v>
      </c>
      <c r="Q10548" s="2">
        <f ca="1">IF(Proc[[#This Row],[DateClosed]]="",ABS(NETWORKDAYS(Proc[[#This Row],[DateOpened]],TODAY()))-1,ABS(NETWORKDAYS(Proc[[#This Row],[DateOpened]],Proc[[#This Row],[DateClosed]]))-1)</f>
        <v>7</v>
      </c>
      <c r="R10548" s="140" t="s">
        <v>476</v>
      </c>
      <c r="S10548" s="155"/>
      <c r="T10548" s="155"/>
    </row>
    <row r="10549" spans="1:20" hidden="1">
      <c r="A10549" s="156" t="s">
        <v>11874</v>
      </c>
      <c r="B10549" s="155" t="str">
        <f>IFERROR(VLOOKUP(Proc[[#This Row],[App]],Table2[],3,0),"open")</f>
        <v>ok</v>
      </c>
      <c r="C10549" s="156" t="s">
        <v>369</v>
      </c>
      <c r="D10549" t="s">
        <v>12812</v>
      </c>
      <c r="E10549" t="s">
        <v>11699</v>
      </c>
      <c r="F10549" s="155" t="s">
        <v>11699</v>
      </c>
      <c r="G10549" s="156" t="s">
        <v>400</v>
      </c>
      <c r="H10549" s="155" t="str">
        <f>IF(Proc[[#This Row],[type]]="LFF (MDG-F)",MID(Proc[[#This Row],[Obj]],13,10),"")</f>
        <v/>
      </c>
      <c r="I10549" s="156"/>
      <c r="J10549" s="155" t="b">
        <f>Proc[[#This Row],[Requested]]=Proc[[#This Row],[CurrentParent]]</f>
        <v>1</v>
      </c>
      <c r="K10549" s="155" t="str">
        <f>IF(Proc[[#This Row],[Author]]="Marcela Urrego",VLOOKUP(LEFT(Proc[[#This Row],[Requested]],1),Table3[#All],2,0),VLOOKUP(Proc[[#This Row],[Author]],Table4[],2,0))</f>
        <v>HC</v>
      </c>
      <c r="L10549" s="155" t="s">
        <v>7801</v>
      </c>
      <c r="M10549" s="140">
        <v>46106</v>
      </c>
      <c r="N10549" s="140"/>
      <c r="O10549" s="140"/>
      <c r="P10549" s="140" t="str">
        <f ca="1">IF(Proc[[#This Row],[DaysAgeing]]&gt;5,"yep","on track")</f>
        <v>yep</v>
      </c>
      <c r="Q10549" s="2">
        <f ca="1">IF(Proc[[#This Row],[DateClosed]]="",ABS(NETWORKDAYS(Proc[[#This Row],[DateOpened]],TODAY()))-1,ABS(NETWORKDAYS(Proc[[#This Row],[DateOpened]],Proc[[#This Row],[DateClosed]]))-1)</f>
        <v>7</v>
      </c>
      <c r="R10549" s="140" t="s">
        <v>476</v>
      </c>
      <c r="S10549" s="155"/>
      <c r="T10549" s="155"/>
    </row>
    <row r="10550" spans="1:20" hidden="1">
      <c r="A10550" s="156" t="s">
        <v>11874</v>
      </c>
      <c r="B10550" s="155" t="str">
        <f>IFERROR(VLOOKUP(Proc[[#This Row],[App]],Table2[],3,0),"open")</f>
        <v>ok</v>
      </c>
      <c r="C10550" s="156" t="s">
        <v>369</v>
      </c>
      <c r="D10550" t="s">
        <v>12813</v>
      </c>
      <c r="E10550" t="s">
        <v>11699</v>
      </c>
      <c r="F10550" s="155" t="s">
        <v>11699</v>
      </c>
      <c r="G10550" s="156" t="s">
        <v>400</v>
      </c>
      <c r="H10550" s="155" t="str">
        <f>IF(Proc[[#This Row],[type]]="LFF (MDG-F)",MID(Proc[[#This Row],[Obj]],13,10),"")</f>
        <v/>
      </c>
      <c r="I10550" s="156"/>
      <c r="J10550" s="155" t="b">
        <f>Proc[[#This Row],[Requested]]=Proc[[#This Row],[CurrentParent]]</f>
        <v>1</v>
      </c>
      <c r="K10550" s="155" t="str">
        <f>IF(Proc[[#This Row],[Author]]="Marcela Urrego",VLOOKUP(LEFT(Proc[[#This Row],[Requested]],1),Table3[#All],2,0),VLOOKUP(Proc[[#This Row],[Author]],Table4[],2,0))</f>
        <v>HC</v>
      </c>
      <c r="L10550" s="155" t="s">
        <v>7801</v>
      </c>
      <c r="M10550" s="140">
        <v>46106</v>
      </c>
      <c r="N10550" s="140"/>
      <c r="O10550" s="140"/>
      <c r="P10550" s="140" t="str">
        <f ca="1">IF(Proc[[#This Row],[DaysAgeing]]&gt;5,"yep","on track")</f>
        <v>yep</v>
      </c>
      <c r="Q10550" s="2">
        <f ca="1">IF(Proc[[#This Row],[DateClosed]]="",ABS(NETWORKDAYS(Proc[[#This Row],[DateOpened]],TODAY()))-1,ABS(NETWORKDAYS(Proc[[#This Row],[DateOpened]],Proc[[#This Row],[DateClosed]]))-1)</f>
        <v>7</v>
      </c>
      <c r="R10550" s="140" t="s">
        <v>476</v>
      </c>
      <c r="S10550" s="155"/>
      <c r="T10550" s="155"/>
    </row>
    <row r="10551" spans="1:20" hidden="1">
      <c r="A10551" s="156" t="s">
        <v>11874</v>
      </c>
      <c r="B10551" s="155" t="str">
        <f>IFERROR(VLOOKUP(Proc[[#This Row],[App]],Table2[],3,0),"open")</f>
        <v>ok</v>
      </c>
      <c r="C10551" s="156" t="s">
        <v>369</v>
      </c>
      <c r="D10551" t="s">
        <v>12814</v>
      </c>
      <c r="E10551" t="s">
        <v>11699</v>
      </c>
      <c r="F10551" s="155" t="s">
        <v>11699</v>
      </c>
      <c r="G10551" s="156" t="s">
        <v>400</v>
      </c>
      <c r="H10551" s="155" t="str">
        <f>IF(Proc[[#This Row],[type]]="LFF (MDG-F)",MID(Proc[[#This Row],[Obj]],13,10),"")</f>
        <v/>
      </c>
      <c r="I10551" s="156"/>
      <c r="J10551" s="155" t="b">
        <f>Proc[[#This Row],[Requested]]=Proc[[#This Row],[CurrentParent]]</f>
        <v>1</v>
      </c>
      <c r="K10551" s="155" t="str">
        <f>IF(Proc[[#This Row],[Author]]="Marcela Urrego",VLOOKUP(LEFT(Proc[[#This Row],[Requested]],1),Table3[#All],2,0),VLOOKUP(Proc[[#This Row],[Author]],Table4[],2,0))</f>
        <v>HC</v>
      </c>
      <c r="L10551" s="155" t="s">
        <v>7801</v>
      </c>
      <c r="M10551" s="140">
        <v>46106</v>
      </c>
      <c r="N10551" s="140"/>
      <c r="O10551" s="140"/>
      <c r="P10551" s="140" t="str">
        <f ca="1">IF(Proc[[#This Row],[DaysAgeing]]&gt;5,"yep","on track")</f>
        <v>yep</v>
      </c>
      <c r="Q10551" s="2">
        <f ca="1">IF(Proc[[#This Row],[DateClosed]]="",ABS(NETWORKDAYS(Proc[[#This Row],[DateOpened]],TODAY()))-1,ABS(NETWORKDAYS(Proc[[#This Row],[DateOpened]],Proc[[#This Row],[DateClosed]]))-1)</f>
        <v>7</v>
      </c>
      <c r="R10551" s="140" t="s">
        <v>476</v>
      </c>
      <c r="S10551" s="155"/>
      <c r="T10551" s="155"/>
    </row>
    <row r="10552" spans="1:20" hidden="1">
      <c r="A10552" s="156" t="s">
        <v>11874</v>
      </c>
      <c r="B10552" s="155" t="str">
        <f>IFERROR(VLOOKUP(Proc[[#This Row],[App]],Table2[],3,0),"open")</f>
        <v>ok</v>
      </c>
      <c r="C10552" s="156" t="s">
        <v>369</v>
      </c>
      <c r="D10552" t="s">
        <v>12815</v>
      </c>
      <c r="E10552" t="s">
        <v>11699</v>
      </c>
      <c r="F10552" s="155" t="s">
        <v>11699</v>
      </c>
      <c r="G10552" s="156" t="s">
        <v>400</v>
      </c>
      <c r="H10552" s="155" t="str">
        <f>IF(Proc[[#This Row],[type]]="LFF (MDG-F)",MID(Proc[[#This Row],[Obj]],13,10),"")</f>
        <v/>
      </c>
      <c r="I10552" s="156"/>
      <c r="J10552" s="155" t="b">
        <f>Proc[[#This Row],[Requested]]=Proc[[#This Row],[CurrentParent]]</f>
        <v>1</v>
      </c>
      <c r="K10552" s="155" t="str">
        <f>IF(Proc[[#This Row],[Author]]="Marcela Urrego",VLOOKUP(LEFT(Proc[[#This Row],[Requested]],1),Table3[#All],2,0),VLOOKUP(Proc[[#This Row],[Author]],Table4[],2,0))</f>
        <v>HC</v>
      </c>
      <c r="L10552" s="155" t="s">
        <v>7801</v>
      </c>
      <c r="M10552" s="140">
        <v>46106</v>
      </c>
      <c r="N10552" s="140"/>
      <c r="O10552" s="140"/>
      <c r="P10552" s="140" t="str">
        <f ca="1">IF(Proc[[#This Row],[DaysAgeing]]&gt;5,"yep","on track")</f>
        <v>yep</v>
      </c>
      <c r="Q10552" s="2">
        <f ca="1">IF(Proc[[#This Row],[DateClosed]]="",ABS(NETWORKDAYS(Proc[[#This Row],[DateOpened]],TODAY()))-1,ABS(NETWORKDAYS(Proc[[#This Row],[DateOpened]],Proc[[#This Row],[DateClosed]]))-1)</f>
        <v>7</v>
      </c>
      <c r="R10552" s="140" t="s">
        <v>476</v>
      </c>
      <c r="S10552" s="155"/>
      <c r="T10552" s="155"/>
    </row>
    <row r="10553" spans="1:20" hidden="1">
      <c r="A10553" s="156" t="s">
        <v>11874</v>
      </c>
      <c r="B10553" s="155" t="str">
        <f>IFERROR(VLOOKUP(Proc[[#This Row],[App]],Table2[],3,0),"open")</f>
        <v>ok</v>
      </c>
      <c r="C10553" s="156" t="s">
        <v>369</v>
      </c>
      <c r="D10553" t="s">
        <v>12816</v>
      </c>
      <c r="E10553" t="s">
        <v>11699</v>
      </c>
      <c r="F10553" s="155" t="s">
        <v>11699</v>
      </c>
      <c r="G10553" s="156" t="s">
        <v>400</v>
      </c>
      <c r="H10553" s="155" t="str">
        <f>IF(Proc[[#This Row],[type]]="LFF (MDG-F)",MID(Proc[[#This Row],[Obj]],13,10),"")</f>
        <v/>
      </c>
      <c r="I10553" s="156"/>
      <c r="J10553" s="155" t="b">
        <f>Proc[[#This Row],[Requested]]=Proc[[#This Row],[CurrentParent]]</f>
        <v>1</v>
      </c>
      <c r="K10553" s="155" t="str">
        <f>IF(Proc[[#This Row],[Author]]="Marcela Urrego",VLOOKUP(LEFT(Proc[[#This Row],[Requested]],1),Table3[#All],2,0),VLOOKUP(Proc[[#This Row],[Author]],Table4[],2,0))</f>
        <v>HC</v>
      </c>
      <c r="L10553" s="155" t="s">
        <v>7801</v>
      </c>
      <c r="M10553" s="140">
        <v>46106</v>
      </c>
      <c r="N10553" s="140"/>
      <c r="O10553" s="140"/>
      <c r="P10553" s="140" t="str">
        <f ca="1">IF(Proc[[#This Row],[DaysAgeing]]&gt;5,"yep","on track")</f>
        <v>yep</v>
      </c>
      <c r="Q10553" s="2">
        <f ca="1">IF(Proc[[#This Row],[DateClosed]]="",ABS(NETWORKDAYS(Proc[[#This Row],[DateOpened]],TODAY()))-1,ABS(NETWORKDAYS(Proc[[#This Row],[DateOpened]],Proc[[#This Row],[DateClosed]]))-1)</f>
        <v>7</v>
      </c>
      <c r="R10553" s="140" t="s">
        <v>476</v>
      </c>
      <c r="S10553" s="155"/>
      <c r="T10553" s="155"/>
    </row>
    <row r="10554" spans="1:20" hidden="1">
      <c r="A10554" s="156" t="s">
        <v>11874</v>
      </c>
      <c r="B10554" s="155" t="str">
        <f>IFERROR(VLOOKUP(Proc[[#This Row],[App]],Table2[],3,0),"open")</f>
        <v>ok</v>
      </c>
      <c r="C10554" s="156" t="s">
        <v>369</v>
      </c>
      <c r="D10554" t="s">
        <v>12817</v>
      </c>
      <c r="E10554" t="s">
        <v>11699</v>
      </c>
      <c r="F10554" s="155" t="s">
        <v>11699</v>
      </c>
      <c r="G10554" s="156" t="s">
        <v>400</v>
      </c>
      <c r="H10554" s="155" t="str">
        <f>IF(Proc[[#This Row],[type]]="LFF (MDG-F)",MID(Proc[[#This Row],[Obj]],13,10),"")</f>
        <v/>
      </c>
      <c r="I10554" s="156"/>
      <c r="J10554" s="155" t="b">
        <f>Proc[[#This Row],[Requested]]=Proc[[#This Row],[CurrentParent]]</f>
        <v>1</v>
      </c>
      <c r="K10554" s="155" t="str">
        <f>IF(Proc[[#This Row],[Author]]="Marcela Urrego",VLOOKUP(LEFT(Proc[[#This Row],[Requested]],1),Table3[#All],2,0),VLOOKUP(Proc[[#This Row],[Author]],Table4[],2,0))</f>
        <v>HC</v>
      </c>
      <c r="L10554" s="155" t="s">
        <v>7801</v>
      </c>
      <c r="M10554" s="140">
        <v>46106</v>
      </c>
      <c r="N10554" s="140"/>
      <c r="O10554" s="140"/>
      <c r="P10554" s="140" t="str">
        <f ca="1">IF(Proc[[#This Row],[DaysAgeing]]&gt;5,"yep","on track")</f>
        <v>yep</v>
      </c>
      <c r="Q10554" s="2">
        <f ca="1">IF(Proc[[#This Row],[DateClosed]]="",ABS(NETWORKDAYS(Proc[[#This Row],[DateOpened]],TODAY()))-1,ABS(NETWORKDAYS(Proc[[#This Row],[DateOpened]],Proc[[#This Row],[DateClosed]]))-1)</f>
        <v>7</v>
      </c>
      <c r="R10554" s="140" t="s">
        <v>476</v>
      </c>
      <c r="S10554" s="155"/>
      <c r="T10554" s="155"/>
    </row>
    <row r="10555" spans="1:20" hidden="1">
      <c r="A10555" s="156" t="s">
        <v>11874</v>
      </c>
      <c r="B10555" s="155" t="str">
        <f>IFERROR(VLOOKUP(Proc[[#This Row],[App]],Table2[],3,0),"open")</f>
        <v>ok</v>
      </c>
      <c r="C10555" s="156" t="s">
        <v>369</v>
      </c>
      <c r="D10555" t="s">
        <v>12818</v>
      </c>
      <c r="E10555" t="s">
        <v>11699</v>
      </c>
      <c r="F10555" s="155" t="s">
        <v>11699</v>
      </c>
      <c r="G10555" s="156" t="s">
        <v>400</v>
      </c>
      <c r="H10555" s="155" t="str">
        <f>IF(Proc[[#This Row],[type]]="LFF (MDG-F)",MID(Proc[[#This Row],[Obj]],13,10),"")</f>
        <v/>
      </c>
      <c r="I10555" s="156"/>
      <c r="J10555" s="155" t="b">
        <f>Proc[[#This Row],[Requested]]=Proc[[#This Row],[CurrentParent]]</f>
        <v>1</v>
      </c>
      <c r="K10555" s="155" t="str">
        <f>IF(Proc[[#This Row],[Author]]="Marcela Urrego",VLOOKUP(LEFT(Proc[[#This Row],[Requested]],1),Table3[#All],2,0),VLOOKUP(Proc[[#This Row],[Author]],Table4[],2,0))</f>
        <v>HC</v>
      </c>
      <c r="L10555" s="155" t="s">
        <v>7801</v>
      </c>
      <c r="M10555" s="140">
        <v>46106</v>
      </c>
      <c r="N10555" s="140"/>
      <c r="O10555" s="140"/>
      <c r="P10555" s="140" t="str">
        <f ca="1">IF(Proc[[#This Row],[DaysAgeing]]&gt;5,"yep","on track")</f>
        <v>yep</v>
      </c>
      <c r="Q10555" s="2">
        <f ca="1">IF(Proc[[#This Row],[DateClosed]]="",ABS(NETWORKDAYS(Proc[[#This Row],[DateOpened]],TODAY()))-1,ABS(NETWORKDAYS(Proc[[#This Row],[DateOpened]],Proc[[#This Row],[DateClosed]]))-1)</f>
        <v>7</v>
      </c>
      <c r="R10555" s="140" t="s">
        <v>476</v>
      </c>
      <c r="S10555" s="155"/>
      <c r="T10555" s="155"/>
    </row>
    <row r="10556" spans="1:20" hidden="1">
      <c r="A10556" s="156" t="s">
        <v>11874</v>
      </c>
      <c r="B10556" s="155" t="str">
        <f>IFERROR(VLOOKUP(Proc[[#This Row],[App]],Table2[],3,0),"open")</f>
        <v>ok</v>
      </c>
      <c r="C10556" s="156" t="s">
        <v>369</v>
      </c>
      <c r="D10556" t="s">
        <v>12819</v>
      </c>
      <c r="E10556" t="s">
        <v>11699</v>
      </c>
      <c r="F10556" s="155" t="s">
        <v>11699</v>
      </c>
      <c r="G10556" s="156" t="s">
        <v>400</v>
      </c>
      <c r="H10556" s="155" t="str">
        <f>IF(Proc[[#This Row],[type]]="LFF (MDG-F)",MID(Proc[[#This Row],[Obj]],13,10),"")</f>
        <v/>
      </c>
      <c r="I10556" s="156"/>
      <c r="J10556" s="155" t="b">
        <f>Proc[[#This Row],[Requested]]=Proc[[#This Row],[CurrentParent]]</f>
        <v>1</v>
      </c>
      <c r="K10556" s="155" t="str">
        <f>IF(Proc[[#This Row],[Author]]="Marcela Urrego",VLOOKUP(LEFT(Proc[[#This Row],[Requested]],1),Table3[#All],2,0),VLOOKUP(Proc[[#This Row],[Author]],Table4[],2,0))</f>
        <v>HC</v>
      </c>
      <c r="L10556" s="155" t="s">
        <v>7801</v>
      </c>
      <c r="M10556" s="140">
        <v>46106</v>
      </c>
      <c r="N10556" s="140"/>
      <c r="O10556" s="140"/>
      <c r="P10556" s="140" t="str">
        <f ca="1">IF(Proc[[#This Row],[DaysAgeing]]&gt;5,"yep","on track")</f>
        <v>yep</v>
      </c>
      <c r="Q10556" s="2">
        <f ca="1">IF(Proc[[#This Row],[DateClosed]]="",ABS(NETWORKDAYS(Proc[[#This Row],[DateOpened]],TODAY()))-1,ABS(NETWORKDAYS(Proc[[#This Row],[DateOpened]],Proc[[#This Row],[DateClosed]]))-1)</f>
        <v>7</v>
      </c>
      <c r="R10556" s="140" t="s">
        <v>476</v>
      </c>
      <c r="S10556" s="155"/>
      <c r="T10556" s="155"/>
    </row>
    <row r="10557" spans="1:20" hidden="1">
      <c r="A10557" s="156" t="s">
        <v>11874</v>
      </c>
      <c r="B10557" s="155" t="str">
        <f>IFERROR(VLOOKUP(Proc[[#This Row],[App]],Table2[],3,0),"open")</f>
        <v>ok</v>
      </c>
      <c r="C10557" s="156" t="s">
        <v>369</v>
      </c>
      <c r="D10557" t="s">
        <v>12820</v>
      </c>
      <c r="E10557" t="s">
        <v>11699</v>
      </c>
      <c r="F10557" s="155" t="s">
        <v>11699</v>
      </c>
      <c r="G10557" s="156" t="s">
        <v>400</v>
      </c>
      <c r="H10557" s="155" t="str">
        <f>IF(Proc[[#This Row],[type]]="LFF (MDG-F)",MID(Proc[[#This Row],[Obj]],13,10),"")</f>
        <v/>
      </c>
      <c r="I10557" s="156"/>
      <c r="J10557" s="155" t="b">
        <f>Proc[[#This Row],[Requested]]=Proc[[#This Row],[CurrentParent]]</f>
        <v>1</v>
      </c>
      <c r="K10557" s="155" t="str">
        <f>IF(Proc[[#This Row],[Author]]="Marcela Urrego",VLOOKUP(LEFT(Proc[[#This Row],[Requested]],1),Table3[#All],2,0),VLOOKUP(Proc[[#This Row],[Author]],Table4[],2,0))</f>
        <v>HC</v>
      </c>
      <c r="L10557" s="155" t="s">
        <v>7801</v>
      </c>
      <c r="M10557" s="140">
        <v>46106</v>
      </c>
      <c r="N10557" s="140"/>
      <c r="O10557" s="140"/>
      <c r="P10557" s="140" t="str">
        <f ca="1">IF(Proc[[#This Row],[DaysAgeing]]&gt;5,"yep","on track")</f>
        <v>yep</v>
      </c>
      <c r="Q10557" s="2">
        <f ca="1">IF(Proc[[#This Row],[DateClosed]]="",ABS(NETWORKDAYS(Proc[[#This Row],[DateOpened]],TODAY()))-1,ABS(NETWORKDAYS(Proc[[#This Row],[DateOpened]],Proc[[#This Row],[DateClosed]]))-1)</f>
        <v>7</v>
      </c>
      <c r="R10557" s="140" t="s">
        <v>476</v>
      </c>
      <c r="S10557" s="155"/>
      <c r="T10557" s="155"/>
    </row>
    <row r="10558" spans="1:20" hidden="1">
      <c r="A10558" s="156" t="s">
        <v>11874</v>
      </c>
      <c r="B10558" s="155" t="str">
        <f>IFERROR(VLOOKUP(Proc[[#This Row],[App]],Table2[],3,0),"open")</f>
        <v>ok</v>
      </c>
      <c r="C10558" s="156" t="s">
        <v>369</v>
      </c>
      <c r="D10558" t="s">
        <v>12821</v>
      </c>
      <c r="E10558" t="s">
        <v>11699</v>
      </c>
      <c r="F10558" s="155" t="s">
        <v>11699</v>
      </c>
      <c r="G10558" s="156" t="s">
        <v>400</v>
      </c>
      <c r="H10558" s="155" t="str">
        <f>IF(Proc[[#This Row],[type]]="LFF (MDG-F)",MID(Proc[[#This Row],[Obj]],13,10),"")</f>
        <v/>
      </c>
      <c r="I10558" s="156"/>
      <c r="J10558" s="155" t="b">
        <f>Proc[[#This Row],[Requested]]=Proc[[#This Row],[CurrentParent]]</f>
        <v>1</v>
      </c>
      <c r="K10558" s="155" t="str">
        <f>IF(Proc[[#This Row],[Author]]="Marcela Urrego",VLOOKUP(LEFT(Proc[[#This Row],[Requested]],1),Table3[#All],2,0),VLOOKUP(Proc[[#This Row],[Author]],Table4[],2,0))</f>
        <v>HC</v>
      </c>
      <c r="L10558" s="155" t="s">
        <v>7801</v>
      </c>
      <c r="M10558" s="140">
        <v>46106</v>
      </c>
      <c r="N10558" s="140"/>
      <c r="O10558" s="140"/>
      <c r="P10558" s="140" t="str">
        <f ca="1">IF(Proc[[#This Row],[DaysAgeing]]&gt;5,"yep","on track")</f>
        <v>yep</v>
      </c>
      <c r="Q10558" s="2">
        <f ca="1">IF(Proc[[#This Row],[DateClosed]]="",ABS(NETWORKDAYS(Proc[[#This Row],[DateOpened]],TODAY()))-1,ABS(NETWORKDAYS(Proc[[#This Row],[DateOpened]],Proc[[#This Row],[DateClosed]]))-1)</f>
        <v>7</v>
      </c>
      <c r="R10558" s="140" t="s">
        <v>476</v>
      </c>
      <c r="S10558" s="155"/>
      <c r="T10558" s="155"/>
    </row>
    <row r="10559" spans="1:20" hidden="1">
      <c r="A10559" s="156" t="s">
        <v>11874</v>
      </c>
      <c r="B10559" s="155" t="str">
        <f>IFERROR(VLOOKUP(Proc[[#This Row],[App]],Table2[],3,0),"open")</f>
        <v>ok</v>
      </c>
      <c r="C10559" s="156" t="s">
        <v>369</v>
      </c>
      <c r="D10559" t="s">
        <v>12822</v>
      </c>
      <c r="E10559" t="s">
        <v>11699</v>
      </c>
      <c r="F10559" s="155" t="s">
        <v>11699</v>
      </c>
      <c r="G10559" s="156" t="s">
        <v>400</v>
      </c>
      <c r="H10559" s="155" t="str">
        <f>IF(Proc[[#This Row],[type]]="LFF (MDG-F)",MID(Proc[[#This Row],[Obj]],13,10),"")</f>
        <v/>
      </c>
      <c r="I10559" s="156"/>
      <c r="J10559" s="155" t="b">
        <f>Proc[[#This Row],[Requested]]=Proc[[#This Row],[CurrentParent]]</f>
        <v>1</v>
      </c>
      <c r="K10559" s="155" t="str">
        <f>IF(Proc[[#This Row],[Author]]="Marcela Urrego",VLOOKUP(LEFT(Proc[[#This Row],[Requested]],1),Table3[#All],2,0),VLOOKUP(Proc[[#This Row],[Author]],Table4[],2,0))</f>
        <v>HC</v>
      </c>
      <c r="L10559" s="155" t="s">
        <v>7801</v>
      </c>
      <c r="M10559" s="140">
        <v>46106</v>
      </c>
      <c r="N10559" s="140"/>
      <c r="O10559" s="140"/>
      <c r="P10559" s="140" t="str">
        <f ca="1">IF(Proc[[#This Row],[DaysAgeing]]&gt;5,"yep","on track")</f>
        <v>yep</v>
      </c>
      <c r="Q10559" s="2">
        <f ca="1">IF(Proc[[#This Row],[DateClosed]]="",ABS(NETWORKDAYS(Proc[[#This Row],[DateOpened]],TODAY()))-1,ABS(NETWORKDAYS(Proc[[#This Row],[DateOpened]],Proc[[#This Row],[DateClosed]]))-1)</f>
        <v>7</v>
      </c>
      <c r="R10559" s="140" t="s">
        <v>476</v>
      </c>
      <c r="S10559" s="155"/>
      <c r="T10559" s="155"/>
    </row>
    <row r="10560" spans="1:20" hidden="1">
      <c r="A10560" s="156" t="s">
        <v>11874</v>
      </c>
      <c r="B10560" s="155" t="str">
        <f>IFERROR(VLOOKUP(Proc[[#This Row],[App]],Table2[],3,0),"open")</f>
        <v>ok</v>
      </c>
      <c r="C10560" s="156" t="s">
        <v>369</v>
      </c>
      <c r="D10560" t="s">
        <v>12823</v>
      </c>
      <c r="E10560" t="s">
        <v>11699</v>
      </c>
      <c r="F10560" s="155" t="s">
        <v>11699</v>
      </c>
      <c r="G10560" s="156" t="s">
        <v>400</v>
      </c>
      <c r="H10560" s="155" t="str">
        <f>IF(Proc[[#This Row],[type]]="LFF (MDG-F)",MID(Proc[[#This Row],[Obj]],13,10),"")</f>
        <v/>
      </c>
      <c r="I10560" s="156"/>
      <c r="J10560" s="155" t="b">
        <f>Proc[[#This Row],[Requested]]=Proc[[#This Row],[CurrentParent]]</f>
        <v>1</v>
      </c>
      <c r="K10560" s="155" t="str">
        <f>IF(Proc[[#This Row],[Author]]="Marcela Urrego",VLOOKUP(LEFT(Proc[[#This Row],[Requested]],1),Table3[#All],2,0),VLOOKUP(Proc[[#This Row],[Author]],Table4[],2,0))</f>
        <v>HC</v>
      </c>
      <c r="L10560" s="155" t="s">
        <v>7801</v>
      </c>
      <c r="M10560" s="140">
        <v>46106</v>
      </c>
      <c r="N10560" s="140"/>
      <c r="O10560" s="140"/>
      <c r="P10560" s="140" t="str">
        <f ca="1">IF(Proc[[#This Row],[DaysAgeing]]&gt;5,"yep","on track")</f>
        <v>yep</v>
      </c>
      <c r="Q10560" s="2">
        <f ca="1">IF(Proc[[#This Row],[DateClosed]]="",ABS(NETWORKDAYS(Proc[[#This Row],[DateOpened]],TODAY()))-1,ABS(NETWORKDAYS(Proc[[#This Row],[DateOpened]],Proc[[#This Row],[DateClosed]]))-1)</f>
        <v>7</v>
      </c>
      <c r="R10560" s="140" t="s">
        <v>476</v>
      </c>
      <c r="S10560" s="155"/>
      <c r="T10560" s="155"/>
    </row>
    <row r="10561" spans="1:20" hidden="1">
      <c r="A10561" s="156" t="s">
        <v>11874</v>
      </c>
      <c r="B10561" s="155" t="str">
        <f>IFERROR(VLOOKUP(Proc[[#This Row],[App]],Table2[],3,0),"open")</f>
        <v>ok</v>
      </c>
      <c r="C10561" s="156" t="s">
        <v>369</v>
      </c>
      <c r="D10561" t="s">
        <v>12824</v>
      </c>
      <c r="E10561" t="s">
        <v>11699</v>
      </c>
      <c r="F10561" s="155" t="s">
        <v>11699</v>
      </c>
      <c r="G10561" s="156" t="s">
        <v>400</v>
      </c>
      <c r="H10561" s="155" t="str">
        <f>IF(Proc[[#This Row],[type]]="LFF (MDG-F)",MID(Proc[[#This Row],[Obj]],13,10),"")</f>
        <v/>
      </c>
      <c r="I10561" s="156"/>
      <c r="J10561" s="155" t="b">
        <f>Proc[[#This Row],[Requested]]=Proc[[#This Row],[CurrentParent]]</f>
        <v>1</v>
      </c>
      <c r="K10561" s="155" t="str">
        <f>IF(Proc[[#This Row],[Author]]="Marcela Urrego",VLOOKUP(LEFT(Proc[[#This Row],[Requested]],1),Table3[#All],2,0),VLOOKUP(Proc[[#This Row],[Author]],Table4[],2,0))</f>
        <v>HC</v>
      </c>
      <c r="L10561" s="155" t="s">
        <v>7801</v>
      </c>
      <c r="M10561" s="140">
        <v>46106</v>
      </c>
      <c r="N10561" s="140"/>
      <c r="O10561" s="140"/>
      <c r="P10561" s="140" t="str">
        <f ca="1">IF(Proc[[#This Row],[DaysAgeing]]&gt;5,"yep","on track")</f>
        <v>yep</v>
      </c>
      <c r="Q10561" s="2">
        <f ca="1">IF(Proc[[#This Row],[DateClosed]]="",ABS(NETWORKDAYS(Proc[[#This Row],[DateOpened]],TODAY()))-1,ABS(NETWORKDAYS(Proc[[#This Row],[DateOpened]],Proc[[#This Row],[DateClosed]]))-1)</f>
        <v>7</v>
      </c>
      <c r="R10561" s="140" t="s">
        <v>476</v>
      </c>
      <c r="S10561" s="155"/>
      <c r="T10561" s="155"/>
    </row>
    <row r="10562" spans="1:20" hidden="1">
      <c r="A10562" s="156" t="s">
        <v>11874</v>
      </c>
      <c r="B10562" s="155" t="str">
        <f>IFERROR(VLOOKUP(Proc[[#This Row],[App]],Table2[],3,0),"open")</f>
        <v>ok</v>
      </c>
      <c r="C10562" s="156" t="s">
        <v>369</v>
      </c>
      <c r="D10562" t="s">
        <v>12825</v>
      </c>
      <c r="E10562" t="s">
        <v>11699</v>
      </c>
      <c r="F10562" s="155" t="s">
        <v>11699</v>
      </c>
      <c r="G10562" s="156" t="s">
        <v>400</v>
      </c>
      <c r="H10562" s="155" t="str">
        <f>IF(Proc[[#This Row],[type]]="LFF (MDG-F)",MID(Proc[[#This Row],[Obj]],13,10),"")</f>
        <v/>
      </c>
      <c r="I10562" s="156"/>
      <c r="J10562" s="155" t="b">
        <f>Proc[[#This Row],[Requested]]=Proc[[#This Row],[CurrentParent]]</f>
        <v>1</v>
      </c>
      <c r="K10562" s="155" t="str">
        <f>IF(Proc[[#This Row],[Author]]="Marcela Urrego",VLOOKUP(LEFT(Proc[[#This Row],[Requested]],1),Table3[#All],2,0),VLOOKUP(Proc[[#This Row],[Author]],Table4[],2,0))</f>
        <v>HC</v>
      </c>
      <c r="L10562" s="155" t="s">
        <v>7801</v>
      </c>
      <c r="M10562" s="140">
        <v>46106</v>
      </c>
      <c r="N10562" s="140"/>
      <c r="O10562" s="140"/>
      <c r="P10562" s="140" t="str">
        <f ca="1">IF(Proc[[#This Row],[DaysAgeing]]&gt;5,"yep","on track")</f>
        <v>yep</v>
      </c>
      <c r="Q10562" s="2">
        <f ca="1">IF(Proc[[#This Row],[DateClosed]]="",ABS(NETWORKDAYS(Proc[[#This Row],[DateOpened]],TODAY()))-1,ABS(NETWORKDAYS(Proc[[#This Row],[DateOpened]],Proc[[#This Row],[DateClosed]]))-1)</f>
        <v>7</v>
      </c>
      <c r="R10562" s="140" t="s">
        <v>476</v>
      </c>
      <c r="S10562" s="155"/>
      <c r="T10562" s="155"/>
    </row>
    <row r="10563" spans="1:20" hidden="1">
      <c r="A10563" s="156" t="s">
        <v>11874</v>
      </c>
      <c r="B10563" s="155" t="str">
        <f>IFERROR(VLOOKUP(Proc[[#This Row],[App]],Table2[],3,0),"open")</f>
        <v>ok</v>
      </c>
      <c r="C10563" s="156" t="s">
        <v>369</v>
      </c>
      <c r="D10563" t="s">
        <v>12826</v>
      </c>
      <c r="E10563" t="s">
        <v>11699</v>
      </c>
      <c r="F10563" s="155" t="s">
        <v>11699</v>
      </c>
      <c r="G10563" s="156" t="s">
        <v>400</v>
      </c>
      <c r="H10563" s="155" t="str">
        <f>IF(Proc[[#This Row],[type]]="LFF (MDG-F)",MID(Proc[[#This Row],[Obj]],13,10),"")</f>
        <v/>
      </c>
      <c r="I10563" s="156"/>
      <c r="J10563" s="155" t="b">
        <f>Proc[[#This Row],[Requested]]=Proc[[#This Row],[CurrentParent]]</f>
        <v>1</v>
      </c>
      <c r="K10563" s="155" t="str">
        <f>IF(Proc[[#This Row],[Author]]="Marcela Urrego",VLOOKUP(LEFT(Proc[[#This Row],[Requested]],1),Table3[#All],2,0),VLOOKUP(Proc[[#This Row],[Author]],Table4[],2,0))</f>
        <v>HC</v>
      </c>
      <c r="L10563" s="155" t="s">
        <v>7801</v>
      </c>
      <c r="M10563" s="140">
        <v>46106</v>
      </c>
      <c r="N10563" s="140"/>
      <c r="O10563" s="140"/>
      <c r="P10563" s="140" t="str">
        <f ca="1">IF(Proc[[#This Row],[DaysAgeing]]&gt;5,"yep","on track")</f>
        <v>yep</v>
      </c>
      <c r="Q10563" s="2">
        <f ca="1">IF(Proc[[#This Row],[DateClosed]]="",ABS(NETWORKDAYS(Proc[[#This Row],[DateOpened]],TODAY()))-1,ABS(NETWORKDAYS(Proc[[#This Row],[DateOpened]],Proc[[#This Row],[DateClosed]]))-1)</f>
        <v>7</v>
      </c>
      <c r="R10563" s="140" t="s">
        <v>476</v>
      </c>
      <c r="S10563" s="155"/>
      <c r="T10563" s="155"/>
    </row>
    <row r="10564" spans="1:20" hidden="1">
      <c r="A10564" s="156" t="s">
        <v>11874</v>
      </c>
      <c r="B10564" s="155" t="str">
        <f>IFERROR(VLOOKUP(Proc[[#This Row],[App]],Table2[],3,0),"open")</f>
        <v>ok</v>
      </c>
      <c r="C10564" s="156" t="s">
        <v>369</v>
      </c>
      <c r="D10564" t="s">
        <v>12827</v>
      </c>
      <c r="E10564" t="s">
        <v>11699</v>
      </c>
      <c r="F10564" s="155" t="s">
        <v>11699</v>
      </c>
      <c r="G10564" s="156" t="s">
        <v>400</v>
      </c>
      <c r="H10564" s="155" t="str">
        <f>IF(Proc[[#This Row],[type]]="LFF (MDG-F)",MID(Proc[[#This Row],[Obj]],13,10),"")</f>
        <v/>
      </c>
      <c r="I10564" s="156"/>
      <c r="J10564" s="155" t="b">
        <f>Proc[[#This Row],[Requested]]=Proc[[#This Row],[CurrentParent]]</f>
        <v>1</v>
      </c>
      <c r="K10564" s="155" t="str">
        <f>IF(Proc[[#This Row],[Author]]="Marcela Urrego",VLOOKUP(LEFT(Proc[[#This Row],[Requested]],1),Table3[#All],2,0),VLOOKUP(Proc[[#This Row],[Author]],Table4[],2,0))</f>
        <v>HC</v>
      </c>
      <c r="L10564" s="155" t="s">
        <v>7801</v>
      </c>
      <c r="M10564" s="140">
        <v>46106</v>
      </c>
      <c r="N10564" s="140"/>
      <c r="O10564" s="140"/>
      <c r="P10564" s="140" t="str">
        <f ca="1">IF(Proc[[#This Row],[DaysAgeing]]&gt;5,"yep","on track")</f>
        <v>yep</v>
      </c>
      <c r="Q10564" s="2">
        <f ca="1">IF(Proc[[#This Row],[DateClosed]]="",ABS(NETWORKDAYS(Proc[[#This Row],[DateOpened]],TODAY()))-1,ABS(NETWORKDAYS(Proc[[#This Row],[DateOpened]],Proc[[#This Row],[DateClosed]]))-1)</f>
        <v>7</v>
      </c>
      <c r="R10564" s="140" t="s">
        <v>476</v>
      </c>
      <c r="S10564" s="155"/>
      <c r="T10564" s="155"/>
    </row>
    <row r="10565" spans="1:20" hidden="1">
      <c r="A10565" s="156" t="s">
        <v>11874</v>
      </c>
      <c r="B10565" s="155" t="str">
        <f>IFERROR(VLOOKUP(Proc[[#This Row],[App]],Table2[],3,0),"open")</f>
        <v>ok</v>
      </c>
      <c r="C10565" s="156" t="s">
        <v>369</v>
      </c>
      <c r="D10565" t="s">
        <v>12828</v>
      </c>
      <c r="E10565" t="s">
        <v>11699</v>
      </c>
      <c r="F10565" s="155" t="s">
        <v>11699</v>
      </c>
      <c r="G10565" s="156" t="s">
        <v>400</v>
      </c>
      <c r="H10565" s="155" t="str">
        <f>IF(Proc[[#This Row],[type]]="LFF (MDG-F)",MID(Proc[[#This Row],[Obj]],13,10),"")</f>
        <v/>
      </c>
      <c r="I10565" s="156"/>
      <c r="J10565" s="155" t="b">
        <f>Proc[[#This Row],[Requested]]=Proc[[#This Row],[CurrentParent]]</f>
        <v>1</v>
      </c>
      <c r="K10565" s="155" t="str">
        <f>IF(Proc[[#This Row],[Author]]="Marcela Urrego",VLOOKUP(LEFT(Proc[[#This Row],[Requested]],1),Table3[#All],2,0),VLOOKUP(Proc[[#This Row],[Author]],Table4[],2,0))</f>
        <v>HC</v>
      </c>
      <c r="L10565" s="155" t="s">
        <v>7801</v>
      </c>
      <c r="M10565" s="140">
        <v>46106</v>
      </c>
      <c r="N10565" s="140"/>
      <c r="O10565" s="140"/>
      <c r="P10565" s="140" t="str">
        <f ca="1">IF(Proc[[#This Row],[DaysAgeing]]&gt;5,"yep","on track")</f>
        <v>yep</v>
      </c>
      <c r="Q10565" s="2">
        <f ca="1">IF(Proc[[#This Row],[DateClosed]]="",ABS(NETWORKDAYS(Proc[[#This Row],[DateOpened]],TODAY()))-1,ABS(NETWORKDAYS(Proc[[#This Row],[DateOpened]],Proc[[#This Row],[DateClosed]]))-1)</f>
        <v>7</v>
      </c>
      <c r="R10565" s="140" t="s">
        <v>476</v>
      </c>
      <c r="S10565" s="155"/>
      <c r="T10565" s="155"/>
    </row>
    <row r="10566" spans="1:20" hidden="1">
      <c r="A10566" s="156" t="s">
        <v>11874</v>
      </c>
      <c r="B10566" s="155" t="str">
        <f>IFERROR(VLOOKUP(Proc[[#This Row],[App]],Table2[],3,0),"open")</f>
        <v>ok</v>
      </c>
      <c r="C10566" s="156" t="s">
        <v>369</v>
      </c>
      <c r="D10566" t="s">
        <v>12829</v>
      </c>
      <c r="E10566" t="s">
        <v>11699</v>
      </c>
      <c r="F10566" s="155" t="s">
        <v>11699</v>
      </c>
      <c r="G10566" s="156" t="s">
        <v>400</v>
      </c>
      <c r="H10566" s="155" t="str">
        <f>IF(Proc[[#This Row],[type]]="LFF (MDG-F)",MID(Proc[[#This Row],[Obj]],13,10),"")</f>
        <v/>
      </c>
      <c r="I10566" s="156"/>
      <c r="J10566" s="155" t="b">
        <f>Proc[[#This Row],[Requested]]=Proc[[#This Row],[CurrentParent]]</f>
        <v>1</v>
      </c>
      <c r="K10566" s="155" t="str">
        <f>IF(Proc[[#This Row],[Author]]="Marcela Urrego",VLOOKUP(LEFT(Proc[[#This Row],[Requested]],1),Table3[#All],2,0),VLOOKUP(Proc[[#This Row],[Author]],Table4[],2,0))</f>
        <v>HC</v>
      </c>
      <c r="L10566" s="155" t="s">
        <v>7801</v>
      </c>
      <c r="M10566" s="140">
        <v>46106</v>
      </c>
      <c r="N10566" s="140"/>
      <c r="O10566" s="140"/>
      <c r="P10566" s="140" t="str">
        <f ca="1">IF(Proc[[#This Row],[DaysAgeing]]&gt;5,"yep","on track")</f>
        <v>yep</v>
      </c>
      <c r="Q10566" s="2">
        <f ca="1">IF(Proc[[#This Row],[DateClosed]]="",ABS(NETWORKDAYS(Proc[[#This Row],[DateOpened]],TODAY()))-1,ABS(NETWORKDAYS(Proc[[#This Row],[DateOpened]],Proc[[#This Row],[DateClosed]]))-1)</f>
        <v>7</v>
      </c>
      <c r="R10566" s="140" t="s">
        <v>476</v>
      </c>
      <c r="S10566" s="155"/>
      <c r="T10566" s="155"/>
    </row>
    <row r="10567" spans="1:20" hidden="1">
      <c r="A10567" s="156" t="s">
        <v>11874</v>
      </c>
      <c r="B10567" s="155" t="str">
        <f>IFERROR(VLOOKUP(Proc[[#This Row],[App]],Table2[],3,0),"open")</f>
        <v>ok</v>
      </c>
      <c r="C10567" s="156" t="s">
        <v>369</v>
      </c>
      <c r="D10567" t="s">
        <v>12830</v>
      </c>
      <c r="E10567" t="s">
        <v>11699</v>
      </c>
      <c r="F10567" s="155" t="s">
        <v>11699</v>
      </c>
      <c r="G10567" s="156" t="s">
        <v>400</v>
      </c>
      <c r="H10567" s="155" t="str">
        <f>IF(Proc[[#This Row],[type]]="LFF (MDG-F)",MID(Proc[[#This Row],[Obj]],13,10),"")</f>
        <v/>
      </c>
      <c r="I10567" s="156"/>
      <c r="J10567" s="155" t="b">
        <f>Proc[[#This Row],[Requested]]=Proc[[#This Row],[CurrentParent]]</f>
        <v>1</v>
      </c>
      <c r="K10567" s="155" t="str">
        <f>IF(Proc[[#This Row],[Author]]="Marcela Urrego",VLOOKUP(LEFT(Proc[[#This Row],[Requested]],1),Table3[#All],2,0),VLOOKUP(Proc[[#This Row],[Author]],Table4[],2,0))</f>
        <v>HC</v>
      </c>
      <c r="L10567" s="155" t="s">
        <v>7801</v>
      </c>
      <c r="M10567" s="140">
        <v>46106</v>
      </c>
      <c r="N10567" s="140"/>
      <c r="O10567" s="140"/>
      <c r="P10567" s="140" t="str">
        <f ca="1">IF(Proc[[#This Row],[DaysAgeing]]&gt;5,"yep","on track")</f>
        <v>yep</v>
      </c>
      <c r="Q10567" s="2">
        <f ca="1">IF(Proc[[#This Row],[DateClosed]]="",ABS(NETWORKDAYS(Proc[[#This Row],[DateOpened]],TODAY()))-1,ABS(NETWORKDAYS(Proc[[#This Row],[DateOpened]],Proc[[#This Row],[DateClosed]]))-1)</f>
        <v>7</v>
      </c>
      <c r="R10567" s="140" t="s">
        <v>476</v>
      </c>
      <c r="S10567" s="155"/>
      <c r="T10567" s="155"/>
    </row>
    <row r="10568" spans="1:20" hidden="1">
      <c r="A10568" s="156" t="s">
        <v>11874</v>
      </c>
      <c r="B10568" s="155" t="str">
        <f>IFERROR(VLOOKUP(Proc[[#This Row],[App]],Table2[],3,0),"open")</f>
        <v>ok</v>
      </c>
      <c r="C10568" s="156" t="s">
        <v>369</v>
      </c>
      <c r="D10568" t="s">
        <v>12831</v>
      </c>
      <c r="E10568" t="s">
        <v>11699</v>
      </c>
      <c r="F10568" s="155" t="s">
        <v>11699</v>
      </c>
      <c r="G10568" s="156" t="s">
        <v>400</v>
      </c>
      <c r="H10568" s="155" t="str">
        <f>IF(Proc[[#This Row],[type]]="LFF (MDG-F)",MID(Proc[[#This Row],[Obj]],13,10),"")</f>
        <v/>
      </c>
      <c r="I10568" s="156"/>
      <c r="J10568" s="155" t="b">
        <f>Proc[[#This Row],[Requested]]=Proc[[#This Row],[CurrentParent]]</f>
        <v>1</v>
      </c>
      <c r="K10568" s="155" t="str">
        <f>IF(Proc[[#This Row],[Author]]="Marcela Urrego",VLOOKUP(LEFT(Proc[[#This Row],[Requested]],1),Table3[#All],2,0),VLOOKUP(Proc[[#This Row],[Author]],Table4[],2,0))</f>
        <v>HC</v>
      </c>
      <c r="L10568" s="155" t="s">
        <v>7801</v>
      </c>
      <c r="M10568" s="140">
        <v>46106</v>
      </c>
      <c r="N10568" s="140"/>
      <c r="O10568" s="140"/>
      <c r="P10568" s="140" t="str">
        <f ca="1">IF(Proc[[#This Row],[DaysAgeing]]&gt;5,"yep","on track")</f>
        <v>yep</v>
      </c>
      <c r="Q10568" s="2">
        <f ca="1">IF(Proc[[#This Row],[DateClosed]]="",ABS(NETWORKDAYS(Proc[[#This Row],[DateOpened]],TODAY()))-1,ABS(NETWORKDAYS(Proc[[#This Row],[DateOpened]],Proc[[#This Row],[DateClosed]]))-1)</f>
        <v>7</v>
      </c>
      <c r="R10568" s="140" t="s">
        <v>476</v>
      </c>
      <c r="S10568" s="155"/>
      <c r="T10568" s="155"/>
    </row>
    <row r="10569" spans="1:20" hidden="1">
      <c r="A10569" s="156" t="s">
        <v>11874</v>
      </c>
      <c r="B10569" s="155" t="str">
        <f>IFERROR(VLOOKUP(Proc[[#This Row],[App]],Table2[],3,0),"open")</f>
        <v>ok</v>
      </c>
      <c r="C10569" s="156" t="s">
        <v>369</v>
      </c>
      <c r="D10569" t="s">
        <v>12832</v>
      </c>
      <c r="E10569" t="s">
        <v>11699</v>
      </c>
      <c r="F10569" s="155" t="s">
        <v>11699</v>
      </c>
      <c r="G10569" s="156" t="s">
        <v>400</v>
      </c>
      <c r="H10569" s="155" t="str">
        <f>IF(Proc[[#This Row],[type]]="LFF (MDG-F)",MID(Proc[[#This Row],[Obj]],13,10),"")</f>
        <v/>
      </c>
      <c r="I10569" s="156"/>
      <c r="J10569" s="155" t="b">
        <f>Proc[[#This Row],[Requested]]=Proc[[#This Row],[CurrentParent]]</f>
        <v>1</v>
      </c>
      <c r="K10569" s="155" t="str">
        <f>IF(Proc[[#This Row],[Author]]="Marcela Urrego",VLOOKUP(LEFT(Proc[[#This Row],[Requested]],1),Table3[#All],2,0),VLOOKUP(Proc[[#This Row],[Author]],Table4[],2,0))</f>
        <v>HC</v>
      </c>
      <c r="L10569" s="155" t="s">
        <v>7801</v>
      </c>
      <c r="M10569" s="140">
        <v>46106</v>
      </c>
      <c r="N10569" s="140"/>
      <c r="O10569" s="140"/>
      <c r="P10569" s="140" t="str">
        <f ca="1">IF(Proc[[#This Row],[DaysAgeing]]&gt;5,"yep","on track")</f>
        <v>yep</v>
      </c>
      <c r="Q10569" s="2">
        <f ca="1">IF(Proc[[#This Row],[DateClosed]]="",ABS(NETWORKDAYS(Proc[[#This Row],[DateOpened]],TODAY()))-1,ABS(NETWORKDAYS(Proc[[#This Row],[DateOpened]],Proc[[#This Row],[DateClosed]]))-1)</f>
        <v>7</v>
      </c>
      <c r="R10569" s="140" t="s">
        <v>476</v>
      </c>
      <c r="S10569" s="155"/>
      <c r="T10569" s="155"/>
    </row>
    <row r="10570" spans="1:20" hidden="1">
      <c r="A10570" s="156" t="s">
        <v>11874</v>
      </c>
      <c r="B10570" s="155" t="str">
        <f>IFERROR(VLOOKUP(Proc[[#This Row],[App]],Table2[],3,0),"open")</f>
        <v>ok</v>
      </c>
      <c r="C10570" s="156" t="s">
        <v>369</v>
      </c>
      <c r="D10570" t="s">
        <v>12833</v>
      </c>
      <c r="E10570" t="s">
        <v>11699</v>
      </c>
      <c r="F10570" s="155" t="s">
        <v>11699</v>
      </c>
      <c r="G10570" s="156" t="s">
        <v>400</v>
      </c>
      <c r="H10570" s="155" t="str">
        <f>IF(Proc[[#This Row],[type]]="LFF (MDG-F)",MID(Proc[[#This Row],[Obj]],13,10),"")</f>
        <v/>
      </c>
      <c r="I10570" s="156"/>
      <c r="J10570" s="155" t="b">
        <f>Proc[[#This Row],[Requested]]=Proc[[#This Row],[CurrentParent]]</f>
        <v>1</v>
      </c>
      <c r="K10570" s="155" t="str">
        <f>IF(Proc[[#This Row],[Author]]="Marcela Urrego",VLOOKUP(LEFT(Proc[[#This Row],[Requested]],1),Table3[#All],2,0),VLOOKUP(Proc[[#This Row],[Author]],Table4[],2,0))</f>
        <v>HC</v>
      </c>
      <c r="L10570" s="155" t="s">
        <v>7801</v>
      </c>
      <c r="M10570" s="140">
        <v>46106</v>
      </c>
      <c r="N10570" s="140"/>
      <c r="O10570" s="140"/>
      <c r="P10570" s="140" t="str">
        <f ca="1">IF(Proc[[#This Row],[DaysAgeing]]&gt;5,"yep","on track")</f>
        <v>yep</v>
      </c>
      <c r="Q10570" s="2">
        <f ca="1">IF(Proc[[#This Row],[DateClosed]]="",ABS(NETWORKDAYS(Proc[[#This Row],[DateOpened]],TODAY()))-1,ABS(NETWORKDAYS(Proc[[#This Row],[DateOpened]],Proc[[#This Row],[DateClosed]]))-1)</f>
        <v>7</v>
      </c>
      <c r="R10570" s="140" t="s">
        <v>476</v>
      </c>
      <c r="S10570" s="155"/>
      <c r="T10570" s="155"/>
    </row>
    <row r="10571" spans="1:20" hidden="1">
      <c r="A10571" s="156" t="s">
        <v>11874</v>
      </c>
      <c r="B10571" s="155" t="str">
        <f>IFERROR(VLOOKUP(Proc[[#This Row],[App]],Table2[],3,0),"open")</f>
        <v>ok</v>
      </c>
      <c r="C10571" s="156" t="s">
        <v>369</v>
      </c>
      <c r="D10571" t="s">
        <v>12834</v>
      </c>
      <c r="E10571" t="s">
        <v>11699</v>
      </c>
      <c r="F10571" s="155" t="s">
        <v>11699</v>
      </c>
      <c r="G10571" s="156" t="s">
        <v>400</v>
      </c>
      <c r="H10571" s="155" t="str">
        <f>IF(Proc[[#This Row],[type]]="LFF (MDG-F)",MID(Proc[[#This Row],[Obj]],13,10),"")</f>
        <v/>
      </c>
      <c r="I10571" s="156"/>
      <c r="J10571" s="155" t="b">
        <f>Proc[[#This Row],[Requested]]=Proc[[#This Row],[CurrentParent]]</f>
        <v>1</v>
      </c>
      <c r="K10571" s="155" t="str">
        <f>IF(Proc[[#This Row],[Author]]="Marcela Urrego",VLOOKUP(LEFT(Proc[[#This Row],[Requested]],1),Table3[#All],2,0),VLOOKUP(Proc[[#This Row],[Author]],Table4[],2,0))</f>
        <v>HC</v>
      </c>
      <c r="L10571" s="155" t="s">
        <v>7801</v>
      </c>
      <c r="M10571" s="140">
        <v>46106</v>
      </c>
      <c r="N10571" s="140"/>
      <c r="O10571" s="140"/>
      <c r="P10571" s="140" t="str">
        <f ca="1">IF(Proc[[#This Row],[DaysAgeing]]&gt;5,"yep","on track")</f>
        <v>yep</v>
      </c>
      <c r="Q10571" s="2">
        <f ca="1">IF(Proc[[#This Row],[DateClosed]]="",ABS(NETWORKDAYS(Proc[[#This Row],[DateOpened]],TODAY()))-1,ABS(NETWORKDAYS(Proc[[#This Row],[DateOpened]],Proc[[#This Row],[DateClosed]]))-1)</f>
        <v>7</v>
      </c>
      <c r="R10571" s="140" t="s">
        <v>476</v>
      </c>
      <c r="S10571" s="155"/>
      <c r="T10571" s="155"/>
    </row>
    <row r="10572" spans="1:20" hidden="1">
      <c r="A10572" s="156" t="s">
        <v>11874</v>
      </c>
      <c r="B10572" s="155" t="str">
        <f>IFERROR(VLOOKUP(Proc[[#This Row],[App]],Table2[],3,0),"open")</f>
        <v>ok</v>
      </c>
      <c r="C10572" s="156" t="s">
        <v>369</v>
      </c>
      <c r="D10572" t="s">
        <v>12835</v>
      </c>
      <c r="E10572" t="s">
        <v>11699</v>
      </c>
      <c r="F10572" s="155" t="s">
        <v>11699</v>
      </c>
      <c r="G10572" s="156" t="s">
        <v>400</v>
      </c>
      <c r="H10572" s="155" t="str">
        <f>IF(Proc[[#This Row],[type]]="LFF (MDG-F)",MID(Proc[[#This Row],[Obj]],13,10),"")</f>
        <v/>
      </c>
      <c r="I10572" s="156"/>
      <c r="J10572" s="155" t="b">
        <f>Proc[[#This Row],[Requested]]=Proc[[#This Row],[CurrentParent]]</f>
        <v>1</v>
      </c>
      <c r="K10572" s="155" t="str">
        <f>IF(Proc[[#This Row],[Author]]="Marcela Urrego",VLOOKUP(LEFT(Proc[[#This Row],[Requested]],1),Table3[#All],2,0),VLOOKUP(Proc[[#This Row],[Author]],Table4[],2,0))</f>
        <v>HC</v>
      </c>
      <c r="L10572" s="155" t="s">
        <v>7801</v>
      </c>
      <c r="M10572" s="140">
        <v>46106</v>
      </c>
      <c r="N10572" s="140"/>
      <c r="O10572" s="140"/>
      <c r="P10572" s="140" t="str">
        <f ca="1">IF(Proc[[#This Row],[DaysAgeing]]&gt;5,"yep","on track")</f>
        <v>yep</v>
      </c>
      <c r="Q10572" s="2">
        <f ca="1">IF(Proc[[#This Row],[DateClosed]]="",ABS(NETWORKDAYS(Proc[[#This Row],[DateOpened]],TODAY()))-1,ABS(NETWORKDAYS(Proc[[#This Row],[DateOpened]],Proc[[#This Row],[DateClosed]]))-1)</f>
        <v>7</v>
      </c>
      <c r="R10572" s="140" t="s">
        <v>476</v>
      </c>
      <c r="S10572" s="155"/>
      <c r="T10572" s="155"/>
    </row>
    <row r="10573" spans="1:20" hidden="1">
      <c r="A10573" s="156" t="s">
        <v>11874</v>
      </c>
      <c r="B10573" s="155" t="str">
        <f>IFERROR(VLOOKUP(Proc[[#This Row],[App]],Table2[],3,0),"open")</f>
        <v>ok</v>
      </c>
      <c r="C10573" s="156" t="s">
        <v>369</v>
      </c>
      <c r="D10573" t="s">
        <v>12836</v>
      </c>
      <c r="E10573" t="s">
        <v>11699</v>
      </c>
      <c r="F10573" s="155" t="s">
        <v>11699</v>
      </c>
      <c r="G10573" s="156" t="s">
        <v>400</v>
      </c>
      <c r="H10573" s="155" t="str">
        <f>IF(Proc[[#This Row],[type]]="LFF (MDG-F)",MID(Proc[[#This Row],[Obj]],13,10),"")</f>
        <v/>
      </c>
      <c r="I10573" s="156"/>
      <c r="J10573" s="155" t="b">
        <f>Proc[[#This Row],[Requested]]=Proc[[#This Row],[CurrentParent]]</f>
        <v>1</v>
      </c>
      <c r="K10573" s="155" t="str">
        <f>IF(Proc[[#This Row],[Author]]="Marcela Urrego",VLOOKUP(LEFT(Proc[[#This Row],[Requested]],1),Table3[#All],2,0),VLOOKUP(Proc[[#This Row],[Author]],Table4[],2,0))</f>
        <v>HC</v>
      </c>
      <c r="L10573" s="155" t="s">
        <v>7801</v>
      </c>
      <c r="M10573" s="140">
        <v>46106</v>
      </c>
      <c r="N10573" s="140"/>
      <c r="O10573" s="140"/>
      <c r="P10573" s="140" t="str">
        <f ca="1">IF(Proc[[#This Row],[DaysAgeing]]&gt;5,"yep","on track")</f>
        <v>yep</v>
      </c>
      <c r="Q10573" s="2">
        <f ca="1">IF(Proc[[#This Row],[DateClosed]]="",ABS(NETWORKDAYS(Proc[[#This Row],[DateOpened]],TODAY()))-1,ABS(NETWORKDAYS(Proc[[#This Row],[DateOpened]],Proc[[#This Row],[DateClosed]]))-1)</f>
        <v>7</v>
      </c>
      <c r="R10573" s="140" t="s">
        <v>476</v>
      </c>
      <c r="S10573" s="155"/>
      <c r="T10573" s="155"/>
    </row>
    <row r="10574" spans="1:20" hidden="1">
      <c r="A10574" s="156" t="s">
        <v>11874</v>
      </c>
      <c r="B10574" s="155" t="str">
        <f>IFERROR(VLOOKUP(Proc[[#This Row],[App]],Table2[],3,0),"open")</f>
        <v>ok</v>
      </c>
      <c r="C10574" s="156" t="s">
        <v>369</v>
      </c>
      <c r="D10574" t="s">
        <v>12837</v>
      </c>
      <c r="E10574" t="s">
        <v>11699</v>
      </c>
      <c r="F10574" s="155" t="s">
        <v>11699</v>
      </c>
      <c r="G10574" s="156" t="s">
        <v>400</v>
      </c>
      <c r="H10574" s="155" t="str">
        <f>IF(Proc[[#This Row],[type]]="LFF (MDG-F)",MID(Proc[[#This Row],[Obj]],13,10),"")</f>
        <v/>
      </c>
      <c r="I10574" s="156"/>
      <c r="J10574" s="155" t="b">
        <f>Proc[[#This Row],[Requested]]=Proc[[#This Row],[CurrentParent]]</f>
        <v>1</v>
      </c>
      <c r="K10574" s="155" t="str">
        <f>IF(Proc[[#This Row],[Author]]="Marcela Urrego",VLOOKUP(LEFT(Proc[[#This Row],[Requested]],1),Table3[#All],2,0),VLOOKUP(Proc[[#This Row],[Author]],Table4[],2,0))</f>
        <v>HC</v>
      </c>
      <c r="L10574" s="155" t="s">
        <v>7801</v>
      </c>
      <c r="M10574" s="140">
        <v>46106</v>
      </c>
      <c r="N10574" s="140"/>
      <c r="O10574" s="140"/>
      <c r="P10574" s="140" t="str">
        <f ca="1">IF(Proc[[#This Row],[DaysAgeing]]&gt;5,"yep","on track")</f>
        <v>yep</v>
      </c>
      <c r="Q10574" s="2">
        <f ca="1">IF(Proc[[#This Row],[DateClosed]]="",ABS(NETWORKDAYS(Proc[[#This Row],[DateOpened]],TODAY()))-1,ABS(NETWORKDAYS(Proc[[#This Row],[DateOpened]],Proc[[#This Row],[DateClosed]]))-1)</f>
        <v>7</v>
      </c>
      <c r="R10574" s="140" t="s">
        <v>476</v>
      </c>
      <c r="S10574" s="155"/>
      <c r="T10574" s="155"/>
    </row>
    <row r="10575" spans="1:20" hidden="1">
      <c r="A10575" s="156" t="s">
        <v>11874</v>
      </c>
      <c r="B10575" s="155" t="str">
        <f>IFERROR(VLOOKUP(Proc[[#This Row],[App]],Table2[],3,0),"open")</f>
        <v>ok</v>
      </c>
      <c r="C10575" s="156" t="s">
        <v>369</v>
      </c>
      <c r="D10575" t="s">
        <v>12838</v>
      </c>
      <c r="E10575" t="s">
        <v>11699</v>
      </c>
      <c r="F10575" s="155" t="s">
        <v>11699</v>
      </c>
      <c r="G10575" s="156" t="s">
        <v>400</v>
      </c>
      <c r="H10575" s="155" t="str">
        <f>IF(Proc[[#This Row],[type]]="LFF (MDG-F)",MID(Proc[[#This Row],[Obj]],13,10),"")</f>
        <v/>
      </c>
      <c r="I10575" s="156"/>
      <c r="J10575" s="155" t="b">
        <f>Proc[[#This Row],[Requested]]=Proc[[#This Row],[CurrentParent]]</f>
        <v>1</v>
      </c>
      <c r="K10575" s="155" t="str">
        <f>IF(Proc[[#This Row],[Author]]="Marcela Urrego",VLOOKUP(LEFT(Proc[[#This Row],[Requested]],1),Table3[#All],2,0),VLOOKUP(Proc[[#This Row],[Author]],Table4[],2,0))</f>
        <v>HC</v>
      </c>
      <c r="L10575" s="155" t="s">
        <v>7801</v>
      </c>
      <c r="M10575" s="140">
        <v>46106</v>
      </c>
      <c r="N10575" s="140"/>
      <c r="O10575" s="140"/>
      <c r="P10575" s="140" t="str">
        <f ca="1">IF(Proc[[#This Row],[DaysAgeing]]&gt;5,"yep","on track")</f>
        <v>yep</v>
      </c>
      <c r="Q10575" s="2">
        <f ca="1">IF(Proc[[#This Row],[DateClosed]]="",ABS(NETWORKDAYS(Proc[[#This Row],[DateOpened]],TODAY()))-1,ABS(NETWORKDAYS(Proc[[#This Row],[DateOpened]],Proc[[#This Row],[DateClosed]]))-1)</f>
        <v>7</v>
      </c>
      <c r="R10575" s="140" t="s">
        <v>476</v>
      </c>
      <c r="S10575" s="155"/>
      <c r="T10575" s="155"/>
    </row>
    <row r="10576" spans="1:20" hidden="1">
      <c r="A10576" s="156" t="s">
        <v>11874</v>
      </c>
      <c r="B10576" s="155" t="str">
        <f>IFERROR(VLOOKUP(Proc[[#This Row],[App]],Table2[],3,0),"open")</f>
        <v>ok</v>
      </c>
      <c r="C10576" s="156" t="s">
        <v>369</v>
      </c>
      <c r="D10576" t="s">
        <v>12839</v>
      </c>
      <c r="E10576" t="s">
        <v>11699</v>
      </c>
      <c r="F10576" s="155" t="s">
        <v>11699</v>
      </c>
      <c r="G10576" s="156" t="s">
        <v>400</v>
      </c>
      <c r="H10576" s="155" t="str">
        <f>IF(Proc[[#This Row],[type]]="LFF (MDG-F)",MID(Proc[[#This Row],[Obj]],13,10),"")</f>
        <v/>
      </c>
      <c r="I10576" s="156"/>
      <c r="J10576" s="155" t="b">
        <f>Proc[[#This Row],[Requested]]=Proc[[#This Row],[CurrentParent]]</f>
        <v>1</v>
      </c>
      <c r="K10576" s="155" t="str">
        <f>IF(Proc[[#This Row],[Author]]="Marcela Urrego",VLOOKUP(LEFT(Proc[[#This Row],[Requested]],1),Table3[#All],2,0),VLOOKUP(Proc[[#This Row],[Author]],Table4[],2,0))</f>
        <v>HC</v>
      </c>
      <c r="L10576" s="155" t="s">
        <v>7801</v>
      </c>
      <c r="M10576" s="140">
        <v>46106</v>
      </c>
      <c r="N10576" s="140"/>
      <c r="O10576" s="140"/>
      <c r="P10576" s="140" t="str">
        <f ca="1">IF(Proc[[#This Row],[DaysAgeing]]&gt;5,"yep","on track")</f>
        <v>yep</v>
      </c>
      <c r="Q10576" s="2">
        <f ca="1">IF(Proc[[#This Row],[DateClosed]]="",ABS(NETWORKDAYS(Proc[[#This Row],[DateOpened]],TODAY()))-1,ABS(NETWORKDAYS(Proc[[#This Row],[DateOpened]],Proc[[#This Row],[DateClosed]]))-1)</f>
        <v>7</v>
      </c>
      <c r="R10576" s="140" t="s">
        <v>476</v>
      </c>
      <c r="S10576" s="155"/>
      <c r="T10576" s="155"/>
    </row>
    <row r="10577" spans="1:20" hidden="1">
      <c r="A10577" s="156" t="s">
        <v>11874</v>
      </c>
      <c r="B10577" s="155" t="str">
        <f>IFERROR(VLOOKUP(Proc[[#This Row],[App]],Table2[],3,0),"open")</f>
        <v>ok</v>
      </c>
      <c r="C10577" s="156" t="s">
        <v>369</v>
      </c>
      <c r="D10577" t="s">
        <v>12840</v>
      </c>
      <c r="E10577" t="s">
        <v>11699</v>
      </c>
      <c r="F10577" s="155" t="s">
        <v>11699</v>
      </c>
      <c r="G10577" s="156" t="s">
        <v>400</v>
      </c>
      <c r="H10577" s="155" t="str">
        <f>IF(Proc[[#This Row],[type]]="LFF (MDG-F)",MID(Proc[[#This Row],[Obj]],13,10),"")</f>
        <v/>
      </c>
      <c r="I10577" s="156"/>
      <c r="J10577" s="155" t="b">
        <f>Proc[[#This Row],[Requested]]=Proc[[#This Row],[CurrentParent]]</f>
        <v>1</v>
      </c>
      <c r="K10577" s="155" t="str">
        <f>IF(Proc[[#This Row],[Author]]="Marcela Urrego",VLOOKUP(LEFT(Proc[[#This Row],[Requested]],1),Table3[#All],2,0),VLOOKUP(Proc[[#This Row],[Author]],Table4[],2,0))</f>
        <v>HC</v>
      </c>
      <c r="L10577" s="155" t="s">
        <v>7801</v>
      </c>
      <c r="M10577" s="140">
        <v>46106</v>
      </c>
      <c r="N10577" s="140"/>
      <c r="O10577" s="140"/>
      <c r="P10577" s="140" t="str">
        <f ca="1">IF(Proc[[#This Row],[DaysAgeing]]&gt;5,"yep","on track")</f>
        <v>yep</v>
      </c>
      <c r="Q10577" s="2">
        <f ca="1">IF(Proc[[#This Row],[DateClosed]]="",ABS(NETWORKDAYS(Proc[[#This Row],[DateOpened]],TODAY()))-1,ABS(NETWORKDAYS(Proc[[#This Row],[DateOpened]],Proc[[#This Row],[DateClosed]]))-1)</f>
        <v>7</v>
      </c>
      <c r="R10577" s="140" t="s">
        <v>476</v>
      </c>
      <c r="S10577" s="155"/>
      <c r="T10577" s="155"/>
    </row>
    <row r="10578" spans="1:20" hidden="1">
      <c r="A10578" s="156" t="s">
        <v>11874</v>
      </c>
      <c r="B10578" s="155" t="str">
        <f>IFERROR(VLOOKUP(Proc[[#This Row],[App]],Table2[],3,0),"open")</f>
        <v>ok</v>
      </c>
      <c r="C10578" s="156" t="s">
        <v>369</v>
      </c>
      <c r="D10578" t="s">
        <v>12841</v>
      </c>
      <c r="E10578" t="s">
        <v>11699</v>
      </c>
      <c r="F10578" s="155" t="s">
        <v>11699</v>
      </c>
      <c r="G10578" s="156" t="s">
        <v>400</v>
      </c>
      <c r="H10578" s="155" t="str">
        <f>IF(Proc[[#This Row],[type]]="LFF (MDG-F)",MID(Proc[[#This Row],[Obj]],13,10),"")</f>
        <v/>
      </c>
      <c r="I10578" s="156"/>
      <c r="J10578" s="155" t="b">
        <f>Proc[[#This Row],[Requested]]=Proc[[#This Row],[CurrentParent]]</f>
        <v>1</v>
      </c>
      <c r="K10578" s="155" t="str">
        <f>IF(Proc[[#This Row],[Author]]="Marcela Urrego",VLOOKUP(LEFT(Proc[[#This Row],[Requested]],1),Table3[#All],2,0),VLOOKUP(Proc[[#This Row],[Author]],Table4[],2,0))</f>
        <v>HC</v>
      </c>
      <c r="L10578" s="155" t="s">
        <v>7801</v>
      </c>
      <c r="M10578" s="140">
        <v>46106</v>
      </c>
      <c r="N10578" s="140"/>
      <c r="O10578" s="140"/>
      <c r="P10578" s="140" t="str">
        <f ca="1">IF(Proc[[#This Row],[DaysAgeing]]&gt;5,"yep","on track")</f>
        <v>yep</v>
      </c>
      <c r="Q10578" s="2">
        <f ca="1">IF(Proc[[#This Row],[DateClosed]]="",ABS(NETWORKDAYS(Proc[[#This Row],[DateOpened]],TODAY()))-1,ABS(NETWORKDAYS(Proc[[#This Row],[DateOpened]],Proc[[#This Row],[DateClosed]]))-1)</f>
        <v>7</v>
      </c>
      <c r="R10578" s="140" t="s">
        <v>476</v>
      </c>
      <c r="S10578" s="155"/>
      <c r="T10578" s="155"/>
    </row>
    <row r="10579" spans="1:20" hidden="1">
      <c r="A10579" s="156" t="s">
        <v>11874</v>
      </c>
      <c r="B10579" s="155" t="str">
        <f>IFERROR(VLOOKUP(Proc[[#This Row],[App]],Table2[],3,0),"open")</f>
        <v>ok</v>
      </c>
      <c r="C10579" s="156" t="s">
        <v>369</v>
      </c>
      <c r="D10579" t="s">
        <v>12842</v>
      </c>
      <c r="E10579" t="s">
        <v>11699</v>
      </c>
      <c r="F10579" s="155" t="s">
        <v>11699</v>
      </c>
      <c r="G10579" s="156" t="s">
        <v>400</v>
      </c>
      <c r="H10579" s="155" t="str">
        <f>IF(Proc[[#This Row],[type]]="LFF (MDG-F)",MID(Proc[[#This Row],[Obj]],13,10),"")</f>
        <v/>
      </c>
      <c r="I10579" s="156"/>
      <c r="J10579" s="155" t="b">
        <f>Proc[[#This Row],[Requested]]=Proc[[#This Row],[CurrentParent]]</f>
        <v>1</v>
      </c>
      <c r="K10579" s="155" t="str">
        <f>IF(Proc[[#This Row],[Author]]="Marcela Urrego",VLOOKUP(LEFT(Proc[[#This Row],[Requested]],1),Table3[#All],2,0),VLOOKUP(Proc[[#This Row],[Author]],Table4[],2,0))</f>
        <v>HC</v>
      </c>
      <c r="L10579" s="155" t="s">
        <v>7801</v>
      </c>
      <c r="M10579" s="140">
        <v>46106</v>
      </c>
      <c r="N10579" s="140"/>
      <c r="O10579" s="140"/>
      <c r="P10579" s="140" t="str">
        <f ca="1">IF(Proc[[#This Row],[DaysAgeing]]&gt;5,"yep","on track")</f>
        <v>yep</v>
      </c>
      <c r="Q10579" s="2">
        <f ca="1">IF(Proc[[#This Row],[DateClosed]]="",ABS(NETWORKDAYS(Proc[[#This Row],[DateOpened]],TODAY()))-1,ABS(NETWORKDAYS(Proc[[#This Row],[DateOpened]],Proc[[#This Row],[DateClosed]]))-1)</f>
        <v>7</v>
      </c>
      <c r="R10579" s="140" t="s">
        <v>476</v>
      </c>
      <c r="S10579" s="155"/>
      <c r="T10579" s="155"/>
    </row>
    <row r="10580" spans="1:20" hidden="1">
      <c r="A10580" s="156" t="s">
        <v>11874</v>
      </c>
      <c r="B10580" s="155" t="str">
        <f>IFERROR(VLOOKUP(Proc[[#This Row],[App]],Table2[],3,0),"open")</f>
        <v>ok</v>
      </c>
      <c r="C10580" s="156" t="s">
        <v>369</v>
      </c>
      <c r="D10580" t="s">
        <v>12843</v>
      </c>
      <c r="E10580" t="s">
        <v>11699</v>
      </c>
      <c r="F10580" s="155" t="s">
        <v>11699</v>
      </c>
      <c r="G10580" s="156" t="s">
        <v>400</v>
      </c>
      <c r="H10580" s="155" t="str">
        <f>IF(Proc[[#This Row],[type]]="LFF (MDG-F)",MID(Proc[[#This Row],[Obj]],13,10),"")</f>
        <v/>
      </c>
      <c r="I10580" s="156"/>
      <c r="J10580" s="155" t="b">
        <f>Proc[[#This Row],[Requested]]=Proc[[#This Row],[CurrentParent]]</f>
        <v>1</v>
      </c>
      <c r="K10580" s="155" t="str">
        <f>IF(Proc[[#This Row],[Author]]="Marcela Urrego",VLOOKUP(LEFT(Proc[[#This Row],[Requested]],1),Table3[#All],2,0),VLOOKUP(Proc[[#This Row],[Author]],Table4[],2,0))</f>
        <v>HC</v>
      </c>
      <c r="L10580" s="155" t="s">
        <v>7801</v>
      </c>
      <c r="M10580" s="140">
        <v>46106</v>
      </c>
      <c r="N10580" s="140"/>
      <c r="O10580" s="140"/>
      <c r="P10580" s="140" t="str">
        <f ca="1">IF(Proc[[#This Row],[DaysAgeing]]&gt;5,"yep","on track")</f>
        <v>yep</v>
      </c>
      <c r="Q10580" s="2">
        <f ca="1">IF(Proc[[#This Row],[DateClosed]]="",ABS(NETWORKDAYS(Proc[[#This Row],[DateOpened]],TODAY()))-1,ABS(NETWORKDAYS(Proc[[#This Row],[DateOpened]],Proc[[#This Row],[DateClosed]]))-1)</f>
        <v>7</v>
      </c>
      <c r="R10580" s="140" t="s">
        <v>476</v>
      </c>
      <c r="S10580" s="155"/>
      <c r="T10580" s="155"/>
    </row>
    <row r="10581" spans="1:20" hidden="1">
      <c r="A10581" s="156" t="s">
        <v>11874</v>
      </c>
      <c r="B10581" s="155" t="str">
        <f>IFERROR(VLOOKUP(Proc[[#This Row],[App]],Table2[],3,0),"open")</f>
        <v>ok</v>
      </c>
      <c r="C10581" s="156" t="s">
        <v>369</v>
      </c>
      <c r="D10581" t="s">
        <v>12844</v>
      </c>
      <c r="E10581" t="s">
        <v>11699</v>
      </c>
      <c r="F10581" s="155" t="s">
        <v>11699</v>
      </c>
      <c r="G10581" s="156" t="s">
        <v>400</v>
      </c>
      <c r="H10581" s="155" t="str">
        <f>IF(Proc[[#This Row],[type]]="LFF (MDG-F)",MID(Proc[[#This Row],[Obj]],13,10),"")</f>
        <v/>
      </c>
      <c r="I10581" s="156"/>
      <c r="J10581" s="155" t="b">
        <f>Proc[[#This Row],[Requested]]=Proc[[#This Row],[CurrentParent]]</f>
        <v>1</v>
      </c>
      <c r="K10581" s="155" t="str">
        <f>IF(Proc[[#This Row],[Author]]="Marcela Urrego",VLOOKUP(LEFT(Proc[[#This Row],[Requested]],1),Table3[#All],2,0),VLOOKUP(Proc[[#This Row],[Author]],Table4[],2,0))</f>
        <v>HC</v>
      </c>
      <c r="L10581" s="155" t="s">
        <v>7801</v>
      </c>
      <c r="M10581" s="140">
        <v>46106</v>
      </c>
      <c r="N10581" s="140"/>
      <c r="O10581" s="140"/>
      <c r="P10581" s="140" t="str">
        <f ca="1">IF(Proc[[#This Row],[DaysAgeing]]&gt;5,"yep","on track")</f>
        <v>yep</v>
      </c>
      <c r="Q10581" s="2">
        <f ca="1">IF(Proc[[#This Row],[DateClosed]]="",ABS(NETWORKDAYS(Proc[[#This Row],[DateOpened]],TODAY()))-1,ABS(NETWORKDAYS(Proc[[#This Row],[DateOpened]],Proc[[#This Row],[DateClosed]]))-1)</f>
        <v>7</v>
      </c>
      <c r="R10581" s="140" t="s">
        <v>476</v>
      </c>
      <c r="S10581" s="155"/>
      <c r="T10581" s="155"/>
    </row>
    <row r="10582" spans="1:20" hidden="1">
      <c r="A10582" s="156" t="s">
        <v>11874</v>
      </c>
      <c r="B10582" s="155" t="str">
        <f>IFERROR(VLOOKUP(Proc[[#This Row],[App]],Table2[],3,0),"open")</f>
        <v>ok</v>
      </c>
      <c r="C10582" s="156" t="s">
        <v>369</v>
      </c>
      <c r="D10582" t="s">
        <v>12845</v>
      </c>
      <c r="E10582" t="s">
        <v>11699</v>
      </c>
      <c r="F10582" s="155" t="s">
        <v>11699</v>
      </c>
      <c r="G10582" s="156" t="s">
        <v>400</v>
      </c>
      <c r="H10582" s="155" t="str">
        <f>IF(Proc[[#This Row],[type]]="LFF (MDG-F)",MID(Proc[[#This Row],[Obj]],13,10),"")</f>
        <v/>
      </c>
      <c r="I10582" s="156"/>
      <c r="J10582" s="155" t="b">
        <f>Proc[[#This Row],[Requested]]=Proc[[#This Row],[CurrentParent]]</f>
        <v>1</v>
      </c>
      <c r="K10582" s="155" t="str">
        <f>IF(Proc[[#This Row],[Author]]="Marcela Urrego",VLOOKUP(LEFT(Proc[[#This Row],[Requested]],1),Table3[#All],2,0),VLOOKUP(Proc[[#This Row],[Author]],Table4[],2,0))</f>
        <v>HC</v>
      </c>
      <c r="L10582" s="155" t="s">
        <v>7801</v>
      </c>
      <c r="M10582" s="140">
        <v>46106</v>
      </c>
      <c r="N10582" s="140"/>
      <c r="O10582" s="140"/>
      <c r="P10582" s="140" t="str">
        <f ca="1">IF(Proc[[#This Row],[DaysAgeing]]&gt;5,"yep","on track")</f>
        <v>yep</v>
      </c>
      <c r="Q10582" s="2">
        <f ca="1">IF(Proc[[#This Row],[DateClosed]]="",ABS(NETWORKDAYS(Proc[[#This Row],[DateOpened]],TODAY()))-1,ABS(NETWORKDAYS(Proc[[#This Row],[DateOpened]],Proc[[#This Row],[DateClosed]]))-1)</f>
        <v>7</v>
      </c>
      <c r="R10582" s="140" t="s">
        <v>476</v>
      </c>
      <c r="S10582" s="155"/>
      <c r="T10582" s="155"/>
    </row>
    <row r="10583" spans="1:20" hidden="1">
      <c r="A10583" s="156" t="s">
        <v>11874</v>
      </c>
      <c r="B10583" s="155" t="str">
        <f>IFERROR(VLOOKUP(Proc[[#This Row],[App]],Table2[],3,0),"open")</f>
        <v>ok</v>
      </c>
      <c r="C10583" s="156" t="s">
        <v>369</v>
      </c>
      <c r="D10583" t="s">
        <v>12846</v>
      </c>
      <c r="E10583" t="s">
        <v>11699</v>
      </c>
      <c r="F10583" s="155" t="s">
        <v>11699</v>
      </c>
      <c r="G10583" s="156" t="s">
        <v>400</v>
      </c>
      <c r="H10583" s="155" t="str">
        <f>IF(Proc[[#This Row],[type]]="LFF (MDG-F)",MID(Proc[[#This Row],[Obj]],13,10),"")</f>
        <v/>
      </c>
      <c r="I10583" s="156"/>
      <c r="J10583" s="155" t="b">
        <f>Proc[[#This Row],[Requested]]=Proc[[#This Row],[CurrentParent]]</f>
        <v>1</v>
      </c>
      <c r="K10583" s="155" t="str">
        <f>IF(Proc[[#This Row],[Author]]="Marcela Urrego",VLOOKUP(LEFT(Proc[[#This Row],[Requested]],1),Table3[#All],2,0),VLOOKUP(Proc[[#This Row],[Author]],Table4[],2,0))</f>
        <v>HC</v>
      </c>
      <c r="L10583" s="155" t="s">
        <v>7801</v>
      </c>
      <c r="M10583" s="140">
        <v>46106</v>
      </c>
      <c r="N10583" s="140"/>
      <c r="O10583" s="140"/>
      <c r="P10583" s="140" t="str">
        <f ca="1">IF(Proc[[#This Row],[DaysAgeing]]&gt;5,"yep","on track")</f>
        <v>yep</v>
      </c>
      <c r="Q10583" s="2">
        <f ca="1">IF(Proc[[#This Row],[DateClosed]]="",ABS(NETWORKDAYS(Proc[[#This Row],[DateOpened]],TODAY()))-1,ABS(NETWORKDAYS(Proc[[#This Row],[DateOpened]],Proc[[#This Row],[DateClosed]]))-1)</f>
        <v>7</v>
      </c>
      <c r="R10583" s="140" t="s">
        <v>476</v>
      </c>
      <c r="S10583" s="155"/>
      <c r="T10583" s="155"/>
    </row>
    <row r="10584" spans="1:20" hidden="1">
      <c r="A10584" s="156" t="s">
        <v>11874</v>
      </c>
      <c r="B10584" s="155" t="str">
        <f>IFERROR(VLOOKUP(Proc[[#This Row],[App]],Table2[],3,0),"open")</f>
        <v>ok</v>
      </c>
      <c r="C10584" s="156" t="s">
        <v>369</v>
      </c>
      <c r="D10584" t="s">
        <v>12847</v>
      </c>
      <c r="E10584" t="s">
        <v>11699</v>
      </c>
      <c r="F10584" s="155" t="s">
        <v>11699</v>
      </c>
      <c r="G10584" s="156" t="s">
        <v>400</v>
      </c>
      <c r="H10584" s="155" t="str">
        <f>IF(Proc[[#This Row],[type]]="LFF (MDG-F)",MID(Proc[[#This Row],[Obj]],13,10),"")</f>
        <v/>
      </c>
      <c r="I10584" s="156"/>
      <c r="J10584" s="155" t="b">
        <f>Proc[[#This Row],[Requested]]=Proc[[#This Row],[CurrentParent]]</f>
        <v>1</v>
      </c>
      <c r="K10584" s="155" t="str">
        <f>IF(Proc[[#This Row],[Author]]="Marcela Urrego",VLOOKUP(LEFT(Proc[[#This Row],[Requested]],1),Table3[#All],2,0),VLOOKUP(Proc[[#This Row],[Author]],Table4[],2,0))</f>
        <v>HC</v>
      </c>
      <c r="L10584" s="155" t="s">
        <v>7801</v>
      </c>
      <c r="M10584" s="140">
        <v>46106</v>
      </c>
      <c r="N10584" s="140"/>
      <c r="O10584" s="140"/>
      <c r="P10584" s="140" t="str">
        <f ca="1">IF(Proc[[#This Row],[DaysAgeing]]&gt;5,"yep","on track")</f>
        <v>yep</v>
      </c>
      <c r="Q10584" s="2">
        <f ca="1">IF(Proc[[#This Row],[DateClosed]]="",ABS(NETWORKDAYS(Proc[[#This Row],[DateOpened]],TODAY()))-1,ABS(NETWORKDAYS(Proc[[#This Row],[DateOpened]],Proc[[#This Row],[DateClosed]]))-1)</f>
        <v>7</v>
      </c>
      <c r="R10584" s="140" t="s">
        <v>476</v>
      </c>
      <c r="S10584" s="155"/>
      <c r="T10584" s="155"/>
    </row>
    <row r="10585" spans="1:20" hidden="1">
      <c r="A10585" s="156" t="s">
        <v>11874</v>
      </c>
      <c r="B10585" s="155" t="str">
        <f>IFERROR(VLOOKUP(Proc[[#This Row],[App]],Table2[],3,0),"open")</f>
        <v>ok</v>
      </c>
      <c r="C10585" s="156" t="s">
        <v>369</v>
      </c>
      <c r="D10585" t="s">
        <v>12848</v>
      </c>
      <c r="E10585" t="s">
        <v>11699</v>
      </c>
      <c r="F10585" s="155" t="s">
        <v>11699</v>
      </c>
      <c r="G10585" s="156" t="s">
        <v>400</v>
      </c>
      <c r="H10585" s="155" t="str">
        <f>IF(Proc[[#This Row],[type]]="LFF (MDG-F)",MID(Proc[[#This Row],[Obj]],13,10),"")</f>
        <v/>
      </c>
      <c r="I10585" s="156"/>
      <c r="J10585" s="155" t="b">
        <f>Proc[[#This Row],[Requested]]=Proc[[#This Row],[CurrentParent]]</f>
        <v>1</v>
      </c>
      <c r="K10585" s="155" t="str">
        <f>IF(Proc[[#This Row],[Author]]="Marcela Urrego",VLOOKUP(LEFT(Proc[[#This Row],[Requested]],1),Table3[#All],2,0),VLOOKUP(Proc[[#This Row],[Author]],Table4[],2,0))</f>
        <v>HC</v>
      </c>
      <c r="L10585" s="155" t="s">
        <v>7801</v>
      </c>
      <c r="M10585" s="140">
        <v>46106</v>
      </c>
      <c r="N10585" s="140"/>
      <c r="O10585" s="140"/>
      <c r="P10585" s="140" t="str">
        <f ca="1">IF(Proc[[#This Row],[DaysAgeing]]&gt;5,"yep","on track")</f>
        <v>yep</v>
      </c>
      <c r="Q10585" s="2">
        <f ca="1">IF(Proc[[#This Row],[DateClosed]]="",ABS(NETWORKDAYS(Proc[[#This Row],[DateOpened]],TODAY()))-1,ABS(NETWORKDAYS(Proc[[#This Row],[DateOpened]],Proc[[#This Row],[DateClosed]]))-1)</f>
        <v>7</v>
      </c>
      <c r="R10585" s="140" t="s">
        <v>476</v>
      </c>
      <c r="S10585" s="155"/>
      <c r="T10585" s="155"/>
    </row>
    <row r="10586" spans="1:20" hidden="1">
      <c r="A10586" s="156" t="s">
        <v>11874</v>
      </c>
      <c r="B10586" s="155" t="str">
        <f>IFERROR(VLOOKUP(Proc[[#This Row],[App]],Table2[],3,0),"open")</f>
        <v>ok</v>
      </c>
      <c r="C10586" s="156" t="s">
        <v>369</v>
      </c>
      <c r="D10586" t="s">
        <v>12849</v>
      </c>
      <c r="E10586" t="s">
        <v>11699</v>
      </c>
      <c r="F10586" s="155" t="s">
        <v>11699</v>
      </c>
      <c r="G10586" s="156" t="s">
        <v>400</v>
      </c>
      <c r="H10586" s="155" t="str">
        <f>IF(Proc[[#This Row],[type]]="LFF (MDG-F)",MID(Proc[[#This Row],[Obj]],13,10),"")</f>
        <v/>
      </c>
      <c r="I10586" s="156"/>
      <c r="J10586" s="155" t="b">
        <f>Proc[[#This Row],[Requested]]=Proc[[#This Row],[CurrentParent]]</f>
        <v>1</v>
      </c>
      <c r="K10586" s="155" t="str">
        <f>IF(Proc[[#This Row],[Author]]="Marcela Urrego",VLOOKUP(LEFT(Proc[[#This Row],[Requested]],1),Table3[#All],2,0),VLOOKUP(Proc[[#This Row],[Author]],Table4[],2,0))</f>
        <v>HC</v>
      </c>
      <c r="L10586" s="155" t="s">
        <v>7801</v>
      </c>
      <c r="M10586" s="140">
        <v>46106</v>
      </c>
      <c r="N10586" s="140"/>
      <c r="O10586" s="140"/>
      <c r="P10586" s="140" t="str">
        <f ca="1">IF(Proc[[#This Row],[DaysAgeing]]&gt;5,"yep","on track")</f>
        <v>yep</v>
      </c>
      <c r="Q10586" s="2">
        <f ca="1">IF(Proc[[#This Row],[DateClosed]]="",ABS(NETWORKDAYS(Proc[[#This Row],[DateOpened]],TODAY()))-1,ABS(NETWORKDAYS(Proc[[#This Row],[DateOpened]],Proc[[#This Row],[DateClosed]]))-1)</f>
        <v>7</v>
      </c>
      <c r="R10586" s="140" t="s">
        <v>476</v>
      </c>
      <c r="S10586" s="155"/>
      <c r="T10586" s="155"/>
    </row>
    <row r="10587" spans="1:20" hidden="1">
      <c r="A10587" s="156" t="s">
        <v>11874</v>
      </c>
      <c r="B10587" s="155" t="str">
        <f>IFERROR(VLOOKUP(Proc[[#This Row],[App]],Table2[],3,0),"open")</f>
        <v>ok</v>
      </c>
      <c r="C10587" s="156" t="s">
        <v>369</v>
      </c>
      <c r="D10587" t="s">
        <v>12850</v>
      </c>
      <c r="E10587" t="s">
        <v>11699</v>
      </c>
      <c r="F10587" s="155" t="s">
        <v>11699</v>
      </c>
      <c r="G10587" s="156" t="s">
        <v>400</v>
      </c>
      <c r="H10587" s="155" t="str">
        <f>IF(Proc[[#This Row],[type]]="LFF (MDG-F)",MID(Proc[[#This Row],[Obj]],13,10),"")</f>
        <v/>
      </c>
      <c r="I10587" s="156"/>
      <c r="J10587" s="155" t="b">
        <f>Proc[[#This Row],[Requested]]=Proc[[#This Row],[CurrentParent]]</f>
        <v>1</v>
      </c>
      <c r="K10587" s="155" t="str">
        <f>IF(Proc[[#This Row],[Author]]="Marcela Urrego",VLOOKUP(LEFT(Proc[[#This Row],[Requested]],1),Table3[#All],2,0),VLOOKUP(Proc[[#This Row],[Author]],Table4[],2,0))</f>
        <v>HC</v>
      </c>
      <c r="L10587" s="155" t="s">
        <v>7801</v>
      </c>
      <c r="M10587" s="140">
        <v>46106</v>
      </c>
      <c r="N10587" s="140"/>
      <c r="O10587" s="140"/>
      <c r="P10587" s="140" t="str">
        <f ca="1">IF(Proc[[#This Row],[DaysAgeing]]&gt;5,"yep","on track")</f>
        <v>yep</v>
      </c>
      <c r="Q10587" s="2">
        <f ca="1">IF(Proc[[#This Row],[DateClosed]]="",ABS(NETWORKDAYS(Proc[[#This Row],[DateOpened]],TODAY()))-1,ABS(NETWORKDAYS(Proc[[#This Row],[DateOpened]],Proc[[#This Row],[DateClosed]]))-1)</f>
        <v>7</v>
      </c>
      <c r="R10587" s="140" t="s">
        <v>476</v>
      </c>
      <c r="S10587" s="155"/>
      <c r="T10587" s="155"/>
    </row>
    <row r="10588" spans="1:20" hidden="1">
      <c r="A10588" s="156" t="s">
        <v>11874</v>
      </c>
      <c r="B10588" s="155" t="str">
        <f>IFERROR(VLOOKUP(Proc[[#This Row],[App]],Table2[],3,0),"open")</f>
        <v>ok</v>
      </c>
      <c r="C10588" s="156" t="s">
        <v>369</v>
      </c>
      <c r="D10588" t="s">
        <v>12851</v>
      </c>
      <c r="E10588" t="s">
        <v>11699</v>
      </c>
      <c r="F10588" s="155" t="s">
        <v>11699</v>
      </c>
      <c r="G10588" s="156" t="s">
        <v>400</v>
      </c>
      <c r="H10588" s="155" t="str">
        <f>IF(Proc[[#This Row],[type]]="LFF (MDG-F)",MID(Proc[[#This Row],[Obj]],13,10),"")</f>
        <v/>
      </c>
      <c r="I10588" s="156"/>
      <c r="J10588" s="155" t="b">
        <f>Proc[[#This Row],[Requested]]=Proc[[#This Row],[CurrentParent]]</f>
        <v>1</v>
      </c>
      <c r="K10588" s="155" t="str">
        <f>IF(Proc[[#This Row],[Author]]="Marcela Urrego",VLOOKUP(LEFT(Proc[[#This Row],[Requested]],1),Table3[#All],2,0),VLOOKUP(Proc[[#This Row],[Author]],Table4[],2,0))</f>
        <v>HC</v>
      </c>
      <c r="L10588" s="155" t="s">
        <v>7801</v>
      </c>
      <c r="M10588" s="140">
        <v>46106</v>
      </c>
      <c r="N10588" s="140"/>
      <c r="O10588" s="140"/>
      <c r="P10588" s="140" t="str">
        <f ca="1">IF(Proc[[#This Row],[DaysAgeing]]&gt;5,"yep","on track")</f>
        <v>yep</v>
      </c>
      <c r="Q10588" s="2">
        <f ca="1">IF(Proc[[#This Row],[DateClosed]]="",ABS(NETWORKDAYS(Proc[[#This Row],[DateOpened]],TODAY()))-1,ABS(NETWORKDAYS(Proc[[#This Row],[DateOpened]],Proc[[#This Row],[DateClosed]]))-1)</f>
        <v>7</v>
      </c>
      <c r="R10588" s="140" t="s">
        <v>476</v>
      </c>
      <c r="S10588" s="155"/>
      <c r="T10588" s="155"/>
    </row>
    <row r="10589" spans="1:20" hidden="1">
      <c r="A10589" s="156" t="s">
        <v>11874</v>
      </c>
      <c r="B10589" s="155" t="str">
        <f>IFERROR(VLOOKUP(Proc[[#This Row],[App]],Table2[],3,0),"open")</f>
        <v>ok</v>
      </c>
      <c r="C10589" s="156" t="s">
        <v>369</v>
      </c>
      <c r="D10589" t="s">
        <v>12852</v>
      </c>
      <c r="E10589" t="s">
        <v>11699</v>
      </c>
      <c r="F10589" s="155" t="s">
        <v>11699</v>
      </c>
      <c r="G10589" s="156" t="s">
        <v>400</v>
      </c>
      <c r="H10589" s="155" t="str">
        <f>IF(Proc[[#This Row],[type]]="LFF (MDG-F)",MID(Proc[[#This Row],[Obj]],13,10),"")</f>
        <v/>
      </c>
      <c r="I10589" s="156"/>
      <c r="J10589" s="155" t="b">
        <f>Proc[[#This Row],[Requested]]=Proc[[#This Row],[CurrentParent]]</f>
        <v>1</v>
      </c>
      <c r="K10589" s="155" t="str">
        <f>IF(Proc[[#This Row],[Author]]="Marcela Urrego",VLOOKUP(LEFT(Proc[[#This Row],[Requested]],1),Table3[#All],2,0),VLOOKUP(Proc[[#This Row],[Author]],Table4[],2,0))</f>
        <v>HC</v>
      </c>
      <c r="L10589" s="155" t="s">
        <v>7801</v>
      </c>
      <c r="M10589" s="140">
        <v>46106</v>
      </c>
      <c r="N10589" s="140"/>
      <c r="O10589" s="140"/>
      <c r="P10589" s="140" t="str">
        <f ca="1">IF(Proc[[#This Row],[DaysAgeing]]&gt;5,"yep","on track")</f>
        <v>yep</v>
      </c>
      <c r="Q10589" s="2">
        <f ca="1">IF(Proc[[#This Row],[DateClosed]]="",ABS(NETWORKDAYS(Proc[[#This Row],[DateOpened]],TODAY()))-1,ABS(NETWORKDAYS(Proc[[#This Row],[DateOpened]],Proc[[#This Row],[DateClosed]]))-1)</f>
        <v>7</v>
      </c>
      <c r="R10589" s="140" t="s">
        <v>476</v>
      </c>
      <c r="S10589" s="155"/>
      <c r="T10589" s="155"/>
    </row>
    <row r="10590" spans="1:20" hidden="1">
      <c r="A10590" s="156" t="s">
        <v>11874</v>
      </c>
      <c r="B10590" s="155" t="str">
        <f>IFERROR(VLOOKUP(Proc[[#This Row],[App]],Table2[],3,0),"open")</f>
        <v>ok</v>
      </c>
      <c r="C10590" s="156" t="s">
        <v>369</v>
      </c>
      <c r="D10590" t="s">
        <v>12853</v>
      </c>
      <c r="E10590" t="s">
        <v>11699</v>
      </c>
      <c r="F10590" s="155" t="s">
        <v>11699</v>
      </c>
      <c r="G10590" s="156" t="s">
        <v>400</v>
      </c>
      <c r="H10590" s="155" t="str">
        <f>IF(Proc[[#This Row],[type]]="LFF (MDG-F)",MID(Proc[[#This Row],[Obj]],13,10),"")</f>
        <v/>
      </c>
      <c r="I10590" s="156"/>
      <c r="J10590" s="155" t="b">
        <f>Proc[[#This Row],[Requested]]=Proc[[#This Row],[CurrentParent]]</f>
        <v>1</v>
      </c>
      <c r="K10590" s="155" t="str">
        <f>IF(Proc[[#This Row],[Author]]="Marcela Urrego",VLOOKUP(LEFT(Proc[[#This Row],[Requested]],1),Table3[#All],2,0),VLOOKUP(Proc[[#This Row],[Author]],Table4[],2,0))</f>
        <v>HC</v>
      </c>
      <c r="L10590" s="155" t="s">
        <v>7801</v>
      </c>
      <c r="M10590" s="140">
        <v>46106</v>
      </c>
      <c r="N10590" s="140"/>
      <c r="O10590" s="140"/>
      <c r="P10590" s="140" t="str">
        <f ca="1">IF(Proc[[#This Row],[DaysAgeing]]&gt;5,"yep","on track")</f>
        <v>yep</v>
      </c>
      <c r="Q10590" s="2">
        <f ca="1">IF(Proc[[#This Row],[DateClosed]]="",ABS(NETWORKDAYS(Proc[[#This Row],[DateOpened]],TODAY()))-1,ABS(NETWORKDAYS(Proc[[#This Row],[DateOpened]],Proc[[#This Row],[DateClosed]]))-1)</f>
        <v>7</v>
      </c>
      <c r="R10590" s="140" t="s">
        <v>476</v>
      </c>
      <c r="S10590" s="155"/>
      <c r="T10590" s="155"/>
    </row>
    <row r="10591" spans="1:20" hidden="1">
      <c r="A10591" s="156" t="s">
        <v>11874</v>
      </c>
      <c r="B10591" s="155" t="str">
        <f>IFERROR(VLOOKUP(Proc[[#This Row],[App]],Table2[],3,0),"open")</f>
        <v>ok</v>
      </c>
      <c r="C10591" s="156" t="s">
        <v>369</v>
      </c>
      <c r="D10591" t="s">
        <v>12854</v>
      </c>
      <c r="E10591" t="s">
        <v>11699</v>
      </c>
      <c r="F10591" s="155" t="s">
        <v>11699</v>
      </c>
      <c r="G10591" s="156" t="s">
        <v>400</v>
      </c>
      <c r="H10591" s="155" t="str">
        <f>IF(Proc[[#This Row],[type]]="LFF (MDG-F)",MID(Proc[[#This Row],[Obj]],13,10),"")</f>
        <v/>
      </c>
      <c r="I10591" s="156"/>
      <c r="J10591" s="155" t="b">
        <f>Proc[[#This Row],[Requested]]=Proc[[#This Row],[CurrentParent]]</f>
        <v>1</v>
      </c>
      <c r="K10591" s="155" t="str">
        <f>IF(Proc[[#This Row],[Author]]="Marcela Urrego",VLOOKUP(LEFT(Proc[[#This Row],[Requested]],1),Table3[#All],2,0),VLOOKUP(Proc[[#This Row],[Author]],Table4[],2,0))</f>
        <v>HC</v>
      </c>
      <c r="L10591" s="155" t="s">
        <v>7801</v>
      </c>
      <c r="M10591" s="140">
        <v>46106</v>
      </c>
      <c r="N10591" s="140"/>
      <c r="O10591" s="140"/>
      <c r="P10591" s="140" t="str">
        <f ca="1">IF(Proc[[#This Row],[DaysAgeing]]&gt;5,"yep","on track")</f>
        <v>yep</v>
      </c>
      <c r="Q10591" s="2">
        <f ca="1">IF(Proc[[#This Row],[DateClosed]]="",ABS(NETWORKDAYS(Proc[[#This Row],[DateOpened]],TODAY()))-1,ABS(NETWORKDAYS(Proc[[#This Row],[DateOpened]],Proc[[#This Row],[DateClosed]]))-1)</f>
        <v>7</v>
      </c>
      <c r="R10591" s="140" t="s">
        <v>476</v>
      </c>
      <c r="S10591" s="155"/>
      <c r="T10591" s="155"/>
    </row>
    <row r="10592" spans="1:20" hidden="1">
      <c r="A10592" s="156" t="s">
        <v>11874</v>
      </c>
      <c r="B10592" s="155" t="str">
        <f>IFERROR(VLOOKUP(Proc[[#This Row],[App]],Table2[],3,0),"open")</f>
        <v>ok</v>
      </c>
      <c r="C10592" s="156" t="s">
        <v>369</v>
      </c>
      <c r="D10592" t="s">
        <v>12855</v>
      </c>
      <c r="E10592" t="s">
        <v>11699</v>
      </c>
      <c r="F10592" s="155" t="s">
        <v>11699</v>
      </c>
      <c r="G10592" s="156" t="s">
        <v>400</v>
      </c>
      <c r="H10592" s="155" t="str">
        <f>IF(Proc[[#This Row],[type]]="LFF (MDG-F)",MID(Proc[[#This Row],[Obj]],13,10),"")</f>
        <v/>
      </c>
      <c r="I10592" s="156"/>
      <c r="J10592" s="155" t="b">
        <f>Proc[[#This Row],[Requested]]=Proc[[#This Row],[CurrentParent]]</f>
        <v>1</v>
      </c>
      <c r="K10592" s="155" t="str">
        <f>IF(Proc[[#This Row],[Author]]="Marcela Urrego",VLOOKUP(LEFT(Proc[[#This Row],[Requested]],1),Table3[#All],2,0),VLOOKUP(Proc[[#This Row],[Author]],Table4[],2,0))</f>
        <v>HC</v>
      </c>
      <c r="L10592" s="155" t="s">
        <v>7801</v>
      </c>
      <c r="M10592" s="140">
        <v>46106</v>
      </c>
      <c r="N10592" s="140"/>
      <c r="O10592" s="140"/>
      <c r="P10592" s="140" t="str">
        <f ca="1">IF(Proc[[#This Row],[DaysAgeing]]&gt;5,"yep","on track")</f>
        <v>yep</v>
      </c>
      <c r="Q10592" s="2">
        <f ca="1">IF(Proc[[#This Row],[DateClosed]]="",ABS(NETWORKDAYS(Proc[[#This Row],[DateOpened]],TODAY()))-1,ABS(NETWORKDAYS(Proc[[#This Row],[DateOpened]],Proc[[#This Row],[DateClosed]]))-1)</f>
        <v>7</v>
      </c>
      <c r="R10592" s="140" t="s">
        <v>476</v>
      </c>
      <c r="S10592" s="155"/>
      <c r="T10592" s="155"/>
    </row>
    <row r="10593" spans="1:20" hidden="1">
      <c r="A10593" s="156" t="s">
        <v>11874</v>
      </c>
      <c r="B10593" s="155" t="str">
        <f>IFERROR(VLOOKUP(Proc[[#This Row],[App]],Table2[],3,0),"open")</f>
        <v>ok</v>
      </c>
      <c r="C10593" s="156" t="s">
        <v>369</v>
      </c>
      <c r="D10593" t="s">
        <v>12856</v>
      </c>
      <c r="E10593" t="s">
        <v>11699</v>
      </c>
      <c r="F10593" s="155" t="s">
        <v>11699</v>
      </c>
      <c r="G10593" s="156" t="s">
        <v>400</v>
      </c>
      <c r="H10593" s="155" t="str">
        <f>IF(Proc[[#This Row],[type]]="LFF (MDG-F)",MID(Proc[[#This Row],[Obj]],13,10),"")</f>
        <v/>
      </c>
      <c r="I10593" s="156"/>
      <c r="J10593" s="155" t="b">
        <f>Proc[[#This Row],[Requested]]=Proc[[#This Row],[CurrentParent]]</f>
        <v>1</v>
      </c>
      <c r="K10593" s="155" t="str">
        <f>IF(Proc[[#This Row],[Author]]="Marcela Urrego",VLOOKUP(LEFT(Proc[[#This Row],[Requested]],1),Table3[#All],2,0),VLOOKUP(Proc[[#This Row],[Author]],Table4[],2,0))</f>
        <v>HC</v>
      </c>
      <c r="L10593" s="155" t="s">
        <v>7801</v>
      </c>
      <c r="M10593" s="140">
        <v>46106</v>
      </c>
      <c r="N10593" s="140"/>
      <c r="O10593" s="140"/>
      <c r="P10593" s="140" t="str">
        <f ca="1">IF(Proc[[#This Row],[DaysAgeing]]&gt;5,"yep","on track")</f>
        <v>yep</v>
      </c>
      <c r="Q10593" s="2">
        <f ca="1">IF(Proc[[#This Row],[DateClosed]]="",ABS(NETWORKDAYS(Proc[[#This Row],[DateOpened]],TODAY()))-1,ABS(NETWORKDAYS(Proc[[#This Row],[DateOpened]],Proc[[#This Row],[DateClosed]]))-1)</f>
        <v>7</v>
      </c>
      <c r="R10593" s="140" t="s">
        <v>476</v>
      </c>
      <c r="S10593" s="155"/>
      <c r="T10593" s="155"/>
    </row>
    <row r="10594" spans="1:20" hidden="1">
      <c r="A10594" s="156" t="s">
        <v>11874</v>
      </c>
      <c r="B10594" s="155" t="str">
        <f>IFERROR(VLOOKUP(Proc[[#This Row],[App]],Table2[],3,0),"open")</f>
        <v>ok</v>
      </c>
      <c r="C10594" s="156" t="s">
        <v>369</v>
      </c>
      <c r="D10594" t="s">
        <v>12857</v>
      </c>
      <c r="E10594" t="s">
        <v>11699</v>
      </c>
      <c r="F10594" s="155" t="s">
        <v>11699</v>
      </c>
      <c r="G10594" s="156" t="s">
        <v>400</v>
      </c>
      <c r="H10594" s="155" t="str">
        <f>IF(Proc[[#This Row],[type]]="LFF (MDG-F)",MID(Proc[[#This Row],[Obj]],13,10),"")</f>
        <v/>
      </c>
      <c r="I10594" s="156"/>
      <c r="J10594" s="155" t="b">
        <f>Proc[[#This Row],[Requested]]=Proc[[#This Row],[CurrentParent]]</f>
        <v>1</v>
      </c>
      <c r="K10594" s="155" t="str">
        <f>IF(Proc[[#This Row],[Author]]="Marcela Urrego",VLOOKUP(LEFT(Proc[[#This Row],[Requested]],1),Table3[#All],2,0),VLOOKUP(Proc[[#This Row],[Author]],Table4[],2,0))</f>
        <v>HC</v>
      </c>
      <c r="L10594" s="155" t="s">
        <v>7801</v>
      </c>
      <c r="M10594" s="140">
        <v>46106</v>
      </c>
      <c r="N10594" s="140"/>
      <c r="O10594" s="140"/>
      <c r="P10594" s="140" t="str">
        <f ca="1">IF(Proc[[#This Row],[DaysAgeing]]&gt;5,"yep","on track")</f>
        <v>yep</v>
      </c>
      <c r="Q10594" s="2">
        <f ca="1">IF(Proc[[#This Row],[DateClosed]]="",ABS(NETWORKDAYS(Proc[[#This Row],[DateOpened]],TODAY()))-1,ABS(NETWORKDAYS(Proc[[#This Row],[DateOpened]],Proc[[#This Row],[DateClosed]]))-1)</f>
        <v>7</v>
      </c>
      <c r="R10594" s="140" t="s">
        <v>476</v>
      </c>
      <c r="S10594" s="155"/>
      <c r="T10594" s="155"/>
    </row>
    <row r="10595" spans="1:20" hidden="1">
      <c r="A10595" s="156" t="s">
        <v>11874</v>
      </c>
      <c r="B10595" s="155" t="str">
        <f>IFERROR(VLOOKUP(Proc[[#This Row],[App]],Table2[],3,0),"open")</f>
        <v>ok</v>
      </c>
      <c r="C10595" s="156" t="s">
        <v>369</v>
      </c>
      <c r="D10595" t="s">
        <v>12858</v>
      </c>
      <c r="E10595" t="s">
        <v>11699</v>
      </c>
      <c r="F10595" s="155" t="s">
        <v>11699</v>
      </c>
      <c r="G10595" s="156" t="s">
        <v>400</v>
      </c>
      <c r="H10595" s="155" t="str">
        <f>IF(Proc[[#This Row],[type]]="LFF (MDG-F)",MID(Proc[[#This Row],[Obj]],13,10),"")</f>
        <v/>
      </c>
      <c r="I10595" s="156"/>
      <c r="J10595" s="155" t="b">
        <f>Proc[[#This Row],[Requested]]=Proc[[#This Row],[CurrentParent]]</f>
        <v>1</v>
      </c>
      <c r="K10595" s="155" t="str">
        <f>IF(Proc[[#This Row],[Author]]="Marcela Urrego",VLOOKUP(LEFT(Proc[[#This Row],[Requested]],1),Table3[#All],2,0),VLOOKUP(Proc[[#This Row],[Author]],Table4[],2,0))</f>
        <v>HC</v>
      </c>
      <c r="L10595" s="155" t="s">
        <v>7801</v>
      </c>
      <c r="M10595" s="140">
        <v>46106</v>
      </c>
      <c r="N10595" s="140"/>
      <c r="O10595" s="140"/>
      <c r="P10595" s="140" t="str">
        <f ca="1">IF(Proc[[#This Row],[DaysAgeing]]&gt;5,"yep","on track")</f>
        <v>yep</v>
      </c>
      <c r="Q10595" s="2">
        <f ca="1">IF(Proc[[#This Row],[DateClosed]]="",ABS(NETWORKDAYS(Proc[[#This Row],[DateOpened]],TODAY()))-1,ABS(NETWORKDAYS(Proc[[#This Row],[DateOpened]],Proc[[#This Row],[DateClosed]]))-1)</f>
        <v>7</v>
      </c>
      <c r="R10595" s="140" t="s">
        <v>476</v>
      </c>
      <c r="S10595" s="155"/>
      <c r="T10595" s="155"/>
    </row>
    <row r="10596" spans="1:20" hidden="1">
      <c r="A10596" s="156" t="s">
        <v>11874</v>
      </c>
      <c r="B10596" s="155" t="str">
        <f>IFERROR(VLOOKUP(Proc[[#This Row],[App]],Table2[],3,0),"open")</f>
        <v>ok</v>
      </c>
      <c r="C10596" s="156" t="s">
        <v>369</v>
      </c>
      <c r="D10596" t="s">
        <v>12859</v>
      </c>
      <c r="E10596" t="s">
        <v>11699</v>
      </c>
      <c r="F10596" s="155" t="s">
        <v>11699</v>
      </c>
      <c r="G10596" s="156" t="s">
        <v>400</v>
      </c>
      <c r="H10596" s="155" t="str">
        <f>IF(Proc[[#This Row],[type]]="LFF (MDG-F)",MID(Proc[[#This Row],[Obj]],13,10),"")</f>
        <v/>
      </c>
      <c r="I10596" s="156"/>
      <c r="J10596" s="155" t="b">
        <f>Proc[[#This Row],[Requested]]=Proc[[#This Row],[CurrentParent]]</f>
        <v>1</v>
      </c>
      <c r="K10596" s="155" t="str">
        <f>IF(Proc[[#This Row],[Author]]="Marcela Urrego",VLOOKUP(LEFT(Proc[[#This Row],[Requested]],1),Table3[#All],2,0),VLOOKUP(Proc[[#This Row],[Author]],Table4[],2,0))</f>
        <v>HC</v>
      </c>
      <c r="L10596" s="155" t="s">
        <v>7801</v>
      </c>
      <c r="M10596" s="140">
        <v>46106</v>
      </c>
      <c r="N10596" s="140"/>
      <c r="O10596" s="140"/>
      <c r="P10596" s="140" t="str">
        <f ca="1">IF(Proc[[#This Row],[DaysAgeing]]&gt;5,"yep","on track")</f>
        <v>yep</v>
      </c>
      <c r="Q10596" s="2">
        <f ca="1">IF(Proc[[#This Row],[DateClosed]]="",ABS(NETWORKDAYS(Proc[[#This Row],[DateOpened]],TODAY()))-1,ABS(NETWORKDAYS(Proc[[#This Row],[DateOpened]],Proc[[#This Row],[DateClosed]]))-1)</f>
        <v>7</v>
      </c>
      <c r="R10596" s="140" t="s">
        <v>476</v>
      </c>
      <c r="S10596" s="155"/>
      <c r="T10596" s="155"/>
    </row>
    <row r="10597" spans="1:20" hidden="1">
      <c r="A10597" s="156" t="s">
        <v>11874</v>
      </c>
      <c r="B10597" s="155" t="str">
        <f>IFERROR(VLOOKUP(Proc[[#This Row],[App]],Table2[],3,0),"open")</f>
        <v>ok</v>
      </c>
      <c r="C10597" s="156" t="s">
        <v>369</v>
      </c>
      <c r="D10597" t="s">
        <v>12860</v>
      </c>
      <c r="E10597" t="s">
        <v>11699</v>
      </c>
      <c r="F10597" s="155" t="s">
        <v>11699</v>
      </c>
      <c r="G10597" s="156" t="s">
        <v>400</v>
      </c>
      <c r="H10597" s="155" t="str">
        <f>IF(Proc[[#This Row],[type]]="LFF (MDG-F)",MID(Proc[[#This Row],[Obj]],13,10),"")</f>
        <v/>
      </c>
      <c r="I10597" s="156"/>
      <c r="J10597" s="155" t="b">
        <f>Proc[[#This Row],[Requested]]=Proc[[#This Row],[CurrentParent]]</f>
        <v>1</v>
      </c>
      <c r="K10597" s="155" t="str">
        <f>IF(Proc[[#This Row],[Author]]="Marcela Urrego",VLOOKUP(LEFT(Proc[[#This Row],[Requested]],1),Table3[#All],2,0),VLOOKUP(Proc[[#This Row],[Author]],Table4[],2,0))</f>
        <v>HC</v>
      </c>
      <c r="L10597" s="155" t="s">
        <v>7801</v>
      </c>
      <c r="M10597" s="140">
        <v>46106</v>
      </c>
      <c r="N10597" s="140"/>
      <c r="O10597" s="140"/>
      <c r="P10597" s="140" t="str">
        <f ca="1">IF(Proc[[#This Row],[DaysAgeing]]&gt;5,"yep","on track")</f>
        <v>yep</v>
      </c>
      <c r="Q10597" s="2">
        <f ca="1">IF(Proc[[#This Row],[DateClosed]]="",ABS(NETWORKDAYS(Proc[[#This Row],[DateOpened]],TODAY()))-1,ABS(NETWORKDAYS(Proc[[#This Row],[DateOpened]],Proc[[#This Row],[DateClosed]]))-1)</f>
        <v>7</v>
      </c>
      <c r="R10597" s="140" t="s">
        <v>476</v>
      </c>
      <c r="S10597" s="155"/>
      <c r="T10597" s="155"/>
    </row>
    <row r="10598" spans="1:20" hidden="1">
      <c r="A10598" s="156" t="s">
        <v>11874</v>
      </c>
      <c r="B10598" s="155" t="str">
        <f>IFERROR(VLOOKUP(Proc[[#This Row],[App]],Table2[],3,0),"open")</f>
        <v>ok</v>
      </c>
      <c r="C10598" s="156" t="s">
        <v>369</v>
      </c>
      <c r="D10598" t="s">
        <v>12861</v>
      </c>
      <c r="E10598" t="s">
        <v>11699</v>
      </c>
      <c r="F10598" s="155" t="s">
        <v>11699</v>
      </c>
      <c r="G10598" s="156" t="s">
        <v>400</v>
      </c>
      <c r="H10598" s="155" t="str">
        <f>IF(Proc[[#This Row],[type]]="LFF (MDG-F)",MID(Proc[[#This Row],[Obj]],13,10),"")</f>
        <v/>
      </c>
      <c r="I10598" s="156"/>
      <c r="J10598" s="155" t="b">
        <f>Proc[[#This Row],[Requested]]=Proc[[#This Row],[CurrentParent]]</f>
        <v>1</v>
      </c>
      <c r="K10598" s="155" t="str">
        <f>IF(Proc[[#This Row],[Author]]="Marcela Urrego",VLOOKUP(LEFT(Proc[[#This Row],[Requested]],1),Table3[#All],2,0),VLOOKUP(Proc[[#This Row],[Author]],Table4[],2,0))</f>
        <v>HC</v>
      </c>
      <c r="L10598" s="155" t="s">
        <v>7801</v>
      </c>
      <c r="M10598" s="140">
        <v>46106</v>
      </c>
      <c r="N10598" s="140"/>
      <c r="O10598" s="140"/>
      <c r="P10598" s="140" t="str">
        <f ca="1">IF(Proc[[#This Row],[DaysAgeing]]&gt;5,"yep","on track")</f>
        <v>yep</v>
      </c>
      <c r="Q10598" s="2">
        <f ca="1">IF(Proc[[#This Row],[DateClosed]]="",ABS(NETWORKDAYS(Proc[[#This Row],[DateOpened]],TODAY()))-1,ABS(NETWORKDAYS(Proc[[#This Row],[DateOpened]],Proc[[#This Row],[DateClosed]]))-1)</f>
        <v>7</v>
      </c>
      <c r="R10598" s="140" t="s">
        <v>476</v>
      </c>
      <c r="S10598" s="155"/>
      <c r="T10598" s="155"/>
    </row>
    <row r="10599" spans="1:20" hidden="1">
      <c r="A10599" s="156" t="s">
        <v>11874</v>
      </c>
      <c r="B10599" s="155" t="str">
        <f>IFERROR(VLOOKUP(Proc[[#This Row],[App]],Table2[],3,0),"open")</f>
        <v>ok</v>
      </c>
      <c r="C10599" s="156" t="s">
        <v>369</v>
      </c>
      <c r="D10599" t="s">
        <v>12862</v>
      </c>
      <c r="E10599" t="s">
        <v>11699</v>
      </c>
      <c r="F10599" s="155" t="s">
        <v>11699</v>
      </c>
      <c r="G10599" s="156" t="s">
        <v>400</v>
      </c>
      <c r="H10599" s="155" t="str">
        <f>IF(Proc[[#This Row],[type]]="LFF (MDG-F)",MID(Proc[[#This Row],[Obj]],13,10),"")</f>
        <v/>
      </c>
      <c r="I10599" s="156"/>
      <c r="J10599" s="155" t="b">
        <f>Proc[[#This Row],[Requested]]=Proc[[#This Row],[CurrentParent]]</f>
        <v>1</v>
      </c>
      <c r="K10599" s="155" t="str">
        <f>IF(Proc[[#This Row],[Author]]="Marcela Urrego",VLOOKUP(LEFT(Proc[[#This Row],[Requested]],1),Table3[#All],2,0),VLOOKUP(Proc[[#This Row],[Author]],Table4[],2,0))</f>
        <v>HC</v>
      </c>
      <c r="L10599" s="155" t="s">
        <v>7801</v>
      </c>
      <c r="M10599" s="140">
        <v>46106</v>
      </c>
      <c r="N10599" s="140"/>
      <c r="O10599" s="140"/>
      <c r="P10599" s="140" t="str">
        <f ca="1">IF(Proc[[#This Row],[DaysAgeing]]&gt;5,"yep","on track")</f>
        <v>yep</v>
      </c>
      <c r="Q10599" s="2">
        <f ca="1">IF(Proc[[#This Row],[DateClosed]]="",ABS(NETWORKDAYS(Proc[[#This Row],[DateOpened]],TODAY()))-1,ABS(NETWORKDAYS(Proc[[#This Row],[DateOpened]],Proc[[#This Row],[DateClosed]]))-1)</f>
        <v>7</v>
      </c>
      <c r="R10599" s="140" t="s">
        <v>476</v>
      </c>
      <c r="S10599" s="155"/>
      <c r="T10599" s="155"/>
    </row>
    <row r="10600" spans="1:20" hidden="1">
      <c r="A10600" s="156" t="s">
        <v>11874</v>
      </c>
      <c r="B10600" s="155" t="str">
        <f>IFERROR(VLOOKUP(Proc[[#This Row],[App]],Table2[],3,0),"open")</f>
        <v>ok</v>
      </c>
      <c r="C10600" s="156" t="s">
        <v>369</v>
      </c>
      <c r="D10600" t="s">
        <v>12863</v>
      </c>
      <c r="E10600" t="s">
        <v>11699</v>
      </c>
      <c r="F10600" s="155" t="s">
        <v>11699</v>
      </c>
      <c r="G10600" s="156" t="s">
        <v>400</v>
      </c>
      <c r="H10600" s="155" t="str">
        <f>IF(Proc[[#This Row],[type]]="LFF (MDG-F)",MID(Proc[[#This Row],[Obj]],13,10),"")</f>
        <v/>
      </c>
      <c r="I10600" s="156"/>
      <c r="J10600" s="155" t="b">
        <f>Proc[[#This Row],[Requested]]=Proc[[#This Row],[CurrentParent]]</f>
        <v>1</v>
      </c>
      <c r="K10600" s="155" t="str">
        <f>IF(Proc[[#This Row],[Author]]="Marcela Urrego",VLOOKUP(LEFT(Proc[[#This Row],[Requested]],1),Table3[#All],2,0),VLOOKUP(Proc[[#This Row],[Author]],Table4[],2,0))</f>
        <v>HC</v>
      </c>
      <c r="L10600" s="155" t="s">
        <v>7801</v>
      </c>
      <c r="M10600" s="140">
        <v>46106</v>
      </c>
      <c r="N10600" s="140"/>
      <c r="O10600" s="140"/>
      <c r="P10600" s="140" t="str">
        <f ca="1">IF(Proc[[#This Row],[DaysAgeing]]&gt;5,"yep","on track")</f>
        <v>yep</v>
      </c>
      <c r="Q10600" s="2">
        <f ca="1">IF(Proc[[#This Row],[DateClosed]]="",ABS(NETWORKDAYS(Proc[[#This Row],[DateOpened]],TODAY()))-1,ABS(NETWORKDAYS(Proc[[#This Row],[DateOpened]],Proc[[#This Row],[DateClosed]]))-1)</f>
        <v>7</v>
      </c>
      <c r="R10600" s="140" t="s">
        <v>476</v>
      </c>
      <c r="S10600" s="155"/>
      <c r="T10600" s="155"/>
    </row>
    <row r="10601" spans="1:20" hidden="1">
      <c r="A10601" s="156" t="s">
        <v>11874</v>
      </c>
      <c r="B10601" s="155" t="str">
        <f>IFERROR(VLOOKUP(Proc[[#This Row],[App]],Table2[],3,0),"open")</f>
        <v>ok</v>
      </c>
      <c r="C10601" s="156" t="s">
        <v>369</v>
      </c>
      <c r="D10601" t="s">
        <v>12864</v>
      </c>
      <c r="E10601" t="s">
        <v>11699</v>
      </c>
      <c r="F10601" s="155" t="s">
        <v>11699</v>
      </c>
      <c r="G10601" s="156" t="s">
        <v>400</v>
      </c>
      <c r="H10601" s="155" t="str">
        <f>IF(Proc[[#This Row],[type]]="LFF (MDG-F)",MID(Proc[[#This Row],[Obj]],13,10),"")</f>
        <v/>
      </c>
      <c r="I10601" s="156"/>
      <c r="J10601" s="155" t="b">
        <f>Proc[[#This Row],[Requested]]=Proc[[#This Row],[CurrentParent]]</f>
        <v>1</v>
      </c>
      <c r="K10601" s="155" t="str">
        <f>IF(Proc[[#This Row],[Author]]="Marcela Urrego",VLOOKUP(LEFT(Proc[[#This Row],[Requested]],1),Table3[#All],2,0),VLOOKUP(Proc[[#This Row],[Author]],Table4[],2,0))</f>
        <v>HC</v>
      </c>
      <c r="L10601" s="155" t="s">
        <v>7801</v>
      </c>
      <c r="M10601" s="140">
        <v>46106</v>
      </c>
      <c r="N10601" s="140"/>
      <c r="O10601" s="140"/>
      <c r="P10601" s="140" t="str">
        <f ca="1">IF(Proc[[#This Row],[DaysAgeing]]&gt;5,"yep","on track")</f>
        <v>yep</v>
      </c>
      <c r="Q10601" s="2">
        <f ca="1">IF(Proc[[#This Row],[DateClosed]]="",ABS(NETWORKDAYS(Proc[[#This Row],[DateOpened]],TODAY()))-1,ABS(NETWORKDAYS(Proc[[#This Row],[DateOpened]],Proc[[#This Row],[DateClosed]]))-1)</f>
        <v>7</v>
      </c>
      <c r="R10601" s="140" t="s">
        <v>476</v>
      </c>
      <c r="S10601" s="155"/>
      <c r="T10601" s="155"/>
    </row>
    <row r="10602" spans="1:20" hidden="1">
      <c r="A10602" s="156" t="s">
        <v>11874</v>
      </c>
      <c r="B10602" s="155" t="str">
        <f>IFERROR(VLOOKUP(Proc[[#This Row],[App]],Table2[],3,0),"open")</f>
        <v>ok</v>
      </c>
      <c r="C10602" s="156" t="s">
        <v>369</v>
      </c>
      <c r="D10602" t="s">
        <v>12865</v>
      </c>
      <c r="E10602" t="s">
        <v>11699</v>
      </c>
      <c r="F10602" s="155" t="s">
        <v>11699</v>
      </c>
      <c r="G10602" s="156" t="s">
        <v>400</v>
      </c>
      <c r="H10602" s="155" t="str">
        <f>IF(Proc[[#This Row],[type]]="LFF (MDG-F)",MID(Proc[[#This Row],[Obj]],13,10),"")</f>
        <v/>
      </c>
      <c r="I10602" s="156"/>
      <c r="J10602" s="155" t="b">
        <f>Proc[[#This Row],[Requested]]=Proc[[#This Row],[CurrentParent]]</f>
        <v>1</v>
      </c>
      <c r="K10602" s="155" t="str">
        <f>IF(Proc[[#This Row],[Author]]="Marcela Urrego",VLOOKUP(LEFT(Proc[[#This Row],[Requested]],1),Table3[#All],2,0),VLOOKUP(Proc[[#This Row],[Author]],Table4[],2,0))</f>
        <v>HC</v>
      </c>
      <c r="L10602" s="155" t="s">
        <v>7801</v>
      </c>
      <c r="M10602" s="140">
        <v>46106</v>
      </c>
      <c r="N10602" s="140"/>
      <c r="O10602" s="140"/>
      <c r="P10602" s="140" t="str">
        <f ca="1">IF(Proc[[#This Row],[DaysAgeing]]&gt;5,"yep","on track")</f>
        <v>yep</v>
      </c>
      <c r="Q10602" s="2">
        <f ca="1">IF(Proc[[#This Row],[DateClosed]]="",ABS(NETWORKDAYS(Proc[[#This Row],[DateOpened]],TODAY()))-1,ABS(NETWORKDAYS(Proc[[#This Row],[DateOpened]],Proc[[#This Row],[DateClosed]]))-1)</f>
        <v>7</v>
      </c>
      <c r="R10602" s="140" t="s">
        <v>476</v>
      </c>
      <c r="S10602" s="155"/>
      <c r="T10602" s="155"/>
    </row>
    <row r="10603" spans="1:20" hidden="1">
      <c r="A10603" s="156" t="s">
        <v>11874</v>
      </c>
      <c r="B10603" s="155" t="str">
        <f>IFERROR(VLOOKUP(Proc[[#This Row],[App]],Table2[],3,0),"open")</f>
        <v>ok</v>
      </c>
      <c r="C10603" s="156" t="s">
        <v>369</v>
      </c>
      <c r="D10603" t="s">
        <v>12866</v>
      </c>
      <c r="E10603" t="s">
        <v>11699</v>
      </c>
      <c r="F10603" s="155" t="s">
        <v>11699</v>
      </c>
      <c r="G10603" s="156" t="s">
        <v>400</v>
      </c>
      <c r="H10603" s="155" t="str">
        <f>IF(Proc[[#This Row],[type]]="LFF (MDG-F)",MID(Proc[[#This Row],[Obj]],13,10),"")</f>
        <v/>
      </c>
      <c r="I10603" s="156"/>
      <c r="J10603" s="155" t="b">
        <f>Proc[[#This Row],[Requested]]=Proc[[#This Row],[CurrentParent]]</f>
        <v>1</v>
      </c>
      <c r="K10603" s="155" t="str">
        <f>IF(Proc[[#This Row],[Author]]="Marcela Urrego",VLOOKUP(LEFT(Proc[[#This Row],[Requested]],1),Table3[#All],2,0),VLOOKUP(Proc[[#This Row],[Author]],Table4[],2,0))</f>
        <v>HC</v>
      </c>
      <c r="L10603" s="155" t="s">
        <v>7801</v>
      </c>
      <c r="M10603" s="140">
        <v>46106</v>
      </c>
      <c r="N10603" s="140"/>
      <c r="O10603" s="140"/>
      <c r="P10603" s="140" t="str">
        <f ca="1">IF(Proc[[#This Row],[DaysAgeing]]&gt;5,"yep","on track")</f>
        <v>yep</v>
      </c>
      <c r="Q10603" s="2">
        <f ca="1">IF(Proc[[#This Row],[DateClosed]]="",ABS(NETWORKDAYS(Proc[[#This Row],[DateOpened]],TODAY()))-1,ABS(NETWORKDAYS(Proc[[#This Row],[DateOpened]],Proc[[#This Row],[DateClosed]]))-1)</f>
        <v>7</v>
      </c>
      <c r="R10603" s="140" t="s">
        <v>476</v>
      </c>
      <c r="S10603" s="155"/>
      <c r="T10603" s="155"/>
    </row>
    <row r="10604" spans="1:20" hidden="1">
      <c r="A10604" s="156" t="s">
        <v>11874</v>
      </c>
      <c r="B10604" s="155" t="str">
        <f>IFERROR(VLOOKUP(Proc[[#This Row],[App]],Table2[],3,0),"open")</f>
        <v>ok</v>
      </c>
      <c r="C10604" s="156" t="s">
        <v>369</v>
      </c>
      <c r="D10604" t="s">
        <v>12867</v>
      </c>
      <c r="E10604" t="s">
        <v>11699</v>
      </c>
      <c r="F10604" s="155" t="s">
        <v>11699</v>
      </c>
      <c r="G10604" s="156" t="s">
        <v>400</v>
      </c>
      <c r="H10604" s="155" t="str">
        <f>IF(Proc[[#This Row],[type]]="LFF (MDG-F)",MID(Proc[[#This Row],[Obj]],13,10),"")</f>
        <v/>
      </c>
      <c r="I10604" s="156"/>
      <c r="J10604" s="155" t="b">
        <f>Proc[[#This Row],[Requested]]=Proc[[#This Row],[CurrentParent]]</f>
        <v>1</v>
      </c>
      <c r="K10604" s="155" t="str">
        <f>IF(Proc[[#This Row],[Author]]="Marcela Urrego",VLOOKUP(LEFT(Proc[[#This Row],[Requested]],1),Table3[#All],2,0),VLOOKUP(Proc[[#This Row],[Author]],Table4[],2,0))</f>
        <v>HC</v>
      </c>
      <c r="L10604" s="155" t="s">
        <v>7801</v>
      </c>
      <c r="M10604" s="140">
        <v>46106</v>
      </c>
      <c r="N10604" s="140"/>
      <c r="O10604" s="140"/>
      <c r="P10604" s="140" t="str">
        <f ca="1">IF(Proc[[#This Row],[DaysAgeing]]&gt;5,"yep","on track")</f>
        <v>yep</v>
      </c>
      <c r="Q10604" s="2">
        <f ca="1">IF(Proc[[#This Row],[DateClosed]]="",ABS(NETWORKDAYS(Proc[[#This Row],[DateOpened]],TODAY()))-1,ABS(NETWORKDAYS(Proc[[#This Row],[DateOpened]],Proc[[#This Row],[DateClosed]]))-1)</f>
        <v>7</v>
      </c>
      <c r="R10604" s="140" t="s">
        <v>476</v>
      </c>
      <c r="S10604" s="155"/>
      <c r="T10604" s="155"/>
    </row>
    <row r="10605" spans="1:20" hidden="1">
      <c r="A10605" s="156" t="s">
        <v>11874</v>
      </c>
      <c r="B10605" s="155" t="str">
        <f>IFERROR(VLOOKUP(Proc[[#This Row],[App]],Table2[],3,0),"open")</f>
        <v>ok</v>
      </c>
      <c r="C10605" s="156" t="s">
        <v>369</v>
      </c>
      <c r="D10605" t="s">
        <v>12868</v>
      </c>
      <c r="E10605" t="s">
        <v>11699</v>
      </c>
      <c r="F10605" s="155" t="s">
        <v>11699</v>
      </c>
      <c r="G10605" s="156" t="s">
        <v>400</v>
      </c>
      <c r="H10605" s="155" t="str">
        <f>IF(Proc[[#This Row],[type]]="LFF (MDG-F)",MID(Proc[[#This Row],[Obj]],13,10),"")</f>
        <v/>
      </c>
      <c r="I10605" s="156"/>
      <c r="J10605" s="155" t="b">
        <f>Proc[[#This Row],[Requested]]=Proc[[#This Row],[CurrentParent]]</f>
        <v>1</v>
      </c>
      <c r="K10605" s="155" t="str">
        <f>IF(Proc[[#This Row],[Author]]="Marcela Urrego",VLOOKUP(LEFT(Proc[[#This Row],[Requested]],1),Table3[#All],2,0),VLOOKUP(Proc[[#This Row],[Author]],Table4[],2,0))</f>
        <v>HC</v>
      </c>
      <c r="L10605" s="155" t="s">
        <v>7801</v>
      </c>
      <c r="M10605" s="140">
        <v>46106</v>
      </c>
      <c r="N10605" s="140"/>
      <c r="O10605" s="140"/>
      <c r="P10605" s="140" t="str">
        <f ca="1">IF(Proc[[#This Row],[DaysAgeing]]&gt;5,"yep","on track")</f>
        <v>yep</v>
      </c>
      <c r="Q10605" s="2">
        <f ca="1">IF(Proc[[#This Row],[DateClosed]]="",ABS(NETWORKDAYS(Proc[[#This Row],[DateOpened]],TODAY()))-1,ABS(NETWORKDAYS(Proc[[#This Row],[DateOpened]],Proc[[#This Row],[DateClosed]]))-1)</f>
        <v>7</v>
      </c>
      <c r="R10605" s="140" t="s">
        <v>476</v>
      </c>
      <c r="S10605" s="155"/>
      <c r="T10605" s="155"/>
    </row>
    <row r="10606" spans="1:20" hidden="1">
      <c r="A10606" s="156" t="s">
        <v>11874</v>
      </c>
      <c r="B10606" s="155" t="str">
        <f>IFERROR(VLOOKUP(Proc[[#This Row],[App]],Table2[],3,0),"open")</f>
        <v>ok</v>
      </c>
      <c r="C10606" s="156" t="s">
        <v>369</v>
      </c>
      <c r="D10606" t="s">
        <v>12869</v>
      </c>
      <c r="E10606" t="s">
        <v>11699</v>
      </c>
      <c r="F10606" s="155" t="s">
        <v>11699</v>
      </c>
      <c r="G10606" s="156" t="s">
        <v>400</v>
      </c>
      <c r="H10606" s="155" t="str">
        <f>IF(Proc[[#This Row],[type]]="LFF (MDG-F)",MID(Proc[[#This Row],[Obj]],13,10),"")</f>
        <v/>
      </c>
      <c r="I10606" s="156"/>
      <c r="J10606" s="155" t="b">
        <f>Proc[[#This Row],[Requested]]=Proc[[#This Row],[CurrentParent]]</f>
        <v>1</v>
      </c>
      <c r="K10606" s="155" t="str">
        <f>IF(Proc[[#This Row],[Author]]="Marcela Urrego",VLOOKUP(LEFT(Proc[[#This Row],[Requested]],1),Table3[#All],2,0),VLOOKUP(Proc[[#This Row],[Author]],Table4[],2,0))</f>
        <v>HC</v>
      </c>
      <c r="L10606" s="155" t="s">
        <v>7801</v>
      </c>
      <c r="M10606" s="140">
        <v>46106</v>
      </c>
      <c r="N10606" s="140"/>
      <c r="O10606" s="140"/>
      <c r="P10606" s="140" t="str">
        <f ca="1">IF(Proc[[#This Row],[DaysAgeing]]&gt;5,"yep","on track")</f>
        <v>yep</v>
      </c>
      <c r="Q10606" s="2">
        <f ca="1">IF(Proc[[#This Row],[DateClosed]]="",ABS(NETWORKDAYS(Proc[[#This Row],[DateOpened]],TODAY()))-1,ABS(NETWORKDAYS(Proc[[#This Row],[DateOpened]],Proc[[#This Row],[DateClosed]]))-1)</f>
        <v>7</v>
      </c>
      <c r="R10606" s="140" t="s">
        <v>476</v>
      </c>
      <c r="S10606" s="155"/>
      <c r="T10606" s="155"/>
    </row>
    <row r="10607" spans="1:20" hidden="1">
      <c r="A10607" s="156" t="s">
        <v>11874</v>
      </c>
      <c r="B10607" s="155" t="str">
        <f>IFERROR(VLOOKUP(Proc[[#This Row],[App]],Table2[],3,0),"open")</f>
        <v>ok</v>
      </c>
      <c r="C10607" s="156" t="s">
        <v>369</v>
      </c>
      <c r="D10607" t="s">
        <v>12870</v>
      </c>
      <c r="E10607" t="s">
        <v>11699</v>
      </c>
      <c r="F10607" s="155" t="s">
        <v>11699</v>
      </c>
      <c r="G10607" s="156" t="s">
        <v>400</v>
      </c>
      <c r="H10607" s="155" t="str">
        <f>IF(Proc[[#This Row],[type]]="LFF (MDG-F)",MID(Proc[[#This Row],[Obj]],13,10),"")</f>
        <v/>
      </c>
      <c r="I10607" s="156"/>
      <c r="J10607" s="155" t="b">
        <f>Proc[[#This Row],[Requested]]=Proc[[#This Row],[CurrentParent]]</f>
        <v>1</v>
      </c>
      <c r="K10607" s="155" t="str">
        <f>IF(Proc[[#This Row],[Author]]="Marcela Urrego",VLOOKUP(LEFT(Proc[[#This Row],[Requested]],1),Table3[#All],2,0),VLOOKUP(Proc[[#This Row],[Author]],Table4[],2,0))</f>
        <v>HC</v>
      </c>
      <c r="L10607" s="155" t="s">
        <v>7801</v>
      </c>
      <c r="M10607" s="140">
        <v>46106</v>
      </c>
      <c r="N10607" s="140"/>
      <c r="O10607" s="140"/>
      <c r="P10607" s="140" t="str">
        <f ca="1">IF(Proc[[#This Row],[DaysAgeing]]&gt;5,"yep","on track")</f>
        <v>yep</v>
      </c>
      <c r="Q10607" s="2">
        <f ca="1">IF(Proc[[#This Row],[DateClosed]]="",ABS(NETWORKDAYS(Proc[[#This Row],[DateOpened]],TODAY()))-1,ABS(NETWORKDAYS(Proc[[#This Row],[DateOpened]],Proc[[#This Row],[DateClosed]]))-1)</f>
        <v>7</v>
      </c>
      <c r="R10607" s="140" t="s">
        <v>476</v>
      </c>
      <c r="S10607" s="155"/>
      <c r="T10607" s="155"/>
    </row>
    <row r="10608" spans="1:20" hidden="1">
      <c r="A10608" s="156" t="s">
        <v>11874</v>
      </c>
      <c r="B10608" s="155" t="str">
        <f>IFERROR(VLOOKUP(Proc[[#This Row],[App]],Table2[],3,0),"open")</f>
        <v>ok</v>
      </c>
      <c r="C10608" s="156" t="s">
        <v>369</v>
      </c>
      <c r="D10608" t="s">
        <v>12871</v>
      </c>
      <c r="E10608" t="s">
        <v>11699</v>
      </c>
      <c r="F10608" s="155" t="s">
        <v>11699</v>
      </c>
      <c r="G10608" s="156" t="s">
        <v>400</v>
      </c>
      <c r="H10608" s="155" t="str">
        <f>IF(Proc[[#This Row],[type]]="LFF (MDG-F)",MID(Proc[[#This Row],[Obj]],13,10),"")</f>
        <v/>
      </c>
      <c r="I10608" s="156"/>
      <c r="J10608" s="155" t="b">
        <f>Proc[[#This Row],[Requested]]=Proc[[#This Row],[CurrentParent]]</f>
        <v>1</v>
      </c>
      <c r="K10608" s="155" t="str">
        <f>IF(Proc[[#This Row],[Author]]="Marcela Urrego",VLOOKUP(LEFT(Proc[[#This Row],[Requested]],1),Table3[#All],2,0),VLOOKUP(Proc[[#This Row],[Author]],Table4[],2,0))</f>
        <v>HC</v>
      </c>
      <c r="L10608" s="155" t="s">
        <v>7801</v>
      </c>
      <c r="M10608" s="140">
        <v>46106</v>
      </c>
      <c r="N10608" s="140"/>
      <c r="O10608" s="140"/>
      <c r="P10608" s="140" t="str">
        <f ca="1">IF(Proc[[#This Row],[DaysAgeing]]&gt;5,"yep","on track")</f>
        <v>yep</v>
      </c>
      <c r="Q10608" s="2">
        <f ca="1">IF(Proc[[#This Row],[DateClosed]]="",ABS(NETWORKDAYS(Proc[[#This Row],[DateOpened]],TODAY()))-1,ABS(NETWORKDAYS(Proc[[#This Row],[DateOpened]],Proc[[#This Row],[DateClosed]]))-1)</f>
        <v>7</v>
      </c>
      <c r="R10608" s="140" t="s">
        <v>476</v>
      </c>
      <c r="S10608" s="155"/>
      <c r="T10608" s="155"/>
    </row>
    <row r="10609" spans="1:20" hidden="1">
      <c r="A10609" s="156" t="s">
        <v>11874</v>
      </c>
      <c r="B10609" s="155" t="str">
        <f>IFERROR(VLOOKUP(Proc[[#This Row],[App]],Table2[],3,0),"open")</f>
        <v>ok</v>
      </c>
      <c r="C10609" s="156" t="s">
        <v>369</v>
      </c>
      <c r="D10609" t="s">
        <v>12872</v>
      </c>
      <c r="E10609" t="s">
        <v>11699</v>
      </c>
      <c r="F10609" s="155" t="s">
        <v>11699</v>
      </c>
      <c r="G10609" s="156" t="s">
        <v>400</v>
      </c>
      <c r="H10609" s="155" t="str">
        <f>IF(Proc[[#This Row],[type]]="LFF (MDG-F)",MID(Proc[[#This Row],[Obj]],13,10),"")</f>
        <v/>
      </c>
      <c r="I10609" s="156"/>
      <c r="J10609" s="155" t="b">
        <f>Proc[[#This Row],[Requested]]=Proc[[#This Row],[CurrentParent]]</f>
        <v>1</v>
      </c>
      <c r="K10609" s="155" t="str">
        <f>IF(Proc[[#This Row],[Author]]="Marcela Urrego",VLOOKUP(LEFT(Proc[[#This Row],[Requested]],1),Table3[#All],2,0),VLOOKUP(Proc[[#This Row],[Author]],Table4[],2,0))</f>
        <v>HC</v>
      </c>
      <c r="L10609" s="155" t="s">
        <v>7801</v>
      </c>
      <c r="M10609" s="140">
        <v>46106</v>
      </c>
      <c r="N10609" s="140"/>
      <c r="O10609" s="140"/>
      <c r="P10609" s="140" t="str">
        <f ca="1">IF(Proc[[#This Row],[DaysAgeing]]&gt;5,"yep","on track")</f>
        <v>yep</v>
      </c>
      <c r="Q10609" s="2">
        <f ca="1">IF(Proc[[#This Row],[DateClosed]]="",ABS(NETWORKDAYS(Proc[[#This Row],[DateOpened]],TODAY()))-1,ABS(NETWORKDAYS(Proc[[#This Row],[DateOpened]],Proc[[#This Row],[DateClosed]]))-1)</f>
        <v>7</v>
      </c>
      <c r="R10609" s="140" t="s">
        <v>476</v>
      </c>
      <c r="S10609" s="155"/>
      <c r="T10609" s="155"/>
    </row>
    <row r="10610" spans="1:20" hidden="1">
      <c r="A10610" s="156" t="s">
        <v>11874</v>
      </c>
      <c r="B10610" s="155" t="str">
        <f>IFERROR(VLOOKUP(Proc[[#This Row],[App]],Table2[],3,0),"open")</f>
        <v>ok</v>
      </c>
      <c r="C10610" s="156" t="s">
        <v>369</v>
      </c>
      <c r="D10610" t="s">
        <v>12873</v>
      </c>
      <c r="E10610" t="s">
        <v>11699</v>
      </c>
      <c r="F10610" s="155" t="s">
        <v>11699</v>
      </c>
      <c r="G10610" s="156" t="s">
        <v>400</v>
      </c>
      <c r="H10610" s="155" t="str">
        <f>IF(Proc[[#This Row],[type]]="LFF (MDG-F)",MID(Proc[[#This Row],[Obj]],13,10),"")</f>
        <v/>
      </c>
      <c r="I10610" s="156"/>
      <c r="J10610" s="155" t="b">
        <f>Proc[[#This Row],[Requested]]=Proc[[#This Row],[CurrentParent]]</f>
        <v>1</v>
      </c>
      <c r="K10610" s="155" t="str">
        <f>IF(Proc[[#This Row],[Author]]="Marcela Urrego",VLOOKUP(LEFT(Proc[[#This Row],[Requested]],1),Table3[#All],2,0),VLOOKUP(Proc[[#This Row],[Author]],Table4[],2,0))</f>
        <v>HC</v>
      </c>
      <c r="L10610" s="155" t="s">
        <v>7801</v>
      </c>
      <c r="M10610" s="140">
        <v>46106</v>
      </c>
      <c r="N10610" s="140"/>
      <c r="O10610" s="140"/>
      <c r="P10610" s="140" t="str">
        <f ca="1">IF(Proc[[#This Row],[DaysAgeing]]&gt;5,"yep","on track")</f>
        <v>yep</v>
      </c>
      <c r="Q10610" s="2">
        <f ca="1">IF(Proc[[#This Row],[DateClosed]]="",ABS(NETWORKDAYS(Proc[[#This Row],[DateOpened]],TODAY()))-1,ABS(NETWORKDAYS(Proc[[#This Row],[DateOpened]],Proc[[#This Row],[DateClosed]]))-1)</f>
        <v>7</v>
      </c>
      <c r="R10610" s="140" t="s">
        <v>476</v>
      </c>
      <c r="S10610" s="155"/>
      <c r="T10610" s="155"/>
    </row>
    <row r="10611" spans="1:20" hidden="1">
      <c r="A10611" s="156" t="s">
        <v>11874</v>
      </c>
      <c r="B10611" s="155" t="str">
        <f>IFERROR(VLOOKUP(Proc[[#This Row],[App]],Table2[],3,0),"open")</f>
        <v>ok</v>
      </c>
      <c r="C10611" s="156" t="s">
        <v>369</v>
      </c>
      <c r="D10611" t="s">
        <v>12874</v>
      </c>
      <c r="E10611" t="s">
        <v>11699</v>
      </c>
      <c r="F10611" s="155" t="s">
        <v>11699</v>
      </c>
      <c r="G10611" s="156" t="s">
        <v>400</v>
      </c>
      <c r="H10611" s="155" t="str">
        <f>IF(Proc[[#This Row],[type]]="LFF (MDG-F)",MID(Proc[[#This Row],[Obj]],13,10),"")</f>
        <v/>
      </c>
      <c r="I10611" s="156"/>
      <c r="J10611" s="155" t="b">
        <f>Proc[[#This Row],[Requested]]=Proc[[#This Row],[CurrentParent]]</f>
        <v>1</v>
      </c>
      <c r="K10611" s="155" t="str">
        <f>IF(Proc[[#This Row],[Author]]="Marcela Urrego",VLOOKUP(LEFT(Proc[[#This Row],[Requested]],1),Table3[#All],2,0),VLOOKUP(Proc[[#This Row],[Author]],Table4[],2,0))</f>
        <v>HC</v>
      </c>
      <c r="L10611" s="155" t="s">
        <v>7801</v>
      </c>
      <c r="M10611" s="140">
        <v>46106</v>
      </c>
      <c r="N10611" s="140"/>
      <c r="O10611" s="140"/>
      <c r="P10611" s="140" t="str">
        <f ca="1">IF(Proc[[#This Row],[DaysAgeing]]&gt;5,"yep","on track")</f>
        <v>yep</v>
      </c>
      <c r="Q10611" s="2">
        <f ca="1">IF(Proc[[#This Row],[DateClosed]]="",ABS(NETWORKDAYS(Proc[[#This Row],[DateOpened]],TODAY()))-1,ABS(NETWORKDAYS(Proc[[#This Row],[DateOpened]],Proc[[#This Row],[DateClosed]]))-1)</f>
        <v>7</v>
      </c>
      <c r="R10611" s="140" t="s">
        <v>476</v>
      </c>
      <c r="S10611" s="155"/>
      <c r="T10611" s="155"/>
    </row>
    <row r="10612" spans="1:20" hidden="1">
      <c r="A10612" s="156" t="s">
        <v>11874</v>
      </c>
      <c r="B10612" s="155" t="str">
        <f>IFERROR(VLOOKUP(Proc[[#This Row],[App]],Table2[],3,0),"open")</f>
        <v>ok</v>
      </c>
      <c r="C10612" s="156" t="s">
        <v>369</v>
      </c>
      <c r="D10612" t="s">
        <v>12875</v>
      </c>
      <c r="E10612" t="s">
        <v>11699</v>
      </c>
      <c r="F10612" s="155" t="s">
        <v>11699</v>
      </c>
      <c r="G10612" s="156" t="s">
        <v>400</v>
      </c>
      <c r="H10612" s="155" t="str">
        <f>IF(Proc[[#This Row],[type]]="LFF (MDG-F)",MID(Proc[[#This Row],[Obj]],13,10),"")</f>
        <v/>
      </c>
      <c r="I10612" s="156"/>
      <c r="J10612" s="155" t="b">
        <f>Proc[[#This Row],[Requested]]=Proc[[#This Row],[CurrentParent]]</f>
        <v>1</v>
      </c>
      <c r="K10612" s="155" t="str">
        <f>IF(Proc[[#This Row],[Author]]="Marcela Urrego",VLOOKUP(LEFT(Proc[[#This Row],[Requested]],1),Table3[#All],2,0),VLOOKUP(Proc[[#This Row],[Author]],Table4[],2,0))</f>
        <v>HC</v>
      </c>
      <c r="L10612" s="155" t="s">
        <v>7801</v>
      </c>
      <c r="M10612" s="140">
        <v>46106</v>
      </c>
      <c r="N10612" s="140"/>
      <c r="O10612" s="140"/>
      <c r="P10612" s="140" t="str">
        <f ca="1">IF(Proc[[#This Row],[DaysAgeing]]&gt;5,"yep","on track")</f>
        <v>yep</v>
      </c>
      <c r="Q10612" s="2">
        <f ca="1">IF(Proc[[#This Row],[DateClosed]]="",ABS(NETWORKDAYS(Proc[[#This Row],[DateOpened]],TODAY()))-1,ABS(NETWORKDAYS(Proc[[#This Row],[DateOpened]],Proc[[#This Row],[DateClosed]]))-1)</f>
        <v>7</v>
      </c>
      <c r="R10612" s="140" t="s">
        <v>476</v>
      </c>
      <c r="S10612" s="155"/>
      <c r="T10612" s="155"/>
    </row>
    <row r="10613" spans="1:20" hidden="1">
      <c r="A10613" s="156" t="s">
        <v>11874</v>
      </c>
      <c r="B10613" s="155" t="str">
        <f>IFERROR(VLOOKUP(Proc[[#This Row],[App]],Table2[],3,0),"open")</f>
        <v>ok</v>
      </c>
      <c r="C10613" s="156" t="s">
        <v>369</v>
      </c>
      <c r="D10613" t="s">
        <v>12876</v>
      </c>
      <c r="E10613" t="s">
        <v>11699</v>
      </c>
      <c r="F10613" s="155" t="s">
        <v>11699</v>
      </c>
      <c r="G10613" s="156" t="s">
        <v>400</v>
      </c>
      <c r="H10613" s="155" t="str">
        <f>IF(Proc[[#This Row],[type]]="LFF (MDG-F)",MID(Proc[[#This Row],[Obj]],13,10),"")</f>
        <v/>
      </c>
      <c r="I10613" s="156"/>
      <c r="J10613" s="155" t="b">
        <f>Proc[[#This Row],[Requested]]=Proc[[#This Row],[CurrentParent]]</f>
        <v>1</v>
      </c>
      <c r="K10613" s="155" t="str">
        <f>IF(Proc[[#This Row],[Author]]="Marcela Urrego",VLOOKUP(LEFT(Proc[[#This Row],[Requested]],1),Table3[#All],2,0),VLOOKUP(Proc[[#This Row],[Author]],Table4[],2,0))</f>
        <v>HC</v>
      </c>
      <c r="L10613" s="155" t="s">
        <v>7801</v>
      </c>
      <c r="M10613" s="140">
        <v>46106</v>
      </c>
      <c r="N10613" s="140"/>
      <c r="O10613" s="140"/>
      <c r="P10613" s="140" t="str">
        <f ca="1">IF(Proc[[#This Row],[DaysAgeing]]&gt;5,"yep","on track")</f>
        <v>yep</v>
      </c>
      <c r="Q10613" s="2">
        <f ca="1">IF(Proc[[#This Row],[DateClosed]]="",ABS(NETWORKDAYS(Proc[[#This Row],[DateOpened]],TODAY()))-1,ABS(NETWORKDAYS(Proc[[#This Row],[DateOpened]],Proc[[#This Row],[DateClosed]]))-1)</f>
        <v>7</v>
      </c>
      <c r="R10613" s="140" t="s">
        <v>476</v>
      </c>
      <c r="S10613" s="155"/>
      <c r="T10613" s="155"/>
    </row>
    <row r="10614" spans="1:20" hidden="1">
      <c r="A10614" s="156" t="s">
        <v>11874</v>
      </c>
      <c r="B10614" s="155" t="str">
        <f>IFERROR(VLOOKUP(Proc[[#This Row],[App]],Table2[],3,0),"open")</f>
        <v>ok</v>
      </c>
      <c r="C10614" s="156" t="s">
        <v>369</v>
      </c>
      <c r="D10614" t="s">
        <v>12877</v>
      </c>
      <c r="E10614" t="s">
        <v>11699</v>
      </c>
      <c r="F10614" s="155" t="s">
        <v>11699</v>
      </c>
      <c r="G10614" s="156" t="s">
        <v>400</v>
      </c>
      <c r="H10614" s="155" t="str">
        <f>IF(Proc[[#This Row],[type]]="LFF (MDG-F)",MID(Proc[[#This Row],[Obj]],13,10),"")</f>
        <v/>
      </c>
      <c r="I10614" s="156"/>
      <c r="J10614" s="155" t="b">
        <f>Proc[[#This Row],[Requested]]=Proc[[#This Row],[CurrentParent]]</f>
        <v>1</v>
      </c>
      <c r="K10614" s="155" t="str">
        <f>IF(Proc[[#This Row],[Author]]="Marcela Urrego",VLOOKUP(LEFT(Proc[[#This Row],[Requested]],1),Table3[#All],2,0),VLOOKUP(Proc[[#This Row],[Author]],Table4[],2,0))</f>
        <v>HC</v>
      </c>
      <c r="L10614" s="155" t="s">
        <v>7801</v>
      </c>
      <c r="M10614" s="140">
        <v>46106</v>
      </c>
      <c r="N10614" s="140"/>
      <c r="O10614" s="140"/>
      <c r="P10614" s="140" t="str">
        <f ca="1">IF(Proc[[#This Row],[DaysAgeing]]&gt;5,"yep","on track")</f>
        <v>yep</v>
      </c>
      <c r="Q10614" s="2">
        <f ca="1">IF(Proc[[#This Row],[DateClosed]]="",ABS(NETWORKDAYS(Proc[[#This Row],[DateOpened]],TODAY()))-1,ABS(NETWORKDAYS(Proc[[#This Row],[DateOpened]],Proc[[#This Row],[DateClosed]]))-1)</f>
        <v>7</v>
      </c>
      <c r="R10614" s="140" t="s">
        <v>476</v>
      </c>
      <c r="S10614" s="155"/>
      <c r="T10614" s="155"/>
    </row>
    <row r="10615" spans="1:20" hidden="1">
      <c r="A10615" s="156" t="s">
        <v>11874</v>
      </c>
      <c r="B10615" s="155" t="str">
        <f>IFERROR(VLOOKUP(Proc[[#This Row],[App]],Table2[],3,0),"open")</f>
        <v>ok</v>
      </c>
      <c r="C10615" s="156" t="s">
        <v>369</v>
      </c>
      <c r="D10615" t="s">
        <v>12878</v>
      </c>
      <c r="E10615" t="s">
        <v>11699</v>
      </c>
      <c r="F10615" s="155" t="s">
        <v>11699</v>
      </c>
      <c r="G10615" s="156" t="s">
        <v>400</v>
      </c>
      <c r="H10615" s="155" t="str">
        <f>IF(Proc[[#This Row],[type]]="LFF (MDG-F)",MID(Proc[[#This Row],[Obj]],13,10),"")</f>
        <v/>
      </c>
      <c r="I10615" s="156"/>
      <c r="J10615" s="155" t="b">
        <f>Proc[[#This Row],[Requested]]=Proc[[#This Row],[CurrentParent]]</f>
        <v>1</v>
      </c>
      <c r="K10615" s="155" t="str">
        <f>IF(Proc[[#This Row],[Author]]="Marcela Urrego",VLOOKUP(LEFT(Proc[[#This Row],[Requested]],1),Table3[#All],2,0),VLOOKUP(Proc[[#This Row],[Author]],Table4[],2,0))</f>
        <v>HC</v>
      </c>
      <c r="L10615" s="155" t="s">
        <v>7801</v>
      </c>
      <c r="M10615" s="140">
        <v>46106</v>
      </c>
      <c r="N10615" s="140"/>
      <c r="O10615" s="140"/>
      <c r="P10615" s="140" t="str">
        <f ca="1">IF(Proc[[#This Row],[DaysAgeing]]&gt;5,"yep","on track")</f>
        <v>yep</v>
      </c>
      <c r="Q10615" s="2">
        <f ca="1">IF(Proc[[#This Row],[DateClosed]]="",ABS(NETWORKDAYS(Proc[[#This Row],[DateOpened]],TODAY()))-1,ABS(NETWORKDAYS(Proc[[#This Row],[DateOpened]],Proc[[#This Row],[DateClosed]]))-1)</f>
        <v>7</v>
      </c>
      <c r="R10615" s="140" t="s">
        <v>476</v>
      </c>
      <c r="S10615" s="155"/>
      <c r="T10615" s="155"/>
    </row>
    <row r="10616" spans="1:20" hidden="1">
      <c r="A10616" s="156" t="s">
        <v>11874</v>
      </c>
      <c r="B10616" s="155" t="str">
        <f>IFERROR(VLOOKUP(Proc[[#This Row],[App]],Table2[],3,0),"open")</f>
        <v>ok</v>
      </c>
      <c r="C10616" s="156" t="s">
        <v>369</v>
      </c>
      <c r="D10616" t="s">
        <v>12879</v>
      </c>
      <c r="E10616" t="s">
        <v>11699</v>
      </c>
      <c r="F10616" s="155" t="s">
        <v>11699</v>
      </c>
      <c r="G10616" s="156" t="s">
        <v>400</v>
      </c>
      <c r="H10616" s="155" t="str">
        <f>IF(Proc[[#This Row],[type]]="LFF (MDG-F)",MID(Proc[[#This Row],[Obj]],13,10),"")</f>
        <v/>
      </c>
      <c r="I10616" s="156"/>
      <c r="J10616" s="155" t="b">
        <f>Proc[[#This Row],[Requested]]=Proc[[#This Row],[CurrentParent]]</f>
        <v>1</v>
      </c>
      <c r="K10616" s="155" t="str">
        <f>IF(Proc[[#This Row],[Author]]="Marcela Urrego",VLOOKUP(LEFT(Proc[[#This Row],[Requested]],1),Table3[#All],2,0),VLOOKUP(Proc[[#This Row],[Author]],Table4[],2,0))</f>
        <v>HC</v>
      </c>
      <c r="L10616" s="155" t="s">
        <v>7801</v>
      </c>
      <c r="M10616" s="140">
        <v>46106</v>
      </c>
      <c r="N10616" s="140"/>
      <c r="O10616" s="140"/>
      <c r="P10616" s="140" t="str">
        <f ca="1">IF(Proc[[#This Row],[DaysAgeing]]&gt;5,"yep","on track")</f>
        <v>yep</v>
      </c>
      <c r="Q10616" s="2">
        <f ca="1">IF(Proc[[#This Row],[DateClosed]]="",ABS(NETWORKDAYS(Proc[[#This Row],[DateOpened]],TODAY()))-1,ABS(NETWORKDAYS(Proc[[#This Row],[DateOpened]],Proc[[#This Row],[DateClosed]]))-1)</f>
        <v>7</v>
      </c>
      <c r="R10616" s="140" t="s">
        <v>476</v>
      </c>
      <c r="S10616" s="155"/>
      <c r="T10616" s="155"/>
    </row>
    <row r="10617" spans="1:20" hidden="1">
      <c r="A10617" s="156" t="s">
        <v>11874</v>
      </c>
      <c r="B10617" s="155" t="str">
        <f>IFERROR(VLOOKUP(Proc[[#This Row],[App]],Table2[],3,0),"open")</f>
        <v>ok</v>
      </c>
      <c r="C10617" s="156" t="s">
        <v>369</v>
      </c>
      <c r="D10617" t="s">
        <v>12880</v>
      </c>
      <c r="E10617" t="s">
        <v>11699</v>
      </c>
      <c r="F10617" s="155" t="s">
        <v>11699</v>
      </c>
      <c r="G10617" s="156" t="s">
        <v>400</v>
      </c>
      <c r="H10617" s="155" t="str">
        <f>IF(Proc[[#This Row],[type]]="LFF (MDG-F)",MID(Proc[[#This Row],[Obj]],13,10),"")</f>
        <v/>
      </c>
      <c r="I10617" s="156"/>
      <c r="J10617" s="155" t="b">
        <f>Proc[[#This Row],[Requested]]=Proc[[#This Row],[CurrentParent]]</f>
        <v>1</v>
      </c>
      <c r="K10617" s="155" t="str">
        <f>IF(Proc[[#This Row],[Author]]="Marcela Urrego",VLOOKUP(LEFT(Proc[[#This Row],[Requested]],1),Table3[#All],2,0),VLOOKUP(Proc[[#This Row],[Author]],Table4[],2,0))</f>
        <v>HC</v>
      </c>
      <c r="L10617" s="155" t="s">
        <v>7801</v>
      </c>
      <c r="M10617" s="140">
        <v>46106</v>
      </c>
      <c r="N10617" s="140"/>
      <c r="O10617" s="140"/>
      <c r="P10617" s="140" t="str">
        <f ca="1">IF(Proc[[#This Row],[DaysAgeing]]&gt;5,"yep","on track")</f>
        <v>yep</v>
      </c>
      <c r="Q10617" s="2">
        <f ca="1">IF(Proc[[#This Row],[DateClosed]]="",ABS(NETWORKDAYS(Proc[[#This Row],[DateOpened]],TODAY()))-1,ABS(NETWORKDAYS(Proc[[#This Row],[DateOpened]],Proc[[#This Row],[DateClosed]]))-1)</f>
        <v>7</v>
      </c>
      <c r="R10617" s="140" t="s">
        <v>476</v>
      </c>
      <c r="S10617" s="155"/>
      <c r="T10617" s="155"/>
    </row>
    <row r="10618" spans="1:20" hidden="1">
      <c r="A10618" s="156" t="s">
        <v>11874</v>
      </c>
      <c r="B10618" s="155" t="str">
        <f>IFERROR(VLOOKUP(Proc[[#This Row],[App]],Table2[],3,0),"open")</f>
        <v>ok</v>
      </c>
      <c r="C10618" s="156" t="s">
        <v>369</v>
      </c>
      <c r="D10618" t="s">
        <v>12881</v>
      </c>
      <c r="E10618" t="s">
        <v>11699</v>
      </c>
      <c r="F10618" s="155" t="s">
        <v>11699</v>
      </c>
      <c r="G10618" s="156" t="s">
        <v>400</v>
      </c>
      <c r="H10618" s="155" t="str">
        <f>IF(Proc[[#This Row],[type]]="LFF (MDG-F)",MID(Proc[[#This Row],[Obj]],13,10),"")</f>
        <v/>
      </c>
      <c r="I10618" s="156"/>
      <c r="J10618" s="155" t="b">
        <f>Proc[[#This Row],[Requested]]=Proc[[#This Row],[CurrentParent]]</f>
        <v>1</v>
      </c>
      <c r="K10618" s="155" t="str">
        <f>IF(Proc[[#This Row],[Author]]="Marcela Urrego",VLOOKUP(LEFT(Proc[[#This Row],[Requested]],1),Table3[#All],2,0),VLOOKUP(Proc[[#This Row],[Author]],Table4[],2,0))</f>
        <v>HC</v>
      </c>
      <c r="L10618" s="155" t="s">
        <v>7801</v>
      </c>
      <c r="M10618" s="140">
        <v>46106</v>
      </c>
      <c r="N10618" s="140"/>
      <c r="O10618" s="140"/>
      <c r="P10618" s="140" t="str">
        <f ca="1">IF(Proc[[#This Row],[DaysAgeing]]&gt;5,"yep","on track")</f>
        <v>yep</v>
      </c>
      <c r="Q10618" s="2">
        <f ca="1">IF(Proc[[#This Row],[DateClosed]]="",ABS(NETWORKDAYS(Proc[[#This Row],[DateOpened]],TODAY()))-1,ABS(NETWORKDAYS(Proc[[#This Row],[DateOpened]],Proc[[#This Row],[DateClosed]]))-1)</f>
        <v>7</v>
      </c>
      <c r="R10618" s="140" t="s">
        <v>476</v>
      </c>
      <c r="S10618" s="155"/>
      <c r="T10618" s="155"/>
    </row>
    <row r="10619" spans="1:20" hidden="1">
      <c r="A10619" s="156" t="s">
        <v>11874</v>
      </c>
      <c r="B10619" s="155" t="str">
        <f>IFERROR(VLOOKUP(Proc[[#This Row],[App]],Table2[],3,0),"open")</f>
        <v>ok</v>
      </c>
      <c r="C10619" s="156" t="s">
        <v>369</v>
      </c>
      <c r="D10619" t="s">
        <v>12882</v>
      </c>
      <c r="E10619" t="s">
        <v>11699</v>
      </c>
      <c r="F10619" s="155" t="s">
        <v>11699</v>
      </c>
      <c r="G10619" s="156" t="s">
        <v>400</v>
      </c>
      <c r="H10619" s="155" t="str">
        <f>IF(Proc[[#This Row],[type]]="LFF (MDG-F)",MID(Proc[[#This Row],[Obj]],13,10),"")</f>
        <v/>
      </c>
      <c r="I10619" s="156"/>
      <c r="J10619" s="155" t="b">
        <f>Proc[[#This Row],[Requested]]=Proc[[#This Row],[CurrentParent]]</f>
        <v>1</v>
      </c>
      <c r="K10619" s="155" t="str">
        <f>IF(Proc[[#This Row],[Author]]="Marcela Urrego",VLOOKUP(LEFT(Proc[[#This Row],[Requested]],1),Table3[#All],2,0),VLOOKUP(Proc[[#This Row],[Author]],Table4[],2,0))</f>
        <v>HC</v>
      </c>
      <c r="L10619" s="155" t="s">
        <v>7801</v>
      </c>
      <c r="M10619" s="140">
        <v>46106</v>
      </c>
      <c r="N10619" s="140"/>
      <c r="O10619" s="140"/>
      <c r="P10619" s="140" t="str">
        <f ca="1">IF(Proc[[#This Row],[DaysAgeing]]&gt;5,"yep","on track")</f>
        <v>yep</v>
      </c>
      <c r="Q10619" s="2">
        <f ca="1">IF(Proc[[#This Row],[DateClosed]]="",ABS(NETWORKDAYS(Proc[[#This Row],[DateOpened]],TODAY()))-1,ABS(NETWORKDAYS(Proc[[#This Row],[DateOpened]],Proc[[#This Row],[DateClosed]]))-1)</f>
        <v>7</v>
      </c>
      <c r="R10619" s="140" t="s">
        <v>476</v>
      </c>
      <c r="S10619" s="155"/>
      <c r="T10619" s="155"/>
    </row>
    <row r="10620" spans="1:20" hidden="1">
      <c r="A10620" s="156" t="s">
        <v>11874</v>
      </c>
      <c r="B10620" s="155" t="str">
        <f>IFERROR(VLOOKUP(Proc[[#This Row],[App]],Table2[],3,0),"open")</f>
        <v>ok</v>
      </c>
      <c r="C10620" s="156" t="s">
        <v>369</v>
      </c>
      <c r="D10620" t="s">
        <v>12883</v>
      </c>
      <c r="E10620" t="s">
        <v>11699</v>
      </c>
      <c r="F10620" s="155" t="s">
        <v>11699</v>
      </c>
      <c r="G10620" s="156" t="s">
        <v>400</v>
      </c>
      <c r="H10620" s="155" t="str">
        <f>IF(Proc[[#This Row],[type]]="LFF (MDG-F)",MID(Proc[[#This Row],[Obj]],13,10),"")</f>
        <v/>
      </c>
      <c r="I10620" s="156"/>
      <c r="J10620" s="155" t="b">
        <f>Proc[[#This Row],[Requested]]=Proc[[#This Row],[CurrentParent]]</f>
        <v>1</v>
      </c>
      <c r="K10620" s="155" t="str">
        <f>IF(Proc[[#This Row],[Author]]="Marcela Urrego",VLOOKUP(LEFT(Proc[[#This Row],[Requested]],1),Table3[#All],2,0),VLOOKUP(Proc[[#This Row],[Author]],Table4[],2,0))</f>
        <v>HC</v>
      </c>
      <c r="L10620" s="155" t="s">
        <v>7801</v>
      </c>
      <c r="M10620" s="140">
        <v>46106</v>
      </c>
      <c r="N10620" s="140"/>
      <c r="O10620" s="140"/>
      <c r="P10620" s="140" t="str">
        <f ca="1">IF(Proc[[#This Row],[DaysAgeing]]&gt;5,"yep","on track")</f>
        <v>yep</v>
      </c>
      <c r="Q10620" s="2">
        <f ca="1">IF(Proc[[#This Row],[DateClosed]]="",ABS(NETWORKDAYS(Proc[[#This Row],[DateOpened]],TODAY()))-1,ABS(NETWORKDAYS(Proc[[#This Row],[DateOpened]],Proc[[#This Row],[DateClosed]]))-1)</f>
        <v>7</v>
      </c>
      <c r="R10620" s="140" t="s">
        <v>476</v>
      </c>
      <c r="S10620" s="155"/>
      <c r="T10620" s="155"/>
    </row>
    <row r="10621" spans="1:20" hidden="1">
      <c r="A10621" s="156" t="s">
        <v>11874</v>
      </c>
      <c r="B10621" s="155" t="str">
        <f>IFERROR(VLOOKUP(Proc[[#This Row],[App]],Table2[],3,0),"open")</f>
        <v>ok</v>
      </c>
      <c r="C10621" s="156" t="s">
        <v>369</v>
      </c>
      <c r="D10621" t="s">
        <v>12884</v>
      </c>
      <c r="E10621" t="s">
        <v>11699</v>
      </c>
      <c r="F10621" s="155" t="s">
        <v>11699</v>
      </c>
      <c r="G10621" s="156" t="s">
        <v>400</v>
      </c>
      <c r="H10621" s="155" t="str">
        <f>IF(Proc[[#This Row],[type]]="LFF (MDG-F)",MID(Proc[[#This Row],[Obj]],13,10),"")</f>
        <v/>
      </c>
      <c r="I10621" s="156"/>
      <c r="J10621" s="155" t="b">
        <f>Proc[[#This Row],[Requested]]=Proc[[#This Row],[CurrentParent]]</f>
        <v>1</v>
      </c>
      <c r="K10621" s="155" t="str">
        <f>IF(Proc[[#This Row],[Author]]="Marcela Urrego",VLOOKUP(LEFT(Proc[[#This Row],[Requested]],1),Table3[#All],2,0),VLOOKUP(Proc[[#This Row],[Author]],Table4[],2,0))</f>
        <v>HC</v>
      </c>
      <c r="L10621" s="155" t="s">
        <v>7801</v>
      </c>
      <c r="M10621" s="140">
        <v>46106</v>
      </c>
      <c r="N10621" s="140"/>
      <c r="O10621" s="140"/>
      <c r="P10621" s="140" t="str">
        <f ca="1">IF(Proc[[#This Row],[DaysAgeing]]&gt;5,"yep","on track")</f>
        <v>yep</v>
      </c>
      <c r="Q10621" s="2">
        <f ca="1">IF(Proc[[#This Row],[DateClosed]]="",ABS(NETWORKDAYS(Proc[[#This Row],[DateOpened]],TODAY()))-1,ABS(NETWORKDAYS(Proc[[#This Row],[DateOpened]],Proc[[#This Row],[DateClosed]]))-1)</f>
        <v>7</v>
      </c>
      <c r="R10621" s="140" t="s">
        <v>476</v>
      </c>
      <c r="S10621" s="155"/>
      <c r="T10621" s="155"/>
    </row>
    <row r="10622" spans="1:20" hidden="1">
      <c r="A10622" s="156" t="s">
        <v>11874</v>
      </c>
      <c r="B10622" s="155" t="str">
        <f>IFERROR(VLOOKUP(Proc[[#This Row],[App]],Table2[],3,0),"open")</f>
        <v>ok</v>
      </c>
      <c r="C10622" s="156" t="s">
        <v>369</v>
      </c>
      <c r="D10622" t="s">
        <v>12885</v>
      </c>
      <c r="E10622" t="s">
        <v>11699</v>
      </c>
      <c r="F10622" s="155" t="s">
        <v>11699</v>
      </c>
      <c r="G10622" s="156" t="s">
        <v>400</v>
      </c>
      <c r="H10622" s="155" t="str">
        <f>IF(Proc[[#This Row],[type]]="LFF (MDG-F)",MID(Proc[[#This Row],[Obj]],13,10),"")</f>
        <v/>
      </c>
      <c r="I10622" s="156"/>
      <c r="J10622" s="155" t="b">
        <f>Proc[[#This Row],[Requested]]=Proc[[#This Row],[CurrentParent]]</f>
        <v>1</v>
      </c>
      <c r="K10622" s="155" t="str">
        <f>IF(Proc[[#This Row],[Author]]="Marcela Urrego",VLOOKUP(LEFT(Proc[[#This Row],[Requested]],1),Table3[#All],2,0),VLOOKUP(Proc[[#This Row],[Author]],Table4[],2,0))</f>
        <v>HC</v>
      </c>
      <c r="L10622" s="155" t="s">
        <v>7801</v>
      </c>
      <c r="M10622" s="140">
        <v>46106</v>
      </c>
      <c r="N10622" s="140"/>
      <c r="O10622" s="140"/>
      <c r="P10622" s="140" t="str">
        <f ca="1">IF(Proc[[#This Row],[DaysAgeing]]&gt;5,"yep","on track")</f>
        <v>yep</v>
      </c>
      <c r="Q10622" s="2">
        <f ca="1">IF(Proc[[#This Row],[DateClosed]]="",ABS(NETWORKDAYS(Proc[[#This Row],[DateOpened]],TODAY()))-1,ABS(NETWORKDAYS(Proc[[#This Row],[DateOpened]],Proc[[#This Row],[DateClosed]]))-1)</f>
        <v>7</v>
      </c>
      <c r="R10622" s="140" t="s">
        <v>476</v>
      </c>
      <c r="S10622" s="155"/>
      <c r="T10622" s="155"/>
    </row>
    <row r="10623" spans="1:20" hidden="1">
      <c r="A10623" s="156" t="s">
        <v>11874</v>
      </c>
      <c r="B10623" s="155" t="str">
        <f>IFERROR(VLOOKUP(Proc[[#This Row],[App]],Table2[],3,0),"open")</f>
        <v>ok</v>
      </c>
      <c r="C10623" s="156" t="s">
        <v>369</v>
      </c>
      <c r="D10623" t="s">
        <v>12886</v>
      </c>
      <c r="E10623" t="s">
        <v>11699</v>
      </c>
      <c r="F10623" s="155" t="s">
        <v>11699</v>
      </c>
      <c r="G10623" s="156" t="s">
        <v>400</v>
      </c>
      <c r="H10623" s="155" t="str">
        <f>IF(Proc[[#This Row],[type]]="LFF (MDG-F)",MID(Proc[[#This Row],[Obj]],13,10),"")</f>
        <v/>
      </c>
      <c r="I10623" s="156"/>
      <c r="J10623" s="155" t="b">
        <f>Proc[[#This Row],[Requested]]=Proc[[#This Row],[CurrentParent]]</f>
        <v>1</v>
      </c>
      <c r="K10623" s="155" t="str">
        <f>IF(Proc[[#This Row],[Author]]="Marcela Urrego",VLOOKUP(LEFT(Proc[[#This Row],[Requested]],1),Table3[#All],2,0),VLOOKUP(Proc[[#This Row],[Author]],Table4[],2,0))</f>
        <v>HC</v>
      </c>
      <c r="L10623" s="155" t="s">
        <v>7801</v>
      </c>
      <c r="M10623" s="140">
        <v>46106</v>
      </c>
      <c r="N10623" s="140"/>
      <c r="O10623" s="140"/>
      <c r="P10623" s="140" t="str">
        <f ca="1">IF(Proc[[#This Row],[DaysAgeing]]&gt;5,"yep","on track")</f>
        <v>yep</v>
      </c>
      <c r="Q10623" s="2">
        <f ca="1">IF(Proc[[#This Row],[DateClosed]]="",ABS(NETWORKDAYS(Proc[[#This Row],[DateOpened]],TODAY()))-1,ABS(NETWORKDAYS(Proc[[#This Row],[DateOpened]],Proc[[#This Row],[DateClosed]]))-1)</f>
        <v>7</v>
      </c>
      <c r="R10623" s="140" t="s">
        <v>476</v>
      </c>
      <c r="S10623" s="155"/>
      <c r="T10623" s="155"/>
    </row>
    <row r="10624" spans="1:20" hidden="1">
      <c r="A10624" s="156" t="s">
        <v>11874</v>
      </c>
      <c r="B10624" s="155" t="str">
        <f>IFERROR(VLOOKUP(Proc[[#This Row],[App]],Table2[],3,0),"open")</f>
        <v>ok</v>
      </c>
      <c r="C10624" s="156" t="s">
        <v>369</v>
      </c>
      <c r="D10624" t="s">
        <v>12887</v>
      </c>
      <c r="E10624" t="s">
        <v>11699</v>
      </c>
      <c r="F10624" s="155" t="s">
        <v>11699</v>
      </c>
      <c r="G10624" s="156" t="s">
        <v>400</v>
      </c>
      <c r="H10624" s="155" t="str">
        <f>IF(Proc[[#This Row],[type]]="LFF (MDG-F)",MID(Proc[[#This Row],[Obj]],13,10),"")</f>
        <v/>
      </c>
      <c r="I10624" s="156"/>
      <c r="J10624" s="155" t="b">
        <f>Proc[[#This Row],[Requested]]=Proc[[#This Row],[CurrentParent]]</f>
        <v>1</v>
      </c>
      <c r="K10624" s="155" t="str">
        <f>IF(Proc[[#This Row],[Author]]="Marcela Urrego",VLOOKUP(LEFT(Proc[[#This Row],[Requested]],1),Table3[#All],2,0),VLOOKUP(Proc[[#This Row],[Author]],Table4[],2,0))</f>
        <v>HC</v>
      </c>
      <c r="L10624" s="155" t="s">
        <v>7801</v>
      </c>
      <c r="M10624" s="140">
        <v>46106</v>
      </c>
      <c r="N10624" s="140"/>
      <c r="O10624" s="140"/>
      <c r="P10624" s="140" t="str">
        <f ca="1">IF(Proc[[#This Row],[DaysAgeing]]&gt;5,"yep","on track")</f>
        <v>yep</v>
      </c>
      <c r="Q10624" s="2">
        <f ca="1">IF(Proc[[#This Row],[DateClosed]]="",ABS(NETWORKDAYS(Proc[[#This Row],[DateOpened]],TODAY()))-1,ABS(NETWORKDAYS(Proc[[#This Row],[DateOpened]],Proc[[#This Row],[DateClosed]]))-1)</f>
        <v>7</v>
      </c>
      <c r="R10624" s="140" t="s">
        <v>476</v>
      </c>
      <c r="S10624" s="155"/>
      <c r="T10624" s="155"/>
    </row>
    <row r="10625" spans="1:20" hidden="1">
      <c r="A10625" s="156" t="s">
        <v>11874</v>
      </c>
      <c r="B10625" s="155" t="str">
        <f>IFERROR(VLOOKUP(Proc[[#This Row],[App]],Table2[],3,0),"open")</f>
        <v>ok</v>
      </c>
      <c r="C10625" s="156" t="s">
        <v>369</v>
      </c>
      <c r="D10625" t="s">
        <v>12888</v>
      </c>
      <c r="E10625" t="s">
        <v>11699</v>
      </c>
      <c r="F10625" s="155" t="s">
        <v>11699</v>
      </c>
      <c r="G10625" s="156" t="s">
        <v>400</v>
      </c>
      <c r="H10625" s="155" t="str">
        <f>IF(Proc[[#This Row],[type]]="LFF (MDG-F)",MID(Proc[[#This Row],[Obj]],13,10),"")</f>
        <v/>
      </c>
      <c r="I10625" s="156"/>
      <c r="J10625" s="155" t="b">
        <f>Proc[[#This Row],[Requested]]=Proc[[#This Row],[CurrentParent]]</f>
        <v>1</v>
      </c>
      <c r="K10625" s="155" t="str">
        <f>IF(Proc[[#This Row],[Author]]="Marcela Urrego",VLOOKUP(LEFT(Proc[[#This Row],[Requested]],1),Table3[#All],2,0),VLOOKUP(Proc[[#This Row],[Author]],Table4[],2,0))</f>
        <v>HC</v>
      </c>
      <c r="L10625" s="155" t="s">
        <v>7801</v>
      </c>
      <c r="M10625" s="140">
        <v>46106</v>
      </c>
      <c r="N10625" s="140"/>
      <c r="O10625" s="140"/>
      <c r="P10625" s="140" t="str">
        <f ca="1">IF(Proc[[#This Row],[DaysAgeing]]&gt;5,"yep","on track")</f>
        <v>yep</v>
      </c>
      <c r="Q10625" s="2">
        <f ca="1">IF(Proc[[#This Row],[DateClosed]]="",ABS(NETWORKDAYS(Proc[[#This Row],[DateOpened]],TODAY()))-1,ABS(NETWORKDAYS(Proc[[#This Row],[DateOpened]],Proc[[#This Row],[DateClosed]]))-1)</f>
        <v>7</v>
      </c>
      <c r="R10625" s="140" t="s">
        <v>476</v>
      </c>
      <c r="S10625" s="155"/>
      <c r="T10625" s="155"/>
    </row>
    <row r="10626" spans="1:20" hidden="1">
      <c r="A10626" s="156" t="s">
        <v>11874</v>
      </c>
      <c r="B10626" s="155" t="str">
        <f>IFERROR(VLOOKUP(Proc[[#This Row],[App]],Table2[],3,0),"open")</f>
        <v>ok</v>
      </c>
      <c r="C10626" s="156" t="s">
        <v>369</v>
      </c>
      <c r="D10626" t="s">
        <v>12889</v>
      </c>
      <c r="E10626" t="s">
        <v>11699</v>
      </c>
      <c r="F10626" s="155" t="s">
        <v>11699</v>
      </c>
      <c r="G10626" s="156" t="s">
        <v>400</v>
      </c>
      <c r="H10626" s="155" t="str">
        <f>IF(Proc[[#This Row],[type]]="LFF (MDG-F)",MID(Proc[[#This Row],[Obj]],13,10),"")</f>
        <v/>
      </c>
      <c r="I10626" s="156"/>
      <c r="J10626" s="155" t="b">
        <f>Proc[[#This Row],[Requested]]=Proc[[#This Row],[CurrentParent]]</f>
        <v>1</v>
      </c>
      <c r="K10626" s="155" t="str">
        <f>IF(Proc[[#This Row],[Author]]="Marcela Urrego",VLOOKUP(LEFT(Proc[[#This Row],[Requested]],1),Table3[#All],2,0),VLOOKUP(Proc[[#This Row],[Author]],Table4[],2,0))</f>
        <v>HC</v>
      </c>
      <c r="L10626" s="155" t="s">
        <v>7801</v>
      </c>
      <c r="M10626" s="140">
        <v>46106</v>
      </c>
      <c r="N10626" s="140"/>
      <c r="O10626" s="140"/>
      <c r="P10626" s="140" t="str">
        <f ca="1">IF(Proc[[#This Row],[DaysAgeing]]&gt;5,"yep","on track")</f>
        <v>yep</v>
      </c>
      <c r="Q10626" s="2">
        <f ca="1">IF(Proc[[#This Row],[DateClosed]]="",ABS(NETWORKDAYS(Proc[[#This Row],[DateOpened]],TODAY()))-1,ABS(NETWORKDAYS(Proc[[#This Row],[DateOpened]],Proc[[#This Row],[DateClosed]]))-1)</f>
        <v>7</v>
      </c>
      <c r="R10626" s="140" t="s">
        <v>476</v>
      </c>
      <c r="S10626" s="155"/>
      <c r="T10626" s="155"/>
    </row>
    <row r="10627" spans="1:20" hidden="1">
      <c r="A10627" s="156" t="s">
        <v>11874</v>
      </c>
      <c r="B10627" s="155" t="str">
        <f>IFERROR(VLOOKUP(Proc[[#This Row],[App]],Table2[],3,0),"open")</f>
        <v>ok</v>
      </c>
      <c r="C10627" s="156" t="s">
        <v>369</v>
      </c>
      <c r="D10627" t="s">
        <v>12890</v>
      </c>
      <c r="E10627" t="s">
        <v>11699</v>
      </c>
      <c r="F10627" s="155" t="s">
        <v>11699</v>
      </c>
      <c r="G10627" s="156" t="s">
        <v>400</v>
      </c>
      <c r="H10627" s="155" t="str">
        <f>IF(Proc[[#This Row],[type]]="LFF (MDG-F)",MID(Proc[[#This Row],[Obj]],13,10),"")</f>
        <v/>
      </c>
      <c r="I10627" s="156"/>
      <c r="J10627" s="155" t="b">
        <f>Proc[[#This Row],[Requested]]=Proc[[#This Row],[CurrentParent]]</f>
        <v>1</v>
      </c>
      <c r="K10627" s="155" t="str">
        <f>IF(Proc[[#This Row],[Author]]="Marcela Urrego",VLOOKUP(LEFT(Proc[[#This Row],[Requested]],1),Table3[#All],2,0),VLOOKUP(Proc[[#This Row],[Author]],Table4[],2,0))</f>
        <v>HC</v>
      </c>
      <c r="L10627" s="155" t="s">
        <v>7801</v>
      </c>
      <c r="M10627" s="140">
        <v>46106</v>
      </c>
      <c r="N10627" s="140"/>
      <c r="O10627" s="140"/>
      <c r="P10627" s="140" t="str">
        <f ca="1">IF(Proc[[#This Row],[DaysAgeing]]&gt;5,"yep","on track")</f>
        <v>yep</v>
      </c>
      <c r="Q10627" s="2">
        <f ca="1">IF(Proc[[#This Row],[DateClosed]]="",ABS(NETWORKDAYS(Proc[[#This Row],[DateOpened]],TODAY()))-1,ABS(NETWORKDAYS(Proc[[#This Row],[DateOpened]],Proc[[#This Row],[DateClosed]]))-1)</f>
        <v>7</v>
      </c>
      <c r="R10627" s="140" t="s">
        <v>476</v>
      </c>
      <c r="S10627" s="155"/>
      <c r="T10627" s="155"/>
    </row>
    <row r="10628" spans="1:20" hidden="1">
      <c r="A10628" s="156" t="s">
        <v>11874</v>
      </c>
      <c r="B10628" s="155" t="str">
        <f>IFERROR(VLOOKUP(Proc[[#This Row],[App]],Table2[],3,0),"open")</f>
        <v>ok</v>
      </c>
      <c r="C10628" s="156" t="s">
        <v>369</v>
      </c>
      <c r="D10628" t="s">
        <v>12891</v>
      </c>
      <c r="E10628" t="s">
        <v>11699</v>
      </c>
      <c r="F10628" s="155" t="s">
        <v>11699</v>
      </c>
      <c r="G10628" s="156" t="s">
        <v>400</v>
      </c>
      <c r="H10628" s="155" t="str">
        <f>IF(Proc[[#This Row],[type]]="LFF (MDG-F)",MID(Proc[[#This Row],[Obj]],13,10),"")</f>
        <v/>
      </c>
      <c r="I10628" s="156"/>
      <c r="J10628" s="155" t="b">
        <f>Proc[[#This Row],[Requested]]=Proc[[#This Row],[CurrentParent]]</f>
        <v>1</v>
      </c>
      <c r="K10628" s="155" t="str">
        <f>IF(Proc[[#This Row],[Author]]="Marcela Urrego",VLOOKUP(LEFT(Proc[[#This Row],[Requested]],1),Table3[#All],2,0),VLOOKUP(Proc[[#This Row],[Author]],Table4[],2,0))</f>
        <v>HC</v>
      </c>
      <c r="L10628" s="155" t="s">
        <v>7801</v>
      </c>
      <c r="M10628" s="140">
        <v>46106</v>
      </c>
      <c r="N10628" s="140"/>
      <c r="O10628" s="140"/>
      <c r="P10628" s="140" t="str">
        <f ca="1">IF(Proc[[#This Row],[DaysAgeing]]&gt;5,"yep","on track")</f>
        <v>yep</v>
      </c>
      <c r="Q10628" s="2">
        <f ca="1">IF(Proc[[#This Row],[DateClosed]]="",ABS(NETWORKDAYS(Proc[[#This Row],[DateOpened]],TODAY()))-1,ABS(NETWORKDAYS(Proc[[#This Row],[DateOpened]],Proc[[#This Row],[DateClosed]]))-1)</f>
        <v>7</v>
      </c>
      <c r="R10628" s="140" t="s">
        <v>476</v>
      </c>
      <c r="S10628" s="155"/>
      <c r="T10628" s="155"/>
    </row>
    <row r="10629" spans="1:20" hidden="1">
      <c r="A10629" s="156" t="s">
        <v>11874</v>
      </c>
      <c r="B10629" s="155" t="str">
        <f>IFERROR(VLOOKUP(Proc[[#This Row],[App]],Table2[],3,0),"open")</f>
        <v>ok</v>
      </c>
      <c r="C10629" s="156" t="s">
        <v>369</v>
      </c>
      <c r="D10629" t="s">
        <v>12892</v>
      </c>
      <c r="E10629" t="s">
        <v>11699</v>
      </c>
      <c r="F10629" s="155" t="s">
        <v>11699</v>
      </c>
      <c r="G10629" s="156" t="s">
        <v>400</v>
      </c>
      <c r="H10629" s="155" t="str">
        <f>IF(Proc[[#This Row],[type]]="LFF (MDG-F)",MID(Proc[[#This Row],[Obj]],13,10),"")</f>
        <v/>
      </c>
      <c r="I10629" s="156"/>
      <c r="J10629" s="155" t="b">
        <f>Proc[[#This Row],[Requested]]=Proc[[#This Row],[CurrentParent]]</f>
        <v>1</v>
      </c>
      <c r="K10629" s="155" t="str">
        <f>IF(Proc[[#This Row],[Author]]="Marcela Urrego",VLOOKUP(LEFT(Proc[[#This Row],[Requested]],1),Table3[#All],2,0),VLOOKUP(Proc[[#This Row],[Author]],Table4[],2,0))</f>
        <v>HC</v>
      </c>
      <c r="L10629" s="155" t="s">
        <v>7801</v>
      </c>
      <c r="M10629" s="140">
        <v>46106</v>
      </c>
      <c r="N10629" s="140"/>
      <c r="O10629" s="140"/>
      <c r="P10629" s="140" t="str">
        <f ca="1">IF(Proc[[#This Row],[DaysAgeing]]&gt;5,"yep","on track")</f>
        <v>yep</v>
      </c>
      <c r="Q10629" s="2">
        <f ca="1">IF(Proc[[#This Row],[DateClosed]]="",ABS(NETWORKDAYS(Proc[[#This Row],[DateOpened]],TODAY()))-1,ABS(NETWORKDAYS(Proc[[#This Row],[DateOpened]],Proc[[#This Row],[DateClosed]]))-1)</f>
        <v>7</v>
      </c>
      <c r="R10629" s="140" t="s">
        <v>476</v>
      </c>
      <c r="S10629" s="155"/>
      <c r="T10629" s="155"/>
    </row>
    <row r="10630" spans="1:20" hidden="1">
      <c r="A10630" s="156" t="s">
        <v>11874</v>
      </c>
      <c r="B10630" s="155" t="str">
        <f>IFERROR(VLOOKUP(Proc[[#This Row],[App]],Table2[],3,0),"open")</f>
        <v>ok</v>
      </c>
      <c r="C10630" s="156" t="s">
        <v>369</v>
      </c>
      <c r="D10630" t="s">
        <v>12893</v>
      </c>
      <c r="E10630" t="s">
        <v>11699</v>
      </c>
      <c r="F10630" s="155" t="s">
        <v>11699</v>
      </c>
      <c r="G10630" s="156" t="s">
        <v>400</v>
      </c>
      <c r="H10630" s="155" t="str">
        <f>IF(Proc[[#This Row],[type]]="LFF (MDG-F)",MID(Proc[[#This Row],[Obj]],13,10),"")</f>
        <v/>
      </c>
      <c r="I10630" s="156"/>
      <c r="J10630" s="155" t="b">
        <f>Proc[[#This Row],[Requested]]=Proc[[#This Row],[CurrentParent]]</f>
        <v>1</v>
      </c>
      <c r="K10630" s="155" t="str">
        <f>IF(Proc[[#This Row],[Author]]="Marcela Urrego",VLOOKUP(LEFT(Proc[[#This Row],[Requested]],1),Table3[#All],2,0),VLOOKUP(Proc[[#This Row],[Author]],Table4[],2,0))</f>
        <v>HC</v>
      </c>
      <c r="L10630" s="155" t="s">
        <v>7801</v>
      </c>
      <c r="M10630" s="140">
        <v>46106</v>
      </c>
      <c r="N10630" s="140"/>
      <c r="O10630" s="140"/>
      <c r="P10630" s="140" t="str">
        <f ca="1">IF(Proc[[#This Row],[DaysAgeing]]&gt;5,"yep","on track")</f>
        <v>yep</v>
      </c>
      <c r="Q10630" s="2">
        <f ca="1">IF(Proc[[#This Row],[DateClosed]]="",ABS(NETWORKDAYS(Proc[[#This Row],[DateOpened]],TODAY()))-1,ABS(NETWORKDAYS(Proc[[#This Row],[DateOpened]],Proc[[#This Row],[DateClosed]]))-1)</f>
        <v>7</v>
      </c>
      <c r="R10630" s="140" t="s">
        <v>476</v>
      </c>
      <c r="S10630" s="155"/>
      <c r="T10630" s="155"/>
    </row>
    <row r="10631" spans="1:20" hidden="1">
      <c r="A10631" s="156" t="s">
        <v>11874</v>
      </c>
      <c r="B10631" s="155" t="str">
        <f>IFERROR(VLOOKUP(Proc[[#This Row],[App]],Table2[],3,0),"open")</f>
        <v>ok</v>
      </c>
      <c r="C10631" s="156" t="s">
        <v>369</v>
      </c>
      <c r="D10631" t="s">
        <v>12894</v>
      </c>
      <c r="E10631" t="s">
        <v>11699</v>
      </c>
      <c r="F10631" s="155" t="s">
        <v>11699</v>
      </c>
      <c r="G10631" s="156" t="s">
        <v>400</v>
      </c>
      <c r="H10631" s="155" t="str">
        <f>IF(Proc[[#This Row],[type]]="LFF (MDG-F)",MID(Proc[[#This Row],[Obj]],13,10),"")</f>
        <v/>
      </c>
      <c r="I10631" s="156"/>
      <c r="J10631" s="155" t="b">
        <f>Proc[[#This Row],[Requested]]=Proc[[#This Row],[CurrentParent]]</f>
        <v>1</v>
      </c>
      <c r="K10631" s="155" t="str">
        <f>IF(Proc[[#This Row],[Author]]="Marcela Urrego",VLOOKUP(LEFT(Proc[[#This Row],[Requested]],1),Table3[#All],2,0),VLOOKUP(Proc[[#This Row],[Author]],Table4[],2,0))</f>
        <v>HC</v>
      </c>
      <c r="L10631" s="155" t="s">
        <v>7801</v>
      </c>
      <c r="M10631" s="140">
        <v>46106</v>
      </c>
      <c r="N10631" s="140"/>
      <c r="O10631" s="140"/>
      <c r="P10631" s="140" t="str">
        <f ca="1">IF(Proc[[#This Row],[DaysAgeing]]&gt;5,"yep","on track")</f>
        <v>yep</v>
      </c>
      <c r="Q10631" s="2">
        <f ca="1">IF(Proc[[#This Row],[DateClosed]]="",ABS(NETWORKDAYS(Proc[[#This Row],[DateOpened]],TODAY()))-1,ABS(NETWORKDAYS(Proc[[#This Row],[DateOpened]],Proc[[#This Row],[DateClosed]]))-1)</f>
        <v>7</v>
      </c>
      <c r="R10631" s="140" t="s">
        <v>476</v>
      </c>
      <c r="S10631" s="155"/>
      <c r="T10631" s="155"/>
    </row>
    <row r="10632" spans="1:20" hidden="1">
      <c r="A10632" s="156" t="s">
        <v>11874</v>
      </c>
      <c r="B10632" s="155" t="str">
        <f>IFERROR(VLOOKUP(Proc[[#This Row],[App]],Table2[],3,0),"open")</f>
        <v>ok</v>
      </c>
      <c r="C10632" s="156" t="s">
        <v>369</v>
      </c>
      <c r="D10632" t="s">
        <v>12895</v>
      </c>
      <c r="E10632" t="s">
        <v>11699</v>
      </c>
      <c r="F10632" s="155" t="s">
        <v>11699</v>
      </c>
      <c r="G10632" s="156" t="s">
        <v>400</v>
      </c>
      <c r="H10632" s="155" t="str">
        <f>IF(Proc[[#This Row],[type]]="LFF (MDG-F)",MID(Proc[[#This Row],[Obj]],13,10),"")</f>
        <v/>
      </c>
      <c r="I10632" s="156"/>
      <c r="J10632" s="155" t="b">
        <f>Proc[[#This Row],[Requested]]=Proc[[#This Row],[CurrentParent]]</f>
        <v>1</v>
      </c>
      <c r="K10632" s="155" t="str">
        <f>IF(Proc[[#This Row],[Author]]="Marcela Urrego",VLOOKUP(LEFT(Proc[[#This Row],[Requested]],1),Table3[#All],2,0),VLOOKUP(Proc[[#This Row],[Author]],Table4[],2,0))</f>
        <v>HC</v>
      </c>
      <c r="L10632" s="155" t="s">
        <v>7801</v>
      </c>
      <c r="M10632" s="140">
        <v>46106</v>
      </c>
      <c r="N10632" s="140"/>
      <c r="O10632" s="140"/>
      <c r="P10632" s="140" t="str">
        <f ca="1">IF(Proc[[#This Row],[DaysAgeing]]&gt;5,"yep","on track")</f>
        <v>yep</v>
      </c>
      <c r="Q10632" s="2">
        <f ca="1">IF(Proc[[#This Row],[DateClosed]]="",ABS(NETWORKDAYS(Proc[[#This Row],[DateOpened]],TODAY()))-1,ABS(NETWORKDAYS(Proc[[#This Row],[DateOpened]],Proc[[#This Row],[DateClosed]]))-1)</f>
        <v>7</v>
      </c>
      <c r="R10632" s="140" t="s">
        <v>476</v>
      </c>
      <c r="S10632" s="155"/>
      <c r="T10632" s="155"/>
    </row>
    <row r="10633" spans="1:20" hidden="1">
      <c r="A10633" s="156" t="s">
        <v>11874</v>
      </c>
      <c r="B10633" s="155" t="str">
        <f>IFERROR(VLOOKUP(Proc[[#This Row],[App]],Table2[],3,0),"open")</f>
        <v>ok</v>
      </c>
      <c r="C10633" s="156" t="s">
        <v>369</v>
      </c>
      <c r="D10633" t="s">
        <v>12896</v>
      </c>
      <c r="E10633" t="s">
        <v>11699</v>
      </c>
      <c r="F10633" s="155" t="s">
        <v>11699</v>
      </c>
      <c r="G10633" s="156" t="s">
        <v>400</v>
      </c>
      <c r="H10633" s="155" t="str">
        <f>IF(Proc[[#This Row],[type]]="LFF (MDG-F)",MID(Proc[[#This Row],[Obj]],13,10),"")</f>
        <v/>
      </c>
      <c r="I10633" s="156"/>
      <c r="J10633" s="155" t="b">
        <f>Proc[[#This Row],[Requested]]=Proc[[#This Row],[CurrentParent]]</f>
        <v>1</v>
      </c>
      <c r="K10633" s="155" t="str">
        <f>IF(Proc[[#This Row],[Author]]="Marcela Urrego",VLOOKUP(LEFT(Proc[[#This Row],[Requested]],1),Table3[#All],2,0),VLOOKUP(Proc[[#This Row],[Author]],Table4[],2,0))</f>
        <v>HC</v>
      </c>
      <c r="L10633" s="155" t="s">
        <v>7801</v>
      </c>
      <c r="M10633" s="140">
        <v>46106</v>
      </c>
      <c r="N10633" s="140"/>
      <c r="O10633" s="140"/>
      <c r="P10633" s="140" t="str">
        <f ca="1">IF(Proc[[#This Row],[DaysAgeing]]&gt;5,"yep","on track")</f>
        <v>yep</v>
      </c>
      <c r="Q10633" s="2">
        <f ca="1">IF(Proc[[#This Row],[DateClosed]]="",ABS(NETWORKDAYS(Proc[[#This Row],[DateOpened]],TODAY()))-1,ABS(NETWORKDAYS(Proc[[#This Row],[DateOpened]],Proc[[#This Row],[DateClosed]]))-1)</f>
        <v>7</v>
      </c>
      <c r="R10633" s="140" t="s">
        <v>476</v>
      </c>
      <c r="S10633" s="155"/>
      <c r="T10633" s="155"/>
    </row>
    <row r="10634" spans="1:20" hidden="1">
      <c r="A10634" s="156" t="s">
        <v>11874</v>
      </c>
      <c r="B10634" s="155" t="str">
        <f>IFERROR(VLOOKUP(Proc[[#This Row],[App]],Table2[],3,0),"open")</f>
        <v>ok</v>
      </c>
      <c r="C10634" s="156" t="s">
        <v>369</v>
      </c>
      <c r="D10634" t="s">
        <v>12897</v>
      </c>
      <c r="E10634" t="s">
        <v>11699</v>
      </c>
      <c r="F10634" s="155" t="s">
        <v>11699</v>
      </c>
      <c r="G10634" s="156" t="s">
        <v>400</v>
      </c>
      <c r="H10634" s="155" t="str">
        <f>IF(Proc[[#This Row],[type]]="LFF (MDG-F)",MID(Proc[[#This Row],[Obj]],13,10),"")</f>
        <v/>
      </c>
      <c r="I10634" s="156"/>
      <c r="J10634" s="155" t="b">
        <f>Proc[[#This Row],[Requested]]=Proc[[#This Row],[CurrentParent]]</f>
        <v>1</v>
      </c>
      <c r="K10634" s="155" t="str">
        <f>IF(Proc[[#This Row],[Author]]="Marcela Urrego",VLOOKUP(LEFT(Proc[[#This Row],[Requested]],1),Table3[#All],2,0),VLOOKUP(Proc[[#This Row],[Author]],Table4[],2,0))</f>
        <v>HC</v>
      </c>
      <c r="L10634" s="155" t="s">
        <v>7801</v>
      </c>
      <c r="M10634" s="140">
        <v>46106</v>
      </c>
      <c r="N10634" s="140"/>
      <c r="O10634" s="140"/>
      <c r="P10634" s="140" t="str">
        <f ca="1">IF(Proc[[#This Row],[DaysAgeing]]&gt;5,"yep","on track")</f>
        <v>yep</v>
      </c>
      <c r="Q10634" s="2">
        <f ca="1">IF(Proc[[#This Row],[DateClosed]]="",ABS(NETWORKDAYS(Proc[[#This Row],[DateOpened]],TODAY()))-1,ABS(NETWORKDAYS(Proc[[#This Row],[DateOpened]],Proc[[#This Row],[DateClosed]]))-1)</f>
        <v>7</v>
      </c>
      <c r="R10634" s="140" t="s">
        <v>476</v>
      </c>
      <c r="S10634" s="155"/>
      <c r="T10634" s="155"/>
    </row>
    <row r="10635" spans="1:20" hidden="1">
      <c r="A10635" s="156" t="s">
        <v>11874</v>
      </c>
      <c r="B10635" s="155" t="str">
        <f>IFERROR(VLOOKUP(Proc[[#This Row],[App]],Table2[],3,0),"open")</f>
        <v>ok</v>
      </c>
      <c r="C10635" s="156" t="s">
        <v>369</v>
      </c>
      <c r="D10635" t="s">
        <v>12898</v>
      </c>
      <c r="E10635" t="s">
        <v>11699</v>
      </c>
      <c r="F10635" s="155" t="s">
        <v>11699</v>
      </c>
      <c r="G10635" s="156" t="s">
        <v>400</v>
      </c>
      <c r="H10635" s="155" t="str">
        <f>IF(Proc[[#This Row],[type]]="LFF (MDG-F)",MID(Proc[[#This Row],[Obj]],13,10),"")</f>
        <v/>
      </c>
      <c r="I10635" s="156"/>
      <c r="J10635" s="155" t="b">
        <f>Proc[[#This Row],[Requested]]=Proc[[#This Row],[CurrentParent]]</f>
        <v>1</v>
      </c>
      <c r="K10635" s="155" t="str">
        <f>IF(Proc[[#This Row],[Author]]="Marcela Urrego",VLOOKUP(LEFT(Proc[[#This Row],[Requested]],1),Table3[#All],2,0),VLOOKUP(Proc[[#This Row],[Author]],Table4[],2,0))</f>
        <v>HC</v>
      </c>
      <c r="L10635" s="155" t="s">
        <v>7801</v>
      </c>
      <c r="M10635" s="140">
        <v>46106</v>
      </c>
      <c r="N10635" s="140"/>
      <c r="O10635" s="140"/>
      <c r="P10635" s="140" t="str">
        <f ca="1">IF(Proc[[#This Row],[DaysAgeing]]&gt;5,"yep","on track")</f>
        <v>yep</v>
      </c>
      <c r="Q10635" s="2">
        <f ca="1">IF(Proc[[#This Row],[DateClosed]]="",ABS(NETWORKDAYS(Proc[[#This Row],[DateOpened]],TODAY()))-1,ABS(NETWORKDAYS(Proc[[#This Row],[DateOpened]],Proc[[#This Row],[DateClosed]]))-1)</f>
        <v>7</v>
      </c>
      <c r="R10635" s="140" t="s">
        <v>476</v>
      </c>
      <c r="S10635" s="155"/>
      <c r="T10635" s="155"/>
    </row>
    <row r="10636" spans="1:20" hidden="1">
      <c r="A10636" t="s">
        <v>12899</v>
      </c>
      <c r="B10636" s="155" t="str">
        <f>IFERROR(VLOOKUP(Proc[[#This Row],[App]],Table2[],3,0),"open")</f>
        <v>ok</v>
      </c>
      <c r="C10636" s="156" t="s">
        <v>369</v>
      </c>
      <c r="D10636" t="s">
        <v>12903</v>
      </c>
      <c r="E10636" t="s">
        <v>12901</v>
      </c>
      <c r="F10636" s="155" t="s">
        <v>12901</v>
      </c>
      <c r="G10636" t="s">
        <v>406</v>
      </c>
      <c r="H10636" s="155" t="str">
        <f>IF(Proc[[#This Row],[type]]="LFF (MDG-F)",MID(Proc[[#This Row],[Obj]],13,10),"")</f>
        <v>CH65R00037</v>
      </c>
      <c r="I10636" s="156"/>
      <c r="J10636" s="155" t="b">
        <f>Proc[[#This Row],[Requested]]=Proc[[#This Row],[CurrentParent]]</f>
        <v>1</v>
      </c>
      <c r="K10636" s="155" t="str">
        <f>IF(Proc[[#This Row],[Author]]="Marcela Urrego",VLOOKUP(LEFT(Proc[[#This Row],[Requested]],1),Table3[#All],2,0),VLOOKUP(Proc[[#This Row],[Author]],Table4[],2,0))</f>
        <v>HC</v>
      </c>
      <c r="L10636" s="155" t="s">
        <v>7801</v>
      </c>
      <c r="M10636" s="140">
        <v>46106</v>
      </c>
      <c r="N10636" s="140"/>
      <c r="O10636" s="140"/>
      <c r="P10636" s="140" t="str">
        <f ca="1">IF(Proc[[#This Row],[DaysAgeing]]&gt;5,"yep","on track")</f>
        <v>yep</v>
      </c>
      <c r="Q10636" s="2">
        <f ca="1">IF(Proc[[#This Row],[DateClosed]]="",ABS(NETWORKDAYS(Proc[[#This Row],[DateOpened]],TODAY()))-1,ABS(NETWORKDAYS(Proc[[#This Row],[DateOpened]],Proc[[#This Row],[DateClosed]]))-1)</f>
        <v>7</v>
      </c>
      <c r="R10636" s="140" t="s">
        <v>415</v>
      </c>
      <c r="S10636" s="155"/>
      <c r="T10636" s="155"/>
    </row>
    <row r="10637" spans="1:20" hidden="1">
      <c r="A10637" s="156" t="s">
        <v>12899</v>
      </c>
      <c r="B10637" s="155" t="str">
        <f>IFERROR(VLOOKUP(Proc[[#This Row],[App]],Table2[],3,0),"open")</f>
        <v>ok</v>
      </c>
      <c r="C10637" s="156" t="s">
        <v>369</v>
      </c>
      <c r="D10637" t="s">
        <v>12904</v>
      </c>
      <c r="E10637" t="s">
        <v>12901</v>
      </c>
      <c r="F10637" s="155" t="s">
        <v>12901</v>
      </c>
      <c r="G10637" s="156" t="s">
        <v>406</v>
      </c>
      <c r="H10637" s="155" t="str">
        <f>IF(Proc[[#This Row],[type]]="LFF (MDG-F)",MID(Proc[[#This Row],[Obj]],13,10),"")</f>
        <v>DE50R05850</v>
      </c>
      <c r="I10637" s="156"/>
      <c r="J10637" s="155" t="b">
        <f>Proc[[#This Row],[Requested]]=Proc[[#This Row],[CurrentParent]]</f>
        <v>1</v>
      </c>
      <c r="K10637" s="155" t="str">
        <f>IF(Proc[[#This Row],[Author]]="Marcela Urrego",VLOOKUP(LEFT(Proc[[#This Row],[Requested]],1),Table3[#All],2,0),VLOOKUP(Proc[[#This Row],[Author]],Table4[],2,0))</f>
        <v>HC</v>
      </c>
      <c r="L10637" s="155" t="s">
        <v>7801</v>
      </c>
      <c r="M10637" s="140">
        <v>46106</v>
      </c>
      <c r="N10637" s="140"/>
      <c r="O10637" s="140"/>
      <c r="P10637" s="140" t="str">
        <f ca="1">IF(Proc[[#This Row],[DaysAgeing]]&gt;5,"yep","on track")</f>
        <v>yep</v>
      </c>
      <c r="Q10637" s="2">
        <f ca="1">IF(Proc[[#This Row],[DateClosed]]="",ABS(NETWORKDAYS(Proc[[#This Row],[DateOpened]],TODAY()))-1,ABS(NETWORKDAYS(Proc[[#This Row],[DateOpened]],Proc[[#This Row],[DateClosed]]))-1)</f>
        <v>7</v>
      </c>
      <c r="R10637" s="140" t="s">
        <v>415</v>
      </c>
      <c r="S10637" s="155"/>
      <c r="T10637" s="155"/>
    </row>
    <row r="10638" spans="1:20" hidden="1">
      <c r="A10638" s="156" t="s">
        <v>12899</v>
      </c>
      <c r="B10638" s="155" t="str">
        <f>IFERROR(VLOOKUP(Proc[[#This Row],[App]],Table2[],3,0),"open")</f>
        <v>ok</v>
      </c>
      <c r="C10638" s="156" t="s">
        <v>369</v>
      </c>
      <c r="D10638" t="s">
        <v>13089</v>
      </c>
      <c r="E10638" t="s">
        <v>12901</v>
      </c>
      <c r="F10638" s="155" t="s">
        <v>12901</v>
      </c>
      <c r="G10638" s="156" t="s">
        <v>400</v>
      </c>
      <c r="H10638" s="155" t="str">
        <f>IF(Proc[[#This Row],[type]]="LFF (MDG-F)",MID(Proc[[#This Row],[Obj]],13,10),"")</f>
        <v/>
      </c>
      <c r="I10638" s="156"/>
      <c r="J10638" s="155" t="b">
        <f>Proc[[#This Row],[Requested]]=Proc[[#This Row],[CurrentParent]]</f>
        <v>1</v>
      </c>
      <c r="K10638" s="155" t="str">
        <f>IF(Proc[[#This Row],[Author]]="Marcela Urrego",VLOOKUP(LEFT(Proc[[#This Row],[Requested]],1),Table3[#All],2,0),VLOOKUP(Proc[[#This Row],[Author]],Table4[],2,0))</f>
        <v>HC</v>
      </c>
      <c r="L10638" s="155" t="s">
        <v>7801</v>
      </c>
      <c r="M10638" s="140">
        <v>46106</v>
      </c>
      <c r="N10638" s="140"/>
      <c r="O10638" s="140"/>
      <c r="P10638" s="140" t="str">
        <f ca="1">IF(Proc[[#This Row],[DaysAgeing]]&gt;5,"yep","on track")</f>
        <v>yep</v>
      </c>
      <c r="Q10638" s="2">
        <f ca="1">IF(Proc[[#This Row],[DateClosed]]="",ABS(NETWORKDAYS(Proc[[#This Row],[DateOpened]],TODAY()))-1,ABS(NETWORKDAYS(Proc[[#This Row],[DateOpened]],Proc[[#This Row],[DateClosed]]))-1)</f>
        <v>7</v>
      </c>
      <c r="R10638" s="140" t="s">
        <v>415</v>
      </c>
      <c r="S10638" s="155"/>
      <c r="T10638" s="155"/>
    </row>
    <row r="10639" spans="1:20" hidden="1">
      <c r="A10639" s="156" t="s">
        <v>12899</v>
      </c>
      <c r="B10639" s="155" t="str">
        <f>IFERROR(VLOOKUP(Proc[[#This Row],[App]],Table2[],3,0),"open")</f>
        <v>ok</v>
      </c>
      <c r="C10639" s="156" t="s">
        <v>369</v>
      </c>
      <c r="D10639" t="s">
        <v>12905</v>
      </c>
      <c r="E10639" t="s">
        <v>12901</v>
      </c>
      <c r="F10639" s="155" t="s">
        <v>12901</v>
      </c>
      <c r="G10639" s="156" t="s">
        <v>406</v>
      </c>
      <c r="H10639" s="155" t="str">
        <f>IF(Proc[[#This Row],[type]]="LFF (MDG-F)",MID(Proc[[#This Row],[Obj]],13,10),"")</f>
        <v>ES50R06162</v>
      </c>
      <c r="I10639" s="156"/>
      <c r="J10639" s="155" t="b">
        <f>Proc[[#This Row],[Requested]]=Proc[[#This Row],[CurrentParent]]</f>
        <v>1</v>
      </c>
      <c r="K10639" s="155" t="str">
        <f>IF(Proc[[#This Row],[Author]]="Marcela Urrego",VLOOKUP(LEFT(Proc[[#This Row],[Requested]],1),Table3[#All],2,0),VLOOKUP(Proc[[#This Row],[Author]],Table4[],2,0))</f>
        <v>HC</v>
      </c>
      <c r="L10639" s="155" t="s">
        <v>7801</v>
      </c>
      <c r="M10639" s="140">
        <v>46106</v>
      </c>
      <c r="N10639" s="140"/>
      <c r="O10639" s="140"/>
      <c r="P10639" s="140" t="str">
        <f ca="1">IF(Proc[[#This Row],[DaysAgeing]]&gt;5,"yep","on track")</f>
        <v>yep</v>
      </c>
      <c r="Q10639" s="2">
        <f ca="1">IF(Proc[[#This Row],[DateClosed]]="",ABS(NETWORKDAYS(Proc[[#This Row],[DateOpened]],TODAY()))-1,ABS(NETWORKDAYS(Proc[[#This Row],[DateOpened]],Proc[[#This Row],[DateClosed]]))-1)</f>
        <v>7</v>
      </c>
      <c r="R10639" s="140" t="s">
        <v>415</v>
      </c>
      <c r="S10639" s="155"/>
      <c r="T10639" s="155"/>
    </row>
    <row r="10640" spans="1:20" hidden="1">
      <c r="A10640" s="156" t="s">
        <v>12899</v>
      </c>
      <c r="B10640" s="155" t="str">
        <f>IFERROR(VLOOKUP(Proc[[#This Row],[App]],Table2[],3,0),"open")</f>
        <v>ok</v>
      </c>
      <c r="C10640" s="156" t="s">
        <v>369</v>
      </c>
      <c r="D10640" t="s">
        <v>13090</v>
      </c>
      <c r="E10640" t="s">
        <v>12901</v>
      </c>
      <c r="F10640" s="155" t="s">
        <v>12901</v>
      </c>
      <c r="G10640" s="156" t="s">
        <v>400</v>
      </c>
      <c r="H10640" s="155" t="str">
        <f>IF(Proc[[#This Row],[type]]="LFF (MDG-F)",MID(Proc[[#This Row],[Obj]],13,10),"")</f>
        <v/>
      </c>
      <c r="I10640" s="156"/>
      <c r="J10640" s="155" t="b">
        <f>Proc[[#This Row],[Requested]]=Proc[[#This Row],[CurrentParent]]</f>
        <v>1</v>
      </c>
      <c r="K10640" s="155" t="str">
        <f>IF(Proc[[#This Row],[Author]]="Marcela Urrego",VLOOKUP(LEFT(Proc[[#This Row],[Requested]],1),Table3[#All],2,0),VLOOKUP(Proc[[#This Row],[Author]],Table4[],2,0))</f>
        <v>HC</v>
      </c>
      <c r="L10640" s="155" t="s">
        <v>7801</v>
      </c>
      <c r="M10640" s="140">
        <v>46106</v>
      </c>
      <c r="N10640" s="140"/>
      <c r="O10640" s="140"/>
      <c r="P10640" s="140" t="str">
        <f ca="1">IF(Proc[[#This Row],[DaysAgeing]]&gt;5,"yep","on track")</f>
        <v>yep</v>
      </c>
      <c r="Q10640" s="2">
        <f ca="1">IF(Proc[[#This Row],[DateClosed]]="",ABS(NETWORKDAYS(Proc[[#This Row],[DateOpened]],TODAY()))-1,ABS(NETWORKDAYS(Proc[[#This Row],[DateOpened]],Proc[[#This Row],[DateClosed]]))-1)</f>
        <v>7</v>
      </c>
      <c r="R10640" s="140" t="s">
        <v>415</v>
      </c>
      <c r="S10640" s="155"/>
      <c r="T10640" s="155"/>
    </row>
    <row r="10641" spans="1:20" hidden="1">
      <c r="A10641" s="156" t="s">
        <v>12899</v>
      </c>
      <c r="B10641" s="155" t="str">
        <f>IFERROR(VLOOKUP(Proc[[#This Row],[App]],Table2[],3,0),"open")</f>
        <v>ok</v>
      </c>
      <c r="C10641" s="156" t="s">
        <v>369</v>
      </c>
      <c r="D10641" t="s">
        <v>12906</v>
      </c>
      <c r="E10641" t="s">
        <v>12902</v>
      </c>
      <c r="F10641" s="155" t="s">
        <v>12902</v>
      </c>
      <c r="G10641" s="156" t="s">
        <v>406</v>
      </c>
      <c r="H10641" s="155" t="str">
        <f>IF(Proc[[#This Row],[type]]="LFF (MDG-F)",MID(Proc[[#This Row],[Obj]],13,10),"")</f>
        <v>CH65R00067</v>
      </c>
      <c r="I10641" s="156"/>
      <c r="J10641" s="155" t="b">
        <f>Proc[[#This Row],[Requested]]=Proc[[#This Row],[CurrentParent]]</f>
        <v>1</v>
      </c>
      <c r="K10641" s="155" t="str">
        <f>IF(Proc[[#This Row],[Author]]="Marcela Urrego",VLOOKUP(LEFT(Proc[[#This Row],[Requested]],1),Table3[#All],2,0),VLOOKUP(Proc[[#This Row],[Author]],Table4[],2,0))</f>
        <v>HC</v>
      </c>
      <c r="L10641" s="155" t="s">
        <v>7801</v>
      </c>
      <c r="M10641" s="140">
        <v>46106</v>
      </c>
      <c r="N10641" s="140"/>
      <c r="O10641" s="140"/>
      <c r="P10641" s="140" t="str">
        <f ca="1">IF(Proc[[#This Row],[DaysAgeing]]&gt;5,"yep","on track")</f>
        <v>yep</v>
      </c>
      <c r="Q10641" s="2">
        <f ca="1">IF(Proc[[#This Row],[DateClosed]]="",ABS(NETWORKDAYS(Proc[[#This Row],[DateOpened]],TODAY()))-1,ABS(NETWORKDAYS(Proc[[#This Row],[DateOpened]],Proc[[#This Row],[DateClosed]]))-1)</f>
        <v>7</v>
      </c>
      <c r="R10641" s="140" t="s">
        <v>415</v>
      </c>
      <c r="S10641" s="155"/>
      <c r="T10641" s="155"/>
    </row>
    <row r="10642" spans="1:20" hidden="1">
      <c r="A10642" s="156" t="s">
        <v>12899</v>
      </c>
      <c r="B10642" s="155" t="str">
        <f>IFERROR(VLOOKUP(Proc[[#This Row],[App]],Table2[],3,0),"open")</f>
        <v>ok</v>
      </c>
      <c r="C10642" s="156" t="s">
        <v>369</v>
      </c>
      <c r="D10642" t="s">
        <v>12907</v>
      </c>
      <c r="E10642" t="s">
        <v>12902</v>
      </c>
      <c r="F10642" s="155" t="s">
        <v>12902</v>
      </c>
      <c r="G10642" s="156" t="s">
        <v>406</v>
      </c>
      <c r="H10642" s="155" t="str">
        <f>IF(Proc[[#This Row],[type]]="LFF (MDG-F)",MID(Proc[[#This Row],[Obj]],13,10),"")</f>
        <v>DE50R05851</v>
      </c>
      <c r="I10642" s="156"/>
      <c r="J10642" s="155" t="b">
        <f>Proc[[#This Row],[Requested]]=Proc[[#This Row],[CurrentParent]]</f>
        <v>1</v>
      </c>
      <c r="K10642" s="155" t="str">
        <f>IF(Proc[[#This Row],[Author]]="Marcela Urrego",VLOOKUP(LEFT(Proc[[#This Row],[Requested]],1),Table3[#All],2,0),VLOOKUP(Proc[[#This Row],[Author]],Table4[],2,0))</f>
        <v>HC</v>
      </c>
      <c r="L10642" s="155" t="s">
        <v>7801</v>
      </c>
      <c r="M10642" s="140">
        <v>46106</v>
      </c>
      <c r="N10642" s="140"/>
      <c r="O10642" s="140"/>
      <c r="P10642" s="140" t="str">
        <f ca="1">IF(Proc[[#This Row],[DaysAgeing]]&gt;5,"yep","on track")</f>
        <v>yep</v>
      </c>
      <c r="Q10642" s="2">
        <f ca="1">IF(Proc[[#This Row],[DateClosed]]="",ABS(NETWORKDAYS(Proc[[#This Row],[DateOpened]],TODAY()))-1,ABS(NETWORKDAYS(Proc[[#This Row],[DateOpened]],Proc[[#This Row],[DateClosed]]))-1)</f>
        <v>7</v>
      </c>
      <c r="R10642" s="140" t="s">
        <v>415</v>
      </c>
      <c r="S10642" s="155"/>
      <c r="T10642" s="155"/>
    </row>
    <row r="10643" spans="1:20" hidden="1">
      <c r="A10643" s="156" t="s">
        <v>12899</v>
      </c>
      <c r="B10643" s="155" t="str">
        <f>IFERROR(VLOOKUP(Proc[[#This Row],[App]],Table2[],3,0),"open")</f>
        <v>ok</v>
      </c>
      <c r="C10643" s="156" t="s">
        <v>369</v>
      </c>
      <c r="D10643" t="s">
        <v>13091</v>
      </c>
      <c r="E10643" t="s">
        <v>12902</v>
      </c>
      <c r="F10643" s="155" t="s">
        <v>12902</v>
      </c>
      <c r="G10643" s="156" t="s">
        <v>400</v>
      </c>
      <c r="H10643" s="155" t="str">
        <f>IF(Proc[[#This Row],[type]]="LFF (MDG-F)",MID(Proc[[#This Row],[Obj]],13,10),"")</f>
        <v/>
      </c>
      <c r="I10643" s="156"/>
      <c r="J10643" s="155" t="b">
        <f>Proc[[#This Row],[Requested]]=Proc[[#This Row],[CurrentParent]]</f>
        <v>1</v>
      </c>
      <c r="K10643" s="155" t="str">
        <f>IF(Proc[[#This Row],[Author]]="Marcela Urrego",VLOOKUP(LEFT(Proc[[#This Row],[Requested]],1),Table3[#All],2,0),VLOOKUP(Proc[[#This Row],[Author]],Table4[],2,0))</f>
        <v>HC</v>
      </c>
      <c r="L10643" s="155" t="s">
        <v>7801</v>
      </c>
      <c r="M10643" s="140">
        <v>46106</v>
      </c>
      <c r="N10643" s="140"/>
      <c r="O10643" s="140"/>
      <c r="P10643" s="140" t="str">
        <f ca="1">IF(Proc[[#This Row],[DaysAgeing]]&gt;5,"yep","on track")</f>
        <v>yep</v>
      </c>
      <c r="Q10643" s="2">
        <f ca="1">IF(Proc[[#This Row],[DateClosed]]="",ABS(NETWORKDAYS(Proc[[#This Row],[DateOpened]],TODAY()))-1,ABS(NETWORKDAYS(Proc[[#This Row],[DateOpened]],Proc[[#This Row],[DateClosed]]))-1)</f>
        <v>7</v>
      </c>
      <c r="R10643" s="140" t="s">
        <v>415</v>
      </c>
      <c r="S10643" s="155"/>
      <c r="T10643" s="155"/>
    </row>
    <row r="10644" spans="1:20" hidden="1">
      <c r="A10644" t="s">
        <v>12900</v>
      </c>
      <c r="B10644" s="155" t="str">
        <f>IFERROR(VLOOKUP(Proc[[#This Row],[App]],Table2[],3,0),"open")</f>
        <v>ok</v>
      </c>
      <c r="C10644" s="156" t="s">
        <v>369</v>
      </c>
      <c r="D10644" t="s">
        <v>13092</v>
      </c>
      <c r="E10644" t="s">
        <v>12901</v>
      </c>
      <c r="F10644" s="155" t="s">
        <v>12901</v>
      </c>
      <c r="G10644" s="156" t="s">
        <v>400</v>
      </c>
      <c r="H10644" s="155" t="str">
        <f>IF(Proc[[#This Row],[type]]="LFF (MDG-F)",MID(Proc[[#This Row],[Obj]],13,10),"")</f>
        <v/>
      </c>
      <c r="I10644" s="156"/>
      <c r="J10644" s="155" t="b">
        <f>Proc[[#This Row],[Requested]]=Proc[[#This Row],[CurrentParent]]</f>
        <v>1</v>
      </c>
      <c r="K10644" s="155" t="str">
        <f>IF(Proc[[#This Row],[Author]]="Marcela Urrego",VLOOKUP(LEFT(Proc[[#This Row],[Requested]],1),Table3[#All],2,0),VLOOKUP(Proc[[#This Row],[Author]],Table4[],2,0))</f>
        <v>HC</v>
      </c>
      <c r="L10644" s="155" t="s">
        <v>7801</v>
      </c>
      <c r="M10644" s="140">
        <v>46106</v>
      </c>
      <c r="N10644" s="140"/>
      <c r="O10644" s="140"/>
      <c r="P10644" s="140" t="str">
        <f ca="1">IF(Proc[[#This Row],[DaysAgeing]]&gt;5,"yep","on track")</f>
        <v>yep</v>
      </c>
      <c r="Q10644" s="2">
        <f ca="1">IF(Proc[[#This Row],[DateClosed]]="",ABS(NETWORKDAYS(Proc[[#This Row],[DateOpened]],TODAY()))-1,ABS(NETWORKDAYS(Proc[[#This Row],[DateOpened]],Proc[[#This Row],[DateClosed]]))-1)</f>
        <v>7</v>
      </c>
      <c r="R10644" s="140" t="s">
        <v>415</v>
      </c>
      <c r="S10644" s="155"/>
      <c r="T10644" s="155"/>
    </row>
    <row r="10645" spans="1:20" hidden="1">
      <c r="A10645" s="156" t="s">
        <v>12900</v>
      </c>
      <c r="B10645" s="155" t="str">
        <f>IFERROR(VLOOKUP(Proc[[#This Row],[App]],Table2[],3,0),"open")</f>
        <v>ok</v>
      </c>
      <c r="C10645" s="156" t="s">
        <v>369</v>
      </c>
      <c r="D10645" t="s">
        <v>13093</v>
      </c>
      <c r="E10645" t="s">
        <v>12901</v>
      </c>
      <c r="F10645" s="155" t="s">
        <v>12901</v>
      </c>
      <c r="G10645" s="156" t="s">
        <v>400</v>
      </c>
      <c r="H10645" s="155" t="str">
        <f>IF(Proc[[#This Row],[type]]="LFF (MDG-F)",MID(Proc[[#This Row],[Obj]],13,10),"")</f>
        <v/>
      </c>
      <c r="I10645" s="156"/>
      <c r="J10645" s="155" t="b">
        <f>Proc[[#This Row],[Requested]]=Proc[[#This Row],[CurrentParent]]</f>
        <v>1</v>
      </c>
      <c r="K10645" s="155" t="str">
        <f>IF(Proc[[#This Row],[Author]]="Marcela Urrego",VLOOKUP(LEFT(Proc[[#This Row],[Requested]],1),Table3[#All],2,0),VLOOKUP(Proc[[#This Row],[Author]],Table4[],2,0))</f>
        <v>HC</v>
      </c>
      <c r="L10645" s="155" t="s">
        <v>7801</v>
      </c>
      <c r="M10645" s="140">
        <v>46106</v>
      </c>
      <c r="N10645" s="140"/>
      <c r="O10645" s="140"/>
      <c r="P10645" s="140" t="str">
        <f ca="1">IF(Proc[[#This Row],[DaysAgeing]]&gt;5,"yep","on track")</f>
        <v>yep</v>
      </c>
      <c r="Q10645" s="2">
        <f ca="1">IF(Proc[[#This Row],[DateClosed]]="",ABS(NETWORKDAYS(Proc[[#This Row],[DateOpened]],TODAY()))-1,ABS(NETWORKDAYS(Proc[[#This Row],[DateOpened]],Proc[[#This Row],[DateClosed]]))-1)</f>
        <v>7</v>
      </c>
      <c r="R10645" s="140" t="s">
        <v>415</v>
      </c>
      <c r="S10645" s="155"/>
      <c r="T10645" s="155"/>
    </row>
    <row r="10646" spans="1:20" hidden="1">
      <c r="A10646" s="156" t="s">
        <v>12900</v>
      </c>
      <c r="B10646" s="155" t="str">
        <f>IFERROR(VLOOKUP(Proc[[#This Row],[App]],Table2[],3,0),"open")</f>
        <v>ok</v>
      </c>
      <c r="C10646" s="156" t="s">
        <v>369</v>
      </c>
      <c r="D10646" t="s">
        <v>12908</v>
      </c>
      <c r="E10646" t="s">
        <v>12901</v>
      </c>
      <c r="F10646" s="155" t="s">
        <v>12901</v>
      </c>
      <c r="G10646" s="156" t="s">
        <v>406</v>
      </c>
      <c r="H10646" s="155" t="str">
        <f>IF(Proc[[#This Row],[type]]="LFF (MDG-F)",MID(Proc[[#This Row],[Obj]],13,10),"")</f>
        <v>IT50R00013</v>
      </c>
      <c r="I10646" s="156"/>
      <c r="J10646" s="155" t="b">
        <f>Proc[[#This Row],[Requested]]=Proc[[#This Row],[CurrentParent]]</f>
        <v>1</v>
      </c>
      <c r="K10646" s="155" t="str">
        <f>IF(Proc[[#This Row],[Author]]="Marcela Urrego",VLOOKUP(LEFT(Proc[[#This Row],[Requested]],1),Table3[#All],2,0),VLOOKUP(Proc[[#This Row],[Author]],Table4[],2,0))</f>
        <v>HC</v>
      </c>
      <c r="L10646" s="155" t="s">
        <v>7801</v>
      </c>
      <c r="M10646" s="140">
        <v>46106</v>
      </c>
      <c r="N10646" s="140"/>
      <c r="O10646" s="140"/>
      <c r="P10646" s="140" t="str">
        <f ca="1">IF(Proc[[#This Row],[DaysAgeing]]&gt;5,"yep","on track")</f>
        <v>yep</v>
      </c>
      <c r="Q10646" s="2">
        <f ca="1">IF(Proc[[#This Row],[DateClosed]]="",ABS(NETWORKDAYS(Proc[[#This Row],[DateOpened]],TODAY()))-1,ABS(NETWORKDAYS(Proc[[#This Row],[DateOpened]],Proc[[#This Row],[DateClosed]]))-1)</f>
        <v>7</v>
      </c>
      <c r="R10646" s="140" t="s">
        <v>415</v>
      </c>
      <c r="S10646" s="155"/>
      <c r="T10646" s="155"/>
    </row>
    <row r="10647" spans="1:20" hidden="1">
      <c r="A10647" s="156" t="s">
        <v>12900</v>
      </c>
      <c r="B10647" s="155" t="str">
        <f>IFERROR(VLOOKUP(Proc[[#This Row],[App]],Table2[],3,0),"open")</f>
        <v>ok</v>
      </c>
      <c r="C10647" s="156" t="s">
        <v>369</v>
      </c>
      <c r="D10647" t="s">
        <v>12909</v>
      </c>
      <c r="E10647" t="s">
        <v>12901</v>
      </c>
      <c r="F10647" s="155" t="s">
        <v>12901</v>
      </c>
      <c r="G10647" s="156" t="s">
        <v>406</v>
      </c>
      <c r="H10647" s="155" t="str">
        <f>IF(Proc[[#This Row],[type]]="LFF (MDG-F)",MID(Proc[[#This Row],[Obj]],13,10),"")</f>
        <v>IT50R00001</v>
      </c>
      <c r="I10647" s="156"/>
      <c r="J10647" s="155" t="b">
        <f>Proc[[#This Row],[Requested]]=Proc[[#This Row],[CurrentParent]]</f>
        <v>1</v>
      </c>
      <c r="K10647" s="155" t="str">
        <f>IF(Proc[[#This Row],[Author]]="Marcela Urrego",VLOOKUP(LEFT(Proc[[#This Row],[Requested]],1),Table3[#All],2,0),VLOOKUP(Proc[[#This Row],[Author]],Table4[],2,0))</f>
        <v>HC</v>
      </c>
      <c r="L10647" s="155" t="s">
        <v>7801</v>
      </c>
      <c r="M10647" s="140">
        <v>46106</v>
      </c>
      <c r="N10647" s="140"/>
      <c r="O10647" s="140"/>
      <c r="P10647" s="140" t="str">
        <f ca="1">IF(Proc[[#This Row],[DaysAgeing]]&gt;5,"yep","on track")</f>
        <v>yep</v>
      </c>
      <c r="Q10647" s="2">
        <f ca="1">IF(Proc[[#This Row],[DateClosed]]="",ABS(NETWORKDAYS(Proc[[#This Row],[DateOpened]],TODAY()))-1,ABS(NETWORKDAYS(Proc[[#This Row],[DateOpened]],Proc[[#This Row],[DateClosed]]))-1)</f>
        <v>7</v>
      </c>
      <c r="R10647" s="140" t="s">
        <v>415</v>
      </c>
      <c r="S10647" s="155"/>
      <c r="T10647" s="155"/>
    </row>
    <row r="10648" spans="1:20" hidden="1">
      <c r="A10648" s="156" t="s">
        <v>12900</v>
      </c>
      <c r="B10648" s="155" t="str">
        <f>IFERROR(VLOOKUP(Proc[[#This Row],[App]],Table2[],3,0),"open")</f>
        <v>ok</v>
      </c>
      <c r="C10648" s="156" t="s">
        <v>369</v>
      </c>
      <c r="D10648" t="s">
        <v>13094</v>
      </c>
      <c r="E10648" t="s">
        <v>12901</v>
      </c>
      <c r="F10648" s="155" t="s">
        <v>12901</v>
      </c>
      <c r="G10648" s="156" t="s">
        <v>400</v>
      </c>
      <c r="H10648" s="155" t="str">
        <f>IF(Proc[[#This Row],[type]]="LFF (MDG-F)",MID(Proc[[#This Row],[Obj]],13,10),"")</f>
        <v/>
      </c>
      <c r="I10648" s="156"/>
      <c r="J10648" s="155" t="b">
        <f>Proc[[#This Row],[Requested]]=Proc[[#This Row],[CurrentParent]]</f>
        <v>1</v>
      </c>
      <c r="K10648" s="155" t="str">
        <f>IF(Proc[[#This Row],[Author]]="Marcela Urrego",VLOOKUP(LEFT(Proc[[#This Row],[Requested]],1),Table3[#All],2,0),VLOOKUP(Proc[[#This Row],[Author]],Table4[],2,0))</f>
        <v>HC</v>
      </c>
      <c r="L10648" s="155" t="s">
        <v>7801</v>
      </c>
      <c r="M10648" s="140">
        <v>46106</v>
      </c>
      <c r="N10648" s="140"/>
      <c r="O10648" s="140"/>
      <c r="P10648" s="140" t="str">
        <f ca="1">IF(Proc[[#This Row],[DaysAgeing]]&gt;5,"yep","on track")</f>
        <v>yep</v>
      </c>
      <c r="Q10648" s="2">
        <f ca="1">IF(Proc[[#This Row],[DateClosed]]="",ABS(NETWORKDAYS(Proc[[#This Row],[DateOpened]],TODAY()))-1,ABS(NETWORKDAYS(Proc[[#This Row],[DateOpened]],Proc[[#This Row],[DateClosed]]))-1)</f>
        <v>7</v>
      </c>
      <c r="R10648" s="140" t="s">
        <v>415</v>
      </c>
      <c r="S10648" s="155"/>
      <c r="T10648" s="155"/>
    </row>
    <row r="10649" spans="1:20" hidden="1">
      <c r="A10649" t="s">
        <v>12967</v>
      </c>
      <c r="B10649" s="155" t="str">
        <f>IFERROR(VLOOKUP(Proc[[#This Row],[App]],Table2[],3,0),"open")</f>
        <v>ok</v>
      </c>
      <c r="C10649" s="156" t="s">
        <v>369</v>
      </c>
      <c r="D10649" t="s">
        <v>13139</v>
      </c>
      <c r="E10649" s="156" t="s">
        <v>12901</v>
      </c>
      <c r="F10649" s="155" t="s">
        <v>12901</v>
      </c>
      <c r="G10649" t="s">
        <v>400</v>
      </c>
      <c r="H10649" s="155" t="str">
        <f>IF(Proc[[#This Row],[type]]="LFF (MDG-F)",MID(Proc[[#This Row],[Obj]],13,10),"")</f>
        <v/>
      </c>
      <c r="J10649" s="155" t="b">
        <f>Proc[[#This Row],[Requested]]=Proc[[#This Row],[CurrentParent]]</f>
        <v>1</v>
      </c>
      <c r="K10649" s="155" t="str">
        <f>IF(Proc[[#This Row],[Author]]="Marcela Urrego",VLOOKUP(LEFT(Proc[[#This Row],[Requested]],1),Table3[#All],2,0),VLOOKUP(Proc[[#This Row],[Author]],Table4[],2,0))</f>
        <v>HC</v>
      </c>
      <c r="L10649" s="155" t="s">
        <v>7801</v>
      </c>
      <c r="M10649" s="140">
        <v>46108</v>
      </c>
      <c r="N10649" s="140"/>
      <c r="O10649" s="140"/>
      <c r="P10649" s="140" t="str">
        <f ca="1">IF(Proc[[#This Row],[DaysAgeing]]&gt;5,"yep","on track")</f>
        <v>on track</v>
      </c>
      <c r="Q10649" s="2">
        <f ca="1">IF(Proc[[#This Row],[DateClosed]]="",ABS(NETWORKDAYS(Proc[[#This Row],[DateOpened]],TODAY()))-1,ABS(NETWORKDAYS(Proc[[#This Row],[DateOpened]],Proc[[#This Row],[DateClosed]]))-1)</f>
        <v>5</v>
      </c>
      <c r="R10649" s="140" t="s">
        <v>415</v>
      </c>
      <c r="S10649" s="155"/>
      <c r="T10649" s="155"/>
    </row>
    <row r="10650" spans="1:20" hidden="1">
      <c r="A10650" s="156" t="s">
        <v>12967</v>
      </c>
      <c r="B10650" s="155" t="str">
        <f>IFERROR(VLOOKUP(Proc[[#This Row],[App]],Table2[],3,0),"open")</f>
        <v>ok</v>
      </c>
      <c r="C10650" s="156" t="s">
        <v>369</v>
      </c>
      <c r="D10650" t="s">
        <v>13140</v>
      </c>
      <c r="E10650" s="156" t="s">
        <v>12901</v>
      </c>
      <c r="F10650" s="155" t="s">
        <v>12901</v>
      </c>
      <c r="G10650" s="156" t="s">
        <v>400</v>
      </c>
      <c r="H10650" s="155" t="str">
        <f>IF(Proc[[#This Row],[type]]="LFF (MDG-F)",MID(Proc[[#This Row],[Obj]],13,10),"")</f>
        <v/>
      </c>
      <c r="J10650" s="155" t="b">
        <f>Proc[[#This Row],[Requested]]=Proc[[#This Row],[CurrentParent]]</f>
        <v>1</v>
      </c>
      <c r="K10650" s="155" t="str">
        <f>IF(Proc[[#This Row],[Author]]="Marcela Urrego",VLOOKUP(LEFT(Proc[[#This Row],[Requested]],1),Table3[#All],2,0),VLOOKUP(Proc[[#This Row],[Author]],Table4[],2,0))</f>
        <v>HC</v>
      </c>
      <c r="L10650" s="155" t="s">
        <v>7801</v>
      </c>
      <c r="M10650" s="140">
        <v>46108</v>
      </c>
      <c r="N10650" s="140"/>
      <c r="O10650" s="140"/>
      <c r="P10650" s="140" t="str">
        <f ca="1">IF(Proc[[#This Row],[DaysAgeing]]&gt;5,"yep","on track")</f>
        <v>on track</v>
      </c>
      <c r="Q10650" s="2">
        <f ca="1">IF(Proc[[#This Row],[DateClosed]]="",ABS(NETWORKDAYS(Proc[[#This Row],[DateOpened]],TODAY()))-1,ABS(NETWORKDAYS(Proc[[#This Row],[DateOpened]],Proc[[#This Row],[DateClosed]]))-1)</f>
        <v>5</v>
      </c>
      <c r="R10650" s="140" t="s">
        <v>415</v>
      </c>
      <c r="S10650" s="155"/>
      <c r="T10650" s="155"/>
    </row>
    <row r="10651" spans="1:20" hidden="1">
      <c r="A10651" s="156" t="s">
        <v>12967</v>
      </c>
      <c r="B10651" s="155" t="str">
        <f>IFERROR(VLOOKUP(Proc[[#This Row],[App]],Table2[],3,0),"open")</f>
        <v>ok</v>
      </c>
      <c r="C10651" s="156" t="s">
        <v>369</v>
      </c>
      <c r="D10651" s="156" t="s">
        <v>13141</v>
      </c>
      <c r="E10651" s="156" t="s">
        <v>12901</v>
      </c>
      <c r="F10651" s="155" t="s">
        <v>12901</v>
      </c>
      <c r="G10651" s="156" t="s">
        <v>406</v>
      </c>
      <c r="H10651" s="155" t="str">
        <f>IF(Proc[[#This Row],[type]]="LFF (MDG-F)",MID(Proc[[#This Row],[Obj]],13,10),"")</f>
        <v>CN70R03102</v>
      </c>
      <c r="I10651" s="156"/>
      <c r="J10651" s="155" t="b">
        <f>Proc[[#This Row],[Requested]]=Proc[[#This Row],[CurrentParent]]</f>
        <v>1</v>
      </c>
      <c r="K10651" s="155" t="str">
        <f>IF(Proc[[#This Row],[Author]]="Marcela Urrego",VLOOKUP(LEFT(Proc[[#This Row],[Requested]],1),Table3[#All],2,0),VLOOKUP(Proc[[#This Row],[Author]],Table4[],2,0))</f>
        <v>HC</v>
      </c>
      <c r="L10651" s="155" t="s">
        <v>7801</v>
      </c>
      <c r="M10651" s="140">
        <v>46108</v>
      </c>
      <c r="N10651" s="140"/>
      <c r="O10651" s="140"/>
      <c r="P10651" s="140" t="str">
        <f ca="1">IF(Proc[[#This Row],[DaysAgeing]]&gt;5,"yep","on track")</f>
        <v>on track</v>
      </c>
      <c r="Q10651" s="2">
        <f ca="1">IF(Proc[[#This Row],[DateClosed]]="",ABS(NETWORKDAYS(Proc[[#This Row],[DateOpened]],TODAY()))-1,ABS(NETWORKDAYS(Proc[[#This Row],[DateOpened]],Proc[[#This Row],[DateClosed]]))-1)</f>
        <v>5</v>
      </c>
      <c r="R10651" s="140" t="s">
        <v>415</v>
      </c>
      <c r="S10651" s="155"/>
      <c r="T10651" s="155"/>
    </row>
    <row r="10652" spans="1:20" hidden="1">
      <c r="A10652" s="156" t="s">
        <v>12967</v>
      </c>
      <c r="B10652" s="155" t="str">
        <f>IFERROR(VLOOKUP(Proc[[#This Row],[App]],Table2[],3,0),"open")</f>
        <v>ok</v>
      </c>
      <c r="C10652" s="161" t="s">
        <v>369</v>
      </c>
      <c r="D10652" s="156" t="s">
        <v>13142</v>
      </c>
      <c r="E10652" s="156" t="s">
        <v>12901</v>
      </c>
      <c r="F10652" s="155" t="s">
        <v>12901</v>
      </c>
      <c r="G10652" s="156" t="s">
        <v>406</v>
      </c>
      <c r="H10652" s="155" t="str">
        <f>IF(Proc[[#This Row],[type]]="LFF (MDG-F)",MID(Proc[[#This Row],[Obj]],13,10),"")</f>
        <v>CN70R03105</v>
      </c>
      <c r="I10652" s="156"/>
      <c r="J10652" s="155" t="b">
        <f>Proc[[#This Row],[Requested]]=Proc[[#This Row],[CurrentParent]]</f>
        <v>1</v>
      </c>
      <c r="K10652" s="155" t="str">
        <f>IF(Proc[[#This Row],[Author]]="Marcela Urrego",VLOOKUP(LEFT(Proc[[#This Row],[Requested]],1),Table3[#All],2,0),VLOOKUP(Proc[[#This Row],[Author]],Table4[],2,0))</f>
        <v>HC</v>
      </c>
      <c r="L10652" s="155" t="s">
        <v>7801</v>
      </c>
      <c r="M10652" s="140">
        <v>46108</v>
      </c>
      <c r="N10652" s="140"/>
      <c r="O10652" s="140"/>
      <c r="P10652" s="140" t="str">
        <f ca="1">IF(Proc[[#This Row],[DaysAgeing]]&gt;5,"yep","on track")</f>
        <v>on track</v>
      </c>
      <c r="Q10652" s="2">
        <f ca="1">IF(Proc[[#This Row],[DateClosed]]="",ABS(NETWORKDAYS(Proc[[#This Row],[DateOpened]],TODAY()))-1,ABS(NETWORKDAYS(Proc[[#This Row],[DateOpened]],Proc[[#This Row],[DateClosed]]))-1)</f>
        <v>5</v>
      </c>
      <c r="R10652" s="140" t="s">
        <v>415</v>
      </c>
      <c r="S10652" s="155"/>
      <c r="T10652" s="155"/>
    </row>
    <row r="10653" spans="1:20" hidden="1">
      <c r="A10653" t="s">
        <v>12968</v>
      </c>
      <c r="B10653" s="155" t="str">
        <f>IFERROR(VLOOKUP(Proc[[#This Row],[App]],Table2[],3,0),"open")</f>
        <v>ok</v>
      </c>
      <c r="C10653" s="156" t="s">
        <v>369</v>
      </c>
      <c r="D10653" s="158" t="s">
        <v>7830</v>
      </c>
      <c r="E10653" t="s">
        <v>539</v>
      </c>
      <c r="F10653" s="155" t="s">
        <v>539</v>
      </c>
      <c r="G10653" s="156" t="s">
        <v>400</v>
      </c>
      <c r="H10653" s="155" t="str">
        <f>IF(Proc[[#This Row],[type]]="LFF (MDG-F)",MID(Proc[[#This Row],[Obj]],13,10),"")</f>
        <v/>
      </c>
      <c r="J10653" s="155" t="b">
        <f>Proc[[#This Row],[Requested]]=Proc[[#This Row],[CurrentParent]]</f>
        <v>1</v>
      </c>
      <c r="K10653" s="155" t="str">
        <f>IF(Proc[[#This Row],[Author]]="Marcela Urrego",VLOOKUP(LEFT(Proc[[#This Row],[Requested]],1),Table3[#All],2,0),VLOOKUP(Proc[[#This Row],[Author]],Table4[],2,0))</f>
        <v>MGF</v>
      </c>
      <c r="L10653" s="155" t="s">
        <v>7801</v>
      </c>
      <c r="M10653" s="140">
        <v>46108</v>
      </c>
      <c r="N10653" s="140"/>
      <c r="O10653" s="140"/>
      <c r="P10653" s="140" t="str">
        <f ca="1">IF(Proc[[#This Row],[DaysAgeing]]&gt;5,"yep","on track")</f>
        <v>on track</v>
      </c>
      <c r="Q10653" s="2">
        <f ca="1">IF(Proc[[#This Row],[DateClosed]]="",ABS(NETWORKDAYS(Proc[[#This Row],[DateOpened]],TODAY()))-1,ABS(NETWORKDAYS(Proc[[#This Row],[DateOpened]],Proc[[#This Row],[DateClosed]]))-1)</f>
        <v>5</v>
      </c>
      <c r="R10653" s="140" t="s">
        <v>514</v>
      </c>
      <c r="S10653" s="155"/>
      <c r="T10653" s="155"/>
    </row>
    <row r="10654" spans="1:20" hidden="1">
      <c r="A10654" t="s">
        <v>12969</v>
      </c>
      <c r="B10654" s="155" t="str">
        <f>IFERROR(VLOOKUP(Proc[[#This Row],[App]],Table2[],3,0),"open")</f>
        <v>ok</v>
      </c>
      <c r="C10654" s="161" t="s">
        <v>369</v>
      </c>
      <c r="D10654" s="156" t="s">
        <v>13143</v>
      </c>
      <c r="E10654" t="s">
        <v>630</v>
      </c>
      <c r="F10654" s="155" t="s">
        <v>630</v>
      </c>
      <c r="G10654" t="s">
        <v>406</v>
      </c>
      <c r="H10654" s="155" t="str">
        <f>IF(Proc[[#This Row],[type]]="LFF (MDG-F)",MID(Proc[[#This Row],[Obj]],13,10),"")</f>
        <v>DE20511000</v>
      </c>
      <c r="J10654" s="155" t="b">
        <f>Proc[[#This Row],[Requested]]=Proc[[#This Row],[CurrentParent]]</f>
        <v>1</v>
      </c>
      <c r="K10654" s="155" t="str">
        <f>IF(Proc[[#This Row],[Author]]="Marcela Urrego",VLOOKUP(LEFT(Proc[[#This Row],[Requested]],1),Table3[#All],2,0),VLOOKUP(Proc[[#This Row],[Author]],Table4[],2,0))</f>
        <v>???</v>
      </c>
      <c r="L10654" s="155" t="s">
        <v>7801</v>
      </c>
      <c r="M10654" s="140">
        <v>46108</v>
      </c>
      <c r="N10654" s="140"/>
      <c r="O10654" s="140"/>
      <c r="P10654" s="140" t="str">
        <f ca="1">IF(Proc[[#This Row],[DaysAgeing]]&gt;5,"yep","on track")</f>
        <v>on track</v>
      </c>
      <c r="Q10654" s="2">
        <f ca="1">IF(Proc[[#This Row],[DateClosed]]="",ABS(NETWORKDAYS(Proc[[#This Row],[DateOpened]],TODAY()))-1,ABS(NETWORKDAYS(Proc[[#This Row],[DateOpened]],Proc[[#This Row],[DateClosed]]))-1)</f>
        <v>5</v>
      </c>
      <c r="R10654" s="140" t="s">
        <v>5013</v>
      </c>
      <c r="S10654" s="155"/>
      <c r="T10654" s="155"/>
    </row>
    <row r="10655" spans="1:20" hidden="1">
      <c r="A10655" s="156" t="s">
        <v>12969</v>
      </c>
      <c r="B10655" s="155" t="str">
        <f>IFERROR(VLOOKUP(Proc[[#This Row],[App]],Table2[],3,0),"open")</f>
        <v>ok</v>
      </c>
      <c r="C10655" s="161" t="s">
        <v>369</v>
      </c>
      <c r="D10655" s="156" t="s">
        <v>13144</v>
      </c>
      <c r="E10655" t="s">
        <v>630</v>
      </c>
      <c r="F10655" s="155" t="s">
        <v>630</v>
      </c>
      <c r="G10655" s="156" t="s">
        <v>406</v>
      </c>
      <c r="H10655" s="155" t="str">
        <f>IF(Proc[[#This Row],[type]]="LFF (MDG-F)",MID(Proc[[#This Row],[Obj]],13,10),"")</f>
        <v>DE20531800</v>
      </c>
      <c r="I10655" s="156"/>
      <c r="J10655" s="155" t="b">
        <f>Proc[[#This Row],[Requested]]=Proc[[#This Row],[CurrentParent]]</f>
        <v>1</v>
      </c>
      <c r="K10655" s="155" t="str">
        <f>IF(Proc[[#This Row],[Author]]="Marcela Urrego",VLOOKUP(LEFT(Proc[[#This Row],[Requested]],1),Table3[#All],2,0),VLOOKUP(Proc[[#This Row],[Author]],Table4[],2,0))</f>
        <v>???</v>
      </c>
      <c r="L10655" s="155" t="s">
        <v>7801</v>
      </c>
      <c r="M10655" s="140">
        <v>46108</v>
      </c>
      <c r="N10655" s="140"/>
      <c r="O10655" s="140"/>
      <c r="P10655" s="140" t="str">
        <f ca="1">IF(Proc[[#This Row],[DaysAgeing]]&gt;5,"yep","on track")</f>
        <v>on track</v>
      </c>
      <c r="Q10655" s="2">
        <f ca="1">IF(Proc[[#This Row],[DateClosed]]="",ABS(NETWORKDAYS(Proc[[#This Row],[DateOpened]],TODAY()))-1,ABS(NETWORKDAYS(Proc[[#This Row],[DateOpened]],Proc[[#This Row],[DateClosed]]))-1)</f>
        <v>5</v>
      </c>
      <c r="R10655" s="140" t="s">
        <v>5013</v>
      </c>
      <c r="S10655" s="155"/>
      <c r="T10655" s="155"/>
    </row>
    <row r="10656" spans="1:20" hidden="1">
      <c r="A10656" s="156" t="s">
        <v>12969</v>
      </c>
      <c r="B10656" s="155" t="str">
        <f>IFERROR(VLOOKUP(Proc[[#This Row],[App]],Table2[],3,0),"open")</f>
        <v>ok</v>
      </c>
      <c r="C10656" s="156" t="s">
        <v>691</v>
      </c>
      <c r="D10656" s="156" t="s">
        <v>459</v>
      </c>
      <c r="E10656" t="s">
        <v>630</v>
      </c>
      <c r="F10656" s="155" t="s">
        <v>446</v>
      </c>
      <c r="G10656" s="156" t="s">
        <v>406</v>
      </c>
      <c r="H10656" s="155" t="str">
        <f>IF(Proc[[#This Row],[type]]="LFF (MDG-F)",MID(Proc[[#This Row],[Obj]],13,10),"")</f>
        <v>DE10623200</v>
      </c>
      <c r="I10656" s="156"/>
      <c r="J10656" s="155" t="b">
        <f>Proc[[#This Row],[Requested]]=Proc[[#This Row],[CurrentParent]]</f>
        <v>0</v>
      </c>
      <c r="K10656" s="155" t="str">
        <f>IF(Proc[[#This Row],[Author]]="Marcela Urrego",VLOOKUP(LEFT(Proc[[#This Row],[Requested]],1),Table3[#All],2,0),VLOOKUP(Proc[[#This Row],[Author]],Table4[],2,0))</f>
        <v>???</v>
      </c>
      <c r="L10656" s="155" t="s">
        <v>7801</v>
      </c>
      <c r="M10656" s="140">
        <v>46108</v>
      </c>
      <c r="N10656" s="140"/>
      <c r="O10656" s="140"/>
      <c r="P10656" s="140" t="str">
        <f ca="1">IF(Proc[[#This Row],[DaysAgeing]]&gt;5,"yep","on track")</f>
        <v>on track</v>
      </c>
      <c r="Q10656" s="2">
        <f ca="1">IF(Proc[[#This Row],[DateClosed]]="",ABS(NETWORKDAYS(Proc[[#This Row],[DateOpened]],TODAY()))-1,ABS(NETWORKDAYS(Proc[[#This Row],[DateOpened]],Proc[[#This Row],[DateClosed]]))-1)</f>
        <v>5</v>
      </c>
      <c r="R10656" s="140" t="s">
        <v>5013</v>
      </c>
      <c r="S10656" s="155"/>
      <c r="T10656" s="155"/>
    </row>
    <row r="10657" spans="1:20" hidden="1">
      <c r="A10657" s="156" t="s">
        <v>12969</v>
      </c>
      <c r="B10657" s="155" t="str">
        <f>IFERROR(VLOOKUP(Proc[[#This Row],[App]],Table2[],3,0),"open")</f>
        <v>ok</v>
      </c>
      <c r="C10657" s="161" t="s">
        <v>369</v>
      </c>
      <c r="D10657" s="156" t="s">
        <v>13145</v>
      </c>
      <c r="E10657" t="s">
        <v>630</v>
      </c>
      <c r="F10657" s="155" t="s">
        <v>630</v>
      </c>
      <c r="G10657" s="156" t="s">
        <v>406</v>
      </c>
      <c r="H10657" s="155" t="str">
        <f>IF(Proc[[#This Row],[type]]="LFF (MDG-F)",MID(Proc[[#This Row],[Obj]],13,10),"")</f>
        <v>DE20601400</v>
      </c>
      <c r="I10657" s="156"/>
      <c r="J10657" s="155" t="b">
        <f>Proc[[#This Row],[Requested]]=Proc[[#This Row],[CurrentParent]]</f>
        <v>1</v>
      </c>
      <c r="K10657" s="155" t="str">
        <f>IF(Proc[[#This Row],[Author]]="Marcela Urrego",VLOOKUP(LEFT(Proc[[#This Row],[Requested]],1),Table3[#All],2,0),VLOOKUP(Proc[[#This Row],[Author]],Table4[],2,0))</f>
        <v>???</v>
      </c>
      <c r="L10657" s="155" t="s">
        <v>7801</v>
      </c>
      <c r="M10657" s="140">
        <v>46108</v>
      </c>
      <c r="N10657" s="140"/>
      <c r="O10657" s="140"/>
      <c r="P10657" s="140" t="str">
        <f ca="1">IF(Proc[[#This Row],[DaysAgeing]]&gt;5,"yep","on track")</f>
        <v>on track</v>
      </c>
      <c r="Q10657" s="2">
        <f ca="1">IF(Proc[[#This Row],[DateClosed]]="",ABS(NETWORKDAYS(Proc[[#This Row],[DateOpened]],TODAY()))-1,ABS(NETWORKDAYS(Proc[[#This Row],[DateOpened]],Proc[[#This Row],[DateClosed]]))-1)</f>
        <v>5</v>
      </c>
      <c r="R10657" s="140" t="s">
        <v>5013</v>
      </c>
      <c r="S10657" s="155"/>
      <c r="T10657" s="155"/>
    </row>
    <row r="10658" spans="1:20" hidden="1">
      <c r="A10658" s="156" t="s">
        <v>12969</v>
      </c>
      <c r="B10658" s="155" t="str">
        <f>IFERROR(VLOOKUP(Proc[[#This Row],[App]],Table2[],3,0),"open")</f>
        <v>ok</v>
      </c>
      <c r="C10658" s="161" t="s">
        <v>369</v>
      </c>
      <c r="D10658" s="156" t="s">
        <v>13146</v>
      </c>
      <c r="E10658" t="s">
        <v>630</v>
      </c>
      <c r="F10658" s="155" t="s">
        <v>630</v>
      </c>
      <c r="G10658" s="156" t="s">
        <v>406</v>
      </c>
      <c r="H10658" s="155" t="str">
        <f>IF(Proc[[#This Row],[type]]="LFF (MDG-F)",MID(Proc[[#This Row],[Obj]],13,10),"")</f>
        <v>DE20538293</v>
      </c>
      <c r="I10658" s="156"/>
      <c r="J10658" s="155" t="b">
        <f>Proc[[#This Row],[Requested]]=Proc[[#This Row],[CurrentParent]]</f>
        <v>1</v>
      </c>
      <c r="K10658" s="155" t="str">
        <f>IF(Proc[[#This Row],[Author]]="Marcela Urrego",VLOOKUP(LEFT(Proc[[#This Row],[Requested]],1),Table3[#All],2,0),VLOOKUP(Proc[[#This Row],[Author]],Table4[],2,0))</f>
        <v>???</v>
      </c>
      <c r="L10658" s="155" t="s">
        <v>7801</v>
      </c>
      <c r="M10658" s="140">
        <v>46108</v>
      </c>
      <c r="N10658" s="140"/>
      <c r="O10658" s="140"/>
      <c r="P10658" s="140" t="str">
        <f ca="1">IF(Proc[[#This Row],[DaysAgeing]]&gt;5,"yep","on track")</f>
        <v>on track</v>
      </c>
      <c r="Q10658" s="2">
        <f ca="1">IF(Proc[[#This Row],[DateClosed]]="",ABS(NETWORKDAYS(Proc[[#This Row],[DateOpened]],TODAY()))-1,ABS(NETWORKDAYS(Proc[[#This Row],[DateOpened]],Proc[[#This Row],[DateClosed]]))-1)</f>
        <v>5</v>
      </c>
      <c r="R10658" s="140" t="s">
        <v>5013</v>
      </c>
      <c r="S10658" s="155"/>
      <c r="T10658" s="155"/>
    </row>
    <row r="10659" spans="1:20" hidden="1">
      <c r="A10659" s="156" t="s">
        <v>12969</v>
      </c>
      <c r="B10659" s="155" t="str">
        <f>IFERROR(VLOOKUP(Proc[[#This Row],[App]],Table2[],3,0),"open")</f>
        <v>ok</v>
      </c>
      <c r="C10659" s="161" t="s">
        <v>369</v>
      </c>
      <c r="D10659" s="156" t="s">
        <v>13147</v>
      </c>
      <c r="E10659" t="s">
        <v>630</v>
      </c>
      <c r="F10659" s="155" t="s">
        <v>630</v>
      </c>
      <c r="G10659" s="156" t="s">
        <v>406</v>
      </c>
      <c r="H10659" s="155" t="str">
        <f>IF(Proc[[#This Row],[type]]="LFF (MDG-F)",MID(Proc[[#This Row],[Obj]],13,10),"")</f>
        <v>DE10538293</v>
      </c>
      <c r="I10659" s="156"/>
      <c r="J10659" s="155" t="b">
        <f>Proc[[#This Row],[Requested]]=Proc[[#This Row],[CurrentParent]]</f>
        <v>1</v>
      </c>
      <c r="K10659" s="155" t="str">
        <f>IF(Proc[[#This Row],[Author]]="Marcela Urrego",VLOOKUP(LEFT(Proc[[#This Row],[Requested]],1),Table3[#All],2,0),VLOOKUP(Proc[[#This Row],[Author]],Table4[],2,0))</f>
        <v>???</v>
      </c>
      <c r="L10659" s="155" t="s">
        <v>7801</v>
      </c>
      <c r="M10659" s="140">
        <v>46108</v>
      </c>
      <c r="N10659" s="140"/>
      <c r="O10659" s="140"/>
      <c r="P10659" s="140" t="str">
        <f ca="1">IF(Proc[[#This Row],[DaysAgeing]]&gt;5,"yep","on track")</f>
        <v>on track</v>
      </c>
      <c r="Q10659" s="2">
        <f ca="1">IF(Proc[[#This Row],[DateClosed]]="",ABS(NETWORKDAYS(Proc[[#This Row],[DateOpened]],TODAY()))-1,ABS(NETWORKDAYS(Proc[[#This Row],[DateOpened]],Proc[[#This Row],[DateClosed]]))-1)</f>
        <v>5</v>
      </c>
      <c r="R10659" s="140" t="s">
        <v>5013</v>
      </c>
      <c r="S10659" s="155"/>
      <c r="T10659" s="155"/>
    </row>
    <row r="10660" spans="1:20" hidden="1">
      <c r="A10660" s="156" t="s">
        <v>12969</v>
      </c>
      <c r="B10660" s="155" t="str">
        <f>IFERROR(VLOOKUP(Proc[[#This Row],[App]],Table2[],3,0),"open")</f>
        <v>ok</v>
      </c>
      <c r="C10660" s="161" t="s">
        <v>369</v>
      </c>
      <c r="D10660" s="156" t="s">
        <v>1536</v>
      </c>
      <c r="E10660" t="s">
        <v>630</v>
      </c>
      <c r="F10660" s="155" t="s">
        <v>630</v>
      </c>
      <c r="G10660" s="156" t="s">
        <v>406</v>
      </c>
      <c r="H10660" s="155" t="str">
        <f>IF(Proc[[#This Row],[type]]="LFF (MDG-F)",MID(Proc[[#This Row],[Obj]],13,10),"")</f>
        <v>DE20538257</v>
      </c>
      <c r="I10660" s="156"/>
      <c r="J10660" s="155" t="b">
        <f>Proc[[#This Row],[Requested]]=Proc[[#This Row],[CurrentParent]]</f>
        <v>1</v>
      </c>
      <c r="K10660" s="155" t="str">
        <f>IF(Proc[[#This Row],[Author]]="Marcela Urrego",VLOOKUP(LEFT(Proc[[#This Row],[Requested]],1),Table3[#All],2,0),VLOOKUP(Proc[[#This Row],[Author]],Table4[],2,0))</f>
        <v>???</v>
      </c>
      <c r="L10660" s="155" t="s">
        <v>7801</v>
      </c>
      <c r="M10660" s="140">
        <v>46108</v>
      </c>
      <c r="N10660" s="140"/>
      <c r="O10660" s="140"/>
      <c r="P10660" s="140" t="str">
        <f ca="1">IF(Proc[[#This Row],[DaysAgeing]]&gt;5,"yep","on track")</f>
        <v>on track</v>
      </c>
      <c r="Q10660" s="2">
        <f ca="1">IF(Proc[[#This Row],[DateClosed]]="",ABS(NETWORKDAYS(Proc[[#This Row],[DateOpened]],TODAY()))-1,ABS(NETWORKDAYS(Proc[[#This Row],[DateOpened]],Proc[[#This Row],[DateClosed]]))-1)</f>
        <v>5</v>
      </c>
      <c r="R10660" s="140" t="s">
        <v>5013</v>
      </c>
      <c r="S10660" s="155"/>
      <c r="T10660" s="155"/>
    </row>
    <row r="10661" spans="1:20" hidden="1">
      <c r="A10661" s="156" t="s">
        <v>12969</v>
      </c>
      <c r="B10661" s="155" t="str">
        <f>IFERROR(VLOOKUP(Proc[[#This Row],[App]],Table2[],3,0),"open")</f>
        <v>ok</v>
      </c>
      <c r="C10661" s="156" t="s">
        <v>691</v>
      </c>
      <c r="D10661" s="156" t="s">
        <v>1537</v>
      </c>
      <c r="E10661" t="s">
        <v>630</v>
      </c>
      <c r="F10661" s="155" t="s">
        <v>446</v>
      </c>
      <c r="G10661" s="156" t="s">
        <v>406</v>
      </c>
      <c r="H10661" s="155" t="str">
        <f>IF(Proc[[#This Row],[type]]="LFF (MDG-F)",MID(Proc[[#This Row],[Obj]],13,10),"")</f>
        <v>DE10538257</v>
      </c>
      <c r="I10661" s="156"/>
      <c r="J10661" s="155" t="b">
        <f>Proc[[#This Row],[Requested]]=Proc[[#This Row],[CurrentParent]]</f>
        <v>0</v>
      </c>
      <c r="K10661" s="155" t="str">
        <f>IF(Proc[[#This Row],[Author]]="Marcela Urrego",VLOOKUP(LEFT(Proc[[#This Row],[Requested]],1),Table3[#All],2,0),VLOOKUP(Proc[[#This Row],[Author]],Table4[],2,0))</f>
        <v>???</v>
      </c>
      <c r="L10661" s="155" t="s">
        <v>7801</v>
      </c>
      <c r="M10661" s="140">
        <v>46108</v>
      </c>
      <c r="N10661" s="140"/>
      <c r="O10661" s="140"/>
      <c r="P10661" s="140" t="str">
        <f ca="1">IF(Proc[[#This Row],[DaysAgeing]]&gt;5,"yep","on track")</f>
        <v>on track</v>
      </c>
      <c r="Q10661" s="2">
        <f ca="1">IF(Proc[[#This Row],[DateClosed]]="",ABS(NETWORKDAYS(Proc[[#This Row],[DateOpened]],TODAY()))-1,ABS(NETWORKDAYS(Proc[[#This Row],[DateOpened]],Proc[[#This Row],[DateClosed]]))-1)</f>
        <v>5</v>
      </c>
      <c r="R10661" s="140" t="s">
        <v>5013</v>
      </c>
      <c r="S10661" s="155"/>
      <c r="T10661" s="155"/>
    </row>
    <row r="10662" spans="1:20" hidden="1">
      <c r="A10662" s="156" t="s">
        <v>12969</v>
      </c>
      <c r="B10662" s="155" t="str">
        <f>IFERROR(VLOOKUP(Proc[[#This Row],[App]],Table2[],3,0),"open")</f>
        <v>ok</v>
      </c>
      <c r="C10662" s="161" t="s">
        <v>369</v>
      </c>
      <c r="D10662" s="156" t="s">
        <v>13148</v>
      </c>
      <c r="E10662" t="s">
        <v>630</v>
      </c>
      <c r="F10662" s="155" t="s">
        <v>630</v>
      </c>
      <c r="G10662" s="156" t="s">
        <v>406</v>
      </c>
      <c r="H10662" s="155" t="str">
        <f>IF(Proc[[#This Row],[type]]="LFF (MDG-F)",MID(Proc[[#This Row],[Obj]],13,10),"")</f>
        <v>DE20538232</v>
      </c>
      <c r="I10662" s="156"/>
      <c r="J10662" s="155" t="b">
        <f>Proc[[#This Row],[Requested]]=Proc[[#This Row],[CurrentParent]]</f>
        <v>1</v>
      </c>
      <c r="K10662" s="155" t="str">
        <f>IF(Proc[[#This Row],[Author]]="Marcela Urrego",VLOOKUP(LEFT(Proc[[#This Row],[Requested]],1),Table3[#All],2,0),VLOOKUP(Proc[[#This Row],[Author]],Table4[],2,0))</f>
        <v>???</v>
      </c>
      <c r="L10662" s="155" t="s">
        <v>7801</v>
      </c>
      <c r="M10662" s="140">
        <v>46108</v>
      </c>
      <c r="N10662" s="140"/>
      <c r="O10662" s="140"/>
      <c r="P10662" s="140" t="str">
        <f ca="1">IF(Proc[[#This Row],[DaysAgeing]]&gt;5,"yep","on track")</f>
        <v>on track</v>
      </c>
      <c r="Q10662" s="2">
        <f ca="1">IF(Proc[[#This Row],[DateClosed]]="",ABS(NETWORKDAYS(Proc[[#This Row],[DateOpened]],TODAY()))-1,ABS(NETWORKDAYS(Proc[[#This Row],[DateOpened]],Proc[[#This Row],[DateClosed]]))-1)</f>
        <v>5</v>
      </c>
      <c r="R10662" s="140" t="s">
        <v>5013</v>
      </c>
      <c r="S10662" s="155"/>
      <c r="T10662" s="155"/>
    </row>
    <row r="10663" spans="1:20" hidden="1">
      <c r="A10663" s="156" t="s">
        <v>12969</v>
      </c>
      <c r="B10663" s="155" t="str">
        <f>IFERROR(VLOOKUP(Proc[[#This Row],[App]],Table2[],3,0),"open")</f>
        <v>ok</v>
      </c>
      <c r="C10663" s="161" t="s">
        <v>369</v>
      </c>
      <c r="D10663" s="156" t="s">
        <v>13149</v>
      </c>
      <c r="E10663" t="s">
        <v>630</v>
      </c>
      <c r="F10663" s="155" t="s">
        <v>630</v>
      </c>
      <c r="G10663" s="156" t="s">
        <v>406</v>
      </c>
      <c r="H10663" s="155" t="str">
        <f>IF(Proc[[#This Row],[type]]="LFF (MDG-F)",MID(Proc[[#This Row],[Obj]],13,10),"")</f>
        <v>DE10538232</v>
      </c>
      <c r="I10663" s="156"/>
      <c r="J10663" s="155" t="b">
        <f>Proc[[#This Row],[Requested]]=Proc[[#This Row],[CurrentParent]]</f>
        <v>1</v>
      </c>
      <c r="K10663" s="155" t="str">
        <f>IF(Proc[[#This Row],[Author]]="Marcela Urrego",VLOOKUP(LEFT(Proc[[#This Row],[Requested]],1),Table3[#All],2,0),VLOOKUP(Proc[[#This Row],[Author]],Table4[],2,0))</f>
        <v>???</v>
      </c>
      <c r="L10663" s="155" t="s">
        <v>7801</v>
      </c>
      <c r="M10663" s="140">
        <v>46108</v>
      </c>
      <c r="N10663" s="140"/>
      <c r="O10663" s="140"/>
      <c r="P10663" s="140" t="str">
        <f ca="1">IF(Proc[[#This Row],[DaysAgeing]]&gt;5,"yep","on track")</f>
        <v>on track</v>
      </c>
      <c r="Q10663" s="2">
        <f ca="1">IF(Proc[[#This Row],[DateClosed]]="",ABS(NETWORKDAYS(Proc[[#This Row],[DateOpened]],TODAY()))-1,ABS(NETWORKDAYS(Proc[[#This Row],[DateOpened]],Proc[[#This Row],[DateClosed]]))-1)</f>
        <v>5</v>
      </c>
      <c r="R10663" s="140" t="s">
        <v>5013</v>
      </c>
      <c r="S10663" s="155"/>
      <c r="T10663" s="155"/>
    </row>
    <row r="10664" spans="1:20" hidden="1">
      <c r="A10664" s="156" t="s">
        <v>12969</v>
      </c>
      <c r="B10664" s="155" t="str">
        <f>IFERROR(VLOOKUP(Proc[[#This Row],[App]],Table2[],3,0),"open")</f>
        <v>ok</v>
      </c>
      <c r="C10664" s="156" t="s">
        <v>691</v>
      </c>
      <c r="D10664" s="156" t="s">
        <v>1547</v>
      </c>
      <c r="E10664" t="s">
        <v>630</v>
      </c>
      <c r="F10664" s="155" t="s">
        <v>446</v>
      </c>
      <c r="G10664" s="156" t="s">
        <v>406</v>
      </c>
      <c r="H10664" s="155" t="str">
        <f>IF(Proc[[#This Row],[type]]="LFF (MDG-F)",MID(Proc[[#This Row],[Obj]],13,10),"")</f>
        <v>DE20568016</v>
      </c>
      <c r="I10664" s="156"/>
      <c r="J10664" s="155" t="b">
        <f>Proc[[#This Row],[Requested]]=Proc[[#This Row],[CurrentParent]]</f>
        <v>0</v>
      </c>
      <c r="K10664" s="155" t="str">
        <f>IF(Proc[[#This Row],[Author]]="Marcela Urrego",VLOOKUP(LEFT(Proc[[#This Row],[Requested]],1),Table3[#All],2,0),VLOOKUP(Proc[[#This Row],[Author]],Table4[],2,0))</f>
        <v>???</v>
      </c>
      <c r="L10664" s="155" t="s">
        <v>7801</v>
      </c>
      <c r="M10664" s="140">
        <v>46108</v>
      </c>
      <c r="N10664" s="140"/>
      <c r="O10664" s="140"/>
      <c r="P10664" s="140" t="str">
        <f ca="1">IF(Proc[[#This Row],[DaysAgeing]]&gt;5,"yep","on track")</f>
        <v>on track</v>
      </c>
      <c r="Q10664" s="2">
        <f ca="1">IF(Proc[[#This Row],[DateClosed]]="",ABS(NETWORKDAYS(Proc[[#This Row],[DateOpened]],TODAY()))-1,ABS(NETWORKDAYS(Proc[[#This Row],[DateOpened]],Proc[[#This Row],[DateClosed]]))-1)</f>
        <v>5</v>
      </c>
      <c r="R10664" s="140" t="s">
        <v>5013</v>
      </c>
      <c r="S10664" s="155"/>
      <c r="T10664" s="155"/>
    </row>
    <row r="10665" spans="1:20" hidden="1">
      <c r="A10665" s="156" t="s">
        <v>12969</v>
      </c>
      <c r="B10665" s="155" t="str">
        <f>IFERROR(VLOOKUP(Proc[[#This Row],[App]],Table2[],3,0),"open")</f>
        <v>ok</v>
      </c>
      <c r="C10665" s="156" t="s">
        <v>691</v>
      </c>
      <c r="D10665" s="156" t="s">
        <v>458</v>
      </c>
      <c r="E10665" t="s">
        <v>630</v>
      </c>
      <c r="F10665" s="155" t="s">
        <v>446</v>
      </c>
      <c r="G10665" s="156" t="s">
        <v>406</v>
      </c>
      <c r="H10665" s="155" t="str">
        <f>IF(Proc[[#This Row],[type]]="LFF (MDG-F)",MID(Proc[[#This Row],[Obj]],13,10),"")</f>
        <v>DE10568016</v>
      </c>
      <c r="I10665" s="156"/>
      <c r="J10665" s="155" t="b">
        <f>Proc[[#This Row],[Requested]]=Proc[[#This Row],[CurrentParent]]</f>
        <v>0</v>
      </c>
      <c r="K10665" s="155" t="str">
        <f>IF(Proc[[#This Row],[Author]]="Marcela Urrego",VLOOKUP(LEFT(Proc[[#This Row],[Requested]],1),Table3[#All],2,0),VLOOKUP(Proc[[#This Row],[Author]],Table4[],2,0))</f>
        <v>???</v>
      </c>
      <c r="L10665" s="155" t="s">
        <v>7801</v>
      </c>
      <c r="M10665" s="140">
        <v>46108</v>
      </c>
      <c r="N10665" s="140"/>
      <c r="O10665" s="140"/>
      <c r="P10665" s="140" t="str">
        <f ca="1">IF(Proc[[#This Row],[DaysAgeing]]&gt;5,"yep","on track")</f>
        <v>on track</v>
      </c>
      <c r="Q10665" s="2">
        <f ca="1">IF(Proc[[#This Row],[DateClosed]]="",ABS(NETWORKDAYS(Proc[[#This Row],[DateOpened]],TODAY()))-1,ABS(NETWORKDAYS(Proc[[#This Row],[DateOpened]],Proc[[#This Row],[DateClosed]]))-1)</f>
        <v>5</v>
      </c>
      <c r="R10665" s="140" t="s">
        <v>5013</v>
      </c>
      <c r="S10665" s="155"/>
      <c r="T10665" s="155"/>
    </row>
    <row r="10666" spans="1:20" hidden="1">
      <c r="A10666" s="156" t="s">
        <v>12969</v>
      </c>
      <c r="B10666" s="155" t="str">
        <f>IFERROR(VLOOKUP(Proc[[#This Row],[App]],Table2[],3,0),"open")</f>
        <v>ok</v>
      </c>
      <c r="C10666" s="156" t="s">
        <v>691</v>
      </c>
      <c r="D10666" s="156" t="s">
        <v>13150</v>
      </c>
      <c r="E10666" t="s">
        <v>630</v>
      </c>
      <c r="F10666" s="155" t="s">
        <v>446</v>
      </c>
      <c r="G10666" s="156" t="s">
        <v>406</v>
      </c>
      <c r="H10666" s="155" t="str">
        <f>IF(Proc[[#This Row],[type]]="LFF (MDG-F)",MID(Proc[[#This Row],[Obj]],13,10),"")</f>
        <v>DE20538156</v>
      </c>
      <c r="I10666" s="156"/>
      <c r="J10666" s="155" t="b">
        <f>Proc[[#This Row],[Requested]]=Proc[[#This Row],[CurrentParent]]</f>
        <v>0</v>
      </c>
      <c r="K10666" s="155" t="str">
        <f>IF(Proc[[#This Row],[Author]]="Marcela Urrego",VLOOKUP(LEFT(Proc[[#This Row],[Requested]],1),Table3[#All],2,0),VLOOKUP(Proc[[#This Row],[Author]],Table4[],2,0))</f>
        <v>???</v>
      </c>
      <c r="L10666" s="155" t="s">
        <v>7801</v>
      </c>
      <c r="M10666" s="140">
        <v>46108</v>
      </c>
      <c r="N10666" s="140"/>
      <c r="O10666" s="140"/>
      <c r="P10666" s="140" t="str">
        <f ca="1">IF(Proc[[#This Row],[DaysAgeing]]&gt;5,"yep","on track")</f>
        <v>on track</v>
      </c>
      <c r="Q10666" s="2">
        <f ca="1">IF(Proc[[#This Row],[DateClosed]]="",ABS(NETWORKDAYS(Proc[[#This Row],[DateOpened]],TODAY()))-1,ABS(NETWORKDAYS(Proc[[#This Row],[DateOpened]],Proc[[#This Row],[DateClosed]]))-1)</f>
        <v>5</v>
      </c>
      <c r="R10666" s="140" t="s">
        <v>5013</v>
      </c>
      <c r="S10666" s="155"/>
      <c r="T10666" s="155"/>
    </row>
    <row r="10667" spans="1:20" hidden="1">
      <c r="A10667" s="156" t="s">
        <v>12969</v>
      </c>
      <c r="B10667" s="155" t="str">
        <f>IFERROR(VLOOKUP(Proc[[#This Row],[App]],Table2[],3,0),"open")</f>
        <v>ok</v>
      </c>
      <c r="C10667" s="156" t="s">
        <v>691</v>
      </c>
      <c r="D10667" s="156" t="s">
        <v>13151</v>
      </c>
      <c r="E10667" t="s">
        <v>630</v>
      </c>
      <c r="F10667" s="155" t="s">
        <v>446</v>
      </c>
      <c r="G10667" s="156" t="s">
        <v>406</v>
      </c>
      <c r="H10667" s="155" t="str">
        <f>IF(Proc[[#This Row],[type]]="LFF (MDG-F)",MID(Proc[[#This Row],[Obj]],13,10),"")</f>
        <v>DE10538156</v>
      </c>
      <c r="I10667" s="156"/>
      <c r="J10667" s="155" t="b">
        <f>Proc[[#This Row],[Requested]]=Proc[[#This Row],[CurrentParent]]</f>
        <v>0</v>
      </c>
      <c r="K10667" s="155" t="str">
        <f>IF(Proc[[#This Row],[Author]]="Marcela Urrego",VLOOKUP(LEFT(Proc[[#This Row],[Requested]],1),Table3[#All],2,0),VLOOKUP(Proc[[#This Row],[Author]],Table4[],2,0))</f>
        <v>???</v>
      </c>
      <c r="L10667" s="155" t="s">
        <v>7801</v>
      </c>
      <c r="M10667" s="140">
        <v>46108</v>
      </c>
      <c r="N10667" s="140"/>
      <c r="O10667" s="140"/>
      <c r="P10667" s="140" t="str">
        <f ca="1">IF(Proc[[#This Row],[DaysAgeing]]&gt;5,"yep","on track")</f>
        <v>on track</v>
      </c>
      <c r="Q10667" s="2">
        <f ca="1">IF(Proc[[#This Row],[DateClosed]]="",ABS(NETWORKDAYS(Proc[[#This Row],[DateOpened]],TODAY()))-1,ABS(NETWORKDAYS(Proc[[#This Row],[DateOpened]],Proc[[#This Row],[DateClosed]]))-1)</f>
        <v>5</v>
      </c>
      <c r="R10667" s="140" t="s">
        <v>5013</v>
      </c>
      <c r="S10667" s="155"/>
      <c r="T10667" s="155"/>
    </row>
    <row r="10668" spans="1:20" hidden="1">
      <c r="A10668" s="156" t="s">
        <v>12969</v>
      </c>
      <c r="B10668" s="155" t="str">
        <f>IFERROR(VLOOKUP(Proc[[#This Row],[App]],Table2[],3,0),"open")</f>
        <v>ok</v>
      </c>
      <c r="C10668" s="161" t="s">
        <v>369</v>
      </c>
      <c r="D10668" s="156" t="s">
        <v>13152</v>
      </c>
      <c r="E10668" t="s">
        <v>630</v>
      </c>
      <c r="F10668" s="155" t="s">
        <v>630</v>
      </c>
      <c r="G10668" s="156" t="s">
        <v>406</v>
      </c>
      <c r="H10668" s="155" t="str">
        <f>IF(Proc[[#This Row],[type]]="LFF (MDG-F)",MID(Proc[[#This Row],[Obj]],13,10),"")</f>
        <v>DE20538648</v>
      </c>
      <c r="I10668" s="156"/>
      <c r="J10668" s="155" t="b">
        <f>Proc[[#This Row],[Requested]]=Proc[[#This Row],[CurrentParent]]</f>
        <v>1</v>
      </c>
      <c r="K10668" s="155" t="str">
        <f>IF(Proc[[#This Row],[Author]]="Marcela Urrego",VLOOKUP(LEFT(Proc[[#This Row],[Requested]],1),Table3[#All],2,0),VLOOKUP(Proc[[#This Row],[Author]],Table4[],2,0))</f>
        <v>???</v>
      </c>
      <c r="L10668" s="155" t="s">
        <v>7801</v>
      </c>
      <c r="M10668" s="140">
        <v>46108</v>
      </c>
      <c r="N10668" s="140"/>
      <c r="O10668" s="140"/>
      <c r="P10668" s="140" t="str">
        <f ca="1">IF(Proc[[#This Row],[DaysAgeing]]&gt;5,"yep","on track")</f>
        <v>on track</v>
      </c>
      <c r="Q10668" s="2">
        <f ca="1">IF(Proc[[#This Row],[DateClosed]]="",ABS(NETWORKDAYS(Proc[[#This Row],[DateOpened]],TODAY()))-1,ABS(NETWORKDAYS(Proc[[#This Row],[DateOpened]],Proc[[#This Row],[DateClosed]]))-1)</f>
        <v>5</v>
      </c>
      <c r="R10668" s="140" t="s">
        <v>5013</v>
      </c>
      <c r="S10668" s="155"/>
      <c r="T10668" s="155"/>
    </row>
    <row r="10669" spans="1:20" hidden="1">
      <c r="A10669" s="156" t="s">
        <v>12969</v>
      </c>
      <c r="B10669" s="155" t="str">
        <f>IFERROR(VLOOKUP(Proc[[#This Row],[App]],Table2[],3,0),"open")</f>
        <v>ok</v>
      </c>
      <c r="C10669" s="161" t="s">
        <v>369</v>
      </c>
      <c r="D10669" s="156" t="s">
        <v>13153</v>
      </c>
      <c r="E10669" t="s">
        <v>630</v>
      </c>
      <c r="F10669" s="155" t="s">
        <v>630</v>
      </c>
      <c r="G10669" s="156" t="s">
        <v>406</v>
      </c>
      <c r="H10669" s="155" t="str">
        <f>IF(Proc[[#This Row],[type]]="LFF (MDG-F)",MID(Proc[[#This Row],[Obj]],13,10),"")</f>
        <v>DE10538648</v>
      </c>
      <c r="I10669" s="156"/>
      <c r="J10669" s="155" t="b">
        <f>Proc[[#This Row],[Requested]]=Proc[[#This Row],[CurrentParent]]</f>
        <v>1</v>
      </c>
      <c r="K10669" s="155" t="str">
        <f>IF(Proc[[#This Row],[Author]]="Marcela Urrego",VLOOKUP(LEFT(Proc[[#This Row],[Requested]],1),Table3[#All],2,0),VLOOKUP(Proc[[#This Row],[Author]],Table4[],2,0))</f>
        <v>???</v>
      </c>
      <c r="L10669" s="155" t="s">
        <v>7801</v>
      </c>
      <c r="M10669" s="140">
        <v>46108</v>
      </c>
      <c r="N10669" s="140"/>
      <c r="O10669" s="140"/>
      <c r="P10669" s="140" t="str">
        <f ca="1">IF(Proc[[#This Row],[DaysAgeing]]&gt;5,"yep","on track")</f>
        <v>on track</v>
      </c>
      <c r="Q10669" s="2">
        <f ca="1">IF(Proc[[#This Row],[DateClosed]]="",ABS(NETWORKDAYS(Proc[[#This Row],[DateOpened]],TODAY()))-1,ABS(NETWORKDAYS(Proc[[#This Row],[DateOpened]],Proc[[#This Row],[DateClosed]]))-1)</f>
        <v>5</v>
      </c>
      <c r="R10669" s="140" t="s">
        <v>5013</v>
      </c>
      <c r="S10669" s="155"/>
      <c r="T10669" s="155"/>
    </row>
    <row r="10670" spans="1:20" hidden="1">
      <c r="A10670" s="156" t="s">
        <v>12969</v>
      </c>
      <c r="B10670" s="155" t="str">
        <f>IFERROR(VLOOKUP(Proc[[#This Row],[App]],Table2[],3,0),"open")</f>
        <v>ok</v>
      </c>
      <c r="C10670" s="161" t="s">
        <v>369</v>
      </c>
      <c r="D10670" s="156" t="s">
        <v>1549</v>
      </c>
      <c r="E10670" t="s">
        <v>630</v>
      </c>
      <c r="F10670" s="155" t="s">
        <v>630</v>
      </c>
      <c r="G10670" s="156" t="s">
        <v>406</v>
      </c>
      <c r="H10670" s="155" t="str">
        <f>IF(Proc[[#This Row],[type]]="LFF (MDG-F)",MID(Proc[[#This Row],[Obj]],13,10),"")</f>
        <v>DE20567105</v>
      </c>
      <c r="I10670" s="156"/>
      <c r="J10670" s="155" t="b">
        <f>Proc[[#This Row],[Requested]]=Proc[[#This Row],[CurrentParent]]</f>
        <v>1</v>
      </c>
      <c r="K10670" s="155" t="str">
        <f>IF(Proc[[#This Row],[Author]]="Marcela Urrego",VLOOKUP(LEFT(Proc[[#This Row],[Requested]],1),Table3[#All],2,0),VLOOKUP(Proc[[#This Row],[Author]],Table4[],2,0))</f>
        <v>???</v>
      </c>
      <c r="L10670" s="155" t="s">
        <v>7801</v>
      </c>
      <c r="M10670" s="140">
        <v>46108</v>
      </c>
      <c r="N10670" s="140"/>
      <c r="O10670" s="140"/>
      <c r="P10670" s="140" t="str">
        <f ca="1">IF(Proc[[#This Row],[DaysAgeing]]&gt;5,"yep","on track")</f>
        <v>on track</v>
      </c>
      <c r="Q10670" s="2">
        <f ca="1">IF(Proc[[#This Row],[DateClosed]]="",ABS(NETWORKDAYS(Proc[[#This Row],[DateOpened]],TODAY()))-1,ABS(NETWORKDAYS(Proc[[#This Row],[DateOpened]],Proc[[#This Row],[DateClosed]]))-1)</f>
        <v>5</v>
      </c>
      <c r="R10670" s="140" t="s">
        <v>5013</v>
      </c>
      <c r="S10670" s="155"/>
      <c r="T10670" s="155"/>
    </row>
    <row r="10671" spans="1:20" hidden="1">
      <c r="A10671" s="156" t="s">
        <v>12969</v>
      </c>
      <c r="B10671" s="155" t="str">
        <f>IFERROR(VLOOKUP(Proc[[#This Row],[App]],Table2[],3,0),"open")</f>
        <v>ok</v>
      </c>
      <c r="C10671" s="156" t="s">
        <v>691</v>
      </c>
      <c r="D10671" s="156" t="s">
        <v>457</v>
      </c>
      <c r="E10671" t="s">
        <v>630</v>
      </c>
      <c r="F10671" s="155" t="s">
        <v>446</v>
      </c>
      <c r="G10671" s="156" t="s">
        <v>406</v>
      </c>
      <c r="H10671" s="155" t="str">
        <f>IF(Proc[[#This Row],[type]]="LFF (MDG-F)",MID(Proc[[#This Row],[Obj]],13,10),"")</f>
        <v>DE10567105</v>
      </c>
      <c r="I10671" s="156"/>
      <c r="J10671" s="155" t="b">
        <f>Proc[[#This Row],[Requested]]=Proc[[#This Row],[CurrentParent]]</f>
        <v>0</v>
      </c>
      <c r="K10671" s="155" t="str">
        <f>IF(Proc[[#This Row],[Author]]="Marcela Urrego",VLOOKUP(LEFT(Proc[[#This Row],[Requested]],1),Table3[#All],2,0),VLOOKUP(Proc[[#This Row],[Author]],Table4[],2,0))</f>
        <v>???</v>
      </c>
      <c r="L10671" s="155" t="s">
        <v>7801</v>
      </c>
      <c r="M10671" s="140">
        <v>46108</v>
      </c>
      <c r="N10671" s="140"/>
      <c r="O10671" s="140"/>
      <c r="P10671" s="140" t="str">
        <f ca="1">IF(Proc[[#This Row],[DaysAgeing]]&gt;5,"yep","on track")</f>
        <v>on track</v>
      </c>
      <c r="Q10671" s="2">
        <f ca="1">IF(Proc[[#This Row],[DateClosed]]="",ABS(NETWORKDAYS(Proc[[#This Row],[DateOpened]],TODAY()))-1,ABS(NETWORKDAYS(Proc[[#This Row],[DateOpened]],Proc[[#This Row],[DateClosed]]))-1)</f>
        <v>5</v>
      </c>
      <c r="R10671" s="140" t="s">
        <v>5013</v>
      </c>
      <c r="S10671" s="155"/>
      <c r="T10671" s="155"/>
    </row>
    <row r="10672" spans="1:20" hidden="1">
      <c r="A10672" s="156" t="s">
        <v>12969</v>
      </c>
      <c r="B10672" s="155" t="str">
        <f>IFERROR(VLOOKUP(Proc[[#This Row],[App]],Table2[],3,0),"open")</f>
        <v>ok</v>
      </c>
      <c r="C10672" s="161" t="s">
        <v>369</v>
      </c>
      <c r="D10672" s="156" t="s">
        <v>13154</v>
      </c>
      <c r="E10672" t="s">
        <v>630</v>
      </c>
      <c r="F10672" s="155" t="s">
        <v>630</v>
      </c>
      <c r="G10672" s="156" t="s">
        <v>406</v>
      </c>
      <c r="H10672" s="155" t="str">
        <f>IF(Proc[[#This Row],[type]]="LFF (MDG-F)",MID(Proc[[#This Row],[Obj]],13,10),"")</f>
        <v>DE10300122</v>
      </c>
      <c r="I10672" s="156"/>
      <c r="J10672" s="155" t="b">
        <f>Proc[[#This Row],[Requested]]=Proc[[#This Row],[CurrentParent]]</f>
        <v>1</v>
      </c>
      <c r="K10672" s="155" t="str">
        <f>IF(Proc[[#This Row],[Author]]="Marcela Urrego",VLOOKUP(LEFT(Proc[[#This Row],[Requested]],1),Table3[#All],2,0),VLOOKUP(Proc[[#This Row],[Author]],Table4[],2,0))</f>
        <v>???</v>
      </c>
      <c r="L10672" s="155" t="s">
        <v>7801</v>
      </c>
      <c r="M10672" s="140">
        <v>46108</v>
      </c>
      <c r="N10672" s="140"/>
      <c r="O10672" s="140"/>
      <c r="P10672" s="140" t="str">
        <f ca="1">IF(Proc[[#This Row],[DaysAgeing]]&gt;5,"yep","on track")</f>
        <v>on track</v>
      </c>
      <c r="Q10672" s="2">
        <f ca="1">IF(Proc[[#This Row],[DateClosed]]="",ABS(NETWORKDAYS(Proc[[#This Row],[DateOpened]],TODAY()))-1,ABS(NETWORKDAYS(Proc[[#This Row],[DateOpened]],Proc[[#This Row],[DateClosed]]))-1)</f>
        <v>5</v>
      </c>
      <c r="R10672" s="140" t="s">
        <v>5013</v>
      </c>
      <c r="S10672" s="155"/>
      <c r="T10672" s="155"/>
    </row>
    <row r="10673" spans="1:20" hidden="1">
      <c r="A10673" s="156" t="s">
        <v>12969</v>
      </c>
      <c r="B10673" s="155" t="str">
        <f>IFERROR(VLOOKUP(Proc[[#This Row],[App]],Table2[],3,0),"open")</f>
        <v>ok</v>
      </c>
      <c r="C10673" s="161" t="s">
        <v>369</v>
      </c>
      <c r="D10673" s="156" t="s">
        <v>13155</v>
      </c>
      <c r="E10673" t="s">
        <v>630</v>
      </c>
      <c r="F10673" s="155" t="s">
        <v>630</v>
      </c>
      <c r="G10673" s="156" t="s">
        <v>406</v>
      </c>
      <c r="H10673" s="155" t="str">
        <f>IF(Proc[[#This Row],[type]]="LFF (MDG-F)",MID(Proc[[#This Row],[Obj]],13,10),"")</f>
        <v>DE10538700</v>
      </c>
      <c r="I10673" s="156"/>
      <c r="J10673" s="155" t="b">
        <f>Proc[[#This Row],[Requested]]=Proc[[#This Row],[CurrentParent]]</f>
        <v>1</v>
      </c>
      <c r="K10673" s="155" t="str">
        <f>IF(Proc[[#This Row],[Author]]="Marcela Urrego",VLOOKUP(LEFT(Proc[[#This Row],[Requested]],1),Table3[#All],2,0),VLOOKUP(Proc[[#This Row],[Author]],Table4[],2,0))</f>
        <v>???</v>
      </c>
      <c r="L10673" s="155" t="s">
        <v>7801</v>
      </c>
      <c r="M10673" s="140">
        <v>46108</v>
      </c>
      <c r="N10673" s="140"/>
      <c r="O10673" s="140"/>
      <c r="P10673" s="140" t="str">
        <f ca="1">IF(Proc[[#This Row],[DaysAgeing]]&gt;5,"yep","on track")</f>
        <v>on track</v>
      </c>
      <c r="Q10673" s="2">
        <f ca="1">IF(Proc[[#This Row],[DateClosed]]="",ABS(NETWORKDAYS(Proc[[#This Row],[DateOpened]],TODAY()))-1,ABS(NETWORKDAYS(Proc[[#This Row],[DateOpened]],Proc[[#This Row],[DateClosed]]))-1)</f>
        <v>5</v>
      </c>
      <c r="R10673" s="140" t="s">
        <v>5013</v>
      </c>
      <c r="S10673" s="155"/>
      <c r="T10673" s="155"/>
    </row>
    <row r="10674" spans="1:20" hidden="1">
      <c r="A10674" s="156" t="s">
        <v>12969</v>
      </c>
      <c r="B10674" s="155" t="str">
        <f>IFERROR(VLOOKUP(Proc[[#This Row],[App]],Table2[],3,0),"open")</f>
        <v>ok</v>
      </c>
      <c r="C10674" s="156" t="s">
        <v>691</v>
      </c>
      <c r="D10674" s="156" t="s">
        <v>13156</v>
      </c>
      <c r="E10674" t="s">
        <v>630</v>
      </c>
      <c r="F10674" s="155" t="s">
        <v>446</v>
      </c>
      <c r="G10674" s="156" t="s">
        <v>406</v>
      </c>
      <c r="H10674" s="155" t="str">
        <f>IF(Proc[[#This Row],[type]]="LFF (MDG-F)",MID(Proc[[#This Row],[Obj]],13,10),"")</f>
        <v>DE10533430</v>
      </c>
      <c r="I10674" s="156"/>
      <c r="J10674" s="155" t="b">
        <f>Proc[[#This Row],[Requested]]=Proc[[#This Row],[CurrentParent]]</f>
        <v>0</v>
      </c>
      <c r="K10674" s="155" t="str">
        <f>IF(Proc[[#This Row],[Author]]="Marcela Urrego",VLOOKUP(LEFT(Proc[[#This Row],[Requested]],1),Table3[#All],2,0),VLOOKUP(Proc[[#This Row],[Author]],Table4[],2,0))</f>
        <v>???</v>
      </c>
      <c r="L10674" s="155" t="s">
        <v>7801</v>
      </c>
      <c r="M10674" s="140">
        <v>46108</v>
      </c>
      <c r="N10674" s="140"/>
      <c r="O10674" s="140"/>
      <c r="P10674" s="140" t="str">
        <f ca="1">IF(Proc[[#This Row],[DaysAgeing]]&gt;5,"yep","on track")</f>
        <v>on track</v>
      </c>
      <c r="Q10674" s="2">
        <f ca="1">IF(Proc[[#This Row],[DateClosed]]="",ABS(NETWORKDAYS(Proc[[#This Row],[DateOpened]],TODAY()))-1,ABS(NETWORKDAYS(Proc[[#This Row],[DateOpened]],Proc[[#This Row],[DateClosed]]))-1)</f>
        <v>5</v>
      </c>
      <c r="R10674" s="140" t="s">
        <v>5013</v>
      </c>
      <c r="S10674" s="155"/>
      <c r="T10674" s="155"/>
    </row>
    <row r="10675" spans="1:20" hidden="1">
      <c r="A10675" s="156" t="s">
        <v>12969</v>
      </c>
      <c r="B10675" s="155" t="str">
        <f>IFERROR(VLOOKUP(Proc[[#This Row],[App]],Table2[],3,0),"open")</f>
        <v>ok</v>
      </c>
      <c r="C10675" s="161" t="s">
        <v>369</v>
      </c>
      <c r="D10675" s="156" t="s">
        <v>13157</v>
      </c>
      <c r="E10675" t="s">
        <v>630</v>
      </c>
      <c r="F10675" s="155" t="s">
        <v>630</v>
      </c>
      <c r="G10675" s="156" t="s">
        <v>406</v>
      </c>
      <c r="H10675" s="155" t="str">
        <f>IF(Proc[[#This Row],[type]]="LFF (MDG-F)",MID(Proc[[#This Row],[Obj]],13,10),"")</f>
        <v>DE20569503</v>
      </c>
      <c r="I10675" s="156"/>
      <c r="J10675" s="155" t="b">
        <f>Proc[[#This Row],[Requested]]=Proc[[#This Row],[CurrentParent]]</f>
        <v>1</v>
      </c>
      <c r="K10675" s="155" t="str">
        <f>IF(Proc[[#This Row],[Author]]="Marcela Urrego",VLOOKUP(LEFT(Proc[[#This Row],[Requested]],1),Table3[#All],2,0),VLOOKUP(Proc[[#This Row],[Author]],Table4[],2,0))</f>
        <v>???</v>
      </c>
      <c r="L10675" s="155" t="s">
        <v>7801</v>
      </c>
      <c r="M10675" s="140">
        <v>46108</v>
      </c>
      <c r="N10675" s="140"/>
      <c r="O10675" s="140"/>
      <c r="P10675" s="140" t="str">
        <f ca="1">IF(Proc[[#This Row],[DaysAgeing]]&gt;5,"yep","on track")</f>
        <v>on track</v>
      </c>
      <c r="Q10675" s="2">
        <f ca="1">IF(Proc[[#This Row],[DateClosed]]="",ABS(NETWORKDAYS(Proc[[#This Row],[DateOpened]],TODAY()))-1,ABS(NETWORKDAYS(Proc[[#This Row],[DateOpened]],Proc[[#This Row],[DateClosed]]))-1)</f>
        <v>5</v>
      </c>
      <c r="R10675" s="140" t="s">
        <v>5013</v>
      </c>
      <c r="S10675" s="155"/>
      <c r="T10675" s="155"/>
    </row>
    <row r="10676" spans="1:20" hidden="1">
      <c r="A10676" s="156" t="s">
        <v>12969</v>
      </c>
      <c r="B10676" s="155" t="str">
        <f>IFERROR(VLOOKUP(Proc[[#This Row],[App]],Table2[],3,0),"open")</f>
        <v>ok</v>
      </c>
      <c r="C10676" s="161" t="s">
        <v>369</v>
      </c>
      <c r="D10676" s="156" t="s">
        <v>13158</v>
      </c>
      <c r="E10676" t="s">
        <v>630</v>
      </c>
      <c r="F10676" s="155" t="s">
        <v>630</v>
      </c>
      <c r="G10676" s="156" t="s">
        <v>406</v>
      </c>
      <c r="H10676" s="155" t="str">
        <f>IF(Proc[[#This Row],[type]]="LFF (MDG-F)",MID(Proc[[#This Row],[Obj]],13,10),"")</f>
        <v>DE20569504</v>
      </c>
      <c r="I10676" s="156"/>
      <c r="J10676" s="155" t="b">
        <f>Proc[[#This Row],[Requested]]=Proc[[#This Row],[CurrentParent]]</f>
        <v>1</v>
      </c>
      <c r="K10676" s="155" t="str">
        <f>IF(Proc[[#This Row],[Author]]="Marcela Urrego",VLOOKUP(LEFT(Proc[[#This Row],[Requested]],1),Table3[#All],2,0),VLOOKUP(Proc[[#This Row],[Author]],Table4[],2,0))</f>
        <v>???</v>
      </c>
      <c r="L10676" s="155" t="s">
        <v>7801</v>
      </c>
      <c r="M10676" s="140">
        <v>46108</v>
      </c>
      <c r="N10676" s="140"/>
      <c r="O10676" s="140"/>
      <c r="P10676" s="140" t="str">
        <f ca="1">IF(Proc[[#This Row],[DaysAgeing]]&gt;5,"yep","on track")</f>
        <v>on track</v>
      </c>
      <c r="Q10676" s="2">
        <f ca="1">IF(Proc[[#This Row],[DateClosed]]="",ABS(NETWORKDAYS(Proc[[#This Row],[DateOpened]],TODAY()))-1,ABS(NETWORKDAYS(Proc[[#This Row],[DateOpened]],Proc[[#This Row],[DateClosed]]))-1)</f>
        <v>5</v>
      </c>
      <c r="R10676" s="140" t="s">
        <v>5013</v>
      </c>
      <c r="S10676" s="155"/>
      <c r="T10676" s="155"/>
    </row>
    <row r="10677" spans="1:20" hidden="1">
      <c r="A10677" s="156" t="s">
        <v>12969</v>
      </c>
      <c r="B10677" s="155" t="str">
        <f>IFERROR(VLOOKUP(Proc[[#This Row],[App]],Table2[],3,0),"open")</f>
        <v>ok</v>
      </c>
      <c r="C10677" s="161" t="s">
        <v>369</v>
      </c>
      <c r="D10677" s="156" t="s">
        <v>13159</v>
      </c>
      <c r="E10677" t="s">
        <v>630</v>
      </c>
      <c r="F10677" s="155" t="s">
        <v>630</v>
      </c>
      <c r="G10677" s="156" t="s">
        <v>406</v>
      </c>
      <c r="H10677" s="155" t="str">
        <f>IF(Proc[[#This Row],[type]]="LFF (MDG-F)",MID(Proc[[#This Row],[Obj]],13,10),"")</f>
        <v>DE20569505</v>
      </c>
      <c r="I10677" s="156"/>
      <c r="J10677" s="155" t="b">
        <f>Proc[[#This Row],[Requested]]=Proc[[#This Row],[CurrentParent]]</f>
        <v>1</v>
      </c>
      <c r="K10677" s="155" t="str">
        <f>IF(Proc[[#This Row],[Author]]="Marcela Urrego",VLOOKUP(LEFT(Proc[[#This Row],[Requested]],1),Table3[#All],2,0),VLOOKUP(Proc[[#This Row],[Author]],Table4[],2,0))</f>
        <v>???</v>
      </c>
      <c r="L10677" s="155" t="s">
        <v>7801</v>
      </c>
      <c r="M10677" s="140">
        <v>46108</v>
      </c>
      <c r="N10677" s="140"/>
      <c r="O10677" s="140"/>
      <c r="P10677" s="140" t="str">
        <f ca="1">IF(Proc[[#This Row],[DaysAgeing]]&gt;5,"yep","on track")</f>
        <v>on track</v>
      </c>
      <c r="Q10677" s="2">
        <f ca="1">IF(Proc[[#This Row],[DateClosed]]="",ABS(NETWORKDAYS(Proc[[#This Row],[DateOpened]],TODAY()))-1,ABS(NETWORKDAYS(Proc[[#This Row],[DateOpened]],Proc[[#This Row],[DateClosed]]))-1)</f>
        <v>5</v>
      </c>
      <c r="R10677" s="140" t="s">
        <v>5013</v>
      </c>
      <c r="S10677" s="155"/>
      <c r="T10677" s="155"/>
    </row>
    <row r="10678" spans="1:20" hidden="1">
      <c r="A10678" s="156" t="s">
        <v>12969</v>
      </c>
      <c r="B10678" s="155" t="str">
        <f>IFERROR(VLOOKUP(Proc[[#This Row],[App]],Table2[],3,0),"open")</f>
        <v>ok</v>
      </c>
      <c r="C10678" s="161" t="s">
        <v>369</v>
      </c>
      <c r="D10678" s="156" t="s">
        <v>13160</v>
      </c>
      <c r="E10678" t="s">
        <v>630</v>
      </c>
      <c r="F10678" s="155" t="s">
        <v>630</v>
      </c>
      <c r="G10678" s="156" t="s">
        <v>406</v>
      </c>
      <c r="H10678" s="155" t="str">
        <f>IF(Proc[[#This Row],[type]]="LFF (MDG-F)",MID(Proc[[#This Row],[Obj]],13,10),"")</f>
        <v>DE20569506</v>
      </c>
      <c r="I10678" s="156"/>
      <c r="J10678" s="155" t="b">
        <f>Proc[[#This Row],[Requested]]=Proc[[#This Row],[CurrentParent]]</f>
        <v>1</v>
      </c>
      <c r="K10678" s="155" t="str">
        <f>IF(Proc[[#This Row],[Author]]="Marcela Urrego",VLOOKUP(LEFT(Proc[[#This Row],[Requested]],1),Table3[#All],2,0),VLOOKUP(Proc[[#This Row],[Author]],Table4[],2,0))</f>
        <v>???</v>
      </c>
      <c r="L10678" s="155" t="s">
        <v>7801</v>
      </c>
      <c r="M10678" s="140">
        <v>46108</v>
      </c>
      <c r="N10678" s="140"/>
      <c r="O10678" s="140"/>
      <c r="P10678" s="140" t="str">
        <f ca="1">IF(Proc[[#This Row],[DaysAgeing]]&gt;5,"yep","on track")</f>
        <v>on track</v>
      </c>
      <c r="Q10678" s="2">
        <f ca="1">IF(Proc[[#This Row],[DateClosed]]="",ABS(NETWORKDAYS(Proc[[#This Row],[DateOpened]],TODAY()))-1,ABS(NETWORKDAYS(Proc[[#This Row],[DateOpened]],Proc[[#This Row],[DateClosed]]))-1)</f>
        <v>5</v>
      </c>
      <c r="R10678" s="140" t="s">
        <v>5013</v>
      </c>
      <c r="S10678" s="155"/>
      <c r="T10678" s="155"/>
    </row>
    <row r="10679" spans="1:20" hidden="1">
      <c r="A10679" s="156" t="s">
        <v>12969</v>
      </c>
      <c r="B10679" s="155" t="str">
        <f>IFERROR(VLOOKUP(Proc[[#This Row],[App]],Table2[],3,0),"open")</f>
        <v>ok</v>
      </c>
      <c r="C10679" s="161" t="s">
        <v>369</v>
      </c>
      <c r="D10679" s="156" t="s">
        <v>13161</v>
      </c>
      <c r="E10679" t="s">
        <v>630</v>
      </c>
      <c r="F10679" s="155" t="s">
        <v>630</v>
      </c>
      <c r="G10679" s="156" t="s">
        <v>406</v>
      </c>
      <c r="H10679" s="155" t="str">
        <f>IF(Proc[[#This Row],[type]]="LFF (MDG-F)",MID(Proc[[#This Row],[Obj]],13,10),"")</f>
        <v>DE20569507</v>
      </c>
      <c r="I10679" s="156"/>
      <c r="J10679" s="155" t="b">
        <f>Proc[[#This Row],[Requested]]=Proc[[#This Row],[CurrentParent]]</f>
        <v>1</v>
      </c>
      <c r="K10679" s="155" t="str">
        <f>IF(Proc[[#This Row],[Author]]="Marcela Urrego",VLOOKUP(LEFT(Proc[[#This Row],[Requested]],1),Table3[#All],2,0),VLOOKUP(Proc[[#This Row],[Author]],Table4[],2,0))</f>
        <v>???</v>
      </c>
      <c r="L10679" s="155" t="s">
        <v>7801</v>
      </c>
      <c r="M10679" s="140">
        <v>46108</v>
      </c>
      <c r="N10679" s="140"/>
      <c r="O10679" s="140"/>
      <c r="P10679" s="140" t="str">
        <f ca="1">IF(Proc[[#This Row],[DaysAgeing]]&gt;5,"yep","on track")</f>
        <v>on track</v>
      </c>
      <c r="Q10679" s="2">
        <f ca="1">IF(Proc[[#This Row],[DateClosed]]="",ABS(NETWORKDAYS(Proc[[#This Row],[DateOpened]],TODAY()))-1,ABS(NETWORKDAYS(Proc[[#This Row],[DateOpened]],Proc[[#This Row],[DateClosed]]))-1)</f>
        <v>5</v>
      </c>
      <c r="R10679" s="140" t="s">
        <v>5013</v>
      </c>
      <c r="S10679" s="155"/>
      <c r="T10679" s="155"/>
    </row>
    <row r="10680" spans="1:20" hidden="1">
      <c r="A10680" s="156" t="s">
        <v>12969</v>
      </c>
      <c r="B10680" s="155" t="str">
        <f>IFERROR(VLOOKUP(Proc[[#This Row],[App]],Table2[],3,0),"open")</f>
        <v>ok</v>
      </c>
      <c r="C10680" s="161" t="s">
        <v>369</v>
      </c>
      <c r="D10680" s="156" t="s">
        <v>13162</v>
      </c>
      <c r="E10680" t="s">
        <v>630</v>
      </c>
      <c r="F10680" s="155" t="s">
        <v>630</v>
      </c>
      <c r="G10680" s="156" t="s">
        <v>406</v>
      </c>
      <c r="H10680" s="155" t="str">
        <f>IF(Proc[[#This Row],[type]]="LFF (MDG-F)",MID(Proc[[#This Row],[Obj]],13,10),"")</f>
        <v>DE20569508</v>
      </c>
      <c r="I10680" s="156"/>
      <c r="J10680" s="155" t="b">
        <f>Proc[[#This Row],[Requested]]=Proc[[#This Row],[CurrentParent]]</f>
        <v>1</v>
      </c>
      <c r="K10680" s="155" t="str">
        <f>IF(Proc[[#This Row],[Author]]="Marcela Urrego",VLOOKUP(LEFT(Proc[[#This Row],[Requested]],1),Table3[#All],2,0),VLOOKUP(Proc[[#This Row],[Author]],Table4[],2,0))</f>
        <v>???</v>
      </c>
      <c r="L10680" s="155" t="s">
        <v>7801</v>
      </c>
      <c r="M10680" s="140">
        <v>46108</v>
      </c>
      <c r="N10680" s="140"/>
      <c r="O10680" s="140"/>
      <c r="P10680" s="140" t="str">
        <f ca="1">IF(Proc[[#This Row],[DaysAgeing]]&gt;5,"yep","on track")</f>
        <v>on track</v>
      </c>
      <c r="Q10680" s="2">
        <f ca="1">IF(Proc[[#This Row],[DateClosed]]="",ABS(NETWORKDAYS(Proc[[#This Row],[DateOpened]],TODAY()))-1,ABS(NETWORKDAYS(Proc[[#This Row],[DateOpened]],Proc[[#This Row],[DateClosed]]))-1)</f>
        <v>5</v>
      </c>
      <c r="R10680" s="140" t="s">
        <v>5013</v>
      </c>
      <c r="S10680" s="155"/>
      <c r="T10680" s="155"/>
    </row>
    <row r="10681" spans="1:20" hidden="1">
      <c r="A10681" s="156" t="s">
        <v>12969</v>
      </c>
      <c r="B10681" s="155" t="str">
        <f>IFERROR(VLOOKUP(Proc[[#This Row],[App]],Table2[],3,0),"open")</f>
        <v>ok</v>
      </c>
      <c r="C10681" s="161" t="s">
        <v>369</v>
      </c>
      <c r="D10681" s="156" t="s">
        <v>13163</v>
      </c>
      <c r="E10681" t="s">
        <v>630</v>
      </c>
      <c r="F10681" s="155" t="s">
        <v>630</v>
      </c>
      <c r="G10681" s="156" t="s">
        <v>406</v>
      </c>
      <c r="H10681" s="155" t="str">
        <f>IF(Proc[[#This Row],[type]]="LFF (MDG-F)",MID(Proc[[#This Row],[Obj]],13,10),"")</f>
        <v>DE20569512</v>
      </c>
      <c r="I10681" s="156"/>
      <c r="J10681" s="155" t="b">
        <f>Proc[[#This Row],[Requested]]=Proc[[#This Row],[CurrentParent]]</f>
        <v>1</v>
      </c>
      <c r="K10681" s="155" t="str">
        <f>IF(Proc[[#This Row],[Author]]="Marcela Urrego",VLOOKUP(LEFT(Proc[[#This Row],[Requested]],1),Table3[#All],2,0),VLOOKUP(Proc[[#This Row],[Author]],Table4[],2,0))</f>
        <v>???</v>
      </c>
      <c r="L10681" s="155" t="s">
        <v>7801</v>
      </c>
      <c r="M10681" s="140">
        <v>46108</v>
      </c>
      <c r="N10681" s="140"/>
      <c r="O10681" s="140"/>
      <c r="P10681" s="140" t="str">
        <f ca="1">IF(Proc[[#This Row],[DaysAgeing]]&gt;5,"yep","on track")</f>
        <v>on track</v>
      </c>
      <c r="Q10681" s="2">
        <f ca="1">IF(Proc[[#This Row],[DateClosed]]="",ABS(NETWORKDAYS(Proc[[#This Row],[DateOpened]],TODAY()))-1,ABS(NETWORKDAYS(Proc[[#This Row],[DateOpened]],Proc[[#This Row],[DateClosed]]))-1)</f>
        <v>5</v>
      </c>
      <c r="R10681" s="140" t="s">
        <v>5013</v>
      </c>
      <c r="S10681" s="155"/>
      <c r="T10681" s="155"/>
    </row>
    <row r="10682" spans="1:20" hidden="1">
      <c r="A10682" s="156" t="s">
        <v>12969</v>
      </c>
      <c r="B10682" s="155" t="str">
        <f>IFERROR(VLOOKUP(Proc[[#This Row],[App]],Table2[],3,0),"open")</f>
        <v>ok</v>
      </c>
      <c r="C10682" s="161" t="s">
        <v>369</v>
      </c>
      <c r="D10682" s="156" t="s">
        <v>13164</v>
      </c>
      <c r="E10682" t="s">
        <v>630</v>
      </c>
      <c r="F10682" s="155" t="s">
        <v>630</v>
      </c>
      <c r="G10682" s="156" t="s">
        <v>406</v>
      </c>
      <c r="H10682" s="155" t="str">
        <f>IF(Proc[[#This Row],[type]]="LFF (MDG-F)",MID(Proc[[#This Row],[Obj]],13,10),"")</f>
        <v>DE20565100</v>
      </c>
      <c r="I10682" s="156"/>
      <c r="J10682" s="155" t="b">
        <f>Proc[[#This Row],[Requested]]=Proc[[#This Row],[CurrentParent]]</f>
        <v>1</v>
      </c>
      <c r="K10682" s="155" t="str">
        <f>IF(Proc[[#This Row],[Author]]="Marcela Urrego",VLOOKUP(LEFT(Proc[[#This Row],[Requested]],1),Table3[#All],2,0),VLOOKUP(Proc[[#This Row],[Author]],Table4[],2,0))</f>
        <v>???</v>
      </c>
      <c r="L10682" s="155" t="s">
        <v>7801</v>
      </c>
      <c r="M10682" s="140">
        <v>46108</v>
      </c>
      <c r="N10682" s="140"/>
      <c r="O10682" s="140"/>
      <c r="P10682" s="140" t="str">
        <f ca="1">IF(Proc[[#This Row],[DaysAgeing]]&gt;5,"yep","on track")</f>
        <v>on track</v>
      </c>
      <c r="Q10682" s="2">
        <f ca="1">IF(Proc[[#This Row],[DateClosed]]="",ABS(NETWORKDAYS(Proc[[#This Row],[DateOpened]],TODAY()))-1,ABS(NETWORKDAYS(Proc[[#This Row],[DateOpened]],Proc[[#This Row],[DateClosed]]))-1)</f>
        <v>5</v>
      </c>
      <c r="R10682" s="140" t="s">
        <v>5013</v>
      </c>
      <c r="S10682" s="155"/>
      <c r="T10682" s="155"/>
    </row>
    <row r="10683" spans="1:20" hidden="1">
      <c r="A10683" s="156" t="s">
        <v>12969</v>
      </c>
      <c r="B10683" s="155" t="str">
        <f>IFERROR(VLOOKUP(Proc[[#This Row],[App]],Table2[],3,0),"open")</f>
        <v>ok</v>
      </c>
      <c r="C10683" s="161" t="s">
        <v>369</v>
      </c>
      <c r="D10683" s="156" t="s">
        <v>13165</v>
      </c>
      <c r="E10683" t="s">
        <v>630</v>
      </c>
      <c r="F10683" s="155" t="s">
        <v>630</v>
      </c>
      <c r="G10683" s="156" t="s">
        <v>406</v>
      </c>
      <c r="H10683" s="155" t="str">
        <f>IF(Proc[[#This Row],[type]]="LFF (MDG-F)",MID(Proc[[#This Row],[Obj]],13,10),"")</f>
        <v>DE20565200</v>
      </c>
      <c r="I10683" s="156"/>
      <c r="J10683" s="155" t="b">
        <f>Proc[[#This Row],[Requested]]=Proc[[#This Row],[CurrentParent]]</f>
        <v>1</v>
      </c>
      <c r="K10683" s="155" t="str">
        <f>IF(Proc[[#This Row],[Author]]="Marcela Urrego",VLOOKUP(LEFT(Proc[[#This Row],[Requested]],1),Table3[#All],2,0),VLOOKUP(Proc[[#This Row],[Author]],Table4[],2,0))</f>
        <v>???</v>
      </c>
      <c r="L10683" s="155" t="s">
        <v>7801</v>
      </c>
      <c r="M10683" s="140">
        <v>46108</v>
      </c>
      <c r="N10683" s="140"/>
      <c r="O10683" s="140"/>
      <c r="P10683" s="140" t="str">
        <f ca="1">IF(Proc[[#This Row],[DaysAgeing]]&gt;5,"yep","on track")</f>
        <v>on track</v>
      </c>
      <c r="Q10683" s="2">
        <f ca="1">IF(Proc[[#This Row],[DateClosed]]="",ABS(NETWORKDAYS(Proc[[#This Row],[DateOpened]],TODAY()))-1,ABS(NETWORKDAYS(Proc[[#This Row],[DateOpened]],Proc[[#This Row],[DateClosed]]))-1)</f>
        <v>5</v>
      </c>
      <c r="R10683" s="140" t="s">
        <v>5013</v>
      </c>
      <c r="S10683" s="155"/>
      <c r="T10683" s="155"/>
    </row>
    <row r="10684" spans="1:20" hidden="1">
      <c r="A10684" s="156" t="s">
        <v>12969</v>
      </c>
      <c r="B10684" s="155" t="str">
        <f>IFERROR(VLOOKUP(Proc[[#This Row],[App]],Table2[],3,0),"open")</f>
        <v>ok</v>
      </c>
      <c r="C10684" s="161" t="s">
        <v>369</v>
      </c>
      <c r="D10684" s="156" t="s">
        <v>13166</v>
      </c>
      <c r="E10684" t="s">
        <v>630</v>
      </c>
      <c r="F10684" s="155" t="s">
        <v>630</v>
      </c>
      <c r="G10684" s="156" t="s">
        <v>406</v>
      </c>
      <c r="H10684" s="155" t="str">
        <f>IF(Proc[[#This Row],[type]]="LFF (MDG-F)",MID(Proc[[#This Row],[Obj]],13,10),"")</f>
        <v>DE20565300</v>
      </c>
      <c r="I10684" s="156"/>
      <c r="J10684" s="155" t="b">
        <f>Proc[[#This Row],[Requested]]=Proc[[#This Row],[CurrentParent]]</f>
        <v>1</v>
      </c>
      <c r="K10684" s="155" t="str">
        <f>IF(Proc[[#This Row],[Author]]="Marcela Urrego",VLOOKUP(LEFT(Proc[[#This Row],[Requested]],1),Table3[#All],2,0),VLOOKUP(Proc[[#This Row],[Author]],Table4[],2,0))</f>
        <v>???</v>
      </c>
      <c r="L10684" s="155" t="s">
        <v>7801</v>
      </c>
      <c r="M10684" s="140">
        <v>46108</v>
      </c>
      <c r="N10684" s="140"/>
      <c r="O10684" s="140"/>
      <c r="P10684" s="140" t="str">
        <f ca="1">IF(Proc[[#This Row],[DaysAgeing]]&gt;5,"yep","on track")</f>
        <v>on track</v>
      </c>
      <c r="Q10684" s="2">
        <f ca="1">IF(Proc[[#This Row],[DateClosed]]="",ABS(NETWORKDAYS(Proc[[#This Row],[DateOpened]],TODAY()))-1,ABS(NETWORKDAYS(Proc[[#This Row],[DateOpened]],Proc[[#This Row],[DateClosed]]))-1)</f>
        <v>5</v>
      </c>
      <c r="R10684" s="140" t="s">
        <v>5013</v>
      </c>
      <c r="S10684" s="155"/>
      <c r="T10684" s="155"/>
    </row>
    <row r="10685" spans="1:20" hidden="1">
      <c r="A10685" s="156" t="s">
        <v>12969</v>
      </c>
      <c r="B10685" s="155" t="str">
        <f>IFERROR(VLOOKUP(Proc[[#This Row],[App]],Table2[],3,0),"open")</f>
        <v>ok</v>
      </c>
      <c r="C10685" s="156" t="s">
        <v>691</v>
      </c>
      <c r="D10685" s="156" t="s">
        <v>1091</v>
      </c>
      <c r="E10685" t="s">
        <v>630</v>
      </c>
      <c r="F10685" s="155" t="s">
        <v>446</v>
      </c>
      <c r="G10685" s="156" t="s">
        <v>406</v>
      </c>
      <c r="H10685" s="155" t="str">
        <f>IF(Proc[[#This Row],[type]]="LFF (MDG-F)",MID(Proc[[#This Row],[Obj]],13,10),"")</f>
        <v>DE20566500</v>
      </c>
      <c r="I10685" s="156"/>
      <c r="J10685" s="155" t="b">
        <f>Proc[[#This Row],[Requested]]=Proc[[#This Row],[CurrentParent]]</f>
        <v>0</v>
      </c>
      <c r="K10685" s="155" t="str">
        <f>IF(Proc[[#This Row],[Author]]="Marcela Urrego",VLOOKUP(LEFT(Proc[[#This Row],[Requested]],1),Table3[#All],2,0),VLOOKUP(Proc[[#This Row],[Author]],Table4[],2,0))</f>
        <v>???</v>
      </c>
      <c r="L10685" s="155" t="s">
        <v>7801</v>
      </c>
      <c r="M10685" s="140">
        <v>46108</v>
      </c>
      <c r="N10685" s="140"/>
      <c r="O10685" s="140"/>
      <c r="P10685" s="140" t="str">
        <f ca="1">IF(Proc[[#This Row],[DaysAgeing]]&gt;5,"yep","on track")</f>
        <v>on track</v>
      </c>
      <c r="Q10685" s="2">
        <f ca="1">IF(Proc[[#This Row],[DateClosed]]="",ABS(NETWORKDAYS(Proc[[#This Row],[DateOpened]],TODAY()))-1,ABS(NETWORKDAYS(Proc[[#This Row],[DateOpened]],Proc[[#This Row],[DateClosed]]))-1)</f>
        <v>5</v>
      </c>
      <c r="R10685" s="140" t="s">
        <v>5013</v>
      </c>
      <c r="S10685" s="155"/>
      <c r="T10685" s="155"/>
    </row>
    <row r="10686" spans="1:20" hidden="1">
      <c r="A10686" s="156" t="s">
        <v>12969</v>
      </c>
      <c r="B10686" s="155" t="str">
        <f>IFERROR(VLOOKUP(Proc[[#This Row],[App]],Table2[],3,0),"open")</f>
        <v>ok</v>
      </c>
      <c r="C10686" s="156" t="s">
        <v>691</v>
      </c>
      <c r="D10686" s="156" t="s">
        <v>13167</v>
      </c>
      <c r="E10686" t="s">
        <v>630</v>
      </c>
      <c r="F10686" s="155" t="s">
        <v>446</v>
      </c>
      <c r="G10686" s="156" t="s">
        <v>406</v>
      </c>
      <c r="H10686" s="155" t="str">
        <f>IF(Proc[[#This Row],[type]]="LFF (MDG-F)",MID(Proc[[#This Row],[Obj]],13,10),"")</f>
        <v>DE20563610</v>
      </c>
      <c r="I10686" s="156"/>
      <c r="J10686" s="155" t="b">
        <f>Proc[[#This Row],[Requested]]=Proc[[#This Row],[CurrentParent]]</f>
        <v>0</v>
      </c>
      <c r="K10686" s="155" t="str">
        <f>IF(Proc[[#This Row],[Author]]="Marcela Urrego",VLOOKUP(LEFT(Proc[[#This Row],[Requested]],1),Table3[#All],2,0),VLOOKUP(Proc[[#This Row],[Author]],Table4[],2,0))</f>
        <v>???</v>
      </c>
      <c r="L10686" s="155" t="s">
        <v>7801</v>
      </c>
      <c r="M10686" s="140">
        <v>46108</v>
      </c>
      <c r="N10686" s="140"/>
      <c r="O10686" s="140"/>
      <c r="P10686" s="140" t="str">
        <f ca="1">IF(Proc[[#This Row],[DaysAgeing]]&gt;5,"yep","on track")</f>
        <v>on track</v>
      </c>
      <c r="Q10686" s="2">
        <f ca="1">IF(Proc[[#This Row],[DateClosed]]="",ABS(NETWORKDAYS(Proc[[#This Row],[DateOpened]],TODAY()))-1,ABS(NETWORKDAYS(Proc[[#This Row],[DateOpened]],Proc[[#This Row],[DateClosed]]))-1)</f>
        <v>5</v>
      </c>
      <c r="R10686" s="140" t="s">
        <v>5013</v>
      </c>
      <c r="S10686" s="155"/>
      <c r="T10686" s="155"/>
    </row>
    <row r="10687" spans="1:20" hidden="1">
      <c r="A10687" s="156" t="s">
        <v>12969</v>
      </c>
      <c r="B10687" s="155" t="str">
        <f>IFERROR(VLOOKUP(Proc[[#This Row],[App]],Table2[],3,0),"open")</f>
        <v>ok</v>
      </c>
      <c r="C10687" s="161" t="s">
        <v>369</v>
      </c>
      <c r="D10687" s="156" t="s">
        <v>13168</v>
      </c>
      <c r="E10687" t="s">
        <v>630</v>
      </c>
      <c r="F10687" s="155" t="s">
        <v>630</v>
      </c>
      <c r="G10687" s="156" t="s">
        <v>406</v>
      </c>
      <c r="H10687" s="155" t="str">
        <f>IF(Proc[[#This Row],[type]]="LFF (MDG-F)",MID(Proc[[#This Row],[Obj]],13,10),"")</f>
        <v>DE20563630</v>
      </c>
      <c r="I10687" s="156"/>
      <c r="J10687" s="155" t="b">
        <f>Proc[[#This Row],[Requested]]=Proc[[#This Row],[CurrentParent]]</f>
        <v>1</v>
      </c>
      <c r="K10687" s="155" t="str">
        <f>IF(Proc[[#This Row],[Author]]="Marcela Urrego",VLOOKUP(LEFT(Proc[[#This Row],[Requested]],1),Table3[#All],2,0),VLOOKUP(Proc[[#This Row],[Author]],Table4[],2,0))</f>
        <v>???</v>
      </c>
      <c r="L10687" s="155" t="s">
        <v>7801</v>
      </c>
      <c r="M10687" s="140">
        <v>46108</v>
      </c>
      <c r="N10687" s="140"/>
      <c r="O10687" s="140"/>
      <c r="P10687" s="140" t="str">
        <f ca="1">IF(Proc[[#This Row],[DaysAgeing]]&gt;5,"yep","on track")</f>
        <v>on track</v>
      </c>
      <c r="Q10687" s="2">
        <f ca="1">IF(Proc[[#This Row],[DateClosed]]="",ABS(NETWORKDAYS(Proc[[#This Row],[DateOpened]],TODAY()))-1,ABS(NETWORKDAYS(Proc[[#This Row],[DateOpened]],Proc[[#This Row],[DateClosed]]))-1)</f>
        <v>5</v>
      </c>
      <c r="R10687" s="140" t="s">
        <v>5013</v>
      </c>
      <c r="S10687" s="155"/>
      <c r="T10687" s="155"/>
    </row>
    <row r="10688" spans="1:20" hidden="1">
      <c r="A10688" s="156" t="s">
        <v>12969</v>
      </c>
      <c r="B10688" s="155" t="str">
        <f>IFERROR(VLOOKUP(Proc[[#This Row],[App]],Table2[],3,0),"open")</f>
        <v>ok</v>
      </c>
      <c r="C10688" s="161" t="s">
        <v>369</v>
      </c>
      <c r="D10688" s="156" t="s">
        <v>13169</v>
      </c>
      <c r="E10688" t="s">
        <v>630</v>
      </c>
      <c r="F10688" s="155" t="s">
        <v>630</v>
      </c>
      <c r="G10688" s="156" t="s">
        <v>406</v>
      </c>
      <c r="H10688" s="155" t="str">
        <f>IF(Proc[[#This Row],[type]]="LFF (MDG-F)",MID(Proc[[#This Row],[Obj]],13,10),"")</f>
        <v>DE20602204</v>
      </c>
      <c r="I10688" s="156"/>
      <c r="J10688" s="155" t="b">
        <f>Proc[[#This Row],[Requested]]=Proc[[#This Row],[CurrentParent]]</f>
        <v>1</v>
      </c>
      <c r="K10688" s="155" t="str">
        <f>IF(Proc[[#This Row],[Author]]="Marcela Urrego",VLOOKUP(LEFT(Proc[[#This Row],[Requested]],1),Table3[#All],2,0),VLOOKUP(Proc[[#This Row],[Author]],Table4[],2,0))</f>
        <v>???</v>
      </c>
      <c r="L10688" s="155" t="s">
        <v>7801</v>
      </c>
      <c r="M10688" s="140">
        <v>46108</v>
      </c>
      <c r="N10688" s="140"/>
      <c r="O10688" s="140"/>
      <c r="P10688" s="140" t="str">
        <f ca="1">IF(Proc[[#This Row],[DaysAgeing]]&gt;5,"yep","on track")</f>
        <v>on track</v>
      </c>
      <c r="Q10688" s="2">
        <f ca="1">IF(Proc[[#This Row],[DateClosed]]="",ABS(NETWORKDAYS(Proc[[#This Row],[DateOpened]],TODAY()))-1,ABS(NETWORKDAYS(Proc[[#This Row],[DateOpened]],Proc[[#This Row],[DateClosed]]))-1)</f>
        <v>5</v>
      </c>
      <c r="R10688" s="140" t="s">
        <v>5013</v>
      </c>
      <c r="S10688" s="155"/>
      <c r="T10688" s="155"/>
    </row>
    <row r="10689" spans="1:20" hidden="1">
      <c r="A10689" s="156" t="s">
        <v>12969</v>
      </c>
      <c r="B10689" s="155" t="str">
        <f>IFERROR(VLOOKUP(Proc[[#This Row],[App]],Table2[],3,0),"open")</f>
        <v>ok</v>
      </c>
      <c r="C10689" s="161" t="s">
        <v>369</v>
      </c>
      <c r="D10689" s="156" t="s">
        <v>13170</v>
      </c>
      <c r="E10689" t="s">
        <v>630</v>
      </c>
      <c r="F10689" s="155" t="s">
        <v>630</v>
      </c>
      <c r="G10689" s="156" t="s">
        <v>406</v>
      </c>
      <c r="H10689" s="155" t="str">
        <f>IF(Proc[[#This Row],[type]]="LFF (MDG-F)",MID(Proc[[#This Row],[Obj]],13,10),"")</f>
        <v>DE10602200</v>
      </c>
      <c r="I10689" s="156"/>
      <c r="J10689" s="155" t="b">
        <f>Proc[[#This Row],[Requested]]=Proc[[#This Row],[CurrentParent]]</f>
        <v>1</v>
      </c>
      <c r="K10689" s="155" t="str">
        <f>IF(Proc[[#This Row],[Author]]="Marcela Urrego",VLOOKUP(LEFT(Proc[[#This Row],[Requested]],1),Table3[#All],2,0),VLOOKUP(Proc[[#This Row],[Author]],Table4[],2,0))</f>
        <v>???</v>
      </c>
      <c r="L10689" s="155" t="s">
        <v>7801</v>
      </c>
      <c r="M10689" s="140">
        <v>46108</v>
      </c>
      <c r="N10689" s="140"/>
      <c r="O10689" s="140"/>
      <c r="P10689" s="140" t="str">
        <f ca="1">IF(Proc[[#This Row],[DaysAgeing]]&gt;5,"yep","on track")</f>
        <v>on track</v>
      </c>
      <c r="Q10689" s="2">
        <f ca="1">IF(Proc[[#This Row],[DateClosed]]="",ABS(NETWORKDAYS(Proc[[#This Row],[DateOpened]],TODAY()))-1,ABS(NETWORKDAYS(Proc[[#This Row],[DateOpened]],Proc[[#This Row],[DateClosed]]))-1)</f>
        <v>5</v>
      </c>
      <c r="R10689" s="140" t="s">
        <v>5013</v>
      </c>
      <c r="S10689" s="155"/>
      <c r="T10689" s="155"/>
    </row>
    <row r="10690" spans="1:20" hidden="1">
      <c r="A10690" s="156" t="s">
        <v>12969</v>
      </c>
      <c r="B10690" s="155" t="str">
        <f>IFERROR(VLOOKUP(Proc[[#This Row],[App]],Table2[],3,0),"open")</f>
        <v>ok</v>
      </c>
      <c r="C10690" s="161" t="s">
        <v>369</v>
      </c>
      <c r="D10690" s="156" t="s">
        <v>13170</v>
      </c>
      <c r="E10690" t="s">
        <v>630</v>
      </c>
      <c r="F10690" s="155" t="s">
        <v>630</v>
      </c>
      <c r="G10690" s="156" t="s">
        <v>406</v>
      </c>
      <c r="H10690" s="155" t="str">
        <f>IF(Proc[[#This Row],[type]]="LFF (MDG-F)",MID(Proc[[#This Row],[Obj]],13,10),"")</f>
        <v>DE10602200</v>
      </c>
      <c r="I10690" s="156"/>
      <c r="J10690" s="155" t="b">
        <f>Proc[[#This Row],[Requested]]=Proc[[#This Row],[CurrentParent]]</f>
        <v>1</v>
      </c>
      <c r="K10690" s="155" t="str">
        <f>IF(Proc[[#This Row],[Author]]="Marcela Urrego",VLOOKUP(LEFT(Proc[[#This Row],[Requested]],1),Table3[#All],2,0),VLOOKUP(Proc[[#This Row],[Author]],Table4[],2,0))</f>
        <v>???</v>
      </c>
      <c r="L10690" s="155" t="s">
        <v>7801</v>
      </c>
      <c r="M10690" s="140">
        <v>46108</v>
      </c>
      <c r="N10690" s="140"/>
      <c r="O10690" s="140"/>
      <c r="P10690" s="140" t="str">
        <f ca="1">IF(Proc[[#This Row],[DaysAgeing]]&gt;5,"yep","on track")</f>
        <v>on track</v>
      </c>
      <c r="Q10690" s="2">
        <f ca="1">IF(Proc[[#This Row],[DateClosed]]="",ABS(NETWORKDAYS(Proc[[#This Row],[DateOpened]],TODAY()))-1,ABS(NETWORKDAYS(Proc[[#This Row],[DateOpened]],Proc[[#This Row],[DateClosed]]))-1)</f>
        <v>5</v>
      </c>
      <c r="R10690" s="140" t="s">
        <v>5013</v>
      </c>
      <c r="S10690" s="155"/>
      <c r="T10690" s="155"/>
    </row>
    <row r="10691" spans="1:20" hidden="1">
      <c r="A10691" s="156" t="s">
        <v>12969</v>
      </c>
      <c r="B10691" s="155" t="str">
        <f>IFERROR(VLOOKUP(Proc[[#This Row],[App]],Table2[],3,0),"open")</f>
        <v>ok</v>
      </c>
      <c r="C10691" s="156" t="s">
        <v>691</v>
      </c>
      <c r="D10691" s="156" t="s">
        <v>13171</v>
      </c>
      <c r="E10691" t="s">
        <v>630</v>
      </c>
      <c r="F10691" s="155" t="s">
        <v>446</v>
      </c>
      <c r="G10691" s="156" t="s">
        <v>406</v>
      </c>
      <c r="H10691" s="155" t="str">
        <f>IF(Proc[[#This Row],[type]]="LFF (MDG-F)",MID(Proc[[#This Row],[Obj]],13,10),"")</f>
        <v>DE10200031</v>
      </c>
      <c r="I10691" s="156"/>
      <c r="J10691" s="155" t="b">
        <f>Proc[[#This Row],[Requested]]=Proc[[#This Row],[CurrentParent]]</f>
        <v>0</v>
      </c>
      <c r="K10691" s="155" t="str">
        <f>IF(Proc[[#This Row],[Author]]="Marcela Urrego",VLOOKUP(LEFT(Proc[[#This Row],[Requested]],1),Table3[#All],2,0),VLOOKUP(Proc[[#This Row],[Author]],Table4[],2,0))</f>
        <v>???</v>
      </c>
      <c r="L10691" s="155" t="s">
        <v>7801</v>
      </c>
      <c r="M10691" s="140">
        <v>46108</v>
      </c>
      <c r="N10691" s="140"/>
      <c r="O10691" s="140"/>
      <c r="P10691" s="140" t="str">
        <f ca="1">IF(Proc[[#This Row],[DaysAgeing]]&gt;5,"yep","on track")</f>
        <v>on track</v>
      </c>
      <c r="Q10691" s="2">
        <f ca="1">IF(Proc[[#This Row],[DateClosed]]="",ABS(NETWORKDAYS(Proc[[#This Row],[DateOpened]],TODAY()))-1,ABS(NETWORKDAYS(Proc[[#This Row],[DateOpened]],Proc[[#This Row],[DateClosed]]))-1)</f>
        <v>5</v>
      </c>
      <c r="R10691" s="140" t="s">
        <v>5013</v>
      </c>
      <c r="S10691" s="155"/>
      <c r="T10691" s="155"/>
    </row>
    <row r="10692" spans="1:20" hidden="1">
      <c r="A10692" s="156" t="s">
        <v>12969</v>
      </c>
      <c r="B10692" s="155" t="str">
        <f>IFERROR(VLOOKUP(Proc[[#This Row],[App]],Table2[],3,0),"open")</f>
        <v>ok</v>
      </c>
      <c r="C10692" s="156" t="s">
        <v>691</v>
      </c>
      <c r="D10692" s="156" t="s">
        <v>13172</v>
      </c>
      <c r="E10692" t="s">
        <v>630</v>
      </c>
      <c r="F10692" s="155" t="s">
        <v>446</v>
      </c>
      <c r="G10692" s="156" t="s">
        <v>406</v>
      </c>
      <c r="H10692" s="155" t="str">
        <f>IF(Proc[[#This Row],[type]]="LFF (MDG-F)",MID(Proc[[#This Row],[Obj]],13,10),"")</f>
        <v>DE10509400</v>
      </c>
      <c r="I10692" s="156"/>
      <c r="J10692" s="155" t="b">
        <f>Proc[[#This Row],[Requested]]=Proc[[#This Row],[CurrentParent]]</f>
        <v>0</v>
      </c>
      <c r="K10692" s="155" t="str">
        <f>IF(Proc[[#This Row],[Author]]="Marcela Urrego",VLOOKUP(LEFT(Proc[[#This Row],[Requested]],1),Table3[#All],2,0),VLOOKUP(Proc[[#This Row],[Author]],Table4[],2,0))</f>
        <v>???</v>
      </c>
      <c r="L10692" s="155" t="s">
        <v>7801</v>
      </c>
      <c r="M10692" s="140">
        <v>46108</v>
      </c>
      <c r="N10692" s="140"/>
      <c r="O10692" s="140"/>
      <c r="P10692" s="140" t="str">
        <f ca="1">IF(Proc[[#This Row],[DaysAgeing]]&gt;5,"yep","on track")</f>
        <v>on track</v>
      </c>
      <c r="Q10692" s="2">
        <f ca="1">IF(Proc[[#This Row],[DateClosed]]="",ABS(NETWORKDAYS(Proc[[#This Row],[DateOpened]],TODAY()))-1,ABS(NETWORKDAYS(Proc[[#This Row],[DateOpened]],Proc[[#This Row],[DateClosed]]))-1)</f>
        <v>5</v>
      </c>
      <c r="R10692" s="140" t="s">
        <v>5013</v>
      </c>
      <c r="S10692" s="155"/>
      <c r="T10692" s="155"/>
    </row>
    <row r="10693" spans="1:20" hidden="1">
      <c r="A10693" s="156" t="s">
        <v>12969</v>
      </c>
      <c r="B10693" s="155" t="str">
        <f>IFERROR(VLOOKUP(Proc[[#This Row],[App]],Table2[],3,0),"open")</f>
        <v>ok</v>
      </c>
      <c r="C10693" s="156" t="s">
        <v>691</v>
      </c>
      <c r="D10693" s="156" t="s">
        <v>13173</v>
      </c>
      <c r="E10693" t="s">
        <v>630</v>
      </c>
      <c r="F10693" s="155" t="s">
        <v>446</v>
      </c>
      <c r="G10693" s="156" t="s">
        <v>406</v>
      </c>
      <c r="H10693" s="155" t="str">
        <f>IF(Proc[[#This Row],[type]]="LFF (MDG-F)",MID(Proc[[#This Row],[Obj]],13,10),"")</f>
        <v>DE10578500</v>
      </c>
      <c r="I10693" s="156"/>
      <c r="J10693" s="155" t="b">
        <f>Proc[[#This Row],[Requested]]=Proc[[#This Row],[CurrentParent]]</f>
        <v>0</v>
      </c>
      <c r="K10693" s="155" t="str">
        <f>IF(Proc[[#This Row],[Author]]="Marcela Urrego",VLOOKUP(LEFT(Proc[[#This Row],[Requested]],1),Table3[#All],2,0),VLOOKUP(Proc[[#This Row],[Author]],Table4[],2,0))</f>
        <v>???</v>
      </c>
      <c r="L10693" s="155" t="s">
        <v>7801</v>
      </c>
      <c r="M10693" s="140">
        <v>46108</v>
      </c>
      <c r="N10693" s="140"/>
      <c r="O10693" s="140"/>
      <c r="P10693" s="140" t="str">
        <f ca="1">IF(Proc[[#This Row],[DaysAgeing]]&gt;5,"yep","on track")</f>
        <v>on track</v>
      </c>
      <c r="Q10693" s="2">
        <f ca="1">IF(Proc[[#This Row],[DateClosed]]="",ABS(NETWORKDAYS(Proc[[#This Row],[DateOpened]],TODAY()))-1,ABS(NETWORKDAYS(Proc[[#This Row],[DateOpened]],Proc[[#This Row],[DateClosed]]))-1)</f>
        <v>5</v>
      </c>
      <c r="R10693" s="140" t="s">
        <v>5013</v>
      </c>
      <c r="S10693" s="155"/>
      <c r="T10693" s="155"/>
    </row>
    <row r="10694" spans="1:20" hidden="1">
      <c r="A10694" s="156" t="s">
        <v>12969</v>
      </c>
      <c r="B10694" s="155" t="str">
        <f>IFERROR(VLOOKUP(Proc[[#This Row],[App]],Table2[],3,0),"open")</f>
        <v>ok</v>
      </c>
      <c r="C10694" s="156" t="s">
        <v>691</v>
      </c>
      <c r="D10694" s="156" t="s">
        <v>13174</v>
      </c>
      <c r="E10694" t="s">
        <v>630</v>
      </c>
      <c r="F10694" s="155" t="s">
        <v>446</v>
      </c>
      <c r="G10694" s="156" t="s">
        <v>406</v>
      </c>
      <c r="H10694" s="155" t="str">
        <f>IF(Proc[[#This Row],[type]]="LFF (MDG-F)",MID(Proc[[#This Row],[Obj]],13,10),"")</f>
        <v>DE10578800</v>
      </c>
      <c r="I10694" s="156"/>
      <c r="J10694" s="155" t="b">
        <f>Proc[[#This Row],[Requested]]=Proc[[#This Row],[CurrentParent]]</f>
        <v>0</v>
      </c>
      <c r="K10694" s="155" t="str">
        <f>IF(Proc[[#This Row],[Author]]="Marcela Urrego",VLOOKUP(LEFT(Proc[[#This Row],[Requested]],1),Table3[#All],2,0),VLOOKUP(Proc[[#This Row],[Author]],Table4[],2,0))</f>
        <v>???</v>
      </c>
      <c r="L10694" s="155" t="s">
        <v>7801</v>
      </c>
      <c r="M10694" s="140">
        <v>46108</v>
      </c>
      <c r="N10694" s="140"/>
      <c r="O10694" s="140"/>
      <c r="P10694" s="140" t="str">
        <f ca="1">IF(Proc[[#This Row],[DaysAgeing]]&gt;5,"yep","on track")</f>
        <v>on track</v>
      </c>
      <c r="Q10694" s="2">
        <f ca="1">IF(Proc[[#This Row],[DateClosed]]="",ABS(NETWORKDAYS(Proc[[#This Row],[DateOpened]],TODAY()))-1,ABS(NETWORKDAYS(Proc[[#This Row],[DateOpened]],Proc[[#This Row],[DateClosed]]))-1)</f>
        <v>5</v>
      </c>
      <c r="R10694" s="140" t="s">
        <v>5013</v>
      </c>
      <c r="S10694" s="155"/>
      <c r="T10694" s="155"/>
    </row>
    <row r="10695" spans="1:20" hidden="1">
      <c r="A10695" s="156" t="s">
        <v>12969</v>
      </c>
      <c r="B10695" s="155" t="str">
        <f>IFERROR(VLOOKUP(Proc[[#This Row],[App]],Table2[],3,0),"open")</f>
        <v>ok</v>
      </c>
      <c r="C10695" s="156" t="s">
        <v>691</v>
      </c>
      <c r="D10695" s="156" t="s">
        <v>13175</v>
      </c>
      <c r="E10695" t="s">
        <v>630</v>
      </c>
      <c r="F10695" s="155" t="s">
        <v>446</v>
      </c>
      <c r="G10695" s="156" t="s">
        <v>406</v>
      </c>
      <c r="H10695" s="155" t="str">
        <f>IF(Proc[[#This Row],[type]]="LFF (MDG-F)",MID(Proc[[#This Row],[Obj]],13,10),"")</f>
        <v>DE10600590</v>
      </c>
      <c r="I10695" s="156"/>
      <c r="J10695" s="155" t="b">
        <f>Proc[[#This Row],[Requested]]=Proc[[#This Row],[CurrentParent]]</f>
        <v>0</v>
      </c>
      <c r="K10695" s="155" t="str">
        <f>IF(Proc[[#This Row],[Author]]="Marcela Urrego",VLOOKUP(LEFT(Proc[[#This Row],[Requested]],1),Table3[#All],2,0),VLOOKUP(Proc[[#This Row],[Author]],Table4[],2,0))</f>
        <v>???</v>
      </c>
      <c r="L10695" s="155" t="s">
        <v>7801</v>
      </c>
      <c r="M10695" s="140">
        <v>46108</v>
      </c>
      <c r="N10695" s="140"/>
      <c r="O10695" s="140"/>
      <c r="P10695" s="140" t="str">
        <f ca="1">IF(Proc[[#This Row],[DaysAgeing]]&gt;5,"yep","on track")</f>
        <v>on track</v>
      </c>
      <c r="Q10695" s="2">
        <f ca="1">IF(Proc[[#This Row],[DateClosed]]="",ABS(NETWORKDAYS(Proc[[#This Row],[DateOpened]],TODAY()))-1,ABS(NETWORKDAYS(Proc[[#This Row],[DateOpened]],Proc[[#This Row],[DateClosed]]))-1)</f>
        <v>5</v>
      </c>
      <c r="R10695" s="140" t="s">
        <v>5013</v>
      </c>
      <c r="S10695" s="155"/>
      <c r="T10695" s="155"/>
    </row>
    <row r="10696" spans="1:20" hidden="1">
      <c r="A10696" s="156" t="s">
        <v>12969</v>
      </c>
      <c r="B10696" s="155" t="str">
        <f>IFERROR(VLOOKUP(Proc[[#This Row],[App]],Table2[],3,0),"open")</f>
        <v>ok</v>
      </c>
      <c r="C10696" s="161" t="s">
        <v>369</v>
      </c>
      <c r="D10696" s="156" t="s">
        <v>13176</v>
      </c>
      <c r="E10696" t="s">
        <v>630</v>
      </c>
      <c r="F10696" s="155" t="s">
        <v>630</v>
      </c>
      <c r="G10696" s="156" t="s">
        <v>406</v>
      </c>
      <c r="H10696" s="155" t="str">
        <f>IF(Proc[[#This Row],[type]]="LFF (MDG-F)",MID(Proc[[#This Row],[Obj]],13,10),"")</f>
        <v>DE10674000</v>
      </c>
      <c r="I10696" s="156"/>
      <c r="J10696" s="155" t="b">
        <f>Proc[[#This Row],[Requested]]=Proc[[#This Row],[CurrentParent]]</f>
        <v>1</v>
      </c>
      <c r="K10696" s="155" t="str">
        <f>IF(Proc[[#This Row],[Author]]="Marcela Urrego",VLOOKUP(LEFT(Proc[[#This Row],[Requested]],1),Table3[#All],2,0),VLOOKUP(Proc[[#This Row],[Author]],Table4[],2,0))</f>
        <v>???</v>
      </c>
      <c r="L10696" s="155" t="s">
        <v>7801</v>
      </c>
      <c r="M10696" s="140">
        <v>46108</v>
      </c>
      <c r="N10696" s="140"/>
      <c r="O10696" s="140"/>
      <c r="P10696" s="140" t="str">
        <f ca="1">IF(Proc[[#This Row],[DaysAgeing]]&gt;5,"yep","on track")</f>
        <v>on track</v>
      </c>
      <c r="Q10696" s="2">
        <f ca="1">IF(Proc[[#This Row],[DateClosed]]="",ABS(NETWORKDAYS(Proc[[#This Row],[DateOpened]],TODAY()))-1,ABS(NETWORKDAYS(Proc[[#This Row],[DateOpened]],Proc[[#This Row],[DateClosed]]))-1)</f>
        <v>5</v>
      </c>
      <c r="R10696" s="140" t="s">
        <v>5013</v>
      </c>
      <c r="S10696" s="155"/>
      <c r="T10696" s="155"/>
    </row>
    <row r="10697" spans="1:20" hidden="1">
      <c r="A10697" s="156" t="s">
        <v>12969</v>
      </c>
      <c r="B10697" s="155" t="str">
        <f>IFERROR(VLOOKUP(Proc[[#This Row],[App]],Table2[],3,0),"open")</f>
        <v>ok</v>
      </c>
      <c r="C10697" s="156" t="s">
        <v>691</v>
      </c>
      <c r="D10697" s="156" t="s">
        <v>13177</v>
      </c>
      <c r="E10697" t="s">
        <v>630</v>
      </c>
      <c r="F10697" s="155" t="s">
        <v>446</v>
      </c>
      <c r="G10697" s="156" t="s">
        <v>406</v>
      </c>
      <c r="H10697" s="155" t="str">
        <f>IF(Proc[[#This Row],[type]]="LFF (MDG-F)",MID(Proc[[#This Row],[Obj]],13,10),"")</f>
        <v>DE10M39908</v>
      </c>
      <c r="I10697" s="156"/>
      <c r="J10697" s="155" t="b">
        <f>Proc[[#This Row],[Requested]]=Proc[[#This Row],[CurrentParent]]</f>
        <v>0</v>
      </c>
      <c r="K10697" s="155" t="str">
        <f>IF(Proc[[#This Row],[Author]]="Marcela Urrego",VLOOKUP(LEFT(Proc[[#This Row],[Requested]],1),Table3[#All],2,0),VLOOKUP(Proc[[#This Row],[Author]],Table4[],2,0))</f>
        <v>???</v>
      </c>
      <c r="L10697" s="155" t="s">
        <v>7801</v>
      </c>
      <c r="M10697" s="140">
        <v>46108</v>
      </c>
      <c r="N10697" s="140"/>
      <c r="O10697" s="140"/>
      <c r="P10697" s="140" t="str">
        <f ca="1">IF(Proc[[#This Row],[DaysAgeing]]&gt;5,"yep","on track")</f>
        <v>on track</v>
      </c>
      <c r="Q10697" s="2">
        <f ca="1">IF(Proc[[#This Row],[DateClosed]]="",ABS(NETWORKDAYS(Proc[[#This Row],[DateOpened]],TODAY()))-1,ABS(NETWORKDAYS(Proc[[#This Row],[DateOpened]],Proc[[#This Row],[DateClosed]]))-1)</f>
        <v>5</v>
      </c>
      <c r="R10697" s="140" t="s">
        <v>5013</v>
      </c>
      <c r="S10697" s="155"/>
      <c r="T10697" s="155"/>
    </row>
    <row r="10698" spans="1:20" hidden="1">
      <c r="A10698" s="156" t="s">
        <v>12969</v>
      </c>
      <c r="B10698" s="155" t="str">
        <f>IFERROR(VLOOKUP(Proc[[#This Row],[App]],Table2[],3,0),"open")</f>
        <v>ok</v>
      </c>
      <c r="C10698" s="156" t="s">
        <v>691</v>
      </c>
      <c r="D10698" s="156" t="s">
        <v>13178</v>
      </c>
      <c r="E10698" t="s">
        <v>630</v>
      </c>
      <c r="F10698" s="155" t="s">
        <v>446</v>
      </c>
      <c r="G10698" s="156" t="s">
        <v>406</v>
      </c>
      <c r="H10698" s="155" t="str">
        <f>IF(Proc[[#This Row],[type]]="LFF (MDG-F)",MID(Proc[[#This Row],[Obj]],13,10),"")</f>
        <v>DE20880218</v>
      </c>
      <c r="I10698" s="156"/>
      <c r="J10698" s="155" t="b">
        <f>Proc[[#This Row],[Requested]]=Proc[[#This Row],[CurrentParent]]</f>
        <v>0</v>
      </c>
      <c r="K10698" s="155" t="str">
        <f>IF(Proc[[#This Row],[Author]]="Marcela Urrego",VLOOKUP(LEFT(Proc[[#This Row],[Requested]],1),Table3[#All],2,0),VLOOKUP(Proc[[#This Row],[Author]],Table4[],2,0))</f>
        <v>???</v>
      </c>
      <c r="L10698" s="155" t="s">
        <v>7801</v>
      </c>
      <c r="M10698" s="140">
        <v>46108</v>
      </c>
      <c r="N10698" s="140"/>
      <c r="O10698" s="140"/>
      <c r="P10698" s="140" t="str">
        <f ca="1">IF(Proc[[#This Row],[DaysAgeing]]&gt;5,"yep","on track")</f>
        <v>on track</v>
      </c>
      <c r="Q10698" s="2">
        <f ca="1">IF(Proc[[#This Row],[DateClosed]]="",ABS(NETWORKDAYS(Proc[[#This Row],[DateOpened]],TODAY()))-1,ABS(NETWORKDAYS(Proc[[#This Row],[DateOpened]],Proc[[#This Row],[DateClosed]]))-1)</f>
        <v>5</v>
      </c>
      <c r="R10698" s="140" t="s">
        <v>5013</v>
      </c>
      <c r="S10698" s="155"/>
      <c r="T10698" s="155"/>
    </row>
    <row r="10699" spans="1:20" hidden="1">
      <c r="A10699" s="156" t="s">
        <v>12969</v>
      </c>
      <c r="B10699" s="155" t="str">
        <f>IFERROR(VLOOKUP(Proc[[#This Row],[App]],Table2[],3,0),"open")</f>
        <v>ok</v>
      </c>
      <c r="C10699" s="156" t="s">
        <v>691</v>
      </c>
      <c r="D10699" s="156" t="s">
        <v>13179</v>
      </c>
      <c r="E10699" t="s">
        <v>630</v>
      </c>
      <c r="F10699" s="155" t="s">
        <v>446</v>
      </c>
      <c r="G10699" s="156" t="s">
        <v>406</v>
      </c>
      <c r="H10699" s="155" t="str">
        <f>IF(Proc[[#This Row],[type]]="LFF (MDG-F)",MID(Proc[[#This Row],[Obj]],13,10),"")</f>
        <v>DE20880242</v>
      </c>
      <c r="I10699" s="156"/>
      <c r="J10699" s="155" t="b">
        <f>Proc[[#This Row],[Requested]]=Proc[[#This Row],[CurrentParent]]</f>
        <v>0</v>
      </c>
      <c r="K10699" s="155" t="str">
        <f>IF(Proc[[#This Row],[Author]]="Marcela Urrego",VLOOKUP(LEFT(Proc[[#This Row],[Requested]],1),Table3[#All],2,0),VLOOKUP(Proc[[#This Row],[Author]],Table4[],2,0))</f>
        <v>???</v>
      </c>
      <c r="L10699" s="155" t="s">
        <v>7801</v>
      </c>
      <c r="M10699" s="140">
        <v>46108</v>
      </c>
      <c r="N10699" s="140"/>
      <c r="O10699" s="140"/>
      <c r="P10699" s="140" t="str">
        <f ca="1">IF(Proc[[#This Row],[DaysAgeing]]&gt;5,"yep","on track")</f>
        <v>on track</v>
      </c>
      <c r="Q10699" s="2">
        <f ca="1">IF(Proc[[#This Row],[DateClosed]]="",ABS(NETWORKDAYS(Proc[[#This Row],[DateOpened]],TODAY()))-1,ABS(NETWORKDAYS(Proc[[#This Row],[DateOpened]],Proc[[#This Row],[DateClosed]]))-1)</f>
        <v>5</v>
      </c>
      <c r="R10699" s="140" t="s">
        <v>5013</v>
      </c>
      <c r="S10699" s="155"/>
      <c r="T10699" s="155"/>
    </row>
    <row r="10700" spans="1:20" hidden="1">
      <c r="A10700" s="156" t="s">
        <v>12969</v>
      </c>
      <c r="B10700" s="155" t="str">
        <f>IFERROR(VLOOKUP(Proc[[#This Row],[App]],Table2[],3,0),"open")</f>
        <v>ok</v>
      </c>
      <c r="C10700" s="156" t="s">
        <v>691</v>
      </c>
      <c r="D10700" s="156" t="s">
        <v>13180</v>
      </c>
      <c r="E10700" t="s">
        <v>630</v>
      </c>
      <c r="F10700" s="155" t="s">
        <v>446</v>
      </c>
      <c r="G10700" s="156" t="s">
        <v>406</v>
      </c>
      <c r="H10700" s="155" t="str">
        <f>IF(Proc[[#This Row],[type]]="LFF (MDG-F)",MID(Proc[[#This Row],[Obj]],13,10),"")</f>
        <v>DE20880253</v>
      </c>
      <c r="I10700" s="156"/>
      <c r="J10700" s="155" t="b">
        <f>Proc[[#This Row],[Requested]]=Proc[[#This Row],[CurrentParent]]</f>
        <v>0</v>
      </c>
      <c r="K10700" s="155" t="str">
        <f>IF(Proc[[#This Row],[Author]]="Marcela Urrego",VLOOKUP(LEFT(Proc[[#This Row],[Requested]],1),Table3[#All],2,0),VLOOKUP(Proc[[#This Row],[Author]],Table4[],2,0))</f>
        <v>???</v>
      </c>
      <c r="L10700" s="155" t="s">
        <v>7801</v>
      </c>
      <c r="M10700" s="140">
        <v>46108</v>
      </c>
      <c r="N10700" s="140"/>
      <c r="O10700" s="140"/>
      <c r="P10700" s="140" t="str">
        <f ca="1">IF(Proc[[#This Row],[DaysAgeing]]&gt;5,"yep","on track")</f>
        <v>on track</v>
      </c>
      <c r="Q10700" s="2">
        <f ca="1">IF(Proc[[#This Row],[DateClosed]]="",ABS(NETWORKDAYS(Proc[[#This Row],[DateOpened]],TODAY()))-1,ABS(NETWORKDAYS(Proc[[#This Row],[DateOpened]],Proc[[#This Row],[DateClosed]]))-1)</f>
        <v>5</v>
      </c>
      <c r="R10700" s="140" t="s">
        <v>5013</v>
      </c>
      <c r="S10700" s="155"/>
      <c r="T10700" s="155"/>
    </row>
    <row r="10701" spans="1:20" hidden="1">
      <c r="A10701" s="156" t="s">
        <v>12969</v>
      </c>
      <c r="B10701" s="155" t="str">
        <f>IFERROR(VLOOKUP(Proc[[#This Row],[App]],Table2[],3,0),"open")</f>
        <v>ok</v>
      </c>
      <c r="C10701" s="156" t="s">
        <v>691</v>
      </c>
      <c r="D10701" s="156" t="s">
        <v>13181</v>
      </c>
      <c r="E10701" t="s">
        <v>630</v>
      </c>
      <c r="F10701" s="155" t="s">
        <v>446</v>
      </c>
      <c r="G10701" s="156" t="s">
        <v>406</v>
      </c>
      <c r="H10701" s="155" t="str">
        <f>IF(Proc[[#This Row],[type]]="LFF (MDG-F)",MID(Proc[[#This Row],[Obj]],13,10),"")</f>
        <v>DE20880254</v>
      </c>
      <c r="I10701" s="156"/>
      <c r="J10701" s="155" t="b">
        <f>Proc[[#This Row],[Requested]]=Proc[[#This Row],[CurrentParent]]</f>
        <v>0</v>
      </c>
      <c r="K10701" s="155" t="str">
        <f>IF(Proc[[#This Row],[Author]]="Marcela Urrego",VLOOKUP(LEFT(Proc[[#This Row],[Requested]],1),Table3[#All],2,0),VLOOKUP(Proc[[#This Row],[Author]],Table4[],2,0))</f>
        <v>???</v>
      </c>
      <c r="L10701" s="155" t="s">
        <v>7801</v>
      </c>
      <c r="M10701" s="140">
        <v>46108</v>
      </c>
      <c r="N10701" s="140"/>
      <c r="O10701" s="140"/>
      <c r="P10701" s="140" t="str">
        <f ca="1">IF(Proc[[#This Row],[DaysAgeing]]&gt;5,"yep","on track")</f>
        <v>on track</v>
      </c>
      <c r="Q10701" s="2">
        <f ca="1">IF(Proc[[#This Row],[DateClosed]]="",ABS(NETWORKDAYS(Proc[[#This Row],[DateOpened]],TODAY()))-1,ABS(NETWORKDAYS(Proc[[#This Row],[DateOpened]],Proc[[#This Row],[DateClosed]]))-1)</f>
        <v>5</v>
      </c>
      <c r="R10701" s="140" t="s">
        <v>5013</v>
      </c>
      <c r="S10701" s="155"/>
      <c r="T10701" s="155"/>
    </row>
    <row r="10702" spans="1:20" hidden="1">
      <c r="A10702" s="156" t="s">
        <v>12969</v>
      </c>
      <c r="B10702" s="155" t="str">
        <f>IFERROR(VLOOKUP(Proc[[#This Row],[App]],Table2[],3,0),"open")</f>
        <v>ok</v>
      </c>
      <c r="C10702" s="156" t="s">
        <v>691</v>
      </c>
      <c r="D10702" s="156" t="s">
        <v>13182</v>
      </c>
      <c r="E10702" t="s">
        <v>630</v>
      </c>
      <c r="F10702" s="155" t="s">
        <v>446</v>
      </c>
      <c r="G10702" s="156" t="s">
        <v>406</v>
      </c>
      <c r="H10702" s="155" t="str">
        <f>IF(Proc[[#This Row],[type]]="LFF (MDG-F)",MID(Proc[[#This Row],[Obj]],13,10),"")</f>
        <v>DE20880255</v>
      </c>
      <c r="I10702" s="156"/>
      <c r="J10702" s="155" t="b">
        <f>Proc[[#This Row],[Requested]]=Proc[[#This Row],[CurrentParent]]</f>
        <v>0</v>
      </c>
      <c r="K10702" s="155" t="str">
        <f>IF(Proc[[#This Row],[Author]]="Marcela Urrego",VLOOKUP(LEFT(Proc[[#This Row],[Requested]],1),Table3[#All],2,0),VLOOKUP(Proc[[#This Row],[Author]],Table4[],2,0))</f>
        <v>???</v>
      </c>
      <c r="L10702" s="155" t="s">
        <v>7801</v>
      </c>
      <c r="M10702" s="140">
        <v>46108</v>
      </c>
      <c r="N10702" s="140"/>
      <c r="O10702" s="140"/>
      <c r="P10702" s="140" t="str">
        <f ca="1">IF(Proc[[#This Row],[DaysAgeing]]&gt;5,"yep","on track")</f>
        <v>on track</v>
      </c>
      <c r="Q10702" s="2">
        <f ca="1">IF(Proc[[#This Row],[DateClosed]]="",ABS(NETWORKDAYS(Proc[[#This Row],[DateOpened]],TODAY()))-1,ABS(NETWORKDAYS(Proc[[#This Row],[DateOpened]],Proc[[#This Row],[DateClosed]]))-1)</f>
        <v>5</v>
      </c>
      <c r="R10702" s="140" t="s">
        <v>5013</v>
      </c>
      <c r="S10702" s="155"/>
      <c r="T10702" s="155"/>
    </row>
    <row r="10703" spans="1:20" hidden="1">
      <c r="A10703" s="156" t="s">
        <v>12969</v>
      </c>
      <c r="B10703" s="155" t="str">
        <f>IFERROR(VLOOKUP(Proc[[#This Row],[App]],Table2[],3,0),"open")</f>
        <v>ok</v>
      </c>
      <c r="C10703" s="156" t="s">
        <v>691</v>
      </c>
      <c r="D10703" s="156" t="s">
        <v>13183</v>
      </c>
      <c r="E10703" t="s">
        <v>630</v>
      </c>
      <c r="F10703" s="155" t="s">
        <v>446</v>
      </c>
      <c r="G10703" s="156" t="s">
        <v>406</v>
      </c>
      <c r="H10703" s="155" t="str">
        <f>IF(Proc[[#This Row],[type]]="LFF (MDG-F)",MID(Proc[[#This Row],[Obj]],13,10),"")</f>
        <v>DE20880256</v>
      </c>
      <c r="I10703" s="156"/>
      <c r="J10703" s="155" t="b">
        <f>Proc[[#This Row],[Requested]]=Proc[[#This Row],[CurrentParent]]</f>
        <v>0</v>
      </c>
      <c r="K10703" s="155" t="str">
        <f>IF(Proc[[#This Row],[Author]]="Marcela Urrego",VLOOKUP(LEFT(Proc[[#This Row],[Requested]],1),Table3[#All],2,0),VLOOKUP(Proc[[#This Row],[Author]],Table4[],2,0))</f>
        <v>???</v>
      </c>
      <c r="L10703" s="155" t="s">
        <v>7801</v>
      </c>
      <c r="M10703" s="140">
        <v>46108</v>
      </c>
      <c r="N10703" s="140"/>
      <c r="O10703" s="140"/>
      <c r="P10703" s="140" t="str">
        <f ca="1">IF(Proc[[#This Row],[DaysAgeing]]&gt;5,"yep","on track")</f>
        <v>on track</v>
      </c>
      <c r="Q10703" s="2">
        <f ca="1">IF(Proc[[#This Row],[DateClosed]]="",ABS(NETWORKDAYS(Proc[[#This Row],[DateOpened]],TODAY()))-1,ABS(NETWORKDAYS(Proc[[#This Row],[DateOpened]],Proc[[#This Row],[DateClosed]]))-1)</f>
        <v>5</v>
      </c>
      <c r="R10703" s="140" t="s">
        <v>5013</v>
      </c>
      <c r="S10703" s="155"/>
      <c r="T10703" s="155"/>
    </row>
    <row r="10704" spans="1:20" hidden="1">
      <c r="A10704" s="156" t="s">
        <v>12969</v>
      </c>
      <c r="B10704" s="155" t="str">
        <f>IFERROR(VLOOKUP(Proc[[#This Row],[App]],Table2[],3,0),"open")</f>
        <v>ok</v>
      </c>
      <c r="C10704" s="161" t="s">
        <v>369</v>
      </c>
      <c r="D10704" t="s">
        <v>13184</v>
      </c>
      <c r="E10704" t="s">
        <v>630</v>
      </c>
      <c r="F10704" s="155" t="s">
        <v>630</v>
      </c>
      <c r="G10704" s="156" t="s">
        <v>406</v>
      </c>
      <c r="H10704" s="155" t="str">
        <f>IF(Proc[[#This Row],[type]]="LFF (MDG-F)",MID(Proc[[#This Row],[Obj]],13,10),"")</f>
        <v>DE10512101</v>
      </c>
      <c r="I10704" s="156"/>
      <c r="J10704" s="155" t="b">
        <f>Proc[[#This Row],[Requested]]=Proc[[#This Row],[CurrentParent]]</f>
        <v>1</v>
      </c>
      <c r="K10704" s="155" t="str">
        <f>IF(Proc[[#This Row],[Author]]="Marcela Urrego",VLOOKUP(LEFT(Proc[[#This Row],[Requested]],1),Table3[#All],2,0),VLOOKUP(Proc[[#This Row],[Author]],Table4[],2,0))</f>
        <v>???</v>
      </c>
      <c r="L10704" s="155" t="s">
        <v>7801</v>
      </c>
      <c r="M10704" s="140">
        <v>46108</v>
      </c>
      <c r="N10704" s="140"/>
      <c r="O10704" s="140"/>
      <c r="P10704" s="140" t="str">
        <f ca="1">IF(Proc[[#This Row],[DaysAgeing]]&gt;5,"yep","on track")</f>
        <v>on track</v>
      </c>
      <c r="Q10704" s="2">
        <f ca="1">IF(Proc[[#This Row],[DateClosed]]="",ABS(NETWORKDAYS(Proc[[#This Row],[DateOpened]],TODAY()))-1,ABS(NETWORKDAYS(Proc[[#This Row],[DateOpened]],Proc[[#This Row],[DateClosed]]))-1)</f>
        <v>5</v>
      </c>
      <c r="R10704" s="140" t="s">
        <v>5013</v>
      </c>
      <c r="S10704" s="155"/>
      <c r="T10704" s="155"/>
    </row>
    <row r="10705" spans="1:20" hidden="1">
      <c r="A10705" t="s">
        <v>12970</v>
      </c>
      <c r="B10705" s="155" t="str">
        <f>IFERROR(VLOOKUP(Proc[[#This Row],[App]],Table2[],3,0),"open")</f>
        <v>ok</v>
      </c>
      <c r="C10705" s="156" t="s">
        <v>369</v>
      </c>
      <c r="D10705" t="s">
        <v>7312</v>
      </c>
      <c r="E10705" t="s">
        <v>13185</v>
      </c>
      <c r="F10705" s="155" t="s">
        <v>13185</v>
      </c>
      <c r="G10705" s="156" t="s">
        <v>400</v>
      </c>
      <c r="H10705" s="155" t="str">
        <f>IF(Proc[[#This Row],[type]]="LFF (MDG-F)",MID(Proc[[#This Row],[Obj]],13,10),"")</f>
        <v/>
      </c>
      <c r="J10705" s="155" t="b">
        <f>Proc[[#This Row],[Requested]]=Proc[[#This Row],[CurrentParent]]</f>
        <v>1</v>
      </c>
      <c r="K10705" s="155" t="str">
        <f>IF(Proc[[#This Row],[Author]]="Marcela Urrego",VLOOKUP(LEFT(Proc[[#This Row],[Requested]],1),Table3[#All],2,0),VLOOKUP(Proc[[#This Row],[Author]],Table4[],2,0))</f>
        <v>HC</v>
      </c>
      <c r="L10705" s="155" t="s">
        <v>7801</v>
      </c>
      <c r="M10705" s="140">
        <v>46108</v>
      </c>
      <c r="N10705" s="140"/>
      <c r="O10705" s="140"/>
      <c r="P10705" s="140" t="str">
        <f ca="1">IF(Proc[[#This Row],[DaysAgeing]]&gt;5,"yep","on track")</f>
        <v>on track</v>
      </c>
      <c r="Q10705" s="2">
        <f ca="1">IF(Proc[[#This Row],[DateClosed]]="",ABS(NETWORKDAYS(Proc[[#This Row],[DateOpened]],TODAY()))-1,ABS(NETWORKDAYS(Proc[[#This Row],[DateOpened]],Proc[[#This Row],[DateClosed]]))-1)</f>
        <v>5</v>
      </c>
      <c r="R10705" s="140" t="s">
        <v>5948</v>
      </c>
      <c r="S10705" s="155"/>
      <c r="T10705" s="155"/>
    </row>
    <row r="10706" spans="1:20" hidden="1">
      <c r="A10706" s="156" t="s">
        <v>12970</v>
      </c>
      <c r="B10706" s="155" t="str">
        <f>IFERROR(VLOOKUP(Proc[[#This Row],[App]],Table2[],3,0),"open")</f>
        <v>ok</v>
      </c>
      <c r="C10706" s="156" t="s">
        <v>369</v>
      </c>
      <c r="D10706" t="s">
        <v>7313</v>
      </c>
      <c r="E10706" t="s">
        <v>12971</v>
      </c>
      <c r="F10706" s="155" t="s">
        <v>12971</v>
      </c>
      <c r="G10706" s="156" t="s">
        <v>400</v>
      </c>
      <c r="H10706" s="155" t="str">
        <f>IF(Proc[[#This Row],[type]]="LFF (MDG-F)",MID(Proc[[#This Row],[Obj]],13,10),"")</f>
        <v/>
      </c>
      <c r="I10706" s="156"/>
      <c r="J10706" s="155" t="b">
        <f>Proc[[#This Row],[Requested]]=Proc[[#This Row],[CurrentParent]]</f>
        <v>1</v>
      </c>
      <c r="K10706" s="155" t="str">
        <f>IF(Proc[[#This Row],[Author]]="Marcela Urrego",VLOOKUP(LEFT(Proc[[#This Row],[Requested]],1),Table3[#All],2,0),VLOOKUP(Proc[[#This Row],[Author]],Table4[],2,0))</f>
        <v>HC</v>
      </c>
      <c r="L10706" s="155" t="s">
        <v>7801</v>
      </c>
      <c r="M10706" s="140">
        <v>46108</v>
      </c>
      <c r="N10706" s="140"/>
      <c r="O10706" s="140"/>
      <c r="P10706" s="140" t="str">
        <f ca="1">IF(Proc[[#This Row],[DaysAgeing]]&gt;5,"yep","on track")</f>
        <v>on track</v>
      </c>
      <c r="Q10706" s="2">
        <f ca="1">IF(Proc[[#This Row],[DateClosed]]="",ABS(NETWORKDAYS(Proc[[#This Row],[DateOpened]],TODAY()))-1,ABS(NETWORKDAYS(Proc[[#This Row],[DateOpened]],Proc[[#This Row],[DateClosed]]))-1)</f>
        <v>5</v>
      </c>
      <c r="R10706" s="140" t="s">
        <v>5948</v>
      </c>
      <c r="S10706" s="155"/>
      <c r="T10706" s="155"/>
    </row>
    <row r="10707" spans="1:20" hidden="1">
      <c r="A10707" s="156" t="s">
        <v>12970</v>
      </c>
      <c r="B10707" s="155" t="str">
        <f>IFERROR(VLOOKUP(Proc[[#This Row],[App]],Table2[],3,0),"open")</f>
        <v>ok</v>
      </c>
      <c r="C10707" s="156" t="s">
        <v>369</v>
      </c>
      <c r="D10707" t="s">
        <v>7314</v>
      </c>
      <c r="E10707" t="s">
        <v>12972</v>
      </c>
      <c r="F10707" s="155" t="s">
        <v>12972</v>
      </c>
      <c r="G10707" s="156" t="s">
        <v>400</v>
      </c>
      <c r="H10707" s="155" t="str">
        <f>IF(Proc[[#This Row],[type]]="LFF (MDG-F)",MID(Proc[[#This Row],[Obj]],13,10),"")</f>
        <v/>
      </c>
      <c r="I10707" s="156"/>
      <c r="J10707" s="155" t="b">
        <f>Proc[[#This Row],[Requested]]=Proc[[#This Row],[CurrentParent]]</f>
        <v>1</v>
      </c>
      <c r="K10707" s="155" t="str">
        <f>IF(Proc[[#This Row],[Author]]="Marcela Urrego",VLOOKUP(LEFT(Proc[[#This Row],[Requested]],1),Table3[#All],2,0),VLOOKUP(Proc[[#This Row],[Author]],Table4[],2,0))</f>
        <v>HC</v>
      </c>
      <c r="L10707" s="155" t="s">
        <v>7801</v>
      </c>
      <c r="M10707" s="140">
        <v>46108</v>
      </c>
      <c r="N10707" s="140"/>
      <c r="O10707" s="140"/>
      <c r="P10707" s="140" t="str">
        <f ca="1">IF(Proc[[#This Row],[DaysAgeing]]&gt;5,"yep","on track")</f>
        <v>on track</v>
      </c>
      <c r="Q10707" s="2">
        <f ca="1">IF(Proc[[#This Row],[DateClosed]]="",ABS(NETWORKDAYS(Proc[[#This Row],[DateOpened]],TODAY()))-1,ABS(NETWORKDAYS(Proc[[#This Row],[DateOpened]],Proc[[#This Row],[DateClosed]]))-1)</f>
        <v>5</v>
      </c>
      <c r="R10707" s="140" t="s">
        <v>5948</v>
      </c>
      <c r="S10707" s="155"/>
      <c r="T10707" s="155"/>
    </row>
    <row r="10708" spans="1:20" hidden="1">
      <c r="A10708" s="156" t="s">
        <v>12970</v>
      </c>
      <c r="B10708" s="155" t="str">
        <f>IFERROR(VLOOKUP(Proc[[#This Row],[App]],Table2[],3,0),"open")</f>
        <v>ok</v>
      </c>
      <c r="C10708" s="156" t="s">
        <v>369</v>
      </c>
      <c r="D10708" t="s">
        <v>7315</v>
      </c>
      <c r="E10708" t="s">
        <v>12973</v>
      </c>
      <c r="F10708" s="155" t="s">
        <v>12973</v>
      </c>
      <c r="G10708" s="156" t="s">
        <v>400</v>
      </c>
      <c r="H10708" s="155" t="str">
        <f>IF(Proc[[#This Row],[type]]="LFF (MDG-F)",MID(Proc[[#This Row],[Obj]],13,10),"")</f>
        <v/>
      </c>
      <c r="I10708" s="156"/>
      <c r="J10708" s="155" t="b">
        <f>Proc[[#This Row],[Requested]]=Proc[[#This Row],[CurrentParent]]</f>
        <v>1</v>
      </c>
      <c r="K10708" s="155" t="str">
        <f>IF(Proc[[#This Row],[Author]]="Marcela Urrego",VLOOKUP(LEFT(Proc[[#This Row],[Requested]],1),Table3[#All],2,0),VLOOKUP(Proc[[#This Row],[Author]],Table4[],2,0))</f>
        <v>HC</v>
      </c>
      <c r="L10708" s="155" t="s">
        <v>7801</v>
      </c>
      <c r="M10708" s="140">
        <v>46108</v>
      </c>
      <c r="N10708" s="140"/>
      <c r="O10708" s="140"/>
      <c r="P10708" s="140" t="str">
        <f ca="1">IF(Proc[[#This Row],[DaysAgeing]]&gt;5,"yep","on track")</f>
        <v>on track</v>
      </c>
      <c r="Q10708" s="2">
        <f ca="1">IF(Proc[[#This Row],[DateClosed]]="",ABS(NETWORKDAYS(Proc[[#This Row],[DateOpened]],TODAY()))-1,ABS(NETWORKDAYS(Proc[[#This Row],[DateOpened]],Proc[[#This Row],[DateClosed]]))-1)</f>
        <v>5</v>
      </c>
      <c r="R10708" s="140" t="s">
        <v>5948</v>
      </c>
      <c r="S10708" s="155"/>
      <c r="T10708" s="155"/>
    </row>
    <row r="10709" spans="1:20" hidden="1">
      <c r="A10709" s="156" t="s">
        <v>12970</v>
      </c>
      <c r="B10709" s="155" t="str">
        <f>IFERROR(VLOOKUP(Proc[[#This Row],[App]],Table2[],3,0),"open")</f>
        <v>ok</v>
      </c>
      <c r="C10709" s="156" t="s">
        <v>369</v>
      </c>
      <c r="D10709" t="s">
        <v>7316</v>
      </c>
      <c r="E10709" t="s">
        <v>12974</v>
      </c>
      <c r="F10709" s="155" t="s">
        <v>12974</v>
      </c>
      <c r="G10709" s="156" t="s">
        <v>400</v>
      </c>
      <c r="H10709" s="155" t="str">
        <f>IF(Proc[[#This Row],[type]]="LFF (MDG-F)",MID(Proc[[#This Row],[Obj]],13,10),"")</f>
        <v/>
      </c>
      <c r="I10709" s="156"/>
      <c r="J10709" s="155" t="b">
        <f>Proc[[#This Row],[Requested]]=Proc[[#This Row],[CurrentParent]]</f>
        <v>1</v>
      </c>
      <c r="K10709" s="155" t="str">
        <f>IF(Proc[[#This Row],[Author]]="Marcela Urrego",VLOOKUP(LEFT(Proc[[#This Row],[Requested]],1),Table3[#All],2,0),VLOOKUP(Proc[[#This Row],[Author]],Table4[],2,0))</f>
        <v>HC</v>
      </c>
      <c r="L10709" s="155" t="s">
        <v>7801</v>
      </c>
      <c r="M10709" s="140">
        <v>46108</v>
      </c>
      <c r="N10709" s="140"/>
      <c r="O10709" s="140"/>
      <c r="P10709" s="140" t="str">
        <f ca="1">IF(Proc[[#This Row],[DaysAgeing]]&gt;5,"yep","on track")</f>
        <v>on track</v>
      </c>
      <c r="Q10709" s="2">
        <f ca="1">IF(Proc[[#This Row],[DateClosed]]="",ABS(NETWORKDAYS(Proc[[#This Row],[DateOpened]],TODAY()))-1,ABS(NETWORKDAYS(Proc[[#This Row],[DateOpened]],Proc[[#This Row],[DateClosed]]))-1)</f>
        <v>5</v>
      </c>
      <c r="R10709" s="140" t="s">
        <v>5948</v>
      </c>
      <c r="S10709" s="155"/>
      <c r="T10709" s="155"/>
    </row>
    <row r="10710" spans="1:20" hidden="1">
      <c r="A10710" s="156" t="s">
        <v>12970</v>
      </c>
      <c r="B10710" s="155" t="str">
        <f>IFERROR(VLOOKUP(Proc[[#This Row],[App]],Table2[],3,0),"open")</f>
        <v>ok</v>
      </c>
      <c r="C10710" s="156" t="s">
        <v>369</v>
      </c>
      <c r="D10710" t="s">
        <v>7317</v>
      </c>
      <c r="E10710" t="s">
        <v>12975</v>
      </c>
      <c r="F10710" s="155" t="s">
        <v>12975</v>
      </c>
      <c r="G10710" s="156" t="s">
        <v>400</v>
      </c>
      <c r="H10710" s="155" t="str">
        <f>IF(Proc[[#This Row],[type]]="LFF (MDG-F)",MID(Proc[[#This Row],[Obj]],13,10),"")</f>
        <v/>
      </c>
      <c r="I10710" s="156"/>
      <c r="J10710" s="155" t="b">
        <f>Proc[[#This Row],[Requested]]=Proc[[#This Row],[CurrentParent]]</f>
        <v>1</v>
      </c>
      <c r="K10710" s="155" t="str">
        <f>IF(Proc[[#This Row],[Author]]="Marcela Urrego",VLOOKUP(LEFT(Proc[[#This Row],[Requested]],1),Table3[#All],2,0),VLOOKUP(Proc[[#This Row],[Author]],Table4[],2,0))</f>
        <v>HC</v>
      </c>
      <c r="L10710" s="155" t="s">
        <v>7801</v>
      </c>
      <c r="M10710" s="140">
        <v>46108</v>
      </c>
      <c r="N10710" s="140"/>
      <c r="O10710" s="140"/>
      <c r="P10710" s="140" t="str">
        <f ca="1">IF(Proc[[#This Row],[DaysAgeing]]&gt;5,"yep","on track")</f>
        <v>on track</v>
      </c>
      <c r="Q10710" s="2">
        <f ca="1">IF(Proc[[#This Row],[DateClosed]]="",ABS(NETWORKDAYS(Proc[[#This Row],[DateOpened]],TODAY()))-1,ABS(NETWORKDAYS(Proc[[#This Row],[DateOpened]],Proc[[#This Row],[DateClosed]]))-1)</f>
        <v>5</v>
      </c>
      <c r="R10710" s="140" t="s">
        <v>5948</v>
      </c>
      <c r="S10710" s="155"/>
      <c r="T10710" s="155"/>
    </row>
    <row r="10711" spans="1:20" hidden="1">
      <c r="A10711" s="156" t="s">
        <v>12970</v>
      </c>
      <c r="B10711" s="155" t="str">
        <f>IFERROR(VLOOKUP(Proc[[#This Row],[App]],Table2[],3,0),"open")</f>
        <v>ok</v>
      </c>
      <c r="C10711" s="156" t="s">
        <v>369</v>
      </c>
      <c r="D10711" t="s">
        <v>7318</v>
      </c>
      <c r="E10711" t="s">
        <v>12975</v>
      </c>
      <c r="F10711" s="155" t="s">
        <v>12975</v>
      </c>
      <c r="G10711" s="156" t="s">
        <v>400</v>
      </c>
      <c r="H10711" s="155" t="str">
        <f>IF(Proc[[#This Row],[type]]="LFF (MDG-F)",MID(Proc[[#This Row],[Obj]],13,10),"")</f>
        <v/>
      </c>
      <c r="I10711" s="156"/>
      <c r="J10711" s="155" t="b">
        <f>Proc[[#This Row],[Requested]]=Proc[[#This Row],[CurrentParent]]</f>
        <v>1</v>
      </c>
      <c r="K10711" s="155" t="str">
        <f>IF(Proc[[#This Row],[Author]]="Marcela Urrego",VLOOKUP(LEFT(Proc[[#This Row],[Requested]],1),Table3[#All],2,0),VLOOKUP(Proc[[#This Row],[Author]],Table4[],2,0))</f>
        <v>HC</v>
      </c>
      <c r="L10711" s="155" t="s">
        <v>7801</v>
      </c>
      <c r="M10711" s="140">
        <v>46108</v>
      </c>
      <c r="N10711" s="140"/>
      <c r="O10711" s="140"/>
      <c r="P10711" s="140" t="str">
        <f ca="1">IF(Proc[[#This Row],[DaysAgeing]]&gt;5,"yep","on track")</f>
        <v>on track</v>
      </c>
      <c r="Q10711" s="2">
        <f ca="1">IF(Proc[[#This Row],[DateClosed]]="",ABS(NETWORKDAYS(Proc[[#This Row],[DateOpened]],TODAY()))-1,ABS(NETWORKDAYS(Proc[[#This Row],[DateOpened]],Proc[[#This Row],[DateClosed]]))-1)</f>
        <v>5</v>
      </c>
      <c r="R10711" s="140" t="s">
        <v>5948</v>
      </c>
      <c r="S10711" s="155"/>
      <c r="T10711" s="155"/>
    </row>
    <row r="10712" spans="1:20" hidden="1">
      <c r="A10712" s="156" t="s">
        <v>12970</v>
      </c>
      <c r="B10712" s="155" t="str">
        <f>IFERROR(VLOOKUP(Proc[[#This Row],[App]],Table2[],3,0),"open")</f>
        <v>ok</v>
      </c>
      <c r="C10712" s="156" t="s">
        <v>369</v>
      </c>
      <c r="D10712" t="s">
        <v>7319</v>
      </c>
      <c r="E10712" t="s">
        <v>12975</v>
      </c>
      <c r="F10712" s="155" t="s">
        <v>12975</v>
      </c>
      <c r="G10712" s="156" t="s">
        <v>400</v>
      </c>
      <c r="H10712" s="155" t="str">
        <f>IF(Proc[[#This Row],[type]]="LFF (MDG-F)",MID(Proc[[#This Row],[Obj]],13,10),"")</f>
        <v/>
      </c>
      <c r="I10712" s="156"/>
      <c r="J10712" s="155" t="b">
        <f>Proc[[#This Row],[Requested]]=Proc[[#This Row],[CurrentParent]]</f>
        <v>1</v>
      </c>
      <c r="K10712" s="155" t="str">
        <f>IF(Proc[[#This Row],[Author]]="Marcela Urrego",VLOOKUP(LEFT(Proc[[#This Row],[Requested]],1),Table3[#All],2,0),VLOOKUP(Proc[[#This Row],[Author]],Table4[],2,0))</f>
        <v>HC</v>
      </c>
      <c r="L10712" s="155" t="s">
        <v>7801</v>
      </c>
      <c r="M10712" s="140">
        <v>46108</v>
      </c>
      <c r="N10712" s="140"/>
      <c r="O10712" s="140"/>
      <c r="P10712" s="140" t="str">
        <f ca="1">IF(Proc[[#This Row],[DaysAgeing]]&gt;5,"yep","on track")</f>
        <v>on track</v>
      </c>
      <c r="Q10712" s="2">
        <f ca="1">IF(Proc[[#This Row],[DateClosed]]="",ABS(NETWORKDAYS(Proc[[#This Row],[DateOpened]],TODAY()))-1,ABS(NETWORKDAYS(Proc[[#This Row],[DateOpened]],Proc[[#This Row],[DateClosed]]))-1)</f>
        <v>5</v>
      </c>
      <c r="R10712" s="140" t="s">
        <v>5948</v>
      </c>
      <c r="S10712" s="155"/>
      <c r="T10712" s="155"/>
    </row>
    <row r="10713" spans="1:20" hidden="1">
      <c r="A10713" s="156" t="s">
        <v>12970</v>
      </c>
      <c r="B10713" s="155" t="str">
        <f>IFERROR(VLOOKUP(Proc[[#This Row],[App]],Table2[],3,0),"open")</f>
        <v>ok</v>
      </c>
      <c r="C10713" s="156" t="s">
        <v>369</v>
      </c>
      <c r="D10713" t="s">
        <v>7320</v>
      </c>
      <c r="E10713" t="s">
        <v>12976</v>
      </c>
      <c r="F10713" s="155" t="s">
        <v>12976</v>
      </c>
      <c r="G10713" s="156" t="s">
        <v>400</v>
      </c>
      <c r="H10713" s="155" t="str">
        <f>IF(Proc[[#This Row],[type]]="LFF (MDG-F)",MID(Proc[[#This Row],[Obj]],13,10),"")</f>
        <v/>
      </c>
      <c r="I10713" s="156"/>
      <c r="J10713" s="155" t="b">
        <f>Proc[[#This Row],[Requested]]=Proc[[#This Row],[CurrentParent]]</f>
        <v>1</v>
      </c>
      <c r="K10713" s="155" t="str">
        <f>IF(Proc[[#This Row],[Author]]="Marcela Urrego",VLOOKUP(LEFT(Proc[[#This Row],[Requested]],1),Table3[#All],2,0),VLOOKUP(Proc[[#This Row],[Author]],Table4[],2,0))</f>
        <v>HC</v>
      </c>
      <c r="L10713" s="155" t="s">
        <v>7801</v>
      </c>
      <c r="M10713" s="140">
        <v>46108</v>
      </c>
      <c r="N10713" s="140"/>
      <c r="O10713" s="140"/>
      <c r="P10713" s="140" t="str">
        <f ca="1">IF(Proc[[#This Row],[DaysAgeing]]&gt;5,"yep","on track")</f>
        <v>on track</v>
      </c>
      <c r="Q10713" s="2">
        <f ca="1">IF(Proc[[#This Row],[DateClosed]]="",ABS(NETWORKDAYS(Proc[[#This Row],[DateOpened]],TODAY()))-1,ABS(NETWORKDAYS(Proc[[#This Row],[DateOpened]],Proc[[#This Row],[DateClosed]]))-1)</f>
        <v>5</v>
      </c>
      <c r="R10713" s="140" t="s">
        <v>5948</v>
      </c>
      <c r="S10713" s="155"/>
      <c r="T10713" s="155"/>
    </row>
    <row r="10714" spans="1:20" hidden="1">
      <c r="A10714" s="156" t="s">
        <v>12970</v>
      </c>
      <c r="B10714" s="155" t="str">
        <f>IFERROR(VLOOKUP(Proc[[#This Row],[App]],Table2[],3,0),"open")</f>
        <v>ok</v>
      </c>
      <c r="C10714" s="156" t="s">
        <v>369</v>
      </c>
      <c r="D10714" t="s">
        <v>7321</v>
      </c>
      <c r="E10714" t="s">
        <v>12976</v>
      </c>
      <c r="F10714" s="155" t="s">
        <v>12976</v>
      </c>
      <c r="G10714" s="156" t="s">
        <v>400</v>
      </c>
      <c r="H10714" s="155" t="str">
        <f>IF(Proc[[#This Row],[type]]="LFF (MDG-F)",MID(Proc[[#This Row],[Obj]],13,10),"")</f>
        <v/>
      </c>
      <c r="I10714" s="156"/>
      <c r="J10714" s="155" t="b">
        <f>Proc[[#This Row],[Requested]]=Proc[[#This Row],[CurrentParent]]</f>
        <v>1</v>
      </c>
      <c r="K10714" s="155" t="str">
        <f>IF(Proc[[#This Row],[Author]]="Marcela Urrego",VLOOKUP(LEFT(Proc[[#This Row],[Requested]],1),Table3[#All],2,0),VLOOKUP(Proc[[#This Row],[Author]],Table4[],2,0))</f>
        <v>HC</v>
      </c>
      <c r="L10714" s="155" t="s">
        <v>7801</v>
      </c>
      <c r="M10714" s="140">
        <v>46108</v>
      </c>
      <c r="N10714" s="140"/>
      <c r="O10714" s="140"/>
      <c r="P10714" s="140" t="str">
        <f ca="1">IF(Proc[[#This Row],[DaysAgeing]]&gt;5,"yep","on track")</f>
        <v>on track</v>
      </c>
      <c r="Q10714" s="2">
        <f ca="1">IF(Proc[[#This Row],[DateClosed]]="",ABS(NETWORKDAYS(Proc[[#This Row],[DateOpened]],TODAY()))-1,ABS(NETWORKDAYS(Proc[[#This Row],[DateOpened]],Proc[[#This Row],[DateClosed]]))-1)</f>
        <v>5</v>
      </c>
      <c r="R10714" s="140" t="s">
        <v>5948</v>
      </c>
      <c r="S10714" s="155"/>
      <c r="T10714" s="155"/>
    </row>
    <row r="10715" spans="1:20" hidden="1">
      <c r="A10715" s="156" t="s">
        <v>12970</v>
      </c>
      <c r="B10715" s="155" t="str">
        <f>IFERROR(VLOOKUP(Proc[[#This Row],[App]],Table2[],3,0),"open")</f>
        <v>ok</v>
      </c>
      <c r="C10715" s="156" t="s">
        <v>369</v>
      </c>
      <c r="D10715" t="s">
        <v>7322</v>
      </c>
      <c r="E10715" t="s">
        <v>12976</v>
      </c>
      <c r="F10715" s="155" t="s">
        <v>12976</v>
      </c>
      <c r="G10715" s="156" t="s">
        <v>400</v>
      </c>
      <c r="H10715" s="155" t="str">
        <f>IF(Proc[[#This Row],[type]]="LFF (MDG-F)",MID(Proc[[#This Row],[Obj]],13,10),"")</f>
        <v/>
      </c>
      <c r="I10715" s="156"/>
      <c r="J10715" s="155" t="b">
        <f>Proc[[#This Row],[Requested]]=Proc[[#This Row],[CurrentParent]]</f>
        <v>1</v>
      </c>
      <c r="K10715" s="155" t="str">
        <f>IF(Proc[[#This Row],[Author]]="Marcela Urrego",VLOOKUP(LEFT(Proc[[#This Row],[Requested]],1),Table3[#All],2,0),VLOOKUP(Proc[[#This Row],[Author]],Table4[],2,0))</f>
        <v>HC</v>
      </c>
      <c r="L10715" s="155" t="s">
        <v>7801</v>
      </c>
      <c r="M10715" s="140">
        <v>46108</v>
      </c>
      <c r="N10715" s="140"/>
      <c r="O10715" s="140"/>
      <c r="P10715" s="140" t="str">
        <f ca="1">IF(Proc[[#This Row],[DaysAgeing]]&gt;5,"yep","on track")</f>
        <v>on track</v>
      </c>
      <c r="Q10715" s="2">
        <f ca="1">IF(Proc[[#This Row],[DateClosed]]="",ABS(NETWORKDAYS(Proc[[#This Row],[DateOpened]],TODAY()))-1,ABS(NETWORKDAYS(Proc[[#This Row],[DateOpened]],Proc[[#This Row],[DateClosed]]))-1)</f>
        <v>5</v>
      </c>
      <c r="R10715" s="140" t="s">
        <v>5948</v>
      </c>
      <c r="S10715" s="155"/>
      <c r="T10715" s="155"/>
    </row>
    <row r="10716" spans="1:20" hidden="1">
      <c r="A10716" s="156" t="s">
        <v>12970</v>
      </c>
      <c r="B10716" s="155" t="str">
        <f>IFERROR(VLOOKUP(Proc[[#This Row],[App]],Table2[],3,0),"open")</f>
        <v>ok</v>
      </c>
      <c r="C10716" s="156" t="s">
        <v>369</v>
      </c>
      <c r="D10716" t="s">
        <v>7323</v>
      </c>
      <c r="E10716" t="s">
        <v>12976</v>
      </c>
      <c r="F10716" s="155" t="s">
        <v>12976</v>
      </c>
      <c r="G10716" s="156" t="s">
        <v>400</v>
      </c>
      <c r="H10716" s="155" t="str">
        <f>IF(Proc[[#This Row],[type]]="LFF (MDG-F)",MID(Proc[[#This Row],[Obj]],13,10),"")</f>
        <v/>
      </c>
      <c r="I10716" s="156"/>
      <c r="J10716" s="155" t="b">
        <f>Proc[[#This Row],[Requested]]=Proc[[#This Row],[CurrentParent]]</f>
        <v>1</v>
      </c>
      <c r="K10716" s="155" t="str">
        <f>IF(Proc[[#This Row],[Author]]="Marcela Urrego",VLOOKUP(LEFT(Proc[[#This Row],[Requested]],1),Table3[#All],2,0),VLOOKUP(Proc[[#This Row],[Author]],Table4[],2,0))</f>
        <v>HC</v>
      </c>
      <c r="L10716" s="155" t="s">
        <v>7801</v>
      </c>
      <c r="M10716" s="140">
        <v>46108</v>
      </c>
      <c r="N10716" s="140"/>
      <c r="O10716" s="140"/>
      <c r="P10716" s="140" t="str">
        <f ca="1">IF(Proc[[#This Row],[DaysAgeing]]&gt;5,"yep","on track")</f>
        <v>on track</v>
      </c>
      <c r="Q10716" s="2">
        <f ca="1">IF(Proc[[#This Row],[DateClosed]]="",ABS(NETWORKDAYS(Proc[[#This Row],[DateOpened]],TODAY()))-1,ABS(NETWORKDAYS(Proc[[#This Row],[DateOpened]],Proc[[#This Row],[DateClosed]]))-1)</f>
        <v>5</v>
      </c>
      <c r="R10716" s="140" t="s">
        <v>5948</v>
      </c>
      <c r="S10716" s="155"/>
      <c r="T10716" s="155"/>
    </row>
    <row r="10717" spans="1:20" hidden="1">
      <c r="A10717" s="156" t="s">
        <v>12970</v>
      </c>
      <c r="B10717" s="155" t="str">
        <f>IFERROR(VLOOKUP(Proc[[#This Row],[App]],Table2[],3,0),"open")</f>
        <v>ok</v>
      </c>
      <c r="C10717" s="156" t="s">
        <v>369</v>
      </c>
      <c r="D10717" t="s">
        <v>10632</v>
      </c>
      <c r="E10717" t="s">
        <v>12976</v>
      </c>
      <c r="F10717" s="155" t="s">
        <v>12976</v>
      </c>
      <c r="G10717" s="156" t="s">
        <v>400</v>
      </c>
      <c r="H10717" s="155" t="str">
        <f>IF(Proc[[#This Row],[type]]="LFF (MDG-F)",MID(Proc[[#This Row],[Obj]],13,10),"")</f>
        <v/>
      </c>
      <c r="I10717" s="156"/>
      <c r="J10717" s="155" t="b">
        <f>Proc[[#This Row],[Requested]]=Proc[[#This Row],[CurrentParent]]</f>
        <v>1</v>
      </c>
      <c r="K10717" s="155" t="str">
        <f>IF(Proc[[#This Row],[Author]]="Marcela Urrego",VLOOKUP(LEFT(Proc[[#This Row],[Requested]],1),Table3[#All],2,0),VLOOKUP(Proc[[#This Row],[Author]],Table4[],2,0))</f>
        <v>HC</v>
      </c>
      <c r="L10717" s="155" t="s">
        <v>7801</v>
      </c>
      <c r="M10717" s="140">
        <v>46108</v>
      </c>
      <c r="N10717" s="140"/>
      <c r="O10717" s="140"/>
      <c r="P10717" s="140" t="str">
        <f ca="1">IF(Proc[[#This Row],[DaysAgeing]]&gt;5,"yep","on track")</f>
        <v>on track</v>
      </c>
      <c r="Q10717" s="2">
        <f ca="1">IF(Proc[[#This Row],[DateClosed]]="",ABS(NETWORKDAYS(Proc[[#This Row],[DateOpened]],TODAY()))-1,ABS(NETWORKDAYS(Proc[[#This Row],[DateOpened]],Proc[[#This Row],[DateClosed]]))-1)</f>
        <v>5</v>
      </c>
      <c r="R10717" s="140" t="s">
        <v>5948</v>
      </c>
      <c r="S10717" s="155"/>
      <c r="T10717" s="155"/>
    </row>
    <row r="10718" spans="1:20" hidden="1">
      <c r="A10718" s="156" t="s">
        <v>12970</v>
      </c>
      <c r="B10718" s="155" t="str">
        <f>IFERROR(VLOOKUP(Proc[[#This Row],[App]],Table2[],3,0),"open")</f>
        <v>ok</v>
      </c>
      <c r="C10718" s="156" t="s">
        <v>369</v>
      </c>
      <c r="D10718" t="s">
        <v>7324</v>
      </c>
      <c r="E10718" t="s">
        <v>12977</v>
      </c>
      <c r="F10718" s="155" t="s">
        <v>12977</v>
      </c>
      <c r="G10718" s="156" t="s">
        <v>400</v>
      </c>
      <c r="H10718" s="155" t="str">
        <f>IF(Proc[[#This Row],[type]]="LFF (MDG-F)",MID(Proc[[#This Row],[Obj]],13,10),"")</f>
        <v/>
      </c>
      <c r="I10718" s="156"/>
      <c r="J10718" s="155" t="b">
        <f>Proc[[#This Row],[Requested]]=Proc[[#This Row],[CurrentParent]]</f>
        <v>1</v>
      </c>
      <c r="K10718" s="155" t="str">
        <f>IF(Proc[[#This Row],[Author]]="Marcela Urrego",VLOOKUP(LEFT(Proc[[#This Row],[Requested]],1),Table3[#All],2,0),VLOOKUP(Proc[[#This Row],[Author]],Table4[],2,0))</f>
        <v>HC</v>
      </c>
      <c r="L10718" s="155" t="s">
        <v>7801</v>
      </c>
      <c r="M10718" s="140">
        <v>46108</v>
      </c>
      <c r="N10718" s="140"/>
      <c r="O10718" s="140"/>
      <c r="P10718" s="140" t="str">
        <f ca="1">IF(Proc[[#This Row],[DaysAgeing]]&gt;5,"yep","on track")</f>
        <v>on track</v>
      </c>
      <c r="Q10718" s="2">
        <f ca="1">IF(Proc[[#This Row],[DateClosed]]="",ABS(NETWORKDAYS(Proc[[#This Row],[DateOpened]],TODAY()))-1,ABS(NETWORKDAYS(Proc[[#This Row],[DateOpened]],Proc[[#This Row],[DateClosed]]))-1)</f>
        <v>5</v>
      </c>
      <c r="R10718" s="140" t="s">
        <v>5948</v>
      </c>
      <c r="S10718" s="155"/>
      <c r="T10718" s="155"/>
    </row>
    <row r="10719" spans="1:20" hidden="1">
      <c r="A10719" s="156" t="s">
        <v>12970</v>
      </c>
      <c r="B10719" s="155" t="str">
        <f>IFERROR(VLOOKUP(Proc[[#This Row],[App]],Table2[],3,0),"open")</f>
        <v>ok</v>
      </c>
      <c r="C10719" s="156" t="s">
        <v>369</v>
      </c>
      <c r="D10719" t="s">
        <v>7325</v>
      </c>
      <c r="E10719" t="s">
        <v>12977</v>
      </c>
      <c r="F10719" s="155" t="s">
        <v>12977</v>
      </c>
      <c r="G10719" s="156" t="s">
        <v>400</v>
      </c>
      <c r="H10719" s="155" t="str">
        <f>IF(Proc[[#This Row],[type]]="LFF (MDG-F)",MID(Proc[[#This Row],[Obj]],13,10),"")</f>
        <v/>
      </c>
      <c r="I10719" s="156"/>
      <c r="J10719" s="155" t="b">
        <f>Proc[[#This Row],[Requested]]=Proc[[#This Row],[CurrentParent]]</f>
        <v>1</v>
      </c>
      <c r="K10719" s="155" t="str">
        <f>IF(Proc[[#This Row],[Author]]="Marcela Urrego",VLOOKUP(LEFT(Proc[[#This Row],[Requested]],1),Table3[#All],2,0),VLOOKUP(Proc[[#This Row],[Author]],Table4[],2,0))</f>
        <v>HC</v>
      </c>
      <c r="L10719" s="155" t="s">
        <v>7801</v>
      </c>
      <c r="M10719" s="140">
        <v>46108</v>
      </c>
      <c r="N10719" s="140"/>
      <c r="O10719" s="140"/>
      <c r="P10719" s="140" t="str">
        <f ca="1">IF(Proc[[#This Row],[DaysAgeing]]&gt;5,"yep","on track")</f>
        <v>on track</v>
      </c>
      <c r="Q10719" s="2">
        <f ca="1">IF(Proc[[#This Row],[DateClosed]]="",ABS(NETWORKDAYS(Proc[[#This Row],[DateOpened]],TODAY()))-1,ABS(NETWORKDAYS(Proc[[#This Row],[DateOpened]],Proc[[#This Row],[DateClosed]]))-1)</f>
        <v>5</v>
      </c>
      <c r="R10719" s="140" t="s">
        <v>5948</v>
      </c>
      <c r="S10719" s="155"/>
      <c r="T10719" s="155"/>
    </row>
    <row r="10720" spans="1:20" hidden="1">
      <c r="A10720" s="156" t="s">
        <v>12970</v>
      </c>
      <c r="B10720" s="155" t="str">
        <f>IFERROR(VLOOKUP(Proc[[#This Row],[App]],Table2[],3,0),"open")</f>
        <v>ok</v>
      </c>
      <c r="C10720" s="156" t="s">
        <v>369</v>
      </c>
      <c r="D10720" t="s">
        <v>7434</v>
      </c>
      <c r="E10720" t="s">
        <v>12978</v>
      </c>
      <c r="F10720" s="155" t="s">
        <v>12978</v>
      </c>
      <c r="G10720" s="156" t="s">
        <v>400</v>
      </c>
      <c r="H10720" s="155" t="str">
        <f>IF(Proc[[#This Row],[type]]="LFF (MDG-F)",MID(Proc[[#This Row],[Obj]],13,10),"")</f>
        <v/>
      </c>
      <c r="I10720" s="156"/>
      <c r="J10720" s="155" t="b">
        <f>Proc[[#This Row],[Requested]]=Proc[[#This Row],[CurrentParent]]</f>
        <v>1</v>
      </c>
      <c r="K10720" s="155" t="str">
        <f>IF(Proc[[#This Row],[Author]]="Marcela Urrego",VLOOKUP(LEFT(Proc[[#This Row],[Requested]],1),Table3[#All],2,0),VLOOKUP(Proc[[#This Row],[Author]],Table4[],2,0))</f>
        <v>HC</v>
      </c>
      <c r="L10720" s="155" t="s">
        <v>7801</v>
      </c>
      <c r="M10720" s="140">
        <v>46108</v>
      </c>
      <c r="N10720" s="140"/>
      <c r="O10720" s="140"/>
      <c r="P10720" s="140" t="str">
        <f ca="1">IF(Proc[[#This Row],[DaysAgeing]]&gt;5,"yep","on track")</f>
        <v>on track</v>
      </c>
      <c r="Q10720" s="2">
        <f ca="1">IF(Proc[[#This Row],[DateClosed]]="",ABS(NETWORKDAYS(Proc[[#This Row],[DateOpened]],TODAY()))-1,ABS(NETWORKDAYS(Proc[[#This Row],[DateOpened]],Proc[[#This Row],[DateClosed]]))-1)</f>
        <v>5</v>
      </c>
      <c r="R10720" s="140" t="s">
        <v>5948</v>
      </c>
      <c r="S10720" s="155"/>
      <c r="T10720" s="155"/>
    </row>
    <row r="10721" spans="1:20" hidden="1">
      <c r="A10721" s="156" t="s">
        <v>12970</v>
      </c>
      <c r="B10721" s="155" t="str">
        <f>IFERROR(VLOOKUP(Proc[[#This Row],[App]],Table2[],3,0),"open")</f>
        <v>ok</v>
      </c>
      <c r="C10721" s="156" t="s">
        <v>369</v>
      </c>
      <c r="D10721" t="s">
        <v>10633</v>
      </c>
      <c r="E10721" t="s">
        <v>12979</v>
      </c>
      <c r="F10721" s="155" t="s">
        <v>12979</v>
      </c>
      <c r="G10721" s="156" t="s">
        <v>400</v>
      </c>
      <c r="H10721" s="155" t="str">
        <f>IF(Proc[[#This Row],[type]]="LFF (MDG-F)",MID(Proc[[#This Row],[Obj]],13,10),"")</f>
        <v/>
      </c>
      <c r="I10721" s="156"/>
      <c r="J10721" s="155" t="b">
        <f>Proc[[#This Row],[Requested]]=Proc[[#This Row],[CurrentParent]]</f>
        <v>1</v>
      </c>
      <c r="K10721" s="155" t="str">
        <f>IF(Proc[[#This Row],[Author]]="Marcela Urrego",VLOOKUP(LEFT(Proc[[#This Row],[Requested]],1),Table3[#All],2,0),VLOOKUP(Proc[[#This Row],[Author]],Table4[],2,0))</f>
        <v>HC</v>
      </c>
      <c r="L10721" s="155" t="s">
        <v>7801</v>
      </c>
      <c r="M10721" s="140">
        <v>46108</v>
      </c>
      <c r="N10721" s="140"/>
      <c r="O10721" s="140"/>
      <c r="P10721" s="140" t="str">
        <f ca="1">IF(Proc[[#This Row],[DaysAgeing]]&gt;5,"yep","on track")</f>
        <v>on track</v>
      </c>
      <c r="Q10721" s="2">
        <f ca="1">IF(Proc[[#This Row],[DateClosed]]="",ABS(NETWORKDAYS(Proc[[#This Row],[DateOpened]],TODAY()))-1,ABS(NETWORKDAYS(Proc[[#This Row],[DateOpened]],Proc[[#This Row],[DateClosed]]))-1)</f>
        <v>5</v>
      </c>
      <c r="R10721" s="140" t="s">
        <v>5948</v>
      </c>
      <c r="S10721" s="155"/>
      <c r="T10721" s="155"/>
    </row>
    <row r="10722" spans="1:20" hidden="1">
      <c r="A10722" t="s">
        <v>12980</v>
      </c>
      <c r="B10722" s="155" t="str">
        <f>IFERROR(VLOOKUP(Proc[[#This Row],[App]],Table2[],3,0),"open")</f>
        <v>ok</v>
      </c>
      <c r="C10722" s="156" t="s">
        <v>369</v>
      </c>
      <c r="D10722" t="s">
        <v>12981</v>
      </c>
      <c r="E10722" t="s">
        <v>2191</v>
      </c>
      <c r="F10722" s="155" t="s">
        <v>2191</v>
      </c>
      <c r="G10722" s="156" t="s">
        <v>400</v>
      </c>
      <c r="H10722" s="155" t="str">
        <f>IF(Proc[[#This Row],[type]]="LFF (MDG-F)",MID(Proc[[#This Row],[Obj]],13,10),"")</f>
        <v/>
      </c>
      <c r="J10722" s="155" t="b">
        <f>Proc[[#This Row],[Requested]]=Proc[[#This Row],[CurrentParent]]</f>
        <v>1</v>
      </c>
      <c r="K10722" s="155" t="str">
        <f>IF(Proc[[#This Row],[Author]]="Marcela Urrego",VLOOKUP(LEFT(Proc[[#This Row],[Requested]],1),Table3[#All],2,0),VLOOKUP(Proc[[#This Row],[Author]],Table4[],2,0))</f>
        <v>HC</v>
      </c>
      <c r="L10722" s="155" t="s">
        <v>7801</v>
      </c>
      <c r="M10722" s="140">
        <v>46108</v>
      </c>
      <c r="N10722" s="140"/>
      <c r="O10722" s="140"/>
      <c r="P10722" s="140" t="str">
        <f ca="1">IF(Proc[[#This Row],[DaysAgeing]]&gt;5,"yep","on track")</f>
        <v>on track</v>
      </c>
      <c r="Q10722" s="2">
        <f ca="1">IF(Proc[[#This Row],[DateClosed]]="",ABS(NETWORKDAYS(Proc[[#This Row],[DateOpened]],TODAY()))-1,ABS(NETWORKDAYS(Proc[[#This Row],[DateOpened]],Proc[[#This Row],[DateClosed]]))-1)</f>
        <v>5</v>
      </c>
      <c r="R10722" s="140" t="s">
        <v>1005</v>
      </c>
      <c r="S10722" s="155"/>
      <c r="T10722" s="155"/>
    </row>
    <row r="10723" spans="1:20" hidden="1">
      <c r="A10723" s="156" t="s">
        <v>12980</v>
      </c>
      <c r="B10723" s="155" t="str">
        <f>IFERROR(VLOOKUP(Proc[[#This Row],[App]],Table2[],3,0),"open")</f>
        <v>ok</v>
      </c>
      <c r="C10723" s="156" t="s">
        <v>369</v>
      </c>
      <c r="D10723" t="s">
        <v>12982</v>
      </c>
      <c r="E10723" t="s">
        <v>2191</v>
      </c>
      <c r="F10723" s="155" t="s">
        <v>2191</v>
      </c>
      <c r="G10723" s="156" t="s">
        <v>400</v>
      </c>
      <c r="H10723" s="155" t="str">
        <f>IF(Proc[[#This Row],[type]]="LFF (MDG-F)",MID(Proc[[#This Row],[Obj]],13,10),"")</f>
        <v/>
      </c>
      <c r="J10723" s="155" t="b">
        <f>Proc[[#This Row],[Requested]]=Proc[[#This Row],[CurrentParent]]</f>
        <v>1</v>
      </c>
      <c r="K10723" s="155" t="str">
        <f>IF(Proc[[#This Row],[Author]]="Marcela Urrego",VLOOKUP(LEFT(Proc[[#This Row],[Requested]],1),Table3[#All],2,0),VLOOKUP(Proc[[#This Row],[Author]],Table4[],2,0))</f>
        <v>HC</v>
      </c>
      <c r="L10723" s="155" t="s">
        <v>7801</v>
      </c>
      <c r="M10723" s="140">
        <v>46108</v>
      </c>
      <c r="N10723" s="140"/>
      <c r="O10723" s="140"/>
      <c r="P10723" s="140" t="str">
        <f ca="1">IF(Proc[[#This Row],[DaysAgeing]]&gt;5,"yep","on track")</f>
        <v>on track</v>
      </c>
      <c r="Q10723" s="2">
        <f ca="1">IF(Proc[[#This Row],[DateClosed]]="",ABS(NETWORKDAYS(Proc[[#This Row],[DateOpened]],TODAY()))-1,ABS(NETWORKDAYS(Proc[[#This Row],[DateOpened]],Proc[[#This Row],[DateClosed]]))-1)</f>
        <v>5</v>
      </c>
      <c r="R10723" s="140" t="s">
        <v>1005</v>
      </c>
      <c r="S10723" s="155"/>
      <c r="T10723" s="155"/>
    </row>
    <row r="10724" spans="1:20" hidden="1">
      <c r="A10724" s="156" t="s">
        <v>12980</v>
      </c>
      <c r="B10724" s="155" t="str">
        <f>IFERROR(VLOOKUP(Proc[[#This Row],[App]],Table2[],3,0),"open")</f>
        <v>ok</v>
      </c>
      <c r="C10724" s="156" t="s">
        <v>369</v>
      </c>
      <c r="D10724" t="s">
        <v>12983</v>
      </c>
      <c r="E10724" t="s">
        <v>2188</v>
      </c>
      <c r="F10724" s="155" t="s">
        <v>2188</v>
      </c>
      <c r="G10724" s="156" t="s">
        <v>400</v>
      </c>
      <c r="H10724" s="155" t="str">
        <f>IF(Proc[[#This Row],[type]]="LFF (MDG-F)",MID(Proc[[#This Row],[Obj]],13,10),"")</f>
        <v/>
      </c>
      <c r="J10724" s="155" t="b">
        <f>Proc[[#This Row],[Requested]]=Proc[[#This Row],[CurrentParent]]</f>
        <v>1</v>
      </c>
      <c r="K10724" s="155" t="str">
        <f>IF(Proc[[#This Row],[Author]]="Marcela Urrego",VLOOKUP(LEFT(Proc[[#This Row],[Requested]],1),Table3[#All],2,0),VLOOKUP(Proc[[#This Row],[Author]],Table4[],2,0))</f>
        <v>HC</v>
      </c>
      <c r="L10724" s="155" t="s">
        <v>7801</v>
      </c>
      <c r="M10724" s="140">
        <v>46108</v>
      </c>
      <c r="N10724" s="140"/>
      <c r="O10724" s="140"/>
      <c r="P10724" s="140" t="str">
        <f ca="1">IF(Proc[[#This Row],[DaysAgeing]]&gt;5,"yep","on track")</f>
        <v>on track</v>
      </c>
      <c r="Q10724" s="2">
        <f ca="1">IF(Proc[[#This Row],[DateClosed]]="",ABS(NETWORKDAYS(Proc[[#This Row],[DateOpened]],TODAY()))-1,ABS(NETWORKDAYS(Proc[[#This Row],[DateOpened]],Proc[[#This Row],[DateClosed]]))-1)</f>
        <v>5</v>
      </c>
      <c r="R10724" s="140" t="s">
        <v>1005</v>
      </c>
      <c r="S10724" s="155"/>
      <c r="T10724" s="155"/>
    </row>
    <row r="10725" spans="1:20" hidden="1">
      <c r="A10725" s="156" t="s">
        <v>12980</v>
      </c>
      <c r="B10725" s="155" t="str">
        <f>IFERROR(VLOOKUP(Proc[[#This Row],[App]],Table2[],3,0),"open")</f>
        <v>ok</v>
      </c>
      <c r="C10725" s="156" t="s">
        <v>369</v>
      </c>
      <c r="D10725" t="s">
        <v>12984</v>
      </c>
      <c r="E10725" t="s">
        <v>2351</v>
      </c>
      <c r="F10725" s="155" t="s">
        <v>2351</v>
      </c>
      <c r="G10725" s="156" t="s">
        <v>400</v>
      </c>
      <c r="H10725" s="155" t="str">
        <f>IF(Proc[[#This Row],[type]]="LFF (MDG-F)",MID(Proc[[#This Row],[Obj]],13,10),"")</f>
        <v/>
      </c>
      <c r="J10725" s="155" t="b">
        <f>Proc[[#This Row],[Requested]]=Proc[[#This Row],[CurrentParent]]</f>
        <v>1</v>
      </c>
      <c r="K10725" s="155" t="str">
        <f>IF(Proc[[#This Row],[Author]]="Marcela Urrego",VLOOKUP(LEFT(Proc[[#This Row],[Requested]],1),Table3[#All],2,0),VLOOKUP(Proc[[#This Row],[Author]],Table4[],2,0))</f>
        <v>HC</v>
      </c>
      <c r="L10725" s="155" t="s">
        <v>7801</v>
      </c>
      <c r="M10725" s="140">
        <v>46108</v>
      </c>
      <c r="N10725" s="140"/>
      <c r="O10725" s="140"/>
      <c r="P10725" s="140" t="str">
        <f ca="1">IF(Proc[[#This Row],[DaysAgeing]]&gt;5,"yep","on track")</f>
        <v>on track</v>
      </c>
      <c r="Q10725" s="2">
        <f ca="1">IF(Proc[[#This Row],[DateClosed]]="",ABS(NETWORKDAYS(Proc[[#This Row],[DateOpened]],TODAY()))-1,ABS(NETWORKDAYS(Proc[[#This Row],[DateOpened]],Proc[[#This Row],[DateClosed]]))-1)</f>
        <v>5</v>
      </c>
      <c r="R10725" s="140" t="s">
        <v>1005</v>
      </c>
      <c r="S10725" s="155"/>
      <c r="T10725" s="155"/>
    </row>
    <row r="10726" spans="1:20" hidden="1">
      <c r="A10726" s="156" t="s">
        <v>12980</v>
      </c>
      <c r="B10726" s="155" t="str">
        <f>IFERROR(VLOOKUP(Proc[[#This Row],[App]],Table2[],3,0),"open")</f>
        <v>ok</v>
      </c>
      <c r="C10726" s="156" t="s">
        <v>369</v>
      </c>
      <c r="D10726" t="s">
        <v>12985</v>
      </c>
      <c r="E10726" t="s">
        <v>2351</v>
      </c>
      <c r="F10726" s="155" t="s">
        <v>2351</v>
      </c>
      <c r="G10726" s="156" t="s">
        <v>400</v>
      </c>
      <c r="H10726" s="155" t="str">
        <f>IF(Proc[[#This Row],[type]]="LFF (MDG-F)",MID(Proc[[#This Row],[Obj]],13,10),"")</f>
        <v/>
      </c>
      <c r="J10726" s="155" t="b">
        <f>Proc[[#This Row],[Requested]]=Proc[[#This Row],[CurrentParent]]</f>
        <v>1</v>
      </c>
      <c r="K10726" s="155" t="str">
        <f>IF(Proc[[#This Row],[Author]]="Marcela Urrego",VLOOKUP(LEFT(Proc[[#This Row],[Requested]],1),Table3[#All],2,0),VLOOKUP(Proc[[#This Row],[Author]],Table4[],2,0))</f>
        <v>HC</v>
      </c>
      <c r="L10726" s="155" t="s">
        <v>7801</v>
      </c>
      <c r="M10726" s="140">
        <v>46108</v>
      </c>
      <c r="N10726" s="140"/>
      <c r="O10726" s="140"/>
      <c r="P10726" s="140" t="str">
        <f ca="1">IF(Proc[[#This Row],[DaysAgeing]]&gt;5,"yep","on track")</f>
        <v>on track</v>
      </c>
      <c r="Q10726" s="2">
        <f ca="1">IF(Proc[[#This Row],[DateClosed]]="",ABS(NETWORKDAYS(Proc[[#This Row],[DateOpened]],TODAY()))-1,ABS(NETWORKDAYS(Proc[[#This Row],[DateOpened]],Proc[[#This Row],[DateClosed]]))-1)</f>
        <v>5</v>
      </c>
      <c r="R10726" s="140" t="s">
        <v>1005</v>
      </c>
      <c r="S10726" s="155"/>
      <c r="T10726" s="155"/>
    </row>
    <row r="10727" spans="1:20" hidden="1">
      <c r="A10727" s="156" t="s">
        <v>12980</v>
      </c>
      <c r="B10727" s="155" t="str">
        <f>IFERROR(VLOOKUP(Proc[[#This Row],[App]],Table2[],3,0),"open")</f>
        <v>ok</v>
      </c>
      <c r="C10727" s="156" t="s">
        <v>369</v>
      </c>
      <c r="D10727" t="s">
        <v>12986</v>
      </c>
      <c r="E10727" t="s">
        <v>7394</v>
      </c>
      <c r="F10727" s="155" t="s">
        <v>7394</v>
      </c>
      <c r="G10727" s="156" t="s">
        <v>400</v>
      </c>
      <c r="H10727" s="155" t="str">
        <f>IF(Proc[[#This Row],[type]]="LFF (MDG-F)",MID(Proc[[#This Row],[Obj]],13,10),"")</f>
        <v/>
      </c>
      <c r="J10727" s="155" t="b">
        <f>Proc[[#This Row],[Requested]]=Proc[[#This Row],[CurrentParent]]</f>
        <v>1</v>
      </c>
      <c r="K10727" s="155" t="str">
        <f>IF(Proc[[#This Row],[Author]]="Marcela Urrego",VLOOKUP(LEFT(Proc[[#This Row],[Requested]],1),Table3[#All],2,0),VLOOKUP(Proc[[#This Row],[Author]],Table4[],2,0))</f>
        <v>HC</v>
      </c>
      <c r="L10727" s="155" t="s">
        <v>7801</v>
      </c>
      <c r="M10727" s="140">
        <v>46108</v>
      </c>
      <c r="N10727" s="140"/>
      <c r="O10727" s="140"/>
      <c r="P10727" s="140" t="str">
        <f ca="1">IF(Proc[[#This Row],[DaysAgeing]]&gt;5,"yep","on track")</f>
        <v>on track</v>
      </c>
      <c r="Q10727" s="2">
        <f ca="1">IF(Proc[[#This Row],[DateClosed]]="",ABS(NETWORKDAYS(Proc[[#This Row],[DateOpened]],TODAY()))-1,ABS(NETWORKDAYS(Proc[[#This Row],[DateOpened]],Proc[[#This Row],[DateClosed]]))-1)</f>
        <v>5</v>
      </c>
      <c r="R10727" s="140" t="s">
        <v>1005</v>
      </c>
      <c r="S10727" s="155"/>
      <c r="T10727" s="155"/>
    </row>
    <row r="10728" spans="1:20" hidden="1">
      <c r="A10728" s="156" t="s">
        <v>12980</v>
      </c>
      <c r="B10728" s="155" t="str">
        <f>IFERROR(VLOOKUP(Proc[[#This Row],[App]],Table2[],3,0),"open")</f>
        <v>ok</v>
      </c>
      <c r="C10728" s="156" t="s">
        <v>369</v>
      </c>
      <c r="D10728" t="s">
        <v>12987</v>
      </c>
      <c r="E10728" t="s">
        <v>2500</v>
      </c>
      <c r="F10728" s="155" t="s">
        <v>2500</v>
      </c>
      <c r="G10728" s="156" t="s">
        <v>400</v>
      </c>
      <c r="H10728" s="155" t="str">
        <f>IF(Proc[[#This Row],[type]]="LFF (MDG-F)",MID(Proc[[#This Row],[Obj]],13,10),"")</f>
        <v/>
      </c>
      <c r="J10728" s="155" t="b">
        <f>Proc[[#This Row],[Requested]]=Proc[[#This Row],[CurrentParent]]</f>
        <v>1</v>
      </c>
      <c r="K10728" s="155" t="str">
        <f>IF(Proc[[#This Row],[Author]]="Marcela Urrego",VLOOKUP(LEFT(Proc[[#This Row],[Requested]],1),Table3[#All],2,0),VLOOKUP(Proc[[#This Row],[Author]],Table4[],2,0))</f>
        <v>HC</v>
      </c>
      <c r="L10728" s="155" t="s">
        <v>7801</v>
      </c>
      <c r="M10728" s="140">
        <v>46108</v>
      </c>
      <c r="N10728" s="140"/>
      <c r="O10728" s="140"/>
      <c r="P10728" s="140" t="str">
        <f ca="1">IF(Proc[[#This Row],[DaysAgeing]]&gt;5,"yep","on track")</f>
        <v>on track</v>
      </c>
      <c r="Q10728" s="2">
        <f ca="1">IF(Proc[[#This Row],[DateClosed]]="",ABS(NETWORKDAYS(Proc[[#This Row],[DateOpened]],TODAY()))-1,ABS(NETWORKDAYS(Proc[[#This Row],[DateOpened]],Proc[[#This Row],[DateClosed]]))-1)</f>
        <v>5</v>
      </c>
      <c r="R10728" s="140" t="s">
        <v>1005</v>
      </c>
      <c r="S10728" s="155"/>
      <c r="T10728" s="155"/>
    </row>
    <row r="10729" spans="1:20" hidden="1">
      <c r="A10729" s="156" t="s">
        <v>12980</v>
      </c>
      <c r="B10729" s="155" t="str">
        <f>IFERROR(VLOOKUP(Proc[[#This Row],[App]],Table2[],3,0),"open")</f>
        <v>ok</v>
      </c>
      <c r="C10729" s="156" t="s">
        <v>369</v>
      </c>
      <c r="D10729" t="s">
        <v>12988</v>
      </c>
      <c r="E10729" t="s">
        <v>12998</v>
      </c>
      <c r="F10729" s="155" t="s">
        <v>12998</v>
      </c>
      <c r="G10729" s="156" t="s">
        <v>400</v>
      </c>
      <c r="H10729" s="155" t="str">
        <f>IF(Proc[[#This Row],[type]]="LFF (MDG-F)",MID(Proc[[#This Row],[Obj]],13,10),"")</f>
        <v/>
      </c>
      <c r="J10729" s="155" t="b">
        <f>Proc[[#This Row],[Requested]]=Proc[[#This Row],[CurrentParent]]</f>
        <v>1</v>
      </c>
      <c r="K10729" s="155" t="str">
        <f>IF(Proc[[#This Row],[Author]]="Marcela Urrego",VLOOKUP(LEFT(Proc[[#This Row],[Requested]],1),Table3[#All],2,0),VLOOKUP(Proc[[#This Row],[Author]],Table4[],2,0))</f>
        <v>HC</v>
      </c>
      <c r="L10729" s="155" t="s">
        <v>7801</v>
      </c>
      <c r="M10729" s="140">
        <v>46108</v>
      </c>
      <c r="N10729" s="140"/>
      <c r="O10729" s="140"/>
      <c r="P10729" s="140" t="str">
        <f ca="1">IF(Proc[[#This Row],[DaysAgeing]]&gt;5,"yep","on track")</f>
        <v>on track</v>
      </c>
      <c r="Q10729" s="2">
        <f ca="1">IF(Proc[[#This Row],[DateClosed]]="",ABS(NETWORKDAYS(Proc[[#This Row],[DateOpened]],TODAY()))-1,ABS(NETWORKDAYS(Proc[[#This Row],[DateOpened]],Proc[[#This Row],[DateClosed]]))-1)</f>
        <v>5</v>
      </c>
      <c r="R10729" s="140" t="s">
        <v>1005</v>
      </c>
      <c r="S10729" s="155"/>
      <c r="T10729" s="155"/>
    </row>
    <row r="10730" spans="1:20" hidden="1">
      <c r="A10730" s="156" t="s">
        <v>12980</v>
      </c>
      <c r="B10730" s="155" t="str">
        <f>IFERROR(VLOOKUP(Proc[[#This Row],[App]],Table2[],3,0),"open")</f>
        <v>ok</v>
      </c>
      <c r="C10730" s="156" t="s">
        <v>369</v>
      </c>
      <c r="D10730" t="s">
        <v>12989</v>
      </c>
      <c r="E10730" t="s">
        <v>2194</v>
      </c>
      <c r="F10730" s="155" t="s">
        <v>2194</v>
      </c>
      <c r="G10730" s="156" t="s">
        <v>400</v>
      </c>
      <c r="H10730" s="155" t="str">
        <f>IF(Proc[[#This Row],[type]]="LFF (MDG-F)",MID(Proc[[#This Row],[Obj]],13,10),"")</f>
        <v/>
      </c>
      <c r="J10730" s="155" t="b">
        <f>Proc[[#This Row],[Requested]]=Proc[[#This Row],[CurrentParent]]</f>
        <v>1</v>
      </c>
      <c r="K10730" s="155" t="str">
        <f>IF(Proc[[#This Row],[Author]]="Marcela Urrego",VLOOKUP(LEFT(Proc[[#This Row],[Requested]],1),Table3[#All],2,0),VLOOKUP(Proc[[#This Row],[Author]],Table4[],2,0))</f>
        <v>HC</v>
      </c>
      <c r="L10730" s="155" t="s">
        <v>7801</v>
      </c>
      <c r="M10730" s="140">
        <v>46108</v>
      </c>
      <c r="N10730" s="140"/>
      <c r="O10730" s="140"/>
      <c r="P10730" s="140" t="str">
        <f ca="1">IF(Proc[[#This Row],[DaysAgeing]]&gt;5,"yep","on track")</f>
        <v>on track</v>
      </c>
      <c r="Q10730" s="2">
        <f ca="1">IF(Proc[[#This Row],[DateClosed]]="",ABS(NETWORKDAYS(Proc[[#This Row],[DateOpened]],TODAY()))-1,ABS(NETWORKDAYS(Proc[[#This Row],[DateOpened]],Proc[[#This Row],[DateClosed]]))-1)</f>
        <v>5</v>
      </c>
      <c r="R10730" s="140" t="s">
        <v>1005</v>
      </c>
      <c r="S10730" s="155"/>
      <c r="T10730" s="155"/>
    </row>
    <row r="10731" spans="1:20" hidden="1">
      <c r="A10731" s="156" t="s">
        <v>12980</v>
      </c>
      <c r="B10731" s="155" t="str">
        <f>IFERROR(VLOOKUP(Proc[[#This Row],[App]],Table2[],3,0),"open")</f>
        <v>ok</v>
      </c>
      <c r="C10731" s="156" t="s">
        <v>369</v>
      </c>
      <c r="D10731" t="s">
        <v>12990</v>
      </c>
      <c r="E10731" t="s">
        <v>2188</v>
      </c>
      <c r="F10731" s="155" t="s">
        <v>2188</v>
      </c>
      <c r="G10731" s="156" t="s">
        <v>400</v>
      </c>
      <c r="H10731" s="155" t="str">
        <f>IF(Proc[[#This Row],[type]]="LFF (MDG-F)",MID(Proc[[#This Row],[Obj]],13,10),"")</f>
        <v/>
      </c>
      <c r="J10731" s="155" t="b">
        <f>Proc[[#This Row],[Requested]]=Proc[[#This Row],[CurrentParent]]</f>
        <v>1</v>
      </c>
      <c r="K10731" s="155" t="str">
        <f>IF(Proc[[#This Row],[Author]]="Marcela Urrego",VLOOKUP(LEFT(Proc[[#This Row],[Requested]],1),Table3[#All],2,0),VLOOKUP(Proc[[#This Row],[Author]],Table4[],2,0))</f>
        <v>HC</v>
      </c>
      <c r="L10731" s="155" t="s">
        <v>7801</v>
      </c>
      <c r="M10731" s="140">
        <v>46108</v>
      </c>
      <c r="N10731" s="140"/>
      <c r="O10731" s="140"/>
      <c r="P10731" s="140" t="str">
        <f ca="1">IF(Proc[[#This Row],[DaysAgeing]]&gt;5,"yep","on track")</f>
        <v>on track</v>
      </c>
      <c r="Q10731" s="2">
        <f ca="1">IF(Proc[[#This Row],[DateClosed]]="",ABS(NETWORKDAYS(Proc[[#This Row],[DateOpened]],TODAY()))-1,ABS(NETWORKDAYS(Proc[[#This Row],[DateOpened]],Proc[[#This Row],[DateClosed]]))-1)</f>
        <v>5</v>
      </c>
      <c r="R10731" s="140" t="s">
        <v>1005</v>
      </c>
      <c r="S10731" s="155"/>
      <c r="T10731" s="155"/>
    </row>
    <row r="10732" spans="1:20" hidden="1">
      <c r="A10732" s="156" t="s">
        <v>12980</v>
      </c>
      <c r="B10732" s="155" t="str">
        <f>IFERROR(VLOOKUP(Proc[[#This Row],[App]],Table2[],3,0),"open")</f>
        <v>ok</v>
      </c>
      <c r="C10732" s="156" t="s">
        <v>369</v>
      </c>
      <c r="D10732" t="s">
        <v>12991</v>
      </c>
      <c r="E10732" t="s">
        <v>2194</v>
      </c>
      <c r="F10732" s="155" t="s">
        <v>2194</v>
      </c>
      <c r="G10732" s="156" t="s">
        <v>400</v>
      </c>
      <c r="H10732" s="155" t="str">
        <f>IF(Proc[[#This Row],[type]]="LFF (MDG-F)",MID(Proc[[#This Row],[Obj]],13,10),"")</f>
        <v/>
      </c>
      <c r="J10732" s="155" t="b">
        <f>Proc[[#This Row],[Requested]]=Proc[[#This Row],[CurrentParent]]</f>
        <v>1</v>
      </c>
      <c r="K10732" s="155" t="str">
        <f>IF(Proc[[#This Row],[Author]]="Marcela Urrego",VLOOKUP(LEFT(Proc[[#This Row],[Requested]],1),Table3[#All],2,0),VLOOKUP(Proc[[#This Row],[Author]],Table4[],2,0))</f>
        <v>HC</v>
      </c>
      <c r="L10732" s="155" t="s">
        <v>7801</v>
      </c>
      <c r="M10732" s="140">
        <v>46108</v>
      </c>
      <c r="N10732" s="140"/>
      <c r="O10732" s="140"/>
      <c r="P10732" s="140" t="str">
        <f ca="1">IF(Proc[[#This Row],[DaysAgeing]]&gt;5,"yep","on track")</f>
        <v>on track</v>
      </c>
      <c r="Q10732" s="2">
        <f ca="1">IF(Proc[[#This Row],[DateClosed]]="",ABS(NETWORKDAYS(Proc[[#This Row],[DateOpened]],TODAY()))-1,ABS(NETWORKDAYS(Proc[[#This Row],[DateOpened]],Proc[[#This Row],[DateClosed]]))-1)</f>
        <v>5</v>
      </c>
      <c r="R10732" s="140" t="s">
        <v>1005</v>
      </c>
      <c r="S10732" s="155"/>
      <c r="T10732" s="155"/>
    </row>
    <row r="10733" spans="1:20" hidden="1">
      <c r="A10733" s="156" t="s">
        <v>12980</v>
      </c>
      <c r="B10733" s="155" t="str">
        <f>IFERROR(VLOOKUP(Proc[[#This Row],[App]],Table2[],3,0),"open")</f>
        <v>ok</v>
      </c>
      <c r="C10733" s="156" t="s">
        <v>369</v>
      </c>
      <c r="D10733" t="s">
        <v>12992</v>
      </c>
      <c r="E10733" t="s">
        <v>2192</v>
      </c>
      <c r="F10733" s="155" t="s">
        <v>2192</v>
      </c>
      <c r="G10733" s="156" t="s">
        <v>400</v>
      </c>
      <c r="H10733" s="155" t="str">
        <f>IF(Proc[[#This Row],[type]]="LFF (MDG-F)",MID(Proc[[#This Row],[Obj]],13,10),"")</f>
        <v/>
      </c>
      <c r="J10733" s="155" t="b">
        <f>Proc[[#This Row],[Requested]]=Proc[[#This Row],[CurrentParent]]</f>
        <v>1</v>
      </c>
      <c r="K10733" s="155" t="str">
        <f>IF(Proc[[#This Row],[Author]]="Marcela Urrego",VLOOKUP(LEFT(Proc[[#This Row],[Requested]],1),Table3[#All],2,0),VLOOKUP(Proc[[#This Row],[Author]],Table4[],2,0))</f>
        <v>HC</v>
      </c>
      <c r="L10733" s="155" t="s">
        <v>7801</v>
      </c>
      <c r="M10733" s="140">
        <v>46108</v>
      </c>
      <c r="N10733" s="140"/>
      <c r="O10733" s="140"/>
      <c r="P10733" s="140" t="str">
        <f ca="1">IF(Proc[[#This Row],[DaysAgeing]]&gt;5,"yep","on track")</f>
        <v>on track</v>
      </c>
      <c r="Q10733" s="2">
        <f ca="1">IF(Proc[[#This Row],[DateClosed]]="",ABS(NETWORKDAYS(Proc[[#This Row],[DateOpened]],TODAY()))-1,ABS(NETWORKDAYS(Proc[[#This Row],[DateOpened]],Proc[[#This Row],[DateClosed]]))-1)</f>
        <v>5</v>
      </c>
      <c r="R10733" s="140" t="s">
        <v>1005</v>
      </c>
      <c r="S10733" s="155"/>
      <c r="T10733" s="155"/>
    </row>
    <row r="10734" spans="1:20" hidden="1">
      <c r="A10734" s="156" t="s">
        <v>12980</v>
      </c>
      <c r="B10734" s="155" t="str">
        <f>IFERROR(VLOOKUP(Proc[[#This Row],[App]],Table2[],3,0),"open")</f>
        <v>ok</v>
      </c>
      <c r="C10734" s="156" t="s">
        <v>369</v>
      </c>
      <c r="D10734" t="s">
        <v>12993</v>
      </c>
      <c r="E10734" t="s">
        <v>2351</v>
      </c>
      <c r="F10734" s="155" t="s">
        <v>2351</v>
      </c>
      <c r="G10734" s="156" t="s">
        <v>400</v>
      </c>
      <c r="H10734" s="155" t="str">
        <f>IF(Proc[[#This Row],[type]]="LFF (MDG-F)",MID(Proc[[#This Row],[Obj]],13,10),"")</f>
        <v/>
      </c>
      <c r="J10734" s="155" t="b">
        <f>Proc[[#This Row],[Requested]]=Proc[[#This Row],[CurrentParent]]</f>
        <v>1</v>
      </c>
      <c r="K10734" s="155" t="str">
        <f>IF(Proc[[#This Row],[Author]]="Marcela Urrego",VLOOKUP(LEFT(Proc[[#This Row],[Requested]],1),Table3[#All],2,0),VLOOKUP(Proc[[#This Row],[Author]],Table4[],2,0))</f>
        <v>HC</v>
      </c>
      <c r="L10734" s="155" t="s">
        <v>7801</v>
      </c>
      <c r="M10734" s="140">
        <v>46108</v>
      </c>
      <c r="N10734" s="140"/>
      <c r="O10734" s="140"/>
      <c r="P10734" s="140" t="str">
        <f ca="1">IF(Proc[[#This Row],[DaysAgeing]]&gt;5,"yep","on track")</f>
        <v>on track</v>
      </c>
      <c r="Q10734" s="2">
        <f ca="1">IF(Proc[[#This Row],[DateClosed]]="",ABS(NETWORKDAYS(Proc[[#This Row],[DateOpened]],TODAY()))-1,ABS(NETWORKDAYS(Proc[[#This Row],[DateOpened]],Proc[[#This Row],[DateClosed]]))-1)</f>
        <v>5</v>
      </c>
      <c r="R10734" s="140" t="s">
        <v>1005</v>
      </c>
      <c r="S10734" s="155"/>
      <c r="T10734" s="155"/>
    </row>
    <row r="10735" spans="1:20" hidden="1">
      <c r="A10735" s="156" t="s">
        <v>12980</v>
      </c>
      <c r="B10735" s="155" t="str">
        <f>IFERROR(VLOOKUP(Proc[[#This Row],[App]],Table2[],3,0),"open")</f>
        <v>ok</v>
      </c>
      <c r="C10735" s="156" t="s">
        <v>369</v>
      </c>
      <c r="D10735" t="s">
        <v>12994</v>
      </c>
      <c r="E10735" t="s">
        <v>1767</v>
      </c>
      <c r="F10735" s="155" t="s">
        <v>1767</v>
      </c>
      <c r="G10735" s="156" t="s">
        <v>400</v>
      </c>
      <c r="H10735" s="155" t="str">
        <f>IF(Proc[[#This Row],[type]]="LFF (MDG-F)",MID(Proc[[#This Row],[Obj]],13,10),"")</f>
        <v/>
      </c>
      <c r="J10735" s="155" t="b">
        <f>Proc[[#This Row],[Requested]]=Proc[[#This Row],[CurrentParent]]</f>
        <v>1</v>
      </c>
      <c r="K10735" s="155" t="str">
        <f>IF(Proc[[#This Row],[Author]]="Marcela Urrego",VLOOKUP(LEFT(Proc[[#This Row],[Requested]],1),Table3[#All],2,0),VLOOKUP(Proc[[#This Row],[Author]],Table4[],2,0))</f>
        <v>HC</v>
      </c>
      <c r="L10735" s="155" t="s">
        <v>7801</v>
      </c>
      <c r="M10735" s="140">
        <v>46108</v>
      </c>
      <c r="N10735" s="140"/>
      <c r="O10735" s="140"/>
      <c r="P10735" s="140" t="str">
        <f ca="1">IF(Proc[[#This Row],[DaysAgeing]]&gt;5,"yep","on track")</f>
        <v>on track</v>
      </c>
      <c r="Q10735" s="2">
        <f ca="1">IF(Proc[[#This Row],[DateClosed]]="",ABS(NETWORKDAYS(Proc[[#This Row],[DateOpened]],TODAY()))-1,ABS(NETWORKDAYS(Proc[[#This Row],[DateOpened]],Proc[[#This Row],[DateClosed]]))-1)</f>
        <v>5</v>
      </c>
      <c r="R10735" s="140" t="s">
        <v>1005</v>
      </c>
      <c r="S10735" s="155"/>
      <c r="T10735" s="155"/>
    </row>
    <row r="10736" spans="1:20" hidden="1">
      <c r="A10736" s="156" t="s">
        <v>12980</v>
      </c>
      <c r="B10736" s="155" t="str">
        <f>IFERROR(VLOOKUP(Proc[[#This Row],[App]],Table2[],3,0),"open")</f>
        <v>ok</v>
      </c>
      <c r="C10736" s="156" t="s">
        <v>369</v>
      </c>
      <c r="D10736" t="s">
        <v>12995</v>
      </c>
      <c r="E10736" t="s">
        <v>1767</v>
      </c>
      <c r="F10736" s="155" t="s">
        <v>1767</v>
      </c>
      <c r="G10736" s="156" t="s">
        <v>400</v>
      </c>
      <c r="H10736" s="155" t="str">
        <f>IF(Proc[[#This Row],[type]]="LFF (MDG-F)",MID(Proc[[#This Row],[Obj]],13,10),"")</f>
        <v/>
      </c>
      <c r="J10736" s="155" t="b">
        <f>Proc[[#This Row],[Requested]]=Proc[[#This Row],[CurrentParent]]</f>
        <v>1</v>
      </c>
      <c r="K10736" s="155" t="str">
        <f>IF(Proc[[#This Row],[Author]]="Marcela Urrego",VLOOKUP(LEFT(Proc[[#This Row],[Requested]],1),Table3[#All],2,0),VLOOKUP(Proc[[#This Row],[Author]],Table4[],2,0))</f>
        <v>HC</v>
      </c>
      <c r="L10736" s="155" t="s">
        <v>7801</v>
      </c>
      <c r="M10736" s="140">
        <v>46108</v>
      </c>
      <c r="N10736" s="140"/>
      <c r="O10736" s="140"/>
      <c r="P10736" s="140" t="str">
        <f ca="1">IF(Proc[[#This Row],[DaysAgeing]]&gt;5,"yep","on track")</f>
        <v>on track</v>
      </c>
      <c r="Q10736" s="2">
        <f ca="1">IF(Proc[[#This Row],[DateClosed]]="",ABS(NETWORKDAYS(Proc[[#This Row],[DateOpened]],TODAY()))-1,ABS(NETWORKDAYS(Proc[[#This Row],[DateOpened]],Proc[[#This Row],[DateClosed]]))-1)</f>
        <v>5</v>
      </c>
      <c r="R10736" s="140" t="s">
        <v>1005</v>
      </c>
      <c r="S10736" s="155"/>
      <c r="T10736" s="155"/>
    </row>
    <row r="10737" spans="1:20" hidden="1">
      <c r="A10737" s="156" t="s">
        <v>12980</v>
      </c>
      <c r="B10737" s="155" t="str">
        <f>IFERROR(VLOOKUP(Proc[[#This Row],[App]],Table2[],3,0),"open")</f>
        <v>ok</v>
      </c>
      <c r="C10737" s="156" t="s">
        <v>369</v>
      </c>
      <c r="D10737" t="s">
        <v>12996</v>
      </c>
      <c r="E10737" t="s">
        <v>1767</v>
      </c>
      <c r="F10737" s="155" t="s">
        <v>1767</v>
      </c>
      <c r="G10737" s="156" t="s">
        <v>400</v>
      </c>
      <c r="H10737" s="155" t="str">
        <f>IF(Proc[[#This Row],[type]]="LFF (MDG-F)",MID(Proc[[#This Row],[Obj]],13,10),"")</f>
        <v/>
      </c>
      <c r="J10737" s="155" t="b">
        <f>Proc[[#This Row],[Requested]]=Proc[[#This Row],[CurrentParent]]</f>
        <v>1</v>
      </c>
      <c r="K10737" s="155" t="str">
        <f>IF(Proc[[#This Row],[Author]]="Marcela Urrego",VLOOKUP(LEFT(Proc[[#This Row],[Requested]],1),Table3[#All],2,0),VLOOKUP(Proc[[#This Row],[Author]],Table4[],2,0))</f>
        <v>HC</v>
      </c>
      <c r="L10737" s="155" t="s">
        <v>7801</v>
      </c>
      <c r="M10737" s="140">
        <v>46108</v>
      </c>
      <c r="N10737" s="140"/>
      <c r="O10737" s="140"/>
      <c r="P10737" s="140" t="str">
        <f ca="1">IF(Proc[[#This Row],[DaysAgeing]]&gt;5,"yep","on track")</f>
        <v>on track</v>
      </c>
      <c r="Q10737" s="2">
        <f ca="1">IF(Proc[[#This Row],[DateClosed]]="",ABS(NETWORKDAYS(Proc[[#This Row],[DateOpened]],TODAY()))-1,ABS(NETWORKDAYS(Proc[[#This Row],[DateOpened]],Proc[[#This Row],[DateClosed]]))-1)</f>
        <v>5</v>
      </c>
      <c r="R10737" s="140" t="s">
        <v>1005</v>
      </c>
      <c r="S10737" s="155"/>
      <c r="T10737" s="155"/>
    </row>
    <row r="10738" spans="1:20" hidden="1">
      <c r="A10738" s="156" t="s">
        <v>12980</v>
      </c>
      <c r="B10738" s="155" t="str">
        <f>IFERROR(VLOOKUP(Proc[[#This Row],[App]],Table2[],3,0),"open")</f>
        <v>ok</v>
      </c>
      <c r="C10738" s="156" t="s">
        <v>369</v>
      </c>
      <c r="D10738" t="s">
        <v>12997</v>
      </c>
      <c r="E10738" t="s">
        <v>1767</v>
      </c>
      <c r="F10738" s="155" t="s">
        <v>1767</v>
      </c>
      <c r="G10738" s="156" t="s">
        <v>400</v>
      </c>
      <c r="H10738" s="155" t="str">
        <f>IF(Proc[[#This Row],[type]]="LFF (MDG-F)",MID(Proc[[#This Row],[Obj]],13,10),"")</f>
        <v/>
      </c>
      <c r="J10738" s="155" t="b">
        <f>Proc[[#This Row],[Requested]]=Proc[[#This Row],[CurrentParent]]</f>
        <v>1</v>
      </c>
      <c r="K10738" s="155" t="str">
        <f>IF(Proc[[#This Row],[Author]]="Marcela Urrego",VLOOKUP(LEFT(Proc[[#This Row],[Requested]],1),Table3[#All],2,0),VLOOKUP(Proc[[#This Row],[Author]],Table4[],2,0))</f>
        <v>HC</v>
      </c>
      <c r="L10738" s="155" t="s">
        <v>7801</v>
      </c>
      <c r="M10738" s="140">
        <v>46108</v>
      </c>
      <c r="N10738" s="140"/>
      <c r="O10738" s="140"/>
      <c r="P10738" s="140" t="str">
        <f ca="1">IF(Proc[[#This Row],[DaysAgeing]]&gt;5,"yep","on track")</f>
        <v>on track</v>
      </c>
      <c r="Q10738" s="2">
        <f ca="1">IF(Proc[[#This Row],[DateClosed]]="",ABS(NETWORKDAYS(Proc[[#This Row],[DateOpened]],TODAY()))-1,ABS(NETWORKDAYS(Proc[[#This Row],[DateOpened]],Proc[[#This Row],[DateClosed]]))-1)</f>
        <v>5</v>
      </c>
      <c r="R10738" s="140" t="s">
        <v>1005</v>
      </c>
      <c r="S10738" s="155"/>
      <c r="T10738" s="155"/>
    </row>
    <row r="10739" spans="1:20" hidden="1">
      <c r="A10739" t="s">
        <v>12999</v>
      </c>
      <c r="B10739" s="155" t="str">
        <f>IFERROR(VLOOKUP(Proc[[#This Row],[App]],Table2[],3,0),"open")</f>
        <v>ok</v>
      </c>
      <c r="C10739" s="156" t="s">
        <v>369</v>
      </c>
      <c r="D10739" t="s">
        <v>13000</v>
      </c>
      <c r="E10739" t="s">
        <v>2351</v>
      </c>
      <c r="F10739" s="155" t="s">
        <v>2351</v>
      </c>
      <c r="G10739" s="156" t="s">
        <v>400</v>
      </c>
      <c r="H10739" s="155" t="str">
        <f>IF(Proc[[#This Row],[type]]="LFF (MDG-F)",MID(Proc[[#This Row],[Obj]],13,10),"")</f>
        <v/>
      </c>
      <c r="J10739" s="155" t="b">
        <f>Proc[[#This Row],[Requested]]=Proc[[#This Row],[CurrentParent]]</f>
        <v>1</v>
      </c>
      <c r="K10739" s="155" t="str">
        <f>IF(Proc[[#This Row],[Author]]="Marcela Urrego",VLOOKUP(LEFT(Proc[[#This Row],[Requested]],1),Table3[#All],2,0),VLOOKUP(Proc[[#This Row],[Author]],Table4[],2,0))</f>
        <v>HC</v>
      </c>
      <c r="L10739" s="155" t="s">
        <v>7801</v>
      </c>
      <c r="M10739" s="140">
        <v>46108</v>
      </c>
      <c r="N10739" s="140"/>
      <c r="O10739" s="140"/>
      <c r="P10739" s="140" t="str">
        <f ca="1">IF(Proc[[#This Row],[DaysAgeing]]&gt;5,"yep","on track")</f>
        <v>on track</v>
      </c>
      <c r="Q10739" s="2">
        <f ca="1">IF(Proc[[#This Row],[DateClosed]]="",ABS(NETWORKDAYS(Proc[[#This Row],[DateOpened]],TODAY()))-1,ABS(NETWORKDAYS(Proc[[#This Row],[DateOpened]],Proc[[#This Row],[DateClosed]]))-1)</f>
        <v>5</v>
      </c>
      <c r="R10739" s="140" t="s">
        <v>1005</v>
      </c>
      <c r="S10739" s="155"/>
      <c r="T10739" s="155"/>
    </row>
    <row r="10740" spans="1:20" hidden="1">
      <c r="A10740" s="156" t="s">
        <v>12999</v>
      </c>
      <c r="B10740" s="155" t="str">
        <f>IFERROR(VLOOKUP(Proc[[#This Row],[App]],Table2[],3,0),"open")</f>
        <v>ok</v>
      </c>
      <c r="C10740" s="156" t="s">
        <v>369</v>
      </c>
      <c r="D10740" t="s">
        <v>13001</v>
      </c>
      <c r="E10740" s="156" t="s">
        <v>2351</v>
      </c>
      <c r="F10740" s="155" t="s">
        <v>2351</v>
      </c>
      <c r="G10740" s="156" t="s">
        <v>400</v>
      </c>
      <c r="H10740" s="155" t="str">
        <f>IF(Proc[[#This Row],[type]]="LFF (MDG-F)",MID(Proc[[#This Row],[Obj]],13,10),"")</f>
        <v/>
      </c>
      <c r="J10740" s="155" t="b">
        <f>Proc[[#This Row],[Requested]]=Proc[[#This Row],[CurrentParent]]</f>
        <v>1</v>
      </c>
      <c r="K10740" s="155" t="str">
        <f>IF(Proc[[#This Row],[Author]]="Marcela Urrego",VLOOKUP(LEFT(Proc[[#This Row],[Requested]],1),Table3[#All],2,0),VLOOKUP(Proc[[#This Row],[Author]],Table4[],2,0))</f>
        <v>HC</v>
      </c>
      <c r="L10740" s="155" t="s">
        <v>7801</v>
      </c>
      <c r="M10740" s="140">
        <v>46108</v>
      </c>
      <c r="N10740" s="140"/>
      <c r="O10740" s="140"/>
      <c r="P10740" s="140" t="str">
        <f ca="1">IF(Proc[[#This Row],[DaysAgeing]]&gt;5,"yep","on track")</f>
        <v>on track</v>
      </c>
      <c r="Q10740" s="2">
        <f ca="1">IF(Proc[[#This Row],[DateClosed]]="",ABS(NETWORKDAYS(Proc[[#This Row],[DateOpened]],TODAY()))-1,ABS(NETWORKDAYS(Proc[[#This Row],[DateOpened]],Proc[[#This Row],[DateClosed]]))-1)</f>
        <v>5</v>
      </c>
      <c r="R10740" s="140" t="s">
        <v>1005</v>
      </c>
      <c r="S10740" s="155"/>
      <c r="T10740" s="155"/>
    </row>
    <row r="10741" spans="1:20" hidden="1">
      <c r="A10741" s="156" t="s">
        <v>12999</v>
      </c>
      <c r="B10741" s="155" t="str">
        <f>IFERROR(VLOOKUP(Proc[[#This Row],[App]],Table2[],3,0),"open")</f>
        <v>ok</v>
      </c>
      <c r="C10741" s="156" t="s">
        <v>369</v>
      </c>
      <c r="D10741" t="s">
        <v>13002</v>
      </c>
      <c r="E10741" s="156" t="s">
        <v>2351</v>
      </c>
      <c r="F10741" s="155" t="s">
        <v>2351</v>
      </c>
      <c r="G10741" s="156" t="s">
        <v>400</v>
      </c>
      <c r="H10741" s="155" t="str">
        <f>IF(Proc[[#This Row],[type]]="LFF (MDG-F)",MID(Proc[[#This Row],[Obj]],13,10),"")</f>
        <v/>
      </c>
      <c r="J10741" s="155" t="b">
        <f>Proc[[#This Row],[Requested]]=Proc[[#This Row],[CurrentParent]]</f>
        <v>1</v>
      </c>
      <c r="K10741" s="155" t="str">
        <f>IF(Proc[[#This Row],[Author]]="Marcela Urrego",VLOOKUP(LEFT(Proc[[#This Row],[Requested]],1),Table3[#All],2,0),VLOOKUP(Proc[[#This Row],[Author]],Table4[],2,0))</f>
        <v>HC</v>
      </c>
      <c r="L10741" s="155" t="s">
        <v>7801</v>
      </c>
      <c r="M10741" s="140">
        <v>46108</v>
      </c>
      <c r="N10741" s="140"/>
      <c r="O10741" s="140"/>
      <c r="P10741" s="140" t="str">
        <f ca="1">IF(Proc[[#This Row],[DaysAgeing]]&gt;5,"yep","on track")</f>
        <v>on track</v>
      </c>
      <c r="Q10741" s="2">
        <f ca="1">IF(Proc[[#This Row],[DateClosed]]="",ABS(NETWORKDAYS(Proc[[#This Row],[DateOpened]],TODAY()))-1,ABS(NETWORKDAYS(Proc[[#This Row],[DateOpened]],Proc[[#This Row],[DateClosed]]))-1)</f>
        <v>5</v>
      </c>
      <c r="R10741" s="140" t="s">
        <v>1005</v>
      </c>
      <c r="S10741" s="155"/>
      <c r="T10741" s="155"/>
    </row>
    <row r="10742" spans="1:20" hidden="1">
      <c r="A10742" s="156" t="s">
        <v>12999</v>
      </c>
      <c r="B10742" s="155" t="str">
        <f>IFERROR(VLOOKUP(Proc[[#This Row],[App]],Table2[],3,0),"open")</f>
        <v>ok</v>
      </c>
      <c r="C10742" s="156" t="s">
        <v>369</v>
      </c>
      <c r="D10742" t="s">
        <v>13003</v>
      </c>
      <c r="E10742" s="156" t="s">
        <v>2351</v>
      </c>
      <c r="F10742" s="155" t="s">
        <v>2351</v>
      </c>
      <c r="G10742" s="156" t="s">
        <v>400</v>
      </c>
      <c r="H10742" s="155" t="str">
        <f>IF(Proc[[#This Row],[type]]="LFF (MDG-F)",MID(Proc[[#This Row],[Obj]],13,10),"")</f>
        <v/>
      </c>
      <c r="J10742" s="155" t="b">
        <f>Proc[[#This Row],[Requested]]=Proc[[#This Row],[CurrentParent]]</f>
        <v>1</v>
      </c>
      <c r="K10742" s="155" t="str">
        <f>IF(Proc[[#This Row],[Author]]="Marcela Urrego",VLOOKUP(LEFT(Proc[[#This Row],[Requested]],1),Table3[#All],2,0),VLOOKUP(Proc[[#This Row],[Author]],Table4[],2,0))</f>
        <v>HC</v>
      </c>
      <c r="L10742" s="155" t="s">
        <v>7801</v>
      </c>
      <c r="M10742" s="140">
        <v>46108</v>
      </c>
      <c r="N10742" s="140"/>
      <c r="O10742" s="140"/>
      <c r="P10742" s="140" t="str">
        <f ca="1">IF(Proc[[#This Row],[DaysAgeing]]&gt;5,"yep","on track")</f>
        <v>on track</v>
      </c>
      <c r="Q10742" s="2">
        <f ca="1">IF(Proc[[#This Row],[DateClosed]]="",ABS(NETWORKDAYS(Proc[[#This Row],[DateOpened]],TODAY()))-1,ABS(NETWORKDAYS(Proc[[#This Row],[DateOpened]],Proc[[#This Row],[DateClosed]]))-1)</f>
        <v>5</v>
      </c>
      <c r="R10742" s="140" t="s">
        <v>1005</v>
      </c>
      <c r="S10742" s="155"/>
      <c r="T10742" s="155"/>
    </row>
    <row r="10743" spans="1:20" hidden="1">
      <c r="A10743" s="156" t="s">
        <v>12999</v>
      </c>
      <c r="B10743" s="155" t="str">
        <f>IFERROR(VLOOKUP(Proc[[#This Row],[App]],Table2[],3,0),"open")</f>
        <v>ok</v>
      </c>
      <c r="C10743" s="156" t="s">
        <v>369</v>
      </c>
      <c r="D10743" t="s">
        <v>13004</v>
      </c>
      <c r="E10743" s="156" t="s">
        <v>2351</v>
      </c>
      <c r="F10743" s="155" t="s">
        <v>2351</v>
      </c>
      <c r="G10743" s="156" t="s">
        <v>400</v>
      </c>
      <c r="H10743" s="155" t="str">
        <f>IF(Proc[[#This Row],[type]]="LFF (MDG-F)",MID(Proc[[#This Row],[Obj]],13,10),"")</f>
        <v/>
      </c>
      <c r="J10743" s="155" t="b">
        <f>Proc[[#This Row],[Requested]]=Proc[[#This Row],[CurrentParent]]</f>
        <v>1</v>
      </c>
      <c r="K10743" s="155" t="str">
        <f>IF(Proc[[#This Row],[Author]]="Marcela Urrego",VLOOKUP(LEFT(Proc[[#This Row],[Requested]],1),Table3[#All],2,0),VLOOKUP(Proc[[#This Row],[Author]],Table4[],2,0))</f>
        <v>HC</v>
      </c>
      <c r="L10743" s="155" t="s">
        <v>7801</v>
      </c>
      <c r="M10743" s="140">
        <v>46108</v>
      </c>
      <c r="N10743" s="140"/>
      <c r="O10743" s="140"/>
      <c r="P10743" s="140" t="str">
        <f ca="1">IF(Proc[[#This Row],[DaysAgeing]]&gt;5,"yep","on track")</f>
        <v>on track</v>
      </c>
      <c r="Q10743" s="2">
        <f ca="1">IF(Proc[[#This Row],[DateClosed]]="",ABS(NETWORKDAYS(Proc[[#This Row],[DateOpened]],TODAY()))-1,ABS(NETWORKDAYS(Proc[[#This Row],[DateOpened]],Proc[[#This Row],[DateClosed]]))-1)</f>
        <v>5</v>
      </c>
      <c r="R10743" s="140" t="s">
        <v>1005</v>
      </c>
      <c r="S10743" s="155"/>
      <c r="T10743" s="155"/>
    </row>
    <row r="10744" spans="1:20" hidden="1">
      <c r="A10744" s="156" t="s">
        <v>12999</v>
      </c>
      <c r="B10744" s="155" t="str">
        <f>IFERROR(VLOOKUP(Proc[[#This Row],[App]],Table2[],3,0),"open")</f>
        <v>ok</v>
      </c>
      <c r="C10744" s="156" t="s">
        <v>369</v>
      </c>
      <c r="D10744" t="s">
        <v>13005</v>
      </c>
      <c r="E10744" s="156" t="s">
        <v>2351</v>
      </c>
      <c r="F10744" s="155" t="s">
        <v>2351</v>
      </c>
      <c r="G10744" s="156" t="s">
        <v>400</v>
      </c>
      <c r="H10744" s="155" t="str">
        <f>IF(Proc[[#This Row],[type]]="LFF (MDG-F)",MID(Proc[[#This Row],[Obj]],13,10),"")</f>
        <v/>
      </c>
      <c r="J10744" s="155" t="b">
        <f>Proc[[#This Row],[Requested]]=Proc[[#This Row],[CurrentParent]]</f>
        <v>1</v>
      </c>
      <c r="K10744" s="155" t="str">
        <f>IF(Proc[[#This Row],[Author]]="Marcela Urrego",VLOOKUP(LEFT(Proc[[#This Row],[Requested]],1),Table3[#All],2,0),VLOOKUP(Proc[[#This Row],[Author]],Table4[],2,0))</f>
        <v>HC</v>
      </c>
      <c r="L10744" s="155" t="s">
        <v>7801</v>
      </c>
      <c r="M10744" s="140">
        <v>46108</v>
      </c>
      <c r="N10744" s="140"/>
      <c r="O10744" s="140"/>
      <c r="P10744" s="140" t="str">
        <f ca="1">IF(Proc[[#This Row],[DaysAgeing]]&gt;5,"yep","on track")</f>
        <v>on track</v>
      </c>
      <c r="Q10744" s="2">
        <f ca="1">IF(Proc[[#This Row],[DateClosed]]="",ABS(NETWORKDAYS(Proc[[#This Row],[DateOpened]],TODAY()))-1,ABS(NETWORKDAYS(Proc[[#This Row],[DateOpened]],Proc[[#This Row],[DateClosed]]))-1)</f>
        <v>5</v>
      </c>
      <c r="R10744" s="140" t="s">
        <v>1005</v>
      </c>
      <c r="S10744" s="155"/>
      <c r="T10744" s="155"/>
    </row>
    <row r="10745" spans="1:20" hidden="1">
      <c r="A10745" s="156" t="s">
        <v>12999</v>
      </c>
      <c r="B10745" s="155" t="str">
        <f>IFERROR(VLOOKUP(Proc[[#This Row],[App]],Table2[],3,0),"open")</f>
        <v>ok</v>
      </c>
      <c r="C10745" s="156" t="s">
        <v>369</v>
      </c>
      <c r="D10745" t="s">
        <v>13006</v>
      </c>
      <c r="E10745" s="156" t="s">
        <v>2351</v>
      </c>
      <c r="F10745" s="155" t="s">
        <v>2351</v>
      </c>
      <c r="G10745" s="156" t="s">
        <v>400</v>
      </c>
      <c r="H10745" s="155" t="str">
        <f>IF(Proc[[#This Row],[type]]="LFF (MDG-F)",MID(Proc[[#This Row],[Obj]],13,10),"")</f>
        <v/>
      </c>
      <c r="J10745" s="155" t="b">
        <f>Proc[[#This Row],[Requested]]=Proc[[#This Row],[CurrentParent]]</f>
        <v>1</v>
      </c>
      <c r="K10745" s="155" t="str">
        <f>IF(Proc[[#This Row],[Author]]="Marcela Urrego",VLOOKUP(LEFT(Proc[[#This Row],[Requested]],1),Table3[#All],2,0),VLOOKUP(Proc[[#This Row],[Author]],Table4[],2,0))</f>
        <v>HC</v>
      </c>
      <c r="L10745" s="155" t="s">
        <v>7801</v>
      </c>
      <c r="M10745" s="140">
        <v>46108</v>
      </c>
      <c r="N10745" s="140"/>
      <c r="O10745" s="140"/>
      <c r="P10745" s="140" t="str">
        <f ca="1">IF(Proc[[#This Row],[DaysAgeing]]&gt;5,"yep","on track")</f>
        <v>on track</v>
      </c>
      <c r="Q10745" s="2">
        <f ca="1">IF(Proc[[#This Row],[DateClosed]]="",ABS(NETWORKDAYS(Proc[[#This Row],[DateOpened]],TODAY()))-1,ABS(NETWORKDAYS(Proc[[#This Row],[DateOpened]],Proc[[#This Row],[DateClosed]]))-1)</f>
        <v>5</v>
      </c>
      <c r="R10745" s="140" t="s">
        <v>1005</v>
      </c>
      <c r="S10745" s="155"/>
      <c r="T10745" s="155"/>
    </row>
    <row r="10746" spans="1:20" hidden="1">
      <c r="A10746" s="156" t="s">
        <v>12999</v>
      </c>
      <c r="B10746" s="155" t="str">
        <f>IFERROR(VLOOKUP(Proc[[#This Row],[App]],Table2[],3,0),"open")</f>
        <v>ok</v>
      </c>
      <c r="C10746" s="156" t="s">
        <v>369</v>
      </c>
      <c r="D10746" t="s">
        <v>13007</v>
      </c>
      <c r="E10746" s="156" t="s">
        <v>2351</v>
      </c>
      <c r="F10746" s="155" t="s">
        <v>2351</v>
      </c>
      <c r="G10746" s="156" t="s">
        <v>400</v>
      </c>
      <c r="H10746" s="155" t="str">
        <f>IF(Proc[[#This Row],[type]]="LFF (MDG-F)",MID(Proc[[#This Row],[Obj]],13,10),"")</f>
        <v/>
      </c>
      <c r="J10746" s="155" t="b">
        <f>Proc[[#This Row],[Requested]]=Proc[[#This Row],[CurrentParent]]</f>
        <v>1</v>
      </c>
      <c r="K10746" s="155" t="str">
        <f>IF(Proc[[#This Row],[Author]]="Marcela Urrego",VLOOKUP(LEFT(Proc[[#This Row],[Requested]],1),Table3[#All],2,0),VLOOKUP(Proc[[#This Row],[Author]],Table4[],2,0))</f>
        <v>HC</v>
      </c>
      <c r="L10746" s="155" t="s">
        <v>7801</v>
      </c>
      <c r="M10746" s="140">
        <v>46108</v>
      </c>
      <c r="N10746" s="140"/>
      <c r="O10746" s="140"/>
      <c r="P10746" s="140" t="str">
        <f ca="1">IF(Proc[[#This Row],[DaysAgeing]]&gt;5,"yep","on track")</f>
        <v>on track</v>
      </c>
      <c r="Q10746" s="2">
        <f ca="1">IF(Proc[[#This Row],[DateClosed]]="",ABS(NETWORKDAYS(Proc[[#This Row],[DateOpened]],TODAY()))-1,ABS(NETWORKDAYS(Proc[[#This Row],[DateOpened]],Proc[[#This Row],[DateClosed]]))-1)</f>
        <v>5</v>
      </c>
      <c r="R10746" s="140" t="s">
        <v>1005</v>
      </c>
      <c r="S10746" s="155"/>
      <c r="T10746" s="155"/>
    </row>
    <row r="10747" spans="1:20" hidden="1">
      <c r="A10747" s="156" t="s">
        <v>12999</v>
      </c>
      <c r="B10747" s="155" t="str">
        <f>IFERROR(VLOOKUP(Proc[[#This Row],[App]],Table2[],3,0),"open")</f>
        <v>ok</v>
      </c>
      <c r="C10747" s="156" t="s">
        <v>369</v>
      </c>
      <c r="D10747" t="s">
        <v>13008</v>
      </c>
      <c r="E10747" s="156" t="s">
        <v>2351</v>
      </c>
      <c r="F10747" s="155" t="s">
        <v>2351</v>
      </c>
      <c r="G10747" s="156" t="s">
        <v>400</v>
      </c>
      <c r="H10747" s="155" t="str">
        <f>IF(Proc[[#This Row],[type]]="LFF (MDG-F)",MID(Proc[[#This Row],[Obj]],13,10),"")</f>
        <v/>
      </c>
      <c r="J10747" s="155" t="b">
        <f>Proc[[#This Row],[Requested]]=Proc[[#This Row],[CurrentParent]]</f>
        <v>1</v>
      </c>
      <c r="K10747" s="155" t="str">
        <f>IF(Proc[[#This Row],[Author]]="Marcela Urrego",VLOOKUP(LEFT(Proc[[#This Row],[Requested]],1),Table3[#All],2,0),VLOOKUP(Proc[[#This Row],[Author]],Table4[],2,0))</f>
        <v>HC</v>
      </c>
      <c r="L10747" s="155" t="s">
        <v>7801</v>
      </c>
      <c r="M10747" s="140">
        <v>46108</v>
      </c>
      <c r="N10747" s="140"/>
      <c r="O10747" s="140"/>
      <c r="P10747" s="140" t="str">
        <f ca="1">IF(Proc[[#This Row],[DaysAgeing]]&gt;5,"yep","on track")</f>
        <v>on track</v>
      </c>
      <c r="Q10747" s="2">
        <f ca="1">IF(Proc[[#This Row],[DateClosed]]="",ABS(NETWORKDAYS(Proc[[#This Row],[DateOpened]],TODAY()))-1,ABS(NETWORKDAYS(Proc[[#This Row],[DateOpened]],Proc[[#This Row],[DateClosed]]))-1)</f>
        <v>5</v>
      </c>
      <c r="R10747" s="140" t="s">
        <v>1005</v>
      </c>
      <c r="S10747" s="155"/>
      <c r="T10747" s="155"/>
    </row>
    <row r="10748" spans="1:20" hidden="1">
      <c r="A10748" s="156" t="s">
        <v>12999</v>
      </c>
      <c r="B10748" s="155" t="str">
        <f>IFERROR(VLOOKUP(Proc[[#This Row],[App]],Table2[],3,0),"open")</f>
        <v>ok</v>
      </c>
      <c r="C10748" s="156" t="s">
        <v>369</v>
      </c>
      <c r="D10748" t="s">
        <v>13009</v>
      </c>
      <c r="E10748" s="156" t="s">
        <v>2351</v>
      </c>
      <c r="F10748" s="155" t="s">
        <v>2351</v>
      </c>
      <c r="G10748" s="156" t="s">
        <v>400</v>
      </c>
      <c r="H10748" s="155" t="str">
        <f>IF(Proc[[#This Row],[type]]="LFF (MDG-F)",MID(Proc[[#This Row],[Obj]],13,10),"")</f>
        <v/>
      </c>
      <c r="J10748" s="155" t="b">
        <f>Proc[[#This Row],[Requested]]=Proc[[#This Row],[CurrentParent]]</f>
        <v>1</v>
      </c>
      <c r="K10748" s="155" t="str">
        <f>IF(Proc[[#This Row],[Author]]="Marcela Urrego",VLOOKUP(LEFT(Proc[[#This Row],[Requested]],1),Table3[#All],2,0),VLOOKUP(Proc[[#This Row],[Author]],Table4[],2,0))</f>
        <v>HC</v>
      </c>
      <c r="L10748" s="155" t="s">
        <v>7801</v>
      </c>
      <c r="M10748" s="140">
        <v>46108</v>
      </c>
      <c r="N10748" s="140"/>
      <c r="O10748" s="140"/>
      <c r="P10748" s="140" t="str">
        <f ca="1">IF(Proc[[#This Row],[DaysAgeing]]&gt;5,"yep","on track")</f>
        <v>on track</v>
      </c>
      <c r="Q10748" s="2">
        <f ca="1">IF(Proc[[#This Row],[DateClosed]]="",ABS(NETWORKDAYS(Proc[[#This Row],[DateOpened]],TODAY()))-1,ABS(NETWORKDAYS(Proc[[#This Row],[DateOpened]],Proc[[#This Row],[DateClosed]]))-1)</f>
        <v>5</v>
      </c>
      <c r="R10748" s="140" t="s">
        <v>1005</v>
      </c>
      <c r="S10748" s="155"/>
      <c r="T10748" s="155"/>
    </row>
    <row r="10749" spans="1:20" hidden="1">
      <c r="A10749" s="156" t="s">
        <v>12999</v>
      </c>
      <c r="B10749" s="155" t="str">
        <f>IFERROR(VLOOKUP(Proc[[#This Row],[App]],Table2[],3,0),"open")</f>
        <v>ok</v>
      </c>
      <c r="C10749" s="156" t="s">
        <v>369</v>
      </c>
      <c r="D10749" t="s">
        <v>13010</v>
      </c>
      <c r="E10749" s="156" t="s">
        <v>2351</v>
      </c>
      <c r="F10749" s="155" t="s">
        <v>2351</v>
      </c>
      <c r="G10749" s="156" t="s">
        <v>400</v>
      </c>
      <c r="H10749" s="155" t="str">
        <f>IF(Proc[[#This Row],[type]]="LFF (MDG-F)",MID(Proc[[#This Row],[Obj]],13,10),"")</f>
        <v/>
      </c>
      <c r="J10749" s="155" t="b">
        <f>Proc[[#This Row],[Requested]]=Proc[[#This Row],[CurrentParent]]</f>
        <v>1</v>
      </c>
      <c r="K10749" s="155" t="str">
        <f>IF(Proc[[#This Row],[Author]]="Marcela Urrego",VLOOKUP(LEFT(Proc[[#This Row],[Requested]],1),Table3[#All],2,0),VLOOKUP(Proc[[#This Row],[Author]],Table4[],2,0))</f>
        <v>HC</v>
      </c>
      <c r="L10749" s="155" t="s">
        <v>7801</v>
      </c>
      <c r="M10749" s="140">
        <v>46108</v>
      </c>
      <c r="N10749" s="140"/>
      <c r="O10749" s="140"/>
      <c r="P10749" s="140" t="str">
        <f ca="1">IF(Proc[[#This Row],[DaysAgeing]]&gt;5,"yep","on track")</f>
        <v>on track</v>
      </c>
      <c r="Q10749" s="2">
        <f ca="1">IF(Proc[[#This Row],[DateClosed]]="",ABS(NETWORKDAYS(Proc[[#This Row],[DateOpened]],TODAY()))-1,ABS(NETWORKDAYS(Proc[[#This Row],[DateOpened]],Proc[[#This Row],[DateClosed]]))-1)</f>
        <v>5</v>
      </c>
      <c r="R10749" s="140" t="s">
        <v>1005</v>
      </c>
      <c r="S10749" s="155"/>
      <c r="T10749" s="155"/>
    </row>
    <row r="10750" spans="1:20" hidden="1">
      <c r="A10750" s="156" t="s">
        <v>12999</v>
      </c>
      <c r="B10750" s="155" t="str">
        <f>IFERROR(VLOOKUP(Proc[[#This Row],[App]],Table2[],3,0),"open")</f>
        <v>ok</v>
      </c>
      <c r="C10750" s="156" t="s">
        <v>369</v>
      </c>
      <c r="D10750" t="s">
        <v>12993</v>
      </c>
      <c r="E10750" s="156" t="s">
        <v>2351</v>
      </c>
      <c r="F10750" s="155" t="s">
        <v>2351</v>
      </c>
      <c r="G10750" s="156" t="s">
        <v>400</v>
      </c>
      <c r="H10750" s="155" t="str">
        <f>IF(Proc[[#This Row],[type]]="LFF (MDG-F)",MID(Proc[[#This Row],[Obj]],13,10),"")</f>
        <v/>
      </c>
      <c r="J10750" s="155" t="b">
        <f>Proc[[#This Row],[Requested]]=Proc[[#This Row],[CurrentParent]]</f>
        <v>1</v>
      </c>
      <c r="K10750" s="155" t="str">
        <f>IF(Proc[[#This Row],[Author]]="Marcela Urrego",VLOOKUP(LEFT(Proc[[#This Row],[Requested]],1),Table3[#All],2,0),VLOOKUP(Proc[[#This Row],[Author]],Table4[],2,0))</f>
        <v>HC</v>
      </c>
      <c r="L10750" s="155" t="s">
        <v>7801</v>
      </c>
      <c r="M10750" s="140">
        <v>46108</v>
      </c>
      <c r="N10750" s="140"/>
      <c r="O10750" s="140"/>
      <c r="P10750" s="140" t="str">
        <f ca="1">IF(Proc[[#This Row],[DaysAgeing]]&gt;5,"yep","on track")</f>
        <v>on track</v>
      </c>
      <c r="Q10750" s="2">
        <f ca="1">IF(Proc[[#This Row],[DateClosed]]="",ABS(NETWORKDAYS(Proc[[#This Row],[DateOpened]],TODAY()))-1,ABS(NETWORKDAYS(Proc[[#This Row],[DateOpened]],Proc[[#This Row],[DateClosed]]))-1)</f>
        <v>5</v>
      </c>
      <c r="R10750" s="140" t="s">
        <v>1005</v>
      </c>
      <c r="S10750" s="155"/>
      <c r="T10750" s="155"/>
    </row>
    <row r="10751" spans="1:20" hidden="1">
      <c r="A10751" s="156" t="s">
        <v>12999</v>
      </c>
      <c r="B10751" s="155" t="str">
        <f>IFERROR(VLOOKUP(Proc[[#This Row],[App]],Table2[],3,0),"open")</f>
        <v>ok</v>
      </c>
      <c r="C10751" s="156" t="s">
        <v>369</v>
      </c>
      <c r="D10751" t="s">
        <v>13011</v>
      </c>
      <c r="E10751" s="156" t="s">
        <v>2351</v>
      </c>
      <c r="F10751" s="155" t="s">
        <v>2351</v>
      </c>
      <c r="G10751" s="156" t="s">
        <v>400</v>
      </c>
      <c r="H10751" s="155" t="str">
        <f>IF(Proc[[#This Row],[type]]="LFF (MDG-F)",MID(Proc[[#This Row],[Obj]],13,10),"")</f>
        <v/>
      </c>
      <c r="J10751" s="155" t="b">
        <f>Proc[[#This Row],[Requested]]=Proc[[#This Row],[CurrentParent]]</f>
        <v>1</v>
      </c>
      <c r="K10751" s="155" t="str">
        <f>IF(Proc[[#This Row],[Author]]="Marcela Urrego",VLOOKUP(LEFT(Proc[[#This Row],[Requested]],1),Table3[#All],2,0),VLOOKUP(Proc[[#This Row],[Author]],Table4[],2,0))</f>
        <v>HC</v>
      </c>
      <c r="L10751" s="155" t="s">
        <v>7801</v>
      </c>
      <c r="M10751" s="140">
        <v>46108</v>
      </c>
      <c r="N10751" s="140"/>
      <c r="O10751" s="140"/>
      <c r="P10751" s="140" t="str">
        <f ca="1">IF(Proc[[#This Row],[DaysAgeing]]&gt;5,"yep","on track")</f>
        <v>on track</v>
      </c>
      <c r="Q10751" s="2">
        <f ca="1">IF(Proc[[#This Row],[DateClosed]]="",ABS(NETWORKDAYS(Proc[[#This Row],[DateOpened]],TODAY()))-1,ABS(NETWORKDAYS(Proc[[#This Row],[DateOpened]],Proc[[#This Row],[DateClosed]]))-1)</f>
        <v>5</v>
      </c>
      <c r="R10751" s="140" t="s">
        <v>1005</v>
      </c>
      <c r="S10751" s="155"/>
      <c r="T10751" s="155"/>
    </row>
    <row r="10752" spans="1:20" hidden="1">
      <c r="A10752" t="s">
        <v>13013</v>
      </c>
      <c r="B10752" s="155" t="str">
        <f>IFERROR(VLOOKUP(Proc[[#This Row],[App]],Table2[],3,0),"open")</f>
        <v>ok</v>
      </c>
      <c r="C10752" s="156" t="s">
        <v>369</v>
      </c>
      <c r="D10752" t="s">
        <v>13015</v>
      </c>
      <c r="E10752" s="156" t="s">
        <v>13012</v>
      </c>
      <c r="F10752" s="155" t="s">
        <v>13012</v>
      </c>
      <c r="G10752" s="156" t="s">
        <v>400</v>
      </c>
      <c r="H10752" s="155" t="str">
        <f>IF(Proc[[#This Row],[type]]="LFF (MDG-F)",MID(Proc[[#This Row],[Obj]],13,10),"")</f>
        <v/>
      </c>
      <c r="I10752" s="156"/>
      <c r="J10752" s="155" t="b">
        <f>Proc[[#This Row],[Requested]]=Proc[[#This Row],[CurrentParent]]</f>
        <v>1</v>
      </c>
      <c r="K10752" s="155" t="str">
        <f>IF(Proc[[#This Row],[Author]]="Marcela Urrego",VLOOKUP(LEFT(Proc[[#This Row],[Requested]],1),Table3[#All],2,0),VLOOKUP(Proc[[#This Row],[Author]],Table4[],2,0))</f>
        <v>MGF</v>
      </c>
      <c r="L10752" s="155" t="s">
        <v>7801</v>
      </c>
      <c r="M10752" s="140">
        <v>46108</v>
      </c>
      <c r="N10752" s="140"/>
      <c r="O10752" s="140"/>
      <c r="P10752" s="140" t="str">
        <f ca="1">IF(Proc[[#This Row],[DaysAgeing]]&gt;5,"yep","on track")</f>
        <v>on track</v>
      </c>
      <c r="Q10752" s="2">
        <f ca="1">IF(Proc[[#This Row],[DateClosed]]="",ABS(NETWORKDAYS(Proc[[#This Row],[DateOpened]],TODAY()))-1,ABS(NETWORKDAYS(Proc[[#This Row],[DateOpened]],Proc[[#This Row],[DateClosed]]))-1)</f>
        <v>5</v>
      </c>
      <c r="R10752" s="140" t="s">
        <v>13014</v>
      </c>
      <c r="S10752" s="155"/>
      <c r="T10752" s="155"/>
    </row>
    <row r="10753" spans="1:20" hidden="1">
      <c r="A10753" s="156" t="s">
        <v>13013</v>
      </c>
      <c r="B10753" s="155" t="str">
        <f>IFERROR(VLOOKUP(Proc[[#This Row],[App]],Table2[],3,0),"open")</f>
        <v>ok</v>
      </c>
      <c r="C10753" s="156" t="s">
        <v>369</v>
      </c>
      <c r="D10753" s="156" t="s">
        <v>13016</v>
      </c>
      <c r="E10753" s="156" t="s">
        <v>13012</v>
      </c>
      <c r="F10753" s="155" t="s">
        <v>13012</v>
      </c>
      <c r="G10753" s="156" t="s">
        <v>400</v>
      </c>
      <c r="H10753" s="155" t="str">
        <f>IF(Proc[[#This Row],[type]]="LFF (MDG-F)",MID(Proc[[#This Row],[Obj]],13,10),"")</f>
        <v/>
      </c>
      <c r="I10753" s="156"/>
      <c r="J10753" s="155" t="b">
        <f>Proc[[#This Row],[Requested]]=Proc[[#This Row],[CurrentParent]]</f>
        <v>1</v>
      </c>
      <c r="K10753" s="155" t="str">
        <f>IF(Proc[[#This Row],[Author]]="Marcela Urrego",VLOOKUP(LEFT(Proc[[#This Row],[Requested]],1),Table3[#All],2,0),VLOOKUP(Proc[[#This Row],[Author]],Table4[],2,0))</f>
        <v>MGF</v>
      </c>
      <c r="L10753" s="155" t="s">
        <v>7801</v>
      </c>
      <c r="M10753" s="140">
        <v>46108</v>
      </c>
      <c r="N10753" s="140"/>
      <c r="O10753" s="140"/>
      <c r="P10753" s="140" t="str">
        <f ca="1">IF(Proc[[#This Row],[DaysAgeing]]&gt;5,"yep","on track")</f>
        <v>on track</v>
      </c>
      <c r="Q10753" s="2">
        <f ca="1">IF(Proc[[#This Row],[DateClosed]]="",ABS(NETWORKDAYS(Proc[[#This Row],[DateOpened]],TODAY()))-1,ABS(NETWORKDAYS(Proc[[#This Row],[DateOpened]],Proc[[#This Row],[DateClosed]]))-1)</f>
        <v>5</v>
      </c>
      <c r="R10753" s="140" t="s">
        <v>13014</v>
      </c>
      <c r="S10753" s="155"/>
      <c r="T10753" s="155"/>
    </row>
    <row r="10754" spans="1:20" hidden="1">
      <c r="A10754" s="156" t="s">
        <v>13013</v>
      </c>
      <c r="B10754" s="155" t="str">
        <f>IFERROR(VLOOKUP(Proc[[#This Row],[App]],Table2[],3,0),"open")</f>
        <v>ok</v>
      </c>
      <c r="C10754" s="156" t="s">
        <v>369</v>
      </c>
      <c r="D10754" s="156" t="s">
        <v>13017</v>
      </c>
      <c r="E10754" s="156" t="s">
        <v>13012</v>
      </c>
      <c r="F10754" s="155" t="s">
        <v>13012</v>
      </c>
      <c r="G10754" s="156" t="s">
        <v>400</v>
      </c>
      <c r="H10754" s="155" t="str">
        <f>IF(Proc[[#This Row],[type]]="LFF (MDG-F)",MID(Proc[[#This Row],[Obj]],13,10),"")</f>
        <v/>
      </c>
      <c r="I10754" s="156"/>
      <c r="J10754" s="155" t="b">
        <f>Proc[[#This Row],[Requested]]=Proc[[#This Row],[CurrentParent]]</f>
        <v>1</v>
      </c>
      <c r="K10754" s="155" t="str">
        <f>IF(Proc[[#This Row],[Author]]="Marcela Urrego",VLOOKUP(LEFT(Proc[[#This Row],[Requested]],1),Table3[#All],2,0),VLOOKUP(Proc[[#This Row],[Author]],Table4[],2,0))</f>
        <v>MGF</v>
      </c>
      <c r="L10754" s="155" t="s">
        <v>7801</v>
      </c>
      <c r="M10754" s="140">
        <v>46108</v>
      </c>
      <c r="N10754" s="140"/>
      <c r="O10754" s="140"/>
      <c r="P10754" s="140" t="str">
        <f ca="1">IF(Proc[[#This Row],[DaysAgeing]]&gt;5,"yep","on track")</f>
        <v>on track</v>
      </c>
      <c r="Q10754" s="2">
        <f ca="1">IF(Proc[[#This Row],[DateClosed]]="",ABS(NETWORKDAYS(Proc[[#This Row],[DateOpened]],TODAY()))-1,ABS(NETWORKDAYS(Proc[[#This Row],[DateOpened]],Proc[[#This Row],[DateClosed]]))-1)</f>
        <v>5</v>
      </c>
      <c r="R10754" s="140" t="s">
        <v>13014</v>
      </c>
      <c r="S10754" s="155"/>
      <c r="T10754" s="155"/>
    </row>
    <row r="10755" spans="1:20" hidden="1">
      <c r="A10755" s="156" t="s">
        <v>13013</v>
      </c>
      <c r="B10755" s="155" t="str">
        <f>IFERROR(VLOOKUP(Proc[[#This Row],[App]],Table2[],3,0),"open")</f>
        <v>ok</v>
      </c>
      <c r="C10755" s="156" t="s">
        <v>369</v>
      </c>
      <c r="D10755" s="156" t="s">
        <v>13068</v>
      </c>
      <c r="E10755" s="156" t="s">
        <v>13012</v>
      </c>
      <c r="F10755" s="155" t="s">
        <v>13012</v>
      </c>
      <c r="G10755" s="156" t="s">
        <v>400</v>
      </c>
      <c r="H10755" s="155" t="str">
        <f>IF(Proc[[#This Row],[type]]="LFF (MDG-F)",MID(Proc[[#This Row],[Obj]],13,10),"")</f>
        <v/>
      </c>
      <c r="I10755" s="156"/>
      <c r="J10755" s="155" t="b">
        <f>Proc[[#This Row],[Requested]]=Proc[[#This Row],[CurrentParent]]</f>
        <v>1</v>
      </c>
      <c r="K10755" s="155" t="str">
        <f>IF(Proc[[#This Row],[Author]]="Marcela Urrego",VLOOKUP(LEFT(Proc[[#This Row],[Requested]],1),Table3[#All],2,0),VLOOKUP(Proc[[#This Row],[Author]],Table4[],2,0))</f>
        <v>MGF</v>
      </c>
      <c r="L10755" s="155" t="s">
        <v>7801</v>
      </c>
      <c r="M10755" s="140">
        <v>46108</v>
      </c>
      <c r="N10755" s="140"/>
      <c r="O10755" s="140"/>
      <c r="P10755" s="140" t="str">
        <f ca="1">IF(Proc[[#This Row],[DaysAgeing]]&gt;5,"yep","on track")</f>
        <v>on track</v>
      </c>
      <c r="Q10755" s="2">
        <f ca="1">IF(Proc[[#This Row],[DateClosed]]="",ABS(NETWORKDAYS(Proc[[#This Row],[DateOpened]],TODAY()))-1,ABS(NETWORKDAYS(Proc[[#This Row],[DateOpened]],Proc[[#This Row],[DateClosed]]))-1)</f>
        <v>5</v>
      </c>
      <c r="R10755" s="140" t="s">
        <v>13014</v>
      </c>
      <c r="S10755" s="155"/>
      <c r="T10755" s="155"/>
    </row>
    <row r="10756" spans="1:20" hidden="1">
      <c r="A10756" s="156" t="s">
        <v>13013</v>
      </c>
      <c r="B10756" s="155" t="str">
        <f>IFERROR(VLOOKUP(Proc[[#This Row],[App]],Table2[],3,0),"open")</f>
        <v>ok</v>
      </c>
      <c r="C10756" s="156" t="s">
        <v>369</v>
      </c>
      <c r="D10756" s="156" t="s">
        <v>13069</v>
      </c>
      <c r="E10756" s="156" t="s">
        <v>13012</v>
      </c>
      <c r="F10756" s="155" t="s">
        <v>13012</v>
      </c>
      <c r="G10756" s="156" t="s">
        <v>400</v>
      </c>
      <c r="H10756" s="155" t="str">
        <f>IF(Proc[[#This Row],[type]]="LFF (MDG-F)",MID(Proc[[#This Row],[Obj]],13,10),"")</f>
        <v/>
      </c>
      <c r="I10756" s="156"/>
      <c r="J10756" s="155" t="b">
        <f>Proc[[#This Row],[Requested]]=Proc[[#This Row],[CurrentParent]]</f>
        <v>1</v>
      </c>
      <c r="K10756" s="155" t="str">
        <f>IF(Proc[[#This Row],[Author]]="Marcela Urrego",VLOOKUP(LEFT(Proc[[#This Row],[Requested]],1),Table3[#All],2,0),VLOOKUP(Proc[[#This Row],[Author]],Table4[],2,0))</f>
        <v>MGF</v>
      </c>
      <c r="L10756" s="155" t="s">
        <v>7801</v>
      </c>
      <c r="M10756" s="140">
        <v>46108</v>
      </c>
      <c r="N10756" s="140"/>
      <c r="O10756" s="140"/>
      <c r="P10756" s="140" t="str">
        <f ca="1">IF(Proc[[#This Row],[DaysAgeing]]&gt;5,"yep","on track")</f>
        <v>on track</v>
      </c>
      <c r="Q10756" s="2">
        <f ca="1">IF(Proc[[#This Row],[DateClosed]]="",ABS(NETWORKDAYS(Proc[[#This Row],[DateOpened]],TODAY()))-1,ABS(NETWORKDAYS(Proc[[#This Row],[DateOpened]],Proc[[#This Row],[DateClosed]]))-1)</f>
        <v>5</v>
      </c>
      <c r="R10756" s="140" t="s">
        <v>13014</v>
      </c>
      <c r="S10756" s="155"/>
      <c r="T10756" s="155"/>
    </row>
    <row r="10757" spans="1:20" hidden="1">
      <c r="A10757" s="156" t="s">
        <v>13013</v>
      </c>
      <c r="B10757" s="155" t="str">
        <f>IFERROR(VLOOKUP(Proc[[#This Row],[App]],Table2[],3,0),"open")</f>
        <v>ok</v>
      </c>
      <c r="C10757" s="156" t="s">
        <v>369</v>
      </c>
      <c r="D10757" s="156" t="s">
        <v>13018</v>
      </c>
      <c r="E10757" s="156" t="s">
        <v>13012</v>
      </c>
      <c r="F10757" s="155" t="s">
        <v>13012</v>
      </c>
      <c r="G10757" s="156" t="s">
        <v>400</v>
      </c>
      <c r="H10757" s="155" t="str">
        <f>IF(Proc[[#This Row],[type]]="LFF (MDG-F)",MID(Proc[[#This Row],[Obj]],13,10),"")</f>
        <v/>
      </c>
      <c r="I10757" s="156"/>
      <c r="J10757" s="155" t="b">
        <f>Proc[[#This Row],[Requested]]=Proc[[#This Row],[CurrentParent]]</f>
        <v>1</v>
      </c>
      <c r="K10757" s="155" t="str">
        <f>IF(Proc[[#This Row],[Author]]="Marcela Urrego",VLOOKUP(LEFT(Proc[[#This Row],[Requested]],1),Table3[#All],2,0),VLOOKUP(Proc[[#This Row],[Author]],Table4[],2,0))</f>
        <v>MGF</v>
      </c>
      <c r="L10757" s="155" t="s">
        <v>7801</v>
      </c>
      <c r="M10757" s="140">
        <v>46108</v>
      </c>
      <c r="N10757" s="140"/>
      <c r="O10757" s="140"/>
      <c r="P10757" s="140" t="str">
        <f ca="1">IF(Proc[[#This Row],[DaysAgeing]]&gt;5,"yep","on track")</f>
        <v>on track</v>
      </c>
      <c r="Q10757" s="2">
        <f ca="1">IF(Proc[[#This Row],[DateClosed]]="",ABS(NETWORKDAYS(Proc[[#This Row],[DateOpened]],TODAY()))-1,ABS(NETWORKDAYS(Proc[[#This Row],[DateOpened]],Proc[[#This Row],[DateClosed]]))-1)</f>
        <v>5</v>
      </c>
      <c r="R10757" s="140" t="s">
        <v>13014</v>
      </c>
      <c r="S10757" s="155"/>
      <c r="T10757" s="155"/>
    </row>
    <row r="10758" spans="1:20" hidden="1">
      <c r="A10758" s="156" t="s">
        <v>13013</v>
      </c>
      <c r="B10758" s="155" t="str">
        <f>IFERROR(VLOOKUP(Proc[[#This Row],[App]],Table2[],3,0),"open")</f>
        <v>ok</v>
      </c>
      <c r="C10758" s="156" t="s">
        <v>369</v>
      </c>
      <c r="D10758" s="156" t="s">
        <v>13019</v>
      </c>
      <c r="E10758" s="156" t="s">
        <v>13012</v>
      </c>
      <c r="F10758" s="155" t="s">
        <v>13012</v>
      </c>
      <c r="G10758" s="156" t="s">
        <v>400</v>
      </c>
      <c r="H10758" s="155" t="str">
        <f>IF(Proc[[#This Row],[type]]="LFF (MDG-F)",MID(Proc[[#This Row],[Obj]],13,10),"")</f>
        <v/>
      </c>
      <c r="I10758" s="156"/>
      <c r="J10758" s="155" t="b">
        <f>Proc[[#This Row],[Requested]]=Proc[[#This Row],[CurrentParent]]</f>
        <v>1</v>
      </c>
      <c r="K10758" s="155" t="str">
        <f>IF(Proc[[#This Row],[Author]]="Marcela Urrego",VLOOKUP(LEFT(Proc[[#This Row],[Requested]],1),Table3[#All],2,0),VLOOKUP(Proc[[#This Row],[Author]],Table4[],2,0))</f>
        <v>MGF</v>
      </c>
      <c r="L10758" s="155" t="s">
        <v>7801</v>
      </c>
      <c r="M10758" s="140">
        <v>46108</v>
      </c>
      <c r="N10758" s="140"/>
      <c r="O10758" s="140"/>
      <c r="P10758" s="140" t="str">
        <f ca="1">IF(Proc[[#This Row],[DaysAgeing]]&gt;5,"yep","on track")</f>
        <v>on track</v>
      </c>
      <c r="Q10758" s="2">
        <f ca="1">IF(Proc[[#This Row],[DateClosed]]="",ABS(NETWORKDAYS(Proc[[#This Row],[DateOpened]],TODAY()))-1,ABS(NETWORKDAYS(Proc[[#This Row],[DateOpened]],Proc[[#This Row],[DateClosed]]))-1)</f>
        <v>5</v>
      </c>
      <c r="R10758" s="140" t="s">
        <v>13014</v>
      </c>
      <c r="S10758" s="155"/>
      <c r="T10758" s="155"/>
    </row>
    <row r="10759" spans="1:20" hidden="1">
      <c r="A10759" s="156" t="s">
        <v>13013</v>
      </c>
      <c r="B10759" s="155" t="str">
        <f>IFERROR(VLOOKUP(Proc[[#This Row],[App]],Table2[],3,0),"open")</f>
        <v>ok</v>
      </c>
      <c r="C10759" s="156" t="s">
        <v>369</v>
      </c>
      <c r="D10759" s="156" t="s">
        <v>13020</v>
      </c>
      <c r="E10759" s="156" t="s">
        <v>13012</v>
      </c>
      <c r="F10759" s="155" t="s">
        <v>13012</v>
      </c>
      <c r="G10759" s="156" t="s">
        <v>400</v>
      </c>
      <c r="H10759" s="155" t="str">
        <f>IF(Proc[[#This Row],[type]]="LFF (MDG-F)",MID(Proc[[#This Row],[Obj]],13,10),"")</f>
        <v/>
      </c>
      <c r="I10759" s="156"/>
      <c r="J10759" s="155" t="b">
        <f>Proc[[#This Row],[Requested]]=Proc[[#This Row],[CurrentParent]]</f>
        <v>1</v>
      </c>
      <c r="K10759" s="155" t="str">
        <f>IF(Proc[[#This Row],[Author]]="Marcela Urrego",VLOOKUP(LEFT(Proc[[#This Row],[Requested]],1),Table3[#All],2,0),VLOOKUP(Proc[[#This Row],[Author]],Table4[],2,0))</f>
        <v>MGF</v>
      </c>
      <c r="L10759" s="155" t="s">
        <v>7801</v>
      </c>
      <c r="M10759" s="140">
        <v>46108</v>
      </c>
      <c r="N10759" s="140"/>
      <c r="O10759" s="140"/>
      <c r="P10759" s="140" t="str">
        <f ca="1">IF(Proc[[#This Row],[DaysAgeing]]&gt;5,"yep","on track")</f>
        <v>on track</v>
      </c>
      <c r="Q10759" s="2">
        <f ca="1">IF(Proc[[#This Row],[DateClosed]]="",ABS(NETWORKDAYS(Proc[[#This Row],[DateOpened]],TODAY()))-1,ABS(NETWORKDAYS(Proc[[#This Row],[DateOpened]],Proc[[#This Row],[DateClosed]]))-1)</f>
        <v>5</v>
      </c>
      <c r="R10759" s="140" t="s">
        <v>13014</v>
      </c>
      <c r="S10759" s="155"/>
      <c r="T10759" s="155"/>
    </row>
    <row r="10760" spans="1:20" hidden="1">
      <c r="A10760" s="156" t="s">
        <v>13013</v>
      </c>
      <c r="B10760" s="155" t="str">
        <f>IFERROR(VLOOKUP(Proc[[#This Row],[App]],Table2[],3,0),"open")</f>
        <v>ok</v>
      </c>
      <c r="C10760" s="156" t="s">
        <v>369</v>
      </c>
      <c r="D10760" s="156" t="s">
        <v>13021</v>
      </c>
      <c r="E10760" s="156" t="s">
        <v>13012</v>
      </c>
      <c r="F10760" s="155" t="s">
        <v>13012</v>
      </c>
      <c r="G10760" s="156" t="s">
        <v>400</v>
      </c>
      <c r="H10760" s="155" t="str">
        <f>IF(Proc[[#This Row],[type]]="LFF (MDG-F)",MID(Proc[[#This Row],[Obj]],13,10),"")</f>
        <v/>
      </c>
      <c r="I10760" s="156"/>
      <c r="J10760" s="155" t="b">
        <f>Proc[[#This Row],[Requested]]=Proc[[#This Row],[CurrentParent]]</f>
        <v>1</v>
      </c>
      <c r="K10760" s="155" t="str">
        <f>IF(Proc[[#This Row],[Author]]="Marcela Urrego",VLOOKUP(LEFT(Proc[[#This Row],[Requested]],1),Table3[#All],2,0),VLOOKUP(Proc[[#This Row],[Author]],Table4[],2,0))</f>
        <v>MGF</v>
      </c>
      <c r="L10760" s="155" t="s">
        <v>7801</v>
      </c>
      <c r="M10760" s="140">
        <v>46108</v>
      </c>
      <c r="N10760" s="140"/>
      <c r="O10760" s="140"/>
      <c r="P10760" s="140" t="str">
        <f ca="1">IF(Proc[[#This Row],[DaysAgeing]]&gt;5,"yep","on track")</f>
        <v>on track</v>
      </c>
      <c r="Q10760" s="2">
        <f ca="1">IF(Proc[[#This Row],[DateClosed]]="",ABS(NETWORKDAYS(Proc[[#This Row],[DateOpened]],TODAY()))-1,ABS(NETWORKDAYS(Proc[[#This Row],[DateOpened]],Proc[[#This Row],[DateClosed]]))-1)</f>
        <v>5</v>
      </c>
      <c r="R10760" s="140" t="s">
        <v>13014</v>
      </c>
      <c r="S10760" s="155"/>
      <c r="T10760" s="155"/>
    </row>
    <row r="10761" spans="1:20" hidden="1">
      <c r="A10761" s="156" t="s">
        <v>13013</v>
      </c>
      <c r="B10761" s="155" t="str">
        <f>IFERROR(VLOOKUP(Proc[[#This Row],[App]],Table2[],3,0),"open")</f>
        <v>ok</v>
      </c>
      <c r="C10761" s="156" t="s">
        <v>369</v>
      </c>
      <c r="D10761" s="156" t="s">
        <v>13022</v>
      </c>
      <c r="E10761" s="156" t="s">
        <v>13012</v>
      </c>
      <c r="F10761" s="155" t="s">
        <v>13012</v>
      </c>
      <c r="G10761" s="156" t="s">
        <v>400</v>
      </c>
      <c r="H10761" s="155" t="str">
        <f>IF(Proc[[#This Row],[type]]="LFF (MDG-F)",MID(Proc[[#This Row],[Obj]],13,10),"")</f>
        <v/>
      </c>
      <c r="I10761" s="156"/>
      <c r="J10761" s="155" t="b">
        <f>Proc[[#This Row],[Requested]]=Proc[[#This Row],[CurrentParent]]</f>
        <v>1</v>
      </c>
      <c r="K10761" s="155" t="str">
        <f>IF(Proc[[#This Row],[Author]]="Marcela Urrego",VLOOKUP(LEFT(Proc[[#This Row],[Requested]],1),Table3[#All],2,0),VLOOKUP(Proc[[#This Row],[Author]],Table4[],2,0))</f>
        <v>MGF</v>
      </c>
      <c r="L10761" s="155" t="s">
        <v>7801</v>
      </c>
      <c r="M10761" s="140">
        <v>46108</v>
      </c>
      <c r="N10761" s="140"/>
      <c r="O10761" s="140"/>
      <c r="P10761" s="140" t="str">
        <f ca="1">IF(Proc[[#This Row],[DaysAgeing]]&gt;5,"yep","on track")</f>
        <v>on track</v>
      </c>
      <c r="Q10761" s="2">
        <f ca="1">IF(Proc[[#This Row],[DateClosed]]="",ABS(NETWORKDAYS(Proc[[#This Row],[DateOpened]],TODAY()))-1,ABS(NETWORKDAYS(Proc[[#This Row],[DateOpened]],Proc[[#This Row],[DateClosed]]))-1)</f>
        <v>5</v>
      </c>
      <c r="R10761" s="140" t="s">
        <v>13014</v>
      </c>
      <c r="S10761" s="155"/>
      <c r="T10761" s="155"/>
    </row>
    <row r="10762" spans="1:20" hidden="1">
      <c r="A10762" s="156" t="s">
        <v>13013</v>
      </c>
      <c r="B10762" s="155" t="str">
        <f>IFERROR(VLOOKUP(Proc[[#This Row],[App]],Table2[],3,0),"open")</f>
        <v>ok</v>
      </c>
      <c r="C10762" s="156" t="s">
        <v>369</v>
      </c>
      <c r="D10762" s="156" t="s">
        <v>13023</v>
      </c>
      <c r="E10762" s="156" t="s">
        <v>13012</v>
      </c>
      <c r="F10762" s="155" t="s">
        <v>13012</v>
      </c>
      <c r="G10762" s="156" t="s">
        <v>400</v>
      </c>
      <c r="H10762" s="155" t="str">
        <f>IF(Proc[[#This Row],[type]]="LFF (MDG-F)",MID(Proc[[#This Row],[Obj]],13,10),"")</f>
        <v/>
      </c>
      <c r="I10762" s="156"/>
      <c r="J10762" s="155" t="b">
        <f>Proc[[#This Row],[Requested]]=Proc[[#This Row],[CurrentParent]]</f>
        <v>1</v>
      </c>
      <c r="K10762" s="155" t="str">
        <f>IF(Proc[[#This Row],[Author]]="Marcela Urrego",VLOOKUP(LEFT(Proc[[#This Row],[Requested]],1),Table3[#All],2,0),VLOOKUP(Proc[[#This Row],[Author]],Table4[],2,0))</f>
        <v>MGF</v>
      </c>
      <c r="L10762" s="155" t="s">
        <v>7801</v>
      </c>
      <c r="M10762" s="140">
        <v>46108</v>
      </c>
      <c r="N10762" s="140"/>
      <c r="O10762" s="140"/>
      <c r="P10762" s="140" t="str">
        <f ca="1">IF(Proc[[#This Row],[DaysAgeing]]&gt;5,"yep","on track")</f>
        <v>on track</v>
      </c>
      <c r="Q10762" s="2">
        <f ca="1">IF(Proc[[#This Row],[DateClosed]]="",ABS(NETWORKDAYS(Proc[[#This Row],[DateOpened]],TODAY()))-1,ABS(NETWORKDAYS(Proc[[#This Row],[DateOpened]],Proc[[#This Row],[DateClosed]]))-1)</f>
        <v>5</v>
      </c>
      <c r="R10762" s="140" t="s">
        <v>13014</v>
      </c>
      <c r="S10762" s="155"/>
      <c r="T10762" s="155"/>
    </row>
    <row r="10763" spans="1:20" hidden="1">
      <c r="A10763" s="156" t="s">
        <v>13013</v>
      </c>
      <c r="B10763" s="155" t="str">
        <f>IFERROR(VLOOKUP(Proc[[#This Row],[App]],Table2[],3,0),"open")</f>
        <v>ok</v>
      </c>
      <c r="C10763" s="156" t="s">
        <v>369</v>
      </c>
      <c r="D10763" t="s">
        <v>13095</v>
      </c>
      <c r="E10763" s="156" t="s">
        <v>13012</v>
      </c>
      <c r="F10763" s="155" t="s">
        <v>13012</v>
      </c>
      <c r="G10763" s="156" t="s">
        <v>400</v>
      </c>
      <c r="H10763" s="155" t="str">
        <f>IF(Proc[[#This Row],[type]]="LFF (MDG-F)",MID(Proc[[#This Row],[Obj]],13,10),"")</f>
        <v/>
      </c>
      <c r="J10763" s="155" t="b">
        <f>Proc[[#This Row],[Requested]]=Proc[[#This Row],[CurrentParent]]</f>
        <v>1</v>
      </c>
      <c r="K10763" s="155" t="str">
        <f>IF(Proc[[#This Row],[Author]]="Marcela Urrego",VLOOKUP(LEFT(Proc[[#This Row],[Requested]],1),Table3[#All],2,0),VLOOKUP(Proc[[#This Row],[Author]],Table4[],2,0))</f>
        <v>MGF</v>
      </c>
      <c r="L10763" s="155" t="s">
        <v>7801</v>
      </c>
      <c r="M10763" s="140">
        <v>46108</v>
      </c>
      <c r="N10763" s="140"/>
      <c r="O10763" s="140"/>
      <c r="P10763" s="140" t="str">
        <f ca="1">IF(Proc[[#This Row],[DaysAgeing]]&gt;5,"yep","on track")</f>
        <v>on track</v>
      </c>
      <c r="Q10763" s="2">
        <f ca="1">IF(Proc[[#This Row],[DateClosed]]="",ABS(NETWORKDAYS(Proc[[#This Row],[DateOpened]],TODAY()))-1,ABS(NETWORKDAYS(Proc[[#This Row],[DateOpened]],Proc[[#This Row],[DateClosed]]))-1)</f>
        <v>5</v>
      </c>
      <c r="R10763" s="140" t="s">
        <v>13014</v>
      </c>
      <c r="S10763" s="155"/>
      <c r="T10763" s="155"/>
    </row>
    <row r="10764" spans="1:20" hidden="1">
      <c r="A10764" s="156" t="s">
        <v>13013</v>
      </c>
      <c r="B10764" s="155" t="str">
        <f>IFERROR(VLOOKUP(Proc[[#This Row],[App]],Table2[],3,0),"open")</f>
        <v>ok</v>
      </c>
      <c r="C10764" s="156" t="s">
        <v>369</v>
      </c>
      <c r="D10764" t="s">
        <v>13096</v>
      </c>
      <c r="E10764" s="156" t="s">
        <v>13012</v>
      </c>
      <c r="F10764" s="155" t="s">
        <v>13012</v>
      </c>
      <c r="G10764" s="156" t="s">
        <v>400</v>
      </c>
      <c r="H10764" s="155" t="str">
        <f>IF(Proc[[#This Row],[type]]="LFF (MDG-F)",MID(Proc[[#This Row],[Obj]],13,10),"")</f>
        <v/>
      </c>
      <c r="J10764" s="155" t="b">
        <f>Proc[[#This Row],[Requested]]=Proc[[#This Row],[CurrentParent]]</f>
        <v>1</v>
      </c>
      <c r="K10764" s="155" t="str">
        <f>IF(Proc[[#This Row],[Author]]="Marcela Urrego",VLOOKUP(LEFT(Proc[[#This Row],[Requested]],1),Table3[#All],2,0),VLOOKUP(Proc[[#This Row],[Author]],Table4[],2,0))</f>
        <v>MGF</v>
      </c>
      <c r="L10764" s="155" t="s">
        <v>7801</v>
      </c>
      <c r="M10764" s="140">
        <v>46108</v>
      </c>
      <c r="N10764" s="140"/>
      <c r="O10764" s="140"/>
      <c r="P10764" s="140" t="str">
        <f ca="1">IF(Proc[[#This Row],[DaysAgeing]]&gt;5,"yep","on track")</f>
        <v>on track</v>
      </c>
      <c r="Q10764" s="2">
        <f ca="1">IF(Proc[[#This Row],[DateClosed]]="",ABS(NETWORKDAYS(Proc[[#This Row],[DateOpened]],TODAY()))-1,ABS(NETWORKDAYS(Proc[[#This Row],[DateOpened]],Proc[[#This Row],[DateClosed]]))-1)</f>
        <v>5</v>
      </c>
      <c r="R10764" s="140" t="s">
        <v>13014</v>
      </c>
      <c r="S10764" s="155"/>
      <c r="T10764" s="155"/>
    </row>
    <row r="10765" spans="1:20" hidden="1">
      <c r="A10765" s="156" t="s">
        <v>13013</v>
      </c>
      <c r="B10765" s="155" t="str">
        <f>IFERROR(VLOOKUP(Proc[[#This Row],[App]],Table2[],3,0),"open")</f>
        <v>ok</v>
      </c>
      <c r="C10765" s="156" t="s">
        <v>369</v>
      </c>
      <c r="D10765" t="s">
        <v>13097</v>
      </c>
      <c r="E10765" s="156" t="s">
        <v>13012</v>
      </c>
      <c r="F10765" s="155" t="s">
        <v>13012</v>
      </c>
      <c r="G10765" s="156" t="s">
        <v>400</v>
      </c>
      <c r="H10765" s="155" t="str">
        <f>IF(Proc[[#This Row],[type]]="LFF (MDG-F)",MID(Proc[[#This Row],[Obj]],13,10),"")</f>
        <v/>
      </c>
      <c r="J10765" s="155" t="b">
        <f>Proc[[#This Row],[Requested]]=Proc[[#This Row],[CurrentParent]]</f>
        <v>1</v>
      </c>
      <c r="K10765" s="155" t="str">
        <f>IF(Proc[[#This Row],[Author]]="Marcela Urrego",VLOOKUP(LEFT(Proc[[#This Row],[Requested]],1),Table3[#All],2,0),VLOOKUP(Proc[[#This Row],[Author]],Table4[],2,0))</f>
        <v>MGF</v>
      </c>
      <c r="L10765" s="155" t="s">
        <v>7801</v>
      </c>
      <c r="M10765" s="140">
        <v>46108</v>
      </c>
      <c r="N10765" s="140"/>
      <c r="O10765" s="140"/>
      <c r="P10765" s="140" t="str">
        <f ca="1">IF(Proc[[#This Row],[DaysAgeing]]&gt;5,"yep","on track")</f>
        <v>on track</v>
      </c>
      <c r="Q10765" s="2">
        <f ca="1">IF(Proc[[#This Row],[DateClosed]]="",ABS(NETWORKDAYS(Proc[[#This Row],[DateOpened]],TODAY()))-1,ABS(NETWORKDAYS(Proc[[#This Row],[DateOpened]],Proc[[#This Row],[DateClosed]]))-1)</f>
        <v>5</v>
      </c>
      <c r="R10765" s="140" t="s">
        <v>13014</v>
      </c>
      <c r="S10765" s="155"/>
      <c r="T10765" s="155"/>
    </row>
    <row r="10766" spans="1:20" hidden="1">
      <c r="A10766" s="156" t="s">
        <v>13013</v>
      </c>
      <c r="B10766" s="155" t="str">
        <f>IFERROR(VLOOKUP(Proc[[#This Row],[App]],Table2[],3,0),"open")</f>
        <v>ok</v>
      </c>
      <c r="C10766" s="156" t="s">
        <v>369</v>
      </c>
      <c r="D10766" t="s">
        <v>13098</v>
      </c>
      <c r="E10766" s="156" t="s">
        <v>13012</v>
      </c>
      <c r="F10766" s="155" t="s">
        <v>13012</v>
      </c>
      <c r="G10766" s="156" t="s">
        <v>400</v>
      </c>
      <c r="H10766" s="155" t="str">
        <f>IF(Proc[[#This Row],[type]]="LFF (MDG-F)",MID(Proc[[#This Row],[Obj]],13,10),"")</f>
        <v/>
      </c>
      <c r="J10766" s="155" t="b">
        <f>Proc[[#This Row],[Requested]]=Proc[[#This Row],[CurrentParent]]</f>
        <v>1</v>
      </c>
      <c r="K10766" s="155" t="str">
        <f>IF(Proc[[#This Row],[Author]]="Marcela Urrego",VLOOKUP(LEFT(Proc[[#This Row],[Requested]],1),Table3[#All],2,0),VLOOKUP(Proc[[#This Row],[Author]],Table4[],2,0))</f>
        <v>MGF</v>
      </c>
      <c r="L10766" s="155" t="s">
        <v>7801</v>
      </c>
      <c r="M10766" s="140">
        <v>46108</v>
      </c>
      <c r="N10766" s="140"/>
      <c r="O10766" s="140"/>
      <c r="P10766" s="140" t="str">
        <f ca="1">IF(Proc[[#This Row],[DaysAgeing]]&gt;5,"yep","on track")</f>
        <v>on track</v>
      </c>
      <c r="Q10766" s="2">
        <f ca="1">IF(Proc[[#This Row],[DateClosed]]="",ABS(NETWORKDAYS(Proc[[#This Row],[DateOpened]],TODAY()))-1,ABS(NETWORKDAYS(Proc[[#This Row],[DateOpened]],Proc[[#This Row],[DateClosed]]))-1)</f>
        <v>5</v>
      </c>
      <c r="R10766" s="140" t="s">
        <v>13014</v>
      </c>
      <c r="S10766" s="155"/>
      <c r="T10766" s="155"/>
    </row>
    <row r="10767" spans="1:20" hidden="1">
      <c r="A10767" s="156" t="s">
        <v>13013</v>
      </c>
      <c r="B10767" s="155" t="str">
        <f>IFERROR(VLOOKUP(Proc[[#This Row],[App]],Table2[],3,0),"open")</f>
        <v>ok</v>
      </c>
      <c r="C10767" s="156" t="s">
        <v>369</v>
      </c>
      <c r="D10767" t="s">
        <v>13099</v>
      </c>
      <c r="E10767" s="156" t="s">
        <v>13012</v>
      </c>
      <c r="F10767" s="155" t="s">
        <v>13012</v>
      </c>
      <c r="G10767" s="156" t="s">
        <v>400</v>
      </c>
      <c r="H10767" s="155" t="str">
        <f>IF(Proc[[#This Row],[type]]="LFF (MDG-F)",MID(Proc[[#This Row],[Obj]],13,10),"")</f>
        <v/>
      </c>
      <c r="J10767" s="155" t="b">
        <f>Proc[[#This Row],[Requested]]=Proc[[#This Row],[CurrentParent]]</f>
        <v>1</v>
      </c>
      <c r="K10767" s="155" t="str">
        <f>IF(Proc[[#This Row],[Author]]="Marcela Urrego",VLOOKUP(LEFT(Proc[[#This Row],[Requested]],1),Table3[#All],2,0),VLOOKUP(Proc[[#This Row],[Author]],Table4[],2,0))</f>
        <v>MGF</v>
      </c>
      <c r="L10767" s="155" t="s">
        <v>7801</v>
      </c>
      <c r="M10767" s="140">
        <v>46108</v>
      </c>
      <c r="N10767" s="140"/>
      <c r="O10767" s="140"/>
      <c r="P10767" s="140" t="str">
        <f ca="1">IF(Proc[[#This Row],[DaysAgeing]]&gt;5,"yep","on track")</f>
        <v>on track</v>
      </c>
      <c r="Q10767" s="2">
        <f ca="1">IF(Proc[[#This Row],[DateClosed]]="",ABS(NETWORKDAYS(Proc[[#This Row],[DateOpened]],TODAY()))-1,ABS(NETWORKDAYS(Proc[[#This Row],[DateOpened]],Proc[[#This Row],[DateClosed]]))-1)</f>
        <v>5</v>
      </c>
      <c r="R10767" s="140" t="s">
        <v>13014</v>
      </c>
      <c r="S10767" s="155"/>
      <c r="T10767" s="155"/>
    </row>
    <row r="10768" spans="1:20" hidden="1">
      <c r="A10768" s="156" t="s">
        <v>13013</v>
      </c>
      <c r="B10768" s="155" t="str">
        <f>IFERROR(VLOOKUP(Proc[[#This Row],[App]],Table2[],3,0),"open")</f>
        <v>ok</v>
      </c>
      <c r="C10768" s="156" t="s">
        <v>369</v>
      </c>
      <c r="D10768" t="s">
        <v>13100</v>
      </c>
      <c r="E10768" s="156" t="s">
        <v>13012</v>
      </c>
      <c r="F10768" s="155" t="s">
        <v>13012</v>
      </c>
      <c r="G10768" s="156" t="s">
        <v>400</v>
      </c>
      <c r="H10768" s="155" t="str">
        <f>IF(Proc[[#This Row],[type]]="LFF (MDG-F)",MID(Proc[[#This Row],[Obj]],13,10),"")</f>
        <v/>
      </c>
      <c r="J10768" s="155" t="b">
        <f>Proc[[#This Row],[Requested]]=Proc[[#This Row],[CurrentParent]]</f>
        <v>1</v>
      </c>
      <c r="K10768" s="155" t="str">
        <f>IF(Proc[[#This Row],[Author]]="Marcela Urrego",VLOOKUP(LEFT(Proc[[#This Row],[Requested]],1),Table3[#All],2,0),VLOOKUP(Proc[[#This Row],[Author]],Table4[],2,0))</f>
        <v>MGF</v>
      </c>
      <c r="L10768" s="155" t="s">
        <v>7801</v>
      </c>
      <c r="M10768" s="140">
        <v>46108</v>
      </c>
      <c r="N10768" s="140"/>
      <c r="O10768" s="140"/>
      <c r="P10768" s="140" t="str">
        <f ca="1">IF(Proc[[#This Row],[DaysAgeing]]&gt;5,"yep","on track")</f>
        <v>on track</v>
      </c>
      <c r="Q10768" s="2">
        <f ca="1">IF(Proc[[#This Row],[DateClosed]]="",ABS(NETWORKDAYS(Proc[[#This Row],[DateOpened]],TODAY()))-1,ABS(NETWORKDAYS(Proc[[#This Row],[DateOpened]],Proc[[#This Row],[DateClosed]]))-1)</f>
        <v>5</v>
      </c>
      <c r="R10768" s="140" t="s">
        <v>13014</v>
      </c>
      <c r="S10768" s="155"/>
      <c r="T10768" s="155"/>
    </row>
    <row r="10769" spans="1:20" hidden="1">
      <c r="A10769" s="156" t="s">
        <v>13013</v>
      </c>
      <c r="B10769" s="155" t="str">
        <f>IFERROR(VLOOKUP(Proc[[#This Row],[App]],Table2[],3,0),"open")</f>
        <v>ok</v>
      </c>
      <c r="C10769" s="156" t="s">
        <v>369</v>
      </c>
      <c r="D10769" t="s">
        <v>13101</v>
      </c>
      <c r="E10769" s="156" t="s">
        <v>13012</v>
      </c>
      <c r="F10769" s="155" t="s">
        <v>13012</v>
      </c>
      <c r="G10769" s="156" t="s">
        <v>400</v>
      </c>
      <c r="H10769" s="155" t="str">
        <f>IF(Proc[[#This Row],[type]]="LFF (MDG-F)",MID(Proc[[#This Row],[Obj]],13,10),"")</f>
        <v/>
      </c>
      <c r="J10769" s="155" t="b">
        <f>Proc[[#This Row],[Requested]]=Proc[[#This Row],[CurrentParent]]</f>
        <v>1</v>
      </c>
      <c r="K10769" s="155" t="str">
        <f>IF(Proc[[#This Row],[Author]]="Marcela Urrego",VLOOKUP(LEFT(Proc[[#This Row],[Requested]],1),Table3[#All],2,0),VLOOKUP(Proc[[#This Row],[Author]],Table4[],2,0))</f>
        <v>MGF</v>
      </c>
      <c r="L10769" s="155" t="s">
        <v>7801</v>
      </c>
      <c r="M10769" s="140">
        <v>46108</v>
      </c>
      <c r="N10769" s="140"/>
      <c r="O10769" s="140"/>
      <c r="P10769" s="140" t="str">
        <f ca="1">IF(Proc[[#This Row],[DaysAgeing]]&gt;5,"yep","on track")</f>
        <v>on track</v>
      </c>
      <c r="Q10769" s="2">
        <f ca="1">IF(Proc[[#This Row],[DateClosed]]="",ABS(NETWORKDAYS(Proc[[#This Row],[DateOpened]],TODAY()))-1,ABS(NETWORKDAYS(Proc[[#This Row],[DateOpened]],Proc[[#This Row],[DateClosed]]))-1)</f>
        <v>5</v>
      </c>
      <c r="R10769" s="140" t="s">
        <v>13014</v>
      </c>
      <c r="S10769" s="155"/>
      <c r="T10769" s="155"/>
    </row>
    <row r="10770" spans="1:20" hidden="1">
      <c r="A10770" s="156" t="s">
        <v>13013</v>
      </c>
      <c r="B10770" s="155" t="str">
        <f>IFERROR(VLOOKUP(Proc[[#This Row],[App]],Table2[],3,0),"open")</f>
        <v>ok</v>
      </c>
      <c r="C10770" s="156" t="s">
        <v>369</v>
      </c>
      <c r="D10770" t="s">
        <v>13102</v>
      </c>
      <c r="E10770" s="156" t="s">
        <v>13012</v>
      </c>
      <c r="F10770" s="155" t="s">
        <v>13012</v>
      </c>
      <c r="G10770" s="156" t="s">
        <v>400</v>
      </c>
      <c r="H10770" s="155" t="str">
        <f>IF(Proc[[#This Row],[type]]="LFF (MDG-F)",MID(Proc[[#This Row],[Obj]],13,10),"")</f>
        <v/>
      </c>
      <c r="J10770" s="155" t="b">
        <f>Proc[[#This Row],[Requested]]=Proc[[#This Row],[CurrentParent]]</f>
        <v>1</v>
      </c>
      <c r="K10770" s="155" t="str">
        <f>IF(Proc[[#This Row],[Author]]="Marcela Urrego",VLOOKUP(LEFT(Proc[[#This Row],[Requested]],1),Table3[#All],2,0),VLOOKUP(Proc[[#This Row],[Author]],Table4[],2,0))</f>
        <v>MGF</v>
      </c>
      <c r="L10770" s="155" t="s">
        <v>7801</v>
      </c>
      <c r="M10770" s="140">
        <v>46108</v>
      </c>
      <c r="N10770" s="140"/>
      <c r="O10770" s="140"/>
      <c r="P10770" s="140" t="str">
        <f ca="1">IF(Proc[[#This Row],[DaysAgeing]]&gt;5,"yep","on track")</f>
        <v>on track</v>
      </c>
      <c r="Q10770" s="2">
        <f ca="1">IF(Proc[[#This Row],[DateClosed]]="",ABS(NETWORKDAYS(Proc[[#This Row],[DateOpened]],TODAY()))-1,ABS(NETWORKDAYS(Proc[[#This Row],[DateOpened]],Proc[[#This Row],[DateClosed]]))-1)</f>
        <v>5</v>
      </c>
      <c r="R10770" s="140" t="s">
        <v>13014</v>
      </c>
      <c r="S10770" s="155"/>
      <c r="T10770" s="155"/>
    </row>
    <row r="10771" spans="1:20" hidden="1">
      <c r="A10771" s="156" t="s">
        <v>13013</v>
      </c>
      <c r="B10771" s="155" t="str">
        <f>IFERROR(VLOOKUP(Proc[[#This Row],[App]],Table2[],3,0),"open")</f>
        <v>ok</v>
      </c>
      <c r="C10771" s="156" t="s">
        <v>369</v>
      </c>
      <c r="D10771" s="156" t="s">
        <v>13024</v>
      </c>
      <c r="E10771" s="156" t="s">
        <v>13012</v>
      </c>
      <c r="F10771" s="155" t="s">
        <v>13012</v>
      </c>
      <c r="G10771" s="156" t="s">
        <v>400</v>
      </c>
      <c r="H10771" s="155" t="str">
        <f>IF(Proc[[#This Row],[type]]="LFF (MDG-F)",MID(Proc[[#This Row],[Obj]],13,10),"")</f>
        <v/>
      </c>
      <c r="I10771" s="156"/>
      <c r="J10771" s="155" t="b">
        <f>Proc[[#This Row],[Requested]]=Proc[[#This Row],[CurrentParent]]</f>
        <v>1</v>
      </c>
      <c r="K10771" s="155" t="str">
        <f>IF(Proc[[#This Row],[Author]]="Marcela Urrego",VLOOKUP(LEFT(Proc[[#This Row],[Requested]],1),Table3[#All],2,0),VLOOKUP(Proc[[#This Row],[Author]],Table4[],2,0))</f>
        <v>MGF</v>
      </c>
      <c r="L10771" s="155" t="s">
        <v>7801</v>
      </c>
      <c r="M10771" s="140">
        <v>46108</v>
      </c>
      <c r="N10771" s="140"/>
      <c r="O10771" s="140"/>
      <c r="P10771" s="140" t="str">
        <f ca="1">IF(Proc[[#This Row],[DaysAgeing]]&gt;5,"yep","on track")</f>
        <v>on track</v>
      </c>
      <c r="Q10771" s="2">
        <f ca="1">IF(Proc[[#This Row],[DateClosed]]="",ABS(NETWORKDAYS(Proc[[#This Row],[DateOpened]],TODAY()))-1,ABS(NETWORKDAYS(Proc[[#This Row],[DateOpened]],Proc[[#This Row],[DateClosed]]))-1)</f>
        <v>5</v>
      </c>
      <c r="R10771" s="140" t="s">
        <v>13014</v>
      </c>
      <c r="S10771" s="155"/>
      <c r="T10771" s="155"/>
    </row>
    <row r="10772" spans="1:20" hidden="1">
      <c r="A10772" s="156" t="s">
        <v>13013</v>
      </c>
      <c r="B10772" s="155" t="str">
        <f>IFERROR(VLOOKUP(Proc[[#This Row],[App]],Table2[],3,0),"open")</f>
        <v>ok</v>
      </c>
      <c r="C10772" s="156" t="s">
        <v>369</v>
      </c>
      <c r="D10772" s="156" t="s">
        <v>13025</v>
      </c>
      <c r="E10772" s="156" t="s">
        <v>13012</v>
      </c>
      <c r="F10772" s="155" t="s">
        <v>13012</v>
      </c>
      <c r="G10772" s="156" t="s">
        <v>400</v>
      </c>
      <c r="H10772" s="155" t="str">
        <f>IF(Proc[[#This Row],[type]]="LFF (MDG-F)",MID(Proc[[#This Row],[Obj]],13,10),"")</f>
        <v/>
      </c>
      <c r="I10772" s="156"/>
      <c r="J10772" s="155" t="b">
        <f>Proc[[#This Row],[Requested]]=Proc[[#This Row],[CurrentParent]]</f>
        <v>1</v>
      </c>
      <c r="K10772" s="155" t="str">
        <f>IF(Proc[[#This Row],[Author]]="Marcela Urrego",VLOOKUP(LEFT(Proc[[#This Row],[Requested]],1),Table3[#All],2,0),VLOOKUP(Proc[[#This Row],[Author]],Table4[],2,0))</f>
        <v>MGF</v>
      </c>
      <c r="L10772" s="155" t="s">
        <v>7801</v>
      </c>
      <c r="M10772" s="140">
        <v>46108</v>
      </c>
      <c r="N10772" s="140"/>
      <c r="O10772" s="140"/>
      <c r="P10772" s="140" t="str">
        <f ca="1">IF(Proc[[#This Row],[DaysAgeing]]&gt;5,"yep","on track")</f>
        <v>on track</v>
      </c>
      <c r="Q10772" s="2">
        <f ca="1">IF(Proc[[#This Row],[DateClosed]]="",ABS(NETWORKDAYS(Proc[[#This Row],[DateOpened]],TODAY()))-1,ABS(NETWORKDAYS(Proc[[#This Row],[DateOpened]],Proc[[#This Row],[DateClosed]]))-1)</f>
        <v>5</v>
      </c>
      <c r="R10772" s="140" t="s">
        <v>13014</v>
      </c>
      <c r="S10772" s="155"/>
      <c r="T10772" s="155"/>
    </row>
    <row r="10773" spans="1:20" hidden="1">
      <c r="A10773" s="156" t="s">
        <v>13013</v>
      </c>
      <c r="B10773" s="155" t="str">
        <f>IFERROR(VLOOKUP(Proc[[#This Row],[App]],Table2[],3,0),"open")</f>
        <v>ok</v>
      </c>
      <c r="C10773" s="156" t="s">
        <v>369</v>
      </c>
      <c r="D10773" s="156" t="s">
        <v>13026</v>
      </c>
      <c r="E10773" s="156" t="s">
        <v>13012</v>
      </c>
      <c r="F10773" s="155" t="s">
        <v>13012</v>
      </c>
      <c r="G10773" s="156" t="s">
        <v>400</v>
      </c>
      <c r="H10773" s="155" t="str">
        <f>IF(Proc[[#This Row],[type]]="LFF (MDG-F)",MID(Proc[[#This Row],[Obj]],13,10),"")</f>
        <v/>
      </c>
      <c r="I10773" s="156"/>
      <c r="J10773" s="155" t="b">
        <f>Proc[[#This Row],[Requested]]=Proc[[#This Row],[CurrentParent]]</f>
        <v>1</v>
      </c>
      <c r="K10773" s="155" t="str">
        <f>IF(Proc[[#This Row],[Author]]="Marcela Urrego",VLOOKUP(LEFT(Proc[[#This Row],[Requested]],1),Table3[#All],2,0),VLOOKUP(Proc[[#This Row],[Author]],Table4[],2,0))</f>
        <v>MGF</v>
      </c>
      <c r="L10773" s="155" t="s">
        <v>7801</v>
      </c>
      <c r="M10773" s="140">
        <v>46108</v>
      </c>
      <c r="N10773" s="140"/>
      <c r="O10773" s="140"/>
      <c r="P10773" s="140" t="str">
        <f ca="1">IF(Proc[[#This Row],[DaysAgeing]]&gt;5,"yep","on track")</f>
        <v>on track</v>
      </c>
      <c r="Q10773" s="2">
        <f ca="1">IF(Proc[[#This Row],[DateClosed]]="",ABS(NETWORKDAYS(Proc[[#This Row],[DateOpened]],TODAY()))-1,ABS(NETWORKDAYS(Proc[[#This Row],[DateOpened]],Proc[[#This Row],[DateClosed]]))-1)</f>
        <v>5</v>
      </c>
      <c r="R10773" s="140" t="s">
        <v>13014</v>
      </c>
      <c r="S10773" s="155"/>
      <c r="T10773" s="155"/>
    </row>
    <row r="10774" spans="1:20" hidden="1">
      <c r="A10774" s="156" t="s">
        <v>13013</v>
      </c>
      <c r="B10774" s="155" t="str">
        <f>IFERROR(VLOOKUP(Proc[[#This Row],[App]],Table2[],3,0),"open")</f>
        <v>ok</v>
      </c>
      <c r="C10774" s="156" t="s">
        <v>369</v>
      </c>
      <c r="D10774" s="156" t="s">
        <v>13027</v>
      </c>
      <c r="E10774" s="156" t="s">
        <v>13012</v>
      </c>
      <c r="F10774" s="155" t="s">
        <v>13012</v>
      </c>
      <c r="G10774" s="156" t="s">
        <v>400</v>
      </c>
      <c r="H10774" s="155" t="str">
        <f>IF(Proc[[#This Row],[type]]="LFF (MDG-F)",MID(Proc[[#This Row],[Obj]],13,10),"")</f>
        <v/>
      </c>
      <c r="I10774" s="156"/>
      <c r="J10774" s="155" t="b">
        <f>Proc[[#This Row],[Requested]]=Proc[[#This Row],[CurrentParent]]</f>
        <v>1</v>
      </c>
      <c r="K10774" s="155" t="str">
        <f>IF(Proc[[#This Row],[Author]]="Marcela Urrego",VLOOKUP(LEFT(Proc[[#This Row],[Requested]],1),Table3[#All],2,0),VLOOKUP(Proc[[#This Row],[Author]],Table4[],2,0))</f>
        <v>MGF</v>
      </c>
      <c r="L10774" s="155" t="s">
        <v>7801</v>
      </c>
      <c r="M10774" s="140">
        <v>46108</v>
      </c>
      <c r="N10774" s="140"/>
      <c r="O10774" s="140"/>
      <c r="P10774" s="140" t="str">
        <f ca="1">IF(Proc[[#This Row],[DaysAgeing]]&gt;5,"yep","on track")</f>
        <v>on track</v>
      </c>
      <c r="Q10774" s="2">
        <f ca="1">IF(Proc[[#This Row],[DateClosed]]="",ABS(NETWORKDAYS(Proc[[#This Row],[DateOpened]],TODAY()))-1,ABS(NETWORKDAYS(Proc[[#This Row],[DateOpened]],Proc[[#This Row],[DateClosed]]))-1)</f>
        <v>5</v>
      </c>
      <c r="R10774" s="140" t="s">
        <v>13014</v>
      </c>
      <c r="S10774" s="155"/>
      <c r="T10774" s="155"/>
    </row>
    <row r="10775" spans="1:20" hidden="1">
      <c r="A10775" s="156" t="s">
        <v>13013</v>
      </c>
      <c r="B10775" s="155" t="str">
        <f>IFERROR(VLOOKUP(Proc[[#This Row],[App]],Table2[],3,0),"open")</f>
        <v>ok</v>
      </c>
      <c r="C10775" s="156" t="s">
        <v>369</v>
      </c>
      <c r="D10775" t="s">
        <v>13103</v>
      </c>
      <c r="E10775" s="156" t="s">
        <v>13012</v>
      </c>
      <c r="F10775" s="155" t="s">
        <v>13012</v>
      </c>
      <c r="G10775" s="156" t="s">
        <v>400</v>
      </c>
      <c r="H10775" s="155" t="str">
        <f>IF(Proc[[#This Row],[type]]="LFF (MDG-F)",MID(Proc[[#This Row],[Obj]],13,10),"")</f>
        <v/>
      </c>
      <c r="J10775" s="155" t="b">
        <f>Proc[[#This Row],[Requested]]=Proc[[#This Row],[CurrentParent]]</f>
        <v>1</v>
      </c>
      <c r="K10775" s="155" t="str">
        <f>IF(Proc[[#This Row],[Author]]="Marcela Urrego",VLOOKUP(LEFT(Proc[[#This Row],[Requested]],1),Table3[#All],2,0),VLOOKUP(Proc[[#This Row],[Author]],Table4[],2,0))</f>
        <v>MGF</v>
      </c>
      <c r="L10775" s="155" t="s">
        <v>7801</v>
      </c>
      <c r="M10775" s="140">
        <v>46108</v>
      </c>
      <c r="N10775" s="140"/>
      <c r="O10775" s="140"/>
      <c r="P10775" s="140" t="str">
        <f ca="1">IF(Proc[[#This Row],[DaysAgeing]]&gt;5,"yep","on track")</f>
        <v>on track</v>
      </c>
      <c r="Q10775" s="2">
        <f ca="1">IF(Proc[[#This Row],[DateClosed]]="",ABS(NETWORKDAYS(Proc[[#This Row],[DateOpened]],TODAY()))-1,ABS(NETWORKDAYS(Proc[[#This Row],[DateOpened]],Proc[[#This Row],[DateClosed]]))-1)</f>
        <v>5</v>
      </c>
      <c r="R10775" s="140" t="s">
        <v>13014</v>
      </c>
      <c r="S10775" s="155"/>
      <c r="T10775" s="155"/>
    </row>
    <row r="10776" spans="1:20" hidden="1">
      <c r="A10776" s="156" t="s">
        <v>13013</v>
      </c>
      <c r="B10776" s="155" t="str">
        <f>IFERROR(VLOOKUP(Proc[[#This Row],[App]],Table2[],3,0),"open")</f>
        <v>ok</v>
      </c>
      <c r="C10776" s="156" t="s">
        <v>369</v>
      </c>
      <c r="D10776" t="s">
        <v>13104</v>
      </c>
      <c r="E10776" s="156" t="s">
        <v>13012</v>
      </c>
      <c r="F10776" s="155" t="s">
        <v>13012</v>
      </c>
      <c r="G10776" s="156" t="s">
        <v>400</v>
      </c>
      <c r="H10776" s="155" t="str">
        <f>IF(Proc[[#This Row],[type]]="LFF (MDG-F)",MID(Proc[[#This Row],[Obj]],13,10),"")</f>
        <v/>
      </c>
      <c r="J10776" s="155" t="b">
        <f>Proc[[#This Row],[Requested]]=Proc[[#This Row],[CurrentParent]]</f>
        <v>1</v>
      </c>
      <c r="K10776" s="155" t="str">
        <f>IF(Proc[[#This Row],[Author]]="Marcela Urrego",VLOOKUP(LEFT(Proc[[#This Row],[Requested]],1),Table3[#All],2,0),VLOOKUP(Proc[[#This Row],[Author]],Table4[],2,0))</f>
        <v>MGF</v>
      </c>
      <c r="L10776" s="155" t="s">
        <v>7801</v>
      </c>
      <c r="M10776" s="140">
        <v>46108</v>
      </c>
      <c r="N10776" s="140"/>
      <c r="O10776" s="140"/>
      <c r="P10776" s="140" t="str">
        <f ca="1">IF(Proc[[#This Row],[DaysAgeing]]&gt;5,"yep","on track")</f>
        <v>on track</v>
      </c>
      <c r="Q10776" s="2">
        <f ca="1">IF(Proc[[#This Row],[DateClosed]]="",ABS(NETWORKDAYS(Proc[[#This Row],[DateOpened]],TODAY()))-1,ABS(NETWORKDAYS(Proc[[#This Row],[DateOpened]],Proc[[#This Row],[DateClosed]]))-1)</f>
        <v>5</v>
      </c>
      <c r="R10776" s="140" t="s">
        <v>13014</v>
      </c>
      <c r="S10776" s="155"/>
      <c r="T10776" s="155"/>
    </row>
    <row r="10777" spans="1:20" hidden="1">
      <c r="A10777" s="156" t="s">
        <v>13013</v>
      </c>
      <c r="B10777" s="155" t="str">
        <f>IFERROR(VLOOKUP(Proc[[#This Row],[App]],Table2[],3,0),"open")</f>
        <v>ok</v>
      </c>
      <c r="C10777" s="156" t="s">
        <v>369</v>
      </c>
      <c r="D10777" t="s">
        <v>13105</v>
      </c>
      <c r="E10777" s="156" t="s">
        <v>13012</v>
      </c>
      <c r="F10777" s="155" t="s">
        <v>13012</v>
      </c>
      <c r="G10777" s="156" t="s">
        <v>400</v>
      </c>
      <c r="H10777" s="155" t="str">
        <f>IF(Proc[[#This Row],[type]]="LFF (MDG-F)",MID(Proc[[#This Row],[Obj]],13,10),"")</f>
        <v/>
      </c>
      <c r="J10777" s="155" t="b">
        <f>Proc[[#This Row],[Requested]]=Proc[[#This Row],[CurrentParent]]</f>
        <v>1</v>
      </c>
      <c r="K10777" s="155" t="str">
        <f>IF(Proc[[#This Row],[Author]]="Marcela Urrego",VLOOKUP(LEFT(Proc[[#This Row],[Requested]],1),Table3[#All],2,0),VLOOKUP(Proc[[#This Row],[Author]],Table4[],2,0))</f>
        <v>MGF</v>
      </c>
      <c r="L10777" s="155" t="s">
        <v>7801</v>
      </c>
      <c r="M10777" s="140">
        <v>46108</v>
      </c>
      <c r="N10777" s="140"/>
      <c r="O10777" s="140"/>
      <c r="P10777" s="140" t="str">
        <f ca="1">IF(Proc[[#This Row],[DaysAgeing]]&gt;5,"yep","on track")</f>
        <v>on track</v>
      </c>
      <c r="Q10777" s="2">
        <f ca="1">IF(Proc[[#This Row],[DateClosed]]="",ABS(NETWORKDAYS(Proc[[#This Row],[DateOpened]],TODAY()))-1,ABS(NETWORKDAYS(Proc[[#This Row],[DateOpened]],Proc[[#This Row],[DateClosed]]))-1)</f>
        <v>5</v>
      </c>
      <c r="R10777" s="140" t="s">
        <v>13014</v>
      </c>
      <c r="S10777" s="155"/>
      <c r="T10777" s="155"/>
    </row>
    <row r="10778" spans="1:20" hidden="1">
      <c r="A10778" s="156" t="s">
        <v>13013</v>
      </c>
      <c r="B10778" s="155" t="str">
        <f>IFERROR(VLOOKUP(Proc[[#This Row],[App]],Table2[],3,0),"open")</f>
        <v>ok</v>
      </c>
      <c r="C10778" s="156" t="s">
        <v>369</v>
      </c>
      <c r="D10778" t="s">
        <v>13106</v>
      </c>
      <c r="E10778" s="156" t="s">
        <v>13012</v>
      </c>
      <c r="F10778" s="155" t="s">
        <v>13012</v>
      </c>
      <c r="G10778" s="156" t="s">
        <v>400</v>
      </c>
      <c r="H10778" s="155" t="str">
        <f>IF(Proc[[#This Row],[type]]="LFF (MDG-F)",MID(Proc[[#This Row],[Obj]],13,10),"")</f>
        <v/>
      </c>
      <c r="J10778" s="155" t="b">
        <f>Proc[[#This Row],[Requested]]=Proc[[#This Row],[CurrentParent]]</f>
        <v>1</v>
      </c>
      <c r="K10778" s="155" t="str">
        <f>IF(Proc[[#This Row],[Author]]="Marcela Urrego",VLOOKUP(LEFT(Proc[[#This Row],[Requested]],1),Table3[#All],2,0),VLOOKUP(Proc[[#This Row],[Author]],Table4[],2,0))</f>
        <v>MGF</v>
      </c>
      <c r="L10778" s="155" t="s">
        <v>7801</v>
      </c>
      <c r="M10778" s="140">
        <v>46108</v>
      </c>
      <c r="N10778" s="140"/>
      <c r="O10778" s="140"/>
      <c r="P10778" s="140" t="str">
        <f ca="1">IF(Proc[[#This Row],[DaysAgeing]]&gt;5,"yep","on track")</f>
        <v>on track</v>
      </c>
      <c r="Q10778" s="2">
        <f ca="1">IF(Proc[[#This Row],[DateClosed]]="",ABS(NETWORKDAYS(Proc[[#This Row],[DateOpened]],TODAY()))-1,ABS(NETWORKDAYS(Proc[[#This Row],[DateOpened]],Proc[[#This Row],[DateClosed]]))-1)</f>
        <v>5</v>
      </c>
      <c r="R10778" s="140" t="s">
        <v>13014</v>
      </c>
      <c r="S10778" s="155"/>
      <c r="T10778" s="155"/>
    </row>
    <row r="10779" spans="1:20" hidden="1">
      <c r="A10779" s="156" t="s">
        <v>13013</v>
      </c>
      <c r="B10779" s="155" t="str">
        <f>IFERROR(VLOOKUP(Proc[[#This Row],[App]],Table2[],3,0),"open")</f>
        <v>ok</v>
      </c>
      <c r="C10779" s="156" t="s">
        <v>369</v>
      </c>
      <c r="D10779" s="156" t="s">
        <v>13028</v>
      </c>
      <c r="E10779" s="156" t="s">
        <v>13012</v>
      </c>
      <c r="F10779" s="155" t="s">
        <v>13012</v>
      </c>
      <c r="G10779" s="156" t="s">
        <v>400</v>
      </c>
      <c r="H10779" s="155" t="str">
        <f>IF(Proc[[#This Row],[type]]="LFF (MDG-F)",MID(Proc[[#This Row],[Obj]],13,10),"")</f>
        <v/>
      </c>
      <c r="I10779" s="156"/>
      <c r="J10779" s="155" t="b">
        <f>Proc[[#This Row],[Requested]]=Proc[[#This Row],[CurrentParent]]</f>
        <v>1</v>
      </c>
      <c r="K10779" s="155" t="str">
        <f>IF(Proc[[#This Row],[Author]]="Marcela Urrego",VLOOKUP(LEFT(Proc[[#This Row],[Requested]],1),Table3[#All],2,0),VLOOKUP(Proc[[#This Row],[Author]],Table4[],2,0))</f>
        <v>MGF</v>
      </c>
      <c r="L10779" s="155" t="s">
        <v>7801</v>
      </c>
      <c r="M10779" s="140">
        <v>46108</v>
      </c>
      <c r="N10779" s="140"/>
      <c r="O10779" s="140"/>
      <c r="P10779" s="140" t="str">
        <f ca="1">IF(Proc[[#This Row],[DaysAgeing]]&gt;5,"yep","on track")</f>
        <v>on track</v>
      </c>
      <c r="Q10779" s="2">
        <f ca="1">IF(Proc[[#This Row],[DateClosed]]="",ABS(NETWORKDAYS(Proc[[#This Row],[DateOpened]],TODAY()))-1,ABS(NETWORKDAYS(Proc[[#This Row],[DateOpened]],Proc[[#This Row],[DateClosed]]))-1)</f>
        <v>5</v>
      </c>
      <c r="R10779" s="140" t="s">
        <v>13014</v>
      </c>
      <c r="S10779" s="155"/>
      <c r="T10779" s="155"/>
    </row>
    <row r="10780" spans="1:20" hidden="1">
      <c r="A10780" s="156" t="s">
        <v>13013</v>
      </c>
      <c r="B10780" s="155" t="str">
        <f>IFERROR(VLOOKUP(Proc[[#This Row],[App]],Table2[],3,0),"open")</f>
        <v>ok</v>
      </c>
      <c r="C10780" s="156" t="s">
        <v>369</v>
      </c>
      <c r="D10780" s="156" t="s">
        <v>13029</v>
      </c>
      <c r="E10780" s="156" t="s">
        <v>13012</v>
      </c>
      <c r="F10780" s="155" t="s">
        <v>13012</v>
      </c>
      <c r="G10780" s="156" t="s">
        <v>400</v>
      </c>
      <c r="H10780" s="155" t="str">
        <f>IF(Proc[[#This Row],[type]]="LFF (MDG-F)",MID(Proc[[#This Row],[Obj]],13,10),"")</f>
        <v/>
      </c>
      <c r="I10780" s="156"/>
      <c r="J10780" s="155" t="b">
        <f>Proc[[#This Row],[Requested]]=Proc[[#This Row],[CurrentParent]]</f>
        <v>1</v>
      </c>
      <c r="K10780" s="155" t="str">
        <f>IF(Proc[[#This Row],[Author]]="Marcela Urrego",VLOOKUP(LEFT(Proc[[#This Row],[Requested]],1),Table3[#All],2,0),VLOOKUP(Proc[[#This Row],[Author]],Table4[],2,0))</f>
        <v>MGF</v>
      </c>
      <c r="L10780" s="155" t="s">
        <v>7801</v>
      </c>
      <c r="M10780" s="140">
        <v>46108</v>
      </c>
      <c r="N10780" s="140"/>
      <c r="O10780" s="140"/>
      <c r="P10780" s="140" t="str">
        <f ca="1">IF(Proc[[#This Row],[DaysAgeing]]&gt;5,"yep","on track")</f>
        <v>on track</v>
      </c>
      <c r="Q10780" s="2">
        <f ca="1">IF(Proc[[#This Row],[DateClosed]]="",ABS(NETWORKDAYS(Proc[[#This Row],[DateOpened]],TODAY()))-1,ABS(NETWORKDAYS(Proc[[#This Row],[DateOpened]],Proc[[#This Row],[DateClosed]]))-1)</f>
        <v>5</v>
      </c>
      <c r="R10780" s="140" t="s">
        <v>13014</v>
      </c>
      <c r="S10780" s="155"/>
      <c r="T10780" s="155"/>
    </row>
    <row r="10781" spans="1:20" hidden="1">
      <c r="A10781" s="156" t="s">
        <v>13013</v>
      </c>
      <c r="B10781" s="155" t="str">
        <f>IFERROR(VLOOKUP(Proc[[#This Row],[App]],Table2[],3,0),"open")</f>
        <v>ok</v>
      </c>
      <c r="C10781" s="156" t="s">
        <v>369</v>
      </c>
      <c r="D10781" s="156" t="s">
        <v>13070</v>
      </c>
      <c r="E10781" s="156" t="s">
        <v>13012</v>
      </c>
      <c r="F10781" s="155" t="s">
        <v>13012</v>
      </c>
      <c r="G10781" s="156" t="s">
        <v>400</v>
      </c>
      <c r="H10781" s="155" t="str">
        <f>IF(Proc[[#This Row],[type]]="LFF (MDG-F)",MID(Proc[[#This Row],[Obj]],13,10),"")</f>
        <v/>
      </c>
      <c r="I10781" s="156"/>
      <c r="J10781" s="155" t="b">
        <f>Proc[[#This Row],[Requested]]=Proc[[#This Row],[CurrentParent]]</f>
        <v>1</v>
      </c>
      <c r="K10781" s="155" t="str">
        <f>IF(Proc[[#This Row],[Author]]="Marcela Urrego",VLOOKUP(LEFT(Proc[[#This Row],[Requested]],1),Table3[#All],2,0),VLOOKUP(Proc[[#This Row],[Author]],Table4[],2,0))</f>
        <v>MGF</v>
      </c>
      <c r="L10781" s="155" t="s">
        <v>7801</v>
      </c>
      <c r="M10781" s="140">
        <v>46108</v>
      </c>
      <c r="N10781" s="140"/>
      <c r="O10781" s="140"/>
      <c r="P10781" s="140" t="str">
        <f ca="1">IF(Proc[[#This Row],[DaysAgeing]]&gt;5,"yep","on track")</f>
        <v>on track</v>
      </c>
      <c r="Q10781" s="2">
        <f ca="1">IF(Proc[[#This Row],[DateClosed]]="",ABS(NETWORKDAYS(Proc[[#This Row],[DateOpened]],TODAY()))-1,ABS(NETWORKDAYS(Proc[[#This Row],[DateOpened]],Proc[[#This Row],[DateClosed]]))-1)</f>
        <v>5</v>
      </c>
      <c r="R10781" s="140" t="s">
        <v>13014</v>
      </c>
      <c r="S10781" s="155"/>
      <c r="T10781" s="155"/>
    </row>
    <row r="10782" spans="1:20" hidden="1">
      <c r="A10782" s="156" t="s">
        <v>13013</v>
      </c>
      <c r="B10782" s="155" t="str">
        <f>IFERROR(VLOOKUP(Proc[[#This Row],[App]],Table2[],3,0),"open")</f>
        <v>ok</v>
      </c>
      <c r="C10782" s="156" t="s">
        <v>369</v>
      </c>
      <c r="D10782" t="s">
        <v>13107</v>
      </c>
      <c r="E10782" s="156" t="s">
        <v>13012</v>
      </c>
      <c r="F10782" s="155" t="s">
        <v>13012</v>
      </c>
      <c r="G10782" s="156" t="s">
        <v>400</v>
      </c>
      <c r="H10782" s="155" t="str">
        <f>IF(Proc[[#This Row],[type]]="LFF (MDG-F)",MID(Proc[[#This Row],[Obj]],13,10),"")</f>
        <v/>
      </c>
      <c r="J10782" s="155" t="b">
        <f>Proc[[#This Row],[Requested]]=Proc[[#This Row],[CurrentParent]]</f>
        <v>1</v>
      </c>
      <c r="K10782" s="155" t="str">
        <f>IF(Proc[[#This Row],[Author]]="Marcela Urrego",VLOOKUP(LEFT(Proc[[#This Row],[Requested]],1),Table3[#All],2,0),VLOOKUP(Proc[[#This Row],[Author]],Table4[],2,0))</f>
        <v>MGF</v>
      </c>
      <c r="L10782" s="155" t="s">
        <v>7801</v>
      </c>
      <c r="M10782" s="140">
        <v>46108</v>
      </c>
      <c r="N10782" s="140"/>
      <c r="O10782" s="140"/>
      <c r="P10782" s="140" t="str">
        <f ca="1">IF(Proc[[#This Row],[DaysAgeing]]&gt;5,"yep","on track")</f>
        <v>on track</v>
      </c>
      <c r="Q10782" s="2">
        <f ca="1">IF(Proc[[#This Row],[DateClosed]]="",ABS(NETWORKDAYS(Proc[[#This Row],[DateOpened]],TODAY()))-1,ABS(NETWORKDAYS(Proc[[#This Row],[DateOpened]],Proc[[#This Row],[DateClosed]]))-1)</f>
        <v>5</v>
      </c>
      <c r="R10782" s="140" t="s">
        <v>13014</v>
      </c>
      <c r="S10782" s="155"/>
      <c r="T10782" s="155"/>
    </row>
    <row r="10783" spans="1:20" hidden="1">
      <c r="A10783" s="156" t="s">
        <v>13013</v>
      </c>
      <c r="B10783" s="155" t="str">
        <f>IFERROR(VLOOKUP(Proc[[#This Row],[App]],Table2[],3,0),"open")</f>
        <v>ok</v>
      </c>
      <c r="C10783" s="156" t="s">
        <v>369</v>
      </c>
      <c r="D10783" t="s">
        <v>13108</v>
      </c>
      <c r="E10783" s="156" t="s">
        <v>13012</v>
      </c>
      <c r="F10783" s="155" t="s">
        <v>13012</v>
      </c>
      <c r="G10783" s="156" t="s">
        <v>400</v>
      </c>
      <c r="H10783" s="155" t="str">
        <f>IF(Proc[[#This Row],[type]]="LFF (MDG-F)",MID(Proc[[#This Row],[Obj]],13,10),"")</f>
        <v/>
      </c>
      <c r="J10783" s="155" t="b">
        <f>Proc[[#This Row],[Requested]]=Proc[[#This Row],[CurrentParent]]</f>
        <v>1</v>
      </c>
      <c r="K10783" s="155" t="str">
        <f>IF(Proc[[#This Row],[Author]]="Marcela Urrego",VLOOKUP(LEFT(Proc[[#This Row],[Requested]],1),Table3[#All],2,0),VLOOKUP(Proc[[#This Row],[Author]],Table4[],2,0))</f>
        <v>MGF</v>
      </c>
      <c r="L10783" s="155" t="s">
        <v>7801</v>
      </c>
      <c r="M10783" s="140">
        <v>46108</v>
      </c>
      <c r="N10783" s="140"/>
      <c r="O10783" s="140"/>
      <c r="P10783" s="140" t="str">
        <f ca="1">IF(Proc[[#This Row],[DaysAgeing]]&gt;5,"yep","on track")</f>
        <v>on track</v>
      </c>
      <c r="Q10783" s="2">
        <f ca="1">IF(Proc[[#This Row],[DateClosed]]="",ABS(NETWORKDAYS(Proc[[#This Row],[DateOpened]],TODAY()))-1,ABS(NETWORKDAYS(Proc[[#This Row],[DateOpened]],Proc[[#This Row],[DateClosed]]))-1)</f>
        <v>5</v>
      </c>
      <c r="R10783" s="140" t="s">
        <v>13014</v>
      </c>
      <c r="S10783" s="155"/>
      <c r="T10783" s="155"/>
    </row>
    <row r="10784" spans="1:20" hidden="1">
      <c r="A10784" s="156" t="s">
        <v>13013</v>
      </c>
      <c r="B10784" s="155" t="str">
        <f>IFERROR(VLOOKUP(Proc[[#This Row],[App]],Table2[],3,0),"open")</f>
        <v>ok</v>
      </c>
      <c r="C10784" s="156" t="s">
        <v>369</v>
      </c>
      <c r="D10784" t="s">
        <v>13109</v>
      </c>
      <c r="E10784" s="156" t="s">
        <v>13012</v>
      </c>
      <c r="F10784" s="155" t="s">
        <v>13012</v>
      </c>
      <c r="G10784" s="156" t="s">
        <v>400</v>
      </c>
      <c r="H10784" s="155" t="str">
        <f>IF(Proc[[#This Row],[type]]="LFF (MDG-F)",MID(Proc[[#This Row],[Obj]],13,10),"")</f>
        <v/>
      </c>
      <c r="J10784" s="155" t="b">
        <f>Proc[[#This Row],[Requested]]=Proc[[#This Row],[CurrentParent]]</f>
        <v>1</v>
      </c>
      <c r="K10784" s="155" t="str">
        <f>IF(Proc[[#This Row],[Author]]="Marcela Urrego",VLOOKUP(LEFT(Proc[[#This Row],[Requested]],1),Table3[#All],2,0),VLOOKUP(Proc[[#This Row],[Author]],Table4[],2,0))</f>
        <v>MGF</v>
      </c>
      <c r="L10784" s="155" t="s">
        <v>7801</v>
      </c>
      <c r="M10784" s="140">
        <v>46108</v>
      </c>
      <c r="N10784" s="140"/>
      <c r="O10784" s="140"/>
      <c r="P10784" s="140" t="str">
        <f ca="1">IF(Proc[[#This Row],[DaysAgeing]]&gt;5,"yep","on track")</f>
        <v>on track</v>
      </c>
      <c r="Q10784" s="2">
        <f ca="1">IF(Proc[[#This Row],[DateClosed]]="",ABS(NETWORKDAYS(Proc[[#This Row],[DateOpened]],TODAY()))-1,ABS(NETWORKDAYS(Proc[[#This Row],[DateOpened]],Proc[[#This Row],[DateClosed]]))-1)</f>
        <v>5</v>
      </c>
      <c r="R10784" s="140" t="s">
        <v>13014</v>
      </c>
      <c r="S10784" s="155"/>
      <c r="T10784" s="155"/>
    </row>
    <row r="10785" spans="1:20" hidden="1">
      <c r="A10785" s="156" t="s">
        <v>13013</v>
      </c>
      <c r="B10785" s="155" t="str">
        <f>IFERROR(VLOOKUP(Proc[[#This Row],[App]],Table2[],3,0),"open")</f>
        <v>ok</v>
      </c>
      <c r="C10785" s="156" t="s">
        <v>369</v>
      </c>
      <c r="D10785" s="156" t="s">
        <v>13071</v>
      </c>
      <c r="E10785" s="156" t="s">
        <v>13012</v>
      </c>
      <c r="F10785" s="155" t="s">
        <v>13012</v>
      </c>
      <c r="G10785" s="156" t="s">
        <v>400</v>
      </c>
      <c r="H10785" s="155" t="str">
        <f>IF(Proc[[#This Row],[type]]="LFF (MDG-F)",MID(Proc[[#This Row],[Obj]],13,10),"")</f>
        <v/>
      </c>
      <c r="I10785" s="156"/>
      <c r="J10785" s="155" t="b">
        <f>Proc[[#This Row],[Requested]]=Proc[[#This Row],[CurrentParent]]</f>
        <v>1</v>
      </c>
      <c r="K10785" s="155" t="str">
        <f>IF(Proc[[#This Row],[Author]]="Marcela Urrego",VLOOKUP(LEFT(Proc[[#This Row],[Requested]],1),Table3[#All],2,0),VLOOKUP(Proc[[#This Row],[Author]],Table4[],2,0))</f>
        <v>MGF</v>
      </c>
      <c r="L10785" s="155" t="s">
        <v>7801</v>
      </c>
      <c r="M10785" s="140">
        <v>46108</v>
      </c>
      <c r="N10785" s="140"/>
      <c r="O10785" s="140"/>
      <c r="P10785" s="140" t="str">
        <f ca="1">IF(Proc[[#This Row],[DaysAgeing]]&gt;5,"yep","on track")</f>
        <v>on track</v>
      </c>
      <c r="Q10785" s="2">
        <f ca="1">IF(Proc[[#This Row],[DateClosed]]="",ABS(NETWORKDAYS(Proc[[#This Row],[DateOpened]],TODAY()))-1,ABS(NETWORKDAYS(Proc[[#This Row],[DateOpened]],Proc[[#This Row],[DateClosed]]))-1)</f>
        <v>5</v>
      </c>
      <c r="R10785" s="140" t="s">
        <v>13014</v>
      </c>
      <c r="S10785" s="155"/>
      <c r="T10785" s="155"/>
    </row>
    <row r="10786" spans="1:20" hidden="1">
      <c r="A10786" s="156" t="s">
        <v>13013</v>
      </c>
      <c r="B10786" s="155" t="str">
        <f>IFERROR(VLOOKUP(Proc[[#This Row],[App]],Table2[],3,0),"open")</f>
        <v>ok</v>
      </c>
      <c r="C10786" s="156" t="s">
        <v>369</v>
      </c>
      <c r="D10786" s="156" t="s">
        <v>13072</v>
      </c>
      <c r="E10786" s="156" t="s">
        <v>13012</v>
      </c>
      <c r="F10786" s="155" t="s">
        <v>13012</v>
      </c>
      <c r="G10786" s="156" t="s">
        <v>400</v>
      </c>
      <c r="H10786" s="155" t="str">
        <f>IF(Proc[[#This Row],[type]]="LFF (MDG-F)",MID(Proc[[#This Row],[Obj]],13,10),"")</f>
        <v/>
      </c>
      <c r="I10786" s="156"/>
      <c r="J10786" s="155" t="b">
        <f>Proc[[#This Row],[Requested]]=Proc[[#This Row],[CurrentParent]]</f>
        <v>1</v>
      </c>
      <c r="K10786" s="155" t="str">
        <f>IF(Proc[[#This Row],[Author]]="Marcela Urrego",VLOOKUP(LEFT(Proc[[#This Row],[Requested]],1),Table3[#All],2,0),VLOOKUP(Proc[[#This Row],[Author]],Table4[],2,0))</f>
        <v>MGF</v>
      </c>
      <c r="L10786" s="155" t="s">
        <v>7801</v>
      </c>
      <c r="M10786" s="140">
        <v>46108</v>
      </c>
      <c r="N10786" s="140"/>
      <c r="O10786" s="140"/>
      <c r="P10786" s="140" t="str">
        <f ca="1">IF(Proc[[#This Row],[DaysAgeing]]&gt;5,"yep","on track")</f>
        <v>on track</v>
      </c>
      <c r="Q10786" s="2">
        <f ca="1">IF(Proc[[#This Row],[DateClosed]]="",ABS(NETWORKDAYS(Proc[[#This Row],[DateOpened]],TODAY()))-1,ABS(NETWORKDAYS(Proc[[#This Row],[DateOpened]],Proc[[#This Row],[DateClosed]]))-1)</f>
        <v>5</v>
      </c>
      <c r="R10786" s="140" t="s">
        <v>13014</v>
      </c>
      <c r="S10786" s="155"/>
      <c r="T10786" s="155"/>
    </row>
    <row r="10787" spans="1:20" hidden="1">
      <c r="A10787" s="156" t="s">
        <v>13013</v>
      </c>
      <c r="B10787" s="155" t="str">
        <f>IFERROR(VLOOKUP(Proc[[#This Row],[App]],Table2[],3,0),"open")</f>
        <v>ok</v>
      </c>
      <c r="C10787" s="156" t="s">
        <v>369</v>
      </c>
      <c r="D10787" s="156" t="s">
        <v>13073</v>
      </c>
      <c r="E10787" s="156" t="s">
        <v>13012</v>
      </c>
      <c r="F10787" s="155" t="s">
        <v>13012</v>
      </c>
      <c r="G10787" s="156" t="s">
        <v>400</v>
      </c>
      <c r="H10787" s="155" t="str">
        <f>IF(Proc[[#This Row],[type]]="LFF (MDG-F)",MID(Proc[[#This Row],[Obj]],13,10),"")</f>
        <v/>
      </c>
      <c r="I10787" s="156"/>
      <c r="J10787" s="155" t="b">
        <f>Proc[[#This Row],[Requested]]=Proc[[#This Row],[CurrentParent]]</f>
        <v>1</v>
      </c>
      <c r="K10787" s="155" t="str">
        <f>IF(Proc[[#This Row],[Author]]="Marcela Urrego",VLOOKUP(LEFT(Proc[[#This Row],[Requested]],1),Table3[#All],2,0),VLOOKUP(Proc[[#This Row],[Author]],Table4[],2,0))</f>
        <v>MGF</v>
      </c>
      <c r="L10787" s="155" t="s">
        <v>7801</v>
      </c>
      <c r="M10787" s="140">
        <v>46108</v>
      </c>
      <c r="N10787" s="140"/>
      <c r="O10787" s="140"/>
      <c r="P10787" s="140" t="str">
        <f ca="1">IF(Proc[[#This Row],[DaysAgeing]]&gt;5,"yep","on track")</f>
        <v>on track</v>
      </c>
      <c r="Q10787" s="2">
        <f ca="1">IF(Proc[[#This Row],[DateClosed]]="",ABS(NETWORKDAYS(Proc[[#This Row],[DateOpened]],TODAY()))-1,ABS(NETWORKDAYS(Proc[[#This Row],[DateOpened]],Proc[[#This Row],[DateClosed]]))-1)</f>
        <v>5</v>
      </c>
      <c r="R10787" s="140" t="s">
        <v>13014</v>
      </c>
      <c r="S10787" s="155"/>
      <c r="T10787" s="155"/>
    </row>
    <row r="10788" spans="1:20" hidden="1">
      <c r="A10788" s="156" t="s">
        <v>13013</v>
      </c>
      <c r="B10788" s="155" t="str">
        <f>IFERROR(VLOOKUP(Proc[[#This Row],[App]],Table2[],3,0),"open")</f>
        <v>ok</v>
      </c>
      <c r="C10788" s="156" t="s">
        <v>369</v>
      </c>
      <c r="D10788" s="156" t="s">
        <v>13074</v>
      </c>
      <c r="E10788" s="156" t="s">
        <v>13012</v>
      </c>
      <c r="F10788" s="155" t="s">
        <v>13012</v>
      </c>
      <c r="G10788" s="156" t="s">
        <v>400</v>
      </c>
      <c r="H10788" s="155" t="str">
        <f>IF(Proc[[#This Row],[type]]="LFF (MDG-F)",MID(Proc[[#This Row],[Obj]],13,10),"")</f>
        <v/>
      </c>
      <c r="I10788" s="156"/>
      <c r="J10788" s="155" t="b">
        <f>Proc[[#This Row],[Requested]]=Proc[[#This Row],[CurrentParent]]</f>
        <v>1</v>
      </c>
      <c r="K10788" s="155" t="str">
        <f>IF(Proc[[#This Row],[Author]]="Marcela Urrego",VLOOKUP(LEFT(Proc[[#This Row],[Requested]],1),Table3[#All],2,0),VLOOKUP(Proc[[#This Row],[Author]],Table4[],2,0))</f>
        <v>MGF</v>
      </c>
      <c r="L10788" s="155" t="s">
        <v>7801</v>
      </c>
      <c r="M10788" s="140">
        <v>46108</v>
      </c>
      <c r="N10788" s="140"/>
      <c r="O10788" s="140"/>
      <c r="P10788" s="140" t="str">
        <f ca="1">IF(Proc[[#This Row],[DaysAgeing]]&gt;5,"yep","on track")</f>
        <v>on track</v>
      </c>
      <c r="Q10788" s="2">
        <f ca="1">IF(Proc[[#This Row],[DateClosed]]="",ABS(NETWORKDAYS(Proc[[#This Row],[DateOpened]],TODAY()))-1,ABS(NETWORKDAYS(Proc[[#This Row],[DateOpened]],Proc[[#This Row],[DateClosed]]))-1)</f>
        <v>5</v>
      </c>
      <c r="R10788" s="140" t="s">
        <v>13014</v>
      </c>
      <c r="S10788" s="155"/>
      <c r="T10788" s="155"/>
    </row>
    <row r="10789" spans="1:20" hidden="1">
      <c r="A10789" s="156" t="s">
        <v>13013</v>
      </c>
      <c r="B10789" s="155" t="str">
        <f>IFERROR(VLOOKUP(Proc[[#This Row],[App]],Table2[],3,0),"open")</f>
        <v>ok</v>
      </c>
      <c r="C10789" s="156" t="s">
        <v>369</v>
      </c>
      <c r="D10789" s="156" t="s">
        <v>13075</v>
      </c>
      <c r="E10789" s="156" t="s">
        <v>13012</v>
      </c>
      <c r="F10789" s="155" t="s">
        <v>13012</v>
      </c>
      <c r="G10789" s="156" t="s">
        <v>400</v>
      </c>
      <c r="H10789" s="155" t="str">
        <f>IF(Proc[[#This Row],[type]]="LFF (MDG-F)",MID(Proc[[#This Row],[Obj]],13,10),"")</f>
        <v/>
      </c>
      <c r="I10789" s="156"/>
      <c r="J10789" s="155" t="b">
        <f>Proc[[#This Row],[Requested]]=Proc[[#This Row],[CurrentParent]]</f>
        <v>1</v>
      </c>
      <c r="K10789" s="155" t="str">
        <f>IF(Proc[[#This Row],[Author]]="Marcela Urrego",VLOOKUP(LEFT(Proc[[#This Row],[Requested]],1),Table3[#All],2,0),VLOOKUP(Proc[[#This Row],[Author]],Table4[],2,0))</f>
        <v>MGF</v>
      </c>
      <c r="L10789" s="155" t="s">
        <v>7801</v>
      </c>
      <c r="M10789" s="140">
        <v>46108</v>
      </c>
      <c r="N10789" s="140"/>
      <c r="O10789" s="140"/>
      <c r="P10789" s="140" t="str">
        <f ca="1">IF(Proc[[#This Row],[DaysAgeing]]&gt;5,"yep","on track")</f>
        <v>on track</v>
      </c>
      <c r="Q10789" s="2">
        <f ca="1">IF(Proc[[#This Row],[DateClosed]]="",ABS(NETWORKDAYS(Proc[[#This Row],[DateOpened]],TODAY()))-1,ABS(NETWORKDAYS(Proc[[#This Row],[DateOpened]],Proc[[#This Row],[DateClosed]]))-1)</f>
        <v>5</v>
      </c>
      <c r="R10789" s="140" t="s">
        <v>13014</v>
      </c>
      <c r="S10789" s="155"/>
      <c r="T10789" s="155"/>
    </row>
    <row r="10790" spans="1:20" hidden="1">
      <c r="A10790" s="156" t="s">
        <v>13013</v>
      </c>
      <c r="B10790" s="155" t="str">
        <f>IFERROR(VLOOKUP(Proc[[#This Row],[App]],Table2[],3,0),"open")</f>
        <v>ok</v>
      </c>
      <c r="C10790" s="156" t="s">
        <v>369</v>
      </c>
      <c r="D10790" s="156" t="s">
        <v>13061</v>
      </c>
      <c r="E10790" s="156" t="s">
        <v>13012</v>
      </c>
      <c r="F10790" s="155" t="s">
        <v>13012</v>
      </c>
      <c r="G10790" s="156" t="s">
        <v>400</v>
      </c>
      <c r="H10790" s="155" t="str">
        <f>IF(Proc[[#This Row],[type]]="LFF (MDG-F)",MID(Proc[[#This Row],[Obj]],13,10),"")</f>
        <v/>
      </c>
      <c r="I10790" s="156"/>
      <c r="J10790" s="155" t="b">
        <f>Proc[[#This Row],[Requested]]=Proc[[#This Row],[CurrentParent]]</f>
        <v>1</v>
      </c>
      <c r="K10790" s="155" t="str">
        <f>IF(Proc[[#This Row],[Author]]="Marcela Urrego",VLOOKUP(LEFT(Proc[[#This Row],[Requested]],1),Table3[#All],2,0),VLOOKUP(Proc[[#This Row],[Author]],Table4[],2,0))</f>
        <v>MGF</v>
      </c>
      <c r="L10790" s="155" t="s">
        <v>7801</v>
      </c>
      <c r="M10790" s="140">
        <v>46108</v>
      </c>
      <c r="N10790" s="140"/>
      <c r="O10790" s="140"/>
      <c r="P10790" s="140" t="str">
        <f ca="1">IF(Proc[[#This Row],[DaysAgeing]]&gt;5,"yep","on track")</f>
        <v>on track</v>
      </c>
      <c r="Q10790" s="2">
        <f ca="1">IF(Proc[[#This Row],[DateClosed]]="",ABS(NETWORKDAYS(Proc[[#This Row],[DateOpened]],TODAY()))-1,ABS(NETWORKDAYS(Proc[[#This Row],[DateOpened]],Proc[[#This Row],[DateClosed]]))-1)</f>
        <v>5</v>
      </c>
      <c r="R10790" s="140" t="s">
        <v>13014</v>
      </c>
      <c r="S10790" s="155"/>
      <c r="T10790" s="155"/>
    </row>
    <row r="10791" spans="1:20" hidden="1">
      <c r="A10791" s="156" t="s">
        <v>13013</v>
      </c>
      <c r="B10791" s="155" t="str">
        <f>IFERROR(VLOOKUP(Proc[[#This Row],[App]],Table2[],3,0),"open")</f>
        <v>ok</v>
      </c>
      <c r="C10791" s="156" t="s">
        <v>369</v>
      </c>
      <c r="D10791" s="156" t="s">
        <v>13060</v>
      </c>
      <c r="E10791" s="156" t="s">
        <v>13012</v>
      </c>
      <c r="F10791" s="155" t="s">
        <v>13012</v>
      </c>
      <c r="G10791" s="156" t="s">
        <v>400</v>
      </c>
      <c r="H10791" s="155" t="str">
        <f>IF(Proc[[#This Row],[type]]="LFF (MDG-F)",MID(Proc[[#This Row],[Obj]],13,10),"")</f>
        <v/>
      </c>
      <c r="I10791" s="156"/>
      <c r="J10791" s="155" t="b">
        <f>Proc[[#This Row],[Requested]]=Proc[[#This Row],[CurrentParent]]</f>
        <v>1</v>
      </c>
      <c r="K10791" s="155" t="str">
        <f>IF(Proc[[#This Row],[Author]]="Marcela Urrego",VLOOKUP(LEFT(Proc[[#This Row],[Requested]],1),Table3[#All],2,0),VLOOKUP(Proc[[#This Row],[Author]],Table4[],2,0))</f>
        <v>MGF</v>
      </c>
      <c r="L10791" s="155" t="s">
        <v>7801</v>
      </c>
      <c r="M10791" s="140">
        <v>46108</v>
      </c>
      <c r="N10791" s="140"/>
      <c r="O10791" s="140"/>
      <c r="P10791" s="140" t="str">
        <f ca="1">IF(Proc[[#This Row],[DaysAgeing]]&gt;5,"yep","on track")</f>
        <v>on track</v>
      </c>
      <c r="Q10791" s="2">
        <f ca="1">IF(Proc[[#This Row],[DateClosed]]="",ABS(NETWORKDAYS(Proc[[#This Row],[DateOpened]],TODAY()))-1,ABS(NETWORKDAYS(Proc[[#This Row],[DateOpened]],Proc[[#This Row],[DateClosed]]))-1)</f>
        <v>5</v>
      </c>
      <c r="R10791" s="140" t="s">
        <v>13014</v>
      </c>
      <c r="S10791" s="155"/>
      <c r="T10791" s="155"/>
    </row>
    <row r="10792" spans="1:20" hidden="1">
      <c r="A10792" s="156" t="s">
        <v>13013</v>
      </c>
      <c r="B10792" s="155" t="str">
        <f>IFERROR(VLOOKUP(Proc[[#This Row],[App]],Table2[],3,0),"open")</f>
        <v>ok</v>
      </c>
      <c r="C10792" s="156" t="s">
        <v>369</v>
      </c>
      <c r="D10792" s="156" t="s">
        <v>13059</v>
      </c>
      <c r="E10792" s="156" t="s">
        <v>13012</v>
      </c>
      <c r="F10792" s="155" t="s">
        <v>13012</v>
      </c>
      <c r="G10792" s="156" t="s">
        <v>400</v>
      </c>
      <c r="H10792" s="155" t="str">
        <f>IF(Proc[[#This Row],[type]]="LFF (MDG-F)",MID(Proc[[#This Row],[Obj]],13,10),"")</f>
        <v/>
      </c>
      <c r="I10792" s="156"/>
      <c r="J10792" s="155" t="b">
        <f>Proc[[#This Row],[Requested]]=Proc[[#This Row],[CurrentParent]]</f>
        <v>1</v>
      </c>
      <c r="K10792" s="155" t="str">
        <f>IF(Proc[[#This Row],[Author]]="Marcela Urrego",VLOOKUP(LEFT(Proc[[#This Row],[Requested]],1),Table3[#All],2,0),VLOOKUP(Proc[[#This Row],[Author]],Table4[],2,0))</f>
        <v>MGF</v>
      </c>
      <c r="L10792" s="155" t="s">
        <v>7801</v>
      </c>
      <c r="M10792" s="140">
        <v>46108</v>
      </c>
      <c r="N10792" s="140"/>
      <c r="O10792" s="140"/>
      <c r="P10792" s="140" t="str">
        <f ca="1">IF(Proc[[#This Row],[DaysAgeing]]&gt;5,"yep","on track")</f>
        <v>on track</v>
      </c>
      <c r="Q10792" s="2">
        <f ca="1">IF(Proc[[#This Row],[DateClosed]]="",ABS(NETWORKDAYS(Proc[[#This Row],[DateOpened]],TODAY()))-1,ABS(NETWORKDAYS(Proc[[#This Row],[DateOpened]],Proc[[#This Row],[DateClosed]]))-1)</f>
        <v>5</v>
      </c>
      <c r="R10792" s="140" t="s">
        <v>13014</v>
      </c>
      <c r="S10792" s="155"/>
      <c r="T10792" s="155"/>
    </row>
    <row r="10793" spans="1:20" hidden="1">
      <c r="A10793" s="156" t="s">
        <v>13013</v>
      </c>
      <c r="B10793" s="155" t="str">
        <f>IFERROR(VLOOKUP(Proc[[#This Row],[App]],Table2[],3,0),"open")</f>
        <v>ok</v>
      </c>
      <c r="C10793" s="156" t="s">
        <v>369</v>
      </c>
      <c r="D10793" s="156" t="s">
        <v>13058</v>
      </c>
      <c r="E10793" s="156" t="s">
        <v>13012</v>
      </c>
      <c r="F10793" s="155" t="s">
        <v>13012</v>
      </c>
      <c r="G10793" s="156" t="s">
        <v>400</v>
      </c>
      <c r="H10793" s="155" t="str">
        <f>IF(Proc[[#This Row],[type]]="LFF (MDG-F)",MID(Proc[[#This Row],[Obj]],13,10),"")</f>
        <v/>
      </c>
      <c r="I10793" s="156"/>
      <c r="J10793" s="155" t="b">
        <f>Proc[[#This Row],[Requested]]=Proc[[#This Row],[CurrentParent]]</f>
        <v>1</v>
      </c>
      <c r="K10793" s="155" t="str">
        <f>IF(Proc[[#This Row],[Author]]="Marcela Urrego",VLOOKUP(LEFT(Proc[[#This Row],[Requested]],1),Table3[#All],2,0),VLOOKUP(Proc[[#This Row],[Author]],Table4[],2,0))</f>
        <v>MGF</v>
      </c>
      <c r="L10793" s="155" t="s">
        <v>7801</v>
      </c>
      <c r="M10793" s="140">
        <v>46108</v>
      </c>
      <c r="N10793" s="140"/>
      <c r="O10793" s="140"/>
      <c r="P10793" s="140" t="str">
        <f ca="1">IF(Proc[[#This Row],[DaysAgeing]]&gt;5,"yep","on track")</f>
        <v>on track</v>
      </c>
      <c r="Q10793" s="2">
        <f ca="1">IF(Proc[[#This Row],[DateClosed]]="",ABS(NETWORKDAYS(Proc[[#This Row],[DateOpened]],TODAY()))-1,ABS(NETWORKDAYS(Proc[[#This Row],[DateOpened]],Proc[[#This Row],[DateClosed]]))-1)</f>
        <v>5</v>
      </c>
      <c r="R10793" s="140" t="s">
        <v>13014</v>
      </c>
      <c r="S10793" s="155"/>
      <c r="T10793" s="155"/>
    </row>
    <row r="10794" spans="1:20" hidden="1">
      <c r="A10794" s="156" t="s">
        <v>13013</v>
      </c>
      <c r="B10794" s="155" t="str">
        <f>IFERROR(VLOOKUP(Proc[[#This Row],[App]],Table2[],3,0),"open")</f>
        <v>ok</v>
      </c>
      <c r="C10794" s="156" t="s">
        <v>369</v>
      </c>
      <c r="D10794" s="156" t="s">
        <v>13057</v>
      </c>
      <c r="E10794" s="156" t="s">
        <v>13012</v>
      </c>
      <c r="F10794" s="155" t="s">
        <v>13012</v>
      </c>
      <c r="G10794" s="156" t="s">
        <v>400</v>
      </c>
      <c r="H10794" s="155" t="str">
        <f>IF(Proc[[#This Row],[type]]="LFF (MDG-F)",MID(Proc[[#This Row],[Obj]],13,10),"")</f>
        <v/>
      </c>
      <c r="I10794" s="156"/>
      <c r="J10794" s="155" t="b">
        <f>Proc[[#This Row],[Requested]]=Proc[[#This Row],[CurrentParent]]</f>
        <v>1</v>
      </c>
      <c r="K10794" s="155" t="str">
        <f>IF(Proc[[#This Row],[Author]]="Marcela Urrego",VLOOKUP(LEFT(Proc[[#This Row],[Requested]],1),Table3[#All],2,0),VLOOKUP(Proc[[#This Row],[Author]],Table4[],2,0))</f>
        <v>MGF</v>
      </c>
      <c r="L10794" s="155" t="s">
        <v>7801</v>
      </c>
      <c r="M10794" s="140">
        <v>46108</v>
      </c>
      <c r="N10794" s="140"/>
      <c r="O10794" s="140"/>
      <c r="P10794" s="140" t="str">
        <f ca="1">IF(Proc[[#This Row],[DaysAgeing]]&gt;5,"yep","on track")</f>
        <v>on track</v>
      </c>
      <c r="Q10794" s="2">
        <f ca="1">IF(Proc[[#This Row],[DateClosed]]="",ABS(NETWORKDAYS(Proc[[#This Row],[DateOpened]],TODAY()))-1,ABS(NETWORKDAYS(Proc[[#This Row],[DateOpened]],Proc[[#This Row],[DateClosed]]))-1)</f>
        <v>5</v>
      </c>
      <c r="R10794" s="140" t="s">
        <v>13014</v>
      </c>
      <c r="S10794" s="155"/>
      <c r="T10794" s="155"/>
    </row>
    <row r="10795" spans="1:20" hidden="1">
      <c r="A10795" s="156" t="s">
        <v>13013</v>
      </c>
      <c r="B10795" s="155" t="str">
        <f>IFERROR(VLOOKUP(Proc[[#This Row],[App]],Table2[],3,0),"open")</f>
        <v>ok</v>
      </c>
      <c r="C10795" s="156" t="s">
        <v>369</v>
      </c>
      <c r="D10795" s="156" t="s">
        <v>13056</v>
      </c>
      <c r="E10795" s="156" t="s">
        <v>13012</v>
      </c>
      <c r="F10795" s="155" t="s">
        <v>13012</v>
      </c>
      <c r="G10795" s="156" t="s">
        <v>400</v>
      </c>
      <c r="H10795" s="155" t="str">
        <f>IF(Proc[[#This Row],[type]]="LFF (MDG-F)",MID(Proc[[#This Row],[Obj]],13,10),"")</f>
        <v/>
      </c>
      <c r="I10795" s="156"/>
      <c r="J10795" s="155" t="b">
        <f>Proc[[#This Row],[Requested]]=Proc[[#This Row],[CurrentParent]]</f>
        <v>1</v>
      </c>
      <c r="K10795" s="155" t="str">
        <f>IF(Proc[[#This Row],[Author]]="Marcela Urrego",VLOOKUP(LEFT(Proc[[#This Row],[Requested]],1),Table3[#All],2,0),VLOOKUP(Proc[[#This Row],[Author]],Table4[],2,0))</f>
        <v>MGF</v>
      </c>
      <c r="L10795" s="155" t="s">
        <v>7801</v>
      </c>
      <c r="M10795" s="140">
        <v>46108</v>
      </c>
      <c r="N10795" s="140"/>
      <c r="O10795" s="140"/>
      <c r="P10795" s="140" t="str">
        <f ca="1">IF(Proc[[#This Row],[DaysAgeing]]&gt;5,"yep","on track")</f>
        <v>on track</v>
      </c>
      <c r="Q10795" s="2">
        <f ca="1">IF(Proc[[#This Row],[DateClosed]]="",ABS(NETWORKDAYS(Proc[[#This Row],[DateOpened]],TODAY()))-1,ABS(NETWORKDAYS(Proc[[#This Row],[DateOpened]],Proc[[#This Row],[DateClosed]]))-1)</f>
        <v>5</v>
      </c>
      <c r="R10795" s="140" t="s">
        <v>13014</v>
      </c>
      <c r="S10795" s="155"/>
      <c r="T10795" s="155"/>
    </row>
    <row r="10796" spans="1:20" hidden="1">
      <c r="A10796" s="156" t="s">
        <v>13013</v>
      </c>
      <c r="B10796" s="155" t="str">
        <f>IFERROR(VLOOKUP(Proc[[#This Row],[App]],Table2[],3,0),"open")</f>
        <v>ok</v>
      </c>
      <c r="C10796" s="156" t="s">
        <v>369</v>
      </c>
      <c r="D10796" s="156" t="s">
        <v>13055</v>
      </c>
      <c r="E10796" s="156" t="s">
        <v>13012</v>
      </c>
      <c r="F10796" s="155" t="s">
        <v>13012</v>
      </c>
      <c r="G10796" s="156" t="s">
        <v>400</v>
      </c>
      <c r="H10796" s="155" t="str">
        <f>IF(Proc[[#This Row],[type]]="LFF (MDG-F)",MID(Proc[[#This Row],[Obj]],13,10),"")</f>
        <v/>
      </c>
      <c r="I10796" s="156"/>
      <c r="J10796" s="155" t="b">
        <f>Proc[[#This Row],[Requested]]=Proc[[#This Row],[CurrentParent]]</f>
        <v>1</v>
      </c>
      <c r="K10796" s="155" t="str">
        <f>IF(Proc[[#This Row],[Author]]="Marcela Urrego",VLOOKUP(LEFT(Proc[[#This Row],[Requested]],1),Table3[#All],2,0),VLOOKUP(Proc[[#This Row],[Author]],Table4[],2,0))</f>
        <v>MGF</v>
      </c>
      <c r="L10796" s="155" t="s">
        <v>7801</v>
      </c>
      <c r="M10796" s="140">
        <v>46108</v>
      </c>
      <c r="N10796" s="140"/>
      <c r="O10796" s="140"/>
      <c r="P10796" s="140" t="str">
        <f ca="1">IF(Proc[[#This Row],[DaysAgeing]]&gt;5,"yep","on track")</f>
        <v>on track</v>
      </c>
      <c r="Q10796" s="2">
        <f ca="1">IF(Proc[[#This Row],[DateClosed]]="",ABS(NETWORKDAYS(Proc[[#This Row],[DateOpened]],TODAY()))-1,ABS(NETWORKDAYS(Proc[[#This Row],[DateOpened]],Proc[[#This Row],[DateClosed]]))-1)</f>
        <v>5</v>
      </c>
      <c r="R10796" s="140" t="s">
        <v>13014</v>
      </c>
      <c r="S10796" s="155"/>
      <c r="T10796" s="155"/>
    </row>
    <row r="10797" spans="1:20" hidden="1">
      <c r="A10797" s="156" t="s">
        <v>13013</v>
      </c>
      <c r="B10797" s="155" t="str">
        <f>IFERROR(VLOOKUP(Proc[[#This Row],[App]],Table2[],3,0),"open")</f>
        <v>ok</v>
      </c>
      <c r="C10797" s="156" t="s">
        <v>369</v>
      </c>
      <c r="D10797" t="s">
        <v>13110</v>
      </c>
      <c r="E10797" s="156" t="s">
        <v>13012</v>
      </c>
      <c r="F10797" s="155" t="s">
        <v>13012</v>
      </c>
      <c r="G10797" s="156" t="s">
        <v>400</v>
      </c>
      <c r="H10797" s="155" t="str">
        <f>IF(Proc[[#This Row],[type]]="LFF (MDG-F)",MID(Proc[[#This Row],[Obj]],13,10),"")</f>
        <v/>
      </c>
      <c r="J10797" s="155" t="b">
        <f>Proc[[#This Row],[Requested]]=Proc[[#This Row],[CurrentParent]]</f>
        <v>1</v>
      </c>
      <c r="K10797" s="155" t="str">
        <f>IF(Proc[[#This Row],[Author]]="Marcela Urrego",VLOOKUP(LEFT(Proc[[#This Row],[Requested]],1),Table3[#All],2,0),VLOOKUP(Proc[[#This Row],[Author]],Table4[],2,0))</f>
        <v>MGF</v>
      </c>
      <c r="L10797" s="155" t="s">
        <v>7801</v>
      </c>
      <c r="M10797" s="140">
        <v>46108</v>
      </c>
      <c r="N10797" s="140"/>
      <c r="O10797" s="140"/>
      <c r="P10797" s="140" t="str">
        <f ca="1">IF(Proc[[#This Row],[DaysAgeing]]&gt;5,"yep","on track")</f>
        <v>on track</v>
      </c>
      <c r="Q10797" s="2">
        <f ca="1">IF(Proc[[#This Row],[DateClosed]]="",ABS(NETWORKDAYS(Proc[[#This Row],[DateOpened]],TODAY()))-1,ABS(NETWORKDAYS(Proc[[#This Row],[DateOpened]],Proc[[#This Row],[DateClosed]]))-1)</f>
        <v>5</v>
      </c>
      <c r="R10797" s="140" t="s">
        <v>13014</v>
      </c>
      <c r="S10797" s="155"/>
      <c r="T10797" s="155"/>
    </row>
    <row r="10798" spans="1:20" hidden="1">
      <c r="A10798" s="156" t="s">
        <v>13013</v>
      </c>
      <c r="B10798" s="155" t="str">
        <f>IFERROR(VLOOKUP(Proc[[#This Row],[App]],Table2[],3,0),"open")</f>
        <v>ok</v>
      </c>
      <c r="C10798" s="156" t="s">
        <v>369</v>
      </c>
      <c r="D10798" t="s">
        <v>13111</v>
      </c>
      <c r="E10798" s="156" t="s">
        <v>13012</v>
      </c>
      <c r="F10798" s="155" t="s">
        <v>13012</v>
      </c>
      <c r="G10798" s="156" t="s">
        <v>400</v>
      </c>
      <c r="H10798" s="155" t="str">
        <f>IF(Proc[[#This Row],[type]]="LFF (MDG-F)",MID(Proc[[#This Row],[Obj]],13,10),"")</f>
        <v/>
      </c>
      <c r="J10798" s="155" t="b">
        <f>Proc[[#This Row],[Requested]]=Proc[[#This Row],[CurrentParent]]</f>
        <v>1</v>
      </c>
      <c r="K10798" s="155" t="str">
        <f>IF(Proc[[#This Row],[Author]]="Marcela Urrego",VLOOKUP(LEFT(Proc[[#This Row],[Requested]],1),Table3[#All],2,0),VLOOKUP(Proc[[#This Row],[Author]],Table4[],2,0))</f>
        <v>MGF</v>
      </c>
      <c r="L10798" s="155" t="s">
        <v>7801</v>
      </c>
      <c r="M10798" s="140">
        <v>46108</v>
      </c>
      <c r="N10798" s="140"/>
      <c r="O10798" s="140"/>
      <c r="P10798" s="140" t="str">
        <f ca="1">IF(Proc[[#This Row],[DaysAgeing]]&gt;5,"yep","on track")</f>
        <v>on track</v>
      </c>
      <c r="Q10798" s="2">
        <f ca="1">IF(Proc[[#This Row],[DateClosed]]="",ABS(NETWORKDAYS(Proc[[#This Row],[DateOpened]],TODAY()))-1,ABS(NETWORKDAYS(Proc[[#This Row],[DateOpened]],Proc[[#This Row],[DateClosed]]))-1)</f>
        <v>5</v>
      </c>
      <c r="R10798" s="140" t="s">
        <v>13014</v>
      </c>
      <c r="S10798" s="155"/>
      <c r="T10798" s="155"/>
    </row>
    <row r="10799" spans="1:20" hidden="1">
      <c r="A10799" s="156" t="s">
        <v>13013</v>
      </c>
      <c r="B10799" s="155" t="str">
        <f>IFERROR(VLOOKUP(Proc[[#This Row],[App]],Table2[],3,0),"open")</f>
        <v>ok</v>
      </c>
      <c r="C10799" s="156" t="s">
        <v>369</v>
      </c>
      <c r="D10799" t="s">
        <v>13112</v>
      </c>
      <c r="E10799" s="156" t="s">
        <v>13012</v>
      </c>
      <c r="F10799" s="155" t="s">
        <v>13012</v>
      </c>
      <c r="G10799" s="156" t="s">
        <v>400</v>
      </c>
      <c r="H10799" s="155" t="str">
        <f>IF(Proc[[#This Row],[type]]="LFF (MDG-F)",MID(Proc[[#This Row],[Obj]],13,10),"")</f>
        <v/>
      </c>
      <c r="J10799" s="155" t="b">
        <f>Proc[[#This Row],[Requested]]=Proc[[#This Row],[CurrentParent]]</f>
        <v>1</v>
      </c>
      <c r="K10799" s="155" t="str">
        <f>IF(Proc[[#This Row],[Author]]="Marcela Urrego",VLOOKUP(LEFT(Proc[[#This Row],[Requested]],1),Table3[#All],2,0),VLOOKUP(Proc[[#This Row],[Author]],Table4[],2,0))</f>
        <v>MGF</v>
      </c>
      <c r="L10799" s="155" t="s">
        <v>7801</v>
      </c>
      <c r="M10799" s="140">
        <v>46108</v>
      </c>
      <c r="N10799" s="140"/>
      <c r="O10799" s="140"/>
      <c r="P10799" s="140" t="str">
        <f ca="1">IF(Proc[[#This Row],[DaysAgeing]]&gt;5,"yep","on track")</f>
        <v>on track</v>
      </c>
      <c r="Q10799" s="2">
        <f ca="1">IF(Proc[[#This Row],[DateClosed]]="",ABS(NETWORKDAYS(Proc[[#This Row],[DateOpened]],TODAY()))-1,ABS(NETWORKDAYS(Proc[[#This Row],[DateOpened]],Proc[[#This Row],[DateClosed]]))-1)</f>
        <v>5</v>
      </c>
      <c r="R10799" s="140" t="s">
        <v>13014</v>
      </c>
      <c r="S10799" s="155"/>
      <c r="T10799" s="155"/>
    </row>
    <row r="10800" spans="1:20" hidden="1">
      <c r="A10800" s="156" t="s">
        <v>13013</v>
      </c>
      <c r="B10800" s="155" t="str">
        <f>IFERROR(VLOOKUP(Proc[[#This Row],[App]],Table2[],3,0),"open")</f>
        <v>ok</v>
      </c>
      <c r="C10800" s="156" t="s">
        <v>369</v>
      </c>
      <c r="D10800" t="s">
        <v>13113</v>
      </c>
      <c r="E10800" s="156" t="s">
        <v>13012</v>
      </c>
      <c r="F10800" s="155" t="s">
        <v>13012</v>
      </c>
      <c r="G10800" s="156" t="s">
        <v>400</v>
      </c>
      <c r="H10800" s="155" t="str">
        <f>IF(Proc[[#This Row],[type]]="LFF (MDG-F)",MID(Proc[[#This Row],[Obj]],13,10),"")</f>
        <v/>
      </c>
      <c r="J10800" s="155" t="b">
        <f>Proc[[#This Row],[Requested]]=Proc[[#This Row],[CurrentParent]]</f>
        <v>1</v>
      </c>
      <c r="K10800" s="155" t="str">
        <f>IF(Proc[[#This Row],[Author]]="Marcela Urrego",VLOOKUP(LEFT(Proc[[#This Row],[Requested]],1),Table3[#All],2,0),VLOOKUP(Proc[[#This Row],[Author]],Table4[],2,0))</f>
        <v>MGF</v>
      </c>
      <c r="L10800" s="155" t="s">
        <v>7801</v>
      </c>
      <c r="M10800" s="140">
        <v>46108</v>
      </c>
      <c r="N10800" s="140"/>
      <c r="O10800" s="140"/>
      <c r="P10800" s="140" t="str">
        <f ca="1">IF(Proc[[#This Row],[DaysAgeing]]&gt;5,"yep","on track")</f>
        <v>on track</v>
      </c>
      <c r="Q10800" s="2">
        <f ca="1">IF(Proc[[#This Row],[DateClosed]]="",ABS(NETWORKDAYS(Proc[[#This Row],[DateOpened]],TODAY()))-1,ABS(NETWORKDAYS(Proc[[#This Row],[DateOpened]],Proc[[#This Row],[DateClosed]]))-1)</f>
        <v>5</v>
      </c>
      <c r="R10800" s="140" t="s">
        <v>13014</v>
      </c>
      <c r="S10800" s="155"/>
      <c r="T10800" s="155"/>
    </row>
    <row r="10801" spans="1:20" hidden="1">
      <c r="A10801" s="156" t="s">
        <v>13013</v>
      </c>
      <c r="B10801" s="155" t="str">
        <f>IFERROR(VLOOKUP(Proc[[#This Row],[App]],Table2[],3,0),"open")</f>
        <v>ok</v>
      </c>
      <c r="C10801" s="156" t="s">
        <v>369</v>
      </c>
      <c r="D10801" s="156" t="s">
        <v>13054</v>
      </c>
      <c r="E10801" s="156" t="s">
        <v>13012</v>
      </c>
      <c r="F10801" s="155" t="s">
        <v>13012</v>
      </c>
      <c r="G10801" s="156" t="s">
        <v>400</v>
      </c>
      <c r="H10801" s="155" t="str">
        <f>IF(Proc[[#This Row],[type]]="LFF (MDG-F)",MID(Proc[[#This Row],[Obj]],13,10),"")</f>
        <v/>
      </c>
      <c r="I10801" s="156"/>
      <c r="J10801" s="155" t="b">
        <f>Proc[[#This Row],[Requested]]=Proc[[#This Row],[CurrentParent]]</f>
        <v>1</v>
      </c>
      <c r="K10801" s="155" t="str">
        <f>IF(Proc[[#This Row],[Author]]="Marcela Urrego",VLOOKUP(LEFT(Proc[[#This Row],[Requested]],1),Table3[#All],2,0),VLOOKUP(Proc[[#This Row],[Author]],Table4[],2,0))</f>
        <v>MGF</v>
      </c>
      <c r="L10801" s="155" t="s">
        <v>7801</v>
      </c>
      <c r="M10801" s="140">
        <v>46108</v>
      </c>
      <c r="N10801" s="140"/>
      <c r="O10801" s="140"/>
      <c r="P10801" s="140" t="str">
        <f ca="1">IF(Proc[[#This Row],[DaysAgeing]]&gt;5,"yep","on track")</f>
        <v>on track</v>
      </c>
      <c r="Q10801" s="2">
        <f ca="1">IF(Proc[[#This Row],[DateClosed]]="",ABS(NETWORKDAYS(Proc[[#This Row],[DateOpened]],TODAY()))-1,ABS(NETWORKDAYS(Proc[[#This Row],[DateOpened]],Proc[[#This Row],[DateClosed]]))-1)</f>
        <v>5</v>
      </c>
      <c r="R10801" s="140" t="s">
        <v>13014</v>
      </c>
      <c r="S10801" s="155"/>
      <c r="T10801" s="155"/>
    </row>
    <row r="10802" spans="1:20" hidden="1">
      <c r="A10802" s="156" t="s">
        <v>13013</v>
      </c>
      <c r="B10802" s="155" t="str">
        <f>IFERROR(VLOOKUP(Proc[[#This Row],[App]],Table2[],3,0),"open")</f>
        <v>ok</v>
      </c>
      <c r="C10802" s="156" t="s">
        <v>369</v>
      </c>
      <c r="D10802" s="156" t="s">
        <v>13053</v>
      </c>
      <c r="E10802" s="156" t="s">
        <v>13012</v>
      </c>
      <c r="F10802" s="155" t="s">
        <v>13012</v>
      </c>
      <c r="G10802" s="156" t="s">
        <v>400</v>
      </c>
      <c r="H10802" s="155" t="str">
        <f>IF(Proc[[#This Row],[type]]="LFF (MDG-F)",MID(Proc[[#This Row],[Obj]],13,10),"")</f>
        <v/>
      </c>
      <c r="I10802" s="156"/>
      <c r="J10802" s="155" t="b">
        <f>Proc[[#This Row],[Requested]]=Proc[[#This Row],[CurrentParent]]</f>
        <v>1</v>
      </c>
      <c r="K10802" s="155" t="str">
        <f>IF(Proc[[#This Row],[Author]]="Marcela Urrego",VLOOKUP(LEFT(Proc[[#This Row],[Requested]],1),Table3[#All],2,0),VLOOKUP(Proc[[#This Row],[Author]],Table4[],2,0))</f>
        <v>MGF</v>
      </c>
      <c r="L10802" s="155" t="s">
        <v>7801</v>
      </c>
      <c r="M10802" s="140">
        <v>46108</v>
      </c>
      <c r="N10802" s="140"/>
      <c r="O10802" s="140"/>
      <c r="P10802" s="140" t="str">
        <f ca="1">IF(Proc[[#This Row],[DaysAgeing]]&gt;5,"yep","on track")</f>
        <v>on track</v>
      </c>
      <c r="Q10802" s="2">
        <f ca="1">IF(Proc[[#This Row],[DateClosed]]="",ABS(NETWORKDAYS(Proc[[#This Row],[DateOpened]],TODAY()))-1,ABS(NETWORKDAYS(Proc[[#This Row],[DateOpened]],Proc[[#This Row],[DateClosed]]))-1)</f>
        <v>5</v>
      </c>
      <c r="R10802" s="140" t="s">
        <v>13014</v>
      </c>
      <c r="S10802" s="155"/>
      <c r="T10802" s="155"/>
    </row>
    <row r="10803" spans="1:20" hidden="1">
      <c r="A10803" s="156" t="s">
        <v>13013</v>
      </c>
      <c r="B10803" s="155" t="str">
        <f>IFERROR(VLOOKUP(Proc[[#This Row],[App]],Table2[],3,0),"open")</f>
        <v>ok</v>
      </c>
      <c r="C10803" s="156" t="s">
        <v>369</v>
      </c>
      <c r="D10803" s="156" t="s">
        <v>13052</v>
      </c>
      <c r="E10803" s="156" t="s">
        <v>13012</v>
      </c>
      <c r="F10803" s="155" t="s">
        <v>13012</v>
      </c>
      <c r="G10803" s="156" t="s">
        <v>400</v>
      </c>
      <c r="H10803" s="155" t="str">
        <f>IF(Proc[[#This Row],[type]]="LFF (MDG-F)",MID(Proc[[#This Row],[Obj]],13,10),"")</f>
        <v/>
      </c>
      <c r="I10803" s="156"/>
      <c r="J10803" s="155" t="b">
        <f>Proc[[#This Row],[Requested]]=Proc[[#This Row],[CurrentParent]]</f>
        <v>1</v>
      </c>
      <c r="K10803" s="155" t="str">
        <f>IF(Proc[[#This Row],[Author]]="Marcela Urrego",VLOOKUP(LEFT(Proc[[#This Row],[Requested]],1),Table3[#All],2,0),VLOOKUP(Proc[[#This Row],[Author]],Table4[],2,0))</f>
        <v>MGF</v>
      </c>
      <c r="L10803" s="155" t="s">
        <v>7801</v>
      </c>
      <c r="M10803" s="140">
        <v>46108</v>
      </c>
      <c r="N10803" s="140"/>
      <c r="O10803" s="140"/>
      <c r="P10803" s="140" t="str">
        <f ca="1">IF(Proc[[#This Row],[DaysAgeing]]&gt;5,"yep","on track")</f>
        <v>on track</v>
      </c>
      <c r="Q10803" s="2">
        <f ca="1">IF(Proc[[#This Row],[DateClosed]]="",ABS(NETWORKDAYS(Proc[[#This Row],[DateOpened]],TODAY()))-1,ABS(NETWORKDAYS(Proc[[#This Row],[DateOpened]],Proc[[#This Row],[DateClosed]]))-1)</f>
        <v>5</v>
      </c>
      <c r="R10803" s="140" t="s">
        <v>13014</v>
      </c>
      <c r="S10803" s="155"/>
      <c r="T10803" s="155"/>
    </row>
    <row r="10804" spans="1:20" hidden="1">
      <c r="A10804" s="156" t="s">
        <v>13013</v>
      </c>
      <c r="B10804" s="155" t="str">
        <f>IFERROR(VLOOKUP(Proc[[#This Row],[App]],Table2[],3,0),"open")</f>
        <v>ok</v>
      </c>
      <c r="C10804" s="156" t="s">
        <v>369</v>
      </c>
      <c r="D10804" t="s">
        <v>13114</v>
      </c>
      <c r="E10804" s="156" t="s">
        <v>13012</v>
      </c>
      <c r="F10804" s="155" t="s">
        <v>13012</v>
      </c>
      <c r="G10804" s="156" t="s">
        <v>400</v>
      </c>
      <c r="H10804" s="155" t="str">
        <f>IF(Proc[[#This Row],[type]]="LFF (MDG-F)",MID(Proc[[#This Row],[Obj]],13,10),"")</f>
        <v/>
      </c>
      <c r="J10804" s="155" t="b">
        <f>Proc[[#This Row],[Requested]]=Proc[[#This Row],[CurrentParent]]</f>
        <v>1</v>
      </c>
      <c r="K10804" s="155" t="str">
        <f>IF(Proc[[#This Row],[Author]]="Marcela Urrego",VLOOKUP(LEFT(Proc[[#This Row],[Requested]],1),Table3[#All],2,0),VLOOKUP(Proc[[#This Row],[Author]],Table4[],2,0))</f>
        <v>MGF</v>
      </c>
      <c r="L10804" s="155" t="s">
        <v>7801</v>
      </c>
      <c r="M10804" s="140">
        <v>46108</v>
      </c>
      <c r="N10804" s="140"/>
      <c r="O10804" s="140"/>
      <c r="P10804" s="140" t="str">
        <f ca="1">IF(Proc[[#This Row],[DaysAgeing]]&gt;5,"yep","on track")</f>
        <v>on track</v>
      </c>
      <c r="Q10804" s="2">
        <f ca="1">IF(Proc[[#This Row],[DateClosed]]="",ABS(NETWORKDAYS(Proc[[#This Row],[DateOpened]],TODAY()))-1,ABS(NETWORKDAYS(Proc[[#This Row],[DateOpened]],Proc[[#This Row],[DateClosed]]))-1)</f>
        <v>5</v>
      </c>
      <c r="R10804" s="140" t="s">
        <v>13014</v>
      </c>
      <c r="S10804" s="155"/>
      <c r="T10804" s="155"/>
    </row>
    <row r="10805" spans="1:20" hidden="1">
      <c r="A10805" s="156" t="s">
        <v>13013</v>
      </c>
      <c r="B10805" s="155" t="str">
        <f>IFERROR(VLOOKUP(Proc[[#This Row],[App]],Table2[],3,0),"open")</f>
        <v>ok</v>
      </c>
      <c r="C10805" s="156" t="s">
        <v>369</v>
      </c>
      <c r="D10805" t="s">
        <v>13115</v>
      </c>
      <c r="E10805" s="156" t="s">
        <v>13012</v>
      </c>
      <c r="F10805" s="155" t="s">
        <v>13012</v>
      </c>
      <c r="G10805" s="156" t="s">
        <v>400</v>
      </c>
      <c r="H10805" s="155" t="str">
        <f>IF(Proc[[#This Row],[type]]="LFF (MDG-F)",MID(Proc[[#This Row],[Obj]],13,10),"")</f>
        <v/>
      </c>
      <c r="J10805" s="155" t="b">
        <f>Proc[[#This Row],[Requested]]=Proc[[#This Row],[CurrentParent]]</f>
        <v>1</v>
      </c>
      <c r="K10805" s="155" t="str">
        <f>IF(Proc[[#This Row],[Author]]="Marcela Urrego",VLOOKUP(LEFT(Proc[[#This Row],[Requested]],1),Table3[#All],2,0),VLOOKUP(Proc[[#This Row],[Author]],Table4[],2,0))</f>
        <v>MGF</v>
      </c>
      <c r="L10805" s="155" t="s">
        <v>7801</v>
      </c>
      <c r="M10805" s="140">
        <v>46108</v>
      </c>
      <c r="N10805" s="140"/>
      <c r="O10805" s="140"/>
      <c r="P10805" s="140" t="str">
        <f ca="1">IF(Proc[[#This Row],[DaysAgeing]]&gt;5,"yep","on track")</f>
        <v>on track</v>
      </c>
      <c r="Q10805" s="2">
        <f ca="1">IF(Proc[[#This Row],[DateClosed]]="",ABS(NETWORKDAYS(Proc[[#This Row],[DateOpened]],TODAY()))-1,ABS(NETWORKDAYS(Proc[[#This Row],[DateOpened]],Proc[[#This Row],[DateClosed]]))-1)</f>
        <v>5</v>
      </c>
      <c r="R10805" s="140" t="s">
        <v>13014</v>
      </c>
      <c r="S10805" s="155"/>
      <c r="T10805" s="155"/>
    </row>
    <row r="10806" spans="1:20" hidden="1">
      <c r="A10806" s="156" t="s">
        <v>13013</v>
      </c>
      <c r="B10806" s="155" t="str">
        <f>IFERROR(VLOOKUP(Proc[[#This Row],[App]],Table2[],3,0),"open")</f>
        <v>ok</v>
      </c>
      <c r="C10806" s="156" t="s">
        <v>369</v>
      </c>
      <c r="D10806" t="s">
        <v>13116</v>
      </c>
      <c r="E10806" s="156" t="s">
        <v>13012</v>
      </c>
      <c r="F10806" s="155" t="s">
        <v>13012</v>
      </c>
      <c r="G10806" s="156" t="s">
        <v>400</v>
      </c>
      <c r="H10806" s="155" t="str">
        <f>IF(Proc[[#This Row],[type]]="LFF (MDG-F)",MID(Proc[[#This Row],[Obj]],13,10),"")</f>
        <v/>
      </c>
      <c r="J10806" s="155" t="b">
        <f>Proc[[#This Row],[Requested]]=Proc[[#This Row],[CurrentParent]]</f>
        <v>1</v>
      </c>
      <c r="K10806" s="155" t="str">
        <f>IF(Proc[[#This Row],[Author]]="Marcela Urrego",VLOOKUP(LEFT(Proc[[#This Row],[Requested]],1),Table3[#All],2,0),VLOOKUP(Proc[[#This Row],[Author]],Table4[],2,0))</f>
        <v>MGF</v>
      </c>
      <c r="L10806" s="155" t="s">
        <v>7801</v>
      </c>
      <c r="M10806" s="140">
        <v>46108</v>
      </c>
      <c r="N10806" s="140"/>
      <c r="O10806" s="140"/>
      <c r="P10806" s="140" t="str">
        <f ca="1">IF(Proc[[#This Row],[DaysAgeing]]&gt;5,"yep","on track")</f>
        <v>on track</v>
      </c>
      <c r="Q10806" s="2">
        <f ca="1">IF(Proc[[#This Row],[DateClosed]]="",ABS(NETWORKDAYS(Proc[[#This Row],[DateOpened]],TODAY()))-1,ABS(NETWORKDAYS(Proc[[#This Row],[DateOpened]],Proc[[#This Row],[DateClosed]]))-1)</f>
        <v>5</v>
      </c>
      <c r="R10806" s="140" t="s">
        <v>13014</v>
      </c>
      <c r="S10806" s="155"/>
      <c r="T10806" s="155"/>
    </row>
    <row r="10807" spans="1:20" hidden="1">
      <c r="A10807" s="156" t="s">
        <v>13013</v>
      </c>
      <c r="B10807" s="155" t="str">
        <f>IFERROR(VLOOKUP(Proc[[#This Row],[App]],Table2[],3,0),"open")</f>
        <v>ok</v>
      </c>
      <c r="C10807" s="156" t="s">
        <v>369</v>
      </c>
      <c r="D10807" s="156" t="s">
        <v>13046</v>
      </c>
      <c r="E10807" s="156" t="s">
        <v>13012</v>
      </c>
      <c r="F10807" s="155" t="s">
        <v>13012</v>
      </c>
      <c r="G10807" s="156" t="s">
        <v>400</v>
      </c>
      <c r="H10807" s="155" t="str">
        <f>IF(Proc[[#This Row],[type]]="LFF (MDG-F)",MID(Proc[[#This Row],[Obj]],13,10),"")</f>
        <v/>
      </c>
      <c r="I10807" s="156"/>
      <c r="J10807" s="155" t="b">
        <f>Proc[[#This Row],[Requested]]=Proc[[#This Row],[CurrentParent]]</f>
        <v>1</v>
      </c>
      <c r="K10807" s="155" t="str">
        <f>IF(Proc[[#This Row],[Author]]="Marcela Urrego",VLOOKUP(LEFT(Proc[[#This Row],[Requested]],1),Table3[#All],2,0),VLOOKUP(Proc[[#This Row],[Author]],Table4[],2,0))</f>
        <v>MGF</v>
      </c>
      <c r="L10807" s="155" t="s">
        <v>7801</v>
      </c>
      <c r="M10807" s="140">
        <v>46108</v>
      </c>
      <c r="N10807" s="140"/>
      <c r="O10807" s="140"/>
      <c r="P10807" s="140" t="str">
        <f ca="1">IF(Proc[[#This Row],[DaysAgeing]]&gt;5,"yep","on track")</f>
        <v>on track</v>
      </c>
      <c r="Q10807" s="2">
        <f ca="1">IF(Proc[[#This Row],[DateClosed]]="",ABS(NETWORKDAYS(Proc[[#This Row],[DateOpened]],TODAY()))-1,ABS(NETWORKDAYS(Proc[[#This Row],[DateOpened]],Proc[[#This Row],[DateClosed]]))-1)</f>
        <v>5</v>
      </c>
      <c r="R10807" s="140" t="s">
        <v>13014</v>
      </c>
      <c r="S10807" s="155"/>
      <c r="T10807" s="155"/>
    </row>
    <row r="10808" spans="1:20" hidden="1">
      <c r="A10808" s="156" t="s">
        <v>13013</v>
      </c>
      <c r="B10808" s="155" t="str">
        <f>IFERROR(VLOOKUP(Proc[[#This Row],[App]],Table2[],3,0),"open")</f>
        <v>ok</v>
      </c>
      <c r="C10808" s="156" t="s">
        <v>369</v>
      </c>
      <c r="D10808" s="156" t="s">
        <v>13047</v>
      </c>
      <c r="E10808" s="156" t="s">
        <v>13012</v>
      </c>
      <c r="F10808" s="155" t="s">
        <v>13012</v>
      </c>
      <c r="G10808" s="156" t="s">
        <v>400</v>
      </c>
      <c r="H10808" s="155" t="str">
        <f>IF(Proc[[#This Row],[type]]="LFF (MDG-F)",MID(Proc[[#This Row],[Obj]],13,10),"")</f>
        <v/>
      </c>
      <c r="I10808" s="156"/>
      <c r="J10808" s="155" t="b">
        <f>Proc[[#This Row],[Requested]]=Proc[[#This Row],[CurrentParent]]</f>
        <v>1</v>
      </c>
      <c r="K10808" s="155" t="str">
        <f>IF(Proc[[#This Row],[Author]]="Marcela Urrego",VLOOKUP(LEFT(Proc[[#This Row],[Requested]],1),Table3[#All],2,0),VLOOKUP(Proc[[#This Row],[Author]],Table4[],2,0))</f>
        <v>MGF</v>
      </c>
      <c r="L10808" s="155" t="s">
        <v>7801</v>
      </c>
      <c r="M10808" s="140">
        <v>46108</v>
      </c>
      <c r="N10808" s="140"/>
      <c r="O10808" s="140"/>
      <c r="P10808" s="140" t="str">
        <f ca="1">IF(Proc[[#This Row],[DaysAgeing]]&gt;5,"yep","on track")</f>
        <v>on track</v>
      </c>
      <c r="Q10808" s="2">
        <f ca="1">IF(Proc[[#This Row],[DateClosed]]="",ABS(NETWORKDAYS(Proc[[#This Row],[DateOpened]],TODAY()))-1,ABS(NETWORKDAYS(Proc[[#This Row],[DateOpened]],Proc[[#This Row],[DateClosed]]))-1)</f>
        <v>5</v>
      </c>
      <c r="R10808" s="140" t="s">
        <v>13014</v>
      </c>
      <c r="S10808" s="155"/>
      <c r="T10808" s="155"/>
    </row>
    <row r="10809" spans="1:20" hidden="1">
      <c r="A10809" s="156" t="s">
        <v>13013</v>
      </c>
      <c r="B10809" s="155" t="str">
        <f>IFERROR(VLOOKUP(Proc[[#This Row],[App]],Table2[],3,0),"open")</f>
        <v>ok</v>
      </c>
      <c r="C10809" s="156" t="s">
        <v>369</v>
      </c>
      <c r="D10809" t="s">
        <v>13134</v>
      </c>
      <c r="E10809" s="156" t="s">
        <v>13012</v>
      </c>
      <c r="F10809" s="155" t="s">
        <v>13012</v>
      </c>
      <c r="G10809" s="156" t="s">
        <v>400</v>
      </c>
      <c r="H10809" s="155" t="str">
        <f>IF(Proc[[#This Row],[type]]="LFF (MDG-F)",MID(Proc[[#This Row],[Obj]],13,10),"")</f>
        <v/>
      </c>
      <c r="J10809" s="155" t="b">
        <f>Proc[[#This Row],[Requested]]=Proc[[#This Row],[CurrentParent]]</f>
        <v>1</v>
      </c>
      <c r="K10809" s="155" t="str">
        <f>IF(Proc[[#This Row],[Author]]="Marcela Urrego",VLOOKUP(LEFT(Proc[[#This Row],[Requested]],1),Table3[#All],2,0),VLOOKUP(Proc[[#This Row],[Author]],Table4[],2,0))</f>
        <v>MGF</v>
      </c>
      <c r="L10809" s="155" t="s">
        <v>7801</v>
      </c>
      <c r="M10809" s="140">
        <v>46108</v>
      </c>
      <c r="N10809" s="140"/>
      <c r="O10809" s="140"/>
      <c r="P10809" s="140" t="str">
        <f ca="1">IF(Proc[[#This Row],[DaysAgeing]]&gt;5,"yep","on track")</f>
        <v>on track</v>
      </c>
      <c r="Q10809" s="2">
        <f ca="1">IF(Proc[[#This Row],[DateClosed]]="",ABS(NETWORKDAYS(Proc[[#This Row],[DateOpened]],TODAY()))-1,ABS(NETWORKDAYS(Proc[[#This Row],[DateOpened]],Proc[[#This Row],[DateClosed]]))-1)</f>
        <v>5</v>
      </c>
      <c r="R10809" s="140" t="s">
        <v>13014</v>
      </c>
      <c r="S10809" s="155"/>
      <c r="T10809" s="155"/>
    </row>
    <row r="10810" spans="1:20" hidden="1">
      <c r="A10810" s="156" t="s">
        <v>13013</v>
      </c>
      <c r="B10810" s="155" t="str">
        <f>IFERROR(VLOOKUP(Proc[[#This Row],[App]],Table2[],3,0),"open")</f>
        <v>ok</v>
      </c>
      <c r="C10810" s="156" t="s">
        <v>369</v>
      </c>
      <c r="D10810" s="156" t="s">
        <v>13048</v>
      </c>
      <c r="E10810" s="156" t="s">
        <v>13012</v>
      </c>
      <c r="F10810" s="155" t="s">
        <v>13012</v>
      </c>
      <c r="G10810" s="156" t="s">
        <v>400</v>
      </c>
      <c r="H10810" s="155" t="str">
        <f>IF(Proc[[#This Row],[type]]="LFF (MDG-F)",MID(Proc[[#This Row],[Obj]],13,10),"")</f>
        <v/>
      </c>
      <c r="I10810" s="156"/>
      <c r="J10810" s="155" t="b">
        <f>Proc[[#This Row],[Requested]]=Proc[[#This Row],[CurrentParent]]</f>
        <v>1</v>
      </c>
      <c r="K10810" s="155" t="str">
        <f>IF(Proc[[#This Row],[Author]]="Marcela Urrego",VLOOKUP(LEFT(Proc[[#This Row],[Requested]],1),Table3[#All],2,0),VLOOKUP(Proc[[#This Row],[Author]],Table4[],2,0))</f>
        <v>MGF</v>
      </c>
      <c r="L10810" s="155" t="s">
        <v>7801</v>
      </c>
      <c r="M10810" s="140">
        <v>46108</v>
      </c>
      <c r="N10810" s="140"/>
      <c r="O10810" s="140"/>
      <c r="P10810" s="140" t="str">
        <f ca="1">IF(Proc[[#This Row],[DaysAgeing]]&gt;5,"yep","on track")</f>
        <v>on track</v>
      </c>
      <c r="Q10810" s="2">
        <f ca="1">IF(Proc[[#This Row],[DateClosed]]="",ABS(NETWORKDAYS(Proc[[#This Row],[DateOpened]],TODAY()))-1,ABS(NETWORKDAYS(Proc[[#This Row],[DateOpened]],Proc[[#This Row],[DateClosed]]))-1)</f>
        <v>5</v>
      </c>
      <c r="R10810" s="140" t="s">
        <v>13014</v>
      </c>
      <c r="S10810" s="155"/>
      <c r="T10810" s="155"/>
    </row>
    <row r="10811" spans="1:20" hidden="1">
      <c r="A10811" s="156" t="s">
        <v>13013</v>
      </c>
      <c r="B10811" s="155" t="str">
        <f>IFERROR(VLOOKUP(Proc[[#This Row],[App]],Table2[],3,0),"open")</f>
        <v>ok</v>
      </c>
      <c r="C10811" s="156" t="s">
        <v>369</v>
      </c>
      <c r="D10811" s="156" t="s">
        <v>13049</v>
      </c>
      <c r="E10811" s="156" t="s">
        <v>13012</v>
      </c>
      <c r="F10811" s="155" t="s">
        <v>13012</v>
      </c>
      <c r="G10811" s="156" t="s">
        <v>400</v>
      </c>
      <c r="H10811" s="155" t="str">
        <f>IF(Proc[[#This Row],[type]]="LFF (MDG-F)",MID(Proc[[#This Row],[Obj]],13,10),"")</f>
        <v/>
      </c>
      <c r="I10811" s="156"/>
      <c r="J10811" s="155" t="b">
        <f>Proc[[#This Row],[Requested]]=Proc[[#This Row],[CurrentParent]]</f>
        <v>1</v>
      </c>
      <c r="K10811" s="155" t="str">
        <f>IF(Proc[[#This Row],[Author]]="Marcela Urrego",VLOOKUP(LEFT(Proc[[#This Row],[Requested]],1),Table3[#All],2,0),VLOOKUP(Proc[[#This Row],[Author]],Table4[],2,0))</f>
        <v>MGF</v>
      </c>
      <c r="L10811" s="155" t="s">
        <v>7801</v>
      </c>
      <c r="M10811" s="140">
        <v>46108</v>
      </c>
      <c r="N10811" s="140"/>
      <c r="O10811" s="140"/>
      <c r="P10811" s="140" t="str">
        <f ca="1">IF(Proc[[#This Row],[DaysAgeing]]&gt;5,"yep","on track")</f>
        <v>on track</v>
      </c>
      <c r="Q10811" s="2">
        <f ca="1">IF(Proc[[#This Row],[DateClosed]]="",ABS(NETWORKDAYS(Proc[[#This Row],[DateOpened]],TODAY()))-1,ABS(NETWORKDAYS(Proc[[#This Row],[DateOpened]],Proc[[#This Row],[DateClosed]]))-1)</f>
        <v>5</v>
      </c>
      <c r="R10811" s="140" t="s">
        <v>13014</v>
      </c>
      <c r="S10811" s="155"/>
      <c r="T10811" s="155"/>
    </row>
    <row r="10812" spans="1:20" hidden="1">
      <c r="A10812" s="156" t="s">
        <v>13013</v>
      </c>
      <c r="B10812" s="155" t="str">
        <f>IFERROR(VLOOKUP(Proc[[#This Row],[App]],Table2[],3,0),"open")</f>
        <v>ok</v>
      </c>
      <c r="C10812" s="156" t="s">
        <v>369</v>
      </c>
      <c r="D10812" s="156" t="s">
        <v>13050</v>
      </c>
      <c r="E10812" s="156" t="s">
        <v>13012</v>
      </c>
      <c r="F10812" s="155" t="s">
        <v>13012</v>
      </c>
      <c r="G10812" s="156" t="s">
        <v>400</v>
      </c>
      <c r="H10812" s="155" t="str">
        <f>IF(Proc[[#This Row],[type]]="LFF (MDG-F)",MID(Proc[[#This Row],[Obj]],13,10),"")</f>
        <v/>
      </c>
      <c r="I10812" s="156"/>
      <c r="J10812" s="155" t="b">
        <f>Proc[[#This Row],[Requested]]=Proc[[#This Row],[CurrentParent]]</f>
        <v>1</v>
      </c>
      <c r="K10812" s="155" t="str">
        <f>IF(Proc[[#This Row],[Author]]="Marcela Urrego",VLOOKUP(LEFT(Proc[[#This Row],[Requested]],1),Table3[#All],2,0),VLOOKUP(Proc[[#This Row],[Author]],Table4[],2,0))</f>
        <v>MGF</v>
      </c>
      <c r="L10812" s="155" t="s">
        <v>7801</v>
      </c>
      <c r="M10812" s="140">
        <v>46108</v>
      </c>
      <c r="N10812" s="140"/>
      <c r="O10812" s="140"/>
      <c r="P10812" s="140" t="str">
        <f ca="1">IF(Proc[[#This Row],[DaysAgeing]]&gt;5,"yep","on track")</f>
        <v>on track</v>
      </c>
      <c r="Q10812" s="2">
        <f ca="1">IF(Proc[[#This Row],[DateClosed]]="",ABS(NETWORKDAYS(Proc[[#This Row],[DateOpened]],TODAY()))-1,ABS(NETWORKDAYS(Proc[[#This Row],[DateOpened]],Proc[[#This Row],[DateClosed]]))-1)</f>
        <v>5</v>
      </c>
      <c r="R10812" s="140" t="s">
        <v>13014</v>
      </c>
      <c r="S10812" s="155"/>
      <c r="T10812" s="155"/>
    </row>
    <row r="10813" spans="1:20" hidden="1">
      <c r="A10813" s="156" t="s">
        <v>13013</v>
      </c>
      <c r="B10813" s="155" t="str">
        <f>IFERROR(VLOOKUP(Proc[[#This Row],[App]],Table2[],3,0),"open")</f>
        <v>ok</v>
      </c>
      <c r="C10813" s="156" t="s">
        <v>369</v>
      </c>
      <c r="D10813" s="156" t="s">
        <v>13051</v>
      </c>
      <c r="E10813" s="156" t="s">
        <v>13012</v>
      </c>
      <c r="F10813" s="155" t="s">
        <v>13012</v>
      </c>
      <c r="G10813" s="156" t="s">
        <v>400</v>
      </c>
      <c r="H10813" s="155" t="str">
        <f>IF(Proc[[#This Row],[type]]="LFF (MDG-F)",MID(Proc[[#This Row],[Obj]],13,10),"")</f>
        <v/>
      </c>
      <c r="I10813" s="156"/>
      <c r="J10813" s="155" t="b">
        <f>Proc[[#This Row],[Requested]]=Proc[[#This Row],[CurrentParent]]</f>
        <v>1</v>
      </c>
      <c r="K10813" s="155" t="str">
        <f>IF(Proc[[#This Row],[Author]]="Marcela Urrego",VLOOKUP(LEFT(Proc[[#This Row],[Requested]],1),Table3[#All],2,0),VLOOKUP(Proc[[#This Row],[Author]],Table4[],2,0))</f>
        <v>MGF</v>
      </c>
      <c r="L10813" s="155" t="s">
        <v>7801</v>
      </c>
      <c r="M10813" s="140">
        <v>46108</v>
      </c>
      <c r="N10813" s="140"/>
      <c r="O10813" s="140"/>
      <c r="P10813" s="140" t="str">
        <f ca="1">IF(Proc[[#This Row],[DaysAgeing]]&gt;5,"yep","on track")</f>
        <v>on track</v>
      </c>
      <c r="Q10813" s="2">
        <f ca="1">IF(Proc[[#This Row],[DateClosed]]="",ABS(NETWORKDAYS(Proc[[#This Row],[DateOpened]],TODAY()))-1,ABS(NETWORKDAYS(Proc[[#This Row],[DateOpened]],Proc[[#This Row],[DateClosed]]))-1)</f>
        <v>5</v>
      </c>
      <c r="R10813" s="140" t="s">
        <v>13014</v>
      </c>
      <c r="S10813" s="155"/>
      <c r="T10813" s="155"/>
    </row>
    <row r="10814" spans="1:20" hidden="1">
      <c r="A10814" s="156" t="s">
        <v>13013</v>
      </c>
      <c r="B10814" s="155" t="str">
        <f>IFERROR(VLOOKUP(Proc[[#This Row],[App]],Table2[],3,0),"open")</f>
        <v>ok</v>
      </c>
      <c r="C10814" s="156" t="s">
        <v>369</v>
      </c>
      <c r="D10814" s="156" t="s">
        <v>13076</v>
      </c>
      <c r="E10814" s="156" t="s">
        <v>13012</v>
      </c>
      <c r="F10814" s="155" t="s">
        <v>13012</v>
      </c>
      <c r="G10814" s="156" t="s">
        <v>400</v>
      </c>
      <c r="H10814" s="155" t="str">
        <f>IF(Proc[[#This Row],[type]]="LFF (MDG-F)",MID(Proc[[#This Row],[Obj]],13,10),"")</f>
        <v/>
      </c>
      <c r="I10814" s="156"/>
      <c r="J10814" s="155" t="b">
        <f>Proc[[#This Row],[Requested]]=Proc[[#This Row],[CurrentParent]]</f>
        <v>1</v>
      </c>
      <c r="K10814" s="155" t="str">
        <f>IF(Proc[[#This Row],[Author]]="Marcela Urrego",VLOOKUP(LEFT(Proc[[#This Row],[Requested]],1),Table3[#All],2,0),VLOOKUP(Proc[[#This Row],[Author]],Table4[],2,0))</f>
        <v>MGF</v>
      </c>
      <c r="L10814" s="155" t="s">
        <v>7801</v>
      </c>
      <c r="M10814" s="140">
        <v>46108</v>
      </c>
      <c r="N10814" s="140"/>
      <c r="O10814" s="140"/>
      <c r="P10814" s="140" t="str">
        <f ca="1">IF(Proc[[#This Row],[DaysAgeing]]&gt;5,"yep","on track")</f>
        <v>on track</v>
      </c>
      <c r="Q10814" s="2">
        <f ca="1">IF(Proc[[#This Row],[DateClosed]]="",ABS(NETWORKDAYS(Proc[[#This Row],[DateOpened]],TODAY()))-1,ABS(NETWORKDAYS(Proc[[#This Row],[DateOpened]],Proc[[#This Row],[DateClosed]]))-1)</f>
        <v>5</v>
      </c>
      <c r="R10814" s="140" t="s">
        <v>13014</v>
      </c>
      <c r="S10814" s="155"/>
      <c r="T10814" s="155"/>
    </row>
    <row r="10815" spans="1:20" hidden="1">
      <c r="A10815" s="156" t="s">
        <v>13013</v>
      </c>
      <c r="B10815" s="155" t="str">
        <f>IFERROR(VLOOKUP(Proc[[#This Row],[App]],Table2[],3,0),"open")</f>
        <v>ok</v>
      </c>
      <c r="C10815" s="156" t="s">
        <v>369</v>
      </c>
      <c r="D10815" s="156" t="s">
        <v>13077</v>
      </c>
      <c r="E10815" s="156" t="s">
        <v>13012</v>
      </c>
      <c r="F10815" s="155" t="s">
        <v>13012</v>
      </c>
      <c r="G10815" s="156" t="s">
        <v>400</v>
      </c>
      <c r="H10815" s="155" t="str">
        <f>IF(Proc[[#This Row],[type]]="LFF (MDG-F)",MID(Proc[[#This Row],[Obj]],13,10),"")</f>
        <v/>
      </c>
      <c r="I10815" s="156"/>
      <c r="J10815" s="155" t="b">
        <f>Proc[[#This Row],[Requested]]=Proc[[#This Row],[CurrentParent]]</f>
        <v>1</v>
      </c>
      <c r="K10815" s="155" t="str">
        <f>IF(Proc[[#This Row],[Author]]="Marcela Urrego",VLOOKUP(LEFT(Proc[[#This Row],[Requested]],1),Table3[#All],2,0),VLOOKUP(Proc[[#This Row],[Author]],Table4[],2,0))</f>
        <v>MGF</v>
      </c>
      <c r="L10815" s="155" t="s">
        <v>7801</v>
      </c>
      <c r="M10815" s="140">
        <v>46108</v>
      </c>
      <c r="N10815" s="140"/>
      <c r="O10815" s="140"/>
      <c r="P10815" s="140" t="str">
        <f ca="1">IF(Proc[[#This Row],[DaysAgeing]]&gt;5,"yep","on track")</f>
        <v>on track</v>
      </c>
      <c r="Q10815" s="2">
        <f ca="1">IF(Proc[[#This Row],[DateClosed]]="",ABS(NETWORKDAYS(Proc[[#This Row],[DateOpened]],TODAY()))-1,ABS(NETWORKDAYS(Proc[[#This Row],[DateOpened]],Proc[[#This Row],[DateClosed]]))-1)</f>
        <v>5</v>
      </c>
      <c r="R10815" s="140" t="s">
        <v>13014</v>
      </c>
      <c r="S10815" s="155"/>
      <c r="T10815" s="155"/>
    </row>
    <row r="10816" spans="1:20" hidden="1">
      <c r="A10816" s="156" t="s">
        <v>13013</v>
      </c>
      <c r="B10816" s="155" t="str">
        <f>IFERROR(VLOOKUP(Proc[[#This Row],[App]],Table2[],3,0),"open")</f>
        <v>ok</v>
      </c>
      <c r="C10816" s="156" t="s">
        <v>369</v>
      </c>
      <c r="D10816" s="156" t="s">
        <v>13078</v>
      </c>
      <c r="E10816" s="156" t="s">
        <v>13012</v>
      </c>
      <c r="F10816" s="155" t="s">
        <v>13012</v>
      </c>
      <c r="G10816" s="156" t="s">
        <v>400</v>
      </c>
      <c r="H10816" s="155" t="str">
        <f>IF(Proc[[#This Row],[type]]="LFF (MDG-F)",MID(Proc[[#This Row],[Obj]],13,10),"")</f>
        <v/>
      </c>
      <c r="I10816" s="156"/>
      <c r="J10816" s="155" t="b">
        <f>Proc[[#This Row],[Requested]]=Proc[[#This Row],[CurrentParent]]</f>
        <v>1</v>
      </c>
      <c r="K10816" s="155" t="str">
        <f>IF(Proc[[#This Row],[Author]]="Marcela Urrego",VLOOKUP(LEFT(Proc[[#This Row],[Requested]],1),Table3[#All],2,0),VLOOKUP(Proc[[#This Row],[Author]],Table4[],2,0))</f>
        <v>MGF</v>
      </c>
      <c r="L10816" s="155" t="s">
        <v>7801</v>
      </c>
      <c r="M10816" s="140">
        <v>46108</v>
      </c>
      <c r="N10816" s="140"/>
      <c r="O10816" s="140"/>
      <c r="P10816" s="140" t="str">
        <f ca="1">IF(Proc[[#This Row],[DaysAgeing]]&gt;5,"yep","on track")</f>
        <v>on track</v>
      </c>
      <c r="Q10816" s="2">
        <f ca="1">IF(Proc[[#This Row],[DateClosed]]="",ABS(NETWORKDAYS(Proc[[#This Row],[DateOpened]],TODAY()))-1,ABS(NETWORKDAYS(Proc[[#This Row],[DateOpened]],Proc[[#This Row],[DateClosed]]))-1)</f>
        <v>5</v>
      </c>
      <c r="R10816" s="140" t="s">
        <v>13014</v>
      </c>
      <c r="S10816" s="155"/>
      <c r="T10816" s="155"/>
    </row>
    <row r="10817" spans="1:20" hidden="1">
      <c r="A10817" s="156" t="s">
        <v>13013</v>
      </c>
      <c r="B10817" s="155" t="str">
        <f>IFERROR(VLOOKUP(Proc[[#This Row],[App]],Table2[],3,0),"open")</f>
        <v>ok</v>
      </c>
      <c r="C10817" s="156" t="s">
        <v>369</v>
      </c>
      <c r="D10817" t="s">
        <v>13117</v>
      </c>
      <c r="E10817" s="156" t="s">
        <v>13012</v>
      </c>
      <c r="F10817" s="155" t="s">
        <v>13012</v>
      </c>
      <c r="G10817" s="156" t="s">
        <v>400</v>
      </c>
      <c r="H10817" s="155" t="str">
        <f>IF(Proc[[#This Row],[type]]="LFF (MDG-F)",MID(Proc[[#This Row],[Obj]],13,10),"")</f>
        <v/>
      </c>
      <c r="J10817" s="155" t="b">
        <f>Proc[[#This Row],[Requested]]=Proc[[#This Row],[CurrentParent]]</f>
        <v>1</v>
      </c>
      <c r="K10817" s="155" t="str">
        <f>IF(Proc[[#This Row],[Author]]="Marcela Urrego",VLOOKUP(LEFT(Proc[[#This Row],[Requested]],1),Table3[#All],2,0),VLOOKUP(Proc[[#This Row],[Author]],Table4[],2,0))</f>
        <v>MGF</v>
      </c>
      <c r="L10817" s="155" t="s">
        <v>7801</v>
      </c>
      <c r="M10817" s="140">
        <v>46108</v>
      </c>
      <c r="N10817" s="140"/>
      <c r="O10817" s="140"/>
      <c r="P10817" s="140" t="str">
        <f ca="1">IF(Proc[[#This Row],[DaysAgeing]]&gt;5,"yep","on track")</f>
        <v>on track</v>
      </c>
      <c r="Q10817" s="2">
        <f ca="1">IF(Proc[[#This Row],[DateClosed]]="",ABS(NETWORKDAYS(Proc[[#This Row],[DateOpened]],TODAY()))-1,ABS(NETWORKDAYS(Proc[[#This Row],[DateOpened]],Proc[[#This Row],[DateClosed]]))-1)</f>
        <v>5</v>
      </c>
      <c r="R10817" s="140" t="s">
        <v>13014</v>
      </c>
      <c r="S10817" s="155"/>
      <c r="T10817" s="155"/>
    </row>
    <row r="10818" spans="1:20" hidden="1">
      <c r="A10818" s="156" t="s">
        <v>13013</v>
      </c>
      <c r="B10818" s="155" t="str">
        <f>IFERROR(VLOOKUP(Proc[[#This Row],[App]],Table2[],3,0),"open")</f>
        <v>ok</v>
      </c>
      <c r="C10818" s="156" t="s">
        <v>369</v>
      </c>
      <c r="D10818" t="s">
        <v>13118</v>
      </c>
      <c r="E10818" s="156" t="s">
        <v>13012</v>
      </c>
      <c r="F10818" s="155" t="s">
        <v>13012</v>
      </c>
      <c r="G10818" s="156" t="s">
        <v>400</v>
      </c>
      <c r="H10818" s="155" t="str">
        <f>IF(Proc[[#This Row],[type]]="LFF (MDG-F)",MID(Proc[[#This Row],[Obj]],13,10),"")</f>
        <v/>
      </c>
      <c r="J10818" s="155" t="b">
        <f>Proc[[#This Row],[Requested]]=Proc[[#This Row],[CurrentParent]]</f>
        <v>1</v>
      </c>
      <c r="K10818" s="155" t="str">
        <f>IF(Proc[[#This Row],[Author]]="Marcela Urrego",VLOOKUP(LEFT(Proc[[#This Row],[Requested]],1),Table3[#All],2,0),VLOOKUP(Proc[[#This Row],[Author]],Table4[],2,0))</f>
        <v>MGF</v>
      </c>
      <c r="L10818" s="155" t="s">
        <v>7801</v>
      </c>
      <c r="M10818" s="140">
        <v>46108</v>
      </c>
      <c r="N10818" s="140"/>
      <c r="O10818" s="140"/>
      <c r="P10818" s="140" t="str">
        <f ca="1">IF(Proc[[#This Row],[DaysAgeing]]&gt;5,"yep","on track")</f>
        <v>on track</v>
      </c>
      <c r="Q10818" s="2">
        <f ca="1">IF(Proc[[#This Row],[DateClosed]]="",ABS(NETWORKDAYS(Proc[[#This Row],[DateOpened]],TODAY()))-1,ABS(NETWORKDAYS(Proc[[#This Row],[DateOpened]],Proc[[#This Row],[DateClosed]]))-1)</f>
        <v>5</v>
      </c>
      <c r="R10818" s="140" t="s">
        <v>13014</v>
      </c>
      <c r="S10818" s="155"/>
      <c r="T10818" s="155"/>
    </row>
    <row r="10819" spans="1:20" hidden="1">
      <c r="A10819" s="156" t="s">
        <v>13013</v>
      </c>
      <c r="B10819" s="155" t="str">
        <f>IFERROR(VLOOKUP(Proc[[#This Row],[App]],Table2[],3,0),"open")</f>
        <v>ok</v>
      </c>
      <c r="C10819" s="156" t="s">
        <v>369</v>
      </c>
      <c r="D10819" t="s">
        <v>13119</v>
      </c>
      <c r="E10819" s="156" t="s">
        <v>13012</v>
      </c>
      <c r="F10819" s="155" t="s">
        <v>13012</v>
      </c>
      <c r="G10819" s="156" t="s">
        <v>400</v>
      </c>
      <c r="H10819" s="155" t="str">
        <f>IF(Proc[[#This Row],[type]]="LFF (MDG-F)",MID(Proc[[#This Row],[Obj]],13,10),"")</f>
        <v/>
      </c>
      <c r="J10819" s="155" t="b">
        <f>Proc[[#This Row],[Requested]]=Proc[[#This Row],[CurrentParent]]</f>
        <v>1</v>
      </c>
      <c r="K10819" s="155" t="str">
        <f>IF(Proc[[#This Row],[Author]]="Marcela Urrego",VLOOKUP(LEFT(Proc[[#This Row],[Requested]],1),Table3[#All],2,0),VLOOKUP(Proc[[#This Row],[Author]],Table4[],2,0))</f>
        <v>MGF</v>
      </c>
      <c r="L10819" s="155" t="s">
        <v>7801</v>
      </c>
      <c r="M10819" s="140">
        <v>46108</v>
      </c>
      <c r="N10819" s="140"/>
      <c r="O10819" s="140"/>
      <c r="P10819" s="140" t="str">
        <f ca="1">IF(Proc[[#This Row],[DaysAgeing]]&gt;5,"yep","on track")</f>
        <v>on track</v>
      </c>
      <c r="Q10819" s="2">
        <f ca="1">IF(Proc[[#This Row],[DateClosed]]="",ABS(NETWORKDAYS(Proc[[#This Row],[DateOpened]],TODAY()))-1,ABS(NETWORKDAYS(Proc[[#This Row],[DateOpened]],Proc[[#This Row],[DateClosed]]))-1)</f>
        <v>5</v>
      </c>
      <c r="R10819" s="140" t="s">
        <v>13014</v>
      </c>
      <c r="S10819" s="155"/>
      <c r="T10819" s="155"/>
    </row>
    <row r="10820" spans="1:20" hidden="1">
      <c r="A10820" s="156" t="s">
        <v>13013</v>
      </c>
      <c r="B10820" s="155" t="str">
        <f>IFERROR(VLOOKUP(Proc[[#This Row],[App]],Table2[],3,0),"open")</f>
        <v>ok</v>
      </c>
      <c r="C10820" s="156" t="s">
        <v>369</v>
      </c>
      <c r="D10820" t="s">
        <v>13120</v>
      </c>
      <c r="E10820" s="156" t="s">
        <v>13012</v>
      </c>
      <c r="F10820" s="155" t="s">
        <v>13012</v>
      </c>
      <c r="G10820" s="156" t="s">
        <v>400</v>
      </c>
      <c r="H10820" s="155" t="str">
        <f>IF(Proc[[#This Row],[type]]="LFF (MDG-F)",MID(Proc[[#This Row],[Obj]],13,10),"")</f>
        <v/>
      </c>
      <c r="J10820" s="155" t="b">
        <f>Proc[[#This Row],[Requested]]=Proc[[#This Row],[CurrentParent]]</f>
        <v>1</v>
      </c>
      <c r="K10820" s="155" t="str">
        <f>IF(Proc[[#This Row],[Author]]="Marcela Urrego",VLOOKUP(LEFT(Proc[[#This Row],[Requested]],1),Table3[#All],2,0),VLOOKUP(Proc[[#This Row],[Author]],Table4[],2,0))</f>
        <v>MGF</v>
      </c>
      <c r="L10820" s="155" t="s">
        <v>7801</v>
      </c>
      <c r="M10820" s="140">
        <v>46108</v>
      </c>
      <c r="N10820" s="140"/>
      <c r="O10820" s="140"/>
      <c r="P10820" s="140" t="str">
        <f ca="1">IF(Proc[[#This Row],[DaysAgeing]]&gt;5,"yep","on track")</f>
        <v>on track</v>
      </c>
      <c r="Q10820" s="2">
        <f ca="1">IF(Proc[[#This Row],[DateClosed]]="",ABS(NETWORKDAYS(Proc[[#This Row],[DateOpened]],TODAY()))-1,ABS(NETWORKDAYS(Proc[[#This Row],[DateOpened]],Proc[[#This Row],[DateClosed]]))-1)</f>
        <v>5</v>
      </c>
      <c r="R10820" s="140" t="s">
        <v>13014</v>
      </c>
      <c r="S10820" s="155"/>
      <c r="T10820" s="155"/>
    </row>
    <row r="10821" spans="1:20" hidden="1">
      <c r="A10821" s="156" t="s">
        <v>13013</v>
      </c>
      <c r="B10821" s="155" t="str">
        <f>IFERROR(VLOOKUP(Proc[[#This Row],[App]],Table2[],3,0),"open")</f>
        <v>ok</v>
      </c>
      <c r="C10821" s="156" t="s">
        <v>369</v>
      </c>
      <c r="D10821" t="s">
        <v>13121</v>
      </c>
      <c r="E10821" s="156" t="s">
        <v>13012</v>
      </c>
      <c r="F10821" s="155" t="s">
        <v>13012</v>
      </c>
      <c r="G10821" s="156" t="s">
        <v>400</v>
      </c>
      <c r="H10821" s="155" t="str">
        <f>IF(Proc[[#This Row],[type]]="LFF (MDG-F)",MID(Proc[[#This Row],[Obj]],13,10),"")</f>
        <v/>
      </c>
      <c r="J10821" s="155" t="b">
        <f>Proc[[#This Row],[Requested]]=Proc[[#This Row],[CurrentParent]]</f>
        <v>1</v>
      </c>
      <c r="K10821" s="155" t="str">
        <f>IF(Proc[[#This Row],[Author]]="Marcela Urrego",VLOOKUP(LEFT(Proc[[#This Row],[Requested]],1),Table3[#All],2,0),VLOOKUP(Proc[[#This Row],[Author]],Table4[],2,0))</f>
        <v>MGF</v>
      </c>
      <c r="L10821" s="155" t="s">
        <v>7801</v>
      </c>
      <c r="M10821" s="140">
        <v>46108</v>
      </c>
      <c r="N10821" s="140"/>
      <c r="O10821" s="140"/>
      <c r="P10821" s="140" t="str">
        <f ca="1">IF(Proc[[#This Row],[DaysAgeing]]&gt;5,"yep","on track")</f>
        <v>on track</v>
      </c>
      <c r="Q10821" s="2">
        <f ca="1">IF(Proc[[#This Row],[DateClosed]]="",ABS(NETWORKDAYS(Proc[[#This Row],[DateOpened]],TODAY()))-1,ABS(NETWORKDAYS(Proc[[#This Row],[DateOpened]],Proc[[#This Row],[DateClosed]]))-1)</f>
        <v>5</v>
      </c>
      <c r="R10821" s="140" t="s">
        <v>13014</v>
      </c>
      <c r="S10821" s="155"/>
      <c r="T10821" s="155"/>
    </row>
    <row r="10822" spans="1:20" hidden="1">
      <c r="A10822" s="156" t="s">
        <v>13013</v>
      </c>
      <c r="B10822" s="155" t="str">
        <f>IFERROR(VLOOKUP(Proc[[#This Row],[App]],Table2[],3,0),"open")</f>
        <v>ok</v>
      </c>
      <c r="C10822" s="156" t="s">
        <v>369</v>
      </c>
      <c r="D10822" t="s">
        <v>13122</v>
      </c>
      <c r="E10822" s="156" t="s">
        <v>13012</v>
      </c>
      <c r="F10822" s="155" t="s">
        <v>13012</v>
      </c>
      <c r="G10822" s="156" t="s">
        <v>400</v>
      </c>
      <c r="H10822" s="155" t="str">
        <f>IF(Proc[[#This Row],[type]]="LFF (MDG-F)",MID(Proc[[#This Row],[Obj]],13,10),"")</f>
        <v/>
      </c>
      <c r="J10822" s="155" t="b">
        <f>Proc[[#This Row],[Requested]]=Proc[[#This Row],[CurrentParent]]</f>
        <v>1</v>
      </c>
      <c r="K10822" s="155" t="str">
        <f>IF(Proc[[#This Row],[Author]]="Marcela Urrego",VLOOKUP(LEFT(Proc[[#This Row],[Requested]],1),Table3[#All],2,0),VLOOKUP(Proc[[#This Row],[Author]],Table4[],2,0))</f>
        <v>MGF</v>
      </c>
      <c r="L10822" s="155" t="s">
        <v>7801</v>
      </c>
      <c r="M10822" s="140">
        <v>46108</v>
      </c>
      <c r="N10822" s="140"/>
      <c r="O10822" s="140"/>
      <c r="P10822" s="140" t="str">
        <f ca="1">IF(Proc[[#This Row],[DaysAgeing]]&gt;5,"yep","on track")</f>
        <v>on track</v>
      </c>
      <c r="Q10822" s="2">
        <f ca="1">IF(Proc[[#This Row],[DateClosed]]="",ABS(NETWORKDAYS(Proc[[#This Row],[DateOpened]],TODAY()))-1,ABS(NETWORKDAYS(Proc[[#This Row],[DateOpened]],Proc[[#This Row],[DateClosed]]))-1)</f>
        <v>5</v>
      </c>
      <c r="R10822" s="140" t="s">
        <v>13014</v>
      </c>
      <c r="S10822" s="155"/>
      <c r="T10822" s="155"/>
    </row>
    <row r="10823" spans="1:20" hidden="1">
      <c r="A10823" s="156" t="s">
        <v>13013</v>
      </c>
      <c r="B10823" s="155" t="str">
        <f>IFERROR(VLOOKUP(Proc[[#This Row],[App]],Table2[],3,0),"open")</f>
        <v>ok</v>
      </c>
      <c r="C10823" s="156" t="s">
        <v>369</v>
      </c>
      <c r="D10823" t="s">
        <v>13123</v>
      </c>
      <c r="E10823" s="156" t="s">
        <v>13012</v>
      </c>
      <c r="F10823" s="155" t="s">
        <v>13012</v>
      </c>
      <c r="G10823" s="156" t="s">
        <v>400</v>
      </c>
      <c r="H10823" s="155" t="str">
        <f>IF(Proc[[#This Row],[type]]="LFF (MDG-F)",MID(Proc[[#This Row],[Obj]],13,10),"")</f>
        <v/>
      </c>
      <c r="J10823" s="155" t="b">
        <f>Proc[[#This Row],[Requested]]=Proc[[#This Row],[CurrentParent]]</f>
        <v>1</v>
      </c>
      <c r="K10823" s="155" t="str">
        <f>IF(Proc[[#This Row],[Author]]="Marcela Urrego",VLOOKUP(LEFT(Proc[[#This Row],[Requested]],1),Table3[#All],2,0),VLOOKUP(Proc[[#This Row],[Author]],Table4[],2,0))</f>
        <v>MGF</v>
      </c>
      <c r="L10823" s="155" t="s">
        <v>7801</v>
      </c>
      <c r="M10823" s="140">
        <v>46108</v>
      </c>
      <c r="N10823" s="140"/>
      <c r="O10823" s="140"/>
      <c r="P10823" s="140" t="str">
        <f ca="1">IF(Proc[[#This Row],[DaysAgeing]]&gt;5,"yep","on track")</f>
        <v>on track</v>
      </c>
      <c r="Q10823" s="2">
        <f ca="1">IF(Proc[[#This Row],[DateClosed]]="",ABS(NETWORKDAYS(Proc[[#This Row],[DateOpened]],TODAY()))-1,ABS(NETWORKDAYS(Proc[[#This Row],[DateOpened]],Proc[[#This Row],[DateClosed]]))-1)</f>
        <v>5</v>
      </c>
      <c r="R10823" s="140" t="s">
        <v>13014</v>
      </c>
      <c r="S10823" s="155"/>
      <c r="T10823" s="155"/>
    </row>
    <row r="10824" spans="1:20" hidden="1">
      <c r="A10824" s="156" t="s">
        <v>13013</v>
      </c>
      <c r="B10824" s="155" t="str">
        <f>IFERROR(VLOOKUP(Proc[[#This Row],[App]],Table2[],3,0),"open")</f>
        <v>ok</v>
      </c>
      <c r="C10824" s="156" t="s">
        <v>369</v>
      </c>
      <c r="D10824" t="s">
        <v>13124</v>
      </c>
      <c r="E10824" s="156" t="s">
        <v>13012</v>
      </c>
      <c r="F10824" s="155" t="s">
        <v>13012</v>
      </c>
      <c r="G10824" s="156" t="s">
        <v>400</v>
      </c>
      <c r="H10824" s="155" t="str">
        <f>IF(Proc[[#This Row],[type]]="LFF (MDG-F)",MID(Proc[[#This Row],[Obj]],13,10),"")</f>
        <v/>
      </c>
      <c r="J10824" s="155" t="b">
        <f>Proc[[#This Row],[Requested]]=Proc[[#This Row],[CurrentParent]]</f>
        <v>1</v>
      </c>
      <c r="K10824" s="155" t="str">
        <f>IF(Proc[[#This Row],[Author]]="Marcela Urrego",VLOOKUP(LEFT(Proc[[#This Row],[Requested]],1),Table3[#All],2,0),VLOOKUP(Proc[[#This Row],[Author]],Table4[],2,0))</f>
        <v>MGF</v>
      </c>
      <c r="L10824" s="155" t="s">
        <v>7801</v>
      </c>
      <c r="M10824" s="140">
        <v>46108</v>
      </c>
      <c r="N10824" s="140"/>
      <c r="O10824" s="140"/>
      <c r="P10824" s="140" t="str">
        <f ca="1">IF(Proc[[#This Row],[DaysAgeing]]&gt;5,"yep","on track")</f>
        <v>on track</v>
      </c>
      <c r="Q10824" s="2">
        <f ca="1">IF(Proc[[#This Row],[DateClosed]]="",ABS(NETWORKDAYS(Proc[[#This Row],[DateOpened]],TODAY()))-1,ABS(NETWORKDAYS(Proc[[#This Row],[DateOpened]],Proc[[#This Row],[DateClosed]]))-1)</f>
        <v>5</v>
      </c>
      <c r="R10824" s="140" t="s">
        <v>13014</v>
      </c>
      <c r="S10824" s="155"/>
      <c r="T10824" s="155"/>
    </row>
    <row r="10825" spans="1:20" hidden="1">
      <c r="A10825" s="156" t="s">
        <v>13013</v>
      </c>
      <c r="B10825" s="155" t="str">
        <f>IFERROR(VLOOKUP(Proc[[#This Row],[App]],Table2[],3,0),"open")</f>
        <v>ok</v>
      </c>
      <c r="C10825" s="156" t="s">
        <v>369</v>
      </c>
      <c r="D10825" t="s">
        <v>13125</v>
      </c>
      <c r="E10825" s="156" t="s">
        <v>13012</v>
      </c>
      <c r="F10825" s="155" t="s">
        <v>13012</v>
      </c>
      <c r="G10825" s="156" t="s">
        <v>400</v>
      </c>
      <c r="H10825" s="155" t="str">
        <f>IF(Proc[[#This Row],[type]]="LFF (MDG-F)",MID(Proc[[#This Row],[Obj]],13,10),"")</f>
        <v/>
      </c>
      <c r="J10825" s="155" t="b">
        <f>Proc[[#This Row],[Requested]]=Proc[[#This Row],[CurrentParent]]</f>
        <v>1</v>
      </c>
      <c r="K10825" s="155" t="str">
        <f>IF(Proc[[#This Row],[Author]]="Marcela Urrego",VLOOKUP(LEFT(Proc[[#This Row],[Requested]],1),Table3[#All],2,0),VLOOKUP(Proc[[#This Row],[Author]],Table4[],2,0))</f>
        <v>MGF</v>
      </c>
      <c r="L10825" s="155" t="s">
        <v>7801</v>
      </c>
      <c r="M10825" s="140">
        <v>46108</v>
      </c>
      <c r="N10825" s="140"/>
      <c r="O10825" s="140"/>
      <c r="P10825" s="140" t="str">
        <f ca="1">IF(Proc[[#This Row],[DaysAgeing]]&gt;5,"yep","on track")</f>
        <v>on track</v>
      </c>
      <c r="Q10825" s="2">
        <f ca="1">IF(Proc[[#This Row],[DateClosed]]="",ABS(NETWORKDAYS(Proc[[#This Row],[DateOpened]],TODAY()))-1,ABS(NETWORKDAYS(Proc[[#This Row],[DateOpened]],Proc[[#This Row],[DateClosed]]))-1)</f>
        <v>5</v>
      </c>
      <c r="R10825" s="140" t="s">
        <v>13014</v>
      </c>
      <c r="S10825" s="155"/>
      <c r="T10825" s="155"/>
    </row>
    <row r="10826" spans="1:20" hidden="1">
      <c r="A10826" s="156" t="s">
        <v>13013</v>
      </c>
      <c r="B10826" s="155" t="str">
        <f>IFERROR(VLOOKUP(Proc[[#This Row],[App]],Table2[],3,0),"open")</f>
        <v>ok</v>
      </c>
      <c r="C10826" s="156" t="s">
        <v>369</v>
      </c>
      <c r="D10826" t="s">
        <v>13126</v>
      </c>
      <c r="E10826" s="156" t="s">
        <v>13012</v>
      </c>
      <c r="F10826" s="155" t="s">
        <v>13012</v>
      </c>
      <c r="G10826" s="156" t="s">
        <v>400</v>
      </c>
      <c r="H10826" s="155" t="str">
        <f>IF(Proc[[#This Row],[type]]="LFF (MDG-F)",MID(Proc[[#This Row],[Obj]],13,10),"")</f>
        <v/>
      </c>
      <c r="J10826" s="155" t="b">
        <f>Proc[[#This Row],[Requested]]=Proc[[#This Row],[CurrentParent]]</f>
        <v>1</v>
      </c>
      <c r="K10826" s="155" t="str">
        <f>IF(Proc[[#This Row],[Author]]="Marcela Urrego",VLOOKUP(LEFT(Proc[[#This Row],[Requested]],1),Table3[#All],2,0),VLOOKUP(Proc[[#This Row],[Author]],Table4[],2,0))</f>
        <v>MGF</v>
      </c>
      <c r="L10826" s="155" t="s">
        <v>7801</v>
      </c>
      <c r="M10826" s="140">
        <v>46108</v>
      </c>
      <c r="N10826" s="140"/>
      <c r="O10826" s="140"/>
      <c r="P10826" s="140" t="str">
        <f ca="1">IF(Proc[[#This Row],[DaysAgeing]]&gt;5,"yep","on track")</f>
        <v>on track</v>
      </c>
      <c r="Q10826" s="2">
        <f ca="1">IF(Proc[[#This Row],[DateClosed]]="",ABS(NETWORKDAYS(Proc[[#This Row],[DateOpened]],TODAY()))-1,ABS(NETWORKDAYS(Proc[[#This Row],[DateOpened]],Proc[[#This Row],[DateClosed]]))-1)</f>
        <v>5</v>
      </c>
      <c r="R10826" s="140" t="s">
        <v>13014</v>
      </c>
      <c r="S10826" s="155"/>
      <c r="T10826" s="155"/>
    </row>
    <row r="10827" spans="1:20" hidden="1">
      <c r="A10827" s="156" t="s">
        <v>13013</v>
      </c>
      <c r="B10827" s="155" t="str">
        <f>IFERROR(VLOOKUP(Proc[[#This Row],[App]],Table2[],3,0),"open")</f>
        <v>ok</v>
      </c>
      <c r="C10827" s="156" t="s">
        <v>369</v>
      </c>
      <c r="D10827" t="s">
        <v>13127</v>
      </c>
      <c r="E10827" s="156" t="s">
        <v>13012</v>
      </c>
      <c r="F10827" s="155" t="s">
        <v>13012</v>
      </c>
      <c r="G10827" s="156" t="s">
        <v>400</v>
      </c>
      <c r="H10827" s="155" t="str">
        <f>IF(Proc[[#This Row],[type]]="LFF (MDG-F)",MID(Proc[[#This Row],[Obj]],13,10),"")</f>
        <v/>
      </c>
      <c r="J10827" s="155" t="b">
        <f>Proc[[#This Row],[Requested]]=Proc[[#This Row],[CurrentParent]]</f>
        <v>1</v>
      </c>
      <c r="K10827" s="155" t="str">
        <f>IF(Proc[[#This Row],[Author]]="Marcela Urrego",VLOOKUP(LEFT(Proc[[#This Row],[Requested]],1),Table3[#All],2,0),VLOOKUP(Proc[[#This Row],[Author]],Table4[],2,0))</f>
        <v>MGF</v>
      </c>
      <c r="L10827" s="155" t="s">
        <v>7801</v>
      </c>
      <c r="M10827" s="140">
        <v>46108</v>
      </c>
      <c r="N10827" s="140"/>
      <c r="O10827" s="140"/>
      <c r="P10827" s="140" t="str">
        <f ca="1">IF(Proc[[#This Row],[DaysAgeing]]&gt;5,"yep","on track")</f>
        <v>on track</v>
      </c>
      <c r="Q10827" s="2">
        <f ca="1">IF(Proc[[#This Row],[DateClosed]]="",ABS(NETWORKDAYS(Proc[[#This Row],[DateOpened]],TODAY()))-1,ABS(NETWORKDAYS(Proc[[#This Row],[DateOpened]],Proc[[#This Row],[DateClosed]]))-1)</f>
        <v>5</v>
      </c>
      <c r="R10827" s="140" t="s">
        <v>13014</v>
      </c>
      <c r="S10827" s="155"/>
      <c r="T10827" s="155"/>
    </row>
    <row r="10828" spans="1:20" hidden="1">
      <c r="A10828" s="156" t="s">
        <v>13013</v>
      </c>
      <c r="B10828" s="155" t="str">
        <f>IFERROR(VLOOKUP(Proc[[#This Row],[App]],Table2[],3,0),"open")</f>
        <v>ok</v>
      </c>
      <c r="C10828" s="156" t="s">
        <v>369</v>
      </c>
      <c r="D10828" t="s">
        <v>13128</v>
      </c>
      <c r="E10828" s="156" t="s">
        <v>13012</v>
      </c>
      <c r="F10828" s="155" t="s">
        <v>13012</v>
      </c>
      <c r="G10828" s="156" t="s">
        <v>400</v>
      </c>
      <c r="H10828" s="155" t="str">
        <f>IF(Proc[[#This Row],[type]]="LFF (MDG-F)",MID(Proc[[#This Row],[Obj]],13,10),"")</f>
        <v/>
      </c>
      <c r="J10828" s="155" t="b">
        <f>Proc[[#This Row],[Requested]]=Proc[[#This Row],[CurrentParent]]</f>
        <v>1</v>
      </c>
      <c r="K10828" s="155" t="str">
        <f>IF(Proc[[#This Row],[Author]]="Marcela Urrego",VLOOKUP(LEFT(Proc[[#This Row],[Requested]],1),Table3[#All],2,0),VLOOKUP(Proc[[#This Row],[Author]],Table4[],2,0))</f>
        <v>MGF</v>
      </c>
      <c r="L10828" s="155" t="s">
        <v>7801</v>
      </c>
      <c r="M10828" s="140">
        <v>46108</v>
      </c>
      <c r="N10828" s="140"/>
      <c r="O10828" s="140"/>
      <c r="P10828" s="140" t="str">
        <f ca="1">IF(Proc[[#This Row],[DaysAgeing]]&gt;5,"yep","on track")</f>
        <v>on track</v>
      </c>
      <c r="Q10828" s="2">
        <f ca="1">IF(Proc[[#This Row],[DateClosed]]="",ABS(NETWORKDAYS(Proc[[#This Row],[DateOpened]],TODAY()))-1,ABS(NETWORKDAYS(Proc[[#This Row],[DateOpened]],Proc[[#This Row],[DateClosed]]))-1)</f>
        <v>5</v>
      </c>
      <c r="R10828" s="140" t="s">
        <v>13014</v>
      </c>
      <c r="S10828" s="155"/>
      <c r="T10828" s="155"/>
    </row>
    <row r="10829" spans="1:20" hidden="1">
      <c r="A10829" s="156" t="s">
        <v>13013</v>
      </c>
      <c r="B10829" s="155" t="str">
        <f>IFERROR(VLOOKUP(Proc[[#This Row],[App]],Table2[],3,0),"open")</f>
        <v>ok</v>
      </c>
      <c r="C10829" s="156" t="s">
        <v>369</v>
      </c>
      <c r="D10829" t="s">
        <v>13129</v>
      </c>
      <c r="E10829" s="156" t="s">
        <v>13012</v>
      </c>
      <c r="F10829" s="155" t="s">
        <v>13012</v>
      </c>
      <c r="G10829" s="156" t="s">
        <v>400</v>
      </c>
      <c r="H10829" s="155" t="str">
        <f>IF(Proc[[#This Row],[type]]="LFF (MDG-F)",MID(Proc[[#This Row],[Obj]],13,10),"")</f>
        <v/>
      </c>
      <c r="J10829" s="155" t="b">
        <f>Proc[[#This Row],[Requested]]=Proc[[#This Row],[CurrentParent]]</f>
        <v>1</v>
      </c>
      <c r="K10829" s="155" t="str">
        <f>IF(Proc[[#This Row],[Author]]="Marcela Urrego",VLOOKUP(LEFT(Proc[[#This Row],[Requested]],1),Table3[#All],2,0),VLOOKUP(Proc[[#This Row],[Author]],Table4[],2,0))</f>
        <v>MGF</v>
      </c>
      <c r="L10829" s="155" t="s">
        <v>7801</v>
      </c>
      <c r="M10829" s="140">
        <v>46108</v>
      </c>
      <c r="N10829" s="140"/>
      <c r="O10829" s="140"/>
      <c r="P10829" s="140" t="str">
        <f ca="1">IF(Proc[[#This Row],[DaysAgeing]]&gt;5,"yep","on track")</f>
        <v>on track</v>
      </c>
      <c r="Q10829" s="2">
        <f ca="1">IF(Proc[[#This Row],[DateClosed]]="",ABS(NETWORKDAYS(Proc[[#This Row],[DateOpened]],TODAY()))-1,ABS(NETWORKDAYS(Proc[[#This Row],[DateOpened]],Proc[[#This Row],[DateClosed]]))-1)</f>
        <v>5</v>
      </c>
      <c r="R10829" s="140" t="s">
        <v>13014</v>
      </c>
      <c r="S10829" s="155"/>
      <c r="T10829" s="155"/>
    </row>
    <row r="10830" spans="1:20" hidden="1">
      <c r="A10830" s="156" t="s">
        <v>13013</v>
      </c>
      <c r="B10830" s="155" t="str">
        <f>IFERROR(VLOOKUP(Proc[[#This Row],[App]],Table2[],3,0),"open")</f>
        <v>ok</v>
      </c>
      <c r="C10830" s="156" t="s">
        <v>369</v>
      </c>
      <c r="D10830" s="156" t="s">
        <v>13079</v>
      </c>
      <c r="E10830" s="156" t="s">
        <v>13012</v>
      </c>
      <c r="F10830" s="155" t="s">
        <v>13012</v>
      </c>
      <c r="G10830" s="156" t="s">
        <v>400</v>
      </c>
      <c r="H10830" s="155" t="str">
        <f>IF(Proc[[#This Row],[type]]="LFF (MDG-F)",MID(Proc[[#This Row],[Obj]],13,10),"")</f>
        <v/>
      </c>
      <c r="I10830" s="156"/>
      <c r="J10830" s="155" t="b">
        <f>Proc[[#This Row],[Requested]]=Proc[[#This Row],[CurrentParent]]</f>
        <v>1</v>
      </c>
      <c r="K10830" s="155" t="str">
        <f>IF(Proc[[#This Row],[Author]]="Marcela Urrego",VLOOKUP(LEFT(Proc[[#This Row],[Requested]],1),Table3[#All],2,0),VLOOKUP(Proc[[#This Row],[Author]],Table4[],2,0))</f>
        <v>MGF</v>
      </c>
      <c r="L10830" s="155" t="s">
        <v>7801</v>
      </c>
      <c r="M10830" s="140">
        <v>46108</v>
      </c>
      <c r="N10830" s="140"/>
      <c r="O10830" s="140"/>
      <c r="P10830" s="140" t="str">
        <f ca="1">IF(Proc[[#This Row],[DaysAgeing]]&gt;5,"yep","on track")</f>
        <v>on track</v>
      </c>
      <c r="Q10830" s="2">
        <f ca="1">IF(Proc[[#This Row],[DateClosed]]="",ABS(NETWORKDAYS(Proc[[#This Row],[DateOpened]],TODAY()))-1,ABS(NETWORKDAYS(Proc[[#This Row],[DateOpened]],Proc[[#This Row],[DateClosed]]))-1)</f>
        <v>5</v>
      </c>
      <c r="R10830" s="140" t="s">
        <v>13014</v>
      </c>
      <c r="S10830" s="155"/>
      <c r="T10830" s="155"/>
    </row>
    <row r="10831" spans="1:20" hidden="1">
      <c r="A10831" s="156" t="s">
        <v>13013</v>
      </c>
      <c r="B10831" s="155" t="str">
        <f>IFERROR(VLOOKUP(Proc[[#This Row],[App]],Table2[],3,0),"open")</f>
        <v>ok</v>
      </c>
      <c r="C10831" s="156" t="s">
        <v>369</v>
      </c>
      <c r="D10831" s="156" t="s">
        <v>13080</v>
      </c>
      <c r="E10831" s="156" t="s">
        <v>13012</v>
      </c>
      <c r="F10831" s="155" t="s">
        <v>13012</v>
      </c>
      <c r="G10831" s="156" t="s">
        <v>400</v>
      </c>
      <c r="H10831" s="155" t="str">
        <f>IF(Proc[[#This Row],[type]]="LFF (MDG-F)",MID(Proc[[#This Row],[Obj]],13,10),"")</f>
        <v/>
      </c>
      <c r="I10831" s="156"/>
      <c r="J10831" s="155" t="b">
        <f>Proc[[#This Row],[Requested]]=Proc[[#This Row],[CurrentParent]]</f>
        <v>1</v>
      </c>
      <c r="K10831" s="155" t="str">
        <f>IF(Proc[[#This Row],[Author]]="Marcela Urrego",VLOOKUP(LEFT(Proc[[#This Row],[Requested]],1),Table3[#All],2,0),VLOOKUP(Proc[[#This Row],[Author]],Table4[],2,0))</f>
        <v>MGF</v>
      </c>
      <c r="L10831" s="155" t="s">
        <v>7801</v>
      </c>
      <c r="M10831" s="140">
        <v>46108</v>
      </c>
      <c r="N10831" s="140"/>
      <c r="O10831" s="140"/>
      <c r="P10831" s="140" t="str">
        <f ca="1">IF(Proc[[#This Row],[DaysAgeing]]&gt;5,"yep","on track")</f>
        <v>on track</v>
      </c>
      <c r="Q10831" s="2">
        <f ca="1">IF(Proc[[#This Row],[DateClosed]]="",ABS(NETWORKDAYS(Proc[[#This Row],[DateOpened]],TODAY()))-1,ABS(NETWORKDAYS(Proc[[#This Row],[DateOpened]],Proc[[#This Row],[DateClosed]]))-1)</f>
        <v>5</v>
      </c>
      <c r="R10831" s="140" t="s">
        <v>13014</v>
      </c>
      <c r="S10831" s="155"/>
      <c r="T10831" s="155"/>
    </row>
    <row r="10832" spans="1:20" hidden="1">
      <c r="A10832" s="156" t="s">
        <v>13013</v>
      </c>
      <c r="B10832" s="155" t="str">
        <f>IFERROR(VLOOKUP(Proc[[#This Row],[App]],Table2[],3,0),"open")</f>
        <v>ok</v>
      </c>
      <c r="C10832" s="156" t="s">
        <v>369</v>
      </c>
      <c r="D10832" s="156" t="s">
        <v>13081</v>
      </c>
      <c r="E10832" s="156" t="s">
        <v>13012</v>
      </c>
      <c r="F10832" s="155" t="s">
        <v>13012</v>
      </c>
      <c r="G10832" s="156" t="s">
        <v>400</v>
      </c>
      <c r="H10832" s="155" t="str">
        <f>IF(Proc[[#This Row],[type]]="LFF (MDG-F)",MID(Proc[[#This Row],[Obj]],13,10),"")</f>
        <v/>
      </c>
      <c r="I10832" s="156"/>
      <c r="J10832" s="155" t="b">
        <f>Proc[[#This Row],[Requested]]=Proc[[#This Row],[CurrentParent]]</f>
        <v>1</v>
      </c>
      <c r="K10832" s="155" t="str">
        <f>IF(Proc[[#This Row],[Author]]="Marcela Urrego",VLOOKUP(LEFT(Proc[[#This Row],[Requested]],1),Table3[#All],2,0),VLOOKUP(Proc[[#This Row],[Author]],Table4[],2,0))</f>
        <v>MGF</v>
      </c>
      <c r="L10832" s="155" t="s">
        <v>7801</v>
      </c>
      <c r="M10832" s="140">
        <v>46108</v>
      </c>
      <c r="N10832" s="140"/>
      <c r="O10832" s="140"/>
      <c r="P10832" s="140" t="str">
        <f ca="1">IF(Proc[[#This Row],[DaysAgeing]]&gt;5,"yep","on track")</f>
        <v>on track</v>
      </c>
      <c r="Q10832" s="2">
        <f ca="1">IF(Proc[[#This Row],[DateClosed]]="",ABS(NETWORKDAYS(Proc[[#This Row],[DateOpened]],TODAY()))-1,ABS(NETWORKDAYS(Proc[[#This Row],[DateOpened]],Proc[[#This Row],[DateClosed]]))-1)</f>
        <v>5</v>
      </c>
      <c r="R10832" s="140" t="s">
        <v>13014</v>
      </c>
      <c r="S10832" s="155"/>
      <c r="T10832" s="155"/>
    </row>
    <row r="10833" spans="1:20" hidden="1">
      <c r="A10833" s="156" t="s">
        <v>13013</v>
      </c>
      <c r="B10833" s="155" t="str">
        <f>IFERROR(VLOOKUP(Proc[[#This Row],[App]],Table2[],3,0),"open")</f>
        <v>ok</v>
      </c>
      <c r="C10833" s="156" t="s">
        <v>369</v>
      </c>
      <c r="D10833" s="156" t="s">
        <v>13082</v>
      </c>
      <c r="E10833" s="156" t="s">
        <v>13012</v>
      </c>
      <c r="F10833" s="155" t="s">
        <v>13012</v>
      </c>
      <c r="G10833" s="156" t="s">
        <v>400</v>
      </c>
      <c r="H10833" s="155" t="str">
        <f>IF(Proc[[#This Row],[type]]="LFF (MDG-F)",MID(Proc[[#This Row],[Obj]],13,10),"")</f>
        <v/>
      </c>
      <c r="I10833" s="156"/>
      <c r="J10833" s="155" t="b">
        <f>Proc[[#This Row],[Requested]]=Proc[[#This Row],[CurrentParent]]</f>
        <v>1</v>
      </c>
      <c r="K10833" s="155" t="str">
        <f>IF(Proc[[#This Row],[Author]]="Marcela Urrego",VLOOKUP(LEFT(Proc[[#This Row],[Requested]],1),Table3[#All],2,0),VLOOKUP(Proc[[#This Row],[Author]],Table4[],2,0))</f>
        <v>MGF</v>
      </c>
      <c r="L10833" s="155" t="s">
        <v>7801</v>
      </c>
      <c r="M10833" s="140">
        <v>46108</v>
      </c>
      <c r="N10833" s="140"/>
      <c r="O10833" s="140"/>
      <c r="P10833" s="140" t="str">
        <f ca="1">IF(Proc[[#This Row],[DaysAgeing]]&gt;5,"yep","on track")</f>
        <v>on track</v>
      </c>
      <c r="Q10833" s="2">
        <f ca="1">IF(Proc[[#This Row],[DateClosed]]="",ABS(NETWORKDAYS(Proc[[#This Row],[DateOpened]],TODAY()))-1,ABS(NETWORKDAYS(Proc[[#This Row],[DateOpened]],Proc[[#This Row],[DateClosed]]))-1)</f>
        <v>5</v>
      </c>
      <c r="R10833" s="140" t="s">
        <v>13014</v>
      </c>
      <c r="S10833" s="155"/>
      <c r="T10833" s="155"/>
    </row>
    <row r="10834" spans="1:20" hidden="1">
      <c r="A10834" s="156" t="s">
        <v>13013</v>
      </c>
      <c r="B10834" s="155" t="str">
        <f>IFERROR(VLOOKUP(Proc[[#This Row],[App]],Table2[],3,0),"open")</f>
        <v>ok</v>
      </c>
      <c r="C10834" s="156" t="s">
        <v>369</v>
      </c>
      <c r="D10834" s="156" t="s">
        <v>13083</v>
      </c>
      <c r="E10834" s="156" t="s">
        <v>13012</v>
      </c>
      <c r="F10834" s="155" t="s">
        <v>13012</v>
      </c>
      <c r="G10834" s="156" t="s">
        <v>400</v>
      </c>
      <c r="H10834" s="155" t="str">
        <f>IF(Proc[[#This Row],[type]]="LFF (MDG-F)",MID(Proc[[#This Row],[Obj]],13,10),"")</f>
        <v/>
      </c>
      <c r="I10834" s="156"/>
      <c r="J10834" s="155" t="b">
        <f>Proc[[#This Row],[Requested]]=Proc[[#This Row],[CurrentParent]]</f>
        <v>1</v>
      </c>
      <c r="K10834" s="155" t="str">
        <f>IF(Proc[[#This Row],[Author]]="Marcela Urrego",VLOOKUP(LEFT(Proc[[#This Row],[Requested]],1),Table3[#All],2,0),VLOOKUP(Proc[[#This Row],[Author]],Table4[],2,0))</f>
        <v>MGF</v>
      </c>
      <c r="L10834" s="155" t="s">
        <v>7801</v>
      </c>
      <c r="M10834" s="140">
        <v>46108</v>
      </c>
      <c r="N10834" s="140"/>
      <c r="O10834" s="140"/>
      <c r="P10834" s="140" t="str">
        <f ca="1">IF(Proc[[#This Row],[DaysAgeing]]&gt;5,"yep","on track")</f>
        <v>on track</v>
      </c>
      <c r="Q10834" s="2">
        <f ca="1">IF(Proc[[#This Row],[DateClosed]]="",ABS(NETWORKDAYS(Proc[[#This Row],[DateOpened]],TODAY()))-1,ABS(NETWORKDAYS(Proc[[#This Row],[DateOpened]],Proc[[#This Row],[DateClosed]]))-1)</f>
        <v>5</v>
      </c>
      <c r="R10834" s="140" t="s">
        <v>13014</v>
      </c>
      <c r="S10834" s="155"/>
      <c r="T10834" s="155"/>
    </row>
    <row r="10835" spans="1:20" hidden="1">
      <c r="A10835" s="156" t="s">
        <v>13013</v>
      </c>
      <c r="B10835" s="155" t="str">
        <f>IFERROR(VLOOKUP(Proc[[#This Row],[App]],Table2[],3,0),"open")</f>
        <v>ok</v>
      </c>
      <c r="C10835" s="156" t="s">
        <v>369</v>
      </c>
      <c r="D10835" s="156" t="s">
        <v>13084</v>
      </c>
      <c r="E10835" s="156" t="s">
        <v>13012</v>
      </c>
      <c r="F10835" s="155" t="s">
        <v>13012</v>
      </c>
      <c r="G10835" s="156" t="s">
        <v>400</v>
      </c>
      <c r="H10835" s="155" t="str">
        <f>IF(Proc[[#This Row],[type]]="LFF (MDG-F)",MID(Proc[[#This Row],[Obj]],13,10),"")</f>
        <v/>
      </c>
      <c r="I10835" s="156"/>
      <c r="J10835" s="155" t="b">
        <f>Proc[[#This Row],[Requested]]=Proc[[#This Row],[CurrentParent]]</f>
        <v>1</v>
      </c>
      <c r="K10835" s="155" t="str">
        <f>IF(Proc[[#This Row],[Author]]="Marcela Urrego",VLOOKUP(LEFT(Proc[[#This Row],[Requested]],1),Table3[#All],2,0),VLOOKUP(Proc[[#This Row],[Author]],Table4[],2,0))</f>
        <v>MGF</v>
      </c>
      <c r="L10835" s="155" t="s">
        <v>7801</v>
      </c>
      <c r="M10835" s="140">
        <v>46108</v>
      </c>
      <c r="N10835" s="140"/>
      <c r="O10835" s="140"/>
      <c r="P10835" s="140" t="str">
        <f ca="1">IF(Proc[[#This Row],[DaysAgeing]]&gt;5,"yep","on track")</f>
        <v>on track</v>
      </c>
      <c r="Q10835" s="2">
        <f ca="1">IF(Proc[[#This Row],[DateClosed]]="",ABS(NETWORKDAYS(Proc[[#This Row],[DateOpened]],TODAY()))-1,ABS(NETWORKDAYS(Proc[[#This Row],[DateOpened]],Proc[[#This Row],[DateClosed]]))-1)</f>
        <v>5</v>
      </c>
      <c r="R10835" s="140" t="s">
        <v>13014</v>
      </c>
      <c r="S10835" s="155"/>
      <c r="T10835" s="155"/>
    </row>
    <row r="10836" spans="1:20" hidden="1">
      <c r="A10836" s="156" t="s">
        <v>13013</v>
      </c>
      <c r="B10836" s="155" t="str">
        <f>IFERROR(VLOOKUP(Proc[[#This Row],[App]],Table2[],3,0),"open")</f>
        <v>ok</v>
      </c>
      <c r="C10836" s="156" t="s">
        <v>369</v>
      </c>
      <c r="D10836" s="156" t="s">
        <v>13085</v>
      </c>
      <c r="E10836" s="156" t="s">
        <v>13012</v>
      </c>
      <c r="F10836" s="155" t="s">
        <v>13012</v>
      </c>
      <c r="G10836" s="156" t="s">
        <v>400</v>
      </c>
      <c r="H10836" s="155" t="str">
        <f>IF(Proc[[#This Row],[type]]="LFF (MDG-F)",MID(Proc[[#This Row],[Obj]],13,10),"")</f>
        <v/>
      </c>
      <c r="I10836" s="156"/>
      <c r="J10836" s="155" t="b">
        <f>Proc[[#This Row],[Requested]]=Proc[[#This Row],[CurrentParent]]</f>
        <v>1</v>
      </c>
      <c r="K10836" s="155" t="str">
        <f>IF(Proc[[#This Row],[Author]]="Marcela Urrego",VLOOKUP(LEFT(Proc[[#This Row],[Requested]],1),Table3[#All],2,0),VLOOKUP(Proc[[#This Row],[Author]],Table4[],2,0))</f>
        <v>MGF</v>
      </c>
      <c r="L10836" s="155" t="s">
        <v>7801</v>
      </c>
      <c r="M10836" s="140">
        <v>46108</v>
      </c>
      <c r="N10836" s="140"/>
      <c r="O10836" s="140"/>
      <c r="P10836" s="140" t="str">
        <f ca="1">IF(Proc[[#This Row],[DaysAgeing]]&gt;5,"yep","on track")</f>
        <v>on track</v>
      </c>
      <c r="Q10836" s="2">
        <f ca="1">IF(Proc[[#This Row],[DateClosed]]="",ABS(NETWORKDAYS(Proc[[#This Row],[DateOpened]],TODAY()))-1,ABS(NETWORKDAYS(Proc[[#This Row],[DateOpened]],Proc[[#This Row],[DateClosed]]))-1)</f>
        <v>5</v>
      </c>
      <c r="R10836" s="140" t="s">
        <v>13014</v>
      </c>
      <c r="S10836" s="155"/>
      <c r="T10836" s="155"/>
    </row>
    <row r="10837" spans="1:20" hidden="1">
      <c r="A10837" s="156" t="s">
        <v>13013</v>
      </c>
      <c r="B10837" s="155" t="str">
        <f>IFERROR(VLOOKUP(Proc[[#This Row],[App]],Table2[],3,0),"open")</f>
        <v>ok</v>
      </c>
      <c r="C10837" s="156" t="s">
        <v>369</v>
      </c>
      <c r="D10837" s="156" t="s">
        <v>13086</v>
      </c>
      <c r="E10837" s="156" t="s">
        <v>13012</v>
      </c>
      <c r="F10837" s="155" t="s">
        <v>13012</v>
      </c>
      <c r="G10837" s="156" t="s">
        <v>400</v>
      </c>
      <c r="H10837" s="155" t="str">
        <f>IF(Proc[[#This Row],[type]]="LFF (MDG-F)",MID(Proc[[#This Row],[Obj]],13,10),"")</f>
        <v/>
      </c>
      <c r="I10837" s="156"/>
      <c r="J10837" s="155" t="b">
        <f>Proc[[#This Row],[Requested]]=Proc[[#This Row],[CurrentParent]]</f>
        <v>1</v>
      </c>
      <c r="K10837" s="155" t="str">
        <f>IF(Proc[[#This Row],[Author]]="Marcela Urrego",VLOOKUP(LEFT(Proc[[#This Row],[Requested]],1),Table3[#All],2,0),VLOOKUP(Proc[[#This Row],[Author]],Table4[],2,0))</f>
        <v>MGF</v>
      </c>
      <c r="L10837" s="155" t="s">
        <v>7801</v>
      </c>
      <c r="M10837" s="140">
        <v>46108</v>
      </c>
      <c r="N10837" s="140"/>
      <c r="O10837" s="140"/>
      <c r="P10837" s="140" t="str">
        <f ca="1">IF(Proc[[#This Row],[DaysAgeing]]&gt;5,"yep","on track")</f>
        <v>on track</v>
      </c>
      <c r="Q10837" s="2">
        <f ca="1">IF(Proc[[#This Row],[DateClosed]]="",ABS(NETWORKDAYS(Proc[[#This Row],[DateOpened]],TODAY()))-1,ABS(NETWORKDAYS(Proc[[#This Row],[DateOpened]],Proc[[#This Row],[DateClosed]]))-1)</f>
        <v>5</v>
      </c>
      <c r="R10837" s="140" t="s">
        <v>13014</v>
      </c>
      <c r="S10837" s="155"/>
      <c r="T10837" s="155"/>
    </row>
    <row r="10838" spans="1:20" hidden="1">
      <c r="A10838" s="156" t="s">
        <v>13013</v>
      </c>
      <c r="B10838" s="155" t="str">
        <f>IFERROR(VLOOKUP(Proc[[#This Row],[App]],Table2[],3,0),"open")</f>
        <v>ok</v>
      </c>
      <c r="C10838" s="156" t="s">
        <v>369</v>
      </c>
      <c r="D10838" s="156" t="s">
        <v>13087</v>
      </c>
      <c r="E10838" s="156" t="s">
        <v>13012</v>
      </c>
      <c r="F10838" s="155" t="s">
        <v>13012</v>
      </c>
      <c r="G10838" s="156" t="s">
        <v>400</v>
      </c>
      <c r="H10838" s="155" t="str">
        <f>IF(Proc[[#This Row],[type]]="LFF (MDG-F)",MID(Proc[[#This Row],[Obj]],13,10),"")</f>
        <v/>
      </c>
      <c r="I10838" s="156"/>
      <c r="J10838" s="155" t="b">
        <f>Proc[[#This Row],[Requested]]=Proc[[#This Row],[CurrentParent]]</f>
        <v>1</v>
      </c>
      <c r="K10838" s="155" t="str">
        <f>IF(Proc[[#This Row],[Author]]="Marcela Urrego",VLOOKUP(LEFT(Proc[[#This Row],[Requested]],1),Table3[#All],2,0),VLOOKUP(Proc[[#This Row],[Author]],Table4[],2,0))</f>
        <v>MGF</v>
      </c>
      <c r="L10838" s="155" t="s">
        <v>7801</v>
      </c>
      <c r="M10838" s="140">
        <v>46108</v>
      </c>
      <c r="N10838" s="140"/>
      <c r="O10838" s="140"/>
      <c r="P10838" s="140" t="str">
        <f ca="1">IF(Proc[[#This Row],[DaysAgeing]]&gt;5,"yep","on track")</f>
        <v>on track</v>
      </c>
      <c r="Q10838" s="2">
        <f ca="1">IF(Proc[[#This Row],[DateClosed]]="",ABS(NETWORKDAYS(Proc[[#This Row],[DateOpened]],TODAY()))-1,ABS(NETWORKDAYS(Proc[[#This Row],[DateOpened]],Proc[[#This Row],[DateClosed]]))-1)</f>
        <v>5</v>
      </c>
      <c r="R10838" s="140" t="s">
        <v>13014</v>
      </c>
      <c r="S10838" s="155"/>
      <c r="T10838" s="155"/>
    </row>
    <row r="10839" spans="1:20" hidden="1">
      <c r="A10839" s="156" t="s">
        <v>13013</v>
      </c>
      <c r="B10839" s="155" t="str">
        <f>IFERROR(VLOOKUP(Proc[[#This Row],[App]],Table2[],3,0),"open")</f>
        <v>ok</v>
      </c>
      <c r="C10839" s="156" t="s">
        <v>369</v>
      </c>
      <c r="D10839" s="156" t="s">
        <v>13088</v>
      </c>
      <c r="E10839" s="156" t="s">
        <v>13012</v>
      </c>
      <c r="F10839" s="155" t="s">
        <v>13012</v>
      </c>
      <c r="G10839" s="156" t="s">
        <v>400</v>
      </c>
      <c r="H10839" s="155" t="str">
        <f>IF(Proc[[#This Row],[type]]="LFF (MDG-F)",MID(Proc[[#This Row],[Obj]],13,10),"")</f>
        <v/>
      </c>
      <c r="I10839" s="156"/>
      <c r="J10839" s="155" t="b">
        <f>Proc[[#This Row],[Requested]]=Proc[[#This Row],[CurrentParent]]</f>
        <v>1</v>
      </c>
      <c r="K10839" s="155" t="str">
        <f>IF(Proc[[#This Row],[Author]]="Marcela Urrego",VLOOKUP(LEFT(Proc[[#This Row],[Requested]],1),Table3[#All],2,0),VLOOKUP(Proc[[#This Row],[Author]],Table4[],2,0))</f>
        <v>MGF</v>
      </c>
      <c r="L10839" s="155" t="s">
        <v>7801</v>
      </c>
      <c r="M10839" s="140">
        <v>46108</v>
      </c>
      <c r="N10839" s="140"/>
      <c r="O10839" s="140"/>
      <c r="P10839" s="140" t="str">
        <f ca="1">IF(Proc[[#This Row],[DaysAgeing]]&gt;5,"yep","on track")</f>
        <v>on track</v>
      </c>
      <c r="Q10839" s="2">
        <f ca="1">IF(Proc[[#This Row],[DateClosed]]="",ABS(NETWORKDAYS(Proc[[#This Row],[DateOpened]],TODAY()))-1,ABS(NETWORKDAYS(Proc[[#This Row],[DateOpened]],Proc[[#This Row],[DateClosed]]))-1)</f>
        <v>5</v>
      </c>
      <c r="R10839" s="140" t="s">
        <v>13014</v>
      </c>
      <c r="S10839" s="155"/>
      <c r="T10839" s="155"/>
    </row>
    <row r="10840" spans="1:20" hidden="1">
      <c r="A10840" s="156" t="s">
        <v>13013</v>
      </c>
      <c r="B10840" s="155" t="str">
        <f>IFERROR(VLOOKUP(Proc[[#This Row],[App]],Table2[],3,0),"open")</f>
        <v>ok</v>
      </c>
      <c r="C10840" s="156" t="s">
        <v>369</v>
      </c>
      <c r="D10840" s="156" t="s">
        <v>13030</v>
      </c>
      <c r="E10840" s="156" t="s">
        <v>13012</v>
      </c>
      <c r="F10840" s="155" t="s">
        <v>13012</v>
      </c>
      <c r="G10840" s="156" t="s">
        <v>400</v>
      </c>
      <c r="H10840" s="155" t="str">
        <f>IF(Proc[[#This Row],[type]]="LFF (MDG-F)",MID(Proc[[#This Row],[Obj]],13,10),"")</f>
        <v/>
      </c>
      <c r="I10840" s="156"/>
      <c r="J10840" s="155" t="b">
        <f>Proc[[#This Row],[Requested]]=Proc[[#This Row],[CurrentParent]]</f>
        <v>1</v>
      </c>
      <c r="K10840" s="155" t="str">
        <f>IF(Proc[[#This Row],[Author]]="Marcela Urrego",VLOOKUP(LEFT(Proc[[#This Row],[Requested]],1),Table3[#All],2,0),VLOOKUP(Proc[[#This Row],[Author]],Table4[],2,0))</f>
        <v>MGF</v>
      </c>
      <c r="L10840" s="155" t="s">
        <v>7801</v>
      </c>
      <c r="M10840" s="140">
        <v>46108</v>
      </c>
      <c r="N10840" s="140"/>
      <c r="O10840" s="140"/>
      <c r="P10840" s="140" t="str">
        <f ca="1">IF(Proc[[#This Row],[DaysAgeing]]&gt;5,"yep","on track")</f>
        <v>on track</v>
      </c>
      <c r="Q10840" s="2">
        <f ca="1">IF(Proc[[#This Row],[DateClosed]]="",ABS(NETWORKDAYS(Proc[[#This Row],[DateOpened]],TODAY()))-1,ABS(NETWORKDAYS(Proc[[#This Row],[DateOpened]],Proc[[#This Row],[DateClosed]]))-1)</f>
        <v>5</v>
      </c>
      <c r="R10840" s="140" t="s">
        <v>13014</v>
      </c>
      <c r="S10840" s="155"/>
      <c r="T10840" s="155"/>
    </row>
    <row r="10841" spans="1:20" hidden="1">
      <c r="A10841" s="156" t="s">
        <v>13013</v>
      </c>
      <c r="B10841" s="155" t="str">
        <f>IFERROR(VLOOKUP(Proc[[#This Row],[App]],Table2[],3,0),"open")</f>
        <v>ok</v>
      </c>
      <c r="C10841" s="156" t="s">
        <v>369</v>
      </c>
      <c r="D10841" s="156" t="s">
        <v>13062</v>
      </c>
      <c r="E10841" s="156" t="s">
        <v>13012</v>
      </c>
      <c r="F10841" s="155" t="s">
        <v>13012</v>
      </c>
      <c r="G10841" s="156" t="s">
        <v>400</v>
      </c>
      <c r="H10841" s="155" t="str">
        <f>IF(Proc[[#This Row],[type]]="LFF (MDG-F)",MID(Proc[[#This Row],[Obj]],13,10),"")</f>
        <v/>
      </c>
      <c r="I10841" s="156"/>
      <c r="J10841" s="155" t="b">
        <f>Proc[[#This Row],[Requested]]=Proc[[#This Row],[CurrentParent]]</f>
        <v>1</v>
      </c>
      <c r="K10841" s="155" t="str">
        <f>IF(Proc[[#This Row],[Author]]="Marcela Urrego",VLOOKUP(LEFT(Proc[[#This Row],[Requested]],1),Table3[#All],2,0),VLOOKUP(Proc[[#This Row],[Author]],Table4[],2,0))</f>
        <v>MGF</v>
      </c>
      <c r="L10841" s="155" t="s">
        <v>7801</v>
      </c>
      <c r="M10841" s="140">
        <v>46108</v>
      </c>
      <c r="N10841" s="140"/>
      <c r="O10841" s="140"/>
      <c r="P10841" s="140" t="str">
        <f ca="1">IF(Proc[[#This Row],[DaysAgeing]]&gt;5,"yep","on track")</f>
        <v>on track</v>
      </c>
      <c r="Q10841" s="2">
        <f ca="1">IF(Proc[[#This Row],[DateClosed]]="",ABS(NETWORKDAYS(Proc[[#This Row],[DateOpened]],TODAY()))-1,ABS(NETWORKDAYS(Proc[[#This Row],[DateOpened]],Proc[[#This Row],[DateClosed]]))-1)</f>
        <v>5</v>
      </c>
      <c r="R10841" s="140" t="s">
        <v>13014</v>
      </c>
      <c r="S10841" s="155"/>
      <c r="T10841" s="155"/>
    </row>
    <row r="10842" spans="1:20" hidden="1">
      <c r="A10842" s="156" t="s">
        <v>13013</v>
      </c>
      <c r="B10842" s="155" t="str">
        <f>IFERROR(VLOOKUP(Proc[[#This Row],[App]],Table2[],3,0),"open")</f>
        <v>ok</v>
      </c>
      <c r="C10842" s="156" t="s">
        <v>369</v>
      </c>
      <c r="D10842" s="156" t="s">
        <v>13063</v>
      </c>
      <c r="E10842" s="156" t="s">
        <v>13012</v>
      </c>
      <c r="F10842" s="155" t="s">
        <v>13012</v>
      </c>
      <c r="G10842" s="156" t="s">
        <v>400</v>
      </c>
      <c r="H10842" s="155" t="str">
        <f>IF(Proc[[#This Row],[type]]="LFF (MDG-F)",MID(Proc[[#This Row],[Obj]],13,10),"")</f>
        <v/>
      </c>
      <c r="I10842" s="156"/>
      <c r="J10842" s="155" t="b">
        <f>Proc[[#This Row],[Requested]]=Proc[[#This Row],[CurrentParent]]</f>
        <v>1</v>
      </c>
      <c r="K10842" s="155" t="str">
        <f>IF(Proc[[#This Row],[Author]]="Marcela Urrego",VLOOKUP(LEFT(Proc[[#This Row],[Requested]],1),Table3[#All],2,0),VLOOKUP(Proc[[#This Row],[Author]],Table4[],2,0))</f>
        <v>MGF</v>
      </c>
      <c r="L10842" s="155" t="s">
        <v>7801</v>
      </c>
      <c r="M10842" s="140">
        <v>46108</v>
      </c>
      <c r="N10842" s="140"/>
      <c r="O10842" s="140"/>
      <c r="P10842" s="140" t="str">
        <f ca="1">IF(Proc[[#This Row],[DaysAgeing]]&gt;5,"yep","on track")</f>
        <v>on track</v>
      </c>
      <c r="Q10842" s="2">
        <f ca="1">IF(Proc[[#This Row],[DateClosed]]="",ABS(NETWORKDAYS(Proc[[#This Row],[DateOpened]],TODAY()))-1,ABS(NETWORKDAYS(Proc[[#This Row],[DateOpened]],Proc[[#This Row],[DateClosed]]))-1)</f>
        <v>5</v>
      </c>
      <c r="R10842" s="140" t="s">
        <v>13014</v>
      </c>
      <c r="S10842" s="155"/>
      <c r="T10842" s="155"/>
    </row>
    <row r="10843" spans="1:20" hidden="1">
      <c r="A10843" s="156" t="s">
        <v>13013</v>
      </c>
      <c r="B10843" s="155" t="str">
        <f>IFERROR(VLOOKUP(Proc[[#This Row],[App]],Table2[],3,0),"open")</f>
        <v>ok</v>
      </c>
      <c r="C10843" s="156" t="s">
        <v>369</v>
      </c>
      <c r="D10843" s="156" t="s">
        <v>13064</v>
      </c>
      <c r="E10843" s="156" t="s">
        <v>13012</v>
      </c>
      <c r="F10843" s="155" t="s">
        <v>13012</v>
      </c>
      <c r="G10843" s="156" t="s">
        <v>400</v>
      </c>
      <c r="H10843" s="155" t="str">
        <f>IF(Proc[[#This Row],[type]]="LFF (MDG-F)",MID(Proc[[#This Row],[Obj]],13,10),"")</f>
        <v/>
      </c>
      <c r="I10843" s="156"/>
      <c r="J10843" s="155" t="b">
        <f>Proc[[#This Row],[Requested]]=Proc[[#This Row],[CurrentParent]]</f>
        <v>1</v>
      </c>
      <c r="K10843" s="155" t="str">
        <f>IF(Proc[[#This Row],[Author]]="Marcela Urrego",VLOOKUP(LEFT(Proc[[#This Row],[Requested]],1),Table3[#All],2,0),VLOOKUP(Proc[[#This Row],[Author]],Table4[],2,0))</f>
        <v>MGF</v>
      </c>
      <c r="L10843" s="155" t="s">
        <v>7801</v>
      </c>
      <c r="M10843" s="140">
        <v>46108</v>
      </c>
      <c r="N10843" s="140"/>
      <c r="O10843" s="140"/>
      <c r="P10843" s="140" t="str">
        <f ca="1">IF(Proc[[#This Row],[DaysAgeing]]&gt;5,"yep","on track")</f>
        <v>on track</v>
      </c>
      <c r="Q10843" s="2">
        <f ca="1">IF(Proc[[#This Row],[DateClosed]]="",ABS(NETWORKDAYS(Proc[[#This Row],[DateOpened]],TODAY()))-1,ABS(NETWORKDAYS(Proc[[#This Row],[DateOpened]],Proc[[#This Row],[DateClosed]]))-1)</f>
        <v>5</v>
      </c>
      <c r="R10843" s="140" t="s">
        <v>13014</v>
      </c>
      <c r="S10843" s="155"/>
      <c r="T10843" s="155"/>
    </row>
    <row r="10844" spans="1:20" hidden="1">
      <c r="A10844" s="156" t="s">
        <v>13013</v>
      </c>
      <c r="B10844" s="155" t="str">
        <f>IFERROR(VLOOKUP(Proc[[#This Row],[App]],Table2[],3,0),"open")</f>
        <v>ok</v>
      </c>
      <c r="C10844" s="156" t="s">
        <v>369</v>
      </c>
      <c r="D10844" s="156" t="s">
        <v>13065</v>
      </c>
      <c r="E10844" s="156" t="s">
        <v>13012</v>
      </c>
      <c r="F10844" s="155" t="s">
        <v>13012</v>
      </c>
      <c r="G10844" s="156" t="s">
        <v>400</v>
      </c>
      <c r="H10844" s="155" t="str">
        <f>IF(Proc[[#This Row],[type]]="LFF (MDG-F)",MID(Proc[[#This Row],[Obj]],13,10),"")</f>
        <v/>
      </c>
      <c r="I10844" s="156"/>
      <c r="J10844" s="155" t="b">
        <f>Proc[[#This Row],[Requested]]=Proc[[#This Row],[CurrentParent]]</f>
        <v>1</v>
      </c>
      <c r="K10844" s="155" t="str">
        <f>IF(Proc[[#This Row],[Author]]="Marcela Urrego",VLOOKUP(LEFT(Proc[[#This Row],[Requested]],1),Table3[#All],2,0),VLOOKUP(Proc[[#This Row],[Author]],Table4[],2,0))</f>
        <v>MGF</v>
      </c>
      <c r="L10844" s="155" t="s">
        <v>7801</v>
      </c>
      <c r="M10844" s="140">
        <v>46108</v>
      </c>
      <c r="N10844" s="140"/>
      <c r="O10844" s="140"/>
      <c r="P10844" s="140" t="str">
        <f ca="1">IF(Proc[[#This Row],[DaysAgeing]]&gt;5,"yep","on track")</f>
        <v>on track</v>
      </c>
      <c r="Q10844" s="2">
        <f ca="1">IF(Proc[[#This Row],[DateClosed]]="",ABS(NETWORKDAYS(Proc[[#This Row],[DateOpened]],TODAY()))-1,ABS(NETWORKDAYS(Proc[[#This Row],[DateOpened]],Proc[[#This Row],[DateClosed]]))-1)</f>
        <v>5</v>
      </c>
      <c r="R10844" s="140" t="s">
        <v>13014</v>
      </c>
      <c r="S10844" s="155"/>
      <c r="T10844" s="155"/>
    </row>
    <row r="10845" spans="1:20" hidden="1">
      <c r="A10845" s="156" t="s">
        <v>13013</v>
      </c>
      <c r="B10845" s="155" t="str">
        <f>IFERROR(VLOOKUP(Proc[[#This Row],[App]],Table2[],3,0),"open")</f>
        <v>ok</v>
      </c>
      <c r="C10845" s="156" t="s">
        <v>369</v>
      </c>
      <c r="D10845" s="156" t="s">
        <v>13066</v>
      </c>
      <c r="E10845" s="156" t="s">
        <v>13012</v>
      </c>
      <c r="F10845" s="155" t="s">
        <v>13012</v>
      </c>
      <c r="G10845" s="156" t="s">
        <v>400</v>
      </c>
      <c r="H10845" s="155" t="str">
        <f>IF(Proc[[#This Row],[type]]="LFF (MDG-F)",MID(Proc[[#This Row],[Obj]],13,10),"")</f>
        <v/>
      </c>
      <c r="I10845" s="156"/>
      <c r="J10845" s="155" t="b">
        <f>Proc[[#This Row],[Requested]]=Proc[[#This Row],[CurrentParent]]</f>
        <v>1</v>
      </c>
      <c r="K10845" s="155" t="str">
        <f>IF(Proc[[#This Row],[Author]]="Marcela Urrego",VLOOKUP(LEFT(Proc[[#This Row],[Requested]],1),Table3[#All],2,0),VLOOKUP(Proc[[#This Row],[Author]],Table4[],2,0))</f>
        <v>MGF</v>
      </c>
      <c r="L10845" s="155" t="s">
        <v>7801</v>
      </c>
      <c r="M10845" s="140">
        <v>46108</v>
      </c>
      <c r="N10845" s="140"/>
      <c r="O10845" s="140"/>
      <c r="P10845" s="140" t="str">
        <f ca="1">IF(Proc[[#This Row],[DaysAgeing]]&gt;5,"yep","on track")</f>
        <v>on track</v>
      </c>
      <c r="Q10845" s="2">
        <f ca="1">IF(Proc[[#This Row],[DateClosed]]="",ABS(NETWORKDAYS(Proc[[#This Row],[DateOpened]],TODAY()))-1,ABS(NETWORKDAYS(Proc[[#This Row],[DateOpened]],Proc[[#This Row],[DateClosed]]))-1)</f>
        <v>5</v>
      </c>
      <c r="R10845" s="140" t="s">
        <v>13014</v>
      </c>
      <c r="S10845" s="155"/>
      <c r="T10845" s="155"/>
    </row>
    <row r="10846" spans="1:20" hidden="1">
      <c r="A10846" s="156" t="s">
        <v>13013</v>
      </c>
      <c r="B10846" s="155" t="str">
        <f>IFERROR(VLOOKUP(Proc[[#This Row],[App]],Table2[],3,0),"open")</f>
        <v>ok</v>
      </c>
      <c r="C10846" s="156" t="s">
        <v>369</v>
      </c>
      <c r="D10846" s="156" t="s">
        <v>13067</v>
      </c>
      <c r="E10846" s="156" t="s">
        <v>13012</v>
      </c>
      <c r="F10846" s="155" t="s">
        <v>13012</v>
      </c>
      <c r="G10846" s="156" t="s">
        <v>400</v>
      </c>
      <c r="H10846" s="155" t="str">
        <f>IF(Proc[[#This Row],[type]]="LFF (MDG-F)",MID(Proc[[#This Row],[Obj]],13,10),"")</f>
        <v/>
      </c>
      <c r="I10846" s="156"/>
      <c r="J10846" s="155" t="b">
        <f>Proc[[#This Row],[Requested]]=Proc[[#This Row],[CurrentParent]]</f>
        <v>1</v>
      </c>
      <c r="K10846" s="155" t="str">
        <f>IF(Proc[[#This Row],[Author]]="Marcela Urrego",VLOOKUP(LEFT(Proc[[#This Row],[Requested]],1),Table3[#All],2,0),VLOOKUP(Proc[[#This Row],[Author]],Table4[],2,0))</f>
        <v>MGF</v>
      </c>
      <c r="L10846" s="155" t="s">
        <v>7801</v>
      </c>
      <c r="M10846" s="140">
        <v>46108</v>
      </c>
      <c r="N10846" s="140"/>
      <c r="O10846" s="140"/>
      <c r="P10846" s="140" t="str">
        <f ca="1">IF(Proc[[#This Row],[DaysAgeing]]&gt;5,"yep","on track")</f>
        <v>on track</v>
      </c>
      <c r="Q10846" s="2">
        <f ca="1">IF(Proc[[#This Row],[DateClosed]]="",ABS(NETWORKDAYS(Proc[[#This Row],[DateOpened]],TODAY()))-1,ABS(NETWORKDAYS(Proc[[#This Row],[DateOpened]],Proc[[#This Row],[DateClosed]]))-1)</f>
        <v>5</v>
      </c>
      <c r="R10846" s="140" t="s">
        <v>13014</v>
      </c>
      <c r="S10846" s="155"/>
      <c r="T10846" s="155"/>
    </row>
    <row r="10847" spans="1:20" hidden="1">
      <c r="A10847" s="156" t="s">
        <v>13013</v>
      </c>
      <c r="B10847" s="155" t="str">
        <f>IFERROR(VLOOKUP(Proc[[#This Row],[App]],Table2[],3,0),"open")</f>
        <v>ok</v>
      </c>
      <c r="C10847" s="156" t="s">
        <v>369</v>
      </c>
      <c r="D10847" s="156" t="s">
        <v>13031</v>
      </c>
      <c r="E10847" s="156" t="s">
        <v>13012</v>
      </c>
      <c r="F10847" s="155" t="s">
        <v>13012</v>
      </c>
      <c r="G10847" s="156" t="s">
        <v>400</v>
      </c>
      <c r="H10847" s="155" t="str">
        <f>IF(Proc[[#This Row],[type]]="LFF (MDG-F)",MID(Proc[[#This Row],[Obj]],13,10),"")</f>
        <v/>
      </c>
      <c r="I10847" s="156"/>
      <c r="J10847" s="155" t="b">
        <f>Proc[[#This Row],[Requested]]=Proc[[#This Row],[CurrentParent]]</f>
        <v>1</v>
      </c>
      <c r="K10847" s="155" t="str">
        <f>IF(Proc[[#This Row],[Author]]="Marcela Urrego",VLOOKUP(LEFT(Proc[[#This Row],[Requested]],1),Table3[#All],2,0),VLOOKUP(Proc[[#This Row],[Author]],Table4[],2,0))</f>
        <v>MGF</v>
      </c>
      <c r="L10847" s="155" t="s">
        <v>7801</v>
      </c>
      <c r="M10847" s="140">
        <v>46108</v>
      </c>
      <c r="N10847" s="140"/>
      <c r="O10847" s="140"/>
      <c r="P10847" s="140" t="str">
        <f ca="1">IF(Proc[[#This Row],[DaysAgeing]]&gt;5,"yep","on track")</f>
        <v>on track</v>
      </c>
      <c r="Q10847" s="2">
        <f ca="1">IF(Proc[[#This Row],[DateClosed]]="",ABS(NETWORKDAYS(Proc[[#This Row],[DateOpened]],TODAY()))-1,ABS(NETWORKDAYS(Proc[[#This Row],[DateOpened]],Proc[[#This Row],[DateClosed]]))-1)</f>
        <v>5</v>
      </c>
      <c r="R10847" s="140" t="s">
        <v>13014</v>
      </c>
      <c r="S10847" s="155"/>
      <c r="T10847" s="155"/>
    </row>
    <row r="10848" spans="1:20" hidden="1">
      <c r="A10848" s="156" t="s">
        <v>13013</v>
      </c>
      <c r="B10848" s="155" t="str">
        <f>IFERROR(VLOOKUP(Proc[[#This Row],[App]],Table2[],3,0),"open")</f>
        <v>ok</v>
      </c>
      <c r="C10848" s="156" t="s">
        <v>369</v>
      </c>
      <c r="D10848" s="156" t="s">
        <v>13032</v>
      </c>
      <c r="E10848" s="156" t="s">
        <v>13012</v>
      </c>
      <c r="F10848" s="155" t="s">
        <v>13012</v>
      </c>
      <c r="G10848" s="156" t="s">
        <v>400</v>
      </c>
      <c r="H10848" s="155" t="str">
        <f>IF(Proc[[#This Row],[type]]="LFF (MDG-F)",MID(Proc[[#This Row],[Obj]],13,10),"")</f>
        <v/>
      </c>
      <c r="I10848" s="156"/>
      <c r="J10848" s="155" t="b">
        <f>Proc[[#This Row],[Requested]]=Proc[[#This Row],[CurrentParent]]</f>
        <v>1</v>
      </c>
      <c r="K10848" s="155" t="str">
        <f>IF(Proc[[#This Row],[Author]]="Marcela Urrego",VLOOKUP(LEFT(Proc[[#This Row],[Requested]],1),Table3[#All],2,0),VLOOKUP(Proc[[#This Row],[Author]],Table4[],2,0))</f>
        <v>MGF</v>
      </c>
      <c r="L10848" s="155" t="s">
        <v>7801</v>
      </c>
      <c r="M10848" s="140">
        <v>46108</v>
      </c>
      <c r="N10848" s="140"/>
      <c r="O10848" s="140"/>
      <c r="P10848" s="140" t="str">
        <f ca="1">IF(Proc[[#This Row],[DaysAgeing]]&gt;5,"yep","on track")</f>
        <v>on track</v>
      </c>
      <c r="Q10848" s="2">
        <f ca="1">IF(Proc[[#This Row],[DateClosed]]="",ABS(NETWORKDAYS(Proc[[#This Row],[DateOpened]],TODAY()))-1,ABS(NETWORKDAYS(Proc[[#This Row],[DateOpened]],Proc[[#This Row],[DateClosed]]))-1)</f>
        <v>5</v>
      </c>
      <c r="R10848" s="140" t="s">
        <v>13014</v>
      </c>
      <c r="S10848" s="155"/>
      <c r="T10848" s="155"/>
    </row>
    <row r="10849" spans="1:20" hidden="1">
      <c r="A10849" s="156" t="s">
        <v>13013</v>
      </c>
      <c r="B10849" s="155" t="str">
        <f>IFERROR(VLOOKUP(Proc[[#This Row],[App]],Table2[],3,0),"open")</f>
        <v>ok</v>
      </c>
      <c r="C10849" s="156" t="s">
        <v>369</v>
      </c>
      <c r="D10849" s="156" t="s">
        <v>13033</v>
      </c>
      <c r="E10849" s="156" t="s">
        <v>13012</v>
      </c>
      <c r="F10849" s="155" t="s">
        <v>13012</v>
      </c>
      <c r="G10849" s="156" t="s">
        <v>400</v>
      </c>
      <c r="H10849" s="155" t="str">
        <f>IF(Proc[[#This Row],[type]]="LFF (MDG-F)",MID(Proc[[#This Row],[Obj]],13,10),"")</f>
        <v/>
      </c>
      <c r="I10849" s="156"/>
      <c r="J10849" s="155" t="b">
        <f>Proc[[#This Row],[Requested]]=Proc[[#This Row],[CurrentParent]]</f>
        <v>1</v>
      </c>
      <c r="K10849" s="155" t="str">
        <f>IF(Proc[[#This Row],[Author]]="Marcela Urrego",VLOOKUP(LEFT(Proc[[#This Row],[Requested]],1),Table3[#All],2,0),VLOOKUP(Proc[[#This Row],[Author]],Table4[],2,0))</f>
        <v>MGF</v>
      </c>
      <c r="L10849" s="155" t="s">
        <v>7801</v>
      </c>
      <c r="M10849" s="140">
        <v>46108</v>
      </c>
      <c r="N10849" s="140"/>
      <c r="O10849" s="140"/>
      <c r="P10849" s="140" t="str">
        <f ca="1">IF(Proc[[#This Row],[DaysAgeing]]&gt;5,"yep","on track")</f>
        <v>on track</v>
      </c>
      <c r="Q10849" s="2">
        <f ca="1">IF(Proc[[#This Row],[DateClosed]]="",ABS(NETWORKDAYS(Proc[[#This Row],[DateOpened]],TODAY()))-1,ABS(NETWORKDAYS(Proc[[#This Row],[DateOpened]],Proc[[#This Row],[DateClosed]]))-1)</f>
        <v>5</v>
      </c>
      <c r="R10849" s="140" t="s">
        <v>13014</v>
      </c>
      <c r="S10849" s="155"/>
      <c r="T10849" s="155"/>
    </row>
    <row r="10850" spans="1:20" hidden="1">
      <c r="A10850" s="156" t="s">
        <v>13013</v>
      </c>
      <c r="B10850" s="155" t="str">
        <f>IFERROR(VLOOKUP(Proc[[#This Row],[App]],Table2[],3,0),"open")</f>
        <v>ok</v>
      </c>
      <c r="C10850" s="156" t="s">
        <v>369</v>
      </c>
      <c r="D10850" s="156" t="s">
        <v>13034</v>
      </c>
      <c r="E10850" s="156" t="s">
        <v>13012</v>
      </c>
      <c r="F10850" s="155" t="s">
        <v>13012</v>
      </c>
      <c r="G10850" s="156" t="s">
        <v>400</v>
      </c>
      <c r="H10850" s="155" t="str">
        <f>IF(Proc[[#This Row],[type]]="LFF (MDG-F)",MID(Proc[[#This Row],[Obj]],13,10),"")</f>
        <v/>
      </c>
      <c r="I10850" s="156"/>
      <c r="J10850" s="155" t="b">
        <f>Proc[[#This Row],[Requested]]=Proc[[#This Row],[CurrentParent]]</f>
        <v>1</v>
      </c>
      <c r="K10850" s="155" t="str">
        <f>IF(Proc[[#This Row],[Author]]="Marcela Urrego",VLOOKUP(LEFT(Proc[[#This Row],[Requested]],1),Table3[#All],2,0),VLOOKUP(Proc[[#This Row],[Author]],Table4[],2,0))</f>
        <v>MGF</v>
      </c>
      <c r="L10850" s="155" t="s">
        <v>7801</v>
      </c>
      <c r="M10850" s="140">
        <v>46108</v>
      </c>
      <c r="N10850" s="140"/>
      <c r="O10850" s="140"/>
      <c r="P10850" s="140" t="str">
        <f ca="1">IF(Proc[[#This Row],[DaysAgeing]]&gt;5,"yep","on track")</f>
        <v>on track</v>
      </c>
      <c r="Q10850" s="2">
        <f ca="1">IF(Proc[[#This Row],[DateClosed]]="",ABS(NETWORKDAYS(Proc[[#This Row],[DateOpened]],TODAY()))-1,ABS(NETWORKDAYS(Proc[[#This Row],[DateOpened]],Proc[[#This Row],[DateClosed]]))-1)</f>
        <v>5</v>
      </c>
      <c r="R10850" s="140" t="s">
        <v>13014</v>
      </c>
      <c r="S10850" s="155"/>
      <c r="T10850" s="155"/>
    </row>
    <row r="10851" spans="1:20" hidden="1">
      <c r="A10851" s="156" t="s">
        <v>13013</v>
      </c>
      <c r="B10851" s="155" t="str">
        <f>IFERROR(VLOOKUP(Proc[[#This Row],[App]],Table2[],3,0),"open")</f>
        <v>ok</v>
      </c>
      <c r="C10851" s="156" t="s">
        <v>369</v>
      </c>
      <c r="D10851" s="156" t="s">
        <v>13035</v>
      </c>
      <c r="E10851" s="156" t="s">
        <v>13012</v>
      </c>
      <c r="F10851" s="155" t="s">
        <v>13012</v>
      </c>
      <c r="G10851" s="156" t="s">
        <v>400</v>
      </c>
      <c r="H10851" s="155" t="str">
        <f>IF(Proc[[#This Row],[type]]="LFF (MDG-F)",MID(Proc[[#This Row],[Obj]],13,10),"")</f>
        <v/>
      </c>
      <c r="I10851" s="156"/>
      <c r="J10851" s="155" t="b">
        <f>Proc[[#This Row],[Requested]]=Proc[[#This Row],[CurrentParent]]</f>
        <v>1</v>
      </c>
      <c r="K10851" s="155" t="str">
        <f>IF(Proc[[#This Row],[Author]]="Marcela Urrego",VLOOKUP(LEFT(Proc[[#This Row],[Requested]],1),Table3[#All],2,0),VLOOKUP(Proc[[#This Row],[Author]],Table4[],2,0))</f>
        <v>MGF</v>
      </c>
      <c r="L10851" s="155" t="s">
        <v>7801</v>
      </c>
      <c r="M10851" s="140">
        <v>46108</v>
      </c>
      <c r="N10851" s="140"/>
      <c r="O10851" s="140"/>
      <c r="P10851" s="140" t="str">
        <f ca="1">IF(Proc[[#This Row],[DaysAgeing]]&gt;5,"yep","on track")</f>
        <v>on track</v>
      </c>
      <c r="Q10851" s="2">
        <f ca="1">IF(Proc[[#This Row],[DateClosed]]="",ABS(NETWORKDAYS(Proc[[#This Row],[DateOpened]],TODAY()))-1,ABS(NETWORKDAYS(Proc[[#This Row],[DateOpened]],Proc[[#This Row],[DateClosed]]))-1)</f>
        <v>5</v>
      </c>
      <c r="R10851" s="140" t="s">
        <v>13014</v>
      </c>
      <c r="S10851" s="155"/>
      <c r="T10851" s="155"/>
    </row>
    <row r="10852" spans="1:20" hidden="1">
      <c r="A10852" s="156" t="s">
        <v>13013</v>
      </c>
      <c r="B10852" s="155" t="str">
        <f>IFERROR(VLOOKUP(Proc[[#This Row],[App]],Table2[],3,0),"open")</f>
        <v>ok</v>
      </c>
      <c r="C10852" s="156" t="s">
        <v>369</v>
      </c>
      <c r="D10852" s="156" t="s">
        <v>13036</v>
      </c>
      <c r="E10852" s="156" t="s">
        <v>13012</v>
      </c>
      <c r="F10852" s="155" t="s">
        <v>13012</v>
      </c>
      <c r="G10852" s="156" t="s">
        <v>400</v>
      </c>
      <c r="H10852" s="155" t="str">
        <f>IF(Proc[[#This Row],[type]]="LFF (MDG-F)",MID(Proc[[#This Row],[Obj]],13,10),"")</f>
        <v/>
      </c>
      <c r="I10852" s="156"/>
      <c r="J10852" s="155" t="b">
        <f>Proc[[#This Row],[Requested]]=Proc[[#This Row],[CurrentParent]]</f>
        <v>1</v>
      </c>
      <c r="K10852" s="155" t="str">
        <f>IF(Proc[[#This Row],[Author]]="Marcela Urrego",VLOOKUP(LEFT(Proc[[#This Row],[Requested]],1),Table3[#All],2,0),VLOOKUP(Proc[[#This Row],[Author]],Table4[],2,0))</f>
        <v>MGF</v>
      </c>
      <c r="L10852" s="155" t="s">
        <v>7801</v>
      </c>
      <c r="M10852" s="140">
        <v>46108</v>
      </c>
      <c r="N10852" s="140"/>
      <c r="O10852" s="140"/>
      <c r="P10852" s="140" t="str">
        <f ca="1">IF(Proc[[#This Row],[DaysAgeing]]&gt;5,"yep","on track")</f>
        <v>on track</v>
      </c>
      <c r="Q10852" s="2">
        <f ca="1">IF(Proc[[#This Row],[DateClosed]]="",ABS(NETWORKDAYS(Proc[[#This Row],[DateOpened]],TODAY()))-1,ABS(NETWORKDAYS(Proc[[#This Row],[DateOpened]],Proc[[#This Row],[DateClosed]]))-1)</f>
        <v>5</v>
      </c>
      <c r="R10852" s="140" t="s">
        <v>13014</v>
      </c>
      <c r="S10852" s="155"/>
      <c r="T10852" s="155"/>
    </row>
    <row r="10853" spans="1:20" hidden="1">
      <c r="A10853" s="156" t="s">
        <v>13013</v>
      </c>
      <c r="B10853" s="155" t="str">
        <f>IFERROR(VLOOKUP(Proc[[#This Row],[App]],Table2[],3,0),"open")</f>
        <v>ok</v>
      </c>
      <c r="C10853" s="156" t="s">
        <v>369</v>
      </c>
      <c r="D10853" s="156" t="s">
        <v>13037</v>
      </c>
      <c r="E10853" s="156" t="s">
        <v>13012</v>
      </c>
      <c r="F10853" s="155" t="s">
        <v>13012</v>
      </c>
      <c r="G10853" s="156" t="s">
        <v>400</v>
      </c>
      <c r="H10853" s="155" t="str">
        <f>IF(Proc[[#This Row],[type]]="LFF (MDG-F)",MID(Proc[[#This Row],[Obj]],13,10),"")</f>
        <v/>
      </c>
      <c r="I10853" s="156"/>
      <c r="J10853" s="155" t="b">
        <f>Proc[[#This Row],[Requested]]=Proc[[#This Row],[CurrentParent]]</f>
        <v>1</v>
      </c>
      <c r="K10853" s="155" t="str">
        <f>IF(Proc[[#This Row],[Author]]="Marcela Urrego",VLOOKUP(LEFT(Proc[[#This Row],[Requested]],1),Table3[#All],2,0),VLOOKUP(Proc[[#This Row],[Author]],Table4[],2,0))</f>
        <v>MGF</v>
      </c>
      <c r="L10853" s="155" t="s">
        <v>7801</v>
      </c>
      <c r="M10853" s="140">
        <v>46108</v>
      </c>
      <c r="N10853" s="140"/>
      <c r="O10853" s="140"/>
      <c r="P10853" s="140" t="str">
        <f ca="1">IF(Proc[[#This Row],[DaysAgeing]]&gt;5,"yep","on track")</f>
        <v>on track</v>
      </c>
      <c r="Q10853" s="2">
        <f ca="1">IF(Proc[[#This Row],[DateClosed]]="",ABS(NETWORKDAYS(Proc[[#This Row],[DateOpened]],TODAY()))-1,ABS(NETWORKDAYS(Proc[[#This Row],[DateOpened]],Proc[[#This Row],[DateClosed]]))-1)</f>
        <v>5</v>
      </c>
      <c r="R10853" s="140" t="s">
        <v>13014</v>
      </c>
      <c r="S10853" s="155"/>
      <c r="T10853" s="155"/>
    </row>
    <row r="10854" spans="1:20" hidden="1">
      <c r="A10854" s="156" t="s">
        <v>13013</v>
      </c>
      <c r="B10854" s="155" t="str">
        <f>IFERROR(VLOOKUP(Proc[[#This Row],[App]],Table2[],3,0),"open")</f>
        <v>ok</v>
      </c>
      <c r="C10854" s="156" t="s">
        <v>369</v>
      </c>
      <c r="D10854" s="156" t="s">
        <v>13038</v>
      </c>
      <c r="E10854" s="156" t="s">
        <v>13012</v>
      </c>
      <c r="F10854" s="155" t="s">
        <v>13012</v>
      </c>
      <c r="G10854" s="156" t="s">
        <v>400</v>
      </c>
      <c r="H10854" s="155" t="str">
        <f>IF(Proc[[#This Row],[type]]="LFF (MDG-F)",MID(Proc[[#This Row],[Obj]],13,10),"")</f>
        <v/>
      </c>
      <c r="I10854" s="156"/>
      <c r="J10854" s="155" t="b">
        <f>Proc[[#This Row],[Requested]]=Proc[[#This Row],[CurrentParent]]</f>
        <v>1</v>
      </c>
      <c r="K10854" s="155" t="str">
        <f>IF(Proc[[#This Row],[Author]]="Marcela Urrego",VLOOKUP(LEFT(Proc[[#This Row],[Requested]],1),Table3[#All],2,0),VLOOKUP(Proc[[#This Row],[Author]],Table4[],2,0))</f>
        <v>MGF</v>
      </c>
      <c r="L10854" s="155" t="s">
        <v>7801</v>
      </c>
      <c r="M10854" s="140">
        <v>46108</v>
      </c>
      <c r="N10854" s="140"/>
      <c r="O10854" s="140"/>
      <c r="P10854" s="140" t="str">
        <f ca="1">IF(Proc[[#This Row],[DaysAgeing]]&gt;5,"yep","on track")</f>
        <v>on track</v>
      </c>
      <c r="Q10854" s="2">
        <f ca="1">IF(Proc[[#This Row],[DateClosed]]="",ABS(NETWORKDAYS(Proc[[#This Row],[DateOpened]],TODAY()))-1,ABS(NETWORKDAYS(Proc[[#This Row],[DateOpened]],Proc[[#This Row],[DateClosed]]))-1)</f>
        <v>5</v>
      </c>
      <c r="R10854" s="140" t="s">
        <v>13014</v>
      </c>
      <c r="S10854" s="155"/>
      <c r="T10854" s="155"/>
    </row>
    <row r="10855" spans="1:20" hidden="1">
      <c r="A10855" s="156" t="s">
        <v>13013</v>
      </c>
      <c r="B10855" s="155" t="str">
        <f>IFERROR(VLOOKUP(Proc[[#This Row],[App]],Table2[],3,0),"open")</f>
        <v>ok</v>
      </c>
      <c r="C10855" s="156" t="s">
        <v>369</v>
      </c>
      <c r="D10855" s="156" t="s">
        <v>13039</v>
      </c>
      <c r="E10855" s="156" t="s">
        <v>13012</v>
      </c>
      <c r="F10855" s="155" t="s">
        <v>13012</v>
      </c>
      <c r="G10855" s="156" t="s">
        <v>400</v>
      </c>
      <c r="H10855" s="155" t="str">
        <f>IF(Proc[[#This Row],[type]]="LFF (MDG-F)",MID(Proc[[#This Row],[Obj]],13,10),"")</f>
        <v/>
      </c>
      <c r="I10855" s="156"/>
      <c r="J10855" s="155" t="b">
        <f>Proc[[#This Row],[Requested]]=Proc[[#This Row],[CurrentParent]]</f>
        <v>1</v>
      </c>
      <c r="K10855" s="155" t="str">
        <f>IF(Proc[[#This Row],[Author]]="Marcela Urrego",VLOOKUP(LEFT(Proc[[#This Row],[Requested]],1),Table3[#All],2,0),VLOOKUP(Proc[[#This Row],[Author]],Table4[],2,0))</f>
        <v>MGF</v>
      </c>
      <c r="L10855" s="155" t="s">
        <v>7801</v>
      </c>
      <c r="M10855" s="140">
        <v>46108</v>
      </c>
      <c r="N10855" s="140"/>
      <c r="O10855" s="140"/>
      <c r="P10855" s="140" t="str">
        <f ca="1">IF(Proc[[#This Row],[DaysAgeing]]&gt;5,"yep","on track")</f>
        <v>on track</v>
      </c>
      <c r="Q10855" s="2">
        <f ca="1">IF(Proc[[#This Row],[DateClosed]]="",ABS(NETWORKDAYS(Proc[[#This Row],[DateOpened]],TODAY()))-1,ABS(NETWORKDAYS(Proc[[#This Row],[DateOpened]],Proc[[#This Row],[DateClosed]]))-1)</f>
        <v>5</v>
      </c>
      <c r="R10855" s="140" t="s">
        <v>13014</v>
      </c>
      <c r="S10855" s="155"/>
      <c r="T10855" s="155"/>
    </row>
    <row r="10856" spans="1:20" hidden="1">
      <c r="A10856" s="156" t="s">
        <v>13013</v>
      </c>
      <c r="B10856" s="155" t="str">
        <f>IFERROR(VLOOKUP(Proc[[#This Row],[App]],Table2[],3,0),"open")</f>
        <v>ok</v>
      </c>
      <c r="C10856" s="156" t="s">
        <v>369</v>
      </c>
      <c r="D10856" s="156" t="s">
        <v>13040</v>
      </c>
      <c r="E10856" s="156" t="s">
        <v>13012</v>
      </c>
      <c r="F10856" s="155" t="s">
        <v>13012</v>
      </c>
      <c r="G10856" s="156" t="s">
        <v>400</v>
      </c>
      <c r="H10856" s="155" t="str">
        <f>IF(Proc[[#This Row],[type]]="LFF (MDG-F)",MID(Proc[[#This Row],[Obj]],13,10),"")</f>
        <v/>
      </c>
      <c r="I10856" s="156"/>
      <c r="J10856" s="155" t="b">
        <f>Proc[[#This Row],[Requested]]=Proc[[#This Row],[CurrentParent]]</f>
        <v>1</v>
      </c>
      <c r="K10856" s="155" t="str">
        <f>IF(Proc[[#This Row],[Author]]="Marcela Urrego",VLOOKUP(LEFT(Proc[[#This Row],[Requested]],1),Table3[#All],2,0),VLOOKUP(Proc[[#This Row],[Author]],Table4[],2,0))</f>
        <v>MGF</v>
      </c>
      <c r="L10856" s="155" t="s">
        <v>7801</v>
      </c>
      <c r="M10856" s="140">
        <v>46108</v>
      </c>
      <c r="N10856" s="140"/>
      <c r="O10856" s="140"/>
      <c r="P10856" s="140" t="str">
        <f ca="1">IF(Proc[[#This Row],[DaysAgeing]]&gt;5,"yep","on track")</f>
        <v>on track</v>
      </c>
      <c r="Q10856" s="2">
        <f ca="1">IF(Proc[[#This Row],[DateClosed]]="",ABS(NETWORKDAYS(Proc[[#This Row],[DateOpened]],TODAY()))-1,ABS(NETWORKDAYS(Proc[[#This Row],[DateOpened]],Proc[[#This Row],[DateClosed]]))-1)</f>
        <v>5</v>
      </c>
      <c r="R10856" s="140" t="s">
        <v>13014</v>
      </c>
      <c r="S10856" s="155"/>
      <c r="T10856" s="155"/>
    </row>
    <row r="10857" spans="1:20" hidden="1">
      <c r="A10857" s="156" t="s">
        <v>13013</v>
      </c>
      <c r="B10857" s="155" t="str">
        <f>IFERROR(VLOOKUP(Proc[[#This Row],[App]],Table2[],3,0),"open")</f>
        <v>ok</v>
      </c>
      <c r="C10857" s="156" t="s">
        <v>369</v>
      </c>
      <c r="D10857" t="s">
        <v>13130</v>
      </c>
      <c r="E10857" s="156" t="s">
        <v>13012</v>
      </c>
      <c r="F10857" s="155" t="s">
        <v>13012</v>
      </c>
      <c r="G10857" s="156" t="s">
        <v>400</v>
      </c>
      <c r="H10857" s="155" t="str">
        <f>IF(Proc[[#This Row],[type]]="LFF (MDG-F)",MID(Proc[[#This Row],[Obj]],13,10),"")</f>
        <v/>
      </c>
      <c r="J10857" s="155" t="b">
        <f>Proc[[#This Row],[Requested]]=Proc[[#This Row],[CurrentParent]]</f>
        <v>1</v>
      </c>
      <c r="K10857" s="155" t="str">
        <f>IF(Proc[[#This Row],[Author]]="Marcela Urrego",VLOOKUP(LEFT(Proc[[#This Row],[Requested]],1),Table3[#All],2,0),VLOOKUP(Proc[[#This Row],[Author]],Table4[],2,0))</f>
        <v>MGF</v>
      </c>
      <c r="L10857" s="155" t="s">
        <v>7801</v>
      </c>
      <c r="M10857" s="140">
        <v>46108</v>
      </c>
      <c r="N10857" s="140"/>
      <c r="O10857" s="140"/>
      <c r="P10857" s="140" t="str">
        <f ca="1">IF(Proc[[#This Row],[DaysAgeing]]&gt;5,"yep","on track")</f>
        <v>on track</v>
      </c>
      <c r="Q10857" s="2">
        <f ca="1">IF(Proc[[#This Row],[DateClosed]]="",ABS(NETWORKDAYS(Proc[[#This Row],[DateOpened]],TODAY()))-1,ABS(NETWORKDAYS(Proc[[#This Row],[DateOpened]],Proc[[#This Row],[DateClosed]]))-1)</f>
        <v>5</v>
      </c>
      <c r="R10857" s="140" t="s">
        <v>13014</v>
      </c>
      <c r="S10857" s="155"/>
      <c r="T10857" s="155"/>
    </row>
    <row r="10858" spans="1:20" hidden="1">
      <c r="A10858" s="156" t="s">
        <v>13013</v>
      </c>
      <c r="B10858" s="155" t="str">
        <f>IFERROR(VLOOKUP(Proc[[#This Row],[App]],Table2[],3,0),"open")</f>
        <v>ok</v>
      </c>
      <c r="C10858" s="156" t="s">
        <v>369</v>
      </c>
      <c r="D10858" t="s">
        <v>13131</v>
      </c>
      <c r="E10858" s="156" t="s">
        <v>13012</v>
      </c>
      <c r="F10858" s="155" t="s">
        <v>13012</v>
      </c>
      <c r="G10858" s="156" t="s">
        <v>400</v>
      </c>
      <c r="H10858" s="155" t="str">
        <f>IF(Proc[[#This Row],[type]]="LFF (MDG-F)",MID(Proc[[#This Row],[Obj]],13,10),"")</f>
        <v/>
      </c>
      <c r="J10858" s="155" t="b">
        <f>Proc[[#This Row],[Requested]]=Proc[[#This Row],[CurrentParent]]</f>
        <v>1</v>
      </c>
      <c r="K10858" s="155" t="str">
        <f>IF(Proc[[#This Row],[Author]]="Marcela Urrego",VLOOKUP(LEFT(Proc[[#This Row],[Requested]],1),Table3[#All],2,0),VLOOKUP(Proc[[#This Row],[Author]],Table4[],2,0))</f>
        <v>MGF</v>
      </c>
      <c r="L10858" s="155" t="s">
        <v>7801</v>
      </c>
      <c r="M10858" s="140">
        <v>46108</v>
      </c>
      <c r="N10858" s="140"/>
      <c r="O10858" s="140"/>
      <c r="P10858" s="140" t="str">
        <f ca="1">IF(Proc[[#This Row],[DaysAgeing]]&gt;5,"yep","on track")</f>
        <v>on track</v>
      </c>
      <c r="Q10858" s="2">
        <f ca="1">IF(Proc[[#This Row],[DateClosed]]="",ABS(NETWORKDAYS(Proc[[#This Row],[DateOpened]],TODAY()))-1,ABS(NETWORKDAYS(Proc[[#This Row],[DateOpened]],Proc[[#This Row],[DateClosed]]))-1)</f>
        <v>5</v>
      </c>
      <c r="R10858" s="140" t="s">
        <v>13014</v>
      </c>
      <c r="S10858" s="155"/>
      <c r="T10858" s="155"/>
    </row>
    <row r="10859" spans="1:20" hidden="1">
      <c r="A10859" s="156" t="s">
        <v>13013</v>
      </c>
      <c r="B10859" s="155" t="str">
        <f>IFERROR(VLOOKUP(Proc[[#This Row],[App]],Table2[],3,0),"open")</f>
        <v>ok</v>
      </c>
      <c r="C10859" s="156" t="s">
        <v>369</v>
      </c>
      <c r="D10859" t="s">
        <v>13132</v>
      </c>
      <c r="E10859" s="156" t="s">
        <v>13012</v>
      </c>
      <c r="F10859" s="155" t="s">
        <v>13012</v>
      </c>
      <c r="G10859" s="156" t="s">
        <v>400</v>
      </c>
      <c r="H10859" s="155" t="str">
        <f>IF(Proc[[#This Row],[type]]="LFF (MDG-F)",MID(Proc[[#This Row],[Obj]],13,10),"")</f>
        <v/>
      </c>
      <c r="J10859" s="155" t="b">
        <f>Proc[[#This Row],[Requested]]=Proc[[#This Row],[CurrentParent]]</f>
        <v>1</v>
      </c>
      <c r="K10859" s="155" t="str">
        <f>IF(Proc[[#This Row],[Author]]="Marcela Urrego",VLOOKUP(LEFT(Proc[[#This Row],[Requested]],1),Table3[#All],2,0),VLOOKUP(Proc[[#This Row],[Author]],Table4[],2,0))</f>
        <v>MGF</v>
      </c>
      <c r="L10859" s="155" t="s">
        <v>7801</v>
      </c>
      <c r="M10859" s="140">
        <v>46108</v>
      </c>
      <c r="N10859" s="140"/>
      <c r="O10859" s="140"/>
      <c r="P10859" s="140" t="str">
        <f ca="1">IF(Proc[[#This Row],[DaysAgeing]]&gt;5,"yep","on track")</f>
        <v>on track</v>
      </c>
      <c r="Q10859" s="2">
        <f ca="1">IF(Proc[[#This Row],[DateClosed]]="",ABS(NETWORKDAYS(Proc[[#This Row],[DateOpened]],TODAY()))-1,ABS(NETWORKDAYS(Proc[[#This Row],[DateOpened]],Proc[[#This Row],[DateClosed]]))-1)</f>
        <v>5</v>
      </c>
      <c r="R10859" s="140" t="s">
        <v>13014</v>
      </c>
      <c r="S10859" s="155"/>
      <c r="T10859" s="155"/>
    </row>
    <row r="10860" spans="1:20" hidden="1">
      <c r="A10860" s="156" t="s">
        <v>13013</v>
      </c>
      <c r="B10860" s="155" t="str">
        <f>IFERROR(VLOOKUP(Proc[[#This Row],[App]],Table2[],3,0),"open")</f>
        <v>ok</v>
      </c>
      <c r="C10860" s="156" t="s">
        <v>369</v>
      </c>
      <c r="D10860" t="s">
        <v>13133</v>
      </c>
      <c r="E10860" s="156" t="s">
        <v>13012</v>
      </c>
      <c r="F10860" s="155" t="s">
        <v>13012</v>
      </c>
      <c r="G10860" s="156" t="s">
        <v>400</v>
      </c>
      <c r="H10860" s="155" t="str">
        <f>IF(Proc[[#This Row],[type]]="LFF (MDG-F)",MID(Proc[[#This Row],[Obj]],13,10),"")</f>
        <v/>
      </c>
      <c r="J10860" s="155" t="b">
        <f>Proc[[#This Row],[Requested]]=Proc[[#This Row],[CurrentParent]]</f>
        <v>1</v>
      </c>
      <c r="K10860" s="155" t="str">
        <f>IF(Proc[[#This Row],[Author]]="Marcela Urrego",VLOOKUP(LEFT(Proc[[#This Row],[Requested]],1),Table3[#All],2,0),VLOOKUP(Proc[[#This Row],[Author]],Table4[],2,0))</f>
        <v>MGF</v>
      </c>
      <c r="L10860" s="155" t="s">
        <v>7801</v>
      </c>
      <c r="M10860" s="140">
        <v>46108</v>
      </c>
      <c r="N10860" s="140"/>
      <c r="O10860" s="140"/>
      <c r="P10860" s="140" t="str">
        <f ca="1">IF(Proc[[#This Row],[DaysAgeing]]&gt;5,"yep","on track")</f>
        <v>on track</v>
      </c>
      <c r="Q10860" s="2">
        <f ca="1">IF(Proc[[#This Row],[DateClosed]]="",ABS(NETWORKDAYS(Proc[[#This Row],[DateOpened]],TODAY()))-1,ABS(NETWORKDAYS(Proc[[#This Row],[DateOpened]],Proc[[#This Row],[DateClosed]]))-1)</f>
        <v>5</v>
      </c>
      <c r="R10860" s="140" t="s">
        <v>13014</v>
      </c>
      <c r="S10860" s="155"/>
      <c r="T10860" s="155"/>
    </row>
    <row r="10861" spans="1:20" hidden="1">
      <c r="A10861" s="156" t="s">
        <v>13013</v>
      </c>
      <c r="B10861" s="155" t="str">
        <f>IFERROR(VLOOKUP(Proc[[#This Row],[App]],Table2[],3,0),"open")</f>
        <v>ok</v>
      </c>
      <c r="C10861" s="156" t="s">
        <v>369</v>
      </c>
      <c r="D10861" s="156" t="s">
        <v>13041</v>
      </c>
      <c r="E10861" s="156" t="s">
        <v>13012</v>
      </c>
      <c r="F10861" s="155" t="s">
        <v>13012</v>
      </c>
      <c r="G10861" s="156" t="s">
        <v>400</v>
      </c>
      <c r="H10861" s="155" t="str">
        <f>IF(Proc[[#This Row],[type]]="LFF (MDG-F)",MID(Proc[[#This Row],[Obj]],13,10),"")</f>
        <v/>
      </c>
      <c r="I10861" s="156"/>
      <c r="J10861" s="155" t="b">
        <f>Proc[[#This Row],[Requested]]=Proc[[#This Row],[CurrentParent]]</f>
        <v>1</v>
      </c>
      <c r="K10861" s="155" t="str">
        <f>IF(Proc[[#This Row],[Author]]="Marcela Urrego",VLOOKUP(LEFT(Proc[[#This Row],[Requested]],1),Table3[#All],2,0),VLOOKUP(Proc[[#This Row],[Author]],Table4[],2,0))</f>
        <v>MGF</v>
      </c>
      <c r="L10861" s="155" t="s">
        <v>7801</v>
      </c>
      <c r="M10861" s="140">
        <v>46108</v>
      </c>
      <c r="N10861" s="140"/>
      <c r="O10861" s="140"/>
      <c r="P10861" s="140" t="str">
        <f ca="1">IF(Proc[[#This Row],[DaysAgeing]]&gt;5,"yep","on track")</f>
        <v>on track</v>
      </c>
      <c r="Q10861" s="2">
        <f ca="1">IF(Proc[[#This Row],[DateClosed]]="",ABS(NETWORKDAYS(Proc[[#This Row],[DateOpened]],TODAY()))-1,ABS(NETWORKDAYS(Proc[[#This Row],[DateOpened]],Proc[[#This Row],[DateClosed]]))-1)</f>
        <v>5</v>
      </c>
      <c r="R10861" s="140" t="s">
        <v>13014</v>
      </c>
      <c r="S10861" s="155"/>
      <c r="T10861" s="155"/>
    </row>
    <row r="10862" spans="1:20" hidden="1">
      <c r="A10862" s="156" t="s">
        <v>13013</v>
      </c>
      <c r="B10862" s="155" t="str">
        <f>IFERROR(VLOOKUP(Proc[[#This Row],[App]],Table2[],3,0),"open")</f>
        <v>ok</v>
      </c>
      <c r="C10862" s="156" t="s">
        <v>369</v>
      </c>
      <c r="D10862" s="156" t="s">
        <v>13042</v>
      </c>
      <c r="E10862" s="156" t="s">
        <v>13012</v>
      </c>
      <c r="F10862" s="155" t="s">
        <v>13012</v>
      </c>
      <c r="G10862" s="156" t="s">
        <v>400</v>
      </c>
      <c r="H10862" s="155" t="str">
        <f>IF(Proc[[#This Row],[type]]="LFF (MDG-F)",MID(Proc[[#This Row],[Obj]],13,10),"")</f>
        <v/>
      </c>
      <c r="I10862" s="156"/>
      <c r="J10862" s="155" t="b">
        <f>Proc[[#This Row],[Requested]]=Proc[[#This Row],[CurrentParent]]</f>
        <v>1</v>
      </c>
      <c r="K10862" s="155" t="str">
        <f>IF(Proc[[#This Row],[Author]]="Marcela Urrego",VLOOKUP(LEFT(Proc[[#This Row],[Requested]],1),Table3[#All],2,0),VLOOKUP(Proc[[#This Row],[Author]],Table4[],2,0))</f>
        <v>MGF</v>
      </c>
      <c r="L10862" s="155" t="s">
        <v>7801</v>
      </c>
      <c r="M10862" s="140">
        <v>46108</v>
      </c>
      <c r="N10862" s="140"/>
      <c r="O10862" s="140"/>
      <c r="P10862" s="140" t="str">
        <f ca="1">IF(Proc[[#This Row],[DaysAgeing]]&gt;5,"yep","on track")</f>
        <v>on track</v>
      </c>
      <c r="Q10862" s="2">
        <f ca="1">IF(Proc[[#This Row],[DateClosed]]="",ABS(NETWORKDAYS(Proc[[#This Row],[DateOpened]],TODAY()))-1,ABS(NETWORKDAYS(Proc[[#This Row],[DateOpened]],Proc[[#This Row],[DateClosed]]))-1)</f>
        <v>5</v>
      </c>
      <c r="R10862" s="140" t="s">
        <v>13014</v>
      </c>
      <c r="S10862" s="155"/>
      <c r="T10862" s="155"/>
    </row>
    <row r="10863" spans="1:20" hidden="1">
      <c r="A10863" s="156" t="s">
        <v>13013</v>
      </c>
      <c r="B10863" s="155" t="str">
        <f>IFERROR(VLOOKUP(Proc[[#This Row],[App]],Table2[],3,0),"open")</f>
        <v>ok</v>
      </c>
      <c r="C10863" s="156" t="s">
        <v>369</v>
      </c>
      <c r="D10863" s="156" t="s">
        <v>13043</v>
      </c>
      <c r="E10863" s="156" t="s">
        <v>13012</v>
      </c>
      <c r="F10863" s="155" t="s">
        <v>13012</v>
      </c>
      <c r="G10863" s="156" t="s">
        <v>400</v>
      </c>
      <c r="H10863" s="155" t="str">
        <f>IF(Proc[[#This Row],[type]]="LFF (MDG-F)",MID(Proc[[#This Row],[Obj]],13,10),"")</f>
        <v/>
      </c>
      <c r="I10863" s="156"/>
      <c r="J10863" s="155" t="b">
        <f>Proc[[#This Row],[Requested]]=Proc[[#This Row],[CurrentParent]]</f>
        <v>1</v>
      </c>
      <c r="K10863" s="155" t="str">
        <f>IF(Proc[[#This Row],[Author]]="Marcela Urrego",VLOOKUP(LEFT(Proc[[#This Row],[Requested]],1),Table3[#All],2,0),VLOOKUP(Proc[[#This Row],[Author]],Table4[],2,0))</f>
        <v>MGF</v>
      </c>
      <c r="L10863" s="155" t="s">
        <v>7801</v>
      </c>
      <c r="M10863" s="140">
        <v>46108</v>
      </c>
      <c r="N10863" s="140"/>
      <c r="O10863" s="140"/>
      <c r="P10863" s="140" t="str">
        <f ca="1">IF(Proc[[#This Row],[DaysAgeing]]&gt;5,"yep","on track")</f>
        <v>on track</v>
      </c>
      <c r="Q10863" s="2">
        <f ca="1">IF(Proc[[#This Row],[DateClosed]]="",ABS(NETWORKDAYS(Proc[[#This Row],[DateOpened]],TODAY()))-1,ABS(NETWORKDAYS(Proc[[#This Row],[DateOpened]],Proc[[#This Row],[DateClosed]]))-1)</f>
        <v>5</v>
      </c>
      <c r="R10863" s="140" t="s">
        <v>13014</v>
      </c>
      <c r="S10863" s="155"/>
      <c r="T10863" s="155"/>
    </row>
    <row r="10864" spans="1:20" hidden="1">
      <c r="A10864" s="156" t="s">
        <v>13013</v>
      </c>
      <c r="B10864" s="155" t="str">
        <f>IFERROR(VLOOKUP(Proc[[#This Row],[App]],Table2[],3,0),"open")</f>
        <v>ok</v>
      </c>
      <c r="C10864" s="156" t="s">
        <v>369</v>
      </c>
      <c r="D10864" t="s">
        <v>13135</v>
      </c>
      <c r="E10864" s="156" t="s">
        <v>13012</v>
      </c>
      <c r="F10864" s="155" t="s">
        <v>13012</v>
      </c>
      <c r="G10864" s="156" t="s">
        <v>400</v>
      </c>
      <c r="H10864" s="155" t="str">
        <f>IF(Proc[[#This Row],[type]]="LFF (MDG-F)",MID(Proc[[#This Row],[Obj]],13,10),"")</f>
        <v/>
      </c>
      <c r="J10864" s="155" t="b">
        <f>Proc[[#This Row],[Requested]]=Proc[[#This Row],[CurrentParent]]</f>
        <v>1</v>
      </c>
      <c r="K10864" s="155" t="str">
        <f>IF(Proc[[#This Row],[Author]]="Marcela Urrego",VLOOKUP(LEFT(Proc[[#This Row],[Requested]],1),Table3[#All],2,0),VLOOKUP(Proc[[#This Row],[Author]],Table4[],2,0))</f>
        <v>MGF</v>
      </c>
      <c r="L10864" s="155" t="s">
        <v>7801</v>
      </c>
      <c r="M10864" s="140">
        <v>46108</v>
      </c>
      <c r="N10864" s="140"/>
      <c r="O10864" s="140"/>
      <c r="P10864" s="140" t="str">
        <f ca="1">IF(Proc[[#This Row],[DaysAgeing]]&gt;5,"yep","on track")</f>
        <v>on track</v>
      </c>
      <c r="Q10864" s="2">
        <f ca="1">IF(Proc[[#This Row],[DateClosed]]="",ABS(NETWORKDAYS(Proc[[#This Row],[DateOpened]],TODAY()))-1,ABS(NETWORKDAYS(Proc[[#This Row],[DateOpened]],Proc[[#This Row],[DateClosed]]))-1)</f>
        <v>5</v>
      </c>
      <c r="R10864" s="140" t="s">
        <v>13014</v>
      </c>
      <c r="S10864" s="155"/>
      <c r="T10864" s="155"/>
    </row>
    <row r="10865" spans="1:20" hidden="1">
      <c r="A10865" s="156" t="s">
        <v>13013</v>
      </c>
      <c r="B10865" s="155" t="str">
        <f>IFERROR(VLOOKUP(Proc[[#This Row],[App]],Table2[],3,0),"open")</f>
        <v>ok</v>
      </c>
      <c r="C10865" s="156" t="s">
        <v>369</v>
      </c>
      <c r="D10865" t="s">
        <v>13136</v>
      </c>
      <c r="E10865" s="156" t="s">
        <v>13012</v>
      </c>
      <c r="F10865" s="155" t="s">
        <v>13012</v>
      </c>
      <c r="G10865" s="156" t="s">
        <v>400</v>
      </c>
      <c r="H10865" s="155" t="str">
        <f>IF(Proc[[#This Row],[type]]="LFF (MDG-F)",MID(Proc[[#This Row],[Obj]],13,10),"")</f>
        <v/>
      </c>
      <c r="J10865" s="155" t="b">
        <f>Proc[[#This Row],[Requested]]=Proc[[#This Row],[CurrentParent]]</f>
        <v>1</v>
      </c>
      <c r="K10865" s="155" t="str">
        <f>IF(Proc[[#This Row],[Author]]="Marcela Urrego",VLOOKUP(LEFT(Proc[[#This Row],[Requested]],1),Table3[#All],2,0),VLOOKUP(Proc[[#This Row],[Author]],Table4[],2,0))</f>
        <v>MGF</v>
      </c>
      <c r="L10865" s="155" t="s">
        <v>7801</v>
      </c>
      <c r="M10865" s="140">
        <v>46108</v>
      </c>
      <c r="N10865" s="140"/>
      <c r="O10865" s="140"/>
      <c r="P10865" s="140" t="str">
        <f ca="1">IF(Proc[[#This Row],[DaysAgeing]]&gt;5,"yep","on track")</f>
        <v>on track</v>
      </c>
      <c r="Q10865" s="2">
        <f ca="1">IF(Proc[[#This Row],[DateClosed]]="",ABS(NETWORKDAYS(Proc[[#This Row],[DateOpened]],TODAY()))-1,ABS(NETWORKDAYS(Proc[[#This Row],[DateOpened]],Proc[[#This Row],[DateClosed]]))-1)</f>
        <v>5</v>
      </c>
      <c r="R10865" s="140" t="s">
        <v>13014</v>
      </c>
      <c r="S10865" s="155"/>
      <c r="T10865" s="155"/>
    </row>
    <row r="10866" spans="1:20" hidden="1">
      <c r="A10866" s="156" t="s">
        <v>13013</v>
      </c>
      <c r="B10866" s="155" t="str">
        <f>IFERROR(VLOOKUP(Proc[[#This Row],[App]],Table2[],3,0),"open")</f>
        <v>ok</v>
      </c>
      <c r="C10866" s="156" t="s">
        <v>369</v>
      </c>
      <c r="D10866" t="s">
        <v>13137</v>
      </c>
      <c r="E10866" s="156" t="s">
        <v>13012</v>
      </c>
      <c r="F10866" s="155" t="s">
        <v>13012</v>
      </c>
      <c r="G10866" s="156" t="s">
        <v>400</v>
      </c>
      <c r="H10866" s="155" t="str">
        <f>IF(Proc[[#This Row],[type]]="LFF (MDG-F)",MID(Proc[[#This Row],[Obj]],13,10),"")</f>
        <v/>
      </c>
      <c r="J10866" s="155" t="b">
        <f>Proc[[#This Row],[Requested]]=Proc[[#This Row],[CurrentParent]]</f>
        <v>1</v>
      </c>
      <c r="K10866" s="155" t="str">
        <f>IF(Proc[[#This Row],[Author]]="Marcela Urrego",VLOOKUP(LEFT(Proc[[#This Row],[Requested]],1),Table3[#All],2,0),VLOOKUP(Proc[[#This Row],[Author]],Table4[],2,0))</f>
        <v>MGF</v>
      </c>
      <c r="L10866" s="155" t="s">
        <v>7801</v>
      </c>
      <c r="M10866" s="140">
        <v>46108</v>
      </c>
      <c r="N10866" s="140"/>
      <c r="O10866" s="140"/>
      <c r="P10866" s="140" t="str">
        <f ca="1">IF(Proc[[#This Row],[DaysAgeing]]&gt;5,"yep","on track")</f>
        <v>on track</v>
      </c>
      <c r="Q10866" s="2">
        <f ca="1">IF(Proc[[#This Row],[DateClosed]]="",ABS(NETWORKDAYS(Proc[[#This Row],[DateOpened]],TODAY()))-1,ABS(NETWORKDAYS(Proc[[#This Row],[DateOpened]],Proc[[#This Row],[DateClosed]]))-1)</f>
        <v>5</v>
      </c>
      <c r="R10866" s="140" t="s">
        <v>13014</v>
      </c>
      <c r="S10866" s="155"/>
      <c r="T10866" s="155"/>
    </row>
    <row r="10867" spans="1:20" hidden="1">
      <c r="A10867" s="156" t="s">
        <v>13013</v>
      </c>
      <c r="B10867" s="155" t="str">
        <f>IFERROR(VLOOKUP(Proc[[#This Row],[App]],Table2[],3,0),"open")</f>
        <v>ok</v>
      </c>
      <c r="C10867" s="156" t="s">
        <v>369</v>
      </c>
      <c r="D10867" t="s">
        <v>13138</v>
      </c>
      <c r="E10867" s="156" t="s">
        <v>13012</v>
      </c>
      <c r="F10867" s="155" t="s">
        <v>13012</v>
      </c>
      <c r="G10867" s="156" t="s">
        <v>400</v>
      </c>
      <c r="H10867" s="155" t="str">
        <f>IF(Proc[[#This Row],[type]]="LFF (MDG-F)",MID(Proc[[#This Row],[Obj]],13,10),"")</f>
        <v/>
      </c>
      <c r="J10867" s="155" t="b">
        <f>Proc[[#This Row],[Requested]]=Proc[[#This Row],[CurrentParent]]</f>
        <v>1</v>
      </c>
      <c r="K10867" s="155" t="str">
        <f>IF(Proc[[#This Row],[Author]]="Marcela Urrego",VLOOKUP(LEFT(Proc[[#This Row],[Requested]],1),Table3[#All],2,0),VLOOKUP(Proc[[#This Row],[Author]],Table4[],2,0))</f>
        <v>MGF</v>
      </c>
      <c r="L10867" s="155" t="s">
        <v>7801</v>
      </c>
      <c r="M10867" s="140">
        <v>46108</v>
      </c>
      <c r="N10867" s="140"/>
      <c r="O10867" s="140"/>
      <c r="P10867" s="140" t="str">
        <f ca="1">IF(Proc[[#This Row],[DaysAgeing]]&gt;5,"yep","on track")</f>
        <v>on track</v>
      </c>
      <c r="Q10867" s="2">
        <f ca="1">IF(Proc[[#This Row],[DateClosed]]="",ABS(NETWORKDAYS(Proc[[#This Row],[DateOpened]],TODAY()))-1,ABS(NETWORKDAYS(Proc[[#This Row],[DateOpened]],Proc[[#This Row],[DateClosed]]))-1)</f>
        <v>5</v>
      </c>
      <c r="R10867" s="140" t="s">
        <v>13014</v>
      </c>
      <c r="S10867" s="155"/>
      <c r="T10867" s="155"/>
    </row>
    <row r="10868" spans="1:20" hidden="1">
      <c r="A10868" s="156" t="s">
        <v>13013</v>
      </c>
      <c r="B10868" s="155" t="str">
        <f>IFERROR(VLOOKUP(Proc[[#This Row],[App]],Table2[],3,0),"open")</f>
        <v>ok</v>
      </c>
      <c r="C10868" s="156" t="s">
        <v>369</v>
      </c>
      <c r="D10868" s="156" t="s">
        <v>13044</v>
      </c>
      <c r="E10868" s="156" t="s">
        <v>13012</v>
      </c>
      <c r="F10868" s="155" t="s">
        <v>13012</v>
      </c>
      <c r="G10868" s="156" t="s">
        <v>400</v>
      </c>
      <c r="H10868" s="155" t="str">
        <f>IF(Proc[[#This Row],[type]]="LFF (MDG-F)",MID(Proc[[#This Row],[Obj]],13,10),"")</f>
        <v/>
      </c>
      <c r="I10868" s="156"/>
      <c r="J10868" s="155" t="b">
        <f>Proc[[#This Row],[Requested]]=Proc[[#This Row],[CurrentParent]]</f>
        <v>1</v>
      </c>
      <c r="K10868" s="155" t="str">
        <f>IF(Proc[[#This Row],[Author]]="Marcela Urrego",VLOOKUP(LEFT(Proc[[#This Row],[Requested]],1),Table3[#All],2,0),VLOOKUP(Proc[[#This Row],[Author]],Table4[],2,0))</f>
        <v>MGF</v>
      </c>
      <c r="L10868" s="155" t="s">
        <v>7801</v>
      </c>
      <c r="M10868" s="140">
        <v>46108</v>
      </c>
      <c r="N10868" s="140"/>
      <c r="O10868" s="140"/>
      <c r="P10868" s="140" t="str">
        <f ca="1">IF(Proc[[#This Row],[DaysAgeing]]&gt;5,"yep","on track")</f>
        <v>on track</v>
      </c>
      <c r="Q10868" s="2">
        <f ca="1">IF(Proc[[#This Row],[DateClosed]]="",ABS(NETWORKDAYS(Proc[[#This Row],[DateOpened]],TODAY()))-1,ABS(NETWORKDAYS(Proc[[#This Row],[DateOpened]],Proc[[#This Row],[DateClosed]]))-1)</f>
        <v>5</v>
      </c>
      <c r="R10868" s="140" t="s">
        <v>13014</v>
      </c>
      <c r="S10868" s="155"/>
      <c r="T10868" s="155"/>
    </row>
    <row r="10869" spans="1:20" hidden="1">
      <c r="A10869" s="156" t="s">
        <v>13013</v>
      </c>
      <c r="B10869" s="155" t="str">
        <f>IFERROR(VLOOKUP(Proc[[#This Row],[App]],Table2[],3,0),"open")</f>
        <v>ok</v>
      </c>
      <c r="C10869" s="156" t="s">
        <v>369</v>
      </c>
      <c r="D10869" s="156" t="s">
        <v>13045</v>
      </c>
      <c r="E10869" s="156" t="s">
        <v>13012</v>
      </c>
      <c r="F10869" s="155" t="s">
        <v>13012</v>
      </c>
      <c r="G10869" s="156" t="s">
        <v>400</v>
      </c>
      <c r="H10869" s="155" t="str">
        <f>IF(Proc[[#This Row],[type]]="LFF (MDG-F)",MID(Proc[[#This Row],[Obj]],13,10),"")</f>
        <v/>
      </c>
      <c r="I10869" s="156"/>
      <c r="J10869" s="155" t="b">
        <f>Proc[[#This Row],[Requested]]=Proc[[#This Row],[CurrentParent]]</f>
        <v>1</v>
      </c>
      <c r="K10869" s="155" t="str">
        <f>IF(Proc[[#This Row],[Author]]="Marcela Urrego",VLOOKUP(LEFT(Proc[[#This Row],[Requested]],1),Table3[#All],2,0),VLOOKUP(Proc[[#This Row],[Author]],Table4[],2,0))</f>
        <v>MGF</v>
      </c>
      <c r="L10869" s="155" t="s">
        <v>7801</v>
      </c>
      <c r="M10869" s="140">
        <v>46108</v>
      </c>
      <c r="N10869" s="140"/>
      <c r="O10869" s="140"/>
      <c r="P10869" s="140" t="str">
        <f ca="1">IF(Proc[[#This Row],[DaysAgeing]]&gt;5,"yep","on track")</f>
        <v>on track</v>
      </c>
      <c r="Q10869" s="2">
        <f ca="1">IF(Proc[[#This Row],[DateClosed]]="",ABS(NETWORKDAYS(Proc[[#This Row],[DateOpened]],TODAY()))-1,ABS(NETWORKDAYS(Proc[[#This Row],[DateOpened]],Proc[[#This Row],[DateClosed]]))-1)</f>
        <v>5</v>
      </c>
      <c r="R10869" s="140" t="s">
        <v>13014</v>
      </c>
      <c r="S10869" s="155"/>
      <c r="T10869" s="155"/>
    </row>
    <row r="10870" spans="1:20" hidden="1">
      <c r="A10870" t="s">
        <v>13188</v>
      </c>
      <c r="B10870" s="155" t="str">
        <f>IFERROR(VLOOKUP(Proc[[#This Row],[App]],Table2[],3,0),"open")</f>
        <v>ok</v>
      </c>
      <c r="C10870" t="s">
        <v>369</v>
      </c>
      <c r="D10870" t="s">
        <v>9303</v>
      </c>
      <c r="E10870" t="s">
        <v>13186</v>
      </c>
      <c r="F10870" s="155" t="s">
        <v>13186</v>
      </c>
      <c r="G10870" t="s">
        <v>400</v>
      </c>
      <c r="H10870" s="155" t="str">
        <f>IF(Proc[[#This Row],[type]]="LFF (MDG-F)",MID(Proc[[#This Row],[Obj]],13,10),"")</f>
        <v/>
      </c>
      <c r="J10870" s="155" t="b">
        <f>Proc[[#This Row],[Requested]]=Proc[[#This Row],[CurrentParent]]</f>
        <v>1</v>
      </c>
      <c r="K10870" s="155" t="str">
        <f>IF(Proc[[#This Row],[Author]]="Marcela Urrego",VLOOKUP(LEFT(Proc[[#This Row],[Requested]],1),Table3[#All],2,0),VLOOKUP(Proc[[#This Row],[Author]],Table4[],2,0))</f>
        <v>LS</v>
      </c>
      <c r="L10870" s="155" t="s">
        <v>7801</v>
      </c>
      <c r="M10870" s="140">
        <v>46111</v>
      </c>
      <c r="N10870" s="140"/>
      <c r="O10870" s="140"/>
      <c r="P10870" s="140" t="str">
        <f ca="1">IF(Proc[[#This Row],[DaysAgeing]]&gt;5,"yep","on track")</f>
        <v>on track</v>
      </c>
      <c r="Q10870" s="2">
        <f ca="1">IF(Proc[[#This Row],[DateClosed]]="",ABS(NETWORKDAYS(Proc[[#This Row],[DateOpened]],TODAY()))-1,ABS(NETWORKDAYS(Proc[[#This Row],[DateOpened]],Proc[[#This Row],[DateClosed]]))-1)</f>
        <v>4</v>
      </c>
      <c r="R10870" s="140" t="s">
        <v>13187</v>
      </c>
      <c r="S10870" s="155"/>
      <c r="T10870" s="155"/>
    </row>
    <row r="10871" spans="1:20" hidden="1">
      <c r="A10871" t="s">
        <v>13189</v>
      </c>
      <c r="B10871" s="155" t="str">
        <f>IFERROR(VLOOKUP(Proc[[#This Row],[App]],Table2[],3,0),"open")</f>
        <v>ok</v>
      </c>
      <c r="C10871" s="161" t="s">
        <v>369</v>
      </c>
      <c r="D10871" t="s">
        <v>13190</v>
      </c>
      <c r="E10871" t="s">
        <v>553</v>
      </c>
      <c r="F10871" s="155" t="s">
        <v>553</v>
      </c>
      <c r="G10871" s="156" t="s">
        <v>400</v>
      </c>
      <c r="H10871" s="155" t="str">
        <f>IF(Proc[[#This Row],[type]]="LFF (MDG-F)",MID(Proc[[#This Row],[Obj]],13,10),"")</f>
        <v/>
      </c>
      <c r="J10871" s="155" t="b">
        <f>Proc[[#This Row],[Requested]]=Proc[[#This Row],[CurrentParent]]</f>
        <v>1</v>
      </c>
      <c r="K10871" s="155" t="str">
        <f>IF(Proc[[#This Row],[Author]]="Marcela Urrego",VLOOKUP(LEFT(Proc[[#This Row],[Requested]],1),Table3[#All],2,0),VLOOKUP(Proc[[#This Row],[Author]],Table4[],2,0))</f>
        <v>HC</v>
      </c>
      <c r="L10871" s="155" t="s">
        <v>7801</v>
      </c>
      <c r="M10871" s="140">
        <v>46111</v>
      </c>
      <c r="N10871" s="140"/>
      <c r="O10871" s="140"/>
      <c r="P10871" s="140" t="str">
        <f ca="1">IF(Proc[[#This Row],[DaysAgeing]]&gt;5,"yep","on track")</f>
        <v>on track</v>
      </c>
      <c r="Q10871" s="2">
        <f ca="1">IF(Proc[[#This Row],[DateClosed]]="",ABS(NETWORKDAYS(Proc[[#This Row],[DateOpened]],TODAY()))-1,ABS(NETWORKDAYS(Proc[[#This Row],[DateOpened]],Proc[[#This Row],[DateClosed]]))-1)</f>
        <v>4</v>
      </c>
      <c r="R10871" s="140" t="s">
        <v>4883</v>
      </c>
      <c r="S10871" s="155"/>
      <c r="T10871" s="155"/>
    </row>
    <row r="10872" spans="1:20" hidden="1">
      <c r="A10872" s="156" t="s">
        <v>13189</v>
      </c>
      <c r="B10872" s="155" t="str">
        <f>IFERROR(VLOOKUP(Proc[[#This Row],[App]],Table2[],3,0),"open")</f>
        <v>ok</v>
      </c>
      <c r="C10872" s="161" t="s">
        <v>369</v>
      </c>
      <c r="D10872" t="s">
        <v>13191</v>
      </c>
      <c r="E10872" t="s">
        <v>553</v>
      </c>
      <c r="F10872" s="155" t="s">
        <v>553</v>
      </c>
      <c r="G10872" s="156" t="s">
        <v>400</v>
      </c>
      <c r="H10872" s="155" t="str">
        <f>IF(Proc[[#This Row],[type]]="LFF (MDG-F)",MID(Proc[[#This Row],[Obj]],13,10),"")</f>
        <v/>
      </c>
      <c r="J10872" s="155" t="b">
        <f>Proc[[#This Row],[Requested]]=Proc[[#This Row],[CurrentParent]]</f>
        <v>1</v>
      </c>
      <c r="K10872" s="155" t="str">
        <f>IF(Proc[[#This Row],[Author]]="Marcela Urrego",VLOOKUP(LEFT(Proc[[#This Row],[Requested]],1),Table3[#All],2,0),VLOOKUP(Proc[[#This Row],[Author]],Table4[],2,0))</f>
        <v>HC</v>
      </c>
      <c r="L10872" s="155" t="s">
        <v>7801</v>
      </c>
      <c r="M10872" s="140">
        <v>46111</v>
      </c>
      <c r="N10872" s="140"/>
      <c r="O10872" s="140"/>
      <c r="P10872" s="140" t="str">
        <f ca="1">IF(Proc[[#This Row],[DaysAgeing]]&gt;5,"yep","on track")</f>
        <v>on track</v>
      </c>
      <c r="Q10872" s="2">
        <f ca="1">IF(Proc[[#This Row],[DateClosed]]="",ABS(NETWORKDAYS(Proc[[#This Row],[DateOpened]],TODAY()))-1,ABS(NETWORKDAYS(Proc[[#This Row],[DateOpened]],Proc[[#This Row],[DateClosed]]))-1)</f>
        <v>4</v>
      </c>
      <c r="R10872" s="140" t="s">
        <v>4883</v>
      </c>
      <c r="S10872" s="155"/>
      <c r="T10872" s="155"/>
    </row>
    <row r="10873" spans="1:20" hidden="1">
      <c r="A10873" t="s">
        <v>13193</v>
      </c>
      <c r="B10873" s="155" t="str">
        <f>IFERROR(VLOOKUP(Proc[[#This Row],[App]],Table2[],3,0),"open")</f>
        <v>ok</v>
      </c>
      <c r="C10873" s="161" t="s">
        <v>369</v>
      </c>
      <c r="D10873" s="160" t="s">
        <v>6146</v>
      </c>
      <c r="E10873" s="161" t="s">
        <v>4165</v>
      </c>
      <c r="F10873" s="155" t="s">
        <v>4165</v>
      </c>
      <c r="G10873" s="161" t="s">
        <v>400</v>
      </c>
      <c r="H10873" s="155" t="str">
        <f>IF(Proc[[#This Row],[type]]="LFF (MDG-F)",MID(Proc[[#This Row],[Obj]],13,10),"")</f>
        <v/>
      </c>
      <c r="J10873" s="155" t="b">
        <f>Proc[[#This Row],[Requested]]=Proc[[#This Row],[CurrentParent]]</f>
        <v>1</v>
      </c>
      <c r="K10873" s="155" t="str">
        <f>IF(Proc[[#This Row],[Author]]="Marcela Urrego",VLOOKUP(LEFT(Proc[[#This Row],[Requested]],1),Table3[#All],2,0),VLOOKUP(Proc[[#This Row],[Author]],Table4[],2,0))</f>
        <v>LS</v>
      </c>
      <c r="L10873" s="155" t="s">
        <v>7801</v>
      </c>
      <c r="M10873" s="140">
        <v>46111</v>
      </c>
      <c r="N10873" s="140"/>
      <c r="O10873" s="140"/>
      <c r="P10873" s="140" t="str">
        <f ca="1">IF(Proc[[#This Row],[DaysAgeing]]&gt;5,"yep","on track")</f>
        <v>on track</v>
      </c>
      <c r="Q10873" s="2">
        <f ca="1">IF(Proc[[#This Row],[DateClosed]]="",ABS(NETWORKDAYS(Proc[[#This Row],[DateOpened]],TODAY()))-1,ABS(NETWORKDAYS(Proc[[#This Row],[DateOpened]],Proc[[#This Row],[DateClosed]]))-1)</f>
        <v>4</v>
      </c>
      <c r="R10873" s="140" t="s">
        <v>13187</v>
      </c>
      <c r="S10873" s="155"/>
      <c r="T10873" s="155"/>
    </row>
    <row r="10874" spans="1:20" hidden="1">
      <c r="A10874" t="s">
        <v>13193</v>
      </c>
      <c r="B10874" s="155" t="str">
        <f>IFERROR(VLOOKUP(Proc[[#This Row],[App]],Table2[],3,0),"open")</f>
        <v>ok</v>
      </c>
      <c r="C10874" s="161" t="s">
        <v>369</v>
      </c>
      <c r="D10874" s="160" t="s">
        <v>10210</v>
      </c>
      <c r="E10874" s="161" t="s">
        <v>13192</v>
      </c>
      <c r="F10874" s="155" t="s">
        <v>13192</v>
      </c>
      <c r="G10874" s="161" t="s">
        <v>400</v>
      </c>
      <c r="H10874" s="155" t="str">
        <f>IF(Proc[[#This Row],[type]]="LFF (MDG-F)",MID(Proc[[#This Row],[Obj]],13,10),"")</f>
        <v/>
      </c>
      <c r="J10874" s="155" t="b">
        <f>Proc[[#This Row],[Requested]]=Proc[[#This Row],[CurrentParent]]</f>
        <v>1</v>
      </c>
      <c r="K10874" s="155" t="str">
        <f>IF(Proc[[#This Row],[Author]]="Marcela Urrego",VLOOKUP(LEFT(Proc[[#This Row],[Requested]],1),Table3[#All],2,0),VLOOKUP(Proc[[#This Row],[Author]],Table4[],2,0))</f>
        <v>LS</v>
      </c>
      <c r="L10874" s="155" t="s">
        <v>7801</v>
      </c>
      <c r="M10874" s="140">
        <v>46111</v>
      </c>
      <c r="N10874" s="140"/>
      <c r="O10874" s="140"/>
      <c r="P10874" s="140" t="str">
        <f ca="1">IF(Proc[[#This Row],[DaysAgeing]]&gt;5,"yep","on track")</f>
        <v>on track</v>
      </c>
      <c r="Q10874" s="2">
        <f ca="1">IF(Proc[[#This Row],[DateClosed]]="",ABS(NETWORKDAYS(Proc[[#This Row],[DateOpened]],TODAY()))-1,ABS(NETWORKDAYS(Proc[[#This Row],[DateOpened]],Proc[[#This Row],[DateClosed]]))-1)</f>
        <v>4</v>
      </c>
      <c r="R10874" s="140" t="s">
        <v>13187</v>
      </c>
      <c r="S10874" s="155"/>
      <c r="T10874" s="155"/>
    </row>
    <row r="10875" spans="1:20">
      <c r="A10875" t="s">
        <v>13194</v>
      </c>
      <c r="B10875" s="155" t="str">
        <f>IFERROR(VLOOKUP(Proc[[#This Row],[App]],Table2[],3,0),"open")</f>
        <v>ok</v>
      </c>
      <c r="C10875" t="s">
        <v>369</v>
      </c>
      <c r="D10875" t="s">
        <v>13195</v>
      </c>
      <c r="E10875" t="s">
        <v>5529</v>
      </c>
      <c r="F10875" s="155" t="s">
        <v>5529</v>
      </c>
      <c r="G10875" s="161" t="s">
        <v>400</v>
      </c>
      <c r="H10875" s="155" t="str">
        <f>IF(Proc[[#This Row],[type]]="LFF (MDG-F)",MID(Proc[[#This Row],[Obj]],13,10),"")</f>
        <v/>
      </c>
      <c r="J10875" s="155" t="b">
        <f>Proc[[#This Row],[Requested]]=Proc[[#This Row],[CurrentParent]]</f>
        <v>1</v>
      </c>
      <c r="K10875" s="155" t="str">
        <f>IF(Proc[[#This Row],[Author]]="Marcela Urrego",VLOOKUP(LEFT(Proc[[#This Row],[Requested]],1),Table3[#All],2,0),VLOOKUP(Proc[[#This Row],[Author]],Table4[],2,0))</f>
        <v>LS</v>
      </c>
      <c r="L10875" s="155" t="s">
        <v>7801</v>
      </c>
      <c r="M10875" s="140">
        <v>46113</v>
      </c>
      <c r="N10875" s="140"/>
      <c r="O10875" s="140"/>
      <c r="P10875" s="140" t="str">
        <f ca="1">IF(Proc[[#This Row],[DaysAgeing]]&gt;5,"yep","on track")</f>
        <v>on track</v>
      </c>
      <c r="Q10875" s="2">
        <f ca="1">IF(Proc[[#This Row],[DateClosed]]="",ABS(NETWORKDAYS(Proc[[#This Row],[DateOpened]],TODAY()))-1,ABS(NETWORKDAYS(Proc[[#This Row],[DateOpened]],Proc[[#This Row],[DateClosed]]))-1)</f>
        <v>2</v>
      </c>
      <c r="R10875" s="140" t="s">
        <v>488</v>
      </c>
      <c r="S10875" s="155"/>
      <c r="T10875" s="155"/>
    </row>
    <row r="10876" spans="1:20">
      <c r="A10876" s="161" t="s">
        <v>13194</v>
      </c>
      <c r="B10876" s="155" t="str">
        <f>IFERROR(VLOOKUP(Proc[[#This Row],[App]],Table2[],3,0),"open")</f>
        <v>ok</v>
      </c>
      <c r="C10876" s="161" t="s">
        <v>369</v>
      </c>
      <c r="D10876" t="s">
        <v>13196</v>
      </c>
      <c r="E10876" t="s">
        <v>4805</v>
      </c>
      <c r="F10876" s="155" t="s">
        <v>4805</v>
      </c>
      <c r="G10876" s="161" t="s">
        <v>400</v>
      </c>
      <c r="H10876" s="155" t="str">
        <f>IF(Proc[[#This Row],[type]]="LFF (MDG-F)",MID(Proc[[#This Row],[Obj]],13,10),"")</f>
        <v/>
      </c>
      <c r="J10876" s="155" t="b">
        <f>Proc[[#This Row],[Requested]]=Proc[[#This Row],[CurrentParent]]</f>
        <v>1</v>
      </c>
      <c r="K10876" s="155" t="str">
        <f>IF(Proc[[#This Row],[Author]]="Marcela Urrego",VLOOKUP(LEFT(Proc[[#This Row],[Requested]],1),Table3[#All],2,0),VLOOKUP(Proc[[#This Row],[Author]],Table4[],2,0))</f>
        <v>LS</v>
      </c>
      <c r="L10876" s="155" t="s">
        <v>7801</v>
      </c>
      <c r="M10876" s="140">
        <v>46113</v>
      </c>
      <c r="N10876" s="140"/>
      <c r="O10876" s="140"/>
      <c r="P10876" s="140" t="str">
        <f ca="1">IF(Proc[[#This Row],[DaysAgeing]]&gt;5,"yep","on track")</f>
        <v>on track</v>
      </c>
      <c r="Q10876" s="2">
        <f ca="1">IF(Proc[[#This Row],[DateClosed]]="",ABS(NETWORKDAYS(Proc[[#This Row],[DateOpened]],TODAY()))-1,ABS(NETWORKDAYS(Proc[[#This Row],[DateOpened]],Proc[[#This Row],[DateClosed]]))-1)</f>
        <v>2</v>
      </c>
      <c r="R10876" s="140" t="s">
        <v>488</v>
      </c>
      <c r="S10876" s="155"/>
      <c r="T10876" s="155"/>
    </row>
    <row r="10877" spans="1:20">
      <c r="A10877" t="s">
        <v>13205</v>
      </c>
      <c r="B10877" s="155" t="str">
        <f>IFERROR(VLOOKUP(Proc[[#This Row],[App]],Table2[],3,0),"open")</f>
        <v>ok</v>
      </c>
      <c r="C10877" s="161" t="s">
        <v>369</v>
      </c>
      <c r="D10877" t="s">
        <v>13197</v>
      </c>
      <c r="E10877" t="s">
        <v>1935</v>
      </c>
      <c r="F10877" s="155" t="s">
        <v>1935</v>
      </c>
      <c r="G10877" s="161" t="s">
        <v>400</v>
      </c>
      <c r="H10877" s="155" t="str">
        <f>IF(Proc[[#This Row],[type]]="LFF (MDG-F)",MID(Proc[[#This Row],[Obj]],13,10),"")</f>
        <v/>
      </c>
      <c r="J10877" s="155" t="b">
        <f>Proc[[#This Row],[Requested]]=Proc[[#This Row],[CurrentParent]]</f>
        <v>1</v>
      </c>
      <c r="K10877" s="155" t="str">
        <f>IF(Proc[[#This Row],[Author]]="Marcela Urrego",VLOOKUP(LEFT(Proc[[#This Row],[Requested]],1),Table3[#All],2,0),VLOOKUP(Proc[[#This Row],[Author]],Table4[],2,0))</f>
        <v>HC</v>
      </c>
      <c r="L10877" s="155" t="s">
        <v>7801</v>
      </c>
      <c r="M10877" s="140">
        <v>46113</v>
      </c>
      <c r="N10877" s="140"/>
      <c r="O10877" s="140"/>
      <c r="P10877" s="140" t="str">
        <f ca="1">IF(Proc[[#This Row],[DaysAgeing]]&gt;5,"yep","on track")</f>
        <v>on track</v>
      </c>
      <c r="Q10877" s="2">
        <f ca="1">IF(Proc[[#This Row],[DateClosed]]="",ABS(NETWORKDAYS(Proc[[#This Row],[DateOpened]],TODAY()))-1,ABS(NETWORKDAYS(Proc[[#This Row],[DateOpened]],Proc[[#This Row],[DateClosed]]))-1)</f>
        <v>2</v>
      </c>
      <c r="R10877" s="140" t="s">
        <v>1005</v>
      </c>
      <c r="S10877" s="155"/>
      <c r="T10877" s="155"/>
    </row>
    <row r="10878" spans="1:20">
      <c r="A10878" s="161" t="s">
        <v>13205</v>
      </c>
      <c r="B10878" s="155" t="str">
        <f>IFERROR(VLOOKUP(Proc[[#This Row],[App]],Table2[],3,0),"open")</f>
        <v>ok</v>
      </c>
      <c r="C10878" s="161" t="s">
        <v>369</v>
      </c>
      <c r="D10878" t="s">
        <v>13198</v>
      </c>
      <c r="E10878" t="s">
        <v>1935</v>
      </c>
      <c r="F10878" s="155" t="s">
        <v>1935</v>
      </c>
      <c r="G10878" s="161" t="s">
        <v>400</v>
      </c>
      <c r="H10878" s="155" t="str">
        <f>IF(Proc[[#This Row],[type]]="LFF (MDG-F)",MID(Proc[[#This Row],[Obj]],13,10),"")</f>
        <v/>
      </c>
      <c r="J10878" s="155" t="b">
        <f>Proc[[#This Row],[Requested]]=Proc[[#This Row],[CurrentParent]]</f>
        <v>1</v>
      </c>
      <c r="K10878" s="155" t="str">
        <f>IF(Proc[[#This Row],[Author]]="Marcela Urrego",VLOOKUP(LEFT(Proc[[#This Row],[Requested]],1),Table3[#All],2,0),VLOOKUP(Proc[[#This Row],[Author]],Table4[],2,0))</f>
        <v>HC</v>
      </c>
      <c r="L10878" s="155" t="s">
        <v>7801</v>
      </c>
      <c r="M10878" s="140">
        <v>46113</v>
      </c>
      <c r="N10878" s="140"/>
      <c r="O10878" s="140"/>
      <c r="P10878" s="140" t="str">
        <f ca="1">IF(Proc[[#This Row],[DaysAgeing]]&gt;5,"yep","on track")</f>
        <v>on track</v>
      </c>
      <c r="Q10878" s="2">
        <f ca="1">IF(Proc[[#This Row],[DateClosed]]="",ABS(NETWORKDAYS(Proc[[#This Row],[DateOpened]],TODAY()))-1,ABS(NETWORKDAYS(Proc[[#This Row],[DateOpened]],Proc[[#This Row],[DateClosed]]))-1)</f>
        <v>2</v>
      </c>
      <c r="R10878" s="140" t="s">
        <v>1005</v>
      </c>
      <c r="S10878" s="155"/>
      <c r="T10878" s="155"/>
    </row>
    <row r="10879" spans="1:20">
      <c r="A10879" s="161" t="s">
        <v>13205</v>
      </c>
      <c r="B10879" s="155" t="str">
        <f>IFERROR(VLOOKUP(Proc[[#This Row],[App]],Table2[],3,0),"open")</f>
        <v>ok</v>
      </c>
      <c r="C10879" s="161" t="s">
        <v>369</v>
      </c>
      <c r="D10879" t="s">
        <v>13199</v>
      </c>
      <c r="E10879" t="s">
        <v>2826</v>
      </c>
      <c r="F10879" s="155" t="s">
        <v>2826</v>
      </c>
      <c r="G10879" s="161" t="s">
        <v>400</v>
      </c>
      <c r="H10879" s="155" t="str">
        <f>IF(Proc[[#This Row],[type]]="LFF (MDG-F)",MID(Proc[[#This Row],[Obj]],13,10),"")</f>
        <v/>
      </c>
      <c r="J10879" s="155" t="b">
        <f>Proc[[#This Row],[Requested]]=Proc[[#This Row],[CurrentParent]]</f>
        <v>1</v>
      </c>
      <c r="K10879" s="155" t="str">
        <f>IF(Proc[[#This Row],[Author]]="Marcela Urrego",VLOOKUP(LEFT(Proc[[#This Row],[Requested]],1),Table3[#All],2,0),VLOOKUP(Proc[[#This Row],[Author]],Table4[],2,0))</f>
        <v>HC</v>
      </c>
      <c r="L10879" s="155" t="s">
        <v>7801</v>
      </c>
      <c r="M10879" s="140">
        <v>46113</v>
      </c>
      <c r="N10879" s="140"/>
      <c r="O10879" s="140"/>
      <c r="P10879" s="140" t="str">
        <f ca="1">IF(Proc[[#This Row],[DaysAgeing]]&gt;5,"yep","on track")</f>
        <v>on track</v>
      </c>
      <c r="Q10879" s="2">
        <f ca="1">IF(Proc[[#This Row],[DateClosed]]="",ABS(NETWORKDAYS(Proc[[#This Row],[DateOpened]],TODAY()))-1,ABS(NETWORKDAYS(Proc[[#This Row],[DateOpened]],Proc[[#This Row],[DateClosed]]))-1)</f>
        <v>2</v>
      </c>
      <c r="R10879" s="140" t="s">
        <v>1005</v>
      </c>
      <c r="S10879" s="155"/>
      <c r="T10879" s="155"/>
    </row>
    <row r="10880" spans="1:20">
      <c r="A10880" s="161" t="s">
        <v>13205</v>
      </c>
      <c r="B10880" s="155" t="str">
        <f>IFERROR(VLOOKUP(Proc[[#This Row],[App]],Table2[],3,0),"open")</f>
        <v>ok</v>
      </c>
      <c r="C10880" s="161" t="s">
        <v>369</v>
      </c>
      <c r="D10880" t="s">
        <v>13200</v>
      </c>
      <c r="E10880" t="s">
        <v>2826</v>
      </c>
      <c r="F10880" s="155" t="s">
        <v>2826</v>
      </c>
      <c r="G10880" s="161" t="s">
        <v>400</v>
      </c>
      <c r="H10880" s="155" t="str">
        <f>IF(Proc[[#This Row],[type]]="LFF (MDG-F)",MID(Proc[[#This Row],[Obj]],13,10),"")</f>
        <v/>
      </c>
      <c r="J10880" s="155" t="b">
        <f>Proc[[#This Row],[Requested]]=Proc[[#This Row],[CurrentParent]]</f>
        <v>1</v>
      </c>
      <c r="K10880" s="155" t="str">
        <f>IF(Proc[[#This Row],[Author]]="Marcela Urrego",VLOOKUP(LEFT(Proc[[#This Row],[Requested]],1),Table3[#All],2,0),VLOOKUP(Proc[[#This Row],[Author]],Table4[],2,0))</f>
        <v>HC</v>
      </c>
      <c r="L10880" s="155" t="s">
        <v>7801</v>
      </c>
      <c r="M10880" s="140">
        <v>46113</v>
      </c>
      <c r="N10880" s="140"/>
      <c r="O10880" s="140"/>
      <c r="P10880" s="140" t="str">
        <f ca="1">IF(Proc[[#This Row],[DaysAgeing]]&gt;5,"yep","on track")</f>
        <v>on track</v>
      </c>
      <c r="Q10880" s="2">
        <f ca="1">IF(Proc[[#This Row],[DateClosed]]="",ABS(NETWORKDAYS(Proc[[#This Row],[DateOpened]],TODAY()))-1,ABS(NETWORKDAYS(Proc[[#This Row],[DateOpened]],Proc[[#This Row],[DateClosed]]))-1)</f>
        <v>2</v>
      </c>
      <c r="R10880" s="140" t="s">
        <v>1005</v>
      </c>
      <c r="S10880" s="155"/>
      <c r="T10880" s="155"/>
    </row>
    <row r="10881" spans="1:20">
      <c r="A10881" s="161" t="s">
        <v>13205</v>
      </c>
      <c r="B10881" s="155" t="str">
        <f>IFERROR(VLOOKUP(Proc[[#This Row],[App]],Table2[],3,0),"open")</f>
        <v>ok</v>
      </c>
      <c r="C10881" s="161" t="s">
        <v>369</v>
      </c>
      <c r="D10881" t="s">
        <v>13201</v>
      </c>
      <c r="E10881" t="s">
        <v>2826</v>
      </c>
      <c r="F10881" s="155" t="s">
        <v>2826</v>
      </c>
      <c r="G10881" s="161" t="s">
        <v>400</v>
      </c>
      <c r="H10881" s="155" t="str">
        <f>IF(Proc[[#This Row],[type]]="LFF (MDG-F)",MID(Proc[[#This Row],[Obj]],13,10),"")</f>
        <v/>
      </c>
      <c r="J10881" s="155" t="b">
        <f>Proc[[#This Row],[Requested]]=Proc[[#This Row],[CurrentParent]]</f>
        <v>1</v>
      </c>
      <c r="K10881" s="155" t="str">
        <f>IF(Proc[[#This Row],[Author]]="Marcela Urrego",VLOOKUP(LEFT(Proc[[#This Row],[Requested]],1),Table3[#All],2,0),VLOOKUP(Proc[[#This Row],[Author]],Table4[],2,0))</f>
        <v>HC</v>
      </c>
      <c r="L10881" s="155" t="s">
        <v>7801</v>
      </c>
      <c r="M10881" s="140">
        <v>46113</v>
      </c>
      <c r="N10881" s="140"/>
      <c r="O10881" s="140"/>
      <c r="P10881" s="140" t="str">
        <f ca="1">IF(Proc[[#This Row],[DaysAgeing]]&gt;5,"yep","on track")</f>
        <v>on track</v>
      </c>
      <c r="Q10881" s="2">
        <f ca="1">IF(Proc[[#This Row],[DateClosed]]="",ABS(NETWORKDAYS(Proc[[#This Row],[DateOpened]],TODAY()))-1,ABS(NETWORKDAYS(Proc[[#This Row],[DateOpened]],Proc[[#This Row],[DateClosed]]))-1)</f>
        <v>2</v>
      </c>
      <c r="R10881" s="140" t="s">
        <v>1005</v>
      </c>
      <c r="S10881" s="155"/>
      <c r="T10881" s="155"/>
    </row>
    <row r="10882" spans="1:20">
      <c r="A10882" s="161" t="s">
        <v>13205</v>
      </c>
      <c r="B10882" s="155" t="str">
        <f>IFERROR(VLOOKUP(Proc[[#This Row],[App]],Table2[],3,0),"open")</f>
        <v>ok</v>
      </c>
      <c r="C10882" s="161" t="s">
        <v>369</v>
      </c>
      <c r="D10882" t="s">
        <v>13202</v>
      </c>
      <c r="E10882" t="s">
        <v>2826</v>
      </c>
      <c r="F10882" s="155" t="s">
        <v>2826</v>
      </c>
      <c r="G10882" s="161" t="s">
        <v>400</v>
      </c>
      <c r="H10882" s="155" t="str">
        <f>IF(Proc[[#This Row],[type]]="LFF (MDG-F)",MID(Proc[[#This Row],[Obj]],13,10),"")</f>
        <v/>
      </c>
      <c r="J10882" s="155" t="b">
        <f>Proc[[#This Row],[Requested]]=Proc[[#This Row],[CurrentParent]]</f>
        <v>1</v>
      </c>
      <c r="K10882" s="155" t="str">
        <f>IF(Proc[[#This Row],[Author]]="Marcela Urrego",VLOOKUP(LEFT(Proc[[#This Row],[Requested]],1),Table3[#All],2,0),VLOOKUP(Proc[[#This Row],[Author]],Table4[],2,0))</f>
        <v>HC</v>
      </c>
      <c r="L10882" s="155" t="s">
        <v>7801</v>
      </c>
      <c r="M10882" s="140">
        <v>46113</v>
      </c>
      <c r="N10882" s="140"/>
      <c r="O10882" s="140"/>
      <c r="P10882" s="140" t="str">
        <f ca="1">IF(Proc[[#This Row],[DaysAgeing]]&gt;5,"yep","on track")</f>
        <v>on track</v>
      </c>
      <c r="Q10882" s="2">
        <f ca="1">IF(Proc[[#This Row],[DateClosed]]="",ABS(NETWORKDAYS(Proc[[#This Row],[DateOpened]],TODAY()))-1,ABS(NETWORKDAYS(Proc[[#This Row],[DateOpened]],Proc[[#This Row],[DateClosed]]))-1)</f>
        <v>2</v>
      </c>
      <c r="R10882" s="140" t="s">
        <v>1005</v>
      </c>
      <c r="S10882" s="155"/>
      <c r="T10882" s="155"/>
    </row>
    <row r="10883" spans="1:20">
      <c r="A10883" s="161" t="s">
        <v>13205</v>
      </c>
      <c r="B10883" s="155" t="str">
        <f>IFERROR(VLOOKUP(Proc[[#This Row],[App]],Table2[],3,0),"open")</f>
        <v>ok</v>
      </c>
      <c r="C10883" s="161" t="s">
        <v>369</v>
      </c>
      <c r="D10883" t="s">
        <v>13203</v>
      </c>
      <c r="E10883" t="s">
        <v>2826</v>
      </c>
      <c r="F10883" s="155" t="s">
        <v>2826</v>
      </c>
      <c r="G10883" s="161" t="s">
        <v>400</v>
      </c>
      <c r="H10883" s="155" t="str">
        <f>IF(Proc[[#This Row],[type]]="LFF (MDG-F)",MID(Proc[[#This Row],[Obj]],13,10),"")</f>
        <v/>
      </c>
      <c r="J10883" s="155" t="b">
        <f>Proc[[#This Row],[Requested]]=Proc[[#This Row],[CurrentParent]]</f>
        <v>1</v>
      </c>
      <c r="K10883" s="155" t="str">
        <f>IF(Proc[[#This Row],[Author]]="Marcela Urrego",VLOOKUP(LEFT(Proc[[#This Row],[Requested]],1),Table3[#All],2,0),VLOOKUP(Proc[[#This Row],[Author]],Table4[],2,0))</f>
        <v>HC</v>
      </c>
      <c r="L10883" s="155" t="s">
        <v>7801</v>
      </c>
      <c r="M10883" s="140">
        <v>46113</v>
      </c>
      <c r="N10883" s="140"/>
      <c r="O10883" s="140"/>
      <c r="P10883" s="140" t="str">
        <f ca="1">IF(Proc[[#This Row],[DaysAgeing]]&gt;5,"yep","on track")</f>
        <v>on track</v>
      </c>
      <c r="Q10883" s="2">
        <f ca="1">IF(Proc[[#This Row],[DateClosed]]="",ABS(NETWORKDAYS(Proc[[#This Row],[DateOpened]],TODAY()))-1,ABS(NETWORKDAYS(Proc[[#This Row],[DateOpened]],Proc[[#This Row],[DateClosed]]))-1)</f>
        <v>2</v>
      </c>
      <c r="R10883" s="140" t="s">
        <v>1005</v>
      </c>
      <c r="S10883" s="155"/>
      <c r="T10883" s="155"/>
    </row>
    <row r="10884" spans="1:20">
      <c r="A10884" s="161" t="s">
        <v>13205</v>
      </c>
      <c r="B10884" s="155" t="str">
        <f>IFERROR(VLOOKUP(Proc[[#This Row],[App]],Table2[],3,0),"open")</f>
        <v>ok</v>
      </c>
      <c r="C10884" s="161" t="s">
        <v>369</v>
      </c>
      <c r="D10884" t="s">
        <v>13204</v>
      </c>
      <c r="E10884" t="s">
        <v>2826</v>
      </c>
      <c r="F10884" s="155" t="s">
        <v>2826</v>
      </c>
      <c r="G10884" s="161" t="s">
        <v>400</v>
      </c>
      <c r="H10884" s="155" t="str">
        <f>IF(Proc[[#This Row],[type]]="LFF (MDG-F)",MID(Proc[[#This Row],[Obj]],13,10),"")</f>
        <v/>
      </c>
      <c r="J10884" s="155" t="b">
        <f>Proc[[#This Row],[Requested]]=Proc[[#This Row],[CurrentParent]]</f>
        <v>1</v>
      </c>
      <c r="K10884" s="155" t="str">
        <f>IF(Proc[[#This Row],[Author]]="Marcela Urrego",VLOOKUP(LEFT(Proc[[#This Row],[Requested]],1),Table3[#All],2,0),VLOOKUP(Proc[[#This Row],[Author]],Table4[],2,0))</f>
        <v>HC</v>
      </c>
      <c r="L10884" s="155" t="s">
        <v>7801</v>
      </c>
      <c r="M10884" s="140">
        <v>46113</v>
      </c>
      <c r="N10884" s="140"/>
      <c r="O10884" s="140"/>
      <c r="P10884" s="140" t="str">
        <f ca="1">IF(Proc[[#This Row],[DaysAgeing]]&gt;5,"yep","on track")</f>
        <v>on track</v>
      </c>
      <c r="Q10884" s="2">
        <f ca="1">IF(Proc[[#This Row],[DateClosed]]="",ABS(NETWORKDAYS(Proc[[#This Row],[DateOpened]],TODAY()))-1,ABS(NETWORKDAYS(Proc[[#This Row],[DateOpened]],Proc[[#This Row],[DateClosed]]))-1)</f>
        <v>2</v>
      </c>
      <c r="R10884" s="140" t="s">
        <v>1005</v>
      </c>
      <c r="S10884" s="155"/>
      <c r="T10884" s="155"/>
    </row>
    <row r="10885" spans="1:20">
      <c r="A10885" t="s">
        <v>13209</v>
      </c>
      <c r="B10885" s="155" t="str">
        <f>IFERROR(VLOOKUP(Proc[[#This Row],[App]],Table2[],3,0),"open")</f>
        <v>ok</v>
      </c>
      <c r="C10885" s="161" t="s">
        <v>369</v>
      </c>
      <c r="D10885" t="s">
        <v>13206</v>
      </c>
      <c r="E10885" t="s">
        <v>5234</v>
      </c>
      <c r="F10885" s="155" t="s">
        <v>5234</v>
      </c>
      <c r="G10885" s="161" t="s">
        <v>400</v>
      </c>
      <c r="H10885" s="155" t="str">
        <f>IF(Proc[[#This Row],[type]]="LFF (MDG-F)",MID(Proc[[#This Row],[Obj]],13,10),"")</f>
        <v/>
      </c>
      <c r="J10885" s="155" t="b">
        <f>Proc[[#This Row],[Requested]]=Proc[[#This Row],[CurrentParent]]</f>
        <v>1</v>
      </c>
      <c r="K10885" s="155" t="str">
        <f>IF(Proc[[#This Row],[Author]]="Marcela Urrego",VLOOKUP(LEFT(Proc[[#This Row],[Requested]],1),Table3[#All],2,0),VLOOKUP(Proc[[#This Row],[Author]],Table4[],2,0))</f>
        <v>LS</v>
      </c>
      <c r="L10885" s="155" t="s">
        <v>7801</v>
      </c>
      <c r="M10885" s="140">
        <v>46113</v>
      </c>
      <c r="N10885" s="140"/>
      <c r="O10885" s="140"/>
      <c r="P10885" s="140" t="str">
        <f ca="1">IF(Proc[[#This Row],[DaysAgeing]]&gt;5,"yep","on track")</f>
        <v>on track</v>
      </c>
      <c r="Q10885" s="2">
        <f ca="1">IF(Proc[[#This Row],[DateClosed]]="",ABS(NETWORKDAYS(Proc[[#This Row],[DateOpened]],TODAY()))-1,ABS(NETWORKDAYS(Proc[[#This Row],[DateOpened]],Proc[[#This Row],[DateClosed]]))-1)</f>
        <v>2</v>
      </c>
      <c r="R10885" s="140" t="s">
        <v>488</v>
      </c>
      <c r="S10885" s="155"/>
      <c r="T10885" s="155"/>
    </row>
    <row r="10886" spans="1:20">
      <c r="A10886" s="161" t="s">
        <v>13209</v>
      </c>
      <c r="B10886" s="155" t="str">
        <f>IFERROR(VLOOKUP(Proc[[#This Row],[App]],Table2[],3,0),"open")</f>
        <v>ok</v>
      </c>
      <c r="C10886" s="161" t="s">
        <v>369</v>
      </c>
      <c r="D10886" t="s">
        <v>13207</v>
      </c>
      <c r="E10886" t="s">
        <v>1723</v>
      </c>
      <c r="F10886" s="155" t="s">
        <v>1723</v>
      </c>
      <c r="G10886" s="161" t="s">
        <v>400</v>
      </c>
      <c r="H10886" s="155" t="str">
        <f>IF(Proc[[#This Row],[type]]="LFF (MDG-F)",MID(Proc[[#This Row],[Obj]],13,10),"")</f>
        <v/>
      </c>
      <c r="J10886" s="155" t="b">
        <f>Proc[[#This Row],[Requested]]=Proc[[#This Row],[CurrentParent]]</f>
        <v>1</v>
      </c>
      <c r="K10886" s="155" t="str">
        <f>IF(Proc[[#This Row],[Author]]="Marcela Urrego",VLOOKUP(LEFT(Proc[[#This Row],[Requested]],1),Table3[#All],2,0),VLOOKUP(Proc[[#This Row],[Author]],Table4[],2,0))</f>
        <v>LS</v>
      </c>
      <c r="L10886" s="155" t="s">
        <v>7801</v>
      </c>
      <c r="M10886" s="140">
        <v>46113</v>
      </c>
      <c r="N10886" s="140"/>
      <c r="O10886" s="140"/>
      <c r="P10886" s="140" t="str">
        <f ca="1">IF(Proc[[#This Row],[DaysAgeing]]&gt;5,"yep","on track")</f>
        <v>on track</v>
      </c>
      <c r="Q10886" s="2">
        <f ca="1">IF(Proc[[#This Row],[DateClosed]]="",ABS(NETWORKDAYS(Proc[[#This Row],[DateOpened]],TODAY()))-1,ABS(NETWORKDAYS(Proc[[#This Row],[DateOpened]],Proc[[#This Row],[DateClosed]]))-1)</f>
        <v>2</v>
      </c>
      <c r="R10886" s="140" t="s">
        <v>488</v>
      </c>
      <c r="S10886" s="155"/>
      <c r="T10886" s="155"/>
    </row>
    <row r="10887" spans="1:20">
      <c r="A10887" s="161" t="s">
        <v>13209</v>
      </c>
      <c r="B10887" s="155" t="str">
        <f>IFERROR(VLOOKUP(Proc[[#This Row],[App]],Table2[],3,0),"open")</f>
        <v>ok</v>
      </c>
      <c r="C10887" s="161" t="s">
        <v>369</v>
      </c>
      <c r="D10887" t="s">
        <v>6035</v>
      </c>
      <c r="E10887" t="s">
        <v>13208</v>
      </c>
      <c r="F10887" s="155" t="s">
        <v>13208</v>
      </c>
      <c r="G10887" s="161" t="s">
        <v>400</v>
      </c>
      <c r="H10887" s="155" t="str">
        <f>IF(Proc[[#This Row],[type]]="LFF (MDG-F)",MID(Proc[[#This Row],[Obj]],13,10),"")</f>
        <v/>
      </c>
      <c r="J10887" s="155" t="b">
        <f>Proc[[#This Row],[Requested]]=Proc[[#This Row],[CurrentParent]]</f>
        <v>1</v>
      </c>
      <c r="K10887" s="155" t="str">
        <f>IF(Proc[[#This Row],[Author]]="Marcela Urrego",VLOOKUP(LEFT(Proc[[#This Row],[Requested]],1),Table3[#All],2,0),VLOOKUP(Proc[[#This Row],[Author]],Table4[],2,0))</f>
        <v>LS</v>
      </c>
      <c r="L10887" s="155" t="s">
        <v>7801</v>
      </c>
      <c r="M10887" s="140">
        <v>46113</v>
      </c>
      <c r="N10887" s="140"/>
      <c r="O10887" s="140"/>
      <c r="P10887" s="140" t="str">
        <f ca="1">IF(Proc[[#This Row],[DaysAgeing]]&gt;5,"yep","on track")</f>
        <v>on track</v>
      </c>
      <c r="Q10887" s="2">
        <f ca="1">IF(Proc[[#This Row],[DateClosed]]="",ABS(NETWORKDAYS(Proc[[#This Row],[DateOpened]],TODAY()))-1,ABS(NETWORKDAYS(Proc[[#This Row],[DateOpened]],Proc[[#This Row],[DateClosed]]))-1)</f>
        <v>2</v>
      </c>
      <c r="R10887" s="140" t="s">
        <v>488</v>
      </c>
      <c r="S10887" s="155"/>
      <c r="T10887" s="155"/>
    </row>
    <row r="10888" spans="1:20">
      <c r="A10888" s="161" t="s">
        <v>13209</v>
      </c>
      <c r="B10888" s="155" t="str">
        <f>IFERROR(VLOOKUP(Proc[[#This Row],[App]],Table2[],3,0),"open")</f>
        <v>ok</v>
      </c>
      <c r="C10888" s="161" t="s">
        <v>369</v>
      </c>
      <c r="D10888" t="s">
        <v>6039</v>
      </c>
      <c r="E10888" t="s">
        <v>13208</v>
      </c>
      <c r="F10888" s="155" t="s">
        <v>13208</v>
      </c>
      <c r="G10888" s="161" t="s">
        <v>400</v>
      </c>
      <c r="H10888" s="155" t="str">
        <f>IF(Proc[[#This Row],[type]]="LFF (MDG-F)",MID(Proc[[#This Row],[Obj]],13,10),"")</f>
        <v/>
      </c>
      <c r="J10888" s="155" t="b">
        <f>Proc[[#This Row],[Requested]]=Proc[[#This Row],[CurrentParent]]</f>
        <v>1</v>
      </c>
      <c r="K10888" s="155" t="str">
        <f>IF(Proc[[#This Row],[Author]]="Marcela Urrego",VLOOKUP(LEFT(Proc[[#This Row],[Requested]],1),Table3[#All],2,0),VLOOKUP(Proc[[#This Row],[Author]],Table4[],2,0))</f>
        <v>LS</v>
      </c>
      <c r="L10888" s="155" t="s">
        <v>7801</v>
      </c>
      <c r="M10888" s="140">
        <v>46113</v>
      </c>
      <c r="N10888" s="140"/>
      <c r="O10888" s="140"/>
      <c r="P10888" s="140" t="str">
        <f ca="1">IF(Proc[[#This Row],[DaysAgeing]]&gt;5,"yep","on track")</f>
        <v>on track</v>
      </c>
      <c r="Q10888" s="2">
        <f ca="1">IF(Proc[[#This Row],[DateClosed]]="",ABS(NETWORKDAYS(Proc[[#This Row],[DateOpened]],TODAY()))-1,ABS(NETWORKDAYS(Proc[[#This Row],[DateOpened]],Proc[[#This Row],[DateClosed]]))-1)</f>
        <v>2</v>
      </c>
      <c r="R10888" s="140" t="s">
        <v>488</v>
      </c>
      <c r="S10888" s="155"/>
      <c r="T10888" s="155"/>
    </row>
  </sheetData>
  <phoneticPr fontId="0" type="noConversion"/>
  <conditionalFormatting sqref="D642">
    <cfRule type="duplicateValues" dxfId="27" priority="6"/>
  </conditionalFormatting>
  <conditionalFormatting sqref="D1017:D1042">
    <cfRule type="duplicateValues" dxfId="26" priority="4"/>
  </conditionalFormatting>
  <conditionalFormatting sqref="D2:D10888">
    <cfRule type="duplicateValues" dxfId="25" priority="8"/>
  </conditionalFormatting>
  <conditionalFormatting sqref="I10752:I10762">
    <cfRule type="duplicateValues" dxfId="24" priority="2"/>
  </conditionalFormatting>
  <conditionalFormatting sqref="I10810:I10816 I10807:I10808 I10801:I10803 I10785:I10796 I10771:I10774 I10779:I10781 I10861:I10863 I10868:I10869 I10830:I10856">
    <cfRule type="duplicateValues" dxfId="2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G2:G10888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5B67C-8B36-48D5-82FB-7F765224AB73}">
  <dimension ref="A1:B14"/>
  <sheetViews>
    <sheetView workbookViewId="0">
      <selection activeCell="B1" sqref="B1"/>
    </sheetView>
  </sheetViews>
  <sheetFormatPr defaultRowHeight="15"/>
  <sheetData>
    <row r="1" spans="1:2">
      <c r="A1" t="s">
        <v>13195</v>
      </c>
      <c r="B1" t="s">
        <v>5529</v>
      </c>
    </row>
    <row r="2" spans="1:2">
      <c r="A2" t="s">
        <v>13196</v>
      </c>
      <c r="B2" t="s">
        <v>4805</v>
      </c>
    </row>
    <row r="3" spans="1:2">
      <c r="A3" t="s">
        <v>13197</v>
      </c>
      <c r="B3" t="s">
        <v>1935</v>
      </c>
    </row>
    <row r="4" spans="1:2">
      <c r="A4" t="s">
        <v>13198</v>
      </c>
      <c r="B4" t="s">
        <v>1935</v>
      </c>
    </row>
    <row r="5" spans="1:2">
      <c r="A5" t="s">
        <v>13199</v>
      </c>
      <c r="B5" t="s">
        <v>2826</v>
      </c>
    </row>
    <row r="6" spans="1:2">
      <c r="A6" t="s">
        <v>13200</v>
      </c>
      <c r="B6" t="s">
        <v>2826</v>
      </c>
    </row>
    <row r="7" spans="1:2">
      <c r="A7" t="s">
        <v>13201</v>
      </c>
      <c r="B7" t="s">
        <v>2826</v>
      </c>
    </row>
    <row r="8" spans="1:2">
      <c r="A8" t="s">
        <v>13202</v>
      </c>
      <c r="B8" t="s">
        <v>2826</v>
      </c>
    </row>
    <row r="9" spans="1:2">
      <c r="A9" t="s">
        <v>13203</v>
      </c>
      <c r="B9" t="s">
        <v>2826</v>
      </c>
    </row>
    <row r="10" spans="1:2">
      <c r="A10" t="s">
        <v>13204</v>
      </c>
      <c r="B10" t="s">
        <v>2826</v>
      </c>
    </row>
    <row r="11" spans="1:2">
      <c r="A11" t="s">
        <v>13206</v>
      </c>
      <c r="B11" t="s">
        <v>5234</v>
      </c>
    </row>
    <row r="12" spans="1:2">
      <c r="A12" t="s">
        <v>13207</v>
      </c>
      <c r="B12" t="s">
        <v>1723</v>
      </c>
    </row>
    <row r="13" spans="1:2">
      <c r="A13" t="s">
        <v>6035</v>
      </c>
      <c r="B13" t="s">
        <v>13208</v>
      </c>
    </row>
    <row r="14" spans="1:2">
      <c r="A14" t="s">
        <v>6039</v>
      </c>
      <c r="B14" t="s">
        <v>13208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3" bestFit="1" customWidth="1"/>
    <col min="5" max="5" width="38.42578125" style="3" bestFit="1" customWidth="1"/>
    <col min="6" max="6" width="37.28515625" style="3" bestFit="1" customWidth="1"/>
    <col min="7" max="7" width="10.28515625" style="3" hidden="1" customWidth="1"/>
    <col min="8" max="8" width="13.7109375" style="3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570</v>
      </c>
      <c r="E1" t="s">
        <v>571</v>
      </c>
      <c r="F1" t="s">
        <v>572</v>
      </c>
      <c r="G1" t="s">
        <v>573</v>
      </c>
      <c r="H1" s="3" t="s">
        <v>574</v>
      </c>
      <c r="I1" t="s">
        <v>575</v>
      </c>
      <c r="J1" t="s">
        <v>394</v>
      </c>
      <c r="K1" t="s">
        <v>576</v>
      </c>
    </row>
    <row r="2" spans="1:11">
      <c r="A2" s="4" t="s">
        <v>566</v>
      </c>
      <c r="B2" t="s">
        <v>13</v>
      </c>
      <c r="C2">
        <v>16</v>
      </c>
      <c r="D2" s="5">
        <v>0</v>
      </c>
      <c r="E2" s="5">
        <v>0</v>
      </c>
      <c r="F2" s="5">
        <v>13</v>
      </c>
      <c r="G2">
        <v>29</v>
      </c>
      <c r="H2" s="3">
        <v>0.55172413793103403</v>
      </c>
      <c r="I2" s="8" t="s">
        <v>577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4" t="s">
        <v>567</v>
      </c>
      <c r="B3" t="s">
        <v>5</v>
      </c>
      <c r="C3">
        <v>2</v>
      </c>
      <c r="D3" s="5">
        <v>0</v>
      </c>
      <c r="E3" s="5">
        <v>0</v>
      </c>
      <c r="F3" s="5">
        <v>0</v>
      </c>
      <c r="G3">
        <v>2</v>
      </c>
      <c r="H3" s="3">
        <v>1</v>
      </c>
      <c r="I3" s="7" t="s">
        <v>578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4" t="s">
        <v>567</v>
      </c>
      <c r="B4" t="s">
        <v>6</v>
      </c>
      <c r="C4">
        <v>2</v>
      </c>
      <c r="D4" s="5">
        <v>0</v>
      </c>
      <c r="E4" s="5">
        <v>0</v>
      </c>
      <c r="F4" s="5">
        <v>0</v>
      </c>
      <c r="G4">
        <v>2</v>
      </c>
      <c r="H4" s="3">
        <v>1</v>
      </c>
      <c r="I4" s="7" t="s">
        <v>578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4" t="s">
        <v>567</v>
      </c>
      <c r="B5" t="s">
        <v>14</v>
      </c>
      <c r="C5">
        <v>7</v>
      </c>
      <c r="D5" s="5">
        <v>0</v>
      </c>
      <c r="E5" s="5">
        <v>0</v>
      </c>
      <c r="F5" s="5">
        <v>0</v>
      </c>
      <c r="G5">
        <v>7</v>
      </c>
      <c r="H5" s="3">
        <v>1</v>
      </c>
      <c r="I5" s="7" t="s">
        <v>578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4" t="s">
        <v>568</v>
      </c>
      <c r="B6" t="s">
        <v>19</v>
      </c>
      <c r="C6">
        <v>2</v>
      </c>
      <c r="D6" s="5">
        <v>0</v>
      </c>
      <c r="E6" s="5">
        <v>0</v>
      </c>
      <c r="F6" s="5">
        <v>9</v>
      </c>
      <c r="G6">
        <v>11</v>
      </c>
      <c r="H6" s="3">
        <v>0.18181818181818199</v>
      </c>
      <c r="I6" s="7" t="s">
        <v>577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4" t="s">
        <v>569</v>
      </c>
      <c r="B7" t="s">
        <v>15</v>
      </c>
      <c r="C7">
        <v>37</v>
      </c>
      <c r="D7" s="5">
        <v>0</v>
      </c>
      <c r="E7" s="5">
        <v>0</v>
      </c>
      <c r="F7" s="5">
        <v>1</v>
      </c>
      <c r="G7">
        <v>38</v>
      </c>
      <c r="H7" s="3">
        <v>0.97368421052631604</v>
      </c>
      <c r="I7" s="7" t="s">
        <v>577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4" t="s">
        <v>569</v>
      </c>
      <c r="B8" t="s">
        <v>16</v>
      </c>
      <c r="C8">
        <v>11</v>
      </c>
      <c r="D8" s="5">
        <v>0</v>
      </c>
      <c r="E8" s="5">
        <v>0</v>
      </c>
      <c r="F8" s="5">
        <v>0</v>
      </c>
      <c r="G8">
        <v>11</v>
      </c>
      <c r="H8" s="3">
        <v>1</v>
      </c>
      <c r="I8" s="7" t="s">
        <v>578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4" t="s">
        <v>567</v>
      </c>
      <c r="B9" t="s">
        <v>7</v>
      </c>
      <c r="C9">
        <v>1</v>
      </c>
      <c r="D9" s="5">
        <v>0</v>
      </c>
      <c r="E9" s="5">
        <v>0</v>
      </c>
      <c r="F9" s="5">
        <v>0</v>
      </c>
      <c r="G9">
        <v>1</v>
      </c>
      <c r="H9" s="3">
        <v>1</v>
      </c>
      <c r="I9" s="7" t="s">
        <v>578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4" t="s">
        <v>567</v>
      </c>
      <c r="B10" t="s">
        <v>8</v>
      </c>
      <c r="C10">
        <v>1</v>
      </c>
      <c r="D10" s="5">
        <v>0</v>
      </c>
      <c r="E10" s="5">
        <v>0</v>
      </c>
      <c r="F10" s="5">
        <v>0</v>
      </c>
      <c r="G10">
        <v>1</v>
      </c>
      <c r="H10" s="3">
        <v>1</v>
      </c>
      <c r="I10" s="7" t="s">
        <v>578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4" t="s">
        <v>567</v>
      </c>
      <c r="B11" t="s">
        <v>9</v>
      </c>
      <c r="C11">
        <v>1</v>
      </c>
      <c r="D11" s="5">
        <v>0</v>
      </c>
      <c r="E11" s="5">
        <v>0</v>
      </c>
      <c r="F11" s="5">
        <v>0</v>
      </c>
      <c r="G11">
        <v>1</v>
      </c>
      <c r="H11" s="3">
        <v>1</v>
      </c>
      <c r="I11" s="7" t="s">
        <v>578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4" t="s">
        <v>567</v>
      </c>
      <c r="B12" t="s">
        <v>10</v>
      </c>
      <c r="C12">
        <v>1</v>
      </c>
      <c r="D12" s="5">
        <v>0</v>
      </c>
      <c r="E12" s="5">
        <v>0</v>
      </c>
      <c r="F12" s="5">
        <v>0</v>
      </c>
      <c r="G12">
        <v>1</v>
      </c>
      <c r="H12" s="3">
        <v>1</v>
      </c>
      <c r="I12" s="7" t="s">
        <v>578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4" t="s">
        <v>566</v>
      </c>
      <c r="B13" t="s">
        <v>20</v>
      </c>
      <c r="C13">
        <v>4</v>
      </c>
      <c r="D13" s="5">
        <v>0</v>
      </c>
      <c r="E13" s="5">
        <v>0</v>
      </c>
      <c r="F13" s="5">
        <v>0</v>
      </c>
      <c r="G13">
        <v>4</v>
      </c>
      <c r="H13" s="3">
        <v>1</v>
      </c>
      <c r="I13" s="7" t="s">
        <v>578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4" t="s">
        <v>569</v>
      </c>
      <c r="B14" t="s">
        <v>11</v>
      </c>
      <c r="C14">
        <v>1725</v>
      </c>
      <c r="D14" s="5">
        <v>0</v>
      </c>
      <c r="E14" s="5">
        <v>0</v>
      </c>
      <c r="F14" s="5">
        <v>0</v>
      </c>
      <c r="G14">
        <v>1725</v>
      </c>
      <c r="H14" s="3">
        <v>1</v>
      </c>
      <c r="I14" s="7" t="s">
        <v>578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4" t="s">
        <v>567</v>
      </c>
      <c r="B15" t="s">
        <v>12</v>
      </c>
      <c r="C15">
        <v>3</v>
      </c>
      <c r="D15" s="5">
        <v>0</v>
      </c>
      <c r="E15" s="5">
        <v>0</v>
      </c>
      <c r="F15" s="5">
        <v>0</v>
      </c>
      <c r="G15">
        <v>3</v>
      </c>
      <c r="H15" s="3">
        <v>1</v>
      </c>
      <c r="I15" s="7" t="s">
        <v>578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4" t="s">
        <v>566</v>
      </c>
      <c r="B16" t="s">
        <v>17</v>
      </c>
      <c r="C16">
        <v>24</v>
      </c>
      <c r="D16" s="5">
        <v>0</v>
      </c>
      <c r="E16" s="5">
        <v>0</v>
      </c>
      <c r="F16" s="5">
        <v>0</v>
      </c>
      <c r="G16">
        <v>24</v>
      </c>
      <c r="H16" s="3">
        <v>1</v>
      </c>
      <c r="I16" s="7" t="s">
        <v>578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4" t="s">
        <v>567</v>
      </c>
      <c r="B17" t="s">
        <v>18</v>
      </c>
      <c r="C17">
        <v>49</v>
      </c>
      <c r="D17" s="5">
        <v>0</v>
      </c>
      <c r="E17" s="5">
        <v>0</v>
      </c>
      <c r="F17" s="5">
        <v>1</v>
      </c>
      <c r="G17">
        <v>50</v>
      </c>
      <c r="H17" s="3">
        <v>0.98</v>
      </c>
      <c r="I17" s="7" t="s">
        <v>577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4" t="s">
        <v>569</v>
      </c>
      <c r="B18" t="s">
        <v>21</v>
      </c>
      <c r="C18">
        <v>60</v>
      </c>
      <c r="D18" s="5">
        <v>0</v>
      </c>
      <c r="E18" s="5">
        <v>0</v>
      </c>
      <c r="F18" s="5">
        <v>2</v>
      </c>
      <c r="G18">
        <v>62</v>
      </c>
      <c r="H18" s="3">
        <v>0.967741935483871</v>
      </c>
      <c r="I18" s="7" t="s">
        <v>577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4" t="s">
        <v>567</v>
      </c>
      <c r="B19" t="s">
        <v>22</v>
      </c>
      <c r="C19">
        <v>22</v>
      </c>
      <c r="D19" s="5">
        <v>0</v>
      </c>
      <c r="E19" s="5">
        <v>0</v>
      </c>
      <c r="F19" s="5">
        <v>1</v>
      </c>
      <c r="G19">
        <v>23</v>
      </c>
      <c r="H19" s="3">
        <v>0.95652173913043503</v>
      </c>
      <c r="I19" s="7" t="s">
        <v>577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4" t="s">
        <v>569</v>
      </c>
      <c r="B20" t="s">
        <v>25</v>
      </c>
      <c r="C20">
        <v>1</v>
      </c>
      <c r="D20" s="5">
        <v>0</v>
      </c>
      <c r="E20" s="5">
        <v>0</v>
      </c>
      <c r="F20" s="5">
        <v>0</v>
      </c>
      <c r="G20">
        <v>1</v>
      </c>
      <c r="H20" s="3">
        <v>1</v>
      </c>
      <c r="I20" s="7" t="s">
        <v>578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4" t="s">
        <v>566</v>
      </c>
      <c r="B21" t="s">
        <v>27</v>
      </c>
      <c r="C21">
        <v>6</v>
      </c>
      <c r="D21" s="5">
        <v>0</v>
      </c>
      <c r="E21" s="5">
        <v>0</v>
      </c>
      <c r="F21" s="5">
        <v>6</v>
      </c>
      <c r="G21">
        <v>12</v>
      </c>
      <c r="H21" s="3">
        <v>0.5</v>
      </c>
      <c r="I21" s="7" t="s">
        <v>579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4" t="s">
        <v>567</v>
      </c>
      <c r="B22" t="s">
        <v>23</v>
      </c>
      <c r="C22">
        <v>2</v>
      </c>
      <c r="D22" s="5">
        <v>0</v>
      </c>
      <c r="E22" s="5">
        <v>0</v>
      </c>
      <c r="F22" s="5">
        <v>0</v>
      </c>
      <c r="G22">
        <v>2</v>
      </c>
      <c r="H22" s="3">
        <v>1</v>
      </c>
      <c r="I22" s="7" t="s">
        <v>580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4" t="s">
        <v>566</v>
      </c>
      <c r="B23" t="s">
        <v>24</v>
      </c>
      <c r="C23">
        <v>8</v>
      </c>
      <c r="D23" s="5">
        <v>0</v>
      </c>
      <c r="E23" s="5">
        <v>0</v>
      </c>
      <c r="F23" s="5">
        <v>0</v>
      </c>
      <c r="G23">
        <v>8</v>
      </c>
      <c r="H23" s="3">
        <v>1</v>
      </c>
      <c r="I23" s="7" t="s">
        <v>580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4" t="s">
        <v>566</v>
      </c>
      <c r="B24" t="s">
        <v>30</v>
      </c>
      <c r="C24">
        <v>20</v>
      </c>
      <c r="D24" s="5">
        <v>0</v>
      </c>
      <c r="E24" s="5">
        <v>0</v>
      </c>
      <c r="F24" s="5">
        <v>0</v>
      </c>
      <c r="G24">
        <v>20</v>
      </c>
      <c r="H24" s="3">
        <v>1</v>
      </c>
      <c r="I24" s="7" t="s">
        <v>581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4" t="s">
        <v>568</v>
      </c>
      <c r="B25" t="s">
        <v>28</v>
      </c>
      <c r="C25">
        <v>1</v>
      </c>
      <c r="D25" s="5">
        <v>0</v>
      </c>
      <c r="E25" s="5">
        <v>0</v>
      </c>
      <c r="F25" s="5">
        <v>0</v>
      </c>
      <c r="G25">
        <v>1</v>
      </c>
      <c r="H25" s="3">
        <v>1</v>
      </c>
      <c r="I25" s="7" t="s">
        <v>580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4" t="s">
        <v>569</v>
      </c>
      <c r="B26" t="s">
        <v>29</v>
      </c>
      <c r="C26">
        <v>5</v>
      </c>
      <c r="D26" s="5">
        <v>0</v>
      </c>
      <c r="E26" s="5">
        <v>0</v>
      </c>
      <c r="F26" s="5">
        <v>0</v>
      </c>
      <c r="G26">
        <v>5</v>
      </c>
      <c r="H26" s="3">
        <v>1</v>
      </c>
      <c r="I26" s="7" t="s">
        <v>580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4" t="s">
        <v>569</v>
      </c>
      <c r="B27" t="s">
        <v>26</v>
      </c>
      <c r="C27">
        <v>5</v>
      </c>
      <c r="D27" s="5">
        <v>0</v>
      </c>
      <c r="E27" s="5">
        <v>0</v>
      </c>
      <c r="F27" s="5">
        <v>0</v>
      </c>
      <c r="G27">
        <v>5</v>
      </c>
      <c r="H27" s="3">
        <v>1</v>
      </c>
      <c r="I27" s="7" t="s">
        <v>580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4" t="s">
        <v>567</v>
      </c>
      <c r="B28" t="s">
        <v>37</v>
      </c>
      <c r="C28">
        <v>21</v>
      </c>
      <c r="D28" s="5">
        <v>0</v>
      </c>
      <c r="E28" s="5">
        <v>0</v>
      </c>
      <c r="F28" s="5">
        <v>0</v>
      </c>
      <c r="G28">
        <v>21</v>
      </c>
      <c r="H28" s="3">
        <v>1</v>
      </c>
      <c r="I28" s="7" t="s">
        <v>582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4" t="s">
        <v>569</v>
      </c>
      <c r="B29" t="s">
        <v>42</v>
      </c>
      <c r="C29">
        <v>63</v>
      </c>
      <c r="D29" s="5">
        <v>0</v>
      </c>
      <c r="E29" s="5">
        <v>0</v>
      </c>
      <c r="F29" s="5">
        <v>0</v>
      </c>
      <c r="G29">
        <v>63</v>
      </c>
      <c r="H29" s="3">
        <v>1</v>
      </c>
      <c r="I29" s="7" t="s">
        <v>583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4" t="s">
        <v>566</v>
      </c>
      <c r="B30" t="s">
        <v>31</v>
      </c>
      <c r="C30">
        <v>6</v>
      </c>
      <c r="D30" s="5">
        <v>0</v>
      </c>
      <c r="E30" s="5">
        <v>0</v>
      </c>
      <c r="F30" s="5">
        <v>0</v>
      </c>
      <c r="G30">
        <v>6</v>
      </c>
      <c r="H30" s="3">
        <v>1</v>
      </c>
      <c r="I30" s="7" t="s">
        <v>584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4" t="s">
        <v>566</v>
      </c>
      <c r="B31" t="s">
        <v>32</v>
      </c>
      <c r="C31">
        <v>1</v>
      </c>
      <c r="D31" s="5">
        <v>0</v>
      </c>
      <c r="E31" s="5">
        <v>0</v>
      </c>
      <c r="F31" s="5">
        <v>0</v>
      </c>
      <c r="G31">
        <v>1</v>
      </c>
      <c r="H31" s="3">
        <v>1</v>
      </c>
      <c r="I31" s="7" t="s">
        <v>584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4" t="s">
        <v>568</v>
      </c>
      <c r="B32" t="s">
        <v>33</v>
      </c>
      <c r="C32">
        <v>3</v>
      </c>
      <c r="D32" s="5">
        <v>0</v>
      </c>
      <c r="E32" s="5">
        <v>0</v>
      </c>
      <c r="F32" s="5">
        <v>0</v>
      </c>
      <c r="G32">
        <v>3</v>
      </c>
      <c r="H32" s="3">
        <v>1</v>
      </c>
      <c r="I32" s="7" t="s">
        <v>585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4" t="s">
        <v>566</v>
      </c>
      <c r="B33" t="s">
        <v>43</v>
      </c>
      <c r="C33">
        <v>147</v>
      </c>
      <c r="D33" s="5">
        <v>0</v>
      </c>
      <c r="E33" s="5">
        <v>0</v>
      </c>
      <c r="F33" s="5">
        <v>1</v>
      </c>
      <c r="G33">
        <v>148</v>
      </c>
      <c r="H33" s="3">
        <v>0.99324324324324298</v>
      </c>
      <c r="I33" s="7" t="s">
        <v>586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4" t="s">
        <v>566</v>
      </c>
      <c r="B34" t="s">
        <v>36</v>
      </c>
      <c r="C34">
        <v>1</v>
      </c>
      <c r="D34" s="5">
        <v>0</v>
      </c>
      <c r="E34" s="5">
        <v>0</v>
      </c>
      <c r="F34" s="5">
        <v>0</v>
      </c>
      <c r="G34">
        <v>1</v>
      </c>
      <c r="H34" s="3">
        <v>1</v>
      </c>
      <c r="I34" s="7" t="s">
        <v>584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4" t="s">
        <v>566</v>
      </c>
      <c r="B35" t="s">
        <v>34</v>
      </c>
      <c r="C35">
        <v>1</v>
      </c>
      <c r="D35" s="5">
        <v>0</v>
      </c>
      <c r="E35" s="5">
        <v>0</v>
      </c>
      <c r="F35" s="5">
        <v>0</v>
      </c>
      <c r="G35">
        <v>1</v>
      </c>
      <c r="H35" s="3">
        <v>1</v>
      </c>
      <c r="I35" s="7" t="s">
        <v>584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4" t="s">
        <v>567</v>
      </c>
      <c r="B36" t="s">
        <v>35</v>
      </c>
      <c r="C36">
        <v>13</v>
      </c>
      <c r="D36" s="5">
        <v>0</v>
      </c>
      <c r="E36" s="5">
        <v>0</v>
      </c>
      <c r="F36" s="5">
        <v>0</v>
      </c>
      <c r="G36">
        <v>13</v>
      </c>
      <c r="H36" s="3">
        <v>1</v>
      </c>
      <c r="I36" s="7" t="s">
        <v>583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4" t="s">
        <v>566</v>
      </c>
      <c r="B37" t="s">
        <v>38</v>
      </c>
      <c r="C37">
        <v>6</v>
      </c>
      <c r="D37" s="5">
        <v>0</v>
      </c>
      <c r="E37" s="5">
        <v>0</v>
      </c>
      <c r="F37" s="5">
        <v>0</v>
      </c>
      <c r="G37">
        <v>6</v>
      </c>
      <c r="H37" s="3">
        <v>1</v>
      </c>
      <c r="I37" s="7" t="s">
        <v>583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4" t="s">
        <v>567</v>
      </c>
      <c r="B38" t="s">
        <v>39</v>
      </c>
      <c r="C38">
        <v>4</v>
      </c>
      <c r="D38" s="5">
        <v>0</v>
      </c>
      <c r="E38" s="5">
        <v>0</v>
      </c>
      <c r="F38" s="5">
        <v>0</v>
      </c>
      <c r="G38">
        <v>4</v>
      </c>
      <c r="H38" s="3">
        <v>1</v>
      </c>
      <c r="I38" s="7" t="s">
        <v>583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4" t="s">
        <v>566</v>
      </c>
      <c r="B39" t="s">
        <v>40</v>
      </c>
      <c r="C39">
        <v>2</v>
      </c>
      <c r="D39" s="5">
        <v>0</v>
      </c>
      <c r="E39" s="5">
        <v>0</v>
      </c>
      <c r="F39" s="5">
        <v>0</v>
      </c>
      <c r="G39">
        <v>2</v>
      </c>
      <c r="H39" s="3">
        <v>1</v>
      </c>
      <c r="I39" s="7" t="s">
        <v>583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4" t="s">
        <v>567</v>
      </c>
      <c r="B40" t="s">
        <v>41</v>
      </c>
      <c r="C40">
        <v>11</v>
      </c>
      <c r="D40" s="5">
        <v>0</v>
      </c>
      <c r="E40" s="5">
        <v>0</v>
      </c>
      <c r="F40" s="5">
        <v>0</v>
      </c>
      <c r="G40">
        <v>11</v>
      </c>
      <c r="H40" s="3">
        <v>1</v>
      </c>
      <c r="I40" s="7" t="s">
        <v>583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4" t="s">
        <v>567</v>
      </c>
      <c r="B41" t="s">
        <v>46</v>
      </c>
      <c r="C41">
        <v>8</v>
      </c>
      <c r="D41" s="5">
        <v>0</v>
      </c>
      <c r="E41" s="5">
        <v>0</v>
      </c>
      <c r="F41" s="5">
        <v>0</v>
      </c>
      <c r="G41">
        <v>8</v>
      </c>
      <c r="H41" s="3">
        <v>1</v>
      </c>
      <c r="I41" s="7" t="s">
        <v>587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4" t="s">
        <v>566</v>
      </c>
      <c r="B42" t="s">
        <v>45</v>
      </c>
      <c r="C42">
        <v>5</v>
      </c>
      <c r="D42" s="5">
        <v>0</v>
      </c>
      <c r="E42" s="5">
        <v>0</v>
      </c>
      <c r="F42" s="5">
        <v>1</v>
      </c>
      <c r="G42">
        <v>6</v>
      </c>
      <c r="H42" s="3">
        <v>0.83333333333333404</v>
      </c>
      <c r="I42" s="7" t="s">
        <v>588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4" t="s">
        <v>567</v>
      </c>
      <c r="B43" t="s">
        <v>44</v>
      </c>
      <c r="C43">
        <v>2</v>
      </c>
      <c r="D43" s="5">
        <v>0</v>
      </c>
      <c r="E43" s="5">
        <v>0</v>
      </c>
      <c r="F43" s="5">
        <v>0</v>
      </c>
      <c r="G43">
        <v>2</v>
      </c>
      <c r="H43" s="3">
        <v>1</v>
      </c>
      <c r="I43" s="7" t="s">
        <v>589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4" t="s">
        <v>569</v>
      </c>
      <c r="B44" t="s">
        <v>47</v>
      </c>
      <c r="C44">
        <v>8</v>
      </c>
      <c r="D44" s="5">
        <v>0</v>
      </c>
      <c r="E44" s="5">
        <v>0</v>
      </c>
      <c r="F44" s="5">
        <v>2</v>
      </c>
      <c r="G44">
        <v>10</v>
      </c>
      <c r="H44" s="3">
        <v>0.8</v>
      </c>
      <c r="I44" s="7" t="s">
        <v>590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4" t="s">
        <v>567</v>
      </c>
      <c r="B45" t="s">
        <v>48</v>
      </c>
      <c r="C45">
        <v>1</v>
      </c>
      <c r="D45" s="5">
        <v>0</v>
      </c>
      <c r="E45" s="5">
        <v>0</v>
      </c>
      <c r="F45" s="5">
        <v>0</v>
      </c>
      <c r="G45">
        <v>1</v>
      </c>
      <c r="H45" s="3">
        <v>1</v>
      </c>
      <c r="I45" s="7" t="s">
        <v>584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4" t="s">
        <v>567</v>
      </c>
      <c r="B46" t="s">
        <v>49</v>
      </c>
      <c r="C46">
        <v>3</v>
      </c>
      <c r="D46" s="5">
        <v>0</v>
      </c>
      <c r="E46" s="5">
        <v>0</v>
      </c>
      <c r="F46" s="5">
        <v>0</v>
      </c>
      <c r="G46">
        <v>3</v>
      </c>
      <c r="H46" s="3">
        <v>1</v>
      </c>
      <c r="I46" s="7" t="s">
        <v>584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4" t="s">
        <v>566</v>
      </c>
      <c r="B47" t="s">
        <v>50</v>
      </c>
      <c r="C47">
        <v>42</v>
      </c>
      <c r="D47" s="5">
        <v>0</v>
      </c>
      <c r="E47" s="5">
        <v>0</v>
      </c>
      <c r="F47" s="5">
        <v>1</v>
      </c>
      <c r="G47">
        <v>43</v>
      </c>
      <c r="H47" s="3">
        <v>0.97674418604651203</v>
      </c>
      <c r="I47" s="7" t="s">
        <v>591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4" t="s">
        <v>568</v>
      </c>
      <c r="B48" t="s">
        <v>58</v>
      </c>
      <c r="C48">
        <v>1</v>
      </c>
      <c r="D48" s="5">
        <v>0</v>
      </c>
      <c r="E48" s="5">
        <v>0</v>
      </c>
      <c r="F48" s="5">
        <v>0</v>
      </c>
      <c r="G48">
        <v>1</v>
      </c>
      <c r="H48" s="3">
        <v>1</v>
      </c>
      <c r="I48" s="7" t="s">
        <v>584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4" t="s">
        <v>568</v>
      </c>
      <c r="B49" t="s">
        <v>51</v>
      </c>
      <c r="C49">
        <v>1</v>
      </c>
      <c r="D49" s="5">
        <v>0</v>
      </c>
      <c r="E49" s="5">
        <v>0</v>
      </c>
      <c r="F49" s="5">
        <v>0</v>
      </c>
      <c r="G49">
        <v>1</v>
      </c>
      <c r="H49" s="3">
        <v>1</v>
      </c>
      <c r="I49" s="7" t="s">
        <v>584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4" t="s">
        <v>568</v>
      </c>
      <c r="B50" t="s">
        <v>52</v>
      </c>
      <c r="C50">
        <v>1</v>
      </c>
      <c r="D50" s="5">
        <v>0</v>
      </c>
      <c r="E50" s="5">
        <v>0</v>
      </c>
      <c r="F50" s="5">
        <v>0</v>
      </c>
      <c r="G50">
        <v>1</v>
      </c>
      <c r="H50" s="3">
        <v>1</v>
      </c>
      <c r="I50" s="7" t="s">
        <v>584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4" t="s">
        <v>568</v>
      </c>
      <c r="B51" t="s">
        <v>53</v>
      </c>
      <c r="C51">
        <v>3</v>
      </c>
      <c r="D51" s="5">
        <v>0</v>
      </c>
      <c r="E51" s="5">
        <v>0</v>
      </c>
      <c r="F51" s="5">
        <v>0</v>
      </c>
      <c r="G51">
        <v>3</v>
      </c>
      <c r="H51" s="3">
        <v>1</v>
      </c>
      <c r="I51" s="7" t="s">
        <v>584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4" t="s">
        <v>569</v>
      </c>
      <c r="B52" t="s">
        <v>59</v>
      </c>
      <c r="C52">
        <v>7</v>
      </c>
      <c r="D52" s="5">
        <v>0</v>
      </c>
      <c r="E52" s="5">
        <v>0</v>
      </c>
      <c r="F52" s="5">
        <v>2</v>
      </c>
      <c r="G52">
        <v>9</v>
      </c>
      <c r="H52" s="3">
        <v>0.77777777777777801</v>
      </c>
      <c r="I52" s="7" t="s">
        <v>592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4" t="s">
        <v>567</v>
      </c>
      <c r="B53" t="s">
        <v>54</v>
      </c>
      <c r="C53">
        <v>7</v>
      </c>
      <c r="D53" s="5">
        <v>0</v>
      </c>
      <c r="E53" s="5">
        <v>0</v>
      </c>
      <c r="F53" s="5">
        <v>0</v>
      </c>
      <c r="G53">
        <v>7</v>
      </c>
      <c r="H53" s="3">
        <v>1</v>
      </c>
      <c r="I53" s="7" t="s">
        <v>584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4" t="s">
        <v>566</v>
      </c>
      <c r="B54" t="s">
        <v>60</v>
      </c>
      <c r="C54">
        <v>157</v>
      </c>
      <c r="D54" s="5">
        <v>0</v>
      </c>
      <c r="E54" s="5">
        <v>0</v>
      </c>
      <c r="F54" s="5">
        <v>0</v>
      </c>
      <c r="G54">
        <v>157</v>
      </c>
      <c r="H54" s="3">
        <v>1</v>
      </c>
      <c r="I54" s="7" t="s">
        <v>584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4" t="s">
        <v>568</v>
      </c>
      <c r="B55" t="s">
        <v>55</v>
      </c>
      <c r="C55">
        <v>2</v>
      </c>
      <c r="D55" s="5">
        <v>0</v>
      </c>
      <c r="E55" s="5">
        <v>0</v>
      </c>
      <c r="F55" s="5">
        <v>0</v>
      </c>
      <c r="G55">
        <v>2</v>
      </c>
      <c r="H55" s="3">
        <v>1</v>
      </c>
      <c r="I55" s="7" t="s">
        <v>584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4" t="s">
        <v>566</v>
      </c>
      <c r="B56" t="s">
        <v>56</v>
      </c>
      <c r="C56">
        <v>1</v>
      </c>
      <c r="D56" s="5">
        <v>0</v>
      </c>
      <c r="E56" s="5">
        <v>0</v>
      </c>
      <c r="F56" s="5">
        <v>0</v>
      </c>
      <c r="G56">
        <v>1</v>
      </c>
      <c r="H56" s="3">
        <v>1</v>
      </c>
      <c r="I56" s="7" t="s">
        <v>584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4" t="s">
        <v>567</v>
      </c>
      <c r="B57" t="s">
        <v>57</v>
      </c>
      <c r="C57">
        <v>12</v>
      </c>
      <c r="D57" s="5">
        <v>0</v>
      </c>
      <c r="E57" s="5">
        <v>0</v>
      </c>
      <c r="F57" s="5">
        <v>0</v>
      </c>
      <c r="G57">
        <v>12</v>
      </c>
      <c r="H57" s="3">
        <v>1</v>
      </c>
      <c r="I57" s="7" t="s">
        <v>584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4" t="s">
        <v>566</v>
      </c>
      <c r="B58" t="s">
        <v>62</v>
      </c>
      <c r="C58">
        <v>1</v>
      </c>
      <c r="D58" s="5">
        <v>0</v>
      </c>
      <c r="E58" s="5">
        <v>0</v>
      </c>
      <c r="F58" s="5">
        <v>0</v>
      </c>
      <c r="G58">
        <v>1</v>
      </c>
      <c r="H58" s="3">
        <v>1</v>
      </c>
      <c r="I58" s="7" t="s">
        <v>584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4" t="s">
        <v>566</v>
      </c>
      <c r="B59" t="s">
        <v>61</v>
      </c>
      <c r="C59">
        <v>34</v>
      </c>
      <c r="D59" s="5">
        <v>0</v>
      </c>
      <c r="E59" s="5">
        <v>0</v>
      </c>
      <c r="F59" s="5">
        <v>0</v>
      </c>
      <c r="G59">
        <v>34</v>
      </c>
      <c r="H59" s="3">
        <v>1</v>
      </c>
      <c r="I59" s="7" t="s">
        <v>584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4" t="s">
        <v>567</v>
      </c>
      <c r="B60" t="s">
        <v>65</v>
      </c>
      <c r="C60">
        <v>0</v>
      </c>
      <c r="D60" s="5">
        <v>0</v>
      </c>
      <c r="E60" s="5">
        <v>0</v>
      </c>
      <c r="F60" s="5">
        <v>1</v>
      </c>
      <c r="G60">
        <v>1</v>
      </c>
      <c r="H60" s="3">
        <v>0</v>
      </c>
      <c r="I60" s="7" t="s">
        <v>593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4" t="s">
        <v>568</v>
      </c>
      <c r="B61" t="s">
        <v>63</v>
      </c>
      <c r="C61">
        <v>1</v>
      </c>
      <c r="D61" s="5">
        <v>0</v>
      </c>
      <c r="E61" s="5">
        <v>0</v>
      </c>
      <c r="F61" s="5">
        <v>0</v>
      </c>
      <c r="G61">
        <v>1</v>
      </c>
      <c r="H61" s="3">
        <v>1</v>
      </c>
      <c r="I61" s="7" t="s">
        <v>584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4" t="s">
        <v>567</v>
      </c>
      <c r="B62" t="s">
        <v>64</v>
      </c>
      <c r="C62">
        <v>43</v>
      </c>
      <c r="D62" s="5">
        <v>0</v>
      </c>
      <c r="E62" s="5">
        <v>0</v>
      </c>
      <c r="F62" s="5">
        <v>0</v>
      </c>
      <c r="G62">
        <v>43</v>
      </c>
      <c r="H62" s="3">
        <v>1</v>
      </c>
      <c r="I62" s="7" t="s">
        <v>584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4" t="s">
        <v>569</v>
      </c>
      <c r="B63" t="s">
        <v>66</v>
      </c>
      <c r="C63">
        <v>7</v>
      </c>
      <c r="D63" s="5">
        <v>0</v>
      </c>
      <c r="E63" s="5">
        <v>0</v>
      </c>
      <c r="F63" s="5">
        <v>0</v>
      </c>
      <c r="G63">
        <v>7</v>
      </c>
      <c r="H63" s="3">
        <v>1</v>
      </c>
      <c r="I63" s="7" t="s">
        <v>584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4" t="s">
        <v>567</v>
      </c>
      <c r="B64" t="s">
        <v>67</v>
      </c>
      <c r="C64">
        <v>3</v>
      </c>
      <c r="D64" s="5">
        <v>0</v>
      </c>
      <c r="E64" s="5">
        <v>0</v>
      </c>
      <c r="F64" s="5">
        <v>0</v>
      </c>
      <c r="G64">
        <v>3</v>
      </c>
      <c r="H64" s="3">
        <v>1</v>
      </c>
      <c r="I64" s="7" t="s">
        <v>584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4" t="s">
        <v>566</v>
      </c>
      <c r="B65" t="s">
        <v>68</v>
      </c>
      <c r="C65">
        <v>4</v>
      </c>
      <c r="D65" s="5">
        <v>0</v>
      </c>
      <c r="E65" s="5">
        <v>0</v>
      </c>
      <c r="F65" s="5">
        <v>0</v>
      </c>
      <c r="G65">
        <v>4</v>
      </c>
      <c r="H65" s="3">
        <v>1</v>
      </c>
      <c r="I65" s="7" t="s">
        <v>584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4" t="s">
        <v>566</v>
      </c>
      <c r="B66" t="s">
        <v>70</v>
      </c>
      <c r="C66">
        <v>20</v>
      </c>
      <c r="D66" s="5">
        <v>0</v>
      </c>
      <c r="E66" s="5">
        <v>0</v>
      </c>
      <c r="F66" s="5">
        <v>0</v>
      </c>
      <c r="G66">
        <v>20</v>
      </c>
      <c r="H66" s="3">
        <v>1</v>
      </c>
      <c r="I66" s="7" t="s">
        <v>584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4" t="s">
        <v>568</v>
      </c>
      <c r="B67" t="s">
        <v>69</v>
      </c>
      <c r="C67">
        <v>1</v>
      </c>
      <c r="D67" s="5">
        <v>0</v>
      </c>
      <c r="E67" s="5">
        <v>0</v>
      </c>
      <c r="F67" s="5">
        <v>0</v>
      </c>
      <c r="G67">
        <v>1</v>
      </c>
      <c r="H67" s="3">
        <v>1</v>
      </c>
      <c r="I67" s="7" t="s">
        <v>584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4" t="s">
        <v>569</v>
      </c>
      <c r="B68" t="s">
        <v>71</v>
      </c>
      <c r="C68">
        <v>2902</v>
      </c>
      <c r="D68" s="5">
        <v>0</v>
      </c>
      <c r="E68" s="5">
        <v>0</v>
      </c>
      <c r="F68" s="5">
        <v>0</v>
      </c>
      <c r="G68">
        <v>2902</v>
      </c>
      <c r="H68" s="3">
        <v>1</v>
      </c>
      <c r="I68" s="7" t="s">
        <v>584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4" t="s">
        <v>567</v>
      </c>
      <c r="B69" t="s">
        <v>72</v>
      </c>
      <c r="C69">
        <v>14</v>
      </c>
      <c r="D69" s="5">
        <v>0</v>
      </c>
      <c r="E69" s="5">
        <v>0</v>
      </c>
      <c r="F69" s="5">
        <v>0</v>
      </c>
      <c r="G69">
        <v>14</v>
      </c>
      <c r="H69" s="3">
        <v>1</v>
      </c>
      <c r="I69" s="7" t="s">
        <v>584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4" t="s">
        <v>568</v>
      </c>
      <c r="B70" t="s">
        <v>76</v>
      </c>
      <c r="C70">
        <v>13</v>
      </c>
      <c r="D70" s="5">
        <v>0</v>
      </c>
      <c r="E70" s="5">
        <v>4</v>
      </c>
      <c r="F70" s="5">
        <v>0</v>
      </c>
      <c r="G70">
        <v>17</v>
      </c>
      <c r="H70" s="3">
        <v>0.76470588235294101</v>
      </c>
      <c r="I70" s="7" t="s">
        <v>594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4" t="s">
        <v>566</v>
      </c>
      <c r="B71" t="s">
        <v>73</v>
      </c>
      <c r="C71">
        <v>5</v>
      </c>
      <c r="D71" s="5">
        <v>0</v>
      </c>
      <c r="E71" s="5">
        <v>0</v>
      </c>
      <c r="F71" s="5">
        <v>0</v>
      </c>
      <c r="G71">
        <v>5</v>
      </c>
      <c r="H71" s="3">
        <v>1</v>
      </c>
      <c r="I71" s="7" t="s">
        <v>584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4" t="s">
        <v>568</v>
      </c>
      <c r="B72" t="s">
        <v>75</v>
      </c>
      <c r="C72">
        <v>2</v>
      </c>
      <c r="D72" s="5">
        <v>0</v>
      </c>
      <c r="E72" s="5">
        <v>0</v>
      </c>
      <c r="F72" s="5">
        <v>0</v>
      </c>
      <c r="G72">
        <v>2</v>
      </c>
      <c r="H72" s="3">
        <v>1</v>
      </c>
      <c r="I72" s="7" t="s">
        <v>584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4" t="s">
        <v>567</v>
      </c>
      <c r="B73" t="s">
        <v>74</v>
      </c>
      <c r="C73">
        <v>20</v>
      </c>
      <c r="D73" s="5">
        <v>0</v>
      </c>
      <c r="E73" s="5">
        <v>0</v>
      </c>
      <c r="F73" s="5">
        <v>0</v>
      </c>
      <c r="G73">
        <v>20</v>
      </c>
      <c r="H73" s="3">
        <v>1</v>
      </c>
      <c r="I73" s="7" t="s">
        <v>584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4" t="s">
        <v>566</v>
      </c>
      <c r="B74" t="s">
        <v>77</v>
      </c>
      <c r="C74">
        <v>181</v>
      </c>
      <c r="D74" s="5">
        <v>0</v>
      </c>
      <c r="E74" s="5">
        <v>21</v>
      </c>
      <c r="F74" s="5">
        <v>0</v>
      </c>
      <c r="G74">
        <v>202</v>
      </c>
      <c r="H74" s="3">
        <v>0.89603960396039595</v>
      </c>
      <c r="I74" s="9" t="s">
        <v>595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7"/>
  <sheetViews>
    <sheetView topLeftCell="A128" workbookViewId="0">
      <selection activeCell="A157" sqref="A157"/>
    </sheetView>
  </sheetViews>
  <sheetFormatPr defaultRowHeight="15"/>
  <cols>
    <col min="1" max="1" width="23.85546875" bestFit="1" customWidth="1"/>
  </cols>
  <sheetData>
    <row r="1" spans="1:2">
      <c r="A1" t="s">
        <v>596</v>
      </c>
      <c r="B1" t="s">
        <v>367</v>
      </c>
    </row>
    <row r="2" spans="1:2">
      <c r="A2" t="s">
        <v>402</v>
      </c>
      <c r="B2" t="s">
        <v>566</v>
      </c>
    </row>
    <row r="3" spans="1:2">
      <c r="A3" t="s">
        <v>407</v>
      </c>
      <c r="B3" t="s">
        <v>566</v>
      </c>
    </row>
    <row r="4" spans="1:2">
      <c r="A4" t="s">
        <v>408</v>
      </c>
      <c r="B4" t="s">
        <v>567</v>
      </c>
    </row>
    <row r="5" spans="1:2">
      <c r="A5" t="s">
        <v>409</v>
      </c>
      <c r="B5" t="s">
        <v>568</v>
      </c>
    </row>
    <row r="6" spans="1:2">
      <c r="A6" t="s">
        <v>410</v>
      </c>
      <c r="B6" t="s">
        <v>568</v>
      </c>
    </row>
    <row r="7" spans="1:2">
      <c r="A7" t="s">
        <v>412</v>
      </c>
      <c r="B7" t="s">
        <v>567</v>
      </c>
    </row>
    <row r="8" spans="1:2">
      <c r="A8" t="s">
        <v>414</v>
      </c>
      <c r="B8" t="s">
        <v>567</v>
      </c>
    </row>
    <row r="9" spans="1:2">
      <c r="A9" t="s">
        <v>415</v>
      </c>
      <c r="B9" t="s">
        <v>568</v>
      </c>
    </row>
    <row r="10" spans="1:2">
      <c r="A10" t="s">
        <v>420</v>
      </c>
      <c r="B10" t="s">
        <v>567</v>
      </c>
    </row>
    <row r="11" spans="1:2">
      <c r="A11" t="s">
        <v>421</v>
      </c>
      <c r="B11" t="s">
        <v>569</v>
      </c>
    </row>
    <row r="12" spans="1:2">
      <c r="A12" t="s">
        <v>422</v>
      </c>
      <c r="B12" t="s">
        <v>566</v>
      </c>
    </row>
    <row r="13" spans="1:2">
      <c r="A13" t="s">
        <v>423</v>
      </c>
      <c r="B13" t="s">
        <v>567</v>
      </c>
    </row>
    <row r="14" spans="1:2">
      <c r="A14" s="1" t="s">
        <v>597</v>
      </c>
      <c r="B14" t="s">
        <v>566</v>
      </c>
    </row>
    <row r="15" spans="1:2">
      <c r="A15" t="s">
        <v>449</v>
      </c>
      <c r="B15" t="s">
        <v>568</v>
      </c>
    </row>
    <row r="16" spans="1:2">
      <c r="A16" s="1" t="s">
        <v>450</v>
      </c>
      <c r="B16" t="s">
        <v>569</v>
      </c>
    </row>
    <row r="17" spans="1:2">
      <c r="A17" t="s">
        <v>452</v>
      </c>
      <c r="B17" t="s">
        <v>566</v>
      </c>
    </row>
    <row r="18" spans="1:2">
      <c r="A18" s="1" t="s">
        <v>448</v>
      </c>
      <c r="B18" t="s">
        <v>568</v>
      </c>
    </row>
    <row r="19" spans="1:2">
      <c r="A19" t="s">
        <v>464</v>
      </c>
      <c r="B19" t="s">
        <v>568</v>
      </c>
    </row>
    <row r="20" spans="1:2">
      <c r="A20" t="s">
        <v>466</v>
      </c>
      <c r="B20" t="s">
        <v>568</v>
      </c>
    </row>
    <row r="21" spans="1:2">
      <c r="A21" s="1" t="s">
        <v>468</v>
      </c>
      <c r="B21" t="s">
        <v>568</v>
      </c>
    </row>
    <row r="22" spans="1:2">
      <c r="A22" s="1" t="s">
        <v>469</v>
      </c>
      <c r="B22" t="s">
        <v>568</v>
      </c>
    </row>
    <row r="23" spans="1:2">
      <c r="A23" s="1" t="s">
        <v>471</v>
      </c>
      <c r="B23" t="s">
        <v>567</v>
      </c>
    </row>
    <row r="24" spans="1:2">
      <c r="A24" s="1" t="s">
        <v>470</v>
      </c>
      <c r="B24" t="s">
        <v>568</v>
      </c>
    </row>
    <row r="25" spans="1:2">
      <c r="A25" t="s">
        <v>477</v>
      </c>
      <c r="B25" t="s">
        <v>568</v>
      </c>
    </row>
    <row r="26" spans="1:2">
      <c r="A26" s="1" t="s">
        <v>476</v>
      </c>
      <c r="B26" t="s">
        <v>568</v>
      </c>
    </row>
    <row r="27" spans="1:2">
      <c r="A27" s="1" t="s">
        <v>480</v>
      </c>
      <c r="B27" t="s">
        <v>566</v>
      </c>
    </row>
    <row r="28" spans="1:2">
      <c r="A28" s="1" t="s">
        <v>598</v>
      </c>
      <c r="B28" t="s">
        <v>569</v>
      </c>
    </row>
    <row r="29" spans="1:2">
      <c r="A29" t="s">
        <v>481</v>
      </c>
      <c r="B29" t="s">
        <v>568</v>
      </c>
    </row>
    <row r="30" spans="1:2">
      <c r="A30" t="s">
        <v>483</v>
      </c>
      <c r="B30" t="s">
        <v>568</v>
      </c>
    </row>
    <row r="31" spans="1:2">
      <c r="A31" t="s">
        <v>489</v>
      </c>
      <c r="B31" t="s">
        <v>568</v>
      </c>
    </row>
    <row r="32" spans="1:2">
      <c r="A32" t="s">
        <v>491</v>
      </c>
      <c r="B32" t="s">
        <v>568</v>
      </c>
    </row>
    <row r="33" spans="1:2">
      <c r="A33" t="s">
        <v>501</v>
      </c>
      <c r="B33" t="s">
        <v>568</v>
      </c>
    </row>
    <row r="34" spans="1:2">
      <c r="A34" t="s">
        <v>514</v>
      </c>
      <c r="B34" t="s">
        <v>566</v>
      </c>
    </row>
    <row r="35" spans="1:2">
      <c r="A35" t="s">
        <v>509</v>
      </c>
      <c r="B35" t="s">
        <v>566</v>
      </c>
    </row>
    <row r="36" spans="1:2">
      <c r="A36" t="s">
        <v>517</v>
      </c>
      <c r="B36" t="s">
        <v>566</v>
      </c>
    </row>
    <row r="37" spans="1:2">
      <c r="A37" t="s">
        <v>484</v>
      </c>
      <c r="B37" s="10" t="s">
        <v>566</v>
      </c>
    </row>
    <row r="38" spans="1:2">
      <c r="A38" t="s">
        <v>487</v>
      </c>
      <c r="B38" s="10" t="s">
        <v>566</v>
      </c>
    </row>
    <row r="39" spans="1:2">
      <c r="A39" t="s">
        <v>490</v>
      </c>
      <c r="B39" s="10" t="s">
        <v>566</v>
      </c>
    </row>
    <row r="40" spans="1:2">
      <c r="A40" t="s">
        <v>510</v>
      </c>
      <c r="B40" s="10" t="s">
        <v>566</v>
      </c>
    </row>
    <row r="41" spans="1:2">
      <c r="A41" t="s">
        <v>518</v>
      </c>
      <c r="B41" s="11" t="s">
        <v>566</v>
      </c>
    </row>
    <row r="42" spans="1:2">
      <c r="A42" t="s">
        <v>493</v>
      </c>
      <c r="B42" t="s">
        <v>568</v>
      </c>
    </row>
    <row r="43" spans="1:2">
      <c r="A43" t="s">
        <v>497</v>
      </c>
      <c r="B43" t="s">
        <v>568</v>
      </c>
    </row>
    <row r="44" spans="1:2">
      <c r="A44" t="s">
        <v>505</v>
      </c>
      <c r="B44" t="s">
        <v>568</v>
      </c>
    </row>
    <row r="45" spans="1:2">
      <c r="A45" t="s">
        <v>506</v>
      </c>
      <c r="B45" t="s">
        <v>568</v>
      </c>
    </row>
    <row r="46" spans="1:2">
      <c r="A46" t="s">
        <v>515</v>
      </c>
      <c r="B46" t="s">
        <v>568</v>
      </c>
    </row>
    <row r="47" spans="1:2">
      <c r="A47" t="s">
        <v>488</v>
      </c>
      <c r="B47" t="s">
        <v>567</v>
      </c>
    </row>
    <row r="48" spans="1:2">
      <c r="A48" t="s">
        <v>504</v>
      </c>
      <c r="B48" t="s">
        <v>567</v>
      </c>
    </row>
    <row r="49" spans="1:2">
      <c r="A49" t="s">
        <v>519</v>
      </c>
      <c r="B49" t="s">
        <v>567</v>
      </c>
    </row>
    <row r="50" spans="1:2">
      <c r="A50" t="s">
        <v>520</v>
      </c>
      <c r="B50" t="s">
        <v>567</v>
      </c>
    </row>
    <row r="51" spans="1:2">
      <c r="A51" t="s">
        <v>516</v>
      </c>
      <c r="B51" t="s">
        <v>569</v>
      </c>
    </row>
    <row r="52" spans="1:2">
      <c r="A52" t="s">
        <v>531</v>
      </c>
      <c r="B52" t="s">
        <v>568</v>
      </c>
    </row>
    <row r="53" spans="1:2">
      <c r="A53" t="s">
        <v>529</v>
      </c>
      <c r="B53" t="s">
        <v>566</v>
      </c>
    </row>
    <row r="54" spans="1:2">
      <c r="A54" s="1" t="s">
        <v>532</v>
      </c>
      <c r="B54" t="s">
        <v>567</v>
      </c>
    </row>
    <row r="55" spans="1:2">
      <c r="A55" s="1" t="s">
        <v>528</v>
      </c>
      <c r="B55" t="s">
        <v>567</v>
      </c>
    </row>
    <row r="56" spans="1:2">
      <c r="A56" s="1" t="s">
        <v>533</v>
      </c>
      <c r="B56" t="s">
        <v>568</v>
      </c>
    </row>
    <row r="57" spans="1:2">
      <c r="A57" s="1" t="s">
        <v>534</v>
      </c>
      <c r="B57" t="s">
        <v>568</v>
      </c>
    </row>
    <row r="58" spans="1:2">
      <c r="A58" s="1" t="s">
        <v>521</v>
      </c>
      <c r="B58" t="s">
        <v>566</v>
      </c>
    </row>
    <row r="59" spans="1:2">
      <c r="A59" s="1" t="s">
        <v>541</v>
      </c>
      <c r="B59" t="s">
        <v>566</v>
      </c>
    </row>
    <row r="60" spans="1:2">
      <c r="A60" s="1" t="s">
        <v>543</v>
      </c>
      <c r="B60" t="s">
        <v>567</v>
      </c>
    </row>
    <row r="61" spans="1:2">
      <c r="A61" s="1" t="s">
        <v>535</v>
      </c>
      <c r="B61" t="s">
        <v>569</v>
      </c>
    </row>
    <row r="62" spans="1:2">
      <c r="A62" t="s">
        <v>544</v>
      </c>
      <c r="B62" t="s">
        <v>567</v>
      </c>
    </row>
    <row r="63" spans="1:2">
      <c r="A63" s="1" t="s">
        <v>549</v>
      </c>
      <c r="B63" t="s">
        <v>566</v>
      </c>
    </row>
    <row r="64" spans="1:2">
      <c r="A64" s="1" t="s">
        <v>548</v>
      </c>
      <c r="B64" t="s">
        <v>566</v>
      </c>
    </row>
    <row r="65" spans="1:2">
      <c r="A65" s="1" t="s">
        <v>550</v>
      </c>
      <c r="B65" t="s">
        <v>567</v>
      </c>
    </row>
    <row r="66" spans="1:2">
      <c r="A66" s="1" t="s">
        <v>538</v>
      </c>
      <c r="B66" t="s">
        <v>566</v>
      </c>
    </row>
    <row r="67" spans="1:2">
      <c r="A67" s="1" t="s">
        <v>547</v>
      </c>
      <c r="B67" t="s">
        <v>566</v>
      </c>
    </row>
    <row r="68" spans="1:2">
      <c r="A68" t="s">
        <v>552</v>
      </c>
      <c r="B68" t="s">
        <v>566</v>
      </c>
    </row>
    <row r="69" spans="1:2">
      <c r="A69" t="s">
        <v>557</v>
      </c>
      <c r="B69" t="s">
        <v>566</v>
      </c>
    </row>
    <row r="70" spans="1:2">
      <c r="A70" s="12" t="s">
        <v>565</v>
      </c>
      <c r="B70" t="s">
        <v>566</v>
      </c>
    </row>
    <row r="71" spans="1:2">
      <c r="A71" s="12" t="s">
        <v>637</v>
      </c>
      <c r="B71" s="14" t="s">
        <v>568</v>
      </c>
    </row>
    <row r="72" spans="1:2">
      <c r="A72" s="12" t="s">
        <v>645</v>
      </c>
      <c r="B72" s="15" t="s">
        <v>568</v>
      </c>
    </row>
    <row r="73" spans="1:2">
      <c r="A73" s="12" t="s">
        <v>654</v>
      </c>
      <c r="B73" t="s">
        <v>567</v>
      </c>
    </row>
    <row r="74" spans="1:2">
      <c r="A74" s="12" t="s">
        <v>675</v>
      </c>
      <c r="B74" s="16" t="s">
        <v>569</v>
      </c>
    </row>
    <row r="75" spans="1:2">
      <c r="A75" s="18" t="s">
        <v>685</v>
      </c>
      <c r="B75" s="17" t="s">
        <v>568</v>
      </c>
    </row>
    <row r="76" spans="1:2">
      <c r="A76" s="18" t="s">
        <v>694</v>
      </c>
      <c r="B76" t="s">
        <v>566</v>
      </c>
    </row>
    <row r="77" spans="1:2">
      <c r="A77" s="19" t="s">
        <v>700</v>
      </c>
      <c r="B77" t="s">
        <v>568</v>
      </c>
    </row>
    <row r="78" spans="1:2">
      <c r="A78" s="19" t="s">
        <v>705</v>
      </c>
      <c r="B78" s="17" t="s">
        <v>568</v>
      </c>
    </row>
    <row r="79" spans="1:2">
      <c r="A79" s="19" t="s">
        <v>737</v>
      </c>
      <c r="B79" s="20" t="s">
        <v>568</v>
      </c>
    </row>
    <row r="80" spans="1:2">
      <c r="A80" s="19" t="s">
        <v>745</v>
      </c>
      <c r="B80" s="20" t="s">
        <v>568</v>
      </c>
    </row>
    <row r="81" spans="1:2">
      <c r="A81" s="19" t="s">
        <v>758</v>
      </c>
      <c r="B81" s="20" t="s">
        <v>568</v>
      </c>
    </row>
    <row r="82" spans="1:2">
      <c r="A82" s="19" t="s">
        <v>774</v>
      </c>
      <c r="B82" t="s">
        <v>569</v>
      </c>
    </row>
    <row r="83" spans="1:2">
      <c r="A83" s="23" t="s">
        <v>787</v>
      </c>
      <c r="B83" s="20" t="s">
        <v>569</v>
      </c>
    </row>
    <row r="84" spans="1:2">
      <c r="A84" s="24" t="s">
        <v>801</v>
      </c>
      <c r="B84" t="s">
        <v>566</v>
      </c>
    </row>
    <row r="85" spans="1:2">
      <c r="A85" s="24" t="s">
        <v>819</v>
      </c>
      <c r="B85" s="25" t="s">
        <v>566</v>
      </c>
    </row>
    <row r="86" spans="1:2">
      <c r="A86" s="24" t="s">
        <v>813</v>
      </c>
      <c r="B86" s="25" t="s">
        <v>567</v>
      </c>
    </row>
    <row r="87" spans="1:2">
      <c r="A87" t="s">
        <v>823</v>
      </c>
      <c r="B87" s="25" t="s">
        <v>567</v>
      </c>
    </row>
    <row r="88" spans="1:2">
      <c r="A88" s="26" t="s">
        <v>841</v>
      </c>
      <c r="B88" s="25" t="s">
        <v>566</v>
      </c>
    </row>
    <row r="89" spans="1:2">
      <c r="A89" s="24" t="s">
        <v>849</v>
      </c>
      <c r="B89" s="25" t="s">
        <v>566</v>
      </c>
    </row>
    <row r="90" spans="1:2">
      <c r="A90" s="27" t="s">
        <v>870</v>
      </c>
      <c r="B90" t="s">
        <v>566</v>
      </c>
    </row>
    <row r="91" spans="1:2">
      <c r="A91" t="s">
        <v>894</v>
      </c>
      <c r="B91" t="s">
        <v>568</v>
      </c>
    </row>
    <row r="92" spans="1:2">
      <c r="A92" t="s">
        <v>902</v>
      </c>
      <c r="B92" t="s">
        <v>567</v>
      </c>
    </row>
    <row r="93" spans="1:2">
      <c r="A93" t="s">
        <v>919</v>
      </c>
      <c r="B93" s="29" t="s">
        <v>567</v>
      </c>
    </row>
    <row r="94" spans="1:2">
      <c r="A94" t="s">
        <v>947</v>
      </c>
      <c r="B94" t="s">
        <v>568</v>
      </c>
    </row>
    <row r="95" spans="1:2">
      <c r="A95" s="30" t="s">
        <v>964</v>
      </c>
      <c r="B95" s="31" t="s">
        <v>567</v>
      </c>
    </row>
    <row r="96" spans="1:2">
      <c r="A96" t="s">
        <v>758</v>
      </c>
      <c r="B96" s="31" t="s">
        <v>568</v>
      </c>
    </row>
    <row r="97" spans="1:2">
      <c r="A97" s="30" t="s">
        <v>993</v>
      </c>
      <c r="B97" t="s">
        <v>569</v>
      </c>
    </row>
    <row r="98" spans="1:2">
      <c r="A98" s="30" t="s">
        <v>1005</v>
      </c>
      <c r="B98" s="32" t="s">
        <v>568</v>
      </c>
    </row>
    <row r="99" spans="1:2">
      <c r="A99" t="s">
        <v>1020</v>
      </c>
      <c r="B99" t="s">
        <v>566</v>
      </c>
    </row>
    <row r="100" spans="1:2">
      <c r="A100" s="32" t="s">
        <v>1023</v>
      </c>
      <c r="B100" t="s">
        <v>568</v>
      </c>
    </row>
    <row r="101" spans="1:2">
      <c r="A101" s="30" t="s">
        <v>1067</v>
      </c>
      <c r="B101" t="s">
        <v>566</v>
      </c>
    </row>
    <row r="102" spans="1:2">
      <c r="A102" s="33" t="s">
        <v>1096</v>
      </c>
      <c r="B102" s="34" t="s">
        <v>568</v>
      </c>
    </row>
    <row r="103" spans="1:2">
      <c r="A103" s="33" t="s">
        <v>1129</v>
      </c>
      <c r="B103" t="s">
        <v>568</v>
      </c>
    </row>
    <row r="104" spans="1:2">
      <c r="A104" s="33" t="s">
        <v>1147</v>
      </c>
      <c r="B104" t="s">
        <v>567</v>
      </c>
    </row>
    <row r="105" spans="1:2">
      <c r="A105" t="s">
        <v>1149</v>
      </c>
      <c r="B105" s="43" t="s">
        <v>566</v>
      </c>
    </row>
    <row r="106" spans="1:2">
      <c r="A106" s="33" t="s">
        <v>1191</v>
      </c>
      <c r="B106" t="s">
        <v>566</v>
      </c>
    </row>
    <row r="107" spans="1:2">
      <c r="A107" t="s">
        <v>1238</v>
      </c>
      <c r="B107" t="s">
        <v>569</v>
      </c>
    </row>
    <row r="108" spans="1:2">
      <c r="A108" t="s">
        <v>1252</v>
      </c>
      <c r="B108" t="s">
        <v>567</v>
      </c>
    </row>
    <row r="109" spans="1:2">
      <c r="A109" t="s">
        <v>1261</v>
      </c>
      <c r="B109" t="s">
        <v>568</v>
      </c>
    </row>
    <row r="110" spans="1:2">
      <c r="A110" t="s">
        <v>1263</v>
      </c>
      <c r="B110" t="s">
        <v>567</v>
      </c>
    </row>
    <row r="111" spans="1:2">
      <c r="A111" t="s">
        <v>1377</v>
      </c>
      <c r="B111" t="s">
        <v>566</v>
      </c>
    </row>
    <row r="112" spans="1:2">
      <c r="A112" t="s">
        <v>1425</v>
      </c>
      <c r="B112" t="s">
        <v>567</v>
      </c>
    </row>
    <row r="113" spans="1:2">
      <c r="A113" t="s">
        <v>1505</v>
      </c>
      <c r="B113" t="s">
        <v>568</v>
      </c>
    </row>
    <row r="114" spans="1:2">
      <c r="A114" t="s">
        <v>1580</v>
      </c>
      <c r="B114" t="s">
        <v>567</v>
      </c>
    </row>
    <row r="115" spans="1:2">
      <c r="A115" t="s">
        <v>1759</v>
      </c>
      <c r="B115" t="s">
        <v>566</v>
      </c>
    </row>
    <row r="116" spans="1:2">
      <c r="A116" s="45" t="s">
        <v>1859</v>
      </c>
      <c r="B116" s="43" t="s">
        <v>568</v>
      </c>
    </row>
    <row r="117" spans="1:2">
      <c r="A117" t="s">
        <v>1881</v>
      </c>
      <c r="B117" t="s">
        <v>568</v>
      </c>
    </row>
    <row r="118" spans="1:2">
      <c r="A118" t="s">
        <v>1884</v>
      </c>
      <c r="B118" t="s">
        <v>567</v>
      </c>
    </row>
    <row r="119" spans="1:2">
      <c r="A119" s="45" t="s">
        <v>1888</v>
      </c>
      <c r="B119" s="43" t="s">
        <v>566</v>
      </c>
    </row>
    <row r="120" spans="1:2">
      <c r="A120" t="s">
        <v>1938</v>
      </c>
      <c r="B120" t="s">
        <v>568</v>
      </c>
    </row>
    <row r="121" spans="1:2">
      <c r="A121" t="s">
        <v>2049</v>
      </c>
      <c r="B121" t="s">
        <v>566</v>
      </c>
    </row>
    <row r="122" spans="1:2">
      <c r="A122" s="50" t="s">
        <v>2063</v>
      </c>
      <c r="B122" s="47" t="s">
        <v>567</v>
      </c>
    </row>
    <row r="123" spans="1:2">
      <c r="A123" s="50" t="s">
        <v>2066</v>
      </c>
      <c r="B123" s="47" t="s">
        <v>566</v>
      </c>
    </row>
    <row r="124" spans="1:2">
      <c r="A124" t="s">
        <v>2092</v>
      </c>
      <c r="B124" s="47" t="s">
        <v>566</v>
      </c>
    </row>
    <row r="125" spans="1:2">
      <c r="A125" t="s">
        <v>2177</v>
      </c>
      <c r="B125" t="s">
        <v>567</v>
      </c>
    </row>
    <row r="126" spans="1:2">
      <c r="A126" s="57" t="s">
        <v>2268</v>
      </c>
      <c r="B126" t="s">
        <v>568</v>
      </c>
    </row>
    <row r="127" spans="1:2">
      <c r="A127" t="s">
        <v>2272</v>
      </c>
      <c r="B127" t="s">
        <v>567</v>
      </c>
    </row>
    <row r="128" spans="1:2">
      <c r="A128" s="61" t="s">
        <v>2478</v>
      </c>
      <c r="B128" s="64" t="s">
        <v>568</v>
      </c>
    </row>
    <row r="129" spans="1:2">
      <c r="A129" s="79" t="s">
        <v>3087</v>
      </c>
      <c r="B129" s="72" t="s">
        <v>568</v>
      </c>
    </row>
    <row r="130" spans="1:2">
      <c r="A130" t="s">
        <v>3459</v>
      </c>
      <c r="B130" s="85" t="s">
        <v>567</v>
      </c>
    </row>
    <row r="131" spans="1:2">
      <c r="A131" t="s">
        <v>3458</v>
      </c>
      <c r="B131" s="85" t="s">
        <v>567</v>
      </c>
    </row>
    <row r="132" spans="1:2">
      <c r="A132" s="84" t="s">
        <v>4038</v>
      </c>
      <c r="B132" t="s">
        <v>569</v>
      </c>
    </row>
    <row r="133" spans="1:2">
      <c r="A133" t="s">
        <v>4100</v>
      </c>
      <c r="B133" t="s">
        <v>568</v>
      </c>
    </row>
    <row r="134" spans="1:2">
      <c r="A134" s="96" t="s">
        <v>4125</v>
      </c>
      <c r="B134" t="s">
        <v>569</v>
      </c>
    </row>
    <row r="135" spans="1:2">
      <c r="A135" s="101" t="s">
        <v>4357</v>
      </c>
      <c r="B135" s="100" t="s">
        <v>569</v>
      </c>
    </row>
    <row r="136" spans="1:2">
      <c r="A136" t="s">
        <v>4459</v>
      </c>
      <c r="B136" t="s">
        <v>566</v>
      </c>
    </row>
    <row r="137" spans="1:2">
      <c r="A137" s="109" t="s">
        <v>4476</v>
      </c>
      <c r="B137" t="s">
        <v>568</v>
      </c>
    </row>
    <row r="138" spans="1:2">
      <c r="A138" s="109" t="s">
        <v>4491</v>
      </c>
      <c r="B138" t="s">
        <v>566</v>
      </c>
    </row>
    <row r="139" spans="1:2">
      <c r="A139" t="s">
        <v>4626</v>
      </c>
      <c r="B139" s="111" t="s">
        <v>569</v>
      </c>
    </row>
    <row r="140" spans="1:2">
      <c r="A140" s="121" t="s">
        <v>4636</v>
      </c>
      <c r="B140" s="111" t="s">
        <v>566</v>
      </c>
    </row>
    <row r="141" spans="1:2">
      <c r="A141" s="127" t="s">
        <v>4678</v>
      </c>
      <c r="B141" s="111" t="s">
        <v>568</v>
      </c>
    </row>
    <row r="142" spans="1:2">
      <c r="A142" t="s">
        <v>4809</v>
      </c>
      <c r="B142" t="s">
        <v>568</v>
      </c>
    </row>
    <row r="143" spans="1:2">
      <c r="A143" t="s">
        <v>4883</v>
      </c>
      <c r="B143" s="111" t="s">
        <v>568</v>
      </c>
    </row>
    <row r="144" spans="1:2">
      <c r="A144" s="135" t="s">
        <v>4887</v>
      </c>
      <c r="B144" t="s">
        <v>4890</v>
      </c>
    </row>
    <row r="145" spans="1:2">
      <c r="A145" s="136" t="s">
        <v>5013</v>
      </c>
      <c r="B145" t="s">
        <v>5014</v>
      </c>
    </row>
    <row r="146" spans="1:2">
      <c r="A146" s="139" t="s">
        <v>5185</v>
      </c>
      <c r="B146" t="s">
        <v>566</v>
      </c>
    </row>
    <row r="147" spans="1:2">
      <c r="A147" s="140" t="s">
        <v>5992</v>
      </c>
      <c r="B147" s="146" t="s">
        <v>566</v>
      </c>
    </row>
    <row r="148" spans="1:2">
      <c r="A148" s="140" t="s">
        <v>5381</v>
      </c>
      <c r="B148" s="146" t="s">
        <v>568</v>
      </c>
    </row>
    <row r="149" spans="1:2">
      <c r="A149" s="140" t="s">
        <v>5948</v>
      </c>
      <c r="B149" t="s">
        <v>568</v>
      </c>
    </row>
    <row r="150" spans="1:2">
      <c r="A150" s="140" t="s">
        <v>5913</v>
      </c>
      <c r="B150" s="147" t="s">
        <v>566</v>
      </c>
    </row>
    <row r="151" spans="1:2">
      <c r="A151" s="140" t="s">
        <v>6091</v>
      </c>
      <c r="B151" s="147" t="s">
        <v>568</v>
      </c>
    </row>
    <row r="152" spans="1:2">
      <c r="A152" s="140" t="s">
        <v>4883</v>
      </c>
      <c r="B152" s="147" t="s">
        <v>568</v>
      </c>
    </row>
    <row r="153" spans="1:2">
      <c r="A153" s="140" t="s">
        <v>5373</v>
      </c>
      <c r="B153" s="149" t="s">
        <v>568</v>
      </c>
    </row>
    <row r="154" spans="1:2">
      <c r="A154" s="140" t="s">
        <v>6097</v>
      </c>
      <c r="B154" s="151" t="s">
        <v>568</v>
      </c>
    </row>
    <row r="155" spans="1:2">
      <c r="A155" s="140" t="s">
        <v>7402</v>
      </c>
      <c r="B155" s="151" t="s">
        <v>568</v>
      </c>
    </row>
    <row r="156" spans="1:2">
      <c r="A156" s="140" t="s">
        <v>13014</v>
      </c>
      <c r="B156" t="s">
        <v>566</v>
      </c>
    </row>
    <row r="157" spans="1:2">
      <c r="A157" s="140" t="s">
        <v>13187</v>
      </c>
      <c r="B157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17" customFormat="1">
      <c r="A3" s="17" t="s">
        <v>691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17" customFormat="1">
      <c r="A7" s="17" t="s">
        <v>692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599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600</v>
      </c>
      <c r="B1" t="s">
        <v>389</v>
      </c>
    </row>
    <row r="2" spans="1:2">
      <c r="A2" t="s">
        <v>601</v>
      </c>
      <c r="B2" t="s">
        <v>569</v>
      </c>
    </row>
    <row r="3" spans="1:2">
      <c r="A3" t="s">
        <v>602</v>
      </c>
      <c r="B3" t="s">
        <v>567</v>
      </c>
    </row>
    <row r="4" spans="1:2">
      <c r="A4" t="s">
        <v>603</v>
      </c>
      <c r="B4" t="s">
        <v>568</v>
      </c>
    </row>
    <row r="5" spans="1:2">
      <c r="A5" t="s">
        <v>604</v>
      </c>
      <c r="B5" t="s">
        <v>566</v>
      </c>
    </row>
    <row r="6" spans="1:2">
      <c r="A6" t="s">
        <v>605</v>
      </c>
      <c r="B6" s="17" t="s">
        <v>566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606</v>
      </c>
      <c r="C1" t="s">
        <v>607</v>
      </c>
      <c r="D1" t="s">
        <v>608</v>
      </c>
      <c r="E1" t="s">
        <v>609</v>
      </c>
      <c r="F1" t="s">
        <v>610</v>
      </c>
    </row>
    <row r="2" spans="1:6">
      <c r="A2" t="s">
        <v>566</v>
      </c>
      <c r="B2" t="s">
        <v>401</v>
      </c>
      <c r="C2">
        <v>21</v>
      </c>
      <c r="D2">
        <v>3</v>
      </c>
      <c r="E2">
        <v>528</v>
      </c>
      <c r="F2" t="s">
        <v>611</v>
      </c>
    </row>
    <row r="3" spans="1:6">
      <c r="A3" t="s">
        <v>567</v>
      </c>
      <c r="B3" t="s">
        <v>401</v>
      </c>
      <c r="C3">
        <v>24</v>
      </c>
      <c r="D3">
        <v>9</v>
      </c>
      <c r="E3">
        <v>222</v>
      </c>
      <c r="F3" t="s">
        <v>612</v>
      </c>
    </row>
    <row r="4" spans="1:6">
      <c r="A4" t="s">
        <v>568</v>
      </c>
      <c r="B4" t="s">
        <v>401</v>
      </c>
      <c r="C4">
        <v>10</v>
      </c>
      <c r="D4">
        <v>1</v>
      </c>
      <c r="E4">
        <v>25</v>
      </c>
      <c r="F4" t="s">
        <v>613</v>
      </c>
    </row>
    <row r="5" spans="1:6">
      <c r="A5" t="s">
        <v>569</v>
      </c>
      <c r="B5" t="s">
        <v>401</v>
      </c>
      <c r="C5">
        <v>11</v>
      </c>
      <c r="D5">
        <v>4</v>
      </c>
      <c r="E5">
        <v>1936</v>
      </c>
      <c r="F5" t="s">
        <v>614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2026-04-02T16:53:46Z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